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4295" windowHeight="5130" tabRatio="738"/>
  </bookViews>
  <sheets>
    <sheet name="PROFILE" sheetId="14" r:id="rId1"/>
    <sheet name="STUDENT" sheetId="20" r:id="rId2"/>
    <sheet name="STOCK" sheetId="5" r:id="rId3"/>
    <sheet name="VITRAN" sheetId="21" r:id="rId4"/>
  </sheets>
  <definedNames>
    <definedName name="CLASS">OFFSET(PROFILE!$F$23:$F$34,,,PROFILE!$D$22)</definedName>
    <definedName name="_xlnm.Print_Area" localSheetId="0">PROFILE!$A$1:$W$212</definedName>
    <definedName name="_xlnm.Print_Area" localSheetId="3">VITRAN!$A$1:$BX$163</definedName>
    <definedName name="TYPE">PROFILE!$F$1:$F$3</definedName>
    <definedName name="उच्च">PROFILE!$A$18:$A$21</definedName>
    <definedName name="निम्न">PROFILE!$A$13:$A$16</definedName>
    <definedName name="लिंग">PROFILE!$D$1:$D$3</definedName>
    <definedName name="वर्ग">PROFILE!$E$1:$E$6</definedName>
    <definedName name="विधालय">PROFILE!$A$36:$A$39</definedName>
  </definedNames>
  <calcPr calcId="145621"/>
</workbook>
</file>

<file path=xl/calcChain.xml><?xml version="1.0" encoding="utf-8"?>
<calcChain xmlns="http://schemas.openxmlformats.org/spreadsheetml/2006/main">
  <c r="X10" i="21" l="1"/>
  <c r="P4" i="20"/>
  <c r="G6" i="5" l="1"/>
  <c r="F10" i="21"/>
  <c r="X42" i="20"/>
  <c r="X43" i="20"/>
  <c r="X44" i="20"/>
  <c r="X45" i="20"/>
  <c r="X46" i="20"/>
  <c r="X47" i="20"/>
  <c r="X48" i="20"/>
  <c r="X49" i="20"/>
  <c r="X50" i="20"/>
  <c r="X51" i="20"/>
  <c r="X52" i="20"/>
  <c r="X53" i="20"/>
  <c r="X54" i="20"/>
  <c r="X55" i="20"/>
  <c r="X56" i="20"/>
  <c r="X57" i="20"/>
  <c r="X58" i="20"/>
  <c r="X59" i="20"/>
  <c r="X60" i="20"/>
  <c r="X61" i="20"/>
  <c r="X62" i="20"/>
  <c r="X63" i="20"/>
  <c r="X64" i="20"/>
  <c r="X65" i="20"/>
  <c r="X66" i="20"/>
  <c r="X67" i="20"/>
  <c r="X68" i="20"/>
  <c r="X69" i="20"/>
  <c r="X70" i="20"/>
  <c r="X71" i="20"/>
  <c r="X72" i="20"/>
  <c r="X73" i="20"/>
  <c r="X74" i="20"/>
  <c r="X75" i="20"/>
  <c r="X76" i="20"/>
  <c r="X77" i="20"/>
  <c r="X78" i="20"/>
  <c r="X79" i="20"/>
  <c r="X80" i="20"/>
  <c r="X81" i="20"/>
  <c r="X82" i="20"/>
  <c r="X83" i="20"/>
  <c r="X84" i="20"/>
  <c r="X85" i="20"/>
  <c r="X86" i="20"/>
  <c r="X87" i="20"/>
  <c r="X88" i="20"/>
  <c r="X89" i="20"/>
  <c r="X90" i="20"/>
  <c r="X91" i="20"/>
  <c r="X92" i="20"/>
  <c r="X93" i="20"/>
  <c r="X94" i="20"/>
  <c r="X95" i="20"/>
  <c r="X96" i="20"/>
  <c r="X97" i="20"/>
  <c r="X98" i="20"/>
  <c r="X99" i="20"/>
  <c r="X100" i="20"/>
  <c r="X101" i="20"/>
  <c r="X102" i="20"/>
  <c r="X103" i="20"/>
  <c r="X104" i="20"/>
  <c r="X105" i="20"/>
  <c r="X106" i="20"/>
  <c r="X107" i="20"/>
  <c r="X108" i="20"/>
  <c r="X109" i="20"/>
  <c r="X110" i="20"/>
  <c r="X111" i="20"/>
  <c r="X112" i="20"/>
  <c r="X113" i="20"/>
  <c r="X114" i="20"/>
  <c r="X115" i="20"/>
  <c r="X116" i="20"/>
  <c r="X117" i="20"/>
  <c r="X118" i="20"/>
  <c r="X119" i="20"/>
  <c r="X120" i="20"/>
  <c r="X121" i="20"/>
  <c r="X122" i="20"/>
  <c r="X123" i="20"/>
  <c r="X124" i="20"/>
  <c r="X125" i="20"/>
  <c r="X126" i="20"/>
  <c r="X127" i="20"/>
  <c r="X128" i="20"/>
  <c r="X129" i="20"/>
  <c r="X130" i="20"/>
  <c r="X131" i="20"/>
  <c r="X132" i="20"/>
  <c r="X133" i="20"/>
  <c r="X134" i="20"/>
  <c r="X135" i="20"/>
  <c r="X136" i="20"/>
  <c r="X137" i="20"/>
  <c r="X138" i="20"/>
  <c r="X139" i="20"/>
  <c r="X140" i="20"/>
  <c r="X141" i="20"/>
  <c r="X142" i="20"/>
  <c r="X143" i="20"/>
  <c r="X144" i="20"/>
  <c r="X145" i="20"/>
  <c r="X146" i="20"/>
  <c r="X147" i="20"/>
  <c r="X148" i="20"/>
  <c r="X149" i="20"/>
  <c r="X150" i="20"/>
  <c r="X151" i="20"/>
  <c r="X152" i="20"/>
  <c r="X153" i="20"/>
  <c r="X154" i="20"/>
  <c r="X155" i="20"/>
  <c r="X156" i="20"/>
  <c r="X157" i="20"/>
  <c r="X158" i="20"/>
  <c r="X159" i="20"/>
  <c r="X160" i="20"/>
  <c r="X161" i="20"/>
  <c r="X162" i="20"/>
  <c r="X163" i="20"/>
  <c r="X164" i="20"/>
  <c r="X165" i="20"/>
  <c r="X166" i="20"/>
  <c r="X167" i="20"/>
  <c r="X168" i="20"/>
  <c r="X169" i="20"/>
  <c r="X170" i="20"/>
  <c r="X171" i="20"/>
  <c r="X172" i="20"/>
  <c r="X173" i="20"/>
  <c r="X174" i="20"/>
  <c r="X175" i="20"/>
  <c r="X176" i="20"/>
  <c r="X177" i="20"/>
  <c r="X178" i="20"/>
  <c r="X179" i="20"/>
  <c r="X180" i="20"/>
  <c r="X181" i="20"/>
  <c r="X182" i="20"/>
  <c r="X183" i="20"/>
  <c r="X184" i="20"/>
  <c r="X185" i="20"/>
  <c r="X186" i="20"/>
  <c r="X187" i="20"/>
  <c r="X188" i="20"/>
  <c r="X189" i="20"/>
  <c r="X190" i="20"/>
  <c r="X191" i="20"/>
  <c r="X192" i="20"/>
  <c r="X193" i="20"/>
  <c r="X194" i="20"/>
  <c r="X195" i="20"/>
  <c r="X196" i="20"/>
  <c r="X197" i="20"/>
  <c r="X198" i="20"/>
  <c r="X199" i="20"/>
  <c r="X200" i="20"/>
  <c r="X201" i="20"/>
  <c r="X202" i="20"/>
  <c r="X203" i="20"/>
  <c r="X204" i="20"/>
  <c r="X205" i="20"/>
  <c r="X206" i="20"/>
  <c r="X207" i="20"/>
  <c r="X208" i="20"/>
  <c r="X209" i="20"/>
  <c r="X210" i="20"/>
  <c r="X211" i="20"/>
  <c r="X212" i="20"/>
  <c r="X213" i="20"/>
  <c r="X214" i="20"/>
  <c r="X215" i="20"/>
  <c r="X216" i="20"/>
  <c r="X217" i="20"/>
  <c r="X218" i="20"/>
  <c r="X219" i="20"/>
  <c r="X220" i="20"/>
  <c r="X221" i="20"/>
  <c r="X222" i="20"/>
  <c r="X223" i="20"/>
  <c r="X224" i="20"/>
  <c r="X225" i="20"/>
  <c r="X226" i="20"/>
  <c r="X227" i="20"/>
  <c r="X228" i="20"/>
  <c r="X229" i="20"/>
  <c r="X230" i="20"/>
  <c r="X231" i="20"/>
  <c r="X232" i="20"/>
  <c r="X233" i="20"/>
  <c r="X234" i="20"/>
  <c r="X235" i="20"/>
  <c r="X236" i="20"/>
  <c r="X237" i="20"/>
  <c r="X238" i="20"/>
  <c r="X239" i="20"/>
  <c r="X240" i="20"/>
  <c r="X241" i="20"/>
  <c r="X242" i="20"/>
  <c r="X243" i="20"/>
  <c r="X244" i="20"/>
  <c r="X245" i="20"/>
  <c r="X246" i="20"/>
  <c r="X247" i="20"/>
  <c r="X248" i="20"/>
  <c r="X249" i="20"/>
  <c r="X250" i="20"/>
  <c r="X251" i="20"/>
  <c r="X252" i="20"/>
  <c r="X253" i="20"/>
  <c r="X254" i="20"/>
  <c r="X255" i="20"/>
  <c r="X256" i="20"/>
  <c r="X257" i="20"/>
  <c r="X258" i="20"/>
  <c r="X259" i="20"/>
  <c r="X260" i="20"/>
  <c r="X261" i="20"/>
  <c r="X262" i="20"/>
  <c r="X263" i="20"/>
  <c r="X264" i="20"/>
  <c r="X265" i="20"/>
  <c r="X266" i="20"/>
  <c r="X267" i="20"/>
  <c r="X268" i="20"/>
  <c r="X269" i="20"/>
  <c r="X270" i="20"/>
  <c r="X271" i="20"/>
  <c r="X272" i="20"/>
  <c r="X273" i="20"/>
  <c r="X274" i="20"/>
  <c r="X275" i="20"/>
  <c r="X276" i="20"/>
  <c r="X277" i="20"/>
  <c r="X278" i="20"/>
  <c r="X279" i="20"/>
  <c r="X280" i="20"/>
  <c r="X281" i="20"/>
  <c r="X282" i="20"/>
  <c r="X283" i="20"/>
  <c r="X284" i="20"/>
  <c r="X285" i="20"/>
  <c r="X286" i="20"/>
  <c r="X287" i="20"/>
  <c r="X288" i="20"/>
  <c r="X289" i="20"/>
  <c r="X290" i="20"/>
  <c r="X291" i="20"/>
  <c r="X292" i="20"/>
  <c r="X293" i="20"/>
  <c r="X294" i="20"/>
  <c r="X295" i="20"/>
  <c r="X296" i="20"/>
  <c r="X297" i="20"/>
  <c r="X298" i="20"/>
  <c r="X299" i="20"/>
  <c r="X300" i="20"/>
  <c r="X301" i="20"/>
  <c r="X302" i="20"/>
  <c r="X303" i="20"/>
  <c r="X304" i="20"/>
  <c r="X305" i="20"/>
  <c r="X306" i="20"/>
  <c r="X307" i="20"/>
  <c r="X308" i="20"/>
  <c r="X309" i="20"/>
  <c r="X310" i="20"/>
  <c r="X311" i="20"/>
  <c r="X312" i="20"/>
  <c r="X313" i="20"/>
  <c r="X314" i="20"/>
  <c r="X315" i="20"/>
  <c r="X316" i="20"/>
  <c r="X317" i="20"/>
  <c r="X318" i="20"/>
  <c r="X319" i="20"/>
  <c r="X320" i="20"/>
  <c r="X321" i="20"/>
  <c r="X322" i="20"/>
  <c r="X323" i="20"/>
  <c r="X324" i="20"/>
  <c r="X325" i="20"/>
  <c r="X326" i="20"/>
  <c r="X327" i="20"/>
  <c r="X328" i="20"/>
  <c r="X329" i="20"/>
  <c r="X330" i="20"/>
  <c r="X331" i="20"/>
  <c r="X332" i="20"/>
  <c r="X333" i="20"/>
  <c r="X334" i="20"/>
  <c r="X335" i="20"/>
  <c r="X336" i="20"/>
  <c r="X337" i="20"/>
  <c r="X338" i="20"/>
  <c r="X339" i="20"/>
  <c r="X340" i="20"/>
  <c r="X341" i="20"/>
  <c r="X342" i="20"/>
  <c r="X343" i="20"/>
  <c r="X344" i="20"/>
  <c r="X345" i="20"/>
  <c r="X346" i="20"/>
  <c r="X347" i="20"/>
  <c r="X348" i="20"/>
  <c r="X349" i="20"/>
  <c r="X350" i="20"/>
  <c r="X351" i="20"/>
  <c r="X352" i="20"/>
  <c r="X353" i="20"/>
  <c r="X354" i="20"/>
  <c r="X355" i="20"/>
  <c r="X356" i="20"/>
  <c r="X357" i="20"/>
  <c r="X358" i="20"/>
  <c r="X359" i="20"/>
  <c r="X360" i="20"/>
  <c r="X361" i="20"/>
  <c r="X362" i="20"/>
  <c r="X363" i="20"/>
  <c r="X364" i="20"/>
  <c r="X365" i="20"/>
  <c r="X366" i="20"/>
  <c r="X367" i="20"/>
  <c r="X368" i="20"/>
  <c r="X369" i="20"/>
  <c r="X370" i="20"/>
  <c r="X371" i="20"/>
  <c r="X372" i="20"/>
  <c r="X373" i="20"/>
  <c r="X374" i="20"/>
  <c r="X375" i="20"/>
  <c r="X376" i="20"/>
  <c r="X377" i="20"/>
  <c r="X378" i="20"/>
  <c r="X379" i="20"/>
  <c r="X380" i="20"/>
  <c r="X381" i="20"/>
  <c r="X382" i="20"/>
  <c r="X383" i="20"/>
  <c r="X384" i="20"/>
  <c r="X385" i="20"/>
  <c r="X386" i="20"/>
  <c r="X387" i="20"/>
  <c r="X388" i="20"/>
  <c r="X389" i="20"/>
  <c r="X390" i="20"/>
  <c r="X391" i="20"/>
  <c r="X392" i="20"/>
  <c r="X393" i="20"/>
  <c r="X394" i="20"/>
  <c r="X395" i="20"/>
  <c r="X396" i="20"/>
  <c r="X397" i="20"/>
  <c r="X398" i="20"/>
  <c r="X399" i="20"/>
  <c r="X400" i="20"/>
  <c r="X401" i="20"/>
  <c r="X402" i="20"/>
  <c r="X403" i="20"/>
  <c r="X404" i="20"/>
  <c r="X405" i="20"/>
  <c r="X406" i="20"/>
  <c r="X407" i="20"/>
  <c r="X408" i="20"/>
  <c r="X409" i="20"/>
  <c r="X410" i="20"/>
  <c r="X411" i="20"/>
  <c r="X412" i="20"/>
  <c r="X413" i="20"/>
  <c r="X414" i="20"/>
  <c r="X415" i="20"/>
  <c r="X416" i="20"/>
  <c r="X417" i="20"/>
  <c r="X418" i="20"/>
  <c r="X419" i="20"/>
  <c r="X420" i="20"/>
  <c r="X421" i="20"/>
  <c r="X422" i="20"/>
  <c r="X423" i="20"/>
  <c r="X424" i="20"/>
  <c r="X425" i="20"/>
  <c r="X426" i="20"/>
  <c r="X427" i="20"/>
  <c r="X428" i="20"/>
  <c r="X429" i="20"/>
  <c r="X430" i="20"/>
  <c r="X431" i="20"/>
  <c r="X432" i="20"/>
  <c r="X433" i="20"/>
  <c r="X434" i="20"/>
  <c r="X435" i="20"/>
  <c r="X436" i="20"/>
  <c r="X437" i="20"/>
  <c r="X438" i="20"/>
  <c r="X439" i="20"/>
  <c r="X440" i="20"/>
  <c r="X441" i="20"/>
  <c r="X442" i="20"/>
  <c r="X443" i="20"/>
  <c r="X444" i="20"/>
  <c r="X445" i="20"/>
  <c r="X446" i="20"/>
  <c r="X447" i="20"/>
  <c r="X448" i="20"/>
  <c r="X449" i="20"/>
  <c r="X450" i="20"/>
  <c r="X451" i="20"/>
  <c r="X452" i="20"/>
  <c r="X453" i="20"/>
  <c r="X454" i="20"/>
  <c r="X455" i="20"/>
  <c r="X456" i="20"/>
  <c r="X457" i="20"/>
  <c r="X458" i="20"/>
  <c r="X459" i="20"/>
  <c r="X460" i="20"/>
  <c r="X461" i="20"/>
  <c r="X462" i="20"/>
  <c r="X463" i="20"/>
  <c r="X464" i="20"/>
  <c r="X465" i="20"/>
  <c r="X466" i="20"/>
  <c r="X467" i="20"/>
  <c r="X468" i="20"/>
  <c r="X469" i="20"/>
  <c r="X470" i="20"/>
  <c r="X471" i="20"/>
  <c r="X472" i="20"/>
  <c r="X473" i="20"/>
  <c r="X474" i="20"/>
  <c r="X475" i="20"/>
  <c r="X476" i="20"/>
  <c r="X477" i="20"/>
  <c r="X478" i="20"/>
  <c r="X479" i="20"/>
  <c r="X480" i="20"/>
  <c r="X481" i="20"/>
  <c r="X482" i="20"/>
  <c r="X483" i="20"/>
  <c r="X484" i="20"/>
  <c r="X485" i="20"/>
  <c r="X486" i="20"/>
  <c r="X487" i="20"/>
  <c r="X488" i="20"/>
  <c r="X489" i="20"/>
  <c r="X490" i="20"/>
  <c r="X491" i="20"/>
  <c r="X492" i="20"/>
  <c r="X493" i="20"/>
  <c r="X494" i="20"/>
  <c r="X495" i="20"/>
  <c r="X496" i="20"/>
  <c r="X497" i="20"/>
  <c r="X498" i="20"/>
  <c r="X499" i="20"/>
  <c r="X500" i="20"/>
  <c r="X501" i="20"/>
  <c r="X502" i="20"/>
  <c r="X503" i="20"/>
  <c r="X504" i="20"/>
  <c r="X505" i="20"/>
  <c r="X506" i="20"/>
  <c r="X507" i="20"/>
  <c r="X508" i="20"/>
  <c r="X509" i="20"/>
  <c r="X510" i="20"/>
  <c r="X511" i="20"/>
  <c r="X512" i="20"/>
  <c r="X513" i="20"/>
  <c r="X514" i="20"/>
  <c r="X515" i="20"/>
  <c r="X516" i="20"/>
  <c r="X517" i="20"/>
  <c r="X518" i="20"/>
  <c r="X519" i="20"/>
  <c r="X520" i="20"/>
  <c r="X521" i="20"/>
  <c r="X522" i="20"/>
  <c r="X523" i="20"/>
  <c r="X524" i="20"/>
  <c r="X525" i="20"/>
  <c r="X526" i="20"/>
  <c r="X527" i="20"/>
  <c r="X528" i="20"/>
  <c r="X529" i="20"/>
  <c r="X530" i="20"/>
  <c r="X531" i="20"/>
  <c r="X532" i="20"/>
  <c r="X533" i="20"/>
  <c r="X534" i="20"/>
  <c r="X535" i="20"/>
  <c r="X536" i="20"/>
  <c r="X537" i="20"/>
  <c r="X538" i="20"/>
  <c r="X539" i="20"/>
  <c r="X540" i="20"/>
  <c r="X541" i="20"/>
  <c r="X542" i="20"/>
  <c r="X543" i="20"/>
  <c r="X544" i="20"/>
  <c r="X545" i="20"/>
  <c r="X546" i="20"/>
  <c r="X547" i="20"/>
  <c r="X548" i="20"/>
  <c r="X549" i="20"/>
  <c r="X550" i="20"/>
  <c r="X551" i="20"/>
  <c r="X552" i="20"/>
  <c r="X553" i="20"/>
  <c r="X554" i="20"/>
  <c r="X555" i="20"/>
  <c r="X556" i="20"/>
  <c r="X557" i="20"/>
  <c r="X558" i="20"/>
  <c r="X559" i="20"/>
  <c r="X560" i="20"/>
  <c r="X561" i="20"/>
  <c r="X562" i="20"/>
  <c r="X563" i="20"/>
  <c r="X564" i="20"/>
  <c r="X565" i="20"/>
  <c r="X566" i="20"/>
  <c r="X567" i="20"/>
  <c r="X568" i="20"/>
  <c r="X569" i="20"/>
  <c r="X570" i="20"/>
  <c r="X571" i="20"/>
  <c r="X572" i="20"/>
  <c r="X573" i="20"/>
  <c r="X574" i="20"/>
  <c r="X575" i="20"/>
  <c r="X576" i="20"/>
  <c r="X577" i="20"/>
  <c r="X578" i="20"/>
  <c r="X579" i="20"/>
  <c r="X580" i="20"/>
  <c r="X581" i="20"/>
  <c r="X582" i="20"/>
  <c r="X583" i="20"/>
  <c r="X584" i="20"/>
  <c r="X585" i="20"/>
  <c r="X586" i="20"/>
  <c r="X587" i="20"/>
  <c r="X588" i="20"/>
  <c r="X589" i="20"/>
  <c r="X590" i="20"/>
  <c r="X591" i="20"/>
  <c r="X592" i="20"/>
  <c r="X593" i="20"/>
  <c r="X594" i="20"/>
  <c r="X595" i="20"/>
  <c r="X596" i="20"/>
  <c r="X597" i="20"/>
  <c r="X598" i="20"/>
  <c r="X599" i="20"/>
  <c r="X600" i="20"/>
  <c r="X601" i="20"/>
  <c r="X602" i="20"/>
  <c r="X603" i="20"/>
  <c r="X604" i="20"/>
  <c r="X605" i="20"/>
  <c r="X606" i="20"/>
  <c r="X607" i="20"/>
  <c r="X608" i="20"/>
  <c r="X609" i="20"/>
  <c r="X610" i="20"/>
  <c r="X611" i="20"/>
  <c r="X612" i="20"/>
  <c r="X613" i="20"/>
  <c r="X614" i="20"/>
  <c r="X615" i="20"/>
  <c r="X616" i="20"/>
  <c r="X617" i="20"/>
  <c r="X618" i="20"/>
  <c r="X619" i="20"/>
  <c r="X620" i="20"/>
  <c r="X621" i="20"/>
  <c r="X622" i="20"/>
  <c r="X623" i="20"/>
  <c r="X624" i="20"/>
  <c r="X625" i="20"/>
  <c r="X626" i="20"/>
  <c r="X627" i="20"/>
  <c r="X628" i="20"/>
  <c r="X629" i="20"/>
  <c r="X630" i="20"/>
  <c r="X631" i="20"/>
  <c r="X632" i="20"/>
  <c r="X633" i="20"/>
  <c r="X634" i="20"/>
  <c r="X635" i="20"/>
  <c r="X636" i="20"/>
  <c r="X637" i="20"/>
  <c r="X638" i="20"/>
  <c r="X639" i="20"/>
  <c r="X640" i="20"/>
  <c r="X641" i="20"/>
  <c r="X642" i="20"/>
  <c r="X643" i="20"/>
  <c r="X644" i="20"/>
  <c r="X645" i="20"/>
  <c r="X646" i="20"/>
  <c r="X647" i="20"/>
  <c r="X648" i="20"/>
  <c r="X649" i="20"/>
  <c r="X650" i="20"/>
  <c r="X651" i="20"/>
  <c r="X652" i="20"/>
  <c r="X653" i="20"/>
  <c r="X654" i="20"/>
  <c r="X655" i="20"/>
  <c r="X656" i="20"/>
  <c r="X657" i="20"/>
  <c r="X658" i="20"/>
  <c r="X659" i="20"/>
  <c r="X660" i="20"/>
  <c r="X661" i="20"/>
  <c r="X662" i="20"/>
  <c r="X663" i="20"/>
  <c r="X664" i="20"/>
  <c r="X665" i="20"/>
  <c r="X666" i="20"/>
  <c r="X667" i="20"/>
  <c r="X668" i="20"/>
  <c r="X669" i="20"/>
  <c r="X670" i="20"/>
  <c r="X671" i="20"/>
  <c r="X672" i="20"/>
  <c r="X673" i="20"/>
  <c r="X674" i="20"/>
  <c r="X675" i="20"/>
  <c r="X676" i="20"/>
  <c r="X677" i="20"/>
  <c r="X678" i="20"/>
  <c r="X679" i="20"/>
  <c r="X680" i="20"/>
  <c r="X681" i="20"/>
  <c r="X682" i="20"/>
  <c r="X683" i="20"/>
  <c r="X684" i="20"/>
  <c r="X685" i="20"/>
  <c r="X686" i="20"/>
  <c r="X687" i="20"/>
  <c r="X688" i="20"/>
  <c r="X689" i="20"/>
  <c r="X690" i="20"/>
  <c r="X691" i="20"/>
  <c r="X692" i="20"/>
  <c r="X693" i="20"/>
  <c r="X694" i="20"/>
  <c r="X695" i="20"/>
  <c r="X696" i="20"/>
  <c r="X697" i="20"/>
  <c r="X698" i="20"/>
  <c r="X699" i="20"/>
  <c r="X700" i="20"/>
  <c r="X701" i="20"/>
  <c r="X702" i="20"/>
  <c r="X703" i="20"/>
  <c r="X704" i="20"/>
  <c r="X705" i="20"/>
  <c r="X706" i="20"/>
  <c r="X707" i="20"/>
  <c r="X708" i="20"/>
  <c r="X709" i="20"/>
  <c r="X710" i="20"/>
  <c r="X711" i="20"/>
  <c r="X712" i="20"/>
  <c r="X713" i="20"/>
  <c r="X714" i="20"/>
  <c r="X715" i="20"/>
  <c r="X716" i="20"/>
  <c r="X717" i="20"/>
  <c r="X718" i="20"/>
  <c r="X719" i="20"/>
  <c r="X720" i="20"/>
  <c r="X721" i="20"/>
  <c r="X722" i="20"/>
  <c r="X723" i="20"/>
  <c r="X724" i="20"/>
  <c r="X725" i="20"/>
  <c r="X726" i="20"/>
  <c r="X727" i="20"/>
  <c r="X728" i="20"/>
  <c r="X729" i="20"/>
  <c r="X730" i="20"/>
  <c r="X731" i="20"/>
  <c r="X732" i="20"/>
  <c r="X733" i="20"/>
  <c r="X734" i="20"/>
  <c r="X735" i="20"/>
  <c r="X736" i="20"/>
  <c r="X737" i="20"/>
  <c r="X738" i="20"/>
  <c r="X739" i="20"/>
  <c r="X740" i="20"/>
  <c r="X741" i="20"/>
  <c r="X742" i="20"/>
  <c r="X743" i="20"/>
  <c r="X744" i="20"/>
  <c r="X745" i="20"/>
  <c r="X746" i="20"/>
  <c r="X747" i="20"/>
  <c r="X748" i="20"/>
  <c r="X749" i="20"/>
  <c r="X750" i="20"/>
  <c r="X751" i="20"/>
  <c r="X752" i="20"/>
  <c r="X753" i="20"/>
  <c r="X754" i="20"/>
  <c r="X755" i="20"/>
  <c r="X756" i="20"/>
  <c r="X757" i="20"/>
  <c r="X758" i="20"/>
  <c r="X759" i="20"/>
  <c r="X760" i="20"/>
  <c r="X761" i="20"/>
  <c r="X762" i="20"/>
  <c r="X763" i="20"/>
  <c r="X764" i="20"/>
  <c r="X765" i="20"/>
  <c r="X766" i="20"/>
  <c r="X767" i="20"/>
  <c r="X768" i="20"/>
  <c r="X769" i="20"/>
  <c r="X770" i="20"/>
  <c r="X771" i="20"/>
  <c r="X772" i="20"/>
  <c r="X773" i="20"/>
  <c r="X774" i="20"/>
  <c r="X775" i="20"/>
  <c r="X776" i="20"/>
  <c r="X777" i="20"/>
  <c r="X778" i="20"/>
  <c r="X779" i="20"/>
  <c r="X780" i="20"/>
  <c r="X781" i="20"/>
  <c r="X782" i="20"/>
  <c r="X783" i="20"/>
  <c r="X784" i="20"/>
  <c r="X785" i="20"/>
  <c r="X786" i="20"/>
  <c r="X787" i="20"/>
  <c r="X788" i="20"/>
  <c r="X789" i="20"/>
  <c r="X790" i="20"/>
  <c r="X791" i="20"/>
  <c r="X792" i="20"/>
  <c r="X793" i="20"/>
  <c r="X794" i="20"/>
  <c r="X795" i="20"/>
  <c r="X796" i="20"/>
  <c r="X797" i="20"/>
  <c r="X798" i="20"/>
  <c r="X799" i="20"/>
  <c r="X800" i="20"/>
  <c r="X801" i="20"/>
  <c r="X802" i="20"/>
  <c r="X803" i="20"/>
  <c r="X804" i="20"/>
  <c r="X805" i="20"/>
  <c r="X806" i="20"/>
  <c r="X807" i="20"/>
  <c r="X808" i="20"/>
  <c r="X809" i="20"/>
  <c r="X810" i="20"/>
  <c r="X811" i="20"/>
  <c r="X812" i="20"/>
  <c r="X813" i="20"/>
  <c r="X814" i="20"/>
  <c r="X815" i="20"/>
  <c r="X816" i="20"/>
  <c r="X817" i="20"/>
  <c r="X818" i="20"/>
  <c r="X819" i="20"/>
  <c r="X820" i="20"/>
  <c r="X821" i="20"/>
  <c r="X822" i="20"/>
  <c r="X823" i="20"/>
  <c r="X824" i="20"/>
  <c r="X825" i="20"/>
  <c r="X826" i="20"/>
  <c r="X827" i="20"/>
  <c r="X828" i="20"/>
  <c r="X829" i="20"/>
  <c r="X830" i="20"/>
  <c r="X831" i="20"/>
  <c r="X832" i="20"/>
  <c r="X833" i="20"/>
  <c r="X834" i="20"/>
  <c r="X835" i="20"/>
  <c r="X836" i="20"/>
  <c r="X837" i="20"/>
  <c r="X838" i="20"/>
  <c r="X839" i="20"/>
  <c r="X840" i="20"/>
  <c r="X841" i="20"/>
  <c r="X842" i="20"/>
  <c r="X843" i="20"/>
  <c r="X844" i="20"/>
  <c r="X845" i="20"/>
  <c r="X846" i="20"/>
  <c r="X847" i="20"/>
  <c r="X848" i="20"/>
  <c r="X849" i="20"/>
  <c r="X850" i="20"/>
  <c r="X851" i="20"/>
  <c r="X852" i="20"/>
  <c r="X853" i="20"/>
  <c r="X854" i="20"/>
  <c r="X855" i="20"/>
  <c r="X856" i="20"/>
  <c r="X857" i="20"/>
  <c r="X858" i="20"/>
  <c r="X859" i="20"/>
  <c r="X860" i="20"/>
  <c r="X861" i="20"/>
  <c r="X862" i="20"/>
  <c r="X863" i="20"/>
  <c r="X864" i="20"/>
  <c r="X865" i="20"/>
  <c r="X866" i="20"/>
  <c r="X867" i="20"/>
  <c r="X868" i="20"/>
  <c r="X869" i="20"/>
  <c r="X870" i="20"/>
  <c r="X871" i="20"/>
  <c r="X872" i="20"/>
  <c r="X873" i="20"/>
  <c r="X874" i="20"/>
  <c r="X875" i="20"/>
  <c r="X876" i="20"/>
  <c r="X877" i="20"/>
  <c r="X878" i="20"/>
  <c r="X879" i="20"/>
  <c r="X880" i="20"/>
  <c r="X881" i="20"/>
  <c r="X882" i="20"/>
  <c r="X883" i="20"/>
  <c r="X884" i="20"/>
  <c r="X885" i="20"/>
  <c r="X886" i="20"/>
  <c r="X887" i="20"/>
  <c r="X888" i="20"/>
  <c r="X889" i="20"/>
  <c r="X890" i="20"/>
  <c r="X891" i="20"/>
  <c r="X892" i="20"/>
  <c r="X893" i="20"/>
  <c r="X894" i="20"/>
  <c r="X895" i="20"/>
  <c r="X896" i="20"/>
  <c r="X897" i="20"/>
  <c r="X898" i="20"/>
  <c r="X899" i="20"/>
  <c r="X900" i="20"/>
  <c r="X901" i="20"/>
  <c r="X902" i="20"/>
  <c r="X903" i="20"/>
  <c r="X904" i="20"/>
  <c r="X905" i="20"/>
  <c r="X906" i="20"/>
  <c r="X907" i="20"/>
  <c r="X908" i="20"/>
  <c r="X909" i="20"/>
  <c r="X910" i="20"/>
  <c r="X911" i="20"/>
  <c r="X912" i="20"/>
  <c r="X913" i="20"/>
  <c r="X914" i="20"/>
  <c r="X915" i="20"/>
  <c r="X916" i="20"/>
  <c r="X917" i="20"/>
  <c r="X918" i="20"/>
  <c r="X919" i="20"/>
  <c r="X920" i="20"/>
  <c r="X921" i="20"/>
  <c r="X922" i="20"/>
  <c r="X923" i="20"/>
  <c r="X924" i="20"/>
  <c r="X925" i="20"/>
  <c r="X926" i="20"/>
  <c r="X927" i="20"/>
  <c r="X928" i="20"/>
  <c r="X929" i="20"/>
  <c r="X930" i="20"/>
  <c r="X931" i="20"/>
  <c r="X932" i="20"/>
  <c r="X933" i="20"/>
  <c r="X934" i="20"/>
  <c r="X935" i="20"/>
  <c r="X936" i="20"/>
  <c r="X937" i="20"/>
  <c r="X938" i="20"/>
  <c r="X939" i="20"/>
  <c r="X940" i="20"/>
  <c r="X941" i="20"/>
  <c r="X942" i="20"/>
  <c r="X943" i="20"/>
  <c r="X944" i="20"/>
  <c r="X945" i="20"/>
  <c r="X946" i="20"/>
  <c r="X947" i="20"/>
  <c r="X948" i="20"/>
  <c r="X949" i="20"/>
  <c r="X950" i="20"/>
  <c r="X951" i="20"/>
  <c r="X952" i="20"/>
  <c r="X953" i="20"/>
  <c r="X954" i="20"/>
  <c r="X955" i="20"/>
  <c r="X956" i="20"/>
  <c r="X957" i="20"/>
  <c r="X958" i="20"/>
  <c r="X959" i="20"/>
  <c r="X960" i="20"/>
  <c r="X961" i="20"/>
  <c r="X962" i="20"/>
  <c r="X963" i="20"/>
  <c r="X964" i="20"/>
  <c r="X965" i="20"/>
  <c r="X966" i="20"/>
  <c r="X967" i="20"/>
  <c r="X968" i="20"/>
  <c r="X969" i="20"/>
  <c r="X970" i="20"/>
  <c r="X971" i="20"/>
  <c r="X972" i="20"/>
  <c r="X973" i="20"/>
  <c r="X974" i="20"/>
  <c r="X975" i="20"/>
  <c r="X976" i="20"/>
  <c r="X977" i="20"/>
  <c r="X978" i="20"/>
  <c r="X979" i="20"/>
  <c r="X980" i="20"/>
  <c r="X981" i="20"/>
  <c r="X982" i="20"/>
  <c r="X983" i="20"/>
  <c r="X984" i="20"/>
  <c r="X985" i="20"/>
  <c r="X986" i="20"/>
  <c r="X987" i="20"/>
  <c r="X988" i="20"/>
  <c r="X989" i="20"/>
  <c r="X990" i="20"/>
  <c r="X991" i="20"/>
  <c r="X992" i="20"/>
  <c r="X993" i="20"/>
  <c r="X994" i="20"/>
  <c r="X995" i="20"/>
  <c r="X996" i="20"/>
  <c r="X997" i="20"/>
  <c r="X998" i="20"/>
  <c r="X999" i="20"/>
  <c r="X1000" i="20"/>
  <c r="X1001" i="20"/>
  <c r="X1002" i="20"/>
  <c r="X1003" i="20"/>
  <c r="X1004" i="20"/>
  <c r="X1005" i="20"/>
  <c r="X1006" i="20"/>
  <c r="X1007" i="20"/>
  <c r="X1008" i="20"/>
  <c r="X1009" i="20"/>
  <c r="X1010" i="20"/>
  <c r="X1011" i="20"/>
  <c r="X1012" i="20"/>
  <c r="X1013" i="20"/>
  <c r="X1014" i="20"/>
  <c r="X1015" i="20"/>
  <c r="X1016" i="20"/>
  <c r="X1017" i="20"/>
  <c r="X1018" i="20"/>
  <c r="X1019" i="20"/>
  <c r="X1020" i="20"/>
  <c r="X1021" i="20"/>
  <c r="X1022" i="20"/>
  <c r="X1023" i="20"/>
  <c r="X1024" i="20"/>
  <c r="X1025" i="20"/>
  <c r="X1026" i="20"/>
  <c r="X1027" i="20"/>
  <c r="X1028" i="20"/>
  <c r="X1029" i="20"/>
  <c r="X1030" i="20"/>
  <c r="X1031" i="20"/>
  <c r="X1032" i="20"/>
  <c r="X1033" i="20"/>
  <c r="X1034" i="20"/>
  <c r="X1035" i="20"/>
  <c r="X1036" i="20"/>
  <c r="X1037" i="20"/>
  <c r="X1038" i="20"/>
  <c r="X1039" i="20"/>
  <c r="X1040" i="20"/>
  <c r="X1041" i="20"/>
  <c r="X1042" i="20"/>
  <c r="X1043" i="20"/>
  <c r="X1044" i="20"/>
  <c r="X1045" i="20"/>
  <c r="X1046" i="20"/>
  <c r="X1047" i="20"/>
  <c r="X1048" i="20"/>
  <c r="X1049" i="20"/>
  <c r="X1050" i="20"/>
  <c r="X1051" i="20"/>
  <c r="X1052" i="20"/>
  <c r="X1053" i="20"/>
  <c r="X1054" i="20"/>
  <c r="X1055" i="20"/>
  <c r="X1056" i="20"/>
  <c r="X1057" i="20"/>
  <c r="X1058" i="20"/>
  <c r="X1059" i="20"/>
  <c r="X1060" i="20"/>
  <c r="X1061" i="20"/>
  <c r="X1062" i="20"/>
  <c r="X1063" i="20"/>
  <c r="X1064" i="20"/>
  <c r="X1065" i="20"/>
  <c r="X1066" i="20"/>
  <c r="X1067" i="20"/>
  <c r="X1068" i="20"/>
  <c r="X1069" i="20"/>
  <c r="X1070" i="20"/>
  <c r="X1071" i="20"/>
  <c r="X1072" i="20"/>
  <c r="X1073" i="20"/>
  <c r="X1074" i="20"/>
  <c r="X1075" i="20"/>
  <c r="X1076" i="20"/>
  <c r="X1077" i="20"/>
  <c r="X1078" i="20"/>
  <c r="X1079" i="20"/>
  <c r="X1080" i="20"/>
  <c r="X1081" i="20"/>
  <c r="X1082" i="20"/>
  <c r="X1083" i="20"/>
  <c r="X1084" i="20"/>
  <c r="X1085" i="20"/>
  <c r="X1086" i="20"/>
  <c r="X1087" i="20"/>
  <c r="X1088" i="20"/>
  <c r="X1089" i="20"/>
  <c r="X1090" i="20"/>
  <c r="X1091" i="20"/>
  <c r="X1092" i="20"/>
  <c r="X1093" i="20"/>
  <c r="X1094" i="20"/>
  <c r="X1095" i="20"/>
  <c r="X1096" i="20"/>
  <c r="X1097" i="20"/>
  <c r="X1098" i="20"/>
  <c r="X1099" i="20"/>
  <c r="X1100" i="20"/>
  <c r="X1101" i="20"/>
  <c r="X1102" i="20"/>
  <c r="X1103" i="20"/>
  <c r="X1104" i="20"/>
  <c r="X1105" i="20"/>
  <c r="X1106" i="20"/>
  <c r="X1107" i="20"/>
  <c r="X1108" i="20"/>
  <c r="X1109" i="20"/>
  <c r="X1110" i="20"/>
  <c r="X1111" i="20"/>
  <c r="X1112" i="20"/>
  <c r="X1113" i="20"/>
  <c r="X1114" i="20"/>
  <c r="X1115" i="20"/>
  <c r="X1116" i="20"/>
  <c r="X1117" i="20"/>
  <c r="X1118" i="20"/>
  <c r="X1119" i="20"/>
  <c r="X1120" i="20"/>
  <c r="X1121" i="20"/>
  <c r="X1122" i="20"/>
  <c r="X1123" i="20"/>
  <c r="X1124" i="20"/>
  <c r="X1125" i="20"/>
  <c r="X1126" i="20"/>
  <c r="X1127" i="20"/>
  <c r="X1128" i="20"/>
  <c r="X1129" i="20"/>
  <c r="X1130" i="20"/>
  <c r="X1131" i="20"/>
  <c r="X1132" i="20"/>
  <c r="X1133" i="20"/>
  <c r="X1134" i="20"/>
  <c r="X1135" i="20"/>
  <c r="X1136" i="20"/>
  <c r="X1137" i="20"/>
  <c r="X1138" i="20"/>
  <c r="X1139" i="20"/>
  <c r="X1140" i="20"/>
  <c r="X1141" i="20"/>
  <c r="X1142" i="20"/>
  <c r="X1143" i="20"/>
  <c r="X1144" i="20"/>
  <c r="X1145" i="20"/>
  <c r="X1146" i="20"/>
  <c r="X1147" i="20"/>
  <c r="X1148" i="20"/>
  <c r="X1149" i="20"/>
  <c r="X1150" i="20"/>
  <c r="X1151" i="20"/>
  <c r="X1152" i="20"/>
  <c r="X1153" i="20"/>
  <c r="X1154" i="20"/>
  <c r="X1155" i="20"/>
  <c r="X1156" i="20"/>
  <c r="X1157" i="20"/>
  <c r="X1158" i="20"/>
  <c r="X1159" i="20"/>
  <c r="X1160" i="20"/>
  <c r="X1161" i="20"/>
  <c r="X1162" i="20"/>
  <c r="X1163" i="20"/>
  <c r="X1164" i="20"/>
  <c r="X1165" i="20"/>
  <c r="X1166" i="20"/>
  <c r="X1167" i="20"/>
  <c r="X1168" i="20"/>
  <c r="X1169" i="20"/>
  <c r="X1170" i="20"/>
  <c r="X1171" i="20"/>
  <c r="X1172" i="20"/>
  <c r="X1173" i="20"/>
  <c r="X1174" i="20"/>
  <c r="X1175" i="20"/>
  <c r="X1176" i="20"/>
  <c r="X1177" i="20"/>
  <c r="X1178" i="20"/>
  <c r="X1179" i="20"/>
  <c r="X1180" i="20"/>
  <c r="X1181" i="20"/>
  <c r="X1182" i="20"/>
  <c r="X1183" i="20"/>
  <c r="X1184" i="20"/>
  <c r="X1185" i="20"/>
  <c r="X1186" i="20"/>
  <c r="X1187" i="20"/>
  <c r="X1188" i="20"/>
  <c r="X1189" i="20"/>
  <c r="X1190" i="20"/>
  <c r="X1191" i="20"/>
  <c r="X1192" i="20"/>
  <c r="X1193" i="20"/>
  <c r="X1194" i="20"/>
  <c r="X1195" i="20"/>
  <c r="X1196" i="20"/>
  <c r="X1197" i="20"/>
  <c r="X1198" i="20"/>
  <c r="X1199" i="20"/>
  <c r="X1200" i="20"/>
  <c r="X1201" i="20"/>
  <c r="X1202" i="20"/>
  <c r="X1203" i="20"/>
  <c r="X1204" i="20"/>
  <c r="X1205" i="20"/>
  <c r="X1206" i="20"/>
  <c r="X1207" i="20"/>
  <c r="X1208" i="20"/>
  <c r="X1209" i="20"/>
  <c r="X1210" i="20"/>
  <c r="X1211" i="20"/>
  <c r="X1212" i="20"/>
  <c r="X1213" i="20"/>
  <c r="X1214" i="20"/>
  <c r="X1215" i="20"/>
  <c r="X1216" i="20"/>
  <c r="X1217" i="20"/>
  <c r="X1218" i="20"/>
  <c r="X1219" i="20"/>
  <c r="X1220" i="20"/>
  <c r="X1221" i="20"/>
  <c r="X1222" i="20"/>
  <c r="X1223" i="20"/>
  <c r="X1224" i="20"/>
  <c r="X1225" i="20"/>
  <c r="X1226" i="20"/>
  <c r="X1227" i="20"/>
  <c r="X1228" i="20"/>
  <c r="X1229" i="20"/>
  <c r="X1230" i="20"/>
  <c r="X1231" i="20"/>
  <c r="X1232" i="20"/>
  <c r="X1233" i="20"/>
  <c r="X1234" i="20"/>
  <c r="X1235" i="20"/>
  <c r="X1236" i="20"/>
  <c r="X1237" i="20"/>
  <c r="X1238" i="20"/>
  <c r="X1239" i="20"/>
  <c r="X1240" i="20"/>
  <c r="X1241" i="20"/>
  <c r="X1242" i="20"/>
  <c r="X1243" i="20"/>
  <c r="X1244" i="20"/>
  <c r="X1245" i="20"/>
  <c r="X1246" i="20"/>
  <c r="X1247" i="20"/>
  <c r="X1248" i="20"/>
  <c r="X1249" i="20"/>
  <c r="X1250" i="20"/>
  <c r="X1251" i="20"/>
  <c r="X1252" i="20"/>
  <c r="X1253" i="20"/>
  <c r="X1254" i="20"/>
  <c r="X1255" i="20"/>
  <c r="X1256" i="20"/>
  <c r="X1257" i="20"/>
  <c r="X1258" i="20"/>
  <c r="X1259" i="20"/>
  <c r="X1260" i="20"/>
  <c r="X1261" i="20"/>
  <c r="X1262" i="20"/>
  <c r="X1263" i="20"/>
  <c r="X1264" i="20"/>
  <c r="X1265" i="20"/>
  <c r="X1266" i="20"/>
  <c r="X1267" i="20"/>
  <c r="X1268" i="20"/>
  <c r="X1269" i="20"/>
  <c r="X1270" i="20"/>
  <c r="X1271" i="20"/>
  <c r="X1272" i="20"/>
  <c r="X1273" i="20"/>
  <c r="X1274" i="20"/>
  <c r="X1275" i="20"/>
  <c r="X1276" i="20"/>
  <c r="X1277" i="20"/>
  <c r="X1278" i="20"/>
  <c r="X1279" i="20"/>
  <c r="X1280" i="20"/>
  <c r="X1281" i="20"/>
  <c r="X1282" i="20"/>
  <c r="X1283" i="20"/>
  <c r="X1284" i="20"/>
  <c r="X1285" i="20"/>
  <c r="X1286" i="20"/>
  <c r="X1287" i="20"/>
  <c r="X1288" i="20"/>
  <c r="X1289" i="20"/>
  <c r="X1290" i="20"/>
  <c r="X1291" i="20"/>
  <c r="X1292" i="20"/>
  <c r="X1293" i="20"/>
  <c r="X1294" i="20"/>
  <c r="X1295" i="20"/>
  <c r="X1296" i="20"/>
  <c r="X1297" i="20"/>
  <c r="X1298" i="20"/>
  <c r="X1299" i="20"/>
  <c r="X1300" i="20"/>
  <c r="X1301" i="20"/>
  <c r="X1302" i="20"/>
  <c r="X1303" i="20"/>
  <c r="X1304" i="20"/>
  <c r="X1305" i="20"/>
  <c r="X1306" i="20"/>
  <c r="X1307" i="20"/>
  <c r="X1308" i="20"/>
  <c r="X1309" i="20"/>
  <c r="X1310" i="20"/>
  <c r="X1311" i="20"/>
  <c r="X1312" i="20"/>
  <c r="X1313" i="20"/>
  <c r="X1314" i="20"/>
  <c r="X1315" i="20"/>
  <c r="X1316" i="20"/>
  <c r="X1317" i="20"/>
  <c r="X1318" i="20"/>
  <c r="X1319" i="20"/>
  <c r="X1320" i="20"/>
  <c r="X1321" i="20"/>
  <c r="X1322" i="20"/>
  <c r="X1323" i="20"/>
  <c r="X1324" i="20"/>
  <c r="X1325" i="20"/>
  <c r="X1326" i="20"/>
  <c r="X1327" i="20"/>
  <c r="X1328" i="20"/>
  <c r="X1329" i="20"/>
  <c r="X1330" i="20"/>
  <c r="X1331" i="20"/>
  <c r="X1332" i="20"/>
  <c r="X1333" i="20"/>
  <c r="X1334" i="20"/>
  <c r="X1335" i="20"/>
  <c r="X1336" i="20"/>
  <c r="X1337" i="20"/>
  <c r="X1338" i="20"/>
  <c r="X1339" i="20"/>
  <c r="X1340" i="20"/>
  <c r="X1341" i="20"/>
  <c r="X1342" i="20"/>
  <c r="X1343" i="20"/>
  <c r="X1344" i="20"/>
  <c r="X1345" i="20"/>
  <c r="X1346" i="20"/>
  <c r="X1347" i="20"/>
  <c r="X1348" i="20"/>
  <c r="X1349" i="20"/>
  <c r="X1350" i="20"/>
  <c r="X1351" i="20"/>
  <c r="X1352" i="20"/>
  <c r="X1353" i="20"/>
  <c r="X1354" i="20"/>
  <c r="X1355" i="20"/>
  <c r="X1356" i="20"/>
  <c r="X1357" i="20"/>
  <c r="X1358" i="20"/>
  <c r="X1359" i="20"/>
  <c r="X1360" i="20"/>
  <c r="X1361" i="20"/>
  <c r="X1362" i="20"/>
  <c r="X1363" i="20"/>
  <c r="X1364" i="20"/>
  <c r="X1365" i="20"/>
  <c r="X1366" i="20"/>
  <c r="X1367" i="20"/>
  <c r="X1368" i="20"/>
  <c r="X1369" i="20"/>
  <c r="X1370" i="20"/>
  <c r="X1371" i="20"/>
  <c r="X1372" i="20"/>
  <c r="X1373" i="20"/>
  <c r="X1374" i="20"/>
  <c r="X1375" i="20"/>
  <c r="X1376" i="20"/>
  <c r="X1377" i="20"/>
  <c r="X1378" i="20"/>
  <c r="X1379" i="20"/>
  <c r="X1380" i="20"/>
  <c r="X1381" i="20"/>
  <c r="X1382" i="20"/>
  <c r="X1383" i="20"/>
  <c r="X1384" i="20"/>
  <c r="X1385" i="20"/>
  <c r="X1386" i="20"/>
  <c r="X1387" i="20"/>
  <c r="X1388" i="20"/>
  <c r="X1389" i="20"/>
  <c r="X1390" i="20"/>
  <c r="X1391" i="20"/>
  <c r="X1392" i="20"/>
  <c r="X1393" i="20"/>
  <c r="X1394" i="20"/>
  <c r="X1395" i="20"/>
  <c r="X1396" i="20"/>
  <c r="X1397" i="20"/>
  <c r="X1398" i="20"/>
  <c r="X1399" i="20"/>
  <c r="X1400" i="20"/>
  <c r="X1401" i="20"/>
  <c r="X1402" i="20"/>
  <c r="X1403" i="20"/>
  <c r="X1404" i="20"/>
  <c r="X1405" i="20"/>
  <c r="X1406" i="20"/>
  <c r="X1407" i="20"/>
  <c r="X1408" i="20"/>
  <c r="X1409" i="20"/>
  <c r="X1410" i="20"/>
  <c r="X1411" i="20"/>
  <c r="X1412" i="20"/>
  <c r="X1413" i="20"/>
  <c r="X1414" i="20"/>
  <c r="X1415" i="20"/>
  <c r="X1416" i="20"/>
  <c r="X1417" i="20"/>
  <c r="X1418" i="20"/>
  <c r="X1419" i="20"/>
  <c r="X1420" i="20"/>
  <c r="X1421" i="20"/>
  <c r="X1422" i="20"/>
  <c r="X1423" i="20"/>
  <c r="X1424" i="20"/>
  <c r="X1425" i="20"/>
  <c r="X1426" i="20"/>
  <c r="X1427" i="20"/>
  <c r="X1428" i="20"/>
  <c r="X1429" i="20"/>
  <c r="X1430" i="20"/>
  <c r="X1431" i="20"/>
  <c r="X1432" i="20"/>
  <c r="X1433" i="20"/>
  <c r="X1434" i="20"/>
  <c r="X1435" i="20"/>
  <c r="X1436" i="20"/>
  <c r="X1437" i="20"/>
  <c r="X1438" i="20"/>
  <c r="X1439" i="20"/>
  <c r="X1440" i="20"/>
  <c r="X1441" i="20"/>
  <c r="X1442" i="20"/>
  <c r="X1443" i="20"/>
  <c r="X1444" i="20"/>
  <c r="X1445" i="20"/>
  <c r="X1446" i="20"/>
  <c r="X1447" i="20"/>
  <c r="X1448" i="20"/>
  <c r="X1449" i="20"/>
  <c r="X1450" i="20"/>
  <c r="X1451" i="20"/>
  <c r="X1452" i="20"/>
  <c r="X1453" i="20"/>
  <c r="X1454" i="20"/>
  <c r="X1455" i="20"/>
  <c r="X1456" i="20"/>
  <c r="X1457" i="20"/>
  <c r="X1458" i="20"/>
  <c r="X1459" i="20"/>
  <c r="X1460" i="20"/>
  <c r="X1461" i="20"/>
  <c r="X1462" i="20"/>
  <c r="X1463" i="20"/>
  <c r="X1464" i="20"/>
  <c r="X1465" i="20"/>
  <c r="X1466" i="20"/>
  <c r="X1467" i="20"/>
  <c r="X1468" i="20"/>
  <c r="X1469" i="20"/>
  <c r="X1470" i="20"/>
  <c r="X1471" i="20"/>
  <c r="X1472" i="20"/>
  <c r="X1473" i="20"/>
  <c r="X1474" i="20"/>
  <c r="X1475" i="20"/>
  <c r="X1476" i="20"/>
  <c r="X1477" i="20"/>
  <c r="X1478" i="20"/>
  <c r="X1479" i="20"/>
  <c r="X1480" i="20"/>
  <c r="X1481" i="20"/>
  <c r="X1482" i="20"/>
  <c r="X1483" i="20"/>
  <c r="X1484" i="20"/>
  <c r="X1485" i="20"/>
  <c r="X1486" i="20"/>
  <c r="X1487" i="20"/>
  <c r="X1488" i="20"/>
  <c r="X1489" i="20"/>
  <c r="X1490" i="20"/>
  <c r="X1491" i="20"/>
  <c r="X1492" i="20"/>
  <c r="X1493" i="20"/>
  <c r="X1494" i="20"/>
  <c r="X1495" i="20"/>
  <c r="X1496" i="20"/>
  <c r="X1497" i="20"/>
  <c r="X1498" i="20"/>
  <c r="X1499" i="20"/>
  <c r="X1500" i="20"/>
  <c r="X1501" i="20"/>
  <c r="X1502" i="20"/>
  <c r="X1503" i="20"/>
  <c r="X1504" i="20"/>
  <c r="X1505" i="20"/>
  <c r="X1506" i="20"/>
  <c r="X1507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W77" i="20"/>
  <c r="W78" i="20"/>
  <c r="W79" i="20"/>
  <c r="W80" i="20"/>
  <c r="W81" i="20"/>
  <c r="W82" i="20"/>
  <c r="W83" i="20"/>
  <c r="W84" i="20"/>
  <c r="W85" i="20"/>
  <c r="W86" i="20"/>
  <c r="W87" i="20"/>
  <c r="W88" i="20"/>
  <c r="W89" i="20"/>
  <c r="W90" i="20"/>
  <c r="W91" i="20"/>
  <c r="W92" i="20"/>
  <c r="W93" i="20"/>
  <c r="W94" i="20"/>
  <c r="W95" i="20"/>
  <c r="W96" i="20"/>
  <c r="W97" i="20"/>
  <c r="W98" i="20"/>
  <c r="W99" i="20"/>
  <c r="W100" i="20"/>
  <c r="W101" i="20"/>
  <c r="W102" i="20"/>
  <c r="W103" i="20"/>
  <c r="W104" i="20"/>
  <c r="W105" i="20"/>
  <c r="W106" i="20"/>
  <c r="W107" i="20"/>
  <c r="W108" i="20"/>
  <c r="W109" i="20"/>
  <c r="W110" i="20"/>
  <c r="W111" i="20"/>
  <c r="W112" i="20"/>
  <c r="W113" i="20"/>
  <c r="W114" i="20"/>
  <c r="W115" i="20"/>
  <c r="W116" i="20"/>
  <c r="W117" i="20"/>
  <c r="W118" i="20"/>
  <c r="W119" i="20"/>
  <c r="W120" i="20"/>
  <c r="W121" i="20"/>
  <c r="W122" i="20"/>
  <c r="W123" i="20"/>
  <c r="W124" i="20"/>
  <c r="W125" i="20"/>
  <c r="W126" i="20"/>
  <c r="W127" i="20"/>
  <c r="W128" i="20"/>
  <c r="W129" i="20"/>
  <c r="W130" i="20"/>
  <c r="W131" i="20"/>
  <c r="W132" i="20"/>
  <c r="W133" i="20"/>
  <c r="W134" i="20"/>
  <c r="W135" i="20"/>
  <c r="W136" i="20"/>
  <c r="W137" i="20"/>
  <c r="W138" i="20"/>
  <c r="W139" i="20"/>
  <c r="W140" i="20"/>
  <c r="W141" i="20"/>
  <c r="W142" i="20"/>
  <c r="W143" i="20"/>
  <c r="W144" i="20"/>
  <c r="W145" i="20"/>
  <c r="W146" i="20"/>
  <c r="W147" i="20"/>
  <c r="W148" i="20"/>
  <c r="W149" i="20"/>
  <c r="W150" i="20"/>
  <c r="W151" i="20"/>
  <c r="W152" i="20"/>
  <c r="W153" i="20"/>
  <c r="W154" i="20"/>
  <c r="W155" i="20"/>
  <c r="W156" i="20"/>
  <c r="W157" i="20"/>
  <c r="W158" i="20"/>
  <c r="W159" i="20"/>
  <c r="W160" i="20"/>
  <c r="W161" i="20"/>
  <c r="W162" i="20"/>
  <c r="W163" i="20"/>
  <c r="W164" i="20"/>
  <c r="W165" i="20"/>
  <c r="W166" i="20"/>
  <c r="W167" i="20"/>
  <c r="W168" i="20"/>
  <c r="W169" i="20"/>
  <c r="W170" i="20"/>
  <c r="W171" i="20"/>
  <c r="W172" i="20"/>
  <c r="W173" i="20"/>
  <c r="W174" i="20"/>
  <c r="W175" i="20"/>
  <c r="W176" i="20"/>
  <c r="W177" i="20"/>
  <c r="W178" i="20"/>
  <c r="W179" i="20"/>
  <c r="W180" i="20"/>
  <c r="W181" i="20"/>
  <c r="W182" i="20"/>
  <c r="W183" i="20"/>
  <c r="W184" i="20"/>
  <c r="W185" i="20"/>
  <c r="W186" i="20"/>
  <c r="W187" i="20"/>
  <c r="W188" i="20"/>
  <c r="W189" i="20"/>
  <c r="W190" i="20"/>
  <c r="W191" i="20"/>
  <c r="W192" i="20"/>
  <c r="W193" i="20"/>
  <c r="W194" i="20"/>
  <c r="W195" i="20"/>
  <c r="W196" i="20"/>
  <c r="W197" i="20"/>
  <c r="W198" i="20"/>
  <c r="W199" i="20"/>
  <c r="W200" i="20"/>
  <c r="W201" i="20"/>
  <c r="W202" i="20"/>
  <c r="W203" i="20"/>
  <c r="W204" i="20"/>
  <c r="W205" i="20"/>
  <c r="W206" i="20"/>
  <c r="W207" i="20"/>
  <c r="W208" i="20"/>
  <c r="W209" i="20"/>
  <c r="W210" i="20"/>
  <c r="W211" i="20"/>
  <c r="W212" i="20"/>
  <c r="W213" i="20"/>
  <c r="W214" i="20"/>
  <c r="W215" i="20"/>
  <c r="W216" i="20"/>
  <c r="W217" i="20"/>
  <c r="W218" i="20"/>
  <c r="W219" i="20"/>
  <c r="W220" i="20"/>
  <c r="W221" i="20"/>
  <c r="W222" i="20"/>
  <c r="W223" i="20"/>
  <c r="W224" i="20"/>
  <c r="W225" i="20"/>
  <c r="W226" i="20"/>
  <c r="W227" i="20"/>
  <c r="W228" i="20"/>
  <c r="W229" i="20"/>
  <c r="W230" i="20"/>
  <c r="W231" i="20"/>
  <c r="W232" i="20"/>
  <c r="W233" i="20"/>
  <c r="W234" i="20"/>
  <c r="W235" i="20"/>
  <c r="W236" i="20"/>
  <c r="W237" i="20"/>
  <c r="W238" i="20"/>
  <c r="W239" i="20"/>
  <c r="W240" i="20"/>
  <c r="W241" i="20"/>
  <c r="W242" i="20"/>
  <c r="W243" i="20"/>
  <c r="W244" i="20"/>
  <c r="W245" i="20"/>
  <c r="W246" i="20"/>
  <c r="W247" i="20"/>
  <c r="W248" i="20"/>
  <c r="W249" i="20"/>
  <c r="W250" i="20"/>
  <c r="W251" i="20"/>
  <c r="W252" i="20"/>
  <c r="W253" i="20"/>
  <c r="W254" i="20"/>
  <c r="W255" i="20"/>
  <c r="W256" i="20"/>
  <c r="W257" i="20"/>
  <c r="W258" i="20"/>
  <c r="W259" i="20"/>
  <c r="W260" i="20"/>
  <c r="W261" i="20"/>
  <c r="W262" i="20"/>
  <c r="W263" i="20"/>
  <c r="W264" i="20"/>
  <c r="W265" i="20"/>
  <c r="W266" i="20"/>
  <c r="W267" i="20"/>
  <c r="W268" i="20"/>
  <c r="W269" i="20"/>
  <c r="W270" i="20"/>
  <c r="W271" i="20"/>
  <c r="W272" i="20"/>
  <c r="W273" i="20"/>
  <c r="W274" i="20"/>
  <c r="W275" i="20"/>
  <c r="W276" i="20"/>
  <c r="W277" i="20"/>
  <c r="W278" i="20"/>
  <c r="W279" i="20"/>
  <c r="W280" i="20"/>
  <c r="W281" i="20"/>
  <c r="W282" i="20"/>
  <c r="W283" i="20"/>
  <c r="W284" i="20"/>
  <c r="W285" i="20"/>
  <c r="W286" i="20"/>
  <c r="W287" i="20"/>
  <c r="W288" i="20"/>
  <c r="W289" i="20"/>
  <c r="W290" i="20"/>
  <c r="W291" i="20"/>
  <c r="W292" i="20"/>
  <c r="W293" i="20"/>
  <c r="W294" i="20"/>
  <c r="W295" i="20"/>
  <c r="W296" i="20"/>
  <c r="W297" i="20"/>
  <c r="W298" i="20"/>
  <c r="W299" i="20"/>
  <c r="W300" i="20"/>
  <c r="W301" i="20"/>
  <c r="W302" i="20"/>
  <c r="W303" i="20"/>
  <c r="W304" i="20"/>
  <c r="W305" i="20"/>
  <c r="W306" i="20"/>
  <c r="W307" i="20"/>
  <c r="W308" i="20"/>
  <c r="W309" i="20"/>
  <c r="W310" i="20"/>
  <c r="W311" i="20"/>
  <c r="W312" i="20"/>
  <c r="W313" i="20"/>
  <c r="W314" i="20"/>
  <c r="W315" i="20"/>
  <c r="W316" i="20"/>
  <c r="W317" i="20"/>
  <c r="W318" i="20"/>
  <c r="W319" i="20"/>
  <c r="W320" i="20"/>
  <c r="W321" i="20"/>
  <c r="W322" i="20"/>
  <c r="W323" i="20"/>
  <c r="W324" i="20"/>
  <c r="W325" i="20"/>
  <c r="W326" i="20"/>
  <c r="W327" i="20"/>
  <c r="W328" i="20"/>
  <c r="W329" i="20"/>
  <c r="W330" i="20"/>
  <c r="W331" i="20"/>
  <c r="W332" i="20"/>
  <c r="W333" i="20"/>
  <c r="W334" i="20"/>
  <c r="W335" i="20"/>
  <c r="W336" i="20"/>
  <c r="W337" i="20"/>
  <c r="W338" i="20"/>
  <c r="W339" i="20"/>
  <c r="W340" i="20"/>
  <c r="W341" i="20"/>
  <c r="W342" i="20"/>
  <c r="W343" i="20"/>
  <c r="W344" i="20"/>
  <c r="W345" i="20"/>
  <c r="W346" i="20"/>
  <c r="W347" i="20"/>
  <c r="W348" i="20"/>
  <c r="W349" i="20"/>
  <c r="W350" i="20"/>
  <c r="W351" i="20"/>
  <c r="W352" i="20"/>
  <c r="W353" i="20"/>
  <c r="W354" i="20"/>
  <c r="W355" i="20"/>
  <c r="W356" i="20"/>
  <c r="W357" i="20"/>
  <c r="W358" i="20"/>
  <c r="W359" i="20"/>
  <c r="W360" i="20"/>
  <c r="W361" i="20"/>
  <c r="W362" i="20"/>
  <c r="W363" i="20"/>
  <c r="W364" i="20"/>
  <c r="W365" i="20"/>
  <c r="W366" i="20"/>
  <c r="W367" i="20"/>
  <c r="W368" i="20"/>
  <c r="W369" i="20"/>
  <c r="W370" i="20"/>
  <c r="W371" i="20"/>
  <c r="W372" i="20"/>
  <c r="W373" i="20"/>
  <c r="W374" i="20"/>
  <c r="W375" i="20"/>
  <c r="W376" i="20"/>
  <c r="W377" i="20"/>
  <c r="W378" i="20"/>
  <c r="W379" i="20"/>
  <c r="W380" i="20"/>
  <c r="W381" i="20"/>
  <c r="W382" i="20"/>
  <c r="W383" i="20"/>
  <c r="W384" i="20"/>
  <c r="W385" i="20"/>
  <c r="W386" i="20"/>
  <c r="W387" i="20"/>
  <c r="W388" i="20"/>
  <c r="W389" i="20"/>
  <c r="W390" i="20"/>
  <c r="W391" i="20"/>
  <c r="W392" i="20"/>
  <c r="W393" i="20"/>
  <c r="W394" i="20"/>
  <c r="W395" i="20"/>
  <c r="W396" i="20"/>
  <c r="W397" i="20"/>
  <c r="W398" i="20"/>
  <c r="W399" i="20"/>
  <c r="W400" i="20"/>
  <c r="W401" i="20"/>
  <c r="W402" i="20"/>
  <c r="W403" i="20"/>
  <c r="W404" i="20"/>
  <c r="W405" i="20"/>
  <c r="W406" i="20"/>
  <c r="W407" i="20"/>
  <c r="W408" i="20"/>
  <c r="W409" i="20"/>
  <c r="W410" i="20"/>
  <c r="W411" i="20"/>
  <c r="W412" i="20"/>
  <c r="W413" i="20"/>
  <c r="W414" i="20"/>
  <c r="W415" i="20"/>
  <c r="W416" i="20"/>
  <c r="W417" i="20"/>
  <c r="W418" i="20"/>
  <c r="W419" i="20"/>
  <c r="W420" i="20"/>
  <c r="W421" i="20"/>
  <c r="W422" i="20"/>
  <c r="W423" i="20"/>
  <c r="W424" i="20"/>
  <c r="W425" i="20"/>
  <c r="W426" i="20"/>
  <c r="W427" i="20"/>
  <c r="W428" i="20"/>
  <c r="W429" i="20"/>
  <c r="W430" i="20"/>
  <c r="W431" i="20"/>
  <c r="W432" i="20"/>
  <c r="W433" i="20"/>
  <c r="W434" i="20"/>
  <c r="W435" i="20"/>
  <c r="W436" i="20"/>
  <c r="W437" i="20"/>
  <c r="W438" i="20"/>
  <c r="W439" i="20"/>
  <c r="W440" i="20"/>
  <c r="W441" i="20"/>
  <c r="W442" i="20"/>
  <c r="W443" i="20"/>
  <c r="W444" i="20"/>
  <c r="W445" i="20"/>
  <c r="W446" i="20"/>
  <c r="W447" i="20"/>
  <c r="W448" i="20"/>
  <c r="W449" i="20"/>
  <c r="W450" i="20"/>
  <c r="W451" i="20"/>
  <c r="W452" i="20"/>
  <c r="W453" i="20"/>
  <c r="W454" i="20"/>
  <c r="W455" i="20"/>
  <c r="W456" i="20"/>
  <c r="W457" i="20"/>
  <c r="W458" i="20"/>
  <c r="W459" i="20"/>
  <c r="W460" i="20"/>
  <c r="W461" i="20"/>
  <c r="W462" i="20"/>
  <c r="W463" i="20"/>
  <c r="W464" i="20"/>
  <c r="W465" i="20"/>
  <c r="W466" i="20"/>
  <c r="W467" i="20"/>
  <c r="W468" i="20"/>
  <c r="W469" i="20"/>
  <c r="W470" i="20"/>
  <c r="W471" i="20"/>
  <c r="W472" i="20"/>
  <c r="W473" i="20"/>
  <c r="W474" i="20"/>
  <c r="W475" i="20"/>
  <c r="W476" i="20"/>
  <c r="W477" i="20"/>
  <c r="W478" i="20"/>
  <c r="W479" i="20"/>
  <c r="W480" i="20"/>
  <c r="W481" i="20"/>
  <c r="W482" i="20"/>
  <c r="W483" i="20"/>
  <c r="W484" i="20"/>
  <c r="W485" i="20"/>
  <c r="W486" i="20"/>
  <c r="W487" i="20"/>
  <c r="W488" i="20"/>
  <c r="W489" i="20"/>
  <c r="W490" i="20"/>
  <c r="W491" i="20"/>
  <c r="W492" i="20"/>
  <c r="W493" i="20"/>
  <c r="W494" i="20"/>
  <c r="W495" i="20"/>
  <c r="W496" i="20"/>
  <c r="W497" i="20"/>
  <c r="W498" i="20"/>
  <c r="W499" i="20"/>
  <c r="W500" i="20"/>
  <c r="W501" i="20"/>
  <c r="W502" i="20"/>
  <c r="W503" i="20"/>
  <c r="W504" i="20"/>
  <c r="W505" i="20"/>
  <c r="W506" i="20"/>
  <c r="W507" i="20"/>
  <c r="W508" i="20"/>
  <c r="W509" i="20"/>
  <c r="W510" i="20"/>
  <c r="W511" i="20"/>
  <c r="W512" i="20"/>
  <c r="W513" i="20"/>
  <c r="W514" i="20"/>
  <c r="W515" i="20"/>
  <c r="W516" i="20"/>
  <c r="W517" i="20"/>
  <c r="W518" i="20"/>
  <c r="W519" i="20"/>
  <c r="W520" i="20"/>
  <c r="W521" i="20"/>
  <c r="W522" i="20"/>
  <c r="W523" i="20"/>
  <c r="W524" i="20"/>
  <c r="W525" i="20"/>
  <c r="W526" i="20"/>
  <c r="W527" i="20"/>
  <c r="W528" i="20"/>
  <c r="W529" i="20"/>
  <c r="W530" i="20"/>
  <c r="W531" i="20"/>
  <c r="W532" i="20"/>
  <c r="W533" i="20"/>
  <c r="W534" i="20"/>
  <c r="W535" i="20"/>
  <c r="W536" i="20"/>
  <c r="W537" i="20"/>
  <c r="W538" i="20"/>
  <c r="W539" i="20"/>
  <c r="W540" i="20"/>
  <c r="W541" i="20"/>
  <c r="W542" i="20"/>
  <c r="W543" i="20"/>
  <c r="W544" i="20"/>
  <c r="W545" i="20"/>
  <c r="W546" i="20"/>
  <c r="W547" i="20"/>
  <c r="W548" i="20"/>
  <c r="W549" i="20"/>
  <c r="W550" i="20"/>
  <c r="W551" i="20"/>
  <c r="W552" i="20"/>
  <c r="W553" i="20"/>
  <c r="W554" i="20"/>
  <c r="W555" i="20"/>
  <c r="W556" i="20"/>
  <c r="W557" i="20"/>
  <c r="W558" i="20"/>
  <c r="W559" i="20"/>
  <c r="W560" i="20"/>
  <c r="W561" i="20"/>
  <c r="W562" i="20"/>
  <c r="W563" i="20"/>
  <c r="W564" i="20"/>
  <c r="W565" i="20"/>
  <c r="W566" i="20"/>
  <c r="W567" i="20"/>
  <c r="W568" i="20"/>
  <c r="W569" i="20"/>
  <c r="W570" i="20"/>
  <c r="W571" i="20"/>
  <c r="W572" i="20"/>
  <c r="W573" i="20"/>
  <c r="W574" i="20"/>
  <c r="W575" i="20"/>
  <c r="W576" i="20"/>
  <c r="W577" i="20"/>
  <c r="W578" i="20"/>
  <c r="W579" i="20"/>
  <c r="W580" i="20"/>
  <c r="W581" i="20"/>
  <c r="W582" i="20"/>
  <c r="W583" i="20"/>
  <c r="W584" i="20"/>
  <c r="W585" i="20"/>
  <c r="W586" i="20"/>
  <c r="W587" i="20"/>
  <c r="W588" i="20"/>
  <c r="W589" i="20"/>
  <c r="W590" i="20"/>
  <c r="W591" i="20"/>
  <c r="W592" i="20"/>
  <c r="W593" i="20"/>
  <c r="W594" i="20"/>
  <c r="W595" i="20"/>
  <c r="W596" i="20"/>
  <c r="W597" i="20"/>
  <c r="W598" i="20"/>
  <c r="W599" i="20"/>
  <c r="W600" i="20"/>
  <c r="W601" i="20"/>
  <c r="W602" i="20"/>
  <c r="W603" i="20"/>
  <c r="W604" i="20"/>
  <c r="W605" i="20"/>
  <c r="W606" i="20"/>
  <c r="W607" i="20"/>
  <c r="W608" i="20"/>
  <c r="W609" i="20"/>
  <c r="W610" i="20"/>
  <c r="W611" i="20"/>
  <c r="W612" i="20"/>
  <c r="W613" i="20"/>
  <c r="W614" i="20"/>
  <c r="W615" i="20"/>
  <c r="W616" i="20"/>
  <c r="W617" i="20"/>
  <c r="W618" i="20"/>
  <c r="W619" i="20"/>
  <c r="W620" i="20"/>
  <c r="W621" i="20"/>
  <c r="W622" i="20"/>
  <c r="W623" i="20"/>
  <c r="W624" i="20"/>
  <c r="W625" i="20"/>
  <c r="W626" i="20"/>
  <c r="W627" i="20"/>
  <c r="W628" i="20"/>
  <c r="W629" i="20"/>
  <c r="W630" i="20"/>
  <c r="W631" i="20"/>
  <c r="W632" i="20"/>
  <c r="W633" i="20"/>
  <c r="W634" i="20"/>
  <c r="W635" i="20"/>
  <c r="W636" i="20"/>
  <c r="W637" i="20"/>
  <c r="W638" i="20"/>
  <c r="W639" i="20"/>
  <c r="W640" i="20"/>
  <c r="W641" i="20"/>
  <c r="W642" i="20"/>
  <c r="W643" i="20"/>
  <c r="W644" i="20"/>
  <c r="W645" i="20"/>
  <c r="W646" i="20"/>
  <c r="W647" i="20"/>
  <c r="W648" i="20"/>
  <c r="W649" i="20"/>
  <c r="W650" i="20"/>
  <c r="W651" i="20"/>
  <c r="W652" i="20"/>
  <c r="W653" i="20"/>
  <c r="W654" i="20"/>
  <c r="W655" i="20"/>
  <c r="W656" i="20"/>
  <c r="W657" i="20"/>
  <c r="W658" i="20"/>
  <c r="W659" i="20"/>
  <c r="W660" i="20"/>
  <c r="W661" i="20"/>
  <c r="W662" i="20"/>
  <c r="W663" i="20"/>
  <c r="W664" i="20"/>
  <c r="W665" i="20"/>
  <c r="W666" i="20"/>
  <c r="W667" i="20"/>
  <c r="W668" i="20"/>
  <c r="W669" i="20"/>
  <c r="W670" i="20"/>
  <c r="W671" i="20"/>
  <c r="W672" i="20"/>
  <c r="W673" i="20"/>
  <c r="W674" i="20"/>
  <c r="W675" i="20"/>
  <c r="W676" i="20"/>
  <c r="W677" i="20"/>
  <c r="W678" i="20"/>
  <c r="W679" i="20"/>
  <c r="W680" i="20"/>
  <c r="W681" i="20"/>
  <c r="W682" i="20"/>
  <c r="W683" i="20"/>
  <c r="W684" i="20"/>
  <c r="W685" i="20"/>
  <c r="W686" i="20"/>
  <c r="W687" i="20"/>
  <c r="W688" i="20"/>
  <c r="W689" i="20"/>
  <c r="W690" i="20"/>
  <c r="W691" i="20"/>
  <c r="W692" i="20"/>
  <c r="W693" i="20"/>
  <c r="W694" i="20"/>
  <c r="W695" i="20"/>
  <c r="W696" i="20"/>
  <c r="W697" i="20"/>
  <c r="W698" i="20"/>
  <c r="W699" i="20"/>
  <c r="W700" i="20"/>
  <c r="W701" i="20"/>
  <c r="W702" i="20"/>
  <c r="W703" i="20"/>
  <c r="W704" i="20"/>
  <c r="W705" i="20"/>
  <c r="W706" i="20"/>
  <c r="W707" i="20"/>
  <c r="W708" i="20"/>
  <c r="W709" i="20"/>
  <c r="W710" i="20"/>
  <c r="W711" i="20"/>
  <c r="W712" i="20"/>
  <c r="W713" i="20"/>
  <c r="W714" i="20"/>
  <c r="W715" i="20"/>
  <c r="W716" i="20"/>
  <c r="W717" i="20"/>
  <c r="W718" i="20"/>
  <c r="W719" i="20"/>
  <c r="W720" i="20"/>
  <c r="W721" i="20"/>
  <c r="W722" i="20"/>
  <c r="W723" i="20"/>
  <c r="W724" i="20"/>
  <c r="W725" i="20"/>
  <c r="W726" i="20"/>
  <c r="W727" i="20"/>
  <c r="W728" i="20"/>
  <c r="W729" i="20"/>
  <c r="W730" i="20"/>
  <c r="W731" i="20"/>
  <c r="W732" i="20"/>
  <c r="W733" i="20"/>
  <c r="W734" i="20"/>
  <c r="W735" i="20"/>
  <c r="W736" i="20"/>
  <c r="W737" i="20"/>
  <c r="W738" i="20"/>
  <c r="W739" i="20"/>
  <c r="W740" i="20"/>
  <c r="W741" i="20"/>
  <c r="W742" i="20"/>
  <c r="W743" i="20"/>
  <c r="W744" i="20"/>
  <c r="W745" i="20"/>
  <c r="W746" i="20"/>
  <c r="W747" i="20"/>
  <c r="W748" i="20"/>
  <c r="W749" i="20"/>
  <c r="W750" i="20"/>
  <c r="W751" i="20"/>
  <c r="W752" i="20"/>
  <c r="W753" i="20"/>
  <c r="W754" i="20"/>
  <c r="W755" i="20"/>
  <c r="W756" i="20"/>
  <c r="W757" i="20"/>
  <c r="W758" i="20"/>
  <c r="W759" i="20"/>
  <c r="W760" i="20"/>
  <c r="W761" i="20"/>
  <c r="W762" i="20"/>
  <c r="W763" i="20"/>
  <c r="W764" i="20"/>
  <c r="W765" i="20"/>
  <c r="W766" i="20"/>
  <c r="W767" i="20"/>
  <c r="W768" i="20"/>
  <c r="W769" i="20"/>
  <c r="W770" i="20"/>
  <c r="W771" i="20"/>
  <c r="W772" i="20"/>
  <c r="W773" i="20"/>
  <c r="W774" i="20"/>
  <c r="W775" i="20"/>
  <c r="W776" i="20"/>
  <c r="W777" i="20"/>
  <c r="W778" i="20"/>
  <c r="W779" i="20"/>
  <c r="W780" i="20"/>
  <c r="W781" i="20"/>
  <c r="W782" i="20"/>
  <c r="W783" i="20"/>
  <c r="W784" i="20"/>
  <c r="W785" i="20"/>
  <c r="W786" i="20"/>
  <c r="W787" i="20"/>
  <c r="W788" i="20"/>
  <c r="W789" i="20"/>
  <c r="W790" i="20"/>
  <c r="W791" i="20"/>
  <c r="W792" i="20"/>
  <c r="W793" i="20"/>
  <c r="W794" i="20"/>
  <c r="W795" i="20"/>
  <c r="W796" i="20"/>
  <c r="W797" i="20"/>
  <c r="W798" i="20"/>
  <c r="W799" i="20"/>
  <c r="W800" i="20"/>
  <c r="W801" i="20"/>
  <c r="W802" i="20"/>
  <c r="W803" i="20"/>
  <c r="W804" i="20"/>
  <c r="W805" i="20"/>
  <c r="W806" i="20"/>
  <c r="W807" i="20"/>
  <c r="W808" i="20"/>
  <c r="W809" i="20"/>
  <c r="W810" i="20"/>
  <c r="W811" i="20"/>
  <c r="W812" i="20"/>
  <c r="W813" i="20"/>
  <c r="W814" i="20"/>
  <c r="W815" i="20"/>
  <c r="W816" i="20"/>
  <c r="W817" i="20"/>
  <c r="W818" i="20"/>
  <c r="W819" i="20"/>
  <c r="W820" i="20"/>
  <c r="W821" i="20"/>
  <c r="W822" i="20"/>
  <c r="W823" i="20"/>
  <c r="W824" i="20"/>
  <c r="W825" i="20"/>
  <c r="W826" i="20"/>
  <c r="W827" i="20"/>
  <c r="W828" i="20"/>
  <c r="W829" i="20"/>
  <c r="W830" i="20"/>
  <c r="W831" i="20"/>
  <c r="W832" i="20"/>
  <c r="W833" i="20"/>
  <c r="W834" i="20"/>
  <c r="W835" i="20"/>
  <c r="W836" i="20"/>
  <c r="W837" i="20"/>
  <c r="W838" i="20"/>
  <c r="W839" i="20"/>
  <c r="W840" i="20"/>
  <c r="W841" i="20"/>
  <c r="W842" i="20"/>
  <c r="W843" i="20"/>
  <c r="W844" i="20"/>
  <c r="W845" i="20"/>
  <c r="W846" i="20"/>
  <c r="W847" i="20"/>
  <c r="W848" i="20"/>
  <c r="W849" i="20"/>
  <c r="W850" i="20"/>
  <c r="W851" i="20"/>
  <c r="W852" i="20"/>
  <c r="W853" i="20"/>
  <c r="W854" i="20"/>
  <c r="W855" i="20"/>
  <c r="W856" i="20"/>
  <c r="W857" i="20"/>
  <c r="W858" i="20"/>
  <c r="W859" i="20"/>
  <c r="W860" i="20"/>
  <c r="W861" i="20"/>
  <c r="W862" i="20"/>
  <c r="W863" i="20"/>
  <c r="W864" i="20"/>
  <c r="W865" i="20"/>
  <c r="W866" i="20"/>
  <c r="W867" i="20"/>
  <c r="W868" i="20"/>
  <c r="W869" i="20"/>
  <c r="W870" i="20"/>
  <c r="W871" i="20"/>
  <c r="W872" i="20"/>
  <c r="W873" i="20"/>
  <c r="W874" i="20"/>
  <c r="W875" i="20"/>
  <c r="W876" i="20"/>
  <c r="W877" i="20"/>
  <c r="W878" i="20"/>
  <c r="W879" i="20"/>
  <c r="W880" i="20"/>
  <c r="W881" i="20"/>
  <c r="W882" i="20"/>
  <c r="W883" i="20"/>
  <c r="W884" i="20"/>
  <c r="W885" i="20"/>
  <c r="W886" i="20"/>
  <c r="W887" i="20"/>
  <c r="W888" i="20"/>
  <c r="W889" i="20"/>
  <c r="W890" i="20"/>
  <c r="W891" i="20"/>
  <c r="W892" i="20"/>
  <c r="W893" i="20"/>
  <c r="W894" i="20"/>
  <c r="W895" i="20"/>
  <c r="W896" i="20"/>
  <c r="W897" i="20"/>
  <c r="W898" i="20"/>
  <c r="W899" i="20"/>
  <c r="W900" i="20"/>
  <c r="W901" i="20"/>
  <c r="W902" i="20"/>
  <c r="W903" i="20"/>
  <c r="W904" i="20"/>
  <c r="W905" i="20"/>
  <c r="W906" i="20"/>
  <c r="W907" i="20"/>
  <c r="W908" i="20"/>
  <c r="W909" i="20"/>
  <c r="W910" i="20"/>
  <c r="W911" i="20"/>
  <c r="W912" i="20"/>
  <c r="W913" i="20"/>
  <c r="W914" i="20"/>
  <c r="W915" i="20"/>
  <c r="W916" i="20"/>
  <c r="W917" i="20"/>
  <c r="W918" i="20"/>
  <c r="W919" i="20"/>
  <c r="W920" i="20"/>
  <c r="W921" i="20"/>
  <c r="W922" i="20"/>
  <c r="W923" i="20"/>
  <c r="W924" i="20"/>
  <c r="W925" i="20"/>
  <c r="W926" i="20"/>
  <c r="W927" i="20"/>
  <c r="W928" i="20"/>
  <c r="W929" i="20"/>
  <c r="W930" i="20"/>
  <c r="W931" i="20"/>
  <c r="W932" i="20"/>
  <c r="W933" i="20"/>
  <c r="W934" i="20"/>
  <c r="W935" i="20"/>
  <c r="W936" i="20"/>
  <c r="W937" i="20"/>
  <c r="W938" i="20"/>
  <c r="W939" i="20"/>
  <c r="W940" i="20"/>
  <c r="W941" i="20"/>
  <c r="W942" i="20"/>
  <c r="W943" i="20"/>
  <c r="W944" i="20"/>
  <c r="W945" i="20"/>
  <c r="W946" i="20"/>
  <c r="W947" i="20"/>
  <c r="W948" i="20"/>
  <c r="W949" i="20"/>
  <c r="W950" i="20"/>
  <c r="W951" i="20"/>
  <c r="W952" i="20"/>
  <c r="W953" i="20"/>
  <c r="W954" i="20"/>
  <c r="W955" i="20"/>
  <c r="W956" i="20"/>
  <c r="W957" i="20"/>
  <c r="W958" i="20"/>
  <c r="W959" i="20"/>
  <c r="W960" i="20"/>
  <c r="W961" i="20"/>
  <c r="W962" i="20"/>
  <c r="W963" i="20"/>
  <c r="W964" i="20"/>
  <c r="W965" i="20"/>
  <c r="W966" i="20"/>
  <c r="W967" i="20"/>
  <c r="W968" i="20"/>
  <c r="W969" i="20"/>
  <c r="W970" i="20"/>
  <c r="W971" i="20"/>
  <c r="W972" i="20"/>
  <c r="W973" i="20"/>
  <c r="W974" i="20"/>
  <c r="W975" i="20"/>
  <c r="W976" i="20"/>
  <c r="W977" i="20"/>
  <c r="W978" i="20"/>
  <c r="W979" i="20"/>
  <c r="W980" i="20"/>
  <c r="W981" i="20"/>
  <c r="W982" i="20"/>
  <c r="W983" i="20"/>
  <c r="W984" i="20"/>
  <c r="W985" i="20"/>
  <c r="W986" i="20"/>
  <c r="W987" i="20"/>
  <c r="W988" i="20"/>
  <c r="W989" i="20"/>
  <c r="W990" i="20"/>
  <c r="W991" i="20"/>
  <c r="W992" i="20"/>
  <c r="W993" i="20"/>
  <c r="W994" i="20"/>
  <c r="W995" i="20"/>
  <c r="W996" i="20"/>
  <c r="W997" i="20"/>
  <c r="W998" i="20"/>
  <c r="W999" i="20"/>
  <c r="W1000" i="20"/>
  <c r="W1001" i="20"/>
  <c r="W1002" i="20"/>
  <c r="W1003" i="20"/>
  <c r="W1004" i="20"/>
  <c r="W1005" i="20"/>
  <c r="W1006" i="20"/>
  <c r="W1007" i="20"/>
  <c r="W1008" i="20"/>
  <c r="W1009" i="20"/>
  <c r="W1010" i="20"/>
  <c r="W1011" i="20"/>
  <c r="W1012" i="20"/>
  <c r="W1013" i="20"/>
  <c r="W1014" i="20"/>
  <c r="W1015" i="20"/>
  <c r="W1016" i="20"/>
  <c r="W1017" i="20"/>
  <c r="W1018" i="20"/>
  <c r="W1019" i="20"/>
  <c r="W1020" i="20"/>
  <c r="W1021" i="20"/>
  <c r="W1022" i="20"/>
  <c r="W1023" i="20"/>
  <c r="W1024" i="20"/>
  <c r="W1025" i="20"/>
  <c r="W1026" i="20"/>
  <c r="W1027" i="20"/>
  <c r="W1028" i="20"/>
  <c r="W1029" i="20"/>
  <c r="W1030" i="20"/>
  <c r="W1031" i="20"/>
  <c r="W1032" i="20"/>
  <c r="W1033" i="20"/>
  <c r="W1034" i="20"/>
  <c r="W1035" i="20"/>
  <c r="W1036" i="20"/>
  <c r="W1037" i="20"/>
  <c r="W1038" i="20"/>
  <c r="W1039" i="20"/>
  <c r="W1040" i="20"/>
  <c r="W1041" i="20"/>
  <c r="W1042" i="20"/>
  <c r="W1043" i="20"/>
  <c r="W1044" i="20"/>
  <c r="W1045" i="20"/>
  <c r="W1046" i="20"/>
  <c r="W1047" i="20"/>
  <c r="W1048" i="20"/>
  <c r="W1049" i="20"/>
  <c r="W1050" i="20"/>
  <c r="W1051" i="20"/>
  <c r="W1052" i="20"/>
  <c r="W1053" i="20"/>
  <c r="W1054" i="20"/>
  <c r="W1055" i="20"/>
  <c r="W1056" i="20"/>
  <c r="W1057" i="20"/>
  <c r="W1058" i="20"/>
  <c r="W1059" i="20"/>
  <c r="W1060" i="20"/>
  <c r="W1061" i="20"/>
  <c r="W1062" i="20"/>
  <c r="W1063" i="20"/>
  <c r="W1064" i="20"/>
  <c r="W1065" i="20"/>
  <c r="W1066" i="20"/>
  <c r="W1067" i="20"/>
  <c r="W1068" i="20"/>
  <c r="W1069" i="20"/>
  <c r="W1070" i="20"/>
  <c r="W1071" i="20"/>
  <c r="W1072" i="20"/>
  <c r="W1073" i="20"/>
  <c r="W1074" i="20"/>
  <c r="W1075" i="20"/>
  <c r="W1076" i="20"/>
  <c r="W1077" i="20"/>
  <c r="W1078" i="20"/>
  <c r="W1079" i="20"/>
  <c r="W1080" i="20"/>
  <c r="W1081" i="20"/>
  <c r="W1082" i="20"/>
  <c r="W1083" i="20"/>
  <c r="W1084" i="20"/>
  <c r="W1085" i="20"/>
  <c r="W1086" i="20"/>
  <c r="W1087" i="20"/>
  <c r="W1088" i="20"/>
  <c r="W1089" i="20"/>
  <c r="W1090" i="20"/>
  <c r="W1091" i="20"/>
  <c r="W1092" i="20"/>
  <c r="W1093" i="20"/>
  <c r="W1094" i="20"/>
  <c r="W1095" i="20"/>
  <c r="W1096" i="20"/>
  <c r="W1097" i="20"/>
  <c r="W1098" i="20"/>
  <c r="W1099" i="20"/>
  <c r="W1100" i="20"/>
  <c r="W1101" i="20"/>
  <c r="W1102" i="20"/>
  <c r="W1103" i="20"/>
  <c r="W1104" i="20"/>
  <c r="W1105" i="20"/>
  <c r="W1106" i="20"/>
  <c r="W1107" i="20"/>
  <c r="W1108" i="20"/>
  <c r="W1109" i="20"/>
  <c r="W1110" i="20"/>
  <c r="W1111" i="20"/>
  <c r="W1112" i="20"/>
  <c r="W1113" i="20"/>
  <c r="W1114" i="20"/>
  <c r="W1115" i="20"/>
  <c r="W1116" i="20"/>
  <c r="W1117" i="20"/>
  <c r="W1118" i="20"/>
  <c r="W1119" i="20"/>
  <c r="W1120" i="20"/>
  <c r="W1121" i="20"/>
  <c r="W1122" i="20"/>
  <c r="W1123" i="20"/>
  <c r="W1124" i="20"/>
  <c r="W1125" i="20"/>
  <c r="W1126" i="20"/>
  <c r="W1127" i="20"/>
  <c r="W1128" i="20"/>
  <c r="W1129" i="20"/>
  <c r="W1130" i="20"/>
  <c r="W1131" i="20"/>
  <c r="W1132" i="20"/>
  <c r="W1133" i="20"/>
  <c r="W1134" i="20"/>
  <c r="W1135" i="20"/>
  <c r="W1136" i="20"/>
  <c r="W1137" i="20"/>
  <c r="W1138" i="20"/>
  <c r="W1139" i="20"/>
  <c r="W1140" i="20"/>
  <c r="W1141" i="20"/>
  <c r="W1142" i="20"/>
  <c r="W1143" i="20"/>
  <c r="W1144" i="20"/>
  <c r="W1145" i="20"/>
  <c r="W1146" i="20"/>
  <c r="W1147" i="20"/>
  <c r="W1148" i="20"/>
  <c r="W1149" i="20"/>
  <c r="W1150" i="20"/>
  <c r="W1151" i="20"/>
  <c r="W1152" i="20"/>
  <c r="W1153" i="20"/>
  <c r="W1154" i="20"/>
  <c r="W1155" i="20"/>
  <c r="W1156" i="20"/>
  <c r="W1157" i="20"/>
  <c r="W1158" i="20"/>
  <c r="W1159" i="20"/>
  <c r="W1160" i="20"/>
  <c r="W1161" i="20"/>
  <c r="W1162" i="20"/>
  <c r="W1163" i="20"/>
  <c r="W1164" i="20"/>
  <c r="W1165" i="20"/>
  <c r="W1166" i="20"/>
  <c r="W1167" i="20"/>
  <c r="W1168" i="20"/>
  <c r="W1169" i="20"/>
  <c r="W1170" i="20"/>
  <c r="W1171" i="20"/>
  <c r="W1172" i="20"/>
  <c r="W1173" i="20"/>
  <c r="W1174" i="20"/>
  <c r="W1175" i="20"/>
  <c r="W1176" i="20"/>
  <c r="W1177" i="20"/>
  <c r="W1178" i="20"/>
  <c r="W1179" i="20"/>
  <c r="W1180" i="20"/>
  <c r="W1181" i="20"/>
  <c r="W1182" i="20"/>
  <c r="W1183" i="20"/>
  <c r="W1184" i="20"/>
  <c r="W1185" i="20"/>
  <c r="W1186" i="20"/>
  <c r="W1187" i="20"/>
  <c r="W1188" i="20"/>
  <c r="W1189" i="20"/>
  <c r="W1190" i="20"/>
  <c r="W1191" i="20"/>
  <c r="W1192" i="20"/>
  <c r="W1193" i="20"/>
  <c r="W1194" i="20"/>
  <c r="W1195" i="20"/>
  <c r="W1196" i="20"/>
  <c r="W1197" i="20"/>
  <c r="W1198" i="20"/>
  <c r="W1199" i="20"/>
  <c r="W1200" i="20"/>
  <c r="W1201" i="20"/>
  <c r="W1202" i="20"/>
  <c r="W1203" i="20"/>
  <c r="W1204" i="20"/>
  <c r="W1205" i="20"/>
  <c r="W1206" i="20"/>
  <c r="W1207" i="20"/>
  <c r="W1208" i="20"/>
  <c r="W1209" i="20"/>
  <c r="W1210" i="20"/>
  <c r="W1211" i="20"/>
  <c r="W1212" i="20"/>
  <c r="W1213" i="20"/>
  <c r="W1214" i="20"/>
  <c r="W1215" i="20"/>
  <c r="W1216" i="20"/>
  <c r="W1217" i="20"/>
  <c r="W1218" i="20"/>
  <c r="W1219" i="20"/>
  <c r="W1220" i="20"/>
  <c r="W1221" i="20"/>
  <c r="W1222" i="20"/>
  <c r="W1223" i="20"/>
  <c r="W1224" i="20"/>
  <c r="W1225" i="20"/>
  <c r="W1226" i="20"/>
  <c r="W1227" i="20"/>
  <c r="W1228" i="20"/>
  <c r="W1229" i="20"/>
  <c r="W1230" i="20"/>
  <c r="W1231" i="20"/>
  <c r="W1232" i="20"/>
  <c r="W1233" i="20"/>
  <c r="W1234" i="20"/>
  <c r="W1235" i="20"/>
  <c r="W1236" i="20"/>
  <c r="W1237" i="20"/>
  <c r="W1238" i="20"/>
  <c r="W1239" i="20"/>
  <c r="W1240" i="20"/>
  <c r="W1241" i="20"/>
  <c r="W1242" i="20"/>
  <c r="W1243" i="20"/>
  <c r="W1244" i="20"/>
  <c r="W1245" i="20"/>
  <c r="W1246" i="20"/>
  <c r="W1247" i="20"/>
  <c r="W1248" i="20"/>
  <c r="W1249" i="20"/>
  <c r="W1250" i="20"/>
  <c r="W1251" i="20"/>
  <c r="W1252" i="20"/>
  <c r="W1253" i="20"/>
  <c r="W1254" i="20"/>
  <c r="W1255" i="20"/>
  <c r="W1256" i="20"/>
  <c r="W1257" i="20"/>
  <c r="W1258" i="20"/>
  <c r="W1259" i="20"/>
  <c r="W1260" i="20"/>
  <c r="W1261" i="20"/>
  <c r="W1262" i="20"/>
  <c r="W1263" i="20"/>
  <c r="W1264" i="20"/>
  <c r="W1265" i="20"/>
  <c r="W1266" i="20"/>
  <c r="W1267" i="20"/>
  <c r="W1268" i="20"/>
  <c r="W1269" i="20"/>
  <c r="W1270" i="20"/>
  <c r="W1271" i="20"/>
  <c r="W1272" i="20"/>
  <c r="W1273" i="20"/>
  <c r="W1274" i="20"/>
  <c r="W1275" i="20"/>
  <c r="W1276" i="20"/>
  <c r="W1277" i="20"/>
  <c r="W1278" i="20"/>
  <c r="W1279" i="20"/>
  <c r="W1280" i="20"/>
  <c r="W1281" i="20"/>
  <c r="W1282" i="20"/>
  <c r="W1283" i="20"/>
  <c r="W1284" i="20"/>
  <c r="W1285" i="20"/>
  <c r="W1286" i="20"/>
  <c r="W1287" i="20"/>
  <c r="W1288" i="20"/>
  <c r="W1289" i="20"/>
  <c r="W1290" i="20"/>
  <c r="W1291" i="20"/>
  <c r="W1292" i="20"/>
  <c r="W1293" i="20"/>
  <c r="W1294" i="20"/>
  <c r="W1295" i="20"/>
  <c r="W1296" i="20"/>
  <c r="W1297" i="20"/>
  <c r="W1298" i="20"/>
  <c r="W1299" i="20"/>
  <c r="W1300" i="20"/>
  <c r="W1301" i="20"/>
  <c r="W1302" i="20"/>
  <c r="W1303" i="20"/>
  <c r="W1304" i="20"/>
  <c r="W1305" i="20"/>
  <c r="W1306" i="20"/>
  <c r="W1307" i="20"/>
  <c r="W1308" i="20"/>
  <c r="W1309" i="20"/>
  <c r="W1310" i="20"/>
  <c r="W1311" i="20"/>
  <c r="W1312" i="20"/>
  <c r="W1313" i="20"/>
  <c r="W1314" i="20"/>
  <c r="W1315" i="20"/>
  <c r="W1316" i="20"/>
  <c r="W1317" i="20"/>
  <c r="W1318" i="20"/>
  <c r="W1319" i="20"/>
  <c r="W1320" i="20"/>
  <c r="W1321" i="20"/>
  <c r="W1322" i="20"/>
  <c r="W1323" i="20"/>
  <c r="W1324" i="20"/>
  <c r="W1325" i="20"/>
  <c r="W1326" i="20"/>
  <c r="W1327" i="20"/>
  <c r="W1328" i="20"/>
  <c r="W1329" i="20"/>
  <c r="W1330" i="20"/>
  <c r="W1331" i="20"/>
  <c r="W1332" i="20"/>
  <c r="W1333" i="20"/>
  <c r="W1334" i="20"/>
  <c r="W1335" i="20"/>
  <c r="W1336" i="20"/>
  <c r="W1337" i="20"/>
  <c r="W1338" i="20"/>
  <c r="W1339" i="20"/>
  <c r="W1340" i="20"/>
  <c r="W1341" i="20"/>
  <c r="W1342" i="20"/>
  <c r="W1343" i="20"/>
  <c r="W1344" i="20"/>
  <c r="W1345" i="20"/>
  <c r="W1346" i="20"/>
  <c r="W1347" i="20"/>
  <c r="W1348" i="20"/>
  <c r="W1349" i="20"/>
  <c r="W1350" i="20"/>
  <c r="W1351" i="20"/>
  <c r="W1352" i="20"/>
  <c r="W1353" i="20"/>
  <c r="W1354" i="20"/>
  <c r="W1355" i="20"/>
  <c r="W1356" i="20"/>
  <c r="W1357" i="20"/>
  <c r="W1358" i="20"/>
  <c r="W1359" i="20"/>
  <c r="W1360" i="20"/>
  <c r="W1361" i="20"/>
  <c r="W1362" i="20"/>
  <c r="W1363" i="20"/>
  <c r="W1364" i="20"/>
  <c r="W1365" i="20"/>
  <c r="W1366" i="20"/>
  <c r="W1367" i="20"/>
  <c r="W1368" i="20"/>
  <c r="W1369" i="20"/>
  <c r="W1370" i="20"/>
  <c r="W1371" i="20"/>
  <c r="W1372" i="20"/>
  <c r="W1373" i="20"/>
  <c r="W1374" i="20"/>
  <c r="W1375" i="20"/>
  <c r="W1376" i="20"/>
  <c r="W1377" i="20"/>
  <c r="W1378" i="20"/>
  <c r="W1379" i="20"/>
  <c r="W1380" i="20"/>
  <c r="W1381" i="20"/>
  <c r="W1382" i="20"/>
  <c r="W1383" i="20"/>
  <c r="W1384" i="20"/>
  <c r="W1385" i="20"/>
  <c r="W1386" i="20"/>
  <c r="W1387" i="20"/>
  <c r="W1388" i="20"/>
  <c r="W1389" i="20"/>
  <c r="W1390" i="20"/>
  <c r="W1391" i="20"/>
  <c r="W1392" i="20"/>
  <c r="W1393" i="20"/>
  <c r="W1394" i="20"/>
  <c r="W1395" i="20"/>
  <c r="W1396" i="20"/>
  <c r="W1397" i="20"/>
  <c r="W1398" i="20"/>
  <c r="W1399" i="20"/>
  <c r="W1400" i="20"/>
  <c r="W1401" i="20"/>
  <c r="W1402" i="20"/>
  <c r="W1403" i="20"/>
  <c r="W1404" i="20"/>
  <c r="W1405" i="20"/>
  <c r="W1406" i="20"/>
  <c r="W1407" i="20"/>
  <c r="W1408" i="20"/>
  <c r="W1409" i="20"/>
  <c r="W1410" i="20"/>
  <c r="W1411" i="20"/>
  <c r="W1412" i="20"/>
  <c r="W1413" i="20"/>
  <c r="W1414" i="20"/>
  <c r="W1415" i="20"/>
  <c r="W1416" i="20"/>
  <c r="W1417" i="20"/>
  <c r="W1418" i="20"/>
  <c r="W1419" i="20"/>
  <c r="W1420" i="20"/>
  <c r="W1421" i="20"/>
  <c r="W1422" i="20"/>
  <c r="W1423" i="20"/>
  <c r="W1424" i="20"/>
  <c r="W1425" i="20"/>
  <c r="W1426" i="20"/>
  <c r="W1427" i="20"/>
  <c r="W1428" i="20"/>
  <c r="W1429" i="20"/>
  <c r="W1430" i="20"/>
  <c r="W1431" i="20"/>
  <c r="W1432" i="20"/>
  <c r="W1433" i="20"/>
  <c r="W1434" i="20"/>
  <c r="W1435" i="20"/>
  <c r="W1436" i="20"/>
  <c r="W1437" i="20"/>
  <c r="W1438" i="20"/>
  <c r="W1439" i="20"/>
  <c r="W1440" i="20"/>
  <c r="W1441" i="20"/>
  <c r="W1442" i="20"/>
  <c r="W1443" i="20"/>
  <c r="W1444" i="20"/>
  <c r="W1445" i="20"/>
  <c r="W1446" i="20"/>
  <c r="W1447" i="20"/>
  <c r="W1448" i="20"/>
  <c r="W1449" i="20"/>
  <c r="W1450" i="20"/>
  <c r="W1451" i="20"/>
  <c r="W1452" i="20"/>
  <c r="W1453" i="20"/>
  <c r="W1454" i="20"/>
  <c r="W1455" i="20"/>
  <c r="W1456" i="20"/>
  <c r="W1457" i="20"/>
  <c r="W1458" i="20"/>
  <c r="W1459" i="20"/>
  <c r="W1460" i="20"/>
  <c r="W1461" i="20"/>
  <c r="W1462" i="20"/>
  <c r="W1463" i="20"/>
  <c r="W1464" i="20"/>
  <c r="W1465" i="20"/>
  <c r="W1466" i="20"/>
  <c r="W1467" i="20"/>
  <c r="W1468" i="20"/>
  <c r="W1469" i="20"/>
  <c r="W1470" i="20"/>
  <c r="W1471" i="20"/>
  <c r="W1472" i="20"/>
  <c r="W1473" i="20"/>
  <c r="W1474" i="20"/>
  <c r="W1475" i="20"/>
  <c r="W1476" i="20"/>
  <c r="W1477" i="20"/>
  <c r="W1478" i="20"/>
  <c r="W1479" i="20"/>
  <c r="W1480" i="20"/>
  <c r="W1481" i="20"/>
  <c r="W1482" i="20"/>
  <c r="W1483" i="20"/>
  <c r="W1484" i="20"/>
  <c r="W1485" i="20"/>
  <c r="W1486" i="20"/>
  <c r="W1487" i="20"/>
  <c r="W1488" i="20"/>
  <c r="W1489" i="20"/>
  <c r="W1490" i="20"/>
  <c r="W1491" i="20"/>
  <c r="W1492" i="20"/>
  <c r="W1493" i="20"/>
  <c r="W1494" i="20"/>
  <c r="W1495" i="20"/>
  <c r="W1496" i="20"/>
  <c r="W1497" i="20"/>
  <c r="W1498" i="20"/>
  <c r="W1499" i="20"/>
  <c r="W1500" i="20"/>
  <c r="W1501" i="20"/>
  <c r="W1502" i="20"/>
  <c r="W1503" i="20"/>
  <c r="W1504" i="20"/>
  <c r="W1505" i="20"/>
  <c r="W1506" i="20"/>
  <c r="W1507" i="20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292" i="21"/>
  <c r="AC293" i="21"/>
  <c r="AC294" i="21"/>
  <c r="AC295" i="21"/>
  <c r="AC296" i="21"/>
  <c r="AC297" i="21"/>
  <c r="AC298" i="21"/>
  <c r="AC299" i="21"/>
  <c r="AC300" i="21"/>
  <c r="AC301" i="21"/>
  <c r="AC302" i="21"/>
  <c r="AC303" i="21"/>
  <c r="AC304" i="21"/>
  <c r="AC305" i="21"/>
  <c r="AC306" i="21"/>
  <c r="AC307" i="21"/>
  <c r="AC308" i="21"/>
  <c r="AC309" i="21"/>
  <c r="AC310" i="21"/>
  <c r="AC311" i="21"/>
  <c r="AC312" i="21"/>
  <c r="AC313" i="21"/>
  <c r="AC314" i="21"/>
  <c r="AC315" i="21"/>
  <c r="AC316" i="21"/>
  <c r="AC317" i="21"/>
  <c r="AC318" i="21"/>
  <c r="AC319" i="21"/>
  <c r="AC320" i="21"/>
  <c r="AC321" i="21"/>
  <c r="AC322" i="21"/>
  <c r="AC323" i="21"/>
  <c r="AC324" i="21"/>
  <c r="AC325" i="21"/>
  <c r="AC326" i="21"/>
  <c r="AC327" i="21"/>
  <c r="AC328" i="21"/>
  <c r="AC329" i="21"/>
  <c r="AC330" i="21"/>
  <c r="AC331" i="21"/>
  <c r="AC332" i="21"/>
  <c r="AC333" i="21"/>
  <c r="AC334" i="21"/>
  <c r="AC335" i="21"/>
  <c r="AC336" i="21"/>
  <c r="AC337" i="21"/>
  <c r="AC338" i="21"/>
  <c r="AC339" i="21"/>
  <c r="AC340" i="21"/>
  <c r="AC341" i="21"/>
  <c r="AC342" i="21"/>
  <c r="AC343" i="21"/>
  <c r="AC344" i="21"/>
  <c r="AC345" i="21"/>
  <c r="AC346" i="21"/>
  <c r="AC347" i="21"/>
  <c r="AC348" i="21"/>
  <c r="AC349" i="21"/>
  <c r="AC350" i="21"/>
  <c r="AC351" i="21"/>
  <c r="AC352" i="21"/>
  <c r="AC353" i="21"/>
  <c r="AC354" i="21"/>
  <c r="AC355" i="21"/>
  <c r="AC356" i="21"/>
  <c r="AC357" i="21"/>
  <c r="AC358" i="21"/>
  <c r="AC359" i="21"/>
  <c r="AC360" i="21"/>
  <c r="AC361" i="21"/>
  <c r="AC362" i="21"/>
  <c r="AC363" i="21"/>
  <c r="AC364" i="21"/>
  <c r="AC365" i="21"/>
  <c r="AC366" i="21"/>
  <c r="AC367" i="21"/>
  <c r="AC368" i="21"/>
  <c r="AC369" i="21"/>
  <c r="AC370" i="21"/>
  <c r="AC371" i="21"/>
  <c r="AC372" i="21"/>
  <c r="AC373" i="21"/>
  <c r="AC374" i="21"/>
  <c r="AC375" i="21"/>
  <c r="AC376" i="21"/>
  <c r="AC377" i="21"/>
  <c r="AC378" i="21"/>
  <c r="AC379" i="21"/>
  <c r="AC380" i="21"/>
  <c r="AC381" i="21"/>
  <c r="AC382" i="21"/>
  <c r="AC383" i="21"/>
  <c r="AC384" i="21"/>
  <c r="AC385" i="21"/>
  <c r="AC386" i="21"/>
  <c r="AC387" i="21"/>
  <c r="AC388" i="21"/>
  <c r="AC389" i="21"/>
  <c r="AC390" i="21"/>
  <c r="AC391" i="21"/>
  <c r="AC392" i="21"/>
  <c r="AC393" i="21"/>
  <c r="AC394" i="21"/>
  <c r="AC395" i="21"/>
  <c r="AC396" i="21"/>
  <c r="AC397" i="21"/>
  <c r="AC398" i="21"/>
  <c r="AC399" i="21"/>
  <c r="AC400" i="21"/>
  <c r="AC401" i="21"/>
  <c r="AC402" i="21"/>
  <c r="AC403" i="21"/>
  <c r="AC404" i="21"/>
  <c r="AC405" i="21"/>
  <c r="AC406" i="21"/>
  <c r="AC407" i="21"/>
  <c r="AC408" i="21"/>
  <c r="AC409" i="21"/>
  <c r="AC410" i="21"/>
  <c r="AC411" i="21"/>
  <c r="AC412" i="21"/>
  <c r="AC413" i="21"/>
  <c r="AC414" i="21"/>
  <c r="AC415" i="21"/>
  <c r="AC416" i="21"/>
  <c r="AC417" i="21"/>
  <c r="AC418" i="21"/>
  <c r="AC419" i="21"/>
  <c r="AC420" i="21"/>
  <c r="AC421" i="21"/>
  <c r="AC422" i="21"/>
  <c r="AC423" i="21"/>
  <c r="AC424" i="21"/>
  <c r="AC425" i="21"/>
  <c r="AC426" i="21"/>
  <c r="AC427" i="21"/>
  <c r="AC428" i="21"/>
  <c r="AC429" i="21"/>
  <c r="AC430" i="21"/>
  <c r="AC431" i="21"/>
  <c r="AC432" i="21"/>
  <c r="AC433" i="21"/>
  <c r="AC434" i="21"/>
  <c r="AC435" i="21"/>
  <c r="AC436" i="21"/>
  <c r="AC437" i="21"/>
  <c r="AC438" i="21"/>
  <c r="AC439" i="21"/>
  <c r="AC440" i="21"/>
  <c r="AC441" i="21"/>
  <c r="AC442" i="21"/>
  <c r="AC443" i="21"/>
  <c r="AC444" i="21"/>
  <c r="AC445" i="21"/>
  <c r="AC446" i="21"/>
  <c r="AC447" i="21"/>
  <c r="AC448" i="21"/>
  <c r="AC449" i="21"/>
  <c r="AC450" i="21"/>
  <c r="AC451" i="21"/>
  <c r="AC452" i="21"/>
  <c r="AC453" i="21"/>
  <c r="AC454" i="21"/>
  <c r="AC455" i="21"/>
  <c r="AC456" i="21"/>
  <c r="AC457" i="21"/>
  <c r="AC458" i="21"/>
  <c r="AC459" i="21"/>
  <c r="AC460" i="21"/>
  <c r="AC461" i="21"/>
  <c r="AC462" i="21"/>
  <c r="AC463" i="21"/>
  <c r="AC464" i="21"/>
  <c r="AC465" i="21"/>
  <c r="AC466" i="21"/>
  <c r="AC467" i="21"/>
  <c r="AC468" i="21"/>
  <c r="AC469" i="21"/>
  <c r="AC470" i="21"/>
  <c r="AC471" i="21"/>
  <c r="AC472" i="21"/>
  <c r="AC473" i="21"/>
  <c r="AC474" i="21"/>
  <c r="AC475" i="21"/>
  <c r="AC476" i="21"/>
  <c r="AC477" i="21"/>
  <c r="AC478" i="21"/>
  <c r="AC479" i="21"/>
  <c r="AC480" i="21"/>
  <c r="AC481" i="21"/>
  <c r="AC482" i="21"/>
  <c r="AC483" i="21"/>
  <c r="AC484" i="21"/>
  <c r="AC485" i="21"/>
  <c r="AC486" i="21"/>
  <c r="AC487" i="21"/>
  <c r="AC488" i="21"/>
  <c r="AC489" i="21"/>
  <c r="AC490" i="21"/>
  <c r="AC491" i="21"/>
  <c r="AC492" i="21"/>
  <c r="AC493" i="21"/>
  <c r="AC494" i="21"/>
  <c r="AC495" i="21"/>
  <c r="AC496" i="21"/>
  <c r="AC497" i="21"/>
  <c r="AC498" i="21"/>
  <c r="AC499" i="21"/>
  <c r="AC500" i="21"/>
  <c r="AC501" i="21"/>
  <c r="AC502" i="21"/>
  <c r="AC503" i="21"/>
  <c r="AC504" i="21"/>
  <c r="AC505" i="21"/>
  <c r="AC506" i="21"/>
  <c r="AC507" i="21"/>
  <c r="AC508" i="21"/>
  <c r="AC509" i="21"/>
  <c r="AC510" i="21"/>
  <c r="AC511" i="21"/>
  <c r="AC512" i="21"/>
  <c r="AC513" i="21"/>
  <c r="AC514" i="21"/>
  <c r="AC515" i="21"/>
  <c r="AC516" i="21"/>
  <c r="AC517" i="21"/>
  <c r="AC518" i="21"/>
  <c r="AC519" i="21"/>
  <c r="AC520" i="21"/>
  <c r="AC521" i="21"/>
  <c r="AC522" i="21"/>
  <c r="AC523" i="21"/>
  <c r="AC524" i="21"/>
  <c r="AC525" i="21"/>
  <c r="AC526" i="21"/>
  <c r="AC527" i="21"/>
  <c r="AC528" i="21"/>
  <c r="AC529" i="21"/>
  <c r="AC530" i="21"/>
  <c r="AC531" i="21"/>
  <c r="AC532" i="21"/>
  <c r="AC533" i="21"/>
  <c r="AC534" i="21"/>
  <c r="AC535" i="21"/>
  <c r="AC536" i="21"/>
  <c r="AC537" i="21"/>
  <c r="AC538" i="21"/>
  <c r="AC539" i="21"/>
  <c r="AC540" i="21"/>
  <c r="AC541" i="21"/>
  <c r="AC542" i="21"/>
  <c r="AC543" i="21"/>
  <c r="AC544" i="21"/>
  <c r="AC545" i="21"/>
  <c r="AC546" i="21"/>
  <c r="AC547" i="21"/>
  <c r="AC548" i="21"/>
  <c r="AC549" i="21"/>
  <c r="AC550" i="21"/>
  <c r="AC551" i="21"/>
  <c r="AC552" i="21"/>
  <c r="AC553" i="21"/>
  <c r="AC554" i="21"/>
  <c r="AC555" i="21"/>
  <c r="AC556" i="21"/>
  <c r="AC557" i="21"/>
  <c r="AC558" i="21"/>
  <c r="AC559" i="21"/>
  <c r="AC560" i="21"/>
  <c r="AC561" i="21"/>
  <c r="AC562" i="21"/>
  <c r="AC563" i="21"/>
  <c r="AC564" i="21"/>
  <c r="AC565" i="21"/>
  <c r="AC566" i="21"/>
  <c r="AC567" i="21"/>
  <c r="AC568" i="21"/>
  <c r="AC569" i="21"/>
  <c r="AC570" i="21"/>
  <c r="AC571" i="21"/>
  <c r="AC572" i="21"/>
  <c r="AC573" i="21"/>
  <c r="AC574" i="21"/>
  <c r="AC575" i="21"/>
  <c r="AC576" i="21"/>
  <c r="AC577" i="21"/>
  <c r="AC578" i="21"/>
  <c r="AC579" i="21"/>
  <c r="AC580" i="21"/>
  <c r="AC581" i="21"/>
  <c r="AC582" i="21"/>
  <c r="AC583" i="21"/>
  <c r="AC584" i="21"/>
  <c r="AC585" i="21"/>
  <c r="AC586" i="21"/>
  <c r="AC587" i="21"/>
  <c r="AC588" i="21"/>
  <c r="AC589" i="21"/>
  <c r="AC590" i="21"/>
  <c r="AC591" i="21"/>
  <c r="AC592" i="21"/>
  <c r="AC593" i="21"/>
  <c r="AC594" i="21"/>
  <c r="AC595" i="21"/>
  <c r="AC596" i="21"/>
  <c r="AC597" i="21"/>
  <c r="AC598" i="21"/>
  <c r="AC599" i="21"/>
  <c r="AC600" i="21"/>
  <c r="AC601" i="21"/>
  <c r="AC602" i="21"/>
  <c r="AC603" i="21"/>
  <c r="AC604" i="21"/>
  <c r="AC605" i="21"/>
  <c r="AC606" i="21"/>
  <c r="AC607" i="21"/>
  <c r="AC608" i="21"/>
  <c r="AC609" i="21"/>
  <c r="AC610" i="21"/>
  <c r="AC611" i="21"/>
  <c r="AC612" i="21"/>
  <c r="AC613" i="21"/>
  <c r="AC614" i="21"/>
  <c r="AC615" i="21"/>
  <c r="AC616" i="21"/>
  <c r="AC617" i="21"/>
  <c r="AC618" i="21"/>
  <c r="AC619" i="21"/>
  <c r="AC620" i="21"/>
  <c r="AC621" i="21"/>
  <c r="AC622" i="21"/>
  <c r="AC623" i="21"/>
  <c r="AC624" i="21"/>
  <c r="AC625" i="21"/>
  <c r="AC626" i="21"/>
  <c r="AC627" i="21"/>
  <c r="AC628" i="21"/>
  <c r="AC629" i="21"/>
  <c r="AC630" i="21"/>
  <c r="AC631" i="21"/>
  <c r="AC632" i="21"/>
  <c r="AC633" i="21"/>
  <c r="AC634" i="21"/>
  <c r="AC635" i="21"/>
  <c r="AC636" i="21"/>
  <c r="AC637" i="21"/>
  <c r="AC638" i="21"/>
  <c r="AC639" i="21"/>
  <c r="AC640" i="21"/>
  <c r="AC641" i="21"/>
  <c r="AC642" i="21"/>
  <c r="AC643" i="21"/>
  <c r="AC644" i="21"/>
  <c r="AC645" i="21"/>
  <c r="AC646" i="21"/>
  <c r="AC647" i="21"/>
  <c r="AC648" i="21"/>
  <c r="AC649" i="21"/>
  <c r="AC650" i="21"/>
  <c r="AC651" i="21"/>
  <c r="AC652" i="21"/>
  <c r="AC653" i="21"/>
  <c r="AC654" i="21"/>
  <c r="AC655" i="21"/>
  <c r="AC656" i="21"/>
  <c r="AC657" i="21"/>
  <c r="AC658" i="21"/>
  <c r="AC659" i="21"/>
  <c r="AC660" i="21"/>
  <c r="AC661" i="21"/>
  <c r="AC662" i="21"/>
  <c r="AC663" i="21"/>
  <c r="AC664" i="21"/>
  <c r="AC665" i="21"/>
  <c r="AC666" i="21"/>
  <c r="AC667" i="21"/>
  <c r="AC668" i="21"/>
  <c r="AC669" i="21"/>
  <c r="AC670" i="21"/>
  <c r="AC671" i="21"/>
  <c r="AC672" i="21"/>
  <c r="AC673" i="21"/>
  <c r="AC674" i="21"/>
  <c r="AC675" i="21"/>
  <c r="AC676" i="21"/>
  <c r="AC677" i="21"/>
  <c r="AC678" i="21"/>
  <c r="AC679" i="21"/>
  <c r="AC680" i="21"/>
  <c r="AC681" i="21"/>
  <c r="AC682" i="21"/>
  <c r="AC683" i="21"/>
  <c r="AC684" i="21"/>
  <c r="AC685" i="21"/>
  <c r="AC686" i="21"/>
  <c r="AC687" i="21"/>
  <c r="AC688" i="21"/>
  <c r="AC689" i="21"/>
  <c r="AC690" i="21"/>
  <c r="AC691" i="21"/>
  <c r="AC692" i="21"/>
  <c r="AC693" i="21"/>
  <c r="AC694" i="21"/>
  <c r="AC695" i="21"/>
  <c r="AC696" i="21"/>
  <c r="AC697" i="21"/>
  <c r="AC698" i="21"/>
  <c r="AC699" i="21"/>
  <c r="AC700" i="21"/>
  <c r="AC701" i="21"/>
  <c r="AC702" i="21"/>
  <c r="AC703" i="21"/>
  <c r="AC704" i="21"/>
  <c r="AC705" i="21"/>
  <c r="AC706" i="21"/>
  <c r="AC707" i="21"/>
  <c r="AC708" i="21"/>
  <c r="AC709" i="21"/>
  <c r="AC710" i="21"/>
  <c r="AC711" i="21"/>
  <c r="AC712" i="21"/>
  <c r="AC713" i="21"/>
  <c r="AC714" i="21"/>
  <c r="AC715" i="21"/>
  <c r="AC716" i="21"/>
  <c r="AC717" i="21"/>
  <c r="AC718" i="21"/>
  <c r="AC719" i="21"/>
  <c r="AC720" i="21"/>
  <c r="AC721" i="21"/>
  <c r="AC722" i="21"/>
  <c r="AC723" i="21"/>
  <c r="AC724" i="21"/>
  <c r="AC725" i="21"/>
  <c r="AC726" i="21"/>
  <c r="AC727" i="21"/>
  <c r="AC728" i="21"/>
  <c r="AC729" i="21"/>
  <c r="AC730" i="21"/>
  <c r="AC731" i="21"/>
  <c r="AC732" i="21"/>
  <c r="AC733" i="21"/>
  <c r="AC734" i="21"/>
  <c r="AC735" i="21"/>
  <c r="AC736" i="21"/>
  <c r="AC737" i="21"/>
  <c r="AC738" i="21"/>
  <c r="AC739" i="21"/>
  <c r="AC740" i="21"/>
  <c r="AC741" i="21"/>
  <c r="AC742" i="21"/>
  <c r="AC743" i="21"/>
  <c r="AC744" i="21"/>
  <c r="AC745" i="21"/>
  <c r="AC746" i="21"/>
  <c r="AC747" i="21"/>
  <c r="AC748" i="21"/>
  <c r="AC749" i="21"/>
  <c r="AC750" i="21"/>
  <c r="AC751" i="21"/>
  <c r="AC752" i="21"/>
  <c r="AC753" i="21"/>
  <c r="AC754" i="21"/>
  <c r="AC755" i="21"/>
  <c r="AC756" i="21"/>
  <c r="AC757" i="21"/>
  <c r="AC758" i="21"/>
  <c r="AC759" i="21"/>
  <c r="AC760" i="21"/>
  <c r="AC761" i="21"/>
  <c r="AC762" i="21"/>
  <c r="AC763" i="21"/>
  <c r="AC764" i="21"/>
  <c r="AC765" i="21"/>
  <c r="AC766" i="21"/>
  <c r="AC767" i="21"/>
  <c r="AC768" i="21"/>
  <c r="AC769" i="21"/>
  <c r="AC770" i="21"/>
  <c r="AC771" i="21"/>
  <c r="AC772" i="21"/>
  <c r="AC773" i="21"/>
  <c r="AC774" i="21"/>
  <c r="AC775" i="21"/>
  <c r="AC776" i="21"/>
  <c r="AC777" i="21"/>
  <c r="AC778" i="21"/>
  <c r="AC779" i="21"/>
  <c r="AC780" i="21"/>
  <c r="AC781" i="21"/>
  <c r="AC782" i="21"/>
  <c r="AC783" i="21"/>
  <c r="AC784" i="21"/>
  <c r="AC785" i="21"/>
  <c r="AC786" i="21"/>
  <c r="AC787" i="21"/>
  <c r="AC788" i="21"/>
  <c r="AC789" i="21"/>
  <c r="AC790" i="21"/>
  <c r="AC791" i="21"/>
  <c r="AC792" i="21"/>
  <c r="AC793" i="21"/>
  <c r="AC794" i="21"/>
  <c r="AC795" i="21"/>
  <c r="AC796" i="21"/>
  <c r="AC797" i="21"/>
  <c r="AC798" i="21"/>
  <c r="AC799" i="21"/>
  <c r="AC800" i="21"/>
  <c r="AC801" i="21"/>
  <c r="AC802" i="21"/>
  <c r="AC803" i="21"/>
  <c r="AC804" i="21"/>
  <c r="AC805" i="21"/>
  <c r="AC806" i="21"/>
  <c r="AC807" i="21"/>
  <c r="AC808" i="21"/>
  <c r="AC809" i="21"/>
  <c r="AC810" i="21"/>
  <c r="AC811" i="21"/>
  <c r="AC812" i="21"/>
  <c r="AC813" i="21"/>
  <c r="AC814" i="21"/>
  <c r="AC815" i="21"/>
  <c r="AC816" i="21"/>
  <c r="AC817" i="21"/>
  <c r="AC818" i="21"/>
  <c r="AC819" i="21"/>
  <c r="AC820" i="21"/>
  <c r="AC821" i="21"/>
  <c r="AC822" i="21"/>
  <c r="AC823" i="21"/>
  <c r="AC824" i="21"/>
  <c r="AC825" i="21"/>
  <c r="AC826" i="21"/>
  <c r="AC827" i="21"/>
  <c r="AC828" i="21"/>
  <c r="AC829" i="21"/>
  <c r="AC830" i="21"/>
  <c r="AC831" i="21"/>
  <c r="AC832" i="21"/>
  <c r="AC833" i="21"/>
  <c r="AC834" i="21"/>
  <c r="AC835" i="21"/>
  <c r="AC836" i="21"/>
  <c r="AC837" i="21"/>
  <c r="AC838" i="21"/>
  <c r="AC839" i="21"/>
  <c r="AC840" i="21"/>
  <c r="AC841" i="21"/>
  <c r="AC842" i="21"/>
  <c r="AC843" i="21"/>
  <c r="AC844" i="21"/>
  <c r="AC845" i="21"/>
  <c r="AC846" i="21"/>
  <c r="AC847" i="21"/>
  <c r="AC848" i="21"/>
  <c r="AC849" i="21"/>
  <c r="AC850" i="21"/>
  <c r="AC851" i="21"/>
  <c r="AC852" i="21"/>
  <c r="AC853" i="21"/>
  <c r="AC854" i="21"/>
  <c r="AC855" i="21"/>
  <c r="AC856" i="21"/>
  <c r="AC857" i="21"/>
  <c r="AC858" i="21"/>
  <c r="AC859" i="21"/>
  <c r="AC860" i="21"/>
  <c r="AC861" i="21"/>
  <c r="AC862" i="21"/>
  <c r="AC863" i="21"/>
  <c r="AC864" i="21"/>
  <c r="AC865" i="21"/>
  <c r="AC866" i="21"/>
  <c r="AC867" i="21"/>
  <c r="AC868" i="21"/>
  <c r="AC869" i="21"/>
  <c r="AC870" i="21"/>
  <c r="AC871" i="21"/>
  <c r="AC872" i="21"/>
  <c r="AC873" i="21"/>
  <c r="AC874" i="21"/>
  <c r="AC875" i="21"/>
  <c r="AC876" i="21"/>
  <c r="AC877" i="21"/>
  <c r="AC878" i="21"/>
  <c r="AC879" i="21"/>
  <c r="AC880" i="21"/>
  <c r="AC881" i="21"/>
  <c r="AC882" i="21"/>
  <c r="AC883" i="21"/>
  <c r="AC884" i="21"/>
  <c r="AC885" i="21"/>
  <c r="AC886" i="21"/>
  <c r="AC887" i="21"/>
  <c r="AC888" i="21"/>
  <c r="AC889" i="21"/>
  <c r="AC890" i="21"/>
  <c r="AC891" i="21"/>
  <c r="AC892" i="21"/>
  <c r="AC893" i="21"/>
  <c r="AC894" i="21"/>
  <c r="AC895" i="21"/>
  <c r="AC896" i="21"/>
  <c r="AC897" i="21"/>
  <c r="AC898" i="21"/>
  <c r="AC899" i="21"/>
  <c r="AC900" i="21"/>
  <c r="AC901" i="21"/>
  <c r="AC902" i="21"/>
  <c r="AC903" i="21"/>
  <c r="AC904" i="21"/>
  <c r="AC905" i="21"/>
  <c r="AC906" i="21"/>
  <c r="AC907" i="21"/>
  <c r="AC908" i="21"/>
  <c r="AC909" i="21"/>
  <c r="AC910" i="21"/>
  <c r="AC911" i="21"/>
  <c r="AC912" i="21"/>
  <c r="AC913" i="21"/>
  <c r="AC914" i="21"/>
  <c r="AC915" i="21"/>
  <c r="AC916" i="21"/>
  <c r="AC917" i="21"/>
  <c r="AC918" i="21"/>
  <c r="AC919" i="21"/>
  <c r="AC920" i="21"/>
  <c r="AC921" i="21"/>
  <c r="AC922" i="21"/>
  <c r="AC923" i="21"/>
  <c r="AC924" i="21"/>
  <c r="AC925" i="21"/>
  <c r="AC926" i="21"/>
  <c r="AC927" i="21"/>
  <c r="AC928" i="21"/>
  <c r="AC929" i="21"/>
  <c r="AC930" i="21"/>
  <c r="AC931" i="21"/>
  <c r="AC932" i="21"/>
  <c r="AC933" i="21"/>
  <c r="AC934" i="21"/>
  <c r="AC935" i="21"/>
  <c r="AC936" i="21"/>
  <c r="AC937" i="21"/>
  <c r="AC938" i="21"/>
  <c r="AC939" i="21"/>
  <c r="AC940" i="21"/>
  <c r="AC941" i="21"/>
  <c r="AC942" i="21"/>
  <c r="AC943" i="21"/>
  <c r="AC944" i="21"/>
  <c r="AC945" i="21"/>
  <c r="AC946" i="21"/>
  <c r="AC947" i="21"/>
  <c r="AC948" i="21"/>
  <c r="AC949" i="21"/>
  <c r="AC950" i="21"/>
  <c r="AC951" i="21"/>
  <c r="AC952" i="21"/>
  <c r="AC953" i="21"/>
  <c r="AC954" i="21"/>
  <c r="AC955" i="21"/>
  <c r="AC956" i="21"/>
  <c r="AC957" i="21"/>
  <c r="AC958" i="21"/>
  <c r="AC959" i="21"/>
  <c r="AC960" i="21"/>
  <c r="AC961" i="21"/>
  <c r="AC962" i="21"/>
  <c r="AC963" i="21"/>
  <c r="AC964" i="21"/>
  <c r="AC965" i="21"/>
  <c r="AC966" i="21"/>
  <c r="AC967" i="21"/>
  <c r="AC968" i="21"/>
  <c r="AC969" i="21"/>
  <c r="AC970" i="21"/>
  <c r="AC971" i="21"/>
  <c r="AC972" i="21"/>
  <c r="AC973" i="21"/>
  <c r="AC974" i="21"/>
  <c r="AC975" i="21"/>
  <c r="AC976" i="21"/>
  <c r="AC977" i="21"/>
  <c r="AC978" i="21"/>
  <c r="AC979" i="21"/>
  <c r="AC980" i="21"/>
  <c r="AC981" i="21"/>
  <c r="AC982" i="21"/>
  <c r="AC983" i="21"/>
  <c r="AC984" i="21"/>
  <c r="AC985" i="21"/>
  <c r="AC986" i="21"/>
  <c r="AC987" i="21"/>
  <c r="AC988" i="21"/>
  <c r="AC989" i="21"/>
  <c r="AC990" i="21"/>
  <c r="AC991" i="21"/>
  <c r="AC992" i="21"/>
  <c r="AC993" i="21"/>
  <c r="AC994" i="21"/>
  <c r="AC995" i="21"/>
  <c r="AC996" i="21"/>
  <c r="AC997" i="21"/>
  <c r="AC998" i="21"/>
  <c r="AC999" i="21"/>
  <c r="AC1000" i="21"/>
  <c r="AC1001" i="21"/>
  <c r="AC1002" i="21"/>
  <c r="AC1003" i="21"/>
  <c r="AC1004" i="21"/>
  <c r="AC1005" i="21"/>
  <c r="AC1006" i="21"/>
  <c r="AC1007" i="21"/>
  <c r="AC1008" i="21"/>
  <c r="AC1009" i="21"/>
  <c r="AC1010" i="21"/>
  <c r="AC1011" i="21"/>
  <c r="AC1012" i="21"/>
  <c r="AC1013" i="21"/>
  <c r="AC1014" i="21"/>
  <c r="AC1015" i="21"/>
  <c r="AC1016" i="21"/>
  <c r="AC1017" i="21"/>
  <c r="AC1018" i="21"/>
  <c r="AC1019" i="21"/>
  <c r="AC1020" i="21"/>
  <c r="AC1021" i="21"/>
  <c r="AC1022" i="21"/>
  <c r="AC1023" i="21"/>
  <c r="AC1024" i="21"/>
  <c r="AC1025" i="21"/>
  <c r="AC1026" i="21"/>
  <c r="AC1027" i="21"/>
  <c r="AC1028" i="21"/>
  <c r="AC1029" i="21"/>
  <c r="AC1030" i="21"/>
  <c r="AC1031" i="21"/>
  <c r="AC1032" i="21"/>
  <c r="AC1033" i="21"/>
  <c r="AC1034" i="21"/>
  <c r="AC1035" i="21"/>
  <c r="AC1036" i="21"/>
  <c r="AC1037" i="21"/>
  <c r="AC1038" i="21"/>
  <c r="AC1039" i="21"/>
  <c r="AC1040" i="21"/>
  <c r="AC1041" i="21"/>
  <c r="AC1042" i="21"/>
  <c r="AC1043" i="21"/>
  <c r="AC1044" i="21"/>
  <c r="AC1045" i="21"/>
  <c r="AC1046" i="21"/>
  <c r="AC1047" i="21"/>
  <c r="AC1048" i="21"/>
  <c r="AC1049" i="21"/>
  <c r="AC1050" i="21"/>
  <c r="AC1051" i="21"/>
  <c r="AC1052" i="21"/>
  <c r="AC1053" i="21"/>
  <c r="AC1054" i="21"/>
  <c r="AC1055" i="21"/>
  <c r="AC1056" i="21"/>
  <c r="AC1057" i="21"/>
  <c r="AC1058" i="21"/>
  <c r="AC1059" i="21"/>
  <c r="AC1060" i="21"/>
  <c r="AC1061" i="21"/>
  <c r="AC1062" i="21"/>
  <c r="AC1063" i="21"/>
  <c r="AC1064" i="21"/>
  <c r="AC1065" i="21"/>
  <c r="AC1066" i="21"/>
  <c r="AC1067" i="21"/>
  <c r="AC1068" i="21"/>
  <c r="AC1069" i="21"/>
  <c r="AC1070" i="21"/>
  <c r="AC1071" i="21"/>
  <c r="AC1072" i="21"/>
  <c r="AC1073" i="21"/>
  <c r="AC1074" i="21"/>
  <c r="AC1075" i="21"/>
  <c r="AC1076" i="21"/>
  <c r="AC1077" i="21"/>
  <c r="AC1078" i="21"/>
  <c r="AC1079" i="21"/>
  <c r="AC1080" i="21"/>
  <c r="AC1081" i="21"/>
  <c r="AC1082" i="21"/>
  <c r="AC1083" i="21"/>
  <c r="AC1084" i="21"/>
  <c r="AC1085" i="21"/>
  <c r="AC1086" i="21"/>
  <c r="AC1087" i="21"/>
  <c r="AC1088" i="21"/>
  <c r="AC1089" i="21"/>
  <c r="AC1090" i="21"/>
  <c r="AC1091" i="21"/>
  <c r="AC1092" i="21"/>
  <c r="AC1093" i="21"/>
  <c r="AC1094" i="21"/>
  <c r="AC1095" i="21"/>
  <c r="AC1096" i="21"/>
  <c r="AC1097" i="21"/>
  <c r="AC1098" i="21"/>
  <c r="AC1099" i="21"/>
  <c r="AC1100" i="21"/>
  <c r="AC1101" i="21"/>
  <c r="AC1102" i="21"/>
  <c r="AC1103" i="21"/>
  <c r="AC1104" i="21"/>
  <c r="AC1105" i="21"/>
  <c r="AC1106" i="21"/>
  <c r="AC1107" i="21"/>
  <c r="AC1108" i="21"/>
  <c r="AC1109" i="21"/>
  <c r="AC1110" i="21"/>
  <c r="AC1111" i="21"/>
  <c r="AC1112" i="21"/>
  <c r="AC1113" i="21"/>
  <c r="AC1114" i="21"/>
  <c r="AC1115" i="21"/>
  <c r="AC1116" i="21"/>
  <c r="AC1117" i="21"/>
  <c r="AC1118" i="21"/>
  <c r="AC1119" i="21"/>
  <c r="AC1120" i="21"/>
  <c r="AC1121" i="21"/>
  <c r="AC1122" i="21"/>
  <c r="AC1123" i="21"/>
  <c r="AC1124" i="21"/>
  <c r="AC1125" i="21"/>
  <c r="AC1126" i="21"/>
  <c r="AC1127" i="21"/>
  <c r="AC1128" i="21"/>
  <c r="AC1129" i="21"/>
  <c r="AC1130" i="21"/>
  <c r="AC1131" i="21"/>
  <c r="AC1132" i="21"/>
  <c r="AC1133" i="21"/>
  <c r="AC1134" i="21"/>
  <c r="AC1135" i="21"/>
  <c r="AC1136" i="21"/>
  <c r="AC1137" i="21"/>
  <c r="AC1138" i="21"/>
  <c r="AC1139" i="21"/>
  <c r="AC1140" i="21"/>
  <c r="AC1141" i="21"/>
  <c r="AC1142" i="21"/>
  <c r="AC1143" i="21"/>
  <c r="AC1144" i="21"/>
  <c r="AC1145" i="21"/>
  <c r="AC1146" i="21"/>
  <c r="AC1147" i="21"/>
  <c r="AC1148" i="21"/>
  <c r="AC1149" i="21"/>
  <c r="AC1150" i="21"/>
  <c r="AC1151" i="21"/>
  <c r="AC1152" i="21"/>
  <c r="AC1153" i="21"/>
  <c r="AC1154" i="21"/>
  <c r="AC1155" i="21"/>
  <c r="AC1156" i="21"/>
  <c r="AC1157" i="21"/>
  <c r="AC1158" i="21"/>
  <c r="AC1159" i="21"/>
  <c r="AC1160" i="21"/>
  <c r="AC1161" i="21"/>
  <c r="AC1162" i="21"/>
  <c r="AC1163" i="21"/>
  <c r="AC1164" i="21"/>
  <c r="AC1165" i="21"/>
  <c r="AC1166" i="21"/>
  <c r="AC1167" i="21"/>
  <c r="AC1168" i="21"/>
  <c r="AC1169" i="21"/>
  <c r="AC1170" i="21"/>
  <c r="AC1171" i="21"/>
  <c r="AC1172" i="21"/>
  <c r="AC1173" i="21"/>
  <c r="AC1174" i="21"/>
  <c r="AC1175" i="21"/>
  <c r="AC1176" i="21"/>
  <c r="AC1177" i="21"/>
  <c r="AC1178" i="21"/>
  <c r="AC1179" i="21"/>
  <c r="AC1180" i="21"/>
  <c r="AC1181" i="21"/>
  <c r="AC1182" i="21"/>
  <c r="AC1183" i="21"/>
  <c r="AC1184" i="21"/>
  <c r="AC1185" i="21"/>
  <c r="AC1186" i="21"/>
  <c r="AC1187" i="21"/>
  <c r="AC1188" i="21"/>
  <c r="AC1189" i="21"/>
  <c r="AC1190" i="21"/>
  <c r="AC1191" i="21"/>
  <c r="AC1192" i="21"/>
  <c r="AC1193" i="21"/>
  <c r="AC1194" i="21"/>
  <c r="AC1195" i="21"/>
  <c r="AC1196" i="21"/>
  <c r="AC1197" i="21"/>
  <c r="AC1198" i="21"/>
  <c r="AC1199" i="21"/>
  <c r="AC1200" i="21"/>
  <c r="AC1201" i="21"/>
  <c r="AC1202" i="21"/>
  <c r="AC1203" i="21"/>
  <c r="AC1204" i="21"/>
  <c r="AC1205" i="21"/>
  <c r="AC1206" i="21"/>
  <c r="AC1207" i="21"/>
  <c r="AC1208" i="21"/>
  <c r="AC1209" i="21"/>
  <c r="AC1210" i="21"/>
  <c r="AC1211" i="21"/>
  <c r="AC1212" i="21"/>
  <c r="AC1213" i="21"/>
  <c r="AC1214" i="21"/>
  <c r="AC1215" i="21"/>
  <c r="AC1216" i="21"/>
  <c r="AC1217" i="21"/>
  <c r="AC1218" i="21"/>
  <c r="AC1219" i="21"/>
  <c r="AC1220" i="21"/>
  <c r="AC1221" i="21"/>
  <c r="AC1222" i="21"/>
  <c r="AC1223" i="21"/>
  <c r="AC1224" i="21"/>
  <c r="AC1225" i="21"/>
  <c r="AC1226" i="21"/>
  <c r="AC1227" i="21"/>
  <c r="AC1228" i="21"/>
  <c r="AC1229" i="21"/>
  <c r="AC1230" i="21"/>
  <c r="AC1231" i="21"/>
  <c r="AC1232" i="21"/>
  <c r="AC1233" i="21"/>
  <c r="AC1234" i="21"/>
  <c r="AC1235" i="21"/>
  <c r="AC1236" i="21"/>
  <c r="AC1237" i="21"/>
  <c r="AC1238" i="21"/>
  <c r="AC1239" i="21"/>
  <c r="AC1240" i="21"/>
  <c r="AC1241" i="21"/>
  <c r="AC1242" i="21"/>
  <c r="AC1243" i="21"/>
  <c r="AC1244" i="21"/>
  <c r="AC1245" i="21"/>
  <c r="AC1246" i="21"/>
  <c r="AC1247" i="21"/>
  <c r="AC1248" i="21"/>
  <c r="AC1249" i="21"/>
  <c r="AC1250" i="21"/>
  <c r="AC1251" i="21"/>
  <c r="AC1252" i="21"/>
  <c r="AC1253" i="21"/>
  <c r="AC1254" i="21"/>
  <c r="AC1255" i="21"/>
  <c r="AC1256" i="21"/>
  <c r="AC1257" i="21"/>
  <c r="AC1258" i="21"/>
  <c r="AC1259" i="21"/>
  <c r="AC1260" i="21"/>
  <c r="AC1261" i="21"/>
  <c r="AC1262" i="21"/>
  <c r="AC1263" i="21"/>
  <c r="AC1264" i="21"/>
  <c r="AC1265" i="21"/>
  <c r="AC1266" i="21"/>
  <c r="AC1267" i="21"/>
  <c r="AC1268" i="21"/>
  <c r="AC1269" i="21"/>
  <c r="AC1270" i="21"/>
  <c r="AC1271" i="21"/>
  <c r="AC1272" i="21"/>
  <c r="AC1273" i="21"/>
  <c r="AC1274" i="21"/>
  <c r="AC1275" i="21"/>
  <c r="AC1276" i="21"/>
  <c r="AC1277" i="21"/>
  <c r="AC1278" i="21"/>
  <c r="AC1279" i="21"/>
  <c r="AC1280" i="21"/>
  <c r="AC1281" i="21"/>
  <c r="AC1282" i="21"/>
  <c r="AC1283" i="21"/>
  <c r="AC1284" i="21"/>
  <c r="AC1285" i="21"/>
  <c r="AC1286" i="21"/>
  <c r="AC1287" i="21"/>
  <c r="AC1288" i="21"/>
  <c r="AC1289" i="21"/>
  <c r="AC1290" i="21"/>
  <c r="AC1291" i="21"/>
  <c r="AC1292" i="21"/>
  <c r="AC1293" i="21"/>
  <c r="AC1294" i="21"/>
  <c r="AC1295" i="21"/>
  <c r="AC1296" i="21"/>
  <c r="AC1297" i="21"/>
  <c r="AC1298" i="21"/>
  <c r="AC1299" i="21"/>
  <c r="AC1300" i="21"/>
  <c r="AC1301" i="21"/>
  <c r="AC1302" i="21"/>
  <c r="AC1303" i="21"/>
  <c r="AC1304" i="21"/>
  <c r="AC1305" i="21"/>
  <c r="AC1306" i="21"/>
  <c r="AC1307" i="21"/>
  <c r="AC1308" i="21"/>
  <c r="AC1309" i="21"/>
  <c r="AC1310" i="21"/>
  <c r="AC1311" i="21"/>
  <c r="AC1312" i="21"/>
  <c r="AC1313" i="21"/>
  <c r="AC1314" i="21"/>
  <c r="AC1315" i="21"/>
  <c r="AC1316" i="21"/>
  <c r="AC1317" i="21"/>
  <c r="AC1318" i="21"/>
  <c r="AC1319" i="21"/>
  <c r="AC1320" i="21"/>
  <c r="AC1321" i="21"/>
  <c r="AC1322" i="21"/>
  <c r="AC1323" i="21"/>
  <c r="AC1324" i="21"/>
  <c r="AC1325" i="21"/>
  <c r="AC1326" i="21"/>
  <c r="AC1327" i="21"/>
  <c r="AC1328" i="21"/>
  <c r="AC1329" i="21"/>
  <c r="AC1330" i="21"/>
  <c r="AC1331" i="21"/>
  <c r="AC1332" i="21"/>
  <c r="AC1333" i="21"/>
  <c r="AC1334" i="21"/>
  <c r="AC1335" i="21"/>
  <c r="AC1336" i="21"/>
  <c r="AC1337" i="21"/>
  <c r="AC1338" i="21"/>
  <c r="AC1339" i="21"/>
  <c r="AC1340" i="21"/>
  <c r="AC1341" i="21"/>
  <c r="AC1342" i="21"/>
  <c r="AC1343" i="21"/>
  <c r="AC1344" i="21"/>
  <c r="AC1345" i="21"/>
  <c r="AC1346" i="21"/>
  <c r="AC1347" i="21"/>
  <c r="AC1348" i="21"/>
  <c r="AC1349" i="21"/>
  <c r="AC1350" i="21"/>
  <c r="AC1351" i="21"/>
  <c r="AC1352" i="21"/>
  <c r="AC1353" i="21"/>
  <c r="AC1354" i="21"/>
  <c r="AC1355" i="21"/>
  <c r="AC1356" i="21"/>
  <c r="AC1357" i="21"/>
  <c r="AC1358" i="21"/>
  <c r="AC1359" i="21"/>
  <c r="AC1360" i="21"/>
  <c r="AC1361" i="21"/>
  <c r="AC1362" i="21"/>
  <c r="AC1363" i="21"/>
  <c r="AC1364" i="21"/>
  <c r="AC1365" i="21"/>
  <c r="AC1366" i="21"/>
  <c r="AC1367" i="21"/>
  <c r="AC1368" i="21"/>
  <c r="AC1369" i="21"/>
  <c r="AC1370" i="21"/>
  <c r="AC1371" i="21"/>
  <c r="AC1372" i="21"/>
  <c r="AC1373" i="21"/>
  <c r="AC1374" i="21"/>
  <c r="AC1375" i="21"/>
  <c r="AC1376" i="21"/>
  <c r="AC1377" i="21"/>
  <c r="AC1378" i="21"/>
  <c r="AC1379" i="21"/>
  <c r="AC1380" i="21"/>
  <c r="AC1381" i="21"/>
  <c r="AC1382" i="21"/>
  <c r="AC1383" i="21"/>
  <c r="AC1384" i="21"/>
  <c r="AC1385" i="21"/>
  <c r="AC1386" i="21"/>
  <c r="AC1387" i="21"/>
  <c r="AC1388" i="21"/>
  <c r="AC1389" i="21"/>
  <c r="AC1390" i="21"/>
  <c r="AC1391" i="21"/>
  <c r="AC1392" i="21"/>
  <c r="AC1393" i="21"/>
  <c r="AC1394" i="21"/>
  <c r="AC1395" i="21"/>
  <c r="AC1396" i="21"/>
  <c r="AC1397" i="21"/>
  <c r="AC1398" i="21"/>
  <c r="AC1399" i="21"/>
  <c r="AC1400" i="21"/>
  <c r="AC1401" i="21"/>
  <c r="AC1402" i="21"/>
  <c r="AC1403" i="21"/>
  <c r="AC1404" i="21"/>
  <c r="AC1405" i="21"/>
  <c r="AC1406" i="21"/>
  <c r="AC1407" i="21"/>
  <c r="AC1408" i="21"/>
  <c r="AC1409" i="21"/>
  <c r="AC1410" i="21"/>
  <c r="AC1411" i="21"/>
  <c r="AC1412" i="21"/>
  <c r="AC1413" i="21"/>
  <c r="AC1414" i="21"/>
  <c r="AC1415" i="21"/>
  <c r="AC1416" i="21"/>
  <c r="AC1417" i="21"/>
  <c r="AC1418" i="21"/>
  <c r="AC1419" i="21"/>
  <c r="AC1420" i="21"/>
  <c r="AC1421" i="21"/>
  <c r="AC1422" i="21"/>
  <c r="AC1423" i="21"/>
  <c r="AC1424" i="21"/>
  <c r="AC1425" i="21"/>
  <c r="AC1426" i="21"/>
  <c r="AC1427" i="21"/>
  <c r="AC1428" i="21"/>
  <c r="AC1429" i="21"/>
  <c r="AC1430" i="21"/>
  <c r="AC1431" i="21"/>
  <c r="AC1432" i="21"/>
  <c r="AC1433" i="21"/>
  <c r="AC1434" i="21"/>
  <c r="AC1435" i="21"/>
  <c r="AC1436" i="21"/>
  <c r="AC1437" i="21"/>
  <c r="AC1438" i="21"/>
  <c r="AC1439" i="21"/>
  <c r="AC1440" i="21"/>
  <c r="AC1441" i="21"/>
  <c r="AC1442" i="21"/>
  <c r="AC1443" i="21"/>
  <c r="AC1444" i="21"/>
  <c r="AC1445" i="21"/>
  <c r="AC1446" i="21"/>
  <c r="AC1447" i="21"/>
  <c r="AC1448" i="21"/>
  <c r="AC1449" i="21"/>
  <c r="AC1450" i="21"/>
  <c r="AC1451" i="21"/>
  <c r="AC1452" i="21"/>
  <c r="AC1453" i="21"/>
  <c r="AC1454" i="21"/>
  <c r="AC1455" i="21"/>
  <c r="AC1456" i="21"/>
  <c r="AC1457" i="21"/>
  <c r="AC1458" i="21"/>
  <c r="AC1459" i="21"/>
  <c r="AC1460" i="21"/>
  <c r="AC1461" i="21"/>
  <c r="AC1462" i="21"/>
  <c r="AC1463" i="21"/>
  <c r="AC1464" i="21"/>
  <c r="AC1465" i="21"/>
  <c r="AC1466" i="21"/>
  <c r="AC1467" i="21"/>
  <c r="AC1468" i="21"/>
  <c r="AC1469" i="21"/>
  <c r="AC1470" i="21"/>
  <c r="AC1471" i="21"/>
  <c r="AC1472" i="21"/>
  <c r="AC1473" i="21"/>
  <c r="AC1474" i="21"/>
  <c r="AC1475" i="21"/>
  <c r="AC1476" i="21"/>
  <c r="AC1477" i="21"/>
  <c r="AC1478" i="21"/>
  <c r="AC1479" i="21"/>
  <c r="AC1480" i="21"/>
  <c r="AC1481" i="21"/>
  <c r="AC1482" i="21"/>
  <c r="AC1483" i="21"/>
  <c r="AC1484" i="21"/>
  <c r="AC1485" i="21"/>
  <c r="AC1486" i="21"/>
  <c r="AC1487" i="21"/>
  <c r="AC1488" i="21"/>
  <c r="AC1489" i="21"/>
  <c r="AC1490" i="21"/>
  <c r="AC1491" i="21"/>
  <c r="AC1492" i="21"/>
  <c r="AC1493" i="21"/>
  <c r="AC1494" i="21"/>
  <c r="AC1495" i="21"/>
  <c r="AC1496" i="21"/>
  <c r="AC1497" i="21"/>
  <c r="AC1498" i="21"/>
  <c r="AC1499" i="21"/>
  <c r="AC1500" i="21"/>
  <c r="AC1501" i="21"/>
  <c r="AC1502" i="21"/>
  <c r="AC1503" i="21"/>
  <c r="AC1504" i="21"/>
  <c r="AC1505" i="21"/>
  <c r="AC1506" i="21"/>
  <c r="AC1507" i="21"/>
  <c r="AC1508" i="21"/>
  <c r="AC1509" i="21"/>
  <c r="AC1510" i="21"/>
  <c r="AC1511" i="21"/>
  <c r="AC1512" i="21"/>
  <c r="AC1513" i="21"/>
  <c r="AL164" i="21"/>
  <c r="AM164" i="21"/>
  <c r="AN164" i="21"/>
  <c r="AO164" i="21"/>
  <c r="AP164" i="21"/>
  <c r="AQ164" i="21"/>
  <c r="AR164" i="21"/>
  <c r="AS164" i="21"/>
  <c r="AT164" i="21"/>
  <c r="AU164" i="21"/>
  <c r="AV164" i="21"/>
  <c r="AW164" i="21"/>
  <c r="AX164" i="21"/>
  <c r="AL165" i="21"/>
  <c r="AM165" i="21"/>
  <c r="AN165" i="21"/>
  <c r="AO165" i="21"/>
  <c r="AP165" i="21"/>
  <c r="AQ165" i="21"/>
  <c r="AR165" i="21"/>
  <c r="AS165" i="21"/>
  <c r="AT165" i="21"/>
  <c r="AU165" i="21"/>
  <c r="AV165" i="21"/>
  <c r="AW165" i="21"/>
  <c r="AX165" i="21"/>
  <c r="AL166" i="21"/>
  <c r="AM166" i="21"/>
  <c r="AN166" i="21"/>
  <c r="AO166" i="21"/>
  <c r="AP166" i="21"/>
  <c r="AQ166" i="21"/>
  <c r="AR166" i="21"/>
  <c r="AS166" i="21"/>
  <c r="AT166" i="21"/>
  <c r="AU166" i="21"/>
  <c r="AV166" i="21"/>
  <c r="AW166" i="21"/>
  <c r="AX166" i="21"/>
  <c r="AL167" i="21"/>
  <c r="AM167" i="21"/>
  <c r="AN167" i="21"/>
  <c r="AO167" i="21"/>
  <c r="AP167" i="21"/>
  <c r="AQ167" i="21"/>
  <c r="AR167" i="21"/>
  <c r="AS167" i="21"/>
  <c r="AT167" i="21"/>
  <c r="AU167" i="21"/>
  <c r="AV167" i="21"/>
  <c r="AW167" i="21"/>
  <c r="AX167" i="21"/>
  <c r="AL168" i="21"/>
  <c r="AM168" i="21"/>
  <c r="AN168" i="21"/>
  <c r="AO168" i="21"/>
  <c r="AP168" i="21"/>
  <c r="AQ168" i="21"/>
  <c r="AR168" i="21"/>
  <c r="AS168" i="21"/>
  <c r="AT168" i="21"/>
  <c r="AU168" i="21"/>
  <c r="AV168" i="21"/>
  <c r="AW168" i="21"/>
  <c r="AX168" i="21"/>
  <c r="AL169" i="21"/>
  <c r="AM169" i="21"/>
  <c r="AN169" i="21"/>
  <c r="AO169" i="21"/>
  <c r="AP169" i="21"/>
  <c r="AQ169" i="21"/>
  <c r="AR169" i="21"/>
  <c r="AS169" i="21"/>
  <c r="AT169" i="21"/>
  <c r="AU169" i="21"/>
  <c r="AV169" i="21"/>
  <c r="AW169" i="21"/>
  <c r="AX169" i="21"/>
  <c r="AL170" i="21"/>
  <c r="AM170" i="21"/>
  <c r="AN170" i="21"/>
  <c r="AO170" i="21"/>
  <c r="AP170" i="21"/>
  <c r="AQ170" i="21"/>
  <c r="AR170" i="21"/>
  <c r="AS170" i="21"/>
  <c r="AT170" i="21"/>
  <c r="AU170" i="21"/>
  <c r="AV170" i="21"/>
  <c r="AW170" i="21"/>
  <c r="AX170" i="21"/>
  <c r="AL171" i="21"/>
  <c r="AM171" i="21"/>
  <c r="AN171" i="21"/>
  <c r="AO171" i="21"/>
  <c r="AP171" i="21"/>
  <c r="AQ171" i="21"/>
  <c r="AR171" i="21"/>
  <c r="AS171" i="21"/>
  <c r="AT171" i="21"/>
  <c r="AU171" i="21"/>
  <c r="AV171" i="21"/>
  <c r="AW171" i="21"/>
  <c r="AX171" i="21"/>
  <c r="AL172" i="21"/>
  <c r="AM172" i="21"/>
  <c r="AN172" i="21"/>
  <c r="AO172" i="21"/>
  <c r="AP172" i="21"/>
  <c r="AQ172" i="21"/>
  <c r="AR172" i="21"/>
  <c r="AS172" i="21"/>
  <c r="AT172" i="21"/>
  <c r="AU172" i="21"/>
  <c r="AV172" i="21"/>
  <c r="AW172" i="21"/>
  <c r="AX172" i="21"/>
  <c r="AL173" i="21"/>
  <c r="AM173" i="21"/>
  <c r="AN173" i="21"/>
  <c r="AO173" i="21"/>
  <c r="AP173" i="21"/>
  <c r="AQ173" i="21"/>
  <c r="AR173" i="21"/>
  <c r="AS173" i="21"/>
  <c r="AT173" i="21"/>
  <c r="AU173" i="21"/>
  <c r="AV173" i="21"/>
  <c r="AW173" i="21"/>
  <c r="AX173" i="21"/>
  <c r="AL174" i="21"/>
  <c r="AM174" i="21"/>
  <c r="AN174" i="21"/>
  <c r="AO174" i="21"/>
  <c r="AP174" i="21"/>
  <c r="AQ174" i="21"/>
  <c r="AR174" i="21"/>
  <c r="AS174" i="21"/>
  <c r="AT174" i="21"/>
  <c r="AU174" i="21"/>
  <c r="AV174" i="21"/>
  <c r="AW174" i="21"/>
  <c r="AX174" i="21"/>
  <c r="AL175" i="21"/>
  <c r="AM175" i="21"/>
  <c r="AN175" i="21"/>
  <c r="AO175" i="21"/>
  <c r="AP175" i="21"/>
  <c r="AQ175" i="21"/>
  <c r="AR175" i="21"/>
  <c r="AS175" i="21"/>
  <c r="AT175" i="21"/>
  <c r="AU175" i="21"/>
  <c r="AV175" i="21"/>
  <c r="AW175" i="21"/>
  <c r="AX175" i="21"/>
  <c r="AL176" i="21"/>
  <c r="AM176" i="21"/>
  <c r="AN176" i="21"/>
  <c r="AO176" i="21"/>
  <c r="AP176" i="21"/>
  <c r="AQ176" i="21"/>
  <c r="AR176" i="21"/>
  <c r="AS176" i="21"/>
  <c r="AT176" i="21"/>
  <c r="AU176" i="21"/>
  <c r="AV176" i="21"/>
  <c r="AW176" i="21"/>
  <c r="AX176" i="21"/>
  <c r="AL177" i="21"/>
  <c r="AM177" i="21"/>
  <c r="AN177" i="21"/>
  <c r="AO177" i="21"/>
  <c r="AP177" i="21"/>
  <c r="AQ177" i="21"/>
  <c r="AR177" i="21"/>
  <c r="AS177" i="21"/>
  <c r="AT177" i="21"/>
  <c r="AU177" i="21"/>
  <c r="AV177" i="21"/>
  <c r="AW177" i="21"/>
  <c r="AX177" i="21"/>
  <c r="AL178" i="21"/>
  <c r="AM178" i="21"/>
  <c r="AN178" i="21"/>
  <c r="AO178" i="21"/>
  <c r="AP178" i="21"/>
  <c r="AQ178" i="21"/>
  <c r="AR178" i="21"/>
  <c r="AS178" i="21"/>
  <c r="AT178" i="21"/>
  <c r="AU178" i="21"/>
  <c r="AV178" i="21"/>
  <c r="AW178" i="21"/>
  <c r="AX178" i="21"/>
  <c r="AL179" i="21"/>
  <c r="AM179" i="21"/>
  <c r="AN179" i="21"/>
  <c r="AO179" i="21"/>
  <c r="AP179" i="21"/>
  <c r="AQ179" i="21"/>
  <c r="AR179" i="21"/>
  <c r="AS179" i="21"/>
  <c r="AT179" i="21"/>
  <c r="AU179" i="21"/>
  <c r="AV179" i="21"/>
  <c r="AW179" i="21"/>
  <c r="AX179" i="21"/>
  <c r="AL180" i="21"/>
  <c r="AM180" i="21"/>
  <c r="AN180" i="21"/>
  <c r="AO180" i="21"/>
  <c r="AP180" i="21"/>
  <c r="AQ180" i="21"/>
  <c r="AR180" i="21"/>
  <c r="AS180" i="21"/>
  <c r="AT180" i="21"/>
  <c r="AU180" i="21"/>
  <c r="AV180" i="21"/>
  <c r="AW180" i="21"/>
  <c r="AX180" i="21"/>
  <c r="AL181" i="21"/>
  <c r="AM181" i="21"/>
  <c r="AN181" i="21"/>
  <c r="AO181" i="21"/>
  <c r="AP181" i="21"/>
  <c r="AQ181" i="21"/>
  <c r="AR181" i="21"/>
  <c r="AS181" i="21"/>
  <c r="AT181" i="21"/>
  <c r="AU181" i="21"/>
  <c r="AV181" i="21"/>
  <c r="AW181" i="21"/>
  <c r="AX181" i="21"/>
  <c r="AL182" i="21"/>
  <c r="AM182" i="21"/>
  <c r="AN182" i="21"/>
  <c r="AO182" i="21"/>
  <c r="AP182" i="21"/>
  <c r="AQ182" i="21"/>
  <c r="AR182" i="21"/>
  <c r="AS182" i="21"/>
  <c r="AT182" i="21"/>
  <c r="AU182" i="21"/>
  <c r="AV182" i="21"/>
  <c r="AW182" i="21"/>
  <c r="AX182" i="21"/>
  <c r="AL183" i="21"/>
  <c r="AM183" i="21"/>
  <c r="AN183" i="21"/>
  <c r="AO183" i="21"/>
  <c r="AP183" i="21"/>
  <c r="AQ183" i="21"/>
  <c r="AR183" i="21"/>
  <c r="AS183" i="21"/>
  <c r="AT183" i="21"/>
  <c r="AU183" i="21"/>
  <c r="AV183" i="21"/>
  <c r="AW183" i="21"/>
  <c r="AX183" i="21"/>
  <c r="AL184" i="21"/>
  <c r="AM184" i="21"/>
  <c r="AN184" i="21"/>
  <c r="AO184" i="21"/>
  <c r="AP184" i="21"/>
  <c r="AQ184" i="21"/>
  <c r="AR184" i="21"/>
  <c r="AS184" i="21"/>
  <c r="AT184" i="21"/>
  <c r="AU184" i="21"/>
  <c r="AV184" i="21"/>
  <c r="AW184" i="21"/>
  <c r="AX184" i="21"/>
  <c r="AL185" i="21"/>
  <c r="AM185" i="21"/>
  <c r="AN185" i="21"/>
  <c r="AO185" i="21"/>
  <c r="AP185" i="21"/>
  <c r="AQ185" i="21"/>
  <c r="AR185" i="21"/>
  <c r="AS185" i="21"/>
  <c r="AT185" i="21"/>
  <c r="AU185" i="21"/>
  <c r="AV185" i="21"/>
  <c r="AW185" i="21"/>
  <c r="AX185" i="21"/>
  <c r="AL186" i="21"/>
  <c r="AM186" i="21"/>
  <c r="AN186" i="21"/>
  <c r="AO186" i="21"/>
  <c r="AP186" i="21"/>
  <c r="AQ186" i="21"/>
  <c r="AR186" i="21"/>
  <c r="AS186" i="21"/>
  <c r="AT186" i="21"/>
  <c r="AU186" i="21"/>
  <c r="AV186" i="21"/>
  <c r="AW186" i="21"/>
  <c r="AX186" i="21"/>
  <c r="AL187" i="21"/>
  <c r="AM187" i="21"/>
  <c r="AN187" i="21"/>
  <c r="AO187" i="21"/>
  <c r="AP187" i="21"/>
  <c r="AQ187" i="21"/>
  <c r="AR187" i="21"/>
  <c r="AS187" i="21"/>
  <c r="AT187" i="21"/>
  <c r="AU187" i="21"/>
  <c r="AV187" i="21"/>
  <c r="AW187" i="21"/>
  <c r="AX187" i="21"/>
  <c r="AL188" i="21"/>
  <c r="AM188" i="21"/>
  <c r="AN188" i="21"/>
  <c r="AO188" i="21"/>
  <c r="AP188" i="21"/>
  <c r="AQ188" i="21"/>
  <c r="AR188" i="21"/>
  <c r="AS188" i="21"/>
  <c r="AT188" i="21"/>
  <c r="AU188" i="21"/>
  <c r="AV188" i="21"/>
  <c r="AW188" i="21"/>
  <c r="AX188" i="21"/>
  <c r="AL189" i="21"/>
  <c r="AM189" i="21"/>
  <c r="AN189" i="21"/>
  <c r="AO189" i="21"/>
  <c r="AP189" i="21"/>
  <c r="AQ189" i="21"/>
  <c r="AR189" i="21"/>
  <c r="AS189" i="21"/>
  <c r="AT189" i="21"/>
  <c r="AU189" i="21"/>
  <c r="AV189" i="21"/>
  <c r="AW189" i="21"/>
  <c r="AX189" i="21"/>
  <c r="AL190" i="21"/>
  <c r="AM190" i="21"/>
  <c r="AN190" i="21"/>
  <c r="AO190" i="21"/>
  <c r="AP190" i="21"/>
  <c r="AQ190" i="21"/>
  <c r="AR190" i="21"/>
  <c r="AS190" i="21"/>
  <c r="AT190" i="21"/>
  <c r="AU190" i="21"/>
  <c r="AV190" i="21"/>
  <c r="AW190" i="21"/>
  <c r="AX190" i="21"/>
  <c r="AL191" i="21"/>
  <c r="AM191" i="21"/>
  <c r="AN191" i="21"/>
  <c r="AO191" i="21"/>
  <c r="AP191" i="21"/>
  <c r="AQ191" i="21"/>
  <c r="AR191" i="21"/>
  <c r="AS191" i="21"/>
  <c r="AT191" i="21"/>
  <c r="AU191" i="21"/>
  <c r="AV191" i="21"/>
  <c r="AW191" i="21"/>
  <c r="AX191" i="21"/>
  <c r="AL192" i="21"/>
  <c r="AM192" i="21"/>
  <c r="AN192" i="21"/>
  <c r="AO192" i="21"/>
  <c r="AP192" i="21"/>
  <c r="AQ192" i="21"/>
  <c r="AR192" i="21"/>
  <c r="AS192" i="21"/>
  <c r="AT192" i="21"/>
  <c r="AU192" i="21"/>
  <c r="AV192" i="21"/>
  <c r="AW192" i="21"/>
  <c r="AX192" i="21"/>
  <c r="AL193" i="21"/>
  <c r="AM193" i="21"/>
  <c r="AN193" i="21"/>
  <c r="AO193" i="21"/>
  <c r="AP193" i="21"/>
  <c r="AQ193" i="21"/>
  <c r="AR193" i="21"/>
  <c r="AS193" i="21"/>
  <c r="AT193" i="21"/>
  <c r="AU193" i="21"/>
  <c r="AV193" i="21"/>
  <c r="AW193" i="21"/>
  <c r="AX193" i="21"/>
  <c r="AL194" i="21"/>
  <c r="AM194" i="21"/>
  <c r="AN194" i="21"/>
  <c r="AO194" i="21"/>
  <c r="AP194" i="21"/>
  <c r="AQ194" i="21"/>
  <c r="AR194" i="21"/>
  <c r="AS194" i="21"/>
  <c r="AT194" i="21"/>
  <c r="AU194" i="21"/>
  <c r="AV194" i="21"/>
  <c r="AW194" i="21"/>
  <c r="AX194" i="21"/>
  <c r="AL195" i="21"/>
  <c r="AM195" i="21"/>
  <c r="AN195" i="21"/>
  <c r="AO195" i="21"/>
  <c r="AP195" i="21"/>
  <c r="AQ195" i="21"/>
  <c r="AR195" i="21"/>
  <c r="AS195" i="21"/>
  <c r="AT195" i="21"/>
  <c r="AU195" i="21"/>
  <c r="AV195" i="21"/>
  <c r="AW195" i="21"/>
  <c r="AX195" i="21"/>
  <c r="AL196" i="21"/>
  <c r="AM196" i="21"/>
  <c r="AN196" i="21"/>
  <c r="AO196" i="21"/>
  <c r="AP196" i="21"/>
  <c r="AQ196" i="21"/>
  <c r="AR196" i="21"/>
  <c r="AS196" i="21"/>
  <c r="AT196" i="21"/>
  <c r="AU196" i="21"/>
  <c r="AV196" i="21"/>
  <c r="AW196" i="21"/>
  <c r="AX196" i="21"/>
  <c r="AL197" i="21"/>
  <c r="AM197" i="21"/>
  <c r="AN197" i="21"/>
  <c r="AO197" i="21"/>
  <c r="AP197" i="21"/>
  <c r="AQ197" i="21"/>
  <c r="AR197" i="21"/>
  <c r="AS197" i="21"/>
  <c r="AT197" i="21"/>
  <c r="AU197" i="21"/>
  <c r="AV197" i="21"/>
  <c r="AW197" i="21"/>
  <c r="AX197" i="21"/>
  <c r="AL198" i="21"/>
  <c r="AM198" i="21"/>
  <c r="AN198" i="21"/>
  <c r="AO198" i="21"/>
  <c r="AP198" i="21"/>
  <c r="AQ198" i="21"/>
  <c r="AR198" i="21"/>
  <c r="AS198" i="21"/>
  <c r="AT198" i="21"/>
  <c r="AU198" i="21"/>
  <c r="AV198" i="21"/>
  <c r="AW198" i="21"/>
  <c r="AX198" i="21"/>
  <c r="AL199" i="21"/>
  <c r="AM199" i="21"/>
  <c r="AN199" i="21"/>
  <c r="AO199" i="21"/>
  <c r="AP199" i="21"/>
  <c r="AQ199" i="21"/>
  <c r="AR199" i="21"/>
  <c r="AS199" i="21"/>
  <c r="AT199" i="21"/>
  <c r="AU199" i="21"/>
  <c r="AV199" i="21"/>
  <c r="AW199" i="21"/>
  <c r="AX199" i="21"/>
  <c r="AL200" i="21"/>
  <c r="AM200" i="21"/>
  <c r="AN200" i="21"/>
  <c r="AO200" i="21"/>
  <c r="AP200" i="21"/>
  <c r="AQ200" i="21"/>
  <c r="AR200" i="21"/>
  <c r="AS200" i="21"/>
  <c r="AT200" i="21"/>
  <c r="AU200" i="21"/>
  <c r="AV200" i="21"/>
  <c r="AW200" i="21"/>
  <c r="AX200" i="21"/>
  <c r="AL201" i="21"/>
  <c r="AM201" i="21"/>
  <c r="AN201" i="21"/>
  <c r="AO201" i="21"/>
  <c r="AP201" i="21"/>
  <c r="AQ201" i="21"/>
  <c r="AR201" i="21"/>
  <c r="AS201" i="21"/>
  <c r="AT201" i="21"/>
  <c r="AU201" i="21"/>
  <c r="AV201" i="21"/>
  <c r="AW201" i="21"/>
  <c r="AX201" i="21"/>
  <c r="AL202" i="21"/>
  <c r="AM202" i="21"/>
  <c r="AN202" i="21"/>
  <c r="AO202" i="21"/>
  <c r="AP202" i="21"/>
  <c r="AQ202" i="21"/>
  <c r="AR202" i="21"/>
  <c r="AS202" i="21"/>
  <c r="AT202" i="21"/>
  <c r="AU202" i="21"/>
  <c r="AV202" i="21"/>
  <c r="AW202" i="21"/>
  <c r="AX202" i="21"/>
  <c r="AL203" i="21"/>
  <c r="AM203" i="21"/>
  <c r="AN203" i="21"/>
  <c r="AO203" i="21"/>
  <c r="AP203" i="21"/>
  <c r="AQ203" i="21"/>
  <c r="AR203" i="21"/>
  <c r="AS203" i="21"/>
  <c r="AT203" i="21"/>
  <c r="AU203" i="21"/>
  <c r="AV203" i="21"/>
  <c r="AW203" i="21"/>
  <c r="AX203" i="21"/>
  <c r="AL204" i="21"/>
  <c r="AM204" i="21"/>
  <c r="AN204" i="21"/>
  <c r="AO204" i="21"/>
  <c r="AP204" i="21"/>
  <c r="AQ204" i="21"/>
  <c r="AR204" i="21"/>
  <c r="AS204" i="21"/>
  <c r="AT204" i="21"/>
  <c r="AU204" i="21"/>
  <c r="AV204" i="21"/>
  <c r="AW204" i="21"/>
  <c r="AX204" i="21"/>
  <c r="AL205" i="21"/>
  <c r="AM205" i="21"/>
  <c r="AN205" i="21"/>
  <c r="AO205" i="21"/>
  <c r="AP205" i="21"/>
  <c r="AQ205" i="21"/>
  <c r="AR205" i="21"/>
  <c r="AS205" i="21"/>
  <c r="AT205" i="21"/>
  <c r="AU205" i="21"/>
  <c r="AV205" i="21"/>
  <c r="AW205" i="21"/>
  <c r="AX205" i="21"/>
  <c r="AL206" i="21"/>
  <c r="AM206" i="21"/>
  <c r="AN206" i="21"/>
  <c r="AO206" i="21"/>
  <c r="AP206" i="21"/>
  <c r="AQ206" i="21"/>
  <c r="AR206" i="21"/>
  <c r="AS206" i="21"/>
  <c r="AT206" i="21"/>
  <c r="AU206" i="21"/>
  <c r="AV206" i="21"/>
  <c r="AW206" i="21"/>
  <c r="AX206" i="21"/>
  <c r="AL207" i="21"/>
  <c r="AM207" i="21"/>
  <c r="AN207" i="21"/>
  <c r="AO207" i="21"/>
  <c r="AP207" i="21"/>
  <c r="AQ207" i="21"/>
  <c r="AR207" i="21"/>
  <c r="AS207" i="21"/>
  <c r="AT207" i="21"/>
  <c r="AU207" i="21"/>
  <c r="AV207" i="21"/>
  <c r="AW207" i="21"/>
  <c r="AX207" i="21"/>
  <c r="AL208" i="21"/>
  <c r="AM208" i="21"/>
  <c r="AN208" i="21"/>
  <c r="AO208" i="21"/>
  <c r="AP208" i="21"/>
  <c r="AQ208" i="21"/>
  <c r="AR208" i="21"/>
  <c r="AS208" i="21"/>
  <c r="AT208" i="21"/>
  <c r="AU208" i="21"/>
  <c r="AV208" i="21"/>
  <c r="AW208" i="21"/>
  <c r="AX208" i="21"/>
  <c r="AL209" i="21"/>
  <c r="AM209" i="21"/>
  <c r="AN209" i="21"/>
  <c r="AO209" i="21"/>
  <c r="AP209" i="21"/>
  <c r="AQ209" i="21"/>
  <c r="AR209" i="21"/>
  <c r="AS209" i="21"/>
  <c r="AT209" i="21"/>
  <c r="AU209" i="21"/>
  <c r="AV209" i="21"/>
  <c r="AW209" i="21"/>
  <c r="AX209" i="21"/>
  <c r="AL210" i="21"/>
  <c r="AM210" i="21"/>
  <c r="AN210" i="21"/>
  <c r="AO210" i="21"/>
  <c r="AP210" i="21"/>
  <c r="AQ210" i="21"/>
  <c r="AR210" i="21"/>
  <c r="AS210" i="21"/>
  <c r="AT210" i="21"/>
  <c r="AU210" i="21"/>
  <c r="AV210" i="21"/>
  <c r="AW210" i="21"/>
  <c r="AX210" i="21"/>
  <c r="AL211" i="21"/>
  <c r="AM211" i="21"/>
  <c r="AN211" i="21"/>
  <c r="AO211" i="21"/>
  <c r="AP211" i="21"/>
  <c r="AQ211" i="21"/>
  <c r="AR211" i="21"/>
  <c r="AS211" i="21"/>
  <c r="AT211" i="21"/>
  <c r="AU211" i="21"/>
  <c r="AV211" i="21"/>
  <c r="AW211" i="21"/>
  <c r="AX211" i="21"/>
  <c r="AL212" i="21"/>
  <c r="AM212" i="21"/>
  <c r="AN212" i="21"/>
  <c r="AO212" i="21"/>
  <c r="AP212" i="21"/>
  <c r="AQ212" i="21"/>
  <c r="AR212" i="21"/>
  <c r="AS212" i="21"/>
  <c r="AT212" i="21"/>
  <c r="AU212" i="21"/>
  <c r="AV212" i="21"/>
  <c r="AW212" i="21"/>
  <c r="AX212" i="21"/>
  <c r="AL213" i="21"/>
  <c r="AM213" i="21"/>
  <c r="AN213" i="21"/>
  <c r="AO213" i="21"/>
  <c r="AP213" i="21"/>
  <c r="AQ213" i="21"/>
  <c r="AR213" i="21"/>
  <c r="AS213" i="21"/>
  <c r="AT213" i="21"/>
  <c r="AU213" i="21"/>
  <c r="AV213" i="21"/>
  <c r="AW213" i="21"/>
  <c r="AX213" i="21"/>
  <c r="AL214" i="21"/>
  <c r="AM214" i="21"/>
  <c r="AN214" i="21"/>
  <c r="AO214" i="21"/>
  <c r="AP214" i="21"/>
  <c r="AQ214" i="21"/>
  <c r="AR214" i="21"/>
  <c r="AS214" i="21"/>
  <c r="AT214" i="21"/>
  <c r="AU214" i="21"/>
  <c r="AV214" i="21"/>
  <c r="AW214" i="21"/>
  <c r="AX214" i="21"/>
  <c r="AL215" i="21"/>
  <c r="AM215" i="21"/>
  <c r="AN215" i="21"/>
  <c r="AO215" i="21"/>
  <c r="AP215" i="21"/>
  <c r="AQ215" i="21"/>
  <c r="AR215" i="21"/>
  <c r="AS215" i="21"/>
  <c r="AT215" i="21"/>
  <c r="AU215" i="21"/>
  <c r="AV215" i="21"/>
  <c r="AW215" i="21"/>
  <c r="AX215" i="21"/>
  <c r="AL216" i="21"/>
  <c r="AM216" i="21"/>
  <c r="AN216" i="21"/>
  <c r="AO216" i="21"/>
  <c r="AP216" i="21"/>
  <c r="AQ216" i="21"/>
  <c r="AR216" i="21"/>
  <c r="AS216" i="21"/>
  <c r="AT216" i="21"/>
  <c r="AU216" i="21"/>
  <c r="AV216" i="21"/>
  <c r="AW216" i="21"/>
  <c r="AX216" i="21"/>
  <c r="AL217" i="21"/>
  <c r="AM217" i="21"/>
  <c r="AN217" i="21"/>
  <c r="AO217" i="21"/>
  <c r="AP217" i="21"/>
  <c r="AQ217" i="21"/>
  <c r="AR217" i="21"/>
  <c r="AS217" i="21"/>
  <c r="AT217" i="21"/>
  <c r="AU217" i="21"/>
  <c r="AV217" i="21"/>
  <c r="AW217" i="21"/>
  <c r="AX217" i="21"/>
  <c r="AL218" i="21"/>
  <c r="AM218" i="21"/>
  <c r="AN218" i="21"/>
  <c r="AO218" i="21"/>
  <c r="AP218" i="21"/>
  <c r="AQ218" i="21"/>
  <c r="AR218" i="21"/>
  <c r="AS218" i="21"/>
  <c r="AT218" i="21"/>
  <c r="AU218" i="21"/>
  <c r="AV218" i="21"/>
  <c r="AW218" i="21"/>
  <c r="AX218" i="21"/>
  <c r="AL219" i="21"/>
  <c r="AM219" i="21"/>
  <c r="AN219" i="21"/>
  <c r="AO219" i="21"/>
  <c r="AP219" i="21"/>
  <c r="AQ219" i="21"/>
  <c r="AR219" i="21"/>
  <c r="AS219" i="21"/>
  <c r="AT219" i="21"/>
  <c r="AU219" i="21"/>
  <c r="AV219" i="21"/>
  <c r="AW219" i="21"/>
  <c r="AX219" i="21"/>
  <c r="AL220" i="21"/>
  <c r="AM220" i="21"/>
  <c r="AN220" i="21"/>
  <c r="AO220" i="21"/>
  <c r="AP220" i="21"/>
  <c r="AQ220" i="21"/>
  <c r="AR220" i="21"/>
  <c r="AS220" i="21"/>
  <c r="AT220" i="21"/>
  <c r="AU220" i="21"/>
  <c r="AV220" i="21"/>
  <c r="AW220" i="21"/>
  <c r="AX220" i="21"/>
  <c r="AL221" i="21"/>
  <c r="AM221" i="21"/>
  <c r="AN221" i="21"/>
  <c r="AO221" i="21"/>
  <c r="AP221" i="21"/>
  <c r="AQ221" i="21"/>
  <c r="AR221" i="21"/>
  <c r="AS221" i="21"/>
  <c r="AT221" i="21"/>
  <c r="AU221" i="21"/>
  <c r="AV221" i="21"/>
  <c r="AW221" i="21"/>
  <c r="AX221" i="21"/>
  <c r="AL222" i="21"/>
  <c r="AM222" i="21"/>
  <c r="AN222" i="21"/>
  <c r="AO222" i="21"/>
  <c r="AP222" i="21"/>
  <c r="AQ222" i="21"/>
  <c r="AR222" i="21"/>
  <c r="AS222" i="21"/>
  <c r="AT222" i="21"/>
  <c r="AU222" i="21"/>
  <c r="AV222" i="21"/>
  <c r="AW222" i="21"/>
  <c r="AX222" i="21"/>
  <c r="AL223" i="21"/>
  <c r="AM223" i="21"/>
  <c r="AN223" i="21"/>
  <c r="AO223" i="21"/>
  <c r="AP223" i="21"/>
  <c r="AQ223" i="21"/>
  <c r="AR223" i="21"/>
  <c r="AS223" i="21"/>
  <c r="AT223" i="21"/>
  <c r="AU223" i="21"/>
  <c r="AV223" i="21"/>
  <c r="AW223" i="21"/>
  <c r="AX223" i="21"/>
  <c r="AL224" i="21"/>
  <c r="AM224" i="21"/>
  <c r="AN224" i="21"/>
  <c r="AO224" i="21"/>
  <c r="AP224" i="21"/>
  <c r="AQ224" i="21"/>
  <c r="AR224" i="21"/>
  <c r="AS224" i="21"/>
  <c r="AT224" i="21"/>
  <c r="AU224" i="21"/>
  <c r="AV224" i="21"/>
  <c r="AW224" i="21"/>
  <c r="AX224" i="21"/>
  <c r="AL225" i="21"/>
  <c r="AM225" i="21"/>
  <c r="AN225" i="21"/>
  <c r="AO225" i="21"/>
  <c r="AP225" i="21"/>
  <c r="AQ225" i="21"/>
  <c r="AR225" i="21"/>
  <c r="AS225" i="21"/>
  <c r="AT225" i="21"/>
  <c r="AU225" i="21"/>
  <c r="AV225" i="21"/>
  <c r="AW225" i="21"/>
  <c r="AX225" i="21"/>
  <c r="AL226" i="21"/>
  <c r="AM226" i="21"/>
  <c r="AN226" i="21"/>
  <c r="AO226" i="21"/>
  <c r="AP226" i="21"/>
  <c r="AQ226" i="21"/>
  <c r="AR226" i="21"/>
  <c r="AS226" i="21"/>
  <c r="AT226" i="21"/>
  <c r="AU226" i="21"/>
  <c r="AV226" i="21"/>
  <c r="AW226" i="21"/>
  <c r="AX226" i="21"/>
  <c r="AL227" i="21"/>
  <c r="AM227" i="21"/>
  <c r="AN227" i="21"/>
  <c r="AO227" i="21"/>
  <c r="AP227" i="21"/>
  <c r="AQ227" i="21"/>
  <c r="AR227" i="21"/>
  <c r="AS227" i="21"/>
  <c r="AT227" i="21"/>
  <c r="AU227" i="21"/>
  <c r="AV227" i="21"/>
  <c r="AW227" i="21"/>
  <c r="AX227" i="21"/>
  <c r="AL228" i="21"/>
  <c r="AM228" i="21"/>
  <c r="AN228" i="21"/>
  <c r="AO228" i="21"/>
  <c r="AP228" i="21"/>
  <c r="AQ228" i="21"/>
  <c r="AR228" i="21"/>
  <c r="AS228" i="21"/>
  <c r="AT228" i="21"/>
  <c r="AU228" i="21"/>
  <c r="AV228" i="21"/>
  <c r="AW228" i="21"/>
  <c r="AX228" i="21"/>
  <c r="AL229" i="21"/>
  <c r="AM229" i="21"/>
  <c r="AN229" i="21"/>
  <c r="AO229" i="21"/>
  <c r="AP229" i="21"/>
  <c r="AQ229" i="21"/>
  <c r="AR229" i="21"/>
  <c r="AS229" i="21"/>
  <c r="AT229" i="21"/>
  <c r="AU229" i="21"/>
  <c r="AV229" i="21"/>
  <c r="AW229" i="21"/>
  <c r="AX229" i="21"/>
  <c r="AL230" i="21"/>
  <c r="AM230" i="21"/>
  <c r="AN230" i="21"/>
  <c r="AO230" i="21"/>
  <c r="AP230" i="21"/>
  <c r="AQ230" i="21"/>
  <c r="AR230" i="21"/>
  <c r="AS230" i="21"/>
  <c r="AT230" i="21"/>
  <c r="AU230" i="21"/>
  <c r="AV230" i="21"/>
  <c r="AW230" i="21"/>
  <c r="AX230" i="21"/>
  <c r="AL231" i="21"/>
  <c r="AM231" i="21"/>
  <c r="AN231" i="21"/>
  <c r="AO231" i="21"/>
  <c r="AP231" i="21"/>
  <c r="AQ231" i="21"/>
  <c r="AR231" i="21"/>
  <c r="AS231" i="21"/>
  <c r="AT231" i="21"/>
  <c r="AU231" i="21"/>
  <c r="AV231" i="21"/>
  <c r="AW231" i="21"/>
  <c r="AX231" i="21"/>
  <c r="AL232" i="21"/>
  <c r="AM232" i="21"/>
  <c r="AN232" i="21"/>
  <c r="AO232" i="21"/>
  <c r="AP232" i="21"/>
  <c r="AQ232" i="21"/>
  <c r="AR232" i="21"/>
  <c r="AS232" i="21"/>
  <c r="AT232" i="21"/>
  <c r="AU232" i="21"/>
  <c r="AV232" i="21"/>
  <c r="AW232" i="21"/>
  <c r="AX232" i="21"/>
  <c r="AL233" i="21"/>
  <c r="AM233" i="21"/>
  <c r="AN233" i="21"/>
  <c r="AO233" i="21"/>
  <c r="AP233" i="21"/>
  <c r="AQ233" i="21"/>
  <c r="AR233" i="21"/>
  <c r="AS233" i="21"/>
  <c r="AT233" i="21"/>
  <c r="AU233" i="21"/>
  <c r="AV233" i="21"/>
  <c r="AW233" i="21"/>
  <c r="AX233" i="21"/>
  <c r="AL234" i="21"/>
  <c r="AM234" i="21"/>
  <c r="AN234" i="21"/>
  <c r="AO234" i="21"/>
  <c r="AP234" i="21"/>
  <c r="AQ234" i="21"/>
  <c r="AR234" i="21"/>
  <c r="AS234" i="21"/>
  <c r="AT234" i="21"/>
  <c r="AU234" i="21"/>
  <c r="AV234" i="21"/>
  <c r="AW234" i="21"/>
  <c r="AX234" i="21"/>
  <c r="AL235" i="21"/>
  <c r="AM235" i="21"/>
  <c r="AN235" i="21"/>
  <c r="AO235" i="21"/>
  <c r="AP235" i="21"/>
  <c r="AQ235" i="21"/>
  <c r="AR235" i="21"/>
  <c r="AS235" i="21"/>
  <c r="AT235" i="21"/>
  <c r="AU235" i="21"/>
  <c r="AV235" i="21"/>
  <c r="AW235" i="21"/>
  <c r="AX235" i="21"/>
  <c r="AL236" i="21"/>
  <c r="AM236" i="21"/>
  <c r="AN236" i="21"/>
  <c r="AO236" i="21"/>
  <c r="AP236" i="21"/>
  <c r="AQ236" i="21"/>
  <c r="AR236" i="21"/>
  <c r="AS236" i="21"/>
  <c r="AT236" i="21"/>
  <c r="AU236" i="21"/>
  <c r="AV236" i="21"/>
  <c r="AW236" i="21"/>
  <c r="AX236" i="21"/>
  <c r="AL237" i="21"/>
  <c r="AM237" i="21"/>
  <c r="AN237" i="21"/>
  <c r="AO237" i="21"/>
  <c r="AP237" i="21"/>
  <c r="AQ237" i="21"/>
  <c r="AR237" i="21"/>
  <c r="AS237" i="21"/>
  <c r="AT237" i="21"/>
  <c r="AU237" i="21"/>
  <c r="AV237" i="21"/>
  <c r="AW237" i="21"/>
  <c r="AX237" i="21"/>
  <c r="AL238" i="21"/>
  <c r="AM238" i="21"/>
  <c r="AN238" i="21"/>
  <c r="AO238" i="21"/>
  <c r="AP238" i="21"/>
  <c r="AQ238" i="21"/>
  <c r="AR238" i="21"/>
  <c r="AS238" i="21"/>
  <c r="AT238" i="21"/>
  <c r="AU238" i="21"/>
  <c r="AV238" i="21"/>
  <c r="AW238" i="21"/>
  <c r="AX238" i="21"/>
  <c r="AL239" i="21"/>
  <c r="AM239" i="21"/>
  <c r="AN239" i="21"/>
  <c r="AO239" i="21"/>
  <c r="AP239" i="21"/>
  <c r="AQ239" i="21"/>
  <c r="AR239" i="21"/>
  <c r="AS239" i="21"/>
  <c r="AT239" i="21"/>
  <c r="AU239" i="21"/>
  <c r="AV239" i="21"/>
  <c r="AW239" i="21"/>
  <c r="AX239" i="21"/>
  <c r="AL240" i="21"/>
  <c r="AM240" i="21"/>
  <c r="AN240" i="21"/>
  <c r="AO240" i="21"/>
  <c r="AP240" i="21"/>
  <c r="AQ240" i="21"/>
  <c r="AR240" i="21"/>
  <c r="AS240" i="21"/>
  <c r="AT240" i="21"/>
  <c r="AU240" i="21"/>
  <c r="AV240" i="21"/>
  <c r="AW240" i="21"/>
  <c r="AX240" i="21"/>
  <c r="AL241" i="21"/>
  <c r="AM241" i="21"/>
  <c r="AN241" i="21"/>
  <c r="AO241" i="21"/>
  <c r="AP241" i="21"/>
  <c r="AQ241" i="21"/>
  <c r="AR241" i="21"/>
  <c r="AS241" i="21"/>
  <c r="AT241" i="21"/>
  <c r="AU241" i="21"/>
  <c r="AV241" i="21"/>
  <c r="AW241" i="21"/>
  <c r="AX241" i="21"/>
  <c r="AL242" i="21"/>
  <c r="AM242" i="21"/>
  <c r="AN242" i="21"/>
  <c r="AO242" i="21"/>
  <c r="AP242" i="21"/>
  <c r="AQ242" i="21"/>
  <c r="AR242" i="21"/>
  <c r="AS242" i="21"/>
  <c r="AT242" i="21"/>
  <c r="AU242" i="21"/>
  <c r="AV242" i="21"/>
  <c r="AW242" i="21"/>
  <c r="AX242" i="21"/>
  <c r="AL243" i="21"/>
  <c r="AM243" i="21"/>
  <c r="AN243" i="21"/>
  <c r="AO243" i="21"/>
  <c r="AP243" i="21"/>
  <c r="AQ243" i="21"/>
  <c r="AR243" i="21"/>
  <c r="AS243" i="21"/>
  <c r="AT243" i="21"/>
  <c r="AU243" i="21"/>
  <c r="AV243" i="21"/>
  <c r="AW243" i="21"/>
  <c r="AX243" i="21"/>
  <c r="AL244" i="21"/>
  <c r="AM244" i="21"/>
  <c r="AN244" i="21"/>
  <c r="AO244" i="21"/>
  <c r="AP244" i="21"/>
  <c r="AQ244" i="21"/>
  <c r="AR244" i="21"/>
  <c r="AS244" i="21"/>
  <c r="AT244" i="21"/>
  <c r="AU244" i="21"/>
  <c r="AV244" i="21"/>
  <c r="AW244" i="21"/>
  <c r="AX244" i="21"/>
  <c r="AL245" i="21"/>
  <c r="AM245" i="21"/>
  <c r="AN245" i="21"/>
  <c r="AO245" i="21"/>
  <c r="AP245" i="21"/>
  <c r="AQ245" i="21"/>
  <c r="AR245" i="21"/>
  <c r="AS245" i="21"/>
  <c r="AT245" i="21"/>
  <c r="AU245" i="21"/>
  <c r="AV245" i="21"/>
  <c r="AW245" i="21"/>
  <c r="AX245" i="21"/>
  <c r="AL246" i="21"/>
  <c r="AM246" i="21"/>
  <c r="AN246" i="21"/>
  <c r="AO246" i="21"/>
  <c r="AP246" i="21"/>
  <c r="AQ246" i="21"/>
  <c r="AR246" i="21"/>
  <c r="AS246" i="21"/>
  <c r="AT246" i="21"/>
  <c r="AU246" i="21"/>
  <c r="AV246" i="21"/>
  <c r="AW246" i="21"/>
  <c r="AX246" i="21"/>
  <c r="AL247" i="21"/>
  <c r="AM247" i="21"/>
  <c r="AN247" i="21"/>
  <c r="AO247" i="21"/>
  <c r="AP247" i="21"/>
  <c r="AQ247" i="21"/>
  <c r="AR247" i="21"/>
  <c r="AS247" i="21"/>
  <c r="AT247" i="21"/>
  <c r="AU247" i="21"/>
  <c r="AV247" i="21"/>
  <c r="AW247" i="21"/>
  <c r="AX247" i="21"/>
  <c r="AL248" i="21"/>
  <c r="AM248" i="21"/>
  <c r="AN248" i="21"/>
  <c r="AO248" i="21"/>
  <c r="AP248" i="21"/>
  <c r="AQ248" i="21"/>
  <c r="AR248" i="21"/>
  <c r="AS248" i="21"/>
  <c r="AT248" i="21"/>
  <c r="AU248" i="21"/>
  <c r="AV248" i="21"/>
  <c r="AW248" i="21"/>
  <c r="AX248" i="21"/>
  <c r="AL249" i="21"/>
  <c r="AM249" i="21"/>
  <c r="AN249" i="21"/>
  <c r="AO249" i="21"/>
  <c r="AP249" i="21"/>
  <c r="AQ249" i="21"/>
  <c r="AR249" i="21"/>
  <c r="AS249" i="21"/>
  <c r="AT249" i="21"/>
  <c r="AU249" i="21"/>
  <c r="AV249" i="21"/>
  <c r="AW249" i="21"/>
  <c r="AX249" i="21"/>
  <c r="AL250" i="21"/>
  <c r="AM250" i="21"/>
  <c r="AN250" i="21"/>
  <c r="AO250" i="21"/>
  <c r="AP250" i="21"/>
  <c r="AQ250" i="21"/>
  <c r="AR250" i="21"/>
  <c r="AS250" i="21"/>
  <c r="AT250" i="21"/>
  <c r="AU250" i="21"/>
  <c r="AV250" i="21"/>
  <c r="AW250" i="21"/>
  <c r="AX250" i="21"/>
  <c r="AL251" i="21"/>
  <c r="AM251" i="21"/>
  <c r="AN251" i="21"/>
  <c r="AO251" i="21"/>
  <c r="AP251" i="21"/>
  <c r="AQ251" i="21"/>
  <c r="AR251" i="21"/>
  <c r="AS251" i="21"/>
  <c r="AT251" i="21"/>
  <c r="AU251" i="21"/>
  <c r="AV251" i="21"/>
  <c r="AW251" i="21"/>
  <c r="AX251" i="21"/>
  <c r="AL252" i="21"/>
  <c r="AM252" i="21"/>
  <c r="AN252" i="21"/>
  <c r="AO252" i="21"/>
  <c r="AP252" i="21"/>
  <c r="AQ252" i="21"/>
  <c r="AR252" i="21"/>
  <c r="AS252" i="21"/>
  <c r="AT252" i="21"/>
  <c r="AU252" i="21"/>
  <c r="AV252" i="21"/>
  <c r="AW252" i="21"/>
  <c r="AX252" i="21"/>
  <c r="AL253" i="21"/>
  <c r="AM253" i="21"/>
  <c r="AN253" i="21"/>
  <c r="AO253" i="21"/>
  <c r="AP253" i="21"/>
  <c r="AQ253" i="21"/>
  <c r="AR253" i="21"/>
  <c r="AS253" i="21"/>
  <c r="AT253" i="21"/>
  <c r="AU253" i="21"/>
  <c r="AV253" i="21"/>
  <c r="AW253" i="21"/>
  <c r="AX253" i="21"/>
  <c r="AL254" i="21"/>
  <c r="AM254" i="21"/>
  <c r="AN254" i="21"/>
  <c r="AO254" i="21"/>
  <c r="AP254" i="21"/>
  <c r="AQ254" i="21"/>
  <c r="AR254" i="21"/>
  <c r="AS254" i="21"/>
  <c r="AT254" i="21"/>
  <c r="AU254" i="21"/>
  <c r="AV254" i="21"/>
  <c r="AW254" i="21"/>
  <c r="AX254" i="21"/>
  <c r="AL255" i="21"/>
  <c r="AM255" i="21"/>
  <c r="AN255" i="21"/>
  <c r="AO255" i="21"/>
  <c r="AP255" i="21"/>
  <c r="AQ255" i="21"/>
  <c r="AR255" i="21"/>
  <c r="AS255" i="21"/>
  <c r="AT255" i="21"/>
  <c r="AU255" i="21"/>
  <c r="AV255" i="21"/>
  <c r="AW255" i="21"/>
  <c r="AX255" i="21"/>
  <c r="AL256" i="21"/>
  <c r="AM256" i="21"/>
  <c r="AN256" i="21"/>
  <c r="AO256" i="21"/>
  <c r="AP256" i="21"/>
  <c r="AQ256" i="21"/>
  <c r="AR256" i="21"/>
  <c r="AS256" i="21"/>
  <c r="AT256" i="21"/>
  <c r="AU256" i="21"/>
  <c r="AV256" i="21"/>
  <c r="AW256" i="21"/>
  <c r="AX256" i="21"/>
  <c r="AL257" i="21"/>
  <c r="AM257" i="21"/>
  <c r="AN257" i="21"/>
  <c r="AO257" i="21"/>
  <c r="AP257" i="21"/>
  <c r="AQ257" i="21"/>
  <c r="AR257" i="21"/>
  <c r="AS257" i="21"/>
  <c r="AT257" i="21"/>
  <c r="AU257" i="21"/>
  <c r="AV257" i="21"/>
  <c r="AW257" i="21"/>
  <c r="AX257" i="21"/>
  <c r="AL258" i="21"/>
  <c r="AM258" i="21"/>
  <c r="AN258" i="21"/>
  <c r="AO258" i="21"/>
  <c r="AP258" i="21"/>
  <c r="AQ258" i="21"/>
  <c r="AR258" i="21"/>
  <c r="AS258" i="21"/>
  <c r="AT258" i="21"/>
  <c r="AU258" i="21"/>
  <c r="AV258" i="21"/>
  <c r="AW258" i="21"/>
  <c r="AX258" i="21"/>
  <c r="AL259" i="21"/>
  <c r="AM259" i="21"/>
  <c r="AN259" i="21"/>
  <c r="AO259" i="21"/>
  <c r="AP259" i="21"/>
  <c r="AQ259" i="21"/>
  <c r="AR259" i="21"/>
  <c r="AS259" i="21"/>
  <c r="AT259" i="21"/>
  <c r="AU259" i="21"/>
  <c r="AV259" i="21"/>
  <c r="AW259" i="21"/>
  <c r="AX259" i="21"/>
  <c r="AL260" i="21"/>
  <c r="AM260" i="21"/>
  <c r="AN260" i="21"/>
  <c r="AO260" i="21"/>
  <c r="AP260" i="21"/>
  <c r="AQ260" i="21"/>
  <c r="AR260" i="21"/>
  <c r="AS260" i="21"/>
  <c r="AT260" i="21"/>
  <c r="AU260" i="21"/>
  <c r="AV260" i="21"/>
  <c r="AW260" i="21"/>
  <c r="AX260" i="21"/>
  <c r="AL261" i="21"/>
  <c r="AM261" i="21"/>
  <c r="AN261" i="21"/>
  <c r="AO261" i="21"/>
  <c r="AP261" i="21"/>
  <c r="AQ261" i="21"/>
  <c r="AR261" i="21"/>
  <c r="AS261" i="21"/>
  <c r="AT261" i="21"/>
  <c r="AU261" i="21"/>
  <c r="AV261" i="21"/>
  <c r="AW261" i="21"/>
  <c r="AX261" i="21"/>
  <c r="AL262" i="21"/>
  <c r="AM262" i="21"/>
  <c r="AN262" i="21"/>
  <c r="AO262" i="21"/>
  <c r="AP262" i="21"/>
  <c r="AQ262" i="21"/>
  <c r="AR262" i="21"/>
  <c r="AS262" i="21"/>
  <c r="AT262" i="21"/>
  <c r="AU262" i="21"/>
  <c r="AV262" i="21"/>
  <c r="AW262" i="21"/>
  <c r="AX262" i="21"/>
  <c r="AL263" i="21"/>
  <c r="AM263" i="21"/>
  <c r="AN263" i="21"/>
  <c r="AO263" i="21"/>
  <c r="AP263" i="21"/>
  <c r="AQ263" i="21"/>
  <c r="AR263" i="21"/>
  <c r="AS263" i="21"/>
  <c r="AT263" i="21"/>
  <c r="AU263" i="21"/>
  <c r="AV263" i="21"/>
  <c r="AW263" i="21"/>
  <c r="AX263" i="21"/>
  <c r="AL264" i="21"/>
  <c r="AM264" i="21"/>
  <c r="AN264" i="21"/>
  <c r="AO264" i="21"/>
  <c r="AP264" i="21"/>
  <c r="AQ264" i="21"/>
  <c r="AR264" i="21"/>
  <c r="AS264" i="21"/>
  <c r="AT264" i="21"/>
  <c r="AU264" i="21"/>
  <c r="AV264" i="21"/>
  <c r="AW264" i="21"/>
  <c r="AX264" i="21"/>
  <c r="AL265" i="21"/>
  <c r="AM265" i="21"/>
  <c r="AN265" i="21"/>
  <c r="AO265" i="21"/>
  <c r="AP265" i="21"/>
  <c r="AQ265" i="21"/>
  <c r="AR265" i="21"/>
  <c r="AS265" i="21"/>
  <c r="AT265" i="21"/>
  <c r="AU265" i="21"/>
  <c r="AV265" i="21"/>
  <c r="AW265" i="21"/>
  <c r="AX265" i="21"/>
  <c r="AL266" i="21"/>
  <c r="AM266" i="21"/>
  <c r="AN266" i="21"/>
  <c r="AO266" i="21"/>
  <c r="AP266" i="21"/>
  <c r="AQ266" i="21"/>
  <c r="AR266" i="21"/>
  <c r="AS266" i="21"/>
  <c r="AT266" i="21"/>
  <c r="AU266" i="21"/>
  <c r="AV266" i="21"/>
  <c r="AW266" i="21"/>
  <c r="AX266" i="21"/>
  <c r="AL267" i="21"/>
  <c r="AM267" i="21"/>
  <c r="AN267" i="21"/>
  <c r="AO267" i="21"/>
  <c r="AP267" i="21"/>
  <c r="AQ267" i="21"/>
  <c r="AR267" i="21"/>
  <c r="AS267" i="21"/>
  <c r="AT267" i="21"/>
  <c r="AU267" i="21"/>
  <c r="AV267" i="21"/>
  <c r="AW267" i="21"/>
  <c r="AX267" i="21"/>
  <c r="AL268" i="21"/>
  <c r="AM268" i="21"/>
  <c r="AN268" i="21"/>
  <c r="AO268" i="21"/>
  <c r="AP268" i="21"/>
  <c r="AQ268" i="21"/>
  <c r="AR268" i="21"/>
  <c r="AS268" i="21"/>
  <c r="AT268" i="21"/>
  <c r="AU268" i="21"/>
  <c r="AV268" i="21"/>
  <c r="AW268" i="21"/>
  <c r="AX268" i="21"/>
  <c r="AL269" i="21"/>
  <c r="AM269" i="21"/>
  <c r="AN269" i="21"/>
  <c r="AO269" i="21"/>
  <c r="AP269" i="21"/>
  <c r="AQ269" i="21"/>
  <c r="AR269" i="21"/>
  <c r="AS269" i="21"/>
  <c r="AT269" i="21"/>
  <c r="AU269" i="21"/>
  <c r="AV269" i="21"/>
  <c r="AW269" i="21"/>
  <c r="AX269" i="21"/>
  <c r="AL270" i="21"/>
  <c r="AM270" i="21"/>
  <c r="AN270" i="21"/>
  <c r="AO270" i="21"/>
  <c r="AP270" i="21"/>
  <c r="AQ270" i="21"/>
  <c r="AR270" i="21"/>
  <c r="AS270" i="21"/>
  <c r="AT270" i="21"/>
  <c r="AU270" i="21"/>
  <c r="AV270" i="21"/>
  <c r="AW270" i="21"/>
  <c r="AX270" i="21"/>
  <c r="AL271" i="21"/>
  <c r="AM271" i="21"/>
  <c r="AN271" i="21"/>
  <c r="AO271" i="21"/>
  <c r="AP271" i="21"/>
  <c r="AQ271" i="21"/>
  <c r="AR271" i="21"/>
  <c r="AS271" i="21"/>
  <c r="AT271" i="21"/>
  <c r="AU271" i="21"/>
  <c r="AV271" i="21"/>
  <c r="AW271" i="21"/>
  <c r="AX271" i="21"/>
  <c r="AL272" i="21"/>
  <c r="AM272" i="21"/>
  <c r="AN272" i="21"/>
  <c r="AO272" i="21"/>
  <c r="AP272" i="21"/>
  <c r="AQ272" i="21"/>
  <c r="AR272" i="21"/>
  <c r="AS272" i="21"/>
  <c r="AT272" i="21"/>
  <c r="AU272" i="21"/>
  <c r="AV272" i="21"/>
  <c r="AW272" i="21"/>
  <c r="AX272" i="21"/>
  <c r="AL273" i="21"/>
  <c r="AM273" i="21"/>
  <c r="AN273" i="21"/>
  <c r="AO273" i="21"/>
  <c r="AP273" i="21"/>
  <c r="AQ273" i="21"/>
  <c r="AR273" i="21"/>
  <c r="AS273" i="21"/>
  <c r="AT273" i="21"/>
  <c r="AU273" i="21"/>
  <c r="AV273" i="21"/>
  <c r="AW273" i="21"/>
  <c r="AX273" i="21"/>
  <c r="AL274" i="21"/>
  <c r="AM274" i="21"/>
  <c r="AN274" i="21"/>
  <c r="AO274" i="21"/>
  <c r="AP274" i="21"/>
  <c r="AQ274" i="21"/>
  <c r="AR274" i="21"/>
  <c r="AS274" i="21"/>
  <c r="AT274" i="21"/>
  <c r="AU274" i="21"/>
  <c r="AV274" i="21"/>
  <c r="AW274" i="21"/>
  <c r="AX274" i="21"/>
  <c r="AL275" i="21"/>
  <c r="AM275" i="21"/>
  <c r="AN275" i="21"/>
  <c r="AO275" i="21"/>
  <c r="AP275" i="21"/>
  <c r="AQ275" i="21"/>
  <c r="AR275" i="21"/>
  <c r="AS275" i="21"/>
  <c r="AT275" i="21"/>
  <c r="AU275" i="21"/>
  <c r="AV275" i="21"/>
  <c r="AW275" i="21"/>
  <c r="AX275" i="21"/>
  <c r="AL276" i="21"/>
  <c r="AM276" i="21"/>
  <c r="AN276" i="21"/>
  <c r="AO276" i="21"/>
  <c r="AP276" i="21"/>
  <c r="AQ276" i="21"/>
  <c r="AR276" i="21"/>
  <c r="AS276" i="21"/>
  <c r="AT276" i="21"/>
  <c r="AU276" i="21"/>
  <c r="AV276" i="21"/>
  <c r="AW276" i="21"/>
  <c r="AX276" i="21"/>
  <c r="AL277" i="21"/>
  <c r="AM277" i="21"/>
  <c r="AN277" i="21"/>
  <c r="AO277" i="21"/>
  <c r="AP277" i="21"/>
  <c r="AQ277" i="21"/>
  <c r="AR277" i="21"/>
  <c r="AS277" i="21"/>
  <c r="AT277" i="21"/>
  <c r="AU277" i="21"/>
  <c r="AV277" i="21"/>
  <c r="AW277" i="21"/>
  <c r="AX277" i="21"/>
  <c r="AL278" i="21"/>
  <c r="AM278" i="21"/>
  <c r="AN278" i="21"/>
  <c r="AO278" i="21"/>
  <c r="AP278" i="21"/>
  <c r="AQ278" i="21"/>
  <c r="AR278" i="21"/>
  <c r="AS278" i="21"/>
  <c r="AT278" i="21"/>
  <c r="AU278" i="21"/>
  <c r="AV278" i="21"/>
  <c r="AW278" i="21"/>
  <c r="AX278" i="21"/>
  <c r="AL279" i="21"/>
  <c r="AM279" i="21"/>
  <c r="AN279" i="21"/>
  <c r="AO279" i="21"/>
  <c r="AP279" i="21"/>
  <c r="AQ279" i="21"/>
  <c r="AR279" i="21"/>
  <c r="AS279" i="21"/>
  <c r="AT279" i="21"/>
  <c r="AU279" i="21"/>
  <c r="AV279" i="21"/>
  <c r="AW279" i="21"/>
  <c r="AX279" i="21"/>
  <c r="AL280" i="21"/>
  <c r="AM280" i="21"/>
  <c r="AN280" i="21"/>
  <c r="AO280" i="21"/>
  <c r="AP280" i="21"/>
  <c r="AQ280" i="21"/>
  <c r="AR280" i="21"/>
  <c r="AS280" i="21"/>
  <c r="AT280" i="21"/>
  <c r="AU280" i="21"/>
  <c r="AV280" i="21"/>
  <c r="AW280" i="21"/>
  <c r="AX280" i="21"/>
  <c r="AL281" i="21"/>
  <c r="AM281" i="21"/>
  <c r="AN281" i="21"/>
  <c r="AO281" i="21"/>
  <c r="AP281" i="21"/>
  <c r="AQ281" i="21"/>
  <c r="AR281" i="21"/>
  <c r="AS281" i="21"/>
  <c r="AT281" i="21"/>
  <c r="AU281" i="21"/>
  <c r="AV281" i="21"/>
  <c r="AW281" i="21"/>
  <c r="AX281" i="21"/>
  <c r="AL282" i="21"/>
  <c r="AM282" i="21"/>
  <c r="AN282" i="21"/>
  <c r="AO282" i="21"/>
  <c r="AP282" i="21"/>
  <c r="AQ282" i="21"/>
  <c r="AR282" i="21"/>
  <c r="AS282" i="21"/>
  <c r="AT282" i="21"/>
  <c r="AU282" i="21"/>
  <c r="AV282" i="21"/>
  <c r="AW282" i="21"/>
  <c r="AX282" i="21"/>
  <c r="AL283" i="21"/>
  <c r="AM283" i="21"/>
  <c r="AN283" i="21"/>
  <c r="AO283" i="21"/>
  <c r="AP283" i="21"/>
  <c r="AQ283" i="21"/>
  <c r="AR283" i="21"/>
  <c r="AS283" i="21"/>
  <c r="AT283" i="21"/>
  <c r="AU283" i="21"/>
  <c r="AV283" i="21"/>
  <c r="AW283" i="21"/>
  <c r="AX283" i="21"/>
  <c r="AL284" i="21"/>
  <c r="AM284" i="21"/>
  <c r="AN284" i="21"/>
  <c r="AO284" i="21"/>
  <c r="AP284" i="21"/>
  <c r="AQ284" i="21"/>
  <c r="AR284" i="21"/>
  <c r="AS284" i="21"/>
  <c r="AT284" i="21"/>
  <c r="AU284" i="21"/>
  <c r="AV284" i="21"/>
  <c r="AW284" i="21"/>
  <c r="AX284" i="21"/>
  <c r="AL285" i="21"/>
  <c r="AM285" i="21"/>
  <c r="AN285" i="21"/>
  <c r="AO285" i="21"/>
  <c r="AP285" i="21"/>
  <c r="AQ285" i="21"/>
  <c r="AR285" i="21"/>
  <c r="AS285" i="21"/>
  <c r="AT285" i="21"/>
  <c r="AU285" i="21"/>
  <c r="AV285" i="21"/>
  <c r="AW285" i="21"/>
  <c r="AX285" i="21"/>
  <c r="AL286" i="21"/>
  <c r="AM286" i="21"/>
  <c r="AN286" i="21"/>
  <c r="AO286" i="21"/>
  <c r="AP286" i="21"/>
  <c r="AQ286" i="21"/>
  <c r="AR286" i="21"/>
  <c r="AS286" i="21"/>
  <c r="AT286" i="21"/>
  <c r="AU286" i="21"/>
  <c r="AV286" i="21"/>
  <c r="AW286" i="21"/>
  <c r="AX286" i="21"/>
  <c r="AL287" i="21"/>
  <c r="AM287" i="21"/>
  <c r="AN287" i="21"/>
  <c r="AO287" i="21"/>
  <c r="AP287" i="21"/>
  <c r="AQ287" i="21"/>
  <c r="AR287" i="21"/>
  <c r="AS287" i="21"/>
  <c r="AT287" i="21"/>
  <c r="AU287" i="21"/>
  <c r="AV287" i="21"/>
  <c r="AW287" i="21"/>
  <c r="AX287" i="21"/>
  <c r="AL288" i="21"/>
  <c r="AM288" i="21"/>
  <c r="AN288" i="21"/>
  <c r="AO288" i="21"/>
  <c r="AP288" i="21"/>
  <c r="AQ288" i="21"/>
  <c r="AR288" i="21"/>
  <c r="AS288" i="21"/>
  <c r="AT288" i="21"/>
  <c r="AU288" i="21"/>
  <c r="AV288" i="21"/>
  <c r="AW288" i="21"/>
  <c r="AX288" i="21"/>
  <c r="AL289" i="21"/>
  <c r="AM289" i="21"/>
  <c r="AN289" i="21"/>
  <c r="AO289" i="21"/>
  <c r="AP289" i="21"/>
  <c r="AQ289" i="21"/>
  <c r="AR289" i="21"/>
  <c r="AS289" i="21"/>
  <c r="AT289" i="21"/>
  <c r="AU289" i="21"/>
  <c r="AV289" i="21"/>
  <c r="AW289" i="21"/>
  <c r="AX289" i="21"/>
  <c r="AL290" i="21"/>
  <c r="AM290" i="21"/>
  <c r="AN290" i="21"/>
  <c r="AO290" i="21"/>
  <c r="AP290" i="21"/>
  <c r="AQ290" i="21"/>
  <c r="AR290" i="21"/>
  <c r="AS290" i="21"/>
  <c r="AT290" i="21"/>
  <c r="AU290" i="21"/>
  <c r="AV290" i="21"/>
  <c r="AW290" i="21"/>
  <c r="AX290" i="21"/>
  <c r="AL291" i="21"/>
  <c r="AM291" i="21"/>
  <c r="AN291" i="21"/>
  <c r="AO291" i="21"/>
  <c r="AP291" i="21"/>
  <c r="AQ291" i="21"/>
  <c r="AR291" i="21"/>
  <c r="AS291" i="21"/>
  <c r="AT291" i="21"/>
  <c r="AU291" i="21"/>
  <c r="AV291" i="21"/>
  <c r="AW291" i="21"/>
  <c r="AX291" i="21"/>
  <c r="AL292" i="21"/>
  <c r="AM292" i="21"/>
  <c r="AN292" i="21"/>
  <c r="AO292" i="21"/>
  <c r="AP292" i="21"/>
  <c r="AQ292" i="21"/>
  <c r="AR292" i="21"/>
  <c r="AS292" i="21"/>
  <c r="AT292" i="21"/>
  <c r="AU292" i="21"/>
  <c r="AV292" i="21"/>
  <c r="AW292" i="21"/>
  <c r="AX292" i="21"/>
  <c r="AL293" i="21"/>
  <c r="AM293" i="21"/>
  <c r="AN293" i="21"/>
  <c r="AO293" i="21"/>
  <c r="AP293" i="21"/>
  <c r="AQ293" i="21"/>
  <c r="AR293" i="21"/>
  <c r="AS293" i="21"/>
  <c r="AT293" i="21"/>
  <c r="AU293" i="21"/>
  <c r="AV293" i="21"/>
  <c r="AW293" i="21"/>
  <c r="AX293" i="21"/>
  <c r="AL294" i="21"/>
  <c r="AM294" i="21"/>
  <c r="AN294" i="21"/>
  <c r="AO294" i="21"/>
  <c r="AP294" i="21"/>
  <c r="AQ294" i="21"/>
  <c r="AR294" i="21"/>
  <c r="AS294" i="21"/>
  <c r="AT294" i="21"/>
  <c r="AU294" i="21"/>
  <c r="AV294" i="21"/>
  <c r="AW294" i="21"/>
  <c r="AX294" i="21"/>
  <c r="AL295" i="21"/>
  <c r="AM295" i="21"/>
  <c r="AN295" i="21"/>
  <c r="AO295" i="21"/>
  <c r="AP295" i="21"/>
  <c r="AQ295" i="21"/>
  <c r="AR295" i="21"/>
  <c r="AS295" i="21"/>
  <c r="AT295" i="21"/>
  <c r="AU295" i="21"/>
  <c r="AV295" i="21"/>
  <c r="AW295" i="21"/>
  <c r="AX295" i="21"/>
  <c r="AL296" i="21"/>
  <c r="AM296" i="21"/>
  <c r="AN296" i="21"/>
  <c r="AO296" i="21"/>
  <c r="AP296" i="21"/>
  <c r="AQ296" i="21"/>
  <c r="AR296" i="21"/>
  <c r="AS296" i="21"/>
  <c r="AT296" i="21"/>
  <c r="AU296" i="21"/>
  <c r="AV296" i="21"/>
  <c r="AW296" i="21"/>
  <c r="AX296" i="21"/>
  <c r="AL297" i="21"/>
  <c r="AM297" i="21"/>
  <c r="AN297" i="21"/>
  <c r="AO297" i="21"/>
  <c r="AP297" i="21"/>
  <c r="AQ297" i="21"/>
  <c r="AR297" i="21"/>
  <c r="AS297" i="21"/>
  <c r="AT297" i="21"/>
  <c r="AU297" i="21"/>
  <c r="AV297" i="21"/>
  <c r="AW297" i="21"/>
  <c r="AX297" i="21"/>
  <c r="AL298" i="21"/>
  <c r="AM298" i="21"/>
  <c r="AN298" i="21"/>
  <c r="AO298" i="21"/>
  <c r="AP298" i="21"/>
  <c r="AQ298" i="21"/>
  <c r="AR298" i="21"/>
  <c r="AS298" i="21"/>
  <c r="AT298" i="21"/>
  <c r="AU298" i="21"/>
  <c r="AV298" i="21"/>
  <c r="AW298" i="21"/>
  <c r="AX298" i="21"/>
  <c r="AL299" i="21"/>
  <c r="AM299" i="21"/>
  <c r="AN299" i="21"/>
  <c r="AO299" i="21"/>
  <c r="AP299" i="21"/>
  <c r="AQ299" i="21"/>
  <c r="AR299" i="21"/>
  <c r="AS299" i="21"/>
  <c r="AT299" i="21"/>
  <c r="AU299" i="21"/>
  <c r="AV299" i="21"/>
  <c r="AW299" i="21"/>
  <c r="AX299" i="21"/>
  <c r="AL300" i="21"/>
  <c r="AM300" i="21"/>
  <c r="AN300" i="21"/>
  <c r="AO300" i="21"/>
  <c r="AP300" i="21"/>
  <c r="AQ300" i="21"/>
  <c r="AR300" i="21"/>
  <c r="AS300" i="21"/>
  <c r="AT300" i="21"/>
  <c r="AU300" i="21"/>
  <c r="AV300" i="21"/>
  <c r="AW300" i="21"/>
  <c r="AX300" i="21"/>
  <c r="AL301" i="21"/>
  <c r="AM301" i="21"/>
  <c r="AN301" i="21"/>
  <c r="AO301" i="21"/>
  <c r="AP301" i="21"/>
  <c r="AQ301" i="21"/>
  <c r="AR301" i="21"/>
  <c r="AS301" i="21"/>
  <c r="AT301" i="21"/>
  <c r="AU301" i="21"/>
  <c r="AV301" i="21"/>
  <c r="AW301" i="21"/>
  <c r="AX301" i="21"/>
  <c r="AL302" i="21"/>
  <c r="AM302" i="21"/>
  <c r="AN302" i="21"/>
  <c r="AO302" i="21"/>
  <c r="AP302" i="21"/>
  <c r="AQ302" i="21"/>
  <c r="AR302" i="21"/>
  <c r="AS302" i="21"/>
  <c r="AT302" i="21"/>
  <c r="AU302" i="21"/>
  <c r="AV302" i="21"/>
  <c r="AW302" i="21"/>
  <c r="AX302" i="21"/>
  <c r="AL303" i="21"/>
  <c r="AM303" i="21"/>
  <c r="AN303" i="21"/>
  <c r="AO303" i="21"/>
  <c r="AP303" i="21"/>
  <c r="AQ303" i="21"/>
  <c r="AR303" i="21"/>
  <c r="AS303" i="21"/>
  <c r="AT303" i="21"/>
  <c r="AU303" i="21"/>
  <c r="AV303" i="21"/>
  <c r="AW303" i="21"/>
  <c r="AX303" i="21"/>
  <c r="AL304" i="21"/>
  <c r="AM304" i="21"/>
  <c r="AN304" i="21"/>
  <c r="AO304" i="21"/>
  <c r="AP304" i="21"/>
  <c r="AQ304" i="21"/>
  <c r="AR304" i="21"/>
  <c r="AS304" i="21"/>
  <c r="AT304" i="21"/>
  <c r="AU304" i="21"/>
  <c r="AV304" i="21"/>
  <c r="AW304" i="21"/>
  <c r="AX304" i="21"/>
  <c r="AL305" i="21"/>
  <c r="AM305" i="21"/>
  <c r="AN305" i="21"/>
  <c r="AO305" i="21"/>
  <c r="AP305" i="21"/>
  <c r="AQ305" i="21"/>
  <c r="AR305" i="21"/>
  <c r="AS305" i="21"/>
  <c r="AT305" i="21"/>
  <c r="AU305" i="21"/>
  <c r="AV305" i="21"/>
  <c r="AW305" i="21"/>
  <c r="AX305" i="21"/>
  <c r="AL306" i="21"/>
  <c r="AM306" i="21"/>
  <c r="AN306" i="21"/>
  <c r="AO306" i="21"/>
  <c r="AP306" i="21"/>
  <c r="AQ306" i="21"/>
  <c r="AR306" i="21"/>
  <c r="AS306" i="21"/>
  <c r="AT306" i="21"/>
  <c r="AU306" i="21"/>
  <c r="AV306" i="21"/>
  <c r="AW306" i="21"/>
  <c r="AX306" i="21"/>
  <c r="AL307" i="21"/>
  <c r="AM307" i="21"/>
  <c r="AN307" i="21"/>
  <c r="AO307" i="21"/>
  <c r="AP307" i="21"/>
  <c r="AQ307" i="21"/>
  <c r="AR307" i="21"/>
  <c r="AS307" i="21"/>
  <c r="AT307" i="21"/>
  <c r="AU307" i="21"/>
  <c r="AV307" i="21"/>
  <c r="AW307" i="21"/>
  <c r="AX307" i="21"/>
  <c r="AL308" i="21"/>
  <c r="AM308" i="21"/>
  <c r="AN308" i="21"/>
  <c r="AO308" i="21"/>
  <c r="AP308" i="21"/>
  <c r="AQ308" i="21"/>
  <c r="AR308" i="21"/>
  <c r="AS308" i="21"/>
  <c r="AT308" i="21"/>
  <c r="AU308" i="21"/>
  <c r="AV308" i="21"/>
  <c r="AW308" i="21"/>
  <c r="AX308" i="21"/>
  <c r="AL309" i="21"/>
  <c r="AM309" i="21"/>
  <c r="AN309" i="21"/>
  <c r="AO309" i="21"/>
  <c r="AP309" i="21"/>
  <c r="AQ309" i="21"/>
  <c r="AR309" i="21"/>
  <c r="AS309" i="21"/>
  <c r="AT309" i="21"/>
  <c r="AU309" i="21"/>
  <c r="AV309" i="21"/>
  <c r="AW309" i="21"/>
  <c r="AX309" i="21"/>
  <c r="AL310" i="21"/>
  <c r="AM310" i="21"/>
  <c r="AN310" i="21"/>
  <c r="AO310" i="21"/>
  <c r="AP310" i="21"/>
  <c r="AQ310" i="21"/>
  <c r="AR310" i="21"/>
  <c r="AS310" i="21"/>
  <c r="AT310" i="21"/>
  <c r="AU310" i="21"/>
  <c r="AV310" i="21"/>
  <c r="AW310" i="21"/>
  <c r="AX310" i="21"/>
  <c r="AL311" i="21"/>
  <c r="AM311" i="21"/>
  <c r="AN311" i="21"/>
  <c r="AO311" i="21"/>
  <c r="AP311" i="21"/>
  <c r="AQ311" i="21"/>
  <c r="AR311" i="21"/>
  <c r="AS311" i="21"/>
  <c r="AT311" i="21"/>
  <c r="AU311" i="21"/>
  <c r="AV311" i="21"/>
  <c r="AW311" i="21"/>
  <c r="AX311" i="21"/>
  <c r="AL312" i="21"/>
  <c r="AM312" i="21"/>
  <c r="AN312" i="21"/>
  <c r="AO312" i="21"/>
  <c r="AP312" i="21"/>
  <c r="AQ312" i="21"/>
  <c r="AR312" i="21"/>
  <c r="AS312" i="21"/>
  <c r="AT312" i="21"/>
  <c r="AU312" i="21"/>
  <c r="AV312" i="21"/>
  <c r="AW312" i="21"/>
  <c r="AX312" i="21"/>
  <c r="AL313" i="21"/>
  <c r="AM313" i="21"/>
  <c r="AN313" i="21"/>
  <c r="AO313" i="21"/>
  <c r="AP313" i="21"/>
  <c r="AQ313" i="21"/>
  <c r="AR313" i="21"/>
  <c r="AS313" i="21"/>
  <c r="AT313" i="21"/>
  <c r="AU313" i="21"/>
  <c r="AV313" i="21"/>
  <c r="AW313" i="21"/>
  <c r="AX313" i="21"/>
  <c r="AL314" i="21"/>
  <c r="AM314" i="21"/>
  <c r="AN314" i="21"/>
  <c r="AO314" i="21"/>
  <c r="AP314" i="21"/>
  <c r="AQ314" i="21"/>
  <c r="AR314" i="21"/>
  <c r="AS314" i="21"/>
  <c r="AT314" i="21"/>
  <c r="AU314" i="21"/>
  <c r="AV314" i="21"/>
  <c r="AW314" i="21"/>
  <c r="AX314" i="21"/>
  <c r="AL315" i="21"/>
  <c r="AM315" i="21"/>
  <c r="AN315" i="21"/>
  <c r="AO315" i="21"/>
  <c r="AP315" i="21"/>
  <c r="AQ315" i="21"/>
  <c r="AR315" i="21"/>
  <c r="AS315" i="21"/>
  <c r="AT315" i="21"/>
  <c r="AU315" i="21"/>
  <c r="AV315" i="21"/>
  <c r="AW315" i="21"/>
  <c r="AX315" i="21"/>
  <c r="AL316" i="21"/>
  <c r="AM316" i="21"/>
  <c r="AN316" i="21"/>
  <c r="AO316" i="21"/>
  <c r="AP316" i="21"/>
  <c r="AQ316" i="21"/>
  <c r="AR316" i="21"/>
  <c r="AS316" i="21"/>
  <c r="AT316" i="21"/>
  <c r="AU316" i="21"/>
  <c r="AV316" i="21"/>
  <c r="AW316" i="21"/>
  <c r="AX316" i="21"/>
  <c r="AL317" i="21"/>
  <c r="AM317" i="21"/>
  <c r="AN317" i="21"/>
  <c r="AO317" i="21"/>
  <c r="AP317" i="21"/>
  <c r="AQ317" i="21"/>
  <c r="AR317" i="21"/>
  <c r="AS317" i="21"/>
  <c r="AT317" i="21"/>
  <c r="AU317" i="21"/>
  <c r="AV317" i="21"/>
  <c r="AW317" i="21"/>
  <c r="AX317" i="21"/>
  <c r="AL318" i="21"/>
  <c r="AM318" i="21"/>
  <c r="AN318" i="21"/>
  <c r="AO318" i="21"/>
  <c r="AP318" i="21"/>
  <c r="AQ318" i="21"/>
  <c r="AR318" i="21"/>
  <c r="AS318" i="21"/>
  <c r="AT318" i="21"/>
  <c r="AU318" i="21"/>
  <c r="AV318" i="21"/>
  <c r="AW318" i="21"/>
  <c r="AX318" i="21"/>
  <c r="AL319" i="21"/>
  <c r="AM319" i="21"/>
  <c r="AN319" i="21"/>
  <c r="AO319" i="21"/>
  <c r="AP319" i="21"/>
  <c r="AQ319" i="21"/>
  <c r="AR319" i="21"/>
  <c r="AS319" i="21"/>
  <c r="AT319" i="21"/>
  <c r="AU319" i="21"/>
  <c r="AV319" i="21"/>
  <c r="AW319" i="21"/>
  <c r="AX319" i="21"/>
  <c r="AL320" i="21"/>
  <c r="AM320" i="21"/>
  <c r="AN320" i="21"/>
  <c r="AO320" i="21"/>
  <c r="AP320" i="21"/>
  <c r="AQ320" i="21"/>
  <c r="AR320" i="21"/>
  <c r="AS320" i="21"/>
  <c r="AT320" i="21"/>
  <c r="AU320" i="21"/>
  <c r="AV320" i="21"/>
  <c r="AW320" i="21"/>
  <c r="AX320" i="21"/>
  <c r="AL321" i="21"/>
  <c r="AM321" i="21"/>
  <c r="AN321" i="21"/>
  <c r="AO321" i="21"/>
  <c r="AP321" i="21"/>
  <c r="AQ321" i="21"/>
  <c r="AR321" i="21"/>
  <c r="AS321" i="21"/>
  <c r="AT321" i="21"/>
  <c r="AU321" i="21"/>
  <c r="AV321" i="21"/>
  <c r="AW321" i="21"/>
  <c r="AX321" i="21"/>
  <c r="AL322" i="21"/>
  <c r="AM322" i="21"/>
  <c r="AN322" i="21"/>
  <c r="AO322" i="21"/>
  <c r="AP322" i="21"/>
  <c r="AQ322" i="21"/>
  <c r="AR322" i="21"/>
  <c r="AS322" i="21"/>
  <c r="AT322" i="21"/>
  <c r="AU322" i="21"/>
  <c r="AV322" i="21"/>
  <c r="AW322" i="21"/>
  <c r="AX322" i="21"/>
  <c r="AL323" i="21"/>
  <c r="AM323" i="21"/>
  <c r="AN323" i="21"/>
  <c r="AO323" i="21"/>
  <c r="AP323" i="21"/>
  <c r="AQ323" i="21"/>
  <c r="AR323" i="21"/>
  <c r="AS323" i="21"/>
  <c r="AT323" i="21"/>
  <c r="AU323" i="21"/>
  <c r="AV323" i="21"/>
  <c r="AW323" i="21"/>
  <c r="AX323" i="21"/>
  <c r="AL324" i="21"/>
  <c r="AM324" i="21"/>
  <c r="AN324" i="21"/>
  <c r="AO324" i="21"/>
  <c r="AP324" i="21"/>
  <c r="AQ324" i="21"/>
  <c r="AR324" i="21"/>
  <c r="AS324" i="21"/>
  <c r="AT324" i="21"/>
  <c r="AU324" i="21"/>
  <c r="AV324" i="21"/>
  <c r="AW324" i="21"/>
  <c r="AX324" i="21"/>
  <c r="AL325" i="21"/>
  <c r="AM325" i="21"/>
  <c r="AN325" i="21"/>
  <c r="AO325" i="21"/>
  <c r="AP325" i="21"/>
  <c r="AQ325" i="21"/>
  <c r="AR325" i="21"/>
  <c r="AS325" i="21"/>
  <c r="AT325" i="21"/>
  <c r="AU325" i="21"/>
  <c r="AV325" i="21"/>
  <c r="AW325" i="21"/>
  <c r="AX325" i="21"/>
  <c r="AL326" i="21"/>
  <c r="AM326" i="21"/>
  <c r="AN326" i="21"/>
  <c r="AO326" i="21"/>
  <c r="AP326" i="21"/>
  <c r="AQ326" i="21"/>
  <c r="AR326" i="21"/>
  <c r="AS326" i="21"/>
  <c r="AT326" i="21"/>
  <c r="AU326" i="21"/>
  <c r="AV326" i="21"/>
  <c r="AW326" i="21"/>
  <c r="AX326" i="21"/>
  <c r="AL327" i="21"/>
  <c r="AM327" i="21"/>
  <c r="AN327" i="21"/>
  <c r="AO327" i="21"/>
  <c r="AP327" i="21"/>
  <c r="AQ327" i="21"/>
  <c r="AR327" i="21"/>
  <c r="AS327" i="21"/>
  <c r="AT327" i="21"/>
  <c r="AU327" i="21"/>
  <c r="AV327" i="21"/>
  <c r="AW327" i="21"/>
  <c r="AX327" i="21"/>
  <c r="AL328" i="21"/>
  <c r="AM328" i="21"/>
  <c r="AN328" i="21"/>
  <c r="AO328" i="21"/>
  <c r="AP328" i="21"/>
  <c r="AQ328" i="21"/>
  <c r="AR328" i="21"/>
  <c r="AS328" i="21"/>
  <c r="AT328" i="21"/>
  <c r="AU328" i="21"/>
  <c r="AV328" i="21"/>
  <c r="AW328" i="21"/>
  <c r="AX328" i="21"/>
  <c r="AL329" i="21"/>
  <c r="AM329" i="21"/>
  <c r="AN329" i="21"/>
  <c r="AO329" i="21"/>
  <c r="AP329" i="21"/>
  <c r="AQ329" i="21"/>
  <c r="AR329" i="21"/>
  <c r="AS329" i="21"/>
  <c r="AT329" i="21"/>
  <c r="AU329" i="21"/>
  <c r="AV329" i="21"/>
  <c r="AW329" i="21"/>
  <c r="AX329" i="21"/>
  <c r="AL330" i="21"/>
  <c r="AM330" i="21"/>
  <c r="AN330" i="21"/>
  <c r="AO330" i="21"/>
  <c r="AP330" i="21"/>
  <c r="AQ330" i="21"/>
  <c r="AR330" i="21"/>
  <c r="AS330" i="21"/>
  <c r="AT330" i="21"/>
  <c r="AU330" i="21"/>
  <c r="AV330" i="21"/>
  <c r="AW330" i="21"/>
  <c r="AX330" i="21"/>
  <c r="AL331" i="21"/>
  <c r="AM331" i="21"/>
  <c r="AN331" i="21"/>
  <c r="AO331" i="21"/>
  <c r="AP331" i="21"/>
  <c r="AQ331" i="21"/>
  <c r="AR331" i="21"/>
  <c r="AS331" i="21"/>
  <c r="AT331" i="21"/>
  <c r="AU331" i="21"/>
  <c r="AV331" i="21"/>
  <c r="AW331" i="21"/>
  <c r="AX331" i="21"/>
  <c r="AL332" i="21"/>
  <c r="AM332" i="21"/>
  <c r="AN332" i="21"/>
  <c r="AO332" i="21"/>
  <c r="AP332" i="21"/>
  <c r="AQ332" i="21"/>
  <c r="AR332" i="21"/>
  <c r="AS332" i="21"/>
  <c r="AT332" i="21"/>
  <c r="AU332" i="21"/>
  <c r="AV332" i="21"/>
  <c r="AW332" i="21"/>
  <c r="AX332" i="21"/>
  <c r="AL333" i="21"/>
  <c r="AM333" i="21"/>
  <c r="AN333" i="21"/>
  <c r="AO333" i="21"/>
  <c r="AP333" i="21"/>
  <c r="AQ333" i="21"/>
  <c r="AR333" i="21"/>
  <c r="AS333" i="21"/>
  <c r="AT333" i="21"/>
  <c r="AU333" i="21"/>
  <c r="AV333" i="21"/>
  <c r="AW333" i="21"/>
  <c r="AX333" i="21"/>
  <c r="AL334" i="21"/>
  <c r="AM334" i="21"/>
  <c r="AN334" i="21"/>
  <c r="AO334" i="21"/>
  <c r="AP334" i="21"/>
  <c r="AQ334" i="21"/>
  <c r="AR334" i="21"/>
  <c r="AS334" i="21"/>
  <c r="AT334" i="21"/>
  <c r="AU334" i="21"/>
  <c r="AV334" i="21"/>
  <c r="AW334" i="21"/>
  <c r="AX334" i="21"/>
  <c r="AL335" i="21"/>
  <c r="AM335" i="21"/>
  <c r="AN335" i="21"/>
  <c r="AO335" i="21"/>
  <c r="AP335" i="21"/>
  <c r="AQ335" i="21"/>
  <c r="AR335" i="21"/>
  <c r="AS335" i="21"/>
  <c r="AT335" i="21"/>
  <c r="AU335" i="21"/>
  <c r="AV335" i="21"/>
  <c r="AW335" i="21"/>
  <c r="AX335" i="21"/>
  <c r="AL336" i="21"/>
  <c r="AM336" i="21"/>
  <c r="AN336" i="21"/>
  <c r="AO336" i="21"/>
  <c r="AP336" i="21"/>
  <c r="AQ336" i="21"/>
  <c r="AR336" i="21"/>
  <c r="AS336" i="21"/>
  <c r="AT336" i="21"/>
  <c r="AU336" i="21"/>
  <c r="AV336" i="21"/>
  <c r="AW336" i="21"/>
  <c r="AX336" i="21"/>
  <c r="AL337" i="21"/>
  <c r="AM337" i="21"/>
  <c r="AN337" i="21"/>
  <c r="AO337" i="21"/>
  <c r="AP337" i="21"/>
  <c r="AQ337" i="21"/>
  <c r="AR337" i="21"/>
  <c r="AS337" i="21"/>
  <c r="AT337" i="21"/>
  <c r="AU337" i="21"/>
  <c r="AV337" i="21"/>
  <c r="AW337" i="21"/>
  <c r="AX337" i="21"/>
  <c r="AL338" i="21"/>
  <c r="AM338" i="21"/>
  <c r="AN338" i="21"/>
  <c r="AO338" i="21"/>
  <c r="AP338" i="21"/>
  <c r="AQ338" i="21"/>
  <c r="AR338" i="21"/>
  <c r="AS338" i="21"/>
  <c r="AT338" i="21"/>
  <c r="AU338" i="21"/>
  <c r="AV338" i="21"/>
  <c r="AW338" i="21"/>
  <c r="AX338" i="21"/>
  <c r="AL339" i="21"/>
  <c r="AM339" i="21"/>
  <c r="AN339" i="21"/>
  <c r="AO339" i="21"/>
  <c r="AP339" i="21"/>
  <c r="AQ339" i="21"/>
  <c r="AR339" i="21"/>
  <c r="AS339" i="21"/>
  <c r="AT339" i="21"/>
  <c r="AU339" i="21"/>
  <c r="AV339" i="21"/>
  <c r="AW339" i="21"/>
  <c r="AX339" i="21"/>
  <c r="AL340" i="21"/>
  <c r="AM340" i="21"/>
  <c r="AN340" i="21"/>
  <c r="AO340" i="21"/>
  <c r="AP340" i="21"/>
  <c r="AQ340" i="21"/>
  <c r="AR340" i="21"/>
  <c r="AS340" i="21"/>
  <c r="AT340" i="21"/>
  <c r="AU340" i="21"/>
  <c r="AV340" i="21"/>
  <c r="AW340" i="21"/>
  <c r="AX340" i="21"/>
  <c r="AL341" i="21"/>
  <c r="AM341" i="21"/>
  <c r="AN341" i="21"/>
  <c r="AO341" i="21"/>
  <c r="AP341" i="21"/>
  <c r="AQ341" i="21"/>
  <c r="AR341" i="21"/>
  <c r="AS341" i="21"/>
  <c r="AT341" i="21"/>
  <c r="AU341" i="21"/>
  <c r="AV341" i="21"/>
  <c r="AW341" i="21"/>
  <c r="AX341" i="21"/>
  <c r="AL342" i="21"/>
  <c r="AM342" i="21"/>
  <c r="AN342" i="21"/>
  <c r="AO342" i="21"/>
  <c r="AP342" i="21"/>
  <c r="AQ342" i="21"/>
  <c r="AR342" i="21"/>
  <c r="AS342" i="21"/>
  <c r="AT342" i="21"/>
  <c r="AU342" i="21"/>
  <c r="AV342" i="21"/>
  <c r="AW342" i="21"/>
  <c r="AX342" i="21"/>
  <c r="AL343" i="21"/>
  <c r="AM343" i="21"/>
  <c r="AN343" i="21"/>
  <c r="AO343" i="21"/>
  <c r="AP343" i="21"/>
  <c r="AQ343" i="21"/>
  <c r="AR343" i="21"/>
  <c r="AS343" i="21"/>
  <c r="AT343" i="21"/>
  <c r="AU343" i="21"/>
  <c r="AV343" i="21"/>
  <c r="AW343" i="21"/>
  <c r="AX343" i="21"/>
  <c r="AL344" i="21"/>
  <c r="AM344" i="21"/>
  <c r="AN344" i="21"/>
  <c r="AO344" i="21"/>
  <c r="AP344" i="21"/>
  <c r="AQ344" i="21"/>
  <c r="AR344" i="21"/>
  <c r="AS344" i="21"/>
  <c r="AT344" i="21"/>
  <c r="AU344" i="21"/>
  <c r="AV344" i="21"/>
  <c r="AW344" i="21"/>
  <c r="AX344" i="21"/>
  <c r="AL345" i="21"/>
  <c r="AM345" i="21"/>
  <c r="AN345" i="21"/>
  <c r="AO345" i="21"/>
  <c r="AP345" i="21"/>
  <c r="AQ345" i="21"/>
  <c r="AR345" i="21"/>
  <c r="AS345" i="21"/>
  <c r="AT345" i="21"/>
  <c r="AU345" i="21"/>
  <c r="AV345" i="21"/>
  <c r="AW345" i="21"/>
  <c r="AX345" i="21"/>
  <c r="AL346" i="21"/>
  <c r="AM346" i="21"/>
  <c r="AN346" i="21"/>
  <c r="AO346" i="21"/>
  <c r="AP346" i="21"/>
  <c r="AQ346" i="21"/>
  <c r="AR346" i="21"/>
  <c r="AS346" i="21"/>
  <c r="AT346" i="21"/>
  <c r="AU346" i="21"/>
  <c r="AV346" i="21"/>
  <c r="AW346" i="21"/>
  <c r="AX346" i="21"/>
  <c r="AL347" i="21"/>
  <c r="AM347" i="21"/>
  <c r="AN347" i="21"/>
  <c r="AO347" i="21"/>
  <c r="AP347" i="21"/>
  <c r="AQ347" i="21"/>
  <c r="AR347" i="21"/>
  <c r="AS347" i="21"/>
  <c r="AT347" i="21"/>
  <c r="AU347" i="21"/>
  <c r="AV347" i="21"/>
  <c r="AW347" i="21"/>
  <c r="AX347" i="21"/>
  <c r="AL348" i="21"/>
  <c r="AM348" i="21"/>
  <c r="AN348" i="21"/>
  <c r="AO348" i="21"/>
  <c r="AP348" i="21"/>
  <c r="AQ348" i="21"/>
  <c r="AR348" i="21"/>
  <c r="AS348" i="21"/>
  <c r="AT348" i="21"/>
  <c r="AU348" i="21"/>
  <c r="AV348" i="21"/>
  <c r="AW348" i="21"/>
  <c r="AX348" i="21"/>
  <c r="AL349" i="21"/>
  <c r="AM349" i="21"/>
  <c r="AN349" i="21"/>
  <c r="AO349" i="21"/>
  <c r="AP349" i="21"/>
  <c r="AQ349" i="21"/>
  <c r="AR349" i="21"/>
  <c r="AS349" i="21"/>
  <c r="AT349" i="21"/>
  <c r="AU349" i="21"/>
  <c r="AV349" i="21"/>
  <c r="AW349" i="21"/>
  <c r="AX349" i="21"/>
  <c r="AL350" i="21"/>
  <c r="AM350" i="21"/>
  <c r="AN350" i="21"/>
  <c r="AO350" i="21"/>
  <c r="AP350" i="21"/>
  <c r="AQ350" i="21"/>
  <c r="AR350" i="21"/>
  <c r="AS350" i="21"/>
  <c r="AT350" i="21"/>
  <c r="AU350" i="21"/>
  <c r="AV350" i="21"/>
  <c r="AW350" i="21"/>
  <c r="AX350" i="21"/>
  <c r="AL351" i="21"/>
  <c r="AM351" i="21"/>
  <c r="AN351" i="21"/>
  <c r="AO351" i="21"/>
  <c r="AP351" i="21"/>
  <c r="AQ351" i="21"/>
  <c r="AR351" i="21"/>
  <c r="AS351" i="21"/>
  <c r="AT351" i="21"/>
  <c r="AU351" i="21"/>
  <c r="AV351" i="21"/>
  <c r="AW351" i="21"/>
  <c r="AX351" i="21"/>
  <c r="AL352" i="21"/>
  <c r="AM352" i="21"/>
  <c r="AN352" i="21"/>
  <c r="AO352" i="21"/>
  <c r="AP352" i="21"/>
  <c r="AQ352" i="21"/>
  <c r="AR352" i="21"/>
  <c r="AS352" i="21"/>
  <c r="AT352" i="21"/>
  <c r="AU352" i="21"/>
  <c r="AV352" i="21"/>
  <c r="AW352" i="21"/>
  <c r="AX352" i="21"/>
  <c r="AL353" i="21"/>
  <c r="AM353" i="21"/>
  <c r="AN353" i="21"/>
  <c r="AO353" i="21"/>
  <c r="AP353" i="21"/>
  <c r="AQ353" i="21"/>
  <c r="AR353" i="21"/>
  <c r="AS353" i="21"/>
  <c r="AT353" i="21"/>
  <c r="AU353" i="21"/>
  <c r="AV353" i="21"/>
  <c r="AW353" i="21"/>
  <c r="AX353" i="21"/>
  <c r="AL354" i="21"/>
  <c r="AM354" i="21"/>
  <c r="AN354" i="21"/>
  <c r="AO354" i="21"/>
  <c r="AP354" i="21"/>
  <c r="AQ354" i="21"/>
  <c r="AR354" i="21"/>
  <c r="AS354" i="21"/>
  <c r="AT354" i="21"/>
  <c r="AU354" i="21"/>
  <c r="AV354" i="21"/>
  <c r="AW354" i="21"/>
  <c r="AX354" i="21"/>
  <c r="AL355" i="21"/>
  <c r="AM355" i="21"/>
  <c r="AN355" i="21"/>
  <c r="AO355" i="21"/>
  <c r="AP355" i="21"/>
  <c r="AQ355" i="21"/>
  <c r="AR355" i="21"/>
  <c r="AS355" i="21"/>
  <c r="AT355" i="21"/>
  <c r="AU355" i="21"/>
  <c r="AV355" i="21"/>
  <c r="AW355" i="21"/>
  <c r="AX355" i="21"/>
  <c r="AL356" i="21"/>
  <c r="AM356" i="21"/>
  <c r="AN356" i="21"/>
  <c r="AO356" i="21"/>
  <c r="AP356" i="21"/>
  <c r="AQ356" i="21"/>
  <c r="AR356" i="21"/>
  <c r="AS356" i="21"/>
  <c r="AT356" i="21"/>
  <c r="AU356" i="21"/>
  <c r="AV356" i="21"/>
  <c r="AW356" i="21"/>
  <c r="AX356" i="21"/>
  <c r="AL357" i="21"/>
  <c r="AM357" i="21"/>
  <c r="AN357" i="21"/>
  <c r="AO357" i="21"/>
  <c r="AP357" i="21"/>
  <c r="AQ357" i="21"/>
  <c r="AR357" i="21"/>
  <c r="AS357" i="21"/>
  <c r="AT357" i="21"/>
  <c r="AU357" i="21"/>
  <c r="AV357" i="21"/>
  <c r="AW357" i="21"/>
  <c r="AX357" i="21"/>
  <c r="AL358" i="21"/>
  <c r="AM358" i="21"/>
  <c r="AN358" i="21"/>
  <c r="AO358" i="21"/>
  <c r="AP358" i="21"/>
  <c r="AQ358" i="21"/>
  <c r="AR358" i="21"/>
  <c r="AS358" i="21"/>
  <c r="AT358" i="21"/>
  <c r="AU358" i="21"/>
  <c r="AV358" i="21"/>
  <c r="AW358" i="21"/>
  <c r="AX358" i="21"/>
  <c r="AL359" i="21"/>
  <c r="AM359" i="21"/>
  <c r="AN359" i="21"/>
  <c r="AO359" i="21"/>
  <c r="AP359" i="21"/>
  <c r="AQ359" i="21"/>
  <c r="AR359" i="21"/>
  <c r="AS359" i="21"/>
  <c r="AT359" i="21"/>
  <c r="AU359" i="21"/>
  <c r="AV359" i="21"/>
  <c r="AW359" i="21"/>
  <c r="AX359" i="21"/>
  <c r="AL360" i="21"/>
  <c r="AM360" i="21"/>
  <c r="AN360" i="21"/>
  <c r="AO360" i="21"/>
  <c r="AP360" i="21"/>
  <c r="AQ360" i="21"/>
  <c r="AR360" i="21"/>
  <c r="AS360" i="21"/>
  <c r="AT360" i="21"/>
  <c r="AU360" i="21"/>
  <c r="AV360" i="21"/>
  <c r="AW360" i="21"/>
  <c r="AX360" i="21"/>
  <c r="AL361" i="21"/>
  <c r="AM361" i="21"/>
  <c r="AN361" i="21"/>
  <c r="AO361" i="21"/>
  <c r="AP361" i="21"/>
  <c r="AQ361" i="21"/>
  <c r="AR361" i="21"/>
  <c r="AS361" i="21"/>
  <c r="AT361" i="21"/>
  <c r="AU361" i="21"/>
  <c r="AV361" i="21"/>
  <c r="AW361" i="21"/>
  <c r="AX361" i="21"/>
  <c r="AL362" i="21"/>
  <c r="AM362" i="21"/>
  <c r="AN362" i="21"/>
  <c r="AO362" i="21"/>
  <c r="AP362" i="21"/>
  <c r="AQ362" i="21"/>
  <c r="AR362" i="21"/>
  <c r="AS362" i="21"/>
  <c r="AT362" i="21"/>
  <c r="AU362" i="21"/>
  <c r="AV362" i="21"/>
  <c r="AW362" i="21"/>
  <c r="AX362" i="21"/>
  <c r="AL363" i="21"/>
  <c r="AM363" i="21"/>
  <c r="AN363" i="21"/>
  <c r="AO363" i="21"/>
  <c r="AP363" i="21"/>
  <c r="AQ363" i="21"/>
  <c r="AR363" i="21"/>
  <c r="AS363" i="21"/>
  <c r="AT363" i="21"/>
  <c r="AU363" i="21"/>
  <c r="AV363" i="21"/>
  <c r="AW363" i="21"/>
  <c r="AX363" i="21"/>
  <c r="AL364" i="21"/>
  <c r="AM364" i="21"/>
  <c r="AN364" i="21"/>
  <c r="AO364" i="21"/>
  <c r="AP364" i="21"/>
  <c r="AQ364" i="21"/>
  <c r="AR364" i="21"/>
  <c r="AS364" i="21"/>
  <c r="AT364" i="21"/>
  <c r="AU364" i="21"/>
  <c r="AV364" i="21"/>
  <c r="AW364" i="21"/>
  <c r="AX364" i="21"/>
  <c r="AL365" i="21"/>
  <c r="AM365" i="21"/>
  <c r="AN365" i="21"/>
  <c r="AO365" i="21"/>
  <c r="AP365" i="21"/>
  <c r="AQ365" i="21"/>
  <c r="AR365" i="21"/>
  <c r="AS365" i="21"/>
  <c r="AT365" i="21"/>
  <c r="AU365" i="21"/>
  <c r="AV365" i="21"/>
  <c r="AW365" i="21"/>
  <c r="AX365" i="21"/>
  <c r="AL366" i="21"/>
  <c r="AM366" i="21"/>
  <c r="AN366" i="21"/>
  <c r="AO366" i="21"/>
  <c r="AP366" i="21"/>
  <c r="AQ366" i="21"/>
  <c r="AR366" i="21"/>
  <c r="AS366" i="21"/>
  <c r="AT366" i="21"/>
  <c r="AU366" i="21"/>
  <c r="AV366" i="21"/>
  <c r="AW366" i="21"/>
  <c r="AX366" i="21"/>
  <c r="AL367" i="21"/>
  <c r="AM367" i="21"/>
  <c r="AN367" i="21"/>
  <c r="AO367" i="21"/>
  <c r="AP367" i="21"/>
  <c r="AQ367" i="21"/>
  <c r="AR367" i="21"/>
  <c r="AS367" i="21"/>
  <c r="AT367" i="21"/>
  <c r="AU367" i="21"/>
  <c r="AV367" i="21"/>
  <c r="AW367" i="21"/>
  <c r="AX367" i="21"/>
  <c r="AL368" i="21"/>
  <c r="AM368" i="21"/>
  <c r="AN368" i="21"/>
  <c r="AO368" i="21"/>
  <c r="AP368" i="21"/>
  <c r="AQ368" i="21"/>
  <c r="AR368" i="21"/>
  <c r="AS368" i="21"/>
  <c r="AT368" i="21"/>
  <c r="AU368" i="21"/>
  <c r="AV368" i="21"/>
  <c r="AW368" i="21"/>
  <c r="AX368" i="21"/>
  <c r="AL369" i="21"/>
  <c r="AM369" i="21"/>
  <c r="AN369" i="21"/>
  <c r="AO369" i="21"/>
  <c r="AP369" i="21"/>
  <c r="AQ369" i="21"/>
  <c r="AR369" i="21"/>
  <c r="AS369" i="21"/>
  <c r="AT369" i="21"/>
  <c r="AU369" i="21"/>
  <c r="AV369" i="21"/>
  <c r="AW369" i="21"/>
  <c r="AX369" i="21"/>
  <c r="AL370" i="21"/>
  <c r="AM370" i="21"/>
  <c r="AN370" i="21"/>
  <c r="AO370" i="21"/>
  <c r="AP370" i="21"/>
  <c r="AQ370" i="21"/>
  <c r="AR370" i="21"/>
  <c r="AS370" i="21"/>
  <c r="AT370" i="21"/>
  <c r="AU370" i="21"/>
  <c r="AV370" i="21"/>
  <c r="AW370" i="21"/>
  <c r="AX370" i="21"/>
  <c r="AL371" i="21"/>
  <c r="AM371" i="21"/>
  <c r="AN371" i="21"/>
  <c r="AO371" i="21"/>
  <c r="AP371" i="21"/>
  <c r="AQ371" i="21"/>
  <c r="AR371" i="21"/>
  <c r="AS371" i="21"/>
  <c r="AT371" i="21"/>
  <c r="AU371" i="21"/>
  <c r="AV371" i="21"/>
  <c r="AW371" i="21"/>
  <c r="AX371" i="21"/>
  <c r="AL372" i="21"/>
  <c r="AM372" i="21"/>
  <c r="AN372" i="21"/>
  <c r="AO372" i="21"/>
  <c r="AP372" i="21"/>
  <c r="AQ372" i="21"/>
  <c r="AR372" i="21"/>
  <c r="AS372" i="21"/>
  <c r="AT372" i="21"/>
  <c r="AU372" i="21"/>
  <c r="AV372" i="21"/>
  <c r="AW372" i="21"/>
  <c r="AX372" i="21"/>
  <c r="AL373" i="21"/>
  <c r="AM373" i="21"/>
  <c r="AN373" i="21"/>
  <c r="AO373" i="21"/>
  <c r="AP373" i="21"/>
  <c r="AQ373" i="21"/>
  <c r="AR373" i="21"/>
  <c r="AS373" i="21"/>
  <c r="AT373" i="21"/>
  <c r="AU373" i="21"/>
  <c r="AV373" i="21"/>
  <c r="AW373" i="21"/>
  <c r="AX373" i="21"/>
  <c r="AL374" i="21"/>
  <c r="AM374" i="21"/>
  <c r="AN374" i="21"/>
  <c r="AO374" i="21"/>
  <c r="AP374" i="21"/>
  <c r="AQ374" i="21"/>
  <c r="AR374" i="21"/>
  <c r="AS374" i="21"/>
  <c r="AT374" i="21"/>
  <c r="AU374" i="21"/>
  <c r="AV374" i="21"/>
  <c r="AW374" i="21"/>
  <c r="AX374" i="21"/>
  <c r="AL375" i="21"/>
  <c r="AM375" i="21"/>
  <c r="AN375" i="21"/>
  <c r="AO375" i="21"/>
  <c r="AP375" i="21"/>
  <c r="AQ375" i="21"/>
  <c r="AR375" i="21"/>
  <c r="AS375" i="21"/>
  <c r="AT375" i="21"/>
  <c r="AU375" i="21"/>
  <c r="AV375" i="21"/>
  <c r="AW375" i="21"/>
  <c r="AX375" i="21"/>
  <c r="AL376" i="21"/>
  <c r="AM376" i="21"/>
  <c r="AN376" i="21"/>
  <c r="AO376" i="21"/>
  <c r="AP376" i="21"/>
  <c r="AQ376" i="21"/>
  <c r="AR376" i="21"/>
  <c r="AS376" i="21"/>
  <c r="AT376" i="21"/>
  <c r="AU376" i="21"/>
  <c r="AV376" i="21"/>
  <c r="AW376" i="21"/>
  <c r="AX376" i="21"/>
  <c r="AL377" i="21"/>
  <c r="AM377" i="21"/>
  <c r="AN377" i="21"/>
  <c r="AO377" i="21"/>
  <c r="AP377" i="21"/>
  <c r="AQ377" i="21"/>
  <c r="AR377" i="21"/>
  <c r="AS377" i="21"/>
  <c r="AT377" i="21"/>
  <c r="AU377" i="21"/>
  <c r="AV377" i="21"/>
  <c r="AW377" i="21"/>
  <c r="AX377" i="21"/>
  <c r="AL378" i="21"/>
  <c r="AM378" i="21"/>
  <c r="AN378" i="21"/>
  <c r="AO378" i="21"/>
  <c r="AP378" i="21"/>
  <c r="AQ378" i="21"/>
  <c r="AR378" i="21"/>
  <c r="AS378" i="21"/>
  <c r="AT378" i="21"/>
  <c r="AU378" i="21"/>
  <c r="AV378" i="21"/>
  <c r="AW378" i="21"/>
  <c r="AX378" i="21"/>
  <c r="AL379" i="21"/>
  <c r="AM379" i="21"/>
  <c r="AN379" i="21"/>
  <c r="AO379" i="21"/>
  <c r="AP379" i="21"/>
  <c r="AQ379" i="21"/>
  <c r="AR379" i="21"/>
  <c r="AS379" i="21"/>
  <c r="AT379" i="21"/>
  <c r="AU379" i="21"/>
  <c r="AV379" i="21"/>
  <c r="AW379" i="21"/>
  <c r="AX379" i="21"/>
  <c r="AL380" i="21"/>
  <c r="AM380" i="21"/>
  <c r="AN380" i="21"/>
  <c r="AO380" i="21"/>
  <c r="AP380" i="21"/>
  <c r="AQ380" i="21"/>
  <c r="AR380" i="21"/>
  <c r="AS380" i="21"/>
  <c r="AT380" i="21"/>
  <c r="AU380" i="21"/>
  <c r="AV380" i="21"/>
  <c r="AW380" i="21"/>
  <c r="AX380" i="21"/>
  <c r="AL381" i="21"/>
  <c r="AM381" i="21"/>
  <c r="AN381" i="21"/>
  <c r="AO381" i="21"/>
  <c r="AP381" i="21"/>
  <c r="AQ381" i="21"/>
  <c r="AR381" i="21"/>
  <c r="AS381" i="21"/>
  <c r="AT381" i="21"/>
  <c r="AU381" i="21"/>
  <c r="AV381" i="21"/>
  <c r="AW381" i="21"/>
  <c r="AX381" i="21"/>
  <c r="AL382" i="21"/>
  <c r="AM382" i="21"/>
  <c r="AN382" i="21"/>
  <c r="AO382" i="21"/>
  <c r="AP382" i="21"/>
  <c r="AQ382" i="21"/>
  <c r="AR382" i="21"/>
  <c r="AS382" i="21"/>
  <c r="AT382" i="21"/>
  <c r="AU382" i="21"/>
  <c r="AV382" i="21"/>
  <c r="AW382" i="21"/>
  <c r="AX382" i="21"/>
  <c r="AL383" i="21"/>
  <c r="AM383" i="21"/>
  <c r="AN383" i="21"/>
  <c r="AO383" i="21"/>
  <c r="AP383" i="21"/>
  <c r="AQ383" i="21"/>
  <c r="AR383" i="21"/>
  <c r="AS383" i="21"/>
  <c r="AT383" i="21"/>
  <c r="AU383" i="21"/>
  <c r="AV383" i="21"/>
  <c r="AW383" i="21"/>
  <c r="AX383" i="21"/>
  <c r="AL384" i="21"/>
  <c r="AM384" i="21"/>
  <c r="AN384" i="21"/>
  <c r="AO384" i="21"/>
  <c r="AP384" i="21"/>
  <c r="AQ384" i="21"/>
  <c r="AR384" i="21"/>
  <c r="AS384" i="21"/>
  <c r="AT384" i="21"/>
  <c r="AU384" i="21"/>
  <c r="AV384" i="21"/>
  <c r="AW384" i="21"/>
  <c r="AX384" i="21"/>
  <c r="AL385" i="21"/>
  <c r="AM385" i="21"/>
  <c r="AN385" i="21"/>
  <c r="AO385" i="21"/>
  <c r="AP385" i="21"/>
  <c r="AQ385" i="21"/>
  <c r="AR385" i="21"/>
  <c r="AS385" i="21"/>
  <c r="AT385" i="21"/>
  <c r="AU385" i="21"/>
  <c r="AV385" i="21"/>
  <c r="AW385" i="21"/>
  <c r="AX385" i="21"/>
  <c r="AL386" i="21"/>
  <c r="AM386" i="21"/>
  <c r="AN386" i="21"/>
  <c r="AO386" i="21"/>
  <c r="AP386" i="21"/>
  <c r="AQ386" i="21"/>
  <c r="AR386" i="21"/>
  <c r="AS386" i="21"/>
  <c r="AT386" i="21"/>
  <c r="AU386" i="21"/>
  <c r="AV386" i="21"/>
  <c r="AW386" i="21"/>
  <c r="AX386" i="21"/>
  <c r="AL387" i="21"/>
  <c r="AM387" i="21"/>
  <c r="AN387" i="21"/>
  <c r="AO387" i="21"/>
  <c r="AP387" i="21"/>
  <c r="AQ387" i="21"/>
  <c r="AR387" i="21"/>
  <c r="AS387" i="21"/>
  <c r="AT387" i="21"/>
  <c r="AU387" i="21"/>
  <c r="AV387" i="21"/>
  <c r="AW387" i="21"/>
  <c r="AX387" i="21"/>
  <c r="AL388" i="21"/>
  <c r="AM388" i="21"/>
  <c r="AN388" i="21"/>
  <c r="AO388" i="21"/>
  <c r="AP388" i="21"/>
  <c r="AQ388" i="21"/>
  <c r="AR388" i="21"/>
  <c r="AS388" i="21"/>
  <c r="AT388" i="21"/>
  <c r="AU388" i="21"/>
  <c r="AV388" i="21"/>
  <c r="AW388" i="21"/>
  <c r="AX388" i="21"/>
  <c r="AL389" i="21"/>
  <c r="AM389" i="21"/>
  <c r="AN389" i="21"/>
  <c r="AO389" i="21"/>
  <c r="AP389" i="21"/>
  <c r="AQ389" i="21"/>
  <c r="AR389" i="21"/>
  <c r="AS389" i="21"/>
  <c r="AT389" i="21"/>
  <c r="AU389" i="21"/>
  <c r="AV389" i="21"/>
  <c r="AW389" i="21"/>
  <c r="AX389" i="21"/>
  <c r="AL390" i="21"/>
  <c r="AM390" i="21"/>
  <c r="AN390" i="21"/>
  <c r="AO390" i="21"/>
  <c r="AP390" i="21"/>
  <c r="AQ390" i="21"/>
  <c r="AR390" i="21"/>
  <c r="AS390" i="21"/>
  <c r="AT390" i="21"/>
  <c r="AU390" i="21"/>
  <c r="AV390" i="21"/>
  <c r="AW390" i="21"/>
  <c r="AX390" i="21"/>
  <c r="AL391" i="21"/>
  <c r="AM391" i="21"/>
  <c r="AN391" i="21"/>
  <c r="AO391" i="21"/>
  <c r="AP391" i="21"/>
  <c r="AQ391" i="21"/>
  <c r="AR391" i="21"/>
  <c r="AS391" i="21"/>
  <c r="AT391" i="21"/>
  <c r="AU391" i="21"/>
  <c r="AV391" i="21"/>
  <c r="AW391" i="21"/>
  <c r="AX391" i="21"/>
  <c r="AL392" i="21"/>
  <c r="AM392" i="21"/>
  <c r="AN392" i="21"/>
  <c r="AO392" i="21"/>
  <c r="AP392" i="21"/>
  <c r="AQ392" i="21"/>
  <c r="AR392" i="21"/>
  <c r="AS392" i="21"/>
  <c r="AT392" i="21"/>
  <c r="AU392" i="21"/>
  <c r="AV392" i="21"/>
  <c r="AW392" i="21"/>
  <c r="AX392" i="21"/>
  <c r="AL393" i="21"/>
  <c r="AM393" i="21"/>
  <c r="AN393" i="21"/>
  <c r="AO393" i="21"/>
  <c r="AP393" i="21"/>
  <c r="AQ393" i="21"/>
  <c r="AR393" i="21"/>
  <c r="AS393" i="21"/>
  <c r="AT393" i="21"/>
  <c r="AU393" i="21"/>
  <c r="AV393" i="21"/>
  <c r="AW393" i="21"/>
  <c r="AX393" i="21"/>
  <c r="AL394" i="21"/>
  <c r="AM394" i="21"/>
  <c r="AN394" i="21"/>
  <c r="AO394" i="21"/>
  <c r="AP394" i="21"/>
  <c r="AQ394" i="21"/>
  <c r="AR394" i="21"/>
  <c r="AS394" i="21"/>
  <c r="AT394" i="21"/>
  <c r="AU394" i="21"/>
  <c r="AV394" i="21"/>
  <c r="AW394" i="21"/>
  <c r="AX394" i="21"/>
  <c r="AL395" i="21"/>
  <c r="AM395" i="21"/>
  <c r="AN395" i="21"/>
  <c r="AO395" i="21"/>
  <c r="AP395" i="21"/>
  <c r="AQ395" i="21"/>
  <c r="AR395" i="21"/>
  <c r="AS395" i="21"/>
  <c r="AT395" i="21"/>
  <c r="AU395" i="21"/>
  <c r="AV395" i="21"/>
  <c r="AW395" i="21"/>
  <c r="AX395" i="21"/>
  <c r="AL396" i="21"/>
  <c r="AM396" i="21"/>
  <c r="AN396" i="21"/>
  <c r="AO396" i="21"/>
  <c r="AP396" i="21"/>
  <c r="AQ396" i="21"/>
  <c r="AR396" i="21"/>
  <c r="AS396" i="21"/>
  <c r="AT396" i="21"/>
  <c r="AU396" i="21"/>
  <c r="AV396" i="21"/>
  <c r="AW396" i="21"/>
  <c r="AX396" i="21"/>
  <c r="AL397" i="21"/>
  <c r="AM397" i="21"/>
  <c r="AN397" i="21"/>
  <c r="AO397" i="21"/>
  <c r="AP397" i="21"/>
  <c r="AQ397" i="21"/>
  <c r="AR397" i="21"/>
  <c r="AS397" i="21"/>
  <c r="AT397" i="21"/>
  <c r="AU397" i="21"/>
  <c r="AV397" i="21"/>
  <c r="AW397" i="21"/>
  <c r="AX397" i="21"/>
  <c r="AL398" i="21"/>
  <c r="AM398" i="21"/>
  <c r="AN398" i="21"/>
  <c r="AO398" i="21"/>
  <c r="AP398" i="21"/>
  <c r="AQ398" i="21"/>
  <c r="AR398" i="21"/>
  <c r="AS398" i="21"/>
  <c r="AT398" i="21"/>
  <c r="AU398" i="21"/>
  <c r="AV398" i="21"/>
  <c r="AW398" i="21"/>
  <c r="AX398" i="21"/>
  <c r="AL399" i="21"/>
  <c r="AM399" i="21"/>
  <c r="AN399" i="21"/>
  <c r="AO399" i="21"/>
  <c r="AP399" i="21"/>
  <c r="AQ399" i="21"/>
  <c r="AR399" i="21"/>
  <c r="AS399" i="21"/>
  <c r="AT399" i="21"/>
  <c r="AU399" i="21"/>
  <c r="AV399" i="21"/>
  <c r="AW399" i="21"/>
  <c r="AX399" i="21"/>
  <c r="AL400" i="21"/>
  <c r="AM400" i="21"/>
  <c r="AN400" i="21"/>
  <c r="AO400" i="21"/>
  <c r="AP400" i="21"/>
  <c r="AQ400" i="21"/>
  <c r="AR400" i="21"/>
  <c r="AS400" i="21"/>
  <c r="AT400" i="21"/>
  <c r="AU400" i="21"/>
  <c r="AV400" i="21"/>
  <c r="AW400" i="21"/>
  <c r="AX400" i="21"/>
  <c r="AL401" i="21"/>
  <c r="AM401" i="21"/>
  <c r="AN401" i="21"/>
  <c r="AO401" i="21"/>
  <c r="AP401" i="21"/>
  <c r="AQ401" i="21"/>
  <c r="AR401" i="21"/>
  <c r="AS401" i="21"/>
  <c r="AT401" i="21"/>
  <c r="AU401" i="21"/>
  <c r="AV401" i="21"/>
  <c r="AW401" i="21"/>
  <c r="AX401" i="21"/>
  <c r="AL402" i="21"/>
  <c r="AM402" i="21"/>
  <c r="AN402" i="21"/>
  <c r="AO402" i="21"/>
  <c r="AP402" i="21"/>
  <c r="AQ402" i="21"/>
  <c r="AR402" i="21"/>
  <c r="AS402" i="21"/>
  <c r="AT402" i="21"/>
  <c r="AU402" i="21"/>
  <c r="AV402" i="21"/>
  <c r="AW402" i="21"/>
  <c r="AX402" i="21"/>
  <c r="AL403" i="21"/>
  <c r="AM403" i="21"/>
  <c r="AN403" i="21"/>
  <c r="AO403" i="21"/>
  <c r="AP403" i="21"/>
  <c r="AQ403" i="21"/>
  <c r="AR403" i="21"/>
  <c r="AS403" i="21"/>
  <c r="AT403" i="21"/>
  <c r="AU403" i="21"/>
  <c r="AV403" i="21"/>
  <c r="AW403" i="21"/>
  <c r="AX403" i="21"/>
  <c r="AL404" i="21"/>
  <c r="AM404" i="21"/>
  <c r="AN404" i="21"/>
  <c r="AO404" i="21"/>
  <c r="AP404" i="21"/>
  <c r="AQ404" i="21"/>
  <c r="AR404" i="21"/>
  <c r="AS404" i="21"/>
  <c r="AT404" i="21"/>
  <c r="AU404" i="21"/>
  <c r="AV404" i="21"/>
  <c r="AW404" i="21"/>
  <c r="AX404" i="21"/>
  <c r="AL405" i="21"/>
  <c r="AM405" i="21"/>
  <c r="AN405" i="21"/>
  <c r="AO405" i="21"/>
  <c r="AP405" i="21"/>
  <c r="AQ405" i="21"/>
  <c r="AR405" i="21"/>
  <c r="AS405" i="21"/>
  <c r="AT405" i="21"/>
  <c r="AU405" i="21"/>
  <c r="AV405" i="21"/>
  <c r="AW405" i="21"/>
  <c r="AX405" i="21"/>
  <c r="AL406" i="21"/>
  <c r="AM406" i="21"/>
  <c r="AN406" i="21"/>
  <c r="AO406" i="21"/>
  <c r="AP406" i="21"/>
  <c r="AQ406" i="21"/>
  <c r="AR406" i="21"/>
  <c r="AS406" i="21"/>
  <c r="AT406" i="21"/>
  <c r="AU406" i="21"/>
  <c r="AV406" i="21"/>
  <c r="AW406" i="21"/>
  <c r="AX406" i="21"/>
  <c r="AL407" i="21"/>
  <c r="AM407" i="21"/>
  <c r="AN407" i="21"/>
  <c r="AO407" i="21"/>
  <c r="AP407" i="21"/>
  <c r="AQ407" i="21"/>
  <c r="AR407" i="21"/>
  <c r="AS407" i="21"/>
  <c r="AT407" i="21"/>
  <c r="AU407" i="21"/>
  <c r="AV407" i="21"/>
  <c r="AW407" i="21"/>
  <c r="AX407" i="21"/>
  <c r="AL408" i="21"/>
  <c r="AM408" i="21"/>
  <c r="AN408" i="21"/>
  <c r="AO408" i="21"/>
  <c r="AP408" i="21"/>
  <c r="AQ408" i="21"/>
  <c r="AR408" i="21"/>
  <c r="AS408" i="21"/>
  <c r="AT408" i="21"/>
  <c r="AU408" i="21"/>
  <c r="AV408" i="21"/>
  <c r="AW408" i="21"/>
  <c r="AX408" i="21"/>
  <c r="AL409" i="21"/>
  <c r="AM409" i="21"/>
  <c r="AN409" i="21"/>
  <c r="AO409" i="21"/>
  <c r="AP409" i="21"/>
  <c r="AQ409" i="21"/>
  <c r="AR409" i="21"/>
  <c r="AS409" i="21"/>
  <c r="AT409" i="21"/>
  <c r="AU409" i="21"/>
  <c r="AV409" i="21"/>
  <c r="AW409" i="21"/>
  <c r="AX409" i="21"/>
  <c r="AL410" i="21"/>
  <c r="AM410" i="21"/>
  <c r="AN410" i="21"/>
  <c r="AO410" i="21"/>
  <c r="AP410" i="21"/>
  <c r="AQ410" i="21"/>
  <c r="AR410" i="21"/>
  <c r="AS410" i="21"/>
  <c r="AT410" i="21"/>
  <c r="AU410" i="21"/>
  <c r="AV410" i="21"/>
  <c r="AW410" i="21"/>
  <c r="AX410" i="21"/>
  <c r="AL411" i="21"/>
  <c r="AM411" i="21"/>
  <c r="AN411" i="21"/>
  <c r="AO411" i="21"/>
  <c r="AP411" i="21"/>
  <c r="AQ411" i="21"/>
  <c r="AR411" i="21"/>
  <c r="AS411" i="21"/>
  <c r="AT411" i="21"/>
  <c r="AU411" i="21"/>
  <c r="AV411" i="21"/>
  <c r="AW411" i="21"/>
  <c r="AX411" i="21"/>
  <c r="AL412" i="21"/>
  <c r="AM412" i="21"/>
  <c r="AN412" i="21"/>
  <c r="AO412" i="21"/>
  <c r="AP412" i="21"/>
  <c r="AQ412" i="21"/>
  <c r="AR412" i="21"/>
  <c r="AS412" i="21"/>
  <c r="AT412" i="21"/>
  <c r="AU412" i="21"/>
  <c r="AV412" i="21"/>
  <c r="AW412" i="21"/>
  <c r="AX412" i="21"/>
  <c r="AL413" i="21"/>
  <c r="AM413" i="21"/>
  <c r="AN413" i="21"/>
  <c r="AO413" i="21"/>
  <c r="AP413" i="21"/>
  <c r="AQ413" i="21"/>
  <c r="AR413" i="21"/>
  <c r="AS413" i="21"/>
  <c r="AT413" i="21"/>
  <c r="AU413" i="21"/>
  <c r="AV413" i="21"/>
  <c r="AW413" i="21"/>
  <c r="AX413" i="21"/>
  <c r="AL414" i="21"/>
  <c r="AM414" i="21"/>
  <c r="AN414" i="21"/>
  <c r="AO414" i="21"/>
  <c r="AP414" i="21"/>
  <c r="AQ414" i="21"/>
  <c r="AR414" i="21"/>
  <c r="AS414" i="21"/>
  <c r="AT414" i="21"/>
  <c r="AU414" i="21"/>
  <c r="AV414" i="21"/>
  <c r="AW414" i="21"/>
  <c r="AX414" i="21"/>
  <c r="AL415" i="21"/>
  <c r="AM415" i="21"/>
  <c r="AN415" i="21"/>
  <c r="AO415" i="21"/>
  <c r="AP415" i="21"/>
  <c r="AQ415" i="21"/>
  <c r="AR415" i="21"/>
  <c r="AS415" i="21"/>
  <c r="AT415" i="21"/>
  <c r="AU415" i="21"/>
  <c r="AV415" i="21"/>
  <c r="AW415" i="21"/>
  <c r="AX415" i="21"/>
  <c r="AL416" i="21"/>
  <c r="AM416" i="21"/>
  <c r="AN416" i="21"/>
  <c r="AO416" i="21"/>
  <c r="AP416" i="21"/>
  <c r="AQ416" i="21"/>
  <c r="AR416" i="21"/>
  <c r="AS416" i="21"/>
  <c r="AT416" i="21"/>
  <c r="AU416" i="21"/>
  <c r="AV416" i="21"/>
  <c r="AW416" i="21"/>
  <c r="AX416" i="21"/>
  <c r="AL417" i="21"/>
  <c r="AM417" i="21"/>
  <c r="AN417" i="21"/>
  <c r="AO417" i="21"/>
  <c r="AP417" i="21"/>
  <c r="AQ417" i="21"/>
  <c r="AR417" i="21"/>
  <c r="AS417" i="21"/>
  <c r="AT417" i="21"/>
  <c r="AU417" i="21"/>
  <c r="AV417" i="21"/>
  <c r="AW417" i="21"/>
  <c r="AX417" i="21"/>
  <c r="AL418" i="21"/>
  <c r="AM418" i="21"/>
  <c r="AN418" i="21"/>
  <c r="AO418" i="21"/>
  <c r="AP418" i="21"/>
  <c r="AQ418" i="21"/>
  <c r="AR418" i="21"/>
  <c r="AS418" i="21"/>
  <c r="AT418" i="21"/>
  <c r="AU418" i="21"/>
  <c r="AV418" i="21"/>
  <c r="AW418" i="21"/>
  <c r="AX418" i="21"/>
  <c r="AL419" i="21"/>
  <c r="AM419" i="21"/>
  <c r="AN419" i="21"/>
  <c r="AO419" i="21"/>
  <c r="AP419" i="21"/>
  <c r="AQ419" i="21"/>
  <c r="AR419" i="21"/>
  <c r="AS419" i="21"/>
  <c r="AT419" i="21"/>
  <c r="AU419" i="21"/>
  <c r="AV419" i="21"/>
  <c r="AW419" i="21"/>
  <c r="AX419" i="21"/>
  <c r="AL420" i="21"/>
  <c r="AM420" i="21"/>
  <c r="AN420" i="21"/>
  <c r="AO420" i="21"/>
  <c r="AP420" i="21"/>
  <c r="AQ420" i="21"/>
  <c r="AR420" i="21"/>
  <c r="AS420" i="21"/>
  <c r="AT420" i="21"/>
  <c r="AU420" i="21"/>
  <c r="AV420" i="21"/>
  <c r="AW420" i="21"/>
  <c r="AX420" i="21"/>
  <c r="AL421" i="21"/>
  <c r="AM421" i="21"/>
  <c r="AN421" i="21"/>
  <c r="AO421" i="21"/>
  <c r="AP421" i="21"/>
  <c r="AQ421" i="21"/>
  <c r="AR421" i="21"/>
  <c r="AS421" i="21"/>
  <c r="AT421" i="21"/>
  <c r="AU421" i="21"/>
  <c r="AV421" i="21"/>
  <c r="AW421" i="21"/>
  <c r="AX421" i="21"/>
  <c r="AL422" i="21"/>
  <c r="AM422" i="21"/>
  <c r="AN422" i="21"/>
  <c r="AO422" i="21"/>
  <c r="AP422" i="21"/>
  <c r="AQ422" i="21"/>
  <c r="AR422" i="21"/>
  <c r="AS422" i="21"/>
  <c r="AT422" i="21"/>
  <c r="AU422" i="21"/>
  <c r="AV422" i="21"/>
  <c r="AW422" i="21"/>
  <c r="AX422" i="21"/>
  <c r="AL423" i="21"/>
  <c r="AM423" i="21"/>
  <c r="AN423" i="21"/>
  <c r="AO423" i="21"/>
  <c r="AP423" i="21"/>
  <c r="AQ423" i="21"/>
  <c r="AR423" i="21"/>
  <c r="AS423" i="21"/>
  <c r="AT423" i="21"/>
  <c r="AU423" i="21"/>
  <c r="AV423" i="21"/>
  <c r="AW423" i="21"/>
  <c r="AX423" i="21"/>
  <c r="AL424" i="21"/>
  <c r="AM424" i="21"/>
  <c r="AN424" i="21"/>
  <c r="AO424" i="21"/>
  <c r="AP424" i="21"/>
  <c r="AQ424" i="21"/>
  <c r="AR424" i="21"/>
  <c r="AS424" i="21"/>
  <c r="AT424" i="21"/>
  <c r="AU424" i="21"/>
  <c r="AV424" i="21"/>
  <c r="AW424" i="21"/>
  <c r="AX424" i="21"/>
  <c r="AL425" i="21"/>
  <c r="AM425" i="21"/>
  <c r="AN425" i="21"/>
  <c r="AO425" i="21"/>
  <c r="AP425" i="21"/>
  <c r="AQ425" i="21"/>
  <c r="AR425" i="21"/>
  <c r="AS425" i="21"/>
  <c r="AT425" i="21"/>
  <c r="AU425" i="21"/>
  <c r="AV425" i="21"/>
  <c r="AW425" i="21"/>
  <c r="AX425" i="21"/>
  <c r="AL426" i="21"/>
  <c r="AM426" i="21"/>
  <c r="AN426" i="21"/>
  <c r="AO426" i="21"/>
  <c r="AP426" i="21"/>
  <c r="AQ426" i="21"/>
  <c r="AR426" i="21"/>
  <c r="AS426" i="21"/>
  <c r="AT426" i="21"/>
  <c r="AU426" i="21"/>
  <c r="AV426" i="21"/>
  <c r="AW426" i="21"/>
  <c r="AX426" i="21"/>
  <c r="AL427" i="21"/>
  <c r="AM427" i="21"/>
  <c r="AN427" i="21"/>
  <c r="AO427" i="21"/>
  <c r="AP427" i="21"/>
  <c r="AQ427" i="21"/>
  <c r="AR427" i="21"/>
  <c r="AS427" i="21"/>
  <c r="AT427" i="21"/>
  <c r="AU427" i="21"/>
  <c r="AV427" i="21"/>
  <c r="AW427" i="21"/>
  <c r="AX427" i="21"/>
  <c r="AL428" i="21"/>
  <c r="AM428" i="21"/>
  <c r="AN428" i="21"/>
  <c r="AO428" i="21"/>
  <c r="AP428" i="21"/>
  <c r="AQ428" i="21"/>
  <c r="AR428" i="21"/>
  <c r="AS428" i="21"/>
  <c r="AT428" i="21"/>
  <c r="AU428" i="21"/>
  <c r="AV428" i="21"/>
  <c r="AW428" i="21"/>
  <c r="AX428" i="21"/>
  <c r="AL429" i="21"/>
  <c r="AM429" i="21"/>
  <c r="AN429" i="21"/>
  <c r="AO429" i="21"/>
  <c r="AP429" i="21"/>
  <c r="AQ429" i="21"/>
  <c r="AR429" i="21"/>
  <c r="AS429" i="21"/>
  <c r="AT429" i="21"/>
  <c r="AU429" i="21"/>
  <c r="AV429" i="21"/>
  <c r="AW429" i="21"/>
  <c r="AX429" i="21"/>
  <c r="AL430" i="21"/>
  <c r="AM430" i="21"/>
  <c r="AN430" i="21"/>
  <c r="AO430" i="21"/>
  <c r="AP430" i="21"/>
  <c r="AQ430" i="21"/>
  <c r="AR430" i="21"/>
  <c r="AS430" i="21"/>
  <c r="AT430" i="21"/>
  <c r="AU430" i="21"/>
  <c r="AV430" i="21"/>
  <c r="AW430" i="21"/>
  <c r="AX430" i="21"/>
  <c r="AL431" i="21"/>
  <c r="AM431" i="21"/>
  <c r="AN431" i="21"/>
  <c r="AO431" i="21"/>
  <c r="AP431" i="21"/>
  <c r="AQ431" i="21"/>
  <c r="AR431" i="21"/>
  <c r="AS431" i="21"/>
  <c r="AT431" i="21"/>
  <c r="AU431" i="21"/>
  <c r="AV431" i="21"/>
  <c r="AW431" i="21"/>
  <c r="AX431" i="21"/>
  <c r="AL432" i="21"/>
  <c r="AM432" i="21"/>
  <c r="AN432" i="21"/>
  <c r="AO432" i="21"/>
  <c r="AP432" i="21"/>
  <c r="AQ432" i="21"/>
  <c r="AR432" i="21"/>
  <c r="AS432" i="21"/>
  <c r="AT432" i="21"/>
  <c r="AU432" i="21"/>
  <c r="AV432" i="21"/>
  <c r="AW432" i="21"/>
  <c r="AX432" i="21"/>
  <c r="AL433" i="21"/>
  <c r="AM433" i="21"/>
  <c r="AN433" i="21"/>
  <c r="AO433" i="21"/>
  <c r="AP433" i="21"/>
  <c r="AQ433" i="21"/>
  <c r="AR433" i="21"/>
  <c r="AS433" i="21"/>
  <c r="AT433" i="21"/>
  <c r="AU433" i="21"/>
  <c r="AV433" i="21"/>
  <c r="AW433" i="21"/>
  <c r="AX433" i="21"/>
  <c r="AL434" i="21"/>
  <c r="AM434" i="21"/>
  <c r="AN434" i="21"/>
  <c r="AO434" i="21"/>
  <c r="AP434" i="21"/>
  <c r="AQ434" i="21"/>
  <c r="AR434" i="21"/>
  <c r="AS434" i="21"/>
  <c r="AT434" i="21"/>
  <c r="AU434" i="21"/>
  <c r="AV434" i="21"/>
  <c r="AW434" i="21"/>
  <c r="AX434" i="21"/>
  <c r="AL435" i="21"/>
  <c r="AM435" i="21"/>
  <c r="AN435" i="21"/>
  <c r="AO435" i="21"/>
  <c r="AP435" i="21"/>
  <c r="AQ435" i="21"/>
  <c r="AR435" i="21"/>
  <c r="AS435" i="21"/>
  <c r="AT435" i="21"/>
  <c r="AU435" i="21"/>
  <c r="AV435" i="21"/>
  <c r="AW435" i="21"/>
  <c r="AX435" i="21"/>
  <c r="AL436" i="21"/>
  <c r="AM436" i="21"/>
  <c r="AN436" i="21"/>
  <c r="AO436" i="21"/>
  <c r="AP436" i="21"/>
  <c r="AQ436" i="21"/>
  <c r="AR436" i="21"/>
  <c r="AS436" i="21"/>
  <c r="AT436" i="21"/>
  <c r="AU436" i="21"/>
  <c r="AV436" i="21"/>
  <c r="AW436" i="21"/>
  <c r="AX436" i="21"/>
  <c r="AL437" i="21"/>
  <c r="AM437" i="21"/>
  <c r="AN437" i="21"/>
  <c r="AO437" i="21"/>
  <c r="AP437" i="21"/>
  <c r="AQ437" i="21"/>
  <c r="AR437" i="21"/>
  <c r="AS437" i="21"/>
  <c r="AT437" i="21"/>
  <c r="AU437" i="21"/>
  <c r="AV437" i="21"/>
  <c r="AW437" i="21"/>
  <c r="AX437" i="21"/>
  <c r="AL438" i="21"/>
  <c r="AM438" i="21"/>
  <c r="AN438" i="21"/>
  <c r="AO438" i="21"/>
  <c r="AP438" i="21"/>
  <c r="AQ438" i="21"/>
  <c r="AR438" i="21"/>
  <c r="AS438" i="21"/>
  <c r="AT438" i="21"/>
  <c r="AU438" i="21"/>
  <c r="AV438" i="21"/>
  <c r="AW438" i="21"/>
  <c r="AX438" i="21"/>
  <c r="AL439" i="21"/>
  <c r="AM439" i="21"/>
  <c r="AN439" i="21"/>
  <c r="AO439" i="21"/>
  <c r="AP439" i="21"/>
  <c r="AQ439" i="21"/>
  <c r="AR439" i="21"/>
  <c r="AS439" i="21"/>
  <c r="AT439" i="21"/>
  <c r="AU439" i="21"/>
  <c r="AV439" i="21"/>
  <c r="AW439" i="21"/>
  <c r="AX439" i="21"/>
  <c r="AL440" i="21"/>
  <c r="AM440" i="21"/>
  <c r="AN440" i="21"/>
  <c r="AO440" i="21"/>
  <c r="AP440" i="21"/>
  <c r="AQ440" i="21"/>
  <c r="AR440" i="21"/>
  <c r="AS440" i="21"/>
  <c r="AT440" i="21"/>
  <c r="AU440" i="21"/>
  <c r="AV440" i="21"/>
  <c r="AW440" i="21"/>
  <c r="AX440" i="21"/>
  <c r="AL441" i="21"/>
  <c r="AM441" i="21"/>
  <c r="AN441" i="21"/>
  <c r="AO441" i="21"/>
  <c r="AP441" i="21"/>
  <c r="AQ441" i="21"/>
  <c r="AR441" i="21"/>
  <c r="AS441" i="21"/>
  <c r="AT441" i="21"/>
  <c r="AU441" i="21"/>
  <c r="AV441" i="21"/>
  <c r="AW441" i="21"/>
  <c r="AX441" i="21"/>
  <c r="AL442" i="21"/>
  <c r="AM442" i="21"/>
  <c r="AN442" i="21"/>
  <c r="AO442" i="21"/>
  <c r="AP442" i="21"/>
  <c r="AQ442" i="21"/>
  <c r="AR442" i="21"/>
  <c r="AS442" i="21"/>
  <c r="AT442" i="21"/>
  <c r="AU442" i="21"/>
  <c r="AV442" i="21"/>
  <c r="AW442" i="21"/>
  <c r="AX442" i="21"/>
  <c r="AL443" i="21"/>
  <c r="AM443" i="21"/>
  <c r="AN443" i="21"/>
  <c r="AO443" i="21"/>
  <c r="AP443" i="21"/>
  <c r="AQ443" i="21"/>
  <c r="AR443" i="21"/>
  <c r="AS443" i="21"/>
  <c r="AT443" i="21"/>
  <c r="AU443" i="21"/>
  <c r="AV443" i="21"/>
  <c r="AW443" i="21"/>
  <c r="AX443" i="21"/>
  <c r="AL444" i="21"/>
  <c r="AM444" i="21"/>
  <c r="AN444" i="21"/>
  <c r="AO444" i="21"/>
  <c r="AP444" i="21"/>
  <c r="AQ444" i="21"/>
  <c r="AR444" i="21"/>
  <c r="AS444" i="21"/>
  <c r="AT444" i="21"/>
  <c r="AU444" i="21"/>
  <c r="AV444" i="21"/>
  <c r="AW444" i="21"/>
  <c r="AX444" i="21"/>
  <c r="AL445" i="21"/>
  <c r="AM445" i="21"/>
  <c r="AN445" i="21"/>
  <c r="AO445" i="21"/>
  <c r="AP445" i="21"/>
  <c r="AQ445" i="21"/>
  <c r="AR445" i="21"/>
  <c r="AS445" i="21"/>
  <c r="AT445" i="21"/>
  <c r="AU445" i="21"/>
  <c r="AV445" i="21"/>
  <c r="AW445" i="21"/>
  <c r="AX445" i="21"/>
  <c r="AL446" i="21"/>
  <c r="AM446" i="21"/>
  <c r="AN446" i="21"/>
  <c r="AO446" i="21"/>
  <c r="AP446" i="21"/>
  <c r="AQ446" i="21"/>
  <c r="AR446" i="21"/>
  <c r="AS446" i="21"/>
  <c r="AT446" i="21"/>
  <c r="AU446" i="21"/>
  <c r="AV446" i="21"/>
  <c r="AW446" i="21"/>
  <c r="AX446" i="21"/>
  <c r="AL447" i="21"/>
  <c r="AM447" i="21"/>
  <c r="AN447" i="21"/>
  <c r="AO447" i="21"/>
  <c r="AP447" i="21"/>
  <c r="AQ447" i="21"/>
  <c r="AR447" i="21"/>
  <c r="AS447" i="21"/>
  <c r="AT447" i="21"/>
  <c r="AU447" i="21"/>
  <c r="AV447" i="21"/>
  <c r="AW447" i="21"/>
  <c r="AX447" i="21"/>
  <c r="AL448" i="21"/>
  <c r="AM448" i="21"/>
  <c r="AN448" i="21"/>
  <c r="AO448" i="21"/>
  <c r="AP448" i="21"/>
  <c r="AQ448" i="21"/>
  <c r="AR448" i="21"/>
  <c r="AS448" i="21"/>
  <c r="AT448" i="21"/>
  <c r="AU448" i="21"/>
  <c r="AV448" i="21"/>
  <c r="AW448" i="21"/>
  <c r="AX448" i="21"/>
  <c r="AL449" i="21"/>
  <c r="AM449" i="21"/>
  <c r="AN449" i="21"/>
  <c r="AO449" i="21"/>
  <c r="AP449" i="21"/>
  <c r="AQ449" i="21"/>
  <c r="AR449" i="21"/>
  <c r="AS449" i="21"/>
  <c r="AT449" i="21"/>
  <c r="AU449" i="21"/>
  <c r="AV449" i="21"/>
  <c r="AW449" i="21"/>
  <c r="AX449" i="21"/>
  <c r="AL450" i="21"/>
  <c r="AM450" i="21"/>
  <c r="AN450" i="21"/>
  <c r="AO450" i="21"/>
  <c r="AP450" i="21"/>
  <c r="AQ450" i="21"/>
  <c r="AR450" i="21"/>
  <c r="AS450" i="21"/>
  <c r="AT450" i="21"/>
  <c r="AU450" i="21"/>
  <c r="AV450" i="21"/>
  <c r="AW450" i="21"/>
  <c r="AX450" i="21"/>
  <c r="AL451" i="21"/>
  <c r="AM451" i="21"/>
  <c r="AN451" i="21"/>
  <c r="AO451" i="21"/>
  <c r="AP451" i="21"/>
  <c r="AQ451" i="21"/>
  <c r="AR451" i="21"/>
  <c r="AS451" i="21"/>
  <c r="AT451" i="21"/>
  <c r="AU451" i="21"/>
  <c r="AV451" i="21"/>
  <c r="AW451" i="21"/>
  <c r="AX451" i="21"/>
  <c r="AL452" i="21"/>
  <c r="AM452" i="21"/>
  <c r="AN452" i="21"/>
  <c r="AO452" i="21"/>
  <c r="AP452" i="21"/>
  <c r="AQ452" i="21"/>
  <c r="AR452" i="21"/>
  <c r="AS452" i="21"/>
  <c r="AT452" i="21"/>
  <c r="AU452" i="21"/>
  <c r="AV452" i="21"/>
  <c r="AW452" i="21"/>
  <c r="AX452" i="21"/>
  <c r="AL453" i="21"/>
  <c r="AM453" i="21"/>
  <c r="AN453" i="21"/>
  <c r="AO453" i="21"/>
  <c r="AP453" i="21"/>
  <c r="AQ453" i="21"/>
  <c r="AR453" i="21"/>
  <c r="AS453" i="21"/>
  <c r="AT453" i="21"/>
  <c r="AU453" i="21"/>
  <c r="AV453" i="21"/>
  <c r="AW453" i="21"/>
  <c r="AX453" i="21"/>
  <c r="AL454" i="21"/>
  <c r="AM454" i="21"/>
  <c r="AN454" i="21"/>
  <c r="AO454" i="21"/>
  <c r="AP454" i="21"/>
  <c r="AQ454" i="21"/>
  <c r="AR454" i="21"/>
  <c r="AS454" i="21"/>
  <c r="AT454" i="21"/>
  <c r="AU454" i="21"/>
  <c r="AV454" i="21"/>
  <c r="AW454" i="21"/>
  <c r="AX454" i="21"/>
  <c r="AL455" i="21"/>
  <c r="AM455" i="21"/>
  <c r="AN455" i="21"/>
  <c r="AO455" i="21"/>
  <c r="AP455" i="21"/>
  <c r="AQ455" i="21"/>
  <c r="AR455" i="21"/>
  <c r="AS455" i="21"/>
  <c r="AT455" i="21"/>
  <c r="AU455" i="21"/>
  <c r="AV455" i="21"/>
  <c r="AW455" i="21"/>
  <c r="AX455" i="21"/>
  <c r="AL456" i="21"/>
  <c r="AM456" i="21"/>
  <c r="AN456" i="21"/>
  <c r="AO456" i="21"/>
  <c r="AP456" i="21"/>
  <c r="AQ456" i="21"/>
  <c r="AR456" i="21"/>
  <c r="AS456" i="21"/>
  <c r="AT456" i="21"/>
  <c r="AU456" i="21"/>
  <c r="AV456" i="21"/>
  <c r="AW456" i="21"/>
  <c r="AX456" i="21"/>
  <c r="AL457" i="21"/>
  <c r="AM457" i="21"/>
  <c r="AN457" i="21"/>
  <c r="AO457" i="21"/>
  <c r="AP457" i="21"/>
  <c r="AQ457" i="21"/>
  <c r="AR457" i="21"/>
  <c r="AS457" i="21"/>
  <c r="AT457" i="21"/>
  <c r="AU457" i="21"/>
  <c r="AV457" i="21"/>
  <c r="AW457" i="21"/>
  <c r="AX457" i="21"/>
  <c r="AL458" i="21"/>
  <c r="AM458" i="21"/>
  <c r="AN458" i="21"/>
  <c r="AO458" i="21"/>
  <c r="AP458" i="21"/>
  <c r="AQ458" i="21"/>
  <c r="AR458" i="21"/>
  <c r="AS458" i="21"/>
  <c r="AT458" i="21"/>
  <c r="AU458" i="21"/>
  <c r="AV458" i="21"/>
  <c r="AW458" i="21"/>
  <c r="AX458" i="21"/>
  <c r="AL459" i="21"/>
  <c r="AM459" i="21"/>
  <c r="AN459" i="21"/>
  <c r="AO459" i="21"/>
  <c r="AP459" i="21"/>
  <c r="AQ459" i="21"/>
  <c r="AR459" i="21"/>
  <c r="AS459" i="21"/>
  <c r="AT459" i="21"/>
  <c r="AU459" i="21"/>
  <c r="AV459" i="21"/>
  <c r="AW459" i="21"/>
  <c r="AX459" i="21"/>
  <c r="AL460" i="21"/>
  <c r="AM460" i="21"/>
  <c r="AN460" i="21"/>
  <c r="AO460" i="21"/>
  <c r="AP460" i="21"/>
  <c r="AQ460" i="21"/>
  <c r="AR460" i="21"/>
  <c r="AS460" i="21"/>
  <c r="AT460" i="21"/>
  <c r="AU460" i="21"/>
  <c r="AV460" i="21"/>
  <c r="AW460" i="21"/>
  <c r="AX460" i="21"/>
  <c r="AL461" i="21"/>
  <c r="AM461" i="21"/>
  <c r="AN461" i="21"/>
  <c r="AO461" i="21"/>
  <c r="AP461" i="21"/>
  <c r="AQ461" i="21"/>
  <c r="AR461" i="21"/>
  <c r="AS461" i="21"/>
  <c r="AT461" i="21"/>
  <c r="AU461" i="21"/>
  <c r="AV461" i="21"/>
  <c r="AW461" i="21"/>
  <c r="AX461" i="21"/>
  <c r="AL462" i="21"/>
  <c r="AM462" i="21"/>
  <c r="AN462" i="21"/>
  <c r="AO462" i="21"/>
  <c r="AP462" i="21"/>
  <c r="AQ462" i="21"/>
  <c r="AR462" i="21"/>
  <c r="AS462" i="21"/>
  <c r="AT462" i="21"/>
  <c r="AU462" i="21"/>
  <c r="AV462" i="21"/>
  <c r="AW462" i="21"/>
  <c r="AX462" i="21"/>
  <c r="AL463" i="21"/>
  <c r="AM463" i="21"/>
  <c r="AN463" i="21"/>
  <c r="AO463" i="21"/>
  <c r="AP463" i="21"/>
  <c r="AQ463" i="21"/>
  <c r="AR463" i="21"/>
  <c r="AS463" i="21"/>
  <c r="AT463" i="21"/>
  <c r="AU463" i="21"/>
  <c r="AV463" i="21"/>
  <c r="AW463" i="21"/>
  <c r="AX463" i="21"/>
  <c r="AL464" i="21"/>
  <c r="AM464" i="21"/>
  <c r="AN464" i="21"/>
  <c r="AO464" i="21"/>
  <c r="AP464" i="21"/>
  <c r="AQ464" i="21"/>
  <c r="AR464" i="21"/>
  <c r="AS464" i="21"/>
  <c r="AT464" i="21"/>
  <c r="AU464" i="21"/>
  <c r="AV464" i="21"/>
  <c r="AW464" i="21"/>
  <c r="AX464" i="21"/>
  <c r="AL465" i="21"/>
  <c r="AM465" i="21"/>
  <c r="AN465" i="21"/>
  <c r="AO465" i="21"/>
  <c r="AP465" i="21"/>
  <c r="AQ465" i="21"/>
  <c r="AR465" i="21"/>
  <c r="AS465" i="21"/>
  <c r="AT465" i="21"/>
  <c r="AU465" i="21"/>
  <c r="AV465" i="21"/>
  <c r="AW465" i="21"/>
  <c r="AX465" i="21"/>
  <c r="AL466" i="21"/>
  <c r="AM466" i="21"/>
  <c r="AN466" i="21"/>
  <c r="AO466" i="21"/>
  <c r="AP466" i="21"/>
  <c r="AQ466" i="21"/>
  <c r="AR466" i="21"/>
  <c r="AS466" i="21"/>
  <c r="AT466" i="21"/>
  <c r="AU466" i="21"/>
  <c r="AV466" i="21"/>
  <c r="AW466" i="21"/>
  <c r="AX466" i="21"/>
  <c r="AL467" i="21"/>
  <c r="AM467" i="21"/>
  <c r="AN467" i="21"/>
  <c r="AO467" i="21"/>
  <c r="AP467" i="21"/>
  <c r="AQ467" i="21"/>
  <c r="AR467" i="21"/>
  <c r="AS467" i="21"/>
  <c r="AT467" i="21"/>
  <c r="AU467" i="21"/>
  <c r="AV467" i="21"/>
  <c r="AW467" i="21"/>
  <c r="AX467" i="21"/>
  <c r="AL468" i="21"/>
  <c r="AM468" i="21"/>
  <c r="AN468" i="21"/>
  <c r="AO468" i="21"/>
  <c r="AP468" i="21"/>
  <c r="AQ468" i="21"/>
  <c r="AR468" i="21"/>
  <c r="AS468" i="21"/>
  <c r="AT468" i="21"/>
  <c r="AU468" i="21"/>
  <c r="AV468" i="21"/>
  <c r="AW468" i="21"/>
  <c r="AX468" i="21"/>
  <c r="AL469" i="21"/>
  <c r="AM469" i="21"/>
  <c r="AN469" i="21"/>
  <c r="AO469" i="21"/>
  <c r="AP469" i="21"/>
  <c r="AQ469" i="21"/>
  <c r="AR469" i="21"/>
  <c r="AS469" i="21"/>
  <c r="AT469" i="21"/>
  <c r="AU469" i="21"/>
  <c r="AV469" i="21"/>
  <c r="AW469" i="21"/>
  <c r="AX469" i="21"/>
  <c r="AL470" i="21"/>
  <c r="AM470" i="21"/>
  <c r="AN470" i="21"/>
  <c r="AO470" i="21"/>
  <c r="AP470" i="21"/>
  <c r="AQ470" i="21"/>
  <c r="AR470" i="21"/>
  <c r="AS470" i="21"/>
  <c r="AT470" i="21"/>
  <c r="AU470" i="21"/>
  <c r="AV470" i="21"/>
  <c r="AW470" i="21"/>
  <c r="AX470" i="21"/>
  <c r="AL471" i="21"/>
  <c r="AM471" i="21"/>
  <c r="AN471" i="21"/>
  <c r="AO471" i="21"/>
  <c r="AP471" i="21"/>
  <c r="AQ471" i="21"/>
  <c r="AR471" i="21"/>
  <c r="AS471" i="21"/>
  <c r="AT471" i="21"/>
  <c r="AU471" i="21"/>
  <c r="AV471" i="21"/>
  <c r="AW471" i="21"/>
  <c r="AX471" i="21"/>
  <c r="AL472" i="21"/>
  <c r="AM472" i="21"/>
  <c r="AN472" i="21"/>
  <c r="AO472" i="21"/>
  <c r="AP472" i="21"/>
  <c r="AQ472" i="21"/>
  <c r="AR472" i="21"/>
  <c r="AS472" i="21"/>
  <c r="AT472" i="21"/>
  <c r="AU472" i="21"/>
  <c r="AV472" i="21"/>
  <c r="AW472" i="21"/>
  <c r="AX472" i="21"/>
  <c r="AL473" i="21"/>
  <c r="AM473" i="21"/>
  <c r="AN473" i="21"/>
  <c r="AO473" i="21"/>
  <c r="AP473" i="21"/>
  <c r="AQ473" i="21"/>
  <c r="AR473" i="21"/>
  <c r="AS473" i="21"/>
  <c r="AT473" i="21"/>
  <c r="AU473" i="21"/>
  <c r="AV473" i="21"/>
  <c r="AW473" i="21"/>
  <c r="AX473" i="21"/>
  <c r="AL474" i="21"/>
  <c r="AM474" i="21"/>
  <c r="AN474" i="21"/>
  <c r="AO474" i="21"/>
  <c r="AP474" i="21"/>
  <c r="AQ474" i="21"/>
  <c r="AR474" i="21"/>
  <c r="AS474" i="21"/>
  <c r="AT474" i="21"/>
  <c r="AU474" i="21"/>
  <c r="AV474" i="21"/>
  <c r="AW474" i="21"/>
  <c r="AX474" i="21"/>
  <c r="AL475" i="21"/>
  <c r="AM475" i="21"/>
  <c r="AN475" i="21"/>
  <c r="AO475" i="21"/>
  <c r="AP475" i="21"/>
  <c r="AQ475" i="21"/>
  <c r="AR475" i="21"/>
  <c r="AS475" i="21"/>
  <c r="AT475" i="21"/>
  <c r="AU475" i="21"/>
  <c r="AV475" i="21"/>
  <c r="AW475" i="21"/>
  <c r="AX475" i="21"/>
  <c r="AL476" i="21"/>
  <c r="AM476" i="21"/>
  <c r="AN476" i="21"/>
  <c r="AO476" i="21"/>
  <c r="AP476" i="21"/>
  <c r="AQ476" i="21"/>
  <c r="AR476" i="21"/>
  <c r="AS476" i="21"/>
  <c r="AT476" i="21"/>
  <c r="AU476" i="21"/>
  <c r="AV476" i="21"/>
  <c r="AW476" i="21"/>
  <c r="AX476" i="21"/>
  <c r="AL477" i="21"/>
  <c r="AM477" i="21"/>
  <c r="AN477" i="21"/>
  <c r="AO477" i="21"/>
  <c r="AP477" i="21"/>
  <c r="AQ477" i="21"/>
  <c r="AR477" i="21"/>
  <c r="AS477" i="21"/>
  <c r="AT477" i="21"/>
  <c r="AU477" i="21"/>
  <c r="AV477" i="21"/>
  <c r="AW477" i="21"/>
  <c r="AX477" i="21"/>
  <c r="AL478" i="21"/>
  <c r="AM478" i="21"/>
  <c r="AN478" i="21"/>
  <c r="AO478" i="21"/>
  <c r="AP478" i="21"/>
  <c r="AQ478" i="21"/>
  <c r="AR478" i="21"/>
  <c r="AS478" i="21"/>
  <c r="AT478" i="21"/>
  <c r="AU478" i="21"/>
  <c r="AV478" i="21"/>
  <c r="AW478" i="21"/>
  <c r="AX478" i="21"/>
  <c r="AL479" i="21"/>
  <c r="AM479" i="21"/>
  <c r="AN479" i="21"/>
  <c r="AO479" i="21"/>
  <c r="AP479" i="21"/>
  <c r="AQ479" i="21"/>
  <c r="AR479" i="21"/>
  <c r="AS479" i="21"/>
  <c r="AT479" i="21"/>
  <c r="AU479" i="21"/>
  <c r="AV479" i="21"/>
  <c r="AW479" i="21"/>
  <c r="AX479" i="21"/>
  <c r="AL480" i="21"/>
  <c r="AM480" i="21"/>
  <c r="AN480" i="21"/>
  <c r="AO480" i="21"/>
  <c r="AP480" i="21"/>
  <c r="AQ480" i="21"/>
  <c r="AR480" i="21"/>
  <c r="AS480" i="21"/>
  <c r="AT480" i="21"/>
  <c r="AU480" i="21"/>
  <c r="AV480" i="21"/>
  <c r="AW480" i="21"/>
  <c r="AX480" i="21"/>
  <c r="AL481" i="21"/>
  <c r="AM481" i="21"/>
  <c r="AN481" i="21"/>
  <c r="AO481" i="21"/>
  <c r="AP481" i="21"/>
  <c r="AQ481" i="21"/>
  <c r="AR481" i="21"/>
  <c r="AS481" i="21"/>
  <c r="AT481" i="21"/>
  <c r="AU481" i="21"/>
  <c r="AV481" i="21"/>
  <c r="AW481" i="21"/>
  <c r="AX481" i="21"/>
  <c r="AL482" i="21"/>
  <c r="AM482" i="21"/>
  <c r="AN482" i="21"/>
  <c r="AO482" i="21"/>
  <c r="AP482" i="21"/>
  <c r="AQ482" i="21"/>
  <c r="AR482" i="21"/>
  <c r="AS482" i="21"/>
  <c r="AT482" i="21"/>
  <c r="AU482" i="21"/>
  <c r="AV482" i="21"/>
  <c r="AW482" i="21"/>
  <c r="AX482" i="21"/>
  <c r="AL483" i="21"/>
  <c r="AM483" i="21"/>
  <c r="AN483" i="21"/>
  <c r="AO483" i="21"/>
  <c r="AP483" i="21"/>
  <c r="AQ483" i="21"/>
  <c r="AR483" i="21"/>
  <c r="AS483" i="21"/>
  <c r="AT483" i="21"/>
  <c r="AU483" i="21"/>
  <c r="AV483" i="21"/>
  <c r="AW483" i="21"/>
  <c r="AX483" i="21"/>
  <c r="AL484" i="21"/>
  <c r="AM484" i="21"/>
  <c r="AN484" i="21"/>
  <c r="AO484" i="21"/>
  <c r="AP484" i="21"/>
  <c r="AQ484" i="21"/>
  <c r="AR484" i="21"/>
  <c r="AS484" i="21"/>
  <c r="AT484" i="21"/>
  <c r="AU484" i="21"/>
  <c r="AV484" i="21"/>
  <c r="AW484" i="21"/>
  <c r="AX484" i="21"/>
  <c r="AL485" i="21"/>
  <c r="AM485" i="21"/>
  <c r="AN485" i="21"/>
  <c r="AO485" i="21"/>
  <c r="AP485" i="21"/>
  <c r="AQ485" i="21"/>
  <c r="AR485" i="21"/>
  <c r="AS485" i="21"/>
  <c r="AT485" i="21"/>
  <c r="AU485" i="21"/>
  <c r="AV485" i="21"/>
  <c r="AW485" i="21"/>
  <c r="AX485" i="21"/>
  <c r="AL486" i="21"/>
  <c r="AM486" i="21"/>
  <c r="AN486" i="21"/>
  <c r="AO486" i="21"/>
  <c r="AP486" i="21"/>
  <c r="AQ486" i="21"/>
  <c r="AR486" i="21"/>
  <c r="AS486" i="21"/>
  <c r="AT486" i="21"/>
  <c r="AU486" i="21"/>
  <c r="AV486" i="21"/>
  <c r="AW486" i="21"/>
  <c r="AX486" i="21"/>
  <c r="AL487" i="21"/>
  <c r="AM487" i="21"/>
  <c r="AN487" i="21"/>
  <c r="AO487" i="21"/>
  <c r="AP487" i="21"/>
  <c r="AQ487" i="21"/>
  <c r="AR487" i="21"/>
  <c r="AS487" i="21"/>
  <c r="AT487" i="21"/>
  <c r="AU487" i="21"/>
  <c r="AV487" i="21"/>
  <c r="AW487" i="21"/>
  <c r="AX487" i="21"/>
  <c r="AL488" i="21"/>
  <c r="AM488" i="21"/>
  <c r="AN488" i="21"/>
  <c r="AO488" i="21"/>
  <c r="AP488" i="21"/>
  <c r="AQ488" i="21"/>
  <c r="AR488" i="21"/>
  <c r="AS488" i="21"/>
  <c r="AT488" i="21"/>
  <c r="AU488" i="21"/>
  <c r="AV488" i="21"/>
  <c r="AW488" i="21"/>
  <c r="AX488" i="21"/>
  <c r="AL489" i="21"/>
  <c r="AM489" i="21"/>
  <c r="AN489" i="21"/>
  <c r="AO489" i="21"/>
  <c r="AP489" i="21"/>
  <c r="AQ489" i="21"/>
  <c r="AR489" i="21"/>
  <c r="AS489" i="21"/>
  <c r="AT489" i="21"/>
  <c r="AU489" i="21"/>
  <c r="AV489" i="21"/>
  <c r="AW489" i="21"/>
  <c r="AX489" i="21"/>
  <c r="AL490" i="21"/>
  <c r="AM490" i="21"/>
  <c r="AN490" i="21"/>
  <c r="AO490" i="21"/>
  <c r="AP490" i="21"/>
  <c r="AQ490" i="21"/>
  <c r="AR490" i="21"/>
  <c r="AS490" i="21"/>
  <c r="AT490" i="21"/>
  <c r="AU490" i="21"/>
  <c r="AV490" i="21"/>
  <c r="AW490" i="21"/>
  <c r="AX490" i="21"/>
  <c r="AL491" i="21"/>
  <c r="AM491" i="21"/>
  <c r="AN491" i="21"/>
  <c r="AO491" i="21"/>
  <c r="AP491" i="21"/>
  <c r="AQ491" i="21"/>
  <c r="AR491" i="21"/>
  <c r="AS491" i="21"/>
  <c r="AT491" i="21"/>
  <c r="AU491" i="21"/>
  <c r="AV491" i="21"/>
  <c r="AW491" i="21"/>
  <c r="AX491" i="21"/>
  <c r="AL492" i="21"/>
  <c r="AM492" i="21"/>
  <c r="AN492" i="21"/>
  <c r="AO492" i="21"/>
  <c r="AP492" i="21"/>
  <c r="AQ492" i="21"/>
  <c r="AR492" i="21"/>
  <c r="AS492" i="21"/>
  <c r="AT492" i="21"/>
  <c r="AU492" i="21"/>
  <c r="AV492" i="21"/>
  <c r="AW492" i="21"/>
  <c r="AX492" i="21"/>
  <c r="AL493" i="21"/>
  <c r="AM493" i="21"/>
  <c r="AN493" i="21"/>
  <c r="AO493" i="21"/>
  <c r="AP493" i="21"/>
  <c r="AQ493" i="21"/>
  <c r="AR493" i="21"/>
  <c r="AS493" i="21"/>
  <c r="AT493" i="21"/>
  <c r="AU493" i="21"/>
  <c r="AV493" i="21"/>
  <c r="AW493" i="21"/>
  <c r="AX493" i="21"/>
  <c r="AL494" i="21"/>
  <c r="AM494" i="21"/>
  <c r="AN494" i="21"/>
  <c r="AO494" i="21"/>
  <c r="AP494" i="21"/>
  <c r="AQ494" i="21"/>
  <c r="AR494" i="21"/>
  <c r="AS494" i="21"/>
  <c r="AT494" i="21"/>
  <c r="AU494" i="21"/>
  <c r="AV494" i="21"/>
  <c r="AW494" i="21"/>
  <c r="AX494" i="21"/>
  <c r="AL495" i="21"/>
  <c r="AM495" i="21"/>
  <c r="AN495" i="21"/>
  <c r="AO495" i="21"/>
  <c r="AP495" i="21"/>
  <c r="AQ495" i="21"/>
  <c r="AR495" i="21"/>
  <c r="AS495" i="21"/>
  <c r="AT495" i="21"/>
  <c r="AU495" i="21"/>
  <c r="AV495" i="21"/>
  <c r="AW495" i="21"/>
  <c r="AX495" i="21"/>
  <c r="AL496" i="21"/>
  <c r="AM496" i="21"/>
  <c r="AN496" i="21"/>
  <c r="AO496" i="21"/>
  <c r="AP496" i="21"/>
  <c r="AQ496" i="21"/>
  <c r="AR496" i="21"/>
  <c r="AS496" i="21"/>
  <c r="AT496" i="21"/>
  <c r="AU496" i="21"/>
  <c r="AV496" i="21"/>
  <c r="AW496" i="21"/>
  <c r="AX496" i="21"/>
  <c r="AL497" i="21"/>
  <c r="AM497" i="21"/>
  <c r="AN497" i="21"/>
  <c r="AO497" i="21"/>
  <c r="AP497" i="21"/>
  <c r="AQ497" i="21"/>
  <c r="AR497" i="21"/>
  <c r="AS497" i="21"/>
  <c r="AT497" i="21"/>
  <c r="AU497" i="21"/>
  <c r="AV497" i="21"/>
  <c r="AW497" i="21"/>
  <c r="AX497" i="21"/>
  <c r="AL498" i="21"/>
  <c r="AM498" i="21"/>
  <c r="AN498" i="21"/>
  <c r="AO498" i="21"/>
  <c r="AP498" i="21"/>
  <c r="AQ498" i="21"/>
  <c r="AR498" i="21"/>
  <c r="AS498" i="21"/>
  <c r="AT498" i="21"/>
  <c r="AU498" i="21"/>
  <c r="AV498" i="21"/>
  <c r="AW498" i="21"/>
  <c r="AX498" i="21"/>
  <c r="AL499" i="21"/>
  <c r="AM499" i="21"/>
  <c r="AN499" i="21"/>
  <c r="AO499" i="21"/>
  <c r="AP499" i="21"/>
  <c r="AQ499" i="21"/>
  <c r="AR499" i="21"/>
  <c r="AS499" i="21"/>
  <c r="AT499" i="21"/>
  <c r="AU499" i="21"/>
  <c r="AV499" i="21"/>
  <c r="AW499" i="21"/>
  <c r="AX499" i="21"/>
  <c r="AL500" i="21"/>
  <c r="AM500" i="21"/>
  <c r="AN500" i="21"/>
  <c r="AO500" i="21"/>
  <c r="AP500" i="21"/>
  <c r="AQ500" i="21"/>
  <c r="AR500" i="21"/>
  <c r="AS500" i="21"/>
  <c r="AT500" i="21"/>
  <c r="AU500" i="21"/>
  <c r="AV500" i="21"/>
  <c r="AW500" i="21"/>
  <c r="AX500" i="21"/>
  <c r="AL501" i="21"/>
  <c r="AM501" i="21"/>
  <c r="AN501" i="21"/>
  <c r="AO501" i="21"/>
  <c r="AP501" i="21"/>
  <c r="AQ501" i="21"/>
  <c r="AR501" i="21"/>
  <c r="AS501" i="21"/>
  <c r="AT501" i="21"/>
  <c r="AU501" i="21"/>
  <c r="AV501" i="21"/>
  <c r="AW501" i="21"/>
  <c r="AX501" i="21"/>
  <c r="AL502" i="21"/>
  <c r="AM502" i="21"/>
  <c r="AN502" i="21"/>
  <c r="AO502" i="21"/>
  <c r="AP502" i="21"/>
  <c r="AQ502" i="21"/>
  <c r="AR502" i="21"/>
  <c r="AS502" i="21"/>
  <c r="AT502" i="21"/>
  <c r="AU502" i="21"/>
  <c r="AV502" i="21"/>
  <c r="AW502" i="21"/>
  <c r="AX502" i="21"/>
  <c r="AL503" i="21"/>
  <c r="AM503" i="21"/>
  <c r="AN503" i="21"/>
  <c r="AO503" i="21"/>
  <c r="AP503" i="21"/>
  <c r="AQ503" i="21"/>
  <c r="AR503" i="21"/>
  <c r="AS503" i="21"/>
  <c r="AT503" i="21"/>
  <c r="AU503" i="21"/>
  <c r="AV503" i="21"/>
  <c r="AW503" i="21"/>
  <c r="AX503" i="21"/>
  <c r="AL504" i="21"/>
  <c r="AM504" i="21"/>
  <c r="AN504" i="21"/>
  <c r="AO504" i="21"/>
  <c r="AP504" i="21"/>
  <c r="AQ504" i="21"/>
  <c r="AR504" i="21"/>
  <c r="AS504" i="21"/>
  <c r="AT504" i="21"/>
  <c r="AU504" i="21"/>
  <c r="AV504" i="21"/>
  <c r="AW504" i="21"/>
  <c r="AX504" i="21"/>
  <c r="AL505" i="21"/>
  <c r="AM505" i="21"/>
  <c r="AN505" i="21"/>
  <c r="AO505" i="21"/>
  <c r="AP505" i="21"/>
  <c r="AQ505" i="21"/>
  <c r="AR505" i="21"/>
  <c r="AS505" i="21"/>
  <c r="AT505" i="21"/>
  <c r="AU505" i="21"/>
  <c r="AV505" i="21"/>
  <c r="AW505" i="21"/>
  <c r="AX505" i="21"/>
  <c r="AL506" i="21"/>
  <c r="AM506" i="21"/>
  <c r="AN506" i="21"/>
  <c r="AO506" i="21"/>
  <c r="AP506" i="21"/>
  <c r="AQ506" i="21"/>
  <c r="AR506" i="21"/>
  <c r="AS506" i="21"/>
  <c r="AT506" i="21"/>
  <c r="AU506" i="21"/>
  <c r="AV506" i="21"/>
  <c r="AW506" i="21"/>
  <c r="AX506" i="21"/>
  <c r="AL507" i="21"/>
  <c r="AM507" i="21"/>
  <c r="AN507" i="21"/>
  <c r="AO507" i="21"/>
  <c r="AP507" i="21"/>
  <c r="AQ507" i="21"/>
  <c r="AR507" i="21"/>
  <c r="AS507" i="21"/>
  <c r="AT507" i="21"/>
  <c r="AU507" i="21"/>
  <c r="AV507" i="21"/>
  <c r="AW507" i="21"/>
  <c r="AX507" i="21"/>
  <c r="AL508" i="21"/>
  <c r="AM508" i="21"/>
  <c r="AN508" i="21"/>
  <c r="AO508" i="21"/>
  <c r="AP508" i="21"/>
  <c r="AQ508" i="21"/>
  <c r="AR508" i="21"/>
  <c r="AS508" i="21"/>
  <c r="AT508" i="21"/>
  <c r="AU508" i="21"/>
  <c r="AV508" i="21"/>
  <c r="AW508" i="21"/>
  <c r="AX508" i="21"/>
  <c r="AL509" i="21"/>
  <c r="AM509" i="21"/>
  <c r="AN509" i="21"/>
  <c r="AO509" i="21"/>
  <c r="AP509" i="21"/>
  <c r="AQ509" i="21"/>
  <c r="AR509" i="21"/>
  <c r="AS509" i="21"/>
  <c r="AT509" i="21"/>
  <c r="AU509" i="21"/>
  <c r="AV509" i="21"/>
  <c r="AW509" i="21"/>
  <c r="AX509" i="21"/>
  <c r="AL510" i="21"/>
  <c r="AM510" i="21"/>
  <c r="AN510" i="21"/>
  <c r="AO510" i="21"/>
  <c r="AP510" i="21"/>
  <c r="AQ510" i="21"/>
  <c r="AR510" i="21"/>
  <c r="AS510" i="21"/>
  <c r="AT510" i="21"/>
  <c r="AU510" i="21"/>
  <c r="AV510" i="21"/>
  <c r="AW510" i="21"/>
  <c r="AX510" i="21"/>
  <c r="AL511" i="21"/>
  <c r="AM511" i="21"/>
  <c r="AN511" i="21"/>
  <c r="AO511" i="21"/>
  <c r="AP511" i="21"/>
  <c r="AQ511" i="21"/>
  <c r="AR511" i="21"/>
  <c r="AS511" i="21"/>
  <c r="AT511" i="21"/>
  <c r="AU511" i="21"/>
  <c r="AV511" i="21"/>
  <c r="AW511" i="21"/>
  <c r="AX511" i="21"/>
  <c r="AL512" i="21"/>
  <c r="AM512" i="21"/>
  <c r="AN512" i="21"/>
  <c r="AO512" i="21"/>
  <c r="AP512" i="21"/>
  <c r="AQ512" i="21"/>
  <c r="AR512" i="21"/>
  <c r="AS512" i="21"/>
  <c r="AT512" i="21"/>
  <c r="AU512" i="21"/>
  <c r="AV512" i="21"/>
  <c r="AW512" i="21"/>
  <c r="AX512" i="21"/>
  <c r="AL513" i="21"/>
  <c r="AM513" i="21"/>
  <c r="AN513" i="21"/>
  <c r="AO513" i="21"/>
  <c r="AP513" i="21"/>
  <c r="AQ513" i="21"/>
  <c r="AR513" i="21"/>
  <c r="AS513" i="21"/>
  <c r="AT513" i="21"/>
  <c r="AU513" i="21"/>
  <c r="AV513" i="21"/>
  <c r="AW513" i="21"/>
  <c r="AX513" i="21"/>
  <c r="AL514" i="21"/>
  <c r="AM514" i="21"/>
  <c r="AN514" i="21"/>
  <c r="AO514" i="21"/>
  <c r="AP514" i="21"/>
  <c r="AQ514" i="21"/>
  <c r="AR514" i="21"/>
  <c r="AS514" i="21"/>
  <c r="AT514" i="21"/>
  <c r="AU514" i="21"/>
  <c r="AV514" i="21"/>
  <c r="AW514" i="21"/>
  <c r="AX514" i="21"/>
  <c r="AL515" i="21"/>
  <c r="AM515" i="21"/>
  <c r="AN515" i="21"/>
  <c r="AO515" i="21"/>
  <c r="AP515" i="21"/>
  <c r="AQ515" i="21"/>
  <c r="AR515" i="21"/>
  <c r="AS515" i="21"/>
  <c r="AT515" i="21"/>
  <c r="AU515" i="21"/>
  <c r="AV515" i="21"/>
  <c r="AW515" i="21"/>
  <c r="AX515" i="21"/>
  <c r="AL516" i="21"/>
  <c r="AM516" i="21"/>
  <c r="AN516" i="21"/>
  <c r="AO516" i="21"/>
  <c r="AP516" i="21"/>
  <c r="AQ516" i="21"/>
  <c r="AR516" i="21"/>
  <c r="AS516" i="21"/>
  <c r="AT516" i="21"/>
  <c r="AU516" i="21"/>
  <c r="AV516" i="21"/>
  <c r="AW516" i="21"/>
  <c r="AX516" i="21"/>
  <c r="AL517" i="21"/>
  <c r="AM517" i="21"/>
  <c r="AN517" i="21"/>
  <c r="AO517" i="21"/>
  <c r="AP517" i="21"/>
  <c r="AQ517" i="21"/>
  <c r="AR517" i="21"/>
  <c r="AS517" i="21"/>
  <c r="AT517" i="21"/>
  <c r="AU517" i="21"/>
  <c r="AV517" i="21"/>
  <c r="AW517" i="21"/>
  <c r="AX517" i="21"/>
  <c r="AL518" i="21"/>
  <c r="AM518" i="21"/>
  <c r="AN518" i="21"/>
  <c r="AO518" i="21"/>
  <c r="AP518" i="21"/>
  <c r="AQ518" i="21"/>
  <c r="AR518" i="21"/>
  <c r="AS518" i="21"/>
  <c r="AT518" i="21"/>
  <c r="AU518" i="21"/>
  <c r="AV518" i="21"/>
  <c r="AW518" i="21"/>
  <c r="AX518" i="21"/>
  <c r="AL519" i="21"/>
  <c r="AM519" i="21"/>
  <c r="AN519" i="21"/>
  <c r="AO519" i="21"/>
  <c r="AP519" i="21"/>
  <c r="AQ519" i="21"/>
  <c r="AR519" i="21"/>
  <c r="AS519" i="21"/>
  <c r="AT519" i="21"/>
  <c r="AU519" i="21"/>
  <c r="AV519" i="21"/>
  <c r="AW519" i="21"/>
  <c r="AX519" i="21"/>
  <c r="AL520" i="21"/>
  <c r="AM520" i="21"/>
  <c r="AN520" i="21"/>
  <c r="AO520" i="21"/>
  <c r="AP520" i="21"/>
  <c r="AQ520" i="21"/>
  <c r="AR520" i="21"/>
  <c r="AS520" i="21"/>
  <c r="AT520" i="21"/>
  <c r="AU520" i="21"/>
  <c r="AV520" i="21"/>
  <c r="AW520" i="21"/>
  <c r="AX520" i="21"/>
  <c r="AL521" i="21"/>
  <c r="AM521" i="21"/>
  <c r="AN521" i="21"/>
  <c r="AO521" i="21"/>
  <c r="AP521" i="21"/>
  <c r="AQ521" i="21"/>
  <c r="AR521" i="21"/>
  <c r="AS521" i="21"/>
  <c r="AT521" i="21"/>
  <c r="AU521" i="21"/>
  <c r="AV521" i="21"/>
  <c r="AW521" i="21"/>
  <c r="AX521" i="21"/>
  <c r="AL522" i="21"/>
  <c r="AM522" i="21"/>
  <c r="AN522" i="21"/>
  <c r="AO522" i="21"/>
  <c r="AP522" i="21"/>
  <c r="AQ522" i="21"/>
  <c r="AR522" i="21"/>
  <c r="AS522" i="21"/>
  <c r="AT522" i="21"/>
  <c r="AU522" i="21"/>
  <c r="AV522" i="21"/>
  <c r="AW522" i="21"/>
  <c r="AX522" i="21"/>
  <c r="AL523" i="21"/>
  <c r="AM523" i="21"/>
  <c r="AN523" i="21"/>
  <c r="AO523" i="21"/>
  <c r="AP523" i="21"/>
  <c r="AQ523" i="21"/>
  <c r="AR523" i="21"/>
  <c r="AS523" i="21"/>
  <c r="AT523" i="21"/>
  <c r="AU523" i="21"/>
  <c r="AV523" i="21"/>
  <c r="AW523" i="21"/>
  <c r="AX523" i="21"/>
  <c r="AL524" i="21"/>
  <c r="AM524" i="21"/>
  <c r="AN524" i="21"/>
  <c r="AO524" i="21"/>
  <c r="AP524" i="21"/>
  <c r="AQ524" i="21"/>
  <c r="AR524" i="21"/>
  <c r="AS524" i="21"/>
  <c r="AT524" i="21"/>
  <c r="AU524" i="21"/>
  <c r="AV524" i="21"/>
  <c r="AW524" i="21"/>
  <c r="AX524" i="21"/>
  <c r="AL525" i="21"/>
  <c r="AM525" i="21"/>
  <c r="AN525" i="21"/>
  <c r="AO525" i="21"/>
  <c r="AP525" i="21"/>
  <c r="AQ525" i="21"/>
  <c r="AR525" i="21"/>
  <c r="AS525" i="21"/>
  <c r="AT525" i="21"/>
  <c r="AU525" i="21"/>
  <c r="AV525" i="21"/>
  <c r="AW525" i="21"/>
  <c r="AX525" i="21"/>
  <c r="AL526" i="21"/>
  <c r="AM526" i="21"/>
  <c r="AN526" i="21"/>
  <c r="AO526" i="21"/>
  <c r="AP526" i="21"/>
  <c r="AQ526" i="21"/>
  <c r="AR526" i="21"/>
  <c r="AS526" i="21"/>
  <c r="AT526" i="21"/>
  <c r="AU526" i="21"/>
  <c r="AV526" i="21"/>
  <c r="AW526" i="21"/>
  <c r="AX526" i="21"/>
  <c r="AL527" i="21"/>
  <c r="AM527" i="21"/>
  <c r="AN527" i="21"/>
  <c r="AO527" i="21"/>
  <c r="AP527" i="21"/>
  <c r="AQ527" i="21"/>
  <c r="AR527" i="21"/>
  <c r="AS527" i="21"/>
  <c r="AT527" i="21"/>
  <c r="AU527" i="21"/>
  <c r="AV527" i="21"/>
  <c r="AW527" i="21"/>
  <c r="AX527" i="21"/>
  <c r="AL528" i="21"/>
  <c r="AM528" i="21"/>
  <c r="AN528" i="21"/>
  <c r="AO528" i="21"/>
  <c r="AP528" i="21"/>
  <c r="AQ528" i="21"/>
  <c r="AR528" i="21"/>
  <c r="AS528" i="21"/>
  <c r="AT528" i="21"/>
  <c r="AU528" i="21"/>
  <c r="AV528" i="21"/>
  <c r="AW528" i="21"/>
  <c r="AX528" i="21"/>
  <c r="AL529" i="21"/>
  <c r="AM529" i="21"/>
  <c r="AN529" i="21"/>
  <c r="AO529" i="21"/>
  <c r="AP529" i="21"/>
  <c r="AQ529" i="21"/>
  <c r="AR529" i="21"/>
  <c r="AS529" i="21"/>
  <c r="AT529" i="21"/>
  <c r="AU529" i="21"/>
  <c r="AV529" i="21"/>
  <c r="AW529" i="21"/>
  <c r="AX529" i="21"/>
  <c r="AL530" i="21"/>
  <c r="AM530" i="21"/>
  <c r="AN530" i="21"/>
  <c r="AO530" i="21"/>
  <c r="AP530" i="21"/>
  <c r="AQ530" i="21"/>
  <c r="AR530" i="21"/>
  <c r="AS530" i="21"/>
  <c r="AT530" i="21"/>
  <c r="AU530" i="21"/>
  <c r="AV530" i="21"/>
  <c r="AW530" i="21"/>
  <c r="AX530" i="21"/>
  <c r="AL531" i="21"/>
  <c r="AM531" i="21"/>
  <c r="AN531" i="21"/>
  <c r="AO531" i="21"/>
  <c r="AP531" i="21"/>
  <c r="AQ531" i="21"/>
  <c r="AR531" i="21"/>
  <c r="AS531" i="21"/>
  <c r="AT531" i="21"/>
  <c r="AU531" i="21"/>
  <c r="AV531" i="21"/>
  <c r="AW531" i="21"/>
  <c r="AX531" i="21"/>
  <c r="AL532" i="21"/>
  <c r="AM532" i="21"/>
  <c r="AN532" i="21"/>
  <c r="AO532" i="21"/>
  <c r="AP532" i="21"/>
  <c r="AQ532" i="21"/>
  <c r="AR532" i="21"/>
  <c r="AS532" i="21"/>
  <c r="AT532" i="21"/>
  <c r="AU532" i="21"/>
  <c r="AV532" i="21"/>
  <c r="AW532" i="21"/>
  <c r="AX532" i="21"/>
  <c r="AL533" i="21"/>
  <c r="AM533" i="21"/>
  <c r="AN533" i="21"/>
  <c r="AO533" i="21"/>
  <c r="AP533" i="21"/>
  <c r="AQ533" i="21"/>
  <c r="AR533" i="21"/>
  <c r="AS533" i="21"/>
  <c r="AT533" i="21"/>
  <c r="AU533" i="21"/>
  <c r="AV533" i="21"/>
  <c r="AW533" i="21"/>
  <c r="AX533" i="21"/>
  <c r="AL534" i="21"/>
  <c r="AM534" i="21"/>
  <c r="AN534" i="21"/>
  <c r="AO534" i="21"/>
  <c r="AP534" i="21"/>
  <c r="AQ534" i="21"/>
  <c r="AR534" i="21"/>
  <c r="AS534" i="21"/>
  <c r="AT534" i="21"/>
  <c r="AU534" i="21"/>
  <c r="AV534" i="21"/>
  <c r="AW534" i="21"/>
  <c r="AX534" i="21"/>
  <c r="AL535" i="21"/>
  <c r="AM535" i="21"/>
  <c r="AN535" i="21"/>
  <c r="AO535" i="21"/>
  <c r="AP535" i="21"/>
  <c r="AQ535" i="21"/>
  <c r="AR535" i="21"/>
  <c r="AS535" i="21"/>
  <c r="AT535" i="21"/>
  <c r="AU535" i="21"/>
  <c r="AV535" i="21"/>
  <c r="AW535" i="21"/>
  <c r="AX535" i="21"/>
  <c r="AL536" i="21"/>
  <c r="AM536" i="21"/>
  <c r="AN536" i="21"/>
  <c r="AO536" i="21"/>
  <c r="AP536" i="21"/>
  <c r="AQ536" i="21"/>
  <c r="AR536" i="21"/>
  <c r="AS536" i="21"/>
  <c r="AT536" i="21"/>
  <c r="AU536" i="21"/>
  <c r="AV536" i="21"/>
  <c r="AW536" i="21"/>
  <c r="AX536" i="21"/>
  <c r="AL537" i="21"/>
  <c r="AM537" i="21"/>
  <c r="AN537" i="21"/>
  <c r="AO537" i="21"/>
  <c r="AP537" i="21"/>
  <c r="AQ537" i="21"/>
  <c r="AR537" i="21"/>
  <c r="AS537" i="21"/>
  <c r="AT537" i="21"/>
  <c r="AU537" i="21"/>
  <c r="AV537" i="21"/>
  <c r="AW537" i="21"/>
  <c r="AX537" i="21"/>
  <c r="AL538" i="21"/>
  <c r="AM538" i="21"/>
  <c r="AN538" i="21"/>
  <c r="AO538" i="21"/>
  <c r="AP538" i="21"/>
  <c r="AQ538" i="21"/>
  <c r="AR538" i="21"/>
  <c r="AS538" i="21"/>
  <c r="AT538" i="21"/>
  <c r="AU538" i="21"/>
  <c r="AV538" i="21"/>
  <c r="AW538" i="21"/>
  <c r="AX538" i="21"/>
  <c r="AL539" i="21"/>
  <c r="AM539" i="21"/>
  <c r="AN539" i="21"/>
  <c r="AO539" i="21"/>
  <c r="AP539" i="21"/>
  <c r="AQ539" i="21"/>
  <c r="AR539" i="21"/>
  <c r="AS539" i="21"/>
  <c r="AT539" i="21"/>
  <c r="AU539" i="21"/>
  <c r="AV539" i="21"/>
  <c r="AW539" i="21"/>
  <c r="AX539" i="21"/>
  <c r="AL540" i="21"/>
  <c r="AM540" i="21"/>
  <c r="AN540" i="21"/>
  <c r="AO540" i="21"/>
  <c r="AP540" i="21"/>
  <c r="AQ540" i="21"/>
  <c r="AR540" i="21"/>
  <c r="AS540" i="21"/>
  <c r="AT540" i="21"/>
  <c r="AU540" i="21"/>
  <c r="AV540" i="21"/>
  <c r="AW540" i="21"/>
  <c r="AX540" i="21"/>
  <c r="AL541" i="21"/>
  <c r="AM541" i="21"/>
  <c r="AN541" i="21"/>
  <c r="AO541" i="21"/>
  <c r="AP541" i="21"/>
  <c r="AQ541" i="21"/>
  <c r="AR541" i="21"/>
  <c r="AS541" i="21"/>
  <c r="AT541" i="21"/>
  <c r="AU541" i="21"/>
  <c r="AV541" i="21"/>
  <c r="AW541" i="21"/>
  <c r="AX541" i="21"/>
  <c r="AL542" i="21"/>
  <c r="AM542" i="21"/>
  <c r="AN542" i="21"/>
  <c r="AO542" i="21"/>
  <c r="AP542" i="21"/>
  <c r="AQ542" i="21"/>
  <c r="AR542" i="21"/>
  <c r="AS542" i="21"/>
  <c r="AT542" i="21"/>
  <c r="AU542" i="21"/>
  <c r="AV542" i="21"/>
  <c r="AW542" i="21"/>
  <c r="AX542" i="21"/>
  <c r="AL543" i="21"/>
  <c r="AM543" i="21"/>
  <c r="AN543" i="21"/>
  <c r="AO543" i="21"/>
  <c r="AP543" i="21"/>
  <c r="AQ543" i="21"/>
  <c r="AR543" i="21"/>
  <c r="AS543" i="21"/>
  <c r="AT543" i="21"/>
  <c r="AU543" i="21"/>
  <c r="AV543" i="21"/>
  <c r="AW543" i="21"/>
  <c r="AX543" i="21"/>
  <c r="AL544" i="21"/>
  <c r="AM544" i="21"/>
  <c r="AN544" i="21"/>
  <c r="AO544" i="21"/>
  <c r="AP544" i="21"/>
  <c r="AQ544" i="21"/>
  <c r="AR544" i="21"/>
  <c r="AS544" i="21"/>
  <c r="AT544" i="21"/>
  <c r="AU544" i="21"/>
  <c r="AV544" i="21"/>
  <c r="AW544" i="21"/>
  <c r="AX544" i="21"/>
  <c r="AL545" i="21"/>
  <c r="AM545" i="21"/>
  <c r="AN545" i="21"/>
  <c r="AO545" i="21"/>
  <c r="AP545" i="21"/>
  <c r="AQ545" i="21"/>
  <c r="AR545" i="21"/>
  <c r="AS545" i="21"/>
  <c r="AT545" i="21"/>
  <c r="AU545" i="21"/>
  <c r="AV545" i="21"/>
  <c r="AW545" i="21"/>
  <c r="AX545" i="21"/>
  <c r="AL546" i="21"/>
  <c r="AM546" i="21"/>
  <c r="AN546" i="21"/>
  <c r="AO546" i="21"/>
  <c r="AP546" i="21"/>
  <c r="AQ546" i="21"/>
  <c r="AR546" i="21"/>
  <c r="AS546" i="21"/>
  <c r="AT546" i="21"/>
  <c r="AU546" i="21"/>
  <c r="AV546" i="21"/>
  <c r="AW546" i="21"/>
  <c r="AX546" i="21"/>
  <c r="AL547" i="21"/>
  <c r="AM547" i="21"/>
  <c r="AN547" i="21"/>
  <c r="AO547" i="21"/>
  <c r="AP547" i="21"/>
  <c r="AQ547" i="21"/>
  <c r="AR547" i="21"/>
  <c r="AS547" i="21"/>
  <c r="AT547" i="21"/>
  <c r="AU547" i="21"/>
  <c r="AV547" i="21"/>
  <c r="AW547" i="21"/>
  <c r="AX547" i="21"/>
  <c r="AL548" i="21"/>
  <c r="AM548" i="21"/>
  <c r="AN548" i="21"/>
  <c r="AO548" i="21"/>
  <c r="AP548" i="21"/>
  <c r="AQ548" i="21"/>
  <c r="AR548" i="21"/>
  <c r="AS548" i="21"/>
  <c r="AT548" i="21"/>
  <c r="AU548" i="21"/>
  <c r="AV548" i="21"/>
  <c r="AW548" i="21"/>
  <c r="AX548" i="21"/>
  <c r="AL549" i="21"/>
  <c r="AM549" i="21"/>
  <c r="AN549" i="21"/>
  <c r="AO549" i="21"/>
  <c r="AP549" i="21"/>
  <c r="AQ549" i="21"/>
  <c r="AR549" i="21"/>
  <c r="AS549" i="21"/>
  <c r="AT549" i="21"/>
  <c r="AU549" i="21"/>
  <c r="AV549" i="21"/>
  <c r="AW549" i="21"/>
  <c r="AX549" i="21"/>
  <c r="AL550" i="21"/>
  <c r="AM550" i="21"/>
  <c r="AN550" i="21"/>
  <c r="AO550" i="21"/>
  <c r="AP550" i="21"/>
  <c r="AQ550" i="21"/>
  <c r="AR550" i="21"/>
  <c r="AS550" i="21"/>
  <c r="AT550" i="21"/>
  <c r="AU550" i="21"/>
  <c r="AV550" i="21"/>
  <c r="AW550" i="21"/>
  <c r="AX550" i="21"/>
  <c r="AL551" i="21"/>
  <c r="AM551" i="21"/>
  <c r="AN551" i="21"/>
  <c r="AO551" i="21"/>
  <c r="AP551" i="21"/>
  <c r="AQ551" i="21"/>
  <c r="AR551" i="21"/>
  <c r="AS551" i="21"/>
  <c r="AT551" i="21"/>
  <c r="AU551" i="21"/>
  <c r="AV551" i="21"/>
  <c r="AW551" i="21"/>
  <c r="AX551" i="21"/>
  <c r="AL552" i="21"/>
  <c r="AM552" i="21"/>
  <c r="AN552" i="21"/>
  <c r="AO552" i="21"/>
  <c r="AP552" i="21"/>
  <c r="AQ552" i="21"/>
  <c r="AR552" i="21"/>
  <c r="AS552" i="21"/>
  <c r="AT552" i="21"/>
  <c r="AU552" i="21"/>
  <c r="AV552" i="21"/>
  <c r="AW552" i="21"/>
  <c r="AX552" i="21"/>
  <c r="AL553" i="21"/>
  <c r="AM553" i="21"/>
  <c r="AN553" i="21"/>
  <c r="AO553" i="21"/>
  <c r="AP553" i="21"/>
  <c r="AQ553" i="21"/>
  <c r="AR553" i="21"/>
  <c r="AS553" i="21"/>
  <c r="AT553" i="21"/>
  <c r="AU553" i="21"/>
  <c r="AV553" i="21"/>
  <c r="AW553" i="21"/>
  <c r="AX553" i="21"/>
  <c r="AL554" i="21"/>
  <c r="AM554" i="21"/>
  <c r="AN554" i="21"/>
  <c r="AO554" i="21"/>
  <c r="AP554" i="21"/>
  <c r="AQ554" i="21"/>
  <c r="AR554" i="21"/>
  <c r="AS554" i="21"/>
  <c r="AT554" i="21"/>
  <c r="AU554" i="21"/>
  <c r="AV554" i="21"/>
  <c r="AW554" i="21"/>
  <c r="AX554" i="21"/>
  <c r="AL555" i="21"/>
  <c r="AM555" i="21"/>
  <c r="AN555" i="21"/>
  <c r="AO555" i="21"/>
  <c r="AP555" i="21"/>
  <c r="AQ555" i="21"/>
  <c r="AR555" i="21"/>
  <c r="AS555" i="21"/>
  <c r="AT555" i="21"/>
  <c r="AU555" i="21"/>
  <c r="AV555" i="21"/>
  <c r="AW555" i="21"/>
  <c r="AX555" i="21"/>
  <c r="AL556" i="21"/>
  <c r="AM556" i="21"/>
  <c r="AN556" i="21"/>
  <c r="AO556" i="21"/>
  <c r="AP556" i="21"/>
  <c r="AQ556" i="21"/>
  <c r="AR556" i="21"/>
  <c r="AS556" i="21"/>
  <c r="AT556" i="21"/>
  <c r="AU556" i="21"/>
  <c r="AV556" i="21"/>
  <c r="AW556" i="21"/>
  <c r="AX556" i="21"/>
  <c r="AL557" i="21"/>
  <c r="AM557" i="21"/>
  <c r="AN557" i="21"/>
  <c r="AO557" i="21"/>
  <c r="AP557" i="21"/>
  <c r="AQ557" i="21"/>
  <c r="AR557" i="21"/>
  <c r="AS557" i="21"/>
  <c r="AT557" i="21"/>
  <c r="AU557" i="21"/>
  <c r="AV557" i="21"/>
  <c r="AW557" i="21"/>
  <c r="AX557" i="21"/>
  <c r="AL558" i="21"/>
  <c r="AM558" i="21"/>
  <c r="AN558" i="21"/>
  <c r="AO558" i="21"/>
  <c r="AP558" i="21"/>
  <c r="AQ558" i="21"/>
  <c r="AR558" i="21"/>
  <c r="AS558" i="21"/>
  <c r="AT558" i="21"/>
  <c r="AU558" i="21"/>
  <c r="AV558" i="21"/>
  <c r="AW558" i="21"/>
  <c r="AX558" i="21"/>
  <c r="AL559" i="21"/>
  <c r="AM559" i="21"/>
  <c r="AN559" i="21"/>
  <c r="AO559" i="21"/>
  <c r="AP559" i="21"/>
  <c r="AQ559" i="21"/>
  <c r="AR559" i="21"/>
  <c r="AS559" i="21"/>
  <c r="AT559" i="21"/>
  <c r="AU559" i="21"/>
  <c r="AV559" i="21"/>
  <c r="AW559" i="21"/>
  <c r="AX559" i="21"/>
  <c r="AL560" i="21"/>
  <c r="AM560" i="21"/>
  <c r="AN560" i="21"/>
  <c r="AO560" i="21"/>
  <c r="AP560" i="21"/>
  <c r="AQ560" i="21"/>
  <c r="AR560" i="21"/>
  <c r="AS560" i="21"/>
  <c r="AT560" i="21"/>
  <c r="AU560" i="21"/>
  <c r="AV560" i="21"/>
  <c r="AW560" i="21"/>
  <c r="AX560" i="21"/>
  <c r="AL561" i="21"/>
  <c r="AM561" i="21"/>
  <c r="AN561" i="21"/>
  <c r="AO561" i="21"/>
  <c r="AP561" i="21"/>
  <c r="AQ561" i="21"/>
  <c r="AR561" i="21"/>
  <c r="AS561" i="21"/>
  <c r="AT561" i="21"/>
  <c r="AU561" i="21"/>
  <c r="AV561" i="21"/>
  <c r="AW561" i="21"/>
  <c r="AX561" i="21"/>
  <c r="AL562" i="21"/>
  <c r="AM562" i="21"/>
  <c r="AN562" i="21"/>
  <c r="AO562" i="21"/>
  <c r="AP562" i="21"/>
  <c r="AQ562" i="21"/>
  <c r="AR562" i="21"/>
  <c r="AS562" i="21"/>
  <c r="AT562" i="21"/>
  <c r="AU562" i="21"/>
  <c r="AV562" i="21"/>
  <c r="AW562" i="21"/>
  <c r="AX562" i="21"/>
  <c r="AL563" i="21"/>
  <c r="AM563" i="21"/>
  <c r="AN563" i="21"/>
  <c r="AO563" i="21"/>
  <c r="AP563" i="21"/>
  <c r="AQ563" i="21"/>
  <c r="AR563" i="21"/>
  <c r="AS563" i="21"/>
  <c r="AT563" i="21"/>
  <c r="AU563" i="21"/>
  <c r="AV563" i="21"/>
  <c r="AW563" i="21"/>
  <c r="AX563" i="21"/>
  <c r="AL564" i="21"/>
  <c r="AM564" i="21"/>
  <c r="AN564" i="21"/>
  <c r="AO564" i="21"/>
  <c r="AP564" i="21"/>
  <c r="AQ564" i="21"/>
  <c r="AR564" i="21"/>
  <c r="AS564" i="21"/>
  <c r="AT564" i="21"/>
  <c r="AU564" i="21"/>
  <c r="AV564" i="21"/>
  <c r="AW564" i="21"/>
  <c r="AX564" i="21"/>
  <c r="AL565" i="21"/>
  <c r="AM565" i="21"/>
  <c r="AN565" i="21"/>
  <c r="AO565" i="21"/>
  <c r="AP565" i="21"/>
  <c r="AQ565" i="21"/>
  <c r="AR565" i="21"/>
  <c r="AS565" i="21"/>
  <c r="AT565" i="21"/>
  <c r="AU565" i="21"/>
  <c r="AV565" i="21"/>
  <c r="AW565" i="21"/>
  <c r="AX565" i="21"/>
  <c r="AL566" i="21"/>
  <c r="AM566" i="21"/>
  <c r="AN566" i="21"/>
  <c r="AO566" i="21"/>
  <c r="AP566" i="21"/>
  <c r="AQ566" i="21"/>
  <c r="AR566" i="21"/>
  <c r="AS566" i="21"/>
  <c r="AT566" i="21"/>
  <c r="AU566" i="21"/>
  <c r="AV566" i="21"/>
  <c r="AW566" i="21"/>
  <c r="AX566" i="21"/>
  <c r="AL567" i="21"/>
  <c r="AM567" i="21"/>
  <c r="AN567" i="21"/>
  <c r="AO567" i="21"/>
  <c r="AP567" i="21"/>
  <c r="AQ567" i="21"/>
  <c r="AR567" i="21"/>
  <c r="AS567" i="21"/>
  <c r="AT567" i="21"/>
  <c r="AU567" i="21"/>
  <c r="AV567" i="21"/>
  <c r="AW567" i="21"/>
  <c r="AX567" i="21"/>
  <c r="AL568" i="21"/>
  <c r="AM568" i="21"/>
  <c r="AN568" i="21"/>
  <c r="AO568" i="21"/>
  <c r="AP568" i="21"/>
  <c r="AQ568" i="21"/>
  <c r="AR568" i="21"/>
  <c r="AS568" i="21"/>
  <c r="AT568" i="21"/>
  <c r="AU568" i="21"/>
  <c r="AV568" i="21"/>
  <c r="AW568" i="21"/>
  <c r="AX568" i="21"/>
  <c r="AL569" i="21"/>
  <c r="AM569" i="21"/>
  <c r="AN569" i="21"/>
  <c r="AO569" i="21"/>
  <c r="AP569" i="21"/>
  <c r="AQ569" i="21"/>
  <c r="AR569" i="21"/>
  <c r="AS569" i="21"/>
  <c r="AT569" i="21"/>
  <c r="AU569" i="21"/>
  <c r="AV569" i="21"/>
  <c r="AW569" i="21"/>
  <c r="AX569" i="21"/>
  <c r="AL570" i="21"/>
  <c r="AM570" i="21"/>
  <c r="AN570" i="21"/>
  <c r="AO570" i="21"/>
  <c r="AP570" i="21"/>
  <c r="AQ570" i="21"/>
  <c r="AR570" i="21"/>
  <c r="AS570" i="21"/>
  <c r="AT570" i="21"/>
  <c r="AU570" i="21"/>
  <c r="AV570" i="21"/>
  <c r="AW570" i="21"/>
  <c r="AX570" i="21"/>
  <c r="AL571" i="21"/>
  <c r="AM571" i="21"/>
  <c r="AN571" i="21"/>
  <c r="AO571" i="21"/>
  <c r="AP571" i="21"/>
  <c r="AQ571" i="21"/>
  <c r="AR571" i="21"/>
  <c r="AS571" i="21"/>
  <c r="AT571" i="21"/>
  <c r="AU571" i="21"/>
  <c r="AV571" i="21"/>
  <c r="AW571" i="21"/>
  <c r="AX571" i="21"/>
  <c r="AL572" i="21"/>
  <c r="AM572" i="21"/>
  <c r="AN572" i="21"/>
  <c r="AO572" i="21"/>
  <c r="AP572" i="21"/>
  <c r="AQ572" i="21"/>
  <c r="AR572" i="21"/>
  <c r="AS572" i="21"/>
  <c r="AT572" i="21"/>
  <c r="AU572" i="21"/>
  <c r="AV572" i="21"/>
  <c r="AW572" i="21"/>
  <c r="AX572" i="21"/>
  <c r="AL573" i="21"/>
  <c r="AM573" i="21"/>
  <c r="AN573" i="21"/>
  <c r="AO573" i="21"/>
  <c r="AP573" i="21"/>
  <c r="AQ573" i="21"/>
  <c r="AR573" i="21"/>
  <c r="AS573" i="21"/>
  <c r="AT573" i="21"/>
  <c r="AU573" i="21"/>
  <c r="AV573" i="21"/>
  <c r="AW573" i="21"/>
  <c r="AX573" i="21"/>
  <c r="AL574" i="21"/>
  <c r="AM574" i="21"/>
  <c r="AN574" i="21"/>
  <c r="AO574" i="21"/>
  <c r="AP574" i="21"/>
  <c r="AQ574" i="21"/>
  <c r="AR574" i="21"/>
  <c r="AS574" i="21"/>
  <c r="AT574" i="21"/>
  <c r="AU574" i="21"/>
  <c r="AV574" i="21"/>
  <c r="AW574" i="21"/>
  <c r="AX574" i="21"/>
  <c r="AL575" i="21"/>
  <c r="AM575" i="21"/>
  <c r="AN575" i="21"/>
  <c r="AO575" i="21"/>
  <c r="AP575" i="21"/>
  <c r="AQ575" i="21"/>
  <c r="AR575" i="21"/>
  <c r="AS575" i="21"/>
  <c r="AT575" i="21"/>
  <c r="AU575" i="21"/>
  <c r="AV575" i="21"/>
  <c r="AW575" i="21"/>
  <c r="AX575" i="21"/>
  <c r="AL576" i="21"/>
  <c r="AM576" i="21"/>
  <c r="AN576" i="21"/>
  <c r="AO576" i="21"/>
  <c r="AP576" i="21"/>
  <c r="AQ576" i="21"/>
  <c r="AR576" i="21"/>
  <c r="AS576" i="21"/>
  <c r="AT576" i="21"/>
  <c r="AU576" i="21"/>
  <c r="AV576" i="21"/>
  <c r="AW576" i="21"/>
  <c r="AX576" i="21"/>
  <c r="AL577" i="21"/>
  <c r="AM577" i="21"/>
  <c r="AN577" i="21"/>
  <c r="AO577" i="21"/>
  <c r="AP577" i="21"/>
  <c r="AQ577" i="21"/>
  <c r="AR577" i="21"/>
  <c r="AS577" i="21"/>
  <c r="AT577" i="21"/>
  <c r="AU577" i="21"/>
  <c r="AV577" i="21"/>
  <c r="AW577" i="21"/>
  <c r="AX577" i="21"/>
  <c r="AL578" i="21"/>
  <c r="AM578" i="21"/>
  <c r="AN578" i="21"/>
  <c r="AO578" i="21"/>
  <c r="AP578" i="21"/>
  <c r="AQ578" i="21"/>
  <c r="AR578" i="21"/>
  <c r="AS578" i="21"/>
  <c r="AT578" i="21"/>
  <c r="AU578" i="21"/>
  <c r="AV578" i="21"/>
  <c r="AW578" i="21"/>
  <c r="AX578" i="21"/>
  <c r="AL579" i="21"/>
  <c r="AM579" i="21"/>
  <c r="AN579" i="21"/>
  <c r="AO579" i="21"/>
  <c r="AP579" i="21"/>
  <c r="AQ579" i="21"/>
  <c r="AR579" i="21"/>
  <c r="AS579" i="21"/>
  <c r="AT579" i="21"/>
  <c r="AU579" i="21"/>
  <c r="AV579" i="21"/>
  <c r="AW579" i="21"/>
  <c r="AX579" i="21"/>
  <c r="AL580" i="21"/>
  <c r="AM580" i="21"/>
  <c r="AN580" i="21"/>
  <c r="AO580" i="21"/>
  <c r="AP580" i="21"/>
  <c r="AQ580" i="21"/>
  <c r="AR580" i="21"/>
  <c r="AS580" i="21"/>
  <c r="AT580" i="21"/>
  <c r="AU580" i="21"/>
  <c r="AV580" i="21"/>
  <c r="AW580" i="21"/>
  <c r="AX580" i="21"/>
  <c r="AL581" i="21"/>
  <c r="AM581" i="21"/>
  <c r="AN581" i="21"/>
  <c r="AO581" i="21"/>
  <c r="AP581" i="21"/>
  <c r="AQ581" i="21"/>
  <c r="AR581" i="21"/>
  <c r="AS581" i="21"/>
  <c r="AT581" i="21"/>
  <c r="AU581" i="21"/>
  <c r="AV581" i="21"/>
  <c r="AW581" i="21"/>
  <c r="AX581" i="21"/>
  <c r="AL582" i="21"/>
  <c r="AM582" i="21"/>
  <c r="AN582" i="21"/>
  <c r="AO582" i="21"/>
  <c r="AP582" i="21"/>
  <c r="AQ582" i="21"/>
  <c r="AR582" i="21"/>
  <c r="AS582" i="21"/>
  <c r="AT582" i="21"/>
  <c r="AU582" i="21"/>
  <c r="AV582" i="21"/>
  <c r="AW582" i="21"/>
  <c r="AX582" i="21"/>
  <c r="AL583" i="21"/>
  <c r="AM583" i="21"/>
  <c r="AN583" i="21"/>
  <c r="AO583" i="21"/>
  <c r="AP583" i="21"/>
  <c r="AQ583" i="21"/>
  <c r="AR583" i="21"/>
  <c r="AS583" i="21"/>
  <c r="AT583" i="21"/>
  <c r="AU583" i="21"/>
  <c r="AV583" i="21"/>
  <c r="AW583" i="21"/>
  <c r="AX583" i="21"/>
  <c r="AL584" i="21"/>
  <c r="AM584" i="21"/>
  <c r="AN584" i="21"/>
  <c r="AO584" i="21"/>
  <c r="AP584" i="21"/>
  <c r="AQ584" i="21"/>
  <c r="AR584" i="21"/>
  <c r="AS584" i="21"/>
  <c r="AT584" i="21"/>
  <c r="AU584" i="21"/>
  <c r="AV584" i="21"/>
  <c r="AW584" i="21"/>
  <c r="AX584" i="21"/>
  <c r="AL585" i="21"/>
  <c r="AM585" i="21"/>
  <c r="AN585" i="21"/>
  <c r="AO585" i="21"/>
  <c r="AP585" i="21"/>
  <c r="AQ585" i="21"/>
  <c r="AR585" i="21"/>
  <c r="AS585" i="21"/>
  <c r="AT585" i="21"/>
  <c r="AU585" i="21"/>
  <c r="AV585" i="21"/>
  <c r="AW585" i="21"/>
  <c r="AX585" i="21"/>
  <c r="AL586" i="21"/>
  <c r="AM586" i="21"/>
  <c r="AN586" i="21"/>
  <c r="AO586" i="21"/>
  <c r="AP586" i="21"/>
  <c r="AQ586" i="21"/>
  <c r="AR586" i="21"/>
  <c r="AS586" i="21"/>
  <c r="AT586" i="21"/>
  <c r="AU586" i="21"/>
  <c r="AV586" i="21"/>
  <c r="AW586" i="21"/>
  <c r="AX586" i="21"/>
  <c r="AL587" i="21"/>
  <c r="AM587" i="21"/>
  <c r="AN587" i="21"/>
  <c r="AO587" i="21"/>
  <c r="AP587" i="21"/>
  <c r="AQ587" i="21"/>
  <c r="AR587" i="21"/>
  <c r="AS587" i="21"/>
  <c r="AT587" i="21"/>
  <c r="AU587" i="21"/>
  <c r="AV587" i="21"/>
  <c r="AW587" i="21"/>
  <c r="AX587" i="21"/>
  <c r="AL588" i="21"/>
  <c r="AM588" i="21"/>
  <c r="AN588" i="21"/>
  <c r="AO588" i="21"/>
  <c r="AP588" i="21"/>
  <c r="AQ588" i="21"/>
  <c r="AR588" i="21"/>
  <c r="AS588" i="21"/>
  <c r="AT588" i="21"/>
  <c r="AU588" i="21"/>
  <c r="AV588" i="21"/>
  <c r="AW588" i="21"/>
  <c r="AX588" i="21"/>
  <c r="AL589" i="21"/>
  <c r="AM589" i="21"/>
  <c r="AN589" i="21"/>
  <c r="AO589" i="21"/>
  <c r="AP589" i="21"/>
  <c r="AQ589" i="21"/>
  <c r="AR589" i="21"/>
  <c r="AS589" i="21"/>
  <c r="AT589" i="21"/>
  <c r="AU589" i="21"/>
  <c r="AV589" i="21"/>
  <c r="AW589" i="21"/>
  <c r="AX589" i="21"/>
  <c r="AL590" i="21"/>
  <c r="AM590" i="21"/>
  <c r="AN590" i="21"/>
  <c r="AO590" i="21"/>
  <c r="AP590" i="21"/>
  <c r="AQ590" i="21"/>
  <c r="AR590" i="21"/>
  <c r="AS590" i="21"/>
  <c r="AT590" i="21"/>
  <c r="AU590" i="21"/>
  <c r="AV590" i="21"/>
  <c r="AW590" i="21"/>
  <c r="AX590" i="21"/>
  <c r="AL591" i="21"/>
  <c r="AM591" i="21"/>
  <c r="AN591" i="21"/>
  <c r="AO591" i="21"/>
  <c r="AP591" i="21"/>
  <c r="AQ591" i="21"/>
  <c r="AR591" i="21"/>
  <c r="AS591" i="21"/>
  <c r="AT591" i="21"/>
  <c r="AU591" i="21"/>
  <c r="AV591" i="21"/>
  <c r="AW591" i="21"/>
  <c r="AX591" i="21"/>
  <c r="AL592" i="21"/>
  <c r="AM592" i="21"/>
  <c r="AN592" i="21"/>
  <c r="AO592" i="21"/>
  <c r="AP592" i="21"/>
  <c r="AQ592" i="21"/>
  <c r="AR592" i="21"/>
  <c r="AS592" i="21"/>
  <c r="AT592" i="21"/>
  <c r="AU592" i="21"/>
  <c r="AV592" i="21"/>
  <c r="AW592" i="21"/>
  <c r="AX592" i="21"/>
  <c r="AL593" i="21"/>
  <c r="AM593" i="21"/>
  <c r="AN593" i="21"/>
  <c r="AO593" i="21"/>
  <c r="AP593" i="21"/>
  <c r="AQ593" i="21"/>
  <c r="AR593" i="21"/>
  <c r="AS593" i="21"/>
  <c r="AT593" i="21"/>
  <c r="AU593" i="21"/>
  <c r="AV593" i="21"/>
  <c r="AW593" i="21"/>
  <c r="AX593" i="21"/>
  <c r="AL594" i="21"/>
  <c r="AM594" i="21"/>
  <c r="AN594" i="21"/>
  <c r="AO594" i="21"/>
  <c r="AP594" i="21"/>
  <c r="AQ594" i="21"/>
  <c r="AR594" i="21"/>
  <c r="AS594" i="21"/>
  <c r="AT594" i="21"/>
  <c r="AU594" i="21"/>
  <c r="AV594" i="21"/>
  <c r="AW594" i="21"/>
  <c r="AX594" i="21"/>
  <c r="AL595" i="21"/>
  <c r="AM595" i="21"/>
  <c r="AN595" i="21"/>
  <c r="AO595" i="21"/>
  <c r="AP595" i="21"/>
  <c r="AQ595" i="21"/>
  <c r="AR595" i="21"/>
  <c r="AS595" i="21"/>
  <c r="AT595" i="21"/>
  <c r="AU595" i="21"/>
  <c r="AV595" i="21"/>
  <c r="AW595" i="21"/>
  <c r="AX595" i="21"/>
  <c r="AL596" i="21"/>
  <c r="AM596" i="21"/>
  <c r="AN596" i="21"/>
  <c r="AO596" i="21"/>
  <c r="AP596" i="21"/>
  <c r="AQ596" i="21"/>
  <c r="AR596" i="21"/>
  <c r="AS596" i="21"/>
  <c r="AT596" i="21"/>
  <c r="AU596" i="21"/>
  <c r="AV596" i="21"/>
  <c r="AW596" i="21"/>
  <c r="AX596" i="21"/>
  <c r="AL597" i="21"/>
  <c r="AM597" i="21"/>
  <c r="AN597" i="21"/>
  <c r="AO597" i="21"/>
  <c r="AP597" i="21"/>
  <c r="AQ597" i="21"/>
  <c r="AR597" i="21"/>
  <c r="AS597" i="21"/>
  <c r="AT597" i="21"/>
  <c r="AU597" i="21"/>
  <c r="AV597" i="21"/>
  <c r="AW597" i="21"/>
  <c r="AX597" i="21"/>
  <c r="AL598" i="21"/>
  <c r="AM598" i="21"/>
  <c r="AN598" i="21"/>
  <c r="AO598" i="21"/>
  <c r="AP598" i="21"/>
  <c r="AQ598" i="21"/>
  <c r="AR598" i="21"/>
  <c r="AS598" i="21"/>
  <c r="AT598" i="21"/>
  <c r="AU598" i="21"/>
  <c r="AV598" i="21"/>
  <c r="AW598" i="21"/>
  <c r="AX598" i="21"/>
  <c r="AL599" i="21"/>
  <c r="AM599" i="21"/>
  <c r="AN599" i="21"/>
  <c r="AO599" i="21"/>
  <c r="AP599" i="21"/>
  <c r="AQ599" i="21"/>
  <c r="AR599" i="21"/>
  <c r="AS599" i="21"/>
  <c r="AT599" i="21"/>
  <c r="AU599" i="21"/>
  <c r="AV599" i="21"/>
  <c r="AW599" i="21"/>
  <c r="AX599" i="21"/>
  <c r="AL600" i="21"/>
  <c r="AM600" i="21"/>
  <c r="AN600" i="21"/>
  <c r="AO600" i="21"/>
  <c r="AP600" i="21"/>
  <c r="AQ600" i="21"/>
  <c r="AR600" i="21"/>
  <c r="AS600" i="21"/>
  <c r="AT600" i="21"/>
  <c r="AU600" i="21"/>
  <c r="AV600" i="21"/>
  <c r="AW600" i="21"/>
  <c r="AX600" i="21"/>
  <c r="AL601" i="21"/>
  <c r="AM601" i="21"/>
  <c r="AN601" i="21"/>
  <c r="AO601" i="21"/>
  <c r="AP601" i="21"/>
  <c r="AQ601" i="21"/>
  <c r="AR601" i="21"/>
  <c r="AS601" i="21"/>
  <c r="AT601" i="21"/>
  <c r="AU601" i="21"/>
  <c r="AV601" i="21"/>
  <c r="AW601" i="21"/>
  <c r="AX601" i="21"/>
  <c r="AL602" i="21"/>
  <c r="AM602" i="21"/>
  <c r="AN602" i="21"/>
  <c r="AO602" i="21"/>
  <c r="AP602" i="21"/>
  <c r="AQ602" i="21"/>
  <c r="AR602" i="21"/>
  <c r="AS602" i="21"/>
  <c r="AT602" i="21"/>
  <c r="AU602" i="21"/>
  <c r="AV602" i="21"/>
  <c r="AW602" i="21"/>
  <c r="AX602" i="21"/>
  <c r="AL603" i="21"/>
  <c r="AM603" i="21"/>
  <c r="AN603" i="21"/>
  <c r="AO603" i="21"/>
  <c r="AP603" i="21"/>
  <c r="AQ603" i="21"/>
  <c r="AR603" i="21"/>
  <c r="AS603" i="21"/>
  <c r="AT603" i="21"/>
  <c r="AU603" i="21"/>
  <c r="AV603" i="21"/>
  <c r="AW603" i="21"/>
  <c r="AX603" i="21"/>
  <c r="AL604" i="21"/>
  <c r="AM604" i="21"/>
  <c r="AN604" i="21"/>
  <c r="AO604" i="21"/>
  <c r="AP604" i="21"/>
  <c r="AQ604" i="21"/>
  <c r="AR604" i="21"/>
  <c r="AS604" i="21"/>
  <c r="AT604" i="21"/>
  <c r="AU604" i="21"/>
  <c r="AV604" i="21"/>
  <c r="AW604" i="21"/>
  <c r="AX604" i="21"/>
  <c r="AL605" i="21"/>
  <c r="AM605" i="21"/>
  <c r="AN605" i="21"/>
  <c r="AO605" i="21"/>
  <c r="AP605" i="21"/>
  <c r="AQ605" i="21"/>
  <c r="AR605" i="21"/>
  <c r="AS605" i="21"/>
  <c r="AT605" i="21"/>
  <c r="AU605" i="21"/>
  <c r="AV605" i="21"/>
  <c r="AW605" i="21"/>
  <c r="AX605" i="21"/>
  <c r="AL606" i="21"/>
  <c r="AM606" i="21"/>
  <c r="AN606" i="21"/>
  <c r="AO606" i="21"/>
  <c r="AP606" i="21"/>
  <c r="AQ606" i="21"/>
  <c r="AR606" i="21"/>
  <c r="AS606" i="21"/>
  <c r="AT606" i="21"/>
  <c r="AU606" i="21"/>
  <c r="AV606" i="21"/>
  <c r="AW606" i="21"/>
  <c r="AX606" i="21"/>
  <c r="AL607" i="21"/>
  <c r="AM607" i="21"/>
  <c r="AN607" i="21"/>
  <c r="AO607" i="21"/>
  <c r="AP607" i="21"/>
  <c r="AQ607" i="21"/>
  <c r="AR607" i="21"/>
  <c r="AS607" i="21"/>
  <c r="AT607" i="21"/>
  <c r="AU607" i="21"/>
  <c r="AV607" i="21"/>
  <c r="AW607" i="21"/>
  <c r="AX607" i="21"/>
  <c r="AL608" i="21"/>
  <c r="AM608" i="21"/>
  <c r="AN608" i="21"/>
  <c r="AO608" i="21"/>
  <c r="AP608" i="21"/>
  <c r="AQ608" i="21"/>
  <c r="AR608" i="21"/>
  <c r="AS608" i="21"/>
  <c r="AT608" i="21"/>
  <c r="AU608" i="21"/>
  <c r="AV608" i="21"/>
  <c r="AW608" i="21"/>
  <c r="AX608" i="21"/>
  <c r="AL609" i="21"/>
  <c r="AM609" i="21"/>
  <c r="AN609" i="21"/>
  <c r="AO609" i="21"/>
  <c r="AP609" i="21"/>
  <c r="AQ609" i="21"/>
  <c r="AR609" i="21"/>
  <c r="AS609" i="21"/>
  <c r="AT609" i="21"/>
  <c r="AU609" i="21"/>
  <c r="AV609" i="21"/>
  <c r="AW609" i="21"/>
  <c r="AX609" i="21"/>
  <c r="AL610" i="21"/>
  <c r="AM610" i="21"/>
  <c r="AN610" i="21"/>
  <c r="AO610" i="21"/>
  <c r="AP610" i="21"/>
  <c r="AQ610" i="21"/>
  <c r="AR610" i="21"/>
  <c r="AS610" i="21"/>
  <c r="AT610" i="21"/>
  <c r="AU610" i="21"/>
  <c r="AV610" i="21"/>
  <c r="AW610" i="21"/>
  <c r="AX610" i="21"/>
  <c r="AL611" i="21"/>
  <c r="AM611" i="21"/>
  <c r="AN611" i="21"/>
  <c r="AO611" i="21"/>
  <c r="AP611" i="21"/>
  <c r="AQ611" i="21"/>
  <c r="AR611" i="21"/>
  <c r="AS611" i="21"/>
  <c r="AT611" i="21"/>
  <c r="AU611" i="21"/>
  <c r="AV611" i="21"/>
  <c r="AW611" i="21"/>
  <c r="AX611" i="21"/>
  <c r="AL612" i="21"/>
  <c r="AM612" i="21"/>
  <c r="AN612" i="21"/>
  <c r="AO612" i="21"/>
  <c r="AP612" i="21"/>
  <c r="AQ612" i="21"/>
  <c r="AR612" i="21"/>
  <c r="AS612" i="21"/>
  <c r="AT612" i="21"/>
  <c r="AU612" i="21"/>
  <c r="AV612" i="21"/>
  <c r="AW612" i="21"/>
  <c r="AX612" i="21"/>
  <c r="AL613" i="21"/>
  <c r="AM613" i="21"/>
  <c r="AN613" i="21"/>
  <c r="AO613" i="21"/>
  <c r="AP613" i="21"/>
  <c r="AQ613" i="21"/>
  <c r="AR613" i="21"/>
  <c r="AS613" i="21"/>
  <c r="AT613" i="21"/>
  <c r="AU613" i="21"/>
  <c r="AV613" i="21"/>
  <c r="AW613" i="21"/>
  <c r="AX613" i="21"/>
  <c r="AL614" i="21"/>
  <c r="AM614" i="21"/>
  <c r="AN614" i="21"/>
  <c r="AO614" i="21"/>
  <c r="AP614" i="21"/>
  <c r="AQ614" i="21"/>
  <c r="AR614" i="21"/>
  <c r="AS614" i="21"/>
  <c r="AT614" i="21"/>
  <c r="AU614" i="21"/>
  <c r="AV614" i="21"/>
  <c r="AW614" i="21"/>
  <c r="AX614" i="21"/>
  <c r="AL615" i="21"/>
  <c r="AM615" i="21"/>
  <c r="AN615" i="21"/>
  <c r="AO615" i="21"/>
  <c r="AP615" i="21"/>
  <c r="AQ615" i="21"/>
  <c r="AR615" i="21"/>
  <c r="AS615" i="21"/>
  <c r="AT615" i="21"/>
  <c r="AU615" i="21"/>
  <c r="AV615" i="21"/>
  <c r="AW615" i="21"/>
  <c r="AX615" i="21"/>
  <c r="AL616" i="21"/>
  <c r="AM616" i="21"/>
  <c r="AN616" i="21"/>
  <c r="AO616" i="21"/>
  <c r="AP616" i="21"/>
  <c r="AQ616" i="21"/>
  <c r="AR616" i="21"/>
  <c r="AS616" i="21"/>
  <c r="AT616" i="21"/>
  <c r="AU616" i="21"/>
  <c r="AV616" i="21"/>
  <c r="AW616" i="21"/>
  <c r="AX616" i="21"/>
  <c r="AL617" i="21"/>
  <c r="AM617" i="21"/>
  <c r="AN617" i="21"/>
  <c r="AO617" i="21"/>
  <c r="AP617" i="21"/>
  <c r="AQ617" i="21"/>
  <c r="AR617" i="21"/>
  <c r="AS617" i="21"/>
  <c r="AT617" i="21"/>
  <c r="AU617" i="21"/>
  <c r="AV617" i="21"/>
  <c r="AW617" i="21"/>
  <c r="AX617" i="21"/>
  <c r="AL618" i="21"/>
  <c r="AM618" i="21"/>
  <c r="AN618" i="21"/>
  <c r="AO618" i="21"/>
  <c r="AP618" i="21"/>
  <c r="AQ618" i="21"/>
  <c r="AR618" i="21"/>
  <c r="AS618" i="21"/>
  <c r="AT618" i="21"/>
  <c r="AU618" i="21"/>
  <c r="AV618" i="21"/>
  <c r="AW618" i="21"/>
  <c r="AX618" i="21"/>
  <c r="AL619" i="21"/>
  <c r="AM619" i="21"/>
  <c r="AN619" i="21"/>
  <c r="AO619" i="21"/>
  <c r="AP619" i="21"/>
  <c r="AQ619" i="21"/>
  <c r="AR619" i="21"/>
  <c r="AS619" i="21"/>
  <c r="AT619" i="21"/>
  <c r="AU619" i="21"/>
  <c r="AV619" i="21"/>
  <c r="AW619" i="21"/>
  <c r="AX619" i="21"/>
  <c r="AL620" i="21"/>
  <c r="AM620" i="21"/>
  <c r="AN620" i="21"/>
  <c r="AO620" i="21"/>
  <c r="AP620" i="21"/>
  <c r="AQ620" i="21"/>
  <c r="AR620" i="21"/>
  <c r="AS620" i="21"/>
  <c r="AT620" i="21"/>
  <c r="AU620" i="21"/>
  <c r="AV620" i="21"/>
  <c r="AW620" i="21"/>
  <c r="AX620" i="21"/>
  <c r="AL621" i="21"/>
  <c r="AM621" i="21"/>
  <c r="AN621" i="21"/>
  <c r="AO621" i="21"/>
  <c r="AP621" i="21"/>
  <c r="AQ621" i="21"/>
  <c r="AR621" i="21"/>
  <c r="AS621" i="21"/>
  <c r="AT621" i="21"/>
  <c r="AU621" i="21"/>
  <c r="AV621" i="21"/>
  <c r="AW621" i="21"/>
  <c r="AX621" i="21"/>
  <c r="AL622" i="21"/>
  <c r="AM622" i="21"/>
  <c r="AN622" i="21"/>
  <c r="AO622" i="21"/>
  <c r="AP622" i="21"/>
  <c r="AQ622" i="21"/>
  <c r="AR622" i="21"/>
  <c r="AS622" i="21"/>
  <c r="AT622" i="21"/>
  <c r="AU622" i="21"/>
  <c r="AV622" i="21"/>
  <c r="AW622" i="21"/>
  <c r="AX622" i="21"/>
  <c r="AL623" i="21"/>
  <c r="AM623" i="21"/>
  <c r="AN623" i="21"/>
  <c r="AO623" i="21"/>
  <c r="AP623" i="21"/>
  <c r="AQ623" i="21"/>
  <c r="AR623" i="21"/>
  <c r="AS623" i="21"/>
  <c r="AT623" i="21"/>
  <c r="AU623" i="21"/>
  <c r="AV623" i="21"/>
  <c r="AW623" i="21"/>
  <c r="AX623" i="21"/>
  <c r="AL624" i="21"/>
  <c r="AM624" i="21"/>
  <c r="AN624" i="21"/>
  <c r="AO624" i="21"/>
  <c r="AP624" i="21"/>
  <c r="AQ624" i="21"/>
  <c r="AR624" i="21"/>
  <c r="AS624" i="21"/>
  <c r="AT624" i="21"/>
  <c r="AU624" i="21"/>
  <c r="AV624" i="21"/>
  <c r="AW624" i="21"/>
  <c r="AX624" i="21"/>
  <c r="AL625" i="21"/>
  <c r="AM625" i="21"/>
  <c r="AN625" i="21"/>
  <c r="AO625" i="21"/>
  <c r="AP625" i="21"/>
  <c r="AQ625" i="21"/>
  <c r="AR625" i="21"/>
  <c r="AS625" i="21"/>
  <c r="AT625" i="21"/>
  <c r="AU625" i="21"/>
  <c r="AV625" i="21"/>
  <c r="AW625" i="21"/>
  <c r="AX625" i="21"/>
  <c r="AL626" i="21"/>
  <c r="AM626" i="21"/>
  <c r="AN626" i="21"/>
  <c r="AO626" i="21"/>
  <c r="AP626" i="21"/>
  <c r="AQ626" i="21"/>
  <c r="AR626" i="21"/>
  <c r="AS626" i="21"/>
  <c r="AT626" i="21"/>
  <c r="AU626" i="21"/>
  <c r="AV626" i="21"/>
  <c r="AW626" i="21"/>
  <c r="AX626" i="21"/>
  <c r="AL627" i="21"/>
  <c r="AM627" i="21"/>
  <c r="AN627" i="21"/>
  <c r="AO627" i="21"/>
  <c r="AP627" i="21"/>
  <c r="AQ627" i="21"/>
  <c r="AR627" i="21"/>
  <c r="AS627" i="21"/>
  <c r="AT627" i="21"/>
  <c r="AU627" i="21"/>
  <c r="AV627" i="21"/>
  <c r="AW627" i="21"/>
  <c r="AX627" i="21"/>
  <c r="AL628" i="21"/>
  <c r="AM628" i="21"/>
  <c r="AN628" i="21"/>
  <c r="AO628" i="21"/>
  <c r="AP628" i="21"/>
  <c r="AQ628" i="21"/>
  <c r="AR628" i="21"/>
  <c r="AS628" i="21"/>
  <c r="AT628" i="21"/>
  <c r="AU628" i="21"/>
  <c r="AV628" i="21"/>
  <c r="AW628" i="21"/>
  <c r="AX628" i="21"/>
  <c r="AL629" i="21"/>
  <c r="AM629" i="21"/>
  <c r="AN629" i="21"/>
  <c r="AO629" i="21"/>
  <c r="AP629" i="21"/>
  <c r="AQ629" i="21"/>
  <c r="AR629" i="21"/>
  <c r="AS629" i="21"/>
  <c r="AT629" i="21"/>
  <c r="AU629" i="21"/>
  <c r="AV629" i="21"/>
  <c r="AW629" i="21"/>
  <c r="AX629" i="21"/>
  <c r="AL630" i="21"/>
  <c r="AM630" i="21"/>
  <c r="AN630" i="21"/>
  <c r="AO630" i="21"/>
  <c r="AP630" i="21"/>
  <c r="AQ630" i="21"/>
  <c r="AR630" i="21"/>
  <c r="AS630" i="21"/>
  <c r="AT630" i="21"/>
  <c r="AU630" i="21"/>
  <c r="AV630" i="21"/>
  <c r="AW630" i="21"/>
  <c r="AX630" i="21"/>
  <c r="AL631" i="21"/>
  <c r="AM631" i="21"/>
  <c r="AN631" i="21"/>
  <c r="AO631" i="21"/>
  <c r="AP631" i="21"/>
  <c r="AQ631" i="21"/>
  <c r="AR631" i="21"/>
  <c r="AS631" i="21"/>
  <c r="AT631" i="21"/>
  <c r="AU631" i="21"/>
  <c r="AV631" i="21"/>
  <c r="AW631" i="21"/>
  <c r="AX631" i="21"/>
  <c r="AL632" i="21"/>
  <c r="AM632" i="21"/>
  <c r="AN632" i="21"/>
  <c r="AO632" i="21"/>
  <c r="AP632" i="21"/>
  <c r="AQ632" i="21"/>
  <c r="AR632" i="21"/>
  <c r="AS632" i="21"/>
  <c r="AT632" i="21"/>
  <c r="AU632" i="21"/>
  <c r="AV632" i="21"/>
  <c r="AW632" i="21"/>
  <c r="AX632" i="21"/>
  <c r="AL633" i="21"/>
  <c r="AM633" i="21"/>
  <c r="AN633" i="21"/>
  <c r="AO633" i="21"/>
  <c r="AP633" i="21"/>
  <c r="AQ633" i="21"/>
  <c r="AR633" i="21"/>
  <c r="AS633" i="21"/>
  <c r="AT633" i="21"/>
  <c r="AU633" i="21"/>
  <c r="AV633" i="21"/>
  <c r="AW633" i="21"/>
  <c r="AX633" i="21"/>
  <c r="AL634" i="21"/>
  <c r="AM634" i="21"/>
  <c r="AN634" i="21"/>
  <c r="AO634" i="21"/>
  <c r="AP634" i="21"/>
  <c r="AQ634" i="21"/>
  <c r="AR634" i="21"/>
  <c r="AS634" i="21"/>
  <c r="AT634" i="21"/>
  <c r="AU634" i="21"/>
  <c r="AV634" i="21"/>
  <c r="AW634" i="21"/>
  <c r="AX634" i="21"/>
  <c r="AL635" i="21"/>
  <c r="AM635" i="21"/>
  <c r="AN635" i="21"/>
  <c r="AO635" i="21"/>
  <c r="AP635" i="21"/>
  <c r="AQ635" i="21"/>
  <c r="AR635" i="21"/>
  <c r="AS635" i="21"/>
  <c r="AT635" i="21"/>
  <c r="AU635" i="21"/>
  <c r="AV635" i="21"/>
  <c r="AW635" i="21"/>
  <c r="AX635" i="21"/>
  <c r="AL636" i="21"/>
  <c r="AM636" i="21"/>
  <c r="AN636" i="21"/>
  <c r="AO636" i="21"/>
  <c r="AP636" i="21"/>
  <c r="AQ636" i="21"/>
  <c r="AR636" i="21"/>
  <c r="AS636" i="21"/>
  <c r="AT636" i="21"/>
  <c r="AU636" i="21"/>
  <c r="AV636" i="21"/>
  <c r="AW636" i="21"/>
  <c r="AX636" i="21"/>
  <c r="AL637" i="21"/>
  <c r="AM637" i="21"/>
  <c r="AN637" i="21"/>
  <c r="AO637" i="21"/>
  <c r="AP637" i="21"/>
  <c r="AQ637" i="21"/>
  <c r="AR637" i="21"/>
  <c r="AS637" i="21"/>
  <c r="AT637" i="21"/>
  <c r="AU637" i="21"/>
  <c r="AV637" i="21"/>
  <c r="AW637" i="21"/>
  <c r="AX637" i="21"/>
  <c r="AL638" i="21"/>
  <c r="AM638" i="21"/>
  <c r="AN638" i="21"/>
  <c r="AO638" i="21"/>
  <c r="AP638" i="21"/>
  <c r="AQ638" i="21"/>
  <c r="AR638" i="21"/>
  <c r="AS638" i="21"/>
  <c r="AT638" i="21"/>
  <c r="AU638" i="21"/>
  <c r="AV638" i="21"/>
  <c r="AW638" i="21"/>
  <c r="AX638" i="21"/>
  <c r="AL639" i="21"/>
  <c r="AM639" i="21"/>
  <c r="AN639" i="21"/>
  <c r="AO639" i="21"/>
  <c r="AP639" i="21"/>
  <c r="AQ639" i="21"/>
  <c r="AR639" i="21"/>
  <c r="AS639" i="21"/>
  <c r="AT639" i="21"/>
  <c r="AU639" i="21"/>
  <c r="AV639" i="21"/>
  <c r="AW639" i="21"/>
  <c r="AX639" i="21"/>
  <c r="AL640" i="21"/>
  <c r="AM640" i="21"/>
  <c r="AN640" i="21"/>
  <c r="AO640" i="21"/>
  <c r="AP640" i="21"/>
  <c r="AQ640" i="21"/>
  <c r="AR640" i="21"/>
  <c r="AS640" i="21"/>
  <c r="AT640" i="21"/>
  <c r="AU640" i="21"/>
  <c r="AV640" i="21"/>
  <c r="AW640" i="21"/>
  <c r="AX640" i="21"/>
  <c r="AL641" i="21"/>
  <c r="AM641" i="21"/>
  <c r="AN641" i="21"/>
  <c r="AO641" i="21"/>
  <c r="AP641" i="21"/>
  <c r="AQ641" i="21"/>
  <c r="AR641" i="21"/>
  <c r="AS641" i="21"/>
  <c r="AT641" i="21"/>
  <c r="AU641" i="21"/>
  <c r="AV641" i="21"/>
  <c r="AW641" i="21"/>
  <c r="AX641" i="21"/>
  <c r="AL642" i="21"/>
  <c r="AM642" i="21"/>
  <c r="AN642" i="21"/>
  <c r="AO642" i="21"/>
  <c r="AP642" i="21"/>
  <c r="AQ642" i="21"/>
  <c r="AR642" i="21"/>
  <c r="AS642" i="21"/>
  <c r="AT642" i="21"/>
  <c r="AU642" i="21"/>
  <c r="AV642" i="21"/>
  <c r="AW642" i="21"/>
  <c r="AX642" i="21"/>
  <c r="AL643" i="21"/>
  <c r="AM643" i="21"/>
  <c r="AN643" i="21"/>
  <c r="AO643" i="21"/>
  <c r="AP643" i="21"/>
  <c r="AQ643" i="21"/>
  <c r="AR643" i="21"/>
  <c r="AS643" i="21"/>
  <c r="AT643" i="21"/>
  <c r="AU643" i="21"/>
  <c r="AV643" i="21"/>
  <c r="AW643" i="21"/>
  <c r="AX643" i="21"/>
  <c r="AL644" i="21"/>
  <c r="AM644" i="21"/>
  <c r="AN644" i="21"/>
  <c r="AO644" i="21"/>
  <c r="AP644" i="21"/>
  <c r="AQ644" i="21"/>
  <c r="AR644" i="21"/>
  <c r="AS644" i="21"/>
  <c r="AT644" i="21"/>
  <c r="AU644" i="21"/>
  <c r="AV644" i="21"/>
  <c r="AW644" i="21"/>
  <c r="AX644" i="21"/>
  <c r="AL645" i="21"/>
  <c r="AM645" i="21"/>
  <c r="AN645" i="21"/>
  <c r="AO645" i="21"/>
  <c r="AP645" i="21"/>
  <c r="AQ645" i="21"/>
  <c r="AR645" i="21"/>
  <c r="AS645" i="21"/>
  <c r="AT645" i="21"/>
  <c r="AU645" i="21"/>
  <c r="AV645" i="21"/>
  <c r="AW645" i="21"/>
  <c r="AX645" i="21"/>
  <c r="AL646" i="21"/>
  <c r="AM646" i="21"/>
  <c r="AN646" i="21"/>
  <c r="AO646" i="21"/>
  <c r="AP646" i="21"/>
  <c r="AQ646" i="21"/>
  <c r="AR646" i="21"/>
  <c r="AS646" i="21"/>
  <c r="AT646" i="21"/>
  <c r="AU646" i="21"/>
  <c r="AV646" i="21"/>
  <c r="AW646" i="21"/>
  <c r="AX646" i="21"/>
  <c r="AL647" i="21"/>
  <c r="AM647" i="21"/>
  <c r="AN647" i="21"/>
  <c r="AO647" i="21"/>
  <c r="AP647" i="21"/>
  <c r="AQ647" i="21"/>
  <c r="AR647" i="21"/>
  <c r="AS647" i="21"/>
  <c r="AT647" i="21"/>
  <c r="AU647" i="21"/>
  <c r="AV647" i="21"/>
  <c r="AW647" i="21"/>
  <c r="AX647" i="21"/>
  <c r="AL648" i="21"/>
  <c r="AM648" i="21"/>
  <c r="AN648" i="21"/>
  <c r="AO648" i="21"/>
  <c r="AP648" i="21"/>
  <c r="AQ648" i="21"/>
  <c r="AR648" i="21"/>
  <c r="AS648" i="21"/>
  <c r="AT648" i="21"/>
  <c r="AU648" i="21"/>
  <c r="AV648" i="21"/>
  <c r="AW648" i="21"/>
  <c r="AX648" i="21"/>
  <c r="AL649" i="21"/>
  <c r="AM649" i="21"/>
  <c r="AN649" i="21"/>
  <c r="AO649" i="21"/>
  <c r="AP649" i="21"/>
  <c r="AQ649" i="21"/>
  <c r="AR649" i="21"/>
  <c r="AS649" i="21"/>
  <c r="AT649" i="21"/>
  <c r="AU649" i="21"/>
  <c r="AV649" i="21"/>
  <c r="AW649" i="21"/>
  <c r="AX649" i="21"/>
  <c r="AL650" i="21"/>
  <c r="AM650" i="21"/>
  <c r="AN650" i="21"/>
  <c r="AO650" i="21"/>
  <c r="AP650" i="21"/>
  <c r="AQ650" i="21"/>
  <c r="AR650" i="21"/>
  <c r="AS650" i="21"/>
  <c r="AT650" i="21"/>
  <c r="AU650" i="21"/>
  <c r="AV650" i="21"/>
  <c r="AW650" i="21"/>
  <c r="AX650" i="21"/>
  <c r="AL651" i="21"/>
  <c r="AM651" i="21"/>
  <c r="AN651" i="21"/>
  <c r="AO651" i="21"/>
  <c r="AP651" i="21"/>
  <c r="AQ651" i="21"/>
  <c r="AR651" i="21"/>
  <c r="AS651" i="21"/>
  <c r="AT651" i="21"/>
  <c r="AU651" i="21"/>
  <c r="AV651" i="21"/>
  <c r="AW651" i="21"/>
  <c r="AX651" i="21"/>
  <c r="AL652" i="21"/>
  <c r="AM652" i="21"/>
  <c r="AN652" i="21"/>
  <c r="AO652" i="21"/>
  <c r="AP652" i="21"/>
  <c r="AQ652" i="21"/>
  <c r="AR652" i="21"/>
  <c r="AS652" i="21"/>
  <c r="AT652" i="21"/>
  <c r="AU652" i="21"/>
  <c r="AV652" i="21"/>
  <c r="AW652" i="21"/>
  <c r="AX652" i="21"/>
  <c r="AL653" i="21"/>
  <c r="AM653" i="21"/>
  <c r="AN653" i="21"/>
  <c r="AO653" i="21"/>
  <c r="AP653" i="21"/>
  <c r="AQ653" i="21"/>
  <c r="AR653" i="21"/>
  <c r="AS653" i="21"/>
  <c r="AT653" i="21"/>
  <c r="AU653" i="21"/>
  <c r="AV653" i="21"/>
  <c r="AW653" i="21"/>
  <c r="AX653" i="21"/>
  <c r="AL654" i="21"/>
  <c r="AM654" i="21"/>
  <c r="AN654" i="21"/>
  <c r="AO654" i="21"/>
  <c r="AP654" i="21"/>
  <c r="AQ654" i="21"/>
  <c r="AR654" i="21"/>
  <c r="AS654" i="21"/>
  <c r="AT654" i="21"/>
  <c r="AU654" i="21"/>
  <c r="AV654" i="21"/>
  <c r="AW654" i="21"/>
  <c r="AX654" i="21"/>
  <c r="AL655" i="21"/>
  <c r="AM655" i="21"/>
  <c r="AN655" i="21"/>
  <c r="AO655" i="21"/>
  <c r="AP655" i="21"/>
  <c r="AQ655" i="21"/>
  <c r="AR655" i="21"/>
  <c r="AS655" i="21"/>
  <c r="AT655" i="21"/>
  <c r="AU655" i="21"/>
  <c r="AV655" i="21"/>
  <c r="AW655" i="21"/>
  <c r="AX655" i="21"/>
  <c r="AL656" i="21"/>
  <c r="AM656" i="21"/>
  <c r="AN656" i="21"/>
  <c r="AO656" i="21"/>
  <c r="AP656" i="21"/>
  <c r="AQ656" i="21"/>
  <c r="AR656" i="21"/>
  <c r="AS656" i="21"/>
  <c r="AT656" i="21"/>
  <c r="AU656" i="21"/>
  <c r="AV656" i="21"/>
  <c r="AW656" i="21"/>
  <c r="AX656" i="21"/>
  <c r="AL657" i="21"/>
  <c r="AM657" i="21"/>
  <c r="AN657" i="21"/>
  <c r="AO657" i="21"/>
  <c r="AP657" i="21"/>
  <c r="AQ657" i="21"/>
  <c r="AR657" i="21"/>
  <c r="AS657" i="21"/>
  <c r="AT657" i="21"/>
  <c r="AU657" i="21"/>
  <c r="AV657" i="21"/>
  <c r="AW657" i="21"/>
  <c r="AX657" i="21"/>
  <c r="AL658" i="21"/>
  <c r="AM658" i="21"/>
  <c r="AN658" i="21"/>
  <c r="AO658" i="21"/>
  <c r="AP658" i="21"/>
  <c r="AQ658" i="21"/>
  <c r="AR658" i="21"/>
  <c r="AS658" i="21"/>
  <c r="AT658" i="21"/>
  <c r="AU658" i="21"/>
  <c r="AV658" i="21"/>
  <c r="AW658" i="21"/>
  <c r="AX658" i="21"/>
  <c r="AL659" i="21"/>
  <c r="AM659" i="21"/>
  <c r="AN659" i="21"/>
  <c r="AO659" i="21"/>
  <c r="AP659" i="21"/>
  <c r="AQ659" i="21"/>
  <c r="AR659" i="21"/>
  <c r="AS659" i="21"/>
  <c r="AT659" i="21"/>
  <c r="AU659" i="21"/>
  <c r="AV659" i="21"/>
  <c r="AW659" i="21"/>
  <c r="AX659" i="21"/>
  <c r="AL660" i="21"/>
  <c r="AM660" i="21"/>
  <c r="AN660" i="21"/>
  <c r="AO660" i="21"/>
  <c r="AP660" i="21"/>
  <c r="AQ660" i="21"/>
  <c r="AR660" i="21"/>
  <c r="AS660" i="21"/>
  <c r="AT660" i="21"/>
  <c r="AU660" i="21"/>
  <c r="AV660" i="21"/>
  <c r="AW660" i="21"/>
  <c r="AX660" i="21"/>
  <c r="AL661" i="21"/>
  <c r="AM661" i="21"/>
  <c r="AN661" i="21"/>
  <c r="AO661" i="21"/>
  <c r="AP661" i="21"/>
  <c r="AQ661" i="21"/>
  <c r="AR661" i="21"/>
  <c r="AS661" i="21"/>
  <c r="AT661" i="21"/>
  <c r="AU661" i="21"/>
  <c r="AV661" i="21"/>
  <c r="AW661" i="21"/>
  <c r="AX661" i="21"/>
  <c r="AL662" i="21"/>
  <c r="AM662" i="21"/>
  <c r="AN662" i="21"/>
  <c r="AO662" i="21"/>
  <c r="AP662" i="21"/>
  <c r="AQ662" i="21"/>
  <c r="AR662" i="21"/>
  <c r="AS662" i="21"/>
  <c r="AT662" i="21"/>
  <c r="AU662" i="21"/>
  <c r="AV662" i="21"/>
  <c r="AW662" i="21"/>
  <c r="AX662" i="21"/>
  <c r="AL663" i="21"/>
  <c r="AM663" i="21"/>
  <c r="AN663" i="21"/>
  <c r="AO663" i="21"/>
  <c r="AP663" i="21"/>
  <c r="AQ663" i="21"/>
  <c r="AR663" i="21"/>
  <c r="AS663" i="21"/>
  <c r="AT663" i="21"/>
  <c r="AU663" i="21"/>
  <c r="AV663" i="21"/>
  <c r="AW663" i="21"/>
  <c r="AX663" i="21"/>
  <c r="AL664" i="21"/>
  <c r="AM664" i="21"/>
  <c r="AN664" i="21"/>
  <c r="AO664" i="21"/>
  <c r="AP664" i="21"/>
  <c r="AQ664" i="21"/>
  <c r="AR664" i="21"/>
  <c r="AS664" i="21"/>
  <c r="AT664" i="21"/>
  <c r="AU664" i="21"/>
  <c r="AV664" i="21"/>
  <c r="AW664" i="21"/>
  <c r="AX664" i="21"/>
  <c r="AL665" i="21"/>
  <c r="AM665" i="21"/>
  <c r="AN665" i="21"/>
  <c r="AO665" i="21"/>
  <c r="AP665" i="21"/>
  <c r="AQ665" i="21"/>
  <c r="AR665" i="21"/>
  <c r="AS665" i="21"/>
  <c r="AT665" i="21"/>
  <c r="AU665" i="21"/>
  <c r="AV665" i="21"/>
  <c r="AW665" i="21"/>
  <c r="AX665" i="21"/>
  <c r="AL666" i="21"/>
  <c r="AM666" i="21"/>
  <c r="AN666" i="21"/>
  <c r="AO666" i="21"/>
  <c r="AP666" i="21"/>
  <c r="AQ666" i="21"/>
  <c r="AR666" i="21"/>
  <c r="AS666" i="21"/>
  <c r="AT666" i="21"/>
  <c r="AU666" i="21"/>
  <c r="AV666" i="21"/>
  <c r="AW666" i="21"/>
  <c r="AX666" i="21"/>
  <c r="AL667" i="21"/>
  <c r="AM667" i="21"/>
  <c r="AN667" i="21"/>
  <c r="AO667" i="21"/>
  <c r="AP667" i="21"/>
  <c r="AQ667" i="21"/>
  <c r="AR667" i="21"/>
  <c r="AS667" i="21"/>
  <c r="AT667" i="21"/>
  <c r="AU667" i="21"/>
  <c r="AV667" i="21"/>
  <c r="AW667" i="21"/>
  <c r="AX667" i="21"/>
  <c r="AL668" i="21"/>
  <c r="AM668" i="21"/>
  <c r="AN668" i="21"/>
  <c r="AO668" i="21"/>
  <c r="AP668" i="21"/>
  <c r="AQ668" i="21"/>
  <c r="AR668" i="21"/>
  <c r="AS668" i="21"/>
  <c r="AT668" i="21"/>
  <c r="AU668" i="21"/>
  <c r="AV668" i="21"/>
  <c r="AW668" i="21"/>
  <c r="AX668" i="21"/>
  <c r="AL669" i="21"/>
  <c r="AM669" i="21"/>
  <c r="AN669" i="21"/>
  <c r="AO669" i="21"/>
  <c r="AP669" i="21"/>
  <c r="AQ669" i="21"/>
  <c r="AR669" i="21"/>
  <c r="AS669" i="21"/>
  <c r="AT669" i="21"/>
  <c r="AU669" i="21"/>
  <c r="AV669" i="21"/>
  <c r="AW669" i="21"/>
  <c r="AX669" i="21"/>
  <c r="AL670" i="21"/>
  <c r="AM670" i="21"/>
  <c r="AN670" i="21"/>
  <c r="AO670" i="21"/>
  <c r="AP670" i="21"/>
  <c r="AQ670" i="21"/>
  <c r="AR670" i="21"/>
  <c r="AS670" i="21"/>
  <c r="AT670" i="21"/>
  <c r="AU670" i="21"/>
  <c r="AV670" i="21"/>
  <c r="AW670" i="21"/>
  <c r="AX670" i="21"/>
  <c r="AL671" i="21"/>
  <c r="AM671" i="21"/>
  <c r="AN671" i="21"/>
  <c r="AO671" i="21"/>
  <c r="AP671" i="21"/>
  <c r="AQ671" i="21"/>
  <c r="AR671" i="21"/>
  <c r="AS671" i="21"/>
  <c r="AT671" i="21"/>
  <c r="AU671" i="21"/>
  <c r="AV671" i="21"/>
  <c r="AW671" i="21"/>
  <c r="AX671" i="21"/>
  <c r="AL672" i="21"/>
  <c r="AM672" i="21"/>
  <c r="AN672" i="21"/>
  <c r="AO672" i="21"/>
  <c r="AP672" i="21"/>
  <c r="AQ672" i="21"/>
  <c r="AR672" i="21"/>
  <c r="AS672" i="21"/>
  <c r="AT672" i="21"/>
  <c r="AU672" i="21"/>
  <c r="AV672" i="21"/>
  <c r="AW672" i="21"/>
  <c r="AX672" i="21"/>
  <c r="AL673" i="21"/>
  <c r="AM673" i="21"/>
  <c r="AN673" i="21"/>
  <c r="AO673" i="21"/>
  <c r="AP673" i="21"/>
  <c r="AQ673" i="21"/>
  <c r="AR673" i="21"/>
  <c r="AS673" i="21"/>
  <c r="AT673" i="21"/>
  <c r="AU673" i="21"/>
  <c r="AV673" i="21"/>
  <c r="AW673" i="21"/>
  <c r="AX673" i="21"/>
  <c r="AL674" i="21"/>
  <c r="AM674" i="21"/>
  <c r="AN674" i="21"/>
  <c r="AO674" i="21"/>
  <c r="AP674" i="21"/>
  <c r="AQ674" i="21"/>
  <c r="AR674" i="21"/>
  <c r="AS674" i="21"/>
  <c r="AT674" i="21"/>
  <c r="AU674" i="21"/>
  <c r="AV674" i="21"/>
  <c r="AW674" i="21"/>
  <c r="AX674" i="21"/>
  <c r="AL675" i="21"/>
  <c r="AM675" i="21"/>
  <c r="AN675" i="21"/>
  <c r="AO675" i="21"/>
  <c r="AP675" i="21"/>
  <c r="AQ675" i="21"/>
  <c r="AR675" i="21"/>
  <c r="AS675" i="21"/>
  <c r="AT675" i="21"/>
  <c r="AU675" i="21"/>
  <c r="AV675" i="21"/>
  <c r="AW675" i="21"/>
  <c r="AX675" i="21"/>
  <c r="AL676" i="21"/>
  <c r="AM676" i="21"/>
  <c r="AN676" i="21"/>
  <c r="AO676" i="21"/>
  <c r="AP676" i="21"/>
  <c r="AQ676" i="21"/>
  <c r="AR676" i="21"/>
  <c r="AS676" i="21"/>
  <c r="AT676" i="21"/>
  <c r="AU676" i="21"/>
  <c r="AV676" i="21"/>
  <c r="AW676" i="21"/>
  <c r="AX676" i="21"/>
  <c r="AL677" i="21"/>
  <c r="AM677" i="21"/>
  <c r="AN677" i="21"/>
  <c r="AO677" i="21"/>
  <c r="AP677" i="21"/>
  <c r="AQ677" i="21"/>
  <c r="AR677" i="21"/>
  <c r="AS677" i="21"/>
  <c r="AT677" i="21"/>
  <c r="AU677" i="21"/>
  <c r="AV677" i="21"/>
  <c r="AW677" i="21"/>
  <c r="AX677" i="21"/>
  <c r="AL678" i="21"/>
  <c r="AM678" i="21"/>
  <c r="AN678" i="21"/>
  <c r="AO678" i="21"/>
  <c r="AP678" i="21"/>
  <c r="AQ678" i="21"/>
  <c r="AR678" i="21"/>
  <c r="AS678" i="21"/>
  <c r="AT678" i="21"/>
  <c r="AU678" i="21"/>
  <c r="AV678" i="21"/>
  <c r="AW678" i="21"/>
  <c r="AX678" i="21"/>
  <c r="AL679" i="21"/>
  <c r="AM679" i="21"/>
  <c r="AN679" i="21"/>
  <c r="AO679" i="21"/>
  <c r="AP679" i="21"/>
  <c r="AQ679" i="21"/>
  <c r="AR679" i="21"/>
  <c r="AS679" i="21"/>
  <c r="AT679" i="21"/>
  <c r="AU679" i="21"/>
  <c r="AV679" i="21"/>
  <c r="AW679" i="21"/>
  <c r="AX679" i="21"/>
  <c r="AL680" i="21"/>
  <c r="AM680" i="21"/>
  <c r="AN680" i="21"/>
  <c r="AO680" i="21"/>
  <c r="AP680" i="21"/>
  <c r="AQ680" i="21"/>
  <c r="AR680" i="21"/>
  <c r="AS680" i="21"/>
  <c r="AT680" i="21"/>
  <c r="AU680" i="21"/>
  <c r="AV680" i="21"/>
  <c r="AW680" i="21"/>
  <c r="AX680" i="21"/>
  <c r="AL681" i="21"/>
  <c r="AM681" i="21"/>
  <c r="AN681" i="21"/>
  <c r="AO681" i="21"/>
  <c r="AP681" i="21"/>
  <c r="AQ681" i="21"/>
  <c r="AR681" i="21"/>
  <c r="AS681" i="21"/>
  <c r="AT681" i="21"/>
  <c r="AU681" i="21"/>
  <c r="AV681" i="21"/>
  <c r="AW681" i="21"/>
  <c r="AX681" i="21"/>
  <c r="AL682" i="21"/>
  <c r="AM682" i="21"/>
  <c r="AN682" i="21"/>
  <c r="AO682" i="21"/>
  <c r="AP682" i="21"/>
  <c r="AQ682" i="21"/>
  <c r="AR682" i="21"/>
  <c r="AS682" i="21"/>
  <c r="AT682" i="21"/>
  <c r="AU682" i="21"/>
  <c r="AV682" i="21"/>
  <c r="AW682" i="21"/>
  <c r="AX682" i="21"/>
  <c r="AL683" i="21"/>
  <c r="AM683" i="21"/>
  <c r="AN683" i="21"/>
  <c r="AO683" i="21"/>
  <c r="AP683" i="21"/>
  <c r="AQ683" i="21"/>
  <c r="AR683" i="21"/>
  <c r="AS683" i="21"/>
  <c r="AT683" i="21"/>
  <c r="AU683" i="21"/>
  <c r="AV683" i="21"/>
  <c r="AW683" i="21"/>
  <c r="AX683" i="21"/>
  <c r="AL684" i="21"/>
  <c r="AM684" i="21"/>
  <c r="AN684" i="21"/>
  <c r="AO684" i="21"/>
  <c r="AP684" i="21"/>
  <c r="AQ684" i="21"/>
  <c r="AR684" i="21"/>
  <c r="AS684" i="21"/>
  <c r="AT684" i="21"/>
  <c r="AU684" i="21"/>
  <c r="AV684" i="21"/>
  <c r="AW684" i="21"/>
  <c r="AX684" i="21"/>
  <c r="AL685" i="21"/>
  <c r="AM685" i="21"/>
  <c r="AN685" i="21"/>
  <c r="AO685" i="21"/>
  <c r="AP685" i="21"/>
  <c r="AQ685" i="21"/>
  <c r="AR685" i="21"/>
  <c r="AS685" i="21"/>
  <c r="AT685" i="21"/>
  <c r="AU685" i="21"/>
  <c r="AV685" i="21"/>
  <c r="AW685" i="21"/>
  <c r="AX685" i="21"/>
  <c r="AL686" i="21"/>
  <c r="AM686" i="21"/>
  <c r="AN686" i="21"/>
  <c r="AO686" i="21"/>
  <c r="AP686" i="21"/>
  <c r="AQ686" i="21"/>
  <c r="AR686" i="21"/>
  <c r="AS686" i="21"/>
  <c r="AT686" i="21"/>
  <c r="AU686" i="21"/>
  <c r="AV686" i="21"/>
  <c r="AW686" i="21"/>
  <c r="AX686" i="21"/>
  <c r="AL687" i="21"/>
  <c r="AM687" i="21"/>
  <c r="AN687" i="21"/>
  <c r="AO687" i="21"/>
  <c r="AP687" i="21"/>
  <c r="AQ687" i="21"/>
  <c r="AR687" i="21"/>
  <c r="AS687" i="21"/>
  <c r="AT687" i="21"/>
  <c r="AU687" i="21"/>
  <c r="AV687" i="21"/>
  <c r="AW687" i="21"/>
  <c r="AX687" i="21"/>
  <c r="AL688" i="21"/>
  <c r="AM688" i="21"/>
  <c r="AN688" i="21"/>
  <c r="AO688" i="21"/>
  <c r="AP688" i="21"/>
  <c r="AQ688" i="21"/>
  <c r="AR688" i="21"/>
  <c r="AS688" i="21"/>
  <c r="AT688" i="21"/>
  <c r="AU688" i="21"/>
  <c r="AV688" i="21"/>
  <c r="AW688" i="21"/>
  <c r="AX688" i="21"/>
  <c r="AL689" i="21"/>
  <c r="AM689" i="21"/>
  <c r="AN689" i="21"/>
  <c r="AO689" i="21"/>
  <c r="AP689" i="21"/>
  <c r="AQ689" i="21"/>
  <c r="AR689" i="21"/>
  <c r="AS689" i="21"/>
  <c r="AT689" i="21"/>
  <c r="AU689" i="21"/>
  <c r="AV689" i="21"/>
  <c r="AW689" i="21"/>
  <c r="AX689" i="21"/>
  <c r="AL690" i="21"/>
  <c r="AM690" i="21"/>
  <c r="AN690" i="21"/>
  <c r="AO690" i="21"/>
  <c r="AP690" i="21"/>
  <c r="AQ690" i="21"/>
  <c r="AR690" i="21"/>
  <c r="AS690" i="21"/>
  <c r="AT690" i="21"/>
  <c r="AU690" i="21"/>
  <c r="AV690" i="21"/>
  <c r="AW690" i="21"/>
  <c r="AX690" i="21"/>
  <c r="AL691" i="21"/>
  <c r="AM691" i="21"/>
  <c r="AN691" i="21"/>
  <c r="AO691" i="21"/>
  <c r="AP691" i="21"/>
  <c r="AQ691" i="21"/>
  <c r="AR691" i="21"/>
  <c r="AS691" i="21"/>
  <c r="AT691" i="21"/>
  <c r="AU691" i="21"/>
  <c r="AV691" i="21"/>
  <c r="AW691" i="21"/>
  <c r="AX691" i="21"/>
  <c r="AL692" i="21"/>
  <c r="AM692" i="21"/>
  <c r="AN692" i="21"/>
  <c r="AO692" i="21"/>
  <c r="AP692" i="21"/>
  <c r="AQ692" i="21"/>
  <c r="AR692" i="21"/>
  <c r="AS692" i="21"/>
  <c r="AT692" i="21"/>
  <c r="AU692" i="21"/>
  <c r="AV692" i="21"/>
  <c r="AW692" i="21"/>
  <c r="AX692" i="21"/>
  <c r="AL693" i="21"/>
  <c r="AM693" i="21"/>
  <c r="AN693" i="21"/>
  <c r="AO693" i="21"/>
  <c r="AP693" i="21"/>
  <c r="AQ693" i="21"/>
  <c r="AR693" i="21"/>
  <c r="AS693" i="21"/>
  <c r="AT693" i="21"/>
  <c r="AU693" i="21"/>
  <c r="AV693" i="21"/>
  <c r="AW693" i="21"/>
  <c r="AX693" i="21"/>
  <c r="AL694" i="21"/>
  <c r="AM694" i="21"/>
  <c r="AN694" i="21"/>
  <c r="AO694" i="21"/>
  <c r="AP694" i="21"/>
  <c r="AQ694" i="21"/>
  <c r="AR694" i="21"/>
  <c r="AS694" i="21"/>
  <c r="AT694" i="21"/>
  <c r="AU694" i="21"/>
  <c r="AV694" i="21"/>
  <c r="AW694" i="21"/>
  <c r="AX694" i="21"/>
  <c r="AL695" i="21"/>
  <c r="AM695" i="21"/>
  <c r="AN695" i="21"/>
  <c r="AO695" i="21"/>
  <c r="AP695" i="21"/>
  <c r="AQ695" i="21"/>
  <c r="AR695" i="21"/>
  <c r="AS695" i="21"/>
  <c r="AT695" i="21"/>
  <c r="AU695" i="21"/>
  <c r="AV695" i="21"/>
  <c r="AW695" i="21"/>
  <c r="AX695" i="21"/>
  <c r="AL696" i="21"/>
  <c r="AM696" i="21"/>
  <c r="AN696" i="21"/>
  <c r="AO696" i="21"/>
  <c r="AP696" i="21"/>
  <c r="AQ696" i="21"/>
  <c r="AR696" i="21"/>
  <c r="AS696" i="21"/>
  <c r="AT696" i="21"/>
  <c r="AU696" i="21"/>
  <c r="AV696" i="21"/>
  <c r="AW696" i="21"/>
  <c r="AX696" i="21"/>
  <c r="AL697" i="21"/>
  <c r="AM697" i="21"/>
  <c r="AN697" i="21"/>
  <c r="AO697" i="21"/>
  <c r="AP697" i="21"/>
  <c r="AQ697" i="21"/>
  <c r="AR697" i="21"/>
  <c r="AS697" i="21"/>
  <c r="AT697" i="21"/>
  <c r="AU697" i="21"/>
  <c r="AV697" i="21"/>
  <c r="AW697" i="21"/>
  <c r="AX697" i="21"/>
  <c r="AL698" i="21"/>
  <c r="AM698" i="21"/>
  <c r="AN698" i="21"/>
  <c r="AO698" i="21"/>
  <c r="AP698" i="21"/>
  <c r="AQ698" i="21"/>
  <c r="AR698" i="21"/>
  <c r="AS698" i="21"/>
  <c r="AT698" i="21"/>
  <c r="AU698" i="21"/>
  <c r="AV698" i="21"/>
  <c r="AW698" i="21"/>
  <c r="AX698" i="21"/>
  <c r="AL699" i="21"/>
  <c r="AM699" i="21"/>
  <c r="AN699" i="21"/>
  <c r="AO699" i="21"/>
  <c r="AP699" i="21"/>
  <c r="AQ699" i="21"/>
  <c r="AR699" i="21"/>
  <c r="AS699" i="21"/>
  <c r="AT699" i="21"/>
  <c r="AU699" i="21"/>
  <c r="AV699" i="21"/>
  <c r="AW699" i="21"/>
  <c r="AX699" i="21"/>
  <c r="AL700" i="21"/>
  <c r="AM700" i="21"/>
  <c r="AN700" i="21"/>
  <c r="AO700" i="21"/>
  <c r="AP700" i="21"/>
  <c r="AQ700" i="21"/>
  <c r="AR700" i="21"/>
  <c r="AS700" i="21"/>
  <c r="AT700" i="21"/>
  <c r="AU700" i="21"/>
  <c r="AV700" i="21"/>
  <c r="AW700" i="21"/>
  <c r="AX700" i="21"/>
  <c r="AL701" i="21"/>
  <c r="AM701" i="21"/>
  <c r="AN701" i="21"/>
  <c r="AO701" i="21"/>
  <c r="AP701" i="21"/>
  <c r="AQ701" i="21"/>
  <c r="AR701" i="21"/>
  <c r="AS701" i="21"/>
  <c r="AT701" i="21"/>
  <c r="AU701" i="21"/>
  <c r="AV701" i="21"/>
  <c r="AW701" i="21"/>
  <c r="AX701" i="21"/>
  <c r="AL702" i="21"/>
  <c r="AM702" i="21"/>
  <c r="AN702" i="21"/>
  <c r="AO702" i="21"/>
  <c r="AP702" i="21"/>
  <c r="AQ702" i="21"/>
  <c r="AR702" i="21"/>
  <c r="AS702" i="21"/>
  <c r="AT702" i="21"/>
  <c r="AU702" i="21"/>
  <c r="AV702" i="21"/>
  <c r="AW702" i="21"/>
  <c r="AX702" i="21"/>
  <c r="AL703" i="21"/>
  <c r="AM703" i="21"/>
  <c r="AN703" i="21"/>
  <c r="AO703" i="21"/>
  <c r="AP703" i="21"/>
  <c r="AQ703" i="21"/>
  <c r="AR703" i="21"/>
  <c r="AS703" i="21"/>
  <c r="AT703" i="21"/>
  <c r="AU703" i="21"/>
  <c r="AV703" i="21"/>
  <c r="AW703" i="21"/>
  <c r="AX703" i="21"/>
  <c r="AL704" i="21"/>
  <c r="AM704" i="21"/>
  <c r="AN704" i="21"/>
  <c r="AO704" i="21"/>
  <c r="AP704" i="21"/>
  <c r="AQ704" i="21"/>
  <c r="AR704" i="21"/>
  <c r="AS704" i="21"/>
  <c r="AT704" i="21"/>
  <c r="AU704" i="21"/>
  <c r="AV704" i="21"/>
  <c r="AW704" i="21"/>
  <c r="AX704" i="21"/>
  <c r="AL705" i="21"/>
  <c r="AM705" i="21"/>
  <c r="AN705" i="21"/>
  <c r="AO705" i="21"/>
  <c r="AP705" i="21"/>
  <c r="AQ705" i="21"/>
  <c r="AR705" i="21"/>
  <c r="AS705" i="21"/>
  <c r="AT705" i="21"/>
  <c r="AU705" i="21"/>
  <c r="AV705" i="21"/>
  <c r="AW705" i="21"/>
  <c r="AX705" i="21"/>
  <c r="AL706" i="21"/>
  <c r="AM706" i="21"/>
  <c r="AN706" i="21"/>
  <c r="AO706" i="21"/>
  <c r="AP706" i="21"/>
  <c r="AQ706" i="21"/>
  <c r="AR706" i="21"/>
  <c r="AS706" i="21"/>
  <c r="AT706" i="21"/>
  <c r="AU706" i="21"/>
  <c r="AV706" i="21"/>
  <c r="AW706" i="21"/>
  <c r="AX706" i="21"/>
  <c r="AL707" i="21"/>
  <c r="AM707" i="21"/>
  <c r="AN707" i="21"/>
  <c r="AO707" i="21"/>
  <c r="AP707" i="21"/>
  <c r="AQ707" i="21"/>
  <c r="AR707" i="21"/>
  <c r="AS707" i="21"/>
  <c r="AT707" i="21"/>
  <c r="AU707" i="21"/>
  <c r="AV707" i="21"/>
  <c r="AW707" i="21"/>
  <c r="AX707" i="21"/>
  <c r="AL708" i="21"/>
  <c r="AM708" i="21"/>
  <c r="AN708" i="21"/>
  <c r="AO708" i="21"/>
  <c r="AP708" i="21"/>
  <c r="AQ708" i="21"/>
  <c r="AR708" i="21"/>
  <c r="AS708" i="21"/>
  <c r="AT708" i="21"/>
  <c r="AU708" i="21"/>
  <c r="AV708" i="21"/>
  <c r="AW708" i="21"/>
  <c r="AX708" i="21"/>
  <c r="AL709" i="21"/>
  <c r="AM709" i="21"/>
  <c r="AN709" i="21"/>
  <c r="AO709" i="21"/>
  <c r="AP709" i="21"/>
  <c r="AQ709" i="21"/>
  <c r="AR709" i="21"/>
  <c r="AS709" i="21"/>
  <c r="AT709" i="21"/>
  <c r="AU709" i="21"/>
  <c r="AV709" i="21"/>
  <c r="AW709" i="21"/>
  <c r="AX709" i="21"/>
  <c r="AL710" i="21"/>
  <c r="AM710" i="21"/>
  <c r="AN710" i="21"/>
  <c r="AO710" i="21"/>
  <c r="AP710" i="21"/>
  <c r="AQ710" i="21"/>
  <c r="AR710" i="21"/>
  <c r="AS710" i="21"/>
  <c r="AT710" i="21"/>
  <c r="AU710" i="21"/>
  <c r="AV710" i="21"/>
  <c r="AW710" i="21"/>
  <c r="AX710" i="21"/>
  <c r="AL711" i="21"/>
  <c r="AM711" i="21"/>
  <c r="AN711" i="21"/>
  <c r="AO711" i="21"/>
  <c r="AP711" i="21"/>
  <c r="AQ711" i="21"/>
  <c r="AR711" i="21"/>
  <c r="AS711" i="21"/>
  <c r="AT711" i="21"/>
  <c r="AU711" i="21"/>
  <c r="AV711" i="21"/>
  <c r="AW711" i="21"/>
  <c r="AX711" i="21"/>
  <c r="AL712" i="21"/>
  <c r="AM712" i="21"/>
  <c r="AN712" i="21"/>
  <c r="AO712" i="21"/>
  <c r="AP712" i="21"/>
  <c r="AQ712" i="21"/>
  <c r="AR712" i="21"/>
  <c r="AS712" i="21"/>
  <c r="AT712" i="21"/>
  <c r="AU712" i="21"/>
  <c r="AV712" i="21"/>
  <c r="AW712" i="21"/>
  <c r="AX712" i="21"/>
  <c r="AL713" i="21"/>
  <c r="AM713" i="21"/>
  <c r="AN713" i="21"/>
  <c r="AO713" i="21"/>
  <c r="AP713" i="21"/>
  <c r="AQ713" i="21"/>
  <c r="AR713" i="21"/>
  <c r="AS713" i="21"/>
  <c r="AT713" i="21"/>
  <c r="AU713" i="21"/>
  <c r="AV713" i="21"/>
  <c r="AW713" i="21"/>
  <c r="AX713" i="21"/>
  <c r="AL714" i="21"/>
  <c r="AM714" i="21"/>
  <c r="AN714" i="21"/>
  <c r="AO714" i="21"/>
  <c r="AP714" i="21"/>
  <c r="AQ714" i="21"/>
  <c r="AR714" i="21"/>
  <c r="AS714" i="21"/>
  <c r="AT714" i="21"/>
  <c r="AU714" i="21"/>
  <c r="AV714" i="21"/>
  <c r="AW714" i="21"/>
  <c r="AX714" i="21"/>
  <c r="AL715" i="21"/>
  <c r="AM715" i="21"/>
  <c r="AN715" i="21"/>
  <c r="AO715" i="21"/>
  <c r="AP715" i="21"/>
  <c r="AQ715" i="21"/>
  <c r="AR715" i="21"/>
  <c r="AS715" i="21"/>
  <c r="AT715" i="21"/>
  <c r="AU715" i="21"/>
  <c r="AV715" i="21"/>
  <c r="AW715" i="21"/>
  <c r="AX715" i="21"/>
  <c r="AL716" i="21"/>
  <c r="AM716" i="21"/>
  <c r="AN716" i="21"/>
  <c r="AO716" i="21"/>
  <c r="AP716" i="21"/>
  <c r="AQ716" i="21"/>
  <c r="AR716" i="21"/>
  <c r="AS716" i="21"/>
  <c r="AT716" i="21"/>
  <c r="AU716" i="21"/>
  <c r="AV716" i="21"/>
  <c r="AW716" i="21"/>
  <c r="AX716" i="21"/>
  <c r="AL717" i="21"/>
  <c r="AM717" i="21"/>
  <c r="AN717" i="21"/>
  <c r="AO717" i="21"/>
  <c r="AP717" i="21"/>
  <c r="AQ717" i="21"/>
  <c r="AR717" i="21"/>
  <c r="AS717" i="21"/>
  <c r="AT717" i="21"/>
  <c r="AU717" i="21"/>
  <c r="AV717" i="21"/>
  <c r="AW717" i="21"/>
  <c r="AX717" i="21"/>
  <c r="AL718" i="21"/>
  <c r="AM718" i="21"/>
  <c r="AN718" i="21"/>
  <c r="AO718" i="21"/>
  <c r="AP718" i="21"/>
  <c r="AQ718" i="21"/>
  <c r="AR718" i="21"/>
  <c r="AS718" i="21"/>
  <c r="AT718" i="21"/>
  <c r="AU718" i="21"/>
  <c r="AV718" i="21"/>
  <c r="AW718" i="21"/>
  <c r="AX718" i="21"/>
  <c r="AL719" i="21"/>
  <c r="AM719" i="21"/>
  <c r="AN719" i="21"/>
  <c r="AO719" i="21"/>
  <c r="AP719" i="21"/>
  <c r="AQ719" i="21"/>
  <c r="AR719" i="21"/>
  <c r="AS719" i="21"/>
  <c r="AT719" i="21"/>
  <c r="AU719" i="21"/>
  <c r="AV719" i="21"/>
  <c r="AW719" i="21"/>
  <c r="AX719" i="21"/>
  <c r="AL720" i="21"/>
  <c r="AM720" i="21"/>
  <c r="AN720" i="21"/>
  <c r="AO720" i="21"/>
  <c r="AP720" i="21"/>
  <c r="AQ720" i="21"/>
  <c r="AR720" i="21"/>
  <c r="AS720" i="21"/>
  <c r="AT720" i="21"/>
  <c r="AU720" i="21"/>
  <c r="AV720" i="21"/>
  <c r="AW720" i="21"/>
  <c r="AX720" i="21"/>
  <c r="AL721" i="21"/>
  <c r="AM721" i="21"/>
  <c r="AN721" i="21"/>
  <c r="AO721" i="21"/>
  <c r="AP721" i="21"/>
  <c r="AQ721" i="21"/>
  <c r="AR721" i="21"/>
  <c r="AS721" i="21"/>
  <c r="AT721" i="21"/>
  <c r="AU721" i="21"/>
  <c r="AV721" i="21"/>
  <c r="AW721" i="21"/>
  <c r="AX721" i="21"/>
  <c r="AL722" i="21"/>
  <c r="AM722" i="21"/>
  <c r="AN722" i="21"/>
  <c r="AO722" i="21"/>
  <c r="AP722" i="21"/>
  <c r="AQ722" i="21"/>
  <c r="AR722" i="21"/>
  <c r="AS722" i="21"/>
  <c r="AT722" i="21"/>
  <c r="AU722" i="21"/>
  <c r="AV722" i="21"/>
  <c r="AW722" i="21"/>
  <c r="AX722" i="21"/>
  <c r="AL723" i="21"/>
  <c r="AM723" i="21"/>
  <c r="AN723" i="21"/>
  <c r="AO723" i="21"/>
  <c r="AP723" i="21"/>
  <c r="AQ723" i="21"/>
  <c r="AR723" i="21"/>
  <c r="AS723" i="21"/>
  <c r="AT723" i="21"/>
  <c r="AU723" i="21"/>
  <c r="AV723" i="21"/>
  <c r="AW723" i="21"/>
  <c r="AX723" i="21"/>
  <c r="AL724" i="21"/>
  <c r="AM724" i="21"/>
  <c r="AN724" i="21"/>
  <c r="AO724" i="21"/>
  <c r="AP724" i="21"/>
  <c r="AQ724" i="21"/>
  <c r="AR724" i="21"/>
  <c r="AS724" i="21"/>
  <c r="AT724" i="21"/>
  <c r="AU724" i="21"/>
  <c r="AV724" i="21"/>
  <c r="AW724" i="21"/>
  <c r="AX724" i="21"/>
  <c r="AL725" i="21"/>
  <c r="AM725" i="21"/>
  <c r="AN725" i="21"/>
  <c r="AO725" i="21"/>
  <c r="AP725" i="21"/>
  <c r="AQ725" i="21"/>
  <c r="AR725" i="21"/>
  <c r="AS725" i="21"/>
  <c r="AT725" i="21"/>
  <c r="AU725" i="21"/>
  <c r="AV725" i="21"/>
  <c r="AW725" i="21"/>
  <c r="AX725" i="21"/>
  <c r="AL726" i="21"/>
  <c r="AM726" i="21"/>
  <c r="AN726" i="21"/>
  <c r="AO726" i="21"/>
  <c r="AP726" i="21"/>
  <c r="AQ726" i="21"/>
  <c r="AR726" i="21"/>
  <c r="AS726" i="21"/>
  <c r="AT726" i="21"/>
  <c r="AU726" i="21"/>
  <c r="AV726" i="21"/>
  <c r="AW726" i="21"/>
  <c r="AX726" i="21"/>
  <c r="AL727" i="21"/>
  <c r="AM727" i="21"/>
  <c r="AN727" i="21"/>
  <c r="AO727" i="21"/>
  <c r="AP727" i="21"/>
  <c r="AQ727" i="21"/>
  <c r="AR727" i="21"/>
  <c r="AS727" i="21"/>
  <c r="AT727" i="21"/>
  <c r="AU727" i="21"/>
  <c r="AV727" i="21"/>
  <c r="AW727" i="21"/>
  <c r="AX727" i="21"/>
  <c r="AL728" i="21"/>
  <c r="AM728" i="21"/>
  <c r="AN728" i="21"/>
  <c r="AO728" i="21"/>
  <c r="AP728" i="21"/>
  <c r="AQ728" i="21"/>
  <c r="AR728" i="21"/>
  <c r="AS728" i="21"/>
  <c r="AT728" i="21"/>
  <c r="AU728" i="21"/>
  <c r="AV728" i="21"/>
  <c r="AW728" i="21"/>
  <c r="AX728" i="21"/>
  <c r="AL729" i="21"/>
  <c r="AM729" i="21"/>
  <c r="AN729" i="21"/>
  <c r="AO729" i="21"/>
  <c r="AP729" i="21"/>
  <c r="AQ729" i="21"/>
  <c r="AR729" i="21"/>
  <c r="AS729" i="21"/>
  <c r="AT729" i="21"/>
  <c r="AU729" i="21"/>
  <c r="AV729" i="21"/>
  <c r="AW729" i="21"/>
  <c r="AX729" i="21"/>
  <c r="AL730" i="21"/>
  <c r="AM730" i="21"/>
  <c r="AN730" i="21"/>
  <c r="AO730" i="21"/>
  <c r="AP730" i="21"/>
  <c r="AQ730" i="21"/>
  <c r="AR730" i="21"/>
  <c r="AS730" i="21"/>
  <c r="AT730" i="21"/>
  <c r="AU730" i="21"/>
  <c r="AV730" i="21"/>
  <c r="AW730" i="21"/>
  <c r="AX730" i="21"/>
  <c r="AL731" i="21"/>
  <c r="AM731" i="21"/>
  <c r="AN731" i="21"/>
  <c r="AO731" i="21"/>
  <c r="AP731" i="21"/>
  <c r="AQ731" i="21"/>
  <c r="AR731" i="21"/>
  <c r="AS731" i="21"/>
  <c r="AT731" i="21"/>
  <c r="AU731" i="21"/>
  <c r="AV731" i="21"/>
  <c r="AW731" i="21"/>
  <c r="AX731" i="21"/>
  <c r="AL732" i="21"/>
  <c r="AM732" i="21"/>
  <c r="AN732" i="21"/>
  <c r="AO732" i="21"/>
  <c r="AP732" i="21"/>
  <c r="AQ732" i="21"/>
  <c r="AR732" i="21"/>
  <c r="AS732" i="21"/>
  <c r="AT732" i="21"/>
  <c r="AU732" i="21"/>
  <c r="AV732" i="21"/>
  <c r="AW732" i="21"/>
  <c r="AX732" i="21"/>
  <c r="AL733" i="21"/>
  <c r="AM733" i="21"/>
  <c r="AN733" i="21"/>
  <c r="AO733" i="21"/>
  <c r="AP733" i="21"/>
  <c r="AQ733" i="21"/>
  <c r="AR733" i="21"/>
  <c r="AS733" i="21"/>
  <c r="AT733" i="21"/>
  <c r="AU733" i="21"/>
  <c r="AV733" i="21"/>
  <c r="AW733" i="21"/>
  <c r="AX733" i="21"/>
  <c r="AL734" i="21"/>
  <c r="AM734" i="21"/>
  <c r="AN734" i="21"/>
  <c r="AO734" i="21"/>
  <c r="AP734" i="21"/>
  <c r="AQ734" i="21"/>
  <c r="AR734" i="21"/>
  <c r="AS734" i="21"/>
  <c r="AT734" i="21"/>
  <c r="AU734" i="21"/>
  <c r="AV734" i="21"/>
  <c r="AW734" i="21"/>
  <c r="AX734" i="21"/>
  <c r="AL735" i="21"/>
  <c r="AM735" i="21"/>
  <c r="AN735" i="21"/>
  <c r="AO735" i="21"/>
  <c r="AP735" i="21"/>
  <c r="AQ735" i="21"/>
  <c r="AR735" i="21"/>
  <c r="AS735" i="21"/>
  <c r="AT735" i="21"/>
  <c r="AU735" i="21"/>
  <c r="AV735" i="21"/>
  <c r="AW735" i="21"/>
  <c r="AX735" i="21"/>
  <c r="AL736" i="21"/>
  <c r="AM736" i="21"/>
  <c r="AN736" i="21"/>
  <c r="AO736" i="21"/>
  <c r="AP736" i="21"/>
  <c r="AQ736" i="21"/>
  <c r="AR736" i="21"/>
  <c r="AS736" i="21"/>
  <c r="AT736" i="21"/>
  <c r="AU736" i="21"/>
  <c r="AV736" i="21"/>
  <c r="AW736" i="21"/>
  <c r="AX736" i="21"/>
  <c r="AL737" i="21"/>
  <c r="AM737" i="21"/>
  <c r="AN737" i="21"/>
  <c r="AO737" i="21"/>
  <c r="AP737" i="21"/>
  <c r="AQ737" i="21"/>
  <c r="AR737" i="21"/>
  <c r="AS737" i="21"/>
  <c r="AT737" i="21"/>
  <c r="AU737" i="21"/>
  <c r="AV737" i="21"/>
  <c r="AW737" i="21"/>
  <c r="AX737" i="21"/>
  <c r="AL738" i="21"/>
  <c r="AM738" i="21"/>
  <c r="AN738" i="21"/>
  <c r="AO738" i="21"/>
  <c r="AP738" i="21"/>
  <c r="AQ738" i="21"/>
  <c r="AR738" i="21"/>
  <c r="AS738" i="21"/>
  <c r="AT738" i="21"/>
  <c r="AU738" i="21"/>
  <c r="AV738" i="21"/>
  <c r="AW738" i="21"/>
  <c r="AX738" i="21"/>
  <c r="AL739" i="21"/>
  <c r="AM739" i="21"/>
  <c r="AN739" i="21"/>
  <c r="AO739" i="21"/>
  <c r="AP739" i="21"/>
  <c r="AQ739" i="21"/>
  <c r="AR739" i="21"/>
  <c r="AS739" i="21"/>
  <c r="AT739" i="21"/>
  <c r="AU739" i="21"/>
  <c r="AV739" i="21"/>
  <c r="AW739" i="21"/>
  <c r="AX739" i="21"/>
  <c r="AL740" i="21"/>
  <c r="AM740" i="21"/>
  <c r="AN740" i="21"/>
  <c r="AO740" i="21"/>
  <c r="AP740" i="21"/>
  <c r="AQ740" i="21"/>
  <c r="AR740" i="21"/>
  <c r="AS740" i="21"/>
  <c r="AT740" i="21"/>
  <c r="AU740" i="21"/>
  <c r="AV740" i="21"/>
  <c r="AW740" i="21"/>
  <c r="AX740" i="21"/>
  <c r="AL741" i="21"/>
  <c r="AM741" i="21"/>
  <c r="AN741" i="21"/>
  <c r="AO741" i="21"/>
  <c r="AP741" i="21"/>
  <c r="AQ741" i="21"/>
  <c r="AR741" i="21"/>
  <c r="AS741" i="21"/>
  <c r="AT741" i="21"/>
  <c r="AU741" i="21"/>
  <c r="AV741" i="21"/>
  <c r="AW741" i="21"/>
  <c r="AX741" i="21"/>
  <c r="AL742" i="21"/>
  <c r="AM742" i="21"/>
  <c r="AN742" i="21"/>
  <c r="AO742" i="21"/>
  <c r="AP742" i="21"/>
  <c r="AQ742" i="21"/>
  <c r="AR742" i="21"/>
  <c r="AS742" i="21"/>
  <c r="AT742" i="21"/>
  <c r="AU742" i="21"/>
  <c r="AV742" i="21"/>
  <c r="AW742" i="21"/>
  <c r="AX742" i="21"/>
  <c r="AL743" i="21"/>
  <c r="AM743" i="21"/>
  <c r="AN743" i="21"/>
  <c r="AO743" i="21"/>
  <c r="AP743" i="21"/>
  <c r="AQ743" i="21"/>
  <c r="AR743" i="21"/>
  <c r="AS743" i="21"/>
  <c r="AT743" i="21"/>
  <c r="AU743" i="21"/>
  <c r="AV743" i="21"/>
  <c r="AW743" i="21"/>
  <c r="AX743" i="21"/>
  <c r="AL744" i="21"/>
  <c r="AM744" i="21"/>
  <c r="AN744" i="21"/>
  <c r="AO744" i="21"/>
  <c r="AP744" i="21"/>
  <c r="AQ744" i="21"/>
  <c r="AR744" i="21"/>
  <c r="AS744" i="21"/>
  <c r="AT744" i="21"/>
  <c r="AU744" i="21"/>
  <c r="AV744" i="21"/>
  <c r="AW744" i="21"/>
  <c r="AX744" i="21"/>
  <c r="AL745" i="21"/>
  <c r="AM745" i="21"/>
  <c r="AN745" i="21"/>
  <c r="AO745" i="21"/>
  <c r="AP745" i="21"/>
  <c r="AQ745" i="21"/>
  <c r="AR745" i="21"/>
  <c r="AS745" i="21"/>
  <c r="AT745" i="21"/>
  <c r="AU745" i="21"/>
  <c r="AV745" i="21"/>
  <c r="AW745" i="21"/>
  <c r="AX745" i="21"/>
  <c r="AL746" i="21"/>
  <c r="AM746" i="21"/>
  <c r="AN746" i="21"/>
  <c r="AO746" i="21"/>
  <c r="AP746" i="21"/>
  <c r="AQ746" i="21"/>
  <c r="AR746" i="21"/>
  <c r="AS746" i="21"/>
  <c r="AT746" i="21"/>
  <c r="AU746" i="21"/>
  <c r="AV746" i="21"/>
  <c r="AW746" i="21"/>
  <c r="AX746" i="21"/>
  <c r="AL747" i="21"/>
  <c r="AM747" i="21"/>
  <c r="AN747" i="21"/>
  <c r="AO747" i="21"/>
  <c r="AP747" i="21"/>
  <c r="AQ747" i="21"/>
  <c r="AR747" i="21"/>
  <c r="AS747" i="21"/>
  <c r="AT747" i="21"/>
  <c r="AU747" i="21"/>
  <c r="AV747" i="21"/>
  <c r="AW747" i="21"/>
  <c r="AX747" i="21"/>
  <c r="AL748" i="21"/>
  <c r="AM748" i="21"/>
  <c r="AN748" i="21"/>
  <c r="AO748" i="21"/>
  <c r="AP748" i="21"/>
  <c r="AQ748" i="21"/>
  <c r="AR748" i="21"/>
  <c r="AS748" i="21"/>
  <c r="AT748" i="21"/>
  <c r="AU748" i="21"/>
  <c r="AV748" i="21"/>
  <c r="AW748" i="21"/>
  <c r="AX748" i="21"/>
  <c r="AL749" i="21"/>
  <c r="AM749" i="21"/>
  <c r="AN749" i="21"/>
  <c r="AO749" i="21"/>
  <c r="AP749" i="21"/>
  <c r="AQ749" i="21"/>
  <c r="AR749" i="21"/>
  <c r="AS749" i="21"/>
  <c r="AT749" i="21"/>
  <c r="AU749" i="21"/>
  <c r="AV749" i="21"/>
  <c r="AW749" i="21"/>
  <c r="AX749" i="21"/>
  <c r="AL750" i="21"/>
  <c r="AM750" i="21"/>
  <c r="AN750" i="21"/>
  <c r="AO750" i="21"/>
  <c r="AP750" i="21"/>
  <c r="AQ750" i="21"/>
  <c r="AR750" i="21"/>
  <c r="AS750" i="21"/>
  <c r="AT750" i="21"/>
  <c r="AU750" i="21"/>
  <c r="AV750" i="21"/>
  <c r="AW750" i="21"/>
  <c r="AX750" i="21"/>
  <c r="AL751" i="21"/>
  <c r="AM751" i="21"/>
  <c r="AN751" i="21"/>
  <c r="AO751" i="21"/>
  <c r="AP751" i="21"/>
  <c r="AQ751" i="21"/>
  <c r="AR751" i="21"/>
  <c r="AS751" i="21"/>
  <c r="AT751" i="21"/>
  <c r="AU751" i="21"/>
  <c r="AV751" i="21"/>
  <c r="AW751" i="21"/>
  <c r="AX751" i="21"/>
  <c r="AL752" i="21"/>
  <c r="AM752" i="21"/>
  <c r="AN752" i="21"/>
  <c r="AO752" i="21"/>
  <c r="AP752" i="21"/>
  <c r="AQ752" i="21"/>
  <c r="AR752" i="21"/>
  <c r="AS752" i="21"/>
  <c r="AT752" i="21"/>
  <c r="AU752" i="21"/>
  <c r="AV752" i="21"/>
  <c r="AW752" i="21"/>
  <c r="AX752" i="21"/>
  <c r="AL753" i="21"/>
  <c r="AM753" i="21"/>
  <c r="AN753" i="21"/>
  <c r="AO753" i="21"/>
  <c r="AP753" i="21"/>
  <c r="AQ753" i="21"/>
  <c r="AR753" i="21"/>
  <c r="AS753" i="21"/>
  <c r="AT753" i="21"/>
  <c r="AU753" i="21"/>
  <c r="AV753" i="21"/>
  <c r="AW753" i="21"/>
  <c r="AX753" i="21"/>
  <c r="AL754" i="21"/>
  <c r="AM754" i="21"/>
  <c r="AN754" i="21"/>
  <c r="AO754" i="21"/>
  <c r="AP754" i="21"/>
  <c r="AQ754" i="21"/>
  <c r="AR754" i="21"/>
  <c r="AS754" i="21"/>
  <c r="AT754" i="21"/>
  <c r="AU754" i="21"/>
  <c r="AV754" i="21"/>
  <c r="AW754" i="21"/>
  <c r="AX754" i="21"/>
  <c r="AL755" i="21"/>
  <c r="AM755" i="21"/>
  <c r="AN755" i="21"/>
  <c r="AO755" i="21"/>
  <c r="AP755" i="21"/>
  <c r="AQ755" i="21"/>
  <c r="AR755" i="21"/>
  <c r="AS755" i="21"/>
  <c r="AT755" i="21"/>
  <c r="AU755" i="21"/>
  <c r="AV755" i="21"/>
  <c r="AW755" i="21"/>
  <c r="AX755" i="21"/>
  <c r="AL756" i="21"/>
  <c r="AM756" i="21"/>
  <c r="AN756" i="21"/>
  <c r="AO756" i="21"/>
  <c r="AP756" i="21"/>
  <c r="AQ756" i="21"/>
  <c r="AR756" i="21"/>
  <c r="AS756" i="21"/>
  <c r="AT756" i="21"/>
  <c r="AU756" i="21"/>
  <c r="AV756" i="21"/>
  <c r="AW756" i="21"/>
  <c r="AX756" i="21"/>
  <c r="AL757" i="21"/>
  <c r="AM757" i="21"/>
  <c r="AN757" i="21"/>
  <c r="AO757" i="21"/>
  <c r="AP757" i="21"/>
  <c r="AQ757" i="21"/>
  <c r="AR757" i="21"/>
  <c r="AS757" i="21"/>
  <c r="AT757" i="21"/>
  <c r="AU757" i="21"/>
  <c r="AV757" i="21"/>
  <c r="AW757" i="21"/>
  <c r="AX757" i="21"/>
  <c r="AL758" i="21"/>
  <c r="AM758" i="21"/>
  <c r="AN758" i="21"/>
  <c r="AO758" i="21"/>
  <c r="AP758" i="21"/>
  <c r="AQ758" i="21"/>
  <c r="AR758" i="21"/>
  <c r="AS758" i="21"/>
  <c r="AT758" i="21"/>
  <c r="AU758" i="21"/>
  <c r="AV758" i="21"/>
  <c r="AW758" i="21"/>
  <c r="AX758" i="21"/>
  <c r="AL759" i="21"/>
  <c r="AM759" i="21"/>
  <c r="AN759" i="21"/>
  <c r="AO759" i="21"/>
  <c r="AP759" i="21"/>
  <c r="AQ759" i="21"/>
  <c r="AR759" i="21"/>
  <c r="AS759" i="21"/>
  <c r="AT759" i="21"/>
  <c r="AU759" i="21"/>
  <c r="AV759" i="21"/>
  <c r="AW759" i="21"/>
  <c r="AX759" i="21"/>
  <c r="AL760" i="21"/>
  <c r="AM760" i="21"/>
  <c r="AN760" i="21"/>
  <c r="AO760" i="21"/>
  <c r="AP760" i="21"/>
  <c r="AQ760" i="21"/>
  <c r="AR760" i="21"/>
  <c r="AS760" i="21"/>
  <c r="AT760" i="21"/>
  <c r="AU760" i="21"/>
  <c r="AV760" i="21"/>
  <c r="AW760" i="21"/>
  <c r="AX760" i="21"/>
  <c r="AL761" i="21"/>
  <c r="AM761" i="21"/>
  <c r="AN761" i="21"/>
  <c r="AO761" i="21"/>
  <c r="AP761" i="21"/>
  <c r="AQ761" i="21"/>
  <c r="AR761" i="21"/>
  <c r="AS761" i="21"/>
  <c r="AT761" i="21"/>
  <c r="AU761" i="21"/>
  <c r="AV761" i="21"/>
  <c r="AW761" i="21"/>
  <c r="AX761" i="21"/>
  <c r="AL762" i="21"/>
  <c r="AM762" i="21"/>
  <c r="AN762" i="21"/>
  <c r="AO762" i="21"/>
  <c r="AP762" i="21"/>
  <c r="AQ762" i="21"/>
  <c r="AR762" i="21"/>
  <c r="AS762" i="21"/>
  <c r="AT762" i="21"/>
  <c r="AU762" i="21"/>
  <c r="AV762" i="21"/>
  <c r="AW762" i="21"/>
  <c r="AX762" i="21"/>
  <c r="AL763" i="21"/>
  <c r="AM763" i="21"/>
  <c r="AN763" i="21"/>
  <c r="AO763" i="21"/>
  <c r="AP763" i="21"/>
  <c r="AQ763" i="21"/>
  <c r="AR763" i="21"/>
  <c r="AS763" i="21"/>
  <c r="AT763" i="21"/>
  <c r="AU763" i="21"/>
  <c r="AV763" i="21"/>
  <c r="AW763" i="21"/>
  <c r="AX763" i="21"/>
  <c r="AL764" i="21"/>
  <c r="AM764" i="21"/>
  <c r="AN764" i="21"/>
  <c r="AO764" i="21"/>
  <c r="AP764" i="21"/>
  <c r="AQ764" i="21"/>
  <c r="AR764" i="21"/>
  <c r="AS764" i="21"/>
  <c r="AT764" i="21"/>
  <c r="AU764" i="21"/>
  <c r="AV764" i="21"/>
  <c r="AW764" i="21"/>
  <c r="AX764" i="21"/>
  <c r="AL765" i="21"/>
  <c r="AM765" i="21"/>
  <c r="AN765" i="21"/>
  <c r="AO765" i="21"/>
  <c r="AP765" i="21"/>
  <c r="AQ765" i="21"/>
  <c r="AR765" i="21"/>
  <c r="AS765" i="21"/>
  <c r="AT765" i="21"/>
  <c r="AU765" i="21"/>
  <c r="AV765" i="21"/>
  <c r="AW765" i="21"/>
  <c r="AX765" i="21"/>
  <c r="AL766" i="21"/>
  <c r="AM766" i="21"/>
  <c r="AN766" i="21"/>
  <c r="AO766" i="21"/>
  <c r="AP766" i="21"/>
  <c r="AQ766" i="21"/>
  <c r="AR766" i="21"/>
  <c r="AS766" i="21"/>
  <c r="AT766" i="21"/>
  <c r="AU766" i="21"/>
  <c r="AV766" i="21"/>
  <c r="AW766" i="21"/>
  <c r="AX766" i="21"/>
  <c r="AL767" i="21"/>
  <c r="AM767" i="21"/>
  <c r="AN767" i="21"/>
  <c r="AO767" i="21"/>
  <c r="AP767" i="21"/>
  <c r="AQ767" i="21"/>
  <c r="AR767" i="21"/>
  <c r="AS767" i="21"/>
  <c r="AT767" i="21"/>
  <c r="AU767" i="21"/>
  <c r="AV767" i="21"/>
  <c r="AW767" i="21"/>
  <c r="AX767" i="21"/>
  <c r="AL768" i="21"/>
  <c r="AM768" i="21"/>
  <c r="AN768" i="21"/>
  <c r="AO768" i="21"/>
  <c r="AP768" i="21"/>
  <c r="AQ768" i="21"/>
  <c r="AR768" i="21"/>
  <c r="AS768" i="21"/>
  <c r="AT768" i="21"/>
  <c r="AU768" i="21"/>
  <c r="AV768" i="21"/>
  <c r="AW768" i="21"/>
  <c r="AX768" i="21"/>
  <c r="AL769" i="21"/>
  <c r="AM769" i="21"/>
  <c r="AN769" i="21"/>
  <c r="AO769" i="21"/>
  <c r="AP769" i="21"/>
  <c r="AQ769" i="21"/>
  <c r="AR769" i="21"/>
  <c r="AS769" i="21"/>
  <c r="AT769" i="21"/>
  <c r="AU769" i="21"/>
  <c r="AV769" i="21"/>
  <c r="AW769" i="21"/>
  <c r="AX769" i="21"/>
  <c r="AL770" i="21"/>
  <c r="AM770" i="21"/>
  <c r="AN770" i="21"/>
  <c r="AO770" i="21"/>
  <c r="AP770" i="21"/>
  <c r="AQ770" i="21"/>
  <c r="AR770" i="21"/>
  <c r="AS770" i="21"/>
  <c r="AT770" i="21"/>
  <c r="AU770" i="21"/>
  <c r="AV770" i="21"/>
  <c r="AW770" i="21"/>
  <c r="AX770" i="21"/>
  <c r="AL771" i="21"/>
  <c r="AM771" i="21"/>
  <c r="AN771" i="21"/>
  <c r="AO771" i="21"/>
  <c r="AP771" i="21"/>
  <c r="AQ771" i="21"/>
  <c r="AR771" i="21"/>
  <c r="AS771" i="21"/>
  <c r="AT771" i="21"/>
  <c r="AU771" i="21"/>
  <c r="AV771" i="21"/>
  <c r="AW771" i="21"/>
  <c r="AX771" i="21"/>
  <c r="AL772" i="21"/>
  <c r="AM772" i="21"/>
  <c r="AN772" i="21"/>
  <c r="AO772" i="21"/>
  <c r="AP772" i="21"/>
  <c r="AQ772" i="21"/>
  <c r="AR772" i="21"/>
  <c r="AS772" i="21"/>
  <c r="AT772" i="21"/>
  <c r="AU772" i="21"/>
  <c r="AV772" i="21"/>
  <c r="AW772" i="21"/>
  <c r="AX772" i="21"/>
  <c r="AL773" i="21"/>
  <c r="AM773" i="21"/>
  <c r="AN773" i="21"/>
  <c r="AO773" i="21"/>
  <c r="AP773" i="21"/>
  <c r="AQ773" i="21"/>
  <c r="AR773" i="21"/>
  <c r="AS773" i="21"/>
  <c r="AT773" i="21"/>
  <c r="AU773" i="21"/>
  <c r="AV773" i="21"/>
  <c r="AW773" i="21"/>
  <c r="AX773" i="21"/>
  <c r="AL774" i="21"/>
  <c r="AM774" i="21"/>
  <c r="AN774" i="21"/>
  <c r="AO774" i="21"/>
  <c r="AP774" i="21"/>
  <c r="AQ774" i="21"/>
  <c r="AR774" i="21"/>
  <c r="AS774" i="21"/>
  <c r="AT774" i="21"/>
  <c r="AU774" i="21"/>
  <c r="AV774" i="21"/>
  <c r="AW774" i="21"/>
  <c r="AX774" i="21"/>
  <c r="AL775" i="21"/>
  <c r="AM775" i="21"/>
  <c r="AN775" i="21"/>
  <c r="AO775" i="21"/>
  <c r="AP775" i="21"/>
  <c r="AQ775" i="21"/>
  <c r="AR775" i="21"/>
  <c r="AS775" i="21"/>
  <c r="AT775" i="21"/>
  <c r="AU775" i="21"/>
  <c r="AV775" i="21"/>
  <c r="AW775" i="21"/>
  <c r="AX775" i="21"/>
  <c r="AL776" i="21"/>
  <c r="AM776" i="21"/>
  <c r="AN776" i="21"/>
  <c r="AO776" i="21"/>
  <c r="AP776" i="21"/>
  <c r="AQ776" i="21"/>
  <c r="AR776" i="21"/>
  <c r="AS776" i="21"/>
  <c r="AT776" i="21"/>
  <c r="AU776" i="21"/>
  <c r="AV776" i="21"/>
  <c r="AW776" i="21"/>
  <c r="AX776" i="21"/>
  <c r="AL777" i="21"/>
  <c r="AM777" i="21"/>
  <c r="AN777" i="21"/>
  <c r="AO777" i="21"/>
  <c r="AP777" i="21"/>
  <c r="AQ777" i="21"/>
  <c r="AR777" i="21"/>
  <c r="AS777" i="21"/>
  <c r="AT777" i="21"/>
  <c r="AU777" i="21"/>
  <c r="AV777" i="21"/>
  <c r="AW777" i="21"/>
  <c r="AX777" i="21"/>
  <c r="AL778" i="21"/>
  <c r="AM778" i="21"/>
  <c r="AN778" i="21"/>
  <c r="AO778" i="21"/>
  <c r="AP778" i="21"/>
  <c r="AQ778" i="21"/>
  <c r="AR778" i="21"/>
  <c r="AS778" i="21"/>
  <c r="AT778" i="21"/>
  <c r="AU778" i="21"/>
  <c r="AV778" i="21"/>
  <c r="AW778" i="21"/>
  <c r="AX778" i="21"/>
  <c r="AL779" i="21"/>
  <c r="AM779" i="21"/>
  <c r="AN779" i="21"/>
  <c r="AO779" i="21"/>
  <c r="AP779" i="21"/>
  <c r="AQ779" i="21"/>
  <c r="AR779" i="21"/>
  <c r="AS779" i="21"/>
  <c r="AT779" i="21"/>
  <c r="AU779" i="21"/>
  <c r="AV779" i="21"/>
  <c r="AW779" i="21"/>
  <c r="AX779" i="21"/>
  <c r="AL780" i="21"/>
  <c r="AM780" i="21"/>
  <c r="AN780" i="21"/>
  <c r="AO780" i="21"/>
  <c r="AP780" i="21"/>
  <c r="AQ780" i="21"/>
  <c r="AR780" i="21"/>
  <c r="AS780" i="21"/>
  <c r="AT780" i="21"/>
  <c r="AU780" i="21"/>
  <c r="AV780" i="21"/>
  <c r="AW780" i="21"/>
  <c r="AX780" i="21"/>
  <c r="AL781" i="21"/>
  <c r="AM781" i="21"/>
  <c r="AN781" i="21"/>
  <c r="AO781" i="21"/>
  <c r="AP781" i="21"/>
  <c r="AQ781" i="21"/>
  <c r="AR781" i="21"/>
  <c r="AS781" i="21"/>
  <c r="AT781" i="21"/>
  <c r="AU781" i="21"/>
  <c r="AV781" i="21"/>
  <c r="AW781" i="21"/>
  <c r="AX781" i="21"/>
  <c r="AL782" i="21"/>
  <c r="AM782" i="21"/>
  <c r="AN782" i="21"/>
  <c r="AO782" i="21"/>
  <c r="AP782" i="21"/>
  <c r="AQ782" i="21"/>
  <c r="AR782" i="21"/>
  <c r="AS782" i="21"/>
  <c r="AT782" i="21"/>
  <c r="AU782" i="21"/>
  <c r="AV782" i="21"/>
  <c r="AW782" i="21"/>
  <c r="AX782" i="21"/>
  <c r="AL783" i="21"/>
  <c r="AM783" i="21"/>
  <c r="AN783" i="21"/>
  <c r="AO783" i="21"/>
  <c r="AP783" i="21"/>
  <c r="AQ783" i="21"/>
  <c r="AR783" i="21"/>
  <c r="AS783" i="21"/>
  <c r="AT783" i="21"/>
  <c r="AU783" i="21"/>
  <c r="AV783" i="21"/>
  <c r="AW783" i="21"/>
  <c r="AX783" i="21"/>
  <c r="AL784" i="21"/>
  <c r="AM784" i="21"/>
  <c r="AN784" i="21"/>
  <c r="AO784" i="21"/>
  <c r="AP784" i="21"/>
  <c r="AQ784" i="21"/>
  <c r="AR784" i="21"/>
  <c r="AS784" i="21"/>
  <c r="AT784" i="21"/>
  <c r="AU784" i="21"/>
  <c r="AV784" i="21"/>
  <c r="AW784" i="21"/>
  <c r="AX784" i="21"/>
  <c r="AL785" i="21"/>
  <c r="AM785" i="21"/>
  <c r="AN785" i="21"/>
  <c r="AO785" i="21"/>
  <c r="AP785" i="21"/>
  <c r="AQ785" i="21"/>
  <c r="AR785" i="21"/>
  <c r="AS785" i="21"/>
  <c r="AT785" i="21"/>
  <c r="AU785" i="21"/>
  <c r="AV785" i="21"/>
  <c r="AW785" i="21"/>
  <c r="AX785" i="21"/>
  <c r="AL786" i="21"/>
  <c r="AM786" i="21"/>
  <c r="AN786" i="21"/>
  <c r="AO786" i="21"/>
  <c r="AP786" i="21"/>
  <c r="AQ786" i="21"/>
  <c r="AR786" i="21"/>
  <c r="AS786" i="21"/>
  <c r="AT786" i="21"/>
  <c r="AU786" i="21"/>
  <c r="AV786" i="21"/>
  <c r="AW786" i="21"/>
  <c r="AX786" i="21"/>
  <c r="AL787" i="21"/>
  <c r="AM787" i="21"/>
  <c r="AN787" i="21"/>
  <c r="AO787" i="21"/>
  <c r="AP787" i="21"/>
  <c r="AQ787" i="21"/>
  <c r="AR787" i="21"/>
  <c r="AS787" i="21"/>
  <c r="AT787" i="21"/>
  <c r="AU787" i="21"/>
  <c r="AV787" i="21"/>
  <c r="AW787" i="21"/>
  <c r="AX787" i="21"/>
  <c r="AL788" i="21"/>
  <c r="AM788" i="21"/>
  <c r="AN788" i="21"/>
  <c r="AO788" i="21"/>
  <c r="AP788" i="21"/>
  <c r="AQ788" i="21"/>
  <c r="AR788" i="21"/>
  <c r="AS788" i="21"/>
  <c r="AT788" i="21"/>
  <c r="AU788" i="21"/>
  <c r="AV788" i="21"/>
  <c r="AW788" i="21"/>
  <c r="AX788" i="21"/>
  <c r="AL789" i="21"/>
  <c r="AM789" i="21"/>
  <c r="AN789" i="21"/>
  <c r="AO789" i="21"/>
  <c r="AP789" i="21"/>
  <c r="AQ789" i="21"/>
  <c r="AR789" i="21"/>
  <c r="AS789" i="21"/>
  <c r="AT789" i="21"/>
  <c r="AU789" i="21"/>
  <c r="AV789" i="21"/>
  <c r="AW789" i="21"/>
  <c r="AX789" i="21"/>
  <c r="AL790" i="21"/>
  <c r="AM790" i="21"/>
  <c r="AN790" i="21"/>
  <c r="AO790" i="21"/>
  <c r="AP790" i="21"/>
  <c r="AQ790" i="21"/>
  <c r="AR790" i="21"/>
  <c r="AS790" i="21"/>
  <c r="AT790" i="21"/>
  <c r="AU790" i="21"/>
  <c r="AV790" i="21"/>
  <c r="AW790" i="21"/>
  <c r="AX790" i="21"/>
  <c r="AL791" i="21"/>
  <c r="AM791" i="21"/>
  <c r="AN791" i="21"/>
  <c r="AO791" i="21"/>
  <c r="AP791" i="21"/>
  <c r="AQ791" i="21"/>
  <c r="AR791" i="21"/>
  <c r="AS791" i="21"/>
  <c r="AT791" i="21"/>
  <c r="AU791" i="21"/>
  <c r="AV791" i="21"/>
  <c r="AW791" i="21"/>
  <c r="AX791" i="21"/>
  <c r="AL792" i="21"/>
  <c r="AM792" i="21"/>
  <c r="AN792" i="21"/>
  <c r="AO792" i="21"/>
  <c r="AP792" i="21"/>
  <c r="AQ792" i="21"/>
  <c r="AR792" i="21"/>
  <c r="AS792" i="21"/>
  <c r="AT792" i="21"/>
  <c r="AU792" i="21"/>
  <c r="AV792" i="21"/>
  <c r="AW792" i="21"/>
  <c r="AX792" i="21"/>
  <c r="AL793" i="21"/>
  <c r="AM793" i="21"/>
  <c r="AN793" i="21"/>
  <c r="AO793" i="21"/>
  <c r="AP793" i="21"/>
  <c r="AQ793" i="21"/>
  <c r="AR793" i="21"/>
  <c r="AS793" i="21"/>
  <c r="AT793" i="21"/>
  <c r="AU793" i="21"/>
  <c r="AV793" i="21"/>
  <c r="AW793" i="21"/>
  <c r="AX793" i="21"/>
  <c r="AL794" i="21"/>
  <c r="AM794" i="21"/>
  <c r="AN794" i="21"/>
  <c r="AO794" i="21"/>
  <c r="AP794" i="21"/>
  <c r="AQ794" i="21"/>
  <c r="AR794" i="21"/>
  <c r="AS794" i="21"/>
  <c r="AT794" i="21"/>
  <c r="AU794" i="21"/>
  <c r="AV794" i="21"/>
  <c r="AW794" i="21"/>
  <c r="AX794" i="21"/>
  <c r="AL795" i="21"/>
  <c r="AM795" i="21"/>
  <c r="AN795" i="21"/>
  <c r="AO795" i="21"/>
  <c r="AP795" i="21"/>
  <c r="AQ795" i="21"/>
  <c r="AR795" i="21"/>
  <c r="AS795" i="21"/>
  <c r="AT795" i="21"/>
  <c r="AU795" i="21"/>
  <c r="AV795" i="21"/>
  <c r="AW795" i="21"/>
  <c r="AX795" i="21"/>
  <c r="AL796" i="21"/>
  <c r="AM796" i="21"/>
  <c r="AN796" i="21"/>
  <c r="AO796" i="21"/>
  <c r="AP796" i="21"/>
  <c r="AQ796" i="21"/>
  <c r="AR796" i="21"/>
  <c r="AS796" i="21"/>
  <c r="AT796" i="21"/>
  <c r="AU796" i="21"/>
  <c r="AV796" i="21"/>
  <c r="AW796" i="21"/>
  <c r="AX796" i="21"/>
  <c r="AL797" i="21"/>
  <c r="AM797" i="21"/>
  <c r="AN797" i="21"/>
  <c r="AO797" i="21"/>
  <c r="AP797" i="21"/>
  <c r="AQ797" i="21"/>
  <c r="AR797" i="21"/>
  <c r="AS797" i="21"/>
  <c r="AT797" i="21"/>
  <c r="AU797" i="21"/>
  <c r="AV797" i="21"/>
  <c r="AW797" i="21"/>
  <c r="AX797" i="21"/>
  <c r="AL798" i="21"/>
  <c r="AM798" i="21"/>
  <c r="AN798" i="21"/>
  <c r="AO798" i="21"/>
  <c r="AP798" i="21"/>
  <c r="AQ798" i="21"/>
  <c r="AR798" i="21"/>
  <c r="AS798" i="21"/>
  <c r="AT798" i="21"/>
  <c r="AU798" i="21"/>
  <c r="AV798" i="21"/>
  <c r="AW798" i="21"/>
  <c r="AX798" i="21"/>
  <c r="AL799" i="21"/>
  <c r="AM799" i="21"/>
  <c r="AN799" i="21"/>
  <c r="AO799" i="21"/>
  <c r="AP799" i="21"/>
  <c r="AQ799" i="21"/>
  <c r="AR799" i="21"/>
  <c r="AS799" i="21"/>
  <c r="AT799" i="21"/>
  <c r="AU799" i="21"/>
  <c r="AV799" i="21"/>
  <c r="AW799" i="21"/>
  <c r="AX799" i="21"/>
  <c r="AL800" i="21"/>
  <c r="AM800" i="21"/>
  <c r="AN800" i="21"/>
  <c r="AO800" i="21"/>
  <c r="AP800" i="21"/>
  <c r="AQ800" i="21"/>
  <c r="AR800" i="21"/>
  <c r="AS800" i="21"/>
  <c r="AT800" i="21"/>
  <c r="AU800" i="21"/>
  <c r="AV800" i="21"/>
  <c r="AW800" i="21"/>
  <c r="AX800" i="21"/>
  <c r="AL801" i="21"/>
  <c r="AM801" i="21"/>
  <c r="AN801" i="21"/>
  <c r="AO801" i="21"/>
  <c r="AP801" i="21"/>
  <c r="AQ801" i="21"/>
  <c r="AR801" i="21"/>
  <c r="AS801" i="21"/>
  <c r="AT801" i="21"/>
  <c r="AU801" i="21"/>
  <c r="AV801" i="21"/>
  <c r="AW801" i="21"/>
  <c r="AX801" i="21"/>
  <c r="AL802" i="21"/>
  <c r="AM802" i="21"/>
  <c r="AN802" i="21"/>
  <c r="AO802" i="21"/>
  <c r="AP802" i="21"/>
  <c r="AQ802" i="21"/>
  <c r="AR802" i="21"/>
  <c r="AS802" i="21"/>
  <c r="AT802" i="21"/>
  <c r="AU802" i="21"/>
  <c r="AV802" i="21"/>
  <c r="AW802" i="21"/>
  <c r="AX802" i="21"/>
  <c r="AL803" i="21"/>
  <c r="AM803" i="21"/>
  <c r="AN803" i="21"/>
  <c r="AO803" i="21"/>
  <c r="AP803" i="21"/>
  <c r="AQ803" i="21"/>
  <c r="AR803" i="21"/>
  <c r="AS803" i="21"/>
  <c r="AT803" i="21"/>
  <c r="AU803" i="21"/>
  <c r="AV803" i="21"/>
  <c r="AW803" i="21"/>
  <c r="AX803" i="21"/>
  <c r="AL804" i="21"/>
  <c r="AM804" i="21"/>
  <c r="AN804" i="21"/>
  <c r="AO804" i="21"/>
  <c r="AP804" i="21"/>
  <c r="AQ804" i="21"/>
  <c r="AR804" i="21"/>
  <c r="AS804" i="21"/>
  <c r="AT804" i="21"/>
  <c r="AU804" i="21"/>
  <c r="AV804" i="21"/>
  <c r="AW804" i="21"/>
  <c r="AX804" i="21"/>
  <c r="AL805" i="21"/>
  <c r="AM805" i="21"/>
  <c r="AN805" i="21"/>
  <c r="AO805" i="21"/>
  <c r="AP805" i="21"/>
  <c r="AQ805" i="21"/>
  <c r="AR805" i="21"/>
  <c r="AS805" i="21"/>
  <c r="AT805" i="21"/>
  <c r="AU805" i="21"/>
  <c r="AV805" i="21"/>
  <c r="AW805" i="21"/>
  <c r="AX805" i="21"/>
  <c r="AL806" i="21"/>
  <c r="AM806" i="21"/>
  <c r="AN806" i="21"/>
  <c r="AO806" i="21"/>
  <c r="AP806" i="21"/>
  <c r="AQ806" i="21"/>
  <c r="AR806" i="21"/>
  <c r="AS806" i="21"/>
  <c r="AT806" i="21"/>
  <c r="AU806" i="21"/>
  <c r="AV806" i="21"/>
  <c r="AW806" i="21"/>
  <c r="AX806" i="21"/>
  <c r="AL807" i="21"/>
  <c r="AM807" i="21"/>
  <c r="AN807" i="21"/>
  <c r="AO807" i="21"/>
  <c r="AP807" i="21"/>
  <c r="AQ807" i="21"/>
  <c r="AR807" i="21"/>
  <c r="AS807" i="21"/>
  <c r="AT807" i="21"/>
  <c r="AU807" i="21"/>
  <c r="AV807" i="21"/>
  <c r="AW807" i="21"/>
  <c r="AX807" i="21"/>
  <c r="AL808" i="21"/>
  <c r="AM808" i="21"/>
  <c r="AN808" i="21"/>
  <c r="AO808" i="21"/>
  <c r="AP808" i="21"/>
  <c r="AQ808" i="21"/>
  <c r="AR808" i="21"/>
  <c r="AS808" i="21"/>
  <c r="AT808" i="21"/>
  <c r="AU808" i="21"/>
  <c r="AV808" i="21"/>
  <c r="AW808" i="21"/>
  <c r="AX808" i="21"/>
  <c r="AL809" i="21"/>
  <c r="AM809" i="21"/>
  <c r="AN809" i="21"/>
  <c r="AO809" i="21"/>
  <c r="AP809" i="21"/>
  <c r="AQ809" i="21"/>
  <c r="AR809" i="21"/>
  <c r="AS809" i="21"/>
  <c r="AT809" i="21"/>
  <c r="AU809" i="21"/>
  <c r="AV809" i="21"/>
  <c r="AW809" i="21"/>
  <c r="AX809" i="21"/>
  <c r="AL810" i="21"/>
  <c r="AM810" i="21"/>
  <c r="AN810" i="21"/>
  <c r="AO810" i="21"/>
  <c r="AP810" i="21"/>
  <c r="AQ810" i="21"/>
  <c r="AR810" i="21"/>
  <c r="AS810" i="21"/>
  <c r="AT810" i="21"/>
  <c r="AU810" i="21"/>
  <c r="AV810" i="21"/>
  <c r="AW810" i="21"/>
  <c r="AX810" i="21"/>
  <c r="AL811" i="21"/>
  <c r="AM811" i="21"/>
  <c r="AN811" i="21"/>
  <c r="AO811" i="21"/>
  <c r="AP811" i="21"/>
  <c r="AQ811" i="21"/>
  <c r="AR811" i="21"/>
  <c r="AS811" i="21"/>
  <c r="AT811" i="21"/>
  <c r="AU811" i="21"/>
  <c r="AV811" i="21"/>
  <c r="AW811" i="21"/>
  <c r="AX811" i="21"/>
  <c r="AL812" i="21"/>
  <c r="AM812" i="21"/>
  <c r="AN812" i="21"/>
  <c r="AO812" i="21"/>
  <c r="AP812" i="21"/>
  <c r="AQ812" i="21"/>
  <c r="AR812" i="21"/>
  <c r="AS812" i="21"/>
  <c r="AT812" i="21"/>
  <c r="AU812" i="21"/>
  <c r="AV812" i="21"/>
  <c r="AW812" i="21"/>
  <c r="AX812" i="21"/>
  <c r="AL813" i="21"/>
  <c r="AM813" i="21"/>
  <c r="AN813" i="21"/>
  <c r="AO813" i="21"/>
  <c r="AP813" i="21"/>
  <c r="AQ813" i="21"/>
  <c r="AR813" i="21"/>
  <c r="AS813" i="21"/>
  <c r="AT813" i="21"/>
  <c r="AU813" i="21"/>
  <c r="AV813" i="21"/>
  <c r="AW813" i="21"/>
  <c r="AX813" i="21"/>
  <c r="AL814" i="21"/>
  <c r="AM814" i="21"/>
  <c r="AN814" i="21"/>
  <c r="AO814" i="21"/>
  <c r="AP814" i="21"/>
  <c r="AQ814" i="21"/>
  <c r="AR814" i="21"/>
  <c r="AS814" i="21"/>
  <c r="AT814" i="21"/>
  <c r="AU814" i="21"/>
  <c r="AV814" i="21"/>
  <c r="AW814" i="21"/>
  <c r="AX814" i="21"/>
  <c r="AL815" i="21"/>
  <c r="AM815" i="21"/>
  <c r="AN815" i="21"/>
  <c r="AO815" i="21"/>
  <c r="AP815" i="21"/>
  <c r="AQ815" i="21"/>
  <c r="AR815" i="21"/>
  <c r="AS815" i="21"/>
  <c r="AT815" i="21"/>
  <c r="AU815" i="21"/>
  <c r="AV815" i="21"/>
  <c r="AW815" i="21"/>
  <c r="AX815" i="21"/>
  <c r="AL816" i="21"/>
  <c r="AM816" i="21"/>
  <c r="AN816" i="21"/>
  <c r="AO816" i="21"/>
  <c r="AP816" i="21"/>
  <c r="AQ816" i="21"/>
  <c r="AR816" i="21"/>
  <c r="AS816" i="21"/>
  <c r="AT816" i="21"/>
  <c r="AU816" i="21"/>
  <c r="AV816" i="21"/>
  <c r="AW816" i="21"/>
  <c r="AX816" i="21"/>
  <c r="AL817" i="21"/>
  <c r="AM817" i="21"/>
  <c r="AN817" i="21"/>
  <c r="AO817" i="21"/>
  <c r="AP817" i="21"/>
  <c r="AQ817" i="21"/>
  <c r="AR817" i="21"/>
  <c r="AS817" i="21"/>
  <c r="AT817" i="21"/>
  <c r="AU817" i="21"/>
  <c r="AV817" i="21"/>
  <c r="AW817" i="21"/>
  <c r="AX817" i="21"/>
  <c r="AL818" i="21"/>
  <c r="AM818" i="21"/>
  <c r="AN818" i="21"/>
  <c r="AO818" i="21"/>
  <c r="AP818" i="21"/>
  <c r="AQ818" i="21"/>
  <c r="AR818" i="21"/>
  <c r="AS818" i="21"/>
  <c r="AT818" i="21"/>
  <c r="AU818" i="21"/>
  <c r="AV818" i="21"/>
  <c r="AW818" i="21"/>
  <c r="AX818" i="21"/>
  <c r="AL819" i="21"/>
  <c r="AM819" i="21"/>
  <c r="AN819" i="21"/>
  <c r="AO819" i="21"/>
  <c r="AP819" i="21"/>
  <c r="AQ819" i="21"/>
  <c r="AR819" i="21"/>
  <c r="AS819" i="21"/>
  <c r="AT819" i="21"/>
  <c r="AU819" i="21"/>
  <c r="AV819" i="21"/>
  <c r="AW819" i="21"/>
  <c r="AX819" i="21"/>
  <c r="AL820" i="21"/>
  <c r="AM820" i="21"/>
  <c r="AN820" i="21"/>
  <c r="AO820" i="21"/>
  <c r="AP820" i="21"/>
  <c r="AQ820" i="21"/>
  <c r="AR820" i="21"/>
  <c r="AS820" i="21"/>
  <c r="AT820" i="21"/>
  <c r="AU820" i="21"/>
  <c r="AV820" i="21"/>
  <c r="AW820" i="21"/>
  <c r="AX820" i="21"/>
  <c r="AL821" i="21"/>
  <c r="AM821" i="21"/>
  <c r="AN821" i="21"/>
  <c r="AO821" i="21"/>
  <c r="AP821" i="21"/>
  <c r="AQ821" i="21"/>
  <c r="AR821" i="21"/>
  <c r="AS821" i="21"/>
  <c r="AT821" i="21"/>
  <c r="AU821" i="21"/>
  <c r="AV821" i="21"/>
  <c r="AW821" i="21"/>
  <c r="AX821" i="21"/>
  <c r="AL822" i="21"/>
  <c r="AM822" i="21"/>
  <c r="AN822" i="21"/>
  <c r="AO822" i="21"/>
  <c r="AP822" i="21"/>
  <c r="AQ822" i="21"/>
  <c r="AR822" i="21"/>
  <c r="AS822" i="21"/>
  <c r="AT822" i="21"/>
  <c r="AU822" i="21"/>
  <c r="AV822" i="21"/>
  <c r="AW822" i="21"/>
  <c r="AX822" i="21"/>
  <c r="AL823" i="21"/>
  <c r="AM823" i="21"/>
  <c r="AN823" i="21"/>
  <c r="AO823" i="21"/>
  <c r="AP823" i="21"/>
  <c r="AQ823" i="21"/>
  <c r="AR823" i="21"/>
  <c r="AS823" i="21"/>
  <c r="AT823" i="21"/>
  <c r="AU823" i="21"/>
  <c r="AV823" i="21"/>
  <c r="AW823" i="21"/>
  <c r="AX823" i="21"/>
  <c r="AL824" i="21"/>
  <c r="AM824" i="21"/>
  <c r="AN824" i="21"/>
  <c r="AO824" i="21"/>
  <c r="AP824" i="21"/>
  <c r="AQ824" i="21"/>
  <c r="AR824" i="21"/>
  <c r="AS824" i="21"/>
  <c r="AT824" i="21"/>
  <c r="AU824" i="21"/>
  <c r="AV824" i="21"/>
  <c r="AW824" i="21"/>
  <c r="AX824" i="21"/>
  <c r="AL825" i="21"/>
  <c r="AM825" i="21"/>
  <c r="AN825" i="21"/>
  <c r="AO825" i="21"/>
  <c r="AP825" i="21"/>
  <c r="AQ825" i="21"/>
  <c r="AR825" i="21"/>
  <c r="AS825" i="21"/>
  <c r="AT825" i="21"/>
  <c r="AU825" i="21"/>
  <c r="AV825" i="21"/>
  <c r="AW825" i="21"/>
  <c r="AX825" i="21"/>
  <c r="AL826" i="21"/>
  <c r="AM826" i="21"/>
  <c r="AN826" i="21"/>
  <c r="AO826" i="21"/>
  <c r="AP826" i="21"/>
  <c r="AQ826" i="21"/>
  <c r="AR826" i="21"/>
  <c r="AS826" i="21"/>
  <c r="AT826" i="21"/>
  <c r="AU826" i="21"/>
  <c r="AV826" i="21"/>
  <c r="AW826" i="21"/>
  <c r="AX826" i="21"/>
  <c r="AL827" i="21"/>
  <c r="AM827" i="21"/>
  <c r="AN827" i="21"/>
  <c r="AO827" i="21"/>
  <c r="AP827" i="21"/>
  <c r="AQ827" i="21"/>
  <c r="AR827" i="21"/>
  <c r="AS827" i="21"/>
  <c r="AT827" i="21"/>
  <c r="AU827" i="21"/>
  <c r="AV827" i="21"/>
  <c r="AW827" i="21"/>
  <c r="AX827" i="21"/>
  <c r="AL828" i="21"/>
  <c r="AM828" i="21"/>
  <c r="AN828" i="21"/>
  <c r="AO828" i="21"/>
  <c r="AP828" i="21"/>
  <c r="AQ828" i="21"/>
  <c r="AR828" i="21"/>
  <c r="AS828" i="21"/>
  <c r="AT828" i="21"/>
  <c r="AU828" i="21"/>
  <c r="AV828" i="21"/>
  <c r="AW828" i="21"/>
  <c r="AX828" i="21"/>
  <c r="AL829" i="21"/>
  <c r="AM829" i="21"/>
  <c r="AN829" i="21"/>
  <c r="AO829" i="21"/>
  <c r="AP829" i="21"/>
  <c r="AQ829" i="21"/>
  <c r="AR829" i="21"/>
  <c r="AS829" i="21"/>
  <c r="AT829" i="21"/>
  <c r="AU829" i="21"/>
  <c r="AV829" i="21"/>
  <c r="AW829" i="21"/>
  <c r="AX829" i="21"/>
  <c r="AL830" i="21"/>
  <c r="AM830" i="21"/>
  <c r="AN830" i="21"/>
  <c r="AO830" i="21"/>
  <c r="AP830" i="21"/>
  <c r="AQ830" i="21"/>
  <c r="AR830" i="21"/>
  <c r="AS830" i="21"/>
  <c r="AT830" i="21"/>
  <c r="AU830" i="21"/>
  <c r="AV830" i="21"/>
  <c r="AW830" i="21"/>
  <c r="AX830" i="21"/>
  <c r="AL831" i="21"/>
  <c r="AM831" i="21"/>
  <c r="AN831" i="21"/>
  <c r="AO831" i="21"/>
  <c r="AP831" i="21"/>
  <c r="AQ831" i="21"/>
  <c r="AR831" i="21"/>
  <c r="AS831" i="21"/>
  <c r="AT831" i="21"/>
  <c r="AU831" i="21"/>
  <c r="AV831" i="21"/>
  <c r="AW831" i="21"/>
  <c r="AX831" i="21"/>
  <c r="AL832" i="21"/>
  <c r="AM832" i="21"/>
  <c r="AN832" i="21"/>
  <c r="AO832" i="21"/>
  <c r="AP832" i="21"/>
  <c r="AQ832" i="21"/>
  <c r="AR832" i="21"/>
  <c r="AS832" i="21"/>
  <c r="AT832" i="21"/>
  <c r="AU832" i="21"/>
  <c r="AV832" i="21"/>
  <c r="AW832" i="21"/>
  <c r="AX832" i="21"/>
  <c r="AL833" i="21"/>
  <c r="AM833" i="21"/>
  <c r="AN833" i="21"/>
  <c r="AO833" i="21"/>
  <c r="AP833" i="21"/>
  <c r="AQ833" i="21"/>
  <c r="AR833" i="21"/>
  <c r="AS833" i="21"/>
  <c r="AT833" i="21"/>
  <c r="AU833" i="21"/>
  <c r="AV833" i="21"/>
  <c r="AW833" i="21"/>
  <c r="AX833" i="21"/>
  <c r="AL834" i="21"/>
  <c r="AM834" i="21"/>
  <c r="AN834" i="21"/>
  <c r="AO834" i="21"/>
  <c r="AP834" i="21"/>
  <c r="AQ834" i="21"/>
  <c r="AR834" i="21"/>
  <c r="AS834" i="21"/>
  <c r="AT834" i="21"/>
  <c r="AU834" i="21"/>
  <c r="AV834" i="21"/>
  <c r="AW834" i="21"/>
  <c r="AX834" i="21"/>
  <c r="AL835" i="21"/>
  <c r="AM835" i="21"/>
  <c r="AN835" i="21"/>
  <c r="AO835" i="21"/>
  <c r="AP835" i="21"/>
  <c r="AQ835" i="21"/>
  <c r="AR835" i="21"/>
  <c r="AS835" i="21"/>
  <c r="AT835" i="21"/>
  <c r="AU835" i="21"/>
  <c r="AV835" i="21"/>
  <c r="AW835" i="21"/>
  <c r="AX835" i="21"/>
  <c r="AL836" i="21"/>
  <c r="AM836" i="21"/>
  <c r="AN836" i="21"/>
  <c r="AO836" i="21"/>
  <c r="AP836" i="21"/>
  <c r="AQ836" i="21"/>
  <c r="AR836" i="21"/>
  <c r="AS836" i="21"/>
  <c r="AT836" i="21"/>
  <c r="AU836" i="21"/>
  <c r="AV836" i="21"/>
  <c r="AW836" i="21"/>
  <c r="AX836" i="21"/>
  <c r="AL837" i="21"/>
  <c r="AM837" i="21"/>
  <c r="AN837" i="21"/>
  <c r="AO837" i="21"/>
  <c r="AP837" i="21"/>
  <c r="AQ837" i="21"/>
  <c r="AR837" i="21"/>
  <c r="AS837" i="21"/>
  <c r="AT837" i="21"/>
  <c r="AU837" i="21"/>
  <c r="AV837" i="21"/>
  <c r="AW837" i="21"/>
  <c r="AX837" i="21"/>
  <c r="AL838" i="21"/>
  <c r="AM838" i="21"/>
  <c r="AN838" i="21"/>
  <c r="AO838" i="21"/>
  <c r="AP838" i="21"/>
  <c r="AQ838" i="21"/>
  <c r="AR838" i="21"/>
  <c r="AS838" i="21"/>
  <c r="AT838" i="21"/>
  <c r="AU838" i="21"/>
  <c r="AV838" i="21"/>
  <c r="AW838" i="21"/>
  <c r="AX838" i="21"/>
  <c r="AL839" i="21"/>
  <c r="AM839" i="21"/>
  <c r="AN839" i="21"/>
  <c r="AO839" i="21"/>
  <c r="AP839" i="21"/>
  <c r="AQ839" i="21"/>
  <c r="AR839" i="21"/>
  <c r="AS839" i="21"/>
  <c r="AT839" i="21"/>
  <c r="AU839" i="21"/>
  <c r="AV839" i="21"/>
  <c r="AW839" i="21"/>
  <c r="AX839" i="21"/>
  <c r="AL840" i="21"/>
  <c r="AM840" i="21"/>
  <c r="AN840" i="21"/>
  <c r="AO840" i="21"/>
  <c r="AP840" i="21"/>
  <c r="AQ840" i="21"/>
  <c r="AR840" i="21"/>
  <c r="AS840" i="21"/>
  <c r="AT840" i="21"/>
  <c r="AU840" i="21"/>
  <c r="AV840" i="21"/>
  <c r="AW840" i="21"/>
  <c r="AX840" i="21"/>
  <c r="AL841" i="21"/>
  <c r="AM841" i="21"/>
  <c r="AN841" i="21"/>
  <c r="AO841" i="21"/>
  <c r="AP841" i="21"/>
  <c r="AQ841" i="21"/>
  <c r="AR841" i="21"/>
  <c r="AS841" i="21"/>
  <c r="AT841" i="21"/>
  <c r="AU841" i="21"/>
  <c r="AV841" i="21"/>
  <c r="AW841" i="21"/>
  <c r="AX841" i="21"/>
  <c r="AL842" i="21"/>
  <c r="AM842" i="21"/>
  <c r="AN842" i="21"/>
  <c r="AO842" i="21"/>
  <c r="AP842" i="21"/>
  <c r="AQ842" i="21"/>
  <c r="AR842" i="21"/>
  <c r="AS842" i="21"/>
  <c r="AT842" i="21"/>
  <c r="AU842" i="21"/>
  <c r="AV842" i="21"/>
  <c r="AW842" i="21"/>
  <c r="AX842" i="21"/>
  <c r="AL843" i="21"/>
  <c r="AM843" i="21"/>
  <c r="AN843" i="21"/>
  <c r="AO843" i="21"/>
  <c r="AP843" i="21"/>
  <c r="AQ843" i="21"/>
  <c r="AR843" i="21"/>
  <c r="AS843" i="21"/>
  <c r="AT843" i="21"/>
  <c r="AU843" i="21"/>
  <c r="AV843" i="21"/>
  <c r="AW843" i="21"/>
  <c r="AX843" i="21"/>
  <c r="AL844" i="21"/>
  <c r="AM844" i="21"/>
  <c r="AN844" i="21"/>
  <c r="AO844" i="21"/>
  <c r="AP844" i="21"/>
  <c r="AQ844" i="21"/>
  <c r="AR844" i="21"/>
  <c r="AS844" i="21"/>
  <c r="AT844" i="21"/>
  <c r="AU844" i="21"/>
  <c r="AV844" i="21"/>
  <c r="AW844" i="21"/>
  <c r="AX844" i="21"/>
  <c r="AL845" i="21"/>
  <c r="AM845" i="21"/>
  <c r="AN845" i="21"/>
  <c r="AO845" i="21"/>
  <c r="AP845" i="21"/>
  <c r="AQ845" i="21"/>
  <c r="AR845" i="21"/>
  <c r="AS845" i="21"/>
  <c r="AT845" i="21"/>
  <c r="AU845" i="21"/>
  <c r="AV845" i="21"/>
  <c r="AW845" i="21"/>
  <c r="AX845" i="21"/>
  <c r="AL846" i="21"/>
  <c r="AM846" i="21"/>
  <c r="AN846" i="21"/>
  <c r="AO846" i="21"/>
  <c r="AP846" i="21"/>
  <c r="AQ846" i="21"/>
  <c r="AR846" i="21"/>
  <c r="AS846" i="21"/>
  <c r="AT846" i="21"/>
  <c r="AU846" i="21"/>
  <c r="AV846" i="21"/>
  <c r="AW846" i="21"/>
  <c r="AX846" i="21"/>
  <c r="AL847" i="21"/>
  <c r="AM847" i="21"/>
  <c r="AN847" i="21"/>
  <c r="AO847" i="21"/>
  <c r="AP847" i="21"/>
  <c r="AQ847" i="21"/>
  <c r="AR847" i="21"/>
  <c r="AS847" i="21"/>
  <c r="AT847" i="21"/>
  <c r="AU847" i="21"/>
  <c r="AV847" i="21"/>
  <c r="AW847" i="21"/>
  <c r="AX847" i="21"/>
  <c r="AL848" i="21"/>
  <c r="AM848" i="21"/>
  <c r="AN848" i="21"/>
  <c r="AO848" i="21"/>
  <c r="AP848" i="21"/>
  <c r="AQ848" i="21"/>
  <c r="AR848" i="21"/>
  <c r="AS848" i="21"/>
  <c r="AT848" i="21"/>
  <c r="AU848" i="21"/>
  <c r="AV848" i="21"/>
  <c r="AW848" i="21"/>
  <c r="AX848" i="21"/>
  <c r="AL849" i="21"/>
  <c r="AM849" i="21"/>
  <c r="AN849" i="21"/>
  <c r="AO849" i="21"/>
  <c r="AP849" i="21"/>
  <c r="AQ849" i="21"/>
  <c r="AR849" i="21"/>
  <c r="AS849" i="21"/>
  <c r="AT849" i="21"/>
  <c r="AU849" i="21"/>
  <c r="AV849" i="21"/>
  <c r="AW849" i="21"/>
  <c r="AX849" i="21"/>
  <c r="AL850" i="21"/>
  <c r="AM850" i="21"/>
  <c r="AN850" i="21"/>
  <c r="AO850" i="21"/>
  <c r="AP850" i="21"/>
  <c r="AQ850" i="21"/>
  <c r="AR850" i="21"/>
  <c r="AS850" i="21"/>
  <c r="AT850" i="21"/>
  <c r="AU850" i="21"/>
  <c r="AV850" i="21"/>
  <c r="AW850" i="21"/>
  <c r="AX850" i="21"/>
  <c r="AL851" i="21"/>
  <c r="AM851" i="21"/>
  <c r="AN851" i="21"/>
  <c r="AO851" i="21"/>
  <c r="AP851" i="21"/>
  <c r="AQ851" i="21"/>
  <c r="AR851" i="21"/>
  <c r="AS851" i="21"/>
  <c r="AT851" i="21"/>
  <c r="AU851" i="21"/>
  <c r="AV851" i="21"/>
  <c r="AW851" i="21"/>
  <c r="AX851" i="21"/>
  <c r="AL852" i="21"/>
  <c r="AM852" i="21"/>
  <c r="AN852" i="21"/>
  <c r="AO852" i="21"/>
  <c r="AP852" i="21"/>
  <c r="AQ852" i="21"/>
  <c r="AR852" i="21"/>
  <c r="AS852" i="21"/>
  <c r="AT852" i="21"/>
  <c r="AU852" i="21"/>
  <c r="AV852" i="21"/>
  <c r="AW852" i="21"/>
  <c r="AX852" i="21"/>
  <c r="AL853" i="21"/>
  <c r="AM853" i="21"/>
  <c r="AN853" i="21"/>
  <c r="AO853" i="21"/>
  <c r="AP853" i="21"/>
  <c r="AQ853" i="21"/>
  <c r="AR853" i="21"/>
  <c r="AS853" i="21"/>
  <c r="AT853" i="21"/>
  <c r="AU853" i="21"/>
  <c r="AV853" i="21"/>
  <c r="AW853" i="21"/>
  <c r="AX853" i="21"/>
  <c r="AL854" i="21"/>
  <c r="AM854" i="21"/>
  <c r="AN854" i="21"/>
  <c r="AO854" i="21"/>
  <c r="AP854" i="21"/>
  <c r="AQ854" i="21"/>
  <c r="AR854" i="21"/>
  <c r="AS854" i="21"/>
  <c r="AT854" i="21"/>
  <c r="AU854" i="21"/>
  <c r="AV854" i="21"/>
  <c r="AW854" i="21"/>
  <c r="AX854" i="21"/>
  <c r="AL855" i="21"/>
  <c r="AM855" i="21"/>
  <c r="AN855" i="21"/>
  <c r="AO855" i="21"/>
  <c r="AP855" i="21"/>
  <c r="AQ855" i="21"/>
  <c r="AR855" i="21"/>
  <c r="AS855" i="21"/>
  <c r="AT855" i="21"/>
  <c r="AU855" i="21"/>
  <c r="AV855" i="21"/>
  <c r="AW855" i="21"/>
  <c r="AX855" i="21"/>
  <c r="AL856" i="21"/>
  <c r="AM856" i="21"/>
  <c r="AN856" i="21"/>
  <c r="AO856" i="21"/>
  <c r="AP856" i="21"/>
  <c r="AQ856" i="21"/>
  <c r="AR856" i="21"/>
  <c r="AS856" i="21"/>
  <c r="AT856" i="21"/>
  <c r="AU856" i="21"/>
  <c r="AV856" i="21"/>
  <c r="AW856" i="21"/>
  <c r="AX856" i="21"/>
  <c r="AL857" i="21"/>
  <c r="AM857" i="21"/>
  <c r="AN857" i="21"/>
  <c r="AO857" i="21"/>
  <c r="AP857" i="21"/>
  <c r="AQ857" i="21"/>
  <c r="AR857" i="21"/>
  <c r="AS857" i="21"/>
  <c r="AT857" i="21"/>
  <c r="AU857" i="21"/>
  <c r="AV857" i="21"/>
  <c r="AW857" i="21"/>
  <c r="AX857" i="21"/>
  <c r="AL858" i="21"/>
  <c r="AM858" i="21"/>
  <c r="AN858" i="21"/>
  <c r="AO858" i="21"/>
  <c r="AP858" i="21"/>
  <c r="AQ858" i="21"/>
  <c r="AR858" i="21"/>
  <c r="AS858" i="21"/>
  <c r="AT858" i="21"/>
  <c r="AU858" i="21"/>
  <c r="AV858" i="21"/>
  <c r="AW858" i="21"/>
  <c r="AX858" i="21"/>
  <c r="AL859" i="21"/>
  <c r="AM859" i="21"/>
  <c r="AN859" i="21"/>
  <c r="AO859" i="21"/>
  <c r="AP859" i="21"/>
  <c r="AQ859" i="21"/>
  <c r="AR859" i="21"/>
  <c r="AS859" i="21"/>
  <c r="AT859" i="21"/>
  <c r="AU859" i="21"/>
  <c r="AV859" i="21"/>
  <c r="AW859" i="21"/>
  <c r="AX859" i="21"/>
  <c r="AL860" i="21"/>
  <c r="AM860" i="21"/>
  <c r="AN860" i="21"/>
  <c r="AO860" i="21"/>
  <c r="AP860" i="21"/>
  <c r="AQ860" i="21"/>
  <c r="AR860" i="21"/>
  <c r="AS860" i="21"/>
  <c r="AT860" i="21"/>
  <c r="AU860" i="21"/>
  <c r="AV860" i="21"/>
  <c r="AW860" i="21"/>
  <c r="AX860" i="21"/>
  <c r="AL861" i="21"/>
  <c r="AM861" i="21"/>
  <c r="AN861" i="21"/>
  <c r="AO861" i="21"/>
  <c r="AP861" i="21"/>
  <c r="AQ861" i="21"/>
  <c r="AR861" i="21"/>
  <c r="AS861" i="21"/>
  <c r="AT861" i="21"/>
  <c r="AU861" i="21"/>
  <c r="AV861" i="21"/>
  <c r="AW861" i="21"/>
  <c r="AX861" i="21"/>
  <c r="AL862" i="21"/>
  <c r="AM862" i="21"/>
  <c r="AN862" i="21"/>
  <c r="AO862" i="21"/>
  <c r="AP862" i="21"/>
  <c r="AQ862" i="21"/>
  <c r="AR862" i="21"/>
  <c r="AS862" i="21"/>
  <c r="AT862" i="21"/>
  <c r="AU862" i="21"/>
  <c r="AV862" i="21"/>
  <c r="AW862" i="21"/>
  <c r="AX862" i="21"/>
  <c r="AL863" i="21"/>
  <c r="AM863" i="21"/>
  <c r="AN863" i="21"/>
  <c r="AO863" i="21"/>
  <c r="AP863" i="21"/>
  <c r="AQ863" i="21"/>
  <c r="AR863" i="21"/>
  <c r="AS863" i="21"/>
  <c r="AT863" i="21"/>
  <c r="AU863" i="21"/>
  <c r="AV863" i="21"/>
  <c r="AW863" i="21"/>
  <c r="AX863" i="21"/>
  <c r="AL864" i="21"/>
  <c r="AM864" i="21"/>
  <c r="AN864" i="21"/>
  <c r="AO864" i="21"/>
  <c r="AP864" i="21"/>
  <c r="AQ864" i="21"/>
  <c r="AR864" i="21"/>
  <c r="AS864" i="21"/>
  <c r="AT864" i="21"/>
  <c r="AU864" i="21"/>
  <c r="AV864" i="21"/>
  <c r="AW864" i="21"/>
  <c r="AX864" i="21"/>
  <c r="AL865" i="21"/>
  <c r="AM865" i="21"/>
  <c r="AN865" i="21"/>
  <c r="AO865" i="21"/>
  <c r="AP865" i="21"/>
  <c r="AQ865" i="21"/>
  <c r="AR865" i="21"/>
  <c r="AS865" i="21"/>
  <c r="AT865" i="21"/>
  <c r="AU865" i="21"/>
  <c r="AV865" i="21"/>
  <c r="AW865" i="21"/>
  <c r="AX865" i="21"/>
  <c r="AL866" i="21"/>
  <c r="AM866" i="21"/>
  <c r="AN866" i="21"/>
  <c r="AO866" i="21"/>
  <c r="AP866" i="21"/>
  <c r="AQ866" i="21"/>
  <c r="AR866" i="21"/>
  <c r="AS866" i="21"/>
  <c r="AT866" i="21"/>
  <c r="AU866" i="21"/>
  <c r="AV866" i="21"/>
  <c r="AW866" i="21"/>
  <c r="AX866" i="21"/>
  <c r="AL867" i="21"/>
  <c r="AM867" i="21"/>
  <c r="AN867" i="21"/>
  <c r="AO867" i="21"/>
  <c r="AP867" i="21"/>
  <c r="AQ867" i="21"/>
  <c r="AR867" i="21"/>
  <c r="AS867" i="21"/>
  <c r="AT867" i="21"/>
  <c r="AU867" i="21"/>
  <c r="AV867" i="21"/>
  <c r="AW867" i="21"/>
  <c r="AX867" i="21"/>
  <c r="AL868" i="21"/>
  <c r="AM868" i="21"/>
  <c r="AN868" i="21"/>
  <c r="AO868" i="21"/>
  <c r="AP868" i="21"/>
  <c r="AQ868" i="21"/>
  <c r="AR868" i="21"/>
  <c r="AS868" i="21"/>
  <c r="AT868" i="21"/>
  <c r="AU868" i="21"/>
  <c r="AV868" i="21"/>
  <c r="AW868" i="21"/>
  <c r="AX868" i="21"/>
  <c r="AL869" i="21"/>
  <c r="AM869" i="21"/>
  <c r="AN869" i="21"/>
  <c r="AO869" i="21"/>
  <c r="AP869" i="21"/>
  <c r="AQ869" i="21"/>
  <c r="AR869" i="21"/>
  <c r="AS869" i="21"/>
  <c r="AT869" i="21"/>
  <c r="AU869" i="21"/>
  <c r="AV869" i="21"/>
  <c r="AW869" i="21"/>
  <c r="AX869" i="21"/>
  <c r="AL870" i="21"/>
  <c r="AM870" i="21"/>
  <c r="AN870" i="21"/>
  <c r="AO870" i="21"/>
  <c r="AP870" i="21"/>
  <c r="AQ870" i="21"/>
  <c r="AR870" i="21"/>
  <c r="AS870" i="21"/>
  <c r="AT870" i="21"/>
  <c r="AU870" i="21"/>
  <c r="AV870" i="21"/>
  <c r="AW870" i="21"/>
  <c r="AX870" i="21"/>
  <c r="AL871" i="21"/>
  <c r="AM871" i="21"/>
  <c r="AN871" i="21"/>
  <c r="AO871" i="21"/>
  <c r="AP871" i="21"/>
  <c r="AQ871" i="21"/>
  <c r="AR871" i="21"/>
  <c r="AS871" i="21"/>
  <c r="AT871" i="21"/>
  <c r="AU871" i="21"/>
  <c r="AV871" i="21"/>
  <c r="AW871" i="21"/>
  <c r="AX871" i="21"/>
  <c r="AL872" i="21"/>
  <c r="AM872" i="21"/>
  <c r="AN872" i="21"/>
  <c r="AO872" i="21"/>
  <c r="AP872" i="21"/>
  <c r="AQ872" i="21"/>
  <c r="AR872" i="21"/>
  <c r="AS872" i="21"/>
  <c r="AT872" i="21"/>
  <c r="AU872" i="21"/>
  <c r="AV872" i="21"/>
  <c r="AW872" i="21"/>
  <c r="AX872" i="21"/>
  <c r="AL873" i="21"/>
  <c r="AM873" i="21"/>
  <c r="AN873" i="21"/>
  <c r="AO873" i="21"/>
  <c r="AP873" i="21"/>
  <c r="AQ873" i="21"/>
  <c r="AR873" i="21"/>
  <c r="AS873" i="21"/>
  <c r="AT873" i="21"/>
  <c r="AU873" i="21"/>
  <c r="AV873" i="21"/>
  <c r="AW873" i="21"/>
  <c r="AX873" i="21"/>
  <c r="AL874" i="21"/>
  <c r="AM874" i="21"/>
  <c r="AN874" i="21"/>
  <c r="AO874" i="21"/>
  <c r="AP874" i="21"/>
  <c r="AQ874" i="21"/>
  <c r="AR874" i="21"/>
  <c r="AS874" i="21"/>
  <c r="AT874" i="21"/>
  <c r="AU874" i="21"/>
  <c r="AV874" i="21"/>
  <c r="AW874" i="21"/>
  <c r="AX874" i="21"/>
  <c r="AL875" i="21"/>
  <c r="AM875" i="21"/>
  <c r="AN875" i="21"/>
  <c r="AO875" i="21"/>
  <c r="AP875" i="21"/>
  <c r="AQ875" i="21"/>
  <c r="AR875" i="21"/>
  <c r="AS875" i="21"/>
  <c r="AT875" i="21"/>
  <c r="AU875" i="21"/>
  <c r="AV875" i="21"/>
  <c r="AW875" i="21"/>
  <c r="AX875" i="21"/>
  <c r="AL876" i="21"/>
  <c r="AM876" i="21"/>
  <c r="AN876" i="21"/>
  <c r="AO876" i="21"/>
  <c r="AP876" i="21"/>
  <c r="AQ876" i="21"/>
  <c r="AR876" i="21"/>
  <c r="AS876" i="21"/>
  <c r="AT876" i="21"/>
  <c r="AU876" i="21"/>
  <c r="AV876" i="21"/>
  <c r="AW876" i="21"/>
  <c r="AX876" i="21"/>
  <c r="AL877" i="21"/>
  <c r="AM877" i="21"/>
  <c r="AN877" i="21"/>
  <c r="AO877" i="21"/>
  <c r="AP877" i="21"/>
  <c r="AQ877" i="21"/>
  <c r="AR877" i="21"/>
  <c r="AS877" i="21"/>
  <c r="AT877" i="21"/>
  <c r="AU877" i="21"/>
  <c r="AV877" i="21"/>
  <c r="AW877" i="21"/>
  <c r="AX877" i="21"/>
  <c r="AL878" i="21"/>
  <c r="AM878" i="21"/>
  <c r="AN878" i="21"/>
  <c r="AO878" i="21"/>
  <c r="AP878" i="21"/>
  <c r="AQ878" i="21"/>
  <c r="AR878" i="21"/>
  <c r="AS878" i="21"/>
  <c r="AT878" i="21"/>
  <c r="AU878" i="21"/>
  <c r="AV878" i="21"/>
  <c r="AW878" i="21"/>
  <c r="AX878" i="21"/>
  <c r="AL879" i="21"/>
  <c r="AM879" i="21"/>
  <c r="AN879" i="21"/>
  <c r="AO879" i="21"/>
  <c r="AP879" i="21"/>
  <c r="AQ879" i="21"/>
  <c r="AR879" i="21"/>
  <c r="AS879" i="21"/>
  <c r="AT879" i="21"/>
  <c r="AU879" i="21"/>
  <c r="AV879" i="21"/>
  <c r="AW879" i="21"/>
  <c r="AX879" i="21"/>
  <c r="AL880" i="21"/>
  <c r="AM880" i="21"/>
  <c r="AN880" i="21"/>
  <c r="AO880" i="21"/>
  <c r="AP880" i="21"/>
  <c r="AQ880" i="21"/>
  <c r="AR880" i="21"/>
  <c r="AS880" i="21"/>
  <c r="AT880" i="21"/>
  <c r="AU880" i="21"/>
  <c r="AV880" i="21"/>
  <c r="AW880" i="21"/>
  <c r="AX880" i="21"/>
  <c r="AL881" i="21"/>
  <c r="AM881" i="21"/>
  <c r="AN881" i="21"/>
  <c r="AO881" i="21"/>
  <c r="AP881" i="21"/>
  <c r="AQ881" i="21"/>
  <c r="AR881" i="21"/>
  <c r="AS881" i="21"/>
  <c r="AT881" i="21"/>
  <c r="AU881" i="21"/>
  <c r="AV881" i="21"/>
  <c r="AW881" i="21"/>
  <c r="AX881" i="21"/>
  <c r="AL882" i="21"/>
  <c r="AM882" i="21"/>
  <c r="AN882" i="21"/>
  <c r="AO882" i="21"/>
  <c r="AP882" i="21"/>
  <c r="AQ882" i="21"/>
  <c r="AR882" i="21"/>
  <c r="AS882" i="21"/>
  <c r="AT882" i="21"/>
  <c r="AU882" i="21"/>
  <c r="AV882" i="21"/>
  <c r="AW882" i="21"/>
  <c r="AX882" i="21"/>
  <c r="AL883" i="21"/>
  <c r="AM883" i="21"/>
  <c r="AN883" i="21"/>
  <c r="AO883" i="21"/>
  <c r="AP883" i="21"/>
  <c r="AQ883" i="21"/>
  <c r="AR883" i="21"/>
  <c r="AS883" i="21"/>
  <c r="AT883" i="21"/>
  <c r="AU883" i="21"/>
  <c r="AV883" i="21"/>
  <c r="AW883" i="21"/>
  <c r="AX883" i="21"/>
  <c r="AL884" i="21"/>
  <c r="AM884" i="21"/>
  <c r="AN884" i="21"/>
  <c r="AO884" i="21"/>
  <c r="AP884" i="21"/>
  <c r="AQ884" i="21"/>
  <c r="AR884" i="21"/>
  <c r="AS884" i="21"/>
  <c r="AT884" i="21"/>
  <c r="AU884" i="21"/>
  <c r="AV884" i="21"/>
  <c r="AW884" i="21"/>
  <c r="AX884" i="21"/>
  <c r="AL885" i="21"/>
  <c r="AM885" i="21"/>
  <c r="AN885" i="21"/>
  <c r="AO885" i="21"/>
  <c r="AP885" i="21"/>
  <c r="AQ885" i="21"/>
  <c r="AR885" i="21"/>
  <c r="AS885" i="21"/>
  <c r="AT885" i="21"/>
  <c r="AU885" i="21"/>
  <c r="AV885" i="21"/>
  <c r="AW885" i="21"/>
  <c r="AX885" i="21"/>
  <c r="AL886" i="21"/>
  <c r="AM886" i="21"/>
  <c r="AN886" i="21"/>
  <c r="AO886" i="21"/>
  <c r="AP886" i="21"/>
  <c r="AQ886" i="21"/>
  <c r="AR886" i="21"/>
  <c r="AS886" i="21"/>
  <c r="AT886" i="21"/>
  <c r="AU886" i="21"/>
  <c r="AV886" i="21"/>
  <c r="AW886" i="21"/>
  <c r="AX886" i="21"/>
  <c r="AL887" i="21"/>
  <c r="AM887" i="21"/>
  <c r="AN887" i="21"/>
  <c r="AO887" i="21"/>
  <c r="AP887" i="21"/>
  <c r="AQ887" i="21"/>
  <c r="AR887" i="21"/>
  <c r="AS887" i="21"/>
  <c r="AT887" i="21"/>
  <c r="AU887" i="21"/>
  <c r="AV887" i="21"/>
  <c r="AW887" i="21"/>
  <c r="AX887" i="21"/>
  <c r="AL888" i="21"/>
  <c r="AM888" i="21"/>
  <c r="AN888" i="21"/>
  <c r="AO888" i="21"/>
  <c r="AP888" i="21"/>
  <c r="AQ888" i="21"/>
  <c r="AR888" i="21"/>
  <c r="AS888" i="21"/>
  <c r="AT888" i="21"/>
  <c r="AU888" i="21"/>
  <c r="AV888" i="21"/>
  <c r="AW888" i="21"/>
  <c r="AX888" i="21"/>
  <c r="AL889" i="21"/>
  <c r="AM889" i="21"/>
  <c r="AN889" i="21"/>
  <c r="AO889" i="21"/>
  <c r="AP889" i="21"/>
  <c r="AQ889" i="21"/>
  <c r="AR889" i="21"/>
  <c r="AS889" i="21"/>
  <c r="AT889" i="21"/>
  <c r="AU889" i="21"/>
  <c r="AV889" i="21"/>
  <c r="AW889" i="21"/>
  <c r="AX889" i="21"/>
  <c r="AL890" i="21"/>
  <c r="AM890" i="21"/>
  <c r="AN890" i="21"/>
  <c r="AO890" i="21"/>
  <c r="AP890" i="21"/>
  <c r="AQ890" i="21"/>
  <c r="AR890" i="21"/>
  <c r="AS890" i="21"/>
  <c r="AT890" i="21"/>
  <c r="AU890" i="21"/>
  <c r="AV890" i="21"/>
  <c r="AW890" i="21"/>
  <c r="AX890" i="21"/>
  <c r="AL891" i="21"/>
  <c r="AM891" i="21"/>
  <c r="AN891" i="21"/>
  <c r="AO891" i="21"/>
  <c r="AP891" i="21"/>
  <c r="AQ891" i="21"/>
  <c r="AR891" i="21"/>
  <c r="AS891" i="21"/>
  <c r="AT891" i="21"/>
  <c r="AU891" i="21"/>
  <c r="AV891" i="21"/>
  <c r="AW891" i="21"/>
  <c r="AX891" i="21"/>
  <c r="AL892" i="21"/>
  <c r="AM892" i="21"/>
  <c r="AN892" i="21"/>
  <c r="AO892" i="21"/>
  <c r="AP892" i="21"/>
  <c r="AQ892" i="21"/>
  <c r="AR892" i="21"/>
  <c r="AS892" i="21"/>
  <c r="AT892" i="21"/>
  <c r="AU892" i="21"/>
  <c r="AV892" i="21"/>
  <c r="AW892" i="21"/>
  <c r="AX892" i="21"/>
  <c r="AL893" i="21"/>
  <c r="AM893" i="21"/>
  <c r="AN893" i="21"/>
  <c r="AO893" i="21"/>
  <c r="AP893" i="21"/>
  <c r="AQ893" i="21"/>
  <c r="AR893" i="21"/>
  <c r="AS893" i="21"/>
  <c r="AT893" i="21"/>
  <c r="AU893" i="21"/>
  <c r="AV893" i="21"/>
  <c r="AW893" i="21"/>
  <c r="AX893" i="21"/>
  <c r="AL894" i="21"/>
  <c r="AM894" i="21"/>
  <c r="AN894" i="21"/>
  <c r="AO894" i="21"/>
  <c r="AP894" i="21"/>
  <c r="AQ894" i="21"/>
  <c r="AR894" i="21"/>
  <c r="AS894" i="21"/>
  <c r="AT894" i="21"/>
  <c r="AU894" i="21"/>
  <c r="AV894" i="21"/>
  <c r="AW894" i="21"/>
  <c r="AX894" i="21"/>
  <c r="AL895" i="21"/>
  <c r="AM895" i="21"/>
  <c r="AN895" i="21"/>
  <c r="AO895" i="21"/>
  <c r="AP895" i="21"/>
  <c r="AQ895" i="21"/>
  <c r="AR895" i="21"/>
  <c r="AS895" i="21"/>
  <c r="AT895" i="21"/>
  <c r="AU895" i="21"/>
  <c r="AV895" i="21"/>
  <c r="AW895" i="21"/>
  <c r="AX895" i="21"/>
  <c r="AL896" i="21"/>
  <c r="AM896" i="21"/>
  <c r="AN896" i="21"/>
  <c r="AO896" i="21"/>
  <c r="AP896" i="21"/>
  <c r="AQ896" i="21"/>
  <c r="AR896" i="21"/>
  <c r="AS896" i="21"/>
  <c r="AT896" i="21"/>
  <c r="AU896" i="21"/>
  <c r="AV896" i="21"/>
  <c r="AW896" i="21"/>
  <c r="AX896" i="21"/>
  <c r="AL897" i="21"/>
  <c r="AM897" i="21"/>
  <c r="AN897" i="21"/>
  <c r="AO897" i="21"/>
  <c r="AP897" i="21"/>
  <c r="AQ897" i="21"/>
  <c r="AR897" i="21"/>
  <c r="AS897" i="21"/>
  <c r="AT897" i="21"/>
  <c r="AU897" i="21"/>
  <c r="AV897" i="21"/>
  <c r="AW897" i="21"/>
  <c r="AX897" i="21"/>
  <c r="AL898" i="21"/>
  <c r="AM898" i="21"/>
  <c r="AN898" i="21"/>
  <c r="AO898" i="21"/>
  <c r="AP898" i="21"/>
  <c r="AQ898" i="21"/>
  <c r="AR898" i="21"/>
  <c r="AS898" i="21"/>
  <c r="AT898" i="21"/>
  <c r="AU898" i="21"/>
  <c r="AV898" i="21"/>
  <c r="AW898" i="21"/>
  <c r="AX898" i="21"/>
  <c r="AL899" i="21"/>
  <c r="AM899" i="21"/>
  <c r="AN899" i="21"/>
  <c r="AO899" i="21"/>
  <c r="AP899" i="21"/>
  <c r="AQ899" i="21"/>
  <c r="AR899" i="21"/>
  <c r="AS899" i="21"/>
  <c r="AT899" i="21"/>
  <c r="AU899" i="21"/>
  <c r="AV899" i="21"/>
  <c r="AW899" i="21"/>
  <c r="AX899" i="21"/>
  <c r="AL900" i="21"/>
  <c r="AM900" i="21"/>
  <c r="AN900" i="21"/>
  <c r="AO900" i="21"/>
  <c r="AP900" i="21"/>
  <c r="AQ900" i="21"/>
  <c r="AR900" i="21"/>
  <c r="AS900" i="21"/>
  <c r="AT900" i="21"/>
  <c r="AU900" i="21"/>
  <c r="AV900" i="21"/>
  <c r="AW900" i="21"/>
  <c r="AX900" i="21"/>
  <c r="AL901" i="21"/>
  <c r="AM901" i="21"/>
  <c r="AN901" i="21"/>
  <c r="AO901" i="21"/>
  <c r="AP901" i="21"/>
  <c r="AQ901" i="21"/>
  <c r="AR901" i="21"/>
  <c r="AS901" i="21"/>
  <c r="AT901" i="21"/>
  <c r="AU901" i="21"/>
  <c r="AV901" i="21"/>
  <c r="AW901" i="21"/>
  <c r="AX901" i="21"/>
  <c r="AL902" i="21"/>
  <c r="AM902" i="21"/>
  <c r="AN902" i="21"/>
  <c r="AO902" i="21"/>
  <c r="AP902" i="21"/>
  <c r="AQ902" i="21"/>
  <c r="AR902" i="21"/>
  <c r="AS902" i="21"/>
  <c r="AT902" i="21"/>
  <c r="AU902" i="21"/>
  <c r="AV902" i="21"/>
  <c r="AW902" i="21"/>
  <c r="AX902" i="21"/>
  <c r="AL903" i="21"/>
  <c r="AM903" i="21"/>
  <c r="AN903" i="21"/>
  <c r="AO903" i="21"/>
  <c r="AP903" i="21"/>
  <c r="AQ903" i="21"/>
  <c r="AR903" i="21"/>
  <c r="AS903" i="21"/>
  <c r="AT903" i="21"/>
  <c r="AU903" i="21"/>
  <c r="AV903" i="21"/>
  <c r="AW903" i="21"/>
  <c r="AX903" i="21"/>
  <c r="AL904" i="21"/>
  <c r="AM904" i="21"/>
  <c r="AN904" i="21"/>
  <c r="AO904" i="21"/>
  <c r="AP904" i="21"/>
  <c r="AQ904" i="21"/>
  <c r="AR904" i="21"/>
  <c r="AS904" i="21"/>
  <c r="AT904" i="21"/>
  <c r="AU904" i="21"/>
  <c r="AV904" i="21"/>
  <c r="AW904" i="21"/>
  <c r="AX904" i="21"/>
  <c r="AL905" i="21"/>
  <c r="AM905" i="21"/>
  <c r="AN905" i="21"/>
  <c r="AO905" i="21"/>
  <c r="AP905" i="21"/>
  <c r="AQ905" i="21"/>
  <c r="AR905" i="21"/>
  <c r="AS905" i="21"/>
  <c r="AT905" i="21"/>
  <c r="AU905" i="21"/>
  <c r="AV905" i="21"/>
  <c r="AW905" i="21"/>
  <c r="AX905" i="21"/>
  <c r="AL906" i="21"/>
  <c r="AM906" i="21"/>
  <c r="AN906" i="21"/>
  <c r="AO906" i="21"/>
  <c r="AP906" i="21"/>
  <c r="AQ906" i="21"/>
  <c r="AR906" i="21"/>
  <c r="AS906" i="21"/>
  <c r="AT906" i="21"/>
  <c r="AU906" i="21"/>
  <c r="AV906" i="21"/>
  <c r="AW906" i="21"/>
  <c r="AX906" i="21"/>
  <c r="AL907" i="21"/>
  <c r="AM907" i="21"/>
  <c r="AN907" i="21"/>
  <c r="AO907" i="21"/>
  <c r="AP907" i="21"/>
  <c r="AQ907" i="21"/>
  <c r="AR907" i="21"/>
  <c r="AS907" i="21"/>
  <c r="AT907" i="21"/>
  <c r="AU907" i="21"/>
  <c r="AV907" i="21"/>
  <c r="AW907" i="21"/>
  <c r="AX907" i="21"/>
  <c r="AL908" i="21"/>
  <c r="AM908" i="21"/>
  <c r="AN908" i="21"/>
  <c r="AO908" i="21"/>
  <c r="AP908" i="21"/>
  <c r="AQ908" i="21"/>
  <c r="AR908" i="21"/>
  <c r="AS908" i="21"/>
  <c r="AT908" i="21"/>
  <c r="AU908" i="21"/>
  <c r="AV908" i="21"/>
  <c r="AW908" i="21"/>
  <c r="AX908" i="21"/>
  <c r="AL909" i="21"/>
  <c r="AM909" i="21"/>
  <c r="AN909" i="21"/>
  <c r="AO909" i="21"/>
  <c r="AP909" i="21"/>
  <c r="AQ909" i="21"/>
  <c r="AR909" i="21"/>
  <c r="AS909" i="21"/>
  <c r="AT909" i="21"/>
  <c r="AU909" i="21"/>
  <c r="AV909" i="21"/>
  <c r="AW909" i="21"/>
  <c r="AX909" i="21"/>
  <c r="AL910" i="21"/>
  <c r="AM910" i="21"/>
  <c r="AN910" i="21"/>
  <c r="AO910" i="21"/>
  <c r="AP910" i="21"/>
  <c r="AQ910" i="21"/>
  <c r="AR910" i="21"/>
  <c r="AS910" i="21"/>
  <c r="AT910" i="21"/>
  <c r="AU910" i="21"/>
  <c r="AV910" i="21"/>
  <c r="AW910" i="21"/>
  <c r="AX910" i="21"/>
  <c r="AL911" i="21"/>
  <c r="AM911" i="21"/>
  <c r="AN911" i="21"/>
  <c r="AO911" i="21"/>
  <c r="AP911" i="21"/>
  <c r="AQ911" i="21"/>
  <c r="AR911" i="21"/>
  <c r="AS911" i="21"/>
  <c r="AT911" i="21"/>
  <c r="AU911" i="21"/>
  <c r="AV911" i="21"/>
  <c r="AW911" i="21"/>
  <c r="AX911" i="21"/>
  <c r="AL912" i="21"/>
  <c r="AM912" i="21"/>
  <c r="AN912" i="21"/>
  <c r="AO912" i="21"/>
  <c r="AP912" i="21"/>
  <c r="AQ912" i="21"/>
  <c r="AR912" i="21"/>
  <c r="AS912" i="21"/>
  <c r="AT912" i="21"/>
  <c r="AU912" i="21"/>
  <c r="AV912" i="21"/>
  <c r="AW912" i="21"/>
  <c r="AX912" i="21"/>
  <c r="AL913" i="21"/>
  <c r="AM913" i="21"/>
  <c r="AN913" i="21"/>
  <c r="AO913" i="21"/>
  <c r="AP913" i="21"/>
  <c r="AQ913" i="21"/>
  <c r="AR913" i="21"/>
  <c r="AS913" i="21"/>
  <c r="AT913" i="21"/>
  <c r="AU913" i="21"/>
  <c r="AV913" i="21"/>
  <c r="AW913" i="21"/>
  <c r="AX913" i="21"/>
  <c r="AL914" i="21"/>
  <c r="AM914" i="21"/>
  <c r="AN914" i="21"/>
  <c r="AO914" i="21"/>
  <c r="AP914" i="21"/>
  <c r="AQ914" i="21"/>
  <c r="AR914" i="21"/>
  <c r="AS914" i="21"/>
  <c r="AT914" i="21"/>
  <c r="AU914" i="21"/>
  <c r="AV914" i="21"/>
  <c r="AW914" i="21"/>
  <c r="AX914" i="21"/>
  <c r="AL915" i="21"/>
  <c r="AM915" i="21"/>
  <c r="AN915" i="21"/>
  <c r="AO915" i="21"/>
  <c r="AP915" i="21"/>
  <c r="AQ915" i="21"/>
  <c r="AR915" i="21"/>
  <c r="AS915" i="21"/>
  <c r="AT915" i="21"/>
  <c r="AU915" i="21"/>
  <c r="AV915" i="21"/>
  <c r="AW915" i="21"/>
  <c r="AX915" i="21"/>
  <c r="AL916" i="21"/>
  <c r="AM916" i="21"/>
  <c r="AN916" i="21"/>
  <c r="AO916" i="21"/>
  <c r="AP916" i="21"/>
  <c r="AQ916" i="21"/>
  <c r="AR916" i="21"/>
  <c r="AS916" i="21"/>
  <c r="AT916" i="21"/>
  <c r="AU916" i="21"/>
  <c r="AV916" i="21"/>
  <c r="AW916" i="21"/>
  <c r="AX916" i="21"/>
  <c r="AL917" i="21"/>
  <c r="AM917" i="21"/>
  <c r="AN917" i="21"/>
  <c r="AO917" i="21"/>
  <c r="AP917" i="21"/>
  <c r="AQ917" i="21"/>
  <c r="AR917" i="21"/>
  <c r="AS917" i="21"/>
  <c r="AT917" i="21"/>
  <c r="AU917" i="21"/>
  <c r="AV917" i="21"/>
  <c r="AW917" i="21"/>
  <c r="AX917" i="21"/>
  <c r="AL918" i="21"/>
  <c r="AM918" i="21"/>
  <c r="AN918" i="21"/>
  <c r="AO918" i="21"/>
  <c r="AP918" i="21"/>
  <c r="AQ918" i="21"/>
  <c r="AR918" i="21"/>
  <c r="AS918" i="21"/>
  <c r="AT918" i="21"/>
  <c r="AU918" i="21"/>
  <c r="AV918" i="21"/>
  <c r="AW918" i="21"/>
  <c r="AX918" i="21"/>
  <c r="AL919" i="21"/>
  <c r="AM919" i="21"/>
  <c r="AN919" i="21"/>
  <c r="AO919" i="21"/>
  <c r="AP919" i="21"/>
  <c r="AQ919" i="21"/>
  <c r="AR919" i="21"/>
  <c r="AS919" i="21"/>
  <c r="AT919" i="21"/>
  <c r="AU919" i="21"/>
  <c r="AV919" i="21"/>
  <c r="AW919" i="21"/>
  <c r="AX919" i="21"/>
  <c r="AL920" i="21"/>
  <c r="AM920" i="21"/>
  <c r="AN920" i="21"/>
  <c r="AO920" i="21"/>
  <c r="AP920" i="21"/>
  <c r="AQ920" i="21"/>
  <c r="AR920" i="21"/>
  <c r="AS920" i="21"/>
  <c r="AT920" i="21"/>
  <c r="AU920" i="21"/>
  <c r="AV920" i="21"/>
  <c r="AW920" i="21"/>
  <c r="AX920" i="21"/>
  <c r="AL921" i="21"/>
  <c r="AM921" i="21"/>
  <c r="AN921" i="21"/>
  <c r="AO921" i="21"/>
  <c r="AP921" i="21"/>
  <c r="AQ921" i="21"/>
  <c r="AR921" i="21"/>
  <c r="AS921" i="21"/>
  <c r="AT921" i="21"/>
  <c r="AU921" i="21"/>
  <c r="AV921" i="21"/>
  <c r="AW921" i="21"/>
  <c r="AX921" i="21"/>
  <c r="AL922" i="21"/>
  <c r="AM922" i="21"/>
  <c r="AN922" i="21"/>
  <c r="AO922" i="21"/>
  <c r="AP922" i="21"/>
  <c r="AQ922" i="21"/>
  <c r="AR922" i="21"/>
  <c r="AS922" i="21"/>
  <c r="AT922" i="21"/>
  <c r="AU922" i="21"/>
  <c r="AV922" i="21"/>
  <c r="AW922" i="21"/>
  <c r="AX922" i="21"/>
  <c r="AL923" i="21"/>
  <c r="AM923" i="21"/>
  <c r="AN923" i="21"/>
  <c r="AO923" i="21"/>
  <c r="AP923" i="21"/>
  <c r="AQ923" i="21"/>
  <c r="AR923" i="21"/>
  <c r="AS923" i="21"/>
  <c r="AT923" i="21"/>
  <c r="AU923" i="21"/>
  <c r="AV923" i="21"/>
  <c r="AW923" i="21"/>
  <c r="AX923" i="21"/>
  <c r="AL924" i="21"/>
  <c r="AM924" i="21"/>
  <c r="AN924" i="21"/>
  <c r="AO924" i="21"/>
  <c r="AP924" i="21"/>
  <c r="AQ924" i="21"/>
  <c r="AR924" i="21"/>
  <c r="AS924" i="21"/>
  <c r="AT924" i="21"/>
  <c r="AU924" i="21"/>
  <c r="AV924" i="21"/>
  <c r="AW924" i="21"/>
  <c r="AX924" i="21"/>
  <c r="AL925" i="21"/>
  <c r="AM925" i="21"/>
  <c r="AN925" i="21"/>
  <c r="AO925" i="21"/>
  <c r="AP925" i="21"/>
  <c r="AQ925" i="21"/>
  <c r="AR925" i="21"/>
  <c r="AS925" i="21"/>
  <c r="AT925" i="21"/>
  <c r="AU925" i="21"/>
  <c r="AV925" i="21"/>
  <c r="AW925" i="21"/>
  <c r="AX925" i="21"/>
  <c r="AL926" i="21"/>
  <c r="AM926" i="21"/>
  <c r="AN926" i="21"/>
  <c r="AO926" i="21"/>
  <c r="AP926" i="21"/>
  <c r="AQ926" i="21"/>
  <c r="AR926" i="21"/>
  <c r="AS926" i="21"/>
  <c r="AT926" i="21"/>
  <c r="AU926" i="21"/>
  <c r="AV926" i="21"/>
  <c r="AW926" i="21"/>
  <c r="AX926" i="21"/>
  <c r="AL927" i="21"/>
  <c r="AM927" i="21"/>
  <c r="AN927" i="21"/>
  <c r="AO927" i="21"/>
  <c r="AP927" i="21"/>
  <c r="AQ927" i="21"/>
  <c r="AR927" i="21"/>
  <c r="AS927" i="21"/>
  <c r="AT927" i="21"/>
  <c r="AU927" i="21"/>
  <c r="AV927" i="21"/>
  <c r="AW927" i="21"/>
  <c r="AX927" i="21"/>
  <c r="AL928" i="21"/>
  <c r="AM928" i="21"/>
  <c r="AN928" i="21"/>
  <c r="AO928" i="21"/>
  <c r="AP928" i="21"/>
  <c r="AQ928" i="21"/>
  <c r="AR928" i="21"/>
  <c r="AS928" i="21"/>
  <c r="AT928" i="21"/>
  <c r="AU928" i="21"/>
  <c r="AV928" i="21"/>
  <c r="AW928" i="21"/>
  <c r="AX928" i="21"/>
  <c r="AL929" i="21"/>
  <c r="AM929" i="21"/>
  <c r="AN929" i="21"/>
  <c r="AO929" i="21"/>
  <c r="AP929" i="21"/>
  <c r="AQ929" i="21"/>
  <c r="AR929" i="21"/>
  <c r="AS929" i="21"/>
  <c r="AT929" i="21"/>
  <c r="AU929" i="21"/>
  <c r="AV929" i="21"/>
  <c r="AW929" i="21"/>
  <c r="AX929" i="21"/>
  <c r="AL930" i="21"/>
  <c r="AM930" i="21"/>
  <c r="AN930" i="21"/>
  <c r="AO930" i="21"/>
  <c r="AP930" i="21"/>
  <c r="AQ930" i="21"/>
  <c r="AR930" i="21"/>
  <c r="AS930" i="21"/>
  <c r="AT930" i="21"/>
  <c r="AU930" i="21"/>
  <c r="AV930" i="21"/>
  <c r="AW930" i="21"/>
  <c r="AX930" i="21"/>
  <c r="AL931" i="21"/>
  <c r="AM931" i="21"/>
  <c r="AN931" i="21"/>
  <c r="AO931" i="21"/>
  <c r="AP931" i="21"/>
  <c r="AQ931" i="21"/>
  <c r="AR931" i="21"/>
  <c r="AS931" i="21"/>
  <c r="AT931" i="21"/>
  <c r="AU931" i="21"/>
  <c r="AV931" i="21"/>
  <c r="AW931" i="21"/>
  <c r="AX931" i="21"/>
  <c r="AL932" i="21"/>
  <c r="AM932" i="21"/>
  <c r="AN932" i="21"/>
  <c r="AO932" i="21"/>
  <c r="AP932" i="21"/>
  <c r="AQ932" i="21"/>
  <c r="AR932" i="21"/>
  <c r="AS932" i="21"/>
  <c r="AT932" i="21"/>
  <c r="AU932" i="21"/>
  <c r="AV932" i="21"/>
  <c r="AW932" i="21"/>
  <c r="AX932" i="21"/>
  <c r="AL933" i="21"/>
  <c r="AM933" i="21"/>
  <c r="AN933" i="21"/>
  <c r="AO933" i="21"/>
  <c r="AP933" i="21"/>
  <c r="AQ933" i="21"/>
  <c r="AR933" i="21"/>
  <c r="AS933" i="21"/>
  <c r="AT933" i="21"/>
  <c r="AU933" i="21"/>
  <c r="AV933" i="21"/>
  <c r="AW933" i="21"/>
  <c r="AX933" i="21"/>
  <c r="AL934" i="21"/>
  <c r="AM934" i="21"/>
  <c r="AN934" i="21"/>
  <c r="AO934" i="21"/>
  <c r="AP934" i="21"/>
  <c r="AQ934" i="21"/>
  <c r="AR934" i="21"/>
  <c r="AS934" i="21"/>
  <c r="AT934" i="21"/>
  <c r="AU934" i="21"/>
  <c r="AV934" i="21"/>
  <c r="AW934" i="21"/>
  <c r="AX934" i="21"/>
  <c r="AL935" i="21"/>
  <c r="AM935" i="21"/>
  <c r="AN935" i="21"/>
  <c r="AO935" i="21"/>
  <c r="AP935" i="21"/>
  <c r="AQ935" i="21"/>
  <c r="AR935" i="21"/>
  <c r="AS935" i="21"/>
  <c r="AT935" i="21"/>
  <c r="AU935" i="21"/>
  <c r="AV935" i="21"/>
  <c r="AW935" i="21"/>
  <c r="AX935" i="21"/>
  <c r="AL936" i="21"/>
  <c r="AM936" i="21"/>
  <c r="AN936" i="21"/>
  <c r="AO936" i="21"/>
  <c r="AP936" i="21"/>
  <c r="AQ936" i="21"/>
  <c r="AR936" i="21"/>
  <c r="AS936" i="21"/>
  <c r="AT936" i="21"/>
  <c r="AU936" i="21"/>
  <c r="AV936" i="21"/>
  <c r="AW936" i="21"/>
  <c r="AX936" i="21"/>
  <c r="AL937" i="21"/>
  <c r="AM937" i="21"/>
  <c r="AN937" i="21"/>
  <c r="AO937" i="21"/>
  <c r="AP937" i="21"/>
  <c r="AQ937" i="21"/>
  <c r="AR937" i="21"/>
  <c r="AS937" i="21"/>
  <c r="AT937" i="21"/>
  <c r="AU937" i="21"/>
  <c r="AV937" i="21"/>
  <c r="AW937" i="21"/>
  <c r="AX937" i="21"/>
  <c r="AL938" i="21"/>
  <c r="AM938" i="21"/>
  <c r="AN938" i="21"/>
  <c r="AO938" i="21"/>
  <c r="AP938" i="21"/>
  <c r="AQ938" i="21"/>
  <c r="AR938" i="21"/>
  <c r="AS938" i="21"/>
  <c r="AT938" i="21"/>
  <c r="AU938" i="21"/>
  <c r="AV938" i="21"/>
  <c r="AW938" i="21"/>
  <c r="AX938" i="21"/>
  <c r="AL939" i="21"/>
  <c r="AM939" i="21"/>
  <c r="AN939" i="21"/>
  <c r="AO939" i="21"/>
  <c r="AP939" i="21"/>
  <c r="AQ939" i="21"/>
  <c r="AR939" i="21"/>
  <c r="AS939" i="21"/>
  <c r="AT939" i="21"/>
  <c r="AU939" i="21"/>
  <c r="AV939" i="21"/>
  <c r="AW939" i="21"/>
  <c r="AX939" i="21"/>
  <c r="AL940" i="21"/>
  <c r="AM940" i="21"/>
  <c r="AN940" i="21"/>
  <c r="AO940" i="21"/>
  <c r="AP940" i="21"/>
  <c r="AQ940" i="21"/>
  <c r="AR940" i="21"/>
  <c r="AS940" i="21"/>
  <c r="AT940" i="21"/>
  <c r="AU940" i="21"/>
  <c r="AV940" i="21"/>
  <c r="AW940" i="21"/>
  <c r="AX940" i="21"/>
  <c r="AL941" i="21"/>
  <c r="AM941" i="21"/>
  <c r="AN941" i="21"/>
  <c r="AO941" i="21"/>
  <c r="AP941" i="21"/>
  <c r="AQ941" i="21"/>
  <c r="AR941" i="21"/>
  <c r="AS941" i="21"/>
  <c r="AT941" i="21"/>
  <c r="AU941" i="21"/>
  <c r="AV941" i="21"/>
  <c r="AW941" i="21"/>
  <c r="AX941" i="21"/>
  <c r="AL942" i="21"/>
  <c r="AM942" i="21"/>
  <c r="AN942" i="21"/>
  <c r="AO942" i="21"/>
  <c r="AP942" i="21"/>
  <c r="AQ942" i="21"/>
  <c r="AR942" i="21"/>
  <c r="AS942" i="21"/>
  <c r="AT942" i="21"/>
  <c r="AU942" i="21"/>
  <c r="AV942" i="21"/>
  <c r="AW942" i="21"/>
  <c r="AX942" i="21"/>
  <c r="AL943" i="21"/>
  <c r="AM943" i="21"/>
  <c r="AN943" i="21"/>
  <c r="AO943" i="21"/>
  <c r="AP943" i="21"/>
  <c r="AQ943" i="21"/>
  <c r="AR943" i="21"/>
  <c r="AS943" i="21"/>
  <c r="AT943" i="21"/>
  <c r="AU943" i="21"/>
  <c r="AV943" i="21"/>
  <c r="AW943" i="21"/>
  <c r="AX943" i="21"/>
  <c r="AL944" i="21"/>
  <c r="AM944" i="21"/>
  <c r="AN944" i="21"/>
  <c r="AO944" i="21"/>
  <c r="AP944" i="21"/>
  <c r="AQ944" i="21"/>
  <c r="AR944" i="21"/>
  <c r="AS944" i="21"/>
  <c r="AT944" i="21"/>
  <c r="AU944" i="21"/>
  <c r="AV944" i="21"/>
  <c r="AW944" i="21"/>
  <c r="AX944" i="21"/>
  <c r="AL945" i="21"/>
  <c r="AM945" i="21"/>
  <c r="AN945" i="21"/>
  <c r="AO945" i="21"/>
  <c r="AP945" i="21"/>
  <c r="AQ945" i="21"/>
  <c r="AR945" i="21"/>
  <c r="AS945" i="21"/>
  <c r="AT945" i="21"/>
  <c r="AU945" i="21"/>
  <c r="AV945" i="21"/>
  <c r="AW945" i="21"/>
  <c r="AX945" i="21"/>
  <c r="AL946" i="21"/>
  <c r="AM946" i="21"/>
  <c r="AN946" i="21"/>
  <c r="AO946" i="21"/>
  <c r="AP946" i="21"/>
  <c r="AQ946" i="21"/>
  <c r="AR946" i="21"/>
  <c r="AS946" i="21"/>
  <c r="AT946" i="21"/>
  <c r="AU946" i="21"/>
  <c r="AV946" i="21"/>
  <c r="AW946" i="21"/>
  <c r="AX946" i="21"/>
  <c r="AL947" i="21"/>
  <c r="AM947" i="21"/>
  <c r="AN947" i="21"/>
  <c r="AO947" i="21"/>
  <c r="AP947" i="21"/>
  <c r="AQ947" i="21"/>
  <c r="AR947" i="21"/>
  <c r="AS947" i="21"/>
  <c r="AT947" i="21"/>
  <c r="AU947" i="21"/>
  <c r="AV947" i="21"/>
  <c r="AW947" i="21"/>
  <c r="AX947" i="21"/>
  <c r="AL948" i="21"/>
  <c r="AM948" i="21"/>
  <c r="AN948" i="21"/>
  <c r="AO948" i="21"/>
  <c r="AP948" i="21"/>
  <c r="AQ948" i="21"/>
  <c r="AR948" i="21"/>
  <c r="AS948" i="21"/>
  <c r="AT948" i="21"/>
  <c r="AU948" i="21"/>
  <c r="AV948" i="21"/>
  <c r="AW948" i="21"/>
  <c r="AX948" i="21"/>
  <c r="AL949" i="21"/>
  <c r="AM949" i="21"/>
  <c r="AN949" i="21"/>
  <c r="AO949" i="21"/>
  <c r="AP949" i="21"/>
  <c r="AQ949" i="21"/>
  <c r="AR949" i="21"/>
  <c r="AS949" i="21"/>
  <c r="AT949" i="21"/>
  <c r="AU949" i="21"/>
  <c r="AV949" i="21"/>
  <c r="AW949" i="21"/>
  <c r="AX949" i="21"/>
  <c r="AL950" i="21"/>
  <c r="AM950" i="21"/>
  <c r="AN950" i="21"/>
  <c r="AO950" i="21"/>
  <c r="AP950" i="21"/>
  <c r="AQ950" i="21"/>
  <c r="AR950" i="21"/>
  <c r="AS950" i="21"/>
  <c r="AT950" i="21"/>
  <c r="AU950" i="21"/>
  <c r="AV950" i="21"/>
  <c r="AW950" i="21"/>
  <c r="AX950" i="21"/>
  <c r="AL951" i="21"/>
  <c r="AM951" i="21"/>
  <c r="AN951" i="21"/>
  <c r="AO951" i="21"/>
  <c r="AP951" i="21"/>
  <c r="AQ951" i="21"/>
  <c r="AR951" i="21"/>
  <c r="AS951" i="21"/>
  <c r="AT951" i="21"/>
  <c r="AU951" i="21"/>
  <c r="AV951" i="21"/>
  <c r="AW951" i="21"/>
  <c r="AX951" i="21"/>
  <c r="AL952" i="21"/>
  <c r="AM952" i="21"/>
  <c r="AN952" i="21"/>
  <c r="AO952" i="21"/>
  <c r="AP952" i="21"/>
  <c r="AQ952" i="21"/>
  <c r="AR952" i="21"/>
  <c r="AS952" i="21"/>
  <c r="AT952" i="21"/>
  <c r="AU952" i="21"/>
  <c r="AV952" i="21"/>
  <c r="AW952" i="21"/>
  <c r="AX952" i="21"/>
  <c r="AL953" i="21"/>
  <c r="AM953" i="21"/>
  <c r="AN953" i="21"/>
  <c r="AO953" i="21"/>
  <c r="AP953" i="21"/>
  <c r="AQ953" i="21"/>
  <c r="AR953" i="21"/>
  <c r="AS953" i="21"/>
  <c r="AT953" i="21"/>
  <c r="AU953" i="21"/>
  <c r="AV953" i="21"/>
  <c r="AW953" i="21"/>
  <c r="AX953" i="21"/>
  <c r="AL954" i="21"/>
  <c r="AM954" i="21"/>
  <c r="AN954" i="21"/>
  <c r="AO954" i="21"/>
  <c r="AP954" i="21"/>
  <c r="AQ954" i="21"/>
  <c r="AR954" i="21"/>
  <c r="AS954" i="21"/>
  <c r="AT954" i="21"/>
  <c r="AU954" i="21"/>
  <c r="AV954" i="21"/>
  <c r="AW954" i="21"/>
  <c r="AX954" i="21"/>
  <c r="AL955" i="21"/>
  <c r="AM955" i="21"/>
  <c r="AN955" i="21"/>
  <c r="AO955" i="21"/>
  <c r="AP955" i="21"/>
  <c r="AQ955" i="21"/>
  <c r="AR955" i="21"/>
  <c r="AS955" i="21"/>
  <c r="AT955" i="21"/>
  <c r="AU955" i="21"/>
  <c r="AV955" i="21"/>
  <c r="AW955" i="21"/>
  <c r="AX955" i="21"/>
  <c r="AL956" i="21"/>
  <c r="AM956" i="21"/>
  <c r="AN956" i="21"/>
  <c r="AO956" i="21"/>
  <c r="AP956" i="21"/>
  <c r="AQ956" i="21"/>
  <c r="AR956" i="21"/>
  <c r="AS956" i="21"/>
  <c r="AT956" i="21"/>
  <c r="AU956" i="21"/>
  <c r="AV956" i="21"/>
  <c r="AW956" i="21"/>
  <c r="AX956" i="21"/>
  <c r="AL957" i="21"/>
  <c r="AM957" i="21"/>
  <c r="AN957" i="21"/>
  <c r="AO957" i="21"/>
  <c r="AP957" i="21"/>
  <c r="AQ957" i="21"/>
  <c r="AR957" i="21"/>
  <c r="AS957" i="21"/>
  <c r="AT957" i="21"/>
  <c r="AU957" i="21"/>
  <c r="AV957" i="21"/>
  <c r="AW957" i="21"/>
  <c r="AX957" i="21"/>
  <c r="AL958" i="21"/>
  <c r="AM958" i="21"/>
  <c r="AN958" i="21"/>
  <c r="AO958" i="21"/>
  <c r="AP958" i="21"/>
  <c r="AQ958" i="21"/>
  <c r="AR958" i="21"/>
  <c r="AS958" i="21"/>
  <c r="AT958" i="21"/>
  <c r="AU958" i="21"/>
  <c r="AV958" i="21"/>
  <c r="AW958" i="21"/>
  <c r="AX958" i="21"/>
  <c r="AL959" i="21"/>
  <c r="AM959" i="21"/>
  <c r="AN959" i="21"/>
  <c r="AO959" i="21"/>
  <c r="AP959" i="21"/>
  <c r="AQ959" i="21"/>
  <c r="AR959" i="21"/>
  <c r="AS959" i="21"/>
  <c r="AT959" i="21"/>
  <c r="AU959" i="21"/>
  <c r="AV959" i="21"/>
  <c r="AW959" i="21"/>
  <c r="AX959" i="21"/>
  <c r="AL960" i="21"/>
  <c r="AM960" i="21"/>
  <c r="AN960" i="21"/>
  <c r="AO960" i="21"/>
  <c r="AP960" i="21"/>
  <c r="AQ960" i="21"/>
  <c r="AR960" i="21"/>
  <c r="AS960" i="21"/>
  <c r="AT960" i="21"/>
  <c r="AU960" i="21"/>
  <c r="AV960" i="21"/>
  <c r="AW960" i="21"/>
  <c r="AX960" i="21"/>
  <c r="AL961" i="21"/>
  <c r="AM961" i="21"/>
  <c r="AN961" i="21"/>
  <c r="AO961" i="21"/>
  <c r="AP961" i="21"/>
  <c r="AQ961" i="21"/>
  <c r="AR961" i="21"/>
  <c r="AS961" i="21"/>
  <c r="AT961" i="21"/>
  <c r="AU961" i="21"/>
  <c r="AV961" i="21"/>
  <c r="AW961" i="21"/>
  <c r="AX961" i="21"/>
  <c r="AL962" i="21"/>
  <c r="AM962" i="21"/>
  <c r="AN962" i="21"/>
  <c r="AO962" i="21"/>
  <c r="AP962" i="21"/>
  <c r="AQ962" i="21"/>
  <c r="AR962" i="21"/>
  <c r="AS962" i="21"/>
  <c r="AT962" i="21"/>
  <c r="AU962" i="21"/>
  <c r="AV962" i="21"/>
  <c r="AW962" i="21"/>
  <c r="AX962" i="21"/>
  <c r="AL963" i="21"/>
  <c r="AM963" i="21"/>
  <c r="AN963" i="21"/>
  <c r="AO963" i="21"/>
  <c r="AP963" i="21"/>
  <c r="AQ963" i="21"/>
  <c r="AR963" i="21"/>
  <c r="AS963" i="21"/>
  <c r="AT963" i="21"/>
  <c r="AU963" i="21"/>
  <c r="AV963" i="21"/>
  <c r="AW963" i="21"/>
  <c r="AX963" i="21"/>
  <c r="AL964" i="21"/>
  <c r="AM964" i="21"/>
  <c r="AN964" i="21"/>
  <c r="AO964" i="21"/>
  <c r="AP964" i="21"/>
  <c r="AQ964" i="21"/>
  <c r="AR964" i="21"/>
  <c r="AS964" i="21"/>
  <c r="AT964" i="21"/>
  <c r="AU964" i="21"/>
  <c r="AV964" i="21"/>
  <c r="AW964" i="21"/>
  <c r="AX964" i="21"/>
  <c r="AL965" i="21"/>
  <c r="AM965" i="21"/>
  <c r="AN965" i="21"/>
  <c r="AO965" i="21"/>
  <c r="AP965" i="21"/>
  <c r="AQ965" i="21"/>
  <c r="AR965" i="21"/>
  <c r="AS965" i="21"/>
  <c r="AT965" i="21"/>
  <c r="AU965" i="21"/>
  <c r="AV965" i="21"/>
  <c r="AW965" i="21"/>
  <c r="AX965" i="21"/>
  <c r="AL966" i="21"/>
  <c r="AM966" i="21"/>
  <c r="AN966" i="21"/>
  <c r="AO966" i="21"/>
  <c r="AP966" i="21"/>
  <c r="AQ966" i="21"/>
  <c r="AR966" i="21"/>
  <c r="AS966" i="21"/>
  <c r="AT966" i="21"/>
  <c r="AU966" i="21"/>
  <c r="AV966" i="21"/>
  <c r="AW966" i="21"/>
  <c r="AX966" i="21"/>
  <c r="AL967" i="21"/>
  <c r="AM967" i="21"/>
  <c r="AN967" i="21"/>
  <c r="AO967" i="21"/>
  <c r="AP967" i="21"/>
  <c r="AQ967" i="21"/>
  <c r="AR967" i="21"/>
  <c r="AS967" i="21"/>
  <c r="AT967" i="21"/>
  <c r="AU967" i="21"/>
  <c r="AV967" i="21"/>
  <c r="AW967" i="21"/>
  <c r="AX967" i="21"/>
  <c r="AL968" i="21"/>
  <c r="AM968" i="21"/>
  <c r="AN968" i="21"/>
  <c r="AO968" i="21"/>
  <c r="AP968" i="21"/>
  <c r="AQ968" i="21"/>
  <c r="AR968" i="21"/>
  <c r="AS968" i="21"/>
  <c r="AT968" i="21"/>
  <c r="AU968" i="21"/>
  <c r="AV968" i="21"/>
  <c r="AW968" i="21"/>
  <c r="AX968" i="21"/>
  <c r="AL969" i="21"/>
  <c r="AM969" i="21"/>
  <c r="AN969" i="21"/>
  <c r="AO969" i="21"/>
  <c r="AP969" i="21"/>
  <c r="AQ969" i="21"/>
  <c r="AR969" i="21"/>
  <c r="AS969" i="21"/>
  <c r="AT969" i="21"/>
  <c r="AU969" i="21"/>
  <c r="AV969" i="21"/>
  <c r="AW969" i="21"/>
  <c r="AX969" i="21"/>
  <c r="AL970" i="21"/>
  <c r="AM970" i="21"/>
  <c r="AN970" i="21"/>
  <c r="AO970" i="21"/>
  <c r="AP970" i="21"/>
  <c r="AQ970" i="21"/>
  <c r="AR970" i="21"/>
  <c r="AS970" i="21"/>
  <c r="AT970" i="21"/>
  <c r="AU970" i="21"/>
  <c r="AV970" i="21"/>
  <c r="AW970" i="21"/>
  <c r="AX970" i="21"/>
  <c r="AL971" i="21"/>
  <c r="AM971" i="21"/>
  <c r="AN971" i="21"/>
  <c r="AO971" i="21"/>
  <c r="AP971" i="21"/>
  <c r="AQ971" i="21"/>
  <c r="AR971" i="21"/>
  <c r="AS971" i="21"/>
  <c r="AT971" i="21"/>
  <c r="AU971" i="21"/>
  <c r="AV971" i="21"/>
  <c r="AW971" i="21"/>
  <c r="AX971" i="21"/>
  <c r="AL972" i="21"/>
  <c r="AM972" i="21"/>
  <c r="AN972" i="21"/>
  <c r="AO972" i="21"/>
  <c r="AP972" i="21"/>
  <c r="AQ972" i="21"/>
  <c r="AR972" i="21"/>
  <c r="AS972" i="21"/>
  <c r="AT972" i="21"/>
  <c r="AU972" i="21"/>
  <c r="AV972" i="21"/>
  <c r="AW972" i="21"/>
  <c r="AX972" i="21"/>
  <c r="AL973" i="21"/>
  <c r="AM973" i="21"/>
  <c r="AN973" i="21"/>
  <c r="AO973" i="21"/>
  <c r="AP973" i="21"/>
  <c r="AQ973" i="21"/>
  <c r="AR973" i="21"/>
  <c r="AS973" i="21"/>
  <c r="AT973" i="21"/>
  <c r="AU973" i="21"/>
  <c r="AV973" i="21"/>
  <c r="AW973" i="21"/>
  <c r="AX973" i="21"/>
  <c r="AL974" i="21"/>
  <c r="AM974" i="21"/>
  <c r="AN974" i="21"/>
  <c r="AO974" i="21"/>
  <c r="AP974" i="21"/>
  <c r="AQ974" i="21"/>
  <c r="AR974" i="21"/>
  <c r="AS974" i="21"/>
  <c r="AT974" i="21"/>
  <c r="AU974" i="21"/>
  <c r="AV974" i="21"/>
  <c r="AW974" i="21"/>
  <c r="AX974" i="21"/>
  <c r="AL975" i="21"/>
  <c r="AM975" i="21"/>
  <c r="AN975" i="21"/>
  <c r="AO975" i="21"/>
  <c r="AP975" i="21"/>
  <c r="AQ975" i="21"/>
  <c r="AR975" i="21"/>
  <c r="AS975" i="21"/>
  <c r="AT975" i="21"/>
  <c r="AU975" i="21"/>
  <c r="AV975" i="21"/>
  <c r="AW975" i="21"/>
  <c r="AX975" i="21"/>
  <c r="AL976" i="21"/>
  <c r="AM976" i="21"/>
  <c r="AN976" i="21"/>
  <c r="AO976" i="21"/>
  <c r="AP976" i="21"/>
  <c r="AQ976" i="21"/>
  <c r="AR976" i="21"/>
  <c r="AS976" i="21"/>
  <c r="AT976" i="21"/>
  <c r="AU976" i="21"/>
  <c r="AV976" i="21"/>
  <c r="AW976" i="21"/>
  <c r="AX976" i="21"/>
  <c r="AL977" i="21"/>
  <c r="AM977" i="21"/>
  <c r="AN977" i="21"/>
  <c r="AO977" i="21"/>
  <c r="AP977" i="21"/>
  <c r="AQ977" i="21"/>
  <c r="AR977" i="21"/>
  <c r="AS977" i="21"/>
  <c r="AT977" i="21"/>
  <c r="AU977" i="21"/>
  <c r="AV977" i="21"/>
  <c r="AW977" i="21"/>
  <c r="AX977" i="21"/>
  <c r="AL978" i="21"/>
  <c r="AM978" i="21"/>
  <c r="AN978" i="21"/>
  <c r="AO978" i="21"/>
  <c r="AP978" i="21"/>
  <c r="AQ978" i="21"/>
  <c r="AR978" i="21"/>
  <c r="AS978" i="21"/>
  <c r="AT978" i="21"/>
  <c r="AU978" i="21"/>
  <c r="AV978" i="21"/>
  <c r="AW978" i="21"/>
  <c r="AX978" i="21"/>
  <c r="AL979" i="21"/>
  <c r="AM979" i="21"/>
  <c r="AN979" i="21"/>
  <c r="AO979" i="21"/>
  <c r="AP979" i="21"/>
  <c r="AQ979" i="21"/>
  <c r="AR979" i="21"/>
  <c r="AS979" i="21"/>
  <c r="AT979" i="21"/>
  <c r="AU979" i="21"/>
  <c r="AV979" i="21"/>
  <c r="AW979" i="21"/>
  <c r="AX979" i="21"/>
  <c r="AL980" i="21"/>
  <c r="AM980" i="21"/>
  <c r="AN980" i="21"/>
  <c r="AO980" i="21"/>
  <c r="AP980" i="21"/>
  <c r="AQ980" i="21"/>
  <c r="AR980" i="21"/>
  <c r="AS980" i="21"/>
  <c r="AT980" i="21"/>
  <c r="AU980" i="21"/>
  <c r="AV980" i="21"/>
  <c r="AW980" i="21"/>
  <c r="AX980" i="21"/>
  <c r="AL981" i="21"/>
  <c r="AM981" i="21"/>
  <c r="AN981" i="21"/>
  <c r="AO981" i="21"/>
  <c r="AP981" i="21"/>
  <c r="AQ981" i="21"/>
  <c r="AR981" i="21"/>
  <c r="AS981" i="21"/>
  <c r="AT981" i="21"/>
  <c r="AU981" i="21"/>
  <c r="AV981" i="21"/>
  <c r="AW981" i="21"/>
  <c r="AX981" i="21"/>
  <c r="AL982" i="21"/>
  <c r="AM982" i="21"/>
  <c r="AN982" i="21"/>
  <c r="AO982" i="21"/>
  <c r="AP982" i="21"/>
  <c r="AQ982" i="21"/>
  <c r="AR982" i="21"/>
  <c r="AS982" i="21"/>
  <c r="AT982" i="21"/>
  <c r="AU982" i="21"/>
  <c r="AV982" i="21"/>
  <c r="AW982" i="21"/>
  <c r="AX982" i="21"/>
  <c r="AL983" i="21"/>
  <c r="AM983" i="21"/>
  <c r="AN983" i="21"/>
  <c r="AO983" i="21"/>
  <c r="AP983" i="21"/>
  <c r="AQ983" i="21"/>
  <c r="AR983" i="21"/>
  <c r="AS983" i="21"/>
  <c r="AT983" i="21"/>
  <c r="AU983" i="21"/>
  <c r="AV983" i="21"/>
  <c r="AW983" i="21"/>
  <c r="AX983" i="21"/>
  <c r="AL984" i="21"/>
  <c r="AM984" i="21"/>
  <c r="AN984" i="21"/>
  <c r="AO984" i="21"/>
  <c r="AP984" i="21"/>
  <c r="AQ984" i="21"/>
  <c r="AR984" i="21"/>
  <c r="AS984" i="21"/>
  <c r="AT984" i="21"/>
  <c r="AU984" i="21"/>
  <c r="AV984" i="21"/>
  <c r="AW984" i="21"/>
  <c r="AX984" i="21"/>
  <c r="AL985" i="21"/>
  <c r="AM985" i="21"/>
  <c r="AN985" i="21"/>
  <c r="AO985" i="21"/>
  <c r="AP985" i="21"/>
  <c r="AQ985" i="21"/>
  <c r="AR985" i="21"/>
  <c r="AS985" i="21"/>
  <c r="AT985" i="21"/>
  <c r="AU985" i="21"/>
  <c r="AV985" i="21"/>
  <c r="AW985" i="21"/>
  <c r="AX985" i="21"/>
  <c r="AL986" i="21"/>
  <c r="AM986" i="21"/>
  <c r="AN986" i="21"/>
  <c r="AO986" i="21"/>
  <c r="AP986" i="21"/>
  <c r="AQ986" i="21"/>
  <c r="AR986" i="21"/>
  <c r="AS986" i="21"/>
  <c r="AT986" i="21"/>
  <c r="AU986" i="21"/>
  <c r="AV986" i="21"/>
  <c r="AW986" i="21"/>
  <c r="AX986" i="21"/>
  <c r="AL987" i="21"/>
  <c r="AM987" i="21"/>
  <c r="AN987" i="21"/>
  <c r="AO987" i="21"/>
  <c r="AP987" i="21"/>
  <c r="AQ987" i="21"/>
  <c r="AR987" i="21"/>
  <c r="AS987" i="21"/>
  <c r="AT987" i="21"/>
  <c r="AU987" i="21"/>
  <c r="AV987" i="21"/>
  <c r="AW987" i="21"/>
  <c r="AX987" i="21"/>
  <c r="AL988" i="21"/>
  <c r="AM988" i="21"/>
  <c r="AN988" i="21"/>
  <c r="AO988" i="21"/>
  <c r="AP988" i="21"/>
  <c r="AQ988" i="21"/>
  <c r="AR988" i="21"/>
  <c r="AS988" i="21"/>
  <c r="AT988" i="21"/>
  <c r="AU988" i="21"/>
  <c r="AV988" i="21"/>
  <c r="AW988" i="21"/>
  <c r="AX988" i="21"/>
  <c r="AL989" i="21"/>
  <c r="AM989" i="21"/>
  <c r="AN989" i="21"/>
  <c r="AO989" i="21"/>
  <c r="AP989" i="21"/>
  <c r="AQ989" i="21"/>
  <c r="AR989" i="21"/>
  <c r="AS989" i="21"/>
  <c r="AT989" i="21"/>
  <c r="AU989" i="21"/>
  <c r="AV989" i="21"/>
  <c r="AW989" i="21"/>
  <c r="AX989" i="21"/>
  <c r="AL990" i="21"/>
  <c r="AM990" i="21"/>
  <c r="AN990" i="21"/>
  <c r="AO990" i="21"/>
  <c r="AP990" i="21"/>
  <c r="AQ990" i="21"/>
  <c r="AR990" i="21"/>
  <c r="AS990" i="21"/>
  <c r="AT990" i="21"/>
  <c r="AU990" i="21"/>
  <c r="AV990" i="21"/>
  <c r="AW990" i="21"/>
  <c r="AX990" i="21"/>
  <c r="AL991" i="21"/>
  <c r="AM991" i="21"/>
  <c r="AN991" i="21"/>
  <c r="AO991" i="21"/>
  <c r="AP991" i="21"/>
  <c r="AQ991" i="21"/>
  <c r="AR991" i="21"/>
  <c r="AS991" i="21"/>
  <c r="AT991" i="21"/>
  <c r="AU991" i="21"/>
  <c r="AV991" i="21"/>
  <c r="AW991" i="21"/>
  <c r="AX991" i="21"/>
  <c r="AL992" i="21"/>
  <c r="AM992" i="21"/>
  <c r="AN992" i="21"/>
  <c r="AO992" i="21"/>
  <c r="AP992" i="21"/>
  <c r="AQ992" i="21"/>
  <c r="AR992" i="21"/>
  <c r="AS992" i="21"/>
  <c r="AT992" i="21"/>
  <c r="AU992" i="21"/>
  <c r="AV992" i="21"/>
  <c r="AW992" i="21"/>
  <c r="AX992" i="21"/>
  <c r="AL993" i="21"/>
  <c r="AM993" i="21"/>
  <c r="AN993" i="21"/>
  <c r="AO993" i="21"/>
  <c r="AP993" i="21"/>
  <c r="AQ993" i="21"/>
  <c r="AR993" i="21"/>
  <c r="AS993" i="21"/>
  <c r="AT993" i="21"/>
  <c r="AU993" i="21"/>
  <c r="AV993" i="21"/>
  <c r="AW993" i="21"/>
  <c r="AX993" i="21"/>
  <c r="AL994" i="21"/>
  <c r="AM994" i="21"/>
  <c r="AN994" i="21"/>
  <c r="AO994" i="21"/>
  <c r="AP994" i="21"/>
  <c r="AQ994" i="21"/>
  <c r="AR994" i="21"/>
  <c r="AS994" i="21"/>
  <c r="AT994" i="21"/>
  <c r="AU994" i="21"/>
  <c r="AV994" i="21"/>
  <c r="AW994" i="21"/>
  <c r="AX994" i="21"/>
  <c r="AL995" i="21"/>
  <c r="AM995" i="21"/>
  <c r="AN995" i="21"/>
  <c r="AO995" i="21"/>
  <c r="AP995" i="21"/>
  <c r="AQ995" i="21"/>
  <c r="AR995" i="21"/>
  <c r="AS995" i="21"/>
  <c r="AT995" i="21"/>
  <c r="AU995" i="21"/>
  <c r="AV995" i="21"/>
  <c r="AW995" i="21"/>
  <c r="AX995" i="21"/>
  <c r="AL996" i="21"/>
  <c r="AM996" i="21"/>
  <c r="AN996" i="21"/>
  <c r="AO996" i="21"/>
  <c r="AP996" i="21"/>
  <c r="AQ996" i="21"/>
  <c r="AR996" i="21"/>
  <c r="AS996" i="21"/>
  <c r="AT996" i="21"/>
  <c r="AU996" i="21"/>
  <c r="AV996" i="21"/>
  <c r="AW996" i="21"/>
  <c r="AX996" i="21"/>
  <c r="AL997" i="21"/>
  <c r="AM997" i="21"/>
  <c r="AN997" i="21"/>
  <c r="AO997" i="21"/>
  <c r="AP997" i="21"/>
  <c r="AQ997" i="21"/>
  <c r="AR997" i="21"/>
  <c r="AS997" i="21"/>
  <c r="AT997" i="21"/>
  <c r="AU997" i="21"/>
  <c r="AV997" i="21"/>
  <c r="AW997" i="21"/>
  <c r="AX997" i="21"/>
  <c r="AL998" i="21"/>
  <c r="AM998" i="21"/>
  <c r="AN998" i="21"/>
  <c r="AO998" i="21"/>
  <c r="AP998" i="21"/>
  <c r="AQ998" i="21"/>
  <c r="AR998" i="21"/>
  <c r="AS998" i="21"/>
  <c r="AT998" i="21"/>
  <c r="AU998" i="21"/>
  <c r="AV998" i="21"/>
  <c r="AW998" i="21"/>
  <c r="AX998" i="21"/>
  <c r="AL999" i="21"/>
  <c r="AM999" i="21"/>
  <c r="AN999" i="21"/>
  <c r="AO999" i="21"/>
  <c r="AP999" i="21"/>
  <c r="AQ999" i="21"/>
  <c r="AR999" i="21"/>
  <c r="AS999" i="21"/>
  <c r="AT999" i="21"/>
  <c r="AU999" i="21"/>
  <c r="AV999" i="21"/>
  <c r="AW999" i="21"/>
  <c r="AX999" i="21"/>
  <c r="AL1000" i="21"/>
  <c r="AM1000" i="21"/>
  <c r="AN1000" i="21"/>
  <c r="AO1000" i="21"/>
  <c r="AP1000" i="21"/>
  <c r="AQ1000" i="21"/>
  <c r="AR1000" i="21"/>
  <c r="AS1000" i="21"/>
  <c r="AT1000" i="21"/>
  <c r="AU1000" i="21"/>
  <c r="AV1000" i="21"/>
  <c r="AW1000" i="21"/>
  <c r="AX1000" i="21"/>
  <c r="AL1001" i="21"/>
  <c r="AM1001" i="21"/>
  <c r="AN1001" i="21"/>
  <c r="AO1001" i="21"/>
  <c r="AP1001" i="21"/>
  <c r="AQ1001" i="21"/>
  <c r="AR1001" i="21"/>
  <c r="AS1001" i="21"/>
  <c r="AT1001" i="21"/>
  <c r="AU1001" i="21"/>
  <c r="AV1001" i="21"/>
  <c r="AW1001" i="21"/>
  <c r="AX1001" i="21"/>
  <c r="AL1002" i="21"/>
  <c r="AM1002" i="21"/>
  <c r="AN1002" i="21"/>
  <c r="AO1002" i="21"/>
  <c r="AP1002" i="21"/>
  <c r="AQ1002" i="21"/>
  <c r="AR1002" i="21"/>
  <c r="AS1002" i="21"/>
  <c r="AT1002" i="21"/>
  <c r="AU1002" i="21"/>
  <c r="AV1002" i="21"/>
  <c r="AW1002" i="21"/>
  <c r="AX1002" i="21"/>
  <c r="AL1003" i="21"/>
  <c r="AM1003" i="21"/>
  <c r="AN1003" i="21"/>
  <c r="AO1003" i="21"/>
  <c r="AP1003" i="21"/>
  <c r="AQ1003" i="21"/>
  <c r="AR1003" i="21"/>
  <c r="AS1003" i="21"/>
  <c r="AT1003" i="21"/>
  <c r="AU1003" i="21"/>
  <c r="AV1003" i="21"/>
  <c r="AW1003" i="21"/>
  <c r="AX1003" i="21"/>
  <c r="AL1004" i="21"/>
  <c r="AM1004" i="21"/>
  <c r="AN1004" i="21"/>
  <c r="AO1004" i="21"/>
  <c r="AP1004" i="21"/>
  <c r="AQ1004" i="21"/>
  <c r="AR1004" i="21"/>
  <c r="AS1004" i="21"/>
  <c r="AT1004" i="21"/>
  <c r="AU1004" i="21"/>
  <c r="AV1004" i="21"/>
  <c r="AW1004" i="21"/>
  <c r="AX1004" i="21"/>
  <c r="AL1005" i="21"/>
  <c r="AM1005" i="21"/>
  <c r="AN1005" i="21"/>
  <c r="AO1005" i="21"/>
  <c r="AP1005" i="21"/>
  <c r="AQ1005" i="21"/>
  <c r="AR1005" i="21"/>
  <c r="AS1005" i="21"/>
  <c r="AT1005" i="21"/>
  <c r="AU1005" i="21"/>
  <c r="AV1005" i="21"/>
  <c r="AW1005" i="21"/>
  <c r="AX1005" i="21"/>
  <c r="AL1006" i="21"/>
  <c r="AM1006" i="21"/>
  <c r="AN1006" i="21"/>
  <c r="AO1006" i="21"/>
  <c r="AP1006" i="21"/>
  <c r="AQ1006" i="21"/>
  <c r="AR1006" i="21"/>
  <c r="AS1006" i="21"/>
  <c r="AT1006" i="21"/>
  <c r="AU1006" i="21"/>
  <c r="AV1006" i="21"/>
  <c r="AW1006" i="21"/>
  <c r="AX1006" i="21"/>
  <c r="AL1007" i="21"/>
  <c r="AM1007" i="21"/>
  <c r="AN1007" i="21"/>
  <c r="AO1007" i="21"/>
  <c r="AP1007" i="21"/>
  <c r="AQ1007" i="21"/>
  <c r="AR1007" i="21"/>
  <c r="AS1007" i="21"/>
  <c r="AT1007" i="21"/>
  <c r="AU1007" i="21"/>
  <c r="AV1007" i="21"/>
  <c r="AW1007" i="21"/>
  <c r="AX1007" i="21"/>
  <c r="AL1008" i="21"/>
  <c r="AM1008" i="21"/>
  <c r="AN1008" i="21"/>
  <c r="AO1008" i="21"/>
  <c r="AP1008" i="21"/>
  <c r="AQ1008" i="21"/>
  <c r="AR1008" i="21"/>
  <c r="AS1008" i="21"/>
  <c r="AT1008" i="21"/>
  <c r="AU1008" i="21"/>
  <c r="AV1008" i="21"/>
  <c r="AW1008" i="21"/>
  <c r="AX1008" i="21"/>
  <c r="AL1009" i="21"/>
  <c r="AM1009" i="21"/>
  <c r="AN1009" i="21"/>
  <c r="AO1009" i="21"/>
  <c r="AP1009" i="21"/>
  <c r="AQ1009" i="21"/>
  <c r="AR1009" i="21"/>
  <c r="AS1009" i="21"/>
  <c r="AT1009" i="21"/>
  <c r="AU1009" i="21"/>
  <c r="AV1009" i="21"/>
  <c r="AW1009" i="21"/>
  <c r="AX1009" i="21"/>
  <c r="AL1010" i="21"/>
  <c r="AM1010" i="21"/>
  <c r="AN1010" i="21"/>
  <c r="AO1010" i="21"/>
  <c r="AP1010" i="21"/>
  <c r="AQ1010" i="21"/>
  <c r="AR1010" i="21"/>
  <c r="AS1010" i="21"/>
  <c r="AT1010" i="21"/>
  <c r="AU1010" i="21"/>
  <c r="AV1010" i="21"/>
  <c r="AW1010" i="21"/>
  <c r="AX1010" i="21"/>
  <c r="AL1011" i="21"/>
  <c r="AM1011" i="21"/>
  <c r="AN1011" i="21"/>
  <c r="AO1011" i="21"/>
  <c r="AP1011" i="21"/>
  <c r="AQ1011" i="21"/>
  <c r="AR1011" i="21"/>
  <c r="AS1011" i="21"/>
  <c r="AT1011" i="21"/>
  <c r="AU1011" i="21"/>
  <c r="AV1011" i="21"/>
  <c r="AW1011" i="21"/>
  <c r="AX1011" i="21"/>
  <c r="AL1012" i="21"/>
  <c r="AM1012" i="21"/>
  <c r="AN1012" i="21"/>
  <c r="AO1012" i="21"/>
  <c r="AP1012" i="21"/>
  <c r="AQ1012" i="21"/>
  <c r="AR1012" i="21"/>
  <c r="AS1012" i="21"/>
  <c r="AT1012" i="21"/>
  <c r="AU1012" i="21"/>
  <c r="AV1012" i="21"/>
  <c r="AW1012" i="21"/>
  <c r="AX1012" i="21"/>
  <c r="AL1013" i="21"/>
  <c r="AM1013" i="21"/>
  <c r="AN1013" i="21"/>
  <c r="AO1013" i="21"/>
  <c r="AP1013" i="21"/>
  <c r="AQ1013" i="21"/>
  <c r="AR1013" i="21"/>
  <c r="AS1013" i="21"/>
  <c r="AT1013" i="21"/>
  <c r="AU1013" i="21"/>
  <c r="AV1013" i="21"/>
  <c r="AW1013" i="21"/>
  <c r="AX1013" i="21"/>
  <c r="AL1014" i="21"/>
  <c r="AM1014" i="21"/>
  <c r="AN1014" i="21"/>
  <c r="AO1014" i="21"/>
  <c r="AP1014" i="21"/>
  <c r="AQ1014" i="21"/>
  <c r="AR1014" i="21"/>
  <c r="AS1014" i="21"/>
  <c r="AT1014" i="21"/>
  <c r="AU1014" i="21"/>
  <c r="AV1014" i="21"/>
  <c r="AW1014" i="21"/>
  <c r="AX1014" i="21"/>
  <c r="AL1015" i="21"/>
  <c r="AM1015" i="21"/>
  <c r="AN1015" i="21"/>
  <c r="AO1015" i="21"/>
  <c r="AP1015" i="21"/>
  <c r="AQ1015" i="21"/>
  <c r="AR1015" i="21"/>
  <c r="AS1015" i="21"/>
  <c r="AT1015" i="21"/>
  <c r="AU1015" i="21"/>
  <c r="AV1015" i="21"/>
  <c r="AW1015" i="21"/>
  <c r="AX1015" i="21"/>
  <c r="AL1016" i="21"/>
  <c r="AM1016" i="21"/>
  <c r="AN1016" i="21"/>
  <c r="AO1016" i="21"/>
  <c r="AP1016" i="21"/>
  <c r="AQ1016" i="21"/>
  <c r="AR1016" i="21"/>
  <c r="AS1016" i="21"/>
  <c r="AT1016" i="21"/>
  <c r="AU1016" i="21"/>
  <c r="AV1016" i="21"/>
  <c r="AW1016" i="21"/>
  <c r="AX1016" i="21"/>
  <c r="AL1017" i="21"/>
  <c r="AM1017" i="21"/>
  <c r="AN1017" i="21"/>
  <c r="AO1017" i="21"/>
  <c r="AP1017" i="21"/>
  <c r="AQ1017" i="21"/>
  <c r="AR1017" i="21"/>
  <c r="AS1017" i="21"/>
  <c r="AT1017" i="21"/>
  <c r="AU1017" i="21"/>
  <c r="AV1017" i="21"/>
  <c r="AW1017" i="21"/>
  <c r="AX1017" i="21"/>
  <c r="AL1018" i="21"/>
  <c r="AM1018" i="21"/>
  <c r="AN1018" i="21"/>
  <c r="AO1018" i="21"/>
  <c r="AP1018" i="21"/>
  <c r="AQ1018" i="21"/>
  <c r="AR1018" i="21"/>
  <c r="AS1018" i="21"/>
  <c r="AT1018" i="21"/>
  <c r="AU1018" i="21"/>
  <c r="AV1018" i="21"/>
  <c r="AW1018" i="21"/>
  <c r="AX1018" i="21"/>
  <c r="AL1019" i="21"/>
  <c r="AM1019" i="21"/>
  <c r="AN1019" i="21"/>
  <c r="AO1019" i="21"/>
  <c r="AP1019" i="21"/>
  <c r="AQ1019" i="21"/>
  <c r="AR1019" i="21"/>
  <c r="AS1019" i="21"/>
  <c r="AT1019" i="21"/>
  <c r="AU1019" i="21"/>
  <c r="AV1019" i="21"/>
  <c r="AW1019" i="21"/>
  <c r="AX1019" i="21"/>
  <c r="AL1020" i="21"/>
  <c r="AM1020" i="21"/>
  <c r="AN1020" i="21"/>
  <c r="AO1020" i="21"/>
  <c r="AP1020" i="21"/>
  <c r="AQ1020" i="21"/>
  <c r="AR1020" i="21"/>
  <c r="AS1020" i="21"/>
  <c r="AT1020" i="21"/>
  <c r="AU1020" i="21"/>
  <c r="AV1020" i="21"/>
  <c r="AW1020" i="21"/>
  <c r="AX1020" i="21"/>
  <c r="AL1021" i="21"/>
  <c r="AM1021" i="21"/>
  <c r="AN1021" i="21"/>
  <c r="AO1021" i="21"/>
  <c r="AP1021" i="21"/>
  <c r="AQ1021" i="21"/>
  <c r="AR1021" i="21"/>
  <c r="AS1021" i="21"/>
  <c r="AT1021" i="21"/>
  <c r="AU1021" i="21"/>
  <c r="AV1021" i="21"/>
  <c r="AW1021" i="21"/>
  <c r="AX1021" i="21"/>
  <c r="AL1022" i="21"/>
  <c r="AM1022" i="21"/>
  <c r="AN1022" i="21"/>
  <c r="AO1022" i="21"/>
  <c r="AP1022" i="21"/>
  <c r="AQ1022" i="21"/>
  <c r="AR1022" i="21"/>
  <c r="AS1022" i="21"/>
  <c r="AT1022" i="21"/>
  <c r="AU1022" i="21"/>
  <c r="AV1022" i="21"/>
  <c r="AW1022" i="21"/>
  <c r="AX1022" i="21"/>
  <c r="AL1023" i="21"/>
  <c r="AM1023" i="21"/>
  <c r="AN1023" i="21"/>
  <c r="AO1023" i="21"/>
  <c r="AP1023" i="21"/>
  <c r="AQ1023" i="21"/>
  <c r="AR1023" i="21"/>
  <c r="AS1023" i="21"/>
  <c r="AT1023" i="21"/>
  <c r="AU1023" i="21"/>
  <c r="AV1023" i="21"/>
  <c r="AW1023" i="21"/>
  <c r="AX1023" i="21"/>
  <c r="AL1024" i="21"/>
  <c r="AM1024" i="21"/>
  <c r="AN1024" i="21"/>
  <c r="AO1024" i="21"/>
  <c r="AP1024" i="21"/>
  <c r="AQ1024" i="21"/>
  <c r="AR1024" i="21"/>
  <c r="AS1024" i="21"/>
  <c r="AT1024" i="21"/>
  <c r="AU1024" i="21"/>
  <c r="AV1024" i="21"/>
  <c r="AW1024" i="21"/>
  <c r="AX1024" i="21"/>
  <c r="AL1025" i="21"/>
  <c r="AM1025" i="21"/>
  <c r="AN1025" i="21"/>
  <c r="AO1025" i="21"/>
  <c r="AP1025" i="21"/>
  <c r="AQ1025" i="21"/>
  <c r="AR1025" i="21"/>
  <c r="AS1025" i="21"/>
  <c r="AT1025" i="21"/>
  <c r="AU1025" i="21"/>
  <c r="AV1025" i="21"/>
  <c r="AW1025" i="21"/>
  <c r="AX1025" i="21"/>
  <c r="AL1026" i="21"/>
  <c r="AM1026" i="21"/>
  <c r="AN1026" i="21"/>
  <c r="AO1026" i="21"/>
  <c r="AP1026" i="21"/>
  <c r="AQ1026" i="21"/>
  <c r="AR1026" i="21"/>
  <c r="AS1026" i="21"/>
  <c r="AT1026" i="21"/>
  <c r="AU1026" i="21"/>
  <c r="AV1026" i="21"/>
  <c r="AW1026" i="21"/>
  <c r="AX1026" i="21"/>
  <c r="AL1027" i="21"/>
  <c r="AM1027" i="21"/>
  <c r="AN1027" i="21"/>
  <c r="AO1027" i="21"/>
  <c r="AP1027" i="21"/>
  <c r="AQ1027" i="21"/>
  <c r="AR1027" i="21"/>
  <c r="AS1027" i="21"/>
  <c r="AT1027" i="21"/>
  <c r="AU1027" i="21"/>
  <c r="AV1027" i="21"/>
  <c r="AW1027" i="21"/>
  <c r="AX1027" i="21"/>
  <c r="AL1028" i="21"/>
  <c r="AM1028" i="21"/>
  <c r="AN1028" i="21"/>
  <c r="AO1028" i="21"/>
  <c r="AP1028" i="21"/>
  <c r="AQ1028" i="21"/>
  <c r="AR1028" i="21"/>
  <c r="AS1028" i="21"/>
  <c r="AT1028" i="21"/>
  <c r="AU1028" i="21"/>
  <c r="AV1028" i="21"/>
  <c r="AW1028" i="21"/>
  <c r="AX1028" i="21"/>
  <c r="AL1029" i="21"/>
  <c r="AM1029" i="21"/>
  <c r="AN1029" i="21"/>
  <c r="AO1029" i="21"/>
  <c r="AP1029" i="21"/>
  <c r="AQ1029" i="21"/>
  <c r="AR1029" i="21"/>
  <c r="AS1029" i="21"/>
  <c r="AT1029" i="21"/>
  <c r="AU1029" i="21"/>
  <c r="AV1029" i="21"/>
  <c r="AW1029" i="21"/>
  <c r="AX1029" i="21"/>
  <c r="AL1030" i="21"/>
  <c r="AM1030" i="21"/>
  <c r="AN1030" i="21"/>
  <c r="AO1030" i="21"/>
  <c r="AP1030" i="21"/>
  <c r="AQ1030" i="21"/>
  <c r="AR1030" i="21"/>
  <c r="AS1030" i="21"/>
  <c r="AT1030" i="21"/>
  <c r="AU1030" i="21"/>
  <c r="AV1030" i="21"/>
  <c r="AW1030" i="21"/>
  <c r="AX1030" i="21"/>
  <c r="AL1031" i="21"/>
  <c r="AM1031" i="21"/>
  <c r="AN1031" i="21"/>
  <c r="AO1031" i="21"/>
  <c r="AP1031" i="21"/>
  <c r="AQ1031" i="21"/>
  <c r="AR1031" i="21"/>
  <c r="AS1031" i="21"/>
  <c r="AT1031" i="21"/>
  <c r="AU1031" i="21"/>
  <c r="AV1031" i="21"/>
  <c r="AW1031" i="21"/>
  <c r="AX1031" i="21"/>
  <c r="AL1032" i="21"/>
  <c r="AM1032" i="21"/>
  <c r="AN1032" i="21"/>
  <c r="AO1032" i="21"/>
  <c r="AP1032" i="21"/>
  <c r="AQ1032" i="21"/>
  <c r="AR1032" i="21"/>
  <c r="AS1032" i="21"/>
  <c r="AT1032" i="21"/>
  <c r="AU1032" i="21"/>
  <c r="AV1032" i="21"/>
  <c r="AW1032" i="21"/>
  <c r="AX1032" i="21"/>
  <c r="AL1033" i="21"/>
  <c r="AM1033" i="21"/>
  <c r="AN1033" i="21"/>
  <c r="AO1033" i="21"/>
  <c r="AP1033" i="21"/>
  <c r="AQ1033" i="21"/>
  <c r="AR1033" i="21"/>
  <c r="AS1033" i="21"/>
  <c r="AT1033" i="21"/>
  <c r="AU1033" i="21"/>
  <c r="AV1033" i="21"/>
  <c r="AW1033" i="21"/>
  <c r="AX1033" i="21"/>
  <c r="AL1034" i="21"/>
  <c r="AM1034" i="21"/>
  <c r="AN1034" i="21"/>
  <c r="AO1034" i="21"/>
  <c r="AP1034" i="21"/>
  <c r="AQ1034" i="21"/>
  <c r="AR1034" i="21"/>
  <c r="AS1034" i="21"/>
  <c r="AT1034" i="21"/>
  <c r="AU1034" i="21"/>
  <c r="AV1034" i="21"/>
  <c r="AW1034" i="21"/>
  <c r="AX1034" i="21"/>
  <c r="AL1035" i="21"/>
  <c r="AM1035" i="21"/>
  <c r="AN1035" i="21"/>
  <c r="AO1035" i="21"/>
  <c r="AP1035" i="21"/>
  <c r="AQ1035" i="21"/>
  <c r="AR1035" i="21"/>
  <c r="AS1035" i="21"/>
  <c r="AT1035" i="21"/>
  <c r="AU1035" i="21"/>
  <c r="AV1035" i="21"/>
  <c r="AW1035" i="21"/>
  <c r="AX1035" i="21"/>
  <c r="AL1036" i="21"/>
  <c r="AM1036" i="21"/>
  <c r="AN1036" i="21"/>
  <c r="AO1036" i="21"/>
  <c r="AP1036" i="21"/>
  <c r="AQ1036" i="21"/>
  <c r="AR1036" i="21"/>
  <c r="AS1036" i="21"/>
  <c r="AT1036" i="21"/>
  <c r="AU1036" i="21"/>
  <c r="AV1036" i="21"/>
  <c r="AW1036" i="21"/>
  <c r="AX1036" i="21"/>
  <c r="AL1037" i="21"/>
  <c r="AM1037" i="21"/>
  <c r="AN1037" i="21"/>
  <c r="AO1037" i="21"/>
  <c r="AP1037" i="21"/>
  <c r="AQ1037" i="21"/>
  <c r="AR1037" i="21"/>
  <c r="AS1037" i="21"/>
  <c r="AT1037" i="21"/>
  <c r="AU1037" i="21"/>
  <c r="AV1037" i="21"/>
  <c r="AW1037" i="21"/>
  <c r="AX1037" i="21"/>
  <c r="AL1038" i="21"/>
  <c r="AM1038" i="21"/>
  <c r="AN1038" i="21"/>
  <c r="AO1038" i="21"/>
  <c r="AP1038" i="21"/>
  <c r="AQ1038" i="21"/>
  <c r="AR1038" i="21"/>
  <c r="AS1038" i="21"/>
  <c r="AT1038" i="21"/>
  <c r="AU1038" i="21"/>
  <c r="AV1038" i="21"/>
  <c r="AW1038" i="21"/>
  <c r="AX1038" i="21"/>
  <c r="AL1039" i="21"/>
  <c r="AM1039" i="21"/>
  <c r="AN1039" i="21"/>
  <c r="AO1039" i="21"/>
  <c r="AP1039" i="21"/>
  <c r="AQ1039" i="21"/>
  <c r="AR1039" i="21"/>
  <c r="AS1039" i="21"/>
  <c r="AT1039" i="21"/>
  <c r="AU1039" i="21"/>
  <c r="AV1039" i="21"/>
  <c r="AW1039" i="21"/>
  <c r="AX1039" i="21"/>
  <c r="AL1040" i="21"/>
  <c r="AM1040" i="21"/>
  <c r="AN1040" i="21"/>
  <c r="AO1040" i="21"/>
  <c r="AP1040" i="21"/>
  <c r="AQ1040" i="21"/>
  <c r="AR1040" i="21"/>
  <c r="AS1040" i="21"/>
  <c r="AT1040" i="21"/>
  <c r="AU1040" i="21"/>
  <c r="AV1040" i="21"/>
  <c r="AW1040" i="21"/>
  <c r="AX1040" i="21"/>
  <c r="AL1041" i="21"/>
  <c r="AM1041" i="21"/>
  <c r="AN1041" i="21"/>
  <c r="AO1041" i="21"/>
  <c r="AP1041" i="21"/>
  <c r="AQ1041" i="21"/>
  <c r="AR1041" i="21"/>
  <c r="AS1041" i="21"/>
  <c r="AT1041" i="21"/>
  <c r="AU1041" i="21"/>
  <c r="AV1041" i="21"/>
  <c r="AW1041" i="21"/>
  <c r="AX1041" i="21"/>
  <c r="AL1042" i="21"/>
  <c r="AM1042" i="21"/>
  <c r="AN1042" i="21"/>
  <c r="AO1042" i="21"/>
  <c r="AP1042" i="21"/>
  <c r="AQ1042" i="21"/>
  <c r="AR1042" i="21"/>
  <c r="AS1042" i="21"/>
  <c r="AT1042" i="21"/>
  <c r="AU1042" i="21"/>
  <c r="AV1042" i="21"/>
  <c r="AW1042" i="21"/>
  <c r="AX1042" i="21"/>
  <c r="AL1043" i="21"/>
  <c r="AM1043" i="21"/>
  <c r="AN1043" i="21"/>
  <c r="AO1043" i="21"/>
  <c r="AP1043" i="21"/>
  <c r="AQ1043" i="21"/>
  <c r="AR1043" i="21"/>
  <c r="AS1043" i="21"/>
  <c r="AT1043" i="21"/>
  <c r="AU1043" i="21"/>
  <c r="AV1043" i="21"/>
  <c r="AW1043" i="21"/>
  <c r="AX1043" i="21"/>
  <c r="AL1044" i="21"/>
  <c r="AM1044" i="21"/>
  <c r="AN1044" i="21"/>
  <c r="AO1044" i="21"/>
  <c r="AP1044" i="21"/>
  <c r="AQ1044" i="21"/>
  <c r="AR1044" i="21"/>
  <c r="AS1044" i="21"/>
  <c r="AT1044" i="21"/>
  <c r="AU1044" i="21"/>
  <c r="AV1044" i="21"/>
  <c r="AW1044" i="21"/>
  <c r="AX1044" i="21"/>
  <c r="AL1045" i="21"/>
  <c r="AM1045" i="21"/>
  <c r="AN1045" i="21"/>
  <c r="AO1045" i="21"/>
  <c r="AP1045" i="21"/>
  <c r="AQ1045" i="21"/>
  <c r="AR1045" i="21"/>
  <c r="AS1045" i="21"/>
  <c r="AT1045" i="21"/>
  <c r="AU1045" i="21"/>
  <c r="AV1045" i="21"/>
  <c r="AW1045" i="21"/>
  <c r="AX1045" i="21"/>
  <c r="AL1046" i="21"/>
  <c r="AM1046" i="21"/>
  <c r="AN1046" i="21"/>
  <c r="AO1046" i="21"/>
  <c r="AP1046" i="21"/>
  <c r="AQ1046" i="21"/>
  <c r="AR1046" i="21"/>
  <c r="AS1046" i="21"/>
  <c r="AT1046" i="21"/>
  <c r="AU1046" i="21"/>
  <c r="AV1046" i="21"/>
  <c r="AW1046" i="21"/>
  <c r="AX1046" i="21"/>
  <c r="AL1047" i="21"/>
  <c r="AM1047" i="21"/>
  <c r="AN1047" i="21"/>
  <c r="AO1047" i="21"/>
  <c r="AP1047" i="21"/>
  <c r="AQ1047" i="21"/>
  <c r="AR1047" i="21"/>
  <c r="AS1047" i="21"/>
  <c r="AT1047" i="21"/>
  <c r="AU1047" i="21"/>
  <c r="AV1047" i="21"/>
  <c r="AW1047" i="21"/>
  <c r="AX1047" i="21"/>
  <c r="AL1048" i="21"/>
  <c r="AM1048" i="21"/>
  <c r="AN1048" i="21"/>
  <c r="AO1048" i="21"/>
  <c r="AP1048" i="21"/>
  <c r="AQ1048" i="21"/>
  <c r="AR1048" i="21"/>
  <c r="AS1048" i="21"/>
  <c r="AT1048" i="21"/>
  <c r="AU1048" i="21"/>
  <c r="AV1048" i="21"/>
  <c r="AW1048" i="21"/>
  <c r="AX1048" i="21"/>
  <c r="AL1049" i="21"/>
  <c r="AM1049" i="21"/>
  <c r="AN1049" i="21"/>
  <c r="AO1049" i="21"/>
  <c r="AP1049" i="21"/>
  <c r="AQ1049" i="21"/>
  <c r="AR1049" i="21"/>
  <c r="AS1049" i="21"/>
  <c r="AT1049" i="21"/>
  <c r="AU1049" i="21"/>
  <c r="AV1049" i="21"/>
  <c r="AW1049" i="21"/>
  <c r="AX1049" i="21"/>
  <c r="AL1050" i="21"/>
  <c r="AM1050" i="21"/>
  <c r="AN1050" i="21"/>
  <c r="AO1050" i="21"/>
  <c r="AP1050" i="21"/>
  <c r="AQ1050" i="21"/>
  <c r="AR1050" i="21"/>
  <c r="AS1050" i="21"/>
  <c r="AT1050" i="21"/>
  <c r="AU1050" i="21"/>
  <c r="AV1050" i="21"/>
  <c r="AW1050" i="21"/>
  <c r="AX1050" i="21"/>
  <c r="AL1051" i="21"/>
  <c r="AM1051" i="21"/>
  <c r="AN1051" i="21"/>
  <c r="AO1051" i="21"/>
  <c r="AP1051" i="21"/>
  <c r="AQ1051" i="21"/>
  <c r="AR1051" i="21"/>
  <c r="AS1051" i="21"/>
  <c r="AT1051" i="21"/>
  <c r="AU1051" i="21"/>
  <c r="AV1051" i="21"/>
  <c r="AW1051" i="21"/>
  <c r="AX1051" i="21"/>
  <c r="AL1052" i="21"/>
  <c r="AM1052" i="21"/>
  <c r="AN1052" i="21"/>
  <c r="AO1052" i="21"/>
  <c r="AP1052" i="21"/>
  <c r="AQ1052" i="21"/>
  <c r="AR1052" i="21"/>
  <c r="AS1052" i="21"/>
  <c r="AT1052" i="21"/>
  <c r="AU1052" i="21"/>
  <c r="AV1052" i="21"/>
  <c r="AW1052" i="21"/>
  <c r="AX1052" i="21"/>
  <c r="AL1053" i="21"/>
  <c r="AM1053" i="21"/>
  <c r="AN1053" i="21"/>
  <c r="AO1053" i="21"/>
  <c r="AP1053" i="21"/>
  <c r="AQ1053" i="21"/>
  <c r="AR1053" i="21"/>
  <c r="AS1053" i="21"/>
  <c r="AT1053" i="21"/>
  <c r="AU1053" i="21"/>
  <c r="AV1053" i="21"/>
  <c r="AW1053" i="21"/>
  <c r="AX1053" i="21"/>
  <c r="AL1054" i="21"/>
  <c r="AM1054" i="21"/>
  <c r="AN1054" i="21"/>
  <c r="AO1054" i="21"/>
  <c r="AP1054" i="21"/>
  <c r="AQ1054" i="21"/>
  <c r="AR1054" i="21"/>
  <c r="AS1054" i="21"/>
  <c r="AT1054" i="21"/>
  <c r="AU1054" i="21"/>
  <c r="AV1054" i="21"/>
  <c r="AW1054" i="21"/>
  <c r="AX1054" i="21"/>
  <c r="AL1055" i="21"/>
  <c r="AM1055" i="21"/>
  <c r="AN1055" i="21"/>
  <c r="AO1055" i="21"/>
  <c r="AP1055" i="21"/>
  <c r="AQ1055" i="21"/>
  <c r="AR1055" i="21"/>
  <c r="AS1055" i="21"/>
  <c r="AT1055" i="21"/>
  <c r="AU1055" i="21"/>
  <c r="AV1055" i="21"/>
  <c r="AW1055" i="21"/>
  <c r="AX1055" i="21"/>
  <c r="AL1056" i="21"/>
  <c r="AM1056" i="21"/>
  <c r="AN1056" i="21"/>
  <c r="AO1056" i="21"/>
  <c r="AP1056" i="21"/>
  <c r="AQ1056" i="21"/>
  <c r="AR1056" i="21"/>
  <c r="AS1056" i="21"/>
  <c r="AT1056" i="21"/>
  <c r="AU1056" i="21"/>
  <c r="AV1056" i="21"/>
  <c r="AW1056" i="21"/>
  <c r="AX1056" i="21"/>
  <c r="AL1057" i="21"/>
  <c r="AM1057" i="21"/>
  <c r="AN1057" i="21"/>
  <c r="AO1057" i="21"/>
  <c r="AP1057" i="21"/>
  <c r="AQ1057" i="21"/>
  <c r="AR1057" i="21"/>
  <c r="AS1057" i="21"/>
  <c r="AT1057" i="21"/>
  <c r="AU1057" i="21"/>
  <c r="AV1057" i="21"/>
  <c r="AW1057" i="21"/>
  <c r="AX1057" i="21"/>
  <c r="AL1058" i="21"/>
  <c r="AM1058" i="21"/>
  <c r="AN1058" i="21"/>
  <c r="AO1058" i="21"/>
  <c r="AP1058" i="21"/>
  <c r="AQ1058" i="21"/>
  <c r="AR1058" i="21"/>
  <c r="AS1058" i="21"/>
  <c r="AT1058" i="21"/>
  <c r="AU1058" i="21"/>
  <c r="AV1058" i="21"/>
  <c r="AW1058" i="21"/>
  <c r="AX1058" i="21"/>
  <c r="AL1059" i="21"/>
  <c r="AM1059" i="21"/>
  <c r="AN1059" i="21"/>
  <c r="AO1059" i="21"/>
  <c r="AP1059" i="21"/>
  <c r="AQ1059" i="21"/>
  <c r="AR1059" i="21"/>
  <c r="AS1059" i="21"/>
  <c r="AT1059" i="21"/>
  <c r="AU1059" i="21"/>
  <c r="AV1059" i="21"/>
  <c r="AW1059" i="21"/>
  <c r="AX1059" i="21"/>
  <c r="AL1060" i="21"/>
  <c r="AM1060" i="21"/>
  <c r="AN1060" i="21"/>
  <c r="AO1060" i="21"/>
  <c r="AP1060" i="21"/>
  <c r="AQ1060" i="21"/>
  <c r="AR1060" i="21"/>
  <c r="AS1060" i="21"/>
  <c r="AT1060" i="21"/>
  <c r="AU1060" i="21"/>
  <c r="AV1060" i="21"/>
  <c r="AW1060" i="21"/>
  <c r="AX1060" i="21"/>
  <c r="AL1061" i="21"/>
  <c r="AM1061" i="21"/>
  <c r="AN1061" i="21"/>
  <c r="AO1061" i="21"/>
  <c r="AP1061" i="21"/>
  <c r="AQ1061" i="21"/>
  <c r="AR1061" i="21"/>
  <c r="AS1061" i="21"/>
  <c r="AT1061" i="21"/>
  <c r="AU1061" i="21"/>
  <c r="AV1061" i="21"/>
  <c r="AW1061" i="21"/>
  <c r="AX1061" i="21"/>
  <c r="AL1062" i="21"/>
  <c r="AM1062" i="21"/>
  <c r="AN1062" i="21"/>
  <c r="AO1062" i="21"/>
  <c r="AP1062" i="21"/>
  <c r="AQ1062" i="21"/>
  <c r="AR1062" i="21"/>
  <c r="AS1062" i="21"/>
  <c r="AT1062" i="21"/>
  <c r="AU1062" i="21"/>
  <c r="AV1062" i="21"/>
  <c r="AW1062" i="21"/>
  <c r="AX1062" i="21"/>
  <c r="AL1063" i="21"/>
  <c r="AM1063" i="21"/>
  <c r="AN1063" i="21"/>
  <c r="AO1063" i="21"/>
  <c r="AP1063" i="21"/>
  <c r="AQ1063" i="21"/>
  <c r="AR1063" i="21"/>
  <c r="AS1063" i="21"/>
  <c r="AT1063" i="21"/>
  <c r="AU1063" i="21"/>
  <c r="AV1063" i="21"/>
  <c r="AW1063" i="21"/>
  <c r="AX1063" i="21"/>
  <c r="AL1064" i="21"/>
  <c r="AM1064" i="21"/>
  <c r="AN1064" i="21"/>
  <c r="AO1064" i="21"/>
  <c r="AP1064" i="21"/>
  <c r="AQ1064" i="21"/>
  <c r="AR1064" i="21"/>
  <c r="AS1064" i="21"/>
  <c r="AT1064" i="21"/>
  <c r="AU1064" i="21"/>
  <c r="AV1064" i="21"/>
  <c r="AW1064" i="21"/>
  <c r="AX1064" i="21"/>
  <c r="AL1065" i="21"/>
  <c r="AM1065" i="21"/>
  <c r="AN1065" i="21"/>
  <c r="AO1065" i="21"/>
  <c r="AP1065" i="21"/>
  <c r="AQ1065" i="21"/>
  <c r="AR1065" i="21"/>
  <c r="AS1065" i="21"/>
  <c r="AT1065" i="21"/>
  <c r="AU1065" i="21"/>
  <c r="AV1065" i="21"/>
  <c r="AW1065" i="21"/>
  <c r="AX1065" i="21"/>
  <c r="AL1066" i="21"/>
  <c r="AM1066" i="21"/>
  <c r="AN1066" i="21"/>
  <c r="AO1066" i="21"/>
  <c r="AP1066" i="21"/>
  <c r="AQ1066" i="21"/>
  <c r="AR1066" i="21"/>
  <c r="AS1066" i="21"/>
  <c r="AT1066" i="21"/>
  <c r="AU1066" i="21"/>
  <c r="AV1066" i="21"/>
  <c r="AW1066" i="21"/>
  <c r="AX1066" i="21"/>
  <c r="AL1067" i="21"/>
  <c r="AM1067" i="21"/>
  <c r="AN1067" i="21"/>
  <c r="AO1067" i="21"/>
  <c r="AP1067" i="21"/>
  <c r="AQ1067" i="21"/>
  <c r="AR1067" i="21"/>
  <c r="AS1067" i="21"/>
  <c r="AT1067" i="21"/>
  <c r="AU1067" i="21"/>
  <c r="AV1067" i="21"/>
  <c r="AW1067" i="21"/>
  <c r="AX1067" i="21"/>
  <c r="AL1068" i="21"/>
  <c r="AM1068" i="21"/>
  <c r="AN1068" i="21"/>
  <c r="AO1068" i="21"/>
  <c r="AP1068" i="21"/>
  <c r="AQ1068" i="21"/>
  <c r="AR1068" i="21"/>
  <c r="AS1068" i="21"/>
  <c r="AT1068" i="21"/>
  <c r="AU1068" i="21"/>
  <c r="AV1068" i="21"/>
  <c r="AW1068" i="21"/>
  <c r="AX1068" i="21"/>
  <c r="AL1069" i="21"/>
  <c r="AM1069" i="21"/>
  <c r="AN1069" i="21"/>
  <c r="AO1069" i="21"/>
  <c r="AP1069" i="21"/>
  <c r="AQ1069" i="21"/>
  <c r="AR1069" i="21"/>
  <c r="AS1069" i="21"/>
  <c r="AT1069" i="21"/>
  <c r="AU1069" i="21"/>
  <c r="AV1069" i="21"/>
  <c r="AW1069" i="21"/>
  <c r="AX1069" i="21"/>
  <c r="AL1070" i="21"/>
  <c r="AM1070" i="21"/>
  <c r="AN1070" i="21"/>
  <c r="AO1070" i="21"/>
  <c r="AP1070" i="21"/>
  <c r="AQ1070" i="21"/>
  <c r="AR1070" i="21"/>
  <c r="AS1070" i="21"/>
  <c r="AT1070" i="21"/>
  <c r="AU1070" i="21"/>
  <c r="AV1070" i="21"/>
  <c r="AW1070" i="21"/>
  <c r="AX1070" i="21"/>
  <c r="AL1071" i="21"/>
  <c r="AM1071" i="21"/>
  <c r="AN1071" i="21"/>
  <c r="AO1071" i="21"/>
  <c r="AP1071" i="21"/>
  <c r="AQ1071" i="21"/>
  <c r="AR1071" i="21"/>
  <c r="AS1071" i="21"/>
  <c r="AT1071" i="21"/>
  <c r="AU1071" i="21"/>
  <c r="AV1071" i="21"/>
  <c r="AW1071" i="21"/>
  <c r="AX1071" i="21"/>
  <c r="AL1072" i="21"/>
  <c r="AM1072" i="21"/>
  <c r="AN1072" i="21"/>
  <c r="AO1072" i="21"/>
  <c r="AP1072" i="21"/>
  <c r="AQ1072" i="21"/>
  <c r="AR1072" i="21"/>
  <c r="AS1072" i="21"/>
  <c r="AT1072" i="21"/>
  <c r="AU1072" i="21"/>
  <c r="AV1072" i="21"/>
  <c r="AW1072" i="21"/>
  <c r="AX1072" i="21"/>
  <c r="AL1073" i="21"/>
  <c r="AM1073" i="21"/>
  <c r="AN1073" i="21"/>
  <c r="AO1073" i="21"/>
  <c r="AP1073" i="21"/>
  <c r="AQ1073" i="21"/>
  <c r="AR1073" i="21"/>
  <c r="AS1073" i="21"/>
  <c r="AT1073" i="21"/>
  <c r="AU1073" i="21"/>
  <c r="AV1073" i="21"/>
  <c r="AW1073" i="21"/>
  <c r="AX1073" i="21"/>
  <c r="AL1074" i="21"/>
  <c r="AM1074" i="21"/>
  <c r="AN1074" i="21"/>
  <c r="AO1074" i="21"/>
  <c r="AP1074" i="21"/>
  <c r="AQ1074" i="21"/>
  <c r="AR1074" i="21"/>
  <c r="AS1074" i="21"/>
  <c r="AT1074" i="21"/>
  <c r="AU1074" i="21"/>
  <c r="AV1074" i="21"/>
  <c r="AW1074" i="21"/>
  <c r="AX1074" i="21"/>
  <c r="AL1075" i="21"/>
  <c r="AM1075" i="21"/>
  <c r="AN1075" i="21"/>
  <c r="AO1075" i="21"/>
  <c r="AP1075" i="21"/>
  <c r="AQ1075" i="21"/>
  <c r="AR1075" i="21"/>
  <c r="AS1075" i="21"/>
  <c r="AT1075" i="21"/>
  <c r="AU1075" i="21"/>
  <c r="AV1075" i="21"/>
  <c r="AW1075" i="21"/>
  <c r="AX1075" i="21"/>
  <c r="AL1076" i="21"/>
  <c r="AM1076" i="21"/>
  <c r="AN1076" i="21"/>
  <c r="AO1076" i="21"/>
  <c r="AP1076" i="21"/>
  <c r="AQ1076" i="21"/>
  <c r="AR1076" i="21"/>
  <c r="AS1076" i="21"/>
  <c r="AT1076" i="21"/>
  <c r="AU1076" i="21"/>
  <c r="AV1076" i="21"/>
  <c r="AW1076" i="21"/>
  <c r="AX1076" i="21"/>
  <c r="AL1077" i="21"/>
  <c r="AM1077" i="21"/>
  <c r="AN1077" i="21"/>
  <c r="AO1077" i="21"/>
  <c r="AP1077" i="21"/>
  <c r="AQ1077" i="21"/>
  <c r="AR1077" i="21"/>
  <c r="AS1077" i="21"/>
  <c r="AT1077" i="21"/>
  <c r="AU1077" i="21"/>
  <c r="AV1077" i="21"/>
  <c r="AW1077" i="21"/>
  <c r="AX1077" i="21"/>
  <c r="AL1078" i="21"/>
  <c r="AM1078" i="21"/>
  <c r="AN1078" i="21"/>
  <c r="AO1078" i="21"/>
  <c r="AP1078" i="21"/>
  <c r="AQ1078" i="21"/>
  <c r="AR1078" i="21"/>
  <c r="AS1078" i="21"/>
  <c r="AT1078" i="21"/>
  <c r="AU1078" i="21"/>
  <c r="AV1078" i="21"/>
  <c r="AW1078" i="21"/>
  <c r="AX1078" i="21"/>
  <c r="AL1079" i="21"/>
  <c r="AM1079" i="21"/>
  <c r="AN1079" i="21"/>
  <c r="AO1079" i="21"/>
  <c r="AP1079" i="21"/>
  <c r="AQ1079" i="21"/>
  <c r="AR1079" i="21"/>
  <c r="AS1079" i="21"/>
  <c r="AT1079" i="21"/>
  <c r="AU1079" i="21"/>
  <c r="AV1079" i="21"/>
  <c r="AW1079" i="21"/>
  <c r="AX1079" i="21"/>
  <c r="AL1080" i="21"/>
  <c r="AM1080" i="21"/>
  <c r="AN1080" i="21"/>
  <c r="AO1080" i="21"/>
  <c r="AP1080" i="21"/>
  <c r="AQ1080" i="21"/>
  <c r="AR1080" i="21"/>
  <c r="AS1080" i="21"/>
  <c r="AT1080" i="21"/>
  <c r="AU1080" i="21"/>
  <c r="AV1080" i="21"/>
  <c r="AW1080" i="21"/>
  <c r="AX1080" i="21"/>
  <c r="AL1081" i="21"/>
  <c r="AM1081" i="21"/>
  <c r="AN1081" i="21"/>
  <c r="AO1081" i="21"/>
  <c r="AP1081" i="21"/>
  <c r="AQ1081" i="21"/>
  <c r="AR1081" i="21"/>
  <c r="AS1081" i="21"/>
  <c r="AT1081" i="21"/>
  <c r="AU1081" i="21"/>
  <c r="AV1081" i="21"/>
  <c r="AW1081" i="21"/>
  <c r="AX1081" i="21"/>
  <c r="AL1082" i="21"/>
  <c r="AM1082" i="21"/>
  <c r="AN1082" i="21"/>
  <c r="AO1082" i="21"/>
  <c r="AP1082" i="21"/>
  <c r="AQ1082" i="21"/>
  <c r="AR1082" i="21"/>
  <c r="AS1082" i="21"/>
  <c r="AT1082" i="21"/>
  <c r="AU1082" i="21"/>
  <c r="AV1082" i="21"/>
  <c r="AW1082" i="21"/>
  <c r="AX1082" i="21"/>
  <c r="AL1083" i="21"/>
  <c r="AM1083" i="21"/>
  <c r="AN1083" i="21"/>
  <c r="AO1083" i="21"/>
  <c r="AP1083" i="21"/>
  <c r="AQ1083" i="21"/>
  <c r="AR1083" i="21"/>
  <c r="AS1083" i="21"/>
  <c r="AT1083" i="21"/>
  <c r="AU1083" i="21"/>
  <c r="AV1083" i="21"/>
  <c r="AW1083" i="21"/>
  <c r="AX1083" i="21"/>
  <c r="AL1084" i="21"/>
  <c r="AM1084" i="21"/>
  <c r="AN1084" i="21"/>
  <c r="AO1084" i="21"/>
  <c r="AP1084" i="21"/>
  <c r="AQ1084" i="21"/>
  <c r="AR1084" i="21"/>
  <c r="AS1084" i="21"/>
  <c r="AT1084" i="21"/>
  <c r="AU1084" i="21"/>
  <c r="AV1084" i="21"/>
  <c r="AW1084" i="21"/>
  <c r="AX1084" i="21"/>
  <c r="AL1085" i="21"/>
  <c r="AM1085" i="21"/>
  <c r="AN1085" i="21"/>
  <c r="AO1085" i="21"/>
  <c r="AP1085" i="21"/>
  <c r="AQ1085" i="21"/>
  <c r="AR1085" i="21"/>
  <c r="AS1085" i="21"/>
  <c r="AT1085" i="21"/>
  <c r="AU1085" i="21"/>
  <c r="AV1085" i="21"/>
  <c r="AW1085" i="21"/>
  <c r="AX1085" i="21"/>
  <c r="AL1086" i="21"/>
  <c r="AM1086" i="21"/>
  <c r="AN1086" i="21"/>
  <c r="AO1086" i="21"/>
  <c r="AP1086" i="21"/>
  <c r="AQ1086" i="21"/>
  <c r="AR1086" i="21"/>
  <c r="AS1086" i="21"/>
  <c r="AT1086" i="21"/>
  <c r="AU1086" i="21"/>
  <c r="AV1086" i="21"/>
  <c r="AW1086" i="21"/>
  <c r="AX1086" i="21"/>
  <c r="AL1087" i="21"/>
  <c r="AM1087" i="21"/>
  <c r="AN1087" i="21"/>
  <c r="AO1087" i="21"/>
  <c r="AP1087" i="21"/>
  <c r="AQ1087" i="21"/>
  <c r="AR1087" i="21"/>
  <c r="AS1087" i="21"/>
  <c r="AT1087" i="21"/>
  <c r="AU1087" i="21"/>
  <c r="AV1087" i="21"/>
  <c r="AW1087" i="21"/>
  <c r="AX1087" i="21"/>
  <c r="AL1088" i="21"/>
  <c r="AM1088" i="21"/>
  <c r="AN1088" i="21"/>
  <c r="AO1088" i="21"/>
  <c r="AP1088" i="21"/>
  <c r="AQ1088" i="21"/>
  <c r="AR1088" i="21"/>
  <c r="AS1088" i="21"/>
  <c r="AT1088" i="21"/>
  <c r="AU1088" i="21"/>
  <c r="AV1088" i="21"/>
  <c r="AW1088" i="21"/>
  <c r="AX1088" i="21"/>
  <c r="AL1089" i="21"/>
  <c r="AM1089" i="21"/>
  <c r="AN1089" i="21"/>
  <c r="AO1089" i="21"/>
  <c r="AP1089" i="21"/>
  <c r="AQ1089" i="21"/>
  <c r="AR1089" i="21"/>
  <c r="AS1089" i="21"/>
  <c r="AT1089" i="21"/>
  <c r="AU1089" i="21"/>
  <c r="AV1089" i="21"/>
  <c r="AW1089" i="21"/>
  <c r="AX1089" i="21"/>
  <c r="AL1090" i="21"/>
  <c r="AM1090" i="21"/>
  <c r="AN1090" i="21"/>
  <c r="AO1090" i="21"/>
  <c r="AP1090" i="21"/>
  <c r="AQ1090" i="21"/>
  <c r="AR1090" i="21"/>
  <c r="AS1090" i="21"/>
  <c r="AT1090" i="21"/>
  <c r="AU1090" i="21"/>
  <c r="AV1090" i="21"/>
  <c r="AW1090" i="21"/>
  <c r="AX1090" i="21"/>
  <c r="AL1091" i="21"/>
  <c r="AM1091" i="21"/>
  <c r="AN1091" i="21"/>
  <c r="AO1091" i="21"/>
  <c r="AP1091" i="21"/>
  <c r="AQ1091" i="21"/>
  <c r="AR1091" i="21"/>
  <c r="AS1091" i="21"/>
  <c r="AT1091" i="21"/>
  <c r="AU1091" i="21"/>
  <c r="AV1091" i="21"/>
  <c r="AW1091" i="21"/>
  <c r="AX1091" i="21"/>
  <c r="AL1092" i="21"/>
  <c r="AM1092" i="21"/>
  <c r="AN1092" i="21"/>
  <c r="AO1092" i="21"/>
  <c r="AP1092" i="21"/>
  <c r="AQ1092" i="21"/>
  <c r="AR1092" i="21"/>
  <c r="AS1092" i="21"/>
  <c r="AT1092" i="21"/>
  <c r="AU1092" i="21"/>
  <c r="AV1092" i="21"/>
  <c r="AW1092" i="21"/>
  <c r="AX1092" i="21"/>
  <c r="AL1093" i="21"/>
  <c r="AM1093" i="21"/>
  <c r="AN1093" i="21"/>
  <c r="AO1093" i="21"/>
  <c r="AP1093" i="21"/>
  <c r="AQ1093" i="21"/>
  <c r="AR1093" i="21"/>
  <c r="AS1093" i="21"/>
  <c r="AT1093" i="21"/>
  <c r="AU1093" i="21"/>
  <c r="AV1093" i="21"/>
  <c r="AW1093" i="21"/>
  <c r="AX1093" i="21"/>
  <c r="AL1094" i="21"/>
  <c r="AM1094" i="21"/>
  <c r="AN1094" i="21"/>
  <c r="AO1094" i="21"/>
  <c r="AP1094" i="21"/>
  <c r="AQ1094" i="21"/>
  <c r="AR1094" i="21"/>
  <c r="AS1094" i="21"/>
  <c r="AT1094" i="21"/>
  <c r="AU1094" i="21"/>
  <c r="AV1094" i="21"/>
  <c r="AW1094" i="21"/>
  <c r="AX1094" i="21"/>
  <c r="AL1095" i="21"/>
  <c r="AM1095" i="21"/>
  <c r="AN1095" i="21"/>
  <c r="AO1095" i="21"/>
  <c r="AP1095" i="21"/>
  <c r="AQ1095" i="21"/>
  <c r="AR1095" i="21"/>
  <c r="AS1095" i="21"/>
  <c r="AT1095" i="21"/>
  <c r="AU1095" i="21"/>
  <c r="AV1095" i="21"/>
  <c r="AW1095" i="21"/>
  <c r="AX1095" i="21"/>
  <c r="AL1096" i="21"/>
  <c r="AM1096" i="21"/>
  <c r="AN1096" i="21"/>
  <c r="AO1096" i="21"/>
  <c r="AP1096" i="21"/>
  <c r="AQ1096" i="21"/>
  <c r="AR1096" i="21"/>
  <c r="AS1096" i="21"/>
  <c r="AT1096" i="21"/>
  <c r="AU1096" i="21"/>
  <c r="AV1096" i="21"/>
  <c r="AW1096" i="21"/>
  <c r="AX1096" i="21"/>
  <c r="AL1097" i="21"/>
  <c r="AM1097" i="21"/>
  <c r="AN1097" i="21"/>
  <c r="AO1097" i="21"/>
  <c r="AP1097" i="21"/>
  <c r="AQ1097" i="21"/>
  <c r="AR1097" i="21"/>
  <c r="AS1097" i="21"/>
  <c r="AT1097" i="21"/>
  <c r="AU1097" i="21"/>
  <c r="AV1097" i="21"/>
  <c r="AW1097" i="21"/>
  <c r="AX1097" i="21"/>
  <c r="AL1098" i="21"/>
  <c r="AM1098" i="21"/>
  <c r="AN1098" i="21"/>
  <c r="AO1098" i="21"/>
  <c r="AP1098" i="21"/>
  <c r="AQ1098" i="21"/>
  <c r="AR1098" i="21"/>
  <c r="AS1098" i="21"/>
  <c r="AT1098" i="21"/>
  <c r="AU1098" i="21"/>
  <c r="AV1098" i="21"/>
  <c r="AW1098" i="21"/>
  <c r="AX1098" i="21"/>
  <c r="AL1099" i="21"/>
  <c r="AM1099" i="21"/>
  <c r="AN1099" i="21"/>
  <c r="AO1099" i="21"/>
  <c r="AP1099" i="21"/>
  <c r="AQ1099" i="21"/>
  <c r="AR1099" i="21"/>
  <c r="AS1099" i="21"/>
  <c r="AT1099" i="21"/>
  <c r="AU1099" i="21"/>
  <c r="AV1099" i="21"/>
  <c r="AW1099" i="21"/>
  <c r="AX1099" i="21"/>
  <c r="AL1100" i="21"/>
  <c r="AM1100" i="21"/>
  <c r="AN1100" i="21"/>
  <c r="AO1100" i="21"/>
  <c r="AP1100" i="21"/>
  <c r="AQ1100" i="21"/>
  <c r="AR1100" i="21"/>
  <c r="AS1100" i="21"/>
  <c r="AT1100" i="21"/>
  <c r="AU1100" i="21"/>
  <c r="AV1100" i="21"/>
  <c r="AW1100" i="21"/>
  <c r="AX1100" i="21"/>
  <c r="AL1101" i="21"/>
  <c r="AM1101" i="21"/>
  <c r="AN1101" i="21"/>
  <c r="AO1101" i="21"/>
  <c r="AP1101" i="21"/>
  <c r="AQ1101" i="21"/>
  <c r="AR1101" i="21"/>
  <c r="AS1101" i="21"/>
  <c r="AT1101" i="21"/>
  <c r="AU1101" i="21"/>
  <c r="AV1101" i="21"/>
  <c r="AW1101" i="21"/>
  <c r="AX1101" i="21"/>
  <c r="AL1102" i="21"/>
  <c r="AM1102" i="21"/>
  <c r="AN1102" i="21"/>
  <c r="AO1102" i="21"/>
  <c r="AP1102" i="21"/>
  <c r="AQ1102" i="21"/>
  <c r="AR1102" i="21"/>
  <c r="AS1102" i="21"/>
  <c r="AT1102" i="21"/>
  <c r="AU1102" i="21"/>
  <c r="AV1102" i="21"/>
  <c r="AW1102" i="21"/>
  <c r="AX1102" i="21"/>
  <c r="AL1103" i="21"/>
  <c r="AM1103" i="21"/>
  <c r="AN1103" i="21"/>
  <c r="AO1103" i="21"/>
  <c r="AP1103" i="21"/>
  <c r="AQ1103" i="21"/>
  <c r="AR1103" i="21"/>
  <c r="AS1103" i="21"/>
  <c r="AT1103" i="21"/>
  <c r="AU1103" i="21"/>
  <c r="AV1103" i="21"/>
  <c r="AW1103" i="21"/>
  <c r="AX1103" i="21"/>
  <c r="AL1104" i="21"/>
  <c r="AM1104" i="21"/>
  <c r="AN1104" i="21"/>
  <c r="AO1104" i="21"/>
  <c r="AP1104" i="21"/>
  <c r="AQ1104" i="21"/>
  <c r="AR1104" i="21"/>
  <c r="AS1104" i="21"/>
  <c r="AT1104" i="21"/>
  <c r="AU1104" i="21"/>
  <c r="AV1104" i="21"/>
  <c r="AW1104" i="21"/>
  <c r="AX1104" i="21"/>
  <c r="AL1105" i="21"/>
  <c r="AM1105" i="21"/>
  <c r="AN1105" i="21"/>
  <c r="AO1105" i="21"/>
  <c r="AP1105" i="21"/>
  <c r="AQ1105" i="21"/>
  <c r="AR1105" i="21"/>
  <c r="AS1105" i="21"/>
  <c r="AT1105" i="21"/>
  <c r="AU1105" i="21"/>
  <c r="AV1105" i="21"/>
  <c r="AW1105" i="21"/>
  <c r="AX1105" i="21"/>
  <c r="AL1106" i="21"/>
  <c r="AM1106" i="21"/>
  <c r="AN1106" i="21"/>
  <c r="AO1106" i="21"/>
  <c r="AP1106" i="21"/>
  <c r="AQ1106" i="21"/>
  <c r="AR1106" i="21"/>
  <c r="AS1106" i="21"/>
  <c r="AT1106" i="21"/>
  <c r="AU1106" i="21"/>
  <c r="AV1106" i="21"/>
  <c r="AW1106" i="21"/>
  <c r="AX1106" i="21"/>
  <c r="AL1107" i="21"/>
  <c r="AM1107" i="21"/>
  <c r="AN1107" i="21"/>
  <c r="AO1107" i="21"/>
  <c r="AP1107" i="21"/>
  <c r="AQ1107" i="21"/>
  <c r="AR1107" i="21"/>
  <c r="AS1107" i="21"/>
  <c r="AT1107" i="21"/>
  <c r="AU1107" i="21"/>
  <c r="AV1107" i="21"/>
  <c r="AW1107" i="21"/>
  <c r="AX1107" i="21"/>
  <c r="AL1108" i="21"/>
  <c r="AM1108" i="21"/>
  <c r="AN1108" i="21"/>
  <c r="AO1108" i="21"/>
  <c r="AP1108" i="21"/>
  <c r="AQ1108" i="21"/>
  <c r="AR1108" i="21"/>
  <c r="AS1108" i="21"/>
  <c r="AT1108" i="21"/>
  <c r="AU1108" i="21"/>
  <c r="AV1108" i="21"/>
  <c r="AW1108" i="21"/>
  <c r="AX1108" i="21"/>
  <c r="AL1109" i="21"/>
  <c r="AM1109" i="21"/>
  <c r="AN1109" i="21"/>
  <c r="AO1109" i="21"/>
  <c r="AP1109" i="21"/>
  <c r="AQ1109" i="21"/>
  <c r="AR1109" i="21"/>
  <c r="AS1109" i="21"/>
  <c r="AT1109" i="21"/>
  <c r="AU1109" i="21"/>
  <c r="AV1109" i="21"/>
  <c r="AW1109" i="21"/>
  <c r="AX1109" i="21"/>
  <c r="AL1110" i="21"/>
  <c r="AM1110" i="21"/>
  <c r="AN1110" i="21"/>
  <c r="AO1110" i="21"/>
  <c r="AP1110" i="21"/>
  <c r="AQ1110" i="21"/>
  <c r="AR1110" i="21"/>
  <c r="AS1110" i="21"/>
  <c r="AT1110" i="21"/>
  <c r="AU1110" i="21"/>
  <c r="AV1110" i="21"/>
  <c r="AW1110" i="21"/>
  <c r="AX1110" i="21"/>
  <c r="AL1111" i="21"/>
  <c r="AM1111" i="21"/>
  <c r="AN1111" i="21"/>
  <c r="AO1111" i="21"/>
  <c r="AP1111" i="21"/>
  <c r="AQ1111" i="21"/>
  <c r="AR1111" i="21"/>
  <c r="AS1111" i="21"/>
  <c r="AT1111" i="21"/>
  <c r="AU1111" i="21"/>
  <c r="AV1111" i="21"/>
  <c r="AW1111" i="21"/>
  <c r="AX1111" i="21"/>
  <c r="AL1112" i="21"/>
  <c r="AM1112" i="21"/>
  <c r="AN1112" i="21"/>
  <c r="AO1112" i="21"/>
  <c r="AP1112" i="21"/>
  <c r="AQ1112" i="21"/>
  <c r="AR1112" i="21"/>
  <c r="AS1112" i="21"/>
  <c r="AT1112" i="21"/>
  <c r="AU1112" i="21"/>
  <c r="AV1112" i="21"/>
  <c r="AW1112" i="21"/>
  <c r="AX1112" i="21"/>
  <c r="AL1113" i="21"/>
  <c r="AM1113" i="21"/>
  <c r="AN1113" i="21"/>
  <c r="AO1113" i="21"/>
  <c r="AP1113" i="21"/>
  <c r="AQ1113" i="21"/>
  <c r="AR1113" i="21"/>
  <c r="AS1113" i="21"/>
  <c r="AT1113" i="21"/>
  <c r="AU1113" i="21"/>
  <c r="AV1113" i="21"/>
  <c r="AW1113" i="21"/>
  <c r="AX1113" i="21"/>
  <c r="AL1114" i="21"/>
  <c r="AM1114" i="21"/>
  <c r="AN1114" i="21"/>
  <c r="AO1114" i="21"/>
  <c r="AP1114" i="21"/>
  <c r="AQ1114" i="21"/>
  <c r="AR1114" i="21"/>
  <c r="AS1114" i="21"/>
  <c r="AT1114" i="21"/>
  <c r="AU1114" i="21"/>
  <c r="AV1114" i="21"/>
  <c r="AW1114" i="21"/>
  <c r="AX1114" i="21"/>
  <c r="AL1115" i="21"/>
  <c r="AM1115" i="21"/>
  <c r="AN1115" i="21"/>
  <c r="AO1115" i="21"/>
  <c r="AP1115" i="21"/>
  <c r="AQ1115" i="21"/>
  <c r="AR1115" i="21"/>
  <c r="AS1115" i="21"/>
  <c r="AT1115" i="21"/>
  <c r="AU1115" i="21"/>
  <c r="AV1115" i="21"/>
  <c r="AW1115" i="21"/>
  <c r="AX1115" i="21"/>
  <c r="AL1116" i="21"/>
  <c r="AM1116" i="21"/>
  <c r="AN1116" i="21"/>
  <c r="AO1116" i="21"/>
  <c r="AP1116" i="21"/>
  <c r="AQ1116" i="21"/>
  <c r="AR1116" i="21"/>
  <c r="AS1116" i="21"/>
  <c r="AT1116" i="21"/>
  <c r="AU1116" i="21"/>
  <c r="AV1116" i="21"/>
  <c r="AW1116" i="21"/>
  <c r="AX1116" i="21"/>
  <c r="AL1117" i="21"/>
  <c r="AM1117" i="21"/>
  <c r="AN1117" i="21"/>
  <c r="AO1117" i="21"/>
  <c r="AP1117" i="21"/>
  <c r="AQ1117" i="21"/>
  <c r="AR1117" i="21"/>
  <c r="AS1117" i="21"/>
  <c r="AT1117" i="21"/>
  <c r="AU1117" i="21"/>
  <c r="AV1117" i="21"/>
  <c r="AW1117" i="21"/>
  <c r="AX1117" i="21"/>
  <c r="AL1118" i="21"/>
  <c r="AM1118" i="21"/>
  <c r="AN1118" i="21"/>
  <c r="AO1118" i="21"/>
  <c r="AP1118" i="21"/>
  <c r="AQ1118" i="21"/>
  <c r="AR1118" i="21"/>
  <c r="AS1118" i="21"/>
  <c r="AT1118" i="21"/>
  <c r="AU1118" i="21"/>
  <c r="AV1118" i="21"/>
  <c r="AW1118" i="21"/>
  <c r="AX1118" i="21"/>
  <c r="AL1119" i="21"/>
  <c r="AM1119" i="21"/>
  <c r="AN1119" i="21"/>
  <c r="AO1119" i="21"/>
  <c r="AP1119" i="21"/>
  <c r="AQ1119" i="21"/>
  <c r="AR1119" i="21"/>
  <c r="AS1119" i="21"/>
  <c r="AT1119" i="21"/>
  <c r="AU1119" i="21"/>
  <c r="AV1119" i="21"/>
  <c r="AW1119" i="21"/>
  <c r="AX1119" i="21"/>
  <c r="AL1120" i="21"/>
  <c r="AM1120" i="21"/>
  <c r="AN1120" i="21"/>
  <c r="AO1120" i="21"/>
  <c r="AP1120" i="21"/>
  <c r="AQ1120" i="21"/>
  <c r="AR1120" i="21"/>
  <c r="AS1120" i="21"/>
  <c r="AT1120" i="21"/>
  <c r="AU1120" i="21"/>
  <c r="AV1120" i="21"/>
  <c r="AW1120" i="21"/>
  <c r="AX1120" i="21"/>
  <c r="AL1121" i="21"/>
  <c r="AM1121" i="21"/>
  <c r="AN1121" i="21"/>
  <c r="AO1121" i="21"/>
  <c r="AP1121" i="21"/>
  <c r="AQ1121" i="21"/>
  <c r="AR1121" i="21"/>
  <c r="AS1121" i="21"/>
  <c r="AT1121" i="21"/>
  <c r="AU1121" i="21"/>
  <c r="AV1121" i="21"/>
  <c r="AW1121" i="21"/>
  <c r="AX1121" i="21"/>
  <c r="AL1122" i="21"/>
  <c r="AM1122" i="21"/>
  <c r="AN1122" i="21"/>
  <c r="AO1122" i="21"/>
  <c r="AP1122" i="21"/>
  <c r="AQ1122" i="21"/>
  <c r="AR1122" i="21"/>
  <c r="AS1122" i="21"/>
  <c r="AT1122" i="21"/>
  <c r="AU1122" i="21"/>
  <c r="AV1122" i="21"/>
  <c r="AW1122" i="21"/>
  <c r="AX1122" i="21"/>
  <c r="AL1123" i="21"/>
  <c r="AM1123" i="21"/>
  <c r="AN1123" i="21"/>
  <c r="AO1123" i="21"/>
  <c r="AP1123" i="21"/>
  <c r="AQ1123" i="21"/>
  <c r="AR1123" i="21"/>
  <c r="AS1123" i="21"/>
  <c r="AT1123" i="21"/>
  <c r="AU1123" i="21"/>
  <c r="AV1123" i="21"/>
  <c r="AW1123" i="21"/>
  <c r="AX1123" i="21"/>
  <c r="AL1124" i="21"/>
  <c r="AM1124" i="21"/>
  <c r="AN1124" i="21"/>
  <c r="AO1124" i="21"/>
  <c r="AP1124" i="21"/>
  <c r="AQ1124" i="21"/>
  <c r="AR1124" i="21"/>
  <c r="AS1124" i="21"/>
  <c r="AT1124" i="21"/>
  <c r="AU1124" i="21"/>
  <c r="AV1124" i="21"/>
  <c r="AW1124" i="21"/>
  <c r="AX1124" i="21"/>
  <c r="AL1125" i="21"/>
  <c r="AM1125" i="21"/>
  <c r="AN1125" i="21"/>
  <c r="AO1125" i="21"/>
  <c r="AP1125" i="21"/>
  <c r="AQ1125" i="21"/>
  <c r="AR1125" i="21"/>
  <c r="AS1125" i="21"/>
  <c r="AT1125" i="21"/>
  <c r="AU1125" i="21"/>
  <c r="AV1125" i="21"/>
  <c r="AW1125" i="21"/>
  <c r="AX1125" i="21"/>
  <c r="AL1126" i="21"/>
  <c r="AM1126" i="21"/>
  <c r="AN1126" i="21"/>
  <c r="AO1126" i="21"/>
  <c r="AP1126" i="21"/>
  <c r="AQ1126" i="21"/>
  <c r="AR1126" i="21"/>
  <c r="AS1126" i="21"/>
  <c r="AT1126" i="21"/>
  <c r="AU1126" i="21"/>
  <c r="AV1126" i="21"/>
  <c r="AW1126" i="21"/>
  <c r="AX1126" i="21"/>
  <c r="AL1127" i="21"/>
  <c r="AM1127" i="21"/>
  <c r="AN1127" i="21"/>
  <c r="AO1127" i="21"/>
  <c r="AP1127" i="21"/>
  <c r="AQ1127" i="21"/>
  <c r="AR1127" i="21"/>
  <c r="AS1127" i="21"/>
  <c r="AT1127" i="21"/>
  <c r="AU1127" i="21"/>
  <c r="AV1127" i="21"/>
  <c r="AW1127" i="21"/>
  <c r="AX1127" i="21"/>
  <c r="AL1128" i="21"/>
  <c r="AM1128" i="21"/>
  <c r="AN1128" i="21"/>
  <c r="AO1128" i="21"/>
  <c r="AP1128" i="21"/>
  <c r="AQ1128" i="21"/>
  <c r="AR1128" i="21"/>
  <c r="AS1128" i="21"/>
  <c r="AT1128" i="21"/>
  <c r="AU1128" i="21"/>
  <c r="AV1128" i="21"/>
  <c r="AW1128" i="21"/>
  <c r="AX1128" i="21"/>
  <c r="AL1129" i="21"/>
  <c r="AM1129" i="21"/>
  <c r="AN1129" i="21"/>
  <c r="AO1129" i="21"/>
  <c r="AP1129" i="21"/>
  <c r="AQ1129" i="21"/>
  <c r="AR1129" i="21"/>
  <c r="AS1129" i="21"/>
  <c r="AT1129" i="21"/>
  <c r="AU1129" i="21"/>
  <c r="AV1129" i="21"/>
  <c r="AW1129" i="21"/>
  <c r="AX1129" i="21"/>
  <c r="AL1130" i="21"/>
  <c r="AM1130" i="21"/>
  <c r="AN1130" i="21"/>
  <c r="AO1130" i="21"/>
  <c r="AP1130" i="21"/>
  <c r="AQ1130" i="21"/>
  <c r="AR1130" i="21"/>
  <c r="AS1130" i="21"/>
  <c r="AT1130" i="21"/>
  <c r="AU1130" i="21"/>
  <c r="AV1130" i="21"/>
  <c r="AW1130" i="21"/>
  <c r="AX1130" i="21"/>
  <c r="AL1131" i="21"/>
  <c r="AM1131" i="21"/>
  <c r="AN1131" i="21"/>
  <c r="AO1131" i="21"/>
  <c r="AP1131" i="21"/>
  <c r="AQ1131" i="21"/>
  <c r="AR1131" i="21"/>
  <c r="AS1131" i="21"/>
  <c r="AT1131" i="21"/>
  <c r="AU1131" i="21"/>
  <c r="AV1131" i="21"/>
  <c r="AW1131" i="21"/>
  <c r="AX1131" i="21"/>
  <c r="AL1132" i="21"/>
  <c r="AM1132" i="21"/>
  <c r="AN1132" i="21"/>
  <c r="AO1132" i="21"/>
  <c r="AP1132" i="21"/>
  <c r="AQ1132" i="21"/>
  <c r="AR1132" i="21"/>
  <c r="AS1132" i="21"/>
  <c r="AT1132" i="21"/>
  <c r="AU1132" i="21"/>
  <c r="AV1132" i="21"/>
  <c r="AW1132" i="21"/>
  <c r="AX1132" i="21"/>
  <c r="AL1133" i="21"/>
  <c r="AM1133" i="21"/>
  <c r="AN1133" i="21"/>
  <c r="AO1133" i="21"/>
  <c r="AP1133" i="21"/>
  <c r="AQ1133" i="21"/>
  <c r="AR1133" i="21"/>
  <c r="AS1133" i="21"/>
  <c r="AT1133" i="21"/>
  <c r="AU1133" i="21"/>
  <c r="AV1133" i="21"/>
  <c r="AW1133" i="21"/>
  <c r="AX1133" i="21"/>
  <c r="AL1134" i="21"/>
  <c r="AM1134" i="21"/>
  <c r="AN1134" i="21"/>
  <c r="AO1134" i="21"/>
  <c r="AP1134" i="21"/>
  <c r="AQ1134" i="21"/>
  <c r="AR1134" i="21"/>
  <c r="AS1134" i="21"/>
  <c r="AT1134" i="21"/>
  <c r="AU1134" i="21"/>
  <c r="AV1134" i="21"/>
  <c r="AW1134" i="21"/>
  <c r="AX1134" i="21"/>
  <c r="AL1135" i="21"/>
  <c r="AM1135" i="21"/>
  <c r="AN1135" i="21"/>
  <c r="AO1135" i="21"/>
  <c r="AP1135" i="21"/>
  <c r="AQ1135" i="21"/>
  <c r="AR1135" i="21"/>
  <c r="AS1135" i="21"/>
  <c r="AT1135" i="21"/>
  <c r="AU1135" i="21"/>
  <c r="AV1135" i="21"/>
  <c r="AW1135" i="21"/>
  <c r="AX1135" i="21"/>
  <c r="AL1136" i="21"/>
  <c r="AM1136" i="21"/>
  <c r="AN1136" i="21"/>
  <c r="AO1136" i="21"/>
  <c r="AP1136" i="21"/>
  <c r="AQ1136" i="21"/>
  <c r="AR1136" i="21"/>
  <c r="AS1136" i="21"/>
  <c r="AT1136" i="21"/>
  <c r="AU1136" i="21"/>
  <c r="AV1136" i="21"/>
  <c r="AW1136" i="21"/>
  <c r="AX1136" i="21"/>
  <c r="AL1137" i="21"/>
  <c r="AM1137" i="21"/>
  <c r="AN1137" i="21"/>
  <c r="AO1137" i="21"/>
  <c r="AP1137" i="21"/>
  <c r="AQ1137" i="21"/>
  <c r="AR1137" i="21"/>
  <c r="AS1137" i="21"/>
  <c r="AT1137" i="21"/>
  <c r="AU1137" i="21"/>
  <c r="AV1137" i="21"/>
  <c r="AW1137" i="21"/>
  <c r="AX1137" i="21"/>
  <c r="AL1138" i="21"/>
  <c r="AM1138" i="21"/>
  <c r="AN1138" i="21"/>
  <c r="AO1138" i="21"/>
  <c r="AP1138" i="21"/>
  <c r="AQ1138" i="21"/>
  <c r="AR1138" i="21"/>
  <c r="AS1138" i="21"/>
  <c r="AT1138" i="21"/>
  <c r="AU1138" i="21"/>
  <c r="AV1138" i="21"/>
  <c r="AW1138" i="21"/>
  <c r="AX1138" i="21"/>
  <c r="AL1139" i="21"/>
  <c r="AM1139" i="21"/>
  <c r="AN1139" i="21"/>
  <c r="AO1139" i="21"/>
  <c r="AP1139" i="21"/>
  <c r="AQ1139" i="21"/>
  <c r="AR1139" i="21"/>
  <c r="AS1139" i="21"/>
  <c r="AT1139" i="21"/>
  <c r="AU1139" i="21"/>
  <c r="AV1139" i="21"/>
  <c r="AW1139" i="21"/>
  <c r="AX1139" i="21"/>
  <c r="AL1140" i="21"/>
  <c r="AM1140" i="21"/>
  <c r="AN1140" i="21"/>
  <c r="AO1140" i="21"/>
  <c r="AP1140" i="21"/>
  <c r="AQ1140" i="21"/>
  <c r="AR1140" i="21"/>
  <c r="AS1140" i="21"/>
  <c r="AT1140" i="21"/>
  <c r="AU1140" i="21"/>
  <c r="AV1140" i="21"/>
  <c r="AW1140" i="21"/>
  <c r="AX1140" i="21"/>
  <c r="AL1141" i="21"/>
  <c r="AM1141" i="21"/>
  <c r="AN1141" i="21"/>
  <c r="AO1141" i="21"/>
  <c r="AP1141" i="21"/>
  <c r="AQ1141" i="21"/>
  <c r="AR1141" i="21"/>
  <c r="AS1141" i="21"/>
  <c r="AT1141" i="21"/>
  <c r="AU1141" i="21"/>
  <c r="AV1141" i="21"/>
  <c r="AW1141" i="21"/>
  <c r="AX1141" i="21"/>
  <c r="AL1142" i="21"/>
  <c r="AM1142" i="21"/>
  <c r="AN1142" i="21"/>
  <c r="AO1142" i="21"/>
  <c r="AP1142" i="21"/>
  <c r="AQ1142" i="21"/>
  <c r="AR1142" i="21"/>
  <c r="AS1142" i="21"/>
  <c r="AT1142" i="21"/>
  <c r="AU1142" i="21"/>
  <c r="AV1142" i="21"/>
  <c r="AW1142" i="21"/>
  <c r="AX1142" i="21"/>
  <c r="AL1143" i="21"/>
  <c r="AM1143" i="21"/>
  <c r="AN1143" i="21"/>
  <c r="AO1143" i="21"/>
  <c r="AP1143" i="21"/>
  <c r="AQ1143" i="21"/>
  <c r="AR1143" i="21"/>
  <c r="AS1143" i="21"/>
  <c r="AT1143" i="21"/>
  <c r="AU1143" i="21"/>
  <c r="AV1143" i="21"/>
  <c r="AW1143" i="21"/>
  <c r="AX1143" i="21"/>
  <c r="AL1144" i="21"/>
  <c r="AM1144" i="21"/>
  <c r="AN1144" i="21"/>
  <c r="AO1144" i="21"/>
  <c r="AP1144" i="21"/>
  <c r="AQ1144" i="21"/>
  <c r="AR1144" i="21"/>
  <c r="AS1144" i="21"/>
  <c r="AT1144" i="21"/>
  <c r="AU1144" i="21"/>
  <c r="AV1144" i="21"/>
  <c r="AW1144" i="21"/>
  <c r="AX1144" i="21"/>
  <c r="AL1145" i="21"/>
  <c r="AM1145" i="21"/>
  <c r="AN1145" i="21"/>
  <c r="AO1145" i="21"/>
  <c r="AP1145" i="21"/>
  <c r="AQ1145" i="21"/>
  <c r="AR1145" i="21"/>
  <c r="AS1145" i="21"/>
  <c r="AT1145" i="21"/>
  <c r="AU1145" i="21"/>
  <c r="AV1145" i="21"/>
  <c r="AW1145" i="21"/>
  <c r="AX1145" i="21"/>
  <c r="AL1146" i="21"/>
  <c r="AM1146" i="21"/>
  <c r="AN1146" i="21"/>
  <c r="AO1146" i="21"/>
  <c r="AP1146" i="21"/>
  <c r="AQ1146" i="21"/>
  <c r="AR1146" i="21"/>
  <c r="AS1146" i="21"/>
  <c r="AT1146" i="21"/>
  <c r="AU1146" i="21"/>
  <c r="AV1146" i="21"/>
  <c r="AW1146" i="21"/>
  <c r="AX1146" i="21"/>
  <c r="AL1147" i="21"/>
  <c r="AM1147" i="21"/>
  <c r="AN1147" i="21"/>
  <c r="AO1147" i="21"/>
  <c r="AP1147" i="21"/>
  <c r="AQ1147" i="21"/>
  <c r="AR1147" i="21"/>
  <c r="AS1147" i="21"/>
  <c r="AT1147" i="21"/>
  <c r="AU1147" i="21"/>
  <c r="AV1147" i="21"/>
  <c r="AW1147" i="21"/>
  <c r="AX1147" i="21"/>
  <c r="AL1148" i="21"/>
  <c r="AM1148" i="21"/>
  <c r="AN1148" i="21"/>
  <c r="AO1148" i="21"/>
  <c r="AP1148" i="21"/>
  <c r="AQ1148" i="21"/>
  <c r="AR1148" i="21"/>
  <c r="AS1148" i="21"/>
  <c r="AT1148" i="21"/>
  <c r="AU1148" i="21"/>
  <c r="AV1148" i="21"/>
  <c r="AW1148" i="21"/>
  <c r="AX1148" i="21"/>
  <c r="AL1149" i="21"/>
  <c r="AM1149" i="21"/>
  <c r="AN1149" i="21"/>
  <c r="AO1149" i="21"/>
  <c r="AP1149" i="21"/>
  <c r="AQ1149" i="21"/>
  <c r="AR1149" i="21"/>
  <c r="AS1149" i="21"/>
  <c r="AT1149" i="21"/>
  <c r="AU1149" i="21"/>
  <c r="AV1149" i="21"/>
  <c r="AW1149" i="21"/>
  <c r="AX1149" i="21"/>
  <c r="AL1150" i="21"/>
  <c r="AM1150" i="21"/>
  <c r="AN1150" i="21"/>
  <c r="AO1150" i="21"/>
  <c r="AP1150" i="21"/>
  <c r="AQ1150" i="21"/>
  <c r="AR1150" i="21"/>
  <c r="AS1150" i="21"/>
  <c r="AT1150" i="21"/>
  <c r="AU1150" i="21"/>
  <c r="AV1150" i="21"/>
  <c r="AW1150" i="21"/>
  <c r="AX1150" i="21"/>
  <c r="AL1151" i="21"/>
  <c r="AM1151" i="21"/>
  <c r="AN1151" i="21"/>
  <c r="AO1151" i="21"/>
  <c r="AP1151" i="21"/>
  <c r="AQ1151" i="21"/>
  <c r="AR1151" i="21"/>
  <c r="AS1151" i="21"/>
  <c r="AT1151" i="21"/>
  <c r="AU1151" i="21"/>
  <c r="AV1151" i="21"/>
  <c r="AW1151" i="21"/>
  <c r="AX1151" i="21"/>
  <c r="AL1152" i="21"/>
  <c r="AM1152" i="21"/>
  <c r="AN1152" i="21"/>
  <c r="AO1152" i="21"/>
  <c r="AP1152" i="21"/>
  <c r="AQ1152" i="21"/>
  <c r="AR1152" i="21"/>
  <c r="AS1152" i="21"/>
  <c r="AT1152" i="21"/>
  <c r="AU1152" i="21"/>
  <c r="AV1152" i="21"/>
  <c r="AW1152" i="21"/>
  <c r="AX1152" i="21"/>
  <c r="AL1153" i="21"/>
  <c r="AM1153" i="21"/>
  <c r="AN1153" i="21"/>
  <c r="AO1153" i="21"/>
  <c r="AP1153" i="21"/>
  <c r="AQ1153" i="21"/>
  <c r="AR1153" i="21"/>
  <c r="AS1153" i="21"/>
  <c r="AT1153" i="21"/>
  <c r="AU1153" i="21"/>
  <c r="AV1153" i="21"/>
  <c r="AW1153" i="21"/>
  <c r="AX1153" i="21"/>
  <c r="AL1154" i="21"/>
  <c r="AM1154" i="21"/>
  <c r="AN1154" i="21"/>
  <c r="AO1154" i="21"/>
  <c r="AP1154" i="21"/>
  <c r="AQ1154" i="21"/>
  <c r="AR1154" i="21"/>
  <c r="AS1154" i="21"/>
  <c r="AT1154" i="21"/>
  <c r="AU1154" i="21"/>
  <c r="AV1154" i="21"/>
  <c r="AW1154" i="21"/>
  <c r="AX1154" i="21"/>
  <c r="AL1155" i="21"/>
  <c r="AM1155" i="21"/>
  <c r="AN1155" i="21"/>
  <c r="AO1155" i="21"/>
  <c r="AP1155" i="21"/>
  <c r="AQ1155" i="21"/>
  <c r="AR1155" i="21"/>
  <c r="AS1155" i="21"/>
  <c r="AT1155" i="21"/>
  <c r="AU1155" i="21"/>
  <c r="AV1155" i="21"/>
  <c r="AW1155" i="21"/>
  <c r="AX1155" i="21"/>
  <c r="AL1156" i="21"/>
  <c r="AM1156" i="21"/>
  <c r="AN1156" i="21"/>
  <c r="AO1156" i="21"/>
  <c r="AP1156" i="21"/>
  <c r="AQ1156" i="21"/>
  <c r="AR1156" i="21"/>
  <c r="AS1156" i="21"/>
  <c r="AT1156" i="21"/>
  <c r="AU1156" i="21"/>
  <c r="AV1156" i="21"/>
  <c r="AW1156" i="21"/>
  <c r="AX1156" i="21"/>
  <c r="AL1157" i="21"/>
  <c r="AM1157" i="21"/>
  <c r="AN1157" i="21"/>
  <c r="AO1157" i="21"/>
  <c r="AP1157" i="21"/>
  <c r="AQ1157" i="21"/>
  <c r="AR1157" i="21"/>
  <c r="AS1157" i="21"/>
  <c r="AT1157" i="21"/>
  <c r="AU1157" i="21"/>
  <c r="AV1157" i="21"/>
  <c r="AW1157" i="21"/>
  <c r="AX1157" i="21"/>
  <c r="AL1158" i="21"/>
  <c r="AM1158" i="21"/>
  <c r="AN1158" i="21"/>
  <c r="AO1158" i="21"/>
  <c r="AP1158" i="21"/>
  <c r="AQ1158" i="21"/>
  <c r="AR1158" i="21"/>
  <c r="AS1158" i="21"/>
  <c r="AT1158" i="21"/>
  <c r="AU1158" i="21"/>
  <c r="AV1158" i="21"/>
  <c r="AW1158" i="21"/>
  <c r="AX1158" i="21"/>
  <c r="AL1159" i="21"/>
  <c r="AM1159" i="21"/>
  <c r="AN1159" i="21"/>
  <c r="AO1159" i="21"/>
  <c r="AP1159" i="21"/>
  <c r="AQ1159" i="21"/>
  <c r="AR1159" i="21"/>
  <c r="AS1159" i="21"/>
  <c r="AT1159" i="21"/>
  <c r="AU1159" i="21"/>
  <c r="AV1159" i="21"/>
  <c r="AW1159" i="21"/>
  <c r="AX1159" i="21"/>
  <c r="AL1160" i="21"/>
  <c r="AM1160" i="21"/>
  <c r="AN1160" i="21"/>
  <c r="AO1160" i="21"/>
  <c r="AP1160" i="21"/>
  <c r="AQ1160" i="21"/>
  <c r="AR1160" i="21"/>
  <c r="AS1160" i="21"/>
  <c r="AT1160" i="21"/>
  <c r="AU1160" i="21"/>
  <c r="AV1160" i="21"/>
  <c r="AW1160" i="21"/>
  <c r="AX1160" i="21"/>
  <c r="AL1161" i="21"/>
  <c r="AM1161" i="21"/>
  <c r="AN1161" i="21"/>
  <c r="AO1161" i="21"/>
  <c r="AP1161" i="21"/>
  <c r="AQ1161" i="21"/>
  <c r="AR1161" i="21"/>
  <c r="AS1161" i="21"/>
  <c r="AT1161" i="21"/>
  <c r="AU1161" i="21"/>
  <c r="AV1161" i="21"/>
  <c r="AW1161" i="21"/>
  <c r="AX1161" i="21"/>
  <c r="AL1162" i="21"/>
  <c r="AM1162" i="21"/>
  <c r="AN1162" i="21"/>
  <c r="AO1162" i="21"/>
  <c r="AP1162" i="21"/>
  <c r="AQ1162" i="21"/>
  <c r="AR1162" i="21"/>
  <c r="AS1162" i="21"/>
  <c r="AT1162" i="21"/>
  <c r="AU1162" i="21"/>
  <c r="AV1162" i="21"/>
  <c r="AW1162" i="21"/>
  <c r="AX1162" i="21"/>
  <c r="AL1163" i="21"/>
  <c r="AM1163" i="21"/>
  <c r="AN1163" i="21"/>
  <c r="AO1163" i="21"/>
  <c r="AP1163" i="21"/>
  <c r="AQ1163" i="21"/>
  <c r="AR1163" i="21"/>
  <c r="AS1163" i="21"/>
  <c r="AT1163" i="21"/>
  <c r="AU1163" i="21"/>
  <c r="AV1163" i="21"/>
  <c r="AW1163" i="21"/>
  <c r="AX1163" i="21"/>
  <c r="AL1164" i="21"/>
  <c r="AM1164" i="21"/>
  <c r="AN1164" i="21"/>
  <c r="AO1164" i="21"/>
  <c r="AP1164" i="21"/>
  <c r="AQ1164" i="21"/>
  <c r="AR1164" i="21"/>
  <c r="AS1164" i="21"/>
  <c r="AT1164" i="21"/>
  <c r="AU1164" i="21"/>
  <c r="AV1164" i="21"/>
  <c r="AW1164" i="21"/>
  <c r="AX1164" i="21"/>
  <c r="AL1165" i="21"/>
  <c r="AM1165" i="21"/>
  <c r="AN1165" i="21"/>
  <c r="AO1165" i="21"/>
  <c r="AP1165" i="21"/>
  <c r="AQ1165" i="21"/>
  <c r="AR1165" i="21"/>
  <c r="AS1165" i="21"/>
  <c r="AT1165" i="21"/>
  <c r="AU1165" i="21"/>
  <c r="AV1165" i="21"/>
  <c r="AW1165" i="21"/>
  <c r="AX1165" i="21"/>
  <c r="AL1166" i="21"/>
  <c r="AM1166" i="21"/>
  <c r="AN1166" i="21"/>
  <c r="AO1166" i="21"/>
  <c r="AP1166" i="21"/>
  <c r="AQ1166" i="21"/>
  <c r="AR1166" i="21"/>
  <c r="AS1166" i="21"/>
  <c r="AT1166" i="21"/>
  <c r="AU1166" i="21"/>
  <c r="AV1166" i="21"/>
  <c r="AW1166" i="21"/>
  <c r="AX1166" i="21"/>
  <c r="AL1167" i="21"/>
  <c r="AM1167" i="21"/>
  <c r="AN1167" i="21"/>
  <c r="AO1167" i="21"/>
  <c r="AP1167" i="21"/>
  <c r="AQ1167" i="21"/>
  <c r="AR1167" i="21"/>
  <c r="AS1167" i="21"/>
  <c r="AT1167" i="21"/>
  <c r="AU1167" i="21"/>
  <c r="AV1167" i="21"/>
  <c r="AW1167" i="21"/>
  <c r="AX1167" i="21"/>
  <c r="AL1168" i="21"/>
  <c r="AM1168" i="21"/>
  <c r="AN1168" i="21"/>
  <c r="AO1168" i="21"/>
  <c r="AP1168" i="21"/>
  <c r="AQ1168" i="21"/>
  <c r="AR1168" i="21"/>
  <c r="AS1168" i="21"/>
  <c r="AT1168" i="21"/>
  <c r="AU1168" i="21"/>
  <c r="AV1168" i="21"/>
  <c r="AW1168" i="21"/>
  <c r="AX1168" i="21"/>
  <c r="AL1169" i="21"/>
  <c r="AM1169" i="21"/>
  <c r="AN1169" i="21"/>
  <c r="AO1169" i="21"/>
  <c r="AP1169" i="21"/>
  <c r="AQ1169" i="21"/>
  <c r="AR1169" i="21"/>
  <c r="AS1169" i="21"/>
  <c r="AT1169" i="21"/>
  <c r="AU1169" i="21"/>
  <c r="AV1169" i="21"/>
  <c r="AW1169" i="21"/>
  <c r="AX1169" i="21"/>
  <c r="AL1170" i="21"/>
  <c r="AM1170" i="21"/>
  <c r="AN1170" i="21"/>
  <c r="AO1170" i="21"/>
  <c r="AP1170" i="21"/>
  <c r="AQ1170" i="21"/>
  <c r="AR1170" i="21"/>
  <c r="AS1170" i="21"/>
  <c r="AT1170" i="21"/>
  <c r="AU1170" i="21"/>
  <c r="AV1170" i="21"/>
  <c r="AW1170" i="21"/>
  <c r="AX1170" i="21"/>
  <c r="AL1171" i="21"/>
  <c r="AM1171" i="21"/>
  <c r="AN1171" i="21"/>
  <c r="AO1171" i="21"/>
  <c r="AP1171" i="21"/>
  <c r="AQ1171" i="21"/>
  <c r="AR1171" i="21"/>
  <c r="AS1171" i="21"/>
  <c r="AT1171" i="21"/>
  <c r="AU1171" i="21"/>
  <c r="AV1171" i="21"/>
  <c r="AW1171" i="21"/>
  <c r="AX1171" i="21"/>
  <c r="AL1172" i="21"/>
  <c r="AM1172" i="21"/>
  <c r="AN1172" i="21"/>
  <c r="AO1172" i="21"/>
  <c r="AP1172" i="21"/>
  <c r="AQ1172" i="21"/>
  <c r="AR1172" i="21"/>
  <c r="AS1172" i="21"/>
  <c r="AT1172" i="21"/>
  <c r="AU1172" i="21"/>
  <c r="AV1172" i="21"/>
  <c r="AW1172" i="21"/>
  <c r="AX1172" i="21"/>
  <c r="AL1173" i="21"/>
  <c r="AM1173" i="21"/>
  <c r="AN1173" i="21"/>
  <c r="AO1173" i="21"/>
  <c r="AP1173" i="21"/>
  <c r="AQ1173" i="21"/>
  <c r="AR1173" i="21"/>
  <c r="AS1173" i="21"/>
  <c r="AT1173" i="21"/>
  <c r="AU1173" i="21"/>
  <c r="AV1173" i="21"/>
  <c r="AW1173" i="21"/>
  <c r="AX1173" i="21"/>
  <c r="AL1174" i="21"/>
  <c r="AM1174" i="21"/>
  <c r="AN1174" i="21"/>
  <c r="AO1174" i="21"/>
  <c r="AP1174" i="21"/>
  <c r="AQ1174" i="21"/>
  <c r="AR1174" i="21"/>
  <c r="AS1174" i="21"/>
  <c r="AT1174" i="21"/>
  <c r="AU1174" i="21"/>
  <c r="AV1174" i="21"/>
  <c r="AW1174" i="21"/>
  <c r="AX1174" i="21"/>
  <c r="AL1175" i="21"/>
  <c r="AM1175" i="21"/>
  <c r="AN1175" i="21"/>
  <c r="AO1175" i="21"/>
  <c r="AP1175" i="21"/>
  <c r="AQ1175" i="21"/>
  <c r="AR1175" i="21"/>
  <c r="AS1175" i="21"/>
  <c r="AT1175" i="21"/>
  <c r="AU1175" i="21"/>
  <c r="AV1175" i="21"/>
  <c r="AW1175" i="21"/>
  <c r="AX1175" i="21"/>
  <c r="AL1176" i="21"/>
  <c r="AM1176" i="21"/>
  <c r="AN1176" i="21"/>
  <c r="AO1176" i="21"/>
  <c r="AP1176" i="21"/>
  <c r="AQ1176" i="21"/>
  <c r="AR1176" i="21"/>
  <c r="AS1176" i="21"/>
  <c r="AT1176" i="21"/>
  <c r="AU1176" i="21"/>
  <c r="AV1176" i="21"/>
  <c r="AW1176" i="21"/>
  <c r="AX1176" i="21"/>
  <c r="AL1177" i="21"/>
  <c r="AM1177" i="21"/>
  <c r="AN1177" i="21"/>
  <c r="AO1177" i="21"/>
  <c r="AP1177" i="21"/>
  <c r="AQ1177" i="21"/>
  <c r="AR1177" i="21"/>
  <c r="AS1177" i="21"/>
  <c r="AT1177" i="21"/>
  <c r="AU1177" i="21"/>
  <c r="AV1177" i="21"/>
  <c r="AW1177" i="21"/>
  <c r="AX1177" i="21"/>
  <c r="AL1178" i="21"/>
  <c r="AM1178" i="21"/>
  <c r="AN1178" i="21"/>
  <c r="AO1178" i="21"/>
  <c r="AP1178" i="21"/>
  <c r="AQ1178" i="21"/>
  <c r="AR1178" i="21"/>
  <c r="AS1178" i="21"/>
  <c r="AT1178" i="21"/>
  <c r="AU1178" i="21"/>
  <c r="AV1178" i="21"/>
  <c r="AW1178" i="21"/>
  <c r="AX1178" i="21"/>
  <c r="AL1179" i="21"/>
  <c r="AM1179" i="21"/>
  <c r="AN1179" i="21"/>
  <c r="AO1179" i="21"/>
  <c r="AP1179" i="21"/>
  <c r="AQ1179" i="21"/>
  <c r="AR1179" i="21"/>
  <c r="AS1179" i="21"/>
  <c r="AT1179" i="21"/>
  <c r="AU1179" i="21"/>
  <c r="AV1179" i="21"/>
  <c r="AW1179" i="21"/>
  <c r="AX1179" i="21"/>
  <c r="AL1180" i="21"/>
  <c r="AM1180" i="21"/>
  <c r="AN1180" i="21"/>
  <c r="AO1180" i="21"/>
  <c r="AP1180" i="21"/>
  <c r="AQ1180" i="21"/>
  <c r="AR1180" i="21"/>
  <c r="AS1180" i="21"/>
  <c r="AT1180" i="21"/>
  <c r="AU1180" i="21"/>
  <c r="AV1180" i="21"/>
  <c r="AW1180" i="21"/>
  <c r="AX1180" i="21"/>
  <c r="AL1181" i="21"/>
  <c r="AM1181" i="21"/>
  <c r="AN1181" i="21"/>
  <c r="AO1181" i="21"/>
  <c r="AP1181" i="21"/>
  <c r="AQ1181" i="21"/>
  <c r="AR1181" i="21"/>
  <c r="AS1181" i="21"/>
  <c r="AT1181" i="21"/>
  <c r="AU1181" i="21"/>
  <c r="AV1181" i="21"/>
  <c r="AW1181" i="21"/>
  <c r="AX1181" i="21"/>
  <c r="AL1182" i="21"/>
  <c r="AM1182" i="21"/>
  <c r="AN1182" i="21"/>
  <c r="AO1182" i="21"/>
  <c r="AP1182" i="21"/>
  <c r="AQ1182" i="21"/>
  <c r="AR1182" i="21"/>
  <c r="AS1182" i="21"/>
  <c r="AT1182" i="21"/>
  <c r="AU1182" i="21"/>
  <c r="AV1182" i="21"/>
  <c r="AW1182" i="21"/>
  <c r="AX1182" i="21"/>
  <c r="AL1183" i="21"/>
  <c r="AM1183" i="21"/>
  <c r="AN1183" i="21"/>
  <c r="AO1183" i="21"/>
  <c r="AP1183" i="21"/>
  <c r="AQ1183" i="21"/>
  <c r="AR1183" i="21"/>
  <c r="AS1183" i="21"/>
  <c r="AT1183" i="21"/>
  <c r="AU1183" i="21"/>
  <c r="AV1183" i="21"/>
  <c r="AW1183" i="21"/>
  <c r="AX1183" i="21"/>
  <c r="AL1184" i="21"/>
  <c r="AM1184" i="21"/>
  <c r="AN1184" i="21"/>
  <c r="AO1184" i="21"/>
  <c r="AP1184" i="21"/>
  <c r="AQ1184" i="21"/>
  <c r="AR1184" i="21"/>
  <c r="AS1184" i="21"/>
  <c r="AT1184" i="21"/>
  <c r="AU1184" i="21"/>
  <c r="AV1184" i="21"/>
  <c r="AW1184" i="21"/>
  <c r="AX1184" i="21"/>
  <c r="AL1185" i="21"/>
  <c r="AM1185" i="21"/>
  <c r="AN1185" i="21"/>
  <c r="AO1185" i="21"/>
  <c r="AP1185" i="21"/>
  <c r="AQ1185" i="21"/>
  <c r="AR1185" i="21"/>
  <c r="AS1185" i="21"/>
  <c r="AT1185" i="21"/>
  <c r="AU1185" i="21"/>
  <c r="AV1185" i="21"/>
  <c r="AW1185" i="21"/>
  <c r="AX1185" i="21"/>
  <c r="AL1186" i="21"/>
  <c r="AM1186" i="21"/>
  <c r="AN1186" i="21"/>
  <c r="AO1186" i="21"/>
  <c r="AP1186" i="21"/>
  <c r="AQ1186" i="21"/>
  <c r="AR1186" i="21"/>
  <c r="AS1186" i="21"/>
  <c r="AT1186" i="21"/>
  <c r="AU1186" i="21"/>
  <c r="AV1186" i="21"/>
  <c r="AW1186" i="21"/>
  <c r="AX1186" i="21"/>
  <c r="AL1187" i="21"/>
  <c r="AM1187" i="21"/>
  <c r="AN1187" i="21"/>
  <c r="AO1187" i="21"/>
  <c r="AP1187" i="21"/>
  <c r="AQ1187" i="21"/>
  <c r="AR1187" i="21"/>
  <c r="AS1187" i="21"/>
  <c r="AT1187" i="21"/>
  <c r="AU1187" i="21"/>
  <c r="AV1187" i="21"/>
  <c r="AW1187" i="21"/>
  <c r="AX1187" i="21"/>
  <c r="AL1188" i="21"/>
  <c r="AM1188" i="21"/>
  <c r="AN1188" i="21"/>
  <c r="AO1188" i="21"/>
  <c r="AP1188" i="21"/>
  <c r="AQ1188" i="21"/>
  <c r="AR1188" i="21"/>
  <c r="AS1188" i="21"/>
  <c r="AT1188" i="21"/>
  <c r="AU1188" i="21"/>
  <c r="AV1188" i="21"/>
  <c r="AW1188" i="21"/>
  <c r="AX1188" i="21"/>
  <c r="AL1189" i="21"/>
  <c r="AM1189" i="21"/>
  <c r="AN1189" i="21"/>
  <c r="AO1189" i="21"/>
  <c r="AP1189" i="21"/>
  <c r="AQ1189" i="21"/>
  <c r="AR1189" i="21"/>
  <c r="AS1189" i="21"/>
  <c r="AT1189" i="21"/>
  <c r="AU1189" i="21"/>
  <c r="AV1189" i="21"/>
  <c r="AW1189" i="21"/>
  <c r="AX1189" i="21"/>
  <c r="AL1190" i="21"/>
  <c r="AM1190" i="21"/>
  <c r="AN1190" i="21"/>
  <c r="AO1190" i="21"/>
  <c r="AP1190" i="21"/>
  <c r="AQ1190" i="21"/>
  <c r="AR1190" i="21"/>
  <c r="AS1190" i="21"/>
  <c r="AT1190" i="21"/>
  <c r="AU1190" i="21"/>
  <c r="AV1190" i="21"/>
  <c r="AW1190" i="21"/>
  <c r="AX1190" i="21"/>
  <c r="AL1191" i="21"/>
  <c r="AM1191" i="21"/>
  <c r="AN1191" i="21"/>
  <c r="AO1191" i="21"/>
  <c r="AP1191" i="21"/>
  <c r="AQ1191" i="21"/>
  <c r="AR1191" i="21"/>
  <c r="AS1191" i="21"/>
  <c r="AT1191" i="21"/>
  <c r="AU1191" i="21"/>
  <c r="AV1191" i="21"/>
  <c r="AW1191" i="21"/>
  <c r="AX1191" i="21"/>
  <c r="AL1192" i="21"/>
  <c r="AM1192" i="21"/>
  <c r="AN1192" i="21"/>
  <c r="AO1192" i="21"/>
  <c r="AP1192" i="21"/>
  <c r="AQ1192" i="21"/>
  <c r="AR1192" i="21"/>
  <c r="AS1192" i="21"/>
  <c r="AT1192" i="21"/>
  <c r="AU1192" i="21"/>
  <c r="AV1192" i="21"/>
  <c r="AW1192" i="21"/>
  <c r="AX1192" i="21"/>
  <c r="AL1193" i="21"/>
  <c r="AM1193" i="21"/>
  <c r="AN1193" i="21"/>
  <c r="AO1193" i="21"/>
  <c r="AP1193" i="21"/>
  <c r="AQ1193" i="21"/>
  <c r="AR1193" i="21"/>
  <c r="AS1193" i="21"/>
  <c r="AT1193" i="21"/>
  <c r="AU1193" i="21"/>
  <c r="AV1193" i="21"/>
  <c r="AW1193" i="21"/>
  <c r="AX1193" i="21"/>
  <c r="AL1194" i="21"/>
  <c r="AM1194" i="21"/>
  <c r="AN1194" i="21"/>
  <c r="AO1194" i="21"/>
  <c r="AP1194" i="21"/>
  <c r="AQ1194" i="21"/>
  <c r="AR1194" i="21"/>
  <c r="AS1194" i="21"/>
  <c r="AT1194" i="21"/>
  <c r="AU1194" i="21"/>
  <c r="AV1194" i="21"/>
  <c r="AW1194" i="21"/>
  <c r="AX1194" i="21"/>
  <c r="AL1195" i="21"/>
  <c r="AM1195" i="21"/>
  <c r="AN1195" i="21"/>
  <c r="AO1195" i="21"/>
  <c r="AP1195" i="21"/>
  <c r="AQ1195" i="21"/>
  <c r="AR1195" i="21"/>
  <c r="AS1195" i="21"/>
  <c r="AT1195" i="21"/>
  <c r="AU1195" i="21"/>
  <c r="AV1195" i="21"/>
  <c r="AW1195" i="21"/>
  <c r="AX1195" i="21"/>
  <c r="AL1196" i="21"/>
  <c r="AM1196" i="21"/>
  <c r="AN1196" i="21"/>
  <c r="AO1196" i="21"/>
  <c r="AP1196" i="21"/>
  <c r="AQ1196" i="21"/>
  <c r="AR1196" i="21"/>
  <c r="AS1196" i="21"/>
  <c r="AT1196" i="21"/>
  <c r="AU1196" i="21"/>
  <c r="AV1196" i="21"/>
  <c r="AW1196" i="21"/>
  <c r="AX1196" i="21"/>
  <c r="AL1197" i="21"/>
  <c r="AM1197" i="21"/>
  <c r="AN1197" i="21"/>
  <c r="AO1197" i="21"/>
  <c r="AP1197" i="21"/>
  <c r="AQ1197" i="21"/>
  <c r="AR1197" i="21"/>
  <c r="AS1197" i="21"/>
  <c r="AT1197" i="21"/>
  <c r="AU1197" i="21"/>
  <c r="AV1197" i="21"/>
  <c r="AW1197" i="21"/>
  <c r="AX1197" i="21"/>
  <c r="AL1198" i="21"/>
  <c r="AM1198" i="21"/>
  <c r="AN1198" i="21"/>
  <c r="AO1198" i="21"/>
  <c r="AP1198" i="21"/>
  <c r="AQ1198" i="21"/>
  <c r="AR1198" i="21"/>
  <c r="AS1198" i="21"/>
  <c r="AT1198" i="21"/>
  <c r="AU1198" i="21"/>
  <c r="AV1198" i="21"/>
  <c r="AW1198" i="21"/>
  <c r="AX1198" i="21"/>
  <c r="AL1199" i="21"/>
  <c r="AM1199" i="21"/>
  <c r="AN1199" i="21"/>
  <c r="AO1199" i="21"/>
  <c r="AP1199" i="21"/>
  <c r="AQ1199" i="21"/>
  <c r="AR1199" i="21"/>
  <c r="AS1199" i="21"/>
  <c r="AT1199" i="21"/>
  <c r="AU1199" i="21"/>
  <c r="AV1199" i="21"/>
  <c r="AW1199" i="21"/>
  <c r="AX1199" i="21"/>
  <c r="AL1200" i="21"/>
  <c r="AM1200" i="21"/>
  <c r="AN1200" i="21"/>
  <c r="AO1200" i="21"/>
  <c r="AP1200" i="21"/>
  <c r="AQ1200" i="21"/>
  <c r="AR1200" i="21"/>
  <c r="AS1200" i="21"/>
  <c r="AT1200" i="21"/>
  <c r="AU1200" i="21"/>
  <c r="AV1200" i="21"/>
  <c r="AW1200" i="21"/>
  <c r="AX1200" i="21"/>
  <c r="AL1201" i="21"/>
  <c r="AM1201" i="21"/>
  <c r="AN1201" i="21"/>
  <c r="AO1201" i="21"/>
  <c r="AP1201" i="21"/>
  <c r="AQ1201" i="21"/>
  <c r="AR1201" i="21"/>
  <c r="AS1201" i="21"/>
  <c r="AT1201" i="21"/>
  <c r="AU1201" i="21"/>
  <c r="AV1201" i="21"/>
  <c r="AW1201" i="21"/>
  <c r="AX1201" i="21"/>
  <c r="AL1202" i="21"/>
  <c r="AM1202" i="21"/>
  <c r="AN1202" i="21"/>
  <c r="AO1202" i="21"/>
  <c r="AP1202" i="21"/>
  <c r="AQ1202" i="21"/>
  <c r="AR1202" i="21"/>
  <c r="AS1202" i="21"/>
  <c r="AT1202" i="21"/>
  <c r="AU1202" i="21"/>
  <c r="AV1202" i="21"/>
  <c r="AW1202" i="21"/>
  <c r="AX1202" i="21"/>
  <c r="AL1203" i="21"/>
  <c r="AM1203" i="21"/>
  <c r="AN1203" i="21"/>
  <c r="AO1203" i="21"/>
  <c r="AP1203" i="21"/>
  <c r="AQ1203" i="21"/>
  <c r="AR1203" i="21"/>
  <c r="AS1203" i="21"/>
  <c r="AT1203" i="21"/>
  <c r="AU1203" i="21"/>
  <c r="AV1203" i="21"/>
  <c r="AW1203" i="21"/>
  <c r="AX1203" i="21"/>
  <c r="AL1204" i="21"/>
  <c r="AM1204" i="21"/>
  <c r="AN1204" i="21"/>
  <c r="AO1204" i="21"/>
  <c r="AP1204" i="21"/>
  <c r="AQ1204" i="21"/>
  <c r="AR1204" i="21"/>
  <c r="AS1204" i="21"/>
  <c r="AT1204" i="21"/>
  <c r="AU1204" i="21"/>
  <c r="AV1204" i="21"/>
  <c r="AW1204" i="21"/>
  <c r="AX1204" i="21"/>
  <c r="AL1205" i="21"/>
  <c r="AM1205" i="21"/>
  <c r="AN1205" i="21"/>
  <c r="AO1205" i="21"/>
  <c r="AP1205" i="21"/>
  <c r="AQ1205" i="21"/>
  <c r="AR1205" i="21"/>
  <c r="AS1205" i="21"/>
  <c r="AT1205" i="21"/>
  <c r="AU1205" i="21"/>
  <c r="AV1205" i="21"/>
  <c r="AW1205" i="21"/>
  <c r="AX1205" i="21"/>
  <c r="AL1206" i="21"/>
  <c r="AM1206" i="21"/>
  <c r="AN1206" i="21"/>
  <c r="AO1206" i="21"/>
  <c r="AP1206" i="21"/>
  <c r="AQ1206" i="21"/>
  <c r="AR1206" i="21"/>
  <c r="AS1206" i="21"/>
  <c r="AT1206" i="21"/>
  <c r="AU1206" i="21"/>
  <c r="AV1206" i="21"/>
  <c r="AW1206" i="21"/>
  <c r="AX1206" i="21"/>
  <c r="AL1207" i="21"/>
  <c r="AM1207" i="21"/>
  <c r="AN1207" i="21"/>
  <c r="AO1207" i="21"/>
  <c r="AP1207" i="21"/>
  <c r="AQ1207" i="21"/>
  <c r="AR1207" i="21"/>
  <c r="AS1207" i="21"/>
  <c r="AT1207" i="21"/>
  <c r="AU1207" i="21"/>
  <c r="AV1207" i="21"/>
  <c r="AW1207" i="21"/>
  <c r="AX1207" i="21"/>
  <c r="AL1208" i="21"/>
  <c r="AM1208" i="21"/>
  <c r="AN1208" i="21"/>
  <c r="AO1208" i="21"/>
  <c r="AP1208" i="21"/>
  <c r="AQ1208" i="21"/>
  <c r="AR1208" i="21"/>
  <c r="AS1208" i="21"/>
  <c r="AT1208" i="21"/>
  <c r="AU1208" i="21"/>
  <c r="AV1208" i="21"/>
  <c r="AW1208" i="21"/>
  <c r="AX1208" i="21"/>
  <c r="AL1209" i="21"/>
  <c r="AM1209" i="21"/>
  <c r="AN1209" i="21"/>
  <c r="AO1209" i="21"/>
  <c r="AP1209" i="21"/>
  <c r="AQ1209" i="21"/>
  <c r="AR1209" i="21"/>
  <c r="AS1209" i="21"/>
  <c r="AT1209" i="21"/>
  <c r="AU1209" i="21"/>
  <c r="AV1209" i="21"/>
  <c r="AW1209" i="21"/>
  <c r="AX1209" i="21"/>
  <c r="AL1210" i="21"/>
  <c r="AM1210" i="21"/>
  <c r="AN1210" i="21"/>
  <c r="AO1210" i="21"/>
  <c r="AP1210" i="21"/>
  <c r="AQ1210" i="21"/>
  <c r="AR1210" i="21"/>
  <c r="AS1210" i="21"/>
  <c r="AT1210" i="21"/>
  <c r="AU1210" i="21"/>
  <c r="AV1210" i="21"/>
  <c r="AW1210" i="21"/>
  <c r="AX1210" i="21"/>
  <c r="AL1211" i="21"/>
  <c r="AM1211" i="21"/>
  <c r="AN1211" i="21"/>
  <c r="AO1211" i="21"/>
  <c r="AP1211" i="21"/>
  <c r="AQ1211" i="21"/>
  <c r="AR1211" i="21"/>
  <c r="AS1211" i="21"/>
  <c r="AT1211" i="21"/>
  <c r="AU1211" i="21"/>
  <c r="AV1211" i="21"/>
  <c r="AW1211" i="21"/>
  <c r="AX1211" i="21"/>
  <c r="AL1212" i="21"/>
  <c r="AM1212" i="21"/>
  <c r="AN1212" i="21"/>
  <c r="AO1212" i="21"/>
  <c r="AP1212" i="21"/>
  <c r="AQ1212" i="21"/>
  <c r="AR1212" i="21"/>
  <c r="AS1212" i="21"/>
  <c r="AT1212" i="21"/>
  <c r="AU1212" i="21"/>
  <c r="AV1212" i="21"/>
  <c r="AW1212" i="21"/>
  <c r="AX1212" i="21"/>
  <c r="AL1213" i="21"/>
  <c r="AM1213" i="21"/>
  <c r="AN1213" i="21"/>
  <c r="AO1213" i="21"/>
  <c r="AP1213" i="21"/>
  <c r="AQ1213" i="21"/>
  <c r="AR1213" i="21"/>
  <c r="AS1213" i="21"/>
  <c r="AT1213" i="21"/>
  <c r="AU1213" i="21"/>
  <c r="AV1213" i="21"/>
  <c r="AW1213" i="21"/>
  <c r="AX1213" i="21"/>
  <c r="AL1214" i="21"/>
  <c r="AM1214" i="21"/>
  <c r="AN1214" i="21"/>
  <c r="AO1214" i="21"/>
  <c r="AP1214" i="21"/>
  <c r="AQ1214" i="21"/>
  <c r="AR1214" i="21"/>
  <c r="AS1214" i="21"/>
  <c r="AT1214" i="21"/>
  <c r="AU1214" i="21"/>
  <c r="AV1214" i="21"/>
  <c r="AW1214" i="21"/>
  <c r="AX1214" i="21"/>
  <c r="AL1215" i="21"/>
  <c r="AM1215" i="21"/>
  <c r="AN1215" i="21"/>
  <c r="AO1215" i="21"/>
  <c r="AP1215" i="21"/>
  <c r="AQ1215" i="21"/>
  <c r="AR1215" i="21"/>
  <c r="AS1215" i="21"/>
  <c r="AT1215" i="21"/>
  <c r="AU1215" i="21"/>
  <c r="AV1215" i="21"/>
  <c r="AW1215" i="21"/>
  <c r="AX1215" i="21"/>
  <c r="AL1216" i="21"/>
  <c r="AM1216" i="21"/>
  <c r="AN1216" i="21"/>
  <c r="AO1216" i="21"/>
  <c r="AP1216" i="21"/>
  <c r="AQ1216" i="21"/>
  <c r="AR1216" i="21"/>
  <c r="AS1216" i="21"/>
  <c r="AT1216" i="21"/>
  <c r="AU1216" i="21"/>
  <c r="AV1216" i="21"/>
  <c r="AW1216" i="21"/>
  <c r="AX1216" i="21"/>
  <c r="AL1217" i="21"/>
  <c r="AM1217" i="21"/>
  <c r="AN1217" i="21"/>
  <c r="AO1217" i="21"/>
  <c r="AP1217" i="21"/>
  <c r="AQ1217" i="21"/>
  <c r="AR1217" i="21"/>
  <c r="AS1217" i="21"/>
  <c r="AT1217" i="21"/>
  <c r="AU1217" i="21"/>
  <c r="AV1217" i="21"/>
  <c r="AW1217" i="21"/>
  <c r="AX1217" i="21"/>
  <c r="AL1218" i="21"/>
  <c r="AM1218" i="21"/>
  <c r="AN1218" i="21"/>
  <c r="AO1218" i="21"/>
  <c r="AP1218" i="21"/>
  <c r="AQ1218" i="21"/>
  <c r="AR1218" i="21"/>
  <c r="AS1218" i="21"/>
  <c r="AT1218" i="21"/>
  <c r="AU1218" i="21"/>
  <c r="AV1218" i="21"/>
  <c r="AW1218" i="21"/>
  <c r="AX1218" i="21"/>
  <c r="AL1219" i="21"/>
  <c r="AM1219" i="21"/>
  <c r="AN1219" i="21"/>
  <c r="AO1219" i="21"/>
  <c r="AP1219" i="21"/>
  <c r="AQ1219" i="21"/>
  <c r="AR1219" i="21"/>
  <c r="AS1219" i="21"/>
  <c r="AT1219" i="21"/>
  <c r="AU1219" i="21"/>
  <c r="AV1219" i="21"/>
  <c r="AW1219" i="21"/>
  <c r="AX1219" i="21"/>
  <c r="AL1220" i="21"/>
  <c r="AM1220" i="21"/>
  <c r="AN1220" i="21"/>
  <c r="AO1220" i="21"/>
  <c r="AP1220" i="21"/>
  <c r="AQ1220" i="21"/>
  <c r="AR1220" i="21"/>
  <c r="AS1220" i="21"/>
  <c r="AT1220" i="21"/>
  <c r="AU1220" i="21"/>
  <c r="AV1220" i="21"/>
  <c r="AW1220" i="21"/>
  <c r="AX1220" i="21"/>
  <c r="AL1221" i="21"/>
  <c r="AM1221" i="21"/>
  <c r="AN1221" i="21"/>
  <c r="AO1221" i="21"/>
  <c r="AP1221" i="21"/>
  <c r="AQ1221" i="21"/>
  <c r="AR1221" i="21"/>
  <c r="AS1221" i="21"/>
  <c r="AT1221" i="21"/>
  <c r="AU1221" i="21"/>
  <c r="AV1221" i="21"/>
  <c r="AW1221" i="21"/>
  <c r="AX1221" i="21"/>
  <c r="AL1222" i="21"/>
  <c r="AM1222" i="21"/>
  <c r="AN1222" i="21"/>
  <c r="AO1222" i="21"/>
  <c r="AP1222" i="21"/>
  <c r="AQ1222" i="21"/>
  <c r="AR1222" i="21"/>
  <c r="AS1222" i="21"/>
  <c r="AT1222" i="21"/>
  <c r="AU1222" i="21"/>
  <c r="AV1222" i="21"/>
  <c r="AW1222" i="21"/>
  <c r="AX1222" i="21"/>
  <c r="AL1223" i="21"/>
  <c r="AM1223" i="21"/>
  <c r="AN1223" i="21"/>
  <c r="AO1223" i="21"/>
  <c r="AP1223" i="21"/>
  <c r="AQ1223" i="21"/>
  <c r="AR1223" i="21"/>
  <c r="AS1223" i="21"/>
  <c r="AT1223" i="21"/>
  <c r="AU1223" i="21"/>
  <c r="AV1223" i="21"/>
  <c r="AW1223" i="21"/>
  <c r="AX1223" i="21"/>
  <c r="AL1224" i="21"/>
  <c r="AM1224" i="21"/>
  <c r="AN1224" i="21"/>
  <c r="AO1224" i="21"/>
  <c r="AP1224" i="21"/>
  <c r="AQ1224" i="21"/>
  <c r="AR1224" i="21"/>
  <c r="AS1224" i="21"/>
  <c r="AT1224" i="21"/>
  <c r="AU1224" i="21"/>
  <c r="AV1224" i="21"/>
  <c r="AW1224" i="21"/>
  <c r="AX1224" i="21"/>
  <c r="AL1225" i="21"/>
  <c r="AM1225" i="21"/>
  <c r="AN1225" i="21"/>
  <c r="AO1225" i="21"/>
  <c r="AP1225" i="21"/>
  <c r="AQ1225" i="21"/>
  <c r="AR1225" i="21"/>
  <c r="AS1225" i="21"/>
  <c r="AT1225" i="21"/>
  <c r="AU1225" i="21"/>
  <c r="AV1225" i="21"/>
  <c r="AW1225" i="21"/>
  <c r="AX1225" i="21"/>
  <c r="AL1226" i="21"/>
  <c r="AM1226" i="21"/>
  <c r="AN1226" i="21"/>
  <c r="AO1226" i="21"/>
  <c r="AP1226" i="21"/>
  <c r="AQ1226" i="21"/>
  <c r="AR1226" i="21"/>
  <c r="AS1226" i="21"/>
  <c r="AT1226" i="21"/>
  <c r="AU1226" i="21"/>
  <c r="AV1226" i="21"/>
  <c r="AW1226" i="21"/>
  <c r="AX1226" i="21"/>
  <c r="AL1227" i="21"/>
  <c r="AM1227" i="21"/>
  <c r="AN1227" i="21"/>
  <c r="AO1227" i="21"/>
  <c r="AP1227" i="21"/>
  <c r="AQ1227" i="21"/>
  <c r="AR1227" i="21"/>
  <c r="AS1227" i="21"/>
  <c r="AT1227" i="21"/>
  <c r="AU1227" i="21"/>
  <c r="AV1227" i="21"/>
  <c r="AW1227" i="21"/>
  <c r="AX1227" i="21"/>
  <c r="AL1228" i="21"/>
  <c r="AM1228" i="21"/>
  <c r="AN1228" i="21"/>
  <c r="AO1228" i="21"/>
  <c r="AP1228" i="21"/>
  <c r="AQ1228" i="21"/>
  <c r="AR1228" i="21"/>
  <c r="AS1228" i="21"/>
  <c r="AT1228" i="21"/>
  <c r="AU1228" i="21"/>
  <c r="AV1228" i="21"/>
  <c r="AW1228" i="21"/>
  <c r="AX1228" i="21"/>
  <c r="AL1229" i="21"/>
  <c r="AM1229" i="21"/>
  <c r="AN1229" i="21"/>
  <c r="AO1229" i="21"/>
  <c r="AP1229" i="21"/>
  <c r="AQ1229" i="21"/>
  <c r="AR1229" i="21"/>
  <c r="AS1229" i="21"/>
  <c r="AT1229" i="21"/>
  <c r="AU1229" i="21"/>
  <c r="AV1229" i="21"/>
  <c r="AW1229" i="21"/>
  <c r="AX1229" i="21"/>
  <c r="AL1230" i="21"/>
  <c r="AM1230" i="21"/>
  <c r="AN1230" i="21"/>
  <c r="AO1230" i="21"/>
  <c r="AP1230" i="21"/>
  <c r="AQ1230" i="21"/>
  <c r="AR1230" i="21"/>
  <c r="AS1230" i="21"/>
  <c r="AT1230" i="21"/>
  <c r="AU1230" i="21"/>
  <c r="AV1230" i="21"/>
  <c r="AW1230" i="21"/>
  <c r="AX1230" i="21"/>
  <c r="AL1231" i="21"/>
  <c r="AM1231" i="21"/>
  <c r="AN1231" i="21"/>
  <c r="AO1231" i="21"/>
  <c r="AP1231" i="21"/>
  <c r="AQ1231" i="21"/>
  <c r="AR1231" i="21"/>
  <c r="AS1231" i="21"/>
  <c r="AT1231" i="21"/>
  <c r="AU1231" i="21"/>
  <c r="AV1231" i="21"/>
  <c r="AW1231" i="21"/>
  <c r="AX1231" i="21"/>
  <c r="AL1232" i="21"/>
  <c r="AM1232" i="21"/>
  <c r="AN1232" i="21"/>
  <c r="AO1232" i="21"/>
  <c r="AP1232" i="21"/>
  <c r="AQ1232" i="21"/>
  <c r="AR1232" i="21"/>
  <c r="AS1232" i="21"/>
  <c r="AT1232" i="21"/>
  <c r="AU1232" i="21"/>
  <c r="AV1232" i="21"/>
  <c r="AW1232" i="21"/>
  <c r="AX1232" i="21"/>
  <c r="AL1233" i="21"/>
  <c r="AM1233" i="21"/>
  <c r="AN1233" i="21"/>
  <c r="AO1233" i="21"/>
  <c r="AP1233" i="21"/>
  <c r="AQ1233" i="21"/>
  <c r="AR1233" i="21"/>
  <c r="AS1233" i="21"/>
  <c r="AT1233" i="21"/>
  <c r="AU1233" i="21"/>
  <c r="AV1233" i="21"/>
  <c r="AW1233" i="21"/>
  <c r="AX1233" i="21"/>
  <c r="AL1234" i="21"/>
  <c r="AM1234" i="21"/>
  <c r="AN1234" i="21"/>
  <c r="AO1234" i="21"/>
  <c r="AP1234" i="21"/>
  <c r="AQ1234" i="21"/>
  <c r="AR1234" i="21"/>
  <c r="AS1234" i="21"/>
  <c r="AT1234" i="21"/>
  <c r="AU1234" i="21"/>
  <c r="AV1234" i="21"/>
  <c r="AW1234" i="21"/>
  <c r="AX1234" i="21"/>
  <c r="AL1235" i="21"/>
  <c r="AM1235" i="21"/>
  <c r="AN1235" i="21"/>
  <c r="AO1235" i="21"/>
  <c r="AP1235" i="21"/>
  <c r="AQ1235" i="21"/>
  <c r="AR1235" i="21"/>
  <c r="AS1235" i="21"/>
  <c r="AT1235" i="21"/>
  <c r="AU1235" i="21"/>
  <c r="AV1235" i="21"/>
  <c r="AW1235" i="21"/>
  <c r="AX1235" i="21"/>
  <c r="AL1236" i="21"/>
  <c r="AM1236" i="21"/>
  <c r="AN1236" i="21"/>
  <c r="AO1236" i="21"/>
  <c r="AP1236" i="21"/>
  <c r="AQ1236" i="21"/>
  <c r="AR1236" i="21"/>
  <c r="AS1236" i="21"/>
  <c r="AT1236" i="21"/>
  <c r="AU1236" i="21"/>
  <c r="AV1236" i="21"/>
  <c r="AW1236" i="21"/>
  <c r="AX1236" i="21"/>
  <c r="AL1237" i="21"/>
  <c r="AM1237" i="21"/>
  <c r="AN1237" i="21"/>
  <c r="AO1237" i="21"/>
  <c r="AP1237" i="21"/>
  <c r="AQ1237" i="21"/>
  <c r="AR1237" i="21"/>
  <c r="AS1237" i="21"/>
  <c r="AT1237" i="21"/>
  <c r="AU1237" i="21"/>
  <c r="AV1237" i="21"/>
  <c r="AW1237" i="21"/>
  <c r="AX1237" i="21"/>
  <c r="AL1238" i="21"/>
  <c r="AM1238" i="21"/>
  <c r="AN1238" i="21"/>
  <c r="AO1238" i="21"/>
  <c r="AP1238" i="21"/>
  <c r="AQ1238" i="21"/>
  <c r="AR1238" i="21"/>
  <c r="AS1238" i="21"/>
  <c r="AT1238" i="21"/>
  <c r="AU1238" i="21"/>
  <c r="AV1238" i="21"/>
  <c r="AW1238" i="21"/>
  <c r="AX1238" i="21"/>
  <c r="AL1239" i="21"/>
  <c r="AM1239" i="21"/>
  <c r="AN1239" i="21"/>
  <c r="AO1239" i="21"/>
  <c r="AP1239" i="21"/>
  <c r="AQ1239" i="21"/>
  <c r="AR1239" i="21"/>
  <c r="AS1239" i="21"/>
  <c r="AT1239" i="21"/>
  <c r="AU1239" i="21"/>
  <c r="AV1239" i="21"/>
  <c r="AW1239" i="21"/>
  <c r="AX1239" i="21"/>
  <c r="AL1240" i="21"/>
  <c r="AM1240" i="21"/>
  <c r="AN1240" i="21"/>
  <c r="AO1240" i="21"/>
  <c r="AP1240" i="21"/>
  <c r="AQ1240" i="21"/>
  <c r="AR1240" i="21"/>
  <c r="AS1240" i="21"/>
  <c r="AT1240" i="21"/>
  <c r="AU1240" i="21"/>
  <c r="AV1240" i="21"/>
  <c r="AW1240" i="21"/>
  <c r="AX1240" i="21"/>
  <c r="AL1241" i="21"/>
  <c r="AM1241" i="21"/>
  <c r="AN1241" i="21"/>
  <c r="AO1241" i="21"/>
  <c r="AP1241" i="21"/>
  <c r="AQ1241" i="21"/>
  <c r="AR1241" i="21"/>
  <c r="AS1241" i="21"/>
  <c r="AT1241" i="21"/>
  <c r="AU1241" i="21"/>
  <c r="AV1241" i="21"/>
  <c r="AW1241" i="21"/>
  <c r="AX1241" i="21"/>
  <c r="AL1242" i="21"/>
  <c r="AM1242" i="21"/>
  <c r="AN1242" i="21"/>
  <c r="AO1242" i="21"/>
  <c r="AP1242" i="21"/>
  <c r="AQ1242" i="21"/>
  <c r="AR1242" i="21"/>
  <c r="AS1242" i="21"/>
  <c r="AT1242" i="21"/>
  <c r="AU1242" i="21"/>
  <c r="AV1242" i="21"/>
  <c r="AW1242" i="21"/>
  <c r="AX1242" i="21"/>
  <c r="AL1243" i="21"/>
  <c r="AM1243" i="21"/>
  <c r="AN1243" i="21"/>
  <c r="AO1243" i="21"/>
  <c r="AP1243" i="21"/>
  <c r="AQ1243" i="21"/>
  <c r="AR1243" i="21"/>
  <c r="AS1243" i="21"/>
  <c r="AT1243" i="21"/>
  <c r="AU1243" i="21"/>
  <c r="AV1243" i="21"/>
  <c r="AW1243" i="21"/>
  <c r="AX1243" i="21"/>
  <c r="AL1244" i="21"/>
  <c r="AM1244" i="21"/>
  <c r="AN1244" i="21"/>
  <c r="AO1244" i="21"/>
  <c r="AP1244" i="21"/>
  <c r="AQ1244" i="21"/>
  <c r="AR1244" i="21"/>
  <c r="AS1244" i="21"/>
  <c r="AT1244" i="21"/>
  <c r="AU1244" i="21"/>
  <c r="AV1244" i="21"/>
  <c r="AW1244" i="21"/>
  <c r="AX1244" i="21"/>
  <c r="AL1245" i="21"/>
  <c r="AM1245" i="21"/>
  <c r="AN1245" i="21"/>
  <c r="AO1245" i="21"/>
  <c r="AP1245" i="21"/>
  <c r="AQ1245" i="21"/>
  <c r="AR1245" i="21"/>
  <c r="AS1245" i="21"/>
  <c r="AT1245" i="21"/>
  <c r="AU1245" i="21"/>
  <c r="AV1245" i="21"/>
  <c r="AW1245" i="21"/>
  <c r="AX1245" i="21"/>
  <c r="AL1246" i="21"/>
  <c r="AM1246" i="21"/>
  <c r="AN1246" i="21"/>
  <c r="AO1246" i="21"/>
  <c r="AP1246" i="21"/>
  <c r="AQ1246" i="21"/>
  <c r="AR1246" i="21"/>
  <c r="AS1246" i="21"/>
  <c r="AT1246" i="21"/>
  <c r="AU1246" i="21"/>
  <c r="AV1246" i="21"/>
  <c r="AW1246" i="21"/>
  <c r="AX1246" i="21"/>
  <c r="AL1247" i="21"/>
  <c r="AM1247" i="21"/>
  <c r="AN1247" i="21"/>
  <c r="AO1247" i="21"/>
  <c r="AP1247" i="21"/>
  <c r="AQ1247" i="21"/>
  <c r="AR1247" i="21"/>
  <c r="AS1247" i="21"/>
  <c r="AT1247" i="21"/>
  <c r="AU1247" i="21"/>
  <c r="AV1247" i="21"/>
  <c r="AW1247" i="21"/>
  <c r="AX1247" i="21"/>
  <c r="AL1248" i="21"/>
  <c r="AM1248" i="21"/>
  <c r="AN1248" i="21"/>
  <c r="AO1248" i="21"/>
  <c r="AP1248" i="21"/>
  <c r="AQ1248" i="21"/>
  <c r="AR1248" i="21"/>
  <c r="AS1248" i="21"/>
  <c r="AT1248" i="21"/>
  <c r="AU1248" i="21"/>
  <c r="AV1248" i="21"/>
  <c r="AW1248" i="21"/>
  <c r="AX1248" i="21"/>
  <c r="AL1249" i="21"/>
  <c r="AM1249" i="21"/>
  <c r="AN1249" i="21"/>
  <c r="AO1249" i="21"/>
  <c r="AP1249" i="21"/>
  <c r="AQ1249" i="21"/>
  <c r="AR1249" i="21"/>
  <c r="AS1249" i="21"/>
  <c r="AT1249" i="21"/>
  <c r="AU1249" i="21"/>
  <c r="AV1249" i="21"/>
  <c r="AW1249" i="21"/>
  <c r="AX1249" i="21"/>
  <c r="AL1250" i="21"/>
  <c r="AM1250" i="21"/>
  <c r="AN1250" i="21"/>
  <c r="AO1250" i="21"/>
  <c r="AP1250" i="21"/>
  <c r="AQ1250" i="21"/>
  <c r="AR1250" i="21"/>
  <c r="AS1250" i="21"/>
  <c r="AT1250" i="21"/>
  <c r="AU1250" i="21"/>
  <c r="AV1250" i="21"/>
  <c r="AW1250" i="21"/>
  <c r="AX1250" i="21"/>
  <c r="AL1251" i="21"/>
  <c r="AM1251" i="21"/>
  <c r="AN1251" i="21"/>
  <c r="AO1251" i="21"/>
  <c r="AP1251" i="21"/>
  <c r="AQ1251" i="21"/>
  <c r="AR1251" i="21"/>
  <c r="AS1251" i="21"/>
  <c r="AT1251" i="21"/>
  <c r="AU1251" i="21"/>
  <c r="AV1251" i="21"/>
  <c r="AW1251" i="21"/>
  <c r="AX1251" i="21"/>
  <c r="AL1252" i="21"/>
  <c r="AM1252" i="21"/>
  <c r="AN1252" i="21"/>
  <c r="AO1252" i="21"/>
  <c r="AP1252" i="21"/>
  <c r="AQ1252" i="21"/>
  <c r="AR1252" i="21"/>
  <c r="AS1252" i="21"/>
  <c r="AT1252" i="21"/>
  <c r="AU1252" i="21"/>
  <c r="AV1252" i="21"/>
  <c r="AW1252" i="21"/>
  <c r="AX1252" i="21"/>
  <c r="AL1253" i="21"/>
  <c r="AM1253" i="21"/>
  <c r="AN1253" i="21"/>
  <c r="AO1253" i="21"/>
  <c r="AP1253" i="21"/>
  <c r="AQ1253" i="21"/>
  <c r="AR1253" i="21"/>
  <c r="AS1253" i="21"/>
  <c r="AT1253" i="21"/>
  <c r="AU1253" i="21"/>
  <c r="AV1253" i="21"/>
  <c r="AW1253" i="21"/>
  <c r="AX1253" i="21"/>
  <c r="AL1254" i="21"/>
  <c r="AM1254" i="21"/>
  <c r="AN1254" i="21"/>
  <c r="AO1254" i="21"/>
  <c r="AP1254" i="21"/>
  <c r="AQ1254" i="21"/>
  <c r="AR1254" i="21"/>
  <c r="AS1254" i="21"/>
  <c r="AT1254" i="21"/>
  <c r="AU1254" i="21"/>
  <c r="AV1254" i="21"/>
  <c r="AW1254" i="21"/>
  <c r="AX1254" i="21"/>
  <c r="AL1255" i="21"/>
  <c r="AM1255" i="21"/>
  <c r="AN1255" i="21"/>
  <c r="AO1255" i="21"/>
  <c r="AP1255" i="21"/>
  <c r="AQ1255" i="21"/>
  <c r="AR1255" i="21"/>
  <c r="AS1255" i="21"/>
  <c r="AT1255" i="21"/>
  <c r="AU1255" i="21"/>
  <c r="AV1255" i="21"/>
  <c r="AW1255" i="21"/>
  <c r="AX1255" i="21"/>
  <c r="AL1256" i="21"/>
  <c r="AM1256" i="21"/>
  <c r="AN1256" i="21"/>
  <c r="AO1256" i="21"/>
  <c r="AP1256" i="21"/>
  <c r="AQ1256" i="21"/>
  <c r="AR1256" i="21"/>
  <c r="AS1256" i="21"/>
  <c r="AT1256" i="21"/>
  <c r="AU1256" i="21"/>
  <c r="AV1256" i="21"/>
  <c r="AW1256" i="21"/>
  <c r="AX1256" i="21"/>
  <c r="AL1257" i="21"/>
  <c r="AM1257" i="21"/>
  <c r="AN1257" i="21"/>
  <c r="AO1257" i="21"/>
  <c r="AP1257" i="21"/>
  <c r="AQ1257" i="21"/>
  <c r="AR1257" i="21"/>
  <c r="AS1257" i="21"/>
  <c r="AT1257" i="21"/>
  <c r="AU1257" i="21"/>
  <c r="AV1257" i="21"/>
  <c r="AW1257" i="21"/>
  <c r="AX1257" i="21"/>
  <c r="AL1258" i="21"/>
  <c r="AM1258" i="21"/>
  <c r="AN1258" i="21"/>
  <c r="AO1258" i="21"/>
  <c r="AP1258" i="21"/>
  <c r="AQ1258" i="21"/>
  <c r="AR1258" i="21"/>
  <c r="AS1258" i="21"/>
  <c r="AT1258" i="21"/>
  <c r="AU1258" i="21"/>
  <c r="AV1258" i="21"/>
  <c r="AW1258" i="21"/>
  <c r="AX1258" i="21"/>
  <c r="AL1259" i="21"/>
  <c r="AM1259" i="21"/>
  <c r="AN1259" i="21"/>
  <c r="AO1259" i="21"/>
  <c r="AP1259" i="21"/>
  <c r="AQ1259" i="21"/>
  <c r="AR1259" i="21"/>
  <c r="AS1259" i="21"/>
  <c r="AT1259" i="21"/>
  <c r="AU1259" i="21"/>
  <c r="AV1259" i="21"/>
  <c r="AW1259" i="21"/>
  <c r="AX1259" i="21"/>
  <c r="AL1260" i="21"/>
  <c r="AM1260" i="21"/>
  <c r="AN1260" i="21"/>
  <c r="AO1260" i="21"/>
  <c r="AP1260" i="21"/>
  <c r="AQ1260" i="21"/>
  <c r="AR1260" i="21"/>
  <c r="AS1260" i="21"/>
  <c r="AT1260" i="21"/>
  <c r="AU1260" i="21"/>
  <c r="AV1260" i="21"/>
  <c r="AW1260" i="21"/>
  <c r="AX1260" i="21"/>
  <c r="AL1261" i="21"/>
  <c r="AM1261" i="21"/>
  <c r="AN1261" i="21"/>
  <c r="AO1261" i="21"/>
  <c r="AP1261" i="21"/>
  <c r="AQ1261" i="21"/>
  <c r="AR1261" i="21"/>
  <c r="AS1261" i="21"/>
  <c r="AT1261" i="21"/>
  <c r="AU1261" i="21"/>
  <c r="AV1261" i="21"/>
  <c r="AW1261" i="21"/>
  <c r="AX1261" i="21"/>
  <c r="AL1262" i="21"/>
  <c r="AM1262" i="21"/>
  <c r="AN1262" i="21"/>
  <c r="AO1262" i="21"/>
  <c r="AP1262" i="21"/>
  <c r="AQ1262" i="21"/>
  <c r="AR1262" i="21"/>
  <c r="AS1262" i="21"/>
  <c r="AT1262" i="21"/>
  <c r="AU1262" i="21"/>
  <c r="AV1262" i="21"/>
  <c r="AW1262" i="21"/>
  <c r="AX1262" i="21"/>
  <c r="AL1263" i="21"/>
  <c r="AM1263" i="21"/>
  <c r="AN1263" i="21"/>
  <c r="AO1263" i="21"/>
  <c r="AP1263" i="21"/>
  <c r="AQ1263" i="21"/>
  <c r="AR1263" i="21"/>
  <c r="AS1263" i="21"/>
  <c r="AT1263" i="21"/>
  <c r="AU1263" i="21"/>
  <c r="AV1263" i="21"/>
  <c r="AW1263" i="21"/>
  <c r="AX1263" i="21"/>
  <c r="AL1264" i="21"/>
  <c r="AM1264" i="21"/>
  <c r="AN1264" i="21"/>
  <c r="AO1264" i="21"/>
  <c r="AP1264" i="21"/>
  <c r="AQ1264" i="21"/>
  <c r="AR1264" i="21"/>
  <c r="AS1264" i="21"/>
  <c r="AT1264" i="21"/>
  <c r="AU1264" i="21"/>
  <c r="AV1264" i="21"/>
  <c r="AW1264" i="21"/>
  <c r="AX1264" i="21"/>
  <c r="AL1265" i="21"/>
  <c r="AM1265" i="21"/>
  <c r="AN1265" i="21"/>
  <c r="AO1265" i="21"/>
  <c r="AP1265" i="21"/>
  <c r="AQ1265" i="21"/>
  <c r="AR1265" i="21"/>
  <c r="AS1265" i="21"/>
  <c r="AT1265" i="21"/>
  <c r="AU1265" i="21"/>
  <c r="AV1265" i="21"/>
  <c r="AW1265" i="21"/>
  <c r="AX1265" i="21"/>
  <c r="AL1266" i="21"/>
  <c r="AM1266" i="21"/>
  <c r="AN1266" i="21"/>
  <c r="AO1266" i="21"/>
  <c r="AP1266" i="21"/>
  <c r="AQ1266" i="21"/>
  <c r="AR1266" i="21"/>
  <c r="AS1266" i="21"/>
  <c r="AT1266" i="21"/>
  <c r="AU1266" i="21"/>
  <c r="AV1266" i="21"/>
  <c r="AW1266" i="21"/>
  <c r="AX1266" i="21"/>
  <c r="AL1267" i="21"/>
  <c r="AM1267" i="21"/>
  <c r="AN1267" i="21"/>
  <c r="AO1267" i="21"/>
  <c r="AP1267" i="21"/>
  <c r="AQ1267" i="21"/>
  <c r="AR1267" i="21"/>
  <c r="AS1267" i="21"/>
  <c r="AT1267" i="21"/>
  <c r="AU1267" i="21"/>
  <c r="AV1267" i="21"/>
  <c r="AW1267" i="21"/>
  <c r="AX1267" i="21"/>
  <c r="AL1268" i="21"/>
  <c r="AM1268" i="21"/>
  <c r="AN1268" i="21"/>
  <c r="AO1268" i="21"/>
  <c r="AP1268" i="21"/>
  <c r="AQ1268" i="21"/>
  <c r="AR1268" i="21"/>
  <c r="AS1268" i="21"/>
  <c r="AT1268" i="21"/>
  <c r="AU1268" i="21"/>
  <c r="AV1268" i="21"/>
  <c r="AW1268" i="21"/>
  <c r="AX1268" i="21"/>
  <c r="AL1269" i="21"/>
  <c r="AM1269" i="21"/>
  <c r="AN1269" i="21"/>
  <c r="AO1269" i="21"/>
  <c r="AP1269" i="21"/>
  <c r="AQ1269" i="21"/>
  <c r="AR1269" i="21"/>
  <c r="AS1269" i="21"/>
  <c r="AT1269" i="21"/>
  <c r="AU1269" i="21"/>
  <c r="AV1269" i="21"/>
  <c r="AW1269" i="21"/>
  <c r="AX1269" i="21"/>
  <c r="AL1270" i="21"/>
  <c r="AM1270" i="21"/>
  <c r="AN1270" i="21"/>
  <c r="AO1270" i="21"/>
  <c r="AP1270" i="21"/>
  <c r="AQ1270" i="21"/>
  <c r="AR1270" i="21"/>
  <c r="AS1270" i="21"/>
  <c r="AT1270" i="21"/>
  <c r="AU1270" i="21"/>
  <c r="AV1270" i="21"/>
  <c r="AW1270" i="21"/>
  <c r="AX1270" i="21"/>
  <c r="AL1271" i="21"/>
  <c r="AM1271" i="21"/>
  <c r="AN1271" i="21"/>
  <c r="AO1271" i="21"/>
  <c r="AP1271" i="21"/>
  <c r="AQ1271" i="21"/>
  <c r="AR1271" i="21"/>
  <c r="AS1271" i="21"/>
  <c r="AT1271" i="21"/>
  <c r="AU1271" i="21"/>
  <c r="AV1271" i="21"/>
  <c r="AW1271" i="21"/>
  <c r="AX1271" i="21"/>
  <c r="AL1272" i="21"/>
  <c r="AM1272" i="21"/>
  <c r="AN1272" i="21"/>
  <c r="AO1272" i="21"/>
  <c r="AP1272" i="21"/>
  <c r="AQ1272" i="21"/>
  <c r="AR1272" i="21"/>
  <c r="AS1272" i="21"/>
  <c r="AT1272" i="21"/>
  <c r="AU1272" i="21"/>
  <c r="AV1272" i="21"/>
  <c r="AW1272" i="21"/>
  <c r="AX1272" i="21"/>
  <c r="AL1273" i="21"/>
  <c r="AM1273" i="21"/>
  <c r="AN1273" i="21"/>
  <c r="AO1273" i="21"/>
  <c r="AP1273" i="21"/>
  <c r="AQ1273" i="21"/>
  <c r="AR1273" i="21"/>
  <c r="AS1273" i="21"/>
  <c r="AT1273" i="21"/>
  <c r="AU1273" i="21"/>
  <c r="AV1273" i="21"/>
  <c r="AW1273" i="21"/>
  <c r="AX1273" i="21"/>
  <c r="AL1274" i="21"/>
  <c r="AM1274" i="21"/>
  <c r="AN1274" i="21"/>
  <c r="AO1274" i="21"/>
  <c r="AP1274" i="21"/>
  <c r="AQ1274" i="21"/>
  <c r="AR1274" i="21"/>
  <c r="AS1274" i="21"/>
  <c r="AT1274" i="21"/>
  <c r="AU1274" i="21"/>
  <c r="AV1274" i="21"/>
  <c r="AW1274" i="21"/>
  <c r="AX1274" i="21"/>
  <c r="AL1275" i="21"/>
  <c r="AM1275" i="21"/>
  <c r="AN1275" i="21"/>
  <c r="AO1275" i="21"/>
  <c r="AP1275" i="21"/>
  <c r="AQ1275" i="21"/>
  <c r="AR1275" i="21"/>
  <c r="AS1275" i="21"/>
  <c r="AT1275" i="21"/>
  <c r="AU1275" i="21"/>
  <c r="AV1275" i="21"/>
  <c r="AW1275" i="21"/>
  <c r="AX1275" i="21"/>
  <c r="AL1276" i="21"/>
  <c r="AM1276" i="21"/>
  <c r="AN1276" i="21"/>
  <c r="AO1276" i="21"/>
  <c r="AP1276" i="21"/>
  <c r="AQ1276" i="21"/>
  <c r="AR1276" i="21"/>
  <c r="AS1276" i="21"/>
  <c r="AT1276" i="21"/>
  <c r="AU1276" i="21"/>
  <c r="AV1276" i="21"/>
  <c r="AW1276" i="21"/>
  <c r="AX1276" i="21"/>
  <c r="AL1277" i="21"/>
  <c r="AM1277" i="21"/>
  <c r="AN1277" i="21"/>
  <c r="AO1277" i="21"/>
  <c r="AP1277" i="21"/>
  <c r="AQ1277" i="21"/>
  <c r="AR1277" i="21"/>
  <c r="AS1277" i="21"/>
  <c r="AT1277" i="21"/>
  <c r="AU1277" i="21"/>
  <c r="AV1277" i="21"/>
  <c r="AW1277" i="21"/>
  <c r="AX1277" i="21"/>
  <c r="AL1278" i="21"/>
  <c r="AM1278" i="21"/>
  <c r="AN1278" i="21"/>
  <c r="AO1278" i="21"/>
  <c r="AP1278" i="21"/>
  <c r="AQ1278" i="21"/>
  <c r="AR1278" i="21"/>
  <c r="AS1278" i="21"/>
  <c r="AT1278" i="21"/>
  <c r="AU1278" i="21"/>
  <c r="AV1278" i="21"/>
  <c r="AW1278" i="21"/>
  <c r="AX1278" i="21"/>
  <c r="AL1279" i="21"/>
  <c r="AM1279" i="21"/>
  <c r="AN1279" i="21"/>
  <c r="AO1279" i="21"/>
  <c r="AP1279" i="21"/>
  <c r="AQ1279" i="21"/>
  <c r="AR1279" i="21"/>
  <c r="AS1279" i="21"/>
  <c r="AT1279" i="21"/>
  <c r="AU1279" i="21"/>
  <c r="AV1279" i="21"/>
  <c r="AW1279" i="21"/>
  <c r="AX1279" i="21"/>
  <c r="AL1280" i="21"/>
  <c r="AM1280" i="21"/>
  <c r="AN1280" i="21"/>
  <c r="AO1280" i="21"/>
  <c r="AP1280" i="21"/>
  <c r="AQ1280" i="21"/>
  <c r="AR1280" i="21"/>
  <c r="AS1280" i="21"/>
  <c r="AT1280" i="21"/>
  <c r="AU1280" i="21"/>
  <c r="AV1280" i="21"/>
  <c r="AW1280" i="21"/>
  <c r="AX1280" i="21"/>
  <c r="AL1281" i="21"/>
  <c r="AM1281" i="21"/>
  <c r="AN1281" i="21"/>
  <c r="AO1281" i="21"/>
  <c r="AP1281" i="21"/>
  <c r="AQ1281" i="21"/>
  <c r="AR1281" i="21"/>
  <c r="AS1281" i="21"/>
  <c r="AT1281" i="21"/>
  <c r="AU1281" i="21"/>
  <c r="AV1281" i="21"/>
  <c r="AW1281" i="21"/>
  <c r="AX1281" i="21"/>
  <c r="AL1282" i="21"/>
  <c r="AM1282" i="21"/>
  <c r="AN1282" i="21"/>
  <c r="AO1282" i="21"/>
  <c r="AP1282" i="21"/>
  <c r="AQ1282" i="21"/>
  <c r="AR1282" i="21"/>
  <c r="AS1282" i="21"/>
  <c r="AT1282" i="21"/>
  <c r="AU1282" i="21"/>
  <c r="AV1282" i="21"/>
  <c r="AW1282" i="21"/>
  <c r="AX1282" i="21"/>
  <c r="AL1283" i="21"/>
  <c r="AM1283" i="21"/>
  <c r="AN1283" i="21"/>
  <c r="AO1283" i="21"/>
  <c r="AP1283" i="21"/>
  <c r="AQ1283" i="21"/>
  <c r="AR1283" i="21"/>
  <c r="AS1283" i="21"/>
  <c r="AT1283" i="21"/>
  <c r="AU1283" i="21"/>
  <c r="AV1283" i="21"/>
  <c r="AW1283" i="21"/>
  <c r="AX1283" i="21"/>
  <c r="AL1284" i="21"/>
  <c r="AM1284" i="21"/>
  <c r="AN1284" i="21"/>
  <c r="AO1284" i="21"/>
  <c r="AP1284" i="21"/>
  <c r="AQ1284" i="21"/>
  <c r="AR1284" i="21"/>
  <c r="AS1284" i="21"/>
  <c r="AT1284" i="21"/>
  <c r="AU1284" i="21"/>
  <c r="AV1284" i="21"/>
  <c r="AW1284" i="21"/>
  <c r="AX1284" i="21"/>
  <c r="AL1285" i="21"/>
  <c r="AM1285" i="21"/>
  <c r="AN1285" i="21"/>
  <c r="AO1285" i="21"/>
  <c r="AP1285" i="21"/>
  <c r="AQ1285" i="21"/>
  <c r="AR1285" i="21"/>
  <c r="AS1285" i="21"/>
  <c r="AT1285" i="21"/>
  <c r="AU1285" i="21"/>
  <c r="AV1285" i="21"/>
  <c r="AW1285" i="21"/>
  <c r="AX1285" i="21"/>
  <c r="AL1286" i="21"/>
  <c r="AM1286" i="21"/>
  <c r="AN1286" i="21"/>
  <c r="AO1286" i="21"/>
  <c r="AP1286" i="21"/>
  <c r="AQ1286" i="21"/>
  <c r="AR1286" i="21"/>
  <c r="AS1286" i="21"/>
  <c r="AT1286" i="21"/>
  <c r="AU1286" i="21"/>
  <c r="AV1286" i="21"/>
  <c r="AW1286" i="21"/>
  <c r="AX1286" i="21"/>
  <c r="AL1287" i="21"/>
  <c r="AM1287" i="21"/>
  <c r="AN1287" i="21"/>
  <c r="AO1287" i="21"/>
  <c r="AP1287" i="21"/>
  <c r="AQ1287" i="21"/>
  <c r="AR1287" i="21"/>
  <c r="AS1287" i="21"/>
  <c r="AT1287" i="21"/>
  <c r="AU1287" i="21"/>
  <c r="AV1287" i="21"/>
  <c r="AW1287" i="21"/>
  <c r="AX1287" i="21"/>
  <c r="AL1288" i="21"/>
  <c r="AM1288" i="21"/>
  <c r="AN1288" i="21"/>
  <c r="AO1288" i="21"/>
  <c r="AP1288" i="21"/>
  <c r="AQ1288" i="21"/>
  <c r="AR1288" i="21"/>
  <c r="AS1288" i="21"/>
  <c r="AT1288" i="21"/>
  <c r="AU1288" i="21"/>
  <c r="AV1288" i="21"/>
  <c r="AW1288" i="21"/>
  <c r="AX1288" i="21"/>
  <c r="AL1289" i="21"/>
  <c r="AM1289" i="21"/>
  <c r="AN1289" i="21"/>
  <c r="AO1289" i="21"/>
  <c r="AP1289" i="21"/>
  <c r="AQ1289" i="21"/>
  <c r="AR1289" i="21"/>
  <c r="AS1289" i="21"/>
  <c r="AT1289" i="21"/>
  <c r="AU1289" i="21"/>
  <c r="AV1289" i="21"/>
  <c r="AW1289" i="21"/>
  <c r="AX1289" i="21"/>
  <c r="AL1290" i="21"/>
  <c r="AM1290" i="21"/>
  <c r="AN1290" i="21"/>
  <c r="AO1290" i="21"/>
  <c r="AP1290" i="21"/>
  <c r="AQ1290" i="21"/>
  <c r="AR1290" i="21"/>
  <c r="AS1290" i="21"/>
  <c r="AT1290" i="21"/>
  <c r="AU1290" i="21"/>
  <c r="AV1290" i="21"/>
  <c r="AW1290" i="21"/>
  <c r="AX1290" i="21"/>
  <c r="AL1291" i="21"/>
  <c r="AM1291" i="21"/>
  <c r="AN1291" i="21"/>
  <c r="AO1291" i="21"/>
  <c r="AP1291" i="21"/>
  <c r="AQ1291" i="21"/>
  <c r="AR1291" i="21"/>
  <c r="AS1291" i="21"/>
  <c r="AT1291" i="21"/>
  <c r="AU1291" i="21"/>
  <c r="AV1291" i="21"/>
  <c r="AW1291" i="21"/>
  <c r="AX1291" i="21"/>
  <c r="AL1292" i="21"/>
  <c r="AM1292" i="21"/>
  <c r="AN1292" i="21"/>
  <c r="AO1292" i="21"/>
  <c r="AP1292" i="21"/>
  <c r="AQ1292" i="21"/>
  <c r="AR1292" i="21"/>
  <c r="AS1292" i="21"/>
  <c r="AT1292" i="21"/>
  <c r="AU1292" i="21"/>
  <c r="AV1292" i="21"/>
  <c r="AW1292" i="21"/>
  <c r="AX1292" i="21"/>
  <c r="AL1293" i="21"/>
  <c r="AM1293" i="21"/>
  <c r="AN1293" i="21"/>
  <c r="AO1293" i="21"/>
  <c r="AP1293" i="21"/>
  <c r="AQ1293" i="21"/>
  <c r="AR1293" i="21"/>
  <c r="AS1293" i="21"/>
  <c r="AT1293" i="21"/>
  <c r="AU1293" i="21"/>
  <c r="AV1293" i="21"/>
  <c r="AW1293" i="21"/>
  <c r="AX1293" i="21"/>
  <c r="AL1294" i="21"/>
  <c r="AM1294" i="21"/>
  <c r="AN1294" i="21"/>
  <c r="AO1294" i="21"/>
  <c r="AP1294" i="21"/>
  <c r="AQ1294" i="21"/>
  <c r="AR1294" i="21"/>
  <c r="AS1294" i="21"/>
  <c r="AT1294" i="21"/>
  <c r="AU1294" i="21"/>
  <c r="AV1294" i="21"/>
  <c r="AW1294" i="21"/>
  <c r="AX1294" i="21"/>
  <c r="AL1295" i="21"/>
  <c r="AM1295" i="21"/>
  <c r="AN1295" i="21"/>
  <c r="AO1295" i="21"/>
  <c r="AP1295" i="21"/>
  <c r="AQ1295" i="21"/>
  <c r="AR1295" i="21"/>
  <c r="AS1295" i="21"/>
  <c r="AT1295" i="21"/>
  <c r="AU1295" i="21"/>
  <c r="AV1295" i="21"/>
  <c r="AW1295" i="21"/>
  <c r="AX1295" i="21"/>
  <c r="AL1296" i="21"/>
  <c r="AM1296" i="21"/>
  <c r="AN1296" i="21"/>
  <c r="AO1296" i="21"/>
  <c r="AP1296" i="21"/>
  <c r="AQ1296" i="21"/>
  <c r="AR1296" i="21"/>
  <c r="AS1296" i="21"/>
  <c r="AT1296" i="21"/>
  <c r="AU1296" i="21"/>
  <c r="AV1296" i="21"/>
  <c r="AW1296" i="21"/>
  <c r="AX1296" i="21"/>
  <c r="AL1297" i="21"/>
  <c r="AM1297" i="21"/>
  <c r="AN1297" i="21"/>
  <c r="AO1297" i="21"/>
  <c r="AP1297" i="21"/>
  <c r="AQ1297" i="21"/>
  <c r="AR1297" i="21"/>
  <c r="AS1297" i="21"/>
  <c r="AT1297" i="21"/>
  <c r="AU1297" i="21"/>
  <c r="AV1297" i="21"/>
  <c r="AW1297" i="21"/>
  <c r="AX1297" i="21"/>
  <c r="AL1298" i="21"/>
  <c r="AM1298" i="21"/>
  <c r="AN1298" i="21"/>
  <c r="AO1298" i="21"/>
  <c r="AP1298" i="21"/>
  <c r="AQ1298" i="21"/>
  <c r="AR1298" i="21"/>
  <c r="AS1298" i="21"/>
  <c r="AT1298" i="21"/>
  <c r="AU1298" i="21"/>
  <c r="AV1298" i="21"/>
  <c r="AW1298" i="21"/>
  <c r="AX1298" i="21"/>
  <c r="AL1299" i="21"/>
  <c r="AM1299" i="21"/>
  <c r="AN1299" i="21"/>
  <c r="AO1299" i="21"/>
  <c r="AP1299" i="21"/>
  <c r="AQ1299" i="21"/>
  <c r="AR1299" i="21"/>
  <c r="AS1299" i="21"/>
  <c r="AT1299" i="21"/>
  <c r="AU1299" i="21"/>
  <c r="AV1299" i="21"/>
  <c r="AW1299" i="21"/>
  <c r="AX1299" i="21"/>
  <c r="AL1300" i="21"/>
  <c r="AM1300" i="21"/>
  <c r="AN1300" i="21"/>
  <c r="AO1300" i="21"/>
  <c r="AP1300" i="21"/>
  <c r="AQ1300" i="21"/>
  <c r="AR1300" i="21"/>
  <c r="AS1300" i="21"/>
  <c r="AT1300" i="21"/>
  <c r="AU1300" i="21"/>
  <c r="AV1300" i="21"/>
  <c r="AW1300" i="21"/>
  <c r="AX1300" i="21"/>
  <c r="AL1301" i="21"/>
  <c r="AM1301" i="21"/>
  <c r="AN1301" i="21"/>
  <c r="AO1301" i="21"/>
  <c r="AP1301" i="21"/>
  <c r="AQ1301" i="21"/>
  <c r="AR1301" i="21"/>
  <c r="AS1301" i="21"/>
  <c r="AT1301" i="21"/>
  <c r="AU1301" i="21"/>
  <c r="AV1301" i="21"/>
  <c r="AW1301" i="21"/>
  <c r="AX1301" i="21"/>
  <c r="AL1302" i="21"/>
  <c r="AM1302" i="21"/>
  <c r="AN1302" i="21"/>
  <c r="AO1302" i="21"/>
  <c r="AP1302" i="21"/>
  <c r="AQ1302" i="21"/>
  <c r="AR1302" i="21"/>
  <c r="AS1302" i="21"/>
  <c r="AT1302" i="21"/>
  <c r="AU1302" i="21"/>
  <c r="AV1302" i="21"/>
  <c r="AW1302" i="21"/>
  <c r="AX1302" i="21"/>
  <c r="AL1303" i="21"/>
  <c r="AM1303" i="21"/>
  <c r="AN1303" i="21"/>
  <c r="AO1303" i="21"/>
  <c r="AP1303" i="21"/>
  <c r="AQ1303" i="21"/>
  <c r="AR1303" i="21"/>
  <c r="AS1303" i="21"/>
  <c r="AT1303" i="21"/>
  <c r="AU1303" i="21"/>
  <c r="AV1303" i="21"/>
  <c r="AW1303" i="21"/>
  <c r="AX1303" i="21"/>
  <c r="AL1304" i="21"/>
  <c r="AM1304" i="21"/>
  <c r="AN1304" i="21"/>
  <c r="AO1304" i="21"/>
  <c r="AP1304" i="21"/>
  <c r="AQ1304" i="21"/>
  <c r="AR1304" i="21"/>
  <c r="AS1304" i="21"/>
  <c r="AT1304" i="21"/>
  <c r="AU1304" i="21"/>
  <c r="AV1304" i="21"/>
  <c r="AW1304" i="21"/>
  <c r="AX1304" i="21"/>
  <c r="AL1305" i="21"/>
  <c r="AM1305" i="21"/>
  <c r="AN1305" i="21"/>
  <c r="AO1305" i="21"/>
  <c r="AP1305" i="21"/>
  <c r="AQ1305" i="21"/>
  <c r="AR1305" i="21"/>
  <c r="AS1305" i="21"/>
  <c r="AT1305" i="21"/>
  <c r="AU1305" i="21"/>
  <c r="AV1305" i="21"/>
  <c r="AW1305" i="21"/>
  <c r="AX1305" i="21"/>
  <c r="AL1306" i="21"/>
  <c r="AM1306" i="21"/>
  <c r="AN1306" i="21"/>
  <c r="AO1306" i="21"/>
  <c r="AP1306" i="21"/>
  <c r="AQ1306" i="21"/>
  <c r="AR1306" i="21"/>
  <c r="AS1306" i="21"/>
  <c r="AT1306" i="21"/>
  <c r="AU1306" i="21"/>
  <c r="AV1306" i="21"/>
  <c r="AW1306" i="21"/>
  <c r="AX1306" i="21"/>
  <c r="AL1307" i="21"/>
  <c r="AM1307" i="21"/>
  <c r="AN1307" i="21"/>
  <c r="AO1307" i="21"/>
  <c r="AP1307" i="21"/>
  <c r="AQ1307" i="21"/>
  <c r="AR1307" i="21"/>
  <c r="AS1307" i="21"/>
  <c r="AT1307" i="21"/>
  <c r="AU1307" i="21"/>
  <c r="AV1307" i="21"/>
  <c r="AW1307" i="21"/>
  <c r="AX1307" i="21"/>
  <c r="AL1308" i="21"/>
  <c r="AM1308" i="21"/>
  <c r="AN1308" i="21"/>
  <c r="AO1308" i="21"/>
  <c r="AP1308" i="21"/>
  <c r="AQ1308" i="21"/>
  <c r="AR1308" i="21"/>
  <c r="AS1308" i="21"/>
  <c r="AT1308" i="21"/>
  <c r="AU1308" i="21"/>
  <c r="AV1308" i="21"/>
  <c r="AW1308" i="21"/>
  <c r="AX1308" i="21"/>
  <c r="AL1309" i="21"/>
  <c r="AM1309" i="21"/>
  <c r="AN1309" i="21"/>
  <c r="AO1309" i="21"/>
  <c r="AP1309" i="21"/>
  <c r="AQ1309" i="21"/>
  <c r="AR1309" i="21"/>
  <c r="AS1309" i="21"/>
  <c r="AT1309" i="21"/>
  <c r="AU1309" i="21"/>
  <c r="AV1309" i="21"/>
  <c r="AW1309" i="21"/>
  <c r="AX1309" i="21"/>
  <c r="AL1310" i="21"/>
  <c r="AM1310" i="21"/>
  <c r="AN1310" i="21"/>
  <c r="AO1310" i="21"/>
  <c r="AP1310" i="21"/>
  <c r="AQ1310" i="21"/>
  <c r="AR1310" i="21"/>
  <c r="AS1310" i="21"/>
  <c r="AT1310" i="21"/>
  <c r="AU1310" i="21"/>
  <c r="AV1310" i="21"/>
  <c r="AW1310" i="21"/>
  <c r="AX1310" i="21"/>
  <c r="AL1311" i="21"/>
  <c r="AM1311" i="21"/>
  <c r="AN1311" i="21"/>
  <c r="AO1311" i="21"/>
  <c r="AP1311" i="21"/>
  <c r="AQ1311" i="21"/>
  <c r="AR1311" i="21"/>
  <c r="AS1311" i="21"/>
  <c r="AT1311" i="21"/>
  <c r="AU1311" i="21"/>
  <c r="AV1311" i="21"/>
  <c r="AW1311" i="21"/>
  <c r="AX1311" i="21"/>
  <c r="AL1312" i="21"/>
  <c r="AM1312" i="21"/>
  <c r="AN1312" i="21"/>
  <c r="AO1312" i="21"/>
  <c r="AP1312" i="21"/>
  <c r="AQ1312" i="21"/>
  <c r="AR1312" i="21"/>
  <c r="AS1312" i="21"/>
  <c r="AT1312" i="21"/>
  <c r="AU1312" i="21"/>
  <c r="AV1312" i="21"/>
  <c r="AW1312" i="21"/>
  <c r="AX1312" i="21"/>
  <c r="AL1313" i="21"/>
  <c r="AM1313" i="21"/>
  <c r="AN1313" i="21"/>
  <c r="AO1313" i="21"/>
  <c r="AP1313" i="21"/>
  <c r="AQ1313" i="21"/>
  <c r="AR1313" i="21"/>
  <c r="AS1313" i="21"/>
  <c r="AT1313" i="21"/>
  <c r="AU1313" i="21"/>
  <c r="AV1313" i="21"/>
  <c r="AW1313" i="21"/>
  <c r="AX1313" i="21"/>
  <c r="AL1314" i="21"/>
  <c r="AM1314" i="21"/>
  <c r="AN1314" i="21"/>
  <c r="AO1314" i="21"/>
  <c r="AP1314" i="21"/>
  <c r="AQ1314" i="21"/>
  <c r="AR1314" i="21"/>
  <c r="AS1314" i="21"/>
  <c r="AT1314" i="21"/>
  <c r="AU1314" i="21"/>
  <c r="AV1314" i="21"/>
  <c r="AW1314" i="21"/>
  <c r="AX1314" i="21"/>
  <c r="AL1315" i="21"/>
  <c r="AM1315" i="21"/>
  <c r="AN1315" i="21"/>
  <c r="AO1315" i="21"/>
  <c r="AP1315" i="21"/>
  <c r="AQ1315" i="21"/>
  <c r="AR1315" i="21"/>
  <c r="AS1315" i="21"/>
  <c r="AT1315" i="21"/>
  <c r="AU1315" i="21"/>
  <c r="AV1315" i="21"/>
  <c r="AW1315" i="21"/>
  <c r="AX1315" i="21"/>
  <c r="AL1316" i="21"/>
  <c r="AM1316" i="21"/>
  <c r="AN1316" i="21"/>
  <c r="AO1316" i="21"/>
  <c r="AP1316" i="21"/>
  <c r="AQ1316" i="21"/>
  <c r="AR1316" i="21"/>
  <c r="AS1316" i="21"/>
  <c r="AT1316" i="21"/>
  <c r="AU1316" i="21"/>
  <c r="AV1316" i="21"/>
  <c r="AW1316" i="21"/>
  <c r="AX1316" i="21"/>
  <c r="AL1317" i="21"/>
  <c r="AM1317" i="21"/>
  <c r="AN1317" i="21"/>
  <c r="AO1317" i="21"/>
  <c r="AP1317" i="21"/>
  <c r="AQ1317" i="21"/>
  <c r="AR1317" i="21"/>
  <c r="AS1317" i="21"/>
  <c r="AT1317" i="21"/>
  <c r="AU1317" i="21"/>
  <c r="AV1317" i="21"/>
  <c r="AW1317" i="21"/>
  <c r="AX1317" i="21"/>
  <c r="AL1318" i="21"/>
  <c r="AM1318" i="21"/>
  <c r="AN1318" i="21"/>
  <c r="AO1318" i="21"/>
  <c r="AP1318" i="21"/>
  <c r="AQ1318" i="21"/>
  <c r="AR1318" i="21"/>
  <c r="AS1318" i="21"/>
  <c r="AT1318" i="21"/>
  <c r="AU1318" i="21"/>
  <c r="AV1318" i="21"/>
  <c r="AW1318" i="21"/>
  <c r="AX1318" i="21"/>
  <c r="AL1319" i="21"/>
  <c r="AM1319" i="21"/>
  <c r="AN1319" i="21"/>
  <c r="AO1319" i="21"/>
  <c r="AP1319" i="21"/>
  <c r="AQ1319" i="21"/>
  <c r="AR1319" i="21"/>
  <c r="AS1319" i="21"/>
  <c r="AT1319" i="21"/>
  <c r="AU1319" i="21"/>
  <c r="AV1319" i="21"/>
  <c r="AW1319" i="21"/>
  <c r="AX1319" i="21"/>
  <c r="AL1320" i="21"/>
  <c r="AM1320" i="21"/>
  <c r="AN1320" i="21"/>
  <c r="AO1320" i="21"/>
  <c r="AP1320" i="21"/>
  <c r="AQ1320" i="21"/>
  <c r="AR1320" i="21"/>
  <c r="AS1320" i="21"/>
  <c r="AT1320" i="21"/>
  <c r="AU1320" i="21"/>
  <c r="AV1320" i="21"/>
  <c r="AW1320" i="21"/>
  <c r="AX1320" i="21"/>
  <c r="AL1321" i="21"/>
  <c r="AM1321" i="21"/>
  <c r="AN1321" i="21"/>
  <c r="AO1321" i="21"/>
  <c r="AP1321" i="21"/>
  <c r="AQ1321" i="21"/>
  <c r="AR1321" i="21"/>
  <c r="AS1321" i="21"/>
  <c r="AT1321" i="21"/>
  <c r="AU1321" i="21"/>
  <c r="AV1321" i="21"/>
  <c r="AW1321" i="21"/>
  <c r="AX1321" i="21"/>
  <c r="AL1322" i="21"/>
  <c r="AM1322" i="21"/>
  <c r="AN1322" i="21"/>
  <c r="AO1322" i="21"/>
  <c r="AP1322" i="21"/>
  <c r="AQ1322" i="21"/>
  <c r="AR1322" i="21"/>
  <c r="AS1322" i="21"/>
  <c r="AT1322" i="21"/>
  <c r="AU1322" i="21"/>
  <c r="AV1322" i="21"/>
  <c r="AW1322" i="21"/>
  <c r="AX1322" i="21"/>
  <c r="AL1323" i="21"/>
  <c r="AM1323" i="21"/>
  <c r="AN1323" i="21"/>
  <c r="AO1323" i="21"/>
  <c r="AP1323" i="21"/>
  <c r="AQ1323" i="21"/>
  <c r="AR1323" i="21"/>
  <c r="AS1323" i="21"/>
  <c r="AT1323" i="21"/>
  <c r="AU1323" i="21"/>
  <c r="AV1323" i="21"/>
  <c r="AW1323" i="21"/>
  <c r="AX1323" i="21"/>
  <c r="AL1324" i="21"/>
  <c r="AM1324" i="21"/>
  <c r="AN1324" i="21"/>
  <c r="AO1324" i="21"/>
  <c r="AP1324" i="21"/>
  <c r="AQ1324" i="21"/>
  <c r="AR1324" i="21"/>
  <c r="AS1324" i="21"/>
  <c r="AT1324" i="21"/>
  <c r="AU1324" i="21"/>
  <c r="AV1324" i="21"/>
  <c r="AW1324" i="21"/>
  <c r="AX1324" i="21"/>
  <c r="AL1325" i="21"/>
  <c r="AM1325" i="21"/>
  <c r="AN1325" i="21"/>
  <c r="AO1325" i="21"/>
  <c r="AP1325" i="21"/>
  <c r="AQ1325" i="21"/>
  <c r="AR1325" i="21"/>
  <c r="AS1325" i="21"/>
  <c r="AT1325" i="21"/>
  <c r="AU1325" i="21"/>
  <c r="AV1325" i="21"/>
  <c r="AW1325" i="21"/>
  <c r="AX1325" i="21"/>
  <c r="AL1326" i="21"/>
  <c r="AM1326" i="21"/>
  <c r="AN1326" i="21"/>
  <c r="AO1326" i="21"/>
  <c r="AP1326" i="21"/>
  <c r="AQ1326" i="21"/>
  <c r="AR1326" i="21"/>
  <c r="AS1326" i="21"/>
  <c r="AT1326" i="21"/>
  <c r="AU1326" i="21"/>
  <c r="AV1326" i="21"/>
  <c r="AW1326" i="21"/>
  <c r="AX1326" i="21"/>
  <c r="AL1327" i="21"/>
  <c r="AM1327" i="21"/>
  <c r="AN1327" i="21"/>
  <c r="AO1327" i="21"/>
  <c r="AP1327" i="21"/>
  <c r="AQ1327" i="21"/>
  <c r="AR1327" i="21"/>
  <c r="AS1327" i="21"/>
  <c r="AT1327" i="21"/>
  <c r="AU1327" i="21"/>
  <c r="AV1327" i="21"/>
  <c r="AW1327" i="21"/>
  <c r="AX1327" i="21"/>
  <c r="AL1328" i="21"/>
  <c r="AM1328" i="21"/>
  <c r="AN1328" i="21"/>
  <c r="AO1328" i="21"/>
  <c r="AP1328" i="21"/>
  <c r="AQ1328" i="21"/>
  <c r="AR1328" i="21"/>
  <c r="AS1328" i="21"/>
  <c r="AT1328" i="21"/>
  <c r="AU1328" i="21"/>
  <c r="AV1328" i="21"/>
  <c r="AW1328" i="21"/>
  <c r="AX1328" i="21"/>
  <c r="AL1329" i="21"/>
  <c r="AM1329" i="21"/>
  <c r="AN1329" i="21"/>
  <c r="AO1329" i="21"/>
  <c r="AP1329" i="21"/>
  <c r="AQ1329" i="21"/>
  <c r="AR1329" i="21"/>
  <c r="AS1329" i="21"/>
  <c r="AT1329" i="21"/>
  <c r="AU1329" i="21"/>
  <c r="AV1329" i="21"/>
  <c r="AW1329" i="21"/>
  <c r="AX1329" i="21"/>
  <c r="AL1330" i="21"/>
  <c r="AM1330" i="21"/>
  <c r="AN1330" i="21"/>
  <c r="AO1330" i="21"/>
  <c r="AP1330" i="21"/>
  <c r="AQ1330" i="21"/>
  <c r="AR1330" i="21"/>
  <c r="AS1330" i="21"/>
  <c r="AT1330" i="21"/>
  <c r="AU1330" i="21"/>
  <c r="AV1330" i="21"/>
  <c r="AW1330" i="21"/>
  <c r="AX1330" i="21"/>
  <c r="AL1331" i="21"/>
  <c r="AM1331" i="21"/>
  <c r="AN1331" i="21"/>
  <c r="AO1331" i="21"/>
  <c r="AP1331" i="21"/>
  <c r="AQ1331" i="21"/>
  <c r="AR1331" i="21"/>
  <c r="AS1331" i="21"/>
  <c r="AT1331" i="21"/>
  <c r="AU1331" i="21"/>
  <c r="AV1331" i="21"/>
  <c r="AW1331" i="21"/>
  <c r="AX1331" i="21"/>
  <c r="AL1332" i="21"/>
  <c r="AM1332" i="21"/>
  <c r="AN1332" i="21"/>
  <c r="AO1332" i="21"/>
  <c r="AP1332" i="21"/>
  <c r="AQ1332" i="21"/>
  <c r="AR1332" i="21"/>
  <c r="AS1332" i="21"/>
  <c r="AT1332" i="21"/>
  <c r="AU1332" i="21"/>
  <c r="AV1332" i="21"/>
  <c r="AW1332" i="21"/>
  <c r="AX1332" i="21"/>
  <c r="AL1333" i="21"/>
  <c r="AM1333" i="21"/>
  <c r="AN1333" i="21"/>
  <c r="AO1333" i="21"/>
  <c r="AP1333" i="21"/>
  <c r="AQ1333" i="21"/>
  <c r="AR1333" i="21"/>
  <c r="AS1333" i="21"/>
  <c r="AT1333" i="21"/>
  <c r="AU1333" i="21"/>
  <c r="AV1333" i="21"/>
  <c r="AW1333" i="21"/>
  <c r="AX1333" i="21"/>
  <c r="AL1334" i="21"/>
  <c r="AM1334" i="21"/>
  <c r="AN1334" i="21"/>
  <c r="AO1334" i="21"/>
  <c r="AP1334" i="21"/>
  <c r="AQ1334" i="21"/>
  <c r="AR1334" i="21"/>
  <c r="AS1334" i="21"/>
  <c r="AT1334" i="21"/>
  <c r="AU1334" i="21"/>
  <c r="AV1334" i="21"/>
  <c r="AW1334" i="21"/>
  <c r="AX1334" i="21"/>
  <c r="AL1335" i="21"/>
  <c r="AM1335" i="21"/>
  <c r="AN1335" i="21"/>
  <c r="AO1335" i="21"/>
  <c r="AP1335" i="21"/>
  <c r="AQ1335" i="21"/>
  <c r="AR1335" i="21"/>
  <c r="AS1335" i="21"/>
  <c r="AT1335" i="21"/>
  <c r="AU1335" i="21"/>
  <c r="AV1335" i="21"/>
  <c r="AW1335" i="21"/>
  <c r="AX1335" i="21"/>
  <c r="AL1336" i="21"/>
  <c r="AM1336" i="21"/>
  <c r="AN1336" i="21"/>
  <c r="AO1336" i="21"/>
  <c r="AP1336" i="21"/>
  <c r="AQ1336" i="21"/>
  <c r="AR1336" i="21"/>
  <c r="AS1336" i="21"/>
  <c r="AT1336" i="21"/>
  <c r="AU1336" i="21"/>
  <c r="AV1336" i="21"/>
  <c r="AW1336" i="21"/>
  <c r="AX1336" i="21"/>
  <c r="AL1337" i="21"/>
  <c r="AM1337" i="21"/>
  <c r="AN1337" i="21"/>
  <c r="AO1337" i="21"/>
  <c r="AP1337" i="21"/>
  <c r="AQ1337" i="21"/>
  <c r="AR1337" i="21"/>
  <c r="AS1337" i="21"/>
  <c r="AT1337" i="21"/>
  <c r="AU1337" i="21"/>
  <c r="AV1337" i="21"/>
  <c r="AW1337" i="21"/>
  <c r="AX1337" i="21"/>
  <c r="AL1338" i="21"/>
  <c r="AM1338" i="21"/>
  <c r="AN1338" i="21"/>
  <c r="AO1338" i="21"/>
  <c r="AP1338" i="21"/>
  <c r="AQ1338" i="21"/>
  <c r="AR1338" i="21"/>
  <c r="AS1338" i="21"/>
  <c r="AT1338" i="21"/>
  <c r="AU1338" i="21"/>
  <c r="AV1338" i="21"/>
  <c r="AW1338" i="21"/>
  <c r="AX1338" i="21"/>
  <c r="AL1339" i="21"/>
  <c r="AM1339" i="21"/>
  <c r="AN1339" i="21"/>
  <c r="AO1339" i="21"/>
  <c r="AP1339" i="21"/>
  <c r="AQ1339" i="21"/>
  <c r="AR1339" i="21"/>
  <c r="AS1339" i="21"/>
  <c r="AT1339" i="21"/>
  <c r="AU1339" i="21"/>
  <c r="AV1339" i="21"/>
  <c r="AW1339" i="21"/>
  <c r="AX1339" i="21"/>
  <c r="AL1340" i="21"/>
  <c r="AM1340" i="21"/>
  <c r="AN1340" i="21"/>
  <c r="AO1340" i="21"/>
  <c r="AP1340" i="21"/>
  <c r="AQ1340" i="21"/>
  <c r="AR1340" i="21"/>
  <c r="AS1340" i="21"/>
  <c r="AT1340" i="21"/>
  <c r="AU1340" i="21"/>
  <c r="AV1340" i="21"/>
  <c r="AW1340" i="21"/>
  <c r="AX1340" i="21"/>
  <c r="AL1341" i="21"/>
  <c r="AM1341" i="21"/>
  <c r="AN1341" i="21"/>
  <c r="AO1341" i="21"/>
  <c r="AP1341" i="21"/>
  <c r="AQ1341" i="21"/>
  <c r="AR1341" i="21"/>
  <c r="AS1341" i="21"/>
  <c r="AT1341" i="21"/>
  <c r="AU1341" i="21"/>
  <c r="AV1341" i="21"/>
  <c r="AW1341" i="21"/>
  <c r="AX1341" i="21"/>
  <c r="AL1342" i="21"/>
  <c r="AM1342" i="21"/>
  <c r="AN1342" i="21"/>
  <c r="AO1342" i="21"/>
  <c r="AP1342" i="21"/>
  <c r="AQ1342" i="21"/>
  <c r="AR1342" i="21"/>
  <c r="AS1342" i="21"/>
  <c r="AT1342" i="21"/>
  <c r="AU1342" i="21"/>
  <c r="AV1342" i="21"/>
  <c r="AW1342" i="21"/>
  <c r="AX1342" i="21"/>
  <c r="AL1343" i="21"/>
  <c r="AM1343" i="21"/>
  <c r="AN1343" i="21"/>
  <c r="AO1343" i="21"/>
  <c r="AP1343" i="21"/>
  <c r="AQ1343" i="21"/>
  <c r="AR1343" i="21"/>
  <c r="AS1343" i="21"/>
  <c r="AT1343" i="21"/>
  <c r="AU1343" i="21"/>
  <c r="AV1343" i="21"/>
  <c r="AW1343" i="21"/>
  <c r="AX1343" i="21"/>
  <c r="AL1344" i="21"/>
  <c r="AM1344" i="21"/>
  <c r="AN1344" i="21"/>
  <c r="AO1344" i="21"/>
  <c r="AP1344" i="21"/>
  <c r="AQ1344" i="21"/>
  <c r="AR1344" i="21"/>
  <c r="AS1344" i="21"/>
  <c r="AT1344" i="21"/>
  <c r="AU1344" i="21"/>
  <c r="AV1344" i="21"/>
  <c r="AW1344" i="21"/>
  <c r="AX1344" i="21"/>
  <c r="AL1345" i="21"/>
  <c r="AM1345" i="21"/>
  <c r="AN1345" i="21"/>
  <c r="AO1345" i="21"/>
  <c r="AP1345" i="21"/>
  <c r="AQ1345" i="21"/>
  <c r="AR1345" i="21"/>
  <c r="AS1345" i="21"/>
  <c r="AT1345" i="21"/>
  <c r="AU1345" i="21"/>
  <c r="AV1345" i="21"/>
  <c r="AW1345" i="21"/>
  <c r="AX1345" i="21"/>
  <c r="AL1346" i="21"/>
  <c r="AM1346" i="21"/>
  <c r="AN1346" i="21"/>
  <c r="AO1346" i="21"/>
  <c r="AP1346" i="21"/>
  <c r="AQ1346" i="21"/>
  <c r="AR1346" i="21"/>
  <c r="AS1346" i="21"/>
  <c r="AT1346" i="21"/>
  <c r="AU1346" i="21"/>
  <c r="AV1346" i="21"/>
  <c r="AW1346" i="21"/>
  <c r="AX1346" i="21"/>
  <c r="AL1347" i="21"/>
  <c r="AM1347" i="21"/>
  <c r="AN1347" i="21"/>
  <c r="AO1347" i="21"/>
  <c r="AP1347" i="21"/>
  <c r="AQ1347" i="21"/>
  <c r="AR1347" i="21"/>
  <c r="AS1347" i="21"/>
  <c r="AT1347" i="21"/>
  <c r="AU1347" i="21"/>
  <c r="AV1347" i="21"/>
  <c r="AW1347" i="21"/>
  <c r="AX1347" i="21"/>
  <c r="AL1348" i="21"/>
  <c r="AM1348" i="21"/>
  <c r="AN1348" i="21"/>
  <c r="AO1348" i="21"/>
  <c r="AP1348" i="21"/>
  <c r="AQ1348" i="21"/>
  <c r="AR1348" i="21"/>
  <c r="AS1348" i="21"/>
  <c r="AT1348" i="21"/>
  <c r="AU1348" i="21"/>
  <c r="AV1348" i="21"/>
  <c r="AW1348" i="21"/>
  <c r="AX1348" i="21"/>
  <c r="AL1349" i="21"/>
  <c r="AM1349" i="21"/>
  <c r="AN1349" i="21"/>
  <c r="AO1349" i="21"/>
  <c r="AP1349" i="21"/>
  <c r="AQ1349" i="21"/>
  <c r="AR1349" i="21"/>
  <c r="AS1349" i="21"/>
  <c r="AT1349" i="21"/>
  <c r="AU1349" i="21"/>
  <c r="AV1349" i="21"/>
  <c r="AW1349" i="21"/>
  <c r="AX1349" i="21"/>
  <c r="AL1350" i="21"/>
  <c r="AM1350" i="21"/>
  <c r="AN1350" i="21"/>
  <c r="AO1350" i="21"/>
  <c r="AP1350" i="21"/>
  <c r="AQ1350" i="21"/>
  <c r="AR1350" i="21"/>
  <c r="AS1350" i="21"/>
  <c r="AT1350" i="21"/>
  <c r="AU1350" i="21"/>
  <c r="AV1350" i="21"/>
  <c r="AW1350" i="21"/>
  <c r="AX1350" i="21"/>
  <c r="AL1351" i="21"/>
  <c r="AM1351" i="21"/>
  <c r="AN1351" i="21"/>
  <c r="AO1351" i="21"/>
  <c r="AP1351" i="21"/>
  <c r="AQ1351" i="21"/>
  <c r="AR1351" i="21"/>
  <c r="AS1351" i="21"/>
  <c r="AT1351" i="21"/>
  <c r="AU1351" i="21"/>
  <c r="AV1351" i="21"/>
  <c r="AW1351" i="21"/>
  <c r="AX1351" i="21"/>
  <c r="AL1352" i="21"/>
  <c r="AM1352" i="21"/>
  <c r="AN1352" i="21"/>
  <c r="AO1352" i="21"/>
  <c r="AP1352" i="21"/>
  <c r="AQ1352" i="21"/>
  <c r="AR1352" i="21"/>
  <c r="AS1352" i="21"/>
  <c r="AT1352" i="21"/>
  <c r="AU1352" i="21"/>
  <c r="AV1352" i="21"/>
  <c r="AW1352" i="21"/>
  <c r="AX1352" i="21"/>
  <c r="AL1353" i="21"/>
  <c r="AM1353" i="21"/>
  <c r="AN1353" i="21"/>
  <c r="AO1353" i="21"/>
  <c r="AP1353" i="21"/>
  <c r="AQ1353" i="21"/>
  <c r="AR1353" i="21"/>
  <c r="AS1353" i="21"/>
  <c r="AT1353" i="21"/>
  <c r="AU1353" i="21"/>
  <c r="AV1353" i="21"/>
  <c r="AW1353" i="21"/>
  <c r="AX1353" i="21"/>
  <c r="AL1354" i="21"/>
  <c r="AM1354" i="21"/>
  <c r="AN1354" i="21"/>
  <c r="AO1354" i="21"/>
  <c r="AP1354" i="21"/>
  <c r="AQ1354" i="21"/>
  <c r="AR1354" i="21"/>
  <c r="AS1354" i="21"/>
  <c r="AT1354" i="21"/>
  <c r="AU1354" i="21"/>
  <c r="AV1354" i="21"/>
  <c r="AW1354" i="21"/>
  <c r="AX1354" i="21"/>
  <c r="AL1355" i="21"/>
  <c r="AM1355" i="21"/>
  <c r="AN1355" i="21"/>
  <c r="AO1355" i="21"/>
  <c r="AP1355" i="21"/>
  <c r="AQ1355" i="21"/>
  <c r="AR1355" i="21"/>
  <c r="AS1355" i="21"/>
  <c r="AT1355" i="21"/>
  <c r="AU1355" i="21"/>
  <c r="AV1355" i="21"/>
  <c r="AW1355" i="21"/>
  <c r="AX1355" i="21"/>
  <c r="AL1356" i="21"/>
  <c r="AM1356" i="21"/>
  <c r="AN1356" i="21"/>
  <c r="AO1356" i="21"/>
  <c r="AP1356" i="21"/>
  <c r="AQ1356" i="21"/>
  <c r="AR1356" i="21"/>
  <c r="AS1356" i="21"/>
  <c r="AT1356" i="21"/>
  <c r="AU1356" i="21"/>
  <c r="AV1356" i="21"/>
  <c r="AW1356" i="21"/>
  <c r="AX1356" i="21"/>
  <c r="AL1357" i="21"/>
  <c r="AM1357" i="21"/>
  <c r="AN1357" i="21"/>
  <c r="AO1357" i="21"/>
  <c r="AP1357" i="21"/>
  <c r="AQ1357" i="21"/>
  <c r="AR1357" i="21"/>
  <c r="AS1357" i="21"/>
  <c r="AT1357" i="21"/>
  <c r="AU1357" i="21"/>
  <c r="AV1357" i="21"/>
  <c r="AW1357" i="21"/>
  <c r="AX1357" i="21"/>
  <c r="AL1358" i="21"/>
  <c r="AM1358" i="21"/>
  <c r="AN1358" i="21"/>
  <c r="AO1358" i="21"/>
  <c r="AP1358" i="21"/>
  <c r="AQ1358" i="21"/>
  <c r="AR1358" i="21"/>
  <c r="AS1358" i="21"/>
  <c r="AT1358" i="21"/>
  <c r="AU1358" i="21"/>
  <c r="AV1358" i="21"/>
  <c r="AW1358" i="21"/>
  <c r="AX1358" i="21"/>
  <c r="AL1359" i="21"/>
  <c r="AM1359" i="21"/>
  <c r="AN1359" i="21"/>
  <c r="AO1359" i="21"/>
  <c r="AP1359" i="21"/>
  <c r="AQ1359" i="21"/>
  <c r="AR1359" i="21"/>
  <c r="AS1359" i="21"/>
  <c r="AT1359" i="21"/>
  <c r="AU1359" i="21"/>
  <c r="AV1359" i="21"/>
  <c r="AW1359" i="21"/>
  <c r="AX1359" i="21"/>
  <c r="AL1360" i="21"/>
  <c r="AM1360" i="21"/>
  <c r="AN1360" i="21"/>
  <c r="AO1360" i="21"/>
  <c r="AP1360" i="21"/>
  <c r="AQ1360" i="21"/>
  <c r="AR1360" i="21"/>
  <c r="AS1360" i="21"/>
  <c r="AT1360" i="21"/>
  <c r="AU1360" i="21"/>
  <c r="AV1360" i="21"/>
  <c r="AW1360" i="21"/>
  <c r="AX1360" i="21"/>
  <c r="AL1361" i="21"/>
  <c r="AM1361" i="21"/>
  <c r="AN1361" i="21"/>
  <c r="AO1361" i="21"/>
  <c r="AP1361" i="21"/>
  <c r="AQ1361" i="21"/>
  <c r="AR1361" i="21"/>
  <c r="AS1361" i="21"/>
  <c r="AT1361" i="21"/>
  <c r="AU1361" i="21"/>
  <c r="AV1361" i="21"/>
  <c r="AW1361" i="21"/>
  <c r="AX1361" i="21"/>
  <c r="AL1362" i="21"/>
  <c r="AM1362" i="21"/>
  <c r="AN1362" i="21"/>
  <c r="AO1362" i="21"/>
  <c r="AP1362" i="21"/>
  <c r="AQ1362" i="21"/>
  <c r="AR1362" i="21"/>
  <c r="AS1362" i="21"/>
  <c r="AT1362" i="21"/>
  <c r="AU1362" i="21"/>
  <c r="AV1362" i="21"/>
  <c r="AW1362" i="21"/>
  <c r="AX1362" i="21"/>
  <c r="AL1363" i="21"/>
  <c r="AM1363" i="21"/>
  <c r="AN1363" i="21"/>
  <c r="AO1363" i="21"/>
  <c r="AP1363" i="21"/>
  <c r="AQ1363" i="21"/>
  <c r="AR1363" i="21"/>
  <c r="AS1363" i="21"/>
  <c r="AT1363" i="21"/>
  <c r="AU1363" i="21"/>
  <c r="AV1363" i="21"/>
  <c r="AW1363" i="21"/>
  <c r="AX1363" i="21"/>
  <c r="AL1364" i="21"/>
  <c r="AM1364" i="21"/>
  <c r="AN1364" i="21"/>
  <c r="AO1364" i="21"/>
  <c r="AP1364" i="21"/>
  <c r="AQ1364" i="21"/>
  <c r="AR1364" i="21"/>
  <c r="AS1364" i="21"/>
  <c r="AT1364" i="21"/>
  <c r="AU1364" i="21"/>
  <c r="AV1364" i="21"/>
  <c r="AW1364" i="21"/>
  <c r="AX1364" i="21"/>
  <c r="AL1365" i="21"/>
  <c r="AM1365" i="21"/>
  <c r="AN1365" i="21"/>
  <c r="AO1365" i="21"/>
  <c r="AP1365" i="21"/>
  <c r="AQ1365" i="21"/>
  <c r="AR1365" i="21"/>
  <c r="AS1365" i="21"/>
  <c r="AT1365" i="21"/>
  <c r="AU1365" i="21"/>
  <c r="AV1365" i="21"/>
  <c r="AW1365" i="21"/>
  <c r="AX1365" i="21"/>
  <c r="AL1366" i="21"/>
  <c r="AM1366" i="21"/>
  <c r="AN1366" i="21"/>
  <c r="AO1366" i="21"/>
  <c r="AP1366" i="21"/>
  <c r="AQ1366" i="21"/>
  <c r="AR1366" i="21"/>
  <c r="AS1366" i="21"/>
  <c r="AT1366" i="21"/>
  <c r="AU1366" i="21"/>
  <c r="AV1366" i="21"/>
  <c r="AW1366" i="21"/>
  <c r="AX1366" i="21"/>
  <c r="AL1367" i="21"/>
  <c r="AM1367" i="21"/>
  <c r="AN1367" i="21"/>
  <c r="AO1367" i="21"/>
  <c r="AP1367" i="21"/>
  <c r="AQ1367" i="21"/>
  <c r="AR1367" i="21"/>
  <c r="AS1367" i="21"/>
  <c r="AT1367" i="21"/>
  <c r="AU1367" i="21"/>
  <c r="AV1367" i="21"/>
  <c r="AW1367" i="21"/>
  <c r="AX1367" i="21"/>
  <c r="AL1368" i="21"/>
  <c r="AM1368" i="21"/>
  <c r="AN1368" i="21"/>
  <c r="AO1368" i="21"/>
  <c r="AP1368" i="21"/>
  <c r="AQ1368" i="21"/>
  <c r="AR1368" i="21"/>
  <c r="AS1368" i="21"/>
  <c r="AT1368" i="21"/>
  <c r="AU1368" i="21"/>
  <c r="AV1368" i="21"/>
  <c r="AW1368" i="21"/>
  <c r="AX1368" i="21"/>
  <c r="AL1369" i="21"/>
  <c r="AM1369" i="21"/>
  <c r="AN1369" i="21"/>
  <c r="AO1369" i="21"/>
  <c r="AP1369" i="21"/>
  <c r="AQ1369" i="21"/>
  <c r="AR1369" i="21"/>
  <c r="AS1369" i="21"/>
  <c r="AT1369" i="21"/>
  <c r="AU1369" i="21"/>
  <c r="AV1369" i="21"/>
  <c r="AW1369" i="21"/>
  <c r="AX1369" i="21"/>
  <c r="AL1370" i="21"/>
  <c r="AM1370" i="21"/>
  <c r="AN1370" i="21"/>
  <c r="AO1370" i="21"/>
  <c r="AP1370" i="21"/>
  <c r="AQ1370" i="21"/>
  <c r="AR1370" i="21"/>
  <c r="AS1370" i="21"/>
  <c r="AT1370" i="21"/>
  <c r="AU1370" i="21"/>
  <c r="AV1370" i="21"/>
  <c r="AW1370" i="21"/>
  <c r="AX1370" i="21"/>
  <c r="AL1371" i="21"/>
  <c r="AM1371" i="21"/>
  <c r="AN1371" i="21"/>
  <c r="AO1371" i="21"/>
  <c r="AP1371" i="21"/>
  <c r="AQ1371" i="21"/>
  <c r="AR1371" i="21"/>
  <c r="AS1371" i="21"/>
  <c r="AT1371" i="21"/>
  <c r="AU1371" i="21"/>
  <c r="AV1371" i="21"/>
  <c r="AW1371" i="21"/>
  <c r="AX1371" i="21"/>
  <c r="AL1372" i="21"/>
  <c r="AM1372" i="21"/>
  <c r="AN1372" i="21"/>
  <c r="AO1372" i="21"/>
  <c r="AP1372" i="21"/>
  <c r="AQ1372" i="21"/>
  <c r="AR1372" i="21"/>
  <c r="AS1372" i="21"/>
  <c r="AT1372" i="21"/>
  <c r="AU1372" i="21"/>
  <c r="AV1372" i="21"/>
  <c r="AW1372" i="21"/>
  <c r="AX1372" i="21"/>
  <c r="AL1373" i="21"/>
  <c r="AM1373" i="21"/>
  <c r="AN1373" i="21"/>
  <c r="AO1373" i="21"/>
  <c r="AP1373" i="21"/>
  <c r="AQ1373" i="21"/>
  <c r="AR1373" i="21"/>
  <c r="AS1373" i="21"/>
  <c r="AT1373" i="21"/>
  <c r="AU1373" i="21"/>
  <c r="AV1373" i="21"/>
  <c r="AW1373" i="21"/>
  <c r="AX1373" i="21"/>
  <c r="AL1374" i="21"/>
  <c r="AM1374" i="21"/>
  <c r="AN1374" i="21"/>
  <c r="AO1374" i="21"/>
  <c r="AP1374" i="21"/>
  <c r="AQ1374" i="21"/>
  <c r="AR1374" i="21"/>
  <c r="AS1374" i="21"/>
  <c r="AT1374" i="21"/>
  <c r="AU1374" i="21"/>
  <c r="AV1374" i="21"/>
  <c r="AW1374" i="21"/>
  <c r="AX1374" i="21"/>
  <c r="AL1375" i="21"/>
  <c r="AM1375" i="21"/>
  <c r="AN1375" i="21"/>
  <c r="AO1375" i="21"/>
  <c r="AP1375" i="21"/>
  <c r="AQ1375" i="21"/>
  <c r="AR1375" i="21"/>
  <c r="AS1375" i="21"/>
  <c r="AT1375" i="21"/>
  <c r="AU1375" i="21"/>
  <c r="AV1375" i="21"/>
  <c r="AW1375" i="21"/>
  <c r="AX1375" i="21"/>
  <c r="AL1376" i="21"/>
  <c r="AM1376" i="21"/>
  <c r="AN1376" i="21"/>
  <c r="AO1376" i="21"/>
  <c r="AP1376" i="21"/>
  <c r="AQ1376" i="21"/>
  <c r="AR1376" i="21"/>
  <c r="AS1376" i="21"/>
  <c r="AT1376" i="21"/>
  <c r="AU1376" i="21"/>
  <c r="AV1376" i="21"/>
  <c r="AW1376" i="21"/>
  <c r="AX1376" i="21"/>
  <c r="AL1377" i="21"/>
  <c r="AM1377" i="21"/>
  <c r="AN1377" i="21"/>
  <c r="AO1377" i="21"/>
  <c r="AP1377" i="21"/>
  <c r="AQ1377" i="21"/>
  <c r="AR1377" i="21"/>
  <c r="AS1377" i="21"/>
  <c r="AT1377" i="21"/>
  <c r="AU1377" i="21"/>
  <c r="AV1377" i="21"/>
  <c r="AW1377" i="21"/>
  <c r="AX1377" i="21"/>
  <c r="AL1378" i="21"/>
  <c r="AM1378" i="21"/>
  <c r="AN1378" i="21"/>
  <c r="AO1378" i="21"/>
  <c r="AP1378" i="21"/>
  <c r="AQ1378" i="21"/>
  <c r="AR1378" i="21"/>
  <c r="AS1378" i="21"/>
  <c r="AT1378" i="21"/>
  <c r="AU1378" i="21"/>
  <c r="AV1378" i="21"/>
  <c r="AW1378" i="21"/>
  <c r="AX1378" i="21"/>
  <c r="AL1379" i="21"/>
  <c r="AM1379" i="21"/>
  <c r="AN1379" i="21"/>
  <c r="AO1379" i="21"/>
  <c r="AP1379" i="21"/>
  <c r="AQ1379" i="21"/>
  <c r="AR1379" i="21"/>
  <c r="AS1379" i="21"/>
  <c r="AT1379" i="21"/>
  <c r="AU1379" i="21"/>
  <c r="AV1379" i="21"/>
  <c r="AW1379" i="21"/>
  <c r="AX1379" i="21"/>
  <c r="AL1380" i="21"/>
  <c r="AM1380" i="21"/>
  <c r="AN1380" i="21"/>
  <c r="AO1380" i="21"/>
  <c r="AP1380" i="21"/>
  <c r="AQ1380" i="21"/>
  <c r="AR1380" i="21"/>
  <c r="AS1380" i="21"/>
  <c r="AT1380" i="21"/>
  <c r="AU1380" i="21"/>
  <c r="AV1380" i="21"/>
  <c r="AW1380" i="21"/>
  <c r="AX1380" i="21"/>
  <c r="AL1381" i="21"/>
  <c r="AM1381" i="21"/>
  <c r="AN1381" i="21"/>
  <c r="AO1381" i="21"/>
  <c r="AP1381" i="21"/>
  <c r="AQ1381" i="21"/>
  <c r="AR1381" i="21"/>
  <c r="AS1381" i="21"/>
  <c r="AT1381" i="21"/>
  <c r="AU1381" i="21"/>
  <c r="AV1381" i="21"/>
  <c r="AW1381" i="21"/>
  <c r="AX1381" i="21"/>
  <c r="AL1382" i="21"/>
  <c r="AM1382" i="21"/>
  <c r="AN1382" i="21"/>
  <c r="AO1382" i="21"/>
  <c r="AP1382" i="21"/>
  <c r="AQ1382" i="21"/>
  <c r="AR1382" i="21"/>
  <c r="AS1382" i="21"/>
  <c r="AT1382" i="21"/>
  <c r="AU1382" i="21"/>
  <c r="AV1382" i="21"/>
  <c r="AW1382" i="21"/>
  <c r="AX1382" i="21"/>
  <c r="AL1383" i="21"/>
  <c r="AM1383" i="21"/>
  <c r="AN1383" i="21"/>
  <c r="AO1383" i="21"/>
  <c r="AP1383" i="21"/>
  <c r="AQ1383" i="21"/>
  <c r="AR1383" i="21"/>
  <c r="AS1383" i="21"/>
  <c r="AT1383" i="21"/>
  <c r="AU1383" i="21"/>
  <c r="AV1383" i="21"/>
  <c r="AW1383" i="21"/>
  <c r="AX1383" i="21"/>
  <c r="AL1384" i="21"/>
  <c r="AM1384" i="21"/>
  <c r="AN1384" i="21"/>
  <c r="AO1384" i="21"/>
  <c r="AP1384" i="21"/>
  <c r="AQ1384" i="21"/>
  <c r="AR1384" i="21"/>
  <c r="AS1384" i="21"/>
  <c r="AT1384" i="21"/>
  <c r="AU1384" i="21"/>
  <c r="AV1384" i="21"/>
  <c r="AW1384" i="21"/>
  <c r="AX1384" i="21"/>
  <c r="AL1385" i="21"/>
  <c r="AM1385" i="21"/>
  <c r="AN1385" i="21"/>
  <c r="AO1385" i="21"/>
  <c r="AP1385" i="21"/>
  <c r="AQ1385" i="21"/>
  <c r="AR1385" i="21"/>
  <c r="AS1385" i="21"/>
  <c r="AT1385" i="21"/>
  <c r="AU1385" i="21"/>
  <c r="AV1385" i="21"/>
  <c r="AW1385" i="21"/>
  <c r="AX1385" i="21"/>
  <c r="AL1386" i="21"/>
  <c r="AM1386" i="21"/>
  <c r="AN1386" i="21"/>
  <c r="AO1386" i="21"/>
  <c r="AP1386" i="21"/>
  <c r="AQ1386" i="21"/>
  <c r="AR1386" i="21"/>
  <c r="AS1386" i="21"/>
  <c r="AT1386" i="21"/>
  <c r="AU1386" i="21"/>
  <c r="AV1386" i="21"/>
  <c r="AW1386" i="21"/>
  <c r="AX1386" i="21"/>
  <c r="AL1387" i="21"/>
  <c r="AM1387" i="21"/>
  <c r="AN1387" i="21"/>
  <c r="AO1387" i="21"/>
  <c r="AP1387" i="21"/>
  <c r="AQ1387" i="21"/>
  <c r="AR1387" i="21"/>
  <c r="AS1387" i="21"/>
  <c r="AT1387" i="21"/>
  <c r="AU1387" i="21"/>
  <c r="AV1387" i="21"/>
  <c r="AW1387" i="21"/>
  <c r="AX1387" i="21"/>
  <c r="AL1388" i="21"/>
  <c r="AM1388" i="21"/>
  <c r="AN1388" i="21"/>
  <c r="AO1388" i="21"/>
  <c r="AP1388" i="21"/>
  <c r="AQ1388" i="21"/>
  <c r="AR1388" i="21"/>
  <c r="AS1388" i="21"/>
  <c r="AT1388" i="21"/>
  <c r="AU1388" i="21"/>
  <c r="AV1388" i="21"/>
  <c r="AW1388" i="21"/>
  <c r="AX1388" i="21"/>
  <c r="AL1389" i="21"/>
  <c r="AM1389" i="21"/>
  <c r="AN1389" i="21"/>
  <c r="AO1389" i="21"/>
  <c r="AP1389" i="21"/>
  <c r="AQ1389" i="21"/>
  <c r="AR1389" i="21"/>
  <c r="AS1389" i="21"/>
  <c r="AT1389" i="21"/>
  <c r="AU1389" i="21"/>
  <c r="AV1389" i="21"/>
  <c r="AW1389" i="21"/>
  <c r="AX1389" i="21"/>
  <c r="AL1390" i="21"/>
  <c r="AM1390" i="21"/>
  <c r="AN1390" i="21"/>
  <c r="AO1390" i="21"/>
  <c r="AP1390" i="21"/>
  <c r="AQ1390" i="21"/>
  <c r="AR1390" i="21"/>
  <c r="AS1390" i="21"/>
  <c r="AT1390" i="21"/>
  <c r="AU1390" i="21"/>
  <c r="AV1390" i="21"/>
  <c r="AW1390" i="21"/>
  <c r="AX1390" i="21"/>
  <c r="AL1391" i="21"/>
  <c r="AM1391" i="21"/>
  <c r="AN1391" i="21"/>
  <c r="AO1391" i="21"/>
  <c r="AP1391" i="21"/>
  <c r="AQ1391" i="21"/>
  <c r="AR1391" i="21"/>
  <c r="AS1391" i="21"/>
  <c r="AT1391" i="21"/>
  <c r="AU1391" i="21"/>
  <c r="AV1391" i="21"/>
  <c r="AW1391" i="21"/>
  <c r="AX1391" i="21"/>
  <c r="AL1392" i="21"/>
  <c r="AM1392" i="21"/>
  <c r="AN1392" i="21"/>
  <c r="AO1392" i="21"/>
  <c r="AP1392" i="21"/>
  <c r="AQ1392" i="21"/>
  <c r="AR1392" i="21"/>
  <c r="AS1392" i="21"/>
  <c r="AT1392" i="21"/>
  <c r="AU1392" i="21"/>
  <c r="AV1392" i="21"/>
  <c r="AW1392" i="21"/>
  <c r="AX1392" i="21"/>
  <c r="AL1393" i="21"/>
  <c r="AM1393" i="21"/>
  <c r="AN1393" i="21"/>
  <c r="AO1393" i="21"/>
  <c r="AP1393" i="21"/>
  <c r="AQ1393" i="21"/>
  <c r="AR1393" i="21"/>
  <c r="AS1393" i="21"/>
  <c r="AT1393" i="21"/>
  <c r="AU1393" i="21"/>
  <c r="AV1393" i="21"/>
  <c r="AW1393" i="21"/>
  <c r="AX1393" i="21"/>
  <c r="AL1394" i="21"/>
  <c r="AM1394" i="21"/>
  <c r="AN1394" i="21"/>
  <c r="AO1394" i="21"/>
  <c r="AP1394" i="21"/>
  <c r="AQ1394" i="21"/>
  <c r="AR1394" i="21"/>
  <c r="AS1394" i="21"/>
  <c r="AT1394" i="21"/>
  <c r="AU1394" i="21"/>
  <c r="AV1394" i="21"/>
  <c r="AW1394" i="21"/>
  <c r="AX1394" i="21"/>
  <c r="AL1395" i="21"/>
  <c r="AM1395" i="21"/>
  <c r="AN1395" i="21"/>
  <c r="AO1395" i="21"/>
  <c r="AP1395" i="21"/>
  <c r="AQ1395" i="21"/>
  <c r="AR1395" i="21"/>
  <c r="AS1395" i="21"/>
  <c r="AT1395" i="21"/>
  <c r="AU1395" i="21"/>
  <c r="AV1395" i="21"/>
  <c r="AW1395" i="21"/>
  <c r="AX1395" i="21"/>
  <c r="AL1396" i="21"/>
  <c r="AM1396" i="21"/>
  <c r="AN1396" i="21"/>
  <c r="AO1396" i="21"/>
  <c r="AP1396" i="21"/>
  <c r="AQ1396" i="21"/>
  <c r="AR1396" i="21"/>
  <c r="AS1396" i="21"/>
  <c r="AT1396" i="21"/>
  <c r="AU1396" i="21"/>
  <c r="AV1396" i="21"/>
  <c r="AW1396" i="21"/>
  <c r="AX1396" i="21"/>
  <c r="AL1397" i="21"/>
  <c r="AM1397" i="21"/>
  <c r="AN1397" i="21"/>
  <c r="AO1397" i="21"/>
  <c r="AP1397" i="21"/>
  <c r="AQ1397" i="21"/>
  <c r="AR1397" i="21"/>
  <c r="AS1397" i="21"/>
  <c r="AT1397" i="21"/>
  <c r="AU1397" i="21"/>
  <c r="AV1397" i="21"/>
  <c r="AW1397" i="21"/>
  <c r="AX1397" i="21"/>
  <c r="AL1398" i="21"/>
  <c r="AM1398" i="21"/>
  <c r="AN1398" i="21"/>
  <c r="AO1398" i="21"/>
  <c r="AP1398" i="21"/>
  <c r="AQ1398" i="21"/>
  <c r="AR1398" i="21"/>
  <c r="AS1398" i="21"/>
  <c r="AT1398" i="21"/>
  <c r="AU1398" i="21"/>
  <c r="AV1398" i="21"/>
  <c r="AW1398" i="21"/>
  <c r="AX1398" i="21"/>
  <c r="AL1399" i="21"/>
  <c r="AM1399" i="21"/>
  <c r="AN1399" i="21"/>
  <c r="AO1399" i="21"/>
  <c r="AP1399" i="21"/>
  <c r="AQ1399" i="21"/>
  <c r="AR1399" i="21"/>
  <c r="AS1399" i="21"/>
  <c r="AT1399" i="21"/>
  <c r="AU1399" i="21"/>
  <c r="AV1399" i="21"/>
  <c r="AW1399" i="21"/>
  <c r="AX1399" i="21"/>
  <c r="AL1400" i="21"/>
  <c r="AM1400" i="21"/>
  <c r="AN1400" i="21"/>
  <c r="AO1400" i="21"/>
  <c r="AP1400" i="21"/>
  <c r="AQ1400" i="21"/>
  <c r="AR1400" i="21"/>
  <c r="AS1400" i="21"/>
  <c r="AT1400" i="21"/>
  <c r="AU1400" i="21"/>
  <c r="AV1400" i="21"/>
  <c r="AW1400" i="21"/>
  <c r="AX1400" i="21"/>
  <c r="AL1401" i="21"/>
  <c r="AM1401" i="21"/>
  <c r="AN1401" i="21"/>
  <c r="AO1401" i="21"/>
  <c r="AP1401" i="21"/>
  <c r="AQ1401" i="21"/>
  <c r="AR1401" i="21"/>
  <c r="AS1401" i="21"/>
  <c r="AT1401" i="21"/>
  <c r="AU1401" i="21"/>
  <c r="AV1401" i="21"/>
  <c r="AW1401" i="21"/>
  <c r="AX1401" i="21"/>
  <c r="AL1402" i="21"/>
  <c r="AM1402" i="21"/>
  <c r="AN1402" i="21"/>
  <c r="AO1402" i="21"/>
  <c r="AP1402" i="21"/>
  <c r="AQ1402" i="21"/>
  <c r="AR1402" i="21"/>
  <c r="AS1402" i="21"/>
  <c r="AT1402" i="21"/>
  <c r="AU1402" i="21"/>
  <c r="AV1402" i="21"/>
  <c r="AW1402" i="21"/>
  <c r="AX1402" i="21"/>
  <c r="AL1403" i="21"/>
  <c r="AM1403" i="21"/>
  <c r="AN1403" i="21"/>
  <c r="AO1403" i="21"/>
  <c r="AP1403" i="21"/>
  <c r="AQ1403" i="21"/>
  <c r="AR1403" i="21"/>
  <c r="AS1403" i="21"/>
  <c r="AT1403" i="21"/>
  <c r="AU1403" i="21"/>
  <c r="AV1403" i="21"/>
  <c r="AW1403" i="21"/>
  <c r="AX1403" i="21"/>
  <c r="AL1404" i="21"/>
  <c r="AM1404" i="21"/>
  <c r="AN1404" i="21"/>
  <c r="AO1404" i="21"/>
  <c r="AP1404" i="21"/>
  <c r="AQ1404" i="21"/>
  <c r="AR1404" i="21"/>
  <c r="AS1404" i="21"/>
  <c r="AT1404" i="21"/>
  <c r="AU1404" i="21"/>
  <c r="AV1404" i="21"/>
  <c r="AW1404" i="21"/>
  <c r="AX1404" i="21"/>
  <c r="AL1405" i="21"/>
  <c r="AM1405" i="21"/>
  <c r="AN1405" i="21"/>
  <c r="AO1405" i="21"/>
  <c r="AP1405" i="21"/>
  <c r="AQ1405" i="21"/>
  <c r="AR1405" i="21"/>
  <c r="AS1405" i="21"/>
  <c r="AT1405" i="21"/>
  <c r="AU1405" i="21"/>
  <c r="AV1405" i="21"/>
  <c r="AW1405" i="21"/>
  <c r="AX1405" i="21"/>
  <c r="AL1406" i="21"/>
  <c r="AM1406" i="21"/>
  <c r="AN1406" i="21"/>
  <c r="AO1406" i="21"/>
  <c r="AP1406" i="21"/>
  <c r="AQ1406" i="21"/>
  <c r="AR1406" i="21"/>
  <c r="AS1406" i="21"/>
  <c r="AT1406" i="21"/>
  <c r="AU1406" i="21"/>
  <c r="AV1406" i="21"/>
  <c r="AW1406" i="21"/>
  <c r="AX1406" i="21"/>
  <c r="AL1407" i="21"/>
  <c r="AM1407" i="21"/>
  <c r="AN1407" i="21"/>
  <c r="AO1407" i="21"/>
  <c r="AP1407" i="21"/>
  <c r="AQ1407" i="21"/>
  <c r="AR1407" i="21"/>
  <c r="AS1407" i="21"/>
  <c r="AT1407" i="21"/>
  <c r="AU1407" i="21"/>
  <c r="AV1407" i="21"/>
  <c r="AW1407" i="21"/>
  <c r="AX1407" i="21"/>
  <c r="AL1408" i="21"/>
  <c r="AM1408" i="21"/>
  <c r="AN1408" i="21"/>
  <c r="AO1408" i="21"/>
  <c r="AP1408" i="21"/>
  <c r="AQ1408" i="21"/>
  <c r="AR1408" i="21"/>
  <c r="AS1408" i="21"/>
  <c r="AT1408" i="21"/>
  <c r="AU1408" i="21"/>
  <c r="AV1408" i="21"/>
  <c r="AW1408" i="21"/>
  <c r="AX1408" i="21"/>
  <c r="AL1409" i="21"/>
  <c r="AM1409" i="21"/>
  <c r="AN1409" i="21"/>
  <c r="AO1409" i="21"/>
  <c r="AP1409" i="21"/>
  <c r="AQ1409" i="21"/>
  <c r="AR1409" i="21"/>
  <c r="AS1409" i="21"/>
  <c r="AT1409" i="21"/>
  <c r="AU1409" i="21"/>
  <c r="AV1409" i="21"/>
  <c r="AW1409" i="21"/>
  <c r="AX1409" i="21"/>
  <c r="AL1410" i="21"/>
  <c r="AM1410" i="21"/>
  <c r="AN1410" i="21"/>
  <c r="AO1410" i="21"/>
  <c r="AP1410" i="21"/>
  <c r="AQ1410" i="21"/>
  <c r="AR1410" i="21"/>
  <c r="AS1410" i="21"/>
  <c r="AT1410" i="21"/>
  <c r="AU1410" i="21"/>
  <c r="AV1410" i="21"/>
  <c r="AW1410" i="21"/>
  <c r="AX1410" i="21"/>
  <c r="AL1411" i="21"/>
  <c r="AM1411" i="21"/>
  <c r="AN1411" i="21"/>
  <c r="AO1411" i="21"/>
  <c r="AP1411" i="21"/>
  <c r="AQ1411" i="21"/>
  <c r="AR1411" i="21"/>
  <c r="AS1411" i="21"/>
  <c r="AT1411" i="21"/>
  <c r="AU1411" i="21"/>
  <c r="AV1411" i="21"/>
  <c r="AW1411" i="21"/>
  <c r="AX1411" i="21"/>
  <c r="AL1412" i="21"/>
  <c r="AM1412" i="21"/>
  <c r="AN1412" i="21"/>
  <c r="AO1412" i="21"/>
  <c r="AP1412" i="21"/>
  <c r="AQ1412" i="21"/>
  <c r="AR1412" i="21"/>
  <c r="AS1412" i="21"/>
  <c r="AT1412" i="21"/>
  <c r="AU1412" i="21"/>
  <c r="AV1412" i="21"/>
  <c r="AW1412" i="21"/>
  <c r="AX1412" i="21"/>
  <c r="AL1413" i="21"/>
  <c r="AM1413" i="21"/>
  <c r="AN1413" i="21"/>
  <c r="AO1413" i="21"/>
  <c r="AP1413" i="21"/>
  <c r="AQ1413" i="21"/>
  <c r="AR1413" i="21"/>
  <c r="AS1413" i="21"/>
  <c r="AT1413" i="21"/>
  <c r="AU1413" i="21"/>
  <c r="AV1413" i="21"/>
  <c r="AW1413" i="21"/>
  <c r="AX1413" i="21"/>
  <c r="AL1414" i="21"/>
  <c r="AM1414" i="21"/>
  <c r="AN1414" i="21"/>
  <c r="AO1414" i="21"/>
  <c r="AP1414" i="21"/>
  <c r="AQ1414" i="21"/>
  <c r="AR1414" i="21"/>
  <c r="AS1414" i="21"/>
  <c r="AT1414" i="21"/>
  <c r="AU1414" i="21"/>
  <c r="AV1414" i="21"/>
  <c r="AW1414" i="21"/>
  <c r="AX1414" i="21"/>
  <c r="AL1415" i="21"/>
  <c r="AM1415" i="21"/>
  <c r="AN1415" i="21"/>
  <c r="AO1415" i="21"/>
  <c r="AP1415" i="21"/>
  <c r="AQ1415" i="21"/>
  <c r="AR1415" i="21"/>
  <c r="AS1415" i="21"/>
  <c r="AT1415" i="21"/>
  <c r="AU1415" i="21"/>
  <c r="AV1415" i="21"/>
  <c r="AW1415" i="21"/>
  <c r="AX1415" i="21"/>
  <c r="AL1416" i="21"/>
  <c r="AM1416" i="21"/>
  <c r="AN1416" i="21"/>
  <c r="AO1416" i="21"/>
  <c r="AP1416" i="21"/>
  <c r="AQ1416" i="21"/>
  <c r="AR1416" i="21"/>
  <c r="AS1416" i="21"/>
  <c r="AT1416" i="21"/>
  <c r="AU1416" i="21"/>
  <c r="AV1416" i="21"/>
  <c r="AW1416" i="21"/>
  <c r="AX1416" i="21"/>
  <c r="AL1417" i="21"/>
  <c r="AM1417" i="21"/>
  <c r="AN1417" i="21"/>
  <c r="AO1417" i="21"/>
  <c r="AP1417" i="21"/>
  <c r="AQ1417" i="21"/>
  <c r="AR1417" i="21"/>
  <c r="AS1417" i="21"/>
  <c r="AT1417" i="21"/>
  <c r="AU1417" i="21"/>
  <c r="AV1417" i="21"/>
  <c r="AW1417" i="21"/>
  <c r="AX1417" i="21"/>
  <c r="AL1418" i="21"/>
  <c r="AM1418" i="21"/>
  <c r="AN1418" i="21"/>
  <c r="AO1418" i="21"/>
  <c r="AP1418" i="21"/>
  <c r="AQ1418" i="21"/>
  <c r="AR1418" i="21"/>
  <c r="AS1418" i="21"/>
  <c r="AT1418" i="21"/>
  <c r="AU1418" i="21"/>
  <c r="AV1418" i="21"/>
  <c r="AW1418" i="21"/>
  <c r="AX1418" i="21"/>
  <c r="AL1419" i="21"/>
  <c r="AM1419" i="21"/>
  <c r="AN1419" i="21"/>
  <c r="AO1419" i="21"/>
  <c r="AP1419" i="21"/>
  <c r="AQ1419" i="21"/>
  <c r="AR1419" i="21"/>
  <c r="AS1419" i="21"/>
  <c r="AT1419" i="21"/>
  <c r="AU1419" i="21"/>
  <c r="AV1419" i="21"/>
  <c r="AW1419" i="21"/>
  <c r="AX1419" i="21"/>
  <c r="AL1420" i="21"/>
  <c r="AM1420" i="21"/>
  <c r="AN1420" i="21"/>
  <c r="AO1420" i="21"/>
  <c r="AP1420" i="21"/>
  <c r="AQ1420" i="21"/>
  <c r="AR1420" i="21"/>
  <c r="AS1420" i="21"/>
  <c r="AT1420" i="21"/>
  <c r="AU1420" i="21"/>
  <c r="AV1420" i="21"/>
  <c r="AW1420" i="21"/>
  <c r="AX1420" i="21"/>
  <c r="AL1421" i="21"/>
  <c r="AM1421" i="21"/>
  <c r="AN1421" i="21"/>
  <c r="AO1421" i="21"/>
  <c r="AP1421" i="21"/>
  <c r="AQ1421" i="21"/>
  <c r="AR1421" i="21"/>
  <c r="AS1421" i="21"/>
  <c r="AT1421" i="21"/>
  <c r="AU1421" i="21"/>
  <c r="AV1421" i="21"/>
  <c r="AW1421" i="21"/>
  <c r="AX1421" i="21"/>
  <c r="AL1422" i="21"/>
  <c r="AM1422" i="21"/>
  <c r="AN1422" i="21"/>
  <c r="AO1422" i="21"/>
  <c r="AP1422" i="21"/>
  <c r="AQ1422" i="21"/>
  <c r="AR1422" i="21"/>
  <c r="AS1422" i="21"/>
  <c r="AT1422" i="21"/>
  <c r="AU1422" i="21"/>
  <c r="AV1422" i="21"/>
  <c r="AW1422" i="21"/>
  <c r="AX1422" i="21"/>
  <c r="AL1423" i="21"/>
  <c r="AM1423" i="21"/>
  <c r="AN1423" i="21"/>
  <c r="AO1423" i="21"/>
  <c r="AP1423" i="21"/>
  <c r="AQ1423" i="21"/>
  <c r="AR1423" i="21"/>
  <c r="AS1423" i="21"/>
  <c r="AT1423" i="21"/>
  <c r="AU1423" i="21"/>
  <c r="AV1423" i="21"/>
  <c r="AW1423" i="21"/>
  <c r="AX1423" i="21"/>
  <c r="AL1424" i="21"/>
  <c r="AM1424" i="21"/>
  <c r="AN1424" i="21"/>
  <c r="AO1424" i="21"/>
  <c r="AP1424" i="21"/>
  <c r="AQ1424" i="21"/>
  <c r="AR1424" i="21"/>
  <c r="AS1424" i="21"/>
  <c r="AT1424" i="21"/>
  <c r="AU1424" i="21"/>
  <c r="AV1424" i="21"/>
  <c r="AW1424" i="21"/>
  <c r="AX1424" i="21"/>
  <c r="AL1425" i="21"/>
  <c r="AM1425" i="21"/>
  <c r="AN1425" i="21"/>
  <c r="AO1425" i="21"/>
  <c r="AP1425" i="21"/>
  <c r="AQ1425" i="21"/>
  <c r="AR1425" i="21"/>
  <c r="AS1425" i="21"/>
  <c r="AT1425" i="21"/>
  <c r="AU1425" i="21"/>
  <c r="AV1425" i="21"/>
  <c r="AW1425" i="21"/>
  <c r="AX1425" i="21"/>
  <c r="AL1426" i="21"/>
  <c r="AM1426" i="21"/>
  <c r="AN1426" i="21"/>
  <c r="AO1426" i="21"/>
  <c r="AP1426" i="21"/>
  <c r="AQ1426" i="21"/>
  <c r="AR1426" i="21"/>
  <c r="AS1426" i="21"/>
  <c r="AT1426" i="21"/>
  <c r="AU1426" i="21"/>
  <c r="AV1426" i="21"/>
  <c r="AW1426" i="21"/>
  <c r="AX1426" i="21"/>
  <c r="AL1427" i="21"/>
  <c r="AM1427" i="21"/>
  <c r="AN1427" i="21"/>
  <c r="AO1427" i="21"/>
  <c r="AP1427" i="21"/>
  <c r="AQ1427" i="21"/>
  <c r="AR1427" i="21"/>
  <c r="AS1427" i="21"/>
  <c r="AT1427" i="21"/>
  <c r="AU1427" i="21"/>
  <c r="AV1427" i="21"/>
  <c r="AW1427" i="21"/>
  <c r="AX1427" i="21"/>
  <c r="AL1428" i="21"/>
  <c r="AM1428" i="21"/>
  <c r="AN1428" i="21"/>
  <c r="AO1428" i="21"/>
  <c r="AP1428" i="21"/>
  <c r="AQ1428" i="21"/>
  <c r="AR1428" i="21"/>
  <c r="AS1428" i="21"/>
  <c r="AT1428" i="21"/>
  <c r="AU1428" i="21"/>
  <c r="AV1428" i="21"/>
  <c r="AW1428" i="21"/>
  <c r="AX1428" i="21"/>
  <c r="AL1429" i="21"/>
  <c r="AM1429" i="21"/>
  <c r="AN1429" i="21"/>
  <c r="AO1429" i="21"/>
  <c r="AP1429" i="21"/>
  <c r="AQ1429" i="21"/>
  <c r="AR1429" i="21"/>
  <c r="AS1429" i="21"/>
  <c r="AT1429" i="21"/>
  <c r="AU1429" i="21"/>
  <c r="AV1429" i="21"/>
  <c r="AW1429" i="21"/>
  <c r="AX1429" i="21"/>
  <c r="AL1430" i="21"/>
  <c r="AM1430" i="21"/>
  <c r="AN1430" i="21"/>
  <c r="AO1430" i="21"/>
  <c r="AP1430" i="21"/>
  <c r="AQ1430" i="21"/>
  <c r="AR1430" i="21"/>
  <c r="AS1430" i="21"/>
  <c r="AT1430" i="21"/>
  <c r="AU1430" i="21"/>
  <c r="AV1430" i="21"/>
  <c r="AW1430" i="21"/>
  <c r="AX1430" i="21"/>
  <c r="AL1431" i="21"/>
  <c r="AM1431" i="21"/>
  <c r="AN1431" i="21"/>
  <c r="AO1431" i="21"/>
  <c r="AP1431" i="21"/>
  <c r="AQ1431" i="21"/>
  <c r="AR1431" i="21"/>
  <c r="AS1431" i="21"/>
  <c r="AT1431" i="21"/>
  <c r="AU1431" i="21"/>
  <c r="AV1431" i="21"/>
  <c r="AW1431" i="21"/>
  <c r="AX1431" i="21"/>
  <c r="AL1432" i="21"/>
  <c r="AM1432" i="21"/>
  <c r="AN1432" i="21"/>
  <c r="AO1432" i="21"/>
  <c r="AP1432" i="21"/>
  <c r="AQ1432" i="21"/>
  <c r="AR1432" i="21"/>
  <c r="AS1432" i="21"/>
  <c r="AT1432" i="21"/>
  <c r="AU1432" i="21"/>
  <c r="AV1432" i="21"/>
  <c r="AW1432" i="21"/>
  <c r="AX1432" i="21"/>
  <c r="AL1433" i="21"/>
  <c r="AM1433" i="21"/>
  <c r="AN1433" i="21"/>
  <c r="AO1433" i="21"/>
  <c r="AP1433" i="21"/>
  <c r="AQ1433" i="21"/>
  <c r="AR1433" i="21"/>
  <c r="AS1433" i="21"/>
  <c r="AT1433" i="21"/>
  <c r="AU1433" i="21"/>
  <c r="AV1433" i="21"/>
  <c r="AW1433" i="21"/>
  <c r="AX1433" i="21"/>
  <c r="AL1434" i="21"/>
  <c r="AM1434" i="21"/>
  <c r="AN1434" i="21"/>
  <c r="AO1434" i="21"/>
  <c r="AP1434" i="21"/>
  <c r="AQ1434" i="21"/>
  <c r="AR1434" i="21"/>
  <c r="AS1434" i="21"/>
  <c r="AT1434" i="21"/>
  <c r="AU1434" i="21"/>
  <c r="AV1434" i="21"/>
  <c r="AW1434" i="21"/>
  <c r="AX1434" i="21"/>
  <c r="AL1435" i="21"/>
  <c r="AM1435" i="21"/>
  <c r="AN1435" i="21"/>
  <c r="AO1435" i="21"/>
  <c r="AP1435" i="21"/>
  <c r="AQ1435" i="21"/>
  <c r="AR1435" i="21"/>
  <c r="AS1435" i="21"/>
  <c r="AT1435" i="21"/>
  <c r="AU1435" i="21"/>
  <c r="AV1435" i="21"/>
  <c r="AW1435" i="21"/>
  <c r="AX1435" i="21"/>
  <c r="AL1436" i="21"/>
  <c r="AM1436" i="21"/>
  <c r="AN1436" i="21"/>
  <c r="AO1436" i="21"/>
  <c r="AP1436" i="21"/>
  <c r="AQ1436" i="21"/>
  <c r="AR1436" i="21"/>
  <c r="AS1436" i="21"/>
  <c r="AT1436" i="21"/>
  <c r="AU1436" i="21"/>
  <c r="AV1436" i="21"/>
  <c r="AW1436" i="21"/>
  <c r="AX1436" i="21"/>
  <c r="AL1437" i="21"/>
  <c r="AM1437" i="21"/>
  <c r="AN1437" i="21"/>
  <c r="AO1437" i="21"/>
  <c r="AP1437" i="21"/>
  <c r="AQ1437" i="21"/>
  <c r="AR1437" i="21"/>
  <c r="AS1437" i="21"/>
  <c r="AT1437" i="21"/>
  <c r="AU1437" i="21"/>
  <c r="AV1437" i="21"/>
  <c r="AW1437" i="21"/>
  <c r="AX1437" i="21"/>
  <c r="AL1438" i="21"/>
  <c r="AM1438" i="21"/>
  <c r="AN1438" i="21"/>
  <c r="AO1438" i="21"/>
  <c r="AP1438" i="21"/>
  <c r="AQ1438" i="21"/>
  <c r="AR1438" i="21"/>
  <c r="AS1438" i="21"/>
  <c r="AT1438" i="21"/>
  <c r="AU1438" i="21"/>
  <c r="AV1438" i="21"/>
  <c r="AW1438" i="21"/>
  <c r="AX1438" i="21"/>
  <c r="AL1439" i="21"/>
  <c r="AM1439" i="21"/>
  <c r="AN1439" i="21"/>
  <c r="AO1439" i="21"/>
  <c r="AP1439" i="21"/>
  <c r="AQ1439" i="21"/>
  <c r="AR1439" i="21"/>
  <c r="AS1439" i="21"/>
  <c r="AT1439" i="21"/>
  <c r="AU1439" i="21"/>
  <c r="AV1439" i="21"/>
  <c r="AW1439" i="21"/>
  <c r="AX1439" i="21"/>
  <c r="AL1440" i="21"/>
  <c r="AM1440" i="21"/>
  <c r="AN1440" i="21"/>
  <c r="AO1440" i="21"/>
  <c r="AP1440" i="21"/>
  <c r="AQ1440" i="21"/>
  <c r="AR1440" i="21"/>
  <c r="AS1440" i="21"/>
  <c r="AT1440" i="21"/>
  <c r="AU1440" i="21"/>
  <c r="AV1440" i="21"/>
  <c r="AW1440" i="21"/>
  <c r="AX1440" i="21"/>
  <c r="AL1441" i="21"/>
  <c r="AM1441" i="21"/>
  <c r="AN1441" i="21"/>
  <c r="AO1441" i="21"/>
  <c r="AP1441" i="21"/>
  <c r="AQ1441" i="21"/>
  <c r="AR1441" i="21"/>
  <c r="AS1441" i="21"/>
  <c r="AT1441" i="21"/>
  <c r="AU1441" i="21"/>
  <c r="AV1441" i="21"/>
  <c r="AW1441" i="21"/>
  <c r="AX1441" i="21"/>
  <c r="AL1442" i="21"/>
  <c r="AM1442" i="21"/>
  <c r="AN1442" i="21"/>
  <c r="AO1442" i="21"/>
  <c r="AP1442" i="21"/>
  <c r="AQ1442" i="21"/>
  <c r="AR1442" i="21"/>
  <c r="AS1442" i="21"/>
  <c r="AT1442" i="21"/>
  <c r="AU1442" i="21"/>
  <c r="AV1442" i="21"/>
  <c r="AW1442" i="21"/>
  <c r="AX1442" i="21"/>
  <c r="AL1443" i="21"/>
  <c r="AM1443" i="21"/>
  <c r="AN1443" i="21"/>
  <c r="AO1443" i="21"/>
  <c r="AP1443" i="21"/>
  <c r="AQ1443" i="21"/>
  <c r="AR1443" i="21"/>
  <c r="AS1443" i="21"/>
  <c r="AT1443" i="21"/>
  <c r="AU1443" i="21"/>
  <c r="AV1443" i="21"/>
  <c r="AW1443" i="21"/>
  <c r="AX1443" i="21"/>
  <c r="AL1444" i="21"/>
  <c r="AM1444" i="21"/>
  <c r="AN1444" i="21"/>
  <c r="AO1444" i="21"/>
  <c r="AP1444" i="21"/>
  <c r="AQ1444" i="21"/>
  <c r="AR1444" i="21"/>
  <c r="AS1444" i="21"/>
  <c r="AT1444" i="21"/>
  <c r="AU1444" i="21"/>
  <c r="AV1444" i="21"/>
  <c r="AW1444" i="21"/>
  <c r="AX1444" i="21"/>
  <c r="AL1445" i="21"/>
  <c r="AM1445" i="21"/>
  <c r="AN1445" i="21"/>
  <c r="AO1445" i="21"/>
  <c r="AP1445" i="21"/>
  <c r="AQ1445" i="21"/>
  <c r="AR1445" i="21"/>
  <c r="AS1445" i="21"/>
  <c r="AT1445" i="21"/>
  <c r="AU1445" i="21"/>
  <c r="AV1445" i="21"/>
  <c r="AW1445" i="21"/>
  <c r="AX1445" i="21"/>
  <c r="AL1446" i="21"/>
  <c r="AM1446" i="21"/>
  <c r="AN1446" i="21"/>
  <c r="AO1446" i="21"/>
  <c r="AP1446" i="21"/>
  <c r="AQ1446" i="21"/>
  <c r="AR1446" i="21"/>
  <c r="AS1446" i="21"/>
  <c r="AT1446" i="21"/>
  <c r="AU1446" i="21"/>
  <c r="AV1446" i="21"/>
  <c r="AW1446" i="21"/>
  <c r="AX1446" i="21"/>
  <c r="AL1447" i="21"/>
  <c r="AM1447" i="21"/>
  <c r="AN1447" i="21"/>
  <c r="AO1447" i="21"/>
  <c r="AP1447" i="21"/>
  <c r="AQ1447" i="21"/>
  <c r="AR1447" i="21"/>
  <c r="AS1447" i="21"/>
  <c r="AT1447" i="21"/>
  <c r="AU1447" i="21"/>
  <c r="AV1447" i="21"/>
  <c r="AW1447" i="21"/>
  <c r="AX1447" i="21"/>
  <c r="AL1448" i="21"/>
  <c r="AM1448" i="21"/>
  <c r="AN1448" i="21"/>
  <c r="AO1448" i="21"/>
  <c r="AP1448" i="21"/>
  <c r="AQ1448" i="21"/>
  <c r="AR1448" i="21"/>
  <c r="AS1448" i="21"/>
  <c r="AT1448" i="21"/>
  <c r="AU1448" i="21"/>
  <c r="AV1448" i="21"/>
  <c r="AW1448" i="21"/>
  <c r="AX1448" i="21"/>
  <c r="AL1449" i="21"/>
  <c r="AM1449" i="21"/>
  <c r="AN1449" i="21"/>
  <c r="AO1449" i="21"/>
  <c r="AP1449" i="21"/>
  <c r="AQ1449" i="21"/>
  <c r="AR1449" i="21"/>
  <c r="AS1449" i="21"/>
  <c r="AT1449" i="21"/>
  <c r="AU1449" i="21"/>
  <c r="AV1449" i="21"/>
  <c r="AW1449" i="21"/>
  <c r="AX1449" i="21"/>
  <c r="AL1450" i="21"/>
  <c r="AM1450" i="21"/>
  <c r="AN1450" i="21"/>
  <c r="AO1450" i="21"/>
  <c r="AP1450" i="21"/>
  <c r="AQ1450" i="21"/>
  <c r="AR1450" i="21"/>
  <c r="AS1450" i="21"/>
  <c r="AT1450" i="21"/>
  <c r="AU1450" i="21"/>
  <c r="AV1450" i="21"/>
  <c r="AW1450" i="21"/>
  <c r="AX1450" i="21"/>
  <c r="AL1451" i="21"/>
  <c r="AM1451" i="21"/>
  <c r="AN1451" i="21"/>
  <c r="AO1451" i="21"/>
  <c r="AP1451" i="21"/>
  <c r="AQ1451" i="21"/>
  <c r="AR1451" i="21"/>
  <c r="AS1451" i="21"/>
  <c r="AT1451" i="21"/>
  <c r="AU1451" i="21"/>
  <c r="AV1451" i="21"/>
  <c r="AW1451" i="21"/>
  <c r="AX1451" i="21"/>
  <c r="AL1452" i="21"/>
  <c r="AM1452" i="21"/>
  <c r="AN1452" i="21"/>
  <c r="AO1452" i="21"/>
  <c r="AP1452" i="21"/>
  <c r="AQ1452" i="21"/>
  <c r="AR1452" i="21"/>
  <c r="AS1452" i="21"/>
  <c r="AT1452" i="21"/>
  <c r="AU1452" i="21"/>
  <c r="AV1452" i="21"/>
  <c r="AW1452" i="21"/>
  <c r="AX1452" i="21"/>
  <c r="AL1453" i="21"/>
  <c r="AM1453" i="21"/>
  <c r="AN1453" i="21"/>
  <c r="AO1453" i="21"/>
  <c r="AP1453" i="21"/>
  <c r="AQ1453" i="21"/>
  <c r="AR1453" i="21"/>
  <c r="AS1453" i="21"/>
  <c r="AT1453" i="21"/>
  <c r="AU1453" i="21"/>
  <c r="AV1453" i="21"/>
  <c r="AW1453" i="21"/>
  <c r="AX1453" i="21"/>
  <c r="AL1454" i="21"/>
  <c r="AM1454" i="21"/>
  <c r="AN1454" i="21"/>
  <c r="AO1454" i="21"/>
  <c r="AP1454" i="21"/>
  <c r="AQ1454" i="21"/>
  <c r="AR1454" i="21"/>
  <c r="AS1454" i="21"/>
  <c r="AT1454" i="21"/>
  <c r="AU1454" i="21"/>
  <c r="AV1454" i="21"/>
  <c r="AW1454" i="21"/>
  <c r="AX1454" i="21"/>
  <c r="AL1455" i="21"/>
  <c r="AM1455" i="21"/>
  <c r="AN1455" i="21"/>
  <c r="AO1455" i="21"/>
  <c r="AP1455" i="21"/>
  <c r="AQ1455" i="21"/>
  <c r="AR1455" i="21"/>
  <c r="AS1455" i="21"/>
  <c r="AT1455" i="21"/>
  <c r="AU1455" i="21"/>
  <c r="AV1455" i="21"/>
  <c r="AW1455" i="21"/>
  <c r="AX1455" i="21"/>
  <c r="AL1456" i="21"/>
  <c r="AM1456" i="21"/>
  <c r="AN1456" i="21"/>
  <c r="AO1456" i="21"/>
  <c r="AP1456" i="21"/>
  <c r="AQ1456" i="21"/>
  <c r="AR1456" i="21"/>
  <c r="AS1456" i="21"/>
  <c r="AT1456" i="21"/>
  <c r="AU1456" i="21"/>
  <c r="AV1456" i="21"/>
  <c r="AW1456" i="21"/>
  <c r="AX1456" i="21"/>
  <c r="AL1457" i="21"/>
  <c r="AM1457" i="21"/>
  <c r="AN1457" i="21"/>
  <c r="AO1457" i="21"/>
  <c r="AP1457" i="21"/>
  <c r="AQ1457" i="21"/>
  <c r="AR1457" i="21"/>
  <c r="AS1457" i="21"/>
  <c r="AT1457" i="21"/>
  <c r="AU1457" i="21"/>
  <c r="AV1457" i="21"/>
  <c r="AW1457" i="21"/>
  <c r="AX1457" i="21"/>
  <c r="AL1458" i="21"/>
  <c r="AM1458" i="21"/>
  <c r="AN1458" i="21"/>
  <c r="AO1458" i="21"/>
  <c r="AP1458" i="21"/>
  <c r="AQ1458" i="21"/>
  <c r="AR1458" i="21"/>
  <c r="AS1458" i="21"/>
  <c r="AT1458" i="21"/>
  <c r="AU1458" i="21"/>
  <c r="AV1458" i="21"/>
  <c r="AW1458" i="21"/>
  <c r="AX1458" i="21"/>
  <c r="AL1459" i="21"/>
  <c r="AM1459" i="21"/>
  <c r="AN1459" i="21"/>
  <c r="AO1459" i="21"/>
  <c r="AP1459" i="21"/>
  <c r="AQ1459" i="21"/>
  <c r="AR1459" i="21"/>
  <c r="AS1459" i="21"/>
  <c r="AT1459" i="21"/>
  <c r="AU1459" i="21"/>
  <c r="AV1459" i="21"/>
  <c r="AW1459" i="21"/>
  <c r="AX1459" i="21"/>
  <c r="AL1460" i="21"/>
  <c r="AM1460" i="21"/>
  <c r="AN1460" i="21"/>
  <c r="AO1460" i="21"/>
  <c r="AP1460" i="21"/>
  <c r="AQ1460" i="21"/>
  <c r="AR1460" i="21"/>
  <c r="AS1460" i="21"/>
  <c r="AT1460" i="21"/>
  <c r="AU1460" i="21"/>
  <c r="AV1460" i="21"/>
  <c r="AW1460" i="21"/>
  <c r="AX1460" i="21"/>
  <c r="AL1461" i="21"/>
  <c r="AM1461" i="21"/>
  <c r="AN1461" i="21"/>
  <c r="AO1461" i="21"/>
  <c r="AP1461" i="21"/>
  <c r="AQ1461" i="21"/>
  <c r="AR1461" i="21"/>
  <c r="AS1461" i="21"/>
  <c r="AT1461" i="21"/>
  <c r="AU1461" i="21"/>
  <c r="AV1461" i="21"/>
  <c r="AW1461" i="21"/>
  <c r="AX1461" i="21"/>
  <c r="AL1462" i="21"/>
  <c r="AM1462" i="21"/>
  <c r="AN1462" i="21"/>
  <c r="AO1462" i="21"/>
  <c r="AP1462" i="21"/>
  <c r="AQ1462" i="21"/>
  <c r="AR1462" i="21"/>
  <c r="AS1462" i="21"/>
  <c r="AT1462" i="21"/>
  <c r="AU1462" i="21"/>
  <c r="AV1462" i="21"/>
  <c r="AW1462" i="21"/>
  <c r="AX1462" i="21"/>
  <c r="AL1463" i="21"/>
  <c r="AM1463" i="21"/>
  <c r="AN1463" i="21"/>
  <c r="AO1463" i="21"/>
  <c r="AP1463" i="21"/>
  <c r="AQ1463" i="21"/>
  <c r="AR1463" i="21"/>
  <c r="AS1463" i="21"/>
  <c r="AT1463" i="21"/>
  <c r="AU1463" i="21"/>
  <c r="AV1463" i="21"/>
  <c r="AW1463" i="21"/>
  <c r="AX1463" i="21"/>
  <c r="AL1464" i="21"/>
  <c r="AM1464" i="21"/>
  <c r="AN1464" i="21"/>
  <c r="AO1464" i="21"/>
  <c r="AP1464" i="21"/>
  <c r="AQ1464" i="21"/>
  <c r="AR1464" i="21"/>
  <c r="AS1464" i="21"/>
  <c r="AT1464" i="21"/>
  <c r="AU1464" i="21"/>
  <c r="AV1464" i="21"/>
  <c r="AW1464" i="21"/>
  <c r="AX1464" i="21"/>
  <c r="AL1465" i="21"/>
  <c r="AM1465" i="21"/>
  <c r="AN1465" i="21"/>
  <c r="AO1465" i="21"/>
  <c r="AP1465" i="21"/>
  <c r="AQ1465" i="21"/>
  <c r="AR1465" i="21"/>
  <c r="AS1465" i="21"/>
  <c r="AT1465" i="21"/>
  <c r="AU1465" i="21"/>
  <c r="AV1465" i="21"/>
  <c r="AW1465" i="21"/>
  <c r="AX1465" i="21"/>
  <c r="AL1466" i="21"/>
  <c r="AM1466" i="21"/>
  <c r="AN1466" i="21"/>
  <c r="AO1466" i="21"/>
  <c r="AP1466" i="21"/>
  <c r="AQ1466" i="21"/>
  <c r="AR1466" i="21"/>
  <c r="AS1466" i="21"/>
  <c r="AT1466" i="21"/>
  <c r="AU1466" i="21"/>
  <c r="AV1466" i="21"/>
  <c r="AW1466" i="21"/>
  <c r="AX1466" i="21"/>
  <c r="AL1467" i="21"/>
  <c r="AM1467" i="21"/>
  <c r="AN1467" i="21"/>
  <c r="AO1467" i="21"/>
  <c r="AP1467" i="21"/>
  <c r="AQ1467" i="21"/>
  <c r="AR1467" i="21"/>
  <c r="AS1467" i="21"/>
  <c r="AT1467" i="21"/>
  <c r="AU1467" i="21"/>
  <c r="AV1467" i="21"/>
  <c r="AW1467" i="21"/>
  <c r="AX1467" i="21"/>
  <c r="AL1468" i="21"/>
  <c r="AM1468" i="21"/>
  <c r="AN1468" i="21"/>
  <c r="AO1468" i="21"/>
  <c r="AP1468" i="21"/>
  <c r="AQ1468" i="21"/>
  <c r="AR1468" i="21"/>
  <c r="AS1468" i="21"/>
  <c r="AT1468" i="21"/>
  <c r="AU1468" i="21"/>
  <c r="AV1468" i="21"/>
  <c r="AW1468" i="21"/>
  <c r="AX1468" i="21"/>
  <c r="AL1469" i="21"/>
  <c r="AM1469" i="21"/>
  <c r="AN1469" i="21"/>
  <c r="AO1469" i="21"/>
  <c r="AP1469" i="21"/>
  <c r="AQ1469" i="21"/>
  <c r="AR1469" i="21"/>
  <c r="AS1469" i="21"/>
  <c r="AT1469" i="21"/>
  <c r="AU1469" i="21"/>
  <c r="AV1469" i="21"/>
  <c r="AW1469" i="21"/>
  <c r="AX1469" i="21"/>
  <c r="AL1470" i="21"/>
  <c r="AM1470" i="21"/>
  <c r="AN1470" i="21"/>
  <c r="AO1470" i="21"/>
  <c r="AP1470" i="21"/>
  <c r="AQ1470" i="21"/>
  <c r="AR1470" i="21"/>
  <c r="AS1470" i="21"/>
  <c r="AT1470" i="21"/>
  <c r="AU1470" i="21"/>
  <c r="AV1470" i="21"/>
  <c r="AW1470" i="21"/>
  <c r="AX1470" i="21"/>
  <c r="AL1471" i="21"/>
  <c r="AM1471" i="21"/>
  <c r="AN1471" i="21"/>
  <c r="AO1471" i="21"/>
  <c r="AP1471" i="21"/>
  <c r="AQ1471" i="21"/>
  <c r="AR1471" i="21"/>
  <c r="AS1471" i="21"/>
  <c r="AT1471" i="21"/>
  <c r="AU1471" i="21"/>
  <c r="AV1471" i="21"/>
  <c r="AW1471" i="21"/>
  <c r="AX1471" i="21"/>
  <c r="AL1472" i="21"/>
  <c r="AM1472" i="21"/>
  <c r="AN1472" i="21"/>
  <c r="AO1472" i="21"/>
  <c r="AP1472" i="21"/>
  <c r="AQ1472" i="21"/>
  <c r="AR1472" i="21"/>
  <c r="AS1472" i="21"/>
  <c r="AT1472" i="21"/>
  <c r="AU1472" i="21"/>
  <c r="AV1472" i="21"/>
  <c r="AW1472" i="21"/>
  <c r="AX1472" i="21"/>
  <c r="AL1473" i="21"/>
  <c r="AM1473" i="21"/>
  <c r="AN1473" i="21"/>
  <c r="AO1473" i="21"/>
  <c r="AP1473" i="21"/>
  <c r="AQ1473" i="21"/>
  <c r="AR1473" i="21"/>
  <c r="AS1473" i="21"/>
  <c r="AT1473" i="21"/>
  <c r="AU1473" i="21"/>
  <c r="AV1473" i="21"/>
  <c r="AW1473" i="21"/>
  <c r="AX1473" i="21"/>
  <c r="AL1474" i="21"/>
  <c r="AM1474" i="21"/>
  <c r="AN1474" i="21"/>
  <c r="AO1474" i="21"/>
  <c r="AP1474" i="21"/>
  <c r="AQ1474" i="21"/>
  <c r="AR1474" i="21"/>
  <c r="AS1474" i="21"/>
  <c r="AT1474" i="21"/>
  <c r="AU1474" i="21"/>
  <c r="AV1474" i="21"/>
  <c r="AW1474" i="21"/>
  <c r="AX1474" i="21"/>
  <c r="AL1475" i="21"/>
  <c r="AM1475" i="21"/>
  <c r="AN1475" i="21"/>
  <c r="AO1475" i="21"/>
  <c r="AP1475" i="21"/>
  <c r="AQ1475" i="21"/>
  <c r="AR1475" i="21"/>
  <c r="AS1475" i="21"/>
  <c r="AT1475" i="21"/>
  <c r="AU1475" i="21"/>
  <c r="AV1475" i="21"/>
  <c r="AW1475" i="21"/>
  <c r="AX1475" i="21"/>
  <c r="AL1476" i="21"/>
  <c r="AM1476" i="21"/>
  <c r="AN1476" i="21"/>
  <c r="AO1476" i="21"/>
  <c r="AP1476" i="21"/>
  <c r="AQ1476" i="21"/>
  <c r="AR1476" i="21"/>
  <c r="AS1476" i="21"/>
  <c r="AT1476" i="21"/>
  <c r="AU1476" i="21"/>
  <c r="AV1476" i="21"/>
  <c r="AW1476" i="21"/>
  <c r="AX1476" i="21"/>
  <c r="AL1477" i="21"/>
  <c r="AM1477" i="21"/>
  <c r="AN1477" i="21"/>
  <c r="AO1477" i="21"/>
  <c r="AP1477" i="21"/>
  <c r="AQ1477" i="21"/>
  <c r="AR1477" i="21"/>
  <c r="AS1477" i="21"/>
  <c r="AT1477" i="21"/>
  <c r="AU1477" i="21"/>
  <c r="AV1477" i="21"/>
  <c r="AW1477" i="21"/>
  <c r="AX1477" i="21"/>
  <c r="AL1478" i="21"/>
  <c r="AM1478" i="21"/>
  <c r="AN1478" i="21"/>
  <c r="AO1478" i="21"/>
  <c r="AP1478" i="21"/>
  <c r="AQ1478" i="21"/>
  <c r="AR1478" i="21"/>
  <c r="AS1478" i="21"/>
  <c r="AT1478" i="21"/>
  <c r="AU1478" i="21"/>
  <c r="AV1478" i="21"/>
  <c r="AW1478" i="21"/>
  <c r="AX1478" i="21"/>
  <c r="AL1479" i="21"/>
  <c r="AM1479" i="21"/>
  <c r="AN1479" i="21"/>
  <c r="AO1479" i="21"/>
  <c r="AP1479" i="21"/>
  <c r="AQ1479" i="21"/>
  <c r="AR1479" i="21"/>
  <c r="AS1479" i="21"/>
  <c r="AT1479" i="21"/>
  <c r="AU1479" i="21"/>
  <c r="AV1479" i="21"/>
  <c r="AW1479" i="21"/>
  <c r="AX1479" i="21"/>
  <c r="AL1480" i="21"/>
  <c r="AM1480" i="21"/>
  <c r="AN1480" i="21"/>
  <c r="AO1480" i="21"/>
  <c r="AP1480" i="21"/>
  <c r="AQ1480" i="21"/>
  <c r="AR1480" i="21"/>
  <c r="AS1480" i="21"/>
  <c r="AT1480" i="21"/>
  <c r="AU1480" i="21"/>
  <c r="AV1480" i="21"/>
  <c r="AW1480" i="21"/>
  <c r="AX1480" i="21"/>
  <c r="AL1481" i="21"/>
  <c r="AM1481" i="21"/>
  <c r="AN1481" i="21"/>
  <c r="AO1481" i="21"/>
  <c r="AP1481" i="21"/>
  <c r="AQ1481" i="21"/>
  <c r="AR1481" i="21"/>
  <c r="AS1481" i="21"/>
  <c r="AT1481" i="21"/>
  <c r="AU1481" i="21"/>
  <c r="AV1481" i="21"/>
  <c r="AW1481" i="21"/>
  <c r="AX1481" i="21"/>
  <c r="AL1482" i="21"/>
  <c r="AM1482" i="21"/>
  <c r="AN1482" i="21"/>
  <c r="AO1482" i="21"/>
  <c r="AP1482" i="21"/>
  <c r="AQ1482" i="21"/>
  <c r="AR1482" i="21"/>
  <c r="AS1482" i="21"/>
  <c r="AT1482" i="21"/>
  <c r="AU1482" i="21"/>
  <c r="AV1482" i="21"/>
  <c r="AW1482" i="21"/>
  <c r="AX1482" i="21"/>
  <c r="AL1483" i="21"/>
  <c r="AM1483" i="21"/>
  <c r="AN1483" i="21"/>
  <c r="AO1483" i="21"/>
  <c r="AP1483" i="21"/>
  <c r="AQ1483" i="21"/>
  <c r="AR1483" i="21"/>
  <c r="AS1483" i="21"/>
  <c r="AT1483" i="21"/>
  <c r="AU1483" i="21"/>
  <c r="AV1483" i="21"/>
  <c r="AW1483" i="21"/>
  <c r="AX1483" i="21"/>
  <c r="AL1484" i="21"/>
  <c r="AM1484" i="21"/>
  <c r="AN1484" i="21"/>
  <c r="AO1484" i="21"/>
  <c r="AP1484" i="21"/>
  <c r="AQ1484" i="21"/>
  <c r="AR1484" i="21"/>
  <c r="AS1484" i="21"/>
  <c r="AT1484" i="21"/>
  <c r="AU1484" i="21"/>
  <c r="AV1484" i="21"/>
  <c r="AW1484" i="21"/>
  <c r="AX1484" i="21"/>
  <c r="AL1485" i="21"/>
  <c r="AM1485" i="21"/>
  <c r="AN1485" i="21"/>
  <c r="AO1485" i="21"/>
  <c r="AP1485" i="21"/>
  <c r="AQ1485" i="21"/>
  <c r="AR1485" i="21"/>
  <c r="AS1485" i="21"/>
  <c r="AT1485" i="21"/>
  <c r="AU1485" i="21"/>
  <c r="AV1485" i="21"/>
  <c r="AW1485" i="21"/>
  <c r="AX1485" i="21"/>
  <c r="AL1486" i="21"/>
  <c r="AM1486" i="21"/>
  <c r="AN1486" i="21"/>
  <c r="AO1486" i="21"/>
  <c r="AP1486" i="21"/>
  <c r="AQ1486" i="21"/>
  <c r="AR1486" i="21"/>
  <c r="AS1486" i="21"/>
  <c r="AT1486" i="21"/>
  <c r="AU1486" i="21"/>
  <c r="AV1486" i="21"/>
  <c r="AW1486" i="21"/>
  <c r="AX1486" i="21"/>
  <c r="AL1487" i="21"/>
  <c r="AM1487" i="21"/>
  <c r="AN1487" i="21"/>
  <c r="AO1487" i="21"/>
  <c r="AP1487" i="21"/>
  <c r="AQ1487" i="21"/>
  <c r="AR1487" i="21"/>
  <c r="AS1487" i="21"/>
  <c r="AT1487" i="21"/>
  <c r="AU1487" i="21"/>
  <c r="AV1487" i="21"/>
  <c r="AW1487" i="21"/>
  <c r="AX1487" i="21"/>
  <c r="AL1488" i="21"/>
  <c r="AM1488" i="21"/>
  <c r="AN1488" i="21"/>
  <c r="AO1488" i="21"/>
  <c r="AP1488" i="21"/>
  <c r="AQ1488" i="21"/>
  <c r="AR1488" i="21"/>
  <c r="AS1488" i="21"/>
  <c r="AT1488" i="21"/>
  <c r="AU1488" i="21"/>
  <c r="AV1488" i="21"/>
  <c r="AW1488" i="21"/>
  <c r="AX1488" i="21"/>
  <c r="AL1489" i="21"/>
  <c r="AM1489" i="21"/>
  <c r="AN1489" i="21"/>
  <c r="AO1489" i="21"/>
  <c r="AP1489" i="21"/>
  <c r="AQ1489" i="21"/>
  <c r="AR1489" i="21"/>
  <c r="AS1489" i="21"/>
  <c r="AT1489" i="21"/>
  <c r="AU1489" i="21"/>
  <c r="AV1489" i="21"/>
  <c r="AW1489" i="21"/>
  <c r="AX1489" i="21"/>
  <c r="AL1490" i="21"/>
  <c r="AM1490" i="21"/>
  <c r="AN1490" i="21"/>
  <c r="AO1490" i="21"/>
  <c r="AP1490" i="21"/>
  <c r="AQ1490" i="21"/>
  <c r="AR1490" i="21"/>
  <c r="AS1490" i="21"/>
  <c r="AT1490" i="21"/>
  <c r="AU1490" i="21"/>
  <c r="AV1490" i="21"/>
  <c r="AW1490" i="21"/>
  <c r="AX1490" i="21"/>
  <c r="AL1491" i="21"/>
  <c r="AM1491" i="21"/>
  <c r="AN1491" i="21"/>
  <c r="AO1491" i="21"/>
  <c r="AP1491" i="21"/>
  <c r="AQ1491" i="21"/>
  <c r="AR1491" i="21"/>
  <c r="AS1491" i="21"/>
  <c r="AT1491" i="21"/>
  <c r="AU1491" i="21"/>
  <c r="AV1491" i="21"/>
  <c r="AW1491" i="21"/>
  <c r="AX1491" i="21"/>
  <c r="AL1492" i="21"/>
  <c r="AM1492" i="21"/>
  <c r="AN1492" i="21"/>
  <c r="AO1492" i="21"/>
  <c r="AP1492" i="21"/>
  <c r="AQ1492" i="21"/>
  <c r="AR1492" i="21"/>
  <c r="AS1492" i="21"/>
  <c r="AT1492" i="21"/>
  <c r="AU1492" i="21"/>
  <c r="AV1492" i="21"/>
  <c r="AW1492" i="21"/>
  <c r="AX1492" i="21"/>
  <c r="AL1493" i="21"/>
  <c r="AM1493" i="21"/>
  <c r="AN1493" i="21"/>
  <c r="AO1493" i="21"/>
  <c r="AP1493" i="21"/>
  <c r="AQ1493" i="21"/>
  <c r="AR1493" i="21"/>
  <c r="AS1493" i="21"/>
  <c r="AT1493" i="21"/>
  <c r="AU1493" i="21"/>
  <c r="AV1493" i="21"/>
  <c r="AW1493" i="21"/>
  <c r="AX1493" i="21"/>
  <c r="AL1494" i="21"/>
  <c r="AM1494" i="21"/>
  <c r="AN1494" i="21"/>
  <c r="AO1494" i="21"/>
  <c r="AP1494" i="21"/>
  <c r="AQ1494" i="21"/>
  <c r="AR1494" i="21"/>
  <c r="AS1494" i="21"/>
  <c r="AT1494" i="21"/>
  <c r="AU1494" i="21"/>
  <c r="AV1494" i="21"/>
  <c r="AW1494" i="21"/>
  <c r="AX1494" i="21"/>
  <c r="AL1495" i="21"/>
  <c r="AM1495" i="21"/>
  <c r="AN1495" i="21"/>
  <c r="AO1495" i="21"/>
  <c r="AP1495" i="21"/>
  <c r="AQ1495" i="21"/>
  <c r="AR1495" i="21"/>
  <c r="AS1495" i="21"/>
  <c r="AT1495" i="21"/>
  <c r="AU1495" i="21"/>
  <c r="AV1495" i="21"/>
  <c r="AW1495" i="21"/>
  <c r="AX1495" i="21"/>
  <c r="AL1496" i="21"/>
  <c r="AM1496" i="21"/>
  <c r="AN1496" i="21"/>
  <c r="AO1496" i="21"/>
  <c r="AP1496" i="21"/>
  <c r="AQ1496" i="21"/>
  <c r="AR1496" i="21"/>
  <c r="AS1496" i="21"/>
  <c r="AT1496" i="21"/>
  <c r="AU1496" i="21"/>
  <c r="AV1496" i="21"/>
  <c r="AW1496" i="21"/>
  <c r="AX1496" i="21"/>
  <c r="AL1497" i="21"/>
  <c r="AM1497" i="21"/>
  <c r="AN1497" i="21"/>
  <c r="AO1497" i="21"/>
  <c r="AP1497" i="21"/>
  <c r="AQ1497" i="21"/>
  <c r="AR1497" i="21"/>
  <c r="AS1497" i="21"/>
  <c r="AT1497" i="21"/>
  <c r="AU1497" i="21"/>
  <c r="AV1497" i="21"/>
  <c r="AW1497" i="21"/>
  <c r="AX1497" i="21"/>
  <c r="AL1498" i="21"/>
  <c r="AM1498" i="21"/>
  <c r="AN1498" i="21"/>
  <c r="AO1498" i="21"/>
  <c r="AP1498" i="21"/>
  <c r="AQ1498" i="21"/>
  <c r="AR1498" i="21"/>
  <c r="AS1498" i="21"/>
  <c r="AT1498" i="21"/>
  <c r="AU1498" i="21"/>
  <c r="AV1498" i="21"/>
  <c r="AW1498" i="21"/>
  <c r="AX1498" i="21"/>
  <c r="AL1499" i="21"/>
  <c r="AM1499" i="21"/>
  <c r="AN1499" i="21"/>
  <c r="AO1499" i="21"/>
  <c r="AP1499" i="21"/>
  <c r="AQ1499" i="21"/>
  <c r="AR1499" i="21"/>
  <c r="AS1499" i="21"/>
  <c r="AT1499" i="21"/>
  <c r="AU1499" i="21"/>
  <c r="AV1499" i="21"/>
  <c r="AW1499" i="21"/>
  <c r="AX1499" i="21"/>
  <c r="AL1500" i="21"/>
  <c r="AM1500" i="21"/>
  <c r="AN1500" i="21"/>
  <c r="AO1500" i="21"/>
  <c r="AP1500" i="21"/>
  <c r="AQ1500" i="21"/>
  <c r="AR1500" i="21"/>
  <c r="AS1500" i="21"/>
  <c r="AT1500" i="21"/>
  <c r="AU1500" i="21"/>
  <c r="AV1500" i="21"/>
  <c r="AW1500" i="21"/>
  <c r="AX1500" i="21"/>
  <c r="AL1501" i="21"/>
  <c r="AM1501" i="21"/>
  <c r="AN1501" i="21"/>
  <c r="AO1501" i="21"/>
  <c r="AP1501" i="21"/>
  <c r="AQ1501" i="21"/>
  <c r="AR1501" i="21"/>
  <c r="AS1501" i="21"/>
  <c r="AT1501" i="21"/>
  <c r="AU1501" i="21"/>
  <c r="AV1501" i="21"/>
  <c r="AW1501" i="21"/>
  <c r="AX1501" i="21"/>
  <c r="AL1502" i="21"/>
  <c r="AM1502" i="21"/>
  <c r="AN1502" i="21"/>
  <c r="AO1502" i="21"/>
  <c r="AP1502" i="21"/>
  <c r="AQ1502" i="21"/>
  <c r="AR1502" i="21"/>
  <c r="AS1502" i="21"/>
  <c r="AT1502" i="21"/>
  <c r="AU1502" i="21"/>
  <c r="AV1502" i="21"/>
  <c r="AW1502" i="21"/>
  <c r="AX1502" i="21"/>
  <c r="AL1503" i="21"/>
  <c r="AM1503" i="21"/>
  <c r="AN1503" i="21"/>
  <c r="AO1503" i="21"/>
  <c r="AP1503" i="21"/>
  <c r="AQ1503" i="21"/>
  <c r="AR1503" i="21"/>
  <c r="AS1503" i="21"/>
  <c r="AT1503" i="21"/>
  <c r="AU1503" i="21"/>
  <c r="AV1503" i="21"/>
  <c r="AW1503" i="21"/>
  <c r="AX1503" i="21"/>
  <c r="AL1504" i="21"/>
  <c r="AM1504" i="21"/>
  <c r="AN1504" i="21"/>
  <c r="AO1504" i="21"/>
  <c r="AP1504" i="21"/>
  <c r="AQ1504" i="21"/>
  <c r="AR1504" i="21"/>
  <c r="AS1504" i="21"/>
  <c r="AT1504" i="21"/>
  <c r="AU1504" i="21"/>
  <c r="AV1504" i="21"/>
  <c r="AW1504" i="21"/>
  <c r="AX1504" i="21"/>
  <c r="AL1505" i="21"/>
  <c r="AM1505" i="21"/>
  <c r="AN1505" i="21"/>
  <c r="AO1505" i="21"/>
  <c r="AP1505" i="21"/>
  <c r="AQ1505" i="21"/>
  <c r="AR1505" i="21"/>
  <c r="AS1505" i="21"/>
  <c r="AT1505" i="21"/>
  <c r="AU1505" i="21"/>
  <c r="AV1505" i="21"/>
  <c r="AW1505" i="21"/>
  <c r="AX1505" i="21"/>
  <c r="AL1506" i="21"/>
  <c r="AM1506" i="21"/>
  <c r="AN1506" i="21"/>
  <c r="AO1506" i="21"/>
  <c r="AP1506" i="21"/>
  <c r="AQ1506" i="21"/>
  <c r="AR1506" i="21"/>
  <c r="AS1506" i="21"/>
  <c r="AT1506" i="21"/>
  <c r="AU1506" i="21"/>
  <c r="AV1506" i="21"/>
  <c r="AW1506" i="21"/>
  <c r="AX1506" i="21"/>
  <c r="AL1507" i="21"/>
  <c r="AM1507" i="21"/>
  <c r="AN1507" i="21"/>
  <c r="AO1507" i="21"/>
  <c r="AP1507" i="21"/>
  <c r="AQ1507" i="21"/>
  <c r="AR1507" i="21"/>
  <c r="AS1507" i="21"/>
  <c r="AT1507" i="21"/>
  <c r="AU1507" i="21"/>
  <c r="AV1507" i="21"/>
  <c r="AW1507" i="21"/>
  <c r="AX1507" i="21"/>
  <c r="AL1508" i="21"/>
  <c r="AM1508" i="21"/>
  <c r="AN1508" i="21"/>
  <c r="AO1508" i="21"/>
  <c r="AP1508" i="21"/>
  <c r="AQ1508" i="21"/>
  <c r="AR1508" i="21"/>
  <c r="AS1508" i="21"/>
  <c r="AT1508" i="21"/>
  <c r="AU1508" i="21"/>
  <c r="AV1508" i="21"/>
  <c r="AW1508" i="21"/>
  <c r="AX1508" i="21"/>
  <c r="AL1509" i="21"/>
  <c r="AM1509" i="21"/>
  <c r="AN1509" i="21"/>
  <c r="AO1509" i="21"/>
  <c r="AP1509" i="21"/>
  <c r="AQ1509" i="21"/>
  <c r="AR1509" i="21"/>
  <c r="AS1509" i="21"/>
  <c r="AT1509" i="21"/>
  <c r="AU1509" i="21"/>
  <c r="AV1509" i="21"/>
  <c r="AW1509" i="21"/>
  <c r="AX1509" i="21"/>
  <c r="AL1510" i="21"/>
  <c r="AM1510" i="21"/>
  <c r="AN1510" i="21"/>
  <c r="AO1510" i="21"/>
  <c r="AP1510" i="21"/>
  <c r="AQ1510" i="21"/>
  <c r="AR1510" i="21"/>
  <c r="AS1510" i="21"/>
  <c r="AT1510" i="21"/>
  <c r="AU1510" i="21"/>
  <c r="AV1510" i="21"/>
  <c r="AW1510" i="21"/>
  <c r="AX1510" i="21"/>
  <c r="AL1511" i="21"/>
  <c r="AM1511" i="21"/>
  <c r="AN1511" i="21"/>
  <c r="AO1511" i="21"/>
  <c r="AP1511" i="21"/>
  <c r="AQ1511" i="21"/>
  <c r="AR1511" i="21"/>
  <c r="AS1511" i="21"/>
  <c r="AT1511" i="21"/>
  <c r="AU1511" i="21"/>
  <c r="AV1511" i="21"/>
  <c r="AW1511" i="21"/>
  <c r="AX1511" i="21"/>
  <c r="AL1512" i="21"/>
  <c r="AM1512" i="21"/>
  <c r="AN1512" i="21"/>
  <c r="AO1512" i="21"/>
  <c r="AP1512" i="21"/>
  <c r="AQ1512" i="21"/>
  <c r="AR1512" i="21"/>
  <c r="AS1512" i="21"/>
  <c r="AT1512" i="21"/>
  <c r="AU1512" i="21"/>
  <c r="AV1512" i="21"/>
  <c r="AW1512" i="21"/>
  <c r="AX1512" i="21"/>
  <c r="AL1513" i="21"/>
  <c r="AM1513" i="21"/>
  <c r="AN1513" i="21"/>
  <c r="AO1513" i="21"/>
  <c r="AP1513" i="21"/>
  <c r="AQ1513" i="21"/>
  <c r="AR1513" i="21"/>
  <c r="AS1513" i="21"/>
  <c r="AT1513" i="21"/>
  <c r="AU1513" i="21"/>
  <c r="AV1513" i="21"/>
  <c r="AW1513" i="21"/>
  <c r="AX1513" i="21"/>
  <c r="AE164" i="21" l="1"/>
  <c r="AE165" i="21"/>
  <c r="AE166" i="21"/>
  <c r="AE167" i="21"/>
  <c r="AE168" i="21"/>
  <c r="AE169" i="21"/>
  <c r="AE170" i="21"/>
  <c r="AE171" i="21"/>
  <c r="AE172" i="21"/>
  <c r="AE173" i="21"/>
  <c r="AE174" i="21"/>
  <c r="AE175" i="21"/>
  <c r="AE176" i="21"/>
  <c r="AE177" i="21"/>
  <c r="AE178" i="21"/>
  <c r="AE179" i="21"/>
  <c r="AE180" i="21"/>
  <c r="AE181" i="21"/>
  <c r="AE182" i="21"/>
  <c r="AE183" i="21"/>
  <c r="AE184" i="21"/>
  <c r="AE185" i="21"/>
  <c r="AE186" i="21"/>
  <c r="AE187" i="21"/>
  <c r="AE188" i="21"/>
  <c r="AE189" i="21"/>
  <c r="AE190" i="21"/>
  <c r="AE191" i="21"/>
  <c r="AE192" i="21"/>
  <c r="AE193" i="21"/>
  <c r="AE194" i="21"/>
  <c r="AE195" i="21"/>
  <c r="AE196" i="21"/>
  <c r="AE197" i="21"/>
  <c r="AE198" i="21"/>
  <c r="AE199" i="21"/>
  <c r="AE200" i="21"/>
  <c r="AE201" i="21"/>
  <c r="AE202" i="21"/>
  <c r="AE203" i="21"/>
  <c r="AE204" i="21"/>
  <c r="AE205" i="21"/>
  <c r="AE206" i="21"/>
  <c r="AE207" i="21"/>
  <c r="AE208" i="21"/>
  <c r="AE209" i="21"/>
  <c r="AE210" i="21"/>
  <c r="AE211" i="21"/>
  <c r="AE212" i="21"/>
  <c r="AE213" i="21"/>
  <c r="AE214" i="21"/>
  <c r="AE215" i="21"/>
  <c r="AE216" i="21"/>
  <c r="AE217" i="21"/>
  <c r="AE218" i="21"/>
  <c r="AE219" i="21"/>
  <c r="AE220" i="21"/>
  <c r="AE221" i="21"/>
  <c r="AE222" i="21"/>
  <c r="AE223" i="21"/>
  <c r="AE224" i="21"/>
  <c r="AE225" i="21"/>
  <c r="AE226" i="21"/>
  <c r="AE227" i="21"/>
  <c r="AE228" i="21"/>
  <c r="AE229" i="21"/>
  <c r="AE230" i="21"/>
  <c r="AE231" i="21"/>
  <c r="AE232" i="21"/>
  <c r="AE233" i="21"/>
  <c r="AE234" i="21"/>
  <c r="AE235" i="21"/>
  <c r="AE236" i="21"/>
  <c r="AE237" i="21"/>
  <c r="AE238" i="21"/>
  <c r="AE239" i="21"/>
  <c r="AE240" i="21"/>
  <c r="AE241" i="21"/>
  <c r="AE242" i="21"/>
  <c r="AE243" i="21"/>
  <c r="AE244" i="21"/>
  <c r="AE245" i="21"/>
  <c r="AE246" i="21"/>
  <c r="AE247" i="21"/>
  <c r="AE248" i="21"/>
  <c r="AE249" i="21"/>
  <c r="AE250" i="21"/>
  <c r="AE251" i="21"/>
  <c r="AE252" i="21"/>
  <c r="AE253" i="21"/>
  <c r="AE254" i="21"/>
  <c r="AE255" i="21"/>
  <c r="AE256" i="21"/>
  <c r="AE257" i="21"/>
  <c r="AE258" i="21"/>
  <c r="AE259" i="21"/>
  <c r="AE260" i="21"/>
  <c r="AE261" i="21"/>
  <c r="AE262" i="21"/>
  <c r="AE263" i="21"/>
  <c r="AE264" i="21"/>
  <c r="AE265" i="21"/>
  <c r="AE266" i="21"/>
  <c r="AE267" i="21"/>
  <c r="AE268" i="21"/>
  <c r="AE269" i="21"/>
  <c r="AE270" i="21"/>
  <c r="AE271" i="21"/>
  <c r="AE272" i="21"/>
  <c r="AE273" i="21"/>
  <c r="AE274" i="21"/>
  <c r="AE275" i="21"/>
  <c r="AE276" i="21"/>
  <c r="AE277" i="21"/>
  <c r="AE278" i="21"/>
  <c r="AE279" i="21"/>
  <c r="AE280" i="21"/>
  <c r="AE281" i="21"/>
  <c r="AE282" i="21"/>
  <c r="AE283" i="21"/>
  <c r="AE284" i="21"/>
  <c r="AE285" i="21"/>
  <c r="AE286" i="21"/>
  <c r="AE287" i="21"/>
  <c r="AE288" i="21"/>
  <c r="AE289" i="21"/>
  <c r="AE290" i="21"/>
  <c r="AE291" i="21"/>
  <c r="AE292" i="21"/>
  <c r="AE293" i="21"/>
  <c r="AE294" i="21"/>
  <c r="AE295" i="21"/>
  <c r="AE296" i="21"/>
  <c r="AE297" i="21"/>
  <c r="AE298" i="21"/>
  <c r="AE299" i="21"/>
  <c r="AE300" i="21"/>
  <c r="AE301" i="21"/>
  <c r="AE302" i="21"/>
  <c r="AE303" i="21"/>
  <c r="AE304" i="21"/>
  <c r="AE305" i="21"/>
  <c r="AE306" i="21"/>
  <c r="AE307" i="21"/>
  <c r="AE308" i="21"/>
  <c r="AE309" i="21"/>
  <c r="AE310" i="21"/>
  <c r="AE311" i="21"/>
  <c r="AE312" i="21"/>
  <c r="AE313" i="21"/>
  <c r="AE314" i="21"/>
  <c r="AE315" i="21"/>
  <c r="AE316" i="21"/>
  <c r="AE317" i="21"/>
  <c r="AE318" i="21"/>
  <c r="AE319" i="21"/>
  <c r="AE320" i="21"/>
  <c r="AE321" i="21"/>
  <c r="AE322" i="21"/>
  <c r="AE323" i="21"/>
  <c r="AE324" i="21"/>
  <c r="AE325" i="21"/>
  <c r="AE326" i="21"/>
  <c r="AE327" i="21"/>
  <c r="AE328" i="21"/>
  <c r="AE329" i="21"/>
  <c r="AE330" i="21"/>
  <c r="AE331" i="21"/>
  <c r="AE332" i="21"/>
  <c r="AE333" i="21"/>
  <c r="AE334" i="21"/>
  <c r="AE335" i="21"/>
  <c r="AE336" i="21"/>
  <c r="AE337" i="21"/>
  <c r="AE338" i="21"/>
  <c r="AE339" i="21"/>
  <c r="AE340" i="21"/>
  <c r="AE341" i="21"/>
  <c r="AE342" i="21"/>
  <c r="AE343" i="21"/>
  <c r="AE344" i="21"/>
  <c r="AE345" i="21"/>
  <c r="AE346" i="21"/>
  <c r="AE347" i="21"/>
  <c r="AE348" i="21"/>
  <c r="AE349" i="21"/>
  <c r="AE350" i="21"/>
  <c r="AE351" i="21"/>
  <c r="AE352" i="21"/>
  <c r="AE353" i="21"/>
  <c r="AE354" i="21"/>
  <c r="AE355" i="21"/>
  <c r="AE356" i="21"/>
  <c r="AE357" i="21"/>
  <c r="AE358" i="21"/>
  <c r="AE359" i="21"/>
  <c r="AE360" i="21"/>
  <c r="AE361" i="21"/>
  <c r="AE362" i="21"/>
  <c r="AE363" i="21"/>
  <c r="AE364" i="21"/>
  <c r="AE365" i="21"/>
  <c r="AE366" i="21"/>
  <c r="AE367" i="21"/>
  <c r="AE368" i="21"/>
  <c r="AE369" i="21"/>
  <c r="AE370" i="21"/>
  <c r="AE371" i="21"/>
  <c r="AE372" i="21"/>
  <c r="AE373" i="21"/>
  <c r="AE374" i="21"/>
  <c r="AE375" i="21"/>
  <c r="AE376" i="21"/>
  <c r="AE377" i="21"/>
  <c r="AE378" i="21"/>
  <c r="AE379" i="21"/>
  <c r="AE380" i="21"/>
  <c r="AE381" i="21"/>
  <c r="AE382" i="21"/>
  <c r="AE383" i="21"/>
  <c r="AE384" i="21"/>
  <c r="AE385" i="21"/>
  <c r="AE386" i="21"/>
  <c r="AE387" i="21"/>
  <c r="AE388" i="21"/>
  <c r="AE389" i="21"/>
  <c r="AE390" i="21"/>
  <c r="AE391" i="21"/>
  <c r="AE392" i="21"/>
  <c r="AE393" i="21"/>
  <c r="AE394" i="21"/>
  <c r="AE395" i="21"/>
  <c r="AE396" i="21"/>
  <c r="AE397" i="21"/>
  <c r="AE398" i="21"/>
  <c r="AE399" i="21"/>
  <c r="AE400" i="21"/>
  <c r="AE401" i="21"/>
  <c r="AE402" i="21"/>
  <c r="AE403" i="21"/>
  <c r="AE404" i="21"/>
  <c r="AE405" i="21"/>
  <c r="AE406" i="21"/>
  <c r="AE407" i="21"/>
  <c r="AE408" i="21"/>
  <c r="AE409" i="21"/>
  <c r="AE410" i="21"/>
  <c r="AE411" i="21"/>
  <c r="AE412" i="21"/>
  <c r="AE413" i="21"/>
  <c r="AE414" i="21"/>
  <c r="AE415" i="21"/>
  <c r="AE416" i="21"/>
  <c r="AE417" i="21"/>
  <c r="AE418" i="21"/>
  <c r="AE419" i="21"/>
  <c r="AE420" i="21"/>
  <c r="AE421" i="21"/>
  <c r="AE422" i="21"/>
  <c r="AE423" i="21"/>
  <c r="AE424" i="21"/>
  <c r="AE425" i="21"/>
  <c r="AE426" i="21"/>
  <c r="AE427" i="21"/>
  <c r="AE428" i="21"/>
  <c r="AE429" i="21"/>
  <c r="AE430" i="21"/>
  <c r="AE431" i="21"/>
  <c r="AE432" i="21"/>
  <c r="AE433" i="21"/>
  <c r="AE434" i="21"/>
  <c r="AE435" i="21"/>
  <c r="AE436" i="21"/>
  <c r="AE437" i="21"/>
  <c r="AE438" i="21"/>
  <c r="AE439" i="21"/>
  <c r="AE440" i="21"/>
  <c r="AE441" i="21"/>
  <c r="AE442" i="21"/>
  <c r="AE443" i="21"/>
  <c r="AE444" i="21"/>
  <c r="AE445" i="21"/>
  <c r="AE446" i="21"/>
  <c r="AE447" i="21"/>
  <c r="AE448" i="21"/>
  <c r="AE449" i="21"/>
  <c r="AE450" i="21"/>
  <c r="AE451" i="21"/>
  <c r="AE452" i="21"/>
  <c r="AE453" i="21"/>
  <c r="AE454" i="21"/>
  <c r="AE455" i="21"/>
  <c r="AE456" i="21"/>
  <c r="AE457" i="21"/>
  <c r="AE458" i="21"/>
  <c r="AE459" i="21"/>
  <c r="AE460" i="21"/>
  <c r="AE461" i="21"/>
  <c r="AE462" i="21"/>
  <c r="AE463" i="21"/>
  <c r="AE464" i="21"/>
  <c r="AE465" i="21"/>
  <c r="AE466" i="21"/>
  <c r="AE467" i="21"/>
  <c r="AE468" i="21"/>
  <c r="AE469" i="21"/>
  <c r="AE470" i="21"/>
  <c r="AE471" i="21"/>
  <c r="AE472" i="21"/>
  <c r="AE473" i="21"/>
  <c r="AE474" i="21"/>
  <c r="AE475" i="21"/>
  <c r="AE476" i="21"/>
  <c r="AE477" i="21"/>
  <c r="AE478" i="21"/>
  <c r="AE479" i="21"/>
  <c r="AE480" i="21"/>
  <c r="AE481" i="21"/>
  <c r="AE482" i="21"/>
  <c r="AE483" i="21"/>
  <c r="AE484" i="21"/>
  <c r="AE485" i="21"/>
  <c r="AE486" i="21"/>
  <c r="AE487" i="21"/>
  <c r="AE488" i="21"/>
  <c r="AE489" i="21"/>
  <c r="AE490" i="21"/>
  <c r="AE491" i="21"/>
  <c r="AE492" i="21"/>
  <c r="AE493" i="21"/>
  <c r="AE494" i="21"/>
  <c r="AE495" i="21"/>
  <c r="AE496" i="21"/>
  <c r="AE497" i="21"/>
  <c r="AE498" i="21"/>
  <c r="AE499" i="21"/>
  <c r="AE500" i="21"/>
  <c r="AE501" i="21"/>
  <c r="AE502" i="21"/>
  <c r="AE503" i="21"/>
  <c r="AE504" i="21"/>
  <c r="AE505" i="21"/>
  <c r="AE506" i="21"/>
  <c r="AE507" i="21"/>
  <c r="AE508" i="21"/>
  <c r="AE509" i="21"/>
  <c r="AE510" i="21"/>
  <c r="AE511" i="21"/>
  <c r="AE512" i="21"/>
  <c r="AE513" i="21"/>
  <c r="AE514" i="21"/>
  <c r="AE515" i="21"/>
  <c r="AE516" i="21"/>
  <c r="AE517" i="21"/>
  <c r="AE518" i="21"/>
  <c r="AE519" i="21"/>
  <c r="AE520" i="21"/>
  <c r="AE521" i="21"/>
  <c r="AE522" i="21"/>
  <c r="AE523" i="21"/>
  <c r="AE524" i="21"/>
  <c r="AE525" i="21"/>
  <c r="AE526" i="21"/>
  <c r="AE527" i="21"/>
  <c r="AE528" i="21"/>
  <c r="AE529" i="21"/>
  <c r="AE530" i="21"/>
  <c r="AE531" i="21"/>
  <c r="AE532" i="21"/>
  <c r="AE533" i="21"/>
  <c r="AE534" i="21"/>
  <c r="AE535" i="21"/>
  <c r="AE536" i="21"/>
  <c r="AE537" i="21"/>
  <c r="AE538" i="21"/>
  <c r="AE539" i="21"/>
  <c r="AE540" i="21"/>
  <c r="AE541" i="21"/>
  <c r="AE542" i="21"/>
  <c r="AE543" i="21"/>
  <c r="AE544" i="21"/>
  <c r="AE545" i="21"/>
  <c r="AE546" i="21"/>
  <c r="AE547" i="21"/>
  <c r="AE548" i="21"/>
  <c r="AE549" i="21"/>
  <c r="AE550" i="21"/>
  <c r="AE551" i="21"/>
  <c r="AE552" i="21"/>
  <c r="AE553" i="21"/>
  <c r="AE554" i="21"/>
  <c r="AE555" i="21"/>
  <c r="AE556" i="21"/>
  <c r="AE557" i="21"/>
  <c r="AE558" i="21"/>
  <c r="AE559" i="21"/>
  <c r="AE560" i="21"/>
  <c r="AE561" i="21"/>
  <c r="AE562" i="21"/>
  <c r="AE563" i="21"/>
  <c r="AE564" i="21"/>
  <c r="AE565" i="21"/>
  <c r="AE566" i="21"/>
  <c r="AE567" i="21"/>
  <c r="AE568" i="21"/>
  <c r="AE569" i="21"/>
  <c r="AE570" i="21"/>
  <c r="AE571" i="21"/>
  <c r="AE572" i="21"/>
  <c r="AE573" i="21"/>
  <c r="AE574" i="21"/>
  <c r="AE575" i="21"/>
  <c r="AE576" i="21"/>
  <c r="AE577" i="21"/>
  <c r="AE578" i="21"/>
  <c r="AE579" i="21"/>
  <c r="AE580" i="21"/>
  <c r="AE581" i="21"/>
  <c r="AE582" i="21"/>
  <c r="AE583" i="21"/>
  <c r="AE584" i="21"/>
  <c r="AE585" i="21"/>
  <c r="AE586" i="21"/>
  <c r="AE587" i="21"/>
  <c r="AE588" i="21"/>
  <c r="AE589" i="21"/>
  <c r="AE590" i="21"/>
  <c r="AE591" i="21"/>
  <c r="AE592" i="21"/>
  <c r="AE593" i="21"/>
  <c r="AE594" i="21"/>
  <c r="AE595" i="21"/>
  <c r="AE596" i="21"/>
  <c r="AE597" i="21"/>
  <c r="AE598" i="21"/>
  <c r="AE599" i="21"/>
  <c r="AE600" i="21"/>
  <c r="AE601" i="21"/>
  <c r="AE602" i="21"/>
  <c r="AE603" i="21"/>
  <c r="AE604" i="21"/>
  <c r="AE605" i="21"/>
  <c r="AE606" i="21"/>
  <c r="AE607" i="21"/>
  <c r="AE608" i="21"/>
  <c r="AE609" i="21"/>
  <c r="AE610" i="21"/>
  <c r="AE611" i="21"/>
  <c r="AE612" i="21"/>
  <c r="AE613" i="21"/>
  <c r="AE614" i="21"/>
  <c r="AE615" i="21"/>
  <c r="AE616" i="21"/>
  <c r="AE617" i="21"/>
  <c r="AE618" i="21"/>
  <c r="AE619" i="21"/>
  <c r="AE620" i="21"/>
  <c r="AE621" i="21"/>
  <c r="AE622" i="21"/>
  <c r="AE623" i="21"/>
  <c r="AE624" i="21"/>
  <c r="AE625" i="21"/>
  <c r="AE626" i="21"/>
  <c r="AE627" i="21"/>
  <c r="AE628" i="21"/>
  <c r="AE629" i="21"/>
  <c r="AE630" i="21"/>
  <c r="AE631" i="21"/>
  <c r="AE632" i="21"/>
  <c r="AE633" i="21"/>
  <c r="AE634" i="21"/>
  <c r="AE635" i="21"/>
  <c r="AE636" i="21"/>
  <c r="AE637" i="21"/>
  <c r="AE638" i="21"/>
  <c r="AE639" i="21"/>
  <c r="AE640" i="21"/>
  <c r="AE641" i="21"/>
  <c r="AE642" i="21"/>
  <c r="AE643" i="21"/>
  <c r="AE644" i="21"/>
  <c r="AE645" i="21"/>
  <c r="AE646" i="21"/>
  <c r="AE647" i="21"/>
  <c r="AE648" i="21"/>
  <c r="AE649" i="21"/>
  <c r="AE650" i="21"/>
  <c r="AE651" i="21"/>
  <c r="AE652" i="21"/>
  <c r="AE653" i="21"/>
  <c r="AE654" i="21"/>
  <c r="AE655" i="21"/>
  <c r="AE656" i="21"/>
  <c r="AE657" i="21"/>
  <c r="AE658" i="21"/>
  <c r="AE659" i="21"/>
  <c r="AE660" i="21"/>
  <c r="AE661" i="21"/>
  <c r="AE662" i="21"/>
  <c r="AE663" i="21"/>
  <c r="AE664" i="21"/>
  <c r="AE665" i="21"/>
  <c r="AE666" i="21"/>
  <c r="AE667" i="21"/>
  <c r="AE668" i="21"/>
  <c r="AE669" i="21"/>
  <c r="AE670" i="21"/>
  <c r="AE671" i="21"/>
  <c r="AE672" i="21"/>
  <c r="AE673" i="21"/>
  <c r="AE674" i="21"/>
  <c r="AE675" i="21"/>
  <c r="AE676" i="21"/>
  <c r="AE677" i="21"/>
  <c r="AE678" i="21"/>
  <c r="AE679" i="21"/>
  <c r="AE680" i="21"/>
  <c r="AE681" i="21"/>
  <c r="AE682" i="21"/>
  <c r="AE683" i="21"/>
  <c r="AE684" i="21"/>
  <c r="AE685" i="21"/>
  <c r="AE686" i="21"/>
  <c r="AE687" i="21"/>
  <c r="AE688" i="21"/>
  <c r="AE689" i="21"/>
  <c r="AE690" i="21"/>
  <c r="AE691" i="21"/>
  <c r="AE692" i="21"/>
  <c r="AE693" i="21"/>
  <c r="AE694" i="21"/>
  <c r="AE695" i="21"/>
  <c r="AE696" i="21"/>
  <c r="AE697" i="21"/>
  <c r="AE698" i="21"/>
  <c r="AE699" i="21"/>
  <c r="AE700" i="21"/>
  <c r="AE701" i="21"/>
  <c r="AE702" i="21"/>
  <c r="AE703" i="21"/>
  <c r="AE704" i="21"/>
  <c r="AE705" i="21"/>
  <c r="AE706" i="21"/>
  <c r="AE707" i="21"/>
  <c r="AE708" i="21"/>
  <c r="AE709" i="21"/>
  <c r="AE710" i="21"/>
  <c r="AE711" i="21"/>
  <c r="AE712" i="21"/>
  <c r="AE713" i="21"/>
  <c r="AE714" i="21"/>
  <c r="AE715" i="21"/>
  <c r="AE716" i="21"/>
  <c r="AE717" i="21"/>
  <c r="AE718" i="21"/>
  <c r="AE719" i="21"/>
  <c r="AE720" i="21"/>
  <c r="AE721" i="21"/>
  <c r="AE722" i="21"/>
  <c r="AE723" i="21"/>
  <c r="AE724" i="21"/>
  <c r="AE725" i="21"/>
  <c r="AE726" i="21"/>
  <c r="AE727" i="21"/>
  <c r="AE728" i="21"/>
  <c r="AE729" i="21"/>
  <c r="AE730" i="21"/>
  <c r="AE731" i="21"/>
  <c r="AE732" i="21"/>
  <c r="AE733" i="21"/>
  <c r="AE734" i="21"/>
  <c r="AE735" i="21"/>
  <c r="AE736" i="21"/>
  <c r="AE737" i="21"/>
  <c r="AE738" i="21"/>
  <c r="AE739" i="21"/>
  <c r="AE740" i="21"/>
  <c r="AE741" i="21"/>
  <c r="AE742" i="21"/>
  <c r="AE743" i="21"/>
  <c r="AE744" i="21"/>
  <c r="AE745" i="21"/>
  <c r="AE746" i="21"/>
  <c r="AE747" i="21"/>
  <c r="AE748" i="21"/>
  <c r="AE749" i="21"/>
  <c r="AE750" i="21"/>
  <c r="AE751" i="21"/>
  <c r="AE752" i="21"/>
  <c r="AE753" i="21"/>
  <c r="AE754" i="21"/>
  <c r="AE755" i="21"/>
  <c r="AE756" i="21"/>
  <c r="AE757" i="21"/>
  <c r="AE758" i="21"/>
  <c r="AE759" i="21"/>
  <c r="AE760" i="21"/>
  <c r="AE761" i="21"/>
  <c r="AE762" i="21"/>
  <c r="AE763" i="21"/>
  <c r="AE764" i="21"/>
  <c r="AE765" i="21"/>
  <c r="AE766" i="21"/>
  <c r="AE767" i="21"/>
  <c r="AE768" i="21"/>
  <c r="AE769" i="21"/>
  <c r="AE770" i="21"/>
  <c r="AE771" i="21"/>
  <c r="AE772" i="21"/>
  <c r="AE773" i="21"/>
  <c r="AE774" i="21"/>
  <c r="AE775" i="21"/>
  <c r="AE776" i="21"/>
  <c r="AE777" i="21"/>
  <c r="AE778" i="21"/>
  <c r="AE779" i="21"/>
  <c r="AE780" i="21"/>
  <c r="AE781" i="21"/>
  <c r="AE782" i="21"/>
  <c r="AE783" i="21"/>
  <c r="AE784" i="21"/>
  <c r="AE785" i="21"/>
  <c r="AE786" i="21"/>
  <c r="AE787" i="21"/>
  <c r="AE788" i="21"/>
  <c r="AE789" i="21"/>
  <c r="AE790" i="21"/>
  <c r="AE791" i="21"/>
  <c r="AE792" i="21"/>
  <c r="AE793" i="21"/>
  <c r="AE794" i="21"/>
  <c r="AE795" i="21"/>
  <c r="AE796" i="21"/>
  <c r="AE797" i="21"/>
  <c r="AE798" i="21"/>
  <c r="AE799" i="21"/>
  <c r="AE800" i="21"/>
  <c r="AE801" i="21"/>
  <c r="AE802" i="21"/>
  <c r="AE803" i="21"/>
  <c r="AE804" i="21"/>
  <c r="AE805" i="21"/>
  <c r="AE806" i="21"/>
  <c r="AE807" i="21"/>
  <c r="AE808" i="21"/>
  <c r="AE809" i="21"/>
  <c r="AE810" i="21"/>
  <c r="AE811" i="21"/>
  <c r="AE812" i="21"/>
  <c r="AE813" i="21"/>
  <c r="AE814" i="21"/>
  <c r="AE815" i="21"/>
  <c r="AE816" i="21"/>
  <c r="AE817" i="21"/>
  <c r="AE818" i="21"/>
  <c r="AE819" i="21"/>
  <c r="AE820" i="21"/>
  <c r="AE821" i="21"/>
  <c r="AE822" i="21"/>
  <c r="AE823" i="21"/>
  <c r="AE824" i="21"/>
  <c r="AE825" i="21"/>
  <c r="AE826" i="21"/>
  <c r="AE827" i="21"/>
  <c r="AE828" i="21"/>
  <c r="AE829" i="21"/>
  <c r="AE830" i="21"/>
  <c r="AE831" i="21"/>
  <c r="AE832" i="21"/>
  <c r="AE833" i="21"/>
  <c r="AE834" i="21"/>
  <c r="AE835" i="21"/>
  <c r="AE836" i="21"/>
  <c r="AE837" i="21"/>
  <c r="AE838" i="21"/>
  <c r="AE839" i="21"/>
  <c r="AE840" i="21"/>
  <c r="AE841" i="21"/>
  <c r="AE842" i="21"/>
  <c r="AE843" i="21"/>
  <c r="AE844" i="21"/>
  <c r="AE845" i="21"/>
  <c r="AE846" i="21"/>
  <c r="AE847" i="21"/>
  <c r="AE848" i="21"/>
  <c r="AE849" i="21"/>
  <c r="AE850" i="21"/>
  <c r="AE851" i="21"/>
  <c r="AE852" i="21"/>
  <c r="AE853" i="21"/>
  <c r="AE854" i="21"/>
  <c r="AE855" i="21"/>
  <c r="AE856" i="21"/>
  <c r="AE857" i="21"/>
  <c r="AE858" i="21"/>
  <c r="AE859" i="21"/>
  <c r="AE860" i="21"/>
  <c r="AE861" i="21"/>
  <c r="AE862" i="21"/>
  <c r="AE863" i="21"/>
  <c r="AE864" i="21"/>
  <c r="AE865" i="21"/>
  <c r="AE866" i="21"/>
  <c r="AE867" i="21"/>
  <c r="AE868" i="21"/>
  <c r="AE869" i="21"/>
  <c r="AE870" i="21"/>
  <c r="AE871" i="21"/>
  <c r="AE872" i="21"/>
  <c r="AE873" i="21"/>
  <c r="AE874" i="21"/>
  <c r="AE875" i="21"/>
  <c r="AE876" i="21"/>
  <c r="AE877" i="21"/>
  <c r="AE878" i="21"/>
  <c r="AE879" i="21"/>
  <c r="AE880" i="21"/>
  <c r="AE881" i="21"/>
  <c r="AE882" i="21"/>
  <c r="AE883" i="21"/>
  <c r="AE884" i="21"/>
  <c r="AE885" i="21"/>
  <c r="AE886" i="21"/>
  <c r="AE887" i="21"/>
  <c r="AE888" i="21"/>
  <c r="AE889" i="21"/>
  <c r="AE890" i="21"/>
  <c r="AE891" i="21"/>
  <c r="AE892" i="21"/>
  <c r="AE893" i="21"/>
  <c r="AE894" i="21"/>
  <c r="AE895" i="21"/>
  <c r="AE896" i="21"/>
  <c r="AE897" i="21"/>
  <c r="AE898" i="21"/>
  <c r="AE899" i="21"/>
  <c r="AE900" i="21"/>
  <c r="AE901" i="21"/>
  <c r="AE902" i="21"/>
  <c r="AE903" i="21"/>
  <c r="AE904" i="21"/>
  <c r="AE905" i="21"/>
  <c r="AE906" i="21"/>
  <c r="AE907" i="21"/>
  <c r="AE908" i="21"/>
  <c r="AE909" i="21"/>
  <c r="AE910" i="21"/>
  <c r="AE911" i="21"/>
  <c r="AE912" i="21"/>
  <c r="AE913" i="21"/>
  <c r="AE914" i="21"/>
  <c r="AE915" i="21"/>
  <c r="AE916" i="21"/>
  <c r="AE917" i="21"/>
  <c r="AE918" i="21"/>
  <c r="AE919" i="21"/>
  <c r="AE920" i="21"/>
  <c r="AE921" i="21"/>
  <c r="AE922" i="21"/>
  <c r="AE923" i="21"/>
  <c r="AE924" i="21"/>
  <c r="AE925" i="21"/>
  <c r="AE926" i="21"/>
  <c r="AE927" i="21"/>
  <c r="AE928" i="21"/>
  <c r="AE929" i="21"/>
  <c r="AE930" i="21"/>
  <c r="AE931" i="21"/>
  <c r="AE932" i="21"/>
  <c r="AE933" i="21"/>
  <c r="AE934" i="21"/>
  <c r="AE935" i="21"/>
  <c r="AE936" i="21"/>
  <c r="AE937" i="21"/>
  <c r="AE938" i="21"/>
  <c r="AE939" i="21"/>
  <c r="AE940" i="21"/>
  <c r="AE941" i="21"/>
  <c r="AE942" i="21"/>
  <c r="AE943" i="21"/>
  <c r="AE944" i="21"/>
  <c r="AE945" i="21"/>
  <c r="AE946" i="21"/>
  <c r="AE947" i="21"/>
  <c r="AE948" i="21"/>
  <c r="AE949" i="21"/>
  <c r="AE950" i="21"/>
  <c r="AE951" i="21"/>
  <c r="AE952" i="21"/>
  <c r="AE953" i="21"/>
  <c r="AE954" i="21"/>
  <c r="AE955" i="21"/>
  <c r="AE956" i="21"/>
  <c r="AE957" i="21"/>
  <c r="AE958" i="21"/>
  <c r="AE959" i="21"/>
  <c r="AE960" i="21"/>
  <c r="AE961" i="21"/>
  <c r="AE962" i="21"/>
  <c r="AE963" i="21"/>
  <c r="AE964" i="21"/>
  <c r="AE965" i="21"/>
  <c r="AE966" i="21"/>
  <c r="AE967" i="21"/>
  <c r="AE968" i="21"/>
  <c r="AE969" i="21"/>
  <c r="AE970" i="21"/>
  <c r="AE971" i="21"/>
  <c r="AE972" i="21"/>
  <c r="AE973" i="21"/>
  <c r="AE974" i="21"/>
  <c r="AE975" i="21"/>
  <c r="AE976" i="21"/>
  <c r="AE977" i="21"/>
  <c r="AE978" i="21"/>
  <c r="AE979" i="21"/>
  <c r="AE980" i="21"/>
  <c r="AE981" i="21"/>
  <c r="AE982" i="21"/>
  <c r="AE983" i="21"/>
  <c r="AE984" i="21"/>
  <c r="AE985" i="21"/>
  <c r="AE986" i="21"/>
  <c r="AE987" i="21"/>
  <c r="AE988" i="21"/>
  <c r="AE989" i="21"/>
  <c r="AE990" i="21"/>
  <c r="AE991" i="21"/>
  <c r="AE992" i="21"/>
  <c r="AE993" i="21"/>
  <c r="AE994" i="21"/>
  <c r="AE995" i="21"/>
  <c r="AE996" i="21"/>
  <c r="AE997" i="21"/>
  <c r="AE998" i="21"/>
  <c r="AE999" i="21"/>
  <c r="AE1000" i="21"/>
  <c r="AE1001" i="21"/>
  <c r="AE1002" i="21"/>
  <c r="AE1003" i="21"/>
  <c r="AE1004" i="21"/>
  <c r="AE1005" i="21"/>
  <c r="AE1006" i="21"/>
  <c r="AE1007" i="21"/>
  <c r="AE1008" i="21"/>
  <c r="AE1009" i="21"/>
  <c r="AE1010" i="21"/>
  <c r="AE1011" i="21"/>
  <c r="AE1012" i="21"/>
  <c r="AE1013" i="21"/>
  <c r="AE1014" i="21"/>
  <c r="AE1015" i="21"/>
  <c r="AE1016" i="21"/>
  <c r="AE1017" i="21"/>
  <c r="AE1018" i="21"/>
  <c r="AE1019" i="21"/>
  <c r="AE1020" i="21"/>
  <c r="AE1021" i="21"/>
  <c r="AE1022" i="21"/>
  <c r="AE1023" i="21"/>
  <c r="AE1024" i="21"/>
  <c r="AE1025" i="21"/>
  <c r="AE1026" i="21"/>
  <c r="AE1027" i="21"/>
  <c r="AE1028" i="21"/>
  <c r="AE1029" i="21"/>
  <c r="AE1030" i="21"/>
  <c r="AE1031" i="21"/>
  <c r="AE1032" i="21"/>
  <c r="AE1033" i="21"/>
  <c r="AE1034" i="21"/>
  <c r="AE1035" i="21"/>
  <c r="AE1036" i="21"/>
  <c r="AE1037" i="21"/>
  <c r="AE1038" i="21"/>
  <c r="AE1039" i="21"/>
  <c r="AE1040" i="21"/>
  <c r="AE1041" i="21"/>
  <c r="AE1042" i="21"/>
  <c r="AE1043" i="21"/>
  <c r="AE1044" i="21"/>
  <c r="AE1045" i="21"/>
  <c r="AE1046" i="21"/>
  <c r="AE1047" i="21"/>
  <c r="AE1048" i="21"/>
  <c r="AE1049" i="21"/>
  <c r="AE1050" i="21"/>
  <c r="AE1051" i="21"/>
  <c r="AE1052" i="21"/>
  <c r="AE1053" i="21"/>
  <c r="AE1054" i="21"/>
  <c r="AE1055" i="21"/>
  <c r="AE1056" i="21"/>
  <c r="AE1057" i="21"/>
  <c r="AE1058" i="21"/>
  <c r="AE1059" i="21"/>
  <c r="AE1060" i="21"/>
  <c r="AE1061" i="21"/>
  <c r="AE1062" i="21"/>
  <c r="AE1063" i="21"/>
  <c r="AE1064" i="21"/>
  <c r="AE1065" i="21"/>
  <c r="AE1066" i="21"/>
  <c r="AE1067" i="21"/>
  <c r="AE1068" i="21"/>
  <c r="AE1069" i="21"/>
  <c r="AE1070" i="21"/>
  <c r="AE1071" i="21"/>
  <c r="AE1072" i="21"/>
  <c r="AE1073" i="21"/>
  <c r="AE1074" i="21"/>
  <c r="AE1075" i="21"/>
  <c r="AE1076" i="21"/>
  <c r="AE1077" i="21"/>
  <c r="AE1078" i="21"/>
  <c r="AE1079" i="21"/>
  <c r="AE1080" i="21"/>
  <c r="AE1081" i="21"/>
  <c r="AE1082" i="21"/>
  <c r="AE1083" i="21"/>
  <c r="AE1084" i="21"/>
  <c r="AE1085" i="21"/>
  <c r="AE1086" i="21"/>
  <c r="AE1087" i="21"/>
  <c r="AE1088" i="21"/>
  <c r="AE1089" i="21"/>
  <c r="AE1090" i="21"/>
  <c r="AE1091" i="21"/>
  <c r="AE1092" i="21"/>
  <c r="AE1093" i="21"/>
  <c r="AE1094" i="21"/>
  <c r="AE1095" i="21"/>
  <c r="AE1096" i="21"/>
  <c r="AE1097" i="21"/>
  <c r="AE1098" i="21"/>
  <c r="AE1099" i="21"/>
  <c r="AE1100" i="21"/>
  <c r="AE1101" i="21"/>
  <c r="AE1102" i="21"/>
  <c r="AE1103" i="21"/>
  <c r="AE1104" i="21"/>
  <c r="AE1105" i="21"/>
  <c r="AE1106" i="21"/>
  <c r="AE1107" i="21"/>
  <c r="AE1108" i="21"/>
  <c r="AE1109" i="21"/>
  <c r="AE1110" i="21"/>
  <c r="AE1111" i="21"/>
  <c r="AE1112" i="21"/>
  <c r="AE1113" i="21"/>
  <c r="AE1114" i="21"/>
  <c r="AE1115" i="21"/>
  <c r="AE1116" i="21"/>
  <c r="AE1117" i="21"/>
  <c r="AE1118" i="21"/>
  <c r="AE1119" i="21"/>
  <c r="AE1120" i="21"/>
  <c r="AE1121" i="21"/>
  <c r="AE1122" i="21"/>
  <c r="AE1123" i="21"/>
  <c r="AE1124" i="21"/>
  <c r="AE1125" i="21"/>
  <c r="AE1126" i="21"/>
  <c r="AE1127" i="21"/>
  <c r="AE1128" i="21"/>
  <c r="AE1129" i="21"/>
  <c r="AE1130" i="21"/>
  <c r="AE1131" i="21"/>
  <c r="AE1132" i="21"/>
  <c r="AE1133" i="21"/>
  <c r="AE1134" i="21"/>
  <c r="AE1135" i="21"/>
  <c r="AE1136" i="21"/>
  <c r="AE1137" i="21"/>
  <c r="AE1138" i="21"/>
  <c r="AE1139" i="21"/>
  <c r="AE1140" i="21"/>
  <c r="AE1141" i="21"/>
  <c r="AE1142" i="21"/>
  <c r="AE1143" i="21"/>
  <c r="AE1144" i="21"/>
  <c r="AE1145" i="21"/>
  <c r="AE1146" i="21"/>
  <c r="AE1147" i="21"/>
  <c r="AE1148" i="21"/>
  <c r="AE1149" i="21"/>
  <c r="AE1150" i="21"/>
  <c r="AE1151" i="21"/>
  <c r="AE1152" i="21"/>
  <c r="AE1153" i="21"/>
  <c r="AE1154" i="21"/>
  <c r="AE1155" i="21"/>
  <c r="AE1156" i="21"/>
  <c r="AE1157" i="21"/>
  <c r="AE1158" i="21"/>
  <c r="AE1159" i="21"/>
  <c r="AE1160" i="21"/>
  <c r="AE1161" i="21"/>
  <c r="AE1162" i="21"/>
  <c r="AE1163" i="21"/>
  <c r="AE1164" i="21"/>
  <c r="AE1165" i="21"/>
  <c r="AE1166" i="21"/>
  <c r="AE1167" i="21"/>
  <c r="AE1168" i="21"/>
  <c r="AE1169" i="21"/>
  <c r="AE1170" i="21"/>
  <c r="AE1171" i="21"/>
  <c r="AE1172" i="21"/>
  <c r="AE1173" i="21"/>
  <c r="AE1174" i="21"/>
  <c r="AE1175" i="21"/>
  <c r="AE1176" i="21"/>
  <c r="AE1177" i="21"/>
  <c r="AE1178" i="21"/>
  <c r="AE1179" i="21"/>
  <c r="AE1180" i="21"/>
  <c r="AE1181" i="21"/>
  <c r="AE1182" i="21"/>
  <c r="AE1183" i="21"/>
  <c r="AE1184" i="21"/>
  <c r="AE1185" i="21"/>
  <c r="AE1186" i="21"/>
  <c r="AE1187" i="21"/>
  <c r="AE1188" i="21"/>
  <c r="AE1189" i="21"/>
  <c r="AE1190" i="21"/>
  <c r="AE1191" i="21"/>
  <c r="AE1192" i="21"/>
  <c r="AE1193" i="21"/>
  <c r="AE1194" i="21"/>
  <c r="AE1195" i="21"/>
  <c r="AE1196" i="21"/>
  <c r="AE1197" i="21"/>
  <c r="AE1198" i="21"/>
  <c r="AE1199" i="21"/>
  <c r="AE1200" i="21"/>
  <c r="AE1201" i="21"/>
  <c r="AE1202" i="21"/>
  <c r="AE1203" i="21"/>
  <c r="AE1204" i="21"/>
  <c r="AE1205" i="21"/>
  <c r="AE1206" i="21"/>
  <c r="AE1207" i="21"/>
  <c r="AE1208" i="21"/>
  <c r="AE1209" i="21"/>
  <c r="AE1210" i="21"/>
  <c r="AE1211" i="21"/>
  <c r="AE1212" i="21"/>
  <c r="AE1213" i="21"/>
  <c r="AE1214" i="21"/>
  <c r="AE1215" i="21"/>
  <c r="AE1216" i="21"/>
  <c r="AE1217" i="21"/>
  <c r="AE1218" i="21"/>
  <c r="AE1219" i="21"/>
  <c r="AE1220" i="21"/>
  <c r="AE1221" i="21"/>
  <c r="AE1222" i="21"/>
  <c r="AE1223" i="21"/>
  <c r="AE1224" i="21"/>
  <c r="AE1225" i="21"/>
  <c r="AE1226" i="21"/>
  <c r="AE1227" i="21"/>
  <c r="AE1228" i="21"/>
  <c r="AE1229" i="21"/>
  <c r="AE1230" i="21"/>
  <c r="AE1231" i="21"/>
  <c r="AE1232" i="21"/>
  <c r="AE1233" i="21"/>
  <c r="AE1234" i="21"/>
  <c r="AE1235" i="21"/>
  <c r="AE1236" i="21"/>
  <c r="AE1237" i="21"/>
  <c r="AE1238" i="21"/>
  <c r="AE1239" i="21"/>
  <c r="AE1240" i="21"/>
  <c r="AE1241" i="21"/>
  <c r="AE1242" i="21"/>
  <c r="AE1243" i="21"/>
  <c r="AE1244" i="21"/>
  <c r="AE1245" i="21"/>
  <c r="AE1246" i="21"/>
  <c r="AE1247" i="21"/>
  <c r="AE1248" i="21"/>
  <c r="AE1249" i="21"/>
  <c r="AE1250" i="21"/>
  <c r="AE1251" i="21"/>
  <c r="AE1252" i="21"/>
  <c r="AE1253" i="21"/>
  <c r="AE1254" i="21"/>
  <c r="AE1255" i="21"/>
  <c r="AE1256" i="21"/>
  <c r="AE1257" i="21"/>
  <c r="AE1258" i="21"/>
  <c r="AE1259" i="21"/>
  <c r="AE1260" i="21"/>
  <c r="AE1261" i="21"/>
  <c r="AE1262" i="21"/>
  <c r="AE1263" i="21"/>
  <c r="AE1264" i="21"/>
  <c r="AE1265" i="21"/>
  <c r="AE1266" i="21"/>
  <c r="AE1267" i="21"/>
  <c r="AE1268" i="21"/>
  <c r="AE1269" i="21"/>
  <c r="AE1270" i="21"/>
  <c r="AE1271" i="21"/>
  <c r="AE1272" i="21"/>
  <c r="AE1273" i="21"/>
  <c r="AE1274" i="21"/>
  <c r="AE1275" i="21"/>
  <c r="AE1276" i="21"/>
  <c r="AE1277" i="21"/>
  <c r="AE1278" i="21"/>
  <c r="AE1279" i="21"/>
  <c r="AE1280" i="21"/>
  <c r="AE1281" i="21"/>
  <c r="AE1282" i="21"/>
  <c r="AE1283" i="21"/>
  <c r="AE1284" i="21"/>
  <c r="AE1285" i="21"/>
  <c r="AE1286" i="21"/>
  <c r="AE1287" i="21"/>
  <c r="AE1288" i="21"/>
  <c r="AE1289" i="21"/>
  <c r="AE1290" i="21"/>
  <c r="AE1291" i="21"/>
  <c r="AE1292" i="21"/>
  <c r="AE1293" i="21"/>
  <c r="AE1294" i="21"/>
  <c r="AE1295" i="21"/>
  <c r="AE1296" i="21"/>
  <c r="AE1297" i="21"/>
  <c r="AE1298" i="21"/>
  <c r="AE1299" i="21"/>
  <c r="AE1300" i="21"/>
  <c r="AE1301" i="21"/>
  <c r="AE1302" i="21"/>
  <c r="AE1303" i="21"/>
  <c r="AE1304" i="21"/>
  <c r="AE1305" i="21"/>
  <c r="AE1306" i="21"/>
  <c r="AE1307" i="21"/>
  <c r="AE1308" i="21"/>
  <c r="AE1309" i="21"/>
  <c r="AE1310" i="21"/>
  <c r="AE1311" i="21"/>
  <c r="AE1312" i="21"/>
  <c r="AE1313" i="21"/>
  <c r="AE1314" i="21"/>
  <c r="AE1315" i="21"/>
  <c r="AE1316" i="21"/>
  <c r="AE1317" i="21"/>
  <c r="AE1318" i="21"/>
  <c r="AE1319" i="21"/>
  <c r="AE1320" i="21"/>
  <c r="AE1321" i="21"/>
  <c r="AE1322" i="21"/>
  <c r="AE1323" i="21"/>
  <c r="AE1324" i="21"/>
  <c r="AE1325" i="21"/>
  <c r="AE1326" i="21"/>
  <c r="AE1327" i="21"/>
  <c r="AE1328" i="21"/>
  <c r="AE1329" i="21"/>
  <c r="AE1330" i="21"/>
  <c r="AE1331" i="21"/>
  <c r="AE1332" i="21"/>
  <c r="AE1333" i="21"/>
  <c r="AE1334" i="21"/>
  <c r="AE1335" i="21"/>
  <c r="AE1336" i="21"/>
  <c r="AE1337" i="21"/>
  <c r="AE1338" i="21"/>
  <c r="AE1339" i="21"/>
  <c r="AE1340" i="21"/>
  <c r="AE1341" i="21"/>
  <c r="AE1342" i="21"/>
  <c r="AE1343" i="21"/>
  <c r="AE1344" i="21"/>
  <c r="AE1345" i="21"/>
  <c r="AE1346" i="21"/>
  <c r="AE1347" i="21"/>
  <c r="AE1348" i="21"/>
  <c r="AE1349" i="21"/>
  <c r="AE1350" i="21"/>
  <c r="AE1351" i="21"/>
  <c r="AE1352" i="21"/>
  <c r="AE1353" i="21"/>
  <c r="AE1354" i="21"/>
  <c r="AE1355" i="21"/>
  <c r="AE1356" i="21"/>
  <c r="AE1357" i="21"/>
  <c r="AE1358" i="21"/>
  <c r="AE1359" i="21"/>
  <c r="AE1360" i="21"/>
  <c r="AE1361" i="21"/>
  <c r="AE1362" i="21"/>
  <c r="AE1363" i="21"/>
  <c r="AE1364" i="21"/>
  <c r="AE1365" i="21"/>
  <c r="AE1366" i="21"/>
  <c r="AE1367" i="21"/>
  <c r="AE1368" i="21"/>
  <c r="AE1369" i="21"/>
  <c r="AE1370" i="21"/>
  <c r="AE1371" i="21"/>
  <c r="AE1372" i="21"/>
  <c r="AE1373" i="21"/>
  <c r="AE1374" i="21"/>
  <c r="AE1375" i="21"/>
  <c r="AE1376" i="21"/>
  <c r="AE1377" i="21"/>
  <c r="AE1378" i="21"/>
  <c r="AE1379" i="21"/>
  <c r="AE1380" i="21"/>
  <c r="AE1381" i="21"/>
  <c r="AE1382" i="21"/>
  <c r="AE1383" i="21"/>
  <c r="AE1384" i="21"/>
  <c r="AE1385" i="21"/>
  <c r="AE1386" i="21"/>
  <c r="AE1387" i="21"/>
  <c r="AE1388" i="21"/>
  <c r="AE1389" i="21"/>
  <c r="AE1390" i="21"/>
  <c r="AE1391" i="21"/>
  <c r="AE1392" i="21"/>
  <c r="AE1393" i="21"/>
  <c r="AE1394" i="21"/>
  <c r="AE1395" i="21"/>
  <c r="AE1396" i="21"/>
  <c r="AE1397" i="21"/>
  <c r="AE1398" i="21"/>
  <c r="AE1399" i="21"/>
  <c r="AE1400" i="21"/>
  <c r="AE1401" i="21"/>
  <c r="AE1402" i="21"/>
  <c r="AE1403" i="21"/>
  <c r="AE1404" i="21"/>
  <c r="AE1405" i="21"/>
  <c r="AE1406" i="21"/>
  <c r="AE1407" i="21"/>
  <c r="AE1408" i="21"/>
  <c r="AE1409" i="21"/>
  <c r="AE1410" i="21"/>
  <c r="AE1411" i="21"/>
  <c r="AE1412" i="21"/>
  <c r="AE1413" i="21"/>
  <c r="AE1414" i="21"/>
  <c r="AE1415" i="21"/>
  <c r="AE1416" i="21"/>
  <c r="AE1417" i="21"/>
  <c r="AE1418" i="21"/>
  <c r="AE1419" i="21"/>
  <c r="AE1420" i="21"/>
  <c r="AE1421" i="21"/>
  <c r="AE1422" i="21"/>
  <c r="AE1423" i="21"/>
  <c r="AE1424" i="21"/>
  <c r="AE1425" i="21"/>
  <c r="AE1426" i="21"/>
  <c r="AE1427" i="21"/>
  <c r="AE1428" i="21"/>
  <c r="AE1429" i="21"/>
  <c r="AE1430" i="21"/>
  <c r="AE1431" i="21"/>
  <c r="AE1432" i="21"/>
  <c r="AE1433" i="21"/>
  <c r="AE1434" i="21"/>
  <c r="AE1435" i="21"/>
  <c r="AE1436" i="21"/>
  <c r="AE1437" i="21"/>
  <c r="AE1438" i="21"/>
  <c r="AE1439" i="21"/>
  <c r="AE1440" i="21"/>
  <c r="AE1441" i="21"/>
  <c r="AE1442" i="21"/>
  <c r="AE1443" i="21"/>
  <c r="AE1444" i="21"/>
  <c r="AE1445" i="21"/>
  <c r="AE1446" i="21"/>
  <c r="AE1447" i="21"/>
  <c r="AE1448" i="21"/>
  <c r="AE1449" i="21"/>
  <c r="AE1450" i="21"/>
  <c r="AE1451" i="21"/>
  <c r="AE1452" i="21"/>
  <c r="AE1453" i="21"/>
  <c r="AE1454" i="21"/>
  <c r="AE1455" i="21"/>
  <c r="AE1456" i="21"/>
  <c r="AE1457" i="21"/>
  <c r="AE1458" i="21"/>
  <c r="AE1459" i="21"/>
  <c r="AE1460" i="21"/>
  <c r="AE1461" i="21"/>
  <c r="AE1462" i="21"/>
  <c r="AE1463" i="21"/>
  <c r="AE1464" i="21"/>
  <c r="AE1465" i="21"/>
  <c r="AE1466" i="21"/>
  <c r="AE1467" i="21"/>
  <c r="AE1468" i="21"/>
  <c r="AE1469" i="21"/>
  <c r="AE1470" i="21"/>
  <c r="AE1471" i="21"/>
  <c r="AE1472" i="21"/>
  <c r="AE1473" i="21"/>
  <c r="AE1474" i="21"/>
  <c r="AE1475" i="21"/>
  <c r="AE1476" i="21"/>
  <c r="AE1477" i="21"/>
  <c r="AE1478" i="21"/>
  <c r="AE1479" i="21"/>
  <c r="AE1480" i="21"/>
  <c r="AE1481" i="21"/>
  <c r="AE1482" i="21"/>
  <c r="AE1483" i="21"/>
  <c r="AE1484" i="21"/>
  <c r="AE1485" i="21"/>
  <c r="AE1486" i="21"/>
  <c r="AE1487" i="21"/>
  <c r="AE1488" i="21"/>
  <c r="AE1489" i="21"/>
  <c r="AE1490" i="21"/>
  <c r="AE1491" i="21"/>
  <c r="AE1492" i="21"/>
  <c r="AE1493" i="21"/>
  <c r="AE1494" i="21"/>
  <c r="AE1495" i="21"/>
  <c r="AE1496" i="21"/>
  <c r="AE1497" i="21"/>
  <c r="AE1498" i="21"/>
  <c r="AE1499" i="21"/>
  <c r="AE1500" i="21"/>
  <c r="AE1501" i="21"/>
  <c r="AE1502" i="21"/>
  <c r="AE1503" i="21"/>
  <c r="AE1504" i="21"/>
  <c r="AE1505" i="21"/>
  <c r="AE1506" i="21"/>
  <c r="AE1507" i="21"/>
  <c r="AE1508" i="21"/>
  <c r="AE1509" i="21"/>
  <c r="AE1510" i="21"/>
  <c r="AE1511" i="21"/>
  <c r="AE1512" i="21"/>
  <c r="AE1513" i="21"/>
  <c r="AK164" i="21"/>
  <c r="AD164" i="21" s="1"/>
  <c r="AK165" i="21"/>
  <c r="AD165" i="21" s="1"/>
  <c r="AK166" i="21"/>
  <c r="AD166" i="21" s="1"/>
  <c r="AK167" i="21"/>
  <c r="AD167" i="21" s="1"/>
  <c r="AK168" i="21"/>
  <c r="AD168" i="21" s="1"/>
  <c r="AK169" i="21"/>
  <c r="AD169" i="21" s="1"/>
  <c r="AK170" i="21"/>
  <c r="AD170" i="21" s="1"/>
  <c r="AK171" i="21"/>
  <c r="AD171" i="21" s="1"/>
  <c r="AK172" i="21"/>
  <c r="AD172" i="21" s="1"/>
  <c r="AK173" i="21"/>
  <c r="AD173" i="21" s="1"/>
  <c r="AK174" i="21"/>
  <c r="AD174" i="21" s="1"/>
  <c r="AK175" i="21"/>
  <c r="AD175" i="21" s="1"/>
  <c r="AK176" i="21"/>
  <c r="AD176" i="21" s="1"/>
  <c r="AK177" i="21"/>
  <c r="AD177" i="21" s="1"/>
  <c r="AK178" i="21"/>
  <c r="AD178" i="21" s="1"/>
  <c r="AK179" i="21"/>
  <c r="AD179" i="21" s="1"/>
  <c r="AK180" i="21"/>
  <c r="AD180" i="21" s="1"/>
  <c r="AK181" i="21"/>
  <c r="AD181" i="21" s="1"/>
  <c r="AK182" i="21"/>
  <c r="AD182" i="21" s="1"/>
  <c r="AK183" i="21"/>
  <c r="AD183" i="21" s="1"/>
  <c r="AK184" i="21"/>
  <c r="AD184" i="21" s="1"/>
  <c r="AK185" i="21"/>
  <c r="AD185" i="21" s="1"/>
  <c r="AK186" i="21"/>
  <c r="AD186" i="21" s="1"/>
  <c r="AK187" i="21"/>
  <c r="AD187" i="21" s="1"/>
  <c r="AK188" i="21"/>
  <c r="AD188" i="21" s="1"/>
  <c r="AK189" i="21"/>
  <c r="AD189" i="21" s="1"/>
  <c r="AK190" i="21"/>
  <c r="AD190" i="21" s="1"/>
  <c r="AK191" i="21"/>
  <c r="AD191" i="21" s="1"/>
  <c r="AK192" i="21"/>
  <c r="AD192" i="21" s="1"/>
  <c r="AK193" i="21"/>
  <c r="AD193" i="21" s="1"/>
  <c r="AK194" i="21"/>
  <c r="AD194" i="21" s="1"/>
  <c r="AK195" i="21"/>
  <c r="AD195" i="21" s="1"/>
  <c r="AK196" i="21"/>
  <c r="AD196" i="21" s="1"/>
  <c r="AK197" i="21"/>
  <c r="AD197" i="21" s="1"/>
  <c r="AK198" i="21"/>
  <c r="AD198" i="21" s="1"/>
  <c r="AK199" i="21"/>
  <c r="AD199" i="21" s="1"/>
  <c r="AK200" i="21"/>
  <c r="AD200" i="21" s="1"/>
  <c r="AK201" i="21"/>
  <c r="AD201" i="21" s="1"/>
  <c r="AK202" i="21"/>
  <c r="AD202" i="21" s="1"/>
  <c r="AK203" i="21"/>
  <c r="AD203" i="21" s="1"/>
  <c r="AK204" i="21"/>
  <c r="AD204" i="21" s="1"/>
  <c r="AK205" i="21"/>
  <c r="AD205" i="21" s="1"/>
  <c r="AK206" i="21"/>
  <c r="AD206" i="21" s="1"/>
  <c r="AK207" i="21"/>
  <c r="AD207" i="21" s="1"/>
  <c r="AK208" i="21"/>
  <c r="AD208" i="21" s="1"/>
  <c r="AK209" i="21"/>
  <c r="AD209" i="21" s="1"/>
  <c r="AK210" i="21"/>
  <c r="AD210" i="21" s="1"/>
  <c r="AK211" i="21"/>
  <c r="AD211" i="21" s="1"/>
  <c r="AK212" i="21"/>
  <c r="AD212" i="21" s="1"/>
  <c r="AK213" i="21"/>
  <c r="AD213" i="21" s="1"/>
  <c r="AK214" i="21"/>
  <c r="AD214" i="21" s="1"/>
  <c r="AK215" i="21"/>
  <c r="AD215" i="21" s="1"/>
  <c r="AK216" i="21"/>
  <c r="AD216" i="21" s="1"/>
  <c r="AK217" i="21"/>
  <c r="AD217" i="21" s="1"/>
  <c r="AK218" i="21"/>
  <c r="AD218" i="21" s="1"/>
  <c r="AK219" i="21"/>
  <c r="AD219" i="21" s="1"/>
  <c r="AK220" i="21"/>
  <c r="AD220" i="21" s="1"/>
  <c r="AK221" i="21"/>
  <c r="AD221" i="21" s="1"/>
  <c r="AK222" i="21"/>
  <c r="AD222" i="21" s="1"/>
  <c r="AK223" i="21"/>
  <c r="AD223" i="21" s="1"/>
  <c r="AK224" i="21"/>
  <c r="AD224" i="21" s="1"/>
  <c r="AK225" i="21"/>
  <c r="AD225" i="21" s="1"/>
  <c r="AK226" i="21"/>
  <c r="AD226" i="21" s="1"/>
  <c r="AK227" i="21"/>
  <c r="AD227" i="21" s="1"/>
  <c r="AK228" i="21"/>
  <c r="AD228" i="21" s="1"/>
  <c r="AK229" i="21"/>
  <c r="AD229" i="21" s="1"/>
  <c r="AK230" i="21"/>
  <c r="AD230" i="21" s="1"/>
  <c r="AK231" i="21"/>
  <c r="AD231" i="21" s="1"/>
  <c r="AK232" i="21"/>
  <c r="AD232" i="21" s="1"/>
  <c r="AK233" i="21"/>
  <c r="AD233" i="21" s="1"/>
  <c r="AK234" i="21"/>
  <c r="AD234" i="21" s="1"/>
  <c r="AK235" i="21"/>
  <c r="AD235" i="21" s="1"/>
  <c r="AK236" i="21"/>
  <c r="AD236" i="21" s="1"/>
  <c r="AK237" i="21"/>
  <c r="AD237" i="21" s="1"/>
  <c r="AK238" i="21"/>
  <c r="AD238" i="21" s="1"/>
  <c r="AK239" i="21"/>
  <c r="AD239" i="21" s="1"/>
  <c r="AK240" i="21"/>
  <c r="AD240" i="21" s="1"/>
  <c r="AK241" i="21"/>
  <c r="AD241" i="21" s="1"/>
  <c r="AK242" i="21"/>
  <c r="AD242" i="21" s="1"/>
  <c r="AK243" i="21"/>
  <c r="AD243" i="21" s="1"/>
  <c r="AK244" i="21"/>
  <c r="AD244" i="21" s="1"/>
  <c r="AK245" i="21"/>
  <c r="AD245" i="21" s="1"/>
  <c r="AK246" i="21"/>
  <c r="AD246" i="21" s="1"/>
  <c r="AK247" i="21"/>
  <c r="AD247" i="21" s="1"/>
  <c r="AK248" i="21"/>
  <c r="AD248" i="21" s="1"/>
  <c r="AK249" i="21"/>
  <c r="AD249" i="21" s="1"/>
  <c r="AK250" i="21"/>
  <c r="AD250" i="21" s="1"/>
  <c r="AK251" i="21"/>
  <c r="AD251" i="21" s="1"/>
  <c r="AK252" i="21"/>
  <c r="AD252" i="21" s="1"/>
  <c r="AK253" i="21"/>
  <c r="AD253" i="21" s="1"/>
  <c r="AK254" i="21"/>
  <c r="AD254" i="21" s="1"/>
  <c r="AK255" i="21"/>
  <c r="AD255" i="21" s="1"/>
  <c r="AK256" i="21"/>
  <c r="AD256" i="21" s="1"/>
  <c r="AK257" i="21"/>
  <c r="AD257" i="21" s="1"/>
  <c r="AK258" i="21"/>
  <c r="AD258" i="21" s="1"/>
  <c r="AK259" i="21"/>
  <c r="AD259" i="21" s="1"/>
  <c r="AK260" i="21"/>
  <c r="AD260" i="21" s="1"/>
  <c r="AK261" i="21"/>
  <c r="AD261" i="21" s="1"/>
  <c r="AK262" i="21"/>
  <c r="AD262" i="21" s="1"/>
  <c r="AK263" i="21"/>
  <c r="AD263" i="21" s="1"/>
  <c r="AK264" i="21"/>
  <c r="AD264" i="21" s="1"/>
  <c r="AK265" i="21"/>
  <c r="AD265" i="21" s="1"/>
  <c r="AK266" i="21"/>
  <c r="AD266" i="21" s="1"/>
  <c r="AK267" i="21"/>
  <c r="AD267" i="21" s="1"/>
  <c r="AK268" i="21"/>
  <c r="AD268" i="21" s="1"/>
  <c r="AK269" i="21"/>
  <c r="AD269" i="21" s="1"/>
  <c r="AK270" i="21"/>
  <c r="AD270" i="21" s="1"/>
  <c r="AK271" i="21"/>
  <c r="AD271" i="21" s="1"/>
  <c r="AK272" i="21"/>
  <c r="AD272" i="21" s="1"/>
  <c r="AK273" i="21"/>
  <c r="AD273" i="21" s="1"/>
  <c r="AK274" i="21"/>
  <c r="AD274" i="21" s="1"/>
  <c r="AK275" i="21"/>
  <c r="AD275" i="21" s="1"/>
  <c r="AK276" i="21"/>
  <c r="AD276" i="21" s="1"/>
  <c r="AK277" i="21"/>
  <c r="AD277" i="21" s="1"/>
  <c r="AK278" i="21"/>
  <c r="AD278" i="21" s="1"/>
  <c r="AK279" i="21"/>
  <c r="AD279" i="21" s="1"/>
  <c r="AK280" i="21"/>
  <c r="AD280" i="21" s="1"/>
  <c r="AK281" i="21"/>
  <c r="AD281" i="21" s="1"/>
  <c r="AK282" i="21"/>
  <c r="AD282" i="21" s="1"/>
  <c r="AK283" i="21"/>
  <c r="AD283" i="21" s="1"/>
  <c r="AK284" i="21"/>
  <c r="AD284" i="21" s="1"/>
  <c r="AK285" i="21"/>
  <c r="AD285" i="21" s="1"/>
  <c r="AK286" i="21"/>
  <c r="AD286" i="21" s="1"/>
  <c r="AK287" i="21"/>
  <c r="AD287" i="21" s="1"/>
  <c r="AK288" i="21"/>
  <c r="AD288" i="21" s="1"/>
  <c r="AK289" i="21"/>
  <c r="AD289" i="21" s="1"/>
  <c r="AK290" i="21"/>
  <c r="AD290" i="21" s="1"/>
  <c r="AK291" i="21"/>
  <c r="AD291" i="21" s="1"/>
  <c r="AK292" i="21"/>
  <c r="AD292" i="21" s="1"/>
  <c r="AK293" i="21"/>
  <c r="AD293" i="21" s="1"/>
  <c r="AK294" i="21"/>
  <c r="AD294" i="21" s="1"/>
  <c r="AK295" i="21"/>
  <c r="AD295" i="21" s="1"/>
  <c r="AK296" i="21"/>
  <c r="AD296" i="21" s="1"/>
  <c r="AK297" i="21"/>
  <c r="AD297" i="21" s="1"/>
  <c r="AK298" i="21"/>
  <c r="AD298" i="21" s="1"/>
  <c r="AK299" i="21"/>
  <c r="AD299" i="21" s="1"/>
  <c r="AK300" i="21"/>
  <c r="AD300" i="21" s="1"/>
  <c r="AK301" i="21"/>
  <c r="AD301" i="21" s="1"/>
  <c r="AK302" i="21"/>
  <c r="AD302" i="21" s="1"/>
  <c r="AK303" i="21"/>
  <c r="AD303" i="21" s="1"/>
  <c r="AK304" i="21"/>
  <c r="AD304" i="21" s="1"/>
  <c r="AK305" i="21"/>
  <c r="AD305" i="21" s="1"/>
  <c r="AK306" i="21"/>
  <c r="AD306" i="21" s="1"/>
  <c r="AK307" i="21"/>
  <c r="AD307" i="21" s="1"/>
  <c r="AK308" i="21"/>
  <c r="AD308" i="21" s="1"/>
  <c r="AK309" i="21"/>
  <c r="AD309" i="21" s="1"/>
  <c r="AK310" i="21"/>
  <c r="AD310" i="21" s="1"/>
  <c r="AK311" i="21"/>
  <c r="AD311" i="21" s="1"/>
  <c r="AK312" i="21"/>
  <c r="AD312" i="21" s="1"/>
  <c r="AK313" i="21"/>
  <c r="AD313" i="21" s="1"/>
  <c r="AK314" i="21"/>
  <c r="AD314" i="21" s="1"/>
  <c r="AK315" i="21"/>
  <c r="AD315" i="21" s="1"/>
  <c r="AK316" i="21"/>
  <c r="AD316" i="21" s="1"/>
  <c r="AK317" i="21"/>
  <c r="AD317" i="21" s="1"/>
  <c r="AK318" i="21"/>
  <c r="AD318" i="21" s="1"/>
  <c r="AK319" i="21"/>
  <c r="AD319" i="21" s="1"/>
  <c r="AK320" i="21"/>
  <c r="AD320" i="21" s="1"/>
  <c r="AK321" i="21"/>
  <c r="AD321" i="21" s="1"/>
  <c r="AK322" i="21"/>
  <c r="AD322" i="21" s="1"/>
  <c r="AK323" i="21"/>
  <c r="AD323" i="21" s="1"/>
  <c r="AK324" i="21"/>
  <c r="AD324" i="21" s="1"/>
  <c r="AK325" i="21"/>
  <c r="AD325" i="21" s="1"/>
  <c r="AK326" i="21"/>
  <c r="AD326" i="21" s="1"/>
  <c r="AK327" i="21"/>
  <c r="AD327" i="21" s="1"/>
  <c r="AK328" i="21"/>
  <c r="AD328" i="21" s="1"/>
  <c r="AK329" i="21"/>
  <c r="AD329" i="21" s="1"/>
  <c r="AK330" i="21"/>
  <c r="AD330" i="21" s="1"/>
  <c r="AK331" i="21"/>
  <c r="AD331" i="21" s="1"/>
  <c r="AK332" i="21"/>
  <c r="AD332" i="21" s="1"/>
  <c r="AK333" i="21"/>
  <c r="AD333" i="21" s="1"/>
  <c r="AK334" i="21"/>
  <c r="AD334" i="21" s="1"/>
  <c r="AK335" i="21"/>
  <c r="AD335" i="21" s="1"/>
  <c r="AK336" i="21"/>
  <c r="AD336" i="21" s="1"/>
  <c r="AK337" i="21"/>
  <c r="AD337" i="21" s="1"/>
  <c r="AK338" i="21"/>
  <c r="AD338" i="21" s="1"/>
  <c r="AK339" i="21"/>
  <c r="AD339" i="21" s="1"/>
  <c r="AK340" i="21"/>
  <c r="AD340" i="21" s="1"/>
  <c r="AK341" i="21"/>
  <c r="AD341" i="21" s="1"/>
  <c r="AK342" i="21"/>
  <c r="AD342" i="21" s="1"/>
  <c r="AK343" i="21"/>
  <c r="AD343" i="21" s="1"/>
  <c r="AK344" i="21"/>
  <c r="AD344" i="21" s="1"/>
  <c r="AK345" i="21"/>
  <c r="AD345" i="21" s="1"/>
  <c r="AK346" i="21"/>
  <c r="AD346" i="21" s="1"/>
  <c r="AK347" i="21"/>
  <c r="AD347" i="21" s="1"/>
  <c r="AK348" i="21"/>
  <c r="AD348" i="21" s="1"/>
  <c r="AK349" i="21"/>
  <c r="AD349" i="21" s="1"/>
  <c r="AK350" i="21"/>
  <c r="AD350" i="21" s="1"/>
  <c r="AK351" i="21"/>
  <c r="AD351" i="21" s="1"/>
  <c r="AK352" i="21"/>
  <c r="AD352" i="21" s="1"/>
  <c r="AK353" i="21"/>
  <c r="AD353" i="21" s="1"/>
  <c r="AK354" i="21"/>
  <c r="AD354" i="21" s="1"/>
  <c r="AK355" i="21"/>
  <c r="AD355" i="21" s="1"/>
  <c r="AK356" i="21"/>
  <c r="AD356" i="21" s="1"/>
  <c r="AK357" i="21"/>
  <c r="AD357" i="21" s="1"/>
  <c r="AK358" i="21"/>
  <c r="AD358" i="21" s="1"/>
  <c r="AK359" i="21"/>
  <c r="AD359" i="21" s="1"/>
  <c r="AK360" i="21"/>
  <c r="AD360" i="21" s="1"/>
  <c r="AK361" i="21"/>
  <c r="AD361" i="21" s="1"/>
  <c r="AK362" i="21"/>
  <c r="AD362" i="21" s="1"/>
  <c r="AK363" i="21"/>
  <c r="AD363" i="21" s="1"/>
  <c r="AK364" i="21"/>
  <c r="AD364" i="21" s="1"/>
  <c r="AK365" i="21"/>
  <c r="AD365" i="21" s="1"/>
  <c r="AK366" i="21"/>
  <c r="AD366" i="21" s="1"/>
  <c r="AK367" i="21"/>
  <c r="AD367" i="21" s="1"/>
  <c r="AK368" i="21"/>
  <c r="AD368" i="21" s="1"/>
  <c r="AK369" i="21"/>
  <c r="AD369" i="21" s="1"/>
  <c r="AK370" i="21"/>
  <c r="AD370" i="21" s="1"/>
  <c r="AK371" i="21"/>
  <c r="AD371" i="21" s="1"/>
  <c r="AK372" i="21"/>
  <c r="AD372" i="21" s="1"/>
  <c r="AK373" i="21"/>
  <c r="AD373" i="21" s="1"/>
  <c r="AK374" i="21"/>
  <c r="AD374" i="21" s="1"/>
  <c r="AK375" i="21"/>
  <c r="AD375" i="21" s="1"/>
  <c r="AK376" i="21"/>
  <c r="AD376" i="21" s="1"/>
  <c r="AK377" i="21"/>
  <c r="AD377" i="21" s="1"/>
  <c r="AK378" i="21"/>
  <c r="AD378" i="21" s="1"/>
  <c r="AK379" i="21"/>
  <c r="AD379" i="21" s="1"/>
  <c r="AK380" i="21"/>
  <c r="AD380" i="21" s="1"/>
  <c r="AK381" i="21"/>
  <c r="AD381" i="21" s="1"/>
  <c r="AK382" i="21"/>
  <c r="AD382" i="21" s="1"/>
  <c r="AK383" i="21"/>
  <c r="AD383" i="21" s="1"/>
  <c r="AK384" i="21"/>
  <c r="AD384" i="21" s="1"/>
  <c r="AK385" i="21"/>
  <c r="AD385" i="21" s="1"/>
  <c r="AK386" i="21"/>
  <c r="AD386" i="21" s="1"/>
  <c r="AK387" i="21"/>
  <c r="AD387" i="21" s="1"/>
  <c r="AK388" i="21"/>
  <c r="AD388" i="21" s="1"/>
  <c r="AK389" i="21"/>
  <c r="AD389" i="21" s="1"/>
  <c r="AK390" i="21"/>
  <c r="AD390" i="21" s="1"/>
  <c r="AK391" i="21"/>
  <c r="AD391" i="21" s="1"/>
  <c r="AK392" i="21"/>
  <c r="AD392" i="21" s="1"/>
  <c r="AK393" i="21"/>
  <c r="AD393" i="21" s="1"/>
  <c r="AK394" i="21"/>
  <c r="AD394" i="21" s="1"/>
  <c r="AK395" i="21"/>
  <c r="AD395" i="21" s="1"/>
  <c r="AK396" i="21"/>
  <c r="AD396" i="21" s="1"/>
  <c r="AK397" i="21"/>
  <c r="AD397" i="21" s="1"/>
  <c r="AK398" i="21"/>
  <c r="AD398" i="21" s="1"/>
  <c r="AK399" i="21"/>
  <c r="AD399" i="21" s="1"/>
  <c r="AK400" i="21"/>
  <c r="AD400" i="21" s="1"/>
  <c r="AK401" i="21"/>
  <c r="AD401" i="21" s="1"/>
  <c r="AK402" i="21"/>
  <c r="AD402" i="21" s="1"/>
  <c r="AK403" i="21"/>
  <c r="AD403" i="21" s="1"/>
  <c r="AK404" i="21"/>
  <c r="AD404" i="21" s="1"/>
  <c r="AK405" i="21"/>
  <c r="AD405" i="21" s="1"/>
  <c r="AK406" i="21"/>
  <c r="AD406" i="21" s="1"/>
  <c r="AK407" i="21"/>
  <c r="AD407" i="21" s="1"/>
  <c r="AK408" i="21"/>
  <c r="AD408" i="21" s="1"/>
  <c r="AK409" i="21"/>
  <c r="AD409" i="21" s="1"/>
  <c r="AK410" i="21"/>
  <c r="AD410" i="21" s="1"/>
  <c r="AK411" i="21"/>
  <c r="AD411" i="21" s="1"/>
  <c r="AK412" i="21"/>
  <c r="AD412" i="21" s="1"/>
  <c r="AK413" i="21"/>
  <c r="AD413" i="21" s="1"/>
  <c r="AK414" i="21"/>
  <c r="AD414" i="21" s="1"/>
  <c r="AK415" i="21"/>
  <c r="AD415" i="21" s="1"/>
  <c r="AK416" i="21"/>
  <c r="AD416" i="21" s="1"/>
  <c r="AK417" i="21"/>
  <c r="AD417" i="21" s="1"/>
  <c r="AK418" i="21"/>
  <c r="AD418" i="21" s="1"/>
  <c r="AK419" i="21"/>
  <c r="AD419" i="21" s="1"/>
  <c r="AK420" i="21"/>
  <c r="AD420" i="21" s="1"/>
  <c r="AK421" i="21"/>
  <c r="AD421" i="21" s="1"/>
  <c r="AK422" i="21"/>
  <c r="AD422" i="21" s="1"/>
  <c r="AK423" i="21"/>
  <c r="AD423" i="21" s="1"/>
  <c r="AK424" i="21"/>
  <c r="AD424" i="21" s="1"/>
  <c r="AK425" i="21"/>
  <c r="AD425" i="21" s="1"/>
  <c r="AK426" i="21"/>
  <c r="AD426" i="21" s="1"/>
  <c r="AK427" i="21"/>
  <c r="AD427" i="21" s="1"/>
  <c r="AK428" i="21"/>
  <c r="AD428" i="21" s="1"/>
  <c r="AK429" i="21"/>
  <c r="AD429" i="21" s="1"/>
  <c r="AK430" i="21"/>
  <c r="AD430" i="21" s="1"/>
  <c r="AK431" i="21"/>
  <c r="AD431" i="21" s="1"/>
  <c r="AK432" i="21"/>
  <c r="AD432" i="21" s="1"/>
  <c r="AK433" i="21"/>
  <c r="AD433" i="21" s="1"/>
  <c r="AK434" i="21"/>
  <c r="AD434" i="21" s="1"/>
  <c r="AK435" i="21"/>
  <c r="AD435" i="21" s="1"/>
  <c r="AK436" i="21"/>
  <c r="AD436" i="21" s="1"/>
  <c r="AK437" i="21"/>
  <c r="AD437" i="21" s="1"/>
  <c r="AK438" i="21"/>
  <c r="AD438" i="21" s="1"/>
  <c r="AK439" i="21"/>
  <c r="AD439" i="21" s="1"/>
  <c r="AK440" i="21"/>
  <c r="AD440" i="21" s="1"/>
  <c r="AK441" i="21"/>
  <c r="AD441" i="21" s="1"/>
  <c r="AK442" i="21"/>
  <c r="AD442" i="21" s="1"/>
  <c r="AK443" i="21"/>
  <c r="AD443" i="21" s="1"/>
  <c r="AK444" i="21"/>
  <c r="AD444" i="21" s="1"/>
  <c r="AK445" i="21"/>
  <c r="AD445" i="21" s="1"/>
  <c r="AK446" i="21"/>
  <c r="AD446" i="21" s="1"/>
  <c r="AK447" i="21"/>
  <c r="AD447" i="21" s="1"/>
  <c r="AK448" i="21"/>
  <c r="AD448" i="21" s="1"/>
  <c r="AK449" i="21"/>
  <c r="AD449" i="21" s="1"/>
  <c r="AK450" i="21"/>
  <c r="AD450" i="21" s="1"/>
  <c r="AK451" i="21"/>
  <c r="AD451" i="21" s="1"/>
  <c r="AK452" i="21"/>
  <c r="AD452" i="21" s="1"/>
  <c r="AK453" i="21"/>
  <c r="AD453" i="21" s="1"/>
  <c r="AK454" i="21"/>
  <c r="AD454" i="21" s="1"/>
  <c r="AK455" i="21"/>
  <c r="AD455" i="21" s="1"/>
  <c r="AK456" i="21"/>
  <c r="AD456" i="21" s="1"/>
  <c r="AK457" i="21"/>
  <c r="AD457" i="21" s="1"/>
  <c r="AK458" i="21"/>
  <c r="AD458" i="21" s="1"/>
  <c r="AK459" i="21"/>
  <c r="AD459" i="21" s="1"/>
  <c r="AK460" i="21"/>
  <c r="AD460" i="21" s="1"/>
  <c r="AK461" i="21"/>
  <c r="AD461" i="21" s="1"/>
  <c r="AK462" i="21"/>
  <c r="AD462" i="21" s="1"/>
  <c r="AK463" i="21"/>
  <c r="AD463" i="21" s="1"/>
  <c r="AK464" i="21"/>
  <c r="AD464" i="21" s="1"/>
  <c r="AK465" i="21"/>
  <c r="AD465" i="21" s="1"/>
  <c r="AK466" i="21"/>
  <c r="AD466" i="21" s="1"/>
  <c r="AK467" i="21"/>
  <c r="AD467" i="21" s="1"/>
  <c r="AK468" i="21"/>
  <c r="AD468" i="21" s="1"/>
  <c r="AK469" i="21"/>
  <c r="AD469" i="21" s="1"/>
  <c r="AK470" i="21"/>
  <c r="AD470" i="21" s="1"/>
  <c r="AK471" i="21"/>
  <c r="AD471" i="21" s="1"/>
  <c r="AK472" i="21"/>
  <c r="AD472" i="21" s="1"/>
  <c r="AK473" i="21"/>
  <c r="AD473" i="21" s="1"/>
  <c r="AK474" i="21"/>
  <c r="AD474" i="21" s="1"/>
  <c r="AK475" i="21"/>
  <c r="AD475" i="21" s="1"/>
  <c r="AK476" i="21"/>
  <c r="AD476" i="21" s="1"/>
  <c r="AK477" i="21"/>
  <c r="AD477" i="21" s="1"/>
  <c r="AK478" i="21"/>
  <c r="AD478" i="21" s="1"/>
  <c r="AK479" i="21"/>
  <c r="AD479" i="21" s="1"/>
  <c r="AK480" i="21"/>
  <c r="AD480" i="21" s="1"/>
  <c r="AK481" i="21"/>
  <c r="AD481" i="21" s="1"/>
  <c r="AK482" i="21"/>
  <c r="AD482" i="21" s="1"/>
  <c r="AK483" i="21"/>
  <c r="AD483" i="21" s="1"/>
  <c r="AK484" i="21"/>
  <c r="AD484" i="21" s="1"/>
  <c r="AK485" i="21"/>
  <c r="AD485" i="21" s="1"/>
  <c r="AK486" i="21"/>
  <c r="AD486" i="21" s="1"/>
  <c r="AK487" i="21"/>
  <c r="AD487" i="21" s="1"/>
  <c r="AK488" i="21"/>
  <c r="AD488" i="21" s="1"/>
  <c r="AK489" i="21"/>
  <c r="AD489" i="21" s="1"/>
  <c r="AK490" i="21"/>
  <c r="AD490" i="21" s="1"/>
  <c r="AK491" i="21"/>
  <c r="AD491" i="21" s="1"/>
  <c r="AK492" i="21"/>
  <c r="AD492" i="21" s="1"/>
  <c r="AK493" i="21"/>
  <c r="AD493" i="21" s="1"/>
  <c r="AK494" i="21"/>
  <c r="AD494" i="21" s="1"/>
  <c r="AK495" i="21"/>
  <c r="AD495" i="21" s="1"/>
  <c r="AK496" i="21"/>
  <c r="AD496" i="21" s="1"/>
  <c r="AK497" i="21"/>
  <c r="AD497" i="21" s="1"/>
  <c r="AK498" i="21"/>
  <c r="AD498" i="21" s="1"/>
  <c r="AK499" i="21"/>
  <c r="AD499" i="21" s="1"/>
  <c r="AK500" i="21"/>
  <c r="AD500" i="21" s="1"/>
  <c r="AK501" i="21"/>
  <c r="AD501" i="21" s="1"/>
  <c r="AK502" i="21"/>
  <c r="AD502" i="21" s="1"/>
  <c r="AK503" i="21"/>
  <c r="AD503" i="21" s="1"/>
  <c r="AK504" i="21"/>
  <c r="AD504" i="21" s="1"/>
  <c r="AK505" i="21"/>
  <c r="AD505" i="21" s="1"/>
  <c r="AK506" i="21"/>
  <c r="AD506" i="21" s="1"/>
  <c r="AK507" i="21"/>
  <c r="AD507" i="21" s="1"/>
  <c r="AK508" i="21"/>
  <c r="AD508" i="21" s="1"/>
  <c r="AK509" i="21"/>
  <c r="AD509" i="21" s="1"/>
  <c r="AK510" i="21"/>
  <c r="AD510" i="21" s="1"/>
  <c r="AK511" i="21"/>
  <c r="AD511" i="21" s="1"/>
  <c r="AK512" i="21"/>
  <c r="AD512" i="21" s="1"/>
  <c r="AK513" i="21"/>
  <c r="AD513" i="21" s="1"/>
  <c r="AK514" i="21"/>
  <c r="AD514" i="21" s="1"/>
  <c r="AK515" i="21"/>
  <c r="AD515" i="21" s="1"/>
  <c r="AK516" i="21"/>
  <c r="AD516" i="21" s="1"/>
  <c r="AK517" i="21"/>
  <c r="AD517" i="21" s="1"/>
  <c r="AK518" i="21"/>
  <c r="AD518" i="21" s="1"/>
  <c r="AK519" i="21"/>
  <c r="AD519" i="21" s="1"/>
  <c r="AK520" i="21"/>
  <c r="AD520" i="21" s="1"/>
  <c r="AK521" i="21"/>
  <c r="AD521" i="21" s="1"/>
  <c r="AK522" i="21"/>
  <c r="AD522" i="21" s="1"/>
  <c r="AK523" i="21"/>
  <c r="AD523" i="21" s="1"/>
  <c r="AK524" i="21"/>
  <c r="AD524" i="21" s="1"/>
  <c r="AK525" i="21"/>
  <c r="AD525" i="21" s="1"/>
  <c r="AK526" i="21"/>
  <c r="AD526" i="21" s="1"/>
  <c r="AK527" i="21"/>
  <c r="AD527" i="21" s="1"/>
  <c r="AK528" i="21"/>
  <c r="AD528" i="21" s="1"/>
  <c r="AK529" i="21"/>
  <c r="AD529" i="21" s="1"/>
  <c r="AK530" i="21"/>
  <c r="AD530" i="21" s="1"/>
  <c r="AK531" i="21"/>
  <c r="AD531" i="21" s="1"/>
  <c r="AK532" i="21"/>
  <c r="AD532" i="21" s="1"/>
  <c r="AK533" i="21"/>
  <c r="AD533" i="21" s="1"/>
  <c r="AK534" i="21"/>
  <c r="AD534" i="21" s="1"/>
  <c r="AK535" i="21"/>
  <c r="AD535" i="21" s="1"/>
  <c r="AK536" i="21"/>
  <c r="AD536" i="21" s="1"/>
  <c r="AK537" i="21"/>
  <c r="AD537" i="21" s="1"/>
  <c r="AK538" i="21"/>
  <c r="AD538" i="21" s="1"/>
  <c r="AK539" i="21"/>
  <c r="AD539" i="21" s="1"/>
  <c r="AK540" i="21"/>
  <c r="AD540" i="21" s="1"/>
  <c r="AK541" i="21"/>
  <c r="AD541" i="21" s="1"/>
  <c r="AK542" i="21"/>
  <c r="AD542" i="21" s="1"/>
  <c r="AK543" i="21"/>
  <c r="AD543" i="21" s="1"/>
  <c r="AK544" i="21"/>
  <c r="AD544" i="21" s="1"/>
  <c r="AK545" i="21"/>
  <c r="AD545" i="21" s="1"/>
  <c r="AK546" i="21"/>
  <c r="AD546" i="21" s="1"/>
  <c r="AK547" i="21"/>
  <c r="AD547" i="21" s="1"/>
  <c r="AK548" i="21"/>
  <c r="AD548" i="21" s="1"/>
  <c r="AK549" i="21"/>
  <c r="AD549" i="21" s="1"/>
  <c r="AK550" i="21"/>
  <c r="AD550" i="21" s="1"/>
  <c r="AK551" i="21"/>
  <c r="AD551" i="21" s="1"/>
  <c r="AK552" i="21"/>
  <c r="AD552" i="21" s="1"/>
  <c r="AK553" i="21"/>
  <c r="AD553" i="21" s="1"/>
  <c r="AK554" i="21"/>
  <c r="AD554" i="21" s="1"/>
  <c r="AK555" i="21"/>
  <c r="AD555" i="21" s="1"/>
  <c r="AK556" i="21"/>
  <c r="AD556" i="21" s="1"/>
  <c r="AK557" i="21"/>
  <c r="AD557" i="21" s="1"/>
  <c r="AK558" i="21"/>
  <c r="AD558" i="21" s="1"/>
  <c r="AK559" i="21"/>
  <c r="AD559" i="21" s="1"/>
  <c r="AK560" i="21"/>
  <c r="AD560" i="21" s="1"/>
  <c r="AK561" i="21"/>
  <c r="AD561" i="21" s="1"/>
  <c r="AK562" i="21"/>
  <c r="AD562" i="21" s="1"/>
  <c r="AK563" i="21"/>
  <c r="AD563" i="21" s="1"/>
  <c r="AK564" i="21"/>
  <c r="AD564" i="21" s="1"/>
  <c r="AK565" i="21"/>
  <c r="AD565" i="21" s="1"/>
  <c r="AK566" i="21"/>
  <c r="AD566" i="21" s="1"/>
  <c r="AK567" i="21"/>
  <c r="AD567" i="21" s="1"/>
  <c r="AK568" i="21"/>
  <c r="AD568" i="21" s="1"/>
  <c r="AK569" i="21"/>
  <c r="AD569" i="21" s="1"/>
  <c r="AK570" i="21"/>
  <c r="AD570" i="21" s="1"/>
  <c r="AK571" i="21"/>
  <c r="AD571" i="21" s="1"/>
  <c r="AK572" i="21"/>
  <c r="AD572" i="21" s="1"/>
  <c r="AK573" i="21"/>
  <c r="AD573" i="21" s="1"/>
  <c r="AK574" i="21"/>
  <c r="AD574" i="21" s="1"/>
  <c r="AK575" i="21"/>
  <c r="AD575" i="21" s="1"/>
  <c r="AK576" i="21"/>
  <c r="AD576" i="21" s="1"/>
  <c r="AK577" i="21"/>
  <c r="AD577" i="21" s="1"/>
  <c r="AK578" i="21"/>
  <c r="AD578" i="21" s="1"/>
  <c r="AK579" i="21"/>
  <c r="AD579" i="21" s="1"/>
  <c r="AK580" i="21"/>
  <c r="AD580" i="21" s="1"/>
  <c r="AK581" i="21"/>
  <c r="AD581" i="21" s="1"/>
  <c r="AK582" i="21"/>
  <c r="AD582" i="21" s="1"/>
  <c r="AK583" i="21"/>
  <c r="AD583" i="21" s="1"/>
  <c r="AK584" i="21"/>
  <c r="AD584" i="21" s="1"/>
  <c r="AK585" i="21"/>
  <c r="AD585" i="21" s="1"/>
  <c r="AK586" i="21"/>
  <c r="AD586" i="21" s="1"/>
  <c r="AK587" i="21"/>
  <c r="AD587" i="21" s="1"/>
  <c r="AK588" i="21"/>
  <c r="AD588" i="21" s="1"/>
  <c r="AK589" i="21"/>
  <c r="AD589" i="21" s="1"/>
  <c r="AK590" i="21"/>
  <c r="AD590" i="21" s="1"/>
  <c r="AK591" i="21"/>
  <c r="AD591" i="21" s="1"/>
  <c r="AK592" i="21"/>
  <c r="AD592" i="21" s="1"/>
  <c r="AK593" i="21"/>
  <c r="AD593" i="21" s="1"/>
  <c r="AK594" i="21"/>
  <c r="AD594" i="21" s="1"/>
  <c r="AK595" i="21"/>
  <c r="AD595" i="21" s="1"/>
  <c r="AK596" i="21"/>
  <c r="AD596" i="21" s="1"/>
  <c r="AK597" i="21"/>
  <c r="AD597" i="21" s="1"/>
  <c r="AK598" i="21"/>
  <c r="AD598" i="21" s="1"/>
  <c r="AK599" i="21"/>
  <c r="AD599" i="21" s="1"/>
  <c r="AK600" i="21"/>
  <c r="AD600" i="21" s="1"/>
  <c r="AK601" i="21"/>
  <c r="AD601" i="21" s="1"/>
  <c r="AK602" i="21"/>
  <c r="AD602" i="21" s="1"/>
  <c r="AK603" i="21"/>
  <c r="AD603" i="21" s="1"/>
  <c r="AK604" i="21"/>
  <c r="AD604" i="21" s="1"/>
  <c r="AK605" i="21"/>
  <c r="AD605" i="21" s="1"/>
  <c r="AK606" i="21"/>
  <c r="AD606" i="21" s="1"/>
  <c r="AK607" i="21"/>
  <c r="AD607" i="21" s="1"/>
  <c r="AK608" i="21"/>
  <c r="AD608" i="21" s="1"/>
  <c r="AK609" i="21"/>
  <c r="AD609" i="21" s="1"/>
  <c r="AK610" i="21"/>
  <c r="AD610" i="21" s="1"/>
  <c r="AK611" i="21"/>
  <c r="AD611" i="21" s="1"/>
  <c r="AK612" i="21"/>
  <c r="AD612" i="21" s="1"/>
  <c r="AK613" i="21"/>
  <c r="AD613" i="21" s="1"/>
  <c r="AK614" i="21"/>
  <c r="AD614" i="21" s="1"/>
  <c r="AK615" i="21"/>
  <c r="AD615" i="21" s="1"/>
  <c r="AK616" i="21"/>
  <c r="AD616" i="21" s="1"/>
  <c r="AK617" i="21"/>
  <c r="AD617" i="21" s="1"/>
  <c r="AK618" i="21"/>
  <c r="AD618" i="21" s="1"/>
  <c r="AK619" i="21"/>
  <c r="AD619" i="21" s="1"/>
  <c r="AK620" i="21"/>
  <c r="AD620" i="21" s="1"/>
  <c r="AK621" i="21"/>
  <c r="AD621" i="21" s="1"/>
  <c r="AK622" i="21"/>
  <c r="AD622" i="21" s="1"/>
  <c r="AK623" i="21"/>
  <c r="AD623" i="21" s="1"/>
  <c r="AK624" i="21"/>
  <c r="AD624" i="21" s="1"/>
  <c r="AK625" i="21"/>
  <c r="AD625" i="21" s="1"/>
  <c r="AK626" i="21"/>
  <c r="AD626" i="21" s="1"/>
  <c r="AK627" i="21"/>
  <c r="AD627" i="21" s="1"/>
  <c r="AK628" i="21"/>
  <c r="AD628" i="21" s="1"/>
  <c r="AK629" i="21"/>
  <c r="AD629" i="21" s="1"/>
  <c r="AK630" i="21"/>
  <c r="AD630" i="21" s="1"/>
  <c r="AK631" i="21"/>
  <c r="AD631" i="21" s="1"/>
  <c r="AK632" i="21"/>
  <c r="AD632" i="21" s="1"/>
  <c r="AK633" i="21"/>
  <c r="AD633" i="21" s="1"/>
  <c r="AK634" i="21"/>
  <c r="AD634" i="21" s="1"/>
  <c r="AK635" i="21"/>
  <c r="AD635" i="21" s="1"/>
  <c r="AK636" i="21"/>
  <c r="AD636" i="21" s="1"/>
  <c r="AK637" i="21"/>
  <c r="AD637" i="21" s="1"/>
  <c r="AK638" i="21"/>
  <c r="AD638" i="21" s="1"/>
  <c r="AK639" i="21"/>
  <c r="AD639" i="21" s="1"/>
  <c r="AK640" i="21"/>
  <c r="AD640" i="21" s="1"/>
  <c r="AK641" i="21"/>
  <c r="AD641" i="21" s="1"/>
  <c r="AK642" i="21"/>
  <c r="AD642" i="21" s="1"/>
  <c r="AK643" i="21"/>
  <c r="AD643" i="21" s="1"/>
  <c r="AK644" i="21"/>
  <c r="AD644" i="21" s="1"/>
  <c r="AK645" i="21"/>
  <c r="AD645" i="21" s="1"/>
  <c r="AK646" i="21"/>
  <c r="AD646" i="21" s="1"/>
  <c r="AK647" i="21"/>
  <c r="AD647" i="21" s="1"/>
  <c r="AK648" i="21"/>
  <c r="AD648" i="21" s="1"/>
  <c r="AK649" i="21"/>
  <c r="AD649" i="21" s="1"/>
  <c r="AK650" i="21"/>
  <c r="AD650" i="21" s="1"/>
  <c r="AK651" i="21"/>
  <c r="AD651" i="21" s="1"/>
  <c r="AK652" i="21"/>
  <c r="AD652" i="21" s="1"/>
  <c r="AK653" i="21"/>
  <c r="AD653" i="21" s="1"/>
  <c r="AK654" i="21"/>
  <c r="AD654" i="21" s="1"/>
  <c r="AK655" i="21"/>
  <c r="AD655" i="21" s="1"/>
  <c r="AK656" i="21"/>
  <c r="AD656" i="21" s="1"/>
  <c r="AK657" i="21"/>
  <c r="AD657" i="21" s="1"/>
  <c r="AK658" i="21"/>
  <c r="AD658" i="21" s="1"/>
  <c r="AK659" i="21"/>
  <c r="AD659" i="21" s="1"/>
  <c r="AK660" i="21"/>
  <c r="AD660" i="21" s="1"/>
  <c r="AK661" i="21"/>
  <c r="AD661" i="21" s="1"/>
  <c r="AK662" i="21"/>
  <c r="AD662" i="21" s="1"/>
  <c r="AK663" i="21"/>
  <c r="AD663" i="21" s="1"/>
  <c r="AK664" i="21"/>
  <c r="AD664" i="21" s="1"/>
  <c r="AK665" i="21"/>
  <c r="AD665" i="21" s="1"/>
  <c r="AK666" i="21"/>
  <c r="AD666" i="21" s="1"/>
  <c r="AK667" i="21"/>
  <c r="AD667" i="21" s="1"/>
  <c r="AK668" i="21"/>
  <c r="AD668" i="21" s="1"/>
  <c r="AK669" i="21"/>
  <c r="AD669" i="21" s="1"/>
  <c r="AK670" i="21"/>
  <c r="AD670" i="21" s="1"/>
  <c r="AK671" i="21"/>
  <c r="AD671" i="21" s="1"/>
  <c r="AK672" i="21"/>
  <c r="AD672" i="21" s="1"/>
  <c r="AK673" i="21"/>
  <c r="AD673" i="21" s="1"/>
  <c r="AK674" i="21"/>
  <c r="AD674" i="21" s="1"/>
  <c r="AK675" i="21"/>
  <c r="AD675" i="21" s="1"/>
  <c r="AK676" i="21"/>
  <c r="AD676" i="21" s="1"/>
  <c r="AK677" i="21"/>
  <c r="AD677" i="21" s="1"/>
  <c r="AK678" i="21"/>
  <c r="AD678" i="21" s="1"/>
  <c r="AK679" i="21"/>
  <c r="AD679" i="21" s="1"/>
  <c r="AK680" i="21"/>
  <c r="AD680" i="21" s="1"/>
  <c r="AK681" i="21"/>
  <c r="AD681" i="21" s="1"/>
  <c r="AK682" i="21"/>
  <c r="AD682" i="21" s="1"/>
  <c r="AK683" i="21"/>
  <c r="AD683" i="21" s="1"/>
  <c r="AK684" i="21"/>
  <c r="AD684" i="21" s="1"/>
  <c r="AK685" i="21"/>
  <c r="AD685" i="21" s="1"/>
  <c r="AK686" i="21"/>
  <c r="AD686" i="21" s="1"/>
  <c r="AK687" i="21"/>
  <c r="AD687" i="21" s="1"/>
  <c r="AK688" i="21"/>
  <c r="AD688" i="21" s="1"/>
  <c r="AK689" i="21"/>
  <c r="AD689" i="21" s="1"/>
  <c r="AK690" i="21"/>
  <c r="AD690" i="21" s="1"/>
  <c r="AK691" i="21"/>
  <c r="AD691" i="21" s="1"/>
  <c r="AK692" i="21"/>
  <c r="AD692" i="21" s="1"/>
  <c r="AK693" i="21"/>
  <c r="AD693" i="21" s="1"/>
  <c r="AK694" i="21"/>
  <c r="AD694" i="21" s="1"/>
  <c r="AK695" i="21"/>
  <c r="AD695" i="21" s="1"/>
  <c r="AK696" i="21"/>
  <c r="AD696" i="21" s="1"/>
  <c r="AK697" i="21"/>
  <c r="AD697" i="21" s="1"/>
  <c r="AK698" i="21"/>
  <c r="AD698" i="21" s="1"/>
  <c r="AK699" i="21"/>
  <c r="AD699" i="21" s="1"/>
  <c r="AK700" i="21"/>
  <c r="AD700" i="21" s="1"/>
  <c r="AK701" i="21"/>
  <c r="AD701" i="21" s="1"/>
  <c r="AK702" i="21"/>
  <c r="AD702" i="21" s="1"/>
  <c r="AK703" i="21"/>
  <c r="AD703" i="21" s="1"/>
  <c r="AK704" i="21"/>
  <c r="AD704" i="21" s="1"/>
  <c r="AK705" i="21"/>
  <c r="AD705" i="21" s="1"/>
  <c r="AK706" i="21"/>
  <c r="AD706" i="21" s="1"/>
  <c r="AK707" i="21"/>
  <c r="AD707" i="21" s="1"/>
  <c r="AK708" i="21"/>
  <c r="AD708" i="21" s="1"/>
  <c r="AK709" i="21"/>
  <c r="AD709" i="21" s="1"/>
  <c r="AK710" i="21"/>
  <c r="AD710" i="21" s="1"/>
  <c r="AK711" i="21"/>
  <c r="AD711" i="21" s="1"/>
  <c r="AK712" i="21"/>
  <c r="AD712" i="21" s="1"/>
  <c r="AK713" i="21"/>
  <c r="AD713" i="21" s="1"/>
  <c r="AK714" i="21"/>
  <c r="AD714" i="21" s="1"/>
  <c r="AK715" i="21"/>
  <c r="AD715" i="21" s="1"/>
  <c r="AK716" i="21"/>
  <c r="AD716" i="21" s="1"/>
  <c r="AK717" i="21"/>
  <c r="AD717" i="21" s="1"/>
  <c r="AK718" i="21"/>
  <c r="AD718" i="21" s="1"/>
  <c r="AK719" i="21"/>
  <c r="AD719" i="21" s="1"/>
  <c r="AK720" i="21"/>
  <c r="AD720" i="21" s="1"/>
  <c r="AK721" i="21"/>
  <c r="AD721" i="21" s="1"/>
  <c r="AK722" i="21"/>
  <c r="AD722" i="21" s="1"/>
  <c r="AK723" i="21"/>
  <c r="AD723" i="21" s="1"/>
  <c r="AK724" i="21"/>
  <c r="AD724" i="21" s="1"/>
  <c r="AK725" i="21"/>
  <c r="AD725" i="21" s="1"/>
  <c r="AK726" i="21"/>
  <c r="AD726" i="21" s="1"/>
  <c r="AK727" i="21"/>
  <c r="AD727" i="21" s="1"/>
  <c r="AK728" i="21"/>
  <c r="AD728" i="21" s="1"/>
  <c r="AK729" i="21"/>
  <c r="AD729" i="21" s="1"/>
  <c r="AK730" i="21"/>
  <c r="AD730" i="21" s="1"/>
  <c r="AK731" i="21"/>
  <c r="AD731" i="21" s="1"/>
  <c r="AK732" i="21"/>
  <c r="AD732" i="21" s="1"/>
  <c r="AK733" i="21"/>
  <c r="AD733" i="21" s="1"/>
  <c r="AK734" i="21"/>
  <c r="AD734" i="21" s="1"/>
  <c r="AK735" i="21"/>
  <c r="AD735" i="21" s="1"/>
  <c r="AK736" i="21"/>
  <c r="AD736" i="21" s="1"/>
  <c r="AK737" i="21"/>
  <c r="AD737" i="21" s="1"/>
  <c r="AK738" i="21"/>
  <c r="AD738" i="21" s="1"/>
  <c r="AK739" i="21"/>
  <c r="AD739" i="21" s="1"/>
  <c r="AK740" i="21"/>
  <c r="AD740" i="21" s="1"/>
  <c r="AK741" i="21"/>
  <c r="AD741" i="21" s="1"/>
  <c r="AK742" i="21"/>
  <c r="AD742" i="21" s="1"/>
  <c r="AK743" i="21"/>
  <c r="AD743" i="21" s="1"/>
  <c r="AK744" i="21"/>
  <c r="AD744" i="21" s="1"/>
  <c r="AK745" i="21"/>
  <c r="AD745" i="21" s="1"/>
  <c r="AK746" i="21"/>
  <c r="AD746" i="21" s="1"/>
  <c r="AK747" i="21"/>
  <c r="AD747" i="21" s="1"/>
  <c r="AK748" i="21"/>
  <c r="AD748" i="21" s="1"/>
  <c r="AK749" i="21"/>
  <c r="AD749" i="21" s="1"/>
  <c r="AK750" i="21"/>
  <c r="AD750" i="21" s="1"/>
  <c r="AK751" i="21"/>
  <c r="AD751" i="21" s="1"/>
  <c r="AK752" i="21"/>
  <c r="AD752" i="21" s="1"/>
  <c r="AK753" i="21"/>
  <c r="AD753" i="21" s="1"/>
  <c r="AK754" i="21"/>
  <c r="AD754" i="21" s="1"/>
  <c r="AK755" i="21"/>
  <c r="AD755" i="21" s="1"/>
  <c r="AK756" i="21"/>
  <c r="AD756" i="21" s="1"/>
  <c r="AK757" i="21"/>
  <c r="AD757" i="21" s="1"/>
  <c r="AK758" i="21"/>
  <c r="AD758" i="21" s="1"/>
  <c r="AK759" i="21"/>
  <c r="AD759" i="21" s="1"/>
  <c r="AK760" i="21"/>
  <c r="AD760" i="21" s="1"/>
  <c r="AK761" i="21"/>
  <c r="AD761" i="21" s="1"/>
  <c r="AK762" i="21"/>
  <c r="AD762" i="21" s="1"/>
  <c r="AK763" i="21"/>
  <c r="AD763" i="21" s="1"/>
  <c r="AK764" i="21"/>
  <c r="AD764" i="21" s="1"/>
  <c r="AK765" i="21"/>
  <c r="AD765" i="21" s="1"/>
  <c r="AK766" i="21"/>
  <c r="AD766" i="21" s="1"/>
  <c r="AK767" i="21"/>
  <c r="AD767" i="21" s="1"/>
  <c r="AK768" i="21"/>
  <c r="AD768" i="21" s="1"/>
  <c r="AK769" i="21"/>
  <c r="AD769" i="21" s="1"/>
  <c r="AK770" i="21"/>
  <c r="AD770" i="21" s="1"/>
  <c r="AK771" i="21"/>
  <c r="AD771" i="21" s="1"/>
  <c r="AK772" i="21"/>
  <c r="AD772" i="21" s="1"/>
  <c r="AK773" i="21"/>
  <c r="AD773" i="21" s="1"/>
  <c r="AK774" i="21"/>
  <c r="AD774" i="21" s="1"/>
  <c r="AK775" i="21"/>
  <c r="AD775" i="21" s="1"/>
  <c r="AK776" i="21"/>
  <c r="AD776" i="21" s="1"/>
  <c r="AK777" i="21"/>
  <c r="AD777" i="21" s="1"/>
  <c r="AK778" i="21"/>
  <c r="AD778" i="21" s="1"/>
  <c r="AK779" i="21"/>
  <c r="AD779" i="21" s="1"/>
  <c r="AK780" i="21"/>
  <c r="AD780" i="21" s="1"/>
  <c r="AK781" i="21"/>
  <c r="AD781" i="21" s="1"/>
  <c r="AK782" i="21"/>
  <c r="AD782" i="21" s="1"/>
  <c r="AK783" i="21"/>
  <c r="AD783" i="21" s="1"/>
  <c r="AK784" i="21"/>
  <c r="AD784" i="21" s="1"/>
  <c r="AK785" i="21"/>
  <c r="AD785" i="21" s="1"/>
  <c r="AK786" i="21"/>
  <c r="AD786" i="21" s="1"/>
  <c r="AK787" i="21"/>
  <c r="AD787" i="21" s="1"/>
  <c r="AK788" i="21"/>
  <c r="AD788" i="21" s="1"/>
  <c r="AK789" i="21"/>
  <c r="AD789" i="21" s="1"/>
  <c r="AK790" i="21"/>
  <c r="AD790" i="21" s="1"/>
  <c r="AK791" i="21"/>
  <c r="AD791" i="21" s="1"/>
  <c r="AK792" i="21"/>
  <c r="AD792" i="21" s="1"/>
  <c r="AK793" i="21"/>
  <c r="AD793" i="21" s="1"/>
  <c r="AK794" i="21"/>
  <c r="AD794" i="21" s="1"/>
  <c r="AK795" i="21"/>
  <c r="AD795" i="21" s="1"/>
  <c r="AK796" i="21"/>
  <c r="AD796" i="21" s="1"/>
  <c r="AK797" i="21"/>
  <c r="AD797" i="21" s="1"/>
  <c r="AK798" i="21"/>
  <c r="AD798" i="21" s="1"/>
  <c r="AK799" i="21"/>
  <c r="AD799" i="21" s="1"/>
  <c r="AK800" i="21"/>
  <c r="AD800" i="21" s="1"/>
  <c r="AK801" i="21"/>
  <c r="AD801" i="21" s="1"/>
  <c r="AK802" i="21"/>
  <c r="AD802" i="21" s="1"/>
  <c r="AK803" i="21"/>
  <c r="AD803" i="21" s="1"/>
  <c r="AK804" i="21"/>
  <c r="AD804" i="21" s="1"/>
  <c r="AK805" i="21"/>
  <c r="AD805" i="21" s="1"/>
  <c r="AK806" i="21"/>
  <c r="AD806" i="21" s="1"/>
  <c r="AK807" i="21"/>
  <c r="AD807" i="21" s="1"/>
  <c r="AK808" i="21"/>
  <c r="AD808" i="21" s="1"/>
  <c r="AK809" i="21"/>
  <c r="AD809" i="21" s="1"/>
  <c r="AK810" i="21"/>
  <c r="AD810" i="21" s="1"/>
  <c r="AK811" i="21"/>
  <c r="AD811" i="21" s="1"/>
  <c r="AK812" i="21"/>
  <c r="AD812" i="21" s="1"/>
  <c r="AK813" i="21"/>
  <c r="AD813" i="21" s="1"/>
  <c r="AK814" i="21"/>
  <c r="AD814" i="21" s="1"/>
  <c r="AK815" i="21"/>
  <c r="AD815" i="21" s="1"/>
  <c r="AK816" i="21"/>
  <c r="AD816" i="21" s="1"/>
  <c r="AK817" i="21"/>
  <c r="AD817" i="21" s="1"/>
  <c r="AK818" i="21"/>
  <c r="AD818" i="21" s="1"/>
  <c r="AK819" i="21"/>
  <c r="AD819" i="21" s="1"/>
  <c r="AK820" i="21"/>
  <c r="AD820" i="21" s="1"/>
  <c r="AK821" i="21"/>
  <c r="AD821" i="21" s="1"/>
  <c r="AK822" i="21"/>
  <c r="AD822" i="21" s="1"/>
  <c r="AK823" i="21"/>
  <c r="AD823" i="21" s="1"/>
  <c r="AK824" i="21"/>
  <c r="AD824" i="21" s="1"/>
  <c r="AK825" i="21"/>
  <c r="AD825" i="21" s="1"/>
  <c r="AK826" i="21"/>
  <c r="AD826" i="21" s="1"/>
  <c r="AK827" i="21"/>
  <c r="AD827" i="21" s="1"/>
  <c r="AK828" i="21"/>
  <c r="AD828" i="21" s="1"/>
  <c r="AK829" i="21"/>
  <c r="AD829" i="21" s="1"/>
  <c r="AK830" i="21"/>
  <c r="AD830" i="21" s="1"/>
  <c r="AK831" i="21"/>
  <c r="AD831" i="21" s="1"/>
  <c r="AK832" i="21"/>
  <c r="AD832" i="21" s="1"/>
  <c r="AK833" i="21"/>
  <c r="AD833" i="21" s="1"/>
  <c r="AK834" i="21"/>
  <c r="AD834" i="21" s="1"/>
  <c r="AK835" i="21"/>
  <c r="AD835" i="21" s="1"/>
  <c r="AK836" i="21"/>
  <c r="AD836" i="21" s="1"/>
  <c r="AK837" i="21"/>
  <c r="AD837" i="21" s="1"/>
  <c r="AK838" i="21"/>
  <c r="AD838" i="21" s="1"/>
  <c r="AK839" i="21"/>
  <c r="AD839" i="21" s="1"/>
  <c r="AK840" i="21"/>
  <c r="AD840" i="21" s="1"/>
  <c r="AK841" i="21"/>
  <c r="AD841" i="21" s="1"/>
  <c r="AK842" i="21"/>
  <c r="AD842" i="21" s="1"/>
  <c r="AK843" i="21"/>
  <c r="AD843" i="21" s="1"/>
  <c r="AK844" i="21"/>
  <c r="AD844" i="21" s="1"/>
  <c r="AK845" i="21"/>
  <c r="AD845" i="21" s="1"/>
  <c r="AK846" i="21"/>
  <c r="AD846" i="21" s="1"/>
  <c r="AK847" i="21"/>
  <c r="AD847" i="21" s="1"/>
  <c r="AK848" i="21"/>
  <c r="AD848" i="21" s="1"/>
  <c r="AK849" i="21"/>
  <c r="AD849" i="21" s="1"/>
  <c r="AK850" i="21"/>
  <c r="AD850" i="21" s="1"/>
  <c r="AK851" i="21"/>
  <c r="AD851" i="21" s="1"/>
  <c r="AK852" i="21"/>
  <c r="AD852" i="21" s="1"/>
  <c r="AK853" i="21"/>
  <c r="AD853" i="21" s="1"/>
  <c r="AK854" i="21"/>
  <c r="AD854" i="21" s="1"/>
  <c r="AK855" i="21"/>
  <c r="AD855" i="21" s="1"/>
  <c r="AK856" i="21"/>
  <c r="AD856" i="21" s="1"/>
  <c r="AK857" i="21"/>
  <c r="AD857" i="21" s="1"/>
  <c r="AK858" i="21"/>
  <c r="AD858" i="21" s="1"/>
  <c r="AK859" i="21"/>
  <c r="AD859" i="21" s="1"/>
  <c r="AK860" i="21"/>
  <c r="AD860" i="21" s="1"/>
  <c r="AK861" i="21"/>
  <c r="AD861" i="21" s="1"/>
  <c r="AK862" i="21"/>
  <c r="AD862" i="21" s="1"/>
  <c r="AK863" i="21"/>
  <c r="AD863" i="21" s="1"/>
  <c r="AK864" i="21"/>
  <c r="AD864" i="21" s="1"/>
  <c r="AK865" i="21"/>
  <c r="AD865" i="21" s="1"/>
  <c r="AK866" i="21"/>
  <c r="AD866" i="21" s="1"/>
  <c r="AK867" i="21"/>
  <c r="AD867" i="21" s="1"/>
  <c r="AK868" i="21"/>
  <c r="AD868" i="21" s="1"/>
  <c r="AK869" i="21"/>
  <c r="AD869" i="21" s="1"/>
  <c r="AK870" i="21"/>
  <c r="AD870" i="21" s="1"/>
  <c r="AK871" i="21"/>
  <c r="AD871" i="21" s="1"/>
  <c r="AK872" i="21"/>
  <c r="AD872" i="21" s="1"/>
  <c r="AK873" i="21"/>
  <c r="AD873" i="21" s="1"/>
  <c r="AK874" i="21"/>
  <c r="AD874" i="21" s="1"/>
  <c r="AK875" i="21"/>
  <c r="AD875" i="21" s="1"/>
  <c r="AK876" i="21"/>
  <c r="AD876" i="21" s="1"/>
  <c r="AK877" i="21"/>
  <c r="AD877" i="21" s="1"/>
  <c r="AK878" i="21"/>
  <c r="AD878" i="21" s="1"/>
  <c r="AK879" i="21"/>
  <c r="AD879" i="21" s="1"/>
  <c r="AK880" i="21"/>
  <c r="AD880" i="21" s="1"/>
  <c r="AK881" i="21"/>
  <c r="AD881" i="21" s="1"/>
  <c r="AK882" i="21"/>
  <c r="AD882" i="21" s="1"/>
  <c r="AK883" i="21"/>
  <c r="AD883" i="21" s="1"/>
  <c r="AK884" i="21"/>
  <c r="AD884" i="21" s="1"/>
  <c r="AK885" i="21"/>
  <c r="AD885" i="21" s="1"/>
  <c r="AK886" i="21"/>
  <c r="AD886" i="21" s="1"/>
  <c r="AK887" i="21"/>
  <c r="AD887" i="21" s="1"/>
  <c r="AK888" i="21"/>
  <c r="AD888" i="21" s="1"/>
  <c r="AK889" i="21"/>
  <c r="AD889" i="21" s="1"/>
  <c r="AK890" i="21"/>
  <c r="AD890" i="21" s="1"/>
  <c r="AK891" i="21"/>
  <c r="AD891" i="21" s="1"/>
  <c r="AK892" i="21"/>
  <c r="AD892" i="21" s="1"/>
  <c r="AK893" i="21"/>
  <c r="AD893" i="21" s="1"/>
  <c r="AK894" i="21"/>
  <c r="AD894" i="21" s="1"/>
  <c r="AK895" i="21"/>
  <c r="AD895" i="21" s="1"/>
  <c r="AK896" i="21"/>
  <c r="AD896" i="21" s="1"/>
  <c r="AK897" i="21"/>
  <c r="AD897" i="21" s="1"/>
  <c r="AK898" i="21"/>
  <c r="AD898" i="21" s="1"/>
  <c r="AK899" i="21"/>
  <c r="AD899" i="21" s="1"/>
  <c r="AK900" i="21"/>
  <c r="AD900" i="21" s="1"/>
  <c r="AK901" i="21"/>
  <c r="AD901" i="21" s="1"/>
  <c r="AK902" i="21"/>
  <c r="AD902" i="21" s="1"/>
  <c r="AK903" i="21"/>
  <c r="AD903" i="21" s="1"/>
  <c r="AK904" i="21"/>
  <c r="AD904" i="21" s="1"/>
  <c r="AK905" i="21"/>
  <c r="AD905" i="21" s="1"/>
  <c r="AK906" i="21"/>
  <c r="AD906" i="21" s="1"/>
  <c r="AK907" i="21"/>
  <c r="AD907" i="21" s="1"/>
  <c r="AK908" i="21"/>
  <c r="AD908" i="21" s="1"/>
  <c r="AK909" i="21"/>
  <c r="AD909" i="21" s="1"/>
  <c r="AK910" i="21"/>
  <c r="AD910" i="21" s="1"/>
  <c r="AK911" i="21"/>
  <c r="AD911" i="21" s="1"/>
  <c r="AK912" i="21"/>
  <c r="AD912" i="21" s="1"/>
  <c r="AK913" i="21"/>
  <c r="AD913" i="21" s="1"/>
  <c r="AK914" i="21"/>
  <c r="AD914" i="21" s="1"/>
  <c r="AK915" i="21"/>
  <c r="AD915" i="21" s="1"/>
  <c r="AK916" i="21"/>
  <c r="AD916" i="21" s="1"/>
  <c r="AK917" i="21"/>
  <c r="AD917" i="21" s="1"/>
  <c r="AK918" i="21"/>
  <c r="AD918" i="21" s="1"/>
  <c r="AK919" i="21"/>
  <c r="AD919" i="21" s="1"/>
  <c r="AK920" i="21"/>
  <c r="AD920" i="21" s="1"/>
  <c r="AK921" i="21"/>
  <c r="AD921" i="21" s="1"/>
  <c r="AK922" i="21"/>
  <c r="AD922" i="21" s="1"/>
  <c r="AK923" i="21"/>
  <c r="AD923" i="21" s="1"/>
  <c r="AK924" i="21"/>
  <c r="AD924" i="21" s="1"/>
  <c r="AK925" i="21"/>
  <c r="AD925" i="21" s="1"/>
  <c r="AK926" i="21"/>
  <c r="AD926" i="21" s="1"/>
  <c r="AK927" i="21"/>
  <c r="AD927" i="21" s="1"/>
  <c r="AK928" i="21"/>
  <c r="AD928" i="21" s="1"/>
  <c r="AK929" i="21"/>
  <c r="AD929" i="21" s="1"/>
  <c r="AK930" i="21"/>
  <c r="AD930" i="21" s="1"/>
  <c r="AK931" i="21"/>
  <c r="AD931" i="21" s="1"/>
  <c r="AK932" i="21"/>
  <c r="AD932" i="21" s="1"/>
  <c r="AK933" i="21"/>
  <c r="AD933" i="21" s="1"/>
  <c r="AK934" i="21"/>
  <c r="AD934" i="21" s="1"/>
  <c r="AK935" i="21"/>
  <c r="AD935" i="21" s="1"/>
  <c r="AK936" i="21"/>
  <c r="AD936" i="21" s="1"/>
  <c r="AK937" i="21"/>
  <c r="AD937" i="21" s="1"/>
  <c r="AK938" i="21"/>
  <c r="AD938" i="21" s="1"/>
  <c r="AK939" i="21"/>
  <c r="AD939" i="21" s="1"/>
  <c r="AK940" i="21"/>
  <c r="AD940" i="21" s="1"/>
  <c r="AK941" i="21"/>
  <c r="AD941" i="21" s="1"/>
  <c r="AK942" i="21"/>
  <c r="AD942" i="21" s="1"/>
  <c r="AK943" i="21"/>
  <c r="AD943" i="21" s="1"/>
  <c r="AK944" i="21"/>
  <c r="AD944" i="21" s="1"/>
  <c r="AK945" i="21"/>
  <c r="AD945" i="21" s="1"/>
  <c r="AK946" i="21"/>
  <c r="AD946" i="21" s="1"/>
  <c r="AK947" i="21"/>
  <c r="AD947" i="21" s="1"/>
  <c r="AK948" i="21"/>
  <c r="AD948" i="21" s="1"/>
  <c r="AK949" i="21"/>
  <c r="AD949" i="21" s="1"/>
  <c r="AK950" i="21"/>
  <c r="AD950" i="21" s="1"/>
  <c r="AK951" i="21"/>
  <c r="AD951" i="21" s="1"/>
  <c r="AK952" i="21"/>
  <c r="AD952" i="21" s="1"/>
  <c r="AK953" i="21"/>
  <c r="AD953" i="21" s="1"/>
  <c r="AK954" i="21"/>
  <c r="AD954" i="21" s="1"/>
  <c r="AK955" i="21"/>
  <c r="AD955" i="21" s="1"/>
  <c r="AK956" i="21"/>
  <c r="AD956" i="21" s="1"/>
  <c r="AK957" i="21"/>
  <c r="AD957" i="21" s="1"/>
  <c r="AK958" i="21"/>
  <c r="AD958" i="21" s="1"/>
  <c r="AK959" i="21"/>
  <c r="AD959" i="21" s="1"/>
  <c r="AK960" i="21"/>
  <c r="AD960" i="21" s="1"/>
  <c r="AK961" i="21"/>
  <c r="AD961" i="21" s="1"/>
  <c r="AK962" i="21"/>
  <c r="AD962" i="21" s="1"/>
  <c r="AK963" i="21"/>
  <c r="AD963" i="21" s="1"/>
  <c r="AK964" i="21"/>
  <c r="AD964" i="21" s="1"/>
  <c r="AK965" i="21"/>
  <c r="AD965" i="21" s="1"/>
  <c r="AK966" i="21"/>
  <c r="AD966" i="21" s="1"/>
  <c r="AK967" i="21"/>
  <c r="AD967" i="21" s="1"/>
  <c r="AK968" i="21"/>
  <c r="AD968" i="21" s="1"/>
  <c r="AK969" i="21"/>
  <c r="AD969" i="21" s="1"/>
  <c r="AK970" i="21"/>
  <c r="AD970" i="21" s="1"/>
  <c r="AK971" i="21"/>
  <c r="AD971" i="21" s="1"/>
  <c r="AK972" i="21"/>
  <c r="AD972" i="21" s="1"/>
  <c r="AK973" i="21"/>
  <c r="AD973" i="21" s="1"/>
  <c r="AK974" i="21"/>
  <c r="AD974" i="21" s="1"/>
  <c r="AK975" i="21"/>
  <c r="AD975" i="21" s="1"/>
  <c r="AK976" i="21"/>
  <c r="AD976" i="21" s="1"/>
  <c r="AK977" i="21"/>
  <c r="AD977" i="21" s="1"/>
  <c r="AK978" i="21"/>
  <c r="AD978" i="21" s="1"/>
  <c r="AK979" i="21"/>
  <c r="AD979" i="21" s="1"/>
  <c r="AK980" i="21"/>
  <c r="AD980" i="21" s="1"/>
  <c r="AK981" i="21"/>
  <c r="AD981" i="21" s="1"/>
  <c r="AK982" i="21"/>
  <c r="AD982" i="21" s="1"/>
  <c r="AK983" i="21"/>
  <c r="AD983" i="21" s="1"/>
  <c r="AK984" i="21"/>
  <c r="AD984" i="21" s="1"/>
  <c r="AK985" i="21"/>
  <c r="AD985" i="21" s="1"/>
  <c r="AK986" i="21"/>
  <c r="AD986" i="21" s="1"/>
  <c r="AK987" i="21"/>
  <c r="AD987" i="21" s="1"/>
  <c r="AK988" i="21"/>
  <c r="AD988" i="21" s="1"/>
  <c r="AK989" i="21"/>
  <c r="AD989" i="21" s="1"/>
  <c r="AK990" i="21"/>
  <c r="AD990" i="21" s="1"/>
  <c r="AK991" i="21"/>
  <c r="AD991" i="21" s="1"/>
  <c r="AK992" i="21"/>
  <c r="AD992" i="21" s="1"/>
  <c r="AK993" i="21"/>
  <c r="AD993" i="21" s="1"/>
  <c r="AK994" i="21"/>
  <c r="AD994" i="21" s="1"/>
  <c r="AK995" i="21"/>
  <c r="AD995" i="21" s="1"/>
  <c r="AK996" i="21"/>
  <c r="AD996" i="21" s="1"/>
  <c r="AK997" i="21"/>
  <c r="AD997" i="21" s="1"/>
  <c r="AK998" i="21"/>
  <c r="AD998" i="21" s="1"/>
  <c r="AK999" i="21"/>
  <c r="AD999" i="21" s="1"/>
  <c r="AK1000" i="21"/>
  <c r="AD1000" i="21" s="1"/>
  <c r="AK1001" i="21"/>
  <c r="AD1001" i="21" s="1"/>
  <c r="AK1002" i="21"/>
  <c r="AD1002" i="21" s="1"/>
  <c r="AK1003" i="21"/>
  <c r="AD1003" i="21" s="1"/>
  <c r="AK1004" i="21"/>
  <c r="AD1004" i="21" s="1"/>
  <c r="AK1005" i="21"/>
  <c r="AD1005" i="21" s="1"/>
  <c r="AK1006" i="21"/>
  <c r="AD1006" i="21" s="1"/>
  <c r="AK1007" i="21"/>
  <c r="AD1007" i="21" s="1"/>
  <c r="AK1008" i="21"/>
  <c r="AD1008" i="21" s="1"/>
  <c r="AK1009" i="21"/>
  <c r="AD1009" i="21" s="1"/>
  <c r="AK1010" i="21"/>
  <c r="AD1010" i="21" s="1"/>
  <c r="AK1011" i="21"/>
  <c r="AD1011" i="21" s="1"/>
  <c r="AK1012" i="21"/>
  <c r="AD1012" i="21" s="1"/>
  <c r="AK1013" i="21"/>
  <c r="AD1013" i="21" s="1"/>
  <c r="AK1014" i="21"/>
  <c r="AD1014" i="21" s="1"/>
  <c r="AK1015" i="21"/>
  <c r="AD1015" i="21" s="1"/>
  <c r="AK1016" i="21"/>
  <c r="AD1016" i="21" s="1"/>
  <c r="AK1017" i="21"/>
  <c r="AD1017" i="21" s="1"/>
  <c r="AK1018" i="21"/>
  <c r="AD1018" i="21" s="1"/>
  <c r="AK1019" i="21"/>
  <c r="AD1019" i="21" s="1"/>
  <c r="AK1020" i="21"/>
  <c r="AD1020" i="21" s="1"/>
  <c r="AK1021" i="21"/>
  <c r="AD1021" i="21" s="1"/>
  <c r="AK1022" i="21"/>
  <c r="AD1022" i="21" s="1"/>
  <c r="AK1023" i="21"/>
  <c r="AD1023" i="21" s="1"/>
  <c r="AK1024" i="21"/>
  <c r="AD1024" i="21" s="1"/>
  <c r="AK1025" i="21"/>
  <c r="AD1025" i="21" s="1"/>
  <c r="AK1026" i="21"/>
  <c r="AD1026" i="21" s="1"/>
  <c r="AK1027" i="21"/>
  <c r="AD1027" i="21" s="1"/>
  <c r="AK1028" i="21"/>
  <c r="AD1028" i="21" s="1"/>
  <c r="AK1029" i="21"/>
  <c r="AD1029" i="21" s="1"/>
  <c r="AK1030" i="21"/>
  <c r="AD1030" i="21" s="1"/>
  <c r="AK1031" i="21"/>
  <c r="AD1031" i="21" s="1"/>
  <c r="AK1032" i="21"/>
  <c r="AD1032" i="21" s="1"/>
  <c r="AK1033" i="21"/>
  <c r="AD1033" i="21" s="1"/>
  <c r="AK1034" i="21"/>
  <c r="AD1034" i="21" s="1"/>
  <c r="AK1035" i="21"/>
  <c r="AD1035" i="21" s="1"/>
  <c r="AK1036" i="21"/>
  <c r="AD1036" i="21" s="1"/>
  <c r="AK1037" i="21"/>
  <c r="AD1037" i="21" s="1"/>
  <c r="AK1038" i="21"/>
  <c r="AD1038" i="21" s="1"/>
  <c r="AK1039" i="21"/>
  <c r="AD1039" i="21" s="1"/>
  <c r="AK1040" i="21"/>
  <c r="AD1040" i="21" s="1"/>
  <c r="AK1041" i="21"/>
  <c r="AD1041" i="21" s="1"/>
  <c r="AK1042" i="21"/>
  <c r="AD1042" i="21" s="1"/>
  <c r="AK1043" i="21"/>
  <c r="AD1043" i="21" s="1"/>
  <c r="AK1044" i="21"/>
  <c r="AD1044" i="21" s="1"/>
  <c r="AK1045" i="21"/>
  <c r="AD1045" i="21" s="1"/>
  <c r="AK1046" i="21"/>
  <c r="AD1046" i="21" s="1"/>
  <c r="AK1047" i="21"/>
  <c r="AD1047" i="21" s="1"/>
  <c r="AK1048" i="21"/>
  <c r="AD1048" i="21" s="1"/>
  <c r="AK1049" i="21"/>
  <c r="AD1049" i="21" s="1"/>
  <c r="AK1050" i="21"/>
  <c r="AD1050" i="21" s="1"/>
  <c r="AK1051" i="21"/>
  <c r="AD1051" i="21" s="1"/>
  <c r="AK1052" i="21"/>
  <c r="AD1052" i="21" s="1"/>
  <c r="AK1053" i="21"/>
  <c r="AD1053" i="21" s="1"/>
  <c r="AK1054" i="21"/>
  <c r="AD1054" i="21" s="1"/>
  <c r="AK1055" i="21"/>
  <c r="AD1055" i="21" s="1"/>
  <c r="AK1056" i="21"/>
  <c r="AD1056" i="21" s="1"/>
  <c r="AK1057" i="21"/>
  <c r="AD1057" i="21" s="1"/>
  <c r="AK1058" i="21"/>
  <c r="AD1058" i="21" s="1"/>
  <c r="AK1059" i="21"/>
  <c r="AD1059" i="21" s="1"/>
  <c r="AK1060" i="21"/>
  <c r="AD1060" i="21" s="1"/>
  <c r="AK1061" i="21"/>
  <c r="AD1061" i="21" s="1"/>
  <c r="AK1062" i="21"/>
  <c r="AD1062" i="21" s="1"/>
  <c r="AK1063" i="21"/>
  <c r="AD1063" i="21" s="1"/>
  <c r="AK1064" i="21"/>
  <c r="AD1064" i="21" s="1"/>
  <c r="AK1065" i="21"/>
  <c r="AD1065" i="21" s="1"/>
  <c r="AK1066" i="21"/>
  <c r="AD1066" i="21" s="1"/>
  <c r="AK1067" i="21"/>
  <c r="AD1067" i="21" s="1"/>
  <c r="AK1068" i="21"/>
  <c r="AD1068" i="21" s="1"/>
  <c r="AK1069" i="21"/>
  <c r="AD1069" i="21" s="1"/>
  <c r="AK1070" i="21"/>
  <c r="AD1070" i="21" s="1"/>
  <c r="AK1071" i="21"/>
  <c r="AD1071" i="21" s="1"/>
  <c r="AK1072" i="21"/>
  <c r="AD1072" i="21" s="1"/>
  <c r="AK1073" i="21"/>
  <c r="AD1073" i="21" s="1"/>
  <c r="AK1074" i="21"/>
  <c r="AD1074" i="21" s="1"/>
  <c r="AK1075" i="21"/>
  <c r="AD1075" i="21" s="1"/>
  <c r="AK1076" i="21"/>
  <c r="AD1076" i="21" s="1"/>
  <c r="AK1077" i="21"/>
  <c r="AD1077" i="21" s="1"/>
  <c r="AK1078" i="21"/>
  <c r="AD1078" i="21" s="1"/>
  <c r="AK1079" i="21"/>
  <c r="AD1079" i="21" s="1"/>
  <c r="AK1080" i="21"/>
  <c r="AD1080" i="21" s="1"/>
  <c r="AK1081" i="21"/>
  <c r="AD1081" i="21" s="1"/>
  <c r="AK1082" i="21"/>
  <c r="AD1082" i="21" s="1"/>
  <c r="AK1083" i="21"/>
  <c r="AD1083" i="21" s="1"/>
  <c r="AK1084" i="21"/>
  <c r="AD1084" i="21" s="1"/>
  <c r="AK1085" i="21"/>
  <c r="AD1085" i="21" s="1"/>
  <c r="AK1086" i="21"/>
  <c r="AD1086" i="21" s="1"/>
  <c r="AK1087" i="21"/>
  <c r="AD1087" i="21" s="1"/>
  <c r="AK1088" i="21"/>
  <c r="AD1088" i="21" s="1"/>
  <c r="AK1089" i="21"/>
  <c r="AD1089" i="21" s="1"/>
  <c r="AK1090" i="21"/>
  <c r="AD1090" i="21" s="1"/>
  <c r="AK1091" i="21"/>
  <c r="AD1091" i="21" s="1"/>
  <c r="AK1092" i="21"/>
  <c r="AD1092" i="21" s="1"/>
  <c r="AK1093" i="21"/>
  <c r="AD1093" i="21" s="1"/>
  <c r="AK1094" i="21"/>
  <c r="AD1094" i="21" s="1"/>
  <c r="AK1095" i="21"/>
  <c r="AD1095" i="21" s="1"/>
  <c r="AK1096" i="21"/>
  <c r="AD1096" i="21" s="1"/>
  <c r="AK1097" i="21"/>
  <c r="AD1097" i="21" s="1"/>
  <c r="AK1098" i="21"/>
  <c r="AD1098" i="21" s="1"/>
  <c r="AK1099" i="21"/>
  <c r="AD1099" i="21" s="1"/>
  <c r="AK1100" i="21"/>
  <c r="AD1100" i="21" s="1"/>
  <c r="AK1101" i="21"/>
  <c r="AD1101" i="21" s="1"/>
  <c r="AK1102" i="21"/>
  <c r="AD1102" i="21" s="1"/>
  <c r="AK1103" i="21"/>
  <c r="AD1103" i="21" s="1"/>
  <c r="AK1104" i="21"/>
  <c r="AD1104" i="21" s="1"/>
  <c r="AK1105" i="21"/>
  <c r="AD1105" i="21" s="1"/>
  <c r="AK1106" i="21"/>
  <c r="AD1106" i="21" s="1"/>
  <c r="AK1107" i="21"/>
  <c r="AD1107" i="21" s="1"/>
  <c r="AK1108" i="21"/>
  <c r="AD1108" i="21" s="1"/>
  <c r="AK1109" i="21"/>
  <c r="AD1109" i="21" s="1"/>
  <c r="AK1110" i="21"/>
  <c r="AD1110" i="21" s="1"/>
  <c r="AK1111" i="21"/>
  <c r="AD1111" i="21" s="1"/>
  <c r="AK1112" i="21"/>
  <c r="AD1112" i="21" s="1"/>
  <c r="AK1113" i="21"/>
  <c r="AD1113" i="21" s="1"/>
  <c r="AK1114" i="21"/>
  <c r="AD1114" i="21" s="1"/>
  <c r="AK1115" i="21"/>
  <c r="AD1115" i="21" s="1"/>
  <c r="AK1116" i="21"/>
  <c r="AD1116" i="21" s="1"/>
  <c r="AK1117" i="21"/>
  <c r="AD1117" i="21" s="1"/>
  <c r="AK1118" i="21"/>
  <c r="AD1118" i="21" s="1"/>
  <c r="AK1119" i="21"/>
  <c r="AD1119" i="21" s="1"/>
  <c r="AK1120" i="21"/>
  <c r="AD1120" i="21" s="1"/>
  <c r="AK1121" i="21"/>
  <c r="AD1121" i="21" s="1"/>
  <c r="AK1122" i="21"/>
  <c r="AD1122" i="21" s="1"/>
  <c r="AK1123" i="21"/>
  <c r="AD1123" i="21" s="1"/>
  <c r="AK1124" i="21"/>
  <c r="AD1124" i="21" s="1"/>
  <c r="AK1125" i="21"/>
  <c r="AD1125" i="21" s="1"/>
  <c r="AK1126" i="21"/>
  <c r="AD1126" i="21" s="1"/>
  <c r="AK1127" i="21"/>
  <c r="AD1127" i="21" s="1"/>
  <c r="AK1128" i="21"/>
  <c r="AD1128" i="21" s="1"/>
  <c r="AK1129" i="21"/>
  <c r="AD1129" i="21" s="1"/>
  <c r="AK1130" i="21"/>
  <c r="AD1130" i="21" s="1"/>
  <c r="AK1131" i="21"/>
  <c r="AD1131" i="21" s="1"/>
  <c r="AK1132" i="21"/>
  <c r="AD1132" i="21" s="1"/>
  <c r="AK1133" i="21"/>
  <c r="AD1133" i="21" s="1"/>
  <c r="AK1134" i="21"/>
  <c r="AD1134" i="21" s="1"/>
  <c r="AK1135" i="21"/>
  <c r="AD1135" i="21" s="1"/>
  <c r="AK1136" i="21"/>
  <c r="AD1136" i="21" s="1"/>
  <c r="AK1137" i="21"/>
  <c r="AD1137" i="21" s="1"/>
  <c r="AK1138" i="21"/>
  <c r="AD1138" i="21" s="1"/>
  <c r="AK1139" i="21"/>
  <c r="AD1139" i="21" s="1"/>
  <c r="AK1140" i="21"/>
  <c r="AD1140" i="21" s="1"/>
  <c r="AK1141" i="21"/>
  <c r="AD1141" i="21" s="1"/>
  <c r="AK1142" i="21"/>
  <c r="AD1142" i="21" s="1"/>
  <c r="AK1143" i="21"/>
  <c r="AD1143" i="21" s="1"/>
  <c r="AK1144" i="21"/>
  <c r="AD1144" i="21" s="1"/>
  <c r="AK1145" i="21"/>
  <c r="AD1145" i="21" s="1"/>
  <c r="AK1146" i="21"/>
  <c r="AD1146" i="21" s="1"/>
  <c r="AK1147" i="21"/>
  <c r="AD1147" i="21" s="1"/>
  <c r="AK1148" i="21"/>
  <c r="AD1148" i="21" s="1"/>
  <c r="AK1149" i="21"/>
  <c r="AD1149" i="21" s="1"/>
  <c r="AK1150" i="21"/>
  <c r="AD1150" i="21" s="1"/>
  <c r="AK1151" i="21"/>
  <c r="AD1151" i="21" s="1"/>
  <c r="AK1152" i="21"/>
  <c r="AD1152" i="21" s="1"/>
  <c r="AK1153" i="21"/>
  <c r="AD1153" i="21" s="1"/>
  <c r="AK1154" i="21"/>
  <c r="AD1154" i="21" s="1"/>
  <c r="AK1155" i="21"/>
  <c r="AD1155" i="21" s="1"/>
  <c r="AK1156" i="21"/>
  <c r="AD1156" i="21" s="1"/>
  <c r="AK1157" i="21"/>
  <c r="AD1157" i="21" s="1"/>
  <c r="AK1158" i="21"/>
  <c r="AD1158" i="21" s="1"/>
  <c r="AK1159" i="21"/>
  <c r="AD1159" i="21" s="1"/>
  <c r="AK1160" i="21"/>
  <c r="AD1160" i="21" s="1"/>
  <c r="AK1161" i="21"/>
  <c r="AD1161" i="21" s="1"/>
  <c r="AK1162" i="21"/>
  <c r="AD1162" i="21" s="1"/>
  <c r="AK1163" i="21"/>
  <c r="AD1163" i="21" s="1"/>
  <c r="AK1164" i="21"/>
  <c r="AD1164" i="21" s="1"/>
  <c r="AK1165" i="21"/>
  <c r="AD1165" i="21" s="1"/>
  <c r="AK1166" i="21"/>
  <c r="AD1166" i="21" s="1"/>
  <c r="AK1167" i="21"/>
  <c r="AD1167" i="21" s="1"/>
  <c r="AK1168" i="21"/>
  <c r="AD1168" i="21" s="1"/>
  <c r="AK1169" i="21"/>
  <c r="AD1169" i="21" s="1"/>
  <c r="AK1170" i="21"/>
  <c r="AD1170" i="21" s="1"/>
  <c r="AK1171" i="21"/>
  <c r="AD1171" i="21" s="1"/>
  <c r="AK1172" i="21"/>
  <c r="AD1172" i="21" s="1"/>
  <c r="AK1173" i="21"/>
  <c r="AD1173" i="21" s="1"/>
  <c r="AK1174" i="21"/>
  <c r="AD1174" i="21" s="1"/>
  <c r="AK1175" i="21"/>
  <c r="AD1175" i="21" s="1"/>
  <c r="AK1176" i="21"/>
  <c r="AD1176" i="21" s="1"/>
  <c r="AK1177" i="21"/>
  <c r="AD1177" i="21" s="1"/>
  <c r="AK1178" i="21"/>
  <c r="AD1178" i="21" s="1"/>
  <c r="AK1179" i="21"/>
  <c r="AD1179" i="21" s="1"/>
  <c r="AK1180" i="21"/>
  <c r="AD1180" i="21" s="1"/>
  <c r="AK1181" i="21"/>
  <c r="AD1181" i="21" s="1"/>
  <c r="AK1182" i="21"/>
  <c r="AD1182" i="21" s="1"/>
  <c r="AK1183" i="21"/>
  <c r="AD1183" i="21" s="1"/>
  <c r="AK1184" i="21"/>
  <c r="AD1184" i="21" s="1"/>
  <c r="AK1185" i="21"/>
  <c r="AD1185" i="21" s="1"/>
  <c r="AK1186" i="21"/>
  <c r="AD1186" i="21" s="1"/>
  <c r="AK1187" i="21"/>
  <c r="AD1187" i="21" s="1"/>
  <c r="AK1188" i="21"/>
  <c r="AD1188" i="21" s="1"/>
  <c r="AK1189" i="21"/>
  <c r="AD1189" i="21" s="1"/>
  <c r="AK1190" i="21"/>
  <c r="AD1190" i="21" s="1"/>
  <c r="AK1191" i="21"/>
  <c r="AD1191" i="21" s="1"/>
  <c r="AK1192" i="21"/>
  <c r="AD1192" i="21" s="1"/>
  <c r="AK1193" i="21"/>
  <c r="AD1193" i="21" s="1"/>
  <c r="AK1194" i="21"/>
  <c r="AD1194" i="21" s="1"/>
  <c r="AK1195" i="21"/>
  <c r="AD1195" i="21" s="1"/>
  <c r="AK1196" i="21"/>
  <c r="AD1196" i="21" s="1"/>
  <c r="AK1197" i="21"/>
  <c r="AD1197" i="21" s="1"/>
  <c r="AK1198" i="21"/>
  <c r="AD1198" i="21" s="1"/>
  <c r="AK1199" i="21"/>
  <c r="AD1199" i="21" s="1"/>
  <c r="AK1200" i="21"/>
  <c r="AD1200" i="21" s="1"/>
  <c r="AK1201" i="21"/>
  <c r="AD1201" i="21" s="1"/>
  <c r="AK1202" i="21"/>
  <c r="AD1202" i="21" s="1"/>
  <c r="AK1203" i="21"/>
  <c r="AD1203" i="21" s="1"/>
  <c r="AK1204" i="21"/>
  <c r="AD1204" i="21" s="1"/>
  <c r="AK1205" i="21"/>
  <c r="AD1205" i="21" s="1"/>
  <c r="AK1206" i="21"/>
  <c r="AD1206" i="21" s="1"/>
  <c r="AK1207" i="21"/>
  <c r="AD1207" i="21" s="1"/>
  <c r="AK1208" i="21"/>
  <c r="AD1208" i="21" s="1"/>
  <c r="AK1209" i="21"/>
  <c r="AD1209" i="21" s="1"/>
  <c r="AK1210" i="21"/>
  <c r="AD1210" i="21" s="1"/>
  <c r="AK1211" i="21"/>
  <c r="AD1211" i="21" s="1"/>
  <c r="AK1212" i="21"/>
  <c r="AD1212" i="21" s="1"/>
  <c r="AK1213" i="21"/>
  <c r="AD1213" i="21" s="1"/>
  <c r="AK1214" i="21"/>
  <c r="AD1214" i="21" s="1"/>
  <c r="AK1215" i="21"/>
  <c r="AD1215" i="21" s="1"/>
  <c r="AK1216" i="21"/>
  <c r="AD1216" i="21" s="1"/>
  <c r="AK1217" i="21"/>
  <c r="AD1217" i="21" s="1"/>
  <c r="AK1218" i="21"/>
  <c r="AD1218" i="21" s="1"/>
  <c r="AK1219" i="21"/>
  <c r="AD1219" i="21" s="1"/>
  <c r="AK1220" i="21"/>
  <c r="AD1220" i="21" s="1"/>
  <c r="AK1221" i="21"/>
  <c r="AD1221" i="21" s="1"/>
  <c r="AK1222" i="21"/>
  <c r="AD1222" i="21" s="1"/>
  <c r="AK1223" i="21"/>
  <c r="AD1223" i="21" s="1"/>
  <c r="AK1224" i="21"/>
  <c r="AD1224" i="21" s="1"/>
  <c r="AK1225" i="21"/>
  <c r="AD1225" i="21" s="1"/>
  <c r="AK1226" i="21"/>
  <c r="AD1226" i="21" s="1"/>
  <c r="AK1227" i="21"/>
  <c r="AD1227" i="21" s="1"/>
  <c r="AK1228" i="21"/>
  <c r="AD1228" i="21" s="1"/>
  <c r="AK1229" i="21"/>
  <c r="AD1229" i="21" s="1"/>
  <c r="AK1230" i="21"/>
  <c r="AD1230" i="21" s="1"/>
  <c r="AK1231" i="21"/>
  <c r="AD1231" i="21" s="1"/>
  <c r="AK1232" i="21"/>
  <c r="AD1232" i="21" s="1"/>
  <c r="AK1233" i="21"/>
  <c r="AD1233" i="21" s="1"/>
  <c r="AK1234" i="21"/>
  <c r="AD1234" i="21" s="1"/>
  <c r="AK1235" i="21"/>
  <c r="AD1235" i="21" s="1"/>
  <c r="AK1236" i="21"/>
  <c r="AD1236" i="21" s="1"/>
  <c r="AK1237" i="21"/>
  <c r="AD1237" i="21" s="1"/>
  <c r="AK1238" i="21"/>
  <c r="AD1238" i="21" s="1"/>
  <c r="AK1239" i="21"/>
  <c r="AD1239" i="21" s="1"/>
  <c r="AK1240" i="21"/>
  <c r="AD1240" i="21" s="1"/>
  <c r="AK1241" i="21"/>
  <c r="AD1241" i="21" s="1"/>
  <c r="AK1242" i="21"/>
  <c r="AD1242" i="21" s="1"/>
  <c r="AK1243" i="21"/>
  <c r="AD1243" i="21" s="1"/>
  <c r="AK1244" i="21"/>
  <c r="AD1244" i="21" s="1"/>
  <c r="AK1245" i="21"/>
  <c r="AD1245" i="21" s="1"/>
  <c r="AK1246" i="21"/>
  <c r="AD1246" i="21" s="1"/>
  <c r="AK1247" i="21"/>
  <c r="AD1247" i="21" s="1"/>
  <c r="AK1248" i="21"/>
  <c r="AD1248" i="21" s="1"/>
  <c r="AK1249" i="21"/>
  <c r="AD1249" i="21" s="1"/>
  <c r="AK1250" i="21"/>
  <c r="AD1250" i="21" s="1"/>
  <c r="AK1251" i="21"/>
  <c r="AD1251" i="21" s="1"/>
  <c r="AK1252" i="21"/>
  <c r="AD1252" i="21" s="1"/>
  <c r="AK1253" i="21"/>
  <c r="AD1253" i="21" s="1"/>
  <c r="AK1254" i="21"/>
  <c r="AD1254" i="21" s="1"/>
  <c r="AK1255" i="21"/>
  <c r="AD1255" i="21" s="1"/>
  <c r="AK1256" i="21"/>
  <c r="AD1256" i="21" s="1"/>
  <c r="AK1257" i="21"/>
  <c r="AD1257" i="21" s="1"/>
  <c r="AK1258" i="21"/>
  <c r="AD1258" i="21" s="1"/>
  <c r="AK1259" i="21"/>
  <c r="AD1259" i="21" s="1"/>
  <c r="AK1260" i="21"/>
  <c r="AD1260" i="21" s="1"/>
  <c r="AK1261" i="21"/>
  <c r="AD1261" i="21" s="1"/>
  <c r="AK1262" i="21"/>
  <c r="AD1262" i="21" s="1"/>
  <c r="AK1263" i="21"/>
  <c r="AD1263" i="21" s="1"/>
  <c r="AK1264" i="21"/>
  <c r="AD1264" i="21" s="1"/>
  <c r="AK1265" i="21"/>
  <c r="AD1265" i="21" s="1"/>
  <c r="AK1266" i="21"/>
  <c r="AD1266" i="21" s="1"/>
  <c r="AK1267" i="21"/>
  <c r="AD1267" i="21" s="1"/>
  <c r="AK1268" i="21"/>
  <c r="AD1268" i="21" s="1"/>
  <c r="AK1269" i="21"/>
  <c r="AD1269" i="21" s="1"/>
  <c r="AK1270" i="21"/>
  <c r="AD1270" i="21" s="1"/>
  <c r="AK1271" i="21"/>
  <c r="AD1271" i="21" s="1"/>
  <c r="AK1272" i="21"/>
  <c r="AD1272" i="21" s="1"/>
  <c r="AK1273" i="21"/>
  <c r="AD1273" i="21" s="1"/>
  <c r="AK1274" i="21"/>
  <c r="AD1274" i="21" s="1"/>
  <c r="AK1275" i="21"/>
  <c r="AD1275" i="21" s="1"/>
  <c r="AK1276" i="21"/>
  <c r="AD1276" i="21" s="1"/>
  <c r="AK1277" i="21"/>
  <c r="AD1277" i="21" s="1"/>
  <c r="AK1278" i="21"/>
  <c r="AD1278" i="21" s="1"/>
  <c r="AK1279" i="21"/>
  <c r="AD1279" i="21" s="1"/>
  <c r="AK1280" i="21"/>
  <c r="AD1280" i="21" s="1"/>
  <c r="AK1281" i="21"/>
  <c r="AD1281" i="21" s="1"/>
  <c r="AK1282" i="21"/>
  <c r="AD1282" i="21" s="1"/>
  <c r="AK1283" i="21"/>
  <c r="AD1283" i="21" s="1"/>
  <c r="AK1284" i="21"/>
  <c r="AD1284" i="21" s="1"/>
  <c r="AK1285" i="21"/>
  <c r="AD1285" i="21" s="1"/>
  <c r="AK1286" i="21"/>
  <c r="AD1286" i="21" s="1"/>
  <c r="AK1287" i="21"/>
  <c r="AD1287" i="21" s="1"/>
  <c r="AK1288" i="21"/>
  <c r="AD1288" i="21" s="1"/>
  <c r="AK1289" i="21"/>
  <c r="AD1289" i="21" s="1"/>
  <c r="AK1290" i="21"/>
  <c r="AD1290" i="21" s="1"/>
  <c r="AK1291" i="21"/>
  <c r="AD1291" i="21" s="1"/>
  <c r="AK1292" i="21"/>
  <c r="AD1292" i="21" s="1"/>
  <c r="AK1293" i="21"/>
  <c r="AD1293" i="21" s="1"/>
  <c r="AK1294" i="21"/>
  <c r="AD1294" i="21" s="1"/>
  <c r="AK1295" i="21"/>
  <c r="AD1295" i="21" s="1"/>
  <c r="AK1296" i="21"/>
  <c r="AD1296" i="21" s="1"/>
  <c r="AK1297" i="21"/>
  <c r="AD1297" i="21" s="1"/>
  <c r="AK1298" i="21"/>
  <c r="AD1298" i="21" s="1"/>
  <c r="AK1299" i="21"/>
  <c r="AD1299" i="21" s="1"/>
  <c r="AK1300" i="21"/>
  <c r="AD1300" i="21" s="1"/>
  <c r="AK1301" i="21"/>
  <c r="AD1301" i="21" s="1"/>
  <c r="AK1302" i="21"/>
  <c r="AD1302" i="21" s="1"/>
  <c r="AK1303" i="21"/>
  <c r="AD1303" i="21" s="1"/>
  <c r="AK1304" i="21"/>
  <c r="AD1304" i="21" s="1"/>
  <c r="AK1305" i="21"/>
  <c r="AD1305" i="21" s="1"/>
  <c r="AK1306" i="21"/>
  <c r="AD1306" i="21" s="1"/>
  <c r="AK1307" i="21"/>
  <c r="AD1307" i="21" s="1"/>
  <c r="AK1308" i="21"/>
  <c r="AD1308" i="21" s="1"/>
  <c r="AK1309" i="21"/>
  <c r="AD1309" i="21" s="1"/>
  <c r="AK1310" i="21"/>
  <c r="AD1310" i="21" s="1"/>
  <c r="AK1311" i="21"/>
  <c r="AD1311" i="21" s="1"/>
  <c r="AK1312" i="21"/>
  <c r="AD1312" i="21" s="1"/>
  <c r="AK1313" i="21"/>
  <c r="AD1313" i="21" s="1"/>
  <c r="AK1314" i="21"/>
  <c r="AD1314" i="21" s="1"/>
  <c r="AK1315" i="21"/>
  <c r="AD1315" i="21" s="1"/>
  <c r="AK1316" i="21"/>
  <c r="AD1316" i="21" s="1"/>
  <c r="AK1317" i="21"/>
  <c r="AD1317" i="21" s="1"/>
  <c r="AK1318" i="21"/>
  <c r="AD1318" i="21" s="1"/>
  <c r="AK1319" i="21"/>
  <c r="AD1319" i="21" s="1"/>
  <c r="AK1320" i="21"/>
  <c r="AD1320" i="21" s="1"/>
  <c r="AK1321" i="21"/>
  <c r="AD1321" i="21" s="1"/>
  <c r="AK1322" i="21"/>
  <c r="AD1322" i="21" s="1"/>
  <c r="AK1323" i="21"/>
  <c r="AD1323" i="21" s="1"/>
  <c r="AK1324" i="21"/>
  <c r="AD1324" i="21" s="1"/>
  <c r="AK1325" i="21"/>
  <c r="AD1325" i="21" s="1"/>
  <c r="AK1326" i="21"/>
  <c r="AD1326" i="21" s="1"/>
  <c r="AK1327" i="21"/>
  <c r="AD1327" i="21" s="1"/>
  <c r="AK1328" i="21"/>
  <c r="AD1328" i="21" s="1"/>
  <c r="AK1329" i="21"/>
  <c r="AD1329" i="21" s="1"/>
  <c r="AK1330" i="21"/>
  <c r="AD1330" i="21" s="1"/>
  <c r="AK1331" i="21"/>
  <c r="AD1331" i="21" s="1"/>
  <c r="AK1332" i="21"/>
  <c r="AD1332" i="21" s="1"/>
  <c r="AK1333" i="21"/>
  <c r="AD1333" i="21" s="1"/>
  <c r="AK1334" i="21"/>
  <c r="AD1334" i="21" s="1"/>
  <c r="AK1335" i="21"/>
  <c r="AD1335" i="21" s="1"/>
  <c r="AK1336" i="21"/>
  <c r="AD1336" i="21" s="1"/>
  <c r="AK1337" i="21"/>
  <c r="AD1337" i="21" s="1"/>
  <c r="AK1338" i="21"/>
  <c r="AD1338" i="21" s="1"/>
  <c r="AK1339" i="21"/>
  <c r="AD1339" i="21" s="1"/>
  <c r="AK1340" i="21"/>
  <c r="AD1340" i="21" s="1"/>
  <c r="AK1341" i="21"/>
  <c r="AD1341" i="21" s="1"/>
  <c r="AK1342" i="21"/>
  <c r="AD1342" i="21" s="1"/>
  <c r="AK1343" i="21"/>
  <c r="AD1343" i="21" s="1"/>
  <c r="AK1344" i="21"/>
  <c r="AD1344" i="21" s="1"/>
  <c r="AK1345" i="21"/>
  <c r="AD1345" i="21" s="1"/>
  <c r="AK1346" i="21"/>
  <c r="AD1346" i="21" s="1"/>
  <c r="AK1347" i="21"/>
  <c r="AD1347" i="21" s="1"/>
  <c r="AK1348" i="21"/>
  <c r="AD1348" i="21" s="1"/>
  <c r="AK1349" i="21"/>
  <c r="AD1349" i="21" s="1"/>
  <c r="AK1350" i="21"/>
  <c r="AD1350" i="21" s="1"/>
  <c r="AK1351" i="21"/>
  <c r="AD1351" i="21" s="1"/>
  <c r="AK1352" i="21"/>
  <c r="AD1352" i="21" s="1"/>
  <c r="AK1353" i="21"/>
  <c r="AD1353" i="21" s="1"/>
  <c r="AK1354" i="21"/>
  <c r="AD1354" i="21" s="1"/>
  <c r="AK1355" i="21"/>
  <c r="AD1355" i="21" s="1"/>
  <c r="AK1356" i="21"/>
  <c r="AD1356" i="21" s="1"/>
  <c r="AK1357" i="21"/>
  <c r="AD1357" i="21" s="1"/>
  <c r="AK1358" i="21"/>
  <c r="AD1358" i="21" s="1"/>
  <c r="AK1359" i="21"/>
  <c r="AD1359" i="21" s="1"/>
  <c r="AK1360" i="21"/>
  <c r="AD1360" i="21" s="1"/>
  <c r="AK1361" i="21"/>
  <c r="AD1361" i="21" s="1"/>
  <c r="AK1362" i="21"/>
  <c r="AD1362" i="21" s="1"/>
  <c r="AK1363" i="21"/>
  <c r="AD1363" i="21" s="1"/>
  <c r="AK1364" i="21"/>
  <c r="AD1364" i="21" s="1"/>
  <c r="AK1365" i="21"/>
  <c r="AD1365" i="21" s="1"/>
  <c r="AK1366" i="21"/>
  <c r="AD1366" i="21" s="1"/>
  <c r="AK1367" i="21"/>
  <c r="AD1367" i="21" s="1"/>
  <c r="AK1368" i="21"/>
  <c r="AD1368" i="21" s="1"/>
  <c r="AK1369" i="21"/>
  <c r="AD1369" i="21" s="1"/>
  <c r="AK1370" i="21"/>
  <c r="AD1370" i="21" s="1"/>
  <c r="AK1371" i="21"/>
  <c r="AD1371" i="21" s="1"/>
  <c r="AK1372" i="21"/>
  <c r="AD1372" i="21" s="1"/>
  <c r="AK1373" i="21"/>
  <c r="AD1373" i="21" s="1"/>
  <c r="AK1374" i="21"/>
  <c r="AD1374" i="21" s="1"/>
  <c r="AK1375" i="21"/>
  <c r="AD1375" i="21" s="1"/>
  <c r="AK1376" i="21"/>
  <c r="AD1376" i="21" s="1"/>
  <c r="AK1377" i="21"/>
  <c r="AD1377" i="21" s="1"/>
  <c r="AK1378" i="21"/>
  <c r="AD1378" i="21" s="1"/>
  <c r="AK1379" i="21"/>
  <c r="AD1379" i="21" s="1"/>
  <c r="AK1380" i="21"/>
  <c r="AD1380" i="21" s="1"/>
  <c r="AK1381" i="21"/>
  <c r="AD1381" i="21" s="1"/>
  <c r="AK1382" i="21"/>
  <c r="AD1382" i="21" s="1"/>
  <c r="AK1383" i="21"/>
  <c r="AD1383" i="21" s="1"/>
  <c r="AK1384" i="21"/>
  <c r="AD1384" i="21" s="1"/>
  <c r="AK1385" i="21"/>
  <c r="AD1385" i="21" s="1"/>
  <c r="AK1386" i="21"/>
  <c r="AD1386" i="21" s="1"/>
  <c r="AK1387" i="21"/>
  <c r="AD1387" i="21" s="1"/>
  <c r="AK1388" i="21"/>
  <c r="AD1388" i="21" s="1"/>
  <c r="AK1389" i="21"/>
  <c r="AD1389" i="21" s="1"/>
  <c r="AK1390" i="21"/>
  <c r="AD1390" i="21" s="1"/>
  <c r="AK1391" i="21"/>
  <c r="AD1391" i="21" s="1"/>
  <c r="AK1392" i="21"/>
  <c r="AD1392" i="21" s="1"/>
  <c r="AK1393" i="21"/>
  <c r="AD1393" i="21" s="1"/>
  <c r="AK1394" i="21"/>
  <c r="AD1394" i="21" s="1"/>
  <c r="AK1395" i="21"/>
  <c r="AD1395" i="21" s="1"/>
  <c r="AK1396" i="21"/>
  <c r="AD1396" i="21" s="1"/>
  <c r="AK1397" i="21"/>
  <c r="AD1397" i="21" s="1"/>
  <c r="AK1398" i="21"/>
  <c r="AD1398" i="21" s="1"/>
  <c r="AK1399" i="21"/>
  <c r="AD1399" i="21" s="1"/>
  <c r="AK1400" i="21"/>
  <c r="AD1400" i="21" s="1"/>
  <c r="AK1401" i="21"/>
  <c r="AD1401" i="21" s="1"/>
  <c r="AK1402" i="21"/>
  <c r="AD1402" i="21" s="1"/>
  <c r="AK1403" i="21"/>
  <c r="AD1403" i="21" s="1"/>
  <c r="AK1404" i="21"/>
  <c r="AD1404" i="21" s="1"/>
  <c r="AK1405" i="21"/>
  <c r="AD1405" i="21" s="1"/>
  <c r="AK1406" i="21"/>
  <c r="AD1406" i="21" s="1"/>
  <c r="AK1407" i="21"/>
  <c r="AD1407" i="21" s="1"/>
  <c r="AK1408" i="21"/>
  <c r="AD1408" i="21" s="1"/>
  <c r="AK1409" i="21"/>
  <c r="AD1409" i="21" s="1"/>
  <c r="AK1410" i="21"/>
  <c r="AD1410" i="21" s="1"/>
  <c r="AK1411" i="21"/>
  <c r="AD1411" i="21" s="1"/>
  <c r="AK1412" i="21"/>
  <c r="AD1412" i="21" s="1"/>
  <c r="AK1413" i="21"/>
  <c r="AD1413" i="21" s="1"/>
  <c r="AK1414" i="21"/>
  <c r="AD1414" i="21" s="1"/>
  <c r="AK1415" i="21"/>
  <c r="AD1415" i="21" s="1"/>
  <c r="AK1416" i="21"/>
  <c r="AD1416" i="21" s="1"/>
  <c r="AK1417" i="21"/>
  <c r="AD1417" i="21" s="1"/>
  <c r="AK1418" i="21"/>
  <c r="AD1418" i="21" s="1"/>
  <c r="AK1419" i="21"/>
  <c r="AD1419" i="21" s="1"/>
  <c r="AK1420" i="21"/>
  <c r="AD1420" i="21" s="1"/>
  <c r="AK1421" i="21"/>
  <c r="AD1421" i="21" s="1"/>
  <c r="AK1422" i="21"/>
  <c r="AD1422" i="21" s="1"/>
  <c r="AK1423" i="21"/>
  <c r="AD1423" i="21" s="1"/>
  <c r="AK1424" i="21"/>
  <c r="AD1424" i="21" s="1"/>
  <c r="AK1425" i="21"/>
  <c r="AD1425" i="21" s="1"/>
  <c r="AK1426" i="21"/>
  <c r="AD1426" i="21" s="1"/>
  <c r="AK1427" i="21"/>
  <c r="AD1427" i="21" s="1"/>
  <c r="AK1428" i="21"/>
  <c r="AD1428" i="21" s="1"/>
  <c r="AK1429" i="21"/>
  <c r="AD1429" i="21" s="1"/>
  <c r="AK1430" i="21"/>
  <c r="AD1430" i="21" s="1"/>
  <c r="AK1431" i="21"/>
  <c r="AD1431" i="21" s="1"/>
  <c r="AK1432" i="21"/>
  <c r="AD1432" i="21" s="1"/>
  <c r="AK1433" i="21"/>
  <c r="AD1433" i="21" s="1"/>
  <c r="AK1434" i="21"/>
  <c r="AD1434" i="21" s="1"/>
  <c r="AK1435" i="21"/>
  <c r="AD1435" i="21" s="1"/>
  <c r="AK1436" i="21"/>
  <c r="AD1436" i="21" s="1"/>
  <c r="AK1437" i="21"/>
  <c r="AD1437" i="21" s="1"/>
  <c r="AK1438" i="21"/>
  <c r="AD1438" i="21" s="1"/>
  <c r="AK1439" i="21"/>
  <c r="AD1439" i="21" s="1"/>
  <c r="AK1440" i="21"/>
  <c r="AD1440" i="21" s="1"/>
  <c r="AK1441" i="21"/>
  <c r="AD1441" i="21" s="1"/>
  <c r="AK1442" i="21"/>
  <c r="AD1442" i="21" s="1"/>
  <c r="AK1443" i="21"/>
  <c r="AD1443" i="21" s="1"/>
  <c r="AK1444" i="21"/>
  <c r="AD1444" i="21" s="1"/>
  <c r="AK1445" i="21"/>
  <c r="AD1445" i="21" s="1"/>
  <c r="AK1446" i="21"/>
  <c r="AD1446" i="21" s="1"/>
  <c r="AK1447" i="21"/>
  <c r="AD1447" i="21" s="1"/>
  <c r="AK1448" i="21"/>
  <c r="AD1448" i="21" s="1"/>
  <c r="AK1449" i="21"/>
  <c r="AD1449" i="21" s="1"/>
  <c r="AK1450" i="21"/>
  <c r="AD1450" i="21" s="1"/>
  <c r="AK1451" i="21"/>
  <c r="AD1451" i="21" s="1"/>
  <c r="AK1452" i="21"/>
  <c r="AD1452" i="21" s="1"/>
  <c r="AK1453" i="21"/>
  <c r="AD1453" i="21" s="1"/>
  <c r="AK1454" i="21"/>
  <c r="AD1454" i="21" s="1"/>
  <c r="AK1455" i="21"/>
  <c r="AD1455" i="21" s="1"/>
  <c r="AK1456" i="21"/>
  <c r="AD1456" i="21" s="1"/>
  <c r="AK1457" i="21"/>
  <c r="AD1457" i="21" s="1"/>
  <c r="AK1458" i="21"/>
  <c r="AD1458" i="21" s="1"/>
  <c r="AK1459" i="21"/>
  <c r="AD1459" i="21" s="1"/>
  <c r="AK1460" i="21"/>
  <c r="AD1460" i="21" s="1"/>
  <c r="AK1461" i="21"/>
  <c r="AD1461" i="21" s="1"/>
  <c r="AK1462" i="21"/>
  <c r="AD1462" i="21" s="1"/>
  <c r="AK1463" i="21"/>
  <c r="AD1463" i="21" s="1"/>
  <c r="AK1464" i="21"/>
  <c r="AD1464" i="21" s="1"/>
  <c r="AK1465" i="21"/>
  <c r="AD1465" i="21" s="1"/>
  <c r="AK1466" i="21"/>
  <c r="AD1466" i="21" s="1"/>
  <c r="AK1467" i="21"/>
  <c r="AD1467" i="21" s="1"/>
  <c r="AK1468" i="21"/>
  <c r="AD1468" i="21" s="1"/>
  <c r="AK1469" i="21"/>
  <c r="AD1469" i="21" s="1"/>
  <c r="AK1470" i="21"/>
  <c r="AD1470" i="21" s="1"/>
  <c r="AK1471" i="21"/>
  <c r="AD1471" i="21" s="1"/>
  <c r="AK1472" i="21"/>
  <c r="AD1472" i="21" s="1"/>
  <c r="AK1473" i="21"/>
  <c r="AD1473" i="21" s="1"/>
  <c r="AK1474" i="21"/>
  <c r="AD1474" i="21" s="1"/>
  <c r="AK1475" i="21"/>
  <c r="AD1475" i="21" s="1"/>
  <c r="AK1476" i="21"/>
  <c r="AD1476" i="21" s="1"/>
  <c r="AK1477" i="21"/>
  <c r="AD1477" i="21" s="1"/>
  <c r="AK1478" i="21"/>
  <c r="AD1478" i="21" s="1"/>
  <c r="AK1479" i="21"/>
  <c r="AD1479" i="21" s="1"/>
  <c r="AK1480" i="21"/>
  <c r="AD1480" i="21" s="1"/>
  <c r="AK1481" i="21"/>
  <c r="AD1481" i="21" s="1"/>
  <c r="AK1482" i="21"/>
  <c r="AD1482" i="21" s="1"/>
  <c r="AK1483" i="21"/>
  <c r="AD1483" i="21" s="1"/>
  <c r="AK1484" i="21"/>
  <c r="AD1484" i="21" s="1"/>
  <c r="AK1485" i="21"/>
  <c r="AD1485" i="21" s="1"/>
  <c r="AK1486" i="21"/>
  <c r="AD1486" i="21" s="1"/>
  <c r="AK1487" i="21"/>
  <c r="AD1487" i="21" s="1"/>
  <c r="AK1488" i="21"/>
  <c r="AD1488" i="21" s="1"/>
  <c r="AK1489" i="21"/>
  <c r="AD1489" i="21" s="1"/>
  <c r="AK1490" i="21"/>
  <c r="AD1490" i="21" s="1"/>
  <c r="AK1491" i="21"/>
  <c r="AD1491" i="21" s="1"/>
  <c r="AK1492" i="21"/>
  <c r="AD1492" i="21" s="1"/>
  <c r="AK1493" i="21"/>
  <c r="AD1493" i="21" s="1"/>
  <c r="AK1494" i="21"/>
  <c r="AD1494" i="21" s="1"/>
  <c r="AK1495" i="21"/>
  <c r="AD1495" i="21" s="1"/>
  <c r="AK1496" i="21"/>
  <c r="AD1496" i="21" s="1"/>
  <c r="AK1497" i="21"/>
  <c r="AD1497" i="21" s="1"/>
  <c r="AK1498" i="21"/>
  <c r="AD1498" i="21" s="1"/>
  <c r="AK1499" i="21"/>
  <c r="AD1499" i="21" s="1"/>
  <c r="AK1500" i="21"/>
  <c r="AD1500" i="21" s="1"/>
  <c r="AK1501" i="21"/>
  <c r="AD1501" i="21" s="1"/>
  <c r="AK1502" i="21"/>
  <c r="AD1502" i="21" s="1"/>
  <c r="AK1503" i="21"/>
  <c r="AD1503" i="21" s="1"/>
  <c r="AK1504" i="21"/>
  <c r="AD1504" i="21" s="1"/>
  <c r="AK1505" i="21"/>
  <c r="AD1505" i="21" s="1"/>
  <c r="AK1506" i="21"/>
  <c r="AD1506" i="21" s="1"/>
  <c r="AK1507" i="21"/>
  <c r="AD1507" i="21" s="1"/>
  <c r="AK1508" i="21"/>
  <c r="AD1508" i="21" s="1"/>
  <c r="AK1509" i="21"/>
  <c r="AD1509" i="21" s="1"/>
  <c r="AK1510" i="21"/>
  <c r="AD1510" i="21" s="1"/>
  <c r="AK1511" i="21"/>
  <c r="AD1511" i="21" s="1"/>
  <c r="AK1512" i="21"/>
  <c r="AD1512" i="21" s="1"/>
  <c r="AK1513" i="21"/>
  <c r="AD1513" i="21" s="1"/>
  <c r="AJ164" i="21"/>
  <c r="AJ165" i="21"/>
  <c r="AJ166" i="21"/>
  <c r="AJ167" i="21"/>
  <c r="AJ168" i="21"/>
  <c r="AJ169" i="21"/>
  <c r="AJ170" i="21"/>
  <c r="AJ171" i="21"/>
  <c r="AJ172" i="21"/>
  <c r="AJ173" i="21"/>
  <c r="AJ174" i="21"/>
  <c r="AJ175" i="21"/>
  <c r="AJ176" i="21"/>
  <c r="AJ177" i="21"/>
  <c r="AJ178" i="21"/>
  <c r="AJ179" i="21"/>
  <c r="AJ180" i="21"/>
  <c r="AJ181" i="21"/>
  <c r="AJ182" i="21"/>
  <c r="AJ183" i="21"/>
  <c r="AJ184" i="21"/>
  <c r="AJ185" i="21"/>
  <c r="AJ186" i="21"/>
  <c r="AJ187" i="21"/>
  <c r="AJ188" i="21"/>
  <c r="AJ189" i="21"/>
  <c r="AJ190" i="21"/>
  <c r="AJ191" i="21"/>
  <c r="AJ192" i="21"/>
  <c r="AJ193" i="21"/>
  <c r="AJ194" i="21"/>
  <c r="AJ195" i="21"/>
  <c r="AJ196" i="21"/>
  <c r="AJ197" i="21"/>
  <c r="AJ198" i="21"/>
  <c r="AJ199" i="21"/>
  <c r="AJ200" i="21"/>
  <c r="AJ201" i="21"/>
  <c r="AJ202" i="21"/>
  <c r="AJ203" i="21"/>
  <c r="AJ204" i="21"/>
  <c r="AJ205" i="21"/>
  <c r="AJ206" i="21"/>
  <c r="AJ207" i="21"/>
  <c r="AJ208" i="21"/>
  <c r="AJ209" i="21"/>
  <c r="AJ210" i="21"/>
  <c r="AJ211" i="21"/>
  <c r="AJ212" i="21"/>
  <c r="AJ213" i="21"/>
  <c r="AJ214" i="21"/>
  <c r="AJ215" i="21"/>
  <c r="AJ216" i="21"/>
  <c r="AJ217" i="21"/>
  <c r="AJ218" i="21"/>
  <c r="AJ219" i="21"/>
  <c r="AJ220" i="21"/>
  <c r="AJ221" i="21"/>
  <c r="AJ222" i="21"/>
  <c r="AJ223" i="21"/>
  <c r="AJ224" i="21"/>
  <c r="AJ225" i="21"/>
  <c r="AJ226" i="21"/>
  <c r="AJ227" i="21"/>
  <c r="AJ228" i="21"/>
  <c r="AJ229" i="21"/>
  <c r="AJ230" i="21"/>
  <c r="AJ231" i="21"/>
  <c r="AJ232" i="21"/>
  <c r="AJ233" i="21"/>
  <c r="AJ234" i="21"/>
  <c r="AJ235" i="21"/>
  <c r="AJ236" i="21"/>
  <c r="AJ237" i="21"/>
  <c r="AJ238" i="21"/>
  <c r="AJ239" i="21"/>
  <c r="AJ240" i="21"/>
  <c r="AJ241" i="21"/>
  <c r="AJ242" i="21"/>
  <c r="AJ243" i="21"/>
  <c r="AJ244" i="21"/>
  <c r="AJ245" i="21"/>
  <c r="AJ246" i="21"/>
  <c r="AJ247" i="21"/>
  <c r="AJ248" i="21"/>
  <c r="AJ249" i="21"/>
  <c r="AJ250" i="21"/>
  <c r="AJ251" i="21"/>
  <c r="AJ252" i="21"/>
  <c r="AJ253" i="21"/>
  <c r="AJ254" i="21"/>
  <c r="AJ255" i="21"/>
  <c r="AJ256" i="21"/>
  <c r="AJ257" i="21"/>
  <c r="AJ258" i="21"/>
  <c r="AJ259" i="21"/>
  <c r="AJ260" i="21"/>
  <c r="AJ261" i="21"/>
  <c r="AJ262" i="21"/>
  <c r="AJ263" i="21"/>
  <c r="AJ264" i="21"/>
  <c r="AJ265" i="21"/>
  <c r="AJ266" i="21"/>
  <c r="AJ267" i="21"/>
  <c r="AJ268" i="21"/>
  <c r="AJ269" i="21"/>
  <c r="AJ270" i="21"/>
  <c r="AJ271" i="21"/>
  <c r="AJ272" i="21"/>
  <c r="AJ273" i="21"/>
  <c r="AJ274" i="21"/>
  <c r="AJ275" i="21"/>
  <c r="AJ276" i="21"/>
  <c r="AJ277" i="21"/>
  <c r="AJ278" i="21"/>
  <c r="AJ279" i="21"/>
  <c r="AJ280" i="21"/>
  <c r="AJ281" i="21"/>
  <c r="AJ282" i="21"/>
  <c r="AJ283" i="21"/>
  <c r="AJ284" i="21"/>
  <c r="AJ285" i="21"/>
  <c r="AJ286" i="21"/>
  <c r="AJ287" i="21"/>
  <c r="AJ288" i="21"/>
  <c r="AJ289" i="21"/>
  <c r="AJ290" i="21"/>
  <c r="AJ291" i="21"/>
  <c r="AJ292" i="21"/>
  <c r="AJ293" i="21"/>
  <c r="AJ294" i="21"/>
  <c r="AJ295" i="21"/>
  <c r="AJ296" i="21"/>
  <c r="AJ297" i="21"/>
  <c r="AJ298" i="21"/>
  <c r="AJ299" i="21"/>
  <c r="AJ300" i="21"/>
  <c r="AJ301" i="21"/>
  <c r="AJ302" i="21"/>
  <c r="AJ303" i="21"/>
  <c r="AJ304" i="21"/>
  <c r="AJ305" i="21"/>
  <c r="AJ306" i="21"/>
  <c r="AJ307" i="21"/>
  <c r="AJ308" i="21"/>
  <c r="AJ309" i="21"/>
  <c r="AJ310" i="21"/>
  <c r="AJ311" i="21"/>
  <c r="AJ312" i="21"/>
  <c r="AJ313" i="21"/>
  <c r="AJ314" i="21"/>
  <c r="AJ315" i="21"/>
  <c r="AJ316" i="21"/>
  <c r="AJ317" i="21"/>
  <c r="AJ318" i="21"/>
  <c r="AJ319" i="21"/>
  <c r="AJ320" i="21"/>
  <c r="AJ321" i="21"/>
  <c r="AJ322" i="21"/>
  <c r="AJ323" i="21"/>
  <c r="AJ324" i="21"/>
  <c r="AJ325" i="21"/>
  <c r="AJ326" i="21"/>
  <c r="AJ327" i="21"/>
  <c r="AJ328" i="21"/>
  <c r="AJ329" i="21"/>
  <c r="AJ330" i="21"/>
  <c r="AJ331" i="21"/>
  <c r="AJ332" i="21"/>
  <c r="AJ333" i="21"/>
  <c r="AJ334" i="21"/>
  <c r="AJ335" i="21"/>
  <c r="AJ336" i="21"/>
  <c r="AJ337" i="21"/>
  <c r="AJ338" i="21"/>
  <c r="AJ339" i="21"/>
  <c r="AJ340" i="21"/>
  <c r="AJ341" i="21"/>
  <c r="AJ342" i="21"/>
  <c r="AJ343" i="21"/>
  <c r="AJ344" i="21"/>
  <c r="AJ345" i="21"/>
  <c r="AJ346" i="21"/>
  <c r="AJ347" i="21"/>
  <c r="AJ348" i="21"/>
  <c r="AJ349" i="21"/>
  <c r="AJ350" i="21"/>
  <c r="AJ351" i="21"/>
  <c r="AJ352" i="21"/>
  <c r="AJ353" i="21"/>
  <c r="AJ354" i="21"/>
  <c r="AJ355" i="21"/>
  <c r="AJ356" i="21"/>
  <c r="AJ357" i="21"/>
  <c r="AJ358" i="21"/>
  <c r="AJ359" i="21"/>
  <c r="AJ360" i="21"/>
  <c r="AJ361" i="21"/>
  <c r="AJ362" i="21"/>
  <c r="AJ363" i="21"/>
  <c r="AJ364" i="21"/>
  <c r="AJ365" i="21"/>
  <c r="AJ366" i="21"/>
  <c r="AJ367" i="21"/>
  <c r="AJ368" i="21"/>
  <c r="AJ369" i="21"/>
  <c r="AJ370" i="21"/>
  <c r="AJ371" i="21"/>
  <c r="AJ372" i="21"/>
  <c r="AJ373" i="21"/>
  <c r="AJ374" i="21"/>
  <c r="AJ375" i="21"/>
  <c r="AJ376" i="21"/>
  <c r="AJ377" i="21"/>
  <c r="AJ378" i="21"/>
  <c r="AJ379" i="21"/>
  <c r="AJ380" i="21"/>
  <c r="AJ381" i="21"/>
  <c r="AJ382" i="21"/>
  <c r="AJ383" i="21"/>
  <c r="AJ384" i="21"/>
  <c r="AJ385" i="21"/>
  <c r="AJ386" i="21"/>
  <c r="AJ387" i="21"/>
  <c r="AJ388" i="21"/>
  <c r="AJ389" i="21"/>
  <c r="AJ390" i="21"/>
  <c r="AJ391" i="21"/>
  <c r="AJ392" i="21"/>
  <c r="AJ393" i="21"/>
  <c r="AJ394" i="21"/>
  <c r="AJ395" i="21"/>
  <c r="AJ396" i="21"/>
  <c r="AJ397" i="21"/>
  <c r="AJ398" i="21"/>
  <c r="AJ399" i="21"/>
  <c r="AJ400" i="21"/>
  <c r="AJ401" i="21"/>
  <c r="AJ402" i="21"/>
  <c r="AJ403" i="21"/>
  <c r="AJ404" i="21"/>
  <c r="AJ405" i="21"/>
  <c r="AJ406" i="21"/>
  <c r="AJ407" i="21"/>
  <c r="AJ408" i="21"/>
  <c r="AJ409" i="21"/>
  <c r="AJ410" i="21"/>
  <c r="AJ411" i="21"/>
  <c r="AJ412" i="21"/>
  <c r="AJ413" i="21"/>
  <c r="AJ414" i="21"/>
  <c r="AJ415" i="21"/>
  <c r="AJ416" i="21"/>
  <c r="AJ417" i="21"/>
  <c r="AJ418" i="21"/>
  <c r="AJ419" i="21"/>
  <c r="AJ420" i="21"/>
  <c r="AJ421" i="21"/>
  <c r="AJ422" i="21"/>
  <c r="AJ423" i="21"/>
  <c r="AJ424" i="21"/>
  <c r="AJ425" i="21"/>
  <c r="AJ426" i="21"/>
  <c r="AJ427" i="21"/>
  <c r="AJ428" i="21"/>
  <c r="AJ429" i="21"/>
  <c r="AJ430" i="21"/>
  <c r="AJ431" i="21"/>
  <c r="AJ432" i="21"/>
  <c r="AJ433" i="21"/>
  <c r="AJ434" i="21"/>
  <c r="AJ435" i="21"/>
  <c r="AJ436" i="21"/>
  <c r="AJ437" i="21"/>
  <c r="AJ438" i="21"/>
  <c r="AJ439" i="21"/>
  <c r="AJ440" i="21"/>
  <c r="AJ441" i="21"/>
  <c r="AJ442" i="21"/>
  <c r="AJ443" i="21"/>
  <c r="AJ444" i="21"/>
  <c r="AJ445" i="21"/>
  <c r="AJ446" i="21"/>
  <c r="AJ447" i="21"/>
  <c r="AJ448" i="21"/>
  <c r="AJ449" i="21"/>
  <c r="AJ450" i="21"/>
  <c r="AJ451" i="21"/>
  <c r="AJ452" i="21"/>
  <c r="AJ453" i="21"/>
  <c r="AJ454" i="21"/>
  <c r="AJ455" i="21"/>
  <c r="AJ456" i="21"/>
  <c r="AJ457" i="21"/>
  <c r="AJ458" i="21"/>
  <c r="AJ459" i="21"/>
  <c r="AJ460" i="21"/>
  <c r="AJ461" i="21"/>
  <c r="AJ462" i="21"/>
  <c r="AJ463" i="21"/>
  <c r="AJ464" i="21"/>
  <c r="AJ465" i="21"/>
  <c r="AJ466" i="21"/>
  <c r="AJ467" i="21"/>
  <c r="AJ468" i="21"/>
  <c r="AJ469" i="21"/>
  <c r="AJ470" i="21"/>
  <c r="AJ471" i="21"/>
  <c r="AJ472" i="21"/>
  <c r="AJ473" i="21"/>
  <c r="AJ474" i="21"/>
  <c r="AJ475" i="21"/>
  <c r="AJ476" i="21"/>
  <c r="AJ477" i="21"/>
  <c r="AJ478" i="21"/>
  <c r="AJ479" i="21"/>
  <c r="AJ480" i="21"/>
  <c r="AJ481" i="21"/>
  <c r="AJ482" i="21"/>
  <c r="AJ483" i="21"/>
  <c r="AJ484" i="21"/>
  <c r="AJ485" i="21"/>
  <c r="AJ486" i="21"/>
  <c r="AJ487" i="21"/>
  <c r="AJ488" i="21"/>
  <c r="AJ489" i="21"/>
  <c r="AJ490" i="21"/>
  <c r="AJ491" i="21"/>
  <c r="AJ492" i="21"/>
  <c r="AJ493" i="21"/>
  <c r="AJ494" i="21"/>
  <c r="AJ495" i="21"/>
  <c r="AJ496" i="21"/>
  <c r="AJ497" i="21"/>
  <c r="AJ498" i="21"/>
  <c r="AJ499" i="21"/>
  <c r="AJ500" i="21"/>
  <c r="AJ501" i="21"/>
  <c r="AJ502" i="21"/>
  <c r="AJ503" i="21"/>
  <c r="AJ504" i="21"/>
  <c r="AJ505" i="21"/>
  <c r="AJ506" i="21"/>
  <c r="AJ507" i="21"/>
  <c r="AJ508" i="21"/>
  <c r="AJ509" i="21"/>
  <c r="AJ510" i="21"/>
  <c r="AJ511" i="21"/>
  <c r="AJ512" i="21"/>
  <c r="AJ513" i="21"/>
  <c r="AJ514" i="21"/>
  <c r="AJ515" i="21"/>
  <c r="AJ516" i="21"/>
  <c r="AJ517" i="21"/>
  <c r="AJ518" i="21"/>
  <c r="AJ519" i="21"/>
  <c r="AJ520" i="21"/>
  <c r="AJ521" i="21"/>
  <c r="AJ522" i="21"/>
  <c r="AJ523" i="21"/>
  <c r="AJ524" i="21"/>
  <c r="AJ525" i="21"/>
  <c r="AJ526" i="21"/>
  <c r="AJ527" i="21"/>
  <c r="AJ528" i="21"/>
  <c r="AJ529" i="21"/>
  <c r="AJ530" i="21"/>
  <c r="AJ531" i="21"/>
  <c r="AJ532" i="21"/>
  <c r="AJ533" i="21"/>
  <c r="AJ534" i="21"/>
  <c r="AJ535" i="21"/>
  <c r="AJ536" i="21"/>
  <c r="AJ537" i="21"/>
  <c r="AJ538" i="21"/>
  <c r="AJ539" i="21"/>
  <c r="AJ540" i="21"/>
  <c r="AJ541" i="21"/>
  <c r="AJ542" i="21"/>
  <c r="AJ543" i="21"/>
  <c r="AJ544" i="21"/>
  <c r="AJ545" i="21"/>
  <c r="AJ546" i="21"/>
  <c r="AJ547" i="21"/>
  <c r="AJ548" i="21"/>
  <c r="AJ549" i="21"/>
  <c r="AJ550" i="21"/>
  <c r="AJ551" i="21"/>
  <c r="AJ552" i="21"/>
  <c r="AJ553" i="21"/>
  <c r="AJ554" i="21"/>
  <c r="AJ555" i="21"/>
  <c r="AJ556" i="21"/>
  <c r="AJ557" i="21"/>
  <c r="AJ558" i="21"/>
  <c r="AJ559" i="21"/>
  <c r="AJ560" i="21"/>
  <c r="AJ561" i="21"/>
  <c r="AJ562" i="21"/>
  <c r="AJ563" i="21"/>
  <c r="AJ564" i="21"/>
  <c r="AJ565" i="21"/>
  <c r="AJ566" i="21"/>
  <c r="AJ567" i="21"/>
  <c r="AJ568" i="21"/>
  <c r="AJ569" i="21"/>
  <c r="AJ570" i="21"/>
  <c r="AJ571" i="21"/>
  <c r="AJ572" i="21"/>
  <c r="AJ573" i="21"/>
  <c r="AJ574" i="21"/>
  <c r="AJ575" i="21"/>
  <c r="AJ576" i="21"/>
  <c r="AJ577" i="21"/>
  <c r="AJ578" i="21"/>
  <c r="AJ579" i="21"/>
  <c r="AJ580" i="21"/>
  <c r="AJ581" i="21"/>
  <c r="AJ582" i="21"/>
  <c r="AJ583" i="21"/>
  <c r="AJ584" i="21"/>
  <c r="AJ585" i="21"/>
  <c r="AJ586" i="21"/>
  <c r="AJ587" i="21"/>
  <c r="AJ588" i="21"/>
  <c r="AJ589" i="21"/>
  <c r="AJ590" i="21"/>
  <c r="AJ591" i="21"/>
  <c r="AJ592" i="21"/>
  <c r="AJ593" i="21"/>
  <c r="AJ594" i="21"/>
  <c r="AJ595" i="21"/>
  <c r="AJ596" i="21"/>
  <c r="AJ597" i="21"/>
  <c r="AJ598" i="21"/>
  <c r="AJ599" i="21"/>
  <c r="AJ600" i="21"/>
  <c r="AJ601" i="21"/>
  <c r="AJ602" i="21"/>
  <c r="AJ603" i="21"/>
  <c r="AJ604" i="21"/>
  <c r="AJ605" i="21"/>
  <c r="AJ606" i="21"/>
  <c r="AJ607" i="21"/>
  <c r="AJ608" i="21"/>
  <c r="AJ609" i="21"/>
  <c r="AJ610" i="21"/>
  <c r="AJ611" i="21"/>
  <c r="AJ612" i="21"/>
  <c r="AJ613" i="21"/>
  <c r="AJ614" i="21"/>
  <c r="AJ615" i="21"/>
  <c r="AJ616" i="21"/>
  <c r="AJ617" i="21"/>
  <c r="AJ618" i="21"/>
  <c r="AJ619" i="21"/>
  <c r="AJ620" i="21"/>
  <c r="AJ621" i="21"/>
  <c r="AJ622" i="21"/>
  <c r="AJ623" i="21"/>
  <c r="AJ624" i="21"/>
  <c r="AJ625" i="21"/>
  <c r="AJ626" i="21"/>
  <c r="AJ627" i="21"/>
  <c r="AJ628" i="21"/>
  <c r="AJ629" i="21"/>
  <c r="AJ630" i="21"/>
  <c r="AJ631" i="21"/>
  <c r="AJ632" i="21"/>
  <c r="AJ633" i="21"/>
  <c r="AJ634" i="21"/>
  <c r="AJ635" i="21"/>
  <c r="AJ636" i="21"/>
  <c r="AJ637" i="21"/>
  <c r="AJ638" i="21"/>
  <c r="AJ639" i="21"/>
  <c r="AJ640" i="21"/>
  <c r="AJ641" i="21"/>
  <c r="AJ642" i="21"/>
  <c r="AJ643" i="21"/>
  <c r="AJ644" i="21"/>
  <c r="AJ645" i="21"/>
  <c r="AJ646" i="21"/>
  <c r="AJ647" i="21"/>
  <c r="AJ648" i="21"/>
  <c r="AJ649" i="21"/>
  <c r="AJ650" i="21"/>
  <c r="AJ651" i="21"/>
  <c r="AJ652" i="21"/>
  <c r="AJ653" i="21"/>
  <c r="AJ654" i="21"/>
  <c r="AJ655" i="21"/>
  <c r="AJ656" i="21"/>
  <c r="AJ657" i="21"/>
  <c r="AJ658" i="21"/>
  <c r="AJ659" i="21"/>
  <c r="AJ660" i="21"/>
  <c r="AJ661" i="21"/>
  <c r="AJ662" i="21"/>
  <c r="AJ663" i="21"/>
  <c r="AJ664" i="21"/>
  <c r="AJ665" i="21"/>
  <c r="AJ666" i="21"/>
  <c r="AJ667" i="21"/>
  <c r="AJ668" i="21"/>
  <c r="AJ669" i="21"/>
  <c r="AJ670" i="21"/>
  <c r="AJ671" i="21"/>
  <c r="AJ672" i="21"/>
  <c r="AJ673" i="21"/>
  <c r="AJ674" i="21"/>
  <c r="AJ675" i="21"/>
  <c r="AJ676" i="21"/>
  <c r="AJ677" i="21"/>
  <c r="AJ678" i="21"/>
  <c r="AJ679" i="21"/>
  <c r="AJ680" i="21"/>
  <c r="AJ681" i="21"/>
  <c r="AJ682" i="21"/>
  <c r="AJ683" i="21"/>
  <c r="AJ684" i="21"/>
  <c r="AJ685" i="21"/>
  <c r="AJ686" i="21"/>
  <c r="AJ687" i="21"/>
  <c r="AJ688" i="21"/>
  <c r="AJ689" i="21"/>
  <c r="AJ690" i="21"/>
  <c r="AJ691" i="21"/>
  <c r="AJ692" i="21"/>
  <c r="AJ693" i="21"/>
  <c r="AJ694" i="21"/>
  <c r="AJ695" i="21"/>
  <c r="AJ696" i="21"/>
  <c r="AJ697" i="21"/>
  <c r="AJ698" i="21"/>
  <c r="AJ699" i="21"/>
  <c r="AJ700" i="21"/>
  <c r="AJ701" i="21"/>
  <c r="AJ702" i="21"/>
  <c r="AJ703" i="21"/>
  <c r="AJ704" i="21"/>
  <c r="AJ705" i="21"/>
  <c r="AJ706" i="21"/>
  <c r="AJ707" i="21"/>
  <c r="AJ708" i="21"/>
  <c r="AJ709" i="21"/>
  <c r="AJ710" i="21"/>
  <c r="AJ711" i="21"/>
  <c r="AJ712" i="21"/>
  <c r="AJ713" i="21"/>
  <c r="AJ714" i="21"/>
  <c r="AJ715" i="21"/>
  <c r="AJ716" i="21"/>
  <c r="AJ717" i="21"/>
  <c r="AJ718" i="21"/>
  <c r="AJ719" i="21"/>
  <c r="AJ720" i="21"/>
  <c r="AJ721" i="21"/>
  <c r="AJ722" i="21"/>
  <c r="AJ723" i="21"/>
  <c r="AJ724" i="21"/>
  <c r="AJ725" i="21"/>
  <c r="AJ726" i="21"/>
  <c r="AJ727" i="21"/>
  <c r="AJ728" i="21"/>
  <c r="AJ729" i="21"/>
  <c r="AJ730" i="21"/>
  <c r="AJ731" i="21"/>
  <c r="AJ732" i="21"/>
  <c r="AJ733" i="21"/>
  <c r="AJ734" i="21"/>
  <c r="AJ735" i="21"/>
  <c r="AJ736" i="21"/>
  <c r="AJ737" i="21"/>
  <c r="AJ738" i="21"/>
  <c r="AJ739" i="21"/>
  <c r="AJ740" i="21"/>
  <c r="AJ741" i="21"/>
  <c r="AJ742" i="21"/>
  <c r="AJ743" i="21"/>
  <c r="AJ744" i="21"/>
  <c r="AJ745" i="21"/>
  <c r="AJ746" i="21"/>
  <c r="AJ747" i="21"/>
  <c r="AJ748" i="21"/>
  <c r="AJ749" i="21"/>
  <c r="AJ750" i="21"/>
  <c r="AJ751" i="21"/>
  <c r="AJ752" i="21"/>
  <c r="AJ753" i="21"/>
  <c r="AJ754" i="21"/>
  <c r="AJ755" i="21"/>
  <c r="AJ756" i="21"/>
  <c r="AJ757" i="21"/>
  <c r="AJ758" i="21"/>
  <c r="AJ759" i="21"/>
  <c r="AJ760" i="21"/>
  <c r="AJ761" i="21"/>
  <c r="AJ762" i="21"/>
  <c r="AJ763" i="21"/>
  <c r="AJ764" i="21"/>
  <c r="AJ765" i="21"/>
  <c r="AJ766" i="21"/>
  <c r="AJ767" i="21"/>
  <c r="AJ768" i="21"/>
  <c r="AJ769" i="21"/>
  <c r="AJ770" i="21"/>
  <c r="AJ771" i="21"/>
  <c r="AJ772" i="21"/>
  <c r="AJ773" i="21"/>
  <c r="AJ774" i="21"/>
  <c r="AJ775" i="21"/>
  <c r="AJ776" i="21"/>
  <c r="AJ777" i="21"/>
  <c r="AJ778" i="21"/>
  <c r="AJ779" i="21"/>
  <c r="AJ780" i="21"/>
  <c r="AJ781" i="21"/>
  <c r="AJ782" i="21"/>
  <c r="AJ783" i="21"/>
  <c r="AJ784" i="21"/>
  <c r="AJ785" i="21"/>
  <c r="AJ786" i="21"/>
  <c r="AJ787" i="21"/>
  <c r="AJ788" i="21"/>
  <c r="AJ789" i="21"/>
  <c r="AJ790" i="21"/>
  <c r="AJ791" i="21"/>
  <c r="AJ792" i="21"/>
  <c r="AJ793" i="21"/>
  <c r="AJ794" i="21"/>
  <c r="AJ795" i="21"/>
  <c r="AJ796" i="21"/>
  <c r="AJ797" i="21"/>
  <c r="AJ798" i="21"/>
  <c r="AJ799" i="21"/>
  <c r="AJ800" i="21"/>
  <c r="AJ801" i="21"/>
  <c r="AJ802" i="21"/>
  <c r="AJ803" i="21"/>
  <c r="AJ804" i="21"/>
  <c r="AJ805" i="21"/>
  <c r="AJ806" i="21"/>
  <c r="AJ807" i="21"/>
  <c r="AJ808" i="21"/>
  <c r="AJ809" i="21"/>
  <c r="AJ810" i="21"/>
  <c r="AJ811" i="21"/>
  <c r="AJ812" i="21"/>
  <c r="AJ813" i="21"/>
  <c r="AJ814" i="21"/>
  <c r="AJ815" i="21"/>
  <c r="AJ816" i="21"/>
  <c r="AJ817" i="21"/>
  <c r="AJ818" i="21"/>
  <c r="AJ819" i="21"/>
  <c r="AJ820" i="21"/>
  <c r="AJ821" i="21"/>
  <c r="AJ822" i="21"/>
  <c r="AJ823" i="21"/>
  <c r="AJ824" i="21"/>
  <c r="AJ825" i="21"/>
  <c r="AJ826" i="21"/>
  <c r="AJ827" i="21"/>
  <c r="AJ828" i="21"/>
  <c r="AJ829" i="21"/>
  <c r="AJ830" i="21"/>
  <c r="AJ831" i="21"/>
  <c r="AJ832" i="21"/>
  <c r="AJ833" i="21"/>
  <c r="AJ834" i="21"/>
  <c r="AJ835" i="21"/>
  <c r="AJ836" i="21"/>
  <c r="AJ837" i="21"/>
  <c r="AJ838" i="21"/>
  <c r="AJ839" i="21"/>
  <c r="AJ840" i="21"/>
  <c r="AJ841" i="21"/>
  <c r="AJ842" i="21"/>
  <c r="AJ843" i="21"/>
  <c r="AJ844" i="21"/>
  <c r="AJ845" i="21"/>
  <c r="AJ846" i="21"/>
  <c r="AJ847" i="21"/>
  <c r="AJ848" i="21"/>
  <c r="AJ849" i="21"/>
  <c r="AJ850" i="21"/>
  <c r="AJ851" i="21"/>
  <c r="AJ852" i="21"/>
  <c r="AJ853" i="21"/>
  <c r="AJ854" i="21"/>
  <c r="AJ855" i="21"/>
  <c r="AJ856" i="21"/>
  <c r="AJ857" i="21"/>
  <c r="AJ858" i="21"/>
  <c r="AJ859" i="21"/>
  <c r="AJ860" i="21"/>
  <c r="AJ861" i="21"/>
  <c r="AJ862" i="21"/>
  <c r="AJ863" i="21"/>
  <c r="AJ864" i="21"/>
  <c r="AJ865" i="21"/>
  <c r="AJ866" i="21"/>
  <c r="AJ867" i="21"/>
  <c r="AJ868" i="21"/>
  <c r="AJ869" i="21"/>
  <c r="AJ870" i="21"/>
  <c r="AJ871" i="21"/>
  <c r="AJ872" i="21"/>
  <c r="AJ873" i="21"/>
  <c r="AJ874" i="21"/>
  <c r="AJ875" i="21"/>
  <c r="AJ876" i="21"/>
  <c r="AJ877" i="21"/>
  <c r="AJ878" i="21"/>
  <c r="AJ879" i="21"/>
  <c r="AJ880" i="21"/>
  <c r="AJ881" i="21"/>
  <c r="AJ882" i="21"/>
  <c r="AJ883" i="21"/>
  <c r="AJ884" i="21"/>
  <c r="AJ885" i="21"/>
  <c r="AJ886" i="21"/>
  <c r="AJ887" i="21"/>
  <c r="AJ888" i="21"/>
  <c r="AJ889" i="21"/>
  <c r="AJ890" i="21"/>
  <c r="AJ891" i="21"/>
  <c r="AJ892" i="21"/>
  <c r="AJ893" i="21"/>
  <c r="AJ894" i="21"/>
  <c r="AJ895" i="21"/>
  <c r="AJ896" i="21"/>
  <c r="AJ897" i="21"/>
  <c r="AJ898" i="21"/>
  <c r="AJ899" i="21"/>
  <c r="AJ900" i="21"/>
  <c r="AJ901" i="21"/>
  <c r="AJ902" i="21"/>
  <c r="AJ903" i="21"/>
  <c r="AJ904" i="21"/>
  <c r="AJ905" i="21"/>
  <c r="AJ906" i="21"/>
  <c r="AJ907" i="21"/>
  <c r="AJ908" i="21"/>
  <c r="AJ909" i="21"/>
  <c r="AJ910" i="21"/>
  <c r="AJ911" i="21"/>
  <c r="AJ912" i="21"/>
  <c r="AJ913" i="21"/>
  <c r="AJ914" i="21"/>
  <c r="AJ915" i="21"/>
  <c r="AJ916" i="21"/>
  <c r="AJ917" i="21"/>
  <c r="AJ918" i="21"/>
  <c r="AJ919" i="21"/>
  <c r="AJ920" i="21"/>
  <c r="AJ921" i="21"/>
  <c r="AJ922" i="21"/>
  <c r="AJ923" i="21"/>
  <c r="AJ924" i="21"/>
  <c r="AJ925" i="21"/>
  <c r="AJ926" i="21"/>
  <c r="AJ927" i="21"/>
  <c r="AJ928" i="21"/>
  <c r="AJ929" i="21"/>
  <c r="AJ930" i="21"/>
  <c r="AJ931" i="21"/>
  <c r="AJ932" i="21"/>
  <c r="AJ933" i="21"/>
  <c r="AJ934" i="21"/>
  <c r="AJ935" i="21"/>
  <c r="AJ936" i="21"/>
  <c r="AJ937" i="21"/>
  <c r="AJ938" i="21"/>
  <c r="AJ939" i="21"/>
  <c r="AJ940" i="21"/>
  <c r="AJ941" i="21"/>
  <c r="AJ942" i="21"/>
  <c r="AJ943" i="21"/>
  <c r="AJ944" i="21"/>
  <c r="AJ945" i="21"/>
  <c r="AJ946" i="21"/>
  <c r="AJ947" i="21"/>
  <c r="AJ948" i="21"/>
  <c r="AJ949" i="21"/>
  <c r="AJ950" i="21"/>
  <c r="AJ951" i="21"/>
  <c r="AJ952" i="21"/>
  <c r="AJ953" i="21"/>
  <c r="AJ954" i="21"/>
  <c r="AJ955" i="21"/>
  <c r="AJ956" i="21"/>
  <c r="AJ957" i="21"/>
  <c r="AJ958" i="21"/>
  <c r="AJ959" i="21"/>
  <c r="AJ960" i="21"/>
  <c r="AJ961" i="21"/>
  <c r="AJ962" i="21"/>
  <c r="AJ963" i="21"/>
  <c r="AJ964" i="21"/>
  <c r="AJ965" i="21"/>
  <c r="AJ966" i="21"/>
  <c r="AJ967" i="21"/>
  <c r="AJ968" i="21"/>
  <c r="AJ969" i="21"/>
  <c r="AJ970" i="21"/>
  <c r="AJ971" i="21"/>
  <c r="AJ972" i="21"/>
  <c r="AJ973" i="21"/>
  <c r="AJ974" i="21"/>
  <c r="AJ975" i="21"/>
  <c r="AJ976" i="21"/>
  <c r="AJ977" i="21"/>
  <c r="AJ978" i="21"/>
  <c r="AJ979" i="21"/>
  <c r="AJ980" i="21"/>
  <c r="AJ981" i="21"/>
  <c r="AJ982" i="21"/>
  <c r="AJ983" i="21"/>
  <c r="AJ984" i="21"/>
  <c r="AJ985" i="21"/>
  <c r="AJ986" i="21"/>
  <c r="AJ987" i="21"/>
  <c r="AJ988" i="21"/>
  <c r="AJ989" i="21"/>
  <c r="AJ990" i="21"/>
  <c r="AJ991" i="21"/>
  <c r="AJ992" i="21"/>
  <c r="AJ993" i="21"/>
  <c r="AJ994" i="21"/>
  <c r="AJ995" i="21"/>
  <c r="AJ996" i="21"/>
  <c r="AJ997" i="21"/>
  <c r="AJ998" i="21"/>
  <c r="AJ999" i="21"/>
  <c r="AJ1000" i="21"/>
  <c r="AJ1001" i="21"/>
  <c r="AJ1002" i="21"/>
  <c r="AJ1003" i="21"/>
  <c r="AJ1004" i="21"/>
  <c r="AJ1005" i="21"/>
  <c r="AJ1006" i="21"/>
  <c r="AJ1007" i="21"/>
  <c r="AJ1008" i="21"/>
  <c r="AJ1009" i="21"/>
  <c r="AJ1010" i="21"/>
  <c r="AJ1011" i="21"/>
  <c r="AJ1012" i="21"/>
  <c r="AJ1013" i="21"/>
  <c r="AJ1014" i="21"/>
  <c r="AJ1015" i="21"/>
  <c r="AJ1016" i="21"/>
  <c r="AJ1017" i="21"/>
  <c r="AJ1018" i="21"/>
  <c r="AJ1019" i="21"/>
  <c r="AJ1020" i="21"/>
  <c r="AJ1021" i="21"/>
  <c r="AJ1022" i="21"/>
  <c r="AJ1023" i="21"/>
  <c r="AJ1024" i="21"/>
  <c r="AJ1025" i="21"/>
  <c r="AJ1026" i="21"/>
  <c r="AJ1027" i="21"/>
  <c r="AJ1028" i="21"/>
  <c r="AJ1029" i="21"/>
  <c r="AJ1030" i="21"/>
  <c r="AJ1031" i="21"/>
  <c r="AJ1032" i="21"/>
  <c r="AJ1033" i="21"/>
  <c r="AJ1034" i="21"/>
  <c r="AJ1035" i="21"/>
  <c r="AJ1036" i="21"/>
  <c r="AJ1037" i="21"/>
  <c r="AJ1038" i="21"/>
  <c r="AJ1039" i="21"/>
  <c r="AJ1040" i="21"/>
  <c r="AJ1041" i="21"/>
  <c r="AJ1042" i="21"/>
  <c r="AJ1043" i="21"/>
  <c r="AJ1044" i="21"/>
  <c r="AJ1045" i="21"/>
  <c r="AJ1046" i="21"/>
  <c r="AJ1047" i="21"/>
  <c r="AJ1048" i="21"/>
  <c r="AJ1049" i="21"/>
  <c r="AJ1050" i="21"/>
  <c r="AJ1051" i="21"/>
  <c r="AJ1052" i="21"/>
  <c r="AJ1053" i="21"/>
  <c r="AJ1054" i="21"/>
  <c r="AJ1055" i="21"/>
  <c r="AJ1056" i="21"/>
  <c r="AJ1057" i="21"/>
  <c r="AJ1058" i="21"/>
  <c r="AJ1059" i="21"/>
  <c r="AJ1060" i="21"/>
  <c r="AJ1061" i="21"/>
  <c r="AJ1062" i="21"/>
  <c r="AJ1063" i="21"/>
  <c r="AJ1064" i="21"/>
  <c r="AJ1065" i="21"/>
  <c r="AJ1066" i="21"/>
  <c r="AJ1067" i="21"/>
  <c r="AJ1068" i="21"/>
  <c r="AJ1069" i="21"/>
  <c r="AJ1070" i="21"/>
  <c r="AJ1071" i="21"/>
  <c r="AJ1072" i="21"/>
  <c r="AJ1073" i="21"/>
  <c r="AJ1074" i="21"/>
  <c r="AJ1075" i="21"/>
  <c r="AJ1076" i="21"/>
  <c r="AJ1077" i="21"/>
  <c r="AJ1078" i="21"/>
  <c r="AJ1079" i="21"/>
  <c r="AJ1080" i="21"/>
  <c r="AJ1081" i="21"/>
  <c r="AJ1082" i="21"/>
  <c r="AJ1083" i="21"/>
  <c r="AJ1084" i="21"/>
  <c r="AJ1085" i="21"/>
  <c r="AJ1086" i="21"/>
  <c r="AJ1087" i="21"/>
  <c r="AJ1088" i="21"/>
  <c r="AJ1089" i="21"/>
  <c r="AJ1090" i="21"/>
  <c r="AJ1091" i="21"/>
  <c r="AJ1092" i="21"/>
  <c r="AJ1093" i="21"/>
  <c r="AJ1094" i="21"/>
  <c r="AJ1095" i="21"/>
  <c r="AJ1096" i="21"/>
  <c r="AJ1097" i="21"/>
  <c r="AJ1098" i="21"/>
  <c r="AJ1099" i="21"/>
  <c r="AJ1100" i="21"/>
  <c r="AJ1101" i="21"/>
  <c r="AJ1102" i="21"/>
  <c r="AJ1103" i="21"/>
  <c r="AJ1104" i="21"/>
  <c r="AJ1105" i="21"/>
  <c r="AJ1106" i="21"/>
  <c r="AJ1107" i="21"/>
  <c r="AJ1108" i="21"/>
  <c r="AJ1109" i="21"/>
  <c r="AJ1110" i="21"/>
  <c r="AJ1111" i="21"/>
  <c r="AJ1112" i="21"/>
  <c r="AJ1113" i="21"/>
  <c r="AJ1114" i="21"/>
  <c r="AJ1115" i="21"/>
  <c r="AJ1116" i="21"/>
  <c r="AJ1117" i="21"/>
  <c r="AJ1118" i="21"/>
  <c r="AJ1119" i="21"/>
  <c r="AJ1120" i="21"/>
  <c r="AJ1121" i="21"/>
  <c r="AJ1122" i="21"/>
  <c r="AJ1123" i="21"/>
  <c r="AJ1124" i="21"/>
  <c r="AJ1125" i="21"/>
  <c r="AJ1126" i="21"/>
  <c r="AJ1127" i="21"/>
  <c r="AJ1128" i="21"/>
  <c r="AJ1129" i="21"/>
  <c r="AJ1130" i="21"/>
  <c r="AJ1131" i="21"/>
  <c r="AJ1132" i="21"/>
  <c r="AJ1133" i="21"/>
  <c r="AJ1134" i="21"/>
  <c r="AJ1135" i="21"/>
  <c r="AJ1136" i="21"/>
  <c r="AJ1137" i="21"/>
  <c r="AJ1138" i="21"/>
  <c r="AJ1139" i="21"/>
  <c r="AJ1140" i="21"/>
  <c r="AJ1141" i="21"/>
  <c r="AJ1142" i="21"/>
  <c r="AJ1143" i="21"/>
  <c r="AJ1144" i="21"/>
  <c r="AJ1145" i="21"/>
  <c r="AJ1146" i="21"/>
  <c r="AJ1147" i="21"/>
  <c r="AJ1148" i="21"/>
  <c r="AJ1149" i="21"/>
  <c r="AJ1150" i="21"/>
  <c r="AJ1151" i="21"/>
  <c r="AJ1152" i="21"/>
  <c r="AJ1153" i="21"/>
  <c r="AJ1154" i="21"/>
  <c r="AJ1155" i="21"/>
  <c r="AJ1156" i="21"/>
  <c r="AJ1157" i="21"/>
  <c r="AJ1158" i="21"/>
  <c r="AJ1159" i="21"/>
  <c r="AJ1160" i="21"/>
  <c r="AJ1161" i="21"/>
  <c r="AJ1162" i="21"/>
  <c r="AJ1163" i="21"/>
  <c r="AJ1164" i="21"/>
  <c r="AJ1165" i="21"/>
  <c r="AJ1166" i="21"/>
  <c r="AJ1167" i="21"/>
  <c r="AJ1168" i="21"/>
  <c r="AJ1169" i="21"/>
  <c r="AJ1170" i="21"/>
  <c r="AJ1171" i="21"/>
  <c r="AJ1172" i="21"/>
  <c r="AJ1173" i="21"/>
  <c r="AJ1174" i="21"/>
  <c r="AJ1175" i="21"/>
  <c r="AJ1176" i="21"/>
  <c r="AJ1177" i="21"/>
  <c r="AJ1178" i="21"/>
  <c r="AJ1179" i="21"/>
  <c r="AJ1180" i="21"/>
  <c r="AJ1181" i="21"/>
  <c r="AJ1182" i="21"/>
  <c r="AJ1183" i="21"/>
  <c r="AJ1184" i="21"/>
  <c r="AJ1185" i="21"/>
  <c r="AJ1186" i="21"/>
  <c r="AJ1187" i="21"/>
  <c r="AJ1188" i="21"/>
  <c r="AJ1189" i="21"/>
  <c r="AJ1190" i="21"/>
  <c r="AJ1191" i="21"/>
  <c r="AJ1192" i="21"/>
  <c r="AJ1193" i="21"/>
  <c r="AJ1194" i="21"/>
  <c r="AJ1195" i="21"/>
  <c r="AJ1196" i="21"/>
  <c r="AJ1197" i="21"/>
  <c r="AJ1198" i="21"/>
  <c r="AJ1199" i="21"/>
  <c r="AJ1200" i="21"/>
  <c r="AJ1201" i="21"/>
  <c r="AJ1202" i="21"/>
  <c r="AJ1203" i="21"/>
  <c r="AJ1204" i="21"/>
  <c r="AJ1205" i="21"/>
  <c r="AJ1206" i="21"/>
  <c r="AJ1207" i="21"/>
  <c r="AJ1208" i="21"/>
  <c r="AJ1209" i="21"/>
  <c r="AJ1210" i="21"/>
  <c r="AJ1211" i="21"/>
  <c r="AJ1212" i="21"/>
  <c r="AJ1213" i="21"/>
  <c r="AJ1214" i="21"/>
  <c r="AJ1215" i="21"/>
  <c r="AJ1216" i="21"/>
  <c r="AJ1217" i="21"/>
  <c r="AJ1218" i="21"/>
  <c r="AJ1219" i="21"/>
  <c r="AJ1220" i="21"/>
  <c r="AJ1221" i="21"/>
  <c r="AJ1222" i="21"/>
  <c r="AJ1223" i="21"/>
  <c r="AJ1224" i="21"/>
  <c r="AJ1225" i="21"/>
  <c r="AJ1226" i="21"/>
  <c r="AJ1227" i="21"/>
  <c r="AJ1228" i="21"/>
  <c r="AJ1229" i="21"/>
  <c r="AJ1230" i="21"/>
  <c r="AJ1231" i="21"/>
  <c r="AJ1232" i="21"/>
  <c r="AJ1233" i="21"/>
  <c r="AJ1234" i="21"/>
  <c r="AJ1235" i="21"/>
  <c r="AJ1236" i="21"/>
  <c r="AJ1237" i="21"/>
  <c r="AJ1238" i="21"/>
  <c r="AJ1239" i="21"/>
  <c r="AJ1240" i="21"/>
  <c r="AJ1241" i="21"/>
  <c r="AJ1242" i="21"/>
  <c r="AJ1243" i="21"/>
  <c r="AJ1244" i="21"/>
  <c r="AJ1245" i="21"/>
  <c r="AJ1246" i="21"/>
  <c r="AJ1247" i="21"/>
  <c r="AJ1248" i="21"/>
  <c r="AJ1249" i="21"/>
  <c r="AJ1250" i="21"/>
  <c r="AJ1251" i="21"/>
  <c r="AJ1252" i="21"/>
  <c r="AJ1253" i="21"/>
  <c r="AJ1254" i="21"/>
  <c r="AJ1255" i="21"/>
  <c r="AJ1256" i="21"/>
  <c r="AJ1257" i="21"/>
  <c r="AJ1258" i="21"/>
  <c r="AJ1259" i="21"/>
  <c r="AJ1260" i="21"/>
  <c r="AJ1261" i="21"/>
  <c r="AJ1262" i="21"/>
  <c r="AJ1263" i="21"/>
  <c r="AJ1264" i="21"/>
  <c r="AJ1265" i="21"/>
  <c r="AJ1266" i="21"/>
  <c r="AJ1267" i="21"/>
  <c r="AJ1268" i="21"/>
  <c r="AJ1269" i="21"/>
  <c r="AJ1270" i="21"/>
  <c r="AJ1271" i="21"/>
  <c r="AJ1272" i="21"/>
  <c r="AJ1273" i="21"/>
  <c r="AJ1274" i="21"/>
  <c r="AJ1275" i="21"/>
  <c r="AJ1276" i="21"/>
  <c r="AJ1277" i="21"/>
  <c r="AJ1278" i="21"/>
  <c r="AJ1279" i="21"/>
  <c r="AJ1280" i="21"/>
  <c r="AJ1281" i="21"/>
  <c r="AJ1282" i="21"/>
  <c r="AJ1283" i="21"/>
  <c r="AJ1284" i="21"/>
  <c r="AJ1285" i="21"/>
  <c r="AJ1286" i="21"/>
  <c r="AJ1287" i="21"/>
  <c r="AJ1288" i="21"/>
  <c r="AJ1289" i="21"/>
  <c r="AJ1290" i="21"/>
  <c r="AJ1291" i="21"/>
  <c r="AJ1292" i="21"/>
  <c r="AJ1293" i="21"/>
  <c r="AJ1294" i="21"/>
  <c r="AJ1295" i="21"/>
  <c r="AJ1296" i="21"/>
  <c r="AJ1297" i="21"/>
  <c r="AJ1298" i="21"/>
  <c r="AJ1299" i="21"/>
  <c r="AJ1300" i="21"/>
  <c r="AJ1301" i="21"/>
  <c r="AJ1302" i="21"/>
  <c r="AJ1303" i="21"/>
  <c r="AJ1304" i="21"/>
  <c r="AJ1305" i="21"/>
  <c r="AJ1306" i="21"/>
  <c r="AJ1307" i="21"/>
  <c r="AJ1308" i="21"/>
  <c r="AJ1309" i="21"/>
  <c r="AJ1310" i="21"/>
  <c r="AJ1311" i="21"/>
  <c r="AJ1312" i="21"/>
  <c r="AJ1313" i="21"/>
  <c r="AJ1314" i="21"/>
  <c r="AJ1315" i="21"/>
  <c r="AJ1316" i="21"/>
  <c r="AJ1317" i="21"/>
  <c r="AJ1318" i="21"/>
  <c r="AJ1319" i="21"/>
  <c r="AJ1320" i="21"/>
  <c r="AJ1321" i="21"/>
  <c r="AJ1322" i="21"/>
  <c r="AJ1323" i="21"/>
  <c r="AJ1324" i="21"/>
  <c r="AJ1325" i="21"/>
  <c r="AJ1326" i="21"/>
  <c r="AJ1327" i="21"/>
  <c r="AJ1328" i="21"/>
  <c r="AJ1329" i="21"/>
  <c r="AJ1330" i="21"/>
  <c r="AJ1331" i="21"/>
  <c r="AJ1332" i="21"/>
  <c r="AJ1333" i="21"/>
  <c r="AJ1334" i="21"/>
  <c r="AJ1335" i="21"/>
  <c r="AJ1336" i="21"/>
  <c r="AJ1337" i="21"/>
  <c r="AJ1338" i="21"/>
  <c r="AJ1339" i="21"/>
  <c r="AJ1340" i="21"/>
  <c r="AJ1341" i="21"/>
  <c r="AJ1342" i="21"/>
  <c r="AJ1343" i="21"/>
  <c r="AJ1344" i="21"/>
  <c r="AJ1345" i="21"/>
  <c r="AJ1346" i="21"/>
  <c r="AJ1347" i="21"/>
  <c r="AJ1348" i="21"/>
  <c r="AJ1349" i="21"/>
  <c r="AJ1350" i="21"/>
  <c r="AJ1351" i="21"/>
  <c r="AJ1352" i="21"/>
  <c r="AJ1353" i="21"/>
  <c r="AJ1354" i="21"/>
  <c r="AJ1355" i="21"/>
  <c r="AJ1356" i="21"/>
  <c r="AJ1357" i="21"/>
  <c r="AJ1358" i="21"/>
  <c r="AJ1359" i="21"/>
  <c r="AJ1360" i="21"/>
  <c r="AJ1361" i="21"/>
  <c r="AJ1362" i="21"/>
  <c r="AJ1363" i="21"/>
  <c r="AJ1364" i="21"/>
  <c r="AJ1365" i="21"/>
  <c r="AJ1366" i="21"/>
  <c r="AJ1367" i="21"/>
  <c r="AJ1368" i="21"/>
  <c r="AJ1369" i="21"/>
  <c r="AJ1370" i="21"/>
  <c r="AJ1371" i="21"/>
  <c r="AJ1372" i="21"/>
  <c r="AJ1373" i="21"/>
  <c r="AJ1374" i="21"/>
  <c r="AJ1375" i="21"/>
  <c r="AJ1376" i="21"/>
  <c r="AJ1377" i="21"/>
  <c r="AJ1378" i="21"/>
  <c r="AJ1379" i="21"/>
  <c r="AJ1380" i="21"/>
  <c r="AJ1381" i="21"/>
  <c r="AJ1382" i="21"/>
  <c r="AJ1383" i="21"/>
  <c r="AJ1384" i="21"/>
  <c r="AJ1385" i="21"/>
  <c r="AJ1386" i="21"/>
  <c r="AJ1387" i="21"/>
  <c r="AJ1388" i="21"/>
  <c r="AJ1389" i="21"/>
  <c r="AJ1390" i="21"/>
  <c r="AJ1391" i="21"/>
  <c r="AJ1392" i="21"/>
  <c r="AJ1393" i="21"/>
  <c r="AJ1394" i="21"/>
  <c r="AJ1395" i="21"/>
  <c r="AJ1396" i="21"/>
  <c r="AJ1397" i="21"/>
  <c r="AJ1398" i="21"/>
  <c r="AJ1399" i="21"/>
  <c r="AJ1400" i="21"/>
  <c r="AJ1401" i="21"/>
  <c r="AJ1402" i="21"/>
  <c r="AJ1403" i="21"/>
  <c r="AJ1404" i="21"/>
  <c r="AJ1405" i="21"/>
  <c r="AJ1406" i="21"/>
  <c r="AJ1407" i="21"/>
  <c r="AJ1408" i="21"/>
  <c r="AJ1409" i="21"/>
  <c r="AJ1410" i="21"/>
  <c r="AJ1411" i="21"/>
  <c r="AJ1412" i="21"/>
  <c r="AJ1413" i="21"/>
  <c r="AJ1414" i="21"/>
  <c r="AJ1415" i="21"/>
  <c r="AJ1416" i="21"/>
  <c r="AJ1417" i="21"/>
  <c r="AJ1418" i="21"/>
  <c r="AJ1419" i="21"/>
  <c r="AJ1420" i="21"/>
  <c r="AJ1421" i="21"/>
  <c r="AJ1422" i="21"/>
  <c r="AJ1423" i="21"/>
  <c r="AJ1424" i="21"/>
  <c r="AJ1425" i="21"/>
  <c r="AJ1426" i="21"/>
  <c r="AJ1427" i="21"/>
  <c r="AJ1428" i="21"/>
  <c r="AJ1429" i="21"/>
  <c r="AJ1430" i="21"/>
  <c r="AJ1431" i="21"/>
  <c r="AJ1432" i="21"/>
  <c r="AJ1433" i="21"/>
  <c r="AJ1434" i="21"/>
  <c r="AJ1435" i="21"/>
  <c r="AJ1436" i="21"/>
  <c r="AJ1437" i="21"/>
  <c r="AJ1438" i="21"/>
  <c r="AJ1439" i="21"/>
  <c r="AJ1440" i="21"/>
  <c r="AJ1441" i="21"/>
  <c r="AJ1442" i="21"/>
  <c r="AJ1443" i="21"/>
  <c r="AJ1444" i="21"/>
  <c r="AJ1445" i="21"/>
  <c r="AJ1446" i="21"/>
  <c r="AJ1447" i="21"/>
  <c r="AJ1448" i="21"/>
  <c r="AJ1449" i="21"/>
  <c r="AJ1450" i="21"/>
  <c r="AJ1451" i="21"/>
  <c r="AJ1452" i="21"/>
  <c r="AJ1453" i="21"/>
  <c r="AJ1454" i="21"/>
  <c r="AJ1455" i="21"/>
  <c r="AJ1456" i="21"/>
  <c r="AJ1457" i="21"/>
  <c r="AJ1458" i="21"/>
  <c r="AJ1459" i="21"/>
  <c r="AJ1460" i="21"/>
  <c r="AJ1461" i="21"/>
  <c r="AJ1462" i="21"/>
  <c r="AJ1463" i="21"/>
  <c r="AJ1464" i="21"/>
  <c r="AJ1465" i="21"/>
  <c r="AJ1466" i="21"/>
  <c r="AJ1467" i="21"/>
  <c r="AJ1468" i="21"/>
  <c r="AJ1469" i="21"/>
  <c r="AJ1470" i="21"/>
  <c r="AJ1471" i="21"/>
  <c r="AJ1472" i="21"/>
  <c r="AJ1473" i="21"/>
  <c r="AJ1474" i="21"/>
  <c r="AJ1475" i="21"/>
  <c r="AJ1476" i="21"/>
  <c r="AJ1477" i="21"/>
  <c r="AJ1478" i="21"/>
  <c r="AJ1479" i="21"/>
  <c r="AJ1480" i="21"/>
  <c r="AJ1481" i="21"/>
  <c r="AJ1482" i="21"/>
  <c r="AJ1483" i="21"/>
  <c r="AJ1484" i="21"/>
  <c r="AJ1485" i="21"/>
  <c r="AJ1486" i="21"/>
  <c r="AJ1487" i="21"/>
  <c r="AJ1488" i="21"/>
  <c r="AJ1489" i="21"/>
  <c r="AJ1490" i="21"/>
  <c r="AJ1491" i="21"/>
  <c r="AJ1492" i="21"/>
  <c r="AJ1493" i="21"/>
  <c r="AJ1494" i="21"/>
  <c r="AJ1495" i="21"/>
  <c r="AJ1496" i="21"/>
  <c r="AJ1497" i="21"/>
  <c r="AJ1498" i="21"/>
  <c r="AJ1499" i="21"/>
  <c r="AJ1500" i="21"/>
  <c r="AJ1501" i="21"/>
  <c r="AJ1502" i="21"/>
  <c r="AJ1503" i="21"/>
  <c r="AJ1504" i="21"/>
  <c r="AJ1505" i="21"/>
  <c r="AJ1506" i="21"/>
  <c r="AJ1507" i="21"/>
  <c r="AJ1508" i="21"/>
  <c r="AJ1509" i="21"/>
  <c r="AJ1510" i="21"/>
  <c r="AJ1511" i="21"/>
  <c r="AJ1512" i="21"/>
  <c r="AJ151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AI206" i="21"/>
  <c r="AI207" i="21"/>
  <c r="AI208" i="21"/>
  <c r="AI209" i="21"/>
  <c r="AI210" i="21"/>
  <c r="AI211" i="21"/>
  <c r="AI212" i="21"/>
  <c r="AI213" i="21"/>
  <c r="AI214" i="21"/>
  <c r="AI215" i="21"/>
  <c r="AI216" i="21"/>
  <c r="AI217" i="21"/>
  <c r="AI218" i="21"/>
  <c r="AI219" i="21"/>
  <c r="AI220" i="21"/>
  <c r="AI221" i="21"/>
  <c r="AI222" i="21"/>
  <c r="AI223" i="21"/>
  <c r="AI224" i="21"/>
  <c r="AI225" i="21"/>
  <c r="AI226" i="21"/>
  <c r="AI227" i="21"/>
  <c r="AI228" i="21"/>
  <c r="AI229" i="21"/>
  <c r="AI230" i="21"/>
  <c r="AI231" i="21"/>
  <c r="AI232" i="21"/>
  <c r="AI233" i="21"/>
  <c r="AI234" i="21"/>
  <c r="AI235" i="21"/>
  <c r="AI236" i="21"/>
  <c r="AI237" i="21"/>
  <c r="AI238" i="21"/>
  <c r="AI239" i="21"/>
  <c r="AI240" i="21"/>
  <c r="AI241" i="21"/>
  <c r="AI242" i="21"/>
  <c r="AI243" i="21"/>
  <c r="AI244" i="21"/>
  <c r="AI245" i="21"/>
  <c r="AI246" i="21"/>
  <c r="AI247" i="21"/>
  <c r="AI248" i="21"/>
  <c r="AI249" i="21"/>
  <c r="AI250" i="21"/>
  <c r="AI251" i="21"/>
  <c r="AI252" i="21"/>
  <c r="AI253" i="21"/>
  <c r="AI254" i="21"/>
  <c r="AI255" i="21"/>
  <c r="AI256" i="21"/>
  <c r="AI257" i="21"/>
  <c r="AI258" i="21"/>
  <c r="AI259" i="21"/>
  <c r="AI260" i="21"/>
  <c r="AI261" i="21"/>
  <c r="AI262" i="21"/>
  <c r="AI263" i="21"/>
  <c r="AI264" i="21"/>
  <c r="AI265" i="21"/>
  <c r="AI266" i="21"/>
  <c r="AI267" i="21"/>
  <c r="AI268" i="21"/>
  <c r="AI269" i="21"/>
  <c r="AI270" i="21"/>
  <c r="AI271" i="21"/>
  <c r="AI272" i="21"/>
  <c r="AI273" i="21"/>
  <c r="AI274" i="21"/>
  <c r="AI275" i="21"/>
  <c r="AI276" i="21"/>
  <c r="AI277" i="21"/>
  <c r="AI278" i="21"/>
  <c r="AI279" i="21"/>
  <c r="AI280" i="21"/>
  <c r="AI281" i="21"/>
  <c r="AI282" i="21"/>
  <c r="AI283" i="21"/>
  <c r="AI284" i="21"/>
  <c r="AI285" i="21"/>
  <c r="AI286" i="21"/>
  <c r="AI287" i="21"/>
  <c r="AI288" i="21"/>
  <c r="AI289" i="21"/>
  <c r="AI290" i="21"/>
  <c r="AI291" i="21"/>
  <c r="AI292" i="21"/>
  <c r="AI293" i="21"/>
  <c r="AI294" i="21"/>
  <c r="AI295" i="21"/>
  <c r="AI296" i="21"/>
  <c r="AI297" i="21"/>
  <c r="AI298" i="21"/>
  <c r="AI299" i="21"/>
  <c r="AI300" i="21"/>
  <c r="AI301" i="21"/>
  <c r="AI302" i="21"/>
  <c r="AI303" i="21"/>
  <c r="AI304" i="21"/>
  <c r="AI305" i="21"/>
  <c r="AI306" i="21"/>
  <c r="AI307" i="21"/>
  <c r="AI308" i="21"/>
  <c r="AI309" i="21"/>
  <c r="AI310" i="21"/>
  <c r="AI311" i="21"/>
  <c r="AI312" i="21"/>
  <c r="AI313" i="21"/>
  <c r="AI314" i="21"/>
  <c r="AI315" i="21"/>
  <c r="AI316" i="21"/>
  <c r="AI317" i="21"/>
  <c r="AI318" i="21"/>
  <c r="AI319" i="21"/>
  <c r="AI320" i="21"/>
  <c r="AI321" i="21"/>
  <c r="AI322" i="21"/>
  <c r="AI323" i="21"/>
  <c r="AI324" i="21"/>
  <c r="AI325" i="21"/>
  <c r="AI326" i="21"/>
  <c r="AI327" i="21"/>
  <c r="AI328" i="21"/>
  <c r="AI329" i="21"/>
  <c r="AI330" i="21"/>
  <c r="AI331" i="21"/>
  <c r="AI332" i="21"/>
  <c r="AI333" i="21"/>
  <c r="AI334" i="21"/>
  <c r="AI335" i="21"/>
  <c r="AI336" i="21"/>
  <c r="AI337" i="21"/>
  <c r="AI338" i="21"/>
  <c r="AI339" i="21"/>
  <c r="AI340" i="21"/>
  <c r="AI341" i="21"/>
  <c r="AI342" i="21"/>
  <c r="AI343" i="21"/>
  <c r="AI344" i="21"/>
  <c r="AI345" i="21"/>
  <c r="AI346" i="21"/>
  <c r="AI347" i="21"/>
  <c r="AI348" i="21"/>
  <c r="AI349" i="21"/>
  <c r="AI350" i="21"/>
  <c r="AI351" i="21"/>
  <c r="AI352" i="21"/>
  <c r="AI353" i="21"/>
  <c r="AI354" i="21"/>
  <c r="AI355" i="21"/>
  <c r="AI356" i="21"/>
  <c r="AI357" i="21"/>
  <c r="AI358" i="21"/>
  <c r="AI359" i="21"/>
  <c r="AI360" i="21"/>
  <c r="AI361" i="21"/>
  <c r="AI362" i="21"/>
  <c r="AI363" i="21"/>
  <c r="AI364" i="21"/>
  <c r="AI365" i="21"/>
  <c r="AI366" i="21"/>
  <c r="AI367" i="21"/>
  <c r="AI368" i="21"/>
  <c r="AI369" i="21"/>
  <c r="AI370" i="21"/>
  <c r="AI371" i="21"/>
  <c r="AI372" i="21"/>
  <c r="AI373" i="21"/>
  <c r="AI374" i="21"/>
  <c r="AI375" i="21"/>
  <c r="AI376" i="21"/>
  <c r="AI377" i="21"/>
  <c r="AI378" i="21"/>
  <c r="AI379" i="21"/>
  <c r="AI380" i="21"/>
  <c r="AI381" i="21"/>
  <c r="AI382" i="21"/>
  <c r="AI383" i="21"/>
  <c r="AI384" i="21"/>
  <c r="AI385" i="21"/>
  <c r="AI386" i="21"/>
  <c r="AI387" i="21"/>
  <c r="AI388" i="21"/>
  <c r="AI389" i="21"/>
  <c r="AI390" i="21"/>
  <c r="AI391" i="21"/>
  <c r="AI392" i="21"/>
  <c r="AI393" i="21"/>
  <c r="AI394" i="21"/>
  <c r="AI395" i="21"/>
  <c r="AI396" i="21"/>
  <c r="AI397" i="21"/>
  <c r="AI398" i="21"/>
  <c r="AI399" i="21"/>
  <c r="AI400" i="21"/>
  <c r="AI401" i="21"/>
  <c r="AI402" i="21"/>
  <c r="AI403" i="21"/>
  <c r="AI404" i="21"/>
  <c r="AI405" i="21"/>
  <c r="AI406" i="21"/>
  <c r="AI407" i="21"/>
  <c r="AI408" i="21"/>
  <c r="AI409" i="21"/>
  <c r="AI410" i="21"/>
  <c r="AI411" i="21"/>
  <c r="AI412" i="21"/>
  <c r="AI413" i="21"/>
  <c r="AI414" i="21"/>
  <c r="AI415" i="21"/>
  <c r="AI416" i="21"/>
  <c r="AI417" i="21"/>
  <c r="AI418" i="21"/>
  <c r="AI419" i="21"/>
  <c r="AI420" i="21"/>
  <c r="AI421" i="21"/>
  <c r="AI422" i="21"/>
  <c r="AI423" i="21"/>
  <c r="AI424" i="21"/>
  <c r="AI425" i="21"/>
  <c r="AI426" i="21"/>
  <c r="AI427" i="21"/>
  <c r="AI428" i="21"/>
  <c r="AI429" i="21"/>
  <c r="AI430" i="21"/>
  <c r="AI431" i="21"/>
  <c r="AI432" i="21"/>
  <c r="AI433" i="21"/>
  <c r="AI434" i="21"/>
  <c r="AI435" i="21"/>
  <c r="AI436" i="21"/>
  <c r="AI437" i="21"/>
  <c r="AI438" i="21"/>
  <c r="AI439" i="21"/>
  <c r="AI440" i="21"/>
  <c r="AI441" i="21"/>
  <c r="AI442" i="21"/>
  <c r="AI443" i="21"/>
  <c r="AI444" i="21"/>
  <c r="AI445" i="21"/>
  <c r="AI446" i="21"/>
  <c r="AI447" i="21"/>
  <c r="AI448" i="21"/>
  <c r="AI449" i="21"/>
  <c r="AI450" i="21"/>
  <c r="AI451" i="21"/>
  <c r="AI452" i="21"/>
  <c r="AI453" i="21"/>
  <c r="AI454" i="21"/>
  <c r="AI455" i="21"/>
  <c r="AI456" i="21"/>
  <c r="AI457" i="21"/>
  <c r="AI458" i="21"/>
  <c r="AI459" i="21"/>
  <c r="AI460" i="21"/>
  <c r="AI461" i="21"/>
  <c r="AI462" i="21"/>
  <c r="AI463" i="21"/>
  <c r="AI464" i="21"/>
  <c r="AI465" i="21"/>
  <c r="AI466" i="21"/>
  <c r="AI467" i="21"/>
  <c r="AI468" i="21"/>
  <c r="AI469" i="21"/>
  <c r="AI470" i="21"/>
  <c r="AI471" i="21"/>
  <c r="AI472" i="21"/>
  <c r="AI473" i="21"/>
  <c r="AI474" i="21"/>
  <c r="AI475" i="21"/>
  <c r="AI476" i="21"/>
  <c r="AI477" i="21"/>
  <c r="AI478" i="21"/>
  <c r="AI479" i="21"/>
  <c r="AI480" i="21"/>
  <c r="AI481" i="21"/>
  <c r="AI482" i="21"/>
  <c r="AI483" i="21"/>
  <c r="AI484" i="21"/>
  <c r="AI485" i="21"/>
  <c r="AI486" i="21"/>
  <c r="AI487" i="21"/>
  <c r="AI488" i="21"/>
  <c r="AI489" i="21"/>
  <c r="AI490" i="21"/>
  <c r="AI491" i="21"/>
  <c r="AI492" i="21"/>
  <c r="AI493" i="21"/>
  <c r="AI494" i="21"/>
  <c r="AI495" i="21"/>
  <c r="AI496" i="21"/>
  <c r="AI497" i="21"/>
  <c r="AI498" i="21"/>
  <c r="AI499" i="21"/>
  <c r="AI500" i="21"/>
  <c r="AI501" i="21"/>
  <c r="AI502" i="21"/>
  <c r="AI503" i="21"/>
  <c r="AI504" i="21"/>
  <c r="AI505" i="21"/>
  <c r="AI506" i="21"/>
  <c r="AI507" i="21"/>
  <c r="AI508" i="21"/>
  <c r="AI509" i="21"/>
  <c r="AI510" i="21"/>
  <c r="AI511" i="21"/>
  <c r="AI512" i="21"/>
  <c r="AI513" i="21"/>
  <c r="AI514" i="21"/>
  <c r="AI515" i="21"/>
  <c r="AI516" i="21"/>
  <c r="AI517" i="21"/>
  <c r="AI518" i="21"/>
  <c r="AI519" i="21"/>
  <c r="AI520" i="21"/>
  <c r="AI521" i="21"/>
  <c r="AI522" i="21"/>
  <c r="AI523" i="21"/>
  <c r="AI524" i="21"/>
  <c r="AI525" i="21"/>
  <c r="AI526" i="21"/>
  <c r="AI527" i="21"/>
  <c r="AI528" i="21"/>
  <c r="AI529" i="21"/>
  <c r="AI530" i="21"/>
  <c r="AI531" i="21"/>
  <c r="AI532" i="21"/>
  <c r="AI533" i="21"/>
  <c r="AI534" i="21"/>
  <c r="AI535" i="21"/>
  <c r="AI536" i="21"/>
  <c r="AI537" i="21"/>
  <c r="AI538" i="21"/>
  <c r="AI539" i="21"/>
  <c r="AI540" i="21"/>
  <c r="AI541" i="21"/>
  <c r="AI542" i="21"/>
  <c r="AI543" i="21"/>
  <c r="AI544" i="21"/>
  <c r="AI545" i="21"/>
  <c r="AI546" i="21"/>
  <c r="AI547" i="21"/>
  <c r="AI548" i="21"/>
  <c r="AI549" i="21"/>
  <c r="AI550" i="21"/>
  <c r="AI551" i="21"/>
  <c r="AI552" i="21"/>
  <c r="AI553" i="21"/>
  <c r="AI554" i="21"/>
  <c r="AI555" i="21"/>
  <c r="AI556" i="21"/>
  <c r="AI557" i="21"/>
  <c r="AI558" i="21"/>
  <c r="AI559" i="21"/>
  <c r="AI560" i="21"/>
  <c r="AI561" i="21"/>
  <c r="AI562" i="21"/>
  <c r="AI563" i="21"/>
  <c r="AI564" i="21"/>
  <c r="AI565" i="21"/>
  <c r="AI566" i="21"/>
  <c r="AI567" i="21"/>
  <c r="AI568" i="21"/>
  <c r="AI569" i="21"/>
  <c r="AI570" i="21"/>
  <c r="AI571" i="21"/>
  <c r="AI572" i="21"/>
  <c r="AI573" i="21"/>
  <c r="AI574" i="21"/>
  <c r="AI575" i="21"/>
  <c r="AI576" i="21"/>
  <c r="AI577" i="21"/>
  <c r="AI578" i="21"/>
  <c r="AI579" i="21"/>
  <c r="AI580" i="21"/>
  <c r="AI581" i="21"/>
  <c r="AI582" i="21"/>
  <c r="AI583" i="21"/>
  <c r="AI584" i="21"/>
  <c r="AI585" i="21"/>
  <c r="AI586" i="21"/>
  <c r="AI587" i="21"/>
  <c r="AI588" i="21"/>
  <c r="AI589" i="21"/>
  <c r="AI590" i="21"/>
  <c r="AI591" i="21"/>
  <c r="AI592" i="21"/>
  <c r="AI593" i="21"/>
  <c r="AI594" i="21"/>
  <c r="AI595" i="21"/>
  <c r="AI596" i="21"/>
  <c r="AI597" i="21"/>
  <c r="AI598" i="21"/>
  <c r="AI599" i="21"/>
  <c r="AI600" i="21"/>
  <c r="AI601" i="21"/>
  <c r="AI602" i="21"/>
  <c r="AI603" i="21"/>
  <c r="AI604" i="21"/>
  <c r="AI605" i="21"/>
  <c r="AI606" i="21"/>
  <c r="AI607" i="21"/>
  <c r="AI608" i="21"/>
  <c r="AI609" i="21"/>
  <c r="AI610" i="21"/>
  <c r="AI611" i="21"/>
  <c r="AI612" i="21"/>
  <c r="AI613" i="21"/>
  <c r="AI614" i="21"/>
  <c r="AI615" i="21"/>
  <c r="AI616" i="21"/>
  <c r="AI617" i="21"/>
  <c r="AI618" i="21"/>
  <c r="AI619" i="21"/>
  <c r="AI620" i="21"/>
  <c r="AI621" i="21"/>
  <c r="AI622" i="21"/>
  <c r="AI623" i="21"/>
  <c r="AI624" i="21"/>
  <c r="AI625" i="21"/>
  <c r="AI626" i="21"/>
  <c r="AI627" i="21"/>
  <c r="AI628" i="21"/>
  <c r="AI629" i="21"/>
  <c r="AI630" i="21"/>
  <c r="AI631" i="21"/>
  <c r="AI632" i="21"/>
  <c r="AI633" i="21"/>
  <c r="AI634" i="21"/>
  <c r="AI635" i="21"/>
  <c r="AI636" i="21"/>
  <c r="AI637" i="21"/>
  <c r="AI638" i="21"/>
  <c r="AI639" i="21"/>
  <c r="AI640" i="21"/>
  <c r="AI641" i="21"/>
  <c r="AI642" i="21"/>
  <c r="AI643" i="21"/>
  <c r="AI644" i="21"/>
  <c r="AI645" i="21"/>
  <c r="AI646" i="21"/>
  <c r="AI647" i="21"/>
  <c r="AI648" i="21"/>
  <c r="AI649" i="21"/>
  <c r="AI650" i="21"/>
  <c r="AI651" i="21"/>
  <c r="AI652" i="21"/>
  <c r="AI653" i="21"/>
  <c r="AI654" i="21"/>
  <c r="AI655" i="21"/>
  <c r="AI656" i="21"/>
  <c r="AI657" i="21"/>
  <c r="AI658" i="21"/>
  <c r="AI659" i="21"/>
  <c r="AI660" i="21"/>
  <c r="AI661" i="21"/>
  <c r="AI662" i="21"/>
  <c r="AI663" i="21"/>
  <c r="AI664" i="21"/>
  <c r="AI665" i="21"/>
  <c r="AI666" i="21"/>
  <c r="AI667" i="21"/>
  <c r="AI668" i="21"/>
  <c r="AI669" i="21"/>
  <c r="AI670" i="21"/>
  <c r="AI671" i="21"/>
  <c r="AI672" i="21"/>
  <c r="AI673" i="21"/>
  <c r="AI674" i="21"/>
  <c r="AI675" i="21"/>
  <c r="AI676" i="21"/>
  <c r="AI677" i="21"/>
  <c r="AI678" i="21"/>
  <c r="AI679" i="21"/>
  <c r="AI680" i="21"/>
  <c r="AI681" i="21"/>
  <c r="AI682" i="21"/>
  <c r="AI683" i="21"/>
  <c r="AI684" i="21"/>
  <c r="AI685" i="21"/>
  <c r="AI686" i="21"/>
  <c r="AI687" i="21"/>
  <c r="AI688" i="21"/>
  <c r="AI689" i="21"/>
  <c r="AI690" i="21"/>
  <c r="AI691" i="21"/>
  <c r="AI692" i="21"/>
  <c r="AI693" i="21"/>
  <c r="AI694" i="21"/>
  <c r="AI695" i="21"/>
  <c r="AI696" i="21"/>
  <c r="AI697" i="21"/>
  <c r="AI698" i="21"/>
  <c r="AI699" i="21"/>
  <c r="AI700" i="21"/>
  <c r="AI701" i="21"/>
  <c r="AI702" i="21"/>
  <c r="AI703" i="21"/>
  <c r="AI704" i="21"/>
  <c r="AI705" i="21"/>
  <c r="AI706" i="21"/>
  <c r="AI707" i="21"/>
  <c r="AI708" i="21"/>
  <c r="AI709" i="21"/>
  <c r="AI710" i="21"/>
  <c r="AI711" i="21"/>
  <c r="AI712" i="21"/>
  <c r="AI713" i="21"/>
  <c r="AI714" i="21"/>
  <c r="AI715" i="21"/>
  <c r="AI716" i="21"/>
  <c r="AI717" i="21"/>
  <c r="AI718" i="21"/>
  <c r="AI719" i="21"/>
  <c r="AI720" i="21"/>
  <c r="AI721" i="21"/>
  <c r="AI722" i="21"/>
  <c r="AI723" i="21"/>
  <c r="AI724" i="21"/>
  <c r="AI725" i="21"/>
  <c r="AI726" i="21"/>
  <c r="AI727" i="21"/>
  <c r="AI728" i="21"/>
  <c r="AI729" i="21"/>
  <c r="AI730" i="21"/>
  <c r="AI731" i="21"/>
  <c r="AI732" i="21"/>
  <c r="AI733" i="21"/>
  <c r="AI734" i="21"/>
  <c r="AI735" i="21"/>
  <c r="AI736" i="21"/>
  <c r="AI737" i="21"/>
  <c r="AI738" i="21"/>
  <c r="AI739" i="21"/>
  <c r="AI740" i="21"/>
  <c r="AI741" i="21"/>
  <c r="AI742" i="21"/>
  <c r="AI743" i="21"/>
  <c r="AI744" i="21"/>
  <c r="AI745" i="21"/>
  <c r="AI746" i="21"/>
  <c r="AI747" i="21"/>
  <c r="AI748" i="21"/>
  <c r="AI749" i="21"/>
  <c r="AI750" i="21"/>
  <c r="AI751" i="21"/>
  <c r="AI752" i="21"/>
  <c r="AI753" i="21"/>
  <c r="AI754" i="21"/>
  <c r="AI755" i="21"/>
  <c r="AI756" i="21"/>
  <c r="AI757" i="21"/>
  <c r="AI758" i="21"/>
  <c r="AI759" i="21"/>
  <c r="AI760" i="21"/>
  <c r="AI761" i="21"/>
  <c r="AI762" i="21"/>
  <c r="AI763" i="21"/>
  <c r="AI764" i="21"/>
  <c r="AI765" i="21"/>
  <c r="AI766" i="21"/>
  <c r="AI767" i="21"/>
  <c r="AI768" i="21"/>
  <c r="AI769" i="21"/>
  <c r="AI770" i="21"/>
  <c r="AI771" i="21"/>
  <c r="AI772" i="21"/>
  <c r="AI773" i="21"/>
  <c r="AI774" i="21"/>
  <c r="AI775" i="21"/>
  <c r="AI776" i="21"/>
  <c r="AI777" i="21"/>
  <c r="AI778" i="21"/>
  <c r="AI779" i="21"/>
  <c r="AI780" i="21"/>
  <c r="AI781" i="21"/>
  <c r="AI782" i="21"/>
  <c r="AI783" i="21"/>
  <c r="AI784" i="21"/>
  <c r="AI785" i="21"/>
  <c r="AI786" i="21"/>
  <c r="AI787" i="21"/>
  <c r="AI788" i="21"/>
  <c r="AI789" i="21"/>
  <c r="AI790" i="21"/>
  <c r="AI791" i="21"/>
  <c r="AI792" i="21"/>
  <c r="AI793" i="21"/>
  <c r="AI794" i="21"/>
  <c r="AI795" i="21"/>
  <c r="AI796" i="21"/>
  <c r="AI797" i="21"/>
  <c r="AI798" i="21"/>
  <c r="AI799" i="21"/>
  <c r="AI800" i="21"/>
  <c r="AI801" i="21"/>
  <c r="AI802" i="21"/>
  <c r="AI803" i="21"/>
  <c r="AI804" i="21"/>
  <c r="AI805" i="21"/>
  <c r="AI806" i="21"/>
  <c r="AI807" i="21"/>
  <c r="AI808" i="21"/>
  <c r="AI809" i="21"/>
  <c r="AI810" i="21"/>
  <c r="AI811" i="21"/>
  <c r="AI812" i="21"/>
  <c r="AI813" i="21"/>
  <c r="AI814" i="21"/>
  <c r="AI815" i="21"/>
  <c r="AI816" i="21"/>
  <c r="AI817" i="21"/>
  <c r="AI818" i="21"/>
  <c r="AI819" i="21"/>
  <c r="AI820" i="21"/>
  <c r="AI821" i="21"/>
  <c r="AI822" i="21"/>
  <c r="AI823" i="21"/>
  <c r="AI824" i="21"/>
  <c r="AI825" i="21"/>
  <c r="AI826" i="21"/>
  <c r="AI827" i="21"/>
  <c r="AI828" i="21"/>
  <c r="AI829" i="21"/>
  <c r="AI830" i="21"/>
  <c r="AI831" i="21"/>
  <c r="AI832" i="21"/>
  <c r="AI833" i="21"/>
  <c r="AI834" i="21"/>
  <c r="AI835" i="21"/>
  <c r="AI836" i="21"/>
  <c r="AI837" i="21"/>
  <c r="AI838" i="21"/>
  <c r="AI839" i="21"/>
  <c r="AI840" i="21"/>
  <c r="AI841" i="21"/>
  <c r="AI842" i="21"/>
  <c r="AI843" i="21"/>
  <c r="AI844" i="21"/>
  <c r="AI845" i="21"/>
  <c r="AI846" i="21"/>
  <c r="AI847" i="21"/>
  <c r="AI848" i="21"/>
  <c r="AI849" i="21"/>
  <c r="AI850" i="21"/>
  <c r="AI851" i="21"/>
  <c r="AI852" i="21"/>
  <c r="AI853" i="21"/>
  <c r="AI854" i="21"/>
  <c r="AI855" i="21"/>
  <c r="AI856" i="21"/>
  <c r="AI857" i="21"/>
  <c r="AI858" i="21"/>
  <c r="AI859" i="21"/>
  <c r="AI860" i="21"/>
  <c r="AI861" i="21"/>
  <c r="AI862" i="21"/>
  <c r="AI863" i="21"/>
  <c r="AI864" i="21"/>
  <c r="AI865" i="21"/>
  <c r="AI866" i="21"/>
  <c r="AI867" i="21"/>
  <c r="AI868" i="21"/>
  <c r="AI869" i="21"/>
  <c r="AI870" i="21"/>
  <c r="AI871" i="21"/>
  <c r="AI872" i="21"/>
  <c r="AI873" i="21"/>
  <c r="AI874" i="21"/>
  <c r="AI875" i="21"/>
  <c r="AI876" i="21"/>
  <c r="AI877" i="21"/>
  <c r="AI878" i="21"/>
  <c r="AI879" i="21"/>
  <c r="AI880" i="21"/>
  <c r="AI881" i="21"/>
  <c r="AI882" i="21"/>
  <c r="AI883" i="21"/>
  <c r="AI884" i="21"/>
  <c r="AI885" i="21"/>
  <c r="AI886" i="21"/>
  <c r="AI887" i="21"/>
  <c r="AI888" i="21"/>
  <c r="AI889" i="21"/>
  <c r="AI890" i="21"/>
  <c r="AI891" i="21"/>
  <c r="AI892" i="21"/>
  <c r="AI893" i="21"/>
  <c r="AI894" i="21"/>
  <c r="AI895" i="21"/>
  <c r="AI896" i="21"/>
  <c r="AI897" i="21"/>
  <c r="AI898" i="21"/>
  <c r="AI899" i="21"/>
  <c r="AI900" i="21"/>
  <c r="AI901" i="21"/>
  <c r="AI902" i="21"/>
  <c r="AI903" i="21"/>
  <c r="AI904" i="21"/>
  <c r="AI905" i="21"/>
  <c r="AI906" i="21"/>
  <c r="AI907" i="21"/>
  <c r="AI908" i="21"/>
  <c r="AI909" i="21"/>
  <c r="AI910" i="21"/>
  <c r="AI911" i="21"/>
  <c r="AI912" i="21"/>
  <c r="AI913" i="21"/>
  <c r="AI914" i="21"/>
  <c r="AI915" i="21"/>
  <c r="AI916" i="21"/>
  <c r="AI917" i="21"/>
  <c r="AI918" i="21"/>
  <c r="AI919" i="21"/>
  <c r="AI920" i="21"/>
  <c r="AI921" i="21"/>
  <c r="AI922" i="21"/>
  <c r="AI923" i="21"/>
  <c r="AI924" i="21"/>
  <c r="AI925" i="21"/>
  <c r="AI926" i="21"/>
  <c r="AI927" i="21"/>
  <c r="AI928" i="21"/>
  <c r="AI929" i="21"/>
  <c r="AI930" i="21"/>
  <c r="AI931" i="21"/>
  <c r="AI932" i="21"/>
  <c r="AI933" i="21"/>
  <c r="AI934" i="21"/>
  <c r="AI935" i="21"/>
  <c r="AI936" i="21"/>
  <c r="AI937" i="21"/>
  <c r="AI938" i="21"/>
  <c r="AI939" i="21"/>
  <c r="AI940" i="21"/>
  <c r="AI941" i="21"/>
  <c r="AI942" i="21"/>
  <c r="AI943" i="21"/>
  <c r="AI944" i="21"/>
  <c r="AI945" i="21"/>
  <c r="AI946" i="21"/>
  <c r="AI947" i="21"/>
  <c r="AI948" i="21"/>
  <c r="AI949" i="21"/>
  <c r="AI950" i="21"/>
  <c r="AI951" i="21"/>
  <c r="AI952" i="21"/>
  <c r="AI953" i="21"/>
  <c r="AI954" i="21"/>
  <c r="AI955" i="21"/>
  <c r="AI956" i="21"/>
  <c r="AI957" i="21"/>
  <c r="AI958" i="21"/>
  <c r="AI959" i="21"/>
  <c r="AI960" i="21"/>
  <c r="AI961" i="21"/>
  <c r="AI962" i="21"/>
  <c r="AI963" i="21"/>
  <c r="AI964" i="21"/>
  <c r="AI965" i="21"/>
  <c r="AI966" i="21"/>
  <c r="AI967" i="21"/>
  <c r="AI968" i="21"/>
  <c r="AI969" i="21"/>
  <c r="AI970" i="21"/>
  <c r="AI971" i="21"/>
  <c r="AI972" i="21"/>
  <c r="AI973" i="21"/>
  <c r="AI974" i="21"/>
  <c r="AI975" i="21"/>
  <c r="AI976" i="21"/>
  <c r="AI977" i="21"/>
  <c r="AI978" i="21"/>
  <c r="AI979" i="21"/>
  <c r="AI980" i="21"/>
  <c r="AI981" i="21"/>
  <c r="AI982" i="21"/>
  <c r="AI983" i="21"/>
  <c r="AI984" i="21"/>
  <c r="AI985" i="21"/>
  <c r="AI986" i="21"/>
  <c r="AI987" i="21"/>
  <c r="AI988" i="21"/>
  <c r="AI989" i="21"/>
  <c r="AI990" i="21"/>
  <c r="AI991" i="21"/>
  <c r="AI992" i="21"/>
  <c r="AI993" i="21"/>
  <c r="AI994" i="21"/>
  <c r="AI995" i="21"/>
  <c r="AI996" i="21"/>
  <c r="AI997" i="21"/>
  <c r="AI998" i="21"/>
  <c r="AI999" i="21"/>
  <c r="AI1000" i="21"/>
  <c r="AI1001" i="21"/>
  <c r="AI1002" i="21"/>
  <c r="AI1003" i="21"/>
  <c r="AI1004" i="21"/>
  <c r="AI1005" i="21"/>
  <c r="AI1006" i="21"/>
  <c r="AI1007" i="21"/>
  <c r="AI1008" i="21"/>
  <c r="AI1009" i="21"/>
  <c r="AI1010" i="21"/>
  <c r="AI1011" i="21"/>
  <c r="AI1012" i="21"/>
  <c r="AI1013" i="21"/>
  <c r="AI1014" i="21"/>
  <c r="AI1015" i="21"/>
  <c r="AI1016" i="21"/>
  <c r="AI1017" i="21"/>
  <c r="AI1018" i="21"/>
  <c r="AI1019" i="21"/>
  <c r="AI1020" i="21"/>
  <c r="AI1021" i="21"/>
  <c r="AI1022" i="21"/>
  <c r="AI1023" i="21"/>
  <c r="AI1024" i="21"/>
  <c r="AI1025" i="21"/>
  <c r="AI1026" i="21"/>
  <c r="AI1027" i="21"/>
  <c r="AI1028" i="21"/>
  <c r="AI1029" i="21"/>
  <c r="AI1030" i="21"/>
  <c r="AI1031" i="21"/>
  <c r="AI1032" i="21"/>
  <c r="AI1033" i="21"/>
  <c r="AI1034" i="21"/>
  <c r="AI1035" i="21"/>
  <c r="AI1036" i="21"/>
  <c r="AI1037" i="21"/>
  <c r="AI1038" i="21"/>
  <c r="AI1039" i="21"/>
  <c r="AI1040" i="21"/>
  <c r="AI1041" i="21"/>
  <c r="AI1042" i="21"/>
  <c r="AI1043" i="21"/>
  <c r="AI1044" i="21"/>
  <c r="AI1045" i="21"/>
  <c r="AI1046" i="21"/>
  <c r="AI1047" i="21"/>
  <c r="AI1048" i="21"/>
  <c r="AI1049" i="21"/>
  <c r="AI1050" i="21"/>
  <c r="AI1051" i="21"/>
  <c r="AI1052" i="21"/>
  <c r="AI1053" i="21"/>
  <c r="AI1054" i="21"/>
  <c r="AI1055" i="21"/>
  <c r="AI1056" i="21"/>
  <c r="AI1057" i="21"/>
  <c r="AI1058" i="21"/>
  <c r="AI1059" i="21"/>
  <c r="AI1060" i="21"/>
  <c r="AI1061" i="21"/>
  <c r="AI1062" i="21"/>
  <c r="AI1063" i="21"/>
  <c r="AI1064" i="21"/>
  <c r="AI1065" i="21"/>
  <c r="AI1066" i="21"/>
  <c r="AI1067" i="21"/>
  <c r="AI1068" i="21"/>
  <c r="AI1069" i="21"/>
  <c r="AI1070" i="21"/>
  <c r="AI1071" i="21"/>
  <c r="AI1072" i="21"/>
  <c r="AI1073" i="21"/>
  <c r="AI1074" i="21"/>
  <c r="AI1075" i="21"/>
  <c r="AI1076" i="21"/>
  <c r="AI1077" i="21"/>
  <c r="AI1078" i="21"/>
  <c r="AI1079" i="21"/>
  <c r="AI1080" i="21"/>
  <c r="AI1081" i="21"/>
  <c r="AI1082" i="21"/>
  <c r="AI1083" i="21"/>
  <c r="AI1084" i="21"/>
  <c r="AI1085" i="21"/>
  <c r="AI1086" i="21"/>
  <c r="AI1087" i="21"/>
  <c r="AI1088" i="21"/>
  <c r="AI1089" i="21"/>
  <c r="AI1090" i="21"/>
  <c r="AI1091" i="21"/>
  <c r="AI1092" i="21"/>
  <c r="AI1093" i="21"/>
  <c r="AI1094" i="21"/>
  <c r="AI1095" i="21"/>
  <c r="AI1096" i="21"/>
  <c r="AI1097" i="21"/>
  <c r="AI1098" i="21"/>
  <c r="AI1099" i="21"/>
  <c r="AI1100" i="21"/>
  <c r="AI1101" i="21"/>
  <c r="AI1102" i="21"/>
  <c r="AI1103" i="21"/>
  <c r="AI1104" i="21"/>
  <c r="AI1105" i="21"/>
  <c r="AI1106" i="21"/>
  <c r="AI1107" i="21"/>
  <c r="AI1108" i="21"/>
  <c r="AI1109" i="21"/>
  <c r="AI1110" i="21"/>
  <c r="AI1111" i="21"/>
  <c r="AI1112" i="21"/>
  <c r="AI1113" i="21"/>
  <c r="AI1114" i="21"/>
  <c r="AI1115" i="21"/>
  <c r="AI1116" i="21"/>
  <c r="AI1117" i="21"/>
  <c r="AI1118" i="21"/>
  <c r="AI1119" i="21"/>
  <c r="AI1120" i="21"/>
  <c r="AI1121" i="21"/>
  <c r="AI1122" i="21"/>
  <c r="AI1123" i="21"/>
  <c r="AI1124" i="21"/>
  <c r="AI1125" i="21"/>
  <c r="AI1126" i="21"/>
  <c r="AI1127" i="21"/>
  <c r="AI1128" i="21"/>
  <c r="AI1129" i="21"/>
  <c r="AI1130" i="21"/>
  <c r="AI1131" i="21"/>
  <c r="AI1132" i="21"/>
  <c r="AI1133" i="21"/>
  <c r="AI1134" i="21"/>
  <c r="AI1135" i="21"/>
  <c r="AI1136" i="21"/>
  <c r="AI1137" i="21"/>
  <c r="AI1138" i="21"/>
  <c r="AI1139" i="21"/>
  <c r="AI1140" i="21"/>
  <c r="AI1141" i="21"/>
  <c r="AI1142" i="21"/>
  <c r="AI1143" i="21"/>
  <c r="AI1144" i="21"/>
  <c r="AI1145" i="21"/>
  <c r="AI1146" i="21"/>
  <c r="AI1147" i="21"/>
  <c r="AI1148" i="21"/>
  <c r="AI1149" i="21"/>
  <c r="AI1150" i="21"/>
  <c r="AI1151" i="21"/>
  <c r="AI1152" i="21"/>
  <c r="AI1153" i="21"/>
  <c r="AI1154" i="21"/>
  <c r="AI1155" i="21"/>
  <c r="AI1156" i="21"/>
  <c r="AI1157" i="21"/>
  <c r="AI1158" i="21"/>
  <c r="AI1159" i="21"/>
  <c r="AI1160" i="21"/>
  <c r="AI1161" i="21"/>
  <c r="AI1162" i="21"/>
  <c r="AI1163" i="21"/>
  <c r="AI1164" i="21"/>
  <c r="AI1165" i="21"/>
  <c r="AI1166" i="21"/>
  <c r="AI1167" i="21"/>
  <c r="AI1168" i="21"/>
  <c r="AI1169" i="21"/>
  <c r="AI1170" i="21"/>
  <c r="AI1171" i="21"/>
  <c r="AI1172" i="21"/>
  <c r="AI1173" i="21"/>
  <c r="AI1174" i="21"/>
  <c r="AI1175" i="21"/>
  <c r="AI1176" i="21"/>
  <c r="AI1177" i="21"/>
  <c r="AI1178" i="21"/>
  <c r="AI1179" i="21"/>
  <c r="AI1180" i="21"/>
  <c r="AI1181" i="21"/>
  <c r="AI1182" i="21"/>
  <c r="AI1183" i="21"/>
  <c r="AI1184" i="21"/>
  <c r="AI1185" i="21"/>
  <c r="AI1186" i="21"/>
  <c r="AI1187" i="21"/>
  <c r="AI1188" i="21"/>
  <c r="AI1189" i="21"/>
  <c r="AI1190" i="21"/>
  <c r="AI1191" i="21"/>
  <c r="AI1192" i="21"/>
  <c r="AI1193" i="21"/>
  <c r="AI1194" i="21"/>
  <c r="AI1195" i="21"/>
  <c r="AI1196" i="21"/>
  <c r="AI1197" i="21"/>
  <c r="AI1198" i="21"/>
  <c r="AI1199" i="21"/>
  <c r="AI1200" i="21"/>
  <c r="AI1201" i="21"/>
  <c r="AI1202" i="21"/>
  <c r="AI1203" i="21"/>
  <c r="AI1204" i="21"/>
  <c r="AI1205" i="21"/>
  <c r="AI1206" i="21"/>
  <c r="AI1207" i="21"/>
  <c r="AI1208" i="21"/>
  <c r="AI1209" i="21"/>
  <c r="AI1210" i="21"/>
  <c r="AI1211" i="21"/>
  <c r="AI1212" i="21"/>
  <c r="AI1213" i="21"/>
  <c r="AI1214" i="21"/>
  <c r="AI1215" i="21"/>
  <c r="AI1216" i="21"/>
  <c r="AI1217" i="21"/>
  <c r="AI1218" i="21"/>
  <c r="AI1219" i="21"/>
  <c r="AI1220" i="21"/>
  <c r="AI1221" i="21"/>
  <c r="AI1222" i="21"/>
  <c r="AI1223" i="21"/>
  <c r="AI1224" i="21"/>
  <c r="AI1225" i="21"/>
  <c r="AI1226" i="21"/>
  <c r="AI1227" i="21"/>
  <c r="AI1228" i="21"/>
  <c r="AI1229" i="21"/>
  <c r="AI1230" i="21"/>
  <c r="AI1231" i="21"/>
  <c r="AI1232" i="21"/>
  <c r="AI1233" i="21"/>
  <c r="AI1234" i="21"/>
  <c r="AI1235" i="21"/>
  <c r="AI1236" i="21"/>
  <c r="AI1237" i="21"/>
  <c r="AI1238" i="21"/>
  <c r="AI1239" i="21"/>
  <c r="AI1240" i="21"/>
  <c r="AI1241" i="21"/>
  <c r="AI1242" i="21"/>
  <c r="AI1243" i="21"/>
  <c r="AI1244" i="21"/>
  <c r="AI1245" i="21"/>
  <c r="AI1246" i="21"/>
  <c r="AI1247" i="21"/>
  <c r="AI1248" i="21"/>
  <c r="AI1249" i="21"/>
  <c r="AI1250" i="21"/>
  <c r="AI1251" i="21"/>
  <c r="AI1252" i="21"/>
  <c r="AI1253" i="21"/>
  <c r="AI1254" i="21"/>
  <c r="AI1255" i="21"/>
  <c r="AI1256" i="21"/>
  <c r="AI1257" i="21"/>
  <c r="AI1258" i="21"/>
  <c r="AI1259" i="21"/>
  <c r="AI1260" i="21"/>
  <c r="AI1261" i="21"/>
  <c r="AI1262" i="21"/>
  <c r="AI1263" i="21"/>
  <c r="AI1264" i="21"/>
  <c r="AI1265" i="21"/>
  <c r="AI1266" i="21"/>
  <c r="AI1267" i="21"/>
  <c r="AI1268" i="21"/>
  <c r="AI1269" i="21"/>
  <c r="AI1270" i="21"/>
  <c r="AI1271" i="21"/>
  <c r="AI1272" i="21"/>
  <c r="AI1273" i="21"/>
  <c r="AI1274" i="21"/>
  <c r="AI1275" i="21"/>
  <c r="AI1276" i="21"/>
  <c r="AI1277" i="21"/>
  <c r="AI1278" i="21"/>
  <c r="AI1279" i="21"/>
  <c r="AI1280" i="21"/>
  <c r="AI1281" i="21"/>
  <c r="AI1282" i="21"/>
  <c r="AI1283" i="21"/>
  <c r="AI1284" i="21"/>
  <c r="AI1285" i="21"/>
  <c r="AI1286" i="21"/>
  <c r="AI1287" i="21"/>
  <c r="AI1288" i="21"/>
  <c r="AI1289" i="21"/>
  <c r="AI1290" i="21"/>
  <c r="AI1291" i="21"/>
  <c r="AI1292" i="21"/>
  <c r="AI1293" i="21"/>
  <c r="AI1294" i="21"/>
  <c r="AI1295" i="21"/>
  <c r="AI1296" i="21"/>
  <c r="AI1297" i="21"/>
  <c r="AI1298" i="21"/>
  <c r="AI1299" i="21"/>
  <c r="AI1300" i="21"/>
  <c r="AI1301" i="21"/>
  <c r="AI1302" i="21"/>
  <c r="AI1303" i="21"/>
  <c r="AI1304" i="21"/>
  <c r="AI1305" i="21"/>
  <c r="AI1306" i="21"/>
  <c r="AI1307" i="21"/>
  <c r="AI1308" i="21"/>
  <c r="AI1309" i="21"/>
  <c r="AI1310" i="21"/>
  <c r="AI1311" i="21"/>
  <c r="AI1312" i="21"/>
  <c r="AI1313" i="21"/>
  <c r="AI1314" i="21"/>
  <c r="AI1315" i="21"/>
  <c r="AI1316" i="21"/>
  <c r="AI1317" i="21"/>
  <c r="AI1318" i="21"/>
  <c r="AI1319" i="21"/>
  <c r="AI1320" i="21"/>
  <c r="AI1321" i="21"/>
  <c r="AI1322" i="21"/>
  <c r="AI1323" i="21"/>
  <c r="AI1324" i="21"/>
  <c r="AI1325" i="21"/>
  <c r="AI1326" i="21"/>
  <c r="AI1327" i="21"/>
  <c r="AI1328" i="21"/>
  <c r="AI1329" i="21"/>
  <c r="AI1330" i="21"/>
  <c r="AI1331" i="21"/>
  <c r="AI1332" i="21"/>
  <c r="AI1333" i="21"/>
  <c r="AI1334" i="21"/>
  <c r="AI1335" i="21"/>
  <c r="AI1336" i="21"/>
  <c r="AI1337" i="21"/>
  <c r="AI1338" i="21"/>
  <c r="AI1339" i="21"/>
  <c r="AI1340" i="21"/>
  <c r="AI1341" i="21"/>
  <c r="AI1342" i="21"/>
  <c r="AI1343" i="21"/>
  <c r="AI1344" i="21"/>
  <c r="AI1345" i="21"/>
  <c r="AI1346" i="21"/>
  <c r="AI1347" i="21"/>
  <c r="AI1348" i="21"/>
  <c r="AI1349" i="21"/>
  <c r="AI1350" i="21"/>
  <c r="AI1351" i="21"/>
  <c r="AI1352" i="21"/>
  <c r="AI1353" i="21"/>
  <c r="AI1354" i="21"/>
  <c r="AI1355" i="21"/>
  <c r="AI1356" i="21"/>
  <c r="AI1357" i="21"/>
  <c r="AI1358" i="21"/>
  <c r="AI1359" i="21"/>
  <c r="AI1360" i="21"/>
  <c r="AI1361" i="21"/>
  <c r="AI1362" i="21"/>
  <c r="AI1363" i="21"/>
  <c r="AI1364" i="21"/>
  <c r="AI1365" i="21"/>
  <c r="AI1366" i="21"/>
  <c r="AI1367" i="21"/>
  <c r="AI1368" i="21"/>
  <c r="AI1369" i="21"/>
  <c r="AI1370" i="21"/>
  <c r="AI1371" i="21"/>
  <c r="AI1372" i="21"/>
  <c r="AI1373" i="21"/>
  <c r="AI1374" i="21"/>
  <c r="AI1375" i="21"/>
  <c r="AI1376" i="21"/>
  <c r="AI1377" i="21"/>
  <c r="AI1378" i="21"/>
  <c r="AI1379" i="21"/>
  <c r="AI1380" i="21"/>
  <c r="AI1381" i="21"/>
  <c r="AI1382" i="21"/>
  <c r="AI1383" i="21"/>
  <c r="AI1384" i="21"/>
  <c r="AI1385" i="21"/>
  <c r="AI1386" i="21"/>
  <c r="AI1387" i="21"/>
  <c r="AI1388" i="21"/>
  <c r="AI1389" i="21"/>
  <c r="AI1390" i="21"/>
  <c r="AI1391" i="21"/>
  <c r="AI1392" i="21"/>
  <c r="AI1393" i="21"/>
  <c r="AI1394" i="21"/>
  <c r="AI1395" i="21"/>
  <c r="AI1396" i="21"/>
  <c r="AI1397" i="21"/>
  <c r="AI1398" i="21"/>
  <c r="AI1399" i="21"/>
  <c r="AI1400" i="21"/>
  <c r="AI1401" i="21"/>
  <c r="AI1402" i="21"/>
  <c r="AI1403" i="21"/>
  <c r="AI1404" i="21"/>
  <c r="AI1405" i="21"/>
  <c r="AI1406" i="21"/>
  <c r="AI1407" i="21"/>
  <c r="AI1408" i="21"/>
  <c r="AI1409" i="21"/>
  <c r="AI1410" i="21"/>
  <c r="AI1411" i="21"/>
  <c r="AI1412" i="21"/>
  <c r="AI1413" i="21"/>
  <c r="AI1414" i="21"/>
  <c r="AI1415" i="21"/>
  <c r="AI1416" i="21"/>
  <c r="AI1417" i="21"/>
  <c r="AI1418" i="21"/>
  <c r="AI1419" i="21"/>
  <c r="AI1420" i="21"/>
  <c r="AI1421" i="21"/>
  <c r="AI1422" i="21"/>
  <c r="AI1423" i="21"/>
  <c r="AI1424" i="21"/>
  <c r="AI1425" i="21"/>
  <c r="AI1426" i="21"/>
  <c r="AI1427" i="21"/>
  <c r="AI1428" i="21"/>
  <c r="AI1429" i="21"/>
  <c r="AI1430" i="21"/>
  <c r="AI1431" i="21"/>
  <c r="AI1432" i="21"/>
  <c r="AI1433" i="21"/>
  <c r="AI1434" i="21"/>
  <c r="AI1435" i="21"/>
  <c r="AI1436" i="21"/>
  <c r="AI1437" i="21"/>
  <c r="AI1438" i="21"/>
  <c r="AI1439" i="21"/>
  <c r="AI1440" i="21"/>
  <c r="AI1441" i="21"/>
  <c r="AI1442" i="21"/>
  <c r="AI1443" i="21"/>
  <c r="AI1444" i="21"/>
  <c r="AI1445" i="21"/>
  <c r="AI1446" i="21"/>
  <c r="AI1447" i="21"/>
  <c r="AI1448" i="21"/>
  <c r="AI1449" i="21"/>
  <c r="AI1450" i="21"/>
  <c r="AI1451" i="21"/>
  <c r="AI1452" i="21"/>
  <c r="AI1453" i="21"/>
  <c r="AI1454" i="21"/>
  <c r="AI1455" i="21"/>
  <c r="AI1456" i="21"/>
  <c r="AI1457" i="21"/>
  <c r="AI1458" i="21"/>
  <c r="AI1459" i="21"/>
  <c r="AI1460" i="21"/>
  <c r="AI1461" i="21"/>
  <c r="AI1462" i="21"/>
  <c r="AI1463" i="21"/>
  <c r="AI1464" i="21"/>
  <c r="AI1465" i="21"/>
  <c r="AI1466" i="21"/>
  <c r="AI1467" i="21"/>
  <c r="AI1468" i="21"/>
  <c r="AI1469" i="21"/>
  <c r="AI1470" i="21"/>
  <c r="AI1471" i="21"/>
  <c r="AI1472" i="21"/>
  <c r="AI1473" i="21"/>
  <c r="AI1474" i="21"/>
  <c r="AI1475" i="21"/>
  <c r="AI1476" i="21"/>
  <c r="AI1477" i="21"/>
  <c r="AI1478" i="21"/>
  <c r="AI1479" i="21"/>
  <c r="AI1480" i="21"/>
  <c r="AI1481" i="21"/>
  <c r="AI1482" i="21"/>
  <c r="AI1483" i="21"/>
  <c r="AI1484" i="21"/>
  <c r="AI1485" i="21"/>
  <c r="AI1486" i="21"/>
  <c r="AI1487" i="21"/>
  <c r="AI1488" i="21"/>
  <c r="AI1489" i="21"/>
  <c r="AI1490" i="21"/>
  <c r="AI1491" i="21"/>
  <c r="AI1492" i="21"/>
  <c r="AI1493" i="21"/>
  <c r="AI1494" i="21"/>
  <c r="AI1495" i="21"/>
  <c r="AI1496" i="21"/>
  <c r="AI1497" i="21"/>
  <c r="AI1498" i="21"/>
  <c r="AI1499" i="21"/>
  <c r="AI1500" i="21"/>
  <c r="AI1501" i="21"/>
  <c r="AI1502" i="21"/>
  <c r="AI1503" i="21"/>
  <c r="AI1504" i="21"/>
  <c r="AI1505" i="21"/>
  <c r="AI1506" i="21"/>
  <c r="AI1507" i="21"/>
  <c r="AI1508" i="21"/>
  <c r="AI1509" i="21"/>
  <c r="AI1510" i="21"/>
  <c r="AI1511" i="21"/>
  <c r="AI1512" i="21"/>
  <c r="AI1513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N9" i="20" l="1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N111" i="20"/>
  <c r="N112" i="20"/>
  <c r="N113" i="20"/>
  <c r="N114" i="20"/>
  <c r="N115" i="20"/>
  <c r="N116" i="20"/>
  <c r="N117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6" i="20"/>
  <c r="N137" i="20"/>
  <c r="N138" i="20"/>
  <c r="N139" i="20"/>
  <c r="N140" i="20"/>
  <c r="N141" i="20"/>
  <c r="N142" i="20"/>
  <c r="N143" i="20"/>
  <c r="N144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3" i="20"/>
  <c r="N194" i="20"/>
  <c r="N195" i="20"/>
  <c r="N196" i="20"/>
  <c r="N197" i="20"/>
  <c r="N198" i="20"/>
  <c r="N199" i="20"/>
  <c r="N200" i="20"/>
  <c r="N201" i="20"/>
  <c r="N202" i="20"/>
  <c r="N203" i="20"/>
  <c r="N204" i="20"/>
  <c r="N205" i="20"/>
  <c r="N206" i="20"/>
  <c r="N207" i="20"/>
  <c r="N208" i="20"/>
  <c r="N209" i="20"/>
  <c r="N210" i="20"/>
  <c r="N211" i="20"/>
  <c r="N212" i="20"/>
  <c r="N213" i="20"/>
  <c r="N214" i="20"/>
  <c r="N215" i="20"/>
  <c r="N216" i="20"/>
  <c r="N217" i="20"/>
  <c r="N218" i="20"/>
  <c r="N219" i="20"/>
  <c r="N220" i="20"/>
  <c r="N221" i="20"/>
  <c r="N222" i="20"/>
  <c r="N223" i="20"/>
  <c r="N224" i="20"/>
  <c r="N225" i="20"/>
  <c r="N226" i="20"/>
  <c r="N227" i="20"/>
  <c r="N228" i="20"/>
  <c r="N229" i="20"/>
  <c r="N230" i="20"/>
  <c r="N231" i="20"/>
  <c r="N232" i="20"/>
  <c r="N233" i="20"/>
  <c r="N234" i="20"/>
  <c r="N235" i="20"/>
  <c r="N236" i="20"/>
  <c r="N237" i="20"/>
  <c r="N238" i="20"/>
  <c r="N239" i="20"/>
  <c r="N240" i="20"/>
  <c r="N241" i="20"/>
  <c r="N242" i="20"/>
  <c r="N243" i="20"/>
  <c r="N244" i="20"/>
  <c r="N245" i="20"/>
  <c r="N246" i="20"/>
  <c r="N247" i="20"/>
  <c r="N248" i="20"/>
  <c r="N249" i="20"/>
  <c r="N250" i="20"/>
  <c r="N251" i="20"/>
  <c r="N252" i="20"/>
  <c r="N253" i="20"/>
  <c r="N254" i="20"/>
  <c r="N255" i="20"/>
  <c r="N256" i="20"/>
  <c r="N257" i="20"/>
  <c r="N258" i="20"/>
  <c r="N259" i="20"/>
  <c r="N260" i="20"/>
  <c r="N261" i="20"/>
  <c r="N262" i="20"/>
  <c r="N263" i="20"/>
  <c r="N264" i="20"/>
  <c r="N265" i="20"/>
  <c r="N266" i="20"/>
  <c r="N267" i="20"/>
  <c r="N268" i="20"/>
  <c r="N269" i="20"/>
  <c r="N270" i="20"/>
  <c r="N271" i="20"/>
  <c r="N272" i="20"/>
  <c r="N273" i="20"/>
  <c r="N274" i="20"/>
  <c r="N275" i="20"/>
  <c r="N276" i="20"/>
  <c r="N277" i="20"/>
  <c r="N278" i="20"/>
  <c r="N279" i="20"/>
  <c r="N280" i="20"/>
  <c r="N281" i="20"/>
  <c r="N282" i="20"/>
  <c r="N283" i="20"/>
  <c r="N284" i="20"/>
  <c r="N285" i="20"/>
  <c r="N286" i="20"/>
  <c r="N287" i="20"/>
  <c r="N288" i="20"/>
  <c r="N289" i="20"/>
  <c r="N290" i="20"/>
  <c r="N291" i="20"/>
  <c r="N292" i="20"/>
  <c r="N293" i="20"/>
  <c r="N294" i="20"/>
  <c r="N295" i="20"/>
  <c r="N296" i="20"/>
  <c r="N297" i="20"/>
  <c r="N298" i="20"/>
  <c r="N299" i="20"/>
  <c r="N300" i="20"/>
  <c r="N301" i="20"/>
  <c r="N302" i="20"/>
  <c r="N303" i="20"/>
  <c r="N304" i="20"/>
  <c r="N305" i="20"/>
  <c r="N306" i="20"/>
  <c r="N307" i="20"/>
  <c r="N308" i="20"/>
  <c r="N309" i="20"/>
  <c r="N310" i="20"/>
  <c r="N311" i="20"/>
  <c r="N312" i="20"/>
  <c r="N313" i="20"/>
  <c r="N314" i="20"/>
  <c r="N315" i="20"/>
  <c r="N316" i="20"/>
  <c r="N317" i="20"/>
  <c r="N318" i="20"/>
  <c r="N319" i="20"/>
  <c r="N320" i="20"/>
  <c r="N321" i="20"/>
  <c r="N322" i="20"/>
  <c r="N323" i="20"/>
  <c r="N324" i="20"/>
  <c r="N325" i="20"/>
  <c r="N326" i="20"/>
  <c r="N327" i="20"/>
  <c r="N328" i="20"/>
  <c r="N329" i="20"/>
  <c r="N330" i="20"/>
  <c r="N331" i="20"/>
  <c r="N332" i="20"/>
  <c r="N333" i="20"/>
  <c r="N334" i="20"/>
  <c r="N335" i="20"/>
  <c r="N336" i="20"/>
  <c r="N337" i="20"/>
  <c r="N338" i="20"/>
  <c r="N339" i="20"/>
  <c r="N340" i="20"/>
  <c r="N341" i="20"/>
  <c r="N342" i="20"/>
  <c r="N343" i="20"/>
  <c r="N344" i="20"/>
  <c r="N345" i="20"/>
  <c r="N346" i="20"/>
  <c r="N347" i="20"/>
  <c r="N348" i="20"/>
  <c r="N349" i="20"/>
  <c r="N350" i="20"/>
  <c r="N351" i="20"/>
  <c r="N352" i="20"/>
  <c r="N353" i="20"/>
  <c r="N354" i="20"/>
  <c r="N355" i="20"/>
  <c r="N356" i="20"/>
  <c r="N357" i="20"/>
  <c r="N358" i="20"/>
  <c r="N359" i="20"/>
  <c r="N360" i="20"/>
  <c r="N361" i="20"/>
  <c r="N362" i="20"/>
  <c r="N363" i="20"/>
  <c r="N364" i="20"/>
  <c r="N365" i="20"/>
  <c r="N366" i="20"/>
  <c r="N367" i="20"/>
  <c r="N368" i="20"/>
  <c r="N369" i="20"/>
  <c r="N370" i="20"/>
  <c r="N371" i="20"/>
  <c r="N372" i="20"/>
  <c r="N373" i="20"/>
  <c r="N374" i="20"/>
  <c r="N375" i="20"/>
  <c r="N376" i="20"/>
  <c r="N377" i="20"/>
  <c r="N378" i="20"/>
  <c r="N379" i="20"/>
  <c r="N380" i="20"/>
  <c r="N381" i="20"/>
  <c r="N382" i="20"/>
  <c r="N383" i="20"/>
  <c r="N384" i="20"/>
  <c r="N385" i="20"/>
  <c r="N386" i="20"/>
  <c r="N387" i="20"/>
  <c r="N388" i="20"/>
  <c r="N389" i="20"/>
  <c r="N390" i="20"/>
  <c r="N391" i="20"/>
  <c r="N392" i="20"/>
  <c r="N393" i="20"/>
  <c r="N394" i="20"/>
  <c r="N395" i="20"/>
  <c r="N396" i="20"/>
  <c r="N397" i="20"/>
  <c r="N398" i="20"/>
  <c r="N399" i="20"/>
  <c r="N400" i="20"/>
  <c r="N401" i="20"/>
  <c r="N402" i="20"/>
  <c r="N403" i="20"/>
  <c r="N404" i="20"/>
  <c r="N405" i="20"/>
  <c r="N406" i="20"/>
  <c r="N407" i="20"/>
  <c r="N408" i="20"/>
  <c r="N409" i="20"/>
  <c r="N410" i="20"/>
  <c r="N411" i="20"/>
  <c r="N412" i="20"/>
  <c r="N413" i="20"/>
  <c r="N414" i="20"/>
  <c r="N415" i="20"/>
  <c r="N416" i="20"/>
  <c r="N417" i="20"/>
  <c r="N418" i="20"/>
  <c r="N419" i="20"/>
  <c r="N420" i="20"/>
  <c r="N421" i="20"/>
  <c r="N422" i="20"/>
  <c r="N423" i="20"/>
  <c r="N424" i="20"/>
  <c r="N425" i="20"/>
  <c r="N426" i="20"/>
  <c r="N427" i="20"/>
  <c r="N428" i="20"/>
  <c r="N429" i="20"/>
  <c r="N430" i="20"/>
  <c r="N431" i="20"/>
  <c r="N432" i="20"/>
  <c r="N433" i="20"/>
  <c r="N434" i="20"/>
  <c r="N435" i="20"/>
  <c r="N436" i="20"/>
  <c r="N437" i="20"/>
  <c r="N438" i="20"/>
  <c r="N439" i="20"/>
  <c r="N440" i="20"/>
  <c r="N441" i="20"/>
  <c r="N442" i="20"/>
  <c r="N443" i="20"/>
  <c r="N444" i="20"/>
  <c r="N445" i="20"/>
  <c r="N446" i="20"/>
  <c r="N447" i="20"/>
  <c r="N448" i="20"/>
  <c r="N449" i="20"/>
  <c r="N450" i="20"/>
  <c r="N451" i="20"/>
  <c r="N452" i="20"/>
  <c r="N453" i="20"/>
  <c r="N454" i="20"/>
  <c r="N455" i="20"/>
  <c r="N456" i="20"/>
  <c r="N457" i="20"/>
  <c r="N458" i="20"/>
  <c r="N459" i="20"/>
  <c r="N460" i="20"/>
  <c r="N461" i="20"/>
  <c r="N462" i="20"/>
  <c r="N463" i="20"/>
  <c r="N464" i="20"/>
  <c r="N465" i="20"/>
  <c r="N466" i="20"/>
  <c r="N467" i="20"/>
  <c r="N468" i="20"/>
  <c r="N469" i="20"/>
  <c r="N470" i="20"/>
  <c r="N471" i="20"/>
  <c r="N472" i="20"/>
  <c r="N473" i="20"/>
  <c r="N474" i="20"/>
  <c r="N475" i="20"/>
  <c r="N476" i="20"/>
  <c r="N477" i="20"/>
  <c r="N478" i="20"/>
  <c r="N479" i="20"/>
  <c r="N480" i="20"/>
  <c r="N481" i="20"/>
  <c r="N482" i="20"/>
  <c r="N483" i="20"/>
  <c r="N484" i="20"/>
  <c r="N485" i="20"/>
  <c r="N486" i="20"/>
  <c r="N487" i="20"/>
  <c r="N488" i="20"/>
  <c r="N489" i="20"/>
  <c r="N490" i="20"/>
  <c r="N491" i="20"/>
  <c r="N492" i="20"/>
  <c r="N493" i="20"/>
  <c r="N494" i="20"/>
  <c r="N495" i="20"/>
  <c r="N496" i="20"/>
  <c r="N497" i="20"/>
  <c r="N498" i="20"/>
  <c r="N499" i="20"/>
  <c r="N500" i="20"/>
  <c r="N501" i="20"/>
  <c r="N502" i="20"/>
  <c r="N503" i="20"/>
  <c r="N504" i="20"/>
  <c r="N505" i="20"/>
  <c r="N506" i="20"/>
  <c r="N507" i="20"/>
  <c r="N508" i="20"/>
  <c r="N509" i="20"/>
  <c r="N510" i="20"/>
  <c r="N511" i="20"/>
  <c r="N512" i="20"/>
  <c r="N513" i="20"/>
  <c r="N514" i="20"/>
  <c r="N515" i="20"/>
  <c r="N516" i="20"/>
  <c r="N517" i="20"/>
  <c r="N518" i="20"/>
  <c r="N519" i="20"/>
  <c r="N520" i="20"/>
  <c r="N521" i="20"/>
  <c r="N522" i="20"/>
  <c r="N523" i="20"/>
  <c r="N524" i="20"/>
  <c r="N525" i="20"/>
  <c r="N526" i="20"/>
  <c r="N527" i="20"/>
  <c r="N528" i="20"/>
  <c r="N529" i="20"/>
  <c r="N530" i="20"/>
  <c r="N531" i="20"/>
  <c r="N532" i="20"/>
  <c r="N533" i="20"/>
  <c r="N534" i="20"/>
  <c r="N535" i="20"/>
  <c r="N536" i="20"/>
  <c r="N537" i="20"/>
  <c r="N538" i="20"/>
  <c r="N539" i="20"/>
  <c r="N540" i="20"/>
  <c r="N541" i="20"/>
  <c r="N542" i="20"/>
  <c r="N543" i="20"/>
  <c r="N544" i="20"/>
  <c r="N545" i="20"/>
  <c r="N546" i="20"/>
  <c r="N547" i="20"/>
  <c r="N548" i="20"/>
  <c r="N549" i="20"/>
  <c r="N550" i="20"/>
  <c r="N551" i="20"/>
  <c r="N552" i="20"/>
  <c r="N553" i="20"/>
  <c r="N554" i="20"/>
  <c r="N555" i="20"/>
  <c r="N556" i="20"/>
  <c r="N557" i="20"/>
  <c r="N558" i="20"/>
  <c r="N559" i="20"/>
  <c r="N560" i="20"/>
  <c r="N561" i="20"/>
  <c r="N562" i="20"/>
  <c r="N563" i="20"/>
  <c r="N564" i="20"/>
  <c r="N565" i="20"/>
  <c r="N566" i="20"/>
  <c r="N567" i="20"/>
  <c r="N568" i="20"/>
  <c r="N569" i="20"/>
  <c r="N570" i="20"/>
  <c r="N571" i="20"/>
  <c r="N572" i="20"/>
  <c r="N573" i="20"/>
  <c r="N574" i="20"/>
  <c r="N575" i="20"/>
  <c r="N576" i="20"/>
  <c r="N577" i="20"/>
  <c r="N578" i="20"/>
  <c r="N579" i="20"/>
  <c r="N580" i="20"/>
  <c r="N581" i="20"/>
  <c r="N582" i="20"/>
  <c r="N583" i="20"/>
  <c r="N584" i="20"/>
  <c r="N585" i="20"/>
  <c r="N586" i="20"/>
  <c r="N587" i="20"/>
  <c r="N588" i="20"/>
  <c r="N589" i="20"/>
  <c r="N590" i="20"/>
  <c r="N591" i="20"/>
  <c r="N592" i="20"/>
  <c r="N593" i="20"/>
  <c r="N594" i="20"/>
  <c r="N595" i="20"/>
  <c r="N596" i="20"/>
  <c r="N597" i="20"/>
  <c r="N598" i="20"/>
  <c r="N599" i="20"/>
  <c r="N600" i="20"/>
  <c r="N601" i="20"/>
  <c r="N602" i="20"/>
  <c r="N603" i="20"/>
  <c r="N604" i="20"/>
  <c r="N605" i="20"/>
  <c r="N606" i="20"/>
  <c r="N607" i="20"/>
  <c r="N608" i="20"/>
  <c r="N609" i="20"/>
  <c r="N610" i="20"/>
  <c r="N611" i="20"/>
  <c r="N612" i="20"/>
  <c r="N613" i="20"/>
  <c r="N614" i="20"/>
  <c r="N615" i="20"/>
  <c r="N616" i="20"/>
  <c r="N617" i="20"/>
  <c r="N618" i="20"/>
  <c r="N619" i="20"/>
  <c r="N620" i="20"/>
  <c r="N621" i="20"/>
  <c r="N622" i="20"/>
  <c r="N623" i="20"/>
  <c r="N624" i="20"/>
  <c r="N625" i="20"/>
  <c r="N626" i="20"/>
  <c r="N627" i="20"/>
  <c r="N628" i="20"/>
  <c r="N629" i="20"/>
  <c r="N630" i="20"/>
  <c r="N631" i="20"/>
  <c r="N632" i="20"/>
  <c r="N633" i="20"/>
  <c r="N634" i="20"/>
  <c r="N635" i="20"/>
  <c r="N636" i="20"/>
  <c r="N637" i="20"/>
  <c r="N638" i="20"/>
  <c r="N639" i="20"/>
  <c r="N640" i="20"/>
  <c r="N641" i="20"/>
  <c r="N642" i="20"/>
  <c r="N643" i="20"/>
  <c r="N644" i="20"/>
  <c r="N645" i="20"/>
  <c r="N646" i="20"/>
  <c r="N647" i="20"/>
  <c r="N648" i="20"/>
  <c r="N649" i="20"/>
  <c r="N650" i="20"/>
  <c r="N651" i="20"/>
  <c r="N652" i="20"/>
  <c r="N653" i="20"/>
  <c r="N654" i="20"/>
  <c r="N655" i="20"/>
  <c r="N656" i="20"/>
  <c r="N657" i="20"/>
  <c r="N658" i="20"/>
  <c r="N659" i="20"/>
  <c r="N660" i="20"/>
  <c r="N661" i="20"/>
  <c r="N662" i="20"/>
  <c r="N663" i="20"/>
  <c r="N664" i="20"/>
  <c r="N665" i="20"/>
  <c r="N666" i="20"/>
  <c r="N667" i="20"/>
  <c r="N668" i="20"/>
  <c r="N669" i="20"/>
  <c r="N670" i="20"/>
  <c r="N671" i="20"/>
  <c r="N672" i="20"/>
  <c r="N673" i="20"/>
  <c r="N674" i="20"/>
  <c r="N675" i="20"/>
  <c r="N676" i="20"/>
  <c r="N677" i="20"/>
  <c r="N678" i="20"/>
  <c r="N679" i="20"/>
  <c r="N680" i="20"/>
  <c r="N681" i="20"/>
  <c r="N682" i="20"/>
  <c r="N683" i="20"/>
  <c r="N684" i="20"/>
  <c r="N685" i="20"/>
  <c r="N686" i="20"/>
  <c r="N687" i="20"/>
  <c r="N688" i="20"/>
  <c r="N689" i="20"/>
  <c r="N690" i="20"/>
  <c r="N691" i="20"/>
  <c r="N692" i="20"/>
  <c r="N693" i="20"/>
  <c r="N694" i="20"/>
  <c r="N695" i="20"/>
  <c r="N696" i="20"/>
  <c r="N697" i="20"/>
  <c r="N698" i="20"/>
  <c r="N699" i="20"/>
  <c r="N700" i="20"/>
  <c r="N701" i="20"/>
  <c r="N702" i="20"/>
  <c r="N703" i="20"/>
  <c r="N704" i="20"/>
  <c r="N705" i="20"/>
  <c r="N706" i="20"/>
  <c r="N707" i="20"/>
  <c r="N708" i="20"/>
  <c r="N709" i="20"/>
  <c r="N710" i="20"/>
  <c r="N711" i="20"/>
  <c r="N712" i="20"/>
  <c r="N713" i="20"/>
  <c r="N714" i="20"/>
  <c r="N715" i="20"/>
  <c r="N716" i="20"/>
  <c r="N717" i="20"/>
  <c r="N718" i="20"/>
  <c r="N719" i="20"/>
  <c r="N720" i="20"/>
  <c r="N721" i="20"/>
  <c r="N722" i="20"/>
  <c r="N723" i="20"/>
  <c r="N724" i="20"/>
  <c r="N725" i="20"/>
  <c r="N726" i="20"/>
  <c r="N727" i="20"/>
  <c r="N728" i="20"/>
  <c r="N729" i="20"/>
  <c r="N730" i="20"/>
  <c r="N731" i="20"/>
  <c r="N732" i="20"/>
  <c r="N733" i="20"/>
  <c r="N734" i="20"/>
  <c r="N735" i="20"/>
  <c r="N736" i="20"/>
  <c r="N737" i="20"/>
  <c r="N738" i="20"/>
  <c r="N739" i="20"/>
  <c r="N740" i="20"/>
  <c r="N741" i="20"/>
  <c r="N742" i="20"/>
  <c r="N743" i="20"/>
  <c r="N744" i="20"/>
  <c r="N745" i="20"/>
  <c r="N746" i="20"/>
  <c r="N747" i="20"/>
  <c r="N748" i="20"/>
  <c r="N749" i="20"/>
  <c r="N750" i="20"/>
  <c r="N751" i="20"/>
  <c r="N752" i="20"/>
  <c r="N753" i="20"/>
  <c r="N754" i="20"/>
  <c r="N755" i="20"/>
  <c r="N756" i="20"/>
  <c r="N757" i="20"/>
  <c r="N758" i="20"/>
  <c r="N759" i="20"/>
  <c r="N760" i="20"/>
  <c r="N761" i="20"/>
  <c r="N762" i="20"/>
  <c r="N763" i="20"/>
  <c r="N764" i="20"/>
  <c r="N765" i="20"/>
  <c r="N766" i="20"/>
  <c r="N767" i="20"/>
  <c r="N768" i="20"/>
  <c r="N769" i="20"/>
  <c r="N770" i="20"/>
  <c r="N771" i="20"/>
  <c r="N772" i="20"/>
  <c r="N773" i="20"/>
  <c r="N774" i="20"/>
  <c r="N775" i="20"/>
  <c r="N776" i="20"/>
  <c r="N777" i="20"/>
  <c r="N778" i="20"/>
  <c r="N779" i="20"/>
  <c r="N780" i="20"/>
  <c r="N781" i="20"/>
  <c r="N782" i="20"/>
  <c r="N783" i="20"/>
  <c r="N784" i="20"/>
  <c r="N785" i="20"/>
  <c r="N786" i="20"/>
  <c r="N787" i="20"/>
  <c r="N788" i="20"/>
  <c r="N789" i="20"/>
  <c r="N790" i="20"/>
  <c r="N791" i="20"/>
  <c r="N792" i="20"/>
  <c r="N793" i="20"/>
  <c r="N794" i="20"/>
  <c r="N795" i="20"/>
  <c r="N796" i="20"/>
  <c r="N797" i="20"/>
  <c r="N798" i="20"/>
  <c r="N799" i="20"/>
  <c r="N800" i="20"/>
  <c r="N801" i="20"/>
  <c r="N802" i="20"/>
  <c r="N803" i="20"/>
  <c r="N804" i="20"/>
  <c r="N805" i="20"/>
  <c r="N806" i="20"/>
  <c r="N807" i="20"/>
  <c r="N808" i="20"/>
  <c r="N809" i="20"/>
  <c r="N810" i="20"/>
  <c r="N811" i="20"/>
  <c r="N812" i="20"/>
  <c r="N813" i="20"/>
  <c r="N814" i="20"/>
  <c r="N815" i="20"/>
  <c r="N816" i="20"/>
  <c r="N817" i="20"/>
  <c r="N818" i="20"/>
  <c r="N819" i="20"/>
  <c r="N820" i="20"/>
  <c r="N821" i="20"/>
  <c r="N822" i="20"/>
  <c r="N823" i="20"/>
  <c r="N824" i="20"/>
  <c r="N825" i="20"/>
  <c r="N826" i="20"/>
  <c r="N827" i="20"/>
  <c r="N828" i="20"/>
  <c r="N829" i="20"/>
  <c r="N830" i="20"/>
  <c r="N831" i="20"/>
  <c r="N832" i="20"/>
  <c r="N833" i="20"/>
  <c r="N834" i="20"/>
  <c r="N835" i="20"/>
  <c r="N836" i="20"/>
  <c r="N837" i="20"/>
  <c r="N838" i="20"/>
  <c r="N839" i="20"/>
  <c r="N840" i="20"/>
  <c r="N841" i="20"/>
  <c r="N842" i="20"/>
  <c r="N843" i="20"/>
  <c r="N844" i="20"/>
  <c r="N845" i="20"/>
  <c r="N846" i="20"/>
  <c r="N847" i="20"/>
  <c r="N848" i="20"/>
  <c r="N849" i="20"/>
  <c r="N850" i="20"/>
  <c r="N851" i="20"/>
  <c r="N852" i="20"/>
  <c r="N853" i="20"/>
  <c r="N854" i="20"/>
  <c r="N855" i="20"/>
  <c r="N856" i="20"/>
  <c r="N857" i="20"/>
  <c r="N858" i="20"/>
  <c r="N859" i="20"/>
  <c r="N860" i="20"/>
  <c r="N861" i="20"/>
  <c r="N862" i="20"/>
  <c r="N863" i="20"/>
  <c r="N864" i="20"/>
  <c r="N865" i="20"/>
  <c r="N866" i="20"/>
  <c r="N867" i="20"/>
  <c r="N868" i="20"/>
  <c r="N869" i="20"/>
  <c r="N870" i="20"/>
  <c r="N871" i="20"/>
  <c r="N872" i="20"/>
  <c r="N873" i="20"/>
  <c r="N874" i="20"/>
  <c r="N875" i="20"/>
  <c r="N876" i="20"/>
  <c r="N877" i="20"/>
  <c r="N878" i="20"/>
  <c r="N879" i="20"/>
  <c r="N880" i="20"/>
  <c r="N881" i="20"/>
  <c r="N882" i="20"/>
  <c r="N883" i="20"/>
  <c r="N884" i="20"/>
  <c r="N885" i="20"/>
  <c r="N886" i="20"/>
  <c r="N887" i="20"/>
  <c r="N888" i="20"/>
  <c r="N889" i="20"/>
  <c r="N890" i="20"/>
  <c r="N891" i="20"/>
  <c r="N892" i="20"/>
  <c r="N893" i="20"/>
  <c r="N894" i="20"/>
  <c r="N895" i="20"/>
  <c r="N896" i="20"/>
  <c r="N897" i="20"/>
  <c r="N898" i="20"/>
  <c r="N899" i="20"/>
  <c r="N900" i="20"/>
  <c r="N901" i="20"/>
  <c r="N902" i="20"/>
  <c r="N903" i="20"/>
  <c r="N904" i="20"/>
  <c r="N905" i="20"/>
  <c r="N906" i="20"/>
  <c r="N907" i="20"/>
  <c r="N908" i="20"/>
  <c r="N909" i="20"/>
  <c r="N910" i="20"/>
  <c r="N911" i="20"/>
  <c r="N912" i="20"/>
  <c r="N913" i="20"/>
  <c r="N914" i="20"/>
  <c r="N915" i="20"/>
  <c r="N916" i="20"/>
  <c r="N917" i="20"/>
  <c r="N918" i="20"/>
  <c r="N919" i="20"/>
  <c r="N920" i="20"/>
  <c r="N921" i="20"/>
  <c r="N922" i="20"/>
  <c r="N923" i="20"/>
  <c r="N924" i="20"/>
  <c r="N925" i="20"/>
  <c r="N926" i="20"/>
  <c r="N927" i="20"/>
  <c r="N928" i="20"/>
  <c r="N929" i="20"/>
  <c r="N930" i="20"/>
  <c r="N931" i="20"/>
  <c r="N932" i="20"/>
  <c r="N933" i="20"/>
  <c r="N934" i="20"/>
  <c r="N935" i="20"/>
  <c r="N936" i="20"/>
  <c r="N937" i="20"/>
  <c r="N938" i="20"/>
  <c r="N939" i="20"/>
  <c r="N940" i="20"/>
  <c r="N941" i="20"/>
  <c r="N942" i="20"/>
  <c r="N943" i="20"/>
  <c r="N944" i="20"/>
  <c r="N945" i="20"/>
  <c r="N946" i="20"/>
  <c r="N947" i="20"/>
  <c r="N948" i="20"/>
  <c r="N949" i="20"/>
  <c r="N950" i="20"/>
  <c r="N951" i="20"/>
  <c r="N952" i="20"/>
  <c r="N953" i="20"/>
  <c r="N954" i="20"/>
  <c r="N955" i="20"/>
  <c r="N956" i="20"/>
  <c r="N957" i="20"/>
  <c r="N958" i="20"/>
  <c r="N959" i="20"/>
  <c r="N960" i="20"/>
  <c r="N961" i="20"/>
  <c r="N962" i="20"/>
  <c r="N963" i="20"/>
  <c r="N964" i="20"/>
  <c r="N965" i="20"/>
  <c r="N966" i="20"/>
  <c r="N967" i="20"/>
  <c r="N968" i="20"/>
  <c r="N969" i="20"/>
  <c r="N970" i="20"/>
  <c r="N971" i="20"/>
  <c r="N972" i="20"/>
  <c r="N973" i="20"/>
  <c r="N974" i="20"/>
  <c r="N975" i="20"/>
  <c r="N976" i="20"/>
  <c r="N977" i="20"/>
  <c r="N978" i="20"/>
  <c r="N979" i="20"/>
  <c r="N980" i="20"/>
  <c r="N981" i="20"/>
  <c r="N982" i="20"/>
  <c r="N983" i="20"/>
  <c r="N984" i="20"/>
  <c r="N985" i="20"/>
  <c r="N986" i="20"/>
  <c r="N987" i="20"/>
  <c r="N988" i="20"/>
  <c r="N989" i="20"/>
  <c r="N990" i="20"/>
  <c r="N991" i="20"/>
  <c r="N992" i="20"/>
  <c r="N993" i="20"/>
  <c r="N994" i="20"/>
  <c r="N995" i="20"/>
  <c r="N996" i="20"/>
  <c r="N997" i="20"/>
  <c r="N998" i="20"/>
  <c r="N999" i="20"/>
  <c r="N1000" i="20"/>
  <c r="N1001" i="20"/>
  <c r="N1002" i="20"/>
  <c r="N1003" i="20"/>
  <c r="N1004" i="20"/>
  <c r="N1005" i="20"/>
  <c r="N1006" i="20"/>
  <c r="N1007" i="20"/>
  <c r="N1008" i="20"/>
  <c r="N1009" i="20"/>
  <c r="N1010" i="20"/>
  <c r="N1011" i="20"/>
  <c r="N1012" i="20"/>
  <c r="N1013" i="20"/>
  <c r="N1014" i="20"/>
  <c r="N1015" i="20"/>
  <c r="N1016" i="20"/>
  <c r="N1017" i="20"/>
  <c r="N1018" i="20"/>
  <c r="N1019" i="20"/>
  <c r="N1020" i="20"/>
  <c r="N1021" i="20"/>
  <c r="N1022" i="20"/>
  <c r="N1023" i="20"/>
  <c r="N1024" i="20"/>
  <c r="N1025" i="20"/>
  <c r="N1026" i="20"/>
  <c r="N1027" i="20"/>
  <c r="N1028" i="20"/>
  <c r="N1029" i="20"/>
  <c r="N1030" i="20"/>
  <c r="N1031" i="20"/>
  <c r="N1032" i="20"/>
  <c r="N1033" i="20"/>
  <c r="N1034" i="20"/>
  <c r="N1035" i="20"/>
  <c r="N1036" i="20"/>
  <c r="N1037" i="20"/>
  <c r="N1038" i="20"/>
  <c r="N1039" i="20"/>
  <c r="N1040" i="20"/>
  <c r="N1041" i="20"/>
  <c r="N1042" i="20"/>
  <c r="N1043" i="20"/>
  <c r="N1044" i="20"/>
  <c r="N1045" i="20"/>
  <c r="N1046" i="20"/>
  <c r="N1047" i="20"/>
  <c r="N1048" i="20"/>
  <c r="N1049" i="20"/>
  <c r="N1050" i="20"/>
  <c r="N1051" i="20"/>
  <c r="N1052" i="20"/>
  <c r="N1053" i="20"/>
  <c r="N1054" i="20"/>
  <c r="N1055" i="20"/>
  <c r="N1056" i="20"/>
  <c r="N1057" i="20"/>
  <c r="N1058" i="20"/>
  <c r="N1059" i="20"/>
  <c r="N1060" i="20"/>
  <c r="N1061" i="20"/>
  <c r="N1062" i="20"/>
  <c r="N1063" i="20"/>
  <c r="N1064" i="20"/>
  <c r="N1065" i="20"/>
  <c r="N1066" i="20"/>
  <c r="N1067" i="20"/>
  <c r="N1068" i="20"/>
  <c r="N1069" i="20"/>
  <c r="N1070" i="20"/>
  <c r="N1071" i="20"/>
  <c r="N1072" i="20"/>
  <c r="N1073" i="20"/>
  <c r="N1074" i="20"/>
  <c r="N1075" i="20"/>
  <c r="N1076" i="20"/>
  <c r="N1077" i="20"/>
  <c r="N1078" i="20"/>
  <c r="N1079" i="20"/>
  <c r="N1080" i="20"/>
  <c r="N1081" i="20"/>
  <c r="N1082" i="20"/>
  <c r="N1083" i="20"/>
  <c r="N1084" i="20"/>
  <c r="N1085" i="20"/>
  <c r="N1086" i="20"/>
  <c r="N1087" i="20"/>
  <c r="N1088" i="20"/>
  <c r="N1089" i="20"/>
  <c r="N1090" i="20"/>
  <c r="N1091" i="20"/>
  <c r="N1092" i="20"/>
  <c r="N1093" i="20"/>
  <c r="N1094" i="20"/>
  <c r="N1095" i="20"/>
  <c r="N1096" i="20"/>
  <c r="N1097" i="20"/>
  <c r="N1098" i="20"/>
  <c r="N1099" i="20"/>
  <c r="N1100" i="20"/>
  <c r="N1101" i="20"/>
  <c r="N1102" i="20"/>
  <c r="N1103" i="20"/>
  <c r="N1104" i="20"/>
  <c r="N1105" i="20"/>
  <c r="N1106" i="20"/>
  <c r="N1107" i="20"/>
  <c r="N1108" i="20"/>
  <c r="N1109" i="20"/>
  <c r="N1110" i="20"/>
  <c r="N1111" i="20"/>
  <c r="N1112" i="20"/>
  <c r="N1113" i="20"/>
  <c r="N1114" i="20"/>
  <c r="N1115" i="20"/>
  <c r="N1116" i="20"/>
  <c r="N1117" i="20"/>
  <c r="N1118" i="20"/>
  <c r="N1119" i="20"/>
  <c r="N1120" i="20"/>
  <c r="N1121" i="20"/>
  <c r="N1122" i="20"/>
  <c r="N1123" i="20"/>
  <c r="N1124" i="20"/>
  <c r="N1125" i="20"/>
  <c r="N1126" i="20"/>
  <c r="N1127" i="20"/>
  <c r="N1128" i="20"/>
  <c r="N1129" i="20"/>
  <c r="N1130" i="20"/>
  <c r="N1131" i="20"/>
  <c r="N1132" i="20"/>
  <c r="N1133" i="20"/>
  <c r="N1134" i="20"/>
  <c r="N1135" i="20"/>
  <c r="N1136" i="20"/>
  <c r="N1137" i="20"/>
  <c r="N1138" i="20"/>
  <c r="N1139" i="20"/>
  <c r="N1140" i="20"/>
  <c r="N1141" i="20"/>
  <c r="N1142" i="20"/>
  <c r="N1143" i="20"/>
  <c r="N1144" i="20"/>
  <c r="N1145" i="20"/>
  <c r="N1146" i="20"/>
  <c r="N1147" i="20"/>
  <c r="N1148" i="20"/>
  <c r="N1149" i="20"/>
  <c r="N1150" i="20"/>
  <c r="N1151" i="20"/>
  <c r="N1152" i="20"/>
  <c r="N1153" i="20"/>
  <c r="N1154" i="20"/>
  <c r="N1155" i="20"/>
  <c r="N1156" i="20"/>
  <c r="N1157" i="20"/>
  <c r="N1158" i="20"/>
  <c r="N1159" i="20"/>
  <c r="N1160" i="20"/>
  <c r="N1161" i="20"/>
  <c r="N1162" i="20"/>
  <c r="N1163" i="20"/>
  <c r="N1164" i="20"/>
  <c r="N1165" i="20"/>
  <c r="N1166" i="20"/>
  <c r="N1167" i="20"/>
  <c r="N1168" i="20"/>
  <c r="N1169" i="20"/>
  <c r="N1170" i="20"/>
  <c r="N1171" i="20"/>
  <c r="N1172" i="20"/>
  <c r="N1173" i="20"/>
  <c r="N1174" i="20"/>
  <c r="N1175" i="20"/>
  <c r="N1176" i="20"/>
  <c r="N1177" i="20"/>
  <c r="N1178" i="20"/>
  <c r="N1179" i="20"/>
  <c r="N1180" i="20"/>
  <c r="N1181" i="20"/>
  <c r="N1182" i="20"/>
  <c r="N1183" i="20"/>
  <c r="N1184" i="20"/>
  <c r="N1185" i="20"/>
  <c r="N1186" i="20"/>
  <c r="N1187" i="20"/>
  <c r="N1188" i="20"/>
  <c r="N1189" i="20"/>
  <c r="N1190" i="20"/>
  <c r="N1191" i="20"/>
  <c r="N1192" i="20"/>
  <c r="N1193" i="20"/>
  <c r="N1194" i="20"/>
  <c r="N1195" i="20"/>
  <c r="N1196" i="20"/>
  <c r="N1197" i="20"/>
  <c r="N1198" i="20"/>
  <c r="N1199" i="20"/>
  <c r="N1200" i="20"/>
  <c r="N1201" i="20"/>
  <c r="N1202" i="20"/>
  <c r="N1203" i="20"/>
  <c r="N1204" i="20"/>
  <c r="N1205" i="20"/>
  <c r="N1206" i="20"/>
  <c r="N1207" i="20"/>
  <c r="N1208" i="20"/>
  <c r="N1209" i="20"/>
  <c r="N1210" i="20"/>
  <c r="N1211" i="20"/>
  <c r="N1212" i="20"/>
  <c r="N1213" i="20"/>
  <c r="N1214" i="20"/>
  <c r="N1215" i="20"/>
  <c r="N1216" i="20"/>
  <c r="N1217" i="20"/>
  <c r="N1218" i="20"/>
  <c r="N1219" i="20"/>
  <c r="N1220" i="20"/>
  <c r="N1221" i="20"/>
  <c r="N1222" i="20"/>
  <c r="N1223" i="20"/>
  <c r="N1224" i="20"/>
  <c r="N1225" i="20"/>
  <c r="N1226" i="20"/>
  <c r="N1227" i="20"/>
  <c r="N1228" i="20"/>
  <c r="N1229" i="20"/>
  <c r="N1230" i="20"/>
  <c r="N1231" i="20"/>
  <c r="N1232" i="20"/>
  <c r="N1233" i="20"/>
  <c r="N1234" i="20"/>
  <c r="N1235" i="20"/>
  <c r="N1236" i="20"/>
  <c r="N1237" i="20"/>
  <c r="N1238" i="20"/>
  <c r="N1239" i="20"/>
  <c r="N1240" i="20"/>
  <c r="N1241" i="20"/>
  <c r="N1242" i="20"/>
  <c r="N1243" i="20"/>
  <c r="N1244" i="20"/>
  <c r="N1245" i="20"/>
  <c r="N1246" i="20"/>
  <c r="N1247" i="20"/>
  <c r="N1248" i="20"/>
  <c r="N1249" i="20"/>
  <c r="N1250" i="20"/>
  <c r="N1251" i="20"/>
  <c r="N1252" i="20"/>
  <c r="N1253" i="20"/>
  <c r="N1254" i="20"/>
  <c r="N1255" i="20"/>
  <c r="N1256" i="20"/>
  <c r="N1257" i="20"/>
  <c r="N1258" i="20"/>
  <c r="N1259" i="20"/>
  <c r="N1260" i="20"/>
  <c r="N1261" i="20"/>
  <c r="N1262" i="20"/>
  <c r="N1263" i="20"/>
  <c r="N1264" i="20"/>
  <c r="N1265" i="20"/>
  <c r="N1266" i="20"/>
  <c r="N1267" i="20"/>
  <c r="N1268" i="20"/>
  <c r="N1269" i="20"/>
  <c r="N1270" i="20"/>
  <c r="N1271" i="20"/>
  <c r="N1272" i="20"/>
  <c r="N1273" i="20"/>
  <c r="N1274" i="20"/>
  <c r="N1275" i="20"/>
  <c r="N1276" i="20"/>
  <c r="N1277" i="20"/>
  <c r="N1278" i="20"/>
  <c r="N1279" i="20"/>
  <c r="N1280" i="20"/>
  <c r="N1281" i="20"/>
  <c r="N1282" i="20"/>
  <c r="N1283" i="20"/>
  <c r="N1284" i="20"/>
  <c r="N1285" i="20"/>
  <c r="N1286" i="20"/>
  <c r="N1287" i="20"/>
  <c r="N1288" i="20"/>
  <c r="N1289" i="20"/>
  <c r="N1290" i="20"/>
  <c r="N1291" i="20"/>
  <c r="N1292" i="20"/>
  <c r="N1293" i="20"/>
  <c r="N1294" i="20"/>
  <c r="N1295" i="20"/>
  <c r="N1296" i="20"/>
  <c r="N1297" i="20"/>
  <c r="N1298" i="20"/>
  <c r="N1299" i="20"/>
  <c r="N1300" i="20"/>
  <c r="N1301" i="20"/>
  <c r="N1302" i="20"/>
  <c r="N1303" i="20"/>
  <c r="N1304" i="20"/>
  <c r="N1305" i="20"/>
  <c r="N1306" i="20"/>
  <c r="N1307" i="20"/>
  <c r="N1308" i="20"/>
  <c r="N1309" i="20"/>
  <c r="N1310" i="20"/>
  <c r="N1311" i="20"/>
  <c r="N1312" i="20"/>
  <c r="N1313" i="20"/>
  <c r="N1314" i="20"/>
  <c r="N1315" i="20"/>
  <c r="N1316" i="20"/>
  <c r="N1317" i="20"/>
  <c r="N1318" i="20"/>
  <c r="N1319" i="20"/>
  <c r="N1320" i="20"/>
  <c r="N1321" i="20"/>
  <c r="N1322" i="20"/>
  <c r="N1323" i="20"/>
  <c r="N1324" i="20"/>
  <c r="N1325" i="20"/>
  <c r="N1326" i="20"/>
  <c r="N1327" i="20"/>
  <c r="N1328" i="20"/>
  <c r="N1329" i="20"/>
  <c r="N1330" i="20"/>
  <c r="N1331" i="20"/>
  <c r="N1332" i="20"/>
  <c r="N1333" i="20"/>
  <c r="N1334" i="20"/>
  <c r="N1335" i="20"/>
  <c r="N1336" i="20"/>
  <c r="N1337" i="20"/>
  <c r="N1338" i="20"/>
  <c r="N1339" i="20"/>
  <c r="N1340" i="20"/>
  <c r="N1341" i="20"/>
  <c r="N1342" i="20"/>
  <c r="N1343" i="20"/>
  <c r="N1344" i="20"/>
  <c r="N1345" i="20"/>
  <c r="N1346" i="20"/>
  <c r="N1347" i="20"/>
  <c r="N1348" i="20"/>
  <c r="N1349" i="20"/>
  <c r="N1350" i="20"/>
  <c r="N1351" i="20"/>
  <c r="N1352" i="20"/>
  <c r="N1353" i="20"/>
  <c r="N1354" i="20"/>
  <c r="N1355" i="20"/>
  <c r="N1356" i="20"/>
  <c r="N1357" i="20"/>
  <c r="N1358" i="20"/>
  <c r="N1359" i="20"/>
  <c r="N1360" i="20"/>
  <c r="N1361" i="20"/>
  <c r="N1362" i="20"/>
  <c r="N1363" i="20"/>
  <c r="N1364" i="20"/>
  <c r="N1365" i="20"/>
  <c r="N1366" i="20"/>
  <c r="N1367" i="20"/>
  <c r="N1368" i="20"/>
  <c r="N1369" i="20"/>
  <c r="N1370" i="20"/>
  <c r="N1371" i="20"/>
  <c r="N1372" i="20"/>
  <c r="N1373" i="20"/>
  <c r="N1374" i="20"/>
  <c r="N1375" i="20"/>
  <c r="N1376" i="20"/>
  <c r="N1377" i="20"/>
  <c r="N1378" i="20"/>
  <c r="N1379" i="20"/>
  <c r="N1380" i="20"/>
  <c r="N1381" i="20"/>
  <c r="N1382" i="20"/>
  <c r="N1383" i="20"/>
  <c r="N1384" i="20"/>
  <c r="N1385" i="20"/>
  <c r="N1386" i="20"/>
  <c r="N1387" i="20"/>
  <c r="N1388" i="20"/>
  <c r="N1389" i="20"/>
  <c r="N1390" i="20"/>
  <c r="N1391" i="20"/>
  <c r="N1392" i="20"/>
  <c r="N1393" i="20"/>
  <c r="N1394" i="20"/>
  <c r="N1395" i="20"/>
  <c r="N1396" i="20"/>
  <c r="N1397" i="20"/>
  <c r="N1398" i="20"/>
  <c r="N1399" i="20"/>
  <c r="N1400" i="20"/>
  <c r="N1401" i="20"/>
  <c r="N1402" i="20"/>
  <c r="N1403" i="20"/>
  <c r="N1404" i="20"/>
  <c r="N1405" i="20"/>
  <c r="N1406" i="20"/>
  <c r="N1407" i="20"/>
  <c r="N1408" i="20"/>
  <c r="N1409" i="20"/>
  <c r="N1410" i="20"/>
  <c r="N1411" i="20"/>
  <c r="N1412" i="20"/>
  <c r="N1413" i="20"/>
  <c r="N1414" i="20"/>
  <c r="N1415" i="20"/>
  <c r="N1416" i="20"/>
  <c r="N1417" i="20"/>
  <c r="N1418" i="20"/>
  <c r="N1419" i="20"/>
  <c r="N1420" i="20"/>
  <c r="N1421" i="20"/>
  <c r="N1422" i="20"/>
  <c r="N1423" i="20"/>
  <c r="N1424" i="20"/>
  <c r="N1425" i="20"/>
  <c r="N1426" i="20"/>
  <c r="N1427" i="20"/>
  <c r="N1428" i="20"/>
  <c r="N1429" i="20"/>
  <c r="N1430" i="20"/>
  <c r="N1431" i="20"/>
  <c r="N1432" i="20"/>
  <c r="N1433" i="20"/>
  <c r="N1434" i="20"/>
  <c r="N1435" i="20"/>
  <c r="N1436" i="20"/>
  <c r="N1437" i="20"/>
  <c r="N1438" i="20"/>
  <c r="N1439" i="20"/>
  <c r="N1440" i="20"/>
  <c r="N1441" i="20"/>
  <c r="N1442" i="20"/>
  <c r="N1443" i="20"/>
  <c r="N1444" i="20"/>
  <c r="N1445" i="20"/>
  <c r="N1446" i="20"/>
  <c r="N1447" i="20"/>
  <c r="N1448" i="20"/>
  <c r="N1449" i="20"/>
  <c r="N1450" i="20"/>
  <c r="N1451" i="20"/>
  <c r="N1452" i="20"/>
  <c r="N1453" i="20"/>
  <c r="N1454" i="20"/>
  <c r="N1455" i="20"/>
  <c r="N1456" i="20"/>
  <c r="N1457" i="20"/>
  <c r="N1458" i="20"/>
  <c r="N1459" i="20"/>
  <c r="N1460" i="20"/>
  <c r="N1461" i="20"/>
  <c r="N1462" i="20"/>
  <c r="N1463" i="20"/>
  <c r="N1464" i="20"/>
  <c r="N1465" i="20"/>
  <c r="N1466" i="20"/>
  <c r="N1467" i="20"/>
  <c r="N1468" i="20"/>
  <c r="N1469" i="20"/>
  <c r="N1470" i="20"/>
  <c r="N1471" i="20"/>
  <c r="N1472" i="20"/>
  <c r="N1473" i="20"/>
  <c r="N1474" i="20"/>
  <c r="N1475" i="20"/>
  <c r="N1476" i="20"/>
  <c r="N1477" i="20"/>
  <c r="N1478" i="20"/>
  <c r="N1479" i="20"/>
  <c r="N1480" i="20"/>
  <c r="N1481" i="20"/>
  <c r="N1482" i="20"/>
  <c r="N1483" i="20"/>
  <c r="N1484" i="20"/>
  <c r="N1485" i="20"/>
  <c r="N1486" i="20"/>
  <c r="N1487" i="20"/>
  <c r="N1488" i="20"/>
  <c r="N1489" i="20"/>
  <c r="N1490" i="20"/>
  <c r="N1491" i="20"/>
  <c r="N1492" i="20"/>
  <c r="N1493" i="20"/>
  <c r="N1494" i="20"/>
  <c r="N1495" i="20"/>
  <c r="N1496" i="20"/>
  <c r="N1497" i="20"/>
  <c r="N1498" i="20"/>
  <c r="N1499" i="20"/>
  <c r="N1500" i="20"/>
  <c r="N1501" i="20"/>
  <c r="N1502" i="20"/>
  <c r="N1503" i="20"/>
  <c r="N1504" i="20"/>
  <c r="N1505" i="20"/>
  <c r="N1506" i="20"/>
  <c r="N1507" i="20"/>
  <c r="N8" i="20"/>
  <c r="M1507" i="20"/>
  <c r="M1506" i="20"/>
  <c r="M1505" i="20"/>
  <c r="M1504" i="20"/>
  <c r="M1503" i="20"/>
  <c r="M1502" i="20"/>
  <c r="M1501" i="20"/>
  <c r="M1500" i="20"/>
  <c r="M1499" i="20"/>
  <c r="M1498" i="20"/>
  <c r="M1497" i="20"/>
  <c r="M1496" i="20"/>
  <c r="M1495" i="20"/>
  <c r="M1494" i="20"/>
  <c r="M1493" i="20"/>
  <c r="M1492" i="20"/>
  <c r="M1491" i="20"/>
  <c r="M1490" i="20"/>
  <c r="M1489" i="20"/>
  <c r="M1488" i="20"/>
  <c r="M1487" i="20"/>
  <c r="M1486" i="20"/>
  <c r="M1485" i="20"/>
  <c r="M1484" i="20"/>
  <c r="M1483" i="20"/>
  <c r="M1482" i="20"/>
  <c r="M1481" i="20"/>
  <c r="M1480" i="20"/>
  <c r="M1479" i="20"/>
  <c r="M1478" i="20"/>
  <c r="M1477" i="20"/>
  <c r="M1476" i="20"/>
  <c r="M1475" i="20"/>
  <c r="M1474" i="20"/>
  <c r="M1473" i="20"/>
  <c r="M1472" i="20"/>
  <c r="M1471" i="20"/>
  <c r="M1470" i="20"/>
  <c r="M1469" i="20"/>
  <c r="M1468" i="20"/>
  <c r="M1467" i="20"/>
  <c r="M1466" i="20"/>
  <c r="M1465" i="20"/>
  <c r="M1464" i="20"/>
  <c r="M1463" i="20"/>
  <c r="M1462" i="20"/>
  <c r="M1461" i="20"/>
  <c r="M1460" i="20"/>
  <c r="M1459" i="20"/>
  <c r="M1458" i="20"/>
  <c r="M1457" i="20"/>
  <c r="M1456" i="20"/>
  <c r="M1455" i="20"/>
  <c r="M1454" i="20"/>
  <c r="M1453" i="20"/>
  <c r="M1452" i="20"/>
  <c r="M1451" i="20"/>
  <c r="M1450" i="20"/>
  <c r="M1449" i="20"/>
  <c r="M1448" i="20"/>
  <c r="M1447" i="20"/>
  <c r="M1446" i="20"/>
  <c r="M1445" i="20"/>
  <c r="M1444" i="20"/>
  <c r="M1443" i="20"/>
  <c r="M1442" i="20"/>
  <c r="M1441" i="20"/>
  <c r="M1440" i="20"/>
  <c r="M1439" i="20"/>
  <c r="M1438" i="20"/>
  <c r="M1437" i="20"/>
  <c r="M1436" i="20"/>
  <c r="M1435" i="20"/>
  <c r="M1434" i="20"/>
  <c r="M1433" i="20"/>
  <c r="M1432" i="20"/>
  <c r="M1431" i="20"/>
  <c r="M1430" i="20"/>
  <c r="M1429" i="20"/>
  <c r="M1428" i="20"/>
  <c r="M1427" i="20"/>
  <c r="M1426" i="20"/>
  <c r="M1425" i="20"/>
  <c r="M1424" i="20"/>
  <c r="M1423" i="20"/>
  <c r="M1422" i="20"/>
  <c r="M1421" i="20"/>
  <c r="M1420" i="20"/>
  <c r="M1419" i="20"/>
  <c r="M1418" i="20"/>
  <c r="M1417" i="20"/>
  <c r="M1416" i="20"/>
  <c r="M1415" i="20"/>
  <c r="M1414" i="20"/>
  <c r="M1413" i="20"/>
  <c r="M1412" i="20"/>
  <c r="M1411" i="20"/>
  <c r="M1410" i="20"/>
  <c r="M1409" i="20"/>
  <c r="M1408" i="20"/>
  <c r="M1407" i="20"/>
  <c r="M1406" i="20"/>
  <c r="M1405" i="20"/>
  <c r="M1404" i="20"/>
  <c r="M1403" i="20"/>
  <c r="M1402" i="20"/>
  <c r="M1401" i="20"/>
  <c r="M1400" i="20"/>
  <c r="M1399" i="20"/>
  <c r="M1398" i="20"/>
  <c r="M1397" i="20"/>
  <c r="M1396" i="20"/>
  <c r="M1395" i="20"/>
  <c r="M1394" i="20"/>
  <c r="M1393" i="20"/>
  <c r="M1392" i="20"/>
  <c r="M1391" i="20"/>
  <c r="M1390" i="20"/>
  <c r="M1389" i="20"/>
  <c r="M1388" i="20"/>
  <c r="M1387" i="20"/>
  <c r="M1386" i="20"/>
  <c r="M1385" i="20"/>
  <c r="M1384" i="20"/>
  <c r="M1383" i="20"/>
  <c r="M1382" i="20"/>
  <c r="M1381" i="20"/>
  <c r="M1380" i="20"/>
  <c r="M1379" i="20"/>
  <c r="M1378" i="20"/>
  <c r="M1377" i="20"/>
  <c r="M1376" i="20"/>
  <c r="M1375" i="20"/>
  <c r="M1374" i="20"/>
  <c r="M1373" i="20"/>
  <c r="M1372" i="20"/>
  <c r="M1371" i="20"/>
  <c r="M1370" i="20"/>
  <c r="M1369" i="20"/>
  <c r="M1368" i="20"/>
  <c r="M1367" i="20"/>
  <c r="M1366" i="20"/>
  <c r="M1365" i="20"/>
  <c r="M1364" i="20"/>
  <c r="M1363" i="20"/>
  <c r="M1362" i="20"/>
  <c r="M1361" i="20"/>
  <c r="M1360" i="20"/>
  <c r="M1359" i="20"/>
  <c r="M1358" i="20"/>
  <c r="M1357" i="20"/>
  <c r="M1356" i="20"/>
  <c r="M1355" i="20"/>
  <c r="M1354" i="20"/>
  <c r="M1353" i="20"/>
  <c r="M1352" i="20"/>
  <c r="M1351" i="20"/>
  <c r="M1350" i="20"/>
  <c r="M1349" i="20"/>
  <c r="M1348" i="20"/>
  <c r="M1347" i="20"/>
  <c r="M1346" i="20"/>
  <c r="M1345" i="20"/>
  <c r="M1344" i="20"/>
  <c r="M1343" i="20"/>
  <c r="M1342" i="20"/>
  <c r="M1341" i="20"/>
  <c r="M1340" i="20"/>
  <c r="M1339" i="20"/>
  <c r="M1338" i="20"/>
  <c r="M1337" i="20"/>
  <c r="M1336" i="20"/>
  <c r="M1335" i="20"/>
  <c r="M1334" i="20"/>
  <c r="M1333" i="20"/>
  <c r="M1332" i="20"/>
  <c r="M1331" i="20"/>
  <c r="M1330" i="20"/>
  <c r="M1329" i="20"/>
  <c r="M1328" i="20"/>
  <c r="M1327" i="20"/>
  <c r="M1326" i="20"/>
  <c r="M1325" i="20"/>
  <c r="M1324" i="20"/>
  <c r="M1323" i="20"/>
  <c r="M1322" i="20"/>
  <c r="M1321" i="20"/>
  <c r="M1320" i="20"/>
  <c r="M1319" i="20"/>
  <c r="M1318" i="20"/>
  <c r="M1317" i="20"/>
  <c r="M1316" i="20"/>
  <c r="M1315" i="20"/>
  <c r="M1314" i="20"/>
  <c r="M1313" i="20"/>
  <c r="M1312" i="20"/>
  <c r="M1311" i="20"/>
  <c r="M1310" i="20"/>
  <c r="M1309" i="20"/>
  <c r="M1308" i="20"/>
  <c r="M1307" i="20"/>
  <c r="M1306" i="20"/>
  <c r="M1305" i="20"/>
  <c r="M1304" i="20"/>
  <c r="M1303" i="20"/>
  <c r="M1302" i="20"/>
  <c r="M1301" i="20"/>
  <c r="M1300" i="20"/>
  <c r="M1299" i="20"/>
  <c r="M1298" i="20"/>
  <c r="M1297" i="20"/>
  <c r="M1296" i="20"/>
  <c r="M1295" i="20"/>
  <c r="M1294" i="20"/>
  <c r="M1293" i="20"/>
  <c r="M1292" i="20"/>
  <c r="M1291" i="20"/>
  <c r="M1290" i="20"/>
  <c r="M1289" i="20"/>
  <c r="M1288" i="20"/>
  <c r="M1287" i="20"/>
  <c r="M1286" i="20"/>
  <c r="M1285" i="20"/>
  <c r="M1284" i="20"/>
  <c r="M1283" i="20"/>
  <c r="M1282" i="20"/>
  <c r="M1281" i="20"/>
  <c r="M1280" i="20"/>
  <c r="M1279" i="20"/>
  <c r="M1278" i="20"/>
  <c r="M1277" i="20"/>
  <c r="M1276" i="20"/>
  <c r="M1275" i="20"/>
  <c r="M1274" i="20"/>
  <c r="M1273" i="20"/>
  <c r="M1272" i="20"/>
  <c r="M1271" i="20"/>
  <c r="M1270" i="20"/>
  <c r="M1269" i="20"/>
  <c r="M1268" i="20"/>
  <c r="M1267" i="20"/>
  <c r="M1266" i="20"/>
  <c r="M1265" i="20"/>
  <c r="M1264" i="20"/>
  <c r="M1263" i="20"/>
  <c r="M1262" i="20"/>
  <c r="M1261" i="20"/>
  <c r="M1260" i="20"/>
  <c r="M1259" i="20"/>
  <c r="M1258" i="20"/>
  <c r="M1257" i="20"/>
  <c r="M1256" i="20"/>
  <c r="M1255" i="20"/>
  <c r="M1254" i="20"/>
  <c r="M1253" i="20"/>
  <c r="M1252" i="20"/>
  <c r="M1251" i="20"/>
  <c r="M1250" i="20"/>
  <c r="M1249" i="20"/>
  <c r="M1248" i="20"/>
  <c r="M1247" i="20"/>
  <c r="M1246" i="20"/>
  <c r="M1245" i="20"/>
  <c r="M1244" i="20"/>
  <c r="M1243" i="20"/>
  <c r="M1242" i="20"/>
  <c r="M1241" i="20"/>
  <c r="M1240" i="20"/>
  <c r="M1239" i="20"/>
  <c r="M1238" i="20"/>
  <c r="M1237" i="20"/>
  <c r="M1236" i="20"/>
  <c r="M1235" i="20"/>
  <c r="M1234" i="20"/>
  <c r="M1233" i="20"/>
  <c r="M1232" i="20"/>
  <c r="M1231" i="20"/>
  <c r="M1230" i="20"/>
  <c r="M1229" i="20"/>
  <c r="M1228" i="20"/>
  <c r="M1227" i="20"/>
  <c r="M1226" i="20"/>
  <c r="M1225" i="20"/>
  <c r="M1224" i="20"/>
  <c r="M1223" i="20"/>
  <c r="M1222" i="20"/>
  <c r="M1221" i="20"/>
  <c r="M1220" i="20"/>
  <c r="M1219" i="20"/>
  <c r="M1218" i="20"/>
  <c r="M1217" i="20"/>
  <c r="M1216" i="20"/>
  <c r="M1215" i="20"/>
  <c r="M1214" i="20"/>
  <c r="M1213" i="20"/>
  <c r="M1212" i="20"/>
  <c r="M1211" i="20"/>
  <c r="M1210" i="20"/>
  <c r="M1209" i="20"/>
  <c r="M1208" i="20"/>
  <c r="M1207" i="20"/>
  <c r="M1206" i="20"/>
  <c r="M1205" i="20"/>
  <c r="M1204" i="20"/>
  <c r="M1203" i="20"/>
  <c r="M1202" i="20"/>
  <c r="M1201" i="20"/>
  <c r="M1200" i="20"/>
  <c r="M1199" i="20"/>
  <c r="M1198" i="20"/>
  <c r="M1197" i="20"/>
  <c r="M1196" i="20"/>
  <c r="M1195" i="20"/>
  <c r="M1194" i="20"/>
  <c r="M1193" i="20"/>
  <c r="M1192" i="20"/>
  <c r="M1191" i="20"/>
  <c r="M1190" i="20"/>
  <c r="M1189" i="20"/>
  <c r="M1188" i="20"/>
  <c r="M1187" i="20"/>
  <c r="M1186" i="20"/>
  <c r="M1185" i="20"/>
  <c r="M1184" i="20"/>
  <c r="M1183" i="20"/>
  <c r="M1182" i="20"/>
  <c r="M1181" i="20"/>
  <c r="M1180" i="20"/>
  <c r="M1179" i="20"/>
  <c r="M1178" i="20"/>
  <c r="M1177" i="20"/>
  <c r="M1176" i="20"/>
  <c r="M1175" i="20"/>
  <c r="M1174" i="20"/>
  <c r="M1173" i="20"/>
  <c r="M1172" i="20"/>
  <c r="M1171" i="20"/>
  <c r="M1170" i="20"/>
  <c r="M1169" i="20"/>
  <c r="M1168" i="20"/>
  <c r="M1167" i="20"/>
  <c r="M1166" i="20"/>
  <c r="M1165" i="20"/>
  <c r="M1164" i="20"/>
  <c r="M1163" i="20"/>
  <c r="M1162" i="20"/>
  <c r="M1161" i="20"/>
  <c r="M1160" i="20"/>
  <c r="M1159" i="20"/>
  <c r="M1158" i="20"/>
  <c r="M1157" i="20"/>
  <c r="M1156" i="20"/>
  <c r="M1155" i="20"/>
  <c r="M1154" i="20"/>
  <c r="M1153" i="20"/>
  <c r="M1152" i="20"/>
  <c r="M1151" i="20"/>
  <c r="M1150" i="20"/>
  <c r="M1149" i="20"/>
  <c r="M1148" i="20"/>
  <c r="M1147" i="20"/>
  <c r="M1146" i="20"/>
  <c r="M1145" i="20"/>
  <c r="M1144" i="20"/>
  <c r="M1143" i="20"/>
  <c r="M1142" i="20"/>
  <c r="M1141" i="20"/>
  <c r="M1140" i="20"/>
  <c r="M1139" i="20"/>
  <c r="M1138" i="20"/>
  <c r="M1137" i="20"/>
  <c r="M1136" i="20"/>
  <c r="M1135" i="20"/>
  <c r="M1134" i="20"/>
  <c r="M1133" i="20"/>
  <c r="M1132" i="20"/>
  <c r="M1131" i="20"/>
  <c r="M1130" i="20"/>
  <c r="M1129" i="20"/>
  <c r="M1128" i="20"/>
  <c r="M1127" i="20"/>
  <c r="M1126" i="20"/>
  <c r="M1125" i="20"/>
  <c r="M1124" i="20"/>
  <c r="M1123" i="20"/>
  <c r="M1122" i="20"/>
  <c r="M1121" i="20"/>
  <c r="M1120" i="20"/>
  <c r="M1119" i="20"/>
  <c r="M1118" i="20"/>
  <c r="M1117" i="20"/>
  <c r="M1116" i="20"/>
  <c r="M1115" i="20"/>
  <c r="M1114" i="20"/>
  <c r="M1113" i="20"/>
  <c r="M1112" i="20"/>
  <c r="M1111" i="20"/>
  <c r="M1110" i="20"/>
  <c r="M1109" i="20"/>
  <c r="M1108" i="20"/>
  <c r="M1107" i="20"/>
  <c r="M1106" i="20"/>
  <c r="M1105" i="20"/>
  <c r="M1104" i="20"/>
  <c r="M1103" i="20"/>
  <c r="M1102" i="20"/>
  <c r="M1101" i="20"/>
  <c r="M1100" i="20"/>
  <c r="M1099" i="20"/>
  <c r="M1098" i="20"/>
  <c r="M1097" i="20"/>
  <c r="M1096" i="20"/>
  <c r="M1095" i="20"/>
  <c r="M1094" i="20"/>
  <c r="M1093" i="20"/>
  <c r="M1092" i="20"/>
  <c r="M1091" i="20"/>
  <c r="M1090" i="20"/>
  <c r="M1089" i="20"/>
  <c r="M1088" i="20"/>
  <c r="M1087" i="20"/>
  <c r="M1086" i="20"/>
  <c r="M1085" i="20"/>
  <c r="M1084" i="20"/>
  <c r="M1083" i="20"/>
  <c r="M1082" i="20"/>
  <c r="M1081" i="20"/>
  <c r="M1080" i="20"/>
  <c r="M1079" i="20"/>
  <c r="M1078" i="20"/>
  <c r="M1077" i="20"/>
  <c r="M1076" i="20"/>
  <c r="M1075" i="20"/>
  <c r="M1074" i="20"/>
  <c r="M1073" i="20"/>
  <c r="M1072" i="20"/>
  <c r="M1071" i="20"/>
  <c r="M1070" i="20"/>
  <c r="M1069" i="20"/>
  <c r="M1068" i="20"/>
  <c r="M1067" i="20"/>
  <c r="M1066" i="20"/>
  <c r="M1065" i="20"/>
  <c r="M1064" i="20"/>
  <c r="M1063" i="20"/>
  <c r="M1062" i="20"/>
  <c r="M1061" i="20"/>
  <c r="M1060" i="20"/>
  <c r="M1059" i="20"/>
  <c r="M1058" i="20"/>
  <c r="M1057" i="20"/>
  <c r="M1056" i="20"/>
  <c r="M1055" i="20"/>
  <c r="M1054" i="20"/>
  <c r="M1053" i="20"/>
  <c r="M1052" i="20"/>
  <c r="M1051" i="20"/>
  <c r="M1050" i="20"/>
  <c r="M1049" i="20"/>
  <c r="M1048" i="20"/>
  <c r="M1047" i="20"/>
  <c r="M1046" i="20"/>
  <c r="M1045" i="20"/>
  <c r="M1044" i="20"/>
  <c r="M1043" i="20"/>
  <c r="M1042" i="20"/>
  <c r="M1041" i="20"/>
  <c r="M1040" i="20"/>
  <c r="M1039" i="20"/>
  <c r="M1038" i="20"/>
  <c r="M1037" i="20"/>
  <c r="M1036" i="20"/>
  <c r="M1035" i="20"/>
  <c r="M1034" i="20"/>
  <c r="M1033" i="20"/>
  <c r="M1032" i="20"/>
  <c r="M1031" i="20"/>
  <c r="M1030" i="20"/>
  <c r="M1029" i="20"/>
  <c r="M1028" i="20"/>
  <c r="M1027" i="20"/>
  <c r="M1026" i="20"/>
  <c r="M1025" i="20"/>
  <c r="M1024" i="20"/>
  <c r="M1023" i="20"/>
  <c r="M1022" i="20"/>
  <c r="M1021" i="20"/>
  <c r="M1020" i="20"/>
  <c r="M1019" i="20"/>
  <c r="M1018" i="20"/>
  <c r="M1017" i="20"/>
  <c r="M1016" i="20"/>
  <c r="M1015" i="20"/>
  <c r="M1014" i="20"/>
  <c r="M1013" i="20"/>
  <c r="M1012" i="20"/>
  <c r="M1011" i="20"/>
  <c r="M1010" i="20"/>
  <c r="M1009" i="20"/>
  <c r="M1008" i="20"/>
  <c r="M1007" i="20"/>
  <c r="M1006" i="20"/>
  <c r="M1005" i="20"/>
  <c r="M1004" i="20"/>
  <c r="M1003" i="20"/>
  <c r="M1002" i="20"/>
  <c r="M1001" i="20"/>
  <c r="M1000" i="20"/>
  <c r="M999" i="20"/>
  <c r="M998" i="20"/>
  <c r="M997" i="20"/>
  <c r="M996" i="20"/>
  <c r="M995" i="20"/>
  <c r="M994" i="20"/>
  <c r="M993" i="20"/>
  <c r="M992" i="20"/>
  <c r="M991" i="20"/>
  <c r="M990" i="20"/>
  <c r="M989" i="20"/>
  <c r="M988" i="20"/>
  <c r="M987" i="20"/>
  <c r="M986" i="20"/>
  <c r="M985" i="20"/>
  <c r="M984" i="20"/>
  <c r="M983" i="20"/>
  <c r="M982" i="20"/>
  <c r="M981" i="20"/>
  <c r="M980" i="20"/>
  <c r="M979" i="20"/>
  <c r="M978" i="20"/>
  <c r="M977" i="20"/>
  <c r="M976" i="20"/>
  <c r="M975" i="20"/>
  <c r="M974" i="20"/>
  <c r="M973" i="20"/>
  <c r="M972" i="20"/>
  <c r="M971" i="20"/>
  <c r="M970" i="20"/>
  <c r="M969" i="20"/>
  <c r="M968" i="20"/>
  <c r="M967" i="20"/>
  <c r="M966" i="20"/>
  <c r="M965" i="20"/>
  <c r="M964" i="20"/>
  <c r="M963" i="20"/>
  <c r="M962" i="20"/>
  <c r="M961" i="20"/>
  <c r="M960" i="20"/>
  <c r="M959" i="20"/>
  <c r="M958" i="20"/>
  <c r="M957" i="20"/>
  <c r="M956" i="20"/>
  <c r="M955" i="20"/>
  <c r="M954" i="20"/>
  <c r="M953" i="20"/>
  <c r="M952" i="20"/>
  <c r="M951" i="20"/>
  <c r="M950" i="20"/>
  <c r="M949" i="20"/>
  <c r="M948" i="20"/>
  <c r="M947" i="20"/>
  <c r="M946" i="20"/>
  <c r="M945" i="20"/>
  <c r="M944" i="20"/>
  <c r="M943" i="20"/>
  <c r="M942" i="20"/>
  <c r="M941" i="20"/>
  <c r="M940" i="20"/>
  <c r="M939" i="20"/>
  <c r="M938" i="20"/>
  <c r="M937" i="20"/>
  <c r="M936" i="20"/>
  <c r="M935" i="20"/>
  <c r="M934" i="20"/>
  <c r="M933" i="20"/>
  <c r="M932" i="20"/>
  <c r="M931" i="20"/>
  <c r="M930" i="20"/>
  <c r="M929" i="20"/>
  <c r="M928" i="20"/>
  <c r="M927" i="20"/>
  <c r="M926" i="20"/>
  <c r="M925" i="20"/>
  <c r="M924" i="20"/>
  <c r="M923" i="20"/>
  <c r="M922" i="20"/>
  <c r="M921" i="20"/>
  <c r="M920" i="20"/>
  <c r="M919" i="20"/>
  <c r="M918" i="20"/>
  <c r="M917" i="20"/>
  <c r="M916" i="20"/>
  <c r="M915" i="20"/>
  <c r="M914" i="20"/>
  <c r="M913" i="20"/>
  <c r="M912" i="20"/>
  <c r="M911" i="20"/>
  <c r="M910" i="20"/>
  <c r="M909" i="20"/>
  <c r="M908" i="20"/>
  <c r="M907" i="20"/>
  <c r="M906" i="20"/>
  <c r="M905" i="20"/>
  <c r="M904" i="20"/>
  <c r="M903" i="20"/>
  <c r="M902" i="20"/>
  <c r="M901" i="20"/>
  <c r="M900" i="20"/>
  <c r="M899" i="20"/>
  <c r="M898" i="20"/>
  <c r="M897" i="20"/>
  <c r="M896" i="20"/>
  <c r="M895" i="20"/>
  <c r="M894" i="20"/>
  <c r="M893" i="20"/>
  <c r="M892" i="20"/>
  <c r="M891" i="20"/>
  <c r="M890" i="20"/>
  <c r="M889" i="20"/>
  <c r="M888" i="20"/>
  <c r="M887" i="20"/>
  <c r="M886" i="20"/>
  <c r="M885" i="20"/>
  <c r="M884" i="20"/>
  <c r="M883" i="20"/>
  <c r="M882" i="20"/>
  <c r="M881" i="20"/>
  <c r="M880" i="20"/>
  <c r="M879" i="20"/>
  <c r="M878" i="20"/>
  <c r="M877" i="20"/>
  <c r="M876" i="20"/>
  <c r="M875" i="20"/>
  <c r="M874" i="20"/>
  <c r="M873" i="20"/>
  <c r="M872" i="20"/>
  <c r="M871" i="20"/>
  <c r="M870" i="20"/>
  <c r="M869" i="20"/>
  <c r="M868" i="20"/>
  <c r="M867" i="20"/>
  <c r="M866" i="20"/>
  <c r="M865" i="20"/>
  <c r="M864" i="20"/>
  <c r="M863" i="20"/>
  <c r="M862" i="20"/>
  <c r="M861" i="20"/>
  <c r="M860" i="20"/>
  <c r="M859" i="20"/>
  <c r="M858" i="20"/>
  <c r="M857" i="20"/>
  <c r="M856" i="20"/>
  <c r="M855" i="20"/>
  <c r="M854" i="20"/>
  <c r="M853" i="20"/>
  <c r="M852" i="20"/>
  <c r="M851" i="20"/>
  <c r="M850" i="20"/>
  <c r="M849" i="20"/>
  <c r="M848" i="20"/>
  <c r="M847" i="20"/>
  <c r="M846" i="20"/>
  <c r="M845" i="20"/>
  <c r="M844" i="20"/>
  <c r="M843" i="20"/>
  <c r="M842" i="20"/>
  <c r="M841" i="20"/>
  <c r="M840" i="20"/>
  <c r="M839" i="20"/>
  <c r="M838" i="20"/>
  <c r="M837" i="20"/>
  <c r="M836" i="20"/>
  <c r="M835" i="20"/>
  <c r="M834" i="20"/>
  <c r="M833" i="20"/>
  <c r="M832" i="20"/>
  <c r="M831" i="20"/>
  <c r="M830" i="20"/>
  <c r="M829" i="20"/>
  <c r="M828" i="20"/>
  <c r="M827" i="20"/>
  <c r="M826" i="20"/>
  <c r="M825" i="20"/>
  <c r="M824" i="20"/>
  <c r="M823" i="20"/>
  <c r="M822" i="20"/>
  <c r="M821" i="20"/>
  <c r="M820" i="20"/>
  <c r="M819" i="20"/>
  <c r="M818" i="20"/>
  <c r="M817" i="20"/>
  <c r="M816" i="20"/>
  <c r="M815" i="20"/>
  <c r="M814" i="20"/>
  <c r="M813" i="20"/>
  <c r="M812" i="20"/>
  <c r="M811" i="20"/>
  <c r="M810" i="20"/>
  <c r="M809" i="20"/>
  <c r="M808" i="20"/>
  <c r="M807" i="20"/>
  <c r="M806" i="20"/>
  <c r="M805" i="20"/>
  <c r="M804" i="20"/>
  <c r="M803" i="20"/>
  <c r="M802" i="20"/>
  <c r="M801" i="20"/>
  <c r="M800" i="20"/>
  <c r="M799" i="20"/>
  <c r="M798" i="20"/>
  <c r="M797" i="20"/>
  <c r="M796" i="20"/>
  <c r="M795" i="20"/>
  <c r="M794" i="20"/>
  <c r="M793" i="20"/>
  <c r="M792" i="20"/>
  <c r="M791" i="20"/>
  <c r="M790" i="20"/>
  <c r="M789" i="20"/>
  <c r="M788" i="20"/>
  <c r="M787" i="20"/>
  <c r="M786" i="20"/>
  <c r="M785" i="20"/>
  <c r="M784" i="20"/>
  <c r="M783" i="20"/>
  <c r="M782" i="20"/>
  <c r="M781" i="20"/>
  <c r="M780" i="20"/>
  <c r="M779" i="20"/>
  <c r="M778" i="20"/>
  <c r="M777" i="20"/>
  <c r="M776" i="20"/>
  <c r="M775" i="20"/>
  <c r="M774" i="20"/>
  <c r="M773" i="20"/>
  <c r="M772" i="20"/>
  <c r="M771" i="20"/>
  <c r="M770" i="20"/>
  <c r="M769" i="20"/>
  <c r="M768" i="20"/>
  <c r="M767" i="20"/>
  <c r="M766" i="20"/>
  <c r="M765" i="20"/>
  <c r="M764" i="20"/>
  <c r="M763" i="20"/>
  <c r="M762" i="20"/>
  <c r="M761" i="20"/>
  <c r="M760" i="20"/>
  <c r="M759" i="20"/>
  <c r="M758" i="20"/>
  <c r="M757" i="20"/>
  <c r="M756" i="20"/>
  <c r="M755" i="20"/>
  <c r="M754" i="20"/>
  <c r="M753" i="20"/>
  <c r="M752" i="20"/>
  <c r="M751" i="20"/>
  <c r="M750" i="20"/>
  <c r="M749" i="20"/>
  <c r="M748" i="20"/>
  <c r="M747" i="20"/>
  <c r="M746" i="20"/>
  <c r="M745" i="20"/>
  <c r="M744" i="20"/>
  <c r="M743" i="20"/>
  <c r="M742" i="20"/>
  <c r="M741" i="20"/>
  <c r="M740" i="20"/>
  <c r="M739" i="20"/>
  <c r="M738" i="20"/>
  <c r="M737" i="20"/>
  <c r="M736" i="20"/>
  <c r="M735" i="20"/>
  <c r="M734" i="20"/>
  <c r="M733" i="20"/>
  <c r="M732" i="20"/>
  <c r="M731" i="20"/>
  <c r="M730" i="20"/>
  <c r="M729" i="20"/>
  <c r="M728" i="20"/>
  <c r="M727" i="20"/>
  <c r="M726" i="20"/>
  <c r="M725" i="20"/>
  <c r="M724" i="20"/>
  <c r="M723" i="20"/>
  <c r="M722" i="20"/>
  <c r="M721" i="20"/>
  <c r="M720" i="20"/>
  <c r="M719" i="20"/>
  <c r="M718" i="20"/>
  <c r="M717" i="20"/>
  <c r="M716" i="20"/>
  <c r="M715" i="20"/>
  <c r="M714" i="20"/>
  <c r="M713" i="20"/>
  <c r="M712" i="20"/>
  <c r="M711" i="20"/>
  <c r="M710" i="20"/>
  <c r="M709" i="20"/>
  <c r="M708" i="20"/>
  <c r="M707" i="20"/>
  <c r="M706" i="20"/>
  <c r="M705" i="20"/>
  <c r="M704" i="20"/>
  <c r="M703" i="20"/>
  <c r="M702" i="20"/>
  <c r="M701" i="20"/>
  <c r="M700" i="20"/>
  <c r="M699" i="20"/>
  <c r="M698" i="20"/>
  <c r="M697" i="20"/>
  <c r="M696" i="20"/>
  <c r="M695" i="20"/>
  <c r="M694" i="20"/>
  <c r="M693" i="20"/>
  <c r="M692" i="20"/>
  <c r="M691" i="20"/>
  <c r="M690" i="20"/>
  <c r="M689" i="20"/>
  <c r="M688" i="20"/>
  <c r="M687" i="20"/>
  <c r="M686" i="20"/>
  <c r="M685" i="20"/>
  <c r="M684" i="20"/>
  <c r="M683" i="20"/>
  <c r="M682" i="20"/>
  <c r="M681" i="20"/>
  <c r="M680" i="20"/>
  <c r="M679" i="20"/>
  <c r="M678" i="20"/>
  <c r="M677" i="20"/>
  <c r="M676" i="20"/>
  <c r="M675" i="20"/>
  <c r="M674" i="20"/>
  <c r="M673" i="20"/>
  <c r="M672" i="20"/>
  <c r="M671" i="20"/>
  <c r="M670" i="20"/>
  <c r="M669" i="20"/>
  <c r="M668" i="20"/>
  <c r="M667" i="20"/>
  <c r="M666" i="20"/>
  <c r="M665" i="20"/>
  <c r="M664" i="20"/>
  <c r="M663" i="20"/>
  <c r="M662" i="20"/>
  <c r="M661" i="20"/>
  <c r="M660" i="20"/>
  <c r="M659" i="20"/>
  <c r="M658" i="20"/>
  <c r="M657" i="20"/>
  <c r="M656" i="20"/>
  <c r="M655" i="20"/>
  <c r="M654" i="20"/>
  <c r="M653" i="20"/>
  <c r="M652" i="20"/>
  <c r="M651" i="20"/>
  <c r="M650" i="20"/>
  <c r="M649" i="20"/>
  <c r="M648" i="20"/>
  <c r="M647" i="20"/>
  <c r="M646" i="20"/>
  <c r="M645" i="20"/>
  <c r="M644" i="20"/>
  <c r="M643" i="20"/>
  <c r="M642" i="20"/>
  <c r="M641" i="20"/>
  <c r="M640" i="20"/>
  <c r="M639" i="20"/>
  <c r="M638" i="20"/>
  <c r="M637" i="20"/>
  <c r="M636" i="20"/>
  <c r="M635" i="20"/>
  <c r="M634" i="20"/>
  <c r="M633" i="20"/>
  <c r="M632" i="20"/>
  <c r="M631" i="20"/>
  <c r="M630" i="20"/>
  <c r="M629" i="20"/>
  <c r="M628" i="20"/>
  <c r="M627" i="20"/>
  <c r="M626" i="20"/>
  <c r="M625" i="20"/>
  <c r="M624" i="20"/>
  <c r="M623" i="20"/>
  <c r="M622" i="20"/>
  <c r="M621" i="20"/>
  <c r="M620" i="20"/>
  <c r="M619" i="20"/>
  <c r="M618" i="20"/>
  <c r="M617" i="20"/>
  <c r="M616" i="20"/>
  <c r="M615" i="20"/>
  <c r="M614" i="20"/>
  <c r="M613" i="20"/>
  <c r="M612" i="20"/>
  <c r="M611" i="20"/>
  <c r="M610" i="20"/>
  <c r="M609" i="20"/>
  <c r="M608" i="20"/>
  <c r="M607" i="20"/>
  <c r="M606" i="20"/>
  <c r="M605" i="20"/>
  <c r="M604" i="20"/>
  <c r="M603" i="20"/>
  <c r="M602" i="20"/>
  <c r="M601" i="20"/>
  <c r="M600" i="20"/>
  <c r="M599" i="20"/>
  <c r="M598" i="20"/>
  <c r="M597" i="20"/>
  <c r="M596" i="20"/>
  <c r="M595" i="20"/>
  <c r="M594" i="20"/>
  <c r="M593" i="20"/>
  <c r="M592" i="20"/>
  <c r="M591" i="20"/>
  <c r="M590" i="20"/>
  <c r="M589" i="20"/>
  <c r="M588" i="20"/>
  <c r="M587" i="20"/>
  <c r="M586" i="20"/>
  <c r="M585" i="20"/>
  <c r="M584" i="20"/>
  <c r="M583" i="20"/>
  <c r="M582" i="20"/>
  <c r="M581" i="20"/>
  <c r="M580" i="20"/>
  <c r="M579" i="20"/>
  <c r="M578" i="20"/>
  <c r="M577" i="20"/>
  <c r="M576" i="20"/>
  <c r="M575" i="20"/>
  <c r="M574" i="20"/>
  <c r="M573" i="20"/>
  <c r="M572" i="20"/>
  <c r="M571" i="20"/>
  <c r="M570" i="20"/>
  <c r="M569" i="20"/>
  <c r="M568" i="20"/>
  <c r="M567" i="20"/>
  <c r="M566" i="20"/>
  <c r="M565" i="20"/>
  <c r="M564" i="20"/>
  <c r="M563" i="20"/>
  <c r="M562" i="20"/>
  <c r="M561" i="20"/>
  <c r="M560" i="20"/>
  <c r="M559" i="20"/>
  <c r="M558" i="20"/>
  <c r="M557" i="20"/>
  <c r="M556" i="20"/>
  <c r="M555" i="20"/>
  <c r="M554" i="20"/>
  <c r="M553" i="20"/>
  <c r="M552" i="20"/>
  <c r="M551" i="20"/>
  <c r="M550" i="20"/>
  <c r="M549" i="20"/>
  <c r="M548" i="20"/>
  <c r="M547" i="20"/>
  <c r="M546" i="20"/>
  <c r="M545" i="20"/>
  <c r="M544" i="20"/>
  <c r="M543" i="20"/>
  <c r="M542" i="20"/>
  <c r="M541" i="20"/>
  <c r="M540" i="20"/>
  <c r="M539" i="20"/>
  <c r="M538" i="20"/>
  <c r="M537" i="20"/>
  <c r="M536" i="20"/>
  <c r="M535" i="20"/>
  <c r="M534" i="20"/>
  <c r="M533" i="20"/>
  <c r="M532" i="20"/>
  <c r="M531" i="20"/>
  <c r="M530" i="20"/>
  <c r="M529" i="20"/>
  <c r="M528" i="20"/>
  <c r="M527" i="20"/>
  <c r="M526" i="20"/>
  <c r="M525" i="20"/>
  <c r="M524" i="20"/>
  <c r="M523" i="20"/>
  <c r="M522" i="20"/>
  <c r="M521" i="20"/>
  <c r="M520" i="20"/>
  <c r="M519" i="20"/>
  <c r="M518" i="20"/>
  <c r="M517" i="20"/>
  <c r="M516" i="20"/>
  <c r="M515" i="20"/>
  <c r="M514" i="20"/>
  <c r="M513" i="20"/>
  <c r="M512" i="20"/>
  <c r="M511" i="20"/>
  <c r="M510" i="20"/>
  <c r="M509" i="20"/>
  <c r="M508" i="20"/>
  <c r="M507" i="20"/>
  <c r="M506" i="20"/>
  <c r="M505" i="20"/>
  <c r="M504" i="20"/>
  <c r="M503" i="20"/>
  <c r="M502" i="20"/>
  <c r="M501" i="20"/>
  <c r="M500" i="20"/>
  <c r="M499" i="20"/>
  <c r="M498" i="20"/>
  <c r="M497" i="20"/>
  <c r="M496" i="20"/>
  <c r="M495" i="20"/>
  <c r="M494" i="20"/>
  <c r="M493" i="20"/>
  <c r="M492" i="20"/>
  <c r="M491" i="20"/>
  <c r="M490" i="20"/>
  <c r="M489" i="20"/>
  <c r="M488" i="20"/>
  <c r="M487" i="20"/>
  <c r="M486" i="20"/>
  <c r="M485" i="20"/>
  <c r="M484" i="20"/>
  <c r="M483" i="20"/>
  <c r="M482" i="20"/>
  <c r="M481" i="20"/>
  <c r="M480" i="20"/>
  <c r="M479" i="20"/>
  <c r="M478" i="20"/>
  <c r="M477" i="20"/>
  <c r="M476" i="20"/>
  <c r="M475" i="20"/>
  <c r="M474" i="20"/>
  <c r="M473" i="20"/>
  <c r="M472" i="20"/>
  <c r="M471" i="20"/>
  <c r="M470" i="20"/>
  <c r="M469" i="20"/>
  <c r="M468" i="20"/>
  <c r="M467" i="20"/>
  <c r="M466" i="20"/>
  <c r="M465" i="20"/>
  <c r="M464" i="20"/>
  <c r="M463" i="20"/>
  <c r="M462" i="20"/>
  <c r="M461" i="20"/>
  <c r="M460" i="20"/>
  <c r="M459" i="20"/>
  <c r="M458" i="20"/>
  <c r="M457" i="20"/>
  <c r="M456" i="20"/>
  <c r="M455" i="20"/>
  <c r="M454" i="20"/>
  <c r="M453" i="20"/>
  <c r="M452" i="20"/>
  <c r="M451" i="20"/>
  <c r="M450" i="20"/>
  <c r="M449" i="20"/>
  <c r="M448" i="20"/>
  <c r="M447" i="20"/>
  <c r="M446" i="20"/>
  <c r="M445" i="20"/>
  <c r="M444" i="20"/>
  <c r="M443" i="20"/>
  <c r="M442" i="20"/>
  <c r="M441" i="20"/>
  <c r="M440" i="20"/>
  <c r="M439" i="20"/>
  <c r="M438" i="20"/>
  <c r="M437" i="20"/>
  <c r="M436" i="20"/>
  <c r="M435" i="20"/>
  <c r="M434" i="20"/>
  <c r="M433" i="20"/>
  <c r="M432" i="20"/>
  <c r="M431" i="20"/>
  <c r="M430" i="20"/>
  <c r="M429" i="20"/>
  <c r="M428" i="20"/>
  <c r="M427" i="20"/>
  <c r="M426" i="20"/>
  <c r="M425" i="20"/>
  <c r="M424" i="20"/>
  <c r="M423" i="20"/>
  <c r="M422" i="20"/>
  <c r="M421" i="20"/>
  <c r="M420" i="20"/>
  <c r="M419" i="20"/>
  <c r="M418" i="20"/>
  <c r="M417" i="20"/>
  <c r="M416" i="20"/>
  <c r="M415" i="20"/>
  <c r="M414" i="20"/>
  <c r="M413" i="20"/>
  <c r="M412" i="20"/>
  <c r="M411" i="20"/>
  <c r="M410" i="20"/>
  <c r="M409" i="20"/>
  <c r="M408" i="20"/>
  <c r="M407" i="20"/>
  <c r="M406" i="20"/>
  <c r="M405" i="20"/>
  <c r="M404" i="20"/>
  <c r="M403" i="20"/>
  <c r="M402" i="20"/>
  <c r="M401" i="20"/>
  <c r="M400" i="20"/>
  <c r="M399" i="20"/>
  <c r="M398" i="20"/>
  <c r="M397" i="20"/>
  <c r="M396" i="20"/>
  <c r="M395" i="20"/>
  <c r="M394" i="20"/>
  <c r="M393" i="20"/>
  <c r="M392" i="20"/>
  <c r="M391" i="20"/>
  <c r="M390" i="20"/>
  <c r="M389" i="20"/>
  <c r="M388" i="20"/>
  <c r="M387" i="20"/>
  <c r="M386" i="20"/>
  <c r="M385" i="20"/>
  <c r="M384" i="20"/>
  <c r="M383" i="20"/>
  <c r="M382" i="20"/>
  <c r="M381" i="20"/>
  <c r="M380" i="20"/>
  <c r="M379" i="20"/>
  <c r="M378" i="20"/>
  <c r="M377" i="20"/>
  <c r="M376" i="20"/>
  <c r="M375" i="20"/>
  <c r="M374" i="20"/>
  <c r="M373" i="20"/>
  <c r="M372" i="20"/>
  <c r="M371" i="20"/>
  <c r="M370" i="20"/>
  <c r="M369" i="20"/>
  <c r="M368" i="20"/>
  <c r="M367" i="20"/>
  <c r="M366" i="20"/>
  <c r="M365" i="20"/>
  <c r="M364" i="20"/>
  <c r="M363" i="20"/>
  <c r="M362" i="20"/>
  <c r="M361" i="20"/>
  <c r="M360" i="20"/>
  <c r="M359" i="20"/>
  <c r="M358" i="20"/>
  <c r="M357" i="20"/>
  <c r="M356" i="20"/>
  <c r="M355" i="20"/>
  <c r="M354" i="20"/>
  <c r="M353" i="20"/>
  <c r="M352" i="20"/>
  <c r="M351" i="20"/>
  <c r="M350" i="20"/>
  <c r="M349" i="20"/>
  <c r="M348" i="20"/>
  <c r="M347" i="20"/>
  <c r="M346" i="20"/>
  <c r="M345" i="20"/>
  <c r="M344" i="20"/>
  <c r="M343" i="20"/>
  <c r="M342" i="20"/>
  <c r="M341" i="20"/>
  <c r="M340" i="20"/>
  <c r="M339" i="20"/>
  <c r="M338" i="20"/>
  <c r="M337" i="20"/>
  <c r="M336" i="20"/>
  <c r="M335" i="20"/>
  <c r="M334" i="20"/>
  <c r="M333" i="20"/>
  <c r="M332" i="20"/>
  <c r="M331" i="20"/>
  <c r="M330" i="20"/>
  <c r="M329" i="20"/>
  <c r="M328" i="20"/>
  <c r="M327" i="20"/>
  <c r="M326" i="20"/>
  <c r="M325" i="20"/>
  <c r="M324" i="20"/>
  <c r="M323" i="20"/>
  <c r="M322" i="20"/>
  <c r="M321" i="20"/>
  <c r="M320" i="20"/>
  <c r="M319" i="20"/>
  <c r="M318" i="20"/>
  <c r="M317" i="20"/>
  <c r="M316" i="20"/>
  <c r="M315" i="20"/>
  <c r="M314" i="20"/>
  <c r="M313" i="20"/>
  <c r="M312" i="20"/>
  <c r="M311" i="20"/>
  <c r="M310" i="20"/>
  <c r="M309" i="20"/>
  <c r="M308" i="20"/>
  <c r="M307" i="20"/>
  <c r="M306" i="20"/>
  <c r="M305" i="20"/>
  <c r="M304" i="20"/>
  <c r="M303" i="20"/>
  <c r="M302" i="20"/>
  <c r="M301" i="20"/>
  <c r="M300" i="20"/>
  <c r="M299" i="20"/>
  <c r="M298" i="20"/>
  <c r="M297" i="20"/>
  <c r="M296" i="20"/>
  <c r="M295" i="20"/>
  <c r="M294" i="20"/>
  <c r="M293" i="20"/>
  <c r="M292" i="20"/>
  <c r="M291" i="20"/>
  <c r="M290" i="20"/>
  <c r="M289" i="20"/>
  <c r="M288" i="20"/>
  <c r="M287" i="20"/>
  <c r="M286" i="20"/>
  <c r="M285" i="20"/>
  <c r="M284" i="20"/>
  <c r="M283" i="20"/>
  <c r="M282" i="20"/>
  <c r="M281" i="20"/>
  <c r="M280" i="20"/>
  <c r="M279" i="20"/>
  <c r="M278" i="20"/>
  <c r="M277" i="20"/>
  <c r="M276" i="20"/>
  <c r="M275" i="20"/>
  <c r="M274" i="20"/>
  <c r="M273" i="20"/>
  <c r="M272" i="20"/>
  <c r="M271" i="20"/>
  <c r="M270" i="20"/>
  <c r="M269" i="20"/>
  <c r="M268" i="20"/>
  <c r="M267" i="20"/>
  <c r="M266" i="20"/>
  <c r="M265" i="20"/>
  <c r="M264" i="20"/>
  <c r="M263" i="20"/>
  <c r="M262" i="20"/>
  <c r="M261" i="20"/>
  <c r="M260" i="20"/>
  <c r="M259" i="20"/>
  <c r="M258" i="20"/>
  <c r="M257" i="20"/>
  <c r="M256" i="20"/>
  <c r="M255" i="20"/>
  <c r="M254" i="20"/>
  <c r="M253" i="20"/>
  <c r="M252" i="20"/>
  <c r="M251" i="20"/>
  <c r="M250" i="20"/>
  <c r="M249" i="20"/>
  <c r="M248" i="20"/>
  <c r="M247" i="20"/>
  <c r="M246" i="20"/>
  <c r="M245" i="20"/>
  <c r="M244" i="20"/>
  <c r="M243" i="20"/>
  <c r="M242" i="20"/>
  <c r="M241" i="20"/>
  <c r="M240" i="20"/>
  <c r="M239" i="20"/>
  <c r="M238" i="20"/>
  <c r="M237" i="20"/>
  <c r="M236" i="20"/>
  <c r="M235" i="20"/>
  <c r="M234" i="20"/>
  <c r="M233" i="20"/>
  <c r="M232" i="20"/>
  <c r="M231" i="20"/>
  <c r="M230" i="20"/>
  <c r="M229" i="20"/>
  <c r="M228" i="20"/>
  <c r="M227" i="20"/>
  <c r="M226" i="20"/>
  <c r="M225" i="20"/>
  <c r="M224" i="20"/>
  <c r="M223" i="20"/>
  <c r="M222" i="20"/>
  <c r="M221" i="20"/>
  <c r="M220" i="20"/>
  <c r="M219" i="20"/>
  <c r="M218" i="20"/>
  <c r="M217" i="20"/>
  <c r="M216" i="20"/>
  <c r="M215" i="20"/>
  <c r="M214" i="20"/>
  <c r="M213" i="20"/>
  <c r="M212" i="20"/>
  <c r="M211" i="20"/>
  <c r="M210" i="20"/>
  <c r="M209" i="20"/>
  <c r="M208" i="20"/>
  <c r="M207" i="20"/>
  <c r="M206" i="20"/>
  <c r="M205" i="20"/>
  <c r="M204" i="20"/>
  <c r="M203" i="20"/>
  <c r="M202" i="20"/>
  <c r="M201" i="20"/>
  <c r="M200" i="20"/>
  <c r="M199" i="20"/>
  <c r="M198" i="20"/>
  <c r="M197" i="20"/>
  <c r="M196" i="20"/>
  <c r="M195" i="20"/>
  <c r="M194" i="20"/>
  <c r="M193" i="20"/>
  <c r="M192" i="20"/>
  <c r="M191" i="20"/>
  <c r="M190" i="20"/>
  <c r="M189" i="20"/>
  <c r="M188" i="20"/>
  <c r="M187" i="20"/>
  <c r="M186" i="20"/>
  <c r="M185" i="20"/>
  <c r="M184" i="20"/>
  <c r="M183" i="20"/>
  <c r="M182" i="20"/>
  <c r="M181" i="20"/>
  <c r="M180" i="20"/>
  <c r="M179" i="20"/>
  <c r="M178" i="20"/>
  <c r="M177" i="20"/>
  <c r="M176" i="20"/>
  <c r="M175" i="20"/>
  <c r="M174" i="20"/>
  <c r="M173" i="20"/>
  <c r="M172" i="20"/>
  <c r="M171" i="20"/>
  <c r="M170" i="20"/>
  <c r="M169" i="20"/>
  <c r="M168" i="20"/>
  <c r="M167" i="20"/>
  <c r="M166" i="20"/>
  <c r="M165" i="20"/>
  <c r="M164" i="20"/>
  <c r="M163" i="20"/>
  <c r="M162" i="20"/>
  <c r="M161" i="20"/>
  <c r="M160" i="20"/>
  <c r="M159" i="20"/>
  <c r="M158" i="20"/>
  <c r="M157" i="20"/>
  <c r="M156" i="20"/>
  <c r="M155" i="20"/>
  <c r="M154" i="20"/>
  <c r="M153" i="20"/>
  <c r="M152" i="20"/>
  <c r="M151" i="20"/>
  <c r="M150" i="20"/>
  <c r="M149" i="20"/>
  <c r="M148" i="20"/>
  <c r="M147" i="20"/>
  <c r="M146" i="20"/>
  <c r="M145" i="20"/>
  <c r="M144" i="20"/>
  <c r="M143" i="20"/>
  <c r="M142" i="20"/>
  <c r="M141" i="20"/>
  <c r="M140" i="20"/>
  <c r="M139" i="20"/>
  <c r="M138" i="20"/>
  <c r="M137" i="20"/>
  <c r="M136" i="20"/>
  <c r="M135" i="20"/>
  <c r="M134" i="20"/>
  <c r="M133" i="20"/>
  <c r="M132" i="20"/>
  <c r="M131" i="20"/>
  <c r="M130" i="20"/>
  <c r="M129" i="20"/>
  <c r="M128" i="20"/>
  <c r="M127" i="20"/>
  <c r="M126" i="20"/>
  <c r="M125" i="20"/>
  <c r="M124" i="20"/>
  <c r="M123" i="20"/>
  <c r="M122" i="20"/>
  <c r="M121" i="20"/>
  <c r="M120" i="20"/>
  <c r="M119" i="20"/>
  <c r="M118" i="20"/>
  <c r="M117" i="20"/>
  <c r="M116" i="20"/>
  <c r="M115" i="20"/>
  <c r="M114" i="20"/>
  <c r="M113" i="20"/>
  <c r="M112" i="20"/>
  <c r="M111" i="20"/>
  <c r="M110" i="20"/>
  <c r="M109" i="20"/>
  <c r="M108" i="20"/>
  <c r="M107" i="20"/>
  <c r="M106" i="20"/>
  <c r="M105" i="20"/>
  <c r="M104" i="20"/>
  <c r="M103" i="20"/>
  <c r="M102" i="20"/>
  <c r="M101" i="20"/>
  <c r="M100" i="20"/>
  <c r="M99" i="20"/>
  <c r="M98" i="20"/>
  <c r="M97" i="20"/>
  <c r="M96" i="20"/>
  <c r="M95" i="20"/>
  <c r="M94" i="20"/>
  <c r="M93" i="20"/>
  <c r="M92" i="20"/>
  <c r="M91" i="20"/>
  <c r="M90" i="20"/>
  <c r="M89" i="20"/>
  <c r="M88" i="20"/>
  <c r="M87" i="20"/>
  <c r="M86" i="20"/>
  <c r="M85" i="20"/>
  <c r="M84" i="20"/>
  <c r="M83" i="20"/>
  <c r="M82" i="20"/>
  <c r="M81" i="20"/>
  <c r="M80" i="20"/>
  <c r="M79" i="20"/>
  <c r="M78" i="20"/>
  <c r="M77" i="20"/>
  <c r="M76" i="20"/>
  <c r="M75" i="20"/>
  <c r="M74" i="20"/>
  <c r="M73" i="20"/>
  <c r="M72" i="20"/>
  <c r="M71" i="20"/>
  <c r="M70" i="20"/>
  <c r="M69" i="20"/>
  <c r="M68" i="20"/>
  <c r="M67" i="20"/>
  <c r="M66" i="20"/>
  <c r="M65" i="20"/>
  <c r="M64" i="20"/>
  <c r="M63" i="20"/>
  <c r="M62" i="20"/>
  <c r="M61" i="20"/>
  <c r="M60" i="20"/>
  <c r="M59" i="20"/>
  <c r="M58" i="20"/>
  <c r="M57" i="20"/>
  <c r="M56" i="20"/>
  <c r="M55" i="20"/>
  <c r="M54" i="20"/>
  <c r="M53" i="20"/>
  <c r="M52" i="20"/>
  <c r="M51" i="20"/>
  <c r="M50" i="20"/>
  <c r="M49" i="20"/>
  <c r="M48" i="20"/>
  <c r="M47" i="20"/>
  <c r="M46" i="20"/>
  <c r="M45" i="20"/>
  <c r="M44" i="20"/>
  <c r="M43" i="20"/>
  <c r="M42" i="20"/>
  <c r="O9" i="20" l="1"/>
  <c r="F9" i="20" s="1"/>
  <c r="O10" i="20"/>
  <c r="F10" i="20" s="1"/>
  <c r="O11" i="20"/>
  <c r="F11" i="20" s="1"/>
  <c r="O12" i="20"/>
  <c r="F12" i="20" s="1"/>
  <c r="O13" i="20"/>
  <c r="F13" i="20" s="1"/>
  <c r="O14" i="20"/>
  <c r="F14" i="20" s="1"/>
  <c r="O15" i="20"/>
  <c r="F15" i="20" s="1"/>
  <c r="O16" i="20"/>
  <c r="F16" i="20" s="1"/>
  <c r="O17" i="20"/>
  <c r="F17" i="20" s="1"/>
  <c r="O18" i="20"/>
  <c r="F18" i="20" s="1"/>
  <c r="O19" i="20"/>
  <c r="F19" i="20" s="1"/>
  <c r="O20" i="20"/>
  <c r="F20" i="20" s="1"/>
  <c r="O21" i="20"/>
  <c r="F21" i="20" s="1"/>
  <c r="O22" i="20"/>
  <c r="F22" i="20" s="1"/>
  <c r="O23" i="20"/>
  <c r="F23" i="20" s="1"/>
  <c r="O24" i="20"/>
  <c r="F24" i="20" s="1"/>
  <c r="O25" i="20"/>
  <c r="F25" i="20" s="1"/>
  <c r="O26" i="20"/>
  <c r="F26" i="20" s="1"/>
  <c r="O27" i="20"/>
  <c r="F27" i="20" s="1"/>
  <c r="O28" i="20"/>
  <c r="F28" i="20" s="1"/>
  <c r="O29" i="20"/>
  <c r="F29" i="20" s="1"/>
  <c r="O30" i="20"/>
  <c r="F30" i="20" s="1"/>
  <c r="O31" i="20"/>
  <c r="F31" i="20" s="1"/>
  <c r="O32" i="20"/>
  <c r="F32" i="20" s="1"/>
  <c r="O33" i="20"/>
  <c r="F33" i="20" s="1"/>
  <c r="O34" i="20"/>
  <c r="F34" i="20" s="1"/>
  <c r="O35" i="20"/>
  <c r="F35" i="20" s="1"/>
  <c r="O36" i="20"/>
  <c r="F36" i="20" s="1"/>
  <c r="O37" i="20"/>
  <c r="F37" i="20" s="1"/>
  <c r="O38" i="20"/>
  <c r="F38" i="20" s="1"/>
  <c r="O39" i="20"/>
  <c r="F39" i="20" s="1"/>
  <c r="O40" i="20"/>
  <c r="F40" i="20" s="1"/>
  <c r="O41" i="20"/>
  <c r="F41" i="20" s="1"/>
  <c r="O42" i="20"/>
  <c r="F42" i="20" s="1"/>
  <c r="O43" i="20"/>
  <c r="F43" i="20" s="1"/>
  <c r="O44" i="20"/>
  <c r="F44" i="20" s="1"/>
  <c r="O45" i="20"/>
  <c r="F45" i="20" s="1"/>
  <c r="O46" i="20"/>
  <c r="F46" i="20" s="1"/>
  <c r="O47" i="20"/>
  <c r="F47" i="20" s="1"/>
  <c r="O48" i="20"/>
  <c r="F48" i="20" s="1"/>
  <c r="O49" i="20"/>
  <c r="F49" i="20" s="1"/>
  <c r="O50" i="20"/>
  <c r="F50" i="20" s="1"/>
  <c r="O51" i="20"/>
  <c r="F51" i="20" s="1"/>
  <c r="O52" i="20"/>
  <c r="F52" i="20" s="1"/>
  <c r="O53" i="20"/>
  <c r="F53" i="20" s="1"/>
  <c r="O54" i="20"/>
  <c r="F54" i="20" s="1"/>
  <c r="O55" i="20"/>
  <c r="F55" i="20" s="1"/>
  <c r="O56" i="20"/>
  <c r="F56" i="20" s="1"/>
  <c r="O57" i="20"/>
  <c r="F57" i="20" s="1"/>
  <c r="O58" i="20"/>
  <c r="F58" i="20" s="1"/>
  <c r="O59" i="20"/>
  <c r="F59" i="20" s="1"/>
  <c r="O60" i="20"/>
  <c r="F60" i="20" s="1"/>
  <c r="O61" i="20"/>
  <c r="F61" i="20" s="1"/>
  <c r="O62" i="20"/>
  <c r="F62" i="20" s="1"/>
  <c r="O63" i="20"/>
  <c r="F63" i="20" s="1"/>
  <c r="O64" i="20"/>
  <c r="F64" i="20" s="1"/>
  <c r="O65" i="20"/>
  <c r="F65" i="20" s="1"/>
  <c r="O66" i="20"/>
  <c r="F66" i="20" s="1"/>
  <c r="O67" i="20"/>
  <c r="F67" i="20" s="1"/>
  <c r="O68" i="20"/>
  <c r="F68" i="20" s="1"/>
  <c r="O69" i="20"/>
  <c r="F69" i="20" s="1"/>
  <c r="O70" i="20"/>
  <c r="F70" i="20" s="1"/>
  <c r="O71" i="20"/>
  <c r="F71" i="20" s="1"/>
  <c r="O72" i="20"/>
  <c r="F72" i="20" s="1"/>
  <c r="O73" i="20"/>
  <c r="F73" i="20" s="1"/>
  <c r="O74" i="20"/>
  <c r="F74" i="20" s="1"/>
  <c r="O75" i="20"/>
  <c r="F75" i="20" s="1"/>
  <c r="O76" i="20"/>
  <c r="F76" i="20" s="1"/>
  <c r="O77" i="20"/>
  <c r="F77" i="20" s="1"/>
  <c r="O78" i="20"/>
  <c r="F78" i="20" s="1"/>
  <c r="O79" i="20"/>
  <c r="F79" i="20" s="1"/>
  <c r="O80" i="20"/>
  <c r="F80" i="20" s="1"/>
  <c r="O81" i="20"/>
  <c r="F81" i="20" s="1"/>
  <c r="O82" i="20"/>
  <c r="F82" i="20" s="1"/>
  <c r="O83" i="20"/>
  <c r="F83" i="20" s="1"/>
  <c r="O84" i="20"/>
  <c r="F84" i="20" s="1"/>
  <c r="O85" i="20"/>
  <c r="F85" i="20" s="1"/>
  <c r="O86" i="20"/>
  <c r="F86" i="20" s="1"/>
  <c r="O87" i="20"/>
  <c r="F87" i="20" s="1"/>
  <c r="O88" i="20"/>
  <c r="F88" i="20" s="1"/>
  <c r="O89" i="20"/>
  <c r="F89" i="20" s="1"/>
  <c r="O90" i="20"/>
  <c r="F90" i="20" s="1"/>
  <c r="O91" i="20"/>
  <c r="F91" i="20" s="1"/>
  <c r="O92" i="20"/>
  <c r="F92" i="20" s="1"/>
  <c r="O93" i="20"/>
  <c r="F93" i="20" s="1"/>
  <c r="O94" i="20"/>
  <c r="F94" i="20" s="1"/>
  <c r="O95" i="20"/>
  <c r="F95" i="20" s="1"/>
  <c r="O96" i="20"/>
  <c r="F96" i="20" s="1"/>
  <c r="O97" i="20"/>
  <c r="F97" i="20" s="1"/>
  <c r="O98" i="20"/>
  <c r="F98" i="20" s="1"/>
  <c r="O99" i="20"/>
  <c r="F99" i="20" s="1"/>
  <c r="O100" i="20"/>
  <c r="F100" i="20" s="1"/>
  <c r="O101" i="20"/>
  <c r="F101" i="20" s="1"/>
  <c r="O102" i="20"/>
  <c r="F102" i="20" s="1"/>
  <c r="O103" i="20"/>
  <c r="F103" i="20" s="1"/>
  <c r="O104" i="20"/>
  <c r="F104" i="20" s="1"/>
  <c r="O105" i="20"/>
  <c r="F105" i="20" s="1"/>
  <c r="O106" i="20"/>
  <c r="F106" i="20" s="1"/>
  <c r="O107" i="20"/>
  <c r="F107" i="20" s="1"/>
  <c r="O108" i="20"/>
  <c r="F108" i="20" s="1"/>
  <c r="O109" i="20"/>
  <c r="F109" i="20" s="1"/>
  <c r="O110" i="20"/>
  <c r="F110" i="20" s="1"/>
  <c r="O111" i="20"/>
  <c r="F111" i="20" s="1"/>
  <c r="O112" i="20"/>
  <c r="F112" i="20" s="1"/>
  <c r="O113" i="20"/>
  <c r="F113" i="20" s="1"/>
  <c r="O114" i="20"/>
  <c r="F114" i="20" s="1"/>
  <c r="O115" i="20"/>
  <c r="F115" i="20" s="1"/>
  <c r="O116" i="20"/>
  <c r="F116" i="20" s="1"/>
  <c r="O117" i="20"/>
  <c r="F117" i="20" s="1"/>
  <c r="O118" i="20"/>
  <c r="F118" i="20" s="1"/>
  <c r="O119" i="20"/>
  <c r="F119" i="20" s="1"/>
  <c r="O120" i="20"/>
  <c r="F120" i="20" s="1"/>
  <c r="O121" i="20"/>
  <c r="F121" i="20" s="1"/>
  <c r="O122" i="20"/>
  <c r="F122" i="20" s="1"/>
  <c r="O123" i="20"/>
  <c r="F123" i="20" s="1"/>
  <c r="O124" i="20"/>
  <c r="F124" i="20" s="1"/>
  <c r="O125" i="20"/>
  <c r="F125" i="20" s="1"/>
  <c r="O126" i="20"/>
  <c r="F126" i="20" s="1"/>
  <c r="O127" i="20"/>
  <c r="F127" i="20" s="1"/>
  <c r="O128" i="20"/>
  <c r="F128" i="20" s="1"/>
  <c r="O129" i="20"/>
  <c r="F129" i="20" s="1"/>
  <c r="O130" i="20"/>
  <c r="F130" i="20" s="1"/>
  <c r="O131" i="20"/>
  <c r="F131" i="20" s="1"/>
  <c r="O132" i="20"/>
  <c r="F132" i="20" s="1"/>
  <c r="O133" i="20"/>
  <c r="F133" i="20" s="1"/>
  <c r="O134" i="20"/>
  <c r="F134" i="20" s="1"/>
  <c r="O135" i="20"/>
  <c r="F135" i="20" s="1"/>
  <c r="O136" i="20"/>
  <c r="F136" i="20" s="1"/>
  <c r="O137" i="20"/>
  <c r="F137" i="20" s="1"/>
  <c r="O138" i="20"/>
  <c r="F138" i="20" s="1"/>
  <c r="O139" i="20"/>
  <c r="F139" i="20" s="1"/>
  <c r="O140" i="20"/>
  <c r="F140" i="20" s="1"/>
  <c r="O141" i="20"/>
  <c r="F141" i="20" s="1"/>
  <c r="O142" i="20"/>
  <c r="F142" i="20" s="1"/>
  <c r="O143" i="20"/>
  <c r="F143" i="20" s="1"/>
  <c r="O144" i="20"/>
  <c r="F144" i="20" s="1"/>
  <c r="O145" i="20"/>
  <c r="F145" i="20" s="1"/>
  <c r="O146" i="20"/>
  <c r="F146" i="20" s="1"/>
  <c r="O147" i="20"/>
  <c r="F147" i="20" s="1"/>
  <c r="O148" i="20"/>
  <c r="F148" i="20" s="1"/>
  <c r="O149" i="20"/>
  <c r="F149" i="20" s="1"/>
  <c r="O150" i="20"/>
  <c r="F150" i="20" s="1"/>
  <c r="O151" i="20"/>
  <c r="F151" i="20" s="1"/>
  <c r="O152" i="20"/>
  <c r="F152" i="20" s="1"/>
  <c r="O153" i="20"/>
  <c r="F153" i="20" s="1"/>
  <c r="O154" i="20"/>
  <c r="F154" i="20" s="1"/>
  <c r="O155" i="20"/>
  <c r="F155" i="20" s="1"/>
  <c r="O156" i="20"/>
  <c r="F156" i="20" s="1"/>
  <c r="O157" i="20"/>
  <c r="F157" i="20" s="1"/>
  <c r="O158" i="20"/>
  <c r="F158" i="20" s="1"/>
  <c r="O159" i="20"/>
  <c r="F159" i="20" s="1"/>
  <c r="O160" i="20"/>
  <c r="F160" i="20" s="1"/>
  <c r="O161" i="20"/>
  <c r="F161" i="20" s="1"/>
  <c r="O162" i="20"/>
  <c r="F162" i="20" s="1"/>
  <c r="O163" i="20"/>
  <c r="F163" i="20" s="1"/>
  <c r="O164" i="20"/>
  <c r="F164" i="20" s="1"/>
  <c r="O165" i="20"/>
  <c r="F165" i="20" s="1"/>
  <c r="O166" i="20"/>
  <c r="F166" i="20" s="1"/>
  <c r="O167" i="20"/>
  <c r="F167" i="20" s="1"/>
  <c r="O168" i="20"/>
  <c r="F168" i="20" s="1"/>
  <c r="O169" i="20"/>
  <c r="F169" i="20" s="1"/>
  <c r="O170" i="20"/>
  <c r="F170" i="20" s="1"/>
  <c r="O171" i="20"/>
  <c r="F171" i="20" s="1"/>
  <c r="O172" i="20"/>
  <c r="F172" i="20" s="1"/>
  <c r="O173" i="20"/>
  <c r="F173" i="20" s="1"/>
  <c r="O174" i="20"/>
  <c r="F174" i="20" s="1"/>
  <c r="O175" i="20"/>
  <c r="F175" i="20" s="1"/>
  <c r="O176" i="20"/>
  <c r="F176" i="20" s="1"/>
  <c r="O177" i="20"/>
  <c r="F177" i="20" s="1"/>
  <c r="O178" i="20"/>
  <c r="F178" i="20" s="1"/>
  <c r="O179" i="20"/>
  <c r="F179" i="20" s="1"/>
  <c r="O180" i="20"/>
  <c r="F180" i="20" s="1"/>
  <c r="O181" i="20"/>
  <c r="F181" i="20" s="1"/>
  <c r="O182" i="20"/>
  <c r="F182" i="20" s="1"/>
  <c r="O183" i="20"/>
  <c r="F183" i="20" s="1"/>
  <c r="O184" i="20"/>
  <c r="F184" i="20" s="1"/>
  <c r="O185" i="20"/>
  <c r="F185" i="20" s="1"/>
  <c r="O186" i="20"/>
  <c r="F186" i="20" s="1"/>
  <c r="O187" i="20"/>
  <c r="F187" i="20" s="1"/>
  <c r="O188" i="20"/>
  <c r="F188" i="20" s="1"/>
  <c r="O189" i="20"/>
  <c r="F189" i="20" s="1"/>
  <c r="O190" i="20"/>
  <c r="F190" i="20" s="1"/>
  <c r="O191" i="20"/>
  <c r="F191" i="20" s="1"/>
  <c r="O192" i="20"/>
  <c r="F192" i="20" s="1"/>
  <c r="O193" i="20"/>
  <c r="F193" i="20" s="1"/>
  <c r="O194" i="20"/>
  <c r="F194" i="20" s="1"/>
  <c r="O195" i="20"/>
  <c r="F195" i="20" s="1"/>
  <c r="O196" i="20"/>
  <c r="F196" i="20" s="1"/>
  <c r="O197" i="20"/>
  <c r="F197" i="20" s="1"/>
  <c r="O198" i="20"/>
  <c r="F198" i="20" s="1"/>
  <c r="O199" i="20"/>
  <c r="F199" i="20" s="1"/>
  <c r="O200" i="20"/>
  <c r="F200" i="20" s="1"/>
  <c r="O201" i="20"/>
  <c r="F201" i="20" s="1"/>
  <c r="O202" i="20"/>
  <c r="F202" i="20" s="1"/>
  <c r="O203" i="20"/>
  <c r="F203" i="20" s="1"/>
  <c r="O204" i="20"/>
  <c r="F204" i="20" s="1"/>
  <c r="O205" i="20"/>
  <c r="F205" i="20" s="1"/>
  <c r="O206" i="20"/>
  <c r="F206" i="20" s="1"/>
  <c r="O207" i="20"/>
  <c r="F207" i="20" s="1"/>
  <c r="O208" i="20"/>
  <c r="F208" i="20" s="1"/>
  <c r="O209" i="20"/>
  <c r="F209" i="20" s="1"/>
  <c r="O210" i="20"/>
  <c r="F210" i="20" s="1"/>
  <c r="O211" i="20"/>
  <c r="F211" i="20" s="1"/>
  <c r="O212" i="20"/>
  <c r="F212" i="20" s="1"/>
  <c r="O213" i="20"/>
  <c r="F213" i="20" s="1"/>
  <c r="O214" i="20"/>
  <c r="F214" i="20" s="1"/>
  <c r="O215" i="20"/>
  <c r="F215" i="20" s="1"/>
  <c r="O216" i="20"/>
  <c r="F216" i="20" s="1"/>
  <c r="O217" i="20"/>
  <c r="F217" i="20" s="1"/>
  <c r="O218" i="20"/>
  <c r="F218" i="20" s="1"/>
  <c r="O219" i="20"/>
  <c r="F219" i="20" s="1"/>
  <c r="O220" i="20"/>
  <c r="F220" i="20" s="1"/>
  <c r="O221" i="20"/>
  <c r="F221" i="20" s="1"/>
  <c r="O222" i="20"/>
  <c r="F222" i="20" s="1"/>
  <c r="O223" i="20"/>
  <c r="F223" i="20" s="1"/>
  <c r="O224" i="20"/>
  <c r="F224" i="20" s="1"/>
  <c r="O225" i="20"/>
  <c r="F225" i="20" s="1"/>
  <c r="O226" i="20"/>
  <c r="F226" i="20" s="1"/>
  <c r="O227" i="20"/>
  <c r="F227" i="20" s="1"/>
  <c r="O228" i="20"/>
  <c r="F228" i="20" s="1"/>
  <c r="O229" i="20"/>
  <c r="F229" i="20" s="1"/>
  <c r="O230" i="20"/>
  <c r="F230" i="20" s="1"/>
  <c r="O231" i="20"/>
  <c r="F231" i="20" s="1"/>
  <c r="O232" i="20"/>
  <c r="F232" i="20" s="1"/>
  <c r="O233" i="20"/>
  <c r="F233" i="20" s="1"/>
  <c r="O234" i="20"/>
  <c r="F234" i="20" s="1"/>
  <c r="O235" i="20"/>
  <c r="F235" i="20" s="1"/>
  <c r="O236" i="20"/>
  <c r="F236" i="20" s="1"/>
  <c r="O237" i="20"/>
  <c r="F237" i="20" s="1"/>
  <c r="O238" i="20"/>
  <c r="F238" i="20" s="1"/>
  <c r="O239" i="20"/>
  <c r="F239" i="20" s="1"/>
  <c r="O240" i="20"/>
  <c r="F240" i="20" s="1"/>
  <c r="O241" i="20"/>
  <c r="F241" i="20" s="1"/>
  <c r="O242" i="20"/>
  <c r="F242" i="20" s="1"/>
  <c r="O243" i="20"/>
  <c r="F243" i="20" s="1"/>
  <c r="O244" i="20"/>
  <c r="F244" i="20" s="1"/>
  <c r="O245" i="20"/>
  <c r="F245" i="20" s="1"/>
  <c r="O246" i="20"/>
  <c r="F246" i="20" s="1"/>
  <c r="O247" i="20"/>
  <c r="F247" i="20" s="1"/>
  <c r="O248" i="20"/>
  <c r="F248" i="20" s="1"/>
  <c r="O249" i="20"/>
  <c r="F249" i="20" s="1"/>
  <c r="O250" i="20"/>
  <c r="F250" i="20" s="1"/>
  <c r="O251" i="20"/>
  <c r="F251" i="20" s="1"/>
  <c r="O252" i="20"/>
  <c r="F252" i="20" s="1"/>
  <c r="O253" i="20"/>
  <c r="F253" i="20" s="1"/>
  <c r="O254" i="20"/>
  <c r="F254" i="20" s="1"/>
  <c r="O255" i="20"/>
  <c r="F255" i="20" s="1"/>
  <c r="O256" i="20"/>
  <c r="F256" i="20" s="1"/>
  <c r="O257" i="20"/>
  <c r="F257" i="20" s="1"/>
  <c r="O258" i="20"/>
  <c r="F258" i="20" s="1"/>
  <c r="O259" i="20"/>
  <c r="F259" i="20" s="1"/>
  <c r="O260" i="20"/>
  <c r="F260" i="20" s="1"/>
  <c r="O261" i="20"/>
  <c r="F261" i="20" s="1"/>
  <c r="O262" i="20"/>
  <c r="F262" i="20" s="1"/>
  <c r="O263" i="20"/>
  <c r="F263" i="20" s="1"/>
  <c r="O264" i="20"/>
  <c r="F264" i="20" s="1"/>
  <c r="O265" i="20"/>
  <c r="F265" i="20" s="1"/>
  <c r="O266" i="20"/>
  <c r="F266" i="20" s="1"/>
  <c r="O267" i="20"/>
  <c r="F267" i="20" s="1"/>
  <c r="O268" i="20"/>
  <c r="F268" i="20" s="1"/>
  <c r="O269" i="20"/>
  <c r="F269" i="20" s="1"/>
  <c r="O270" i="20"/>
  <c r="F270" i="20" s="1"/>
  <c r="O271" i="20"/>
  <c r="F271" i="20" s="1"/>
  <c r="O272" i="20"/>
  <c r="F272" i="20" s="1"/>
  <c r="O273" i="20"/>
  <c r="F273" i="20" s="1"/>
  <c r="O274" i="20"/>
  <c r="F274" i="20" s="1"/>
  <c r="O275" i="20"/>
  <c r="F275" i="20" s="1"/>
  <c r="O276" i="20"/>
  <c r="F276" i="20" s="1"/>
  <c r="O277" i="20"/>
  <c r="F277" i="20" s="1"/>
  <c r="O278" i="20"/>
  <c r="F278" i="20" s="1"/>
  <c r="O279" i="20"/>
  <c r="F279" i="20" s="1"/>
  <c r="O280" i="20"/>
  <c r="F280" i="20" s="1"/>
  <c r="O281" i="20"/>
  <c r="F281" i="20" s="1"/>
  <c r="O282" i="20"/>
  <c r="F282" i="20" s="1"/>
  <c r="O283" i="20"/>
  <c r="F283" i="20" s="1"/>
  <c r="O284" i="20"/>
  <c r="F284" i="20" s="1"/>
  <c r="O285" i="20"/>
  <c r="F285" i="20" s="1"/>
  <c r="O286" i="20"/>
  <c r="F286" i="20" s="1"/>
  <c r="O287" i="20"/>
  <c r="F287" i="20" s="1"/>
  <c r="O288" i="20"/>
  <c r="F288" i="20" s="1"/>
  <c r="O289" i="20"/>
  <c r="F289" i="20" s="1"/>
  <c r="O290" i="20"/>
  <c r="F290" i="20" s="1"/>
  <c r="O291" i="20"/>
  <c r="F291" i="20" s="1"/>
  <c r="O292" i="20"/>
  <c r="F292" i="20" s="1"/>
  <c r="O293" i="20"/>
  <c r="F293" i="20" s="1"/>
  <c r="O294" i="20"/>
  <c r="F294" i="20" s="1"/>
  <c r="O295" i="20"/>
  <c r="F295" i="20" s="1"/>
  <c r="O296" i="20"/>
  <c r="F296" i="20" s="1"/>
  <c r="O297" i="20"/>
  <c r="F297" i="20" s="1"/>
  <c r="O298" i="20"/>
  <c r="F298" i="20" s="1"/>
  <c r="O299" i="20"/>
  <c r="F299" i="20" s="1"/>
  <c r="O300" i="20"/>
  <c r="F300" i="20" s="1"/>
  <c r="O301" i="20"/>
  <c r="F301" i="20" s="1"/>
  <c r="O302" i="20"/>
  <c r="F302" i="20" s="1"/>
  <c r="O303" i="20"/>
  <c r="F303" i="20" s="1"/>
  <c r="O304" i="20"/>
  <c r="F304" i="20" s="1"/>
  <c r="O305" i="20"/>
  <c r="F305" i="20" s="1"/>
  <c r="O306" i="20"/>
  <c r="F306" i="20" s="1"/>
  <c r="O307" i="20"/>
  <c r="F307" i="20" s="1"/>
  <c r="O308" i="20"/>
  <c r="F308" i="20" s="1"/>
  <c r="O309" i="20"/>
  <c r="F309" i="20" s="1"/>
  <c r="O310" i="20"/>
  <c r="F310" i="20" s="1"/>
  <c r="O311" i="20"/>
  <c r="F311" i="20" s="1"/>
  <c r="O312" i="20"/>
  <c r="F312" i="20" s="1"/>
  <c r="O313" i="20"/>
  <c r="F313" i="20" s="1"/>
  <c r="O314" i="20"/>
  <c r="F314" i="20" s="1"/>
  <c r="O315" i="20"/>
  <c r="F315" i="20" s="1"/>
  <c r="O316" i="20"/>
  <c r="F316" i="20" s="1"/>
  <c r="O317" i="20"/>
  <c r="F317" i="20" s="1"/>
  <c r="O318" i="20"/>
  <c r="F318" i="20" s="1"/>
  <c r="O319" i="20"/>
  <c r="F319" i="20" s="1"/>
  <c r="O320" i="20"/>
  <c r="F320" i="20" s="1"/>
  <c r="O321" i="20"/>
  <c r="F321" i="20" s="1"/>
  <c r="O322" i="20"/>
  <c r="F322" i="20" s="1"/>
  <c r="O323" i="20"/>
  <c r="F323" i="20" s="1"/>
  <c r="O324" i="20"/>
  <c r="F324" i="20" s="1"/>
  <c r="O325" i="20"/>
  <c r="F325" i="20" s="1"/>
  <c r="O326" i="20"/>
  <c r="F326" i="20" s="1"/>
  <c r="O327" i="20"/>
  <c r="F327" i="20" s="1"/>
  <c r="O328" i="20"/>
  <c r="F328" i="20" s="1"/>
  <c r="O329" i="20"/>
  <c r="F329" i="20" s="1"/>
  <c r="O330" i="20"/>
  <c r="F330" i="20" s="1"/>
  <c r="O331" i="20"/>
  <c r="F331" i="20" s="1"/>
  <c r="O332" i="20"/>
  <c r="F332" i="20" s="1"/>
  <c r="O333" i="20"/>
  <c r="F333" i="20" s="1"/>
  <c r="O334" i="20"/>
  <c r="F334" i="20" s="1"/>
  <c r="O335" i="20"/>
  <c r="F335" i="20" s="1"/>
  <c r="O336" i="20"/>
  <c r="F336" i="20" s="1"/>
  <c r="O337" i="20"/>
  <c r="F337" i="20" s="1"/>
  <c r="O338" i="20"/>
  <c r="F338" i="20" s="1"/>
  <c r="O339" i="20"/>
  <c r="F339" i="20" s="1"/>
  <c r="O340" i="20"/>
  <c r="F340" i="20" s="1"/>
  <c r="O341" i="20"/>
  <c r="F341" i="20" s="1"/>
  <c r="O342" i="20"/>
  <c r="F342" i="20" s="1"/>
  <c r="O343" i="20"/>
  <c r="F343" i="20" s="1"/>
  <c r="O344" i="20"/>
  <c r="F344" i="20" s="1"/>
  <c r="O345" i="20"/>
  <c r="F345" i="20" s="1"/>
  <c r="O346" i="20"/>
  <c r="F346" i="20" s="1"/>
  <c r="O347" i="20"/>
  <c r="F347" i="20" s="1"/>
  <c r="O348" i="20"/>
  <c r="F348" i="20" s="1"/>
  <c r="O349" i="20"/>
  <c r="F349" i="20" s="1"/>
  <c r="O350" i="20"/>
  <c r="F350" i="20" s="1"/>
  <c r="O351" i="20"/>
  <c r="F351" i="20" s="1"/>
  <c r="O352" i="20"/>
  <c r="F352" i="20" s="1"/>
  <c r="O353" i="20"/>
  <c r="F353" i="20" s="1"/>
  <c r="O354" i="20"/>
  <c r="F354" i="20" s="1"/>
  <c r="O355" i="20"/>
  <c r="F355" i="20" s="1"/>
  <c r="O356" i="20"/>
  <c r="F356" i="20" s="1"/>
  <c r="O357" i="20"/>
  <c r="F357" i="20" s="1"/>
  <c r="O358" i="20"/>
  <c r="F358" i="20" s="1"/>
  <c r="O359" i="20"/>
  <c r="F359" i="20" s="1"/>
  <c r="O360" i="20"/>
  <c r="F360" i="20" s="1"/>
  <c r="O361" i="20"/>
  <c r="F361" i="20" s="1"/>
  <c r="O362" i="20"/>
  <c r="F362" i="20" s="1"/>
  <c r="O363" i="20"/>
  <c r="F363" i="20" s="1"/>
  <c r="O364" i="20"/>
  <c r="F364" i="20" s="1"/>
  <c r="O365" i="20"/>
  <c r="F365" i="20" s="1"/>
  <c r="O366" i="20"/>
  <c r="F366" i="20" s="1"/>
  <c r="O367" i="20"/>
  <c r="F367" i="20" s="1"/>
  <c r="O368" i="20"/>
  <c r="F368" i="20" s="1"/>
  <c r="O369" i="20"/>
  <c r="F369" i="20" s="1"/>
  <c r="O370" i="20"/>
  <c r="F370" i="20" s="1"/>
  <c r="O371" i="20"/>
  <c r="F371" i="20" s="1"/>
  <c r="O372" i="20"/>
  <c r="F372" i="20" s="1"/>
  <c r="O373" i="20"/>
  <c r="F373" i="20" s="1"/>
  <c r="O374" i="20"/>
  <c r="F374" i="20" s="1"/>
  <c r="O375" i="20"/>
  <c r="F375" i="20" s="1"/>
  <c r="O376" i="20"/>
  <c r="F376" i="20" s="1"/>
  <c r="O377" i="20"/>
  <c r="F377" i="20" s="1"/>
  <c r="O378" i="20"/>
  <c r="F378" i="20" s="1"/>
  <c r="O379" i="20"/>
  <c r="F379" i="20" s="1"/>
  <c r="O380" i="20"/>
  <c r="F380" i="20" s="1"/>
  <c r="O381" i="20"/>
  <c r="F381" i="20" s="1"/>
  <c r="O382" i="20"/>
  <c r="F382" i="20" s="1"/>
  <c r="O383" i="20"/>
  <c r="F383" i="20" s="1"/>
  <c r="O384" i="20"/>
  <c r="F384" i="20" s="1"/>
  <c r="O385" i="20"/>
  <c r="F385" i="20" s="1"/>
  <c r="O386" i="20"/>
  <c r="F386" i="20" s="1"/>
  <c r="O387" i="20"/>
  <c r="F387" i="20" s="1"/>
  <c r="O388" i="20"/>
  <c r="F388" i="20" s="1"/>
  <c r="O389" i="20"/>
  <c r="F389" i="20" s="1"/>
  <c r="O390" i="20"/>
  <c r="F390" i="20" s="1"/>
  <c r="O391" i="20"/>
  <c r="F391" i="20" s="1"/>
  <c r="O392" i="20"/>
  <c r="F392" i="20" s="1"/>
  <c r="O393" i="20"/>
  <c r="F393" i="20" s="1"/>
  <c r="O394" i="20"/>
  <c r="F394" i="20" s="1"/>
  <c r="O395" i="20"/>
  <c r="F395" i="20" s="1"/>
  <c r="O396" i="20"/>
  <c r="F396" i="20" s="1"/>
  <c r="O397" i="20"/>
  <c r="F397" i="20" s="1"/>
  <c r="O398" i="20"/>
  <c r="F398" i="20" s="1"/>
  <c r="O399" i="20"/>
  <c r="F399" i="20" s="1"/>
  <c r="O400" i="20"/>
  <c r="F400" i="20" s="1"/>
  <c r="O401" i="20"/>
  <c r="F401" i="20" s="1"/>
  <c r="O402" i="20"/>
  <c r="F402" i="20" s="1"/>
  <c r="O403" i="20"/>
  <c r="F403" i="20" s="1"/>
  <c r="O404" i="20"/>
  <c r="F404" i="20" s="1"/>
  <c r="O405" i="20"/>
  <c r="F405" i="20" s="1"/>
  <c r="O406" i="20"/>
  <c r="F406" i="20" s="1"/>
  <c r="O407" i="20"/>
  <c r="F407" i="20" s="1"/>
  <c r="O408" i="20"/>
  <c r="F408" i="20" s="1"/>
  <c r="O409" i="20"/>
  <c r="F409" i="20" s="1"/>
  <c r="O410" i="20"/>
  <c r="F410" i="20" s="1"/>
  <c r="O411" i="20"/>
  <c r="F411" i="20" s="1"/>
  <c r="O412" i="20"/>
  <c r="F412" i="20" s="1"/>
  <c r="O413" i="20"/>
  <c r="F413" i="20" s="1"/>
  <c r="O414" i="20"/>
  <c r="F414" i="20" s="1"/>
  <c r="O415" i="20"/>
  <c r="F415" i="20" s="1"/>
  <c r="O416" i="20"/>
  <c r="F416" i="20" s="1"/>
  <c r="O417" i="20"/>
  <c r="F417" i="20" s="1"/>
  <c r="O418" i="20"/>
  <c r="F418" i="20" s="1"/>
  <c r="O419" i="20"/>
  <c r="F419" i="20" s="1"/>
  <c r="O420" i="20"/>
  <c r="F420" i="20" s="1"/>
  <c r="O421" i="20"/>
  <c r="F421" i="20" s="1"/>
  <c r="O422" i="20"/>
  <c r="F422" i="20" s="1"/>
  <c r="O423" i="20"/>
  <c r="F423" i="20" s="1"/>
  <c r="O424" i="20"/>
  <c r="F424" i="20" s="1"/>
  <c r="O425" i="20"/>
  <c r="F425" i="20" s="1"/>
  <c r="O426" i="20"/>
  <c r="F426" i="20" s="1"/>
  <c r="O427" i="20"/>
  <c r="F427" i="20" s="1"/>
  <c r="O428" i="20"/>
  <c r="F428" i="20" s="1"/>
  <c r="O429" i="20"/>
  <c r="F429" i="20" s="1"/>
  <c r="O430" i="20"/>
  <c r="F430" i="20" s="1"/>
  <c r="O431" i="20"/>
  <c r="F431" i="20" s="1"/>
  <c r="O432" i="20"/>
  <c r="F432" i="20" s="1"/>
  <c r="O433" i="20"/>
  <c r="F433" i="20" s="1"/>
  <c r="O434" i="20"/>
  <c r="F434" i="20" s="1"/>
  <c r="O435" i="20"/>
  <c r="F435" i="20" s="1"/>
  <c r="O436" i="20"/>
  <c r="F436" i="20" s="1"/>
  <c r="O437" i="20"/>
  <c r="F437" i="20" s="1"/>
  <c r="O438" i="20"/>
  <c r="F438" i="20" s="1"/>
  <c r="O439" i="20"/>
  <c r="F439" i="20" s="1"/>
  <c r="O440" i="20"/>
  <c r="F440" i="20" s="1"/>
  <c r="O441" i="20"/>
  <c r="F441" i="20" s="1"/>
  <c r="O442" i="20"/>
  <c r="F442" i="20" s="1"/>
  <c r="O443" i="20"/>
  <c r="F443" i="20" s="1"/>
  <c r="O444" i="20"/>
  <c r="F444" i="20" s="1"/>
  <c r="O445" i="20"/>
  <c r="F445" i="20" s="1"/>
  <c r="O446" i="20"/>
  <c r="F446" i="20" s="1"/>
  <c r="O447" i="20"/>
  <c r="F447" i="20" s="1"/>
  <c r="O448" i="20"/>
  <c r="F448" i="20" s="1"/>
  <c r="O449" i="20"/>
  <c r="F449" i="20" s="1"/>
  <c r="O450" i="20"/>
  <c r="F450" i="20" s="1"/>
  <c r="O451" i="20"/>
  <c r="F451" i="20" s="1"/>
  <c r="O452" i="20"/>
  <c r="F452" i="20" s="1"/>
  <c r="O453" i="20"/>
  <c r="F453" i="20" s="1"/>
  <c r="O454" i="20"/>
  <c r="F454" i="20" s="1"/>
  <c r="O455" i="20"/>
  <c r="F455" i="20" s="1"/>
  <c r="O456" i="20"/>
  <c r="F456" i="20" s="1"/>
  <c r="O457" i="20"/>
  <c r="F457" i="20" s="1"/>
  <c r="O458" i="20"/>
  <c r="F458" i="20" s="1"/>
  <c r="O459" i="20"/>
  <c r="F459" i="20" s="1"/>
  <c r="O460" i="20"/>
  <c r="F460" i="20" s="1"/>
  <c r="O461" i="20"/>
  <c r="F461" i="20" s="1"/>
  <c r="O462" i="20"/>
  <c r="F462" i="20" s="1"/>
  <c r="O463" i="20"/>
  <c r="F463" i="20" s="1"/>
  <c r="O464" i="20"/>
  <c r="F464" i="20" s="1"/>
  <c r="O465" i="20"/>
  <c r="F465" i="20" s="1"/>
  <c r="O466" i="20"/>
  <c r="F466" i="20" s="1"/>
  <c r="O467" i="20"/>
  <c r="F467" i="20" s="1"/>
  <c r="O468" i="20"/>
  <c r="F468" i="20" s="1"/>
  <c r="O469" i="20"/>
  <c r="F469" i="20" s="1"/>
  <c r="O470" i="20"/>
  <c r="F470" i="20" s="1"/>
  <c r="O471" i="20"/>
  <c r="F471" i="20" s="1"/>
  <c r="O472" i="20"/>
  <c r="F472" i="20" s="1"/>
  <c r="O473" i="20"/>
  <c r="F473" i="20" s="1"/>
  <c r="O474" i="20"/>
  <c r="F474" i="20" s="1"/>
  <c r="O475" i="20"/>
  <c r="F475" i="20" s="1"/>
  <c r="O476" i="20"/>
  <c r="F476" i="20" s="1"/>
  <c r="O477" i="20"/>
  <c r="F477" i="20" s="1"/>
  <c r="O478" i="20"/>
  <c r="F478" i="20" s="1"/>
  <c r="O479" i="20"/>
  <c r="F479" i="20" s="1"/>
  <c r="O480" i="20"/>
  <c r="F480" i="20" s="1"/>
  <c r="O481" i="20"/>
  <c r="F481" i="20" s="1"/>
  <c r="O482" i="20"/>
  <c r="F482" i="20" s="1"/>
  <c r="O483" i="20"/>
  <c r="F483" i="20" s="1"/>
  <c r="O484" i="20"/>
  <c r="F484" i="20" s="1"/>
  <c r="O485" i="20"/>
  <c r="F485" i="20" s="1"/>
  <c r="O486" i="20"/>
  <c r="F486" i="20" s="1"/>
  <c r="O487" i="20"/>
  <c r="F487" i="20" s="1"/>
  <c r="O488" i="20"/>
  <c r="F488" i="20" s="1"/>
  <c r="O489" i="20"/>
  <c r="F489" i="20" s="1"/>
  <c r="O490" i="20"/>
  <c r="F490" i="20" s="1"/>
  <c r="O491" i="20"/>
  <c r="F491" i="20" s="1"/>
  <c r="O492" i="20"/>
  <c r="F492" i="20" s="1"/>
  <c r="O493" i="20"/>
  <c r="F493" i="20" s="1"/>
  <c r="O494" i="20"/>
  <c r="F494" i="20" s="1"/>
  <c r="O495" i="20"/>
  <c r="F495" i="20" s="1"/>
  <c r="O496" i="20"/>
  <c r="F496" i="20" s="1"/>
  <c r="O497" i="20"/>
  <c r="F497" i="20" s="1"/>
  <c r="O498" i="20"/>
  <c r="F498" i="20" s="1"/>
  <c r="O499" i="20"/>
  <c r="F499" i="20" s="1"/>
  <c r="O500" i="20"/>
  <c r="F500" i="20" s="1"/>
  <c r="O501" i="20"/>
  <c r="F501" i="20" s="1"/>
  <c r="O502" i="20"/>
  <c r="F502" i="20" s="1"/>
  <c r="O503" i="20"/>
  <c r="F503" i="20" s="1"/>
  <c r="O504" i="20"/>
  <c r="F504" i="20" s="1"/>
  <c r="O505" i="20"/>
  <c r="F505" i="20" s="1"/>
  <c r="O506" i="20"/>
  <c r="F506" i="20" s="1"/>
  <c r="O507" i="20"/>
  <c r="F507" i="20" s="1"/>
  <c r="O508" i="20"/>
  <c r="F508" i="20" s="1"/>
  <c r="O509" i="20"/>
  <c r="F509" i="20" s="1"/>
  <c r="O510" i="20"/>
  <c r="F510" i="20" s="1"/>
  <c r="O511" i="20"/>
  <c r="F511" i="20" s="1"/>
  <c r="O512" i="20"/>
  <c r="F512" i="20" s="1"/>
  <c r="O513" i="20"/>
  <c r="F513" i="20" s="1"/>
  <c r="O514" i="20"/>
  <c r="F514" i="20" s="1"/>
  <c r="O515" i="20"/>
  <c r="F515" i="20" s="1"/>
  <c r="O516" i="20"/>
  <c r="F516" i="20" s="1"/>
  <c r="O517" i="20"/>
  <c r="F517" i="20" s="1"/>
  <c r="O518" i="20"/>
  <c r="F518" i="20" s="1"/>
  <c r="O519" i="20"/>
  <c r="F519" i="20" s="1"/>
  <c r="O520" i="20"/>
  <c r="F520" i="20" s="1"/>
  <c r="O521" i="20"/>
  <c r="F521" i="20" s="1"/>
  <c r="O522" i="20"/>
  <c r="F522" i="20" s="1"/>
  <c r="O523" i="20"/>
  <c r="F523" i="20" s="1"/>
  <c r="O524" i="20"/>
  <c r="F524" i="20" s="1"/>
  <c r="O525" i="20"/>
  <c r="F525" i="20" s="1"/>
  <c r="O526" i="20"/>
  <c r="F526" i="20" s="1"/>
  <c r="O527" i="20"/>
  <c r="F527" i="20" s="1"/>
  <c r="O528" i="20"/>
  <c r="F528" i="20" s="1"/>
  <c r="O529" i="20"/>
  <c r="F529" i="20" s="1"/>
  <c r="O530" i="20"/>
  <c r="F530" i="20" s="1"/>
  <c r="O531" i="20"/>
  <c r="F531" i="20" s="1"/>
  <c r="O532" i="20"/>
  <c r="F532" i="20" s="1"/>
  <c r="O533" i="20"/>
  <c r="F533" i="20" s="1"/>
  <c r="O534" i="20"/>
  <c r="F534" i="20" s="1"/>
  <c r="O535" i="20"/>
  <c r="F535" i="20" s="1"/>
  <c r="O536" i="20"/>
  <c r="F536" i="20" s="1"/>
  <c r="O537" i="20"/>
  <c r="F537" i="20" s="1"/>
  <c r="O538" i="20"/>
  <c r="F538" i="20" s="1"/>
  <c r="O539" i="20"/>
  <c r="F539" i="20" s="1"/>
  <c r="O540" i="20"/>
  <c r="F540" i="20" s="1"/>
  <c r="O541" i="20"/>
  <c r="F541" i="20" s="1"/>
  <c r="O542" i="20"/>
  <c r="F542" i="20" s="1"/>
  <c r="O543" i="20"/>
  <c r="F543" i="20" s="1"/>
  <c r="O544" i="20"/>
  <c r="F544" i="20" s="1"/>
  <c r="O545" i="20"/>
  <c r="F545" i="20" s="1"/>
  <c r="O546" i="20"/>
  <c r="F546" i="20" s="1"/>
  <c r="O547" i="20"/>
  <c r="F547" i="20" s="1"/>
  <c r="O548" i="20"/>
  <c r="F548" i="20" s="1"/>
  <c r="O549" i="20"/>
  <c r="F549" i="20" s="1"/>
  <c r="O550" i="20"/>
  <c r="F550" i="20" s="1"/>
  <c r="O551" i="20"/>
  <c r="F551" i="20" s="1"/>
  <c r="O552" i="20"/>
  <c r="F552" i="20" s="1"/>
  <c r="O553" i="20"/>
  <c r="F553" i="20" s="1"/>
  <c r="O554" i="20"/>
  <c r="F554" i="20" s="1"/>
  <c r="O555" i="20"/>
  <c r="F555" i="20" s="1"/>
  <c r="O556" i="20"/>
  <c r="F556" i="20" s="1"/>
  <c r="O557" i="20"/>
  <c r="F557" i="20" s="1"/>
  <c r="O558" i="20"/>
  <c r="F558" i="20" s="1"/>
  <c r="O559" i="20"/>
  <c r="F559" i="20" s="1"/>
  <c r="O560" i="20"/>
  <c r="F560" i="20" s="1"/>
  <c r="O561" i="20"/>
  <c r="F561" i="20" s="1"/>
  <c r="O562" i="20"/>
  <c r="F562" i="20" s="1"/>
  <c r="O563" i="20"/>
  <c r="F563" i="20" s="1"/>
  <c r="O564" i="20"/>
  <c r="F564" i="20" s="1"/>
  <c r="O565" i="20"/>
  <c r="F565" i="20" s="1"/>
  <c r="O566" i="20"/>
  <c r="F566" i="20" s="1"/>
  <c r="O567" i="20"/>
  <c r="F567" i="20" s="1"/>
  <c r="O568" i="20"/>
  <c r="F568" i="20" s="1"/>
  <c r="O569" i="20"/>
  <c r="F569" i="20" s="1"/>
  <c r="O570" i="20"/>
  <c r="F570" i="20" s="1"/>
  <c r="O571" i="20"/>
  <c r="F571" i="20" s="1"/>
  <c r="O572" i="20"/>
  <c r="F572" i="20" s="1"/>
  <c r="O573" i="20"/>
  <c r="F573" i="20" s="1"/>
  <c r="O574" i="20"/>
  <c r="F574" i="20" s="1"/>
  <c r="O575" i="20"/>
  <c r="F575" i="20" s="1"/>
  <c r="O576" i="20"/>
  <c r="F576" i="20" s="1"/>
  <c r="O577" i="20"/>
  <c r="F577" i="20" s="1"/>
  <c r="O578" i="20"/>
  <c r="F578" i="20" s="1"/>
  <c r="O579" i="20"/>
  <c r="F579" i="20" s="1"/>
  <c r="O580" i="20"/>
  <c r="F580" i="20" s="1"/>
  <c r="O581" i="20"/>
  <c r="F581" i="20" s="1"/>
  <c r="O582" i="20"/>
  <c r="F582" i="20" s="1"/>
  <c r="O583" i="20"/>
  <c r="F583" i="20" s="1"/>
  <c r="O584" i="20"/>
  <c r="F584" i="20" s="1"/>
  <c r="O585" i="20"/>
  <c r="F585" i="20" s="1"/>
  <c r="O586" i="20"/>
  <c r="F586" i="20" s="1"/>
  <c r="O587" i="20"/>
  <c r="F587" i="20" s="1"/>
  <c r="O588" i="20"/>
  <c r="F588" i="20" s="1"/>
  <c r="O589" i="20"/>
  <c r="F589" i="20" s="1"/>
  <c r="O590" i="20"/>
  <c r="F590" i="20" s="1"/>
  <c r="O591" i="20"/>
  <c r="F591" i="20" s="1"/>
  <c r="O592" i="20"/>
  <c r="F592" i="20" s="1"/>
  <c r="O593" i="20"/>
  <c r="F593" i="20" s="1"/>
  <c r="O594" i="20"/>
  <c r="F594" i="20" s="1"/>
  <c r="O595" i="20"/>
  <c r="F595" i="20" s="1"/>
  <c r="O596" i="20"/>
  <c r="F596" i="20" s="1"/>
  <c r="O597" i="20"/>
  <c r="F597" i="20" s="1"/>
  <c r="O598" i="20"/>
  <c r="F598" i="20" s="1"/>
  <c r="O599" i="20"/>
  <c r="F599" i="20" s="1"/>
  <c r="O600" i="20"/>
  <c r="F600" i="20" s="1"/>
  <c r="O601" i="20"/>
  <c r="F601" i="20" s="1"/>
  <c r="O602" i="20"/>
  <c r="F602" i="20" s="1"/>
  <c r="O603" i="20"/>
  <c r="F603" i="20" s="1"/>
  <c r="O604" i="20"/>
  <c r="F604" i="20" s="1"/>
  <c r="O605" i="20"/>
  <c r="F605" i="20" s="1"/>
  <c r="O606" i="20"/>
  <c r="F606" i="20" s="1"/>
  <c r="O607" i="20"/>
  <c r="F607" i="20" s="1"/>
  <c r="O608" i="20"/>
  <c r="F608" i="20" s="1"/>
  <c r="O609" i="20"/>
  <c r="F609" i="20" s="1"/>
  <c r="O610" i="20"/>
  <c r="F610" i="20" s="1"/>
  <c r="O611" i="20"/>
  <c r="F611" i="20" s="1"/>
  <c r="O612" i="20"/>
  <c r="F612" i="20" s="1"/>
  <c r="O613" i="20"/>
  <c r="F613" i="20" s="1"/>
  <c r="O614" i="20"/>
  <c r="F614" i="20" s="1"/>
  <c r="O615" i="20"/>
  <c r="F615" i="20" s="1"/>
  <c r="O616" i="20"/>
  <c r="F616" i="20" s="1"/>
  <c r="O617" i="20"/>
  <c r="F617" i="20" s="1"/>
  <c r="O618" i="20"/>
  <c r="F618" i="20" s="1"/>
  <c r="O619" i="20"/>
  <c r="F619" i="20" s="1"/>
  <c r="O620" i="20"/>
  <c r="F620" i="20" s="1"/>
  <c r="O621" i="20"/>
  <c r="F621" i="20" s="1"/>
  <c r="O622" i="20"/>
  <c r="F622" i="20" s="1"/>
  <c r="O623" i="20"/>
  <c r="F623" i="20" s="1"/>
  <c r="O624" i="20"/>
  <c r="F624" i="20" s="1"/>
  <c r="O625" i="20"/>
  <c r="F625" i="20" s="1"/>
  <c r="O626" i="20"/>
  <c r="F626" i="20" s="1"/>
  <c r="O627" i="20"/>
  <c r="F627" i="20" s="1"/>
  <c r="O628" i="20"/>
  <c r="F628" i="20" s="1"/>
  <c r="O629" i="20"/>
  <c r="F629" i="20" s="1"/>
  <c r="O630" i="20"/>
  <c r="F630" i="20" s="1"/>
  <c r="O631" i="20"/>
  <c r="F631" i="20" s="1"/>
  <c r="O632" i="20"/>
  <c r="F632" i="20" s="1"/>
  <c r="O633" i="20"/>
  <c r="F633" i="20" s="1"/>
  <c r="O634" i="20"/>
  <c r="F634" i="20" s="1"/>
  <c r="O635" i="20"/>
  <c r="F635" i="20" s="1"/>
  <c r="O636" i="20"/>
  <c r="F636" i="20" s="1"/>
  <c r="O637" i="20"/>
  <c r="F637" i="20" s="1"/>
  <c r="O638" i="20"/>
  <c r="F638" i="20" s="1"/>
  <c r="O639" i="20"/>
  <c r="F639" i="20" s="1"/>
  <c r="O640" i="20"/>
  <c r="F640" i="20" s="1"/>
  <c r="O641" i="20"/>
  <c r="F641" i="20" s="1"/>
  <c r="O642" i="20"/>
  <c r="F642" i="20" s="1"/>
  <c r="O643" i="20"/>
  <c r="F643" i="20" s="1"/>
  <c r="O644" i="20"/>
  <c r="F644" i="20" s="1"/>
  <c r="O645" i="20"/>
  <c r="F645" i="20" s="1"/>
  <c r="O646" i="20"/>
  <c r="F646" i="20" s="1"/>
  <c r="O647" i="20"/>
  <c r="F647" i="20" s="1"/>
  <c r="O648" i="20"/>
  <c r="F648" i="20" s="1"/>
  <c r="O649" i="20"/>
  <c r="F649" i="20" s="1"/>
  <c r="O650" i="20"/>
  <c r="F650" i="20" s="1"/>
  <c r="O651" i="20"/>
  <c r="F651" i="20" s="1"/>
  <c r="O652" i="20"/>
  <c r="F652" i="20" s="1"/>
  <c r="O653" i="20"/>
  <c r="F653" i="20" s="1"/>
  <c r="O654" i="20"/>
  <c r="F654" i="20" s="1"/>
  <c r="O655" i="20"/>
  <c r="F655" i="20" s="1"/>
  <c r="O656" i="20"/>
  <c r="F656" i="20" s="1"/>
  <c r="O657" i="20"/>
  <c r="F657" i="20" s="1"/>
  <c r="O658" i="20"/>
  <c r="F658" i="20" s="1"/>
  <c r="O659" i="20"/>
  <c r="F659" i="20" s="1"/>
  <c r="O660" i="20"/>
  <c r="F660" i="20" s="1"/>
  <c r="O661" i="20"/>
  <c r="F661" i="20" s="1"/>
  <c r="O662" i="20"/>
  <c r="F662" i="20" s="1"/>
  <c r="O663" i="20"/>
  <c r="F663" i="20" s="1"/>
  <c r="O664" i="20"/>
  <c r="F664" i="20" s="1"/>
  <c r="O665" i="20"/>
  <c r="F665" i="20" s="1"/>
  <c r="O666" i="20"/>
  <c r="F666" i="20" s="1"/>
  <c r="O667" i="20"/>
  <c r="F667" i="20" s="1"/>
  <c r="O668" i="20"/>
  <c r="F668" i="20" s="1"/>
  <c r="O669" i="20"/>
  <c r="F669" i="20" s="1"/>
  <c r="O670" i="20"/>
  <c r="F670" i="20" s="1"/>
  <c r="O671" i="20"/>
  <c r="F671" i="20" s="1"/>
  <c r="O672" i="20"/>
  <c r="F672" i="20" s="1"/>
  <c r="O673" i="20"/>
  <c r="F673" i="20" s="1"/>
  <c r="O674" i="20"/>
  <c r="F674" i="20" s="1"/>
  <c r="O675" i="20"/>
  <c r="F675" i="20" s="1"/>
  <c r="O676" i="20"/>
  <c r="F676" i="20" s="1"/>
  <c r="O677" i="20"/>
  <c r="F677" i="20" s="1"/>
  <c r="O678" i="20"/>
  <c r="F678" i="20" s="1"/>
  <c r="O679" i="20"/>
  <c r="F679" i="20" s="1"/>
  <c r="O680" i="20"/>
  <c r="F680" i="20" s="1"/>
  <c r="O681" i="20"/>
  <c r="F681" i="20" s="1"/>
  <c r="O682" i="20"/>
  <c r="F682" i="20" s="1"/>
  <c r="O683" i="20"/>
  <c r="F683" i="20" s="1"/>
  <c r="O684" i="20"/>
  <c r="F684" i="20" s="1"/>
  <c r="O685" i="20"/>
  <c r="F685" i="20" s="1"/>
  <c r="O686" i="20"/>
  <c r="F686" i="20" s="1"/>
  <c r="O687" i="20"/>
  <c r="F687" i="20" s="1"/>
  <c r="O688" i="20"/>
  <c r="F688" i="20" s="1"/>
  <c r="O689" i="20"/>
  <c r="F689" i="20" s="1"/>
  <c r="O690" i="20"/>
  <c r="F690" i="20" s="1"/>
  <c r="O691" i="20"/>
  <c r="F691" i="20" s="1"/>
  <c r="O692" i="20"/>
  <c r="F692" i="20" s="1"/>
  <c r="O693" i="20"/>
  <c r="F693" i="20" s="1"/>
  <c r="O694" i="20"/>
  <c r="F694" i="20" s="1"/>
  <c r="O695" i="20"/>
  <c r="F695" i="20" s="1"/>
  <c r="O696" i="20"/>
  <c r="F696" i="20" s="1"/>
  <c r="O697" i="20"/>
  <c r="F697" i="20" s="1"/>
  <c r="O698" i="20"/>
  <c r="F698" i="20" s="1"/>
  <c r="O699" i="20"/>
  <c r="F699" i="20" s="1"/>
  <c r="O700" i="20"/>
  <c r="F700" i="20" s="1"/>
  <c r="O701" i="20"/>
  <c r="F701" i="20" s="1"/>
  <c r="O702" i="20"/>
  <c r="F702" i="20" s="1"/>
  <c r="O703" i="20"/>
  <c r="F703" i="20" s="1"/>
  <c r="O704" i="20"/>
  <c r="F704" i="20" s="1"/>
  <c r="O705" i="20"/>
  <c r="F705" i="20" s="1"/>
  <c r="O706" i="20"/>
  <c r="F706" i="20" s="1"/>
  <c r="O707" i="20"/>
  <c r="F707" i="20" s="1"/>
  <c r="O708" i="20"/>
  <c r="F708" i="20" s="1"/>
  <c r="O709" i="20"/>
  <c r="F709" i="20" s="1"/>
  <c r="O710" i="20"/>
  <c r="F710" i="20" s="1"/>
  <c r="O711" i="20"/>
  <c r="F711" i="20" s="1"/>
  <c r="O712" i="20"/>
  <c r="F712" i="20" s="1"/>
  <c r="O713" i="20"/>
  <c r="F713" i="20" s="1"/>
  <c r="O714" i="20"/>
  <c r="F714" i="20" s="1"/>
  <c r="O715" i="20"/>
  <c r="F715" i="20" s="1"/>
  <c r="O716" i="20"/>
  <c r="F716" i="20" s="1"/>
  <c r="O717" i="20"/>
  <c r="F717" i="20" s="1"/>
  <c r="O718" i="20"/>
  <c r="F718" i="20" s="1"/>
  <c r="O719" i="20"/>
  <c r="F719" i="20" s="1"/>
  <c r="O720" i="20"/>
  <c r="F720" i="20" s="1"/>
  <c r="O721" i="20"/>
  <c r="F721" i="20" s="1"/>
  <c r="O722" i="20"/>
  <c r="F722" i="20" s="1"/>
  <c r="O723" i="20"/>
  <c r="F723" i="20" s="1"/>
  <c r="O724" i="20"/>
  <c r="F724" i="20" s="1"/>
  <c r="O725" i="20"/>
  <c r="F725" i="20" s="1"/>
  <c r="O726" i="20"/>
  <c r="F726" i="20" s="1"/>
  <c r="O727" i="20"/>
  <c r="F727" i="20" s="1"/>
  <c r="O728" i="20"/>
  <c r="F728" i="20" s="1"/>
  <c r="O729" i="20"/>
  <c r="F729" i="20" s="1"/>
  <c r="O730" i="20"/>
  <c r="F730" i="20" s="1"/>
  <c r="O731" i="20"/>
  <c r="F731" i="20" s="1"/>
  <c r="O732" i="20"/>
  <c r="F732" i="20" s="1"/>
  <c r="O733" i="20"/>
  <c r="F733" i="20" s="1"/>
  <c r="O734" i="20"/>
  <c r="F734" i="20" s="1"/>
  <c r="O735" i="20"/>
  <c r="F735" i="20" s="1"/>
  <c r="O736" i="20"/>
  <c r="F736" i="20" s="1"/>
  <c r="O737" i="20"/>
  <c r="F737" i="20" s="1"/>
  <c r="O738" i="20"/>
  <c r="F738" i="20" s="1"/>
  <c r="O739" i="20"/>
  <c r="F739" i="20" s="1"/>
  <c r="O740" i="20"/>
  <c r="F740" i="20" s="1"/>
  <c r="O741" i="20"/>
  <c r="F741" i="20" s="1"/>
  <c r="O742" i="20"/>
  <c r="F742" i="20" s="1"/>
  <c r="O743" i="20"/>
  <c r="F743" i="20" s="1"/>
  <c r="O744" i="20"/>
  <c r="F744" i="20" s="1"/>
  <c r="O745" i="20"/>
  <c r="F745" i="20" s="1"/>
  <c r="O746" i="20"/>
  <c r="F746" i="20" s="1"/>
  <c r="O747" i="20"/>
  <c r="F747" i="20" s="1"/>
  <c r="O748" i="20"/>
  <c r="F748" i="20" s="1"/>
  <c r="O749" i="20"/>
  <c r="F749" i="20" s="1"/>
  <c r="O750" i="20"/>
  <c r="F750" i="20" s="1"/>
  <c r="O751" i="20"/>
  <c r="F751" i="20" s="1"/>
  <c r="O752" i="20"/>
  <c r="F752" i="20" s="1"/>
  <c r="O753" i="20"/>
  <c r="F753" i="20" s="1"/>
  <c r="O754" i="20"/>
  <c r="F754" i="20" s="1"/>
  <c r="O755" i="20"/>
  <c r="F755" i="20" s="1"/>
  <c r="O756" i="20"/>
  <c r="F756" i="20" s="1"/>
  <c r="O757" i="20"/>
  <c r="F757" i="20" s="1"/>
  <c r="O758" i="20"/>
  <c r="F758" i="20" s="1"/>
  <c r="O759" i="20"/>
  <c r="F759" i="20" s="1"/>
  <c r="O760" i="20"/>
  <c r="F760" i="20" s="1"/>
  <c r="O761" i="20"/>
  <c r="F761" i="20" s="1"/>
  <c r="O762" i="20"/>
  <c r="F762" i="20" s="1"/>
  <c r="O763" i="20"/>
  <c r="F763" i="20" s="1"/>
  <c r="O764" i="20"/>
  <c r="F764" i="20" s="1"/>
  <c r="O765" i="20"/>
  <c r="F765" i="20" s="1"/>
  <c r="O766" i="20"/>
  <c r="F766" i="20" s="1"/>
  <c r="O767" i="20"/>
  <c r="F767" i="20" s="1"/>
  <c r="O768" i="20"/>
  <c r="F768" i="20" s="1"/>
  <c r="O769" i="20"/>
  <c r="F769" i="20" s="1"/>
  <c r="O770" i="20"/>
  <c r="F770" i="20" s="1"/>
  <c r="O771" i="20"/>
  <c r="F771" i="20" s="1"/>
  <c r="O772" i="20"/>
  <c r="F772" i="20" s="1"/>
  <c r="O773" i="20"/>
  <c r="F773" i="20" s="1"/>
  <c r="O774" i="20"/>
  <c r="F774" i="20" s="1"/>
  <c r="O775" i="20"/>
  <c r="F775" i="20" s="1"/>
  <c r="O776" i="20"/>
  <c r="F776" i="20" s="1"/>
  <c r="O777" i="20"/>
  <c r="F777" i="20" s="1"/>
  <c r="O778" i="20"/>
  <c r="F778" i="20" s="1"/>
  <c r="O779" i="20"/>
  <c r="F779" i="20" s="1"/>
  <c r="O780" i="20"/>
  <c r="F780" i="20" s="1"/>
  <c r="O781" i="20"/>
  <c r="F781" i="20" s="1"/>
  <c r="O782" i="20"/>
  <c r="F782" i="20" s="1"/>
  <c r="O783" i="20"/>
  <c r="F783" i="20" s="1"/>
  <c r="O784" i="20"/>
  <c r="F784" i="20" s="1"/>
  <c r="O785" i="20"/>
  <c r="F785" i="20" s="1"/>
  <c r="O786" i="20"/>
  <c r="F786" i="20" s="1"/>
  <c r="O787" i="20"/>
  <c r="F787" i="20" s="1"/>
  <c r="O788" i="20"/>
  <c r="F788" i="20" s="1"/>
  <c r="O789" i="20"/>
  <c r="F789" i="20" s="1"/>
  <c r="O790" i="20"/>
  <c r="F790" i="20" s="1"/>
  <c r="O791" i="20"/>
  <c r="F791" i="20" s="1"/>
  <c r="O792" i="20"/>
  <c r="F792" i="20" s="1"/>
  <c r="O793" i="20"/>
  <c r="F793" i="20" s="1"/>
  <c r="O794" i="20"/>
  <c r="F794" i="20" s="1"/>
  <c r="O795" i="20"/>
  <c r="F795" i="20" s="1"/>
  <c r="O796" i="20"/>
  <c r="F796" i="20" s="1"/>
  <c r="O797" i="20"/>
  <c r="F797" i="20" s="1"/>
  <c r="O798" i="20"/>
  <c r="F798" i="20" s="1"/>
  <c r="O799" i="20"/>
  <c r="F799" i="20" s="1"/>
  <c r="O800" i="20"/>
  <c r="F800" i="20" s="1"/>
  <c r="O801" i="20"/>
  <c r="F801" i="20" s="1"/>
  <c r="O802" i="20"/>
  <c r="F802" i="20" s="1"/>
  <c r="O803" i="20"/>
  <c r="F803" i="20" s="1"/>
  <c r="O804" i="20"/>
  <c r="F804" i="20" s="1"/>
  <c r="O805" i="20"/>
  <c r="F805" i="20" s="1"/>
  <c r="O806" i="20"/>
  <c r="F806" i="20" s="1"/>
  <c r="O807" i="20"/>
  <c r="F807" i="20" s="1"/>
  <c r="O808" i="20"/>
  <c r="F808" i="20" s="1"/>
  <c r="O809" i="20"/>
  <c r="F809" i="20" s="1"/>
  <c r="O810" i="20"/>
  <c r="F810" i="20" s="1"/>
  <c r="O811" i="20"/>
  <c r="F811" i="20" s="1"/>
  <c r="O812" i="20"/>
  <c r="F812" i="20" s="1"/>
  <c r="O813" i="20"/>
  <c r="F813" i="20" s="1"/>
  <c r="O814" i="20"/>
  <c r="F814" i="20" s="1"/>
  <c r="O815" i="20"/>
  <c r="F815" i="20" s="1"/>
  <c r="O816" i="20"/>
  <c r="F816" i="20" s="1"/>
  <c r="O817" i="20"/>
  <c r="F817" i="20" s="1"/>
  <c r="O818" i="20"/>
  <c r="F818" i="20" s="1"/>
  <c r="O819" i="20"/>
  <c r="F819" i="20" s="1"/>
  <c r="O820" i="20"/>
  <c r="F820" i="20" s="1"/>
  <c r="O821" i="20"/>
  <c r="F821" i="20" s="1"/>
  <c r="O822" i="20"/>
  <c r="F822" i="20" s="1"/>
  <c r="O823" i="20"/>
  <c r="F823" i="20" s="1"/>
  <c r="O824" i="20"/>
  <c r="F824" i="20" s="1"/>
  <c r="O825" i="20"/>
  <c r="F825" i="20" s="1"/>
  <c r="O826" i="20"/>
  <c r="F826" i="20" s="1"/>
  <c r="O827" i="20"/>
  <c r="F827" i="20" s="1"/>
  <c r="O828" i="20"/>
  <c r="F828" i="20" s="1"/>
  <c r="O829" i="20"/>
  <c r="F829" i="20" s="1"/>
  <c r="O830" i="20"/>
  <c r="F830" i="20" s="1"/>
  <c r="O831" i="20"/>
  <c r="F831" i="20" s="1"/>
  <c r="O832" i="20"/>
  <c r="F832" i="20" s="1"/>
  <c r="O833" i="20"/>
  <c r="F833" i="20" s="1"/>
  <c r="O834" i="20"/>
  <c r="F834" i="20" s="1"/>
  <c r="O835" i="20"/>
  <c r="F835" i="20" s="1"/>
  <c r="O836" i="20"/>
  <c r="F836" i="20" s="1"/>
  <c r="O837" i="20"/>
  <c r="F837" i="20" s="1"/>
  <c r="O838" i="20"/>
  <c r="F838" i="20" s="1"/>
  <c r="O839" i="20"/>
  <c r="F839" i="20" s="1"/>
  <c r="O840" i="20"/>
  <c r="F840" i="20" s="1"/>
  <c r="O841" i="20"/>
  <c r="F841" i="20" s="1"/>
  <c r="O842" i="20"/>
  <c r="F842" i="20" s="1"/>
  <c r="O843" i="20"/>
  <c r="F843" i="20" s="1"/>
  <c r="O844" i="20"/>
  <c r="F844" i="20" s="1"/>
  <c r="O845" i="20"/>
  <c r="F845" i="20" s="1"/>
  <c r="O846" i="20"/>
  <c r="F846" i="20" s="1"/>
  <c r="O847" i="20"/>
  <c r="F847" i="20" s="1"/>
  <c r="O848" i="20"/>
  <c r="F848" i="20" s="1"/>
  <c r="O849" i="20"/>
  <c r="F849" i="20" s="1"/>
  <c r="O850" i="20"/>
  <c r="F850" i="20" s="1"/>
  <c r="O851" i="20"/>
  <c r="F851" i="20" s="1"/>
  <c r="O852" i="20"/>
  <c r="F852" i="20" s="1"/>
  <c r="O853" i="20"/>
  <c r="F853" i="20" s="1"/>
  <c r="O854" i="20"/>
  <c r="F854" i="20" s="1"/>
  <c r="O855" i="20"/>
  <c r="F855" i="20" s="1"/>
  <c r="O856" i="20"/>
  <c r="F856" i="20" s="1"/>
  <c r="O857" i="20"/>
  <c r="F857" i="20" s="1"/>
  <c r="O858" i="20"/>
  <c r="F858" i="20" s="1"/>
  <c r="O859" i="20"/>
  <c r="F859" i="20" s="1"/>
  <c r="O860" i="20"/>
  <c r="F860" i="20" s="1"/>
  <c r="O861" i="20"/>
  <c r="F861" i="20" s="1"/>
  <c r="O862" i="20"/>
  <c r="F862" i="20" s="1"/>
  <c r="O863" i="20"/>
  <c r="F863" i="20" s="1"/>
  <c r="O864" i="20"/>
  <c r="F864" i="20" s="1"/>
  <c r="O865" i="20"/>
  <c r="F865" i="20" s="1"/>
  <c r="O866" i="20"/>
  <c r="F866" i="20" s="1"/>
  <c r="O867" i="20"/>
  <c r="F867" i="20" s="1"/>
  <c r="O868" i="20"/>
  <c r="F868" i="20" s="1"/>
  <c r="O869" i="20"/>
  <c r="F869" i="20" s="1"/>
  <c r="O870" i="20"/>
  <c r="F870" i="20" s="1"/>
  <c r="O871" i="20"/>
  <c r="F871" i="20" s="1"/>
  <c r="O872" i="20"/>
  <c r="F872" i="20" s="1"/>
  <c r="O873" i="20"/>
  <c r="F873" i="20" s="1"/>
  <c r="O874" i="20"/>
  <c r="F874" i="20" s="1"/>
  <c r="O875" i="20"/>
  <c r="F875" i="20" s="1"/>
  <c r="O876" i="20"/>
  <c r="F876" i="20" s="1"/>
  <c r="O877" i="20"/>
  <c r="F877" i="20" s="1"/>
  <c r="O878" i="20"/>
  <c r="F878" i="20" s="1"/>
  <c r="O879" i="20"/>
  <c r="F879" i="20" s="1"/>
  <c r="O880" i="20"/>
  <c r="F880" i="20" s="1"/>
  <c r="O881" i="20"/>
  <c r="F881" i="20" s="1"/>
  <c r="O882" i="20"/>
  <c r="F882" i="20" s="1"/>
  <c r="O883" i="20"/>
  <c r="F883" i="20" s="1"/>
  <c r="O884" i="20"/>
  <c r="F884" i="20" s="1"/>
  <c r="O885" i="20"/>
  <c r="F885" i="20" s="1"/>
  <c r="O886" i="20"/>
  <c r="F886" i="20" s="1"/>
  <c r="O887" i="20"/>
  <c r="F887" i="20" s="1"/>
  <c r="O888" i="20"/>
  <c r="F888" i="20" s="1"/>
  <c r="O889" i="20"/>
  <c r="F889" i="20" s="1"/>
  <c r="O890" i="20"/>
  <c r="F890" i="20" s="1"/>
  <c r="O891" i="20"/>
  <c r="F891" i="20" s="1"/>
  <c r="O892" i="20"/>
  <c r="F892" i="20" s="1"/>
  <c r="O893" i="20"/>
  <c r="F893" i="20" s="1"/>
  <c r="O894" i="20"/>
  <c r="F894" i="20" s="1"/>
  <c r="O895" i="20"/>
  <c r="F895" i="20" s="1"/>
  <c r="O896" i="20"/>
  <c r="F896" i="20" s="1"/>
  <c r="O897" i="20"/>
  <c r="F897" i="20" s="1"/>
  <c r="O898" i="20"/>
  <c r="F898" i="20" s="1"/>
  <c r="O899" i="20"/>
  <c r="F899" i="20" s="1"/>
  <c r="O900" i="20"/>
  <c r="F900" i="20" s="1"/>
  <c r="O901" i="20"/>
  <c r="F901" i="20" s="1"/>
  <c r="O902" i="20"/>
  <c r="F902" i="20" s="1"/>
  <c r="O903" i="20"/>
  <c r="F903" i="20" s="1"/>
  <c r="O904" i="20"/>
  <c r="F904" i="20" s="1"/>
  <c r="O905" i="20"/>
  <c r="F905" i="20" s="1"/>
  <c r="O906" i="20"/>
  <c r="F906" i="20" s="1"/>
  <c r="O907" i="20"/>
  <c r="F907" i="20" s="1"/>
  <c r="O908" i="20"/>
  <c r="F908" i="20" s="1"/>
  <c r="O909" i="20"/>
  <c r="F909" i="20" s="1"/>
  <c r="O910" i="20"/>
  <c r="F910" i="20" s="1"/>
  <c r="O911" i="20"/>
  <c r="F911" i="20" s="1"/>
  <c r="O912" i="20"/>
  <c r="F912" i="20" s="1"/>
  <c r="O913" i="20"/>
  <c r="F913" i="20" s="1"/>
  <c r="O914" i="20"/>
  <c r="F914" i="20" s="1"/>
  <c r="O915" i="20"/>
  <c r="F915" i="20" s="1"/>
  <c r="O916" i="20"/>
  <c r="F916" i="20" s="1"/>
  <c r="O917" i="20"/>
  <c r="F917" i="20" s="1"/>
  <c r="O918" i="20"/>
  <c r="F918" i="20" s="1"/>
  <c r="O919" i="20"/>
  <c r="F919" i="20" s="1"/>
  <c r="O920" i="20"/>
  <c r="F920" i="20" s="1"/>
  <c r="O921" i="20"/>
  <c r="F921" i="20" s="1"/>
  <c r="O922" i="20"/>
  <c r="F922" i="20" s="1"/>
  <c r="O923" i="20"/>
  <c r="F923" i="20" s="1"/>
  <c r="O924" i="20"/>
  <c r="F924" i="20" s="1"/>
  <c r="O925" i="20"/>
  <c r="F925" i="20" s="1"/>
  <c r="O926" i="20"/>
  <c r="F926" i="20" s="1"/>
  <c r="O927" i="20"/>
  <c r="F927" i="20" s="1"/>
  <c r="O928" i="20"/>
  <c r="F928" i="20" s="1"/>
  <c r="O929" i="20"/>
  <c r="F929" i="20" s="1"/>
  <c r="O930" i="20"/>
  <c r="F930" i="20" s="1"/>
  <c r="O931" i="20"/>
  <c r="F931" i="20" s="1"/>
  <c r="O932" i="20"/>
  <c r="F932" i="20" s="1"/>
  <c r="O933" i="20"/>
  <c r="F933" i="20" s="1"/>
  <c r="O934" i="20"/>
  <c r="F934" i="20" s="1"/>
  <c r="O935" i="20"/>
  <c r="F935" i="20" s="1"/>
  <c r="O936" i="20"/>
  <c r="F936" i="20" s="1"/>
  <c r="O937" i="20"/>
  <c r="F937" i="20" s="1"/>
  <c r="O938" i="20"/>
  <c r="F938" i="20" s="1"/>
  <c r="O939" i="20"/>
  <c r="F939" i="20" s="1"/>
  <c r="O940" i="20"/>
  <c r="F940" i="20" s="1"/>
  <c r="O941" i="20"/>
  <c r="F941" i="20" s="1"/>
  <c r="O942" i="20"/>
  <c r="F942" i="20" s="1"/>
  <c r="O943" i="20"/>
  <c r="F943" i="20" s="1"/>
  <c r="O944" i="20"/>
  <c r="F944" i="20" s="1"/>
  <c r="O945" i="20"/>
  <c r="F945" i="20" s="1"/>
  <c r="O946" i="20"/>
  <c r="F946" i="20" s="1"/>
  <c r="O947" i="20"/>
  <c r="F947" i="20" s="1"/>
  <c r="O948" i="20"/>
  <c r="F948" i="20" s="1"/>
  <c r="O949" i="20"/>
  <c r="F949" i="20" s="1"/>
  <c r="O950" i="20"/>
  <c r="F950" i="20" s="1"/>
  <c r="O951" i="20"/>
  <c r="F951" i="20" s="1"/>
  <c r="O952" i="20"/>
  <c r="F952" i="20" s="1"/>
  <c r="O953" i="20"/>
  <c r="F953" i="20" s="1"/>
  <c r="O954" i="20"/>
  <c r="F954" i="20" s="1"/>
  <c r="O955" i="20"/>
  <c r="F955" i="20" s="1"/>
  <c r="O956" i="20"/>
  <c r="F956" i="20" s="1"/>
  <c r="O957" i="20"/>
  <c r="F957" i="20" s="1"/>
  <c r="O958" i="20"/>
  <c r="F958" i="20" s="1"/>
  <c r="O959" i="20"/>
  <c r="F959" i="20" s="1"/>
  <c r="O960" i="20"/>
  <c r="F960" i="20" s="1"/>
  <c r="O961" i="20"/>
  <c r="F961" i="20" s="1"/>
  <c r="O962" i="20"/>
  <c r="F962" i="20" s="1"/>
  <c r="O963" i="20"/>
  <c r="F963" i="20" s="1"/>
  <c r="O964" i="20"/>
  <c r="F964" i="20" s="1"/>
  <c r="O965" i="20"/>
  <c r="F965" i="20" s="1"/>
  <c r="O966" i="20"/>
  <c r="F966" i="20" s="1"/>
  <c r="O967" i="20"/>
  <c r="F967" i="20" s="1"/>
  <c r="O968" i="20"/>
  <c r="F968" i="20" s="1"/>
  <c r="O969" i="20"/>
  <c r="F969" i="20" s="1"/>
  <c r="O970" i="20"/>
  <c r="F970" i="20" s="1"/>
  <c r="O971" i="20"/>
  <c r="F971" i="20" s="1"/>
  <c r="O972" i="20"/>
  <c r="F972" i="20" s="1"/>
  <c r="O973" i="20"/>
  <c r="F973" i="20" s="1"/>
  <c r="O974" i="20"/>
  <c r="F974" i="20" s="1"/>
  <c r="O975" i="20"/>
  <c r="F975" i="20" s="1"/>
  <c r="O976" i="20"/>
  <c r="F976" i="20" s="1"/>
  <c r="O977" i="20"/>
  <c r="F977" i="20" s="1"/>
  <c r="O978" i="20"/>
  <c r="F978" i="20" s="1"/>
  <c r="O979" i="20"/>
  <c r="F979" i="20" s="1"/>
  <c r="O980" i="20"/>
  <c r="F980" i="20" s="1"/>
  <c r="O981" i="20"/>
  <c r="F981" i="20" s="1"/>
  <c r="O982" i="20"/>
  <c r="F982" i="20" s="1"/>
  <c r="O983" i="20"/>
  <c r="F983" i="20" s="1"/>
  <c r="O984" i="20"/>
  <c r="F984" i="20" s="1"/>
  <c r="O985" i="20"/>
  <c r="F985" i="20" s="1"/>
  <c r="O986" i="20"/>
  <c r="F986" i="20" s="1"/>
  <c r="O987" i="20"/>
  <c r="F987" i="20" s="1"/>
  <c r="O988" i="20"/>
  <c r="F988" i="20" s="1"/>
  <c r="O989" i="20"/>
  <c r="F989" i="20" s="1"/>
  <c r="O990" i="20"/>
  <c r="F990" i="20" s="1"/>
  <c r="O991" i="20"/>
  <c r="F991" i="20" s="1"/>
  <c r="O992" i="20"/>
  <c r="F992" i="20" s="1"/>
  <c r="O993" i="20"/>
  <c r="F993" i="20" s="1"/>
  <c r="O994" i="20"/>
  <c r="F994" i="20" s="1"/>
  <c r="O995" i="20"/>
  <c r="F995" i="20" s="1"/>
  <c r="O996" i="20"/>
  <c r="F996" i="20" s="1"/>
  <c r="O997" i="20"/>
  <c r="F997" i="20" s="1"/>
  <c r="O998" i="20"/>
  <c r="F998" i="20" s="1"/>
  <c r="O999" i="20"/>
  <c r="F999" i="20" s="1"/>
  <c r="O1000" i="20"/>
  <c r="F1000" i="20" s="1"/>
  <c r="O1001" i="20"/>
  <c r="F1001" i="20" s="1"/>
  <c r="O1002" i="20"/>
  <c r="F1002" i="20" s="1"/>
  <c r="O1003" i="20"/>
  <c r="F1003" i="20" s="1"/>
  <c r="O1004" i="20"/>
  <c r="F1004" i="20" s="1"/>
  <c r="O1005" i="20"/>
  <c r="F1005" i="20" s="1"/>
  <c r="O1006" i="20"/>
  <c r="F1006" i="20" s="1"/>
  <c r="O1007" i="20"/>
  <c r="F1007" i="20" s="1"/>
  <c r="O1008" i="20"/>
  <c r="F1008" i="20" s="1"/>
  <c r="O1009" i="20"/>
  <c r="F1009" i="20" s="1"/>
  <c r="O1010" i="20"/>
  <c r="F1010" i="20" s="1"/>
  <c r="O1011" i="20"/>
  <c r="F1011" i="20" s="1"/>
  <c r="O1012" i="20"/>
  <c r="F1012" i="20" s="1"/>
  <c r="O1013" i="20"/>
  <c r="F1013" i="20" s="1"/>
  <c r="O1014" i="20"/>
  <c r="F1014" i="20" s="1"/>
  <c r="O1015" i="20"/>
  <c r="F1015" i="20" s="1"/>
  <c r="O1016" i="20"/>
  <c r="F1016" i="20" s="1"/>
  <c r="O1017" i="20"/>
  <c r="F1017" i="20" s="1"/>
  <c r="O1018" i="20"/>
  <c r="F1018" i="20" s="1"/>
  <c r="O1019" i="20"/>
  <c r="F1019" i="20" s="1"/>
  <c r="O1020" i="20"/>
  <c r="F1020" i="20" s="1"/>
  <c r="O1021" i="20"/>
  <c r="F1021" i="20" s="1"/>
  <c r="O1022" i="20"/>
  <c r="F1022" i="20" s="1"/>
  <c r="O1023" i="20"/>
  <c r="F1023" i="20" s="1"/>
  <c r="O1024" i="20"/>
  <c r="F1024" i="20" s="1"/>
  <c r="O1025" i="20"/>
  <c r="F1025" i="20" s="1"/>
  <c r="O1026" i="20"/>
  <c r="F1026" i="20" s="1"/>
  <c r="O1027" i="20"/>
  <c r="F1027" i="20" s="1"/>
  <c r="O1028" i="20"/>
  <c r="F1028" i="20" s="1"/>
  <c r="O1029" i="20"/>
  <c r="F1029" i="20" s="1"/>
  <c r="O1030" i="20"/>
  <c r="F1030" i="20" s="1"/>
  <c r="O1031" i="20"/>
  <c r="F1031" i="20" s="1"/>
  <c r="O1032" i="20"/>
  <c r="F1032" i="20" s="1"/>
  <c r="O1033" i="20"/>
  <c r="F1033" i="20" s="1"/>
  <c r="O1034" i="20"/>
  <c r="F1034" i="20" s="1"/>
  <c r="O1035" i="20"/>
  <c r="F1035" i="20" s="1"/>
  <c r="O1036" i="20"/>
  <c r="F1036" i="20" s="1"/>
  <c r="O1037" i="20"/>
  <c r="F1037" i="20" s="1"/>
  <c r="O1038" i="20"/>
  <c r="F1038" i="20" s="1"/>
  <c r="O1039" i="20"/>
  <c r="F1039" i="20" s="1"/>
  <c r="O1040" i="20"/>
  <c r="F1040" i="20" s="1"/>
  <c r="O1041" i="20"/>
  <c r="F1041" i="20" s="1"/>
  <c r="O1042" i="20"/>
  <c r="F1042" i="20" s="1"/>
  <c r="O1043" i="20"/>
  <c r="F1043" i="20" s="1"/>
  <c r="O1044" i="20"/>
  <c r="F1044" i="20" s="1"/>
  <c r="O1045" i="20"/>
  <c r="F1045" i="20" s="1"/>
  <c r="O1046" i="20"/>
  <c r="F1046" i="20" s="1"/>
  <c r="O1047" i="20"/>
  <c r="F1047" i="20" s="1"/>
  <c r="O1048" i="20"/>
  <c r="F1048" i="20" s="1"/>
  <c r="O1049" i="20"/>
  <c r="F1049" i="20" s="1"/>
  <c r="O1050" i="20"/>
  <c r="F1050" i="20" s="1"/>
  <c r="O1051" i="20"/>
  <c r="F1051" i="20" s="1"/>
  <c r="O1052" i="20"/>
  <c r="F1052" i="20" s="1"/>
  <c r="O1053" i="20"/>
  <c r="F1053" i="20" s="1"/>
  <c r="O1054" i="20"/>
  <c r="F1054" i="20" s="1"/>
  <c r="O1055" i="20"/>
  <c r="F1055" i="20" s="1"/>
  <c r="O1056" i="20"/>
  <c r="F1056" i="20" s="1"/>
  <c r="O1057" i="20"/>
  <c r="F1057" i="20" s="1"/>
  <c r="O1058" i="20"/>
  <c r="F1058" i="20" s="1"/>
  <c r="O1059" i="20"/>
  <c r="F1059" i="20" s="1"/>
  <c r="O1060" i="20"/>
  <c r="F1060" i="20" s="1"/>
  <c r="O1061" i="20"/>
  <c r="F1061" i="20" s="1"/>
  <c r="O1062" i="20"/>
  <c r="F1062" i="20" s="1"/>
  <c r="O1063" i="20"/>
  <c r="F1063" i="20" s="1"/>
  <c r="O1064" i="20"/>
  <c r="F1064" i="20" s="1"/>
  <c r="O1065" i="20"/>
  <c r="F1065" i="20" s="1"/>
  <c r="O1066" i="20"/>
  <c r="F1066" i="20" s="1"/>
  <c r="O1067" i="20"/>
  <c r="F1067" i="20" s="1"/>
  <c r="O1068" i="20"/>
  <c r="F1068" i="20" s="1"/>
  <c r="O1069" i="20"/>
  <c r="F1069" i="20" s="1"/>
  <c r="O1070" i="20"/>
  <c r="F1070" i="20" s="1"/>
  <c r="O1071" i="20"/>
  <c r="F1071" i="20" s="1"/>
  <c r="O1072" i="20"/>
  <c r="F1072" i="20" s="1"/>
  <c r="O1073" i="20"/>
  <c r="F1073" i="20" s="1"/>
  <c r="O1074" i="20"/>
  <c r="F1074" i="20" s="1"/>
  <c r="O1075" i="20"/>
  <c r="F1075" i="20" s="1"/>
  <c r="O1076" i="20"/>
  <c r="F1076" i="20" s="1"/>
  <c r="O1077" i="20"/>
  <c r="F1077" i="20" s="1"/>
  <c r="O1078" i="20"/>
  <c r="F1078" i="20" s="1"/>
  <c r="O1079" i="20"/>
  <c r="F1079" i="20" s="1"/>
  <c r="O1080" i="20"/>
  <c r="F1080" i="20" s="1"/>
  <c r="O1081" i="20"/>
  <c r="F1081" i="20" s="1"/>
  <c r="O1082" i="20"/>
  <c r="F1082" i="20" s="1"/>
  <c r="O1083" i="20"/>
  <c r="F1083" i="20" s="1"/>
  <c r="O1084" i="20"/>
  <c r="F1084" i="20" s="1"/>
  <c r="O1085" i="20"/>
  <c r="F1085" i="20" s="1"/>
  <c r="O1086" i="20"/>
  <c r="F1086" i="20" s="1"/>
  <c r="O1087" i="20"/>
  <c r="F1087" i="20" s="1"/>
  <c r="O1088" i="20"/>
  <c r="F1088" i="20" s="1"/>
  <c r="O1089" i="20"/>
  <c r="F1089" i="20" s="1"/>
  <c r="O1090" i="20"/>
  <c r="F1090" i="20" s="1"/>
  <c r="O1091" i="20"/>
  <c r="F1091" i="20" s="1"/>
  <c r="O1092" i="20"/>
  <c r="F1092" i="20" s="1"/>
  <c r="O1093" i="20"/>
  <c r="F1093" i="20" s="1"/>
  <c r="O1094" i="20"/>
  <c r="F1094" i="20" s="1"/>
  <c r="O1095" i="20"/>
  <c r="F1095" i="20" s="1"/>
  <c r="O1096" i="20"/>
  <c r="F1096" i="20" s="1"/>
  <c r="O1097" i="20"/>
  <c r="F1097" i="20" s="1"/>
  <c r="O1098" i="20"/>
  <c r="F1098" i="20" s="1"/>
  <c r="O1099" i="20"/>
  <c r="F1099" i="20" s="1"/>
  <c r="O1100" i="20"/>
  <c r="F1100" i="20" s="1"/>
  <c r="O1101" i="20"/>
  <c r="F1101" i="20" s="1"/>
  <c r="O1102" i="20"/>
  <c r="F1102" i="20" s="1"/>
  <c r="O1103" i="20"/>
  <c r="F1103" i="20" s="1"/>
  <c r="O1104" i="20"/>
  <c r="F1104" i="20" s="1"/>
  <c r="O1105" i="20"/>
  <c r="F1105" i="20" s="1"/>
  <c r="O1106" i="20"/>
  <c r="F1106" i="20" s="1"/>
  <c r="O1107" i="20"/>
  <c r="F1107" i="20" s="1"/>
  <c r="O1108" i="20"/>
  <c r="F1108" i="20" s="1"/>
  <c r="O1109" i="20"/>
  <c r="F1109" i="20" s="1"/>
  <c r="O1110" i="20"/>
  <c r="F1110" i="20" s="1"/>
  <c r="O1111" i="20"/>
  <c r="F1111" i="20" s="1"/>
  <c r="O1112" i="20"/>
  <c r="F1112" i="20" s="1"/>
  <c r="O1113" i="20"/>
  <c r="F1113" i="20" s="1"/>
  <c r="O1114" i="20"/>
  <c r="F1114" i="20" s="1"/>
  <c r="O1115" i="20"/>
  <c r="F1115" i="20" s="1"/>
  <c r="O1116" i="20"/>
  <c r="F1116" i="20" s="1"/>
  <c r="O1117" i="20"/>
  <c r="F1117" i="20" s="1"/>
  <c r="O1118" i="20"/>
  <c r="F1118" i="20" s="1"/>
  <c r="O1119" i="20"/>
  <c r="F1119" i="20" s="1"/>
  <c r="O1120" i="20"/>
  <c r="F1120" i="20" s="1"/>
  <c r="O1121" i="20"/>
  <c r="F1121" i="20" s="1"/>
  <c r="O1122" i="20"/>
  <c r="F1122" i="20" s="1"/>
  <c r="O1123" i="20"/>
  <c r="F1123" i="20" s="1"/>
  <c r="O1124" i="20"/>
  <c r="F1124" i="20" s="1"/>
  <c r="O1125" i="20"/>
  <c r="F1125" i="20" s="1"/>
  <c r="O1126" i="20"/>
  <c r="F1126" i="20" s="1"/>
  <c r="O1127" i="20"/>
  <c r="F1127" i="20" s="1"/>
  <c r="O1128" i="20"/>
  <c r="F1128" i="20" s="1"/>
  <c r="O1129" i="20"/>
  <c r="F1129" i="20" s="1"/>
  <c r="O1130" i="20"/>
  <c r="F1130" i="20" s="1"/>
  <c r="O1131" i="20"/>
  <c r="F1131" i="20" s="1"/>
  <c r="O1132" i="20"/>
  <c r="F1132" i="20" s="1"/>
  <c r="O1133" i="20"/>
  <c r="F1133" i="20" s="1"/>
  <c r="O1134" i="20"/>
  <c r="F1134" i="20" s="1"/>
  <c r="O1135" i="20"/>
  <c r="F1135" i="20" s="1"/>
  <c r="O1136" i="20"/>
  <c r="F1136" i="20" s="1"/>
  <c r="O1137" i="20"/>
  <c r="F1137" i="20" s="1"/>
  <c r="O1138" i="20"/>
  <c r="F1138" i="20" s="1"/>
  <c r="O1139" i="20"/>
  <c r="F1139" i="20" s="1"/>
  <c r="O1140" i="20"/>
  <c r="F1140" i="20" s="1"/>
  <c r="O1141" i="20"/>
  <c r="F1141" i="20" s="1"/>
  <c r="O1142" i="20"/>
  <c r="F1142" i="20" s="1"/>
  <c r="O1143" i="20"/>
  <c r="F1143" i="20" s="1"/>
  <c r="O1144" i="20"/>
  <c r="F1144" i="20" s="1"/>
  <c r="O1145" i="20"/>
  <c r="F1145" i="20" s="1"/>
  <c r="O1146" i="20"/>
  <c r="F1146" i="20" s="1"/>
  <c r="O1147" i="20"/>
  <c r="F1147" i="20" s="1"/>
  <c r="O1148" i="20"/>
  <c r="F1148" i="20" s="1"/>
  <c r="O1149" i="20"/>
  <c r="F1149" i="20" s="1"/>
  <c r="O1150" i="20"/>
  <c r="F1150" i="20" s="1"/>
  <c r="O1151" i="20"/>
  <c r="F1151" i="20" s="1"/>
  <c r="O1152" i="20"/>
  <c r="F1152" i="20" s="1"/>
  <c r="O1153" i="20"/>
  <c r="F1153" i="20" s="1"/>
  <c r="O1154" i="20"/>
  <c r="F1154" i="20" s="1"/>
  <c r="O1155" i="20"/>
  <c r="F1155" i="20" s="1"/>
  <c r="O1156" i="20"/>
  <c r="F1156" i="20" s="1"/>
  <c r="O1157" i="20"/>
  <c r="F1157" i="20" s="1"/>
  <c r="O1158" i="20"/>
  <c r="F1158" i="20" s="1"/>
  <c r="O1159" i="20"/>
  <c r="F1159" i="20" s="1"/>
  <c r="O1160" i="20"/>
  <c r="F1160" i="20" s="1"/>
  <c r="O1161" i="20"/>
  <c r="F1161" i="20" s="1"/>
  <c r="O1162" i="20"/>
  <c r="F1162" i="20" s="1"/>
  <c r="O1163" i="20"/>
  <c r="F1163" i="20" s="1"/>
  <c r="O1164" i="20"/>
  <c r="F1164" i="20" s="1"/>
  <c r="O1165" i="20"/>
  <c r="F1165" i="20" s="1"/>
  <c r="O1166" i="20"/>
  <c r="F1166" i="20" s="1"/>
  <c r="O1167" i="20"/>
  <c r="F1167" i="20" s="1"/>
  <c r="O1168" i="20"/>
  <c r="F1168" i="20" s="1"/>
  <c r="O1169" i="20"/>
  <c r="F1169" i="20" s="1"/>
  <c r="O1170" i="20"/>
  <c r="F1170" i="20" s="1"/>
  <c r="O1171" i="20"/>
  <c r="F1171" i="20" s="1"/>
  <c r="O1172" i="20"/>
  <c r="F1172" i="20" s="1"/>
  <c r="O1173" i="20"/>
  <c r="F1173" i="20" s="1"/>
  <c r="O1174" i="20"/>
  <c r="F1174" i="20" s="1"/>
  <c r="O1175" i="20"/>
  <c r="F1175" i="20" s="1"/>
  <c r="O1176" i="20"/>
  <c r="F1176" i="20" s="1"/>
  <c r="O1177" i="20"/>
  <c r="F1177" i="20" s="1"/>
  <c r="O1178" i="20"/>
  <c r="F1178" i="20" s="1"/>
  <c r="O1179" i="20"/>
  <c r="F1179" i="20" s="1"/>
  <c r="O1180" i="20"/>
  <c r="F1180" i="20" s="1"/>
  <c r="O1181" i="20"/>
  <c r="F1181" i="20" s="1"/>
  <c r="O1182" i="20"/>
  <c r="F1182" i="20" s="1"/>
  <c r="O1183" i="20"/>
  <c r="F1183" i="20" s="1"/>
  <c r="O1184" i="20"/>
  <c r="F1184" i="20" s="1"/>
  <c r="O1185" i="20"/>
  <c r="F1185" i="20" s="1"/>
  <c r="O1186" i="20"/>
  <c r="F1186" i="20" s="1"/>
  <c r="O1187" i="20"/>
  <c r="F1187" i="20" s="1"/>
  <c r="O1188" i="20"/>
  <c r="F1188" i="20" s="1"/>
  <c r="O1189" i="20"/>
  <c r="F1189" i="20" s="1"/>
  <c r="O1190" i="20"/>
  <c r="F1190" i="20" s="1"/>
  <c r="O1191" i="20"/>
  <c r="F1191" i="20" s="1"/>
  <c r="O1192" i="20"/>
  <c r="F1192" i="20" s="1"/>
  <c r="O1193" i="20"/>
  <c r="F1193" i="20" s="1"/>
  <c r="O1194" i="20"/>
  <c r="F1194" i="20" s="1"/>
  <c r="O1195" i="20"/>
  <c r="F1195" i="20" s="1"/>
  <c r="O1196" i="20"/>
  <c r="F1196" i="20" s="1"/>
  <c r="O1197" i="20"/>
  <c r="F1197" i="20" s="1"/>
  <c r="O1198" i="20"/>
  <c r="F1198" i="20" s="1"/>
  <c r="O1199" i="20"/>
  <c r="F1199" i="20" s="1"/>
  <c r="O1200" i="20"/>
  <c r="F1200" i="20" s="1"/>
  <c r="O1201" i="20"/>
  <c r="F1201" i="20" s="1"/>
  <c r="O1202" i="20"/>
  <c r="F1202" i="20" s="1"/>
  <c r="O1203" i="20"/>
  <c r="F1203" i="20" s="1"/>
  <c r="O1204" i="20"/>
  <c r="F1204" i="20" s="1"/>
  <c r="O1205" i="20"/>
  <c r="F1205" i="20" s="1"/>
  <c r="O1206" i="20"/>
  <c r="F1206" i="20" s="1"/>
  <c r="O1207" i="20"/>
  <c r="F1207" i="20" s="1"/>
  <c r="O1208" i="20"/>
  <c r="F1208" i="20" s="1"/>
  <c r="O1209" i="20"/>
  <c r="F1209" i="20" s="1"/>
  <c r="O1210" i="20"/>
  <c r="F1210" i="20" s="1"/>
  <c r="O1211" i="20"/>
  <c r="F1211" i="20" s="1"/>
  <c r="O1212" i="20"/>
  <c r="F1212" i="20" s="1"/>
  <c r="O1213" i="20"/>
  <c r="F1213" i="20" s="1"/>
  <c r="O1214" i="20"/>
  <c r="F1214" i="20" s="1"/>
  <c r="O1215" i="20"/>
  <c r="F1215" i="20" s="1"/>
  <c r="O1216" i="20"/>
  <c r="F1216" i="20" s="1"/>
  <c r="O1217" i="20"/>
  <c r="F1217" i="20" s="1"/>
  <c r="O1218" i="20"/>
  <c r="F1218" i="20" s="1"/>
  <c r="O1219" i="20"/>
  <c r="F1219" i="20" s="1"/>
  <c r="O1220" i="20"/>
  <c r="F1220" i="20" s="1"/>
  <c r="O1221" i="20"/>
  <c r="F1221" i="20" s="1"/>
  <c r="O1222" i="20"/>
  <c r="F1222" i="20" s="1"/>
  <c r="O1223" i="20"/>
  <c r="F1223" i="20" s="1"/>
  <c r="O1224" i="20"/>
  <c r="F1224" i="20" s="1"/>
  <c r="O1225" i="20"/>
  <c r="F1225" i="20" s="1"/>
  <c r="O1226" i="20"/>
  <c r="F1226" i="20" s="1"/>
  <c r="O1227" i="20"/>
  <c r="F1227" i="20" s="1"/>
  <c r="O1228" i="20"/>
  <c r="F1228" i="20" s="1"/>
  <c r="O1229" i="20"/>
  <c r="F1229" i="20" s="1"/>
  <c r="O1230" i="20"/>
  <c r="F1230" i="20" s="1"/>
  <c r="O1231" i="20"/>
  <c r="F1231" i="20" s="1"/>
  <c r="O1232" i="20"/>
  <c r="F1232" i="20" s="1"/>
  <c r="O1233" i="20"/>
  <c r="F1233" i="20" s="1"/>
  <c r="O1234" i="20"/>
  <c r="F1234" i="20" s="1"/>
  <c r="O1235" i="20"/>
  <c r="F1235" i="20" s="1"/>
  <c r="O1236" i="20"/>
  <c r="F1236" i="20" s="1"/>
  <c r="O1237" i="20"/>
  <c r="F1237" i="20" s="1"/>
  <c r="O1238" i="20"/>
  <c r="F1238" i="20" s="1"/>
  <c r="O1239" i="20"/>
  <c r="F1239" i="20" s="1"/>
  <c r="O1240" i="20"/>
  <c r="F1240" i="20" s="1"/>
  <c r="O1241" i="20"/>
  <c r="F1241" i="20" s="1"/>
  <c r="O1242" i="20"/>
  <c r="F1242" i="20" s="1"/>
  <c r="O1243" i="20"/>
  <c r="F1243" i="20" s="1"/>
  <c r="O1244" i="20"/>
  <c r="F1244" i="20" s="1"/>
  <c r="O1245" i="20"/>
  <c r="F1245" i="20" s="1"/>
  <c r="O1246" i="20"/>
  <c r="F1246" i="20" s="1"/>
  <c r="O1247" i="20"/>
  <c r="F1247" i="20" s="1"/>
  <c r="O1248" i="20"/>
  <c r="F1248" i="20" s="1"/>
  <c r="O1249" i="20"/>
  <c r="F1249" i="20" s="1"/>
  <c r="O1250" i="20"/>
  <c r="F1250" i="20" s="1"/>
  <c r="O1251" i="20"/>
  <c r="F1251" i="20" s="1"/>
  <c r="O1252" i="20"/>
  <c r="F1252" i="20" s="1"/>
  <c r="O1253" i="20"/>
  <c r="F1253" i="20" s="1"/>
  <c r="O1254" i="20"/>
  <c r="F1254" i="20" s="1"/>
  <c r="O1255" i="20"/>
  <c r="F1255" i="20" s="1"/>
  <c r="O1256" i="20"/>
  <c r="F1256" i="20" s="1"/>
  <c r="O1257" i="20"/>
  <c r="F1257" i="20" s="1"/>
  <c r="O1258" i="20"/>
  <c r="F1258" i="20" s="1"/>
  <c r="O1259" i="20"/>
  <c r="F1259" i="20" s="1"/>
  <c r="O1260" i="20"/>
  <c r="F1260" i="20" s="1"/>
  <c r="O1261" i="20"/>
  <c r="F1261" i="20" s="1"/>
  <c r="O1262" i="20"/>
  <c r="F1262" i="20" s="1"/>
  <c r="O1263" i="20"/>
  <c r="F1263" i="20" s="1"/>
  <c r="O1264" i="20"/>
  <c r="F1264" i="20" s="1"/>
  <c r="O1265" i="20"/>
  <c r="F1265" i="20" s="1"/>
  <c r="O1266" i="20"/>
  <c r="F1266" i="20" s="1"/>
  <c r="O1267" i="20"/>
  <c r="F1267" i="20" s="1"/>
  <c r="O1268" i="20"/>
  <c r="F1268" i="20" s="1"/>
  <c r="O1269" i="20"/>
  <c r="F1269" i="20" s="1"/>
  <c r="O1270" i="20"/>
  <c r="F1270" i="20" s="1"/>
  <c r="O1271" i="20"/>
  <c r="F1271" i="20" s="1"/>
  <c r="O1272" i="20"/>
  <c r="F1272" i="20" s="1"/>
  <c r="O1273" i="20"/>
  <c r="F1273" i="20" s="1"/>
  <c r="O1274" i="20"/>
  <c r="F1274" i="20" s="1"/>
  <c r="O1275" i="20"/>
  <c r="F1275" i="20" s="1"/>
  <c r="O1276" i="20"/>
  <c r="F1276" i="20" s="1"/>
  <c r="O1277" i="20"/>
  <c r="F1277" i="20" s="1"/>
  <c r="O1278" i="20"/>
  <c r="F1278" i="20" s="1"/>
  <c r="O1279" i="20"/>
  <c r="F1279" i="20" s="1"/>
  <c r="O1280" i="20"/>
  <c r="F1280" i="20" s="1"/>
  <c r="O1281" i="20"/>
  <c r="F1281" i="20" s="1"/>
  <c r="O1282" i="20"/>
  <c r="F1282" i="20" s="1"/>
  <c r="O1283" i="20"/>
  <c r="F1283" i="20" s="1"/>
  <c r="O1284" i="20"/>
  <c r="F1284" i="20" s="1"/>
  <c r="O1285" i="20"/>
  <c r="F1285" i="20" s="1"/>
  <c r="O1286" i="20"/>
  <c r="F1286" i="20" s="1"/>
  <c r="O1287" i="20"/>
  <c r="F1287" i="20" s="1"/>
  <c r="O1288" i="20"/>
  <c r="F1288" i="20" s="1"/>
  <c r="O1289" i="20"/>
  <c r="F1289" i="20" s="1"/>
  <c r="O1290" i="20"/>
  <c r="F1290" i="20" s="1"/>
  <c r="O1291" i="20"/>
  <c r="F1291" i="20" s="1"/>
  <c r="O1292" i="20"/>
  <c r="F1292" i="20" s="1"/>
  <c r="O1293" i="20"/>
  <c r="F1293" i="20" s="1"/>
  <c r="O1294" i="20"/>
  <c r="F1294" i="20" s="1"/>
  <c r="O1295" i="20"/>
  <c r="F1295" i="20" s="1"/>
  <c r="O1296" i="20"/>
  <c r="F1296" i="20" s="1"/>
  <c r="O1297" i="20"/>
  <c r="F1297" i="20" s="1"/>
  <c r="O1298" i="20"/>
  <c r="F1298" i="20" s="1"/>
  <c r="O1299" i="20"/>
  <c r="F1299" i="20" s="1"/>
  <c r="O1300" i="20"/>
  <c r="F1300" i="20" s="1"/>
  <c r="O1301" i="20"/>
  <c r="F1301" i="20" s="1"/>
  <c r="O1302" i="20"/>
  <c r="F1302" i="20" s="1"/>
  <c r="O1303" i="20"/>
  <c r="F1303" i="20" s="1"/>
  <c r="O1304" i="20"/>
  <c r="F1304" i="20" s="1"/>
  <c r="O1305" i="20"/>
  <c r="F1305" i="20" s="1"/>
  <c r="O1306" i="20"/>
  <c r="F1306" i="20" s="1"/>
  <c r="O1307" i="20"/>
  <c r="F1307" i="20" s="1"/>
  <c r="O1308" i="20"/>
  <c r="F1308" i="20" s="1"/>
  <c r="O1309" i="20"/>
  <c r="F1309" i="20" s="1"/>
  <c r="O1310" i="20"/>
  <c r="F1310" i="20" s="1"/>
  <c r="O1311" i="20"/>
  <c r="F1311" i="20" s="1"/>
  <c r="O1312" i="20"/>
  <c r="F1312" i="20" s="1"/>
  <c r="O1313" i="20"/>
  <c r="F1313" i="20" s="1"/>
  <c r="O1314" i="20"/>
  <c r="F1314" i="20" s="1"/>
  <c r="O1315" i="20"/>
  <c r="F1315" i="20" s="1"/>
  <c r="O1316" i="20"/>
  <c r="F1316" i="20" s="1"/>
  <c r="O1317" i="20"/>
  <c r="F1317" i="20" s="1"/>
  <c r="O1318" i="20"/>
  <c r="F1318" i="20" s="1"/>
  <c r="O1319" i="20"/>
  <c r="F1319" i="20" s="1"/>
  <c r="O1320" i="20"/>
  <c r="F1320" i="20" s="1"/>
  <c r="O1321" i="20"/>
  <c r="F1321" i="20" s="1"/>
  <c r="O1322" i="20"/>
  <c r="F1322" i="20" s="1"/>
  <c r="O1323" i="20"/>
  <c r="F1323" i="20" s="1"/>
  <c r="O1324" i="20"/>
  <c r="F1324" i="20" s="1"/>
  <c r="O1325" i="20"/>
  <c r="F1325" i="20" s="1"/>
  <c r="O1326" i="20"/>
  <c r="F1326" i="20" s="1"/>
  <c r="O1327" i="20"/>
  <c r="F1327" i="20" s="1"/>
  <c r="O1328" i="20"/>
  <c r="F1328" i="20" s="1"/>
  <c r="O1329" i="20"/>
  <c r="F1329" i="20" s="1"/>
  <c r="O1330" i="20"/>
  <c r="F1330" i="20" s="1"/>
  <c r="O1331" i="20"/>
  <c r="F1331" i="20" s="1"/>
  <c r="O1332" i="20"/>
  <c r="F1332" i="20" s="1"/>
  <c r="O1333" i="20"/>
  <c r="F1333" i="20" s="1"/>
  <c r="O1334" i="20"/>
  <c r="F1334" i="20" s="1"/>
  <c r="O1335" i="20"/>
  <c r="F1335" i="20" s="1"/>
  <c r="O1336" i="20"/>
  <c r="F1336" i="20" s="1"/>
  <c r="O1337" i="20"/>
  <c r="F1337" i="20" s="1"/>
  <c r="O1338" i="20"/>
  <c r="F1338" i="20" s="1"/>
  <c r="O1339" i="20"/>
  <c r="F1339" i="20" s="1"/>
  <c r="O1340" i="20"/>
  <c r="F1340" i="20" s="1"/>
  <c r="O1341" i="20"/>
  <c r="F1341" i="20" s="1"/>
  <c r="O1342" i="20"/>
  <c r="F1342" i="20" s="1"/>
  <c r="O1343" i="20"/>
  <c r="F1343" i="20" s="1"/>
  <c r="O1344" i="20"/>
  <c r="F1344" i="20" s="1"/>
  <c r="O1345" i="20"/>
  <c r="F1345" i="20" s="1"/>
  <c r="O1346" i="20"/>
  <c r="F1346" i="20" s="1"/>
  <c r="O1347" i="20"/>
  <c r="F1347" i="20" s="1"/>
  <c r="O1348" i="20"/>
  <c r="F1348" i="20" s="1"/>
  <c r="O1349" i="20"/>
  <c r="F1349" i="20" s="1"/>
  <c r="O1350" i="20"/>
  <c r="F1350" i="20" s="1"/>
  <c r="O1351" i="20"/>
  <c r="F1351" i="20" s="1"/>
  <c r="O1352" i="20"/>
  <c r="F1352" i="20" s="1"/>
  <c r="O1353" i="20"/>
  <c r="F1353" i="20" s="1"/>
  <c r="O1354" i="20"/>
  <c r="F1354" i="20" s="1"/>
  <c r="O1355" i="20"/>
  <c r="F1355" i="20" s="1"/>
  <c r="O1356" i="20"/>
  <c r="F1356" i="20" s="1"/>
  <c r="O1357" i="20"/>
  <c r="F1357" i="20" s="1"/>
  <c r="O1358" i="20"/>
  <c r="F1358" i="20" s="1"/>
  <c r="O1359" i="20"/>
  <c r="F1359" i="20" s="1"/>
  <c r="O1360" i="20"/>
  <c r="F1360" i="20" s="1"/>
  <c r="O1361" i="20"/>
  <c r="F1361" i="20" s="1"/>
  <c r="O1362" i="20"/>
  <c r="F1362" i="20" s="1"/>
  <c r="O1363" i="20"/>
  <c r="F1363" i="20" s="1"/>
  <c r="O1364" i="20"/>
  <c r="F1364" i="20" s="1"/>
  <c r="O1365" i="20"/>
  <c r="F1365" i="20" s="1"/>
  <c r="O1366" i="20"/>
  <c r="F1366" i="20" s="1"/>
  <c r="O1367" i="20"/>
  <c r="F1367" i="20" s="1"/>
  <c r="O1368" i="20"/>
  <c r="F1368" i="20" s="1"/>
  <c r="O1369" i="20"/>
  <c r="F1369" i="20" s="1"/>
  <c r="O1370" i="20"/>
  <c r="F1370" i="20" s="1"/>
  <c r="O1371" i="20"/>
  <c r="F1371" i="20" s="1"/>
  <c r="O1372" i="20"/>
  <c r="F1372" i="20" s="1"/>
  <c r="O1373" i="20"/>
  <c r="F1373" i="20" s="1"/>
  <c r="O1374" i="20"/>
  <c r="F1374" i="20" s="1"/>
  <c r="O1375" i="20"/>
  <c r="F1375" i="20" s="1"/>
  <c r="O1376" i="20"/>
  <c r="F1376" i="20" s="1"/>
  <c r="O1377" i="20"/>
  <c r="F1377" i="20" s="1"/>
  <c r="O1378" i="20"/>
  <c r="F1378" i="20" s="1"/>
  <c r="O1379" i="20"/>
  <c r="F1379" i="20" s="1"/>
  <c r="O1380" i="20"/>
  <c r="F1380" i="20" s="1"/>
  <c r="O1381" i="20"/>
  <c r="F1381" i="20" s="1"/>
  <c r="O1382" i="20"/>
  <c r="F1382" i="20" s="1"/>
  <c r="O1383" i="20"/>
  <c r="F1383" i="20" s="1"/>
  <c r="O1384" i="20"/>
  <c r="F1384" i="20" s="1"/>
  <c r="O1385" i="20"/>
  <c r="F1385" i="20" s="1"/>
  <c r="O1386" i="20"/>
  <c r="F1386" i="20" s="1"/>
  <c r="O1387" i="20"/>
  <c r="F1387" i="20" s="1"/>
  <c r="O1388" i="20"/>
  <c r="F1388" i="20" s="1"/>
  <c r="O1389" i="20"/>
  <c r="F1389" i="20" s="1"/>
  <c r="O1390" i="20"/>
  <c r="F1390" i="20" s="1"/>
  <c r="O1391" i="20"/>
  <c r="F1391" i="20" s="1"/>
  <c r="O1392" i="20"/>
  <c r="F1392" i="20" s="1"/>
  <c r="O1393" i="20"/>
  <c r="F1393" i="20" s="1"/>
  <c r="O1394" i="20"/>
  <c r="F1394" i="20" s="1"/>
  <c r="O1395" i="20"/>
  <c r="F1395" i="20" s="1"/>
  <c r="O1396" i="20"/>
  <c r="F1396" i="20" s="1"/>
  <c r="O1397" i="20"/>
  <c r="F1397" i="20" s="1"/>
  <c r="O1398" i="20"/>
  <c r="F1398" i="20" s="1"/>
  <c r="O1399" i="20"/>
  <c r="F1399" i="20" s="1"/>
  <c r="O1400" i="20"/>
  <c r="F1400" i="20" s="1"/>
  <c r="O1401" i="20"/>
  <c r="F1401" i="20" s="1"/>
  <c r="O1402" i="20"/>
  <c r="F1402" i="20" s="1"/>
  <c r="O1403" i="20"/>
  <c r="F1403" i="20" s="1"/>
  <c r="O1404" i="20"/>
  <c r="F1404" i="20" s="1"/>
  <c r="O1405" i="20"/>
  <c r="F1405" i="20" s="1"/>
  <c r="O1406" i="20"/>
  <c r="F1406" i="20" s="1"/>
  <c r="O1407" i="20"/>
  <c r="F1407" i="20" s="1"/>
  <c r="O1408" i="20"/>
  <c r="F1408" i="20" s="1"/>
  <c r="O1409" i="20"/>
  <c r="F1409" i="20" s="1"/>
  <c r="O1410" i="20"/>
  <c r="F1410" i="20" s="1"/>
  <c r="O1411" i="20"/>
  <c r="F1411" i="20" s="1"/>
  <c r="O1412" i="20"/>
  <c r="F1412" i="20" s="1"/>
  <c r="O1413" i="20"/>
  <c r="F1413" i="20" s="1"/>
  <c r="O1414" i="20"/>
  <c r="F1414" i="20" s="1"/>
  <c r="O1415" i="20"/>
  <c r="F1415" i="20" s="1"/>
  <c r="O1416" i="20"/>
  <c r="F1416" i="20" s="1"/>
  <c r="O1417" i="20"/>
  <c r="F1417" i="20" s="1"/>
  <c r="O1418" i="20"/>
  <c r="F1418" i="20" s="1"/>
  <c r="O1419" i="20"/>
  <c r="F1419" i="20" s="1"/>
  <c r="O1420" i="20"/>
  <c r="F1420" i="20" s="1"/>
  <c r="O1421" i="20"/>
  <c r="F1421" i="20" s="1"/>
  <c r="O1422" i="20"/>
  <c r="F1422" i="20" s="1"/>
  <c r="O1423" i="20"/>
  <c r="F1423" i="20" s="1"/>
  <c r="O1424" i="20"/>
  <c r="F1424" i="20" s="1"/>
  <c r="O1425" i="20"/>
  <c r="F1425" i="20" s="1"/>
  <c r="O1426" i="20"/>
  <c r="F1426" i="20" s="1"/>
  <c r="O1427" i="20"/>
  <c r="F1427" i="20" s="1"/>
  <c r="O1428" i="20"/>
  <c r="F1428" i="20" s="1"/>
  <c r="O1429" i="20"/>
  <c r="F1429" i="20" s="1"/>
  <c r="O1430" i="20"/>
  <c r="F1430" i="20" s="1"/>
  <c r="O1431" i="20"/>
  <c r="F1431" i="20" s="1"/>
  <c r="O1432" i="20"/>
  <c r="F1432" i="20" s="1"/>
  <c r="O1433" i="20"/>
  <c r="F1433" i="20" s="1"/>
  <c r="O1434" i="20"/>
  <c r="F1434" i="20" s="1"/>
  <c r="O1435" i="20"/>
  <c r="F1435" i="20" s="1"/>
  <c r="O1436" i="20"/>
  <c r="F1436" i="20" s="1"/>
  <c r="O1437" i="20"/>
  <c r="F1437" i="20" s="1"/>
  <c r="O1438" i="20"/>
  <c r="F1438" i="20" s="1"/>
  <c r="O1439" i="20"/>
  <c r="F1439" i="20" s="1"/>
  <c r="O1440" i="20"/>
  <c r="F1440" i="20" s="1"/>
  <c r="O1441" i="20"/>
  <c r="F1441" i="20" s="1"/>
  <c r="O1442" i="20"/>
  <c r="F1442" i="20" s="1"/>
  <c r="O1443" i="20"/>
  <c r="F1443" i="20" s="1"/>
  <c r="O1444" i="20"/>
  <c r="F1444" i="20" s="1"/>
  <c r="O1445" i="20"/>
  <c r="F1445" i="20" s="1"/>
  <c r="O1446" i="20"/>
  <c r="F1446" i="20" s="1"/>
  <c r="O1447" i="20"/>
  <c r="F1447" i="20" s="1"/>
  <c r="O1448" i="20"/>
  <c r="F1448" i="20" s="1"/>
  <c r="O1449" i="20"/>
  <c r="F1449" i="20" s="1"/>
  <c r="O1450" i="20"/>
  <c r="F1450" i="20" s="1"/>
  <c r="O1451" i="20"/>
  <c r="F1451" i="20" s="1"/>
  <c r="O1452" i="20"/>
  <c r="F1452" i="20" s="1"/>
  <c r="O1453" i="20"/>
  <c r="F1453" i="20" s="1"/>
  <c r="O1454" i="20"/>
  <c r="F1454" i="20" s="1"/>
  <c r="O1455" i="20"/>
  <c r="F1455" i="20" s="1"/>
  <c r="O1456" i="20"/>
  <c r="F1456" i="20" s="1"/>
  <c r="O1457" i="20"/>
  <c r="F1457" i="20" s="1"/>
  <c r="O1458" i="20"/>
  <c r="F1458" i="20" s="1"/>
  <c r="O1459" i="20"/>
  <c r="F1459" i="20" s="1"/>
  <c r="O1460" i="20"/>
  <c r="F1460" i="20" s="1"/>
  <c r="O1461" i="20"/>
  <c r="F1461" i="20" s="1"/>
  <c r="O1462" i="20"/>
  <c r="F1462" i="20" s="1"/>
  <c r="O1463" i="20"/>
  <c r="F1463" i="20" s="1"/>
  <c r="O1464" i="20"/>
  <c r="F1464" i="20" s="1"/>
  <c r="O1465" i="20"/>
  <c r="F1465" i="20" s="1"/>
  <c r="O1466" i="20"/>
  <c r="F1466" i="20" s="1"/>
  <c r="O1467" i="20"/>
  <c r="F1467" i="20" s="1"/>
  <c r="O1468" i="20"/>
  <c r="F1468" i="20" s="1"/>
  <c r="O1469" i="20"/>
  <c r="F1469" i="20" s="1"/>
  <c r="O1470" i="20"/>
  <c r="F1470" i="20" s="1"/>
  <c r="O1471" i="20"/>
  <c r="F1471" i="20" s="1"/>
  <c r="O1472" i="20"/>
  <c r="F1472" i="20" s="1"/>
  <c r="O1473" i="20"/>
  <c r="F1473" i="20" s="1"/>
  <c r="O1474" i="20"/>
  <c r="F1474" i="20" s="1"/>
  <c r="O1475" i="20"/>
  <c r="F1475" i="20" s="1"/>
  <c r="O1476" i="20"/>
  <c r="F1476" i="20" s="1"/>
  <c r="O1477" i="20"/>
  <c r="F1477" i="20" s="1"/>
  <c r="O1478" i="20"/>
  <c r="F1478" i="20" s="1"/>
  <c r="O1479" i="20"/>
  <c r="F1479" i="20" s="1"/>
  <c r="O1480" i="20"/>
  <c r="F1480" i="20" s="1"/>
  <c r="O1481" i="20"/>
  <c r="F1481" i="20" s="1"/>
  <c r="O1482" i="20"/>
  <c r="F1482" i="20" s="1"/>
  <c r="O1483" i="20"/>
  <c r="F1483" i="20" s="1"/>
  <c r="O1484" i="20"/>
  <c r="F1484" i="20" s="1"/>
  <c r="O1485" i="20"/>
  <c r="F1485" i="20" s="1"/>
  <c r="O1486" i="20"/>
  <c r="F1486" i="20" s="1"/>
  <c r="O1487" i="20"/>
  <c r="F1487" i="20" s="1"/>
  <c r="O1488" i="20"/>
  <c r="F1488" i="20" s="1"/>
  <c r="O1489" i="20"/>
  <c r="F1489" i="20" s="1"/>
  <c r="O1490" i="20"/>
  <c r="F1490" i="20" s="1"/>
  <c r="O1491" i="20"/>
  <c r="F1491" i="20" s="1"/>
  <c r="O1492" i="20"/>
  <c r="F1492" i="20" s="1"/>
  <c r="O1493" i="20"/>
  <c r="F1493" i="20" s="1"/>
  <c r="O1494" i="20"/>
  <c r="F1494" i="20" s="1"/>
  <c r="O1495" i="20"/>
  <c r="F1495" i="20" s="1"/>
  <c r="O1496" i="20"/>
  <c r="F1496" i="20" s="1"/>
  <c r="O1497" i="20"/>
  <c r="F1497" i="20" s="1"/>
  <c r="O1498" i="20"/>
  <c r="F1498" i="20" s="1"/>
  <c r="O1499" i="20"/>
  <c r="F1499" i="20" s="1"/>
  <c r="O1500" i="20"/>
  <c r="F1500" i="20" s="1"/>
  <c r="O1501" i="20"/>
  <c r="F1501" i="20" s="1"/>
  <c r="O1502" i="20"/>
  <c r="F1502" i="20" s="1"/>
  <c r="O1503" i="20"/>
  <c r="F1503" i="20" s="1"/>
  <c r="O1504" i="20"/>
  <c r="F1504" i="20" s="1"/>
  <c r="O1505" i="20"/>
  <c r="F1505" i="20" s="1"/>
  <c r="O1506" i="20"/>
  <c r="F1506" i="20" s="1"/>
  <c r="O1507" i="20"/>
  <c r="F1507" i="20" s="1"/>
  <c r="O8" i="20"/>
  <c r="Y1507" i="20"/>
  <c r="Y1506" i="20"/>
  <c r="Y1505" i="20"/>
  <c r="Y1504" i="20"/>
  <c r="Y1503" i="20"/>
  <c r="Y1502" i="20"/>
  <c r="Y1501" i="20"/>
  <c r="Y1500" i="20"/>
  <c r="Y1499" i="20"/>
  <c r="Y1498" i="20"/>
  <c r="Y1497" i="20"/>
  <c r="Y1496" i="20"/>
  <c r="Y1495" i="20"/>
  <c r="Y1494" i="20"/>
  <c r="Y1493" i="20"/>
  <c r="Y1492" i="20"/>
  <c r="Y1491" i="20"/>
  <c r="Y1490" i="20"/>
  <c r="Y1489" i="20"/>
  <c r="Y1488" i="20"/>
  <c r="Y1487" i="20"/>
  <c r="Y1486" i="20"/>
  <c r="Y1485" i="20"/>
  <c r="Y1484" i="20"/>
  <c r="Y1483" i="20"/>
  <c r="Y1482" i="20"/>
  <c r="Y1481" i="20"/>
  <c r="Y1480" i="20"/>
  <c r="Y1479" i="20"/>
  <c r="Y1478" i="20"/>
  <c r="Y1477" i="20"/>
  <c r="Y1476" i="20"/>
  <c r="Y1475" i="20"/>
  <c r="Y1474" i="20"/>
  <c r="Y1473" i="20"/>
  <c r="Y1472" i="20"/>
  <c r="Y1471" i="20"/>
  <c r="Y1470" i="20"/>
  <c r="Y1469" i="20"/>
  <c r="Y1468" i="20"/>
  <c r="Y1467" i="20"/>
  <c r="Y1466" i="20"/>
  <c r="Y1465" i="20"/>
  <c r="Y1464" i="20"/>
  <c r="Y1463" i="20"/>
  <c r="Y1462" i="20"/>
  <c r="Y1461" i="20"/>
  <c r="Y1460" i="20"/>
  <c r="Y1459" i="20"/>
  <c r="Y1458" i="20"/>
  <c r="Y1457" i="20"/>
  <c r="Y1456" i="20"/>
  <c r="Y1455" i="20"/>
  <c r="Y1454" i="20"/>
  <c r="Y1453" i="20"/>
  <c r="Y1452" i="20"/>
  <c r="Y1451" i="20"/>
  <c r="Y1450" i="20"/>
  <c r="Y1449" i="20"/>
  <c r="Y1448" i="20"/>
  <c r="Y1447" i="20"/>
  <c r="Y1446" i="20"/>
  <c r="Y1445" i="20"/>
  <c r="Y1444" i="20"/>
  <c r="Y1443" i="20"/>
  <c r="Y1442" i="20"/>
  <c r="Y1441" i="20"/>
  <c r="Y1440" i="20"/>
  <c r="Y1439" i="20"/>
  <c r="Y1438" i="20"/>
  <c r="Y1437" i="20"/>
  <c r="Y1436" i="20"/>
  <c r="Y1435" i="20"/>
  <c r="Y1434" i="20"/>
  <c r="Y1433" i="20"/>
  <c r="Y1432" i="20"/>
  <c r="Y1431" i="20"/>
  <c r="Y1430" i="20"/>
  <c r="Y1429" i="20"/>
  <c r="Y1428" i="20"/>
  <c r="Y1427" i="20"/>
  <c r="Y1426" i="20"/>
  <c r="Y1425" i="20"/>
  <c r="Y1424" i="20"/>
  <c r="Y1423" i="20"/>
  <c r="Y1422" i="20"/>
  <c r="Y1421" i="20"/>
  <c r="Y1420" i="20"/>
  <c r="Y1419" i="20"/>
  <c r="Y1418" i="20"/>
  <c r="Y1417" i="20"/>
  <c r="Y1416" i="20"/>
  <c r="Y1415" i="20"/>
  <c r="Y1414" i="20"/>
  <c r="Y1413" i="20"/>
  <c r="Y1412" i="20"/>
  <c r="Y1411" i="20"/>
  <c r="Y1410" i="20"/>
  <c r="Y1409" i="20"/>
  <c r="Y1408" i="20"/>
  <c r="Y1407" i="20"/>
  <c r="Y1406" i="20"/>
  <c r="Y1405" i="20"/>
  <c r="Y1404" i="20"/>
  <c r="Y1403" i="20"/>
  <c r="Y1402" i="20"/>
  <c r="Y1401" i="20"/>
  <c r="Y1400" i="20"/>
  <c r="Y1399" i="20"/>
  <c r="Y1398" i="20"/>
  <c r="Y1397" i="20"/>
  <c r="Y1396" i="20"/>
  <c r="Y1395" i="20"/>
  <c r="Y1394" i="20"/>
  <c r="Y1393" i="20"/>
  <c r="Y1392" i="20"/>
  <c r="Y1391" i="20"/>
  <c r="Y1390" i="20"/>
  <c r="Y1389" i="20"/>
  <c r="Y1388" i="20"/>
  <c r="Y1387" i="20"/>
  <c r="Y1386" i="20"/>
  <c r="Y1385" i="20"/>
  <c r="Y1384" i="20"/>
  <c r="Y1383" i="20"/>
  <c r="Y1382" i="20"/>
  <c r="Y1381" i="20"/>
  <c r="Y1380" i="20"/>
  <c r="Y1379" i="20"/>
  <c r="Y1378" i="20"/>
  <c r="Y1377" i="20"/>
  <c r="Y1376" i="20"/>
  <c r="Y1375" i="20"/>
  <c r="Y1374" i="20"/>
  <c r="Y1373" i="20"/>
  <c r="Y1372" i="20"/>
  <c r="Y1371" i="20"/>
  <c r="Y1370" i="20"/>
  <c r="Y1369" i="20"/>
  <c r="Y1368" i="20"/>
  <c r="Y1367" i="20"/>
  <c r="Y1366" i="20"/>
  <c r="Y1365" i="20"/>
  <c r="Y1364" i="20"/>
  <c r="Y1363" i="20"/>
  <c r="Y1362" i="20"/>
  <c r="Y1361" i="20"/>
  <c r="Y1360" i="20"/>
  <c r="Y1359" i="20"/>
  <c r="Y1358" i="20"/>
  <c r="Y1357" i="20"/>
  <c r="Y1356" i="20"/>
  <c r="Y1355" i="20"/>
  <c r="Y1354" i="20"/>
  <c r="Y1353" i="20"/>
  <c r="Y1352" i="20"/>
  <c r="Y1351" i="20"/>
  <c r="Y1350" i="20"/>
  <c r="Y1349" i="20"/>
  <c r="Y1348" i="20"/>
  <c r="Y1347" i="20"/>
  <c r="Y1346" i="20"/>
  <c r="Y1345" i="20"/>
  <c r="Y1344" i="20"/>
  <c r="Y1343" i="20"/>
  <c r="Y1342" i="20"/>
  <c r="Y1341" i="20"/>
  <c r="Y1340" i="20"/>
  <c r="Y1339" i="20"/>
  <c r="Y1338" i="20"/>
  <c r="Y1337" i="20"/>
  <c r="Y1336" i="20"/>
  <c r="Y1335" i="20"/>
  <c r="Y1334" i="20"/>
  <c r="Y1333" i="20"/>
  <c r="Y1332" i="20"/>
  <c r="Y1331" i="20"/>
  <c r="Y1330" i="20"/>
  <c r="Y1329" i="20"/>
  <c r="Y1328" i="20"/>
  <c r="Y1327" i="20"/>
  <c r="Y1326" i="20"/>
  <c r="Y1325" i="20"/>
  <c r="Y1324" i="20"/>
  <c r="Y1323" i="20"/>
  <c r="Y1322" i="20"/>
  <c r="Y1321" i="20"/>
  <c r="Y1320" i="20"/>
  <c r="Y1319" i="20"/>
  <c r="Y1318" i="20"/>
  <c r="Y1317" i="20"/>
  <c r="Y1316" i="20"/>
  <c r="Y1315" i="20"/>
  <c r="Y1314" i="20"/>
  <c r="Y1313" i="20"/>
  <c r="Y1312" i="20"/>
  <c r="Y1311" i="20"/>
  <c r="Y1310" i="20"/>
  <c r="Y1309" i="20"/>
  <c r="Y1308" i="20"/>
  <c r="Y1307" i="20"/>
  <c r="Y1306" i="20"/>
  <c r="Y1305" i="20"/>
  <c r="Y1304" i="20"/>
  <c r="Y1303" i="20"/>
  <c r="Y1302" i="20"/>
  <c r="Y1301" i="20"/>
  <c r="Y1300" i="20"/>
  <c r="Y1299" i="20"/>
  <c r="Y1298" i="20"/>
  <c r="Y1297" i="20"/>
  <c r="Y1296" i="20"/>
  <c r="Y1295" i="20"/>
  <c r="Y1294" i="20"/>
  <c r="Y1293" i="20"/>
  <c r="Y1292" i="20"/>
  <c r="Y1291" i="20"/>
  <c r="Y1290" i="20"/>
  <c r="Y1289" i="20"/>
  <c r="Y1288" i="20"/>
  <c r="Y1287" i="20"/>
  <c r="Y1286" i="20"/>
  <c r="Y1285" i="20"/>
  <c r="Y1284" i="20"/>
  <c r="Y1283" i="20"/>
  <c r="Y1282" i="20"/>
  <c r="Y1281" i="20"/>
  <c r="Y1280" i="20"/>
  <c r="Y1279" i="20"/>
  <c r="Y1278" i="20"/>
  <c r="Y1277" i="20"/>
  <c r="Y1276" i="20"/>
  <c r="Y1275" i="20"/>
  <c r="Y1274" i="20"/>
  <c r="Y1273" i="20"/>
  <c r="Y1272" i="20"/>
  <c r="Y1271" i="20"/>
  <c r="Y1270" i="20"/>
  <c r="Y1269" i="20"/>
  <c r="Y1268" i="20"/>
  <c r="Y1267" i="20"/>
  <c r="Y1266" i="20"/>
  <c r="Y1265" i="20"/>
  <c r="Y1264" i="20"/>
  <c r="Y1263" i="20"/>
  <c r="Y1262" i="20"/>
  <c r="Y1261" i="20"/>
  <c r="Y1260" i="20"/>
  <c r="Y1259" i="20"/>
  <c r="Y1258" i="20"/>
  <c r="Y1257" i="20"/>
  <c r="Y1256" i="20"/>
  <c r="Y1255" i="20"/>
  <c r="Y1254" i="20"/>
  <c r="Y1253" i="20"/>
  <c r="Y1252" i="20"/>
  <c r="Y1251" i="20"/>
  <c r="Y1250" i="20"/>
  <c r="Y1249" i="20"/>
  <c r="Y1248" i="20"/>
  <c r="Y1247" i="20"/>
  <c r="Y1246" i="20"/>
  <c r="Y1245" i="20"/>
  <c r="Y1244" i="20"/>
  <c r="Y1243" i="20"/>
  <c r="Y1242" i="20"/>
  <c r="Y1241" i="20"/>
  <c r="Y1240" i="20"/>
  <c r="Y1239" i="20"/>
  <c r="Y1238" i="20"/>
  <c r="Y1237" i="20"/>
  <c r="Y1236" i="20"/>
  <c r="Y1235" i="20"/>
  <c r="Y1234" i="20"/>
  <c r="Y1233" i="20"/>
  <c r="Y1232" i="20"/>
  <c r="Y1231" i="20"/>
  <c r="Y1230" i="20"/>
  <c r="Y1229" i="20"/>
  <c r="Y1228" i="20"/>
  <c r="Y1227" i="20"/>
  <c r="Y1226" i="20"/>
  <c r="Y1225" i="20"/>
  <c r="Y1224" i="20"/>
  <c r="Y1223" i="20"/>
  <c r="Y1222" i="20"/>
  <c r="Y1221" i="20"/>
  <c r="Y1220" i="20"/>
  <c r="Y1219" i="20"/>
  <c r="Y1218" i="20"/>
  <c r="Y1217" i="20"/>
  <c r="Y1216" i="20"/>
  <c r="Y1215" i="20"/>
  <c r="Y1214" i="20"/>
  <c r="Y1213" i="20"/>
  <c r="Y1212" i="20"/>
  <c r="Y1211" i="20"/>
  <c r="Y1210" i="20"/>
  <c r="Y1209" i="20"/>
  <c r="Y1208" i="20"/>
  <c r="Y1207" i="20"/>
  <c r="Y1206" i="20"/>
  <c r="Y1205" i="20"/>
  <c r="Y1204" i="20"/>
  <c r="Y1203" i="20"/>
  <c r="Y1202" i="20"/>
  <c r="Y1201" i="20"/>
  <c r="Y1200" i="20"/>
  <c r="Y1199" i="20"/>
  <c r="Y1198" i="20"/>
  <c r="Y1197" i="20"/>
  <c r="Y1196" i="20"/>
  <c r="Y1195" i="20"/>
  <c r="Y1194" i="20"/>
  <c r="Y1193" i="20"/>
  <c r="Y1192" i="20"/>
  <c r="Y1191" i="20"/>
  <c r="Y1190" i="20"/>
  <c r="Y1189" i="20"/>
  <c r="Y1188" i="20"/>
  <c r="Y1187" i="20"/>
  <c r="Y1186" i="20"/>
  <c r="Y1185" i="20"/>
  <c r="Y1184" i="20"/>
  <c r="Y1183" i="20"/>
  <c r="Y1182" i="20"/>
  <c r="Y1181" i="20"/>
  <c r="Y1180" i="20"/>
  <c r="Y1179" i="20"/>
  <c r="Y1178" i="20"/>
  <c r="Y1177" i="20"/>
  <c r="Y1176" i="20"/>
  <c r="Y1175" i="20"/>
  <c r="Y1174" i="20"/>
  <c r="Y1173" i="20"/>
  <c r="Y1172" i="20"/>
  <c r="Y1171" i="20"/>
  <c r="Y1170" i="20"/>
  <c r="Y1169" i="20"/>
  <c r="Y1168" i="20"/>
  <c r="Y1167" i="20"/>
  <c r="Y1166" i="20"/>
  <c r="Y1165" i="20"/>
  <c r="Y1164" i="20"/>
  <c r="Y1163" i="20"/>
  <c r="Y1162" i="20"/>
  <c r="Y1161" i="20"/>
  <c r="Y1160" i="20"/>
  <c r="Y1159" i="20"/>
  <c r="Y1158" i="20"/>
  <c r="Y1157" i="20"/>
  <c r="Y1156" i="20"/>
  <c r="Y1155" i="20"/>
  <c r="Y1154" i="20"/>
  <c r="Y1153" i="20"/>
  <c r="Y1152" i="20"/>
  <c r="Y1151" i="20"/>
  <c r="Y1150" i="20"/>
  <c r="Y1149" i="20"/>
  <c r="Y1148" i="20"/>
  <c r="Y1147" i="20"/>
  <c r="Y1146" i="20"/>
  <c r="Y1145" i="20"/>
  <c r="Y1144" i="20"/>
  <c r="Y1143" i="20"/>
  <c r="Y1142" i="20"/>
  <c r="Y1141" i="20"/>
  <c r="Y1140" i="20"/>
  <c r="Y1139" i="20"/>
  <c r="Y1138" i="20"/>
  <c r="Y1137" i="20"/>
  <c r="Y1136" i="20"/>
  <c r="Y1135" i="20"/>
  <c r="Y1134" i="20"/>
  <c r="Y1133" i="20"/>
  <c r="Y1132" i="20"/>
  <c r="Y1131" i="20"/>
  <c r="Y1130" i="20"/>
  <c r="Y1129" i="20"/>
  <c r="Y1128" i="20"/>
  <c r="Y1127" i="20"/>
  <c r="Y1126" i="20"/>
  <c r="Y1125" i="20"/>
  <c r="Y1124" i="20"/>
  <c r="Y1123" i="20"/>
  <c r="Y1122" i="20"/>
  <c r="Y1121" i="20"/>
  <c r="Y1120" i="20"/>
  <c r="Y1119" i="20"/>
  <c r="Y1118" i="20"/>
  <c r="Y1117" i="20"/>
  <c r="Y1116" i="20"/>
  <c r="Y1115" i="20"/>
  <c r="Y1114" i="20"/>
  <c r="Y1113" i="20"/>
  <c r="Y1112" i="20"/>
  <c r="Y1111" i="20"/>
  <c r="Y1110" i="20"/>
  <c r="Y1109" i="20"/>
  <c r="Y1108" i="20"/>
  <c r="Y1107" i="20"/>
  <c r="Y1106" i="20"/>
  <c r="Y1105" i="20"/>
  <c r="Y1104" i="20"/>
  <c r="Y1103" i="20"/>
  <c r="Y1102" i="20"/>
  <c r="Y1101" i="20"/>
  <c r="Y1100" i="20"/>
  <c r="Y1099" i="20"/>
  <c r="Y1098" i="20"/>
  <c r="Y1097" i="20"/>
  <c r="Y1096" i="20"/>
  <c r="Y1095" i="20"/>
  <c r="Y1094" i="20"/>
  <c r="Y1093" i="20"/>
  <c r="Y1092" i="20"/>
  <c r="Y1091" i="20"/>
  <c r="Y1090" i="20"/>
  <c r="Y1089" i="20"/>
  <c r="Y1088" i="20"/>
  <c r="Y1087" i="20"/>
  <c r="Y1086" i="20"/>
  <c r="Y1085" i="20"/>
  <c r="Y1084" i="20"/>
  <c r="Y1083" i="20"/>
  <c r="Y1082" i="20"/>
  <c r="Y1081" i="20"/>
  <c r="Y1080" i="20"/>
  <c r="Y1079" i="20"/>
  <c r="Y1078" i="20"/>
  <c r="Y1077" i="20"/>
  <c r="Y1076" i="20"/>
  <c r="Y1075" i="20"/>
  <c r="Y1074" i="20"/>
  <c r="Y1073" i="20"/>
  <c r="Y1072" i="20"/>
  <c r="Y1071" i="20"/>
  <c r="Y1070" i="20"/>
  <c r="Y1069" i="20"/>
  <c r="Y1068" i="20"/>
  <c r="Y1067" i="20"/>
  <c r="Y1066" i="20"/>
  <c r="Y1065" i="20"/>
  <c r="Y1064" i="20"/>
  <c r="Y1063" i="20"/>
  <c r="Y1062" i="20"/>
  <c r="Y1061" i="20"/>
  <c r="Y1060" i="20"/>
  <c r="Y1059" i="20"/>
  <c r="Y1058" i="20"/>
  <c r="Y1057" i="20"/>
  <c r="Y1056" i="20"/>
  <c r="Y1055" i="20"/>
  <c r="Y1054" i="20"/>
  <c r="Y1053" i="20"/>
  <c r="Y1052" i="20"/>
  <c r="Y1051" i="20"/>
  <c r="Y1050" i="20"/>
  <c r="Y1049" i="20"/>
  <c r="Y1048" i="20"/>
  <c r="Y1047" i="20"/>
  <c r="Y1046" i="20"/>
  <c r="Y1045" i="20"/>
  <c r="Y1044" i="20"/>
  <c r="Y1043" i="20"/>
  <c r="Y1042" i="20"/>
  <c r="Y1041" i="20"/>
  <c r="Y1040" i="20"/>
  <c r="Y1039" i="20"/>
  <c r="Y1038" i="20"/>
  <c r="Y1037" i="20"/>
  <c r="Y1036" i="20"/>
  <c r="Y1035" i="20"/>
  <c r="Y1034" i="20"/>
  <c r="Y1033" i="20"/>
  <c r="Y1032" i="20"/>
  <c r="Y1031" i="20"/>
  <c r="Y1030" i="20"/>
  <c r="Y1029" i="20"/>
  <c r="Y1028" i="20"/>
  <c r="Y1027" i="20"/>
  <c r="Y1026" i="20"/>
  <c r="Y1025" i="20"/>
  <c r="Y1024" i="20"/>
  <c r="Y1023" i="20"/>
  <c r="Y1022" i="20"/>
  <c r="Y1021" i="20"/>
  <c r="Y1020" i="20"/>
  <c r="Y1019" i="20"/>
  <c r="Y1018" i="20"/>
  <c r="Y1017" i="20"/>
  <c r="Y1016" i="20"/>
  <c r="Y1015" i="20"/>
  <c r="Y1014" i="20"/>
  <c r="Y1013" i="20"/>
  <c r="Y1012" i="20"/>
  <c r="Y1011" i="20"/>
  <c r="Y1010" i="20"/>
  <c r="Y1009" i="20"/>
  <c r="Y1008" i="20"/>
  <c r="Y1007" i="20"/>
  <c r="Y1006" i="20"/>
  <c r="Y1005" i="20"/>
  <c r="Y1004" i="20"/>
  <c r="Y1003" i="20"/>
  <c r="Y1002" i="20"/>
  <c r="Y1001" i="20"/>
  <c r="Y1000" i="20"/>
  <c r="Y999" i="20"/>
  <c r="Y998" i="20"/>
  <c r="Y997" i="20"/>
  <c r="Y996" i="20"/>
  <c r="Y995" i="20"/>
  <c r="Y994" i="20"/>
  <c r="Y993" i="20"/>
  <c r="Y992" i="20"/>
  <c r="Y991" i="20"/>
  <c r="Y990" i="20"/>
  <c r="Y989" i="20"/>
  <c r="Y988" i="20"/>
  <c r="Y987" i="20"/>
  <c r="Y986" i="20"/>
  <c r="Y985" i="20"/>
  <c r="Y984" i="20"/>
  <c r="Y983" i="20"/>
  <c r="Y982" i="20"/>
  <c r="Y981" i="20"/>
  <c r="Y980" i="20"/>
  <c r="Y979" i="20"/>
  <c r="Y978" i="20"/>
  <c r="Y977" i="20"/>
  <c r="Y976" i="20"/>
  <c r="Y975" i="20"/>
  <c r="Y974" i="20"/>
  <c r="Y973" i="20"/>
  <c r="Y972" i="20"/>
  <c r="Y971" i="20"/>
  <c r="Y970" i="20"/>
  <c r="Y969" i="20"/>
  <c r="Y968" i="20"/>
  <c r="Y967" i="20"/>
  <c r="Y966" i="20"/>
  <c r="Y965" i="20"/>
  <c r="Y964" i="20"/>
  <c r="Y963" i="20"/>
  <c r="Y962" i="20"/>
  <c r="Y961" i="20"/>
  <c r="Y960" i="20"/>
  <c r="Y959" i="20"/>
  <c r="Y958" i="20"/>
  <c r="Y957" i="20"/>
  <c r="Y956" i="20"/>
  <c r="Y955" i="20"/>
  <c r="Y954" i="20"/>
  <c r="Y953" i="20"/>
  <c r="Y952" i="20"/>
  <c r="Y951" i="20"/>
  <c r="Y950" i="20"/>
  <c r="Y949" i="20"/>
  <c r="Y948" i="20"/>
  <c r="Y947" i="20"/>
  <c r="Y946" i="20"/>
  <c r="Y945" i="20"/>
  <c r="Y944" i="20"/>
  <c r="Y943" i="20"/>
  <c r="Y942" i="20"/>
  <c r="Y941" i="20"/>
  <c r="Y940" i="20"/>
  <c r="Y939" i="20"/>
  <c r="Y938" i="20"/>
  <c r="Y937" i="20"/>
  <c r="Y936" i="20"/>
  <c r="Y935" i="20"/>
  <c r="Y934" i="20"/>
  <c r="Y933" i="20"/>
  <c r="Y932" i="20"/>
  <c r="Y931" i="20"/>
  <c r="Y930" i="20"/>
  <c r="Y929" i="20"/>
  <c r="Y928" i="20"/>
  <c r="Y927" i="20"/>
  <c r="Y926" i="20"/>
  <c r="Y925" i="20"/>
  <c r="Y924" i="20"/>
  <c r="Y923" i="20"/>
  <c r="Y922" i="20"/>
  <c r="Y921" i="20"/>
  <c r="Y920" i="20"/>
  <c r="Y919" i="20"/>
  <c r="Y918" i="20"/>
  <c r="Y917" i="20"/>
  <c r="Y916" i="20"/>
  <c r="Y915" i="20"/>
  <c r="Y914" i="20"/>
  <c r="Y913" i="20"/>
  <c r="Y912" i="20"/>
  <c r="Y911" i="20"/>
  <c r="Y910" i="20"/>
  <c r="Y909" i="20"/>
  <c r="Y908" i="20"/>
  <c r="Y907" i="20"/>
  <c r="Y906" i="20"/>
  <c r="Y905" i="20"/>
  <c r="Y904" i="20"/>
  <c r="Y903" i="20"/>
  <c r="Y902" i="20"/>
  <c r="Y901" i="20"/>
  <c r="Y900" i="20"/>
  <c r="Y899" i="20"/>
  <c r="Y898" i="20"/>
  <c r="Y897" i="20"/>
  <c r="Y896" i="20"/>
  <c r="Y895" i="20"/>
  <c r="Y894" i="20"/>
  <c r="Y893" i="20"/>
  <c r="Y892" i="20"/>
  <c r="Y891" i="20"/>
  <c r="Y890" i="20"/>
  <c r="Y889" i="20"/>
  <c r="Y888" i="20"/>
  <c r="Y887" i="20"/>
  <c r="Y886" i="20"/>
  <c r="Y885" i="20"/>
  <c r="Y884" i="20"/>
  <c r="Y883" i="20"/>
  <c r="Y882" i="20"/>
  <c r="Y881" i="20"/>
  <c r="Y880" i="20"/>
  <c r="Y879" i="20"/>
  <c r="Y878" i="20"/>
  <c r="Y877" i="20"/>
  <c r="Y876" i="20"/>
  <c r="Y875" i="20"/>
  <c r="Y874" i="20"/>
  <c r="Y873" i="20"/>
  <c r="Y872" i="20"/>
  <c r="Y871" i="20"/>
  <c r="Y870" i="20"/>
  <c r="Y869" i="20"/>
  <c r="Y868" i="20"/>
  <c r="Y867" i="20"/>
  <c r="Y866" i="20"/>
  <c r="Y865" i="20"/>
  <c r="Y864" i="20"/>
  <c r="Y863" i="20"/>
  <c r="Y862" i="20"/>
  <c r="Y861" i="20"/>
  <c r="Y860" i="20"/>
  <c r="Y859" i="20"/>
  <c r="Y858" i="20"/>
  <c r="Y857" i="20"/>
  <c r="Y856" i="20"/>
  <c r="Y855" i="20"/>
  <c r="Y854" i="20"/>
  <c r="Y853" i="20"/>
  <c r="Y852" i="20"/>
  <c r="Y851" i="20"/>
  <c r="Y850" i="20"/>
  <c r="Y849" i="20"/>
  <c r="Y848" i="20"/>
  <c r="Y847" i="20"/>
  <c r="Y846" i="20"/>
  <c r="Y845" i="20"/>
  <c r="Y844" i="20"/>
  <c r="Y843" i="20"/>
  <c r="Y842" i="20"/>
  <c r="Y841" i="20"/>
  <c r="Y840" i="20"/>
  <c r="Y839" i="20"/>
  <c r="Y838" i="20"/>
  <c r="Y837" i="20"/>
  <c r="Y836" i="20"/>
  <c r="Y835" i="20"/>
  <c r="Y834" i="20"/>
  <c r="Y833" i="20"/>
  <c r="Y832" i="20"/>
  <c r="Y831" i="20"/>
  <c r="Y830" i="20"/>
  <c r="Y829" i="20"/>
  <c r="Y828" i="20"/>
  <c r="Y827" i="20"/>
  <c r="Y826" i="20"/>
  <c r="Y825" i="20"/>
  <c r="Y824" i="20"/>
  <c r="Y823" i="20"/>
  <c r="Y822" i="20"/>
  <c r="Y821" i="20"/>
  <c r="Y820" i="20"/>
  <c r="Y819" i="20"/>
  <c r="Y818" i="20"/>
  <c r="Y817" i="20"/>
  <c r="Y816" i="20"/>
  <c r="Y815" i="20"/>
  <c r="Y814" i="20"/>
  <c r="Y813" i="20"/>
  <c r="Y812" i="20"/>
  <c r="Y811" i="20"/>
  <c r="Y810" i="20"/>
  <c r="Y809" i="20"/>
  <c r="Y808" i="20"/>
  <c r="Y807" i="20"/>
  <c r="Y806" i="20"/>
  <c r="Y805" i="20"/>
  <c r="Y804" i="20"/>
  <c r="Y803" i="20"/>
  <c r="Y802" i="20"/>
  <c r="Y801" i="20"/>
  <c r="Y800" i="20"/>
  <c r="Y799" i="20"/>
  <c r="Y798" i="20"/>
  <c r="Y797" i="20"/>
  <c r="Y796" i="20"/>
  <c r="Y795" i="20"/>
  <c r="Y794" i="20"/>
  <c r="Y793" i="20"/>
  <c r="Y792" i="20"/>
  <c r="Y791" i="20"/>
  <c r="Y790" i="20"/>
  <c r="Y789" i="20"/>
  <c r="Y788" i="20"/>
  <c r="Y787" i="20"/>
  <c r="Y786" i="20"/>
  <c r="Y785" i="20"/>
  <c r="Y784" i="20"/>
  <c r="Y783" i="20"/>
  <c r="Y782" i="20"/>
  <c r="Y781" i="20"/>
  <c r="Y780" i="20"/>
  <c r="Y779" i="20"/>
  <c r="Y778" i="20"/>
  <c r="Y777" i="20"/>
  <c r="Y776" i="20"/>
  <c r="Y775" i="20"/>
  <c r="Y774" i="20"/>
  <c r="Y773" i="20"/>
  <c r="Y772" i="20"/>
  <c r="Y771" i="20"/>
  <c r="Y770" i="20"/>
  <c r="Y769" i="20"/>
  <c r="Y768" i="20"/>
  <c r="Y767" i="20"/>
  <c r="Y766" i="20"/>
  <c r="Y765" i="20"/>
  <c r="Y764" i="20"/>
  <c r="Y763" i="20"/>
  <c r="Y762" i="20"/>
  <c r="Y761" i="20"/>
  <c r="Y760" i="20"/>
  <c r="Y759" i="20"/>
  <c r="Y758" i="20"/>
  <c r="Y757" i="20"/>
  <c r="Y756" i="20"/>
  <c r="Y755" i="20"/>
  <c r="Y754" i="20"/>
  <c r="Y753" i="20"/>
  <c r="Y752" i="20"/>
  <c r="Y751" i="20"/>
  <c r="Y750" i="20"/>
  <c r="Y749" i="20"/>
  <c r="Y748" i="20"/>
  <c r="Y747" i="20"/>
  <c r="Y746" i="20"/>
  <c r="Y745" i="20"/>
  <c r="Y744" i="20"/>
  <c r="Y743" i="20"/>
  <c r="Y742" i="20"/>
  <c r="Y741" i="20"/>
  <c r="Y740" i="20"/>
  <c r="Y739" i="20"/>
  <c r="Y738" i="20"/>
  <c r="Y737" i="20"/>
  <c r="Y736" i="20"/>
  <c r="Y735" i="20"/>
  <c r="Y734" i="20"/>
  <c r="Y733" i="20"/>
  <c r="Y732" i="20"/>
  <c r="Y731" i="20"/>
  <c r="Y730" i="20"/>
  <c r="Y729" i="20"/>
  <c r="Y728" i="20"/>
  <c r="Y727" i="20"/>
  <c r="Y726" i="20"/>
  <c r="Y725" i="20"/>
  <c r="Y724" i="20"/>
  <c r="Y723" i="20"/>
  <c r="Y722" i="20"/>
  <c r="Y721" i="20"/>
  <c r="Y720" i="20"/>
  <c r="Y719" i="20"/>
  <c r="Y718" i="20"/>
  <c r="Y717" i="20"/>
  <c r="Y716" i="20"/>
  <c r="Y715" i="20"/>
  <c r="Y714" i="20"/>
  <c r="Y713" i="20"/>
  <c r="Y712" i="20"/>
  <c r="Y711" i="20"/>
  <c r="Y710" i="20"/>
  <c r="Y709" i="20"/>
  <c r="Y708" i="20"/>
  <c r="Y707" i="20"/>
  <c r="Y706" i="20"/>
  <c r="Y705" i="20"/>
  <c r="Y704" i="20"/>
  <c r="Y703" i="20"/>
  <c r="Y702" i="20"/>
  <c r="Y701" i="20"/>
  <c r="Y700" i="20"/>
  <c r="Y699" i="20"/>
  <c r="Y698" i="20"/>
  <c r="Y697" i="20"/>
  <c r="Y696" i="20"/>
  <c r="Y695" i="20"/>
  <c r="Y694" i="20"/>
  <c r="Y693" i="20"/>
  <c r="Y692" i="20"/>
  <c r="Y691" i="20"/>
  <c r="Y690" i="20"/>
  <c r="Y689" i="20"/>
  <c r="Y688" i="20"/>
  <c r="Y687" i="20"/>
  <c r="Y686" i="20"/>
  <c r="Y685" i="20"/>
  <c r="Y684" i="20"/>
  <c r="Y683" i="20"/>
  <c r="Y682" i="20"/>
  <c r="Y681" i="20"/>
  <c r="Y680" i="20"/>
  <c r="Y679" i="20"/>
  <c r="Y678" i="20"/>
  <c r="Y677" i="20"/>
  <c r="Y676" i="20"/>
  <c r="Y675" i="20"/>
  <c r="Y674" i="20"/>
  <c r="Y673" i="20"/>
  <c r="Y672" i="20"/>
  <c r="Y671" i="20"/>
  <c r="Y670" i="20"/>
  <c r="Y669" i="20"/>
  <c r="Y668" i="20"/>
  <c r="Y667" i="20"/>
  <c r="Y666" i="20"/>
  <c r="Y665" i="20"/>
  <c r="Y664" i="20"/>
  <c r="Y663" i="20"/>
  <c r="Y662" i="20"/>
  <c r="Y661" i="20"/>
  <c r="Y660" i="20"/>
  <c r="Y659" i="20"/>
  <c r="Y658" i="20"/>
  <c r="Y657" i="20"/>
  <c r="Y656" i="20"/>
  <c r="Y655" i="20"/>
  <c r="Y654" i="20"/>
  <c r="Y653" i="20"/>
  <c r="Y652" i="20"/>
  <c r="Y651" i="20"/>
  <c r="Y650" i="20"/>
  <c r="Y649" i="20"/>
  <c r="Y648" i="20"/>
  <c r="Y647" i="20"/>
  <c r="Y646" i="20"/>
  <c r="Y645" i="20"/>
  <c r="Y644" i="20"/>
  <c r="Y643" i="20"/>
  <c r="Y642" i="20"/>
  <c r="Y641" i="20"/>
  <c r="Y640" i="20"/>
  <c r="Y639" i="20"/>
  <c r="Y638" i="20"/>
  <c r="Y637" i="20"/>
  <c r="Y636" i="20"/>
  <c r="Y635" i="20"/>
  <c r="Y634" i="20"/>
  <c r="Y633" i="20"/>
  <c r="Y632" i="20"/>
  <c r="Y631" i="20"/>
  <c r="Y630" i="20"/>
  <c r="Y629" i="20"/>
  <c r="Y628" i="20"/>
  <c r="Y627" i="20"/>
  <c r="Y626" i="20"/>
  <c r="Y625" i="20"/>
  <c r="Y624" i="20"/>
  <c r="Y623" i="20"/>
  <c r="Y622" i="20"/>
  <c r="Y621" i="20"/>
  <c r="Y620" i="20"/>
  <c r="Y619" i="20"/>
  <c r="Y618" i="20"/>
  <c r="Y617" i="20"/>
  <c r="Y616" i="20"/>
  <c r="Y615" i="20"/>
  <c r="Y614" i="20"/>
  <c r="Y613" i="20"/>
  <c r="Y612" i="20"/>
  <c r="Y611" i="20"/>
  <c r="Y610" i="20"/>
  <c r="Y609" i="20"/>
  <c r="Y608" i="20"/>
  <c r="Y607" i="20"/>
  <c r="Y606" i="20"/>
  <c r="Y605" i="20"/>
  <c r="Y604" i="20"/>
  <c r="Y603" i="20"/>
  <c r="Y602" i="20"/>
  <c r="Y601" i="20"/>
  <c r="Y600" i="20"/>
  <c r="Y599" i="20"/>
  <c r="Y598" i="20"/>
  <c r="Y597" i="20"/>
  <c r="Y596" i="20"/>
  <c r="Y595" i="20"/>
  <c r="Y594" i="20"/>
  <c r="Y593" i="20"/>
  <c r="Y592" i="20"/>
  <c r="Y591" i="20"/>
  <c r="Y590" i="20"/>
  <c r="Y589" i="20"/>
  <c r="Y588" i="20"/>
  <c r="Y587" i="20"/>
  <c r="Y586" i="20"/>
  <c r="Y585" i="20"/>
  <c r="Y584" i="20"/>
  <c r="Y583" i="20"/>
  <c r="Y582" i="20"/>
  <c r="Y581" i="20"/>
  <c r="Y580" i="20"/>
  <c r="Y579" i="20"/>
  <c r="Y578" i="20"/>
  <c r="Y577" i="20"/>
  <c r="Y576" i="20"/>
  <c r="Y575" i="20"/>
  <c r="Y574" i="20"/>
  <c r="Y573" i="20"/>
  <c r="Y572" i="20"/>
  <c r="Y571" i="20"/>
  <c r="Y570" i="20"/>
  <c r="Y569" i="20"/>
  <c r="Y568" i="20"/>
  <c r="Y567" i="20"/>
  <c r="Y566" i="20"/>
  <c r="Y565" i="20"/>
  <c r="Y564" i="20"/>
  <c r="Y563" i="20"/>
  <c r="Y562" i="20"/>
  <c r="Y561" i="20"/>
  <c r="Y560" i="20"/>
  <c r="Y559" i="20"/>
  <c r="Y558" i="20"/>
  <c r="Y557" i="20"/>
  <c r="Y556" i="20"/>
  <c r="Y555" i="20"/>
  <c r="Y554" i="20"/>
  <c r="Y553" i="20"/>
  <c r="Y552" i="20"/>
  <c r="Y551" i="20"/>
  <c r="Y550" i="20"/>
  <c r="Y549" i="20"/>
  <c r="Y548" i="20"/>
  <c r="Y547" i="20"/>
  <c r="Y546" i="20"/>
  <c r="Y545" i="20"/>
  <c r="Y544" i="20"/>
  <c r="Y543" i="20"/>
  <c r="Y542" i="20"/>
  <c r="Y541" i="20"/>
  <c r="Y540" i="20"/>
  <c r="Y539" i="20"/>
  <c r="Y538" i="20"/>
  <c r="Y537" i="20"/>
  <c r="Y536" i="20"/>
  <c r="Y535" i="20"/>
  <c r="Y534" i="20"/>
  <c r="Y533" i="20"/>
  <c r="Y532" i="20"/>
  <c r="Y531" i="20"/>
  <c r="Y530" i="20"/>
  <c r="Y529" i="20"/>
  <c r="Y528" i="20"/>
  <c r="Y527" i="20"/>
  <c r="Y526" i="20"/>
  <c r="Y525" i="20"/>
  <c r="Y524" i="20"/>
  <c r="Y523" i="20"/>
  <c r="Y522" i="20"/>
  <c r="Y521" i="20"/>
  <c r="Y520" i="20"/>
  <c r="Y519" i="20"/>
  <c r="Y518" i="20"/>
  <c r="Y517" i="20"/>
  <c r="Y516" i="20"/>
  <c r="Y515" i="20"/>
  <c r="Y514" i="20"/>
  <c r="Y513" i="20"/>
  <c r="Y512" i="20"/>
  <c r="Y511" i="20"/>
  <c r="Y510" i="20"/>
  <c r="Y509" i="20"/>
  <c r="Y508" i="20"/>
  <c r="Y507" i="20"/>
  <c r="Y506" i="20"/>
  <c r="Y505" i="20"/>
  <c r="Y504" i="20"/>
  <c r="Y503" i="20"/>
  <c r="Y502" i="20"/>
  <c r="Y501" i="20"/>
  <c r="Y500" i="20"/>
  <c r="Y499" i="20"/>
  <c r="Y498" i="20"/>
  <c r="Y497" i="20"/>
  <c r="Y496" i="20"/>
  <c r="Y495" i="20"/>
  <c r="Y494" i="20"/>
  <c r="Y493" i="20"/>
  <c r="Y492" i="20"/>
  <c r="Y491" i="20"/>
  <c r="Y490" i="20"/>
  <c r="Y489" i="20"/>
  <c r="Y488" i="20"/>
  <c r="Y487" i="20"/>
  <c r="Y486" i="20"/>
  <c r="Y485" i="20"/>
  <c r="Y484" i="20"/>
  <c r="Y483" i="20"/>
  <c r="Y482" i="20"/>
  <c r="Y481" i="20"/>
  <c r="Y480" i="20"/>
  <c r="Y479" i="20"/>
  <c r="Y478" i="20"/>
  <c r="Y477" i="20"/>
  <c r="Y476" i="20"/>
  <c r="Y475" i="20"/>
  <c r="Y474" i="20"/>
  <c r="Y473" i="20"/>
  <c r="Y472" i="20"/>
  <c r="Y471" i="20"/>
  <c r="Y470" i="20"/>
  <c r="Y469" i="20"/>
  <c r="Y468" i="20"/>
  <c r="Y467" i="20"/>
  <c r="Y466" i="20"/>
  <c r="Y465" i="20"/>
  <c r="Y464" i="20"/>
  <c r="Y463" i="20"/>
  <c r="Y462" i="20"/>
  <c r="Y461" i="20"/>
  <c r="Y460" i="20"/>
  <c r="Y459" i="20"/>
  <c r="Y458" i="20"/>
  <c r="Y457" i="20"/>
  <c r="Y456" i="20"/>
  <c r="Y455" i="20"/>
  <c r="Y454" i="20"/>
  <c r="Y453" i="20"/>
  <c r="Y452" i="20"/>
  <c r="Y451" i="20"/>
  <c r="Y450" i="20"/>
  <c r="Y449" i="20"/>
  <c r="Y448" i="20"/>
  <c r="Y447" i="20"/>
  <c r="Y446" i="20"/>
  <c r="Y445" i="20"/>
  <c r="Y444" i="20"/>
  <c r="Y443" i="20"/>
  <c r="Y442" i="20"/>
  <c r="Y441" i="20"/>
  <c r="Y440" i="20"/>
  <c r="Y439" i="20"/>
  <c r="Y438" i="20"/>
  <c r="Y437" i="20"/>
  <c r="Y436" i="20"/>
  <c r="Y435" i="20"/>
  <c r="Y434" i="20"/>
  <c r="Y433" i="20"/>
  <c r="Y432" i="20"/>
  <c r="Y431" i="20"/>
  <c r="Y430" i="20"/>
  <c r="Y429" i="20"/>
  <c r="Y428" i="20"/>
  <c r="Y427" i="20"/>
  <c r="Y426" i="20"/>
  <c r="Y425" i="20"/>
  <c r="Y424" i="20"/>
  <c r="Y423" i="20"/>
  <c r="Y422" i="20"/>
  <c r="Y421" i="20"/>
  <c r="Y420" i="20"/>
  <c r="Y419" i="20"/>
  <c r="Y418" i="20"/>
  <c r="Y417" i="20"/>
  <c r="Y416" i="20"/>
  <c r="Y415" i="20"/>
  <c r="Y414" i="20"/>
  <c r="Y413" i="20"/>
  <c r="Y412" i="20"/>
  <c r="Y411" i="20"/>
  <c r="Y410" i="20"/>
  <c r="Y409" i="20"/>
  <c r="Y408" i="20"/>
  <c r="Y407" i="20"/>
  <c r="Y406" i="20"/>
  <c r="Y405" i="20"/>
  <c r="Y404" i="20"/>
  <c r="Y403" i="20"/>
  <c r="Y402" i="20"/>
  <c r="Y401" i="20"/>
  <c r="Y400" i="20"/>
  <c r="Y399" i="20"/>
  <c r="Y398" i="20"/>
  <c r="Y397" i="20"/>
  <c r="Y396" i="20"/>
  <c r="Y395" i="20"/>
  <c r="Y394" i="20"/>
  <c r="Y393" i="20"/>
  <c r="Y392" i="20"/>
  <c r="Y391" i="20"/>
  <c r="Y390" i="20"/>
  <c r="Y389" i="20"/>
  <c r="Y388" i="20"/>
  <c r="Y387" i="20"/>
  <c r="Y386" i="20"/>
  <c r="Y385" i="20"/>
  <c r="Y384" i="20"/>
  <c r="Y383" i="20"/>
  <c r="Y382" i="20"/>
  <c r="Y381" i="20"/>
  <c r="Y380" i="20"/>
  <c r="Y379" i="20"/>
  <c r="Y378" i="20"/>
  <c r="Y377" i="20"/>
  <c r="Y376" i="20"/>
  <c r="Y375" i="20"/>
  <c r="Y374" i="20"/>
  <c r="Y373" i="20"/>
  <c r="Y372" i="20"/>
  <c r="Y371" i="20"/>
  <c r="Y370" i="20"/>
  <c r="Y369" i="20"/>
  <c r="Y368" i="20"/>
  <c r="Y367" i="20"/>
  <c r="Y366" i="20"/>
  <c r="Y365" i="20"/>
  <c r="Y364" i="20"/>
  <c r="Y363" i="20"/>
  <c r="Y362" i="20"/>
  <c r="Y361" i="20"/>
  <c r="Y360" i="20"/>
  <c r="Y359" i="20"/>
  <c r="Y358" i="20"/>
  <c r="Y357" i="20"/>
  <c r="Y356" i="20"/>
  <c r="Y355" i="20"/>
  <c r="Y354" i="20"/>
  <c r="Y353" i="20"/>
  <c r="Y352" i="20"/>
  <c r="Y351" i="20"/>
  <c r="Y350" i="20"/>
  <c r="Y349" i="20"/>
  <c r="Y348" i="20"/>
  <c r="Y347" i="20"/>
  <c r="Y346" i="20"/>
  <c r="Y345" i="20"/>
  <c r="Y344" i="20"/>
  <c r="Y343" i="20"/>
  <c r="Y342" i="20"/>
  <c r="Y341" i="20"/>
  <c r="Y340" i="20"/>
  <c r="Y339" i="20"/>
  <c r="Y338" i="20"/>
  <c r="Y337" i="20"/>
  <c r="Y336" i="20"/>
  <c r="Y335" i="20"/>
  <c r="Y334" i="20"/>
  <c r="Y333" i="20"/>
  <c r="Y332" i="20"/>
  <c r="Y331" i="20"/>
  <c r="Y330" i="20"/>
  <c r="Y329" i="20"/>
  <c r="Y328" i="20"/>
  <c r="Y327" i="20"/>
  <c r="Y326" i="20"/>
  <c r="Y325" i="20"/>
  <c r="Y324" i="20"/>
  <c r="Y323" i="20"/>
  <c r="Y322" i="20"/>
  <c r="Y321" i="20"/>
  <c r="Y320" i="20"/>
  <c r="Y319" i="20"/>
  <c r="Y318" i="20"/>
  <c r="Y317" i="20"/>
  <c r="Y316" i="20"/>
  <c r="Y315" i="20"/>
  <c r="Y314" i="20"/>
  <c r="Y313" i="20"/>
  <c r="Y312" i="20"/>
  <c r="Y311" i="20"/>
  <c r="Y310" i="20"/>
  <c r="Y309" i="20"/>
  <c r="Y308" i="20"/>
  <c r="Y307" i="20"/>
  <c r="Y306" i="20"/>
  <c r="Y305" i="20"/>
  <c r="Y304" i="20"/>
  <c r="Y303" i="20"/>
  <c r="Y302" i="20"/>
  <c r="Y301" i="20"/>
  <c r="Y300" i="20"/>
  <c r="Y299" i="20"/>
  <c r="Y298" i="20"/>
  <c r="Y297" i="20"/>
  <c r="Y296" i="20"/>
  <c r="Y295" i="20"/>
  <c r="Y294" i="20"/>
  <c r="Y293" i="20"/>
  <c r="Y292" i="20"/>
  <c r="Y291" i="20"/>
  <c r="Y290" i="20"/>
  <c r="Y289" i="20"/>
  <c r="Y288" i="20"/>
  <c r="Y287" i="20"/>
  <c r="Y286" i="20"/>
  <c r="Y285" i="20"/>
  <c r="Y284" i="20"/>
  <c r="Y283" i="20"/>
  <c r="Y282" i="20"/>
  <c r="Y281" i="20"/>
  <c r="Y280" i="20"/>
  <c r="Y279" i="20"/>
  <c r="Y278" i="20"/>
  <c r="Y277" i="20"/>
  <c r="Y276" i="20"/>
  <c r="Y275" i="20"/>
  <c r="Y274" i="20"/>
  <c r="Y273" i="20"/>
  <c r="Y272" i="20"/>
  <c r="Y271" i="20"/>
  <c r="Y270" i="20"/>
  <c r="Y269" i="20"/>
  <c r="Y268" i="20"/>
  <c r="Y267" i="20"/>
  <c r="Y266" i="20"/>
  <c r="Y265" i="20"/>
  <c r="Y264" i="20"/>
  <c r="Y263" i="20"/>
  <c r="Y262" i="20"/>
  <c r="Y261" i="20"/>
  <c r="Y260" i="20"/>
  <c r="Y259" i="20"/>
  <c r="Y258" i="20"/>
  <c r="Y257" i="20"/>
  <c r="Y256" i="20"/>
  <c r="Y255" i="20"/>
  <c r="Y254" i="20"/>
  <c r="Y253" i="20"/>
  <c r="Y252" i="20"/>
  <c r="Y251" i="20"/>
  <c r="Y250" i="20"/>
  <c r="Y249" i="20"/>
  <c r="Y248" i="20"/>
  <c r="Y247" i="20"/>
  <c r="Y246" i="20"/>
  <c r="Y245" i="20"/>
  <c r="Y244" i="20"/>
  <c r="Y243" i="20"/>
  <c r="Y242" i="20"/>
  <c r="Y241" i="20"/>
  <c r="Y240" i="20"/>
  <c r="Y239" i="20"/>
  <c r="Y238" i="20"/>
  <c r="Y237" i="20"/>
  <c r="Y236" i="20"/>
  <c r="Y235" i="20"/>
  <c r="Y234" i="20"/>
  <c r="Y233" i="20"/>
  <c r="Y232" i="20"/>
  <c r="Y231" i="20"/>
  <c r="Y230" i="20"/>
  <c r="Y229" i="20"/>
  <c r="Y228" i="20"/>
  <c r="Y227" i="20"/>
  <c r="Y226" i="20"/>
  <c r="Y225" i="20"/>
  <c r="Y224" i="20"/>
  <c r="Y223" i="20"/>
  <c r="Y222" i="20"/>
  <c r="Y221" i="20"/>
  <c r="Y220" i="20"/>
  <c r="Y219" i="20"/>
  <c r="Y218" i="20"/>
  <c r="Y217" i="20"/>
  <c r="Y216" i="20"/>
  <c r="Y215" i="20"/>
  <c r="Y214" i="20"/>
  <c r="Y213" i="20"/>
  <c r="Y212" i="20"/>
  <c r="Y211" i="20"/>
  <c r="Y210" i="20"/>
  <c r="Y209" i="20"/>
  <c r="Y208" i="20"/>
  <c r="Y207" i="20"/>
  <c r="Y206" i="20"/>
  <c r="Y205" i="20"/>
  <c r="Y204" i="20"/>
  <c r="Y203" i="20"/>
  <c r="Y202" i="20"/>
  <c r="Y201" i="20"/>
  <c r="Y200" i="20"/>
  <c r="Y199" i="20"/>
  <c r="Y198" i="20"/>
  <c r="Y197" i="20"/>
  <c r="Y196" i="20"/>
  <c r="Y195" i="20"/>
  <c r="Y194" i="20"/>
  <c r="Y193" i="20"/>
  <c r="Y192" i="20"/>
  <c r="Y191" i="20"/>
  <c r="Y190" i="20"/>
  <c r="Y189" i="20"/>
  <c r="Y188" i="20"/>
  <c r="Y187" i="20"/>
  <c r="Y186" i="20"/>
  <c r="Y185" i="20"/>
  <c r="Y184" i="20"/>
  <c r="Y183" i="20"/>
  <c r="Y182" i="20"/>
  <c r="Y181" i="20"/>
  <c r="Y180" i="20"/>
  <c r="Y179" i="20"/>
  <c r="Y178" i="20"/>
  <c r="Y177" i="20"/>
  <c r="Y176" i="20"/>
  <c r="Y175" i="20"/>
  <c r="Y174" i="20"/>
  <c r="Y173" i="20"/>
  <c r="Y172" i="20"/>
  <c r="Y171" i="20"/>
  <c r="Y170" i="20"/>
  <c r="Y169" i="20"/>
  <c r="Y168" i="20"/>
  <c r="Y167" i="20"/>
  <c r="Y166" i="20"/>
  <c r="Y165" i="20"/>
  <c r="Y164" i="20"/>
  <c r="Y163" i="20"/>
  <c r="Y162" i="20"/>
  <c r="Y161" i="20"/>
  <c r="Y160" i="20"/>
  <c r="Y159" i="20"/>
  <c r="Y158" i="20"/>
  <c r="Y157" i="20"/>
  <c r="Y156" i="20"/>
  <c r="Y155" i="20"/>
  <c r="Y154" i="20"/>
  <c r="Y153" i="20"/>
  <c r="Y152" i="20"/>
  <c r="Y151" i="20"/>
  <c r="Y150" i="20"/>
  <c r="Y149" i="20"/>
  <c r="Y148" i="20"/>
  <c r="Y147" i="20"/>
  <c r="Y146" i="20"/>
  <c r="Y145" i="20"/>
  <c r="Y144" i="20"/>
  <c r="Y143" i="20"/>
  <c r="Y142" i="20"/>
  <c r="Y141" i="20"/>
  <c r="Y140" i="20"/>
  <c r="Y139" i="20"/>
  <c r="Y138" i="20"/>
  <c r="Y137" i="20"/>
  <c r="Y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Y77" i="20"/>
  <c r="Y76" i="20"/>
  <c r="Y75" i="20"/>
  <c r="Y74" i="20"/>
  <c r="Y73" i="20"/>
  <c r="Y72" i="20"/>
  <c r="Y71" i="20"/>
  <c r="Y70" i="20"/>
  <c r="Y69" i="20"/>
  <c r="Y68" i="20"/>
  <c r="Y67" i="20"/>
  <c r="Y66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H10" i="20"/>
  <c r="G10" i="20"/>
  <c r="G14" i="20"/>
  <c r="H14" i="20"/>
  <c r="H18" i="20"/>
  <c r="G18" i="20"/>
  <c r="H22" i="20"/>
  <c r="G22" i="20"/>
  <c r="H26" i="20"/>
  <c r="G26" i="20"/>
  <c r="G30" i="20"/>
  <c r="H30" i="20"/>
  <c r="G34" i="20"/>
  <c r="H34" i="20"/>
  <c r="G38" i="20"/>
  <c r="H38" i="20"/>
  <c r="G11" i="20"/>
  <c r="H11" i="20"/>
  <c r="H15" i="20"/>
  <c r="G15" i="20"/>
  <c r="G19" i="20"/>
  <c r="H19" i="20"/>
  <c r="H23" i="20"/>
  <c r="G23" i="20"/>
  <c r="H27" i="20"/>
  <c r="G27" i="20"/>
  <c r="G31" i="20"/>
  <c r="H31" i="20"/>
  <c r="H35" i="20"/>
  <c r="G35" i="20"/>
  <c r="G39" i="20"/>
  <c r="H39" i="20"/>
  <c r="H12" i="20"/>
  <c r="G12" i="20"/>
  <c r="H16" i="20"/>
  <c r="G16" i="20"/>
  <c r="H20" i="20"/>
  <c r="G20" i="20"/>
  <c r="G24" i="20"/>
  <c r="H24" i="20"/>
  <c r="H28" i="20"/>
  <c r="G28" i="20"/>
  <c r="H32" i="20"/>
  <c r="G32" i="20"/>
  <c r="H36" i="20"/>
  <c r="G36" i="20"/>
  <c r="H40" i="20"/>
  <c r="G40" i="20"/>
  <c r="H9" i="20"/>
  <c r="G9" i="20"/>
  <c r="H13" i="20"/>
  <c r="G13" i="20"/>
  <c r="G17" i="20"/>
  <c r="H17" i="20"/>
  <c r="H21" i="20"/>
  <c r="G21" i="20"/>
  <c r="G25" i="20"/>
  <c r="H25" i="20"/>
  <c r="G29" i="20"/>
  <c r="H29" i="20"/>
  <c r="G33" i="20"/>
  <c r="H33" i="20"/>
  <c r="G37" i="20"/>
  <c r="H37" i="20"/>
  <c r="H41" i="20"/>
  <c r="G41" i="20"/>
  <c r="H1505" i="20" l="1"/>
  <c r="G1505" i="20"/>
  <c r="H1501" i="20"/>
  <c r="G1501" i="20"/>
  <c r="H1497" i="20"/>
  <c r="G1497" i="20"/>
  <c r="H1493" i="20"/>
  <c r="G1493" i="20"/>
  <c r="H1489" i="20"/>
  <c r="G1489" i="20"/>
  <c r="H1485" i="20"/>
  <c r="G1485" i="20"/>
  <c r="H1481" i="20"/>
  <c r="G1481" i="20"/>
  <c r="H1477" i="20"/>
  <c r="G1477" i="20"/>
  <c r="H1473" i="20"/>
  <c r="G1473" i="20"/>
  <c r="H1469" i="20"/>
  <c r="G1469" i="20"/>
  <c r="H1465" i="20"/>
  <c r="G1465" i="20"/>
  <c r="H1461" i="20"/>
  <c r="G1461" i="20"/>
  <c r="H1457" i="20"/>
  <c r="G1457" i="20"/>
  <c r="H1453" i="20"/>
  <c r="G1453" i="20"/>
  <c r="H1449" i="20"/>
  <c r="G1449" i="20"/>
  <c r="H1445" i="20"/>
  <c r="G1445" i="20"/>
  <c r="H1441" i="20"/>
  <c r="G1441" i="20"/>
  <c r="H1437" i="20"/>
  <c r="G1437" i="20"/>
  <c r="H1433" i="20"/>
  <c r="G1433" i="20"/>
  <c r="H1429" i="20"/>
  <c r="G1429" i="20"/>
  <c r="H1425" i="20"/>
  <c r="G1425" i="20"/>
  <c r="H1421" i="20"/>
  <c r="G1421" i="20"/>
  <c r="H1417" i="20"/>
  <c r="G1417" i="20"/>
  <c r="H1413" i="20"/>
  <c r="G1413" i="20"/>
  <c r="H1409" i="20"/>
  <c r="G1409" i="20"/>
  <c r="H1405" i="20"/>
  <c r="G1405" i="20"/>
  <c r="H1401" i="20"/>
  <c r="G1401" i="20"/>
  <c r="H1397" i="20"/>
  <c r="G1397" i="20"/>
  <c r="H1393" i="20"/>
  <c r="G1393" i="20"/>
  <c r="H1389" i="20"/>
  <c r="G1389" i="20"/>
  <c r="H1385" i="20"/>
  <c r="G1385" i="20"/>
  <c r="H1381" i="20"/>
  <c r="G1381" i="20"/>
  <c r="H1377" i="20"/>
  <c r="G1377" i="20"/>
  <c r="H1373" i="20"/>
  <c r="G1373" i="20"/>
  <c r="H1369" i="20"/>
  <c r="G1369" i="20"/>
  <c r="H1365" i="20"/>
  <c r="G1365" i="20"/>
  <c r="H1361" i="20"/>
  <c r="G1361" i="20"/>
  <c r="H1357" i="20"/>
  <c r="G1357" i="20"/>
  <c r="H1353" i="20"/>
  <c r="G1353" i="20"/>
  <c r="H1349" i="20"/>
  <c r="G1349" i="20"/>
  <c r="H1345" i="20"/>
  <c r="G1345" i="20"/>
  <c r="H1341" i="20"/>
  <c r="G1341" i="20"/>
  <c r="H1337" i="20"/>
  <c r="G1337" i="20"/>
  <c r="H1333" i="20"/>
  <c r="G1333" i="20"/>
  <c r="H1329" i="20"/>
  <c r="G1329" i="20"/>
  <c r="H1325" i="20"/>
  <c r="G1325" i="20"/>
  <c r="H1321" i="20"/>
  <c r="G1321" i="20"/>
  <c r="H1317" i="20"/>
  <c r="G1317" i="20"/>
  <c r="H1313" i="20"/>
  <c r="G1313" i="20"/>
  <c r="H1309" i="20"/>
  <c r="G1309" i="20"/>
  <c r="H1305" i="20"/>
  <c r="G1305" i="20"/>
  <c r="H1301" i="20"/>
  <c r="G1301" i="20"/>
  <c r="H1297" i="20"/>
  <c r="G1297" i="20"/>
  <c r="H1293" i="20"/>
  <c r="G1293" i="20"/>
  <c r="H1289" i="20"/>
  <c r="G1289" i="20"/>
  <c r="H1285" i="20"/>
  <c r="G1285" i="20"/>
  <c r="H1281" i="20"/>
  <c r="G1281" i="20"/>
  <c r="H1277" i="20"/>
  <c r="G1277" i="20"/>
  <c r="H1273" i="20"/>
  <c r="G1273" i="20"/>
  <c r="H1269" i="20"/>
  <c r="G1269" i="20"/>
  <c r="H1265" i="20"/>
  <c r="G1265" i="20"/>
  <c r="H1261" i="20"/>
  <c r="G1261" i="20"/>
  <c r="H1257" i="20"/>
  <c r="G1257" i="20"/>
  <c r="H1253" i="20"/>
  <c r="G1253" i="20"/>
  <c r="H1249" i="20"/>
  <c r="G1249" i="20"/>
  <c r="H1245" i="20"/>
  <c r="G1245" i="20"/>
  <c r="H1241" i="20"/>
  <c r="G1241" i="20"/>
  <c r="H1237" i="20"/>
  <c r="G1237" i="20"/>
  <c r="H1233" i="20"/>
  <c r="G1233" i="20"/>
  <c r="H1229" i="20"/>
  <c r="G1229" i="20"/>
  <c r="H1225" i="20"/>
  <c r="G1225" i="20"/>
  <c r="H1221" i="20"/>
  <c r="G1221" i="20"/>
  <c r="H1217" i="20"/>
  <c r="G1217" i="20"/>
  <c r="H1213" i="20"/>
  <c r="G1213" i="20"/>
  <c r="H1209" i="20"/>
  <c r="G1209" i="20"/>
  <c r="H1205" i="20"/>
  <c r="G1205" i="20"/>
  <c r="H1201" i="20"/>
  <c r="G1201" i="20"/>
  <c r="H1197" i="20"/>
  <c r="G1197" i="20"/>
  <c r="H1193" i="20"/>
  <c r="G1193" i="20"/>
  <c r="H1189" i="20"/>
  <c r="G1189" i="20"/>
  <c r="G1185" i="20"/>
  <c r="H1185" i="20"/>
  <c r="H1181" i="20"/>
  <c r="G1181" i="20"/>
  <c r="G1177" i="20"/>
  <c r="H1177" i="20"/>
  <c r="H1173" i="20"/>
  <c r="G1173" i="20"/>
  <c r="G1169" i="20"/>
  <c r="H1169" i="20"/>
  <c r="H1165" i="20"/>
  <c r="G1165" i="20"/>
  <c r="G1161" i="20"/>
  <c r="H1161" i="20"/>
  <c r="H1157" i="20"/>
  <c r="G1157" i="20"/>
  <c r="G1153" i="20"/>
  <c r="H1153" i="20"/>
  <c r="H1149" i="20"/>
  <c r="G1149" i="20"/>
  <c r="G1145" i="20"/>
  <c r="H1145" i="20"/>
  <c r="H1141" i="20"/>
  <c r="G1141" i="20"/>
  <c r="G1137" i="20"/>
  <c r="H1137" i="20"/>
  <c r="H1133" i="20"/>
  <c r="G1133" i="20"/>
  <c r="G1129" i="20"/>
  <c r="H1129" i="20"/>
  <c r="H1125" i="20"/>
  <c r="G1125" i="20"/>
  <c r="G1121" i="20"/>
  <c r="H1121" i="20"/>
  <c r="H1117" i="20"/>
  <c r="G1117" i="20"/>
  <c r="G1113" i="20"/>
  <c r="H1113" i="20"/>
  <c r="H1109" i="20"/>
  <c r="G1109" i="20"/>
  <c r="G1105" i="20"/>
  <c r="H1105" i="20"/>
  <c r="H1101" i="20"/>
  <c r="G1101" i="20"/>
  <c r="G1097" i="20"/>
  <c r="H1097" i="20"/>
  <c r="H1093" i="20"/>
  <c r="G1093" i="20"/>
  <c r="G1089" i="20"/>
  <c r="H1089" i="20"/>
  <c r="H1085" i="20"/>
  <c r="G1085" i="20"/>
  <c r="G1081" i="20"/>
  <c r="H1081" i="20"/>
  <c r="H1077" i="20"/>
  <c r="G1077" i="20"/>
  <c r="G1073" i="20"/>
  <c r="H1073" i="20"/>
  <c r="H1069" i="20"/>
  <c r="G1069" i="20"/>
  <c r="G1065" i="20"/>
  <c r="H1065" i="20"/>
  <c r="H1061" i="20"/>
  <c r="G1061" i="20"/>
  <c r="G1057" i="20"/>
  <c r="H1057" i="20"/>
  <c r="H1053" i="20"/>
  <c r="G1053" i="20"/>
  <c r="G1049" i="20"/>
  <c r="H1049" i="20"/>
  <c r="H1045" i="20"/>
  <c r="G1045" i="20"/>
  <c r="G1041" i="20"/>
  <c r="H1041" i="20"/>
  <c r="H1037" i="20"/>
  <c r="G1037" i="20"/>
  <c r="G1033" i="20"/>
  <c r="H1033" i="20"/>
  <c r="H1029" i="20"/>
  <c r="G1029" i="20"/>
  <c r="G1025" i="20"/>
  <c r="H1025" i="20"/>
  <c r="H1021" i="20"/>
  <c r="G1021" i="20"/>
  <c r="G1017" i="20"/>
  <c r="H1017" i="20"/>
  <c r="H1013" i="20"/>
  <c r="G1013" i="20"/>
  <c r="G1009" i="20"/>
  <c r="H1009" i="20"/>
  <c r="H1005" i="20"/>
  <c r="G1005" i="20"/>
  <c r="G1001" i="20"/>
  <c r="H1001" i="20"/>
  <c r="H997" i="20"/>
  <c r="G997" i="20"/>
  <c r="G993" i="20"/>
  <c r="H993" i="20"/>
  <c r="H989" i="20"/>
  <c r="G989" i="20"/>
  <c r="G985" i="20"/>
  <c r="H985" i="20"/>
  <c r="H981" i="20"/>
  <c r="G981" i="20"/>
  <c r="G977" i="20"/>
  <c r="H977" i="20"/>
  <c r="H973" i="20"/>
  <c r="G973" i="20"/>
  <c r="G969" i="20"/>
  <c r="H969" i="20"/>
  <c r="H965" i="20"/>
  <c r="G965" i="20"/>
  <c r="G961" i="20"/>
  <c r="H961" i="20"/>
  <c r="H957" i="20"/>
  <c r="G957" i="20"/>
  <c r="G953" i="20"/>
  <c r="H953" i="20"/>
  <c r="H949" i="20"/>
  <c r="G949" i="20"/>
  <c r="G945" i="20"/>
  <c r="H945" i="20"/>
  <c r="H941" i="20"/>
  <c r="G941" i="20"/>
  <c r="G937" i="20"/>
  <c r="H937" i="20"/>
  <c r="H933" i="20"/>
  <c r="G933" i="20"/>
  <c r="G929" i="20"/>
  <c r="H929" i="20"/>
  <c r="H925" i="20"/>
  <c r="G925" i="20"/>
  <c r="G921" i="20"/>
  <c r="H921" i="20"/>
  <c r="H917" i="20"/>
  <c r="G917" i="20"/>
  <c r="G913" i="20"/>
  <c r="H913" i="20"/>
  <c r="H909" i="20"/>
  <c r="G909" i="20"/>
  <c r="G905" i="20"/>
  <c r="H905" i="20"/>
  <c r="H901" i="20"/>
  <c r="G901" i="20"/>
  <c r="G897" i="20"/>
  <c r="H897" i="20"/>
  <c r="H893" i="20"/>
  <c r="G893" i="20"/>
  <c r="G889" i="20"/>
  <c r="H889" i="20"/>
  <c r="H885" i="20"/>
  <c r="G885" i="20"/>
  <c r="G881" i="20"/>
  <c r="H881" i="20"/>
  <c r="H877" i="20"/>
  <c r="G877" i="20"/>
  <c r="G873" i="20"/>
  <c r="H873" i="20"/>
  <c r="H869" i="20"/>
  <c r="G869" i="20"/>
  <c r="G865" i="20"/>
  <c r="H865" i="20"/>
  <c r="H861" i="20"/>
  <c r="G861" i="20"/>
  <c r="G857" i="20"/>
  <c r="H857" i="20"/>
  <c r="H853" i="20"/>
  <c r="G853" i="20"/>
  <c r="H849" i="20"/>
  <c r="G849" i="20"/>
  <c r="G845" i="20"/>
  <c r="H845" i="20"/>
  <c r="H841" i="20"/>
  <c r="G841" i="20"/>
  <c r="G837" i="20"/>
  <c r="H837" i="20"/>
  <c r="H833" i="20"/>
  <c r="G833" i="20"/>
  <c r="G829" i="20"/>
  <c r="H829" i="20"/>
  <c r="H825" i="20"/>
  <c r="G825" i="20"/>
  <c r="G821" i="20"/>
  <c r="H821" i="20"/>
  <c r="H817" i="20"/>
  <c r="G817" i="20"/>
  <c r="G813" i="20"/>
  <c r="H813" i="20"/>
  <c r="H809" i="20"/>
  <c r="G809" i="20"/>
  <c r="G805" i="20"/>
  <c r="H805" i="20"/>
  <c r="H801" i="20"/>
  <c r="G801" i="20"/>
  <c r="G797" i="20"/>
  <c r="H797" i="20"/>
  <c r="H793" i="20"/>
  <c r="G793" i="20"/>
  <c r="G789" i="20"/>
  <c r="H789" i="20"/>
  <c r="H785" i="20"/>
  <c r="G785" i="20"/>
  <c r="H781" i="20"/>
  <c r="G781" i="20"/>
  <c r="H777" i="20"/>
  <c r="G777" i="20"/>
  <c r="H773" i="20"/>
  <c r="G773" i="20"/>
  <c r="H769" i="20"/>
  <c r="G769" i="20"/>
  <c r="H765" i="20"/>
  <c r="G765" i="20"/>
  <c r="H761" i="20"/>
  <c r="G761" i="20"/>
  <c r="H757" i="20"/>
  <c r="G757" i="20"/>
  <c r="H753" i="20"/>
  <c r="G753" i="20"/>
  <c r="H749" i="20"/>
  <c r="G749" i="20"/>
  <c r="H745" i="20"/>
  <c r="G745" i="20"/>
  <c r="H741" i="20"/>
  <c r="G741" i="20"/>
  <c r="H737" i="20"/>
  <c r="G737" i="20"/>
  <c r="H733" i="20"/>
  <c r="G733" i="20"/>
  <c r="H729" i="20"/>
  <c r="G729" i="20"/>
  <c r="H725" i="20"/>
  <c r="G725" i="20"/>
  <c r="H721" i="20"/>
  <c r="G721" i="20"/>
  <c r="H717" i="20"/>
  <c r="G717" i="20"/>
  <c r="H713" i="20"/>
  <c r="G713" i="20"/>
  <c r="H709" i="20"/>
  <c r="G709" i="20"/>
  <c r="H705" i="20"/>
  <c r="G705" i="20"/>
  <c r="H701" i="20"/>
  <c r="G701" i="20"/>
  <c r="H697" i="20"/>
  <c r="G697" i="20"/>
  <c r="H693" i="20"/>
  <c r="G693" i="20"/>
  <c r="H689" i="20"/>
  <c r="G689" i="20"/>
  <c r="H685" i="20"/>
  <c r="G685" i="20"/>
  <c r="H681" i="20"/>
  <c r="G681" i="20"/>
  <c r="H677" i="20"/>
  <c r="G677" i="20"/>
  <c r="H673" i="20"/>
  <c r="G673" i="20"/>
  <c r="H669" i="20"/>
  <c r="G669" i="20"/>
  <c r="H665" i="20"/>
  <c r="G665" i="20"/>
  <c r="H661" i="20"/>
  <c r="G661" i="20"/>
  <c r="H657" i="20"/>
  <c r="G657" i="20"/>
  <c r="H653" i="20"/>
  <c r="G653" i="20"/>
  <c r="H649" i="20"/>
  <c r="G649" i="20"/>
  <c r="H645" i="20"/>
  <c r="G645" i="20"/>
  <c r="H641" i="20"/>
  <c r="G641" i="20"/>
  <c r="H637" i="20"/>
  <c r="G637" i="20"/>
  <c r="H633" i="20"/>
  <c r="G633" i="20"/>
  <c r="H629" i="20"/>
  <c r="G629" i="20"/>
  <c r="H625" i="20"/>
  <c r="G625" i="20"/>
  <c r="H621" i="20"/>
  <c r="G621" i="20"/>
  <c r="H617" i="20"/>
  <c r="G617" i="20"/>
  <c r="H613" i="20"/>
  <c r="G613" i="20"/>
  <c r="H609" i="20"/>
  <c r="G609" i="20"/>
  <c r="H605" i="20"/>
  <c r="G605" i="20"/>
  <c r="H601" i="20"/>
  <c r="G601" i="20"/>
  <c r="H597" i="20"/>
  <c r="G597" i="20"/>
  <c r="H593" i="20"/>
  <c r="G593" i="20"/>
  <c r="H589" i="20"/>
  <c r="G589" i="20"/>
  <c r="H585" i="20"/>
  <c r="G585" i="20"/>
  <c r="H581" i="20"/>
  <c r="G581" i="20"/>
  <c r="H577" i="20"/>
  <c r="G577" i="20"/>
  <c r="H573" i="20"/>
  <c r="G573" i="20"/>
  <c r="H569" i="20"/>
  <c r="G569" i="20"/>
  <c r="H565" i="20"/>
  <c r="G565" i="20"/>
  <c r="H561" i="20"/>
  <c r="G561" i="20"/>
  <c r="H557" i="20"/>
  <c r="G557" i="20"/>
  <c r="H553" i="20"/>
  <c r="G553" i="20"/>
  <c r="H549" i="20"/>
  <c r="G549" i="20"/>
  <c r="H545" i="20"/>
  <c r="G545" i="20"/>
  <c r="H541" i="20"/>
  <c r="G541" i="20"/>
  <c r="H537" i="20"/>
  <c r="G537" i="20"/>
  <c r="H533" i="20"/>
  <c r="G533" i="20"/>
  <c r="H529" i="20"/>
  <c r="G529" i="20"/>
  <c r="H525" i="20"/>
  <c r="G525" i="20"/>
  <c r="H521" i="20"/>
  <c r="G521" i="20"/>
  <c r="H517" i="20"/>
  <c r="G517" i="20"/>
  <c r="H513" i="20"/>
  <c r="G513" i="20"/>
  <c r="H509" i="20"/>
  <c r="G509" i="20"/>
  <c r="H505" i="20"/>
  <c r="G505" i="20"/>
  <c r="H501" i="20"/>
  <c r="G501" i="20"/>
  <c r="H497" i="20"/>
  <c r="G497" i="20"/>
  <c r="H493" i="20"/>
  <c r="G493" i="20"/>
  <c r="H489" i="20"/>
  <c r="G489" i="20"/>
  <c r="H485" i="20"/>
  <c r="G485" i="20"/>
  <c r="H481" i="20"/>
  <c r="G481" i="20"/>
  <c r="H477" i="20"/>
  <c r="G477" i="20"/>
  <c r="H473" i="20"/>
  <c r="G473" i="20"/>
  <c r="H469" i="20"/>
  <c r="G469" i="20"/>
  <c r="H465" i="20"/>
  <c r="G465" i="20"/>
  <c r="H461" i="20"/>
  <c r="G461" i="20"/>
  <c r="H457" i="20"/>
  <c r="G457" i="20"/>
  <c r="H453" i="20"/>
  <c r="G453" i="20"/>
  <c r="H449" i="20"/>
  <c r="G449" i="20"/>
  <c r="H445" i="20"/>
  <c r="G445" i="20"/>
  <c r="H441" i="20"/>
  <c r="G441" i="20"/>
  <c r="H437" i="20"/>
  <c r="G437" i="20"/>
  <c r="H433" i="20"/>
  <c r="G433" i="20"/>
  <c r="H429" i="20"/>
  <c r="G429" i="20"/>
  <c r="H425" i="20"/>
  <c r="G425" i="20"/>
  <c r="H421" i="20"/>
  <c r="G421" i="20"/>
  <c r="H417" i="20"/>
  <c r="G417" i="20"/>
  <c r="H413" i="20"/>
  <c r="G413" i="20"/>
  <c r="H409" i="20"/>
  <c r="G409" i="20"/>
  <c r="H405" i="20"/>
  <c r="G405" i="20"/>
  <c r="H401" i="20"/>
  <c r="G401" i="20"/>
  <c r="H397" i="20"/>
  <c r="G397" i="20"/>
  <c r="G393" i="20"/>
  <c r="H393" i="20"/>
  <c r="G389" i="20"/>
  <c r="H389" i="20"/>
  <c r="G385" i="20"/>
  <c r="H385" i="20"/>
  <c r="G381" i="20"/>
  <c r="H381" i="20"/>
  <c r="G377" i="20"/>
  <c r="H377" i="20"/>
  <c r="G373" i="20"/>
  <c r="H373" i="20"/>
  <c r="G369" i="20"/>
  <c r="H369" i="20"/>
  <c r="G365" i="20"/>
  <c r="H365" i="20"/>
  <c r="G361" i="20"/>
  <c r="H361" i="20"/>
  <c r="G357" i="20"/>
  <c r="H357" i="20"/>
  <c r="G353" i="20"/>
  <c r="H353" i="20"/>
  <c r="G349" i="20"/>
  <c r="H349" i="20"/>
  <c r="G345" i="20"/>
  <c r="H345" i="20"/>
  <c r="G341" i="20"/>
  <c r="H341" i="20"/>
  <c r="G337" i="20"/>
  <c r="H337" i="20"/>
  <c r="G333" i="20"/>
  <c r="H333" i="20"/>
  <c r="G329" i="20"/>
  <c r="H329" i="20"/>
  <c r="G325" i="20"/>
  <c r="H325" i="20"/>
  <c r="G321" i="20"/>
  <c r="H321" i="20"/>
  <c r="G317" i="20"/>
  <c r="H317" i="20"/>
  <c r="G313" i="20"/>
  <c r="H313" i="20"/>
  <c r="G309" i="20"/>
  <c r="H309" i="20"/>
  <c r="G305" i="20"/>
  <c r="H305" i="20"/>
  <c r="G301" i="20"/>
  <c r="H301" i="20"/>
  <c r="G297" i="20"/>
  <c r="H297" i="20"/>
  <c r="G293" i="20"/>
  <c r="H293" i="20"/>
  <c r="G289" i="20"/>
  <c r="H289" i="20"/>
  <c r="G285" i="20"/>
  <c r="H285" i="20"/>
  <c r="G281" i="20"/>
  <c r="H281" i="20"/>
  <c r="G277" i="20"/>
  <c r="H277" i="20"/>
  <c r="G273" i="20"/>
  <c r="H273" i="20"/>
  <c r="G269" i="20"/>
  <c r="H269" i="20"/>
  <c r="G265" i="20"/>
  <c r="H265" i="20"/>
  <c r="G261" i="20"/>
  <c r="H261" i="20"/>
  <c r="G257" i="20"/>
  <c r="H257" i="20"/>
  <c r="G253" i="20"/>
  <c r="H253" i="20"/>
  <c r="G249" i="20"/>
  <c r="H249" i="20"/>
  <c r="G245" i="20"/>
  <c r="H245" i="20"/>
  <c r="G241" i="20"/>
  <c r="H241" i="20"/>
  <c r="G237" i="20"/>
  <c r="H237" i="20"/>
  <c r="G233" i="20"/>
  <c r="H233" i="20"/>
  <c r="G229" i="20"/>
  <c r="H229" i="20"/>
  <c r="G225" i="20"/>
  <c r="H225" i="20"/>
  <c r="G221" i="20"/>
  <c r="H221" i="20"/>
  <c r="G217" i="20"/>
  <c r="H217" i="20"/>
  <c r="G213" i="20"/>
  <c r="H213" i="20"/>
  <c r="G209" i="20"/>
  <c r="H209" i="20"/>
  <c r="G205" i="20"/>
  <c r="H205" i="20"/>
  <c r="G201" i="20"/>
  <c r="H201" i="20"/>
  <c r="G197" i="20"/>
  <c r="H197" i="20"/>
  <c r="G193" i="20"/>
  <c r="H193" i="20"/>
  <c r="G189" i="20"/>
  <c r="H189" i="20"/>
  <c r="G185" i="20"/>
  <c r="H185" i="20"/>
  <c r="G181" i="20"/>
  <c r="H181" i="20"/>
  <c r="G177" i="20"/>
  <c r="H177" i="20"/>
  <c r="G173" i="20"/>
  <c r="H173" i="20"/>
  <c r="G169" i="20"/>
  <c r="H169" i="20"/>
  <c r="G165" i="20"/>
  <c r="H165" i="20"/>
  <c r="G161" i="20"/>
  <c r="H161" i="20"/>
  <c r="G157" i="20"/>
  <c r="H157" i="20"/>
  <c r="G153" i="20"/>
  <c r="H153" i="20"/>
  <c r="G149" i="20"/>
  <c r="H149" i="20"/>
  <c r="G145" i="20"/>
  <c r="H145" i="20"/>
  <c r="G141" i="20"/>
  <c r="H141" i="20"/>
  <c r="G137" i="20"/>
  <c r="H137" i="20"/>
  <c r="G133" i="20"/>
  <c r="H133" i="20"/>
  <c r="G129" i="20"/>
  <c r="H129" i="20"/>
  <c r="G125" i="20"/>
  <c r="H125" i="20"/>
  <c r="G121" i="20"/>
  <c r="H121" i="20"/>
  <c r="G117" i="20"/>
  <c r="H117" i="20"/>
  <c r="G113" i="20"/>
  <c r="H113" i="20"/>
  <c r="G109" i="20"/>
  <c r="H109" i="20"/>
  <c r="G105" i="20"/>
  <c r="H105" i="20"/>
  <c r="G101" i="20"/>
  <c r="H101" i="20"/>
  <c r="G97" i="20"/>
  <c r="H97" i="20"/>
  <c r="G93" i="20"/>
  <c r="H93" i="20"/>
  <c r="G89" i="20"/>
  <c r="H89" i="20"/>
  <c r="G85" i="20"/>
  <c r="H85" i="20"/>
  <c r="G81" i="20"/>
  <c r="H81" i="20"/>
  <c r="G77" i="20"/>
  <c r="H77" i="20"/>
  <c r="G73" i="20"/>
  <c r="H73" i="20"/>
  <c r="G69" i="20"/>
  <c r="H69" i="20"/>
  <c r="G65" i="20"/>
  <c r="H65" i="20"/>
  <c r="G61" i="20"/>
  <c r="H61" i="20"/>
  <c r="G57" i="20"/>
  <c r="H57" i="20"/>
  <c r="G53" i="20"/>
  <c r="H53" i="20"/>
  <c r="G49" i="20"/>
  <c r="H49" i="20"/>
  <c r="G45" i="20"/>
  <c r="H45" i="20"/>
  <c r="F8" i="20"/>
  <c r="AG11" i="21"/>
  <c r="AG12" i="21"/>
  <c r="G1500" i="20"/>
  <c r="H1500" i="20"/>
  <c r="G1488" i="20"/>
  <c r="H1488" i="20"/>
  <c r="G1480" i="20"/>
  <c r="H1480" i="20"/>
  <c r="G1472" i="20"/>
  <c r="H1472" i="20"/>
  <c r="G1464" i="20"/>
  <c r="H1464" i="20"/>
  <c r="G1460" i="20"/>
  <c r="H1460" i="20"/>
  <c r="G1452" i="20"/>
  <c r="H1452" i="20"/>
  <c r="G1448" i="20"/>
  <c r="H1448" i="20"/>
  <c r="G1444" i="20"/>
  <c r="H1444" i="20"/>
  <c r="G1440" i="20"/>
  <c r="H1440" i="20"/>
  <c r="G1436" i="20"/>
  <c r="H1436" i="20"/>
  <c r="G1432" i="20"/>
  <c r="H1432" i="20"/>
  <c r="G1428" i="20"/>
  <c r="H1428" i="20"/>
  <c r="G1424" i="20"/>
  <c r="H1424" i="20"/>
  <c r="G1420" i="20"/>
  <c r="H1420" i="20"/>
  <c r="G1416" i="20"/>
  <c r="H1416" i="20"/>
  <c r="G1412" i="20"/>
  <c r="H1412" i="20"/>
  <c r="G1404" i="20"/>
  <c r="H1404" i="20"/>
  <c r="G1400" i="20"/>
  <c r="H1400" i="20"/>
  <c r="G1396" i="20"/>
  <c r="H1396" i="20"/>
  <c r="G1392" i="20"/>
  <c r="H1392" i="20"/>
  <c r="G1388" i="20"/>
  <c r="H1388" i="20"/>
  <c r="G1384" i="20"/>
  <c r="H1384" i="20"/>
  <c r="G1380" i="20"/>
  <c r="H1380" i="20"/>
  <c r="G1376" i="20"/>
  <c r="H1376" i="20"/>
  <c r="G1372" i="20"/>
  <c r="H1372" i="20"/>
  <c r="G1368" i="20"/>
  <c r="H1368" i="20"/>
  <c r="G1364" i="20"/>
  <c r="H1364" i="20"/>
  <c r="G1360" i="20"/>
  <c r="H1360" i="20"/>
  <c r="G1356" i="20"/>
  <c r="H1356" i="20"/>
  <c r="G1352" i="20"/>
  <c r="H1352" i="20"/>
  <c r="G1348" i="20"/>
  <c r="H1348" i="20"/>
  <c r="G1344" i="20"/>
  <c r="H1344" i="20"/>
  <c r="G1340" i="20"/>
  <c r="H1340" i="20"/>
  <c r="G1336" i="20"/>
  <c r="H1336" i="20"/>
  <c r="G1332" i="20"/>
  <c r="H1332" i="20"/>
  <c r="G1328" i="20"/>
  <c r="H1328" i="20"/>
  <c r="G1324" i="20"/>
  <c r="H1324" i="20"/>
  <c r="G1320" i="20"/>
  <c r="H1320" i="20"/>
  <c r="G1316" i="20"/>
  <c r="H1316" i="20"/>
  <c r="G1312" i="20"/>
  <c r="H1312" i="20"/>
  <c r="G1308" i="20"/>
  <c r="H1308" i="20"/>
  <c r="G1304" i="20"/>
  <c r="H1304" i="20"/>
  <c r="G1300" i="20"/>
  <c r="H1300" i="20"/>
  <c r="G1296" i="20"/>
  <c r="H1296" i="20"/>
  <c r="G1292" i="20"/>
  <c r="H1292" i="20"/>
  <c r="G1288" i="20"/>
  <c r="H1288" i="20"/>
  <c r="G1284" i="20"/>
  <c r="H1284" i="20"/>
  <c r="G1280" i="20"/>
  <c r="H1280" i="20"/>
  <c r="G1276" i="20"/>
  <c r="H1276" i="20"/>
  <c r="G1272" i="20"/>
  <c r="H1272" i="20"/>
  <c r="G1268" i="20"/>
  <c r="H1268" i="20"/>
  <c r="G1264" i="20"/>
  <c r="H1264" i="20"/>
  <c r="G1260" i="20"/>
  <c r="H1260" i="20"/>
  <c r="G1256" i="20"/>
  <c r="H1256" i="20"/>
  <c r="G1252" i="20"/>
  <c r="H1252" i="20"/>
  <c r="G1248" i="20"/>
  <c r="H1248" i="20"/>
  <c r="G1244" i="20"/>
  <c r="H1244" i="20"/>
  <c r="G1240" i="20"/>
  <c r="H1240" i="20"/>
  <c r="G1236" i="20"/>
  <c r="H1236" i="20"/>
  <c r="G1232" i="20"/>
  <c r="H1232" i="20"/>
  <c r="G1228" i="20"/>
  <c r="H1228" i="20"/>
  <c r="G1224" i="20"/>
  <c r="H1224" i="20"/>
  <c r="G1220" i="20"/>
  <c r="H1220" i="20"/>
  <c r="G1216" i="20"/>
  <c r="H1216" i="20"/>
  <c r="G1212" i="20"/>
  <c r="H1212" i="20"/>
  <c r="G1208" i="20"/>
  <c r="H1208" i="20"/>
  <c r="G1204" i="20"/>
  <c r="H1204" i="20"/>
  <c r="G1200" i="20"/>
  <c r="H1200" i="20"/>
  <c r="G1196" i="20"/>
  <c r="H1196" i="20"/>
  <c r="H1192" i="20"/>
  <c r="G1192" i="20"/>
  <c r="H1188" i="20"/>
  <c r="G1188" i="20"/>
  <c r="H1184" i="20"/>
  <c r="G1184" i="20"/>
  <c r="H1180" i="20"/>
  <c r="G1180" i="20"/>
  <c r="H1176" i="20"/>
  <c r="G1176" i="20"/>
  <c r="H1172" i="20"/>
  <c r="G1172" i="20"/>
  <c r="H1168" i="20"/>
  <c r="G1168" i="20"/>
  <c r="H1164" i="20"/>
  <c r="G1164" i="20"/>
  <c r="H1160" i="20"/>
  <c r="G1160" i="20"/>
  <c r="H1156" i="20"/>
  <c r="G1156" i="20"/>
  <c r="H1152" i="20"/>
  <c r="G1152" i="20"/>
  <c r="H1148" i="20"/>
  <c r="G1148" i="20"/>
  <c r="H1144" i="20"/>
  <c r="G1144" i="20"/>
  <c r="H1140" i="20"/>
  <c r="G1140" i="20"/>
  <c r="H1136" i="20"/>
  <c r="G1136" i="20"/>
  <c r="H1132" i="20"/>
  <c r="G1132" i="20"/>
  <c r="H1128" i="20"/>
  <c r="G1128" i="20"/>
  <c r="H1124" i="20"/>
  <c r="G1124" i="20"/>
  <c r="H1120" i="20"/>
  <c r="G1120" i="20"/>
  <c r="H1116" i="20"/>
  <c r="G1116" i="20"/>
  <c r="H1112" i="20"/>
  <c r="G1112" i="20"/>
  <c r="H1108" i="20"/>
  <c r="G1108" i="20"/>
  <c r="H1104" i="20"/>
  <c r="G1104" i="20"/>
  <c r="H1100" i="20"/>
  <c r="G1100" i="20"/>
  <c r="H1096" i="20"/>
  <c r="G1096" i="20"/>
  <c r="H1092" i="20"/>
  <c r="G1092" i="20"/>
  <c r="H1088" i="20"/>
  <c r="G1088" i="20"/>
  <c r="H1084" i="20"/>
  <c r="G1084" i="20"/>
  <c r="H1080" i="20"/>
  <c r="G1080" i="20"/>
  <c r="H1076" i="20"/>
  <c r="G1076" i="20"/>
  <c r="H1072" i="20"/>
  <c r="G1072" i="20"/>
  <c r="H1068" i="20"/>
  <c r="G1068" i="20"/>
  <c r="H1064" i="20"/>
  <c r="G1064" i="20"/>
  <c r="H1060" i="20"/>
  <c r="G1060" i="20"/>
  <c r="H1056" i="20"/>
  <c r="G1056" i="20"/>
  <c r="H1052" i="20"/>
  <c r="G1052" i="20"/>
  <c r="H1048" i="20"/>
  <c r="G1048" i="20"/>
  <c r="H1044" i="20"/>
  <c r="G1044" i="20"/>
  <c r="H1040" i="20"/>
  <c r="G1040" i="20"/>
  <c r="H1036" i="20"/>
  <c r="G1036" i="20"/>
  <c r="H1032" i="20"/>
  <c r="G1032" i="20"/>
  <c r="H1028" i="20"/>
  <c r="G1028" i="20"/>
  <c r="H1024" i="20"/>
  <c r="G1024" i="20"/>
  <c r="H1020" i="20"/>
  <c r="G1020" i="20"/>
  <c r="H1016" i="20"/>
  <c r="G1016" i="20"/>
  <c r="H1012" i="20"/>
  <c r="G1012" i="20"/>
  <c r="H1008" i="20"/>
  <c r="G1008" i="20"/>
  <c r="H1004" i="20"/>
  <c r="G1004" i="20"/>
  <c r="H1000" i="20"/>
  <c r="G1000" i="20"/>
  <c r="H996" i="20"/>
  <c r="G996" i="20"/>
  <c r="H992" i="20"/>
  <c r="G992" i="20"/>
  <c r="H988" i="20"/>
  <c r="G988" i="20"/>
  <c r="H984" i="20"/>
  <c r="G984" i="20"/>
  <c r="H980" i="20"/>
  <c r="G980" i="20"/>
  <c r="H976" i="20"/>
  <c r="G976" i="20"/>
  <c r="H972" i="20"/>
  <c r="G972" i="20"/>
  <c r="H968" i="20"/>
  <c r="G968" i="20"/>
  <c r="H964" i="20"/>
  <c r="G964" i="20"/>
  <c r="H960" i="20"/>
  <c r="G960" i="20"/>
  <c r="H956" i="20"/>
  <c r="G956" i="20"/>
  <c r="H952" i="20"/>
  <c r="G952" i="20"/>
  <c r="H948" i="20"/>
  <c r="G948" i="20"/>
  <c r="H944" i="20"/>
  <c r="G944" i="20"/>
  <c r="H940" i="20"/>
  <c r="G940" i="20"/>
  <c r="H936" i="20"/>
  <c r="G936" i="20"/>
  <c r="H932" i="20"/>
  <c r="G932" i="20"/>
  <c r="H928" i="20"/>
  <c r="G928" i="20"/>
  <c r="H924" i="20"/>
  <c r="G924" i="20"/>
  <c r="H920" i="20"/>
  <c r="G920" i="20"/>
  <c r="H916" i="20"/>
  <c r="G916" i="20"/>
  <c r="H912" i="20"/>
  <c r="G912" i="20"/>
  <c r="H908" i="20"/>
  <c r="G908" i="20"/>
  <c r="H904" i="20"/>
  <c r="G904" i="20"/>
  <c r="H900" i="20"/>
  <c r="G900" i="20"/>
  <c r="H896" i="20"/>
  <c r="G896" i="20"/>
  <c r="H892" i="20"/>
  <c r="G892" i="20"/>
  <c r="H888" i="20"/>
  <c r="G888" i="20"/>
  <c r="H884" i="20"/>
  <c r="G884" i="20"/>
  <c r="H880" i="20"/>
  <c r="G880" i="20"/>
  <c r="H876" i="20"/>
  <c r="G876" i="20"/>
  <c r="H872" i="20"/>
  <c r="G872" i="20"/>
  <c r="H868" i="20"/>
  <c r="G868" i="20"/>
  <c r="H864" i="20"/>
  <c r="G864" i="20"/>
  <c r="H860" i="20"/>
  <c r="G860" i="20"/>
  <c r="H856" i="20"/>
  <c r="G856" i="20"/>
  <c r="H852" i="20"/>
  <c r="G852" i="20"/>
  <c r="G848" i="20"/>
  <c r="H848" i="20"/>
  <c r="G844" i="20"/>
  <c r="H844" i="20"/>
  <c r="G840" i="20"/>
  <c r="H840" i="20"/>
  <c r="G836" i="20"/>
  <c r="H836" i="20"/>
  <c r="G832" i="20"/>
  <c r="H832" i="20"/>
  <c r="G828" i="20"/>
  <c r="H828" i="20"/>
  <c r="G824" i="20"/>
  <c r="H824" i="20"/>
  <c r="G820" i="20"/>
  <c r="H820" i="20"/>
  <c r="G816" i="20"/>
  <c r="H816" i="20"/>
  <c r="G812" i="20"/>
  <c r="H812" i="20"/>
  <c r="G808" i="20"/>
  <c r="H808" i="20"/>
  <c r="G804" i="20"/>
  <c r="H804" i="20"/>
  <c r="G800" i="20"/>
  <c r="H800" i="20"/>
  <c r="G796" i="20"/>
  <c r="H796" i="20"/>
  <c r="G792" i="20"/>
  <c r="H792" i="20"/>
  <c r="G788" i="20"/>
  <c r="H788" i="20"/>
  <c r="G784" i="20"/>
  <c r="H784" i="20"/>
  <c r="G780" i="20"/>
  <c r="H780" i="20"/>
  <c r="G776" i="20"/>
  <c r="H776" i="20"/>
  <c r="G772" i="20"/>
  <c r="H772" i="20"/>
  <c r="G768" i="20"/>
  <c r="H768" i="20"/>
  <c r="G764" i="20"/>
  <c r="H764" i="20"/>
  <c r="G760" i="20"/>
  <c r="H760" i="20"/>
  <c r="G756" i="20"/>
  <c r="H756" i="20"/>
  <c r="G752" i="20"/>
  <c r="H752" i="20"/>
  <c r="G748" i="20"/>
  <c r="H748" i="20"/>
  <c r="G744" i="20"/>
  <c r="H744" i="20"/>
  <c r="G740" i="20"/>
  <c r="H740" i="20"/>
  <c r="G736" i="20"/>
  <c r="H736" i="20"/>
  <c r="G732" i="20"/>
  <c r="H732" i="20"/>
  <c r="G728" i="20"/>
  <c r="H728" i="20"/>
  <c r="G724" i="20"/>
  <c r="H724" i="20"/>
  <c r="G720" i="20"/>
  <c r="H720" i="20"/>
  <c r="G716" i="20"/>
  <c r="H716" i="20"/>
  <c r="G712" i="20"/>
  <c r="H712" i="20"/>
  <c r="G708" i="20"/>
  <c r="H708" i="20"/>
  <c r="G704" i="20"/>
  <c r="H704" i="20"/>
  <c r="G700" i="20"/>
  <c r="H700" i="20"/>
  <c r="G696" i="20"/>
  <c r="H696" i="20"/>
  <c r="G692" i="20"/>
  <c r="H692" i="20"/>
  <c r="G688" i="20"/>
  <c r="H688" i="20"/>
  <c r="G684" i="20"/>
  <c r="H684" i="20"/>
  <c r="G680" i="20"/>
  <c r="H680" i="20"/>
  <c r="G676" i="20"/>
  <c r="H676" i="20"/>
  <c r="G672" i="20"/>
  <c r="H672" i="20"/>
  <c r="G668" i="20"/>
  <c r="H668" i="20"/>
  <c r="G664" i="20"/>
  <c r="H664" i="20"/>
  <c r="G660" i="20"/>
  <c r="H660" i="20"/>
  <c r="G656" i="20"/>
  <c r="H656" i="20"/>
  <c r="G652" i="20"/>
  <c r="H652" i="20"/>
  <c r="G648" i="20"/>
  <c r="H648" i="20"/>
  <c r="G644" i="20"/>
  <c r="H644" i="20"/>
  <c r="G640" i="20"/>
  <c r="H640" i="20"/>
  <c r="G636" i="20"/>
  <c r="H636" i="20"/>
  <c r="G632" i="20"/>
  <c r="H632" i="20"/>
  <c r="G628" i="20"/>
  <c r="H628" i="20"/>
  <c r="G624" i="20"/>
  <c r="H624" i="20"/>
  <c r="G620" i="20"/>
  <c r="H620" i="20"/>
  <c r="G616" i="20"/>
  <c r="H616" i="20"/>
  <c r="G612" i="20"/>
  <c r="H612" i="20"/>
  <c r="G608" i="20"/>
  <c r="H608" i="20"/>
  <c r="G604" i="20"/>
  <c r="H604" i="20"/>
  <c r="G600" i="20"/>
  <c r="H600" i="20"/>
  <c r="G596" i="20"/>
  <c r="H596" i="20"/>
  <c r="G592" i="20"/>
  <c r="H592" i="20"/>
  <c r="G588" i="20"/>
  <c r="H588" i="20"/>
  <c r="G584" i="20"/>
  <c r="H584" i="20"/>
  <c r="G580" i="20"/>
  <c r="H580" i="20"/>
  <c r="G576" i="20"/>
  <c r="H576" i="20"/>
  <c r="G572" i="20"/>
  <c r="H572" i="20"/>
  <c r="G568" i="20"/>
  <c r="H568" i="20"/>
  <c r="G564" i="20"/>
  <c r="H564" i="20"/>
  <c r="G560" i="20"/>
  <c r="H560" i="20"/>
  <c r="G556" i="20"/>
  <c r="H556" i="20"/>
  <c r="G552" i="20"/>
  <c r="H552" i="20"/>
  <c r="G548" i="20"/>
  <c r="H548" i="20"/>
  <c r="G544" i="20"/>
  <c r="H544" i="20"/>
  <c r="G540" i="20"/>
  <c r="H540" i="20"/>
  <c r="G536" i="20"/>
  <c r="H536" i="20"/>
  <c r="G532" i="20"/>
  <c r="H532" i="20"/>
  <c r="G528" i="20"/>
  <c r="H528" i="20"/>
  <c r="G524" i="20"/>
  <c r="H524" i="20"/>
  <c r="G520" i="20"/>
  <c r="H520" i="20"/>
  <c r="G516" i="20"/>
  <c r="H516" i="20"/>
  <c r="G512" i="20"/>
  <c r="H512" i="20"/>
  <c r="G508" i="20"/>
  <c r="H508" i="20"/>
  <c r="G504" i="20"/>
  <c r="H504" i="20"/>
  <c r="G500" i="20"/>
  <c r="H500" i="20"/>
  <c r="G496" i="20"/>
  <c r="H496" i="20"/>
  <c r="G492" i="20"/>
  <c r="H492" i="20"/>
  <c r="G488" i="20"/>
  <c r="H488" i="20"/>
  <c r="G484" i="20"/>
  <c r="H484" i="20"/>
  <c r="G480" i="20"/>
  <c r="H480" i="20"/>
  <c r="G476" i="20"/>
  <c r="H476" i="20"/>
  <c r="G472" i="20"/>
  <c r="H472" i="20"/>
  <c r="G468" i="20"/>
  <c r="H468" i="20"/>
  <c r="G464" i="20"/>
  <c r="H464" i="20"/>
  <c r="G460" i="20"/>
  <c r="H460" i="20"/>
  <c r="G456" i="20"/>
  <c r="H456" i="20"/>
  <c r="G452" i="20"/>
  <c r="H452" i="20"/>
  <c r="G448" i="20"/>
  <c r="H448" i="20"/>
  <c r="G444" i="20"/>
  <c r="H444" i="20"/>
  <c r="G440" i="20"/>
  <c r="H440" i="20"/>
  <c r="G436" i="20"/>
  <c r="H436" i="20"/>
  <c r="G432" i="20"/>
  <c r="H432" i="20"/>
  <c r="G428" i="20"/>
  <c r="H428" i="20"/>
  <c r="G424" i="20"/>
  <c r="H424" i="20"/>
  <c r="G420" i="20"/>
  <c r="H420" i="20"/>
  <c r="G416" i="20"/>
  <c r="H416" i="20"/>
  <c r="G412" i="20"/>
  <c r="H412" i="20"/>
  <c r="G408" i="20"/>
  <c r="H408" i="20"/>
  <c r="G404" i="20"/>
  <c r="H404" i="20"/>
  <c r="G400" i="20"/>
  <c r="H400" i="20"/>
  <c r="G396" i="20"/>
  <c r="H396" i="20"/>
  <c r="G392" i="20"/>
  <c r="H392" i="20"/>
  <c r="G388" i="20"/>
  <c r="H388" i="20"/>
  <c r="G384" i="20"/>
  <c r="H384" i="20"/>
  <c r="G380" i="20"/>
  <c r="H380" i="20"/>
  <c r="G376" i="20"/>
  <c r="H376" i="20"/>
  <c r="G372" i="20"/>
  <c r="H372" i="20"/>
  <c r="G368" i="20"/>
  <c r="H368" i="20"/>
  <c r="G364" i="20"/>
  <c r="H364" i="20"/>
  <c r="G360" i="20"/>
  <c r="H360" i="20"/>
  <c r="G356" i="20"/>
  <c r="H356" i="20"/>
  <c r="G352" i="20"/>
  <c r="H352" i="20"/>
  <c r="G348" i="20"/>
  <c r="H348" i="20"/>
  <c r="G344" i="20"/>
  <c r="H344" i="20"/>
  <c r="G340" i="20"/>
  <c r="H340" i="20"/>
  <c r="G336" i="20"/>
  <c r="H336" i="20"/>
  <c r="G332" i="20"/>
  <c r="H332" i="20"/>
  <c r="G328" i="20"/>
  <c r="H328" i="20"/>
  <c r="G324" i="20"/>
  <c r="H324" i="20"/>
  <c r="G320" i="20"/>
  <c r="H320" i="20"/>
  <c r="G316" i="20"/>
  <c r="H316" i="20"/>
  <c r="G312" i="20"/>
  <c r="H312" i="20"/>
  <c r="G308" i="20"/>
  <c r="H308" i="20"/>
  <c r="G304" i="20"/>
  <c r="H304" i="20"/>
  <c r="G300" i="20"/>
  <c r="H300" i="20"/>
  <c r="G296" i="20"/>
  <c r="H296" i="20"/>
  <c r="G292" i="20"/>
  <c r="H292" i="20"/>
  <c r="G288" i="20"/>
  <c r="H288" i="20"/>
  <c r="G284" i="20"/>
  <c r="H284" i="20"/>
  <c r="G280" i="20"/>
  <c r="H280" i="20"/>
  <c r="G276" i="20"/>
  <c r="H276" i="20"/>
  <c r="G272" i="20"/>
  <c r="H272" i="20"/>
  <c r="G268" i="20"/>
  <c r="H268" i="20"/>
  <c r="G264" i="20"/>
  <c r="H264" i="20"/>
  <c r="G260" i="20"/>
  <c r="H260" i="20"/>
  <c r="G256" i="20"/>
  <c r="H256" i="20"/>
  <c r="G252" i="20"/>
  <c r="H252" i="20"/>
  <c r="G248" i="20"/>
  <c r="H248" i="20"/>
  <c r="G244" i="20"/>
  <c r="H244" i="20"/>
  <c r="G240" i="20"/>
  <c r="H240" i="20"/>
  <c r="G236" i="20"/>
  <c r="H236" i="20"/>
  <c r="G232" i="20"/>
  <c r="H232" i="20"/>
  <c r="G228" i="20"/>
  <c r="H228" i="20"/>
  <c r="G224" i="20"/>
  <c r="H224" i="20"/>
  <c r="G220" i="20"/>
  <c r="H220" i="20"/>
  <c r="G216" i="20"/>
  <c r="H216" i="20"/>
  <c r="G212" i="20"/>
  <c r="H212" i="20"/>
  <c r="H208" i="20"/>
  <c r="G208" i="20"/>
  <c r="H204" i="20"/>
  <c r="G204" i="20"/>
  <c r="H200" i="20"/>
  <c r="G200" i="20"/>
  <c r="H196" i="20"/>
  <c r="G196" i="20"/>
  <c r="H192" i="20"/>
  <c r="G192" i="20"/>
  <c r="H188" i="20"/>
  <c r="G188" i="20"/>
  <c r="H184" i="20"/>
  <c r="G184" i="20"/>
  <c r="H180" i="20"/>
  <c r="G180" i="20"/>
  <c r="H176" i="20"/>
  <c r="G176" i="20"/>
  <c r="H172" i="20"/>
  <c r="G172" i="20"/>
  <c r="H168" i="20"/>
  <c r="G168" i="20"/>
  <c r="H164" i="20"/>
  <c r="G164" i="20"/>
  <c r="H160" i="20"/>
  <c r="G160" i="20"/>
  <c r="H156" i="20"/>
  <c r="G156" i="20"/>
  <c r="H152" i="20"/>
  <c r="G152" i="20"/>
  <c r="H148" i="20"/>
  <c r="G148" i="20"/>
  <c r="H144" i="20"/>
  <c r="G144" i="20"/>
  <c r="H140" i="20"/>
  <c r="G140" i="20"/>
  <c r="H136" i="20"/>
  <c r="G136" i="20"/>
  <c r="H132" i="20"/>
  <c r="G132" i="20"/>
  <c r="H128" i="20"/>
  <c r="G128" i="20"/>
  <c r="H124" i="20"/>
  <c r="G124" i="20"/>
  <c r="H120" i="20"/>
  <c r="G120" i="20"/>
  <c r="H116" i="20"/>
  <c r="G116" i="20"/>
  <c r="H112" i="20"/>
  <c r="G112" i="20"/>
  <c r="H108" i="20"/>
  <c r="G108" i="20"/>
  <c r="H104" i="20"/>
  <c r="G104" i="20"/>
  <c r="H100" i="20"/>
  <c r="G100" i="20"/>
  <c r="H96" i="20"/>
  <c r="G96" i="20"/>
  <c r="H92" i="20"/>
  <c r="G92" i="20"/>
  <c r="H88" i="20"/>
  <c r="G88" i="20"/>
  <c r="H84" i="20"/>
  <c r="G84" i="20"/>
  <c r="H80" i="20"/>
  <c r="G80" i="20"/>
  <c r="H76" i="20"/>
  <c r="G76" i="20"/>
  <c r="H72" i="20"/>
  <c r="G72" i="20"/>
  <c r="H68" i="20"/>
  <c r="G68" i="20"/>
  <c r="H64" i="20"/>
  <c r="G64" i="20"/>
  <c r="H60" i="20"/>
  <c r="G60" i="20"/>
  <c r="H56" i="20"/>
  <c r="G56" i="20"/>
  <c r="H52" i="20"/>
  <c r="G52" i="20"/>
  <c r="H48" i="20"/>
  <c r="G48" i="20"/>
  <c r="H44" i="20"/>
  <c r="G44" i="20"/>
  <c r="G1504" i="20"/>
  <c r="H1504" i="20"/>
  <c r="G1496" i="20"/>
  <c r="H1496" i="20"/>
  <c r="G1492" i="20"/>
  <c r="H1492" i="20"/>
  <c r="G1484" i="20"/>
  <c r="H1484" i="20"/>
  <c r="G1476" i="20"/>
  <c r="H1476" i="20"/>
  <c r="G1468" i="20"/>
  <c r="H1468" i="20"/>
  <c r="G1456" i="20"/>
  <c r="H1456" i="20"/>
  <c r="G1408" i="20"/>
  <c r="H1408" i="20"/>
  <c r="H1507" i="20"/>
  <c r="G1507" i="20"/>
  <c r="H1503" i="20"/>
  <c r="G1503" i="20"/>
  <c r="H1499" i="20"/>
  <c r="G1499" i="20"/>
  <c r="H1495" i="20"/>
  <c r="G1495" i="20"/>
  <c r="H1491" i="20"/>
  <c r="G1491" i="20"/>
  <c r="H1487" i="20"/>
  <c r="G1487" i="20"/>
  <c r="H1483" i="20"/>
  <c r="G1483" i="20"/>
  <c r="H1479" i="20"/>
  <c r="G1479" i="20"/>
  <c r="H1475" i="20"/>
  <c r="G1475" i="20"/>
  <c r="H1471" i="20"/>
  <c r="G1471" i="20"/>
  <c r="H1467" i="20"/>
  <c r="G1467" i="20"/>
  <c r="H1463" i="20"/>
  <c r="G1463" i="20"/>
  <c r="H1459" i="20"/>
  <c r="G1459" i="20"/>
  <c r="H1455" i="20"/>
  <c r="G1455" i="20"/>
  <c r="H1451" i="20"/>
  <c r="G1451" i="20"/>
  <c r="H1447" i="20"/>
  <c r="G1447" i="20"/>
  <c r="H1443" i="20"/>
  <c r="G1443" i="20"/>
  <c r="H1439" i="20"/>
  <c r="G1439" i="20"/>
  <c r="H1435" i="20"/>
  <c r="G1435" i="20"/>
  <c r="H1431" i="20"/>
  <c r="G1431" i="20"/>
  <c r="H1427" i="20"/>
  <c r="G1427" i="20"/>
  <c r="H1423" i="20"/>
  <c r="G1423" i="20"/>
  <c r="H1419" i="20"/>
  <c r="G1419" i="20"/>
  <c r="H1415" i="20"/>
  <c r="G1415" i="20"/>
  <c r="H1411" i="20"/>
  <c r="G1411" i="20"/>
  <c r="H1407" i="20"/>
  <c r="G1407" i="20"/>
  <c r="H1403" i="20"/>
  <c r="G1403" i="20"/>
  <c r="H1399" i="20"/>
  <c r="G1399" i="20"/>
  <c r="H1395" i="20"/>
  <c r="G1395" i="20"/>
  <c r="H1391" i="20"/>
  <c r="G1391" i="20"/>
  <c r="H1387" i="20"/>
  <c r="G1387" i="20"/>
  <c r="H1383" i="20"/>
  <c r="G1383" i="20"/>
  <c r="H1379" i="20"/>
  <c r="G1379" i="20"/>
  <c r="H1375" i="20"/>
  <c r="G1375" i="20"/>
  <c r="H1371" i="20"/>
  <c r="G1371" i="20"/>
  <c r="H1367" i="20"/>
  <c r="G1367" i="20"/>
  <c r="H1363" i="20"/>
  <c r="G1363" i="20"/>
  <c r="H1359" i="20"/>
  <c r="G1359" i="20"/>
  <c r="H1355" i="20"/>
  <c r="G1355" i="20"/>
  <c r="H1351" i="20"/>
  <c r="G1351" i="20"/>
  <c r="H1347" i="20"/>
  <c r="G1347" i="20"/>
  <c r="H1343" i="20"/>
  <c r="G1343" i="20"/>
  <c r="H1339" i="20"/>
  <c r="G1339" i="20"/>
  <c r="H1335" i="20"/>
  <c r="G1335" i="20"/>
  <c r="H1331" i="20"/>
  <c r="G1331" i="20"/>
  <c r="H1327" i="20"/>
  <c r="G1327" i="20"/>
  <c r="H1323" i="20"/>
  <c r="G1323" i="20"/>
  <c r="H1319" i="20"/>
  <c r="G1319" i="20"/>
  <c r="H1315" i="20"/>
  <c r="G1315" i="20"/>
  <c r="H1311" i="20"/>
  <c r="G1311" i="20"/>
  <c r="H1307" i="20"/>
  <c r="G1307" i="20"/>
  <c r="H1303" i="20"/>
  <c r="G1303" i="20"/>
  <c r="H1299" i="20"/>
  <c r="G1299" i="20"/>
  <c r="H1295" i="20"/>
  <c r="G1295" i="20"/>
  <c r="H1291" i="20"/>
  <c r="G1291" i="20"/>
  <c r="H1287" i="20"/>
  <c r="G1287" i="20"/>
  <c r="H1283" i="20"/>
  <c r="G1283" i="20"/>
  <c r="H1279" i="20"/>
  <c r="G1279" i="20"/>
  <c r="H1275" i="20"/>
  <c r="G1275" i="20"/>
  <c r="H1271" i="20"/>
  <c r="G1271" i="20"/>
  <c r="H1267" i="20"/>
  <c r="G1267" i="20"/>
  <c r="H1263" i="20"/>
  <c r="G1263" i="20"/>
  <c r="H1259" i="20"/>
  <c r="G1259" i="20"/>
  <c r="H1255" i="20"/>
  <c r="G1255" i="20"/>
  <c r="H1251" i="20"/>
  <c r="G1251" i="20"/>
  <c r="H1247" i="20"/>
  <c r="G1247" i="20"/>
  <c r="H1243" i="20"/>
  <c r="G1243" i="20"/>
  <c r="H1239" i="20"/>
  <c r="G1239" i="20"/>
  <c r="H1235" i="20"/>
  <c r="G1235" i="20"/>
  <c r="H1231" i="20"/>
  <c r="G1231" i="20"/>
  <c r="H1227" i="20"/>
  <c r="G1227" i="20"/>
  <c r="H1223" i="20"/>
  <c r="G1223" i="20"/>
  <c r="H1219" i="20"/>
  <c r="G1219" i="20"/>
  <c r="H1215" i="20"/>
  <c r="G1215" i="20"/>
  <c r="H1211" i="20"/>
  <c r="G1211" i="20"/>
  <c r="H1207" i="20"/>
  <c r="G1207" i="20"/>
  <c r="H1203" i="20"/>
  <c r="G1203" i="20"/>
  <c r="H1199" i="20"/>
  <c r="G1199" i="20"/>
  <c r="H1195" i="20"/>
  <c r="G1195" i="20"/>
  <c r="G1191" i="20"/>
  <c r="H1191" i="20"/>
  <c r="G1187" i="20"/>
  <c r="H1187" i="20"/>
  <c r="G1183" i="20"/>
  <c r="H1183" i="20"/>
  <c r="G1179" i="20"/>
  <c r="H1179" i="20"/>
  <c r="G1175" i="20"/>
  <c r="H1175" i="20"/>
  <c r="G1171" i="20"/>
  <c r="H1171" i="20"/>
  <c r="G1167" i="20"/>
  <c r="H1167" i="20"/>
  <c r="G1163" i="20"/>
  <c r="H1163" i="20"/>
  <c r="G1159" i="20"/>
  <c r="H1159" i="20"/>
  <c r="G1155" i="20"/>
  <c r="H1155" i="20"/>
  <c r="G1151" i="20"/>
  <c r="H1151" i="20"/>
  <c r="G1147" i="20"/>
  <c r="H1147" i="20"/>
  <c r="G1143" i="20"/>
  <c r="H1143" i="20"/>
  <c r="G1139" i="20"/>
  <c r="H1139" i="20"/>
  <c r="G1135" i="20"/>
  <c r="H1135" i="20"/>
  <c r="G1131" i="20"/>
  <c r="H1131" i="20"/>
  <c r="G1127" i="20"/>
  <c r="H1127" i="20"/>
  <c r="G1123" i="20"/>
  <c r="H1123" i="20"/>
  <c r="G1119" i="20"/>
  <c r="H1119" i="20"/>
  <c r="G1115" i="20"/>
  <c r="H1115" i="20"/>
  <c r="G1111" i="20"/>
  <c r="H1111" i="20"/>
  <c r="G1107" i="20"/>
  <c r="H1107" i="20"/>
  <c r="G1103" i="20"/>
  <c r="H1103" i="20"/>
  <c r="G1099" i="20"/>
  <c r="H1099" i="20"/>
  <c r="G1095" i="20"/>
  <c r="H1095" i="20"/>
  <c r="G1091" i="20"/>
  <c r="H1091" i="20"/>
  <c r="G1087" i="20"/>
  <c r="H1087" i="20"/>
  <c r="G1083" i="20"/>
  <c r="H1083" i="20"/>
  <c r="G1079" i="20"/>
  <c r="H1079" i="20"/>
  <c r="G1075" i="20"/>
  <c r="H1075" i="20"/>
  <c r="G1071" i="20"/>
  <c r="H1071" i="20"/>
  <c r="G1067" i="20"/>
  <c r="H1067" i="20"/>
  <c r="G1063" i="20"/>
  <c r="H1063" i="20"/>
  <c r="G1059" i="20"/>
  <c r="H1059" i="20"/>
  <c r="G1055" i="20"/>
  <c r="H1055" i="20"/>
  <c r="G1051" i="20"/>
  <c r="H1051" i="20"/>
  <c r="G1047" i="20"/>
  <c r="H1047" i="20"/>
  <c r="G1043" i="20"/>
  <c r="H1043" i="20"/>
  <c r="G1039" i="20"/>
  <c r="H1039" i="20"/>
  <c r="G1035" i="20"/>
  <c r="H1035" i="20"/>
  <c r="G1031" i="20"/>
  <c r="H1031" i="20"/>
  <c r="G1027" i="20"/>
  <c r="H1027" i="20"/>
  <c r="G1023" i="20"/>
  <c r="H1023" i="20"/>
  <c r="G1019" i="20"/>
  <c r="H1019" i="20"/>
  <c r="G1015" i="20"/>
  <c r="H1015" i="20"/>
  <c r="G1011" i="20"/>
  <c r="H1011" i="20"/>
  <c r="G1007" i="20"/>
  <c r="H1007" i="20"/>
  <c r="G1003" i="20"/>
  <c r="H1003" i="20"/>
  <c r="G999" i="20"/>
  <c r="H999" i="20"/>
  <c r="G995" i="20"/>
  <c r="H995" i="20"/>
  <c r="G991" i="20"/>
  <c r="H991" i="20"/>
  <c r="G987" i="20"/>
  <c r="H987" i="20"/>
  <c r="G983" i="20"/>
  <c r="H983" i="20"/>
  <c r="G979" i="20"/>
  <c r="H979" i="20"/>
  <c r="G975" i="20"/>
  <c r="H975" i="20"/>
  <c r="G971" i="20"/>
  <c r="H971" i="20"/>
  <c r="G967" i="20"/>
  <c r="H967" i="20"/>
  <c r="G963" i="20"/>
  <c r="H963" i="20"/>
  <c r="G959" i="20"/>
  <c r="H959" i="20"/>
  <c r="G955" i="20"/>
  <c r="H955" i="20"/>
  <c r="G951" i="20"/>
  <c r="H951" i="20"/>
  <c r="G947" i="20"/>
  <c r="H947" i="20"/>
  <c r="G943" i="20"/>
  <c r="H943" i="20"/>
  <c r="G939" i="20"/>
  <c r="H939" i="20"/>
  <c r="G935" i="20"/>
  <c r="H935" i="20"/>
  <c r="G931" i="20"/>
  <c r="H931" i="20"/>
  <c r="G927" i="20"/>
  <c r="H927" i="20"/>
  <c r="G923" i="20"/>
  <c r="H923" i="20"/>
  <c r="G919" i="20"/>
  <c r="H919" i="20"/>
  <c r="G915" i="20"/>
  <c r="H915" i="20"/>
  <c r="G911" i="20"/>
  <c r="H911" i="20"/>
  <c r="G907" i="20"/>
  <c r="H907" i="20"/>
  <c r="G903" i="20"/>
  <c r="H903" i="20"/>
  <c r="G899" i="20"/>
  <c r="H899" i="20"/>
  <c r="G895" i="20"/>
  <c r="H895" i="20"/>
  <c r="G891" i="20"/>
  <c r="H891" i="20"/>
  <c r="G887" i="20"/>
  <c r="H887" i="20"/>
  <c r="G883" i="20"/>
  <c r="H883" i="20"/>
  <c r="G879" i="20"/>
  <c r="H879" i="20"/>
  <c r="G875" i="20"/>
  <c r="H875" i="20"/>
  <c r="G871" i="20"/>
  <c r="H871" i="20"/>
  <c r="G867" i="20"/>
  <c r="H867" i="20"/>
  <c r="G863" i="20"/>
  <c r="H863" i="20"/>
  <c r="G859" i="20"/>
  <c r="H859" i="20"/>
  <c r="G855" i="20"/>
  <c r="H855" i="20"/>
  <c r="H851" i="20"/>
  <c r="G851" i="20"/>
  <c r="H847" i="20"/>
  <c r="G847" i="20"/>
  <c r="H843" i="20"/>
  <c r="G843" i="20"/>
  <c r="H839" i="20"/>
  <c r="G839" i="20"/>
  <c r="H835" i="20"/>
  <c r="G835" i="20"/>
  <c r="H831" i="20"/>
  <c r="G831" i="20"/>
  <c r="H827" i="20"/>
  <c r="G827" i="20"/>
  <c r="H823" i="20"/>
  <c r="G823" i="20"/>
  <c r="H819" i="20"/>
  <c r="G819" i="20"/>
  <c r="H815" i="20"/>
  <c r="G815" i="20"/>
  <c r="H811" i="20"/>
  <c r="G811" i="20"/>
  <c r="H807" i="20"/>
  <c r="G807" i="20"/>
  <c r="H803" i="20"/>
  <c r="G803" i="20"/>
  <c r="H799" i="20"/>
  <c r="G799" i="20"/>
  <c r="H795" i="20"/>
  <c r="G795" i="20"/>
  <c r="H791" i="20"/>
  <c r="G791" i="20"/>
  <c r="H787" i="20"/>
  <c r="G787" i="20"/>
  <c r="H783" i="20"/>
  <c r="G783" i="20"/>
  <c r="H779" i="20"/>
  <c r="G779" i="20"/>
  <c r="H775" i="20"/>
  <c r="G775" i="20"/>
  <c r="H771" i="20"/>
  <c r="G771" i="20"/>
  <c r="H767" i="20"/>
  <c r="G767" i="20"/>
  <c r="H763" i="20"/>
  <c r="G763" i="20"/>
  <c r="H759" i="20"/>
  <c r="G759" i="20"/>
  <c r="H755" i="20"/>
  <c r="G755" i="20"/>
  <c r="H751" i="20"/>
  <c r="G751" i="20"/>
  <c r="H747" i="20"/>
  <c r="G747" i="20"/>
  <c r="H743" i="20"/>
  <c r="G743" i="20"/>
  <c r="H739" i="20"/>
  <c r="G739" i="20"/>
  <c r="H735" i="20"/>
  <c r="G735" i="20"/>
  <c r="H731" i="20"/>
  <c r="G731" i="20"/>
  <c r="H727" i="20"/>
  <c r="G727" i="20"/>
  <c r="H723" i="20"/>
  <c r="G723" i="20"/>
  <c r="H719" i="20"/>
  <c r="G719" i="20"/>
  <c r="H715" i="20"/>
  <c r="G715" i="20"/>
  <c r="H711" i="20"/>
  <c r="G711" i="20"/>
  <c r="H707" i="20"/>
  <c r="G707" i="20"/>
  <c r="H703" i="20"/>
  <c r="G703" i="20"/>
  <c r="H699" i="20"/>
  <c r="G699" i="20"/>
  <c r="H695" i="20"/>
  <c r="G695" i="20"/>
  <c r="H691" i="20"/>
  <c r="G691" i="20"/>
  <c r="H687" i="20"/>
  <c r="G687" i="20"/>
  <c r="H683" i="20"/>
  <c r="G683" i="20"/>
  <c r="H679" i="20"/>
  <c r="G679" i="20"/>
  <c r="H675" i="20"/>
  <c r="G675" i="20"/>
  <c r="H671" i="20"/>
  <c r="G671" i="20"/>
  <c r="H667" i="20"/>
  <c r="G667" i="20"/>
  <c r="H663" i="20"/>
  <c r="G663" i="20"/>
  <c r="H659" i="20"/>
  <c r="G659" i="20"/>
  <c r="H655" i="20"/>
  <c r="G655" i="20"/>
  <c r="H651" i="20"/>
  <c r="G651" i="20"/>
  <c r="H647" i="20"/>
  <c r="G647" i="20"/>
  <c r="H643" i="20"/>
  <c r="G643" i="20"/>
  <c r="H639" i="20"/>
  <c r="G639" i="20"/>
  <c r="H635" i="20"/>
  <c r="G635" i="20"/>
  <c r="H631" i="20"/>
  <c r="G631" i="20"/>
  <c r="H627" i="20"/>
  <c r="G627" i="20"/>
  <c r="H623" i="20"/>
  <c r="G623" i="20"/>
  <c r="H619" i="20"/>
  <c r="G619" i="20"/>
  <c r="H615" i="20"/>
  <c r="G615" i="20"/>
  <c r="H611" i="20"/>
  <c r="G611" i="20"/>
  <c r="H607" i="20"/>
  <c r="G607" i="20"/>
  <c r="H603" i="20"/>
  <c r="G603" i="20"/>
  <c r="H599" i="20"/>
  <c r="G599" i="20"/>
  <c r="H595" i="20"/>
  <c r="G595" i="20"/>
  <c r="H591" i="20"/>
  <c r="G591" i="20"/>
  <c r="H587" i="20"/>
  <c r="G587" i="20"/>
  <c r="H583" i="20"/>
  <c r="G583" i="20"/>
  <c r="H579" i="20"/>
  <c r="G579" i="20"/>
  <c r="H575" i="20"/>
  <c r="G575" i="20"/>
  <c r="H571" i="20"/>
  <c r="G571" i="20"/>
  <c r="H567" i="20"/>
  <c r="G567" i="20"/>
  <c r="H563" i="20"/>
  <c r="G563" i="20"/>
  <c r="H559" i="20"/>
  <c r="G559" i="20"/>
  <c r="H555" i="20"/>
  <c r="G555" i="20"/>
  <c r="H551" i="20"/>
  <c r="G551" i="20"/>
  <c r="H547" i="20"/>
  <c r="G547" i="20"/>
  <c r="H543" i="20"/>
  <c r="G543" i="20"/>
  <c r="H539" i="20"/>
  <c r="G539" i="20"/>
  <c r="H535" i="20"/>
  <c r="G535" i="20"/>
  <c r="H531" i="20"/>
  <c r="G531" i="20"/>
  <c r="H527" i="20"/>
  <c r="G527" i="20"/>
  <c r="H523" i="20"/>
  <c r="G523" i="20"/>
  <c r="H519" i="20"/>
  <c r="G519" i="20"/>
  <c r="H515" i="20"/>
  <c r="G515" i="20"/>
  <c r="H511" i="20"/>
  <c r="G511" i="20"/>
  <c r="H507" i="20"/>
  <c r="G507" i="20"/>
  <c r="H503" i="20"/>
  <c r="G503" i="20"/>
  <c r="H499" i="20"/>
  <c r="G499" i="20"/>
  <c r="H495" i="20"/>
  <c r="G495" i="20"/>
  <c r="H491" i="20"/>
  <c r="G491" i="20"/>
  <c r="H487" i="20"/>
  <c r="G487" i="20"/>
  <c r="H483" i="20"/>
  <c r="G483" i="20"/>
  <c r="H479" i="20"/>
  <c r="G479" i="20"/>
  <c r="H475" i="20"/>
  <c r="G475" i="20"/>
  <c r="H471" i="20"/>
  <c r="G471" i="20"/>
  <c r="H467" i="20"/>
  <c r="G467" i="20"/>
  <c r="H463" i="20"/>
  <c r="G463" i="20"/>
  <c r="H459" i="20"/>
  <c r="G459" i="20"/>
  <c r="H455" i="20"/>
  <c r="G455" i="20"/>
  <c r="H451" i="20"/>
  <c r="G451" i="20"/>
  <c r="H447" i="20"/>
  <c r="G447" i="20"/>
  <c r="H443" i="20"/>
  <c r="G443" i="20"/>
  <c r="H439" i="20"/>
  <c r="G439" i="20"/>
  <c r="H435" i="20"/>
  <c r="G435" i="20"/>
  <c r="H431" i="20"/>
  <c r="G431" i="20"/>
  <c r="H427" i="20"/>
  <c r="G427" i="20"/>
  <c r="H423" i="20"/>
  <c r="G423" i="20"/>
  <c r="H419" i="20"/>
  <c r="G419" i="20"/>
  <c r="H415" i="20"/>
  <c r="G415" i="20"/>
  <c r="H411" i="20"/>
  <c r="G411" i="20"/>
  <c r="H407" i="20"/>
  <c r="G407" i="20"/>
  <c r="H403" i="20"/>
  <c r="G403" i="20"/>
  <c r="H399" i="20"/>
  <c r="G399" i="20"/>
  <c r="G395" i="20"/>
  <c r="H395" i="20"/>
  <c r="G391" i="20"/>
  <c r="H391" i="20"/>
  <c r="G387" i="20"/>
  <c r="H387" i="20"/>
  <c r="G383" i="20"/>
  <c r="H383" i="20"/>
  <c r="G379" i="20"/>
  <c r="H379" i="20"/>
  <c r="G375" i="20"/>
  <c r="H375" i="20"/>
  <c r="G371" i="20"/>
  <c r="H371" i="20"/>
  <c r="G367" i="20"/>
  <c r="H367" i="20"/>
  <c r="G363" i="20"/>
  <c r="H363" i="20"/>
  <c r="G359" i="20"/>
  <c r="H359" i="20"/>
  <c r="G355" i="20"/>
  <c r="H355" i="20"/>
  <c r="G351" i="20"/>
  <c r="H351" i="20"/>
  <c r="G347" i="20"/>
  <c r="H347" i="20"/>
  <c r="G343" i="20"/>
  <c r="H343" i="20"/>
  <c r="G339" i="20"/>
  <c r="H339" i="20"/>
  <c r="G335" i="20"/>
  <c r="H335" i="20"/>
  <c r="G331" i="20"/>
  <c r="H331" i="20"/>
  <c r="G327" i="20"/>
  <c r="H327" i="20"/>
  <c r="G323" i="20"/>
  <c r="H323" i="20"/>
  <c r="G319" i="20"/>
  <c r="H319" i="20"/>
  <c r="G315" i="20"/>
  <c r="H315" i="20"/>
  <c r="G311" i="20"/>
  <c r="H311" i="20"/>
  <c r="G307" i="20"/>
  <c r="H307" i="20"/>
  <c r="G303" i="20"/>
  <c r="H303" i="20"/>
  <c r="G299" i="20"/>
  <c r="H299" i="20"/>
  <c r="G295" i="20"/>
  <c r="H295" i="20"/>
  <c r="G291" i="20"/>
  <c r="H291" i="20"/>
  <c r="G287" i="20"/>
  <c r="H287" i="20"/>
  <c r="G283" i="20"/>
  <c r="H283" i="20"/>
  <c r="G279" i="20"/>
  <c r="H279" i="20"/>
  <c r="G275" i="20"/>
  <c r="H275" i="20"/>
  <c r="G271" i="20"/>
  <c r="H271" i="20"/>
  <c r="G267" i="20"/>
  <c r="H267" i="20"/>
  <c r="G263" i="20"/>
  <c r="H263" i="20"/>
  <c r="G259" i="20"/>
  <c r="H259" i="20"/>
  <c r="G255" i="20"/>
  <c r="H255" i="20"/>
  <c r="G251" i="20"/>
  <c r="H251" i="20"/>
  <c r="G247" i="20"/>
  <c r="H247" i="20"/>
  <c r="G243" i="20"/>
  <c r="H243" i="20"/>
  <c r="G239" i="20"/>
  <c r="H239" i="20"/>
  <c r="G235" i="20"/>
  <c r="H235" i="20"/>
  <c r="G231" i="20"/>
  <c r="H231" i="20"/>
  <c r="G227" i="20"/>
  <c r="H227" i="20"/>
  <c r="G223" i="20"/>
  <c r="H223" i="20"/>
  <c r="G219" i="20"/>
  <c r="H219" i="20"/>
  <c r="G215" i="20"/>
  <c r="H215" i="20"/>
  <c r="G211" i="20"/>
  <c r="H211" i="20"/>
  <c r="G207" i="20"/>
  <c r="H207" i="20"/>
  <c r="G203" i="20"/>
  <c r="H203" i="20"/>
  <c r="G199" i="20"/>
  <c r="H199" i="20"/>
  <c r="G195" i="20"/>
  <c r="H195" i="20"/>
  <c r="G191" i="20"/>
  <c r="H191" i="20"/>
  <c r="G187" i="20"/>
  <c r="H187" i="20"/>
  <c r="G183" i="20"/>
  <c r="H183" i="20"/>
  <c r="G179" i="20"/>
  <c r="H179" i="20"/>
  <c r="G175" i="20"/>
  <c r="H175" i="20"/>
  <c r="G171" i="20"/>
  <c r="H171" i="20"/>
  <c r="G167" i="20"/>
  <c r="H167" i="20"/>
  <c r="G163" i="20"/>
  <c r="H163" i="20"/>
  <c r="G159" i="20"/>
  <c r="H159" i="20"/>
  <c r="G155" i="20"/>
  <c r="H155" i="20"/>
  <c r="G151" i="20"/>
  <c r="H151" i="20"/>
  <c r="G147" i="20"/>
  <c r="H147" i="20"/>
  <c r="G143" i="20"/>
  <c r="H143" i="20"/>
  <c r="G139" i="20"/>
  <c r="H139" i="20"/>
  <c r="G135" i="20"/>
  <c r="H135" i="20"/>
  <c r="G131" i="20"/>
  <c r="H131" i="20"/>
  <c r="G127" i="20"/>
  <c r="H127" i="20"/>
  <c r="G123" i="20"/>
  <c r="H123" i="20"/>
  <c r="G119" i="20"/>
  <c r="H119" i="20"/>
  <c r="G115" i="20"/>
  <c r="H115" i="20"/>
  <c r="G111" i="20"/>
  <c r="H111" i="20"/>
  <c r="G107" i="20"/>
  <c r="H107" i="20"/>
  <c r="G103" i="20"/>
  <c r="H103" i="20"/>
  <c r="G99" i="20"/>
  <c r="H99" i="20"/>
  <c r="G95" i="20"/>
  <c r="H95" i="20"/>
  <c r="G91" i="20"/>
  <c r="H91" i="20"/>
  <c r="G87" i="20"/>
  <c r="H87" i="20"/>
  <c r="G83" i="20"/>
  <c r="H83" i="20"/>
  <c r="G79" i="20"/>
  <c r="H79" i="20"/>
  <c r="G75" i="20"/>
  <c r="H75" i="20"/>
  <c r="G71" i="20"/>
  <c r="H71" i="20"/>
  <c r="G67" i="20"/>
  <c r="H67" i="20"/>
  <c r="G63" i="20"/>
  <c r="H63" i="20"/>
  <c r="G59" i="20"/>
  <c r="H59" i="20"/>
  <c r="G55" i="20"/>
  <c r="H55" i="20"/>
  <c r="G51" i="20"/>
  <c r="H51" i="20"/>
  <c r="G47" i="20"/>
  <c r="H47" i="20"/>
  <c r="G43" i="20"/>
  <c r="H43" i="20"/>
  <c r="G1506" i="20"/>
  <c r="H1506" i="20"/>
  <c r="G1502" i="20"/>
  <c r="H1502" i="20"/>
  <c r="G1498" i="20"/>
  <c r="H1498" i="20"/>
  <c r="G1494" i="20"/>
  <c r="H1494" i="20"/>
  <c r="G1490" i="20"/>
  <c r="H1490" i="20"/>
  <c r="G1486" i="20"/>
  <c r="H1486" i="20"/>
  <c r="G1482" i="20"/>
  <c r="H1482" i="20"/>
  <c r="G1478" i="20"/>
  <c r="H1478" i="20"/>
  <c r="G1474" i="20"/>
  <c r="H1474" i="20"/>
  <c r="G1470" i="20"/>
  <c r="H1470" i="20"/>
  <c r="G1466" i="20"/>
  <c r="H1466" i="20"/>
  <c r="G1462" i="20"/>
  <c r="H1462" i="20"/>
  <c r="G1458" i="20"/>
  <c r="H1458" i="20"/>
  <c r="G1454" i="20"/>
  <c r="H1454" i="20"/>
  <c r="G1450" i="20"/>
  <c r="H1450" i="20"/>
  <c r="G1446" i="20"/>
  <c r="H1446" i="20"/>
  <c r="G1442" i="20"/>
  <c r="H1442" i="20"/>
  <c r="G1438" i="20"/>
  <c r="H1438" i="20"/>
  <c r="G1434" i="20"/>
  <c r="H1434" i="20"/>
  <c r="G1430" i="20"/>
  <c r="H1430" i="20"/>
  <c r="G1426" i="20"/>
  <c r="H1426" i="20"/>
  <c r="G1422" i="20"/>
  <c r="H1422" i="20"/>
  <c r="G1418" i="20"/>
  <c r="H1418" i="20"/>
  <c r="G1414" i="20"/>
  <c r="H1414" i="20"/>
  <c r="G1410" i="20"/>
  <c r="H1410" i="20"/>
  <c r="G1406" i="20"/>
  <c r="H1406" i="20"/>
  <c r="G1402" i="20"/>
  <c r="H1402" i="20"/>
  <c r="G1398" i="20"/>
  <c r="H1398" i="20"/>
  <c r="G1394" i="20"/>
  <c r="H1394" i="20"/>
  <c r="G1390" i="20"/>
  <c r="H1390" i="20"/>
  <c r="G1386" i="20"/>
  <c r="H1386" i="20"/>
  <c r="G1382" i="20"/>
  <c r="H1382" i="20"/>
  <c r="G1378" i="20"/>
  <c r="H1378" i="20"/>
  <c r="G1374" i="20"/>
  <c r="H1374" i="20"/>
  <c r="G1370" i="20"/>
  <c r="H1370" i="20"/>
  <c r="G1366" i="20"/>
  <c r="H1366" i="20"/>
  <c r="G1362" i="20"/>
  <c r="H1362" i="20"/>
  <c r="G1358" i="20"/>
  <c r="H1358" i="20"/>
  <c r="G1354" i="20"/>
  <c r="H1354" i="20"/>
  <c r="G1350" i="20"/>
  <c r="H1350" i="20"/>
  <c r="G1346" i="20"/>
  <c r="H1346" i="20"/>
  <c r="G1342" i="20"/>
  <c r="H1342" i="20"/>
  <c r="G1338" i="20"/>
  <c r="H1338" i="20"/>
  <c r="G1334" i="20"/>
  <c r="H1334" i="20"/>
  <c r="G1330" i="20"/>
  <c r="H1330" i="20"/>
  <c r="G1326" i="20"/>
  <c r="H1326" i="20"/>
  <c r="G1322" i="20"/>
  <c r="H1322" i="20"/>
  <c r="G1318" i="20"/>
  <c r="H1318" i="20"/>
  <c r="G1314" i="20"/>
  <c r="H1314" i="20"/>
  <c r="G1310" i="20"/>
  <c r="H1310" i="20"/>
  <c r="G1306" i="20"/>
  <c r="H1306" i="20"/>
  <c r="G1302" i="20"/>
  <c r="H1302" i="20"/>
  <c r="G1298" i="20"/>
  <c r="H1298" i="20"/>
  <c r="G1294" i="20"/>
  <c r="H1294" i="20"/>
  <c r="G1290" i="20"/>
  <c r="H1290" i="20"/>
  <c r="G1286" i="20"/>
  <c r="H1286" i="20"/>
  <c r="G1282" i="20"/>
  <c r="H1282" i="20"/>
  <c r="G1278" i="20"/>
  <c r="H1278" i="20"/>
  <c r="G1274" i="20"/>
  <c r="H1274" i="20"/>
  <c r="G1270" i="20"/>
  <c r="H1270" i="20"/>
  <c r="G1266" i="20"/>
  <c r="H1266" i="20"/>
  <c r="G1262" i="20"/>
  <c r="H1262" i="20"/>
  <c r="G1258" i="20"/>
  <c r="H1258" i="20"/>
  <c r="G1254" i="20"/>
  <c r="H1254" i="20"/>
  <c r="G1250" i="20"/>
  <c r="H1250" i="20"/>
  <c r="G1246" i="20"/>
  <c r="H1246" i="20"/>
  <c r="G1242" i="20"/>
  <c r="H1242" i="20"/>
  <c r="G1238" i="20"/>
  <c r="H1238" i="20"/>
  <c r="G1234" i="20"/>
  <c r="H1234" i="20"/>
  <c r="G1230" i="20"/>
  <c r="H1230" i="20"/>
  <c r="G1226" i="20"/>
  <c r="H1226" i="20"/>
  <c r="G1222" i="20"/>
  <c r="H1222" i="20"/>
  <c r="G1218" i="20"/>
  <c r="H1218" i="20"/>
  <c r="G1214" i="20"/>
  <c r="H1214" i="20"/>
  <c r="G1210" i="20"/>
  <c r="H1210" i="20"/>
  <c r="G1206" i="20"/>
  <c r="H1206" i="20"/>
  <c r="G1202" i="20"/>
  <c r="H1202" i="20"/>
  <c r="G1198" i="20"/>
  <c r="H1198" i="20"/>
  <c r="G1194" i="20"/>
  <c r="H1194" i="20"/>
  <c r="H1190" i="20"/>
  <c r="G1190" i="20"/>
  <c r="G1186" i="20"/>
  <c r="H1186" i="20"/>
  <c r="H1182" i="20"/>
  <c r="G1182" i="20"/>
  <c r="G1178" i="20"/>
  <c r="H1178" i="20"/>
  <c r="H1174" i="20"/>
  <c r="G1174" i="20"/>
  <c r="G1170" i="20"/>
  <c r="H1170" i="20"/>
  <c r="H1166" i="20"/>
  <c r="G1166" i="20"/>
  <c r="G1162" i="20"/>
  <c r="H1162" i="20"/>
  <c r="H1158" i="20"/>
  <c r="G1158" i="20"/>
  <c r="G1154" i="20"/>
  <c r="H1154" i="20"/>
  <c r="H1150" i="20"/>
  <c r="G1150" i="20"/>
  <c r="G1146" i="20"/>
  <c r="H1146" i="20"/>
  <c r="H1142" i="20"/>
  <c r="G1142" i="20"/>
  <c r="G1138" i="20"/>
  <c r="H1138" i="20"/>
  <c r="H1134" i="20"/>
  <c r="G1134" i="20"/>
  <c r="G1130" i="20"/>
  <c r="H1130" i="20"/>
  <c r="H1126" i="20"/>
  <c r="G1126" i="20"/>
  <c r="G1122" i="20"/>
  <c r="H1122" i="20"/>
  <c r="H1118" i="20"/>
  <c r="G1118" i="20"/>
  <c r="G1114" i="20"/>
  <c r="H1114" i="20"/>
  <c r="H1110" i="20"/>
  <c r="G1110" i="20"/>
  <c r="G1106" i="20"/>
  <c r="H1106" i="20"/>
  <c r="H1102" i="20"/>
  <c r="G1102" i="20"/>
  <c r="G1098" i="20"/>
  <c r="H1098" i="20"/>
  <c r="H1094" i="20"/>
  <c r="G1094" i="20"/>
  <c r="G1090" i="20"/>
  <c r="H1090" i="20"/>
  <c r="H1086" i="20"/>
  <c r="G1086" i="20"/>
  <c r="G1082" i="20"/>
  <c r="H1082" i="20"/>
  <c r="H1078" i="20"/>
  <c r="G1078" i="20"/>
  <c r="G1074" i="20"/>
  <c r="H1074" i="20"/>
  <c r="H1070" i="20"/>
  <c r="G1070" i="20"/>
  <c r="G1066" i="20"/>
  <c r="H1066" i="20"/>
  <c r="H1062" i="20"/>
  <c r="G1062" i="20"/>
  <c r="G1058" i="20"/>
  <c r="H1058" i="20"/>
  <c r="H1054" i="20"/>
  <c r="G1054" i="20"/>
  <c r="G1050" i="20"/>
  <c r="H1050" i="20"/>
  <c r="H1046" i="20"/>
  <c r="G1046" i="20"/>
  <c r="G1042" i="20"/>
  <c r="H1042" i="20"/>
  <c r="H1038" i="20"/>
  <c r="G1038" i="20"/>
  <c r="G1034" i="20"/>
  <c r="H1034" i="20"/>
  <c r="H1030" i="20"/>
  <c r="G1030" i="20"/>
  <c r="G1026" i="20"/>
  <c r="H1026" i="20"/>
  <c r="G1022" i="20"/>
  <c r="H1022" i="20"/>
  <c r="H1018" i="20"/>
  <c r="G1018" i="20"/>
  <c r="G1014" i="20"/>
  <c r="H1014" i="20"/>
  <c r="H1010" i="20"/>
  <c r="G1010" i="20"/>
  <c r="G1006" i="20"/>
  <c r="H1006" i="20"/>
  <c r="H1002" i="20"/>
  <c r="G1002" i="20"/>
  <c r="G998" i="20"/>
  <c r="H998" i="20"/>
  <c r="H994" i="20"/>
  <c r="G994" i="20"/>
  <c r="G990" i="20"/>
  <c r="H990" i="20"/>
  <c r="H986" i="20"/>
  <c r="G986" i="20"/>
  <c r="G982" i="20"/>
  <c r="H982" i="20"/>
  <c r="H978" i="20"/>
  <c r="G978" i="20"/>
  <c r="G974" i="20"/>
  <c r="H974" i="20"/>
  <c r="H970" i="20"/>
  <c r="G970" i="20"/>
  <c r="G966" i="20"/>
  <c r="H966" i="20"/>
  <c r="H962" i="20"/>
  <c r="G962" i="20"/>
  <c r="G958" i="20"/>
  <c r="H958" i="20"/>
  <c r="H954" i="20"/>
  <c r="G954" i="20"/>
  <c r="G950" i="20"/>
  <c r="H950" i="20"/>
  <c r="H946" i="20"/>
  <c r="G946" i="20"/>
  <c r="G942" i="20"/>
  <c r="H942" i="20"/>
  <c r="H938" i="20"/>
  <c r="G938" i="20"/>
  <c r="G934" i="20"/>
  <c r="H934" i="20"/>
  <c r="H930" i="20"/>
  <c r="G930" i="20"/>
  <c r="G926" i="20"/>
  <c r="H926" i="20"/>
  <c r="H922" i="20"/>
  <c r="G922" i="20"/>
  <c r="G918" i="20"/>
  <c r="H918" i="20"/>
  <c r="H914" i="20"/>
  <c r="G914" i="20"/>
  <c r="G910" i="20"/>
  <c r="H910" i="20"/>
  <c r="H906" i="20"/>
  <c r="G906" i="20"/>
  <c r="G902" i="20"/>
  <c r="H902" i="20"/>
  <c r="H898" i="20"/>
  <c r="G898" i="20"/>
  <c r="G894" i="20"/>
  <c r="H894" i="20"/>
  <c r="H890" i="20"/>
  <c r="G890" i="20"/>
  <c r="G886" i="20"/>
  <c r="H886" i="20"/>
  <c r="H882" i="20"/>
  <c r="G882" i="20"/>
  <c r="G878" i="20"/>
  <c r="H878" i="20"/>
  <c r="H874" i="20"/>
  <c r="G874" i="20"/>
  <c r="G870" i="20"/>
  <c r="H870" i="20"/>
  <c r="H866" i="20"/>
  <c r="G866" i="20"/>
  <c r="G862" i="20"/>
  <c r="H862" i="20"/>
  <c r="H858" i="20"/>
  <c r="G858" i="20"/>
  <c r="G854" i="20"/>
  <c r="H854" i="20"/>
  <c r="G850" i="20"/>
  <c r="H850" i="20"/>
  <c r="H846" i="20"/>
  <c r="G846" i="20"/>
  <c r="G842" i="20"/>
  <c r="H842" i="20"/>
  <c r="H838" i="20"/>
  <c r="G838" i="20"/>
  <c r="G834" i="20"/>
  <c r="H834" i="20"/>
  <c r="H830" i="20"/>
  <c r="G830" i="20"/>
  <c r="G826" i="20"/>
  <c r="H826" i="20"/>
  <c r="H822" i="20"/>
  <c r="G822" i="20"/>
  <c r="G818" i="20"/>
  <c r="H818" i="20"/>
  <c r="H814" i="20"/>
  <c r="G814" i="20"/>
  <c r="G810" i="20"/>
  <c r="H810" i="20"/>
  <c r="H806" i="20"/>
  <c r="G806" i="20"/>
  <c r="G802" i="20"/>
  <c r="H802" i="20"/>
  <c r="H798" i="20"/>
  <c r="G798" i="20"/>
  <c r="G794" i="20"/>
  <c r="H794" i="20"/>
  <c r="H790" i="20"/>
  <c r="G790" i="20"/>
  <c r="G786" i="20"/>
  <c r="H786" i="20"/>
  <c r="H782" i="20"/>
  <c r="G782" i="20"/>
  <c r="G778" i="20"/>
  <c r="H778" i="20"/>
  <c r="H774" i="20"/>
  <c r="G774" i="20"/>
  <c r="G770" i="20"/>
  <c r="H770" i="20"/>
  <c r="H766" i="20"/>
  <c r="G766" i="20"/>
  <c r="G762" i="20"/>
  <c r="H762" i="20"/>
  <c r="H758" i="20"/>
  <c r="G758" i="20"/>
  <c r="G754" i="20"/>
  <c r="H754" i="20"/>
  <c r="H750" i="20"/>
  <c r="G750" i="20"/>
  <c r="G746" i="20"/>
  <c r="H746" i="20"/>
  <c r="H742" i="20"/>
  <c r="G742" i="20"/>
  <c r="G738" i="20"/>
  <c r="H738" i="20"/>
  <c r="H734" i="20"/>
  <c r="G734" i="20"/>
  <c r="G730" i="20"/>
  <c r="H730" i="20"/>
  <c r="H726" i="20"/>
  <c r="G726" i="20"/>
  <c r="G722" i="20"/>
  <c r="H722" i="20"/>
  <c r="H718" i="20"/>
  <c r="G718" i="20"/>
  <c r="G714" i="20"/>
  <c r="H714" i="20"/>
  <c r="H710" i="20"/>
  <c r="G710" i="20"/>
  <c r="G706" i="20"/>
  <c r="H706" i="20"/>
  <c r="H702" i="20"/>
  <c r="G702" i="20"/>
  <c r="G698" i="20"/>
  <c r="H698" i="20"/>
  <c r="H694" i="20"/>
  <c r="G694" i="20"/>
  <c r="G690" i="20"/>
  <c r="H690" i="20"/>
  <c r="H686" i="20"/>
  <c r="G686" i="20"/>
  <c r="G682" i="20"/>
  <c r="H682" i="20"/>
  <c r="H678" i="20"/>
  <c r="G678" i="20"/>
  <c r="G674" i="20"/>
  <c r="H674" i="20"/>
  <c r="H670" i="20"/>
  <c r="G670" i="20"/>
  <c r="G666" i="20"/>
  <c r="H666" i="20"/>
  <c r="H662" i="20"/>
  <c r="G662" i="20"/>
  <c r="G658" i="20"/>
  <c r="H658" i="20"/>
  <c r="H654" i="20"/>
  <c r="G654" i="20"/>
  <c r="G650" i="20"/>
  <c r="H650" i="20"/>
  <c r="H646" i="20"/>
  <c r="G646" i="20"/>
  <c r="G642" i="20"/>
  <c r="H642" i="20"/>
  <c r="H638" i="20"/>
  <c r="G638" i="20"/>
  <c r="G634" i="20"/>
  <c r="H634" i="20"/>
  <c r="H630" i="20"/>
  <c r="G630" i="20"/>
  <c r="G626" i="20"/>
  <c r="H626" i="20"/>
  <c r="H622" i="20"/>
  <c r="G622" i="20"/>
  <c r="G618" i="20"/>
  <c r="H618" i="20"/>
  <c r="H614" i="20"/>
  <c r="G614" i="20"/>
  <c r="G610" i="20"/>
  <c r="H610" i="20"/>
  <c r="H606" i="20"/>
  <c r="G606" i="20"/>
  <c r="G602" i="20"/>
  <c r="H602" i="20"/>
  <c r="H598" i="20"/>
  <c r="G598" i="20"/>
  <c r="G594" i="20"/>
  <c r="H594" i="20"/>
  <c r="H590" i="20"/>
  <c r="G590" i="20"/>
  <c r="G586" i="20"/>
  <c r="H586" i="20"/>
  <c r="H582" i="20"/>
  <c r="G582" i="20"/>
  <c r="G578" i="20"/>
  <c r="H578" i="20"/>
  <c r="H574" i="20"/>
  <c r="G574" i="20"/>
  <c r="G570" i="20"/>
  <c r="H570" i="20"/>
  <c r="H566" i="20"/>
  <c r="G566" i="20"/>
  <c r="G562" i="20"/>
  <c r="H562" i="20"/>
  <c r="H558" i="20"/>
  <c r="G558" i="20"/>
  <c r="G554" i="20"/>
  <c r="H554" i="20"/>
  <c r="H550" i="20"/>
  <c r="G550" i="20"/>
  <c r="G546" i="20"/>
  <c r="H546" i="20"/>
  <c r="H542" i="20"/>
  <c r="G542" i="20"/>
  <c r="G538" i="20"/>
  <c r="H538" i="20"/>
  <c r="H534" i="20"/>
  <c r="G534" i="20"/>
  <c r="G530" i="20"/>
  <c r="H530" i="20"/>
  <c r="H526" i="20"/>
  <c r="G526" i="20"/>
  <c r="G522" i="20"/>
  <c r="H522" i="20"/>
  <c r="H518" i="20"/>
  <c r="G518" i="20"/>
  <c r="G514" i="20"/>
  <c r="H514" i="20"/>
  <c r="H510" i="20"/>
  <c r="G510" i="20"/>
  <c r="G506" i="20"/>
  <c r="H506" i="20"/>
  <c r="H502" i="20"/>
  <c r="G502" i="20"/>
  <c r="G498" i="20"/>
  <c r="H498" i="20"/>
  <c r="H494" i="20"/>
  <c r="G494" i="20"/>
  <c r="G490" i="20"/>
  <c r="H490" i="20"/>
  <c r="H486" i="20"/>
  <c r="G486" i="20"/>
  <c r="G482" i="20"/>
  <c r="H482" i="20"/>
  <c r="H478" i="20"/>
  <c r="G478" i="20"/>
  <c r="G474" i="20"/>
  <c r="H474" i="20"/>
  <c r="H470" i="20"/>
  <c r="G470" i="20"/>
  <c r="G466" i="20"/>
  <c r="H466" i="20"/>
  <c r="H462" i="20"/>
  <c r="G462" i="20"/>
  <c r="G458" i="20"/>
  <c r="H458" i="20"/>
  <c r="H454" i="20"/>
  <c r="G454" i="20"/>
  <c r="G450" i="20"/>
  <c r="H450" i="20"/>
  <c r="H446" i="20"/>
  <c r="G446" i="20"/>
  <c r="G442" i="20"/>
  <c r="H442" i="20"/>
  <c r="H438" i="20"/>
  <c r="G438" i="20"/>
  <c r="G434" i="20"/>
  <c r="H434" i="20"/>
  <c r="H430" i="20"/>
  <c r="G430" i="20"/>
  <c r="G426" i="20"/>
  <c r="H426" i="20"/>
  <c r="H422" i="20"/>
  <c r="G422" i="20"/>
  <c r="G418" i="20"/>
  <c r="H418" i="20"/>
  <c r="H414" i="20"/>
  <c r="G414" i="20"/>
  <c r="G410" i="20"/>
  <c r="H410" i="20"/>
  <c r="H406" i="20"/>
  <c r="G406" i="20"/>
  <c r="G402" i="20"/>
  <c r="H402" i="20"/>
  <c r="H398" i="20"/>
  <c r="G398" i="20"/>
  <c r="H394" i="20"/>
  <c r="G394" i="20"/>
  <c r="G390" i="20"/>
  <c r="H390" i="20"/>
  <c r="H386" i="20"/>
  <c r="G386" i="20"/>
  <c r="G382" i="20"/>
  <c r="H382" i="20"/>
  <c r="H378" i="20"/>
  <c r="G378" i="20"/>
  <c r="H374" i="20"/>
  <c r="G374" i="20"/>
  <c r="G370" i="20"/>
  <c r="H370" i="20"/>
  <c r="H366" i="20"/>
  <c r="G366" i="20"/>
  <c r="G362" i="20"/>
  <c r="H362" i="20"/>
  <c r="H358" i="20"/>
  <c r="G358" i="20"/>
  <c r="G354" i="20"/>
  <c r="H354" i="20"/>
  <c r="H350" i="20"/>
  <c r="G350" i="20"/>
  <c r="G346" i="20"/>
  <c r="H346" i="20"/>
  <c r="H342" i="20"/>
  <c r="G342" i="20"/>
  <c r="G338" i="20"/>
  <c r="H338" i="20"/>
  <c r="H334" i="20"/>
  <c r="G334" i="20"/>
  <c r="G330" i="20"/>
  <c r="H330" i="20"/>
  <c r="H326" i="20"/>
  <c r="G326" i="20"/>
  <c r="G322" i="20"/>
  <c r="H322" i="20"/>
  <c r="H318" i="20"/>
  <c r="G318" i="20"/>
  <c r="G314" i="20"/>
  <c r="H314" i="20"/>
  <c r="H310" i="20"/>
  <c r="G310" i="20"/>
  <c r="G306" i="20"/>
  <c r="H306" i="20"/>
  <c r="H302" i="20"/>
  <c r="G302" i="20"/>
  <c r="G298" i="20"/>
  <c r="H298" i="20"/>
  <c r="H294" i="20"/>
  <c r="G294" i="20"/>
  <c r="G290" i="20"/>
  <c r="H290" i="20"/>
  <c r="H286" i="20"/>
  <c r="G286" i="20"/>
  <c r="G282" i="20"/>
  <c r="H282" i="20"/>
  <c r="H278" i="20"/>
  <c r="G278" i="20"/>
  <c r="G274" i="20"/>
  <c r="H274" i="20"/>
  <c r="H270" i="20"/>
  <c r="G270" i="20"/>
  <c r="G266" i="20"/>
  <c r="H266" i="20"/>
  <c r="H262" i="20"/>
  <c r="G262" i="20"/>
  <c r="G258" i="20"/>
  <c r="H258" i="20"/>
  <c r="H254" i="20"/>
  <c r="G254" i="20"/>
  <c r="G250" i="20"/>
  <c r="H250" i="20"/>
  <c r="H246" i="20"/>
  <c r="G246" i="20"/>
  <c r="G242" i="20"/>
  <c r="H242" i="20"/>
  <c r="H238" i="20"/>
  <c r="G238" i="20"/>
  <c r="G234" i="20"/>
  <c r="H234" i="20"/>
  <c r="H230" i="20"/>
  <c r="G230" i="20"/>
  <c r="G226" i="20"/>
  <c r="H226" i="20"/>
  <c r="H222" i="20"/>
  <c r="G222" i="20"/>
  <c r="G218" i="20"/>
  <c r="H218" i="20"/>
  <c r="H214" i="20"/>
  <c r="G214" i="20"/>
  <c r="H210" i="20"/>
  <c r="G210" i="20"/>
  <c r="G206" i="20"/>
  <c r="H206" i="20"/>
  <c r="H202" i="20"/>
  <c r="G202" i="20"/>
  <c r="G198" i="20"/>
  <c r="H198" i="20"/>
  <c r="H194" i="20"/>
  <c r="G194" i="20"/>
  <c r="G190" i="20"/>
  <c r="H190" i="20"/>
  <c r="H186" i="20"/>
  <c r="G186" i="20"/>
  <c r="G182" i="20"/>
  <c r="H182" i="20"/>
  <c r="H178" i="20"/>
  <c r="G178" i="20"/>
  <c r="G174" i="20"/>
  <c r="H174" i="20"/>
  <c r="H170" i="20"/>
  <c r="G170" i="20"/>
  <c r="G166" i="20"/>
  <c r="H166" i="20"/>
  <c r="H162" i="20"/>
  <c r="G162" i="20"/>
  <c r="G158" i="20"/>
  <c r="H158" i="20"/>
  <c r="H154" i="20"/>
  <c r="G154" i="20"/>
  <c r="G150" i="20"/>
  <c r="H150" i="20"/>
  <c r="H146" i="20"/>
  <c r="G146" i="20"/>
  <c r="G142" i="20"/>
  <c r="H142" i="20"/>
  <c r="H138" i="20"/>
  <c r="G138" i="20"/>
  <c r="G134" i="20"/>
  <c r="H134" i="20"/>
  <c r="H130" i="20"/>
  <c r="G130" i="20"/>
  <c r="G126" i="20"/>
  <c r="H126" i="20"/>
  <c r="H122" i="20"/>
  <c r="G122" i="20"/>
  <c r="G118" i="20"/>
  <c r="H118" i="20"/>
  <c r="H114" i="20"/>
  <c r="G114" i="20"/>
  <c r="G110" i="20"/>
  <c r="H110" i="20"/>
  <c r="H106" i="20"/>
  <c r="G106" i="20"/>
  <c r="G102" i="20"/>
  <c r="H102" i="20"/>
  <c r="H98" i="20"/>
  <c r="G98" i="20"/>
  <c r="G94" i="20"/>
  <c r="H94" i="20"/>
  <c r="H90" i="20"/>
  <c r="G90" i="20"/>
  <c r="G86" i="20"/>
  <c r="H86" i="20"/>
  <c r="H82" i="20"/>
  <c r="G82" i="20"/>
  <c r="G78" i="20"/>
  <c r="H78" i="20"/>
  <c r="H74" i="20"/>
  <c r="G74" i="20"/>
  <c r="G70" i="20"/>
  <c r="H70" i="20"/>
  <c r="H66" i="20"/>
  <c r="G66" i="20"/>
  <c r="G62" i="20"/>
  <c r="H62" i="20"/>
  <c r="H58" i="20"/>
  <c r="G58" i="20"/>
  <c r="G54" i="20"/>
  <c r="H54" i="20"/>
  <c r="H50" i="20"/>
  <c r="G50" i="20"/>
  <c r="G46" i="20"/>
  <c r="H46" i="20"/>
  <c r="H42" i="20"/>
  <c r="G42" i="20"/>
  <c r="F1" i="21"/>
  <c r="AG15" i="21" l="1"/>
  <c r="AG154" i="21"/>
  <c r="AG138" i="21"/>
  <c r="AG122" i="21"/>
  <c r="AG106" i="21"/>
  <c r="AG90" i="21"/>
  <c r="AG74" i="21"/>
  <c r="AG58" i="21"/>
  <c r="AG42" i="21"/>
  <c r="AG26" i="21"/>
  <c r="AG157" i="21"/>
  <c r="AG141" i="21"/>
  <c r="AG125" i="21"/>
  <c r="AG109" i="21"/>
  <c r="AG93" i="21"/>
  <c r="AG77" i="21"/>
  <c r="AG61" i="21"/>
  <c r="AG45" i="21"/>
  <c r="AG29" i="21"/>
  <c r="AG14" i="21"/>
  <c r="AG128" i="21"/>
  <c r="AG96" i="21"/>
  <c r="AG64" i="21"/>
  <c r="AG32" i="21"/>
  <c r="AG152" i="21"/>
  <c r="AG124" i="21"/>
  <c r="AG92" i="21"/>
  <c r="AG60" i="21"/>
  <c r="AG28" i="21"/>
  <c r="AG155" i="21"/>
  <c r="AG139" i="21"/>
  <c r="AG123" i="21"/>
  <c r="AG107" i="21"/>
  <c r="AG91" i="21"/>
  <c r="AG75" i="21"/>
  <c r="AG59" i="21"/>
  <c r="AG43" i="21"/>
  <c r="AG27" i="21"/>
  <c r="AG150" i="21"/>
  <c r="AG134" i="21"/>
  <c r="AG118" i="21"/>
  <c r="AG102" i="21"/>
  <c r="AG86" i="21"/>
  <c r="AG70" i="21"/>
  <c r="AG54" i="21"/>
  <c r="AG38" i="21"/>
  <c r="AG22" i="21"/>
  <c r="AG153" i="21"/>
  <c r="AG137" i="21"/>
  <c r="AG121" i="21"/>
  <c r="AG105" i="21"/>
  <c r="AG89" i="21"/>
  <c r="AG73" i="21"/>
  <c r="AG57" i="21"/>
  <c r="AG41" i="21"/>
  <c r="AG25" i="21"/>
  <c r="AG156" i="21"/>
  <c r="AG120" i="21"/>
  <c r="AG88" i="21"/>
  <c r="AG56" i="21"/>
  <c r="AG24" i="21"/>
  <c r="AG144" i="21"/>
  <c r="AG116" i="21"/>
  <c r="AG84" i="21"/>
  <c r="AG52" i="21"/>
  <c r="AG20" i="21"/>
  <c r="AG151" i="21"/>
  <c r="AG135" i="21"/>
  <c r="AG119" i="21"/>
  <c r="AG103" i="21"/>
  <c r="AG87" i="21"/>
  <c r="AG71" i="21"/>
  <c r="AG55" i="21"/>
  <c r="AG39" i="21"/>
  <c r="AG23" i="21"/>
  <c r="AG162" i="21"/>
  <c r="AG146" i="21"/>
  <c r="AG130" i="21"/>
  <c r="AG114" i="21"/>
  <c r="AG98" i="21"/>
  <c r="AG82" i="21"/>
  <c r="AG66" i="21"/>
  <c r="AG50" i="21"/>
  <c r="AG34" i="21"/>
  <c r="AG18" i="21"/>
  <c r="AG149" i="21"/>
  <c r="AG133" i="21"/>
  <c r="AG117" i="21"/>
  <c r="AG101" i="21"/>
  <c r="AG85" i="21"/>
  <c r="AG69" i="21"/>
  <c r="AG53" i="21"/>
  <c r="AG37" i="21"/>
  <c r="AG21" i="21"/>
  <c r="AG148" i="21"/>
  <c r="AG112" i="21"/>
  <c r="AG80" i="21"/>
  <c r="AG48" i="21"/>
  <c r="AG16" i="21"/>
  <c r="AG140" i="21"/>
  <c r="AG108" i="21"/>
  <c r="AG76" i="21"/>
  <c r="AG44" i="21"/>
  <c r="AG163" i="21"/>
  <c r="AG147" i="21"/>
  <c r="AG131" i="21"/>
  <c r="AG115" i="21"/>
  <c r="AG99" i="21"/>
  <c r="AG83" i="21"/>
  <c r="AG67" i="21"/>
  <c r="AG51" i="21"/>
  <c r="AG35" i="21"/>
  <c r="AG19" i="21"/>
  <c r="AG158" i="21"/>
  <c r="AG142" i="21"/>
  <c r="AG126" i="21"/>
  <c r="AG110" i="21"/>
  <c r="AG94" i="21"/>
  <c r="AG78" i="21"/>
  <c r="AG62" i="21"/>
  <c r="AG46" i="21"/>
  <c r="AG30" i="21"/>
  <c r="AG161" i="21"/>
  <c r="AG145" i="21"/>
  <c r="AG129" i="21"/>
  <c r="AG113" i="21"/>
  <c r="AG97" i="21"/>
  <c r="AG81" i="21"/>
  <c r="AG65" i="21"/>
  <c r="AG49" i="21"/>
  <c r="AG33" i="21"/>
  <c r="AG17" i="21"/>
  <c r="AG136" i="21"/>
  <c r="AG104" i="21"/>
  <c r="AG72" i="21"/>
  <c r="AG40" i="21"/>
  <c r="AG160" i="21"/>
  <c r="AG132" i="21"/>
  <c r="AG100" i="21"/>
  <c r="AG68" i="21"/>
  <c r="AG36" i="21"/>
  <c r="AG159" i="21"/>
  <c r="AG143" i="21"/>
  <c r="AG127" i="21"/>
  <c r="AG111" i="21"/>
  <c r="AG95" i="21"/>
  <c r="AG79" i="21"/>
  <c r="AG63" i="21"/>
  <c r="AG47" i="21"/>
  <c r="AG31" i="21"/>
  <c r="H8" i="20"/>
  <c r="G8" i="20"/>
  <c r="E11" i="21"/>
  <c r="AH14" i="21"/>
  <c r="G1" i="21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X76" i="14"/>
  <c r="X77" i="14"/>
  <c r="X78" i="14"/>
  <c r="X79" i="14"/>
  <c r="X80" i="14"/>
  <c r="X81" i="14"/>
  <c r="X82" i="14"/>
  <c r="X83" i="14"/>
  <c r="X84" i="14"/>
  <c r="X85" i="14"/>
  <c r="X86" i="14"/>
  <c r="X87" i="14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X104" i="14"/>
  <c r="X105" i="14"/>
  <c r="X106" i="14"/>
  <c r="X107" i="14"/>
  <c r="X108" i="14"/>
  <c r="X109" i="14"/>
  <c r="X110" i="14"/>
  <c r="X111" i="14"/>
  <c r="X112" i="14"/>
  <c r="X113" i="14"/>
  <c r="X114" i="14"/>
  <c r="X115" i="14"/>
  <c r="X116" i="14"/>
  <c r="X117" i="14"/>
  <c r="X118" i="14"/>
  <c r="X119" i="14"/>
  <c r="X120" i="14"/>
  <c r="X121" i="14"/>
  <c r="X122" i="14"/>
  <c r="X123" i="14"/>
  <c r="X124" i="14"/>
  <c r="X125" i="14"/>
  <c r="X126" i="14"/>
  <c r="X127" i="14"/>
  <c r="X128" i="14"/>
  <c r="X129" i="14"/>
  <c r="X130" i="14"/>
  <c r="X131" i="14"/>
  <c r="X132" i="14"/>
  <c r="X133" i="14"/>
  <c r="X134" i="14"/>
  <c r="X135" i="14"/>
  <c r="X136" i="14"/>
  <c r="X137" i="14"/>
  <c r="X138" i="14"/>
  <c r="X139" i="14"/>
  <c r="X140" i="14"/>
  <c r="X141" i="14"/>
  <c r="X142" i="14"/>
  <c r="X143" i="14"/>
  <c r="X144" i="14"/>
  <c r="X145" i="14"/>
  <c r="X146" i="14"/>
  <c r="X147" i="14"/>
  <c r="X148" i="14"/>
  <c r="X149" i="14"/>
  <c r="X150" i="14"/>
  <c r="X151" i="14"/>
  <c r="X152" i="14"/>
  <c r="X153" i="14"/>
  <c r="X154" i="14"/>
  <c r="X155" i="14"/>
  <c r="X156" i="14"/>
  <c r="X157" i="14"/>
  <c r="X158" i="14"/>
  <c r="X159" i="14"/>
  <c r="X160" i="14"/>
  <c r="X161" i="14"/>
  <c r="X162" i="14"/>
  <c r="X163" i="14"/>
  <c r="X164" i="14"/>
  <c r="X165" i="14"/>
  <c r="X166" i="14"/>
  <c r="X167" i="14"/>
  <c r="X168" i="14"/>
  <c r="X169" i="14"/>
  <c r="X170" i="14"/>
  <c r="X171" i="14"/>
  <c r="X172" i="14"/>
  <c r="X173" i="14"/>
  <c r="X174" i="14"/>
  <c r="X175" i="14"/>
  <c r="X176" i="14"/>
  <c r="X177" i="14"/>
  <c r="X178" i="14"/>
  <c r="X179" i="14"/>
  <c r="X180" i="14"/>
  <c r="X181" i="14"/>
  <c r="X182" i="14"/>
  <c r="X183" i="14"/>
  <c r="X184" i="14"/>
  <c r="X185" i="14"/>
  <c r="X186" i="14"/>
  <c r="X187" i="14"/>
  <c r="X188" i="14"/>
  <c r="X189" i="14"/>
  <c r="X190" i="14"/>
  <c r="X191" i="14"/>
  <c r="X192" i="14"/>
  <c r="X193" i="14"/>
  <c r="X194" i="14"/>
  <c r="X195" i="14"/>
  <c r="X196" i="14"/>
  <c r="X197" i="14"/>
  <c r="X198" i="14"/>
  <c r="X199" i="14"/>
  <c r="X200" i="14"/>
  <c r="X201" i="14"/>
  <c r="X202" i="14"/>
  <c r="X203" i="14"/>
  <c r="X204" i="14"/>
  <c r="X205" i="14"/>
  <c r="X206" i="14"/>
  <c r="X207" i="14"/>
  <c r="X208" i="14"/>
  <c r="X209" i="14"/>
  <c r="X210" i="14"/>
  <c r="X211" i="14"/>
  <c r="X212" i="14"/>
  <c r="X13" i="14"/>
  <c r="F2" i="21" s="1"/>
  <c r="AC95" i="21" l="1"/>
  <c r="AE95" i="21"/>
  <c r="AH95" i="21"/>
  <c r="AC47" i="21"/>
  <c r="AE47" i="21"/>
  <c r="AH47" i="21"/>
  <c r="AC36" i="21"/>
  <c r="AE36" i="21"/>
  <c r="AH36" i="21"/>
  <c r="AC65" i="21"/>
  <c r="AE65" i="21"/>
  <c r="AH65" i="21"/>
  <c r="AC110" i="21"/>
  <c r="AE110" i="21"/>
  <c r="AH110" i="21"/>
  <c r="AC63" i="21"/>
  <c r="AE63" i="21"/>
  <c r="AH63" i="21"/>
  <c r="AC127" i="21"/>
  <c r="AE127" i="21"/>
  <c r="AH127" i="21"/>
  <c r="AC68" i="21"/>
  <c r="AE68" i="21"/>
  <c r="AH68" i="21"/>
  <c r="AC40" i="21"/>
  <c r="AE40" i="21"/>
  <c r="AH40" i="21"/>
  <c r="AC17" i="21"/>
  <c r="AE17" i="21"/>
  <c r="AH17" i="21"/>
  <c r="AC81" i="21"/>
  <c r="AE81" i="21"/>
  <c r="AH81" i="21"/>
  <c r="AC145" i="21"/>
  <c r="AE145" i="21"/>
  <c r="AH145" i="21"/>
  <c r="AC62" i="21"/>
  <c r="AE62" i="21"/>
  <c r="AH62" i="21"/>
  <c r="AC126" i="21"/>
  <c r="AE126" i="21"/>
  <c r="AH126" i="21"/>
  <c r="AC35" i="21"/>
  <c r="AE35" i="21"/>
  <c r="AH35" i="21"/>
  <c r="AC99" i="21"/>
  <c r="AE99" i="21"/>
  <c r="AH99" i="21"/>
  <c r="AC163" i="21"/>
  <c r="AE163" i="21"/>
  <c r="AH163" i="21"/>
  <c r="AC140" i="21"/>
  <c r="AE140" i="21"/>
  <c r="AH140" i="21"/>
  <c r="AC112" i="21"/>
  <c r="AE112" i="21"/>
  <c r="AH112" i="21"/>
  <c r="AC53" i="21"/>
  <c r="AE53" i="21"/>
  <c r="AH53" i="21"/>
  <c r="AC117" i="21"/>
  <c r="AE117" i="21"/>
  <c r="AH117" i="21"/>
  <c r="AC34" i="21"/>
  <c r="AE34" i="21"/>
  <c r="AH34" i="21"/>
  <c r="AC98" i="21"/>
  <c r="AE98" i="21"/>
  <c r="AH98" i="21"/>
  <c r="AC162" i="21"/>
  <c r="AE162" i="21"/>
  <c r="AH162" i="21"/>
  <c r="AC71" i="21"/>
  <c r="AE71" i="21"/>
  <c r="AH71" i="21"/>
  <c r="AC135" i="21"/>
  <c r="AE135" i="21"/>
  <c r="AH135" i="21"/>
  <c r="AC84" i="21"/>
  <c r="AE84" i="21"/>
  <c r="AH84" i="21"/>
  <c r="AC56" i="21"/>
  <c r="AE56" i="21"/>
  <c r="AH56" i="21"/>
  <c r="AC25" i="21"/>
  <c r="AE25" i="21"/>
  <c r="AH25" i="21"/>
  <c r="AC89" i="21"/>
  <c r="AE89" i="21"/>
  <c r="AH89" i="21"/>
  <c r="AC153" i="21"/>
  <c r="AE153" i="21"/>
  <c r="AH153" i="21"/>
  <c r="AC70" i="21"/>
  <c r="AE70" i="21"/>
  <c r="AH70" i="21"/>
  <c r="AC134" i="21"/>
  <c r="AE134" i="21"/>
  <c r="AH134" i="21"/>
  <c r="AC59" i="21"/>
  <c r="AH59" i="21"/>
  <c r="AE59" i="21"/>
  <c r="AC123" i="21"/>
  <c r="AH123" i="21"/>
  <c r="AE123" i="21"/>
  <c r="AC60" i="21"/>
  <c r="AH60" i="21"/>
  <c r="AE60" i="21"/>
  <c r="AC32" i="21"/>
  <c r="AH32" i="21"/>
  <c r="AE32" i="21"/>
  <c r="AC14" i="21"/>
  <c r="AE14" i="21"/>
  <c r="AC77" i="21"/>
  <c r="AE77" i="21"/>
  <c r="AH77" i="21"/>
  <c r="AC141" i="21"/>
  <c r="AE141" i="21"/>
  <c r="AH141" i="21"/>
  <c r="AC58" i="21"/>
  <c r="AE58" i="21"/>
  <c r="AH58" i="21"/>
  <c r="AC122" i="21"/>
  <c r="AE122" i="21"/>
  <c r="AH122" i="21"/>
  <c r="AC31" i="21"/>
  <c r="AE31" i="21"/>
  <c r="AH31" i="21"/>
  <c r="AC111" i="21"/>
  <c r="AE111" i="21"/>
  <c r="AH111" i="21"/>
  <c r="AC160" i="21"/>
  <c r="AE160" i="21"/>
  <c r="AH160" i="21"/>
  <c r="AC129" i="21"/>
  <c r="AE129" i="21"/>
  <c r="AH129" i="21"/>
  <c r="AC19" i="21"/>
  <c r="AE19" i="21"/>
  <c r="AH19" i="21"/>
  <c r="BI14" i="21"/>
  <c r="BH14" i="21"/>
  <c r="BK14" i="21"/>
  <c r="BJ14" i="21"/>
  <c r="AK14" i="21"/>
  <c r="AC79" i="21"/>
  <c r="AE79" i="21"/>
  <c r="AH79" i="21"/>
  <c r="AC143" i="21"/>
  <c r="AE143" i="21"/>
  <c r="AH143" i="21"/>
  <c r="AC100" i="21"/>
  <c r="AE100" i="21"/>
  <c r="AH100" i="21"/>
  <c r="AC72" i="21"/>
  <c r="AE72" i="21"/>
  <c r="AH72" i="21"/>
  <c r="AC33" i="21"/>
  <c r="AE33" i="21"/>
  <c r="AH33" i="21"/>
  <c r="AC97" i="21"/>
  <c r="AE97" i="21"/>
  <c r="AH97" i="21"/>
  <c r="AC161" i="21"/>
  <c r="AE161" i="21"/>
  <c r="AH161" i="21"/>
  <c r="AC78" i="21"/>
  <c r="AE78" i="21"/>
  <c r="AH78" i="21"/>
  <c r="AC142" i="21"/>
  <c r="AE142" i="21"/>
  <c r="AH142" i="21"/>
  <c r="AC51" i="21"/>
  <c r="AE51" i="21"/>
  <c r="AH51" i="21"/>
  <c r="AC115" i="21"/>
  <c r="AE115" i="21"/>
  <c r="AH115" i="21"/>
  <c r="AC44" i="21"/>
  <c r="AE44" i="21"/>
  <c r="AH44" i="21"/>
  <c r="AC16" i="21"/>
  <c r="AE16" i="21"/>
  <c r="AH16" i="21"/>
  <c r="AC148" i="21"/>
  <c r="AE148" i="21"/>
  <c r="AH148" i="21"/>
  <c r="AC69" i="21"/>
  <c r="AE69" i="21"/>
  <c r="AH69" i="21"/>
  <c r="AC133" i="21"/>
  <c r="AE133" i="21"/>
  <c r="AH133" i="21"/>
  <c r="AC50" i="21"/>
  <c r="AE50" i="21"/>
  <c r="AH50" i="21"/>
  <c r="AC114" i="21"/>
  <c r="AE114" i="21"/>
  <c r="AH114" i="21"/>
  <c r="AC23" i="21"/>
  <c r="AE23" i="21"/>
  <c r="AH23" i="21"/>
  <c r="AC87" i="21"/>
  <c r="AE87" i="21"/>
  <c r="AH87" i="21"/>
  <c r="AC151" i="21"/>
  <c r="AE151" i="21"/>
  <c r="AH151" i="21"/>
  <c r="AC116" i="21"/>
  <c r="AE116" i="21"/>
  <c r="AH116" i="21"/>
  <c r="AC88" i="21"/>
  <c r="AE88" i="21"/>
  <c r="AH88" i="21"/>
  <c r="AC41" i="21"/>
  <c r="AE41" i="21"/>
  <c r="AH41" i="21"/>
  <c r="AC105" i="21"/>
  <c r="AE105" i="21"/>
  <c r="AH105" i="21"/>
  <c r="AC22" i="21"/>
  <c r="AE22" i="21"/>
  <c r="AH22" i="21"/>
  <c r="AC86" i="21"/>
  <c r="AE86" i="21"/>
  <c r="AH86" i="21"/>
  <c r="AC150" i="21"/>
  <c r="AE150" i="21"/>
  <c r="AH150" i="21"/>
  <c r="AC75" i="21"/>
  <c r="AE75" i="21"/>
  <c r="AH75" i="21"/>
  <c r="AC139" i="21"/>
  <c r="AE139" i="21"/>
  <c r="AH139" i="21"/>
  <c r="AC92" i="21"/>
  <c r="AE92" i="21"/>
  <c r="AH92" i="21"/>
  <c r="AC64" i="21"/>
  <c r="AE64" i="21"/>
  <c r="AH64" i="21"/>
  <c r="AC29" i="21"/>
  <c r="AH29" i="21"/>
  <c r="AE29" i="21"/>
  <c r="AC93" i="21"/>
  <c r="AH93" i="21"/>
  <c r="AE93" i="21"/>
  <c r="AC157" i="21"/>
  <c r="AH157" i="21"/>
  <c r="AE157" i="21"/>
  <c r="AC74" i="21"/>
  <c r="AH74" i="21"/>
  <c r="AE74" i="21"/>
  <c r="AC138" i="21"/>
  <c r="AH138" i="21"/>
  <c r="AE138" i="21"/>
  <c r="AC159" i="21"/>
  <c r="AE159" i="21"/>
  <c r="AH159" i="21"/>
  <c r="AC132" i="21"/>
  <c r="AE132" i="21"/>
  <c r="AH132" i="21"/>
  <c r="AC104" i="21"/>
  <c r="AE104" i="21"/>
  <c r="AH104" i="21"/>
  <c r="AC49" i="21"/>
  <c r="AE49" i="21"/>
  <c r="AH49" i="21"/>
  <c r="AC113" i="21"/>
  <c r="AE113" i="21"/>
  <c r="AH113" i="21"/>
  <c r="AC30" i="21"/>
  <c r="AE30" i="21"/>
  <c r="AH30" i="21"/>
  <c r="AC94" i="21"/>
  <c r="AE94" i="21"/>
  <c r="AH94" i="21"/>
  <c r="AC158" i="21"/>
  <c r="AE158" i="21"/>
  <c r="AH158" i="21"/>
  <c r="AC67" i="21"/>
  <c r="AE67" i="21"/>
  <c r="AH67" i="21"/>
  <c r="AC131" i="21"/>
  <c r="AE131" i="21"/>
  <c r="AH131" i="21"/>
  <c r="AC76" i="21"/>
  <c r="AE76" i="21"/>
  <c r="AH76" i="21"/>
  <c r="AC48" i="21"/>
  <c r="AE48" i="21"/>
  <c r="AH48" i="21"/>
  <c r="AC21" i="21"/>
  <c r="AE21" i="21"/>
  <c r="AH21" i="21"/>
  <c r="AC85" i="21"/>
  <c r="AE85" i="21"/>
  <c r="AH85" i="21"/>
  <c r="AC149" i="21"/>
  <c r="AE149" i="21"/>
  <c r="AH149" i="21"/>
  <c r="AC66" i="21"/>
  <c r="AE66" i="21"/>
  <c r="AH66" i="21"/>
  <c r="AC130" i="21"/>
  <c r="AE130" i="21"/>
  <c r="AH130" i="21"/>
  <c r="AC39" i="21"/>
  <c r="AE39" i="21"/>
  <c r="AH39" i="21"/>
  <c r="AC103" i="21"/>
  <c r="AE103" i="21"/>
  <c r="AH103" i="21"/>
  <c r="AC20" i="21"/>
  <c r="AE20" i="21"/>
  <c r="AH20" i="21"/>
  <c r="AC144" i="21"/>
  <c r="AE144" i="21"/>
  <c r="AH144" i="21"/>
  <c r="AC120" i="21"/>
  <c r="AE120" i="21"/>
  <c r="AH120" i="21"/>
  <c r="AC57" i="21"/>
  <c r="AE57" i="21"/>
  <c r="AH57" i="21"/>
  <c r="AC121" i="21"/>
  <c r="AE121" i="21"/>
  <c r="AH121" i="21"/>
  <c r="AC38" i="21"/>
  <c r="AE38" i="21"/>
  <c r="AH38" i="21"/>
  <c r="AC102" i="21"/>
  <c r="AE102" i="21"/>
  <c r="AH102" i="21"/>
  <c r="AC27" i="21"/>
  <c r="AH27" i="21"/>
  <c r="AE27" i="21"/>
  <c r="AC91" i="21"/>
  <c r="AH91" i="21"/>
  <c r="AE91" i="21"/>
  <c r="AC155" i="21"/>
  <c r="AH155" i="21"/>
  <c r="AE155" i="21"/>
  <c r="AC124" i="21"/>
  <c r="AH124" i="21"/>
  <c r="AE124" i="21"/>
  <c r="AC96" i="21"/>
  <c r="AH96" i="21"/>
  <c r="AE96" i="21"/>
  <c r="AC45" i="21"/>
  <c r="AE45" i="21"/>
  <c r="AH45" i="21"/>
  <c r="AC109" i="21"/>
  <c r="AE109" i="21"/>
  <c r="AH109" i="21"/>
  <c r="AC26" i="21"/>
  <c r="AE26" i="21"/>
  <c r="AH26" i="21"/>
  <c r="AC90" i="21"/>
  <c r="AE90" i="21"/>
  <c r="AH90" i="21"/>
  <c r="AC154" i="21"/>
  <c r="AE154" i="21"/>
  <c r="AH154" i="21"/>
  <c r="AC136" i="21"/>
  <c r="AE136" i="21"/>
  <c r="AH136" i="21"/>
  <c r="AC46" i="21"/>
  <c r="AE46" i="21"/>
  <c r="AH46" i="21"/>
  <c r="AC83" i="21"/>
  <c r="AE83" i="21"/>
  <c r="AH83" i="21"/>
  <c r="AC147" i="21"/>
  <c r="AE147" i="21"/>
  <c r="AH147" i="21"/>
  <c r="AC108" i="21"/>
  <c r="AE108" i="21"/>
  <c r="AH108" i="21"/>
  <c r="AC80" i="21"/>
  <c r="AE80" i="21"/>
  <c r="AH80" i="21"/>
  <c r="AC37" i="21"/>
  <c r="AE37" i="21"/>
  <c r="AH37" i="21"/>
  <c r="AC101" i="21"/>
  <c r="AE101" i="21"/>
  <c r="AH101" i="21"/>
  <c r="AC18" i="21"/>
  <c r="AE18" i="21"/>
  <c r="AH18" i="21"/>
  <c r="AC82" i="21"/>
  <c r="AE82" i="21"/>
  <c r="AH82" i="21"/>
  <c r="AC146" i="21"/>
  <c r="AE146" i="21"/>
  <c r="AH146" i="21"/>
  <c r="AC55" i="21"/>
  <c r="AE55" i="21"/>
  <c r="AH55" i="21"/>
  <c r="AC119" i="21"/>
  <c r="AE119" i="21"/>
  <c r="AH119" i="21"/>
  <c r="AC52" i="21"/>
  <c r="AE52" i="21"/>
  <c r="AH52" i="21"/>
  <c r="AC24" i="21"/>
  <c r="AE24" i="21"/>
  <c r="AH24" i="21"/>
  <c r="AC156" i="21"/>
  <c r="AE156" i="21"/>
  <c r="AH156" i="21"/>
  <c r="AC73" i="21"/>
  <c r="AE73" i="21"/>
  <c r="AH73" i="21"/>
  <c r="AC137" i="21"/>
  <c r="AE137" i="21"/>
  <c r="AH137" i="21"/>
  <c r="AC54" i="21"/>
  <c r="AE54" i="21"/>
  <c r="AH54" i="21"/>
  <c r="AC118" i="21"/>
  <c r="AE118" i="21"/>
  <c r="AH118" i="21"/>
  <c r="AC43" i="21"/>
  <c r="AE43" i="21"/>
  <c r="AH43" i="21"/>
  <c r="AC107" i="21"/>
  <c r="AE107" i="21"/>
  <c r="AH107" i="21"/>
  <c r="AC28" i="21"/>
  <c r="AE28" i="21"/>
  <c r="AH28" i="21"/>
  <c r="AC152" i="21"/>
  <c r="AE152" i="21"/>
  <c r="AH152" i="21"/>
  <c r="AC128" i="21"/>
  <c r="AE128" i="21"/>
  <c r="AH128" i="21"/>
  <c r="AC61" i="21"/>
  <c r="AH61" i="21"/>
  <c r="AE61" i="21"/>
  <c r="AC125" i="21"/>
  <c r="AH125" i="21"/>
  <c r="AE125" i="21"/>
  <c r="AC42" i="21"/>
  <c r="AH42" i="21"/>
  <c r="AE42" i="21"/>
  <c r="AC106" i="21"/>
  <c r="AH106" i="21"/>
  <c r="AE106" i="21"/>
  <c r="AC15" i="21"/>
  <c r="AE15" i="21"/>
  <c r="AH15" i="21"/>
  <c r="BV14" i="21"/>
  <c r="BV15" i="21" s="1"/>
  <c r="BV16" i="21" s="1"/>
  <c r="BV17" i="21" s="1"/>
  <c r="BV18" i="21" s="1"/>
  <c r="BV19" i="21" s="1"/>
  <c r="BV20" i="21" s="1"/>
  <c r="BV21" i="21" s="1"/>
  <c r="BV22" i="21" s="1"/>
  <c r="BV23" i="21" s="1"/>
  <c r="BV24" i="21" s="1"/>
  <c r="BV25" i="21" s="1"/>
  <c r="BV26" i="21" s="1"/>
  <c r="BU14" i="21"/>
  <c r="BX14" i="21"/>
  <c r="BX15" i="21" s="1"/>
  <c r="BX16" i="21" s="1"/>
  <c r="BX17" i="21" s="1"/>
  <c r="BX18" i="21" s="1"/>
  <c r="BX19" i="21" s="1"/>
  <c r="BX20" i="21" s="1"/>
  <c r="BX21" i="21" s="1"/>
  <c r="BX22" i="21" s="1"/>
  <c r="BX23" i="21" s="1"/>
  <c r="BX24" i="21" s="1"/>
  <c r="BX25" i="21" s="1"/>
  <c r="BX26" i="21" s="1"/>
  <c r="BW14" i="21"/>
  <c r="AJ14" i="21"/>
  <c r="AI14" i="21"/>
  <c r="E12" i="21"/>
  <c r="E13" i="21" s="1"/>
  <c r="E2" i="21"/>
  <c r="G2" i="21" s="1"/>
  <c r="F9" i="5"/>
  <c r="F36" i="5" s="1"/>
  <c r="G36" i="5" s="1"/>
  <c r="F8" i="5"/>
  <c r="F99" i="5"/>
  <c r="G99" i="5" s="1"/>
  <c r="AA99" i="5" s="1"/>
  <c r="F83" i="5"/>
  <c r="G83" i="5" s="1"/>
  <c r="AA83" i="5" s="1"/>
  <c r="F67" i="5"/>
  <c r="G67" i="5" s="1"/>
  <c r="AA67" i="5" s="1"/>
  <c r="F51" i="5"/>
  <c r="G51" i="5" s="1"/>
  <c r="AA51" i="5" s="1"/>
  <c r="F35" i="5"/>
  <c r="G35" i="5" s="1"/>
  <c r="F19" i="5"/>
  <c r="G19" i="5" s="1"/>
  <c r="F206" i="5"/>
  <c r="G206" i="5" s="1"/>
  <c r="AA206" i="5" s="1"/>
  <c r="F190" i="5"/>
  <c r="G190" i="5" s="1"/>
  <c r="AA190" i="5" s="1"/>
  <c r="F174" i="5"/>
  <c r="G174" i="5" s="1"/>
  <c r="AA174" i="5" s="1"/>
  <c r="F158" i="5"/>
  <c r="G158" i="5" s="1"/>
  <c r="AA158" i="5" s="1"/>
  <c r="F142" i="5"/>
  <c r="G142" i="5" s="1"/>
  <c r="AA142" i="5" s="1"/>
  <c r="F126" i="5"/>
  <c r="G126" i="5" s="1"/>
  <c r="AA126" i="5" s="1"/>
  <c r="F110" i="5"/>
  <c r="G110" i="5" s="1"/>
  <c r="AA110" i="5" s="1"/>
  <c r="F94" i="5"/>
  <c r="G94" i="5" s="1"/>
  <c r="AA94" i="5" s="1"/>
  <c r="F78" i="5"/>
  <c r="G78" i="5" s="1"/>
  <c r="AA78" i="5" s="1"/>
  <c r="F62" i="5"/>
  <c r="G62" i="5" s="1"/>
  <c r="AA62" i="5" s="1"/>
  <c r="F46" i="5"/>
  <c r="G46" i="5" s="1"/>
  <c r="AA46" i="5" s="1"/>
  <c r="F30" i="5"/>
  <c r="G30" i="5" s="1"/>
  <c r="N209" i="5"/>
  <c r="N208" i="5"/>
  <c r="N207" i="5"/>
  <c r="N206" i="5"/>
  <c r="N205" i="5"/>
  <c r="N204" i="5"/>
  <c r="N203" i="5"/>
  <c r="N202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5" i="5"/>
  <c r="N184" i="5"/>
  <c r="N183" i="5"/>
  <c r="N182" i="5"/>
  <c r="N181" i="5"/>
  <c r="N180" i="5"/>
  <c r="N179" i="5"/>
  <c r="N178" i="5"/>
  <c r="N177" i="5"/>
  <c r="N176" i="5"/>
  <c r="N175" i="5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S209" i="5"/>
  <c r="S208" i="5"/>
  <c r="S207" i="5"/>
  <c r="S206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W6" i="14"/>
  <c r="A3" i="14"/>
  <c r="B3" i="14" s="1"/>
  <c r="A2" i="14"/>
  <c r="B2" i="14" s="1"/>
  <c r="A1" i="14"/>
  <c r="B1" i="14" s="1"/>
  <c r="F38" i="5" l="1"/>
  <c r="G38" i="5" s="1"/>
  <c r="F26" i="5"/>
  <c r="G26" i="5" s="1"/>
  <c r="F42" i="5"/>
  <c r="G42" i="5" s="1"/>
  <c r="F58" i="5"/>
  <c r="G58" i="5" s="1"/>
  <c r="AA58" i="5" s="1"/>
  <c r="F74" i="5"/>
  <c r="G74" i="5" s="1"/>
  <c r="AA74" i="5" s="1"/>
  <c r="F90" i="5"/>
  <c r="G90" i="5" s="1"/>
  <c r="AA90" i="5" s="1"/>
  <c r="F106" i="5"/>
  <c r="G106" i="5" s="1"/>
  <c r="AA106" i="5" s="1"/>
  <c r="F122" i="5"/>
  <c r="G122" i="5" s="1"/>
  <c r="AA122" i="5" s="1"/>
  <c r="F138" i="5"/>
  <c r="G138" i="5" s="1"/>
  <c r="AA138" i="5" s="1"/>
  <c r="F154" i="5"/>
  <c r="G154" i="5" s="1"/>
  <c r="AA154" i="5" s="1"/>
  <c r="F170" i="5"/>
  <c r="G170" i="5" s="1"/>
  <c r="AA170" i="5" s="1"/>
  <c r="F186" i="5"/>
  <c r="G186" i="5" s="1"/>
  <c r="AA186" i="5" s="1"/>
  <c r="F202" i="5"/>
  <c r="G202" i="5" s="1"/>
  <c r="AA202" i="5" s="1"/>
  <c r="F15" i="5"/>
  <c r="G15" i="5" s="1"/>
  <c r="F31" i="5"/>
  <c r="G31" i="5" s="1"/>
  <c r="F47" i="5"/>
  <c r="G47" i="5" s="1"/>
  <c r="AA47" i="5" s="1"/>
  <c r="F63" i="5"/>
  <c r="G63" i="5" s="1"/>
  <c r="AA63" i="5" s="1"/>
  <c r="F79" i="5"/>
  <c r="G79" i="5" s="1"/>
  <c r="AA79" i="5" s="1"/>
  <c r="F95" i="5"/>
  <c r="G95" i="5" s="1"/>
  <c r="AA95" i="5" s="1"/>
  <c r="F111" i="5"/>
  <c r="G111" i="5" s="1"/>
  <c r="AA111" i="5" s="1"/>
  <c r="F127" i="5"/>
  <c r="G127" i="5" s="1"/>
  <c r="AA127" i="5" s="1"/>
  <c r="F143" i="5"/>
  <c r="G143" i="5" s="1"/>
  <c r="AA143" i="5" s="1"/>
  <c r="F159" i="5"/>
  <c r="G159" i="5" s="1"/>
  <c r="AA159" i="5" s="1"/>
  <c r="F175" i="5"/>
  <c r="G175" i="5" s="1"/>
  <c r="AA175" i="5" s="1"/>
  <c r="F191" i="5"/>
  <c r="G191" i="5" s="1"/>
  <c r="AA191" i="5" s="1"/>
  <c r="F207" i="5"/>
  <c r="G207" i="5" s="1"/>
  <c r="AA207" i="5" s="1"/>
  <c r="F17" i="5"/>
  <c r="G17" i="5" s="1"/>
  <c r="F12" i="5"/>
  <c r="G12" i="5" s="1"/>
  <c r="F13" i="5"/>
  <c r="G13" i="5" s="1"/>
  <c r="H13" i="5" s="1"/>
  <c r="F115" i="5"/>
  <c r="G115" i="5" s="1"/>
  <c r="AA115" i="5" s="1"/>
  <c r="F131" i="5"/>
  <c r="G131" i="5" s="1"/>
  <c r="AA131" i="5" s="1"/>
  <c r="F147" i="5"/>
  <c r="G147" i="5" s="1"/>
  <c r="AA147" i="5" s="1"/>
  <c r="F163" i="5"/>
  <c r="G163" i="5" s="1"/>
  <c r="AA163" i="5" s="1"/>
  <c r="F179" i="5"/>
  <c r="G179" i="5" s="1"/>
  <c r="AA179" i="5" s="1"/>
  <c r="F195" i="5"/>
  <c r="G195" i="5" s="1"/>
  <c r="AA195" i="5" s="1"/>
  <c r="F21" i="5"/>
  <c r="G21" i="5" s="1"/>
  <c r="F25" i="5"/>
  <c r="G25" i="5" s="1"/>
  <c r="F20" i="5"/>
  <c r="G20" i="5" s="1"/>
  <c r="F18" i="5"/>
  <c r="G18" i="5" s="1"/>
  <c r="F34" i="5"/>
  <c r="G34" i="5" s="1"/>
  <c r="F50" i="5"/>
  <c r="G50" i="5" s="1"/>
  <c r="AA50" i="5" s="1"/>
  <c r="F66" i="5"/>
  <c r="G66" i="5" s="1"/>
  <c r="AA66" i="5" s="1"/>
  <c r="F82" i="5"/>
  <c r="G82" i="5" s="1"/>
  <c r="AA82" i="5" s="1"/>
  <c r="F98" i="5"/>
  <c r="G98" i="5" s="1"/>
  <c r="AA98" i="5" s="1"/>
  <c r="F114" i="5"/>
  <c r="G114" i="5" s="1"/>
  <c r="AA114" i="5" s="1"/>
  <c r="F130" i="5"/>
  <c r="G130" i="5" s="1"/>
  <c r="AA130" i="5" s="1"/>
  <c r="F146" i="5"/>
  <c r="G146" i="5" s="1"/>
  <c r="AA146" i="5" s="1"/>
  <c r="F162" i="5"/>
  <c r="G162" i="5" s="1"/>
  <c r="AA162" i="5" s="1"/>
  <c r="F178" i="5"/>
  <c r="G178" i="5" s="1"/>
  <c r="AA178" i="5" s="1"/>
  <c r="F194" i="5"/>
  <c r="G194" i="5" s="1"/>
  <c r="AA194" i="5" s="1"/>
  <c r="F10" i="5"/>
  <c r="G10" i="5" s="1"/>
  <c r="F23" i="5"/>
  <c r="G23" i="5" s="1"/>
  <c r="F39" i="5"/>
  <c r="G39" i="5" s="1"/>
  <c r="F55" i="5"/>
  <c r="G55" i="5" s="1"/>
  <c r="AA55" i="5" s="1"/>
  <c r="F71" i="5"/>
  <c r="G71" i="5" s="1"/>
  <c r="AA71" i="5" s="1"/>
  <c r="F87" i="5"/>
  <c r="G87" i="5" s="1"/>
  <c r="AA87" i="5" s="1"/>
  <c r="F103" i="5"/>
  <c r="G103" i="5" s="1"/>
  <c r="AA103" i="5" s="1"/>
  <c r="F119" i="5"/>
  <c r="G119" i="5" s="1"/>
  <c r="AA119" i="5" s="1"/>
  <c r="F135" i="5"/>
  <c r="G135" i="5" s="1"/>
  <c r="AA135" i="5" s="1"/>
  <c r="F151" i="5"/>
  <c r="G151" i="5" s="1"/>
  <c r="AA151" i="5" s="1"/>
  <c r="F167" i="5"/>
  <c r="G167" i="5" s="1"/>
  <c r="AA167" i="5" s="1"/>
  <c r="F183" i="5"/>
  <c r="G183" i="5" s="1"/>
  <c r="AA183" i="5" s="1"/>
  <c r="F199" i="5"/>
  <c r="G199" i="5" s="1"/>
  <c r="AA199" i="5" s="1"/>
  <c r="F29" i="5"/>
  <c r="G29" i="5" s="1"/>
  <c r="F33" i="5"/>
  <c r="G33" i="5" s="1"/>
  <c r="F28" i="5"/>
  <c r="G28" i="5" s="1"/>
  <c r="F22" i="5"/>
  <c r="G22" i="5" s="1"/>
  <c r="F54" i="5"/>
  <c r="G54" i="5" s="1"/>
  <c r="AA54" i="5" s="1"/>
  <c r="F70" i="5"/>
  <c r="G70" i="5" s="1"/>
  <c r="AA70" i="5" s="1"/>
  <c r="F86" i="5"/>
  <c r="G86" i="5" s="1"/>
  <c r="AA86" i="5" s="1"/>
  <c r="F102" i="5"/>
  <c r="G102" i="5" s="1"/>
  <c r="AA102" i="5" s="1"/>
  <c r="F118" i="5"/>
  <c r="G118" i="5" s="1"/>
  <c r="AA118" i="5" s="1"/>
  <c r="F134" i="5"/>
  <c r="G134" i="5" s="1"/>
  <c r="AA134" i="5" s="1"/>
  <c r="F150" i="5"/>
  <c r="G150" i="5" s="1"/>
  <c r="AA150" i="5" s="1"/>
  <c r="F166" i="5"/>
  <c r="G166" i="5" s="1"/>
  <c r="AA166" i="5" s="1"/>
  <c r="F182" i="5"/>
  <c r="G182" i="5" s="1"/>
  <c r="AA182" i="5" s="1"/>
  <c r="F198" i="5"/>
  <c r="G198" i="5" s="1"/>
  <c r="AA198" i="5" s="1"/>
  <c r="F11" i="5"/>
  <c r="G11" i="5" s="1"/>
  <c r="F27" i="5"/>
  <c r="G27" i="5" s="1"/>
  <c r="F43" i="5"/>
  <c r="G43" i="5" s="1"/>
  <c r="AA43" i="5" s="1"/>
  <c r="F59" i="5"/>
  <c r="G59" i="5" s="1"/>
  <c r="AA59" i="5" s="1"/>
  <c r="F75" i="5"/>
  <c r="G75" i="5" s="1"/>
  <c r="AA75" i="5" s="1"/>
  <c r="F91" i="5"/>
  <c r="G91" i="5" s="1"/>
  <c r="AA91" i="5" s="1"/>
  <c r="F107" i="5"/>
  <c r="G107" i="5" s="1"/>
  <c r="AA107" i="5" s="1"/>
  <c r="F123" i="5"/>
  <c r="G123" i="5" s="1"/>
  <c r="AA123" i="5" s="1"/>
  <c r="F139" i="5"/>
  <c r="G139" i="5" s="1"/>
  <c r="AA139" i="5" s="1"/>
  <c r="F155" i="5"/>
  <c r="G155" i="5" s="1"/>
  <c r="AA155" i="5" s="1"/>
  <c r="F171" i="5"/>
  <c r="G171" i="5" s="1"/>
  <c r="AA171" i="5" s="1"/>
  <c r="F187" i="5"/>
  <c r="G187" i="5" s="1"/>
  <c r="AA187" i="5" s="1"/>
  <c r="F203" i="5"/>
  <c r="G203" i="5" s="1"/>
  <c r="AA203" i="5" s="1"/>
  <c r="F37" i="5"/>
  <c r="G37" i="5" s="1"/>
  <c r="F41" i="5"/>
  <c r="G41" i="5" s="1"/>
  <c r="BU15" i="21"/>
  <c r="BU16" i="21" s="1"/>
  <c r="BU17" i="21" s="1"/>
  <c r="BU18" i="21" s="1"/>
  <c r="BU19" i="21" s="1"/>
  <c r="BU20" i="21" s="1"/>
  <c r="BU21" i="21" s="1"/>
  <c r="BU22" i="21" s="1"/>
  <c r="BU23" i="21" s="1"/>
  <c r="BU24" i="21" s="1"/>
  <c r="BU25" i="21" s="1"/>
  <c r="BU26" i="21" s="1"/>
  <c r="AN125" i="21"/>
  <c r="AR125" i="21"/>
  <c r="AV125" i="21"/>
  <c r="AO125" i="21"/>
  <c r="AS125" i="21"/>
  <c r="AW125" i="21"/>
  <c r="AL125" i="21"/>
  <c r="AP125" i="21"/>
  <c r="AT125" i="21"/>
  <c r="AX125" i="21"/>
  <c r="AM125" i="21"/>
  <c r="AQ125" i="21"/>
  <c r="AU125" i="21"/>
  <c r="AJ125" i="21"/>
  <c r="AK125" i="21"/>
  <c r="AD125" i="21" s="1"/>
  <c r="AI125" i="21"/>
  <c r="AL152" i="21"/>
  <c r="AP152" i="21"/>
  <c r="AT152" i="21"/>
  <c r="AX152" i="21"/>
  <c r="AN152" i="21"/>
  <c r="AR152" i="21"/>
  <c r="AV152" i="21"/>
  <c r="AO152" i="21"/>
  <c r="AW152" i="21"/>
  <c r="AQ152" i="21"/>
  <c r="AS152" i="21"/>
  <c r="AM152" i="21"/>
  <c r="AU152" i="21"/>
  <c r="AJ152" i="21"/>
  <c r="AK152" i="21"/>
  <c r="AD152" i="21" s="1"/>
  <c r="AI152" i="21"/>
  <c r="AM118" i="21"/>
  <c r="AQ118" i="21"/>
  <c r="AU118" i="21"/>
  <c r="AN118" i="21"/>
  <c r="AR118" i="21"/>
  <c r="AV118" i="21"/>
  <c r="AO118" i="21"/>
  <c r="AS118" i="21"/>
  <c r="AW118" i="21"/>
  <c r="AL118" i="21"/>
  <c r="AP118" i="21"/>
  <c r="AT118" i="21"/>
  <c r="AX118" i="21"/>
  <c r="AJ118" i="21"/>
  <c r="AK118" i="21"/>
  <c r="AD118" i="21" s="1"/>
  <c r="AI118" i="21"/>
  <c r="AL156" i="21"/>
  <c r="AP156" i="21"/>
  <c r="AT156" i="21"/>
  <c r="AX156" i="21"/>
  <c r="AN156" i="21"/>
  <c r="AR156" i="21"/>
  <c r="AV156" i="21"/>
  <c r="AS156" i="21"/>
  <c r="AM156" i="21"/>
  <c r="AU156" i="21"/>
  <c r="AO156" i="21"/>
  <c r="AW156" i="21"/>
  <c r="AQ156" i="21"/>
  <c r="AK156" i="21"/>
  <c r="AD156" i="21" s="1"/>
  <c r="AI156" i="21"/>
  <c r="AJ156" i="21"/>
  <c r="AO55" i="21"/>
  <c r="AS55" i="21"/>
  <c r="AW55" i="21"/>
  <c r="AL55" i="21"/>
  <c r="AP55" i="21"/>
  <c r="AT55" i="21"/>
  <c r="AX55" i="21"/>
  <c r="AM55" i="21"/>
  <c r="AQ55" i="21"/>
  <c r="AU55" i="21"/>
  <c r="AN55" i="21"/>
  <c r="AR55" i="21"/>
  <c r="AV55" i="21"/>
  <c r="AJ55" i="21"/>
  <c r="AI55" i="21"/>
  <c r="AK55" i="21"/>
  <c r="AD55" i="21" s="1"/>
  <c r="AN101" i="21"/>
  <c r="AR101" i="21"/>
  <c r="AV101" i="21"/>
  <c r="AO101" i="21"/>
  <c r="AS101" i="21"/>
  <c r="AW101" i="21"/>
  <c r="AL101" i="21"/>
  <c r="AP101" i="21"/>
  <c r="AT101" i="21"/>
  <c r="AX101" i="21"/>
  <c r="AM101" i="21"/>
  <c r="AQ101" i="21"/>
  <c r="AU101" i="21"/>
  <c r="AK101" i="21"/>
  <c r="AD101" i="21" s="1"/>
  <c r="AJ101" i="21"/>
  <c r="AI101" i="21"/>
  <c r="AM147" i="21"/>
  <c r="AQ147" i="21"/>
  <c r="AU147" i="21"/>
  <c r="AO147" i="21"/>
  <c r="AS147" i="21"/>
  <c r="AW147" i="21"/>
  <c r="AP147" i="21"/>
  <c r="AX147" i="21"/>
  <c r="AR147" i="21"/>
  <c r="AL147" i="21"/>
  <c r="AT147" i="21"/>
  <c r="AN147" i="21"/>
  <c r="AV147" i="21"/>
  <c r="AJ147" i="21"/>
  <c r="AK147" i="21"/>
  <c r="AD147" i="21" s="1"/>
  <c r="AI147" i="21"/>
  <c r="AN154" i="21"/>
  <c r="AR154" i="21"/>
  <c r="AV154" i="21"/>
  <c r="AL154" i="21"/>
  <c r="AP154" i="21"/>
  <c r="AT154" i="21"/>
  <c r="AX154" i="21"/>
  <c r="AM154" i="21"/>
  <c r="AU154" i="21"/>
  <c r="AO154" i="21"/>
  <c r="AW154" i="21"/>
  <c r="AQ154" i="21"/>
  <c r="AS154" i="21"/>
  <c r="AI154" i="21"/>
  <c r="AJ154" i="21"/>
  <c r="AK154" i="21"/>
  <c r="AD154" i="21" s="1"/>
  <c r="AK45" i="21"/>
  <c r="AJ45" i="21"/>
  <c r="AI45" i="21"/>
  <c r="AO96" i="21"/>
  <c r="AS96" i="21"/>
  <c r="AW96" i="21"/>
  <c r="AL96" i="21"/>
  <c r="AP96" i="21"/>
  <c r="AT96" i="21"/>
  <c r="AX96" i="21"/>
  <c r="AM96" i="21"/>
  <c r="AQ96" i="21"/>
  <c r="AU96" i="21"/>
  <c r="AN96" i="21"/>
  <c r="AR96" i="21"/>
  <c r="AV96" i="21"/>
  <c r="AJ96" i="21"/>
  <c r="AK96" i="21"/>
  <c r="AD96" i="21" s="1"/>
  <c r="AI96" i="21"/>
  <c r="AJ27" i="21"/>
  <c r="AI27" i="21"/>
  <c r="AK27" i="21"/>
  <c r="AN121" i="21"/>
  <c r="AR121" i="21"/>
  <c r="AV121" i="21"/>
  <c r="AO121" i="21"/>
  <c r="AS121" i="21"/>
  <c r="AW121" i="21"/>
  <c r="AL121" i="21"/>
  <c r="AP121" i="21"/>
  <c r="AT121" i="21"/>
  <c r="AX121" i="21"/>
  <c r="AM121" i="21"/>
  <c r="AQ121" i="21"/>
  <c r="AU121" i="21"/>
  <c r="AI121" i="21"/>
  <c r="AJ121" i="21"/>
  <c r="AK121" i="21"/>
  <c r="AD121" i="21" s="1"/>
  <c r="AI20" i="21"/>
  <c r="AK20" i="21"/>
  <c r="AJ20" i="21"/>
  <c r="AL66" i="21"/>
  <c r="AP66" i="21"/>
  <c r="AT66" i="21"/>
  <c r="AX66" i="21"/>
  <c r="AM66" i="21"/>
  <c r="AQ66" i="21"/>
  <c r="AU66" i="21"/>
  <c r="AN66" i="21"/>
  <c r="AR66" i="21"/>
  <c r="AV66" i="21"/>
  <c r="AO66" i="21"/>
  <c r="AS66" i="21"/>
  <c r="AW66" i="21"/>
  <c r="AJ66" i="21"/>
  <c r="AK66" i="21"/>
  <c r="AD66" i="21" s="1"/>
  <c r="AI66" i="21"/>
  <c r="AN48" i="21"/>
  <c r="AR48" i="21"/>
  <c r="AV48" i="21"/>
  <c r="AO48" i="21"/>
  <c r="AS48" i="21"/>
  <c r="AW48" i="21"/>
  <c r="AL48" i="21"/>
  <c r="AP48" i="21"/>
  <c r="AT48" i="21"/>
  <c r="AX48" i="21"/>
  <c r="AM48" i="21"/>
  <c r="AQ48" i="21"/>
  <c r="AU48" i="21"/>
  <c r="AI48" i="21"/>
  <c r="AJ48" i="21"/>
  <c r="AK48" i="21"/>
  <c r="AD48" i="21" s="1"/>
  <c r="AN158" i="21"/>
  <c r="AR158" i="21"/>
  <c r="AV158" i="21"/>
  <c r="AL158" i="21"/>
  <c r="AP158" i="21"/>
  <c r="AT158" i="21"/>
  <c r="AX158" i="21"/>
  <c r="AQ158" i="21"/>
  <c r="AS158" i="21"/>
  <c r="AM158" i="21"/>
  <c r="AU158" i="21"/>
  <c r="AO158" i="21"/>
  <c r="AW158" i="21"/>
  <c r="AK158" i="21"/>
  <c r="AD158" i="21" s="1"/>
  <c r="AI158" i="21"/>
  <c r="AJ158" i="21"/>
  <c r="AM49" i="21"/>
  <c r="AQ49" i="21"/>
  <c r="AU49" i="21"/>
  <c r="AN49" i="21"/>
  <c r="AR49" i="21"/>
  <c r="AV49" i="21"/>
  <c r="AO49" i="21"/>
  <c r="AS49" i="21"/>
  <c r="AW49" i="21"/>
  <c r="AL49" i="21"/>
  <c r="AP49" i="21"/>
  <c r="AT49" i="21"/>
  <c r="AX49" i="21"/>
  <c r="AJ49" i="21"/>
  <c r="AK49" i="21"/>
  <c r="AD49" i="21" s="1"/>
  <c r="AI49" i="21"/>
  <c r="AL74" i="21"/>
  <c r="AP74" i="21"/>
  <c r="AT74" i="21"/>
  <c r="AX74" i="21"/>
  <c r="AM74" i="21"/>
  <c r="AQ74" i="21"/>
  <c r="AU74" i="21"/>
  <c r="AN74" i="21"/>
  <c r="AR74" i="21"/>
  <c r="AV74" i="21"/>
  <c r="AO74" i="21"/>
  <c r="AS74" i="21"/>
  <c r="AW74" i="21"/>
  <c r="AJ74" i="21"/>
  <c r="AI74" i="21"/>
  <c r="AK74" i="21"/>
  <c r="AD74" i="21" s="1"/>
  <c r="AO75" i="21"/>
  <c r="AS75" i="21"/>
  <c r="AW75" i="21"/>
  <c r="AL75" i="21"/>
  <c r="AP75" i="21"/>
  <c r="AT75" i="21"/>
  <c r="AX75" i="21"/>
  <c r="AM75" i="21"/>
  <c r="AQ75" i="21"/>
  <c r="AU75" i="21"/>
  <c r="AN75" i="21"/>
  <c r="AR75" i="21"/>
  <c r="AV75" i="21"/>
  <c r="AJ75" i="21"/>
  <c r="AK75" i="21"/>
  <c r="AD75" i="21" s="1"/>
  <c r="AI75" i="21"/>
  <c r="AN105" i="21"/>
  <c r="AR105" i="21"/>
  <c r="AV105" i="21"/>
  <c r="AO105" i="21"/>
  <c r="AS105" i="21"/>
  <c r="AW105" i="21"/>
  <c r="AL105" i="21"/>
  <c r="AP105" i="21"/>
  <c r="AT105" i="21"/>
  <c r="AX105" i="21"/>
  <c r="AM105" i="21"/>
  <c r="AQ105" i="21"/>
  <c r="AU105" i="21"/>
  <c r="AI105" i="21"/>
  <c r="AJ105" i="21"/>
  <c r="AK105" i="21"/>
  <c r="AD105" i="21" s="1"/>
  <c r="AM151" i="21"/>
  <c r="AQ151" i="21"/>
  <c r="AU151" i="21"/>
  <c r="AO151" i="21"/>
  <c r="AS151" i="21"/>
  <c r="AW151" i="21"/>
  <c r="AL151" i="21"/>
  <c r="AT151" i="21"/>
  <c r="AN151" i="21"/>
  <c r="AV151" i="21"/>
  <c r="AP151" i="21"/>
  <c r="AX151" i="21"/>
  <c r="AR151" i="21"/>
  <c r="AJ151" i="21"/>
  <c r="AI151" i="21"/>
  <c r="AK151" i="21"/>
  <c r="AD151" i="21" s="1"/>
  <c r="AL50" i="21"/>
  <c r="AP50" i="21"/>
  <c r="AT50" i="21"/>
  <c r="AX50" i="21"/>
  <c r="AM50" i="21"/>
  <c r="AQ50" i="21"/>
  <c r="AU50" i="21"/>
  <c r="AN50" i="21"/>
  <c r="AR50" i="21"/>
  <c r="AV50" i="21"/>
  <c r="AO50" i="21"/>
  <c r="AS50" i="21"/>
  <c r="AW50" i="21"/>
  <c r="AK50" i="21"/>
  <c r="AD50" i="21" s="1"/>
  <c r="AI50" i="21"/>
  <c r="AJ50" i="21"/>
  <c r="AK16" i="21"/>
  <c r="AI16" i="21"/>
  <c r="AJ16" i="21"/>
  <c r="AM142" i="21"/>
  <c r="AQ142" i="21"/>
  <c r="AU142" i="21"/>
  <c r="AN142" i="21"/>
  <c r="AR142" i="21"/>
  <c r="AV142" i="21"/>
  <c r="AO142" i="21"/>
  <c r="AS142" i="21"/>
  <c r="AW142" i="21"/>
  <c r="AL142" i="21"/>
  <c r="AP142" i="21"/>
  <c r="AT142" i="21"/>
  <c r="AX142" i="21"/>
  <c r="AK142" i="21"/>
  <c r="AD142" i="21" s="1"/>
  <c r="AI142" i="21"/>
  <c r="AJ142" i="21"/>
  <c r="AK33" i="21"/>
  <c r="AI33" i="21"/>
  <c r="AJ33" i="21"/>
  <c r="AO79" i="21"/>
  <c r="AS79" i="21"/>
  <c r="AW79" i="21"/>
  <c r="AL79" i="21"/>
  <c r="AP79" i="21"/>
  <c r="AT79" i="21"/>
  <c r="AX79" i="21"/>
  <c r="AM79" i="21"/>
  <c r="AQ79" i="21"/>
  <c r="AU79" i="21"/>
  <c r="AN79" i="21"/>
  <c r="AR79" i="21"/>
  <c r="AV79" i="21"/>
  <c r="AJ79" i="21"/>
  <c r="AI79" i="21"/>
  <c r="AK79" i="21"/>
  <c r="AD79" i="21" s="1"/>
  <c r="BJ15" i="21"/>
  <c r="BJ16" i="21" s="1"/>
  <c r="BJ17" i="21" s="1"/>
  <c r="BJ18" i="21" s="1"/>
  <c r="BJ19" i="21" s="1"/>
  <c r="BJ20" i="21" s="1"/>
  <c r="BJ21" i="21" s="1"/>
  <c r="BJ22" i="21" s="1"/>
  <c r="BJ23" i="21" s="1"/>
  <c r="BJ24" i="21" s="1"/>
  <c r="BJ25" i="21" s="1"/>
  <c r="BJ26" i="21" s="1"/>
  <c r="AJ19" i="21"/>
  <c r="AI19" i="21"/>
  <c r="AK19" i="21"/>
  <c r="AK31" i="21"/>
  <c r="AI31" i="21"/>
  <c r="AJ31" i="21"/>
  <c r="AM77" i="21"/>
  <c r="AQ77" i="21"/>
  <c r="AU77" i="21"/>
  <c r="AN77" i="21"/>
  <c r="AR77" i="21"/>
  <c r="AV77" i="21"/>
  <c r="AO77" i="21"/>
  <c r="AS77" i="21"/>
  <c r="AW77" i="21"/>
  <c r="AL77" i="21"/>
  <c r="AP77" i="21"/>
  <c r="AT77" i="21"/>
  <c r="AX77" i="21"/>
  <c r="AJ77" i="21"/>
  <c r="AK77" i="21"/>
  <c r="AD77" i="21" s="1"/>
  <c r="AI77" i="21"/>
  <c r="AL123" i="21"/>
  <c r="AP123" i="21"/>
  <c r="AT123" i="21"/>
  <c r="AX123" i="21"/>
  <c r="AM123" i="21"/>
  <c r="AQ123" i="21"/>
  <c r="AU123" i="21"/>
  <c r="AN123" i="21"/>
  <c r="AR123" i="21"/>
  <c r="AV123" i="21"/>
  <c r="AO123" i="21"/>
  <c r="AS123" i="21"/>
  <c r="AW123" i="21"/>
  <c r="AK123" i="21"/>
  <c r="AD123" i="21" s="1"/>
  <c r="AJ123" i="21"/>
  <c r="AI123" i="21"/>
  <c r="AL70" i="21"/>
  <c r="AP70" i="21"/>
  <c r="AT70" i="21"/>
  <c r="AX70" i="21"/>
  <c r="AM70" i="21"/>
  <c r="AQ70" i="21"/>
  <c r="AU70" i="21"/>
  <c r="AN70" i="21"/>
  <c r="AR70" i="21"/>
  <c r="AV70" i="21"/>
  <c r="AO70" i="21"/>
  <c r="AS70" i="21"/>
  <c r="AW70" i="21"/>
  <c r="AJ70" i="21"/>
  <c r="AK70" i="21"/>
  <c r="AD70" i="21" s="1"/>
  <c r="AI70" i="21"/>
  <c r="AN56" i="21"/>
  <c r="AR56" i="21"/>
  <c r="AV56" i="21"/>
  <c r="AO56" i="21"/>
  <c r="AS56" i="21"/>
  <c r="AW56" i="21"/>
  <c r="AL56" i="21"/>
  <c r="AP56" i="21"/>
  <c r="AT56" i="21"/>
  <c r="AX56" i="21"/>
  <c r="AM56" i="21"/>
  <c r="AQ56" i="21"/>
  <c r="AU56" i="21"/>
  <c r="AK56" i="21"/>
  <c r="AD56" i="21" s="1"/>
  <c r="AJ56" i="21"/>
  <c r="AI56" i="21"/>
  <c r="AN162" i="21"/>
  <c r="AR162" i="21"/>
  <c r="AV162" i="21"/>
  <c r="AL162" i="21"/>
  <c r="AP162" i="21"/>
  <c r="AT162" i="21"/>
  <c r="AX162" i="21"/>
  <c r="AM162" i="21"/>
  <c r="AU162" i="21"/>
  <c r="AO162" i="21"/>
  <c r="AW162" i="21"/>
  <c r="AQ162" i="21"/>
  <c r="AS162" i="21"/>
  <c r="AJ162" i="21"/>
  <c r="AI162" i="21"/>
  <c r="AK162" i="21"/>
  <c r="AD162" i="21" s="1"/>
  <c r="AM53" i="21"/>
  <c r="AQ53" i="21"/>
  <c r="AU53" i="21"/>
  <c r="AN53" i="21"/>
  <c r="AR53" i="21"/>
  <c r="AV53" i="21"/>
  <c r="AO53" i="21"/>
  <c r="AS53" i="21"/>
  <c r="AW53" i="21"/>
  <c r="AL53" i="21"/>
  <c r="AP53" i="21"/>
  <c r="AT53" i="21"/>
  <c r="AX53" i="21"/>
  <c r="AJ53" i="21"/>
  <c r="AK53" i="21"/>
  <c r="AD53" i="21" s="1"/>
  <c r="AI53" i="21"/>
  <c r="AL99" i="21"/>
  <c r="AP99" i="21"/>
  <c r="AT99" i="21"/>
  <c r="AX99" i="21"/>
  <c r="AM99" i="21"/>
  <c r="AQ99" i="21"/>
  <c r="AU99" i="21"/>
  <c r="AN99" i="21"/>
  <c r="AR99" i="21"/>
  <c r="AV99" i="21"/>
  <c r="AO99" i="21"/>
  <c r="AS99" i="21"/>
  <c r="AW99" i="21"/>
  <c r="AJ99" i="21"/>
  <c r="AK99" i="21"/>
  <c r="AD99" i="21" s="1"/>
  <c r="AI99" i="21"/>
  <c r="AO145" i="21"/>
  <c r="AS145" i="21"/>
  <c r="AW145" i="21"/>
  <c r="AM145" i="21"/>
  <c r="AQ145" i="21"/>
  <c r="AU145" i="21"/>
  <c r="AR145" i="21"/>
  <c r="AL145" i="21"/>
  <c r="AT145" i="21"/>
  <c r="AN145" i="21"/>
  <c r="AV145" i="21"/>
  <c r="AP145" i="21"/>
  <c r="AX145" i="21"/>
  <c r="AJ145" i="21"/>
  <c r="AI145" i="21"/>
  <c r="AK145" i="21"/>
  <c r="AD145" i="21" s="1"/>
  <c r="AN68" i="21"/>
  <c r="AR68" i="21"/>
  <c r="AV68" i="21"/>
  <c r="AO68" i="21"/>
  <c r="AS68" i="21"/>
  <c r="AW68" i="21"/>
  <c r="AL68" i="21"/>
  <c r="AP68" i="21"/>
  <c r="AT68" i="21"/>
  <c r="AX68" i="21"/>
  <c r="AM68" i="21"/>
  <c r="AQ68" i="21"/>
  <c r="AU68" i="21"/>
  <c r="AK68" i="21"/>
  <c r="AD68" i="21" s="1"/>
  <c r="AJ68" i="21"/>
  <c r="AI68" i="21"/>
  <c r="AM65" i="21"/>
  <c r="AQ65" i="21"/>
  <c r="AU65" i="21"/>
  <c r="AN65" i="21"/>
  <c r="AR65" i="21"/>
  <c r="AV65" i="21"/>
  <c r="AO65" i="21"/>
  <c r="AS65" i="21"/>
  <c r="AW65" i="21"/>
  <c r="AL65" i="21"/>
  <c r="AP65" i="21"/>
  <c r="AT65" i="21"/>
  <c r="AX65" i="21"/>
  <c r="AK65" i="21"/>
  <c r="AD65" i="21" s="1"/>
  <c r="AJ65" i="21"/>
  <c r="AI65" i="21"/>
  <c r="AO128" i="21"/>
  <c r="AS128" i="21"/>
  <c r="AW128" i="21"/>
  <c r="AL128" i="21"/>
  <c r="AP128" i="21"/>
  <c r="AT128" i="21"/>
  <c r="AX128" i="21"/>
  <c r="AM128" i="21"/>
  <c r="AQ128" i="21"/>
  <c r="AU128" i="21"/>
  <c r="AN128" i="21"/>
  <c r="AR128" i="21"/>
  <c r="AV128" i="21"/>
  <c r="AJ128" i="21"/>
  <c r="AI128" i="21"/>
  <c r="AK128" i="21"/>
  <c r="AD128" i="21" s="1"/>
  <c r="AK43" i="21"/>
  <c r="AJ43" i="21"/>
  <c r="AI43" i="21"/>
  <c r="AM73" i="21"/>
  <c r="AQ73" i="21"/>
  <c r="AU73" i="21"/>
  <c r="AN73" i="21"/>
  <c r="AR73" i="21"/>
  <c r="AV73" i="21"/>
  <c r="AO73" i="21"/>
  <c r="AS73" i="21"/>
  <c r="AW73" i="21"/>
  <c r="AL73" i="21"/>
  <c r="AP73" i="21"/>
  <c r="AT73" i="21"/>
  <c r="AX73" i="21"/>
  <c r="AJ73" i="21"/>
  <c r="AK73" i="21"/>
  <c r="AD73" i="21" s="1"/>
  <c r="AI73" i="21"/>
  <c r="AL119" i="21"/>
  <c r="AP119" i="21"/>
  <c r="AT119" i="21"/>
  <c r="AX119" i="21"/>
  <c r="AM119" i="21"/>
  <c r="AQ119" i="21"/>
  <c r="AU119" i="21"/>
  <c r="AN119" i="21"/>
  <c r="AR119" i="21"/>
  <c r="AV119" i="21"/>
  <c r="AO119" i="21"/>
  <c r="AS119" i="21"/>
  <c r="AW119" i="21"/>
  <c r="AK119" i="21"/>
  <c r="AD119" i="21" s="1"/>
  <c r="AJ119" i="21"/>
  <c r="AI119" i="21"/>
  <c r="AJ18" i="21"/>
  <c r="AK18" i="21"/>
  <c r="AI18" i="21"/>
  <c r="AO108" i="21"/>
  <c r="AS108" i="21"/>
  <c r="AW108" i="21"/>
  <c r="AL108" i="21"/>
  <c r="AP108" i="21"/>
  <c r="AT108" i="21"/>
  <c r="AX108" i="21"/>
  <c r="AM108" i="21"/>
  <c r="AQ108" i="21"/>
  <c r="AU108" i="21"/>
  <c r="AN108" i="21"/>
  <c r="AR108" i="21"/>
  <c r="AV108" i="21"/>
  <c r="AJ108" i="21"/>
  <c r="AK108" i="21"/>
  <c r="AD108" i="21" s="1"/>
  <c r="AI108" i="21"/>
  <c r="AO136" i="21"/>
  <c r="AS136" i="21"/>
  <c r="AW136" i="21"/>
  <c r="AL136" i="21"/>
  <c r="AP136" i="21"/>
  <c r="AT136" i="21"/>
  <c r="AX136" i="21"/>
  <c r="AM136" i="21"/>
  <c r="AQ136" i="21"/>
  <c r="AU136" i="21"/>
  <c r="AN136" i="21"/>
  <c r="AR136" i="21"/>
  <c r="AV136" i="21"/>
  <c r="AJ136" i="21"/>
  <c r="AK136" i="21"/>
  <c r="AD136" i="21" s="1"/>
  <c r="AI136" i="21"/>
  <c r="AN109" i="21"/>
  <c r="AR109" i="21"/>
  <c r="AV109" i="21"/>
  <c r="AO109" i="21"/>
  <c r="AS109" i="21"/>
  <c r="AW109" i="21"/>
  <c r="AL109" i="21"/>
  <c r="AP109" i="21"/>
  <c r="AT109" i="21"/>
  <c r="AX109" i="21"/>
  <c r="AM109" i="21"/>
  <c r="AQ109" i="21"/>
  <c r="AU109" i="21"/>
  <c r="AI109" i="21"/>
  <c r="AJ109" i="21"/>
  <c r="AK109" i="21"/>
  <c r="AD109" i="21" s="1"/>
  <c r="AL91" i="21"/>
  <c r="AP91" i="21"/>
  <c r="AT91" i="21"/>
  <c r="AX91" i="21"/>
  <c r="AM91" i="21"/>
  <c r="AQ91" i="21"/>
  <c r="AU91" i="21"/>
  <c r="AN91" i="21"/>
  <c r="AR91" i="21"/>
  <c r="AV91" i="21"/>
  <c r="AO91" i="21"/>
  <c r="AS91" i="21"/>
  <c r="AW91" i="21"/>
  <c r="AI91" i="21"/>
  <c r="AJ91" i="21"/>
  <c r="AK91" i="21"/>
  <c r="AD91" i="21" s="1"/>
  <c r="AJ38" i="21"/>
  <c r="AK38" i="21"/>
  <c r="AI38" i="21"/>
  <c r="AL144" i="21"/>
  <c r="AP144" i="21"/>
  <c r="AT144" i="21"/>
  <c r="AX144" i="21"/>
  <c r="AN144" i="21"/>
  <c r="AR144" i="21"/>
  <c r="AV144" i="21"/>
  <c r="AO144" i="21"/>
  <c r="AW144" i="21"/>
  <c r="AQ144" i="21"/>
  <c r="AS144" i="21"/>
  <c r="AM144" i="21"/>
  <c r="AU144" i="21"/>
  <c r="AK144" i="21"/>
  <c r="AD144" i="21" s="1"/>
  <c r="AI144" i="21"/>
  <c r="AJ144" i="21"/>
  <c r="AM130" i="21"/>
  <c r="AQ130" i="21"/>
  <c r="AU130" i="21"/>
  <c r="AN130" i="21"/>
  <c r="AR130" i="21"/>
  <c r="AV130" i="21"/>
  <c r="AO130" i="21"/>
  <c r="AS130" i="21"/>
  <c r="AW130" i="21"/>
  <c r="AL130" i="21"/>
  <c r="AP130" i="21"/>
  <c r="AT130" i="21"/>
  <c r="AX130" i="21"/>
  <c r="AJ130" i="21"/>
  <c r="AK130" i="21"/>
  <c r="AD130" i="21" s="1"/>
  <c r="AI130" i="21"/>
  <c r="AJ21" i="21"/>
  <c r="AK21" i="21"/>
  <c r="AI21" i="21"/>
  <c r="AO67" i="21"/>
  <c r="AS67" i="21"/>
  <c r="AW67" i="21"/>
  <c r="AL67" i="21"/>
  <c r="AP67" i="21"/>
  <c r="AT67" i="21"/>
  <c r="AX67" i="21"/>
  <c r="AM67" i="21"/>
  <c r="AQ67" i="21"/>
  <c r="AU67" i="21"/>
  <c r="AN67" i="21"/>
  <c r="AR67" i="21"/>
  <c r="AV67" i="21"/>
  <c r="AJ67" i="21"/>
  <c r="AI67" i="21"/>
  <c r="AK67" i="21"/>
  <c r="AD67" i="21" s="1"/>
  <c r="AN113" i="21"/>
  <c r="AR113" i="21"/>
  <c r="AV113" i="21"/>
  <c r="AO113" i="21"/>
  <c r="AS113" i="21"/>
  <c r="AW113" i="21"/>
  <c r="AL113" i="21"/>
  <c r="AP113" i="21"/>
  <c r="AT113" i="21"/>
  <c r="AX113" i="21"/>
  <c r="AM113" i="21"/>
  <c r="AQ113" i="21"/>
  <c r="AU113" i="21"/>
  <c r="AJ113" i="21"/>
  <c r="AK113" i="21"/>
  <c r="AD113" i="21" s="1"/>
  <c r="AI113" i="21"/>
  <c r="AM159" i="21"/>
  <c r="AQ159" i="21"/>
  <c r="AU159" i="21"/>
  <c r="AO159" i="21"/>
  <c r="AS159" i="21"/>
  <c r="AW159" i="21"/>
  <c r="AL159" i="21"/>
  <c r="AT159" i="21"/>
  <c r="AN159" i="21"/>
  <c r="AV159" i="21"/>
  <c r="AP159" i="21"/>
  <c r="AX159" i="21"/>
  <c r="AR159" i="21"/>
  <c r="AK159" i="21"/>
  <c r="AD159" i="21" s="1"/>
  <c r="AJ159" i="21"/>
  <c r="AI159" i="21"/>
  <c r="AM138" i="21"/>
  <c r="AQ138" i="21"/>
  <c r="AU138" i="21"/>
  <c r="AN138" i="21"/>
  <c r="AR138" i="21"/>
  <c r="AV138" i="21"/>
  <c r="AO138" i="21"/>
  <c r="AS138" i="21"/>
  <c r="AW138" i="21"/>
  <c r="AL138" i="21"/>
  <c r="AP138" i="21"/>
  <c r="AT138" i="21"/>
  <c r="AX138" i="21"/>
  <c r="AI138" i="21"/>
  <c r="AJ138" i="21"/>
  <c r="AK138" i="21"/>
  <c r="AD138" i="21" s="1"/>
  <c r="AI29" i="21"/>
  <c r="AJ29" i="21"/>
  <c r="AK29" i="21"/>
  <c r="AL139" i="21"/>
  <c r="AP139" i="21"/>
  <c r="AT139" i="21"/>
  <c r="AX139" i="21"/>
  <c r="AM139" i="21"/>
  <c r="AQ139" i="21"/>
  <c r="AU139" i="21"/>
  <c r="AN139" i="21"/>
  <c r="AR139" i="21"/>
  <c r="AV139" i="21"/>
  <c r="AO139" i="21"/>
  <c r="AS139" i="21"/>
  <c r="AW139" i="21"/>
  <c r="AJ139" i="21"/>
  <c r="AI139" i="21"/>
  <c r="AK139" i="21"/>
  <c r="AD139" i="21" s="1"/>
  <c r="AJ22" i="21"/>
  <c r="AI22" i="21"/>
  <c r="AK22" i="21"/>
  <c r="AO116" i="21"/>
  <c r="AS116" i="21"/>
  <c r="AW116" i="21"/>
  <c r="AL116" i="21"/>
  <c r="AP116" i="21"/>
  <c r="AT116" i="21"/>
  <c r="AX116" i="21"/>
  <c r="AM116" i="21"/>
  <c r="AQ116" i="21"/>
  <c r="AU116" i="21"/>
  <c r="AN116" i="21"/>
  <c r="AR116" i="21"/>
  <c r="AV116" i="21"/>
  <c r="AK116" i="21"/>
  <c r="AD116" i="21" s="1"/>
  <c r="AJ116" i="21"/>
  <c r="AI116" i="21"/>
  <c r="AM114" i="21"/>
  <c r="AQ114" i="21"/>
  <c r="AU114" i="21"/>
  <c r="AN114" i="21"/>
  <c r="AR114" i="21"/>
  <c r="AV114" i="21"/>
  <c r="AO114" i="21"/>
  <c r="AS114" i="21"/>
  <c r="AW114" i="21"/>
  <c r="AL114" i="21"/>
  <c r="AP114" i="21"/>
  <c r="AT114" i="21"/>
  <c r="AX114" i="21"/>
  <c r="AJ114" i="21"/>
  <c r="AI114" i="21"/>
  <c r="AK114" i="21"/>
  <c r="AD114" i="21" s="1"/>
  <c r="AL148" i="21"/>
  <c r="AP148" i="21"/>
  <c r="AT148" i="21"/>
  <c r="AX148" i="21"/>
  <c r="AN148" i="21"/>
  <c r="AR148" i="21"/>
  <c r="AV148" i="21"/>
  <c r="AS148" i="21"/>
  <c r="AM148" i="21"/>
  <c r="AU148" i="21"/>
  <c r="AO148" i="21"/>
  <c r="AW148" i="21"/>
  <c r="AQ148" i="21"/>
  <c r="AJ148" i="21"/>
  <c r="AK148" i="21"/>
  <c r="AD148" i="21" s="1"/>
  <c r="AI148" i="21"/>
  <c r="AO51" i="21"/>
  <c r="AS51" i="21"/>
  <c r="AW51" i="21"/>
  <c r="AL51" i="21"/>
  <c r="AP51" i="21"/>
  <c r="AT51" i="21"/>
  <c r="AX51" i="21"/>
  <c r="AM51" i="21"/>
  <c r="AQ51" i="21"/>
  <c r="AU51" i="21"/>
  <c r="AN51" i="21"/>
  <c r="AR51" i="21"/>
  <c r="AV51" i="21"/>
  <c r="AJ51" i="21"/>
  <c r="AK51" i="21"/>
  <c r="AD51" i="21" s="1"/>
  <c r="AI51" i="21"/>
  <c r="AN97" i="21"/>
  <c r="AR97" i="21"/>
  <c r="AV97" i="21"/>
  <c r="AO97" i="21"/>
  <c r="AS97" i="21"/>
  <c r="AW97" i="21"/>
  <c r="AL97" i="21"/>
  <c r="AP97" i="21"/>
  <c r="AT97" i="21"/>
  <c r="AX97" i="21"/>
  <c r="AM97" i="21"/>
  <c r="AQ97" i="21"/>
  <c r="AU97" i="21"/>
  <c r="AJ97" i="21"/>
  <c r="AK97" i="21"/>
  <c r="AD97" i="21" s="1"/>
  <c r="AI97" i="21"/>
  <c r="AM143" i="21"/>
  <c r="AQ143" i="21"/>
  <c r="AU143" i="21"/>
  <c r="AO143" i="21"/>
  <c r="AS143" i="21"/>
  <c r="AW143" i="21"/>
  <c r="AL143" i="21"/>
  <c r="AT143" i="21"/>
  <c r="AN143" i="21"/>
  <c r="AV143" i="21"/>
  <c r="AP143" i="21"/>
  <c r="AX143" i="21"/>
  <c r="AR143" i="21"/>
  <c r="AJ143" i="21"/>
  <c r="AK143" i="21"/>
  <c r="AD143" i="21" s="1"/>
  <c r="AI143" i="21"/>
  <c r="BK15" i="21"/>
  <c r="BK16" i="21" s="1"/>
  <c r="BK17" i="21" s="1"/>
  <c r="BK18" i="21" s="1"/>
  <c r="BK19" i="21" s="1"/>
  <c r="BK20" i="21" s="1"/>
  <c r="BK21" i="21" s="1"/>
  <c r="BK22" i="21" s="1"/>
  <c r="BK23" i="21" s="1"/>
  <c r="BK24" i="21" s="1"/>
  <c r="BK25" i="21" s="1"/>
  <c r="BK26" i="21" s="1"/>
  <c r="AL111" i="21"/>
  <c r="AP111" i="21"/>
  <c r="AT111" i="21"/>
  <c r="AX111" i="21"/>
  <c r="AM111" i="21"/>
  <c r="AQ111" i="21"/>
  <c r="AU111" i="21"/>
  <c r="AN111" i="21"/>
  <c r="AR111" i="21"/>
  <c r="AV111" i="21"/>
  <c r="AO111" i="21"/>
  <c r="AS111" i="21"/>
  <c r="AW111" i="21"/>
  <c r="AJ111" i="21"/>
  <c r="AI111" i="21"/>
  <c r="AK111" i="21"/>
  <c r="AD111" i="21" s="1"/>
  <c r="AN141" i="21"/>
  <c r="AR141" i="21"/>
  <c r="AV141" i="21"/>
  <c r="AO141" i="21"/>
  <c r="AS141" i="21"/>
  <c r="AW141" i="21"/>
  <c r="AL141" i="21"/>
  <c r="AP141" i="21"/>
  <c r="AT141" i="21"/>
  <c r="AX141" i="21"/>
  <c r="AM141" i="21"/>
  <c r="AQ141" i="21"/>
  <c r="AU141" i="21"/>
  <c r="AI141" i="21"/>
  <c r="AJ141" i="21"/>
  <c r="AK141" i="21"/>
  <c r="AD141" i="21" s="1"/>
  <c r="AN60" i="21"/>
  <c r="AR60" i="21"/>
  <c r="AV60" i="21"/>
  <c r="AO60" i="21"/>
  <c r="AS60" i="21"/>
  <c r="AW60" i="21"/>
  <c r="AL60" i="21"/>
  <c r="AP60" i="21"/>
  <c r="AT60" i="21"/>
  <c r="AX60" i="21"/>
  <c r="AM60" i="21"/>
  <c r="AQ60" i="21"/>
  <c r="AU60" i="21"/>
  <c r="AK60" i="21"/>
  <c r="AD60" i="21" s="1"/>
  <c r="AI60" i="21"/>
  <c r="AJ60" i="21"/>
  <c r="AM134" i="21"/>
  <c r="AQ134" i="21"/>
  <c r="AU134" i="21"/>
  <c r="AN134" i="21"/>
  <c r="AR134" i="21"/>
  <c r="AV134" i="21"/>
  <c r="AO134" i="21"/>
  <c r="AS134" i="21"/>
  <c r="AW134" i="21"/>
  <c r="AL134" i="21"/>
  <c r="AP134" i="21"/>
  <c r="AT134" i="21"/>
  <c r="AX134" i="21"/>
  <c r="AI134" i="21"/>
  <c r="AJ134" i="21"/>
  <c r="AK134" i="21"/>
  <c r="AD134" i="21" s="1"/>
  <c r="AI25" i="21"/>
  <c r="AJ25" i="21"/>
  <c r="AK25" i="21"/>
  <c r="AO71" i="21"/>
  <c r="AS71" i="21"/>
  <c r="AW71" i="21"/>
  <c r="AL71" i="21"/>
  <c r="AP71" i="21"/>
  <c r="AT71" i="21"/>
  <c r="AX71" i="21"/>
  <c r="AM71" i="21"/>
  <c r="AQ71" i="21"/>
  <c r="AU71" i="21"/>
  <c r="AN71" i="21"/>
  <c r="AR71" i="21"/>
  <c r="AV71" i="21"/>
  <c r="AI71" i="21"/>
  <c r="AK71" i="21"/>
  <c r="AD71" i="21" s="1"/>
  <c r="AJ71" i="21"/>
  <c r="AN117" i="21"/>
  <c r="AR117" i="21"/>
  <c r="AV117" i="21"/>
  <c r="AO117" i="21"/>
  <c r="AS117" i="21"/>
  <c r="AW117" i="21"/>
  <c r="AL117" i="21"/>
  <c r="AP117" i="21"/>
  <c r="AT117" i="21"/>
  <c r="AX117" i="21"/>
  <c r="AM117" i="21"/>
  <c r="AQ117" i="21"/>
  <c r="AU117" i="21"/>
  <c r="AI117" i="21"/>
  <c r="AJ117" i="21"/>
  <c r="AK117" i="21"/>
  <c r="AD117" i="21" s="1"/>
  <c r="AM163" i="21"/>
  <c r="AQ163" i="21"/>
  <c r="AU163" i="21"/>
  <c r="AO163" i="21"/>
  <c r="AS163" i="21"/>
  <c r="AW163" i="21"/>
  <c r="AP163" i="21"/>
  <c r="AX163" i="21"/>
  <c r="AR163" i="21"/>
  <c r="AL163" i="21"/>
  <c r="AT163" i="21"/>
  <c r="AN163" i="21"/>
  <c r="AV163" i="21"/>
  <c r="AI163" i="21"/>
  <c r="AK163" i="21"/>
  <c r="AD163" i="21" s="1"/>
  <c r="AJ163" i="21"/>
  <c r="AL62" i="21"/>
  <c r="AP62" i="21"/>
  <c r="AT62" i="21"/>
  <c r="AX62" i="21"/>
  <c r="AM62" i="21"/>
  <c r="AQ62" i="21"/>
  <c r="AU62" i="21"/>
  <c r="AN62" i="21"/>
  <c r="AR62" i="21"/>
  <c r="AV62" i="21"/>
  <c r="AO62" i="21"/>
  <c r="AS62" i="21"/>
  <c r="AW62" i="21"/>
  <c r="AI62" i="21"/>
  <c r="AJ62" i="21"/>
  <c r="AK62" i="21"/>
  <c r="AD62" i="21" s="1"/>
  <c r="AK40" i="21"/>
  <c r="AI40" i="21"/>
  <c r="AJ40" i="21"/>
  <c r="AM110" i="21"/>
  <c r="AQ110" i="21"/>
  <c r="AU110" i="21"/>
  <c r="AN110" i="21"/>
  <c r="AR110" i="21"/>
  <c r="AV110" i="21"/>
  <c r="AO110" i="21"/>
  <c r="AS110" i="21"/>
  <c r="AW110" i="21"/>
  <c r="AL110" i="21"/>
  <c r="AP110" i="21"/>
  <c r="AT110" i="21"/>
  <c r="AX110" i="21"/>
  <c r="AK110" i="21"/>
  <c r="AD110" i="21" s="1"/>
  <c r="AI110" i="21"/>
  <c r="AJ110" i="21"/>
  <c r="AL95" i="21"/>
  <c r="AP95" i="21"/>
  <c r="AT95" i="21"/>
  <c r="AX95" i="21"/>
  <c r="AM95" i="21"/>
  <c r="AQ95" i="21"/>
  <c r="AU95" i="21"/>
  <c r="AN95" i="21"/>
  <c r="AR95" i="21"/>
  <c r="AV95" i="21"/>
  <c r="AO95" i="21"/>
  <c r="AS95" i="21"/>
  <c r="AW95" i="21"/>
  <c r="AJ95" i="21"/>
  <c r="AI95" i="21"/>
  <c r="AK95" i="21"/>
  <c r="AD95" i="21" s="1"/>
  <c r="AJ42" i="21"/>
  <c r="AK42" i="21"/>
  <c r="AI42" i="21"/>
  <c r="BW15" i="21"/>
  <c r="BW16" i="21" s="1"/>
  <c r="BW17" i="21" s="1"/>
  <c r="BW18" i="21" s="1"/>
  <c r="BW19" i="21" s="1"/>
  <c r="BW20" i="21" s="1"/>
  <c r="BW21" i="21" s="1"/>
  <c r="BW22" i="21" s="1"/>
  <c r="BW23" i="21" s="1"/>
  <c r="BW24" i="21" s="1"/>
  <c r="BW25" i="21" s="1"/>
  <c r="BW26" i="21" s="1"/>
  <c r="AK15" i="21"/>
  <c r="AJ15" i="21"/>
  <c r="AI15" i="21"/>
  <c r="AM106" i="21"/>
  <c r="AQ106" i="21"/>
  <c r="AU106" i="21"/>
  <c r="AN106" i="21"/>
  <c r="AR106" i="21"/>
  <c r="AV106" i="21"/>
  <c r="AO106" i="21"/>
  <c r="AS106" i="21"/>
  <c r="AW106" i="21"/>
  <c r="AL106" i="21"/>
  <c r="AP106" i="21"/>
  <c r="AT106" i="21"/>
  <c r="AX106" i="21"/>
  <c r="AJ106" i="21"/>
  <c r="AK106" i="21"/>
  <c r="AD106" i="21" s="1"/>
  <c r="AI106" i="21"/>
  <c r="AL107" i="21"/>
  <c r="AP107" i="21"/>
  <c r="AT107" i="21"/>
  <c r="AX107" i="21"/>
  <c r="AM107" i="21"/>
  <c r="AQ107" i="21"/>
  <c r="AU107" i="21"/>
  <c r="AN107" i="21"/>
  <c r="AR107" i="21"/>
  <c r="AV107" i="21"/>
  <c r="AO107" i="21"/>
  <c r="AS107" i="21"/>
  <c r="AW107" i="21"/>
  <c r="AK107" i="21"/>
  <c r="AD107" i="21" s="1"/>
  <c r="AJ107" i="21"/>
  <c r="AI107" i="21"/>
  <c r="AN137" i="21"/>
  <c r="AR137" i="21"/>
  <c r="AV137" i="21"/>
  <c r="AO137" i="21"/>
  <c r="AS137" i="21"/>
  <c r="AW137" i="21"/>
  <c r="AL137" i="21"/>
  <c r="AP137" i="21"/>
  <c r="AT137" i="21"/>
  <c r="AX137" i="21"/>
  <c r="AM137" i="21"/>
  <c r="AQ137" i="21"/>
  <c r="AU137" i="21"/>
  <c r="AJ137" i="21"/>
  <c r="AK137" i="21"/>
  <c r="AD137" i="21" s="1"/>
  <c r="AI137" i="21"/>
  <c r="AN52" i="21"/>
  <c r="AR52" i="21"/>
  <c r="AV52" i="21"/>
  <c r="AO52" i="21"/>
  <c r="AS52" i="21"/>
  <c r="AW52" i="21"/>
  <c r="AL52" i="21"/>
  <c r="AP52" i="21"/>
  <c r="AT52" i="21"/>
  <c r="AX52" i="21"/>
  <c r="AM52" i="21"/>
  <c r="AQ52" i="21"/>
  <c r="AU52" i="21"/>
  <c r="AK52" i="21"/>
  <c r="AD52" i="21" s="1"/>
  <c r="AI52" i="21"/>
  <c r="AJ52" i="21"/>
  <c r="AL82" i="21"/>
  <c r="AP82" i="21"/>
  <c r="AT82" i="21"/>
  <c r="AX82" i="21"/>
  <c r="AM82" i="21"/>
  <c r="AQ82" i="21"/>
  <c r="AU82" i="21"/>
  <c r="AN82" i="21"/>
  <c r="AR82" i="21"/>
  <c r="AV82" i="21"/>
  <c r="AO82" i="21"/>
  <c r="AS82" i="21"/>
  <c r="AW82" i="21"/>
  <c r="AK82" i="21"/>
  <c r="AD82" i="21" s="1"/>
  <c r="AI82" i="21"/>
  <c r="AJ82" i="21"/>
  <c r="AN80" i="21"/>
  <c r="AR80" i="21"/>
  <c r="AV80" i="21"/>
  <c r="AO80" i="21"/>
  <c r="AS80" i="21"/>
  <c r="AW80" i="21"/>
  <c r="AL80" i="21"/>
  <c r="AP80" i="21"/>
  <c r="AT80" i="21"/>
  <c r="AX80" i="21"/>
  <c r="AM80" i="21"/>
  <c r="AQ80" i="21"/>
  <c r="AU80" i="21"/>
  <c r="AK80" i="21"/>
  <c r="AD80" i="21" s="1"/>
  <c r="AJ80" i="21"/>
  <c r="AI80" i="21"/>
  <c r="AK46" i="21"/>
  <c r="AI46" i="21"/>
  <c r="AJ46" i="21"/>
  <c r="AK26" i="21"/>
  <c r="AI26" i="21"/>
  <c r="AJ26" i="21"/>
  <c r="AM155" i="21"/>
  <c r="AQ155" i="21"/>
  <c r="AU155" i="21"/>
  <c r="AO155" i="21"/>
  <c r="AS155" i="21"/>
  <c r="AW155" i="21"/>
  <c r="AP155" i="21"/>
  <c r="AX155" i="21"/>
  <c r="AR155" i="21"/>
  <c r="AL155" i="21"/>
  <c r="AT155" i="21"/>
  <c r="AN155" i="21"/>
  <c r="AV155" i="21"/>
  <c r="AK155" i="21"/>
  <c r="AD155" i="21" s="1"/>
  <c r="AJ155" i="21"/>
  <c r="AI155" i="21"/>
  <c r="AM102" i="21"/>
  <c r="AQ102" i="21"/>
  <c r="AU102" i="21"/>
  <c r="AN102" i="21"/>
  <c r="AR102" i="21"/>
  <c r="AV102" i="21"/>
  <c r="AO102" i="21"/>
  <c r="AS102" i="21"/>
  <c r="AW102" i="21"/>
  <c r="AL102" i="21"/>
  <c r="AP102" i="21"/>
  <c r="AT102" i="21"/>
  <c r="AX102" i="21"/>
  <c r="AJ102" i="21"/>
  <c r="AK102" i="21"/>
  <c r="AD102" i="21" s="1"/>
  <c r="AI102" i="21"/>
  <c r="AO120" i="21"/>
  <c r="AS120" i="21"/>
  <c r="AW120" i="21"/>
  <c r="AL120" i="21"/>
  <c r="AP120" i="21"/>
  <c r="AT120" i="21"/>
  <c r="AX120" i="21"/>
  <c r="AM120" i="21"/>
  <c r="AQ120" i="21"/>
  <c r="AU120" i="21"/>
  <c r="AN120" i="21"/>
  <c r="AR120" i="21"/>
  <c r="AV120" i="21"/>
  <c r="AI120" i="21"/>
  <c r="AJ120" i="21"/>
  <c r="AK120" i="21"/>
  <c r="AD120" i="21" s="1"/>
  <c r="AK39" i="21"/>
  <c r="AJ39" i="21"/>
  <c r="AI39" i="21"/>
  <c r="AM85" i="21"/>
  <c r="AQ85" i="21"/>
  <c r="AU85" i="21"/>
  <c r="AN85" i="21"/>
  <c r="AR85" i="21"/>
  <c r="AV85" i="21"/>
  <c r="AO85" i="21"/>
  <c r="AS85" i="21"/>
  <c r="AW85" i="21"/>
  <c r="AL85" i="21"/>
  <c r="AP85" i="21"/>
  <c r="AT85" i="21"/>
  <c r="AX85" i="21"/>
  <c r="AJ85" i="21"/>
  <c r="AK85" i="21"/>
  <c r="AD85" i="21" s="1"/>
  <c r="AI85" i="21"/>
  <c r="AL131" i="21"/>
  <c r="AP131" i="21"/>
  <c r="AT131" i="21"/>
  <c r="AX131" i="21"/>
  <c r="AM131" i="21"/>
  <c r="AQ131" i="21"/>
  <c r="AU131" i="21"/>
  <c r="AN131" i="21"/>
  <c r="AR131" i="21"/>
  <c r="AV131" i="21"/>
  <c r="AO131" i="21"/>
  <c r="AS131" i="21"/>
  <c r="AW131" i="21"/>
  <c r="AI131" i="21"/>
  <c r="AK131" i="21"/>
  <c r="AD131" i="21" s="1"/>
  <c r="AJ131" i="21"/>
  <c r="AJ30" i="21"/>
  <c r="AK30" i="21"/>
  <c r="AI30" i="21"/>
  <c r="AO132" i="21"/>
  <c r="AS132" i="21"/>
  <c r="AW132" i="21"/>
  <c r="AL132" i="21"/>
  <c r="AP132" i="21"/>
  <c r="AT132" i="21"/>
  <c r="AX132" i="21"/>
  <c r="AM132" i="21"/>
  <c r="AQ132" i="21"/>
  <c r="AU132" i="21"/>
  <c r="AN132" i="21"/>
  <c r="AR132" i="21"/>
  <c r="AV132" i="21"/>
  <c r="AJ132" i="21"/>
  <c r="AK132" i="21"/>
  <c r="AD132" i="21" s="1"/>
  <c r="AI132" i="21"/>
  <c r="AN93" i="21"/>
  <c r="AR93" i="21"/>
  <c r="AV93" i="21"/>
  <c r="AO93" i="21"/>
  <c r="AS93" i="21"/>
  <c r="AW93" i="21"/>
  <c r="AL93" i="21"/>
  <c r="AP93" i="21"/>
  <c r="AT93" i="21"/>
  <c r="AX93" i="21"/>
  <c r="AM93" i="21"/>
  <c r="AQ93" i="21"/>
  <c r="AU93" i="21"/>
  <c r="AJ93" i="21"/>
  <c r="AK93" i="21"/>
  <c r="AD93" i="21" s="1"/>
  <c r="AI93" i="21"/>
  <c r="AO92" i="21"/>
  <c r="AS92" i="21"/>
  <c r="AW92" i="21"/>
  <c r="AL92" i="21"/>
  <c r="AP92" i="21"/>
  <c r="AT92" i="21"/>
  <c r="AX92" i="21"/>
  <c r="AM92" i="21"/>
  <c r="AQ92" i="21"/>
  <c r="AU92" i="21"/>
  <c r="AN92" i="21"/>
  <c r="AR92" i="21"/>
  <c r="AV92" i="21"/>
  <c r="AJ92" i="21"/>
  <c r="AK92" i="21"/>
  <c r="AD92" i="21" s="1"/>
  <c r="AI92" i="21"/>
  <c r="AL86" i="21"/>
  <c r="AP86" i="21"/>
  <c r="AT86" i="21"/>
  <c r="AX86" i="21"/>
  <c r="AM86" i="21"/>
  <c r="AQ86" i="21"/>
  <c r="AU86" i="21"/>
  <c r="AN86" i="21"/>
  <c r="AR86" i="21"/>
  <c r="AV86" i="21"/>
  <c r="AO86" i="21"/>
  <c r="AS86" i="21"/>
  <c r="AW86" i="21"/>
  <c r="AI86" i="21"/>
  <c r="AJ86" i="21"/>
  <c r="AK86" i="21"/>
  <c r="AD86" i="21" s="1"/>
  <c r="AN88" i="21"/>
  <c r="AR88" i="21"/>
  <c r="AV88" i="21"/>
  <c r="AO88" i="21"/>
  <c r="AS88" i="21"/>
  <c r="AW88" i="21"/>
  <c r="AL88" i="21"/>
  <c r="AP88" i="21"/>
  <c r="AT88" i="21"/>
  <c r="AX88" i="21"/>
  <c r="AM88" i="21"/>
  <c r="AQ88" i="21"/>
  <c r="AU88" i="21"/>
  <c r="AK88" i="21"/>
  <c r="AD88" i="21" s="1"/>
  <c r="AI88" i="21"/>
  <c r="AJ88" i="21"/>
  <c r="AJ23" i="21"/>
  <c r="AI23" i="21"/>
  <c r="AK23" i="21"/>
  <c r="AM69" i="21"/>
  <c r="AQ69" i="21"/>
  <c r="AU69" i="21"/>
  <c r="AN69" i="21"/>
  <c r="AR69" i="21"/>
  <c r="AV69" i="21"/>
  <c r="AO69" i="21"/>
  <c r="AS69" i="21"/>
  <c r="AW69" i="21"/>
  <c r="AL69" i="21"/>
  <c r="AP69" i="21"/>
  <c r="AT69" i="21"/>
  <c r="AX69" i="21"/>
  <c r="AK69" i="21"/>
  <c r="AD69" i="21" s="1"/>
  <c r="AI69" i="21"/>
  <c r="AJ69" i="21"/>
  <c r="AL115" i="21"/>
  <c r="AP115" i="21"/>
  <c r="AT115" i="21"/>
  <c r="AX115" i="21"/>
  <c r="AM115" i="21"/>
  <c r="AQ115" i="21"/>
  <c r="AU115" i="21"/>
  <c r="AN115" i="21"/>
  <c r="AR115" i="21"/>
  <c r="AV115" i="21"/>
  <c r="AO115" i="21"/>
  <c r="AS115" i="21"/>
  <c r="AW115" i="21"/>
  <c r="AJ115" i="21"/>
  <c r="AI115" i="21"/>
  <c r="AK115" i="21"/>
  <c r="AD115" i="21" s="1"/>
  <c r="AO161" i="21"/>
  <c r="AS161" i="21"/>
  <c r="AW161" i="21"/>
  <c r="AM161" i="21"/>
  <c r="AQ161" i="21"/>
  <c r="AU161" i="21"/>
  <c r="AR161" i="21"/>
  <c r="AL161" i="21"/>
  <c r="AT161" i="21"/>
  <c r="AN161" i="21"/>
  <c r="AV161" i="21"/>
  <c r="AP161" i="21"/>
  <c r="AX161" i="21"/>
  <c r="AK161" i="21"/>
  <c r="AD161" i="21" s="1"/>
  <c r="AI161" i="21"/>
  <c r="AJ161" i="21"/>
  <c r="AO100" i="21"/>
  <c r="AS100" i="21"/>
  <c r="AW100" i="21"/>
  <c r="AL100" i="21"/>
  <c r="AP100" i="21"/>
  <c r="AT100" i="21"/>
  <c r="AX100" i="21"/>
  <c r="AM100" i="21"/>
  <c r="AQ100" i="21"/>
  <c r="AU100" i="21"/>
  <c r="AN100" i="21"/>
  <c r="AR100" i="21"/>
  <c r="AV100" i="21"/>
  <c r="AK100" i="21"/>
  <c r="AD100" i="21" s="1"/>
  <c r="AI100" i="21"/>
  <c r="AJ100" i="21"/>
  <c r="BH15" i="21"/>
  <c r="BH16" i="21" s="1"/>
  <c r="BH17" i="21" s="1"/>
  <c r="BH18" i="21" s="1"/>
  <c r="BH19" i="21" s="1"/>
  <c r="BH20" i="21" s="1"/>
  <c r="BH21" i="21" s="1"/>
  <c r="BH22" i="21" s="1"/>
  <c r="BH23" i="21" s="1"/>
  <c r="BH24" i="21" s="1"/>
  <c r="BH25" i="21" s="1"/>
  <c r="BH26" i="21" s="1"/>
  <c r="AL160" i="21"/>
  <c r="AP160" i="21"/>
  <c r="AT160" i="21"/>
  <c r="AX160" i="21"/>
  <c r="AN160" i="21"/>
  <c r="AR160" i="21"/>
  <c r="AV160" i="21"/>
  <c r="AO160" i="21"/>
  <c r="AW160" i="21"/>
  <c r="AQ160" i="21"/>
  <c r="AS160" i="21"/>
  <c r="AM160" i="21"/>
  <c r="AU160" i="21"/>
  <c r="AK160" i="21"/>
  <c r="AD160" i="21" s="1"/>
  <c r="AI160" i="21"/>
  <c r="AJ160" i="21"/>
  <c r="AL58" i="21"/>
  <c r="AP58" i="21"/>
  <c r="AT58" i="21"/>
  <c r="AX58" i="21"/>
  <c r="AM58" i="21"/>
  <c r="AQ58" i="21"/>
  <c r="AU58" i="21"/>
  <c r="AN58" i="21"/>
  <c r="AR58" i="21"/>
  <c r="AV58" i="21"/>
  <c r="AO58" i="21"/>
  <c r="AS58" i="21"/>
  <c r="AW58" i="21"/>
  <c r="AJ58" i="21"/>
  <c r="AK58" i="21"/>
  <c r="AD58" i="21" s="1"/>
  <c r="AI58" i="21"/>
  <c r="AJ32" i="21"/>
  <c r="AI32" i="21"/>
  <c r="AK32" i="21"/>
  <c r="AM89" i="21"/>
  <c r="AQ89" i="21"/>
  <c r="AU89" i="21"/>
  <c r="AN89" i="21"/>
  <c r="AR89" i="21"/>
  <c r="AV89" i="21"/>
  <c r="AO89" i="21"/>
  <c r="AS89" i="21"/>
  <c r="AW89" i="21"/>
  <c r="AL89" i="21"/>
  <c r="AP89" i="21"/>
  <c r="AT89" i="21"/>
  <c r="AX89" i="21"/>
  <c r="AJ89" i="21"/>
  <c r="AK89" i="21"/>
  <c r="AD89" i="21" s="1"/>
  <c r="AI89" i="21"/>
  <c r="AL135" i="21"/>
  <c r="AP135" i="21"/>
  <c r="AT135" i="21"/>
  <c r="AX135" i="21"/>
  <c r="AM135" i="21"/>
  <c r="AQ135" i="21"/>
  <c r="AU135" i="21"/>
  <c r="AN135" i="21"/>
  <c r="AR135" i="21"/>
  <c r="AV135" i="21"/>
  <c r="AO135" i="21"/>
  <c r="AS135" i="21"/>
  <c r="AW135" i="21"/>
  <c r="AK135" i="21"/>
  <c r="AD135" i="21" s="1"/>
  <c r="AJ135" i="21"/>
  <c r="AI135" i="21"/>
  <c r="AK34" i="21"/>
  <c r="AJ34" i="21"/>
  <c r="AI34" i="21"/>
  <c r="AO140" i="21"/>
  <c r="AS140" i="21"/>
  <c r="AW140" i="21"/>
  <c r="AL140" i="21"/>
  <c r="AP140" i="21"/>
  <c r="AT140" i="21"/>
  <c r="AX140" i="21"/>
  <c r="AM140" i="21"/>
  <c r="AQ140" i="21"/>
  <c r="AU140" i="21"/>
  <c r="AN140" i="21"/>
  <c r="AR140" i="21"/>
  <c r="AV140" i="21"/>
  <c r="AJ140" i="21"/>
  <c r="AK140" i="21"/>
  <c r="AD140" i="21" s="1"/>
  <c r="AI140" i="21"/>
  <c r="AM126" i="21"/>
  <c r="AQ126" i="21"/>
  <c r="AU126" i="21"/>
  <c r="AN126" i="21"/>
  <c r="AR126" i="21"/>
  <c r="AV126" i="21"/>
  <c r="AO126" i="21"/>
  <c r="AS126" i="21"/>
  <c r="AW126" i="21"/>
  <c r="AL126" i="21"/>
  <c r="AP126" i="21"/>
  <c r="AT126" i="21"/>
  <c r="AX126" i="21"/>
  <c r="AJ126" i="21"/>
  <c r="AK126" i="21"/>
  <c r="AD126" i="21" s="1"/>
  <c r="AI126" i="21"/>
  <c r="AJ17" i="21"/>
  <c r="AI17" i="21"/>
  <c r="AK17" i="21"/>
  <c r="AO63" i="21"/>
  <c r="AS63" i="21"/>
  <c r="AW63" i="21"/>
  <c r="AL63" i="21"/>
  <c r="AP63" i="21"/>
  <c r="AT63" i="21"/>
  <c r="AX63" i="21"/>
  <c r="AM63" i="21"/>
  <c r="AQ63" i="21"/>
  <c r="AU63" i="21"/>
  <c r="AN63" i="21"/>
  <c r="AR63" i="21"/>
  <c r="AV63" i="21"/>
  <c r="AK63" i="21"/>
  <c r="AD63" i="21" s="1"/>
  <c r="AJ63" i="21"/>
  <c r="AI63" i="21"/>
  <c r="AJ47" i="21"/>
  <c r="AI47" i="21"/>
  <c r="AK47" i="21"/>
  <c r="AM61" i="21"/>
  <c r="AQ61" i="21"/>
  <c r="AU61" i="21"/>
  <c r="AN61" i="21"/>
  <c r="AR61" i="21"/>
  <c r="AV61" i="21"/>
  <c r="AO61" i="21"/>
  <c r="AS61" i="21"/>
  <c r="AW61" i="21"/>
  <c r="AL61" i="21"/>
  <c r="AP61" i="21"/>
  <c r="AT61" i="21"/>
  <c r="AX61" i="21"/>
  <c r="AI61" i="21"/>
  <c r="AK61" i="21"/>
  <c r="AD61" i="21" s="1"/>
  <c r="AJ61" i="21"/>
  <c r="AK28" i="21"/>
  <c r="AJ28" i="21"/>
  <c r="AI28" i="21"/>
  <c r="AL54" i="21"/>
  <c r="AP54" i="21"/>
  <c r="AT54" i="21"/>
  <c r="AX54" i="21"/>
  <c r="AM54" i="21"/>
  <c r="AQ54" i="21"/>
  <c r="AU54" i="21"/>
  <c r="AN54" i="21"/>
  <c r="AR54" i="21"/>
  <c r="AV54" i="21"/>
  <c r="AO54" i="21"/>
  <c r="AS54" i="21"/>
  <c r="AW54" i="21"/>
  <c r="AJ54" i="21"/>
  <c r="AK54" i="21"/>
  <c r="AD54" i="21" s="1"/>
  <c r="AI54" i="21"/>
  <c r="AK24" i="21"/>
  <c r="AI24" i="21"/>
  <c r="AJ24" i="21"/>
  <c r="AN146" i="21"/>
  <c r="AR146" i="21"/>
  <c r="AV146" i="21"/>
  <c r="AL146" i="21"/>
  <c r="AP146" i="21"/>
  <c r="AT146" i="21"/>
  <c r="AX146" i="21"/>
  <c r="AM146" i="21"/>
  <c r="AU146" i="21"/>
  <c r="AO146" i="21"/>
  <c r="AW146" i="21"/>
  <c r="AQ146" i="21"/>
  <c r="AS146" i="21"/>
  <c r="AJ146" i="21"/>
  <c r="AK146" i="21"/>
  <c r="AD146" i="21" s="1"/>
  <c r="AI146" i="21"/>
  <c r="AJ37" i="21"/>
  <c r="AK37" i="21"/>
  <c r="AI37" i="21"/>
  <c r="AO83" i="21"/>
  <c r="AS83" i="21"/>
  <c r="AW83" i="21"/>
  <c r="AL83" i="21"/>
  <c r="AP83" i="21"/>
  <c r="AT83" i="21"/>
  <c r="AX83" i="21"/>
  <c r="AM83" i="21"/>
  <c r="AQ83" i="21"/>
  <c r="AU83" i="21"/>
  <c r="AN83" i="21"/>
  <c r="AR83" i="21"/>
  <c r="AV83" i="21"/>
  <c r="AK83" i="21"/>
  <c r="AD83" i="21" s="1"/>
  <c r="AJ83" i="21"/>
  <c r="AI83" i="21"/>
  <c r="AL90" i="21"/>
  <c r="AP90" i="21"/>
  <c r="AM90" i="21"/>
  <c r="AQ90" i="21"/>
  <c r="AN90" i="21"/>
  <c r="AR90" i="21"/>
  <c r="AV90" i="21"/>
  <c r="AO90" i="21"/>
  <c r="AS90" i="21"/>
  <c r="AT90" i="21"/>
  <c r="AU90" i="21"/>
  <c r="AW90" i="21"/>
  <c r="AX90" i="21"/>
  <c r="AJ90" i="21"/>
  <c r="AK90" i="21"/>
  <c r="AD90" i="21" s="1"/>
  <c r="AI90" i="21"/>
  <c r="AO124" i="21"/>
  <c r="AS124" i="21"/>
  <c r="AW124" i="21"/>
  <c r="AL124" i="21"/>
  <c r="AP124" i="21"/>
  <c r="AT124" i="21"/>
  <c r="AX124" i="21"/>
  <c r="AM124" i="21"/>
  <c r="AQ124" i="21"/>
  <c r="AU124" i="21"/>
  <c r="AN124" i="21"/>
  <c r="AR124" i="21"/>
  <c r="AV124" i="21"/>
  <c r="AI124" i="21"/>
  <c r="AK124" i="21"/>
  <c r="AD124" i="21" s="1"/>
  <c r="AJ124" i="21"/>
  <c r="BX27" i="21"/>
  <c r="BX28" i="21" s="1"/>
  <c r="BX29" i="21" s="1"/>
  <c r="BX30" i="21" s="1"/>
  <c r="BX31" i="21" s="1"/>
  <c r="BX32" i="21" s="1"/>
  <c r="BX33" i="21" s="1"/>
  <c r="BX34" i="21" s="1"/>
  <c r="BX35" i="21" s="1"/>
  <c r="BK27" i="21"/>
  <c r="BK28" i="21" s="1"/>
  <c r="BK29" i="21" s="1"/>
  <c r="BK30" i="21" s="1"/>
  <c r="BK31" i="21" s="1"/>
  <c r="BK32" i="21" s="1"/>
  <c r="BK33" i="21" s="1"/>
  <c r="BK34" i="21" s="1"/>
  <c r="BK35" i="21" s="1"/>
  <c r="BW27" i="21"/>
  <c r="BW28" i="21" s="1"/>
  <c r="BW29" i="21" s="1"/>
  <c r="BW30" i="21" s="1"/>
  <c r="BW31" i="21" s="1"/>
  <c r="BW32" i="21" s="1"/>
  <c r="BW33" i="21" s="1"/>
  <c r="BW34" i="21" s="1"/>
  <c r="BW35" i="21" s="1"/>
  <c r="BJ27" i="21"/>
  <c r="BJ28" i="21" s="1"/>
  <c r="BJ29" i="21" s="1"/>
  <c r="BJ30" i="21" s="1"/>
  <c r="BJ31" i="21" s="1"/>
  <c r="BJ32" i="21" s="1"/>
  <c r="BJ33" i="21" s="1"/>
  <c r="BJ34" i="21" s="1"/>
  <c r="BJ35" i="21" s="1"/>
  <c r="BV27" i="21"/>
  <c r="BV28" i="21" s="1"/>
  <c r="BV29" i="21" s="1"/>
  <c r="BV30" i="21" s="1"/>
  <c r="BV31" i="21" s="1"/>
  <c r="BV32" i="21" s="1"/>
  <c r="BV33" i="21" s="1"/>
  <c r="BV34" i="21" s="1"/>
  <c r="BV35" i="21" s="1"/>
  <c r="AM57" i="21"/>
  <c r="AQ57" i="21"/>
  <c r="AU57" i="21"/>
  <c r="AN57" i="21"/>
  <c r="AR57" i="21"/>
  <c r="AV57" i="21"/>
  <c r="AO57" i="21"/>
  <c r="AS57" i="21"/>
  <c r="AW57" i="21"/>
  <c r="AL57" i="21"/>
  <c r="AP57" i="21"/>
  <c r="AT57" i="21"/>
  <c r="AX57" i="21"/>
  <c r="AK57" i="21"/>
  <c r="AD57" i="21" s="1"/>
  <c r="AJ57" i="21"/>
  <c r="AI57" i="21"/>
  <c r="AL103" i="21"/>
  <c r="AP103" i="21"/>
  <c r="AT103" i="21"/>
  <c r="AX103" i="21"/>
  <c r="AM103" i="21"/>
  <c r="AQ103" i="21"/>
  <c r="AU103" i="21"/>
  <c r="AN103" i="21"/>
  <c r="AR103" i="21"/>
  <c r="AV103" i="21"/>
  <c r="AO103" i="21"/>
  <c r="AS103" i="21"/>
  <c r="AW103" i="21"/>
  <c r="AJ103" i="21"/>
  <c r="AI103" i="21"/>
  <c r="AK103" i="21"/>
  <c r="AD103" i="21" s="1"/>
  <c r="AO149" i="21"/>
  <c r="AS149" i="21"/>
  <c r="AW149" i="21"/>
  <c r="AM149" i="21"/>
  <c r="AQ149" i="21"/>
  <c r="AU149" i="21"/>
  <c r="AN149" i="21"/>
  <c r="AV149" i="21"/>
  <c r="AP149" i="21"/>
  <c r="AX149" i="21"/>
  <c r="AR149" i="21"/>
  <c r="AL149" i="21"/>
  <c r="AT149" i="21"/>
  <c r="AJ149" i="21"/>
  <c r="AK149" i="21"/>
  <c r="AD149" i="21" s="1"/>
  <c r="AI149" i="21"/>
  <c r="AN76" i="21"/>
  <c r="AR76" i="21"/>
  <c r="AV76" i="21"/>
  <c r="AO76" i="21"/>
  <c r="AS76" i="21"/>
  <c r="AW76" i="21"/>
  <c r="AL76" i="21"/>
  <c r="AP76" i="21"/>
  <c r="AT76" i="21"/>
  <c r="AX76" i="21"/>
  <c r="AM76" i="21"/>
  <c r="AQ76" i="21"/>
  <c r="AU76" i="21"/>
  <c r="AK76" i="21"/>
  <c r="AD76" i="21" s="1"/>
  <c r="AJ76" i="21"/>
  <c r="AI76" i="21"/>
  <c r="AM94" i="21"/>
  <c r="AQ94" i="21"/>
  <c r="AU94" i="21"/>
  <c r="AN94" i="21"/>
  <c r="AR94" i="21"/>
  <c r="AV94" i="21"/>
  <c r="AO94" i="21"/>
  <c r="AS94" i="21"/>
  <c r="AW94" i="21"/>
  <c r="AL94" i="21"/>
  <c r="AP94" i="21"/>
  <c r="AT94" i="21"/>
  <c r="AX94" i="21"/>
  <c r="AJ94" i="21"/>
  <c r="AI94" i="21"/>
  <c r="AK94" i="21"/>
  <c r="AD94" i="21" s="1"/>
  <c r="AO104" i="21"/>
  <c r="AS104" i="21"/>
  <c r="AW104" i="21"/>
  <c r="AL104" i="21"/>
  <c r="AP104" i="21"/>
  <c r="AT104" i="21"/>
  <c r="AX104" i="21"/>
  <c r="AM104" i="21"/>
  <c r="AQ104" i="21"/>
  <c r="AU104" i="21"/>
  <c r="AN104" i="21"/>
  <c r="AR104" i="21"/>
  <c r="AV104" i="21"/>
  <c r="AK104" i="21"/>
  <c r="AD104" i="21" s="1"/>
  <c r="AI104" i="21"/>
  <c r="AJ104" i="21"/>
  <c r="AO157" i="21"/>
  <c r="AS157" i="21"/>
  <c r="AW157" i="21"/>
  <c r="AM157" i="21"/>
  <c r="AQ157" i="21"/>
  <c r="AU157" i="21"/>
  <c r="AN157" i="21"/>
  <c r="AV157" i="21"/>
  <c r="AP157" i="21"/>
  <c r="AX157" i="21"/>
  <c r="AR157" i="21"/>
  <c r="AL157" i="21"/>
  <c r="AT157" i="21"/>
  <c r="AI157" i="21"/>
  <c r="AJ157" i="21"/>
  <c r="AK157" i="21"/>
  <c r="AD157" i="21" s="1"/>
  <c r="AN64" i="21"/>
  <c r="AR64" i="21"/>
  <c r="AV64" i="21"/>
  <c r="AO64" i="21"/>
  <c r="AS64" i="21"/>
  <c r="AW64" i="21"/>
  <c r="AL64" i="21"/>
  <c r="AP64" i="21"/>
  <c r="AT64" i="21"/>
  <c r="AX64" i="21"/>
  <c r="AM64" i="21"/>
  <c r="AQ64" i="21"/>
  <c r="AU64" i="21"/>
  <c r="AK64" i="21"/>
  <c r="AD64" i="21" s="1"/>
  <c r="AI64" i="21"/>
  <c r="AJ64" i="21"/>
  <c r="AN150" i="21"/>
  <c r="AR150" i="21"/>
  <c r="AV150" i="21"/>
  <c r="AL150" i="21"/>
  <c r="AP150" i="21"/>
  <c r="AT150" i="21"/>
  <c r="AX150" i="21"/>
  <c r="AQ150" i="21"/>
  <c r="AS150" i="21"/>
  <c r="AM150" i="21"/>
  <c r="AU150" i="21"/>
  <c r="AO150" i="21"/>
  <c r="AW150" i="21"/>
  <c r="AK150" i="21"/>
  <c r="AD150" i="21" s="1"/>
  <c r="AJ150" i="21"/>
  <c r="AI150" i="21"/>
  <c r="AJ41" i="21"/>
  <c r="AI41" i="21"/>
  <c r="AK41" i="21"/>
  <c r="AO87" i="21"/>
  <c r="AS87" i="21"/>
  <c r="AW87" i="21"/>
  <c r="AL87" i="21"/>
  <c r="AP87" i="21"/>
  <c r="AT87" i="21"/>
  <c r="AX87" i="21"/>
  <c r="AM87" i="21"/>
  <c r="AQ87" i="21"/>
  <c r="AU87" i="21"/>
  <c r="AN87" i="21"/>
  <c r="AR87" i="21"/>
  <c r="AV87" i="21"/>
  <c r="AK87" i="21"/>
  <c r="AD87" i="21" s="1"/>
  <c r="AI87" i="21"/>
  <c r="AJ87" i="21"/>
  <c r="AN133" i="21"/>
  <c r="AR133" i="21"/>
  <c r="AV133" i="21"/>
  <c r="AO133" i="21"/>
  <c r="AS133" i="21"/>
  <c r="AW133" i="21"/>
  <c r="AL133" i="21"/>
  <c r="AP133" i="21"/>
  <c r="AT133" i="21"/>
  <c r="AX133" i="21"/>
  <c r="AM133" i="21"/>
  <c r="AQ133" i="21"/>
  <c r="AU133" i="21"/>
  <c r="AK133" i="21"/>
  <c r="AD133" i="21" s="1"/>
  <c r="AJ133" i="21"/>
  <c r="AI133" i="21"/>
  <c r="AJ44" i="21"/>
  <c r="AK44" i="21"/>
  <c r="AI44" i="21"/>
  <c r="AL78" i="21"/>
  <c r="AP78" i="21"/>
  <c r="AT78" i="21"/>
  <c r="AX78" i="21"/>
  <c r="AM78" i="21"/>
  <c r="AQ78" i="21"/>
  <c r="AU78" i="21"/>
  <c r="AN78" i="21"/>
  <c r="AR78" i="21"/>
  <c r="AV78" i="21"/>
  <c r="AO78" i="21"/>
  <c r="AS78" i="21"/>
  <c r="AW78" i="21"/>
  <c r="AK78" i="21"/>
  <c r="AD78" i="21" s="1"/>
  <c r="AJ78" i="21"/>
  <c r="AI78" i="21"/>
  <c r="AN72" i="21"/>
  <c r="AR72" i="21"/>
  <c r="AV72" i="21"/>
  <c r="AO72" i="21"/>
  <c r="AS72" i="21"/>
  <c r="AW72" i="21"/>
  <c r="AL72" i="21"/>
  <c r="AP72" i="21"/>
  <c r="AT72" i="21"/>
  <c r="AX72" i="21"/>
  <c r="AM72" i="21"/>
  <c r="AQ72" i="21"/>
  <c r="AU72" i="21"/>
  <c r="AJ72" i="21"/>
  <c r="AK72" i="21"/>
  <c r="AD72" i="21" s="1"/>
  <c r="AI72" i="21"/>
  <c r="BI15" i="21"/>
  <c r="BI16" i="21" s="1"/>
  <c r="BI17" i="21" s="1"/>
  <c r="BI18" i="21" s="1"/>
  <c r="BI19" i="21" s="1"/>
  <c r="BI20" i="21" s="1"/>
  <c r="BI21" i="21" s="1"/>
  <c r="BI22" i="21" s="1"/>
  <c r="BI23" i="21" s="1"/>
  <c r="BI24" i="21" s="1"/>
  <c r="BI25" i="21" s="1"/>
  <c r="BI26" i="21" s="1"/>
  <c r="BI27" i="21" s="1"/>
  <c r="BI28" i="21" s="1"/>
  <c r="BI29" i="21" s="1"/>
  <c r="BI30" i="21" s="1"/>
  <c r="BI31" i="21" s="1"/>
  <c r="BI32" i="21" s="1"/>
  <c r="BI33" i="21" s="1"/>
  <c r="BI34" i="21" s="1"/>
  <c r="BI35" i="21" s="1"/>
  <c r="AN129" i="21"/>
  <c r="AR129" i="21"/>
  <c r="AV129" i="21"/>
  <c r="AO129" i="21"/>
  <c r="AS129" i="21"/>
  <c r="AW129" i="21"/>
  <c r="AL129" i="21"/>
  <c r="AP129" i="21"/>
  <c r="AT129" i="21"/>
  <c r="AX129" i="21"/>
  <c r="AM129" i="21"/>
  <c r="AQ129" i="21"/>
  <c r="AU129" i="21"/>
  <c r="AK129" i="21"/>
  <c r="AD129" i="21" s="1"/>
  <c r="AI129" i="21"/>
  <c r="AJ129" i="21"/>
  <c r="AM122" i="21"/>
  <c r="AQ122" i="21"/>
  <c r="AU122" i="21"/>
  <c r="AN122" i="21"/>
  <c r="AR122" i="21"/>
  <c r="AV122" i="21"/>
  <c r="AO122" i="21"/>
  <c r="AS122" i="21"/>
  <c r="AW122" i="21"/>
  <c r="AL122" i="21"/>
  <c r="AP122" i="21"/>
  <c r="AT122" i="21"/>
  <c r="AX122" i="21"/>
  <c r="AI122" i="21"/>
  <c r="AK122" i="21"/>
  <c r="AD122" i="21" s="1"/>
  <c r="AJ122" i="21"/>
  <c r="AO59" i="21"/>
  <c r="AS59" i="21"/>
  <c r="AW59" i="21"/>
  <c r="AL59" i="21"/>
  <c r="AP59" i="21"/>
  <c r="AT59" i="21"/>
  <c r="AX59" i="21"/>
  <c r="AM59" i="21"/>
  <c r="AQ59" i="21"/>
  <c r="AU59" i="21"/>
  <c r="AN59" i="21"/>
  <c r="AR59" i="21"/>
  <c r="AV59" i="21"/>
  <c r="AI59" i="21"/>
  <c r="AK59" i="21"/>
  <c r="AD59" i="21" s="1"/>
  <c r="AJ59" i="21"/>
  <c r="AO153" i="21"/>
  <c r="AS153" i="21"/>
  <c r="AW153" i="21"/>
  <c r="AM153" i="21"/>
  <c r="AQ153" i="21"/>
  <c r="AU153" i="21"/>
  <c r="AR153" i="21"/>
  <c r="AL153" i="21"/>
  <c r="AT153" i="21"/>
  <c r="AN153" i="21"/>
  <c r="AV153" i="21"/>
  <c r="AP153" i="21"/>
  <c r="AX153" i="21"/>
  <c r="AI153" i="21"/>
  <c r="AJ153" i="21"/>
  <c r="AK153" i="21"/>
  <c r="AD153" i="21" s="1"/>
  <c r="AN84" i="21"/>
  <c r="AR84" i="21"/>
  <c r="AV84" i="21"/>
  <c r="AO84" i="21"/>
  <c r="AS84" i="21"/>
  <c r="AW84" i="21"/>
  <c r="AL84" i="21"/>
  <c r="AP84" i="21"/>
  <c r="AT84" i="21"/>
  <c r="AX84" i="21"/>
  <c r="AM84" i="21"/>
  <c r="AQ84" i="21"/>
  <c r="AU84" i="21"/>
  <c r="AI84" i="21"/>
  <c r="AJ84" i="21"/>
  <c r="AK84" i="21"/>
  <c r="AD84" i="21" s="1"/>
  <c r="AM98" i="21"/>
  <c r="AQ98" i="21"/>
  <c r="AU98" i="21"/>
  <c r="AN98" i="21"/>
  <c r="AR98" i="21"/>
  <c r="AV98" i="21"/>
  <c r="AO98" i="21"/>
  <c r="AS98" i="21"/>
  <c r="AW98" i="21"/>
  <c r="AL98" i="21"/>
  <c r="AP98" i="21"/>
  <c r="AT98" i="21"/>
  <c r="AX98" i="21"/>
  <c r="AI98" i="21"/>
  <c r="AJ98" i="21"/>
  <c r="AK98" i="21"/>
  <c r="AD98" i="21" s="1"/>
  <c r="AO112" i="21"/>
  <c r="AS112" i="21"/>
  <c r="AW112" i="21"/>
  <c r="AL112" i="21"/>
  <c r="AP112" i="21"/>
  <c r="AT112" i="21"/>
  <c r="AX112" i="21"/>
  <c r="AM112" i="21"/>
  <c r="AQ112" i="21"/>
  <c r="AU112" i="21"/>
  <c r="AN112" i="21"/>
  <c r="AR112" i="21"/>
  <c r="AV112" i="21"/>
  <c r="AI112" i="21"/>
  <c r="AJ112" i="21"/>
  <c r="AK112" i="21"/>
  <c r="AD112" i="21" s="1"/>
  <c r="AI35" i="21"/>
  <c r="AK35" i="21"/>
  <c r="AJ35" i="21"/>
  <c r="AM81" i="21"/>
  <c r="AQ81" i="21"/>
  <c r="AU81" i="21"/>
  <c r="AN81" i="21"/>
  <c r="AR81" i="21"/>
  <c r="AV81" i="21"/>
  <c r="AO81" i="21"/>
  <c r="AS81" i="21"/>
  <c r="AW81" i="21"/>
  <c r="AL81" i="21"/>
  <c r="AP81" i="21"/>
  <c r="AT81" i="21"/>
  <c r="AX81" i="21"/>
  <c r="AI81" i="21"/>
  <c r="AJ81" i="21"/>
  <c r="AK81" i="21"/>
  <c r="AD81" i="21" s="1"/>
  <c r="AL127" i="21"/>
  <c r="AP127" i="21"/>
  <c r="AT127" i="21"/>
  <c r="AX127" i="21"/>
  <c r="AM127" i="21"/>
  <c r="AQ127" i="21"/>
  <c r="AU127" i="21"/>
  <c r="AN127" i="21"/>
  <c r="AR127" i="21"/>
  <c r="AV127" i="21"/>
  <c r="AO127" i="21"/>
  <c r="AS127" i="21"/>
  <c r="AW127" i="21"/>
  <c r="AI127" i="21"/>
  <c r="AK127" i="21"/>
  <c r="AD127" i="21" s="1"/>
  <c r="AJ127" i="21"/>
  <c r="AK36" i="21"/>
  <c r="AI36" i="21"/>
  <c r="AJ36" i="21"/>
  <c r="I2" i="21"/>
  <c r="I12" i="21" s="1"/>
  <c r="T2" i="21"/>
  <c r="U2" i="21"/>
  <c r="U12" i="21" s="1"/>
  <c r="K2" i="21"/>
  <c r="R2" i="21"/>
  <c r="R12" i="21" s="1"/>
  <c r="P2" i="21"/>
  <c r="Q2" i="21"/>
  <c r="Q12" i="21" s="1"/>
  <c r="J2" i="21"/>
  <c r="N2" i="21"/>
  <c r="S2" i="21"/>
  <c r="M2" i="21"/>
  <c r="O2" i="21"/>
  <c r="L2" i="21"/>
  <c r="E25" i="21"/>
  <c r="F25" i="21" s="1"/>
  <c r="V25" i="21" s="1"/>
  <c r="E41" i="21"/>
  <c r="F41" i="21" s="1"/>
  <c r="V41" i="21" s="1"/>
  <c r="E57" i="21"/>
  <c r="F57" i="21" s="1"/>
  <c r="V57" i="21" s="1"/>
  <c r="E73" i="21"/>
  <c r="F73" i="21" s="1"/>
  <c r="V73" i="21" s="1"/>
  <c r="E89" i="21"/>
  <c r="F89" i="21" s="1"/>
  <c r="V89" i="21" s="1"/>
  <c r="E105" i="21"/>
  <c r="F105" i="21" s="1"/>
  <c r="V105" i="21" s="1"/>
  <c r="E121" i="21"/>
  <c r="F121" i="21" s="1"/>
  <c r="V121" i="21" s="1"/>
  <c r="E137" i="21"/>
  <c r="F137" i="21" s="1"/>
  <c r="V137" i="21" s="1"/>
  <c r="E153" i="21"/>
  <c r="F153" i="21" s="1"/>
  <c r="V153" i="21" s="1"/>
  <c r="E22" i="21"/>
  <c r="F22" i="21" s="1"/>
  <c r="V22" i="21" s="1"/>
  <c r="E38" i="21"/>
  <c r="F38" i="21" s="1"/>
  <c r="V38" i="21" s="1"/>
  <c r="E54" i="21"/>
  <c r="F54" i="21" s="1"/>
  <c r="V54" i="21" s="1"/>
  <c r="E70" i="21"/>
  <c r="F70" i="21" s="1"/>
  <c r="V70" i="21" s="1"/>
  <c r="E86" i="21"/>
  <c r="F86" i="21" s="1"/>
  <c r="V86" i="21" s="1"/>
  <c r="E102" i="21"/>
  <c r="F102" i="21" s="1"/>
  <c r="V102" i="21" s="1"/>
  <c r="E118" i="21"/>
  <c r="F118" i="21" s="1"/>
  <c r="V118" i="21" s="1"/>
  <c r="E134" i="21"/>
  <c r="F134" i="21" s="1"/>
  <c r="V134" i="21" s="1"/>
  <c r="E150" i="21"/>
  <c r="F150" i="21" s="1"/>
  <c r="V150" i="21" s="1"/>
  <c r="E15" i="21"/>
  <c r="F15" i="21" s="1"/>
  <c r="V15" i="21" s="1"/>
  <c r="E31" i="21"/>
  <c r="F31" i="21" s="1"/>
  <c r="V31" i="21" s="1"/>
  <c r="E47" i="21"/>
  <c r="F47" i="21" s="1"/>
  <c r="V47" i="21" s="1"/>
  <c r="E63" i="21"/>
  <c r="F63" i="21" s="1"/>
  <c r="V63" i="21" s="1"/>
  <c r="E79" i="21"/>
  <c r="F79" i="21" s="1"/>
  <c r="V79" i="21" s="1"/>
  <c r="E95" i="21"/>
  <c r="F95" i="21" s="1"/>
  <c r="V95" i="21" s="1"/>
  <c r="E111" i="21"/>
  <c r="F111" i="21" s="1"/>
  <c r="V111" i="21" s="1"/>
  <c r="E127" i="21"/>
  <c r="F127" i="21" s="1"/>
  <c r="V127" i="21" s="1"/>
  <c r="E143" i="21"/>
  <c r="F143" i="21" s="1"/>
  <c r="V143" i="21" s="1"/>
  <c r="E159" i="21"/>
  <c r="F159" i="21" s="1"/>
  <c r="V159" i="21" s="1"/>
  <c r="E24" i="21"/>
  <c r="F24" i="21" s="1"/>
  <c r="V24" i="21" s="1"/>
  <c r="E40" i="21"/>
  <c r="F40" i="21" s="1"/>
  <c r="V40" i="21" s="1"/>
  <c r="E56" i="21"/>
  <c r="F56" i="21" s="1"/>
  <c r="V56" i="21" s="1"/>
  <c r="E72" i="21"/>
  <c r="F72" i="21" s="1"/>
  <c r="V72" i="21" s="1"/>
  <c r="E88" i="21"/>
  <c r="F88" i="21" s="1"/>
  <c r="V88" i="21" s="1"/>
  <c r="E104" i="21"/>
  <c r="F104" i="21" s="1"/>
  <c r="V104" i="21" s="1"/>
  <c r="E120" i="21"/>
  <c r="F120" i="21" s="1"/>
  <c r="V120" i="21" s="1"/>
  <c r="E136" i="21"/>
  <c r="F136" i="21" s="1"/>
  <c r="V136" i="21" s="1"/>
  <c r="E152" i="21"/>
  <c r="F152" i="21" s="1"/>
  <c r="V152" i="21" s="1"/>
  <c r="E29" i="21"/>
  <c r="F29" i="21" s="1"/>
  <c r="V29" i="21" s="1"/>
  <c r="E45" i="21"/>
  <c r="F45" i="21" s="1"/>
  <c r="V45" i="21" s="1"/>
  <c r="E61" i="21"/>
  <c r="F61" i="21" s="1"/>
  <c r="V61" i="21" s="1"/>
  <c r="E77" i="21"/>
  <c r="F77" i="21" s="1"/>
  <c r="V77" i="21" s="1"/>
  <c r="E93" i="21"/>
  <c r="F93" i="21" s="1"/>
  <c r="V93" i="21" s="1"/>
  <c r="E109" i="21"/>
  <c r="F109" i="21" s="1"/>
  <c r="V109" i="21" s="1"/>
  <c r="E125" i="21"/>
  <c r="F125" i="21" s="1"/>
  <c r="V125" i="21" s="1"/>
  <c r="E141" i="21"/>
  <c r="F141" i="21" s="1"/>
  <c r="V141" i="21" s="1"/>
  <c r="E157" i="21"/>
  <c r="F157" i="21" s="1"/>
  <c r="V157" i="21" s="1"/>
  <c r="E26" i="21"/>
  <c r="F26" i="21" s="1"/>
  <c r="V26" i="21" s="1"/>
  <c r="E42" i="21"/>
  <c r="F42" i="21" s="1"/>
  <c r="V42" i="21" s="1"/>
  <c r="E58" i="21"/>
  <c r="F58" i="21" s="1"/>
  <c r="V58" i="21" s="1"/>
  <c r="E74" i="21"/>
  <c r="F74" i="21" s="1"/>
  <c r="V74" i="21" s="1"/>
  <c r="E90" i="21"/>
  <c r="F90" i="21" s="1"/>
  <c r="V90" i="21" s="1"/>
  <c r="E106" i="21"/>
  <c r="F106" i="21" s="1"/>
  <c r="V106" i="21" s="1"/>
  <c r="E122" i="21"/>
  <c r="F122" i="21" s="1"/>
  <c r="V122" i="21" s="1"/>
  <c r="E138" i="21"/>
  <c r="F138" i="21" s="1"/>
  <c r="V138" i="21" s="1"/>
  <c r="E154" i="21"/>
  <c r="F154" i="21" s="1"/>
  <c r="V154" i="21" s="1"/>
  <c r="E19" i="21"/>
  <c r="F19" i="21" s="1"/>
  <c r="V19" i="21" s="1"/>
  <c r="E35" i="21"/>
  <c r="F35" i="21" s="1"/>
  <c r="V35" i="21" s="1"/>
  <c r="E51" i="21"/>
  <c r="F51" i="21" s="1"/>
  <c r="V51" i="21" s="1"/>
  <c r="E67" i="21"/>
  <c r="F67" i="21" s="1"/>
  <c r="V67" i="21" s="1"/>
  <c r="E83" i="21"/>
  <c r="F83" i="21" s="1"/>
  <c r="V83" i="21" s="1"/>
  <c r="E99" i="21"/>
  <c r="F99" i="21" s="1"/>
  <c r="V99" i="21" s="1"/>
  <c r="E115" i="21"/>
  <c r="F115" i="21" s="1"/>
  <c r="V115" i="21" s="1"/>
  <c r="E131" i="21"/>
  <c r="F131" i="21" s="1"/>
  <c r="V131" i="21" s="1"/>
  <c r="E147" i="21"/>
  <c r="F147" i="21" s="1"/>
  <c r="V147" i="21" s="1"/>
  <c r="E163" i="21"/>
  <c r="F163" i="21" s="1"/>
  <c r="V163" i="21" s="1"/>
  <c r="E28" i="21"/>
  <c r="F28" i="21" s="1"/>
  <c r="V28" i="21" s="1"/>
  <c r="E44" i="21"/>
  <c r="F44" i="21" s="1"/>
  <c r="V44" i="21" s="1"/>
  <c r="E60" i="21"/>
  <c r="F60" i="21" s="1"/>
  <c r="V60" i="21" s="1"/>
  <c r="E76" i="21"/>
  <c r="F76" i="21" s="1"/>
  <c r="V76" i="21" s="1"/>
  <c r="E92" i="21"/>
  <c r="F92" i="21" s="1"/>
  <c r="V92" i="21" s="1"/>
  <c r="E108" i="21"/>
  <c r="F108" i="21" s="1"/>
  <c r="V108" i="21" s="1"/>
  <c r="E124" i="21"/>
  <c r="F124" i="21" s="1"/>
  <c r="V124" i="21" s="1"/>
  <c r="E140" i="21"/>
  <c r="F140" i="21" s="1"/>
  <c r="V140" i="21" s="1"/>
  <c r="E156" i="21"/>
  <c r="F156" i="21" s="1"/>
  <c r="V156" i="21" s="1"/>
  <c r="E21" i="21"/>
  <c r="F21" i="21" s="1"/>
  <c r="V21" i="21" s="1"/>
  <c r="E37" i="21"/>
  <c r="F37" i="21" s="1"/>
  <c r="V37" i="21" s="1"/>
  <c r="E53" i="21"/>
  <c r="F53" i="21" s="1"/>
  <c r="V53" i="21" s="1"/>
  <c r="E69" i="21"/>
  <c r="F69" i="21" s="1"/>
  <c r="V69" i="21" s="1"/>
  <c r="E85" i="21"/>
  <c r="F85" i="21" s="1"/>
  <c r="V85" i="21" s="1"/>
  <c r="E101" i="21"/>
  <c r="F101" i="21" s="1"/>
  <c r="V101" i="21" s="1"/>
  <c r="E117" i="21"/>
  <c r="F117" i="21" s="1"/>
  <c r="V117" i="21" s="1"/>
  <c r="E133" i="21"/>
  <c r="F133" i="21" s="1"/>
  <c r="V133" i="21" s="1"/>
  <c r="E149" i="21"/>
  <c r="F149" i="21" s="1"/>
  <c r="V149" i="21" s="1"/>
  <c r="E18" i="21"/>
  <c r="F18" i="21" s="1"/>
  <c r="V18" i="21" s="1"/>
  <c r="E34" i="21"/>
  <c r="F34" i="21" s="1"/>
  <c r="V34" i="21" s="1"/>
  <c r="E50" i="21"/>
  <c r="F50" i="21" s="1"/>
  <c r="V50" i="21" s="1"/>
  <c r="E66" i="21"/>
  <c r="F66" i="21" s="1"/>
  <c r="V66" i="21" s="1"/>
  <c r="E82" i="21"/>
  <c r="F82" i="21" s="1"/>
  <c r="V82" i="21" s="1"/>
  <c r="E98" i="21"/>
  <c r="F98" i="21" s="1"/>
  <c r="V98" i="21" s="1"/>
  <c r="E114" i="21"/>
  <c r="F114" i="21" s="1"/>
  <c r="V114" i="21" s="1"/>
  <c r="E130" i="21"/>
  <c r="F130" i="21" s="1"/>
  <c r="V130" i="21" s="1"/>
  <c r="E146" i="21"/>
  <c r="F146" i="21" s="1"/>
  <c r="V146" i="21" s="1"/>
  <c r="E162" i="21"/>
  <c r="F162" i="21" s="1"/>
  <c r="V162" i="21" s="1"/>
  <c r="E27" i="21"/>
  <c r="F27" i="21" s="1"/>
  <c r="V27" i="21" s="1"/>
  <c r="E43" i="21"/>
  <c r="F43" i="21" s="1"/>
  <c r="V43" i="21" s="1"/>
  <c r="E59" i="21"/>
  <c r="F59" i="21" s="1"/>
  <c r="V59" i="21" s="1"/>
  <c r="E75" i="21"/>
  <c r="F75" i="21" s="1"/>
  <c r="V75" i="21" s="1"/>
  <c r="E91" i="21"/>
  <c r="F91" i="21" s="1"/>
  <c r="V91" i="21" s="1"/>
  <c r="E107" i="21"/>
  <c r="F107" i="21" s="1"/>
  <c r="V107" i="21" s="1"/>
  <c r="E123" i="21"/>
  <c r="F123" i="21" s="1"/>
  <c r="V123" i="21" s="1"/>
  <c r="E139" i="21"/>
  <c r="F139" i="21" s="1"/>
  <c r="V139" i="21" s="1"/>
  <c r="E155" i="21"/>
  <c r="F155" i="21" s="1"/>
  <c r="V155" i="21" s="1"/>
  <c r="E20" i="21"/>
  <c r="F20" i="21" s="1"/>
  <c r="V20" i="21" s="1"/>
  <c r="E36" i="21"/>
  <c r="F36" i="21" s="1"/>
  <c r="V36" i="21" s="1"/>
  <c r="E52" i="21"/>
  <c r="F52" i="21" s="1"/>
  <c r="V52" i="21" s="1"/>
  <c r="E68" i="21"/>
  <c r="F68" i="21" s="1"/>
  <c r="V68" i="21" s="1"/>
  <c r="E84" i="21"/>
  <c r="F84" i="21" s="1"/>
  <c r="V84" i="21" s="1"/>
  <c r="E100" i="21"/>
  <c r="F100" i="21" s="1"/>
  <c r="V100" i="21" s="1"/>
  <c r="E116" i="21"/>
  <c r="F116" i="21" s="1"/>
  <c r="V116" i="21" s="1"/>
  <c r="E132" i="21"/>
  <c r="F132" i="21" s="1"/>
  <c r="V132" i="21" s="1"/>
  <c r="E148" i="21"/>
  <c r="F148" i="21" s="1"/>
  <c r="V148" i="21" s="1"/>
  <c r="E14" i="21"/>
  <c r="F14" i="21" s="1"/>
  <c r="E17" i="21"/>
  <c r="F17" i="21" s="1"/>
  <c r="V17" i="21" s="1"/>
  <c r="E33" i="21"/>
  <c r="F33" i="21" s="1"/>
  <c r="V33" i="21" s="1"/>
  <c r="E49" i="21"/>
  <c r="F49" i="21" s="1"/>
  <c r="V49" i="21" s="1"/>
  <c r="E65" i="21"/>
  <c r="F65" i="21" s="1"/>
  <c r="V65" i="21" s="1"/>
  <c r="E81" i="21"/>
  <c r="F81" i="21" s="1"/>
  <c r="V81" i="21" s="1"/>
  <c r="E97" i="21"/>
  <c r="F97" i="21" s="1"/>
  <c r="V97" i="21" s="1"/>
  <c r="E113" i="21"/>
  <c r="F113" i="21" s="1"/>
  <c r="V113" i="21" s="1"/>
  <c r="E129" i="21"/>
  <c r="F129" i="21" s="1"/>
  <c r="V129" i="21" s="1"/>
  <c r="E145" i="21"/>
  <c r="F145" i="21" s="1"/>
  <c r="V145" i="21" s="1"/>
  <c r="E161" i="21"/>
  <c r="F161" i="21" s="1"/>
  <c r="V161" i="21" s="1"/>
  <c r="E30" i="21"/>
  <c r="F30" i="21" s="1"/>
  <c r="V30" i="21" s="1"/>
  <c r="E46" i="21"/>
  <c r="F46" i="21" s="1"/>
  <c r="V46" i="21" s="1"/>
  <c r="E62" i="21"/>
  <c r="F62" i="21" s="1"/>
  <c r="V62" i="21" s="1"/>
  <c r="E78" i="21"/>
  <c r="F78" i="21" s="1"/>
  <c r="V78" i="21" s="1"/>
  <c r="E94" i="21"/>
  <c r="F94" i="21" s="1"/>
  <c r="V94" i="21" s="1"/>
  <c r="E110" i="21"/>
  <c r="F110" i="21" s="1"/>
  <c r="V110" i="21" s="1"/>
  <c r="E126" i="21"/>
  <c r="F126" i="21" s="1"/>
  <c r="V126" i="21" s="1"/>
  <c r="E142" i="21"/>
  <c r="F142" i="21" s="1"/>
  <c r="V142" i="21" s="1"/>
  <c r="E158" i="21"/>
  <c r="F158" i="21" s="1"/>
  <c r="V158" i="21" s="1"/>
  <c r="E23" i="21"/>
  <c r="F23" i="21" s="1"/>
  <c r="V23" i="21" s="1"/>
  <c r="E39" i="21"/>
  <c r="F39" i="21" s="1"/>
  <c r="V39" i="21" s="1"/>
  <c r="E55" i="21"/>
  <c r="F55" i="21" s="1"/>
  <c r="V55" i="21" s="1"/>
  <c r="E71" i="21"/>
  <c r="F71" i="21" s="1"/>
  <c r="V71" i="21" s="1"/>
  <c r="E87" i="21"/>
  <c r="F87" i="21" s="1"/>
  <c r="V87" i="21" s="1"/>
  <c r="E103" i="21"/>
  <c r="F103" i="21" s="1"/>
  <c r="V103" i="21" s="1"/>
  <c r="E119" i="21"/>
  <c r="F119" i="21" s="1"/>
  <c r="V119" i="21" s="1"/>
  <c r="E135" i="21"/>
  <c r="F135" i="21" s="1"/>
  <c r="V135" i="21" s="1"/>
  <c r="E151" i="21"/>
  <c r="F151" i="21" s="1"/>
  <c r="V151" i="21" s="1"/>
  <c r="E16" i="21"/>
  <c r="F16" i="21" s="1"/>
  <c r="V16" i="21" s="1"/>
  <c r="E32" i="21"/>
  <c r="F32" i="21" s="1"/>
  <c r="V32" i="21" s="1"/>
  <c r="E48" i="21"/>
  <c r="F48" i="21" s="1"/>
  <c r="V48" i="21" s="1"/>
  <c r="E64" i="21"/>
  <c r="F64" i="21" s="1"/>
  <c r="V64" i="21" s="1"/>
  <c r="E80" i="21"/>
  <c r="F80" i="21" s="1"/>
  <c r="V80" i="21" s="1"/>
  <c r="E96" i="21"/>
  <c r="F96" i="21" s="1"/>
  <c r="V96" i="21" s="1"/>
  <c r="E112" i="21"/>
  <c r="F112" i="21" s="1"/>
  <c r="V112" i="21" s="1"/>
  <c r="E128" i="21"/>
  <c r="F128" i="21" s="1"/>
  <c r="V128" i="21" s="1"/>
  <c r="E144" i="21"/>
  <c r="F144" i="21" s="1"/>
  <c r="V144" i="21" s="1"/>
  <c r="E160" i="21"/>
  <c r="F160" i="21" s="1"/>
  <c r="V160" i="21" s="1"/>
  <c r="K12" i="21"/>
  <c r="L12" i="21"/>
  <c r="T12" i="21"/>
  <c r="O12" i="21"/>
  <c r="J12" i="21"/>
  <c r="M12" i="21"/>
  <c r="S12" i="21"/>
  <c r="N12" i="21"/>
  <c r="P12" i="21"/>
  <c r="J13" i="5"/>
  <c r="I13" i="5"/>
  <c r="F14" i="5"/>
  <c r="G14" i="5" s="1"/>
  <c r="F16" i="5"/>
  <c r="G16" i="5" s="1"/>
  <c r="F44" i="5"/>
  <c r="G44" i="5" s="1"/>
  <c r="F52" i="5"/>
  <c r="G52" i="5" s="1"/>
  <c r="F60" i="5"/>
  <c r="G60" i="5" s="1"/>
  <c r="F68" i="5"/>
  <c r="G68" i="5" s="1"/>
  <c r="F76" i="5"/>
  <c r="G76" i="5" s="1"/>
  <c r="F84" i="5"/>
  <c r="G84" i="5" s="1"/>
  <c r="F92" i="5"/>
  <c r="G92" i="5" s="1"/>
  <c r="F100" i="5"/>
  <c r="G100" i="5" s="1"/>
  <c r="F108" i="5"/>
  <c r="G108" i="5" s="1"/>
  <c r="F116" i="5"/>
  <c r="G116" i="5" s="1"/>
  <c r="F124" i="5"/>
  <c r="G124" i="5" s="1"/>
  <c r="F132" i="5"/>
  <c r="G132" i="5" s="1"/>
  <c r="F140" i="5"/>
  <c r="G140" i="5" s="1"/>
  <c r="F148" i="5"/>
  <c r="G148" i="5" s="1"/>
  <c r="F156" i="5"/>
  <c r="G156" i="5" s="1"/>
  <c r="F164" i="5"/>
  <c r="G164" i="5" s="1"/>
  <c r="F172" i="5"/>
  <c r="G172" i="5" s="1"/>
  <c r="F180" i="5"/>
  <c r="G180" i="5" s="1"/>
  <c r="F188" i="5"/>
  <c r="G188" i="5" s="1"/>
  <c r="F196" i="5"/>
  <c r="G196" i="5" s="1"/>
  <c r="F204" i="5"/>
  <c r="G204" i="5" s="1"/>
  <c r="F24" i="5"/>
  <c r="G24" i="5" s="1"/>
  <c r="F45" i="5"/>
  <c r="G45" i="5" s="1"/>
  <c r="F53" i="5"/>
  <c r="G53" i="5" s="1"/>
  <c r="F61" i="5"/>
  <c r="G61" i="5" s="1"/>
  <c r="F69" i="5"/>
  <c r="G69" i="5" s="1"/>
  <c r="F77" i="5"/>
  <c r="G77" i="5" s="1"/>
  <c r="F85" i="5"/>
  <c r="G85" i="5" s="1"/>
  <c r="F93" i="5"/>
  <c r="G93" i="5" s="1"/>
  <c r="F101" i="5"/>
  <c r="G101" i="5" s="1"/>
  <c r="F109" i="5"/>
  <c r="G109" i="5" s="1"/>
  <c r="F117" i="5"/>
  <c r="G117" i="5" s="1"/>
  <c r="F125" i="5"/>
  <c r="G125" i="5" s="1"/>
  <c r="F133" i="5"/>
  <c r="G133" i="5" s="1"/>
  <c r="F141" i="5"/>
  <c r="G141" i="5" s="1"/>
  <c r="F149" i="5"/>
  <c r="G149" i="5" s="1"/>
  <c r="F157" i="5"/>
  <c r="G157" i="5" s="1"/>
  <c r="F165" i="5"/>
  <c r="G165" i="5" s="1"/>
  <c r="F173" i="5"/>
  <c r="G173" i="5" s="1"/>
  <c r="F181" i="5"/>
  <c r="G181" i="5" s="1"/>
  <c r="F189" i="5"/>
  <c r="G189" i="5" s="1"/>
  <c r="F197" i="5"/>
  <c r="G197" i="5" s="1"/>
  <c r="F205" i="5"/>
  <c r="G205" i="5" s="1"/>
  <c r="F32" i="5"/>
  <c r="G32" i="5" s="1"/>
  <c r="F56" i="5"/>
  <c r="G56" i="5" s="1"/>
  <c r="F72" i="5"/>
  <c r="G72" i="5" s="1"/>
  <c r="F88" i="5"/>
  <c r="G88" i="5" s="1"/>
  <c r="F104" i="5"/>
  <c r="G104" i="5" s="1"/>
  <c r="F120" i="5"/>
  <c r="G120" i="5" s="1"/>
  <c r="F136" i="5"/>
  <c r="G136" i="5" s="1"/>
  <c r="F152" i="5"/>
  <c r="G152" i="5" s="1"/>
  <c r="F168" i="5"/>
  <c r="G168" i="5" s="1"/>
  <c r="F184" i="5"/>
  <c r="G184" i="5" s="1"/>
  <c r="F200" i="5"/>
  <c r="G200" i="5" s="1"/>
  <c r="F40" i="5"/>
  <c r="G40" i="5" s="1"/>
  <c r="F57" i="5"/>
  <c r="G57" i="5" s="1"/>
  <c r="F73" i="5"/>
  <c r="G73" i="5" s="1"/>
  <c r="F89" i="5"/>
  <c r="G89" i="5" s="1"/>
  <c r="F105" i="5"/>
  <c r="G105" i="5" s="1"/>
  <c r="F121" i="5"/>
  <c r="G121" i="5" s="1"/>
  <c r="F137" i="5"/>
  <c r="G137" i="5" s="1"/>
  <c r="F153" i="5"/>
  <c r="G153" i="5" s="1"/>
  <c r="F169" i="5"/>
  <c r="G169" i="5" s="1"/>
  <c r="F185" i="5"/>
  <c r="G185" i="5" s="1"/>
  <c r="F201" i="5"/>
  <c r="G201" i="5" s="1"/>
  <c r="F48" i="5"/>
  <c r="G48" i="5" s="1"/>
  <c r="F64" i="5"/>
  <c r="G64" i="5" s="1"/>
  <c r="F80" i="5"/>
  <c r="G80" i="5" s="1"/>
  <c r="F96" i="5"/>
  <c r="G96" i="5" s="1"/>
  <c r="F112" i="5"/>
  <c r="G112" i="5" s="1"/>
  <c r="F128" i="5"/>
  <c r="G128" i="5" s="1"/>
  <c r="F144" i="5"/>
  <c r="G144" i="5" s="1"/>
  <c r="F160" i="5"/>
  <c r="G160" i="5" s="1"/>
  <c r="F176" i="5"/>
  <c r="G176" i="5" s="1"/>
  <c r="F192" i="5"/>
  <c r="G192" i="5" s="1"/>
  <c r="F208" i="5"/>
  <c r="G208" i="5" s="1"/>
  <c r="F49" i="5"/>
  <c r="G49" i="5" s="1"/>
  <c r="F65" i="5"/>
  <c r="G65" i="5" s="1"/>
  <c r="F81" i="5"/>
  <c r="G81" i="5" s="1"/>
  <c r="F97" i="5"/>
  <c r="G97" i="5" s="1"/>
  <c r="F113" i="5"/>
  <c r="G113" i="5" s="1"/>
  <c r="F129" i="5"/>
  <c r="G129" i="5" s="1"/>
  <c r="F145" i="5"/>
  <c r="G145" i="5" s="1"/>
  <c r="F161" i="5"/>
  <c r="G161" i="5" s="1"/>
  <c r="F177" i="5"/>
  <c r="G177" i="5" s="1"/>
  <c r="F193" i="5"/>
  <c r="G193" i="5" s="1"/>
  <c r="F209" i="5"/>
  <c r="G209" i="5" s="1"/>
  <c r="V134" i="5"/>
  <c r="Y134" i="5" s="1"/>
  <c r="U134" i="5"/>
  <c r="AF134" i="5"/>
  <c r="O134" i="5"/>
  <c r="I134" i="5"/>
  <c r="AD134" i="5"/>
  <c r="AC134" i="5"/>
  <c r="AI134" i="5" s="1"/>
  <c r="J134" i="5"/>
  <c r="AE134" i="5"/>
  <c r="H134" i="5"/>
  <c r="I26" i="5"/>
  <c r="J26" i="5"/>
  <c r="H26" i="5"/>
  <c r="I42" i="5"/>
  <c r="J42" i="5"/>
  <c r="H42" i="5"/>
  <c r="V58" i="5"/>
  <c r="Y58" i="5" s="1"/>
  <c r="O58" i="5"/>
  <c r="U58" i="5"/>
  <c r="AF58" i="5"/>
  <c r="AD58" i="5"/>
  <c r="I58" i="5"/>
  <c r="AC58" i="5"/>
  <c r="AI58" i="5" s="1"/>
  <c r="AE58" i="5"/>
  <c r="AH58" i="5" s="1"/>
  <c r="J58" i="5"/>
  <c r="H58" i="5"/>
  <c r="V74" i="5"/>
  <c r="Y74" i="5" s="1"/>
  <c r="O74" i="5"/>
  <c r="U74" i="5"/>
  <c r="AF74" i="5"/>
  <c r="AD74" i="5"/>
  <c r="I74" i="5"/>
  <c r="AC74" i="5"/>
  <c r="AI74" i="5" s="1"/>
  <c r="AE74" i="5"/>
  <c r="J74" i="5"/>
  <c r="H74" i="5"/>
  <c r="V90" i="5"/>
  <c r="Y90" i="5" s="1"/>
  <c r="O90" i="5"/>
  <c r="U90" i="5"/>
  <c r="AF90" i="5"/>
  <c r="AD90" i="5"/>
  <c r="I90" i="5"/>
  <c r="AC90" i="5"/>
  <c r="AI90" i="5" s="1"/>
  <c r="AE90" i="5"/>
  <c r="AH90" i="5" s="1"/>
  <c r="J90" i="5"/>
  <c r="H90" i="5"/>
  <c r="V106" i="5"/>
  <c r="Y106" i="5" s="1"/>
  <c r="U106" i="5"/>
  <c r="AF106" i="5"/>
  <c r="O106" i="5"/>
  <c r="AD106" i="5"/>
  <c r="I106" i="5"/>
  <c r="AC106" i="5"/>
  <c r="AI106" i="5" s="1"/>
  <c r="AE106" i="5"/>
  <c r="J106" i="5"/>
  <c r="H106" i="5"/>
  <c r="V122" i="5"/>
  <c r="Y122" i="5" s="1"/>
  <c r="U122" i="5"/>
  <c r="AF122" i="5"/>
  <c r="O122" i="5"/>
  <c r="AD122" i="5"/>
  <c r="I122" i="5"/>
  <c r="AC122" i="5"/>
  <c r="AI122" i="5" s="1"/>
  <c r="AE122" i="5"/>
  <c r="AH122" i="5" s="1"/>
  <c r="J122" i="5"/>
  <c r="H122" i="5"/>
  <c r="V138" i="5"/>
  <c r="Y138" i="5" s="1"/>
  <c r="U138" i="5"/>
  <c r="AF138" i="5"/>
  <c r="O138" i="5"/>
  <c r="AD138" i="5"/>
  <c r="I138" i="5"/>
  <c r="AC138" i="5"/>
  <c r="AI138" i="5" s="1"/>
  <c r="AE138" i="5"/>
  <c r="J138" i="5"/>
  <c r="H138" i="5"/>
  <c r="V154" i="5"/>
  <c r="Y154" i="5" s="1"/>
  <c r="U154" i="5"/>
  <c r="AF154" i="5"/>
  <c r="O154" i="5"/>
  <c r="AD154" i="5"/>
  <c r="I154" i="5"/>
  <c r="AC154" i="5"/>
  <c r="AI154" i="5" s="1"/>
  <c r="AE154" i="5"/>
  <c r="AH154" i="5" s="1"/>
  <c r="J154" i="5"/>
  <c r="H154" i="5"/>
  <c r="V170" i="5"/>
  <c r="Y170" i="5" s="1"/>
  <c r="U170" i="5"/>
  <c r="AF170" i="5"/>
  <c r="O170" i="5"/>
  <c r="AD170" i="5"/>
  <c r="I170" i="5"/>
  <c r="AC170" i="5"/>
  <c r="AI170" i="5" s="1"/>
  <c r="AE170" i="5"/>
  <c r="J170" i="5"/>
  <c r="H170" i="5"/>
  <c r="V186" i="5"/>
  <c r="Y186" i="5" s="1"/>
  <c r="U186" i="5"/>
  <c r="AF186" i="5"/>
  <c r="O186" i="5"/>
  <c r="AD186" i="5"/>
  <c r="I186" i="5"/>
  <c r="AC186" i="5"/>
  <c r="AI186" i="5" s="1"/>
  <c r="AE186" i="5"/>
  <c r="AH186" i="5" s="1"/>
  <c r="J186" i="5"/>
  <c r="H186" i="5"/>
  <c r="V202" i="5"/>
  <c r="Y202" i="5" s="1"/>
  <c r="U202" i="5"/>
  <c r="AF202" i="5"/>
  <c r="O202" i="5"/>
  <c r="AD202" i="5"/>
  <c r="I202" i="5"/>
  <c r="AC202" i="5"/>
  <c r="AI202" i="5" s="1"/>
  <c r="AE202" i="5"/>
  <c r="J202" i="5"/>
  <c r="H202" i="5"/>
  <c r="J15" i="5"/>
  <c r="I15" i="5"/>
  <c r="H15" i="5"/>
  <c r="J31" i="5"/>
  <c r="I31" i="5"/>
  <c r="H31" i="5"/>
  <c r="V47" i="5"/>
  <c r="Y47" i="5" s="1"/>
  <c r="O47" i="5"/>
  <c r="U47" i="5"/>
  <c r="AF47" i="5"/>
  <c r="AD47" i="5"/>
  <c r="AE47" i="5"/>
  <c r="AH47" i="5" s="1"/>
  <c r="J47" i="5"/>
  <c r="I47" i="5"/>
  <c r="AC47" i="5"/>
  <c r="AI47" i="5" s="1"/>
  <c r="H47" i="5"/>
  <c r="V63" i="5"/>
  <c r="Y63" i="5" s="1"/>
  <c r="O63" i="5"/>
  <c r="U63" i="5"/>
  <c r="AF63" i="5"/>
  <c r="AD63" i="5"/>
  <c r="AE63" i="5"/>
  <c r="J63" i="5"/>
  <c r="I63" i="5"/>
  <c r="AC63" i="5"/>
  <c r="AI63" i="5" s="1"/>
  <c r="H63" i="5"/>
  <c r="V79" i="5"/>
  <c r="Y79" i="5" s="1"/>
  <c r="O79" i="5"/>
  <c r="U79" i="5"/>
  <c r="AF79" i="5"/>
  <c r="AD79" i="5"/>
  <c r="AE79" i="5"/>
  <c r="AH79" i="5" s="1"/>
  <c r="J79" i="5"/>
  <c r="I79" i="5"/>
  <c r="AC79" i="5"/>
  <c r="AI79" i="5" s="1"/>
  <c r="H79" i="5"/>
  <c r="V95" i="5"/>
  <c r="Y95" i="5" s="1"/>
  <c r="U95" i="5"/>
  <c r="AF95" i="5"/>
  <c r="AD95" i="5"/>
  <c r="O95" i="5"/>
  <c r="AE95" i="5"/>
  <c r="I95" i="5"/>
  <c r="AC95" i="5"/>
  <c r="AI95" i="5" s="1"/>
  <c r="J95" i="5"/>
  <c r="H95" i="5"/>
  <c r="V111" i="5"/>
  <c r="Y111" i="5" s="1"/>
  <c r="U111" i="5"/>
  <c r="AF111" i="5"/>
  <c r="AD111" i="5"/>
  <c r="O111" i="5"/>
  <c r="AE111" i="5"/>
  <c r="I111" i="5"/>
  <c r="AC111" i="5"/>
  <c r="AI111" i="5" s="1"/>
  <c r="J111" i="5"/>
  <c r="H111" i="5"/>
  <c r="V127" i="5"/>
  <c r="Y127" i="5" s="1"/>
  <c r="U127" i="5"/>
  <c r="AF127" i="5"/>
  <c r="AD127" i="5"/>
  <c r="O127" i="5"/>
  <c r="AE127" i="5"/>
  <c r="I127" i="5"/>
  <c r="AC127" i="5"/>
  <c r="AI127" i="5" s="1"/>
  <c r="J127" i="5"/>
  <c r="H127" i="5"/>
  <c r="V143" i="5"/>
  <c r="Y143" i="5" s="1"/>
  <c r="U143" i="5"/>
  <c r="AF143" i="5"/>
  <c r="AD143" i="5"/>
  <c r="O143" i="5"/>
  <c r="AE143" i="5"/>
  <c r="I143" i="5"/>
  <c r="AC143" i="5"/>
  <c r="AI143" i="5" s="1"/>
  <c r="J143" i="5"/>
  <c r="H143" i="5"/>
  <c r="V159" i="5"/>
  <c r="Y159" i="5" s="1"/>
  <c r="U159" i="5"/>
  <c r="AF159" i="5"/>
  <c r="AD159" i="5"/>
  <c r="O159" i="5"/>
  <c r="AE159" i="5"/>
  <c r="I159" i="5"/>
  <c r="AC159" i="5"/>
  <c r="AI159" i="5" s="1"/>
  <c r="J159" i="5"/>
  <c r="H159" i="5"/>
  <c r="V175" i="5"/>
  <c r="Y175" i="5" s="1"/>
  <c r="U175" i="5"/>
  <c r="AF175" i="5"/>
  <c r="AD175" i="5"/>
  <c r="O175" i="5"/>
  <c r="AE175" i="5"/>
  <c r="I175" i="5"/>
  <c r="AC175" i="5"/>
  <c r="AI175" i="5" s="1"/>
  <c r="J175" i="5"/>
  <c r="H175" i="5"/>
  <c r="V191" i="5"/>
  <c r="Y191" i="5" s="1"/>
  <c r="U191" i="5"/>
  <c r="AF191" i="5"/>
  <c r="AD191" i="5"/>
  <c r="O191" i="5"/>
  <c r="AE191" i="5"/>
  <c r="I191" i="5"/>
  <c r="AC191" i="5"/>
  <c r="AI191" i="5" s="1"/>
  <c r="J191" i="5"/>
  <c r="H191" i="5"/>
  <c r="V207" i="5"/>
  <c r="Y207" i="5" s="1"/>
  <c r="U207" i="5"/>
  <c r="AF207" i="5"/>
  <c r="AD207" i="5"/>
  <c r="O207" i="5"/>
  <c r="AE207" i="5"/>
  <c r="I207" i="5"/>
  <c r="AC207" i="5"/>
  <c r="AI207" i="5" s="1"/>
  <c r="J207" i="5"/>
  <c r="H207" i="5"/>
  <c r="J17" i="5"/>
  <c r="H17" i="5"/>
  <c r="I17" i="5"/>
  <c r="J12" i="5"/>
  <c r="I12" i="5"/>
  <c r="H12" i="5"/>
  <c r="I22" i="5"/>
  <c r="J22" i="5"/>
  <c r="H22" i="5"/>
  <c r="V150" i="5"/>
  <c r="Y150" i="5" s="1"/>
  <c r="U150" i="5"/>
  <c r="AF150" i="5"/>
  <c r="O150" i="5"/>
  <c r="I150" i="5"/>
  <c r="AD150" i="5"/>
  <c r="AC150" i="5"/>
  <c r="AI150" i="5" s="1"/>
  <c r="J150" i="5"/>
  <c r="AE150" i="5"/>
  <c r="AH150" i="5" s="1"/>
  <c r="H150" i="5"/>
  <c r="I30" i="5"/>
  <c r="H30" i="5"/>
  <c r="J30" i="5"/>
  <c r="V46" i="5"/>
  <c r="Y46" i="5" s="1"/>
  <c r="O46" i="5"/>
  <c r="U46" i="5"/>
  <c r="AF46" i="5"/>
  <c r="I46" i="5"/>
  <c r="AD46" i="5"/>
  <c r="AC46" i="5"/>
  <c r="AI46" i="5" s="1"/>
  <c r="AE46" i="5"/>
  <c r="H46" i="5"/>
  <c r="J46" i="5"/>
  <c r="V62" i="5"/>
  <c r="Y62" i="5" s="1"/>
  <c r="O62" i="5"/>
  <c r="U62" i="5"/>
  <c r="AF62" i="5"/>
  <c r="I62" i="5"/>
  <c r="AD62" i="5"/>
  <c r="AC62" i="5"/>
  <c r="AI62" i="5" s="1"/>
  <c r="J62" i="5"/>
  <c r="AE62" i="5"/>
  <c r="AH62" i="5" s="1"/>
  <c r="H62" i="5"/>
  <c r="V78" i="5"/>
  <c r="Y78" i="5" s="1"/>
  <c r="O78" i="5"/>
  <c r="U78" i="5"/>
  <c r="AF78" i="5"/>
  <c r="I78" i="5"/>
  <c r="AD78" i="5"/>
  <c r="AC78" i="5"/>
  <c r="AI78" i="5" s="1"/>
  <c r="AE78" i="5"/>
  <c r="H78" i="5"/>
  <c r="J78" i="5"/>
  <c r="V94" i="5"/>
  <c r="Y94" i="5" s="1"/>
  <c r="U94" i="5"/>
  <c r="AF94" i="5"/>
  <c r="O94" i="5"/>
  <c r="I94" i="5"/>
  <c r="AD94" i="5"/>
  <c r="AC94" i="5"/>
  <c r="AI94" i="5" s="1"/>
  <c r="J94" i="5"/>
  <c r="AE94" i="5"/>
  <c r="AH94" i="5" s="1"/>
  <c r="H94" i="5"/>
  <c r="V110" i="5"/>
  <c r="Y110" i="5" s="1"/>
  <c r="U110" i="5"/>
  <c r="AF110" i="5"/>
  <c r="O110" i="5"/>
  <c r="I110" i="5"/>
  <c r="AD110" i="5"/>
  <c r="AC110" i="5"/>
  <c r="AI110" i="5" s="1"/>
  <c r="J110" i="5"/>
  <c r="AE110" i="5"/>
  <c r="H110" i="5"/>
  <c r="V126" i="5"/>
  <c r="Y126" i="5" s="1"/>
  <c r="U126" i="5"/>
  <c r="AF126" i="5"/>
  <c r="O126" i="5"/>
  <c r="I126" i="5"/>
  <c r="AD126" i="5"/>
  <c r="AC126" i="5"/>
  <c r="AI126" i="5" s="1"/>
  <c r="J126" i="5"/>
  <c r="AE126" i="5"/>
  <c r="AH126" i="5" s="1"/>
  <c r="H126" i="5"/>
  <c r="V142" i="5"/>
  <c r="Y142" i="5" s="1"/>
  <c r="U142" i="5"/>
  <c r="AF142" i="5"/>
  <c r="O142" i="5"/>
  <c r="I142" i="5"/>
  <c r="AD142" i="5"/>
  <c r="AC142" i="5"/>
  <c r="AI142" i="5" s="1"/>
  <c r="J142" i="5"/>
  <c r="AE142" i="5"/>
  <c r="H142" i="5"/>
  <c r="U158" i="5"/>
  <c r="AF158" i="5"/>
  <c r="O158" i="5"/>
  <c r="I158" i="5"/>
  <c r="V158" i="5"/>
  <c r="Y158" i="5" s="1"/>
  <c r="AD158" i="5"/>
  <c r="AC158" i="5"/>
  <c r="AI158" i="5" s="1"/>
  <c r="J158" i="5"/>
  <c r="AE158" i="5"/>
  <c r="H158" i="5"/>
  <c r="U174" i="5"/>
  <c r="AF174" i="5"/>
  <c r="O174" i="5"/>
  <c r="V174" i="5"/>
  <c r="Y174" i="5" s="1"/>
  <c r="I174" i="5"/>
  <c r="AD174" i="5"/>
  <c r="AC174" i="5"/>
  <c r="AI174" i="5" s="1"/>
  <c r="J174" i="5"/>
  <c r="AE174" i="5"/>
  <c r="H174" i="5"/>
  <c r="U190" i="5"/>
  <c r="AF190" i="5"/>
  <c r="O190" i="5"/>
  <c r="I190" i="5"/>
  <c r="V190" i="5"/>
  <c r="Y190" i="5" s="1"/>
  <c r="AD190" i="5"/>
  <c r="AC190" i="5"/>
  <c r="AI190" i="5" s="1"/>
  <c r="J190" i="5"/>
  <c r="AE190" i="5"/>
  <c r="H190" i="5"/>
  <c r="U206" i="5"/>
  <c r="AF206" i="5"/>
  <c r="O206" i="5"/>
  <c r="V206" i="5"/>
  <c r="Y206" i="5" s="1"/>
  <c r="I206" i="5"/>
  <c r="AD206" i="5"/>
  <c r="AC206" i="5"/>
  <c r="AI206" i="5" s="1"/>
  <c r="J206" i="5"/>
  <c r="AE206" i="5"/>
  <c r="H206" i="5"/>
  <c r="J19" i="5"/>
  <c r="I19" i="5"/>
  <c r="H19" i="5"/>
  <c r="J35" i="5"/>
  <c r="I35" i="5"/>
  <c r="H35" i="5"/>
  <c r="O51" i="5"/>
  <c r="V51" i="5"/>
  <c r="Y51" i="5" s="1"/>
  <c r="AD51" i="5"/>
  <c r="U51" i="5"/>
  <c r="AF51" i="5"/>
  <c r="AE51" i="5"/>
  <c r="J51" i="5"/>
  <c r="I51" i="5"/>
  <c r="AC51" i="5"/>
  <c r="AI51" i="5" s="1"/>
  <c r="H51" i="5"/>
  <c r="O67" i="5"/>
  <c r="AD67" i="5"/>
  <c r="V67" i="5"/>
  <c r="Y67" i="5" s="1"/>
  <c r="U67" i="5"/>
  <c r="AF67" i="5"/>
  <c r="AE67" i="5"/>
  <c r="AH67" i="5" s="1"/>
  <c r="J67" i="5"/>
  <c r="I67" i="5"/>
  <c r="AC67" i="5"/>
  <c r="AI67" i="5" s="1"/>
  <c r="H67" i="5"/>
  <c r="O83" i="5"/>
  <c r="V83" i="5"/>
  <c r="Y83" i="5" s="1"/>
  <c r="AD83" i="5"/>
  <c r="U83" i="5"/>
  <c r="AF83" i="5"/>
  <c r="AE83" i="5"/>
  <c r="I83" i="5"/>
  <c r="AC83" i="5"/>
  <c r="AI83" i="5" s="1"/>
  <c r="J83" i="5"/>
  <c r="H83" i="5"/>
  <c r="AD99" i="5"/>
  <c r="O99" i="5"/>
  <c r="U99" i="5"/>
  <c r="V99" i="5"/>
  <c r="Y99" i="5" s="1"/>
  <c r="AF99" i="5"/>
  <c r="AE99" i="5"/>
  <c r="I99" i="5"/>
  <c r="J99" i="5"/>
  <c r="AC99" i="5"/>
  <c r="AI99" i="5" s="1"/>
  <c r="H99" i="5"/>
  <c r="V115" i="5"/>
  <c r="Y115" i="5" s="1"/>
  <c r="AD115" i="5"/>
  <c r="O115" i="5"/>
  <c r="U115" i="5"/>
  <c r="AF115" i="5"/>
  <c r="AE115" i="5"/>
  <c r="I115" i="5"/>
  <c r="J115" i="5"/>
  <c r="AC115" i="5"/>
  <c r="AI115" i="5" s="1"/>
  <c r="H115" i="5"/>
  <c r="AD131" i="5"/>
  <c r="O131" i="5"/>
  <c r="V131" i="5"/>
  <c r="Y131" i="5" s="1"/>
  <c r="U131" i="5"/>
  <c r="AF131" i="5"/>
  <c r="AE131" i="5"/>
  <c r="AH131" i="5" s="1"/>
  <c r="I131" i="5"/>
  <c r="J131" i="5"/>
  <c r="AC131" i="5"/>
  <c r="AI131" i="5" s="1"/>
  <c r="H131" i="5"/>
  <c r="V147" i="5"/>
  <c r="Y147" i="5" s="1"/>
  <c r="AD147" i="5"/>
  <c r="O147" i="5"/>
  <c r="U147" i="5"/>
  <c r="AF147" i="5"/>
  <c r="AE147" i="5"/>
  <c r="I147" i="5"/>
  <c r="J147" i="5"/>
  <c r="AC147" i="5"/>
  <c r="AI147" i="5" s="1"/>
  <c r="H147" i="5"/>
  <c r="V163" i="5"/>
  <c r="Y163" i="5" s="1"/>
  <c r="AD163" i="5"/>
  <c r="O163" i="5"/>
  <c r="U163" i="5"/>
  <c r="AF163" i="5"/>
  <c r="AE163" i="5"/>
  <c r="AH163" i="5" s="1"/>
  <c r="I163" i="5"/>
  <c r="J163" i="5"/>
  <c r="AC163" i="5"/>
  <c r="AI163" i="5" s="1"/>
  <c r="H163" i="5"/>
  <c r="V179" i="5"/>
  <c r="Y179" i="5" s="1"/>
  <c r="AD179" i="5"/>
  <c r="O179" i="5"/>
  <c r="U179" i="5"/>
  <c r="AF179" i="5"/>
  <c r="AE179" i="5"/>
  <c r="I179" i="5"/>
  <c r="J179" i="5"/>
  <c r="AC179" i="5"/>
  <c r="AI179" i="5" s="1"/>
  <c r="H179" i="5"/>
  <c r="V195" i="5"/>
  <c r="Y195" i="5" s="1"/>
  <c r="AD195" i="5"/>
  <c r="O195" i="5"/>
  <c r="U195" i="5"/>
  <c r="AF195" i="5"/>
  <c r="AE195" i="5"/>
  <c r="AH195" i="5" s="1"/>
  <c r="I195" i="5"/>
  <c r="J195" i="5"/>
  <c r="AC195" i="5"/>
  <c r="AI195" i="5" s="1"/>
  <c r="H195" i="5"/>
  <c r="H21" i="5"/>
  <c r="I21" i="5"/>
  <c r="J21" i="5"/>
  <c r="J25" i="5"/>
  <c r="H25" i="5"/>
  <c r="I25" i="5"/>
  <c r="J20" i="5"/>
  <c r="I20" i="5"/>
  <c r="H20" i="5"/>
  <c r="I18" i="5"/>
  <c r="J18" i="5"/>
  <c r="H18" i="5"/>
  <c r="I34" i="5"/>
  <c r="J34" i="5"/>
  <c r="H34" i="5"/>
  <c r="V50" i="5"/>
  <c r="Y50" i="5" s="1"/>
  <c r="O50" i="5"/>
  <c r="U50" i="5"/>
  <c r="AF50" i="5"/>
  <c r="AD50" i="5"/>
  <c r="I50" i="5"/>
  <c r="AC50" i="5"/>
  <c r="AI50" i="5" s="1"/>
  <c r="AE50" i="5"/>
  <c r="J50" i="5"/>
  <c r="H50" i="5"/>
  <c r="V66" i="5"/>
  <c r="Y66" i="5" s="1"/>
  <c r="O66" i="5"/>
  <c r="U66" i="5"/>
  <c r="AF66" i="5"/>
  <c r="AD66" i="5"/>
  <c r="I66" i="5"/>
  <c r="AC66" i="5"/>
  <c r="AI66" i="5" s="1"/>
  <c r="AE66" i="5"/>
  <c r="J66" i="5"/>
  <c r="H66" i="5"/>
  <c r="V82" i="5"/>
  <c r="Y82" i="5" s="1"/>
  <c r="O82" i="5"/>
  <c r="U82" i="5"/>
  <c r="AF82" i="5"/>
  <c r="AD82" i="5"/>
  <c r="I82" i="5"/>
  <c r="AC82" i="5"/>
  <c r="AI82" i="5" s="1"/>
  <c r="AE82" i="5"/>
  <c r="J82" i="5"/>
  <c r="H82" i="5"/>
  <c r="V98" i="5"/>
  <c r="Y98" i="5" s="1"/>
  <c r="U98" i="5"/>
  <c r="AF98" i="5"/>
  <c r="O98" i="5"/>
  <c r="AD98" i="5"/>
  <c r="I98" i="5"/>
  <c r="AC98" i="5"/>
  <c r="AI98" i="5" s="1"/>
  <c r="AE98" i="5"/>
  <c r="J98" i="5"/>
  <c r="H98" i="5"/>
  <c r="V114" i="5"/>
  <c r="Y114" i="5" s="1"/>
  <c r="U114" i="5"/>
  <c r="AF114" i="5"/>
  <c r="O114" i="5"/>
  <c r="AD114" i="5"/>
  <c r="I114" i="5"/>
  <c r="AC114" i="5"/>
  <c r="AI114" i="5" s="1"/>
  <c r="AE114" i="5"/>
  <c r="AH114" i="5" s="1"/>
  <c r="J114" i="5"/>
  <c r="H114" i="5"/>
  <c r="V130" i="5"/>
  <c r="Y130" i="5" s="1"/>
  <c r="U130" i="5"/>
  <c r="AF130" i="5"/>
  <c r="O130" i="5"/>
  <c r="AD130" i="5"/>
  <c r="I130" i="5"/>
  <c r="AC130" i="5"/>
  <c r="AI130" i="5" s="1"/>
  <c r="AE130" i="5"/>
  <c r="J130" i="5"/>
  <c r="H130" i="5"/>
  <c r="V146" i="5"/>
  <c r="Y146" i="5" s="1"/>
  <c r="U146" i="5"/>
  <c r="AF146" i="5"/>
  <c r="O146" i="5"/>
  <c r="AD146" i="5"/>
  <c r="I146" i="5"/>
  <c r="AC146" i="5"/>
  <c r="AI146" i="5" s="1"/>
  <c r="AE146" i="5"/>
  <c r="AH146" i="5" s="1"/>
  <c r="J146" i="5"/>
  <c r="H146" i="5"/>
  <c r="V162" i="5"/>
  <c r="Y162" i="5" s="1"/>
  <c r="U162" i="5"/>
  <c r="AF162" i="5"/>
  <c r="O162" i="5"/>
  <c r="AD162" i="5"/>
  <c r="I162" i="5"/>
  <c r="AC162" i="5"/>
  <c r="AI162" i="5" s="1"/>
  <c r="AE162" i="5"/>
  <c r="J162" i="5"/>
  <c r="H162" i="5"/>
  <c r="V178" i="5"/>
  <c r="Y178" i="5" s="1"/>
  <c r="U178" i="5"/>
  <c r="AF178" i="5"/>
  <c r="O178" i="5"/>
  <c r="AD178" i="5"/>
  <c r="I178" i="5"/>
  <c r="AC178" i="5"/>
  <c r="AI178" i="5" s="1"/>
  <c r="AE178" i="5"/>
  <c r="AH178" i="5" s="1"/>
  <c r="J178" i="5"/>
  <c r="H178" i="5"/>
  <c r="V194" i="5"/>
  <c r="Y194" i="5" s="1"/>
  <c r="U194" i="5"/>
  <c r="AF194" i="5"/>
  <c r="O194" i="5"/>
  <c r="AD194" i="5"/>
  <c r="I194" i="5"/>
  <c r="AC194" i="5"/>
  <c r="AI194" i="5" s="1"/>
  <c r="AE194" i="5"/>
  <c r="J194" i="5"/>
  <c r="H194" i="5"/>
  <c r="J10" i="5"/>
  <c r="I10" i="5"/>
  <c r="H10" i="5"/>
  <c r="J23" i="5"/>
  <c r="I23" i="5"/>
  <c r="H23" i="5"/>
  <c r="J39" i="5"/>
  <c r="I39" i="5"/>
  <c r="H39" i="5"/>
  <c r="V55" i="5"/>
  <c r="Y55" i="5" s="1"/>
  <c r="O55" i="5"/>
  <c r="U55" i="5"/>
  <c r="AF55" i="5"/>
  <c r="AD55" i="5"/>
  <c r="AE55" i="5"/>
  <c r="J55" i="5"/>
  <c r="I55" i="5"/>
  <c r="AC55" i="5"/>
  <c r="AI55" i="5" s="1"/>
  <c r="H55" i="5"/>
  <c r="V71" i="5"/>
  <c r="Y71" i="5" s="1"/>
  <c r="O71" i="5"/>
  <c r="U71" i="5"/>
  <c r="AF71" i="5"/>
  <c r="AD71" i="5"/>
  <c r="AE71" i="5"/>
  <c r="AH71" i="5" s="1"/>
  <c r="J71" i="5"/>
  <c r="I71" i="5"/>
  <c r="AC71" i="5"/>
  <c r="AI71" i="5" s="1"/>
  <c r="H71" i="5"/>
  <c r="V87" i="5"/>
  <c r="Y87" i="5" s="1"/>
  <c r="O87" i="5"/>
  <c r="U87" i="5"/>
  <c r="AF87" i="5"/>
  <c r="AD87" i="5"/>
  <c r="AE87" i="5"/>
  <c r="I87" i="5"/>
  <c r="AC87" i="5"/>
  <c r="AI87" i="5" s="1"/>
  <c r="J87" i="5"/>
  <c r="H87" i="5"/>
  <c r="V103" i="5"/>
  <c r="Y103" i="5" s="1"/>
  <c r="U103" i="5"/>
  <c r="AF103" i="5"/>
  <c r="AD103" i="5"/>
  <c r="O103" i="5"/>
  <c r="AE103" i="5"/>
  <c r="I103" i="5"/>
  <c r="AC103" i="5"/>
  <c r="AI103" i="5" s="1"/>
  <c r="J103" i="5"/>
  <c r="H103" i="5"/>
  <c r="V119" i="5"/>
  <c r="Y119" i="5" s="1"/>
  <c r="U119" i="5"/>
  <c r="AF119" i="5"/>
  <c r="AD119" i="5"/>
  <c r="O119" i="5"/>
  <c r="AE119" i="5"/>
  <c r="I119" i="5"/>
  <c r="AC119" i="5"/>
  <c r="AI119" i="5" s="1"/>
  <c r="J119" i="5"/>
  <c r="H119" i="5"/>
  <c r="V135" i="5"/>
  <c r="Y135" i="5" s="1"/>
  <c r="U135" i="5"/>
  <c r="AF135" i="5"/>
  <c r="AD135" i="5"/>
  <c r="O135" i="5"/>
  <c r="AE135" i="5"/>
  <c r="I135" i="5"/>
  <c r="AC135" i="5"/>
  <c r="AI135" i="5" s="1"/>
  <c r="J135" i="5"/>
  <c r="H135" i="5"/>
  <c r="V151" i="5"/>
  <c r="Y151" i="5" s="1"/>
  <c r="U151" i="5"/>
  <c r="AF151" i="5"/>
  <c r="AD151" i="5"/>
  <c r="O151" i="5"/>
  <c r="AE151" i="5"/>
  <c r="AH151" i="5" s="1"/>
  <c r="I151" i="5"/>
  <c r="AC151" i="5"/>
  <c r="AI151" i="5" s="1"/>
  <c r="J151" i="5"/>
  <c r="H151" i="5"/>
  <c r="V167" i="5"/>
  <c r="Y167" i="5" s="1"/>
  <c r="U167" i="5"/>
  <c r="AF167" i="5"/>
  <c r="AD167" i="5"/>
  <c r="O167" i="5"/>
  <c r="AE167" i="5"/>
  <c r="I167" i="5"/>
  <c r="AC167" i="5"/>
  <c r="AI167" i="5" s="1"/>
  <c r="J167" i="5"/>
  <c r="H167" i="5"/>
  <c r="V183" i="5"/>
  <c r="Y183" i="5" s="1"/>
  <c r="U183" i="5"/>
  <c r="AF183" i="5"/>
  <c r="AD183" i="5"/>
  <c r="O183" i="5"/>
  <c r="AE183" i="5"/>
  <c r="I183" i="5"/>
  <c r="AC183" i="5"/>
  <c r="AI183" i="5" s="1"/>
  <c r="J183" i="5"/>
  <c r="H183" i="5"/>
  <c r="V199" i="5"/>
  <c r="Y199" i="5" s="1"/>
  <c r="U199" i="5"/>
  <c r="AF199" i="5"/>
  <c r="AD199" i="5"/>
  <c r="O199" i="5"/>
  <c r="AE199" i="5"/>
  <c r="I199" i="5"/>
  <c r="AC199" i="5"/>
  <c r="AI199" i="5" s="1"/>
  <c r="J199" i="5"/>
  <c r="H199" i="5"/>
  <c r="I29" i="5"/>
  <c r="H29" i="5"/>
  <c r="J29" i="5"/>
  <c r="J33" i="5"/>
  <c r="H33" i="5"/>
  <c r="I33" i="5"/>
  <c r="J28" i="5"/>
  <c r="I28" i="5"/>
  <c r="H28" i="5"/>
  <c r="I38" i="5"/>
  <c r="J38" i="5"/>
  <c r="H38" i="5"/>
  <c r="V54" i="5"/>
  <c r="Y54" i="5" s="1"/>
  <c r="O54" i="5"/>
  <c r="U54" i="5"/>
  <c r="AF54" i="5"/>
  <c r="I54" i="5"/>
  <c r="AD54" i="5"/>
  <c r="AC54" i="5"/>
  <c r="AI54" i="5" s="1"/>
  <c r="AE54" i="5"/>
  <c r="H54" i="5"/>
  <c r="J54" i="5"/>
  <c r="V70" i="5"/>
  <c r="Y70" i="5" s="1"/>
  <c r="O70" i="5"/>
  <c r="U70" i="5"/>
  <c r="AF70" i="5"/>
  <c r="I70" i="5"/>
  <c r="AD70" i="5"/>
  <c r="AC70" i="5"/>
  <c r="AI70" i="5" s="1"/>
  <c r="AE70" i="5"/>
  <c r="H70" i="5"/>
  <c r="J70" i="5"/>
  <c r="V86" i="5"/>
  <c r="Y86" i="5" s="1"/>
  <c r="O86" i="5"/>
  <c r="U86" i="5"/>
  <c r="AF86" i="5"/>
  <c r="I86" i="5"/>
  <c r="AD86" i="5"/>
  <c r="AC86" i="5"/>
  <c r="AI86" i="5" s="1"/>
  <c r="J86" i="5"/>
  <c r="AE86" i="5"/>
  <c r="H86" i="5"/>
  <c r="V102" i="5"/>
  <c r="Y102" i="5" s="1"/>
  <c r="U102" i="5"/>
  <c r="AF102" i="5"/>
  <c r="O102" i="5"/>
  <c r="I102" i="5"/>
  <c r="AD102" i="5"/>
  <c r="AC102" i="5"/>
  <c r="AI102" i="5" s="1"/>
  <c r="J102" i="5"/>
  <c r="AE102" i="5"/>
  <c r="AH102" i="5" s="1"/>
  <c r="H102" i="5"/>
  <c r="V118" i="5"/>
  <c r="Y118" i="5" s="1"/>
  <c r="U118" i="5"/>
  <c r="AF118" i="5"/>
  <c r="O118" i="5"/>
  <c r="I118" i="5"/>
  <c r="AD118" i="5"/>
  <c r="AC118" i="5"/>
  <c r="AI118" i="5" s="1"/>
  <c r="J118" i="5"/>
  <c r="AE118" i="5"/>
  <c r="AH118" i="5" s="1"/>
  <c r="H118" i="5"/>
  <c r="U166" i="5"/>
  <c r="AF166" i="5"/>
  <c r="O166" i="5"/>
  <c r="V166" i="5"/>
  <c r="Y166" i="5" s="1"/>
  <c r="I166" i="5"/>
  <c r="AD166" i="5"/>
  <c r="AC166" i="5"/>
  <c r="AI166" i="5" s="1"/>
  <c r="J166" i="5"/>
  <c r="AE166" i="5"/>
  <c r="H166" i="5"/>
  <c r="U182" i="5"/>
  <c r="AF182" i="5"/>
  <c r="O182" i="5"/>
  <c r="V182" i="5"/>
  <c r="Y182" i="5" s="1"/>
  <c r="I182" i="5"/>
  <c r="AD182" i="5"/>
  <c r="AC182" i="5"/>
  <c r="AI182" i="5" s="1"/>
  <c r="J182" i="5"/>
  <c r="AE182" i="5"/>
  <c r="H182" i="5"/>
  <c r="U198" i="5"/>
  <c r="AF198" i="5"/>
  <c r="O198" i="5"/>
  <c r="V198" i="5"/>
  <c r="Y198" i="5" s="1"/>
  <c r="I198" i="5"/>
  <c r="AD198" i="5"/>
  <c r="AC198" i="5"/>
  <c r="AI198" i="5" s="1"/>
  <c r="J198" i="5"/>
  <c r="AE198" i="5"/>
  <c r="H198" i="5"/>
  <c r="J11" i="5"/>
  <c r="I11" i="5"/>
  <c r="H11" i="5"/>
  <c r="J27" i="5"/>
  <c r="I27" i="5"/>
  <c r="H27" i="5"/>
  <c r="V43" i="5"/>
  <c r="Y43" i="5" s="1"/>
  <c r="O43" i="5"/>
  <c r="AD43" i="5"/>
  <c r="AF43" i="5"/>
  <c r="U43" i="5"/>
  <c r="AE43" i="5"/>
  <c r="J43" i="5"/>
  <c r="I43" i="5"/>
  <c r="AC43" i="5"/>
  <c r="AI43" i="5" s="1"/>
  <c r="H43" i="5"/>
  <c r="V59" i="5"/>
  <c r="Y59" i="5" s="1"/>
  <c r="O59" i="5"/>
  <c r="AD59" i="5"/>
  <c r="AF59" i="5"/>
  <c r="U59" i="5"/>
  <c r="W59" i="5" s="1"/>
  <c r="AE59" i="5"/>
  <c r="J59" i="5"/>
  <c r="I59" i="5"/>
  <c r="AC59" i="5"/>
  <c r="AI59" i="5" s="1"/>
  <c r="H59" i="5"/>
  <c r="V75" i="5"/>
  <c r="Y75" i="5" s="1"/>
  <c r="O75" i="5"/>
  <c r="AD75" i="5"/>
  <c r="AF75" i="5"/>
  <c r="U75" i="5"/>
  <c r="W75" i="5" s="1"/>
  <c r="AE75" i="5"/>
  <c r="J75" i="5"/>
  <c r="I75" i="5"/>
  <c r="AC75" i="5"/>
  <c r="AI75" i="5" s="1"/>
  <c r="H75" i="5"/>
  <c r="V91" i="5"/>
  <c r="Y91" i="5" s="1"/>
  <c r="O91" i="5"/>
  <c r="AD91" i="5"/>
  <c r="AF91" i="5"/>
  <c r="U91" i="5"/>
  <c r="W91" i="5" s="1"/>
  <c r="AE91" i="5"/>
  <c r="I91" i="5"/>
  <c r="J91" i="5"/>
  <c r="AC91" i="5"/>
  <c r="AI91" i="5" s="1"/>
  <c r="H91" i="5"/>
  <c r="V107" i="5"/>
  <c r="Y107" i="5" s="1"/>
  <c r="AD107" i="5"/>
  <c r="O107" i="5"/>
  <c r="AF107" i="5"/>
  <c r="U107" i="5"/>
  <c r="AE107" i="5"/>
  <c r="I107" i="5"/>
  <c r="J107" i="5"/>
  <c r="AC107" i="5"/>
  <c r="AI107" i="5" s="1"/>
  <c r="H107" i="5"/>
  <c r="V123" i="5"/>
  <c r="Y123" i="5" s="1"/>
  <c r="AD123" i="5"/>
  <c r="O123" i="5"/>
  <c r="AF123" i="5"/>
  <c r="U123" i="5"/>
  <c r="W123" i="5" s="1"/>
  <c r="AE123" i="5"/>
  <c r="I123" i="5"/>
  <c r="J123" i="5"/>
  <c r="AC123" i="5"/>
  <c r="AI123" i="5" s="1"/>
  <c r="H123" i="5"/>
  <c r="V139" i="5"/>
  <c r="Y139" i="5" s="1"/>
  <c r="AD139" i="5"/>
  <c r="O139" i="5"/>
  <c r="AF139" i="5"/>
  <c r="U139" i="5"/>
  <c r="W139" i="5" s="1"/>
  <c r="AE139" i="5"/>
  <c r="I139" i="5"/>
  <c r="J139" i="5"/>
  <c r="AC139" i="5"/>
  <c r="AI139" i="5" s="1"/>
  <c r="H139" i="5"/>
  <c r="V155" i="5"/>
  <c r="Y155" i="5" s="1"/>
  <c r="AD155" i="5"/>
  <c r="O155" i="5"/>
  <c r="AF155" i="5"/>
  <c r="U155" i="5"/>
  <c r="W155" i="5" s="1"/>
  <c r="AE155" i="5"/>
  <c r="I155" i="5"/>
  <c r="J155" i="5"/>
  <c r="AC155" i="5"/>
  <c r="AI155" i="5" s="1"/>
  <c r="H155" i="5"/>
  <c r="V171" i="5"/>
  <c r="Y171" i="5" s="1"/>
  <c r="AD171" i="5"/>
  <c r="O171" i="5"/>
  <c r="AF171" i="5"/>
  <c r="U171" i="5"/>
  <c r="AE171" i="5"/>
  <c r="I171" i="5"/>
  <c r="J171" i="5"/>
  <c r="AC171" i="5"/>
  <c r="AI171" i="5" s="1"/>
  <c r="H171" i="5"/>
  <c r="V187" i="5"/>
  <c r="Y187" i="5" s="1"/>
  <c r="AD187" i="5"/>
  <c r="O187" i="5"/>
  <c r="AF187" i="5"/>
  <c r="U187" i="5"/>
  <c r="AE187" i="5"/>
  <c r="I187" i="5"/>
  <c r="J187" i="5"/>
  <c r="AC187" i="5"/>
  <c r="AI187" i="5" s="1"/>
  <c r="H187" i="5"/>
  <c r="V203" i="5"/>
  <c r="Y203" i="5" s="1"/>
  <c r="AD203" i="5"/>
  <c r="O203" i="5"/>
  <c r="AF203" i="5"/>
  <c r="U203" i="5"/>
  <c r="AE203" i="5"/>
  <c r="I203" i="5"/>
  <c r="J203" i="5"/>
  <c r="AC203" i="5"/>
  <c r="AI203" i="5" s="1"/>
  <c r="H203" i="5"/>
  <c r="I37" i="5"/>
  <c r="H37" i="5"/>
  <c r="J37" i="5"/>
  <c r="J41" i="5"/>
  <c r="H41" i="5"/>
  <c r="I41" i="5"/>
  <c r="J36" i="5"/>
  <c r="I36" i="5"/>
  <c r="H36" i="5"/>
  <c r="B9" i="14"/>
  <c r="AB190" i="5" l="1"/>
  <c r="AB158" i="5"/>
  <c r="AB126" i="5"/>
  <c r="AB94" i="5"/>
  <c r="AB62" i="5"/>
  <c r="AB122" i="5"/>
  <c r="W171" i="5"/>
  <c r="W187" i="5"/>
  <c r="AB118" i="5"/>
  <c r="AB86" i="5"/>
  <c r="W70" i="5"/>
  <c r="AB54" i="5"/>
  <c r="AB182" i="5"/>
  <c r="W102" i="5"/>
  <c r="W199" i="5"/>
  <c r="H14" i="21"/>
  <c r="V14" i="21"/>
  <c r="AB90" i="5"/>
  <c r="G16" i="21"/>
  <c r="H16" i="21"/>
  <c r="R103" i="21"/>
  <c r="N103" i="21"/>
  <c r="J103" i="21"/>
  <c r="U103" i="21"/>
  <c r="Q103" i="21"/>
  <c r="M103" i="21"/>
  <c r="S103" i="21"/>
  <c r="K103" i="21"/>
  <c r="P103" i="21"/>
  <c r="T103" i="21"/>
  <c r="I103" i="21"/>
  <c r="O103" i="21"/>
  <c r="L103" i="21"/>
  <c r="H103" i="21"/>
  <c r="G103" i="21"/>
  <c r="U39" i="21"/>
  <c r="Q39" i="21"/>
  <c r="M39" i="21"/>
  <c r="T39" i="21"/>
  <c r="P39" i="21"/>
  <c r="L39" i="21"/>
  <c r="R39" i="21"/>
  <c r="J39" i="21"/>
  <c r="I39" i="21"/>
  <c r="O39" i="21"/>
  <c r="N39" i="21"/>
  <c r="S39" i="21"/>
  <c r="H39" i="21"/>
  <c r="K39" i="21"/>
  <c r="G39" i="21"/>
  <c r="T126" i="21"/>
  <c r="P126" i="21"/>
  <c r="L126" i="21"/>
  <c r="R126" i="21"/>
  <c r="M126" i="21"/>
  <c r="U126" i="21"/>
  <c r="N126" i="21"/>
  <c r="S126" i="21"/>
  <c r="K126" i="21"/>
  <c r="Q126" i="21"/>
  <c r="J126" i="21"/>
  <c r="O126" i="21"/>
  <c r="H126" i="21"/>
  <c r="I126" i="21"/>
  <c r="G126" i="21"/>
  <c r="R62" i="21"/>
  <c r="N62" i="21"/>
  <c r="J62" i="21"/>
  <c r="U62" i="21"/>
  <c r="Q62" i="21"/>
  <c r="M62" i="21"/>
  <c r="O62" i="21"/>
  <c r="T62" i="21"/>
  <c r="L62" i="21"/>
  <c r="P62" i="21"/>
  <c r="K62" i="21"/>
  <c r="H62" i="21"/>
  <c r="I62" i="21"/>
  <c r="S62" i="21"/>
  <c r="G62" i="21"/>
  <c r="R145" i="21"/>
  <c r="N145" i="21"/>
  <c r="J145" i="21"/>
  <c r="T145" i="21"/>
  <c r="P145" i="21"/>
  <c r="L145" i="21"/>
  <c r="O145" i="21"/>
  <c r="M145" i="21"/>
  <c r="Q145" i="21"/>
  <c r="K145" i="21"/>
  <c r="U145" i="21"/>
  <c r="S145" i="21"/>
  <c r="H145" i="21"/>
  <c r="I145" i="21"/>
  <c r="G145" i="21"/>
  <c r="R81" i="21"/>
  <c r="N81" i="21"/>
  <c r="J81" i="21"/>
  <c r="U81" i="21"/>
  <c r="Q81" i="21"/>
  <c r="M81" i="21"/>
  <c r="S81" i="21"/>
  <c r="K81" i="21"/>
  <c r="P81" i="21"/>
  <c r="L81" i="21"/>
  <c r="H81" i="21"/>
  <c r="T81" i="21"/>
  <c r="I81" i="21"/>
  <c r="G81" i="21"/>
  <c r="O81" i="21"/>
  <c r="H17" i="21"/>
  <c r="G17" i="21"/>
  <c r="R116" i="21"/>
  <c r="N116" i="21"/>
  <c r="J116" i="21"/>
  <c r="Q116" i="21"/>
  <c r="L116" i="21"/>
  <c r="U116" i="21"/>
  <c r="P116" i="21"/>
  <c r="K116" i="21"/>
  <c r="T116" i="21"/>
  <c r="O116" i="21"/>
  <c r="S116" i="21"/>
  <c r="M116" i="21"/>
  <c r="I116" i="21"/>
  <c r="G116" i="21"/>
  <c r="H116" i="21"/>
  <c r="U52" i="21"/>
  <c r="Q52" i="21"/>
  <c r="M52" i="21"/>
  <c r="T52" i="21"/>
  <c r="P52" i="21"/>
  <c r="L52" i="21"/>
  <c r="N52" i="21"/>
  <c r="S52" i="21"/>
  <c r="K52" i="21"/>
  <c r="I52" i="21"/>
  <c r="R52" i="21"/>
  <c r="J52" i="21"/>
  <c r="G52" i="21"/>
  <c r="O52" i="21"/>
  <c r="H52" i="21"/>
  <c r="R139" i="21"/>
  <c r="N139" i="21"/>
  <c r="J139" i="21"/>
  <c r="T139" i="21"/>
  <c r="P139" i="21"/>
  <c r="L139" i="21"/>
  <c r="O139" i="21"/>
  <c r="U139" i="21"/>
  <c r="K139" i="21"/>
  <c r="Q139" i="21"/>
  <c r="M139" i="21"/>
  <c r="S139" i="21"/>
  <c r="I139" i="21"/>
  <c r="H139" i="21"/>
  <c r="G139" i="21"/>
  <c r="R75" i="21"/>
  <c r="N75" i="21"/>
  <c r="J75" i="21"/>
  <c r="U75" i="21"/>
  <c r="Q75" i="21"/>
  <c r="M75" i="21"/>
  <c r="S75" i="21"/>
  <c r="K75" i="21"/>
  <c r="P75" i="21"/>
  <c r="T75" i="21"/>
  <c r="I75" i="21"/>
  <c r="O75" i="21"/>
  <c r="L75" i="21"/>
  <c r="H75" i="21"/>
  <c r="G75" i="21"/>
  <c r="R162" i="21"/>
  <c r="N162" i="21"/>
  <c r="J162" i="21"/>
  <c r="T162" i="21"/>
  <c r="P162" i="21"/>
  <c r="L162" i="21"/>
  <c r="S162" i="21"/>
  <c r="K162" i="21"/>
  <c r="M162" i="21"/>
  <c r="U162" i="21"/>
  <c r="Q162" i="21"/>
  <c r="H162" i="21"/>
  <c r="O162" i="21"/>
  <c r="I162" i="21"/>
  <c r="G162" i="21"/>
  <c r="R98" i="21"/>
  <c r="N98" i="21"/>
  <c r="J98" i="21"/>
  <c r="U98" i="21"/>
  <c r="Q98" i="21"/>
  <c r="M98" i="21"/>
  <c r="O98" i="21"/>
  <c r="T98" i="21"/>
  <c r="L98" i="21"/>
  <c r="P98" i="21"/>
  <c r="K98" i="21"/>
  <c r="H98" i="21"/>
  <c r="I98" i="21"/>
  <c r="S98" i="21"/>
  <c r="G98" i="21"/>
  <c r="U34" i="21"/>
  <c r="Q34" i="21"/>
  <c r="M34" i="21"/>
  <c r="T34" i="21"/>
  <c r="P34" i="21"/>
  <c r="L34" i="21"/>
  <c r="N34" i="21"/>
  <c r="S34" i="21"/>
  <c r="K34" i="21"/>
  <c r="H34" i="21"/>
  <c r="R34" i="21"/>
  <c r="J34" i="21"/>
  <c r="O34" i="21"/>
  <c r="I34" i="21"/>
  <c r="G34" i="21"/>
  <c r="R117" i="21"/>
  <c r="N117" i="21"/>
  <c r="J117" i="21"/>
  <c r="U117" i="21"/>
  <c r="P117" i="21"/>
  <c r="K117" i="21"/>
  <c r="T117" i="21"/>
  <c r="O117" i="21"/>
  <c r="S117" i="21"/>
  <c r="M117" i="21"/>
  <c r="Q117" i="21"/>
  <c r="H117" i="21"/>
  <c r="L117" i="21"/>
  <c r="I117" i="21"/>
  <c r="G117" i="21"/>
  <c r="U53" i="21"/>
  <c r="Q53" i="21"/>
  <c r="M53" i="21"/>
  <c r="T53" i="21"/>
  <c r="P53" i="21"/>
  <c r="L53" i="21"/>
  <c r="R53" i="21"/>
  <c r="J53" i="21"/>
  <c r="H53" i="21"/>
  <c r="O53" i="21"/>
  <c r="N53" i="21"/>
  <c r="I53" i="21"/>
  <c r="K53" i="21"/>
  <c r="G53" i="21"/>
  <c r="S53" i="21"/>
  <c r="R140" i="21"/>
  <c r="N140" i="21"/>
  <c r="J140" i="21"/>
  <c r="T140" i="21"/>
  <c r="P140" i="21"/>
  <c r="L140" i="21"/>
  <c r="S140" i="21"/>
  <c r="K140" i="21"/>
  <c r="U140" i="21"/>
  <c r="Q140" i="21"/>
  <c r="O140" i="21"/>
  <c r="M140" i="21"/>
  <c r="I140" i="21"/>
  <c r="G140" i="21"/>
  <c r="H140" i="21"/>
  <c r="R76" i="21"/>
  <c r="N76" i="21"/>
  <c r="J76" i="21"/>
  <c r="U76" i="21"/>
  <c r="Q76" i="21"/>
  <c r="M76" i="21"/>
  <c r="O76" i="21"/>
  <c r="T76" i="21"/>
  <c r="L76" i="21"/>
  <c r="S76" i="21"/>
  <c r="I76" i="21"/>
  <c r="P76" i="21"/>
  <c r="G76" i="21"/>
  <c r="K76" i="21"/>
  <c r="H76" i="21"/>
  <c r="R163" i="21"/>
  <c r="N163" i="21"/>
  <c r="J163" i="21"/>
  <c r="T163" i="21"/>
  <c r="P163" i="21"/>
  <c r="L163" i="21"/>
  <c r="O163" i="21"/>
  <c r="U163" i="21"/>
  <c r="K163" i="21"/>
  <c r="M163" i="21"/>
  <c r="S163" i="21"/>
  <c r="Q163" i="21"/>
  <c r="I163" i="21"/>
  <c r="H163" i="21"/>
  <c r="G163" i="21"/>
  <c r="R99" i="21"/>
  <c r="N99" i="21"/>
  <c r="J99" i="21"/>
  <c r="U99" i="21"/>
  <c r="Q99" i="21"/>
  <c r="M99" i="21"/>
  <c r="S99" i="21"/>
  <c r="K99" i="21"/>
  <c r="P99" i="21"/>
  <c r="T99" i="21"/>
  <c r="I99" i="21"/>
  <c r="O99" i="21"/>
  <c r="L99" i="21"/>
  <c r="H99" i="21"/>
  <c r="G99" i="21"/>
  <c r="U35" i="21"/>
  <c r="Q35" i="21"/>
  <c r="M35" i="21"/>
  <c r="T35" i="21"/>
  <c r="P35" i="21"/>
  <c r="L35" i="21"/>
  <c r="R35" i="21"/>
  <c r="J35" i="21"/>
  <c r="I35" i="21"/>
  <c r="O35" i="21"/>
  <c r="N35" i="21"/>
  <c r="S35" i="21"/>
  <c r="H35" i="21"/>
  <c r="K35" i="21"/>
  <c r="G35" i="21"/>
  <c r="T122" i="21"/>
  <c r="P122" i="21"/>
  <c r="L122" i="21"/>
  <c r="R122" i="21"/>
  <c r="M122" i="21"/>
  <c r="S122" i="21"/>
  <c r="K122" i="21"/>
  <c r="Q122" i="21"/>
  <c r="J122" i="21"/>
  <c r="O122" i="21"/>
  <c r="N122" i="21"/>
  <c r="U122" i="21"/>
  <c r="H122" i="21"/>
  <c r="G122" i="21"/>
  <c r="I122" i="21"/>
  <c r="R58" i="21"/>
  <c r="N58" i="21"/>
  <c r="U58" i="21"/>
  <c r="Q58" i="21"/>
  <c r="M58" i="21"/>
  <c r="O58" i="21"/>
  <c r="T58" i="21"/>
  <c r="L58" i="21"/>
  <c r="P58" i="21"/>
  <c r="K58" i="21"/>
  <c r="H58" i="21"/>
  <c r="J58" i="21"/>
  <c r="S58" i="21"/>
  <c r="G58" i="21"/>
  <c r="I58" i="21"/>
  <c r="R141" i="21"/>
  <c r="N141" i="21"/>
  <c r="J141" i="21"/>
  <c r="T141" i="21"/>
  <c r="P141" i="21"/>
  <c r="L141" i="21"/>
  <c r="O141" i="21"/>
  <c r="S141" i="21"/>
  <c r="U141" i="21"/>
  <c r="Q141" i="21"/>
  <c r="M141" i="21"/>
  <c r="K141" i="21"/>
  <c r="H141" i="21"/>
  <c r="I141" i="21"/>
  <c r="G141" i="21"/>
  <c r="R77" i="21"/>
  <c r="N77" i="21"/>
  <c r="J77" i="21"/>
  <c r="U77" i="21"/>
  <c r="Q77" i="21"/>
  <c r="M77" i="21"/>
  <c r="S77" i="21"/>
  <c r="K77" i="21"/>
  <c r="P77" i="21"/>
  <c r="L77" i="21"/>
  <c r="H77" i="21"/>
  <c r="T77" i="21"/>
  <c r="I77" i="21"/>
  <c r="G77" i="21"/>
  <c r="O77" i="21"/>
  <c r="R152" i="21"/>
  <c r="N152" i="21"/>
  <c r="J152" i="21"/>
  <c r="T152" i="21"/>
  <c r="P152" i="21"/>
  <c r="L152" i="21"/>
  <c r="S152" i="21"/>
  <c r="K152" i="21"/>
  <c r="O152" i="21"/>
  <c r="Q152" i="21"/>
  <c r="M152" i="21"/>
  <c r="I152" i="21"/>
  <c r="G152" i="21"/>
  <c r="H152" i="21"/>
  <c r="U152" i="21"/>
  <c r="R88" i="21"/>
  <c r="N88" i="21"/>
  <c r="J88" i="21"/>
  <c r="U88" i="21"/>
  <c r="Q88" i="21"/>
  <c r="M88" i="21"/>
  <c r="O88" i="21"/>
  <c r="T88" i="21"/>
  <c r="L88" i="21"/>
  <c r="S88" i="21"/>
  <c r="I88" i="21"/>
  <c r="P88" i="21"/>
  <c r="G88" i="21"/>
  <c r="H88" i="21"/>
  <c r="K88" i="21"/>
  <c r="G24" i="21"/>
  <c r="H24" i="21"/>
  <c r="S111" i="21"/>
  <c r="O111" i="21"/>
  <c r="K111" i="21"/>
  <c r="R111" i="21"/>
  <c r="N111" i="21"/>
  <c r="J111" i="21"/>
  <c r="U111" i="21"/>
  <c r="Q111" i="21"/>
  <c r="M111" i="21"/>
  <c r="T111" i="21"/>
  <c r="P111" i="21"/>
  <c r="I111" i="21"/>
  <c r="L111" i="21"/>
  <c r="H111" i="21"/>
  <c r="G111" i="21"/>
  <c r="U47" i="21"/>
  <c r="Q47" i="21"/>
  <c r="M47" i="21"/>
  <c r="T47" i="21"/>
  <c r="P47" i="21"/>
  <c r="L47" i="21"/>
  <c r="R47" i="21"/>
  <c r="J47" i="21"/>
  <c r="I47" i="21"/>
  <c r="O47" i="21"/>
  <c r="N47" i="21"/>
  <c r="S47" i="21"/>
  <c r="H47" i="21"/>
  <c r="K47" i="21"/>
  <c r="G47" i="21"/>
  <c r="T134" i="21"/>
  <c r="P134" i="21"/>
  <c r="L134" i="21"/>
  <c r="R134" i="21"/>
  <c r="M134" i="21"/>
  <c r="Q134" i="21"/>
  <c r="J134" i="21"/>
  <c r="O134" i="21"/>
  <c r="U134" i="21"/>
  <c r="N134" i="21"/>
  <c r="K134" i="21"/>
  <c r="S134" i="21"/>
  <c r="H134" i="21"/>
  <c r="I134" i="21"/>
  <c r="G134" i="21"/>
  <c r="R70" i="21"/>
  <c r="N70" i="21"/>
  <c r="J70" i="21"/>
  <c r="U70" i="21"/>
  <c r="Q70" i="21"/>
  <c r="M70" i="21"/>
  <c r="O70" i="21"/>
  <c r="T70" i="21"/>
  <c r="L70" i="21"/>
  <c r="P70" i="21"/>
  <c r="K70" i="21"/>
  <c r="H70" i="21"/>
  <c r="I70" i="21"/>
  <c r="G70" i="21"/>
  <c r="S70" i="21"/>
  <c r="R153" i="21"/>
  <c r="N153" i="21"/>
  <c r="J153" i="21"/>
  <c r="T153" i="21"/>
  <c r="P153" i="21"/>
  <c r="L153" i="21"/>
  <c r="O153" i="21"/>
  <c r="M153" i="21"/>
  <c r="S153" i="21"/>
  <c r="Q153" i="21"/>
  <c r="K153" i="21"/>
  <c r="U153" i="21"/>
  <c r="H153" i="21"/>
  <c r="I153" i="21"/>
  <c r="G153" i="21"/>
  <c r="R89" i="21"/>
  <c r="N89" i="21"/>
  <c r="J89" i="21"/>
  <c r="U89" i="21"/>
  <c r="Q89" i="21"/>
  <c r="M89" i="21"/>
  <c r="S89" i="21"/>
  <c r="K89" i="21"/>
  <c r="P89" i="21"/>
  <c r="L89" i="21"/>
  <c r="H89" i="21"/>
  <c r="T89" i="21"/>
  <c r="I89" i="21"/>
  <c r="O89" i="21"/>
  <c r="G89" i="21"/>
  <c r="H25" i="21"/>
  <c r="G25" i="21"/>
  <c r="H23" i="21"/>
  <c r="G23" i="21"/>
  <c r="S110" i="21"/>
  <c r="O110" i="21"/>
  <c r="K110" i="21"/>
  <c r="U110" i="21"/>
  <c r="Q110" i="21"/>
  <c r="M110" i="21"/>
  <c r="T110" i="21"/>
  <c r="L110" i="21"/>
  <c r="R110" i="21"/>
  <c r="J110" i="21"/>
  <c r="P110" i="21"/>
  <c r="N110" i="21"/>
  <c r="H110" i="21"/>
  <c r="I110" i="21"/>
  <c r="G110" i="21"/>
  <c r="U46" i="21"/>
  <c r="Q46" i="21"/>
  <c r="M46" i="21"/>
  <c r="T46" i="21"/>
  <c r="P46" i="21"/>
  <c r="L46" i="21"/>
  <c r="N46" i="21"/>
  <c r="S46" i="21"/>
  <c r="K46" i="21"/>
  <c r="H46" i="21"/>
  <c r="R46" i="21"/>
  <c r="J46" i="21"/>
  <c r="I46" i="21"/>
  <c r="O46" i="21"/>
  <c r="G46" i="21"/>
  <c r="T129" i="21"/>
  <c r="P129" i="21"/>
  <c r="L129" i="21"/>
  <c r="S129" i="21"/>
  <c r="N129" i="21"/>
  <c r="U129" i="21"/>
  <c r="M129" i="21"/>
  <c r="R129" i="21"/>
  <c r="K129" i="21"/>
  <c r="Q129" i="21"/>
  <c r="J129" i="21"/>
  <c r="O129" i="21"/>
  <c r="H129" i="21"/>
  <c r="I129" i="21"/>
  <c r="G129" i="21"/>
  <c r="R65" i="21"/>
  <c r="N65" i="21"/>
  <c r="J65" i="21"/>
  <c r="U65" i="21"/>
  <c r="Q65" i="21"/>
  <c r="M65" i="21"/>
  <c r="S65" i="21"/>
  <c r="K65" i="21"/>
  <c r="P65" i="21"/>
  <c r="L65" i="21"/>
  <c r="H65" i="21"/>
  <c r="T65" i="21"/>
  <c r="I65" i="21"/>
  <c r="G65" i="21"/>
  <c r="O65" i="21"/>
  <c r="H18" i="21"/>
  <c r="G18" i="21"/>
  <c r="R101" i="21"/>
  <c r="N101" i="21"/>
  <c r="J101" i="21"/>
  <c r="U101" i="21"/>
  <c r="Q101" i="21"/>
  <c r="M101" i="21"/>
  <c r="S101" i="21"/>
  <c r="K101" i="21"/>
  <c r="P101" i="21"/>
  <c r="L101" i="21"/>
  <c r="H101" i="21"/>
  <c r="T101" i="21"/>
  <c r="I101" i="21"/>
  <c r="O101" i="21"/>
  <c r="G101" i="21"/>
  <c r="U37" i="21"/>
  <c r="Q37" i="21"/>
  <c r="M37" i="21"/>
  <c r="T37" i="21"/>
  <c r="P37" i="21"/>
  <c r="L37" i="21"/>
  <c r="R37" i="21"/>
  <c r="J37" i="21"/>
  <c r="H37" i="21"/>
  <c r="O37" i="21"/>
  <c r="N37" i="21"/>
  <c r="I37" i="21"/>
  <c r="K37" i="21"/>
  <c r="G37" i="21"/>
  <c r="S37" i="21"/>
  <c r="T124" i="21"/>
  <c r="P124" i="21"/>
  <c r="L124" i="21"/>
  <c r="U124" i="21"/>
  <c r="O124" i="21"/>
  <c r="J124" i="21"/>
  <c r="Q124" i="21"/>
  <c r="N124" i="21"/>
  <c r="S124" i="21"/>
  <c r="M124" i="21"/>
  <c r="R124" i="21"/>
  <c r="K124" i="21"/>
  <c r="I124" i="21"/>
  <c r="G124" i="21"/>
  <c r="H124" i="21"/>
  <c r="R60" i="21"/>
  <c r="N60" i="21"/>
  <c r="J60" i="21"/>
  <c r="U60" i="21"/>
  <c r="Q60" i="21"/>
  <c r="M60" i="21"/>
  <c r="O60" i="21"/>
  <c r="T60" i="21"/>
  <c r="L60" i="21"/>
  <c r="S60" i="21"/>
  <c r="I60" i="21"/>
  <c r="P60" i="21"/>
  <c r="G60" i="21"/>
  <c r="K60" i="21"/>
  <c r="H60" i="21"/>
  <c r="R147" i="21"/>
  <c r="N147" i="21"/>
  <c r="J147" i="21"/>
  <c r="T147" i="21"/>
  <c r="P147" i="21"/>
  <c r="L147" i="21"/>
  <c r="O147" i="21"/>
  <c r="U147" i="21"/>
  <c r="K147" i="21"/>
  <c r="S147" i="21"/>
  <c r="Q147" i="21"/>
  <c r="M147" i="21"/>
  <c r="I147" i="21"/>
  <c r="H147" i="21"/>
  <c r="G147" i="21"/>
  <c r="R83" i="21"/>
  <c r="N83" i="21"/>
  <c r="J83" i="21"/>
  <c r="U83" i="21"/>
  <c r="Q83" i="21"/>
  <c r="M83" i="21"/>
  <c r="S83" i="21"/>
  <c r="K83" i="21"/>
  <c r="P83" i="21"/>
  <c r="T83" i="21"/>
  <c r="I83" i="21"/>
  <c r="O83" i="21"/>
  <c r="L83" i="21"/>
  <c r="H83" i="21"/>
  <c r="G83" i="21"/>
  <c r="H19" i="21"/>
  <c r="G19" i="21"/>
  <c r="U106" i="21"/>
  <c r="Q106" i="21"/>
  <c r="M106" i="21"/>
  <c r="P106" i="21"/>
  <c r="K106" i="21"/>
  <c r="T106" i="21"/>
  <c r="O106" i="21"/>
  <c r="J106" i="21"/>
  <c r="S106" i="21"/>
  <c r="R106" i="21"/>
  <c r="N106" i="21"/>
  <c r="H106" i="21"/>
  <c r="L106" i="21"/>
  <c r="G106" i="21"/>
  <c r="I106" i="21"/>
  <c r="U42" i="21"/>
  <c r="Q42" i="21"/>
  <c r="M42" i="21"/>
  <c r="T42" i="21"/>
  <c r="P42" i="21"/>
  <c r="L42" i="21"/>
  <c r="N42" i="21"/>
  <c r="S42" i="21"/>
  <c r="K42" i="21"/>
  <c r="H42" i="21"/>
  <c r="R42" i="21"/>
  <c r="J42" i="21"/>
  <c r="O42" i="21"/>
  <c r="G42" i="21"/>
  <c r="I42" i="21"/>
  <c r="T125" i="21"/>
  <c r="P125" i="21"/>
  <c r="L125" i="21"/>
  <c r="S125" i="21"/>
  <c r="N125" i="21"/>
  <c r="R125" i="21"/>
  <c r="K125" i="21"/>
  <c r="Q125" i="21"/>
  <c r="J125" i="21"/>
  <c r="O125" i="21"/>
  <c r="U125" i="21"/>
  <c r="H125" i="21"/>
  <c r="I125" i="21"/>
  <c r="G125" i="21"/>
  <c r="M125" i="21"/>
  <c r="R61" i="21"/>
  <c r="N61" i="21"/>
  <c r="J61" i="21"/>
  <c r="U61" i="21"/>
  <c r="Q61" i="21"/>
  <c r="M61" i="21"/>
  <c r="S61" i="21"/>
  <c r="K61" i="21"/>
  <c r="P61" i="21"/>
  <c r="L61" i="21"/>
  <c r="H61" i="21"/>
  <c r="T61" i="21"/>
  <c r="I61" i="21"/>
  <c r="G61" i="21"/>
  <c r="O61" i="21"/>
  <c r="R136" i="21"/>
  <c r="N136" i="21"/>
  <c r="J136" i="21"/>
  <c r="T136" i="21"/>
  <c r="P136" i="21"/>
  <c r="L136" i="21"/>
  <c r="S136" i="21"/>
  <c r="K136" i="21"/>
  <c r="O136" i="21"/>
  <c r="U136" i="21"/>
  <c r="Q136" i="21"/>
  <c r="M136" i="21"/>
  <c r="I136" i="21"/>
  <c r="G136" i="21"/>
  <c r="H136" i="21"/>
  <c r="R72" i="21"/>
  <c r="N72" i="21"/>
  <c r="J72" i="21"/>
  <c r="U72" i="21"/>
  <c r="Q72" i="21"/>
  <c r="M72" i="21"/>
  <c r="O72" i="21"/>
  <c r="T72" i="21"/>
  <c r="L72" i="21"/>
  <c r="S72" i="21"/>
  <c r="I72" i="21"/>
  <c r="P72" i="21"/>
  <c r="G72" i="21"/>
  <c r="H72" i="21"/>
  <c r="K72" i="21"/>
  <c r="R159" i="21"/>
  <c r="N159" i="21"/>
  <c r="J159" i="21"/>
  <c r="T159" i="21"/>
  <c r="P159" i="21"/>
  <c r="L159" i="21"/>
  <c r="O159" i="21"/>
  <c r="Q159" i="21"/>
  <c r="S159" i="21"/>
  <c r="M159" i="21"/>
  <c r="K159" i="21"/>
  <c r="U159" i="21"/>
  <c r="I159" i="21"/>
  <c r="H159" i="21"/>
  <c r="G159" i="21"/>
  <c r="R95" i="21"/>
  <c r="N95" i="21"/>
  <c r="J95" i="21"/>
  <c r="U95" i="21"/>
  <c r="Q95" i="21"/>
  <c r="M95" i="21"/>
  <c r="S95" i="21"/>
  <c r="K95" i="21"/>
  <c r="P95" i="21"/>
  <c r="T95" i="21"/>
  <c r="I95" i="21"/>
  <c r="O95" i="21"/>
  <c r="L95" i="21"/>
  <c r="H95" i="21"/>
  <c r="G95" i="21"/>
  <c r="U31" i="21"/>
  <c r="Q31" i="21"/>
  <c r="M31" i="21"/>
  <c r="T31" i="21"/>
  <c r="P31" i="21"/>
  <c r="L31" i="21"/>
  <c r="R31" i="21"/>
  <c r="J31" i="21"/>
  <c r="I31" i="21"/>
  <c r="O31" i="21"/>
  <c r="N31" i="21"/>
  <c r="S31" i="21"/>
  <c r="H31" i="21"/>
  <c r="G31" i="21"/>
  <c r="K31" i="21"/>
  <c r="R118" i="21"/>
  <c r="N118" i="21"/>
  <c r="J118" i="21"/>
  <c r="T118" i="21"/>
  <c r="O118" i="21"/>
  <c r="S118" i="21"/>
  <c r="M118" i="21"/>
  <c r="Q118" i="21"/>
  <c r="L118" i="21"/>
  <c r="P118" i="21"/>
  <c r="K118" i="21"/>
  <c r="U118" i="21"/>
  <c r="H118" i="21"/>
  <c r="I118" i="21"/>
  <c r="G118" i="21"/>
  <c r="U54" i="21"/>
  <c r="Q54" i="21"/>
  <c r="M54" i="21"/>
  <c r="T54" i="21"/>
  <c r="P54" i="21"/>
  <c r="L54" i="21"/>
  <c r="N54" i="21"/>
  <c r="S54" i="21"/>
  <c r="K54" i="21"/>
  <c r="H54" i="21"/>
  <c r="R54" i="21"/>
  <c r="J54" i="21"/>
  <c r="O54" i="21"/>
  <c r="I54" i="21"/>
  <c r="G54" i="21"/>
  <c r="R137" i="21"/>
  <c r="N137" i="21"/>
  <c r="J137" i="21"/>
  <c r="T137" i="21"/>
  <c r="P137" i="21"/>
  <c r="L137" i="21"/>
  <c r="O137" i="21"/>
  <c r="M137" i="21"/>
  <c r="K137" i="21"/>
  <c r="U137" i="21"/>
  <c r="S137" i="21"/>
  <c r="Q137" i="21"/>
  <c r="H137" i="21"/>
  <c r="I137" i="21"/>
  <c r="G137" i="21"/>
  <c r="R73" i="21"/>
  <c r="N73" i="21"/>
  <c r="J73" i="21"/>
  <c r="U73" i="21"/>
  <c r="Q73" i="21"/>
  <c r="M73" i="21"/>
  <c r="S73" i="21"/>
  <c r="K73" i="21"/>
  <c r="P73" i="21"/>
  <c r="L73" i="21"/>
  <c r="H73" i="21"/>
  <c r="T73" i="21"/>
  <c r="I73" i="21"/>
  <c r="O73" i="21"/>
  <c r="G73" i="21"/>
  <c r="R100" i="21"/>
  <c r="N100" i="21"/>
  <c r="J100" i="21"/>
  <c r="U100" i="21"/>
  <c r="Q100" i="21"/>
  <c r="M100" i="21"/>
  <c r="O100" i="21"/>
  <c r="T100" i="21"/>
  <c r="L100" i="21"/>
  <c r="S100" i="21"/>
  <c r="I100" i="21"/>
  <c r="P100" i="21"/>
  <c r="G100" i="21"/>
  <c r="K100" i="21"/>
  <c r="H100" i="21"/>
  <c r="U36" i="21"/>
  <c r="Q36" i="21"/>
  <c r="M36" i="21"/>
  <c r="T36" i="21"/>
  <c r="P36" i="21"/>
  <c r="L36" i="21"/>
  <c r="N36" i="21"/>
  <c r="S36" i="21"/>
  <c r="K36" i="21"/>
  <c r="I36" i="21"/>
  <c r="R36" i="21"/>
  <c r="J36" i="21"/>
  <c r="G36" i="21"/>
  <c r="O36" i="21"/>
  <c r="H36" i="21"/>
  <c r="T123" i="21"/>
  <c r="P123" i="21"/>
  <c r="L123" i="21"/>
  <c r="Q123" i="21"/>
  <c r="K123" i="21"/>
  <c r="U123" i="21"/>
  <c r="N123" i="21"/>
  <c r="S123" i="21"/>
  <c r="M123" i="21"/>
  <c r="R123" i="21"/>
  <c r="J123" i="21"/>
  <c r="O123" i="21"/>
  <c r="I123" i="21"/>
  <c r="H123" i="21"/>
  <c r="G123" i="21"/>
  <c r="R59" i="21"/>
  <c r="N59" i="21"/>
  <c r="J59" i="21"/>
  <c r="U59" i="21"/>
  <c r="Q59" i="21"/>
  <c r="M59" i="21"/>
  <c r="S59" i="21"/>
  <c r="K59" i="21"/>
  <c r="P59" i="21"/>
  <c r="T59" i="21"/>
  <c r="I59" i="21"/>
  <c r="O59" i="21"/>
  <c r="L59" i="21"/>
  <c r="H59" i="21"/>
  <c r="G59" i="21"/>
  <c r="R146" i="21"/>
  <c r="N146" i="21"/>
  <c r="J146" i="21"/>
  <c r="T146" i="21"/>
  <c r="P146" i="21"/>
  <c r="L146" i="21"/>
  <c r="S146" i="21"/>
  <c r="K146" i="21"/>
  <c r="M146" i="21"/>
  <c r="Q146" i="21"/>
  <c r="O146" i="21"/>
  <c r="U146" i="21"/>
  <c r="H146" i="21"/>
  <c r="I146" i="21"/>
  <c r="G146" i="21"/>
  <c r="R82" i="21"/>
  <c r="N82" i="21"/>
  <c r="J82" i="21"/>
  <c r="U82" i="21"/>
  <c r="Q82" i="21"/>
  <c r="M82" i="21"/>
  <c r="O82" i="21"/>
  <c r="T82" i="21"/>
  <c r="L82" i="21"/>
  <c r="P82" i="21"/>
  <c r="K82" i="21"/>
  <c r="H82" i="21"/>
  <c r="I82" i="21"/>
  <c r="S82" i="21"/>
  <c r="G82" i="21"/>
  <c r="S112" i="21"/>
  <c r="O112" i="21"/>
  <c r="K112" i="21"/>
  <c r="R112" i="21"/>
  <c r="N112" i="21"/>
  <c r="J112" i="21"/>
  <c r="U112" i="21"/>
  <c r="Q112" i="21"/>
  <c r="M112" i="21"/>
  <c r="L112" i="21"/>
  <c r="T112" i="21"/>
  <c r="P112" i="21"/>
  <c r="I112" i="21"/>
  <c r="G112" i="21"/>
  <c r="H112" i="21"/>
  <c r="U48" i="21"/>
  <c r="Q48" i="21"/>
  <c r="M48" i="21"/>
  <c r="T48" i="21"/>
  <c r="P48" i="21"/>
  <c r="L48" i="21"/>
  <c r="N48" i="21"/>
  <c r="S48" i="21"/>
  <c r="K48" i="21"/>
  <c r="I48" i="21"/>
  <c r="R48" i="21"/>
  <c r="J48" i="21"/>
  <c r="G48" i="21"/>
  <c r="H48" i="21"/>
  <c r="O48" i="21"/>
  <c r="R135" i="21"/>
  <c r="T135" i="21"/>
  <c r="P135" i="21"/>
  <c r="L135" i="21"/>
  <c r="Q135" i="21"/>
  <c r="K135" i="21"/>
  <c r="U135" i="21"/>
  <c r="M135" i="21"/>
  <c r="S135" i="21"/>
  <c r="J135" i="21"/>
  <c r="O135" i="21"/>
  <c r="N135" i="21"/>
  <c r="I135" i="21"/>
  <c r="H135" i="21"/>
  <c r="G135" i="21"/>
  <c r="R71" i="21"/>
  <c r="N71" i="21"/>
  <c r="J71" i="21"/>
  <c r="U71" i="21"/>
  <c r="Q71" i="21"/>
  <c r="M71" i="21"/>
  <c r="S71" i="21"/>
  <c r="K71" i="21"/>
  <c r="P71" i="21"/>
  <c r="T71" i="21"/>
  <c r="I71" i="21"/>
  <c r="O71" i="21"/>
  <c r="L71" i="21"/>
  <c r="H71" i="21"/>
  <c r="G71" i="21"/>
  <c r="R158" i="21"/>
  <c r="N158" i="21"/>
  <c r="J158" i="21"/>
  <c r="T158" i="21"/>
  <c r="P158" i="21"/>
  <c r="L158" i="21"/>
  <c r="S158" i="21"/>
  <c r="K158" i="21"/>
  <c r="Q158" i="21"/>
  <c r="O158" i="21"/>
  <c r="M158" i="21"/>
  <c r="U158" i="21"/>
  <c r="H158" i="21"/>
  <c r="I158" i="21"/>
  <c r="G158" i="21"/>
  <c r="R94" i="21"/>
  <c r="N94" i="21"/>
  <c r="J94" i="21"/>
  <c r="U94" i="21"/>
  <c r="Q94" i="21"/>
  <c r="M94" i="21"/>
  <c r="O94" i="21"/>
  <c r="T94" i="21"/>
  <c r="L94" i="21"/>
  <c r="P94" i="21"/>
  <c r="K94" i="21"/>
  <c r="H94" i="21"/>
  <c r="I94" i="21"/>
  <c r="S94" i="21"/>
  <c r="G94" i="21"/>
  <c r="U30" i="21"/>
  <c r="Q30" i="21"/>
  <c r="M30" i="21"/>
  <c r="T30" i="21"/>
  <c r="P30" i="21"/>
  <c r="L30" i="21"/>
  <c r="N30" i="21"/>
  <c r="S30" i="21"/>
  <c r="K30" i="21"/>
  <c r="H30" i="21"/>
  <c r="R30" i="21"/>
  <c r="J30" i="21"/>
  <c r="I30" i="21"/>
  <c r="O30" i="21"/>
  <c r="G30" i="21"/>
  <c r="S113" i="21"/>
  <c r="O113" i="21"/>
  <c r="K113" i="21"/>
  <c r="R113" i="21"/>
  <c r="N113" i="21"/>
  <c r="J113" i="21"/>
  <c r="U113" i="21"/>
  <c r="Q113" i="21"/>
  <c r="M113" i="21"/>
  <c r="P113" i="21"/>
  <c r="L113" i="21"/>
  <c r="H113" i="21"/>
  <c r="T113" i="21"/>
  <c r="I113" i="21"/>
  <c r="G113" i="21"/>
  <c r="U49" i="21"/>
  <c r="Q49" i="21"/>
  <c r="M49" i="21"/>
  <c r="T49" i="21"/>
  <c r="P49" i="21"/>
  <c r="L49" i="21"/>
  <c r="R49" i="21"/>
  <c r="J49" i="21"/>
  <c r="H49" i="21"/>
  <c r="O49" i="21"/>
  <c r="N49" i="21"/>
  <c r="I49" i="21"/>
  <c r="S49" i="21"/>
  <c r="G49" i="21"/>
  <c r="K49" i="21"/>
  <c r="R148" i="21"/>
  <c r="N148" i="21"/>
  <c r="J148" i="21"/>
  <c r="T148" i="21"/>
  <c r="P148" i="21"/>
  <c r="L148" i="21"/>
  <c r="S148" i="21"/>
  <c r="K148" i="21"/>
  <c r="U148" i="21"/>
  <c r="Q148" i="21"/>
  <c r="O148" i="21"/>
  <c r="M148" i="21"/>
  <c r="I148" i="21"/>
  <c r="G148" i="21"/>
  <c r="H148" i="21"/>
  <c r="R84" i="21"/>
  <c r="N84" i="21"/>
  <c r="J84" i="21"/>
  <c r="U84" i="21"/>
  <c r="Q84" i="21"/>
  <c r="M84" i="21"/>
  <c r="O84" i="21"/>
  <c r="T84" i="21"/>
  <c r="L84" i="21"/>
  <c r="S84" i="21"/>
  <c r="I84" i="21"/>
  <c r="P84" i="21"/>
  <c r="G84" i="21"/>
  <c r="K84" i="21"/>
  <c r="H84" i="21"/>
  <c r="H21" i="21"/>
  <c r="G21" i="21"/>
  <c r="S108" i="21"/>
  <c r="O108" i="21"/>
  <c r="K108" i="21"/>
  <c r="U108" i="21"/>
  <c r="Q108" i="21"/>
  <c r="M108" i="21"/>
  <c r="T108" i="21"/>
  <c r="L108" i="21"/>
  <c r="R108" i="21"/>
  <c r="J108" i="21"/>
  <c r="P108" i="21"/>
  <c r="N108" i="21"/>
  <c r="I108" i="21"/>
  <c r="G108" i="21"/>
  <c r="H108" i="21"/>
  <c r="U44" i="21"/>
  <c r="Q44" i="21"/>
  <c r="M44" i="21"/>
  <c r="T44" i="21"/>
  <c r="P44" i="21"/>
  <c r="L44" i="21"/>
  <c r="N44" i="21"/>
  <c r="S44" i="21"/>
  <c r="K44" i="21"/>
  <c r="I44" i="21"/>
  <c r="R44" i="21"/>
  <c r="J44" i="21"/>
  <c r="G44" i="21"/>
  <c r="O44" i="21"/>
  <c r="H44" i="21"/>
  <c r="T131" i="21"/>
  <c r="P131" i="21"/>
  <c r="L131" i="21"/>
  <c r="Q131" i="21"/>
  <c r="K131" i="21"/>
  <c r="R131" i="21"/>
  <c r="J131" i="21"/>
  <c r="O131" i="21"/>
  <c r="U131" i="21"/>
  <c r="N131" i="21"/>
  <c r="S131" i="21"/>
  <c r="M131" i="21"/>
  <c r="I131" i="21"/>
  <c r="H131" i="21"/>
  <c r="G131" i="21"/>
  <c r="R67" i="21"/>
  <c r="N67" i="21"/>
  <c r="J67" i="21"/>
  <c r="U67" i="21"/>
  <c r="Q67" i="21"/>
  <c r="M67" i="21"/>
  <c r="S67" i="21"/>
  <c r="K67" i="21"/>
  <c r="P67" i="21"/>
  <c r="T67" i="21"/>
  <c r="I67" i="21"/>
  <c r="O67" i="21"/>
  <c r="L67" i="21"/>
  <c r="H67" i="21"/>
  <c r="G67" i="21"/>
  <c r="R154" i="21"/>
  <c r="N154" i="21"/>
  <c r="J154" i="21"/>
  <c r="T154" i="21"/>
  <c r="P154" i="21"/>
  <c r="L154" i="21"/>
  <c r="S154" i="21"/>
  <c r="K154" i="21"/>
  <c r="M154" i="21"/>
  <c r="U154" i="21"/>
  <c r="Q154" i="21"/>
  <c r="O154" i="21"/>
  <c r="H154" i="21"/>
  <c r="G154" i="21"/>
  <c r="I154" i="21"/>
  <c r="R90" i="21"/>
  <c r="N90" i="21"/>
  <c r="J90" i="21"/>
  <c r="U90" i="21"/>
  <c r="Q90" i="21"/>
  <c r="M90" i="21"/>
  <c r="O90" i="21"/>
  <c r="T90" i="21"/>
  <c r="L90" i="21"/>
  <c r="P90" i="21"/>
  <c r="K90" i="21"/>
  <c r="H90" i="21"/>
  <c r="S90" i="21"/>
  <c r="G90" i="21"/>
  <c r="I90" i="21"/>
  <c r="H26" i="21"/>
  <c r="G26" i="21"/>
  <c r="S109" i="21"/>
  <c r="O109" i="21"/>
  <c r="K109" i="21"/>
  <c r="U109" i="21"/>
  <c r="Q109" i="21"/>
  <c r="M109" i="21"/>
  <c r="P109" i="21"/>
  <c r="N109" i="21"/>
  <c r="L109" i="21"/>
  <c r="J109" i="21"/>
  <c r="T109" i="21"/>
  <c r="R109" i="21"/>
  <c r="H109" i="21"/>
  <c r="I109" i="21"/>
  <c r="G109" i="21"/>
  <c r="U45" i="21"/>
  <c r="Q45" i="21"/>
  <c r="M45" i="21"/>
  <c r="T45" i="21"/>
  <c r="P45" i="21"/>
  <c r="L45" i="21"/>
  <c r="R45" i="21"/>
  <c r="J45" i="21"/>
  <c r="H45" i="21"/>
  <c r="O45" i="21"/>
  <c r="N45" i="21"/>
  <c r="I45" i="21"/>
  <c r="K45" i="21"/>
  <c r="G45" i="21"/>
  <c r="S45" i="21"/>
  <c r="R120" i="21"/>
  <c r="N120" i="21"/>
  <c r="J120" i="21"/>
  <c r="Q120" i="21"/>
  <c r="L120" i="21"/>
  <c r="U120" i="21"/>
  <c r="P120" i="21"/>
  <c r="K120" i="21"/>
  <c r="T120" i="21"/>
  <c r="O120" i="21"/>
  <c r="M120" i="21"/>
  <c r="S120" i="21"/>
  <c r="I120" i="21"/>
  <c r="G120" i="21"/>
  <c r="H120" i="21"/>
  <c r="U56" i="21"/>
  <c r="Q56" i="21"/>
  <c r="M56" i="21"/>
  <c r="T56" i="21"/>
  <c r="P56" i="21"/>
  <c r="L56" i="21"/>
  <c r="N56" i="21"/>
  <c r="S56" i="21"/>
  <c r="K56" i="21"/>
  <c r="I56" i="21"/>
  <c r="R56" i="21"/>
  <c r="J56" i="21"/>
  <c r="G56" i="21"/>
  <c r="H56" i="21"/>
  <c r="O56" i="21"/>
  <c r="R143" i="21"/>
  <c r="N143" i="21"/>
  <c r="J143" i="21"/>
  <c r="T143" i="21"/>
  <c r="P143" i="21"/>
  <c r="L143" i="21"/>
  <c r="O143" i="21"/>
  <c r="Q143" i="21"/>
  <c r="K143" i="21"/>
  <c r="U143" i="21"/>
  <c r="S143" i="21"/>
  <c r="M143" i="21"/>
  <c r="I143" i="21"/>
  <c r="H143" i="21"/>
  <c r="G143" i="21"/>
  <c r="R79" i="21"/>
  <c r="N79" i="21"/>
  <c r="J79" i="21"/>
  <c r="U79" i="21"/>
  <c r="Q79" i="21"/>
  <c r="M79" i="21"/>
  <c r="S79" i="21"/>
  <c r="K79" i="21"/>
  <c r="P79" i="21"/>
  <c r="T79" i="21"/>
  <c r="I79" i="21"/>
  <c r="O79" i="21"/>
  <c r="L79" i="21"/>
  <c r="H79" i="21"/>
  <c r="G79" i="21"/>
  <c r="H15" i="21"/>
  <c r="G15" i="21"/>
  <c r="R102" i="21"/>
  <c r="N102" i="21"/>
  <c r="J102" i="21"/>
  <c r="U102" i="21"/>
  <c r="Q102" i="21"/>
  <c r="M102" i="21"/>
  <c r="O102" i="21"/>
  <c r="T102" i="21"/>
  <c r="L102" i="21"/>
  <c r="P102" i="21"/>
  <c r="K102" i="21"/>
  <c r="H102" i="21"/>
  <c r="I102" i="21"/>
  <c r="G102" i="21"/>
  <c r="S102" i="21"/>
  <c r="U38" i="21"/>
  <c r="Q38" i="21"/>
  <c r="M38" i="21"/>
  <c r="T38" i="21"/>
  <c r="P38" i="21"/>
  <c r="L38" i="21"/>
  <c r="N38" i="21"/>
  <c r="S38" i="21"/>
  <c r="K38" i="21"/>
  <c r="H38" i="21"/>
  <c r="R38" i="21"/>
  <c r="J38" i="21"/>
  <c r="O38" i="21"/>
  <c r="I38" i="21"/>
  <c r="G38" i="21"/>
  <c r="T121" i="21"/>
  <c r="P121" i="21"/>
  <c r="S121" i="21"/>
  <c r="N121" i="21"/>
  <c r="J121" i="21"/>
  <c r="Q121" i="21"/>
  <c r="K121" i="21"/>
  <c r="O121" i="21"/>
  <c r="U121" i="21"/>
  <c r="M121" i="21"/>
  <c r="R121" i="21"/>
  <c r="L121" i="21"/>
  <c r="H121" i="21"/>
  <c r="I121" i="21"/>
  <c r="G121" i="21"/>
  <c r="U57" i="21"/>
  <c r="Q57" i="21"/>
  <c r="M57" i="21"/>
  <c r="T57" i="21"/>
  <c r="P57" i="21"/>
  <c r="L57" i="21"/>
  <c r="R57" i="21"/>
  <c r="J57" i="21"/>
  <c r="H57" i="21"/>
  <c r="O57" i="21"/>
  <c r="N57" i="21"/>
  <c r="I57" i="21"/>
  <c r="S57" i="21"/>
  <c r="G57" i="21"/>
  <c r="K57" i="21"/>
  <c r="R144" i="21"/>
  <c r="N144" i="21"/>
  <c r="J144" i="21"/>
  <c r="T144" i="21"/>
  <c r="P144" i="21"/>
  <c r="L144" i="21"/>
  <c r="S144" i="21"/>
  <c r="K144" i="21"/>
  <c r="O144" i="21"/>
  <c r="M144" i="21"/>
  <c r="U144" i="21"/>
  <c r="Q144" i="21"/>
  <c r="I144" i="21"/>
  <c r="G144" i="21"/>
  <c r="H144" i="21"/>
  <c r="R80" i="21"/>
  <c r="N80" i="21"/>
  <c r="J80" i="21"/>
  <c r="U80" i="21"/>
  <c r="Q80" i="21"/>
  <c r="M80" i="21"/>
  <c r="O80" i="21"/>
  <c r="T80" i="21"/>
  <c r="L80" i="21"/>
  <c r="S80" i="21"/>
  <c r="I80" i="21"/>
  <c r="P80" i="21"/>
  <c r="K80" i="21"/>
  <c r="G80" i="21"/>
  <c r="H80" i="21"/>
  <c r="T128" i="21"/>
  <c r="P128" i="21"/>
  <c r="L128" i="21"/>
  <c r="U128" i="21"/>
  <c r="O128" i="21"/>
  <c r="J128" i="21"/>
  <c r="R128" i="21"/>
  <c r="K128" i="21"/>
  <c r="Q128" i="21"/>
  <c r="N128" i="21"/>
  <c r="S128" i="21"/>
  <c r="M128" i="21"/>
  <c r="I128" i="21"/>
  <c r="G128" i="21"/>
  <c r="H128" i="21"/>
  <c r="R64" i="21"/>
  <c r="N64" i="21"/>
  <c r="J64" i="21"/>
  <c r="U64" i="21"/>
  <c r="Q64" i="21"/>
  <c r="M64" i="21"/>
  <c r="O64" i="21"/>
  <c r="T64" i="21"/>
  <c r="L64" i="21"/>
  <c r="S64" i="21"/>
  <c r="I64" i="21"/>
  <c r="P64" i="21"/>
  <c r="K64" i="21"/>
  <c r="G64" i="21"/>
  <c r="H64" i="21"/>
  <c r="R151" i="21"/>
  <c r="N151" i="21"/>
  <c r="J151" i="21"/>
  <c r="T151" i="21"/>
  <c r="P151" i="21"/>
  <c r="L151" i="21"/>
  <c r="O151" i="21"/>
  <c r="Q151" i="21"/>
  <c r="M151" i="21"/>
  <c r="K151" i="21"/>
  <c r="U151" i="21"/>
  <c r="S151" i="21"/>
  <c r="I151" i="21"/>
  <c r="H151" i="21"/>
  <c r="G151" i="21"/>
  <c r="R87" i="21"/>
  <c r="N87" i="21"/>
  <c r="J87" i="21"/>
  <c r="U87" i="21"/>
  <c r="Q87" i="21"/>
  <c r="M87" i="21"/>
  <c r="S87" i="21"/>
  <c r="K87" i="21"/>
  <c r="P87" i="21"/>
  <c r="T87" i="21"/>
  <c r="I87" i="21"/>
  <c r="O87" i="21"/>
  <c r="L87" i="21"/>
  <c r="H87" i="21"/>
  <c r="G87" i="21"/>
  <c r="G20" i="21"/>
  <c r="H20" i="21"/>
  <c r="S107" i="21"/>
  <c r="O107" i="21"/>
  <c r="U107" i="21"/>
  <c r="Q107" i="21"/>
  <c r="M107" i="21"/>
  <c r="P107" i="21"/>
  <c r="J107" i="21"/>
  <c r="N107" i="21"/>
  <c r="T107" i="21"/>
  <c r="R107" i="21"/>
  <c r="L107" i="21"/>
  <c r="I107" i="21"/>
  <c r="K107" i="21"/>
  <c r="H107" i="21"/>
  <c r="G107" i="21"/>
  <c r="U43" i="21"/>
  <c r="Q43" i="21"/>
  <c r="M43" i="21"/>
  <c r="T43" i="21"/>
  <c r="P43" i="21"/>
  <c r="L43" i="21"/>
  <c r="R43" i="21"/>
  <c r="J43" i="21"/>
  <c r="I43" i="21"/>
  <c r="O43" i="21"/>
  <c r="N43" i="21"/>
  <c r="S43" i="21"/>
  <c r="H43" i="21"/>
  <c r="K43" i="21"/>
  <c r="G43" i="21"/>
  <c r="T130" i="21"/>
  <c r="P130" i="21"/>
  <c r="L130" i="21"/>
  <c r="R130" i="21"/>
  <c r="M130" i="21"/>
  <c r="O130" i="21"/>
  <c r="U130" i="21"/>
  <c r="N130" i="21"/>
  <c r="S130" i="21"/>
  <c r="K130" i="21"/>
  <c r="Q130" i="21"/>
  <c r="H130" i="21"/>
  <c r="J130" i="21"/>
  <c r="I130" i="21"/>
  <c r="G130" i="21"/>
  <c r="R66" i="21"/>
  <c r="N66" i="21"/>
  <c r="J66" i="21"/>
  <c r="U66" i="21"/>
  <c r="Q66" i="21"/>
  <c r="M66" i="21"/>
  <c r="O66" i="21"/>
  <c r="T66" i="21"/>
  <c r="L66" i="21"/>
  <c r="P66" i="21"/>
  <c r="K66" i="21"/>
  <c r="H66" i="21"/>
  <c r="I66" i="21"/>
  <c r="S66" i="21"/>
  <c r="G66" i="21"/>
  <c r="R149" i="21"/>
  <c r="N149" i="21"/>
  <c r="J149" i="21"/>
  <c r="T149" i="21"/>
  <c r="P149" i="21"/>
  <c r="L149" i="21"/>
  <c r="O149" i="21"/>
  <c r="S149" i="21"/>
  <c r="K149" i="21"/>
  <c r="U149" i="21"/>
  <c r="Q149" i="21"/>
  <c r="M149" i="21"/>
  <c r="H149" i="21"/>
  <c r="I149" i="21"/>
  <c r="G149" i="21"/>
  <c r="R85" i="21"/>
  <c r="N85" i="21"/>
  <c r="J85" i="21"/>
  <c r="U85" i="21"/>
  <c r="Q85" i="21"/>
  <c r="M85" i="21"/>
  <c r="S85" i="21"/>
  <c r="K85" i="21"/>
  <c r="P85" i="21"/>
  <c r="L85" i="21"/>
  <c r="H85" i="21"/>
  <c r="T85" i="21"/>
  <c r="I85" i="21"/>
  <c r="O85" i="21"/>
  <c r="G85" i="21"/>
  <c r="R160" i="21"/>
  <c r="N160" i="21"/>
  <c r="J160" i="21"/>
  <c r="T160" i="21"/>
  <c r="P160" i="21"/>
  <c r="L160" i="21"/>
  <c r="S160" i="21"/>
  <c r="K160" i="21"/>
  <c r="O160" i="21"/>
  <c r="U160" i="21"/>
  <c r="Q160" i="21"/>
  <c r="M160" i="21"/>
  <c r="I160" i="21"/>
  <c r="G160" i="21"/>
  <c r="H160" i="21"/>
  <c r="R96" i="21"/>
  <c r="N96" i="21"/>
  <c r="J96" i="21"/>
  <c r="U96" i="21"/>
  <c r="Q96" i="21"/>
  <c r="M96" i="21"/>
  <c r="O96" i="21"/>
  <c r="T96" i="21"/>
  <c r="L96" i="21"/>
  <c r="S96" i="21"/>
  <c r="I96" i="21"/>
  <c r="P96" i="21"/>
  <c r="K96" i="21"/>
  <c r="G96" i="21"/>
  <c r="H96" i="21"/>
  <c r="U32" i="21"/>
  <c r="Q32" i="21"/>
  <c r="M32" i="21"/>
  <c r="T32" i="21"/>
  <c r="P32" i="21"/>
  <c r="L32" i="21"/>
  <c r="N32" i="21"/>
  <c r="S32" i="21"/>
  <c r="K32" i="21"/>
  <c r="I32" i="21"/>
  <c r="R32" i="21"/>
  <c r="J32" i="21"/>
  <c r="H32" i="21"/>
  <c r="G32" i="21"/>
  <c r="O32" i="21"/>
  <c r="R119" i="21"/>
  <c r="N119" i="21"/>
  <c r="J119" i="21"/>
  <c r="S119" i="21"/>
  <c r="M119" i="21"/>
  <c r="Q119" i="21"/>
  <c r="L119" i="21"/>
  <c r="U119" i="21"/>
  <c r="P119" i="21"/>
  <c r="K119" i="21"/>
  <c r="T119" i="21"/>
  <c r="O119" i="21"/>
  <c r="I119" i="21"/>
  <c r="H119" i="21"/>
  <c r="G119" i="21"/>
  <c r="U55" i="21"/>
  <c r="Q55" i="21"/>
  <c r="M55" i="21"/>
  <c r="T55" i="21"/>
  <c r="P55" i="21"/>
  <c r="L55" i="21"/>
  <c r="R55" i="21"/>
  <c r="J55" i="21"/>
  <c r="I55" i="21"/>
  <c r="O55" i="21"/>
  <c r="N55" i="21"/>
  <c r="S55" i="21"/>
  <c r="H55" i="21"/>
  <c r="K55" i="21"/>
  <c r="G55" i="21"/>
  <c r="R142" i="21"/>
  <c r="N142" i="21"/>
  <c r="J142" i="21"/>
  <c r="T142" i="21"/>
  <c r="P142" i="21"/>
  <c r="L142" i="21"/>
  <c r="S142" i="21"/>
  <c r="K142" i="21"/>
  <c r="Q142" i="21"/>
  <c r="U142" i="21"/>
  <c r="O142" i="21"/>
  <c r="M142" i="21"/>
  <c r="H142" i="21"/>
  <c r="I142" i="21"/>
  <c r="G142" i="21"/>
  <c r="R78" i="21"/>
  <c r="N78" i="21"/>
  <c r="J78" i="21"/>
  <c r="U78" i="21"/>
  <c r="Q78" i="21"/>
  <c r="M78" i="21"/>
  <c r="O78" i="21"/>
  <c r="T78" i="21"/>
  <c r="L78" i="21"/>
  <c r="P78" i="21"/>
  <c r="K78" i="21"/>
  <c r="H78" i="21"/>
  <c r="I78" i="21"/>
  <c r="S78" i="21"/>
  <c r="G78" i="21"/>
  <c r="R161" i="21"/>
  <c r="N161" i="21"/>
  <c r="J161" i="21"/>
  <c r="T161" i="21"/>
  <c r="P161" i="21"/>
  <c r="L161" i="21"/>
  <c r="O161" i="21"/>
  <c r="M161" i="21"/>
  <c r="U161" i="21"/>
  <c r="S161" i="21"/>
  <c r="Q161" i="21"/>
  <c r="K161" i="21"/>
  <c r="H161" i="21"/>
  <c r="I161" i="21"/>
  <c r="G161" i="21"/>
  <c r="R97" i="21"/>
  <c r="N97" i="21"/>
  <c r="J97" i="21"/>
  <c r="U97" i="21"/>
  <c r="Q97" i="21"/>
  <c r="M97" i="21"/>
  <c r="S97" i="21"/>
  <c r="K97" i="21"/>
  <c r="P97" i="21"/>
  <c r="L97" i="21"/>
  <c r="H97" i="21"/>
  <c r="T97" i="21"/>
  <c r="I97" i="21"/>
  <c r="G97" i="21"/>
  <c r="O97" i="21"/>
  <c r="U33" i="21"/>
  <c r="Q33" i="21"/>
  <c r="M33" i="21"/>
  <c r="T33" i="21"/>
  <c r="P33" i="21"/>
  <c r="L33" i="21"/>
  <c r="R33" i="21"/>
  <c r="J33" i="21"/>
  <c r="H33" i="21"/>
  <c r="O33" i="21"/>
  <c r="G33" i="21"/>
  <c r="N33" i="21"/>
  <c r="I33" i="21"/>
  <c r="S33" i="21"/>
  <c r="K33" i="21"/>
  <c r="T132" i="21"/>
  <c r="P132" i="21"/>
  <c r="L132" i="21"/>
  <c r="U132" i="21"/>
  <c r="O132" i="21"/>
  <c r="J132" i="21"/>
  <c r="S132" i="21"/>
  <c r="M132" i="21"/>
  <c r="R132" i="21"/>
  <c r="K132" i="21"/>
  <c r="Q132" i="21"/>
  <c r="N132" i="21"/>
  <c r="I132" i="21"/>
  <c r="G132" i="21"/>
  <c r="H132" i="21"/>
  <c r="R68" i="21"/>
  <c r="N68" i="21"/>
  <c r="J68" i="21"/>
  <c r="U68" i="21"/>
  <c r="Q68" i="21"/>
  <c r="M68" i="21"/>
  <c r="O68" i="21"/>
  <c r="T68" i="21"/>
  <c r="L68" i="21"/>
  <c r="S68" i="21"/>
  <c r="I68" i="21"/>
  <c r="P68" i="21"/>
  <c r="G68" i="21"/>
  <c r="K68" i="21"/>
  <c r="H68" i="21"/>
  <c r="R155" i="21"/>
  <c r="N155" i="21"/>
  <c r="J155" i="21"/>
  <c r="T155" i="21"/>
  <c r="P155" i="21"/>
  <c r="L155" i="21"/>
  <c r="O155" i="21"/>
  <c r="U155" i="21"/>
  <c r="K155" i="21"/>
  <c r="S155" i="21"/>
  <c r="Q155" i="21"/>
  <c r="M155" i="21"/>
  <c r="I155" i="21"/>
  <c r="H155" i="21"/>
  <c r="G155" i="21"/>
  <c r="R91" i="21"/>
  <c r="N91" i="21"/>
  <c r="J91" i="21"/>
  <c r="U91" i="21"/>
  <c r="Q91" i="21"/>
  <c r="M91" i="21"/>
  <c r="S91" i="21"/>
  <c r="K91" i="21"/>
  <c r="P91" i="21"/>
  <c r="T91" i="21"/>
  <c r="I91" i="21"/>
  <c r="O91" i="21"/>
  <c r="L91" i="21"/>
  <c r="H91" i="21"/>
  <c r="G91" i="21"/>
  <c r="T27" i="21"/>
  <c r="P27" i="21"/>
  <c r="L27" i="21"/>
  <c r="I27" i="21"/>
  <c r="S27" i="21"/>
  <c r="O27" i="21"/>
  <c r="K27" i="21"/>
  <c r="R27" i="21"/>
  <c r="N27" i="21"/>
  <c r="J27" i="21"/>
  <c r="U27" i="21"/>
  <c r="G27" i="21"/>
  <c r="Q27" i="21"/>
  <c r="H27" i="21"/>
  <c r="M27" i="21"/>
  <c r="R114" i="21"/>
  <c r="T114" i="21"/>
  <c r="O114" i="21"/>
  <c r="K114" i="21"/>
  <c r="S114" i="21"/>
  <c r="N114" i="21"/>
  <c r="J114" i="21"/>
  <c r="Q114" i="21"/>
  <c r="M114" i="21"/>
  <c r="U114" i="21"/>
  <c r="P114" i="21"/>
  <c r="L114" i="21"/>
  <c r="H114" i="21"/>
  <c r="I114" i="21"/>
  <c r="G114" i="21"/>
  <c r="U50" i="21"/>
  <c r="Q50" i="21"/>
  <c r="M50" i="21"/>
  <c r="T50" i="21"/>
  <c r="P50" i="21"/>
  <c r="L50" i="21"/>
  <c r="N50" i="21"/>
  <c r="S50" i="21"/>
  <c r="K50" i="21"/>
  <c r="H50" i="21"/>
  <c r="R50" i="21"/>
  <c r="J50" i="21"/>
  <c r="O50" i="21"/>
  <c r="I50" i="21"/>
  <c r="G50" i="21"/>
  <c r="T133" i="21"/>
  <c r="P133" i="21"/>
  <c r="L133" i="21"/>
  <c r="S133" i="21"/>
  <c r="N133" i="21"/>
  <c r="O133" i="21"/>
  <c r="U133" i="21"/>
  <c r="M133" i="21"/>
  <c r="R133" i="21"/>
  <c r="K133" i="21"/>
  <c r="Q133" i="21"/>
  <c r="J133" i="21"/>
  <c r="H133" i="21"/>
  <c r="I133" i="21"/>
  <c r="G133" i="21"/>
  <c r="R69" i="21"/>
  <c r="N69" i="21"/>
  <c r="J69" i="21"/>
  <c r="U69" i="21"/>
  <c r="Q69" i="21"/>
  <c r="M69" i="21"/>
  <c r="S69" i="21"/>
  <c r="K69" i="21"/>
  <c r="P69" i="21"/>
  <c r="L69" i="21"/>
  <c r="H69" i="21"/>
  <c r="T69" i="21"/>
  <c r="I69" i="21"/>
  <c r="O69" i="21"/>
  <c r="G69" i="21"/>
  <c r="R156" i="21"/>
  <c r="N156" i="21"/>
  <c r="J156" i="21"/>
  <c r="T156" i="21"/>
  <c r="P156" i="21"/>
  <c r="L156" i="21"/>
  <c r="S156" i="21"/>
  <c r="K156" i="21"/>
  <c r="U156" i="21"/>
  <c r="M156" i="21"/>
  <c r="Q156" i="21"/>
  <c r="O156" i="21"/>
  <c r="I156" i="21"/>
  <c r="G156" i="21"/>
  <c r="H156" i="21"/>
  <c r="R92" i="21"/>
  <c r="N92" i="21"/>
  <c r="J92" i="21"/>
  <c r="U92" i="21"/>
  <c r="Q92" i="21"/>
  <c r="M92" i="21"/>
  <c r="O92" i="21"/>
  <c r="T92" i="21"/>
  <c r="L92" i="21"/>
  <c r="S92" i="21"/>
  <c r="I92" i="21"/>
  <c r="P92" i="21"/>
  <c r="G92" i="21"/>
  <c r="K92" i="21"/>
  <c r="H92" i="21"/>
  <c r="T28" i="21"/>
  <c r="P28" i="21"/>
  <c r="L28" i="21"/>
  <c r="S28" i="21"/>
  <c r="O28" i="21"/>
  <c r="K28" i="21"/>
  <c r="I28" i="21"/>
  <c r="R28" i="21"/>
  <c r="N28" i="21"/>
  <c r="J28" i="21"/>
  <c r="M28" i="21"/>
  <c r="U28" i="21"/>
  <c r="G28" i="21"/>
  <c r="Q28" i="21"/>
  <c r="H28" i="21"/>
  <c r="R115" i="21"/>
  <c r="N115" i="21"/>
  <c r="J115" i="21"/>
  <c r="S115" i="21"/>
  <c r="M115" i="21"/>
  <c r="Q115" i="21"/>
  <c r="L115" i="21"/>
  <c r="U115" i="21"/>
  <c r="P115" i="21"/>
  <c r="K115" i="21"/>
  <c r="T115" i="21"/>
  <c r="O115" i="21"/>
  <c r="I115" i="21"/>
  <c r="H115" i="21"/>
  <c r="G115" i="21"/>
  <c r="U51" i="21"/>
  <c r="Q51" i="21"/>
  <c r="M51" i="21"/>
  <c r="T51" i="21"/>
  <c r="P51" i="21"/>
  <c r="L51" i="21"/>
  <c r="R51" i="21"/>
  <c r="J51" i="21"/>
  <c r="I51" i="21"/>
  <c r="O51" i="21"/>
  <c r="N51" i="21"/>
  <c r="S51" i="21"/>
  <c r="H51" i="21"/>
  <c r="K51" i="21"/>
  <c r="G51" i="21"/>
  <c r="R138" i="21"/>
  <c r="N138" i="21"/>
  <c r="J138" i="21"/>
  <c r="T138" i="21"/>
  <c r="P138" i="21"/>
  <c r="L138" i="21"/>
  <c r="S138" i="21"/>
  <c r="K138" i="21"/>
  <c r="M138" i="21"/>
  <c r="O138" i="21"/>
  <c r="U138" i="21"/>
  <c r="Q138" i="21"/>
  <c r="H138" i="21"/>
  <c r="G138" i="21"/>
  <c r="I138" i="21"/>
  <c r="R74" i="21"/>
  <c r="N74" i="21"/>
  <c r="J74" i="21"/>
  <c r="U74" i="21"/>
  <c r="Q74" i="21"/>
  <c r="M74" i="21"/>
  <c r="O74" i="21"/>
  <c r="T74" i="21"/>
  <c r="L74" i="21"/>
  <c r="P74" i="21"/>
  <c r="K74" i="21"/>
  <c r="H74" i="21"/>
  <c r="S74" i="21"/>
  <c r="G74" i="21"/>
  <c r="I74" i="21"/>
  <c r="R157" i="21"/>
  <c r="N157" i="21"/>
  <c r="J157" i="21"/>
  <c r="T157" i="21"/>
  <c r="P157" i="21"/>
  <c r="L157" i="21"/>
  <c r="O157" i="21"/>
  <c r="S157" i="21"/>
  <c r="M157" i="21"/>
  <c r="K157" i="21"/>
  <c r="U157" i="21"/>
  <c r="Q157" i="21"/>
  <c r="H157" i="21"/>
  <c r="I157" i="21"/>
  <c r="G157" i="21"/>
  <c r="R93" i="21"/>
  <c r="N93" i="21"/>
  <c r="J93" i="21"/>
  <c r="U93" i="21"/>
  <c r="Q93" i="21"/>
  <c r="M93" i="21"/>
  <c r="S93" i="21"/>
  <c r="K93" i="21"/>
  <c r="P93" i="21"/>
  <c r="L93" i="21"/>
  <c r="H93" i="21"/>
  <c r="T93" i="21"/>
  <c r="I93" i="21"/>
  <c r="G93" i="21"/>
  <c r="O93" i="21"/>
  <c r="T29" i="21"/>
  <c r="P29" i="21"/>
  <c r="L29" i="21"/>
  <c r="H29" i="21"/>
  <c r="S29" i="21"/>
  <c r="O29" i="21"/>
  <c r="K29" i="21"/>
  <c r="G29" i="21"/>
  <c r="R29" i="21"/>
  <c r="N29" i="21"/>
  <c r="J29" i="21"/>
  <c r="I29" i="21"/>
  <c r="Q29" i="21"/>
  <c r="M29" i="21"/>
  <c r="U29" i="21"/>
  <c r="R104" i="21"/>
  <c r="N104" i="21"/>
  <c r="J104" i="21"/>
  <c r="U104" i="21"/>
  <c r="Q104" i="21"/>
  <c r="M104" i="21"/>
  <c r="O104" i="21"/>
  <c r="T104" i="21"/>
  <c r="L104" i="21"/>
  <c r="S104" i="21"/>
  <c r="I104" i="21"/>
  <c r="P104" i="21"/>
  <c r="G104" i="21"/>
  <c r="H104" i="21"/>
  <c r="K104" i="21"/>
  <c r="U40" i="21"/>
  <c r="Q40" i="21"/>
  <c r="M40" i="21"/>
  <c r="T40" i="21"/>
  <c r="P40" i="21"/>
  <c r="L40" i="21"/>
  <c r="N40" i="21"/>
  <c r="S40" i="21"/>
  <c r="K40" i="21"/>
  <c r="I40" i="21"/>
  <c r="R40" i="21"/>
  <c r="J40" i="21"/>
  <c r="G40" i="21"/>
  <c r="H40" i="21"/>
  <c r="O40" i="21"/>
  <c r="T127" i="21"/>
  <c r="P127" i="21"/>
  <c r="L127" i="21"/>
  <c r="Q127" i="21"/>
  <c r="K127" i="21"/>
  <c r="O127" i="21"/>
  <c r="U127" i="21"/>
  <c r="N127" i="21"/>
  <c r="S127" i="21"/>
  <c r="M127" i="21"/>
  <c r="J127" i="21"/>
  <c r="R127" i="21"/>
  <c r="I127" i="21"/>
  <c r="H127" i="21"/>
  <c r="G127" i="21"/>
  <c r="R63" i="21"/>
  <c r="N63" i="21"/>
  <c r="J63" i="21"/>
  <c r="U63" i="21"/>
  <c r="Q63" i="21"/>
  <c r="M63" i="21"/>
  <c r="S63" i="21"/>
  <c r="K63" i="21"/>
  <c r="P63" i="21"/>
  <c r="T63" i="21"/>
  <c r="I63" i="21"/>
  <c r="O63" i="21"/>
  <c r="L63" i="21"/>
  <c r="H63" i="21"/>
  <c r="G63" i="21"/>
  <c r="R150" i="21"/>
  <c r="N150" i="21"/>
  <c r="J150" i="21"/>
  <c r="T150" i="21"/>
  <c r="P150" i="21"/>
  <c r="L150" i="21"/>
  <c r="S150" i="21"/>
  <c r="K150" i="21"/>
  <c r="Q150" i="21"/>
  <c r="M150" i="21"/>
  <c r="U150" i="21"/>
  <c r="O150" i="21"/>
  <c r="H150" i="21"/>
  <c r="I150" i="21"/>
  <c r="G150" i="21"/>
  <c r="R86" i="21"/>
  <c r="N86" i="21"/>
  <c r="J86" i="21"/>
  <c r="U86" i="21"/>
  <c r="Q86" i="21"/>
  <c r="M86" i="21"/>
  <c r="O86" i="21"/>
  <c r="T86" i="21"/>
  <c r="L86" i="21"/>
  <c r="P86" i="21"/>
  <c r="K86" i="21"/>
  <c r="H86" i="21"/>
  <c r="I86" i="21"/>
  <c r="G86" i="21"/>
  <c r="S86" i="21"/>
  <c r="H22" i="21"/>
  <c r="G22" i="21"/>
  <c r="U105" i="21"/>
  <c r="R105" i="21"/>
  <c r="N105" i="21"/>
  <c r="J105" i="21"/>
  <c r="Q105" i="21"/>
  <c r="M105" i="21"/>
  <c r="T105" i="21"/>
  <c r="L105" i="21"/>
  <c r="S105" i="21"/>
  <c r="K105" i="21"/>
  <c r="P105" i="21"/>
  <c r="O105" i="21"/>
  <c r="H105" i="21"/>
  <c r="I105" i="21"/>
  <c r="G105" i="21"/>
  <c r="U41" i="21"/>
  <c r="Q41" i="21"/>
  <c r="M41" i="21"/>
  <c r="T41" i="21"/>
  <c r="P41" i="21"/>
  <c r="L41" i="21"/>
  <c r="R41" i="21"/>
  <c r="J41" i="21"/>
  <c r="H41" i="21"/>
  <c r="O41" i="21"/>
  <c r="N41" i="21"/>
  <c r="I41" i="21"/>
  <c r="S41" i="21"/>
  <c r="G41" i="21"/>
  <c r="K41" i="21"/>
  <c r="W207" i="5"/>
  <c r="W175" i="5"/>
  <c r="W143" i="5"/>
  <c r="W111" i="5"/>
  <c r="AB154" i="5"/>
  <c r="AB58" i="5"/>
  <c r="W182" i="5"/>
  <c r="AB199" i="5"/>
  <c r="AB167" i="5"/>
  <c r="AB135" i="5"/>
  <c r="AB103" i="5"/>
  <c r="W179" i="5"/>
  <c r="W147" i="5"/>
  <c r="W115" i="5"/>
  <c r="AB206" i="5"/>
  <c r="AB174" i="5"/>
  <c r="W126" i="5"/>
  <c r="W94" i="5"/>
  <c r="AB183" i="5"/>
  <c r="AB151" i="5"/>
  <c r="AB119" i="5"/>
  <c r="AB87" i="5"/>
  <c r="W71" i="5"/>
  <c r="AB194" i="5"/>
  <c r="AB162" i="5"/>
  <c r="AB130" i="5"/>
  <c r="AB98" i="5"/>
  <c r="AB66" i="5"/>
  <c r="W131" i="5"/>
  <c r="AB99" i="5"/>
  <c r="W67" i="5"/>
  <c r="AB51" i="5"/>
  <c r="W79" i="5"/>
  <c r="W47" i="5"/>
  <c r="W186" i="5"/>
  <c r="W154" i="5"/>
  <c r="W122" i="5"/>
  <c r="AB186" i="5"/>
  <c r="G14" i="21"/>
  <c r="C14" i="21"/>
  <c r="B14" i="21"/>
  <c r="AB139" i="5"/>
  <c r="AG155" i="5"/>
  <c r="AH155" i="5"/>
  <c r="AB187" i="5"/>
  <c r="AB155" i="5"/>
  <c r="AG198" i="5"/>
  <c r="AH198" i="5"/>
  <c r="AG166" i="5"/>
  <c r="AH166" i="5"/>
  <c r="AB70" i="5"/>
  <c r="AB71" i="5"/>
  <c r="AG203" i="5"/>
  <c r="AH203" i="5"/>
  <c r="AG171" i="5"/>
  <c r="AH171" i="5"/>
  <c r="AG139" i="5"/>
  <c r="AH139" i="5"/>
  <c r="AG107" i="5"/>
  <c r="AH107" i="5"/>
  <c r="AG75" i="5"/>
  <c r="AH75" i="5"/>
  <c r="AG43" i="5"/>
  <c r="AH43" i="5"/>
  <c r="AB198" i="5"/>
  <c r="AB166" i="5"/>
  <c r="W118" i="5"/>
  <c r="AG70" i="5"/>
  <c r="AH70" i="5"/>
  <c r="AG183" i="5"/>
  <c r="AH183" i="5"/>
  <c r="W183" i="5"/>
  <c r="W151" i="5"/>
  <c r="AG119" i="5"/>
  <c r="AH119" i="5"/>
  <c r="W119" i="5"/>
  <c r="AG87" i="5"/>
  <c r="AH87" i="5"/>
  <c r="AG55" i="5"/>
  <c r="AH55" i="5"/>
  <c r="W194" i="5"/>
  <c r="W162" i="5"/>
  <c r="W130" i="5"/>
  <c r="W98" i="5"/>
  <c r="AG82" i="5"/>
  <c r="AH82" i="5"/>
  <c r="AG50" i="5"/>
  <c r="AH50" i="5"/>
  <c r="AB179" i="5"/>
  <c r="AB147" i="5"/>
  <c r="AB131" i="5"/>
  <c r="AB115" i="5"/>
  <c r="AB67" i="5"/>
  <c r="AG206" i="5"/>
  <c r="AH206" i="5"/>
  <c r="W206" i="5"/>
  <c r="AG174" i="5"/>
  <c r="AH174" i="5"/>
  <c r="W174" i="5"/>
  <c r="AG142" i="5"/>
  <c r="AH142" i="5"/>
  <c r="AB142" i="5"/>
  <c r="AG110" i="5"/>
  <c r="AH110" i="5"/>
  <c r="AB110" i="5"/>
  <c r="AB78" i="5"/>
  <c r="W62" i="5"/>
  <c r="AB46" i="5"/>
  <c r="AB207" i="5"/>
  <c r="AB175" i="5"/>
  <c r="AB143" i="5"/>
  <c r="AB111" i="5"/>
  <c r="AB79" i="5"/>
  <c r="AB47" i="5"/>
  <c r="AB202" i="5"/>
  <c r="AB170" i="5"/>
  <c r="AB138" i="5"/>
  <c r="AB106" i="5"/>
  <c r="W90" i="5"/>
  <c r="AB74" i="5"/>
  <c r="W58" i="5"/>
  <c r="AG134" i="5"/>
  <c r="AH134" i="5"/>
  <c r="AB134" i="5"/>
  <c r="AA177" i="5"/>
  <c r="V177" i="5"/>
  <c r="Y177" i="5" s="1"/>
  <c r="O177" i="5"/>
  <c r="J177" i="5"/>
  <c r="U177" i="5"/>
  <c r="AC177" i="5"/>
  <c r="AI177" i="5" s="1"/>
  <c r="H177" i="5"/>
  <c r="I177" i="5"/>
  <c r="AE177" i="5"/>
  <c r="AF177" i="5"/>
  <c r="AD177" i="5"/>
  <c r="AA113" i="5"/>
  <c r="V113" i="5"/>
  <c r="Y113" i="5" s="1"/>
  <c r="O113" i="5"/>
  <c r="J113" i="5"/>
  <c r="U113" i="5"/>
  <c r="AC113" i="5"/>
  <c r="AI113" i="5" s="1"/>
  <c r="AE113" i="5"/>
  <c r="H113" i="5"/>
  <c r="I113" i="5"/>
  <c r="AF113" i="5"/>
  <c r="AD113" i="5"/>
  <c r="AA49" i="5"/>
  <c r="V49" i="5"/>
  <c r="Y49" i="5" s="1"/>
  <c r="AD49" i="5"/>
  <c r="I49" i="5"/>
  <c r="U49" i="5"/>
  <c r="AC49" i="5"/>
  <c r="AI49" i="5" s="1"/>
  <c r="AE49" i="5"/>
  <c r="J49" i="5"/>
  <c r="H49" i="5"/>
  <c r="AF49" i="5"/>
  <c r="O49" i="5"/>
  <c r="AA160" i="5"/>
  <c r="AF160" i="5"/>
  <c r="I160" i="5"/>
  <c r="U160" i="5"/>
  <c r="AC160" i="5"/>
  <c r="AI160" i="5" s="1"/>
  <c r="AD160" i="5"/>
  <c r="J160" i="5"/>
  <c r="O160" i="5"/>
  <c r="H160" i="5"/>
  <c r="V160" i="5"/>
  <c r="Y160" i="5" s="1"/>
  <c r="AE160" i="5"/>
  <c r="AA96" i="5"/>
  <c r="AF96" i="5"/>
  <c r="I96" i="5"/>
  <c r="U96" i="5"/>
  <c r="AC96" i="5"/>
  <c r="AI96" i="5" s="1"/>
  <c r="AD96" i="5"/>
  <c r="J96" i="5"/>
  <c r="O96" i="5"/>
  <c r="H96" i="5"/>
  <c r="V96" i="5"/>
  <c r="Y96" i="5" s="1"/>
  <c r="AE96" i="5"/>
  <c r="AA201" i="5"/>
  <c r="AF201" i="5"/>
  <c r="I201" i="5"/>
  <c r="AD201" i="5"/>
  <c r="AE201" i="5"/>
  <c r="O201" i="5"/>
  <c r="AC201" i="5"/>
  <c r="AI201" i="5" s="1"/>
  <c r="V201" i="5"/>
  <c r="Y201" i="5" s="1"/>
  <c r="J201" i="5"/>
  <c r="U201" i="5"/>
  <c r="H201" i="5"/>
  <c r="AA137" i="5"/>
  <c r="AF137" i="5"/>
  <c r="H137" i="5"/>
  <c r="AD137" i="5"/>
  <c r="I137" i="5"/>
  <c r="O137" i="5"/>
  <c r="AC137" i="5"/>
  <c r="AI137" i="5" s="1"/>
  <c r="V137" i="5"/>
  <c r="Y137" i="5" s="1"/>
  <c r="J137" i="5"/>
  <c r="U137" i="5"/>
  <c r="AE137" i="5"/>
  <c r="AA73" i="5"/>
  <c r="AF73" i="5"/>
  <c r="J73" i="5"/>
  <c r="O73" i="5"/>
  <c r="H73" i="5"/>
  <c r="AD73" i="5"/>
  <c r="AC73" i="5"/>
  <c r="AI73" i="5" s="1"/>
  <c r="V73" i="5"/>
  <c r="Y73" i="5" s="1"/>
  <c r="I73" i="5"/>
  <c r="U73" i="5"/>
  <c r="AE73" i="5"/>
  <c r="AA184" i="5"/>
  <c r="V184" i="5"/>
  <c r="Y184" i="5" s="1"/>
  <c r="U184" i="5"/>
  <c r="AE184" i="5"/>
  <c r="AF184" i="5"/>
  <c r="AD184" i="5"/>
  <c r="AC184" i="5"/>
  <c r="AI184" i="5" s="1"/>
  <c r="O184" i="5"/>
  <c r="J184" i="5"/>
  <c r="I184" i="5"/>
  <c r="H184" i="5"/>
  <c r="AA120" i="5"/>
  <c r="V120" i="5"/>
  <c r="Y120" i="5" s="1"/>
  <c r="O120" i="5"/>
  <c r="J120" i="5"/>
  <c r="AE120" i="5"/>
  <c r="U120" i="5"/>
  <c r="W120" i="5" s="1"/>
  <c r="I120" i="5"/>
  <c r="AF120" i="5"/>
  <c r="AC120" i="5"/>
  <c r="AI120" i="5" s="1"/>
  <c r="AD120" i="5"/>
  <c r="H120" i="5"/>
  <c r="AA56" i="5"/>
  <c r="V56" i="5"/>
  <c r="Y56" i="5" s="1"/>
  <c r="AD56" i="5"/>
  <c r="AC56" i="5"/>
  <c r="AI56" i="5" s="1"/>
  <c r="AE56" i="5"/>
  <c r="O56" i="5"/>
  <c r="J56" i="5"/>
  <c r="U56" i="5"/>
  <c r="I56" i="5"/>
  <c r="AF56" i="5"/>
  <c r="H56" i="5"/>
  <c r="AA189" i="5"/>
  <c r="AD189" i="5"/>
  <c r="AE189" i="5"/>
  <c r="U189" i="5"/>
  <c r="AC189" i="5"/>
  <c r="AI189" i="5" s="1"/>
  <c r="H189" i="5"/>
  <c r="O189" i="5"/>
  <c r="I189" i="5"/>
  <c r="AF189" i="5"/>
  <c r="J189" i="5"/>
  <c r="V189" i="5"/>
  <c r="Y189" i="5" s="1"/>
  <c r="AA157" i="5"/>
  <c r="AD157" i="5"/>
  <c r="AE157" i="5"/>
  <c r="U157" i="5"/>
  <c r="AC157" i="5"/>
  <c r="AI157" i="5" s="1"/>
  <c r="H157" i="5"/>
  <c r="AF157" i="5"/>
  <c r="J157" i="5"/>
  <c r="V157" i="5"/>
  <c r="Y157" i="5" s="1"/>
  <c r="AB157" i="5" s="1"/>
  <c r="O157" i="5"/>
  <c r="I157" i="5"/>
  <c r="AA125" i="5"/>
  <c r="AD125" i="5"/>
  <c r="AE125" i="5"/>
  <c r="U125" i="5"/>
  <c r="AC125" i="5"/>
  <c r="AI125" i="5" s="1"/>
  <c r="H125" i="5"/>
  <c r="O125" i="5"/>
  <c r="I125" i="5"/>
  <c r="AF125" i="5"/>
  <c r="J125" i="5"/>
  <c r="V125" i="5"/>
  <c r="Y125" i="5" s="1"/>
  <c r="AA93" i="5"/>
  <c r="AD93" i="5"/>
  <c r="AE93" i="5"/>
  <c r="U93" i="5"/>
  <c r="AC93" i="5"/>
  <c r="AI93" i="5" s="1"/>
  <c r="H93" i="5"/>
  <c r="AF93" i="5"/>
  <c r="J93" i="5"/>
  <c r="V93" i="5"/>
  <c r="Y93" i="5" s="1"/>
  <c r="AB93" i="5" s="1"/>
  <c r="O93" i="5"/>
  <c r="I93" i="5"/>
  <c r="AA61" i="5"/>
  <c r="U61" i="5"/>
  <c r="AC61" i="5"/>
  <c r="AI61" i="5" s="1"/>
  <c r="H61" i="5"/>
  <c r="AF61" i="5"/>
  <c r="O61" i="5"/>
  <c r="J61" i="5"/>
  <c r="V61" i="5"/>
  <c r="Y61" i="5" s="1"/>
  <c r="AD61" i="5"/>
  <c r="I61" i="5"/>
  <c r="AE61" i="5"/>
  <c r="AA204" i="5"/>
  <c r="AD204" i="5"/>
  <c r="AE204" i="5"/>
  <c r="H204" i="5"/>
  <c r="AF204" i="5"/>
  <c r="AC204" i="5"/>
  <c r="AI204" i="5" s="1"/>
  <c r="I204" i="5"/>
  <c r="V204" i="5"/>
  <c r="Y204" i="5" s="1"/>
  <c r="J204" i="5"/>
  <c r="O204" i="5"/>
  <c r="U204" i="5"/>
  <c r="AA172" i="5"/>
  <c r="AD172" i="5"/>
  <c r="AE172" i="5"/>
  <c r="H172" i="5"/>
  <c r="AF172" i="5"/>
  <c r="AC172" i="5"/>
  <c r="AI172" i="5" s="1"/>
  <c r="O172" i="5"/>
  <c r="U172" i="5"/>
  <c r="I172" i="5"/>
  <c r="V172" i="5"/>
  <c r="Y172" i="5" s="1"/>
  <c r="AB172" i="5" s="1"/>
  <c r="J172" i="5"/>
  <c r="AA140" i="5"/>
  <c r="AD140" i="5"/>
  <c r="AE140" i="5"/>
  <c r="H140" i="5"/>
  <c r="AF140" i="5"/>
  <c r="AC140" i="5"/>
  <c r="AI140" i="5" s="1"/>
  <c r="I140" i="5"/>
  <c r="V140" i="5"/>
  <c r="Y140" i="5" s="1"/>
  <c r="J140" i="5"/>
  <c r="O140" i="5"/>
  <c r="U140" i="5"/>
  <c r="AA108" i="5"/>
  <c r="AD108" i="5"/>
  <c r="AE108" i="5"/>
  <c r="H108" i="5"/>
  <c r="AF108" i="5"/>
  <c r="AC108" i="5"/>
  <c r="AI108" i="5" s="1"/>
  <c r="O108" i="5"/>
  <c r="U108" i="5"/>
  <c r="I108" i="5"/>
  <c r="V108" i="5"/>
  <c r="Y108" i="5" s="1"/>
  <c r="AB108" i="5" s="1"/>
  <c r="J108" i="5"/>
  <c r="AA76" i="5"/>
  <c r="AD76" i="5"/>
  <c r="AE76" i="5"/>
  <c r="H76" i="5"/>
  <c r="AF76" i="5"/>
  <c r="J76" i="5"/>
  <c r="AC76" i="5"/>
  <c r="AI76" i="5" s="1"/>
  <c r="V76" i="5"/>
  <c r="Y76" i="5" s="1"/>
  <c r="I76" i="5"/>
  <c r="O76" i="5"/>
  <c r="U76" i="5"/>
  <c r="AA44" i="5"/>
  <c r="O44" i="5"/>
  <c r="AC44" i="5"/>
  <c r="AI44" i="5" s="1"/>
  <c r="V44" i="5"/>
  <c r="Y44" i="5" s="1"/>
  <c r="U44" i="5"/>
  <c r="I44" i="5"/>
  <c r="AD44" i="5"/>
  <c r="H44" i="5"/>
  <c r="AF44" i="5"/>
  <c r="AE44" i="5"/>
  <c r="J44" i="5"/>
  <c r="AB203" i="5"/>
  <c r="AB171" i="5"/>
  <c r="AG182" i="5"/>
  <c r="AH182" i="5"/>
  <c r="AG86" i="5"/>
  <c r="AH86" i="5"/>
  <c r="AB55" i="5"/>
  <c r="AG99" i="5"/>
  <c r="AH99" i="5"/>
  <c r="AG78" i="5"/>
  <c r="AH78" i="5"/>
  <c r="AG46" i="5"/>
  <c r="AH46" i="5"/>
  <c r="AG191" i="5"/>
  <c r="AH191" i="5"/>
  <c r="AG159" i="5"/>
  <c r="AH159" i="5"/>
  <c r="AG127" i="5"/>
  <c r="AH127" i="5"/>
  <c r="AG95" i="5"/>
  <c r="AH95" i="5"/>
  <c r="AG63" i="5"/>
  <c r="AH63" i="5"/>
  <c r="AG202" i="5"/>
  <c r="AH202" i="5"/>
  <c r="AG170" i="5"/>
  <c r="AH170" i="5"/>
  <c r="AG138" i="5"/>
  <c r="AH138" i="5"/>
  <c r="AG106" i="5"/>
  <c r="AH106" i="5"/>
  <c r="AG74" i="5"/>
  <c r="AH74" i="5"/>
  <c r="AA161" i="5"/>
  <c r="V161" i="5"/>
  <c r="Y161" i="5" s="1"/>
  <c r="O161" i="5"/>
  <c r="AE161" i="5"/>
  <c r="U161" i="5"/>
  <c r="AC161" i="5"/>
  <c r="AI161" i="5" s="1"/>
  <c r="J161" i="5"/>
  <c r="AF161" i="5"/>
  <c r="AD161" i="5"/>
  <c r="H161" i="5"/>
  <c r="I161" i="5"/>
  <c r="AA97" i="5"/>
  <c r="V97" i="5"/>
  <c r="Y97" i="5" s="1"/>
  <c r="O97" i="5"/>
  <c r="I97" i="5"/>
  <c r="U97" i="5"/>
  <c r="AC97" i="5"/>
  <c r="AI97" i="5" s="1"/>
  <c r="AE97" i="5"/>
  <c r="AF97" i="5"/>
  <c r="AD97" i="5"/>
  <c r="J97" i="5"/>
  <c r="H97" i="5"/>
  <c r="AA208" i="5"/>
  <c r="U208" i="5"/>
  <c r="AE208" i="5"/>
  <c r="H208" i="5"/>
  <c r="AF208" i="5"/>
  <c r="I208" i="5"/>
  <c r="AC208" i="5"/>
  <c r="AI208" i="5" s="1"/>
  <c r="V208" i="5"/>
  <c r="Y208" i="5" s="1"/>
  <c r="J208" i="5"/>
  <c r="AD208" i="5"/>
  <c r="O208" i="5"/>
  <c r="AA144" i="5"/>
  <c r="AF144" i="5"/>
  <c r="I144" i="5"/>
  <c r="AD144" i="5"/>
  <c r="J144" i="5"/>
  <c r="O144" i="5"/>
  <c r="H144" i="5"/>
  <c r="V144" i="5"/>
  <c r="Y144" i="5" s="1"/>
  <c r="AE144" i="5"/>
  <c r="U144" i="5"/>
  <c r="AC144" i="5"/>
  <c r="AI144" i="5" s="1"/>
  <c r="AA80" i="5"/>
  <c r="U80" i="5"/>
  <c r="J80" i="5"/>
  <c r="AF80" i="5"/>
  <c r="AC80" i="5"/>
  <c r="AI80" i="5" s="1"/>
  <c r="AD80" i="5"/>
  <c r="H80" i="5"/>
  <c r="V80" i="5"/>
  <c r="Y80" i="5" s="1"/>
  <c r="AE80" i="5"/>
  <c r="O80" i="5"/>
  <c r="I80" i="5"/>
  <c r="AA185" i="5"/>
  <c r="AF185" i="5"/>
  <c r="I185" i="5"/>
  <c r="AD185" i="5"/>
  <c r="AE185" i="5"/>
  <c r="V185" i="5"/>
  <c r="Y185" i="5" s="1"/>
  <c r="J185" i="5"/>
  <c r="U185" i="5"/>
  <c r="H185" i="5"/>
  <c r="O185" i="5"/>
  <c r="AC185" i="5"/>
  <c r="AI185" i="5" s="1"/>
  <c r="AA121" i="5"/>
  <c r="AF121" i="5"/>
  <c r="J121" i="5"/>
  <c r="AD121" i="5"/>
  <c r="H121" i="5"/>
  <c r="V121" i="5"/>
  <c r="Y121" i="5" s="1"/>
  <c r="I121" i="5"/>
  <c r="U121" i="5"/>
  <c r="AE121" i="5"/>
  <c r="O121" i="5"/>
  <c r="AC121" i="5"/>
  <c r="AI121" i="5" s="1"/>
  <c r="AA57" i="5"/>
  <c r="AF57" i="5"/>
  <c r="J57" i="5"/>
  <c r="O57" i="5"/>
  <c r="H57" i="5"/>
  <c r="V57" i="5"/>
  <c r="Y57" i="5" s="1"/>
  <c r="I57" i="5"/>
  <c r="U57" i="5"/>
  <c r="AE57" i="5"/>
  <c r="AD57" i="5"/>
  <c r="AC57" i="5"/>
  <c r="AI57" i="5" s="1"/>
  <c r="AA168" i="5"/>
  <c r="V168" i="5"/>
  <c r="Y168" i="5" s="1"/>
  <c r="O168" i="5"/>
  <c r="J168" i="5"/>
  <c r="U168" i="5"/>
  <c r="I168" i="5"/>
  <c r="AF168" i="5"/>
  <c r="AC168" i="5"/>
  <c r="AI168" i="5" s="1"/>
  <c r="AD168" i="5"/>
  <c r="H168" i="5"/>
  <c r="AE168" i="5"/>
  <c r="AA104" i="5"/>
  <c r="V104" i="5"/>
  <c r="Y104" i="5" s="1"/>
  <c r="O104" i="5"/>
  <c r="J104" i="5"/>
  <c r="U104" i="5"/>
  <c r="I104" i="5"/>
  <c r="AF104" i="5"/>
  <c r="AC104" i="5"/>
  <c r="AI104" i="5" s="1"/>
  <c r="AD104" i="5"/>
  <c r="H104" i="5"/>
  <c r="AE104" i="5"/>
  <c r="J32" i="5"/>
  <c r="I32" i="5"/>
  <c r="H32" i="5"/>
  <c r="AA181" i="5"/>
  <c r="V181" i="5"/>
  <c r="Y181" i="5" s="1"/>
  <c r="I181" i="5"/>
  <c r="AD181" i="5"/>
  <c r="AE181" i="5"/>
  <c r="U181" i="5"/>
  <c r="W181" i="5" s="1"/>
  <c r="H181" i="5"/>
  <c r="AF181" i="5"/>
  <c r="J181" i="5"/>
  <c r="AC181" i="5"/>
  <c r="AI181" i="5" s="1"/>
  <c r="O181" i="5"/>
  <c r="AA149" i="5"/>
  <c r="V149" i="5"/>
  <c r="Y149" i="5" s="1"/>
  <c r="I149" i="5"/>
  <c r="AD149" i="5"/>
  <c r="J149" i="5"/>
  <c r="AC149" i="5"/>
  <c r="AI149" i="5" s="1"/>
  <c r="O149" i="5"/>
  <c r="U149" i="5"/>
  <c r="AE149" i="5"/>
  <c r="AF149" i="5"/>
  <c r="H149" i="5"/>
  <c r="AA117" i="5"/>
  <c r="V117" i="5"/>
  <c r="Y117" i="5" s="1"/>
  <c r="I117" i="5"/>
  <c r="AD117" i="5"/>
  <c r="AE117" i="5"/>
  <c r="U117" i="5"/>
  <c r="W117" i="5" s="1"/>
  <c r="H117" i="5"/>
  <c r="AF117" i="5"/>
  <c r="J117" i="5"/>
  <c r="AC117" i="5"/>
  <c r="AI117" i="5" s="1"/>
  <c r="O117" i="5"/>
  <c r="AA85" i="5"/>
  <c r="V85" i="5"/>
  <c r="Y85" i="5" s="1"/>
  <c r="I85" i="5"/>
  <c r="O85" i="5"/>
  <c r="J85" i="5"/>
  <c r="AD85" i="5"/>
  <c r="AC85" i="5"/>
  <c r="AI85" i="5" s="1"/>
  <c r="U85" i="5"/>
  <c r="AE85" i="5"/>
  <c r="AF85" i="5"/>
  <c r="H85" i="5"/>
  <c r="AA53" i="5"/>
  <c r="AF53" i="5"/>
  <c r="AC53" i="5"/>
  <c r="AI53" i="5" s="1"/>
  <c r="J53" i="5"/>
  <c r="V53" i="5"/>
  <c r="Y53" i="5" s="1"/>
  <c r="I53" i="5"/>
  <c r="O53" i="5"/>
  <c r="AD53" i="5"/>
  <c r="AE53" i="5"/>
  <c r="U53" i="5"/>
  <c r="H53" i="5"/>
  <c r="AA196" i="5"/>
  <c r="AD196" i="5"/>
  <c r="AE196" i="5"/>
  <c r="H196" i="5"/>
  <c r="U196" i="5"/>
  <c r="AC196" i="5"/>
  <c r="AI196" i="5" s="1"/>
  <c r="O196" i="5"/>
  <c r="AF196" i="5"/>
  <c r="I196" i="5"/>
  <c r="V196" i="5"/>
  <c r="Y196" i="5" s="1"/>
  <c r="AB196" i="5" s="1"/>
  <c r="J196" i="5"/>
  <c r="AA164" i="5"/>
  <c r="AD164" i="5"/>
  <c r="AE164" i="5"/>
  <c r="H164" i="5"/>
  <c r="U164" i="5"/>
  <c r="AC164" i="5"/>
  <c r="AI164" i="5" s="1"/>
  <c r="I164" i="5"/>
  <c r="V164" i="5"/>
  <c r="Y164" i="5" s="1"/>
  <c r="J164" i="5"/>
  <c r="O164" i="5"/>
  <c r="AF164" i="5"/>
  <c r="AA132" i="5"/>
  <c r="AD132" i="5"/>
  <c r="AE132" i="5"/>
  <c r="H132" i="5"/>
  <c r="U132" i="5"/>
  <c r="AC132" i="5"/>
  <c r="AI132" i="5" s="1"/>
  <c r="O132" i="5"/>
  <c r="AF132" i="5"/>
  <c r="I132" i="5"/>
  <c r="V132" i="5"/>
  <c r="Y132" i="5" s="1"/>
  <c r="AB132" i="5" s="1"/>
  <c r="J132" i="5"/>
  <c r="AA100" i="5"/>
  <c r="AD100" i="5"/>
  <c r="AE100" i="5"/>
  <c r="H100" i="5"/>
  <c r="U100" i="5"/>
  <c r="AC100" i="5"/>
  <c r="AI100" i="5" s="1"/>
  <c r="I100" i="5"/>
  <c r="V100" i="5"/>
  <c r="Y100" i="5" s="1"/>
  <c r="J100" i="5"/>
  <c r="O100" i="5"/>
  <c r="AF100" i="5"/>
  <c r="AA68" i="5"/>
  <c r="AD68" i="5"/>
  <c r="AE68" i="5"/>
  <c r="H68" i="5"/>
  <c r="O68" i="5"/>
  <c r="J68" i="5"/>
  <c r="U68" i="5"/>
  <c r="AF68" i="5"/>
  <c r="AC68" i="5"/>
  <c r="AI68" i="5" s="1"/>
  <c r="V68" i="5"/>
  <c r="Y68" i="5" s="1"/>
  <c r="I68" i="5"/>
  <c r="J16" i="5"/>
  <c r="I16" i="5"/>
  <c r="H16" i="5"/>
  <c r="W107" i="5"/>
  <c r="AB75" i="5"/>
  <c r="AB43" i="5"/>
  <c r="AG187" i="5"/>
  <c r="AH187" i="5"/>
  <c r="AG54" i="5"/>
  <c r="AH54" i="5"/>
  <c r="AG199" i="5"/>
  <c r="AH199" i="5"/>
  <c r="AG167" i="5"/>
  <c r="AH167" i="5"/>
  <c r="W167" i="5"/>
  <c r="AG135" i="5"/>
  <c r="AH135" i="5"/>
  <c r="W135" i="5"/>
  <c r="AG103" i="5"/>
  <c r="AH103" i="5"/>
  <c r="W103" i="5"/>
  <c r="AG194" i="5"/>
  <c r="AH194" i="5"/>
  <c r="W178" i="5"/>
  <c r="AG162" i="5"/>
  <c r="AH162" i="5"/>
  <c r="W146" i="5"/>
  <c r="AG130" i="5"/>
  <c r="AH130" i="5"/>
  <c r="W114" i="5"/>
  <c r="AG98" i="5"/>
  <c r="AH98" i="5"/>
  <c r="AG66" i="5"/>
  <c r="AH66" i="5"/>
  <c r="AB195" i="5"/>
  <c r="AB163" i="5"/>
  <c r="AG190" i="5"/>
  <c r="AH190" i="5"/>
  <c r="AG158" i="5"/>
  <c r="AH158" i="5"/>
  <c r="W150" i="5"/>
  <c r="AB191" i="5"/>
  <c r="AB159" i="5"/>
  <c r="AB127" i="5"/>
  <c r="AB95" i="5"/>
  <c r="AB63" i="5"/>
  <c r="AA209" i="5"/>
  <c r="V209" i="5"/>
  <c r="Y209" i="5" s="1"/>
  <c r="O209" i="5"/>
  <c r="J209" i="5"/>
  <c r="U209" i="5"/>
  <c r="AC209" i="5"/>
  <c r="AI209" i="5" s="1"/>
  <c r="H209" i="5"/>
  <c r="I209" i="5"/>
  <c r="AE209" i="5"/>
  <c r="AF209" i="5"/>
  <c r="AD209" i="5"/>
  <c r="AA145" i="5"/>
  <c r="V145" i="5"/>
  <c r="Y145" i="5" s="1"/>
  <c r="O145" i="5"/>
  <c r="J145" i="5"/>
  <c r="U145" i="5"/>
  <c r="AC145" i="5"/>
  <c r="AI145" i="5" s="1"/>
  <c r="AE145" i="5"/>
  <c r="H145" i="5"/>
  <c r="I145" i="5"/>
  <c r="AF145" i="5"/>
  <c r="AD145" i="5"/>
  <c r="AA81" i="5"/>
  <c r="V81" i="5"/>
  <c r="Y81" i="5" s="1"/>
  <c r="AD81" i="5"/>
  <c r="I81" i="5"/>
  <c r="U81" i="5"/>
  <c r="AC81" i="5"/>
  <c r="AI81" i="5" s="1"/>
  <c r="AE81" i="5"/>
  <c r="J81" i="5"/>
  <c r="H81" i="5"/>
  <c r="AF81" i="5"/>
  <c r="O81" i="5"/>
  <c r="AA192" i="5"/>
  <c r="U192" i="5"/>
  <c r="AE192" i="5"/>
  <c r="H192" i="5"/>
  <c r="AF192" i="5"/>
  <c r="I192" i="5"/>
  <c r="AD192" i="5"/>
  <c r="O192" i="5"/>
  <c r="AC192" i="5"/>
  <c r="AI192" i="5" s="1"/>
  <c r="V192" i="5"/>
  <c r="Y192" i="5" s="1"/>
  <c r="J192" i="5"/>
  <c r="AA128" i="5"/>
  <c r="AF128" i="5"/>
  <c r="I128" i="5"/>
  <c r="O128" i="5"/>
  <c r="H128" i="5"/>
  <c r="V128" i="5"/>
  <c r="Y128" i="5" s="1"/>
  <c r="AE128" i="5"/>
  <c r="U128" i="5"/>
  <c r="AC128" i="5"/>
  <c r="AI128" i="5" s="1"/>
  <c r="AD128" i="5"/>
  <c r="J128" i="5"/>
  <c r="AA64" i="5"/>
  <c r="U64" i="5"/>
  <c r="J64" i="5"/>
  <c r="AD64" i="5"/>
  <c r="H64" i="5"/>
  <c r="V64" i="5"/>
  <c r="Y64" i="5" s="1"/>
  <c r="AE64" i="5"/>
  <c r="O64" i="5"/>
  <c r="I64" i="5"/>
  <c r="AF64" i="5"/>
  <c r="AC64" i="5"/>
  <c r="AI64" i="5" s="1"/>
  <c r="AA169" i="5"/>
  <c r="AF169" i="5"/>
  <c r="I169" i="5"/>
  <c r="AD169" i="5"/>
  <c r="AE169" i="5"/>
  <c r="O169" i="5"/>
  <c r="AC169" i="5"/>
  <c r="AI169" i="5" s="1"/>
  <c r="V169" i="5"/>
  <c r="Y169" i="5" s="1"/>
  <c r="J169" i="5"/>
  <c r="U169" i="5"/>
  <c r="H169" i="5"/>
  <c r="AA105" i="5"/>
  <c r="AF105" i="5"/>
  <c r="H105" i="5"/>
  <c r="AD105" i="5"/>
  <c r="I105" i="5"/>
  <c r="O105" i="5"/>
  <c r="AC105" i="5"/>
  <c r="AI105" i="5" s="1"/>
  <c r="V105" i="5"/>
  <c r="Y105" i="5" s="1"/>
  <c r="J105" i="5"/>
  <c r="U105" i="5"/>
  <c r="AE105" i="5"/>
  <c r="I40" i="5"/>
  <c r="H40" i="5"/>
  <c r="J40" i="5"/>
  <c r="AA152" i="5"/>
  <c r="V152" i="5"/>
  <c r="Y152" i="5" s="1"/>
  <c r="O152" i="5"/>
  <c r="J152" i="5"/>
  <c r="AF152" i="5"/>
  <c r="AC152" i="5"/>
  <c r="AI152" i="5" s="1"/>
  <c r="AD152" i="5"/>
  <c r="H152" i="5"/>
  <c r="AE152" i="5"/>
  <c r="U152" i="5"/>
  <c r="W152" i="5" s="1"/>
  <c r="I152" i="5"/>
  <c r="AA88" i="5"/>
  <c r="V88" i="5"/>
  <c r="Y88" i="5" s="1"/>
  <c r="AD88" i="5"/>
  <c r="J88" i="5"/>
  <c r="U88" i="5"/>
  <c r="AC88" i="5"/>
  <c r="AI88" i="5" s="1"/>
  <c r="AF88" i="5"/>
  <c r="H88" i="5"/>
  <c r="AE88" i="5"/>
  <c r="O88" i="5"/>
  <c r="I88" i="5"/>
  <c r="AA205" i="5"/>
  <c r="AF205" i="5"/>
  <c r="O205" i="5"/>
  <c r="J205" i="5"/>
  <c r="V205" i="5"/>
  <c r="Y205" i="5" s="1"/>
  <c r="I205" i="5"/>
  <c r="AE205" i="5"/>
  <c r="U205" i="5"/>
  <c r="H205" i="5"/>
  <c r="AD205" i="5"/>
  <c r="AC205" i="5"/>
  <c r="AI205" i="5" s="1"/>
  <c r="AA173" i="5"/>
  <c r="AF173" i="5"/>
  <c r="O173" i="5"/>
  <c r="J173" i="5"/>
  <c r="V173" i="5"/>
  <c r="Y173" i="5" s="1"/>
  <c r="I173" i="5"/>
  <c r="AD173" i="5"/>
  <c r="AC173" i="5"/>
  <c r="AI173" i="5" s="1"/>
  <c r="AE173" i="5"/>
  <c r="U173" i="5"/>
  <c r="H173" i="5"/>
  <c r="AA141" i="5"/>
  <c r="AF141" i="5"/>
  <c r="O141" i="5"/>
  <c r="H141" i="5"/>
  <c r="V141" i="5"/>
  <c r="Y141" i="5" s="1"/>
  <c r="I141" i="5"/>
  <c r="J141" i="5"/>
  <c r="U141" i="5"/>
  <c r="AE141" i="5"/>
  <c r="AD141" i="5"/>
  <c r="AC141" i="5"/>
  <c r="AI141" i="5" s="1"/>
  <c r="AA109" i="5"/>
  <c r="AF109" i="5"/>
  <c r="O109" i="5"/>
  <c r="H109" i="5"/>
  <c r="V109" i="5"/>
  <c r="Y109" i="5" s="1"/>
  <c r="I109" i="5"/>
  <c r="AD109" i="5"/>
  <c r="AC109" i="5"/>
  <c r="AI109" i="5" s="1"/>
  <c r="J109" i="5"/>
  <c r="U109" i="5"/>
  <c r="AE109" i="5"/>
  <c r="AA77" i="5"/>
  <c r="AF77" i="5"/>
  <c r="O77" i="5"/>
  <c r="J77" i="5"/>
  <c r="V77" i="5"/>
  <c r="Y77" i="5" s="1"/>
  <c r="I77" i="5"/>
  <c r="AE77" i="5"/>
  <c r="U77" i="5"/>
  <c r="H77" i="5"/>
  <c r="AD77" i="5"/>
  <c r="AC77" i="5"/>
  <c r="AI77" i="5" s="1"/>
  <c r="AA45" i="5"/>
  <c r="AD45" i="5"/>
  <c r="AE45" i="5"/>
  <c r="U45" i="5"/>
  <c r="AC45" i="5"/>
  <c r="AI45" i="5" s="1"/>
  <c r="H45" i="5"/>
  <c r="AF45" i="5"/>
  <c r="J45" i="5"/>
  <c r="V45" i="5"/>
  <c r="Y45" i="5" s="1"/>
  <c r="AB45" i="5" s="1"/>
  <c r="O45" i="5"/>
  <c r="I45" i="5"/>
  <c r="AA188" i="5"/>
  <c r="O188" i="5"/>
  <c r="I188" i="5"/>
  <c r="V188" i="5"/>
  <c r="Y188" i="5" s="1"/>
  <c r="U188" i="5"/>
  <c r="J188" i="5"/>
  <c r="AE188" i="5"/>
  <c r="AC188" i="5"/>
  <c r="AI188" i="5" s="1"/>
  <c r="AD188" i="5"/>
  <c r="H188" i="5"/>
  <c r="AF188" i="5"/>
  <c r="AA156" i="5"/>
  <c r="O156" i="5"/>
  <c r="I156" i="5"/>
  <c r="V156" i="5"/>
  <c r="Y156" i="5" s="1"/>
  <c r="U156" i="5"/>
  <c r="J156" i="5"/>
  <c r="AD156" i="5"/>
  <c r="H156" i="5"/>
  <c r="AF156" i="5"/>
  <c r="AE156" i="5"/>
  <c r="AC156" i="5"/>
  <c r="AI156" i="5" s="1"/>
  <c r="AA124" i="5"/>
  <c r="O124" i="5"/>
  <c r="I124" i="5"/>
  <c r="V124" i="5"/>
  <c r="Y124" i="5" s="1"/>
  <c r="U124" i="5"/>
  <c r="J124" i="5"/>
  <c r="AE124" i="5"/>
  <c r="AC124" i="5"/>
  <c r="AI124" i="5" s="1"/>
  <c r="AD124" i="5"/>
  <c r="H124" i="5"/>
  <c r="AF124" i="5"/>
  <c r="AA92" i="5"/>
  <c r="O92" i="5"/>
  <c r="I92" i="5"/>
  <c r="V92" i="5"/>
  <c r="Y92" i="5" s="1"/>
  <c r="U92" i="5"/>
  <c r="J92" i="5"/>
  <c r="AD92" i="5"/>
  <c r="H92" i="5"/>
  <c r="AF92" i="5"/>
  <c r="AE92" i="5"/>
  <c r="AC92" i="5"/>
  <c r="AI92" i="5" s="1"/>
  <c r="AA60" i="5"/>
  <c r="O60" i="5"/>
  <c r="AC60" i="5"/>
  <c r="AI60" i="5" s="1"/>
  <c r="V60" i="5"/>
  <c r="Y60" i="5" s="1"/>
  <c r="U60" i="5"/>
  <c r="I60" i="5"/>
  <c r="AE60" i="5"/>
  <c r="J60" i="5"/>
  <c r="AD60" i="5"/>
  <c r="H60" i="5"/>
  <c r="AF60" i="5"/>
  <c r="J14" i="5"/>
  <c r="H14" i="5"/>
  <c r="K157" i="20" s="1"/>
  <c r="I14" i="5"/>
  <c r="AB107" i="5"/>
  <c r="AG123" i="5"/>
  <c r="AH123" i="5"/>
  <c r="AG91" i="5"/>
  <c r="AH91" i="5"/>
  <c r="AG59" i="5"/>
  <c r="AH59" i="5"/>
  <c r="AB123" i="5"/>
  <c r="AB91" i="5"/>
  <c r="AB59" i="5"/>
  <c r="AB102" i="5"/>
  <c r="AB178" i="5"/>
  <c r="AB146" i="5"/>
  <c r="AB114" i="5"/>
  <c r="AB82" i="5"/>
  <c r="W66" i="5"/>
  <c r="AB50" i="5"/>
  <c r="AG179" i="5"/>
  <c r="AH179" i="5"/>
  <c r="AG147" i="5"/>
  <c r="AH147" i="5"/>
  <c r="AG115" i="5"/>
  <c r="AH115" i="5"/>
  <c r="AG83" i="5"/>
  <c r="AH83" i="5"/>
  <c r="AB83" i="5"/>
  <c r="AG51" i="5"/>
  <c r="AH51" i="5"/>
  <c r="AB150" i="5"/>
  <c r="AG207" i="5"/>
  <c r="AH207" i="5"/>
  <c r="AG175" i="5"/>
  <c r="AH175" i="5"/>
  <c r="AG143" i="5"/>
  <c r="AH143" i="5"/>
  <c r="AG111" i="5"/>
  <c r="AH111" i="5"/>
  <c r="AA193" i="5"/>
  <c r="V193" i="5"/>
  <c r="Y193" i="5" s="1"/>
  <c r="O193" i="5"/>
  <c r="J193" i="5"/>
  <c r="U193" i="5"/>
  <c r="AC193" i="5"/>
  <c r="AI193" i="5" s="1"/>
  <c r="H193" i="5"/>
  <c r="AF193" i="5"/>
  <c r="AD193" i="5"/>
  <c r="I193" i="5"/>
  <c r="AE193" i="5"/>
  <c r="AA129" i="5"/>
  <c r="V129" i="5"/>
  <c r="Y129" i="5" s="1"/>
  <c r="O129" i="5"/>
  <c r="J129" i="5"/>
  <c r="U129" i="5"/>
  <c r="AC129" i="5"/>
  <c r="AI129" i="5" s="1"/>
  <c r="AE129" i="5"/>
  <c r="AF129" i="5"/>
  <c r="AD129" i="5"/>
  <c r="H129" i="5"/>
  <c r="I129" i="5"/>
  <c r="AA65" i="5"/>
  <c r="V65" i="5"/>
  <c r="Y65" i="5" s="1"/>
  <c r="AD65" i="5"/>
  <c r="I65" i="5"/>
  <c r="U65" i="5"/>
  <c r="AC65" i="5"/>
  <c r="AI65" i="5" s="1"/>
  <c r="AE65" i="5"/>
  <c r="AF65" i="5"/>
  <c r="O65" i="5"/>
  <c r="J65" i="5"/>
  <c r="H65" i="5"/>
  <c r="AA176" i="5"/>
  <c r="AF176" i="5"/>
  <c r="I176" i="5"/>
  <c r="V176" i="5"/>
  <c r="Y176" i="5" s="1"/>
  <c r="AE176" i="5"/>
  <c r="U176" i="5"/>
  <c r="AC176" i="5"/>
  <c r="AI176" i="5" s="1"/>
  <c r="AD176" i="5"/>
  <c r="J176" i="5"/>
  <c r="O176" i="5"/>
  <c r="H176" i="5"/>
  <c r="AA112" i="5"/>
  <c r="AF112" i="5"/>
  <c r="I112" i="5"/>
  <c r="V112" i="5"/>
  <c r="Y112" i="5" s="1"/>
  <c r="AE112" i="5"/>
  <c r="U112" i="5"/>
  <c r="AC112" i="5"/>
  <c r="AI112" i="5" s="1"/>
  <c r="AD112" i="5"/>
  <c r="J112" i="5"/>
  <c r="O112" i="5"/>
  <c r="H112" i="5"/>
  <c r="AA48" i="5"/>
  <c r="U48" i="5"/>
  <c r="J48" i="5"/>
  <c r="V48" i="5"/>
  <c r="Y48" i="5" s="1"/>
  <c r="AE48" i="5"/>
  <c r="O48" i="5"/>
  <c r="I48" i="5"/>
  <c r="AF48" i="5"/>
  <c r="AC48" i="5"/>
  <c r="AI48" i="5" s="1"/>
  <c r="AD48" i="5"/>
  <c r="H48" i="5"/>
  <c r="AA153" i="5"/>
  <c r="AF153" i="5"/>
  <c r="H153" i="5"/>
  <c r="AD153" i="5"/>
  <c r="I153" i="5"/>
  <c r="V153" i="5"/>
  <c r="Y153" i="5" s="1"/>
  <c r="J153" i="5"/>
  <c r="U153" i="5"/>
  <c r="AE153" i="5"/>
  <c r="O153" i="5"/>
  <c r="AC153" i="5"/>
  <c r="AI153" i="5" s="1"/>
  <c r="AA89" i="5"/>
  <c r="AF89" i="5"/>
  <c r="H89" i="5"/>
  <c r="O89" i="5"/>
  <c r="I89" i="5"/>
  <c r="V89" i="5"/>
  <c r="Y89" i="5" s="1"/>
  <c r="J89" i="5"/>
  <c r="U89" i="5"/>
  <c r="AE89" i="5"/>
  <c r="AD89" i="5"/>
  <c r="AC89" i="5"/>
  <c r="AI89" i="5" s="1"/>
  <c r="AA200" i="5"/>
  <c r="AD200" i="5"/>
  <c r="AC200" i="5"/>
  <c r="AI200" i="5" s="1"/>
  <c r="V200" i="5"/>
  <c r="Y200" i="5" s="1"/>
  <c r="O200" i="5"/>
  <c r="J200" i="5"/>
  <c r="AE200" i="5"/>
  <c r="I200" i="5"/>
  <c r="U200" i="5"/>
  <c r="H200" i="5"/>
  <c r="AF200" i="5"/>
  <c r="AA136" i="5"/>
  <c r="V136" i="5"/>
  <c r="Y136" i="5" s="1"/>
  <c r="O136" i="5"/>
  <c r="J136" i="5"/>
  <c r="AD136" i="5"/>
  <c r="H136" i="5"/>
  <c r="AE136" i="5"/>
  <c r="U136" i="5"/>
  <c r="I136" i="5"/>
  <c r="AF136" i="5"/>
  <c r="AC136" i="5"/>
  <c r="AI136" i="5" s="1"/>
  <c r="AA72" i="5"/>
  <c r="V72" i="5"/>
  <c r="Y72" i="5" s="1"/>
  <c r="AD72" i="5"/>
  <c r="AC72" i="5"/>
  <c r="AI72" i="5" s="1"/>
  <c r="AF72" i="5"/>
  <c r="H72" i="5"/>
  <c r="AE72" i="5"/>
  <c r="O72" i="5"/>
  <c r="J72" i="5"/>
  <c r="U72" i="5"/>
  <c r="I72" i="5"/>
  <c r="AA197" i="5"/>
  <c r="U197" i="5"/>
  <c r="AC197" i="5"/>
  <c r="AI197" i="5" s="1"/>
  <c r="H197" i="5"/>
  <c r="AF197" i="5"/>
  <c r="O197" i="5"/>
  <c r="J197" i="5"/>
  <c r="V197" i="5"/>
  <c r="Y197" i="5" s="1"/>
  <c r="AD197" i="5"/>
  <c r="AE197" i="5"/>
  <c r="I197" i="5"/>
  <c r="AA165" i="5"/>
  <c r="U165" i="5"/>
  <c r="AC165" i="5"/>
  <c r="AI165" i="5" s="1"/>
  <c r="H165" i="5"/>
  <c r="AF165" i="5"/>
  <c r="O165" i="5"/>
  <c r="J165" i="5"/>
  <c r="I165" i="5"/>
  <c r="AE165" i="5"/>
  <c r="V165" i="5"/>
  <c r="Y165" i="5" s="1"/>
  <c r="AD165" i="5"/>
  <c r="AA133" i="5"/>
  <c r="U133" i="5"/>
  <c r="AC133" i="5"/>
  <c r="AI133" i="5" s="1"/>
  <c r="AE133" i="5"/>
  <c r="AF133" i="5"/>
  <c r="O133" i="5"/>
  <c r="H133" i="5"/>
  <c r="V133" i="5"/>
  <c r="Y133" i="5" s="1"/>
  <c r="AD133" i="5"/>
  <c r="I133" i="5"/>
  <c r="J133" i="5"/>
  <c r="AA101" i="5"/>
  <c r="U101" i="5"/>
  <c r="V101" i="5"/>
  <c r="Y101" i="5" s="1"/>
  <c r="H101" i="5"/>
  <c r="AF101" i="5"/>
  <c r="O101" i="5"/>
  <c r="J101" i="5"/>
  <c r="I101" i="5"/>
  <c r="AE101" i="5"/>
  <c r="AD101" i="5"/>
  <c r="AC101" i="5"/>
  <c r="AI101" i="5" s="1"/>
  <c r="AA69" i="5"/>
  <c r="O69" i="5"/>
  <c r="AE69" i="5"/>
  <c r="U69" i="5"/>
  <c r="AD69" i="5"/>
  <c r="H69" i="5"/>
  <c r="AC69" i="5"/>
  <c r="AI69" i="5" s="1"/>
  <c r="I69" i="5"/>
  <c r="AF69" i="5"/>
  <c r="J69" i="5"/>
  <c r="V69" i="5"/>
  <c r="Y69" i="5" s="1"/>
  <c r="AB69" i="5" s="1"/>
  <c r="I24" i="5"/>
  <c r="J24" i="5"/>
  <c r="H24" i="5"/>
  <c r="AA180" i="5"/>
  <c r="O180" i="5"/>
  <c r="I180" i="5"/>
  <c r="V180" i="5"/>
  <c r="Y180" i="5" s="1"/>
  <c r="AF180" i="5"/>
  <c r="J180" i="5"/>
  <c r="AD180" i="5"/>
  <c r="H180" i="5"/>
  <c r="U180" i="5"/>
  <c r="AE180" i="5"/>
  <c r="AC180" i="5"/>
  <c r="AI180" i="5" s="1"/>
  <c r="AA148" i="5"/>
  <c r="O148" i="5"/>
  <c r="I148" i="5"/>
  <c r="V148" i="5"/>
  <c r="Y148" i="5" s="1"/>
  <c r="AF148" i="5"/>
  <c r="J148" i="5"/>
  <c r="AE148" i="5"/>
  <c r="AC148" i="5"/>
  <c r="AI148" i="5" s="1"/>
  <c r="AD148" i="5"/>
  <c r="H148" i="5"/>
  <c r="U148" i="5"/>
  <c r="AA116" i="5"/>
  <c r="O116" i="5"/>
  <c r="I116" i="5"/>
  <c r="V116" i="5"/>
  <c r="Y116" i="5" s="1"/>
  <c r="AF116" i="5"/>
  <c r="J116" i="5"/>
  <c r="AD116" i="5"/>
  <c r="H116" i="5"/>
  <c r="U116" i="5"/>
  <c r="AE116" i="5"/>
  <c r="AC116" i="5"/>
  <c r="AI116" i="5" s="1"/>
  <c r="AA84" i="5"/>
  <c r="U84" i="5"/>
  <c r="AC84" i="5"/>
  <c r="AI84" i="5" s="1"/>
  <c r="V84" i="5"/>
  <c r="Y84" i="5" s="1"/>
  <c r="AF84" i="5"/>
  <c r="I84" i="5"/>
  <c r="AE84" i="5"/>
  <c r="J84" i="5"/>
  <c r="AD84" i="5"/>
  <c r="H84" i="5"/>
  <c r="O84" i="5"/>
  <c r="AA52" i="5"/>
  <c r="AD52" i="5"/>
  <c r="AE52" i="5"/>
  <c r="H52" i="5"/>
  <c r="O52" i="5"/>
  <c r="J52" i="5"/>
  <c r="U52" i="5"/>
  <c r="AF52" i="5"/>
  <c r="AC52" i="5"/>
  <c r="AI52" i="5" s="1"/>
  <c r="V52" i="5"/>
  <c r="Y52" i="5" s="1"/>
  <c r="I52" i="5"/>
  <c r="W203" i="5"/>
  <c r="Q187" i="5"/>
  <c r="T187" i="5" s="1"/>
  <c r="R187" i="5"/>
  <c r="X187" i="5" s="1"/>
  <c r="Z187" i="5" s="1"/>
  <c r="R123" i="5"/>
  <c r="X123" i="5" s="1"/>
  <c r="Z123" i="5" s="1"/>
  <c r="Q123" i="5"/>
  <c r="T123" i="5" s="1"/>
  <c r="R198" i="5"/>
  <c r="X198" i="5" s="1"/>
  <c r="Z198" i="5" s="1"/>
  <c r="Q198" i="5"/>
  <c r="T198" i="5" s="1"/>
  <c r="Q59" i="5"/>
  <c r="T59" i="5" s="1"/>
  <c r="R59" i="5"/>
  <c r="X59" i="5" s="1"/>
  <c r="Z59" i="5" s="1"/>
  <c r="R118" i="5"/>
  <c r="X118" i="5" s="1"/>
  <c r="Z118" i="5" s="1"/>
  <c r="Q118" i="5"/>
  <c r="T118" i="5" s="1"/>
  <c r="R70" i="5"/>
  <c r="X70" i="5" s="1"/>
  <c r="Z70" i="5" s="1"/>
  <c r="Q70" i="5"/>
  <c r="T70" i="5" s="1"/>
  <c r="AG71" i="5"/>
  <c r="Q71" i="5"/>
  <c r="T71" i="5" s="1"/>
  <c r="R71" i="5"/>
  <c r="X71" i="5" s="1"/>
  <c r="Z71" i="5" s="1"/>
  <c r="AG178" i="5"/>
  <c r="R178" i="5"/>
  <c r="X178" i="5" s="1"/>
  <c r="Z178" i="5" s="1"/>
  <c r="Q178" i="5"/>
  <c r="T178" i="5" s="1"/>
  <c r="AG146" i="5"/>
  <c r="R146" i="5"/>
  <c r="X146" i="5" s="1"/>
  <c r="Z146" i="5" s="1"/>
  <c r="Q146" i="5"/>
  <c r="T146" i="5" s="1"/>
  <c r="AG114" i="5"/>
  <c r="Q114" i="5"/>
  <c r="T114" i="5" s="1"/>
  <c r="R114" i="5"/>
  <c r="X114" i="5" s="1"/>
  <c r="Z114" i="5" s="1"/>
  <c r="Q66" i="5"/>
  <c r="T66" i="5" s="1"/>
  <c r="R66" i="5"/>
  <c r="X66" i="5" s="1"/>
  <c r="Z66" i="5" s="1"/>
  <c r="R195" i="5"/>
  <c r="X195" i="5" s="1"/>
  <c r="Z195" i="5" s="1"/>
  <c r="Q195" i="5"/>
  <c r="T195" i="5" s="1"/>
  <c r="R163" i="5"/>
  <c r="X163" i="5" s="1"/>
  <c r="Z163" i="5" s="1"/>
  <c r="Q163" i="5"/>
  <c r="T163" i="5" s="1"/>
  <c r="W99" i="5"/>
  <c r="Q83" i="5"/>
  <c r="T83" i="5" s="1"/>
  <c r="R83" i="5"/>
  <c r="X83" i="5" s="1"/>
  <c r="Z83" i="5" s="1"/>
  <c r="R51" i="5"/>
  <c r="X51" i="5" s="1"/>
  <c r="Z51" i="5" s="1"/>
  <c r="Q51" i="5"/>
  <c r="T51" i="5" s="1"/>
  <c r="R206" i="5"/>
  <c r="X206" i="5" s="1"/>
  <c r="Z206" i="5" s="1"/>
  <c r="Q206" i="5"/>
  <c r="T206" i="5" s="1"/>
  <c r="W190" i="5"/>
  <c r="Q174" i="5"/>
  <c r="T174" i="5" s="1"/>
  <c r="R174" i="5"/>
  <c r="X174" i="5" s="1"/>
  <c r="Z174" i="5" s="1"/>
  <c r="W158" i="5"/>
  <c r="AG126" i="5"/>
  <c r="AG94" i="5"/>
  <c r="W78" i="5"/>
  <c r="AG62" i="5"/>
  <c r="W46" i="5"/>
  <c r="R150" i="5"/>
  <c r="X150" i="5" s="1"/>
  <c r="Z150" i="5" s="1"/>
  <c r="Q150" i="5"/>
  <c r="T150" i="5" s="1"/>
  <c r="Q207" i="5"/>
  <c r="T207" i="5" s="1"/>
  <c r="R207" i="5"/>
  <c r="X207" i="5" s="1"/>
  <c r="Z207" i="5" s="1"/>
  <c r="Q175" i="5"/>
  <c r="T175" i="5" s="1"/>
  <c r="R175" i="5"/>
  <c r="X175" i="5" s="1"/>
  <c r="Z175" i="5" s="1"/>
  <c r="Q143" i="5"/>
  <c r="T143" i="5" s="1"/>
  <c r="R143" i="5"/>
  <c r="X143" i="5" s="1"/>
  <c r="Z143" i="5" s="1"/>
  <c r="R111" i="5"/>
  <c r="X111" i="5" s="1"/>
  <c r="Z111" i="5" s="1"/>
  <c r="Q111" i="5"/>
  <c r="T111" i="5" s="1"/>
  <c r="W63" i="5"/>
  <c r="W74" i="5"/>
  <c r="W134" i="5"/>
  <c r="R75" i="5"/>
  <c r="X75" i="5" s="1"/>
  <c r="Z75" i="5" s="1"/>
  <c r="Q75" i="5"/>
  <c r="T75" i="5" s="1"/>
  <c r="R54" i="5"/>
  <c r="X54" i="5" s="1"/>
  <c r="Z54" i="5" s="1"/>
  <c r="Q54" i="5"/>
  <c r="T54" i="5" s="1"/>
  <c r="W43" i="5"/>
  <c r="Q166" i="5"/>
  <c r="T166" i="5" s="1"/>
  <c r="R166" i="5"/>
  <c r="X166" i="5" s="1"/>
  <c r="Z166" i="5" s="1"/>
  <c r="AG118" i="5"/>
  <c r="Q119" i="5"/>
  <c r="T119" i="5" s="1"/>
  <c r="R119" i="5"/>
  <c r="X119" i="5" s="1"/>
  <c r="Z119" i="5" s="1"/>
  <c r="Q91" i="5"/>
  <c r="T91" i="5" s="1"/>
  <c r="R91" i="5"/>
  <c r="X91" i="5" s="1"/>
  <c r="Z91" i="5" s="1"/>
  <c r="Q203" i="5"/>
  <c r="T203" i="5" s="1"/>
  <c r="R203" i="5"/>
  <c r="X203" i="5" s="1"/>
  <c r="Z203" i="5" s="1"/>
  <c r="Q171" i="5"/>
  <c r="T171" i="5" s="1"/>
  <c r="R171" i="5"/>
  <c r="X171" i="5" s="1"/>
  <c r="Z171" i="5" s="1"/>
  <c r="Q139" i="5"/>
  <c r="T139" i="5" s="1"/>
  <c r="R139" i="5"/>
  <c r="X139" i="5" s="1"/>
  <c r="Z139" i="5" s="1"/>
  <c r="Q107" i="5"/>
  <c r="T107" i="5" s="1"/>
  <c r="R107" i="5"/>
  <c r="X107" i="5" s="1"/>
  <c r="Z107" i="5" s="1"/>
  <c r="W198" i="5"/>
  <c r="R182" i="5"/>
  <c r="X182" i="5" s="1"/>
  <c r="Z182" i="5" s="1"/>
  <c r="Q182" i="5"/>
  <c r="T182" i="5" s="1"/>
  <c r="W166" i="5"/>
  <c r="AG102" i="5"/>
  <c r="W86" i="5"/>
  <c r="W54" i="5"/>
  <c r="Q199" i="5"/>
  <c r="T199" i="5" s="1"/>
  <c r="R199" i="5"/>
  <c r="X199" i="5" s="1"/>
  <c r="Z199" i="5" s="1"/>
  <c r="Q167" i="5"/>
  <c r="T167" i="5" s="1"/>
  <c r="R167" i="5"/>
  <c r="X167" i="5" s="1"/>
  <c r="Z167" i="5" s="1"/>
  <c r="R135" i="5"/>
  <c r="X135" i="5" s="1"/>
  <c r="Z135" i="5" s="1"/>
  <c r="Q135" i="5"/>
  <c r="T135" i="5" s="1"/>
  <c r="Q103" i="5"/>
  <c r="T103" i="5" s="1"/>
  <c r="R103" i="5"/>
  <c r="X103" i="5" s="1"/>
  <c r="Z103" i="5" s="1"/>
  <c r="W87" i="5"/>
  <c r="W55" i="5"/>
  <c r="W82" i="5"/>
  <c r="W50" i="5"/>
  <c r="AG195" i="5"/>
  <c r="AG163" i="5"/>
  <c r="AG131" i="5"/>
  <c r="Q131" i="5"/>
  <c r="T131" i="5" s="1"/>
  <c r="R131" i="5"/>
  <c r="X131" i="5" s="1"/>
  <c r="Z131" i="5" s="1"/>
  <c r="R99" i="5"/>
  <c r="X99" i="5" s="1"/>
  <c r="Z99" i="5" s="1"/>
  <c r="Q99" i="5"/>
  <c r="T99" i="5" s="1"/>
  <c r="W83" i="5"/>
  <c r="AG67" i="5"/>
  <c r="W51" i="5"/>
  <c r="W142" i="5"/>
  <c r="R126" i="5"/>
  <c r="X126" i="5" s="1"/>
  <c r="Z126" i="5" s="1"/>
  <c r="Q126" i="5"/>
  <c r="T126" i="5" s="1"/>
  <c r="W110" i="5"/>
  <c r="Q94" i="5"/>
  <c r="T94" i="5" s="1"/>
  <c r="R94" i="5"/>
  <c r="X94" i="5" s="1"/>
  <c r="Z94" i="5" s="1"/>
  <c r="Q78" i="5"/>
  <c r="T78" i="5" s="1"/>
  <c r="R78" i="5"/>
  <c r="X78" i="5" s="1"/>
  <c r="Z78" i="5" s="1"/>
  <c r="Q46" i="5"/>
  <c r="T46" i="5" s="1"/>
  <c r="R46" i="5"/>
  <c r="X46" i="5" s="1"/>
  <c r="Z46" i="5" s="1"/>
  <c r="W191" i="5"/>
  <c r="W159" i="5"/>
  <c r="W127" i="5"/>
  <c r="W95" i="5"/>
  <c r="R63" i="5"/>
  <c r="X63" i="5" s="1"/>
  <c r="Z63" i="5" s="1"/>
  <c r="Q63" i="5"/>
  <c r="T63" i="5" s="1"/>
  <c r="W202" i="5"/>
  <c r="AG186" i="5"/>
  <c r="Q186" i="5"/>
  <c r="T186" i="5" s="1"/>
  <c r="R186" i="5"/>
  <c r="X186" i="5" s="1"/>
  <c r="Z186" i="5" s="1"/>
  <c r="W170" i="5"/>
  <c r="AG154" i="5"/>
  <c r="Q154" i="5"/>
  <c r="T154" i="5" s="1"/>
  <c r="R154" i="5"/>
  <c r="X154" i="5" s="1"/>
  <c r="Z154" i="5" s="1"/>
  <c r="W138" i="5"/>
  <c r="AG122" i="5"/>
  <c r="Q122" i="5"/>
  <c r="T122" i="5" s="1"/>
  <c r="R122" i="5"/>
  <c r="X122" i="5" s="1"/>
  <c r="Z122" i="5" s="1"/>
  <c r="W106" i="5"/>
  <c r="AG90" i="5"/>
  <c r="R74" i="5"/>
  <c r="X74" i="5" s="1"/>
  <c r="Z74" i="5" s="1"/>
  <c r="Q74" i="5"/>
  <c r="T74" i="5" s="1"/>
  <c r="AG58" i="5"/>
  <c r="Q43" i="5"/>
  <c r="T43" i="5" s="1"/>
  <c r="R43" i="5"/>
  <c r="X43" i="5" s="1"/>
  <c r="Z43" i="5" s="1"/>
  <c r="R102" i="5"/>
  <c r="X102" i="5" s="1"/>
  <c r="Z102" i="5" s="1"/>
  <c r="Q102" i="5"/>
  <c r="T102" i="5" s="1"/>
  <c r="R86" i="5"/>
  <c r="X86" i="5" s="1"/>
  <c r="Z86" i="5" s="1"/>
  <c r="Q86" i="5"/>
  <c r="T86" i="5" s="1"/>
  <c r="AG151" i="5"/>
  <c r="R87" i="5"/>
  <c r="X87" i="5" s="1"/>
  <c r="Z87" i="5" s="1"/>
  <c r="Q87" i="5"/>
  <c r="T87" i="5" s="1"/>
  <c r="Q55" i="5"/>
  <c r="T55" i="5" s="1"/>
  <c r="R55" i="5"/>
  <c r="X55" i="5" s="1"/>
  <c r="Z55" i="5" s="1"/>
  <c r="R194" i="5"/>
  <c r="X194" i="5" s="1"/>
  <c r="Z194" i="5" s="1"/>
  <c r="Q194" i="5"/>
  <c r="T194" i="5" s="1"/>
  <c r="R162" i="5"/>
  <c r="X162" i="5" s="1"/>
  <c r="Z162" i="5" s="1"/>
  <c r="Q162" i="5"/>
  <c r="T162" i="5" s="1"/>
  <c r="Q130" i="5"/>
  <c r="T130" i="5" s="1"/>
  <c r="R130" i="5"/>
  <c r="X130" i="5" s="1"/>
  <c r="Z130" i="5" s="1"/>
  <c r="Q98" i="5"/>
  <c r="T98" i="5" s="1"/>
  <c r="R98" i="5"/>
  <c r="X98" i="5" s="1"/>
  <c r="Z98" i="5" s="1"/>
  <c r="Q82" i="5"/>
  <c r="T82" i="5" s="1"/>
  <c r="R82" i="5"/>
  <c r="X82" i="5" s="1"/>
  <c r="Z82" i="5" s="1"/>
  <c r="Q50" i="5"/>
  <c r="T50" i="5" s="1"/>
  <c r="R50" i="5"/>
  <c r="X50" i="5" s="1"/>
  <c r="Z50" i="5" s="1"/>
  <c r="R179" i="5"/>
  <c r="X179" i="5" s="1"/>
  <c r="Z179" i="5" s="1"/>
  <c r="Q179" i="5"/>
  <c r="T179" i="5" s="1"/>
  <c r="R147" i="5"/>
  <c r="X147" i="5" s="1"/>
  <c r="Z147" i="5" s="1"/>
  <c r="Q147" i="5"/>
  <c r="T147" i="5" s="1"/>
  <c r="Q115" i="5"/>
  <c r="T115" i="5" s="1"/>
  <c r="R115" i="5"/>
  <c r="X115" i="5" s="1"/>
  <c r="Z115" i="5" s="1"/>
  <c r="Q67" i="5"/>
  <c r="T67" i="5" s="1"/>
  <c r="R67" i="5"/>
  <c r="X67" i="5" s="1"/>
  <c r="Z67" i="5" s="1"/>
  <c r="Q190" i="5"/>
  <c r="T190" i="5" s="1"/>
  <c r="R190" i="5"/>
  <c r="X190" i="5" s="1"/>
  <c r="Z190" i="5" s="1"/>
  <c r="Q158" i="5"/>
  <c r="T158" i="5" s="1"/>
  <c r="R158" i="5"/>
  <c r="X158" i="5" s="1"/>
  <c r="Z158" i="5" s="1"/>
  <c r="Q191" i="5"/>
  <c r="T191" i="5" s="1"/>
  <c r="R191" i="5"/>
  <c r="X191" i="5" s="1"/>
  <c r="Z191" i="5" s="1"/>
  <c r="Q159" i="5"/>
  <c r="T159" i="5" s="1"/>
  <c r="R159" i="5"/>
  <c r="X159" i="5" s="1"/>
  <c r="Z159" i="5" s="1"/>
  <c r="Q127" i="5"/>
  <c r="T127" i="5" s="1"/>
  <c r="R127" i="5"/>
  <c r="X127" i="5" s="1"/>
  <c r="Z127" i="5" s="1"/>
  <c r="Q95" i="5"/>
  <c r="T95" i="5" s="1"/>
  <c r="R95" i="5"/>
  <c r="X95" i="5" s="1"/>
  <c r="Z95" i="5" s="1"/>
  <c r="R134" i="5"/>
  <c r="X134" i="5" s="1"/>
  <c r="Z134" i="5" s="1"/>
  <c r="Q134" i="5"/>
  <c r="T134" i="5" s="1"/>
  <c r="Q155" i="5"/>
  <c r="T155" i="5" s="1"/>
  <c r="R155" i="5"/>
  <c r="X155" i="5" s="1"/>
  <c r="Z155" i="5" s="1"/>
  <c r="Q183" i="5"/>
  <c r="T183" i="5" s="1"/>
  <c r="R183" i="5"/>
  <c r="X183" i="5" s="1"/>
  <c r="Z183" i="5" s="1"/>
  <c r="Q151" i="5"/>
  <c r="T151" i="5" s="1"/>
  <c r="R151" i="5"/>
  <c r="X151" i="5" s="1"/>
  <c r="Z151" i="5" s="1"/>
  <c r="W195" i="5"/>
  <c r="W163" i="5"/>
  <c r="Q142" i="5"/>
  <c r="T142" i="5" s="1"/>
  <c r="R142" i="5"/>
  <c r="X142" i="5" s="1"/>
  <c r="Z142" i="5" s="1"/>
  <c r="Q110" i="5"/>
  <c r="T110" i="5" s="1"/>
  <c r="R110" i="5"/>
  <c r="X110" i="5" s="1"/>
  <c r="Z110" i="5" s="1"/>
  <c r="Q62" i="5"/>
  <c r="T62" i="5" s="1"/>
  <c r="R62" i="5"/>
  <c r="X62" i="5" s="1"/>
  <c r="Z62" i="5" s="1"/>
  <c r="AG150" i="5"/>
  <c r="AG79" i="5"/>
  <c r="Q79" i="5"/>
  <c r="T79" i="5" s="1"/>
  <c r="R79" i="5"/>
  <c r="X79" i="5" s="1"/>
  <c r="Z79" i="5" s="1"/>
  <c r="AG47" i="5"/>
  <c r="Q47" i="5"/>
  <c r="T47" i="5" s="1"/>
  <c r="R47" i="5"/>
  <c r="X47" i="5" s="1"/>
  <c r="Z47" i="5" s="1"/>
  <c r="R202" i="5"/>
  <c r="X202" i="5" s="1"/>
  <c r="Z202" i="5" s="1"/>
  <c r="Q202" i="5"/>
  <c r="T202" i="5" s="1"/>
  <c r="R170" i="5"/>
  <c r="X170" i="5" s="1"/>
  <c r="Z170" i="5" s="1"/>
  <c r="Q170" i="5"/>
  <c r="T170" i="5" s="1"/>
  <c r="Q138" i="5"/>
  <c r="T138" i="5" s="1"/>
  <c r="R138" i="5"/>
  <c r="X138" i="5" s="1"/>
  <c r="Z138" i="5" s="1"/>
  <c r="R106" i="5"/>
  <c r="X106" i="5" s="1"/>
  <c r="Z106" i="5" s="1"/>
  <c r="Q106" i="5"/>
  <c r="T106" i="5" s="1"/>
  <c r="R90" i="5"/>
  <c r="X90" i="5" s="1"/>
  <c r="Z90" i="5" s="1"/>
  <c r="Q90" i="5"/>
  <c r="T90" i="5" s="1"/>
  <c r="R58" i="5"/>
  <c r="X58" i="5" s="1"/>
  <c r="Z58" i="5" s="1"/>
  <c r="Q58" i="5"/>
  <c r="T58" i="5" s="1"/>
  <c r="C1" i="14"/>
  <c r="D27" i="14" s="1"/>
  <c r="C2" i="14"/>
  <c r="C3" i="14"/>
  <c r="W108" i="5" l="1"/>
  <c r="K44" i="20"/>
  <c r="K52" i="20"/>
  <c r="K60" i="20"/>
  <c r="K68" i="20"/>
  <c r="K76" i="20"/>
  <c r="K84" i="20"/>
  <c r="K92" i="20"/>
  <c r="K100" i="20"/>
  <c r="K108" i="20"/>
  <c r="K116" i="20"/>
  <c r="K124" i="20"/>
  <c r="K132" i="20"/>
  <c r="K140" i="20"/>
  <c r="K148" i="20"/>
  <c r="K156" i="20"/>
  <c r="K164" i="20"/>
  <c r="K172" i="20"/>
  <c r="K180" i="20"/>
  <c r="K188" i="20"/>
  <c r="K196" i="20"/>
  <c r="K204" i="20"/>
  <c r="K212" i="20"/>
  <c r="K220" i="20"/>
  <c r="K231" i="20"/>
  <c r="K247" i="20"/>
  <c r="K263" i="20"/>
  <c r="J43" i="20"/>
  <c r="J59" i="20"/>
  <c r="J75" i="20"/>
  <c r="J91" i="20"/>
  <c r="J107" i="20"/>
  <c r="J123" i="20"/>
  <c r="J139" i="20"/>
  <c r="J155" i="20"/>
  <c r="J171" i="20"/>
  <c r="J187" i="20"/>
  <c r="J203" i="20"/>
  <c r="J219" i="20"/>
  <c r="K244" i="20"/>
  <c r="K276" i="20"/>
  <c r="K57" i="20"/>
  <c r="K73" i="20"/>
  <c r="K89" i="20"/>
  <c r="K105" i="20"/>
  <c r="K121" i="20"/>
  <c r="K137" i="20"/>
  <c r="K153" i="20"/>
  <c r="K46" i="20"/>
  <c r="K54" i="20"/>
  <c r="K62" i="20"/>
  <c r="K70" i="20"/>
  <c r="K78" i="20"/>
  <c r="K86" i="20"/>
  <c r="K94" i="20"/>
  <c r="K102" i="20"/>
  <c r="K110" i="20"/>
  <c r="K118" i="20"/>
  <c r="K126" i="20"/>
  <c r="K134" i="20"/>
  <c r="K142" i="20"/>
  <c r="K150" i="20"/>
  <c r="K158" i="20"/>
  <c r="K166" i="20"/>
  <c r="K174" i="20"/>
  <c r="K182" i="20"/>
  <c r="K190" i="20"/>
  <c r="K198" i="20"/>
  <c r="K206" i="20"/>
  <c r="K214" i="20"/>
  <c r="K222" i="20"/>
  <c r="K235" i="20"/>
  <c r="K251" i="20"/>
  <c r="K267" i="20"/>
  <c r="J47" i="20"/>
  <c r="J63" i="20"/>
  <c r="J79" i="20"/>
  <c r="J95" i="20"/>
  <c r="J111" i="20"/>
  <c r="J127" i="20"/>
  <c r="J143" i="20"/>
  <c r="J159" i="20"/>
  <c r="J175" i="20"/>
  <c r="J191" i="20"/>
  <c r="J207" i="20"/>
  <c r="J223" i="20"/>
  <c r="K252" i="20"/>
  <c r="K45" i="20"/>
  <c r="K61" i="20"/>
  <c r="K77" i="20"/>
  <c r="K93" i="20"/>
  <c r="K109" i="20"/>
  <c r="K125" i="20"/>
  <c r="K141" i="20"/>
  <c r="K1507" i="20"/>
  <c r="K1499" i="20"/>
  <c r="K1491" i="20"/>
  <c r="K1483" i="20"/>
  <c r="K1475" i="20"/>
  <c r="K1467" i="20"/>
  <c r="K1459" i="20"/>
  <c r="K1451" i="20"/>
  <c r="K1443" i="20"/>
  <c r="K1435" i="20"/>
  <c r="K1427" i="20"/>
  <c r="K1419" i="20"/>
  <c r="K1411" i="20"/>
  <c r="K1403" i="20"/>
  <c r="K1395" i="20"/>
  <c r="K1387" i="20"/>
  <c r="K1379" i="20"/>
  <c r="K1371" i="20"/>
  <c r="K1363" i="20"/>
  <c r="K1355" i="20"/>
  <c r="K1347" i="20"/>
  <c r="K1339" i="20"/>
  <c r="J1501" i="20"/>
  <c r="J1493" i="20"/>
  <c r="J1485" i="20"/>
  <c r="J1477" i="20"/>
  <c r="J1469" i="20"/>
  <c r="J1461" i="20"/>
  <c r="J1453" i="20"/>
  <c r="J1445" i="20"/>
  <c r="J1437" i="20"/>
  <c r="J1429" i="20"/>
  <c r="J1421" i="20"/>
  <c r="J1413" i="20"/>
  <c r="J1405" i="20"/>
  <c r="J1397" i="20"/>
  <c r="J1389" i="20"/>
  <c r="J1381" i="20"/>
  <c r="J1373" i="20"/>
  <c r="J1365" i="20"/>
  <c r="J1357" i="20"/>
  <c r="J1349" i="20"/>
  <c r="J1341" i="20"/>
  <c r="K1502" i="20"/>
  <c r="K1494" i="20"/>
  <c r="K1486" i="20"/>
  <c r="K1478" i="20"/>
  <c r="K1470" i="20"/>
  <c r="K1462" i="20"/>
  <c r="K1454" i="20"/>
  <c r="K1446" i="20"/>
  <c r="K1438" i="20"/>
  <c r="K1430" i="20"/>
  <c r="K1422" i="20"/>
  <c r="K1414" i="20"/>
  <c r="K1406" i="20"/>
  <c r="K1398" i="20"/>
  <c r="K1390" i="20"/>
  <c r="K1382" i="20"/>
  <c r="K1374" i="20"/>
  <c r="K1366" i="20"/>
  <c r="K1358" i="20"/>
  <c r="K1350" i="20"/>
  <c r="K1342" i="20"/>
  <c r="J1504" i="20"/>
  <c r="J1496" i="20"/>
  <c r="J1488" i="20"/>
  <c r="J1480" i="20"/>
  <c r="J1472" i="20"/>
  <c r="J1464" i="20"/>
  <c r="J1456" i="20"/>
  <c r="J1448" i="20"/>
  <c r="J1440" i="20"/>
  <c r="J1432" i="20"/>
  <c r="J1424" i="20"/>
  <c r="J1416" i="20"/>
  <c r="J1408" i="20"/>
  <c r="J1400" i="20"/>
  <c r="J1392" i="20"/>
  <c r="J1384" i="20"/>
  <c r="J1376" i="20"/>
  <c r="J1368" i="20"/>
  <c r="J1360" i="20"/>
  <c r="J1352" i="20"/>
  <c r="J1344" i="20"/>
  <c r="K1337" i="20"/>
  <c r="K1329" i="20"/>
  <c r="K1321" i="20"/>
  <c r="K1313" i="20"/>
  <c r="K1305" i="20"/>
  <c r="K1297" i="20"/>
  <c r="K1289" i="20"/>
  <c r="J1333" i="20"/>
  <c r="J1325" i="20"/>
  <c r="J1317" i="20"/>
  <c r="J1309" i="20"/>
  <c r="J1301" i="20"/>
  <c r="J1293" i="20"/>
  <c r="K1336" i="20"/>
  <c r="K1328" i="20"/>
  <c r="K1320" i="20"/>
  <c r="K1312" i="20"/>
  <c r="K1304" i="20"/>
  <c r="K1296" i="20"/>
  <c r="K1288" i="20"/>
  <c r="K1280" i="20"/>
  <c r="K1272" i="20"/>
  <c r="K1264" i="20"/>
  <c r="K1256" i="20"/>
  <c r="K1248" i="20"/>
  <c r="K1240" i="20"/>
  <c r="K1232" i="20"/>
  <c r="K1224" i="20"/>
  <c r="K1216" i="20"/>
  <c r="K1208" i="20"/>
  <c r="K1200" i="20"/>
  <c r="K1192" i="20"/>
  <c r="K1184" i="20"/>
  <c r="K1176" i="20"/>
  <c r="K1168" i="20"/>
  <c r="J1330" i="20"/>
  <c r="J1322" i="20"/>
  <c r="J1314" i="20"/>
  <c r="J1306" i="20"/>
  <c r="J1298" i="20"/>
  <c r="J1290" i="20"/>
  <c r="J1282" i="20"/>
  <c r="J1274" i="20"/>
  <c r="J1266" i="20"/>
  <c r="J1258" i="20"/>
  <c r="J1250" i="20"/>
  <c r="J1242" i="20"/>
  <c r="J1234" i="20"/>
  <c r="J1226" i="20"/>
  <c r="J1218" i="20"/>
  <c r="J1210" i="20"/>
  <c r="J1202" i="20"/>
  <c r="J1194" i="20"/>
  <c r="J1186" i="20"/>
  <c r="J1178" i="20"/>
  <c r="J1170" i="20"/>
  <c r="K1277" i="20"/>
  <c r="K1261" i="20"/>
  <c r="K1245" i="20"/>
  <c r="K1229" i="20"/>
  <c r="K1213" i="20"/>
  <c r="K1197" i="20"/>
  <c r="K1181" i="20"/>
  <c r="K1166" i="20"/>
  <c r="K1158" i="20"/>
  <c r="K1150" i="20"/>
  <c r="K1142" i="20"/>
  <c r="K1134" i="20"/>
  <c r="K1126" i="20"/>
  <c r="K1118" i="20"/>
  <c r="K1110" i="20"/>
  <c r="K1102" i="20"/>
  <c r="K1094" i="20"/>
  <c r="K1086" i="20"/>
  <c r="K1078" i="20"/>
  <c r="K1070" i="20"/>
  <c r="K1062" i="20"/>
  <c r="J1277" i="20"/>
  <c r="J1261" i="20"/>
  <c r="J1245" i="20"/>
  <c r="J1229" i="20"/>
  <c r="J1213" i="20"/>
  <c r="J1197" i="20"/>
  <c r="J1181" i="20"/>
  <c r="J1166" i="20"/>
  <c r="K1505" i="20"/>
  <c r="K1497" i="20"/>
  <c r="K1489" i="20"/>
  <c r="K1481" i="20"/>
  <c r="K1473" i="20"/>
  <c r="K1465" i="20"/>
  <c r="K1457" i="20"/>
  <c r="K1449" i="20"/>
  <c r="K1441" i="20"/>
  <c r="K1433" i="20"/>
  <c r="K1425" i="20"/>
  <c r="K1417" i="20"/>
  <c r="K1409" i="20"/>
  <c r="K1401" i="20"/>
  <c r="K1393" i="20"/>
  <c r="K1385" i="20"/>
  <c r="K1377" i="20"/>
  <c r="K1369" i="20"/>
  <c r="K1361" i="20"/>
  <c r="K1353" i="20"/>
  <c r="K1345" i="20"/>
  <c r="J1507" i="20"/>
  <c r="J1499" i="20"/>
  <c r="J1491" i="20"/>
  <c r="J1483" i="20"/>
  <c r="J1475" i="20"/>
  <c r="J1467" i="20"/>
  <c r="J1459" i="20"/>
  <c r="J1451" i="20"/>
  <c r="J1443" i="20"/>
  <c r="J1435" i="20"/>
  <c r="J1427" i="20"/>
  <c r="J1419" i="20"/>
  <c r="J1411" i="20"/>
  <c r="J1403" i="20"/>
  <c r="J1395" i="20"/>
  <c r="J1387" i="20"/>
  <c r="J1379" i="20"/>
  <c r="J1371" i="20"/>
  <c r="J1363" i="20"/>
  <c r="J1355" i="20"/>
  <c r="J1347" i="20"/>
  <c r="J1339" i="20"/>
  <c r="K1500" i="20"/>
  <c r="K1492" i="20"/>
  <c r="K1484" i="20"/>
  <c r="K1476" i="20"/>
  <c r="K1468" i="20"/>
  <c r="K1460" i="20"/>
  <c r="K1452" i="20"/>
  <c r="K1444" i="20"/>
  <c r="K1436" i="20"/>
  <c r="K1428" i="20"/>
  <c r="K1420" i="20"/>
  <c r="K1412" i="20"/>
  <c r="K1404" i="20"/>
  <c r="K1396" i="20"/>
  <c r="K1388" i="20"/>
  <c r="K1380" i="20"/>
  <c r="K1372" i="20"/>
  <c r="K1364" i="20"/>
  <c r="K1356" i="20"/>
  <c r="K1348" i="20"/>
  <c r="K1340" i="20"/>
  <c r="J1502" i="20"/>
  <c r="J1494" i="20"/>
  <c r="J1486" i="20"/>
  <c r="J1478" i="20"/>
  <c r="J1470" i="20"/>
  <c r="J1462" i="20"/>
  <c r="J1454" i="20"/>
  <c r="J1446" i="20"/>
  <c r="J1438" i="20"/>
  <c r="J1430" i="20"/>
  <c r="J1422" i="20"/>
  <c r="J1414" i="20"/>
  <c r="J1406" i="20"/>
  <c r="J1398" i="20"/>
  <c r="J1390" i="20"/>
  <c r="J1382" i="20"/>
  <c r="J1374" i="20"/>
  <c r="J1366" i="20"/>
  <c r="J1358" i="20"/>
  <c r="J1350" i="20"/>
  <c r="J1342" i="20"/>
  <c r="K1335" i="20"/>
  <c r="K1327" i="20"/>
  <c r="K1319" i="20"/>
  <c r="K1311" i="20"/>
  <c r="K1303" i="20"/>
  <c r="K1295" i="20"/>
  <c r="K1287" i="20"/>
  <c r="J1331" i="20"/>
  <c r="J1323" i="20"/>
  <c r="J1315" i="20"/>
  <c r="J1307" i="20"/>
  <c r="J1299" i="20"/>
  <c r="J1291" i="20"/>
  <c r="K1334" i="20"/>
  <c r="K1326" i="20"/>
  <c r="K1318" i="20"/>
  <c r="K1310" i="20"/>
  <c r="K1302" i="20"/>
  <c r="K1294" i="20"/>
  <c r="K1286" i="20"/>
  <c r="K1278" i="20"/>
  <c r="K1270" i="20"/>
  <c r="K1262" i="20"/>
  <c r="K1254" i="20"/>
  <c r="K1246" i="20"/>
  <c r="K1238" i="20"/>
  <c r="K1230" i="20"/>
  <c r="K1222" i="20"/>
  <c r="K1214" i="20"/>
  <c r="K1206" i="20"/>
  <c r="K1198" i="20"/>
  <c r="K1190" i="20"/>
  <c r="K1182" i="20"/>
  <c r="K1174" i="20"/>
  <c r="J1336" i="20"/>
  <c r="J1328" i="20"/>
  <c r="J1320" i="20"/>
  <c r="J1312" i="20"/>
  <c r="J1304" i="20"/>
  <c r="J1296" i="20"/>
  <c r="J1288" i="20"/>
  <c r="J1280" i="20"/>
  <c r="J1272" i="20"/>
  <c r="J1264" i="20"/>
  <c r="J1256" i="20"/>
  <c r="J1248" i="20"/>
  <c r="J1240" i="20"/>
  <c r="J1232" i="20"/>
  <c r="J1224" i="20"/>
  <c r="J1216" i="20"/>
  <c r="J1208" i="20"/>
  <c r="J1200" i="20"/>
  <c r="J1192" i="20"/>
  <c r="J1184" i="20"/>
  <c r="J1176" i="20"/>
  <c r="J1168" i="20"/>
  <c r="K1273" i="20"/>
  <c r="K1257" i="20"/>
  <c r="K1241" i="20"/>
  <c r="K1225" i="20"/>
  <c r="K1209" i="20"/>
  <c r="K1193" i="20"/>
  <c r="K1177" i="20"/>
  <c r="K1164" i="20"/>
  <c r="K1156" i="20"/>
  <c r="K1148" i="20"/>
  <c r="K1140" i="20"/>
  <c r="K1132" i="20"/>
  <c r="K1124" i="20"/>
  <c r="K1116" i="20"/>
  <c r="K1108" i="20"/>
  <c r="K1100" i="20"/>
  <c r="K1092" i="20"/>
  <c r="K1084" i="20"/>
  <c r="K1076" i="20"/>
  <c r="K1068" i="20"/>
  <c r="K1060" i="20"/>
  <c r="J1273" i="20"/>
  <c r="J1257" i="20"/>
  <c r="J1241" i="20"/>
  <c r="J1225" i="20"/>
  <c r="J1209" i="20"/>
  <c r="J1193" i="20"/>
  <c r="J1177" i="20"/>
  <c r="J1164" i="20"/>
  <c r="J1156" i="20"/>
  <c r="K1503" i="20"/>
  <c r="K1495" i="20"/>
  <c r="K1487" i="20"/>
  <c r="K1479" i="20"/>
  <c r="K1471" i="20"/>
  <c r="K1463" i="20"/>
  <c r="K1455" i="20"/>
  <c r="K1447" i="20"/>
  <c r="K1439" i="20"/>
  <c r="K1431" i="20"/>
  <c r="K1423" i="20"/>
  <c r="K1415" i="20"/>
  <c r="K1407" i="20"/>
  <c r="K1399" i="20"/>
  <c r="K1391" i="20"/>
  <c r="K1383" i="20"/>
  <c r="K1375" i="20"/>
  <c r="K1367" i="20"/>
  <c r="K1359" i="20"/>
  <c r="K1351" i="20"/>
  <c r="K1343" i="20"/>
  <c r="J1505" i="20"/>
  <c r="J1497" i="20"/>
  <c r="J1489" i="20"/>
  <c r="J1481" i="20"/>
  <c r="J1473" i="20"/>
  <c r="J1465" i="20"/>
  <c r="J1457" i="20"/>
  <c r="J1449" i="20"/>
  <c r="J1441" i="20"/>
  <c r="J1433" i="20"/>
  <c r="J1425" i="20"/>
  <c r="J1417" i="20"/>
  <c r="J1409" i="20"/>
  <c r="J1401" i="20"/>
  <c r="J1393" i="20"/>
  <c r="J1385" i="20"/>
  <c r="J1377" i="20"/>
  <c r="J1369" i="20"/>
  <c r="J1361" i="20"/>
  <c r="J1353" i="20"/>
  <c r="J1345" i="20"/>
  <c r="K1506" i="20"/>
  <c r="K1498" i="20"/>
  <c r="K1490" i="20"/>
  <c r="K1482" i="20"/>
  <c r="K1474" i="20"/>
  <c r="K1466" i="20"/>
  <c r="K1458" i="20"/>
  <c r="K1450" i="20"/>
  <c r="K1442" i="20"/>
  <c r="K1434" i="20"/>
  <c r="K1426" i="20"/>
  <c r="K1418" i="20"/>
  <c r="K1410" i="20"/>
  <c r="K1402" i="20"/>
  <c r="K1394" i="20"/>
  <c r="K1386" i="20"/>
  <c r="K1378" i="20"/>
  <c r="K1370" i="20"/>
  <c r="K1362" i="20"/>
  <c r="K1354" i="20"/>
  <c r="K1346" i="20"/>
  <c r="K1338" i="20"/>
  <c r="J1500" i="20"/>
  <c r="J1492" i="20"/>
  <c r="J1484" i="20"/>
  <c r="J1476" i="20"/>
  <c r="J1468" i="20"/>
  <c r="J1460" i="20"/>
  <c r="J1452" i="20"/>
  <c r="J1444" i="20"/>
  <c r="J1436" i="20"/>
  <c r="J1428" i="20"/>
  <c r="J1420" i="20"/>
  <c r="J1412" i="20"/>
  <c r="J1404" i="20"/>
  <c r="J1396" i="20"/>
  <c r="J1388" i="20"/>
  <c r="J1380" i="20"/>
  <c r="J1372" i="20"/>
  <c r="J1364" i="20"/>
  <c r="J1356" i="20"/>
  <c r="J1348" i="20"/>
  <c r="J1340" i="20"/>
  <c r="K1333" i="20"/>
  <c r="K1325" i="20"/>
  <c r="K1317" i="20"/>
  <c r="K1309" i="20"/>
  <c r="K1301" i="20"/>
  <c r="K1293" i="20"/>
  <c r="J1337" i="20"/>
  <c r="J1329" i="20"/>
  <c r="J1321" i="20"/>
  <c r="J1313" i="20"/>
  <c r="J1305" i="20"/>
  <c r="J1297" i="20"/>
  <c r="J1289" i="20"/>
  <c r="K1332" i="20"/>
  <c r="K1324" i="20"/>
  <c r="K1316" i="20"/>
  <c r="K1308" i="20"/>
  <c r="K1300" i="20"/>
  <c r="K1292" i="20"/>
  <c r="K1284" i="20"/>
  <c r="K1276" i="20"/>
  <c r="K1268" i="20"/>
  <c r="K1260" i="20"/>
  <c r="K1252" i="20"/>
  <c r="K1244" i="20"/>
  <c r="K1236" i="20"/>
  <c r="K1228" i="20"/>
  <c r="K1220" i="20"/>
  <c r="K1212" i="20"/>
  <c r="K1204" i="20"/>
  <c r="K1196" i="20"/>
  <c r="K1188" i="20"/>
  <c r="K1180" i="20"/>
  <c r="K1172" i="20"/>
  <c r="J1334" i="20"/>
  <c r="J1326" i="20"/>
  <c r="J1318" i="20"/>
  <c r="J1310" i="20"/>
  <c r="J1302" i="20"/>
  <c r="J1294" i="20"/>
  <c r="J1286" i="20"/>
  <c r="J1278" i="20"/>
  <c r="J1270" i="20"/>
  <c r="J1262" i="20"/>
  <c r="J1254" i="20"/>
  <c r="J1246" i="20"/>
  <c r="J1238" i="20"/>
  <c r="J1230" i="20"/>
  <c r="J1222" i="20"/>
  <c r="J1214" i="20"/>
  <c r="J1206" i="20"/>
  <c r="J1198" i="20"/>
  <c r="J1190" i="20"/>
  <c r="J1182" i="20"/>
  <c r="J1174" i="20"/>
  <c r="K1285" i="20"/>
  <c r="K1269" i="20"/>
  <c r="K1253" i="20"/>
  <c r="K1237" i="20"/>
  <c r="K1221" i="20"/>
  <c r="K1205" i="20"/>
  <c r="K1189" i="20"/>
  <c r="K1173" i="20"/>
  <c r="K1162" i="20"/>
  <c r="K1154" i="20"/>
  <c r="K1146" i="20"/>
  <c r="K1138" i="20"/>
  <c r="K1130" i="20"/>
  <c r="K1122" i="20"/>
  <c r="K1114" i="20"/>
  <c r="K1106" i="20"/>
  <c r="K1098" i="20"/>
  <c r="K1090" i="20"/>
  <c r="K1082" i="20"/>
  <c r="K1074" i="20"/>
  <c r="K1066" i="20"/>
  <c r="J1285" i="20"/>
  <c r="J1269" i="20"/>
  <c r="J1253" i="20"/>
  <c r="J1237" i="20"/>
  <c r="J1221" i="20"/>
  <c r="J1205" i="20"/>
  <c r="J1189" i="20"/>
  <c r="J1173" i="20"/>
  <c r="J1162" i="20"/>
  <c r="K1501" i="20"/>
  <c r="K1493" i="20"/>
  <c r="K1485" i="20"/>
  <c r="K1477" i="20"/>
  <c r="K1469" i="20"/>
  <c r="K1461" i="20"/>
  <c r="K1453" i="20"/>
  <c r="K1445" i="20"/>
  <c r="K1437" i="20"/>
  <c r="K1429" i="20"/>
  <c r="K1421" i="20"/>
  <c r="K1413" i="20"/>
  <c r="K1405" i="20"/>
  <c r="K1397" i="20"/>
  <c r="K1389" i="20"/>
  <c r="K1381" i="20"/>
  <c r="K1373" i="20"/>
  <c r="K1365" i="20"/>
  <c r="K1357" i="20"/>
  <c r="K1349" i="20"/>
  <c r="K1341" i="20"/>
  <c r="J1503" i="20"/>
  <c r="J1495" i="20"/>
  <c r="J1487" i="20"/>
  <c r="J1479" i="20"/>
  <c r="J1471" i="20"/>
  <c r="J1463" i="20"/>
  <c r="J1455" i="20"/>
  <c r="J1447" i="20"/>
  <c r="J1439" i="20"/>
  <c r="J1431" i="20"/>
  <c r="J1423" i="20"/>
  <c r="J1415" i="20"/>
  <c r="J1407" i="20"/>
  <c r="J1399" i="20"/>
  <c r="J1391" i="20"/>
  <c r="J1383" i="20"/>
  <c r="J1375" i="20"/>
  <c r="J1367" i="20"/>
  <c r="J1359" i="20"/>
  <c r="J1351" i="20"/>
  <c r="J1343" i="20"/>
  <c r="K1504" i="20"/>
  <c r="K1496" i="20"/>
  <c r="K1488" i="20"/>
  <c r="K1480" i="20"/>
  <c r="K1472" i="20"/>
  <c r="K1464" i="20"/>
  <c r="K1456" i="20"/>
  <c r="K1448" i="20"/>
  <c r="K1440" i="20"/>
  <c r="K1432" i="20"/>
  <c r="K1424" i="20"/>
  <c r="K1416" i="20"/>
  <c r="K1408" i="20"/>
  <c r="K1400" i="20"/>
  <c r="K1392" i="20"/>
  <c r="K1384" i="20"/>
  <c r="K1376" i="20"/>
  <c r="K1368" i="20"/>
  <c r="K1360" i="20"/>
  <c r="K1352" i="20"/>
  <c r="K1344" i="20"/>
  <c r="J1506" i="20"/>
  <c r="J1498" i="20"/>
  <c r="J1490" i="20"/>
  <c r="J1482" i="20"/>
  <c r="J1474" i="20"/>
  <c r="J1466" i="20"/>
  <c r="J1458" i="20"/>
  <c r="J1450" i="20"/>
  <c r="J1442" i="20"/>
  <c r="J1434" i="20"/>
  <c r="J1426" i="20"/>
  <c r="J1418" i="20"/>
  <c r="J1410" i="20"/>
  <c r="J1402" i="20"/>
  <c r="J1394" i="20"/>
  <c r="J1386" i="20"/>
  <c r="J1378" i="20"/>
  <c r="J1370" i="20"/>
  <c r="J1362" i="20"/>
  <c r="J1354" i="20"/>
  <c r="J1346" i="20"/>
  <c r="J1338" i="20"/>
  <c r="K1331" i="20"/>
  <c r="K1323" i="20"/>
  <c r="K1315" i="20"/>
  <c r="K1307" i="20"/>
  <c r="K1299" i="20"/>
  <c r="K1291" i="20"/>
  <c r="J1335" i="20"/>
  <c r="J1327" i="20"/>
  <c r="J1319" i="20"/>
  <c r="J1311" i="20"/>
  <c r="J1303" i="20"/>
  <c r="J1295" i="20"/>
  <c r="J1287" i="20"/>
  <c r="K1330" i="20"/>
  <c r="K1322" i="20"/>
  <c r="K1314" i="20"/>
  <c r="K1306" i="20"/>
  <c r="K1298" i="20"/>
  <c r="K1290" i="20"/>
  <c r="K1282" i="20"/>
  <c r="K1274" i="20"/>
  <c r="K1266" i="20"/>
  <c r="K1258" i="20"/>
  <c r="K1250" i="20"/>
  <c r="K1242" i="20"/>
  <c r="K1234" i="20"/>
  <c r="K1226" i="20"/>
  <c r="K1218" i="20"/>
  <c r="K1210" i="20"/>
  <c r="K1202" i="20"/>
  <c r="K1194" i="20"/>
  <c r="K1186" i="20"/>
  <c r="K1178" i="20"/>
  <c r="K1170" i="20"/>
  <c r="J1332" i="20"/>
  <c r="J1324" i="20"/>
  <c r="J1316" i="20"/>
  <c r="J1308" i="20"/>
  <c r="J1300" i="20"/>
  <c r="J1292" i="20"/>
  <c r="J1284" i="20"/>
  <c r="J1276" i="20"/>
  <c r="J1268" i="20"/>
  <c r="J1260" i="20"/>
  <c r="J1252" i="20"/>
  <c r="J1244" i="20"/>
  <c r="J1236" i="20"/>
  <c r="J1228" i="20"/>
  <c r="J1220" i="20"/>
  <c r="J1212" i="20"/>
  <c r="J1204" i="20"/>
  <c r="J1196" i="20"/>
  <c r="J1188" i="20"/>
  <c r="J1180" i="20"/>
  <c r="J1172" i="20"/>
  <c r="K1281" i="20"/>
  <c r="K1265" i="20"/>
  <c r="K1249" i="20"/>
  <c r="K1233" i="20"/>
  <c r="K1217" i="20"/>
  <c r="K1201" i="20"/>
  <c r="K1185" i="20"/>
  <c r="K1169" i="20"/>
  <c r="K1160" i="20"/>
  <c r="K1152" i="20"/>
  <c r="K1144" i="20"/>
  <c r="K1136" i="20"/>
  <c r="K1128" i="20"/>
  <c r="K1120" i="20"/>
  <c r="K1112" i="20"/>
  <c r="K1104" i="20"/>
  <c r="K1096" i="20"/>
  <c r="K1088" i="20"/>
  <c r="K1080" i="20"/>
  <c r="K1072" i="20"/>
  <c r="K1064" i="20"/>
  <c r="J1281" i="20"/>
  <c r="J1265" i="20"/>
  <c r="J1249" i="20"/>
  <c r="J1233" i="20"/>
  <c r="J1217" i="20"/>
  <c r="J1201" i="20"/>
  <c r="J1185" i="20"/>
  <c r="J1169" i="20"/>
  <c r="J1160" i="20"/>
  <c r="J1152" i="20"/>
  <c r="J1158" i="20"/>
  <c r="J1146" i="20"/>
  <c r="J1138" i="20"/>
  <c r="J1130" i="20"/>
  <c r="J1122" i="20"/>
  <c r="J1114" i="20"/>
  <c r="J1106" i="20"/>
  <c r="J1098" i="20"/>
  <c r="J1090" i="20"/>
  <c r="J1082" i="20"/>
  <c r="J1074" i="20"/>
  <c r="J1066" i="20"/>
  <c r="K1283" i="20"/>
  <c r="K1267" i="20"/>
  <c r="K1251" i="20"/>
  <c r="K1235" i="20"/>
  <c r="K1219" i="20"/>
  <c r="K1203" i="20"/>
  <c r="K1187" i="20"/>
  <c r="K1171" i="20"/>
  <c r="K1161" i="20"/>
  <c r="K1153" i="20"/>
  <c r="K1145" i="20"/>
  <c r="K1137" i="20"/>
  <c r="K1129" i="20"/>
  <c r="K1121" i="20"/>
  <c r="K1113" i="20"/>
  <c r="K1105" i="20"/>
  <c r="K1097" i="20"/>
  <c r="K1089" i="20"/>
  <c r="K1081" i="20"/>
  <c r="K1073" i="20"/>
  <c r="K1065" i="20"/>
  <c r="K1057" i="20"/>
  <c r="J1275" i="20"/>
  <c r="J1259" i="20"/>
  <c r="J1243" i="20"/>
  <c r="J1227" i="20"/>
  <c r="J1211" i="20"/>
  <c r="J1195" i="20"/>
  <c r="J1179" i="20"/>
  <c r="J1165" i="20"/>
  <c r="J1157" i="20"/>
  <c r="J1149" i="20"/>
  <c r="J1141" i="20"/>
  <c r="J1133" i="20"/>
  <c r="J1125" i="20"/>
  <c r="J1117" i="20"/>
  <c r="J1109" i="20"/>
  <c r="J1101" i="20"/>
  <c r="J1093" i="20"/>
  <c r="J1085" i="20"/>
  <c r="J1077" i="20"/>
  <c r="J1069" i="20"/>
  <c r="J1061" i="20"/>
  <c r="J1055" i="20"/>
  <c r="J1047" i="20"/>
  <c r="J1039" i="20"/>
  <c r="J1031" i="20"/>
  <c r="J1023" i="20"/>
  <c r="J1015" i="20"/>
  <c r="J1007" i="20"/>
  <c r="J999" i="20"/>
  <c r="J991" i="20"/>
  <c r="J983" i="20"/>
  <c r="J975" i="20"/>
  <c r="J967" i="20"/>
  <c r="J959" i="20"/>
  <c r="J951" i="20"/>
  <c r="J943" i="20"/>
  <c r="J935" i="20"/>
  <c r="J927" i="20"/>
  <c r="J919" i="20"/>
  <c r="J911" i="20"/>
  <c r="J903" i="20"/>
  <c r="J895" i="20"/>
  <c r="J887" i="20"/>
  <c r="K1050" i="20"/>
  <c r="K1042" i="20"/>
  <c r="K1034" i="20"/>
  <c r="K1026" i="20"/>
  <c r="K1018" i="20"/>
  <c r="K1010" i="20"/>
  <c r="K1002" i="20"/>
  <c r="K994" i="20"/>
  <c r="K986" i="20"/>
  <c r="K978" i="20"/>
  <c r="K970" i="20"/>
  <c r="K962" i="20"/>
  <c r="K954" i="20"/>
  <c r="K946" i="20"/>
  <c r="K938" i="20"/>
  <c r="K930" i="20"/>
  <c r="K922" i="20"/>
  <c r="K914" i="20"/>
  <c r="K906" i="20"/>
  <c r="K898" i="20"/>
  <c r="K890" i="20"/>
  <c r="J1052" i="20"/>
  <c r="J1044" i="20"/>
  <c r="J1036" i="20"/>
  <c r="J1028" i="20"/>
  <c r="J1020" i="20"/>
  <c r="J1012" i="20"/>
  <c r="J1004" i="20"/>
  <c r="J996" i="20"/>
  <c r="J988" i="20"/>
  <c r="J980" i="20"/>
  <c r="J972" i="20"/>
  <c r="J964" i="20"/>
  <c r="J956" i="20"/>
  <c r="J948" i="20"/>
  <c r="J940" i="20"/>
  <c r="J932" i="20"/>
  <c r="J924" i="20"/>
  <c r="J916" i="20"/>
  <c r="J908" i="20"/>
  <c r="J900" i="20"/>
  <c r="J892" i="20"/>
  <c r="K1053" i="20"/>
  <c r="K1045" i="20"/>
  <c r="K1037" i="20"/>
  <c r="K1029" i="20"/>
  <c r="K1021" i="20"/>
  <c r="K1013" i="20"/>
  <c r="K1005" i="20"/>
  <c r="K997" i="20"/>
  <c r="K989" i="20"/>
  <c r="K981" i="20"/>
  <c r="K973" i="20"/>
  <c r="K965" i="20"/>
  <c r="K957" i="20"/>
  <c r="K949" i="20"/>
  <c r="K941" i="20"/>
  <c r="K933" i="20"/>
  <c r="K925" i="20"/>
  <c r="K917" i="20"/>
  <c r="K909" i="20"/>
  <c r="K901" i="20"/>
  <c r="K893" i="20"/>
  <c r="K886" i="20"/>
  <c r="K878" i="20"/>
  <c r="K870" i="20"/>
  <c r="K862" i="20"/>
  <c r="K854" i="20"/>
  <c r="K846" i="20"/>
  <c r="K838" i="20"/>
  <c r="K830" i="20"/>
  <c r="K822" i="20"/>
  <c r="K814" i="20"/>
  <c r="K806" i="20"/>
  <c r="K798" i="20"/>
  <c r="K790" i="20"/>
  <c r="K782" i="20"/>
  <c r="K774" i="20"/>
  <c r="K766" i="20"/>
  <c r="K758" i="20"/>
  <c r="K750" i="20"/>
  <c r="K742" i="20"/>
  <c r="K734" i="20"/>
  <c r="K726" i="20"/>
  <c r="K718" i="20"/>
  <c r="K710" i="20"/>
  <c r="K702" i="20"/>
  <c r="K694" i="20"/>
  <c r="K686" i="20"/>
  <c r="K678" i="20"/>
  <c r="K670" i="20"/>
  <c r="K662" i="20"/>
  <c r="K654" i="20"/>
  <c r="K646" i="20"/>
  <c r="J1154" i="20"/>
  <c r="J1144" i="20"/>
  <c r="J1136" i="20"/>
  <c r="J1128" i="20"/>
  <c r="J1120" i="20"/>
  <c r="J1112" i="20"/>
  <c r="J1104" i="20"/>
  <c r="J1096" i="20"/>
  <c r="J1088" i="20"/>
  <c r="J1080" i="20"/>
  <c r="J1072" i="20"/>
  <c r="J1064" i="20"/>
  <c r="K1279" i="20"/>
  <c r="K1263" i="20"/>
  <c r="K1247" i="20"/>
  <c r="K1231" i="20"/>
  <c r="K1215" i="20"/>
  <c r="K1199" i="20"/>
  <c r="K1183" i="20"/>
  <c r="K1167" i="20"/>
  <c r="K1159" i="20"/>
  <c r="K1151" i="20"/>
  <c r="K1143" i="20"/>
  <c r="K1135" i="20"/>
  <c r="K1127" i="20"/>
  <c r="K1119" i="20"/>
  <c r="K1111" i="20"/>
  <c r="K1103" i="20"/>
  <c r="K1095" i="20"/>
  <c r="K1087" i="20"/>
  <c r="K1079" i="20"/>
  <c r="K1071" i="20"/>
  <c r="K1063" i="20"/>
  <c r="K1055" i="20"/>
  <c r="J1271" i="20"/>
  <c r="J1255" i="20"/>
  <c r="J1239" i="20"/>
  <c r="J1223" i="20"/>
  <c r="J1207" i="20"/>
  <c r="J1191" i="20"/>
  <c r="J1175" i="20"/>
  <c r="J1163" i="20"/>
  <c r="J1155" i="20"/>
  <c r="J1147" i="20"/>
  <c r="J1139" i="20"/>
  <c r="J1131" i="20"/>
  <c r="J1123" i="20"/>
  <c r="J1115" i="20"/>
  <c r="J1107" i="20"/>
  <c r="J1099" i="20"/>
  <c r="J1091" i="20"/>
  <c r="J1083" i="20"/>
  <c r="J1075" i="20"/>
  <c r="J1067" i="20"/>
  <c r="J1059" i="20"/>
  <c r="J1053" i="20"/>
  <c r="J1045" i="20"/>
  <c r="J1037" i="20"/>
  <c r="J1029" i="20"/>
  <c r="J1021" i="20"/>
  <c r="J1013" i="20"/>
  <c r="J1005" i="20"/>
  <c r="J997" i="20"/>
  <c r="J989" i="20"/>
  <c r="J981" i="20"/>
  <c r="J973" i="20"/>
  <c r="J965" i="20"/>
  <c r="J957" i="20"/>
  <c r="J949" i="20"/>
  <c r="J941" i="20"/>
  <c r="J933" i="20"/>
  <c r="J925" i="20"/>
  <c r="J917" i="20"/>
  <c r="J909" i="20"/>
  <c r="J901" i="20"/>
  <c r="J893" i="20"/>
  <c r="J1058" i="20"/>
  <c r="K1048" i="20"/>
  <c r="K1040" i="20"/>
  <c r="K1032" i="20"/>
  <c r="K1024" i="20"/>
  <c r="K1016" i="20"/>
  <c r="K1008" i="20"/>
  <c r="K1000" i="20"/>
  <c r="K992" i="20"/>
  <c r="K984" i="20"/>
  <c r="K976" i="20"/>
  <c r="K968" i="20"/>
  <c r="K960" i="20"/>
  <c r="K952" i="20"/>
  <c r="K944" i="20"/>
  <c r="K936" i="20"/>
  <c r="K928" i="20"/>
  <c r="K920" i="20"/>
  <c r="K912" i="20"/>
  <c r="K904" i="20"/>
  <c r="K896" i="20"/>
  <c r="K888" i="20"/>
  <c r="J1050" i="20"/>
  <c r="J1042" i="20"/>
  <c r="J1034" i="20"/>
  <c r="J1026" i="20"/>
  <c r="J1018" i="20"/>
  <c r="J1010" i="20"/>
  <c r="J1002" i="20"/>
  <c r="J994" i="20"/>
  <c r="J986" i="20"/>
  <c r="J978" i="20"/>
  <c r="J970" i="20"/>
  <c r="J962" i="20"/>
  <c r="J954" i="20"/>
  <c r="J946" i="20"/>
  <c r="J938" i="20"/>
  <c r="J930" i="20"/>
  <c r="J922" i="20"/>
  <c r="J914" i="20"/>
  <c r="J906" i="20"/>
  <c r="J898" i="20"/>
  <c r="J890" i="20"/>
  <c r="K1051" i="20"/>
  <c r="K1043" i="20"/>
  <c r="K1035" i="20"/>
  <c r="K1027" i="20"/>
  <c r="K1019" i="20"/>
  <c r="K1011" i="20"/>
  <c r="K1003" i="20"/>
  <c r="K995" i="20"/>
  <c r="K987" i="20"/>
  <c r="K979" i="20"/>
  <c r="K971" i="20"/>
  <c r="K963" i="20"/>
  <c r="K955" i="20"/>
  <c r="K947" i="20"/>
  <c r="K939" i="20"/>
  <c r="K931" i="20"/>
  <c r="K923" i="20"/>
  <c r="K915" i="20"/>
  <c r="K907" i="20"/>
  <c r="K899" i="20"/>
  <c r="K891" i="20"/>
  <c r="K884" i="20"/>
  <c r="K876" i="20"/>
  <c r="K868" i="20"/>
  <c r="K860" i="20"/>
  <c r="K852" i="20"/>
  <c r="K844" i="20"/>
  <c r="K836" i="20"/>
  <c r="K828" i="20"/>
  <c r="K820" i="20"/>
  <c r="K812" i="20"/>
  <c r="K804" i="20"/>
  <c r="K796" i="20"/>
  <c r="K788" i="20"/>
  <c r="K780" i="20"/>
  <c r="K772" i="20"/>
  <c r="K764" i="20"/>
  <c r="K756" i="20"/>
  <c r="K748" i="20"/>
  <c r="K740" i="20"/>
  <c r="K732" i="20"/>
  <c r="K724" i="20"/>
  <c r="K716" i="20"/>
  <c r="K708" i="20"/>
  <c r="K700" i="20"/>
  <c r="K692" i="20"/>
  <c r="K684" i="20"/>
  <c r="K676" i="20"/>
  <c r="K668" i="20"/>
  <c r="K660" i="20"/>
  <c r="K652" i="20"/>
  <c r="K644" i="20"/>
  <c r="K636" i="20"/>
  <c r="K628" i="20"/>
  <c r="K620" i="20"/>
  <c r="K612" i="20"/>
  <c r="K604" i="20"/>
  <c r="K596" i="20"/>
  <c r="K588" i="20"/>
  <c r="J880" i="20"/>
  <c r="J872" i="20"/>
  <c r="J864" i="20"/>
  <c r="J856" i="20"/>
  <c r="J848" i="20"/>
  <c r="J840" i="20"/>
  <c r="J832" i="20"/>
  <c r="J824" i="20"/>
  <c r="J816" i="20"/>
  <c r="J808" i="20"/>
  <c r="J800" i="20"/>
  <c r="J792" i="20"/>
  <c r="J784" i="20"/>
  <c r="J776" i="20"/>
  <c r="J768" i="20"/>
  <c r="J760" i="20"/>
  <c r="J752" i="20"/>
  <c r="J744" i="20"/>
  <c r="J736" i="20"/>
  <c r="J728" i="20"/>
  <c r="J720" i="20"/>
  <c r="J712" i="20"/>
  <c r="J704" i="20"/>
  <c r="J696" i="20"/>
  <c r="J688" i="20"/>
  <c r="J680" i="20"/>
  <c r="J672" i="20"/>
  <c r="J664" i="20"/>
  <c r="J656" i="20"/>
  <c r="J648" i="20"/>
  <c r="J640" i="20"/>
  <c r="J632" i="20"/>
  <c r="J624" i="20"/>
  <c r="J616" i="20"/>
  <c r="J608" i="20"/>
  <c r="J600" i="20"/>
  <c r="J592" i="20"/>
  <c r="J584" i="20"/>
  <c r="J576" i="20"/>
  <c r="J568" i="20"/>
  <c r="J560" i="20"/>
  <c r="J552" i="20"/>
  <c r="J1150" i="20"/>
  <c r="J1142" i="20"/>
  <c r="J1134" i="20"/>
  <c r="J1126" i="20"/>
  <c r="J1118" i="20"/>
  <c r="J1110" i="20"/>
  <c r="J1102" i="20"/>
  <c r="J1094" i="20"/>
  <c r="J1086" i="20"/>
  <c r="J1078" i="20"/>
  <c r="J1070" i="20"/>
  <c r="J1062" i="20"/>
  <c r="K1275" i="20"/>
  <c r="K1259" i="20"/>
  <c r="K1243" i="20"/>
  <c r="K1227" i="20"/>
  <c r="K1211" i="20"/>
  <c r="K1195" i="20"/>
  <c r="K1179" i="20"/>
  <c r="K1165" i="20"/>
  <c r="K1157" i="20"/>
  <c r="K1149" i="20"/>
  <c r="K1141" i="20"/>
  <c r="K1133" i="20"/>
  <c r="K1125" i="20"/>
  <c r="K1117" i="20"/>
  <c r="K1109" i="20"/>
  <c r="K1101" i="20"/>
  <c r="K1093" i="20"/>
  <c r="K1085" i="20"/>
  <c r="K1077" i="20"/>
  <c r="K1069" i="20"/>
  <c r="K1061" i="20"/>
  <c r="J1283" i="20"/>
  <c r="J1267" i="20"/>
  <c r="J1251" i="20"/>
  <c r="J1235" i="20"/>
  <c r="J1219" i="20"/>
  <c r="J1203" i="20"/>
  <c r="J1187" i="20"/>
  <c r="J1171" i="20"/>
  <c r="J1161" i="20"/>
  <c r="J1153" i="20"/>
  <c r="J1145" i="20"/>
  <c r="J1137" i="20"/>
  <c r="J1129" i="20"/>
  <c r="J1121" i="20"/>
  <c r="J1113" i="20"/>
  <c r="J1105" i="20"/>
  <c r="J1097" i="20"/>
  <c r="J1089" i="20"/>
  <c r="J1081" i="20"/>
  <c r="J1073" i="20"/>
  <c r="J1065" i="20"/>
  <c r="J1057" i="20"/>
  <c r="J1051" i="20"/>
  <c r="J1043" i="20"/>
  <c r="J1035" i="20"/>
  <c r="J1027" i="20"/>
  <c r="J1019" i="20"/>
  <c r="J1011" i="20"/>
  <c r="J1003" i="20"/>
  <c r="J995" i="20"/>
  <c r="J987" i="20"/>
  <c r="J979" i="20"/>
  <c r="J971" i="20"/>
  <c r="J963" i="20"/>
  <c r="J955" i="20"/>
  <c r="J947" i="20"/>
  <c r="J939" i="20"/>
  <c r="J931" i="20"/>
  <c r="J923" i="20"/>
  <c r="J915" i="20"/>
  <c r="J907" i="20"/>
  <c r="J899" i="20"/>
  <c r="J891" i="20"/>
  <c r="K1054" i="20"/>
  <c r="K1046" i="20"/>
  <c r="K1038" i="20"/>
  <c r="K1030" i="20"/>
  <c r="K1022" i="20"/>
  <c r="K1014" i="20"/>
  <c r="K1006" i="20"/>
  <c r="K998" i="20"/>
  <c r="K990" i="20"/>
  <c r="K982" i="20"/>
  <c r="K974" i="20"/>
  <c r="K966" i="20"/>
  <c r="K958" i="20"/>
  <c r="K950" i="20"/>
  <c r="K942" i="20"/>
  <c r="K934" i="20"/>
  <c r="K926" i="20"/>
  <c r="K918" i="20"/>
  <c r="K910" i="20"/>
  <c r="K902" i="20"/>
  <c r="K894" i="20"/>
  <c r="K1056" i="20"/>
  <c r="J1048" i="20"/>
  <c r="J1040" i="20"/>
  <c r="J1032" i="20"/>
  <c r="J1024" i="20"/>
  <c r="J1016" i="20"/>
  <c r="J1008" i="20"/>
  <c r="J1000" i="20"/>
  <c r="J992" i="20"/>
  <c r="J984" i="20"/>
  <c r="J976" i="20"/>
  <c r="J968" i="20"/>
  <c r="J960" i="20"/>
  <c r="J952" i="20"/>
  <c r="J944" i="20"/>
  <c r="J936" i="20"/>
  <c r="J928" i="20"/>
  <c r="J920" i="20"/>
  <c r="J912" i="20"/>
  <c r="J904" i="20"/>
  <c r="J896" i="20"/>
  <c r="J888" i="20"/>
  <c r="K1049" i="20"/>
  <c r="K1041" i="20"/>
  <c r="K1033" i="20"/>
  <c r="K1025" i="20"/>
  <c r="K1017" i="20"/>
  <c r="K1009" i="20"/>
  <c r="K1001" i="20"/>
  <c r="K993" i="20"/>
  <c r="K985" i="20"/>
  <c r="K977" i="20"/>
  <c r="K969" i="20"/>
  <c r="K961" i="20"/>
  <c r="K953" i="20"/>
  <c r="K945" i="20"/>
  <c r="K937" i="20"/>
  <c r="K929" i="20"/>
  <c r="K921" i="20"/>
  <c r="K913" i="20"/>
  <c r="K905" i="20"/>
  <c r="K897" i="20"/>
  <c r="K889" i="20"/>
  <c r="K882" i="20"/>
  <c r="K874" i="20"/>
  <c r="K866" i="20"/>
  <c r="K858" i="20"/>
  <c r="K850" i="20"/>
  <c r="K842" i="20"/>
  <c r="K834" i="20"/>
  <c r="K826" i="20"/>
  <c r="K818" i="20"/>
  <c r="K810" i="20"/>
  <c r="K802" i="20"/>
  <c r="K794" i="20"/>
  <c r="K786" i="20"/>
  <c r="K778" i="20"/>
  <c r="K770" i="20"/>
  <c r="K762" i="20"/>
  <c r="K754" i="20"/>
  <c r="K746" i="20"/>
  <c r="K738" i="20"/>
  <c r="K730" i="20"/>
  <c r="K722" i="20"/>
  <c r="K714" i="20"/>
  <c r="K706" i="20"/>
  <c r="K698" i="20"/>
  <c r="K690" i="20"/>
  <c r="K682" i="20"/>
  <c r="K674" i="20"/>
  <c r="K666" i="20"/>
  <c r="K658" i="20"/>
  <c r="K650" i="20"/>
  <c r="J1148" i="20"/>
  <c r="J1140" i="20"/>
  <c r="J1132" i="20"/>
  <c r="J1124" i="20"/>
  <c r="J1116" i="20"/>
  <c r="J1108" i="20"/>
  <c r="J1100" i="20"/>
  <c r="J1092" i="20"/>
  <c r="J1084" i="20"/>
  <c r="J1076" i="20"/>
  <c r="J1068" i="20"/>
  <c r="J1060" i="20"/>
  <c r="K1271" i="20"/>
  <c r="K1255" i="20"/>
  <c r="K1239" i="20"/>
  <c r="K1223" i="20"/>
  <c r="K1207" i="20"/>
  <c r="K1191" i="20"/>
  <c r="K1175" i="20"/>
  <c r="K1163" i="20"/>
  <c r="K1155" i="20"/>
  <c r="K1147" i="20"/>
  <c r="K1139" i="20"/>
  <c r="K1131" i="20"/>
  <c r="K1123" i="20"/>
  <c r="K1115" i="20"/>
  <c r="K1107" i="20"/>
  <c r="K1099" i="20"/>
  <c r="K1091" i="20"/>
  <c r="K1083" i="20"/>
  <c r="K1075" i="20"/>
  <c r="K1067" i="20"/>
  <c r="K1059" i="20"/>
  <c r="J1279" i="20"/>
  <c r="J1263" i="20"/>
  <c r="J1247" i="20"/>
  <c r="J1231" i="20"/>
  <c r="J1215" i="20"/>
  <c r="J1199" i="20"/>
  <c r="J1183" i="20"/>
  <c r="J1167" i="20"/>
  <c r="J1159" i="20"/>
  <c r="J1151" i="20"/>
  <c r="J1143" i="20"/>
  <c r="J1135" i="20"/>
  <c r="J1127" i="20"/>
  <c r="J1119" i="20"/>
  <c r="J1111" i="20"/>
  <c r="J1103" i="20"/>
  <c r="J1095" i="20"/>
  <c r="J1087" i="20"/>
  <c r="J1079" i="20"/>
  <c r="J1071" i="20"/>
  <c r="J1063" i="20"/>
  <c r="K1058" i="20"/>
  <c r="J1049" i="20"/>
  <c r="J1041" i="20"/>
  <c r="J1033" i="20"/>
  <c r="J1025" i="20"/>
  <c r="J1017" i="20"/>
  <c r="J1009" i="20"/>
  <c r="J1001" i="20"/>
  <c r="J993" i="20"/>
  <c r="J985" i="20"/>
  <c r="J977" i="20"/>
  <c r="J969" i="20"/>
  <c r="J961" i="20"/>
  <c r="J953" i="20"/>
  <c r="J945" i="20"/>
  <c r="J937" i="20"/>
  <c r="J929" i="20"/>
  <c r="J921" i="20"/>
  <c r="J913" i="20"/>
  <c r="J905" i="20"/>
  <c r="J897" i="20"/>
  <c r="J889" i="20"/>
  <c r="K1052" i="20"/>
  <c r="K1044" i="20"/>
  <c r="K1036" i="20"/>
  <c r="K1028" i="20"/>
  <c r="K1020" i="20"/>
  <c r="K1012" i="20"/>
  <c r="K1004" i="20"/>
  <c r="K996" i="20"/>
  <c r="K988" i="20"/>
  <c r="K980" i="20"/>
  <c r="K972" i="20"/>
  <c r="K964" i="20"/>
  <c r="K956" i="20"/>
  <c r="K948" i="20"/>
  <c r="K940" i="20"/>
  <c r="K932" i="20"/>
  <c r="K924" i="20"/>
  <c r="K916" i="20"/>
  <c r="K908" i="20"/>
  <c r="K900" i="20"/>
  <c r="K892" i="20"/>
  <c r="J1054" i="20"/>
  <c r="J1046" i="20"/>
  <c r="J1038" i="20"/>
  <c r="J1030" i="20"/>
  <c r="J1022" i="20"/>
  <c r="J1014" i="20"/>
  <c r="J1006" i="20"/>
  <c r="J998" i="20"/>
  <c r="J990" i="20"/>
  <c r="J982" i="20"/>
  <c r="J974" i="20"/>
  <c r="J966" i="20"/>
  <c r="J958" i="20"/>
  <c r="J950" i="20"/>
  <c r="J942" i="20"/>
  <c r="J934" i="20"/>
  <c r="J926" i="20"/>
  <c r="J918" i="20"/>
  <c r="J910" i="20"/>
  <c r="J902" i="20"/>
  <c r="J894" i="20"/>
  <c r="J1056" i="20"/>
  <c r="K1047" i="20"/>
  <c r="K1039" i="20"/>
  <c r="K1031" i="20"/>
  <c r="K1023" i="20"/>
  <c r="K1015" i="20"/>
  <c r="K1007" i="20"/>
  <c r="K999" i="20"/>
  <c r="K991" i="20"/>
  <c r="K983" i="20"/>
  <c r="K975" i="20"/>
  <c r="K967" i="20"/>
  <c r="K959" i="20"/>
  <c r="K951" i="20"/>
  <c r="K943" i="20"/>
  <c r="K935" i="20"/>
  <c r="K927" i="20"/>
  <c r="K919" i="20"/>
  <c r="K911" i="20"/>
  <c r="K903" i="20"/>
  <c r="K895" i="20"/>
  <c r="K887" i="20"/>
  <c r="K880" i="20"/>
  <c r="K872" i="20"/>
  <c r="K864" i="20"/>
  <c r="K856" i="20"/>
  <c r="K848" i="20"/>
  <c r="K840" i="20"/>
  <c r="K832" i="20"/>
  <c r="K824" i="20"/>
  <c r="K816" i="20"/>
  <c r="K808" i="20"/>
  <c r="K800" i="20"/>
  <c r="K792" i="20"/>
  <c r="K784" i="20"/>
  <c r="K776" i="20"/>
  <c r="K768" i="20"/>
  <c r="K760" i="20"/>
  <c r="K752" i="20"/>
  <c r="K744" i="20"/>
  <c r="K736" i="20"/>
  <c r="K728" i="20"/>
  <c r="K720" i="20"/>
  <c r="K712" i="20"/>
  <c r="K704" i="20"/>
  <c r="K696" i="20"/>
  <c r="K688" i="20"/>
  <c r="K680" i="20"/>
  <c r="K672" i="20"/>
  <c r="K664" i="20"/>
  <c r="K656" i="20"/>
  <c r="K648" i="20"/>
  <c r="K640" i="20"/>
  <c r="K632" i="20"/>
  <c r="K624" i="20"/>
  <c r="K616" i="20"/>
  <c r="K608" i="20"/>
  <c r="K600" i="20"/>
  <c r="K592" i="20"/>
  <c r="J884" i="20"/>
  <c r="J876" i="20"/>
  <c r="J868" i="20"/>
  <c r="J860" i="20"/>
  <c r="J852" i="20"/>
  <c r="J844" i="20"/>
  <c r="J836" i="20"/>
  <c r="J828" i="20"/>
  <c r="J820" i="20"/>
  <c r="J812" i="20"/>
  <c r="J804" i="20"/>
  <c r="J796" i="20"/>
  <c r="J788" i="20"/>
  <c r="J780" i="20"/>
  <c r="J772" i="20"/>
  <c r="J764" i="20"/>
  <c r="J756" i="20"/>
  <c r="J748" i="20"/>
  <c r="J740" i="20"/>
  <c r="J732" i="20"/>
  <c r="J724" i="20"/>
  <c r="J716" i="20"/>
  <c r="J708" i="20"/>
  <c r="J700" i="20"/>
  <c r="J692" i="20"/>
  <c r="J684" i="20"/>
  <c r="J676" i="20"/>
  <c r="J668" i="20"/>
  <c r="J660" i="20"/>
  <c r="J652" i="20"/>
  <c r="J644" i="20"/>
  <c r="J636" i="20"/>
  <c r="J628" i="20"/>
  <c r="J620" i="20"/>
  <c r="J612" i="20"/>
  <c r="J604" i="20"/>
  <c r="J596" i="20"/>
  <c r="J588" i="20"/>
  <c r="J580" i="20"/>
  <c r="J572" i="20"/>
  <c r="J564" i="20"/>
  <c r="J556" i="20"/>
  <c r="K642" i="20"/>
  <c r="K626" i="20"/>
  <c r="K610" i="20"/>
  <c r="K594" i="20"/>
  <c r="J878" i="20"/>
  <c r="J862" i="20"/>
  <c r="J846" i="20"/>
  <c r="J830" i="20"/>
  <c r="J814" i="20"/>
  <c r="J798" i="20"/>
  <c r="J782" i="20"/>
  <c r="J766" i="20"/>
  <c r="J750" i="20"/>
  <c r="J734" i="20"/>
  <c r="J718" i="20"/>
  <c r="J702" i="20"/>
  <c r="J686" i="20"/>
  <c r="J670" i="20"/>
  <c r="J654" i="20"/>
  <c r="J638" i="20"/>
  <c r="J622" i="20"/>
  <c r="J606" i="20"/>
  <c r="J590" i="20"/>
  <c r="J574" i="20"/>
  <c r="J558" i="20"/>
  <c r="K885" i="20"/>
  <c r="K877" i="20"/>
  <c r="K869" i="20"/>
  <c r="K861" i="20"/>
  <c r="K853" i="20"/>
  <c r="K845" i="20"/>
  <c r="K837" i="20"/>
  <c r="K829" i="20"/>
  <c r="K821" i="20"/>
  <c r="K813" i="20"/>
  <c r="K805" i="20"/>
  <c r="K797" i="20"/>
  <c r="K789" i="20"/>
  <c r="K781" i="20"/>
  <c r="K773" i="20"/>
  <c r="K765" i="20"/>
  <c r="K757" i="20"/>
  <c r="K749" i="20"/>
  <c r="K741" i="20"/>
  <c r="K733" i="20"/>
  <c r="K725" i="20"/>
  <c r="K717" i="20"/>
  <c r="K709" i="20"/>
  <c r="K701" i="20"/>
  <c r="K693" i="20"/>
  <c r="K685" i="20"/>
  <c r="K677" i="20"/>
  <c r="K669" i="20"/>
  <c r="K661" i="20"/>
  <c r="K653" i="20"/>
  <c r="K645" i="20"/>
  <c r="K637" i="20"/>
  <c r="K629" i="20"/>
  <c r="K621" i="20"/>
  <c r="K613" i="20"/>
  <c r="K605" i="20"/>
  <c r="K597" i="20"/>
  <c r="K589" i="20"/>
  <c r="J881" i="20"/>
  <c r="J873" i="20"/>
  <c r="J865" i="20"/>
  <c r="J857" i="20"/>
  <c r="J849" i="20"/>
  <c r="J841" i="20"/>
  <c r="J833" i="20"/>
  <c r="J825" i="20"/>
  <c r="J817" i="20"/>
  <c r="J809" i="20"/>
  <c r="J801" i="20"/>
  <c r="J793" i="20"/>
  <c r="J785" i="20"/>
  <c r="J777" i="20"/>
  <c r="J769" i="20"/>
  <c r="J761" i="20"/>
  <c r="J753" i="20"/>
  <c r="J745" i="20"/>
  <c r="J737" i="20"/>
  <c r="J729" i="20"/>
  <c r="J721" i="20"/>
  <c r="J713" i="20"/>
  <c r="J705" i="20"/>
  <c r="J697" i="20"/>
  <c r="J689" i="20"/>
  <c r="J681" i="20"/>
  <c r="J673" i="20"/>
  <c r="J665" i="20"/>
  <c r="J657" i="20"/>
  <c r="J649" i="20"/>
  <c r="J641" i="20"/>
  <c r="J633" i="20"/>
  <c r="J625" i="20"/>
  <c r="J617" i="20"/>
  <c r="J609" i="20"/>
  <c r="J601" i="20"/>
  <c r="J593" i="20"/>
  <c r="J585" i="20"/>
  <c r="J577" i="20"/>
  <c r="J569" i="20"/>
  <c r="J561" i="20"/>
  <c r="J553" i="20"/>
  <c r="K586" i="20"/>
  <c r="K570" i="20"/>
  <c r="K554" i="20"/>
  <c r="K542" i="20"/>
  <c r="K534" i="20"/>
  <c r="K526" i="20"/>
  <c r="K518" i="20"/>
  <c r="K510" i="20"/>
  <c r="K502" i="20"/>
  <c r="K494" i="20"/>
  <c r="K486" i="20"/>
  <c r="K478" i="20"/>
  <c r="K470" i="20"/>
  <c r="K462" i="20"/>
  <c r="K454" i="20"/>
  <c r="K446" i="20"/>
  <c r="K438" i="20"/>
  <c r="K430" i="20"/>
  <c r="K422" i="20"/>
  <c r="K414" i="20"/>
  <c r="K406" i="20"/>
  <c r="K398" i="20"/>
  <c r="K390" i="20"/>
  <c r="K382" i="20"/>
  <c r="K374" i="20"/>
  <c r="K366" i="20"/>
  <c r="K358" i="20"/>
  <c r="K350" i="20"/>
  <c r="K342" i="20"/>
  <c r="K334" i="20"/>
  <c r="K326" i="20"/>
  <c r="K318" i="20"/>
  <c r="K310" i="20"/>
  <c r="K302" i="20"/>
  <c r="K294" i="20"/>
  <c r="K286" i="20"/>
  <c r="K585" i="20"/>
  <c r="K569" i="20"/>
  <c r="K553" i="20"/>
  <c r="J542" i="20"/>
  <c r="J534" i="20"/>
  <c r="J526" i="20"/>
  <c r="J518" i="20"/>
  <c r="J510" i="20"/>
  <c r="J502" i="20"/>
  <c r="J494" i="20"/>
  <c r="J486" i="20"/>
  <c r="J478" i="20"/>
  <c r="J470" i="20"/>
  <c r="J462" i="20"/>
  <c r="J454" i="20"/>
  <c r="J446" i="20"/>
  <c r="J438" i="20"/>
  <c r="J430" i="20"/>
  <c r="J422" i="20"/>
  <c r="J414" i="20"/>
  <c r="J406" i="20"/>
  <c r="J398" i="20"/>
  <c r="J390" i="20"/>
  <c r="J382" i="20"/>
  <c r="J374" i="20"/>
  <c r="J366" i="20"/>
  <c r="J358" i="20"/>
  <c r="J350" i="20"/>
  <c r="J342" i="20"/>
  <c r="J334" i="20"/>
  <c r="J326" i="20"/>
  <c r="J318" i="20"/>
  <c r="J310" i="20"/>
  <c r="J302" i="20"/>
  <c r="J294" i="20"/>
  <c r="J286" i="20"/>
  <c r="J278" i="20"/>
  <c r="J270" i="20"/>
  <c r="J262" i="20"/>
  <c r="J254" i="20"/>
  <c r="J246" i="20"/>
  <c r="J238" i="20"/>
  <c r="J230" i="20"/>
  <c r="K580" i="20"/>
  <c r="K564" i="20"/>
  <c r="K548" i="20"/>
  <c r="K539" i="20"/>
  <c r="K531" i="20"/>
  <c r="K523" i="20"/>
  <c r="K515" i="20"/>
  <c r="K507" i="20"/>
  <c r="K499" i="20"/>
  <c r="K491" i="20"/>
  <c r="K483" i="20"/>
  <c r="K475" i="20"/>
  <c r="K467" i="20"/>
  <c r="K459" i="20"/>
  <c r="K451" i="20"/>
  <c r="K443" i="20"/>
  <c r="K435" i="20"/>
  <c r="K427" i="20"/>
  <c r="K419" i="20"/>
  <c r="K411" i="20"/>
  <c r="K403" i="20"/>
  <c r="K395" i="20"/>
  <c r="K387" i="20"/>
  <c r="K379" i="20"/>
  <c r="K371" i="20"/>
  <c r="K363" i="20"/>
  <c r="K355" i="20"/>
  <c r="K347" i="20"/>
  <c r="K339" i="20"/>
  <c r="K331" i="20"/>
  <c r="K323" i="20"/>
  <c r="K315" i="20"/>
  <c r="K307" i="20"/>
  <c r="K299" i="20"/>
  <c r="K291" i="20"/>
  <c r="K283" i="20"/>
  <c r="K579" i="20"/>
  <c r="K563" i="20"/>
  <c r="K547" i="20"/>
  <c r="J539" i="20"/>
  <c r="J531" i="20"/>
  <c r="J523" i="20"/>
  <c r="J515" i="20"/>
  <c r="J507" i="20"/>
  <c r="J499" i="20"/>
  <c r="J491" i="20"/>
  <c r="J483" i="20"/>
  <c r="J475" i="20"/>
  <c r="J467" i="20"/>
  <c r="J459" i="20"/>
  <c r="J451" i="20"/>
  <c r="J443" i="20"/>
  <c r="J435" i="20"/>
  <c r="J427" i="20"/>
  <c r="J419" i="20"/>
  <c r="J411" i="20"/>
  <c r="J403" i="20"/>
  <c r="J395" i="20"/>
  <c r="J387" i="20"/>
  <c r="J379" i="20"/>
  <c r="J371" i="20"/>
  <c r="J363" i="20"/>
  <c r="J355" i="20"/>
  <c r="J347" i="20"/>
  <c r="J339" i="20"/>
  <c r="J331" i="20"/>
  <c r="J323" i="20"/>
  <c r="J315" i="20"/>
  <c r="J307" i="20"/>
  <c r="J299" i="20"/>
  <c r="J291" i="20"/>
  <c r="J283" i="20"/>
  <c r="J275" i="20"/>
  <c r="J267" i="20"/>
  <c r="J259" i="20"/>
  <c r="J251" i="20"/>
  <c r="J243" i="20"/>
  <c r="J235" i="20"/>
  <c r="J227" i="20"/>
  <c r="K266" i="20"/>
  <c r="K250" i="20"/>
  <c r="K234" i="20"/>
  <c r="J222" i="20"/>
  <c r="J214" i="20"/>
  <c r="J206" i="20"/>
  <c r="J198" i="20"/>
  <c r="J190" i="20"/>
  <c r="J182" i="20"/>
  <c r="J174" i="20"/>
  <c r="J166" i="20"/>
  <c r="J158" i="20"/>
  <c r="J150" i="20"/>
  <c r="J142" i="20"/>
  <c r="J134" i="20"/>
  <c r="J126" i="20"/>
  <c r="J118" i="20"/>
  <c r="J110" i="20"/>
  <c r="J102" i="20"/>
  <c r="J94" i="20"/>
  <c r="J86" i="20"/>
  <c r="J78" i="20"/>
  <c r="J70" i="20"/>
  <c r="J62" i="20"/>
  <c r="J54" i="20"/>
  <c r="J46" i="20"/>
  <c r="K273" i="20"/>
  <c r="K257" i="20"/>
  <c r="K241" i="20"/>
  <c r="K225" i="20"/>
  <c r="K217" i="20"/>
  <c r="K209" i="20"/>
  <c r="K201" i="20"/>
  <c r="K193" i="20"/>
  <c r="K185" i="20"/>
  <c r="K177" i="20"/>
  <c r="K169" i="20"/>
  <c r="K638" i="20"/>
  <c r="K622" i="20"/>
  <c r="K606" i="20"/>
  <c r="K590" i="20"/>
  <c r="J874" i="20"/>
  <c r="J858" i="20"/>
  <c r="J842" i="20"/>
  <c r="J826" i="20"/>
  <c r="J810" i="20"/>
  <c r="J794" i="20"/>
  <c r="J778" i="20"/>
  <c r="J762" i="20"/>
  <c r="J746" i="20"/>
  <c r="J730" i="20"/>
  <c r="J714" i="20"/>
  <c r="J698" i="20"/>
  <c r="J682" i="20"/>
  <c r="J666" i="20"/>
  <c r="J650" i="20"/>
  <c r="J634" i="20"/>
  <c r="J618" i="20"/>
  <c r="J602" i="20"/>
  <c r="J586" i="20"/>
  <c r="J570" i="20"/>
  <c r="J554" i="20"/>
  <c r="K883" i="20"/>
  <c r="K875" i="20"/>
  <c r="K867" i="20"/>
  <c r="K859" i="20"/>
  <c r="K851" i="20"/>
  <c r="K843" i="20"/>
  <c r="K835" i="20"/>
  <c r="K827" i="20"/>
  <c r="K819" i="20"/>
  <c r="K811" i="20"/>
  <c r="K803" i="20"/>
  <c r="K795" i="20"/>
  <c r="K787" i="20"/>
  <c r="K779" i="20"/>
  <c r="K771" i="20"/>
  <c r="K763" i="20"/>
  <c r="K755" i="20"/>
  <c r="K747" i="20"/>
  <c r="K739" i="20"/>
  <c r="K731" i="20"/>
  <c r="K723" i="20"/>
  <c r="K715" i="20"/>
  <c r="K707" i="20"/>
  <c r="K699" i="20"/>
  <c r="K691" i="20"/>
  <c r="K683" i="20"/>
  <c r="K675" i="20"/>
  <c r="K667" i="20"/>
  <c r="K659" i="20"/>
  <c r="K651" i="20"/>
  <c r="K643" i="20"/>
  <c r="K635" i="20"/>
  <c r="K627" i="20"/>
  <c r="K619" i="20"/>
  <c r="K611" i="20"/>
  <c r="K603" i="20"/>
  <c r="K595" i="20"/>
  <c r="K587" i="20"/>
  <c r="J879" i="20"/>
  <c r="J871" i="20"/>
  <c r="J863" i="20"/>
  <c r="J855" i="20"/>
  <c r="J847" i="20"/>
  <c r="J839" i="20"/>
  <c r="J831" i="20"/>
  <c r="J823" i="20"/>
  <c r="J815" i="20"/>
  <c r="J807" i="20"/>
  <c r="J799" i="20"/>
  <c r="J791" i="20"/>
  <c r="J783" i="20"/>
  <c r="J775" i="20"/>
  <c r="J767" i="20"/>
  <c r="J759" i="20"/>
  <c r="J751" i="20"/>
  <c r="J743" i="20"/>
  <c r="J735" i="20"/>
  <c r="J727" i="20"/>
  <c r="J719" i="20"/>
  <c r="J711" i="20"/>
  <c r="J703" i="20"/>
  <c r="J695" i="20"/>
  <c r="J687" i="20"/>
  <c r="J679" i="20"/>
  <c r="J671" i="20"/>
  <c r="J663" i="20"/>
  <c r="J655" i="20"/>
  <c r="J647" i="20"/>
  <c r="J639" i="20"/>
  <c r="J631" i="20"/>
  <c r="J623" i="20"/>
  <c r="J615" i="20"/>
  <c r="J607" i="20"/>
  <c r="J599" i="20"/>
  <c r="J591" i="20"/>
  <c r="J583" i="20"/>
  <c r="J575" i="20"/>
  <c r="J567" i="20"/>
  <c r="J559" i="20"/>
  <c r="J551" i="20"/>
  <c r="K582" i="20"/>
  <c r="K566" i="20"/>
  <c r="K550" i="20"/>
  <c r="K540" i="20"/>
  <c r="K532" i="20"/>
  <c r="K524" i="20"/>
  <c r="K516" i="20"/>
  <c r="K508" i="20"/>
  <c r="K500" i="20"/>
  <c r="K492" i="20"/>
  <c r="K484" i="20"/>
  <c r="K476" i="20"/>
  <c r="K468" i="20"/>
  <c r="K460" i="20"/>
  <c r="K452" i="20"/>
  <c r="K444" i="20"/>
  <c r="K436" i="20"/>
  <c r="K428" i="20"/>
  <c r="K420" i="20"/>
  <c r="K412" i="20"/>
  <c r="K404" i="20"/>
  <c r="K396" i="20"/>
  <c r="K388" i="20"/>
  <c r="K380" i="20"/>
  <c r="K372" i="20"/>
  <c r="K364" i="20"/>
  <c r="K356" i="20"/>
  <c r="K348" i="20"/>
  <c r="K340" i="20"/>
  <c r="K332" i="20"/>
  <c r="K324" i="20"/>
  <c r="K316" i="20"/>
  <c r="K308" i="20"/>
  <c r="K300" i="20"/>
  <c r="K292" i="20"/>
  <c r="K284" i="20"/>
  <c r="K581" i="20"/>
  <c r="K565" i="20"/>
  <c r="K549" i="20"/>
  <c r="J540" i="20"/>
  <c r="J532" i="20"/>
  <c r="J524" i="20"/>
  <c r="J516" i="20"/>
  <c r="J508" i="20"/>
  <c r="J500" i="20"/>
  <c r="J492" i="20"/>
  <c r="J484" i="20"/>
  <c r="J476" i="20"/>
  <c r="J468" i="20"/>
  <c r="J460" i="20"/>
  <c r="J452" i="20"/>
  <c r="J444" i="20"/>
  <c r="J436" i="20"/>
  <c r="J428" i="20"/>
  <c r="J420" i="20"/>
  <c r="J412" i="20"/>
  <c r="J404" i="20"/>
  <c r="J396" i="20"/>
  <c r="J388" i="20"/>
  <c r="J380" i="20"/>
  <c r="J372" i="20"/>
  <c r="J364" i="20"/>
  <c r="J356" i="20"/>
  <c r="J348" i="20"/>
  <c r="J340" i="20"/>
  <c r="J332" i="20"/>
  <c r="J324" i="20"/>
  <c r="J316" i="20"/>
  <c r="J308" i="20"/>
  <c r="J300" i="20"/>
  <c r="J292" i="20"/>
  <c r="J284" i="20"/>
  <c r="J276" i="20"/>
  <c r="J268" i="20"/>
  <c r="J260" i="20"/>
  <c r="J252" i="20"/>
  <c r="J244" i="20"/>
  <c r="J236" i="20"/>
  <c r="J228" i="20"/>
  <c r="K576" i="20"/>
  <c r="K560" i="20"/>
  <c r="K545" i="20"/>
  <c r="K537" i="20"/>
  <c r="K529" i="20"/>
  <c r="K521" i="20"/>
  <c r="K513" i="20"/>
  <c r="K505" i="20"/>
  <c r="K497" i="20"/>
  <c r="K489" i="20"/>
  <c r="K481" i="20"/>
  <c r="K473" i="20"/>
  <c r="K465" i="20"/>
  <c r="K457" i="20"/>
  <c r="K449" i="20"/>
  <c r="K441" i="20"/>
  <c r="K433" i="20"/>
  <c r="K425" i="20"/>
  <c r="K417" i="20"/>
  <c r="K409" i="20"/>
  <c r="K401" i="20"/>
  <c r="K393" i="20"/>
  <c r="K385" i="20"/>
  <c r="K377" i="20"/>
  <c r="K369" i="20"/>
  <c r="K361" i="20"/>
  <c r="K353" i="20"/>
  <c r="K345" i="20"/>
  <c r="K337" i="20"/>
  <c r="K329" i="20"/>
  <c r="K321" i="20"/>
  <c r="K313" i="20"/>
  <c r="K305" i="20"/>
  <c r="K297" i="20"/>
  <c r="K289" i="20"/>
  <c r="K281" i="20"/>
  <c r="K575" i="20"/>
  <c r="K559" i="20"/>
  <c r="J545" i="20"/>
  <c r="J537" i="20"/>
  <c r="J529" i="20"/>
  <c r="J521" i="20"/>
  <c r="J513" i="20"/>
  <c r="J505" i="20"/>
  <c r="J497" i="20"/>
  <c r="J489" i="20"/>
  <c r="J481" i="20"/>
  <c r="J473" i="20"/>
  <c r="J465" i="20"/>
  <c r="J457" i="20"/>
  <c r="J449" i="20"/>
  <c r="J441" i="20"/>
  <c r="J433" i="20"/>
  <c r="J425" i="20"/>
  <c r="J417" i="20"/>
  <c r="J409" i="20"/>
  <c r="J401" i="20"/>
  <c r="J393" i="20"/>
  <c r="J385" i="20"/>
  <c r="J377" i="20"/>
  <c r="J369" i="20"/>
  <c r="J361" i="20"/>
  <c r="J353" i="20"/>
  <c r="J345" i="20"/>
  <c r="J337" i="20"/>
  <c r="J329" i="20"/>
  <c r="J321" i="20"/>
  <c r="J313" i="20"/>
  <c r="J305" i="20"/>
  <c r="J297" i="20"/>
  <c r="J289" i="20"/>
  <c r="J281" i="20"/>
  <c r="J273" i="20"/>
  <c r="J265" i="20"/>
  <c r="J257" i="20"/>
  <c r="J249" i="20"/>
  <c r="J241" i="20"/>
  <c r="J233" i="20"/>
  <c r="K278" i="20"/>
  <c r="K262" i="20"/>
  <c r="K246" i="20"/>
  <c r="K230" i="20"/>
  <c r="J220" i="20"/>
  <c r="J212" i="20"/>
  <c r="J204" i="20"/>
  <c r="J196" i="20"/>
  <c r="J188" i="20"/>
  <c r="J180" i="20"/>
  <c r="J172" i="20"/>
  <c r="J164" i="20"/>
  <c r="J156" i="20"/>
  <c r="J148" i="20"/>
  <c r="J140" i="20"/>
  <c r="J132" i="20"/>
  <c r="J124" i="20"/>
  <c r="J116" i="20"/>
  <c r="J108" i="20"/>
  <c r="J100" i="20"/>
  <c r="J92" i="20"/>
  <c r="J84" i="20"/>
  <c r="J76" i="20"/>
  <c r="J68" i="20"/>
  <c r="J60" i="20"/>
  <c r="J52" i="20"/>
  <c r="J44" i="20"/>
  <c r="K269" i="20"/>
  <c r="K253" i="20"/>
  <c r="K237" i="20"/>
  <c r="K223" i="20"/>
  <c r="K215" i="20"/>
  <c r="K207" i="20"/>
  <c r="K199" i="20"/>
  <c r="K191" i="20"/>
  <c r="K183" i="20"/>
  <c r="K175" i="20"/>
  <c r="K167" i="20"/>
  <c r="K159" i="20"/>
  <c r="K151" i="20"/>
  <c r="K143" i="20"/>
  <c r="K135" i="20"/>
  <c r="K127" i="20"/>
  <c r="K119" i="20"/>
  <c r="K111" i="20"/>
  <c r="K103" i="20"/>
  <c r="K95" i="20"/>
  <c r="K87" i="20"/>
  <c r="K79" i="20"/>
  <c r="K71" i="20"/>
  <c r="K63" i="20"/>
  <c r="K55" i="20"/>
  <c r="K47" i="20"/>
  <c r="K272" i="20"/>
  <c r="K256" i="20"/>
  <c r="K240" i="20"/>
  <c r="J225" i="20"/>
  <c r="J217" i="20"/>
  <c r="J209" i="20"/>
  <c r="J201" i="20"/>
  <c r="J193" i="20"/>
  <c r="J185" i="20"/>
  <c r="J177" i="20"/>
  <c r="J169" i="20"/>
  <c r="J161" i="20"/>
  <c r="J153" i="20"/>
  <c r="J145" i="20"/>
  <c r="J137" i="20"/>
  <c r="J129" i="20"/>
  <c r="J121" i="20"/>
  <c r="J113" i="20"/>
  <c r="J105" i="20"/>
  <c r="J97" i="20"/>
  <c r="J89" i="20"/>
  <c r="J81" i="20"/>
  <c r="J73" i="20"/>
  <c r="J65" i="20"/>
  <c r="J57" i="20"/>
  <c r="J49" i="20"/>
  <c r="K634" i="20"/>
  <c r="K618" i="20"/>
  <c r="K602" i="20"/>
  <c r="J886" i="20"/>
  <c r="J870" i="20"/>
  <c r="J854" i="20"/>
  <c r="J838" i="20"/>
  <c r="J822" i="20"/>
  <c r="J806" i="20"/>
  <c r="J790" i="20"/>
  <c r="J774" i="20"/>
  <c r="J758" i="20"/>
  <c r="J742" i="20"/>
  <c r="J726" i="20"/>
  <c r="J710" i="20"/>
  <c r="J694" i="20"/>
  <c r="J678" i="20"/>
  <c r="J662" i="20"/>
  <c r="J646" i="20"/>
  <c r="J630" i="20"/>
  <c r="J614" i="20"/>
  <c r="J598" i="20"/>
  <c r="J582" i="20"/>
  <c r="J566" i="20"/>
  <c r="J550" i="20"/>
  <c r="K881" i="20"/>
  <c r="K873" i="20"/>
  <c r="K865" i="20"/>
  <c r="K857" i="20"/>
  <c r="K849" i="20"/>
  <c r="K841" i="20"/>
  <c r="K833" i="20"/>
  <c r="K825" i="20"/>
  <c r="K817" i="20"/>
  <c r="K809" i="20"/>
  <c r="K801" i="20"/>
  <c r="K793" i="20"/>
  <c r="K785" i="20"/>
  <c r="K777" i="20"/>
  <c r="K769" i="20"/>
  <c r="K761" i="20"/>
  <c r="K753" i="20"/>
  <c r="K745" i="20"/>
  <c r="K737" i="20"/>
  <c r="K729" i="20"/>
  <c r="K721" i="20"/>
  <c r="K713" i="20"/>
  <c r="K705" i="20"/>
  <c r="K697" i="20"/>
  <c r="K689" i="20"/>
  <c r="K681" i="20"/>
  <c r="K673" i="20"/>
  <c r="K665" i="20"/>
  <c r="K657" i="20"/>
  <c r="K649" i="20"/>
  <c r="K641" i="20"/>
  <c r="K633" i="20"/>
  <c r="K625" i="20"/>
  <c r="K617" i="20"/>
  <c r="K609" i="20"/>
  <c r="K601" i="20"/>
  <c r="K593" i="20"/>
  <c r="J885" i="20"/>
  <c r="J877" i="20"/>
  <c r="J869" i="20"/>
  <c r="J861" i="20"/>
  <c r="J853" i="20"/>
  <c r="J845" i="20"/>
  <c r="J837" i="20"/>
  <c r="J829" i="20"/>
  <c r="J821" i="20"/>
  <c r="J813" i="20"/>
  <c r="J805" i="20"/>
  <c r="J797" i="20"/>
  <c r="J789" i="20"/>
  <c r="J781" i="20"/>
  <c r="J773" i="20"/>
  <c r="J765" i="20"/>
  <c r="J757" i="20"/>
  <c r="J749" i="20"/>
  <c r="J741" i="20"/>
  <c r="J733" i="20"/>
  <c r="J725" i="20"/>
  <c r="J717" i="20"/>
  <c r="J709" i="20"/>
  <c r="J701" i="20"/>
  <c r="J693" i="20"/>
  <c r="J685" i="20"/>
  <c r="J677" i="20"/>
  <c r="J669" i="20"/>
  <c r="J661" i="20"/>
  <c r="J653" i="20"/>
  <c r="J645" i="20"/>
  <c r="J637" i="20"/>
  <c r="J629" i="20"/>
  <c r="J621" i="20"/>
  <c r="J613" i="20"/>
  <c r="J605" i="20"/>
  <c r="J597" i="20"/>
  <c r="J589" i="20"/>
  <c r="J581" i="20"/>
  <c r="J573" i="20"/>
  <c r="J565" i="20"/>
  <c r="J557" i="20"/>
  <c r="J549" i="20"/>
  <c r="K578" i="20"/>
  <c r="K562" i="20"/>
  <c r="K546" i="20"/>
  <c r="K538" i="20"/>
  <c r="K530" i="20"/>
  <c r="K522" i="20"/>
  <c r="K514" i="20"/>
  <c r="K506" i="20"/>
  <c r="K498" i="20"/>
  <c r="K490" i="20"/>
  <c r="K482" i="20"/>
  <c r="K474" i="20"/>
  <c r="K466" i="20"/>
  <c r="K458" i="20"/>
  <c r="K450" i="20"/>
  <c r="K442" i="20"/>
  <c r="K434" i="20"/>
  <c r="K426" i="20"/>
  <c r="K418" i="20"/>
  <c r="K410" i="20"/>
  <c r="K402" i="20"/>
  <c r="K394" i="20"/>
  <c r="K386" i="20"/>
  <c r="K378" i="20"/>
  <c r="K370" i="20"/>
  <c r="K362" i="20"/>
  <c r="K354" i="20"/>
  <c r="K346" i="20"/>
  <c r="K338" i="20"/>
  <c r="K330" i="20"/>
  <c r="K322" i="20"/>
  <c r="K314" i="20"/>
  <c r="K306" i="20"/>
  <c r="K298" i="20"/>
  <c r="K290" i="20"/>
  <c r="K282" i="20"/>
  <c r="K577" i="20"/>
  <c r="K561" i="20"/>
  <c r="J546" i="20"/>
  <c r="J538" i="20"/>
  <c r="J530" i="20"/>
  <c r="J522" i="20"/>
  <c r="J514" i="20"/>
  <c r="J506" i="20"/>
  <c r="J498" i="20"/>
  <c r="J490" i="20"/>
  <c r="J482" i="20"/>
  <c r="J474" i="20"/>
  <c r="J466" i="20"/>
  <c r="J458" i="20"/>
  <c r="J450" i="20"/>
  <c r="J442" i="20"/>
  <c r="J434" i="20"/>
  <c r="J426" i="20"/>
  <c r="J418" i="20"/>
  <c r="J410" i="20"/>
  <c r="J402" i="20"/>
  <c r="J394" i="20"/>
  <c r="J386" i="20"/>
  <c r="J378" i="20"/>
  <c r="J370" i="20"/>
  <c r="J362" i="20"/>
  <c r="J354" i="20"/>
  <c r="J346" i="20"/>
  <c r="J338" i="20"/>
  <c r="J330" i="20"/>
  <c r="J322" i="20"/>
  <c r="J314" i="20"/>
  <c r="J306" i="20"/>
  <c r="J298" i="20"/>
  <c r="J290" i="20"/>
  <c r="J282" i="20"/>
  <c r="J274" i="20"/>
  <c r="J266" i="20"/>
  <c r="J258" i="20"/>
  <c r="J250" i="20"/>
  <c r="J242" i="20"/>
  <c r="J234" i="20"/>
  <c r="J226" i="20"/>
  <c r="K572" i="20"/>
  <c r="K556" i="20"/>
  <c r="K543" i="20"/>
  <c r="K535" i="20"/>
  <c r="K527" i="20"/>
  <c r="K519" i="20"/>
  <c r="K511" i="20"/>
  <c r="K503" i="20"/>
  <c r="K495" i="20"/>
  <c r="K487" i="20"/>
  <c r="K479" i="20"/>
  <c r="K471" i="20"/>
  <c r="K463" i="20"/>
  <c r="K455" i="20"/>
  <c r="K447" i="20"/>
  <c r="K439" i="20"/>
  <c r="K431" i="20"/>
  <c r="K423" i="20"/>
  <c r="K415" i="20"/>
  <c r="K407" i="20"/>
  <c r="K399" i="20"/>
  <c r="K391" i="20"/>
  <c r="K383" i="20"/>
  <c r="K375" i="20"/>
  <c r="K367" i="20"/>
  <c r="K359" i="20"/>
  <c r="K351" i="20"/>
  <c r="K343" i="20"/>
  <c r="K335" i="20"/>
  <c r="K327" i="20"/>
  <c r="K319" i="20"/>
  <c r="K311" i="20"/>
  <c r="K303" i="20"/>
  <c r="K295" i="20"/>
  <c r="K287" i="20"/>
  <c r="K279" i="20"/>
  <c r="K571" i="20"/>
  <c r="K555" i="20"/>
  <c r="J543" i="20"/>
  <c r="J535" i="20"/>
  <c r="J527" i="20"/>
  <c r="J519" i="20"/>
  <c r="J511" i="20"/>
  <c r="J503" i="20"/>
  <c r="J495" i="20"/>
  <c r="J487" i="20"/>
  <c r="J479" i="20"/>
  <c r="J471" i="20"/>
  <c r="J463" i="20"/>
  <c r="J455" i="20"/>
  <c r="J447" i="20"/>
  <c r="J439" i="20"/>
  <c r="J431" i="20"/>
  <c r="J423" i="20"/>
  <c r="J415" i="20"/>
  <c r="J407" i="20"/>
  <c r="J399" i="20"/>
  <c r="J391" i="20"/>
  <c r="J383" i="20"/>
  <c r="J375" i="20"/>
  <c r="J367" i="20"/>
  <c r="J359" i="20"/>
  <c r="J351" i="20"/>
  <c r="J343" i="20"/>
  <c r="J335" i="20"/>
  <c r="J327" i="20"/>
  <c r="J319" i="20"/>
  <c r="J311" i="20"/>
  <c r="J303" i="20"/>
  <c r="J295" i="20"/>
  <c r="J287" i="20"/>
  <c r="J279" i="20"/>
  <c r="J271" i="20"/>
  <c r="J263" i="20"/>
  <c r="J255" i="20"/>
  <c r="J247" i="20"/>
  <c r="J239" i="20"/>
  <c r="J231" i="20"/>
  <c r="K274" i="20"/>
  <c r="K258" i="20"/>
  <c r="K242" i="20"/>
  <c r="K226" i="20"/>
  <c r="J218" i="20"/>
  <c r="J210" i="20"/>
  <c r="J202" i="20"/>
  <c r="J194" i="20"/>
  <c r="J186" i="20"/>
  <c r="J178" i="20"/>
  <c r="J170" i="20"/>
  <c r="J162" i="20"/>
  <c r="J154" i="20"/>
  <c r="J146" i="20"/>
  <c r="J138" i="20"/>
  <c r="J130" i="20"/>
  <c r="J122" i="20"/>
  <c r="J114" i="20"/>
  <c r="J106" i="20"/>
  <c r="J98" i="20"/>
  <c r="J90" i="20"/>
  <c r="J82" i="20"/>
  <c r="J74" i="20"/>
  <c r="J66" i="20"/>
  <c r="J58" i="20"/>
  <c r="J50" i="20"/>
  <c r="J42" i="20"/>
  <c r="K265" i="20"/>
  <c r="K249" i="20"/>
  <c r="K233" i="20"/>
  <c r="K221" i="20"/>
  <c r="K213" i="20"/>
  <c r="K205" i="20"/>
  <c r="K197" i="20"/>
  <c r="K189" i="20"/>
  <c r="K181" i="20"/>
  <c r="K173" i="20"/>
  <c r="K630" i="20"/>
  <c r="K614" i="20"/>
  <c r="K598" i="20"/>
  <c r="J882" i="20"/>
  <c r="J866" i="20"/>
  <c r="J850" i="20"/>
  <c r="J834" i="20"/>
  <c r="J818" i="20"/>
  <c r="J802" i="20"/>
  <c r="J786" i="20"/>
  <c r="J770" i="20"/>
  <c r="J754" i="20"/>
  <c r="J738" i="20"/>
  <c r="J722" i="20"/>
  <c r="J706" i="20"/>
  <c r="J690" i="20"/>
  <c r="J674" i="20"/>
  <c r="J658" i="20"/>
  <c r="J642" i="20"/>
  <c r="J626" i="20"/>
  <c r="J610" i="20"/>
  <c r="J594" i="20"/>
  <c r="J578" i="20"/>
  <c r="J562" i="20"/>
  <c r="J548" i="20"/>
  <c r="K879" i="20"/>
  <c r="K871" i="20"/>
  <c r="K863" i="20"/>
  <c r="K855" i="20"/>
  <c r="K847" i="20"/>
  <c r="K839" i="20"/>
  <c r="K831" i="20"/>
  <c r="K823" i="20"/>
  <c r="K815" i="20"/>
  <c r="K807" i="20"/>
  <c r="K799" i="20"/>
  <c r="K791" i="20"/>
  <c r="K783" i="20"/>
  <c r="K775" i="20"/>
  <c r="K767" i="20"/>
  <c r="K759" i="20"/>
  <c r="K751" i="20"/>
  <c r="K743" i="20"/>
  <c r="K735" i="20"/>
  <c r="K727" i="20"/>
  <c r="K719" i="20"/>
  <c r="K711" i="20"/>
  <c r="K703" i="20"/>
  <c r="K695" i="20"/>
  <c r="K687" i="20"/>
  <c r="K679" i="20"/>
  <c r="K671" i="20"/>
  <c r="K663" i="20"/>
  <c r="K655" i="20"/>
  <c r="K647" i="20"/>
  <c r="K639" i="20"/>
  <c r="K631" i="20"/>
  <c r="K623" i="20"/>
  <c r="K615" i="20"/>
  <c r="K607" i="20"/>
  <c r="K599" i="20"/>
  <c r="K591" i="20"/>
  <c r="J883" i="20"/>
  <c r="J875" i="20"/>
  <c r="J867" i="20"/>
  <c r="J859" i="20"/>
  <c r="J851" i="20"/>
  <c r="J843" i="20"/>
  <c r="J835" i="20"/>
  <c r="J827" i="20"/>
  <c r="J819" i="20"/>
  <c r="J811" i="20"/>
  <c r="J803" i="20"/>
  <c r="J795" i="20"/>
  <c r="J787" i="20"/>
  <c r="J779" i="20"/>
  <c r="J771" i="20"/>
  <c r="J763" i="20"/>
  <c r="J755" i="20"/>
  <c r="J747" i="20"/>
  <c r="J739" i="20"/>
  <c r="J731" i="20"/>
  <c r="J723" i="20"/>
  <c r="J715" i="20"/>
  <c r="J707" i="20"/>
  <c r="J699" i="20"/>
  <c r="J691" i="20"/>
  <c r="J683" i="20"/>
  <c r="J675" i="20"/>
  <c r="J667" i="20"/>
  <c r="J659" i="20"/>
  <c r="J651" i="20"/>
  <c r="J643" i="20"/>
  <c r="J635" i="20"/>
  <c r="J627" i="20"/>
  <c r="J619" i="20"/>
  <c r="J611" i="20"/>
  <c r="J603" i="20"/>
  <c r="J595" i="20"/>
  <c r="J587" i="20"/>
  <c r="J579" i="20"/>
  <c r="J571" i="20"/>
  <c r="J563" i="20"/>
  <c r="J555" i="20"/>
  <c r="J547" i="20"/>
  <c r="K574" i="20"/>
  <c r="K558" i="20"/>
  <c r="K544" i="20"/>
  <c r="K536" i="20"/>
  <c r="K528" i="20"/>
  <c r="K520" i="20"/>
  <c r="K512" i="20"/>
  <c r="K504" i="20"/>
  <c r="K496" i="20"/>
  <c r="K488" i="20"/>
  <c r="K480" i="20"/>
  <c r="K472" i="20"/>
  <c r="K464" i="20"/>
  <c r="K456" i="20"/>
  <c r="K448" i="20"/>
  <c r="K440" i="20"/>
  <c r="K432" i="20"/>
  <c r="K424" i="20"/>
  <c r="K416" i="20"/>
  <c r="K408" i="20"/>
  <c r="K400" i="20"/>
  <c r="K392" i="20"/>
  <c r="K384" i="20"/>
  <c r="K376" i="20"/>
  <c r="K368" i="20"/>
  <c r="K360" i="20"/>
  <c r="K352" i="20"/>
  <c r="K344" i="20"/>
  <c r="K336" i="20"/>
  <c r="K328" i="20"/>
  <c r="K320" i="20"/>
  <c r="K312" i="20"/>
  <c r="K304" i="20"/>
  <c r="K296" i="20"/>
  <c r="K288" i="20"/>
  <c r="K280" i="20"/>
  <c r="K573" i="20"/>
  <c r="K557" i="20"/>
  <c r="J544" i="20"/>
  <c r="J536" i="20"/>
  <c r="J528" i="20"/>
  <c r="J520" i="20"/>
  <c r="J512" i="20"/>
  <c r="J504" i="20"/>
  <c r="J496" i="20"/>
  <c r="J488" i="20"/>
  <c r="J480" i="20"/>
  <c r="J472" i="20"/>
  <c r="J464" i="20"/>
  <c r="J456" i="20"/>
  <c r="J448" i="20"/>
  <c r="J440" i="20"/>
  <c r="J432" i="20"/>
  <c r="J424" i="20"/>
  <c r="J416" i="20"/>
  <c r="J408" i="20"/>
  <c r="J400" i="20"/>
  <c r="J392" i="20"/>
  <c r="J384" i="20"/>
  <c r="J376" i="20"/>
  <c r="J368" i="20"/>
  <c r="J360" i="20"/>
  <c r="J352" i="20"/>
  <c r="J344" i="20"/>
  <c r="J336" i="20"/>
  <c r="J328" i="20"/>
  <c r="J320" i="20"/>
  <c r="J312" i="20"/>
  <c r="J304" i="20"/>
  <c r="J296" i="20"/>
  <c r="J288" i="20"/>
  <c r="J280" i="20"/>
  <c r="J272" i="20"/>
  <c r="J264" i="20"/>
  <c r="J256" i="20"/>
  <c r="J248" i="20"/>
  <c r="J240" i="20"/>
  <c r="J232" i="20"/>
  <c r="K584" i="20"/>
  <c r="K568" i="20"/>
  <c r="K552" i="20"/>
  <c r="K541" i="20"/>
  <c r="K533" i="20"/>
  <c r="K525" i="20"/>
  <c r="K517" i="20"/>
  <c r="K509" i="20"/>
  <c r="K501" i="20"/>
  <c r="K493" i="20"/>
  <c r="K485" i="20"/>
  <c r="K477" i="20"/>
  <c r="K469" i="20"/>
  <c r="K461" i="20"/>
  <c r="K453" i="20"/>
  <c r="K445" i="20"/>
  <c r="K437" i="20"/>
  <c r="K429" i="20"/>
  <c r="K421" i="20"/>
  <c r="K413" i="20"/>
  <c r="K405" i="20"/>
  <c r="K397" i="20"/>
  <c r="K389" i="20"/>
  <c r="K381" i="20"/>
  <c r="K373" i="20"/>
  <c r="K365" i="20"/>
  <c r="K357" i="20"/>
  <c r="K349" i="20"/>
  <c r="K341" i="20"/>
  <c r="K333" i="20"/>
  <c r="K325" i="20"/>
  <c r="K317" i="20"/>
  <c r="K309" i="20"/>
  <c r="K301" i="20"/>
  <c r="K293" i="20"/>
  <c r="K285" i="20"/>
  <c r="K583" i="20"/>
  <c r="K567" i="20"/>
  <c r="K551" i="20"/>
  <c r="J541" i="20"/>
  <c r="J533" i="20"/>
  <c r="J525" i="20"/>
  <c r="J517" i="20"/>
  <c r="J509" i="20"/>
  <c r="J501" i="20"/>
  <c r="J493" i="20"/>
  <c r="J485" i="20"/>
  <c r="J477" i="20"/>
  <c r="J469" i="20"/>
  <c r="J461" i="20"/>
  <c r="J453" i="20"/>
  <c r="J445" i="20"/>
  <c r="J437" i="20"/>
  <c r="J429" i="20"/>
  <c r="J421" i="20"/>
  <c r="J413" i="20"/>
  <c r="J405" i="20"/>
  <c r="J397" i="20"/>
  <c r="J389" i="20"/>
  <c r="J381" i="20"/>
  <c r="J373" i="20"/>
  <c r="J365" i="20"/>
  <c r="J357" i="20"/>
  <c r="J349" i="20"/>
  <c r="J341" i="20"/>
  <c r="J333" i="20"/>
  <c r="J325" i="20"/>
  <c r="J317" i="20"/>
  <c r="J309" i="20"/>
  <c r="J301" i="20"/>
  <c r="J293" i="20"/>
  <c r="J285" i="20"/>
  <c r="J277" i="20"/>
  <c r="J269" i="20"/>
  <c r="J261" i="20"/>
  <c r="J253" i="20"/>
  <c r="J245" i="20"/>
  <c r="J237" i="20"/>
  <c r="J229" i="20"/>
  <c r="K270" i="20"/>
  <c r="K254" i="20"/>
  <c r="K238" i="20"/>
  <c r="J224" i="20"/>
  <c r="J216" i="20"/>
  <c r="J208" i="20"/>
  <c r="J200" i="20"/>
  <c r="J192" i="20"/>
  <c r="J184" i="20"/>
  <c r="J176" i="20"/>
  <c r="J168" i="20"/>
  <c r="J160" i="20"/>
  <c r="J152" i="20"/>
  <c r="J144" i="20"/>
  <c r="J136" i="20"/>
  <c r="J128" i="20"/>
  <c r="J120" i="20"/>
  <c r="J112" i="20"/>
  <c r="J104" i="20"/>
  <c r="J96" i="20"/>
  <c r="J88" i="20"/>
  <c r="J80" i="20"/>
  <c r="J72" i="20"/>
  <c r="J64" i="20"/>
  <c r="J56" i="20"/>
  <c r="J48" i="20"/>
  <c r="K277" i="20"/>
  <c r="K261" i="20"/>
  <c r="K245" i="20"/>
  <c r="K229" i="20"/>
  <c r="K219" i="20"/>
  <c r="K211" i="20"/>
  <c r="K203" i="20"/>
  <c r="K195" i="20"/>
  <c r="K187" i="20"/>
  <c r="K179" i="20"/>
  <c r="K171" i="20"/>
  <c r="K163" i="20"/>
  <c r="K155" i="20"/>
  <c r="K147" i="20"/>
  <c r="K139" i="20"/>
  <c r="K131" i="20"/>
  <c r="K123" i="20"/>
  <c r="K115" i="20"/>
  <c r="K107" i="20"/>
  <c r="K99" i="20"/>
  <c r="K91" i="20"/>
  <c r="K83" i="20"/>
  <c r="K75" i="20"/>
  <c r="K67" i="20"/>
  <c r="K59" i="20"/>
  <c r="K51" i="20"/>
  <c r="K43" i="20"/>
  <c r="K264" i="20"/>
  <c r="K248" i="20"/>
  <c r="K232" i="20"/>
  <c r="J221" i="20"/>
  <c r="J213" i="20"/>
  <c r="J205" i="20"/>
  <c r="J197" i="20"/>
  <c r="J189" i="20"/>
  <c r="J181" i="20"/>
  <c r="J173" i="20"/>
  <c r="J165" i="20"/>
  <c r="J157" i="20"/>
  <c r="J149" i="20"/>
  <c r="J141" i="20"/>
  <c r="J133" i="20"/>
  <c r="J125" i="20"/>
  <c r="J117" i="20"/>
  <c r="J109" i="20"/>
  <c r="J101" i="20"/>
  <c r="J93" i="20"/>
  <c r="J85" i="20"/>
  <c r="J77" i="20"/>
  <c r="J69" i="20"/>
  <c r="J61" i="20"/>
  <c r="J53" i="20"/>
  <c r="J45" i="20"/>
  <c r="K48" i="20"/>
  <c r="K56" i="20"/>
  <c r="K64" i="20"/>
  <c r="K72" i="20"/>
  <c r="K80" i="20"/>
  <c r="K88" i="20"/>
  <c r="K96" i="20"/>
  <c r="K104" i="20"/>
  <c r="K112" i="20"/>
  <c r="K120" i="20"/>
  <c r="K128" i="20"/>
  <c r="K136" i="20"/>
  <c r="K144" i="20"/>
  <c r="K152" i="20"/>
  <c r="K160" i="20"/>
  <c r="K168" i="20"/>
  <c r="K176" i="20"/>
  <c r="K184" i="20"/>
  <c r="K192" i="20"/>
  <c r="K200" i="20"/>
  <c r="K208" i="20"/>
  <c r="K216" i="20"/>
  <c r="K224" i="20"/>
  <c r="K239" i="20"/>
  <c r="K255" i="20"/>
  <c r="K271" i="20"/>
  <c r="J51" i="20"/>
  <c r="J67" i="20"/>
  <c r="J83" i="20"/>
  <c r="J99" i="20"/>
  <c r="J115" i="20"/>
  <c r="J131" i="20"/>
  <c r="J147" i="20"/>
  <c r="J163" i="20"/>
  <c r="J179" i="20"/>
  <c r="J195" i="20"/>
  <c r="J211" i="20"/>
  <c r="K228" i="20"/>
  <c r="K260" i="20"/>
  <c r="K49" i="20"/>
  <c r="K65" i="20"/>
  <c r="K81" i="20"/>
  <c r="K97" i="20"/>
  <c r="K113" i="20"/>
  <c r="K129" i="20"/>
  <c r="K145" i="20"/>
  <c r="K161" i="20"/>
  <c r="K42" i="20"/>
  <c r="K50" i="20"/>
  <c r="K58" i="20"/>
  <c r="K66" i="20"/>
  <c r="K74" i="20"/>
  <c r="K82" i="20"/>
  <c r="K90" i="20"/>
  <c r="K98" i="20"/>
  <c r="K106" i="20"/>
  <c r="K114" i="20"/>
  <c r="K122" i="20"/>
  <c r="K130" i="20"/>
  <c r="K138" i="20"/>
  <c r="K146" i="20"/>
  <c r="K154" i="20"/>
  <c r="K162" i="20"/>
  <c r="K170" i="20"/>
  <c r="K178" i="20"/>
  <c r="K186" i="20"/>
  <c r="K194" i="20"/>
  <c r="K202" i="20"/>
  <c r="K210" i="20"/>
  <c r="K218" i="20"/>
  <c r="K227" i="20"/>
  <c r="K243" i="20"/>
  <c r="K259" i="20"/>
  <c r="K275" i="20"/>
  <c r="J55" i="20"/>
  <c r="J71" i="20"/>
  <c r="J87" i="20"/>
  <c r="J103" i="20"/>
  <c r="J119" i="20"/>
  <c r="J135" i="20"/>
  <c r="J151" i="20"/>
  <c r="J167" i="20"/>
  <c r="J183" i="20"/>
  <c r="J199" i="20"/>
  <c r="J215" i="20"/>
  <c r="K236" i="20"/>
  <c r="K268" i="20"/>
  <c r="K53" i="20"/>
  <c r="K69" i="20"/>
  <c r="K85" i="20"/>
  <c r="K101" i="20"/>
  <c r="K117" i="20"/>
  <c r="K133" i="20"/>
  <c r="K149" i="20"/>
  <c r="K165" i="20"/>
  <c r="W72" i="5"/>
  <c r="W201" i="5"/>
  <c r="AB204" i="5"/>
  <c r="AB189" i="5"/>
  <c r="AB56" i="5"/>
  <c r="W137" i="5"/>
  <c r="W89" i="5"/>
  <c r="W48" i="5"/>
  <c r="W101" i="5"/>
  <c r="AB200" i="5"/>
  <c r="AB153" i="5"/>
  <c r="AB112" i="5"/>
  <c r="W129" i="5"/>
  <c r="W60" i="5"/>
  <c r="AB92" i="5"/>
  <c r="W188" i="5"/>
  <c r="W45" i="5"/>
  <c r="W109" i="5"/>
  <c r="W145" i="5"/>
  <c r="AB168" i="5"/>
  <c r="W121" i="5"/>
  <c r="W80" i="5"/>
  <c r="AB208" i="5"/>
  <c r="AB165" i="5"/>
  <c r="W124" i="5"/>
  <c r="AB156" i="5"/>
  <c r="W173" i="5"/>
  <c r="AB169" i="5"/>
  <c r="AB128" i="5"/>
  <c r="W104" i="5"/>
  <c r="AB121" i="5"/>
  <c r="AB80" i="5"/>
  <c r="W97" i="5"/>
  <c r="W96" i="5"/>
  <c r="AB52" i="5"/>
  <c r="AB116" i="5"/>
  <c r="W148" i="5"/>
  <c r="W68" i="5"/>
  <c r="W132" i="5"/>
  <c r="W53" i="5"/>
  <c r="W44" i="5"/>
  <c r="AB76" i="5"/>
  <c r="W157" i="5"/>
  <c r="W113" i="5"/>
  <c r="AB180" i="5"/>
  <c r="W136" i="5"/>
  <c r="W105" i="5"/>
  <c r="AB100" i="5"/>
  <c r="W196" i="5"/>
  <c r="AB104" i="5"/>
  <c r="W57" i="5"/>
  <c r="W93" i="5"/>
  <c r="AB184" i="5"/>
  <c r="AB137" i="5"/>
  <c r="AB96" i="5"/>
  <c r="W84" i="5"/>
  <c r="W153" i="5"/>
  <c r="W112" i="5"/>
  <c r="AB77" i="5"/>
  <c r="AB205" i="5"/>
  <c r="W149" i="5"/>
  <c r="R52" i="5"/>
  <c r="X52" i="5" s="1"/>
  <c r="Z52" i="5" s="1"/>
  <c r="Q52" i="5"/>
  <c r="T52" i="5" s="1"/>
  <c r="AB84" i="5"/>
  <c r="R148" i="5"/>
  <c r="X148" i="5" s="1"/>
  <c r="Z148" i="5" s="1"/>
  <c r="Q148" i="5"/>
  <c r="T148" i="5" s="1"/>
  <c r="W180" i="5"/>
  <c r="Q69" i="5"/>
  <c r="T69" i="5" s="1"/>
  <c r="R69" i="5"/>
  <c r="X69" i="5" s="1"/>
  <c r="Z69" i="5" s="1"/>
  <c r="AH101" i="5"/>
  <c r="AG101" i="5"/>
  <c r="AB133" i="5"/>
  <c r="AG133" i="5"/>
  <c r="AH133" i="5"/>
  <c r="AH197" i="5"/>
  <c r="AG197" i="5"/>
  <c r="Q197" i="5"/>
  <c r="T197" i="5" s="1"/>
  <c r="R197" i="5"/>
  <c r="X197" i="5" s="1"/>
  <c r="Z197" i="5" s="1"/>
  <c r="W197" i="5"/>
  <c r="AG200" i="5"/>
  <c r="AH200" i="5"/>
  <c r="AB89" i="5"/>
  <c r="AG153" i="5"/>
  <c r="AH153" i="5"/>
  <c r="AB48" i="5"/>
  <c r="Q176" i="5"/>
  <c r="T176" i="5" s="1"/>
  <c r="R176" i="5"/>
  <c r="X176" i="5" s="1"/>
  <c r="Z176" i="5" s="1"/>
  <c r="W176" i="5"/>
  <c r="R65" i="5"/>
  <c r="X65" i="5" s="1"/>
  <c r="Z65" i="5" s="1"/>
  <c r="Q65" i="5"/>
  <c r="T65" i="5" s="1"/>
  <c r="W65" i="5"/>
  <c r="AH193" i="5"/>
  <c r="AG193" i="5"/>
  <c r="R193" i="5"/>
  <c r="X193" i="5" s="1"/>
  <c r="Z193" i="5" s="1"/>
  <c r="Q193" i="5"/>
  <c r="T193" i="5" s="1"/>
  <c r="AB60" i="5"/>
  <c r="R124" i="5"/>
  <c r="X124" i="5" s="1"/>
  <c r="Z124" i="5" s="1"/>
  <c r="Q124" i="5"/>
  <c r="T124" i="5" s="1"/>
  <c r="W156" i="5"/>
  <c r="AB188" i="5"/>
  <c r="AH45" i="5"/>
  <c r="AG45" i="5"/>
  <c r="AB109" i="5"/>
  <c r="W141" i="5"/>
  <c r="Q173" i="5"/>
  <c r="T173" i="5" s="1"/>
  <c r="R173" i="5"/>
  <c r="X173" i="5" s="1"/>
  <c r="Z173" i="5" s="1"/>
  <c r="AG88" i="5"/>
  <c r="AH88" i="5"/>
  <c r="W88" i="5"/>
  <c r="R105" i="5"/>
  <c r="X105" i="5" s="1"/>
  <c r="Z105" i="5" s="1"/>
  <c r="Q105" i="5"/>
  <c r="T105" i="5" s="1"/>
  <c r="AG169" i="5"/>
  <c r="AH169" i="5"/>
  <c r="Q64" i="5"/>
  <c r="T64" i="5" s="1"/>
  <c r="R64" i="5"/>
  <c r="X64" i="5" s="1"/>
  <c r="Z64" i="5" s="1"/>
  <c r="AG128" i="5"/>
  <c r="AH128" i="5"/>
  <c r="AB192" i="5"/>
  <c r="W192" i="5"/>
  <c r="W81" i="5"/>
  <c r="R209" i="5"/>
  <c r="X209" i="5" s="1"/>
  <c r="Z209" i="5" s="1"/>
  <c r="Q209" i="5"/>
  <c r="T209" i="5" s="1"/>
  <c r="AB68" i="5"/>
  <c r="W100" i="5"/>
  <c r="AH164" i="5"/>
  <c r="AG164" i="5"/>
  <c r="AG53" i="5"/>
  <c r="AH53" i="5"/>
  <c r="AB53" i="5"/>
  <c r="W85" i="5"/>
  <c r="Q85" i="5"/>
  <c r="T85" i="5" s="1"/>
  <c r="R85" i="5"/>
  <c r="X85" i="5" s="1"/>
  <c r="Z85" i="5" s="1"/>
  <c r="Q117" i="5"/>
  <c r="T117" i="5" s="1"/>
  <c r="R117" i="5"/>
  <c r="X117" i="5" s="1"/>
  <c r="Z117" i="5" s="1"/>
  <c r="AB149" i="5"/>
  <c r="AG181" i="5"/>
  <c r="AH181" i="5"/>
  <c r="AG168" i="5"/>
  <c r="AH168" i="5"/>
  <c r="R168" i="5"/>
  <c r="X168" i="5" s="1"/>
  <c r="Z168" i="5" s="1"/>
  <c r="Q168" i="5"/>
  <c r="T168" i="5" s="1"/>
  <c r="AB57" i="5"/>
  <c r="AG121" i="5"/>
  <c r="AH121" i="5"/>
  <c r="W185" i="5"/>
  <c r="W144" i="5"/>
  <c r="R144" i="5"/>
  <c r="X144" i="5" s="1"/>
  <c r="Z144" i="5" s="1"/>
  <c r="Q144" i="5"/>
  <c r="T144" i="5" s="1"/>
  <c r="R161" i="5"/>
  <c r="X161" i="5" s="1"/>
  <c r="Z161" i="5" s="1"/>
  <c r="Q161" i="5"/>
  <c r="T161" i="5" s="1"/>
  <c r="AH44" i="5"/>
  <c r="AG44" i="5"/>
  <c r="Q44" i="5"/>
  <c r="T44" i="5" s="1"/>
  <c r="R44" i="5"/>
  <c r="X44" i="5" s="1"/>
  <c r="Z44" i="5" s="1"/>
  <c r="W140" i="5"/>
  <c r="AG140" i="5"/>
  <c r="AH140" i="5"/>
  <c r="AB61" i="5"/>
  <c r="AH93" i="5"/>
  <c r="AG93" i="5"/>
  <c r="W189" i="5"/>
  <c r="AB120" i="5"/>
  <c r="AB73" i="5"/>
  <c r="R73" i="5"/>
  <c r="X73" i="5" s="1"/>
  <c r="Z73" i="5" s="1"/>
  <c r="Q73" i="5"/>
  <c r="T73" i="5" s="1"/>
  <c r="AG137" i="5"/>
  <c r="AH137" i="5"/>
  <c r="R201" i="5"/>
  <c r="X201" i="5" s="1"/>
  <c r="Z201" i="5" s="1"/>
  <c r="Q201" i="5"/>
  <c r="T201" i="5" s="1"/>
  <c r="Q160" i="5"/>
  <c r="T160" i="5" s="1"/>
  <c r="R160" i="5"/>
  <c r="X160" i="5" s="1"/>
  <c r="Z160" i="5" s="1"/>
  <c r="W160" i="5"/>
  <c r="R49" i="5"/>
  <c r="X49" i="5" s="1"/>
  <c r="Z49" i="5" s="1"/>
  <c r="Q49" i="5"/>
  <c r="T49" i="5" s="1"/>
  <c r="AG49" i="5"/>
  <c r="AH49" i="5"/>
  <c r="AB113" i="5"/>
  <c r="AH177" i="5"/>
  <c r="AG177" i="5"/>
  <c r="W177" i="5"/>
  <c r="R84" i="5"/>
  <c r="X84" i="5" s="1"/>
  <c r="Z84" i="5" s="1"/>
  <c r="Q84" i="5"/>
  <c r="T84" i="5" s="1"/>
  <c r="AG84" i="5"/>
  <c r="AH84" i="5"/>
  <c r="AG116" i="5"/>
  <c r="AH116" i="5"/>
  <c r="R116" i="5"/>
  <c r="X116" i="5" s="1"/>
  <c r="Z116" i="5" s="1"/>
  <c r="Q116" i="5"/>
  <c r="T116" i="5" s="1"/>
  <c r="Q165" i="5"/>
  <c r="T165" i="5" s="1"/>
  <c r="R165" i="5"/>
  <c r="X165" i="5" s="1"/>
  <c r="Z165" i="5" s="1"/>
  <c r="W165" i="5"/>
  <c r="Q72" i="5"/>
  <c r="T72" i="5" s="1"/>
  <c r="R72" i="5"/>
  <c r="X72" i="5" s="1"/>
  <c r="Z72" i="5" s="1"/>
  <c r="AG136" i="5"/>
  <c r="AH136" i="5"/>
  <c r="Q136" i="5"/>
  <c r="T136" i="5" s="1"/>
  <c r="R136" i="5"/>
  <c r="X136" i="5" s="1"/>
  <c r="Z136" i="5" s="1"/>
  <c r="AG89" i="5"/>
  <c r="AH89" i="5"/>
  <c r="Q112" i="5"/>
  <c r="T112" i="5" s="1"/>
  <c r="R112" i="5"/>
  <c r="X112" i="5" s="1"/>
  <c r="Z112" i="5" s="1"/>
  <c r="AG176" i="5"/>
  <c r="AH176" i="5"/>
  <c r="AG129" i="5"/>
  <c r="AH129" i="5"/>
  <c r="R129" i="5"/>
  <c r="X129" i="5" s="1"/>
  <c r="Z129" i="5" s="1"/>
  <c r="Q129" i="5"/>
  <c r="T129" i="5" s="1"/>
  <c r="AB193" i="5"/>
  <c r="AH60" i="5"/>
  <c r="AG60" i="5"/>
  <c r="AH92" i="5"/>
  <c r="AG92" i="5"/>
  <c r="R92" i="5"/>
  <c r="X92" i="5" s="1"/>
  <c r="Z92" i="5" s="1"/>
  <c r="Q92" i="5"/>
  <c r="T92" i="5" s="1"/>
  <c r="AH188" i="5"/>
  <c r="AG188" i="5"/>
  <c r="Q45" i="5"/>
  <c r="T45" i="5" s="1"/>
  <c r="R45" i="5"/>
  <c r="X45" i="5" s="1"/>
  <c r="Z45" i="5" s="1"/>
  <c r="Q141" i="5"/>
  <c r="T141" i="5" s="1"/>
  <c r="R141" i="5"/>
  <c r="X141" i="5" s="1"/>
  <c r="Z141" i="5" s="1"/>
  <c r="Q152" i="5"/>
  <c r="T152" i="5" s="1"/>
  <c r="R152" i="5"/>
  <c r="X152" i="5" s="1"/>
  <c r="Z152" i="5" s="1"/>
  <c r="AH64" i="5"/>
  <c r="AG64" i="5"/>
  <c r="AG145" i="5"/>
  <c r="AH145" i="5"/>
  <c r="R145" i="5"/>
  <c r="X145" i="5" s="1"/>
  <c r="Z145" i="5" s="1"/>
  <c r="Q145" i="5"/>
  <c r="T145" i="5" s="1"/>
  <c r="AB209" i="5"/>
  <c r="Q68" i="5"/>
  <c r="T68" i="5" s="1"/>
  <c r="R68" i="5"/>
  <c r="X68" i="5" s="1"/>
  <c r="Z68" i="5" s="1"/>
  <c r="Q132" i="5"/>
  <c r="T132" i="5" s="1"/>
  <c r="R132" i="5"/>
  <c r="X132" i="5" s="1"/>
  <c r="Z132" i="5" s="1"/>
  <c r="AH132" i="5"/>
  <c r="AG132" i="5"/>
  <c r="R164" i="5"/>
  <c r="X164" i="5" s="1"/>
  <c r="Z164" i="5" s="1"/>
  <c r="Q164" i="5"/>
  <c r="T164" i="5" s="1"/>
  <c r="AB117" i="5"/>
  <c r="AG149" i="5"/>
  <c r="AH149" i="5"/>
  <c r="AG104" i="5"/>
  <c r="AH104" i="5"/>
  <c r="Q104" i="5"/>
  <c r="T104" i="5" s="1"/>
  <c r="R104" i="5"/>
  <c r="X104" i="5" s="1"/>
  <c r="Z104" i="5" s="1"/>
  <c r="AG57" i="5"/>
  <c r="AH57" i="5"/>
  <c r="Q80" i="5"/>
  <c r="T80" i="5" s="1"/>
  <c r="R80" i="5"/>
  <c r="X80" i="5" s="1"/>
  <c r="Z80" i="5" s="1"/>
  <c r="AG144" i="5"/>
  <c r="AH144" i="5"/>
  <c r="AG97" i="5"/>
  <c r="AH97" i="5"/>
  <c r="R97" i="5"/>
  <c r="X97" i="5" s="1"/>
  <c r="Z97" i="5" s="1"/>
  <c r="Q97" i="5"/>
  <c r="T97" i="5" s="1"/>
  <c r="AB161" i="5"/>
  <c r="Q108" i="5"/>
  <c r="T108" i="5" s="1"/>
  <c r="R108" i="5"/>
  <c r="X108" i="5" s="1"/>
  <c r="Z108" i="5" s="1"/>
  <c r="AG108" i="5"/>
  <c r="AH108" i="5"/>
  <c r="Q140" i="5"/>
  <c r="T140" i="5" s="1"/>
  <c r="R140" i="5"/>
  <c r="X140" i="5" s="1"/>
  <c r="Z140" i="5" s="1"/>
  <c r="AH61" i="5"/>
  <c r="AG61" i="5"/>
  <c r="Q93" i="5"/>
  <c r="T93" i="5" s="1"/>
  <c r="R93" i="5"/>
  <c r="X93" i="5" s="1"/>
  <c r="Z93" i="5" s="1"/>
  <c r="Q189" i="5"/>
  <c r="T189" i="5" s="1"/>
  <c r="R189" i="5"/>
  <c r="X189" i="5" s="1"/>
  <c r="Z189" i="5" s="1"/>
  <c r="AH189" i="5"/>
  <c r="AG189" i="5"/>
  <c r="Q56" i="5"/>
  <c r="T56" i="5" s="1"/>
  <c r="R56" i="5"/>
  <c r="X56" i="5" s="1"/>
  <c r="Z56" i="5" s="1"/>
  <c r="AG120" i="5"/>
  <c r="AH120" i="5"/>
  <c r="Q184" i="5"/>
  <c r="T184" i="5" s="1"/>
  <c r="R184" i="5"/>
  <c r="X184" i="5" s="1"/>
  <c r="Z184" i="5" s="1"/>
  <c r="AG184" i="5"/>
  <c r="AH184" i="5"/>
  <c r="AG73" i="5"/>
  <c r="AH73" i="5"/>
  <c r="R137" i="5"/>
  <c r="X137" i="5" s="1"/>
  <c r="Z137" i="5" s="1"/>
  <c r="Q137" i="5"/>
  <c r="T137" i="5" s="1"/>
  <c r="AG201" i="5"/>
  <c r="AH201" i="5"/>
  <c r="Q96" i="5"/>
  <c r="T96" i="5" s="1"/>
  <c r="R96" i="5"/>
  <c r="X96" i="5" s="1"/>
  <c r="Z96" i="5" s="1"/>
  <c r="AG160" i="5"/>
  <c r="AH160" i="5"/>
  <c r="AB49" i="5"/>
  <c r="W52" i="5"/>
  <c r="AH52" i="5"/>
  <c r="AG52" i="5"/>
  <c r="W116" i="5"/>
  <c r="AB148" i="5"/>
  <c r="W69" i="5"/>
  <c r="AB101" i="5"/>
  <c r="Q133" i="5"/>
  <c r="T133" i="5" s="1"/>
  <c r="R133" i="5"/>
  <c r="X133" i="5" s="1"/>
  <c r="Z133" i="5" s="1"/>
  <c r="W133" i="5"/>
  <c r="AH165" i="5"/>
  <c r="AG165" i="5"/>
  <c r="AB197" i="5"/>
  <c r="AG72" i="5"/>
  <c r="AH72" i="5"/>
  <c r="AB136" i="5"/>
  <c r="W200" i="5"/>
  <c r="Q200" i="5"/>
  <c r="T200" i="5" s="1"/>
  <c r="R200" i="5"/>
  <c r="X200" i="5" s="1"/>
  <c r="Z200" i="5" s="1"/>
  <c r="R89" i="5"/>
  <c r="X89" i="5" s="1"/>
  <c r="Z89" i="5" s="1"/>
  <c r="Q89" i="5"/>
  <c r="T89" i="5" s="1"/>
  <c r="Q48" i="5"/>
  <c r="T48" i="5" s="1"/>
  <c r="R48" i="5"/>
  <c r="X48" i="5" s="1"/>
  <c r="Z48" i="5" s="1"/>
  <c r="AG112" i="5"/>
  <c r="AH112" i="5"/>
  <c r="AB176" i="5"/>
  <c r="AG65" i="5"/>
  <c r="AH65" i="5"/>
  <c r="AB129" i="5"/>
  <c r="W193" i="5"/>
  <c r="R60" i="5"/>
  <c r="X60" i="5" s="1"/>
  <c r="Z60" i="5" s="1"/>
  <c r="Q60" i="5"/>
  <c r="T60" i="5" s="1"/>
  <c r="W92" i="5"/>
  <c r="AB124" i="5"/>
  <c r="R188" i="5"/>
  <c r="X188" i="5" s="1"/>
  <c r="Z188" i="5" s="1"/>
  <c r="Q188" i="5"/>
  <c r="T188" i="5" s="1"/>
  <c r="W77" i="5"/>
  <c r="AG109" i="5"/>
  <c r="AH109" i="5"/>
  <c r="Q109" i="5"/>
  <c r="T109" i="5" s="1"/>
  <c r="R109" i="5"/>
  <c r="X109" i="5" s="1"/>
  <c r="Z109" i="5" s="1"/>
  <c r="AG173" i="5"/>
  <c r="AH173" i="5"/>
  <c r="AB173" i="5"/>
  <c r="W205" i="5"/>
  <c r="AB152" i="5"/>
  <c r="AB105" i="5"/>
  <c r="AB64" i="5"/>
  <c r="W64" i="5"/>
  <c r="Q192" i="5"/>
  <c r="T192" i="5" s="1"/>
  <c r="R192" i="5"/>
  <c r="X192" i="5" s="1"/>
  <c r="Z192" i="5" s="1"/>
  <c r="R81" i="5"/>
  <c r="X81" i="5" s="1"/>
  <c r="Z81" i="5" s="1"/>
  <c r="Q81" i="5"/>
  <c r="T81" i="5" s="1"/>
  <c r="AG81" i="5"/>
  <c r="AH81" i="5"/>
  <c r="AB145" i="5"/>
  <c r="AH209" i="5"/>
  <c r="AG209" i="5"/>
  <c r="W209" i="5"/>
  <c r="AH100" i="5"/>
  <c r="AG100" i="5"/>
  <c r="W164" i="5"/>
  <c r="Q53" i="5"/>
  <c r="T53" i="5" s="1"/>
  <c r="R53" i="5"/>
  <c r="X53" i="5" s="1"/>
  <c r="Z53" i="5" s="1"/>
  <c r="AB85" i="5"/>
  <c r="AG117" i="5"/>
  <c r="AH117" i="5"/>
  <c r="Q181" i="5"/>
  <c r="T181" i="5" s="1"/>
  <c r="R181" i="5"/>
  <c r="X181" i="5" s="1"/>
  <c r="Z181" i="5" s="1"/>
  <c r="W168" i="5"/>
  <c r="R57" i="5"/>
  <c r="X57" i="5" s="1"/>
  <c r="Z57" i="5" s="1"/>
  <c r="Q57" i="5"/>
  <c r="T57" i="5" s="1"/>
  <c r="R185" i="5"/>
  <c r="X185" i="5" s="1"/>
  <c r="Z185" i="5" s="1"/>
  <c r="Q185" i="5"/>
  <c r="T185" i="5" s="1"/>
  <c r="AB185" i="5"/>
  <c r="AH80" i="5"/>
  <c r="AG80" i="5"/>
  <c r="AB144" i="5"/>
  <c r="Q208" i="5"/>
  <c r="T208" i="5" s="1"/>
  <c r="R208" i="5"/>
  <c r="X208" i="5" s="1"/>
  <c r="Z208" i="5" s="1"/>
  <c r="AG208" i="5"/>
  <c r="AH208" i="5"/>
  <c r="AB97" i="5"/>
  <c r="W161" i="5"/>
  <c r="AB44" i="5"/>
  <c r="W76" i="5"/>
  <c r="AG76" i="5"/>
  <c r="AH76" i="5"/>
  <c r="W172" i="5"/>
  <c r="W204" i="5"/>
  <c r="AH204" i="5"/>
  <c r="AG204" i="5"/>
  <c r="Q61" i="5"/>
  <c r="T61" i="5" s="1"/>
  <c r="R61" i="5"/>
  <c r="X61" i="5" s="1"/>
  <c r="Z61" i="5" s="1"/>
  <c r="W61" i="5"/>
  <c r="W125" i="5"/>
  <c r="AH157" i="5"/>
  <c r="AG157" i="5"/>
  <c r="AG56" i="5"/>
  <c r="AH56" i="5"/>
  <c r="W184" i="5"/>
  <c r="W73" i="5"/>
  <c r="AB201" i="5"/>
  <c r="AG96" i="5"/>
  <c r="AH96" i="5"/>
  <c r="AB160" i="5"/>
  <c r="W49" i="5"/>
  <c r="R177" i="5"/>
  <c r="X177" i="5" s="1"/>
  <c r="Z177" i="5" s="1"/>
  <c r="Q177" i="5"/>
  <c r="T177" i="5" s="1"/>
  <c r="AG148" i="5"/>
  <c r="AH148" i="5"/>
  <c r="AG180" i="5"/>
  <c r="AH180" i="5"/>
  <c r="Q180" i="5"/>
  <c r="T180" i="5" s="1"/>
  <c r="R180" i="5"/>
  <c r="X180" i="5" s="1"/>
  <c r="Z180" i="5" s="1"/>
  <c r="AH69" i="5"/>
  <c r="AG69" i="5"/>
  <c r="Q101" i="5"/>
  <c r="T101" i="5" s="1"/>
  <c r="R101" i="5"/>
  <c r="X101" i="5" s="1"/>
  <c r="Z101" i="5" s="1"/>
  <c r="AB72" i="5"/>
  <c r="R153" i="5"/>
  <c r="X153" i="5" s="1"/>
  <c r="Z153" i="5" s="1"/>
  <c r="Q153" i="5"/>
  <c r="T153" i="5" s="1"/>
  <c r="AH48" i="5"/>
  <c r="AG48" i="5"/>
  <c r="AB65" i="5"/>
  <c r="AH124" i="5"/>
  <c r="AG124" i="5"/>
  <c r="AH156" i="5"/>
  <c r="AG156" i="5"/>
  <c r="Q156" i="5"/>
  <c r="T156" i="5" s="1"/>
  <c r="R156" i="5"/>
  <c r="X156" i="5" s="1"/>
  <c r="Z156" i="5" s="1"/>
  <c r="AG77" i="5"/>
  <c r="AH77" i="5"/>
  <c r="Q77" i="5"/>
  <c r="T77" i="5" s="1"/>
  <c r="R77" i="5"/>
  <c r="X77" i="5" s="1"/>
  <c r="Z77" i="5" s="1"/>
  <c r="AG141" i="5"/>
  <c r="AH141" i="5"/>
  <c r="AB141" i="5"/>
  <c r="AG205" i="5"/>
  <c r="AH205" i="5"/>
  <c r="Q205" i="5"/>
  <c r="T205" i="5" s="1"/>
  <c r="R205" i="5"/>
  <c r="X205" i="5" s="1"/>
  <c r="Z205" i="5" s="1"/>
  <c r="Q88" i="5"/>
  <c r="T88" i="5" s="1"/>
  <c r="R88" i="5"/>
  <c r="X88" i="5" s="1"/>
  <c r="Z88" i="5" s="1"/>
  <c r="AB88" i="5"/>
  <c r="AG152" i="5"/>
  <c r="AH152" i="5"/>
  <c r="AG105" i="5"/>
  <c r="AH105" i="5"/>
  <c r="W169" i="5"/>
  <c r="R169" i="5"/>
  <c r="X169" i="5" s="1"/>
  <c r="Z169" i="5" s="1"/>
  <c r="Q169" i="5"/>
  <c r="T169" i="5" s="1"/>
  <c r="W128" i="5"/>
  <c r="Q128" i="5"/>
  <c r="T128" i="5" s="1"/>
  <c r="R128" i="5"/>
  <c r="X128" i="5" s="1"/>
  <c r="Z128" i="5" s="1"/>
  <c r="AG192" i="5"/>
  <c r="AH192" i="5"/>
  <c r="AB81" i="5"/>
  <c r="AH68" i="5"/>
  <c r="AG68" i="5"/>
  <c r="Q100" i="5"/>
  <c r="T100" i="5" s="1"/>
  <c r="R100" i="5"/>
  <c r="X100" i="5" s="1"/>
  <c r="Z100" i="5" s="1"/>
  <c r="AB164" i="5"/>
  <c r="Q196" i="5"/>
  <c r="T196" i="5" s="1"/>
  <c r="R196" i="5"/>
  <c r="X196" i="5" s="1"/>
  <c r="Z196" i="5" s="1"/>
  <c r="AH196" i="5"/>
  <c r="AG196" i="5"/>
  <c r="AG85" i="5"/>
  <c r="AH85" i="5"/>
  <c r="Q149" i="5"/>
  <c r="T149" i="5" s="1"/>
  <c r="R149" i="5"/>
  <c r="X149" i="5" s="1"/>
  <c r="Z149" i="5" s="1"/>
  <c r="AB181" i="5"/>
  <c r="R121" i="5"/>
  <c r="X121" i="5" s="1"/>
  <c r="Z121" i="5" s="1"/>
  <c r="Q121" i="5"/>
  <c r="T121" i="5" s="1"/>
  <c r="AG185" i="5"/>
  <c r="AH185" i="5"/>
  <c r="W208" i="5"/>
  <c r="AG161" i="5"/>
  <c r="AH161" i="5"/>
  <c r="Q76" i="5"/>
  <c r="T76" i="5" s="1"/>
  <c r="R76" i="5"/>
  <c r="X76" i="5" s="1"/>
  <c r="Z76" i="5" s="1"/>
  <c r="AB140" i="5"/>
  <c r="Q172" i="5"/>
  <c r="T172" i="5" s="1"/>
  <c r="R172" i="5"/>
  <c r="X172" i="5" s="1"/>
  <c r="Z172" i="5" s="1"/>
  <c r="AH172" i="5"/>
  <c r="AG172" i="5"/>
  <c r="R204" i="5"/>
  <c r="X204" i="5" s="1"/>
  <c r="Z204" i="5" s="1"/>
  <c r="Q204" i="5"/>
  <c r="T204" i="5" s="1"/>
  <c r="AB125" i="5"/>
  <c r="Q125" i="5"/>
  <c r="T125" i="5" s="1"/>
  <c r="R125" i="5"/>
  <c r="X125" i="5" s="1"/>
  <c r="Z125" i="5" s="1"/>
  <c r="AH125" i="5"/>
  <c r="AG125" i="5"/>
  <c r="Q157" i="5"/>
  <c r="T157" i="5" s="1"/>
  <c r="R157" i="5"/>
  <c r="X157" i="5" s="1"/>
  <c r="Z157" i="5" s="1"/>
  <c r="W56" i="5"/>
  <c r="Q120" i="5"/>
  <c r="T120" i="5" s="1"/>
  <c r="R120" i="5"/>
  <c r="X120" i="5" s="1"/>
  <c r="Z120" i="5" s="1"/>
  <c r="AG113" i="5"/>
  <c r="AH113" i="5"/>
  <c r="R113" i="5"/>
  <c r="X113" i="5" s="1"/>
  <c r="Z113" i="5" s="1"/>
  <c r="Q113" i="5"/>
  <c r="T113" i="5" s="1"/>
  <c r="AB177" i="5"/>
  <c r="D29" i="14"/>
  <c r="D30" i="14"/>
  <c r="D28" i="14"/>
  <c r="D31" i="14"/>
  <c r="D33" i="14"/>
  <c r="D34" i="14"/>
  <c r="D32" i="14"/>
  <c r="D23" i="14"/>
  <c r="D25" i="14"/>
  <c r="D26" i="14"/>
  <c r="D24" i="14"/>
  <c r="C22" i="14" l="1"/>
  <c r="D22" i="14"/>
  <c r="E33" i="14" s="1"/>
  <c r="F33" i="14" s="1"/>
  <c r="U5" i="14" s="1"/>
  <c r="U7" i="14" s="1"/>
  <c r="E34" i="14" l="1"/>
  <c r="F34" i="14" s="1"/>
  <c r="V5" i="14" s="1"/>
  <c r="V7" i="14" s="1"/>
  <c r="E21" i="14"/>
  <c r="E25" i="14"/>
  <c r="F25" i="14" s="1"/>
  <c r="M5" i="14" s="1"/>
  <c r="M7" i="14" s="1"/>
  <c r="E30" i="14"/>
  <c r="F30" i="14" s="1"/>
  <c r="R5" i="14" s="1"/>
  <c r="R7" i="14" s="1"/>
  <c r="E31" i="14"/>
  <c r="F31" i="14" s="1"/>
  <c r="S5" i="14" s="1"/>
  <c r="S7" i="14" s="1"/>
  <c r="E32" i="14"/>
  <c r="F32" i="14" s="1"/>
  <c r="T5" i="14" s="1"/>
  <c r="T7" i="14" s="1"/>
  <c r="E23" i="14"/>
  <c r="F23" i="14" s="1"/>
  <c r="K5" i="14" s="1"/>
  <c r="E24" i="14"/>
  <c r="F24" i="14" s="1"/>
  <c r="L5" i="14" s="1"/>
  <c r="L7" i="14" s="1"/>
  <c r="E29" i="14"/>
  <c r="F29" i="14" s="1"/>
  <c r="Q5" i="14" s="1"/>
  <c r="Q7" i="14" s="1"/>
  <c r="E26" i="14"/>
  <c r="F26" i="14" s="1"/>
  <c r="N5" i="14" s="1"/>
  <c r="N7" i="14" s="1"/>
  <c r="E27" i="14"/>
  <c r="F27" i="14" s="1"/>
  <c r="O5" i="14" s="1"/>
  <c r="O7" i="14" s="1"/>
  <c r="E28" i="14"/>
  <c r="F28" i="14" s="1"/>
  <c r="P5" i="14" s="1"/>
  <c r="P7" i="14" s="1"/>
  <c r="K7" i="14" l="1"/>
  <c r="W7" i="14" s="1"/>
  <c r="M8" i="20"/>
  <c r="X8" i="20" s="1"/>
  <c r="M38" i="20"/>
  <c r="W38" i="20" s="1"/>
  <c r="M34" i="20"/>
  <c r="W34" i="20" s="1"/>
  <c r="M30" i="20"/>
  <c r="W30" i="20" s="1"/>
  <c r="M26" i="20"/>
  <c r="M22" i="20"/>
  <c r="M10" i="20"/>
  <c r="X10" i="20" s="1"/>
  <c r="M41" i="20"/>
  <c r="X41" i="20" s="1"/>
  <c r="M37" i="20"/>
  <c r="W37" i="20" s="1"/>
  <c r="M33" i="20"/>
  <c r="W33" i="20" s="1"/>
  <c r="M29" i="20"/>
  <c r="W29" i="20" s="1"/>
  <c r="M25" i="20"/>
  <c r="M21" i="20"/>
  <c r="M17" i="20"/>
  <c r="M40" i="20"/>
  <c r="X40" i="20" s="1"/>
  <c r="M36" i="20"/>
  <c r="W36" i="20" s="1"/>
  <c r="M32" i="20"/>
  <c r="W32" i="20" s="1"/>
  <c r="M28" i="20"/>
  <c r="W28" i="20" s="1"/>
  <c r="M24" i="20"/>
  <c r="M20" i="20"/>
  <c r="M16" i="20"/>
  <c r="M12" i="20"/>
  <c r="X12" i="20" s="1"/>
  <c r="M14" i="20"/>
  <c r="X14" i="20" s="1"/>
  <c r="M9" i="20"/>
  <c r="X9" i="20" s="1"/>
  <c r="M39" i="20"/>
  <c r="W39" i="20" s="1"/>
  <c r="M35" i="20"/>
  <c r="W35" i="20" s="1"/>
  <c r="M31" i="20"/>
  <c r="W31" i="20" s="1"/>
  <c r="M27" i="20"/>
  <c r="W27" i="20" s="1"/>
  <c r="M23" i="20"/>
  <c r="M19" i="20"/>
  <c r="M15" i="20"/>
  <c r="M11" i="20"/>
  <c r="X11" i="20" s="1"/>
  <c r="M18" i="20"/>
  <c r="M13" i="20"/>
  <c r="X13" i="20" s="1"/>
  <c r="AD15" i="21"/>
  <c r="B1" i="21"/>
  <c r="B2" i="21" s="1"/>
  <c r="AD21" i="21"/>
  <c r="AD26" i="21"/>
  <c r="AD40" i="21"/>
  <c r="AD19" i="21"/>
  <c r="AD35" i="21"/>
  <c r="AD18" i="21"/>
  <c r="AD34" i="21"/>
  <c r="AD41" i="21"/>
  <c r="AD38" i="21"/>
  <c r="AD46" i="21"/>
  <c r="AD25" i="21"/>
  <c r="AD16" i="21"/>
  <c r="AD20" i="21"/>
  <c r="AD23" i="21"/>
  <c r="AD39" i="21"/>
  <c r="AD22" i="21"/>
  <c r="AD28" i="21"/>
  <c r="AD42" i="21"/>
  <c r="AD43" i="21"/>
  <c r="AD29" i="21"/>
  <c r="AD36" i="21"/>
  <c r="AD24" i="21"/>
  <c r="AD47" i="21"/>
  <c r="AD27" i="21"/>
  <c r="AD45" i="21"/>
  <c r="AD31" i="21"/>
  <c r="AD33" i="21"/>
  <c r="AD30" i="21"/>
  <c r="AD37" i="21"/>
  <c r="AD17" i="21"/>
  <c r="AD44" i="21"/>
  <c r="AD32" i="21"/>
  <c r="AD13" i="5"/>
  <c r="AC13" i="5"/>
  <c r="AC22" i="5"/>
  <c r="AE10" i="5"/>
  <c r="AD11" i="5"/>
  <c r="AD27" i="5"/>
  <c r="AE13" i="5"/>
  <c r="AC20" i="5"/>
  <c r="AC18" i="5"/>
  <c r="AC34" i="5"/>
  <c r="AC26" i="5"/>
  <c r="AE42" i="5"/>
  <c r="AC17" i="5"/>
  <c r="AE30" i="5"/>
  <c r="AE29" i="5"/>
  <c r="AC28" i="5"/>
  <c r="AC15" i="5"/>
  <c r="AE22" i="5"/>
  <c r="AD20" i="5"/>
  <c r="AE11" i="5"/>
  <c r="AD34" i="5"/>
  <c r="AD37" i="5"/>
  <c r="AD22" i="5"/>
  <c r="AD19" i="5"/>
  <c r="AE35" i="5"/>
  <c r="AC42" i="5"/>
  <c r="AC41" i="5"/>
  <c r="AC33" i="5"/>
  <c r="AC31" i="5"/>
  <c r="AC14" i="5"/>
  <c r="AE33" i="5"/>
  <c r="AE39" i="5"/>
  <c r="AH39" i="5" s="1"/>
  <c r="AE12" i="5"/>
  <c r="AC37" i="5"/>
  <c r="AE38" i="5"/>
  <c r="AD18" i="5"/>
  <c r="AE27" i="5"/>
  <c r="AH27" i="5" s="1"/>
  <c r="AD39" i="5"/>
  <c r="AD12" i="5"/>
  <c r="AE26" i="5"/>
  <c r="AD41" i="5"/>
  <c r="AC29" i="5"/>
  <c r="AE20" i="5"/>
  <c r="AD26" i="5"/>
  <c r="AD15" i="5"/>
  <c r="AE23" i="5"/>
  <c r="AH23" i="5" s="1"/>
  <c r="AC25" i="5"/>
  <c r="AC39" i="5"/>
  <c r="AE25" i="5"/>
  <c r="AH25" i="5" s="1"/>
  <c r="AC12" i="5"/>
  <c r="AD33" i="5"/>
  <c r="AC30" i="5"/>
  <c r="AE36" i="5"/>
  <c r="AH36" i="5" s="1"/>
  <c r="AD25" i="5"/>
  <c r="AE28" i="5"/>
  <c r="AD17" i="5"/>
  <c r="AD21" i="5"/>
  <c r="AC35" i="5"/>
  <c r="AE17" i="5"/>
  <c r="AD14" i="5"/>
  <c r="AC36" i="5"/>
  <c r="AD38" i="5"/>
  <c r="AD10" i="5"/>
  <c r="AE34" i="5"/>
  <c r="AC21" i="5"/>
  <c r="AC27" i="5"/>
  <c r="AC23" i="5"/>
  <c r="AC10" i="5"/>
  <c r="AE31" i="5"/>
  <c r="AD23" i="5"/>
  <c r="AE21" i="5"/>
  <c r="AH21" i="5" s="1"/>
  <c r="AD29" i="5"/>
  <c r="AE15" i="5"/>
  <c r="AE41" i="5"/>
  <c r="AC38" i="5"/>
  <c r="AD30" i="5"/>
  <c r="AE19" i="5"/>
  <c r="AD31" i="5"/>
  <c r="AC19" i="5"/>
  <c r="AE14" i="5"/>
  <c r="AD28" i="5"/>
  <c r="AD42" i="5"/>
  <c r="AD36" i="5"/>
  <c r="AE18" i="5"/>
  <c r="AE37" i="5"/>
  <c r="AH37" i="5" s="1"/>
  <c r="AC11" i="5"/>
  <c r="AD35" i="5"/>
  <c r="AE40" i="5"/>
  <c r="AH40" i="5" s="1"/>
  <c r="AD32" i="5"/>
  <c r="AD16" i="5"/>
  <c r="AC32" i="5"/>
  <c r="AC16" i="5"/>
  <c r="AC40" i="5"/>
  <c r="AE32" i="5"/>
  <c r="AH32" i="5" s="1"/>
  <c r="AE16" i="5"/>
  <c r="AE24" i="5"/>
  <c r="AH24" i="5" s="1"/>
  <c r="AC24" i="5"/>
  <c r="AD40" i="5"/>
  <c r="AD24" i="5"/>
  <c r="AV20" i="21"/>
  <c r="AU20" i="21"/>
  <c r="AX20" i="21"/>
  <c r="AW20" i="21"/>
  <c r="AH14" i="5" l="1"/>
  <c r="AI14" i="5" s="1"/>
  <c r="AH16" i="5"/>
  <c r="AI16" i="5" s="1"/>
  <c r="O32" i="5"/>
  <c r="AF32" i="5"/>
  <c r="AI32" i="5"/>
  <c r="O19" i="5"/>
  <c r="V19" i="5"/>
  <c r="AF19" i="5"/>
  <c r="AI19" i="5"/>
  <c r="AF38" i="5"/>
  <c r="O38" i="5"/>
  <c r="AI23" i="5"/>
  <c r="O23" i="5"/>
  <c r="V23" i="5"/>
  <c r="AF23" i="5"/>
  <c r="AH17" i="5"/>
  <c r="AI17" i="5" s="1"/>
  <c r="AH28" i="5"/>
  <c r="AI25" i="5"/>
  <c r="AF25" i="5"/>
  <c r="O25" i="5"/>
  <c r="V25" i="5"/>
  <c r="AH20" i="5"/>
  <c r="AH38" i="5"/>
  <c r="AI38" i="5" s="1"/>
  <c r="AH33" i="5"/>
  <c r="AF41" i="5"/>
  <c r="O41" i="5"/>
  <c r="AH29" i="5"/>
  <c r="AI29" i="5" s="1"/>
  <c r="AF26" i="5"/>
  <c r="O26" i="5"/>
  <c r="V26" i="5"/>
  <c r="AI26" i="5"/>
  <c r="AH13" i="5"/>
  <c r="AI22" i="5"/>
  <c r="O22" i="5"/>
  <c r="AF22" i="5"/>
  <c r="V22" i="5"/>
  <c r="AW33" i="21"/>
  <c r="AV33" i="21"/>
  <c r="AX33" i="21"/>
  <c r="AX34" i="21"/>
  <c r="AV34" i="21"/>
  <c r="AW34" i="21"/>
  <c r="AX15" i="21"/>
  <c r="AV15" i="21"/>
  <c r="AW15" i="21"/>
  <c r="AU15" i="21"/>
  <c r="AF11" i="5"/>
  <c r="O11" i="5"/>
  <c r="U11" i="5"/>
  <c r="AH41" i="5"/>
  <c r="AI41" i="5" s="1"/>
  <c r="AI27" i="5"/>
  <c r="V27" i="5"/>
  <c r="AF27" i="5"/>
  <c r="O27" i="5"/>
  <c r="AF35" i="5"/>
  <c r="O35" i="5"/>
  <c r="AF12" i="5"/>
  <c r="U12" i="5"/>
  <c r="O12" i="5"/>
  <c r="O29" i="5"/>
  <c r="AF29" i="5"/>
  <c r="AI37" i="5"/>
  <c r="AF37" i="5"/>
  <c r="O37" i="5"/>
  <c r="O14" i="5"/>
  <c r="AF14" i="5"/>
  <c r="U14" i="5"/>
  <c r="BC14" i="21" s="1"/>
  <c r="BC15" i="21" s="1"/>
  <c r="BC16" i="21" s="1"/>
  <c r="BC17" i="21" s="1"/>
  <c r="BC18" i="21" s="1"/>
  <c r="BC19" i="21" s="1"/>
  <c r="BC20" i="21" s="1"/>
  <c r="BC21" i="21" s="1"/>
  <c r="BC22" i="21" s="1"/>
  <c r="BC23" i="21" s="1"/>
  <c r="BC24" i="21" s="1"/>
  <c r="BC25" i="21" s="1"/>
  <c r="BC26" i="21" s="1"/>
  <c r="AI42" i="5"/>
  <c r="O42" i="5"/>
  <c r="AF42" i="5"/>
  <c r="U42" i="5"/>
  <c r="AG42" i="5" s="1"/>
  <c r="V42" i="5" s="1"/>
  <c r="Y42" i="5" s="1"/>
  <c r="AH22" i="5"/>
  <c r="AH30" i="5"/>
  <c r="AI30" i="5" s="1"/>
  <c r="O34" i="5"/>
  <c r="AF34" i="5"/>
  <c r="U13" i="5"/>
  <c r="AI13" i="5"/>
  <c r="O13" i="5"/>
  <c r="AF13" i="5"/>
  <c r="AX17" i="21"/>
  <c r="AV17" i="21"/>
  <c r="AW17" i="21"/>
  <c r="AU17" i="21"/>
  <c r="AV31" i="21"/>
  <c r="AX31" i="21"/>
  <c r="AW31" i="21"/>
  <c r="AW18" i="21"/>
  <c r="AV18" i="21"/>
  <c r="AU18" i="21"/>
  <c r="AX18" i="21"/>
  <c r="V24" i="5"/>
  <c r="O24" i="5"/>
  <c r="AF24" i="5"/>
  <c r="AI24" i="5"/>
  <c r="AI40" i="5"/>
  <c r="AF40" i="5"/>
  <c r="O40" i="5"/>
  <c r="AH19" i="5"/>
  <c r="AH15" i="5"/>
  <c r="AI15" i="5" s="1"/>
  <c r="AH31" i="5"/>
  <c r="AI31" i="5" s="1"/>
  <c r="AI21" i="5"/>
  <c r="V21" i="5"/>
  <c r="AF21" i="5"/>
  <c r="O21" i="5"/>
  <c r="AI36" i="5"/>
  <c r="O36" i="5"/>
  <c r="AF36" i="5"/>
  <c r="AH12" i="5"/>
  <c r="AI12" i="5" s="1"/>
  <c r="AG12" i="5"/>
  <c r="V12" i="5" s="1"/>
  <c r="AF31" i="5"/>
  <c r="O31" i="5"/>
  <c r="AH35" i="5"/>
  <c r="AI35" i="5" s="1"/>
  <c r="U15" i="5"/>
  <c r="AF15" i="5"/>
  <c r="O15" i="5"/>
  <c r="U17" i="5"/>
  <c r="AG17" i="5" s="1"/>
  <c r="V17" i="5" s="1"/>
  <c r="AF17" i="5"/>
  <c r="O17" i="5"/>
  <c r="AF18" i="5"/>
  <c r="O18" i="5"/>
  <c r="U18" i="5"/>
  <c r="AW28" i="21"/>
  <c r="AX28" i="21"/>
  <c r="AV28" i="21"/>
  <c r="AV35" i="21"/>
  <c r="AW35" i="21"/>
  <c r="AX35" i="21"/>
  <c r="AF16" i="5"/>
  <c r="U16" i="5"/>
  <c r="O16" i="5"/>
  <c r="AH18" i="5"/>
  <c r="AI18" i="5" s="1"/>
  <c r="AF10" i="5"/>
  <c r="O10" i="5"/>
  <c r="U10" i="5"/>
  <c r="AG10" i="5" s="1"/>
  <c r="V10" i="5" s="1"/>
  <c r="AH34" i="5"/>
  <c r="AI34" i="5" s="1"/>
  <c r="O30" i="5"/>
  <c r="AF30" i="5"/>
  <c r="AI39" i="5"/>
  <c r="AF39" i="5"/>
  <c r="O39" i="5"/>
  <c r="AH26" i="5"/>
  <c r="AF33" i="5"/>
  <c r="O33" i="5"/>
  <c r="AI33" i="5"/>
  <c r="AH11" i="5"/>
  <c r="AI11" i="5" s="1"/>
  <c r="AI28" i="5"/>
  <c r="V28" i="5"/>
  <c r="O28" i="5"/>
  <c r="AF28" i="5"/>
  <c r="AH42" i="5"/>
  <c r="AI20" i="5"/>
  <c r="V20" i="5"/>
  <c r="O20" i="5"/>
  <c r="AF20" i="5"/>
  <c r="AH10" i="5"/>
  <c r="AI10" i="5" s="1"/>
  <c r="AV32" i="21"/>
  <c r="AX32" i="21"/>
  <c r="AW32" i="21"/>
  <c r="AX30" i="21"/>
  <c r="AW30" i="21"/>
  <c r="AV30" i="21"/>
  <c r="AV27" i="21"/>
  <c r="AX27" i="21"/>
  <c r="AW27" i="21"/>
  <c r="AX29" i="21"/>
  <c r="AW29" i="21"/>
  <c r="AV29" i="21"/>
  <c r="AV16" i="21"/>
  <c r="AX16" i="21"/>
  <c r="AW16" i="21"/>
  <c r="AU16" i="21"/>
  <c r="AV19" i="21"/>
  <c r="AU19" i="21"/>
  <c r="AW19" i="21"/>
  <c r="AX19" i="21"/>
  <c r="AW21" i="21"/>
  <c r="AU21" i="21"/>
  <c r="AX21" i="21"/>
  <c r="AV21" i="21"/>
  <c r="BS14" i="21" l="1"/>
  <c r="Y17" i="5"/>
  <c r="AB17" i="5" s="1"/>
  <c r="Y20" i="5"/>
  <c r="AB20" i="5" s="1"/>
  <c r="Q40" i="5"/>
  <c r="T40" i="5" s="1"/>
  <c r="R40" i="5"/>
  <c r="Q34" i="5"/>
  <c r="T34" i="5" s="1"/>
  <c r="R34" i="5"/>
  <c r="R14" i="5"/>
  <c r="X14" i="5" s="1"/>
  <c r="Q14" i="5"/>
  <c r="T14" i="5" s="1"/>
  <c r="Y27" i="5"/>
  <c r="AB27" i="5" s="1"/>
  <c r="AZ14" i="21"/>
  <c r="AZ15" i="21" s="1"/>
  <c r="AZ16" i="21" s="1"/>
  <c r="AZ17" i="21" s="1"/>
  <c r="AZ18" i="21" s="1"/>
  <c r="AZ19" i="21" s="1"/>
  <c r="AZ20" i="21" s="1"/>
  <c r="AZ21" i="21" s="1"/>
  <c r="AZ22" i="21" s="1"/>
  <c r="AZ23" i="21" s="1"/>
  <c r="AZ24" i="21" s="1"/>
  <c r="AZ25" i="21" s="1"/>
  <c r="AZ26" i="21" s="1"/>
  <c r="Q26" i="5"/>
  <c r="T26" i="5" s="1"/>
  <c r="R26" i="5"/>
  <c r="Q25" i="5"/>
  <c r="T25" i="5" s="1"/>
  <c r="R25" i="5"/>
  <c r="AG11" i="5"/>
  <c r="V11" i="5" s="1"/>
  <c r="R33" i="5"/>
  <c r="Q33" i="5"/>
  <c r="T33" i="5" s="1"/>
  <c r="Q16" i="5"/>
  <c r="T16" i="5" s="1"/>
  <c r="R16" i="5"/>
  <c r="X16" i="5" s="1"/>
  <c r="R17" i="5"/>
  <c r="X17" i="5" s="1"/>
  <c r="Q17" i="5"/>
  <c r="T17" i="5" s="1"/>
  <c r="Q21" i="5"/>
  <c r="T21" i="5" s="1"/>
  <c r="R21" i="5"/>
  <c r="R24" i="5"/>
  <c r="Q24" i="5"/>
  <c r="T24" i="5" s="1"/>
  <c r="BB14" i="21"/>
  <c r="BB15" i="21" s="1"/>
  <c r="BB16" i="21" s="1"/>
  <c r="BB17" i="21" s="1"/>
  <c r="BB18" i="21" s="1"/>
  <c r="BB19" i="21" s="1"/>
  <c r="BB20" i="21" s="1"/>
  <c r="BB21" i="21" s="1"/>
  <c r="BB22" i="21" s="1"/>
  <c r="BB23" i="21" s="1"/>
  <c r="BB24" i="21" s="1"/>
  <c r="BB25" i="21" s="1"/>
  <c r="BB26" i="21" s="1"/>
  <c r="W42" i="5"/>
  <c r="AA42" i="5" s="1"/>
  <c r="R12" i="5"/>
  <c r="X12" i="5" s="1"/>
  <c r="Q12" i="5"/>
  <c r="T12" i="5" s="1"/>
  <c r="R11" i="5"/>
  <c r="X11" i="5" s="1"/>
  <c r="Q11" i="5"/>
  <c r="T11" i="5" s="1"/>
  <c r="Q22" i="5"/>
  <c r="T22" i="5" s="1"/>
  <c r="R22" i="5"/>
  <c r="Y23" i="5"/>
  <c r="AB23" i="5" s="1"/>
  <c r="Q38" i="5"/>
  <c r="T38" i="5" s="1"/>
  <c r="R38" i="5"/>
  <c r="AB42" i="5"/>
  <c r="R28" i="5"/>
  <c r="Q28" i="5"/>
  <c r="T28" i="5" s="1"/>
  <c r="Q39" i="5"/>
  <c r="T39" i="5" s="1"/>
  <c r="R39" i="5"/>
  <c r="BE14" i="21"/>
  <c r="BE15" i="21" s="1"/>
  <c r="BE16" i="21" s="1"/>
  <c r="BE17" i="21" s="1"/>
  <c r="BE18" i="21" s="1"/>
  <c r="BE19" i="21" s="1"/>
  <c r="BE20" i="21" s="1"/>
  <c r="BE21" i="21" s="1"/>
  <c r="BE22" i="21" s="1"/>
  <c r="BE23" i="21" s="1"/>
  <c r="BE24" i="21" s="1"/>
  <c r="BE25" i="21" s="1"/>
  <c r="BE26" i="21" s="1"/>
  <c r="BG14" i="21"/>
  <c r="BG15" i="21" s="1"/>
  <c r="BG16" i="21" s="1"/>
  <c r="BG17" i="21" s="1"/>
  <c r="BG18" i="21" s="1"/>
  <c r="BG19" i="21" s="1"/>
  <c r="BG20" i="21" s="1"/>
  <c r="BG21" i="21" s="1"/>
  <c r="BG22" i="21" s="1"/>
  <c r="BG23" i="21" s="1"/>
  <c r="BG24" i="21" s="1"/>
  <c r="BG25" i="21" s="1"/>
  <c r="BG26" i="21" s="1"/>
  <c r="Y12" i="5"/>
  <c r="AB12" i="5" s="1"/>
  <c r="BN14" i="21"/>
  <c r="Q36" i="5"/>
  <c r="T36" i="5" s="1"/>
  <c r="R36" i="5"/>
  <c r="Y24" i="5"/>
  <c r="AB24" i="5" s="1"/>
  <c r="Q37" i="5"/>
  <c r="T37" i="5" s="1"/>
  <c r="R37" i="5"/>
  <c r="BA14" i="21"/>
  <c r="BA15" i="21" s="1"/>
  <c r="BA16" i="21" s="1"/>
  <c r="BA17" i="21" s="1"/>
  <c r="BA18" i="21" s="1"/>
  <c r="BA19" i="21" s="1"/>
  <c r="BA20" i="21" s="1"/>
  <c r="BA21" i="21" s="1"/>
  <c r="BA22" i="21" s="1"/>
  <c r="BA23" i="21" s="1"/>
  <c r="BA24" i="21" s="1"/>
  <c r="BA25" i="21" s="1"/>
  <c r="BA26" i="21" s="1"/>
  <c r="W12" i="5"/>
  <c r="AA12" i="5" s="1"/>
  <c r="Q35" i="5"/>
  <c r="T35" i="5" s="1"/>
  <c r="R35" i="5"/>
  <c r="Q27" i="5"/>
  <c r="T27" i="5" s="1"/>
  <c r="R27" i="5"/>
  <c r="R41" i="5"/>
  <c r="Q41" i="5"/>
  <c r="T41" i="5" s="1"/>
  <c r="R23" i="5"/>
  <c r="Q23" i="5"/>
  <c r="T23" i="5" s="1"/>
  <c r="Y19" i="5"/>
  <c r="AB19" i="5" s="1"/>
  <c r="K13" i="20"/>
  <c r="K12" i="20"/>
  <c r="K40" i="20"/>
  <c r="K41" i="20"/>
  <c r="K11" i="20"/>
  <c r="K14" i="20"/>
  <c r="K9" i="20"/>
  <c r="K10" i="20"/>
  <c r="K8" i="20"/>
  <c r="R32" i="5"/>
  <c r="U32" i="5" s="1"/>
  <c r="Q32" i="5"/>
  <c r="T32" i="5" s="1"/>
  <c r="AG14" i="5"/>
  <c r="V14" i="5" s="1"/>
  <c r="R10" i="5"/>
  <c r="X10" i="5" s="1"/>
  <c r="Q10" i="5"/>
  <c r="T10" i="5" s="1"/>
  <c r="R15" i="5"/>
  <c r="X15" i="5" s="1"/>
  <c r="Q15" i="5"/>
  <c r="T15" i="5" s="1"/>
  <c r="BL14" i="21"/>
  <c r="Y10" i="5"/>
  <c r="AB10" i="5" s="1"/>
  <c r="Q20" i="5"/>
  <c r="T20" i="5" s="1"/>
  <c r="R20" i="5"/>
  <c r="Y28" i="5"/>
  <c r="AB28" i="5" s="1"/>
  <c r="BU27" i="21"/>
  <c r="BU28" i="21" s="1"/>
  <c r="BU29" i="21" s="1"/>
  <c r="BU30" i="21" s="1"/>
  <c r="BU31" i="21" s="1"/>
  <c r="BU32" i="21" s="1"/>
  <c r="BU33" i="21" s="1"/>
  <c r="BU34" i="21" s="1"/>
  <c r="BU35" i="21" s="1"/>
  <c r="R30" i="5"/>
  <c r="Q30" i="5"/>
  <c r="T30" i="5" s="1"/>
  <c r="AY14" i="21"/>
  <c r="W10" i="5"/>
  <c r="AA10" i="5" s="1"/>
  <c r="J36" i="20"/>
  <c r="J30" i="20"/>
  <c r="J33" i="20"/>
  <c r="J34" i="20"/>
  <c r="J38" i="20"/>
  <c r="J31" i="20"/>
  <c r="J29" i="20"/>
  <c r="J37" i="20"/>
  <c r="J28" i="20"/>
  <c r="J39" i="20"/>
  <c r="J35" i="20"/>
  <c r="J32" i="20"/>
  <c r="J27" i="20"/>
  <c r="AG18" i="5"/>
  <c r="V18" i="5" s="1"/>
  <c r="Q18" i="5"/>
  <c r="T18" i="5" s="1"/>
  <c r="R18" i="5"/>
  <c r="X18" i="5" s="1"/>
  <c r="BF14" i="21"/>
  <c r="BF15" i="21" s="1"/>
  <c r="BF16" i="21" s="1"/>
  <c r="BF17" i="21" s="1"/>
  <c r="BF18" i="21" s="1"/>
  <c r="BF19" i="21" s="1"/>
  <c r="BF20" i="21" s="1"/>
  <c r="BF21" i="21" s="1"/>
  <c r="BF22" i="21" s="1"/>
  <c r="BF23" i="21" s="1"/>
  <c r="BF24" i="21" s="1"/>
  <c r="BF25" i="21" s="1"/>
  <c r="BF26" i="21" s="1"/>
  <c r="W17" i="5"/>
  <c r="AA17" i="5" s="1"/>
  <c r="BD14" i="21"/>
  <c r="BD15" i="21" s="1"/>
  <c r="BD16" i="21" s="1"/>
  <c r="BD17" i="21" s="1"/>
  <c r="BD18" i="21" s="1"/>
  <c r="BD19" i="21" s="1"/>
  <c r="BD20" i="21" s="1"/>
  <c r="BD21" i="21" s="1"/>
  <c r="BD22" i="21" s="1"/>
  <c r="BD23" i="21" s="1"/>
  <c r="BD24" i="21" s="1"/>
  <c r="BD25" i="21" s="1"/>
  <c r="BD26" i="21" s="1"/>
  <c r="Q31" i="5"/>
  <c r="T31" i="5" s="1"/>
  <c r="R31" i="5"/>
  <c r="Y21" i="5"/>
  <c r="AB21" i="5" s="1"/>
  <c r="AG15" i="5"/>
  <c r="V15" i="5" s="1"/>
  <c r="R13" i="5"/>
  <c r="X13" i="5" s="1"/>
  <c r="Q13" i="5"/>
  <c r="T13" i="5" s="1"/>
  <c r="R42" i="5"/>
  <c r="X42" i="5" s="1"/>
  <c r="Z42" i="5" s="1"/>
  <c r="Q42" i="5"/>
  <c r="T42" i="5" s="1"/>
  <c r="R29" i="5"/>
  <c r="Q29" i="5"/>
  <c r="T29" i="5" s="1"/>
  <c r="Y22" i="5"/>
  <c r="AB22" i="5" s="1"/>
  <c r="AG13" i="5"/>
  <c r="V13" i="5" s="1"/>
  <c r="Y26" i="5"/>
  <c r="AB26" i="5" s="1"/>
  <c r="Y25" i="5"/>
  <c r="AB25" i="5" s="1"/>
  <c r="Q19" i="5"/>
  <c r="T19" i="5" s="1"/>
  <c r="R19" i="5"/>
  <c r="AG16" i="5"/>
  <c r="V16" i="5" s="1"/>
  <c r="AX22" i="21"/>
  <c r="AW22" i="21"/>
  <c r="AV22" i="21"/>
  <c r="AU22" i="21"/>
  <c r="AD14" i="21"/>
  <c r="Z17" i="5" l="1"/>
  <c r="Z10" i="5"/>
  <c r="Y13" i="5"/>
  <c r="AB13" i="5" s="1"/>
  <c r="BO14" i="21"/>
  <c r="U29" i="5"/>
  <c r="U31" i="5"/>
  <c r="X31" i="5" s="1"/>
  <c r="Y18" i="5"/>
  <c r="AB18" i="5" s="1"/>
  <c r="BT14" i="21"/>
  <c r="U20" i="5"/>
  <c r="X20" i="5" s="1"/>
  <c r="Z20" i="5" s="1"/>
  <c r="K32" i="20"/>
  <c r="K33" i="20"/>
  <c r="K34" i="20"/>
  <c r="W14" i="5"/>
  <c r="AA14" i="5" s="1"/>
  <c r="Y14" i="5"/>
  <c r="AB14" i="5" s="1"/>
  <c r="BP14" i="21"/>
  <c r="X35" i="5"/>
  <c r="U35" i="5"/>
  <c r="U37" i="5"/>
  <c r="X37" i="5" s="1"/>
  <c r="W18" i="5"/>
  <c r="AA18" i="5" s="1"/>
  <c r="U24" i="5"/>
  <c r="U33" i="5"/>
  <c r="X33" i="5" s="1"/>
  <c r="U26" i="5"/>
  <c r="X26" i="5" s="1"/>
  <c r="Z26" i="5" s="1"/>
  <c r="K35" i="20"/>
  <c r="BR14" i="21"/>
  <c r="Y16" i="5"/>
  <c r="AB16" i="5" s="1"/>
  <c r="Y15" i="5"/>
  <c r="AB15" i="5" s="1"/>
  <c r="BQ14" i="21"/>
  <c r="AQ14" i="21" s="1"/>
  <c r="BQ15" i="21" s="1"/>
  <c r="U30" i="5"/>
  <c r="K39" i="20"/>
  <c r="K38" i="20"/>
  <c r="K30" i="20"/>
  <c r="U41" i="5"/>
  <c r="U38" i="5"/>
  <c r="U22" i="5"/>
  <c r="W13" i="5"/>
  <c r="AA13" i="5" s="1"/>
  <c r="U21" i="5"/>
  <c r="X21" i="5" s="1"/>
  <c r="Z21" i="5" s="1"/>
  <c r="Y11" i="5"/>
  <c r="AB11" i="5" s="1"/>
  <c r="BM14" i="21"/>
  <c r="AM14" i="21" s="1"/>
  <c r="BM15" i="21" s="1"/>
  <c r="U39" i="5"/>
  <c r="U19" i="5"/>
  <c r="X19" i="5" s="1"/>
  <c r="Z19" i="5" s="1"/>
  <c r="W15" i="5"/>
  <c r="AA15" i="5" s="1"/>
  <c r="K27" i="20"/>
  <c r="K36" i="20"/>
  <c r="K37" i="20"/>
  <c r="X32" i="5"/>
  <c r="L3" i="21"/>
  <c r="AG32" i="5"/>
  <c r="V32" i="5" s="1"/>
  <c r="U27" i="5"/>
  <c r="X27" i="5" s="1"/>
  <c r="Z27" i="5" s="1"/>
  <c r="W16" i="5"/>
  <c r="AA16" i="5" s="1"/>
  <c r="Z12" i="5"/>
  <c r="U25" i="5"/>
  <c r="X25" i="5" s="1"/>
  <c r="Z25" i="5" s="1"/>
  <c r="W11" i="5"/>
  <c r="AA11" i="5" s="1"/>
  <c r="U40" i="5"/>
  <c r="X40" i="5" s="1"/>
  <c r="U36" i="5"/>
  <c r="X36" i="5" s="1"/>
  <c r="U34" i="5"/>
  <c r="X34" i="5" s="1"/>
  <c r="AY12" i="21"/>
  <c r="AY15" i="2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K31" i="20"/>
  <c r="K29" i="20"/>
  <c r="K28" i="20"/>
  <c r="U23" i="5"/>
  <c r="X23" i="5" s="1"/>
  <c r="Z23" i="5" s="1"/>
  <c r="U28" i="5"/>
  <c r="X28" i="5" s="1"/>
  <c r="Z28" i="5" s="1"/>
  <c r="AW23" i="21"/>
  <c r="AW14" i="21"/>
  <c r="AS14" i="21"/>
  <c r="BS15" i="21" s="1"/>
  <c r="AO14" i="21"/>
  <c r="BO15" i="21" s="1"/>
  <c r="AT14" i="21"/>
  <c r="BT15" i="21" s="1"/>
  <c r="AV14" i="21"/>
  <c r="AR14" i="21"/>
  <c r="BR15" i="21" s="1"/>
  <c r="AN14" i="21"/>
  <c r="BN15" i="21" s="1"/>
  <c r="AU14" i="21"/>
  <c r="AX14" i="21"/>
  <c r="AL14" i="21"/>
  <c r="AP14" i="21"/>
  <c r="BP15" i="21" s="1"/>
  <c r="AU23" i="21"/>
  <c r="AV23" i="21"/>
  <c r="AX23" i="21"/>
  <c r="X27" i="20"/>
  <c r="Z15" i="5" l="1"/>
  <c r="Z14" i="5"/>
  <c r="Z13" i="5"/>
  <c r="I3" i="21"/>
  <c r="J19" i="20"/>
  <c r="J17" i="20"/>
  <c r="J16" i="20"/>
  <c r="J21" i="20"/>
  <c r="J18" i="20"/>
  <c r="J15" i="20"/>
  <c r="AG29" i="5"/>
  <c r="V29" i="5" s="1"/>
  <c r="W29" i="5" s="1"/>
  <c r="AA29" i="5" s="1"/>
  <c r="J22" i="20"/>
  <c r="J25" i="20"/>
  <c r="J24" i="20"/>
  <c r="J20" i="20"/>
  <c r="J23" i="20"/>
  <c r="J26" i="20"/>
  <c r="R3" i="21"/>
  <c r="AG38" i="5"/>
  <c r="V38" i="5" s="1"/>
  <c r="W38" i="5" s="1"/>
  <c r="AA38" i="5" s="1"/>
  <c r="J3" i="21"/>
  <c r="AG30" i="5"/>
  <c r="V30" i="5" s="1"/>
  <c r="W30" i="5" s="1"/>
  <c r="AA30" i="5" s="1"/>
  <c r="J11" i="20"/>
  <c r="AG24" i="5"/>
  <c r="W24" i="5"/>
  <c r="AA24" i="5" s="1"/>
  <c r="BD27" i="21"/>
  <c r="W28" i="5"/>
  <c r="AA28" i="5" s="1"/>
  <c r="BH27" i="21"/>
  <c r="AU27" i="21" s="1"/>
  <c r="BH28" i="21" s="1"/>
  <c r="AU28" i="21" s="1"/>
  <c r="BH29" i="21" s="1"/>
  <c r="AU29" i="21" s="1"/>
  <c r="BH30" i="21" s="1"/>
  <c r="AU30" i="21" s="1"/>
  <c r="BH31" i="21" s="1"/>
  <c r="AU31" i="21" s="1"/>
  <c r="BH32" i="21" s="1"/>
  <c r="AU32" i="21" s="1"/>
  <c r="BH33" i="21" s="1"/>
  <c r="AU33" i="21" s="1"/>
  <c r="BH34" i="21" s="1"/>
  <c r="AU34" i="21" s="1"/>
  <c r="BH35" i="21" s="1"/>
  <c r="AU35" i="21" s="1"/>
  <c r="AG28" i="5"/>
  <c r="AG25" i="5"/>
  <c r="BE27" i="21"/>
  <c r="AR27" i="21" s="1"/>
  <c r="BE28" i="21" s="1"/>
  <c r="AR28" i="21" s="1"/>
  <c r="BE29" i="21" s="1"/>
  <c r="AR29" i="21" s="1"/>
  <c r="BE30" i="21" s="1"/>
  <c r="AR30" i="21" s="1"/>
  <c r="BE31" i="21" s="1"/>
  <c r="AR31" i="21" s="1"/>
  <c r="BE32" i="21" s="1"/>
  <c r="AR32" i="21" s="1"/>
  <c r="BE33" i="21" s="1"/>
  <c r="AR33" i="21" s="1"/>
  <c r="BE34" i="21" s="1"/>
  <c r="AR34" i="21" s="1"/>
  <c r="BE35" i="21" s="1"/>
  <c r="AR35" i="21" s="1"/>
  <c r="W25" i="5"/>
  <c r="AA25" i="5" s="1"/>
  <c r="AG27" i="5"/>
  <c r="BG27" i="21"/>
  <c r="AT27" i="21" s="1"/>
  <c r="BG28" i="21" s="1"/>
  <c r="AT28" i="21" s="1"/>
  <c r="BG29" i="21" s="1"/>
  <c r="AT29" i="21" s="1"/>
  <c r="BG30" i="21" s="1"/>
  <c r="AT30" i="21" s="1"/>
  <c r="BG31" i="21" s="1"/>
  <c r="AT31" i="21" s="1"/>
  <c r="BG32" i="21" s="1"/>
  <c r="AT32" i="21" s="1"/>
  <c r="BG33" i="21" s="1"/>
  <c r="AT33" i="21" s="1"/>
  <c r="BG34" i="21" s="1"/>
  <c r="AT34" i="21" s="1"/>
  <c r="BG35" i="21" s="1"/>
  <c r="AT35" i="21" s="1"/>
  <c r="W27" i="5"/>
  <c r="AA27" i="5" s="1"/>
  <c r="AY27" i="21"/>
  <c r="W19" i="5"/>
  <c r="AA19" i="5" s="1"/>
  <c r="J12" i="20"/>
  <c r="J10" i="20"/>
  <c r="J9" i="20"/>
  <c r="J40" i="20"/>
  <c r="J14" i="20"/>
  <c r="J13" i="20"/>
  <c r="AG19" i="5"/>
  <c r="J41" i="20"/>
  <c r="J8" i="20"/>
  <c r="X38" i="5"/>
  <c r="X30" i="5"/>
  <c r="M3" i="21"/>
  <c r="AG33" i="5"/>
  <c r="V33" i="5" s="1"/>
  <c r="W33" i="5" s="1"/>
  <c r="AA33" i="5" s="1"/>
  <c r="Z11" i="5"/>
  <c r="O3" i="21"/>
  <c r="AG35" i="5"/>
  <c r="V35" i="5" s="1"/>
  <c r="AZ27" i="21"/>
  <c r="W20" i="5"/>
  <c r="AA20" i="5" s="1"/>
  <c r="AG20" i="5"/>
  <c r="K3" i="21"/>
  <c r="AG31" i="5"/>
  <c r="V31" i="5" s="1"/>
  <c r="W31" i="5" s="1"/>
  <c r="AA31" i="5" s="1"/>
  <c r="X29" i="5"/>
  <c r="P3" i="21"/>
  <c r="AG36" i="5"/>
  <c r="V36" i="5" s="1"/>
  <c r="W36" i="5" s="1"/>
  <c r="AA36" i="5" s="1"/>
  <c r="L4" i="21"/>
  <c r="W32" i="5"/>
  <c r="AA32" i="5" s="1"/>
  <c r="Y32" i="5"/>
  <c r="AB32" i="5" s="1"/>
  <c r="N3" i="21"/>
  <c r="AG34" i="5"/>
  <c r="V34" i="5" s="1"/>
  <c r="BJ36" i="21"/>
  <c r="T3" i="21"/>
  <c r="AG40" i="5"/>
  <c r="V40" i="5" s="1"/>
  <c r="W40" i="5" s="1"/>
  <c r="AA40" i="5" s="1"/>
  <c r="Z32" i="5"/>
  <c r="Z18" i="5"/>
  <c r="BI36" i="21"/>
  <c r="S3" i="21"/>
  <c r="AG39" i="5"/>
  <c r="V39" i="5" s="1"/>
  <c r="W39" i="5" s="1"/>
  <c r="AA39" i="5" s="1"/>
  <c r="Z16" i="5"/>
  <c r="BB27" i="21"/>
  <c r="AO27" i="21" s="1"/>
  <c r="BB28" i="21" s="1"/>
  <c r="AO28" i="21" s="1"/>
  <c r="BB29" i="21" s="1"/>
  <c r="AO29" i="21" s="1"/>
  <c r="BB30" i="21" s="1"/>
  <c r="AO30" i="21" s="1"/>
  <c r="BB31" i="21" s="1"/>
  <c r="AO31" i="21" s="1"/>
  <c r="BB32" i="21" s="1"/>
  <c r="AO32" i="21" s="1"/>
  <c r="BB33" i="21" s="1"/>
  <c r="AO33" i="21" s="1"/>
  <c r="BB34" i="21" s="1"/>
  <c r="W22" i="5"/>
  <c r="AA22" i="5" s="1"/>
  <c r="AG22" i="5"/>
  <c r="BK36" i="21"/>
  <c r="U3" i="21"/>
  <c r="AG41" i="5"/>
  <c r="V41" i="5" s="1"/>
  <c r="AG23" i="5"/>
  <c r="W23" i="5"/>
  <c r="AA23" i="5" s="1"/>
  <c r="BC27" i="21"/>
  <c r="AP27" i="21" s="1"/>
  <c r="BC28" i="21" s="1"/>
  <c r="AP28" i="21" s="1"/>
  <c r="BC29" i="21" s="1"/>
  <c r="AP29" i="21" s="1"/>
  <c r="BC30" i="21" s="1"/>
  <c r="AP30" i="21" s="1"/>
  <c r="BC31" i="21" s="1"/>
  <c r="AP31" i="21" s="1"/>
  <c r="BC32" i="21" s="1"/>
  <c r="AP32" i="21" s="1"/>
  <c r="X39" i="5"/>
  <c r="W21" i="5"/>
  <c r="AA21" i="5" s="1"/>
  <c r="AG21" i="5"/>
  <c r="BA27" i="21"/>
  <c r="X22" i="5"/>
  <c r="Z22" i="5" s="1"/>
  <c r="X41" i="5"/>
  <c r="BF27" i="21"/>
  <c r="W26" i="5"/>
  <c r="AA26" i="5" s="1"/>
  <c r="AG26" i="5"/>
  <c r="X24" i="5"/>
  <c r="Z24" i="5" s="1"/>
  <c r="AG37" i="5"/>
  <c r="V37" i="5" s="1"/>
  <c r="W37" i="5" s="1"/>
  <c r="AA37" i="5" s="1"/>
  <c r="BG36" i="21"/>
  <c r="Q3" i="21"/>
  <c r="Y27" i="20"/>
  <c r="BL15" i="21"/>
  <c r="AL15" i="21" s="1"/>
  <c r="AU24" i="21"/>
  <c r="AN15" i="21"/>
  <c r="BN16" i="21" s="1"/>
  <c r="AO15" i="21"/>
  <c r="BO16" i="21" s="1"/>
  <c r="AM15" i="21"/>
  <c r="BM16" i="21" s="1"/>
  <c r="AR15" i="21"/>
  <c r="BR16" i="21" s="1"/>
  <c r="AS15" i="21"/>
  <c r="BS16" i="21" s="1"/>
  <c r="AP15" i="21"/>
  <c r="BP16" i="21" s="1"/>
  <c r="AQ15" i="21"/>
  <c r="BQ16" i="21" s="1"/>
  <c r="AX24" i="21"/>
  <c r="AV24" i="21"/>
  <c r="AT15" i="21"/>
  <c r="BT16" i="21" s="1"/>
  <c r="AW24" i="21"/>
  <c r="X28" i="20"/>
  <c r="BE36" i="21" l="1"/>
  <c r="BE37" i="21" s="1"/>
  <c r="BH36" i="21"/>
  <c r="AO34" i="21"/>
  <c r="BB35" i="21" s="1"/>
  <c r="Y34" i="5"/>
  <c r="N4" i="21"/>
  <c r="O4" i="21"/>
  <c r="Y35" i="5"/>
  <c r="AX36" i="21"/>
  <c r="U14" i="21" s="1"/>
  <c r="AV36" i="21"/>
  <c r="S14" i="21" s="1"/>
  <c r="BW36" i="21"/>
  <c r="Y40" i="5"/>
  <c r="T4" i="21"/>
  <c r="W34" i="5"/>
  <c r="AA34" i="5" s="1"/>
  <c r="P4" i="21"/>
  <c r="Y36" i="5"/>
  <c r="K4" i="21"/>
  <c r="Y31" i="5"/>
  <c r="W35" i="5"/>
  <c r="AA35" i="5" s="1"/>
  <c r="Y33" i="5"/>
  <c r="M4" i="21"/>
  <c r="AL27" i="21"/>
  <c r="AY28" i="21" s="1"/>
  <c r="AT36" i="21"/>
  <c r="Q14" i="21" s="1"/>
  <c r="AN27" i="21"/>
  <c r="BA28" i="21" s="1"/>
  <c r="BX36" i="21"/>
  <c r="BX37" i="21" s="1"/>
  <c r="U4" i="21"/>
  <c r="Y41" i="5"/>
  <c r="AB41" i="5" s="1"/>
  <c r="Y29" i="5"/>
  <c r="AB29" i="5" s="1"/>
  <c r="I4" i="21"/>
  <c r="K24" i="20"/>
  <c r="K26" i="20"/>
  <c r="K22" i="20"/>
  <c r="K20" i="20"/>
  <c r="K17" i="20"/>
  <c r="K19" i="20"/>
  <c r="K15" i="20"/>
  <c r="K23" i="20"/>
  <c r="K16" i="20"/>
  <c r="K25" i="20"/>
  <c r="K21" i="20"/>
  <c r="K18" i="20"/>
  <c r="Q4" i="21"/>
  <c r="Y37" i="5"/>
  <c r="AS27" i="21"/>
  <c r="BF28" i="21"/>
  <c r="AS28" i="21" s="1"/>
  <c r="BF29" i="21" s="1"/>
  <c r="AS29" i="21" s="1"/>
  <c r="BF30" i="21" s="1"/>
  <c r="AS30" i="21" s="1"/>
  <c r="BF31" i="21" s="1"/>
  <c r="AS31" i="21" s="1"/>
  <c r="BF32" i="21" s="1"/>
  <c r="AS32" i="21" s="1"/>
  <c r="BF33" i="21" s="1"/>
  <c r="AS33" i="21" s="1"/>
  <c r="BF34" i="21" s="1"/>
  <c r="AS34" i="21" s="1"/>
  <c r="BF35" i="21" s="1"/>
  <c r="W41" i="5"/>
  <c r="AA41" i="5" s="1"/>
  <c r="BV36" i="21"/>
  <c r="BV37" i="21" s="1"/>
  <c r="Y39" i="5"/>
  <c r="AB39" i="5" s="1"/>
  <c r="S4" i="21"/>
  <c r="AO36" i="21"/>
  <c r="AN36" i="21"/>
  <c r="K14" i="21" s="1"/>
  <c r="AM27" i="21"/>
  <c r="AZ28" i="21"/>
  <c r="AR36" i="21"/>
  <c r="O14" i="21" s="1"/>
  <c r="AL36" i="21"/>
  <c r="AP36" i="21"/>
  <c r="M14" i="21" s="1"/>
  <c r="AQ27" i="21"/>
  <c r="BD28" i="21" s="1"/>
  <c r="Y30" i="5"/>
  <c r="AB30" i="5" s="1"/>
  <c r="J4" i="21"/>
  <c r="BU36" i="21"/>
  <c r="Y38" i="5"/>
  <c r="AB38" i="5" s="1"/>
  <c r="R4" i="21"/>
  <c r="Y28" i="20"/>
  <c r="BL16" i="21"/>
  <c r="AL16" i="21" s="1"/>
  <c r="AM16" i="21"/>
  <c r="AQ16" i="21"/>
  <c r="BQ17" i="21" s="1"/>
  <c r="AT16" i="21"/>
  <c r="AS16" i="21"/>
  <c r="BS17" i="21" s="1"/>
  <c r="AN16" i="21"/>
  <c r="BN17" i="21" s="1"/>
  <c r="AV26" i="21"/>
  <c r="S26" i="21" s="1"/>
  <c r="AV25" i="21"/>
  <c r="AW26" i="21"/>
  <c r="T26" i="21" s="1"/>
  <c r="AW25" i="21"/>
  <c r="AX25" i="21"/>
  <c r="AX26" i="21"/>
  <c r="U26" i="21" s="1"/>
  <c r="BC33" i="21"/>
  <c r="AP33" i="21" s="1"/>
  <c r="BC34" i="21" s="1"/>
  <c r="AP16" i="21"/>
  <c r="AR16" i="21"/>
  <c r="BR17" i="21" s="1"/>
  <c r="AO16" i="21"/>
  <c r="BO17" i="21" s="1"/>
  <c r="AU26" i="21"/>
  <c r="R26" i="21" s="1"/>
  <c r="AU25" i="21"/>
  <c r="X29" i="20"/>
  <c r="W8" i="20"/>
  <c r="AS35" i="21" l="1"/>
  <c r="BF36" i="21"/>
  <c r="AO35" i="21"/>
  <c r="BB36" i="21"/>
  <c r="BB37" i="21" s="1"/>
  <c r="BI37" i="21"/>
  <c r="BK37" i="21"/>
  <c r="Y8" i="20"/>
  <c r="AQ28" i="21"/>
  <c r="BD29" i="21"/>
  <c r="AN28" i="21"/>
  <c r="BA29" i="21" s="1"/>
  <c r="AT37" i="21"/>
  <c r="Q15" i="21" s="1"/>
  <c r="L14" i="21"/>
  <c r="Z38" i="5"/>
  <c r="AB33" i="5"/>
  <c r="Z33" i="5"/>
  <c r="AS36" i="21"/>
  <c r="AW36" i="21"/>
  <c r="BW37" i="21" s="1"/>
  <c r="AQ36" i="21"/>
  <c r="AM36" i="21"/>
  <c r="AL28" i="21"/>
  <c r="Z39" i="5"/>
  <c r="Z29" i="5"/>
  <c r="AV37" i="21"/>
  <c r="S15" i="21" s="1"/>
  <c r="AB37" i="5"/>
  <c r="Z37" i="5"/>
  <c r="AU36" i="21"/>
  <c r="BG37" i="21"/>
  <c r="Z30" i="5"/>
  <c r="AB36" i="5"/>
  <c r="Z36" i="5"/>
  <c r="AB35" i="5"/>
  <c r="Z35" i="5"/>
  <c r="I14" i="21"/>
  <c r="AM28" i="21"/>
  <c r="AZ29" i="21" s="1"/>
  <c r="AX37" i="21"/>
  <c r="U15" i="21" s="1"/>
  <c r="AB31" i="5"/>
  <c r="Z31" i="5"/>
  <c r="AB40" i="5"/>
  <c r="Z40" i="5"/>
  <c r="AB34" i="5"/>
  <c r="Z34" i="5"/>
  <c r="Z41" i="5"/>
  <c r="Y29" i="20"/>
  <c r="BL17" i="21"/>
  <c r="AL17" i="21" s="1"/>
  <c r="AN17" i="21"/>
  <c r="BN18" i="21" s="1"/>
  <c r="BT17" i="21"/>
  <c r="BP17" i="21"/>
  <c r="AP17" i="21" s="1"/>
  <c r="BM17" i="21"/>
  <c r="AO17" i="21"/>
  <c r="BO18" i="21" s="1"/>
  <c r="AQ17" i="21"/>
  <c r="BQ18" i="21" s="1"/>
  <c r="AP34" i="21"/>
  <c r="BC35" i="21" s="1"/>
  <c r="AR17" i="21"/>
  <c r="BR18" i="21" s="1"/>
  <c r="AS17" i="21"/>
  <c r="BS18" i="21" s="1"/>
  <c r="W15" i="20"/>
  <c r="W9" i="20"/>
  <c r="X15" i="20"/>
  <c r="AP35" i="21" l="1"/>
  <c r="BC36" i="21"/>
  <c r="BC37" i="21" s="1"/>
  <c r="BK38" i="21"/>
  <c r="AX38" i="21" s="1"/>
  <c r="BX38" i="21"/>
  <c r="Y9" i="20"/>
  <c r="Y15" i="20"/>
  <c r="AM29" i="21"/>
  <c r="AZ30" i="21" s="1"/>
  <c r="AN29" i="21"/>
  <c r="BA30" i="21" s="1"/>
  <c r="R14" i="21"/>
  <c r="BH37" i="21"/>
  <c r="BI38" i="21"/>
  <c r="BG38" i="21"/>
  <c r="AN37" i="21"/>
  <c r="N14" i="21"/>
  <c r="AQ29" i="21"/>
  <c r="BD30" i="21" s="1"/>
  <c r="AL37" i="21"/>
  <c r="AP37" i="21"/>
  <c r="M15" i="21" s="1"/>
  <c r="AR37" i="21"/>
  <c r="BF37" i="21"/>
  <c r="P14" i="21"/>
  <c r="BU37" i="21"/>
  <c r="BV38" i="21"/>
  <c r="AY29" i="21"/>
  <c r="J14" i="21"/>
  <c r="AO37" i="21"/>
  <c r="T14" i="21"/>
  <c r="BJ37" i="21"/>
  <c r="BL18" i="21"/>
  <c r="AL18" i="21" s="1"/>
  <c r="AN18" i="21"/>
  <c r="AT17" i="21"/>
  <c r="BT18" i="21" s="1"/>
  <c r="BP18" i="21"/>
  <c r="AP18" i="21" s="1"/>
  <c r="AM17" i="21"/>
  <c r="AQ18" i="21"/>
  <c r="BQ19" i="21" s="1"/>
  <c r="AR18" i="21"/>
  <c r="BR19" i="21" s="1"/>
  <c r="AO18" i="21"/>
  <c r="AS18" i="21"/>
  <c r="X30" i="20"/>
  <c r="U16" i="21" l="1"/>
  <c r="BX39" i="21"/>
  <c r="BK39" i="21"/>
  <c r="BC38" i="21"/>
  <c r="AQ30" i="21"/>
  <c r="BD31" i="21" s="1"/>
  <c r="AW37" i="21"/>
  <c r="BJ38" i="21" s="1"/>
  <c r="L15" i="21"/>
  <c r="AM37" i="21"/>
  <c r="O15" i="21"/>
  <c r="BE38" i="21"/>
  <c r="I15" i="21"/>
  <c r="K15" i="21"/>
  <c r="AN30" i="21"/>
  <c r="BA31" i="21" s="1"/>
  <c r="AX39" i="21"/>
  <c r="U17" i="21" s="1"/>
  <c r="AV38" i="21"/>
  <c r="S16" i="21" s="1"/>
  <c r="AP38" i="21"/>
  <c r="M16" i="21" s="1"/>
  <c r="BB38" i="21"/>
  <c r="AL29" i="21"/>
  <c r="AS37" i="21"/>
  <c r="BF38" i="21" s="1"/>
  <c r="AQ37" i="21"/>
  <c r="AT38" i="21"/>
  <c r="Q16" i="21" s="1"/>
  <c r="AU37" i="21"/>
  <c r="R15" i="21" s="1"/>
  <c r="BV39" i="21"/>
  <c r="AM30" i="21"/>
  <c r="AZ31" i="21" s="1"/>
  <c r="Y30" i="20"/>
  <c r="BL19" i="21"/>
  <c r="AL19" i="21" s="1"/>
  <c r="BM18" i="21"/>
  <c r="AM18" i="21" s="1"/>
  <c r="AR19" i="21"/>
  <c r="BR20" i="21" s="1"/>
  <c r="AR20" i="21" s="1"/>
  <c r="BP19" i="21"/>
  <c r="BS19" i="21"/>
  <c r="AT18" i="21"/>
  <c r="BN19" i="21"/>
  <c r="BO19" i="21"/>
  <c r="AO19" i="21" s="1"/>
  <c r="AQ19" i="21"/>
  <c r="BQ20" i="21" s="1"/>
  <c r="W10" i="20"/>
  <c r="X16" i="20"/>
  <c r="X31" i="20"/>
  <c r="W16" i="20"/>
  <c r="BK40" i="21" l="1"/>
  <c r="BC39" i="21"/>
  <c r="BI39" i="21"/>
  <c r="BI40" i="21" s="1"/>
  <c r="Y10" i="20"/>
  <c r="Y16" i="20"/>
  <c r="AN31" i="21"/>
  <c r="BA32" i="21" s="1"/>
  <c r="AX40" i="21"/>
  <c r="U18" i="21" s="1"/>
  <c r="N15" i="21"/>
  <c r="AR38" i="21"/>
  <c r="BE39" i="21" s="1"/>
  <c r="BG39" i="21"/>
  <c r="T15" i="21"/>
  <c r="BW38" i="21"/>
  <c r="AM31" i="21"/>
  <c r="AZ32" i="21" s="1"/>
  <c r="AV39" i="21"/>
  <c r="S17" i="21" s="1"/>
  <c r="P15" i="21"/>
  <c r="AL38" i="21"/>
  <c r="AO38" i="21"/>
  <c r="L16" i="21" s="1"/>
  <c r="AQ31" i="21"/>
  <c r="BD32" i="21" s="1"/>
  <c r="AQ32" i="21" s="1"/>
  <c r="BD33" i="21" s="1"/>
  <c r="AQ33" i="21" s="1"/>
  <c r="BD34" i="21" s="1"/>
  <c r="AQ34" i="21" s="1"/>
  <c r="BD35" i="21" s="1"/>
  <c r="BU38" i="21"/>
  <c r="BH38" i="21"/>
  <c r="AY30" i="21"/>
  <c r="BX40" i="21"/>
  <c r="AN38" i="21"/>
  <c r="J15" i="21"/>
  <c r="Y31" i="20"/>
  <c r="BL20" i="21"/>
  <c r="BM19" i="21"/>
  <c r="AM19" i="21" s="1"/>
  <c r="BO20" i="21"/>
  <c r="BR21" i="21"/>
  <c r="AR21" i="21" s="1"/>
  <c r="AN19" i="21"/>
  <c r="BN20" i="21" s="1"/>
  <c r="AP19" i="21"/>
  <c r="BP20" i="21" s="1"/>
  <c r="BT19" i="21"/>
  <c r="AS19" i="21"/>
  <c r="BS20" i="21" s="1"/>
  <c r="AL20" i="21"/>
  <c r="AQ20" i="21"/>
  <c r="BQ21" i="21" s="1"/>
  <c r="AQ35" i="21" l="1"/>
  <c r="BD36" i="21"/>
  <c r="BD37" i="21" s="1"/>
  <c r="BD38" i="21" s="1"/>
  <c r="BV40" i="21"/>
  <c r="BG40" i="21"/>
  <c r="AN32" i="21"/>
  <c r="BA33" i="21" s="1"/>
  <c r="AM32" i="21"/>
  <c r="AZ33" i="21" s="1"/>
  <c r="AP39" i="21"/>
  <c r="BB39" i="21"/>
  <c r="O16" i="21"/>
  <c r="BK41" i="21"/>
  <c r="K16" i="21"/>
  <c r="I16" i="21"/>
  <c r="AW38" i="21"/>
  <c r="BW39" i="21" s="1"/>
  <c r="AV40" i="21"/>
  <c r="S18" i="21" s="1"/>
  <c r="AT40" i="21"/>
  <c r="Q18" i="21" s="1"/>
  <c r="AM38" i="21"/>
  <c r="BX41" i="21"/>
  <c r="AU38" i="21"/>
  <c r="R16" i="21" s="1"/>
  <c r="Q17" i="21"/>
  <c r="AQ38" i="21"/>
  <c r="N16" i="21" s="1"/>
  <c r="AL30" i="21"/>
  <c r="AY31" i="21" s="1"/>
  <c r="AS38" i="21"/>
  <c r="BM20" i="21"/>
  <c r="AM20" i="21" s="1"/>
  <c r="BL21" i="21"/>
  <c r="AL21" i="21" s="1"/>
  <c r="AQ21" i="21"/>
  <c r="BQ22" i="21" s="1"/>
  <c r="AQ22" i="21" s="1"/>
  <c r="AN20" i="21"/>
  <c r="BN21" i="21" s="1"/>
  <c r="BP21" i="21"/>
  <c r="AP20" i="21"/>
  <c r="BR22" i="21"/>
  <c r="AS20" i="21"/>
  <c r="BS21" i="21" s="1"/>
  <c r="AT19" i="21"/>
  <c r="AO20" i="21"/>
  <c r="BO21" i="21" s="1"/>
  <c r="X17" i="20"/>
  <c r="X32" i="20"/>
  <c r="W11" i="20"/>
  <c r="W17" i="20"/>
  <c r="BV41" i="21" l="1"/>
  <c r="BI41" i="21"/>
  <c r="BD39" i="21"/>
  <c r="BG41" i="21"/>
  <c r="Y11" i="20"/>
  <c r="Y17" i="20"/>
  <c r="AM33" i="21"/>
  <c r="AZ34" i="21" s="1"/>
  <c r="AN33" i="21"/>
  <c r="BA34" i="21" s="1"/>
  <c r="AL31" i="21"/>
  <c r="AY32" i="21" s="1"/>
  <c r="AX41" i="21"/>
  <c r="U19" i="21" s="1"/>
  <c r="AR39" i="21"/>
  <c r="M17" i="21"/>
  <c r="BC40" i="21"/>
  <c r="AV41" i="21"/>
  <c r="S19" i="21" s="1"/>
  <c r="AN39" i="21"/>
  <c r="P16" i="21"/>
  <c r="BF39" i="21"/>
  <c r="BU39" i="21"/>
  <c r="J16" i="21"/>
  <c r="BH39" i="21"/>
  <c r="T16" i="21"/>
  <c r="BJ39" i="21"/>
  <c r="AO39" i="21"/>
  <c r="L17" i="21" s="1"/>
  <c r="AL39" i="21"/>
  <c r="AQ39" i="21"/>
  <c r="N17" i="21" s="1"/>
  <c r="Y32" i="20"/>
  <c r="BT20" i="21"/>
  <c r="AT20" i="21" s="1"/>
  <c r="BM21" i="21"/>
  <c r="AM21" i="21" s="1"/>
  <c r="AN21" i="21"/>
  <c r="BN22" i="21" s="1"/>
  <c r="AO21" i="21"/>
  <c r="BO22" i="21" s="1"/>
  <c r="AS21" i="21"/>
  <c r="BS22" i="21" s="1"/>
  <c r="BP22" i="21"/>
  <c r="AP21" i="21"/>
  <c r="AR22" i="21"/>
  <c r="BR23" i="21" s="1"/>
  <c r="BQ23" i="21"/>
  <c r="BL22" i="21"/>
  <c r="X33" i="20"/>
  <c r="W12" i="20"/>
  <c r="BI42" i="21" l="1"/>
  <c r="AV42" i="21" s="1"/>
  <c r="S20" i="21" s="1"/>
  <c r="BB40" i="21"/>
  <c r="BV42" i="21"/>
  <c r="AT41" i="21"/>
  <c r="Y12" i="20"/>
  <c r="I17" i="21"/>
  <c r="AW39" i="21"/>
  <c r="BJ40" i="21" s="1"/>
  <c r="O17" i="21"/>
  <c r="BE40" i="21"/>
  <c r="AL32" i="21"/>
  <c r="AY33" i="21" s="1"/>
  <c r="BD40" i="21"/>
  <c r="K17" i="21"/>
  <c r="BX42" i="21"/>
  <c r="AU39" i="21"/>
  <c r="R17" i="21" s="1"/>
  <c r="AS39" i="21"/>
  <c r="AO40" i="21"/>
  <c r="L18" i="21" s="1"/>
  <c r="AN34" i="21"/>
  <c r="BA35" i="21" s="1"/>
  <c r="AM39" i="21"/>
  <c r="AP40" i="21"/>
  <c r="BC41" i="21" s="1"/>
  <c r="BK42" i="21"/>
  <c r="AX42" i="21" s="1"/>
  <c r="AM34" i="21"/>
  <c r="AZ35" i="21"/>
  <c r="Y33" i="20"/>
  <c r="BM22" i="21"/>
  <c r="AM22" i="21" s="1"/>
  <c r="BM23" i="21" s="1"/>
  <c r="BT21" i="21"/>
  <c r="AT21" i="21" s="1"/>
  <c r="AR23" i="21"/>
  <c r="BR24" i="21" s="1"/>
  <c r="AS22" i="21"/>
  <c r="BS23" i="21" s="1"/>
  <c r="AN22" i="21"/>
  <c r="BN23" i="21" s="1"/>
  <c r="BP23" i="21"/>
  <c r="AP22" i="21"/>
  <c r="AO22" i="21"/>
  <c r="BO23" i="21" s="1"/>
  <c r="AQ23" i="21"/>
  <c r="BQ24" i="21" s="1"/>
  <c r="AL22" i="21"/>
  <c r="X18" i="20"/>
  <c r="W13" i="20"/>
  <c r="W18" i="20"/>
  <c r="X34" i="20"/>
  <c r="AM35" i="21" l="1"/>
  <c r="AZ36" i="21"/>
  <c r="AZ37" i="21" s="1"/>
  <c r="AZ38" i="21" s="1"/>
  <c r="AZ39" i="21" s="1"/>
  <c r="AZ40" i="21" s="1"/>
  <c r="AN35" i="21"/>
  <c r="BA36" i="21"/>
  <c r="BA37" i="21" s="1"/>
  <c r="BA38" i="21" s="1"/>
  <c r="BA39" i="21" s="1"/>
  <c r="BA40" i="21" s="1"/>
  <c r="Q19" i="21"/>
  <c r="BG42" i="21"/>
  <c r="BH40" i="21"/>
  <c r="BV43" i="21"/>
  <c r="BX43" i="21"/>
  <c r="BU40" i="21"/>
  <c r="AU40" i="21" s="1"/>
  <c r="R18" i="21" s="1"/>
  <c r="Y13" i="20"/>
  <c r="Y18" i="20"/>
  <c r="P17" i="21"/>
  <c r="BB41" i="21"/>
  <c r="AQ40" i="21"/>
  <c r="N18" i="21" s="1"/>
  <c r="BI43" i="21"/>
  <c r="T17" i="21"/>
  <c r="BW40" i="21"/>
  <c r="M18" i="21"/>
  <c r="AV43" i="21"/>
  <c r="S21" i="21" s="1"/>
  <c r="AR40" i="21"/>
  <c r="O18" i="21" s="1"/>
  <c r="AL40" i="21"/>
  <c r="AN40" i="21"/>
  <c r="BA41" i="21" s="1"/>
  <c r="BK43" i="21"/>
  <c r="U20" i="21"/>
  <c r="BF40" i="21"/>
  <c r="J17" i="21"/>
  <c r="AX43" i="21"/>
  <c r="U21" i="21" s="1"/>
  <c r="AL33" i="21"/>
  <c r="AY34" i="21" s="1"/>
  <c r="Y34" i="20"/>
  <c r="BL23" i="21"/>
  <c r="AL23" i="21" s="1"/>
  <c r="AN23" i="21"/>
  <c r="BN24" i="21" s="1"/>
  <c r="AR24" i="21"/>
  <c r="BR25" i="21" s="1"/>
  <c r="AS23" i="21"/>
  <c r="BS24" i="21" s="1"/>
  <c r="AQ24" i="21"/>
  <c r="BQ25" i="21" s="1"/>
  <c r="BP24" i="21"/>
  <c r="AP23" i="21"/>
  <c r="AO23" i="21"/>
  <c r="BO24" i="21" s="1"/>
  <c r="BT22" i="21"/>
  <c r="AT22" i="21" s="1"/>
  <c r="AM23" i="21"/>
  <c r="BM24" i="21" s="1"/>
  <c r="X35" i="20"/>
  <c r="W14" i="20"/>
  <c r="BV44" i="21" l="1"/>
  <c r="BE41" i="21"/>
  <c r="BI44" i="21"/>
  <c r="AT42" i="21"/>
  <c r="Q20" i="21" s="1"/>
  <c r="Y14" i="20"/>
  <c r="AL34" i="21"/>
  <c r="AY35" i="21" s="1"/>
  <c r="AM41" i="21"/>
  <c r="J19" i="21" s="1"/>
  <c r="BK44" i="21"/>
  <c r="AW40" i="21"/>
  <c r="BW41" i="21" s="1"/>
  <c r="AR41" i="21"/>
  <c r="O19" i="21" s="1"/>
  <c r="BX44" i="21"/>
  <c r="BD41" i="21"/>
  <c r="I18" i="21"/>
  <c r="AO41" i="21"/>
  <c r="BB42" i="21" s="1"/>
  <c r="AS40" i="21"/>
  <c r="BF41" i="21"/>
  <c r="AV44" i="21"/>
  <c r="S22" i="21" s="1"/>
  <c r="K18" i="21"/>
  <c r="AP41" i="21"/>
  <c r="AL41" i="21"/>
  <c r="J18" i="21"/>
  <c r="BH41" i="21"/>
  <c r="BU41" i="21"/>
  <c r="Y35" i="20"/>
  <c r="BL24" i="21"/>
  <c r="AL24" i="21" s="1"/>
  <c r="AS24" i="21"/>
  <c r="BS25" i="21" s="1"/>
  <c r="AN24" i="21"/>
  <c r="BN25" i="21" s="1"/>
  <c r="AM24" i="21"/>
  <c r="BM25" i="21" s="1"/>
  <c r="AR25" i="21"/>
  <c r="BR26" i="21" s="1"/>
  <c r="AO24" i="21"/>
  <c r="BO25" i="21" s="1"/>
  <c r="AQ25" i="21"/>
  <c r="BQ26" i="21" s="1"/>
  <c r="BQ27" i="21" s="1"/>
  <c r="BQ28" i="21" s="1"/>
  <c r="BQ29" i="21" s="1"/>
  <c r="BQ30" i="21" s="1"/>
  <c r="BQ31" i="21" s="1"/>
  <c r="BQ32" i="21" s="1"/>
  <c r="BQ33" i="21" s="1"/>
  <c r="BQ34" i="21" s="1"/>
  <c r="BQ35" i="21" s="1"/>
  <c r="BQ36" i="21" s="1"/>
  <c r="BQ37" i="21" s="1"/>
  <c r="BQ38" i="21" s="1"/>
  <c r="BQ39" i="21" s="1"/>
  <c r="BQ40" i="21" s="1"/>
  <c r="BQ41" i="21" s="1"/>
  <c r="BT23" i="21"/>
  <c r="BP25" i="21"/>
  <c r="AP24" i="21"/>
  <c r="X19" i="20"/>
  <c r="W40" i="20"/>
  <c r="W19" i="20"/>
  <c r="W41" i="20"/>
  <c r="AL35" i="21" l="1"/>
  <c r="AY36" i="21"/>
  <c r="AY37" i="21" s="1"/>
  <c r="AY38" i="21" s="1"/>
  <c r="AY39" i="21" s="1"/>
  <c r="AY40" i="21" s="1"/>
  <c r="AY41" i="21" s="1"/>
  <c r="AR26" i="21"/>
  <c r="O26" i="21" s="1"/>
  <c r="BR27" i="21"/>
  <c r="BR28" i="21" s="1"/>
  <c r="BR29" i="21" s="1"/>
  <c r="BR30" i="21" s="1"/>
  <c r="BR31" i="21" s="1"/>
  <c r="BR32" i="21" s="1"/>
  <c r="BR33" i="21" s="1"/>
  <c r="BR34" i="21" s="1"/>
  <c r="BR35" i="21" s="1"/>
  <c r="BR36" i="21" s="1"/>
  <c r="BR37" i="21" s="1"/>
  <c r="BR38" i="21" s="1"/>
  <c r="BR39" i="21" s="1"/>
  <c r="BR40" i="21" s="1"/>
  <c r="BR41" i="21" s="1"/>
  <c r="BR42" i="21" s="1"/>
  <c r="BL25" i="21"/>
  <c r="BL26" i="21" s="1"/>
  <c r="BE42" i="21"/>
  <c r="AR42" i="21" s="1"/>
  <c r="AY42" i="21"/>
  <c r="AL42" i="21" s="1"/>
  <c r="BG43" i="21"/>
  <c r="BG44" i="21" s="1"/>
  <c r="AT44" i="21" s="1"/>
  <c r="BG45" i="21" s="1"/>
  <c r="Y41" i="20"/>
  <c r="Y40" i="20"/>
  <c r="Y19" i="20"/>
  <c r="AU41" i="21"/>
  <c r="R19" i="21" s="1"/>
  <c r="I19" i="21"/>
  <c r="K19" i="21"/>
  <c r="AS41" i="21"/>
  <c r="P19" i="21" s="1"/>
  <c r="BF42" i="21"/>
  <c r="L19" i="21"/>
  <c r="BV45" i="21"/>
  <c r="AX44" i="21"/>
  <c r="U22" i="21" s="1"/>
  <c r="BK45" i="21"/>
  <c r="M19" i="21"/>
  <c r="BC42" i="21"/>
  <c r="BI45" i="21"/>
  <c r="P18" i="21"/>
  <c r="AQ41" i="21"/>
  <c r="BD42" i="21" s="1"/>
  <c r="BA42" i="21"/>
  <c r="BX45" i="21"/>
  <c r="T18" i="21"/>
  <c r="BJ41" i="21"/>
  <c r="AS25" i="21"/>
  <c r="BS26" i="21" s="1"/>
  <c r="BP26" i="21"/>
  <c r="AP25" i="21"/>
  <c r="AM25" i="21"/>
  <c r="BM26" i="21" s="1"/>
  <c r="AQ26" i="21"/>
  <c r="N26" i="21" s="1"/>
  <c r="AO25" i="21"/>
  <c r="BO26" i="21" s="1"/>
  <c r="AT23" i="21"/>
  <c r="AN25" i="21"/>
  <c r="BN26" i="21" s="1"/>
  <c r="AL25" i="21"/>
  <c r="X36" i="20"/>
  <c r="AO26" i="21" l="1"/>
  <c r="L26" i="21" s="1"/>
  <c r="BO27" i="21"/>
  <c r="BO28" i="21" s="1"/>
  <c r="BO29" i="21" s="1"/>
  <c r="BO30" i="21" s="1"/>
  <c r="BO31" i="21" s="1"/>
  <c r="BO32" i="21" s="1"/>
  <c r="BO33" i="21" s="1"/>
  <c r="BO34" i="21" s="1"/>
  <c r="BO35" i="21" s="1"/>
  <c r="BO36" i="21" s="1"/>
  <c r="BO37" i="21" s="1"/>
  <c r="BO38" i="21" s="1"/>
  <c r="BO39" i="21" s="1"/>
  <c r="BO40" i="21" s="1"/>
  <c r="BO41" i="21" s="1"/>
  <c r="BO42" i="21" s="1"/>
  <c r="AP26" i="21"/>
  <c r="M26" i="21" s="1"/>
  <c r="BP27" i="21"/>
  <c r="BP28" i="21" s="1"/>
  <c r="BP29" i="21" s="1"/>
  <c r="BP30" i="21" s="1"/>
  <c r="BP31" i="21" s="1"/>
  <c r="BP32" i="21" s="1"/>
  <c r="BP33" i="21" s="1"/>
  <c r="BP34" i="21" s="1"/>
  <c r="BP35" i="21" s="1"/>
  <c r="BP36" i="21" s="1"/>
  <c r="BP37" i="21" s="1"/>
  <c r="BP38" i="21" s="1"/>
  <c r="BP39" i="21" s="1"/>
  <c r="BP40" i="21" s="1"/>
  <c r="BP41" i="21" s="1"/>
  <c r="BP42" i="21" s="1"/>
  <c r="AL26" i="21"/>
  <c r="I26" i="21" s="1"/>
  <c r="BL27" i="21"/>
  <c r="BL28" i="21" s="1"/>
  <c r="BL29" i="21" s="1"/>
  <c r="BL30" i="21" s="1"/>
  <c r="BL31" i="21" s="1"/>
  <c r="BL32" i="21" s="1"/>
  <c r="BL33" i="21" s="1"/>
  <c r="BL34" i="21" s="1"/>
  <c r="BL35" i="21" s="1"/>
  <c r="BL36" i="21" s="1"/>
  <c r="BL37" i="21" s="1"/>
  <c r="BL38" i="21" s="1"/>
  <c r="BL39" i="21" s="1"/>
  <c r="BL40" i="21" s="1"/>
  <c r="BL41" i="21" s="1"/>
  <c r="BL42" i="21" s="1"/>
  <c r="BL43" i="21" s="1"/>
  <c r="AS26" i="21"/>
  <c r="P26" i="21" s="1"/>
  <c r="BS27" i="21"/>
  <c r="BS28" i="21" s="1"/>
  <c r="BS29" i="21" s="1"/>
  <c r="BS30" i="21" s="1"/>
  <c r="BS31" i="21" s="1"/>
  <c r="BS32" i="21" s="1"/>
  <c r="BS33" i="21" s="1"/>
  <c r="BS34" i="21" s="1"/>
  <c r="BS35" i="21" s="1"/>
  <c r="BS36" i="21" s="1"/>
  <c r="BS37" i="21" s="1"/>
  <c r="BS38" i="21" s="1"/>
  <c r="BS39" i="21" s="1"/>
  <c r="BS40" i="21" s="1"/>
  <c r="BS41" i="21" s="1"/>
  <c r="BS42" i="21" s="1"/>
  <c r="AS42" i="21" s="1"/>
  <c r="P20" i="21" s="1"/>
  <c r="AN26" i="21"/>
  <c r="K26" i="21" s="1"/>
  <c r="BN27" i="21"/>
  <c r="BN28" i="21" s="1"/>
  <c r="BN29" i="21" s="1"/>
  <c r="BN30" i="21" s="1"/>
  <c r="BN31" i="21" s="1"/>
  <c r="BN32" i="21" s="1"/>
  <c r="BN33" i="21" s="1"/>
  <c r="BN34" i="21" s="1"/>
  <c r="BN35" i="21" s="1"/>
  <c r="BN36" i="21" s="1"/>
  <c r="BN37" i="21" s="1"/>
  <c r="BN38" i="21" s="1"/>
  <c r="BN39" i="21" s="1"/>
  <c r="BN40" i="21" s="1"/>
  <c r="BN41" i="21" s="1"/>
  <c r="AM26" i="21"/>
  <c r="J26" i="21" s="1"/>
  <c r="BM27" i="21"/>
  <c r="BM28" i="21" s="1"/>
  <c r="BM29" i="21" s="1"/>
  <c r="BM30" i="21" s="1"/>
  <c r="BM31" i="21" s="1"/>
  <c r="BM32" i="21" s="1"/>
  <c r="BM33" i="21" s="1"/>
  <c r="BM34" i="21" s="1"/>
  <c r="BM35" i="21" s="1"/>
  <c r="BM36" i="21" s="1"/>
  <c r="BM37" i="21" s="1"/>
  <c r="BM38" i="21" s="1"/>
  <c r="BM39" i="21" s="1"/>
  <c r="BM40" i="21" s="1"/>
  <c r="O20" i="21"/>
  <c r="BE43" i="21"/>
  <c r="BQ42" i="21"/>
  <c r="AQ42" i="21" s="1"/>
  <c r="N20" i="21" s="1"/>
  <c r="BR43" i="21"/>
  <c r="AR43" i="21" s="1"/>
  <c r="O21" i="21" s="1"/>
  <c r="Q21" i="21"/>
  <c r="AP42" i="21"/>
  <c r="BC43" i="21" s="1"/>
  <c r="I20" i="21"/>
  <c r="AO42" i="21"/>
  <c r="N19" i="21"/>
  <c r="AV45" i="21"/>
  <c r="S23" i="21" s="1"/>
  <c r="AW41" i="21"/>
  <c r="BJ42" i="21"/>
  <c r="AN42" i="21"/>
  <c r="K20" i="21" s="1"/>
  <c r="BA43" i="21"/>
  <c r="AM42" i="21"/>
  <c r="BU42" i="21"/>
  <c r="AY43" i="21"/>
  <c r="BH42" i="21"/>
  <c r="AX45" i="21"/>
  <c r="U23" i="21" s="1"/>
  <c r="Y36" i="20"/>
  <c r="BT24" i="21"/>
  <c r="AT24" i="21" s="1"/>
  <c r="Q22" i="21"/>
  <c r="X37" i="20"/>
  <c r="X20" i="20"/>
  <c r="W20" i="20"/>
  <c r="AM40" i="21" l="1"/>
  <c r="AZ41" i="21" s="1"/>
  <c r="AZ42" i="21" s="1"/>
  <c r="AZ43" i="21" s="1"/>
  <c r="BM41" i="21"/>
  <c r="BM42" i="21" s="1"/>
  <c r="AN41" i="21"/>
  <c r="BN42" i="21"/>
  <c r="BM43" i="21"/>
  <c r="BX46" i="21"/>
  <c r="BF43" i="21"/>
  <c r="BF44" i="21" s="1"/>
  <c r="BS43" i="21"/>
  <c r="Y20" i="20"/>
  <c r="AL43" i="21"/>
  <c r="BL44" i="21" s="1"/>
  <c r="AU42" i="21"/>
  <c r="L20" i="21"/>
  <c r="BB43" i="21"/>
  <c r="BD43" i="21"/>
  <c r="BK46" i="21"/>
  <c r="BR44" i="21"/>
  <c r="BI46" i="21"/>
  <c r="J20" i="21"/>
  <c r="T19" i="21"/>
  <c r="BW42" i="21"/>
  <c r="BN43" i="21"/>
  <c r="BQ43" i="21"/>
  <c r="BQ44" i="21" s="1"/>
  <c r="AM43" i="21"/>
  <c r="J21" i="21" s="1"/>
  <c r="BE44" i="21"/>
  <c r="AY44" i="21"/>
  <c r="AS43" i="21"/>
  <c r="P21" i="21" s="1"/>
  <c r="BV46" i="21"/>
  <c r="BO43" i="21"/>
  <c r="M20" i="21"/>
  <c r="BP43" i="21"/>
  <c r="BM44" i="21"/>
  <c r="Y37" i="20"/>
  <c r="BT25" i="21"/>
  <c r="AT45" i="21"/>
  <c r="AM44" i="21" l="1"/>
  <c r="J22" i="21" s="1"/>
  <c r="AL44" i="21"/>
  <c r="AY45" i="21"/>
  <c r="AV46" i="21"/>
  <c r="S24" i="21" s="1"/>
  <c r="AO43" i="21"/>
  <c r="L21" i="21" s="1"/>
  <c r="R20" i="21"/>
  <c r="BV47" i="21"/>
  <c r="BS44" i="21"/>
  <c r="AZ44" i="21"/>
  <c r="AW42" i="21"/>
  <c r="BW43" i="21" s="1"/>
  <c r="BH43" i="21"/>
  <c r="AP43" i="21"/>
  <c r="BP44" i="21" s="1"/>
  <c r="AR44" i="21"/>
  <c r="O22" i="21" s="1"/>
  <c r="AX46" i="21"/>
  <c r="BK47" i="21" s="1"/>
  <c r="BK48" i="21" s="1"/>
  <c r="BK49" i="21" s="1"/>
  <c r="BK50" i="21" s="1"/>
  <c r="BK51" i="21" s="1"/>
  <c r="BK52" i="21" s="1"/>
  <c r="BK53" i="21" s="1"/>
  <c r="BK54" i="21" s="1"/>
  <c r="BK55" i="21" s="1"/>
  <c r="BK56" i="21" s="1"/>
  <c r="BK57" i="21" s="1"/>
  <c r="BK58" i="21" s="1"/>
  <c r="BK59" i="21" s="1"/>
  <c r="BK60" i="21" s="1"/>
  <c r="BK61" i="21" s="1"/>
  <c r="BK62" i="21" s="1"/>
  <c r="BK63" i="21" s="1"/>
  <c r="BK64" i="21" s="1"/>
  <c r="BK65" i="21" s="1"/>
  <c r="BK66" i="21" s="1"/>
  <c r="BK67" i="21" s="1"/>
  <c r="BK68" i="21" s="1"/>
  <c r="BK69" i="21" s="1"/>
  <c r="BK70" i="21" s="1"/>
  <c r="BK71" i="21" s="1"/>
  <c r="BK72" i="21" s="1"/>
  <c r="BK73" i="21" s="1"/>
  <c r="BK74" i="21" s="1"/>
  <c r="BK75" i="21" s="1"/>
  <c r="BK76" i="21" s="1"/>
  <c r="BK77" i="21" s="1"/>
  <c r="BK78" i="21" s="1"/>
  <c r="BK79" i="21" s="1"/>
  <c r="BK80" i="21" s="1"/>
  <c r="BK81" i="21" s="1"/>
  <c r="BK82" i="21" s="1"/>
  <c r="BK83" i="21" s="1"/>
  <c r="BK84" i="21" s="1"/>
  <c r="BK85" i="21" s="1"/>
  <c r="BK86" i="21" s="1"/>
  <c r="BK87" i="21" s="1"/>
  <c r="BK88" i="21" s="1"/>
  <c r="BK89" i="21" s="1"/>
  <c r="BK90" i="21" s="1"/>
  <c r="BK91" i="21" s="1"/>
  <c r="BK92" i="21" s="1"/>
  <c r="BK93" i="21" s="1"/>
  <c r="BK94" i="21" s="1"/>
  <c r="BK95" i="21" s="1"/>
  <c r="BK96" i="21" s="1"/>
  <c r="BK97" i="21" s="1"/>
  <c r="BK98" i="21" s="1"/>
  <c r="BK99" i="21" s="1"/>
  <c r="BK100" i="21" s="1"/>
  <c r="BK101" i="21" s="1"/>
  <c r="BK102" i="21" s="1"/>
  <c r="BK103" i="21" s="1"/>
  <c r="BK104" i="21" s="1"/>
  <c r="BK105" i="21" s="1"/>
  <c r="BK106" i="21" s="1"/>
  <c r="BK107" i="21" s="1"/>
  <c r="BK108" i="21" s="1"/>
  <c r="BK109" i="21" s="1"/>
  <c r="BK110" i="21" s="1"/>
  <c r="BK111" i="21" s="1"/>
  <c r="BK112" i="21" s="1"/>
  <c r="BK113" i="21" s="1"/>
  <c r="BK114" i="21" s="1"/>
  <c r="BK115" i="21" s="1"/>
  <c r="BK116" i="21" s="1"/>
  <c r="BK117" i="21" s="1"/>
  <c r="BK118" i="21" s="1"/>
  <c r="BK119" i="21" s="1"/>
  <c r="BK120" i="21" s="1"/>
  <c r="BK121" i="21" s="1"/>
  <c r="BK122" i="21" s="1"/>
  <c r="BK123" i="21" s="1"/>
  <c r="BK124" i="21" s="1"/>
  <c r="BK125" i="21" s="1"/>
  <c r="BK126" i="21" s="1"/>
  <c r="BK127" i="21" s="1"/>
  <c r="BK128" i="21" s="1"/>
  <c r="BK129" i="21" s="1"/>
  <c r="BK130" i="21" s="1"/>
  <c r="BK131" i="21" s="1"/>
  <c r="BK132" i="21" s="1"/>
  <c r="BK133" i="21" s="1"/>
  <c r="BK134" i="21" s="1"/>
  <c r="BK135" i="21" s="1"/>
  <c r="BK136" i="21" s="1"/>
  <c r="BK137" i="21" s="1"/>
  <c r="BK138" i="21" s="1"/>
  <c r="BK139" i="21" s="1"/>
  <c r="BK140" i="21" s="1"/>
  <c r="BK141" i="21" s="1"/>
  <c r="BK142" i="21" s="1"/>
  <c r="BK143" i="21" s="1"/>
  <c r="BK144" i="21" s="1"/>
  <c r="BK145" i="21" s="1"/>
  <c r="BK146" i="21" s="1"/>
  <c r="BK147" i="21" s="1"/>
  <c r="BK148" i="21" s="1"/>
  <c r="BK149" i="21" s="1"/>
  <c r="BK150" i="21" s="1"/>
  <c r="BK151" i="21" s="1"/>
  <c r="BK152" i="21" s="1"/>
  <c r="BK153" i="21" s="1"/>
  <c r="BK154" i="21" s="1"/>
  <c r="BK155" i="21" s="1"/>
  <c r="BK156" i="21" s="1"/>
  <c r="BK157" i="21" s="1"/>
  <c r="BK158" i="21" s="1"/>
  <c r="BK159" i="21" s="1"/>
  <c r="BK160" i="21" s="1"/>
  <c r="BK161" i="21" s="1"/>
  <c r="BK162" i="21" s="1"/>
  <c r="BK163" i="21" s="1"/>
  <c r="BK164" i="21" s="1"/>
  <c r="BK165" i="21" s="1"/>
  <c r="BK166" i="21" s="1"/>
  <c r="BK167" i="21" s="1"/>
  <c r="BK168" i="21" s="1"/>
  <c r="BK169" i="21" s="1"/>
  <c r="BK170" i="21" s="1"/>
  <c r="BK171" i="21" s="1"/>
  <c r="BK172" i="21" s="1"/>
  <c r="BK173" i="21" s="1"/>
  <c r="BK174" i="21" s="1"/>
  <c r="BK175" i="21" s="1"/>
  <c r="BK176" i="21" s="1"/>
  <c r="BK177" i="21" s="1"/>
  <c r="BK178" i="21" s="1"/>
  <c r="BK179" i="21" s="1"/>
  <c r="BK180" i="21" s="1"/>
  <c r="BK181" i="21" s="1"/>
  <c r="BK182" i="21" s="1"/>
  <c r="BK183" i="21" s="1"/>
  <c r="BK184" i="21" s="1"/>
  <c r="BK185" i="21" s="1"/>
  <c r="BK186" i="21" s="1"/>
  <c r="BK187" i="21" s="1"/>
  <c r="BK188" i="21" s="1"/>
  <c r="BK189" i="21" s="1"/>
  <c r="BK190" i="21" s="1"/>
  <c r="BK191" i="21" s="1"/>
  <c r="BK192" i="21" s="1"/>
  <c r="BK193" i="21" s="1"/>
  <c r="BK194" i="21" s="1"/>
  <c r="BK195" i="21" s="1"/>
  <c r="BK196" i="21" s="1"/>
  <c r="BK197" i="21" s="1"/>
  <c r="BK198" i="21" s="1"/>
  <c r="BK199" i="21" s="1"/>
  <c r="BK200" i="21" s="1"/>
  <c r="BK201" i="21" s="1"/>
  <c r="BK202" i="21" s="1"/>
  <c r="BK203" i="21" s="1"/>
  <c r="BK204" i="21" s="1"/>
  <c r="BK205" i="21" s="1"/>
  <c r="BK206" i="21" s="1"/>
  <c r="BK207" i="21" s="1"/>
  <c r="BK208" i="21" s="1"/>
  <c r="BK209" i="21" s="1"/>
  <c r="BK210" i="21" s="1"/>
  <c r="BK211" i="21" s="1"/>
  <c r="BK212" i="21" s="1"/>
  <c r="BK213" i="21" s="1"/>
  <c r="BK214" i="21" s="1"/>
  <c r="BK215" i="21" s="1"/>
  <c r="BK216" i="21" s="1"/>
  <c r="BK217" i="21" s="1"/>
  <c r="BK218" i="21" s="1"/>
  <c r="BK219" i="21" s="1"/>
  <c r="BK220" i="21" s="1"/>
  <c r="BK221" i="21" s="1"/>
  <c r="BK222" i="21" s="1"/>
  <c r="BK223" i="21" s="1"/>
  <c r="BK224" i="21" s="1"/>
  <c r="BK225" i="21" s="1"/>
  <c r="BK226" i="21" s="1"/>
  <c r="BK227" i="21" s="1"/>
  <c r="BK228" i="21" s="1"/>
  <c r="BK229" i="21" s="1"/>
  <c r="BK230" i="21" s="1"/>
  <c r="BK231" i="21" s="1"/>
  <c r="BK232" i="21" s="1"/>
  <c r="BK233" i="21" s="1"/>
  <c r="BK234" i="21" s="1"/>
  <c r="BK235" i="21" s="1"/>
  <c r="BK236" i="21" s="1"/>
  <c r="BK237" i="21" s="1"/>
  <c r="BK238" i="21" s="1"/>
  <c r="BK239" i="21" s="1"/>
  <c r="BK240" i="21" s="1"/>
  <c r="BK241" i="21" s="1"/>
  <c r="BK242" i="21" s="1"/>
  <c r="BK243" i="21" s="1"/>
  <c r="BK244" i="21" s="1"/>
  <c r="BK245" i="21" s="1"/>
  <c r="BK246" i="21" s="1"/>
  <c r="BK247" i="21" s="1"/>
  <c r="BK248" i="21" s="1"/>
  <c r="BK249" i="21" s="1"/>
  <c r="BK250" i="21" s="1"/>
  <c r="BK251" i="21" s="1"/>
  <c r="BK252" i="21" s="1"/>
  <c r="BK253" i="21" s="1"/>
  <c r="BK254" i="21" s="1"/>
  <c r="BK255" i="21" s="1"/>
  <c r="BK256" i="21" s="1"/>
  <c r="BK257" i="21" s="1"/>
  <c r="BK258" i="21" s="1"/>
  <c r="BK259" i="21" s="1"/>
  <c r="BK260" i="21" s="1"/>
  <c r="BK261" i="21" s="1"/>
  <c r="BK262" i="21" s="1"/>
  <c r="BK263" i="21" s="1"/>
  <c r="BK264" i="21" s="1"/>
  <c r="BK265" i="21" s="1"/>
  <c r="BK266" i="21" s="1"/>
  <c r="BK267" i="21" s="1"/>
  <c r="BK268" i="21" s="1"/>
  <c r="BK269" i="21" s="1"/>
  <c r="BK270" i="21" s="1"/>
  <c r="BK271" i="21" s="1"/>
  <c r="BK272" i="21" s="1"/>
  <c r="BK273" i="21" s="1"/>
  <c r="BK274" i="21" s="1"/>
  <c r="BK275" i="21" s="1"/>
  <c r="BK276" i="21" s="1"/>
  <c r="BK277" i="21" s="1"/>
  <c r="BK278" i="21" s="1"/>
  <c r="BK279" i="21" s="1"/>
  <c r="BK280" i="21" s="1"/>
  <c r="BK281" i="21" s="1"/>
  <c r="BK282" i="21" s="1"/>
  <c r="BK283" i="21" s="1"/>
  <c r="BK284" i="21" s="1"/>
  <c r="BK285" i="21" s="1"/>
  <c r="BK286" i="21" s="1"/>
  <c r="BK287" i="21" s="1"/>
  <c r="BK288" i="21" s="1"/>
  <c r="BK289" i="21" s="1"/>
  <c r="BK290" i="21" s="1"/>
  <c r="BK291" i="21" s="1"/>
  <c r="BK292" i="21" s="1"/>
  <c r="BK293" i="21" s="1"/>
  <c r="BK294" i="21" s="1"/>
  <c r="BK295" i="21" s="1"/>
  <c r="BK296" i="21" s="1"/>
  <c r="BK297" i="21" s="1"/>
  <c r="BK298" i="21" s="1"/>
  <c r="BK299" i="21" s="1"/>
  <c r="BK300" i="21" s="1"/>
  <c r="BK301" i="21" s="1"/>
  <c r="BK302" i="21" s="1"/>
  <c r="BK303" i="21" s="1"/>
  <c r="BK304" i="21" s="1"/>
  <c r="BK305" i="21" s="1"/>
  <c r="BK306" i="21" s="1"/>
  <c r="BK307" i="21" s="1"/>
  <c r="BK308" i="21" s="1"/>
  <c r="BK309" i="21" s="1"/>
  <c r="BK310" i="21" s="1"/>
  <c r="BK311" i="21" s="1"/>
  <c r="BK312" i="21" s="1"/>
  <c r="BK313" i="21" s="1"/>
  <c r="BK314" i="21" s="1"/>
  <c r="BK315" i="21" s="1"/>
  <c r="BK316" i="21" s="1"/>
  <c r="BK317" i="21" s="1"/>
  <c r="BK318" i="21" s="1"/>
  <c r="BK319" i="21" s="1"/>
  <c r="BK320" i="21" s="1"/>
  <c r="BK321" i="21" s="1"/>
  <c r="BK322" i="21" s="1"/>
  <c r="BK323" i="21" s="1"/>
  <c r="BK324" i="21" s="1"/>
  <c r="BK325" i="21" s="1"/>
  <c r="BK326" i="21" s="1"/>
  <c r="BK327" i="21" s="1"/>
  <c r="BK328" i="21" s="1"/>
  <c r="BK329" i="21" s="1"/>
  <c r="BK330" i="21" s="1"/>
  <c r="BK331" i="21" s="1"/>
  <c r="BK332" i="21" s="1"/>
  <c r="BK333" i="21" s="1"/>
  <c r="BK334" i="21" s="1"/>
  <c r="BK335" i="21" s="1"/>
  <c r="BK336" i="21" s="1"/>
  <c r="BK337" i="21" s="1"/>
  <c r="BK338" i="21" s="1"/>
  <c r="BK339" i="21" s="1"/>
  <c r="BK340" i="21" s="1"/>
  <c r="BK341" i="21" s="1"/>
  <c r="BK342" i="21" s="1"/>
  <c r="BK343" i="21" s="1"/>
  <c r="BK344" i="21" s="1"/>
  <c r="BK345" i="21" s="1"/>
  <c r="BK346" i="21" s="1"/>
  <c r="BK347" i="21" s="1"/>
  <c r="BK348" i="21" s="1"/>
  <c r="BK349" i="21" s="1"/>
  <c r="BK350" i="21" s="1"/>
  <c r="BK351" i="21" s="1"/>
  <c r="BK352" i="21" s="1"/>
  <c r="BK353" i="21" s="1"/>
  <c r="BK354" i="21" s="1"/>
  <c r="BK355" i="21" s="1"/>
  <c r="BK356" i="21" s="1"/>
  <c r="BK357" i="21" s="1"/>
  <c r="BK358" i="21" s="1"/>
  <c r="BK359" i="21" s="1"/>
  <c r="BK360" i="21" s="1"/>
  <c r="BK361" i="21" s="1"/>
  <c r="BK362" i="21" s="1"/>
  <c r="BK363" i="21" s="1"/>
  <c r="BK364" i="21" s="1"/>
  <c r="BK365" i="21" s="1"/>
  <c r="BK366" i="21" s="1"/>
  <c r="BK367" i="21" s="1"/>
  <c r="BK368" i="21" s="1"/>
  <c r="BK369" i="21" s="1"/>
  <c r="BK370" i="21" s="1"/>
  <c r="BK371" i="21" s="1"/>
  <c r="BK372" i="21" s="1"/>
  <c r="BK373" i="21" s="1"/>
  <c r="BK374" i="21" s="1"/>
  <c r="BK375" i="21" s="1"/>
  <c r="BK376" i="21" s="1"/>
  <c r="BK377" i="21" s="1"/>
  <c r="BK378" i="21" s="1"/>
  <c r="BK379" i="21" s="1"/>
  <c r="BK380" i="21" s="1"/>
  <c r="BK381" i="21" s="1"/>
  <c r="BK382" i="21" s="1"/>
  <c r="BK383" i="21" s="1"/>
  <c r="BK384" i="21" s="1"/>
  <c r="BK385" i="21" s="1"/>
  <c r="BK386" i="21" s="1"/>
  <c r="BK387" i="21" s="1"/>
  <c r="BK388" i="21" s="1"/>
  <c r="BK389" i="21" s="1"/>
  <c r="BK390" i="21" s="1"/>
  <c r="BK391" i="21" s="1"/>
  <c r="BK392" i="21" s="1"/>
  <c r="BK393" i="21" s="1"/>
  <c r="BK394" i="21" s="1"/>
  <c r="BK395" i="21" s="1"/>
  <c r="BK396" i="21" s="1"/>
  <c r="BK397" i="21" s="1"/>
  <c r="BK398" i="21" s="1"/>
  <c r="BK399" i="21" s="1"/>
  <c r="BK400" i="21" s="1"/>
  <c r="BK401" i="21" s="1"/>
  <c r="BK402" i="21" s="1"/>
  <c r="BK403" i="21" s="1"/>
  <c r="BK404" i="21" s="1"/>
  <c r="BK405" i="21" s="1"/>
  <c r="BK406" i="21" s="1"/>
  <c r="BK407" i="21" s="1"/>
  <c r="BK408" i="21" s="1"/>
  <c r="BK409" i="21" s="1"/>
  <c r="BK410" i="21" s="1"/>
  <c r="BK411" i="21" s="1"/>
  <c r="BK412" i="21" s="1"/>
  <c r="BK413" i="21" s="1"/>
  <c r="BK414" i="21" s="1"/>
  <c r="BK415" i="21" s="1"/>
  <c r="BK416" i="21" s="1"/>
  <c r="BK417" i="21" s="1"/>
  <c r="BK418" i="21" s="1"/>
  <c r="BK419" i="21" s="1"/>
  <c r="BK420" i="21" s="1"/>
  <c r="BK421" i="21" s="1"/>
  <c r="BK422" i="21" s="1"/>
  <c r="BK423" i="21" s="1"/>
  <c r="BK424" i="21" s="1"/>
  <c r="BK425" i="21" s="1"/>
  <c r="BK426" i="21" s="1"/>
  <c r="BK427" i="21" s="1"/>
  <c r="BK428" i="21" s="1"/>
  <c r="BK429" i="21" s="1"/>
  <c r="BK430" i="21" s="1"/>
  <c r="BK431" i="21" s="1"/>
  <c r="BK432" i="21" s="1"/>
  <c r="BK433" i="21" s="1"/>
  <c r="BK434" i="21" s="1"/>
  <c r="BK435" i="21" s="1"/>
  <c r="BK436" i="21" s="1"/>
  <c r="BK437" i="21" s="1"/>
  <c r="BK438" i="21" s="1"/>
  <c r="BK439" i="21" s="1"/>
  <c r="BK440" i="21" s="1"/>
  <c r="BK441" i="21" s="1"/>
  <c r="BK442" i="21" s="1"/>
  <c r="BK443" i="21" s="1"/>
  <c r="BK444" i="21" s="1"/>
  <c r="BK445" i="21" s="1"/>
  <c r="BK446" i="21" s="1"/>
  <c r="BK447" i="21" s="1"/>
  <c r="BK448" i="21" s="1"/>
  <c r="BK449" i="21" s="1"/>
  <c r="BK450" i="21" s="1"/>
  <c r="BK451" i="21" s="1"/>
  <c r="BK452" i="21" s="1"/>
  <c r="BK453" i="21" s="1"/>
  <c r="BK454" i="21" s="1"/>
  <c r="BK455" i="21" s="1"/>
  <c r="BK456" i="21" s="1"/>
  <c r="BK457" i="21" s="1"/>
  <c r="BK458" i="21" s="1"/>
  <c r="BK459" i="21" s="1"/>
  <c r="BK460" i="21" s="1"/>
  <c r="BK461" i="21" s="1"/>
  <c r="BK462" i="21" s="1"/>
  <c r="BK463" i="21" s="1"/>
  <c r="BK464" i="21" s="1"/>
  <c r="BK465" i="21" s="1"/>
  <c r="BK466" i="21" s="1"/>
  <c r="BK467" i="21" s="1"/>
  <c r="BK468" i="21" s="1"/>
  <c r="BK469" i="21" s="1"/>
  <c r="BK470" i="21" s="1"/>
  <c r="BK471" i="21" s="1"/>
  <c r="BK472" i="21" s="1"/>
  <c r="BK473" i="21" s="1"/>
  <c r="BK474" i="21" s="1"/>
  <c r="BK475" i="21" s="1"/>
  <c r="BK476" i="21" s="1"/>
  <c r="BK477" i="21" s="1"/>
  <c r="BK478" i="21" s="1"/>
  <c r="BK479" i="21" s="1"/>
  <c r="BK480" i="21" s="1"/>
  <c r="BK481" i="21" s="1"/>
  <c r="BK482" i="21" s="1"/>
  <c r="BK483" i="21" s="1"/>
  <c r="BK484" i="21" s="1"/>
  <c r="BK485" i="21" s="1"/>
  <c r="BK486" i="21" s="1"/>
  <c r="BK487" i="21" s="1"/>
  <c r="BK488" i="21" s="1"/>
  <c r="BK489" i="21" s="1"/>
  <c r="BK490" i="21" s="1"/>
  <c r="BK491" i="21" s="1"/>
  <c r="BK492" i="21" s="1"/>
  <c r="BK493" i="21" s="1"/>
  <c r="BK494" i="21" s="1"/>
  <c r="BK495" i="21" s="1"/>
  <c r="BK496" i="21" s="1"/>
  <c r="BK497" i="21" s="1"/>
  <c r="BK498" i="21" s="1"/>
  <c r="BK499" i="21" s="1"/>
  <c r="BK500" i="21" s="1"/>
  <c r="BK501" i="21" s="1"/>
  <c r="BK502" i="21" s="1"/>
  <c r="BK503" i="21" s="1"/>
  <c r="BK504" i="21" s="1"/>
  <c r="BK505" i="21" s="1"/>
  <c r="BK506" i="21" s="1"/>
  <c r="BK507" i="21" s="1"/>
  <c r="BK508" i="21" s="1"/>
  <c r="BK509" i="21" s="1"/>
  <c r="BK510" i="21" s="1"/>
  <c r="BK511" i="21" s="1"/>
  <c r="BK512" i="21" s="1"/>
  <c r="BK513" i="21" s="1"/>
  <c r="BK514" i="21" s="1"/>
  <c r="BK515" i="21" s="1"/>
  <c r="BK516" i="21" s="1"/>
  <c r="BK517" i="21" s="1"/>
  <c r="BK518" i="21" s="1"/>
  <c r="BK519" i="21" s="1"/>
  <c r="BK520" i="21" s="1"/>
  <c r="BK521" i="21" s="1"/>
  <c r="BK522" i="21" s="1"/>
  <c r="BK523" i="21" s="1"/>
  <c r="BK524" i="21" s="1"/>
  <c r="BK525" i="21" s="1"/>
  <c r="BK526" i="21" s="1"/>
  <c r="BK527" i="21" s="1"/>
  <c r="BK528" i="21" s="1"/>
  <c r="BK529" i="21" s="1"/>
  <c r="BK530" i="21" s="1"/>
  <c r="BK531" i="21" s="1"/>
  <c r="BK532" i="21" s="1"/>
  <c r="BK533" i="21" s="1"/>
  <c r="BK534" i="21" s="1"/>
  <c r="BK535" i="21" s="1"/>
  <c r="BK536" i="21" s="1"/>
  <c r="BK537" i="21" s="1"/>
  <c r="BK538" i="21" s="1"/>
  <c r="BK539" i="21" s="1"/>
  <c r="BK540" i="21" s="1"/>
  <c r="BK541" i="21" s="1"/>
  <c r="BK542" i="21" s="1"/>
  <c r="BK543" i="21" s="1"/>
  <c r="BK544" i="21" s="1"/>
  <c r="BK545" i="21" s="1"/>
  <c r="BK546" i="21" s="1"/>
  <c r="BK547" i="21" s="1"/>
  <c r="BK548" i="21" s="1"/>
  <c r="BK549" i="21" s="1"/>
  <c r="BK550" i="21" s="1"/>
  <c r="BK551" i="21" s="1"/>
  <c r="BK552" i="21" s="1"/>
  <c r="BK553" i="21" s="1"/>
  <c r="BK554" i="21" s="1"/>
  <c r="BK555" i="21" s="1"/>
  <c r="BK556" i="21" s="1"/>
  <c r="BK557" i="21" s="1"/>
  <c r="BK558" i="21" s="1"/>
  <c r="BK559" i="21" s="1"/>
  <c r="BK560" i="21" s="1"/>
  <c r="BK561" i="21" s="1"/>
  <c r="BK562" i="21" s="1"/>
  <c r="BK563" i="21" s="1"/>
  <c r="BK564" i="21" s="1"/>
  <c r="BK565" i="21" s="1"/>
  <c r="BK566" i="21" s="1"/>
  <c r="BK567" i="21" s="1"/>
  <c r="BK568" i="21" s="1"/>
  <c r="BK569" i="21" s="1"/>
  <c r="BK570" i="21" s="1"/>
  <c r="BK571" i="21" s="1"/>
  <c r="BK572" i="21" s="1"/>
  <c r="BK573" i="21" s="1"/>
  <c r="BK574" i="21" s="1"/>
  <c r="BK575" i="21" s="1"/>
  <c r="BK576" i="21" s="1"/>
  <c r="BK577" i="21" s="1"/>
  <c r="BK578" i="21" s="1"/>
  <c r="BK579" i="21" s="1"/>
  <c r="BK580" i="21" s="1"/>
  <c r="BK581" i="21" s="1"/>
  <c r="BK582" i="21" s="1"/>
  <c r="BK583" i="21" s="1"/>
  <c r="BK584" i="21" s="1"/>
  <c r="BK585" i="21" s="1"/>
  <c r="BK586" i="21" s="1"/>
  <c r="BK587" i="21" s="1"/>
  <c r="BK588" i="21" s="1"/>
  <c r="BK589" i="21" s="1"/>
  <c r="BK590" i="21" s="1"/>
  <c r="BK591" i="21" s="1"/>
  <c r="BK592" i="21" s="1"/>
  <c r="BK593" i="21" s="1"/>
  <c r="BK594" i="21" s="1"/>
  <c r="BK595" i="21" s="1"/>
  <c r="BK596" i="21" s="1"/>
  <c r="BK597" i="21" s="1"/>
  <c r="BK598" i="21" s="1"/>
  <c r="BK599" i="21" s="1"/>
  <c r="BK600" i="21" s="1"/>
  <c r="BK601" i="21" s="1"/>
  <c r="BK602" i="21" s="1"/>
  <c r="BK603" i="21" s="1"/>
  <c r="BK604" i="21" s="1"/>
  <c r="BK605" i="21" s="1"/>
  <c r="BK606" i="21" s="1"/>
  <c r="BK607" i="21" s="1"/>
  <c r="BK608" i="21" s="1"/>
  <c r="BK609" i="21" s="1"/>
  <c r="BK610" i="21" s="1"/>
  <c r="BK611" i="21" s="1"/>
  <c r="BK612" i="21" s="1"/>
  <c r="BK613" i="21" s="1"/>
  <c r="BK614" i="21" s="1"/>
  <c r="BK615" i="21" s="1"/>
  <c r="BK616" i="21" s="1"/>
  <c r="BK617" i="21" s="1"/>
  <c r="BK618" i="21" s="1"/>
  <c r="BK619" i="21" s="1"/>
  <c r="BK620" i="21" s="1"/>
  <c r="BK621" i="21" s="1"/>
  <c r="BK622" i="21" s="1"/>
  <c r="BK623" i="21" s="1"/>
  <c r="BK624" i="21" s="1"/>
  <c r="BK625" i="21" s="1"/>
  <c r="BK626" i="21" s="1"/>
  <c r="BK627" i="21" s="1"/>
  <c r="BK628" i="21" s="1"/>
  <c r="BK629" i="21" s="1"/>
  <c r="BK630" i="21" s="1"/>
  <c r="BK631" i="21" s="1"/>
  <c r="BK632" i="21" s="1"/>
  <c r="BK633" i="21" s="1"/>
  <c r="BK634" i="21" s="1"/>
  <c r="BK635" i="21" s="1"/>
  <c r="BK636" i="21" s="1"/>
  <c r="BK637" i="21" s="1"/>
  <c r="BK638" i="21" s="1"/>
  <c r="BK639" i="21" s="1"/>
  <c r="BK640" i="21" s="1"/>
  <c r="BK641" i="21" s="1"/>
  <c r="BK642" i="21" s="1"/>
  <c r="BK643" i="21" s="1"/>
  <c r="BK644" i="21" s="1"/>
  <c r="BK645" i="21" s="1"/>
  <c r="BK646" i="21" s="1"/>
  <c r="BK647" i="21" s="1"/>
  <c r="BK648" i="21" s="1"/>
  <c r="BK649" i="21" s="1"/>
  <c r="BK650" i="21" s="1"/>
  <c r="BK651" i="21" s="1"/>
  <c r="BK652" i="21" s="1"/>
  <c r="BK653" i="21" s="1"/>
  <c r="BK654" i="21" s="1"/>
  <c r="BK655" i="21" s="1"/>
  <c r="BK656" i="21" s="1"/>
  <c r="BK657" i="21" s="1"/>
  <c r="BK658" i="21" s="1"/>
  <c r="BK659" i="21" s="1"/>
  <c r="BK660" i="21" s="1"/>
  <c r="BK661" i="21" s="1"/>
  <c r="BK662" i="21" s="1"/>
  <c r="BK663" i="21" s="1"/>
  <c r="BK664" i="21" s="1"/>
  <c r="BK665" i="21" s="1"/>
  <c r="BK666" i="21" s="1"/>
  <c r="BK667" i="21" s="1"/>
  <c r="BK668" i="21" s="1"/>
  <c r="BK669" i="21" s="1"/>
  <c r="BK670" i="21" s="1"/>
  <c r="BK671" i="21" s="1"/>
  <c r="BK672" i="21" s="1"/>
  <c r="BK673" i="21" s="1"/>
  <c r="BK674" i="21" s="1"/>
  <c r="BK675" i="21" s="1"/>
  <c r="BK676" i="21" s="1"/>
  <c r="BK677" i="21" s="1"/>
  <c r="BK678" i="21" s="1"/>
  <c r="BK679" i="21" s="1"/>
  <c r="BK680" i="21" s="1"/>
  <c r="BK681" i="21" s="1"/>
  <c r="BK682" i="21" s="1"/>
  <c r="BK683" i="21" s="1"/>
  <c r="BK684" i="21" s="1"/>
  <c r="BK685" i="21" s="1"/>
  <c r="BK686" i="21" s="1"/>
  <c r="BK687" i="21" s="1"/>
  <c r="BK688" i="21" s="1"/>
  <c r="BK689" i="21" s="1"/>
  <c r="BK690" i="21" s="1"/>
  <c r="BK691" i="21" s="1"/>
  <c r="BK692" i="21" s="1"/>
  <c r="BK693" i="21" s="1"/>
  <c r="BK694" i="21" s="1"/>
  <c r="BK695" i="21" s="1"/>
  <c r="BK696" i="21" s="1"/>
  <c r="BK697" i="21" s="1"/>
  <c r="BK698" i="21" s="1"/>
  <c r="BK699" i="21" s="1"/>
  <c r="BK700" i="21" s="1"/>
  <c r="BK701" i="21" s="1"/>
  <c r="BK702" i="21" s="1"/>
  <c r="BK703" i="21" s="1"/>
  <c r="BK704" i="21" s="1"/>
  <c r="BK705" i="21" s="1"/>
  <c r="BK706" i="21" s="1"/>
  <c r="BK707" i="21" s="1"/>
  <c r="BK708" i="21" s="1"/>
  <c r="BK709" i="21" s="1"/>
  <c r="BK710" i="21" s="1"/>
  <c r="BK711" i="21" s="1"/>
  <c r="BK712" i="21" s="1"/>
  <c r="BK713" i="21" s="1"/>
  <c r="BK714" i="21" s="1"/>
  <c r="BK715" i="21" s="1"/>
  <c r="BK716" i="21" s="1"/>
  <c r="BK717" i="21" s="1"/>
  <c r="BK718" i="21" s="1"/>
  <c r="BK719" i="21" s="1"/>
  <c r="BK720" i="21" s="1"/>
  <c r="BK721" i="21" s="1"/>
  <c r="BK722" i="21" s="1"/>
  <c r="BK723" i="21" s="1"/>
  <c r="BK724" i="21" s="1"/>
  <c r="BK725" i="21" s="1"/>
  <c r="BK726" i="21" s="1"/>
  <c r="BK727" i="21" s="1"/>
  <c r="BK728" i="21" s="1"/>
  <c r="BK729" i="21" s="1"/>
  <c r="BK730" i="21" s="1"/>
  <c r="BK731" i="21" s="1"/>
  <c r="BK732" i="21" s="1"/>
  <c r="BK733" i="21" s="1"/>
  <c r="BK734" i="21" s="1"/>
  <c r="BK735" i="21" s="1"/>
  <c r="BK736" i="21" s="1"/>
  <c r="BK737" i="21" s="1"/>
  <c r="BK738" i="21" s="1"/>
  <c r="BK739" i="21" s="1"/>
  <c r="BK740" i="21" s="1"/>
  <c r="BK741" i="21" s="1"/>
  <c r="BK742" i="21" s="1"/>
  <c r="BK743" i="21" s="1"/>
  <c r="BK744" i="21" s="1"/>
  <c r="BK745" i="21" s="1"/>
  <c r="BK746" i="21" s="1"/>
  <c r="BK747" i="21" s="1"/>
  <c r="BK748" i="21" s="1"/>
  <c r="BK749" i="21" s="1"/>
  <c r="BK750" i="21" s="1"/>
  <c r="BK751" i="21" s="1"/>
  <c r="BK752" i="21" s="1"/>
  <c r="BK753" i="21" s="1"/>
  <c r="BK754" i="21" s="1"/>
  <c r="BK755" i="21" s="1"/>
  <c r="BK756" i="21" s="1"/>
  <c r="BK757" i="21" s="1"/>
  <c r="BK758" i="21" s="1"/>
  <c r="BK759" i="21" s="1"/>
  <c r="BK760" i="21" s="1"/>
  <c r="BK761" i="21" s="1"/>
  <c r="BK762" i="21" s="1"/>
  <c r="BK763" i="21" s="1"/>
  <c r="BK764" i="21" s="1"/>
  <c r="BK765" i="21" s="1"/>
  <c r="BK766" i="21" s="1"/>
  <c r="BK767" i="21" s="1"/>
  <c r="BK768" i="21" s="1"/>
  <c r="BK769" i="21" s="1"/>
  <c r="BK770" i="21" s="1"/>
  <c r="BK771" i="21" s="1"/>
  <c r="BK772" i="21" s="1"/>
  <c r="BK773" i="21" s="1"/>
  <c r="BK774" i="21" s="1"/>
  <c r="BK775" i="21" s="1"/>
  <c r="BK776" i="21" s="1"/>
  <c r="BK777" i="21" s="1"/>
  <c r="BK778" i="21" s="1"/>
  <c r="BK779" i="21" s="1"/>
  <c r="BK780" i="21" s="1"/>
  <c r="BK781" i="21" s="1"/>
  <c r="BK782" i="21" s="1"/>
  <c r="BK783" i="21" s="1"/>
  <c r="BK784" i="21" s="1"/>
  <c r="BK785" i="21" s="1"/>
  <c r="BK786" i="21" s="1"/>
  <c r="BK787" i="21" s="1"/>
  <c r="BK788" i="21" s="1"/>
  <c r="BK789" i="21" s="1"/>
  <c r="BK790" i="21" s="1"/>
  <c r="BK791" i="21" s="1"/>
  <c r="BK792" i="21" s="1"/>
  <c r="BK793" i="21" s="1"/>
  <c r="BK794" i="21" s="1"/>
  <c r="BK795" i="21" s="1"/>
  <c r="BK796" i="21" s="1"/>
  <c r="BK797" i="21" s="1"/>
  <c r="BK798" i="21" s="1"/>
  <c r="BK799" i="21" s="1"/>
  <c r="BK800" i="21" s="1"/>
  <c r="BK801" i="21" s="1"/>
  <c r="BK802" i="21" s="1"/>
  <c r="BK803" i="21" s="1"/>
  <c r="BK804" i="21" s="1"/>
  <c r="BK805" i="21" s="1"/>
  <c r="BK806" i="21" s="1"/>
  <c r="BK807" i="21" s="1"/>
  <c r="BK808" i="21" s="1"/>
  <c r="BK809" i="21" s="1"/>
  <c r="BK810" i="21" s="1"/>
  <c r="BK811" i="21" s="1"/>
  <c r="BK812" i="21" s="1"/>
  <c r="BK813" i="21" s="1"/>
  <c r="BK814" i="21" s="1"/>
  <c r="BK815" i="21" s="1"/>
  <c r="BK816" i="21" s="1"/>
  <c r="BK817" i="21" s="1"/>
  <c r="BK818" i="21" s="1"/>
  <c r="BK819" i="21" s="1"/>
  <c r="BK820" i="21" s="1"/>
  <c r="BK821" i="21" s="1"/>
  <c r="BK822" i="21" s="1"/>
  <c r="BK823" i="21" s="1"/>
  <c r="BK824" i="21" s="1"/>
  <c r="BK825" i="21" s="1"/>
  <c r="BK826" i="21" s="1"/>
  <c r="BK827" i="21" s="1"/>
  <c r="BK828" i="21" s="1"/>
  <c r="BK829" i="21" s="1"/>
  <c r="BK830" i="21" s="1"/>
  <c r="BK831" i="21" s="1"/>
  <c r="BK832" i="21" s="1"/>
  <c r="BK833" i="21" s="1"/>
  <c r="BK834" i="21" s="1"/>
  <c r="BK835" i="21" s="1"/>
  <c r="BK836" i="21" s="1"/>
  <c r="BK837" i="21" s="1"/>
  <c r="BK838" i="21" s="1"/>
  <c r="BK839" i="21" s="1"/>
  <c r="BK840" i="21" s="1"/>
  <c r="BK841" i="21" s="1"/>
  <c r="BK842" i="21" s="1"/>
  <c r="BK843" i="21" s="1"/>
  <c r="BK844" i="21" s="1"/>
  <c r="BK845" i="21" s="1"/>
  <c r="BK846" i="21" s="1"/>
  <c r="BK847" i="21" s="1"/>
  <c r="BK848" i="21" s="1"/>
  <c r="BK849" i="21" s="1"/>
  <c r="BK850" i="21" s="1"/>
  <c r="BK851" i="21" s="1"/>
  <c r="BK852" i="21" s="1"/>
  <c r="BK853" i="21" s="1"/>
  <c r="BK854" i="21" s="1"/>
  <c r="BK855" i="21" s="1"/>
  <c r="BK856" i="21" s="1"/>
  <c r="BK857" i="21" s="1"/>
  <c r="BK858" i="21" s="1"/>
  <c r="BK859" i="21" s="1"/>
  <c r="BK860" i="21" s="1"/>
  <c r="BK861" i="21" s="1"/>
  <c r="BK862" i="21" s="1"/>
  <c r="BK863" i="21" s="1"/>
  <c r="BK864" i="21" s="1"/>
  <c r="BK865" i="21" s="1"/>
  <c r="BK866" i="21" s="1"/>
  <c r="BK867" i="21" s="1"/>
  <c r="BK868" i="21" s="1"/>
  <c r="BK869" i="21" s="1"/>
  <c r="BK870" i="21" s="1"/>
  <c r="BK871" i="21" s="1"/>
  <c r="BK872" i="21" s="1"/>
  <c r="BK873" i="21" s="1"/>
  <c r="BK874" i="21" s="1"/>
  <c r="BK875" i="21" s="1"/>
  <c r="BK876" i="21" s="1"/>
  <c r="BK877" i="21" s="1"/>
  <c r="BK878" i="21" s="1"/>
  <c r="BK879" i="21" s="1"/>
  <c r="BK880" i="21" s="1"/>
  <c r="BK881" i="21" s="1"/>
  <c r="BK882" i="21" s="1"/>
  <c r="BK883" i="21" s="1"/>
  <c r="BK884" i="21" s="1"/>
  <c r="BK885" i="21" s="1"/>
  <c r="BK886" i="21" s="1"/>
  <c r="BK887" i="21" s="1"/>
  <c r="BK888" i="21" s="1"/>
  <c r="BK889" i="21" s="1"/>
  <c r="BK890" i="21" s="1"/>
  <c r="BK891" i="21" s="1"/>
  <c r="BK892" i="21" s="1"/>
  <c r="BK893" i="21" s="1"/>
  <c r="BK894" i="21" s="1"/>
  <c r="BK895" i="21" s="1"/>
  <c r="BK896" i="21" s="1"/>
  <c r="BK897" i="21" s="1"/>
  <c r="BK898" i="21" s="1"/>
  <c r="BK899" i="21" s="1"/>
  <c r="BK900" i="21" s="1"/>
  <c r="BK901" i="21" s="1"/>
  <c r="BK902" i="21" s="1"/>
  <c r="BK903" i="21" s="1"/>
  <c r="BK904" i="21" s="1"/>
  <c r="BK905" i="21" s="1"/>
  <c r="BK906" i="21" s="1"/>
  <c r="BK907" i="21" s="1"/>
  <c r="BK908" i="21" s="1"/>
  <c r="BK909" i="21" s="1"/>
  <c r="BK910" i="21" s="1"/>
  <c r="BK911" i="21" s="1"/>
  <c r="BK912" i="21" s="1"/>
  <c r="BK913" i="21" s="1"/>
  <c r="BK914" i="21" s="1"/>
  <c r="BK915" i="21" s="1"/>
  <c r="BK916" i="21" s="1"/>
  <c r="BK917" i="21" s="1"/>
  <c r="BK918" i="21" s="1"/>
  <c r="BK919" i="21" s="1"/>
  <c r="BK920" i="21" s="1"/>
  <c r="BK921" i="21" s="1"/>
  <c r="BK922" i="21" s="1"/>
  <c r="BK923" i="21" s="1"/>
  <c r="BK924" i="21" s="1"/>
  <c r="BK925" i="21" s="1"/>
  <c r="BK926" i="21" s="1"/>
  <c r="BK927" i="21" s="1"/>
  <c r="BK928" i="21" s="1"/>
  <c r="BK929" i="21" s="1"/>
  <c r="BK930" i="21" s="1"/>
  <c r="BK931" i="21" s="1"/>
  <c r="BK932" i="21" s="1"/>
  <c r="BK933" i="21" s="1"/>
  <c r="BK934" i="21" s="1"/>
  <c r="BK935" i="21" s="1"/>
  <c r="BK936" i="21" s="1"/>
  <c r="BK937" i="21" s="1"/>
  <c r="BK938" i="21" s="1"/>
  <c r="BK939" i="21" s="1"/>
  <c r="BK940" i="21" s="1"/>
  <c r="BK941" i="21" s="1"/>
  <c r="BK942" i="21" s="1"/>
  <c r="BK943" i="21" s="1"/>
  <c r="BK944" i="21" s="1"/>
  <c r="BK945" i="21" s="1"/>
  <c r="BK946" i="21" s="1"/>
  <c r="BK947" i="21" s="1"/>
  <c r="BK948" i="21" s="1"/>
  <c r="BK949" i="21" s="1"/>
  <c r="BK950" i="21" s="1"/>
  <c r="BK951" i="21" s="1"/>
  <c r="BK952" i="21" s="1"/>
  <c r="BK953" i="21" s="1"/>
  <c r="BK954" i="21" s="1"/>
  <c r="BK955" i="21" s="1"/>
  <c r="BK956" i="21" s="1"/>
  <c r="BK957" i="21" s="1"/>
  <c r="BK958" i="21" s="1"/>
  <c r="BK959" i="21" s="1"/>
  <c r="BK960" i="21" s="1"/>
  <c r="BK961" i="21" s="1"/>
  <c r="BK962" i="21" s="1"/>
  <c r="BK963" i="21" s="1"/>
  <c r="BK964" i="21" s="1"/>
  <c r="BK965" i="21" s="1"/>
  <c r="BK966" i="21" s="1"/>
  <c r="BK967" i="21" s="1"/>
  <c r="BK968" i="21" s="1"/>
  <c r="BK969" i="21" s="1"/>
  <c r="BK970" i="21" s="1"/>
  <c r="BK971" i="21" s="1"/>
  <c r="BK972" i="21" s="1"/>
  <c r="BK973" i="21" s="1"/>
  <c r="BK974" i="21" s="1"/>
  <c r="BK975" i="21" s="1"/>
  <c r="BK976" i="21" s="1"/>
  <c r="BK977" i="21" s="1"/>
  <c r="BK978" i="21" s="1"/>
  <c r="BK979" i="21" s="1"/>
  <c r="BK980" i="21" s="1"/>
  <c r="BK981" i="21" s="1"/>
  <c r="BK982" i="21" s="1"/>
  <c r="BK983" i="21" s="1"/>
  <c r="BK984" i="21" s="1"/>
  <c r="BK985" i="21" s="1"/>
  <c r="BK986" i="21" s="1"/>
  <c r="BK987" i="21" s="1"/>
  <c r="BK988" i="21" s="1"/>
  <c r="BK989" i="21" s="1"/>
  <c r="BK990" i="21" s="1"/>
  <c r="BK991" i="21" s="1"/>
  <c r="BK992" i="21" s="1"/>
  <c r="BK993" i="21" s="1"/>
  <c r="BK994" i="21" s="1"/>
  <c r="BK995" i="21" s="1"/>
  <c r="BK996" i="21" s="1"/>
  <c r="BK997" i="21" s="1"/>
  <c r="BK998" i="21" s="1"/>
  <c r="BK999" i="21" s="1"/>
  <c r="BK1000" i="21" s="1"/>
  <c r="BK1001" i="21" s="1"/>
  <c r="BK1002" i="21" s="1"/>
  <c r="BK1003" i="21" s="1"/>
  <c r="BK1004" i="21" s="1"/>
  <c r="BK1005" i="21" s="1"/>
  <c r="BK1006" i="21" s="1"/>
  <c r="BK1007" i="21" s="1"/>
  <c r="BK1008" i="21" s="1"/>
  <c r="BK1009" i="21" s="1"/>
  <c r="BK1010" i="21" s="1"/>
  <c r="BK1011" i="21" s="1"/>
  <c r="BK1012" i="21" s="1"/>
  <c r="BK1013" i="21" s="1"/>
  <c r="BK1014" i="21" s="1"/>
  <c r="BK1015" i="21" s="1"/>
  <c r="BK1016" i="21" s="1"/>
  <c r="BK1017" i="21" s="1"/>
  <c r="BK1018" i="21" s="1"/>
  <c r="BK1019" i="21" s="1"/>
  <c r="BK1020" i="21" s="1"/>
  <c r="BK1021" i="21" s="1"/>
  <c r="BK1022" i="21" s="1"/>
  <c r="BK1023" i="21" s="1"/>
  <c r="BK1024" i="21" s="1"/>
  <c r="BK1025" i="21" s="1"/>
  <c r="BK1026" i="21" s="1"/>
  <c r="BK1027" i="21" s="1"/>
  <c r="BK1028" i="21" s="1"/>
  <c r="BK1029" i="21" s="1"/>
  <c r="BK1030" i="21" s="1"/>
  <c r="BK1031" i="21" s="1"/>
  <c r="BK1032" i="21" s="1"/>
  <c r="BK1033" i="21" s="1"/>
  <c r="BK1034" i="21" s="1"/>
  <c r="BK1035" i="21" s="1"/>
  <c r="BK1036" i="21" s="1"/>
  <c r="BK1037" i="21" s="1"/>
  <c r="BK1038" i="21" s="1"/>
  <c r="BK1039" i="21" s="1"/>
  <c r="BK1040" i="21" s="1"/>
  <c r="BK1041" i="21" s="1"/>
  <c r="BK1042" i="21" s="1"/>
  <c r="BK1043" i="21" s="1"/>
  <c r="BK1044" i="21" s="1"/>
  <c r="BK1045" i="21" s="1"/>
  <c r="BK1046" i="21" s="1"/>
  <c r="BK1047" i="21" s="1"/>
  <c r="BK1048" i="21" s="1"/>
  <c r="BK1049" i="21" s="1"/>
  <c r="BK1050" i="21" s="1"/>
  <c r="BK1051" i="21" s="1"/>
  <c r="BK1052" i="21" s="1"/>
  <c r="BK1053" i="21" s="1"/>
  <c r="BK1054" i="21" s="1"/>
  <c r="BK1055" i="21" s="1"/>
  <c r="BK1056" i="21" s="1"/>
  <c r="BK1057" i="21" s="1"/>
  <c r="BK1058" i="21" s="1"/>
  <c r="BK1059" i="21" s="1"/>
  <c r="BK1060" i="21" s="1"/>
  <c r="BK1061" i="21" s="1"/>
  <c r="BK1062" i="21" s="1"/>
  <c r="BK1063" i="21" s="1"/>
  <c r="BK1064" i="21" s="1"/>
  <c r="BK1065" i="21" s="1"/>
  <c r="BK1066" i="21" s="1"/>
  <c r="BK1067" i="21" s="1"/>
  <c r="BK1068" i="21" s="1"/>
  <c r="BK1069" i="21" s="1"/>
  <c r="BK1070" i="21" s="1"/>
  <c r="BK1071" i="21" s="1"/>
  <c r="BK1072" i="21" s="1"/>
  <c r="BK1073" i="21" s="1"/>
  <c r="BK1074" i="21" s="1"/>
  <c r="BK1075" i="21" s="1"/>
  <c r="BK1076" i="21" s="1"/>
  <c r="BK1077" i="21" s="1"/>
  <c r="BK1078" i="21" s="1"/>
  <c r="BK1079" i="21" s="1"/>
  <c r="BK1080" i="21" s="1"/>
  <c r="BK1081" i="21" s="1"/>
  <c r="BK1082" i="21" s="1"/>
  <c r="BK1083" i="21" s="1"/>
  <c r="BK1084" i="21" s="1"/>
  <c r="BK1085" i="21" s="1"/>
  <c r="BK1086" i="21" s="1"/>
  <c r="BK1087" i="21" s="1"/>
  <c r="BK1088" i="21" s="1"/>
  <c r="BK1089" i="21" s="1"/>
  <c r="BK1090" i="21" s="1"/>
  <c r="BK1091" i="21" s="1"/>
  <c r="BK1092" i="21" s="1"/>
  <c r="BK1093" i="21" s="1"/>
  <c r="BK1094" i="21" s="1"/>
  <c r="BK1095" i="21" s="1"/>
  <c r="BK1096" i="21" s="1"/>
  <c r="BK1097" i="21" s="1"/>
  <c r="BK1098" i="21" s="1"/>
  <c r="BK1099" i="21" s="1"/>
  <c r="BK1100" i="21" s="1"/>
  <c r="BK1101" i="21" s="1"/>
  <c r="BK1102" i="21" s="1"/>
  <c r="BK1103" i="21" s="1"/>
  <c r="BK1104" i="21" s="1"/>
  <c r="BK1105" i="21" s="1"/>
  <c r="BK1106" i="21" s="1"/>
  <c r="BK1107" i="21" s="1"/>
  <c r="BK1108" i="21" s="1"/>
  <c r="BK1109" i="21" s="1"/>
  <c r="BK1110" i="21" s="1"/>
  <c r="BK1111" i="21" s="1"/>
  <c r="BK1112" i="21" s="1"/>
  <c r="BK1113" i="21" s="1"/>
  <c r="BK1114" i="21" s="1"/>
  <c r="BK1115" i="21" s="1"/>
  <c r="BK1116" i="21" s="1"/>
  <c r="BK1117" i="21" s="1"/>
  <c r="BK1118" i="21" s="1"/>
  <c r="BK1119" i="21" s="1"/>
  <c r="BK1120" i="21" s="1"/>
  <c r="BK1121" i="21" s="1"/>
  <c r="BK1122" i="21" s="1"/>
  <c r="BK1123" i="21" s="1"/>
  <c r="BK1124" i="21" s="1"/>
  <c r="BK1125" i="21" s="1"/>
  <c r="BK1126" i="21" s="1"/>
  <c r="BK1127" i="21" s="1"/>
  <c r="BK1128" i="21" s="1"/>
  <c r="BK1129" i="21" s="1"/>
  <c r="BK1130" i="21" s="1"/>
  <c r="BK1131" i="21" s="1"/>
  <c r="BK1132" i="21" s="1"/>
  <c r="BK1133" i="21" s="1"/>
  <c r="BK1134" i="21" s="1"/>
  <c r="BK1135" i="21" s="1"/>
  <c r="BK1136" i="21" s="1"/>
  <c r="BK1137" i="21" s="1"/>
  <c r="BK1138" i="21" s="1"/>
  <c r="BK1139" i="21" s="1"/>
  <c r="BK1140" i="21" s="1"/>
  <c r="BK1141" i="21" s="1"/>
  <c r="BK1142" i="21" s="1"/>
  <c r="BK1143" i="21" s="1"/>
  <c r="BK1144" i="21" s="1"/>
  <c r="BK1145" i="21" s="1"/>
  <c r="BK1146" i="21" s="1"/>
  <c r="BK1147" i="21" s="1"/>
  <c r="BK1148" i="21" s="1"/>
  <c r="BK1149" i="21" s="1"/>
  <c r="BK1150" i="21" s="1"/>
  <c r="BK1151" i="21" s="1"/>
  <c r="BK1152" i="21" s="1"/>
  <c r="BK1153" i="21" s="1"/>
  <c r="BK1154" i="21" s="1"/>
  <c r="BK1155" i="21" s="1"/>
  <c r="BK1156" i="21" s="1"/>
  <c r="BK1157" i="21" s="1"/>
  <c r="BK1158" i="21" s="1"/>
  <c r="BK1159" i="21" s="1"/>
  <c r="BK1160" i="21" s="1"/>
  <c r="BK1161" i="21" s="1"/>
  <c r="BK1162" i="21" s="1"/>
  <c r="BK1163" i="21" s="1"/>
  <c r="BK1164" i="21" s="1"/>
  <c r="BK1165" i="21" s="1"/>
  <c r="BK1166" i="21" s="1"/>
  <c r="BK1167" i="21" s="1"/>
  <c r="BK1168" i="21" s="1"/>
  <c r="BK1169" i="21" s="1"/>
  <c r="BK1170" i="21" s="1"/>
  <c r="BK1171" i="21" s="1"/>
  <c r="BK1172" i="21" s="1"/>
  <c r="BK1173" i="21" s="1"/>
  <c r="BK1174" i="21" s="1"/>
  <c r="BK1175" i="21" s="1"/>
  <c r="BK1176" i="21" s="1"/>
  <c r="BK1177" i="21" s="1"/>
  <c r="BK1178" i="21" s="1"/>
  <c r="BK1179" i="21" s="1"/>
  <c r="BK1180" i="21" s="1"/>
  <c r="BK1181" i="21" s="1"/>
  <c r="BK1182" i="21" s="1"/>
  <c r="BK1183" i="21" s="1"/>
  <c r="BK1184" i="21" s="1"/>
  <c r="BK1185" i="21" s="1"/>
  <c r="BK1186" i="21" s="1"/>
  <c r="BK1187" i="21" s="1"/>
  <c r="BK1188" i="21" s="1"/>
  <c r="BK1189" i="21" s="1"/>
  <c r="BK1190" i="21" s="1"/>
  <c r="BK1191" i="21" s="1"/>
  <c r="BK1192" i="21" s="1"/>
  <c r="BK1193" i="21" s="1"/>
  <c r="BK1194" i="21" s="1"/>
  <c r="BK1195" i="21" s="1"/>
  <c r="BK1196" i="21" s="1"/>
  <c r="BK1197" i="21" s="1"/>
  <c r="BK1198" i="21" s="1"/>
  <c r="BK1199" i="21" s="1"/>
  <c r="BK1200" i="21" s="1"/>
  <c r="BK1201" i="21" s="1"/>
  <c r="BK1202" i="21" s="1"/>
  <c r="BK1203" i="21" s="1"/>
  <c r="BK1204" i="21" s="1"/>
  <c r="BK1205" i="21" s="1"/>
  <c r="BK1206" i="21" s="1"/>
  <c r="BK1207" i="21" s="1"/>
  <c r="BK1208" i="21" s="1"/>
  <c r="BK1209" i="21" s="1"/>
  <c r="BK1210" i="21" s="1"/>
  <c r="BK1211" i="21" s="1"/>
  <c r="BK1212" i="21" s="1"/>
  <c r="BK1213" i="21" s="1"/>
  <c r="BK1214" i="21" s="1"/>
  <c r="BK1215" i="21" s="1"/>
  <c r="BK1216" i="21" s="1"/>
  <c r="BK1217" i="21" s="1"/>
  <c r="BK1218" i="21" s="1"/>
  <c r="BK1219" i="21" s="1"/>
  <c r="BK1220" i="21" s="1"/>
  <c r="BK1221" i="21" s="1"/>
  <c r="BK1222" i="21" s="1"/>
  <c r="BK1223" i="21" s="1"/>
  <c r="BK1224" i="21" s="1"/>
  <c r="BK1225" i="21" s="1"/>
  <c r="BK1226" i="21" s="1"/>
  <c r="BK1227" i="21" s="1"/>
  <c r="BK1228" i="21" s="1"/>
  <c r="BK1229" i="21" s="1"/>
  <c r="BK1230" i="21" s="1"/>
  <c r="BK1231" i="21" s="1"/>
  <c r="BK1232" i="21" s="1"/>
  <c r="BK1233" i="21" s="1"/>
  <c r="BK1234" i="21" s="1"/>
  <c r="BK1235" i="21" s="1"/>
  <c r="BK1236" i="21" s="1"/>
  <c r="BK1237" i="21" s="1"/>
  <c r="BK1238" i="21" s="1"/>
  <c r="BK1239" i="21" s="1"/>
  <c r="BK1240" i="21" s="1"/>
  <c r="BK1241" i="21" s="1"/>
  <c r="BK1242" i="21" s="1"/>
  <c r="BK1243" i="21" s="1"/>
  <c r="BK1244" i="21" s="1"/>
  <c r="BK1245" i="21" s="1"/>
  <c r="BK1246" i="21" s="1"/>
  <c r="BK1247" i="21" s="1"/>
  <c r="BK1248" i="21" s="1"/>
  <c r="BK1249" i="21" s="1"/>
  <c r="BK1250" i="21" s="1"/>
  <c r="BK1251" i="21" s="1"/>
  <c r="BK1252" i="21" s="1"/>
  <c r="BK1253" i="21" s="1"/>
  <c r="BK1254" i="21" s="1"/>
  <c r="BK1255" i="21" s="1"/>
  <c r="BK1256" i="21" s="1"/>
  <c r="BK1257" i="21" s="1"/>
  <c r="BK1258" i="21" s="1"/>
  <c r="BK1259" i="21" s="1"/>
  <c r="BK1260" i="21" s="1"/>
  <c r="BK1261" i="21" s="1"/>
  <c r="BK1262" i="21" s="1"/>
  <c r="BK1263" i="21" s="1"/>
  <c r="BK1264" i="21" s="1"/>
  <c r="BK1265" i="21" s="1"/>
  <c r="BK1266" i="21" s="1"/>
  <c r="BK1267" i="21" s="1"/>
  <c r="BK1268" i="21" s="1"/>
  <c r="BK1269" i="21" s="1"/>
  <c r="BK1270" i="21" s="1"/>
  <c r="BK1271" i="21" s="1"/>
  <c r="BK1272" i="21" s="1"/>
  <c r="BK1273" i="21" s="1"/>
  <c r="BK1274" i="21" s="1"/>
  <c r="BK1275" i="21" s="1"/>
  <c r="BK1276" i="21" s="1"/>
  <c r="BK1277" i="21" s="1"/>
  <c r="BK1278" i="21" s="1"/>
  <c r="BK1279" i="21" s="1"/>
  <c r="BK1280" i="21" s="1"/>
  <c r="BK1281" i="21" s="1"/>
  <c r="BK1282" i="21" s="1"/>
  <c r="BK1283" i="21" s="1"/>
  <c r="BK1284" i="21" s="1"/>
  <c r="BK1285" i="21" s="1"/>
  <c r="BK1286" i="21" s="1"/>
  <c r="BK1287" i="21" s="1"/>
  <c r="BK1288" i="21" s="1"/>
  <c r="BK1289" i="21" s="1"/>
  <c r="BK1290" i="21" s="1"/>
  <c r="BK1291" i="21" s="1"/>
  <c r="BK1292" i="21" s="1"/>
  <c r="BK1293" i="21" s="1"/>
  <c r="BK1294" i="21" s="1"/>
  <c r="BK1295" i="21" s="1"/>
  <c r="BK1296" i="21" s="1"/>
  <c r="BK1297" i="21" s="1"/>
  <c r="BK1298" i="21" s="1"/>
  <c r="BK1299" i="21" s="1"/>
  <c r="BK1300" i="21" s="1"/>
  <c r="BK1301" i="21" s="1"/>
  <c r="BK1302" i="21" s="1"/>
  <c r="BK1303" i="21" s="1"/>
  <c r="BK1304" i="21" s="1"/>
  <c r="BK1305" i="21" s="1"/>
  <c r="BK1306" i="21" s="1"/>
  <c r="BK1307" i="21" s="1"/>
  <c r="BK1308" i="21" s="1"/>
  <c r="BK1309" i="21" s="1"/>
  <c r="BK1310" i="21" s="1"/>
  <c r="BK1311" i="21" s="1"/>
  <c r="BK1312" i="21" s="1"/>
  <c r="BK1313" i="21" s="1"/>
  <c r="BK1314" i="21" s="1"/>
  <c r="BK1315" i="21" s="1"/>
  <c r="BK1316" i="21" s="1"/>
  <c r="BK1317" i="21" s="1"/>
  <c r="BK1318" i="21" s="1"/>
  <c r="BK1319" i="21" s="1"/>
  <c r="BK1320" i="21" s="1"/>
  <c r="BK1321" i="21" s="1"/>
  <c r="BK1322" i="21" s="1"/>
  <c r="BK1323" i="21" s="1"/>
  <c r="BK1324" i="21" s="1"/>
  <c r="BK1325" i="21" s="1"/>
  <c r="BK1326" i="21" s="1"/>
  <c r="BK1327" i="21" s="1"/>
  <c r="BK1328" i="21" s="1"/>
  <c r="BK1329" i="21" s="1"/>
  <c r="BK1330" i="21" s="1"/>
  <c r="BK1331" i="21" s="1"/>
  <c r="BK1332" i="21" s="1"/>
  <c r="BK1333" i="21" s="1"/>
  <c r="BK1334" i="21" s="1"/>
  <c r="BK1335" i="21" s="1"/>
  <c r="BK1336" i="21" s="1"/>
  <c r="BK1337" i="21" s="1"/>
  <c r="BK1338" i="21" s="1"/>
  <c r="BK1339" i="21" s="1"/>
  <c r="BK1340" i="21" s="1"/>
  <c r="BK1341" i="21" s="1"/>
  <c r="BK1342" i="21" s="1"/>
  <c r="BK1343" i="21" s="1"/>
  <c r="BK1344" i="21" s="1"/>
  <c r="BK1345" i="21" s="1"/>
  <c r="BK1346" i="21" s="1"/>
  <c r="BK1347" i="21" s="1"/>
  <c r="BK1348" i="21" s="1"/>
  <c r="BK1349" i="21" s="1"/>
  <c r="BK1350" i="21" s="1"/>
  <c r="BK1351" i="21" s="1"/>
  <c r="BK1352" i="21" s="1"/>
  <c r="BK1353" i="21" s="1"/>
  <c r="BK1354" i="21" s="1"/>
  <c r="BK1355" i="21" s="1"/>
  <c r="BK1356" i="21" s="1"/>
  <c r="BK1357" i="21" s="1"/>
  <c r="BK1358" i="21" s="1"/>
  <c r="BK1359" i="21" s="1"/>
  <c r="BK1360" i="21" s="1"/>
  <c r="BK1361" i="21" s="1"/>
  <c r="BK1362" i="21" s="1"/>
  <c r="BK1363" i="21" s="1"/>
  <c r="BK1364" i="21" s="1"/>
  <c r="BK1365" i="21" s="1"/>
  <c r="BK1366" i="21" s="1"/>
  <c r="BK1367" i="21" s="1"/>
  <c r="BK1368" i="21" s="1"/>
  <c r="BK1369" i="21" s="1"/>
  <c r="BK1370" i="21" s="1"/>
  <c r="BK1371" i="21" s="1"/>
  <c r="BK1372" i="21" s="1"/>
  <c r="BK1373" i="21" s="1"/>
  <c r="BK1374" i="21" s="1"/>
  <c r="BK1375" i="21" s="1"/>
  <c r="BK1376" i="21" s="1"/>
  <c r="BK1377" i="21" s="1"/>
  <c r="BK1378" i="21" s="1"/>
  <c r="BK1379" i="21" s="1"/>
  <c r="BK1380" i="21" s="1"/>
  <c r="BK1381" i="21" s="1"/>
  <c r="BK1382" i="21" s="1"/>
  <c r="BK1383" i="21" s="1"/>
  <c r="BK1384" i="21" s="1"/>
  <c r="BK1385" i="21" s="1"/>
  <c r="BK1386" i="21" s="1"/>
  <c r="BK1387" i="21" s="1"/>
  <c r="BK1388" i="21" s="1"/>
  <c r="BK1389" i="21" s="1"/>
  <c r="BK1390" i="21" s="1"/>
  <c r="BK1391" i="21" s="1"/>
  <c r="BK1392" i="21" s="1"/>
  <c r="BK1393" i="21" s="1"/>
  <c r="BK1394" i="21" s="1"/>
  <c r="BK1395" i="21" s="1"/>
  <c r="BK1396" i="21" s="1"/>
  <c r="BK1397" i="21" s="1"/>
  <c r="BK1398" i="21" s="1"/>
  <c r="BK1399" i="21" s="1"/>
  <c r="BK1400" i="21" s="1"/>
  <c r="BK1401" i="21" s="1"/>
  <c r="BK1402" i="21" s="1"/>
  <c r="BK1403" i="21" s="1"/>
  <c r="BK1404" i="21" s="1"/>
  <c r="BK1405" i="21" s="1"/>
  <c r="BK1406" i="21" s="1"/>
  <c r="BK1407" i="21" s="1"/>
  <c r="BK1408" i="21" s="1"/>
  <c r="BK1409" i="21" s="1"/>
  <c r="BK1410" i="21" s="1"/>
  <c r="BK1411" i="21" s="1"/>
  <c r="BK1412" i="21" s="1"/>
  <c r="BK1413" i="21" s="1"/>
  <c r="BK1414" i="21" s="1"/>
  <c r="BK1415" i="21" s="1"/>
  <c r="BK1416" i="21" s="1"/>
  <c r="BK1417" i="21" s="1"/>
  <c r="BK1418" i="21" s="1"/>
  <c r="BK1419" i="21" s="1"/>
  <c r="BK1420" i="21" s="1"/>
  <c r="BK1421" i="21" s="1"/>
  <c r="BK1422" i="21" s="1"/>
  <c r="BK1423" i="21" s="1"/>
  <c r="BK1424" i="21" s="1"/>
  <c r="BK1425" i="21" s="1"/>
  <c r="BK1426" i="21" s="1"/>
  <c r="BK1427" i="21" s="1"/>
  <c r="BK1428" i="21" s="1"/>
  <c r="BK1429" i="21" s="1"/>
  <c r="BK1430" i="21" s="1"/>
  <c r="BK1431" i="21" s="1"/>
  <c r="BK1432" i="21" s="1"/>
  <c r="BK1433" i="21" s="1"/>
  <c r="BK1434" i="21" s="1"/>
  <c r="BK1435" i="21" s="1"/>
  <c r="BK1436" i="21" s="1"/>
  <c r="BK1437" i="21" s="1"/>
  <c r="BK1438" i="21" s="1"/>
  <c r="BK1439" i="21" s="1"/>
  <c r="BK1440" i="21" s="1"/>
  <c r="BK1441" i="21" s="1"/>
  <c r="BK1442" i="21" s="1"/>
  <c r="BK1443" i="21" s="1"/>
  <c r="BK1444" i="21" s="1"/>
  <c r="BK1445" i="21" s="1"/>
  <c r="BK1446" i="21" s="1"/>
  <c r="BK1447" i="21" s="1"/>
  <c r="BK1448" i="21" s="1"/>
  <c r="BK1449" i="21" s="1"/>
  <c r="BK1450" i="21" s="1"/>
  <c r="BK1451" i="21" s="1"/>
  <c r="BK1452" i="21" s="1"/>
  <c r="BK1453" i="21" s="1"/>
  <c r="BK1454" i="21" s="1"/>
  <c r="BK1455" i="21" s="1"/>
  <c r="BK1456" i="21" s="1"/>
  <c r="BK1457" i="21" s="1"/>
  <c r="BK1458" i="21" s="1"/>
  <c r="BK1459" i="21" s="1"/>
  <c r="BK1460" i="21" s="1"/>
  <c r="BK1461" i="21" s="1"/>
  <c r="BK1462" i="21" s="1"/>
  <c r="BK1463" i="21" s="1"/>
  <c r="BK1464" i="21" s="1"/>
  <c r="BK1465" i="21" s="1"/>
  <c r="BK1466" i="21" s="1"/>
  <c r="BK1467" i="21" s="1"/>
  <c r="BK1468" i="21" s="1"/>
  <c r="BK1469" i="21" s="1"/>
  <c r="BK1470" i="21" s="1"/>
  <c r="BK1471" i="21" s="1"/>
  <c r="BK1472" i="21" s="1"/>
  <c r="BK1473" i="21" s="1"/>
  <c r="BK1474" i="21" s="1"/>
  <c r="BK1475" i="21" s="1"/>
  <c r="BK1476" i="21" s="1"/>
  <c r="BK1477" i="21" s="1"/>
  <c r="BK1478" i="21" s="1"/>
  <c r="BK1479" i="21" s="1"/>
  <c r="BK1480" i="21" s="1"/>
  <c r="BK1481" i="21" s="1"/>
  <c r="BK1482" i="21" s="1"/>
  <c r="BK1483" i="21" s="1"/>
  <c r="BK1484" i="21" s="1"/>
  <c r="BK1485" i="21" s="1"/>
  <c r="BK1486" i="21" s="1"/>
  <c r="BK1487" i="21" s="1"/>
  <c r="BK1488" i="21" s="1"/>
  <c r="BK1489" i="21" s="1"/>
  <c r="BK1490" i="21" s="1"/>
  <c r="BK1491" i="21" s="1"/>
  <c r="BK1492" i="21" s="1"/>
  <c r="BK1493" i="21" s="1"/>
  <c r="BK1494" i="21" s="1"/>
  <c r="BK1495" i="21" s="1"/>
  <c r="BK1496" i="21" s="1"/>
  <c r="BK1497" i="21" s="1"/>
  <c r="BK1498" i="21" s="1"/>
  <c r="BK1499" i="21" s="1"/>
  <c r="BK1500" i="21" s="1"/>
  <c r="BK1501" i="21" s="1"/>
  <c r="BK1502" i="21" s="1"/>
  <c r="BK1503" i="21" s="1"/>
  <c r="BK1504" i="21" s="1"/>
  <c r="BK1505" i="21" s="1"/>
  <c r="BK1506" i="21" s="1"/>
  <c r="BK1507" i="21" s="1"/>
  <c r="BK1508" i="21" s="1"/>
  <c r="BK1509" i="21" s="1"/>
  <c r="BK1510" i="21" s="1"/>
  <c r="BK1511" i="21" s="1"/>
  <c r="BK1512" i="21" s="1"/>
  <c r="BK1513" i="21" s="1"/>
  <c r="BL45" i="21"/>
  <c r="BQ45" i="21"/>
  <c r="BQ46" i="21" s="1"/>
  <c r="AQ44" i="21"/>
  <c r="AQ43" i="21"/>
  <c r="N21" i="21" s="1"/>
  <c r="BU43" i="21"/>
  <c r="I21" i="21"/>
  <c r="AN43" i="21"/>
  <c r="BN44" i="21" s="1"/>
  <c r="AT25" i="21"/>
  <c r="BT26" i="21" s="1"/>
  <c r="Q23" i="21"/>
  <c r="BG46" i="21"/>
  <c r="X38" i="20"/>
  <c r="X21" i="20"/>
  <c r="W21" i="20"/>
  <c r="X39" i="20"/>
  <c r="AV47" i="21" l="1"/>
  <c r="S25" i="21" s="1"/>
  <c r="BV48" i="21"/>
  <c r="BV49" i="21" s="1"/>
  <c r="BV50" i="21" s="1"/>
  <c r="BV51" i="21" s="1"/>
  <c r="BV52" i="21" s="1"/>
  <c r="BV53" i="21" s="1"/>
  <c r="BV54" i="21" s="1"/>
  <c r="BV55" i="21" s="1"/>
  <c r="BV56" i="21" s="1"/>
  <c r="BV57" i="21" s="1"/>
  <c r="BV58" i="21" s="1"/>
  <c r="BV59" i="21" s="1"/>
  <c r="BV60" i="21" s="1"/>
  <c r="BV61" i="21" s="1"/>
  <c r="BV62" i="21" s="1"/>
  <c r="BV63" i="21" s="1"/>
  <c r="BV64" i="21" s="1"/>
  <c r="BV65" i="21" s="1"/>
  <c r="BV66" i="21" s="1"/>
  <c r="BV67" i="21" s="1"/>
  <c r="BV68" i="21" s="1"/>
  <c r="BV69" i="21" s="1"/>
  <c r="BV70" i="21" s="1"/>
  <c r="BV71" i="21" s="1"/>
  <c r="BV72" i="21" s="1"/>
  <c r="BV73" i="21" s="1"/>
  <c r="BV74" i="21" s="1"/>
  <c r="BV75" i="21" s="1"/>
  <c r="BV76" i="21" s="1"/>
  <c r="BV77" i="21" s="1"/>
  <c r="BV78" i="21" s="1"/>
  <c r="BV79" i="21" s="1"/>
  <c r="BV80" i="21" s="1"/>
  <c r="BV81" i="21" s="1"/>
  <c r="BV82" i="21" s="1"/>
  <c r="BV83" i="21" s="1"/>
  <c r="BV84" i="21" s="1"/>
  <c r="BV85" i="21" s="1"/>
  <c r="BV86" i="21" s="1"/>
  <c r="BV87" i="21" s="1"/>
  <c r="BV88" i="21" s="1"/>
  <c r="BV89" i="21" s="1"/>
  <c r="BV90" i="21" s="1"/>
  <c r="BV91" i="21" s="1"/>
  <c r="BV92" i="21" s="1"/>
  <c r="BV93" i="21" s="1"/>
  <c r="BV94" i="21" s="1"/>
  <c r="BV95" i="21" s="1"/>
  <c r="BV96" i="21" s="1"/>
  <c r="BV97" i="21" s="1"/>
  <c r="BV98" i="21" s="1"/>
  <c r="BV99" i="21" s="1"/>
  <c r="BV100" i="21" s="1"/>
  <c r="BV101" i="21" s="1"/>
  <c r="BV102" i="21" s="1"/>
  <c r="BV103" i="21" s="1"/>
  <c r="BV104" i="21" s="1"/>
  <c r="BV105" i="21" s="1"/>
  <c r="BV106" i="21" s="1"/>
  <c r="BV107" i="21" s="1"/>
  <c r="BV108" i="21" s="1"/>
  <c r="BV109" i="21" s="1"/>
  <c r="BV110" i="21" s="1"/>
  <c r="BV111" i="21" s="1"/>
  <c r="BV112" i="21" s="1"/>
  <c r="BV113" i="21" s="1"/>
  <c r="BV114" i="21" s="1"/>
  <c r="BV115" i="21" s="1"/>
  <c r="BV116" i="21" s="1"/>
  <c r="BV117" i="21" s="1"/>
  <c r="BV118" i="21" s="1"/>
  <c r="BV119" i="21" s="1"/>
  <c r="BV120" i="21" s="1"/>
  <c r="BV121" i="21" s="1"/>
  <c r="BV122" i="21" s="1"/>
  <c r="BV123" i="21" s="1"/>
  <c r="BV124" i="21" s="1"/>
  <c r="BV125" i="21" s="1"/>
  <c r="BV126" i="21" s="1"/>
  <c r="BV127" i="21" s="1"/>
  <c r="BV128" i="21" s="1"/>
  <c r="BV129" i="21" s="1"/>
  <c r="BV130" i="21" s="1"/>
  <c r="BV131" i="21" s="1"/>
  <c r="BV132" i="21" s="1"/>
  <c r="BV133" i="21" s="1"/>
  <c r="BV134" i="21" s="1"/>
  <c r="BV135" i="21" s="1"/>
  <c r="BV136" i="21" s="1"/>
  <c r="BV137" i="21" s="1"/>
  <c r="BV138" i="21" s="1"/>
  <c r="BV139" i="21" s="1"/>
  <c r="BV140" i="21" s="1"/>
  <c r="BV141" i="21" s="1"/>
  <c r="BV142" i="21" s="1"/>
  <c r="BV143" i="21" s="1"/>
  <c r="BV144" i="21" s="1"/>
  <c r="BV145" i="21" s="1"/>
  <c r="BV146" i="21" s="1"/>
  <c r="BV147" i="21" s="1"/>
  <c r="BV148" i="21" s="1"/>
  <c r="BV149" i="21" s="1"/>
  <c r="BV150" i="21" s="1"/>
  <c r="BV151" i="21" s="1"/>
  <c r="BV152" i="21" s="1"/>
  <c r="BV153" i="21" s="1"/>
  <c r="BV154" i="21" s="1"/>
  <c r="BV155" i="21" s="1"/>
  <c r="BV156" i="21" s="1"/>
  <c r="BV157" i="21" s="1"/>
  <c r="BV158" i="21" s="1"/>
  <c r="BV159" i="21" s="1"/>
  <c r="BV160" i="21" s="1"/>
  <c r="BV161" i="21" s="1"/>
  <c r="BV162" i="21" s="1"/>
  <c r="BV163" i="21" s="1"/>
  <c r="BV164" i="21" s="1"/>
  <c r="BV165" i="21" s="1"/>
  <c r="BV166" i="21" s="1"/>
  <c r="BV167" i="21" s="1"/>
  <c r="BV168" i="21" s="1"/>
  <c r="BV169" i="21" s="1"/>
  <c r="BV170" i="21" s="1"/>
  <c r="BV171" i="21" s="1"/>
  <c r="BV172" i="21" s="1"/>
  <c r="BV173" i="21" s="1"/>
  <c r="BV174" i="21" s="1"/>
  <c r="BV175" i="21" s="1"/>
  <c r="BV176" i="21" s="1"/>
  <c r="BV177" i="21" s="1"/>
  <c r="BV178" i="21" s="1"/>
  <c r="BV179" i="21" s="1"/>
  <c r="BV180" i="21" s="1"/>
  <c r="BV181" i="21" s="1"/>
  <c r="BV182" i="21" s="1"/>
  <c r="BV183" i="21" s="1"/>
  <c r="BV184" i="21" s="1"/>
  <c r="BV185" i="21" s="1"/>
  <c r="BV186" i="21" s="1"/>
  <c r="BV187" i="21" s="1"/>
  <c r="BV188" i="21" s="1"/>
  <c r="BV189" i="21" s="1"/>
  <c r="BV190" i="21" s="1"/>
  <c r="BV191" i="21" s="1"/>
  <c r="BV192" i="21" s="1"/>
  <c r="BV193" i="21" s="1"/>
  <c r="BV194" i="21" s="1"/>
  <c r="BV195" i="21" s="1"/>
  <c r="BV196" i="21" s="1"/>
  <c r="BV197" i="21" s="1"/>
  <c r="BV198" i="21" s="1"/>
  <c r="BV199" i="21" s="1"/>
  <c r="BV200" i="21" s="1"/>
  <c r="BV201" i="21" s="1"/>
  <c r="BV202" i="21" s="1"/>
  <c r="BV203" i="21" s="1"/>
  <c r="BV204" i="21" s="1"/>
  <c r="BV205" i="21" s="1"/>
  <c r="BV206" i="21" s="1"/>
  <c r="BV207" i="21" s="1"/>
  <c r="BV208" i="21" s="1"/>
  <c r="BV209" i="21" s="1"/>
  <c r="BV210" i="21" s="1"/>
  <c r="BV211" i="21" s="1"/>
  <c r="BV212" i="21" s="1"/>
  <c r="BV213" i="21" s="1"/>
  <c r="BV214" i="21" s="1"/>
  <c r="BV215" i="21" s="1"/>
  <c r="BV216" i="21" s="1"/>
  <c r="BV217" i="21" s="1"/>
  <c r="BV218" i="21" s="1"/>
  <c r="BV219" i="21" s="1"/>
  <c r="BV220" i="21" s="1"/>
  <c r="BV221" i="21" s="1"/>
  <c r="BV222" i="21" s="1"/>
  <c r="BV223" i="21" s="1"/>
  <c r="BV224" i="21" s="1"/>
  <c r="BV225" i="21" s="1"/>
  <c r="BV226" i="21" s="1"/>
  <c r="BV227" i="21" s="1"/>
  <c r="BV228" i="21" s="1"/>
  <c r="BV229" i="21" s="1"/>
  <c r="BV230" i="21" s="1"/>
  <c r="BV231" i="21" s="1"/>
  <c r="BV232" i="21" s="1"/>
  <c r="BV233" i="21" s="1"/>
  <c r="BV234" i="21" s="1"/>
  <c r="BV235" i="21" s="1"/>
  <c r="BV236" i="21" s="1"/>
  <c r="BV237" i="21" s="1"/>
  <c r="BV238" i="21" s="1"/>
  <c r="BV239" i="21" s="1"/>
  <c r="BV240" i="21" s="1"/>
  <c r="BV241" i="21" s="1"/>
  <c r="BV242" i="21" s="1"/>
  <c r="BV243" i="21" s="1"/>
  <c r="BV244" i="21" s="1"/>
  <c r="BV245" i="21" s="1"/>
  <c r="BV246" i="21" s="1"/>
  <c r="BV247" i="21" s="1"/>
  <c r="BV248" i="21" s="1"/>
  <c r="BV249" i="21" s="1"/>
  <c r="BV250" i="21" s="1"/>
  <c r="BV251" i="21" s="1"/>
  <c r="BV252" i="21" s="1"/>
  <c r="BV253" i="21" s="1"/>
  <c r="BV254" i="21" s="1"/>
  <c r="BV255" i="21" s="1"/>
  <c r="BV256" i="21" s="1"/>
  <c r="BV257" i="21" s="1"/>
  <c r="BV258" i="21" s="1"/>
  <c r="BV259" i="21" s="1"/>
  <c r="BV260" i="21" s="1"/>
  <c r="BV261" i="21" s="1"/>
  <c r="BV262" i="21" s="1"/>
  <c r="BV263" i="21" s="1"/>
  <c r="BV264" i="21" s="1"/>
  <c r="BV265" i="21" s="1"/>
  <c r="BV266" i="21" s="1"/>
  <c r="BV267" i="21" s="1"/>
  <c r="BV268" i="21" s="1"/>
  <c r="BV269" i="21" s="1"/>
  <c r="BV270" i="21" s="1"/>
  <c r="BV271" i="21" s="1"/>
  <c r="BV272" i="21" s="1"/>
  <c r="BV273" i="21" s="1"/>
  <c r="BV274" i="21" s="1"/>
  <c r="BV275" i="21" s="1"/>
  <c r="BV276" i="21" s="1"/>
  <c r="BV277" i="21" s="1"/>
  <c r="BV278" i="21" s="1"/>
  <c r="BV279" i="21" s="1"/>
  <c r="BV280" i="21" s="1"/>
  <c r="BV281" i="21" s="1"/>
  <c r="BV282" i="21" s="1"/>
  <c r="BV283" i="21" s="1"/>
  <c r="BV284" i="21" s="1"/>
  <c r="BV285" i="21" s="1"/>
  <c r="BV286" i="21" s="1"/>
  <c r="BV287" i="21" s="1"/>
  <c r="BV288" i="21" s="1"/>
  <c r="BV289" i="21" s="1"/>
  <c r="BV290" i="21" s="1"/>
  <c r="BV291" i="21" s="1"/>
  <c r="BV292" i="21" s="1"/>
  <c r="BV293" i="21" s="1"/>
  <c r="BV294" i="21" s="1"/>
  <c r="BV295" i="21" s="1"/>
  <c r="BV296" i="21" s="1"/>
  <c r="BV297" i="21" s="1"/>
  <c r="BV298" i="21" s="1"/>
  <c r="BV299" i="21" s="1"/>
  <c r="BV300" i="21" s="1"/>
  <c r="BV301" i="21" s="1"/>
  <c r="BV302" i="21" s="1"/>
  <c r="BV303" i="21" s="1"/>
  <c r="BV304" i="21" s="1"/>
  <c r="BV305" i="21" s="1"/>
  <c r="BV306" i="21" s="1"/>
  <c r="BV307" i="21" s="1"/>
  <c r="BV308" i="21" s="1"/>
  <c r="BV309" i="21" s="1"/>
  <c r="BV310" i="21" s="1"/>
  <c r="BV311" i="21" s="1"/>
  <c r="BV312" i="21" s="1"/>
  <c r="BV313" i="21" s="1"/>
  <c r="BV314" i="21" s="1"/>
  <c r="BV315" i="21" s="1"/>
  <c r="BV316" i="21" s="1"/>
  <c r="BV317" i="21" s="1"/>
  <c r="BV318" i="21" s="1"/>
  <c r="BV319" i="21" s="1"/>
  <c r="BV320" i="21" s="1"/>
  <c r="BV321" i="21" s="1"/>
  <c r="BV322" i="21" s="1"/>
  <c r="BV323" i="21" s="1"/>
  <c r="BV324" i="21" s="1"/>
  <c r="BV325" i="21" s="1"/>
  <c r="BV326" i="21" s="1"/>
  <c r="BV327" i="21" s="1"/>
  <c r="BV328" i="21" s="1"/>
  <c r="BV329" i="21" s="1"/>
  <c r="BV330" i="21" s="1"/>
  <c r="BV331" i="21" s="1"/>
  <c r="BV332" i="21" s="1"/>
  <c r="BV333" i="21" s="1"/>
  <c r="BV334" i="21" s="1"/>
  <c r="BV335" i="21" s="1"/>
  <c r="BV336" i="21" s="1"/>
  <c r="BV337" i="21" s="1"/>
  <c r="BV338" i="21" s="1"/>
  <c r="BV339" i="21" s="1"/>
  <c r="BV340" i="21" s="1"/>
  <c r="BV341" i="21" s="1"/>
  <c r="BV342" i="21" s="1"/>
  <c r="BV343" i="21" s="1"/>
  <c r="BV344" i="21" s="1"/>
  <c r="BV345" i="21" s="1"/>
  <c r="BV346" i="21" s="1"/>
  <c r="BV347" i="21" s="1"/>
  <c r="BV348" i="21" s="1"/>
  <c r="BV349" i="21" s="1"/>
  <c r="BV350" i="21" s="1"/>
  <c r="BV351" i="21" s="1"/>
  <c r="BV352" i="21" s="1"/>
  <c r="BV353" i="21" s="1"/>
  <c r="BV354" i="21" s="1"/>
  <c r="BV355" i="21" s="1"/>
  <c r="BV356" i="21" s="1"/>
  <c r="BV357" i="21" s="1"/>
  <c r="BV358" i="21" s="1"/>
  <c r="BV359" i="21" s="1"/>
  <c r="BV360" i="21" s="1"/>
  <c r="BV361" i="21" s="1"/>
  <c r="BV362" i="21" s="1"/>
  <c r="BV363" i="21" s="1"/>
  <c r="BV364" i="21" s="1"/>
  <c r="BV365" i="21" s="1"/>
  <c r="BV366" i="21" s="1"/>
  <c r="BV367" i="21" s="1"/>
  <c r="BV368" i="21" s="1"/>
  <c r="BV369" i="21" s="1"/>
  <c r="BV370" i="21" s="1"/>
  <c r="BV371" i="21" s="1"/>
  <c r="BV372" i="21" s="1"/>
  <c r="BV373" i="21" s="1"/>
  <c r="BV374" i="21" s="1"/>
  <c r="BV375" i="21" s="1"/>
  <c r="BV376" i="21" s="1"/>
  <c r="BV377" i="21" s="1"/>
  <c r="BV378" i="21" s="1"/>
  <c r="BV379" i="21" s="1"/>
  <c r="BV380" i="21" s="1"/>
  <c r="BV381" i="21" s="1"/>
  <c r="BV382" i="21" s="1"/>
  <c r="BV383" i="21" s="1"/>
  <c r="BV384" i="21" s="1"/>
  <c r="BV385" i="21" s="1"/>
  <c r="BV386" i="21" s="1"/>
  <c r="BV387" i="21" s="1"/>
  <c r="BV388" i="21" s="1"/>
  <c r="BV389" i="21" s="1"/>
  <c r="BV390" i="21" s="1"/>
  <c r="BV391" i="21" s="1"/>
  <c r="BV392" i="21" s="1"/>
  <c r="BV393" i="21" s="1"/>
  <c r="BV394" i="21" s="1"/>
  <c r="BV395" i="21" s="1"/>
  <c r="BV396" i="21" s="1"/>
  <c r="BV397" i="21" s="1"/>
  <c r="BV398" i="21" s="1"/>
  <c r="BV399" i="21" s="1"/>
  <c r="BV400" i="21" s="1"/>
  <c r="BV401" i="21" s="1"/>
  <c r="BV402" i="21" s="1"/>
  <c r="BV403" i="21" s="1"/>
  <c r="BV404" i="21" s="1"/>
  <c r="BV405" i="21" s="1"/>
  <c r="BV406" i="21" s="1"/>
  <c r="BV407" i="21" s="1"/>
  <c r="BV408" i="21" s="1"/>
  <c r="BV409" i="21" s="1"/>
  <c r="BV410" i="21" s="1"/>
  <c r="BV411" i="21" s="1"/>
  <c r="BV412" i="21" s="1"/>
  <c r="BV413" i="21" s="1"/>
  <c r="BV414" i="21" s="1"/>
  <c r="BV415" i="21" s="1"/>
  <c r="BV416" i="21" s="1"/>
  <c r="BV417" i="21" s="1"/>
  <c r="BV418" i="21" s="1"/>
  <c r="BV419" i="21" s="1"/>
  <c r="BV420" i="21" s="1"/>
  <c r="BV421" i="21" s="1"/>
  <c r="BV422" i="21" s="1"/>
  <c r="BV423" i="21" s="1"/>
  <c r="BV424" i="21" s="1"/>
  <c r="BV425" i="21" s="1"/>
  <c r="BV426" i="21" s="1"/>
  <c r="BV427" i="21" s="1"/>
  <c r="BV428" i="21" s="1"/>
  <c r="BV429" i="21" s="1"/>
  <c r="BV430" i="21" s="1"/>
  <c r="BV431" i="21" s="1"/>
  <c r="BV432" i="21" s="1"/>
  <c r="BV433" i="21" s="1"/>
  <c r="BV434" i="21" s="1"/>
  <c r="BV435" i="21" s="1"/>
  <c r="BV436" i="21" s="1"/>
  <c r="BV437" i="21" s="1"/>
  <c r="BV438" i="21" s="1"/>
  <c r="BV439" i="21" s="1"/>
  <c r="BV440" i="21" s="1"/>
  <c r="BV441" i="21" s="1"/>
  <c r="BV442" i="21" s="1"/>
  <c r="BV443" i="21" s="1"/>
  <c r="BV444" i="21" s="1"/>
  <c r="BV445" i="21" s="1"/>
  <c r="BV446" i="21" s="1"/>
  <c r="BV447" i="21" s="1"/>
  <c r="BV448" i="21" s="1"/>
  <c r="BV449" i="21" s="1"/>
  <c r="BV450" i="21" s="1"/>
  <c r="BV451" i="21" s="1"/>
  <c r="BV452" i="21" s="1"/>
  <c r="BV453" i="21" s="1"/>
  <c r="BV454" i="21" s="1"/>
  <c r="BV455" i="21" s="1"/>
  <c r="BV456" i="21" s="1"/>
  <c r="BV457" i="21" s="1"/>
  <c r="BV458" i="21" s="1"/>
  <c r="BV459" i="21" s="1"/>
  <c r="BV460" i="21" s="1"/>
  <c r="BV461" i="21" s="1"/>
  <c r="BV462" i="21" s="1"/>
  <c r="BV463" i="21" s="1"/>
  <c r="BV464" i="21" s="1"/>
  <c r="BV465" i="21" s="1"/>
  <c r="BV466" i="21" s="1"/>
  <c r="BV467" i="21" s="1"/>
  <c r="BV468" i="21" s="1"/>
  <c r="BV469" i="21" s="1"/>
  <c r="BV470" i="21" s="1"/>
  <c r="BV471" i="21" s="1"/>
  <c r="BV472" i="21" s="1"/>
  <c r="BV473" i="21" s="1"/>
  <c r="BV474" i="21" s="1"/>
  <c r="BV475" i="21" s="1"/>
  <c r="BV476" i="21" s="1"/>
  <c r="BV477" i="21" s="1"/>
  <c r="BV478" i="21" s="1"/>
  <c r="BV479" i="21" s="1"/>
  <c r="BV480" i="21" s="1"/>
  <c r="BV481" i="21" s="1"/>
  <c r="BV482" i="21" s="1"/>
  <c r="BV483" i="21" s="1"/>
  <c r="BV484" i="21" s="1"/>
  <c r="BV485" i="21" s="1"/>
  <c r="BV486" i="21" s="1"/>
  <c r="BV487" i="21" s="1"/>
  <c r="BV488" i="21" s="1"/>
  <c r="BV489" i="21" s="1"/>
  <c r="BV490" i="21" s="1"/>
  <c r="BV491" i="21" s="1"/>
  <c r="BV492" i="21" s="1"/>
  <c r="BV493" i="21" s="1"/>
  <c r="BV494" i="21" s="1"/>
  <c r="BV495" i="21" s="1"/>
  <c r="BV496" i="21" s="1"/>
  <c r="BV497" i="21" s="1"/>
  <c r="BV498" i="21" s="1"/>
  <c r="BV499" i="21" s="1"/>
  <c r="BV500" i="21" s="1"/>
  <c r="BV501" i="21" s="1"/>
  <c r="BV502" i="21" s="1"/>
  <c r="BV503" i="21" s="1"/>
  <c r="BV504" i="21" s="1"/>
  <c r="BV505" i="21" s="1"/>
  <c r="BV506" i="21" s="1"/>
  <c r="BV507" i="21" s="1"/>
  <c r="BV508" i="21" s="1"/>
  <c r="BV509" i="21" s="1"/>
  <c r="BV510" i="21" s="1"/>
  <c r="BV511" i="21" s="1"/>
  <c r="BV512" i="21" s="1"/>
  <c r="BV513" i="21" s="1"/>
  <c r="BV514" i="21" s="1"/>
  <c r="BV515" i="21" s="1"/>
  <c r="BV516" i="21" s="1"/>
  <c r="BV517" i="21" s="1"/>
  <c r="BV518" i="21" s="1"/>
  <c r="BV519" i="21" s="1"/>
  <c r="BV520" i="21" s="1"/>
  <c r="BV521" i="21" s="1"/>
  <c r="BV522" i="21" s="1"/>
  <c r="BV523" i="21" s="1"/>
  <c r="BV524" i="21" s="1"/>
  <c r="BV525" i="21" s="1"/>
  <c r="BV526" i="21" s="1"/>
  <c r="BV527" i="21" s="1"/>
  <c r="BV528" i="21" s="1"/>
  <c r="BV529" i="21" s="1"/>
  <c r="BV530" i="21" s="1"/>
  <c r="BV531" i="21" s="1"/>
  <c r="BV532" i="21" s="1"/>
  <c r="BV533" i="21" s="1"/>
  <c r="BV534" i="21" s="1"/>
  <c r="BV535" i="21" s="1"/>
  <c r="BV536" i="21" s="1"/>
  <c r="BV537" i="21" s="1"/>
  <c r="BV538" i="21" s="1"/>
  <c r="BV539" i="21" s="1"/>
  <c r="BV540" i="21" s="1"/>
  <c r="BV541" i="21" s="1"/>
  <c r="BV542" i="21" s="1"/>
  <c r="BV543" i="21" s="1"/>
  <c r="BV544" i="21" s="1"/>
  <c r="BV545" i="21" s="1"/>
  <c r="BV546" i="21" s="1"/>
  <c r="BV547" i="21" s="1"/>
  <c r="BV548" i="21" s="1"/>
  <c r="BV549" i="21" s="1"/>
  <c r="BV550" i="21" s="1"/>
  <c r="BV551" i="21" s="1"/>
  <c r="BV552" i="21" s="1"/>
  <c r="BV553" i="21" s="1"/>
  <c r="BV554" i="21" s="1"/>
  <c r="BV555" i="21" s="1"/>
  <c r="BV556" i="21" s="1"/>
  <c r="BV557" i="21" s="1"/>
  <c r="BV558" i="21" s="1"/>
  <c r="BV559" i="21" s="1"/>
  <c r="BV560" i="21" s="1"/>
  <c r="BV561" i="21" s="1"/>
  <c r="BV562" i="21" s="1"/>
  <c r="BV563" i="21" s="1"/>
  <c r="BV564" i="21" s="1"/>
  <c r="BV565" i="21" s="1"/>
  <c r="BV566" i="21" s="1"/>
  <c r="BV567" i="21" s="1"/>
  <c r="BV568" i="21" s="1"/>
  <c r="BV569" i="21" s="1"/>
  <c r="BV570" i="21" s="1"/>
  <c r="BV571" i="21" s="1"/>
  <c r="BV572" i="21" s="1"/>
  <c r="BV573" i="21" s="1"/>
  <c r="BV574" i="21" s="1"/>
  <c r="BV575" i="21" s="1"/>
  <c r="BV576" i="21" s="1"/>
  <c r="BV577" i="21" s="1"/>
  <c r="BV578" i="21" s="1"/>
  <c r="BV579" i="21" s="1"/>
  <c r="BV580" i="21" s="1"/>
  <c r="BV581" i="21" s="1"/>
  <c r="BV582" i="21" s="1"/>
  <c r="BV583" i="21" s="1"/>
  <c r="BV584" i="21" s="1"/>
  <c r="BV585" i="21" s="1"/>
  <c r="BV586" i="21" s="1"/>
  <c r="BV587" i="21" s="1"/>
  <c r="BV588" i="21" s="1"/>
  <c r="BV589" i="21" s="1"/>
  <c r="BV590" i="21" s="1"/>
  <c r="BV591" i="21" s="1"/>
  <c r="BV592" i="21" s="1"/>
  <c r="BV593" i="21" s="1"/>
  <c r="BV594" i="21" s="1"/>
  <c r="BV595" i="21" s="1"/>
  <c r="BV596" i="21" s="1"/>
  <c r="BV597" i="21" s="1"/>
  <c r="BV598" i="21" s="1"/>
  <c r="BV599" i="21" s="1"/>
  <c r="BV600" i="21" s="1"/>
  <c r="BV601" i="21" s="1"/>
  <c r="BV602" i="21" s="1"/>
  <c r="BV603" i="21" s="1"/>
  <c r="BV604" i="21" s="1"/>
  <c r="BV605" i="21" s="1"/>
  <c r="BV606" i="21" s="1"/>
  <c r="BV607" i="21" s="1"/>
  <c r="BV608" i="21" s="1"/>
  <c r="BV609" i="21" s="1"/>
  <c r="BV610" i="21" s="1"/>
  <c r="BV611" i="21" s="1"/>
  <c r="BV612" i="21" s="1"/>
  <c r="BV613" i="21" s="1"/>
  <c r="BV614" i="21" s="1"/>
  <c r="BV615" i="21" s="1"/>
  <c r="BV616" i="21" s="1"/>
  <c r="BV617" i="21" s="1"/>
  <c r="BV618" i="21" s="1"/>
  <c r="BV619" i="21" s="1"/>
  <c r="BV620" i="21" s="1"/>
  <c r="BV621" i="21" s="1"/>
  <c r="BV622" i="21" s="1"/>
  <c r="BV623" i="21" s="1"/>
  <c r="BV624" i="21" s="1"/>
  <c r="BV625" i="21" s="1"/>
  <c r="BV626" i="21" s="1"/>
  <c r="BV627" i="21" s="1"/>
  <c r="BV628" i="21" s="1"/>
  <c r="BV629" i="21" s="1"/>
  <c r="BV630" i="21" s="1"/>
  <c r="BV631" i="21" s="1"/>
  <c r="BV632" i="21" s="1"/>
  <c r="BV633" i="21" s="1"/>
  <c r="BV634" i="21" s="1"/>
  <c r="BV635" i="21" s="1"/>
  <c r="BV636" i="21" s="1"/>
  <c r="BV637" i="21" s="1"/>
  <c r="BV638" i="21" s="1"/>
  <c r="BV639" i="21" s="1"/>
  <c r="BV640" i="21" s="1"/>
  <c r="BV641" i="21" s="1"/>
  <c r="BV642" i="21" s="1"/>
  <c r="BV643" i="21" s="1"/>
  <c r="BV644" i="21" s="1"/>
  <c r="BV645" i="21" s="1"/>
  <c r="BV646" i="21" s="1"/>
  <c r="BV647" i="21" s="1"/>
  <c r="BV648" i="21" s="1"/>
  <c r="BV649" i="21" s="1"/>
  <c r="BV650" i="21" s="1"/>
  <c r="BV651" i="21" s="1"/>
  <c r="BV652" i="21" s="1"/>
  <c r="BV653" i="21" s="1"/>
  <c r="BV654" i="21" s="1"/>
  <c r="BV655" i="21" s="1"/>
  <c r="BV656" i="21" s="1"/>
  <c r="BV657" i="21" s="1"/>
  <c r="BV658" i="21" s="1"/>
  <c r="BV659" i="21" s="1"/>
  <c r="BV660" i="21" s="1"/>
  <c r="BV661" i="21" s="1"/>
  <c r="BV662" i="21" s="1"/>
  <c r="BV663" i="21" s="1"/>
  <c r="BV664" i="21" s="1"/>
  <c r="BV665" i="21" s="1"/>
  <c r="BV666" i="21" s="1"/>
  <c r="BV667" i="21" s="1"/>
  <c r="BV668" i="21" s="1"/>
  <c r="BV669" i="21" s="1"/>
  <c r="BV670" i="21" s="1"/>
  <c r="BV671" i="21" s="1"/>
  <c r="BV672" i="21" s="1"/>
  <c r="BV673" i="21" s="1"/>
  <c r="BV674" i="21" s="1"/>
  <c r="BV675" i="21" s="1"/>
  <c r="BV676" i="21" s="1"/>
  <c r="BV677" i="21" s="1"/>
  <c r="BV678" i="21" s="1"/>
  <c r="BV679" i="21" s="1"/>
  <c r="BV680" i="21" s="1"/>
  <c r="BV681" i="21" s="1"/>
  <c r="BV682" i="21" s="1"/>
  <c r="BV683" i="21" s="1"/>
  <c r="BV684" i="21" s="1"/>
  <c r="BV685" i="21" s="1"/>
  <c r="BV686" i="21" s="1"/>
  <c r="BV687" i="21" s="1"/>
  <c r="BV688" i="21" s="1"/>
  <c r="BV689" i="21" s="1"/>
  <c r="BV690" i="21" s="1"/>
  <c r="BV691" i="21" s="1"/>
  <c r="BV692" i="21" s="1"/>
  <c r="BV693" i="21" s="1"/>
  <c r="BV694" i="21" s="1"/>
  <c r="BV695" i="21" s="1"/>
  <c r="BV696" i="21" s="1"/>
  <c r="BV697" i="21" s="1"/>
  <c r="BV698" i="21" s="1"/>
  <c r="BV699" i="21" s="1"/>
  <c r="BV700" i="21" s="1"/>
  <c r="BV701" i="21" s="1"/>
  <c r="BV702" i="21" s="1"/>
  <c r="BV703" i="21" s="1"/>
  <c r="BV704" i="21" s="1"/>
  <c r="BV705" i="21" s="1"/>
  <c r="BV706" i="21" s="1"/>
  <c r="BV707" i="21" s="1"/>
  <c r="BV708" i="21" s="1"/>
  <c r="BV709" i="21" s="1"/>
  <c r="BV710" i="21" s="1"/>
  <c r="BV711" i="21" s="1"/>
  <c r="BV712" i="21" s="1"/>
  <c r="BV713" i="21" s="1"/>
  <c r="BV714" i="21" s="1"/>
  <c r="BV715" i="21" s="1"/>
  <c r="BV716" i="21" s="1"/>
  <c r="BV717" i="21" s="1"/>
  <c r="BV718" i="21" s="1"/>
  <c r="BV719" i="21" s="1"/>
  <c r="BV720" i="21" s="1"/>
  <c r="BV721" i="21" s="1"/>
  <c r="BV722" i="21" s="1"/>
  <c r="BV723" i="21" s="1"/>
  <c r="BV724" i="21" s="1"/>
  <c r="BV725" i="21" s="1"/>
  <c r="BV726" i="21" s="1"/>
  <c r="BV727" i="21" s="1"/>
  <c r="BV728" i="21" s="1"/>
  <c r="BV729" i="21" s="1"/>
  <c r="BV730" i="21" s="1"/>
  <c r="BV731" i="21" s="1"/>
  <c r="BV732" i="21" s="1"/>
  <c r="BV733" i="21" s="1"/>
  <c r="BV734" i="21" s="1"/>
  <c r="BV735" i="21" s="1"/>
  <c r="BV736" i="21" s="1"/>
  <c r="BV737" i="21" s="1"/>
  <c r="BV738" i="21" s="1"/>
  <c r="BV739" i="21" s="1"/>
  <c r="BV740" i="21" s="1"/>
  <c r="BV741" i="21" s="1"/>
  <c r="BV742" i="21" s="1"/>
  <c r="BV743" i="21" s="1"/>
  <c r="BV744" i="21" s="1"/>
  <c r="BV745" i="21" s="1"/>
  <c r="BV746" i="21" s="1"/>
  <c r="BV747" i="21" s="1"/>
  <c r="BV748" i="21" s="1"/>
  <c r="BV749" i="21" s="1"/>
  <c r="BV750" i="21" s="1"/>
  <c r="BV751" i="21" s="1"/>
  <c r="BV752" i="21" s="1"/>
  <c r="BV753" i="21" s="1"/>
  <c r="BV754" i="21" s="1"/>
  <c r="BV755" i="21" s="1"/>
  <c r="BV756" i="21" s="1"/>
  <c r="BV757" i="21" s="1"/>
  <c r="BV758" i="21" s="1"/>
  <c r="BV759" i="21" s="1"/>
  <c r="BV760" i="21" s="1"/>
  <c r="BV761" i="21" s="1"/>
  <c r="BV762" i="21" s="1"/>
  <c r="BV763" i="21" s="1"/>
  <c r="BV764" i="21" s="1"/>
  <c r="BV765" i="21" s="1"/>
  <c r="BV766" i="21" s="1"/>
  <c r="BV767" i="21" s="1"/>
  <c r="BV768" i="21" s="1"/>
  <c r="BV769" i="21" s="1"/>
  <c r="BV770" i="21" s="1"/>
  <c r="BV771" i="21" s="1"/>
  <c r="BV772" i="21" s="1"/>
  <c r="BV773" i="21" s="1"/>
  <c r="BV774" i="21" s="1"/>
  <c r="BV775" i="21" s="1"/>
  <c r="BV776" i="21" s="1"/>
  <c r="BV777" i="21" s="1"/>
  <c r="BV778" i="21" s="1"/>
  <c r="BV779" i="21" s="1"/>
  <c r="BV780" i="21" s="1"/>
  <c r="BV781" i="21" s="1"/>
  <c r="BV782" i="21" s="1"/>
  <c r="BV783" i="21" s="1"/>
  <c r="BV784" i="21" s="1"/>
  <c r="BV785" i="21" s="1"/>
  <c r="BV786" i="21" s="1"/>
  <c r="BV787" i="21" s="1"/>
  <c r="BV788" i="21" s="1"/>
  <c r="BV789" i="21" s="1"/>
  <c r="BV790" i="21" s="1"/>
  <c r="BV791" i="21" s="1"/>
  <c r="BV792" i="21" s="1"/>
  <c r="BV793" i="21" s="1"/>
  <c r="BV794" i="21" s="1"/>
  <c r="BV795" i="21" s="1"/>
  <c r="BV796" i="21" s="1"/>
  <c r="BV797" i="21" s="1"/>
  <c r="BV798" i="21" s="1"/>
  <c r="BV799" i="21" s="1"/>
  <c r="BV800" i="21" s="1"/>
  <c r="BV801" i="21" s="1"/>
  <c r="BV802" i="21" s="1"/>
  <c r="BV803" i="21" s="1"/>
  <c r="BV804" i="21" s="1"/>
  <c r="BV805" i="21" s="1"/>
  <c r="BV806" i="21" s="1"/>
  <c r="BV807" i="21" s="1"/>
  <c r="BV808" i="21" s="1"/>
  <c r="BV809" i="21" s="1"/>
  <c r="BV810" i="21" s="1"/>
  <c r="BV811" i="21" s="1"/>
  <c r="BV812" i="21" s="1"/>
  <c r="BV813" i="21" s="1"/>
  <c r="BV814" i="21" s="1"/>
  <c r="BV815" i="21" s="1"/>
  <c r="BV816" i="21" s="1"/>
  <c r="BV817" i="21" s="1"/>
  <c r="BV818" i="21" s="1"/>
  <c r="BV819" i="21" s="1"/>
  <c r="BV820" i="21" s="1"/>
  <c r="BV821" i="21" s="1"/>
  <c r="BV822" i="21" s="1"/>
  <c r="BV823" i="21" s="1"/>
  <c r="BV824" i="21" s="1"/>
  <c r="BV825" i="21" s="1"/>
  <c r="BV826" i="21" s="1"/>
  <c r="BV827" i="21" s="1"/>
  <c r="BV828" i="21" s="1"/>
  <c r="BV829" i="21" s="1"/>
  <c r="BV830" i="21" s="1"/>
  <c r="BV831" i="21" s="1"/>
  <c r="BV832" i="21" s="1"/>
  <c r="BV833" i="21" s="1"/>
  <c r="BV834" i="21" s="1"/>
  <c r="BV835" i="21" s="1"/>
  <c r="BV836" i="21" s="1"/>
  <c r="BV837" i="21" s="1"/>
  <c r="BV838" i="21" s="1"/>
  <c r="BV839" i="21" s="1"/>
  <c r="BV840" i="21" s="1"/>
  <c r="BV841" i="21" s="1"/>
  <c r="BV842" i="21" s="1"/>
  <c r="BV843" i="21" s="1"/>
  <c r="BV844" i="21" s="1"/>
  <c r="BV845" i="21" s="1"/>
  <c r="BV846" i="21" s="1"/>
  <c r="BV847" i="21" s="1"/>
  <c r="BV848" i="21" s="1"/>
  <c r="BV849" i="21" s="1"/>
  <c r="BV850" i="21" s="1"/>
  <c r="BV851" i="21" s="1"/>
  <c r="BV852" i="21" s="1"/>
  <c r="BV853" i="21" s="1"/>
  <c r="BV854" i="21" s="1"/>
  <c r="BV855" i="21" s="1"/>
  <c r="BV856" i="21" s="1"/>
  <c r="BV857" i="21" s="1"/>
  <c r="BV858" i="21" s="1"/>
  <c r="BV859" i="21" s="1"/>
  <c r="BV860" i="21" s="1"/>
  <c r="BV861" i="21" s="1"/>
  <c r="BV862" i="21" s="1"/>
  <c r="BV863" i="21" s="1"/>
  <c r="BV864" i="21" s="1"/>
  <c r="BV865" i="21" s="1"/>
  <c r="BV866" i="21" s="1"/>
  <c r="BV867" i="21" s="1"/>
  <c r="BV868" i="21" s="1"/>
  <c r="BV869" i="21" s="1"/>
  <c r="BV870" i="21" s="1"/>
  <c r="BV871" i="21" s="1"/>
  <c r="BV872" i="21" s="1"/>
  <c r="BV873" i="21" s="1"/>
  <c r="BV874" i="21" s="1"/>
  <c r="BV875" i="21" s="1"/>
  <c r="BV876" i="21" s="1"/>
  <c r="BV877" i="21" s="1"/>
  <c r="BV878" i="21" s="1"/>
  <c r="BV879" i="21" s="1"/>
  <c r="BV880" i="21" s="1"/>
  <c r="BV881" i="21" s="1"/>
  <c r="BV882" i="21" s="1"/>
  <c r="BV883" i="21" s="1"/>
  <c r="BV884" i="21" s="1"/>
  <c r="BV885" i="21" s="1"/>
  <c r="BV886" i="21" s="1"/>
  <c r="BV887" i="21" s="1"/>
  <c r="BV888" i="21" s="1"/>
  <c r="BV889" i="21" s="1"/>
  <c r="BV890" i="21" s="1"/>
  <c r="BV891" i="21" s="1"/>
  <c r="BV892" i="21" s="1"/>
  <c r="BV893" i="21" s="1"/>
  <c r="BV894" i="21" s="1"/>
  <c r="BV895" i="21" s="1"/>
  <c r="BV896" i="21" s="1"/>
  <c r="BV897" i="21" s="1"/>
  <c r="BV898" i="21" s="1"/>
  <c r="BV899" i="21" s="1"/>
  <c r="BV900" i="21" s="1"/>
  <c r="BV901" i="21" s="1"/>
  <c r="BV902" i="21" s="1"/>
  <c r="BV903" i="21" s="1"/>
  <c r="BV904" i="21" s="1"/>
  <c r="BV905" i="21" s="1"/>
  <c r="BV906" i="21" s="1"/>
  <c r="BV907" i="21" s="1"/>
  <c r="BV908" i="21" s="1"/>
  <c r="BV909" i="21" s="1"/>
  <c r="BV910" i="21" s="1"/>
  <c r="BV911" i="21" s="1"/>
  <c r="BV912" i="21" s="1"/>
  <c r="BV913" i="21" s="1"/>
  <c r="BV914" i="21" s="1"/>
  <c r="BV915" i="21" s="1"/>
  <c r="BV916" i="21" s="1"/>
  <c r="BV917" i="21" s="1"/>
  <c r="BV918" i="21" s="1"/>
  <c r="BV919" i="21" s="1"/>
  <c r="BV920" i="21" s="1"/>
  <c r="BV921" i="21" s="1"/>
  <c r="BV922" i="21" s="1"/>
  <c r="BV923" i="21" s="1"/>
  <c r="BV924" i="21" s="1"/>
  <c r="BV925" i="21" s="1"/>
  <c r="BV926" i="21" s="1"/>
  <c r="BV927" i="21" s="1"/>
  <c r="BV928" i="21" s="1"/>
  <c r="BV929" i="21" s="1"/>
  <c r="BV930" i="21" s="1"/>
  <c r="BV931" i="21" s="1"/>
  <c r="BV932" i="21" s="1"/>
  <c r="BV933" i="21" s="1"/>
  <c r="BV934" i="21" s="1"/>
  <c r="BV935" i="21" s="1"/>
  <c r="BV936" i="21" s="1"/>
  <c r="BV937" i="21" s="1"/>
  <c r="BV938" i="21" s="1"/>
  <c r="BV939" i="21" s="1"/>
  <c r="BV940" i="21" s="1"/>
  <c r="BV941" i="21" s="1"/>
  <c r="BV942" i="21" s="1"/>
  <c r="BV943" i="21" s="1"/>
  <c r="BV944" i="21" s="1"/>
  <c r="BV945" i="21" s="1"/>
  <c r="BV946" i="21" s="1"/>
  <c r="BV947" i="21" s="1"/>
  <c r="BV948" i="21" s="1"/>
  <c r="BV949" i="21" s="1"/>
  <c r="BV950" i="21" s="1"/>
  <c r="BV951" i="21" s="1"/>
  <c r="BV952" i="21" s="1"/>
  <c r="BV953" i="21" s="1"/>
  <c r="BV954" i="21" s="1"/>
  <c r="BV955" i="21" s="1"/>
  <c r="BV956" i="21" s="1"/>
  <c r="BV957" i="21" s="1"/>
  <c r="BV958" i="21" s="1"/>
  <c r="BV959" i="21" s="1"/>
  <c r="BV960" i="21" s="1"/>
  <c r="BV961" i="21" s="1"/>
  <c r="BV962" i="21" s="1"/>
  <c r="BV963" i="21" s="1"/>
  <c r="BV964" i="21" s="1"/>
  <c r="BV965" i="21" s="1"/>
  <c r="BV966" i="21" s="1"/>
  <c r="BV967" i="21" s="1"/>
  <c r="BV968" i="21" s="1"/>
  <c r="BV969" i="21" s="1"/>
  <c r="BV970" i="21" s="1"/>
  <c r="BV971" i="21" s="1"/>
  <c r="BV972" i="21" s="1"/>
  <c r="BV973" i="21" s="1"/>
  <c r="BV974" i="21" s="1"/>
  <c r="BV975" i="21" s="1"/>
  <c r="BV976" i="21" s="1"/>
  <c r="BV977" i="21" s="1"/>
  <c r="BV978" i="21" s="1"/>
  <c r="BV979" i="21" s="1"/>
  <c r="BV980" i="21" s="1"/>
  <c r="BV981" i="21" s="1"/>
  <c r="BV982" i="21" s="1"/>
  <c r="BV983" i="21" s="1"/>
  <c r="BV984" i="21" s="1"/>
  <c r="BV985" i="21" s="1"/>
  <c r="BV986" i="21" s="1"/>
  <c r="BV987" i="21" s="1"/>
  <c r="BV988" i="21" s="1"/>
  <c r="BV989" i="21" s="1"/>
  <c r="BV990" i="21" s="1"/>
  <c r="BV991" i="21" s="1"/>
  <c r="BV992" i="21" s="1"/>
  <c r="BV993" i="21" s="1"/>
  <c r="BV994" i="21" s="1"/>
  <c r="BV995" i="21" s="1"/>
  <c r="BV996" i="21" s="1"/>
  <c r="BV997" i="21" s="1"/>
  <c r="BV998" i="21" s="1"/>
  <c r="BV999" i="21" s="1"/>
  <c r="BV1000" i="21" s="1"/>
  <c r="BV1001" i="21" s="1"/>
  <c r="BV1002" i="21" s="1"/>
  <c r="BV1003" i="21" s="1"/>
  <c r="BV1004" i="21" s="1"/>
  <c r="BV1005" i="21" s="1"/>
  <c r="BV1006" i="21" s="1"/>
  <c r="BV1007" i="21" s="1"/>
  <c r="BV1008" i="21" s="1"/>
  <c r="BV1009" i="21" s="1"/>
  <c r="BV1010" i="21" s="1"/>
  <c r="BV1011" i="21" s="1"/>
  <c r="BV1012" i="21" s="1"/>
  <c r="BV1013" i="21" s="1"/>
  <c r="BV1014" i="21" s="1"/>
  <c r="BV1015" i="21" s="1"/>
  <c r="BV1016" i="21" s="1"/>
  <c r="BV1017" i="21" s="1"/>
  <c r="BV1018" i="21" s="1"/>
  <c r="BV1019" i="21" s="1"/>
  <c r="BV1020" i="21" s="1"/>
  <c r="BV1021" i="21" s="1"/>
  <c r="BV1022" i="21" s="1"/>
  <c r="BV1023" i="21" s="1"/>
  <c r="BV1024" i="21" s="1"/>
  <c r="BV1025" i="21" s="1"/>
  <c r="BV1026" i="21" s="1"/>
  <c r="BV1027" i="21" s="1"/>
  <c r="BV1028" i="21" s="1"/>
  <c r="BV1029" i="21" s="1"/>
  <c r="BV1030" i="21" s="1"/>
  <c r="BV1031" i="21" s="1"/>
  <c r="BV1032" i="21" s="1"/>
  <c r="BV1033" i="21" s="1"/>
  <c r="BV1034" i="21" s="1"/>
  <c r="BV1035" i="21" s="1"/>
  <c r="BV1036" i="21" s="1"/>
  <c r="BV1037" i="21" s="1"/>
  <c r="BV1038" i="21" s="1"/>
  <c r="BV1039" i="21" s="1"/>
  <c r="BV1040" i="21" s="1"/>
  <c r="BV1041" i="21" s="1"/>
  <c r="BV1042" i="21" s="1"/>
  <c r="BV1043" i="21" s="1"/>
  <c r="BV1044" i="21" s="1"/>
  <c r="BV1045" i="21" s="1"/>
  <c r="BV1046" i="21" s="1"/>
  <c r="BV1047" i="21" s="1"/>
  <c r="BV1048" i="21" s="1"/>
  <c r="BV1049" i="21" s="1"/>
  <c r="BV1050" i="21" s="1"/>
  <c r="BV1051" i="21" s="1"/>
  <c r="BV1052" i="21" s="1"/>
  <c r="BV1053" i="21" s="1"/>
  <c r="BV1054" i="21" s="1"/>
  <c r="BV1055" i="21" s="1"/>
  <c r="BV1056" i="21" s="1"/>
  <c r="BV1057" i="21" s="1"/>
  <c r="BV1058" i="21" s="1"/>
  <c r="BV1059" i="21" s="1"/>
  <c r="BV1060" i="21" s="1"/>
  <c r="BV1061" i="21" s="1"/>
  <c r="BV1062" i="21" s="1"/>
  <c r="BV1063" i="21" s="1"/>
  <c r="BV1064" i="21" s="1"/>
  <c r="BV1065" i="21" s="1"/>
  <c r="BV1066" i="21" s="1"/>
  <c r="BV1067" i="21" s="1"/>
  <c r="BV1068" i="21" s="1"/>
  <c r="BV1069" i="21" s="1"/>
  <c r="BV1070" i="21" s="1"/>
  <c r="BV1071" i="21" s="1"/>
  <c r="BV1072" i="21" s="1"/>
  <c r="BV1073" i="21" s="1"/>
  <c r="BV1074" i="21" s="1"/>
  <c r="BV1075" i="21" s="1"/>
  <c r="BV1076" i="21" s="1"/>
  <c r="BV1077" i="21" s="1"/>
  <c r="BV1078" i="21" s="1"/>
  <c r="BV1079" i="21" s="1"/>
  <c r="BV1080" i="21" s="1"/>
  <c r="BV1081" i="21" s="1"/>
  <c r="BV1082" i="21" s="1"/>
  <c r="BV1083" i="21" s="1"/>
  <c r="BV1084" i="21" s="1"/>
  <c r="BV1085" i="21" s="1"/>
  <c r="BV1086" i="21" s="1"/>
  <c r="BV1087" i="21" s="1"/>
  <c r="BV1088" i="21" s="1"/>
  <c r="BV1089" i="21" s="1"/>
  <c r="BV1090" i="21" s="1"/>
  <c r="BV1091" i="21" s="1"/>
  <c r="BV1092" i="21" s="1"/>
  <c r="BV1093" i="21" s="1"/>
  <c r="BV1094" i="21" s="1"/>
  <c r="BV1095" i="21" s="1"/>
  <c r="BV1096" i="21" s="1"/>
  <c r="BV1097" i="21" s="1"/>
  <c r="BV1098" i="21" s="1"/>
  <c r="BV1099" i="21" s="1"/>
  <c r="BV1100" i="21" s="1"/>
  <c r="BV1101" i="21" s="1"/>
  <c r="BV1102" i="21" s="1"/>
  <c r="BV1103" i="21" s="1"/>
  <c r="BV1104" i="21" s="1"/>
  <c r="BV1105" i="21" s="1"/>
  <c r="BV1106" i="21" s="1"/>
  <c r="BV1107" i="21" s="1"/>
  <c r="BV1108" i="21" s="1"/>
  <c r="BV1109" i="21" s="1"/>
  <c r="BV1110" i="21" s="1"/>
  <c r="BV1111" i="21" s="1"/>
  <c r="BV1112" i="21" s="1"/>
  <c r="BV1113" i="21" s="1"/>
  <c r="BV1114" i="21" s="1"/>
  <c r="BV1115" i="21" s="1"/>
  <c r="BV1116" i="21" s="1"/>
  <c r="BV1117" i="21" s="1"/>
  <c r="BV1118" i="21" s="1"/>
  <c r="BV1119" i="21" s="1"/>
  <c r="BV1120" i="21" s="1"/>
  <c r="BV1121" i="21" s="1"/>
  <c r="BV1122" i="21" s="1"/>
  <c r="BV1123" i="21" s="1"/>
  <c r="BV1124" i="21" s="1"/>
  <c r="BV1125" i="21" s="1"/>
  <c r="BV1126" i="21" s="1"/>
  <c r="BV1127" i="21" s="1"/>
  <c r="BV1128" i="21" s="1"/>
  <c r="BV1129" i="21" s="1"/>
  <c r="BV1130" i="21" s="1"/>
  <c r="BV1131" i="21" s="1"/>
  <c r="BV1132" i="21" s="1"/>
  <c r="BV1133" i="21" s="1"/>
  <c r="BV1134" i="21" s="1"/>
  <c r="BV1135" i="21" s="1"/>
  <c r="BV1136" i="21" s="1"/>
  <c r="BV1137" i="21" s="1"/>
  <c r="BV1138" i="21" s="1"/>
  <c r="BV1139" i="21" s="1"/>
  <c r="BV1140" i="21" s="1"/>
  <c r="BV1141" i="21" s="1"/>
  <c r="BV1142" i="21" s="1"/>
  <c r="BV1143" i="21" s="1"/>
  <c r="BV1144" i="21" s="1"/>
  <c r="BV1145" i="21" s="1"/>
  <c r="BV1146" i="21" s="1"/>
  <c r="BV1147" i="21" s="1"/>
  <c r="BV1148" i="21" s="1"/>
  <c r="BV1149" i="21" s="1"/>
  <c r="BV1150" i="21" s="1"/>
  <c r="BV1151" i="21" s="1"/>
  <c r="BV1152" i="21" s="1"/>
  <c r="BV1153" i="21" s="1"/>
  <c r="BV1154" i="21" s="1"/>
  <c r="BV1155" i="21" s="1"/>
  <c r="BV1156" i="21" s="1"/>
  <c r="BV1157" i="21" s="1"/>
  <c r="BV1158" i="21" s="1"/>
  <c r="BV1159" i="21" s="1"/>
  <c r="BV1160" i="21" s="1"/>
  <c r="BV1161" i="21" s="1"/>
  <c r="BV1162" i="21" s="1"/>
  <c r="BV1163" i="21" s="1"/>
  <c r="BV1164" i="21" s="1"/>
  <c r="BV1165" i="21" s="1"/>
  <c r="BV1166" i="21" s="1"/>
  <c r="BV1167" i="21" s="1"/>
  <c r="BV1168" i="21" s="1"/>
  <c r="BV1169" i="21" s="1"/>
  <c r="BV1170" i="21" s="1"/>
  <c r="BV1171" i="21" s="1"/>
  <c r="BV1172" i="21" s="1"/>
  <c r="BV1173" i="21" s="1"/>
  <c r="BV1174" i="21" s="1"/>
  <c r="BV1175" i="21" s="1"/>
  <c r="BV1176" i="21" s="1"/>
  <c r="BV1177" i="21" s="1"/>
  <c r="BV1178" i="21" s="1"/>
  <c r="BV1179" i="21" s="1"/>
  <c r="BV1180" i="21" s="1"/>
  <c r="BV1181" i="21" s="1"/>
  <c r="BV1182" i="21" s="1"/>
  <c r="BV1183" i="21" s="1"/>
  <c r="BV1184" i="21" s="1"/>
  <c r="BV1185" i="21" s="1"/>
  <c r="BV1186" i="21" s="1"/>
  <c r="BV1187" i="21" s="1"/>
  <c r="BV1188" i="21" s="1"/>
  <c r="BV1189" i="21" s="1"/>
  <c r="BV1190" i="21" s="1"/>
  <c r="BV1191" i="21" s="1"/>
  <c r="BV1192" i="21" s="1"/>
  <c r="BV1193" i="21" s="1"/>
  <c r="BV1194" i="21" s="1"/>
  <c r="BV1195" i="21" s="1"/>
  <c r="BV1196" i="21" s="1"/>
  <c r="BV1197" i="21" s="1"/>
  <c r="BV1198" i="21" s="1"/>
  <c r="BV1199" i="21" s="1"/>
  <c r="BV1200" i="21" s="1"/>
  <c r="BV1201" i="21" s="1"/>
  <c r="BV1202" i="21" s="1"/>
  <c r="BV1203" i="21" s="1"/>
  <c r="BV1204" i="21" s="1"/>
  <c r="BV1205" i="21" s="1"/>
  <c r="BV1206" i="21" s="1"/>
  <c r="BV1207" i="21" s="1"/>
  <c r="BV1208" i="21" s="1"/>
  <c r="BV1209" i="21" s="1"/>
  <c r="BV1210" i="21" s="1"/>
  <c r="BV1211" i="21" s="1"/>
  <c r="BV1212" i="21" s="1"/>
  <c r="BV1213" i="21" s="1"/>
  <c r="BV1214" i="21" s="1"/>
  <c r="BV1215" i="21" s="1"/>
  <c r="BV1216" i="21" s="1"/>
  <c r="BV1217" i="21" s="1"/>
  <c r="BV1218" i="21" s="1"/>
  <c r="BV1219" i="21" s="1"/>
  <c r="BV1220" i="21" s="1"/>
  <c r="BV1221" i="21" s="1"/>
  <c r="BV1222" i="21" s="1"/>
  <c r="BV1223" i="21" s="1"/>
  <c r="BV1224" i="21" s="1"/>
  <c r="BV1225" i="21" s="1"/>
  <c r="BV1226" i="21" s="1"/>
  <c r="BV1227" i="21" s="1"/>
  <c r="BV1228" i="21" s="1"/>
  <c r="BV1229" i="21" s="1"/>
  <c r="BV1230" i="21" s="1"/>
  <c r="BV1231" i="21" s="1"/>
  <c r="BV1232" i="21" s="1"/>
  <c r="BV1233" i="21" s="1"/>
  <c r="BV1234" i="21" s="1"/>
  <c r="BV1235" i="21" s="1"/>
  <c r="BV1236" i="21" s="1"/>
  <c r="BV1237" i="21" s="1"/>
  <c r="BV1238" i="21" s="1"/>
  <c r="BV1239" i="21" s="1"/>
  <c r="BV1240" i="21" s="1"/>
  <c r="BV1241" i="21" s="1"/>
  <c r="BV1242" i="21" s="1"/>
  <c r="BV1243" i="21" s="1"/>
  <c r="BV1244" i="21" s="1"/>
  <c r="BV1245" i="21" s="1"/>
  <c r="BV1246" i="21" s="1"/>
  <c r="BV1247" i="21" s="1"/>
  <c r="BV1248" i="21" s="1"/>
  <c r="BV1249" i="21" s="1"/>
  <c r="BV1250" i="21" s="1"/>
  <c r="BV1251" i="21" s="1"/>
  <c r="BV1252" i="21" s="1"/>
  <c r="BV1253" i="21" s="1"/>
  <c r="BV1254" i="21" s="1"/>
  <c r="BV1255" i="21" s="1"/>
  <c r="BV1256" i="21" s="1"/>
  <c r="BV1257" i="21" s="1"/>
  <c r="BV1258" i="21" s="1"/>
  <c r="BV1259" i="21" s="1"/>
  <c r="BV1260" i="21" s="1"/>
  <c r="BV1261" i="21" s="1"/>
  <c r="BV1262" i="21" s="1"/>
  <c r="BV1263" i="21" s="1"/>
  <c r="BV1264" i="21" s="1"/>
  <c r="BV1265" i="21" s="1"/>
  <c r="BV1266" i="21" s="1"/>
  <c r="BV1267" i="21" s="1"/>
  <c r="BV1268" i="21" s="1"/>
  <c r="BV1269" i="21" s="1"/>
  <c r="BV1270" i="21" s="1"/>
  <c r="BV1271" i="21" s="1"/>
  <c r="BV1272" i="21" s="1"/>
  <c r="BV1273" i="21" s="1"/>
  <c r="BV1274" i="21" s="1"/>
  <c r="BV1275" i="21" s="1"/>
  <c r="BV1276" i="21" s="1"/>
  <c r="BV1277" i="21" s="1"/>
  <c r="BV1278" i="21" s="1"/>
  <c r="BV1279" i="21" s="1"/>
  <c r="BV1280" i="21" s="1"/>
  <c r="BV1281" i="21" s="1"/>
  <c r="BV1282" i="21" s="1"/>
  <c r="BV1283" i="21" s="1"/>
  <c r="BV1284" i="21" s="1"/>
  <c r="BV1285" i="21" s="1"/>
  <c r="BV1286" i="21" s="1"/>
  <c r="BV1287" i="21" s="1"/>
  <c r="BV1288" i="21" s="1"/>
  <c r="BV1289" i="21" s="1"/>
  <c r="BV1290" i="21" s="1"/>
  <c r="BV1291" i="21" s="1"/>
  <c r="BV1292" i="21" s="1"/>
  <c r="BV1293" i="21" s="1"/>
  <c r="BV1294" i="21" s="1"/>
  <c r="BV1295" i="21" s="1"/>
  <c r="BV1296" i="21" s="1"/>
  <c r="BV1297" i="21" s="1"/>
  <c r="BV1298" i="21" s="1"/>
  <c r="BV1299" i="21" s="1"/>
  <c r="BV1300" i="21" s="1"/>
  <c r="BV1301" i="21" s="1"/>
  <c r="BV1302" i="21" s="1"/>
  <c r="BV1303" i="21" s="1"/>
  <c r="BV1304" i="21" s="1"/>
  <c r="BV1305" i="21" s="1"/>
  <c r="BV1306" i="21" s="1"/>
  <c r="BV1307" i="21" s="1"/>
  <c r="BV1308" i="21" s="1"/>
  <c r="BV1309" i="21" s="1"/>
  <c r="BV1310" i="21" s="1"/>
  <c r="BV1311" i="21" s="1"/>
  <c r="BV1312" i="21" s="1"/>
  <c r="BV1313" i="21" s="1"/>
  <c r="BV1314" i="21" s="1"/>
  <c r="BV1315" i="21" s="1"/>
  <c r="BV1316" i="21" s="1"/>
  <c r="BV1317" i="21" s="1"/>
  <c r="BV1318" i="21" s="1"/>
  <c r="BV1319" i="21" s="1"/>
  <c r="BV1320" i="21" s="1"/>
  <c r="BV1321" i="21" s="1"/>
  <c r="BV1322" i="21" s="1"/>
  <c r="BV1323" i="21" s="1"/>
  <c r="BV1324" i="21" s="1"/>
  <c r="BV1325" i="21" s="1"/>
  <c r="BV1326" i="21" s="1"/>
  <c r="BV1327" i="21" s="1"/>
  <c r="BV1328" i="21" s="1"/>
  <c r="BV1329" i="21" s="1"/>
  <c r="BV1330" i="21" s="1"/>
  <c r="BV1331" i="21" s="1"/>
  <c r="BV1332" i="21" s="1"/>
  <c r="BV1333" i="21" s="1"/>
  <c r="BV1334" i="21" s="1"/>
  <c r="BV1335" i="21" s="1"/>
  <c r="BV1336" i="21" s="1"/>
  <c r="BV1337" i="21" s="1"/>
  <c r="BV1338" i="21" s="1"/>
  <c r="BV1339" i="21" s="1"/>
  <c r="BV1340" i="21" s="1"/>
  <c r="BV1341" i="21" s="1"/>
  <c r="BV1342" i="21" s="1"/>
  <c r="BV1343" i="21" s="1"/>
  <c r="BV1344" i="21" s="1"/>
  <c r="BV1345" i="21" s="1"/>
  <c r="BV1346" i="21" s="1"/>
  <c r="BV1347" i="21" s="1"/>
  <c r="BV1348" i="21" s="1"/>
  <c r="BV1349" i="21" s="1"/>
  <c r="BV1350" i="21" s="1"/>
  <c r="BV1351" i="21" s="1"/>
  <c r="BV1352" i="21" s="1"/>
  <c r="BV1353" i="21" s="1"/>
  <c r="BV1354" i="21" s="1"/>
  <c r="BV1355" i="21" s="1"/>
  <c r="BV1356" i="21" s="1"/>
  <c r="BV1357" i="21" s="1"/>
  <c r="BV1358" i="21" s="1"/>
  <c r="BV1359" i="21" s="1"/>
  <c r="BV1360" i="21" s="1"/>
  <c r="BV1361" i="21" s="1"/>
  <c r="BV1362" i="21" s="1"/>
  <c r="BV1363" i="21" s="1"/>
  <c r="BV1364" i="21" s="1"/>
  <c r="BV1365" i="21" s="1"/>
  <c r="BV1366" i="21" s="1"/>
  <c r="BV1367" i="21" s="1"/>
  <c r="BV1368" i="21" s="1"/>
  <c r="BV1369" i="21" s="1"/>
  <c r="BV1370" i="21" s="1"/>
  <c r="BV1371" i="21" s="1"/>
  <c r="BV1372" i="21" s="1"/>
  <c r="BV1373" i="21" s="1"/>
  <c r="BV1374" i="21" s="1"/>
  <c r="BV1375" i="21" s="1"/>
  <c r="BV1376" i="21" s="1"/>
  <c r="BV1377" i="21" s="1"/>
  <c r="BV1378" i="21" s="1"/>
  <c r="BV1379" i="21" s="1"/>
  <c r="BV1380" i="21" s="1"/>
  <c r="BV1381" i="21" s="1"/>
  <c r="BV1382" i="21" s="1"/>
  <c r="BV1383" i="21" s="1"/>
  <c r="BV1384" i="21" s="1"/>
  <c r="BV1385" i="21" s="1"/>
  <c r="BV1386" i="21" s="1"/>
  <c r="BV1387" i="21" s="1"/>
  <c r="BV1388" i="21" s="1"/>
  <c r="BV1389" i="21" s="1"/>
  <c r="BV1390" i="21" s="1"/>
  <c r="BV1391" i="21" s="1"/>
  <c r="BV1392" i="21" s="1"/>
  <c r="BV1393" i="21" s="1"/>
  <c r="BV1394" i="21" s="1"/>
  <c r="BV1395" i="21" s="1"/>
  <c r="BV1396" i="21" s="1"/>
  <c r="BV1397" i="21" s="1"/>
  <c r="BV1398" i="21" s="1"/>
  <c r="BV1399" i="21" s="1"/>
  <c r="BV1400" i="21" s="1"/>
  <c r="BV1401" i="21" s="1"/>
  <c r="BV1402" i="21" s="1"/>
  <c r="BV1403" i="21" s="1"/>
  <c r="BV1404" i="21" s="1"/>
  <c r="BV1405" i="21" s="1"/>
  <c r="BV1406" i="21" s="1"/>
  <c r="BV1407" i="21" s="1"/>
  <c r="BV1408" i="21" s="1"/>
  <c r="BV1409" i="21" s="1"/>
  <c r="BV1410" i="21" s="1"/>
  <c r="BV1411" i="21" s="1"/>
  <c r="BV1412" i="21" s="1"/>
  <c r="BV1413" i="21" s="1"/>
  <c r="BV1414" i="21" s="1"/>
  <c r="BV1415" i="21" s="1"/>
  <c r="BV1416" i="21" s="1"/>
  <c r="BV1417" i="21" s="1"/>
  <c r="BV1418" i="21" s="1"/>
  <c r="BV1419" i="21" s="1"/>
  <c r="BV1420" i="21" s="1"/>
  <c r="BV1421" i="21" s="1"/>
  <c r="BV1422" i="21" s="1"/>
  <c r="BV1423" i="21" s="1"/>
  <c r="BV1424" i="21" s="1"/>
  <c r="BV1425" i="21" s="1"/>
  <c r="BV1426" i="21" s="1"/>
  <c r="BV1427" i="21" s="1"/>
  <c r="BV1428" i="21" s="1"/>
  <c r="BV1429" i="21" s="1"/>
  <c r="BV1430" i="21" s="1"/>
  <c r="BV1431" i="21" s="1"/>
  <c r="BV1432" i="21" s="1"/>
  <c r="BV1433" i="21" s="1"/>
  <c r="BV1434" i="21" s="1"/>
  <c r="BV1435" i="21" s="1"/>
  <c r="BV1436" i="21" s="1"/>
  <c r="BV1437" i="21" s="1"/>
  <c r="BV1438" i="21" s="1"/>
  <c r="BV1439" i="21" s="1"/>
  <c r="BV1440" i="21" s="1"/>
  <c r="BV1441" i="21" s="1"/>
  <c r="BV1442" i="21" s="1"/>
  <c r="BV1443" i="21" s="1"/>
  <c r="BV1444" i="21" s="1"/>
  <c r="BV1445" i="21" s="1"/>
  <c r="BV1446" i="21" s="1"/>
  <c r="BV1447" i="21" s="1"/>
  <c r="BV1448" i="21" s="1"/>
  <c r="BV1449" i="21" s="1"/>
  <c r="BV1450" i="21" s="1"/>
  <c r="BV1451" i="21" s="1"/>
  <c r="BV1452" i="21" s="1"/>
  <c r="BV1453" i="21" s="1"/>
  <c r="BV1454" i="21" s="1"/>
  <c r="BV1455" i="21" s="1"/>
  <c r="BV1456" i="21" s="1"/>
  <c r="BV1457" i="21" s="1"/>
  <c r="BV1458" i="21" s="1"/>
  <c r="BV1459" i="21" s="1"/>
  <c r="BV1460" i="21" s="1"/>
  <c r="BV1461" i="21" s="1"/>
  <c r="BV1462" i="21" s="1"/>
  <c r="BV1463" i="21" s="1"/>
  <c r="BV1464" i="21" s="1"/>
  <c r="BV1465" i="21" s="1"/>
  <c r="BV1466" i="21" s="1"/>
  <c r="BV1467" i="21" s="1"/>
  <c r="BV1468" i="21" s="1"/>
  <c r="BV1469" i="21" s="1"/>
  <c r="BV1470" i="21" s="1"/>
  <c r="BV1471" i="21" s="1"/>
  <c r="BV1472" i="21" s="1"/>
  <c r="BV1473" i="21" s="1"/>
  <c r="BV1474" i="21" s="1"/>
  <c r="BV1475" i="21" s="1"/>
  <c r="BV1476" i="21" s="1"/>
  <c r="BV1477" i="21" s="1"/>
  <c r="BV1478" i="21" s="1"/>
  <c r="BV1479" i="21" s="1"/>
  <c r="BV1480" i="21" s="1"/>
  <c r="BV1481" i="21" s="1"/>
  <c r="BV1482" i="21" s="1"/>
  <c r="BV1483" i="21" s="1"/>
  <c r="BV1484" i="21" s="1"/>
  <c r="BV1485" i="21" s="1"/>
  <c r="BV1486" i="21" s="1"/>
  <c r="BV1487" i="21" s="1"/>
  <c r="BV1488" i="21" s="1"/>
  <c r="BV1489" i="21" s="1"/>
  <c r="BV1490" i="21" s="1"/>
  <c r="BV1491" i="21" s="1"/>
  <c r="BV1492" i="21" s="1"/>
  <c r="BV1493" i="21" s="1"/>
  <c r="BV1494" i="21" s="1"/>
  <c r="BV1495" i="21" s="1"/>
  <c r="BV1496" i="21" s="1"/>
  <c r="BV1497" i="21" s="1"/>
  <c r="BV1498" i="21" s="1"/>
  <c r="BV1499" i="21" s="1"/>
  <c r="BV1500" i="21" s="1"/>
  <c r="BV1501" i="21" s="1"/>
  <c r="BV1502" i="21" s="1"/>
  <c r="BV1503" i="21" s="1"/>
  <c r="BV1504" i="21" s="1"/>
  <c r="BV1505" i="21" s="1"/>
  <c r="BV1506" i="21" s="1"/>
  <c r="BV1507" i="21" s="1"/>
  <c r="BV1508" i="21" s="1"/>
  <c r="BV1509" i="21" s="1"/>
  <c r="BV1510" i="21" s="1"/>
  <c r="BV1511" i="21" s="1"/>
  <c r="BV1512" i="21" s="1"/>
  <c r="BV1513" i="21" s="1"/>
  <c r="AT26" i="21"/>
  <c r="Q26" i="21" s="1"/>
  <c r="BT27" i="21"/>
  <c r="BT28" i="21" s="1"/>
  <c r="BT29" i="21" s="1"/>
  <c r="BT30" i="21" s="1"/>
  <c r="BT31" i="21" s="1"/>
  <c r="BT32" i="21" s="1"/>
  <c r="BT33" i="21" s="1"/>
  <c r="BT34" i="21" s="1"/>
  <c r="BT35" i="21" s="1"/>
  <c r="BT36" i="21" s="1"/>
  <c r="BT37" i="21" s="1"/>
  <c r="BT38" i="21" s="1"/>
  <c r="BT39" i="21" s="1"/>
  <c r="AZ45" i="21"/>
  <c r="AM45" i="21" s="1"/>
  <c r="J23" i="21" s="1"/>
  <c r="BB44" i="21"/>
  <c r="BD44" i="21"/>
  <c r="BD45" i="21" s="1"/>
  <c r="BI47" i="21"/>
  <c r="BI48" i="21" s="1"/>
  <c r="BI49" i="21" s="1"/>
  <c r="BI50" i="21" s="1"/>
  <c r="BI51" i="21" s="1"/>
  <c r="BI52" i="21" s="1"/>
  <c r="BI53" i="21" s="1"/>
  <c r="BI54" i="21" s="1"/>
  <c r="BI55" i="21" s="1"/>
  <c r="BI56" i="21" s="1"/>
  <c r="BI57" i="21" s="1"/>
  <c r="BI58" i="21" s="1"/>
  <c r="BI59" i="21" s="1"/>
  <c r="BI60" i="21" s="1"/>
  <c r="BI61" i="21" s="1"/>
  <c r="BI62" i="21" s="1"/>
  <c r="BI63" i="21" s="1"/>
  <c r="BI64" i="21" s="1"/>
  <c r="BI65" i="21" s="1"/>
  <c r="BI66" i="21" s="1"/>
  <c r="BI67" i="21" s="1"/>
  <c r="BI68" i="21" s="1"/>
  <c r="BI69" i="21" s="1"/>
  <c r="BI70" i="21" s="1"/>
  <c r="BI71" i="21" s="1"/>
  <c r="BI72" i="21" s="1"/>
  <c r="BI73" i="21" s="1"/>
  <c r="BI74" i="21" s="1"/>
  <c r="BI75" i="21" s="1"/>
  <c r="BI76" i="21" s="1"/>
  <c r="BI77" i="21" s="1"/>
  <c r="BI78" i="21" s="1"/>
  <c r="BI79" i="21" s="1"/>
  <c r="BI80" i="21" s="1"/>
  <c r="BI81" i="21" s="1"/>
  <c r="BI82" i="21" s="1"/>
  <c r="BI83" i="21" s="1"/>
  <c r="BI84" i="21" s="1"/>
  <c r="BI85" i="21" s="1"/>
  <c r="BI86" i="21" s="1"/>
  <c r="BI87" i="21" s="1"/>
  <c r="BI88" i="21" s="1"/>
  <c r="BI89" i="21" s="1"/>
  <c r="BI90" i="21" s="1"/>
  <c r="BI91" i="21" s="1"/>
  <c r="BI92" i="21" s="1"/>
  <c r="BI93" i="21" s="1"/>
  <c r="BI94" i="21" s="1"/>
  <c r="BI95" i="21" s="1"/>
  <c r="BI96" i="21" s="1"/>
  <c r="BI97" i="21" s="1"/>
  <c r="BI98" i="21" s="1"/>
  <c r="BI99" i="21" s="1"/>
  <c r="BI100" i="21" s="1"/>
  <c r="BI101" i="21" s="1"/>
  <c r="BI102" i="21" s="1"/>
  <c r="BI103" i="21" s="1"/>
  <c r="BI104" i="21" s="1"/>
  <c r="BI105" i="21" s="1"/>
  <c r="BI106" i="21" s="1"/>
  <c r="BI107" i="21" s="1"/>
  <c r="BI108" i="21" s="1"/>
  <c r="BI109" i="21" s="1"/>
  <c r="BI110" i="21" s="1"/>
  <c r="BI111" i="21" s="1"/>
  <c r="BI112" i="21" s="1"/>
  <c r="BI113" i="21" s="1"/>
  <c r="BI114" i="21" s="1"/>
  <c r="BI115" i="21" s="1"/>
  <c r="BI116" i="21" s="1"/>
  <c r="BI117" i="21" s="1"/>
  <c r="BI118" i="21" s="1"/>
  <c r="BI119" i="21" s="1"/>
  <c r="BI120" i="21" s="1"/>
  <c r="BI121" i="21" s="1"/>
  <c r="BI122" i="21" s="1"/>
  <c r="BI123" i="21" s="1"/>
  <c r="BI124" i="21" s="1"/>
  <c r="BI125" i="21" s="1"/>
  <c r="BI126" i="21" s="1"/>
  <c r="BI127" i="21" s="1"/>
  <c r="BI128" i="21" s="1"/>
  <c r="BI129" i="21" s="1"/>
  <c r="BI130" i="21" s="1"/>
  <c r="BI131" i="21" s="1"/>
  <c r="BI132" i="21" s="1"/>
  <c r="BI133" i="21" s="1"/>
  <c r="BI134" i="21" s="1"/>
  <c r="BI135" i="21" s="1"/>
  <c r="BI136" i="21" s="1"/>
  <c r="BI137" i="21" s="1"/>
  <c r="BI138" i="21" s="1"/>
  <c r="BI139" i="21" s="1"/>
  <c r="BI140" i="21" s="1"/>
  <c r="BI141" i="21" s="1"/>
  <c r="BI142" i="21" s="1"/>
  <c r="BI143" i="21" s="1"/>
  <c r="BI144" i="21" s="1"/>
  <c r="BI145" i="21" s="1"/>
  <c r="BI146" i="21" s="1"/>
  <c r="BI147" i="21" s="1"/>
  <c r="BI148" i="21" s="1"/>
  <c r="BI149" i="21" s="1"/>
  <c r="BI150" i="21" s="1"/>
  <c r="BI151" i="21" s="1"/>
  <c r="BI152" i="21" s="1"/>
  <c r="BI153" i="21" s="1"/>
  <c r="BI154" i="21" s="1"/>
  <c r="BI155" i="21" s="1"/>
  <c r="BI156" i="21" s="1"/>
  <c r="BI157" i="21" s="1"/>
  <c r="BI158" i="21" s="1"/>
  <c r="BI159" i="21" s="1"/>
  <c r="BI160" i="21" s="1"/>
  <c r="BI161" i="21" s="1"/>
  <c r="BI162" i="21" s="1"/>
  <c r="BI163" i="21" s="1"/>
  <c r="BI164" i="21" s="1"/>
  <c r="BI165" i="21" s="1"/>
  <c r="BI166" i="21" s="1"/>
  <c r="BI167" i="21" s="1"/>
  <c r="BI168" i="21" s="1"/>
  <c r="BI169" i="21" s="1"/>
  <c r="BI170" i="21" s="1"/>
  <c r="BI171" i="21" s="1"/>
  <c r="BI172" i="21" s="1"/>
  <c r="BI173" i="21" s="1"/>
  <c r="BI174" i="21" s="1"/>
  <c r="BI175" i="21" s="1"/>
  <c r="BI176" i="21" s="1"/>
  <c r="BI177" i="21" s="1"/>
  <c r="BI178" i="21" s="1"/>
  <c r="BI179" i="21" s="1"/>
  <c r="BI180" i="21" s="1"/>
  <c r="BI181" i="21" s="1"/>
  <c r="BI182" i="21" s="1"/>
  <c r="BI183" i="21" s="1"/>
  <c r="BI184" i="21" s="1"/>
  <c r="BI185" i="21" s="1"/>
  <c r="BI186" i="21" s="1"/>
  <c r="BI187" i="21" s="1"/>
  <c r="BI188" i="21" s="1"/>
  <c r="BI189" i="21" s="1"/>
  <c r="BI190" i="21" s="1"/>
  <c r="BI191" i="21" s="1"/>
  <c r="BI192" i="21" s="1"/>
  <c r="BI193" i="21" s="1"/>
  <c r="BI194" i="21" s="1"/>
  <c r="BI195" i="21" s="1"/>
  <c r="BI196" i="21" s="1"/>
  <c r="BI197" i="21" s="1"/>
  <c r="BI198" i="21" s="1"/>
  <c r="BI199" i="21" s="1"/>
  <c r="BI200" i="21" s="1"/>
  <c r="BI201" i="21" s="1"/>
  <c r="BI202" i="21" s="1"/>
  <c r="BI203" i="21" s="1"/>
  <c r="BI204" i="21" s="1"/>
  <c r="BI205" i="21" s="1"/>
  <c r="BI206" i="21" s="1"/>
  <c r="BI207" i="21" s="1"/>
  <c r="BI208" i="21" s="1"/>
  <c r="BI209" i="21" s="1"/>
  <c r="BI210" i="21" s="1"/>
  <c r="BI211" i="21" s="1"/>
  <c r="BI212" i="21" s="1"/>
  <c r="BI213" i="21" s="1"/>
  <c r="BI214" i="21" s="1"/>
  <c r="BI215" i="21" s="1"/>
  <c r="BI216" i="21" s="1"/>
  <c r="BI217" i="21" s="1"/>
  <c r="BI218" i="21" s="1"/>
  <c r="BI219" i="21" s="1"/>
  <c r="BI220" i="21" s="1"/>
  <c r="BI221" i="21" s="1"/>
  <c r="BI222" i="21" s="1"/>
  <c r="BI223" i="21" s="1"/>
  <c r="BI224" i="21" s="1"/>
  <c r="BI225" i="21" s="1"/>
  <c r="BI226" i="21" s="1"/>
  <c r="BI227" i="21" s="1"/>
  <c r="BI228" i="21" s="1"/>
  <c r="BI229" i="21" s="1"/>
  <c r="BI230" i="21" s="1"/>
  <c r="BI231" i="21" s="1"/>
  <c r="BI232" i="21" s="1"/>
  <c r="BI233" i="21" s="1"/>
  <c r="BI234" i="21" s="1"/>
  <c r="BI235" i="21" s="1"/>
  <c r="BI236" i="21" s="1"/>
  <c r="BI237" i="21" s="1"/>
  <c r="BI238" i="21" s="1"/>
  <c r="BI239" i="21" s="1"/>
  <c r="BI240" i="21" s="1"/>
  <c r="BI241" i="21" s="1"/>
  <c r="BI242" i="21" s="1"/>
  <c r="BI243" i="21" s="1"/>
  <c r="BI244" i="21" s="1"/>
  <c r="BI245" i="21" s="1"/>
  <c r="BI246" i="21" s="1"/>
  <c r="BI247" i="21" s="1"/>
  <c r="BI248" i="21" s="1"/>
  <c r="BI249" i="21" s="1"/>
  <c r="BI250" i="21" s="1"/>
  <c r="BI251" i="21" s="1"/>
  <c r="BI252" i="21" s="1"/>
  <c r="BI253" i="21" s="1"/>
  <c r="BI254" i="21" s="1"/>
  <c r="BI255" i="21" s="1"/>
  <c r="BI256" i="21" s="1"/>
  <c r="BI257" i="21" s="1"/>
  <c r="BI258" i="21" s="1"/>
  <c r="BI259" i="21" s="1"/>
  <c r="BI260" i="21" s="1"/>
  <c r="BI261" i="21" s="1"/>
  <c r="BI262" i="21" s="1"/>
  <c r="BI263" i="21" s="1"/>
  <c r="BI264" i="21" s="1"/>
  <c r="BI265" i="21" s="1"/>
  <c r="BI266" i="21" s="1"/>
  <c r="BI267" i="21" s="1"/>
  <c r="BI268" i="21" s="1"/>
  <c r="BI269" i="21" s="1"/>
  <c r="BI270" i="21" s="1"/>
  <c r="BI271" i="21" s="1"/>
  <c r="BI272" i="21" s="1"/>
  <c r="BI273" i="21" s="1"/>
  <c r="BI274" i="21" s="1"/>
  <c r="BI275" i="21" s="1"/>
  <c r="BI276" i="21" s="1"/>
  <c r="BI277" i="21" s="1"/>
  <c r="BI278" i="21" s="1"/>
  <c r="BI279" i="21" s="1"/>
  <c r="BI280" i="21" s="1"/>
  <c r="BI281" i="21" s="1"/>
  <c r="BI282" i="21" s="1"/>
  <c r="BI283" i="21" s="1"/>
  <c r="BI284" i="21" s="1"/>
  <c r="BI285" i="21" s="1"/>
  <c r="BI286" i="21" s="1"/>
  <c r="BI287" i="21" s="1"/>
  <c r="BI288" i="21" s="1"/>
  <c r="BI289" i="21" s="1"/>
  <c r="BI290" i="21" s="1"/>
  <c r="BI291" i="21" s="1"/>
  <c r="BI292" i="21" s="1"/>
  <c r="BI293" i="21" s="1"/>
  <c r="BI294" i="21" s="1"/>
  <c r="BI295" i="21" s="1"/>
  <c r="BI296" i="21" s="1"/>
  <c r="BI297" i="21" s="1"/>
  <c r="BI298" i="21" s="1"/>
  <c r="BI299" i="21" s="1"/>
  <c r="BI300" i="21" s="1"/>
  <c r="BI301" i="21" s="1"/>
  <c r="BI302" i="21" s="1"/>
  <c r="BI303" i="21" s="1"/>
  <c r="BI304" i="21" s="1"/>
  <c r="BI305" i="21" s="1"/>
  <c r="BI306" i="21" s="1"/>
  <c r="BI307" i="21" s="1"/>
  <c r="BI308" i="21" s="1"/>
  <c r="BI309" i="21" s="1"/>
  <c r="BI310" i="21" s="1"/>
  <c r="BI311" i="21" s="1"/>
  <c r="BI312" i="21" s="1"/>
  <c r="BI313" i="21" s="1"/>
  <c r="BI314" i="21" s="1"/>
  <c r="BI315" i="21" s="1"/>
  <c r="BI316" i="21" s="1"/>
  <c r="BI317" i="21" s="1"/>
  <c r="BI318" i="21" s="1"/>
  <c r="BI319" i="21" s="1"/>
  <c r="BI320" i="21" s="1"/>
  <c r="BI321" i="21" s="1"/>
  <c r="BI322" i="21" s="1"/>
  <c r="BI323" i="21" s="1"/>
  <c r="BI324" i="21" s="1"/>
  <c r="BI325" i="21" s="1"/>
  <c r="BI326" i="21" s="1"/>
  <c r="BI327" i="21" s="1"/>
  <c r="BI328" i="21" s="1"/>
  <c r="BI329" i="21" s="1"/>
  <c r="BI330" i="21" s="1"/>
  <c r="BI331" i="21" s="1"/>
  <c r="BI332" i="21" s="1"/>
  <c r="BI333" i="21" s="1"/>
  <c r="BI334" i="21" s="1"/>
  <c r="BI335" i="21" s="1"/>
  <c r="BI336" i="21" s="1"/>
  <c r="BI337" i="21" s="1"/>
  <c r="BI338" i="21" s="1"/>
  <c r="BI339" i="21" s="1"/>
  <c r="BI340" i="21" s="1"/>
  <c r="BI341" i="21" s="1"/>
  <c r="BI342" i="21" s="1"/>
  <c r="BI343" i="21" s="1"/>
  <c r="BI344" i="21" s="1"/>
  <c r="BI345" i="21" s="1"/>
  <c r="BI346" i="21" s="1"/>
  <c r="BI347" i="21" s="1"/>
  <c r="BI348" i="21" s="1"/>
  <c r="BI349" i="21" s="1"/>
  <c r="BI350" i="21" s="1"/>
  <c r="BI351" i="21" s="1"/>
  <c r="BI352" i="21" s="1"/>
  <c r="BI353" i="21" s="1"/>
  <c r="BI354" i="21" s="1"/>
  <c r="BI355" i="21" s="1"/>
  <c r="BI356" i="21" s="1"/>
  <c r="BI357" i="21" s="1"/>
  <c r="BI358" i="21" s="1"/>
  <c r="BI359" i="21" s="1"/>
  <c r="BI360" i="21" s="1"/>
  <c r="BI361" i="21" s="1"/>
  <c r="BI362" i="21" s="1"/>
  <c r="BI363" i="21" s="1"/>
  <c r="BI364" i="21" s="1"/>
  <c r="BI365" i="21" s="1"/>
  <c r="BI366" i="21" s="1"/>
  <c r="BI367" i="21" s="1"/>
  <c r="BI368" i="21" s="1"/>
  <c r="BI369" i="21" s="1"/>
  <c r="BI370" i="21" s="1"/>
  <c r="BI371" i="21" s="1"/>
  <c r="BI372" i="21" s="1"/>
  <c r="BI373" i="21" s="1"/>
  <c r="BI374" i="21" s="1"/>
  <c r="BI375" i="21" s="1"/>
  <c r="BI376" i="21" s="1"/>
  <c r="BI377" i="21" s="1"/>
  <c r="BI378" i="21" s="1"/>
  <c r="BI379" i="21" s="1"/>
  <c r="BI380" i="21" s="1"/>
  <c r="BI381" i="21" s="1"/>
  <c r="BI382" i="21" s="1"/>
  <c r="BI383" i="21" s="1"/>
  <c r="BI384" i="21" s="1"/>
  <c r="BI385" i="21" s="1"/>
  <c r="BI386" i="21" s="1"/>
  <c r="BI387" i="21" s="1"/>
  <c r="BI388" i="21" s="1"/>
  <c r="BI389" i="21" s="1"/>
  <c r="BI390" i="21" s="1"/>
  <c r="BI391" i="21" s="1"/>
  <c r="BI392" i="21" s="1"/>
  <c r="BI393" i="21" s="1"/>
  <c r="BI394" i="21" s="1"/>
  <c r="BI395" i="21" s="1"/>
  <c r="BI396" i="21" s="1"/>
  <c r="BI397" i="21" s="1"/>
  <c r="BI398" i="21" s="1"/>
  <c r="BI399" i="21" s="1"/>
  <c r="BI400" i="21" s="1"/>
  <c r="BI401" i="21" s="1"/>
  <c r="BI402" i="21" s="1"/>
  <c r="BI403" i="21" s="1"/>
  <c r="BI404" i="21" s="1"/>
  <c r="BI405" i="21" s="1"/>
  <c r="BI406" i="21" s="1"/>
  <c r="BI407" i="21" s="1"/>
  <c r="BI408" i="21" s="1"/>
  <c r="BI409" i="21" s="1"/>
  <c r="BI410" i="21" s="1"/>
  <c r="BI411" i="21" s="1"/>
  <c r="BI412" i="21" s="1"/>
  <c r="BI413" i="21" s="1"/>
  <c r="BI414" i="21" s="1"/>
  <c r="BI415" i="21" s="1"/>
  <c r="BI416" i="21" s="1"/>
  <c r="BI417" i="21" s="1"/>
  <c r="BI418" i="21" s="1"/>
  <c r="BI419" i="21" s="1"/>
  <c r="BI420" i="21" s="1"/>
  <c r="BI421" i="21" s="1"/>
  <c r="BI422" i="21" s="1"/>
  <c r="BI423" i="21" s="1"/>
  <c r="BI424" i="21" s="1"/>
  <c r="BI425" i="21" s="1"/>
  <c r="BI426" i="21" s="1"/>
  <c r="BI427" i="21" s="1"/>
  <c r="BI428" i="21" s="1"/>
  <c r="BI429" i="21" s="1"/>
  <c r="BI430" i="21" s="1"/>
  <c r="BI431" i="21" s="1"/>
  <c r="BI432" i="21" s="1"/>
  <c r="BI433" i="21" s="1"/>
  <c r="BI434" i="21" s="1"/>
  <c r="BI435" i="21" s="1"/>
  <c r="BI436" i="21" s="1"/>
  <c r="BI437" i="21" s="1"/>
  <c r="BI438" i="21" s="1"/>
  <c r="BI439" i="21" s="1"/>
  <c r="BI440" i="21" s="1"/>
  <c r="BI441" i="21" s="1"/>
  <c r="BI442" i="21" s="1"/>
  <c r="BI443" i="21" s="1"/>
  <c r="BI444" i="21" s="1"/>
  <c r="BI445" i="21" s="1"/>
  <c r="BI446" i="21" s="1"/>
  <c r="BI447" i="21" s="1"/>
  <c r="BI448" i="21" s="1"/>
  <c r="BI449" i="21" s="1"/>
  <c r="BI450" i="21" s="1"/>
  <c r="BI451" i="21" s="1"/>
  <c r="BI452" i="21" s="1"/>
  <c r="BI453" i="21" s="1"/>
  <c r="BI454" i="21" s="1"/>
  <c r="BI455" i="21" s="1"/>
  <c r="BI456" i="21" s="1"/>
  <c r="BI457" i="21" s="1"/>
  <c r="BI458" i="21" s="1"/>
  <c r="BI459" i="21" s="1"/>
  <c r="BI460" i="21" s="1"/>
  <c r="BI461" i="21" s="1"/>
  <c r="BI462" i="21" s="1"/>
  <c r="BI463" i="21" s="1"/>
  <c r="BI464" i="21" s="1"/>
  <c r="BI465" i="21" s="1"/>
  <c r="BI466" i="21" s="1"/>
  <c r="BI467" i="21" s="1"/>
  <c r="BI468" i="21" s="1"/>
  <c r="BI469" i="21" s="1"/>
  <c r="BI470" i="21" s="1"/>
  <c r="BI471" i="21" s="1"/>
  <c r="BI472" i="21" s="1"/>
  <c r="BI473" i="21" s="1"/>
  <c r="BI474" i="21" s="1"/>
  <c r="BI475" i="21" s="1"/>
  <c r="BI476" i="21" s="1"/>
  <c r="BI477" i="21" s="1"/>
  <c r="BI478" i="21" s="1"/>
  <c r="BI479" i="21" s="1"/>
  <c r="BI480" i="21" s="1"/>
  <c r="BI481" i="21" s="1"/>
  <c r="BI482" i="21" s="1"/>
  <c r="BI483" i="21" s="1"/>
  <c r="BI484" i="21" s="1"/>
  <c r="BI485" i="21" s="1"/>
  <c r="BI486" i="21" s="1"/>
  <c r="BI487" i="21" s="1"/>
  <c r="BI488" i="21" s="1"/>
  <c r="BI489" i="21" s="1"/>
  <c r="BI490" i="21" s="1"/>
  <c r="BI491" i="21" s="1"/>
  <c r="BI492" i="21" s="1"/>
  <c r="BI493" i="21" s="1"/>
  <c r="BI494" i="21" s="1"/>
  <c r="BI495" i="21" s="1"/>
  <c r="BI496" i="21" s="1"/>
  <c r="BI497" i="21" s="1"/>
  <c r="BI498" i="21" s="1"/>
  <c r="BI499" i="21" s="1"/>
  <c r="BI500" i="21" s="1"/>
  <c r="BI501" i="21" s="1"/>
  <c r="BI502" i="21" s="1"/>
  <c r="BI503" i="21" s="1"/>
  <c r="BI504" i="21" s="1"/>
  <c r="BI505" i="21" s="1"/>
  <c r="BI506" i="21" s="1"/>
  <c r="BI507" i="21" s="1"/>
  <c r="BI508" i="21" s="1"/>
  <c r="BI509" i="21" s="1"/>
  <c r="BI510" i="21" s="1"/>
  <c r="BI511" i="21" s="1"/>
  <c r="BI512" i="21" s="1"/>
  <c r="BI513" i="21" s="1"/>
  <c r="BI514" i="21" s="1"/>
  <c r="BI515" i="21" s="1"/>
  <c r="BI516" i="21" s="1"/>
  <c r="BI517" i="21" s="1"/>
  <c r="BI518" i="21" s="1"/>
  <c r="BI519" i="21" s="1"/>
  <c r="BI520" i="21" s="1"/>
  <c r="BI521" i="21" s="1"/>
  <c r="BI522" i="21" s="1"/>
  <c r="BI523" i="21" s="1"/>
  <c r="BI524" i="21" s="1"/>
  <c r="BI525" i="21" s="1"/>
  <c r="BI526" i="21" s="1"/>
  <c r="BI527" i="21" s="1"/>
  <c r="BI528" i="21" s="1"/>
  <c r="BI529" i="21" s="1"/>
  <c r="BI530" i="21" s="1"/>
  <c r="BI531" i="21" s="1"/>
  <c r="BI532" i="21" s="1"/>
  <c r="BI533" i="21" s="1"/>
  <c r="BI534" i="21" s="1"/>
  <c r="BI535" i="21" s="1"/>
  <c r="BI536" i="21" s="1"/>
  <c r="BI537" i="21" s="1"/>
  <c r="BI538" i="21" s="1"/>
  <c r="BI539" i="21" s="1"/>
  <c r="BI540" i="21" s="1"/>
  <c r="BI541" i="21" s="1"/>
  <c r="BI542" i="21" s="1"/>
  <c r="BI543" i="21" s="1"/>
  <c r="BI544" i="21" s="1"/>
  <c r="BI545" i="21" s="1"/>
  <c r="BI546" i="21" s="1"/>
  <c r="BI547" i="21" s="1"/>
  <c r="BI548" i="21" s="1"/>
  <c r="BI549" i="21" s="1"/>
  <c r="BI550" i="21" s="1"/>
  <c r="BI551" i="21" s="1"/>
  <c r="BI552" i="21" s="1"/>
  <c r="BI553" i="21" s="1"/>
  <c r="BI554" i="21" s="1"/>
  <c r="BI555" i="21" s="1"/>
  <c r="BI556" i="21" s="1"/>
  <c r="BI557" i="21" s="1"/>
  <c r="BI558" i="21" s="1"/>
  <c r="BI559" i="21" s="1"/>
  <c r="BI560" i="21" s="1"/>
  <c r="BI561" i="21" s="1"/>
  <c r="BI562" i="21" s="1"/>
  <c r="BI563" i="21" s="1"/>
  <c r="BI564" i="21" s="1"/>
  <c r="BI565" i="21" s="1"/>
  <c r="BI566" i="21" s="1"/>
  <c r="BI567" i="21" s="1"/>
  <c r="BI568" i="21" s="1"/>
  <c r="BI569" i="21" s="1"/>
  <c r="BI570" i="21" s="1"/>
  <c r="BI571" i="21" s="1"/>
  <c r="BI572" i="21" s="1"/>
  <c r="BI573" i="21" s="1"/>
  <c r="BI574" i="21" s="1"/>
  <c r="BI575" i="21" s="1"/>
  <c r="BI576" i="21" s="1"/>
  <c r="BI577" i="21" s="1"/>
  <c r="BI578" i="21" s="1"/>
  <c r="BI579" i="21" s="1"/>
  <c r="BI580" i="21" s="1"/>
  <c r="BI581" i="21" s="1"/>
  <c r="BI582" i="21" s="1"/>
  <c r="BI583" i="21" s="1"/>
  <c r="BI584" i="21" s="1"/>
  <c r="BI585" i="21" s="1"/>
  <c r="BI586" i="21" s="1"/>
  <c r="BI587" i="21" s="1"/>
  <c r="BI588" i="21" s="1"/>
  <c r="BI589" i="21" s="1"/>
  <c r="BI590" i="21" s="1"/>
  <c r="BI591" i="21" s="1"/>
  <c r="BI592" i="21" s="1"/>
  <c r="BI593" i="21" s="1"/>
  <c r="BI594" i="21" s="1"/>
  <c r="BI595" i="21" s="1"/>
  <c r="BI596" i="21" s="1"/>
  <c r="BI597" i="21" s="1"/>
  <c r="BI598" i="21" s="1"/>
  <c r="BI599" i="21" s="1"/>
  <c r="BI600" i="21" s="1"/>
  <c r="BI601" i="21" s="1"/>
  <c r="BI602" i="21" s="1"/>
  <c r="BI603" i="21" s="1"/>
  <c r="BI604" i="21" s="1"/>
  <c r="BI605" i="21" s="1"/>
  <c r="BI606" i="21" s="1"/>
  <c r="BI607" i="21" s="1"/>
  <c r="BI608" i="21" s="1"/>
  <c r="BI609" i="21" s="1"/>
  <c r="BI610" i="21" s="1"/>
  <c r="BI611" i="21" s="1"/>
  <c r="BI612" i="21" s="1"/>
  <c r="BI613" i="21" s="1"/>
  <c r="BI614" i="21" s="1"/>
  <c r="BI615" i="21" s="1"/>
  <c r="BI616" i="21" s="1"/>
  <c r="BI617" i="21" s="1"/>
  <c r="BI618" i="21" s="1"/>
  <c r="BI619" i="21" s="1"/>
  <c r="BI620" i="21" s="1"/>
  <c r="BI621" i="21" s="1"/>
  <c r="BI622" i="21" s="1"/>
  <c r="BI623" i="21" s="1"/>
  <c r="BI624" i="21" s="1"/>
  <c r="BI625" i="21" s="1"/>
  <c r="BI626" i="21" s="1"/>
  <c r="BI627" i="21" s="1"/>
  <c r="BI628" i="21" s="1"/>
  <c r="BI629" i="21" s="1"/>
  <c r="BI630" i="21" s="1"/>
  <c r="BI631" i="21" s="1"/>
  <c r="BI632" i="21" s="1"/>
  <c r="BI633" i="21" s="1"/>
  <c r="BI634" i="21" s="1"/>
  <c r="BI635" i="21" s="1"/>
  <c r="BI636" i="21" s="1"/>
  <c r="BI637" i="21" s="1"/>
  <c r="BI638" i="21" s="1"/>
  <c r="BI639" i="21" s="1"/>
  <c r="BI640" i="21" s="1"/>
  <c r="BI641" i="21" s="1"/>
  <c r="BI642" i="21" s="1"/>
  <c r="BI643" i="21" s="1"/>
  <c r="BI644" i="21" s="1"/>
  <c r="BI645" i="21" s="1"/>
  <c r="BI646" i="21" s="1"/>
  <c r="BI647" i="21" s="1"/>
  <c r="BI648" i="21" s="1"/>
  <c r="BI649" i="21" s="1"/>
  <c r="BI650" i="21" s="1"/>
  <c r="BI651" i="21" s="1"/>
  <c r="BI652" i="21" s="1"/>
  <c r="BI653" i="21" s="1"/>
  <c r="BI654" i="21" s="1"/>
  <c r="BI655" i="21" s="1"/>
  <c r="BI656" i="21" s="1"/>
  <c r="BI657" i="21" s="1"/>
  <c r="BI658" i="21" s="1"/>
  <c r="BI659" i="21" s="1"/>
  <c r="BI660" i="21" s="1"/>
  <c r="BI661" i="21" s="1"/>
  <c r="BI662" i="21" s="1"/>
  <c r="BI663" i="21" s="1"/>
  <c r="BI664" i="21" s="1"/>
  <c r="BI665" i="21" s="1"/>
  <c r="BI666" i="21" s="1"/>
  <c r="BI667" i="21" s="1"/>
  <c r="BI668" i="21" s="1"/>
  <c r="BI669" i="21" s="1"/>
  <c r="BI670" i="21" s="1"/>
  <c r="BI671" i="21" s="1"/>
  <c r="BI672" i="21" s="1"/>
  <c r="BI673" i="21" s="1"/>
  <c r="BI674" i="21" s="1"/>
  <c r="BI675" i="21" s="1"/>
  <c r="BI676" i="21" s="1"/>
  <c r="BI677" i="21" s="1"/>
  <c r="BI678" i="21" s="1"/>
  <c r="BI679" i="21" s="1"/>
  <c r="BI680" i="21" s="1"/>
  <c r="BI681" i="21" s="1"/>
  <c r="BI682" i="21" s="1"/>
  <c r="BI683" i="21" s="1"/>
  <c r="BI684" i="21" s="1"/>
  <c r="BI685" i="21" s="1"/>
  <c r="BI686" i="21" s="1"/>
  <c r="BI687" i="21" s="1"/>
  <c r="BI688" i="21" s="1"/>
  <c r="BI689" i="21" s="1"/>
  <c r="BI690" i="21" s="1"/>
  <c r="BI691" i="21" s="1"/>
  <c r="BI692" i="21" s="1"/>
  <c r="BI693" i="21" s="1"/>
  <c r="BI694" i="21" s="1"/>
  <c r="BI695" i="21" s="1"/>
  <c r="BI696" i="21" s="1"/>
  <c r="BI697" i="21" s="1"/>
  <c r="BI698" i="21" s="1"/>
  <c r="BI699" i="21" s="1"/>
  <c r="BI700" i="21" s="1"/>
  <c r="BI701" i="21" s="1"/>
  <c r="BI702" i="21" s="1"/>
  <c r="BI703" i="21" s="1"/>
  <c r="BI704" i="21" s="1"/>
  <c r="BI705" i="21" s="1"/>
  <c r="BI706" i="21" s="1"/>
  <c r="BI707" i="21" s="1"/>
  <c r="BI708" i="21" s="1"/>
  <c r="BI709" i="21" s="1"/>
  <c r="BI710" i="21" s="1"/>
  <c r="BI711" i="21" s="1"/>
  <c r="BI712" i="21" s="1"/>
  <c r="BI713" i="21" s="1"/>
  <c r="BI714" i="21" s="1"/>
  <c r="BI715" i="21" s="1"/>
  <c r="BI716" i="21" s="1"/>
  <c r="BI717" i="21" s="1"/>
  <c r="BI718" i="21" s="1"/>
  <c r="BI719" i="21" s="1"/>
  <c r="BI720" i="21" s="1"/>
  <c r="BI721" i="21" s="1"/>
  <c r="BI722" i="21" s="1"/>
  <c r="BI723" i="21" s="1"/>
  <c r="BI724" i="21" s="1"/>
  <c r="BI725" i="21" s="1"/>
  <c r="BI726" i="21" s="1"/>
  <c r="BI727" i="21" s="1"/>
  <c r="BI728" i="21" s="1"/>
  <c r="BI729" i="21" s="1"/>
  <c r="BI730" i="21" s="1"/>
  <c r="BI731" i="21" s="1"/>
  <c r="BI732" i="21" s="1"/>
  <c r="BI733" i="21" s="1"/>
  <c r="BI734" i="21" s="1"/>
  <c r="BI735" i="21" s="1"/>
  <c r="BI736" i="21" s="1"/>
  <c r="BI737" i="21" s="1"/>
  <c r="BI738" i="21" s="1"/>
  <c r="BI739" i="21" s="1"/>
  <c r="BI740" i="21" s="1"/>
  <c r="BI741" i="21" s="1"/>
  <c r="BI742" i="21" s="1"/>
  <c r="BI743" i="21" s="1"/>
  <c r="BI744" i="21" s="1"/>
  <c r="BI745" i="21" s="1"/>
  <c r="BI746" i="21" s="1"/>
  <c r="BI747" i="21" s="1"/>
  <c r="BI748" i="21" s="1"/>
  <c r="BI749" i="21" s="1"/>
  <c r="BI750" i="21" s="1"/>
  <c r="BI751" i="21" s="1"/>
  <c r="BI752" i="21" s="1"/>
  <c r="BI753" i="21" s="1"/>
  <c r="BI754" i="21" s="1"/>
  <c r="BI755" i="21" s="1"/>
  <c r="BI756" i="21" s="1"/>
  <c r="BI757" i="21" s="1"/>
  <c r="BI758" i="21" s="1"/>
  <c r="BI759" i="21" s="1"/>
  <c r="BI760" i="21" s="1"/>
  <c r="BI761" i="21" s="1"/>
  <c r="BI762" i="21" s="1"/>
  <c r="BI763" i="21" s="1"/>
  <c r="BI764" i="21" s="1"/>
  <c r="BI765" i="21" s="1"/>
  <c r="BI766" i="21" s="1"/>
  <c r="BI767" i="21" s="1"/>
  <c r="BI768" i="21" s="1"/>
  <c r="BI769" i="21" s="1"/>
  <c r="BI770" i="21" s="1"/>
  <c r="BI771" i="21" s="1"/>
  <c r="BI772" i="21" s="1"/>
  <c r="BI773" i="21" s="1"/>
  <c r="BI774" i="21" s="1"/>
  <c r="BI775" i="21" s="1"/>
  <c r="BI776" i="21" s="1"/>
  <c r="BI777" i="21" s="1"/>
  <c r="BI778" i="21" s="1"/>
  <c r="BI779" i="21" s="1"/>
  <c r="BI780" i="21" s="1"/>
  <c r="BI781" i="21" s="1"/>
  <c r="BI782" i="21" s="1"/>
  <c r="BI783" i="21" s="1"/>
  <c r="BI784" i="21" s="1"/>
  <c r="BI785" i="21" s="1"/>
  <c r="BI786" i="21" s="1"/>
  <c r="BI787" i="21" s="1"/>
  <c r="BI788" i="21" s="1"/>
  <c r="BI789" i="21" s="1"/>
  <c r="BI790" i="21" s="1"/>
  <c r="BI791" i="21" s="1"/>
  <c r="BI792" i="21" s="1"/>
  <c r="BI793" i="21" s="1"/>
  <c r="BI794" i="21" s="1"/>
  <c r="BI795" i="21" s="1"/>
  <c r="BI796" i="21" s="1"/>
  <c r="BI797" i="21" s="1"/>
  <c r="BI798" i="21" s="1"/>
  <c r="BI799" i="21" s="1"/>
  <c r="BI800" i="21" s="1"/>
  <c r="BI801" i="21" s="1"/>
  <c r="BI802" i="21" s="1"/>
  <c r="BI803" i="21" s="1"/>
  <c r="BI804" i="21" s="1"/>
  <c r="BI805" i="21" s="1"/>
  <c r="BI806" i="21" s="1"/>
  <c r="BI807" i="21" s="1"/>
  <c r="BI808" i="21" s="1"/>
  <c r="BI809" i="21" s="1"/>
  <c r="BI810" i="21" s="1"/>
  <c r="BI811" i="21" s="1"/>
  <c r="BI812" i="21" s="1"/>
  <c r="BI813" i="21" s="1"/>
  <c r="BI814" i="21" s="1"/>
  <c r="BI815" i="21" s="1"/>
  <c r="BI816" i="21" s="1"/>
  <c r="BI817" i="21" s="1"/>
  <c r="BI818" i="21" s="1"/>
  <c r="BI819" i="21" s="1"/>
  <c r="BI820" i="21" s="1"/>
  <c r="BI821" i="21" s="1"/>
  <c r="BI822" i="21" s="1"/>
  <c r="BI823" i="21" s="1"/>
  <c r="BI824" i="21" s="1"/>
  <c r="BI825" i="21" s="1"/>
  <c r="BI826" i="21" s="1"/>
  <c r="BI827" i="21" s="1"/>
  <c r="BI828" i="21" s="1"/>
  <c r="BI829" i="21" s="1"/>
  <c r="BI830" i="21" s="1"/>
  <c r="BI831" i="21" s="1"/>
  <c r="BI832" i="21" s="1"/>
  <c r="BI833" i="21" s="1"/>
  <c r="BI834" i="21" s="1"/>
  <c r="BI835" i="21" s="1"/>
  <c r="BI836" i="21" s="1"/>
  <c r="BI837" i="21" s="1"/>
  <c r="BI838" i="21" s="1"/>
  <c r="BI839" i="21" s="1"/>
  <c r="BI840" i="21" s="1"/>
  <c r="BI841" i="21" s="1"/>
  <c r="BI842" i="21" s="1"/>
  <c r="BI843" i="21" s="1"/>
  <c r="BI844" i="21" s="1"/>
  <c r="BI845" i="21" s="1"/>
  <c r="BI846" i="21" s="1"/>
  <c r="BI847" i="21" s="1"/>
  <c r="BI848" i="21" s="1"/>
  <c r="BI849" i="21" s="1"/>
  <c r="BI850" i="21" s="1"/>
  <c r="BI851" i="21" s="1"/>
  <c r="BI852" i="21" s="1"/>
  <c r="BI853" i="21" s="1"/>
  <c r="BI854" i="21" s="1"/>
  <c r="BI855" i="21" s="1"/>
  <c r="BI856" i="21" s="1"/>
  <c r="BI857" i="21" s="1"/>
  <c r="BI858" i="21" s="1"/>
  <c r="BI859" i="21" s="1"/>
  <c r="BI860" i="21" s="1"/>
  <c r="BI861" i="21" s="1"/>
  <c r="BI862" i="21" s="1"/>
  <c r="BI863" i="21" s="1"/>
  <c r="BI864" i="21" s="1"/>
  <c r="BI865" i="21" s="1"/>
  <c r="BI866" i="21" s="1"/>
  <c r="BI867" i="21" s="1"/>
  <c r="BI868" i="21" s="1"/>
  <c r="BI869" i="21" s="1"/>
  <c r="BI870" i="21" s="1"/>
  <c r="BI871" i="21" s="1"/>
  <c r="BI872" i="21" s="1"/>
  <c r="BI873" i="21" s="1"/>
  <c r="BI874" i="21" s="1"/>
  <c r="BI875" i="21" s="1"/>
  <c r="BI876" i="21" s="1"/>
  <c r="BI877" i="21" s="1"/>
  <c r="BI878" i="21" s="1"/>
  <c r="BI879" i="21" s="1"/>
  <c r="BI880" i="21" s="1"/>
  <c r="BI881" i="21" s="1"/>
  <c r="BI882" i="21" s="1"/>
  <c r="BI883" i="21" s="1"/>
  <c r="BI884" i="21" s="1"/>
  <c r="BI885" i="21" s="1"/>
  <c r="BI886" i="21" s="1"/>
  <c r="BI887" i="21" s="1"/>
  <c r="BI888" i="21" s="1"/>
  <c r="BI889" i="21" s="1"/>
  <c r="BI890" i="21" s="1"/>
  <c r="BI891" i="21" s="1"/>
  <c r="BI892" i="21" s="1"/>
  <c r="BI893" i="21" s="1"/>
  <c r="BI894" i="21" s="1"/>
  <c r="BI895" i="21" s="1"/>
  <c r="BI896" i="21" s="1"/>
  <c r="BI897" i="21" s="1"/>
  <c r="BI898" i="21" s="1"/>
  <c r="BI899" i="21" s="1"/>
  <c r="BI900" i="21" s="1"/>
  <c r="BI901" i="21" s="1"/>
  <c r="BI902" i="21" s="1"/>
  <c r="BI903" i="21" s="1"/>
  <c r="BI904" i="21" s="1"/>
  <c r="BI905" i="21" s="1"/>
  <c r="BI906" i="21" s="1"/>
  <c r="BI907" i="21" s="1"/>
  <c r="BI908" i="21" s="1"/>
  <c r="BI909" i="21" s="1"/>
  <c r="BI910" i="21" s="1"/>
  <c r="BI911" i="21" s="1"/>
  <c r="BI912" i="21" s="1"/>
  <c r="BI913" i="21" s="1"/>
  <c r="BI914" i="21" s="1"/>
  <c r="BI915" i="21" s="1"/>
  <c r="BI916" i="21" s="1"/>
  <c r="BI917" i="21" s="1"/>
  <c r="BI918" i="21" s="1"/>
  <c r="BI919" i="21" s="1"/>
  <c r="BI920" i="21" s="1"/>
  <c r="BI921" i="21" s="1"/>
  <c r="BI922" i="21" s="1"/>
  <c r="BI923" i="21" s="1"/>
  <c r="BI924" i="21" s="1"/>
  <c r="BI925" i="21" s="1"/>
  <c r="BI926" i="21" s="1"/>
  <c r="BI927" i="21" s="1"/>
  <c r="BI928" i="21" s="1"/>
  <c r="BI929" i="21" s="1"/>
  <c r="BI930" i="21" s="1"/>
  <c r="BI931" i="21" s="1"/>
  <c r="BI932" i="21" s="1"/>
  <c r="BI933" i="21" s="1"/>
  <c r="BI934" i="21" s="1"/>
  <c r="BI935" i="21" s="1"/>
  <c r="BI936" i="21" s="1"/>
  <c r="BI937" i="21" s="1"/>
  <c r="BI938" i="21" s="1"/>
  <c r="BI939" i="21" s="1"/>
  <c r="BI940" i="21" s="1"/>
  <c r="BI941" i="21" s="1"/>
  <c r="BI942" i="21" s="1"/>
  <c r="BI943" i="21" s="1"/>
  <c r="BI944" i="21" s="1"/>
  <c r="BI945" i="21" s="1"/>
  <c r="BI946" i="21" s="1"/>
  <c r="BI947" i="21" s="1"/>
  <c r="BI948" i="21" s="1"/>
  <c r="BI949" i="21" s="1"/>
  <c r="BI950" i="21" s="1"/>
  <c r="BI951" i="21" s="1"/>
  <c r="BI952" i="21" s="1"/>
  <c r="BI953" i="21" s="1"/>
  <c r="BI954" i="21" s="1"/>
  <c r="BI955" i="21" s="1"/>
  <c r="BI956" i="21" s="1"/>
  <c r="BI957" i="21" s="1"/>
  <c r="BI958" i="21" s="1"/>
  <c r="BI959" i="21" s="1"/>
  <c r="BI960" i="21" s="1"/>
  <c r="BI961" i="21" s="1"/>
  <c r="BI962" i="21" s="1"/>
  <c r="BI963" i="21" s="1"/>
  <c r="BI964" i="21" s="1"/>
  <c r="BI965" i="21" s="1"/>
  <c r="BI966" i="21" s="1"/>
  <c r="BI967" i="21" s="1"/>
  <c r="BI968" i="21" s="1"/>
  <c r="BI969" i="21" s="1"/>
  <c r="BI970" i="21" s="1"/>
  <c r="BI971" i="21" s="1"/>
  <c r="BI972" i="21" s="1"/>
  <c r="BI973" i="21" s="1"/>
  <c r="BI974" i="21" s="1"/>
  <c r="BI975" i="21" s="1"/>
  <c r="BI976" i="21" s="1"/>
  <c r="BI977" i="21" s="1"/>
  <c r="BI978" i="21" s="1"/>
  <c r="BI979" i="21" s="1"/>
  <c r="BI980" i="21" s="1"/>
  <c r="BI981" i="21" s="1"/>
  <c r="BI982" i="21" s="1"/>
  <c r="BI983" i="21" s="1"/>
  <c r="BI984" i="21" s="1"/>
  <c r="BI985" i="21" s="1"/>
  <c r="BI986" i="21" s="1"/>
  <c r="BI987" i="21" s="1"/>
  <c r="BI988" i="21" s="1"/>
  <c r="BI989" i="21" s="1"/>
  <c r="BI990" i="21" s="1"/>
  <c r="BI991" i="21" s="1"/>
  <c r="BI992" i="21" s="1"/>
  <c r="BI993" i="21" s="1"/>
  <c r="BI994" i="21" s="1"/>
  <c r="BI995" i="21" s="1"/>
  <c r="BI996" i="21" s="1"/>
  <c r="BI997" i="21" s="1"/>
  <c r="BI998" i="21" s="1"/>
  <c r="BI999" i="21" s="1"/>
  <c r="BI1000" i="21" s="1"/>
  <c r="BI1001" i="21" s="1"/>
  <c r="BI1002" i="21" s="1"/>
  <c r="BI1003" i="21" s="1"/>
  <c r="BI1004" i="21" s="1"/>
  <c r="BI1005" i="21" s="1"/>
  <c r="BI1006" i="21" s="1"/>
  <c r="BI1007" i="21" s="1"/>
  <c r="BI1008" i="21" s="1"/>
  <c r="BI1009" i="21" s="1"/>
  <c r="BI1010" i="21" s="1"/>
  <c r="BI1011" i="21" s="1"/>
  <c r="BI1012" i="21" s="1"/>
  <c r="BI1013" i="21" s="1"/>
  <c r="BI1014" i="21" s="1"/>
  <c r="BI1015" i="21" s="1"/>
  <c r="BI1016" i="21" s="1"/>
  <c r="BI1017" i="21" s="1"/>
  <c r="BI1018" i="21" s="1"/>
  <c r="BI1019" i="21" s="1"/>
  <c r="BI1020" i="21" s="1"/>
  <c r="BI1021" i="21" s="1"/>
  <c r="BI1022" i="21" s="1"/>
  <c r="BI1023" i="21" s="1"/>
  <c r="BI1024" i="21" s="1"/>
  <c r="BI1025" i="21" s="1"/>
  <c r="BI1026" i="21" s="1"/>
  <c r="BI1027" i="21" s="1"/>
  <c r="BI1028" i="21" s="1"/>
  <c r="BI1029" i="21" s="1"/>
  <c r="BI1030" i="21" s="1"/>
  <c r="BI1031" i="21" s="1"/>
  <c r="BI1032" i="21" s="1"/>
  <c r="BI1033" i="21" s="1"/>
  <c r="BI1034" i="21" s="1"/>
  <c r="BI1035" i="21" s="1"/>
  <c r="BI1036" i="21" s="1"/>
  <c r="BI1037" i="21" s="1"/>
  <c r="BI1038" i="21" s="1"/>
  <c r="BI1039" i="21" s="1"/>
  <c r="BI1040" i="21" s="1"/>
  <c r="BI1041" i="21" s="1"/>
  <c r="BI1042" i="21" s="1"/>
  <c r="BI1043" i="21" s="1"/>
  <c r="BI1044" i="21" s="1"/>
  <c r="BI1045" i="21" s="1"/>
  <c r="BI1046" i="21" s="1"/>
  <c r="BI1047" i="21" s="1"/>
  <c r="BI1048" i="21" s="1"/>
  <c r="BI1049" i="21" s="1"/>
  <c r="BI1050" i="21" s="1"/>
  <c r="BI1051" i="21" s="1"/>
  <c r="BI1052" i="21" s="1"/>
  <c r="BI1053" i="21" s="1"/>
  <c r="BI1054" i="21" s="1"/>
  <c r="BI1055" i="21" s="1"/>
  <c r="BI1056" i="21" s="1"/>
  <c r="BI1057" i="21" s="1"/>
  <c r="BI1058" i="21" s="1"/>
  <c r="BI1059" i="21" s="1"/>
  <c r="BI1060" i="21" s="1"/>
  <c r="BI1061" i="21" s="1"/>
  <c r="BI1062" i="21" s="1"/>
  <c r="BI1063" i="21" s="1"/>
  <c r="BI1064" i="21" s="1"/>
  <c r="BI1065" i="21" s="1"/>
  <c r="BI1066" i="21" s="1"/>
  <c r="BI1067" i="21" s="1"/>
  <c r="BI1068" i="21" s="1"/>
  <c r="BI1069" i="21" s="1"/>
  <c r="BI1070" i="21" s="1"/>
  <c r="BI1071" i="21" s="1"/>
  <c r="BI1072" i="21" s="1"/>
  <c r="BI1073" i="21" s="1"/>
  <c r="BI1074" i="21" s="1"/>
  <c r="BI1075" i="21" s="1"/>
  <c r="BI1076" i="21" s="1"/>
  <c r="BI1077" i="21" s="1"/>
  <c r="BI1078" i="21" s="1"/>
  <c r="BI1079" i="21" s="1"/>
  <c r="BI1080" i="21" s="1"/>
  <c r="BI1081" i="21" s="1"/>
  <c r="BI1082" i="21" s="1"/>
  <c r="BI1083" i="21" s="1"/>
  <c r="BI1084" i="21" s="1"/>
  <c r="BI1085" i="21" s="1"/>
  <c r="BI1086" i="21" s="1"/>
  <c r="BI1087" i="21" s="1"/>
  <c r="BI1088" i="21" s="1"/>
  <c r="BI1089" i="21" s="1"/>
  <c r="BI1090" i="21" s="1"/>
  <c r="BI1091" i="21" s="1"/>
  <c r="BI1092" i="21" s="1"/>
  <c r="BI1093" i="21" s="1"/>
  <c r="BI1094" i="21" s="1"/>
  <c r="BI1095" i="21" s="1"/>
  <c r="BI1096" i="21" s="1"/>
  <c r="BI1097" i="21" s="1"/>
  <c r="BI1098" i="21" s="1"/>
  <c r="BI1099" i="21" s="1"/>
  <c r="BI1100" i="21" s="1"/>
  <c r="BI1101" i="21" s="1"/>
  <c r="BI1102" i="21" s="1"/>
  <c r="BI1103" i="21" s="1"/>
  <c r="BI1104" i="21" s="1"/>
  <c r="BI1105" i="21" s="1"/>
  <c r="BI1106" i="21" s="1"/>
  <c r="BI1107" i="21" s="1"/>
  <c r="BI1108" i="21" s="1"/>
  <c r="BI1109" i="21" s="1"/>
  <c r="BI1110" i="21" s="1"/>
  <c r="BI1111" i="21" s="1"/>
  <c r="BI1112" i="21" s="1"/>
  <c r="BI1113" i="21" s="1"/>
  <c r="BI1114" i="21" s="1"/>
  <c r="BI1115" i="21" s="1"/>
  <c r="BI1116" i="21" s="1"/>
  <c r="BI1117" i="21" s="1"/>
  <c r="BI1118" i="21" s="1"/>
  <c r="BI1119" i="21" s="1"/>
  <c r="BI1120" i="21" s="1"/>
  <c r="BI1121" i="21" s="1"/>
  <c r="BI1122" i="21" s="1"/>
  <c r="BI1123" i="21" s="1"/>
  <c r="BI1124" i="21" s="1"/>
  <c r="BI1125" i="21" s="1"/>
  <c r="BI1126" i="21" s="1"/>
  <c r="BI1127" i="21" s="1"/>
  <c r="BI1128" i="21" s="1"/>
  <c r="BI1129" i="21" s="1"/>
  <c r="BI1130" i="21" s="1"/>
  <c r="BI1131" i="21" s="1"/>
  <c r="BI1132" i="21" s="1"/>
  <c r="BI1133" i="21" s="1"/>
  <c r="BI1134" i="21" s="1"/>
  <c r="BI1135" i="21" s="1"/>
  <c r="BI1136" i="21" s="1"/>
  <c r="BI1137" i="21" s="1"/>
  <c r="BI1138" i="21" s="1"/>
  <c r="BI1139" i="21" s="1"/>
  <c r="BI1140" i="21" s="1"/>
  <c r="BI1141" i="21" s="1"/>
  <c r="BI1142" i="21" s="1"/>
  <c r="BI1143" i="21" s="1"/>
  <c r="BI1144" i="21" s="1"/>
  <c r="BI1145" i="21" s="1"/>
  <c r="BI1146" i="21" s="1"/>
  <c r="BI1147" i="21" s="1"/>
  <c r="BI1148" i="21" s="1"/>
  <c r="BI1149" i="21" s="1"/>
  <c r="BI1150" i="21" s="1"/>
  <c r="BI1151" i="21" s="1"/>
  <c r="BI1152" i="21" s="1"/>
  <c r="BI1153" i="21" s="1"/>
  <c r="BI1154" i="21" s="1"/>
  <c r="BI1155" i="21" s="1"/>
  <c r="BI1156" i="21" s="1"/>
  <c r="BI1157" i="21" s="1"/>
  <c r="BI1158" i="21" s="1"/>
  <c r="BI1159" i="21" s="1"/>
  <c r="BI1160" i="21" s="1"/>
  <c r="BI1161" i="21" s="1"/>
  <c r="BI1162" i="21" s="1"/>
  <c r="BI1163" i="21" s="1"/>
  <c r="BI1164" i="21" s="1"/>
  <c r="BI1165" i="21" s="1"/>
  <c r="BI1166" i="21" s="1"/>
  <c r="BI1167" i="21" s="1"/>
  <c r="BI1168" i="21" s="1"/>
  <c r="BI1169" i="21" s="1"/>
  <c r="BI1170" i="21" s="1"/>
  <c r="BI1171" i="21" s="1"/>
  <c r="BI1172" i="21" s="1"/>
  <c r="BI1173" i="21" s="1"/>
  <c r="BI1174" i="21" s="1"/>
  <c r="BI1175" i="21" s="1"/>
  <c r="BI1176" i="21" s="1"/>
  <c r="BI1177" i="21" s="1"/>
  <c r="BI1178" i="21" s="1"/>
  <c r="BI1179" i="21" s="1"/>
  <c r="BI1180" i="21" s="1"/>
  <c r="BI1181" i="21" s="1"/>
  <c r="BI1182" i="21" s="1"/>
  <c r="BI1183" i="21" s="1"/>
  <c r="BI1184" i="21" s="1"/>
  <c r="BI1185" i="21" s="1"/>
  <c r="BI1186" i="21" s="1"/>
  <c r="BI1187" i="21" s="1"/>
  <c r="BI1188" i="21" s="1"/>
  <c r="BI1189" i="21" s="1"/>
  <c r="BI1190" i="21" s="1"/>
  <c r="BI1191" i="21" s="1"/>
  <c r="BI1192" i="21" s="1"/>
  <c r="BI1193" i="21" s="1"/>
  <c r="BI1194" i="21" s="1"/>
  <c r="BI1195" i="21" s="1"/>
  <c r="BI1196" i="21" s="1"/>
  <c r="BI1197" i="21" s="1"/>
  <c r="BI1198" i="21" s="1"/>
  <c r="BI1199" i="21" s="1"/>
  <c r="BI1200" i="21" s="1"/>
  <c r="BI1201" i="21" s="1"/>
  <c r="BI1202" i="21" s="1"/>
  <c r="BI1203" i="21" s="1"/>
  <c r="BI1204" i="21" s="1"/>
  <c r="BI1205" i="21" s="1"/>
  <c r="BI1206" i="21" s="1"/>
  <c r="BI1207" i="21" s="1"/>
  <c r="BI1208" i="21" s="1"/>
  <c r="BI1209" i="21" s="1"/>
  <c r="BI1210" i="21" s="1"/>
  <c r="BI1211" i="21" s="1"/>
  <c r="BI1212" i="21" s="1"/>
  <c r="BI1213" i="21" s="1"/>
  <c r="BI1214" i="21" s="1"/>
  <c r="BI1215" i="21" s="1"/>
  <c r="BI1216" i="21" s="1"/>
  <c r="BI1217" i="21" s="1"/>
  <c r="BI1218" i="21" s="1"/>
  <c r="BI1219" i="21" s="1"/>
  <c r="BI1220" i="21" s="1"/>
  <c r="BI1221" i="21" s="1"/>
  <c r="BI1222" i="21" s="1"/>
  <c r="BI1223" i="21" s="1"/>
  <c r="BI1224" i="21" s="1"/>
  <c r="BI1225" i="21" s="1"/>
  <c r="BI1226" i="21" s="1"/>
  <c r="BI1227" i="21" s="1"/>
  <c r="BI1228" i="21" s="1"/>
  <c r="BI1229" i="21" s="1"/>
  <c r="BI1230" i="21" s="1"/>
  <c r="BI1231" i="21" s="1"/>
  <c r="BI1232" i="21" s="1"/>
  <c r="BI1233" i="21" s="1"/>
  <c r="BI1234" i="21" s="1"/>
  <c r="BI1235" i="21" s="1"/>
  <c r="BI1236" i="21" s="1"/>
  <c r="BI1237" i="21" s="1"/>
  <c r="BI1238" i="21" s="1"/>
  <c r="BI1239" i="21" s="1"/>
  <c r="BI1240" i="21" s="1"/>
  <c r="BI1241" i="21" s="1"/>
  <c r="BI1242" i="21" s="1"/>
  <c r="BI1243" i="21" s="1"/>
  <c r="BI1244" i="21" s="1"/>
  <c r="BI1245" i="21" s="1"/>
  <c r="BI1246" i="21" s="1"/>
  <c r="BI1247" i="21" s="1"/>
  <c r="BI1248" i="21" s="1"/>
  <c r="BI1249" i="21" s="1"/>
  <c r="BI1250" i="21" s="1"/>
  <c r="BI1251" i="21" s="1"/>
  <c r="BI1252" i="21" s="1"/>
  <c r="BI1253" i="21" s="1"/>
  <c r="BI1254" i="21" s="1"/>
  <c r="BI1255" i="21" s="1"/>
  <c r="BI1256" i="21" s="1"/>
  <c r="BI1257" i="21" s="1"/>
  <c r="BI1258" i="21" s="1"/>
  <c r="BI1259" i="21" s="1"/>
  <c r="BI1260" i="21" s="1"/>
  <c r="BI1261" i="21" s="1"/>
  <c r="BI1262" i="21" s="1"/>
  <c r="BI1263" i="21" s="1"/>
  <c r="BI1264" i="21" s="1"/>
  <c r="BI1265" i="21" s="1"/>
  <c r="BI1266" i="21" s="1"/>
  <c r="BI1267" i="21" s="1"/>
  <c r="BI1268" i="21" s="1"/>
  <c r="BI1269" i="21" s="1"/>
  <c r="BI1270" i="21" s="1"/>
  <c r="BI1271" i="21" s="1"/>
  <c r="BI1272" i="21" s="1"/>
  <c r="BI1273" i="21" s="1"/>
  <c r="BI1274" i="21" s="1"/>
  <c r="BI1275" i="21" s="1"/>
  <c r="BI1276" i="21" s="1"/>
  <c r="BI1277" i="21" s="1"/>
  <c r="BI1278" i="21" s="1"/>
  <c r="BI1279" i="21" s="1"/>
  <c r="BI1280" i="21" s="1"/>
  <c r="BI1281" i="21" s="1"/>
  <c r="BI1282" i="21" s="1"/>
  <c r="BI1283" i="21" s="1"/>
  <c r="BI1284" i="21" s="1"/>
  <c r="BI1285" i="21" s="1"/>
  <c r="BI1286" i="21" s="1"/>
  <c r="BI1287" i="21" s="1"/>
  <c r="BI1288" i="21" s="1"/>
  <c r="BI1289" i="21" s="1"/>
  <c r="BI1290" i="21" s="1"/>
  <c r="BI1291" i="21" s="1"/>
  <c r="BI1292" i="21" s="1"/>
  <c r="BI1293" i="21" s="1"/>
  <c r="BI1294" i="21" s="1"/>
  <c r="BI1295" i="21" s="1"/>
  <c r="BI1296" i="21" s="1"/>
  <c r="BI1297" i="21" s="1"/>
  <c r="BI1298" i="21" s="1"/>
  <c r="BI1299" i="21" s="1"/>
  <c r="BI1300" i="21" s="1"/>
  <c r="BI1301" i="21" s="1"/>
  <c r="BI1302" i="21" s="1"/>
  <c r="BI1303" i="21" s="1"/>
  <c r="BI1304" i="21" s="1"/>
  <c r="BI1305" i="21" s="1"/>
  <c r="BI1306" i="21" s="1"/>
  <c r="BI1307" i="21" s="1"/>
  <c r="BI1308" i="21" s="1"/>
  <c r="BI1309" i="21" s="1"/>
  <c r="BI1310" i="21" s="1"/>
  <c r="BI1311" i="21" s="1"/>
  <c r="BI1312" i="21" s="1"/>
  <c r="BI1313" i="21" s="1"/>
  <c r="BI1314" i="21" s="1"/>
  <c r="BI1315" i="21" s="1"/>
  <c r="BI1316" i="21" s="1"/>
  <c r="BI1317" i="21" s="1"/>
  <c r="BI1318" i="21" s="1"/>
  <c r="BI1319" i="21" s="1"/>
  <c r="BI1320" i="21" s="1"/>
  <c r="BI1321" i="21" s="1"/>
  <c r="BI1322" i="21" s="1"/>
  <c r="BI1323" i="21" s="1"/>
  <c r="BI1324" i="21" s="1"/>
  <c r="BI1325" i="21" s="1"/>
  <c r="BI1326" i="21" s="1"/>
  <c r="BI1327" i="21" s="1"/>
  <c r="BI1328" i="21" s="1"/>
  <c r="BI1329" i="21" s="1"/>
  <c r="BI1330" i="21" s="1"/>
  <c r="BI1331" i="21" s="1"/>
  <c r="BI1332" i="21" s="1"/>
  <c r="BI1333" i="21" s="1"/>
  <c r="BI1334" i="21" s="1"/>
  <c r="BI1335" i="21" s="1"/>
  <c r="BI1336" i="21" s="1"/>
  <c r="BI1337" i="21" s="1"/>
  <c r="BI1338" i="21" s="1"/>
  <c r="BI1339" i="21" s="1"/>
  <c r="BI1340" i="21" s="1"/>
  <c r="BI1341" i="21" s="1"/>
  <c r="BI1342" i="21" s="1"/>
  <c r="BI1343" i="21" s="1"/>
  <c r="BI1344" i="21" s="1"/>
  <c r="BI1345" i="21" s="1"/>
  <c r="BI1346" i="21" s="1"/>
  <c r="BI1347" i="21" s="1"/>
  <c r="BI1348" i="21" s="1"/>
  <c r="BI1349" i="21" s="1"/>
  <c r="BI1350" i="21" s="1"/>
  <c r="BI1351" i="21" s="1"/>
  <c r="BI1352" i="21" s="1"/>
  <c r="BI1353" i="21" s="1"/>
  <c r="BI1354" i="21" s="1"/>
  <c r="BI1355" i="21" s="1"/>
  <c r="BI1356" i="21" s="1"/>
  <c r="BI1357" i="21" s="1"/>
  <c r="BI1358" i="21" s="1"/>
  <c r="BI1359" i="21" s="1"/>
  <c r="BI1360" i="21" s="1"/>
  <c r="BI1361" i="21" s="1"/>
  <c r="BI1362" i="21" s="1"/>
  <c r="BI1363" i="21" s="1"/>
  <c r="BI1364" i="21" s="1"/>
  <c r="BI1365" i="21" s="1"/>
  <c r="BI1366" i="21" s="1"/>
  <c r="BI1367" i="21" s="1"/>
  <c r="BI1368" i="21" s="1"/>
  <c r="BI1369" i="21" s="1"/>
  <c r="BI1370" i="21" s="1"/>
  <c r="BI1371" i="21" s="1"/>
  <c r="BI1372" i="21" s="1"/>
  <c r="BI1373" i="21" s="1"/>
  <c r="BI1374" i="21" s="1"/>
  <c r="BI1375" i="21" s="1"/>
  <c r="BI1376" i="21" s="1"/>
  <c r="BI1377" i="21" s="1"/>
  <c r="BI1378" i="21" s="1"/>
  <c r="BI1379" i="21" s="1"/>
  <c r="BI1380" i="21" s="1"/>
  <c r="BI1381" i="21" s="1"/>
  <c r="BI1382" i="21" s="1"/>
  <c r="BI1383" i="21" s="1"/>
  <c r="BI1384" i="21" s="1"/>
  <c r="BI1385" i="21" s="1"/>
  <c r="BI1386" i="21" s="1"/>
  <c r="BI1387" i="21" s="1"/>
  <c r="BI1388" i="21" s="1"/>
  <c r="BI1389" i="21" s="1"/>
  <c r="BI1390" i="21" s="1"/>
  <c r="BI1391" i="21" s="1"/>
  <c r="BI1392" i="21" s="1"/>
  <c r="BI1393" i="21" s="1"/>
  <c r="BI1394" i="21" s="1"/>
  <c r="BI1395" i="21" s="1"/>
  <c r="BI1396" i="21" s="1"/>
  <c r="BI1397" i="21" s="1"/>
  <c r="BI1398" i="21" s="1"/>
  <c r="BI1399" i="21" s="1"/>
  <c r="BI1400" i="21" s="1"/>
  <c r="BI1401" i="21" s="1"/>
  <c r="BI1402" i="21" s="1"/>
  <c r="BI1403" i="21" s="1"/>
  <c r="BI1404" i="21" s="1"/>
  <c r="BI1405" i="21" s="1"/>
  <c r="BI1406" i="21" s="1"/>
  <c r="BI1407" i="21" s="1"/>
  <c r="BI1408" i="21" s="1"/>
  <c r="BI1409" i="21" s="1"/>
  <c r="BI1410" i="21" s="1"/>
  <c r="BI1411" i="21" s="1"/>
  <c r="BI1412" i="21" s="1"/>
  <c r="BI1413" i="21" s="1"/>
  <c r="BI1414" i="21" s="1"/>
  <c r="BI1415" i="21" s="1"/>
  <c r="BI1416" i="21" s="1"/>
  <c r="BI1417" i="21" s="1"/>
  <c r="BI1418" i="21" s="1"/>
  <c r="BI1419" i="21" s="1"/>
  <c r="BI1420" i="21" s="1"/>
  <c r="BI1421" i="21" s="1"/>
  <c r="BI1422" i="21" s="1"/>
  <c r="BI1423" i="21" s="1"/>
  <c r="BI1424" i="21" s="1"/>
  <c r="BI1425" i="21" s="1"/>
  <c r="BI1426" i="21" s="1"/>
  <c r="BI1427" i="21" s="1"/>
  <c r="BI1428" i="21" s="1"/>
  <c r="BI1429" i="21" s="1"/>
  <c r="BI1430" i="21" s="1"/>
  <c r="BI1431" i="21" s="1"/>
  <c r="BI1432" i="21" s="1"/>
  <c r="BI1433" i="21" s="1"/>
  <c r="BI1434" i="21" s="1"/>
  <c r="BI1435" i="21" s="1"/>
  <c r="BI1436" i="21" s="1"/>
  <c r="BI1437" i="21" s="1"/>
  <c r="BI1438" i="21" s="1"/>
  <c r="BI1439" i="21" s="1"/>
  <c r="BI1440" i="21" s="1"/>
  <c r="BI1441" i="21" s="1"/>
  <c r="BI1442" i="21" s="1"/>
  <c r="BI1443" i="21" s="1"/>
  <c r="BI1444" i="21" s="1"/>
  <c r="BI1445" i="21" s="1"/>
  <c r="BI1446" i="21" s="1"/>
  <c r="BI1447" i="21" s="1"/>
  <c r="BI1448" i="21" s="1"/>
  <c r="BI1449" i="21" s="1"/>
  <c r="BI1450" i="21" s="1"/>
  <c r="BI1451" i="21" s="1"/>
  <c r="BI1452" i="21" s="1"/>
  <c r="BI1453" i="21" s="1"/>
  <c r="BI1454" i="21" s="1"/>
  <c r="BI1455" i="21" s="1"/>
  <c r="BI1456" i="21" s="1"/>
  <c r="BI1457" i="21" s="1"/>
  <c r="BI1458" i="21" s="1"/>
  <c r="BI1459" i="21" s="1"/>
  <c r="BI1460" i="21" s="1"/>
  <c r="BI1461" i="21" s="1"/>
  <c r="BI1462" i="21" s="1"/>
  <c r="BI1463" i="21" s="1"/>
  <c r="BI1464" i="21" s="1"/>
  <c r="BI1465" i="21" s="1"/>
  <c r="BI1466" i="21" s="1"/>
  <c r="BI1467" i="21" s="1"/>
  <c r="BI1468" i="21" s="1"/>
  <c r="BI1469" i="21" s="1"/>
  <c r="BI1470" i="21" s="1"/>
  <c r="BI1471" i="21" s="1"/>
  <c r="BI1472" i="21" s="1"/>
  <c r="BI1473" i="21" s="1"/>
  <c r="BI1474" i="21" s="1"/>
  <c r="BI1475" i="21" s="1"/>
  <c r="BI1476" i="21" s="1"/>
  <c r="BI1477" i="21" s="1"/>
  <c r="BI1478" i="21" s="1"/>
  <c r="BI1479" i="21" s="1"/>
  <c r="BI1480" i="21" s="1"/>
  <c r="BI1481" i="21" s="1"/>
  <c r="BI1482" i="21" s="1"/>
  <c r="BI1483" i="21" s="1"/>
  <c r="BI1484" i="21" s="1"/>
  <c r="BI1485" i="21" s="1"/>
  <c r="BI1486" i="21" s="1"/>
  <c r="BI1487" i="21" s="1"/>
  <c r="BI1488" i="21" s="1"/>
  <c r="BI1489" i="21" s="1"/>
  <c r="BI1490" i="21" s="1"/>
  <c r="BI1491" i="21" s="1"/>
  <c r="BI1492" i="21" s="1"/>
  <c r="BI1493" i="21" s="1"/>
  <c r="BI1494" i="21" s="1"/>
  <c r="BI1495" i="21" s="1"/>
  <c r="BI1496" i="21" s="1"/>
  <c r="BI1497" i="21" s="1"/>
  <c r="BI1498" i="21" s="1"/>
  <c r="BI1499" i="21" s="1"/>
  <c r="BI1500" i="21" s="1"/>
  <c r="BI1501" i="21" s="1"/>
  <c r="BI1502" i="21" s="1"/>
  <c r="BI1503" i="21" s="1"/>
  <c r="BI1504" i="21" s="1"/>
  <c r="BI1505" i="21" s="1"/>
  <c r="BI1506" i="21" s="1"/>
  <c r="BI1507" i="21" s="1"/>
  <c r="BI1508" i="21" s="1"/>
  <c r="BI1509" i="21" s="1"/>
  <c r="BI1510" i="21" s="1"/>
  <c r="BI1511" i="21" s="1"/>
  <c r="BI1512" i="21" s="1"/>
  <c r="BI1513" i="21" s="1"/>
  <c r="BO44" i="21"/>
  <c r="AO44" i="21" s="1"/>
  <c r="Y21" i="20"/>
  <c r="AL45" i="21"/>
  <c r="BL46" i="21" s="1"/>
  <c r="AU43" i="21"/>
  <c r="BH44" i="21" s="1"/>
  <c r="K21" i="21"/>
  <c r="BA44" i="21"/>
  <c r="BR45" i="21"/>
  <c r="AS44" i="21"/>
  <c r="I22" i="21"/>
  <c r="N22" i="21"/>
  <c r="U24" i="21"/>
  <c r="BX47" i="21"/>
  <c r="M21" i="21"/>
  <c r="BC44" i="21"/>
  <c r="BU44" i="21"/>
  <c r="BQ47" i="21"/>
  <c r="BQ48" i="21" s="1"/>
  <c r="BQ49" i="21" s="1"/>
  <c r="BQ50" i="21" s="1"/>
  <c r="BQ51" i="21" s="1"/>
  <c r="BQ52" i="21" s="1"/>
  <c r="BQ53" i="21" s="1"/>
  <c r="BQ54" i="21" s="1"/>
  <c r="BQ55" i="21" s="1"/>
  <c r="BQ56" i="21" s="1"/>
  <c r="BQ57" i="21" s="1"/>
  <c r="BQ58" i="21" s="1"/>
  <c r="BQ59" i="21" s="1"/>
  <c r="BQ60" i="21" s="1"/>
  <c r="BQ61" i="21" s="1"/>
  <c r="BQ62" i="21" s="1"/>
  <c r="BQ63" i="21" s="1"/>
  <c r="BQ64" i="21" s="1"/>
  <c r="BQ65" i="21" s="1"/>
  <c r="BQ66" i="21" s="1"/>
  <c r="BQ67" i="21" s="1"/>
  <c r="BQ68" i="21" s="1"/>
  <c r="BQ69" i="21" s="1"/>
  <c r="BQ70" i="21" s="1"/>
  <c r="BQ71" i="21" s="1"/>
  <c r="BQ72" i="21" s="1"/>
  <c r="BQ73" i="21" s="1"/>
  <c r="BQ74" i="21" s="1"/>
  <c r="BQ75" i="21" s="1"/>
  <c r="BQ76" i="21" s="1"/>
  <c r="BQ77" i="21" s="1"/>
  <c r="BQ78" i="21" s="1"/>
  <c r="BQ79" i="21" s="1"/>
  <c r="BQ80" i="21" s="1"/>
  <c r="BQ81" i="21" s="1"/>
  <c r="BQ82" i="21" s="1"/>
  <c r="BQ83" i="21" s="1"/>
  <c r="BQ84" i="21" s="1"/>
  <c r="BQ85" i="21" s="1"/>
  <c r="BQ86" i="21" s="1"/>
  <c r="BQ87" i="21" s="1"/>
  <c r="BQ88" i="21" s="1"/>
  <c r="BQ89" i="21" s="1"/>
  <c r="BQ90" i="21" s="1"/>
  <c r="BQ91" i="21" s="1"/>
  <c r="BQ92" i="21" s="1"/>
  <c r="BQ93" i="21" s="1"/>
  <c r="BQ94" i="21" s="1"/>
  <c r="BQ95" i="21" s="1"/>
  <c r="BQ96" i="21" s="1"/>
  <c r="BQ97" i="21" s="1"/>
  <c r="BQ98" i="21" s="1"/>
  <c r="BQ99" i="21" s="1"/>
  <c r="BQ100" i="21" s="1"/>
  <c r="BQ101" i="21" s="1"/>
  <c r="BQ102" i="21" s="1"/>
  <c r="BQ103" i="21" s="1"/>
  <c r="BQ104" i="21" s="1"/>
  <c r="BQ105" i="21" s="1"/>
  <c r="BQ106" i="21" s="1"/>
  <c r="BQ107" i="21" s="1"/>
  <c r="BQ108" i="21" s="1"/>
  <c r="BQ109" i="21" s="1"/>
  <c r="BQ110" i="21" s="1"/>
  <c r="BQ111" i="21" s="1"/>
  <c r="BQ112" i="21" s="1"/>
  <c r="BQ113" i="21" s="1"/>
  <c r="BQ114" i="21" s="1"/>
  <c r="BQ115" i="21" s="1"/>
  <c r="BQ116" i="21" s="1"/>
  <c r="BQ117" i="21" s="1"/>
  <c r="BQ118" i="21" s="1"/>
  <c r="BQ119" i="21" s="1"/>
  <c r="BQ120" i="21" s="1"/>
  <c r="BQ121" i="21" s="1"/>
  <c r="BQ122" i="21" s="1"/>
  <c r="BQ123" i="21" s="1"/>
  <c r="BQ124" i="21" s="1"/>
  <c r="BQ125" i="21" s="1"/>
  <c r="BQ126" i="21" s="1"/>
  <c r="BQ127" i="21" s="1"/>
  <c r="BQ128" i="21" s="1"/>
  <c r="BQ129" i="21" s="1"/>
  <c r="BQ130" i="21" s="1"/>
  <c r="BQ131" i="21" s="1"/>
  <c r="BQ132" i="21" s="1"/>
  <c r="BQ133" i="21" s="1"/>
  <c r="BQ134" i="21" s="1"/>
  <c r="BQ135" i="21" s="1"/>
  <c r="BQ136" i="21" s="1"/>
  <c r="BQ137" i="21" s="1"/>
  <c r="BQ138" i="21" s="1"/>
  <c r="BQ139" i="21" s="1"/>
  <c r="BQ140" i="21" s="1"/>
  <c r="BQ141" i="21" s="1"/>
  <c r="BQ142" i="21" s="1"/>
  <c r="BQ143" i="21" s="1"/>
  <c r="BQ144" i="21" s="1"/>
  <c r="BQ145" i="21" s="1"/>
  <c r="BQ146" i="21" s="1"/>
  <c r="BQ147" i="21" s="1"/>
  <c r="BQ148" i="21" s="1"/>
  <c r="BQ149" i="21" s="1"/>
  <c r="BQ150" i="21" s="1"/>
  <c r="BQ151" i="21" s="1"/>
  <c r="BQ152" i="21" s="1"/>
  <c r="BQ153" i="21" s="1"/>
  <c r="BQ154" i="21" s="1"/>
  <c r="BQ155" i="21" s="1"/>
  <c r="BQ156" i="21" s="1"/>
  <c r="BQ157" i="21" s="1"/>
  <c r="BQ158" i="21" s="1"/>
  <c r="BQ159" i="21" s="1"/>
  <c r="BQ160" i="21" s="1"/>
  <c r="BQ161" i="21" s="1"/>
  <c r="BQ162" i="21" s="1"/>
  <c r="BQ163" i="21" s="1"/>
  <c r="BQ164" i="21" s="1"/>
  <c r="BQ165" i="21" s="1"/>
  <c r="BQ166" i="21" s="1"/>
  <c r="BQ167" i="21" s="1"/>
  <c r="BQ168" i="21" s="1"/>
  <c r="BQ169" i="21" s="1"/>
  <c r="BQ170" i="21" s="1"/>
  <c r="BQ171" i="21" s="1"/>
  <c r="BQ172" i="21" s="1"/>
  <c r="BQ173" i="21" s="1"/>
  <c r="BQ174" i="21" s="1"/>
  <c r="BQ175" i="21" s="1"/>
  <c r="BQ176" i="21" s="1"/>
  <c r="BQ177" i="21" s="1"/>
  <c r="BQ178" i="21" s="1"/>
  <c r="BQ179" i="21" s="1"/>
  <c r="BQ180" i="21" s="1"/>
  <c r="BQ181" i="21" s="1"/>
  <c r="BQ182" i="21" s="1"/>
  <c r="BQ183" i="21" s="1"/>
  <c r="BQ184" i="21" s="1"/>
  <c r="BQ185" i="21" s="1"/>
  <c r="BQ186" i="21" s="1"/>
  <c r="BQ187" i="21" s="1"/>
  <c r="BQ188" i="21" s="1"/>
  <c r="BQ189" i="21" s="1"/>
  <c r="BQ190" i="21" s="1"/>
  <c r="BQ191" i="21" s="1"/>
  <c r="BQ192" i="21" s="1"/>
  <c r="BQ193" i="21" s="1"/>
  <c r="BQ194" i="21" s="1"/>
  <c r="BQ195" i="21" s="1"/>
  <c r="BQ196" i="21" s="1"/>
  <c r="BQ197" i="21" s="1"/>
  <c r="BQ198" i="21" s="1"/>
  <c r="BQ199" i="21" s="1"/>
  <c r="BQ200" i="21" s="1"/>
  <c r="BQ201" i="21" s="1"/>
  <c r="BQ202" i="21" s="1"/>
  <c r="BQ203" i="21" s="1"/>
  <c r="BQ204" i="21" s="1"/>
  <c r="BQ205" i="21" s="1"/>
  <c r="BQ206" i="21" s="1"/>
  <c r="BQ207" i="21" s="1"/>
  <c r="BQ208" i="21" s="1"/>
  <c r="BQ209" i="21" s="1"/>
  <c r="BQ210" i="21" s="1"/>
  <c r="BQ211" i="21" s="1"/>
  <c r="BQ212" i="21" s="1"/>
  <c r="BQ213" i="21" s="1"/>
  <c r="BQ214" i="21" s="1"/>
  <c r="BQ215" i="21" s="1"/>
  <c r="BQ216" i="21" s="1"/>
  <c r="BQ217" i="21" s="1"/>
  <c r="BQ218" i="21" s="1"/>
  <c r="BQ219" i="21" s="1"/>
  <c r="BQ220" i="21" s="1"/>
  <c r="BQ221" i="21" s="1"/>
  <c r="BQ222" i="21" s="1"/>
  <c r="BQ223" i="21" s="1"/>
  <c r="BQ224" i="21" s="1"/>
  <c r="BQ225" i="21" s="1"/>
  <c r="BQ226" i="21" s="1"/>
  <c r="BQ227" i="21" s="1"/>
  <c r="BQ228" i="21" s="1"/>
  <c r="BQ229" i="21" s="1"/>
  <c r="BQ230" i="21" s="1"/>
  <c r="BQ231" i="21" s="1"/>
  <c r="BQ232" i="21" s="1"/>
  <c r="BQ233" i="21" s="1"/>
  <c r="BQ234" i="21" s="1"/>
  <c r="BQ235" i="21" s="1"/>
  <c r="BQ236" i="21" s="1"/>
  <c r="BQ237" i="21" s="1"/>
  <c r="BQ238" i="21" s="1"/>
  <c r="BQ239" i="21" s="1"/>
  <c r="BQ240" i="21" s="1"/>
  <c r="BQ241" i="21" s="1"/>
  <c r="BQ242" i="21" s="1"/>
  <c r="BQ243" i="21" s="1"/>
  <c r="BQ244" i="21" s="1"/>
  <c r="BQ245" i="21" s="1"/>
  <c r="BQ246" i="21" s="1"/>
  <c r="BQ247" i="21" s="1"/>
  <c r="BQ248" i="21" s="1"/>
  <c r="BQ249" i="21" s="1"/>
  <c r="BQ250" i="21" s="1"/>
  <c r="BQ251" i="21" s="1"/>
  <c r="BQ252" i="21" s="1"/>
  <c r="BQ253" i="21" s="1"/>
  <c r="BQ254" i="21" s="1"/>
  <c r="BQ255" i="21" s="1"/>
  <c r="BQ256" i="21" s="1"/>
  <c r="BQ257" i="21" s="1"/>
  <c r="BQ258" i="21" s="1"/>
  <c r="BQ259" i="21" s="1"/>
  <c r="BQ260" i="21" s="1"/>
  <c r="BQ261" i="21" s="1"/>
  <c r="BQ262" i="21" s="1"/>
  <c r="BQ263" i="21" s="1"/>
  <c r="BQ264" i="21" s="1"/>
  <c r="BQ265" i="21" s="1"/>
  <c r="BQ266" i="21" s="1"/>
  <c r="BQ267" i="21" s="1"/>
  <c r="BQ268" i="21" s="1"/>
  <c r="BQ269" i="21" s="1"/>
  <c r="BQ270" i="21" s="1"/>
  <c r="BQ271" i="21" s="1"/>
  <c r="BQ272" i="21" s="1"/>
  <c r="BQ273" i="21" s="1"/>
  <c r="BQ274" i="21" s="1"/>
  <c r="BQ275" i="21" s="1"/>
  <c r="BQ276" i="21" s="1"/>
  <c r="BQ277" i="21" s="1"/>
  <c r="BQ278" i="21" s="1"/>
  <c r="BQ279" i="21" s="1"/>
  <c r="BQ280" i="21" s="1"/>
  <c r="BQ281" i="21" s="1"/>
  <c r="BQ282" i="21" s="1"/>
  <c r="BQ283" i="21" s="1"/>
  <c r="BQ284" i="21" s="1"/>
  <c r="BQ285" i="21" s="1"/>
  <c r="BQ286" i="21" s="1"/>
  <c r="BQ287" i="21" s="1"/>
  <c r="BQ288" i="21" s="1"/>
  <c r="BQ289" i="21" s="1"/>
  <c r="BQ290" i="21" s="1"/>
  <c r="BQ291" i="21" s="1"/>
  <c r="BQ292" i="21" s="1"/>
  <c r="BQ293" i="21" s="1"/>
  <c r="BQ294" i="21" s="1"/>
  <c r="BQ295" i="21" s="1"/>
  <c r="BQ296" i="21" s="1"/>
  <c r="BQ297" i="21" s="1"/>
  <c r="BQ298" i="21" s="1"/>
  <c r="BQ299" i="21" s="1"/>
  <c r="BQ300" i="21" s="1"/>
  <c r="BQ301" i="21" s="1"/>
  <c r="BQ302" i="21" s="1"/>
  <c r="BQ303" i="21" s="1"/>
  <c r="BQ304" i="21" s="1"/>
  <c r="BQ305" i="21" s="1"/>
  <c r="BQ306" i="21" s="1"/>
  <c r="BQ307" i="21" s="1"/>
  <c r="BQ308" i="21" s="1"/>
  <c r="BQ309" i="21" s="1"/>
  <c r="BQ310" i="21" s="1"/>
  <c r="BQ311" i="21" s="1"/>
  <c r="BQ312" i="21" s="1"/>
  <c r="BQ313" i="21" s="1"/>
  <c r="BQ314" i="21" s="1"/>
  <c r="BQ315" i="21" s="1"/>
  <c r="BQ316" i="21" s="1"/>
  <c r="BQ317" i="21" s="1"/>
  <c r="BQ318" i="21" s="1"/>
  <c r="BQ319" i="21" s="1"/>
  <c r="BQ320" i="21" s="1"/>
  <c r="BQ321" i="21" s="1"/>
  <c r="BQ322" i="21" s="1"/>
  <c r="BQ323" i="21" s="1"/>
  <c r="BQ324" i="21" s="1"/>
  <c r="BQ325" i="21" s="1"/>
  <c r="BQ326" i="21" s="1"/>
  <c r="BQ327" i="21" s="1"/>
  <c r="BQ328" i="21" s="1"/>
  <c r="BQ329" i="21" s="1"/>
  <c r="BQ330" i="21" s="1"/>
  <c r="BQ331" i="21" s="1"/>
  <c r="BQ332" i="21" s="1"/>
  <c r="BQ333" i="21" s="1"/>
  <c r="BQ334" i="21" s="1"/>
  <c r="BQ335" i="21" s="1"/>
  <c r="BQ336" i="21" s="1"/>
  <c r="BQ337" i="21" s="1"/>
  <c r="BQ338" i="21" s="1"/>
  <c r="BQ339" i="21" s="1"/>
  <c r="BQ340" i="21" s="1"/>
  <c r="BQ341" i="21" s="1"/>
  <c r="BQ342" i="21" s="1"/>
  <c r="BQ343" i="21" s="1"/>
  <c r="BQ344" i="21" s="1"/>
  <c r="BQ345" i="21" s="1"/>
  <c r="BQ346" i="21" s="1"/>
  <c r="BQ347" i="21" s="1"/>
  <c r="BQ348" i="21" s="1"/>
  <c r="BQ349" i="21" s="1"/>
  <c r="BQ350" i="21" s="1"/>
  <c r="BQ351" i="21" s="1"/>
  <c r="BQ352" i="21" s="1"/>
  <c r="BQ353" i="21" s="1"/>
  <c r="BQ354" i="21" s="1"/>
  <c r="BQ355" i="21" s="1"/>
  <c r="BQ356" i="21" s="1"/>
  <c r="BQ357" i="21" s="1"/>
  <c r="BQ358" i="21" s="1"/>
  <c r="BQ359" i="21" s="1"/>
  <c r="BQ360" i="21" s="1"/>
  <c r="BQ361" i="21" s="1"/>
  <c r="BQ362" i="21" s="1"/>
  <c r="BQ363" i="21" s="1"/>
  <c r="BQ364" i="21" s="1"/>
  <c r="BQ365" i="21" s="1"/>
  <c r="BQ366" i="21" s="1"/>
  <c r="BQ367" i="21" s="1"/>
  <c r="BQ368" i="21" s="1"/>
  <c r="BQ369" i="21" s="1"/>
  <c r="BQ370" i="21" s="1"/>
  <c r="BQ371" i="21" s="1"/>
  <c r="BQ372" i="21" s="1"/>
  <c r="BQ373" i="21" s="1"/>
  <c r="BQ374" i="21" s="1"/>
  <c r="BQ375" i="21" s="1"/>
  <c r="BQ376" i="21" s="1"/>
  <c r="BQ377" i="21" s="1"/>
  <c r="BQ378" i="21" s="1"/>
  <c r="BQ379" i="21" s="1"/>
  <c r="BQ380" i="21" s="1"/>
  <c r="BQ381" i="21" s="1"/>
  <c r="BQ382" i="21" s="1"/>
  <c r="BQ383" i="21" s="1"/>
  <c r="BQ384" i="21" s="1"/>
  <c r="BQ385" i="21" s="1"/>
  <c r="BQ386" i="21" s="1"/>
  <c r="BQ387" i="21" s="1"/>
  <c r="BQ388" i="21" s="1"/>
  <c r="BQ389" i="21" s="1"/>
  <c r="BQ390" i="21" s="1"/>
  <c r="BQ391" i="21" s="1"/>
  <c r="BQ392" i="21" s="1"/>
  <c r="BQ393" i="21" s="1"/>
  <c r="BQ394" i="21" s="1"/>
  <c r="BQ395" i="21" s="1"/>
  <c r="BQ396" i="21" s="1"/>
  <c r="BQ397" i="21" s="1"/>
  <c r="BQ398" i="21" s="1"/>
  <c r="BQ399" i="21" s="1"/>
  <c r="BQ400" i="21" s="1"/>
  <c r="BQ401" i="21" s="1"/>
  <c r="BQ402" i="21" s="1"/>
  <c r="BQ403" i="21" s="1"/>
  <c r="BQ404" i="21" s="1"/>
  <c r="BQ405" i="21" s="1"/>
  <c r="BQ406" i="21" s="1"/>
  <c r="BQ407" i="21" s="1"/>
  <c r="BQ408" i="21" s="1"/>
  <c r="BQ409" i="21" s="1"/>
  <c r="BQ410" i="21" s="1"/>
  <c r="BQ411" i="21" s="1"/>
  <c r="BQ412" i="21" s="1"/>
  <c r="BQ413" i="21" s="1"/>
  <c r="BQ414" i="21" s="1"/>
  <c r="BQ415" i="21" s="1"/>
  <c r="BQ416" i="21" s="1"/>
  <c r="BQ417" i="21" s="1"/>
  <c r="BQ418" i="21" s="1"/>
  <c r="BQ419" i="21" s="1"/>
  <c r="BQ420" i="21" s="1"/>
  <c r="BQ421" i="21" s="1"/>
  <c r="BQ422" i="21" s="1"/>
  <c r="BQ423" i="21" s="1"/>
  <c r="BQ424" i="21" s="1"/>
  <c r="BQ425" i="21" s="1"/>
  <c r="BQ426" i="21" s="1"/>
  <c r="BQ427" i="21" s="1"/>
  <c r="BQ428" i="21" s="1"/>
  <c r="BQ429" i="21" s="1"/>
  <c r="BQ430" i="21" s="1"/>
  <c r="BQ431" i="21" s="1"/>
  <c r="BQ432" i="21" s="1"/>
  <c r="BQ433" i="21" s="1"/>
  <c r="BQ434" i="21" s="1"/>
  <c r="BQ435" i="21" s="1"/>
  <c r="BQ436" i="21" s="1"/>
  <c r="BQ437" i="21" s="1"/>
  <c r="BQ438" i="21" s="1"/>
  <c r="BQ439" i="21" s="1"/>
  <c r="BQ440" i="21" s="1"/>
  <c r="BQ441" i="21" s="1"/>
  <c r="BQ442" i="21" s="1"/>
  <c r="BQ443" i="21" s="1"/>
  <c r="BQ444" i="21" s="1"/>
  <c r="BQ445" i="21" s="1"/>
  <c r="BQ446" i="21" s="1"/>
  <c r="BQ447" i="21" s="1"/>
  <c r="BQ448" i="21" s="1"/>
  <c r="BQ449" i="21" s="1"/>
  <c r="BQ450" i="21" s="1"/>
  <c r="BQ451" i="21" s="1"/>
  <c r="BQ452" i="21" s="1"/>
  <c r="BQ453" i="21" s="1"/>
  <c r="BQ454" i="21" s="1"/>
  <c r="BQ455" i="21" s="1"/>
  <c r="BQ456" i="21" s="1"/>
  <c r="BQ457" i="21" s="1"/>
  <c r="BQ458" i="21" s="1"/>
  <c r="BQ459" i="21" s="1"/>
  <c r="BQ460" i="21" s="1"/>
  <c r="BQ461" i="21" s="1"/>
  <c r="BQ462" i="21" s="1"/>
  <c r="BQ463" i="21" s="1"/>
  <c r="BQ464" i="21" s="1"/>
  <c r="BQ465" i="21" s="1"/>
  <c r="BQ466" i="21" s="1"/>
  <c r="BQ467" i="21" s="1"/>
  <c r="BQ468" i="21" s="1"/>
  <c r="BQ469" i="21" s="1"/>
  <c r="BQ470" i="21" s="1"/>
  <c r="BQ471" i="21" s="1"/>
  <c r="BQ472" i="21" s="1"/>
  <c r="BQ473" i="21" s="1"/>
  <c r="BQ474" i="21" s="1"/>
  <c r="BQ475" i="21" s="1"/>
  <c r="BQ476" i="21" s="1"/>
  <c r="BQ477" i="21" s="1"/>
  <c r="BQ478" i="21" s="1"/>
  <c r="BQ479" i="21" s="1"/>
  <c r="BQ480" i="21" s="1"/>
  <c r="BQ481" i="21" s="1"/>
  <c r="BQ482" i="21" s="1"/>
  <c r="BQ483" i="21" s="1"/>
  <c r="BQ484" i="21" s="1"/>
  <c r="BQ485" i="21" s="1"/>
  <c r="BQ486" i="21" s="1"/>
  <c r="BQ487" i="21" s="1"/>
  <c r="BQ488" i="21" s="1"/>
  <c r="BQ489" i="21" s="1"/>
  <c r="BQ490" i="21" s="1"/>
  <c r="BQ491" i="21" s="1"/>
  <c r="BQ492" i="21" s="1"/>
  <c r="BQ493" i="21" s="1"/>
  <c r="BQ494" i="21" s="1"/>
  <c r="BQ495" i="21" s="1"/>
  <c r="BQ496" i="21" s="1"/>
  <c r="BQ497" i="21" s="1"/>
  <c r="BQ498" i="21" s="1"/>
  <c r="BQ499" i="21" s="1"/>
  <c r="BQ500" i="21" s="1"/>
  <c r="BQ501" i="21" s="1"/>
  <c r="BQ502" i="21" s="1"/>
  <c r="BQ503" i="21" s="1"/>
  <c r="BQ504" i="21" s="1"/>
  <c r="BQ505" i="21" s="1"/>
  <c r="BQ506" i="21" s="1"/>
  <c r="BQ507" i="21" s="1"/>
  <c r="BQ508" i="21" s="1"/>
  <c r="BQ509" i="21" s="1"/>
  <c r="BQ510" i="21" s="1"/>
  <c r="BQ511" i="21" s="1"/>
  <c r="BQ512" i="21" s="1"/>
  <c r="BQ513" i="21" s="1"/>
  <c r="BQ514" i="21" s="1"/>
  <c r="BQ515" i="21" s="1"/>
  <c r="BQ516" i="21" s="1"/>
  <c r="BQ517" i="21" s="1"/>
  <c r="BQ518" i="21" s="1"/>
  <c r="BQ519" i="21" s="1"/>
  <c r="BQ520" i="21" s="1"/>
  <c r="BQ521" i="21" s="1"/>
  <c r="BQ522" i="21" s="1"/>
  <c r="BQ523" i="21" s="1"/>
  <c r="BQ524" i="21" s="1"/>
  <c r="BQ525" i="21" s="1"/>
  <c r="BQ526" i="21" s="1"/>
  <c r="BQ527" i="21" s="1"/>
  <c r="BQ528" i="21" s="1"/>
  <c r="BQ529" i="21" s="1"/>
  <c r="BQ530" i="21" s="1"/>
  <c r="BQ531" i="21" s="1"/>
  <c r="BQ532" i="21" s="1"/>
  <c r="BQ533" i="21" s="1"/>
  <c r="BQ534" i="21" s="1"/>
  <c r="BQ535" i="21" s="1"/>
  <c r="BQ536" i="21" s="1"/>
  <c r="BQ537" i="21" s="1"/>
  <c r="BQ538" i="21" s="1"/>
  <c r="BQ539" i="21" s="1"/>
  <c r="BQ540" i="21" s="1"/>
  <c r="BQ541" i="21" s="1"/>
  <c r="BQ542" i="21" s="1"/>
  <c r="BQ543" i="21" s="1"/>
  <c r="BQ544" i="21" s="1"/>
  <c r="BQ545" i="21" s="1"/>
  <c r="BQ546" i="21" s="1"/>
  <c r="BQ547" i="21" s="1"/>
  <c r="BQ548" i="21" s="1"/>
  <c r="BQ549" i="21" s="1"/>
  <c r="BQ550" i="21" s="1"/>
  <c r="BQ551" i="21" s="1"/>
  <c r="BQ552" i="21" s="1"/>
  <c r="BQ553" i="21" s="1"/>
  <c r="BQ554" i="21" s="1"/>
  <c r="BQ555" i="21" s="1"/>
  <c r="BQ556" i="21" s="1"/>
  <c r="BQ557" i="21" s="1"/>
  <c r="BQ558" i="21" s="1"/>
  <c r="BQ559" i="21" s="1"/>
  <c r="BQ560" i="21" s="1"/>
  <c r="BQ561" i="21" s="1"/>
  <c r="BQ562" i="21" s="1"/>
  <c r="BQ563" i="21" s="1"/>
  <c r="BQ564" i="21" s="1"/>
  <c r="BQ565" i="21" s="1"/>
  <c r="BQ566" i="21" s="1"/>
  <c r="BQ567" i="21" s="1"/>
  <c r="BQ568" i="21" s="1"/>
  <c r="BQ569" i="21" s="1"/>
  <c r="BQ570" i="21" s="1"/>
  <c r="BQ571" i="21" s="1"/>
  <c r="BQ572" i="21" s="1"/>
  <c r="BQ573" i="21" s="1"/>
  <c r="BQ574" i="21" s="1"/>
  <c r="BQ575" i="21" s="1"/>
  <c r="BQ576" i="21" s="1"/>
  <c r="BQ577" i="21" s="1"/>
  <c r="BQ578" i="21" s="1"/>
  <c r="BQ579" i="21" s="1"/>
  <c r="BQ580" i="21" s="1"/>
  <c r="BQ581" i="21" s="1"/>
  <c r="BQ582" i="21" s="1"/>
  <c r="BQ583" i="21" s="1"/>
  <c r="BQ584" i="21" s="1"/>
  <c r="BQ585" i="21" s="1"/>
  <c r="BQ586" i="21" s="1"/>
  <c r="BQ587" i="21" s="1"/>
  <c r="BQ588" i="21" s="1"/>
  <c r="BQ589" i="21" s="1"/>
  <c r="BQ590" i="21" s="1"/>
  <c r="BQ591" i="21" s="1"/>
  <c r="BQ592" i="21" s="1"/>
  <c r="BQ593" i="21" s="1"/>
  <c r="BQ594" i="21" s="1"/>
  <c r="BQ595" i="21" s="1"/>
  <c r="BQ596" i="21" s="1"/>
  <c r="BQ597" i="21" s="1"/>
  <c r="BQ598" i="21" s="1"/>
  <c r="BQ599" i="21" s="1"/>
  <c r="BQ600" i="21" s="1"/>
  <c r="BQ601" i="21" s="1"/>
  <c r="BQ602" i="21" s="1"/>
  <c r="BQ603" i="21" s="1"/>
  <c r="BQ604" i="21" s="1"/>
  <c r="BQ605" i="21" s="1"/>
  <c r="BQ606" i="21" s="1"/>
  <c r="BQ607" i="21" s="1"/>
  <c r="BQ608" i="21" s="1"/>
  <c r="BQ609" i="21" s="1"/>
  <c r="BQ610" i="21" s="1"/>
  <c r="BQ611" i="21" s="1"/>
  <c r="BQ612" i="21" s="1"/>
  <c r="BQ613" i="21" s="1"/>
  <c r="BQ614" i="21" s="1"/>
  <c r="BQ615" i="21" s="1"/>
  <c r="BQ616" i="21" s="1"/>
  <c r="BQ617" i="21" s="1"/>
  <c r="BQ618" i="21" s="1"/>
  <c r="BQ619" i="21" s="1"/>
  <c r="BQ620" i="21" s="1"/>
  <c r="BQ621" i="21" s="1"/>
  <c r="BQ622" i="21" s="1"/>
  <c r="BQ623" i="21" s="1"/>
  <c r="BQ624" i="21" s="1"/>
  <c r="BQ625" i="21" s="1"/>
  <c r="BQ626" i="21" s="1"/>
  <c r="BQ627" i="21" s="1"/>
  <c r="BQ628" i="21" s="1"/>
  <c r="BQ629" i="21" s="1"/>
  <c r="BQ630" i="21" s="1"/>
  <c r="BQ631" i="21" s="1"/>
  <c r="BQ632" i="21" s="1"/>
  <c r="BQ633" i="21" s="1"/>
  <c r="BQ634" i="21" s="1"/>
  <c r="BQ635" i="21" s="1"/>
  <c r="BQ636" i="21" s="1"/>
  <c r="BQ637" i="21" s="1"/>
  <c r="BQ638" i="21" s="1"/>
  <c r="BQ639" i="21" s="1"/>
  <c r="BQ640" i="21" s="1"/>
  <c r="BQ641" i="21" s="1"/>
  <c r="BQ642" i="21" s="1"/>
  <c r="BQ643" i="21" s="1"/>
  <c r="BQ644" i="21" s="1"/>
  <c r="BQ645" i="21" s="1"/>
  <c r="BQ646" i="21" s="1"/>
  <c r="BQ647" i="21" s="1"/>
  <c r="BQ648" i="21" s="1"/>
  <c r="BQ649" i="21" s="1"/>
  <c r="BQ650" i="21" s="1"/>
  <c r="BQ651" i="21" s="1"/>
  <c r="BQ652" i="21" s="1"/>
  <c r="BQ653" i="21" s="1"/>
  <c r="BQ654" i="21" s="1"/>
  <c r="BQ655" i="21" s="1"/>
  <c r="BQ656" i="21" s="1"/>
  <c r="BQ657" i="21" s="1"/>
  <c r="BQ658" i="21" s="1"/>
  <c r="BQ659" i="21" s="1"/>
  <c r="BQ660" i="21" s="1"/>
  <c r="BQ661" i="21" s="1"/>
  <c r="BQ662" i="21" s="1"/>
  <c r="BQ663" i="21" s="1"/>
  <c r="BQ664" i="21" s="1"/>
  <c r="BQ665" i="21" s="1"/>
  <c r="BQ666" i="21" s="1"/>
  <c r="BQ667" i="21" s="1"/>
  <c r="BQ668" i="21" s="1"/>
  <c r="BQ669" i="21" s="1"/>
  <c r="BQ670" i="21" s="1"/>
  <c r="BQ671" i="21" s="1"/>
  <c r="BQ672" i="21" s="1"/>
  <c r="BQ673" i="21" s="1"/>
  <c r="BQ674" i="21" s="1"/>
  <c r="BQ675" i="21" s="1"/>
  <c r="BQ676" i="21" s="1"/>
  <c r="BQ677" i="21" s="1"/>
  <c r="BQ678" i="21" s="1"/>
  <c r="BQ679" i="21" s="1"/>
  <c r="BQ680" i="21" s="1"/>
  <c r="BQ681" i="21" s="1"/>
  <c r="BQ682" i="21" s="1"/>
  <c r="BQ683" i="21" s="1"/>
  <c r="BQ684" i="21" s="1"/>
  <c r="BQ685" i="21" s="1"/>
  <c r="BQ686" i="21" s="1"/>
  <c r="BQ687" i="21" s="1"/>
  <c r="BQ688" i="21" s="1"/>
  <c r="BQ689" i="21" s="1"/>
  <c r="BQ690" i="21" s="1"/>
  <c r="BQ691" i="21" s="1"/>
  <c r="BQ692" i="21" s="1"/>
  <c r="BQ693" i="21" s="1"/>
  <c r="BQ694" i="21" s="1"/>
  <c r="BQ695" i="21" s="1"/>
  <c r="BQ696" i="21" s="1"/>
  <c r="BQ697" i="21" s="1"/>
  <c r="BQ698" i="21" s="1"/>
  <c r="BQ699" i="21" s="1"/>
  <c r="BQ700" i="21" s="1"/>
  <c r="BQ701" i="21" s="1"/>
  <c r="BQ702" i="21" s="1"/>
  <c r="BQ703" i="21" s="1"/>
  <c r="BQ704" i="21" s="1"/>
  <c r="BQ705" i="21" s="1"/>
  <c r="BQ706" i="21" s="1"/>
  <c r="BQ707" i="21" s="1"/>
  <c r="BQ708" i="21" s="1"/>
  <c r="BQ709" i="21" s="1"/>
  <c r="BQ710" i="21" s="1"/>
  <c r="BQ711" i="21" s="1"/>
  <c r="BQ712" i="21" s="1"/>
  <c r="BQ713" i="21" s="1"/>
  <c r="BQ714" i="21" s="1"/>
  <c r="BQ715" i="21" s="1"/>
  <c r="BQ716" i="21" s="1"/>
  <c r="BQ717" i="21" s="1"/>
  <c r="BQ718" i="21" s="1"/>
  <c r="BQ719" i="21" s="1"/>
  <c r="BQ720" i="21" s="1"/>
  <c r="BQ721" i="21" s="1"/>
  <c r="BQ722" i="21" s="1"/>
  <c r="BQ723" i="21" s="1"/>
  <c r="BQ724" i="21" s="1"/>
  <c r="BQ725" i="21" s="1"/>
  <c r="BQ726" i="21" s="1"/>
  <c r="BQ727" i="21" s="1"/>
  <c r="BQ728" i="21" s="1"/>
  <c r="BQ729" i="21" s="1"/>
  <c r="BQ730" i="21" s="1"/>
  <c r="BQ731" i="21" s="1"/>
  <c r="BQ732" i="21" s="1"/>
  <c r="BQ733" i="21" s="1"/>
  <c r="BQ734" i="21" s="1"/>
  <c r="BQ735" i="21" s="1"/>
  <c r="BQ736" i="21" s="1"/>
  <c r="BQ737" i="21" s="1"/>
  <c r="BQ738" i="21" s="1"/>
  <c r="BQ739" i="21" s="1"/>
  <c r="BQ740" i="21" s="1"/>
  <c r="BQ741" i="21" s="1"/>
  <c r="BQ742" i="21" s="1"/>
  <c r="BQ743" i="21" s="1"/>
  <c r="BQ744" i="21" s="1"/>
  <c r="BQ745" i="21" s="1"/>
  <c r="BQ746" i="21" s="1"/>
  <c r="BQ747" i="21" s="1"/>
  <c r="BQ748" i="21" s="1"/>
  <c r="BQ749" i="21" s="1"/>
  <c r="BQ750" i="21" s="1"/>
  <c r="BQ751" i="21" s="1"/>
  <c r="BQ752" i="21" s="1"/>
  <c r="BQ753" i="21" s="1"/>
  <c r="BQ754" i="21" s="1"/>
  <c r="BQ755" i="21" s="1"/>
  <c r="BQ756" i="21" s="1"/>
  <c r="BQ757" i="21" s="1"/>
  <c r="BQ758" i="21" s="1"/>
  <c r="BQ759" i="21" s="1"/>
  <c r="BQ760" i="21" s="1"/>
  <c r="BQ761" i="21" s="1"/>
  <c r="BQ762" i="21" s="1"/>
  <c r="BQ763" i="21" s="1"/>
  <c r="BQ764" i="21" s="1"/>
  <c r="BQ765" i="21" s="1"/>
  <c r="BQ766" i="21" s="1"/>
  <c r="BQ767" i="21" s="1"/>
  <c r="BQ768" i="21" s="1"/>
  <c r="BQ769" i="21" s="1"/>
  <c r="BQ770" i="21" s="1"/>
  <c r="BQ771" i="21" s="1"/>
  <c r="BQ772" i="21" s="1"/>
  <c r="BQ773" i="21" s="1"/>
  <c r="BQ774" i="21" s="1"/>
  <c r="BQ775" i="21" s="1"/>
  <c r="BQ776" i="21" s="1"/>
  <c r="BQ777" i="21" s="1"/>
  <c r="BQ778" i="21" s="1"/>
  <c r="BQ779" i="21" s="1"/>
  <c r="BQ780" i="21" s="1"/>
  <c r="BQ781" i="21" s="1"/>
  <c r="BQ782" i="21" s="1"/>
  <c r="BQ783" i="21" s="1"/>
  <c r="BQ784" i="21" s="1"/>
  <c r="BQ785" i="21" s="1"/>
  <c r="BQ786" i="21" s="1"/>
  <c r="BQ787" i="21" s="1"/>
  <c r="BQ788" i="21" s="1"/>
  <c r="BQ789" i="21" s="1"/>
  <c r="BQ790" i="21" s="1"/>
  <c r="BQ791" i="21" s="1"/>
  <c r="BQ792" i="21" s="1"/>
  <c r="BQ793" i="21" s="1"/>
  <c r="BQ794" i="21" s="1"/>
  <c r="BQ795" i="21" s="1"/>
  <c r="BQ796" i="21" s="1"/>
  <c r="BQ797" i="21" s="1"/>
  <c r="BQ798" i="21" s="1"/>
  <c r="BQ799" i="21" s="1"/>
  <c r="BQ800" i="21" s="1"/>
  <c r="BQ801" i="21" s="1"/>
  <c r="BQ802" i="21" s="1"/>
  <c r="BQ803" i="21" s="1"/>
  <c r="BQ804" i="21" s="1"/>
  <c r="BQ805" i="21" s="1"/>
  <c r="BQ806" i="21" s="1"/>
  <c r="BQ807" i="21" s="1"/>
  <c r="BQ808" i="21" s="1"/>
  <c r="BQ809" i="21" s="1"/>
  <c r="BQ810" i="21" s="1"/>
  <c r="BQ811" i="21" s="1"/>
  <c r="BQ812" i="21" s="1"/>
  <c r="BQ813" i="21" s="1"/>
  <c r="BQ814" i="21" s="1"/>
  <c r="BQ815" i="21" s="1"/>
  <c r="BQ816" i="21" s="1"/>
  <c r="BQ817" i="21" s="1"/>
  <c r="BQ818" i="21" s="1"/>
  <c r="BQ819" i="21" s="1"/>
  <c r="BQ820" i="21" s="1"/>
  <c r="BQ821" i="21" s="1"/>
  <c r="BQ822" i="21" s="1"/>
  <c r="BQ823" i="21" s="1"/>
  <c r="BQ824" i="21" s="1"/>
  <c r="BQ825" i="21" s="1"/>
  <c r="BQ826" i="21" s="1"/>
  <c r="BQ827" i="21" s="1"/>
  <c r="BQ828" i="21" s="1"/>
  <c r="BQ829" i="21" s="1"/>
  <c r="BQ830" i="21" s="1"/>
  <c r="BQ831" i="21" s="1"/>
  <c r="BQ832" i="21" s="1"/>
  <c r="BQ833" i="21" s="1"/>
  <c r="BQ834" i="21" s="1"/>
  <c r="BQ835" i="21" s="1"/>
  <c r="BQ836" i="21" s="1"/>
  <c r="BQ837" i="21" s="1"/>
  <c r="BQ838" i="21" s="1"/>
  <c r="BQ839" i="21" s="1"/>
  <c r="BQ840" i="21" s="1"/>
  <c r="BQ841" i="21" s="1"/>
  <c r="BQ842" i="21" s="1"/>
  <c r="BQ843" i="21" s="1"/>
  <c r="BQ844" i="21" s="1"/>
  <c r="BQ845" i="21" s="1"/>
  <c r="BQ846" i="21" s="1"/>
  <c r="BQ847" i="21" s="1"/>
  <c r="BQ848" i="21" s="1"/>
  <c r="BQ849" i="21" s="1"/>
  <c r="BQ850" i="21" s="1"/>
  <c r="BQ851" i="21" s="1"/>
  <c r="BQ852" i="21" s="1"/>
  <c r="BQ853" i="21" s="1"/>
  <c r="BQ854" i="21" s="1"/>
  <c r="BQ855" i="21" s="1"/>
  <c r="BQ856" i="21" s="1"/>
  <c r="BQ857" i="21" s="1"/>
  <c r="BQ858" i="21" s="1"/>
  <c r="BQ859" i="21" s="1"/>
  <c r="BQ860" i="21" s="1"/>
  <c r="BQ861" i="21" s="1"/>
  <c r="BQ862" i="21" s="1"/>
  <c r="BQ863" i="21" s="1"/>
  <c r="BQ864" i="21" s="1"/>
  <c r="BQ865" i="21" s="1"/>
  <c r="BQ866" i="21" s="1"/>
  <c r="BQ867" i="21" s="1"/>
  <c r="BQ868" i="21" s="1"/>
  <c r="BQ869" i="21" s="1"/>
  <c r="BQ870" i="21" s="1"/>
  <c r="BQ871" i="21" s="1"/>
  <c r="BQ872" i="21" s="1"/>
  <c r="BQ873" i="21" s="1"/>
  <c r="BQ874" i="21" s="1"/>
  <c r="BQ875" i="21" s="1"/>
  <c r="BQ876" i="21" s="1"/>
  <c r="BQ877" i="21" s="1"/>
  <c r="BQ878" i="21" s="1"/>
  <c r="BQ879" i="21" s="1"/>
  <c r="BQ880" i="21" s="1"/>
  <c r="BQ881" i="21" s="1"/>
  <c r="BQ882" i="21" s="1"/>
  <c r="BQ883" i="21" s="1"/>
  <c r="BQ884" i="21" s="1"/>
  <c r="BQ885" i="21" s="1"/>
  <c r="BQ886" i="21" s="1"/>
  <c r="BQ887" i="21" s="1"/>
  <c r="BQ888" i="21" s="1"/>
  <c r="BQ889" i="21" s="1"/>
  <c r="BQ890" i="21" s="1"/>
  <c r="BQ891" i="21" s="1"/>
  <c r="BQ892" i="21" s="1"/>
  <c r="BQ893" i="21" s="1"/>
  <c r="BQ894" i="21" s="1"/>
  <c r="BQ895" i="21" s="1"/>
  <c r="BQ896" i="21" s="1"/>
  <c r="BQ897" i="21" s="1"/>
  <c r="BQ898" i="21" s="1"/>
  <c r="BQ899" i="21" s="1"/>
  <c r="BQ900" i="21" s="1"/>
  <c r="BQ901" i="21" s="1"/>
  <c r="BQ902" i="21" s="1"/>
  <c r="BQ903" i="21" s="1"/>
  <c r="BQ904" i="21" s="1"/>
  <c r="BQ905" i="21" s="1"/>
  <c r="BQ906" i="21" s="1"/>
  <c r="BQ907" i="21" s="1"/>
  <c r="BQ908" i="21" s="1"/>
  <c r="BQ909" i="21" s="1"/>
  <c r="BQ910" i="21" s="1"/>
  <c r="BQ911" i="21" s="1"/>
  <c r="BQ912" i="21" s="1"/>
  <c r="BQ913" i="21" s="1"/>
  <c r="BQ914" i="21" s="1"/>
  <c r="BQ915" i="21" s="1"/>
  <c r="BQ916" i="21" s="1"/>
  <c r="BQ917" i="21" s="1"/>
  <c r="BQ918" i="21" s="1"/>
  <c r="BQ919" i="21" s="1"/>
  <c r="BQ920" i="21" s="1"/>
  <c r="BQ921" i="21" s="1"/>
  <c r="BQ922" i="21" s="1"/>
  <c r="BQ923" i="21" s="1"/>
  <c r="BQ924" i="21" s="1"/>
  <c r="BQ925" i="21" s="1"/>
  <c r="BQ926" i="21" s="1"/>
  <c r="BQ927" i="21" s="1"/>
  <c r="BQ928" i="21" s="1"/>
  <c r="BQ929" i="21" s="1"/>
  <c r="BQ930" i="21" s="1"/>
  <c r="BQ931" i="21" s="1"/>
  <c r="BQ932" i="21" s="1"/>
  <c r="BQ933" i="21" s="1"/>
  <c r="BQ934" i="21" s="1"/>
  <c r="BQ935" i="21" s="1"/>
  <c r="BQ936" i="21" s="1"/>
  <c r="BQ937" i="21" s="1"/>
  <c r="BQ938" i="21" s="1"/>
  <c r="BQ939" i="21" s="1"/>
  <c r="BQ940" i="21" s="1"/>
  <c r="BQ941" i="21" s="1"/>
  <c r="BQ942" i="21" s="1"/>
  <c r="BQ943" i="21" s="1"/>
  <c r="BQ944" i="21" s="1"/>
  <c r="BQ945" i="21" s="1"/>
  <c r="BQ946" i="21" s="1"/>
  <c r="BQ947" i="21" s="1"/>
  <c r="BQ948" i="21" s="1"/>
  <c r="BQ949" i="21" s="1"/>
  <c r="BQ950" i="21" s="1"/>
  <c r="BQ951" i="21" s="1"/>
  <c r="BQ952" i="21" s="1"/>
  <c r="BQ953" i="21" s="1"/>
  <c r="BQ954" i="21" s="1"/>
  <c r="BQ955" i="21" s="1"/>
  <c r="BQ956" i="21" s="1"/>
  <c r="BQ957" i="21" s="1"/>
  <c r="BQ958" i="21" s="1"/>
  <c r="BQ959" i="21" s="1"/>
  <c r="BQ960" i="21" s="1"/>
  <c r="BQ961" i="21" s="1"/>
  <c r="BQ962" i="21" s="1"/>
  <c r="BQ963" i="21" s="1"/>
  <c r="BQ964" i="21" s="1"/>
  <c r="BQ965" i="21" s="1"/>
  <c r="BQ966" i="21" s="1"/>
  <c r="BQ967" i="21" s="1"/>
  <c r="BQ968" i="21" s="1"/>
  <c r="BQ969" i="21" s="1"/>
  <c r="BQ970" i="21" s="1"/>
  <c r="BQ971" i="21" s="1"/>
  <c r="BQ972" i="21" s="1"/>
  <c r="BQ973" i="21" s="1"/>
  <c r="BQ974" i="21" s="1"/>
  <c r="BQ975" i="21" s="1"/>
  <c r="BQ976" i="21" s="1"/>
  <c r="BQ977" i="21" s="1"/>
  <c r="BQ978" i="21" s="1"/>
  <c r="BQ979" i="21" s="1"/>
  <c r="BQ980" i="21" s="1"/>
  <c r="BQ981" i="21" s="1"/>
  <c r="BQ982" i="21" s="1"/>
  <c r="BQ983" i="21" s="1"/>
  <c r="BQ984" i="21" s="1"/>
  <c r="BQ985" i="21" s="1"/>
  <c r="BQ986" i="21" s="1"/>
  <c r="BQ987" i="21" s="1"/>
  <c r="BQ988" i="21" s="1"/>
  <c r="BQ989" i="21" s="1"/>
  <c r="BQ990" i="21" s="1"/>
  <c r="BQ991" i="21" s="1"/>
  <c r="BQ992" i="21" s="1"/>
  <c r="BQ993" i="21" s="1"/>
  <c r="BQ994" i="21" s="1"/>
  <c r="BQ995" i="21" s="1"/>
  <c r="BQ996" i="21" s="1"/>
  <c r="BQ997" i="21" s="1"/>
  <c r="BQ998" i="21" s="1"/>
  <c r="BQ999" i="21" s="1"/>
  <c r="BQ1000" i="21" s="1"/>
  <c r="BQ1001" i="21" s="1"/>
  <c r="BQ1002" i="21" s="1"/>
  <c r="BQ1003" i="21" s="1"/>
  <c r="BQ1004" i="21" s="1"/>
  <c r="BQ1005" i="21" s="1"/>
  <c r="BQ1006" i="21" s="1"/>
  <c r="BQ1007" i="21" s="1"/>
  <c r="BQ1008" i="21" s="1"/>
  <c r="BQ1009" i="21" s="1"/>
  <c r="BQ1010" i="21" s="1"/>
  <c r="BQ1011" i="21" s="1"/>
  <c r="BQ1012" i="21" s="1"/>
  <c r="BQ1013" i="21" s="1"/>
  <c r="BQ1014" i="21" s="1"/>
  <c r="BQ1015" i="21" s="1"/>
  <c r="BQ1016" i="21" s="1"/>
  <c r="BQ1017" i="21" s="1"/>
  <c r="BQ1018" i="21" s="1"/>
  <c r="BQ1019" i="21" s="1"/>
  <c r="BQ1020" i="21" s="1"/>
  <c r="BQ1021" i="21" s="1"/>
  <c r="BQ1022" i="21" s="1"/>
  <c r="BQ1023" i="21" s="1"/>
  <c r="BQ1024" i="21" s="1"/>
  <c r="BQ1025" i="21" s="1"/>
  <c r="BQ1026" i="21" s="1"/>
  <c r="BQ1027" i="21" s="1"/>
  <c r="BQ1028" i="21" s="1"/>
  <c r="BQ1029" i="21" s="1"/>
  <c r="BQ1030" i="21" s="1"/>
  <c r="BQ1031" i="21" s="1"/>
  <c r="BQ1032" i="21" s="1"/>
  <c r="BQ1033" i="21" s="1"/>
  <c r="BQ1034" i="21" s="1"/>
  <c r="BQ1035" i="21" s="1"/>
  <c r="BQ1036" i="21" s="1"/>
  <c r="BQ1037" i="21" s="1"/>
  <c r="BQ1038" i="21" s="1"/>
  <c r="BQ1039" i="21" s="1"/>
  <c r="BQ1040" i="21" s="1"/>
  <c r="BQ1041" i="21" s="1"/>
  <c r="BQ1042" i="21" s="1"/>
  <c r="BQ1043" i="21" s="1"/>
  <c r="BQ1044" i="21" s="1"/>
  <c r="BQ1045" i="21" s="1"/>
  <c r="BQ1046" i="21" s="1"/>
  <c r="BQ1047" i="21" s="1"/>
  <c r="BQ1048" i="21" s="1"/>
  <c r="BQ1049" i="21" s="1"/>
  <c r="BQ1050" i="21" s="1"/>
  <c r="BQ1051" i="21" s="1"/>
  <c r="BQ1052" i="21" s="1"/>
  <c r="BQ1053" i="21" s="1"/>
  <c r="BQ1054" i="21" s="1"/>
  <c r="BQ1055" i="21" s="1"/>
  <c r="BQ1056" i="21" s="1"/>
  <c r="BQ1057" i="21" s="1"/>
  <c r="BQ1058" i="21" s="1"/>
  <c r="BQ1059" i="21" s="1"/>
  <c r="BQ1060" i="21" s="1"/>
  <c r="BQ1061" i="21" s="1"/>
  <c r="BQ1062" i="21" s="1"/>
  <c r="BQ1063" i="21" s="1"/>
  <c r="BQ1064" i="21" s="1"/>
  <c r="BQ1065" i="21" s="1"/>
  <c r="BQ1066" i="21" s="1"/>
  <c r="BQ1067" i="21" s="1"/>
  <c r="BQ1068" i="21" s="1"/>
  <c r="BQ1069" i="21" s="1"/>
  <c r="BQ1070" i="21" s="1"/>
  <c r="BQ1071" i="21" s="1"/>
  <c r="BQ1072" i="21" s="1"/>
  <c r="BQ1073" i="21" s="1"/>
  <c r="BQ1074" i="21" s="1"/>
  <c r="BQ1075" i="21" s="1"/>
  <c r="BQ1076" i="21" s="1"/>
  <c r="BQ1077" i="21" s="1"/>
  <c r="BQ1078" i="21" s="1"/>
  <c r="BQ1079" i="21" s="1"/>
  <c r="BQ1080" i="21" s="1"/>
  <c r="BQ1081" i="21" s="1"/>
  <c r="BQ1082" i="21" s="1"/>
  <c r="BQ1083" i="21" s="1"/>
  <c r="BQ1084" i="21" s="1"/>
  <c r="BQ1085" i="21" s="1"/>
  <c r="BQ1086" i="21" s="1"/>
  <c r="BQ1087" i="21" s="1"/>
  <c r="BQ1088" i="21" s="1"/>
  <c r="BQ1089" i="21" s="1"/>
  <c r="BQ1090" i="21" s="1"/>
  <c r="BQ1091" i="21" s="1"/>
  <c r="BQ1092" i="21" s="1"/>
  <c r="BQ1093" i="21" s="1"/>
  <c r="BQ1094" i="21" s="1"/>
  <c r="BQ1095" i="21" s="1"/>
  <c r="BQ1096" i="21" s="1"/>
  <c r="BQ1097" i="21" s="1"/>
  <c r="BQ1098" i="21" s="1"/>
  <c r="BQ1099" i="21" s="1"/>
  <c r="BQ1100" i="21" s="1"/>
  <c r="BQ1101" i="21" s="1"/>
  <c r="BQ1102" i="21" s="1"/>
  <c r="BQ1103" i="21" s="1"/>
  <c r="BQ1104" i="21" s="1"/>
  <c r="BQ1105" i="21" s="1"/>
  <c r="BQ1106" i="21" s="1"/>
  <c r="BQ1107" i="21" s="1"/>
  <c r="BQ1108" i="21" s="1"/>
  <c r="BQ1109" i="21" s="1"/>
  <c r="BQ1110" i="21" s="1"/>
  <c r="BQ1111" i="21" s="1"/>
  <c r="BQ1112" i="21" s="1"/>
  <c r="BQ1113" i="21" s="1"/>
  <c r="BQ1114" i="21" s="1"/>
  <c r="BQ1115" i="21" s="1"/>
  <c r="BQ1116" i="21" s="1"/>
  <c r="BQ1117" i="21" s="1"/>
  <c r="BQ1118" i="21" s="1"/>
  <c r="BQ1119" i="21" s="1"/>
  <c r="BQ1120" i="21" s="1"/>
  <c r="BQ1121" i="21" s="1"/>
  <c r="BQ1122" i="21" s="1"/>
  <c r="BQ1123" i="21" s="1"/>
  <c r="BQ1124" i="21" s="1"/>
  <c r="BQ1125" i="21" s="1"/>
  <c r="BQ1126" i="21" s="1"/>
  <c r="BQ1127" i="21" s="1"/>
  <c r="BQ1128" i="21" s="1"/>
  <c r="BQ1129" i="21" s="1"/>
  <c r="BQ1130" i="21" s="1"/>
  <c r="BQ1131" i="21" s="1"/>
  <c r="BQ1132" i="21" s="1"/>
  <c r="BQ1133" i="21" s="1"/>
  <c r="BQ1134" i="21" s="1"/>
  <c r="BQ1135" i="21" s="1"/>
  <c r="BQ1136" i="21" s="1"/>
  <c r="BQ1137" i="21" s="1"/>
  <c r="BQ1138" i="21" s="1"/>
  <c r="BQ1139" i="21" s="1"/>
  <c r="BQ1140" i="21" s="1"/>
  <c r="BQ1141" i="21" s="1"/>
  <c r="BQ1142" i="21" s="1"/>
  <c r="BQ1143" i="21" s="1"/>
  <c r="BQ1144" i="21" s="1"/>
  <c r="BQ1145" i="21" s="1"/>
  <c r="BQ1146" i="21" s="1"/>
  <c r="BQ1147" i="21" s="1"/>
  <c r="BQ1148" i="21" s="1"/>
  <c r="BQ1149" i="21" s="1"/>
  <c r="BQ1150" i="21" s="1"/>
  <c r="BQ1151" i="21" s="1"/>
  <c r="BQ1152" i="21" s="1"/>
  <c r="BQ1153" i="21" s="1"/>
  <c r="BQ1154" i="21" s="1"/>
  <c r="BQ1155" i="21" s="1"/>
  <c r="BQ1156" i="21" s="1"/>
  <c r="BQ1157" i="21" s="1"/>
  <c r="BQ1158" i="21" s="1"/>
  <c r="BQ1159" i="21" s="1"/>
  <c r="BQ1160" i="21" s="1"/>
  <c r="BQ1161" i="21" s="1"/>
  <c r="BQ1162" i="21" s="1"/>
  <c r="BQ1163" i="21" s="1"/>
  <c r="BQ1164" i="21" s="1"/>
  <c r="BQ1165" i="21" s="1"/>
  <c r="BQ1166" i="21" s="1"/>
  <c r="BQ1167" i="21" s="1"/>
  <c r="BQ1168" i="21" s="1"/>
  <c r="BQ1169" i="21" s="1"/>
  <c r="BQ1170" i="21" s="1"/>
  <c r="BQ1171" i="21" s="1"/>
  <c r="BQ1172" i="21" s="1"/>
  <c r="BQ1173" i="21" s="1"/>
  <c r="BQ1174" i="21" s="1"/>
  <c r="BQ1175" i="21" s="1"/>
  <c r="BQ1176" i="21" s="1"/>
  <c r="BQ1177" i="21" s="1"/>
  <c r="BQ1178" i="21" s="1"/>
  <c r="BQ1179" i="21" s="1"/>
  <c r="BQ1180" i="21" s="1"/>
  <c r="BQ1181" i="21" s="1"/>
  <c r="BQ1182" i="21" s="1"/>
  <c r="BQ1183" i="21" s="1"/>
  <c r="BQ1184" i="21" s="1"/>
  <c r="BQ1185" i="21" s="1"/>
  <c r="BQ1186" i="21" s="1"/>
  <c r="BQ1187" i="21" s="1"/>
  <c r="BQ1188" i="21" s="1"/>
  <c r="BQ1189" i="21" s="1"/>
  <c r="BQ1190" i="21" s="1"/>
  <c r="BQ1191" i="21" s="1"/>
  <c r="BQ1192" i="21" s="1"/>
  <c r="BQ1193" i="21" s="1"/>
  <c r="BQ1194" i="21" s="1"/>
  <c r="BQ1195" i="21" s="1"/>
  <c r="BQ1196" i="21" s="1"/>
  <c r="BQ1197" i="21" s="1"/>
  <c r="BQ1198" i="21" s="1"/>
  <c r="BQ1199" i="21" s="1"/>
  <c r="BQ1200" i="21" s="1"/>
  <c r="BQ1201" i="21" s="1"/>
  <c r="BQ1202" i="21" s="1"/>
  <c r="BQ1203" i="21" s="1"/>
  <c r="BQ1204" i="21" s="1"/>
  <c r="BQ1205" i="21" s="1"/>
  <c r="BQ1206" i="21" s="1"/>
  <c r="BQ1207" i="21" s="1"/>
  <c r="BQ1208" i="21" s="1"/>
  <c r="BQ1209" i="21" s="1"/>
  <c r="BQ1210" i="21" s="1"/>
  <c r="BQ1211" i="21" s="1"/>
  <c r="BQ1212" i="21" s="1"/>
  <c r="BQ1213" i="21" s="1"/>
  <c r="BQ1214" i="21" s="1"/>
  <c r="BQ1215" i="21" s="1"/>
  <c r="BQ1216" i="21" s="1"/>
  <c r="BQ1217" i="21" s="1"/>
  <c r="BQ1218" i="21" s="1"/>
  <c r="BQ1219" i="21" s="1"/>
  <c r="BQ1220" i="21" s="1"/>
  <c r="BQ1221" i="21" s="1"/>
  <c r="BQ1222" i="21" s="1"/>
  <c r="BQ1223" i="21" s="1"/>
  <c r="BQ1224" i="21" s="1"/>
  <c r="BQ1225" i="21" s="1"/>
  <c r="BQ1226" i="21" s="1"/>
  <c r="BQ1227" i="21" s="1"/>
  <c r="BQ1228" i="21" s="1"/>
  <c r="BQ1229" i="21" s="1"/>
  <c r="BQ1230" i="21" s="1"/>
  <c r="BQ1231" i="21" s="1"/>
  <c r="BQ1232" i="21" s="1"/>
  <c r="BQ1233" i="21" s="1"/>
  <c r="BQ1234" i="21" s="1"/>
  <c r="BQ1235" i="21" s="1"/>
  <c r="BQ1236" i="21" s="1"/>
  <c r="BQ1237" i="21" s="1"/>
  <c r="BQ1238" i="21" s="1"/>
  <c r="BQ1239" i="21" s="1"/>
  <c r="BQ1240" i="21" s="1"/>
  <c r="BQ1241" i="21" s="1"/>
  <c r="BQ1242" i="21" s="1"/>
  <c r="BQ1243" i="21" s="1"/>
  <c r="BQ1244" i="21" s="1"/>
  <c r="BQ1245" i="21" s="1"/>
  <c r="BQ1246" i="21" s="1"/>
  <c r="BQ1247" i="21" s="1"/>
  <c r="BQ1248" i="21" s="1"/>
  <c r="BQ1249" i="21" s="1"/>
  <c r="BQ1250" i="21" s="1"/>
  <c r="BQ1251" i="21" s="1"/>
  <c r="BQ1252" i="21" s="1"/>
  <c r="BQ1253" i="21" s="1"/>
  <c r="BQ1254" i="21" s="1"/>
  <c r="BQ1255" i="21" s="1"/>
  <c r="BQ1256" i="21" s="1"/>
  <c r="BQ1257" i="21" s="1"/>
  <c r="BQ1258" i="21" s="1"/>
  <c r="BQ1259" i="21" s="1"/>
  <c r="BQ1260" i="21" s="1"/>
  <c r="BQ1261" i="21" s="1"/>
  <c r="BQ1262" i="21" s="1"/>
  <c r="BQ1263" i="21" s="1"/>
  <c r="BQ1264" i="21" s="1"/>
  <c r="BQ1265" i="21" s="1"/>
  <c r="BQ1266" i="21" s="1"/>
  <c r="BQ1267" i="21" s="1"/>
  <c r="BQ1268" i="21" s="1"/>
  <c r="BQ1269" i="21" s="1"/>
  <c r="BQ1270" i="21" s="1"/>
  <c r="BQ1271" i="21" s="1"/>
  <c r="BQ1272" i="21" s="1"/>
  <c r="BQ1273" i="21" s="1"/>
  <c r="BQ1274" i="21" s="1"/>
  <c r="BQ1275" i="21" s="1"/>
  <c r="BQ1276" i="21" s="1"/>
  <c r="BQ1277" i="21" s="1"/>
  <c r="BQ1278" i="21" s="1"/>
  <c r="BQ1279" i="21" s="1"/>
  <c r="BQ1280" i="21" s="1"/>
  <c r="BQ1281" i="21" s="1"/>
  <c r="BQ1282" i="21" s="1"/>
  <c r="BQ1283" i="21" s="1"/>
  <c r="BQ1284" i="21" s="1"/>
  <c r="BQ1285" i="21" s="1"/>
  <c r="BQ1286" i="21" s="1"/>
  <c r="BQ1287" i="21" s="1"/>
  <c r="BQ1288" i="21" s="1"/>
  <c r="BQ1289" i="21" s="1"/>
  <c r="BQ1290" i="21" s="1"/>
  <c r="BQ1291" i="21" s="1"/>
  <c r="BQ1292" i="21" s="1"/>
  <c r="BQ1293" i="21" s="1"/>
  <c r="BQ1294" i="21" s="1"/>
  <c r="BQ1295" i="21" s="1"/>
  <c r="BQ1296" i="21" s="1"/>
  <c r="BQ1297" i="21" s="1"/>
  <c r="BQ1298" i="21" s="1"/>
  <c r="BQ1299" i="21" s="1"/>
  <c r="BQ1300" i="21" s="1"/>
  <c r="BQ1301" i="21" s="1"/>
  <c r="BQ1302" i="21" s="1"/>
  <c r="BQ1303" i="21" s="1"/>
  <c r="BQ1304" i="21" s="1"/>
  <c r="BQ1305" i="21" s="1"/>
  <c r="BQ1306" i="21" s="1"/>
  <c r="BQ1307" i="21" s="1"/>
  <c r="BQ1308" i="21" s="1"/>
  <c r="BQ1309" i="21" s="1"/>
  <c r="BQ1310" i="21" s="1"/>
  <c r="BQ1311" i="21" s="1"/>
  <c r="BQ1312" i="21" s="1"/>
  <c r="BQ1313" i="21" s="1"/>
  <c r="BQ1314" i="21" s="1"/>
  <c r="BQ1315" i="21" s="1"/>
  <c r="BQ1316" i="21" s="1"/>
  <c r="BQ1317" i="21" s="1"/>
  <c r="BQ1318" i="21" s="1"/>
  <c r="BQ1319" i="21" s="1"/>
  <c r="BQ1320" i="21" s="1"/>
  <c r="BQ1321" i="21" s="1"/>
  <c r="BQ1322" i="21" s="1"/>
  <c r="BQ1323" i="21" s="1"/>
  <c r="BQ1324" i="21" s="1"/>
  <c r="BQ1325" i="21" s="1"/>
  <c r="BQ1326" i="21" s="1"/>
  <c r="BQ1327" i="21" s="1"/>
  <c r="BQ1328" i="21" s="1"/>
  <c r="BQ1329" i="21" s="1"/>
  <c r="BQ1330" i="21" s="1"/>
  <c r="BQ1331" i="21" s="1"/>
  <c r="BQ1332" i="21" s="1"/>
  <c r="BQ1333" i="21" s="1"/>
  <c r="BQ1334" i="21" s="1"/>
  <c r="BQ1335" i="21" s="1"/>
  <c r="BQ1336" i="21" s="1"/>
  <c r="BQ1337" i="21" s="1"/>
  <c r="BQ1338" i="21" s="1"/>
  <c r="BQ1339" i="21" s="1"/>
  <c r="BQ1340" i="21" s="1"/>
  <c r="BQ1341" i="21" s="1"/>
  <c r="BQ1342" i="21" s="1"/>
  <c r="BQ1343" i="21" s="1"/>
  <c r="BQ1344" i="21" s="1"/>
  <c r="BQ1345" i="21" s="1"/>
  <c r="BQ1346" i="21" s="1"/>
  <c r="BQ1347" i="21" s="1"/>
  <c r="BQ1348" i="21" s="1"/>
  <c r="BQ1349" i="21" s="1"/>
  <c r="BQ1350" i="21" s="1"/>
  <c r="BQ1351" i="21" s="1"/>
  <c r="BQ1352" i="21" s="1"/>
  <c r="BQ1353" i="21" s="1"/>
  <c r="BQ1354" i="21" s="1"/>
  <c r="BQ1355" i="21" s="1"/>
  <c r="BQ1356" i="21" s="1"/>
  <c r="BQ1357" i="21" s="1"/>
  <c r="BQ1358" i="21" s="1"/>
  <c r="BQ1359" i="21" s="1"/>
  <c r="BQ1360" i="21" s="1"/>
  <c r="BQ1361" i="21" s="1"/>
  <c r="BQ1362" i="21" s="1"/>
  <c r="BQ1363" i="21" s="1"/>
  <c r="BQ1364" i="21" s="1"/>
  <c r="BQ1365" i="21" s="1"/>
  <c r="BQ1366" i="21" s="1"/>
  <c r="BQ1367" i="21" s="1"/>
  <c r="BQ1368" i="21" s="1"/>
  <c r="BQ1369" i="21" s="1"/>
  <c r="BQ1370" i="21" s="1"/>
  <c r="BQ1371" i="21" s="1"/>
  <c r="BQ1372" i="21" s="1"/>
  <c r="BQ1373" i="21" s="1"/>
  <c r="BQ1374" i="21" s="1"/>
  <c r="BQ1375" i="21" s="1"/>
  <c r="BQ1376" i="21" s="1"/>
  <c r="BQ1377" i="21" s="1"/>
  <c r="BQ1378" i="21" s="1"/>
  <c r="BQ1379" i="21" s="1"/>
  <c r="BQ1380" i="21" s="1"/>
  <c r="BQ1381" i="21" s="1"/>
  <c r="BQ1382" i="21" s="1"/>
  <c r="BQ1383" i="21" s="1"/>
  <c r="BQ1384" i="21" s="1"/>
  <c r="BQ1385" i="21" s="1"/>
  <c r="BQ1386" i="21" s="1"/>
  <c r="BQ1387" i="21" s="1"/>
  <c r="BQ1388" i="21" s="1"/>
  <c r="BQ1389" i="21" s="1"/>
  <c r="BQ1390" i="21" s="1"/>
  <c r="BQ1391" i="21" s="1"/>
  <c r="BQ1392" i="21" s="1"/>
  <c r="BQ1393" i="21" s="1"/>
  <c r="BQ1394" i="21" s="1"/>
  <c r="BQ1395" i="21" s="1"/>
  <c r="BQ1396" i="21" s="1"/>
  <c r="BQ1397" i="21" s="1"/>
  <c r="BQ1398" i="21" s="1"/>
  <c r="BQ1399" i="21" s="1"/>
  <c r="BQ1400" i="21" s="1"/>
  <c r="BQ1401" i="21" s="1"/>
  <c r="BQ1402" i="21" s="1"/>
  <c r="BQ1403" i="21" s="1"/>
  <c r="BQ1404" i="21" s="1"/>
  <c r="BQ1405" i="21" s="1"/>
  <c r="BQ1406" i="21" s="1"/>
  <c r="BQ1407" i="21" s="1"/>
  <c r="BQ1408" i="21" s="1"/>
  <c r="BQ1409" i="21" s="1"/>
  <c r="BQ1410" i="21" s="1"/>
  <c r="BQ1411" i="21" s="1"/>
  <c r="BQ1412" i="21" s="1"/>
  <c r="BQ1413" i="21" s="1"/>
  <c r="BQ1414" i="21" s="1"/>
  <c r="BQ1415" i="21" s="1"/>
  <c r="BQ1416" i="21" s="1"/>
  <c r="BQ1417" i="21" s="1"/>
  <c r="BQ1418" i="21" s="1"/>
  <c r="BQ1419" i="21" s="1"/>
  <c r="BQ1420" i="21" s="1"/>
  <c r="BQ1421" i="21" s="1"/>
  <c r="BQ1422" i="21" s="1"/>
  <c r="BQ1423" i="21" s="1"/>
  <c r="BQ1424" i="21" s="1"/>
  <c r="BQ1425" i="21" s="1"/>
  <c r="BQ1426" i="21" s="1"/>
  <c r="BQ1427" i="21" s="1"/>
  <c r="BQ1428" i="21" s="1"/>
  <c r="BQ1429" i="21" s="1"/>
  <c r="BQ1430" i="21" s="1"/>
  <c r="BQ1431" i="21" s="1"/>
  <c r="BQ1432" i="21" s="1"/>
  <c r="BQ1433" i="21" s="1"/>
  <c r="BQ1434" i="21" s="1"/>
  <c r="BQ1435" i="21" s="1"/>
  <c r="BQ1436" i="21" s="1"/>
  <c r="BQ1437" i="21" s="1"/>
  <c r="BQ1438" i="21" s="1"/>
  <c r="BQ1439" i="21" s="1"/>
  <c r="BQ1440" i="21" s="1"/>
  <c r="BQ1441" i="21" s="1"/>
  <c r="BQ1442" i="21" s="1"/>
  <c r="BQ1443" i="21" s="1"/>
  <c r="BQ1444" i="21" s="1"/>
  <c r="BQ1445" i="21" s="1"/>
  <c r="BQ1446" i="21" s="1"/>
  <c r="BQ1447" i="21" s="1"/>
  <c r="BQ1448" i="21" s="1"/>
  <c r="BQ1449" i="21" s="1"/>
  <c r="BQ1450" i="21" s="1"/>
  <c r="BQ1451" i="21" s="1"/>
  <c r="BQ1452" i="21" s="1"/>
  <c r="BQ1453" i="21" s="1"/>
  <c r="BQ1454" i="21" s="1"/>
  <c r="BQ1455" i="21" s="1"/>
  <c r="BQ1456" i="21" s="1"/>
  <c r="BQ1457" i="21" s="1"/>
  <c r="BQ1458" i="21" s="1"/>
  <c r="BQ1459" i="21" s="1"/>
  <c r="BQ1460" i="21" s="1"/>
  <c r="BQ1461" i="21" s="1"/>
  <c r="BQ1462" i="21" s="1"/>
  <c r="BQ1463" i="21" s="1"/>
  <c r="BQ1464" i="21" s="1"/>
  <c r="BQ1465" i="21" s="1"/>
  <c r="BQ1466" i="21" s="1"/>
  <c r="BQ1467" i="21" s="1"/>
  <c r="BQ1468" i="21" s="1"/>
  <c r="BQ1469" i="21" s="1"/>
  <c r="BQ1470" i="21" s="1"/>
  <c r="BQ1471" i="21" s="1"/>
  <c r="BQ1472" i="21" s="1"/>
  <c r="BQ1473" i="21" s="1"/>
  <c r="BQ1474" i="21" s="1"/>
  <c r="BQ1475" i="21" s="1"/>
  <c r="BQ1476" i="21" s="1"/>
  <c r="BQ1477" i="21" s="1"/>
  <c r="BQ1478" i="21" s="1"/>
  <c r="BQ1479" i="21" s="1"/>
  <c r="BQ1480" i="21" s="1"/>
  <c r="BQ1481" i="21" s="1"/>
  <c r="BQ1482" i="21" s="1"/>
  <c r="BQ1483" i="21" s="1"/>
  <c r="BQ1484" i="21" s="1"/>
  <c r="BQ1485" i="21" s="1"/>
  <c r="BQ1486" i="21" s="1"/>
  <c r="BQ1487" i="21" s="1"/>
  <c r="BQ1488" i="21" s="1"/>
  <c r="BQ1489" i="21" s="1"/>
  <c r="BQ1490" i="21" s="1"/>
  <c r="BQ1491" i="21" s="1"/>
  <c r="BQ1492" i="21" s="1"/>
  <c r="BQ1493" i="21" s="1"/>
  <c r="BQ1494" i="21" s="1"/>
  <c r="BQ1495" i="21" s="1"/>
  <c r="BQ1496" i="21" s="1"/>
  <c r="BQ1497" i="21" s="1"/>
  <c r="BQ1498" i="21" s="1"/>
  <c r="BQ1499" i="21" s="1"/>
  <c r="BQ1500" i="21" s="1"/>
  <c r="BQ1501" i="21" s="1"/>
  <c r="BQ1502" i="21" s="1"/>
  <c r="BQ1503" i="21" s="1"/>
  <c r="BQ1504" i="21" s="1"/>
  <c r="BQ1505" i="21" s="1"/>
  <c r="BQ1506" i="21" s="1"/>
  <c r="BQ1507" i="21" s="1"/>
  <c r="BQ1508" i="21" s="1"/>
  <c r="BQ1509" i="21" s="1"/>
  <c r="BQ1510" i="21" s="1"/>
  <c r="BQ1511" i="21" s="1"/>
  <c r="BQ1512" i="21" s="1"/>
  <c r="BQ1513" i="21" s="1"/>
  <c r="AQ46" i="21"/>
  <c r="N24" i="21" s="1"/>
  <c r="BE45" i="21"/>
  <c r="T20" i="21"/>
  <c r="BJ43" i="21"/>
  <c r="BM45" i="21"/>
  <c r="Y39" i="20"/>
  <c r="Y38" i="20"/>
  <c r="AT46" i="21"/>
  <c r="BG47" i="21" s="1"/>
  <c r="BG48" i="21" s="1"/>
  <c r="BG49" i="21" s="1"/>
  <c r="BG50" i="21" s="1"/>
  <c r="BG51" i="21" s="1"/>
  <c r="BG52" i="21" s="1"/>
  <c r="BG53" i="21" s="1"/>
  <c r="BG54" i="21" s="1"/>
  <c r="BG55" i="21" s="1"/>
  <c r="BG56" i="21" s="1"/>
  <c r="BG57" i="21" s="1"/>
  <c r="BG58" i="21" s="1"/>
  <c r="BG59" i="21" s="1"/>
  <c r="BG60" i="21" s="1"/>
  <c r="BG61" i="21" s="1"/>
  <c r="BG62" i="21" s="1"/>
  <c r="BG63" i="21" s="1"/>
  <c r="BG64" i="21" s="1"/>
  <c r="BG65" i="21" s="1"/>
  <c r="BG66" i="21" s="1"/>
  <c r="BG67" i="21" s="1"/>
  <c r="BG68" i="21" s="1"/>
  <c r="BG69" i="21" s="1"/>
  <c r="BG70" i="21" s="1"/>
  <c r="BG71" i="21" s="1"/>
  <c r="BG72" i="21" s="1"/>
  <c r="BG73" i="21" s="1"/>
  <c r="BG74" i="21" s="1"/>
  <c r="BG75" i="21" s="1"/>
  <c r="BG76" i="21" s="1"/>
  <c r="BG77" i="21" s="1"/>
  <c r="BG78" i="21" s="1"/>
  <c r="BG79" i="21" s="1"/>
  <c r="BG80" i="21" s="1"/>
  <c r="BG81" i="21" s="1"/>
  <c r="BG82" i="21" s="1"/>
  <c r="BG83" i="21" s="1"/>
  <c r="BG84" i="21" s="1"/>
  <c r="BG85" i="21" s="1"/>
  <c r="BG86" i="21" s="1"/>
  <c r="BG87" i="21" s="1"/>
  <c r="BG88" i="21" s="1"/>
  <c r="BG89" i="21" s="1"/>
  <c r="BG90" i="21" s="1"/>
  <c r="BG91" i="21" s="1"/>
  <c r="BG92" i="21" s="1"/>
  <c r="BG93" i="21" s="1"/>
  <c r="BG94" i="21" s="1"/>
  <c r="BG95" i="21" s="1"/>
  <c r="BG96" i="21" s="1"/>
  <c r="BG97" i="21" s="1"/>
  <c r="BG98" i="21" s="1"/>
  <c r="BG99" i="21" s="1"/>
  <c r="BG100" i="21" s="1"/>
  <c r="BG101" i="21" s="1"/>
  <c r="BG102" i="21" s="1"/>
  <c r="BG103" i="21" s="1"/>
  <c r="BG104" i="21" s="1"/>
  <c r="BG105" i="21" s="1"/>
  <c r="BG106" i="21" s="1"/>
  <c r="BG107" i="21" s="1"/>
  <c r="BG108" i="21" s="1"/>
  <c r="BG109" i="21" s="1"/>
  <c r="BG110" i="21" s="1"/>
  <c r="BG111" i="21" s="1"/>
  <c r="BG112" i="21" s="1"/>
  <c r="BG113" i="21" s="1"/>
  <c r="BG114" i="21" s="1"/>
  <c r="BG115" i="21" s="1"/>
  <c r="BG116" i="21" s="1"/>
  <c r="BG117" i="21" s="1"/>
  <c r="BG118" i="21" s="1"/>
  <c r="BG119" i="21" s="1"/>
  <c r="BG120" i="21" s="1"/>
  <c r="BG121" i="21" s="1"/>
  <c r="BG122" i="21" s="1"/>
  <c r="BG123" i="21" s="1"/>
  <c r="BG124" i="21" s="1"/>
  <c r="BG125" i="21" s="1"/>
  <c r="BG126" i="21" s="1"/>
  <c r="BG127" i="21" s="1"/>
  <c r="BG128" i="21" s="1"/>
  <c r="BG129" i="21" s="1"/>
  <c r="BG130" i="21" s="1"/>
  <c r="BG131" i="21" s="1"/>
  <c r="BG132" i="21" s="1"/>
  <c r="BG133" i="21" s="1"/>
  <c r="BG134" i="21" s="1"/>
  <c r="BG135" i="21" s="1"/>
  <c r="BG136" i="21" s="1"/>
  <c r="BG137" i="21" s="1"/>
  <c r="BG138" i="21" s="1"/>
  <c r="BG139" i="21" s="1"/>
  <c r="BG140" i="21" s="1"/>
  <c r="BG141" i="21" s="1"/>
  <c r="BG142" i="21" s="1"/>
  <c r="BG143" i="21" s="1"/>
  <c r="BG144" i="21" s="1"/>
  <c r="BG145" i="21" s="1"/>
  <c r="BG146" i="21" s="1"/>
  <c r="BG147" i="21" s="1"/>
  <c r="BG148" i="21" s="1"/>
  <c r="BG149" i="21" s="1"/>
  <c r="BG150" i="21" s="1"/>
  <c r="BG151" i="21" s="1"/>
  <c r="BG152" i="21" s="1"/>
  <c r="BG153" i="21" s="1"/>
  <c r="BG154" i="21" s="1"/>
  <c r="BG155" i="21" s="1"/>
  <c r="BG156" i="21" s="1"/>
  <c r="BG157" i="21" s="1"/>
  <c r="BG158" i="21" s="1"/>
  <c r="BG159" i="21" s="1"/>
  <c r="BG160" i="21" s="1"/>
  <c r="BG161" i="21" s="1"/>
  <c r="BG162" i="21" s="1"/>
  <c r="BG163" i="21" s="1"/>
  <c r="BG164" i="21" s="1"/>
  <c r="BG165" i="21" s="1"/>
  <c r="BG166" i="21" s="1"/>
  <c r="BG167" i="21" s="1"/>
  <c r="BG168" i="21" s="1"/>
  <c r="BG169" i="21" s="1"/>
  <c r="BG170" i="21" s="1"/>
  <c r="BG171" i="21" s="1"/>
  <c r="BG172" i="21" s="1"/>
  <c r="BG173" i="21" s="1"/>
  <c r="BG174" i="21" s="1"/>
  <c r="BG175" i="21" s="1"/>
  <c r="BG176" i="21" s="1"/>
  <c r="BG177" i="21" s="1"/>
  <c r="BG178" i="21" s="1"/>
  <c r="BG179" i="21" s="1"/>
  <c r="BG180" i="21" s="1"/>
  <c r="BG181" i="21" s="1"/>
  <c r="BG182" i="21" s="1"/>
  <c r="BG183" i="21" s="1"/>
  <c r="BG184" i="21" s="1"/>
  <c r="BG185" i="21" s="1"/>
  <c r="BG186" i="21" s="1"/>
  <c r="BG187" i="21" s="1"/>
  <c r="BG188" i="21" s="1"/>
  <c r="BG189" i="21" s="1"/>
  <c r="BG190" i="21" s="1"/>
  <c r="BG191" i="21" s="1"/>
  <c r="BG192" i="21" s="1"/>
  <c r="BG193" i="21" s="1"/>
  <c r="BG194" i="21" s="1"/>
  <c r="BG195" i="21" s="1"/>
  <c r="BG196" i="21" s="1"/>
  <c r="BG197" i="21" s="1"/>
  <c r="BG198" i="21" s="1"/>
  <c r="BG199" i="21" s="1"/>
  <c r="BG200" i="21" s="1"/>
  <c r="BG201" i="21" s="1"/>
  <c r="BG202" i="21" s="1"/>
  <c r="BG203" i="21" s="1"/>
  <c r="BG204" i="21" s="1"/>
  <c r="BG205" i="21" s="1"/>
  <c r="BG206" i="21" s="1"/>
  <c r="BG207" i="21" s="1"/>
  <c r="BG208" i="21" s="1"/>
  <c r="BG209" i="21" s="1"/>
  <c r="BG210" i="21" s="1"/>
  <c r="BG211" i="21" s="1"/>
  <c r="BG212" i="21" s="1"/>
  <c r="BG213" i="21" s="1"/>
  <c r="BG214" i="21" s="1"/>
  <c r="BG215" i="21" s="1"/>
  <c r="BG216" i="21" s="1"/>
  <c r="BG217" i="21" s="1"/>
  <c r="BG218" i="21" s="1"/>
  <c r="BG219" i="21" s="1"/>
  <c r="BG220" i="21" s="1"/>
  <c r="BG221" i="21" s="1"/>
  <c r="BG222" i="21" s="1"/>
  <c r="BG223" i="21" s="1"/>
  <c r="BG224" i="21" s="1"/>
  <c r="BG225" i="21" s="1"/>
  <c r="BG226" i="21" s="1"/>
  <c r="BG227" i="21" s="1"/>
  <c r="BG228" i="21" s="1"/>
  <c r="BG229" i="21" s="1"/>
  <c r="BG230" i="21" s="1"/>
  <c r="BG231" i="21" s="1"/>
  <c r="BG232" i="21" s="1"/>
  <c r="BG233" i="21" s="1"/>
  <c r="BG234" i="21" s="1"/>
  <c r="BG235" i="21" s="1"/>
  <c r="BG236" i="21" s="1"/>
  <c r="BG237" i="21" s="1"/>
  <c r="BG238" i="21" s="1"/>
  <c r="BG239" i="21" s="1"/>
  <c r="BG240" i="21" s="1"/>
  <c r="BG241" i="21" s="1"/>
  <c r="BG242" i="21" s="1"/>
  <c r="BG243" i="21" s="1"/>
  <c r="BG244" i="21" s="1"/>
  <c r="BG245" i="21" s="1"/>
  <c r="BG246" i="21" s="1"/>
  <c r="BG247" i="21" s="1"/>
  <c r="BG248" i="21" s="1"/>
  <c r="BG249" i="21" s="1"/>
  <c r="BG250" i="21" s="1"/>
  <c r="BG251" i="21" s="1"/>
  <c r="BG252" i="21" s="1"/>
  <c r="BG253" i="21" s="1"/>
  <c r="BG254" i="21" s="1"/>
  <c r="BG255" i="21" s="1"/>
  <c r="BG256" i="21" s="1"/>
  <c r="BG257" i="21" s="1"/>
  <c r="BG258" i="21" s="1"/>
  <c r="BG259" i="21" s="1"/>
  <c r="BG260" i="21" s="1"/>
  <c r="BG261" i="21" s="1"/>
  <c r="BG262" i="21" s="1"/>
  <c r="BG263" i="21" s="1"/>
  <c r="BG264" i="21" s="1"/>
  <c r="BG265" i="21" s="1"/>
  <c r="BG266" i="21" s="1"/>
  <c r="BG267" i="21" s="1"/>
  <c r="BG268" i="21" s="1"/>
  <c r="BG269" i="21" s="1"/>
  <c r="BG270" i="21" s="1"/>
  <c r="BG271" i="21" s="1"/>
  <c r="BG272" i="21" s="1"/>
  <c r="BG273" i="21" s="1"/>
  <c r="BG274" i="21" s="1"/>
  <c r="BG275" i="21" s="1"/>
  <c r="BG276" i="21" s="1"/>
  <c r="BG277" i="21" s="1"/>
  <c r="BG278" i="21" s="1"/>
  <c r="BG279" i="21" s="1"/>
  <c r="BG280" i="21" s="1"/>
  <c r="BG281" i="21" s="1"/>
  <c r="BG282" i="21" s="1"/>
  <c r="BG283" i="21" s="1"/>
  <c r="BG284" i="21" s="1"/>
  <c r="BG285" i="21" s="1"/>
  <c r="BG286" i="21" s="1"/>
  <c r="BG287" i="21" s="1"/>
  <c r="BG288" i="21" s="1"/>
  <c r="BG289" i="21" s="1"/>
  <c r="BG290" i="21" s="1"/>
  <c r="BG291" i="21" s="1"/>
  <c r="BG292" i="21" s="1"/>
  <c r="BG293" i="21" s="1"/>
  <c r="BG294" i="21" s="1"/>
  <c r="BG295" i="21" s="1"/>
  <c r="BG296" i="21" s="1"/>
  <c r="BG297" i="21" s="1"/>
  <c r="BG298" i="21" s="1"/>
  <c r="BG299" i="21" s="1"/>
  <c r="BG300" i="21" s="1"/>
  <c r="BG301" i="21" s="1"/>
  <c r="BG302" i="21" s="1"/>
  <c r="BG303" i="21" s="1"/>
  <c r="BG304" i="21" s="1"/>
  <c r="BG305" i="21" s="1"/>
  <c r="BG306" i="21" s="1"/>
  <c r="BG307" i="21" s="1"/>
  <c r="BG308" i="21" s="1"/>
  <c r="BG309" i="21" s="1"/>
  <c r="BG310" i="21" s="1"/>
  <c r="BG311" i="21" s="1"/>
  <c r="BG312" i="21" s="1"/>
  <c r="BG313" i="21" s="1"/>
  <c r="BG314" i="21" s="1"/>
  <c r="BG315" i="21" s="1"/>
  <c r="BG316" i="21" s="1"/>
  <c r="BG317" i="21" s="1"/>
  <c r="BG318" i="21" s="1"/>
  <c r="BG319" i="21" s="1"/>
  <c r="BG320" i="21" s="1"/>
  <c r="BG321" i="21" s="1"/>
  <c r="BG322" i="21" s="1"/>
  <c r="BG323" i="21" s="1"/>
  <c r="BG324" i="21" s="1"/>
  <c r="BG325" i="21" s="1"/>
  <c r="BG326" i="21" s="1"/>
  <c r="BG327" i="21" s="1"/>
  <c r="BG328" i="21" s="1"/>
  <c r="BG329" i="21" s="1"/>
  <c r="BG330" i="21" s="1"/>
  <c r="BG331" i="21" s="1"/>
  <c r="BG332" i="21" s="1"/>
  <c r="BG333" i="21" s="1"/>
  <c r="BG334" i="21" s="1"/>
  <c r="BG335" i="21" s="1"/>
  <c r="BG336" i="21" s="1"/>
  <c r="BG337" i="21" s="1"/>
  <c r="BG338" i="21" s="1"/>
  <c r="BG339" i="21" s="1"/>
  <c r="BG340" i="21" s="1"/>
  <c r="BG341" i="21" s="1"/>
  <c r="BG342" i="21" s="1"/>
  <c r="BG343" i="21" s="1"/>
  <c r="BG344" i="21" s="1"/>
  <c r="BG345" i="21" s="1"/>
  <c r="BG346" i="21" s="1"/>
  <c r="BG347" i="21" s="1"/>
  <c r="BG348" i="21" s="1"/>
  <c r="BG349" i="21" s="1"/>
  <c r="BG350" i="21" s="1"/>
  <c r="BG351" i="21" s="1"/>
  <c r="BG352" i="21" s="1"/>
  <c r="BG353" i="21" s="1"/>
  <c r="BG354" i="21" s="1"/>
  <c r="BG355" i="21" s="1"/>
  <c r="BG356" i="21" s="1"/>
  <c r="BG357" i="21" s="1"/>
  <c r="BG358" i="21" s="1"/>
  <c r="BG359" i="21" s="1"/>
  <c r="BG360" i="21" s="1"/>
  <c r="BG361" i="21" s="1"/>
  <c r="BG362" i="21" s="1"/>
  <c r="BG363" i="21" s="1"/>
  <c r="BG364" i="21" s="1"/>
  <c r="BG365" i="21" s="1"/>
  <c r="BG366" i="21" s="1"/>
  <c r="BG367" i="21" s="1"/>
  <c r="BG368" i="21" s="1"/>
  <c r="BG369" i="21" s="1"/>
  <c r="BG370" i="21" s="1"/>
  <c r="BG371" i="21" s="1"/>
  <c r="BG372" i="21" s="1"/>
  <c r="BG373" i="21" s="1"/>
  <c r="BG374" i="21" s="1"/>
  <c r="BG375" i="21" s="1"/>
  <c r="BG376" i="21" s="1"/>
  <c r="BG377" i="21" s="1"/>
  <c r="BG378" i="21" s="1"/>
  <c r="BG379" i="21" s="1"/>
  <c r="BG380" i="21" s="1"/>
  <c r="BG381" i="21" s="1"/>
  <c r="BG382" i="21" s="1"/>
  <c r="BG383" i="21" s="1"/>
  <c r="BG384" i="21" s="1"/>
  <c r="BG385" i="21" s="1"/>
  <c r="BG386" i="21" s="1"/>
  <c r="BG387" i="21" s="1"/>
  <c r="BG388" i="21" s="1"/>
  <c r="BG389" i="21" s="1"/>
  <c r="BG390" i="21" s="1"/>
  <c r="BG391" i="21" s="1"/>
  <c r="BG392" i="21" s="1"/>
  <c r="BG393" i="21" s="1"/>
  <c r="BG394" i="21" s="1"/>
  <c r="BG395" i="21" s="1"/>
  <c r="BG396" i="21" s="1"/>
  <c r="BG397" i="21" s="1"/>
  <c r="BG398" i="21" s="1"/>
  <c r="BG399" i="21" s="1"/>
  <c r="BG400" i="21" s="1"/>
  <c r="BG401" i="21" s="1"/>
  <c r="BG402" i="21" s="1"/>
  <c r="BG403" i="21" s="1"/>
  <c r="BG404" i="21" s="1"/>
  <c r="BG405" i="21" s="1"/>
  <c r="BG406" i="21" s="1"/>
  <c r="BG407" i="21" s="1"/>
  <c r="BG408" i="21" s="1"/>
  <c r="BG409" i="21" s="1"/>
  <c r="BG410" i="21" s="1"/>
  <c r="BG411" i="21" s="1"/>
  <c r="BG412" i="21" s="1"/>
  <c r="BG413" i="21" s="1"/>
  <c r="BG414" i="21" s="1"/>
  <c r="BG415" i="21" s="1"/>
  <c r="BG416" i="21" s="1"/>
  <c r="BG417" i="21" s="1"/>
  <c r="BG418" i="21" s="1"/>
  <c r="BG419" i="21" s="1"/>
  <c r="BG420" i="21" s="1"/>
  <c r="BG421" i="21" s="1"/>
  <c r="BG422" i="21" s="1"/>
  <c r="BG423" i="21" s="1"/>
  <c r="BG424" i="21" s="1"/>
  <c r="BG425" i="21" s="1"/>
  <c r="BG426" i="21" s="1"/>
  <c r="BG427" i="21" s="1"/>
  <c r="BG428" i="21" s="1"/>
  <c r="BG429" i="21" s="1"/>
  <c r="BG430" i="21" s="1"/>
  <c r="BG431" i="21" s="1"/>
  <c r="BG432" i="21" s="1"/>
  <c r="BG433" i="21" s="1"/>
  <c r="BG434" i="21" s="1"/>
  <c r="BG435" i="21" s="1"/>
  <c r="BG436" i="21" s="1"/>
  <c r="BG437" i="21" s="1"/>
  <c r="BG438" i="21" s="1"/>
  <c r="BG439" i="21" s="1"/>
  <c r="BG440" i="21" s="1"/>
  <c r="BG441" i="21" s="1"/>
  <c r="BG442" i="21" s="1"/>
  <c r="BG443" i="21" s="1"/>
  <c r="BG444" i="21" s="1"/>
  <c r="BG445" i="21" s="1"/>
  <c r="BG446" i="21" s="1"/>
  <c r="BG447" i="21" s="1"/>
  <c r="BG448" i="21" s="1"/>
  <c r="BG449" i="21" s="1"/>
  <c r="BG450" i="21" s="1"/>
  <c r="BG451" i="21" s="1"/>
  <c r="BG452" i="21" s="1"/>
  <c r="BG453" i="21" s="1"/>
  <c r="BG454" i="21" s="1"/>
  <c r="BG455" i="21" s="1"/>
  <c r="BG456" i="21" s="1"/>
  <c r="BG457" i="21" s="1"/>
  <c r="BG458" i="21" s="1"/>
  <c r="BG459" i="21" s="1"/>
  <c r="BG460" i="21" s="1"/>
  <c r="BG461" i="21" s="1"/>
  <c r="BG462" i="21" s="1"/>
  <c r="BG463" i="21" s="1"/>
  <c r="BG464" i="21" s="1"/>
  <c r="BG465" i="21" s="1"/>
  <c r="BG466" i="21" s="1"/>
  <c r="BG467" i="21" s="1"/>
  <c r="BG468" i="21" s="1"/>
  <c r="BG469" i="21" s="1"/>
  <c r="BG470" i="21" s="1"/>
  <c r="BG471" i="21" s="1"/>
  <c r="BG472" i="21" s="1"/>
  <c r="BG473" i="21" s="1"/>
  <c r="BG474" i="21" s="1"/>
  <c r="BG475" i="21" s="1"/>
  <c r="BG476" i="21" s="1"/>
  <c r="BG477" i="21" s="1"/>
  <c r="BG478" i="21" s="1"/>
  <c r="BG479" i="21" s="1"/>
  <c r="BG480" i="21" s="1"/>
  <c r="BG481" i="21" s="1"/>
  <c r="BG482" i="21" s="1"/>
  <c r="BG483" i="21" s="1"/>
  <c r="BG484" i="21" s="1"/>
  <c r="BG485" i="21" s="1"/>
  <c r="BG486" i="21" s="1"/>
  <c r="BG487" i="21" s="1"/>
  <c r="BG488" i="21" s="1"/>
  <c r="BG489" i="21" s="1"/>
  <c r="BG490" i="21" s="1"/>
  <c r="BG491" i="21" s="1"/>
  <c r="BG492" i="21" s="1"/>
  <c r="BG493" i="21" s="1"/>
  <c r="BG494" i="21" s="1"/>
  <c r="BG495" i="21" s="1"/>
  <c r="BG496" i="21" s="1"/>
  <c r="BG497" i="21" s="1"/>
  <c r="BG498" i="21" s="1"/>
  <c r="BG499" i="21" s="1"/>
  <c r="BG500" i="21" s="1"/>
  <c r="BG501" i="21" s="1"/>
  <c r="BG502" i="21" s="1"/>
  <c r="BG503" i="21" s="1"/>
  <c r="BG504" i="21" s="1"/>
  <c r="BG505" i="21" s="1"/>
  <c r="BG506" i="21" s="1"/>
  <c r="BG507" i="21" s="1"/>
  <c r="BG508" i="21" s="1"/>
  <c r="BG509" i="21" s="1"/>
  <c r="BG510" i="21" s="1"/>
  <c r="BG511" i="21" s="1"/>
  <c r="BG512" i="21" s="1"/>
  <c r="BG513" i="21" s="1"/>
  <c r="BG514" i="21" s="1"/>
  <c r="BG515" i="21" s="1"/>
  <c r="BG516" i="21" s="1"/>
  <c r="BG517" i="21" s="1"/>
  <c r="BG518" i="21" s="1"/>
  <c r="BG519" i="21" s="1"/>
  <c r="BG520" i="21" s="1"/>
  <c r="BG521" i="21" s="1"/>
  <c r="BG522" i="21" s="1"/>
  <c r="BG523" i="21" s="1"/>
  <c r="BG524" i="21" s="1"/>
  <c r="BG525" i="21" s="1"/>
  <c r="BG526" i="21" s="1"/>
  <c r="BG527" i="21" s="1"/>
  <c r="BG528" i="21" s="1"/>
  <c r="BG529" i="21" s="1"/>
  <c r="BG530" i="21" s="1"/>
  <c r="BG531" i="21" s="1"/>
  <c r="BG532" i="21" s="1"/>
  <c r="BG533" i="21" s="1"/>
  <c r="BG534" i="21" s="1"/>
  <c r="BG535" i="21" s="1"/>
  <c r="BG536" i="21" s="1"/>
  <c r="BG537" i="21" s="1"/>
  <c r="BG538" i="21" s="1"/>
  <c r="BG539" i="21" s="1"/>
  <c r="BG540" i="21" s="1"/>
  <c r="BG541" i="21" s="1"/>
  <c r="BG542" i="21" s="1"/>
  <c r="BG543" i="21" s="1"/>
  <c r="BG544" i="21" s="1"/>
  <c r="BG545" i="21" s="1"/>
  <c r="BG546" i="21" s="1"/>
  <c r="BG547" i="21" s="1"/>
  <c r="BG548" i="21" s="1"/>
  <c r="BG549" i="21" s="1"/>
  <c r="BG550" i="21" s="1"/>
  <c r="BG551" i="21" s="1"/>
  <c r="BG552" i="21" s="1"/>
  <c r="BG553" i="21" s="1"/>
  <c r="BG554" i="21" s="1"/>
  <c r="BG555" i="21" s="1"/>
  <c r="BG556" i="21" s="1"/>
  <c r="BG557" i="21" s="1"/>
  <c r="BG558" i="21" s="1"/>
  <c r="BG559" i="21" s="1"/>
  <c r="BG560" i="21" s="1"/>
  <c r="BG561" i="21" s="1"/>
  <c r="BG562" i="21" s="1"/>
  <c r="BG563" i="21" s="1"/>
  <c r="BG564" i="21" s="1"/>
  <c r="BG565" i="21" s="1"/>
  <c r="BG566" i="21" s="1"/>
  <c r="BG567" i="21" s="1"/>
  <c r="BG568" i="21" s="1"/>
  <c r="BG569" i="21" s="1"/>
  <c r="BG570" i="21" s="1"/>
  <c r="BG571" i="21" s="1"/>
  <c r="BG572" i="21" s="1"/>
  <c r="BG573" i="21" s="1"/>
  <c r="BG574" i="21" s="1"/>
  <c r="BG575" i="21" s="1"/>
  <c r="BG576" i="21" s="1"/>
  <c r="BG577" i="21" s="1"/>
  <c r="BG578" i="21" s="1"/>
  <c r="BG579" i="21" s="1"/>
  <c r="BG580" i="21" s="1"/>
  <c r="BG581" i="21" s="1"/>
  <c r="BG582" i="21" s="1"/>
  <c r="BG583" i="21" s="1"/>
  <c r="BG584" i="21" s="1"/>
  <c r="BG585" i="21" s="1"/>
  <c r="BG586" i="21" s="1"/>
  <c r="BG587" i="21" s="1"/>
  <c r="BG588" i="21" s="1"/>
  <c r="BG589" i="21" s="1"/>
  <c r="BG590" i="21" s="1"/>
  <c r="BG591" i="21" s="1"/>
  <c r="BG592" i="21" s="1"/>
  <c r="BG593" i="21" s="1"/>
  <c r="BG594" i="21" s="1"/>
  <c r="BG595" i="21" s="1"/>
  <c r="BG596" i="21" s="1"/>
  <c r="BG597" i="21" s="1"/>
  <c r="BG598" i="21" s="1"/>
  <c r="BG599" i="21" s="1"/>
  <c r="BG600" i="21" s="1"/>
  <c r="BG601" i="21" s="1"/>
  <c r="BG602" i="21" s="1"/>
  <c r="BG603" i="21" s="1"/>
  <c r="BG604" i="21" s="1"/>
  <c r="BG605" i="21" s="1"/>
  <c r="BG606" i="21" s="1"/>
  <c r="BG607" i="21" s="1"/>
  <c r="BG608" i="21" s="1"/>
  <c r="BG609" i="21" s="1"/>
  <c r="BG610" i="21" s="1"/>
  <c r="BG611" i="21" s="1"/>
  <c r="BG612" i="21" s="1"/>
  <c r="BG613" i="21" s="1"/>
  <c r="BG614" i="21" s="1"/>
  <c r="BG615" i="21" s="1"/>
  <c r="BG616" i="21" s="1"/>
  <c r="BG617" i="21" s="1"/>
  <c r="BG618" i="21" s="1"/>
  <c r="BG619" i="21" s="1"/>
  <c r="BG620" i="21" s="1"/>
  <c r="BG621" i="21" s="1"/>
  <c r="BG622" i="21" s="1"/>
  <c r="BG623" i="21" s="1"/>
  <c r="BG624" i="21" s="1"/>
  <c r="BG625" i="21" s="1"/>
  <c r="BG626" i="21" s="1"/>
  <c r="BG627" i="21" s="1"/>
  <c r="BG628" i="21" s="1"/>
  <c r="BG629" i="21" s="1"/>
  <c r="BG630" i="21" s="1"/>
  <c r="BG631" i="21" s="1"/>
  <c r="BG632" i="21" s="1"/>
  <c r="BG633" i="21" s="1"/>
  <c r="BG634" i="21" s="1"/>
  <c r="BG635" i="21" s="1"/>
  <c r="BG636" i="21" s="1"/>
  <c r="BG637" i="21" s="1"/>
  <c r="BG638" i="21" s="1"/>
  <c r="BG639" i="21" s="1"/>
  <c r="BG640" i="21" s="1"/>
  <c r="BG641" i="21" s="1"/>
  <c r="BG642" i="21" s="1"/>
  <c r="BG643" i="21" s="1"/>
  <c r="BG644" i="21" s="1"/>
  <c r="BG645" i="21" s="1"/>
  <c r="BG646" i="21" s="1"/>
  <c r="BG647" i="21" s="1"/>
  <c r="BG648" i="21" s="1"/>
  <c r="BG649" i="21" s="1"/>
  <c r="BG650" i="21" s="1"/>
  <c r="BG651" i="21" s="1"/>
  <c r="BG652" i="21" s="1"/>
  <c r="BG653" i="21" s="1"/>
  <c r="BG654" i="21" s="1"/>
  <c r="BG655" i="21" s="1"/>
  <c r="BG656" i="21" s="1"/>
  <c r="BG657" i="21" s="1"/>
  <c r="BG658" i="21" s="1"/>
  <c r="BG659" i="21" s="1"/>
  <c r="BG660" i="21" s="1"/>
  <c r="BG661" i="21" s="1"/>
  <c r="BG662" i="21" s="1"/>
  <c r="BG663" i="21" s="1"/>
  <c r="BG664" i="21" s="1"/>
  <c r="BG665" i="21" s="1"/>
  <c r="BG666" i="21" s="1"/>
  <c r="BG667" i="21" s="1"/>
  <c r="BG668" i="21" s="1"/>
  <c r="BG669" i="21" s="1"/>
  <c r="BG670" i="21" s="1"/>
  <c r="BG671" i="21" s="1"/>
  <c r="BG672" i="21" s="1"/>
  <c r="BG673" i="21" s="1"/>
  <c r="BG674" i="21" s="1"/>
  <c r="BG675" i="21" s="1"/>
  <c r="BG676" i="21" s="1"/>
  <c r="BG677" i="21" s="1"/>
  <c r="BG678" i="21" s="1"/>
  <c r="BG679" i="21" s="1"/>
  <c r="BG680" i="21" s="1"/>
  <c r="BG681" i="21" s="1"/>
  <c r="BG682" i="21" s="1"/>
  <c r="BG683" i="21" s="1"/>
  <c r="BG684" i="21" s="1"/>
  <c r="BG685" i="21" s="1"/>
  <c r="BG686" i="21" s="1"/>
  <c r="BG687" i="21" s="1"/>
  <c r="BG688" i="21" s="1"/>
  <c r="BG689" i="21" s="1"/>
  <c r="BG690" i="21" s="1"/>
  <c r="BG691" i="21" s="1"/>
  <c r="BG692" i="21" s="1"/>
  <c r="BG693" i="21" s="1"/>
  <c r="BG694" i="21" s="1"/>
  <c r="BG695" i="21" s="1"/>
  <c r="BG696" i="21" s="1"/>
  <c r="BG697" i="21" s="1"/>
  <c r="BG698" i="21" s="1"/>
  <c r="BG699" i="21" s="1"/>
  <c r="BG700" i="21" s="1"/>
  <c r="BG701" i="21" s="1"/>
  <c r="BG702" i="21" s="1"/>
  <c r="BG703" i="21" s="1"/>
  <c r="BG704" i="21" s="1"/>
  <c r="BG705" i="21" s="1"/>
  <c r="BG706" i="21" s="1"/>
  <c r="BG707" i="21" s="1"/>
  <c r="BG708" i="21" s="1"/>
  <c r="BG709" i="21" s="1"/>
  <c r="BG710" i="21" s="1"/>
  <c r="BG711" i="21" s="1"/>
  <c r="BG712" i="21" s="1"/>
  <c r="BG713" i="21" s="1"/>
  <c r="BG714" i="21" s="1"/>
  <c r="BG715" i="21" s="1"/>
  <c r="BG716" i="21" s="1"/>
  <c r="BG717" i="21" s="1"/>
  <c r="BG718" i="21" s="1"/>
  <c r="BG719" i="21" s="1"/>
  <c r="BG720" i="21" s="1"/>
  <c r="BG721" i="21" s="1"/>
  <c r="BG722" i="21" s="1"/>
  <c r="BG723" i="21" s="1"/>
  <c r="BG724" i="21" s="1"/>
  <c r="BG725" i="21" s="1"/>
  <c r="BG726" i="21" s="1"/>
  <c r="BG727" i="21" s="1"/>
  <c r="BG728" i="21" s="1"/>
  <c r="BG729" i="21" s="1"/>
  <c r="BG730" i="21" s="1"/>
  <c r="BG731" i="21" s="1"/>
  <c r="BG732" i="21" s="1"/>
  <c r="BG733" i="21" s="1"/>
  <c r="BG734" i="21" s="1"/>
  <c r="BG735" i="21" s="1"/>
  <c r="BG736" i="21" s="1"/>
  <c r="BG737" i="21" s="1"/>
  <c r="BG738" i="21" s="1"/>
  <c r="BG739" i="21" s="1"/>
  <c r="BG740" i="21" s="1"/>
  <c r="BG741" i="21" s="1"/>
  <c r="BG742" i="21" s="1"/>
  <c r="BG743" i="21" s="1"/>
  <c r="BG744" i="21" s="1"/>
  <c r="BG745" i="21" s="1"/>
  <c r="BG746" i="21" s="1"/>
  <c r="BG747" i="21" s="1"/>
  <c r="BG748" i="21" s="1"/>
  <c r="BG749" i="21" s="1"/>
  <c r="BG750" i="21" s="1"/>
  <c r="BG751" i="21" s="1"/>
  <c r="BG752" i="21" s="1"/>
  <c r="BG753" i="21" s="1"/>
  <c r="BG754" i="21" s="1"/>
  <c r="BG755" i="21" s="1"/>
  <c r="BG756" i="21" s="1"/>
  <c r="BG757" i="21" s="1"/>
  <c r="BG758" i="21" s="1"/>
  <c r="BG759" i="21" s="1"/>
  <c r="BG760" i="21" s="1"/>
  <c r="BG761" i="21" s="1"/>
  <c r="BG762" i="21" s="1"/>
  <c r="BG763" i="21" s="1"/>
  <c r="BG764" i="21" s="1"/>
  <c r="BG765" i="21" s="1"/>
  <c r="BG766" i="21" s="1"/>
  <c r="BG767" i="21" s="1"/>
  <c r="BG768" i="21" s="1"/>
  <c r="BG769" i="21" s="1"/>
  <c r="BG770" i="21" s="1"/>
  <c r="BG771" i="21" s="1"/>
  <c r="BG772" i="21" s="1"/>
  <c r="BG773" i="21" s="1"/>
  <c r="BG774" i="21" s="1"/>
  <c r="BG775" i="21" s="1"/>
  <c r="BG776" i="21" s="1"/>
  <c r="BG777" i="21" s="1"/>
  <c r="BG778" i="21" s="1"/>
  <c r="BG779" i="21" s="1"/>
  <c r="BG780" i="21" s="1"/>
  <c r="BG781" i="21" s="1"/>
  <c r="BG782" i="21" s="1"/>
  <c r="BG783" i="21" s="1"/>
  <c r="BG784" i="21" s="1"/>
  <c r="BG785" i="21" s="1"/>
  <c r="BG786" i="21" s="1"/>
  <c r="BG787" i="21" s="1"/>
  <c r="BG788" i="21" s="1"/>
  <c r="BG789" i="21" s="1"/>
  <c r="BG790" i="21" s="1"/>
  <c r="BG791" i="21" s="1"/>
  <c r="BG792" i="21" s="1"/>
  <c r="BG793" i="21" s="1"/>
  <c r="BG794" i="21" s="1"/>
  <c r="BG795" i="21" s="1"/>
  <c r="BG796" i="21" s="1"/>
  <c r="BG797" i="21" s="1"/>
  <c r="BG798" i="21" s="1"/>
  <c r="BG799" i="21" s="1"/>
  <c r="BG800" i="21" s="1"/>
  <c r="BG801" i="21" s="1"/>
  <c r="BG802" i="21" s="1"/>
  <c r="BG803" i="21" s="1"/>
  <c r="BG804" i="21" s="1"/>
  <c r="BG805" i="21" s="1"/>
  <c r="BG806" i="21" s="1"/>
  <c r="BG807" i="21" s="1"/>
  <c r="BG808" i="21" s="1"/>
  <c r="BG809" i="21" s="1"/>
  <c r="BG810" i="21" s="1"/>
  <c r="BG811" i="21" s="1"/>
  <c r="BG812" i="21" s="1"/>
  <c r="BG813" i="21" s="1"/>
  <c r="BG814" i="21" s="1"/>
  <c r="BG815" i="21" s="1"/>
  <c r="BG816" i="21" s="1"/>
  <c r="BG817" i="21" s="1"/>
  <c r="BG818" i="21" s="1"/>
  <c r="BG819" i="21" s="1"/>
  <c r="BG820" i="21" s="1"/>
  <c r="BG821" i="21" s="1"/>
  <c r="BG822" i="21" s="1"/>
  <c r="BG823" i="21" s="1"/>
  <c r="BG824" i="21" s="1"/>
  <c r="BG825" i="21" s="1"/>
  <c r="BG826" i="21" s="1"/>
  <c r="BG827" i="21" s="1"/>
  <c r="BG828" i="21" s="1"/>
  <c r="BG829" i="21" s="1"/>
  <c r="BG830" i="21" s="1"/>
  <c r="BG831" i="21" s="1"/>
  <c r="BG832" i="21" s="1"/>
  <c r="BG833" i="21" s="1"/>
  <c r="BG834" i="21" s="1"/>
  <c r="BG835" i="21" s="1"/>
  <c r="BG836" i="21" s="1"/>
  <c r="BG837" i="21" s="1"/>
  <c r="BG838" i="21" s="1"/>
  <c r="BG839" i="21" s="1"/>
  <c r="BG840" i="21" s="1"/>
  <c r="BG841" i="21" s="1"/>
  <c r="BG842" i="21" s="1"/>
  <c r="BG843" i="21" s="1"/>
  <c r="BG844" i="21" s="1"/>
  <c r="BG845" i="21" s="1"/>
  <c r="BG846" i="21" s="1"/>
  <c r="BG847" i="21" s="1"/>
  <c r="BG848" i="21" s="1"/>
  <c r="BG849" i="21" s="1"/>
  <c r="BG850" i="21" s="1"/>
  <c r="BG851" i="21" s="1"/>
  <c r="BG852" i="21" s="1"/>
  <c r="BG853" i="21" s="1"/>
  <c r="BG854" i="21" s="1"/>
  <c r="BG855" i="21" s="1"/>
  <c r="BG856" i="21" s="1"/>
  <c r="BG857" i="21" s="1"/>
  <c r="BG858" i="21" s="1"/>
  <c r="BG859" i="21" s="1"/>
  <c r="BG860" i="21" s="1"/>
  <c r="BG861" i="21" s="1"/>
  <c r="BG862" i="21" s="1"/>
  <c r="BG863" i="21" s="1"/>
  <c r="BG864" i="21" s="1"/>
  <c r="BG865" i="21" s="1"/>
  <c r="BG866" i="21" s="1"/>
  <c r="BG867" i="21" s="1"/>
  <c r="BG868" i="21" s="1"/>
  <c r="BG869" i="21" s="1"/>
  <c r="BG870" i="21" s="1"/>
  <c r="BG871" i="21" s="1"/>
  <c r="BG872" i="21" s="1"/>
  <c r="BG873" i="21" s="1"/>
  <c r="BG874" i="21" s="1"/>
  <c r="BG875" i="21" s="1"/>
  <c r="BG876" i="21" s="1"/>
  <c r="BG877" i="21" s="1"/>
  <c r="BG878" i="21" s="1"/>
  <c r="BG879" i="21" s="1"/>
  <c r="BG880" i="21" s="1"/>
  <c r="BG881" i="21" s="1"/>
  <c r="BG882" i="21" s="1"/>
  <c r="BG883" i="21" s="1"/>
  <c r="BG884" i="21" s="1"/>
  <c r="BG885" i="21" s="1"/>
  <c r="BG886" i="21" s="1"/>
  <c r="BG887" i="21" s="1"/>
  <c r="BG888" i="21" s="1"/>
  <c r="BG889" i="21" s="1"/>
  <c r="BG890" i="21" s="1"/>
  <c r="BG891" i="21" s="1"/>
  <c r="BG892" i="21" s="1"/>
  <c r="BG893" i="21" s="1"/>
  <c r="BG894" i="21" s="1"/>
  <c r="BG895" i="21" s="1"/>
  <c r="BG896" i="21" s="1"/>
  <c r="BG897" i="21" s="1"/>
  <c r="BG898" i="21" s="1"/>
  <c r="BG899" i="21" s="1"/>
  <c r="BG900" i="21" s="1"/>
  <c r="BG901" i="21" s="1"/>
  <c r="BG902" i="21" s="1"/>
  <c r="BG903" i="21" s="1"/>
  <c r="BG904" i="21" s="1"/>
  <c r="BG905" i="21" s="1"/>
  <c r="BG906" i="21" s="1"/>
  <c r="BG907" i="21" s="1"/>
  <c r="BG908" i="21" s="1"/>
  <c r="BG909" i="21" s="1"/>
  <c r="BG910" i="21" s="1"/>
  <c r="BG911" i="21" s="1"/>
  <c r="BG912" i="21" s="1"/>
  <c r="BG913" i="21" s="1"/>
  <c r="BG914" i="21" s="1"/>
  <c r="BG915" i="21" s="1"/>
  <c r="BG916" i="21" s="1"/>
  <c r="BG917" i="21" s="1"/>
  <c r="BG918" i="21" s="1"/>
  <c r="BG919" i="21" s="1"/>
  <c r="BG920" i="21" s="1"/>
  <c r="BG921" i="21" s="1"/>
  <c r="BG922" i="21" s="1"/>
  <c r="BG923" i="21" s="1"/>
  <c r="BG924" i="21" s="1"/>
  <c r="BG925" i="21" s="1"/>
  <c r="BG926" i="21" s="1"/>
  <c r="BG927" i="21" s="1"/>
  <c r="BG928" i="21" s="1"/>
  <c r="BG929" i="21" s="1"/>
  <c r="BG930" i="21" s="1"/>
  <c r="BG931" i="21" s="1"/>
  <c r="BG932" i="21" s="1"/>
  <c r="BG933" i="21" s="1"/>
  <c r="BG934" i="21" s="1"/>
  <c r="BG935" i="21" s="1"/>
  <c r="BG936" i="21" s="1"/>
  <c r="BG937" i="21" s="1"/>
  <c r="BG938" i="21" s="1"/>
  <c r="BG939" i="21" s="1"/>
  <c r="BG940" i="21" s="1"/>
  <c r="BG941" i="21" s="1"/>
  <c r="BG942" i="21" s="1"/>
  <c r="BG943" i="21" s="1"/>
  <c r="BG944" i="21" s="1"/>
  <c r="BG945" i="21" s="1"/>
  <c r="BG946" i="21" s="1"/>
  <c r="BG947" i="21" s="1"/>
  <c r="BG948" i="21" s="1"/>
  <c r="BG949" i="21" s="1"/>
  <c r="BG950" i="21" s="1"/>
  <c r="BG951" i="21" s="1"/>
  <c r="BG952" i="21" s="1"/>
  <c r="BG953" i="21" s="1"/>
  <c r="BG954" i="21" s="1"/>
  <c r="BG955" i="21" s="1"/>
  <c r="BG956" i="21" s="1"/>
  <c r="BG957" i="21" s="1"/>
  <c r="BG958" i="21" s="1"/>
  <c r="BG959" i="21" s="1"/>
  <c r="BG960" i="21" s="1"/>
  <c r="BG961" i="21" s="1"/>
  <c r="BG962" i="21" s="1"/>
  <c r="BG963" i="21" s="1"/>
  <c r="BG964" i="21" s="1"/>
  <c r="BG965" i="21" s="1"/>
  <c r="BG966" i="21" s="1"/>
  <c r="BG967" i="21" s="1"/>
  <c r="BG968" i="21" s="1"/>
  <c r="BG969" i="21" s="1"/>
  <c r="BG970" i="21" s="1"/>
  <c r="BG971" i="21" s="1"/>
  <c r="BG972" i="21" s="1"/>
  <c r="BG973" i="21" s="1"/>
  <c r="BG974" i="21" s="1"/>
  <c r="BG975" i="21" s="1"/>
  <c r="BG976" i="21" s="1"/>
  <c r="BG977" i="21" s="1"/>
  <c r="BG978" i="21" s="1"/>
  <c r="BG979" i="21" s="1"/>
  <c r="BG980" i="21" s="1"/>
  <c r="BG981" i="21" s="1"/>
  <c r="BG982" i="21" s="1"/>
  <c r="BG983" i="21" s="1"/>
  <c r="BG984" i="21" s="1"/>
  <c r="BG985" i="21" s="1"/>
  <c r="BG986" i="21" s="1"/>
  <c r="BG987" i="21" s="1"/>
  <c r="BG988" i="21" s="1"/>
  <c r="BG989" i="21" s="1"/>
  <c r="BG990" i="21" s="1"/>
  <c r="BG991" i="21" s="1"/>
  <c r="BG992" i="21" s="1"/>
  <c r="BG993" i="21" s="1"/>
  <c r="BG994" i="21" s="1"/>
  <c r="BG995" i="21" s="1"/>
  <c r="BG996" i="21" s="1"/>
  <c r="BG997" i="21" s="1"/>
  <c r="BG998" i="21" s="1"/>
  <c r="BG999" i="21" s="1"/>
  <c r="BG1000" i="21" s="1"/>
  <c r="BG1001" i="21" s="1"/>
  <c r="BG1002" i="21" s="1"/>
  <c r="BG1003" i="21" s="1"/>
  <c r="BG1004" i="21" s="1"/>
  <c r="BG1005" i="21" s="1"/>
  <c r="BG1006" i="21" s="1"/>
  <c r="BG1007" i="21" s="1"/>
  <c r="BG1008" i="21" s="1"/>
  <c r="BG1009" i="21" s="1"/>
  <c r="BG1010" i="21" s="1"/>
  <c r="BG1011" i="21" s="1"/>
  <c r="BG1012" i="21" s="1"/>
  <c r="BG1013" i="21" s="1"/>
  <c r="BG1014" i="21" s="1"/>
  <c r="BG1015" i="21" s="1"/>
  <c r="BG1016" i="21" s="1"/>
  <c r="BG1017" i="21" s="1"/>
  <c r="BG1018" i="21" s="1"/>
  <c r="BG1019" i="21" s="1"/>
  <c r="BG1020" i="21" s="1"/>
  <c r="BG1021" i="21" s="1"/>
  <c r="BG1022" i="21" s="1"/>
  <c r="BG1023" i="21" s="1"/>
  <c r="BG1024" i="21" s="1"/>
  <c r="BG1025" i="21" s="1"/>
  <c r="BG1026" i="21" s="1"/>
  <c r="BG1027" i="21" s="1"/>
  <c r="BG1028" i="21" s="1"/>
  <c r="BG1029" i="21" s="1"/>
  <c r="BG1030" i="21" s="1"/>
  <c r="BG1031" i="21" s="1"/>
  <c r="BG1032" i="21" s="1"/>
  <c r="BG1033" i="21" s="1"/>
  <c r="BG1034" i="21" s="1"/>
  <c r="BG1035" i="21" s="1"/>
  <c r="BG1036" i="21" s="1"/>
  <c r="BG1037" i="21" s="1"/>
  <c r="BG1038" i="21" s="1"/>
  <c r="BG1039" i="21" s="1"/>
  <c r="BG1040" i="21" s="1"/>
  <c r="BG1041" i="21" s="1"/>
  <c r="BG1042" i="21" s="1"/>
  <c r="BG1043" i="21" s="1"/>
  <c r="BG1044" i="21" s="1"/>
  <c r="BG1045" i="21" s="1"/>
  <c r="BG1046" i="21" s="1"/>
  <c r="BG1047" i="21" s="1"/>
  <c r="BG1048" i="21" s="1"/>
  <c r="BG1049" i="21" s="1"/>
  <c r="BG1050" i="21" s="1"/>
  <c r="BG1051" i="21" s="1"/>
  <c r="BG1052" i="21" s="1"/>
  <c r="BG1053" i="21" s="1"/>
  <c r="BG1054" i="21" s="1"/>
  <c r="BG1055" i="21" s="1"/>
  <c r="BG1056" i="21" s="1"/>
  <c r="BG1057" i="21" s="1"/>
  <c r="BG1058" i="21" s="1"/>
  <c r="BG1059" i="21" s="1"/>
  <c r="BG1060" i="21" s="1"/>
  <c r="BG1061" i="21" s="1"/>
  <c r="BG1062" i="21" s="1"/>
  <c r="BG1063" i="21" s="1"/>
  <c r="BG1064" i="21" s="1"/>
  <c r="BG1065" i="21" s="1"/>
  <c r="BG1066" i="21" s="1"/>
  <c r="BG1067" i="21" s="1"/>
  <c r="BG1068" i="21" s="1"/>
  <c r="BG1069" i="21" s="1"/>
  <c r="BG1070" i="21" s="1"/>
  <c r="BG1071" i="21" s="1"/>
  <c r="BG1072" i="21" s="1"/>
  <c r="BG1073" i="21" s="1"/>
  <c r="BG1074" i="21" s="1"/>
  <c r="BG1075" i="21" s="1"/>
  <c r="BG1076" i="21" s="1"/>
  <c r="BG1077" i="21" s="1"/>
  <c r="BG1078" i="21" s="1"/>
  <c r="BG1079" i="21" s="1"/>
  <c r="BG1080" i="21" s="1"/>
  <c r="BG1081" i="21" s="1"/>
  <c r="BG1082" i="21" s="1"/>
  <c r="BG1083" i="21" s="1"/>
  <c r="BG1084" i="21" s="1"/>
  <c r="BG1085" i="21" s="1"/>
  <c r="BG1086" i="21" s="1"/>
  <c r="BG1087" i="21" s="1"/>
  <c r="BG1088" i="21" s="1"/>
  <c r="BG1089" i="21" s="1"/>
  <c r="BG1090" i="21" s="1"/>
  <c r="BG1091" i="21" s="1"/>
  <c r="BG1092" i="21" s="1"/>
  <c r="BG1093" i="21" s="1"/>
  <c r="BG1094" i="21" s="1"/>
  <c r="BG1095" i="21" s="1"/>
  <c r="BG1096" i="21" s="1"/>
  <c r="BG1097" i="21" s="1"/>
  <c r="BG1098" i="21" s="1"/>
  <c r="BG1099" i="21" s="1"/>
  <c r="BG1100" i="21" s="1"/>
  <c r="BG1101" i="21" s="1"/>
  <c r="BG1102" i="21" s="1"/>
  <c r="BG1103" i="21" s="1"/>
  <c r="BG1104" i="21" s="1"/>
  <c r="BG1105" i="21" s="1"/>
  <c r="BG1106" i="21" s="1"/>
  <c r="BG1107" i="21" s="1"/>
  <c r="BG1108" i="21" s="1"/>
  <c r="BG1109" i="21" s="1"/>
  <c r="BG1110" i="21" s="1"/>
  <c r="BG1111" i="21" s="1"/>
  <c r="BG1112" i="21" s="1"/>
  <c r="BG1113" i="21" s="1"/>
  <c r="BG1114" i="21" s="1"/>
  <c r="BG1115" i="21" s="1"/>
  <c r="BG1116" i="21" s="1"/>
  <c r="BG1117" i="21" s="1"/>
  <c r="BG1118" i="21" s="1"/>
  <c r="BG1119" i="21" s="1"/>
  <c r="BG1120" i="21" s="1"/>
  <c r="BG1121" i="21" s="1"/>
  <c r="BG1122" i="21" s="1"/>
  <c r="BG1123" i="21" s="1"/>
  <c r="BG1124" i="21" s="1"/>
  <c r="BG1125" i="21" s="1"/>
  <c r="BG1126" i="21" s="1"/>
  <c r="BG1127" i="21" s="1"/>
  <c r="BG1128" i="21" s="1"/>
  <c r="BG1129" i="21" s="1"/>
  <c r="BG1130" i="21" s="1"/>
  <c r="BG1131" i="21" s="1"/>
  <c r="BG1132" i="21" s="1"/>
  <c r="BG1133" i="21" s="1"/>
  <c r="BG1134" i="21" s="1"/>
  <c r="BG1135" i="21" s="1"/>
  <c r="BG1136" i="21" s="1"/>
  <c r="BG1137" i="21" s="1"/>
  <c r="BG1138" i="21" s="1"/>
  <c r="BG1139" i="21" s="1"/>
  <c r="BG1140" i="21" s="1"/>
  <c r="BG1141" i="21" s="1"/>
  <c r="BG1142" i="21" s="1"/>
  <c r="BG1143" i="21" s="1"/>
  <c r="BG1144" i="21" s="1"/>
  <c r="BG1145" i="21" s="1"/>
  <c r="BG1146" i="21" s="1"/>
  <c r="BG1147" i="21" s="1"/>
  <c r="BG1148" i="21" s="1"/>
  <c r="BG1149" i="21" s="1"/>
  <c r="BG1150" i="21" s="1"/>
  <c r="BG1151" i="21" s="1"/>
  <c r="BG1152" i="21" s="1"/>
  <c r="BG1153" i="21" s="1"/>
  <c r="BG1154" i="21" s="1"/>
  <c r="BG1155" i="21" s="1"/>
  <c r="BG1156" i="21" s="1"/>
  <c r="BG1157" i="21" s="1"/>
  <c r="BG1158" i="21" s="1"/>
  <c r="BG1159" i="21" s="1"/>
  <c r="BG1160" i="21" s="1"/>
  <c r="BG1161" i="21" s="1"/>
  <c r="BG1162" i="21" s="1"/>
  <c r="BG1163" i="21" s="1"/>
  <c r="BG1164" i="21" s="1"/>
  <c r="BG1165" i="21" s="1"/>
  <c r="BG1166" i="21" s="1"/>
  <c r="BG1167" i="21" s="1"/>
  <c r="BG1168" i="21" s="1"/>
  <c r="BG1169" i="21" s="1"/>
  <c r="BG1170" i="21" s="1"/>
  <c r="BG1171" i="21" s="1"/>
  <c r="BG1172" i="21" s="1"/>
  <c r="BG1173" i="21" s="1"/>
  <c r="BG1174" i="21" s="1"/>
  <c r="BG1175" i="21" s="1"/>
  <c r="BG1176" i="21" s="1"/>
  <c r="BG1177" i="21" s="1"/>
  <c r="BG1178" i="21" s="1"/>
  <c r="BG1179" i="21" s="1"/>
  <c r="BG1180" i="21" s="1"/>
  <c r="BG1181" i="21" s="1"/>
  <c r="BG1182" i="21" s="1"/>
  <c r="BG1183" i="21" s="1"/>
  <c r="BG1184" i="21" s="1"/>
  <c r="BG1185" i="21" s="1"/>
  <c r="BG1186" i="21" s="1"/>
  <c r="BG1187" i="21" s="1"/>
  <c r="BG1188" i="21" s="1"/>
  <c r="BG1189" i="21" s="1"/>
  <c r="BG1190" i="21" s="1"/>
  <c r="BG1191" i="21" s="1"/>
  <c r="BG1192" i="21" s="1"/>
  <c r="BG1193" i="21" s="1"/>
  <c r="BG1194" i="21" s="1"/>
  <c r="BG1195" i="21" s="1"/>
  <c r="BG1196" i="21" s="1"/>
  <c r="BG1197" i="21" s="1"/>
  <c r="BG1198" i="21" s="1"/>
  <c r="BG1199" i="21" s="1"/>
  <c r="BG1200" i="21" s="1"/>
  <c r="BG1201" i="21" s="1"/>
  <c r="BG1202" i="21" s="1"/>
  <c r="BG1203" i="21" s="1"/>
  <c r="BG1204" i="21" s="1"/>
  <c r="BG1205" i="21" s="1"/>
  <c r="BG1206" i="21" s="1"/>
  <c r="BG1207" i="21" s="1"/>
  <c r="BG1208" i="21" s="1"/>
  <c r="BG1209" i="21" s="1"/>
  <c r="BG1210" i="21" s="1"/>
  <c r="BG1211" i="21" s="1"/>
  <c r="BG1212" i="21" s="1"/>
  <c r="BG1213" i="21" s="1"/>
  <c r="BG1214" i="21" s="1"/>
  <c r="BG1215" i="21" s="1"/>
  <c r="BG1216" i="21" s="1"/>
  <c r="BG1217" i="21" s="1"/>
  <c r="BG1218" i="21" s="1"/>
  <c r="BG1219" i="21" s="1"/>
  <c r="BG1220" i="21" s="1"/>
  <c r="BG1221" i="21" s="1"/>
  <c r="BG1222" i="21" s="1"/>
  <c r="BG1223" i="21" s="1"/>
  <c r="BG1224" i="21" s="1"/>
  <c r="BG1225" i="21" s="1"/>
  <c r="BG1226" i="21" s="1"/>
  <c r="BG1227" i="21" s="1"/>
  <c r="BG1228" i="21" s="1"/>
  <c r="BG1229" i="21" s="1"/>
  <c r="BG1230" i="21" s="1"/>
  <c r="BG1231" i="21" s="1"/>
  <c r="BG1232" i="21" s="1"/>
  <c r="BG1233" i="21" s="1"/>
  <c r="BG1234" i="21" s="1"/>
  <c r="BG1235" i="21" s="1"/>
  <c r="BG1236" i="21" s="1"/>
  <c r="BG1237" i="21" s="1"/>
  <c r="BG1238" i="21" s="1"/>
  <c r="BG1239" i="21" s="1"/>
  <c r="BG1240" i="21" s="1"/>
  <c r="BG1241" i="21" s="1"/>
  <c r="BG1242" i="21" s="1"/>
  <c r="BG1243" i="21" s="1"/>
  <c r="BG1244" i="21" s="1"/>
  <c r="BG1245" i="21" s="1"/>
  <c r="BG1246" i="21" s="1"/>
  <c r="BG1247" i="21" s="1"/>
  <c r="BG1248" i="21" s="1"/>
  <c r="BG1249" i="21" s="1"/>
  <c r="BG1250" i="21" s="1"/>
  <c r="BG1251" i="21" s="1"/>
  <c r="BG1252" i="21" s="1"/>
  <c r="BG1253" i="21" s="1"/>
  <c r="BG1254" i="21" s="1"/>
  <c r="BG1255" i="21" s="1"/>
  <c r="BG1256" i="21" s="1"/>
  <c r="BG1257" i="21" s="1"/>
  <c r="BG1258" i="21" s="1"/>
  <c r="BG1259" i="21" s="1"/>
  <c r="BG1260" i="21" s="1"/>
  <c r="BG1261" i="21" s="1"/>
  <c r="BG1262" i="21" s="1"/>
  <c r="BG1263" i="21" s="1"/>
  <c r="BG1264" i="21" s="1"/>
  <c r="BG1265" i="21" s="1"/>
  <c r="BG1266" i="21" s="1"/>
  <c r="BG1267" i="21" s="1"/>
  <c r="BG1268" i="21" s="1"/>
  <c r="BG1269" i="21" s="1"/>
  <c r="BG1270" i="21" s="1"/>
  <c r="BG1271" i="21" s="1"/>
  <c r="BG1272" i="21" s="1"/>
  <c r="BG1273" i="21" s="1"/>
  <c r="BG1274" i="21" s="1"/>
  <c r="BG1275" i="21" s="1"/>
  <c r="BG1276" i="21" s="1"/>
  <c r="BG1277" i="21" s="1"/>
  <c r="BG1278" i="21" s="1"/>
  <c r="BG1279" i="21" s="1"/>
  <c r="BG1280" i="21" s="1"/>
  <c r="BG1281" i="21" s="1"/>
  <c r="BG1282" i="21" s="1"/>
  <c r="BG1283" i="21" s="1"/>
  <c r="BG1284" i="21" s="1"/>
  <c r="BG1285" i="21" s="1"/>
  <c r="BG1286" i="21" s="1"/>
  <c r="BG1287" i="21" s="1"/>
  <c r="BG1288" i="21" s="1"/>
  <c r="BG1289" i="21" s="1"/>
  <c r="BG1290" i="21" s="1"/>
  <c r="BG1291" i="21" s="1"/>
  <c r="BG1292" i="21" s="1"/>
  <c r="BG1293" i="21" s="1"/>
  <c r="BG1294" i="21" s="1"/>
  <c r="BG1295" i="21" s="1"/>
  <c r="BG1296" i="21" s="1"/>
  <c r="BG1297" i="21" s="1"/>
  <c r="BG1298" i="21" s="1"/>
  <c r="BG1299" i="21" s="1"/>
  <c r="BG1300" i="21" s="1"/>
  <c r="BG1301" i="21" s="1"/>
  <c r="BG1302" i="21" s="1"/>
  <c r="BG1303" i="21" s="1"/>
  <c r="BG1304" i="21" s="1"/>
  <c r="BG1305" i="21" s="1"/>
  <c r="BG1306" i="21" s="1"/>
  <c r="BG1307" i="21" s="1"/>
  <c r="BG1308" i="21" s="1"/>
  <c r="BG1309" i="21" s="1"/>
  <c r="BG1310" i="21" s="1"/>
  <c r="BG1311" i="21" s="1"/>
  <c r="BG1312" i="21" s="1"/>
  <c r="BG1313" i="21" s="1"/>
  <c r="BG1314" i="21" s="1"/>
  <c r="BG1315" i="21" s="1"/>
  <c r="BG1316" i="21" s="1"/>
  <c r="BG1317" i="21" s="1"/>
  <c r="BG1318" i="21" s="1"/>
  <c r="BG1319" i="21" s="1"/>
  <c r="BG1320" i="21" s="1"/>
  <c r="BG1321" i="21" s="1"/>
  <c r="BG1322" i="21" s="1"/>
  <c r="BG1323" i="21" s="1"/>
  <c r="BG1324" i="21" s="1"/>
  <c r="BG1325" i="21" s="1"/>
  <c r="BG1326" i="21" s="1"/>
  <c r="BG1327" i="21" s="1"/>
  <c r="BG1328" i="21" s="1"/>
  <c r="BG1329" i="21" s="1"/>
  <c r="BG1330" i="21" s="1"/>
  <c r="BG1331" i="21" s="1"/>
  <c r="BG1332" i="21" s="1"/>
  <c r="BG1333" i="21" s="1"/>
  <c r="BG1334" i="21" s="1"/>
  <c r="BG1335" i="21" s="1"/>
  <c r="BG1336" i="21" s="1"/>
  <c r="BG1337" i="21" s="1"/>
  <c r="BG1338" i="21" s="1"/>
  <c r="BG1339" i="21" s="1"/>
  <c r="BG1340" i="21" s="1"/>
  <c r="BG1341" i="21" s="1"/>
  <c r="BG1342" i="21" s="1"/>
  <c r="BG1343" i="21" s="1"/>
  <c r="BG1344" i="21" s="1"/>
  <c r="BG1345" i="21" s="1"/>
  <c r="BG1346" i="21" s="1"/>
  <c r="BG1347" i="21" s="1"/>
  <c r="BG1348" i="21" s="1"/>
  <c r="BG1349" i="21" s="1"/>
  <c r="BG1350" i="21" s="1"/>
  <c r="BG1351" i="21" s="1"/>
  <c r="BG1352" i="21" s="1"/>
  <c r="BG1353" i="21" s="1"/>
  <c r="BG1354" i="21" s="1"/>
  <c r="BG1355" i="21" s="1"/>
  <c r="BG1356" i="21" s="1"/>
  <c r="BG1357" i="21" s="1"/>
  <c r="BG1358" i="21" s="1"/>
  <c r="BG1359" i="21" s="1"/>
  <c r="BG1360" i="21" s="1"/>
  <c r="BG1361" i="21" s="1"/>
  <c r="BG1362" i="21" s="1"/>
  <c r="BG1363" i="21" s="1"/>
  <c r="BG1364" i="21" s="1"/>
  <c r="BG1365" i="21" s="1"/>
  <c r="BG1366" i="21" s="1"/>
  <c r="BG1367" i="21" s="1"/>
  <c r="BG1368" i="21" s="1"/>
  <c r="BG1369" i="21" s="1"/>
  <c r="BG1370" i="21" s="1"/>
  <c r="BG1371" i="21" s="1"/>
  <c r="BG1372" i="21" s="1"/>
  <c r="BG1373" i="21" s="1"/>
  <c r="BG1374" i="21" s="1"/>
  <c r="BG1375" i="21" s="1"/>
  <c r="BG1376" i="21" s="1"/>
  <c r="BG1377" i="21" s="1"/>
  <c r="BG1378" i="21" s="1"/>
  <c r="BG1379" i="21" s="1"/>
  <c r="BG1380" i="21" s="1"/>
  <c r="BG1381" i="21" s="1"/>
  <c r="BG1382" i="21" s="1"/>
  <c r="BG1383" i="21" s="1"/>
  <c r="BG1384" i="21" s="1"/>
  <c r="BG1385" i="21" s="1"/>
  <c r="BG1386" i="21" s="1"/>
  <c r="BG1387" i="21" s="1"/>
  <c r="BG1388" i="21" s="1"/>
  <c r="BG1389" i="21" s="1"/>
  <c r="BG1390" i="21" s="1"/>
  <c r="BG1391" i="21" s="1"/>
  <c r="BG1392" i="21" s="1"/>
  <c r="BG1393" i="21" s="1"/>
  <c r="BG1394" i="21" s="1"/>
  <c r="BG1395" i="21" s="1"/>
  <c r="BG1396" i="21" s="1"/>
  <c r="BG1397" i="21" s="1"/>
  <c r="BG1398" i="21" s="1"/>
  <c r="BG1399" i="21" s="1"/>
  <c r="BG1400" i="21" s="1"/>
  <c r="BG1401" i="21" s="1"/>
  <c r="BG1402" i="21" s="1"/>
  <c r="BG1403" i="21" s="1"/>
  <c r="BG1404" i="21" s="1"/>
  <c r="BG1405" i="21" s="1"/>
  <c r="BG1406" i="21" s="1"/>
  <c r="BG1407" i="21" s="1"/>
  <c r="BG1408" i="21" s="1"/>
  <c r="BG1409" i="21" s="1"/>
  <c r="BG1410" i="21" s="1"/>
  <c r="BG1411" i="21" s="1"/>
  <c r="BG1412" i="21" s="1"/>
  <c r="BG1413" i="21" s="1"/>
  <c r="BG1414" i="21" s="1"/>
  <c r="BG1415" i="21" s="1"/>
  <c r="BG1416" i="21" s="1"/>
  <c r="BG1417" i="21" s="1"/>
  <c r="BG1418" i="21" s="1"/>
  <c r="BG1419" i="21" s="1"/>
  <c r="BG1420" i="21" s="1"/>
  <c r="BG1421" i="21" s="1"/>
  <c r="BG1422" i="21" s="1"/>
  <c r="BG1423" i="21" s="1"/>
  <c r="BG1424" i="21" s="1"/>
  <c r="BG1425" i="21" s="1"/>
  <c r="BG1426" i="21" s="1"/>
  <c r="BG1427" i="21" s="1"/>
  <c r="BG1428" i="21" s="1"/>
  <c r="BG1429" i="21" s="1"/>
  <c r="BG1430" i="21" s="1"/>
  <c r="BG1431" i="21" s="1"/>
  <c r="BG1432" i="21" s="1"/>
  <c r="BG1433" i="21" s="1"/>
  <c r="BG1434" i="21" s="1"/>
  <c r="BG1435" i="21" s="1"/>
  <c r="BG1436" i="21" s="1"/>
  <c r="BG1437" i="21" s="1"/>
  <c r="BG1438" i="21" s="1"/>
  <c r="BG1439" i="21" s="1"/>
  <c r="BG1440" i="21" s="1"/>
  <c r="BG1441" i="21" s="1"/>
  <c r="BG1442" i="21" s="1"/>
  <c r="BG1443" i="21" s="1"/>
  <c r="BG1444" i="21" s="1"/>
  <c r="BG1445" i="21" s="1"/>
  <c r="BG1446" i="21" s="1"/>
  <c r="BG1447" i="21" s="1"/>
  <c r="BG1448" i="21" s="1"/>
  <c r="BG1449" i="21" s="1"/>
  <c r="BG1450" i="21" s="1"/>
  <c r="BG1451" i="21" s="1"/>
  <c r="BG1452" i="21" s="1"/>
  <c r="BG1453" i="21" s="1"/>
  <c r="BG1454" i="21" s="1"/>
  <c r="BG1455" i="21" s="1"/>
  <c r="BG1456" i="21" s="1"/>
  <c r="BG1457" i="21" s="1"/>
  <c r="BG1458" i="21" s="1"/>
  <c r="BG1459" i="21" s="1"/>
  <c r="BG1460" i="21" s="1"/>
  <c r="BG1461" i="21" s="1"/>
  <c r="BG1462" i="21" s="1"/>
  <c r="BG1463" i="21" s="1"/>
  <c r="BG1464" i="21" s="1"/>
  <c r="BG1465" i="21" s="1"/>
  <c r="BG1466" i="21" s="1"/>
  <c r="BG1467" i="21" s="1"/>
  <c r="BG1468" i="21" s="1"/>
  <c r="BG1469" i="21" s="1"/>
  <c r="BG1470" i="21" s="1"/>
  <c r="BG1471" i="21" s="1"/>
  <c r="BG1472" i="21" s="1"/>
  <c r="BG1473" i="21" s="1"/>
  <c r="BG1474" i="21" s="1"/>
  <c r="BG1475" i="21" s="1"/>
  <c r="BG1476" i="21" s="1"/>
  <c r="BG1477" i="21" s="1"/>
  <c r="BG1478" i="21" s="1"/>
  <c r="BG1479" i="21" s="1"/>
  <c r="BG1480" i="21" s="1"/>
  <c r="BG1481" i="21" s="1"/>
  <c r="BG1482" i="21" s="1"/>
  <c r="BG1483" i="21" s="1"/>
  <c r="BG1484" i="21" s="1"/>
  <c r="BG1485" i="21" s="1"/>
  <c r="BG1486" i="21" s="1"/>
  <c r="BG1487" i="21" s="1"/>
  <c r="BG1488" i="21" s="1"/>
  <c r="BG1489" i="21" s="1"/>
  <c r="BG1490" i="21" s="1"/>
  <c r="BG1491" i="21" s="1"/>
  <c r="BG1492" i="21" s="1"/>
  <c r="BG1493" i="21" s="1"/>
  <c r="BG1494" i="21" s="1"/>
  <c r="BG1495" i="21" s="1"/>
  <c r="BG1496" i="21" s="1"/>
  <c r="BG1497" i="21" s="1"/>
  <c r="BG1498" i="21" s="1"/>
  <c r="BG1499" i="21" s="1"/>
  <c r="BG1500" i="21" s="1"/>
  <c r="BG1501" i="21" s="1"/>
  <c r="BG1502" i="21" s="1"/>
  <c r="BG1503" i="21" s="1"/>
  <c r="BG1504" i="21" s="1"/>
  <c r="BG1505" i="21" s="1"/>
  <c r="BG1506" i="21" s="1"/>
  <c r="BG1507" i="21" s="1"/>
  <c r="BG1508" i="21" s="1"/>
  <c r="BG1509" i="21" s="1"/>
  <c r="BG1510" i="21" s="1"/>
  <c r="BG1511" i="21" s="1"/>
  <c r="BG1512" i="21" s="1"/>
  <c r="BG1513" i="21" s="1"/>
  <c r="AT39" i="21" l="1"/>
  <c r="BT40" i="21"/>
  <c r="BT41" i="21" s="1"/>
  <c r="BT42" i="21" s="1"/>
  <c r="BT43" i="21" s="1"/>
  <c r="AX47" i="21"/>
  <c r="U25" i="21" s="1"/>
  <c r="BX48" i="21"/>
  <c r="BX49" i="21" s="1"/>
  <c r="BX50" i="21" s="1"/>
  <c r="BX51" i="21" s="1"/>
  <c r="BX52" i="21" s="1"/>
  <c r="BX53" i="21" s="1"/>
  <c r="BX54" i="21" s="1"/>
  <c r="BX55" i="21" s="1"/>
  <c r="BX56" i="21" s="1"/>
  <c r="BX57" i="21" s="1"/>
  <c r="BX58" i="21" s="1"/>
  <c r="BX59" i="21" s="1"/>
  <c r="BX60" i="21" s="1"/>
  <c r="BX61" i="21" s="1"/>
  <c r="BX62" i="21" s="1"/>
  <c r="BX63" i="21" s="1"/>
  <c r="BX64" i="21" s="1"/>
  <c r="BX65" i="21" s="1"/>
  <c r="BX66" i="21" s="1"/>
  <c r="BX67" i="21" s="1"/>
  <c r="BX68" i="21" s="1"/>
  <c r="BX69" i="21" s="1"/>
  <c r="BX70" i="21" s="1"/>
  <c r="BX71" i="21" s="1"/>
  <c r="BX72" i="21" s="1"/>
  <c r="BX73" i="21" s="1"/>
  <c r="BX74" i="21" s="1"/>
  <c r="BX75" i="21" s="1"/>
  <c r="BX76" i="21" s="1"/>
  <c r="BX77" i="21" s="1"/>
  <c r="BX78" i="21" s="1"/>
  <c r="BX79" i="21" s="1"/>
  <c r="BX80" i="21" s="1"/>
  <c r="BX81" i="21" s="1"/>
  <c r="BX82" i="21" s="1"/>
  <c r="BX83" i="21" s="1"/>
  <c r="BX84" i="21" s="1"/>
  <c r="BX85" i="21" s="1"/>
  <c r="BX86" i="21" s="1"/>
  <c r="BX87" i="21" s="1"/>
  <c r="BX88" i="21" s="1"/>
  <c r="BX89" i="21" s="1"/>
  <c r="BX90" i="21" s="1"/>
  <c r="BX91" i="21" s="1"/>
  <c r="BX92" i="21" s="1"/>
  <c r="BX93" i="21" s="1"/>
  <c r="BX94" i="21" s="1"/>
  <c r="BX95" i="21" s="1"/>
  <c r="BX96" i="21" s="1"/>
  <c r="BX97" i="21" s="1"/>
  <c r="BX98" i="21" s="1"/>
  <c r="BX99" i="21" s="1"/>
  <c r="BX100" i="21" s="1"/>
  <c r="BX101" i="21" s="1"/>
  <c r="BX102" i="21" s="1"/>
  <c r="BX103" i="21" s="1"/>
  <c r="BX104" i="21" s="1"/>
  <c r="BX105" i="21" s="1"/>
  <c r="BX106" i="21" s="1"/>
  <c r="BX107" i="21" s="1"/>
  <c r="BX108" i="21" s="1"/>
  <c r="BX109" i="21" s="1"/>
  <c r="BX110" i="21" s="1"/>
  <c r="BX111" i="21" s="1"/>
  <c r="BX112" i="21" s="1"/>
  <c r="BX113" i="21" s="1"/>
  <c r="BX114" i="21" s="1"/>
  <c r="BX115" i="21" s="1"/>
  <c r="BX116" i="21" s="1"/>
  <c r="BX117" i="21" s="1"/>
  <c r="BX118" i="21" s="1"/>
  <c r="BX119" i="21" s="1"/>
  <c r="BX120" i="21" s="1"/>
  <c r="BX121" i="21" s="1"/>
  <c r="BX122" i="21" s="1"/>
  <c r="BX123" i="21" s="1"/>
  <c r="BX124" i="21" s="1"/>
  <c r="BX125" i="21" s="1"/>
  <c r="BX126" i="21" s="1"/>
  <c r="BX127" i="21" s="1"/>
  <c r="BX128" i="21" s="1"/>
  <c r="BX129" i="21" s="1"/>
  <c r="BX130" i="21" s="1"/>
  <c r="BX131" i="21" s="1"/>
  <c r="BX132" i="21" s="1"/>
  <c r="BX133" i="21" s="1"/>
  <c r="BX134" i="21" s="1"/>
  <c r="BX135" i="21" s="1"/>
  <c r="BX136" i="21" s="1"/>
  <c r="BX137" i="21" s="1"/>
  <c r="BX138" i="21" s="1"/>
  <c r="BX139" i="21" s="1"/>
  <c r="BX140" i="21" s="1"/>
  <c r="BX141" i="21" s="1"/>
  <c r="BX142" i="21" s="1"/>
  <c r="BX143" i="21" s="1"/>
  <c r="BX144" i="21" s="1"/>
  <c r="BX145" i="21" s="1"/>
  <c r="BX146" i="21" s="1"/>
  <c r="BX147" i="21" s="1"/>
  <c r="BX148" i="21" s="1"/>
  <c r="BX149" i="21" s="1"/>
  <c r="BX150" i="21" s="1"/>
  <c r="BX151" i="21" s="1"/>
  <c r="BX152" i="21" s="1"/>
  <c r="BX153" i="21" s="1"/>
  <c r="BX154" i="21" s="1"/>
  <c r="BX155" i="21" s="1"/>
  <c r="BX156" i="21" s="1"/>
  <c r="BX157" i="21" s="1"/>
  <c r="BX158" i="21" s="1"/>
  <c r="BX159" i="21" s="1"/>
  <c r="BX160" i="21" s="1"/>
  <c r="BX161" i="21" s="1"/>
  <c r="BX162" i="21" s="1"/>
  <c r="BX163" i="21" s="1"/>
  <c r="BX164" i="21" s="1"/>
  <c r="BX165" i="21" s="1"/>
  <c r="BX166" i="21" s="1"/>
  <c r="BX167" i="21" s="1"/>
  <c r="BX168" i="21" s="1"/>
  <c r="BX169" i="21" s="1"/>
  <c r="BX170" i="21" s="1"/>
  <c r="BX171" i="21" s="1"/>
  <c r="BX172" i="21" s="1"/>
  <c r="BX173" i="21" s="1"/>
  <c r="BX174" i="21" s="1"/>
  <c r="BX175" i="21" s="1"/>
  <c r="BX176" i="21" s="1"/>
  <c r="BX177" i="21" s="1"/>
  <c r="BX178" i="21" s="1"/>
  <c r="BX179" i="21" s="1"/>
  <c r="BX180" i="21" s="1"/>
  <c r="BX181" i="21" s="1"/>
  <c r="BX182" i="21" s="1"/>
  <c r="BX183" i="21" s="1"/>
  <c r="BX184" i="21" s="1"/>
  <c r="BX185" i="21" s="1"/>
  <c r="BX186" i="21" s="1"/>
  <c r="BX187" i="21" s="1"/>
  <c r="BX188" i="21" s="1"/>
  <c r="BX189" i="21" s="1"/>
  <c r="BX190" i="21" s="1"/>
  <c r="BX191" i="21" s="1"/>
  <c r="BX192" i="21" s="1"/>
  <c r="BX193" i="21" s="1"/>
  <c r="BX194" i="21" s="1"/>
  <c r="BX195" i="21" s="1"/>
  <c r="BX196" i="21" s="1"/>
  <c r="BX197" i="21" s="1"/>
  <c r="BX198" i="21" s="1"/>
  <c r="BX199" i="21" s="1"/>
  <c r="BX200" i="21" s="1"/>
  <c r="BX201" i="21" s="1"/>
  <c r="BX202" i="21" s="1"/>
  <c r="BX203" i="21" s="1"/>
  <c r="BX204" i="21" s="1"/>
  <c r="BX205" i="21" s="1"/>
  <c r="BX206" i="21" s="1"/>
  <c r="BX207" i="21" s="1"/>
  <c r="BX208" i="21" s="1"/>
  <c r="BX209" i="21" s="1"/>
  <c r="BX210" i="21" s="1"/>
  <c r="BX211" i="21" s="1"/>
  <c r="BX212" i="21" s="1"/>
  <c r="BX213" i="21" s="1"/>
  <c r="BX214" i="21" s="1"/>
  <c r="BX215" i="21" s="1"/>
  <c r="BX216" i="21" s="1"/>
  <c r="BX217" i="21" s="1"/>
  <c r="BX218" i="21" s="1"/>
  <c r="BX219" i="21" s="1"/>
  <c r="BX220" i="21" s="1"/>
  <c r="BX221" i="21" s="1"/>
  <c r="BX222" i="21" s="1"/>
  <c r="BX223" i="21" s="1"/>
  <c r="BX224" i="21" s="1"/>
  <c r="BX225" i="21" s="1"/>
  <c r="BX226" i="21" s="1"/>
  <c r="BX227" i="21" s="1"/>
  <c r="BX228" i="21" s="1"/>
  <c r="BX229" i="21" s="1"/>
  <c r="BX230" i="21" s="1"/>
  <c r="BX231" i="21" s="1"/>
  <c r="BX232" i="21" s="1"/>
  <c r="BX233" i="21" s="1"/>
  <c r="BX234" i="21" s="1"/>
  <c r="BX235" i="21" s="1"/>
  <c r="BX236" i="21" s="1"/>
  <c r="BX237" i="21" s="1"/>
  <c r="BX238" i="21" s="1"/>
  <c r="BX239" i="21" s="1"/>
  <c r="BX240" i="21" s="1"/>
  <c r="BX241" i="21" s="1"/>
  <c r="BX242" i="21" s="1"/>
  <c r="BX243" i="21" s="1"/>
  <c r="BX244" i="21" s="1"/>
  <c r="BX245" i="21" s="1"/>
  <c r="BX246" i="21" s="1"/>
  <c r="BX247" i="21" s="1"/>
  <c r="BX248" i="21" s="1"/>
  <c r="BX249" i="21" s="1"/>
  <c r="BX250" i="21" s="1"/>
  <c r="BX251" i="21" s="1"/>
  <c r="BX252" i="21" s="1"/>
  <c r="BX253" i="21" s="1"/>
  <c r="BX254" i="21" s="1"/>
  <c r="BX255" i="21" s="1"/>
  <c r="BX256" i="21" s="1"/>
  <c r="BX257" i="21" s="1"/>
  <c r="BX258" i="21" s="1"/>
  <c r="BX259" i="21" s="1"/>
  <c r="BX260" i="21" s="1"/>
  <c r="BX261" i="21" s="1"/>
  <c r="BX262" i="21" s="1"/>
  <c r="BX263" i="21" s="1"/>
  <c r="BX264" i="21" s="1"/>
  <c r="BX265" i="21" s="1"/>
  <c r="BX266" i="21" s="1"/>
  <c r="BX267" i="21" s="1"/>
  <c r="BX268" i="21" s="1"/>
  <c r="BX269" i="21" s="1"/>
  <c r="BX270" i="21" s="1"/>
  <c r="BX271" i="21" s="1"/>
  <c r="BX272" i="21" s="1"/>
  <c r="BX273" i="21" s="1"/>
  <c r="BX274" i="21" s="1"/>
  <c r="BX275" i="21" s="1"/>
  <c r="BX276" i="21" s="1"/>
  <c r="BX277" i="21" s="1"/>
  <c r="BX278" i="21" s="1"/>
  <c r="BX279" i="21" s="1"/>
  <c r="BX280" i="21" s="1"/>
  <c r="BX281" i="21" s="1"/>
  <c r="BX282" i="21" s="1"/>
  <c r="BX283" i="21" s="1"/>
  <c r="BX284" i="21" s="1"/>
  <c r="BX285" i="21" s="1"/>
  <c r="BX286" i="21" s="1"/>
  <c r="BX287" i="21" s="1"/>
  <c r="BX288" i="21" s="1"/>
  <c r="BX289" i="21" s="1"/>
  <c r="BX290" i="21" s="1"/>
  <c r="BX291" i="21" s="1"/>
  <c r="BX292" i="21" s="1"/>
  <c r="BX293" i="21" s="1"/>
  <c r="BX294" i="21" s="1"/>
  <c r="BX295" i="21" s="1"/>
  <c r="BX296" i="21" s="1"/>
  <c r="BX297" i="21" s="1"/>
  <c r="BX298" i="21" s="1"/>
  <c r="BX299" i="21" s="1"/>
  <c r="BX300" i="21" s="1"/>
  <c r="BX301" i="21" s="1"/>
  <c r="BX302" i="21" s="1"/>
  <c r="BX303" i="21" s="1"/>
  <c r="BX304" i="21" s="1"/>
  <c r="BX305" i="21" s="1"/>
  <c r="BX306" i="21" s="1"/>
  <c r="BX307" i="21" s="1"/>
  <c r="BX308" i="21" s="1"/>
  <c r="BX309" i="21" s="1"/>
  <c r="BX310" i="21" s="1"/>
  <c r="BX311" i="21" s="1"/>
  <c r="BX312" i="21" s="1"/>
  <c r="BX313" i="21" s="1"/>
  <c r="BX314" i="21" s="1"/>
  <c r="BX315" i="21" s="1"/>
  <c r="BX316" i="21" s="1"/>
  <c r="BX317" i="21" s="1"/>
  <c r="BX318" i="21" s="1"/>
  <c r="BX319" i="21" s="1"/>
  <c r="BX320" i="21" s="1"/>
  <c r="BX321" i="21" s="1"/>
  <c r="BX322" i="21" s="1"/>
  <c r="BX323" i="21" s="1"/>
  <c r="BX324" i="21" s="1"/>
  <c r="BX325" i="21" s="1"/>
  <c r="BX326" i="21" s="1"/>
  <c r="BX327" i="21" s="1"/>
  <c r="BX328" i="21" s="1"/>
  <c r="BX329" i="21" s="1"/>
  <c r="BX330" i="21" s="1"/>
  <c r="BX331" i="21" s="1"/>
  <c r="BX332" i="21" s="1"/>
  <c r="BX333" i="21" s="1"/>
  <c r="BX334" i="21" s="1"/>
  <c r="BX335" i="21" s="1"/>
  <c r="BX336" i="21" s="1"/>
  <c r="BX337" i="21" s="1"/>
  <c r="BX338" i="21" s="1"/>
  <c r="BX339" i="21" s="1"/>
  <c r="BX340" i="21" s="1"/>
  <c r="BX341" i="21" s="1"/>
  <c r="BX342" i="21" s="1"/>
  <c r="BX343" i="21" s="1"/>
  <c r="BX344" i="21" s="1"/>
  <c r="BX345" i="21" s="1"/>
  <c r="BX346" i="21" s="1"/>
  <c r="BX347" i="21" s="1"/>
  <c r="BX348" i="21" s="1"/>
  <c r="BX349" i="21" s="1"/>
  <c r="BX350" i="21" s="1"/>
  <c r="BX351" i="21" s="1"/>
  <c r="BX352" i="21" s="1"/>
  <c r="BX353" i="21" s="1"/>
  <c r="BX354" i="21" s="1"/>
  <c r="BX355" i="21" s="1"/>
  <c r="BX356" i="21" s="1"/>
  <c r="BX357" i="21" s="1"/>
  <c r="BX358" i="21" s="1"/>
  <c r="BX359" i="21" s="1"/>
  <c r="BX360" i="21" s="1"/>
  <c r="BX361" i="21" s="1"/>
  <c r="BX362" i="21" s="1"/>
  <c r="BX363" i="21" s="1"/>
  <c r="BX364" i="21" s="1"/>
  <c r="BX365" i="21" s="1"/>
  <c r="BX366" i="21" s="1"/>
  <c r="BX367" i="21" s="1"/>
  <c r="BX368" i="21" s="1"/>
  <c r="BX369" i="21" s="1"/>
  <c r="BX370" i="21" s="1"/>
  <c r="BX371" i="21" s="1"/>
  <c r="BX372" i="21" s="1"/>
  <c r="BX373" i="21" s="1"/>
  <c r="BX374" i="21" s="1"/>
  <c r="BX375" i="21" s="1"/>
  <c r="BX376" i="21" s="1"/>
  <c r="BX377" i="21" s="1"/>
  <c r="BX378" i="21" s="1"/>
  <c r="BX379" i="21" s="1"/>
  <c r="BX380" i="21" s="1"/>
  <c r="BX381" i="21" s="1"/>
  <c r="BX382" i="21" s="1"/>
  <c r="BX383" i="21" s="1"/>
  <c r="BX384" i="21" s="1"/>
  <c r="BX385" i="21" s="1"/>
  <c r="BX386" i="21" s="1"/>
  <c r="BX387" i="21" s="1"/>
  <c r="BX388" i="21" s="1"/>
  <c r="BX389" i="21" s="1"/>
  <c r="BX390" i="21" s="1"/>
  <c r="BX391" i="21" s="1"/>
  <c r="BX392" i="21" s="1"/>
  <c r="BX393" i="21" s="1"/>
  <c r="BX394" i="21" s="1"/>
  <c r="BX395" i="21" s="1"/>
  <c r="BX396" i="21" s="1"/>
  <c r="BX397" i="21" s="1"/>
  <c r="BX398" i="21" s="1"/>
  <c r="BX399" i="21" s="1"/>
  <c r="BX400" i="21" s="1"/>
  <c r="BX401" i="21" s="1"/>
  <c r="BX402" i="21" s="1"/>
  <c r="BX403" i="21" s="1"/>
  <c r="BX404" i="21" s="1"/>
  <c r="BX405" i="21" s="1"/>
  <c r="BX406" i="21" s="1"/>
  <c r="BX407" i="21" s="1"/>
  <c r="BX408" i="21" s="1"/>
  <c r="BX409" i="21" s="1"/>
  <c r="BX410" i="21" s="1"/>
  <c r="BX411" i="21" s="1"/>
  <c r="BX412" i="21" s="1"/>
  <c r="BX413" i="21" s="1"/>
  <c r="BX414" i="21" s="1"/>
  <c r="BX415" i="21" s="1"/>
  <c r="BX416" i="21" s="1"/>
  <c r="BX417" i="21" s="1"/>
  <c r="BX418" i="21" s="1"/>
  <c r="BX419" i="21" s="1"/>
  <c r="BX420" i="21" s="1"/>
  <c r="BX421" i="21" s="1"/>
  <c r="BX422" i="21" s="1"/>
  <c r="BX423" i="21" s="1"/>
  <c r="BX424" i="21" s="1"/>
  <c r="BX425" i="21" s="1"/>
  <c r="BX426" i="21" s="1"/>
  <c r="BX427" i="21" s="1"/>
  <c r="BX428" i="21" s="1"/>
  <c r="BX429" i="21" s="1"/>
  <c r="BX430" i="21" s="1"/>
  <c r="BX431" i="21" s="1"/>
  <c r="BX432" i="21" s="1"/>
  <c r="BX433" i="21" s="1"/>
  <c r="BX434" i="21" s="1"/>
  <c r="BX435" i="21" s="1"/>
  <c r="BX436" i="21" s="1"/>
  <c r="BX437" i="21" s="1"/>
  <c r="BX438" i="21" s="1"/>
  <c r="BX439" i="21" s="1"/>
  <c r="BX440" i="21" s="1"/>
  <c r="BX441" i="21" s="1"/>
  <c r="BX442" i="21" s="1"/>
  <c r="BX443" i="21" s="1"/>
  <c r="BX444" i="21" s="1"/>
  <c r="BX445" i="21" s="1"/>
  <c r="BX446" i="21" s="1"/>
  <c r="BX447" i="21" s="1"/>
  <c r="BX448" i="21" s="1"/>
  <c r="BX449" i="21" s="1"/>
  <c r="BX450" i="21" s="1"/>
  <c r="BX451" i="21" s="1"/>
  <c r="BX452" i="21" s="1"/>
  <c r="BX453" i="21" s="1"/>
  <c r="BX454" i="21" s="1"/>
  <c r="BX455" i="21" s="1"/>
  <c r="BX456" i="21" s="1"/>
  <c r="BX457" i="21" s="1"/>
  <c r="BX458" i="21" s="1"/>
  <c r="BX459" i="21" s="1"/>
  <c r="BX460" i="21" s="1"/>
  <c r="BX461" i="21" s="1"/>
  <c r="BX462" i="21" s="1"/>
  <c r="BX463" i="21" s="1"/>
  <c r="BX464" i="21" s="1"/>
  <c r="BX465" i="21" s="1"/>
  <c r="BX466" i="21" s="1"/>
  <c r="BX467" i="21" s="1"/>
  <c r="BX468" i="21" s="1"/>
  <c r="BX469" i="21" s="1"/>
  <c r="BX470" i="21" s="1"/>
  <c r="BX471" i="21" s="1"/>
  <c r="BX472" i="21" s="1"/>
  <c r="BX473" i="21" s="1"/>
  <c r="BX474" i="21" s="1"/>
  <c r="BX475" i="21" s="1"/>
  <c r="BX476" i="21" s="1"/>
  <c r="BX477" i="21" s="1"/>
  <c r="BX478" i="21" s="1"/>
  <c r="BX479" i="21" s="1"/>
  <c r="BX480" i="21" s="1"/>
  <c r="BX481" i="21" s="1"/>
  <c r="BX482" i="21" s="1"/>
  <c r="BX483" i="21" s="1"/>
  <c r="BX484" i="21" s="1"/>
  <c r="BX485" i="21" s="1"/>
  <c r="BX486" i="21" s="1"/>
  <c r="BX487" i="21" s="1"/>
  <c r="BX488" i="21" s="1"/>
  <c r="BX489" i="21" s="1"/>
  <c r="BX490" i="21" s="1"/>
  <c r="BX491" i="21" s="1"/>
  <c r="BX492" i="21" s="1"/>
  <c r="BX493" i="21" s="1"/>
  <c r="BX494" i="21" s="1"/>
  <c r="BX495" i="21" s="1"/>
  <c r="BX496" i="21" s="1"/>
  <c r="BX497" i="21" s="1"/>
  <c r="BX498" i="21" s="1"/>
  <c r="BX499" i="21" s="1"/>
  <c r="BX500" i="21" s="1"/>
  <c r="BX501" i="21" s="1"/>
  <c r="BX502" i="21" s="1"/>
  <c r="BX503" i="21" s="1"/>
  <c r="BX504" i="21" s="1"/>
  <c r="BX505" i="21" s="1"/>
  <c r="BX506" i="21" s="1"/>
  <c r="BX507" i="21" s="1"/>
  <c r="BX508" i="21" s="1"/>
  <c r="BX509" i="21" s="1"/>
  <c r="BX510" i="21" s="1"/>
  <c r="BX511" i="21" s="1"/>
  <c r="BX512" i="21" s="1"/>
  <c r="BX513" i="21" s="1"/>
  <c r="BX514" i="21" s="1"/>
  <c r="BX515" i="21" s="1"/>
  <c r="BX516" i="21" s="1"/>
  <c r="BX517" i="21" s="1"/>
  <c r="BX518" i="21" s="1"/>
  <c r="BX519" i="21" s="1"/>
  <c r="BX520" i="21" s="1"/>
  <c r="BX521" i="21" s="1"/>
  <c r="BX522" i="21" s="1"/>
  <c r="BX523" i="21" s="1"/>
  <c r="BX524" i="21" s="1"/>
  <c r="BX525" i="21" s="1"/>
  <c r="BX526" i="21" s="1"/>
  <c r="BX527" i="21" s="1"/>
  <c r="BX528" i="21" s="1"/>
  <c r="BX529" i="21" s="1"/>
  <c r="BX530" i="21" s="1"/>
  <c r="BX531" i="21" s="1"/>
  <c r="BX532" i="21" s="1"/>
  <c r="BX533" i="21" s="1"/>
  <c r="BX534" i="21" s="1"/>
  <c r="BX535" i="21" s="1"/>
  <c r="BX536" i="21" s="1"/>
  <c r="BX537" i="21" s="1"/>
  <c r="BX538" i="21" s="1"/>
  <c r="BX539" i="21" s="1"/>
  <c r="BX540" i="21" s="1"/>
  <c r="BX541" i="21" s="1"/>
  <c r="BX542" i="21" s="1"/>
  <c r="BX543" i="21" s="1"/>
  <c r="BX544" i="21" s="1"/>
  <c r="BX545" i="21" s="1"/>
  <c r="BX546" i="21" s="1"/>
  <c r="BX547" i="21" s="1"/>
  <c r="BX548" i="21" s="1"/>
  <c r="BX549" i="21" s="1"/>
  <c r="BX550" i="21" s="1"/>
  <c r="BX551" i="21" s="1"/>
  <c r="BX552" i="21" s="1"/>
  <c r="BX553" i="21" s="1"/>
  <c r="BX554" i="21" s="1"/>
  <c r="BX555" i="21" s="1"/>
  <c r="BX556" i="21" s="1"/>
  <c r="BX557" i="21" s="1"/>
  <c r="BX558" i="21" s="1"/>
  <c r="BX559" i="21" s="1"/>
  <c r="BX560" i="21" s="1"/>
  <c r="BX561" i="21" s="1"/>
  <c r="BX562" i="21" s="1"/>
  <c r="BX563" i="21" s="1"/>
  <c r="BX564" i="21" s="1"/>
  <c r="BX565" i="21" s="1"/>
  <c r="BX566" i="21" s="1"/>
  <c r="BX567" i="21" s="1"/>
  <c r="BX568" i="21" s="1"/>
  <c r="BX569" i="21" s="1"/>
  <c r="BX570" i="21" s="1"/>
  <c r="BX571" i="21" s="1"/>
  <c r="BX572" i="21" s="1"/>
  <c r="BX573" i="21" s="1"/>
  <c r="BX574" i="21" s="1"/>
  <c r="BX575" i="21" s="1"/>
  <c r="BX576" i="21" s="1"/>
  <c r="BX577" i="21" s="1"/>
  <c r="BX578" i="21" s="1"/>
  <c r="BX579" i="21" s="1"/>
  <c r="BX580" i="21" s="1"/>
  <c r="BX581" i="21" s="1"/>
  <c r="BX582" i="21" s="1"/>
  <c r="BX583" i="21" s="1"/>
  <c r="BX584" i="21" s="1"/>
  <c r="BX585" i="21" s="1"/>
  <c r="BX586" i="21" s="1"/>
  <c r="BX587" i="21" s="1"/>
  <c r="BX588" i="21" s="1"/>
  <c r="BX589" i="21" s="1"/>
  <c r="BX590" i="21" s="1"/>
  <c r="BX591" i="21" s="1"/>
  <c r="BX592" i="21" s="1"/>
  <c r="BX593" i="21" s="1"/>
  <c r="BX594" i="21" s="1"/>
  <c r="BX595" i="21" s="1"/>
  <c r="BX596" i="21" s="1"/>
  <c r="BX597" i="21" s="1"/>
  <c r="BX598" i="21" s="1"/>
  <c r="BX599" i="21" s="1"/>
  <c r="BX600" i="21" s="1"/>
  <c r="BX601" i="21" s="1"/>
  <c r="BX602" i="21" s="1"/>
  <c r="BX603" i="21" s="1"/>
  <c r="BX604" i="21" s="1"/>
  <c r="BX605" i="21" s="1"/>
  <c r="BX606" i="21" s="1"/>
  <c r="BX607" i="21" s="1"/>
  <c r="BX608" i="21" s="1"/>
  <c r="BX609" i="21" s="1"/>
  <c r="BX610" i="21" s="1"/>
  <c r="BX611" i="21" s="1"/>
  <c r="BX612" i="21" s="1"/>
  <c r="BX613" i="21" s="1"/>
  <c r="BX614" i="21" s="1"/>
  <c r="BX615" i="21" s="1"/>
  <c r="BX616" i="21" s="1"/>
  <c r="BX617" i="21" s="1"/>
  <c r="BX618" i="21" s="1"/>
  <c r="BX619" i="21" s="1"/>
  <c r="BX620" i="21" s="1"/>
  <c r="BX621" i="21" s="1"/>
  <c r="BX622" i="21" s="1"/>
  <c r="BX623" i="21" s="1"/>
  <c r="BX624" i="21" s="1"/>
  <c r="BX625" i="21" s="1"/>
  <c r="BX626" i="21" s="1"/>
  <c r="BX627" i="21" s="1"/>
  <c r="BX628" i="21" s="1"/>
  <c r="BX629" i="21" s="1"/>
  <c r="BX630" i="21" s="1"/>
  <c r="BX631" i="21" s="1"/>
  <c r="BX632" i="21" s="1"/>
  <c r="BX633" i="21" s="1"/>
  <c r="BX634" i="21" s="1"/>
  <c r="BX635" i="21" s="1"/>
  <c r="BX636" i="21" s="1"/>
  <c r="BX637" i="21" s="1"/>
  <c r="BX638" i="21" s="1"/>
  <c r="BX639" i="21" s="1"/>
  <c r="BX640" i="21" s="1"/>
  <c r="BX641" i="21" s="1"/>
  <c r="BX642" i="21" s="1"/>
  <c r="BX643" i="21" s="1"/>
  <c r="BX644" i="21" s="1"/>
  <c r="BX645" i="21" s="1"/>
  <c r="BX646" i="21" s="1"/>
  <c r="BX647" i="21" s="1"/>
  <c r="BX648" i="21" s="1"/>
  <c r="BX649" i="21" s="1"/>
  <c r="BX650" i="21" s="1"/>
  <c r="BX651" i="21" s="1"/>
  <c r="BX652" i="21" s="1"/>
  <c r="BX653" i="21" s="1"/>
  <c r="BX654" i="21" s="1"/>
  <c r="BX655" i="21" s="1"/>
  <c r="BX656" i="21" s="1"/>
  <c r="BX657" i="21" s="1"/>
  <c r="BX658" i="21" s="1"/>
  <c r="BX659" i="21" s="1"/>
  <c r="BX660" i="21" s="1"/>
  <c r="BX661" i="21" s="1"/>
  <c r="BX662" i="21" s="1"/>
  <c r="BX663" i="21" s="1"/>
  <c r="BX664" i="21" s="1"/>
  <c r="BX665" i="21" s="1"/>
  <c r="BX666" i="21" s="1"/>
  <c r="BX667" i="21" s="1"/>
  <c r="BX668" i="21" s="1"/>
  <c r="BX669" i="21" s="1"/>
  <c r="BX670" i="21" s="1"/>
  <c r="BX671" i="21" s="1"/>
  <c r="BX672" i="21" s="1"/>
  <c r="BX673" i="21" s="1"/>
  <c r="BX674" i="21" s="1"/>
  <c r="BX675" i="21" s="1"/>
  <c r="BX676" i="21" s="1"/>
  <c r="BX677" i="21" s="1"/>
  <c r="BX678" i="21" s="1"/>
  <c r="BX679" i="21" s="1"/>
  <c r="BX680" i="21" s="1"/>
  <c r="BX681" i="21" s="1"/>
  <c r="BX682" i="21" s="1"/>
  <c r="BX683" i="21" s="1"/>
  <c r="BX684" i="21" s="1"/>
  <c r="BX685" i="21" s="1"/>
  <c r="BX686" i="21" s="1"/>
  <c r="BX687" i="21" s="1"/>
  <c r="BX688" i="21" s="1"/>
  <c r="BX689" i="21" s="1"/>
  <c r="BX690" i="21" s="1"/>
  <c r="BX691" i="21" s="1"/>
  <c r="BX692" i="21" s="1"/>
  <c r="BX693" i="21" s="1"/>
  <c r="BX694" i="21" s="1"/>
  <c r="BX695" i="21" s="1"/>
  <c r="BX696" i="21" s="1"/>
  <c r="BX697" i="21" s="1"/>
  <c r="BX698" i="21" s="1"/>
  <c r="BX699" i="21" s="1"/>
  <c r="BX700" i="21" s="1"/>
  <c r="BX701" i="21" s="1"/>
  <c r="BX702" i="21" s="1"/>
  <c r="BX703" i="21" s="1"/>
  <c r="BX704" i="21" s="1"/>
  <c r="BX705" i="21" s="1"/>
  <c r="BX706" i="21" s="1"/>
  <c r="BX707" i="21" s="1"/>
  <c r="BX708" i="21" s="1"/>
  <c r="BX709" i="21" s="1"/>
  <c r="BX710" i="21" s="1"/>
  <c r="BX711" i="21" s="1"/>
  <c r="BX712" i="21" s="1"/>
  <c r="BX713" i="21" s="1"/>
  <c r="BX714" i="21" s="1"/>
  <c r="BX715" i="21" s="1"/>
  <c r="BX716" i="21" s="1"/>
  <c r="BX717" i="21" s="1"/>
  <c r="BX718" i="21" s="1"/>
  <c r="BX719" i="21" s="1"/>
  <c r="BX720" i="21" s="1"/>
  <c r="BX721" i="21" s="1"/>
  <c r="BX722" i="21" s="1"/>
  <c r="BX723" i="21" s="1"/>
  <c r="BX724" i="21" s="1"/>
  <c r="BX725" i="21" s="1"/>
  <c r="BX726" i="21" s="1"/>
  <c r="BX727" i="21" s="1"/>
  <c r="BX728" i="21" s="1"/>
  <c r="BX729" i="21" s="1"/>
  <c r="BX730" i="21" s="1"/>
  <c r="BX731" i="21" s="1"/>
  <c r="BX732" i="21" s="1"/>
  <c r="BX733" i="21" s="1"/>
  <c r="BX734" i="21" s="1"/>
  <c r="BX735" i="21" s="1"/>
  <c r="BX736" i="21" s="1"/>
  <c r="BX737" i="21" s="1"/>
  <c r="BX738" i="21" s="1"/>
  <c r="BX739" i="21" s="1"/>
  <c r="BX740" i="21" s="1"/>
  <c r="BX741" i="21" s="1"/>
  <c r="BX742" i="21" s="1"/>
  <c r="BX743" i="21" s="1"/>
  <c r="BX744" i="21" s="1"/>
  <c r="BX745" i="21" s="1"/>
  <c r="BX746" i="21" s="1"/>
  <c r="BX747" i="21" s="1"/>
  <c r="BX748" i="21" s="1"/>
  <c r="BX749" i="21" s="1"/>
  <c r="BX750" i="21" s="1"/>
  <c r="BX751" i="21" s="1"/>
  <c r="BX752" i="21" s="1"/>
  <c r="BX753" i="21" s="1"/>
  <c r="BX754" i="21" s="1"/>
  <c r="BX755" i="21" s="1"/>
  <c r="BX756" i="21" s="1"/>
  <c r="BX757" i="21" s="1"/>
  <c r="BX758" i="21" s="1"/>
  <c r="BX759" i="21" s="1"/>
  <c r="BX760" i="21" s="1"/>
  <c r="BX761" i="21" s="1"/>
  <c r="BX762" i="21" s="1"/>
  <c r="BX763" i="21" s="1"/>
  <c r="BX764" i="21" s="1"/>
  <c r="BX765" i="21" s="1"/>
  <c r="BX766" i="21" s="1"/>
  <c r="BX767" i="21" s="1"/>
  <c r="BX768" i="21" s="1"/>
  <c r="BX769" i="21" s="1"/>
  <c r="BX770" i="21" s="1"/>
  <c r="BX771" i="21" s="1"/>
  <c r="BX772" i="21" s="1"/>
  <c r="BX773" i="21" s="1"/>
  <c r="BX774" i="21" s="1"/>
  <c r="BX775" i="21" s="1"/>
  <c r="BX776" i="21" s="1"/>
  <c r="BX777" i="21" s="1"/>
  <c r="BX778" i="21" s="1"/>
  <c r="BX779" i="21" s="1"/>
  <c r="BX780" i="21" s="1"/>
  <c r="BX781" i="21" s="1"/>
  <c r="BX782" i="21" s="1"/>
  <c r="BX783" i="21" s="1"/>
  <c r="BX784" i="21" s="1"/>
  <c r="BX785" i="21" s="1"/>
  <c r="BX786" i="21" s="1"/>
  <c r="BX787" i="21" s="1"/>
  <c r="BX788" i="21" s="1"/>
  <c r="BX789" i="21" s="1"/>
  <c r="BX790" i="21" s="1"/>
  <c r="BX791" i="21" s="1"/>
  <c r="BX792" i="21" s="1"/>
  <c r="BX793" i="21" s="1"/>
  <c r="BX794" i="21" s="1"/>
  <c r="BX795" i="21" s="1"/>
  <c r="BX796" i="21" s="1"/>
  <c r="BX797" i="21" s="1"/>
  <c r="BX798" i="21" s="1"/>
  <c r="BX799" i="21" s="1"/>
  <c r="BX800" i="21" s="1"/>
  <c r="BX801" i="21" s="1"/>
  <c r="BX802" i="21" s="1"/>
  <c r="BX803" i="21" s="1"/>
  <c r="BX804" i="21" s="1"/>
  <c r="BX805" i="21" s="1"/>
  <c r="BX806" i="21" s="1"/>
  <c r="BX807" i="21" s="1"/>
  <c r="BX808" i="21" s="1"/>
  <c r="BX809" i="21" s="1"/>
  <c r="BX810" i="21" s="1"/>
  <c r="BX811" i="21" s="1"/>
  <c r="BX812" i="21" s="1"/>
  <c r="BX813" i="21" s="1"/>
  <c r="BX814" i="21" s="1"/>
  <c r="BX815" i="21" s="1"/>
  <c r="BX816" i="21" s="1"/>
  <c r="BX817" i="21" s="1"/>
  <c r="BX818" i="21" s="1"/>
  <c r="BX819" i="21" s="1"/>
  <c r="BX820" i="21" s="1"/>
  <c r="BX821" i="21" s="1"/>
  <c r="BX822" i="21" s="1"/>
  <c r="BX823" i="21" s="1"/>
  <c r="BX824" i="21" s="1"/>
  <c r="BX825" i="21" s="1"/>
  <c r="BX826" i="21" s="1"/>
  <c r="BX827" i="21" s="1"/>
  <c r="BX828" i="21" s="1"/>
  <c r="BX829" i="21" s="1"/>
  <c r="BX830" i="21" s="1"/>
  <c r="BX831" i="21" s="1"/>
  <c r="BX832" i="21" s="1"/>
  <c r="BX833" i="21" s="1"/>
  <c r="BX834" i="21" s="1"/>
  <c r="BX835" i="21" s="1"/>
  <c r="BX836" i="21" s="1"/>
  <c r="BX837" i="21" s="1"/>
  <c r="BX838" i="21" s="1"/>
  <c r="BX839" i="21" s="1"/>
  <c r="BX840" i="21" s="1"/>
  <c r="BX841" i="21" s="1"/>
  <c r="BX842" i="21" s="1"/>
  <c r="BX843" i="21" s="1"/>
  <c r="BX844" i="21" s="1"/>
  <c r="BX845" i="21" s="1"/>
  <c r="BX846" i="21" s="1"/>
  <c r="BX847" i="21" s="1"/>
  <c r="BX848" i="21" s="1"/>
  <c r="BX849" i="21" s="1"/>
  <c r="BX850" i="21" s="1"/>
  <c r="BX851" i="21" s="1"/>
  <c r="BX852" i="21" s="1"/>
  <c r="BX853" i="21" s="1"/>
  <c r="BX854" i="21" s="1"/>
  <c r="BX855" i="21" s="1"/>
  <c r="BX856" i="21" s="1"/>
  <c r="BX857" i="21" s="1"/>
  <c r="BX858" i="21" s="1"/>
  <c r="BX859" i="21" s="1"/>
  <c r="BX860" i="21" s="1"/>
  <c r="BX861" i="21" s="1"/>
  <c r="BX862" i="21" s="1"/>
  <c r="BX863" i="21" s="1"/>
  <c r="BX864" i="21" s="1"/>
  <c r="BX865" i="21" s="1"/>
  <c r="BX866" i="21" s="1"/>
  <c r="BX867" i="21" s="1"/>
  <c r="BX868" i="21" s="1"/>
  <c r="BX869" i="21" s="1"/>
  <c r="BX870" i="21" s="1"/>
  <c r="BX871" i="21" s="1"/>
  <c r="BX872" i="21" s="1"/>
  <c r="BX873" i="21" s="1"/>
  <c r="BX874" i="21" s="1"/>
  <c r="BX875" i="21" s="1"/>
  <c r="BX876" i="21" s="1"/>
  <c r="BX877" i="21" s="1"/>
  <c r="BX878" i="21" s="1"/>
  <c r="BX879" i="21" s="1"/>
  <c r="BX880" i="21" s="1"/>
  <c r="BX881" i="21" s="1"/>
  <c r="BX882" i="21" s="1"/>
  <c r="BX883" i="21" s="1"/>
  <c r="BX884" i="21" s="1"/>
  <c r="BX885" i="21" s="1"/>
  <c r="BX886" i="21" s="1"/>
  <c r="BX887" i="21" s="1"/>
  <c r="BX888" i="21" s="1"/>
  <c r="BX889" i="21" s="1"/>
  <c r="BX890" i="21" s="1"/>
  <c r="BX891" i="21" s="1"/>
  <c r="BX892" i="21" s="1"/>
  <c r="BX893" i="21" s="1"/>
  <c r="BX894" i="21" s="1"/>
  <c r="BX895" i="21" s="1"/>
  <c r="BX896" i="21" s="1"/>
  <c r="BX897" i="21" s="1"/>
  <c r="BX898" i="21" s="1"/>
  <c r="BX899" i="21" s="1"/>
  <c r="BX900" i="21" s="1"/>
  <c r="BX901" i="21" s="1"/>
  <c r="BX902" i="21" s="1"/>
  <c r="BX903" i="21" s="1"/>
  <c r="BX904" i="21" s="1"/>
  <c r="BX905" i="21" s="1"/>
  <c r="BX906" i="21" s="1"/>
  <c r="BX907" i="21" s="1"/>
  <c r="BX908" i="21" s="1"/>
  <c r="BX909" i="21" s="1"/>
  <c r="BX910" i="21" s="1"/>
  <c r="BX911" i="21" s="1"/>
  <c r="BX912" i="21" s="1"/>
  <c r="BX913" i="21" s="1"/>
  <c r="BX914" i="21" s="1"/>
  <c r="BX915" i="21" s="1"/>
  <c r="BX916" i="21" s="1"/>
  <c r="BX917" i="21" s="1"/>
  <c r="BX918" i="21" s="1"/>
  <c r="BX919" i="21" s="1"/>
  <c r="BX920" i="21" s="1"/>
  <c r="BX921" i="21" s="1"/>
  <c r="BX922" i="21" s="1"/>
  <c r="BX923" i="21" s="1"/>
  <c r="BX924" i="21" s="1"/>
  <c r="BX925" i="21" s="1"/>
  <c r="BX926" i="21" s="1"/>
  <c r="BX927" i="21" s="1"/>
  <c r="BX928" i="21" s="1"/>
  <c r="BX929" i="21" s="1"/>
  <c r="BX930" i="21" s="1"/>
  <c r="BX931" i="21" s="1"/>
  <c r="BX932" i="21" s="1"/>
  <c r="BX933" i="21" s="1"/>
  <c r="BX934" i="21" s="1"/>
  <c r="BX935" i="21" s="1"/>
  <c r="BX936" i="21" s="1"/>
  <c r="BX937" i="21" s="1"/>
  <c r="BX938" i="21" s="1"/>
  <c r="BX939" i="21" s="1"/>
  <c r="BX940" i="21" s="1"/>
  <c r="BX941" i="21" s="1"/>
  <c r="BX942" i="21" s="1"/>
  <c r="BX943" i="21" s="1"/>
  <c r="BX944" i="21" s="1"/>
  <c r="BX945" i="21" s="1"/>
  <c r="BX946" i="21" s="1"/>
  <c r="BX947" i="21" s="1"/>
  <c r="BX948" i="21" s="1"/>
  <c r="BX949" i="21" s="1"/>
  <c r="BX950" i="21" s="1"/>
  <c r="BX951" i="21" s="1"/>
  <c r="BX952" i="21" s="1"/>
  <c r="BX953" i="21" s="1"/>
  <c r="BX954" i="21" s="1"/>
  <c r="BX955" i="21" s="1"/>
  <c r="BX956" i="21" s="1"/>
  <c r="BX957" i="21" s="1"/>
  <c r="BX958" i="21" s="1"/>
  <c r="BX959" i="21" s="1"/>
  <c r="BX960" i="21" s="1"/>
  <c r="BX961" i="21" s="1"/>
  <c r="BX962" i="21" s="1"/>
  <c r="BX963" i="21" s="1"/>
  <c r="BX964" i="21" s="1"/>
  <c r="BX965" i="21" s="1"/>
  <c r="BX966" i="21" s="1"/>
  <c r="BX967" i="21" s="1"/>
  <c r="BX968" i="21" s="1"/>
  <c r="BX969" i="21" s="1"/>
  <c r="BX970" i="21" s="1"/>
  <c r="BX971" i="21" s="1"/>
  <c r="BX972" i="21" s="1"/>
  <c r="BX973" i="21" s="1"/>
  <c r="BX974" i="21" s="1"/>
  <c r="BX975" i="21" s="1"/>
  <c r="BX976" i="21" s="1"/>
  <c r="BX977" i="21" s="1"/>
  <c r="BX978" i="21" s="1"/>
  <c r="BX979" i="21" s="1"/>
  <c r="BX980" i="21" s="1"/>
  <c r="BX981" i="21" s="1"/>
  <c r="BX982" i="21" s="1"/>
  <c r="BX983" i="21" s="1"/>
  <c r="BX984" i="21" s="1"/>
  <c r="BX985" i="21" s="1"/>
  <c r="BX986" i="21" s="1"/>
  <c r="BX987" i="21" s="1"/>
  <c r="BX988" i="21" s="1"/>
  <c r="BX989" i="21" s="1"/>
  <c r="BX990" i="21" s="1"/>
  <c r="BX991" i="21" s="1"/>
  <c r="BX992" i="21" s="1"/>
  <c r="BX993" i="21" s="1"/>
  <c r="BX994" i="21" s="1"/>
  <c r="BX995" i="21" s="1"/>
  <c r="BX996" i="21" s="1"/>
  <c r="BX997" i="21" s="1"/>
  <c r="BX998" i="21" s="1"/>
  <c r="BX999" i="21" s="1"/>
  <c r="BX1000" i="21" s="1"/>
  <c r="BX1001" i="21" s="1"/>
  <c r="BX1002" i="21" s="1"/>
  <c r="BX1003" i="21" s="1"/>
  <c r="BX1004" i="21" s="1"/>
  <c r="BX1005" i="21" s="1"/>
  <c r="BX1006" i="21" s="1"/>
  <c r="BX1007" i="21" s="1"/>
  <c r="BX1008" i="21" s="1"/>
  <c r="BX1009" i="21" s="1"/>
  <c r="BX1010" i="21" s="1"/>
  <c r="BX1011" i="21" s="1"/>
  <c r="BX1012" i="21" s="1"/>
  <c r="BX1013" i="21" s="1"/>
  <c r="BX1014" i="21" s="1"/>
  <c r="BX1015" i="21" s="1"/>
  <c r="BX1016" i="21" s="1"/>
  <c r="BX1017" i="21" s="1"/>
  <c r="BX1018" i="21" s="1"/>
  <c r="BX1019" i="21" s="1"/>
  <c r="BX1020" i="21" s="1"/>
  <c r="BX1021" i="21" s="1"/>
  <c r="BX1022" i="21" s="1"/>
  <c r="BX1023" i="21" s="1"/>
  <c r="BX1024" i="21" s="1"/>
  <c r="BX1025" i="21" s="1"/>
  <c r="BX1026" i="21" s="1"/>
  <c r="BX1027" i="21" s="1"/>
  <c r="BX1028" i="21" s="1"/>
  <c r="BX1029" i="21" s="1"/>
  <c r="BX1030" i="21" s="1"/>
  <c r="BX1031" i="21" s="1"/>
  <c r="BX1032" i="21" s="1"/>
  <c r="BX1033" i="21" s="1"/>
  <c r="BX1034" i="21" s="1"/>
  <c r="BX1035" i="21" s="1"/>
  <c r="BX1036" i="21" s="1"/>
  <c r="BX1037" i="21" s="1"/>
  <c r="BX1038" i="21" s="1"/>
  <c r="BX1039" i="21" s="1"/>
  <c r="BX1040" i="21" s="1"/>
  <c r="BX1041" i="21" s="1"/>
  <c r="BX1042" i="21" s="1"/>
  <c r="BX1043" i="21" s="1"/>
  <c r="BX1044" i="21" s="1"/>
  <c r="BX1045" i="21" s="1"/>
  <c r="BX1046" i="21" s="1"/>
  <c r="BX1047" i="21" s="1"/>
  <c r="BX1048" i="21" s="1"/>
  <c r="BX1049" i="21" s="1"/>
  <c r="BX1050" i="21" s="1"/>
  <c r="BX1051" i="21" s="1"/>
  <c r="BX1052" i="21" s="1"/>
  <c r="BX1053" i="21" s="1"/>
  <c r="BX1054" i="21" s="1"/>
  <c r="BX1055" i="21" s="1"/>
  <c r="BX1056" i="21" s="1"/>
  <c r="BX1057" i="21" s="1"/>
  <c r="BX1058" i="21" s="1"/>
  <c r="BX1059" i="21" s="1"/>
  <c r="BX1060" i="21" s="1"/>
  <c r="BX1061" i="21" s="1"/>
  <c r="BX1062" i="21" s="1"/>
  <c r="BX1063" i="21" s="1"/>
  <c r="BX1064" i="21" s="1"/>
  <c r="BX1065" i="21" s="1"/>
  <c r="BX1066" i="21" s="1"/>
  <c r="BX1067" i="21" s="1"/>
  <c r="BX1068" i="21" s="1"/>
  <c r="BX1069" i="21" s="1"/>
  <c r="BX1070" i="21" s="1"/>
  <c r="BX1071" i="21" s="1"/>
  <c r="BX1072" i="21" s="1"/>
  <c r="BX1073" i="21" s="1"/>
  <c r="BX1074" i="21" s="1"/>
  <c r="BX1075" i="21" s="1"/>
  <c r="BX1076" i="21" s="1"/>
  <c r="BX1077" i="21" s="1"/>
  <c r="BX1078" i="21" s="1"/>
  <c r="BX1079" i="21" s="1"/>
  <c r="BX1080" i="21" s="1"/>
  <c r="BX1081" i="21" s="1"/>
  <c r="BX1082" i="21" s="1"/>
  <c r="BX1083" i="21" s="1"/>
  <c r="BX1084" i="21" s="1"/>
  <c r="BX1085" i="21" s="1"/>
  <c r="BX1086" i="21" s="1"/>
  <c r="BX1087" i="21" s="1"/>
  <c r="BX1088" i="21" s="1"/>
  <c r="BX1089" i="21" s="1"/>
  <c r="BX1090" i="21" s="1"/>
  <c r="BX1091" i="21" s="1"/>
  <c r="BX1092" i="21" s="1"/>
  <c r="BX1093" i="21" s="1"/>
  <c r="BX1094" i="21" s="1"/>
  <c r="BX1095" i="21" s="1"/>
  <c r="BX1096" i="21" s="1"/>
  <c r="BX1097" i="21" s="1"/>
  <c r="BX1098" i="21" s="1"/>
  <c r="BX1099" i="21" s="1"/>
  <c r="BX1100" i="21" s="1"/>
  <c r="BX1101" i="21" s="1"/>
  <c r="BX1102" i="21" s="1"/>
  <c r="BX1103" i="21" s="1"/>
  <c r="BX1104" i="21" s="1"/>
  <c r="BX1105" i="21" s="1"/>
  <c r="BX1106" i="21" s="1"/>
  <c r="BX1107" i="21" s="1"/>
  <c r="BX1108" i="21" s="1"/>
  <c r="BX1109" i="21" s="1"/>
  <c r="BX1110" i="21" s="1"/>
  <c r="BX1111" i="21" s="1"/>
  <c r="BX1112" i="21" s="1"/>
  <c r="BX1113" i="21" s="1"/>
  <c r="BX1114" i="21" s="1"/>
  <c r="BX1115" i="21" s="1"/>
  <c r="BX1116" i="21" s="1"/>
  <c r="BX1117" i="21" s="1"/>
  <c r="BX1118" i="21" s="1"/>
  <c r="BX1119" i="21" s="1"/>
  <c r="BX1120" i="21" s="1"/>
  <c r="BX1121" i="21" s="1"/>
  <c r="BX1122" i="21" s="1"/>
  <c r="BX1123" i="21" s="1"/>
  <c r="BX1124" i="21" s="1"/>
  <c r="BX1125" i="21" s="1"/>
  <c r="BX1126" i="21" s="1"/>
  <c r="BX1127" i="21" s="1"/>
  <c r="BX1128" i="21" s="1"/>
  <c r="BX1129" i="21" s="1"/>
  <c r="BX1130" i="21" s="1"/>
  <c r="BX1131" i="21" s="1"/>
  <c r="BX1132" i="21" s="1"/>
  <c r="BX1133" i="21" s="1"/>
  <c r="BX1134" i="21" s="1"/>
  <c r="BX1135" i="21" s="1"/>
  <c r="BX1136" i="21" s="1"/>
  <c r="BX1137" i="21" s="1"/>
  <c r="BX1138" i="21" s="1"/>
  <c r="BX1139" i="21" s="1"/>
  <c r="BX1140" i="21" s="1"/>
  <c r="BX1141" i="21" s="1"/>
  <c r="BX1142" i="21" s="1"/>
  <c r="BX1143" i="21" s="1"/>
  <c r="BX1144" i="21" s="1"/>
  <c r="BX1145" i="21" s="1"/>
  <c r="BX1146" i="21" s="1"/>
  <c r="BX1147" i="21" s="1"/>
  <c r="BX1148" i="21" s="1"/>
  <c r="BX1149" i="21" s="1"/>
  <c r="BX1150" i="21" s="1"/>
  <c r="BX1151" i="21" s="1"/>
  <c r="BX1152" i="21" s="1"/>
  <c r="BX1153" i="21" s="1"/>
  <c r="BX1154" i="21" s="1"/>
  <c r="BX1155" i="21" s="1"/>
  <c r="BX1156" i="21" s="1"/>
  <c r="BX1157" i="21" s="1"/>
  <c r="BX1158" i="21" s="1"/>
  <c r="BX1159" i="21" s="1"/>
  <c r="BX1160" i="21" s="1"/>
  <c r="BX1161" i="21" s="1"/>
  <c r="BX1162" i="21" s="1"/>
  <c r="BX1163" i="21" s="1"/>
  <c r="BX1164" i="21" s="1"/>
  <c r="BX1165" i="21" s="1"/>
  <c r="BX1166" i="21" s="1"/>
  <c r="BX1167" i="21" s="1"/>
  <c r="BX1168" i="21" s="1"/>
  <c r="BX1169" i="21" s="1"/>
  <c r="BX1170" i="21" s="1"/>
  <c r="BX1171" i="21" s="1"/>
  <c r="BX1172" i="21" s="1"/>
  <c r="BX1173" i="21" s="1"/>
  <c r="BX1174" i="21" s="1"/>
  <c r="BX1175" i="21" s="1"/>
  <c r="BX1176" i="21" s="1"/>
  <c r="BX1177" i="21" s="1"/>
  <c r="BX1178" i="21" s="1"/>
  <c r="BX1179" i="21" s="1"/>
  <c r="BX1180" i="21" s="1"/>
  <c r="BX1181" i="21" s="1"/>
  <c r="BX1182" i="21" s="1"/>
  <c r="BX1183" i="21" s="1"/>
  <c r="BX1184" i="21" s="1"/>
  <c r="BX1185" i="21" s="1"/>
  <c r="BX1186" i="21" s="1"/>
  <c r="BX1187" i="21" s="1"/>
  <c r="BX1188" i="21" s="1"/>
  <c r="BX1189" i="21" s="1"/>
  <c r="BX1190" i="21" s="1"/>
  <c r="BX1191" i="21" s="1"/>
  <c r="BX1192" i="21" s="1"/>
  <c r="BX1193" i="21" s="1"/>
  <c r="BX1194" i="21" s="1"/>
  <c r="BX1195" i="21" s="1"/>
  <c r="BX1196" i="21" s="1"/>
  <c r="BX1197" i="21" s="1"/>
  <c r="BX1198" i="21" s="1"/>
  <c r="BX1199" i="21" s="1"/>
  <c r="BX1200" i="21" s="1"/>
  <c r="BX1201" i="21" s="1"/>
  <c r="BX1202" i="21" s="1"/>
  <c r="BX1203" i="21" s="1"/>
  <c r="BX1204" i="21" s="1"/>
  <c r="BX1205" i="21" s="1"/>
  <c r="BX1206" i="21" s="1"/>
  <c r="BX1207" i="21" s="1"/>
  <c r="BX1208" i="21" s="1"/>
  <c r="BX1209" i="21" s="1"/>
  <c r="BX1210" i="21" s="1"/>
  <c r="BX1211" i="21" s="1"/>
  <c r="BX1212" i="21" s="1"/>
  <c r="BX1213" i="21" s="1"/>
  <c r="BX1214" i="21" s="1"/>
  <c r="BX1215" i="21" s="1"/>
  <c r="BX1216" i="21" s="1"/>
  <c r="BX1217" i="21" s="1"/>
  <c r="BX1218" i="21" s="1"/>
  <c r="BX1219" i="21" s="1"/>
  <c r="BX1220" i="21" s="1"/>
  <c r="BX1221" i="21" s="1"/>
  <c r="BX1222" i="21" s="1"/>
  <c r="BX1223" i="21" s="1"/>
  <c r="BX1224" i="21" s="1"/>
  <c r="BX1225" i="21" s="1"/>
  <c r="BX1226" i="21" s="1"/>
  <c r="BX1227" i="21" s="1"/>
  <c r="BX1228" i="21" s="1"/>
  <c r="BX1229" i="21" s="1"/>
  <c r="BX1230" i="21" s="1"/>
  <c r="BX1231" i="21" s="1"/>
  <c r="BX1232" i="21" s="1"/>
  <c r="BX1233" i="21" s="1"/>
  <c r="BX1234" i="21" s="1"/>
  <c r="BX1235" i="21" s="1"/>
  <c r="BX1236" i="21" s="1"/>
  <c r="BX1237" i="21" s="1"/>
  <c r="BX1238" i="21" s="1"/>
  <c r="BX1239" i="21" s="1"/>
  <c r="BX1240" i="21" s="1"/>
  <c r="BX1241" i="21" s="1"/>
  <c r="BX1242" i="21" s="1"/>
  <c r="BX1243" i="21" s="1"/>
  <c r="BX1244" i="21" s="1"/>
  <c r="BX1245" i="21" s="1"/>
  <c r="BX1246" i="21" s="1"/>
  <c r="BX1247" i="21" s="1"/>
  <c r="BX1248" i="21" s="1"/>
  <c r="BX1249" i="21" s="1"/>
  <c r="BX1250" i="21" s="1"/>
  <c r="BX1251" i="21" s="1"/>
  <c r="BX1252" i="21" s="1"/>
  <c r="BX1253" i="21" s="1"/>
  <c r="BX1254" i="21" s="1"/>
  <c r="BX1255" i="21" s="1"/>
  <c r="BX1256" i="21" s="1"/>
  <c r="BX1257" i="21" s="1"/>
  <c r="BX1258" i="21" s="1"/>
  <c r="BX1259" i="21" s="1"/>
  <c r="BX1260" i="21" s="1"/>
  <c r="BX1261" i="21" s="1"/>
  <c r="BX1262" i="21" s="1"/>
  <c r="BX1263" i="21" s="1"/>
  <c r="BX1264" i="21" s="1"/>
  <c r="BX1265" i="21" s="1"/>
  <c r="BX1266" i="21" s="1"/>
  <c r="BX1267" i="21" s="1"/>
  <c r="BX1268" i="21" s="1"/>
  <c r="BX1269" i="21" s="1"/>
  <c r="BX1270" i="21" s="1"/>
  <c r="BX1271" i="21" s="1"/>
  <c r="BX1272" i="21" s="1"/>
  <c r="BX1273" i="21" s="1"/>
  <c r="BX1274" i="21" s="1"/>
  <c r="BX1275" i="21" s="1"/>
  <c r="BX1276" i="21" s="1"/>
  <c r="BX1277" i="21" s="1"/>
  <c r="BX1278" i="21" s="1"/>
  <c r="BX1279" i="21" s="1"/>
  <c r="BX1280" i="21" s="1"/>
  <c r="BX1281" i="21" s="1"/>
  <c r="BX1282" i="21" s="1"/>
  <c r="BX1283" i="21" s="1"/>
  <c r="BX1284" i="21" s="1"/>
  <c r="BX1285" i="21" s="1"/>
  <c r="BX1286" i="21" s="1"/>
  <c r="BX1287" i="21" s="1"/>
  <c r="BX1288" i="21" s="1"/>
  <c r="BX1289" i="21" s="1"/>
  <c r="BX1290" i="21" s="1"/>
  <c r="BX1291" i="21" s="1"/>
  <c r="BX1292" i="21" s="1"/>
  <c r="BX1293" i="21" s="1"/>
  <c r="BX1294" i="21" s="1"/>
  <c r="BX1295" i="21" s="1"/>
  <c r="BX1296" i="21" s="1"/>
  <c r="BX1297" i="21" s="1"/>
  <c r="BX1298" i="21" s="1"/>
  <c r="BX1299" i="21" s="1"/>
  <c r="BX1300" i="21" s="1"/>
  <c r="BX1301" i="21" s="1"/>
  <c r="BX1302" i="21" s="1"/>
  <c r="BX1303" i="21" s="1"/>
  <c r="BX1304" i="21" s="1"/>
  <c r="BX1305" i="21" s="1"/>
  <c r="BX1306" i="21" s="1"/>
  <c r="BX1307" i="21" s="1"/>
  <c r="BX1308" i="21" s="1"/>
  <c r="BX1309" i="21" s="1"/>
  <c r="BX1310" i="21" s="1"/>
  <c r="BX1311" i="21" s="1"/>
  <c r="BX1312" i="21" s="1"/>
  <c r="BX1313" i="21" s="1"/>
  <c r="BX1314" i="21" s="1"/>
  <c r="BX1315" i="21" s="1"/>
  <c r="BX1316" i="21" s="1"/>
  <c r="BX1317" i="21" s="1"/>
  <c r="BX1318" i="21" s="1"/>
  <c r="BX1319" i="21" s="1"/>
  <c r="BX1320" i="21" s="1"/>
  <c r="BX1321" i="21" s="1"/>
  <c r="BX1322" i="21" s="1"/>
  <c r="BX1323" i="21" s="1"/>
  <c r="BX1324" i="21" s="1"/>
  <c r="BX1325" i="21" s="1"/>
  <c r="BX1326" i="21" s="1"/>
  <c r="BX1327" i="21" s="1"/>
  <c r="BX1328" i="21" s="1"/>
  <c r="BX1329" i="21" s="1"/>
  <c r="BX1330" i="21" s="1"/>
  <c r="BX1331" i="21" s="1"/>
  <c r="BX1332" i="21" s="1"/>
  <c r="BX1333" i="21" s="1"/>
  <c r="BX1334" i="21" s="1"/>
  <c r="BX1335" i="21" s="1"/>
  <c r="BX1336" i="21" s="1"/>
  <c r="BX1337" i="21" s="1"/>
  <c r="BX1338" i="21" s="1"/>
  <c r="BX1339" i="21" s="1"/>
  <c r="BX1340" i="21" s="1"/>
  <c r="BX1341" i="21" s="1"/>
  <c r="BX1342" i="21" s="1"/>
  <c r="BX1343" i="21" s="1"/>
  <c r="BX1344" i="21" s="1"/>
  <c r="BX1345" i="21" s="1"/>
  <c r="BX1346" i="21" s="1"/>
  <c r="BX1347" i="21" s="1"/>
  <c r="BX1348" i="21" s="1"/>
  <c r="BX1349" i="21" s="1"/>
  <c r="BX1350" i="21" s="1"/>
  <c r="BX1351" i="21" s="1"/>
  <c r="BX1352" i="21" s="1"/>
  <c r="BX1353" i="21" s="1"/>
  <c r="BX1354" i="21" s="1"/>
  <c r="BX1355" i="21" s="1"/>
  <c r="BX1356" i="21" s="1"/>
  <c r="BX1357" i="21" s="1"/>
  <c r="BX1358" i="21" s="1"/>
  <c r="BX1359" i="21" s="1"/>
  <c r="BX1360" i="21" s="1"/>
  <c r="BX1361" i="21" s="1"/>
  <c r="BX1362" i="21" s="1"/>
  <c r="BX1363" i="21" s="1"/>
  <c r="BX1364" i="21" s="1"/>
  <c r="BX1365" i="21" s="1"/>
  <c r="BX1366" i="21" s="1"/>
  <c r="BX1367" i="21" s="1"/>
  <c r="BX1368" i="21" s="1"/>
  <c r="BX1369" i="21" s="1"/>
  <c r="BX1370" i="21" s="1"/>
  <c r="BX1371" i="21" s="1"/>
  <c r="BX1372" i="21" s="1"/>
  <c r="BX1373" i="21" s="1"/>
  <c r="BX1374" i="21" s="1"/>
  <c r="BX1375" i="21" s="1"/>
  <c r="BX1376" i="21" s="1"/>
  <c r="BX1377" i="21" s="1"/>
  <c r="BX1378" i="21" s="1"/>
  <c r="BX1379" i="21" s="1"/>
  <c r="BX1380" i="21" s="1"/>
  <c r="BX1381" i="21" s="1"/>
  <c r="BX1382" i="21" s="1"/>
  <c r="BX1383" i="21" s="1"/>
  <c r="BX1384" i="21" s="1"/>
  <c r="BX1385" i="21" s="1"/>
  <c r="BX1386" i="21" s="1"/>
  <c r="BX1387" i="21" s="1"/>
  <c r="BX1388" i="21" s="1"/>
  <c r="BX1389" i="21" s="1"/>
  <c r="BX1390" i="21" s="1"/>
  <c r="BX1391" i="21" s="1"/>
  <c r="BX1392" i="21" s="1"/>
  <c r="BX1393" i="21" s="1"/>
  <c r="BX1394" i="21" s="1"/>
  <c r="BX1395" i="21" s="1"/>
  <c r="BX1396" i="21" s="1"/>
  <c r="BX1397" i="21" s="1"/>
  <c r="BX1398" i="21" s="1"/>
  <c r="BX1399" i="21" s="1"/>
  <c r="BX1400" i="21" s="1"/>
  <c r="BX1401" i="21" s="1"/>
  <c r="BX1402" i="21" s="1"/>
  <c r="BX1403" i="21" s="1"/>
  <c r="BX1404" i="21" s="1"/>
  <c r="BX1405" i="21" s="1"/>
  <c r="BX1406" i="21" s="1"/>
  <c r="BX1407" i="21" s="1"/>
  <c r="BX1408" i="21" s="1"/>
  <c r="BX1409" i="21" s="1"/>
  <c r="BX1410" i="21" s="1"/>
  <c r="BX1411" i="21" s="1"/>
  <c r="BX1412" i="21" s="1"/>
  <c r="BX1413" i="21" s="1"/>
  <c r="BX1414" i="21" s="1"/>
  <c r="BX1415" i="21" s="1"/>
  <c r="BX1416" i="21" s="1"/>
  <c r="BX1417" i="21" s="1"/>
  <c r="BX1418" i="21" s="1"/>
  <c r="BX1419" i="21" s="1"/>
  <c r="BX1420" i="21" s="1"/>
  <c r="BX1421" i="21" s="1"/>
  <c r="BX1422" i="21" s="1"/>
  <c r="BX1423" i="21" s="1"/>
  <c r="BX1424" i="21" s="1"/>
  <c r="BX1425" i="21" s="1"/>
  <c r="BX1426" i="21" s="1"/>
  <c r="BX1427" i="21" s="1"/>
  <c r="BX1428" i="21" s="1"/>
  <c r="BX1429" i="21" s="1"/>
  <c r="BX1430" i="21" s="1"/>
  <c r="BX1431" i="21" s="1"/>
  <c r="BX1432" i="21" s="1"/>
  <c r="BX1433" i="21" s="1"/>
  <c r="BX1434" i="21" s="1"/>
  <c r="BX1435" i="21" s="1"/>
  <c r="BX1436" i="21" s="1"/>
  <c r="BX1437" i="21" s="1"/>
  <c r="BX1438" i="21" s="1"/>
  <c r="BX1439" i="21" s="1"/>
  <c r="BX1440" i="21" s="1"/>
  <c r="BX1441" i="21" s="1"/>
  <c r="BX1442" i="21" s="1"/>
  <c r="BX1443" i="21" s="1"/>
  <c r="BX1444" i="21" s="1"/>
  <c r="BX1445" i="21" s="1"/>
  <c r="BX1446" i="21" s="1"/>
  <c r="BX1447" i="21" s="1"/>
  <c r="BX1448" i="21" s="1"/>
  <c r="BX1449" i="21" s="1"/>
  <c r="BX1450" i="21" s="1"/>
  <c r="BX1451" i="21" s="1"/>
  <c r="BX1452" i="21" s="1"/>
  <c r="BX1453" i="21" s="1"/>
  <c r="BX1454" i="21" s="1"/>
  <c r="BX1455" i="21" s="1"/>
  <c r="BX1456" i="21" s="1"/>
  <c r="BX1457" i="21" s="1"/>
  <c r="BX1458" i="21" s="1"/>
  <c r="BX1459" i="21" s="1"/>
  <c r="BX1460" i="21" s="1"/>
  <c r="BX1461" i="21" s="1"/>
  <c r="BX1462" i="21" s="1"/>
  <c r="BX1463" i="21" s="1"/>
  <c r="BX1464" i="21" s="1"/>
  <c r="BX1465" i="21" s="1"/>
  <c r="BX1466" i="21" s="1"/>
  <c r="BX1467" i="21" s="1"/>
  <c r="BX1468" i="21" s="1"/>
  <c r="BX1469" i="21" s="1"/>
  <c r="BX1470" i="21" s="1"/>
  <c r="BX1471" i="21" s="1"/>
  <c r="BX1472" i="21" s="1"/>
  <c r="BX1473" i="21" s="1"/>
  <c r="BX1474" i="21" s="1"/>
  <c r="BX1475" i="21" s="1"/>
  <c r="BX1476" i="21" s="1"/>
  <c r="BX1477" i="21" s="1"/>
  <c r="BX1478" i="21" s="1"/>
  <c r="BX1479" i="21" s="1"/>
  <c r="BX1480" i="21" s="1"/>
  <c r="BX1481" i="21" s="1"/>
  <c r="BX1482" i="21" s="1"/>
  <c r="BX1483" i="21" s="1"/>
  <c r="BX1484" i="21" s="1"/>
  <c r="BX1485" i="21" s="1"/>
  <c r="BX1486" i="21" s="1"/>
  <c r="BX1487" i="21" s="1"/>
  <c r="BX1488" i="21" s="1"/>
  <c r="BX1489" i="21" s="1"/>
  <c r="BX1490" i="21" s="1"/>
  <c r="BX1491" i="21" s="1"/>
  <c r="BX1492" i="21" s="1"/>
  <c r="BX1493" i="21" s="1"/>
  <c r="BX1494" i="21" s="1"/>
  <c r="BX1495" i="21" s="1"/>
  <c r="BX1496" i="21" s="1"/>
  <c r="BX1497" i="21" s="1"/>
  <c r="BX1498" i="21" s="1"/>
  <c r="BX1499" i="21" s="1"/>
  <c r="BX1500" i="21" s="1"/>
  <c r="BX1501" i="21" s="1"/>
  <c r="BX1502" i="21" s="1"/>
  <c r="BX1503" i="21" s="1"/>
  <c r="BX1504" i="21" s="1"/>
  <c r="BX1505" i="21" s="1"/>
  <c r="BX1506" i="21" s="1"/>
  <c r="BX1507" i="21" s="1"/>
  <c r="BX1508" i="21" s="1"/>
  <c r="BX1509" i="21" s="1"/>
  <c r="BX1510" i="21" s="1"/>
  <c r="BX1511" i="21" s="1"/>
  <c r="BX1512" i="21" s="1"/>
  <c r="BX1513" i="21" s="1"/>
  <c r="L22" i="21"/>
  <c r="BO45" i="21"/>
  <c r="AY46" i="21"/>
  <c r="AL46" i="21" s="1"/>
  <c r="AY47" i="21" s="1"/>
  <c r="AY48" i="21" s="1"/>
  <c r="AY49" i="21" s="1"/>
  <c r="AY50" i="21" s="1"/>
  <c r="AY51" i="21" s="1"/>
  <c r="AY52" i="21" s="1"/>
  <c r="AY53" i="21" s="1"/>
  <c r="AY54" i="21" s="1"/>
  <c r="AY55" i="21" s="1"/>
  <c r="AY56" i="21" s="1"/>
  <c r="AY57" i="21" s="1"/>
  <c r="AY58" i="21" s="1"/>
  <c r="AY59" i="21" s="1"/>
  <c r="AY60" i="21" s="1"/>
  <c r="AY61" i="21" s="1"/>
  <c r="AY62" i="21" s="1"/>
  <c r="AY63" i="21" s="1"/>
  <c r="AY64" i="21" s="1"/>
  <c r="AY65" i="21" s="1"/>
  <c r="AY66" i="21" s="1"/>
  <c r="AY67" i="21" s="1"/>
  <c r="AY68" i="21" s="1"/>
  <c r="AY69" i="21" s="1"/>
  <c r="AY70" i="21" s="1"/>
  <c r="AY71" i="21" s="1"/>
  <c r="AY72" i="21" s="1"/>
  <c r="AY73" i="21" s="1"/>
  <c r="AY74" i="21" s="1"/>
  <c r="AY75" i="21" s="1"/>
  <c r="AY76" i="21" s="1"/>
  <c r="AY77" i="21" s="1"/>
  <c r="AY78" i="21" s="1"/>
  <c r="AY79" i="21" s="1"/>
  <c r="AY80" i="21" s="1"/>
  <c r="AY81" i="21" s="1"/>
  <c r="AY82" i="21" s="1"/>
  <c r="AY83" i="21" s="1"/>
  <c r="AY84" i="21" s="1"/>
  <c r="AY85" i="21" s="1"/>
  <c r="AY86" i="21" s="1"/>
  <c r="AY87" i="21" s="1"/>
  <c r="AY88" i="21" s="1"/>
  <c r="AY89" i="21" s="1"/>
  <c r="AY90" i="21" s="1"/>
  <c r="AY91" i="21" s="1"/>
  <c r="AY92" i="21" s="1"/>
  <c r="AY93" i="21" s="1"/>
  <c r="AY94" i="21" s="1"/>
  <c r="AY95" i="21" s="1"/>
  <c r="AY96" i="21" s="1"/>
  <c r="AY97" i="21" s="1"/>
  <c r="AY98" i="21" s="1"/>
  <c r="AY99" i="21" s="1"/>
  <c r="AY100" i="21" s="1"/>
  <c r="AY101" i="21" s="1"/>
  <c r="AY102" i="21" s="1"/>
  <c r="AY103" i="21" s="1"/>
  <c r="AY104" i="21" s="1"/>
  <c r="AY105" i="21" s="1"/>
  <c r="AY106" i="21" s="1"/>
  <c r="AY107" i="21" s="1"/>
  <c r="AY108" i="21" s="1"/>
  <c r="AY109" i="21" s="1"/>
  <c r="AY110" i="21" s="1"/>
  <c r="AY111" i="21" s="1"/>
  <c r="AY112" i="21" s="1"/>
  <c r="AY113" i="21" s="1"/>
  <c r="AY114" i="21" s="1"/>
  <c r="AY115" i="21" s="1"/>
  <c r="AY116" i="21" s="1"/>
  <c r="AY117" i="21" s="1"/>
  <c r="AY118" i="21" s="1"/>
  <c r="AY119" i="21" s="1"/>
  <c r="AY120" i="21" s="1"/>
  <c r="AY121" i="21" s="1"/>
  <c r="AY122" i="21" s="1"/>
  <c r="AY123" i="21" s="1"/>
  <c r="AY124" i="21" s="1"/>
  <c r="AY125" i="21" s="1"/>
  <c r="AY126" i="21" s="1"/>
  <c r="AY127" i="21" s="1"/>
  <c r="AY128" i="21" s="1"/>
  <c r="AY129" i="21" s="1"/>
  <c r="AY130" i="21" s="1"/>
  <c r="AY131" i="21" s="1"/>
  <c r="AY132" i="21" s="1"/>
  <c r="AY133" i="21" s="1"/>
  <c r="AY134" i="21" s="1"/>
  <c r="AY135" i="21" s="1"/>
  <c r="AY136" i="21" s="1"/>
  <c r="AY137" i="21" s="1"/>
  <c r="AY138" i="21" s="1"/>
  <c r="AY139" i="21" s="1"/>
  <c r="AY140" i="21" s="1"/>
  <c r="AY141" i="21" s="1"/>
  <c r="AY142" i="21" s="1"/>
  <c r="AY143" i="21" s="1"/>
  <c r="AY144" i="21" s="1"/>
  <c r="AY145" i="21" s="1"/>
  <c r="AY146" i="21" s="1"/>
  <c r="AY147" i="21" s="1"/>
  <c r="AY148" i="21" s="1"/>
  <c r="AY149" i="21" s="1"/>
  <c r="AY150" i="21" s="1"/>
  <c r="AY151" i="21" s="1"/>
  <c r="AY152" i="21" s="1"/>
  <c r="AY153" i="21" s="1"/>
  <c r="AY154" i="21" s="1"/>
  <c r="AY155" i="21" s="1"/>
  <c r="AY156" i="21" s="1"/>
  <c r="AY157" i="21" s="1"/>
  <c r="AY158" i="21" s="1"/>
  <c r="AY159" i="21" s="1"/>
  <c r="AY160" i="21" s="1"/>
  <c r="AY161" i="21" s="1"/>
  <c r="AY162" i="21" s="1"/>
  <c r="AY163" i="21" s="1"/>
  <c r="AY164" i="21" s="1"/>
  <c r="AY165" i="21" s="1"/>
  <c r="AY166" i="21" s="1"/>
  <c r="AY167" i="21" s="1"/>
  <c r="AY168" i="21" s="1"/>
  <c r="AY169" i="21" s="1"/>
  <c r="AY170" i="21" s="1"/>
  <c r="AY171" i="21" s="1"/>
  <c r="AY172" i="21" s="1"/>
  <c r="AY173" i="21" s="1"/>
  <c r="AY174" i="21" s="1"/>
  <c r="AY175" i="21" s="1"/>
  <c r="AY176" i="21" s="1"/>
  <c r="AY177" i="21" s="1"/>
  <c r="AY178" i="21" s="1"/>
  <c r="AY179" i="21" s="1"/>
  <c r="AY180" i="21" s="1"/>
  <c r="AY181" i="21" s="1"/>
  <c r="AY182" i="21" s="1"/>
  <c r="AY183" i="21" s="1"/>
  <c r="AY184" i="21" s="1"/>
  <c r="AY185" i="21" s="1"/>
  <c r="AY186" i="21" s="1"/>
  <c r="AY187" i="21" s="1"/>
  <c r="AY188" i="21" s="1"/>
  <c r="AY189" i="21" s="1"/>
  <c r="AY190" i="21" s="1"/>
  <c r="AY191" i="21" s="1"/>
  <c r="AY192" i="21" s="1"/>
  <c r="AY193" i="21" s="1"/>
  <c r="AY194" i="21" s="1"/>
  <c r="AY195" i="21" s="1"/>
  <c r="AY196" i="21" s="1"/>
  <c r="AY197" i="21" s="1"/>
  <c r="AY198" i="21" s="1"/>
  <c r="AY199" i="21" s="1"/>
  <c r="AY200" i="21" s="1"/>
  <c r="AY201" i="21" s="1"/>
  <c r="AY202" i="21" s="1"/>
  <c r="AY203" i="21" s="1"/>
  <c r="AY204" i="21" s="1"/>
  <c r="AY205" i="21" s="1"/>
  <c r="AY206" i="21" s="1"/>
  <c r="AY207" i="21" s="1"/>
  <c r="AY208" i="21" s="1"/>
  <c r="AY209" i="21" s="1"/>
  <c r="AY210" i="21" s="1"/>
  <c r="AY211" i="21" s="1"/>
  <c r="AY212" i="21" s="1"/>
  <c r="AY213" i="21" s="1"/>
  <c r="AY214" i="21" s="1"/>
  <c r="AY215" i="21" s="1"/>
  <c r="AY216" i="21" s="1"/>
  <c r="AY217" i="21" s="1"/>
  <c r="AY218" i="21" s="1"/>
  <c r="AY219" i="21" s="1"/>
  <c r="AY220" i="21" s="1"/>
  <c r="AY221" i="21" s="1"/>
  <c r="AY222" i="21" s="1"/>
  <c r="AY223" i="21" s="1"/>
  <c r="AY224" i="21" s="1"/>
  <c r="AY225" i="21" s="1"/>
  <c r="AY226" i="21" s="1"/>
  <c r="AY227" i="21" s="1"/>
  <c r="AY228" i="21" s="1"/>
  <c r="AY229" i="21" s="1"/>
  <c r="AY230" i="21" s="1"/>
  <c r="AY231" i="21" s="1"/>
  <c r="AY232" i="21" s="1"/>
  <c r="AY233" i="21" s="1"/>
  <c r="AY234" i="21" s="1"/>
  <c r="AY235" i="21" s="1"/>
  <c r="AY236" i="21" s="1"/>
  <c r="AY237" i="21" s="1"/>
  <c r="AY238" i="21" s="1"/>
  <c r="AY239" i="21" s="1"/>
  <c r="AY240" i="21" s="1"/>
  <c r="AY241" i="21" s="1"/>
  <c r="AY242" i="21" s="1"/>
  <c r="AY243" i="21" s="1"/>
  <c r="AY244" i="21" s="1"/>
  <c r="AY245" i="21" s="1"/>
  <c r="AY246" i="21" s="1"/>
  <c r="AY247" i="21" s="1"/>
  <c r="AY248" i="21" s="1"/>
  <c r="AY249" i="21" s="1"/>
  <c r="AY250" i="21" s="1"/>
  <c r="AY251" i="21" s="1"/>
  <c r="AY252" i="21" s="1"/>
  <c r="AY253" i="21" s="1"/>
  <c r="AY254" i="21" s="1"/>
  <c r="AY255" i="21" s="1"/>
  <c r="AY256" i="21" s="1"/>
  <c r="AY257" i="21" s="1"/>
  <c r="AY258" i="21" s="1"/>
  <c r="AY259" i="21" s="1"/>
  <c r="AY260" i="21" s="1"/>
  <c r="AY261" i="21" s="1"/>
  <c r="AY262" i="21" s="1"/>
  <c r="AY263" i="21" s="1"/>
  <c r="AY264" i="21" s="1"/>
  <c r="AY265" i="21" s="1"/>
  <c r="AY266" i="21" s="1"/>
  <c r="AY267" i="21" s="1"/>
  <c r="AY268" i="21" s="1"/>
  <c r="AY269" i="21" s="1"/>
  <c r="AY270" i="21" s="1"/>
  <c r="AY271" i="21" s="1"/>
  <c r="AY272" i="21" s="1"/>
  <c r="AY273" i="21" s="1"/>
  <c r="AY274" i="21" s="1"/>
  <c r="AY275" i="21" s="1"/>
  <c r="AY276" i="21" s="1"/>
  <c r="AY277" i="21" s="1"/>
  <c r="AY278" i="21" s="1"/>
  <c r="AY279" i="21" s="1"/>
  <c r="AY280" i="21" s="1"/>
  <c r="AY281" i="21" s="1"/>
  <c r="AY282" i="21" s="1"/>
  <c r="AY283" i="21" s="1"/>
  <c r="AY284" i="21" s="1"/>
  <c r="AY285" i="21" s="1"/>
  <c r="AY286" i="21" s="1"/>
  <c r="AY287" i="21" s="1"/>
  <c r="AY288" i="21" s="1"/>
  <c r="AY289" i="21" s="1"/>
  <c r="AY290" i="21" s="1"/>
  <c r="AY291" i="21" s="1"/>
  <c r="AY292" i="21" s="1"/>
  <c r="AY293" i="21" s="1"/>
  <c r="AY294" i="21" s="1"/>
  <c r="AY295" i="21" s="1"/>
  <c r="AY296" i="21" s="1"/>
  <c r="AY297" i="21" s="1"/>
  <c r="AY298" i="21" s="1"/>
  <c r="AY299" i="21" s="1"/>
  <c r="AY300" i="21" s="1"/>
  <c r="AY301" i="21" s="1"/>
  <c r="AY302" i="21" s="1"/>
  <c r="AY303" i="21" s="1"/>
  <c r="AY304" i="21" s="1"/>
  <c r="AY305" i="21" s="1"/>
  <c r="AY306" i="21" s="1"/>
  <c r="AY307" i="21" s="1"/>
  <c r="AY308" i="21" s="1"/>
  <c r="AY309" i="21" s="1"/>
  <c r="AY310" i="21" s="1"/>
  <c r="AY311" i="21" s="1"/>
  <c r="AY312" i="21" s="1"/>
  <c r="AY313" i="21" s="1"/>
  <c r="AY314" i="21" s="1"/>
  <c r="AY315" i="21" s="1"/>
  <c r="AY316" i="21" s="1"/>
  <c r="AY317" i="21" s="1"/>
  <c r="AY318" i="21" s="1"/>
  <c r="AY319" i="21" s="1"/>
  <c r="AY320" i="21" s="1"/>
  <c r="AY321" i="21" s="1"/>
  <c r="AY322" i="21" s="1"/>
  <c r="AY323" i="21" s="1"/>
  <c r="AY324" i="21" s="1"/>
  <c r="AY325" i="21" s="1"/>
  <c r="AY326" i="21" s="1"/>
  <c r="AY327" i="21" s="1"/>
  <c r="AY328" i="21" s="1"/>
  <c r="AY329" i="21" s="1"/>
  <c r="AY330" i="21" s="1"/>
  <c r="AY331" i="21" s="1"/>
  <c r="AY332" i="21" s="1"/>
  <c r="AY333" i="21" s="1"/>
  <c r="AY334" i="21" s="1"/>
  <c r="AY335" i="21" s="1"/>
  <c r="AY336" i="21" s="1"/>
  <c r="AY337" i="21" s="1"/>
  <c r="AY338" i="21" s="1"/>
  <c r="AY339" i="21" s="1"/>
  <c r="AY340" i="21" s="1"/>
  <c r="AY341" i="21" s="1"/>
  <c r="AY342" i="21" s="1"/>
  <c r="AY343" i="21" s="1"/>
  <c r="AY344" i="21" s="1"/>
  <c r="AY345" i="21" s="1"/>
  <c r="AY346" i="21" s="1"/>
  <c r="AY347" i="21" s="1"/>
  <c r="AY348" i="21" s="1"/>
  <c r="AY349" i="21" s="1"/>
  <c r="AY350" i="21" s="1"/>
  <c r="AY351" i="21" s="1"/>
  <c r="AY352" i="21" s="1"/>
  <c r="AY353" i="21" s="1"/>
  <c r="AY354" i="21" s="1"/>
  <c r="AY355" i="21" s="1"/>
  <c r="AY356" i="21" s="1"/>
  <c r="AY357" i="21" s="1"/>
  <c r="AY358" i="21" s="1"/>
  <c r="AY359" i="21" s="1"/>
  <c r="AY360" i="21" s="1"/>
  <c r="AY361" i="21" s="1"/>
  <c r="AY362" i="21" s="1"/>
  <c r="AY363" i="21" s="1"/>
  <c r="AY364" i="21" s="1"/>
  <c r="AY365" i="21" s="1"/>
  <c r="AY366" i="21" s="1"/>
  <c r="AY367" i="21" s="1"/>
  <c r="AY368" i="21" s="1"/>
  <c r="AY369" i="21" s="1"/>
  <c r="AY370" i="21" s="1"/>
  <c r="AY371" i="21" s="1"/>
  <c r="AY372" i="21" s="1"/>
  <c r="AY373" i="21" s="1"/>
  <c r="AY374" i="21" s="1"/>
  <c r="AY375" i="21" s="1"/>
  <c r="AY376" i="21" s="1"/>
  <c r="AY377" i="21" s="1"/>
  <c r="AY378" i="21" s="1"/>
  <c r="AY379" i="21" s="1"/>
  <c r="AY380" i="21" s="1"/>
  <c r="AY381" i="21" s="1"/>
  <c r="AY382" i="21" s="1"/>
  <c r="AY383" i="21" s="1"/>
  <c r="AY384" i="21" s="1"/>
  <c r="AY385" i="21" s="1"/>
  <c r="AY386" i="21" s="1"/>
  <c r="AY387" i="21" s="1"/>
  <c r="AY388" i="21" s="1"/>
  <c r="AY389" i="21" s="1"/>
  <c r="AY390" i="21" s="1"/>
  <c r="AY391" i="21" s="1"/>
  <c r="AY392" i="21" s="1"/>
  <c r="AY393" i="21" s="1"/>
  <c r="AY394" i="21" s="1"/>
  <c r="AY395" i="21" s="1"/>
  <c r="AY396" i="21" s="1"/>
  <c r="AY397" i="21" s="1"/>
  <c r="AY398" i="21" s="1"/>
  <c r="AY399" i="21" s="1"/>
  <c r="AY400" i="21" s="1"/>
  <c r="AY401" i="21" s="1"/>
  <c r="AY402" i="21" s="1"/>
  <c r="AY403" i="21" s="1"/>
  <c r="AY404" i="21" s="1"/>
  <c r="AY405" i="21" s="1"/>
  <c r="AY406" i="21" s="1"/>
  <c r="AY407" i="21" s="1"/>
  <c r="AY408" i="21" s="1"/>
  <c r="AY409" i="21" s="1"/>
  <c r="AY410" i="21" s="1"/>
  <c r="AY411" i="21" s="1"/>
  <c r="AY412" i="21" s="1"/>
  <c r="AY413" i="21" s="1"/>
  <c r="AY414" i="21" s="1"/>
  <c r="AY415" i="21" s="1"/>
  <c r="AY416" i="21" s="1"/>
  <c r="AY417" i="21" s="1"/>
  <c r="AY418" i="21" s="1"/>
  <c r="AY419" i="21" s="1"/>
  <c r="AY420" i="21" s="1"/>
  <c r="AY421" i="21" s="1"/>
  <c r="AY422" i="21" s="1"/>
  <c r="AY423" i="21" s="1"/>
  <c r="AY424" i="21" s="1"/>
  <c r="AY425" i="21" s="1"/>
  <c r="AY426" i="21" s="1"/>
  <c r="AY427" i="21" s="1"/>
  <c r="AY428" i="21" s="1"/>
  <c r="AY429" i="21" s="1"/>
  <c r="AY430" i="21" s="1"/>
  <c r="AY431" i="21" s="1"/>
  <c r="AY432" i="21" s="1"/>
  <c r="AY433" i="21" s="1"/>
  <c r="AY434" i="21" s="1"/>
  <c r="AY435" i="21" s="1"/>
  <c r="AY436" i="21" s="1"/>
  <c r="AY437" i="21" s="1"/>
  <c r="AY438" i="21" s="1"/>
  <c r="AY439" i="21" s="1"/>
  <c r="AY440" i="21" s="1"/>
  <c r="AY441" i="21" s="1"/>
  <c r="AY442" i="21" s="1"/>
  <c r="AY443" i="21" s="1"/>
  <c r="AY444" i="21" s="1"/>
  <c r="AY445" i="21" s="1"/>
  <c r="AY446" i="21" s="1"/>
  <c r="AY447" i="21" s="1"/>
  <c r="AY448" i="21" s="1"/>
  <c r="AY449" i="21" s="1"/>
  <c r="AY450" i="21" s="1"/>
  <c r="AY451" i="21" s="1"/>
  <c r="AY452" i="21" s="1"/>
  <c r="AY453" i="21" s="1"/>
  <c r="AY454" i="21" s="1"/>
  <c r="AY455" i="21" s="1"/>
  <c r="AY456" i="21" s="1"/>
  <c r="AY457" i="21" s="1"/>
  <c r="AY458" i="21" s="1"/>
  <c r="AY459" i="21" s="1"/>
  <c r="AY460" i="21" s="1"/>
  <c r="AY461" i="21" s="1"/>
  <c r="AY462" i="21" s="1"/>
  <c r="AY463" i="21" s="1"/>
  <c r="AY464" i="21" s="1"/>
  <c r="AY465" i="21" s="1"/>
  <c r="AY466" i="21" s="1"/>
  <c r="AY467" i="21" s="1"/>
  <c r="AY468" i="21" s="1"/>
  <c r="AY469" i="21" s="1"/>
  <c r="AY470" i="21" s="1"/>
  <c r="AY471" i="21" s="1"/>
  <c r="AY472" i="21" s="1"/>
  <c r="AY473" i="21" s="1"/>
  <c r="AY474" i="21" s="1"/>
  <c r="AY475" i="21" s="1"/>
  <c r="AY476" i="21" s="1"/>
  <c r="AY477" i="21" s="1"/>
  <c r="AY478" i="21" s="1"/>
  <c r="AY479" i="21" s="1"/>
  <c r="AY480" i="21" s="1"/>
  <c r="AY481" i="21" s="1"/>
  <c r="AY482" i="21" s="1"/>
  <c r="AY483" i="21" s="1"/>
  <c r="AY484" i="21" s="1"/>
  <c r="AY485" i="21" s="1"/>
  <c r="AY486" i="21" s="1"/>
  <c r="AY487" i="21" s="1"/>
  <c r="AY488" i="21" s="1"/>
  <c r="AY489" i="21" s="1"/>
  <c r="AY490" i="21" s="1"/>
  <c r="AY491" i="21" s="1"/>
  <c r="AY492" i="21" s="1"/>
  <c r="AY493" i="21" s="1"/>
  <c r="AY494" i="21" s="1"/>
  <c r="AY495" i="21" s="1"/>
  <c r="AY496" i="21" s="1"/>
  <c r="AY497" i="21" s="1"/>
  <c r="AY498" i="21" s="1"/>
  <c r="AY499" i="21" s="1"/>
  <c r="AY500" i="21" s="1"/>
  <c r="AY501" i="21" s="1"/>
  <c r="AY502" i="21" s="1"/>
  <c r="AY503" i="21" s="1"/>
  <c r="AY504" i="21" s="1"/>
  <c r="AY505" i="21" s="1"/>
  <c r="AY506" i="21" s="1"/>
  <c r="AY507" i="21" s="1"/>
  <c r="AY508" i="21" s="1"/>
  <c r="AY509" i="21" s="1"/>
  <c r="AY510" i="21" s="1"/>
  <c r="AY511" i="21" s="1"/>
  <c r="AY512" i="21" s="1"/>
  <c r="AY513" i="21" s="1"/>
  <c r="AY514" i="21" s="1"/>
  <c r="AY515" i="21" s="1"/>
  <c r="AY516" i="21" s="1"/>
  <c r="AY517" i="21" s="1"/>
  <c r="AY518" i="21" s="1"/>
  <c r="AY519" i="21" s="1"/>
  <c r="AY520" i="21" s="1"/>
  <c r="AY521" i="21" s="1"/>
  <c r="AY522" i="21" s="1"/>
  <c r="AY523" i="21" s="1"/>
  <c r="AY524" i="21" s="1"/>
  <c r="AY525" i="21" s="1"/>
  <c r="AY526" i="21" s="1"/>
  <c r="AY527" i="21" s="1"/>
  <c r="AY528" i="21" s="1"/>
  <c r="AY529" i="21" s="1"/>
  <c r="AY530" i="21" s="1"/>
  <c r="AY531" i="21" s="1"/>
  <c r="AY532" i="21" s="1"/>
  <c r="AY533" i="21" s="1"/>
  <c r="AY534" i="21" s="1"/>
  <c r="AY535" i="21" s="1"/>
  <c r="AY536" i="21" s="1"/>
  <c r="AY537" i="21" s="1"/>
  <c r="AY538" i="21" s="1"/>
  <c r="AY539" i="21" s="1"/>
  <c r="AY540" i="21" s="1"/>
  <c r="AY541" i="21" s="1"/>
  <c r="AY542" i="21" s="1"/>
  <c r="AY543" i="21" s="1"/>
  <c r="AY544" i="21" s="1"/>
  <c r="AY545" i="21" s="1"/>
  <c r="AY546" i="21" s="1"/>
  <c r="AY547" i="21" s="1"/>
  <c r="AY548" i="21" s="1"/>
  <c r="AY549" i="21" s="1"/>
  <c r="AY550" i="21" s="1"/>
  <c r="AY551" i="21" s="1"/>
  <c r="AY552" i="21" s="1"/>
  <c r="AY553" i="21" s="1"/>
  <c r="AY554" i="21" s="1"/>
  <c r="AY555" i="21" s="1"/>
  <c r="AY556" i="21" s="1"/>
  <c r="AY557" i="21" s="1"/>
  <c r="AY558" i="21" s="1"/>
  <c r="AY559" i="21" s="1"/>
  <c r="AY560" i="21" s="1"/>
  <c r="AY561" i="21" s="1"/>
  <c r="AY562" i="21" s="1"/>
  <c r="AY563" i="21" s="1"/>
  <c r="AY564" i="21" s="1"/>
  <c r="AY565" i="21" s="1"/>
  <c r="AY566" i="21" s="1"/>
  <c r="AY567" i="21" s="1"/>
  <c r="AY568" i="21" s="1"/>
  <c r="AY569" i="21" s="1"/>
  <c r="AY570" i="21" s="1"/>
  <c r="AY571" i="21" s="1"/>
  <c r="AY572" i="21" s="1"/>
  <c r="AY573" i="21" s="1"/>
  <c r="AY574" i="21" s="1"/>
  <c r="AY575" i="21" s="1"/>
  <c r="AY576" i="21" s="1"/>
  <c r="AY577" i="21" s="1"/>
  <c r="AY578" i="21" s="1"/>
  <c r="AY579" i="21" s="1"/>
  <c r="AY580" i="21" s="1"/>
  <c r="AY581" i="21" s="1"/>
  <c r="AY582" i="21" s="1"/>
  <c r="AY583" i="21" s="1"/>
  <c r="AY584" i="21" s="1"/>
  <c r="AY585" i="21" s="1"/>
  <c r="AY586" i="21" s="1"/>
  <c r="AY587" i="21" s="1"/>
  <c r="AY588" i="21" s="1"/>
  <c r="AY589" i="21" s="1"/>
  <c r="AY590" i="21" s="1"/>
  <c r="AY591" i="21" s="1"/>
  <c r="AY592" i="21" s="1"/>
  <c r="AY593" i="21" s="1"/>
  <c r="AY594" i="21" s="1"/>
  <c r="AY595" i="21" s="1"/>
  <c r="AY596" i="21" s="1"/>
  <c r="AY597" i="21" s="1"/>
  <c r="AY598" i="21" s="1"/>
  <c r="AY599" i="21" s="1"/>
  <c r="AY600" i="21" s="1"/>
  <c r="AY601" i="21" s="1"/>
  <c r="AY602" i="21" s="1"/>
  <c r="AY603" i="21" s="1"/>
  <c r="AY604" i="21" s="1"/>
  <c r="AY605" i="21" s="1"/>
  <c r="AY606" i="21" s="1"/>
  <c r="AY607" i="21" s="1"/>
  <c r="AY608" i="21" s="1"/>
  <c r="AY609" i="21" s="1"/>
  <c r="AY610" i="21" s="1"/>
  <c r="AY611" i="21" s="1"/>
  <c r="AY612" i="21" s="1"/>
  <c r="AY613" i="21" s="1"/>
  <c r="AY614" i="21" s="1"/>
  <c r="AY615" i="21" s="1"/>
  <c r="AY616" i="21" s="1"/>
  <c r="AY617" i="21" s="1"/>
  <c r="AY618" i="21" s="1"/>
  <c r="AY619" i="21" s="1"/>
  <c r="AY620" i="21" s="1"/>
  <c r="AY621" i="21" s="1"/>
  <c r="AY622" i="21" s="1"/>
  <c r="AY623" i="21" s="1"/>
  <c r="AY624" i="21" s="1"/>
  <c r="AY625" i="21" s="1"/>
  <c r="AY626" i="21" s="1"/>
  <c r="AY627" i="21" s="1"/>
  <c r="AY628" i="21" s="1"/>
  <c r="AY629" i="21" s="1"/>
  <c r="AY630" i="21" s="1"/>
  <c r="AY631" i="21" s="1"/>
  <c r="AY632" i="21" s="1"/>
  <c r="AY633" i="21" s="1"/>
  <c r="AY634" i="21" s="1"/>
  <c r="AY635" i="21" s="1"/>
  <c r="AY636" i="21" s="1"/>
  <c r="AY637" i="21" s="1"/>
  <c r="AY638" i="21" s="1"/>
  <c r="AY639" i="21" s="1"/>
  <c r="AY640" i="21" s="1"/>
  <c r="AY641" i="21" s="1"/>
  <c r="AY642" i="21" s="1"/>
  <c r="AY643" i="21" s="1"/>
  <c r="AY644" i="21" s="1"/>
  <c r="AY645" i="21" s="1"/>
  <c r="AY646" i="21" s="1"/>
  <c r="AY647" i="21" s="1"/>
  <c r="AY648" i="21" s="1"/>
  <c r="AY649" i="21" s="1"/>
  <c r="AY650" i="21" s="1"/>
  <c r="AY651" i="21" s="1"/>
  <c r="AY652" i="21" s="1"/>
  <c r="AY653" i="21" s="1"/>
  <c r="AY654" i="21" s="1"/>
  <c r="AY655" i="21" s="1"/>
  <c r="AY656" i="21" s="1"/>
  <c r="AY657" i="21" s="1"/>
  <c r="AY658" i="21" s="1"/>
  <c r="AY659" i="21" s="1"/>
  <c r="AY660" i="21" s="1"/>
  <c r="AY661" i="21" s="1"/>
  <c r="AY662" i="21" s="1"/>
  <c r="AY663" i="21" s="1"/>
  <c r="AY664" i="21" s="1"/>
  <c r="AY665" i="21" s="1"/>
  <c r="AY666" i="21" s="1"/>
  <c r="AY667" i="21" s="1"/>
  <c r="AY668" i="21" s="1"/>
  <c r="AY669" i="21" s="1"/>
  <c r="AY670" i="21" s="1"/>
  <c r="AY671" i="21" s="1"/>
  <c r="AY672" i="21" s="1"/>
  <c r="AY673" i="21" s="1"/>
  <c r="AY674" i="21" s="1"/>
  <c r="AY675" i="21" s="1"/>
  <c r="AY676" i="21" s="1"/>
  <c r="AY677" i="21" s="1"/>
  <c r="AY678" i="21" s="1"/>
  <c r="AY679" i="21" s="1"/>
  <c r="AY680" i="21" s="1"/>
  <c r="AY681" i="21" s="1"/>
  <c r="AY682" i="21" s="1"/>
  <c r="AY683" i="21" s="1"/>
  <c r="AY684" i="21" s="1"/>
  <c r="AY685" i="21" s="1"/>
  <c r="AY686" i="21" s="1"/>
  <c r="AY687" i="21" s="1"/>
  <c r="AY688" i="21" s="1"/>
  <c r="AY689" i="21" s="1"/>
  <c r="AY690" i="21" s="1"/>
  <c r="AY691" i="21" s="1"/>
  <c r="AY692" i="21" s="1"/>
  <c r="AY693" i="21" s="1"/>
  <c r="AY694" i="21" s="1"/>
  <c r="AY695" i="21" s="1"/>
  <c r="AY696" i="21" s="1"/>
  <c r="AY697" i="21" s="1"/>
  <c r="AY698" i="21" s="1"/>
  <c r="AY699" i="21" s="1"/>
  <c r="AY700" i="21" s="1"/>
  <c r="AY701" i="21" s="1"/>
  <c r="AY702" i="21" s="1"/>
  <c r="AY703" i="21" s="1"/>
  <c r="AY704" i="21" s="1"/>
  <c r="AY705" i="21" s="1"/>
  <c r="AY706" i="21" s="1"/>
  <c r="AY707" i="21" s="1"/>
  <c r="AY708" i="21" s="1"/>
  <c r="AY709" i="21" s="1"/>
  <c r="AY710" i="21" s="1"/>
  <c r="AY711" i="21" s="1"/>
  <c r="AY712" i="21" s="1"/>
  <c r="AY713" i="21" s="1"/>
  <c r="AY714" i="21" s="1"/>
  <c r="AY715" i="21" s="1"/>
  <c r="AY716" i="21" s="1"/>
  <c r="AY717" i="21" s="1"/>
  <c r="AY718" i="21" s="1"/>
  <c r="AY719" i="21" s="1"/>
  <c r="AY720" i="21" s="1"/>
  <c r="AY721" i="21" s="1"/>
  <c r="AY722" i="21" s="1"/>
  <c r="AY723" i="21" s="1"/>
  <c r="AY724" i="21" s="1"/>
  <c r="AY725" i="21" s="1"/>
  <c r="AY726" i="21" s="1"/>
  <c r="AY727" i="21" s="1"/>
  <c r="AY728" i="21" s="1"/>
  <c r="AY729" i="21" s="1"/>
  <c r="AY730" i="21" s="1"/>
  <c r="AY731" i="21" s="1"/>
  <c r="AY732" i="21" s="1"/>
  <c r="AY733" i="21" s="1"/>
  <c r="AY734" i="21" s="1"/>
  <c r="AY735" i="21" s="1"/>
  <c r="AY736" i="21" s="1"/>
  <c r="AY737" i="21" s="1"/>
  <c r="AY738" i="21" s="1"/>
  <c r="AY739" i="21" s="1"/>
  <c r="AY740" i="21" s="1"/>
  <c r="AY741" i="21" s="1"/>
  <c r="AY742" i="21" s="1"/>
  <c r="AY743" i="21" s="1"/>
  <c r="AY744" i="21" s="1"/>
  <c r="AY745" i="21" s="1"/>
  <c r="AY746" i="21" s="1"/>
  <c r="AY747" i="21" s="1"/>
  <c r="AY748" i="21" s="1"/>
  <c r="AY749" i="21" s="1"/>
  <c r="AY750" i="21" s="1"/>
  <c r="AY751" i="21" s="1"/>
  <c r="AY752" i="21" s="1"/>
  <c r="AY753" i="21" s="1"/>
  <c r="AY754" i="21" s="1"/>
  <c r="AY755" i="21" s="1"/>
  <c r="AY756" i="21" s="1"/>
  <c r="AY757" i="21" s="1"/>
  <c r="AY758" i="21" s="1"/>
  <c r="AY759" i="21" s="1"/>
  <c r="AY760" i="21" s="1"/>
  <c r="AY761" i="21" s="1"/>
  <c r="AY762" i="21" s="1"/>
  <c r="AY763" i="21" s="1"/>
  <c r="AY764" i="21" s="1"/>
  <c r="AY765" i="21" s="1"/>
  <c r="AY766" i="21" s="1"/>
  <c r="AY767" i="21" s="1"/>
  <c r="AY768" i="21" s="1"/>
  <c r="AY769" i="21" s="1"/>
  <c r="AY770" i="21" s="1"/>
  <c r="AY771" i="21" s="1"/>
  <c r="AY772" i="21" s="1"/>
  <c r="AY773" i="21" s="1"/>
  <c r="AY774" i="21" s="1"/>
  <c r="AY775" i="21" s="1"/>
  <c r="AY776" i="21" s="1"/>
  <c r="AY777" i="21" s="1"/>
  <c r="AY778" i="21" s="1"/>
  <c r="AY779" i="21" s="1"/>
  <c r="AY780" i="21" s="1"/>
  <c r="AY781" i="21" s="1"/>
  <c r="AY782" i="21" s="1"/>
  <c r="AY783" i="21" s="1"/>
  <c r="AY784" i="21" s="1"/>
  <c r="AY785" i="21" s="1"/>
  <c r="AY786" i="21" s="1"/>
  <c r="AY787" i="21" s="1"/>
  <c r="AY788" i="21" s="1"/>
  <c r="AY789" i="21" s="1"/>
  <c r="AY790" i="21" s="1"/>
  <c r="AY791" i="21" s="1"/>
  <c r="AY792" i="21" s="1"/>
  <c r="AY793" i="21" s="1"/>
  <c r="AY794" i="21" s="1"/>
  <c r="AY795" i="21" s="1"/>
  <c r="AY796" i="21" s="1"/>
  <c r="AY797" i="21" s="1"/>
  <c r="AY798" i="21" s="1"/>
  <c r="AY799" i="21" s="1"/>
  <c r="AY800" i="21" s="1"/>
  <c r="AY801" i="21" s="1"/>
  <c r="AY802" i="21" s="1"/>
  <c r="AY803" i="21" s="1"/>
  <c r="AY804" i="21" s="1"/>
  <c r="AY805" i="21" s="1"/>
  <c r="AY806" i="21" s="1"/>
  <c r="AY807" i="21" s="1"/>
  <c r="AY808" i="21" s="1"/>
  <c r="AY809" i="21" s="1"/>
  <c r="AY810" i="21" s="1"/>
  <c r="AY811" i="21" s="1"/>
  <c r="AY812" i="21" s="1"/>
  <c r="AY813" i="21" s="1"/>
  <c r="AY814" i="21" s="1"/>
  <c r="AY815" i="21" s="1"/>
  <c r="AY816" i="21" s="1"/>
  <c r="AY817" i="21" s="1"/>
  <c r="AY818" i="21" s="1"/>
  <c r="AY819" i="21" s="1"/>
  <c r="AY820" i="21" s="1"/>
  <c r="AY821" i="21" s="1"/>
  <c r="AY822" i="21" s="1"/>
  <c r="AY823" i="21" s="1"/>
  <c r="AY824" i="21" s="1"/>
  <c r="AY825" i="21" s="1"/>
  <c r="AY826" i="21" s="1"/>
  <c r="AY827" i="21" s="1"/>
  <c r="AY828" i="21" s="1"/>
  <c r="AY829" i="21" s="1"/>
  <c r="AY830" i="21" s="1"/>
  <c r="AY831" i="21" s="1"/>
  <c r="AY832" i="21" s="1"/>
  <c r="AY833" i="21" s="1"/>
  <c r="AY834" i="21" s="1"/>
  <c r="AY835" i="21" s="1"/>
  <c r="AY836" i="21" s="1"/>
  <c r="AY837" i="21" s="1"/>
  <c r="AY838" i="21" s="1"/>
  <c r="AY839" i="21" s="1"/>
  <c r="AY840" i="21" s="1"/>
  <c r="AY841" i="21" s="1"/>
  <c r="AY842" i="21" s="1"/>
  <c r="AY843" i="21" s="1"/>
  <c r="AY844" i="21" s="1"/>
  <c r="AY845" i="21" s="1"/>
  <c r="AY846" i="21" s="1"/>
  <c r="AY847" i="21" s="1"/>
  <c r="AY848" i="21" s="1"/>
  <c r="AY849" i="21" s="1"/>
  <c r="AY850" i="21" s="1"/>
  <c r="AY851" i="21" s="1"/>
  <c r="AY852" i="21" s="1"/>
  <c r="AY853" i="21" s="1"/>
  <c r="AY854" i="21" s="1"/>
  <c r="AY855" i="21" s="1"/>
  <c r="AY856" i="21" s="1"/>
  <c r="AY857" i="21" s="1"/>
  <c r="AY858" i="21" s="1"/>
  <c r="AY859" i="21" s="1"/>
  <c r="AY860" i="21" s="1"/>
  <c r="AY861" i="21" s="1"/>
  <c r="AY862" i="21" s="1"/>
  <c r="AY863" i="21" s="1"/>
  <c r="AY864" i="21" s="1"/>
  <c r="AY865" i="21" s="1"/>
  <c r="AY866" i="21" s="1"/>
  <c r="AY867" i="21" s="1"/>
  <c r="AY868" i="21" s="1"/>
  <c r="AY869" i="21" s="1"/>
  <c r="AY870" i="21" s="1"/>
  <c r="AY871" i="21" s="1"/>
  <c r="AY872" i="21" s="1"/>
  <c r="AY873" i="21" s="1"/>
  <c r="AY874" i="21" s="1"/>
  <c r="AY875" i="21" s="1"/>
  <c r="AY876" i="21" s="1"/>
  <c r="AY877" i="21" s="1"/>
  <c r="AY878" i="21" s="1"/>
  <c r="AY879" i="21" s="1"/>
  <c r="AY880" i="21" s="1"/>
  <c r="AY881" i="21" s="1"/>
  <c r="AY882" i="21" s="1"/>
  <c r="AY883" i="21" s="1"/>
  <c r="AY884" i="21" s="1"/>
  <c r="AY885" i="21" s="1"/>
  <c r="AY886" i="21" s="1"/>
  <c r="AY887" i="21" s="1"/>
  <c r="AY888" i="21" s="1"/>
  <c r="AY889" i="21" s="1"/>
  <c r="AY890" i="21" s="1"/>
  <c r="AY891" i="21" s="1"/>
  <c r="AY892" i="21" s="1"/>
  <c r="AY893" i="21" s="1"/>
  <c r="AY894" i="21" s="1"/>
  <c r="AY895" i="21" s="1"/>
  <c r="AY896" i="21" s="1"/>
  <c r="AY897" i="21" s="1"/>
  <c r="AY898" i="21" s="1"/>
  <c r="AY899" i="21" s="1"/>
  <c r="AY900" i="21" s="1"/>
  <c r="AY901" i="21" s="1"/>
  <c r="AY902" i="21" s="1"/>
  <c r="AY903" i="21" s="1"/>
  <c r="AY904" i="21" s="1"/>
  <c r="AY905" i="21" s="1"/>
  <c r="AY906" i="21" s="1"/>
  <c r="AY907" i="21" s="1"/>
  <c r="AY908" i="21" s="1"/>
  <c r="AY909" i="21" s="1"/>
  <c r="AY910" i="21" s="1"/>
  <c r="AY911" i="21" s="1"/>
  <c r="AY912" i="21" s="1"/>
  <c r="AY913" i="21" s="1"/>
  <c r="AY914" i="21" s="1"/>
  <c r="AY915" i="21" s="1"/>
  <c r="AY916" i="21" s="1"/>
  <c r="AY917" i="21" s="1"/>
  <c r="AY918" i="21" s="1"/>
  <c r="AY919" i="21" s="1"/>
  <c r="AY920" i="21" s="1"/>
  <c r="AY921" i="21" s="1"/>
  <c r="AY922" i="21" s="1"/>
  <c r="AY923" i="21" s="1"/>
  <c r="AY924" i="21" s="1"/>
  <c r="AY925" i="21" s="1"/>
  <c r="AY926" i="21" s="1"/>
  <c r="AY927" i="21" s="1"/>
  <c r="AY928" i="21" s="1"/>
  <c r="AY929" i="21" s="1"/>
  <c r="AY930" i="21" s="1"/>
  <c r="AY931" i="21" s="1"/>
  <c r="AY932" i="21" s="1"/>
  <c r="AY933" i="21" s="1"/>
  <c r="AY934" i="21" s="1"/>
  <c r="AY935" i="21" s="1"/>
  <c r="AY936" i="21" s="1"/>
  <c r="AY937" i="21" s="1"/>
  <c r="AY938" i="21" s="1"/>
  <c r="AY939" i="21" s="1"/>
  <c r="AY940" i="21" s="1"/>
  <c r="AY941" i="21" s="1"/>
  <c r="AY942" i="21" s="1"/>
  <c r="AY943" i="21" s="1"/>
  <c r="AY944" i="21" s="1"/>
  <c r="AY945" i="21" s="1"/>
  <c r="AY946" i="21" s="1"/>
  <c r="AY947" i="21" s="1"/>
  <c r="AY948" i="21" s="1"/>
  <c r="AY949" i="21" s="1"/>
  <c r="AY950" i="21" s="1"/>
  <c r="AY951" i="21" s="1"/>
  <c r="AY952" i="21" s="1"/>
  <c r="AY953" i="21" s="1"/>
  <c r="AY954" i="21" s="1"/>
  <c r="AY955" i="21" s="1"/>
  <c r="AY956" i="21" s="1"/>
  <c r="AY957" i="21" s="1"/>
  <c r="AY958" i="21" s="1"/>
  <c r="AY959" i="21" s="1"/>
  <c r="AY960" i="21" s="1"/>
  <c r="AY961" i="21" s="1"/>
  <c r="AY962" i="21" s="1"/>
  <c r="AY963" i="21" s="1"/>
  <c r="AY964" i="21" s="1"/>
  <c r="AY965" i="21" s="1"/>
  <c r="AY966" i="21" s="1"/>
  <c r="AY967" i="21" s="1"/>
  <c r="AY968" i="21" s="1"/>
  <c r="AY969" i="21" s="1"/>
  <c r="AY970" i="21" s="1"/>
  <c r="AY971" i="21" s="1"/>
  <c r="AY972" i="21" s="1"/>
  <c r="AY973" i="21" s="1"/>
  <c r="AY974" i="21" s="1"/>
  <c r="AY975" i="21" s="1"/>
  <c r="AY976" i="21" s="1"/>
  <c r="AY977" i="21" s="1"/>
  <c r="AY978" i="21" s="1"/>
  <c r="AY979" i="21" s="1"/>
  <c r="AY980" i="21" s="1"/>
  <c r="AY981" i="21" s="1"/>
  <c r="AY982" i="21" s="1"/>
  <c r="AY983" i="21" s="1"/>
  <c r="AY984" i="21" s="1"/>
  <c r="AY985" i="21" s="1"/>
  <c r="AY986" i="21" s="1"/>
  <c r="AY987" i="21" s="1"/>
  <c r="AY988" i="21" s="1"/>
  <c r="AY989" i="21" s="1"/>
  <c r="AY990" i="21" s="1"/>
  <c r="AY991" i="21" s="1"/>
  <c r="AY992" i="21" s="1"/>
  <c r="AY993" i="21" s="1"/>
  <c r="AY994" i="21" s="1"/>
  <c r="AY995" i="21" s="1"/>
  <c r="AY996" i="21" s="1"/>
  <c r="AY997" i="21" s="1"/>
  <c r="AY998" i="21" s="1"/>
  <c r="AY999" i="21" s="1"/>
  <c r="AY1000" i="21" s="1"/>
  <c r="AY1001" i="21" s="1"/>
  <c r="AY1002" i="21" s="1"/>
  <c r="AY1003" i="21" s="1"/>
  <c r="AY1004" i="21" s="1"/>
  <c r="AY1005" i="21" s="1"/>
  <c r="AY1006" i="21" s="1"/>
  <c r="AY1007" i="21" s="1"/>
  <c r="AY1008" i="21" s="1"/>
  <c r="AY1009" i="21" s="1"/>
  <c r="AY1010" i="21" s="1"/>
  <c r="AY1011" i="21" s="1"/>
  <c r="AY1012" i="21" s="1"/>
  <c r="AY1013" i="21" s="1"/>
  <c r="AY1014" i="21" s="1"/>
  <c r="AY1015" i="21" s="1"/>
  <c r="AY1016" i="21" s="1"/>
  <c r="AY1017" i="21" s="1"/>
  <c r="AY1018" i="21" s="1"/>
  <c r="AY1019" i="21" s="1"/>
  <c r="AY1020" i="21" s="1"/>
  <c r="AY1021" i="21" s="1"/>
  <c r="AY1022" i="21" s="1"/>
  <c r="AY1023" i="21" s="1"/>
  <c r="AY1024" i="21" s="1"/>
  <c r="AY1025" i="21" s="1"/>
  <c r="AY1026" i="21" s="1"/>
  <c r="AY1027" i="21" s="1"/>
  <c r="AY1028" i="21" s="1"/>
  <c r="AY1029" i="21" s="1"/>
  <c r="AY1030" i="21" s="1"/>
  <c r="AY1031" i="21" s="1"/>
  <c r="AY1032" i="21" s="1"/>
  <c r="AY1033" i="21" s="1"/>
  <c r="AY1034" i="21" s="1"/>
  <c r="AY1035" i="21" s="1"/>
  <c r="AY1036" i="21" s="1"/>
  <c r="AY1037" i="21" s="1"/>
  <c r="AY1038" i="21" s="1"/>
  <c r="AY1039" i="21" s="1"/>
  <c r="AY1040" i="21" s="1"/>
  <c r="AY1041" i="21" s="1"/>
  <c r="AY1042" i="21" s="1"/>
  <c r="AY1043" i="21" s="1"/>
  <c r="AY1044" i="21" s="1"/>
  <c r="AY1045" i="21" s="1"/>
  <c r="AY1046" i="21" s="1"/>
  <c r="AY1047" i="21" s="1"/>
  <c r="AY1048" i="21" s="1"/>
  <c r="AY1049" i="21" s="1"/>
  <c r="AY1050" i="21" s="1"/>
  <c r="AY1051" i="21" s="1"/>
  <c r="AY1052" i="21" s="1"/>
  <c r="AY1053" i="21" s="1"/>
  <c r="AY1054" i="21" s="1"/>
  <c r="AY1055" i="21" s="1"/>
  <c r="AY1056" i="21" s="1"/>
  <c r="AY1057" i="21" s="1"/>
  <c r="AY1058" i="21" s="1"/>
  <c r="AY1059" i="21" s="1"/>
  <c r="AY1060" i="21" s="1"/>
  <c r="AY1061" i="21" s="1"/>
  <c r="AY1062" i="21" s="1"/>
  <c r="AY1063" i="21" s="1"/>
  <c r="AY1064" i="21" s="1"/>
  <c r="AY1065" i="21" s="1"/>
  <c r="AY1066" i="21" s="1"/>
  <c r="AY1067" i="21" s="1"/>
  <c r="AY1068" i="21" s="1"/>
  <c r="AY1069" i="21" s="1"/>
  <c r="AY1070" i="21" s="1"/>
  <c r="AY1071" i="21" s="1"/>
  <c r="AY1072" i="21" s="1"/>
  <c r="AY1073" i="21" s="1"/>
  <c r="AY1074" i="21" s="1"/>
  <c r="AY1075" i="21" s="1"/>
  <c r="AY1076" i="21" s="1"/>
  <c r="AY1077" i="21" s="1"/>
  <c r="AY1078" i="21" s="1"/>
  <c r="AY1079" i="21" s="1"/>
  <c r="AY1080" i="21" s="1"/>
  <c r="AY1081" i="21" s="1"/>
  <c r="AY1082" i="21" s="1"/>
  <c r="AY1083" i="21" s="1"/>
  <c r="AY1084" i="21" s="1"/>
  <c r="AY1085" i="21" s="1"/>
  <c r="AY1086" i="21" s="1"/>
  <c r="AY1087" i="21" s="1"/>
  <c r="AY1088" i="21" s="1"/>
  <c r="AY1089" i="21" s="1"/>
  <c r="AY1090" i="21" s="1"/>
  <c r="AY1091" i="21" s="1"/>
  <c r="AY1092" i="21" s="1"/>
  <c r="AY1093" i="21" s="1"/>
  <c r="AY1094" i="21" s="1"/>
  <c r="AY1095" i="21" s="1"/>
  <c r="AY1096" i="21" s="1"/>
  <c r="AY1097" i="21" s="1"/>
  <c r="AY1098" i="21" s="1"/>
  <c r="AY1099" i="21" s="1"/>
  <c r="AY1100" i="21" s="1"/>
  <c r="AY1101" i="21" s="1"/>
  <c r="AY1102" i="21" s="1"/>
  <c r="AY1103" i="21" s="1"/>
  <c r="AY1104" i="21" s="1"/>
  <c r="AY1105" i="21" s="1"/>
  <c r="AY1106" i="21" s="1"/>
  <c r="AY1107" i="21" s="1"/>
  <c r="AY1108" i="21" s="1"/>
  <c r="AY1109" i="21" s="1"/>
  <c r="AY1110" i="21" s="1"/>
  <c r="AY1111" i="21" s="1"/>
  <c r="AY1112" i="21" s="1"/>
  <c r="AY1113" i="21" s="1"/>
  <c r="AY1114" i="21" s="1"/>
  <c r="AY1115" i="21" s="1"/>
  <c r="AY1116" i="21" s="1"/>
  <c r="AY1117" i="21" s="1"/>
  <c r="AY1118" i="21" s="1"/>
  <c r="AY1119" i="21" s="1"/>
  <c r="AY1120" i="21" s="1"/>
  <c r="AY1121" i="21" s="1"/>
  <c r="AY1122" i="21" s="1"/>
  <c r="AY1123" i="21" s="1"/>
  <c r="AY1124" i="21" s="1"/>
  <c r="AY1125" i="21" s="1"/>
  <c r="AY1126" i="21" s="1"/>
  <c r="AY1127" i="21" s="1"/>
  <c r="AY1128" i="21" s="1"/>
  <c r="AY1129" i="21" s="1"/>
  <c r="AY1130" i="21" s="1"/>
  <c r="AY1131" i="21" s="1"/>
  <c r="AY1132" i="21" s="1"/>
  <c r="AY1133" i="21" s="1"/>
  <c r="AY1134" i="21" s="1"/>
  <c r="AY1135" i="21" s="1"/>
  <c r="AY1136" i="21" s="1"/>
  <c r="AY1137" i="21" s="1"/>
  <c r="AY1138" i="21" s="1"/>
  <c r="AY1139" i="21" s="1"/>
  <c r="AY1140" i="21" s="1"/>
  <c r="AY1141" i="21" s="1"/>
  <c r="AY1142" i="21" s="1"/>
  <c r="AY1143" i="21" s="1"/>
  <c r="AY1144" i="21" s="1"/>
  <c r="AY1145" i="21" s="1"/>
  <c r="AY1146" i="21" s="1"/>
  <c r="AY1147" i="21" s="1"/>
  <c r="AY1148" i="21" s="1"/>
  <c r="AY1149" i="21" s="1"/>
  <c r="AY1150" i="21" s="1"/>
  <c r="AY1151" i="21" s="1"/>
  <c r="AY1152" i="21" s="1"/>
  <c r="AY1153" i="21" s="1"/>
  <c r="AY1154" i="21" s="1"/>
  <c r="AY1155" i="21" s="1"/>
  <c r="AY1156" i="21" s="1"/>
  <c r="AY1157" i="21" s="1"/>
  <c r="AY1158" i="21" s="1"/>
  <c r="AY1159" i="21" s="1"/>
  <c r="AY1160" i="21" s="1"/>
  <c r="AY1161" i="21" s="1"/>
  <c r="AY1162" i="21" s="1"/>
  <c r="AY1163" i="21" s="1"/>
  <c r="AY1164" i="21" s="1"/>
  <c r="AY1165" i="21" s="1"/>
  <c r="AY1166" i="21" s="1"/>
  <c r="AY1167" i="21" s="1"/>
  <c r="AY1168" i="21" s="1"/>
  <c r="AY1169" i="21" s="1"/>
  <c r="AY1170" i="21" s="1"/>
  <c r="AY1171" i="21" s="1"/>
  <c r="AY1172" i="21" s="1"/>
  <c r="AY1173" i="21" s="1"/>
  <c r="AY1174" i="21" s="1"/>
  <c r="AY1175" i="21" s="1"/>
  <c r="AY1176" i="21" s="1"/>
  <c r="AY1177" i="21" s="1"/>
  <c r="AY1178" i="21" s="1"/>
  <c r="AY1179" i="21" s="1"/>
  <c r="AY1180" i="21" s="1"/>
  <c r="AY1181" i="21" s="1"/>
  <c r="AY1182" i="21" s="1"/>
  <c r="AY1183" i="21" s="1"/>
  <c r="AY1184" i="21" s="1"/>
  <c r="AY1185" i="21" s="1"/>
  <c r="AY1186" i="21" s="1"/>
  <c r="AY1187" i="21" s="1"/>
  <c r="AY1188" i="21" s="1"/>
  <c r="AY1189" i="21" s="1"/>
  <c r="AY1190" i="21" s="1"/>
  <c r="AY1191" i="21" s="1"/>
  <c r="AY1192" i="21" s="1"/>
  <c r="AY1193" i="21" s="1"/>
  <c r="AY1194" i="21" s="1"/>
  <c r="AY1195" i="21" s="1"/>
  <c r="AY1196" i="21" s="1"/>
  <c r="AY1197" i="21" s="1"/>
  <c r="AY1198" i="21" s="1"/>
  <c r="AY1199" i="21" s="1"/>
  <c r="AY1200" i="21" s="1"/>
  <c r="AY1201" i="21" s="1"/>
  <c r="AY1202" i="21" s="1"/>
  <c r="AY1203" i="21" s="1"/>
  <c r="AY1204" i="21" s="1"/>
  <c r="AY1205" i="21" s="1"/>
  <c r="AY1206" i="21" s="1"/>
  <c r="AY1207" i="21" s="1"/>
  <c r="AY1208" i="21" s="1"/>
  <c r="AY1209" i="21" s="1"/>
  <c r="AY1210" i="21" s="1"/>
  <c r="AY1211" i="21" s="1"/>
  <c r="AY1212" i="21" s="1"/>
  <c r="AY1213" i="21" s="1"/>
  <c r="AY1214" i="21" s="1"/>
  <c r="AY1215" i="21" s="1"/>
  <c r="AY1216" i="21" s="1"/>
  <c r="AY1217" i="21" s="1"/>
  <c r="AY1218" i="21" s="1"/>
  <c r="AY1219" i="21" s="1"/>
  <c r="AY1220" i="21" s="1"/>
  <c r="AY1221" i="21" s="1"/>
  <c r="AY1222" i="21" s="1"/>
  <c r="AY1223" i="21" s="1"/>
  <c r="AY1224" i="21" s="1"/>
  <c r="AY1225" i="21" s="1"/>
  <c r="AY1226" i="21" s="1"/>
  <c r="AY1227" i="21" s="1"/>
  <c r="AY1228" i="21" s="1"/>
  <c r="AY1229" i="21" s="1"/>
  <c r="AY1230" i="21" s="1"/>
  <c r="AY1231" i="21" s="1"/>
  <c r="AY1232" i="21" s="1"/>
  <c r="AY1233" i="21" s="1"/>
  <c r="AY1234" i="21" s="1"/>
  <c r="AY1235" i="21" s="1"/>
  <c r="AY1236" i="21" s="1"/>
  <c r="AY1237" i="21" s="1"/>
  <c r="AY1238" i="21" s="1"/>
  <c r="AY1239" i="21" s="1"/>
  <c r="AY1240" i="21" s="1"/>
  <c r="AY1241" i="21" s="1"/>
  <c r="AY1242" i="21" s="1"/>
  <c r="AY1243" i="21" s="1"/>
  <c r="AY1244" i="21" s="1"/>
  <c r="AY1245" i="21" s="1"/>
  <c r="AY1246" i="21" s="1"/>
  <c r="AY1247" i="21" s="1"/>
  <c r="AY1248" i="21" s="1"/>
  <c r="AY1249" i="21" s="1"/>
  <c r="AY1250" i="21" s="1"/>
  <c r="AY1251" i="21" s="1"/>
  <c r="AY1252" i="21" s="1"/>
  <c r="AY1253" i="21" s="1"/>
  <c r="AY1254" i="21" s="1"/>
  <c r="AY1255" i="21" s="1"/>
  <c r="AY1256" i="21" s="1"/>
  <c r="AY1257" i="21" s="1"/>
  <c r="AY1258" i="21" s="1"/>
  <c r="AY1259" i="21" s="1"/>
  <c r="AY1260" i="21" s="1"/>
  <c r="AY1261" i="21" s="1"/>
  <c r="AY1262" i="21" s="1"/>
  <c r="AY1263" i="21" s="1"/>
  <c r="AY1264" i="21" s="1"/>
  <c r="AY1265" i="21" s="1"/>
  <c r="AY1266" i="21" s="1"/>
  <c r="AY1267" i="21" s="1"/>
  <c r="AY1268" i="21" s="1"/>
  <c r="AY1269" i="21" s="1"/>
  <c r="AY1270" i="21" s="1"/>
  <c r="AY1271" i="21" s="1"/>
  <c r="AY1272" i="21" s="1"/>
  <c r="AY1273" i="21" s="1"/>
  <c r="AY1274" i="21" s="1"/>
  <c r="AY1275" i="21" s="1"/>
  <c r="AY1276" i="21" s="1"/>
  <c r="AY1277" i="21" s="1"/>
  <c r="AY1278" i="21" s="1"/>
  <c r="AY1279" i="21" s="1"/>
  <c r="AY1280" i="21" s="1"/>
  <c r="AY1281" i="21" s="1"/>
  <c r="AY1282" i="21" s="1"/>
  <c r="AY1283" i="21" s="1"/>
  <c r="AY1284" i="21" s="1"/>
  <c r="AY1285" i="21" s="1"/>
  <c r="AY1286" i="21" s="1"/>
  <c r="AY1287" i="21" s="1"/>
  <c r="AY1288" i="21" s="1"/>
  <c r="AY1289" i="21" s="1"/>
  <c r="AY1290" i="21" s="1"/>
  <c r="AY1291" i="21" s="1"/>
  <c r="AY1292" i="21" s="1"/>
  <c r="AY1293" i="21" s="1"/>
  <c r="AY1294" i="21" s="1"/>
  <c r="AY1295" i="21" s="1"/>
  <c r="AY1296" i="21" s="1"/>
  <c r="AY1297" i="21" s="1"/>
  <c r="AY1298" i="21" s="1"/>
  <c r="AY1299" i="21" s="1"/>
  <c r="AY1300" i="21" s="1"/>
  <c r="AY1301" i="21" s="1"/>
  <c r="AY1302" i="21" s="1"/>
  <c r="AY1303" i="21" s="1"/>
  <c r="AY1304" i="21" s="1"/>
  <c r="AY1305" i="21" s="1"/>
  <c r="AY1306" i="21" s="1"/>
  <c r="AY1307" i="21" s="1"/>
  <c r="AY1308" i="21" s="1"/>
  <c r="AY1309" i="21" s="1"/>
  <c r="AY1310" i="21" s="1"/>
  <c r="AY1311" i="21" s="1"/>
  <c r="AY1312" i="21" s="1"/>
  <c r="AY1313" i="21" s="1"/>
  <c r="AY1314" i="21" s="1"/>
  <c r="AY1315" i="21" s="1"/>
  <c r="AY1316" i="21" s="1"/>
  <c r="AY1317" i="21" s="1"/>
  <c r="AY1318" i="21" s="1"/>
  <c r="AY1319" i="21" s="1"/>
  <c r="AY1320" i="21" s="1"/>
  <c r="AY1321" i="21" s="1"/>
  <c r="AY1322" i="21" s="1"/>
  <c r="AY1323" i="21" s="1"/>
  <c r="AY1324" i="21" s="1"/>
  <c r="AY1325" i="21" s="1"/>
  <c r="AY1326" i="21" s="1"/>
  <c r="AY1327" i="21" s="1"/>
  <c r="AY1328" i="21" s="1"/>
  <c r="AY1329" i="21" s="1"/>
  <c r="AY1330" i="21" s="1"/>
  <c r="AY1331" i="21" s="1"/>
  <c r="AY1332" i="21" s="1"/>
  <c r="AY1333" i="21" s="1"/>
  <c r="AY1334" i="21" s="1"/>
  <c r="AY1335" i="21" s="1"/>
  <c r="AY1336" i="21" s="1"/>
  <c r="AY1337" i="21" s="1"/>
  <c r="AY1338" i="21" s="1"/>
  <c r="AY1339" i="21" s="1"/>
  <c r="AY1340" i="21" s="1"/>
  <c r="AY1341" i="21" s="1"/>
  <c r="AY1342" i="21" s="1"/>
  <c r="AY1343" i="21" s="1"/>
  <c r="AY1344" i="21" s="1"/>
  <c r="AY1345" i="21" s="1"/>
  <c r="AY1346" i="21" s="1"/>
  <c r="AY1347" i="21" s="1"/>
  <c r="AY1348" i="21" s="1"/>
  <c r="AY1349" i="21" s="1"/>
  <c r="AY1350" i="21" s="1"/>
  <c r="AY1351" i="21" s="1"/>
  <c r="AY1352" i="21" s="1"/>
  <c r="AY1353" i="21" s="1"/>
  <c r="AY1354" i="21" s="1"/>
  <c r="AY1355" i="21" s="1"/>
  <c r="AY1356" i="21" s="1"/>
  <c r="AY1357" i="21" s="1"/>
  <c r="AY1358" i="21" s="1"/>
  <c r="AY1359" i="21" s="1"/>
  <c r="AY1360" i="21" s="1"/>
  <c r="AY1361" i="21" s="1"/>
  <c r="AY1362" i="21" s="1"/>
  <c r="AY1363" i="21" s="1"/>
  <c r="AY1364" i="21" s="1"/>
  <c r="AY1365" i="21" s="1"/>
  <c r="AY1366" i="21" s="1"/>
  <c r="AY1367" i="21" s="1"/>
  <c r="AY1368" i="21" s="1"/>
  <c r="AY1369" i="21" s="1"/>
  <c r="AY1370" i="21" s="1"/>
  <c r="AY1371" i="21" s="1"/>
  <c r="AY1372" i="21" s="1"/>
  <c r="AY1373" i="21" s="1"/>
  <c r="AY1374" i="21" s="1"/>
  <c r="AY1375" i="21" s="1"/>
  <c r="AY1376" i="21" s="1"/>
  <c r="AY1377" i="21" s="1"/>
  <c r="AY1378" i="21" s="1"/>
  <c r="AY1379" i="21" s="1"/>
  <c r="AY1380" i="21" s="1"/>
  <c r="AY1381" i="21" s="1"/>
  <c r="AY1382" i="21" s="1"/>
  <c r="AY1383" i="21" s="1"/>
  <c r="AY1384" i="21" s="1"/>
  <c r="AY1385" i="21" s="1"/>
  <c r="AY1386" i="21" s="1"/>
  <c r="AY1387" i="21" s="1"/>
  <c r="AY1388" i="21" s="1"/>
  <c r="AY1389" i="21" s="1"/>
  <c r="AY1390" i="21" s="1"/>
  <c r="AY1391" i="21" s="1"/>
  <c r="AY1392" i="21" s="1"/>
  <c r="AY1393" i="21" s="1"/>
  <c r="AY1394" i="21" s="1"/>
  <c r="AY1395" i="21" s="1"/>
  <c r="AY1396" i="21" s="1"/>
  <c r="AY1397" i="21" s="1"/>
  <c r="AY1398" i="21" s="1"/>
  <c r="AY1399" i="21" s="1"/>
  <c r="AY1400" i="21" s="1"/>
  <c r="AY1401" i="21" s="1"/>
  <c r="AY1402" i="21" s="1"/>
  <c r="AY1403" i="21" s="1"/>
  <c r="AY1404" i="21" s="1"/>
  <c r="AY1405" i="21" s="1"/>
  <c r="AY1406" i="21" s="1"/>
  <c r="AY1407" i="21" s="1"/>
  <c r="AY1408" i="21" s="1"/>
  <c r="AY1409" i="21" s="1"/>
  <c r="AY1410" i="21" s="1"/>
  <c r="AY1411" i="21" s="1"/>
  <c r="AY1412" i="21" s="1"/>
  <c r="AY1413" i="21" s="1"/>
  <c r="AY1414" i="21" s="1"/>
  <c r="AY1415" i="21" s="1"/>
  <c r="AY1416" i="21" s="1"/>
  <c r="AY1417" i="21" s="1"/>
  <c r="AY1418" i="21" s="1"/>
  <c r="AY1419" i="21" s="1"/>
  <c r="AY1420" i="21" s="1"/>
  <c r="AY1421" i="21" s="1"/>
  <c r="AY1422" i="21" s="1"/>
  <c r="AY1423" i="21" s="1"/>
  <c r="AY1424" i="21" s="1"/>
  <c r="AY1425" i="21" s="1"/>
  <c r="AY1426" i="21" s="1"/>
  <c r="AY1427" i="21" s="1"/>
  <c r="AY1428" i="21" s="1"/>
  <c r="AY1429" i="21" s="1"/>
  <c r="AY1430" i="21" s="1"/>
  <c r="AY1431" i="21" s="1"/>
  <c r="AY1432" i="21" s="1"/>
  <c r="AY1433" i="21" s="1"/>
  <c r="AY1434" i="21" s="1"/>
  <c r="AY1435" i="21" s="1"/>
  <c r="AY1436" i="21" s="1"/>
  <c r="AY1437" i="21" s="1"/>
  <c r="AY1438" i="21" s="1"/>
  <c r="AY1439" i="21" s="1"/>
  <c r="AY1440" i="21" s="1"/>
  <c r="AY1441" i="21" s="1"/>
  <c r="AY1442" i="21" s="1"/>
  <c r="AY1443" i="21" s="1"/>
  <c r="AY1444" i="21" s="1"/>
  <c r="AY1445" i="21" s="1"/>
  <c r="AY1446" i="21" s="1"/>
  <c r="AY1447" i="21" s="1"/>
  <c r="AY1448" i="21" s="1"/>
  <c r="AY1449" i="21" s="1"/>
  <c r="AY1450" i="21" s="1"/>
  <c r="AY1451" i="21" s="1"/>
  <c r="AY1452" i="21" s="1"/>
  <c r="AY1453" i="21" s="1"/>
  <c r="AY1454" i="21" s="1"/>
  <c r="AY1455" i="21" s="1"/>
  <c r="AY1456" i="21" s="1"/>
  <c r="AY1457" i="21" s="1"/>
  <c r="AY1458" i="21" s="1"/>
  <c r="AY1459" i="21" s="1"/>
  <c r="AY1460" i="21" s="1"/>
  <c r="AY1461" i="21" s="1"/>
  <c r="AY1462" i="21" s="1"/>
  <c r="AY1463" i="21" s="1"/>
  <c r="AY1464" i="21" s="1"/>
  <c r="AY1465" i="21" s="1"/>
  <c r="AY1466" i="21" s="1"/>
  <c r="AY1467" i="21" s="1"/>
  <c r="AY1468" i="21" s="1"/>
  <c r="AY1469" i="21" s="1"/>
  <c r="AY1470" i="21" s="1"/>
  <c r="AY1471" i="21" s="1"/>
  <c r="AY1472" i="21" s="1"/>
  <c r="AY1473" i="21" s="1"/>
  <c r="AY1474" i="21" s="1"/>
  <c r="AY1475" i="21" s="1"/>
  <c r="AY1476" i="21" s="1"/>
  <c r="AY1477" i="21" s="1"/>
  <c r="AY1478" i="21" s="1"/>
  <c r="AY1479" i="21" s="1"/>
  <c r="AY1480" i="21" s="1"/>
  <c r="AY1481" i="21" s="1"/>
  <c r="AY1482" i="21" s="1"/>
  <c r="AY1483" i="21" s="1"/>
  <c r="AY1484" i="21" s="1"/>
  <c r="AY1485" i="21" s="1"/>
  <c r="AY1486" i="21" s="1"/>
  <c r="AY1487" i="21" s="1"/>
  <c r="AY1488" i="21" s="1"/>
  <c r="AY1489" i="21" s="1"/>
  <c r="AY1490" i="21" s="1"/>
  <c r="AY1491" i="21" s="1"/>
  <c r="AY1492" i="21" s="1"/>
  <c r="AY1493" i="21" s="1"/>
  <c r="AY1494" i="21" s="1"/>
  <c r="AY1495" i="21" s="1"/>
  <c r="AY1496" i="21" s="1"/>
  <c r="AY1497" i="21" s="1"/>
  <c r="AY1498" i="21" s="1"/>
  <c r="AY1499" i="21" s="1"/>
  <c r="AY1500" i="21" s="1"/>
  <c r="AY1501" i="21" s="1"/>
  <c r="AY1502" i="21" s="1"/>
  <c r="AY1503" i="21" s="1"/>
  <c r="AY1504" i="21" s="1"/>
  <c r="AY1505" i="21" s="1"/>
  <c r="AY1506" i="21" s="1"/>
  <c r="AY1507" i="21" s="1"/>
  <c r="AY1508" i="21" s="1"/>
  <c r="AY1509" i="21" s="1"/>
  <c r="AY1510" i="21" s="1"/>
  <c r="AY1511" i="21" s="1"/>
  <c r="AY1512" i="21" s="1"/>
  <c r="AY1513" i="21" s="1"/>
  <c r="P22" i="21"/>
  <c r="BF45" i="21"/>
  <c r="AR45" i="21"/>
  <c r="O23" i="21" s="1"/>
  <c r="BB45" i="21"/>
  <c r="I23" i="21"/>
  <c r="BM46" i="21"/>
  <c r="AW43" i="21"/>
  <c r="BJ44" i="21" s="1"/>
  <c r="AP44" i="21"/>
  <c r="BC45" i="21" s="1"/>
  <c r="AN44" i="21"/>
  <c r="BA45" i="21" s="1"/>
  <c r="BE46" i="21"/>
  <c r="AZ46" i="21"/>
  <c r="AU44" i="21"/>
  <c r="R22" i="21" s="1"/>
  <c r="AQ45" i="21"/>
  <c r="N23" i="21" s="1"/>
  <c r="BS45" i="21"/>
  <c r="R21" i="21"/>
  <c r="Q24" i="21"/>
  <c r="X22" i="20"/>
  <c r="W22" i="20"/>
  <c r="AT43" i="21" l="1"/>
  <c r="BT44" i="21"/>
  <c r="BT45" i="21" s="1"/>
  <c r="BT46" i="21" s="1"/>
  <c r="BT47" i="21" s="1"/>
  <c r="Y22" i="20"/>
  <c r="BD46" i="21"/>
  <c r="BD47" i="21" s="1"/>
  <c r="K22" i="21"/>
  <c r="BN45" i="21"/>
  <c r="T21" i="21"/>
  <c r="BW44" i="21"/>
  <c r="BR46" i="21"/>
  <c r="AS45" i="21"/>
  <c r="P23" i="21" s="1"/>
  <c r="AR46" i="21"/>
  <c r="O24" i="21" s="1"/>
  <c r="AM46" i="21"/>
  <c r="AZ47" i="21" s="1"/>
  <c r="BS46" i="21"/>
  <c r="BU45" i="21"/>
  <c r="BH45" i="21"/>
  <c r="M22" i="21"/>
  <c r="BP45" i="21"/>
  <c r="AO45" i="21"/>
  <c r="BB46" i="21" s="1"/>
  <c r="I24" i="21"/>
  <c r="BL47" i="21"/>
  <c r="Q25" i="21"/>
  <c r="AM47" i="21" l="1"/>
  <c r="J25" i="21" s="1"/>
  <c r="AZ48" i="21"/>
  <c r="AZ49" i="21" s="1"/>
  <c r="AZ50" i="21" s="1"/>
  <c r="AZ51" i="21" s="1"/>
  <c r="AZ52" i="21" s="1"/>
  <c r="AZ53" i="21" s="1"/>
  <c r="AZ54" i="21" s="1"/>
  <c r="AZ55" i="21" s="1"/>
  <c r="AZ56" i="21" s="1"/>
  <c r="AZ57" i="21" s="1"/>
  <c r="AZ58" i="21" s="1"/>
  <c r="AZ59" i="21" s="1"/>
  <c r="AZ60" i="21" s="1"/>
  <c r="AZ61" i="21" s="1"/>
  <c r="AZ62" i="21" s="1"/>
  <c r="AZ63" i="21" s="1"/>
  <c r="AZ64" i="21" s="1"/>
  <c r="AZ65" i="21" s="1"/>
  <c r="AZ66" i="21" s="1"/>
  <c r="AZ67" i="21" s="1"/>
  <c r="AZ68" i="21" s="1"/>
  <c r="AZ69" i="21" s="1"/>
  <c r="AZ70" i="21" s="1"/>
  <c r="AZ71" i="21" s="1"/>
  <c r="AZ72" i="21" s="1"/>
  <c r="AZ73" i="21" s="1"/>
  <c r="AZ74" i="21" s="1"/>
  <c r="AZ75" i="21" s="1"/>
  <c r="AZ76" i="21" s="1"/>
  <c r="AZ77" i="21" s="1"/>
  <c r="AZ78" i="21" s="1"/>
  <c r="AZ79" i="21" s="1"/>
  <c r="AZ80" i="21" s="1"/>
  <c r="AZ81" i="21" s="1"/>
  <c r="AZ82" i="21" s="1"/>
  <c r="AZ83" i="21" s="1"/>
  <c r="AZ84" i="21" s="1"/>
  <c r="AZ85" i="21" s="1"/>
  <c r="AZ86" i="21" s="1"/>
  <c r="AZ87" i="21" s="1"/>
  <c r="AZ88" i="21" s="1"/>
  <c r="AZ89" i="21" s="1"/>
  <c r="AZ90" i="21" s="1"/>
  <c r="AZ91" i="21" s="1"/>
  <c r="AZ92" i="21" s="1"/>
  <c r="AZ93" i="21" s="1"/>
  <c r="AZ94" i="21" s="1"/>
  <c r="AZ95" i="21" s="1"/>
  <c r="AZ96" i="21" s="1"/>
  <c r="AZ97" i="21" s="1"/>
  <c r="AZ98" i="21" s="1"/>
  <c r="AZ99" i="21" s="1"/>
  <c r="AZ100" i="21" s="1"/>
  <c r="AZ101" i="21" s="1"/>
  <c r="AZ102" i="21" s="1"/>
  <c r="AZ103" i="21" s="1"/>
  <c r="AZ104" i="21" s="1"/>
  <c r="AZ105" i="21" s="1"/>
  <c r="AZ106" i="21" s="1"/>
  <c r="AZ107" i="21" s="1"/>
  <c r="AZ108" i="21" s="1"/>
  <c r="AZ109" i="21" s="1"/>
  <c r="AZ110" i="21" s="1"/>
  <c r="AZ111" i="21" s="1"/>
  <c r="AZ112" i="21" s="1"/>
  <c r="AZ113" i="21" s="1"/>
  <c r="AZ114" i="21" s="1"/>
  <c r="AZ115" i="21" s="1"/>
  <c r="AZ116" i="21" s="1"/>
  <c r="AZ117" i="21" s="1"/>
  <c r="AZ118" i="21" s="1"/>
  <c r="AZ119" i="21" s="1"/>
  <c r="AZ120" i="21" s="1"/>
  <c r="AZ121" i="21" s="1"/>
  <c r="AZ122" i="21" s="1"/>
  <c r="AZ123" i="21" s="1"/>
  <c r="AZ124" i="21" s="1"/>
  <c r="AZ125" i="21" s="1"/>
  <c r="AZ126" i="21" s="1"/>
  <c r="AZ127" i="21" s="1"/>
  <c r="AZ128" i="21" s="1"/>
  <c r="AZ129" i="21" s="1"/>
  <c r="AZ130" i="21" s="1"/>
  <c r="AZ131" i="21" s="1"/>
  <c r="AZ132" i="21" s="1"/>
  <c r="AZ133" i="21" s="1"/>
  <c r="AZ134" i="21" s="1"/>
  <c r="AZ135" i="21" s="1"/>
  <c r="AZ136" i="21" s="1"/>
  <c r="AZ137" i="21" s="1"/>
  <c r="AZ138" i="21" s="1"/>
  <c r="AZ139" i="21" s="1"/>
  <c r="AZ140" i="21" s="1"/>
  <c r="AZ141" i="21" s="1"/>
  <c r="AZ142" i="21" s="1"/>
  <c r="AZ143" i="21" s="1"/>
  <c r="AZ144" i="21" s="1"/>
  <c r="AZ145" i="21" s="1"/>
  <c r="AZ146" i="21" s="1"/>
  <c r="AZ147" i="21" s="1"/>
  <c r="AZ148" i="21" s="1"/>
  <c r="AZ149" i="21" s="1"/>
  <c r="AZ150" i="21" s="1"/>
  <c r="AZ151" i="21" s="1"/>
  <c r="AZ152" i="21" s="1"/>
  <c r="AZ153" i="21" s="1"/>
  <c r="AZ154" i="21" s="1"/>
  <c r="AZ155" i="21" s="1"/>
  <c r="AZ156" i="21" s="1"/>
  <c r="AZ157" i="21" s="1"/>
  <c r="AZ158" i="21" s="1"/>
  <c r="AZ159" i="21" s="1"/>
  <c r="AZ160" i="21" s="1"/>
  <c r="AZ161" i="21" s="1"/>
  <c r="AZ162" i="21" s="1"/>
  <c r="AZ163" i="21" s="1"/>
  <c r="AZ164" i="21" s="1"/>
  <c r="AZ165" i="21" s="1"/>
  <c r="AZ166" i="21" s="1"/>
  <c r="AZ167" i="21" s="1"/>
  <c r="AZ168" i="21" s="1"/>
  <c r="AZ169" i="21" s="1"/>
  <c r="AZ170" i="21" s="1"/>
  <c r="AZ171" i="21" s="1"/>
  <c r="AZ172" i="21" s="1"/>
  <c r="AZ173" i="21" s="1"/>
  <c r="AZ174" i="21" s="1"/>
  <c r="AZ175" i="21" s="1"/>
  <c r="AZ176" i="21" s="1"/>
  <c r="AZ177" i="21" s="1"/>
  <c r="AZ178" i="21" s="1"/>
  <c r="AZ179" i="21" s="1"/>
  <c r="AZ180" i="21" s="1"/>
  <c r="AZ181" i="21" s="1"/>
  <c r="AZ182" i="21" s="1"/>
  <c r="AZ183" i="21" s="1"/>
  <c r="AZ184" i="21" s="1"/>
  <c r="AZ185" i="21" s="1"/>
  <c r="AZ186" i="21" s="1"/>
  <c r="AZ187" i="21" s="1"/>
  <c r="AZ188" i="21" s="1"/>
  <c r="AZ189" i="21" s="1"/>
  <c r="AZ190" i="21" s="1"/>
  <c r="AZ191" i="21" s="1"/>
  <c r="AZ192" i="21" s="1"/>
  <c r="AZ193" i="21" s="1"/>
  <c r="AZ194" i="21" s="1"/>
  <c r="AZ195" i="21" s="1"/>
  <c r="AZ196" i="21" s="1"/>
  <c r="AZ197" i="21" s="1"/>
  <c r="AZ198" i="21" s="1"/>
  <c r="AZ199" i="21" s="1"/>
  <c r="AZ200" i="21" s="1"/>
  <c r="AZ201" i="21" s="1"/>
  <c r="AZ202" i="21" s="1"/>
  <c r="AZ203" i="21" s="1"/>
  <c r="AZ204" i="21" s="1"/>
  <c r="AZ205" i="21" s="1"/>
  <c r="AZ206" i="21" s="1"/>
  <c r="AZ207" i="21" s="1"/>
  <c r="AZ208" i="21" s="1"/>
  <c r="AZ209" i="21" s="1"/>
  <c r="AZ210" i="21" s="1"/>
  <c r="AZ211" i="21" s="1"/>
  <c r="AZ212" i="21" s="1"/>
  <c r="AZ213" i="21" s="1"/>
  <c r="AZ214" i="21" s="1"/>
  <c r="AZ215" i="21" s="1"/>
  <c r="AZ216" i="21" s="1"/>
  <c r="AZ217" i="21" s="1"/>
  <c r="AZ218" i="21" s="1"/>
  <c r="AZ219" i="21" s="1"/>
  <c r="AZ220" i="21" s="1"/>
  <c r="AZ221" i="21" s="1"/>
  <c r="AZ222" i="21" s="1"/>
  <c r="AZ223" i="21" s="1"/>
  <c r="AZ224" i="21" s="1"/>
  <c r="AZ225" i="21" s="1"/>
  <c r="AZ226" i="21" s="1"/>
  <c r="AZ227" i="21" s="1"/>
  <c r="AZ228" i="21" s="1"/>
  <c r="AZ229" i="21" s="1"/>
  <c r="AZ230" i="21" s="1"/>
  <c r="AZ231" i="21" s="1"/>
  <c r="AZ232" i="21" s="1"/>
  <c r="AZ233" i="21" s="1"/>
  <c r="AZ234" i="21" s="1"/>
  <c r="AZ235" i="21" s="1"/>
  <c r="AZ236" i="21" s="1"/>
  <c r="AZ237" i="21" s="1"/>
  <c r="AZ238" i="21" s="1"/>
  <c r="AZ239" i="21" s="1"/>
  <c r="AZ240" i="21" s="1"/>
  <c r="AZ241" i="21" s="1"/>
  <c r="AZ242" i="21" s="1"/>
  <c r="AZ243" i="21" s="1"/>
  <c r="AZ244" i="21" s="1"/>
  <c r="AZ245" i="21" s="1"/>
  <c r="AZ246" i="21" s="1"/>
  <c r="AZ247" i="21" s="1"/>
  <c r="AZ248" i="21" s="1"/>
  <c r="AZ249" i="21" s="1"/>
  <c r="AZ250" i="21" s="1"/>
  <c r="AZ251" i="21" s="1"/>
  <c r="AZ252" i="21" s="1"/>
  <c r="AZ253" i="21" s="1"/>
  <c r="AZ254" i="21" s="1"/>
  <c r="AZ255" i="21" s="1"/>
  <c r="AZ256" i="21" s="1"/>
  <c r="AZ257" i="21" s="1"/>
  <c r="AZ258" i="21" s="1"/>
  <c r="AZ259" i="21" s="1"/>
  <c r="AZ260" i="21" s="1"/>
  <c r="AZ261" i="21" s="1"/>
  <c r="AZ262" i="21" s="1"/>
  <c r="AZ263" i="21" s="1"/>
  <c r="AZ264" i="21" s="1"/>
  <c r="AZ265" i="21" s="1"/>
  <c r="AZ266" i="21" s="1"/>
  <c r="AZ267" i="21" s="1"/>
  <c r="AZ268" i="21" s="1"/>
  <c r="AZ269" i="21" s="1"/>
  <c r="AZ270" i="21" s="1"/>
  <c r="AZ271" i="21" s="1"/>
  <c r="AZ272" i="21" s="1"/>
  <c r="AZ273" i="21" s="1"/>
  <c r="AZ274" i="21" s="1"/>
  <c r="AZ275" i="21" s="1"/>
  <c r="AZ276" i="21" s="1"/>
  <c r="AZ277" i="21" s="1"/>
  <c r="AZ278" i="21" s="1"/>
  <c r="AZ279" i="21" s="1"/>
  <c r="AZ280" i="21" s="1"/>
  <c r="AZ281" i="21" s="1"/>
  <c r="AZ282" i="21" s="1"/>
  <c r="AZ283" i="21" s="1"/>
  <c r="AZ284" i="21" s="1"/>
  <c r="AZ285" i="21" s="1"/>
  <c r="AZ286" i="21" s="1"/>
  <c r="AZ287" i="21" s="1"/>
  <c r="AZ288" i="21" s="1"/>
  <c r="AZ289" i="21" s="1"/>
  <c r="AZ290" i="21" s="1"/>
  <c r="AZ291" i="21" s="1"/>
  <c r="AZ292" i="21" s="1"/>
  <c r="AZ293" i="21" s="1"/>
  <c r="AZ294" i="21" s="1"/>
  <c r="AZ295" i="21" s="1"/>
  <c r="AZ296" i="21" s="1"/>
  <c r="AZ297" i="21" s="1"/>
  <c r="AZ298" i="21" s="1"/>
  <c r="AZ299" i="21" s="1"/>
  <c r="AZ300" i="21" s="1"/>
  <c r="AZ301" i="21" s="1"/>
  <c r="AZ302" i="21" s="1"/>
  <c r="AZ303" i="21" s="1"/>
  <c r="AZ304" i="21" s="1"/>
  <c r="AZ305" i="21" s="1"/>
  <c r="AZ306" i="21" s="1"/>
  <c r="AZ307" i="21" s="1"/>
  <c r="AZ308" i="21" s="1"/>
  <c r="AZ309" i="21" s="1"/>
  <c r="AZ310" i="21" s="1"/>
  <c r="AZ311" i="21" s="1"/>
  <c r="AZ312" i="21" s="1"/>
  <c r="AZ313" i="21" s="1"/>
  <c r="AZ314" i="21" s="1"/>
  <c r="AZ315" i="21" s="1"/>
  <c r="AZ316" i="21" s="1"/>
  <c r="AZ317" i="21" s="1"/>
  <c r="AZ318" i="21" s="1"/>
  <c r="AZ319" i="21" s="1"/>
  <c r="AZ320" i="21" s="1"/>
  <c r="AZ321" i="21" s="1"/>
  <c r="AZ322" i="21" s="1"/>
  <c r="AZ323" i="21" s="1"/>
  <c r="AZ324" i="21" s="1"/>
  <c r="AZ325" i="21" s="1"/>
  <c r="AZ326" i="21" s="1"/>
  <c r="AZ327" i="21" s="1"/>
  <c r="AZ328" i="21" s="1"/>
  <c r="AZ329" i="21" s="1"/>
  <c r="AZ330" i="21" s="1"/>
  <c r="AZ331" i="21" s="1"/>
  <c r="AZ332" i="21" s="1"/>
  <c r="AZ333" i="21" s="1"/>
  <c r="AZ334" i="21" s="1"/>
  <c r="AZ335" i="21" s="1"/>
  <c r="AZ336" i="21" s="1"/>
  <c r="AZ337" i="21" s="1"/>
  <c r="AZ338" i="21" s="1"/>
  <c r="AZ339" i="21" s="1"/>
  <c r="AZ340" i="21" s="1"/>
  <c r="AZ341" i="21" s="1"/>
  <c r="AZ342" i="21" s="1"/>
  <c r="AZ343" i="21" s="1"/>
  <c r="AZ344" i="21" s="1"/>
  <c r="AZ345" i="21" s="1"/>
  <c r="AZ346" i="21" s="1"/>
  <c r="AZ347" i="21" s="1"/>
  <c r="AZ348" i="21" s="1"/>
  <c r="AZ349" i="21" s="1"/>
  <c r="AZ350" i="21" s="1"/>
  <c r="AZ351" i="21" s="1"/>
  <c r="AZ352" i="21" s="1"/>
  <c r="AZ353" i="21" s="1"/>
  <c r="AZ354" i="21" s="1"/>
  <c r="AZ355" i="21" s="1"/>
  <c r="AZ356" i="21" s="1"/>
  <c r="AZ357" i="21" s="1"/>
  <c r="AZ358" i="21" s="1"/>
  <c r="AZ359" i="21" s="1"/>
  <c r="AZ360" i="21" s="1"/>
  <c r="AZ361" i="21" s="1"/>
  <c r="AZ362" i="21" s="1"/>
  <c r="AZ363" i="21" s="1"/>
  <c r="AZ364" i="21" s="1"/>
  <c r="AZ365" i="21" s="1"/>
  <c r="AZ366" i="21" s="1"/>
  <c r="AZ367" i="21" s="1"/>
  <c r="AZ368" i="21" s="1"/>
  <c r="AZ369" i="21" s="1"/>
  <c r="AZ370" i="21" s="1"/>
  <c r="AZ371" i="21" s="1"/>
  <c r="AZ372" i="21" s="1"/>
  <c r="AZ373" i="21" s="1"/>
  <c r="AZ374" i="21" s="1"/>
  <c r="AZ375" i="21" s="1"/>
  <c r="AZ376" i="21" s="1"/>
  <c r="AZ377" i="21" s="1"/>
  <c r="AZ378" i="21" s="1"/>
  <c r="AZ379" i="21" s="1"/>
  <c r="AZ380" i="21" s="1"/>
  <c r="AZ381" i="21" s="1"/>
  <c r="AZ382" i="21" s="1"/>
  <c r="AZ383" i="21" s="1"/>
  <c r="AZ384" i="21" s="1"/>
  <c r="AZ385" i="21" s="1"/>
  <c r="AZ386" i="21" s="1"/>
  <c r="AZ387" i="21" s="1"/>
  <c r="AZ388" i="21" s="1"/>
  <c r="AZ389" i="21" s="1"/>
  <c r="AZ390" i="21" s="1"/>
  <c r="AZ391" i="21" s="1"/>
  <c r="AZ392" i="21" s="1"/>
  <c r="AZ393" i="21" s="1"/>
  <c r="AZ394" i="21" s="1"/>
  <c r="AZ395" i="21" s="1"/>
  <c r="AZ396" i="21" s="1"/>
  <c r="AZ397" i="21" s="1"/>
  <c r="AZ398" i="21" s="1"/>
  <c r="AZ399" i="21" s="1"/>
  <c r="AZ400" i="21" s="1"/>
  <c r="AZ401" i="21" s="1"/>
  <c r="AZ402" i="21" s="1"/>
  <c r="AZ403" i="21" s="1"/>
  <c r="AZ404" i="21" s="1"/>
  <c r="AZ405" i="21" s="1"/>
  <c r="AZ406" i="21" s="1"/>
  <c r="AZ407" i="21" s="1"/>
  <c r="AZ408" i="21" s="1"/>
  <c r="AZ409" i="21" s="1"/>
  <c r="AZ410" i="21" s="1"/>
  <c r="AZ411" i="21" s="1"/>
  <c r="AZ412" i="21" s="1"/>
  <c r="AZ413" i="21" s="1"/>
  <c r="AZ414" i="21" s="1"/>
  <c r="AZ415" i="21" s="1"/>
  <c r="AZ416" i="21" s="1"/>
  <c r="AZ417" i="21" s="1"/>
  <c r="AZ418" i="21" s="1"/>
  <c r="AZ419" i="21" s="1"/>
  <c r="AZ420" i="21" s="1"/>
  <c r="AZ421" i="21" s="1"/>
  <c r="AZ422" i="21" s="1"/>
  <c r="AZ423" i="21" s="1"/>
  <c r="AZ424" i="21" s="1"/>
  <c r="AZ425" i="21" s="1"/>
  <c r="AZ426" i="21" s="1"/>
  <c r="AZ427" i="21" s="1"/>
  <c r="AZ428" i="21" s="1"/>
  <c r="AZ429" i="21" s="1"/>
  <c r="AZ430" i="21" s="1"/>
  <c r="AZ431" i="21" s="1"/>
  <c r="AZ432" i="21" s="1"/>
  <c r="AZ433" i="21" s="1"/>
  <c r="AZ434" i="21" s="1"/>
  <c r="AZ435" i="21" s="1"/>
  <c r="AZ436" i="21" s="1"/>
  <c r="AZ437" i="21" s="1"/>
  <c r="AZ438" i="21" s="1"/>
  <c r="AZ439" i="21" s="1"/>
  <c r="AZ440" i="21" s="1"/>
  <c r="AZ441" i="21" s="1"/>
  <c r="AZ442" i="21" s="1"/>
  <c r="AZ443" i="21" s="1"/>
  <c r="AZ444" i="21" s="1"/>
  <c r="AZ445" i="21" s="1"/>
  <c r="AZ446" i="21" s="1"/>
  <c r="AZ447" i="21" s="1"/>
  <c r="AZ448" i="21" s="1"/>
  <c r="AZ449" i="21" s="1"/>
  <c r="AZ450" i="21" s="1"/>
  <c r="AZ451" i="21" s="1"/>
  <c r="AZ452" i="21" s="1"/>
  <c r="AZ453" i="21" s="1"/>
  <c r="AZ454" i="21" s="1"/>
  <c r="AZ455" i="21" s="1"/>
  <c r="AZ456" i="21" s="1"/>
  <c r="AZ457" i="21" s="1"/>
  <c r="AZ458" i="21" s="1"/>
  <c r="AZ459" i="21" s="1"/>
  <c r="AZ460" i="21" s="1"/>
  <c r="AZ461" i="21" s="1"/>
  <c r="AZ462" i="21" s="1"/>
  <c r="AZ463" i="21" s="1"/>
  <c r="AZ464" i="21" s="1"/>
  <c r="AZ465" i="21" s="1"/>
  <c r="AZ466" i="21" s="1"/>
  <c r="AZ467" i="21" s="1"/>
  <c r="AZ468" i="21" s="1"/>
  <c r="AZ469" i="21" s="1"/>
  <c r="AZ470" i="21" s="1"/>
  <c r="AZ471" i="21" s="1"/>
  <c r="AZ472" i="21" s="1"/>
  <c r="AZ473" i="21" s="1"/>
  <c r="AZ474" i="21" s="1"/>
  <c r="AZ475" i="21" s="1"/>
  <c r="AZ476" i="21" s="1"/>
  <c r="AZ477" i="21" s="1"/>
  <c r="AZ478" i="21" s="1"/>
  <c r="AZ479" i="21" s="1"/>
  <c r="AZ480" i="21" s="1"/>
  <c r="AZ481" i="21" s="1"/>
  <c r="AZ482" i="21" s="1"/>
  <c r="AZ483" i="21" s="1"/>
  <c r="AZ484" i="21" s="1"/>
  <c r="AZ485" i="21" s="1"/>
  <c r="AZ486" i="21" s="1"/>
  <c r="AZ487" i="21" s="1"/>
  <c r="AZ488" i="21" s="1"/>
  <c r="AZ489" i="21" s="1"/>
  <c r="AZ490" i="21" s="1"/>
  <c r="AZ491" i="21" s="1"/>
  <c r="AZ492" i="21" s="1"/>
  <c r="AZ493" i="21" s="1"/>
  <c r="AZ494" i="21" s="1"/>
  <c r="AZ495" i="21" s="1"/>
  <c r="AZ496" i="21" s="1"/>
  <c r="AZ497" i="21" s="1"/>
  <c r="AZ498" i="21" s="1"/>
  <c r="AZ499" i="21" s="1"/>
  <c r="AZ500" i="21" s="1"/>
  <c r="AZ501" i="21" s="1"/>
  <c r="AZ502" i="21" s="1"/>
  <c r="AZ503" i="21" s="1"/>
  <c r="AZ504" i="21" s="1"/>
  <c r="AZ505" i="21" s="1"/>
  <c r="AZ506" i="21" s="1"/>
  <c r="AZ507" i="21" s="1"/>
  <c r="AZ508" i="21" s="1"/>
  <c r="AZ509" i="21" s="1"/>
  <c r="AZ510" i="21" s="1"/>
  <c r="AZ511" i="21" s="1"/>
  <c r="AZ512" i="21" s="1"/>
  <c r="AZ513" i="21" s="1"/>
  <c r="AZ514" i="21" s="1"/>
  <c r="AZ515" i="21" s="1"/>
  <c r="AZ516" i="21" s="1"/>
  <c r="AZ517" i="21" s="1"/>
  <c r="AZ518" i="21" s="1"/>
  <c r="AZ519" i="21" s="1"/>
  <c r="AZ520" i="21" s="1"/>
  <c r="AZ521" i="21" s="1"/>
  <c r="AZ522" i="21" s="1"/>
  <c r="AZ523" i="21" s="1"/>
  <c r="AZ524" i="21" s="1"/>
  <c r="AZ525" i="21" s="1"/>
  <c r="AZ526" i="21" s="1"/>
  <c r="AZ527" i="21" s="1"/>
  <c r="AZ528" i="21" s="1"/>
  <c r="AZ529" i="21" s="1"/>
  <c r="AZ530" i="21" s="1"/>
  <c r="AZ531" i="21" s="1"/>
  <c r="AZ532" i="21" s="1"/>
  <c r="AZ533" i="21" s="1"/>
  <c r="AZ534" i="21" s="1"/>
  <c r="AZ535" i="21" s="1"/>
  <c r="AZ536" i="21" s="1"/>
  <c r="AZ537" i="21" s="1"/>
  <c r="AZ538" i="21" s="1"/>
  <c r="AZ539" i="21" s="1"/>
  <c r="AZ540" i="21" s="1"/>
  <c r="AZ541" i="21" s="1"/>
  <c r="AZ542" i="21" s="1"/>
  <c r="AZ543" i="21" s="1"/>
  <c r="AZ544" i="21" s="1"/>
  <c r="AZ545" i="21" s="1"/>
  <c r="AZ546" i="21" s="1"/>
  <c r="AZ547" i="21" s="1"/>
  <c r="AZ548" i="21" s="1"/>
  <c r="AZ549" i="21" s="1"/>
  <c r="AZ550" i="21" s="1"/>
  <c r="AZ551" i="21" s="1"/>
  <c r="AZ552" i="21" s="1"/>
  <c r="AZ553" i="21" s="1"/>
  <c r="AZ554" i="21" s="1"/>
  <c r="AZ555" i="21" s="1"/>
  <c r="AZ556" i="21" s="1"/>
  <c r="AZ557" i="21" s="1"/>
  <c r="AZ558" i="21" s="1"/>
  <c r="AZ559" i="21" s="1"/>
  <c r="AZ560" i="21" s="1"/>
  <c r="AZ561" i="21" s="1"/>
  <c r="AZ562" i="21" s="1"/>
  <c r="AZ563" i="21" s="1"/>
  <c r="AZ564" i="21" s="1"/>
  <c r="AZ565" i="21" s="1"/>
  <c r="AZ566" i="21" s="1"/>
  <c r="AZ567" i="21" s="1"/>
  <c r="AZ568" i="21" s="1"/>
  <c r="AZ569" i="21" s="1"/>
  <c r="AZ570" i="21" s="1"/>
  <c r="AZ571" i="21" s="1"/>
  <c r="AZ572" i="21" s="1"/>
  <c r="AZ573" i="21" s="1"/>
  <c r="AZ574" i="21" s="1"/>
  <c r="AZ575" i="21" s="1"/>
  <c r="AZ576" i="21" s="1"/>
  <c r="AZ577" i="21" s="1"/>
  <c r="AZ578" i="21" s="1"/>
  <c r="AZ579" i="21" s="1"/>
  <c r="AZ580" i="21" s="1"/>
  <c r="AZ581" i="21" s="1"/>
  <c r="AZ582" i="21" s="1"/>
  <c r="AZ583" i="21" s="1"/>
  <c r="AZ584" i="21" s="1"/>
  <c r="AZ585" i="21" s="1"/>
  <c r="AZ586" i="21" s="1"/>
  <c r="AZ587" i="21" s="1"/>
  <c r="AZ588" i="21" s="1"/>
  <c r="AZ589" i="21" s="1"/>
  <c r="AZ590" i="21" s="1"/>
  <c r="AZ591" i="21" s="1"/>
  <c r="AZ592" i="21" s="1"/>
  <c r="AZ593" i="21" s="1"/>
  <c r="AZ594" i="21" s="1"/>
  <c r="AZ595" i="21" s="1"/>
  <c r="AZ596" i="21" s="1"/>
  <c r="AZ597" i="21" s="1"/>
  <c r="AZ598" i="21" s="1"/>
  <c r="AZ599" i="21" s="1"/>
  <c r="AZ600" i="21" s="1"/>
  <c r="AZ601" i="21" s="1"/>
  <c r="AZ602" i="21" s="1"/>
  <c r="AZ603" i="21" s="1"/>
  <c r="AZ604" i="21" s="1"/>
  <c r="AZ605" i="21" s="1"/>
  <c r="AZ606" i="21" s="1"/>
  <c r="AZ607" i="21" s="1"/>
  <c r="AZ608" i="21" s="1"/>
  <c r="AZ609" i="21" s="1"/>
  <c r="AZ610" i="21" s="1"/>
  <c r="AZ611" i="21" s="1"/>
  <c r="AZ612" i="21" s="1"/>
  <c r="AZ613" i="21" s="1"/>
  <c r="AZ614" i="21" s="1"/>
  <c r="AZ615" i="21" s="1"/>
  <c r="AZ616" i="21" s="1"/>
  <c r="AZ617" i="21" s="1"/>
  <c r="AZ618" i="21" s="1"/>
  <c r="AZ619" i="21" s="1"/>
  <c r="AZ620" i="21" s="1"/>
  <c r="AZ621" i="21" s="1"/>
  <c r="AZ622" i="21" s="1"/>
  <c r="AZ623" i="21" s="1"/>
  <c r="AZ624" i="21" s="1"/>
  <c r="AZ625" i="21" s="1"/>
  <c r="AZ626" i="21" s="1"/>
  <c r="AZ627" i="21" s="1"/>
  <c r="AZ628" i="21" s="1"/>
  <c r="AZ629" i="21" s="1"/>
  <c r="AZ630" i="21" s="1"/>
  <c r="AZ631" i="21" s="1"/>
  <c r="AZ632" i="21" s="1"/>
  <c r="AZ633" i="21" s="1"/>
  <c r="AZ634" i="21" s="1"/>
  <c r="AZ635" i="21" s="1"/>
  <c r="AZ636" i="21" s="1"/>
  <c r="AZ637" i="21" s="1"/>
  <c r="AZ638" i="21" s="1"/>
  <c r="AZ639" i="21" s="1"/>
  <c r="AZ640" i="21" s="1"/>
  <c r="AZ641" i="21" s="1"/>
  <c r="AZ642" i="21" s="1"/>
  <c r="AZ643" i="21" s="1"/>
  <c r="AZ644" i="21" s="1"/>
  <c r="AZ645" i="21" s="1"/>
  <c r="AZ646" i="21" s="1"/>
  <c r="AZ647" i="21" s="1"/>
  <c r="AZ648" i="21" s="1"/>
  <c r="AZ649" i="21" s="1"/>
  <c r="AZ650" i="21" s="1"/>
  <c r="AZ651" i="21" s="1"/>
  <c r="AZ652" i="21" s="1"/>
  <c r="AZ653" i="21" s="1"/>
  <c r="AZ654" i="21" s="1"/>
  <c r="AZ655" i="21" s="1"/>
  <c r="AZ656" i="21" s="1"/>
  <c r="AZ657" i="21" s="1"/>
  <c r="AZ658" i="21" s="1"/>
  <c r="AZ659" i="21" s="1"/>
  <c r="AZ660" i="21" s="1"/>
  <c r="AZ661" i="21" s="1"/>
  <c r="AZ662" i="21" s="1"/>
  <c r="AZ663" i="21" s="1"/>
  <c r="AZ664" i="21" s="1"/>
  <c r="AZ665" i="21" s="1"/>
  <c r="AZ666" i="21" s="1"/>
  <c r="AZ667" i="21" s="1"/>
  <c r="AZ668" i="21" s="1"/>
  <c r="AZ669" i="21" s="1"/>
  <c r="AZ670" i="21" s="1"/>
  <c r="AZ671" i="21" s="1"/>
  <c r="AZ672" i="21" s="1"/>
  <c r="AZ673" i="21" s="1"/>
  <c r="AZ674" i="21" s="1"/>
  <c r="AZ675" i="21" s="1"/>
  <c r="AZ676" i="21" s="1"/>
  <c r="AZ677" i="21" s="1"/>
  <c r="AZ678" i="21" s="1"/>
  <c r="AZ679" i="21" s="1"/>
  <c r="AZ680" i="21" s="1"/>
  <c r="AZ681" i="21" s="1"/>
  <c r="AZ682" i="21" s="1"/>
  <c r="AZ683" i="21" s="1"/>
  <c r="AZ684" i="21" s="1"/>
  <c r="AZ685" i="21" s="1"/>
  <c r="AZ686" i="21" s="1"/>
  <c r="AZ687" i="21" s="1"/>
  <c r="AZ688" i="21" s="1"/>
  <c r="AZ689" i="21" s="1"/>
  <c r="AZ690" i="21" s="1"/>
  <c r="AZ691" i="21" s="1"/>
  <c r="AZ692" i="21" s="1"/>
  <c r="AZ693" i="21" s="1"/>
  <c r="AZ694" i="21" s="1"/>
  <c r="AZ695" i="21" s="1"/>
  <c r="AZ696" i="21" s="1"/>
  <c r="AZ697" i="21" s="1"/>
  <c r="AZ698" i="21" s="1"/>
  <c r="AZ699" i="21" s="1"/>
  <c r="AZ700" i="21" s="1"/>
  <c r="AZ701" i="21" s="1"/>
  <c r="AZ702" i="21" s="1"/>
  <c r="AZ703" i="21" s="1"/>
  <c r="AZ704" i="21" s="1"/>
  <c r="AZ705" i="21" s="1"/>
  <c r="AZ706" i="21" s="1"/>
  <c r="AZ707" i="21" s="1"/>
  <c r="AZ708" i="21" s="1"/>
  <c r="AZ709" i="21" s="1"/>
  <c r="AZ710" i="21" s="1"/>
  <c r="AZ711" i="21" s="1"/>
  <c r="AZ712" i="21" s="1"/>
  <c r="AZ713" i="21" s="1"/>
  <c r="AZ714" i="21" s="1"/>
  <c r="AZ715" i="21" s="1"/>
  <c r="AZ716" i="21" s="1"/>
  <c r="AZ717" i="21" s="1"/>
  <c r="AZ718" i="21" s="1"/>
  <c r="AZ719" i="21" s="1"/>
  <c r="AZ720" i="21" s="1"/>
  <c r="AZ721" i="21" s="1"/>
  <c r="AZ722" i="21" s="1"/>
  <c r="AZ723" i="21" s="1"/>
  <c r="AZ724" i="21" s="1"/>
  <c r="AZ725" i="21" s="1"/>
  <c r="AZ726" i="21" s="1"/>
  <c r="AZ727" i="21" s="1"/>
  <c r="AZ728" i="21" s="1"/>
  <c r="AZ729" i="21" s="1"/>
  <c r="AZ730" i="21" s="1"/>
  <c r="AZ731" i="21" s="1"/>
  <c r="AZ732" i="21" s="1"/>
  <c r="AZ733" i="21" s="1"/>
  <c r="AZ734" i="21" s="1"/>
  <c r="AZ735" i="21" s="1"/>
  <c r="AZ736" i="21" s="1"/>
  <c r="AZ737" i="21" s="1"/>
  <c r="AZ738" i="21" s="1"/>
  <c r="AZ739" i="21" s="1"/>
  <c r="AZ740" i="21" s="1"/>
  <c r="AZ741" i="21" s="1"/>
  <c r="AZ742" i="21" s="1"/>
  <c r="AZ743" i="21" s="1"/>
  <c r="AZ744" i="21" s="1"/>
  <c r="AZ745" i="21" s="1"/>
  <c r="AZ746" i="21" s="1"/>
  <c r="AZ747" i="21" s="1"/>
  <c r="AZ748" i="21" s="1"/>
  <c r="AZ749" i="21" s="1"/>
  <c r="AZ750" i="21" s="1"/>
  <c r="AZ751" i="21" s="1"/>
  <c r="AZ752" i="21" s="1"/>
  <c r="AZ753" i="21" s="1"/>
  <c r="AZ754" i="21" s="1"/>
  <c r="AZ755" i="21" s="1"/>
  <c r="AZ756" i="21" s="1"/>
  <c r="AZ757" i="21" s="1"/>
  <c r="AZ758" i="21" s="1"/>
  <c r="AZ759" i="21" s="1"/>
  <c r="AZ760" i="21" s="1"/>
  <c r="AZ761" i="21" s="1"/>
  <c r="AZ762" i="21" s="1"/>
  <c r="AZ763" i="21" s="1"/>
  <c r="AZ764" i="21" s="1"/>
  <c r="AZ765" i="21" s="1"/>
  <c r="AZ766" i="21" s="1"/>
  <c r="AZ767" i="21" s="1"/>
  <c r="AZ768" i="21" s="1"/>
  <c r="AZ769" i="21" s="1"/>
  <c r="AZ770" i="21" s="1"/>
  <c r="AZ771" i="21" s="1"/>
  <c r="AZ772" i="21" s="1"/>
  <c r="AZ773" i="21" s="1"/>
  <c r="AZ774" i="21" s="1"/>
  <c r="AZ775" i="21" s="1"/>
  <c r="AZ776" i="21" s="1"/>
  <c r="AZ777" i="21" s="1"/>
  <c r="AZ778" i="21" s="1"/>
  <c r="AZ779" i="21" s="1"/>
  <c r="AZ780" i="21" s="1"/>
  <c r="AZ781" i="21" s="1"/>
  <c r="AZ782" i="21" s="1"/>
  <c r="AZ783" i="21" s="1"/>
  <c r="AZ784" i="21" s="1"/>
  <c r="AZ785" i="21" s="1"/>
  <c r="AZ786" i="21" s="1"/>
  <c r="AZ787" i="21" s="1"/>
  <c r="AZ788" i="21" s="1"/>
  <c r="AZ789" i="21" s="1"/>
  <c r="AZ790" i="21" s="1"/>
  <c r="AZ791" i="21" s="1"/>
  <c r="AZ792" i="21" s="1"/>
  <c r="AZ793" i="21" s="1"/>
  <c r="AZ794" i="21" s="1"/>
  <c r="AZ795" i="21" s="1"/>
  <c r="AZ796" i="21" s="1"/>
  <c r="AZ797" i="21" s="1"/>
  <c r="AZ798" i="21" s="1"/>
  <c r="AZ799" i="21" s="1"/>
  <c r="AZ800" i="21" s="1"/>
  <c r="AZ801" i="21" s="1"/>
  <c r="AZ802" i="21" s="1"/>
  <c r="AZ803" i="21" s="1"/>
  <c r="AZ804" i="21" s="1"/>
  <c r="AZ805" i="21" s="1"/>
  <c r="AZ806" i="21" s="1"/>
  <c r="AZ807" i="21" s="1"/>
  <c r="AZ808" i="21" s="1"/>
  <c r="AZ809" i="21" s="1"/>
  <c r="AZ810" i="21" s="1"/>
  <c r="AZ811" i="21" s="1"/>
  <c r="AZ812" i="21" s="1"/>
  <c r="AZ813" i="21" s="1"/>
  <c r="AZ814" i="21" s="1"/>
  <c r="AZ815" i="21" s="1"/>
  <c r="AZ816" i="21" s="1"/>
  <c r="AZ817" i="21" s="1"/>
  <c r="AZ818" i="21" s="1"/>
  <c r="AZ819" i="21" s="1"/>
  <c r="AZ820" i="21" s="1"/>
  <c r="AZ821" i="21" s="1"/>
  <c r="AZ822" i="21" s="1"/>
  <c r="AZ823" i="21" s="1"/>
  <c r="AZ824" i="21" s="1"/>
  <c r="AZ825" i="21" s="1"/>
  <c r="AZ826" i="21" s="1"/>
  <c r="AZ827" i="21" s="1"/>
  <c r="AZ828" i="21" s="1"/>
  <c r="AZ829" i="21" s="1"/>
  <c r="AZ830" i="21" s="1"/>
  <c r="AZ831" i="21" s="1"/>
  <c r="AZ832" i="21" s="1"/>
  <c r="AZ833" i="21" s="1"/>
  <c r="AZ834" i="21" s="1"/>
  <c r="AZ835" i="21" s="1"/>
  <c r="AZ836" i="21" s="1"/>
  <c r="AZ837" i="21" s="1"/>
  <c r="AZ838" i="21" s="1"/>
  <c r="AZ839" i="21" s="1"/>
  <c r="AZ840" i="21" s="1"/>
  <c r="AZ841" i="21" s="1"/>
  <c r="AZ842" i="21" s="1"/>
  <c r="AZ843" i="21" s="1"/>
  <c r="AZ844" i="21" s="1"/>
  <c r="AZ845" i="21" s="1"/>
  <c r="AZ846" i="21" s="1"/>
  <c r="AZ847" i="21" s="1"/>
  <c r="AZ848" i="21" s="1"/>
  <c r="AZ849" i="21" s="1"/>
  <c r="AZ850" i="21" s="1"/>
  <c r="AZ851" i="21" s="1"/>
  <c r="AZ852" i="21" s="1"/>
  <c r="AZ853" i="21" s="1"/>
  <c r="AZ854" i="21" s="1"/>
  <c r="AZ855" i="21" s="1"/>
  <c r="AZ856" i="21" s="1"/>
  <c r="AZ857" i="21" s="1"/>
  <c r="AZ858" i="21" s="1"/>
  <c r="AZ859" i="21" s="1"/>
  <c r="AZ860" i="21" s="1"/>
  <c r="AZ861" i="21" s="1"/>
  <c r="AZ862" i="21" s="1"/>
  <c r="AZ863" i="21" s="1"/>
  <c r="AZ864" i="21" s="1"/>
  <c r="AZ865" i="21" s="1"/>
  <c r="AZ866" i="21" s="1"/>
  <c r="AZ867" i="21" s="1"/>
  <c r="AZ868" i="21" s="1"/>
  <c r="AZ869" i="21" s="1"/>
  <c r="AZ870" i="21" s="1"/>
  <c r="AZ871" i="21" s="1"/>
  <c r="AZ872" i="21" s="1"/>
  <c r="AZ873" i="21" s="1"/>
  <c r="AZ874" i="21" s="1"/>
  <c r="AZ875" i="21" s="1"/>
  <c r="AZ876" i="21" s="1"/>
  <c r="AZ877" i="21" s="1"/>
  <c r="AZ878" i="21" s="1"/>
  <c r="AZ879" i="21" s="1"/>
  <c r="AZ880" i="21" s="1"/>
  <c r="AZ881" i="21" s="1"/>
  <c r="AZ882" i="21" s="1"/>
  <c r="AZ883" i="21" s="1"/>
  <c r="AZ884" i="21" s="1"/>
  <c r="AZ885" i="21" s="1"/>
  <c r="AZ886" i="21" s="1"/>
  <c r="AZ887" i="21" s="1"/>
  <c r="AZ888" i="21" s="1"/>
  <c r="AZ889" i="21" s="1"/>
  <c r="AZ890" i="21" s="1"/>
  <c r="AZ891" i="21" s="1"/>
  <c r="AZ892" i="21" s="1"/>
  <c r="AZ893" i="21" s="1"/>
  <c r="AZ894" i="21" s="1"/>
  <c r="AZ895" i="21" s="1"/>
  <c r="AZ896" i="21" s="1"/>
  <c r="AZ897" i="21" s="1"/>
  <c r="AZ898" i="21" s="1"/>
  <c r="AZ899" i="21" s="1"/>
  <c r="AZ900" i="21" s="1"/>
  <c r="AZ901" i="21" s="1"/>
  <c r="AZ902" i="21" s="1"/>
  <c r="AZ903" i="21" s="1"/>
  <c r="AZ904" i="21" s="1"/>
  <c r="AZ905" i="21" s="1"/>
  <c r="AZ906" i="21" s="1"/>
  <c r="AZ907" i="21" s="1"/>
  <c r="AZ908" i="21" s="1"/>
  <c r="AZ909" i="21" s="1"/>
  <c r="AZ910" i="21" s="1"/>
  <c r="AZ911" i="21" s="1"/>
  <c r="AZ912" i="21" s="1"/>
  <c r="AZ913" i="21" s="1"/>
  <c r="AZ914" i="21" s="1"/>
  <c r="AZ915" i="21" s="1"/>
  <c r="AZ916" i="21" s="1"/>
  <c r="AZ917" i="21" s="1"/>
  <c r="AZ918" i="21" s="1"/>
  <c r="AZ919" i="21" s="1"/>
  <c r="AZ920" i="21" s="1"/>
  <c r="AZ921" i="21" s="1"/>
  <c r="AZ922" i="21" s="1"/>
  <c r="AZ923" i="21" s="1"/>
  <c r="AZ924" i="21" s="1"/>
  <c r="AZ925" i="21" s="1"/>
  <c r="AZ926" i="21" s="1"/>
  <c r="AZ927" i="21" s="1"/>
  <c r="AZ928" i="21" s="1"/>
  <c r="AZ929" i="21" s="1"/>
  <c r="AZ930" i="21" s="1"/>
  <c r="AZ931" i="21" s="1"/>
  <c r="AZ932" i="21" s="1"/>
  <c r="AZ933" i="21" s="1"/>
  <c r="AZ934" i="21" s="1"/>
  <c r="AZ935" i="21" s="1"/>
  <c r="AZ936" i="21" s="1"/>
  <c r="AZ937" i="21" s="1"/>
  <c r="AZ938" i="21" s="1"/>
  <c r="AZ939" i="21" s="1"/>
  <c r="AZ940" i="21" s="1"/>
  <c r="AZ941" i="21" s="1"/>
  <c r="AZ942" i="21" s="1"/>
  <c r="AZ943" i="21" s="1"/>
  <c r="AZ944" i="21" s="1"/>
  <c r="AZ945" i="21" s="1"/>
  <c r="AZ946" i="21" s="1"/>
  <c r="AZ947" i="21" s="1"/>
  <c r="AZ948" i="21" s="1"/>
  <c r="AZ949" i="21" s="1"/>
  <c r="AZ950" i="21" s="1"/>
  <c r="AZ951" i="21" s="1"/>
  <c r="AZ952" i="21" s="1"/>
  <c r="AZ953" i="21" s="1"/>
  <c r="AZ954" i="21" s="1"/>
  <c r="AZ955" i="21" s="1"/>
  <c r="AZ956" i="21" s="1"/>
  <c r="AZ957" i="21" s="1"/>
  <c r="AZ958" i="21" s="1"/>
  <c r="AZ959" i="21" s="1"/>
  <c r="AZ960" i="21" s="1"/>
  <c r="AZ961" i="21" s="1"/>
  <c r="AZ962" i="21" s="1"/>
  <c r="AZ963" i="21" s="1"/>
  <c r="AZ964" i="21" s="1"/>
  <c r="AZ965" i="21" s="1"/>
  <c r="AZ966" i="21" s="1"/>
  <c r="AZ967" i="21" s="1"/>
  <c r="AZ968" i="21" s="1"/>
  <c r="AZ969" i="21" s="1"/>
  <c r="AZ970" i="21" s="1"/>
  <c r="AZ971" i="21" s="1"/>
  <c r="AZ972" i="21" s="1"/>
  <c r="AZ973" i="21" s="1"/>
  <c r="AZ974" i="21" s="1"/>
  <c r="AZ975" i="21" s="1"/>
  <c r="AZ976" i="21" s="1"/>
  <c r="AZ977" i="21" s="1"/>
  <c r="AZ978" i="21" s="1"/>
  <c r="AZ979" i="21" s="1"/>
  <c r="AZ980" i="21" s="1"/>
  <c r="AZ981" i="21" s="1"/>
  <c r="AZ982" i="21" s="1"/>
  <c r="AZ983" i="21" s="1"/>
  <c r="AZ984" i="21" s="1"/>
  <c r="AZ985" i="21" s="1"/>
  <c r="AZ986" i="21" s="1"/>
  <c r="AZ987" i="21" s="1"/>
  <c r="AZ988" i="21" s="1"/>
  <c r="AZ989" i="21" s="1"/>
  <c r="AZ990" i="21" s="1"/>
  <c r="AZ991" i="21" s="1"/>
  <c r="AZ992" i="21" s="1"/>
  <c r="AZ993" i="21" s="1"/>
  <c r="AZ994" i="21" s="1"/>
  <c r="AZ995" i="21" s="1"/>
  <c r="AZ996" i="21" s="1"/>
  <c r="AZ997" i="21" s="1"/>
  <c r="AZ998" i="21" s="1"/>
  <c r="AZ999" i="21" s="1"/>
  <c r="AZ1000" i="21" s="1"/>
  <c r="AZ1001" i="21" s="1"/>
  <c r="AZ1002" i="21" s="1"/>
  <c r="AZ1003" i="21" s="1"/>
  <c r="AZ1004" i="21" s="1"/>
  <c r="AZ1005" i="21" s="1"/>
  <c r="AZ1006" i="21" s="1"/>
  <c r="AZ1007" i="21" s="1"/>
  <c r="AZ1008" i="21" s="1"/>
  <c r="AZ1009" i="21" s="1"/>
  <c r="AZ1010" i="21" s="1"/>
  <c r="AZ1011" i="21" s="1"/>
  <c r="AZ1012" i="21" s="1"/>
  <c r="AZ1013" i="21" s="1"/>
  <c r="AZ1014" i="21" s="1"/>
  <c r="AZ1015" i="21" s="1"/>
  <c r="AZ1016" i="21" s="1"/>
  <c r="AZ1017" i="21" s="1"/>
  <c r="AZ1018" i="21" s="1"/>
  <c r="AZ1019" i="21" s="1"/>
  <c r="AZ1020" i="21" s="1"/>
  <c r="AZ1021" i="21" s="1"/>
  <c r="AZ1022" i="21" s="1"/>
  <c r="AZ1023" i="21" s="1"/>
  <c r="AZ1024" i="21" s="1"/>
  <c r="AZ1025" i="21" s="1"/>
  <c r="AZ1026" i="21" s="1"/>
  <c r="AZ1027" i="21" s="1"/>
  <c r="AZ1028" i="21" s="1"/>
  <c r="AZ1029" i="21" s="1"/>
  <c r="AZ1030" i="21" s="1"/>
  <c r="AZ1031" i="21" s="1"/>
  <c r="AZ1032" i="21" s="1"/>
  <c r="AZ1033" i="21" s="1"/>
  <c r="AZ1034" i="21" s="1"/>
  <c r="AZ1035" i="21" s="1"/>
  <c r="AZ1036" i="21" s="1"/>
  <c r="AZ1037" i="21" s="1"/>
  <c r="AZ1038" i="21" s="1"/>
  <c r="AZ1039" i="21" s="1"/>
  <c r="AZ1040" i="21" s="1"/>
  <c r="AZ1041" i="21" s="1"/>
  <c r="AZ1042" i="21" s="1"/>
  <c r="AZ1043" i="21" s="1"/>
  <c r="AZ1044" i="21" s="1"/>
  <c r="AZ1045" i="21" s="1"/>
  <c r="AZ1046" i="21" s="1"/>
  <c r="AZ1047" i="21" s="1"/>
  <c r="AZ1048" i="21" s="1"/>
  <c r="AZ1049" i="21" s="1"/>
  <c r="AZ1050" i="21" s="1"/>
  <c r="AZ1051" i="21" s="1"/>
  <c r="AZ1052" i="21" s="1"/>
  <c r="AZ1053" i="21" s="1"/>
  <c r="AZ1054" i="21" s="1"/>
  <c r="AZ1055" i="21" s="1"/>
  <c r="AZ1056" i="21" s="1"/>
  <c r="AZ1057" i="21" s="1"/>
  <c r="AZ1058" i="21" s="1"/>
  <c r="AZ1059" i="21" s="1"/>
  <c r="AZ1060" i="21" s="1"/>
  <c r="AZ1061" i="21" s="1"/>
  <c r="AZ1062" i="21" s="1"/>
  <c r="AZ1063" i="21" s="1"/>
  <c r="AZ1064" i="21" s="1"/>
  <c r="AZ1065" i="21" s="1"/>
  <c r="AZ1066" i="21" s="1"/>
  <c r="AZ1067" i="21" s="1"/>
  <c r="AZ1068" i="21" s="1"/>
  <c r="AZ1069" i="21" s="1"/>
  <c r="AZ1070" i="21" s="1"/>
  <c r="AZ1071" i="21" s="1"/>
  <c r="AZ1072" i="21" s="1"/>
  <c r="AZ1073" i="21" s="1"/>
  <c r="AZ1074" i="21" s="1"/>
  <c r="AZ1075" i="21" s="1"/>
  <c r="AZ1076" i="21" s="1"/>
  <c r="AZ1077" i="21" s="1"/>
  <c r="AZ1078" i="21" s="1"/>
  <c r="AZ1079" i="21" s="1"/>
  <c r="AZ1080" i="21" s="1"/>
  <c r="AZ1081" i="21" s="1"/>
  <c r="AZ1082" i="21" s="1"/>
  <c r="AZ1083" i="21" s="1"/>
  <c r="AZ1084" i="21" s="1"/>
  <c r="AZ1085" i="21" s="1"/>
  <c r="AZ1086" i="21" s="1"/>
  <c r="AZ1087" i="21" s="1"/>
  <c r="AZ1088" i="21" s="1"/>
  <c r="AZ1089" i="21" s="1"/>
  <c r="AZ1090" i="21" s="1"/>
  <c r="AZ1091" i="21" s="1"/>
  <c r="AZ1092" i="21" s="1"/>
  <c r="AZ1093" i="21" s="1"/>
  <c r="AZ1094" i="21" s="1"/>
  <c r="AZ1095" i="21" s="1"/>
  <c r="AZ1096" i="21" s="1"/>
  <c r="AZ1097" i="21" s="1"/>
  <c r="AZ1098" i="21" s="1"/>
  <c r="AZ1099" i="21" s="1"/>
  <c r="AZ1100" i="21" s="1"/>
  <c r="AZ1101" i="21" s="1"/>
  <c r="AZ1102" i="21" s="1"/>
  <c r="AZ1103" i="21" s="1"/>
  <c r="AZ1104" i="21" s="1"/>
  <c r="AZ1105" i="21" s="1"/>
  <c r="AZ1106" i="21" s="1"/>
  <c r="AZ1107" i="21" s="1"/>
  <c r="AZ1108" i="21" s="1"/>
  <c r="AZ1109" i="21" s="1"/>
  <c r="AZ1110" i="21" s="1"/>
  <c r="AZ1111" i="21" s="1"/>
  <c r="AZ1112" i="21" s="1"/>
  <c r="AZ1113" i="21" s="1"/>
  <c r="AZ1114" i="21" s="1"/>
  <c r="AZ1115" i="21" s="1"/>
  <c r="AZ1116" i="21" s="1"/>
  <c r="AZ1117" i="21" s="1"/>
  <c r="AZ1118" i="21" s="1"/>
  <c r="AZ1119" i="21" s="1"/>
  <c r="AZ1120" i="21" s="1"/>
  <c r="AZ1121" i="21" s="1"/>
  <c r="AZ1122" i="21" s="1"/>
  <c r="AZ1123" i="21" s="1"/>
  <c r="AZ1124" i="21" s="1"/>
  <c r="AZ1125" i="21" s="1"/>
  <c r="AZ1126" i="21" s="1"/>
  <c r="AZ1127" i="21" s="1"/>
  <c r="AZ1128" i="21" s="1"/>
  <c r="AZ1129" i="21" s="1"/>
  <c r="AZ1130" i="21" s="1"/>
  <c r="AZ1131" i="21" s="1"/>
  <c r="AZ1132" i="21" s="1"/>
  <c r="AZ1133" i="21" s="1"/>
  <c r="AZ1134" i="21" s="1"/>
  <c r="AZ1135" i="21" s="1"/>
  <c r="AZ1136" i="21" s="1"/>
  <c r="AZ1137" i="21" s="1"/>
  <c r="AZ1138" i="21" s="1"/>
  <c r="AZ1139" i="21" s="1"/>
  <c r="AZ1140" i="21" s="1"/>
  <c r="AZ1141" i="21" s="1"/>
  <c r="AZ1142" i="21" s="1"/>
  <c r="AZ1143" i="21" s="1"/>
  <c r="AZ1144" i="21" s="1"/>
  <c r="AZ1145" i="21" s="1"/>
  <c r="AZ1146" i="21" s="1"/>
  <c r="AZ1147" i="21" s="1"/>
  <c r="AZ1148" i="21" s="1"/>
  <c r="AZ1149" i="21" s="1"/>
  <c r="AZ1150" i="21" s="1"/>
  <c r="AZ1151" i="21" s="1"/>
  <c r="AZ1152" i="21" s="1"/>
  <c r="AZ1153" i="21" s="1"/>
  <c r="AZ1154" i="21" s="1"/>
  <c r="AZ1155" i="21" s="1"/>
  <c r="AZ1156" i="21" s="1"/>
  <c r="AZ1157" i="21" s="1"/>
  <c r="AZ1158" i="21" s="1"/>
  <c r="AZ1159" i="21" s="1"/>
  <c r="AZ1160" i="21" s="1"/>
  <c r="AZ1161" i="21" s="1"/>
  <c r="AZ1162" i="21" s="1"/>
  <c r="AZ1163" i="21" s="1"/>
  <c r="AZ1164" i="21" s="1"/>
  <c r="AZ1165" i="21" s="1"/>
  <c r="AZ1166" i="21" s="1"/>
  <c r="AZ1167" i="21" s="1"/>
  <c r="AZ1168" i="21" s="1"/>
  <c r="AZ1169" i="21" s="1"/>
  <c r="AZ1170" i="21" s="1"/>
  <c r="AZ1171" i="21" s="1"/>
  <c r="AZ1172" i="21" s="1"/>
  <c r="AZ1173" i="21" s="1"/>
  <c r="AZ1174" i="21" s="1"/>
  <c r="AZ1175" i="21" s="1"/>
  <c r="AZ1176" i="21" s="1"/>
  <c r="AZ1177" i="21" s="1"/>
  <c r="AZ1178" i="21" s="1"/>
  <c r="AZ1179" i="21" s="1"/>
  <c r="AZ1180" i="21" s="1"/>
  <c r="AZ1181" i="21" s="1"/>
  <c r="AZ1182" i="21" s="1"/>
  <c r="AZ1183" i="21" s="1"/>
  <c r="AZ1184" i="21" s="1"/>
  <c r="AZ1185" i="21" s="1"/>
  <c r="AZ1186" i="21" s="1"/>
  <c r="AZ1187" i="21" s="1"/>
  <c r="AZ1188" i="21" s="1"/>
  <c r="AZ1189" i="21" s="1"/>
  <c r="AZ1190" i="21" s="1"/>
  <c r="AZ1191" i="21" s="1"/>
  <c r="AZ1192" i="21" s="1"/>
  <c r="AZ1193" i="21" s="1"/>
  <c r="AZ1194" i="21" s="1"/>
  <c r="AZ1195" i="21" s="1"/>
  <c r="AZ1196" i="21" s="1"/>
  <c r="AZ1197" i="21" s="1"/>
  <c r="AZ1198" i="21" s="1"/>
  <c r="AZ1199" i="21" s="1"/>
  <c r="AZ1200" i="21" s="1"/>
  <c r="AZ1201" i="21" s="1"/>
  <c r="AZ1202" i="21" s="1"/>
  <c r="AZ1203" i="21" s="1"/>
  <c r="AZ1204" i="21" s="1"/>
  <c r="AZ1205" i="21" s="1"/>
  <c r="AZ1206" i="21" s="1"/>
  <c r="AZ1207" i="21" s="1"/>
  <c r="AZ1208" i="21" s="1"/>
  <c r="AZ1209" i="21" s="1"/>
  <c r="AZ1210" i="21" s="1"/>
  <c r="AZ1211" i="21" s="1"/>
  <c r="AZ1212" i="21" s="1"/>
  <c r="AZ1213" i="21" s="1"/>
  <c r="AZ1214" i="21" s="1"/>
  <c r="AZ1215" i="21" s="1"/>
  <c r="AZ1216" i="21" s="1"/>
  <c r="AZ1217" i="21" s="1"/>
  <c r="AZ1218" i="21" s="1"/>
  <c r="AZ1219" i="21" s="1"/>
  <c r="AZ1220" i="21" s="1"/>
  <c r="AZ1221" i="21" s="1"/>
  <c r="AZ1222" i="21" s="1"/>
  <c r="AZ1223" i="21" s="1"/>
  <c r="AZ1224" i="21" s="1"/>
  <c r="AZ1225" i="21" s="1"/>
  <c r="AZ1226" i="21" s="1"/>
  <c r="AZ1227" i="21" s="1"/>
  <c r="AZ1228" i="21" s="1"/>
  <c r="AZ1229" i="21" s="1"/>
  <c r="AZ1230" i="21" s="1"/>
  <c r="AZ1231" i="21" s="1"/>
  <c r="AZ1232" i="21" s="1"/>
  <c r="AZ1233" i="21" s="1"/>
  <c r="AZ1234" i="21" s="1"/>
  <c r="AZ1235" i="21" s="1"/>
  <c r="AZ1236" i="21" s="1"/>
  <c r="AZ1237" i="21" s="1"/>
  <c r="AZ1238" i="21" s="1"/>
  <c r="AZ1239" i="21" s="1"/>
  <c r="AZ1240" i="21" s="1"/>
  <c r="AZ1241" i="21" s="1"/>
  <c r="AZ1242" i="21" s="1"/>
  <c r="AZ1243" i="21" s="1"/>
  <c r="AZ1244" i="21" s="1"/>
  <c r="AZ1245" i="21" s="1"/>
  <c r="AZ1246" i="21" s="1"/>
  <c r="AZ1247" i="21" s="1"/>
  <c r="AZ1248" i="21" s="1"/>
  <c r="AZ1249" i="21" s="1"/>
  <c r="AZ1250" i="21" s="1"/>
  <c r="AZ1251" i="21" s="1"/>
  <c r="AZ1252" i="21" s="1"/>
  <c r="AZ1253" i="21" s="1"/>
  <c r="AZ1254" i="21" s="1"/>
  <c r="AZ1255" i="21" s="1"/>
  <c r="AZ1256" i="21" s="1"/>
  <c r="AZ1257" i="21" s="1"/>
  <c r="AZ1258" i="21" s="1"/>
  <c r="AZ1259" i="21" s="1"/>
  <c r="AZ1260" i="21" s="1"/>
  <c r="AZ1261" i="21" s="1"/>
  <c r="AZ1262" i="21" s="1"/>
  <c r="AZ1263" i="21" s="1"/>
  <c r="AZ1264" i="21" s="1"/>
  <c r="AZ1265" i="21" s="1"/>
  <c r="AZ1266" i="21" s="1"/>
  <c r="AZ1267" i="21" s="1"/>
  <c r="AZ1268" i="21" s="1"/>
  <c r="AZ1269" i="21" s="1"/>
  <c r="AZ1270" i="21" s="1"/>
  <c r="AZ1271" i="21" s="1"/>
  <c r="AZ1272" i="21" s="1"/>
  <c r="AZ1273" i="21" s="1"/>
  <c r="AZ1274" i="21" s="1"/>
  <c r="AZ1275" i="21" s="1"/>
  <c r="AZ1276" i="21" s="1"/>
  <c r="AZ1277" i="21" s="1"/>
  <c r="AZ1278" i="21" s="1"/>
  <c r="AZ1279" i="21" s="1"/>
  <c r="AZ1280" i="21" s="1"/>
  <c r="AZ1281" i="21" s="1"/>
  <c r="AZ1282" i="21" s="1"/>
  <c r="AZ1283" i="21" s="1"/>
  <c r="AZ1284" i="21" s="1"/>
  <c r="AZ1285" i="21" s="1"/>
  <c r="AZ1286" i="21" s="1"/>
  <c r="AZ1287" i="21" s="1"/>
  <c r="AZ1288" i="21" s="1"/>
  <c r="AZ1289" i="21" s="1"/>
  <c r="AZ1290" i="21" s="1"/>
  <c r="AZ1291" i="21" s="1"/>
  <c r="AZ1292" i="21" s="1"/>
  <c r="AZ1293" i="21" s="1"/>
  <c r="AZ1294" i="21" s="1"/>
  <c r="AZ1295" i="21" s="1"/>
  <c r="AZ1296" i="21" s="1"/>
  <c r="AZ1297" i="21" s="1"/>
  <c r="AZ1298" i="21" s="1"/>
  <c r="AZ1299" i="21" s="1"/>
  <c r="AZ1300" i="21" s="1"/>
  <c r="AZ1301" i="21" s="1"/>
  <c r="AZ1302" i="21" s="1"/>
  <c r="AZ1303" i="21" s="1"/>
  <c r="AZ1304" i="21" s="1"/>
  <c r="AZ1305" i="21" s="1"/>
  <c r="AZ1306" i="21" s="1"/>
  <c r="AZ1307" i="21" s="1"/>
  <c r="AZ1308" i="21" s="1"/>
  <c r="AZ1309" i="21" s="1"/>
  <c r="AZ1310" i="21" s="1"/>
  <c r="AZ1311" i="21" s="1"/>
  <c r="AZ1312" i="21" s="1"/>
  <c r="AZ1313" i="21" s="1"/>
  <c r="AZ1314" i="21" s="1"/>
  <c r="AZ1315" i="21" s="1"/>
  <c r="AZ1316" i="21" s="1"/>
  <c r="AZ1317" i="21" s="1"/>
  <c r="AZ1318" i="21" s="1"/>
  <c r="AZ1319" i="21" s="1"/>
  <c r="AZ1320" i="21" s="1"/>
  <c r="AZ1321" i="21" s="1"/>
  <c r="AZ1322" i="21" s="1"/>
  <c r="AZ1323" i="21" s="1"/>
  <c r="AZ1324" i="21" s="1"/>
  <c r="AZ1325" i="21" s="1"/>
  <c r="AZ1326" i="21" s="1"/>
  <c r="AZ1327" i="21" s="1"/>
  <c r="AZ1328" i="21" s="1"/>
  <c r="AZ1329" i="21" s="1"/>
  <c r="AZ1330" i="21" s="1"/>
  <c r="AZ1331" i="21" s="1"/>
  <c r="AZ1332" i="21" s="1"/>
  <c r="AZ1333" i="21" s="1"/>
  <c r="AZ1334" i="21" s="1"/>
  <c r="AZ1335" i="21" s="1"/>
  <c r="AZ1336" i="21" s="1"/>
  <c r="AZ1337" i="21" s="1"/>
  <c r="AZ1338" i="21" s="1"/>
  <c r="AZ1339" i="21" s="1"/>
  <c r="AZ1340" i="21" s="1"/>
  <c r="AZ1341" i="21" s="1"/>
  <c r="AZ1342" i="21" s="1"/>
  <c r="AZ1343" i="21" s="1"/>
  <c r="AZ1344" i="21" s="1"/>
  <c r="AZ1345" i="21" s="1"/>
  <c r="AZ1346" i="21" s="1"/>
  <c r="AZ1347" i="21" s="1"/>
  <c r="AZ1348" i="21" s="1"/>
  <c r="AZ1349" i="21" s="1"/>
  <c r="AZ1350" i="21" s="1"/>
  <c r="AZ1351" i="21" s="1"/>
  <c r="AZ1352" i="21" s="1"/>
  <c r="AZ1353" i="21" s="1"/>
  <c r="AZ1354" i="21" s="1"/>
  <c r="AZ1355" i="21" s="1"/>
  <c r="AZ1356" i="21" s="1"/>
  <c r="AZ1357" i="21" s="1"/>
  <c r="AZ1358" i="21" s="1"/>
  <c r="AZ1359" i="21" s="1"/>
  <c r="AZ1360" i="21" s="1"/>
  <c r="AZ1361" i="21" s="1"/>
  <c r="AZ1362" i="21" s="1"/>
  <c r="AZ1363" i="21" s="1"/>
  <c r="AZ1364" i="21" s="1"/>
  <c r="AZ1365" i="21" s="1"/>
  <c r="AZ1366" i="21" s="1"/>
  <c r="AZ1367" i="21" s="1"/>
  <c r="AZ1368" i="21" s="1"/>
  <c r="AZ1369" i="21" s="1"/>
  <c r="AZ1370" i="21" s="1"/>
  <c r="AZ1371" i="21" s="1"/>
  <c r="AZ1372" i="21" s="1"/>
  <c r="AZ1373" i="21" s="1"/>
  <c r="AZ1374" i="21" s="1"/>
  <c r="AZ1375" i="21" s="1"/>
  <c r="AZ1376" i="21" s="1"/>
  <c r="AZ1377" i="21" s="1"/>
  <c r="AZ1378" i="21" s="1"/>
  <c r="AZ1379" i="21" s="1"/>
  <c r="AZ1380" i="21" s="1"/>
  <c r="AZ1381" i="21" s="1"/>
  <c r="AZ1382" i="21" s="1"/>
  <c r="AZ1383" i="21" s="1"/>
  <c r="AZ1384" i="21" s="1"/>
  <c r="AZ1385" i="21" s="1"/>
  <c r="AZ1386" i="21" s="1"/>
  <c r="AZ1387" i="21" s="1"/>
  <c r="AZ1388" i="21" s="1"/>
  <c r="AZ1389" i="21" s="1"/>
  <c r="AZ1390" i="21" s="1"/>
  <c r="AZ1391" i="21" s="1"/>
  <c r="AZ1392" i="21" s="1"/>
  <c r="AZ1393" i="21" s="1"/>
  <c r="AZ1394" i="21" s="1"/>
  <c r="AZ1395" i="21" s="1"/>
  <c r="AZ1396" i="21" s="1"/>
  <c r="AZ1397" i="21" s="1"/>
  <c r="AZ1398" i="21" s="1"/>
  <c r="AZ1399" i="21" s="1"/>
  <c r="AZ1400" i="21" s="1"/>
  <c r="AZ1401" i="21" s="1"/>
  <c r="AZ1402" i="21" s="1"/>
  <c r="AZ1403" i="21" s="1"/>
  <c r="AZ1404" i="21" s="1"/>
  <c r="AZ1405" i="21" s="1"/>
  <c r="AZ1406" i="21" s="1"/>
  <c r="AZ1407" i="21" s="1"/>
  <c r="AZ1408" i="21" s="1"/>
  <c r="AZ1409" i="21" s="1"/>
  <c r="AZ1410" i="21" s="1"/>
  <c r="AZ1411" i="21" s="1"/>
  <c r="AZ1412" i="21" s="1"/>
  <c r="AZ1413" i="21" s="1"/>
  <c r="AZ1414" i="21" s="1"/>
  <c r="AZ1415" i="21" s="1"/>
  <c r="AZ1416" i="21" s="1"/>
  <c r="AZ1417" i="21" s="1"/>
  <c r="AZ1418" i="21" s="1"/>
  <c r="AZ1419" i="21" s="1"/>
  <c r="AZ1420" i="21" s="1"/>
  <c r="AZ1421" i="21" s="1"/>
  <c r="AZ1422" i="21" s="1"/>
  <c r="AZ1423" i="21" s="1"/>
  <c r="AZ1424" i="21" s="1"/>
  <c r="AZ1425" i="21" s="1"/>
  <c r="AZ1426" i="21" s="1"/>
  <c r="AZ1427" i="21" s="1"/>
  <c r="AZ1428" i="21" s="1"/>
  <c r="AZ1429" i="21" s="1"/>
  <c r="AZ1430" i="21" s="1"/>
  <c r="AZ1431" i="21" s="1"/>
  <c r="AZ1432" i="21" s="1"/>
  <c r="AZ1433" i="21" s="1"/>
  <c r="AZ1434" i="21" s="1"/>
  <c r="AZ1435" i="21" s="1"/>
  <c r="AZ1436" i="21" s="1"/>
  <c r="AZ1437" i="21" s="1"/>
  <c r="AZ1438" i="21" s="1"/>
  <c r="AZ1439" i="21" s="1"/>
  <c r="AZ1440" i="21" s="1"/>
  <c r="AZ1441" i="21" s="1"/>
  <c r="AZ1442" i="21" s="1"/>
  <c r="AZ1443" i="21" s="1"/>
  <c r="AZ1444" i="21" s="1"/>
  <c r="AZ1445" i="21" s="1"/>
  <c r="AZ1446" i="21" s="1"/>
  <c r="AZ1447" i="21" s="1"/>
  <c r="AZ1448" i="21" s="1"/>
  <c r="AZ1449" i="21" s="1"/>
  <c r="AZ1450" i="21" s="1"/>
  <c r="AZ1451" i="21" s="1"/>
  <c r="AZ1452" i="21" s="1"/>
  <c r="AZ1453" i="21" s="1"/>
  <c r="AZ1454" i="21" s="1"/>
  <c r="AZ1455" i="21" s="1"/>
  <c r="AZ1456" i="21" s="1"/>
  <c r="AZ1457" i="21" s="1"/>
  <c r="AZ1458" i="21" s="1"/>
  <c r="AZ1459" i="21" s="1"/>
  <c r="AZ1460" i="21" s="1"/>
  <c r="AZ1461" i="21" s="1"/>
  <c r="AZ1462" i="21" s="1"/>
  <c r="AZ1463" i="21" s="1"/>
  <c r="AZ1464" i="21" s="1"/>
  <c r="AZ1465" i="21" s="1"/>
  <c r="AZ1466" i="21" s="1"/>
  <c r="AZ1467" i="21" s="1"/>
  <c r="AZ1468" i="21" s="1"/>
  <c r="AZ1469" i="21" s="1"/>
  <c r="AZ1470" i="21" s="1"/>
  <c r="AZ1471" i="21" s="1"/>
  <c r="AZ1472" i="21" s="1"/>
  <c r="AZ1473" i="21" s="1"/>
  <c r="AZ1474" i="21" s="1"/>
  <c r="AZ1475" i="21" s="1"/>
  <c r="AZ1476" i="21" s="1"/>
  <c r="AZ1477" i="21" s="1"/>
  <c r="AZ1478" i="21" s="1"/>
  <c r="AZ1479" i="21" s="1"/>
  <c r="AZ1480" i="21" s="1"/>
  <c r="AZ1481" i="21" s="1"/>
  <c r="AZ1482" i="21" s="1"/>
  <c r="AZ1483" i="21" s="1"/>
  <c r="AZ1484" i="21" s="1"/>
  <c r="AZ1485" i="21" s="1"/>
  <c r="AZ1486" i="21" s="1"/>
  <c r="AZ1487" i="21" s="1"/>
  <c r="AZ1488" i="21" s="1"/>
  <c r="AZ1489" i="21" s="1"/>
  <c r="AZ1490" i="21" s="1"/>
  <c r="AZ1491" i="21" s="1"/>
  <c r="AZ1492" i="21" s="1"/>
  <c r="AZ1493" i="21" s="1"/>
  <c r="AZ1494" i="21" s="1"/>
  <c r="AZ1495" i="21" s="1"/>
  <c r="AZ1496" i="21" s="1"/>
  <c r="AZ1497" i="21" s="1"/>
  <c r="AZ1498" i="21" s="1"/>
  <c r="AZ1499" i="21" s="1"/>
  <c r="AZ1500" i="21" s="1"/>
  <c r="AZ1501" i="21" s="1"/>
  <c r="AZ1502" i="21" s="1"/>
  <c r="AZ1503" i="21" s="1"/>
  <c r="AZ1504" i="21" s="1"/>
  <c r="AZ1505" i="21" s="1"/>
  <c r="AZ1506" i="21" s="1"/>
  <c r="AZ1507" i="21" s="1"/>
  <c r="AZ1508" i="21" s="1"/>
  <c r="AZ1509" i="21" s="1"/>
  <c r="AZ1510" i="21" s="1"/>
  <c r="AZ1511" i="21" s="1"/>
  <c r="AZ1512" i="21" s="1"/>
  <c r="AZ1513" i="21" s="1"/>
  <c r="AQ47" i="21"/>
  <c r="N25" i="21" s="1"/>
  <c r="BD48" i="21"/>
  <c r="BD49" i="21" s="1"/>
  <c r="BD50" i="21" s="1"/>
  <c r="BD51" i="21" s="1"/>
  <c r="BD52" i="21" s="1"/>
  <c r="BD53" i="21" s="1"/>
  <c r="BD54" i="21" s="1"/>
  <c r="BD55" i="21" s="1"/>
  <c r="BD56" i="21" s="1"/>
  <c r="BD57" i="21" s="1"/>
  <c r="BD58" i="21" s="1"/>
  <c r="BD59" i="21" s="1"/>
  <c r="BD60" i="21" s="1"/>
  <c r="BD61" i="21" s="1"/>
  <c r="BD62" i="21" s="1"/>
  <c r="BD63" i="21" s="1"/>
  <c r="BD64" i="21" s="1"/>
  <c r="BD65" i="21" s="1"/>
  <c r="BD66" i="21" s="1"/>
  <c r="BD67" i="21" s="1"/>
  <c r="BD68" i="21" s="1"/>
  <c r="BD69" i="21" s="1"/>
  <c r="BD70" i="21" s="1"/>
  <c r="BD71" i="21" s="1"/>
  <c r="BD72" i="21" s="1"/>
  <c r="BD73" i="21" s="1"/>
  <c r="BD74" i="21" s="1"/>
  <c r="BD75" i="21" s="1"/>
  <c r="BD76" i="21" s="1"/>
  <c r="BD77" i="21" s="1"/>
  <c r="BD78" i="21" s="1"/>
  <c r="BD79" i="21" s="1"/>
  <c r="BD80" i="21" s="1"/>
  <c r="BD81" i="21" s="1"/>
  <c r="BD82" i="21" s="1"/>
  <c r="BD83" i="21" s="1"/>
  <c r="BD84" i="21" s="1"/>
  <c r="BD85" i="21" s="1"/>
  <c r="BD86" i="21" s="1"/>
  <c r="BD87" i="21" s="1"/>
  <c r="BD88" i="21" s="1"/>
  <c r="BD89" i="21" s="1"/>
  <c r="BD90" i="21" s="1"/>
  <c r="BD91" i="21" s="1"/>
  <c r="BD92" i="21" s="1"/>
  <c r="BD93" i="21" s="1"/>
  <c r="BD94" i="21" s="1"/>
  <c r="BD95" i="21" s="1"/>
  <c r="BD96" i="21" s="1"/>
  <c r="BD97" i="21" s="1"/>
  <c r="BD98" i="21" s="1"/>
  <c r="BD99" i="21" s="1"/>
  <c r="BD100" i="21" s="1"/>
  <c r="BD101" i="21" s="1"/>
  <c r="BD102" i="21" s="1"/>
  <c r="BD103" i="21" s="1"/>
  <c r="BD104" i="21" s="1"/>
  <c r="BD105" i="21" s="1"/>
  <c r="BD106" i="21" s="1"/>
  <c r="BD107" i="21" s="1"/>
  <c r="BD108" i="21" s="1"/>
  <c r="BD109" i="21" s="1"/>
  <c r="BD110" i="21" s="1"/>
  <c r="BD111" i="21" s="1"/>
  <c r="BD112" i="21" s="1"/>
  <c r="BD113" i="21" s="1"/>
  <c r="BD114" i="21" s="1"/>
  <c r="BD115" i="21" s="1"/>
  <c r="BD116" i="21" s="1"/>
  <c r="BD117" i="21" s="1"/>
  <c r="BD118" i="21" s="1"/>
  <c r="BD119" i="21" s="1"/>
  <c r="BD120" i="21" s="1"/>
  <c r="BD121" i="21" s="1"/>
  <c r="BD122" i="21" s="1"/>
  <c r="BD123" i="21" s="1"/>
  <c r="BD124" i="21" s="1"/>
  <c r="BD125" i="21" s="1"/>
  <c r="BD126" i="21" s="1"/>
  <c r="BD127" i="21" s="1"/>
  <c r="BD128" i="21" s="1"/>
  <c r="BD129" i="21" s="1"/>
  <c r="BD130" i="21" s="1"/>
  <c r="BD131" i="21" s="1"/>
  <c r="BD132" i="21" s="1"/>
  <c r="BD133" i="21" s="1"/>
  <c r="BD134" i="21" s="1"/>
  <c r="BD135" i="21" s="1"/>
  <c r="BD136" i="21" s="1"/>
  <c r="BD137" i="21" s="1"/>
  <c r="BD138" i="21" s="1"/>
  <c r="BD139" i="21" s="1"/>
  <c r="BD140" i="21" s="1"/>
  <c r="BD141" i="21" s="1"/>
  <c r="BD142" i="21" s="1"/>
  <c r="BD143" i="21" s="1"/>
  <c r="BD144" i="21" s="1"/>
  <c r="BD145" i="21" s="1"/>
  <c r="BD146" i="21" s="1"/>
  <c r="BD147" i="21" s="1"/>
  <c r="BD148" i="21" s="1"/>
  <c r="BD149" i="21" s="1"/>
  <c r="BD150" i="21" s="1"/>
  <c r="BD151" i="21" s="1"/>
  <c r="BD152" i="21" s="1"/>
  <c r="BD153" i="21" s="1"/>
  <c r="BD154" i="21" s="1"/>
  <c r="BD155" i="21" s="1"/>
  <c r="BD156" i="21" s="1"/>
  <c r="BD157" i="21" s="1"/>
  <c r="BD158" i="21" s="1"/>
  <c r="BD159" i="21" s="1"/>
  <c r="BD160" i="21" s="1"/>
  <c r="BD161" i="21" s="1"/>
  <c r="BD162" i="21" s="1"/>
  <c r="BD163" i="21" s="1"/>
  <c r="BD164" i="21" s="1"/>
  <c r="BD165" i="21" s="1"/>
  <c r="BD166" i="21" s="1"/>
  <c r="BD167" i="21" s="1"/>
  <c r="BD168" i="21" s="1"/>
  <c r="BD169" i="21" s="1"/>
  <c r="BD170" i="21" s="1"/>
  <c r="BD171" i="21" s="1"/>
  <c r="BD172" i="21" s="1"/>
  <c r="BD173" i="21" s="1"/>
  <c r="BD174" i="21" s="1"/>
  <c r="BD175" i="21" s="1"/>
  <c r="BD176" i="21" s="1"/>
  <c r="BD177" i="21" s="1"/>
  <c r="BD178" i="21" s="1"/>
  <c r="BD179" i="21" s="1"/>
  <c r="BD180" i="21" s="1"/>
  <c r="BD181" i="21" s="1"/>
  <c r="BD182" i="21" s="1"/>
  <c r="BD183" i="21" s="1"/>
  <c r="BD184" i="21" s="1"/>
  <c r="BD185" i="21" s="1"/>
  <c r="BD186" i="21" s="1"/>
  <c r="BD187" i="21" s="1"/>
  <c r="BD188" i="21" s="1"/>
  <c r="BD189" i="21" s="1"/>
  <c r="BD190" i="21" s="1"/>
  <c r="BD191" i="21" s="1"/>
  <c r="BD192" i="21" s="1"/>
  <c r="BD193" i="21" s="1"/>
  <c r="BD194" i="21" s="1"/>
  <c r="BD195" i="21" s="1"/>
  <c r="BD196" i="21" s="1"/>
  <c r="BD197" i="21" s="1"/>
  <c r="BD198" i="21" s="1"/>
  <c r="BD199" i="21" s="1"/>
  <c r="BD200" i="21" s="1"/>
  <c r="BD201" i="21" s="1"/>
  <c r="BD202" i="21" s="1"/>
  <c r="BD203" i="21" s="1"/>
  <c r="BD204" i="21" s="1"/>
  <c r="BD205" i="21" s="1"/>
  <c r="BD206" i="21" s="1"/>
  <c r="BD207" i="21" s="1"/>
  <c r="BD208" i="21" s="1"/>
  <c r="BD209" i="21" s="1"/>
  <c r="BD210" i="21" s="1"/>
  <c r="BD211" i="21" s="1"/>
  <c r="BD212" i="21" s="1"/>
  <c r="BD213" i="21" s="1"/>
  <c r="BD214" i="21" s="1"/>
  <c r="BD215" i="21" s="1"/>
  <c r="BD216" i="21" s="1"/>
  <c r="BD217" i="21" s="1"/>
  <c r="BD218" i="21" s="1"/>
  <c r="BD219" i="21" s="1"/>
  <c r="BD220" i="21" s="1"/>
  <c r="BD221" i="21" s="1"/>
  <c r="BD222" i="21" s="1"/>
  <c r="BD223" i="21" s="1"/>
  <c r="BD224" i="21" s="1"/>
  <c r="BD225" i="21" s="1"/>
  <c r="BD226" i="21" s="1"/>
  <c r="BD227" i="21" s="1"/>
  <c r="BD228" i="21" s="1"/>
  <c r="BD229" i="21" s="1"/>
  <c r="BD230" i="21" s="1"/>
  <c r="BD231" i="21" s="1"/>
  <c r="BD232" i="21" s="1"/>
  <c r="BD233" i="21" s="1"/>
  <c r="BD234" i="21" s="1"/>
  <c r="BD235" i="21" s="1"/>
  <c r="BD236" i="21" s="1"/>
  <c r="BD237" i="21" s="1"/>
  <c r="BD238" i="21" s="1"/>
  <c r="BD239" i="21" s="1"/>
  <c r="BD240" i="21" s="1"/>
  <c r="BD241" i="21" s="1"/>
  <c r="BD242" i="21" s="1"/>
  <c r="BD243" i="21" s="1"/>
  <c r="BD244" i="21" s="1"/>
  <c r="BD245" i="21" s="1"/>
  <c r="BD246" i="21" s="1"/>
  <c r="BD247" i="21" s="1"/>
  <c r="BD248" i="21" s="1"/>
  <c r="BD249" i="21" s="1"/>
  <c r="BD250" i="21" s="1"/>
  <c r="BD251" i="21" s="1"/>
  <c r="BD252" i="21" s="1"/>
  <c r="BD253" i="21" s="1"/>
  <c r="BD254" i="21" s="1"/>
  <c r="BD255" i="21" s="1"/>
  <c r="BD256" i="21" s="1"/>
  <c r="BD257" i="21" s="1"/>
  <c r="BD258" i="21" s="1"/>
  <c r="BD259" i="21" s="1"/>
  <c r="BD260" i="21" s="1"/>
  <c r="BD261" i="21" s="1"/>
  <c r="BD262" i="21" s="1"/>
  <c r="BD263" i="21" s="1"/>
  <c r="BD264" i="21" s="1"/>
  <c r="BD265" i="21" s="1"/>
  <c r="BD266" i="21" s="1"/>
  <c r="BD267" i="21" s="1"/>
  <c r="BD268" i="21" s="1"/>
  <c r="BD269" i="21" s="1"/>
  <c r="BD270" i="21" s="1"/>
  <c r="BD271" i="21" s="1"/>
  <c r="BD272" i="21" s="1"/>
  <c r="BD273" i="21" s="1"/>
  <c r="BD274" i="21" s="1"/>
  <c r="BD275" i="21" s="1"/>
  <c r="BD276" i="21" s="1"/>
  <c r="BD277" i="21" s="1"/>
  <c r="BD278" i="21" s="1"/>
  <c r="BD279" i="21" s="1"/>
  <c r="BD280" i="21" s="1"/>
  <c r="BD281" i="21" s="1"/>
  <c r="BD282" i="21" s="1"/>
  <c r="BD283" i="21" s="1"/>
  <c r="BD284" i="21" s="1"/>
  <c r="BD285" i="21" s="1"/>
  <c r="BD286" i="21" s="1"/>
  <c r="BD287" i="21" s="1"/>
  <c r="BD288" i="21" s="1"/>
  <c r="BD289" i="21" s="1"/>
  <c r="BD290" i="21" s="1"/>
  <c r="BD291" i="21" s="1"/>
  <c r="BD292" i="21" s="1"/>
  <c r="BD293" i="21" s="1"/>
  <c r="BD294" i="21" s="1"/>
  <c r="BD295" i="21" s="1"/>
  <c r="BD296" i="21" s="1"/>
  <c r="BD297" i="21" s="1"/>
  <c r="BD298" i="21" s="1"/>
  <c r="BD299" i="21" s="1"/>
  <c r="BD300" i="21" s="1"/>
  <c r="BD301" i="21" s="1"/>
  <c r="BD302" i="21" s="1"/>
  <c r="BD303" i="21" s="1"/>
  <c r="BD304" i="21" s="1"/>
  <c r="BD305" i="21" s="1"/>
  <c r="BD306" i="21" s="1"/>
  <c r="BD307" i="21" s="1"/>
  <c r="BD308" i="21" s="1"/>
  <c r="BD309" i="21" s="1"/>
  <c r="BD310" i="21" s="1"/>
  <c r="BD311" i="21" s="1"/>
  <c r="BD312" i="21" s="1"/>
  <c r="BD313" i="21" s="1"/>
  <c r="BD314" i="21" s="1"/>
  <c r="BD315" i="21" s="1"/>
  <c r="BD316" i="21" s="1"/>
  <c r="BD317" i="21" s="1"/>
  <c r="BD318" i="21" s="1"/>
  <c r="BD319" i="21" s="1"/>
  <c r="BD320" i="21" s="1"/>
  <c r="BD321" i="21" s="1"/>
  <c r="BD322" i="21" s="1"/>
  <c r="BD323" i="21" s="1"/>
  <c r="BD324" i="21" s="1"/>
  <c r="BD325" i="21" s="1"/>
  <c r="BD326" i="21" s="1"/>
  <c r="BD327" i="21" s="1"/>
  <c r="BD328" i="21" s="1"/>
  <c r="BD329" i="21" s="1"/>
  <c r="BD330" i="21" s="1"/>
  <c r="BD331" i="21" s="1"/>
  <c r="BD332" i="21" s="1"/>
  <c r="BD333" i="21" s="1"/>
  <c r="BD334" i="21" s="1"/>
  <c r="BD335" i="21" s="1"/>
  <c r="BD336" i="21" s="1"/>
  <c r="BD337" i="21" s="1"/>
  <c r="BD338" i="21" s="1"/>
  <c r="BD339" i="21" s="1"/>
  <c r="BD340" i="21" s="1"/>
  <c r="BD341" i="21" s="1"/>
  <c r="BD342" i="21" s="1"/>
  <c r="BD343" i="21" s="1"/>
  <c r="BD344" i="21" s="1"/>
  <c r="BD345" i="21" s="1"/>
  <c r="BD346" i="21" s="1"/>
  <c r="BD347" i="21" s="1"/>
  <c r="BD348" i="21" s="1"/>
  <c r="BD349" i="21" s="1"/>
  <c r="BD350" i="21" s="1"/>
  <c r="BD351" i="21" s="1"/>
  <c r="BD352" i="21" s="1"/>
  <c r="BD353" i="21" s="1"/>
  <c r="BD354" i="21" s="1"/>
  <c r="BD355" i="21" s="1"/>
  <c r="BD356" i="21" s="1"/>
  <c r="BD357" i="21" s="1"/>
  <c r="BD358" i="21" s="1"/>
  <c r="BD359" i="21" s="1"/>
  <c r="BD360" i="21" s="1"/>
  <c r="BD361" i="21" s="1"/>
  <c r="BD362" i="21" s="1"/>
  <c r="BD363" i="21" s="1"/>
  <c r="BD364" i="21" s="1"/>
  <c r="BD365" i="21" s="1"/>
  <c r="BD366" i="21" s="1"/>
  <c r="BD367" i="21" s="1"/>
  <c r="BD368" i="21" s="1"/>
  <c r="BD369" i="21" s="1"/>
  <c r="BD370" i="21" s="1"/>
  <c r="BD371" i="21" s="1"/>
  <c r="BD372" i="21" s="1"/>
  <c r="BD373" i="21" s="1"/>
  <c r="BD374" i="21" s="1"/>
  <c r="BD375" i="21" s="1"/>
  <c r="BD376" i="21" s="1"/>
  <c r="BD377" i="21" s="1"/>
  <c r="BD378" i="21" s="1"/>
  <c r="BD379" i="21" s="1"/>
  <c r="BD380" i="21" s="1"/>
  <c r="BD381" i="21" s="1"/>
  <c r="BD382" i="21" s="1"/>
  <c r="BD383" i="21" s="1"/>
  <c r="BD384" i="21" s="1"/>
  <c r="BD385" i="21" s="1"/>
  <c r="BD386" i="21" s="1"/>
  <c r="BD387" i="21" s="1"/>
  <c r="BD388" i="21" s="1"/>
  <c r="BD389" i="21" s="1"/>
  <c r="BD390" i="21" s="1"/>
  <c r="BD391" i="21" s="1"/>
  <c r="BD392" i="21" s="1"/>
  <c r="BD393" i="21" s="1"/>
  <c r="BD394" i="21" s="1"/>
  <c r="BD395" i="21" s="1"/>
  <c r="BD396" i="21" s="1"/>
  <c r="BD397" i="21" s="1"/>
  <c r="BD398" i="21" s="1"/>
  <c r="BD399" i="21" s="1"/>
  <c r="BD400" i="21" s="1"/>
  <c r="BD401" i="21" s="1"/>
  <c r="BD402" i="21" s="1"/>
  <c r="BD403" i="21" s="1"/>
  <c r="BD404" i="21" s="1"/>
  <c r="BD405" i="21" s="1"/>
  <c r="BD406" i="21" s="1"/>
  <c r="BD407" i="21" s="1"/>
  <c r="BD408" i="21" s="1"/>
  <c r="BD409" i="21" s="1"/>
  <c r="BD410" i="21" s="1"/>
  <c r="BD411" i="21" s="1"/>
  <c r="BD412" i="21" s="1"/>
  <c r="BD413" i="21" s="1"/>
  <c r="BD414" i="21" s="1"/>
  <c r="BD415" i="21" s="1"/>
  <c r="BD416" i="21" s="1"/>
  <c r="BD417" i="21" s="1"/>
  <c r="BD418" i="21" s="1"/>
  <c r="BD419" i="21" s="1"/>
  <c r="BD420" i="21" s="1"/>
  <c r="BD421" i="21" s="1"/>
  <c r="BD422" i="21" s="1"/>
  <c r="BD423" i="21" s="1"/>
  <c r="BD424" i="21" s="1"/>
  <c r="BD425" i="21" s="1"/>
  <c r="BD426" i="21" s="1"/>
  <c r="BD427" i="21" s="1"/>
  <c r="BD428" i="21" s="1"/>
  <c r="BD429" i="21" s="1"/>
  <c r="BD430" i="21" s="1"/>
  <c r="BD431" i="21" s="1"/>
  <c r="BD432" i="21" s="1"/>
  <c r="BD433" i="21" s="1"/>
  <c r="BD434" i="21" s="1"/>
  <c r="BD435" i="21" s="1"/>
  <c r="BD436" i="21" s="1"/>
  <c r="BD437" i="21" s="1"/>
  <c r="BD438" i="21" s="1"/>
  <c r="BD439" i="21" s="1"/>
  <c r="BD440" i="21" s="1"/>
  <c r="BD441" i="21" s="1"/>
  <c r="BD442" i="21" s="1"/>
  <c r="BD443" i="21" s="1"/>
  <c r="BD444" i="21" s="1"/>
  <c r="BD445" i="21" s="1"/>
  <c r="BD446" i="21" s="1"/>
  <c r="BD447" i="21" s="1"/>
  <c r="BD448" i="21" s="1"/>
  <c r="BD449" i="21" s="1"/>
  <c r="BD450" i="21" s="1"/>
  <c r="BD451" i="21" s="1"/>
  <c r="BD452" i="21" s="1"/>
  <c r="BD453" i="21" s="1"/>
  <c r="BD454" i="21" s="1"/>
  <c r="BD455" i="21" s="1"/>
  <c r="BD456" i="21" s="1"/>
  <c r="BD457" i="21" s="1"/>
  <c r="BD458" i="21" s="1"/>
  <c r="BD459" i="21" s="1"/>
  <c r="BD460" i="21" s="1"/>
  <c r="BD461" i="21" s="1"/>
  <c r="BD462" i="21" s="1"/>
  <c r="BD463" i="21" s="1"/>
  <c r="BD464" i="21" s="1"/>
  <c r="BD465" i="21" s="1"/>
  <c r="BD466" i="21" s="1"/>
  <c r="BD467" i="21" s="1"/>
  <c r="BD468" i="21" s="1"/>
  <c r="BD469" i="21" s="1"/>
  <c r="BD470" i="21" s="1"/>
  <c r="BD471" i="21" s="1"/>
  <c r="BD472" i="21" s="1"/>
  <c r="BD473" i="21" s="1"/>
  <c r="BD474" i="21" s="1"/>
  <c r="BD475" i="21" s="1"/>
  <c r="BD476" i="21" s="1"/>
  <c r="BD477" i="21" s="1"/>
  <c r="BD478" i="21" s="1"/>
  <c r="BD479" i="21" s="1"/>
  <c r="BD480" i="21" s="1"/>
  <c r="BD481" i="21" s="1"/>
  <c r="BD482" i="21" s="1"/>
  <c r="BD483" i="21" s="1"/>
  <c r="BD484" i="21" s="1"/>
  <c r="BD485" i="21" s="1"/>
  <c r="BD486" i="21" s="1"/>
  <c r="BD487" i="21" s="1"/>
  <c r="BD488" i="21" s="1"/>
  <c r="BD489" i="21" s="1"/>
  <c r="BD490" i="21" s="1"/>
  <c r="BD491" i="21" s="1"/>
  <c r="BD492" i="21" s="1"/>
  <c r="BD493" i="21" s="1"/>
  <c r="BD494" i="21" s="1"/>
  <c r="BD495" i="21" s="1"/>
  <c r="BD496" i="21" s="1"/>
  <c r="BD497" i="21" s="1"/>
  <c r="BD498" i="21" s="1"/>
  <c r="BD499" i="21" s="1"/>
  <c r="BD500" i="21" s="1"/>
  <c r="BD501" i="21" s="1"/>
  <c r="BD502" i="21" s="1"/>
  <c r="BD503" i="21" s="1"/>
  <c r="BD504" i="21" s="1"/>
  <c r="BD505" i="21" s="1"/>
  <c r="BD506" i="21" s="1"/>
  <c r="BD507" i="21" s="1"/>
  <c r="BD508" i="21" s="1"/>
  <c r="BD509" i="21" s="1"/>
  <c r="BD510" i="21" s="1"/>
  <c r="BD511" i="21" s="1"/>
  <c r="BD512" i="21" s="1"/>
  <c r="BD513" i="21" s="1"/>
  <c r="BD514" i="21" s="1"/>
  <c r="BD515" i="21" s="1"/>
  <c r="BD516" i="21" s="1"/>
  <c r="BD517" i="21" s="1"/>
  <c r="BD518" i="21" s="1"/>
  <c r="BD519" i="21" s="1"/>
  <c r="BD520" i="21" s="1"/>
  <c r="BD521" i="21" s="1"/>
  <c r="BD522" i="21" s="1"/>
  <c r="BD523" i="21" s="1"/>
  <c r="BD524" i="21" s="1"/>
  <c r="BD525" i="21" s="1"/>
  <c r="BD526" i="21" s="1"/>
  <c r="BD527" i="21" s="1"/>
  <c r="BD528" i="21" s="1"/>
  <c r="BD529" i="21" s="1"/>
  <c r="BD530" i="21" s="1"/>
  <c r="BD531" i="21" s="1"/>
  <c r="BD532" i="21" s="1"/>
  <c r="BD533" i="21" s="1"/>
  <c r="BD534" i="21" s="1"/>
  <c r="BD535" i="21" s="1"/>
  <c r="BD536" i="21" s="1"/>
  <c r="BD537" i="21" s="1"/>
  <c r="BD538" i="21" s="1"/>
  <c r="BD539" i="21" s="1"/>
  <c r="BD540" i="21" s="1"/>
  <c r="BD541" i="21" s="1"/>
  <c r="BD542" i="21" s="1"/>
  <c r="BD543" i="21" s="1"/>
  <c r="BD544" i="21" s="1"/>
  <c r="BD545" i="21" s="1"/>
  <c r="BD546" i="21" s="1"/>
  <c r="BD547" i="21" s="1"/>
  <c r="BD548" i="21" s="1"/>
  <c r="BD549" i="21" s="1"/>
  <c r="BD550" i="21" s="1"/>
  <c r="BD551" i="21" s="1"/>
  <c r="BD552" i="21" s="1"/>
  <c r="BD553" i="21" s="1"/>
  <c r="BD554" i="21" s="1"/>
  <c r="BD555" i="21" s="1"/>
  <c r="BD556" i="21" s="1"/>
  <c r="BD557" i="21" s="1"/>
  <c r="BD558" i="21" s="1"/>
  <c r="BD559" i="21" s="1"/>
  <c r="BD560" i="21" s="1"/>
  <c r="BD561" i="21" s="1"/>
  <c r="BD562" i="21" s="1"/>
  <c r="BD563" i="21" s="1"/>
  <c r="BD564" i="21" s="1"/>
  <c r="BD565" i="21" s="1"/>
  <c r="BD566" i="21" s="1"/>
  <c r="BD567" i="21" s="1"/>
  <c r="BD568" i="21" s="1"/>
  <c r="BD569" i="21" s="1"/>
  <c r="BD570" i="21" s="1"/>
  <c r="BD571" i="21" s="1"/>
  <c r="BD572" i="21" s="1"/>
  <c r="BD573" i="21" s="1"/>
  <c r="BD574" i="21" s="1"/>
  <c r="BD575" i="21" s="1"/>
  <c r="BD576" i="21" s="1"/>
  <c r="BD577" i="21" s="1"/>
  <c r="BD578" i="21" s="1"/>
  <c r="BD579" i="21" s="1"/>
  <c r="BD580" i="21" s="1"/>
  <c r="BD581" i="21" s="1"/>
  <c r="BD582" i="21" s="1"/>
  <c r="BD583" i="21" s="1"/>
  <c r="BD584" i="21" s="1"/>
  <c r="BD585" i="21" s="1"/>
  <c r="BD586" i="21" s="1"/>
  <c r="BD587" i="21" s="1"/>
  <c r="BD588" i="21" s="1"/>
  <c r="BD589" i="21" s="1"/>
  <c r="BD590" i="21" s="1"/>
  <c r="BD591" i="21" s="1"/>
  <c r="BD592" i="21" s="1"/>
  <c r="BD593" i="21" s="1"/>
  <c r="BD594" i="21" s="1"/>
  <c r="BD595" i="21" s="1"/>
  <c r="BD596" i="21" s="1"/>
  <c r="BD597" i="21" s="1"/>
  <c r="BD598" i="21" s="1"/>
  <c r="BD599" i="21" s="1"/>
  <c r="BD600" i="21" s="1"/>
  <c r="BD601" i="21" s="1"/>
  <c r="BD602" i="21" s="1"/>
  <c r="BD603" i="21" s="1"/>
  <c r="BD604" i="21" s="1"/>
  <c r="BD605" i="21" s="1"/>
  <c r="BD606" i="21" s="1"/>
  <c r="BD607" i="21" s="1"/>
  <c r="BD608" i="21" s="1"/>
  <c r="BD609" i="21" s="1"/>
  <c r="BD610" i="21" s="1"/>
  <c r="BD611" i="21" s="1"/>
  <c r="BD612" i="21" s="1"/>
  <c r="BD613" i="21" s="1"/>
  <c r="BD614" i="21" s="1"/>
  <c r="BD615" i="21" s="1"/>
  <c r="BD616" i="21" s="1"/>
  <c r="BD617" i="21" s="1"/>
  <c r="BD618" i="21" s="1"/>
  <c r="BD619" i="21" s="1"/>
  <c r="BD620" i="21" s="1"/>
  <c r="BD621" i="21" s="1"/>
  <c r="BD622" i="21" s="1"/>
  <c r="BD623" i="21" s="1"/>
  <c r="BD624" i="21" s="1"/>
  <c r="BD625" i="21" s="1"/>
  <c r="BD626" i="21" s="1"/>
  <c r="BD627" i="21" s="1"/>
  <c r="BD628" i="21" s="1"/>
  <c r="BD629" i="21" s="1"/>
  <c r="BD630" i="21" s="1"/>
  <c r="BD631" i="21" s="1"/>
  <c r="BD632" i="21" s="1"/>
  <c r="BD633" i="21" s="1"/>
  <c r="BD634" i="21" s="1"/>
  <c r="BD635" i="21" s="1"/>
  <c r="BD636" i="21" s="1"/>
  <c r="BD637" i="21" s="1"/>
  <c r="BD638" i="21" s="1"/>
  <c r="BD639" i="21" s="1"/>
  <c r="BD640" i="21" s="1"/>
  <c r="BD641" i="21" s="1"/>
  <c r="BD642" i="21" s="1"/>
  <c r="BD643" i="21" s="1"/>
  <c r="BD644" i="21" s="1"/>
  <c r="BD645" i="21" s="1"/>
  <c r="BD646" i="21" s="1"/>
  <c r="BD647" i="21" s="1"/>
  <c r="BD648" i="21" s="1"/>
  <c r="BD649" i="21" s="1"/>
  <c r="BD650" i="21" s="1"/>
  <c r="BD651" i="21" s="1"/>
  <c r="BD652" i="21" s="1"/>
  <c r="BD653" i="21" s="1"/>
  <c r="BD654" i="21" s="1"/>
  <c r="BD655" i="21" s="1"/>
  <c r="BD656" i="21" s="1"/>
  <c r="BD657" i="21" s="1"/>
  <c r="BD658" i="21" s="1"/>
  <c r="BD659" i="21" s="1"/>
  <c r="BD660" i="21" s="1"/>
  <c r="BD661" i="21" s="1"/>
  <c r="BD662" i="21" s="1"/>
  <c r="BD663" i="21" s="1"/>
  <c r="BD664" i="21" s="1"/>
  <c r="BD665" i="21" s="1"/>
  <c r="BD666" i="21" s="1"/>
  <c r="BD667" i="21" s="1"/>
  <c r="BD668" i="21" s="1"/>
  <c r="BD669" i="21" s="1"/>
  <c r="BD670" i="21" s="1"/>
  <c r="BD671" i="21" s="1"/>
  <c r="BD672" i="21" s="1"/>
  <c r="BD673" i="21" s="1"/>
  <c r="BD674" i="21" s="1"/>
  <c r="BD675" i="21" s="1"/>
  <c r="BD676" i="21" s="1"/>
  <c r="BD677" i="21" s="1"/>
  <c r="BD678" i="21" s="1"/>
  <c r="BD679" i="21" s="1"/>
  <c r="BD680" i="21" s="1"/>
  <c r="BD681" i="21" s="1"/>
  <c r="BD682" i="21" s="1"/>
  <c r="BD683" i="21" s="1"/>
  <c r="BD684" i="21" s="1"/>
  <c r="BD685" i="21" s="1"/>
  <c r="BD686" i="21" s="1"/>
  <c r="BD687" i="21" s="1"/>
  <c r="BD688" i="21" s="1"/>
  <c r="BD689" i="21" s="1"/>
  <c r="BD690" i="21" s="1"/>
  <c r="BD691" i="21" s="1"/>
  <c r="BD692" i="21" s="1"/>
  <c r="BD693" i="21" s="1"/>
  <c r="BD694" i="21" s="1"/>
  <c r="BD695" i="21" s="1"/>
  <c r="BD696" i="21" s="1"/>
  <c r="BD697" i="21" s="1"/>
  <c r="BD698" i="21" s="1"/>
  <c r="BD699" i="21" s="1"/>
  <c r="BD700" i="21" s="1"/>
  <c r="BD701" i="21" s="1"/>
  <c r="BD702" i="21" s="1"/>
  <c r="BD703" i="21" s="1"/>
  <c r="BD704" i="21" s="1"/>
  <c r="BD705" i="21" s="1"/>
  <c r="BD706" i="21" s="1"/>
  <c r="BD707" i="21" s="1"/>
  <c r="BD708" i="21" s="1"/>
  <c r="BD709" i="21" s="1"/>
  <c r="BD710" i="21" s="1"/>
  <c r="BD711" i="21" s="1"/>
  <c r="BD712" i="21" s="1"/>
  <c r="BD713" i="21" s="1"/>
  <c r="BD714" i="21" s="1"/>
  <c r="BD715" i="21" s="1"/>
  <c r="BD716" i="21" s="1"/>
  <c r="BD717" i="21" s="1"/>
  <c r="BD718" i="21" s="1"/>
  <c r="BD719" i="21" s="1"/>
  <c r="BD720" i="21" s="1"/>
  <c r="BD721" i="21" s="1"/>
  <c r="BD722" i="21" s="1"/>
  <c r="BD723" i="21" s="1"/>
  <c r="BD724" i="21" s="1"/>
  <c r="BD725" i="21" s="1"/>
  <c r="BD726" i="21" s="1"/>
  <c r="BD727" i="21" s="1"/>
  <c r="BD728" i="21" s="1"/>
  <c r="BD729" i="21" s="1"/>
  <c r="BD730" i="21" s="1"/>
  <c r="BD731" i="21" s="1"/>
  <c r="BD732" i="21" s="1"/>
  <c r="BD733" i="21" s="1"/>
  <c r="BD734" i="21" s="1"/>
  <c r="BD735" i="21" s="1"/>
  <c r="BD736" i="21" s="1"/>
  <c r="BD737" i="21" s="1"/>
  <c r="BD738" i="21" s="1"/>
  <c r="BD739" i="21" s="1"/>
  <c r="BD740" i="21" s="1"/>
  <c r="BD741" i="21" s="1"/>
  <c r="BD742" i="21" s="1"/>
  <c r="BD743" i="21" s="1"/>
  <c r="BD744" i="21" s="1"/>
  <c r="BD745" i="21" s="1"/>
  <c r="BD746" i="21" s="1"/>
  <c r="BD747" i="21" s="1"/>
  <c r="BD748" i="21" s="1"/>
  <c r="BD749" i="21" s="1"/>
  <c r="BD750" i="21" s="1"/>
  <c r="BD751" i="21" s="1"/>
  <c r="BD752" i="21" s="1"/>
  <c r="BD753" i="21" s="1"/>
  <c r="BD754" i="21" s="1"/>
  <c r="BD755" i="21" s="1"/>
  <c r="BD756" i="21" s="1"/>
  <c r="BD757" i="21" s="1"/>
  <c r="BD758" i="21" s="1"/>
  <c r="BD759" i="21" s="1"/>
  <c r="BD760" i="21" s="1"/>
  <c r="BD761" i="21" s="1"/>
  <c r="BD762" i="21" s="1"/>
  <c r="BD763" i="21" s="1"/>
  <c r="BD764" i="21" s="1"/>
  <c r="BD765" i="21" s="1"/>
  <c r="BD766" i="21" s="1"/>
  <c r="BD767" i="21" s="1"/>
  <c r="BD768" i="21" s="1"/>
  <c r="BD769" i="21" s="1"/>
  <c r="BD770" i="21" s="1"/>
  <c r="BD771" i="21" s="1"/>
  <c r="BD772" i="21" s="1"/>
  <c r="BD773" i="21" s="1"/>
  <c r="BD774" i="21" s="1"/>
  <c r="BD775" i="21" s="1"/>
  <c r="BD776" i="21" s="1"/>
  <c r="BD777" i="21" s="1"/>
  <c r="BD778" i="21" s="1"/>
  <c r="BD779" i="21" s="1"/>
  <c r="BD780" i="21" s="1"/>
  <c r="BD781" i="21" s="1"/>
  <c r="BD782" i="21" s="1"/>
  <c r="BD783" i="21" s="1"/>
  <c r="BD784" i="21" s="1"/>
  <c r="BD785" i="21" s="1"/>
  <c r="BD786" i="21" s="1"/>
  <c r="BD787" i="21" s="1"/>
  <c r="BD788" i="21" s="1"/>
  <c r="BD789" i="21" s="1"/>
  <c r="BD790" i="21" s="1"/>
  <c r="BD791" i="21" s="1"/>
  <c r="BD792" i="21" s="1"/>
  <c r="BD793" i="21" s="1"/>
  <c r="BD794" i="21" s="1"/>
  <c r="BD795" i="21" s="1"/>
  <c r="BD796" i="21" s="1"/>
  <c r="BD797" i="21" s="1"/>
  <c r="BD798" i="21" s="1"/>
  <c r="BD799" i="21" s="1"/>
  <c r="BD800" i="21" s="1"/>
  <c r="BD801" i="21" s="1"/>
  <c r="BD802" i="21" s="1"/>
  <c r="BD803" i="21" s="1"/>
  <c r="BD804" i="21" s="1"/>
  <c r="BD805" i="21" s="1"/>
  <c r="BD806" i="21" s="1"/>
  <c r="BD807" i="21" s="1"/>
  <c r="BD808" i="21" s="1"/>
  <c r="BD809" i="21" s="1"/>
  <c r="BD810" i="21" s="1"/>
  <c r="BD811" i="21" s="1"/>
  <c r="BD812" i="21" s="1"/>
  <c r="BD813" i="21" s="1"/>
  <c r="BD814" i="21" s="1"/>
  <c r="BD815" i="21" s="1"/>
  <c r="BD816" i="21" s="1"/>
  <c r="BD817" i="21" s="1"/>
  <c r="BD818" i="21" s="1"/>
  <c r="BD819" i="21" s="1"/>
  <c r="BD820" i="21" s="1"/>
  <c r="BD821" i="21" s="1"/>
  <c r="BD822" i="21" s="1"/>
  <c r="BD823" i="21" s="1"/>
  <c r="BD824" i="21" s="1"/>
  <c r="BD825" i="21" s="1"/>
  <c r="BD826" i="21" s="1"/>
  <c r="BD827" i="21" s="1"/>
  <c r="BD828" i="21" s="1"/>
  <c r="BD829" i="21" s="1"/>
  <c r="BD830" i="21" s="1"/>
  <c r="BD831" i="21" s="1"/>
  <c r="BD832" i="21" s="1"/>
  <c r="BD833" i="21" s="1"/>
  <c r="BD834" i="21" s="1"/>
  <c r="BD835" i="21" s="1"/>
  <c r="BD836" i="21" s="1"/>
  <c r="BD837" i="21" s="1"/>
  <c r="BD838" i="21" s="1"/>
  <c r="BD839" i="21" s="1"/>
  <c r="BD840" i="21" s="1"/>
  <c r="BD841" i="21" s="1"/>
  <c r="BD842" i="21" s="1"/>
  <c r="BD843" i="21" s="1"/>
  <c r="BD844" i="21" s="1"/>
  <c r="BD845" i="21" s="1"/>
  <c r="BD846" i="21" s="1"/>
  <c r="BD847" i="21" s="1"/>
  <c r="BD848" i="21" s="1"/>
  <c r="BD849" i="21" s="1"/>
  <c r="BD850" i="21" s="1"/>
  <c r="BD851" i="21" s="1"/>
  <c r="BD852" i="21" s="1"/>
  <c r="BD853" i="21" s="1"/>
  <c r="BD854" i="21" s="1"/>
  <c r="BD855" i="21" s="1"/>
  <c r="BD856" i="21" s="1"/>
  <c r="BD857" i="21" s="1"/>
  <c r="BD858" i="21" s="1"/>
  <c r="BD859" i="21" s="1"/>
  <c r="BD860" i="21" s="1"/>
  <c r="BD861" i="21" s="1"/>
  <c r="BD862" i="21" s="1"/>
  <c r="BD863" i="21" s="1"/>
  <c r="BD864" i="21" s="1"/>
  <c r="BD865" i="21" s="1"/>
  <c r="BD866" i="21" s="1"/>
  <c r="BD867" i="21" s="1"/>
  <c r="BD868" i="21" s="1"/>
  <c r="BD869" i="21" s="1"/>
  <c r="BD870" i="21" s="1"/>
  <c r="BD871" i="21" s="1"/>
  <c r="BD872" i="21" s="1"/>
  <c r="BD873" i="21" s="1"/>
  <c r="BD874" i="21" s="1"/>
  <c r="BD875" i="21" s="1"/>
  <c r="BD876" i="21" s="1"/>
  <c r="BD877" i="21" s="1"/>
  <c r="BD878" i="21" s="1"/>
  <c r="BD879" i="21" s="1"/>
  <c r="BD880" i="21" s="1"/>
  <c r="BD881" i="21" s="1"/>
  <c r="BD882" i="21" s="1"/>
  <c r="BD883" i="21" s="1"/>
  <c r="BD884" i="21" s="1"/>
  <c r="BD885" i="21" s="1"/>
  <c r="BD886" i="21" s="1"/>
  <c r="BD887" i="21" s="1"/>
  <c r="BD888" i="21" s="1"/>
  <c r="BD889" i="21" s="1"/>
  <c r="BD890" i="21" s="1"/>
  <c r="BD891" i="21" s="1"/>
  <c r="BD892" i="21" s="1"/>
  <c r="BD893" i="21" s="1"/>
  <c r="BD894" i="21" s="1"/>
  <c r="BD895" i="21" s="1"/>
  <c r="BD896" i="21" s="1"/>
  <c r="BD897" i="21" s="1"/>
  <c r="BD898" i="21" s="1"/>
  <c r="BD899" i="21" s="1"/>
  <c r="BD900" i="21" s="1"/>
  <c r="BD901" i="21" s="1"/>
  <c r="BD902" i="21" s="1"/>
  <c r="BD903" i="21" s="1"/>
  <c r="BD904" i="21" s="1"/>
  <c r="BD905" i="21" s="1"/>
  <c r="BD906" i="21" s="1"/>
  <c r="BD907" i="21" s="1"/>
  <c r="BD908" i="21" s="1"/>
  <c r="BD909" i="21" s="1"/>
  <c r="BD910" i="21" s="1"/>
  <c r="BD911" i="21" s="1"/>
  <c r="BD912" i="21" s="1"/>
  <c r="BD913" i="21" s="1"/>
  <c r="BD914" i="21" s="1"/>
  <c r="BD915" i="21" s="1"/>
  <c r="BD916" i="21" s="1"/>
  <c r="BD917" i="21" s="1"/>
  <c r="BD918" i="21" s="1"/>
  <c r="BD919" i="21" s="1"/>
  <c r="BD920" i="21" s="1"/>
  <c r="BD921" i="21" s="1"/>
  <c r="BD922" i="21" s="1"/>
  <c r="BD923" i="21" s="1"/>
  <c r="BD924" i="21" s="1"/>
  <c r="BD925" i="21" s="1"/>
  <c r="BD926" i="21" s="1"/>
  <c r="BD927" i="21" s="1"/>
  <c r="BD928" i="21" s="1"/>
  <c r="BD929" i="21" s="1"/>
  <c r="BD930" i="21" s="1"/>
  <c r="BD931" i="21" s="1"/>
  <c r="BD932" i="21" s="1"/>
  <c r="BD933" i="21" s="1"/>
  <c r="BD934" i="21" s="1"/>
  <c r="BD935" i="21" s="1"/>
  <c r="BD936" i="21" s="1"/>
  <c r="BD937" i="21" s="1"/>
  <c r="BD938" i="21" s="1"/>
  <c r="BD939" i="21" s="1"/>
  <c r="BD940" i="21" s="1"/>
  <c r="BD941" i="21" s="1"/>
  <c r="BD942" i="21" s="1"/>
  <c r="BD943" i="21" s="1"/>
  <c r="BD944" i="21" s="1"/>
  <c r="BD945" i="21" s="1"/>
  <c r="BD946" i="21" s="1"/>
  <c r="BD947" i="21" s="1"/>
  <c r="BD948" i="21" s="1"/>
  <c r="BD949" i="21" s="1"/>
  <c r="BD950" i="21" s="1"/>
  <c r="BD951" i="21" s="1"/>
  <c r="BD952" i="21" s="1"/>
  <c r="BD953" i="21" s="1"/>
  <c r="BD954" i="21" s="1"/>
  <c r="BD955" i="21" s="1"/>
  <c r="BD956" i="21" s="1"/>
  <c r="BD957" i="21" s="1"/>
  <c r="BD958" i="21" s="1"/>
  <c r="BD959" i="21" s="1"/>
  <c r="BD960" i="21" s="1"/>
  <c r="BD961" i="21" s="1"/>
  <c r="BD962" i="21" s="1"/>
  <c r="BD963" i="21" s="1"/>
  <c r="BD964" i="21" s="1"/>
  <c r="BD965" i="21" s="1"/>
  <c r="BD966" i="21" s="1"/>
  <c r="BD967" i="21" s="1"/>
  <c r="BD968" i="21" s="1"/>
  <c r="BD969" i="21" s="1"/>
  <c r="BD970" i="21" s="1"/>
  <c r="BD971" i="21" s="1"/>
  <c r="BD972" i="21" s="1"/>
  <c r="BD973" i="21" s="1"/>
  <c r="BD974" i="21" s="1"/>
  <c r="BD975" i="21" s="1"/>
  <c r="BD976" i="21" s="1"/>
  <c r="BD977" i="21" s="1"/>
  <c r="BD978" i="21" s="1"/>
  <c r="BD979" i="21" s="1"/>
  <c r="BD980" i="21" s="1"/>
  <c r="BD981" i="21" s="1"/>
  <c r="BD982" i="21" s="1"/>
  <c r="BD983" i="21" s="1"/>
  <c r="BD984" i="21" s="1"/>
  <c r="BD985" i="21" s="1"/>
  <c r="BD986" i="21" s="1"/>
  <c r="BD987" i="21" s="1"/>
  <c r="BD988" i="21" s="1"/>
  <c r="BD989" i="21" s="1"/>
  <c r="BD990" i="21" s="1"/>
  <c r="BD991" i="21" s="1"/>
  <c r="BD992" i="21" s="1"/>
  <c r="BD993" i="21" s="1"/>
  <c r="BD994" i="21" s="1"/>
  <c r="BD995" i="21" s="1"/>
  <c r="BD996" i="21" s="1"/>
  <c r="BD997" i="21" s="1"/>
  <c r="BD998" i="21" s="1"/>
  <c r="BD999" i="21" s="1"/>
  <c r="BD1000" i="21" s="1"/>
  <c r="BD1001" i="21" s="1"/>
  <c r="BD1002" i="21" s="1"/>
  <c r="BD1003" i="21" s="1"/>
  <c r="BD1004" i="21" s="1"/>
  <c r="BD1005" i="21" s="1"/>
  <c r="BD1006" i="21" s="1"/>
  <c r="BD1007" i="21" s="1"/>
  <c r="BD1008" i="21" s="1"/>
  <c r="BD1009" i="21" s="1"/>
  <c r="BD1010" i="21" s="1"/>
  <c r="BD1011" i="21" s="1"/>
  <c r="BD1012" i="21" s="1"/>
  <c r="BD1013" i="21" s="1"/>
  <c r="BD1014" i="21" s="1"/>
  <c r="BD1015" i="21" s="1"/>
  <c r="BD1016" i="21" s="1"/>
  <c r="BD1017" i="21" s="1"/>
  <c r="BD1018" i="21" s="1"/>
  <c r="BD1019" i="21" s="1"/>
  <c r="BD1020" i="21" s="1"/>
  <c r="BD1021" i="21" s="1"/>
  <c r="BD1022" i="21" s="1"/>
  <c r="BD1023" i="21" s="1"/>
  <c r="BD1024" i="21" s="1"/>
  <c r="BD1025" i="21" s="1"/>
  <c r="BD1026" i="21" s="1"/>
  <c r="BD1027" i="21" s="1"/>
  <c r="BD1028" i="21" s="1"/>
  <c r="BD1029" i="21" s="1"/>
  <c r="BD1030" i="21" s="1"/>
  <c r="BD1031" i="21" s="1"/>
  <c r="BD1032" i="21" s="1"/>
  <c r="BD1033" i="21" s="1"/>
  <c r="BD1034" i="21" s="1"/>
  <c r="BD1035" i="21" s="1"/>
  <c r="BD1036" i="21" s="1"/>
  <c r="BD1037" i="21" s="1"/>
  <c r="BD1038" i="21" s="1"/>
  <c r="BD1039" i="21" s="1"/>
  <c r="BD1040" i="21" s="1"/>
  <c r="BD1041" i="21" s="1"/>
  <c r="BD1042" i="21" s="1"/>
  <c r="BD1043" i="21" s="1"/>
  <c r="BD1044" i="21" s="1"/>
  <c r="BD1045" i="21" s="1"/>
  <c r="BD1046" i="21" s="1"/>
  <c r="BD1047" i="21" s="1"/>
  <c r="BD1048" i="21" s="1"/>
  <c r="BD1049" i="21" s="1"/>
  <c r="BD1050" i="21" s="1"/>
  <c r="BD1051" i="21" s="1"/>
  <c r="BD1052" i="21" s="1"/>
  <c r="BD1053" i="21" s="1"/>
  <c r="BD1054" i="21" s="1"/>
  <c r="BD1055" i="21" s="1"/>
  <c r="BD1056" i="21" s="1"/>
  <c r="BD1057" i="21" s="1"/>
  <c r="BD1058" i="21" s="1"/>
  <c r="BD1059" i="21" s="1"/>
  <c r="BD1060" i="21" s="1"/>
  <c r="BD1061" i="21" s="1"/>
  <c r="BD1062" i="21" s="1"/>
  <c r="BD1063" i="21" s="1"/>
  <c r="BD1064" i="21" s="1"/>
  <c r="BD1065" i="21" s="1"/>
  <c r="BD1066" i="21" s="1"/>
  <c r="BD1067" i="21" s="1"/>
  <c r="BD1068" i="21" s="1"/>
  <c r="BD1069" i="21" s="1"/>
  <c r="BD1070" i="21" s="1"/>
  <c r="BD1071" i="21" s="1"/>
  <c r="BD1072" i="21" s="1"/>
  <c r="BD1073" i="21" s="1"/>
  <c r="BD1074" i="21" s="1"/>
  <c r="BD1075" i="21" s="1"/>
  <c r="BD1076" i="21" s="1"/>
  <c r="BD1077" i="21" s="1"/>
  <c r="BD1078" i="21" s="1"/>
  <c r="BD1079" i="21" s="1"/>
  <c r="BD1080" i="21" s="1"/>
  <c r="BD1081" i="21" s="1"/>
  <c r="BD1082" i="21" s="1"/>
  <c r="BD1083" i="21" s="1"/>
  <c r="BD1084" i="21" s="1"/>
  <c r="BD1085" i="21" s="1"/>
  <c r="BD1086" i="21" s="1"/>
  <c r="BD1087" i="21" s="1"/>
  <c r="BD1088" i="21" s="1"/>
  <c r="BD1089" i="21" s="1"/>
  <c r="BD1090" i="21" s="1"/>
  <c r="BD1091" i="21" s="1"/>
  <c r="BD1092" i="21" s="1"/>
  <c r="BD1093" i="21" s="1"/>
  <c r="BD1094" i="21" s="1"/>
  <c r="BD1095" i="21" s="1"/>
  <c r="BD1096" i="21" s="1"/>
  <c r="BD1097" i="21" s="1"/>
  <c r="BD1098" i="21" s="1"/>
  <c r="BD1099" i="21" s="1"/>
  <c r="BD1100" i="21" s="1"/>
  <c r="BD1101" i="21" s="1"/>
  <c r="BD1102" i="21" s="1"/>
  <c r="BD1103" i="21" s="1"/>
  <c r="BD1104" i="21" s="1"/>
  <c r="BD1105" i="21" s="1"/>
  <c r="BD1106" i="21" s="1"/>
  <c r="BD1107" i="21" s="1"/>
  <c r="BD1108" i="21" s="1"/>
  <c r="BD1109" i="21" s="1"/>
  <c r="BD1110" i="21" s="1"/>
  <c r="BD1111" i="21" s="1"/>
  <c r="BD1112" i="21" s="1"/>
  <c r="BD1113" i="21" s="1"/>
  <c r="BD1114" i="21" s="1"/>
  <c r="BD1115" i="21" s="1"/>
  <c r="BD1116" i="21" s="1"/>
  <c r="BD1117" i="21" s="1"/>
  <c r="BD1118" i="21" s="1"/>
  <c r="BD1119" i="21" s="1"/>
  <c r="BD1120" i="21" s="1"/>
  <c r="BD1121" i="21" s="1"/>
  <c r="BD1122" i="21" s="1"/>
  <c r="BD1123" i="21" s="1"/>
  <c r="BD1124" i="21" s="1"/>
  <c r="BD1125" i="21" s="1"/>
  <c r="BD1126" i="21" s="1"/>
  <c r="BD1127" i="21" s="1"/>
  <c r="BD1128" i="21" s="1"/>
  <c r="BD1129" i="21" s="1"/>
  <c r="BD1130" i="21" s="1"/>
  <c r="BD1131" i="21" s="1"/>
  <c r="BD1132" i="21" s="1"/>
  <c r="BD1133" i="21" s="1"/>
  <c r="BD1134" i="21" s="1"/>
  <c r="BD1135" i="21" s="1"/>
  <c r="BD1136" i="21" s="1"/>
  <c r="BD1137" i="21" s="1"/>
  <c r="BD1138" i="21" s="1"/>
  <c r="BD1139" i="21" s="1"/>
  <c r="BD1140" i="21" s="1"/>
  <c r="BD1141" i="21" s="1"/>
  <c r="BD1142" i="21" s="1"/>
  <c r="BD1143" i="21" s="1"/>
  <c r="BD1144" i="21" s="1"/>
  <c r="BD1145" i="21" s="1"/>
  <c r="BD1146" i="21" s="1"/>
  <c r="BD1147" i="21" s="1"/>
  <c r="BD1148" i="21" s="1"/>
  <c r="BD1149" i="21" s="1"/>
  <c r="BD1150" i="21" s="1"/>
  <c r="BD1151" i="21" s="1"/>
  <c r="BD1152" i="21" s="1"/>
  <c r="BD1153" i="21" s="1"/>
  <c r="BD1154" i="21" s="1"/>
  <c r="BD1155" i="21" s="1"/>
  <c r="BD1156" i="21" s="1"/>
  <c r="BD1157" i="21" s="1"/>
  <c r="BD1158" i="21" s="1"/>
  <c r="BD1159" i="21" s="1"/>
  <c r="BD1160" i="21" s="1"/>
  <c r="BD1161" i="21" s="1"/>
  <c r="BD1162" i="21" s="1"/>
  <c r="BD1163" i="21" s="1"/>
  <c r="BD1164" i="21" s="1"/>
  <c r="BD1165" i="21" s="1"/>
  <c r="BD1166" i="21" s="1"/>
  <c r="BD1167" i="21" s="1"/>
  <c r="BD1168" i="21" s="1"/>
  <c r="BD1169" i="21" s="1"/>
  <c r="BD1170" i="21" s="1"/>
  <c r="BD1171" i="21" s="1"/>
  <c r="BD1172" i="21" s="1"/>
  <c r="BD1173" i="21" s="1"/>
  <c r="BD1174" i="21" s="1"/>
  <c r="BD1175" i="21" s="1"/>
  <c r="BD1176" i="21" s="1"/>
  <c r="BD1177" i="21" s="1"/>
  <c r="BD1178" i="21" s="1"/>
  <c r="BD1179" i="21" s="1"/>
  <c r="BD1180" i="21" s="1"/>
  <c r="BD1181" i="21" s="1"/>
  <c r="BD1182" i="21" s="1"/>
  <c r="BD1183" i="21" s="1"/>
  <c r="BD1184" i="21" s="1"/>
  <c r="BD1185" i="21" s="1"/>
  <c r="BD1186" i="21" s="1"/>
  <c r="BD1187" i="21" s="1"/>
  <c r="BD1188" i="21" s="1"/>
  <c r="BD1189" i="21" s="1"/>
  <c r="BD1190" i="21" s="1"/>
  <c r="BD1191" i="21" s="1"/>
  <c r="BD1192" i="21" s="1"/>
  <c r="BD1193" i="21" s="1"/>
  <c r="BD1194" i="21" s="1"/>
  <c r="BD1195" i="21" s="1"/>
  <c r="BD1196" i="21" s="1"/>
  <c r="BD1197" i="21" s="1"/>
  <c r="BD1198" i="21" s="1"/>
  <c r="BD1199" i="21" s="1"/>
  <c r="BD1200" i="21" s="1"/>
  <c r="BD1201" i="21" s="1"/>
  <c r="BD1202" i="21" s="1"/>
  <c r="BD1203" i="21" s="1"/>
  <c r="BD1204" i="21" s="1"/>
  <c r="BD1205" i="21" s="1"/>
  <c r="BD1206" i="21" s="1"/>
  <c r="BD1207" i="21" s="1"/>
  <c r="BD1208" i="21" s="1"/>
  <c r="BD1209" i="21" s="1"/>
  <c r="BD1210" i="21" s="1"/>
  <c r="BD1211" i="21" s="1"/>
  <c r="BD1212" i="21" s="1"/>
  <c r="BD1213" i="21" s="1"/>
  <c r="BD1214" i="21" s="1"/>
  <c r="BD1215" i="21" s="1"/>
  <c r="BD1216" i="21" s="1"/>
  <c r="BD1217" i="21" s="1"/>
  <c r="BD1218" i="21" s="1"/>
  <c r="BD1219" i="21" s="1"/>
  <c r="BD1220" i="21" s="1"/>
  <c r="BD1221" i="21" s="1"/>
  <c r="BD1222" i="21" s="1"/>
  <c r="BD1223" i="21" s="1"/>
  <c r="BD1224" i="21" s="1"/>
  <c r="BD1225" i="21" s="1"/>
  <c r="BD1226" i="21" s="1"/>
  <c r="BD1227" i="21" s="1"/>
  <c r="BD1228" i="21" s="1"/>
  <c r="BD1229" i="21" s="1"/>
  <c r="BD1230" i="21" s="1"/>
  <c r="BD1231" i="21" s="1"/>
  <c r="BD1232" i="21" s="1"/>
  <c r="BD1233" i="21" s="1"/>
  <c r="BD1234" i="21" s="1"/>
  <c r="BD1235" i="21" s="1"/>
  <c r="BD1236" i="21" s="1"/>
  <c r="BD1237" i="21" s="1"/>
  <c r="BD1238" i="21" s="1"/>
  <c r="BD1239" i="21" s="1"/>
  <c r="BD1240" i="21" s="1"/>
  <c r="BD1241" i="21" s="1"/>
  <c r="BD1242" i="21" s="1"/>
  <c r="BD1243" i="21" s="1"/>
  <c r="BD1244" i="21" s="1"/>
  <c r="BD1245" i="21" s="1"/>
  <c r="BD1246" i="21" s="1"/>
  <c r="BD1247" i="21" s="1"/>
  <c r="BD1248" i="21" s="1"/>
  <c r="BD1249" i="21" s="1"/>
  <c r="BD1250" i="21" s="1"/>
  <c r="BD1251" i="21" s="1"/>
  <c r="BD1252" i="21" s="1"/>
  <c r="BD1253" i="21" s="1"/>
  <c r="BD1254" i="21" s="1"/>
  <c r="BD1255" i="21" s="1"/>
  <c r="BD1256" i="21" s="1"/>
  <c r="BD1257" i="21" s="1"/>
  <c r="BD1258" i="21" s="1"/>
  <c r="BD1259" i="21" s="1"/>
  <c r="BD1260" i="21" s="1"/>
  <c r="BD1261" i="21" s="1"/>
  <c r="BD1262" i="21" s="1"/>
  <c r="BD1263" i="21" s="1"/>
  <c r="BD1264" i="21" s="1"/>
  <c r="BD1265" i="21" s="1"/>
  <c r="BD1266" i="21" s="1"/>
  <c r="BD1267" i="21" s="1"/>
  <c r="BD1268" i="21" s="1"/>
  <c r="BD1269" i="21" s="1"/>
  <c r="BD1270" i="21" s="1"/>
  <c r="BD1271" i="21" s="1"/>
  <c r="BD1272" i="21" s="1"/>
  <c r="BD1273" i="21" s="1"/>
  <c r="BD1274" i="21" s="1"/>
  <c r="BD1275" i="21" s="1"/>
  <c r="BD1276" i="21" s="1"/>
  <c r="BD1277" i="21" s="1"/>
  <c r="BD1278" i="21" s="1"/>
  <c r="BD1279" i="21" s="1"/>
  <c r="BD1280" i="21" s="1"/>
  <c r="BD1281" i="21" s="1"/>
  <c r="BD1282" i="21" s="1"/>
  <c r="BD1283" i="21" s="1"/>
  <c r="BD1284" i="21" s="1"/>
  <c r="BD1285" i="21" s="1"/>
  <c r="BD1286" i="21" s="1"/>
  <c r="BD1287" i="21" s="1"/>
  <c r="BD1288" i="21" s="1"/>
  <c r="BD1289" i="21" s="1"/>
  <c r="BD1290" i="21" s="1"/>
  <c r="BD1291" i="21" s="1"/>
  <c r="BD1292" i="21" s="1"/>
  <c r="BD1293" i="21" s="1"/>
  <c r="BD1294" i="21" s="1"/>
  <c r="BD1295" i="21" s="1"/>
  <c r="BD1296" i="21" s="1"/>
  <c r="BD1297" i="21" s="1"/>
  <c r="BD1298" i="21" s="1"/>
  <c r="BD1299" i="21" s="1"/>
  <c r="BD1300" i="21" s="1"/>
  <c r="BD1301" i="21" s="1"/>
  <c r="BD1302" i="21" s="1"/>
  <c r="BD1303" i="21" s="1"/>
  <c r="BD1304" i="21" s="1"/>
  <c r="BD1305" i="21" s="1"/>
  <c r="BD1306" i="21" s="1"/>
  <c r="BD1307" i="21" s="1"/>
  <c r="BD1308" i="21" s="1"/>
  <c r="BD1309" i="21" s="1"/>
  <c r="BD1310" i="21" s="1"/>
  <c r="BD1311" i="21" s="1"/>
  <c r="BD1312" i="21" s="1"/>
  <c r="BD1313" i="21" s="1"/>
  <c r="BD1314" i="21" s="1"/>
  <c r="BD1315" i="21" s="1"/>
  <c r="BD1316" i="21" s="1"/>
  <c r="BD1317" i="21" s="1"/>
  <c r="BD1318" i="21" s="1"/>
  <c r="BD1319" i="21" s="1"/>
  <c r="BD1320" i="21" s="1"/>
  <c r="BD1321" i="21" s="1"/>
  <c r="BD1322" i="21" s="1"/>
  <c r="BD1323" i="21" s="1"/>
  <c r="BD1324" i="21" s="1"/>
  <c r="BD1325" i="21" s="1"/>
  <c r="BD1326" i="21" s="1"/>
  <c r="BD1327" i="21" s="1"/>
  <c r="BD1328" i="21" s="1"/>
  <c r="BD1329" i="21" s="1"/>
  <c r="BD1330" i="21" s="1"/>
  <c r="BD1331" i="21" s="1"/>
  <c r="BD1332" i="21" s="1"/>
  <c r="BD1333" i="21" s="1"/>
  <c r="BD1334" i="21" s="1"/>
  <c r="BD1335" i="21" s="1"/>
  <c r="BD1336" i="21" s="1"/>
  <c r="BD1337" i="21" s="1"/>
  <c r="BD1338" i="21" s="1"/>
  <c r="BD1339" i="21" s="1"/>
  <c r="BD1340" i="21" s="1"/>
  <c r="BD1341" i="21" s="1"/>
  <c r="BD1342" i="21" s="1"/>
  <c r="BD1343" i="21" s="1"/>
  <c r="BD1344" i="21" s="1"/>
  <c r="BD1345" i="21" s="1"/>
  <c r="BD1346" i="21" s="1"/>
  <c r="BD1347" i="21" s="1"/>
  <c r="BD1348" i="21" s="1"/>
  <c r="BD1349" i="21" s="1"/>
  <c r="BD1350" i="21" s="1"/>
  <c r="BD1351" i="21" s="1"/>
  <c r="BD1352" i="21" s="1"/>
  <c r="BD1353" i="21" s="1"/>
  <c r="BD1354" i="21" s="1"/>
  <c r="BD1355" i="21" s="1"/>
  <c r="BD1356" i="21" s="1"/>
  <c r="BD1357" i="21" s="1"/>
  <c r="BD1358" i="21" s="1"/>
  <c r="BD1359" i="21" s="1"/>
  <c r="BD1360" i="21" s="1"/>
  <c r="BD1361" i="21" s="1"/>
  <c r="BD1362" i="21" s="1"/>
  <c r="BD1363" i="21" s="1"/>
  <c r="BD1364" i="21" s="1"/>
  <c r="BD1365" i="21" s="1"/>
  <c r="BD1366" i="21" s="1"/>
  <c r="BD1367" i="21" s="1"/>
  <c r="BD1368" i="21" s="1"/>
  <c r="BD1369" i="21" s="1"/>
  <c r="BD1370" i="21" s="1"/>
  <c r="BD1371" i="21" s="1"/>
  <c r="BD1372" i="21" s="1"/>
  <c r="BD1373" i="21" s="1"/>
  <c r="BD1374" i="21" s="1"/>
  <c r="BD1375" i="21" s="1"/>
  <c r="BD1376" i="21" s="1"/>
  <c r="BD1377" i="21" s="1"/>
  <c r="BD1378" i="21" s="1"/>
  <c r="BD1379" i="21" s="1"/>
  <c r="BD1380" i="21" s="1"/>
  <c r="BD1381" i="21" s="1"/>
  <c r="BD1382" i="21" s="1"/>
  <c r="BD1383" i="21" s="1"/>
  <c r="BD1384" i="21" s="1"/>
  <c r="BD1385" i="21" s="1"/>
  <c r="BD1386" i="21" s="1"/>
  <c r="BD1387" i="21" s="1"/>
  <c r="BD1388" i="21" s="1"/>
  <c r="BD1389" i="21" s="1"/>
  <c r="BD1390" i="21" s="1"/>
  <c r="BD1391" i="21" s="1"/>
  <c r="BD1392" i="21" s="1"/>
  <c r="BD1393" i="21" s="1"/>
  <c r="BD1394" i="21" s="1"/>
  <c r="BD1395" i="21" s="1"/>
  <c r="BD1396" i="21" s="1"/>
  <c r="BD1397" i="21" s="1"/>
  <c r="BD1398" i="21" s="1"/>
  <c r="BD1399" i="21" s="1"/>
  <c r="BD1400" i="21" s="1"/>
  <c r="BD1401" i="21" s="1"/>
  <c r="BD1402" i="21" s="1"/>
  <c r="BD1403" i="21" s="1"/>
  <c r="BD1404" i="21" s="1"/>
  <c r="BD1405" i="21" s="1"/>
  <c r="BD1406" i="21" s="1"/>
  <c r="BD1407" i="21" s="1"/>
  <c r="BD1408" i="21" s="1"/>
  <c r="BD1409" i="21" s="1"/>
  <c r="BD1410" i="21" s="1"/>
  <c r="BD1411" i="21" s="1"/>
  <c r="BD1412" i="21" s="1"/>
  <c r="BD1413" i="21" s="1"/>
  <c r="BD1414" i="21" s="1"/>
  <c r="BD1415" i="21" s="1"/>
  <c r="BD1416" i="21" s="1"/>
  <c r="BD1417" i="21" s="1"/>
  <c r="BD1418" i="21" s="1"/>
  <c r="BD1419" i="21" s="1"/>
  <c r="BD1420" i="21" s="1"/>
  <c r="BD1421" i="21" s="1"/>
  <c r="BD1422" i="21" s="1"/>
  <c r="BD1423" i="21" s="1"/>
  <c r="BD1424" i="21" s="1"/>
  <c r="BD1425" i="21" s="1"/>
  <c r="BD1426" i="21" s="1"/>
  <c r="BD1427" i="21" s="1"/>
  <c r="BD1428" i="21" s="1"/>
  <c r="BD1429" i="21" s="1"/>
  <c r="BD1430" i="21" s="1"/>
  <c r="BD1431" i="21" s="1"/>
  <c r="BD1432" i="21" s="1"/>
  <c r="BD1433" i="21" s="1"/>
  <c r="BD1434" i="21" s="1"/>
  <c r="BD1435" i="21" s="1"/>
  <c r="BD1436" i="21" s="1"/>
  <c r="BD1437" i="21" s="1"/>
  <c r="BD1438" i="21" s="1"/>
  <c r="BD1439" i="21" s="1"/>
  <c r="BD1440" i="21" s="1"/>
  <c r="BD1441" i="21" s="1"/>
  <c r="BD1442" i="21" s="1"/>
  <c r="BD1443" i="21" s="1"/>
  <c r="BD1444" i="21" s="1"/>
  <c r="BD1445" i="21" s="1"/>
  <c r="BD1446" i="21" s="1"/>
  <c r="BD1447" i="21" s="1"/>
  <c r="BD1448" i="21" s="1"/>
  <c r="BD1449" i="21" s="1"/>
  <c r="BD1450" i="21" s="1"/>
  <c r="BD1451" i="21" s="1"/>
  <c r="BD1452" i="21" s="1"/>
  <c r="BD1453" i="21" s="1"/>
  <c r="BD1454" i="21" s="1"/>
  <c r="BD1455" i="21" s="1"/>
  <c r="BD1456" i="21" s="1"/>
  <c r="BD1457" i="21" s="1"/>
  <c r="BD1458" i="21" s="1"/>
  <c r="BD1459" i="21" s="1"/>
  <c r="BD1460" i="21" s="1"/>
  <c r="BD1461" i="21" s="1"/>
  <c r="BD1462" i="21" s="1"/>
  <c r="BD1463" i="21" s="1"/>
  <c r="BD1464" i="21" s="1"/>
  <c r="BD1465" i="21" s="1"/>
  <c r="BD1466" i="21" s="1"/>
  <c r="BD1467" i="21" s="1"/>
  <c r="BD1468" i="21" s="1"/>
  <c r="BD1469" i="21" s="1"/>
  <c r="BD1470" i="21" s="1"/>
  <c r="BD1471" i="21" s="1"/>
  <c r="BD1472" i="21" s="1"/>
  <c r="BD1473" i="21" s="1"/>
  <c r="BD1474" i="21" s="1"/>
  <c r="BD1475" i="21" s="1"/>
  <c r="BD1476" i="21" s="1"/>
  <c r="BD1477" i="21" s="1"/>
  <c r="BD1478" i="21" s="1"/>
  <c r="BD1479" i="21" s="1"/>
  <c r="BD1480" i="21" s="1"/>
  <c r="BD1481" i="21" s="1"/>
  <c r="BD1482" i="21" s="1"/>
  <c r="BD1483" i="21" s="1"/>
  <c r="BD1484" i="21" s="1"/>
  <c r="BD1485" i="21" s="1"/>
  <c r="BD1486" i="21" s="1"/>
  <c r="BD1487" i="21" s="1"/>
  <c r="BD1488" i="21" s="1"/>
  <c r="BD1489" i="21" s="1"/>
  <c r="BD1490" i="21" s="1"/>
  <c r="BD1491" i="21" s="1"/>
  <c r="BD1492" i="21" s="1"/>
  <c r="BD1493" i="21" s="1"/>
  <c r="BD1494" i="21" s="1"/>
  <c r="BD1495" i="21" s="1"/>
  <c r="BD1496" i="21" s="1"/>
  <c r="BD1497" i="21" s="1"/>
  <c r="BD1498" i="21" s="1"/>
  <c r="BD1499" i="21" s="1"/>
  <c r="BD1500" i="21" s="1"/>
  <c r="BD1501" i="21" s="1"/>
  <c r="BD1502" i="21" s="1"/>
  <c r="BD1503" i="21" s="1"/>
  <c r="BD1504" i="21" s="1"/>
  <c r="BD1505" i="21" s="1"/>
  <c r="BD1506" i="21" s="1"/>
  <c r="BD1507" i="21" s="1"/>
  <c r="BD1508" i="21" s="1"/>
  <c r="BD1509" i="21" s="1"/>
  <c r="BD1510" i="21" s="1"/>
  <c r="BD1511" i="21" s="1"/>
  <c r="BD1512" i="21" s="1"/>
  <c r="BD1513" i="21" s="1"/>
  <c r="AL47" i="21"/>
  <c r="BL48" i="21"/>
  <c r="BL49" i="21" s="1"/>
  <c r="BL50" i="21" s="1"/>
  <c r="BL51" i="21" s="1"/>
  <c r="BL52" i="21" s="1"/>
  <c r="BL53" i="21" s="1"/>
  <c r="BL54" i="21" s="1"/>
  <c r="BL55" i="21" s="1"/>
  <c r="BL56" i="21" s="1"/>
  <c r="BL57" i="21" s="1"/>
  <c r="BL58" i="21" s="1"/>
  <c r="BL59" i="21" s="1"/>
  <c r="BL60" i="21" s="1"/>
  <c r="BL61" i="21" s="1"/>
  <c r="BL62" i="21" s="1"/>
  <c r="BL63" i="21" s="1"/>
  <c r="BL64" i="21" s="1"/>
  <c r="BL65" i="21" s="1"/>
  <c r="BL66" i="21" s="1"/>
  <c r="BL67" i="21" s="1"/>
  <c r="BL68" i="21" s="1"/>
  <c r="BL69" i="21" s="1"/>
  <c r="BL70" i="21" s="1"/>
  <c r="BL71" i="21" s="1"/>
  <c r="BL72" i="21" s="1"/>
  <c r="BL73" i="21" s="1"/>
  <c r="BL74" i="21" s="1"/>
  <c r="BL75" i="21" s="1"/>
  <c r="BL76" i="21" s="1"/>
  <c r="BL77" i="21" s="1"/>
  <c r="BL78" i="21" s="1"/>
  <c r="BL79" i="21" s="1"/>
  <c r="BL80" i="21" s="1"/>
  <c r="BL81" i="21" s="1"/>
  <c r="BL82" i="21" s="1"/>
  <c r="BL83" i="21" s="1"/>
  <c r="BL84" i="21" s="1"/>
  <c r="BL85" i="21" s="1"/>
  <c r="BL86" i="21" s="1"/>
  <c r="BL87" i="21" s="1"/>
  <c r="BL88" i="21" s="1"/>
  <c r="BL89" i="21" s="1"/>
  <c r="BL90" i="21" s="1"/>
  <c r="BL91" i="21" s="1"/>
  <c r="BL92" i="21" s="1"/>
  <c r="BL93" i="21" s="1"/>
  <c r="BL94" i="21" s="1"/>
  <c r="BL95" i="21" s="1"/>
  <c r="BL96" i="21" s="1"/>
  <c r="BL97" i="21" s="1"/>
  <c r="BL98" i="21" s="1"/>
  <c r="BL99" i="21" s="1"/>
  <c r="BL100" i="21" s="1"/>
  <c r="BL101" i="21" s="1"/>
  <c r="BL102" i="21" s="1"/>
  <c r="BL103" i="21" s="1"/>
  <c r="BL104" i="21" s="1"/>
  <c r="BL105" i="21" s="1"/>
  <c r="BL106" i="21" s="1"/>
  <c r="BL107" i="21" s="1"/>
  <c r="BL108" i="21" s="1"/>
  <c r="BL109" i="21" s="1"/>
  <c r="BL110" i="21" s="1"/>
  <c r="BL111" i="21" s="1"/>
  <c r="BL112" i="21" s="1"/>
  <c r="BL113" i="21" s="1"/>
  <c r="BL114" i="21" s="1"/>
  <c r="BL115" i="21" s="1"/>
  <c r="BL116" i="21" s="1"/>
  <c r="BL117" i="21" s="1"/>
  <c r="BL118" i="21" s="1"/>
  <c r="BL119" i="21" s="1"/>
  <c r="BL120" i="21" s="1"/>
  <c r="BL121" i="21" s="1"/>
  <c r="BL122" i="21" s="1"/>
  <c r="BL123" i="21" s="1"/>
  <c r="BL124" i="21" s="1"/>
  <c r="BL125" i="21" s="1"/>
  <c r="BL126" i="21" s="1"/>
  <c r="BL127" i="21" s="1"/>
  <c r="BL128" i="21" s="1"/>
  <c r="BL129" i="21" s="1"/>
  <c r="BL130" i="21" s="1"/>
  <c r="BL131" i="21" s="1"/>
  <c r="BL132" i="21" s="1"/>
  <c r="BL133" i="21" s="1"/>
  <c r="BL134" i="21" s="1"/>
  <c r="BL135" i="21" s="1"/>
  <c r="BL136" i="21" s="1"/>
  <c r="BL137" i="21" s="1"/>
  <c r="BL138" i="21" s="1"/>
  <c r="BL139" i="21" s="1"/>
  <c r="BL140" i="21" s="1"/>
  <c r="BL141" i="21" s="1"/>
  <c r="BL142" i="21" s="1"/>
  <c r="BL143" i="21" s="1"/>
  <c r="BL144" i="21" s="1"/>
  <c r="BL145" i="21" s="1"/>
  <c r="BL146" i="21" s="1"/>
  <c r="BL147" i="21" s="1"/>
  <c r="BL148" i="21" s="1"/>
  <c r="BL149" i="21" s="1"/>
  <c r="BL150" i="21" s="1"/>
  <c r="BL151" i="21" s="1"/>
  <c r="BL152" i="21" s="1"/>
  <c r="BL153" i="21" s="1"/>
  <c r="BL154" i="21" s="1"/>
  <c r="BL155" i="21" s="1"/>
  <c r="BL156" i="21" s="1"/>
  <c r="BL157" i="21" s="1"/>
  <c r="BL158" i="21" s="1"/>
  <c r="BL159" i="21" s="1"/>
  <c r="BL160" i="21" s="1"/>
  <c r="BL161" i="21" s="1"/>
  <c r="BL162" i="21" s="1"/>
  <c r="BL163" i="21" s="1"/>
  <c r="BL164" i="21" s="1"/>
  <c r="BL165" i="21" s="1"/>
  <c r="BL166" i="21" s="1"/>
  <c r="BL167" i="21" s="1"/>
  <c r="BL168" i="21" s="1"/>
  <c r="BL169" i="21" s="1"/>
  <c r="BL170" i="21" s="1"/>
  <c r="BL171" i="21" s="1"/>
  <c r="BL172" i="21" s="1"/>
  <c r="BL173" i="21" s="1"/>
  <c r="BL174" i="21" s="1"/>
  <c r="BL175" i="21" s="1"/>
  <c r="BL176" i="21" s="1"/>
  <c r="BL177" i="21" s="1"/>
  <c r="BL178" i="21" s="1"/>
  <c r="BL179" i="21" s="1"/>
  <c r="BL180" i="21" s="1"/>
  <c r="BL181" i="21" s="1"/>
  <c r="BL182" i="21" s="1"/>
  <c r="BL183" i="21" s="1"/>
  <c r="BL184" i="21" s="1"/>
  <c r="BL185" i="21" s="1"/>
  <c r="BL186" i="21" s="1"/>
  <c r="BL187" i="21" s="1"/>
  <c r="BL188" i="21" s="1"/>
  <c r="BL189" i="21" s="1"/>
  <c r="BL190" i="21" s="1"/>
  <c r="BL191" i="21" s="1"/>
  <c r="BL192" i="21" s="1"/>
  <c r="BL193" i="21" s="1"/>
  <c r="BL194" i="21" s="1"/>
  <c r="BL195" i="21" s="1"/>
  <c r="BL196" i="21" s="1"/>
  <c r="BL197" i="21" s="1"/>
  <c r="BL198" i="21" s="1"/>
  <c r="BL199" i="21" s="1"/>
  <c r="BL200" i="21" s="1"/>
  <c r="BL201" i="21" s="1"/>
  <c r="BL202" i="21" s="1"/>
  <c r="BL203" i="21" s="1"/>
  <c r="BL204" i="21" s="1"/>
  <c r="BL205" i="21" s="1"/>
  <c r="BL206" i="21" s="1"/>
  <c r="BL207" i="21" s="1"/>
  <c r="BL208" i="21" s="1"/>
  <c r="BL209" i="21" s="1"/>
  <c r="BL210" i="21" s="1"/>
  <c r="BL211" i="21" s="1"/>
  <c r="BL212" i="21" s="1"/>
  <c r="BL213" i="21" s="1"/>
  <c r="BL214" i="21" s="1"/>
  <c r="BL215" i="21" s="1"/>
  <c r="BL216" i="21" s="1"/>
  <c r="BL217" i="21" s="1"/>
  <c r="BL218" i="21" s="1"/>
  <c r="BL219" i="21" s="1"/>
  <c r="BL220" i="21" s="1"/>
  <c r="BL221" i="21" s="1"/>
  <c r="BL222" i="21" s="1"/>
  <c r="BL223" i="21" s="1"/>
  <c r="BL224" i="21" s="1"/>
  <c r="BL225" i="21" s="1"/>
  <c r="BL226" i="21" s="1"/>
  <c r="BL227" i="21" s="1"/>
  <c r="BL228" i="21" s="1"/>
  <c r="BL229" i="21" s="1"/>
  <c r="BL230" i="21" s="1"/>
  <c r="BL231" i="21" s="1"/>
  <c r="BL232" i="21" s="1"/>
  <c r="BL233" i="21" s="1"/>
  <c r="BL234" i="21" s="1"/>
  <c r="BL235" i="21" s="1"/>
  <c r="BL236" i="21" s="1"/>
  <c r="BL237" i="21" s="1"/>
  <c r="BL238" i="21" s="1"/>
  <c r="BL239" i="21" s="1"/>
  <c r="BL240" i="21" s="1"/>
  <c r="BL241" i="21" s="1"/>
  <c r="BL242" i="21" s="1"/>
  <c r="BL243" i="21" s="1"/>
  <c r="BL244" i="21" s="1"/>
  <c r="BL245" i="21" s="1"/>
  <c r="BL246" i="21" s="1"/>
  <c r="BL247" i="21" s="1"/>
  <c r="BL248" i="21" s="1"/>
  <c r="BL249" i="21" s="1"/>
  <c r="BL250" i="21" s="1"/>
  <c r="BL251" i="21" s="1"/>
  <c r="BL252" i="21" s="1"/>
  <c r="BL253" i="21" s="1"/>
  <c r="BL254" i="21" s="1"/>
  <c r="BL255" i="21" s="1"/>
  <c r="BL256" i="21" s="1"/>
  <c r="BL257" i="21" s="1"/>
  <c r="BL258" i="21" s="1"/>
  <c r="BL259" i="21" s="1"/>
  <c r="BL260" i="21" s="1"/>
  <c r="BL261" i="21" s="1"/>
  <c r="BL262" i="21" s="1"/>
  <c r="BL263" i="21" s="1"/>
  <c r="BL264" i="21" s="1"/>
  <c r="BL265" i="21" s="1"/>
  <c r="BL266" i="21" s="1"/>
  <c r="BL267" i="21" s="1"/>
  <c r="BL268" i="21" s="1"/>
  <c r="BL269" i="21" s="1"/>
  <c r="BL270" i="21" s="1"/>
  <c r="BL271" i="21" s="1"/>
  <c r="BL272" i="21" s="1"/>
  <c r="BL273" i="21" s="1"/>
  <c r="BL274" i="21" s="1"/>
  <c r="BL275" i="21" s="1"/>
  <c r="BL276" i="21" s="1"/>
  <c r="BL277" i="21" s="1"/>
  <c r="BL278" i="21" s="1"/>
  <c r="BL279" i="21" s="1"/>
  <c r="BL280" i="21" s="1"/>
  <c r="BL281" i="21" s="1"/>
  <c r="BL282" i="21" s="1"/>
  <c r="BL283" i="21" s="1"/>
  <c r="BL284" i="21" s="1"/>
  <c r="BL285" i="21" s="1"/>
  <c r="BL286" i="21" s="1"/>
  <c r="BL287" i="21" s="1"/>
  <c r="BL288" i="21" s="1"/>
  <c r="BL289" i="21" s="1"/>
  <c r="BL290" i="21" s="1"/>
  <c r="BL291" i="21" s="1"/>
  <c r="BL292" i="21" s="1"/>
  <c r="BL293" i="21" s="1"/>
  <c r="BL294" i="21" s="1"/>
  <c r="BL295" i="21" s="1"/>
  <c r="BL296" i="21" s="1"/>
  <c r="BL297" i="21" s="1"/>
  <c r="BL298" i="21" s="1"/>
  <c r="BL299" i="21" s="1"/>
  <c r="BL300" i="21" s="1"/>
  <c r="BL301" i="21" s="1"/>
  <c r="BL302" i="21" s="1"/>
  <c r="BL303" i="21" s="1"/>
  <c r="BL304" i="21" s="1"/>
  <c r="BL305" i="21" s="1"/>
  <c r="BL306" i="21" s="1"/>
  <c r="BL307" i="21" s="1"/>
  <c r="BL308" i="21" s="1"/>
  <c r="BL309" i="21" s="1"/>
  <c r="BL310" i="21" s="1"/>
  <c r="BL311" i="21" s="1"/>
  <c r="BL312" i="21" s="1"/>
  <c r="BL313" i="21" s="1"/>
  <c r="BL314" i="21" s="1"/>
  <c r="BL315" i="21" s="1"/>
  <c r="BL316" i="21" s="1"/>
  <c r="BL317" i="21" s="1"/>
  <c r="BL318" i="21" s="1"/>
  <c r="BL319" i="21" s="1"/>
  <c r="BL320" i="21" s="1"/>
  <c r="BL321" i="21" s="1"/>
  <c r="BL322" i="21" s="1"/>
  <c r="BL323" i="21" s="1"/>
  <c r="BL324" i="21" s="1"/>
  <c r="BL325" i="21" s="1"/>
  <c r="BL326" i="21" s="1"/>
  <c r="BL327" i="21" s="1"/>
  <c r="BL328" i="21" s="1"/>
  <c r="BL329" i="21" s="1"/>
  <c r="BL330" i="21" s="1"/>
  <c r="BL331" i="21" s="1"/>
  <c r="BL332" i="21" s="1"/>
  <c r="BL333" i="21" s="1"/>
  <c r="BL334" i="21" s="1"/>
  <c r="BL335" i="21" s="1"/>
  <c r="BL336" i="21" s="1"/>
  <c r="BL337" i="21" s="1"/>
  <c r="BL338" i="21" s="1"/>
  <c r="BL339" i="21" s="1"/>
  <c r="BL340" i="21" s="1"/>
  <c r="BL341" i="21" s="1"/>
  <c r="BL342" i="21" s="1"/>
  <c r="BL343" i="21" s="1"/>
  <c r="BL344" i="21" s="1"/>
  <c r="BL345" i="21" s="1"/>
  <c r="BL346" i="21" s="1"/>
  <c r="BL347" i="21" s="1"/>
  <c r="BL348" i="21" s="1"/>
  <c r="BL349" i="21" s="1"/>
  <c r="BL350" i="21" s="1"/>
  <c r="BL351" i="21" s="1"/>
  <c r="BL352" i="21" s="1"/>
  <c r="BL353" i="21" s="1"/>
  <c r="BL354" i="21" s="1"/>
  <c r="BL355" i="21" s="1"/>
  <c r="BL356" i="21" s="1"/>
  <c r="BL357" i="21" s="1"/>
  <c r="BL358" i="21" s="1"/>
  <c r="BL359" i="21" s="1"/>
  <c r="BL360" i="21" s="1"/>
  <c r="BL361" i="21" s="1"/>
  <c r="BL362" i="21" s="1"/>
  <c r="BL363" i="21" s="1"/>
  <c r="BL364" i="21" s="1"/>
  <c r="BL365" i="21" s="1"/>
  <c r="BL366" i="21" s="1"/>
  <c r="BL367" i="21" s="1"/>
  <c r="BL368" i="21" s="1"/>
  <c r="BL369" i="21" s="1"/>
  <c r="BL370" i="21" s="1"/>
  <c r="BL371" i="21" s="1"/>
  <c r="BL372" i="21" s="1"/>
  <c r="BL373" i="21" s="1"/>
  <c r="BL374" i="21" s="1"/>
  <c r="BL375" i="21" s="1"/>
  <c r="BL376" i="21" s="1"/>
  <c r="BL377" i="21" s="1"/>
  <c r="BL378" i="21" s="1"/>
  <c r="BL379" i="21" s="1"/>
  <c r="BL380" i="21" s="1"/>
  <c r="BL381" i="21" s="1"/>
  <c r="BL382" i="21" s="1"/>
  <c r="BL383" i="21" s="1"/>
  <c r="BL384" i="21" s="1"/>
  <c r="BL385" i="21" s="1"/>
  <c r="BL386" i="21" s="1"/>
  <c r="BL387" i="21" s="1"/>
  <c r="BL388" i="21" s="1"/>
  <c r="BL389" i="21" s="1"/>
  <c r="BL390" i="21" s="1"/>
  <c r="BL391" i="21" s="1"/>
  <c r="BL392" i="21" s="1"/>
  <c r="BL393" i="21" s="1"/>
  <c r="BL394" i="21" s="1"/>
  <c r="BL395" i="21" s="1"/>
  <c r="BL396" i="21" s="1"/>
  <c r="BL397" i="21" s="1"/>
  <c r="BL398" i="21" s="1"/>
  <c r="BL399" i="21" s="1"/>
  <c r="BL400" i="21" s="1"/>
  <c r="BL401" i="21" s="1"/>
  <c r="BL402" i="21" s="1"/>
  <c r="BL403" i="21" s="1"/>
  <c r="BL404" i="21" s="1"/>
  <c r="BL405" i="21" s="1"/>
  <c r="BL406" i="21" s="1"/>
  <c r="BL407" i="21" s="1"/>
  <c r="BL408" i="21" s="1"/>
  <c r="BL409" i="21" s="1"/>
  <c r="BL410" i="21" s="1"/>
  <c r="BL411" i="21" s="1"/>
  <c r="BL412" i="21" s="1"/>
  <c r="BL413" i="21" s="1"/>
  <c r="BL414" i="21" s="1"/>
  <c r="BL415" i="21" s="1"/>
  <c r="BL416" i="21" s="1"/>
  <c r="BL417" i="21" s="1"/>
  <c r="BL418" i="21" s="1"/>
  <c r="BL419" i="21" s="1"/>
  <c r="BL420" i="21" s="1"/>
  <c r="BL421" i="21" s="1"/>
  <c r="BL422" i="21" s="1"/>
  <c r="BL423" i="21" s="1"/>
  <c r="BL424" i="21" s="1"/>
  <c r="BL425" i="21" s="1"/>
  <c r="BL426" i="21" s="1"/>
  <c r="BL427" i="21" s="1"/>
  <c r="BL428" i="21" s="1"/>
  <c r="BL429" i="21" s="1"/>
  <c r="BL430" i="21" s="1"/>
  <c r="BL431" i="21" s="1"/>
  <c r="BL432" i="21" s="1"/>
  <c r="BL433" i="21" s="1"/>
  <c r="BL434" i="21" s="1"/>
  <c r="BL435" i="21" s="1"/>
  <c r="BL436" i="21" s="1"/>
  <c r="BL437" i="21" s="1"/>
  <c r="BL438" i="21" s="1"/>
  <c r="BL439" i="21" s="1"/>
  <c r="BL440" i="21" s="1"/>
  <c r="BL441" i="21" s="1"/>
  <c r="BL442" i="21" s="1"/>
  <c r="BL443" i="21" s="1"/>
  <c r="BL444" i="21" s="1"/>
  <c r="BL445" i="21" s="1"/>
  <c r="BL446" i="21" s="1"/>
  <c r="BL447" i="21" s="1"/>
  <c r="BL448" i="21" s="1"/>
  <c r="BL449" i="21" s="1"/>
  <c r="BL450" i="21" s="1"/>
  <c r="BL451" i="21" s="1"/>
  <c r="BL452" i="21" s="1"/>
  <c r="BL453" i="21" s="1"/>
  <c r="BL454" i="21" s="1"/>
  <c r="BL455" i="21" s="1"/>
  <c r="BL456" i="21" s="1"/>
  <c r="BL457" i="21" s="1"/>
  <c r="BL458" i="21" s="1"/>
  <c r="BL459" i="21" s="1"/>
  <c r="BL460" i="21" s="1"/>
  <c r="BL461" i="21" s="1"/>
  <c r="BL462" i="21" s="1"/>
  <c r="BL463" i="21" s="1"/>
  <c r="BL464" i="21" s="1"/>
  <c r="BL465" i="21" s="1"/>
  <c r="BL466" i="21" s="1"/>
  <c r="BL467" i="21" s="1"/>
  <c r="BL468" i="21" s="1"/>
  <c r="BL469" i="21" s="1"/>
  <c r="BL470" i="21" s="1"/>
  <c r="BL471" i="21" s="1"/>
  <c r="BL472" i="21" s="1"/>
  <c r="BL473" i="21" s="1"/>
  <c r="BL474" i="21" s="1"/>
  <c r="BL475" i="21" s="1"/>
  <c r="BL476" i="21" s="1"/>
  <c r="BL477" i="21" s="1"/>
  <c r="BL478" i="21" s="1"/>
  <c r="BL479" i="21" s="1"/>
  <c r="BL480" i="21" s="1"/>
  <c r="BL481" i="21" s="1"/>
  <c r="BL482" i="21" s="1"/>
  <c r="BL483" i="21" s="1"/>
  <c r="BL484" i="21" s="1"/>
  <c r="BL485" i="21" s="1"/>
  <c r="BL486" i="21" s="1"/>
  <c r="BL487" i="21" s="1"/>
  <c r="BL488" i="21" s="1"/>
  <c r="BL489" i="21" s="1"/>
  <c r="BL490" i="21" s="1"/>
  <c r="BL491" i="21" s="1"/>
  <c r="BL492" i="21" s="1"/>
  <c r="BL493" i="21" s="1"/>
  <c r="BL494" i="21" s="1"/>
  <c r="BL495" i="21" s="1"/>
  <c r="BL496" i="21" s="1"/>
  <c r="BL497" i="21" s="1"/>
  <c r="BL498" i="21" s="1"/>
  <c r="BL499" i="21" s="1"/>
  <c r="BL500" i="21" s="1"/>
  <c r="BL501" i="21" s="1"/>
  <c r="BL502" i="21" s="1"/>
  <c r="BL503" i="21" s="1"/>
  <c r="BL504" i="21" s="1"/>
  <c r="BL505" i="21" s="1"/>
  <c r="BL506" i="21" s="1"/>
  <c r="BL507" i="21" s="1"/>
  <c r="BL508" i="21" s="1"/>
  <c r="BL509" i="21" s="1"/>
  <c r="BL510" i="21" s="1"/>
  <c r="BL511" i="21" s="1"/>
  <c r="BL512" i="21" s="1"/>
  <c r="BL513" i="21" s="1"/>
  <c r="BL514" i="21" s="1"/>
  <c r="BL515" i="21" s="1"/>
  <c r="BL516" i="21" s="1"/>
  <c r="BL517" i="21" s="1"/>
  <c r="BL518" i="21" s="1"/>
  <c r="BL519" i="21" s="1"/>
  <c r="BL520" i="21" s="1"/>
  <c r="BL521" i="21" s="1"/>
  <c r="BL522" i="21" s="1"/>
  <c r="BL523" i="21" s="1"/>
  <c r="BL524" i="21" s="1"/>
  <c r="BL525" i="21" s="1"/>
  <c r="BL526" i="21" s="1"/>
  <c r="BL527" i="21" s="1"/>
  <c r="BL528" i="21" s="1"/>
  <c r="BL529" i="21" s="1"/>
  <c r="BL530" i="21" s="1"/>
  <c r="BL531" i="21" s="1"/>
  <c r="BL532" i="21" s="1"/>
  <c r="BL533" i="21" s="1"/>
  <c r="BL534" i="21" s="1"/>
  <c r="BL535" i="21" s="1"/>
  <c r="BL536" i="21" s="1"/>
  <c r="BL537" i="21" s="1"/>
  <c r="BL538" i="21" s="1"/>
  <c r="BL539" i="21" s="1"/>
  <c r="BL540" i="21" s="1"/>
  <c r="BL541" i="21" s="1"/>
  <c r="BL542" i="21" s="1"/>
  <c r="BL543" i="21" s="1"/>
  <c r="BL544" i="21" s="1"/>
  <c r="BL545" i="21" s="1"/>
  <c r="BL546" i="21" s="1"/>
  <c r="BL547" i="21" s="1"/>
  <c r="BL548" i="21" s="1"/>
  <c r="BL549" i="21" s="1"/>
  <c r="BL550" i="21" s="1"/>
  <c r="BL551" i="21" s="1"/>
  <c r="BL552" i="21" s="1"/>
  <c r="BL553" i="21" s="1"/>
  <c r="BL554" i="21" s="1"/>
  <c r="BL555" i="21" s="1"/>
  <c r="BL556" i="21" s="1"/>
  <c r="BL557" i="21" s="1"/>
  <c r="BL558" i="21" s="1"/>
  <c r="BL559" i="21" s="1"/>
  <c r="BL560" i="21" s="1"/>
  <c r="BL561" i="21" s="1"/>
  <c r="BL562" i="21" s="1"/>
  <c r="BL563" i="21" s="1"/>
  <c r="BL564" i="21" s="1"/>
  <c r="BL565" i="21" s="1"/>
  <c r="BL566" i="21" s="1"/>
  <c r="BL567" i="21" s="1"/>
  <c r="BL568" i="21" s="1"/>
  <c r="BL569" i="21" s="1"/>
  <c r="BL570" i="21" s="1"/>
  <c r="BL571" i="21" s="1"/>
  <c r="BL572" i="21" s="1"/>
  <c r="BL573" i="21" s="1"/>
  <c r="BL574" i="21" s="1"/>
  <c r="BL575" i="21" s="1"/>
  <c r="BL576" i="21" s="1"/>
  <c r="BL577" i="21" s="1"/>
  <c r="BL578" i="21" s="1"/>
  <c r="BL579" i="21" s="1"/>
  <c r="BL580" i="21" s="1"/>
  <c r="BL581" i="21" s="1"/>
  <c r="BL582" i="21" s="1"/>
  <c r="BL583" i="21" s="1"/>
  <c r="BL584" i="21" s="1"/>
  <c r="BL585" i="21" s="1"/>
  <c r="BL586" i="21" s="1"/>
  <c r="BL587" i="21" s="1"/>
  <c r="BL588" i="21" s="1"/>
  <c r="BL589" i="21" s="1"/>
  <c r="BL590" i="21" s="1"/>
  <c r="BL591" i="21" s="1"/>
  <c r="BL592" i="21" s="1"/>
  <c r="BL593" i="21" s="1"/>
  <c r="BL594" i="21" s="1"/>
  <c r="BL595" i="21" s="1"/>
  <c r="BL596" i="21" s="1"/>
  <c r="BL597" i="21" s="1"/>
  <c r="BL598" i="21" s="1"/>
  <c r="BL599" i="21" s="1"/>
  <c r="BL600" i="21" s="1"/>
  <c r="BL601" i="21" s="1"/>
  <c r="BL602" i="21" s="1"/>
  <c r="BL603" i="21" s="1"/>
  <c r="BL604" i="21" s="1"/>
  <c r="BL605" i="21" s="1"/>
  <c r="BL606" i="21" s="1"/>
  <c r="BL607" i="21" s="1"/>
  <c r="BL608" i="21" s="1"/>
  <c r="BL609" i="21" s="1"/>
  <c r="BL610" i="21" s="1"/>
  <c r="BL611" i="21" s="1"/>
  <c r="BL612" i="21" s="1"/>
  <c r="BL613" i="21" s="1"/>
  <c r="BL614" i="21" s="1"/>
  <c r="BL615" i="21" s="1"/>
  <c r="BL616" i="21" s="1"/>
  <c r="BL617" i="21" s="1"/>
  <c r="BL618" i="21" s="1"/>
  <c r="BL619" i="21" s="1"/>
  <c r="BL620" i="21" s="1"/>
  <c r="BL621" i="21" s="1"/>
  <c r="BL622" i="21" s="1"/>
  <c r="BL623" i="21" s="1"/>
  <c r="BL624" i="21" s="1"/>
  <c r="BL625" i="21" s="1"/>
  <c r="BL626" i="21" s="1"/>
  <c r="BL627" i="21" s="1"/>
  <c r="BL628" i="21" s="1"/>
  <c r="BL629" i="21" s="1"/>
  <c r="BL630" i="21" s="1"/>
  <c r="BL631" i="21" s="1"/>
  <c r="BL632" i="21" s="1"/>
  <c r="BL633" i="21" s="1"/>
  <c r="BL634" i="21" s="1"/>
  <c r="BL635" i="21" s="1"/>
  <c r="BL636" i="21" s="1"/>
  <c r="BL637" i="21" s="1"/>
  <c r="BL638" i="21" s="1"/>
  <c r="BL639" i="21" s="1"/>
  <c r="BL640" i="21" s="1"/>
  <c r="BL641" i="21" s="1"/>
  <c r="BL642" i="21" s="1"/>
  <c r="BL643" i="21" s="1"/>
  <c r="BL644" i="21" s="1"/>
  <c r="BL645" i="21" s="1"/>
  <c r="BL646" i="21" s="1"/>
  <c r="BL647" i="21" s="1"/>
  <c r="BL648" i="21" s="1"/>
  <c r="BL649" i="21" s="1"/>
  <c r="BL650" i="21" s="1"/>
  <c r="BL651" i="21" s="1"/>
  <c r="BL652" i="21" s="1"/>
  <c r="BL653" i="21" s="1"/>
  <c r="BL654" i="21" s="1"/>
  <c r="BL655" i="21" s="1"/>
  <c r="BL656" i="21" s="1"/>
  <c r="BL657" i="21" s="1"/>
  <c r="BL658" i="21" s="1"/>
  <c r="BL659" i="21" s="1"/>
  <c r="BL660" i="21" s="1"/>
  <c r="BL661" i="21" s="1"/>
  <c r="BL662" i="21" s="1"/>
  <c r="BL663" i="21" s="1"/>
  <c r="BL664" i="21" s="1"/>
  <c r="BL665" i="21" s="1"/>
  <c r="BL666" i="21" s="1"/>
  <c r="BL667" i="21" s="1"/>
  <c r="BL668" i="21" s="1"/>
  <c r="BL669" i="21" s="1"/>
  <c r="BL670" i="21" s="1"/>
  <c r="BL671" i="21" s="1"/>
  <c r="BL672" i="21" s="1"/>
  <c r="BL673" i="21" s="1"/>
  <c r="BL674" i="21" s="1"/>
  <c r="BL675" i="21" s="1"/>
  <c r="BL676" i="21" s="1"/>
  <c r="BL677" i="21" s="1"/>
  <c r="BL678" i="21" s="1"/>
  <c r="BL679" i="21" s="1"/>
  <c r="BL680" i="21" s="1"/>
  <c r="BL681" i="21" s="1"/>
  <c r="BL682" i="21" s="1"/>
  <c r="BL683" i="21" s="1"/>
  <c r="BL684" i="21" s="1"/>
  <c r="BL685" i="21" s="1"/>
  <c r="BL686" i="21" s="1"/>
  <c r="BL687" i="21" s="1"/>
  <c r="BL688" i="21" s="1"/>
  <c r="BL689" i="21" s="1"/>
  <c r="BL690" i="21" s="1"/>
  <c r="BL691" i="21" s="1"/>
  <c r="BL692" i="21" s="1"/>
  <c r="BL693" i="21" s="1"/>
  <c r="BL694" i="21" s="1"/>
  <c r="BL695" i="21" s="1"/>
  <c r="BL696" i="21" s="1"/>
  <c r="BL697" i="21" s="1"/>
  <c r="BL698" i="21" s="1"/>
  <c r="BL699" i="21" s="1"/>
  <c r="BL700" i="21" s="1"/>
  <c r="BL701" i="21" s="1"/>
  <c r="BL702" i="21" s="1"/>
  <c r="BL703" i="21" s="1"/>
  <c r="BL704" i="21" s="1"/>
  <c r="BL705" i="21" s="1"/>
  <c r="BL706" i="21" s="1"/>
  <c r="BL707" i="21" s="1"/>
  <c r="BL708" i="21" s="1"/>
  <c r="BL709" i="21" s="1"/>
  <c r="BL710" i="21" s="1"/>
  <c r="BL711" i="21" s="1"/>
  <c r="BL712" i="21" s="1"/>
  <c r="BL713" i="21" s="1"/>
  <c r="BL714" i="21" s="1"/>
  <c r="BL715" i="21" s="1"/>
  <c r="BL716" i="21" s="1"/>
  <c r="BL717" i="21" s="1"/>
  <c r="BL718" i="21" s="1"/>
  <c r="BL719" i="21" s="1"/>
  <c r="BL720" i="21" s="1"/>
  <c r="BL721" i="21" s="1"/>
  <c r="BL722" i="21" s="1"/>
  <c r="BL723" i="21" s="1"/>
  <c r="BL724" i="21" s="1"/>
  <c r="BL725" i="21" s="1"/>
  <c r="BL726" i="21" s="1"/>
  <c r="BL727" i="21" s="1"/>
  <c r="BL728" i="21" s="1"/>
  <c r="BL729" i="21" s="1"/>
  <c r="BL730" i="21" s="1"/>
  <c r="BL731" i="21" s="1"/>
  <c r="BL732" i="21" s="1"/>
  <c r="BL733" i="21" s="1"/>
  <c r="BL734" i="21" s="1"/>
  <c r="BL735" i="21" s="1"/>
  <c r="BL736" i="21" s="1"/>
  <c r="BL737" i="21" s="1"/>
  <c r="BL738" i="21" s="1"/>
  <c r="BL739" i="21" s="1"/>
  <c r="BL740" i="21" s="1"/>
  <c r="BL741" i="21" s="1"/>
  <c r="BL742" i="21" s="1"/>
  <c r="BL743" i="21" s="1"/>
  <c r="BL744" i="21" s="1"/>
  <c r="BL745" i="21" s="1"/>
  <c r="BL746" i="21" s="1"/>
  <c r="BL747" i="21" s="1"/>
  <c r="BL748" i="21" s="1"/>
  <c r="BL749" i="21" s="1"/>
  <c r="BL750" i="21" s="1"/>
  <c r="BL751" i="21" s="1"/>
  <c r="BL752" i="21" s="1"/>
  <c r="BL753" i="21" s="1"/>
  <c r="BL754" i="21" s="1"/>
  <c r="BL755" i="21" s="1"/>
  <c r="BL756" i="21" s="1"/>
  <c r="BL757" i="21" s="1"/>
  <c r="BL758" i="21" s="1"/>
  <c r="BL759" i="21" s="1"/>
  <c r="BL760" i="21" s="1"/>
  <c r="BL761" i="21" s="1"/>
  <c r="BL762" i="21" s="1"/>
  <c r="BL763" i="21" s="1"/>
  <c r="BL764" i="21" s="1"/>
  <c r="BL765" i="21" s="1"/>
  <c r="BL766" i="21" s="1"/>
  <c r="BL767" i="21" s="1"/>
  <c r="BL768" i="21" s="1"/>
  <c r="BL769" i="21" s="1"/>
  <c r="BL770" i="21" s="1"/>
  <c r="BL771" i="21" s="1"/>
  <c r="BL772" i="21" s="1"/>
  <c r="BL773" i="21" s="1"/>
  <c r="BL774" i="21" s="1"/>
  <c r="BL775" i="21" s="1"/>
  <c r="BL776" i="21" s="1"/>
  <c r="BL777" i="21" s="1"/>
  <c r="BL778" i="21" s="1"/>
  <c r="BL779" i="21" s="1"/>
  <c r="BL780" i="21" s="1"/>
  <c r="BL781" i="21" s="1"/>
  <c r="BL782" i="21" s="1"/>
  <c r="BL783" i="21" s="1"/>
  <c r="BL784" i="21" s="1"/>
  <c r="BL785" i="21" s="1"/>
  <c r="BL786" i="21" s="1"/>
  <c r="BL787" i="21" s="1"/>
  <c r="BL788" i="21" s="1"/>
  <c r="BL789" i="21" s="1"/>
  <c r="BL790" i="21" s="1"/>
  <c r="BL791" i="21" s="1"/>
  <c r="BL792" i="21" s="1"/>
  <c r="BL793" i="21" s="1"/>
  <c r="BL794" i="21" s="1"/>
  <c r="BL795" i="21" s="1"/>
  <c r="BL796" i="21" s="1"/>
  <c r="BL797" i="21" s="1"/>
  <c r="BL798" i="21" s="1"/>
  <c r="BL799" i="21" s="1"/>
  <c r="BL800" i="21" s="1"/>
  <c r="BL801" i="21" s="1"/>
  <c r="BL802" i="21" s="1"/>
  <c r="BL803" i="21" s="1"/>
  <c r="BL804" i="21" s="1"/>
  <c r="BL805" i="21" s="1"/>
  <c r="BL806" i="21" s="1"/>
  <c r="BL807" i="21" s="1"/>
  <c r="BL808" i="21" s="1"/>
  <c r="BL809" i="21" s="1"/>
  <c r="BL810" i="21" s="1"/>
  <c r="BL811" i="21" s="1"/>
  <c r="BL812" i="21" s="1"/>
  <c r="BL813" i="21" s="1"/>
  <c r="BL814" i="21" s="1"/>
  <c r="BL815" i="21" s="1"/>
  <c r="BL816" i="21" s="1"/>
  <c r="BL817" i="21" s="1"/>
  <c r="BL818" i="21" s="1"/>
  <c r="BL819" i="21" s="1"/>
  <c r="BL820" i="21" s="1"/>
  <c r="BL821" i="21" s="1"/>
  <c r="BL822" i="21" s="1"/>
  <c r="BL823" i="21" s="1"/>
  <c r="BL824" i="21" s="1"/>
  <c r="BL825" i="21" s="1"/>
  <c r="BL826" i="21" s="1"/>
  <c r="BL827" i="21" s="1"/>
  <c r="BL828" i="21" s="1"/>
  <c r="BL829" i="21" s="1"/>
  <c r="BL830" i="21" s="1"/>
  <c r="BL831" i="21" s="1"/>
  <c r="BL832" i="21" s="1"/>
  <c r="BL833" i="21" s="1"/>
  <c r="BL834" i="21" s="1"/>
  <c r="BL835" i="21" s="1"/>
  <c r="BL836" i="21" s="1"/>
  <c r="BL837" i="21" s="1"/>
  <c r="BL838" i="21" s="1"/>
  <c r="BL839" i="21" s="1"/>
  <c r="BL840" i="21" s="1"/>
  <c r="BL841" i="21" s="1"/>
  <c r="BL842" i="21" s="1"/>
  <c r="BL843" i="21" s="1"/>
  <c r="BL844" i="21" s="1"/>
  <c r="BL845" i="21" s="1"/>
  <c r="BL846" i="21" s="1"/>
  <c r="BL847" i="21" s="1"/>
  <c r="BL848" i="21" s="1"/>
  <c r="BL849" i="21" s="1"/>
  <c r="BL850" i="21" s="1"/>
  <c r="BL851" i="21" s="1"/>
  <c r="BL852" i="21" s="1"/>
  <c r="BL853" i="21" s="1"/>
  <c r="BL854" i="21" s="1"/>
  <c r="BL855" i="21" s="1"/>
  <c r="BL856" i="21" s="1"/>
  <c r="BL857" i="21" s="1"/>
  <c r="BL858" i="21" s="1"/>
  <c r="BL859" i="21" s="1"/>
  <c r="BL860" i="21" s="1"/>
  <c r="BL861" i="21" s="1"/>
  <c r="BL862" i="21" s="1"/>
  <c r="BL863" i="21" s="1"/>
  <c r="BL864" i="21" s="1"/>
  <c r="BL865" i="21" s="1"/>
  <c r="BL866" i="21" s="1"/>
  <c r="BL867" i="21" s="1"/>
  <c r="BL868" i="21" s="1"/>
  <c r="BL869" i="21" s="1"/>
  <c r="BL870" i="21" s="1"/>
  <c r="BL871" i="21" s="1"/>
  <c r="BL872" i="21" s="1"/>
  <c r="BL873" i="21" s="1"/>
  <c r="BL874" i="21" s="1"/>
  <c r="BL875" i="21" s="1"/>
  <c r="BL876" i="21" s="1"/>
  <c r="BL877" i="21" s="1"/>
  <c r="BL878" i="21" s="1"/>
  <c r="BL879" i="21" s="1"/>
  <c r="BL880" i="21" s="1"/>
  <c r="BL881" i="21" s="1"/>
  <c r="BL882" i="21" s="1"/>
  <c r="BL883" i="21" s="1"/>
  <c r="BL884" i="21" s="1"/>
  <c r="BL885" i="21" s="1"/>
  <c r="BL886" i="21" s="1"/>
  <c r="BL887" i="21" s="1"/>
  <c r="BL888" i="21" s="1"/>
  <c r="BL889" i="21" s="1"/>
  <c r="BL890" i="21" s="1"/>
  <c r="BL891" i="21" s="1"/>
  <c r="BL892" i="21" s="1"/>
  <c r="BL893" i="21" s="1"/>
  <c r="BL894" i="21" s="1"/>
  <c r="BL895" i="21" s="1"/>
  <c r="BL896" i="21" s="1"/>
  <c r="BL897" i="21" s="1"/>
  <c r="BL898" i="21" s="1"/>
  <c r="BL899" i="21" s="1"/>
  <c r="BL900" i="21" s="1"/>
  <c r="BL901" i="21" s="1"/>
  <c r="BL902" i="21" s="1"/>
  <c r="BL903" i="21" s="1"/>
  <c r="BL904" i="21" s="1"/>
  <c r="BL905" i="21" s="1"/>
  <c r="BL906" i="21" s="1"/>
  <c r="BL907" i="21" s="1"/>
  <c r="BL908" i="21" s="1"/>
  <c r="BL909" i="21" s="1"/>
  <c r="BL910" i="21" s="1"/>
  <c r="BL911" i="21" s="1"/>
  <c r="BL912" i="21" s="1"/>
  <c r="BL913" i="21" s="1"/>
  <c r="BL914" i="21" s="1"/>
  <c r="BL915" i="21" s="1"/>
  <c r="BL916" i="21" s="1"/>
  <c r="BL917" i="21" s="1"/>
  <c r="BL918" i="21" s="1"/>
  <c r="BL919" i="21" s="1"/>
  <c r="BL920" i="21" s="1"/>
  <c r="BL921" i="21" s="1"/>
  <c r="BL922" i="21" s="1"/>
  <c r="BL923" i="21" s="1"/>
  <c r="BL924" i="21" s="1"/>
  <c r="BL925" i="21" s="1"/>
  <c r="BL926" i="21" s="1"/>
  <c r="BL927" i="21" s="1"/>
  <c r="BL928" i="21" s="1"/>
  <c r="BL929" i="21" s="1"/>
  <c r="BL930" i="21" s="1"/>
  <c r="BL931" i="21" s="1"/>
  <c r="BL932" i="21" s="1"/>
  <c r="BL933" i="21" s="1"/>
  <c r="BL934" i="21" s="1"/>
  <c r="BL935" i="21" s="1"/>
  <c r="BL936" i="21" s="1"/>
  <c r="BL937" i="21" s="1"/>
  <c r="BL938" i="21" s="1"/>
  <c r="BL939" i="21" s="1"/>
  <c r="BL940" i="21" s="1"/>
  <c r="BL941" i="21" s="1"/>
  <c r="BL942" i="21" s="1"/>
  <c r="BL943" i="21" s="1"/>
  <c r="BL944" i="21" s="1"/>
  <c r="BL945" i="21" s="1"/>
  <c r="BL946" i="21" s="1"/>
  <c r="BL947" i="21" s="1"/>
  <c r="BL948" i="21" s="1"/>
  <c r="BL949" i="21" s="1"/>
  <c r="BL950" i="21" s="1"/>
  <c r="BL951" i="21" s="1"/>
  <c r="BL952" i="21" s="1"/>
  <c r="BL953" i="21" s="1"/>
  <c r="BL954" i="21" s="1"/>
  <c r="BL955" i="21" s="1"/>
  <c r="BL956" i="21" s="1"/>
  <c r="BL957" i="21" s="1"/>
  <c r="BL958" i="21" s="1"/>
  <c r="BL959" i="21" s="1"/>
  <c r="BL960" i="21" s="1"/>
  <c r="BL961" i="21" s="1"/>
  <c r="BL962" i="21" s="1"/>
  <c r="BL963" i="21" s="1"/>
  <c r="BL964" i="21" s="1"/>
  <c r="BL965" i="21" s="1"/>
  <c r="BL966" i="21" s="1"/>
  <c r="BL967" i="21" s="1"/>
  <c r="BL968" i="21" s="1"/>
  <c r="BL969" i="21" s="1"/>
  <c r="BL970" i="21" s="1"/>
  <c r="BL971" i="21" s="1"/>
  <c r="BL972" i="21" s="1"/>
  <c r="BL973" i="21" s="1"/>
  <c r="BL974" i="21" s="1"/>
  <c r="BL975" i="21" s="1"/>
  <c r="BL976" i="21" s="1"/>
  <c r="BL977" i="21" s="1"/>
  <c r="BL978" i="21" s="1"/>
  <c r="BL979" i="21" s="1"/>
  <c r="BL980" i="21" s="1"/>
  <c r="BL981" i="21" s="1"/>
  <c r="BL982" i="21" s="1"/>
  <c r="BL983" i="21" s="1"/>
  <c r="BL984" i="21" s="1"/>
  <c r="BL985" i="21" s="1"/>
  <c r="BL986" i="21" s="1"/>
  <c r="BL987" i="21" s="1"/>
  <c r="BL988" i="21" s="1"/>
  <c r="BL989" i="21" s="1"/>
  <c r="BL990" i="21" s="1"/>
  <c r="BL991" i="21" s="1"/>
  <c r="BL992" i="21" s="1"/>
  <c r="BL993" i="21" s="1"/>
  <c r="BL994" i="21" s="1"/>
  <c r="BL995" i="21" s="1"/>
  <c r="BL996" i="21" s="1"/>
  <c r="BL997" i="21" s="1"/>
  <c r="BL998" i="21" s="1"/>
  <c r="BL999" i="21" s="1"/>
  <c r="BL1000" i="21" s="1"/>
  <c r="BL1001" i="21" s="1"/>
  <c r="BL1002" i="21" s="1"/>
  <c r="BL1003" i="21" s="1"/>
  <c r="BL1004" i="21" s="1"/>
  <c r="BL1005" i="21" s="1"/>
  <c r="BL1006" i="21" s="1"/>
  <c r="BL1007" i="21" s="1"/>
  <c r="BL1008" i="21" s="1"/>
  <c r="BL1009" i="21" s="1"/>
  <c r="BL1010" i="21" s="1"/>
  <c r="BL1011" i="21" s="1"/>
  <c r="BL1012" i="21" s="1"/>
  <c r="BL1013" i="21" s="1"/>
  <c r="BL1014" i="21" s="1"/>
  <c r="BL1015" i="21" s="1"/>
  <c r="BL1016" i="21" s="1"/>
  <c r="BL1017" i="21" s="1"/>
  <c r="BL1018" i="21" s="1"/>
  <c r="BL1019" i="21" s="1"/>
  <c r="BL1020" i="21" s="1"/>
  <c r="BL1021" i="21" s="1"/>
  <c r="BL1022" i="21" s="1"/>
  <c r="BL1023" i="21" s="1"/>
  <c r="BL1024" i="21" s="1"/>
  <c r="BL1025" i="21" s="1"/>
  <c r="BL1026" i="21" s="1"/>
  <c r="BL1027" i="21" s="1"/>
  <c r="BL1028" i="21" s="1"/>
  <c r="BL1029" i="21" s="1"/>
  <c r="BL1030" i="21" s="1"/>
  <c r="BL1031" i="21" s="1"/>
  <c r="BL1032" i="21" s="1"/>
  <c r="BL1033" i="21" s="1"/>
  <c r="BL1034" i="21" s="1"/>
  <c r="BL1035" i="21" s="1"/>
  <c r="BL1036" i="21" s="1"/>
  <c r="BL1037" i="21" s="1"/>
  <c r="BL1038" i="21" s="1"/>
  <c r="BL1039" i="21" s="1"/>
  <c r="BL1040" i="21" s="1"/>
  <c r="BL1041" i="21" s="1"/>
  <c r="BL1042" i="21" s="1"/>
  <c r="BL1043" i="21" s="1"/>
  <c r="BL1044" i="21" s="1"/>
  <c r="BL1045" i="21" s="1"/>
  <c r="BL1046" i="21" s="1"/>
  <c r="BL1047" i="21" s="1"/>
  <c r="BL1048" i="21" s="1"/>
  <c r="BL1049" i="21" s="1"/>
  <c r="BL1050" i="21" s="1"/>
  <c r="BL1051" i="21" s="1"/>
  <c r="BL1052" i="21" s="1"/>
  <c r="BL1053" i="21" s="1"/>
  <c r="BL1054" i="21" s="1"/>
  <c r="BL1055" i="21" s="1"/>
  <c r="BL1056" i="21" s="1"/>
  <c r="BL1057" i="21" s="1"/>
  <c r="BL1058" i="21" s="1"/>
  <c r="BL1059" i="21" s="1"/>
  <c r="BL1060" i="21" s="1"/>
  <c r="BL1061" i="21" s="1"/>
  <c r="BL1062" i="21" s="1"/>
  <c r="BL1063" i="21" s="1"/>
  <c r="BL1064" i="21" s="1"/>
  <c r="BL1065" i="21" s="1"/>
  <c r="BL1066" i="21" s="1"/>
  <c r="BL1067" i="21" s="1"/>
  <c r="BL1068" i="21" s="1"/>
  <c r="BL1069" i="21" s="1"/>
  <c r="BL1070" i="21" s="1"/>
  <c r="BL1071" i="21" s="1"/>
  <c r="BL1072" i="21" s="1"/>
  <c r="BL1073" i="21" s="1"/>
  <c r="BL1074" i="21" s="1"/>
  <c r="BL1075" i="21" s="1"/>
  <c r="BL1076" i="21" s="1"/>
  <c r="BL1077" i="21" s="1"/>
  <c r="BL1078" i="21" s="1"/>
  <c r="BL1079" i="21" s="1"/>
  <c r="BL1080" i="21" s="1"/>
  <c r="BL1081" i="21" s="1"/>
  <c r="BL1082" i="21" s="1"/>
  <c r="BL1083" i="21" s="1"/>
  <c r="BL1084" i="21" s="1"/>
  <c r="BL1085" i="21" s="1"/>
  <c r="BL1086" i="21" s="1"/>
  <c r="BL1087" i="21" s="1"/>
  <c r="BL1088" i="21" s="1"/>
  <c r="BL1089" i="21" s="1"/>
  <c r="BL1090" i="21" s="1"/>
  <c r="BL1091" i="21" s="1"/>
  <c r="BL1092" i="21" s="1"/>
  <c r="BL1093" i="21" s="1"/>
  <c r="BL1094" i="21" s="1"/>
  <c r="BL1095" i="21" s="1"/>
  <c r="BL1096" i="21" s="1"/>
  <c r="BL1097" i="21" s="1"/>
  <c r="BL1098" i="21" s="1"/>
  <c r="BL1099" i="21" s="1"/>
  <c r="BL1100" i="21" s="1"/>
  <c r="BL1101" i="21" s="1"/>
  <c r="BL1102" i="21" s="1"/>
  <c r="BL1103" i="21" s="1"/>
  <c r="BL1104" i="21" s="1"/>
  <c r="BL1105" i="21" s="1"/>
  <c r="BL1106" i="21" s="1"/>
  <c r="BL1107" i="21" s="1"/>
  <c r="BL1108" i="21" s="1"/>
  <c r="BL1109" i="21" s="1"/>
  <c r="BL1110" i="21" s="1"/>
  <c r="BL1111" i="21" s="1"/>
  <c r="BL1112" i="21" s="1"/>
  <c r="BL1113" i="21" s="1"/>
  <c r="BL1114" i="21" s="1"/>
  <c r="BL1115" i="21" s="1"/>
  <c r="BL1116" i="21" s="1"/>
  <c r="BL1117" i="21" s="1"/>
  <c r="BL1118" i="21" s="1"/>
  <c r="BL1119" i="21" s="1"/>
  <c r="BL1120" i="21" s="1"/>
  <c r="BL1121" i="21" s="1"/>
  <c r="BL1122" i="21" s="1"/>
  <c r="BL1123" i="21" s="1"/>
  <c r="BL1124" i="21" s="1"/>
  <c r="BL1125" i="21" s="1"/>
  <c r="BL1126" i="21" s="1"/>
  <c r="BL1127" i="21" s="1"/>
  <c r="BL1128" i="21" s="1"/>
  <c r="BL1129" i="21" s="1"/>
  <c r="BL1130" i="21" s="1"/>
  <c r="BL1131" i="21" s="1"/>
  <c r="BL1132" i="21" s="1"/>
  <c r="BL1133" i="21" s="1"/>
  <c r="BL1134" i="21" s="1"/>
  <c r="BL1135" i="21" s="1"/>
  <c r="BL1136" i="21" s="1"/>
  <c r="BL1137" i="21" s="1"/>
  <c r="BL1138" i="21" s="1"/>
  <c r="BL1139" i="21" s="1"/>
  <c r="BL1140" i="21" s="1"/>
  <c r="BL1141" i="21" s="1"/>
  <c r="BL1142" i="21" s="1"/>
  <c r="BL1143" i="21" s="1"/>
  <c r="BL1144" i="21" s="1"/>
  <c r="BL1145" i="21" s="1"/>
  <c r="BL1146" i="21" s="1"/>
  <c r="BL1147" i="21" s="1"/>
  <c r="BL1148" i="21" s="1"/>
  <c r="BL1149" i="21" s="1"/>
  <c r="BL1150" i="21" s="1"/>
  <c r="BL1151" i="21" s="1"/>
  <c r="BL1152" i="21" s="1"/>
  <c r="BL1153" i="21" s="1"/>
  <c r="BL1154" i="21" s="1"/>
  <c r="BL1155" i="21" s="1"/>
  <c r="BL1156" i="21" s="1"/>
  <c r="BL1157" i="21" s="1"/>
  <c r="BL1158" i="21" s="1"/>
  <c r="BL1159" i="21" s="1"/>
  <c r="BL1160" i="21" s="1"/>
  <c r="BL1161" i="21" s="1"/>
  <c r="BL1162" i="21" s="1"/>
  <c r="BL1163" i="21" s="1"/>
  <c r="BL1164" i="21" s="1"/>
  <c r="BL1165" i="21" s="1"/>
  <c r="BL1166" i="21" s="1"/>
  <c r="BL1167" i="21" s="1"/>
  <c r="BL1168" i="21" s="1"/>
  <c r="BL1169" i="21" s="1"/>
  <c r="BL1170" i="21" s="1"/>
  <c r="BL1171" i="21" s="1"/>
  <c r="BL1172" i="21" s="1"/>
  <c r="BL1173" i="21" s="1"/>
  <c r="BL1174" i="21" s="1"/>
  <c r="BL1175" i="21" s="1"/>
  <c r="BL1176" i="21" s="1"/>
  <c r="BL1177" i="21" s="1"/>
  <c r="BL1178" i="21" s="1"/>
  <c r="BL1179" i="21" s="1"/>
  <c r="BL1180" i="21" s="1"/>
  <c r="BL1181" i="21" s="1"/>
  <c r="BL1182" i="21" s="1"/>
  <c r="BL1183" i="21" s="1"/>
  <c r="BL1184" i="21" s="1"/>
  <c r="BL1185" i="21" s="1"/>
  <c r="BL1186" i="21" s="1"/>
  <c r="BL1187" i="21" s="1"/>
  <c r="BL1188" i="21" s="1"/>
  <c r="BL1189" i="21" s="1"/>
  <c r="BL1190" i="21" s="1"/>
  <c r="BL1191" i="21" s="1"/>
  <c r="BL1192" i="21" s="1"/>
  <c r="BL1193" i="21" s="1"/>
  <c r="BL1194" i="21" s="1"/>
  <c r="BL1195" i="21" s="1"/>
  <c r="BL1196" i="21" s="1"/>
  <c r="BL1197" i="21" s="1"/>
  <c r="BL1198" i="21" s="1"/>
  <c r="BL1199" i="21" s="1"/>
  <c r="BL1200" i="21" s="1"/>
  <c r="BL1201" i="21" s="1"/>
  <c r="BL1202" i="21" s="1"/>
  <c r="BL1203" i="21" s="1"/>
  <c r="BL1204" i="21" s="1"/>
  <c r="BL1205" i="21" s="1"/>
  <c r="BL1206" i="21" s="1"/>
  <c r="BL1207" i="21" s="1"/>
  <c r="BL1208" i="21" s="1"/>
  <c r="BL1209" i="21" s="1"/>
  <c r="BL1210" i="21" s="1"/>
  <c r="BL1211" i="21" s="1"/>
  <c r="BL1212" i="21" s="1"/>
  <c r="BL1213" i="21" s="1"/>
  <c r="BL1214" i="21" s="1"/>
  <c r="BL1215" i="21" s="1"/>
  <c r="BL1216" i="21" s="1"/>
  <c r="BL1217" i="21" s="1"/>
  <c r="BL1218" i="21" s="1"/>
  <c r="BL1219" i="21" s="1"/>
  <c r="BL1220" i="21" s="1"/>
  <c r="BL1221" i="21" s="1"/>
  <c r="BL1222" i="21" s="1"/>
  <c r="BL1223" i="21" s="1"/>
  <c r="BL1224" i="21" s="1"/>
  <c r="BL1225" i="21" s="1"/>
  <c r="BL1226" i="21" s="1"/>
  <c r="BL1227" i="21" s="1"/>
  <c r="BL1228" i="21" s="1"/>
  <c r="BL1229" i="21" s="1"/>
  <c r="BL1230" i="21" s="1"/>
  <c r="BL1231" i="21" s="1"/>
  <c r="BL1232" i="21" s="1"/>
  <c r="BL1233" i="21" s="1"/>
  <c r="BL1234" i="21" s="1"/>
  <c r="BL1235" i="21" s="1"/>
  <c r="BL1236" i="21" s="1"/>
  <c r="BL1237" i="21" s="1"/>
  <c r="BL1238" i="21" s="1"/>
  <c r="BL1239" i="21" s="1"/>
  <c r="BL1240" i="21" s="1"/>
  <c r="BL1241" i="21" s="1"/>
  <c r="BL1242" i="21" s="1"/>
  <c r="BL1243" i="21" s="1"/>
  <c r="BL1244" i="21" s="1"/>
  <c r="BL1245" i="21" s="1"/>
  <c r="BL1246" i="21" s="1"/>
  <c r="BL1247" i="21" s="1"/>
  <c r="BL1248" i="21" s="1"/>
  <c r="BL1249" i="21" s="1"/>
  <c r="BL1250" i="21" s="1"/>
  <c r="BL1251" i="21" s="1"/>
  <c r="BL1252" i="21" s="1"/>
  <c r="BL1253" i="21" s="1"/>
  <c r="BL1254" i="21" s="1"/>
  <c r="BL1255" i="21" s="1"/>
  <c r="BL1256" i="21" s="1"/>
  <c r="BL1257" i="21" s="1"/>
  <c r="BL1258" i="21" s="1"/>
  <c r="BL1259" i="21" s="1"/>
  <c r="BL1260" i="21" s="1"/>
  <c r="BL1261" i="21" s="1"/>
  <c r="BL1262" i="21" s="1"/>
  <c r="BL1263" i="21" s="1"/>
  <c r="BL1264" i="21" s="1"/>
  <c r="BL1265" i="21" s="1"/>
  <c r="BL1266" i="21" s="1"/>
  <c r="BL1267" i="21" s="1"/>
  <c r="BL1268" i="21" s="1"/>
  <c r="BL1269" i="21" s="1"/>
  <c r="BL1270" i="21" s="1"/>
  <c r="BL1271" i="21" s="1"/>
  <c r="BL1272" i="21" s="1"/>
  <c r="BL1273" i="21" s="1"/>
  <c r="BL1274" i="21" s="1"/>
  <c r="BL1275" i="21" s="1"/>
  <c r="BL1276" i="21" s="1"/>
  <c r="BL1277" i="21" s="1"/>
  <c r="BL1278" i="21" s="1"/>
  <c r="BL1279" i="21" s="1"/>
  <c r="BL1280" i="21" s="1"/>
  <c r="BL1281" i="21" s="1"/>
  <c r="BL1282" i="21" s="1"/>
  <c r="BL1283" i="21" s="1"/>
  <c r="BL1284" i="21" s="1"/>
  <c r="BL1285" i="21" s="1"/>
  <c r="BL1286" i="21" s="1"/>
  <c r="BL1287" i="21" s="1"/>
  <c r="BL1288" i="21" s="1"/>
  <c r="BL1289" i="21" s="1"/>
  <c r="BL1290" i="21" s="1"/>
  <c r="BL1291" i="21" s="1"/>
  <c r="BL1292" i="21" s="1"/>
  <c r="BL1293" i="21" s="1"/>
  <c r="BL1294" i="21" s="1"/>
  <c r="BL1295" i="21" s="1"/>
  <c r="BL1296" i="21" s="1"/>
  <c r="BL1297" i="21" s="1"/>
  <c r="BL1298" i="21" s="1"/>
  <c r="BL1299" i="21" s="1"/>
  <c r="BL1300" i="21" s="1"/>
  <c r="BL1301" i="21" s="1"/>
  <c r="BL1302" i="21" s="1"/>
  <c r="BL1303" i="21" s="1"/>
  <c r="BL1304" i="21" s="1"/>
  <c r="BL1305" i="21" s="1"/>
  <c r="BL1306" i="21" s="1"/>
  <c r="BL1307" i="21" s="1"/>
  <c r="BL1308" i="21" s="1"/>
  <c r="BL1309" i="21" s="1"/>
  <c r="BL1310" i="21" s="1"/>
  <c r="BL1311" i="21" s="1"/>
  <c r="BL1312" i="21" s="1"/>
  <c r="BL1313" i="21" s="1"/>
  <c r="BL1314" i="21" s="1"/>
  <c r="BL1315" i="21" s="1"/>
  <c r="BL1316" i="21" s="1"/>
  <c r="BL1317" i="21" s="1"/>
  <c r="BL1318" i="21" s="1"/>
  <c r="BL1319" i="21" s="1"/>
  <c r="BL1320" i="21" s="1"/>
  <c r="BL1321" i="21" s="1"/>
  <c r="BL1322" i="21" s="1"/>
  <c r="BL1323" i="21" s="1"/>
  <c r="BL1324" i="21" s="1"/>
  <c r="BL1325" i="21" s="1"/>
  <c r="BL1326" i="21" s="1"/>
  <c r="BL1327" i="21" s="1"/>
  <c r="BL1328" i="21" s="1"/>
  <c r="BL1329" i="21" s="1"/>
  <c r="BL1330" i="21" s="1"/>
  <c r="BL1331" i="21" s="1"/>
  <c r="BL1332" i="21" s="1"/>
  <c r="BL1333" i="21" s="1"/>
  <c r="BL1334" i="21" s="1"/>
  <c r="BL1335" i="21" s="1"/>
  <c r="BL1336" i="21" s="1"/>
  <c r="BL1337" i="21" s="1"/>
  <c r="BL1338" i="21" s="1"/>
  <c r="BL1339" i="21" s="1"/>
  <c r="BL1340" i="21" s="1"/>
  <c r="BL1341" i="21" s="1"/>
  <c r="BL1342" i="21" s="1"/>
  <c r="BL1343" i="21" s="1"/>
  <c r="BL1344" i="21" s="1"/>
  <c r="BL1345" i="21" s="1"/>
  <c r="BL1346" i="21" s="1"/>
  <c r="BL1347" i="21" s="1"/>
  <c r="BL1348" i="21" s="1"/>
  <c r="BL1349" i="21" s="1"/>
  <c r="BL1350" i="21" s="1"/>
  <c r="BL1351" i="21" s="1"/>
  <c r="BL1352" i="21" s="1"/>
  <c r="BL1353" i="21" s="1"/>
  <c r="BL1354" i="21" s="1"/>
  <c r="BL1355" i="21" s="1"/>
  <c r="BL1356" i="21" s="1"/>
  <c r="BL1357" i="21" s="1"/>
  <c r="BL1358" i="21" s="1"/>
  <c r="BL1359" i="21" s="1"/>
  <c r="BL1360" i="21" s="1"/>
  <c r="BL1361" i="21" s="1"/>
  <c r="BL1362" i="21" s="1"/>
  <c r="BL1363" i="21" s="1"/>
  <c r="BL1364" i="21" s="1"/>
  <c r="BL1365" i="21" s="1"/>
  <c r="BL1366" i="21" s="1"/>
  <c r="BL1367" i="21" s="1"/>
  <c r="BL1368" i="21" s="1"/>
  <c r="BL1369" i="21" s="1"/>
  <c r="BL1370" i="21" s="1"/>
  <c r="BL1371" i="21" s="1"/>
  <c r="BL1372" i="21" s="1"/>
  <c r="BL1373" i="21" s="1"/>
  <c r="BL1374" i="21" s="1"/>
  <c r="BL1375" i="21" s="1"/>
  <c r="BL1376" i="21" s="1"/>
  <c r="BL1377" i="21" s="1"/>
  <c r="BL1378" i="21" s="1"/>
  <c r="BL1379" i="21" s="1"/>
  <c r="BL1380" i="21" s="1"/>
  <c r="BL1381" i="21" s="1"/>
  <c r="BL1382" i="21" s="1"/>
  <c r="BL1383" i="21" s="1"/>
  <c r="BL1384" i="21" s="1"/>
  <c r="BL1385" i="21" s="1"/>
  <c r="BL1386" i="21" s="1"/>
  <c r="BL1387" i="21" s="1"/>
  <c r="BL1388" i="21" s="1"/>
  <c r="BL1389" i="21" s="1"/>
  <c r="BL1390" i="21" s="1"/>
  <c r="BL1391" i="21" s="1"/>
  <c r="BL1392" i="21" s="1"/>
  <c r="BL1393" i="21" s="1"/>
  <c r="BL1394" i="21" s="1"/>
  <c r="BL1395" i="21" s="1"/>
  <c r="BL1396" i="21" s="1"/>
  <c r="BL1397" i="21" s="1"/>
  <c r="BL1398" i="21" s="1"/>
  <c r="BL1399" i="21" s="1"/>
  <c r="BL1400" i="21" s="1"/>
  <c r="BL1401" i="21" s="1"/>
  <c r="BL1402" i="21" s="1"/>
  <c r="BL1403" i="21" s="1"/>
  <c r="BL1404" i="21" s="1"/>
  <c r="BL1405" i="21" s="1"/>
  <c r="BL1406" i="21" s="1"/>
  <c r="BL1407" i="21" s="1"/>
  <c r="BL1408" i="21" s="1"/>
  <c r="BL1409" i="21" s="1"/>
  <c r="BL1410" i="21" s="1"/>
  <c r="BL1411" i="21" s="1"/>
  <c r="BL1412" i="21" s="1"/>
  <c r="BL1413" i="21" s="1"/>
  <c r="BL1414" i="21" s="1"/>
  <c r="BL1415" i="21" s="1"/>
  <c r="BL1416" i="21" s="1"/>
  <c r="BL1417" i="21" s="1"/>
  <c r="BL1418" i="21" s="1"/>
  <c r="BL1419" i="21" s="1"/>
  <c r="BL1420" i="21" s="1"/>
  <c r="BL1421" i="21" s="1"/>
  <c r="BL1422" i="21" s="1"/>
  <c r="BL1423" i="21" s="1"/>
  <c r="BL1424" i="21" s="1"/>
  <c r="BL1425" i="21" s="1"/>
  <c r="BL1426" i="21" s="1"/>
  <c r="BL1427" i="21" s="1"/>
  <c r="BL1428" i="21" s="1"/>
  <c r="BL1429" i="21" s="1"/>
  <c r="BL1430" i="21" s="1"/>
  <c r="BL1431" i="21" s="1"/>
  <c r="BL1432" i="21" s="1"/>
  <c r="BL1433" i="21" s="1"/>
  <c r="BL1434" i="21" s="1"/>
  <c r="BL1435" i="21" s="1"/>
  <c r="BL1436" i="21" s="1"/>
  <c r="BL1437" i="21" s="1"/>
  <c r="BL1438" i="21" s="1"/>
  <c r="BL1439" i="21" s="1"/>
  <c r="BL1440" i="21" s="1"/>
  <c r="BL1441" i="21" s="1"/>
  <c r="BL1442" i="21" s="1"/>
  <c r="BL1443" i="21" s="1"/>
  <c r="BL1444" i="21" s="1"/>
  <c r="BL1445" i="21" s="1"/>
  <c r="BL1446" i="21" s="1"/>
  <c r="BL1447" i="21" s="1"/>
  <c r="BL1448" i="21" s="1"/>
  <c r="BL1449" i="21" s="1"/>
  <c r="BL1450" i="21" s="1"/>
  <c r="BL1451" i="21" s="1"/>
  <c r="BL1452" i="21" s="1"/>
  <c r="BL1453" i="21" s="1"/>
  <c r="BL1454" i="21" s="1"/>
  <c r="BL1455" i="21" s="1"/>
  <c r="BL1456" i="21" s="1"/>
  <c r="BL1457" i="21" s="1"/>
  <c r="BL1458" i="21" s="1"/>
  <c r="BL1459" i="21" s="1"/>
  <c r="BL1460" i="21" s="1"/>
  <c r="BL1461" i="21" s="1"/>
  <c r="BL1462" i="21" s="1"/>
  <c r="BL1463" i="21" s="1"/>
  <c r="BL1464" i="21" s="1"/>
  <c r="BL1465" i="21" s="1"/>
  <c r="BL1466" i="21" s="1"/>
  <c r="BL1467" i="21" s="1"/>
  <c r="BL1468" i="21" s="1"/>
  <c r="BL1469" i="21" s="1"/>
  <c r="BL1470" i="21" s="1"/>
  <c r="BL1471" i="21" s="1"/>
  <c r="BL1472" i="21" s="1"/>
  <c r="BL1473" i="21" s="1"/>
  <c r="BL1474" i="21" s="1"/>
  <c r="BL1475" i="21" s="1"/>
  <c r="BL1476" i="21" s="1"/>
  <c r="BL1477" i="21" s="1"/>
  <c r="BL1478" i="21" s="1"/>
  <c r="BL1479" i="21" s="1"/>
  <c r="BL1480" i="21" s="1"/>
  <c r="BL1481" i="21" s="1"/>
  <c r="BL1482" i="21" s="1"/>
  <c r="BL1483" i="21" s="1"/>
  <c r="BL1484" i="21" s="1"/>
  <c r="BL1485" i="21" s="1"/>
  <c r="BL1486" i="21" s="1"/>
  <c r="BL1487" i="21" s="1"/>
  <c r="BL1488" i="21" s="1"/>
  <c r="BL1489" i="21" s="1"/>
  <c r="BL1490" i="21" s="1"/>
  <c r="BL1491" i="21" s="1"/>
  <c r="BL1492" i="21" s="1"/>
  <c r="BL1493" i="21" s="1"/>
  <c r="BL1494" i="21" s="1"/>
  <c r="BL1495" i="21" s="1"/>
  <c r="BL1496" i="21" s="1"/>
  <c r="BL1497" i="21" s="1"/>
  <c r="BL1498" i="21" s="1"/>
  <c r="BL1499" i="21" s="1"/>
  <c r="BL1500" i="21" s="1"/>
  <c r="BL1501" i="21" s="1"/>
  <c r="BL1502" i="21" s="1"/>
  <c r="BL1503" i="21" s="1"/>
  <c r="BL1504" i="21" s="1"/>
  <c r="BL1505" i="21" s="1"/>
  <c r="BL1506" i="21" s="1"/>
  <c r="BL1507" i="21" s="1"/>
  <c r="BL1508" i="21" s="1"/>
  <c r="BL1509" i="21" s="1"/>
  <c r="BL1510" i="21" s="1"/>
  <c r="BL1511" i="21" s="1"/>
  <c r="BL1512" i="21" s="1"/>
  <c r="BL1513" i="21" s="1"/>
  <c r="AT47" i="21"/>
  <c r="BT48" i="21"/>
  <c r="BT49" i="21" s="1"/>
  <c r="BT50" i="21" s="1"/>
  <c r="BT51" i="21" s="1"/>
  <c r="BT52" i="21" s="1"/>
  <c r="BT53" i="21" s="1"/>
  <c r="BT54" i="21" s="1"/>
  <c r="BT55" i="21" s="1"/>
  <c r="BT56" i="21" s="1"/>
  <c r="BT57" i="21" s="1"/>
  <c r="BT58" i="21" s="1"/>
  <c r="BT59" i="21" s="1"/>
  <c r="BT60" i="21" s="1"/>
  <c r="BT61" i="21" s="1"/>
  <c r="BT62" i="21" s="1"/>
  <c r="BT63" i="21" s="1"/>
  <c r="BT64" i="21" s="1"/>
  <c r="BT65" i="21" s="1"/>
  <c r="BT66" i="21" s="1"/>
  <c r="BT67" i="21" s="1"/>
  <c r="BT68" i="21" s="1"/>
  <c r="BT69" i="21" s="1"/>
  <c r="BT70" i="21" s="1"/>
  <c r="BT71" i="21" s="1"/>
  <c r="BT72" i="21" s="1"/>
  <c r="BT73" i="21" s="1"/>
  <c r="BT74" i="21" s="1"/>
  <c r="BT75" i="21" s="1"/>
  <c r="BT76" i="21" s="1"/>
  <c r="BT77" i="21" s="1"/>
  <c r="BT78" i="21" s="1"/>
  <c r="BT79" i="21" s="1"/>
  <c r="BT80" i="21" s="1"/>
  <c r="BT81" i="21" s="1"/>
  <c r="BT82" i="21" s="1"/>
  <c r="BT83" i="21" s="1"/>
  <c r="BT84" i="21" s="1"/>
  <c r="BT85" i="21" s="1"/>
  <c r="BT86" i="21" s="1"/>
  <c r="BT87" i="21" s="1"/>
  <c r="BT88" i="21" s="1"/>
  <c r="BT89" i="21" s="1"/>
  <c r="BT90" i="21" s="1"/>
  <c r="BT91" i="21" s="1"/>
  <c r="BT92" i="21" s="1"/>
  <c r="BT93" i="21" s="1"/>
  <c r="BT94" i="21" s="1"/>
  <c r="BT95" i="21" s="1"/>
  <c r="BT96" i="21" s="1"/>
  <c r="BT97" i="21" s="1"/>
  <c r="BT98" i="21" s="1"/>
  <c r="BT99" i="21" s="1"/>
  <c r="BT100" i="21" s="1"/>
  <c r="BT101" i="21" s="1"/>
  <c r="BT102" i="21" s="1"/>
  <c r="BT103" i="21" s="1"/>
  <c r="BT104" i="21" s="1"/>
  <c r="BT105" i="21" s="1"/>
  <c r="BT106" i="21" s="1"/>
  <c r="BT107" i="21" s="1"/>
  <c r="BT108" i="21" s="1"/>
  <c r="BT109" i="21" s="1"/>
  <c r="BT110" i="21" s="1"/>
  <c r="BT111" i="21" s="1"/>
  <c r="BT112" i="21" s="1"/>
  <c r="BT113" i="21" s="1"/>
  <c r="BT114" i="21" s="1"/>
  <c r="BT115" i="21" s="1"/>
  <c r="BT116" i="21" s="1"/>
  <c r="BT117" i="21" s="1"/>
  <c r="BT118" i="21" s="1"/>
  <c r="BT119" i="21" s="1"/>
  <c r="BT120" i="21" s="1"/>
  <c r="BT121" i="21" s="1"/>
  <c r="BT122" i="21" s="1"/>
  <c r="BT123" i="21" s="1"/>
  <c r="BT124" i="21" s="1"/>
  <c r="BT125" i="21" s="1"/>
  <c r="BT126" i="21" s="1"/>
  <c r="BT127" i="21" s="1"/>
  <c r="BT128" i="21" s="1"/>
  <c r="BT129" i="21" s="1"/>
  <c r="BT130" i="21" s="1"/>
  <c r="BT131" i="21" s="1"/>
  <c r="BT132" i="21" s="1"/>
  <c r="BT133" i="21" s="1"/>
  <c r="BT134" i="21" s="1"/>
  <c r="BT135" i="21" s="1"/>
  <c r="BT136" i="21" s="1"/>
  <c r="BT137" i="21" s="1"/>
  <c r="BT138" i="21" s="1"/>
  <c r="BT139" i="21" s="1"/>
  <c r="BT140" i="21" s="1"/>
  <c r="BT141" i="21" s="1"/>
  <c r="BT142" i="21" s="1"/>
  <c r="BT143" i="21" s="1"/>
  <c r="BT144" i="21" s="1"/>
  <c r="BT145" i="21" s="1"/>
  <c r="BT146" i="21" s="1"/>
  <c r="BT147" i="21" s="1"/>
  <c r="BT148" i="21" s="1"/>
  <c r="BT149" i="21" s="1"/>
  <c r="BT150" i="21" s="1"/>
  <c r="BT151" i="21" s="1"/>
  <c r="BT152" i="21" s="1"/>
  <c r="BT153" i="21" s="1"/>
  <c r="BT154" i="21" s="1"/>
  <c r="BT155" i="21" s="1"/>
  <c r="BT156" i="21" s="1"/>
  <c r="BT157" i="21" s="1"/>
  <c r="BT158" i="21" s="1"/>
  <c r="BT159" i="21" s="1"/>
  <c r="BT160" i="21" s="1"/>
  <c r="BT161" i="21" s="1"/>
  <c r="BT162" i="21" s="1"/>
  <c r="BT163" i="21" s="1"/>
  <c r="BT164" i="21" s="1"/>
  <c r="BT165" i="21" s="1"/>
  <c r="BT166" i="21" s="1"/>
  <c r="BT167" i="21" s="1"/>
  <c r="BT168" i="21" s="1"/>
  <c r="BT169" i="21" s="1"/>
  <c r="BT170" i="21" s="1"/>
  <c r="BT171" i="21" s="1"/>
  <c r="BT172" i="21" s="1"/>
  <c r="BT173" i="21" s="1"/>
  <c r="BT174" i="21" s="1"/>
  <c r="BT175" i="21" s="1"/>
  <c r="BT176" i="21" s="1"/>
  <c r="BT177" i="21" s="1"/>
  <c r="BT178" i="21" s="1"/>
  <c r="BT179" i="21" s="1"/>
  <c r="BT180" i="21" s="1"/>
  <c r="BT181" i="21" s="1"/>
  <c r="BT182" i="21" s="1"/>
  <c r="BT183" i="21" s="1"/>
  <c r="BT184" i="21" s="1"/>
  <c r="BT185" i="21" s="1"/>
  <c r="BT186" i="21" s="1"/>
  <c r="BT187" i="21" s="1"/>
  <c r="BT188" i="21" s="1"/>
  <c r="BT189" i="21" s="1"/>
  <c r="BT190" i="21" s="1"/>
  <c r="BT191" i="21" s="1"/>
  <c r="BT192" i="21" s="1"/>
  <c r="BT193" i="21" s="1"/>
  <c r="BT194" i="21" s="1"/>
  <c r="BT195" i="21" s="1"/>
  <c r="BT196" i="21" s="1"/>
  <c r="BT197" i="21" s="1"/>
  <c r="BT198" i="21" s="1"/>
  <c r="BT199" i="21" s="1"/>
  <c r="BT200" i="21" s="1"/>
  <c r="BT201" i="21" s="1"/>
  <c r="BT202" i="21" s="1"/>
  <c r="BT203" i="21" s="1"/>
  <c r="BT204" i="21" s="1"/>
  <c r="BT205" i="21" s="1"/>
  <c r="BT206" i="21" s="1"/>
  <c r="BT207" i="21" s="1"/>
  <c r="BT208" i="21" s="1"/>
  <c r="BT209" i="21" s="1"/>
  <c r="BT210" i="21" s="1"/>
  <c r="BT211" i="21" s="1"/>
  <c r="BT212" i="21" s="1"/>
  <c r="BT213" i="21" s="1"/>
  <c r="BT214" i="21" s="1"/>
  <c r="BT215" i="21" s="1"/>
  <c r="BT216" i="21" s="1"/>
  <c r="BT217" i="21" s="1"/>
  <c r="BT218" i="21" s="1"/>
  <c r="BT219" i="21" s="1"/>
  <c r="BT220" i="21" s="1"/>
  <c r="BT221" i="21" s="1"/>
  <c r="BT222" i="21" s="1"/>
  <c r="BT223" i="21" s="1"/>
  <c r="BT224" i="21" s="1"/>
  <c r="BT225" i="21" s="1"/>
  <c r="BT226" i="21" s="1"/>
  <c r="BT227" i="21" s="1"/>
  <c r="BT228" i="21" s="1"/>
  <c r="BT229" i="21" s="1"/>
  <c r="BT230" i="21" s="1"/>
  <c r="BT231" i="21" s="1"/>
  <c r="BT232" i="21" s="1"/>
  <c r="BT233" i="21" s="1"/>
  <c r="BT234" i="21" s="1"/>
  <c r="BT235" i="21" s="1"/>
  <c r="BT236" i="21" s="1"/>
  <c r="BT237" i="21" s="1"/>
  <c r="BT238" i="21" s="1"/>
  <c r="BT239" i="21" s="1"/>
  <c r="BT240" i="21" s="1"/>
  <c r="BT241" i="21" s="1"/>
  <c r="BT242" i="21" s="1"/>
  <c r="BT243" i="21" s="1"/>
  <c r="BT244" i="21" s="1"/>
  <c r="BT245" i="21" s="1"/>
  <c r="BT246" i="21" s="1"/>
  <c r="BT247" i="21" s="1"/>
  <c r="BT248" i="21" s="1"/>
  <c r="BT249" i="21" s="1"/>
  <c r="BT250" i="21" s="1"/>
  <c r="BT251" i="21" s="1"/>
  <c r="BT252" i="21" s="1"/>
  <c r="BT253" i="21" s="1"/>
  <c r="BT254" i="21" s="1"/>
  <c r="BT255" i="21" s="1"/>
  <c r="BT256" i="21" s="1"/>
  <c r="BT257" i="21" s="1"/>
  <c r="BT258" i="21" s="1"/>
  <c r="BT259" i="21" s="1"/>
  <c r="BT260" i="21" s="1"/>
  <c r="BT261" i="21" s="1"/>
  <c r="BT262" i="21" s="1"/>
  <c r="BT263" i="21" s="1"/>
  <c r="BT264" i="21" s="1"/>
  <c r="BT265" i="21" s="1"/>
  <c r="BT266" i="21" s="1"/>
  <c r="BT267" i="21" s="1"/>
  <c r="BT268" i="21" s="1"/>
  <c r="BT269" i="21" s="1"/>
  <c r="BT270" i="21" s="1"/>
  <c r="BT271" i="21" s="1"/>
  <c r="BT272" i="21" s="1"/>
  <c r="BT273" i="21" s="1"/>
  <c r="BT274" i="21" s="1"/>
  <c r="BT275" i="21" s="1"/>
  <c r="BT276" i="21" s="1"/>
  <c r="BT277" i="21" s="1"/>
  <c r="BT278" i="21" s="1"/>
  <c r="BT279" i="21" s="1"/>
  <c r="BT280" i="21" s="1"/>
  <c r="BT281" i="21" s="1"/>
  <c r="BT282" i="21" s="1"/>
  <c r="BT283" i="21" s="1"/>
  <c r="BT284" i="21" s="1"/>
  <c r="BT285" i="21" s="1"/>
  <c r="BT286" i="21" s="1"/>
  <c r="BT287" i="21" s="1"/>
  <c r="BT288" i="21" s="1"/>
  <c r="BT289" i="21" s="1"/>
  <c r="BT290" i="21" s="1"/>
  <c r="BT291" i="21" s="1"/>
  <c r="BT292" i="21" s="1"/>
  <c r="BT293" i="21" s="1"/>
  <c r="BT294" i="21" s="1"/>
  <c r="BT295" i="21" s="1"/>
  <c r="BT296" i="21" s="1"/>
  <c r="BT297" i="21" s="1"/>
  <c r="BT298" i="21" s="1"/>
  <c r="BT299" i="21" s="1"/>
  <c r="BT300" i="21" s="1"/>
  <c r="BT301" i="21" s="1"/>
  <c r="BT302" i="21" s="1"/>
  <c r="BT303" i="21" s="1"/>
  <c r="BT304" i="21" s="1"/>
  <c r="BT305" i="21" s="1"/>
  <c r="BT306" i="21" s="1"/>
  <c r="BT307" i="21" s="1"/>
  <c r="BT308" i="21" s="1"/>
  <c r="BT309" i="21" s="1"/>
  <c r="BT310" i="21" s="1"/>
  <c r="BT311" i="21" s="1"/>
  <c r="BT312" i="21" s="1"/>
  <c r="BT313" i="21" s="1"/>
  <c r="BT314" i="21" s="1"/>
  <c r="BT315" i="21" s="1"/>
  <c r="BT316" i="21" s="1"/>
  <c r="BT317" i="21" s="1"/>
  <c r="BT318" i="21" s="1"/>
  <c r="BT319" i="21" s="1"/>
  <c r="BT320" i="21" s="1"/>
  <c r="BT321" i="21" s="1"/>
  <c r="BT322" i="21" s="1"/>
  <c r="BT323" i="21" s="1"/>
  <c r="BT324" i="21" s="1"/>
  <c r="BT325" i="21" s="1"/>
  <c r="BT326" i="21" s="1"/>
  <c r="BT327" i="21" s="1"/>
  <c r="BT328" i="21" s="1"/>
  <c r="BT329" i="21" s="1"/>
  <c r="BT330" i="21" s="1"/>
  <c r="BT331" i="21" s="1"/>
  <c r="BT332" i="21" s="1"/>
  <c r="BT333" i="21" s="1"/>
  <c r="BT334" i="21" s="1"/>
  <c r="BT335" i="21" s="1"/>
  <c r="BT336" i="21" s="1"/>
  <c r="BT337" i="21" s="1"/>
  <c r="BT338" i="21" s="1"/>
  <c r="BT339" i="21" s="1"/>
  <c r="BT340" i="21" s="1"/>
  <c r="BT341" i="21" s="1"/>
  <c r="BT342" i="21" s="1"/>
  <c r="BT343" i="21" s="1"/>
  <c r="BT344" i="21" s="1"/>
  <c r="BT345" i="21" s="1"/>
  <c r="BT346" i="21" s="1"/>
  <c r="BT347" i="21" s="1"/>
  <c r="BT348" i="21" s="1"/>
  <c r="BT349" i="21" s="1"/>
  <c r="BT350" i="21" s="1"/>
  <c r="BT351" i="21" s="1"/>
  <c r="BT352" i="21" s="1"/>
  <c r="BT353" i="21" s="1"/>
  <c r="BT354" i="21" s="1"/>
  <c r="BT355" i="21" s="1"/>
  <c r="BT356" i="21" s="1"/>
  <c r="BT357" i="21" s="1"/>
  <c r="BT358" i="21" s="1"/>
  <c r="BT359" i="21" s="1"/>
  <c r="BT360" i="21" s="1"/>
  <c r="BT361" i="21" s="1"/>
  <c r="BT362" i="21" s="1"/>
  <c r="BT363" i="21" s="1"/>
  <c r="BT364" i="21" s="1"/>
  <c r="BT365" i="21" s="1"/>
  <c r="BT366" i="21" s="1"/>
  <c r="BT367" i="21" s="1"/>
  <c r="BT368" i="21" s="1"/>
  <c r="BT369" i="21" s="1"/>
  <c r="BT370" i="21" s="1"/>
  <c r="BT371" i="21" s="1"/>
  <c r="BT372" i="21" s="1"/>
  <c r="BT373" i="21" s="1"/>
  <c r="BT374" i="21" s="1"/>
  <c r="BT375" i="21" s="1"/>
  <c r="BT376" i="21" s="1"/>
  <c r="BT377" i="21" s="1"/>
  <c r="BT378" i="21" s="1"/>
  <c r="BT379" i="21" s="1"/>
  <c r="BT380" i="21" s="1"/>
  <c r="BT381" i="21" s="1"/>
  <c r="BT382" i="21" s="1"/>
  <c r="BT383" i="21" s="1"/>
  <c r="BT384" i="21" s="1"/>
  <c r="BT385" i="21" s="1"/>
  <c r="BT386" i="21" s="1"/>
  <c r="BT387" i="21" s="1"/>
  <c r="BT388" i="21" s="1"/>
  <c r="BT389" i="21" s="1"/>
  <c r="BT390" i="21" s="1"/>
  <c r="BT391" i="21" s="1"/>
  <c r="BT392" i="21" s="1"/>
  <c r="BT393" i="21" s="1"/>
  <c r="BT394" i="21" s="1"/>
  <c r="BT395" i="21" s="1"/>
  <c r="BT396" i="21" s="1"/>
  <c r="BT397" i="21" s="1"/>
  <c r="BT398" i="21" s="1"/>
  <c r="BT399" i="21" s="1"/>
  <c r="BT400" i="21" s="1"/>
  <c r="BT401" i="21" s="1"/>
  <c r="BT402" i="21" s="1"/>
  <c r="BT403" i="21" s="1"/>
  <c r="BT404" i="21" s="1"/>
  <c r="BT405" i="21" s="1"/>
  <c r="BT406" i="21" s="1"/>
  <c r="BT407" i="21" s="1"/>
  <c r="BT408" i="21" s="1"/>
  <c r="BT409" i="21" s="1"/>
  <c r="BT410" i="21" s="1"/>
  <c r="BT411" i="21" s="1"/>
  <c r="BT412" i="21" s="1"/>
  <c r="BT413" i="21" s="1"/>
  <c r="BT414" i="21" s="1"/>
  <c r="BT415" i="21" s="1"/>
  <c r="BT416" i="21" s="1"/>
  <c r="BT417" i="21" s="1"/>
  <c r="BT418" i="21" s="1"/>
  <c r="BT419" i="21" s="1"/>
  <c r="BT420" i="21" s="1"/>
  <c r="BT421" i="21" s="1"/>
  <c r="BT422" i="21" s="1"/>
  <c r="BT423" i="21" s="1"/>
  <c r="BT424" i="21" s="1"/>
  <c r="BT425" i="21" s="1"/>
  <c r="BT426" i="21" s="1"/>
  <c r="BT427" i="21" s="1"/>
  <c r="BT428" i="21" s="1"/>
  <c r="BT429" i="21" s="1"/>
  <c r="BT430" i="21" s="1"/>
  <c r="BT431" i="21" s="1"/>
  <c r="BT432" i="21" s="1"/>
  <c r="BT433" i="21" s="1"/>
  <c r="BT434" i="21" s="1"/>
  <c r="BT435" i="21" s="1"/>
  <c r="BT436" i="21" s="1"/>
  <c r="BT437" i="21" s="1"/>
  <c r="BT438" i="21" s="1"/>
  <c r="BT439" i="21" s="1"/>
  <c r="BT440" i="21" s="1"/>
  <c r="BT441" i="21" s="1"/>
  <c r="BT442" i="21" s="1"/>
  <c r="BT443" i="21" s="1"/>
  <c r="BT444" i="21" s="1"/>
  <c r="BT445" i="21" s="1"/>
  <c r="BT446" i="21" s="1"/>
  <c r="BT447" i="21" s="1"/>
  <c r="BT448" i="21" s="1"/>
  <c r="BT449" i="21" s="1"/>
  <c r="BT450" i="21" s="1"/>
  <c r="BT451" i="21" s="1"/>
  <c r="BT452" i="21" s="1"/>
  <c r="BT453" i="21" s="1"/>
  <c r="BT454" i="21" s="1"/>
  <c r="BT455" i="21" s="1"/>
  <c r="BT456" i="21" s="1"/>
  <c r="BT457" i="21" s="1"/>
  <c r="BT458" i="21" s="1"/>
  <c r="BT459" i="21" s="1"/>
  <c r="BT460" i="21" s="1"/>
  <c r="BT461" i="21" s="1"/>
  <c r="BT462" i="21" s="1"/>
  <c r="BT463" i="21" s="1"/>
  <c r="BT464" i="21" s="1"/>
  <c r="BT465" i="21" s="1"/>
  <c r="BT466" i="21" s="1"/>
  <c r="BT467" i="21" s="1"/>
  <c r="BT468" i="21" s="1"/>
  <c r="BT469" i="21" s="1"/>
  <c r="BT470" i="21" s="1"/>
  <c r="BT471" i="21" s="1"/>
  <c r="BT472" i="21" s="1"/>
  <c r="BT473" i="21" s="1"/>
  <c r="BT474" i="21" s="1"/>
  <c r="BT475" i="21" s="1"/>
  <c r="BT476" i="21" s="1"/>
  <c r="BT477" i="21" s="1"/>
  <c r="BT478" i="21" s="1"/>
  <c r="BT479" i="21" s="1"/>
  <c r="BT480" i="21" s="1"/>
  <c r="BT481" i="21" s="1"/>
  <c r="BT482" i="21" s="1"/>
  <c r="BT483" i="21" s="1"/>
  <c r="BT484" i="21" s="1"/>
  <c r="BT485" i="21" s="1"/>
  <c r="BT486" i="21" s="1"/>
  <c r="BT487" i="21" s="1"/>
  <c r="BT488" i="21" s="1"/>
  <c r="BT489" i="21" s="1"/>
  <c r="BT490" i="21" s="1"/>
  <c r="BT491" i="21" s="1"/>
  <c r="BT492" i="21" s="1"/>
  <c r="BT493" i="21" s="1"/>
  <c r="BT494" i="21" s="1"/>
  <c r="BT495" i="21" s="1"/>
  <c r="BT496" i="21" s="1"/>
  <c r="BT497" i="21" s="1"/>
  <c r="BT498" i="21" s="1"/>
  <c r="BT499" i="21" s="1"/>
  <c r="BT500" i="21" s="1"/>
  <c r="BT501" i="21" s="1"/>
  <c r="BT502" i="21" s="1"/>
  <c r="BT503" i="21" s="1"/>
  <c r="BT504" i="21" s="1"/>
  <c r="BT505" i="21" s="1"/>
  <c r="BT506" i="21" s="1"/>
  <c r="BT507" i="21" s="1"/>
  <c r="BT508" i="21" s="1"/>
  <c r="BT509" i="21" s="1"/>
  <c r="BT510" i="21" s="1"/>
  <c r="BT511" i="21" s="1"/>
  <c r="BT512" i="21" s="1"/>
  <c r="BT513" i="21" s="1"/>
  <c r="BT514" i="21" s="1"/>
  <c r="BT515" i="21" s="1"/>
  <c r="BT516" i="21" s="1"/>
  <c r="BT517" i="21" s="1"/>
  <c r="BT518" i="21" s="1"/>
  <c r="BT519" i="21" s="1"/>
  <c r="BT520" i="21" s="1"/>
  <c r="BT521" i="21" s="1"/>
  <c r="BT522" i="21" s="1"/>
  <c r="BT523" i="21" s="1"/>
  <c r="BT524" i="21" s="1"/>
  <c r="BT525" i="21" s="1"/>
  <c r="BT526" i="21" s="1"/>
  <c r="BT527" i="21" s="1"/>
  <c r="BT528" i="21" s="1"/>
  <c r="BT529" i="21" s="1"/>
  <c r="BT530" i="21" s="1"/>
  <c r="BT531" i="21" s="1"/>
  <c r="BT532" i="21" s="1"/>
  <c r="BT533" i="21" s="1"/>
  <c r="BT534" i="21" s="1"/>
  <c r="BT535" i="21" s="1"/>
  <c r="BT536" i="21" s="1"/>
  <c r="BT537" i="21" s="1"/>
  <c r="BT538" i="21" s="1"/>
  <c r="BT539" i="21" s="1"/>
  <c r="BT540" i="21" s="1"/>
  <c r="BT541" i="21" s="1"/>
  <c r="BT542" i="21" s="1"/>
  <c r="BT543" i="21" s="1"/>
  <c r="BT544" i="21" s="1"/>
  <c r="BT545" i="21" s="1"/>
  <c r="BT546" i="21" s="1"/>
  <c r="BT547" i="21" s="1"/>
  <c r="BT548" i="21" s="1"/>
  <c r="BT549" i="21" s="1"/>
  <c r="BT550" i="21" s="1"/>
  <c r="BT551" i="21" s="1"/>
  <c r="BT552" i="21" s="1"/>
  <c r="BT553" i="21" s="1"/>
  <c r="BT554" i="21" s="1"/>
  <c r="BT555" i="21" s="1"/>
  <c r="BT556" i="21" s="1"/>
  <c r="BT557" i="21" s="1"/>
  <c r="BT558" i="21" s="1"/>
  <c r="BT559" i="21" s="1"/>
  <c r="BT560" i="21" s="1"/>
  <c r="BT561" i="21" s="1"/>
  <c r="BT562" i="21" s="1"/>
  <c r="BT563" i="21" s="1"/>
  <c r="BT564" i="21" s="1"/>
  <c r="BT565" i="21" s="1"/>
  <c r="BT566" i="21" s="1"/>
  <c r="BT567" i="21" s="1"/>
  <c r="BT568" i="21" s="1"/>
  <c r="BT569" i="21" s="1"/>
  <c r="BT570" i="21" s="1"/>
  <c r="BT571" i="21" s="1"/>
  <c r="BT572" i="21" s="1"/>
  <c r="BT573" i="21" s="1"/>
  <c r="BT574" i="21" s="1"/>
  <c r="BT575" i="21" s="1"/>
  <c r="BT576" i="21" s="1"/>
  <c r="BT577" i="21" s="1"/>
  <c r="BT578" i="21" s="1"/>
  <c r="BT579" i="21" s="1"/>
  <c r="BT580" i="21" s="1"/>
  <c r="BT581" i="21" s="1"/>
  <c r="BT582" i="21" s="1"/>
  <c r="BT583" i="21" s="1"/>
  <c r="BT584" i="21" s="1"/>
  <c r="BT585" i="21" s="1"/>
  <c r="BT586" i="21" s="1"/>
  <c r="BT587" i="21" s="1"/>
  <c r="BT588" i="21" s="1"/>
  <c r="BT589" i="21" s="1"/>
  <c r="BT590" i="21" s="1"/>
  <c r="BT591" i="21" s="1"/>
  <c r="BT592" i="21" s="1"/>
  <c r="BT593" i="21" s="1"/>
  <c r="BT594" i="21" s="1"/>
  <c r="BT595" i="21" s="1"/>
  <c r="BT596" i="21" s="1"/>
  <c r="BT597" i="21" s="1"/>
  <c r="BT598" i="21" s="1"/>
  <c r="BT599" i="21" s="1"/>
  <c r="BT600" i="21" s="1"/>
  <c r="BT601" i="21" s="1"/>
  <c r="BT602" i="21" s="1"/>
  <c r="BT603" i="21" s="1"/>
  <c r="BT604" i="21" s="1"/>
  <c r="BT605" i="21" s="1"/>
  <c r="BT606" i="21" s="1"/>
  <c r="BT607" i="21" s="1"/>
  <c r="BT608" i="21" s="1"/>
  <c r="BT609" i="21" s="1"/>
  <c r="BT610" i="21" s="1"/>
  <c r="BT611" i="21" s="1"/>
  <c r="BT612" i="21" s="1"/>
  <c r="BT613" i="21" s="1"/>
  <c r="BT614" i="21" s="1"/>
  <c r="BT615" i="21" s="1"/>
  <c r="BT616" i="21" s="1"/>
  <c r="BT617" i="21" s="1"/>
  <c r="BT618" i="21" s="1"/>
  <c r="BT619" i="21" s="1"/>
  <c r="BT620" i="21" s="1"/>
  <c r="BT621" i="21" s="1"/>
  <c r="BT622" i="21" s="1"/>
  <c r="BT623" i="21" s="1"/>
  <c r="BT624" i="21" s="1"/>
  <c r="BT625" i="21" s="1"/>
  <c r="BT626" i="21" s="1"/>
  <c r="BT627" i="21" s="1"/>
  <c r="BT628" i="21" s="1"/>
  <c r="BT629" i="21" s="1"/>
  <c r="BT630" i="21" s="1"/>
  <c r="BT631" i="21" s="1"/>
  <c r="BT632" i="21" s="1"/>
  <c r="BT633" i="21" s="1"/>
  <c r="BT634" i="21" s="1"/>
  <c r="BT635" i="21" s="1"/>
  <c r="BT636" i="21" s="1"/>
  <c r="BT637" i="21" s="1"/>
  <c r="BT638" i="21" s="1"/>
  <c r="BT639" i="21" s="1"/>
  <c r="BT640" i="21" s="1"/>
  <c r="BT641" i="21" s="1"/>
  <c r="BT642" i="21" s="1"/>
  <c r="BT643" i="21" s="1"/>
  <c r="BT644" i="21" s="1"/>
  <c r="BT645" i="21" s="1"/>
  <c r="BT646" i="21" s="1"/>
  <c r="BT647" i="21" s="1"/>
  <c r="BT648" i="21" s="1"/>
  <c r="BT649" i="21" s="1"/>
  <c r="BT650" i="21" s="1"/>
  <c r="BT651" i="21" s="1"/>
  <c r="BT652" i="21" s="1"/>
  <c r="BT653" i="21" s="1"/>
  <c r="BT654" i="21" s="1"/>
  <c r="BT655" i="21" s="1"/>
  <c r="BT656" i="21" s="1"/>
  <c r="BT657" i="21" s="1"/>
  <c r="BT658" i="21" s="1"/>
  <c r="BT659" i="21" s="1"/>
  <c r="BT660" i="21" s="1"/>
  <c r="BT661" i="21" s="1"/>
  <c r="BT662" i="21" s="1"/>
  <c r="BT663" i="21" s="1"/>
  <c r="BT664" i="21" s="1"/>
  <c r="BT665" i="21" s="1"/>
  <c r="BT666" i="21" s="1"/>
  <c r="BT667" i="21" s="1"/>
  <c r="BT668" i="21" s="1"/>
  <c r="BT669" i="21" s="1"/>
  <c r="BT670" i="21" s="1"/>
  <c r="BT671" i="21" s="1"/>
  <c r="BT672" i="21" s="1"/>
  <c r="BT673" i="21" s="1"/>
  <c r="BT674" i="21" s="1"/>
  <c r="BT675" i="21" s="1"/>
  <c r="BT676" i="21" s="1"/>
  <c r="BT677" i="21" s="1"/>
  <c r="BT678" i="21" s="1"/>
  <c r="BT679" i="21" s="1"/>
  <c r="BT680" i="21" s="1"/>
  <c r="BT681" i="21" s="1"/>
  <c r="BT682" i="21" s="1"/>
  <c r="BT683" i="21" s="1"/>
  <c r="BT684" i="21" s="1"/>
  <c r="BT685" i="21" s="1"/>
  <c r="BT686" i="21" s="1"/>
  <c r="BT687" i="21" s="1"/>
  <c r="BT688" i="21" s="1"/>
  <c r="BT689" i="21" s="1"/>
  <c r="BT690" i="21" s="1"/>
  <c r="BT691" i="21" s="1"/>
  <c r="BT692" i="21" s="1"/>
  <c r="BT693" i="21" s="1"/>
  <c r="BT694" i="21" s="1"/>
  <c r="BT695" i="21" s="1"/>
  <c r="BT696" i="21" s="1"/>
  <c r="BT697" i="21" s="1"/>
  <c r="BT698" i="21" s="1"/>
  <c r="BT699" i="21" s="1"/>
  <c r="BT700" i="21" s="1"/>
  <c r="BT701" i="21" s="1"/>
  <c r="BT702" i="21" s="1"/>
  <c r="BT703" i="21" s="1"/>
  <c r="BT704" i="21" s="1"/>
  <c r="BT705" i="21" s="1"/>
  <c r="BT706" i="21" s="1"/>
  <c r="BT707" i="21" s="1"/>
  <c r="BT708" i="21" s="1"/>
  <c r="BT709" i="21" s="1"/>
  <c r="BT710" i="21" s="1"/>
  <c r="BT711" i="21" s="1"/>
  <c r="BT712" i="21" s="1"/>
  <c r="BT713" i="21" s="1"/>
  <c r="BT714" i="21" s="1"/>
  <c r="BT715" i="21" s="1"/>
  <c r="BT716" i="21" s="1"/>
  <c r="BT717" i="21" s="1"/>
  <c r="BT718" i="21" s="1"/>
  <c r="BT719" i="21" s="1"/>
  <c r="BT720" i="21" s="1"/>
  <c r="BT721" i="21" s="1"/>
  <c r="BT722" i="21" s="1"/>
  <c r="BT723" i="21" s="1"/>
  <c r="BT724" i="21" s="1"/>
  <c r="BT725" i="21" s="1"/>
  <c r="BT726" i="21" s="1"/>
  <c r="BT727" i="21" s="1"/>
  <c r="BT728" i="21" s="1"/>
  <c r="BT729" i="21" s="1"/>
  <c r="BT730" i="21" s="1"/>
  <c r="BT731" i="21" s="1"/>
  <c r="BT732" i="21" s="1"/>
  <c r="BT733" i="21" s="1"/>
  <c r="BT734" i="21" s="1"/>
  <c r="BT735" i="21" s="1"/>
  <c r="BT736" i="21" s="1"/>
  <c r="BT737" i="21" s="1"/>
  <c r="BT738" i="21" s="1"/>
  <c r="BT739" i="21" s="1"/>
  <c r="BT740" i="21" s="1"/>
  <c r="BT741" i="21" s="1"/>
  <c r="BT742" i="21" s="1"/>
  <c r="BT743" i="21" s="1"/>
  <c r="BT744" i="21" s="1"/>
  <c r="BT745" i="21" s="1"/>
  <c r="BT746" i="21" s="1"/>
  <c r="BT747" i="21" s="1"/>
  <c r="BT748" i="21" s="1"/>
  <c r="BT749" i="21" s="1"/>
  <c r="BT750" i="21" s="1"/>
  <c r="BT751" i="21" s="1"/>
  <c r="BT752" i="21" s="1"/>
  <c r="BT753" i="21" s="1"/>
  <c r="BT754" i="21" s="1"/>
  <c r="BT755" i="21" s="1"/>
  <c r="BT756" i="21" s="1"/>
  <c r="BT757" i="21" s="1"/>
  <c r="BT758" i="21" s="1"/>
  <c r="BT759" i="21" s="1"/>
  <c r="BT760" i="21" s="1"/>
  <c r="BT761" i="21" s="1"/>
  <c r="BT762" i="21" s="1"/>
  <c r="BT763" i="21" s="1"/>
  <c r="BT764" i="21" s="1"/>
  <c r="BT765" i="21" s="1"/>
  <c r="BT766" i="21" s="1"/>
  <c r="BT767" i="21" s="1"/>
  <c r="BT768" i="21" s="1"/>
  <c r="BT769" i="21" s="1"/>
  <c r="BT770" i="21" s="1"/>
  <c r="BT771" i="21" s="1"/>
  <c r="BT772" i="21" s="1"/>
  <c r="BT773" i="21" s="1"/>
  <c r="BT774" i="21" s="1"/>
  <c r="BT775" i="21" s="1"/>
  <c r="BT776" i="21" s="1"/>
  <c r="BT777" i="21" s="1"/>
  <c r="BT778" i="21" s="1"/>
  <c r="BT779" i="21" s="1"/>
  <c r="BT780" i="21" s="1"/>
  <c r="BT781" i="21" s="1"/>
  <c r="BT782" i="21" s="1"/>
  <c r="BT783" i="21" s="1"/>
  <c r="BT784" i="21" s="1"/>
  <c r="BT785" i="21" s="1"/>
  <c r="BT786" i="21" s="1"/>
  <c r="BT787" i="21" s="1"/>
  <c r="BT788" i="21" s="1"/>
  <c r="BT789" i="21" s="1"/>
  <c r="BT790" i="21" s="1"/>
  <c r="BT791" i="21" s="1"/>
  <c r="BT792" i="21" s="1"/>
  <c r="BT793" i="21" s="1"/>
  <c r="BT794" i="21" s="1"/>
  <c r="BT795" i="21" s="1"/>
  <c r="BT796" i="21" s="1"/>
  <c r="BT797" i="21" s="1"/>
  <c r="BT798" i="21" s="1"/>
  <c r="BT799" i="21" s="1"/>
  <c r="BT800" i="21" s="1"/>
  <c r="BT801" i="21" s="1"/>
  <c r="BT802" i="21" s="1"/>
  <c r="BT803" i="21" s="1"/>
  <c r="BT804" i="21" s="1"/>
  <c r="BT805" i="21" s="1"/>
  <c r="BT806" i="21" s="1"/>
  <c r="BT807" i="21" s="1"/>
  <c r="BT808" i="21" s="1"/>
  <c r="BT809" i="21" s="1"/>
  <c r="BT810" i="21" s="1"/>
  <c r="BT811" i="21" s="1"/>
  <c r="BT812" i="21" s="1"/>
  <c r="BT813" i="21" s="1"/>
  <c r="BT814" i="21" s="1"/>
  <c r="BT815" i="21" s="1"/>
  <c r="BT816" i="21" s="1"/>
  <c r="BT817" i="21" s="1"/>
  <c r="BT818" i="21" s="1"/>
  <c r="BT819" i="21" s="1"/>
  <c r="BT820" i="21" s="1"/>
  <c r="BT821" i="21" s="1"/>
  <c r="BT822" i="21" s="1"/>
  <c r="BT823" i="21" s="1"/>
  <c r="BT824" i="21" s="1"/>
  <c r="BT825" i="21" s="1"/>
  <c r="BT826" i="21" s="1"/>
  <c r="BT827" i="21" s="1"/>
  <c r="BT828" i="21" s="1"/>
  <c r="BT829" i="21" s="1"/>
  <c r="BT830" i="21" s="1"/>
  <c r="BT831" i="21" s="1"/>
  <c r="BT832" i="21" s="1"/>
  <c r="BT833" i="21" s="1"/>
  <c r="BT834" i="21" s="1"/>
  <c r="BT835" i="21" s="1"/>
  <c r="BT836" i="21" s="1"/>
  <c r="BT837" i="21" s="1"/>
  <c r="BT838" i="21" s="1"/>
  <c r="BT839" i="21" s="1"/>
  <c r="BT840" i="21" s="1"/>
  <c r="BT841" i="21" s="1"/>
  <c r="BT842" i="21" s="1"/>
  <c r="BT843" i="21" s="1"/>
  <c r="BT844" i="21" s="1"/>
  <c r="BT845" i="21" s="1"/>
  <c r="BT846" i="21" s="1"/>
  <c r="BT847" i="21" s="1"/>
  <c r="BT848" i="21" s="1"/>
  <c r="BT849" i="21" s="1"/>
  <c r="BT850" i="21" s="1"/>
  <c r="BT851" i="21" s="1"/>
  <c r="BT852" i="21" s="1"/>
  <c r="BT853" i="21" s="1"/>
  <c r="BT854" i="21" s="1"/>
  <c r="BT855" i="21" s="1"/>
  <c r="BT856" i="21" s="1"/>
  <c r="BT857" i="21" s="1"/>
  <c r="BT858" i="21" s="1"/>
  <c r="BT859" i="21" s="1"/>
  <c r="BT860" i="21" s="1"/>
  <c r="BT861" i="21" s="1"/>
  <c r="BT862" i="21" s="1"/>
  <c r="BT863" i="21" s="1"/>
  <c r="BT864" i="21" s="1"/>
  <c r="BT865" i="21" s="1"/>
  <c r="BT866" i="21" s="1"/>
  <c r="BT867" i="21" s="1"/>
  <c r="BT868" i="21" s="1"/>
  <c r="BT869" i="21" s="1"/>
  <c r="BT870" i="21" s="1"/>
  <c r="BT871" i="21" s="1"/>
  <c r="BT872" i="21" s="1"/>
  <c r="BT873" i="21" s="1"/>
  <c r="BT874" i="21" s="1"/>
  <c r="BT875" i="21" s="1"/>
  <c r="BT876" i="21" s="1"/>
  <c r="BT877" i="21" s="1"/>
  <c r="BT878" i="21" s="1"/>
  <c r="BT879" i="21" s="1"/>
  <c r="BT880" i="21" s="1"/>
  <c r="BT881" i="21" s="1"/>
  <c r="BT882" i="21" s="1"/>
  <c r="BT883" i="21" s="1"/>
  <c r="BT884" i="21" s="1"/>
  <c r="BT885" i="21" s="1"/>
  <c r="BT886" i="21" s="1"/>
  <c r="BT887" i="21" s="1"/>
  <c r="BT888" i="21" s="1"/>
  <c r="BT889" i="21" s="1"/>
  <c r="BT890" i="21" s="1"/>
  <c r="BT891" i="21" s="1"/>
  <c r="BT892" i="21" s="1"/>
  <c r="BT893" i="21" s="1"/>
  <c r="BT894" i="21" s="1"/>
  <c r="BT895" i="21" s="1"/>
  <c r="BT896" i="21" s="1"/>
  <c r="BT897" i="21" s="1"/>
  <c r="BT898" i="21" s="1"/>
  <c r="BT899" i="21" s="1"/>
  <c r="BT900" i="21" s="1"/>
  <c r="BT901" i="21" s="1"/>
  <c r="BT902" i="21" s="1"/>
  <c r="BT903" i="21" s="1"/>
  <c r="BT904" i="21" s="1"/>
  <c r="BT905" i="21" s="1"/>
  <c r="BT906" i="21" s="1"/>
  <c r="BT907" i="21" s="1"/>
  <c r="BT908" i="21" s="1"/>
  <c r="BT909" i="21" s="1"/>
  <c r="BT910" i="21" s="1"/>
  <c r="BT911" i="21" s="1"/>
  <c r="BT912" i="21" s="1"/>
  <c r="BT913" i="21" s="1"/>
  <c r="BT914" i="21" s="1"/>
  <c r="BT915" i="21" s="1"/>
  <c r="BT916" i="21" s="1"/>
  <c r="BT917" i="21" s="1"/>
  <c r="BT918" i="21" s="1"/>
  <c r="BT919" i="21" s="1"/>
  <c r="BT920" i="21" s="1"/>
  <c r="BT921" i="21" s="1"/>
  <c r="BT922" i="21" s="1"/>
  <c r="BT923" i="21" s="1"/>
  <c r="BT924" i="21" s="1"/>
  <c r="BT925" i="21" s="1"/>
  <c r="BT926" i="21" s="1"/>
  <c r="BT927" i="21" s="1"/>
  <c r="BT928" i="21" s="1"/>
  <c r="BT929" i="21" s="1"/>
  <c r="BT930" i="21" s="1"/>
  <c r="BT931" i="21" s="1"/>
  <c r="BT932" i="21" s="1"/>
  <c r="BT933" i="21" s="1"/>
  <c r="BT934" i="21" s="1"/>
  <c r="BT935" i="21" s="1"/>
  <c r="BT936" i="21" s="1"/>
  <c r="BT937" i="21" s="1"/>
  <c r="BT938" i="21" s="1"/>
  <c r="BT939" i="21" s="1"/>
  <c r="BT940" i="21" s="1"/>
  <c r="BT941" i="21" s="1"/>
  <c r="BT942" i="21" s="1"/>
  <c r="BT943" i="21" s="1"/>
  <c r="BT944" i="21" s="1"/>
  <c r="BT945" i="21" s="1"/>
  <c r="BT946" i="21" s="1"/>
  <c r="BT947" i="21" s="1"/>
  <c r="BT948" i="21" s="1"/>
  <c r="BT949" i="21" s="1"/>
  <c r="BT950" i="21" s="1"/>
  <c r="BT951" i="21" s="1"/>
  <c r="BT952" i="21" s="1"/>
  <c r="BT953" i="21" s="1"/>
  <c r="BT954" i="21" s="1"/>
  <c r="BT955" i="21" s="1"/>
  <c r="BT956" i="21" s="1"/>
  <c r="BT957" i="21" s="1"/>
  <c r="BT958" i="21" s="1"/>
  <c r="BT959" i="21" s="1"/>
  <c r="BT960" i="21" s="1"/>
  <c r="BT961" i="21" s="1"/>
  <c r="BT962" i="21" s="1"/>
  <c r="BT963" i="21" s="1"/>
  <c r="BT964" i="21" s="1"/>
  <c r="BT965" i="21" s="1"/>
  <c r="BT966" i="21" s="1"/>
  <c r="BT967" i="21" s="1"/>
  <c r="BT968" i="21" s="1"/>
  <c r="BT969" i="21" s="1"/>
  <c r="BT970" i="21" s="1"/>
  <c r="BT971" i="21" s="1"/>
  <c r="BT972" i="21" s="1"/>
  <c r="BT973" i="21" s="1"/>
  <c r="BT974" i="21" s="1"/>
  <c r="BT975" i="21" s="1"/>
  <c r="BT976" i="21" s="1"/>
  <c r="BT977" i="21" s="1"/>
  <c r="BT978" i="21" s="1"/>
  <c r="BT979" i="21" s="1"/>
  <c r="BT980" i="21" s="1"/>
  <c r="BT981" i="21" s="1"/>
  <c r="BT982" i="21" s="1"/>
  <c r="BT983" i="21" s="1"/>
  <c r="BT984" i="21" s="1"/>
  <c r="BT985" i="21" s="1"/>
  <c r="BT986" i="21" s="1"/>
  <c r="BT987" i="21" s="1"/>
  <c r="BT988" i="21" s="1"/>
  <c r="BT989" i="21" s="1"/>
  <c r="BT990" i="21" s="1"/>
  <c r="BT991" i="21" s="1"/>
  <c r="BT992" i="21" s="1"/>
  <c r="BT993" i="21" s="1"/>
  <c r="BT994" i="21" s="1"/>
  <c r="BT995" i="21" s="1"/>
  <c r="BT996" i="21" s="1"/>
  <c r="BT997" i="21" s="1"/>
  <c r="BT998" i="21" s="1"/>
  <c r="BT999" i="21" s="1"/>
  <c r="BT1000" i="21" s="1"/>
  <c r="BT1001" i="21" s="1"/>
  <c r="BT1002" i="21" s="1"/>
  <c r="BT1003" i="21" s="1"/>
  <c r="BT1004" i="21" s="1"/>
  <c r="BT1005" i="21" s="1"/>
  <c r="BT1006" i="21" s="1"/>
  <c r="BT1007" i="21" s="1"/>
  <c r="BT1008" i="21" s="1"/>
  <c r="BT1009" i="21" s="1"/>
  <c r="BT1010" i="21" s="1"/>
  <c r="BT1011" i="21" s="1"/>
  <c r="BT1012" i="21" s="1"/>
  <c r="BT1013" i="21" s="1"/>
  <c r="BT1014" i="21" s="1"/>
  <c r="BT1015" i="21" s="1"/>
  <c r="BT1016" i="21" s="1"/>
  <c r="BT1017" i="21" s="1"/>
  <c r="BT1018" i="21" s="1"/>
  <c r="BT1019" i="21" s="1"/>
  <c r="BT1020" i="21" s="1"/>
  <c r="BT1021" i="21" s="1"/>
  <c r="BT1022" i="21" s="1"/>
  <c r="BT1023" i="21" s="1"/>
  <c r="BT1024" i="21" s="1"/>
  <c r="BT1025" i="21" s="1"/>
  <c r="BT1026" i="21" s="1"/>
  <c r="BT1027" i="21" s="1"/>
  <c r="BT1028" i="21" s="1"/>
  <c r="BT1029" i="21" s="1"/>
  <c r="BT1030" i="21" s="1"/>
  <c r="BT1031" i="21" s="1"/>
  <c r="BT1032" i="21" s="1"/>
  <c r="BT1033" i="21" s="1"/>
  <c r="BT1034" i="21" s="1"/>
  <c r="BT1035" i="21" s="1"/>
  <c r="BT1036" i="21" s="1"/>
  <c r="BT1037" i="21" s="1"/>
  <c r="BT1038" i="21" s="1"/>
  <c r="BT1039" i="21" s="1"/>
  <c r="BT1040" i="21" s="1"/>
  <c r="BT1041" i="21" s="1"/>
  <c r="BT1042" i="21" s="1"/>
  <c r="BT1043" i="21" s="1"/>
  <c r="BT1044" i="21" s="1"/>
  <c r="BT1045" i="21" s="1"/>
  <c r="BT1046" i="21" s="1"/>
  <c r="BT1047" i="21" s="1"/>
  <c r="BT1048" i="21" s="1"/>
  <c r="BT1049" i="21" s="1"/>
  <c r="BT1050" i="21" s="1"/>
  <c r="BT1051" i="21" s="1"/>
  <c r="BT1052" i="21" s="1"/>
  <c r="BT1053" i="21" s="1"/>
  <c r="BT1054" i="21" s="1"/>
  <c r="BT1055" i="21" s="1"/>
  <c r="BT1056" i="21" s="1"/>
  <c r="BT1057" i="21" s="1"/>
  <c r="BT1058" i="21" s="1"/>
  <c r="BT1059" i="21" s="1"/>
  <c r="BT1060" i="21" s="1"/>
  <c r="BT1061" i="21" s="1"/>
  <c r="BT1062" i="21" s="1"/>
  <c r="BT1063" i="21" s="1"/>
  <c r="BT1064" i="21" s="1"/>
  <c r="BT1065" i="21" s="1"/>
  <c r="BT1066" i="21" s="1"/>
  <c r="BT1067" i="21" s="1"/>
  <c r="BT1068" i="21" s="1"/>
  <c r="BT1069" i="21" s="1"/>
  <c r="BT1070" i="21" s="1"/>
  <c r="BT1071" i="21" s="1"/>
  <c r="BT1072" i="21" s="1"/>
  <c r="BT1073" i="21" s="1"/>
  <c r="BT1074" i="21" s="1"/>
  <c r="BT1075" i="21" s="1"/>
  <c r="BT1076" i="21" s="1"/>
  <c r="BT1077" i="21" s="1"/>
  <c r="BT1078" i="21" s="1"/>
  <c r="BT1079" i="21" s="1"/>
  <c r="BT1080" i="21" s="1"/>
  <c r="BT1081" i="21" s="1"/>
  <c r="BT1082" i="21" s="1"/>
  <c r="BT1083" i="21" s="1"/>
  <c r="BT1084" i="21" s="1"/>
  <c r="BT1085" i="21" s="1"/>
  <c r="BT1086" i="21" s="1"/>
  <c r="BT1087" i="21" s="1"/>
  <c r="BT1088" i="21" s="1"/>
  <c r="BT1089" i="21" s="1"/>
  <c r="BT1090" i="21" s="1"/>
  <c r="BT1091" i="21" s="1"/>
  <c r="BT1092" i="21" s="1"/>
  <c r="BT1093" i="21" s="1"/>
  <c r="BT1094" i="21" s="1"/>
  <c r="BT1095" i="21" s="1"/>
  <c r="BT1096" i="21" s="1"/>
  <c r="BT1097" i="21" s="1"/>
  <c r="BT1098" i="21" s="1"/>
  <c r="BT1099" i="21" s="1"/>
  <c r="BT1100" i="21" s="1"/>
  <c r="BT1101" i="21" s="1"/>
  <c r="BT1102" i="21" s="1"/>
  <c r="BT1103" i="21" s="1"/>
  <c r="BT1104" i="21" s="1"/>
  <c r="BT1105" i="21" s="1"/>
  <c r="BT1106" i="21" s="1"/>
  <c r="BT1107" i="21" s="1"/>
  <c r="BT1108" i="21" s="1"/>
  <c r="BT1109" i="21" s="1"/>
  <c r="BT1110" i="21" s="1"/>
  <c r="BT1111" i="21" s="1"/>
  <c r="BT1112" i="21" s="1"/>
  <c r="BT1113" i="21" s="1"/>
  <c r="BT1114" i="21" s="1"/>
  <c r="BT1115" i="21" s="1"/>
  <c r="BT1116" i="21" s="1"/>
  <c r="BT1117" i="21" s="1"/>
  <c r="BT1118" i="21" s="1"/>
  <c r="BT1119" i="21" s="1"/>
  <c r="BT1120" i="21" s="1"/>
  <c r="BT1121" i="21" s="1"/>
  <c r="BT1122" i="21" s="1"/>
  <c r="BT1123" i="21" s="1"/>
  <c r="BT1124" i="21" s="1"/>
  <c r="BT1125" i="21" s="1"/>
  <c r="BT1126" i="21" s="1"/>
  <c r="BT1127" i="21" s="1"/>
  <c r="BT1128" i="21" s="1"/>
  <c r="BT1129" i="21" s="1"/>
  <c r="BT1130" i="21" s="1"/>
  <c r="BT1131" i="21" s="1"/>
  <c r="BT1132" i="21" s="1"/>
  <c r="BT1133" i="21" s="1"/>
  <c r="BT1134" i="21" s="1"/>
  <c r="BT1135" i="21" s="1"/>
  <c r="BT1136" i="21" s="1"/>
  <c r="BT1137" i="21" s="1"/>
  <c r="BT1138" i="21" s="1"/>
  <c r="BT1139" i="21" s="1"/>
  <c r="BT1140" i="21" s="1"/>
  <c r="BT1141" i="21" s="1"/>
  <c r="BT1142" i="21" s="1"/>
  <c r="BT1143" i="21" s="1"/>
  <c r="BT1144" i="21" s="1"/>
  <c r="BT1145" i="21" s="1"/>
  <c r="BT1146" i="21" s="1"/>
  <c r="BT1147" i="21" s="1"/>
  <c r="BT1148" i="21" s="1"/>
  <c r="BT1149" i="21" s="1"/>
  <c r="BT1150" i="21" s="1"/>
  <c r="BT1151" i="21" s="1"/>
  <c r="BT1152" i="21" s="1"/>
  <c r="BT1153" i="21" s="1"/>
  <c r="BT1154" i="21" s="1"/>
  <c r="BT1155" i="21" s="1"/>
  <c r="BT1156" i="21" s="1"/>
  <c r="BT1157" i="21" s="1"/>
  <c r="BT1158" i="21" s="1"/>
  <c r="BT1159" i="21" s="1"/>
  <c r="BT1160" i="21" s="1"/>
  <c r="BT1161" i="21" s="1"/>
  <c r="BT1162" i="21" s="1"/>
  <c r="BT1163" i="21" s="1"/>
  <c r="BT1164" i="21" s="1"/>
  <c r="BT1165" i="21" s="1"/>
  <c r="BT1166" i="21" s="1"/>
  <c r="BT1167" i="21" s="1"/>
  <c r="BT1168" i="21" s="1"/>
  <c r="BT1169" i="21" s="1"/>
  <c r="BT1170" i="21" s="1"/>
  <c r="BT1171" i="21" s="1"/>
  <c r="BT1172" i="21" s="1"/>
  <c r="BT1173" i="21" s="1"/>
  <c r="BT1174" i="21" s="1"/>
  <c r="BT1175" i="21" s="1"/>
  <c r="BT1176" i="21" s="1"/>
  <c r="BT1177" i="21" s="1"/>
  <c r="BT1178" i="21" s="1"/>
  <c r="BT1179" i="21" s="1"/>
  <c r="BT1180" i="21" s="1"/>
  <c r="BT1181" i="21" s="1"/>
  <c r="BT1182" i="21" s="1"/>
  <c r="BT1183" i="21" s="1"/>
  <c r="BT1184" i="21" s="1"/>
  <c r="BT1185" i="21" s="1"/>
  <c r="BT1186" i="21" s="1"/>
  <c r="BT1187" i="21" s="1"/>
  <c r="BT1188" i="21" s="1"/>
  <c r="BT1189" i="21" s="1"/>
  <c r="BT1190" i="21" s="1"/>
  <c r="BT1191" i="21" s="1"/>
  <c r="BT1192" i="21" s="1"/>
  <c r="BT1193" i="21" s="1"/>
  <c r="BT1194" i="21" s="1"/>
  <c r="BT1195" i="21" s="1"/>
  <c r="BT1196" i="21" s="1"/>
  <c r="BT1197" i="21" s="1"/>
  <c r="BT1198" i="21" s="1"/>
  <c r="BT1199" i="21" s="1"/>
  <c r="BT1200" i="21" s="1"/>
  <c r="BT1201" i="21" s="1"/>
  <c r="BT1202" i="21" s="1"/>
  <c r="BT1203" i="21" s="1"/>
  <c r="BT1204" i="21" s="1"/>
  <c r="BT1205" i="21" s="1"/>
  <c r="BT1206" i="21" s="1"/>
  <c r="BT1207" i="21" s="1"/>
  <c r="BT1208" i="21" s="1"/>
  <c r="BT1209" i="21" s="1"/>
  <c r="BT1210" i="21" s="1"/>
  <c r="BT1211" i="21" s="1"/>
  <c r="BT1212" i="21" s="1"/>
  <c r="BT1213" i="21" s="1"/>
  <c r="BT1214" i="21" s="1"/>
  <c r="BT1215" i="21" s="1"/>
  <c r="BT1216" i="21" s="1"/>
  <c r="BT1217" i="21" s="1"/>
  <c r="BT1218" i="21" s="1"/>
  <c r="BT1219" i="21" s="1"/>
  <c r="BT1220" i="21" s="1"/>
  <c r="BT1221" i="21" s="1"/>
  <c r="BT1222" i="21" s="1"/>
  <c r="BT1223" i="21" s="1"/>
  <c r="BT1224" i="21" s="1"/>
  <c r="BT1225" i="21" s="1"/>
  <c r="BT1226" i="21" s="1"/>
  <c r="BT1227" i="21" s="1"/>
  <c r="BT1228" i="21" s="1"/>
  <c r="BT1229" i="21" s="1"/>
  <c r="BT1230" i="21" s="1"/>
  <c r="BT1231" i="21" s="1"/>
  <c r="BT1232" i="21" s="1"/>
  <c r="BT1233" i="21" s="1"/>
  <c r="BT1234" i="21" s="1"/>
  <c r="BT1235" i="21" s="1"/>
  <c r="BT1236" i="21" s="1"/>
  <c r="BT1237" i="21" s="1"/>
  <c r="BT1238" i="21" s="1"/>
  <c r="BT1239" i="21" s="1"/>
  <c r="BT1240" i="21" s="1"/>
  <c r="BT1241" i="21" s="1"/>
  <c r="BT1242" i="21" s="1"/>
  <c r="BT1243" i="21" s="1"/>
  <c r="BT1244" i="21" s="1"/>
  <c r="BT1245" i="21" s="1"/>
  <c r="BT1246" i="21" s="1"/>
  <c r="BT1247" i="21" s="1"/>
  <c r="BT1248" i="21" s="1"/>
  <c r="BT1249" i="21" s="1"/>
  <c r="BT1250" i="21" s="1"/>
  <c r="BT1251" i="21" s="1"/>
  <c r="BT1252" i="21" s="1"/>
  <c r="BT1253" i="21" s="1"/>
  <c r="BT1254" i="21" s="1"/>
  <c r="BT1255" i="21" s="1"/>
  <c r="BT1256" i="21" s="1"/>
  <c r="BT1257" i="21" s="1"/>
  <c r="BT1258" i="21" s="1"/>
  <c r="BT1259" i="21" s="1"/>
  <c r="BT1260" i="21" s="1"/>
  <c r="BT1261" i="21" s="1"/>
  <c r="BT1262" i="21" s="1"/>
  <c r="BT1263" i="21" s="1"/>
  <c r="BT1264" i="21" s="1"/>
  <c r="BT1265" i="21" s="1"/>
  <c r="BT1266" i="21" s="1"/>
  <c r="BT1267" i="21" s="1"/>
  <c r="BT1268" i="21" s="1"/>
  <c r="BT1269" i="21" s="1"/>
  <c r="BT1270" i="21" s="1"/>
  <c r="BT1271" i="21" s="1"/>
  <c r="BT1272" i="21" s="1"/>
  <c r="BT1273" i="21" s="1"/>
  <c r="BT1274" i="21" s="1"/>
  <c r="BT1275" i="21" s="1"/>
  <c r="BT1276" i="21" s="1"/>
  <c r="BT1277" i="21" s="1"/>
  <c r="BT1278" i="21" s="1"/>
  <c r="BT1279" i="21" s="1"/>
  <c r="BT1280" i="21" s="1"/>
  <c r="BT1281" i="21" s="1"/>
  <c r="BT1282" i="21" s="1"/>
  <c r="BT1283" i="21" s="1"/>
  <c r="BT1284" i="21" s="1"/>
  <c r="BT1285" i="21" s="1"/>
  <c r="BT1286" i="21" s="1"/>
  <c r="BT1287" i="21" s="1"/>
  <c r="BT1288" i="21" s="1"/>
  <c r="BT1289" i="21" s="1"/>
  <c r="BT1290" i="21" s="1"/>
  <c r="BT1291" i="21" s="1"/>
  <c r="BT1292" i="21" s="1"/>
  <c r="BT1293" i="21" s="1"/>
  <c r="BT1294" i="21" s="1"/>
  <c r="BT1295" i="21" s="1"/>
  <c r="BT1296" i="21" s="1"/>
  <c r="BT1297" i="21" s="1"/>
  <c r="BT1298" i="21" s="1"/>
  <c r="BT1299" i="21" s="1"/>
  <c r="BT1300" i="21" s="1"/>
  <c r="BT1301" i="21" s="1"/>
  <c r="BT1302" i="21" s="1"/>
  <c r="BT1303" i="21" s="1"/>
  <c r="BT1304" i="21" s="1"/>
  <c r="BT1305" i="21" s="1"/>
  <c r="BT1306" i="21" s="1"/>
  <c r="BT1307" i="21" s="1"/>
  <c r="BT1308" i="21" s="1"/>
  <c r="BT1309" i="21" s="1"/>
  <c r="BT1310" i="21" s="1"/>
  <c r="BT1311" i="21" s="1"/>
  <c r="BT1312" i="21" s="1"/>
  <c r="BT1313" i="21" s="1"/>
  <c r="BT1314" i="21" s="1"/>
  <c r="BT1315" i="21" s="1"/>
  <c r="BT1316" i="21" s="1"/>
  <c r="BT1317" i="21" s="1"/>
  <c r="BT1318" i="21" s="1"/>
  <c r="BT1319" i="21" s="1"/>
  <c r="BT1320" i="21" s="1"/>
  <c r="BT1321" i="21" s="1"/>
  <c r="BT1322" i="21" s="1"/>
  <c r="BT1323" i="21" s="1"/>
  <c r="BT1324" i="21" s="1"/>
  <c r="BT1325" i="21" s="1"/>
  <c r="BT1326" i="21" s="1"/>
  <c r="BT1327" i="21" s="1"/>
  <c r="BT1328" i="21" s="1"/>
  <c r="BT1329" i="21" s="1"/>
  <c r="BT1330" i="21" s="1"/>
  <c r="BT1331" i="21" s="1"/>
  <c r="BT1332" i="21" s="1"/>
  <c r="BT1333" i="21" s="1"/>
  <c r="BT1334" i="21" s="1"/>
  <c r="BT1335" i="21" s="1"/>
  <c r="BT1336" i="21" s="1"/>
  <c r="BT1337" i="21" s="1"/>
  <c r="BT1338" i="21" s="1"/>
  <c r="BT1339" i="21" s="1"/>
  <c r="BT1340" i="21" s="1"/>
  <c r="BT1341" i="21" s="1"/>
  <c r="BT1342" i="21" s="1"/>
  <c r="BT1343" i="21" s="1"/>
  <c r="BT1344" i="21" s="1"/>
  <c r="BT1345" i="21" s="1"/>
  <c r="BT1346" i="21" s="1"/>
  <c r="BT1347" i="21" s="1"/>
  <c r="BT1348" i="21" s="1"/>
  <c r="BT1349" i="21" s="1"/>
  <c r="BT1350" i="21" s="1"/>
  <c r="BT1351" i="21" s="1"/>
  <c r="BT1352" i="21" s="1"/>
  <c r="BT1353" i="21" s="1"/>
  <c r="BT1354" i="21" s="1"/>
  <c r="BT1355" i="21" s="1"/>
  <c r="BT1356" i="21" s="1"/>
  <c r="BT1357" i="21" s="1"/>
  <c r="BT1358" i="21" s="1"/>
  <c r="BT1359" i="21" s="1"/>
  <c r="BT1360" i="21" s="1"/>
  <c r="BT1361" i="21" s="1"/>
  <c r="BT1362" i="21" s="1"/>
  <c r="BT1363" i="21" s="1"/>
  <c r="BT1364" i="21" s="1"/>
  <c r="BT1365" i="21" s="1"/>
  <c r="BT1366" i="21" s="1"/>
  <c r="BT1367" i="21" s="1"/>
  <c r="BT1368" i="21" s="1"/>
  <c r="BT1369" i="21" s="1"/>
  <c r="BT1370" i="21" s="1"/>
  <c r="BT1371" i="21" s="1"/>
  <c r="BT1372" i="21" s="1"/>
  <c r="BT1373" i="21" s="1"/>
  <c r="BT1374" i="21" s="1"/>
  <c r="BT1375" i="21" s="1"/>
  <c r="BT1376" i="21" s="1"/>
  <c r="BT1377" i="21" s="1"/>
  <c r="BT1378" i="21" s="1"/>
  <c r="BT1379" i="21" s="1"/>
  <c r="BT1380" i="21" s="1"/>
  <c r="BT1381" i="21" s="1"/>
  <c r="BT1382" i="21" s="1"/>
  <c r="BT1383" i="21" s="1"/>
  <c r="BT1384" i="21" s="1"/>
  <c r="BT1385" i="21" s="1"/>
  <c r="BT1386" i="21" s="1"/>
  <c r="BT1387" i="21" s="1"/>
  <c r="BT1388" i="21" s="1"/>
  <c r="BT1389" i="21" s="1"/>
  <c r="BT1390" i="21" s="1"/>
  <c r="BT1391" i="21" s="1"/>
  <c r="BT1392" i="21" s="1"/>
  <c r="BT1393" i="21" s="1"/>
  <c r="BT1394" i="21" s="1"/>
  <c r="BT1395" i="21" s="1"/>
  <c r="BT1396" i="21" s="1"/>
  <c r="BT1397" i="21" s="1"/>
  <c r="BT1398" i="21" s="1"/>
  <c r="BT1399" i="21" s="1"/>
  <c r="BT1400" i="21" s="1"/>
  <c r="BT1401" i="21" s="1"/>
  <c r="BT1402" i="21" s="1"/>
  <c r="BT1403" i="21" s="1"/>
  <c r="BT1404" i="21" s="1"/>
  <c r="BT1405" i="21" s="1"/>
  <c r="BT1406" i="21" s="1"/>
  <c r="BT1407" i="21" s="1"/>
  <c r="BT1408" i="21" s="1"/>
  <c r="BT1409" i="21" s="1"/>
  <c r="BT1410" i="21" s="1"/>
  <c r="BT1411" i="21" s="1"/>
  <c r="BT1412" i="21" s="1"/>
  <c r="BT1413" i="21" s="1"/>
  <c r="BT1414" i="21" s="1"/>
  <c r="BT1415" i="21" s="1"/>
  <c r="BT1416" i="21" s="1"/>
  <c r="BT1417" i="21" s="1"/>
  <c r="BT1418" i="21" s="1"/>
  <c r="BT1419" i="21" s="1"/>
  <c r="BT1420" i="21" s="1"/>
  <c r="BT1421" i="21" s="1"/>
  <c r="BT1422" i="21" s="1"/>
  <c r="BT1423" i="21" s="1"/>
  <c r="BT1424" i="21" s="1"/>
  <c r="BT1425" i="21" s="1"/>
  <c r="BT1426" i="21" s="1"/>
  <c r="BT1427" i="21" s="1"/>
  <c r="BT1428" i="21" s="1"/>
  <c r="BT1429" i="21" s="1"/>
  <c r="BT1430" i="21" s="1"/>
  <c r="BT1431" i="21" s="1"/>
  <c r="BT1432" i="21" s="1"/>
  <c r="BT1433" i="21" s="1"/>
  <c r="BT1434" i="21" s="1"/>
  <c r="BT1435" i="21" s="1"/>
  <c r="BT1436" i="21" s="1"/>
  <c r="BT1437" i="21" s="1"/>
  <c r="BT1438" i="21" s="1"/>
  <c r="BT1439" i="21" s="1"/>
  <c r="BT1440" i="21" s="1"/>
  <c r="BT1441" i="21" s="1"/>
  <c r="BT1442" i="21" s="1"/>
  <c r="BT1443" i="21" s="1"/>
  <c r="BT1444" i="21" s="1"/>
  <c r="BT1445" i="21" s="1"/>
  <c r="BT1446" i="21" s="1"/>
  <c r="BT1447" i="21" s="1"/>
  <c r="BT1448" i="21" s="1"/>
  <c r="BT1449" i="21" s="1"/>
  <c r="BT1450" i="21" s="1"/>
  <c r="BT1451" i="21" s="1"/>
  <c r="BT1452" i="21" s="1"/>
  <c r="BT1453" i="21" s="1"/>
  <c r="BT1454" i="21" s="1"/>
  <c r="BT1455" i="21" s="1"/>
  <c r="BT1456" i="21" s="1"/>
  <c r="BT1457" i="21" s="1"/>
  <c r="BT1458" i="21" s="1"/>
  <c r="BT1459" i="21" s="1"/>
  <c r="BT1460" i="21" s="1"/>
  <c r="BT1461" i="21" s="1"/>
  <c r="BT1462" i="21" s="1"/>
  <c r="BT1463" i="21" s="1"/>
  <c r="BT1464" i="21" s="1"/>
  <c r="BT1465" i="21" s="1"/>
  <c r="BT1466" i="21" s="1"/>
  <c r="BT1467" i="21" s="1"/>
  <c r="BT1468" i="21" s="1"/>
  <c r="BT1469" i="21" s="1"/>
  <c r="BT1470" i="21" s="1"/>
  <c r="BT1471" i="21" s="1"/>
  <c r="BT1472" i="21" s="1"/>
  <c r="BT1473" i="21" s="1"/>
  <c r="BT1474" i="21" s="1"/>
  <c r="BT1475" i="21" s="1"/>
  <c r="BT1476" i="21" s="1"/>
  <c r="BT1477" i="21" s="1"/>
  <c r="BT1478" i="21" s="1"/>
  <c r="BT1479" i="21" s="1"/>
  <c r="BT1480" i="21" s="1"/>
  <c r="BT1481" i="21" s="1"/>
  <c r="BT1482" i="21" s="1"/>
  <c r="BT1483" i="21" s="1"/>
  <c r="BT1484" i="21" s="1"/>
  <c r="BT1485" i="21" s="1"/>
  <c r="BT1486" i="21" s="1"/>
  <c r="BT1487" i="21" s="1"/>
  <c r="BT1488" i="21" s="1"/>
  <c r="BT1489" i="21" s="1"/>
  <c r="BT1490" i="21" s="1"/>
  <c r="BT1491" i="21" s="1"/>
  <c r="BT1492" i="21" s="1"/>
  <c r="BT1493" i="21" s="1"/>
  <c r="BT1494" i="21" s="1"/>
  <c r="BT1495" i="21" s="1"/>
  <c r="BT1496" i="21" s="1"/>
  <c r="BT1497" i="21" s="1"/>
  <c r="BT1498" i="21" s="1"/>
  <c r="BT1499" i="21" s="1"/>
  <c r="BT1500" i="21" s="1"/>
  <c r="BT1501" i="21" s="1"/>
  <c r="BT1502" i="21" s="1"/>
  <c r="BT1503" i="21" s="1"/>
  <c r="BT1504" i="21" s="1"/>
  <c r="BT1505" i="21" s="1"/>
  <c r="BT1506" i="21" s="1"/>
  <c r="BT1507" i="21" s="1"/>
  <c r="BT1508" i="21" s="1"/>
  <c r="BT1509" i="21" s="1"/>
  <c r="BT1510" i="21" s="1"/>
  <c r="BT1511" i="21" s="1"/>
  <c r="BT1512" i="21" s="1"/>
  <c r="BT1513" i="21" s="1"/>
  <c r="BE47" i="21"/>
  <c r="BE48" i="21" s="1"/>
  <c r="BE49" i="21" s="1"/>
  <c r="BE50" i="21" s="1"/>
  <c r="BE51" i="21" s="1"/>
  <c r="BE52" i="21" s="1"/>
  <c r="BE53" i="21" s="1"/>
  <c r="BE54" i="21" s="1"/>
  <c r="BE55" i="21" s="1"/>
  <c r="BE56" i="21" s="1"/>
  <c r="BE57" i="21" s="1"/>
  <c r="BE58" i="21" s="1"/>
  <c r="BE59" i="21" s="1"/>
  <c r="BE60" i="21" s="1"/>
  <c r="BE61" i="21" s="1"/>
  <c r="BE62" i="21" s="1"/>
  <c r="BE63" i="21" s="1"/>
  <c r="BE64" i="21" s="1"/>
  <c r="BE65" i="21" s="1"/>
  <c r="BE66" i="21" s="1"/>
  <c r="BE67" i="21" s="1"/>
  <c r="BE68" i="21" s="1"/>
  <c r="BE69" i="21" s="1"/>
  <c r="BE70" i="21" s="1"/>
  <c r="BE71" i="21" s="1"/>
  <c r="BE72" i="21" s="1"/>
  <c r="BE73" i="21" s="1"/>
  <c r="BE74" i="21" s="1"/>
  <c r="BE75" i="21" s="1"/>
  <c r="BE76" i="21" s="1"/>
  <c r="BE77" i="21" s="1"/>
  <c r="BE78" i="21" s="1"/>
  <c r="BE79" i="21" s="1"/>
  <c r="BE80" i="21" s="1"/>
  <c r="BE81" i="21" s="1"/>
  <c r="BE82" i="21" s="1"/>
  <c r="BE83" i="21" s="1"/>
  <c r="BE84" i="21" s="1"/>
  <c r="BE85" i="21" s="1"/>
  <c r="BE86" i="21" s="1"/>
  <c r="BE87" i="21" s="1"/>
  <c r="BE88" i="21" s="1"/>
  <c r="BE89" i="21" s="1"/>
  <c r="BE90" i="21" s="1"/>
  <c r="BE91" i="21" s="1"/>
  <c r="BE92" i="21" s="1"/>
  <c r="BE93" i="21" s="1"/>
  <c r="BE94" i="21" s="1"/>
  <c r="BE95" i="21" s="1"/>
  <c r="BE96" i="21" s="1"/>
  <c r="BE97" i="21" s="1"/>
  <c r="BE98" i="21" s="1"/>
  <c r="BE99" i="21" s="1"/>
  <c r="BE100" i="21" s="1"/>
  <c r="BE101" i="21" s="1"/>
  <c r="BE102" i="21" s="1"/>
  <c r="BE103" i="21" s="1"/>
  <c r="BE104" i="21" s="1"/>
  <c r="BE105" i="21" s="1"/>
  <c r="BE106" i="21" s="1"/>
  <c r="BE107" i="21" s="1"/>
  <c r="BE108" i="21" s="1"/>
  <c r="BE109" i="21" s="1"/>
  <c r="BE110" i="21" s="1"/>
  <c r="BE111" i="21" s="1"/>
  <c r="BE112" i="21" s="1"/>
  <c r="BE113" i="21" s="1"/>
  <c r="BE114" i="21" s="1"/>
  <c r="BE115" i="21" s="1"/>
  <c r="BE116" i="21" s="1"/>
  <c r="BE117" i="21" s="1"/>
  <c r="BE118" i="21" s="1"/>
  <c r="BE119" i="21" s="1"/>
  <c r="BE120" i="21" s="1"/>
  <c r="BE121" i="21" s="1"/>
  <c r="BE122" i="21" s="1"/>
  <c r="BE123" i="21" s="1"/>
  <c r="BE124" i="21" s="1"/>
  <c r="BE125" i="21" s="1"/>
  <c r="BE126" i="21" s="1"/>
  <c r="BE127" i="21" s="1"/>
  <c r="BE128" i="21" s="1"/>
  <c r="BE129" i="21" s="1"/>
  <c r="BE130" i="21" s="1"/>
  <c r="BE131" i="21" s="1"/>
  <c r="BE132" i="21" s="1"/>
  <c r="BE133" i="21" s="1"/>
  <c r="BE134" i="21" s="1"/>
  <c r="BE135" i="21" s="1"/>
  <c r="BE136" i="21" s="1"/>
  <c r="BE137" i="21" s="1"/>
  <c r="BE138" i="21" s="1"/>
  <c r="BE139" i="21" s="1"/>
  <c r="BE140" i="21" s="1"/>
  <c r="BE141" i="21" s="1"/>
  <c r="BE142" i="21" s="1"/>
  <c r="BE143" i="21" s="1"/>
  <c r="BE144" i="21" s="1"/>
  <c r="BE145" i="21" s="1"/>
  <c r="BE146" i="21" s="1"/>
  <c r="BE147" i="21" s="1"/>
  <c r="BE148" i="21" s="1"/>
  <c r="BE149" i="21" s="1"/>
  <c r="BE150" i="21" s="1"/>
  <c r="BE151" i="21" s="1"/>
  <c r="BE152" i="21" s="1"/>
  <c r="BE153" i="21" s="1"/>
  <c r="BE154" i="21" s="1"/>
  <c r="BE155" i="21" s="1"/>
  <c r="BE156" i="21" s="1"/>
  <c r="BE157" i="21" s="1"/>
  <c r="BE158" i="21" s="1"/>
  <c r="BE159" i="21" s="1"/>
  <c r="BE160" i="21" s="1"/>
  <c r="BE161" i="21" s="1"/>
  <c r="BE162" i="21" s="1"/>
  <c r="BE163" i="21" s="1"/>
  <c r="BE164" i="21" s="1"/>
  <c r="BE165" i="21" s="1"/>
  <c r="BE166" i="21" s="1"/>
  <c r="BE167" i="21" s="1"/>
  <c r="BE168" i="21" s="1"/>
  <c r="BE169" i="21" s="1"/>
  <c r="BE170" i="21" s="1"/>
  <c r="BE171" i="21" s="1"/>
  <c r="BE172" i="21" s="1"/>
  <c r="BE173" i="21" s="1"/>
  <c r="BE174" i="21" s="1"/>
  <c r="BE175" i="21" s="1"/>
  <c r="BE176" i="21" s="1"/>
  <c r="BE177" i="21" s="1"/>
  <c r="BE178" i="21" s="1"/>
  <c r="BE179" i="21" s="1"/>
  <c r="BE180" i="21" s="1"/>
  <c r="BE181" i="21" s="1"/>
  <c r="BE182" i="21" s="1"/>
  <c r="BE183" i="21" s="1"/>
  <c r="BE184" i="21" s="1"/>
  <c r="BE185" i="21" s="1"/>
  <c r="BE186" i="21" s="1"/>
  <c r="BE187" i="21" s="1"/>
  <c r="BE188" i="21" s="1"/>
  <c r="BE189" i="21" s="1"/>
  <c r="BE190" i="21" s="1"/>
  <c r="BE191" i="21" s="1"/>
  <c r="BE192" i="21" s="1"/>
  <c r="BE193" i="21" s="1"/>
  <c r="BE194" i="21" s="1"/>
  <c r="BE195" i="21" s="1"/>
  <c r="BE196" i="21" s="1"/>
  <c r="BE197" i="21" s="1"/>
  <c r="BE198" i="21" s="1"/>
  <c r="BE199" i="21" s="1"/>
  <c r="BE200" i="21" s="1"/>
  <c r="BE201" i="21" s="1"/>
  <c r="BE202" i="21" s="1"/>
  <c r="BE203" i="21" s="1"/>
  <c r="BE204" i="21" s="1"/>
  <c r="BE205" i="21" s="1"/>
  <c r="BE206" i="21" s="1"/>
  <c r="BE207" i="21" s="1"/>
  <c r="BE208" i="21" s="1"/>
  <c r="BE209" i="21" s="1"/>
  <c r="BE210" i="21" s="1"/>
  <c r="BE211" i="21" s="1"/>
  <c r="BE212" i="21" s="1"/>
  <c r="BE213" i="21" s="1"/>
  <c r="BE214" i="21" s="1"/>
  <c r="BE215" i="21" s="1"/>
  <c r="BE216" i="21" s="1"/>
  <c r="BE217" i="21" s="1"/>
  <c r="BE218" i="21" s="1"/>
  <c r="BE219" i="21" s="1"/>
  <c r="BE220" i="21" s="1"/>
  <c r="BE221" i="21" s="1"/>
  <c r="BE222" i="21" s="1"/>
  <c r="BE223" i="21" s="1"/>
  <c r="BE224" i="21" s="1"/>
  <c r="BE225" i="21" s="1"/>
  <c r="BE226" i="21" s="1"/>
  <c r="BE227" i="21" s="1"/>
  <c r="BE228" i="21" s="1"/>
  <c r="BE229" i="21" s="1"/>
  <c r="BE230" i="21" s="1"/>
  <c r="BE231" i="21" s="1"/>
  <c r="BE232" i="21" s="1"/>
  <c r="BE233" i="21" s="1"/>
  <c r="BE234" i="21" s="1"/>
  <c r="BE235" i="21" s="1"/>
  <c r="BE236" i="21" s="1"/>
  <c r="BE237" i="21" s="1"/>
  <c r="BE238" i="21" s="1"/>
  <c r="BE239" i="21" s="1"/>
  <c r="BE240" i="21" s="1"/>
  <c r="BE241" i="21" s="1"/>
  <c r="BE242" i="21" s="1"/>
  <c r="BE243" i="21" s="1"/>
  <c r="BE244" i="21" s="1"/>
  <c r="BE245" i="21" s="1"/>
  <c r="BE246" i="21" s="1"/>
  <c r="BE247" i="21" s="1"/>
  <c r="BE248" i="21" s="1"/>
  <c r="BE249" i="21" s="1"/>
  <c r="BE250" i="21" s="1"/>
  <c r="BE251" i="21" s="1"/>
  <c r="BE252" i="21" s="1"/>
  <c r="BE253" i="21" s="1"/>
  <c r="BE254" i="21" s="1"/>
  <c r="BE255" i="21" s="1"/>
  <c r="BE256" i="21" s="1"/>
  <c r="BE257" i="21" s="1"/>
  <c r="BE258" i="21" s="1"/>
  <c r="BE259" i="21" s="1"/>
  <c r="BE260" i="21" s="1"/>
  <c r="BE261" i="21" s="1"/>
  <c r="BE262" i="21" s="1"/>
  <c r="BE263" i="21" s="1"/>
  <c r="BE264" i="21" s="1"/>
  <c r="BE265" i="21" s="1"/>
  <c r="BE266" i="21" s="1"/>
  <c r="BE267" i="21" s="1"/>
  <c r="BE268" i="21" s="1"/>
  <c r="BE269" i="21" s="1"/>
  <c r="BE270" i="21" s="1"/>
  <c r="BE271" i="21" s="1"/>
  <c r="BE272" i="21" s="1"/>
  <c r="BE273" i="21" s="1"/>
  <c r="BE274" i="21" s="1"/>
  <c r="BE275" i="21" s="1"/>
  <c r="BE276" i="21" s="1"/>
  <c r="BE277" i="21" s="1"/>
  <c r="BE278" i="21" s="1"/>
  <c r="BE279" i="21" s="1"/>
  <c r="BE280" i="21" s="1"/>
  <c r="BE281" i="21" s="1"/>
  <c r="BE282" i="21" s="1"/>
  <c r="BE283" i="21" s="1"/>
  <c r="BE284" i="21" s="1"/>
  <c r="BE285" i="21" s="1"/>
  <c r="BE286" i="21" s="1"/>
  <c r="BE287" i="21" s="1"/>
  <c r="BE288" i="21" s="1"/>
  <c r="BE289" i="21" s="1"/>
  <c r="BE290" i="21" s="1"/>
  <c r="BE291" i="21" s="1"/>
  <c r="BE292" i="21" s="1"/>
  <c r="BE293" i="21" s="1"/>
  <c r="BE294" i="21" s="1"/>
  <c r="BE295" i="21" s="1"/>
  <c r="BE296" i="21" s="1"/>
  <c r="BE297" i="21" s="1"/>
  <c r="BE298" i="21" s="1"/>
  <c r="BE299" i="21" s="1"/>
  <c r="BE300" i="21" s="1"/>
  <c r="BE301" i="21" s="1"/>
  <c r="BE302" i="21" s="1"/>
  <c r="BE303" i="21" s="1"/>
  <c r="BE304" i="21" s="1"/>
  <c r="BE305" i="21" s="1"/>
  <c r="BE306" i="21" s="1"/>
  <c r="BE307" i="21" s="1"/>
  <c r="BE308" i="21" s="1"/>
  <c r="BE309" i="21" s="1"/>
  <c r="BE310" i="21" s="1"/>
  <c r="BE311" i="21" s="1"/>
  <c r="BE312" i="21" s="1"/>
  <c r="BE313" i="21" s="1"/>
  <c r="BE314" i="21" s="1"/>
  <c r="BE315" i="21" s="1"/>
  <c r="BE316" i="21" s="1"/>
  <c r="BE317" i="21" s="1"/>
  <c r="BE318" i="21" s="1"/>
  <c r="BE319" i="21" s="1"/>
  <c r="BE320" i="21" s="1"/>
  <c r="BE321" i="21" s="1"/>
  <c r="BE322" i="21" s="1"/>
  <c r="BE323" i="21" s="1"/>
  <c r="BE324" i="21" s="1"/>
  <c r="BE325" i="21" s="1"/>
  <c r="BE326" i="21" s="1"/>
  <c r="BE327" i="21" s="1"/>
  <c r="BE328" i="21" s="1"/>
  <c r="BE329" i="21" s="1"/>
  <c r="BE330" i="21" s="1"/>
  <c r="BE331" i="21" s="1"/>
  <c r="BE332" i="21" s="1"/>
  <c r="BE333" i="21" s="1"/>
  <c r="BE334" i="21" s="1"/>
  <c r="BE335" i="21" s="1"/>
  <c r="BE336" i="21" s="1"/>
  <c r="BE337" i="21" s="1"/>
  <c r="BE338" i="21" s="1"/>
  <c r="BE339" i="21" s="1"/>
  <c r="BE340" i="21" s="1"/>
  <c r="BE341" i="21" s="1"/>
  <c r="BE342" i="21" s="1"/>
  <c r="BE343" i="21" s="1"/>
  <c r="BE344" i="21" s="1"/>
  <c r="BE345" i="21" s="1"/>
  <c r="BE346" i="21" s="1"/>
  <c r="BE347" i="21" s="1"/>
  <c r="BE348" i="21" s="1"/>
  <c r="BE349" i="21" s="1"/>
  <c r="BE350" i="21" s="1"/>
  <c r="BE351" i="21" s="1"/>
  <c r="BE352" i="21" s="1"/>
  <c r="BE353" i="21" s="1"/>
  <c r="BE354" i="21" s="1"/>
  <c r="BE355" i="21" s="1"/>
  <c r="BE356" i="21" s="1"/>
  <c r="BE357" i="21" s="1"/>
  <c r="BE358" i="21" s="1"/>
  <c r="BE359" i="21" s="1"/>
  <c r="BE360" i="21" s="1"/>
  <c r="BE361" i="21" s="1"/>
  <c r="BE362" i="21" s="1"/>
  <c r="BE363" i="21" s="1"/>
  <c r="BE364" i="21" s="1"/>
  <c r="BE365" i="21" s="1"/>
  <c r="BE366" i="21" s="1"/>
  <c r="BE367" i="21" s="1"/>
  <c r="BE368" i="21" s="1"/>
  <c r="BE369" i="21" s="1"/>
  <c r="BE370" i="21" s="1"/>
  <c r="BE371" i="21" s="1"/>
  <c r="BE372" i="21" s="1"/>
  <c r="BE373" i="21" s="1"/>
  <c r="BE374" i="21" s="1"/>
  <c r="BE375" i="21" s="1"/>
  <c r="BE376" i="21" s="1"/>
  <c r="BE377" i="21" s="1"/>
  <c r="BE378" i="21" s="1"/>
  <c r="BE379" i="21" s="1"/>
  <c r="BE380" i="21" s="1"/>
  <c r="BE381" i="21" s="1"/>
  <c r="BE382" i="21" s="1"/>
  <c r="BE383" i="21" s="1"/>
  <c r="BE384" i="21" s="1"/>
  <c r="BE385" i="21" s="1"/>
  <c r="BE386" i="21" s="1"/>
  <c r="BE387" i="21" s="1"/>
  <c r="BE388" i="21" s="1"/>
  <c r="BE389" i="21" s="1"/>
  <c r="BE390" i="21" s="1"/>
  <c r="BE391" i="21" s="1"/>
  <c r="BE392" i="21" s="1"/>
  <c r="BE393" i="21" s="1"/>
  <c r="BE394" i="21" s="1"/>
  <c r="BE395" i="21" s="1"/>
  <c r="BE396" i="21" s="1"/>
  <c r="BE397" i="21" s="1"/>
  <c r="BE398" i="21" s="1"/>
  <c r="BE399" i="21" s="1"/>
  <c r="BE400" i="21" s="1"/>
  <c r="BE401" i="21" s="1"/>
  <c r="BE402" i="21" s="1"/>
  <c r="BE403" i="21" s="1"/>
  <c r="BE404" i="21" s="1"/>
  <c r="BE405" i="21" s="1"/>
  <c r="BE406" i="21" s="1"/>
  <c r="BE407" i="21" s="1"/>
  <c r="BE408" i="21" s="1"/>
  <c r="BE409" i="21" s="1"/>
  <c r="BE410" i="21" s="1"/>
  <c r="BE411" i="21" s="1"/>
  <c r="BE412" i="21" s="1"/>
  <c r="BE413" i="21" s="1"/>
  <c r="BE414" i="21" s="1"/>
  <c r="BE415" i="21" s="1"/>
  <c r="BE416" i="21" s="1"/>
  <c r="BE417" i="21" s="1"/>
  <c r="BE418" i="21" s="1"/>
  <c r="BE419" i="21" s="1"/>
  <c r="BE420" i="21" s="1"/>
  <c r="BE421" i="21" s="1"/>
  <c r="BE422" i="21" s="1"/>
  <c r="BE423" i="21" s="1"/>
  <c r="BE424" i="21" s="1"/>
  <c r="BE425" i="21" s="1"/>
  <c r="BE426" i="21" s="1"/>
  <c r="BE427" i="21" s="1"/>
  <c r="BE428" i="21" s="1"/>
  <c r="BE429" i="21" s="1"/>
  <c r="BE430" i="21" s="1"/>
  <c r="BE431" i="21" s="1"/>
  <c r="BE432" i="21" s="1"/>
  <c r="BE433" i="21" s="1"/>
  <c r="BE434" i="21" s="1"/>
  <c r="BE435" i="21" s="1"/>
  <c r="BE436" i="21" s="1"/>
  <c r="BE437" i="21" s="1"/>
  <c r="BE438" i="21" s="1"/>
  <c r="BE439" i="21" s="1"/>
  <c r="BE440" i="21" s="1"/>
  <c r="BE441" i="21" s="1"/>
  <c r="BE442" i="21" s="1"/>
  <c r="BE443" i="21" s="1"/>
  <c r="BE444" i="21" s="1"/>
  <c r="BE445" i="21" s="1"/>
  <c r="BE446" i="21" s="1"/>
  <c r="BE447" i="21" s="1"/>
  <c r="BE448" i="21" s="1"/>
  <c r="BE449" i="21" s="1"/>
  <c r="BE450" i="21" s="1"/>
  <c r="BE451" i="21" s="1"/>
  <c r="BE452" i="21" s="1"/>
  <c r="BE453" i="21" s="1"/>
  <c r="BE454" i="21" s="1"/>
  <c r="BE455" i="21" s="1"/>
  <c r="BE456" i="21" s="1"/>
  <c r="BE457" i="21" s="1"/>
  <c r="BE458" i="21" s="1"/>
  <c r="BE459" i="21" s="1"/>
  <c r="BE460" i="21" s="1"/>
  <c r="BE461" i="21" s="1"/>
  <c r="BE462" i="21" s="1"/>
  <c r="BE463" i="21" s="1"/>
  <c r="BE464" i="21" s="1"/>
  <c r="BE465" i="21" s="1"/>
  <c r="BE466" i="21" s="1"/>
  <c r="BE467" i="21" s="1"/>
  <c r="BE468" i="21" s="1"/>
  <c r="BE469" i="21" s="1"/>
  <c r="BE470" i="21" s="1"/>
  <c r="BE471" i="21" s="1"/>
  <c r="BE472" i="21" s="1"/>
  <c r="BE473" i="21" s="1"/>
  <c r="BE474" i="21" s="1"/>
  <c r="BE475" i="21" s="1"/>
  <c r="BE476" i="21" s="1"/>
  <c r="BE477" i="21" s="1"/>
  <c r="BE478" i="21" s="1"/>
  <c r="BE479" i="21" s="1"/>
  <c r="BE480" i="21" s="1"/>
  <c r="BE481" i="21" s="1"/>
  <c r="BE482" i="21" s="1"/>
  <c r="BE483" i="21" s="1"/>
  <c r="BE484" i="21" s="1"/>
  <c r="BE485" i="21" s="1"/>
  <c r="BE486" i="21" s="1"/>
  <c r="BE487" i="21" s="1"/>
  <c r="BE488" i="21" s="1"/>
  <c r="BE489" i="21" s="1"/>
  <c r="BE490" i="21" s="1"/>
  <c r="BE491" i="21" s="1"/>
  <c r="BE492" i="21" s="1"/>
  <c r="BE493" i="21" s="1"/>
  <c r="BE494" i="21" s="1"/>
  <c r="BE495" i="21" s="1"/>
  <c r="BE496" i="21" s="1"/>
  <c r="BE497" i="21" s="1"/>
  <c r="BE498" i="21" s="1"/>
  <c r="BE499" i="21" s="1"/>
  <c r="BE500" i="21" s="1"/>
  <c r="BE501" i="21" s="1"/>
  <c r="BE502" i="21" s="1"/>
  <c r="BE503" i="21" s="1"/>
  <c r="BE504" i="21" s="1"/>
  <c r="BE505" i="21" s="1"/>
  <c r="BE506" i="21" s="1"/>
  <c r="BE507" i="21" s="1"/>
  <c r="BE508" i="21" s="1"/>
  <c r="BE509" i="21" s="1"/>
  <c r="BE510" i="21" s="1"/>
  <c r="BE511" i="21" s="1"/>
  <c r="BE512" i="21" s="1"/>
  <c r="BE513" i="21" s="1"/>
  <c r="BE514" i="21" s="1"/>
  <c r="BE515" i="21" s="1"/>
  <c r="BE516" i="21" s="1"/>
  <c r="BE517" i="21" s="1"/>
  <c r="BE518" i="21" s="1"/>
  <c r="BE519" i="21" s="1"/>
  <c r="BE520" i="21" s="1"/>
  <c r="BE521" i="21" s="1"/>
  <c r="BE522" i="21" s="1"/>
  <c r="BE523" i="21" s="1"/>
  <c r="BE524" i="21" s="1"/>
  <c r="BE525" i="21" s="1"/>
  <c r="BE526" i="21" s="1"/>
  <c r="BE527" i="21" s="1"/>
  <c r="BE528" i="21" s="1"/>
  <c r="BE529" i="21" s="1"/>
  <c r="BE530" i="21" s="1"/>
  <c r="BE531" i="21" s="1"/>
  <c r="BE532" i="21" s="1"/>
  <c r="BE533" i="21" s="1"/>
  <c r="BE534" i="21" s="1"/>
  <c r="BE535" i="21" s="1"/>
  <c r="BE536" i="21" s="1"/>
  <c r="BE537" i="21" s="1"/>
  <c r="BE538" i="21" s="1"/>
  <c r="BE539" i="21" s="1"/>
  <c r="BE540" i="21" s="1"/>
  <c r="BE541" i="21" s="1"/>
  <c r="BE542" i="21" s="1"/>
  <c r="BE543" i="21" s="1"/>
  <c r="BE544" i="21" s="1"/>
  <c r="BE545" i="21" s="1"/>
  <c r="BE546" i="21" s="1"/>
  <c r="BE547" i="21" s="1"/>
  <c r="BE548" i="21" s="1"/>
  <c r="BE549" i="21" s="1"/>
  <c r="BE550" i="21" s="1"/>
  <c r="BE551" i="21" s="1"/>
  <c r="BE552" i="21" s="1"/>
  <c r="BE553" i="21" s="1"/>
  <c r="BE554" i="21" s="1"/>
  <c r="BE555" i="21" s="1"/>
  <c r="BE556" i="21" s="1"/>
  <c r="BE557" i="21" s="1"/>
  <c r="BE558" i="21" s="1"/>
  <c r="BE559" i="21" s="1"/>
  <c r="BE560" i="21" s="1"/>
  <c r="BE561" i="21" s="1"/>
  <c r="BE562" i="21" s="1"/>
  <c r="BE563" i="21" s="1"/>
  <c r="BE564" i="21" s="1"/>
  <c r="BE565" i="21" s="1"/>
  <c r="BE566" i="21" s="1"/>
  <c r="BE567" i="21" s="1"/>
  <c r="BE568" i="21" s="1"/>
  <c r="BE569" i="21" s="1"/>
  <c r="BE570" i="21" s="1"/>
  <c r="BE571" i="21" s="1"/>
  <c r="BE572" i="21" s="1"/>
  <c r="BE573" i="21" s="1"/>
  <c r="BE574" i="21" s="1"/>
  <c r="BE575" i="21" s="1"/>
  <c r="BE576" i="21" s="1"/>
  <c r="BE577" i="21" s="1"/>
  <c r="BE578" i="21" s="1"/>
  <c r="BE579" i="21" s="1"/>
  <c r="BE580" i="21" s="1"/>
  <c r="BE581" i="21" s="1"/>
  <c r="BE582" i="21" s="1"/>
  <c r="BE583" i="21" s="1"/>
  <c r="BE584" i="21" s="1"/>
  <c r="BE585" i="21" s="1"/>
  <c r="BE586" i="21" s="1"/>
  <c r="BE587" i="21" s="1"/>
  <c r="BE588" i="21" s="1"/>
  <c r="BE589" i="21" s="1"/>
  <c r="BE590" i="21" s="1"/>
  <c r="BE591" i="21" s="1"/>
  <c r="BE592" i="21" s="1"/>
  <c r="BE593" i="21" s="1"/>
  <c r="BE594" i="21" s="1"/>
  <c r="BE595" i="21" s="1"/>
  <c r="BE596" i="21" s="1"/>
  <c r="BE597" i="21" s="1"/>
  <c r="BE598" i="21" s="1"/>
  <c r="BE599" i="21" s="1"/>
  <c r="BE600" i="21" s="1"/>
  <c r="BE601" i="21" s="1"/>
  <c r="BE602" i="21" s="1"/>
  <c r="BE603" i="21" s="1"/>
  <c r="BE604" i="21" s="1"/>
  <c r="BE605" i="21" s="1"/>
  <c r="BE606" i="21" s="1"/>
  <c r="BE607" i="21" s="1"/>
  <c r="BE608" i="21" s="1"/>
  <c r="BE609" i="21" s="1"/>
  <c r="BE610" i="21" s="1"/>
  <c r="BE611" i="21" s="1"/>
  <c r="BE612" i="21" s="1"/>
  <c r="BE613" i="21" s="1"/>
  <c r="BE614" i="21" s="1"/>
  <c r="BE615" i="21" s="1"/>
  <c r="BE616" i="21" s="1"/>
  <c r="BE617" i="21" s="1"/>
  <c r="BE618" i="21" s="1"/>
  <c r="BE619" i="21" s="1"/>
  <c r="BE620" i="21" s="1"/>
  <c r="BE621" i="21" s="1"/>
  <c r="BE622" i="21" s="1"/>
  <c r="BE623" i="21" s="1"/>
  <c r="BE624" i="21" s="1"/>
  <c r="BE625" i="21" s="1"/>
  <c r="BE626" i="21" s="1"/>
  <c r="BE627" i="21" s="1"/>
  <c r="BE628" i="21" s="1"/>
  <c r="BE629" i="21" s="1"/>
  <c r="BE630" i="21" s="1"/>
  <c r="BE631" i="21" s="1"/>
  <c r="BE632" i="21" s="1"/>
  <c r="BE633" i="21" s="1"/>
  <c r="BE634" i="21" s="1"/>
  <c r="BE635" i="21" s="1"/>
  <c r="BE636" i="21" s="1"/>
  <c r="BE637" i="21" s="1"/>
  <c r="BE638" i="21" s="1"/>
  <c r="BE639" i="21" s="1"/>
  <c r="BE640" i="21" s="1"/>
  <c r="BE641" i="21" s="1"/>
  <c r="BE642" i="21" s="1"/>
  <c r="BE643" i="21" s="1"/>
  <c r="BE644" i="21" s="1"/>
  <c r="BE645" i="21" s="1"/>
  <c r="BE646" i="21" s="1"/>
  <c r="BE647" i="21" s="1"/>
  <c r="BE648" i="21" s="1"/>
  <c r="BE649" i="21" s="1"/>
  <c r="BE650" i="21" s="1"/>
  <c r="BE651" i="21" s="1"/>
  <c r="BE652" i="21" s="1"/>
  <c r="BE653" i="21" s="1"/>
  <c r="BE654" i="21" s="1"/>
  <c r="BE655" i="21" s="1"/>
  <c r="BE656" i="21" s="1"/>
  <c r="BE657" i="21" s="1"/>
  <c r="BE658" i="21" s="1"/>
  <c r="BE659" i="21" s="1"/>
  <c r="BE660" i="21" s="1"/>
  <c r="BE661" i="21" s="1"/>
  <c r="BE662" i="21" s="1"/>
  <c r="BE663" i="21" s="1"/>
  <c r="BE664" i="21" s="1"/>
  <c r="BE665" i="21" s="1"/>
  <c r="BE666" i="21" s="1"/>
  <c r="BE667" i="21" s="1"/>
  <c r="BE668" i="21" s="1"/>
  <c r="BE669" i="21" s="1"/>
  <c r="BE670" i="21" s="1"/>
  <c r="BE671" i="21" s="1"/>
  <c r="BE672" i="21" s="1"/>
  <c r="BE673" i="21" s="1"/>
  <c r="BE674" i="21" s="1"/>
  <c r="BE675" i="21" s="1"/>
  <c r="BE676" i="21" s="1"/>
  <c r="BE677" i="21" s="1"/>
  <c r="BE678" i="21" s="1"/>
  <c r="BE679" i="21" s="1"/>
  <c r="BE680" i="21" s="1"/>
  <c r="BE681" i="21" s="1"/>
  <c r="BE682" i="21" s="1"/>
  <c r="BE683" i="21" s="1"/>
  <c r="BE684" i="21" s="1"/>
  <c r="BE685" i="21" s="1"/>
  <c r="BE686" i="21" s="1"/>
  <c r="BE687" i="21" s="1"/>
  <c r="BE688" i="21" s="1"/>
  <c r="BE689" i="21" s="1"/>
  <c r="BE690" i="21" s="1"/>
  <c r="BE691" i="21" s="1"/>
  <c r="BE692" i="21" s="1"/>
  <c r="BE693" i="21" s="1"/>
  <c r="BE694" i="21" s="1"/>
  <c r="BE695" i="21" s="1"/>
  <c r="BE696" i="21" s="1"/>
  <c r="BE697" i="21" s="1"/>
  <c r="BE698" i="21" s="1"/>
  <c r="BE699" i="21" s="1"/>
  <c r="BE700" i="21" s="1"/>
  <c r="BE701" i="21" s="1"/>
  <c r="BE702" i="21" s="1"/>
  <c r="BE703" i="21" s="1"/>
  <c r="BE704" i="21" s="1"/>
  <c r="BE705" i="21" s="1"/>
  <c r="BE706" i="21" s="1"/>
  <c r="BE707" i="21" s="1"/>
  <c r="BE708" i="21" s="1"/>
  <c r="BE709" i="21" s="1"/>
  <c r="BE710" i="21" s="1"/>
  <c r="BE711" i="21" s="1"/>
  <c r="BE712" i="21" s="1"/>
  <c r="BE713" i="21" s="1"/>
  <c r="BE714" i="21" s="1"/>
  <c r="BE715" i="21" s="1"/>
  <c r="BE716" i="21" s="1"/>
  <c r="BE717" i="21" s="1"/>
  <c r="BE718" i="21" s="1"/>
  <c r="BE719" i="21" s="1"/>
  <c r="BE720" i="21" s="1"/>
  <c r="BE721" i="21" s="1"/>
  <c r="BE722" i="21" s="1"/>
  <c r="BE723" i="21" s="1"/>
  <c r="BE724" i="21" s="1"/>
  <c r="BE725" i="21" s="1"/>
  <c r="BE726" i="21" s="1"/>
  <c r="BE727" i="21" s="1"/>
  <c r="BE728" i="21" s="1"/>
  <c r="BE729" i="21" s="1"/>
  <c r="BE730" i="21" s="1"/>
  <c r="BE731" i="21" s="1"/>
  <c r="BE732" i="21" s="1"/>
  <c r="BE733" i="21" s="1"/>
  <c r="BE734" i="21" s="1"/>
  <c r="BE735" i="21" s="1"/>
  <c r="BE736" i="21" s="1"/>
  <c r="BE737" i="21" s="1"/>
  <c r="BE738" i="21" s="1"/>
  <c r="BE739" i="21" s="1"/>
  <c r="BE740" i="21" s="1"/>
  <c r="BE741" i="21" s="1"/>
  <c r="BE742" i="21" s="1"/>
  <c r="BE743" i="21" s="1"/>
  <c r="BE744" i="21" s="1"/>
  <c r="BE745" i="21" s="1"/>
  <c r="BE746" i="21" s="1"/>
  <c r="BE747" i="21" s="1"/>
  <c r="BE748" i="21" s="1"/>
  <c r="BE749" i="21" s="1"/>
  <c r="BE750" i="21" s="1"/>
  <c r="BE751" i="21" s="1"/>
  <c r="BE752" i="21" s="1"/>
  <c r="BE753" i="21" s="1"/>
  <c r="BE754" i="21" s="1"/>
  <c r="BE755" i="21" s="1"/>
  <c r="BE756" i="21" s="1"/>
  <c r="BE757" i="21" s="1"/>
  <c r="BE758" i="21" s="1"/>
  <c r="BE759" i="21" s="1"/>
  <c r="BE760" i="21" s="1"/>
  <c r="BE761" i="21" s="1"/>
  <c r="BE762" i="21" s="1"/>
  <c r="BE763" i="21" s="1"/>
  <c r="BE764" i="21" s="1"/>
  <c r="BE765" i="21" s="1"/>
  <c r="BE766" i="21" s="1"/>
  <c r="BE767" i="21" s="1"/>
  <c r="BE768" i="21" s="1"/>
  <c r="BE769" i="21" s="1"/>
  <c r="BE770" i="21" s="1"/>
  <c r="BE771" i="21" s="1"/>
  <c r="BE772" i="21" s="1"/>
  <c r="BE773" i="21" s="1"/>
  <c r="BE774" i="21" s="1"/>
  <c r="BE775" i="21" s="1"/>
  <c r="BE776" i="21" s="1"/>
  <c r="BE777" i="21" s="1"/>
  <c r="BE778" i="21" s="1"/>
  <c r="BE779" i="21" s="1"/>
  <c r="BE780" i="21" s="1"/>
  <c r="BE781" i="21" s="1"/>
  <c r="BE782" i="21" s="1"/>
  <c r="BE783" i="21" s="1"/>
  <c r="BE784" i="21" s="1"/>
  <c r="BE785" i="21" s="1"/>
  <c r="BE786" i="21" s="1"/>
  <c r="BE787" i="21" s="1"/>
  <c r="BE788" i="21" s="1"/>
  <c r="BE789" i="21" s="1"/>
  <c r="BE790" i="21" s="1"/>
  <c r="BE791" i="21" s="1"/>
  <c r="BE792" i="21" s="1"/>
  <c r="BE793" i="21" s="1"/>
  <c r="BE794" i="21" s="1"/>
  <c r="BE795" i="21" s="1"/>
  <c r="BE796" i="21" s="1"/>
  <c r="BE797" i="21" s="1"/>
  <c r="BE798" i="21" s="1"/>
  <c r="BE799" i="21" s="1"/>
  <c r="BE800" i="21" s="1"/>
  <c r="BE801" i="21" s="1"/>
  <c r="BE802" i="21" s="1"/>
  <c r="BE803" i="21" s="1"/>
  <c r="BE804" i="21" s="1"/>
  <c r="BE805" i="21" s="1"/>
  <c r="BE806" i="21" s="1"/>
  <c r="BE807" i="21" s="1"/>
  <c r="BE808" i="21" s="1"/>
  <c r="BE809" i="21" s="1"/>
  <c r="BE810" i="21" s="1"/>
  <c r="BE811" i="21" s="1"/>
  <c r="BE812" i="21" s="1"/>
  <c r="BE813" i="21" s="1"/>
  <c r="BE814" i="21" s="1"/>
  <c r="BE815" i="21" s="1"/>
  <c r="BE816" i="21" s="1"/>
  <c r="BE817" i="21" s="1"/>
  <c r="BE818" i="21" s="1"/>
  <c r="BE819" i="21" s="1"/>
  <c r="BE820" i="21" s="1"/>
  <c r="BE821" i="21" s="1"/>
  <c r="BE822" i="21" s="1"/>
  <c r="BE823" i="21" s="1"/>
  <c r="BE824" i="21" s="1"/>
  <c r="BE825" i="21" s="1"/>
  <c r="BE826" i="21" s="1"/>
  <c r="BE827" i="21" s="1"/>
  <c r="BE828" i="21" s="1"/>
  <c r="BE829" i="21" s="1"/>
  <c r="BE830" i="21" s="1"/>
  <c r="BE831" i="21" s="1"/>
  <c r="BE832" i="21" s="1"/>
  <c r="BE833" i="21" s="1"/>
  <c r="BE834" i="21" s="1"/>
  <c r="BE835" i="21" s="1"/>
  <c r="BE836" i="21" s="1"/>
  <c r="BE837" i="21" s="1"/>
  <c r="BE838" i="21" s="1"/>
  <c r="BE839" i="21" s="1"/>
  <c r="BE840" i="21" s="1"/>
  <c r="BE841" i="21" s="1"/>
  <c r="BE842" i="21" s="1"/>
  <c r="BE843" i="21" s="1"/>
  <c r="BE844" i="21" s="1"/>
  <c r="BE845" i="21" s="1"/>
  <c r="BE846" i="21" s="1"/>
  <c r="BE847" i="21" s="1"/>
  <c r="BE848" i="21" s="1"/>
  <c r="BE849" i="21" s="1"/>
  <c r="BE850" i="21" s="1"/>
  <c r="BE851" i="21" s="1"/>
  <c r="BE852" i="21" s="1"/>
  <c r="BE853" i="21" s="1"/>
  <c r="BE854" i="21" s="1"/>
  <c r="BE855" i="21" s="1"/>
  <c r="BE856" i="21" s="1"/>
  <c r="BE857" i="21" s="1"/>
  <c r="BE858" i="21" s="1"/>
  <c r="BE859" i="21" s="1"/>
  <c r="BE860" i="21" s="1"/>
  <c r="BE861" i="21" s="1"/>
  <c r="BE862" i="21" s="1"/>
  <c r="BE863" i="21" s="1"/>
  <c r="BE864" i="21" s="1"/>
  <c r="BE865" i="21" s="1"/>
  <c r="BE866" i="21" s="1"/>
  <c r="BE867" i="21" s="1"/>
  <c r="BE868" i="21" s="1"/>
  <c r="BE869" i="21" s="1"/>
  <c r="BE870" i="21" s="1"/>
  <c r="BE871" i="21" s="1"/>
  <c r="BE872" i="21" s="1"/>
  <c r="BE873" i="21" s="1"/>
  <c r="BE874" i="21" s="1"/>
  <c r="BE875" i="21" s="1"/>
  <c r="BE876" i="21" s="1"/>
  <c r="BE877" i="21" s="1"/>
  <c r="BE878" i="21" s="1"/>
  <c r="BE879" i="21" s="1"/>
  <c r="BE880" i="21" s="1"/>
  <c r="BE881" i="21" s="1"/>
  <c r="BE882" i="21" s="1"/>
  <c r="BE883" i="21" s="1"/>
  <c r="BE884" i="21" s="1"/>
  <c r="BE885" i="21" s="1"/>
  <c r="BE886" i="21" s="1"/>
  <c r="BE887" i="21" s="1"/>
  <c r="BE888" i="21" s="1"/>
  <c r="BE889" i="21" s="1"/>
  <c r="BE890" i="21" s="1"/>
  <c r="BE891" i="21" s="1"/>
  <c r="BE892" i="21" s="1"/>
  <c r="BE893" i="21" s="1"/>
  <c r="BE894" i="21" s="1"/>
  <c r="BE895" i="21" s="1"/>
  <c r="BE896" i="21" s="1"/>
  <c r="BE897" i="21" s="1"/>
  <c r="BE898" i="21" s="1"/>
  <c r="BE899" i="21" s="1"/>
  <c r="BE900" i="21" s="1"/>
  <c r="BE901" i="21" s="1"/>
  <c r="BE902" i="21" s="1"/>
  <c r="BE903" i="21" s="1"/>
  <c r="BE904" i="21" s="1"/>
  <c r="BE905" i="21" s="1"/>
  <c r="BE906" i="21" s="1"/>
  <c r="BE907" i="21" s="1"/>
  <c r="BE908" i="21" s="1"/>
  <c r="BE909" i="21" s="1"/>
  <c r="BE910" i="21" s="1"/>
  <c r="BE911" i="21" s="1"/>
  <c r="BE912" i="21" s="1"/>
  <c r="BE913" i="21" s="1"/>
  <c r="BE914" i="21" s="1"/>
  <c r="BE915" i="21" s="1"/>
  <c r="BE916" i="21" s="1"/>
  <c r="BE917" i="21" s="1"/>
  <c r="BE918" i="21" s="1"/>
  <c r="BE919" i="21" s="1"/>
  <c r="BE920" i="21" s="1"/>
  <c r="BE921" i="21" s="1"/>
  <c r="BE922" i="21" s="1"/>
  <c r="BE923" i="21" s="1"/>
  <c r="BE924" i="21" s="1"/>
  <c r="BE925" i="21" s="1"/>
  <c r="BE926" i="21" s="1"/>
  <c r="BE927" i="21" s="1"/>
  <c r="BE928" i="21" s="1"/>
  <c r="BE929" i="21" s="1"/>
  <c r="BE930" i="21" s="1"/>
  <c r="BE931" i="21" s="1"/>
  <c r="BE932" i="21" s="1"/>
  <c r="BE933" i="21" s="1"/>
  <c r="BE934" i="21" s="1"/>
  <c r="BE935" i="21" s="1"/>
  <c r="BE936" i="21" s="1"/>
  <c r="BE937" i="21" s="1"/>
  <c r="BE938" i="21" s="1"/>
  <c r="BE939" i="21" s="1"/>
  <c r="BE940" i="21" s="1"/>
  <c r="BE941" i="21" s="1"/>
  <c r="BE942" i="21" s="1"/>
  <c r="BE943" i="21" s="1"/>
  <c r="BE944" i="21" s="1"/>
  <c r="BE945" i="21" s="1"/>
  <c r="BE946" i="21" s="1"/>
  <c r="BE947" i="21" s="1"/>
  <c r="BE948" i="21" s="1"/>
  <c r="BE949" i="21" s="1"/>
  <c r="BE950" i="21" s="1"/>
  <c r="BE951" i="21" s="1"/>
  <c r="BE952" i="21" s="1"/>
  <c r="BE953" i="21" s="1"/>
  <c r="BE954" i="21" s="1"/>
  <c r="BE955" i="21" s="1"/>
  <c r="BE956" i="21" s="1"/>
  <c r="BE957" i="21" s="1"/>
  <c r="BE958" i="21" s="1"/>
  <c r="BE959" i="21" s="1"/>
  <c r="BE960" i="21" s="1"/>
  <c r="BE961" i="21" s="1"/>
  <c r="BE962" i="21" s="1"/>
  <c r="BE963" i="21" s="1"/>
  <c r="BE964" i="21" s="1"/>
  <c r="BE965" i="21" s="1"/>
  <c r="BE966" i="21" s="1"/>
  <c r="BE967" i="21" s="1"/>
  <c r="BE968" i="21" s="1"/>
  <c r="BE969" i="21" s="1"/>
  <c r="BE970" i="21" s="1"/>
  <c r="BE971" i="21" s="1"/>
  <c r="BE972" i="21" s="1"/>
  <c r="BE973" i="21" s="1"/>
  <c r="BE974" i="21" s="1"/>
  <c r="BE975" i="21" s="1"/>
  <c r="BE976" i="21" s="1"/>
  <c r="BE977" i="21" s="1"/>
  <c r="BE978" i="21" s="1"/>
  <c r="BE979" i="21" s="1"/>
  <c r="BE980" i="21" s="1"/>
  <c r="BE981" i="21" s="1"/>
  <c r="BE982" i="21" s="1"/>
  <c r="BE983" i="21" s="1"/>
  <c r="BE984" i="21" s="1"/>
  <c r="BE985" i="21" s="1"/>
  <c r="BE986" i="21" s="1"/>
  <c r="BE987" i="21" s="1"/>
  <c r="BE988" i="21" s="1"/>
  <c r="BE989" i="21" s="1"/>
  <c r="BE990" i="21" s="1"/>
  <c r="BE991" i="21" s="1"/>
  <c r="BE992" i="21" s="1"/>
  <c r="BE993" i="21" s="1"/>
  <c r="BE994" i="21" s="1"/>
  <c r="BE995" i="21" s="1"/>
  <c r="BE996" i="21" s="1"/>
  <c r="BE997" i="21" s="1"/>
  <c r="BE998" i="21" s="1"/>
  <c r="BE999" i="21" s="1"/>
  <c r="BE1000" i="21" s="1"/>
  <c r="BE1001" i="21" s="1"/>
  <c r="BE1002" i="21" s="1"/>
  <c r="BE1003" i="21" s="1"/>
  <c r="BE1004" i="21" s="1"/>
  <c r="BE1005" i="21" s="1"/>
  <c r="BE1006" i="21" s="1"/>
  <c r="BE1007" i="21" s="1"/>
  <c r="BE1008" i="21" s="1"/>
  <c r="BE1009" i="21" s="1"/>
  <c r="BE1010" i="21" s="1"/>
  <c r="BE1011" i="21" s="1"/>
  <c r="BE1012" i="21" s="1"/>
  <c r="BE1013" i="21" s="1"/>
  <c r="BE1014" i="21" s="1"/>
  <c r="BE1015" i="21" s="1"/>
  <c r="BE1016" i="21" s="1"/>
  <c r="BE1017" i="21" s="1"/>
  <c r="BE1018" i="21" s="1"/>
  <c r="BE1019" i="21" s="1"/>
  <c r="BE1020" i="21" s="1"/>
  <c r="BE1021" i="21" s="1"/>
  <c r="BE1022" i="21" s="1"/>
  <c r="BE1023" i="21" s="1"/>
  <c r="BE1024" i="21" s="1"/>
  <c r="BE1025" i="21" s="1"/>
  <c r="BE1026" i="21" s="1"/>
  <c r="BE1027" i="21" s="1"/>
  <c r="BE1028" i="21" s="1"/>
  <c r="BE1029" i="21" s="1"/>
  <c r="BE1030" i="21" s="1"/>
  <c r="BE1031" i="21" s="1"/>
  <c r="BE1032" i="21" s="1"/>
  <c r="BE1033" i="21" s="1"/>
  <c r="BE1034" i="21" s="1"/>
  <c r="BE1035" i="21" s="1"/>
  <c r="BE1036" i="21" s="1"/>
  <c r="BE1037" i="21" s="1"/>
  <c r="BE1038" i="21" s="1"/>
  <c r="BE1039" i="21" s="1"/>
  <c r="BE1040" i="21" s="1"/>
  <c r="BE1041" i="21" s="1"/>
  <c r="BE1042" i="21" s="1"/>
  <c r="BE1043" i="21" s="1"/>
  <c r="BE1044" i="21" s="1"/>
  <c r="BE1045" i="21" s="1"/>
  <c r="BE1046" i="21" s="1"/>
  <c r="BE1047" i="21" s="1"/>
  <c r="BE1048" i="21" s="1"/>
  <c r="BE1049" i="21" s="1"/>
  <c r="BE1050" i="21" s="1"/>
  <c r="BE1051" i="21" s="1"/>
  <c r="BE1052" i="21" s="1"/>
  <c r="BE1053" i="21" s="1"/>
  <c r="BE1054" i="21" s="1"/>
  <c r="BE1055" i="21" s="1"/>
  <c r="BE1056" i="21" s="1"/>
  <c r="BE1057" i="21" s="1"/>
  <c r="BE1058" i="21" s="1"/>
  <c r="BE1059" i="21" s="1"/>
  <c r="BE1060" i="21" s="1"/>
  <c r="BE1061" i="21" s="1"/>
  <c r="BE1062" i="21" s="1"/>
  <c r="BE1063" i="21" s="1"/>
  <c r="BE1064" i="21" s="1"/>
  <c r="BE1065" i="21" s="1"/>
  <c r="BE1066" i="21" s="1"/>
  <c r="BE1067" i="21" s="1"/>
  <c r="BE1068" i="21" s="1"/>
  <c r="BE1069" i="21" s="1"/>
  <c r="BE1070" i="21" s="1"/>
  <c r="BE1071" i="21" s="1"/>
  <c r="BE1072" i="21" s="1"/>
  <c r="BE1073" i="21" s="1"/>
  <c r="BE1074" i="21" s="1"/>
  <c r="BE1075" i="21" s="1"/>
  <c r="BE1076" i="21" s="1"/>
  <c r="BE1077" i="21" s="1"/>
  <c r="BE1078" i="21" s="1"/>
  <c r="BE1079" i="21" s="1"/>
  <c r="BE1080" i="21" s="1"/>
  <c r="BE1081" i="21" s="1"/>
  <c r="BE1082" i="21" s="1"/>
  <c r="BE1083" i="21" s="1"/>
  <c r="BE1084" i="21" s="1"/>
  <c r="BE1085" i="21" s="1"/>
  <c r="BE1086" i="21" s="1"/>
  <c r="BE1087" i="21" s="1"/>
  <c r="BE1088" i="21" s="1"/>
  <c r="BE1089" i="21" s="1"/>
  <c r="BE1090" i="21" s="1"/>
  <c r="BE1091" i="21" s="1"/>
  <c r="BE1092" i="21" s="1"/>
  <c r="BE1093" i="21" s="1"/>
  <c r="BE1094" i="21" s="1"/>
  <c r="BE1095" i="21" s="1"/>
  <c r="BE1096" i="21" s="1"/>
  <c r="BE1097" i="21" s="1"/>
  <c r="BE1098" i="21" s="1"/>
  <c r="BE1099" i="21" s="1"/>
  <c r="BE1100" i="21" s="1"/>
  <c r="BE1101" i="21" s="1"/>
  <c r="BE1102" i="21" s="1"/>
  <c r="BE1103" i="21" s="1"/>
  <c r="BE1104" i="21" s="1"/>
  <c r="BE1105" i="21" s="1"/>
  <c r="BE1106" i="21" s="1"/>
  <c r="BE1107" i="21" s="1"/>
  <c r="BE1108" i="21" s="1"/>
  <c r="BE1109" i="21" s="1"/>
  <c r="BE1110" i="21" s="1"/>
  <c r="BE1111" i="21" s="1"/>
  <c r="BE1112" i="21" s="1"/>
  <c r="BE1113" i="21" s="1"/>
  <c r="BE1114" i="21" s="1"/>
  <c r="BE1115" i="21" s="1"/>
  <c r="BE1116" i="21" s="1"/>
  <c r="BE1117" i="21" s="1"/>
  <c r="BE1118" i="21" s="1"/>
  <c r="BE1119" i="21" s="1"/>
  <c r="BE1120" i="21" s="1"/>
  <c r="BE1121" i="21" s="1"/>
  <c r="BE1122" i="21" s="1"/>
  <c r="BE1123" i="21" s="1"/>
  <c r="BE1124" i="21" s="1"/>
  <c r="BE1125" i="21" s="1"/>
  <c r="BE1126" i="21" s="1"/>
  <c r="BE1127" i="21" s="1"/>
  <c r="BE1128" i="21" s="1"/>
  <c r="BE1129" i="21" s="1"/>
  <c r="BE1130" i="21" s="1"/>
  <c r="BE1131" i="21" s="1"/>
  <c r="BE1132" i="21" s="1"/>
  <c r="BE1133" i="21" s="1"/>
  <c r="BE1134" i="21" s="1"/>
  <c r="BE1135" i="21" s="1"/>
  <c r="BE1136" i="21" s="1"/>
  <c r="BE1137" i="21" s="1"/>
  <c r="BE1138" i="21" s="1"/>
  <c r="BE1139" i="21" s="1"/>
  <c r="BE1140" i="21" s="1"/>
  <c r="BE1141" i="21" s="1"/>
  <c r="BE1142" i="21" s="1"/>
  <c r="BE1143" i="21" s="1"/>
  <c r="BE1144" i="21" s="1"/>
  <c r="BE1145" i="21" s="1"/>
  <c r="BE1146" i="21" s="1"/>
  <c r="BE1147" i="21" s="1"/>
  <c r="BE1148" i="21" s="1"/>
  <c r="BE1149" i="21" s="1"/>
  <c r="BE1150" i="21" s="1"/>
  <c r="BE1151" i="21" s="1"/>
  <c r="BE1152" i="21" s="1"/>
  <c r="BE1153" i="21" s="1"/>
  <c r="BE1154" i="21" s="1"/>
  <c r="BE1155" i="21" s="1"/>
  <c r="BE1156" i="21" s="1"/>
  <c r="BE1157" i="21" s="1"/>
  <c r="BE1158" i="21" s="1"/>
  <c r="BE1159" i="21" s="1"/>
  <c r="BE1160" i="21" s="1"/>
  <c r="BE1161" i="21" s="1"/>
  <c r="BE1162" i="21" s="1"/>
  <c r="BE1163" i="21" s="1"/>
  <c r="BE1164" i="21" s="1"/>
  <c r="BE1165" i="21" s="1"/>
  <c r="BE1166" i="21" s="1"/>
  <c r="BE1167" i="21" s="1"/>
  <c r="BE1168" i="21" s="1"/>
  <c r="BE1169" i="21" s="1"/>
  <c r="BE1170" i="21" s="1"/>
  <c r="BE1171" i="21" s="1"/>
  <c r="BE1172" i="21" s="1"/>
  <c r="BE1173" i="21" s="1"/>
  <c r="BE1174" i="21" s="1"/>
  <c r="BE1175" i="21" s="1"/>
  <c r="BE1176" i="21" s="1"/>
  <c r="BE1177" i="21" s="1"/>
  <c r="BE1178" i="21" s="1"/>
  <c r="BE1179" i="21" s="1"/>
  <c r="BE1180" i="21" s="1"/>
  <c r="BE1181" i="21" s="1"/>
  <c r="BE1182" i="21" s="1"/>
  <c r="BE1183" i="21" s="1"/>
  <c r="BE1184" i="21" s="1"/>
  <c r="BE1185" i="21" s="1"/>
  <c r="BE1186" i="21" s="1"/>
  <c r="BE1187" i="21" s="1"/>
  <c r="BE1188" i="21" s="1"/>
  <c r="BE1189" i="21" s="1"/>
  <c r="BE1190" i="21" s="1"/>
  <c r="BE1191" i="21" s="1"/>
  <c r="BE1192" i="21" s="1"/>
  <c r="BE1193" i="21" s="1"/>
  <c r="BE1194" i="21" s="1"/>
  <c r="BE1195" i="21" s="1"/>
  <c r="BE1196" i="21" s="1"/>
  <c r="BE1197" i="21" s="1"/>
  <c r="BE1198" i="21" s="1"/>
  <c r="BE1199" i="21" s="1"/>
  <c r="BE1200" i="21" s="1"/>
  <c r="BE1201" i="21" s="1"/>
  <c r="BE1202" i="21" s="1"/>
  <c r="BE1203" i="21" s="1"/>
  <c r="BE1204" i="21" s="1"/>
  <c r="BE1205" i="21" s="1"/>
  <c r="BE1206" i="21" s="1"/>
  <c r="BE1207" i="21" s="1"/>
  <c r="BE1208" i="21" s="1"/>
  <c r="BE1209" i="21" s="1"/>
  <c r="BE1210" i="21" s="1"/>
  <c r="BE1211" i="21" s="1"/>
  <c r="BE1212" i="21" s="1"/>
  <c r="BE1213" i="21" s="1"/>
  <c r="BE1214" i="21" s="1"/>
  <c r="BE1215" i="21" s="1"/>
  <c r="BE1216" i="21" s="1"/>
  <c r="BE1217" i="21" s="1"/>
  <c r="BE1218" i="21" s="1"/>
  <c r="BE1219" i="21" s="1"/>
  <c r="BE1220" i="21" s="1"/>
  <c r="BE1221" i="21" s="1"/>
  <c r="BE1222" i="21" s="1"/>
  <c r="BE1223" i="21" s="1"/>
  <c r="BE1224" i="21" s="1"/>
  <c r="BE1225" i="21" s="1"/>
  <c r="BE1226" i="21" s="1"/>
  <c r="BE1227" i="21" s="1"/>
  <c r="BE1228" i="21" s="1"/>
  <c r="BE1229" i="21" s="1"/>
  <c r="BE1230" i="21" s="1"/>
  <c r="BE1231" i="21" s="1"/>
  <c r="BE1232" i="21" s="1"/>
  <c r="BE1233" i="21" s="1"/>
  <c r="BE1234" i="21" s="1"/>
  <c r="BE1235" i="21" s="1"/>
  <c r="BE1236" i="21" s="1"/>
  <c r="BE1237" i="21" s="1"/>
  <c r="BE1238" i="21" s="1"/>
  <c r="BE1239" i="21" s="1"/>
  <c r="BE1240" i="21" s="1"/>
  <c r="BE1241" i="21" s="1"/>
  <c r="BE1242" i="21" s="1"/>
  <c r="BE1243" i="21" s="1"/>
  <c r="BE1244" i="21" s="1"/>
  <c r="BE1245" i="21" s="1"/>
  <c r="BE1246" i="21" s="1"/>
  <c r="BE1247" i="21" s="1"/>
  <c r="BE1248" i="21" s="1"/>
  <c r="BE1249" i="21" s="1"/>
  <c r="BE1250" i="21" s="1"/>
  <c r="BE1251" i="21" s="1"/>
  <c r="BE1252" i="21" s="1"/>
  <c r="BE1253" i="21" s="1"/>
  <c r="BE1254" i="21" s="1"/>
  <c r="BE1255" i="21" s="1"/>
  <c r="BE1256" i="21" s="1"/>
  <c r="BE1257" i="21" s="1"/>
  <c r="BE1258" i="21" s="1"/>
  <c r="BE1259" i="21" s="1"/>
  <c r="BE1260" i="21" s="1"/>
  <c r="BE1261" i="21" s="1"/>
  <c r="BE1262" i="21" s="1"/>
  <c r="BE1263" i="21" s="1"/>
  <c r="BE1264" i="21" s="1"/>
  <c r="BE1265" i="21" s="1"/>
  <c r="BE1266" i="21" s="1"/>
  <c r="BE1267" i="21" s="1"/>
  <c r="BE1268" i="21" s="1"/>
  <c r="BE1269" i="21" s="1"/>
  <c r="BE1270" i="21" s="1"/>
  <c r="BE1271" i="21" s="1"/>
  <c r="BE1272" i="21" s="1"/>
  <c r="BE1273" i="21" s="1"/>
  <c r="BE1274" i="21" s="1"/>
  <c r="BE1275" i="21" s="1"/>
  <c r="BE1276" i="21" s="1"/>
  <c r="BE1277" i="21" s="1"/>
  <c r="BE1278" i="21" s="1"/>
  <c r="BE1279" i="21" s="1"/>
  <c r="BE1280" i="21" s="1"/>
  <c r="BE1281" i="21" s="1"/>
  <c r="BE1282" i="21" s="1"/>
  <c r="BE1283" i="21" s="1"/>
  <c r="BE1284" i="21" s="1"/>
  <c r="BE1285" i="21" s="1"/>
  <c r="BE1286" i="21" s="1"/>
  <c r="BE1287" i="21" s="1"/>
  <c r="BE1288" i="21" s="1"/>
  <c r="BE1289" i="21" s="1"/>
  <c r="BE1290" i="21" s="1"/>
  <c r="BE1291" i="21" s="1"/>
  <c r="BE1292" i="21" s="1"/>
  <c r="BE1293" i="21" s="1"/>
  <c r="BE1294" i="21" s="1"/>
  <c r="BE1295" i="21" s="1"/>
  <c r="BE1296" i="21" s="1"/>
  <c r="BE1297" i="21" s="1"/>
  <c r="BE1298" i="21" s="1"/>
  <c r="BE1299" i="21" s="1"/>
  <c r="BE1300" i="21" s="1"/>
  <c r="BE1301" i="21" s="1"/>
  <c r="BE1302" i="21" s="1"/>
  <c r="BE1303" i="21" s="1"/>
  <c r="BE1304" i="21" s="1"/>
  <c r="BE1305" i="21" s="1"/>
  <c r="BE1306" i="21" s="1"/>
  <c r="BE1307" i="21" s="1"/>
  <c r="BE1308" i="21" s="1"/>
  <c r="BE1309" i="21" s="1"/>
  <c r="BE1310" i="21" s="1"/>
  <c r="BE1311" i="21" s="1"/>
  <c r="BE1312" i="21" s="1"/>
  <c r="BE1313" i="21" s="1"/>
  <c r="BE1314" i="21" s="1"/>
  <c r="BE1315" i="21" s="1"/>
  <c r="BE1316" i="21" s="1"/>
  <c r="BE1317" i="21" s="1"/>
  <c r="BE1318" i="21" s="1"/>
  <c r="BE1319" i="21" s="1"/>
  <c r="BE1320" i="21" s="1"/>
  <c r="BE1321" i="21" s="1"/>
  <c r="BE1322" i="21" s="1"/>
  <c r="BE1323" i="21" s="1"/>
  <c r="BE1324" i="21" s="1"/>
  <c r="BE1325" i="21" s="1"/>
  <c r="BE1326" i="21" s="1"/>
  <c r="BE1327" i="21" s="1"/>
  <c r="BE1328" i="21" s="1"/>
  <c r="BE1329" i="21" s="1"/>
  <c r="BE1330" i="21" s="1"/>
  <c r="BE1331" i="21" s="1"/>
  <c r="BE1332" i="21" s="1"/>
  <c r="BE1333" i="21" s="1"/>
  <c r="BE1334" i="21" s="1"/>
  <c r="BE1335" i="21" s="1"/>
  <c r="BE1336" i="21" s="1"/>
  <c r="BE1337" i="21" s="1"/>
  <c r="BE1338" i="21" s="1"/>
  <c r="BE1339" i="21" s="1"/>
  <c r="BE1340" i="21" s="1"/>
  <c r="BE1341" i="21" s="1"/>
  <c r="BE1342" i="21" s="1"/>
  <c r="BE1343" i="21" s="1"/>
  <c r="BE1344" i="21" s="1"/>
  <c r="BE1345" i="21" s="1"/>
  <c r="BE1346" i="21" s="1"/>
  <c r="BE1347" i="21" s="1"/>
  <c r="BE1348" i="21" s="1"/>
  <c r="BE1349" i="21" s="1"/>
  <c r="BE1350" i="21" s="1"/>
  <c r="BE1351" i="21" s="1"/>
  <c r="BE1352" i="21" s="1"/>
  <c r="BE1353" i="21" s="1"/>
  <c r="BE1354" i="21" s="1"/>
  <c r="BE1355" i="21" s="1"/>
  <c r="BE1356" i="21" s="1"/>
  <c r="BE1357" i="21" s="1"/>
  <c r="BE1358" i="21" s="1"/>
  <c r="BE1359" i="21" s="1"/>
  <c r="BE1360" i="21" s="1"/>
  <c r="BE1361" i="21" s="1"/>
  <c r="BE1362" i="21" s="1"/>
  <c r="BE1363" i="21" s="1"/>
  <c r="BE1364" i="21" s="1"/>
  <c r="BE1365" i="21" s="1"/>
  <c r="BE1366" i="21" s="1"/>
  <c r="BE1367" i="21" s="1"/>
  <c r="BE1368" i="21" s="1"/>
  <c r="BE1369" i="21" s="1"/>
  <c r="BE1370" i="21" s="1"/>
  <c r="BE1371" i="21" s="1"/>
  <c r="BE1372" i="21" s="1"/>
  <c r="BE1373" i="21" s="1"/>
  <c r="BE1374" i="21" s="1"/>
  <c r="BE1375" i="21" s="1"/>
  <c r="BE1376" i="21" s="1"/>
  <c r="BE1377" i="21" s="1"/>
  <c r="BE1378" i="21" s="1"/>
  <c r="BE1379" i="21" s="1"/>
  <c r="BE1380" i="21" s="1"/>
  <c r="BE1381" i="21" s="1"/>
  <c r="BE1382" i="21" s="1"/>
  <c r="BE1383" i="21" s="1"/>
  <c r="BE1384" i="21" s="1"/>
  <c r="BE1385" i="21" s="1"/>
  <c r="BE1386" i="21" s="1"/>
  <c r="BE1387" i="21" s="1"/>
  <c r="BE1388" i="21" s="1"/>
  <c r="BE1389" i="21" s="1"/>
  <c r="BE1390" i="21" s="1"/>
  <c r="BE1391" i="21" s="1"/>
  <c r="BE1392" i="21" s="1"/>
  <c r="BE1393" i="21" s="1"/>
  <c r="BE1394" i="21" s="1"/>
  <c r="BE1395" i="21" s="1"/>
  <c r="BE1396" i="21" s="1"/>
  <c r="BE1397" i="21" s="1"/>
  <c r="BE1398" i="21" s="1"/>
  <c r="BE1399" i="21" s="1"/>
  <c r="BE1400" i="21" s="1"/>
  <c r="BE1401" i="21" s="1"/>
  <c r="BE1402" i="21" s="1"/>
  <c r="BE1403" i="21" s="1"/>
  <c r="BE1404" i="21" s="1"/>
  <c r="BE1405" i="21" s="1"/>
  <c r="BE1406" i="21" s="1"/>
  <c r="BE1407" i="21" s="1"/>
  <c r="BE1408" i="21" s="1"/>
  <c r="BE1409" i="21" s="1"/>
  <c r="BE1410" i="21" s="1"/>
  <c r="BE1411" i="21" s="1"/>
  <c r="BE1412" i="21" s="1"/>
  <c r="BE1413" i="21" s="1"/>
  <c r="BE1414" i="21" s="1"/>
  <c r="BE1415" i="21" s="1"/>
  <c r="BE1416" i="21" s="1"/>
  <c r="BE1417" i="21" s="1"/>
  <c r="BE1418" i="21" s="1"/>
  <c r="BE1419" i="21" s="1"/>
  <c r="BE1420" i="21" s="1"/>
  <c r="BE1421" i="21" s="1"/>
  <c r="BE1422" i="21" s="1"/>
  <c r="BE1423" i="21" s="1"/>
  <c r="BE1424" i="21" s="1"/>
  <c r="BE1425" i="21" s="1"/>
  <c r="BE1426" i="21" s="1"/>
  <c r="BE1427" i="21" s="1"/>
  <c r="BE1428" i="21" s="1"/>
  <c r="BE1429" i="21" s="1"/>
  <c r="BE1430" i="21" s="1"/>
  <c r="BE1431" i="21" s="1"/>
  <c r="BE1432" i="21" s="1"/>
  <c r="BE1433" i="21" s="1"/>
  <c r="BE1434" i="21" s="1"/>
  <c r="BE1435" i="21" s="1"/>
  <c r="BE1436" i="21" s="1"/>
  <c r="BE1437" i="21" s="1"/>
  <c r="BE1438" i="21" s="1"/>
  <c r="BE1439" i="21" s="1"/>
  <c r="BE1440" i="21" s="1"/>
  <c r="BE1441" i="21" s="1"/>
  <c r="BE1442" i="21" s="1"/>
  <c r="BE1443" i="21" s="1"/>
  <c r="BE1444" i="21" s="1"/>
  <c r="BE1445" i="21" s="1"/>
  <c r="BE1446" i="21" s="1"/>
  <c r="BE1447" i="21" s="1"/>
  <c r="BE1448" i="21" s="1"/>
  <c r="BE1449" i="21" s="1"/>
  <c r="BE1450" i="21" s="1"/>
  <c r="BE1451" i="21" s="1"/>
  <c r="BE1452" i="21" s="1"/>
  <c r="BE1453" i="21" s="1"/>
  <c r="BE1454" i="21" s="1"/>
  <c r="BE1455" i="21" s="1"/>
  <c r="BE1456" i="21" s="1"/>
  <c r="BE1457" i="21" s="1"/>
  <c r="BE1458" i="21" s="1"/>
  <c r="BE1459" i="21" s="1"/>
  <c r="BE1460" i="21" s="1"/>
  <c r="BE1461" i="21" s="1"/>
  <c r="BE1462" i="21" s="1"/>
  <c r="BE1463" i="21" s="1"/>
  <c r="BE1464" i="21" s="1"/>
  <c r="BE1465" i="21" s="1"/>
  <c r="BE1466" i="21" s="1"/>
  <c r="BE1467" i="21" s="1"/>
  <c r="BE1468" i="21" s="1"/>
  <c r="BE1469" i="21" s="1"/>
  <c r="BE1470" i="21" s="1"/>
  <c r="BE1471" i="21" s="1"/>
  <c r="BE1472" i="21" s="1"/>
  <c r="BE1473" i="21" s="1"/>
  <c r="BE1474" i="21" s="1"/>
  <c r="BE1475" i="21" s="1"/>
  <c r="BE1476" i="21" s="1"/>
  <c r="BE1477" i="21" s="1"/>
  <c r="BE1478" i="21" s="1"/>
  <c r="BE1479" i="21" s="1"/>
  <c r="BE1480" i="21" s="1"/>
  <c r="BE1481" i="21" s="1"/>
  <c r="BE1482" i="21" s="1"/>
  <c r="BE1483" i="21" s="1"/>
  <c r="BE1484" i="21" s="1"/>
  <c r="BE1485" i="21" s="1"/>
  <c r="BE1486" i="21" s="1"/>
  <c r="BE1487" i="21" s="1"/>
  <c r="BE1488" i="21" s="1"/>
  <c r="BE1489" i="21" s="1"/>
  <c r="BE1490" i="21" s="1"/>
  <c r="BE1491" i="21" s="1"/>
  <c r="BE1492" i="21" s="1"/>
  <c r="BE1493" i="21" s="1"/>
  <c r="BE1494" i="21" s="1"/>
  <c r="BE1495" i="21" s="1"/>
  <c r="BE1496" i="21" s="1"/>
  <c r="BE1497" i="21" s="1"/>
  <c r="BE1498" i="21" s="1"/>
  <c r="BE1499" i="21" s="1"/>
  <c r="BE1500" i="21" s="1"/>
  <c r="BE1501" i="21" s="1"/>
  <c r="BE1502" i="21" s="1"/>
  <c r="BE1503" i="21" s="1"/>
  <c r="BE1504" i="21" s="1"/>
  <c r="BE1505" i="21" s="1"/>
  <c r="BE1506" i="21" s="1"/>
  <c r="BE1507" i="21" s="1"/>
  <c r="BE1508" i="21" s="1"/>
  <c r="BE1509" i="21" s="1"/>
  <c r="BE1510" i="21" s="1"/>
  <c r="BE1511" i="21" s="1"/>
  <c r="BE1512" i="21" s="1"/>
  <c r="BE1513" i="21" s="1"/>
  <c r="BR47" i="21"/>
  <c r="BF46" i="21"/>
  <c r="BF47" i="21" s="1"/>
  <c r="AS46" i="21"/>
  <c r="P24" i="21" s="1"/>
  <c r="I25" i="21"/>
  <c r="AP45" i="21"/>
  <c r="BP46" i="21" s="1"/>
  <c r="L23" i="21"/>
  <c r="BO46" i="21"/>
  <c r="BM47" i="21"/>
  <c r="BM48" i="21" s="1"/>
  <c r="BM49" i="21" s="1"/>
  <c r="BM50" i="21" s="1"/>
  <c r="BM51" i="21" s="1"/>
  <c r="BM52" i="21" s="1"/>
  <c r="BM53" i="21" s="1"/>
  <c r="BM54" i="21" s="1"/>
  <c r="BM55" i="21" s="1"/>
  <c r="BM56" i="21" s="1"/>
  <c r="BM57" i="21" s="1"/>
  <c r="BM58" i="21" s="1"/>
  <c r="BM59" i="21" s="1"/>
  <c r="BM60" i="21" s="1"/>
  <c r="BM61" i="21" s="1"/>
  <c r="BM62" i="21" s="1"/>
  <c r="BM63" i="21" s="1"/>
  <c r="BM64" i="21" s="1"/>
  <c r="BM65" i="21" s="1"/>
  <c r="BM66" i="21" s="1"/>
  <c r="BM67" i="21" s="1"/>
  <c r="BM68" i="21" s="1"/>
  <c r="BM69" i="21" s="1"/>
  <c r="BM70" i="21" s="1"/>
  <c r="BM71" i="21" s="1"/>
  <c r="BM72" i="21" s="1"/>
  <c r="BM73" i="21" s="1"/>
  <c r="BM74" i="21" s="1"/>
  <c r="BM75" i="21" s="1"/>
  <c r="BM76" i="21" s="1"/>
  <c r="BM77" i="21" s="1"/>
  <c r="BM78" i="21" s="1"/>
  <c r="BM79" i="21" s="1"/>
  <c r="BM80" i="21" s="1"/>
  <c r="BM81" i="21" s="1"/>
  <c r="BM82" i="21" s="1"/>
  <c r="BM83" i="21" s="1"/>
  <c r="BM84" i="21" s="1"/>
  <c r="BM85" i="21" s="1"/>
  <c r="BM86" i="21" s="1"/>
  <c r="BM87" i="21" s="1"/>
  <c r="BM88" i="21" s="1"/>
  <c r="BM89" i="21" s="1"/>
  <c r="BM90" i="21" s="1"/>
  <c r="BM91" i="21" s="1"/>
  <c r="BM92" i="21" s="1"/>
  <c r="BM93" i="21" s="1"/>
  <c r="BM94" i="21" s="1"/>
  <c r="BM95" i="21" s="1"/>
  <c r="BM96" i="21" s="1"/>
  <c r="BM97" i="21" s="1"/>
  <c r="BM98" i="21" s="1"/>
  <c r="BM99" i="21" s="1"/>
  <c r="BM100" i="21" s="1"/>
  <c r="BM101" i="21" s="1"/>
  <c r="BM102" i="21" s="1"/>
  <c r="BM103" i="21" s="1"/>
  <c r="BM104" i="21" s="1"/>
  <c r="BM105" i="21" s="1"/>
  <c r="BM106" i="21" s="1"/>
  <c r="BM107" i="21" s="1"/>
  <c r="BM108" i="21" s="1"/>
  <c r="BM109" i="21" s="1"/>
  <c r="BM110" i="21" s="1"/>
  <c r="BM111" i="21" s="1"/>
  <c r="BM112" i="21" s="1"/>
  <c r="BM113" i="21" s="1"/>
  <c r="BM114" i="21" s="1"/>
  <c r="BM115" i="21" s="1"/>
  <c r="BM116" i="21" s="1"/>
  <c r="BM117" i="21" s="1"/>
  <c r="BM118" i="21" s="1"/>
  <c r="BM119" i="21" s="1"/>
  <c r="BM120" i="21" s="1"/>
  <c r="BM121" i="21" s="1"/>
  <c r="BM122" i="21" s="1"/>
  <c r="BM123" i="21" s="1"/>
  <c r="BM124" i="21" s="1"/>
  <c r="BM125" i="21" s="1"/>
  <c r="BM126" i="21" s="1"/>
  <c r="BM127" i="21" s="1"/>
  <c r="BM128" i="21" s="1"/>
  <c r="BM129" i="21" s="1"/>
  <c r="BM130" i="21" s="1"/>
  <c r="BM131" i="21" s="1"/>
  <c r="BM132" i="21" s="1"/>
  <c r="BM133" i="21" s="1"/>
  <c r="BM134" i="21" s="1"/>
  <c r="BM135" i="21" s="1"/>
  <c r="BM136" i="21" s="1"/>
  <c r="BM137" i="21" s="1"/>
  <c r="BM138" i="21" s="1"/>
  <c r="BM139" i="21" s="1"/>
  <c r="BM140" i="21" s="1"/>
  <c r="BM141" i="21" s="1"/>
  <c r="BM142" i="21" s="1"/>
  <c r="BM143" i="21" s="1"/>
  <c r="BM144" i="21" s="1"/>
  <c r="BM145" i="21" s="1"/>
  <c r="BM146" i="21" s="1"/>
  <c r="BM147" i="21" s="1"/>
  <c r="BM148" i="21" s="1"/>
  <c r="BM149" i="21" s="1"/>
  <c r="BM150" i="21" s="1"/>
  <c r="BM151" i="21" s="1"/>
  <c r="BM152" i="21" s="1"/>
  <c r="BM153" i="21" s="1"/>
  <c r="BM154" i="21" s="1"/>
  <c r="BM155" i="21" s="1"/>
  <c r="BM156" i="21" s="1"/>
  <c r="BM157" i="21" s="1"/>
  <c r="BM158" i="21" s="1"/>
  <c r="BM159" i="21" s="1"/>
  <c r="BM160" i="21" s="1"/>
  <c r="BM161" i="21" s="1"/>
  <c r="BM162" i="21" s="1"/>
  <c r="BM163" i="21" s="1"/>
  <c r="BM164" i="21" s="1"/>
  <c r="BM165" i="21" s="1"/>
  <c r="BM166" i="21" s="1"/>
  <c r="BM167" i="21" s="1"/>
  <c r="BM168" i="21" s="1"/>
  <c r="BM169" i="21" s="1"/>
  <c r="BM170" i="21" s="1"/>
  <c r="BM171" i="21" s="1"/>
  <c r="BM172" i="21" s="1"/>
  <c r="BM173" i="21" s="1"/>
  <c r="BM174" i="21" s="1"/>
  <c r="BM175" i="21" s="1"/>
  <c r="BM176" i="21" s="1"/>
  <c r="BM177" i="21" s="1"/>
  <c r="BM178" i="21" s="1"/>
  <c r="BM179" i="21" s="1"/>
  <c r="BM180" i="21" s="1"/>
  <c r="BM181" i="21" s="1"/>
  <c r="BM182" i="21" s="1"/>
  <c r="BM183" i="21" s="1"/>
  <c r="BM184" i="21" s="1"/>
  <c r="BM185" i="21" s="1"/>
  <c r="BM186" i="21" s="1"/>
  <c r="BM187" i="21" s="1"/>
  <c r="BM188" i="21" s="1"/>
  <c r="BM189" i="21" s="1"/>
  <c r="BM190" i="21" s="1"/>
  <c r="BM191" i="21" s="1"/>
  <c r="BM192" i="21" s="1"/>
  <c r="BM193" i="21" s="1"/>
  <c r="BM194" i="21" s="1"/>
  <c r="BM195" i="21" s="1"/>
  <c r="BM196" i="21" s="1"/>
  <c r="BM197" i="21" s="1"/>
  <c r="BM198" i="21" s="1"/>
  <c r="BM199" i="21" s="1"/>
  <c r="BM200" i="21" s="1"/>
  <c r="BM201" i="21" s="1"/>
  <c r="BM202" i="21" s="1"/>
  <c r="BM203" i="21" s="1"/>
  <c r="BM204" i="21" s="1"/>
  <c r="BM205" i="21" s="1"/>
  <c r="BM206" i="21" s="1"/>
  <c r="BM207" i="21" s="1"/>
  <c r="BM208" i="21" s="1"/>
  <c r="BM209" i="21" s="1"/>
  <c r="BM210" i="21" s="1"/>
  <c r="BM211" i="21" s="1"/>
  <c r="BM212" i="21" s="1"/>
  <c r="BM213" i="21" s="1"/>
  <c r="BM214" i="21" s="1"/>
  <c r="BM215" i="21" s="1"/>
  <c r="BM216" i="21" s="1"/>
  <c r="BM217" i="21" s="1"/>
  <c r="BM218" i="21" s="1"/>
  <c r="BM219" i="21" s="1"/>
  <c r="BM220" i="21" s="1"/>
  <c r="BM221" i="21" s="1"/>
  <c r="BM222" i="21" s="1"/>
  <c r="BM223" i="21" s="1"/>
  <c r="BM224" i="21" s="1"/>
  <c r="BM225" i="21" s="1"/>
  <c r="BM226" i="21" s="1"/>
  <c r="BM227" i="21" s="1"/>
  <c r="BM228" i="21" s="1"/>
  <c r="BM229" i="21" s="1"/>
  <c r="BM230" i="21" s="1"/>
  <c r="BM231" i="21" s="1"/>
  <c r="BM232" i="21" s="1"/>
  <c r="BM233" i="21" s="1"/>
  <c r="BM234" i="21" s="1"/>
  <c r="BM235" i="21" s="1"/>
  <c r="BM236" i="21" s="1"/>
  <c r="BM237" i="21" s="1"/>
  <c r="BM238" i="21" s="1"/>
  <c r="BM239" i="21" s="1"/>
  <c r="BM240" i="21" s="1"/>
  <c r="BM241" i="21" s="1"/>
  <c r="BM242" i="21" s="1"/>
  <c r="BM243" i="21" s="1"/>
  <c r="BM244" i="21" s="1"/>
  <c r="BM245" i="21" s="1"/>
  <c r="BM246" i="21" s="1"/>
  <c r="BM247" i="21" s="1"/>
  <c r="BM248" i="21" s="1"/>
  <c r="BM249" i="21" s="1"/>
  <c r="BM250" i="21" s="1"/>
  <c r="BM251" i="21" s="1"/>
  <c r="BM252" i="21" s="1"/>
  <c r="BM253" i="21" s="1"/>
  <c r="BM254" i="21" s="1"/>
  <c r="BM255" i="21" s="1"/>
  <c r="BM256" i="21" s="1"/>
  <c r="BM257" i="21" s="1"/>
  <c r="BM258" i="21" s="1"/>
  <c r="BM259" i="21" s="1"/>
  <c r="BM260" i="21" s="1"/>
  <c r="BM261" i="21" s="1"/>
  <c r="BM262" i="21" s="1"/>
  <c r="BM263" i="21" s="1"/>
  <c r="BM264" i="21" s="1"/>
  <c r="BM265" i="21" s="1"/>
  <c r="BM266" i="21" s="1"/>
  <c r="BM267" i="21" s="1"/>
  <c r="BM268" i="21" s="1"/>
  <c r="BM269" i="21" s="1"/>
  <c r="BM270" i="21" s="1"/>
  <c r="BM271" i="21" s="1"/>
  <c r="BM272" i="21" s="1"/>
  <c r="BM273" i="21" s="1"/>
  <c r="BM274" i="21" s="1"/>
  <c r="BM275" i="21" s="1"/>
  <c r="BM276" i="21" s="1"/>
  <c r="BM277" i="21" s="1"/>
  <c r="BM278" i="21" s="1"/>
  <c r="BM279" i="21" s="1"/>
  <c r="BM280" i="21" s="1"/>
  <c r="BM281" i="21" s="1"/>
  <c r="BM282" i="21" s="1"/>
  <c r="BM283" i="21" s="1"/>
  <c r="BM284" i="21" s="1"/>
  <c r="BM285" i="21" s="1"/>
  <c r="BM286" i="21" s="1"/>
  <c r="BM287" i="21" s="1"/>
  <c r="BM288" i="21" s="1"/>
  <c r="BM289" i="21" s="1"/>
  <c r="BM290" i="21" s="1"/>
  <c r="BM291" i="21" s="1"/>
  <c r="BM292" i="21" s="1"/>
  <c r="BM293" i="21" s="1"/>
  <c r="BM294" i="21" s="1"/>
  <c r="BM295" i="21" s="1"/>
  <c r="BM296" i="21" s="1"/>
  <c r="BM297" i="21" s="1"/>
  <c r="BM298" i="21" s="1"/>
  <c r="BM299" i="21" s="1"/>
  <c r="BM300" i="21" s="1"/>
  <c r="BM301" i="21" s="1"/>
  <c r="BM302" i="21" s="1"/>
  <c r="BM303" i="21" s="1"/>
  <c r="BM304" i="21" s="1"/>
  <c r="BM305" i="21" s="1"/>
  <c r="BM306" i="21" s="1"/>
  <c r="BM307" i="21" s="1"/>
  <c r="BM308" i="21" s="1"/>
  <c r="BM309" i="21" s="1"/>
  <c r="BM310" i="21" s="1"/>
  <c r="BM311" i="21" s="1"/>
  <c r="BM312" i="21" s="1"/>
  <c r="BM313" i="21" s="1"/>
  <c r="BM314" i="21" s="1"/>
  <c r="BM315" i="21" s="1"/>
  <c r="BM316" i="21" s="1"/>
  <c r="BM317" i="21" s="1"/>
  <c r="BM318" i="21" s="1"/>
  <c r="BM319" i="21" s="1"/>
  <c r="BM320" i="21" s="1"/>
  <c r="BM321" i="21" s="1"/>
  <c r="BM322" i="21" s="1"/>
  <c r="BM323" i="21" s="1"/>
  <c r="BM324" i="21" s="1"/>
  <c r="BM325" i="21" s="1"/>
  <c r="BM326" i="21" s="1"/>
  <c r="BM327" i="21" s="1"/>
  <c r="BM328" i="21" s="1"/>
  <c r="BM329" i="21" s="1"/>
  <c r="BM330" i="21" s="1"/>
  <c r="BM331" i="21" s="1"/>
  <c r="BM332" i="21" s="1"/>
  <c r="BM333" i="21" s="1"/>
  <c r="BM334" i="21" s="1"/>
  <c r="BM335" i="21" s="1"/>
  <c r="BM336" i="21" s="1"/>
  <c r="BM337" i="21" s="1"/>
  <c r="BM338" i="21" s="1"/>
  <c r="BM339" i="21" s="1"/>
  <c r="BM340" i="21" s="1"/>
  <c r="BM341" i="21" s="1"/>
  <c r="BM342" i="21" s="1"/>
  <c r="BM343" i="21" s="1"/>
  <c r="BM344" i="21" s="1"/>
  <c r="BM345" i="21" s="1"/>
  <c r="BM346" i="21" s="1"/>
  <c r="BM347" i="21" s="1"/>
  <c r="BM348" i="21" s="1"/>
  <c r="BM349" i="21" s="1"/>
  <c r="BM350" i="21" s="1"/>
  <c r="BM351" i="21" s="1"/>
  <c r="BM352" i="21" s="1"/>
  <c r="BM353" i="21" s="1"/>
  <c r="BM354" i="21" s="1"/>
  <c r="BM355" i="21" s="1"/>
  <c r="BM356" i="21" s="1"/>
  <c r="BM357" i="21" s="1"/>
  <c r="BM358" i="21" s="1"/>
  <c r="BM359" i="21" s="1"/>
  <c r="BM360" i="21" s="1"/>
  <c r="BM361" i="21" s="1"/>
  <c r="BM362" i="21" s="1"/>
  <c r="BM363" i="21" s="1"/>
  <c r="BM364" i="21" s="1"/>
  <c r="BM365" i="21" s="1"/>
  <c r="BM366" i="21" s="1"/>
  <c r="BM367" i="21" s="1"/>
  <c r="BM368" i="21" s="1"/>
  <c r="BM369" i="21" s="1"/>
  <c r="BM370" i="21" s="1"/>
  <c r="BM371" i="21" s="1"/>
  <c r="BM372" i="21" s="1"/>
  <c r="BM373" i="21" s="1"/>
  <c r="BM374" i="21" s="1"/>
  <c r="BM375" i="21" s="1"/>
  <c r="BM376" i="21" s="1"/>
  <c r="BM377" i="21" s="1"/>
  <c r="BM378" i="21" s="1"/>
  <c r="BM379" i="21" s="1"/>
  <c r="BM380" i="21" s="1"/>
  <c r="BM381" i="21" s="1"/>
  <c r="BM382" i="21" s="1"/>
  <c r="BM383" i="21" s="1"/>
  <c r="BM384" i="21" s="1"/>
  <c r="BM385" i="21" s="1"/>
  <c r="BM386" i="21" s="1"/>
  <c r="BM387" i="21" s="1"/>
  <c r="BM388" i="21" s="1"/>
  <c r="BM389" i="21" s="1"/>
  <c r="BM390" i="21" s="1"/>
  <c r="BM391" i="21" s="1"/>
  <c r="BM392" i="21" s="1"/>
  <c r="BM393" i="21" s="1"/>
  <c r="BM394" i="21" s="1"/>
  <c r="BM395" i="21" s="1"/>
  <c r="BM396" i="21" s="1"/>
  <c r="BM397" i="21" s="1"/>
  <c r="BM398" i="21" s="1"/>
  <c r="BM399" i="21" s="1"/>
  <c r="BM400" i="21" s="1"/>
  <c r="BM401" i="21" s="1"/>
  <c r="BM402" i="21" s="1"/>
  <c r="BM403" i="21" s="1"/>
  <c r="BM404" i="21" s="1"/>
  <c r="BM405" i="21" s="1"/>
  <c r="BM406" i="21" s="1"/>
  <c r="BM407" i="21" s="1"/>
  <c r="BM408" i="21" s="1"/>
  <c r="BM409" i="21" s="1"/>
  <c r="BM410" i="21" s="1"/>
  <c r="BM411" i="21" s="1"/>
  <c r="BM412" i="21" s="1"/>
  <c r="BM413" i="21" s="1"/>
  <c r="BM414" i="21" s="1"/>
  <c r="BM415" i="21" s="1"/>
  <c r="BM416" i="21" s="1"/>
  <c r="BM417" i="21" s="1"/>
  <c r="BM418" i="21" s="1"/>
  <c r="BM419" i="21" s="1"/>
  <c r="BM420" i="21" s="1"/>
  <c r="BM421" i="21" s="1"/>
  <c r="BM422" i="21" s="1"/>
  <c r="BM423" i="21" s="1"/>
  <c r="BM424" i="21" s="1"/>
  <c r="BM425" i="21" s="1"/>
  <c r="BM426" i="21" s="1"/>
  <c r="BM427" i="21" s="1"/>
  <c r="BM428" i="21" s="1"/>
  <c r="BM429" i="21" s="1"/>
  <c r="BM430" i="21" s="1"/>
  <c r="BM431" i="21" s="1"/>
  <c r="BM432" i="21" s="1"/>
  <c r="BM433" i="21" s="1"/>
  <c r="BM434" i="21" s="1"/>
  <c r="BM435" i="21" s="1"/>
  <c r="BM436" i="21" s="1"/>
  <c r="BM437" i="21" s="1"/>
  <c r="BM438" i="21" s="1"/>
  <c r="BM439" i="21" s="1"/>
  <c r="BM440" i="21" s="1"/>
  <c r="BM441" i="21" s="1"/>
  <c r="BM442" i="21" s="1"/>
  <c r="BM443" i="21" s="1"/>
  <c r="BM444" i="21" s="1"/>
  <c r="BM445" i="21" s="1"/>
  <c r="BM446" i="21" s="1"/>
  <c r="BM447" i="21" s="1"/>
  <c r="BM448" i="21" s="1"/>
  <c r="BM449" i="21" s="1"/>
  <c r="BM450" i="21" s="1"/>
  <c r="BM451" i="21" s="1"/>
  <c r="BM452" i="21" s="1"/>
  <c r="BM453" i="21" s="1"/>
  <c r="BM454" i="21" s="1"/>
  <c r="BM455" i="21" s="1"/>
  <c r="BM456" i="21" s="1"/>
  <c r="BM457" i="21" s="1"/>
  <c r="BM458" i="21" s="1"/>
  <c r="BM459" i="21" s="1"/>
  <c r="BM460" i="21" s="1"/>
  <c r="BM461" i="21" s="1"/>
  <c r="BM462" i="21" s="1"/>
  <c r="BM463" i="21" s="1"/>
  <c r="BM464" i="21" s="1"/>
  <c r="BM465" i="21" s="1"/>
  <c r="BM466" i="21" s="1"/>
  <c r="BM467" i="21" s="1"/>
  <c r="BM468" i="21" s="1"/>
  <c r="BM469" i="21" s="1"/>
  <c r="BM470" i="21" s="1"/>
  <c r="BM471" i="21" s="1"/>
  <c r="BM472" i="21" s="1"/>
  <c r="BM473" i="21" s="1"/>
  <c r="BM474" i="21" s="1"/>
  <c r="BM475" i="21" s="1"/>
  <c r="BM476" i="21" s="1"/>
  <c r="BM477" i="21" s="1"/>
  <c r="BM478" i="21" s="1"/>
  <c r="BM479" i="21" s="1"/>
  <c r="BM480" i="21" s="1"/>
  <c r="BM481" i="21" s="1"/>
  <c r="BM482" i="21" s="1"/>
  <c r="BM483" i="21" s="1"/>
  <c r="BM484" i="21" s="1"/>
  <c r="BM485" i="21" s="1"/>
  <c r="BM486" i="21" s="1"/>
  <c r="BM487" i="21" s="1"/>
  <c r="BM488" i="21" s="1"/>
  <c r="BM489" i="21" s="1"/>
  <c r="BM490" i="21" s="1"/>
  <c r="BM491" i="21" s="1"/>
  <c r="BM492" i="21" s="1"/>
  <c r="BM493" i="21" s="1"/>
  <c r="BM494" i="21" s="1"/>
  <c r="BM495" i="21" s="1"/>
  <c r="BM496" i="21" s="1"/>
  <c r="BM497" i="21" s="1"/>
  <c r="BM498" i="21" s="1"/>
  <c r="BM499" i="21" s="1"/>
  <c r="BM500" i="21" s="1"/>
  <c r="BM501" i="21" s="1"/>
  <c r="BM502" i="21" s="1"/>
  <c r="BM503" i="21" s="1"/>
  <c r="BM504" i="21" s="1"/>
  <c r="BM505" i="21" s="1"/>
  <c r="BM506" i="21" s="1"/>
  <c r="BM507" i="21" s="1"/>
  <c r="BM508" i="21" s="1"/>
  <c r="BM509" i="21" s="1"/>
  <c r="BM510" i="21" s="1"/>
  <c r="BM511" i="21" s="1"/>
  <c r="BM512" i="21" s="1"/>
  <c r="BM513" i="21" s="1"/>
  <c r="BM514" i="21" s="1"/>
  <c r="BM515" i="21" s="1"/>
  <c r="BM516" i="21" s="1"/>
  <c r="BM517" i="21" s="1"/>
  <c r="BM518" i="21" s="1"/>
  <c r="BM519" i="21" s="1"/>
  <c r="BM520" i="21" s="1"/>
  <c r="BM521" i="21" s="1"/>
  <c r="BM522" i="21" s="1"/>
  <c r="BM523" i="21" s="1"/>
  <c r="BM524" i="21" s="1"/>
  <c r="BM525" i="21" s="1"/>
  <c r="BM526" i="21" s="1"/>
  <c r="BM527" i="21" s="1"/>
  <c r="BM528" i="21" s="1"/>
  <c r="BM529" i="21" s="1"/>
  <c r="BM530" i="21" s="1"/>
  <c r="BM531" i="21" s="1"/>
  <c r="BM532" i="21" s="1"/>
  <c r="BM533" i="21" s="1"/>
  <c r="BM534" i="21" s="1"/>
  <c r="BM535" i="21" s="1"/>
  <c r="BM536" i="21" s="1"/>
  <c r="BM537" i="21" s="1"/>
  <c r="BM538" i="21" s="1"/>
  <c r="BM539" i="21" s="1"/>
  <c r="BM540" i="21" s="1"/>
  <c r="BM541" i="21" s="1"/>
  <c r="BM542" i="21" s="1"/>
  <c r="BM543" i="21" s="1"/>
  <c r="BM544" i="21" s="1"/>
  <c r="BM545" i="21" s="1"/>
  <c r="BM546" i="21" s="1"/>
  <c r="BM547" i="21" s="1"/>
  <c r="BM548" i="21" s="1"/>
  <c r="BM549" i="21" s="1"/>
  <c r="BM550" i="21" s="1"/>
  <c r="BM551" i="21" s="1"/>
  <c r="BM552" i="21" s="1"/>
  <c r="BM553" i="21" s="1"/>
  <c r="BM554" i="21" s="1"/>
  <c r="BM555" i="21" s="1"/>
  <c r="BM556" i="21" s="1"/>
  <c r="BM557" i="21" s="1"/>
  <c r="BM558" i="21" s="1"/>
  <c r="BM559" i="21" s="1"/>
  <c r="BM560" i="21" s="1"/>
  <c r="BM561" i="21" s="1"/>
  <c r="BM562" i="21" s="1"/>
  <c r="BM563" i="21" s="1"/>
  <c r="BM564" i="21" s="1"/>
  <c r="BM565" i="21" s="1"/>
  <c r="BM566" i="21" s="1"/>
  <c r="BM567" i="21" s="1"/>
  <c r="BM568" i="21" s="1"/>
  <c r="BM569" i="21" s="1"/>
  <c r="BM570" i="21" s="1"/>
  <c r="BM571" i="21" s="1"/>
  <c r="BM572" i="21" s="1"/>
  <c r="BM573" i="21" s="1"/>
  <c r="BM574" i="21" s="1"/>
  <c r="BM575" i="21" s="1"/>
  <c r="BM576" i="21" s="1"/>
  <c r="BM577" i="21" s="1"/>
  <c r="BM578" i="21" s="1"/>
  <c r="BM579" i="21" s="1"/>
  <c r="BM580" i="21" s="1"/>
  <c r="BM581" i="21" s="1"/>
  <c r="BM582" i="21" s="1"/>
  <c r="BM583" i="21" s="1"/>
  <c r="BM584" i="21" s="1"/>
  <c r="BM585" i="21" s="1"/>
  <c r="BM586" i="21" s="1"/>
  <c r="BM587" i="21" s="1"/>
  <c r="BM588" i="21" s="1"/>
  <c r="BM589" i="21" s="1"/>
  <c r="BM590" i="21" s="1"/>
  <c r="BM591" i="21" s="1"/>
  <c r="BM592" i="21" s="1"/>
  <c r="BM593" i="21" s="1"/>
  <c r="BM594" i="21" s="1"/>
  <c r="BM595" i="21" s="1"/>
  <c r="BM596" i="21" s="1"/>
  <c r="BM597" i="21" s="1"/>
  <c r="BM598" i="21" s="1"/>
  <c r="BM599" i="21" s="1"/>
  <c r="BM600" i="21" s="1"/>
  <c r="BM601" i="21" s="1"/>
  <c r="BM602" i="21" s="1"/>
  <c r="BM603" i="21" s="1"/>
  <c r="BM604" i="21" s="1"/>
  <c r="BM605" i="21" s="1"/>
  <c r="BM606" i="21" s="1"/>
  <c r="BM607" i="21" s="1"/>
  <c r="BM608" i="21" s="1"/>
  <c r="BM609" i="21" s="1"/>
  <c r="BM610" i="21" s="1"/>
  <c r="BM611" i="21" s="1"/>
  <c r="BM612" i="21" s="1"/>
  <c r="BM613" i="21" s="1"/>
  <c r="BM614" i="21" s="1"/>
  <c r="BM615" i="21" s="1"/>
  <c r="BM616" i="21" s="1"/>
  <c r="BM617" i="21" s="1"/>
  <c r="BM618" i="21" s="1"/>
  <c r="BM619" i="21" s="1"/>
  <c r="BM620" i="21" s="1"/>
  <c r="BM621" i="21" s="1"/>
  <c r="BM622" i="21" s="1"/>
  <c r="BM623" i="21" s="1"/>
  <c r="BM624" i="21" s="1"/>
  <c r="BM625" i="21" s="1"/>
  <c r="BM626" i="21" s="1"/>
  <c r="BM627" i="21" s="1"/>
  <c r="BM628" i="21" s="1"/>
  <c r="BM629" i="21" s="1"/>
  <c r="BM630" i="21" s="1"/>
  <c r="BM631" i="21" s="1"/>
  <c r="BM632" i="21" s="1"/>
  <c r="BM633" i="21" s="1"/>
  <c r="BM634" i="21" s="1"/>
  <c r="BM635" i="21" s="1"/>
  <c r="BM636" i="21" s="1"/>
  <c r="BM637" i="21" s="1"/>
  <c r="BM638" i="21" s="1"/>
  <c r="BM639" i="21" s="1"/>
  <c r="BM640" i="21" s="1"/>
  <c r="BM641" i="21" s="1"/>
  <c r="BM642" i="21" s="1"/>
  <c r="BM643" i="21" s="1"/>
  <c r="BM644" i="21" s="1"/>
  <c r="BM645" i="21" s="1"/>
  <c r="BM646" i="21" s="1"/>
  <c r="BM647" i="21" s="1"/>
  <c r="BM648" i="21" s="1"/>
  <c r="BM649" i="21" s="1"/>
  <c r="BM650" i="21" s="1"/>
  <c r="BM651" i="21" s="1"/>
  <c r="BM652" i="21" s="1"/>
  <c r="BM653" i="21" s="1"/>
  <c r="BM654" i="21" s="1"/>
  <c r="BM655" i="21" s="1"/>
  <c r="BM656" i="21" s="1"/>
  <c r="BM657" i="21" s="1"/>
  <c r="BM658" i="21" s="1"/>
  <c r="BM659" i="21" s="1"/>
  <c r="BM660" i="21" s="1"/>
  <c r="BM661" i="21" s="1"/>
  <c r="BM662" i="21" s="1"/>
  <c r="BM663" i="21" s="1"/>
  <c r="BM664" i="21" s="1"/>
  <c r="BM665" i="21" s="1"/>
  <c r="BM666" i="21" s="1"/>
  <c r="BM667" i="21" s="1"/>
  <c r="BM668" i="21" s="1"/>
  <c r="BM669" i="21" s="1"/>
  <c r="BM670" i="21" s="1"/>
  <c r="BM671" i="21" s="1"/>
  <c r="BM672" i="21" s="1"/>
  <c r="BM673" i="21" s="1"/>
  <c r="BM674" i="21" s="1"/>
  <c r="BM675" i="21" s="1"/>
  <c r="BM676" i="21" s="1"/>
  <c r="BM677" i="21" s="1"/>
  <c r="BM678" i="21" s="1"/>
  <c r="BM679" i="21" s="1"/>
  <c r="BM680" i="21" s="1"/>
  <c r="BM681" i="21" s="1"/>
  <c r="BM682" i="21" s="1"/>
  <c r="BM683" i="21" s="1"/>
  <c r="BM684" i="21" s="1"/>
  <c r="BM685" i="21" s="1"/>
  <c r="BM686" i="21" s="1"/>
  <c r="BM687" i="21" s="1"/>
  <c r="BM688" i="21" s="1"/>
  <c r="BM689" i="21" s="1"/>
  <c r="BM690" i="21" s="1"/>
  <c r="BM691" i="21" s="1"/>
  <c r="BM692" i="21" s="1"/>
  <c r="BM693" i="21" s="1"/>
  <c r="BM694" i="21" s="1"/>
  <c r="BM695" i="21" s="1"/>
  <c r="BM696" i="21" s="1"/>
  <c r="BM697" i="21" s="1"/>
  <c r="BM698" i="21" s="1"/>
  <c r="BM699" i="21" s="1"/>
  <c r="BM700" i="21" s="1"/>
  <c r="BM701" i="21" s="1"/>
  <c r="BM702" i="21" s="1"/>
  <c r="BM703" i="21" s="1"/>
  <c r="BM704" i="21" s="1"/>
  <c r="BM705" i="21" s="1"/>
  <c r="BM706" i="21" s="1"/>
  <c r="BM707" i="21" s="1"/>
  <c r="BM708" i="21" s="1"/>
  <c r="BM709" i="21" s="1"/>
  <c r="BM710" i="21" s="1"/>
  <c r="BM711" i="21" s="1"/>
  <c r="BM712" i="21" s="1"/>
  <c r="BM713" i="21" s="1"/>
  <c r="BM714" i="21" s="1"/>
  <c r="BM715" i="21" s="1"/>
  <c r="BM716" i="21" s="1"/>
  <c r="BM717" i="21" s="1"/>
  <c r="BM718" i="21" s="1"/>
  <c r="BM719" i="21" s="1"/>
  <c r="BM720" i="21" s="1"/>
  <c r="BM721" i="21" s="1"/>
  <c r="BM722" i="21" s="1"/>
  <c r="BM723" i="21" s="1"/>
  <c r="BM724" i="21" s="1"/>
  <c r="BM725" i="21" s="1"/>
  <c r="BM726" i="21" s="1"/>
  <c r="BM727" i="21" s="1"/>
  <c r="BM728" i="21" s="1"/>
  <c r="BM729" i="21" s="1"/>
  <c r="BM730" i="21" s="1"/>
  <c r="BM731" i="21" s="1"/>
  <c r="BM732" i="21" s="1"/>
  <c r="BM733" i="21" s="1"/>
  <c r="BM734" i="21" s="1"/>
  <c r="BM735" i="21" s="1"/>
  <c r="BM736" i="21" s="1"/>
  <c r="BM737" i="21" s="1"/>
  <c r="BM738" i="21" s="1"/>
  <c r="BM739" i="21" s="1"/>
  <c r="BM740" i="21" s="1"/>
  <c r="BM741" i="21" s="1"/>
  <c r="BM742" i="21" s="1"/>
  <c r="BM743" i="21" s="1"/>
  <c r="BM744" i="21" s="1"/>
  <c r="BM745" i="21" s="1"/>
  <c r="BM746" i="21" s="1"/>
  <c r="BM747" i="21" s="1"/>
  <c r="BM748" i="21" s="1"/>
  <c r="BM749" i="21" s="1"/>
  <c r="BM750" i="21" s="1"/>
  <c r="BM751" i="21" s="1"/>
  <c r="BM752" i="21" s="1"/>
  <c r="BM753" i="21" s="1"/>
  <c r="BM754" i="21" s="1"/>
  <c r="BM755" i="21" s="1"/>
  <c r="BM756" i="21" s="1"/>
  <c r="BM757" i="21" s="1"/>
  <c r="BM758" i="21" s="1"/>
  <c r="BM759" i="21" s="1"/>
  <c r="BM760" i="21" s="1"/>
  <c r="BM761" i="21" s="1"/>
  <c r="BM762" i="21" s="1"/>
  <c r="BM763" i="21" s="1"/>
  <c r="BM764" i="21" s="1"/>
  <c r="BM765" i="21" s="1"/>
  <c r="BM766" i="21" s="1"/>
  <c r="BM767" i="21" s="1"/>
  <c r="BM768" i="21" s="1"/>
  <c r="BM769" i="21" s="1"/>
  <c r="BM770" i="21" s="1"/>
  <c r="BM771" i="21" s="1"/>
  <c r="BM772" i="21" s="1"/>
  <c r="BM773" i="21" s="1"/>
  <c r="BM774" i="21" s="1"/>
  <c r="BM775" i="21" s="1"/>
  <c r="BM776" i="21" s="1"/>
  <c r="BM777" i="21" s="1"/>
  <c r="BM778" i="21" s="1"/>
  <c r="BM779" i="21" s="1"/>
  <c r="BM780" i="21" s="1"/>
  <c r="BM781" i="21" s="1"/>
  <c r="BM782" i="21" s="1"/>
  <c r="BM783" i="21" s="1"/>
  <c r="BM784" i="21" s="1"/>
  <c r="BM785" i="21" s="1"/>
  <c r="BM786" i="21" s="1"/>
  <c r="BM787" i="21" s="1"/>
  <c r="BM788" i="21" s="1"/>
  <c r="BM789" i="21" s="1"/>
  <c r="BM790" i="21" s="1"/>
  <c r="BM791" i="21" s="1"/>
  <c r="BM792" i="21" s="1"/>
  <c r="BM793" i="21" s="1"/>
  <c r="BM794" i="21" s="1"/>
  <c r="BM795" i="21" s="1"/>
  <c r="BM796" i="21" s="1"/>
  <c r="BM797" i="21" s="1"/>
  <c r="BM798" i="21" s="1"/>
  <c r="BM799" i="21" s="1"/>
  <c r="BM800" i="21" s="1"/>
  <c r="BM801" i="21" s="1"/>
  <c r="BM802" i="21" s="1"/>
  <c r="BM803" i="21" s="1"/>
  <c r="BM804" i="21" s="1"/>
  <c r="BM805" i="21" s="1"/>
  <c r="BM806" i="21" s="1"/>
  <c r="BM807" i="21" s="1"/>
  <c r="BM808" i="21" s="1"/>
  <c r="BM809" i="21" s="1"/>
  <c r="BM810" i="21" s="1"/>
  <c r="BM811" i="21" s="1"/>
  <c r="BM812" i="21" s="1"/>
  <c r="BM813" i="21" s="1"/>
  <c r="BM814" i="21" s="1"/>
  <c r="BM815" i="21" s="1"/>
  <c r="BM816" i="21" s="1"/>
  <c r="BM817" i="21" s="1"/>
  <c r="BM818" i="21" s="1"/>
  <c r="BM819" i="21" s="1"/>
  <c r="BM820" i="21" s="1"/>
  <c r="BM821" i="21" s="1"/>
  <c r="BM822" i="21" s="1"/>
  <c r="BM823" i="21" s="1"/>
  <c r="BM824" i="21" s="1"/>
  <c r="BM825" i="21" s="1"/>
  <c r="BM826" i="21" s="1"/>
  <c r="BM827" i="21" s="1"/>
  <c r="BM828" i="21" s="1"/>
  <c r="BM829" i="21" s="1"/>
  <c r="BM830" i="21" s="1"/>
  <c r="BM831" i="21" s="1"/>
  <c r="BM832" i="21" s="1"/>
  <c r="BM833" i="21" s="1"/>
  <c r="BM834" i="21" s="1"/>
  <c r="BM835" i="21" s="1"/>
  <c r="BM836" i="21" s="1"/>
  <c r="BM837" i="21" s="1"/>
  <c r="BM838" i="21" s="1"/>
  <c r="BM839" i="21" s="1"/>
  <c r="BM840" i="21" s="1"/>
  <c r="BM841" i="21" s="1"/>
  <c r="BM842" i="21" s="1"/>
  <c r="BM843" i="21" s="1"/>
  <c r="BM844" i="21" s="1"/>
  <c r="BM845" i="21" s="1"/>
  <c r="BM846" i="21" s="1"/>
  <c r="BM847" i="21" s="1"/>
  <c r="BM848" i="21" s="1"/>
  <c r="BM849" i="21" s="1"/>
  <c r="BM850" i="21" s="1"/>
  <c r="BM851" i="21" s="1"/>
  <c r="BM852" i="21" s="1"/>
  <c r="BM853" i="21" s="1"/>
  <c r="BM854" i="21" s="1"/>
  <c r="BM855" i="21" s="1"/>
  <c r="BM856" i="21" s="1"/>
  <c r="BM857" i="21" s="1"/>
  <c r="BM858" i="21" s="1"/>
  <c r="BM859" i="21" s="1"/>
  <c r="BM860" i="21" s="1"/>
  <c r="BM861" i="21" s="1"/>
  <c r="BM862" i="21" s="1"/>
  <c r="BM863" i="21" s="1"/>
  <c r="BM864" i="21" s="1"/>
  <c r="BM865" i="21" s="1"/>
  <c r="BM866" i="21" s="1"/>
  <c r="BM867" i="21" s="1"/>
  <c r="BM868" i="21" s="1"/>
  <c r="BM869" i="21" s="1"/>
  <c r="BM870" i="21" s="1"/>
  <c r="BM871" i="21" s="1"/>
  <c r="BM872" i="21" s="1"/>
  <c r="BM873" i="21" s="1"/>
  <c r="BM874" i="21" s="1"/>
  <c r="BM875" i="21" s="1"/>
  <c r="BM876" i="21" s="1"/>
  <c r="BM877" i="21" s="1"/>
  <c r="BM878" i="21" s="1"/>
  <c r="BM879" i="21" s="1"/>
  <c r="BM880" i="21" s="1"/>
  <c r="BM881" i="21" s="1"/>
  <c r="BM882" i="21" s="1"/>
  <c r="BM883" i="21" s="1"/>
  <c r="BM884" i="21" s="1"/>
  <c r="BM885" i="21" s="1"/>
  <c r="BM886" i="21" s="1"/>
  <c r="BM887" i="21" s="1"/>
  <c r="BM888" i="21" s="1"/>
  <c r="BM889" i="21" s="1"/>
  <c r="BM890" i="21" s="1"/>
  <c r="BM891" i="21" s="1"/>
  <c r="BM892" i="21" s="1"/>
  <c r="BM893" i="21" s="1"/>
  <c r="BM894" i="21" s="1"/>
  <c r="BM895" i="21" s="1"/>
  <c r="BM896" i="21" s="1"/>
  <c r="BM897" i="21" s="1"/>
  <c r="BM898" i="21" s="1"/>
  <c r="BM899" i="21" s="1"/>
  <c r="BM900" i="21" s="1"/>
  <c r="BM901" i="21" s="1"/>
  <c r="BM902" i="21" s="1"/>
  <c r="BM903" i="21" s="1"/>
  <c r="BM904" i="21" s="1"/>
  <c r="BM905" i="21" s="1"/>
  <c r="BM906" i="21" s="1"/>
  <c r="BM907" i="21" s="1"/>
  <c r="BM908" i="21" s="1"/>
  <c r="BM909" i="21" s="1"/>
  <c r="BM910" i="21" s="1"/>
  <c r="BM911" i="21" s="1"/>
  <c r="BM912" i="21" s="1"/>
  <c r="BM913" i="21" s="1"/>
  <c r="BM914" i="21" s="1"/>
  <c r="BM915" i="21" s="1"/>
  <c r="BM916" i="21" s="1"/>
  <c r="BM917" i="21" s="1"/>
  <c r="BM918" i="21" s="1"/>
  <c r="BM919" i="21" s="1"/>
  <c r="BM920" i="21" s="1"/>
  <c r="BM921" i="21" s="1"/>
  <c r="BM922" i="21" s="1"/>
  <c r="BM923" i="21" s="1"/>
  <c r="BM924" i="21" s="1"/>
  <c r="BM925" i="21" s="1"/>
  <c r="BM926" i="21" s="1"/>
  <c r="BM927" i="21" s="1"/>
  <c r="BM928" i="21" s="1"/>
  <c r="BM929" i="21" s="1"/>
  <c r="BM930" i="21" s="1"/>
  <c r="BM931" i="21" s="1"/>
  <c r="BM932" i="21" s="1"/>
  <c r="BM933" i="21" s="1"/>
  <c r="BM934" i="21" s="1"/>
  <c r="BM935" i="21" s="1"/>
  <c r="BM936" i="21" s="1"/>
  <c r="BM937" i="21" s="1"/>
  <c r="BM938" i="21" s="1"/>
  <c r="BM939" i="21" s="1"/>
  <c r="BM940" i="21" s="1"/>
  <c r="BM941" i="21" s="1"/>
  <c r="BM942" i="21" s="1"/>
  <c r="BM943" i="21" s="1"/>
  <c r="BM944" i="21" s="1"/>
  <c r="BM945" i="21" s="1"/>
  <c r="BM946" i="21" s="1"/>
  <c r="BM947" i="21" s="1"/>
  <c r="BM948" i="21" s="1"/>
  <c r="BM949" i="21" s="1"/>
  <c r="BM950" i="21" s="1"/>
  <c r="BM951" i="21" s="1"/>
  <c r="BM952" i="21" s="1"/>
  <c r="BM953" i="21" s="1"/>
  <c r="BM954" i="21" s="1"/>
  <c r="BM955" i="21" s="1"/>
  <c r="BM956" i="21" s="1"/>
  <c r="BM957" i="21" s="1"/>
  <c r="BM958" i="21" s="1"/>
  <c r="BM959" i="21" s="1"/>
  <c r="BM960" i="21" s="1"/>
  <c r="BM961" i="21" s="1"/>
  <c r="BM962" i="21" s="1"/>
  <c r="BM963" i="21" s="1"/>
  <c r="BM964" i="21" s="1"/>
  <c r="BM965" i="21" s="1"/>
  <c r="BM966" i="21" s="1"/>
  <c r="BM967" i="21" s="1"/>
  <c r="BM968" i="21" s="1"/>
  <c r="BM969" i="21" s="1"/>
  <c r="BM970" i="21" s="1"/>
  <c r="BM971" i="21" s="1"/>
  <c r="BM972" i="21" s="1"/>
  <c r="BM973" i="21" s="1"/>
  <c r="BM974" i="21" s="1"/>
  <c r="BM975" i="21" s="1"/>
  <c r="BM976" i="21" s="1"/>
  <c r="BM977" i="21" s="1"/>
  <c r="BM978" i="21" s="1"/>
  <c r="BM979" i="21" s="1"/>
  <c r="BM980" i="21" s="1"/>
  <c r="BM981" i="21" s="1"/>
  <c r="BM982" i="21" s="1"/>
  <c r="BM983" i="21" s="1"/>
  <c r="BM984" i="21" s="1"/>
  <c r="BM985" i="21" s="1"/>
  <c r="BM986" i="21" s="1"/>
  <c r="BM987" i="21" s="1"/>
  <c r="BM988" i="21" s="1"/>
  <c r="BM989" i="21" s="1"/>
  <c r="BM990" i="21" s="1"/>
  <c r="BM991" i="21" s="1"/>
  <c r="BM992" i="21" s="1"/>
  <c r="BM993" i="21" s="1"/>
  <c r="BM994" i="21" s="1"/>
  <c r="BM995" i="21" s="1"/>
  <c r="BM996" i="21" s="1"/>
  <c r="BM997" i="21" s="1"/>
  <c r="BM998" i="21" s="1"/>
  <c r="BM999" i="21" s="1"/>
  <c r="BM1000" i="21" s="1"/>
  <c r="BM1001" i="21" s="1"/>
  <c r="BM1002" i="21" s="1"/>
  <c r="BM1003" i="21" s="1"/>
  <c r="BM1004" i="21" s="1"/>
  <c r="BM1005" i="21" s="1"/>
  <c r="BM1006" i="21" s="1"/>
  <c r="BM1007" i="21" s="1"/>
  <c r="BM1008" i="21" s="1"/>
  <c r="BM1009" i="21" s="1"/>
  <c r="BM1010" i="21" s="1"/>
  <c r="BM1011" i="21" s="1"/>
  <c r="BM1012" i="21" s="1"/>
  <c r="BM1013" i="21" s="1"/>
  <c r="BM1014" i="21" s="1"/>
  <c r="BM1015" i="21" s="1"/>
  <c r="BM1016" i="21" s="1"/>
  <c r="BM1017" i="21" s="1"/>
  <c r="BM1018" i="21" s="1"/>
  <c r="BM1019" i="21" s="1"/>
  <c r="BM1020" i="21" s="1"/>
  <c r="BM1021" i="21" s="1"/>
  <c r="BM1022" i="21" s="1"/>
  <c r="BM1023" i="21" s="1"/>
  <c r="BM1024" i="21" s="1"/>
  <c r="BM1025" i="21" s="1"/>
  <c r="BM1026" i="21" s="1"/>
  <c r="BM1027" i="21" s="1"/>
  <c r="BM1028" i="21" s="1"/>
  <c r="BM1029" i="21" s="1"/>
  <c r="BM1030" i="21" s="1"/>
  <c r="BM1031" i="21" s="1"/>
  <c r="BM1032" i="21" s="1"/>
  <c r="BM1033" i="21" s="1"/>
  <c r="BM1034" i="21" s="1"/>
  <c r="BM1035" i="21" s="1"/>
  <c r="BM1036" i="21" s="1"/>
  <c r="BM1037" i="21" s="1"/>
  <c r="BM1038" i="21" s="1"/>
  <c r="BM1039" i="21" s="1"/>
  <c r="BM1040" i="21" s="1"/>
  <c r="BM1041" i="21" s="1"/>
  <c r="BM1042" i="21" s="1"/>
  <c r="BM1043" i="21" s="1"/>
  <c r="BM1044" i="21" s="1"/>
  <c r="BM1045" i="21" s="1"/>
  <c r="BM1046" i="21" s="1"/>
  <c r="BM1047" i="21" s="1"/>
  <c r="BM1048" i="21" s="1"/>
  <c r="BM1049" i="21" s="1"/>
  <c r="BM1050" i="21" s="1"/>
  <c r="BM1051" i="21" s="1"/>
  <c r="BM1052" i="21" s="1"/>
  <c r="BM1053" i="21" s="1"/>
  <c r="BM1054" i="21" s="1"/>
  <c r="BM1055" i="21" s="1"/>
  <c r="BM1056" i="21" s="1"/>
  <c r="BM1057" i="21" s="1"/>
  <c r="BM1058" i="21" s="1"/>
  <c r="BM1059" i="21" s="1"/>
  <c r="BM1060" i="21" s="1"/>
  <c r="BM1061" i="21" s="1"/>
  <c r="BM1062" i="21" s="1"/>
  <c r="BM1063" i="21" s="1"/>
  <c r="BM1064" i="21" s="1"/>
  <c r="BM1065" i="21" s="1"/>
  <c r="BM1066" i="21" s="1"/>
  <c r="BM1067" i="21" s="1"/>
  <c r="BM1068" i="21" s="1"/>
  <c r="BM1069" i="21" s="1"/>
  <c r="BM1070" i="21" s="1"/>
  <c r="BM1071" i="21" s="1"/>
  <c r="BM1072" i="21" s="1"/>
  <c r="BM1073" i="21" s="1"/>
  <c r="BM1074" i="21" s="1"/>
  <c r="BM1075" i="21" s="1"/>
  <c r="BM1076" i="21" s="1"/>
  <c r="BM1077" i="21" s="1"/>
  <c r="BM1078" i="21" s="1"/>
  <c r="BM1079" i="21" s="1"/>
  <c r="BM1080" i="21" s="1"/>
  <c r="BM1081" i="21" s="1"/>
  <c r="BM1082" i="21" s="1"/>
  <c r="BM1083" i="21" s="1"/>
  <c r="BM1084" i="21" s="1"/>
  <c r="BM1085" i="21" s="1"/>
  <c r="BM1086" i="21" s="1"/>
  <c r="BM1087" i="21" s="1"/>
  <c r="BM1088" i="21" s="1"/>
  <c r="BM1089" i="21" s="1"/>
  <c r="BM1090" i="21" s="1"/>
  <c r="BM1091" i="21" s="1"/>
  <c r="BM1092" i="21" s="1"/>
  <c r="BM1093" i="21" s="1"/>
  <c r="BM1094" i="21" s="1"/>
  <c r="BM1095" i="21" s="1"/>
  <c r="BM1096" i="21" s="1"/>
  <c r="BM1097" i="21" s="1"/>
  <c r="BM1098" i="21" s="1"/>
  <c r="BM1099" i="21" s="1"/>
  <c r="BM1100" i="21" s="1"/>
  <c r="BM1101" i="21" s="1"/>
  <c r="BM1102" i="21" s="1"/>
  <c r="BM1103" i="21" s="1"/>
  <c r="BM1104" i="21" s="1"/>
  <c r="BM1105" i="21" s="1"/>
  <c r="BM1106" i="21" s="1"/>
  <c r="BM1107" i="21" s="1"/>
  <c r="BM1108" i="21" s="1"/>
  <c r="BM1109" i="21" s="1"/>
  <c r="BM1110" i="21" s="1"/>
  <c r="BM1111" i="21" s="1"/>
  <c r="BM1112" i="21" s="1"/>
  <c r="BM1113" i="21" s="1"/>
  <c r="BM1114" i="21" s="1"/>
  <c r="BM1115" i="21" s="1"/>
  <c r="BM1116" i="21" s="1"/>
  <c r="BM1117" i="21" s="1"/>
  <c r="BM1118" i="21" s="1"/>
  <c r="BM1119" i="21" s="1"/>
  <c r="BM1120" i="21" s="1"/>
  <c r="BM1121" i="21" s="1"/>
  <c r="BM1122" i="21" s="1"/>
  <c r="BM1123" i="21" s="1"/>
  <c r="BM1124" i="21" s="1"/>
  <c r="BM1125" i="21" s="1"/>
  <c r="BM1126" i="21" s="1"/>
  <c r="BM1127" i="21" s="1"/>
  <c r="BM1128" i="21" s="1"/>
  <c r="BM1129" i="21" s="1"/>
  <c r="BM1130" i="21" s="1"/>
  <c r="BM1131" i="21" s="1"/>
  <c r="BM1132" i="21" s="1"/>
  <c r="BM1133" i="21" s="1"/>
  <c r="BM1134" i="21" s="1"/>
  <c r="BM1135" i="21" s="1"/>
  <c r="BM1136" i="21" s="1"/>
  <c r="BM1137" i="21" s="1"/>
  <c r="BM1138" i="21" s="1"/>
  <c r="BM1139" i="21" s="1"/>
  <c r="BM1140" i="21" s="1"/>
  <c r="BM1141" i="21" s="1"/>
  <c r="BM1142" i="21" s="1"/>
  <c r="BM1143" i="21" s="1"/>
  <c r="BM1144" i="21" s="1"/>
  <c r="BM1145" i="21" s="1"/>
  <c r="BM1146" i="21" s="1"/>
  <c r="BM1147" i="21" s="1"/>
  <c r="BM1148" i="21" s="1"/>
  <c r="BM1149" i="21" s="1"/>
  <c r="BM1150" i="21" s="1"/>
  <c r="BM1151" i="21" s="1"/>
  <c r="BM1152" i="21" s="1"/>
  <c r="BM1153" i="21" s="1"/>
  <c r="BM1154" i="21" s="1"/>
  <c r="BM1155" i="21" s="1"/>
  <c r="BM1156" i="21" s="1"/>
  <c r="BM1157" i="21" s="1"/>
  <c r="BM1158" i="21" s="1"/>
  <c r="BM1159" i="21" s="1"/>
  <c r="BM1160" i="21" s="1"/>
  <c r="BM1161" i="21" s="1"/>
  <c r="BM1162" i="21" s="1"/>
  <c r="BM1163" i="21" s="1"/>
  <c r="BM1164" i="21" s="1"/>
  <c r="BM1165" i="21" s="1"/>
  <c r="BM1166" i="21" s="1"/>
  <c r="BM1167" i="21" s="1"/>
  <c r="BM1168" i="21" s="1"/>
  <c r="BM1169" i="21" s="1"/>
  <c r="BM1170" i="21" s="1"/>
  <c r="BM1171" i="21" s="1"/>
  <c r="BM1172" i="21" s="1"/>
  <c r="BM1173" i="21" s="1"/>
  <c r="BM1174" i="21" s="1"/>
  <c r="BM1175" i="21" s="1"/>
  <c r="BM1176" i="21" s="1"/>
  <c r="BM1177" i="21" s="1"/>
  <c r="BM1178" i="21" s="1"/>
  <c r="BM1179" i="21" s="1"/>
  <c r="BM1180" i="21" s="1"/>
  <c r="BM1181" i="21" s="1"/>
  <c r="BM1182" i="21" s="1"/>
  <c r="BM1183" i="21" s="1"/>
  <c r="BM1184" i="21" s="1"/>
  <c r="BM1185" i="21" s="1"/>
  <c r="BM1186" i="21" s="1"/>
  <c r="BM1187" i="21" s="1"/>
  <c r="BM1188" i="21" s="1"/>
  <c r="BM1189" i="21" s="1"/>
  <c r="BM1190" i="21" s="1"/>
  <c r="BM1191" i="21" s="1"/>
  <c r="BM1192" i="21" s="1"/>
  <c r="BM1193" i="21" s="1"/>
  <c r="BM1194" i="21" s="1"/>
  <c r="BM1195" i="21" s="1"/>
  <c r="BM1196" i="21" s="1"/>
  <c r="BM1197" i="21" s="1"/>
  <c r="BM1198" i="21" s="1"/>
  <c r="BM1199" i="21" s="1"/>
  <c r="BM1200" i="21" s="1"/>
  <c r="BM1201" i="21" s="1"/>
  <c r="BM1202" i="21" s="1"/>
  <c r="BM1203" i="21" s="1"/>
  <c r="BM1204" i="21" s="1"/>
  <c r="BM1205" i="21" s="1"/>
  <c r="BM1206" i="21" s="1"/>
  <c r="BM1207" i="21" s="1"/>
  <c r="BM1208" i="21" s="1"/>
  <c r="BM1209" i="21" s="1"/>
  <c r="BM1210" i="21" s="1"/>
  <c r="BM1211" i="21" s="1"/>
  <c r="BM1212" i="21" s="1"/>
  <c r="BM1213" i="21" s="1"/>
  <c r="BM1214" i="21" s="1"/>
  <c r="BM1215" i="21" s="1"/>
  <c r="BM1216" i="21" s="1"/>
  <c r="BM1217" i="21" s="1"/>
  <c r="BM1218" i="21" s="1"/>
  <c r="BM1219" i="21" s="1"/>
  <c r="BM1220" i="21" s="1"/>
  <c r="BM1221" i="21" s="1"/>
  <c r="BM1222" i="21" s="1"/>
  <c r="BM1223" i="21" s="1"/>
  <c r="BM1224" i="21" s="1"/>
  <c r="BM1225" i="21" s="1"/>
  <c r="BM1226" i="21" s="1"/>
  <c r="BM1227" i="21" s="1"/>
  <c r="BM1228" i="21" s="1"/>
  <c r="BM1229" i="21" s="1"/>
  <c r="BM1230" i="21" s="1"/>
  <c r="BM1231" i="21" s="1"/>
  <c r="BM1232" i="21" s="1"/>
  <c r="BM1233" i="21" s="1"/>
  <c r="BM1234" i="21" s="1"/>
  <c r="BM1235" i="21" s="1"/>
  <c r="BM1236" i="21" s="1"/>
  <c r="BM1237" i="21" s="1"/>
  <c r="BM1238" i="21" s="1"/>
  <c r="BM1239" i="21" s="1"/>
  <c r="BM1240" i="21" s="1"/>
  <c r="BM1241" i="21" s="1"/>
  <c r="BM1242" i="21" s="1"/>
  <c r="BM1243" i="21" s="1"/>
  <c r="BM1244" i="21" s="1"/>
  <c r="BM1245" i="21" s="1"/>
  <c r="BM1246" i="21" s="1"/>
  <c r="BM1247" i="21" s="1"/>
  <c r="BM1248" i="21" s="1"/>
  <c r="BM1249" i="21" s="1"/>
  <c r="BM1250" i="21" s="1"/>
  <c r="BM1251" i="21" s="1"/>
  <c r="BM1252" i="21" s="1"/>
  <c r="BM1253" i="21" s="1"/>
  <c r="BM1254" i="21" s="1"/>
  <c r="BM1255" i="21" s="1"/>
  <c r="BM1256" i="21" s="1"/>
  <c r="BM1257" i="21" s="1"/>
  <c r="BM1258" i="21" s="1"/>
  <c r="BM1259" i="21" s="1"/>
  <c r="BM1260" i="21" s="1"/>
  <c r="BM1261" i="21" s="1"/>
  <c r="BM1262" i="21" s="1"/>
  <c r="BM1263" i="21" s="1"/>
  <c r="BM1264" i="21" s="1"/>
  <c r="BM1265" i="21" s="1"/>
  <c r="BM1266" i="21" s="1"/>
  <c r="BM1267" i="21" s="1"/>
  <c r="BM1268" i="21" s="1"/>
  <c r="BM1269" i="21" s="1"/>
  <c r="BM1270" i="21" s="1"/>
  <c r="BM1271" i="21" s="1"/>
  <c r="BM1272" i="21" s="1"/>
  <c r="BM1273" i="21" s="1"/>
  <c r="BM1274" i="21" s="1"/>
  <c r="BM1275" i="21" s="1"/>
  <c r="BM1276" i="21" s="1"/>
  <c r="BM1277" i="21" s="1"/>
  <c r="BM1278" i="21" s="1"/>
  <c r="BM1279" i="21" s="1"/>
  <c r="BM1280" i="21" s="1"/>
  <c r="BM1281" i="21" s="1"/>
  <c r="BM1282" i="21" s="1"/>
  <c r="BM1283" i="21" s="1"/>
  <c r="BM1284" i="21" s="1"/>
  <c r="BM1285" i="21" s="1"/>
  <c r="BM1286" i="21" s="1"/>
  <c r="BM1287" i="21" s="1"/>
  <c r="BM1288" i="21" s="1"/>
  <c r="BM1289" i="21" s="1"/>
  <c r="BM1290" i="21" s="1"/>
  <c r="BM1291" i="21" s="1"/>
  <c r="BM1292" i="21" s="1"/>
  <c r="BM1293" i="21" s="1"/>
  <c r="BM1294" i="21" s="1"/>
  <c r="BM1295" i="21" s="1"/>
  <c r="BM1296" i="21" s="1"/>
  <c r="BM1297" i="21" s="1"/>
  <c r="BM1298" i="21" s="1"/>
  <c r="BM1299" i="21" s="1"/>
  <c r="BM1300" i="21" s="1"/>
  <c r="BM1301" i="21" s="1"/>
  <c r="BM1302" i="21" s="1"/>
  <c r="BM1303" i="21" s="1"/>
  <c r="BM1304" i="21" s="1"/>
  <c r="BM1305" i="21" s="1"/>
  <c r="BM1306" i="21" s="1"/>
  <c r="BM1307" i="21" s="1"/>
  <c r="BM1308" i="21" s="1"/>
  <c r="BM1309" i="21" s="1"/>
  <c r="BM1310" i="21" s="1"/>
  <c r="BM1311" i="21" s="1"/>
  <c r="BM1312" i="21" s="1"/>
  <c r="BM1313" i="21" s="1"/>
  <c r="BM1314" i="21" s="1"/>
  <c r="BM1315" i="21" s="1"/>
  <c r="BM1316" i="21" s="1"/>
  <c r="BM1317" i="21" s="1"/>
  <c r="BM1318" i="21" s="1"/>
  <c r="BM1319" i="21" s="1"/>
  <c r="BM1320" i="21" s="1"/>
  <c r="BM1321" i="21" s="1"/>
  <c r="BM1322" i="21" s="1"/>
  <c r="BM1323" i="21" s="1"/>
  <c r="BM1324" i="21" s="1"/>
  <c r="BM1325" i="21" s="1"/>
  <c r="BM1326" i="21" s="1"/>
  <c r="BM1327" i="21" s="1"/>
  <c r="BM1328" i="21" s="1"/>
  <c r="BM1329" i="21" s="1"/>
  <c r="BM1330" i="21" s="1"/>
  <c r="BM1331" i="21" s="1"/>
  <c r="BM1332" i="21" s="1"/>
  <c r="BM1333" i="21" s="1"/>
  <c r="BM1334" i="21" s="1"/>
  <c r="BM1335" i="21" s="1"/>
  <c r="BM1336" i="21" s="1"/>
  <c r="BM1337" i="21" s="1"/>
  <c r="BM1338" i="21" s="1"/>
  <c r="BM1339" i="21" s="1"/>
  <c r="BM1340" i="21" s="1"/>
  <c r="BM1341" i="21" s="1"/>
  <c r="BM1342" i="21" s="1"/>
  <c r="BM1343" i="21" s="1"/>
  <c r="BM1344" i="21" s="1"/>
  <c r="BM1345" i="21" s="1"/>
  <c r="BM1346" i="21" s="1"/>
  <c r="BM1347" i="21" s="1"/>
  <c r="BM1348" i="21" s="1"/>
  <c r="BM1349" i="21" s="1"/>
  <c r="BM1350" i="21" s="1"/>
  <c r="BM1351" i="21" s="1"/>
  <c r="BM1352" i="21" s="1"/>
  <c r="BM1353" i="21" s="1"/>
  <c r="BM1354" i="21" s="1"/>
  <c r="BM1355" i="21" s="1"/>
  <c r="BM1356" i="21" s="1"/>
  <c r="BM1357" i="21" s="1"/>
  <c r="BM1358" i="21" s="1"/>
  <c r="BM1359" i="21" s="1"/>
  <c r="BM1360" i="21" s="1"/>
  <c r="BM1361" i="21" s="1"/>
  <c r="BM1362" i="21" s="1"/>
  <c r="BM1363" i="21" s="1"/>
  <c r="BM1364" i="21" s="1"/>
  <c r="BM1365" i="21" s="1"/>
  <c r="BM1366" i="21" s="1"/>
  <c r="BM1367" i="21" s="1"/>
  <c r="BM1368" i="21" s="1"/>
  <c r="BM1369" i="21" s="1"/>
  <c r="BM1370" i="21" s="1"/>
  <c r="BM1371" i="21" s="1"/>
  <c r="BM1372" i="21" s="1"/>
  <c r="BM1373" i="21" s="1"/>
  <c r="BM1374" i="21" s="1"/>
  <c r="BM1375" i="21" s="1"/>
  <c r="BM1376" i="21" s="1"/>
  <c r="BM1377" i="21" s="1"/>
  <c r="BM1378" i="21" s="1"/>
  <c r="BM1379" i="21" s="1"/>
  <c r="BM1380" i="21" s="1"/>
  <c r="BM1381" i="21" s="1"/>
  <c r="BM1382" i="21" s="1"/>
  <c r="BM1383" i="21" s="1"/>
  <c r="BM1384" i="21" s="1"/>
  <c r="BM1385" i="21" s="1"/>
  <c r="BM1386" i="21" s="1"/>
  <c r="BM1387" i="21" s="1"/>
  <c r="BM1388" i="21" s="1"/>
  <c r="BM1389" i="21" s="1"/>
  <c r="BM1390" i="21" s="1"/>
  <c r="BM1391" i="21" s="1"/>
  <c r="BM1392" i="21" s="1"/>
  <c r="BM1393" i="21" s="1"/>
  <c r="BM1394" i="21" s="1"/>
  <c r="BM1395" i="21" s="1"/>
  <c r="BM1396" i="21" s="1"/>
  <c r="BM1397" i="21" s="1"/>
  <c r="BM1398" i="21" s="1"/>
  <c r="BM1399" i="21" s="1"/>
  <c r="BM1400" i="21" s="1"/>
  <c r="BM1401" i="21" s="1"/>
  <c r="BM1402" i="21" s="1"/>
  <c r="BM1403" i="21" s="1"/>
  <c r="BM1404" i="21" s="1"/>
  <c r="BM1405" i="21" s="1"/>
  <c r="BM1406" i="21" s="1"/>
  <c r="BM1407" i="21" s="1"/>
  <c r="BM1408" i="21" s="1"/>
  <c r="BM1409" i="21" s="1"/>
  <c r="BM1410" i="21" s="1"/>
  <c r="BM1411" i="21" s="1"/>
  <c r="BM1412" i="21" s="1"/>
  <c r="BM1413" i="21" s="1"/>
  <c r="BM1414" i="21" s="1"/>
  <c r="BM1415" i="21" s="1"/>
  <c r="BM1416" i="21" s="1"/>
  <c r="BM1417" i="21" s="1"/>
  <c r="BM1418" i="21" s="1"/>
  <c r="BM1419" i="21" s="1"/>
  <c r="BM1420" i="21" s="1"/>
  <c r="BM1421" i="21" s="1"/>
  <c r="BM1422" i="21" s="1"/>
  <c r="BM1423" i="21" s="1"/>
  <c r="BM1424" i="21" s="1"/>
  <c r="BM1425" i="21" s="1"/>
  <c r="BM1426" i="21" s="1"/>
  <c r="BM1427" i="21" s="1"/>
  <c r="BM1428" i="21" s="1"/>
  <c r="BM1429" i="21" s="1"/>
  <c r="BM1430" i="21" s="1"/>
  <c r="BM1431" i="21" s="1"/>
  <c r="BM1432" i="21" s="1"/>
  <c r="BM1433" i="21" s="1"/>
  <c r="BM1434" i="21" s="1"/>
  <c r="BM1435" i="21" s="1"/>
  <c r="BM1436" i="21" s="1"/>
  <c r="BM1437" i="21" s="1"/>
  <c r="BM1438" i="21" s="1"/>
  <c r="BM1439" i="21" s="1"/>
  <c r="BM1440" i="21" s="1"/>
  <c r="BM1441" i="21" s="1"/>
  <c r="BM1442" i="21" s="1"/>
  <c r="BM1443" i="21" s="1"/>
  <c r="BM1444" i="21" s="1"/>
  <c r="BM1445" i="21" s="1"/>
  <c r="BM1446" i="21" s="1"/>
  <c r="BM1447" i="21" s="1"/>
  <c r="BM1448" i="21" s="1"/>
  <c r="BM1449" i="21" s="1"/>
  <c r="BM1450" i="21" s="1"/>
  <c r="BM1451" i="21" s="1"/>
  <c r="BM1452" i="21" s="1"/>
  <c r="BM1453" i="21" s="1"/>
  <c r="BM1454" i="21" s="1"/>
  <c r="BM1455" i="21" s="1"/>
  <c r="BM1456" i="21" s="1"/>
  <c r="BM1457" i="21" s="1"/>
  <c r="BM1458" i="21" s="1"/>
  <c r="BM1459" i="21" s="1"/>
  <c r="BM1460" i="21" s="1"/>
  <c r="BM1461" i="21" s="1"/>
  <c r="BM1462" i="21" s="1"/>
  <c r="BM1463" i="21" s="1"/>
  <c r="BM1464" i="21" s="1"/>
  <c r="BM1465" i="21" s="1"/>
  <c r="BM1466" i="21" s="1"/>
  <c r="BM1467" i="21" s="1"/>
  <c r="BM1468" i="21" s="1"/>
  <c r="BM1469" i="21" s="1"/>
  <c r="BM1470" i="21" s="1"/>
  <c r="BM1471" i="21" s="1"/>
  <c r="BM1472" i="21" s="1"/>
  <c r="BM1473" i="21" s="1"/>
  <c r="BM1474" i="21" s="1"/>
  <c r="BM1475" i="21" s="1"/>
  <c r="BM1476" i="21" s="1"/>
  <c r="BM1477" i="21" s="1"/>
  <c r="BM1478" i="21" s="1"/>
  <c r="BM1479" i="21" s="1"/>
  <c r="BM1480" i="21" s="1"/>
  <c r="BM1481" i="21" s="1"/>
  <c r="BM1482" i="21" s="1"/>
  <c r="BM1483" i="21" s="1"/>
  <c r="BM1484" i="21" s="1"/>
  <c r="BM1485" i="21" s="1"/>
  <c r="BM1486" i="21" s="1"/>
  <c r="BM1487" i="21" s="1"/>
  <c r="BM1488" i="21" s="1"/>
  <c r="BM1489" i="21" s="1"/>
  <c r="BM1490" i="21" s="1"/>
  <c r="BM1491" i="21" s="1"/>
  <c r="BM1492" i="21" s="1"/>
  <c r="BM1493" i="21" s="1"/>
  <c r="BM1494" i="21" s="1"/>
  <c r="BM1495" i="21" s="1"/>
  <c r="BM1496" i="21" s="1"/>
  <c r="BM1497" i="21" s="1"/>
  <c r="BM1498" i="21" s="1"/>
  <c r="BM1499" i="21" s="1"/>
  <c r="BM1500" i="21" s="1"/>
  <c r="BM1501" i="21" s="1"/>
  <c r="BM1502" i="21" s="1"/>
  <c r="BM1503" i="21" s="1"/>
  <c r="BM1504" i="21" s="1"/>
  <c r="BM1505" i="21" s="1"/>
  <c r="BM1506" i="21" s="1"/>
  <c r="BM1507" i="21" s="1"/>
  <c r="BM1508" i="21" s="1"/>
  <c r="BM1509" i="21" s="1"/>
  <c r="BM1510" i="21" s="1"/>
  <c r="BM1511" i="21" s="1"/>
  <c r="BM1512" i="21" s="1"/>
  <c r="BM1513" i="21" s="1"/>
  <c r="AW44" i="21"/>
  <c r="BW45" i="21" s="1"/>
  <c r="J24" i="21"/>
  <c r="AU45" i="21"/>
  <c r="R23" i="21" s="1"/>
  <c r="AN45" i="21"/>
  <c r="BN46" i="21" s="1"/>
  <c r="W23" i="20"/>
  <c r="X23" i="20"/>
  <c r="AR47" i="21" l="1"/>
  <c r="O25" i="21" s="1"/>
  <c r="BR48" i="21"/>
  <c r="BR49" i="21" s="1"/>
  <c r="BR50" i="21" s="1"/>
  <c r="BR51" i="21" s="1"/>
  <c r="BR52" i="21" s="1"/>
  <c r="BR53" i="21" s="1"/>
  <c r="BR54" i="21" s="1"/>
  <c r="BR55" i="21" s="1"/>
  <c r="BR56" i="21" s="1"/>
  <c r="BR57" i="21" s="1"/>
  <c r="BR58" i="21" s="1"/>
  <c r="BR59" i="21" s="1"/>
  <c r="BR60" i="21" s="1"/>
  <c r="BR61" i="21" s="1"/>
  <c r="BR62" i="21" s="1"/>
  <c r="BR63" i="21" s="1"/>
  <c r="BR64" i="21" s="1"/>
  <c r="BR65" i="21" s="1"/>
  <c r="BR66" i="21" s="1"/>
  <c r="BR67" i="21" s="1"/>
  <c r="BR68" i="21" s="1"/>
  <c r="BR69" i="21" s="1"/>
  <c r="BR70" i="21" s="1"/>
  <c r="BR71" i="21" s="1"/>
  <c r="BR72" i="21" s="1"/>
  <c r="BR73" i="21" s="1"/>
  <c r="BR74" i="21" s="1"/>
  <c r="BR75" i="21" s="1"/>
  <c r="BR76" i="21" s="1"/>
  <c r="BR77" i="21" s="1"/>
  <c r="BR78" i="21" s="1"/>
  <c r="BR79" i="21" s="1"/>
  <c r="BR80" i="21" s="1"/>
  <c r="BR81" i="21" s="1"/>
  <c r="BR82" i="21" s="1"/>
  <c r="BR83" i="21" s="1"/>
  <c r="BR84" i="21" s="1"/>
  <c r="BR85" i="21" s="1"/>
  <c r="BR86" i="21" s="1"/>
  <c r="BR87" i="21" s="1"/>
  <c r="BR88" i="21" s="1"/>
  <c r="BR89" i="21" s="1"/>
  <c r="BR90" i="21" s="1"/>
  <c r="BR91" i="21" s="1"/>
  <c r="BR92" i="21" s="1"/>
  <c r="BR93" i="21" s="1"/>
  <c r="BR94" i="21" s="1"/>
  <c r="BR95" i="21" s="1"/>
  <c r="BR96" i="21" s="1"/>
  <c r="BR97" i="21" s="1"/>
  <c r="BR98" i="21" s="1"/>
  <c r="BR99" i="21" s="1"/>
  <c r="BR100" i="21" s="1"/>
  <c r="BR101" i="21" s="1"/>
  <c r="BR102" i="21" s="1"/>
  <c r="BR103" i="21" s="1"/>
  <c r="BR104" i="21" s="1"/>
  <c r="BR105" i="21" s="1"/>
  <c r="BR106" i="21" s="1"/>
  <c r="BR107" i="21" s="1"/>
  <c r="BR108" i="21" s="1"/>
  <c r="BR109" i="21" s="1"/>
  <c r="BR110" i="21" s="1"/>
  <c r="BR111" i="21" s="1"/>
  <c r="BR112" i="21" s="1"/>
  <c r="BR113" i="21" s="1"/>
  <c r="BR114" i="21" s="1"/>
  <c r="BR115" i="21" s="1"/>
  <c r="BR116" i="21" s="1"/>
  <c r="BR117" i="21" s="1"/>
  <c r="BR118" i="21" s="1"/>
  <c r="BR119" i="21" s="1"/>
  <c r="BR120" i="21" s="1"/>
  <c r="BR121" i="21" s="1"/>
  <c r="BR122" i="21" s="1"/>
  <c r="BR123" i="21" s="1"/>
  <c r="BR124" i="21" s="1"/>
  <c r="BR125" i="21" s="1"/>
  <c r="BR126" i="21" s="1"/>
  <c r="BR127" i="21" s="1"/>
  <c r="BR128" i="21" s="1"/>
  <c r="BR129" i="21" s="1"/>
  <c r="BR130" i="21" s="1"/>
  <c r="BR131" i="21" s="1"/>
  <c r="BR132" i="21" s="1"/>
  <c r="BR133" i="21" s="1"/>
  <c r="BR134" i="21" s="1"/>
  <c r="BR135" i="21" s="1"/>
  <c r="BR136" i="21" s="1"/>
  <c r="BR137" i="21" s="1"/>
  <c r="BR138" i="21" s="1"/>
  <c r="BR139" i="21" s="1"/>
  <c r="BR140" i="21" s="1"/>
  <c r="BR141" i="21" s="1"/>
  <c r="BR142" i="21" s="1"/>
  <c r="BR143" i="21" s="1"/>
  <c r="BR144" i="21" s="1"/>
  <c r="BR145" i="21" s="1"/>
  <c r="BR146" i="21" s="1"/>
  <c r="BR147" i="21" s="1"/>
  <c r="BR148" i="21" s="1"/>
  <c r="BR149" i="21" s="1"/>
  <c r="BR150" i="21" s="1"/>
  <c r="BR151" i="21" s="1"/>
  <c r="BR152" i="21" s="1"/>
  <c r="BR153" i="21" s="1"/>
  <c r="BR154" i="21" s="1"/>
  <c r="BR155" i="21" s="1"/>
  <c r="BR156" i="21" s="1"/>
  <c r="BR157" i="21" s="1"/>
  <c r="BR158" i="21" s="1"/>
  <c r="BR159" i="21" s="1"/>
  <c r="BR160" i="21" s="1"/>
  <c r="BR161" i="21" s="1"/>
  <c r="BR162" i="21" s="1"/>
  <c r="BR163" i="21" s="1"/>
  <c r="BR164" i="21" s="1"/>
  <c r="BR165" i="21" s="1"/>
  <c r="BR166" i="21" s="1"/>
  <c r="BR167" i="21" s="1"/>
  <c r="BR168" i="21" s="1"/>
  <c r="BR169" i="21" s="1"/>
  <c r="BR170" i="21" s="1"/>
  <c r="BR171" i="21" s="1"/>
  <c r="BR172" i="21" s="1"/>
  <c r="BR173" i="21" s="1"/>
  <c r="BR174" i="21" s="1"/>
  <c r="BR175" i="21" s="1"/>
  <c r="BR176" i="21" s="1"/>
  <c r="BR177" i="21" s="1"/>
  <c r="BR178" i="21" s="1"/>
  <c r="BR179" i="21" s="1"/>
  <c r="BR180" i="21" s="1"/>
  <c r="BR181" i="21" s="1"/>
  <c r="BR182" i="21" s="1"/>
  <c r="BR183" i="21" s="1"/>
  <c r="BR184" i="21" s="1"/>
  <c r="BR185" i="21" s="1"/>
  <c r="BR186" i="21" s="1"/>
  <c r="BR187" i="21" s="1"/>
  <c r="BR188" i="21" s="1"/>
  <c r="BR189" i="21" s="1"/>
  <c r="BR190" i="21" s="1"/>
  <c r="BR191" i="21" s="1"/>
  <c r="BR192" i="21" s="1"/>
  <c r="BR193" i="21" s="1"/>
  <c r="BR194" i="21" s="1"/>
  <c r="BR195" i="21" s="1"/>
  <c r="BR196" i="21" s="1"/>
  <c r="BR197" i="21" s="1"/>
  <c r="BR198" i="21" s="1"/>
  <c r="BR199" i="21" s="1"/>
  <c r="BR200" i="21" s="1"/>
  <c r="BR201" i="21" s="1"/>
  <c r="BR202" i="21" s="1"/>
  <c r="BR203" i="21" s="1"/>
  <c r="BR204" i="21" s="1"/>
  <c r="BR205" i="21" s="1"/>
  <c r="BR206" i="21" s="1"/>
  <c r="BR207" i="21" s="1"/>
  <c r="BR208" i="21" s="1"/>
  <c r="BR209" i="21" s="1"/>
  <c r="BR210" i="21" s="1"/>
  <c r="BR211" i="21" s="1"/>
  <c r="BR212" i="21" s="1"/>
  <c r="BR213" i="21" s="1"/>
  <c r="BR214" i="21" s="1"/>
  <c r="BR215" i="21" s="1"/>
  <c r="BR216" i="21" s="1"/>
  <c r="BR217" i="21" s="1"/>
  <c r="BR218" i="21" s="1"/>
  <c r="BR219" i="21" s="1"/>
  <c r="BR220" i="21" s="1"/>
  <c r="BR221" i="21" s="1"/>
  <c r="BR222" i="21" s="1"/>
  <c r="BR223" i="21" s="1"/>
  <c r="BR224" i="21" s="1"/>
  <c r="BR225" i="21" s="1"/>
  <c r="BR226" i="21" s="1"/>
  <c r="BR227" i="21" s="1"/>
  <c r="BR228" i="21" s="1"/>
  <c r="BR229" i="21" s="1"/>
  <c r="BR230" i="21" s="1"/>
  <c r="BR231" i="21" s="1"/>
  <c r="BR232" i="21" s="1"/>
  <c r="BR233" i="21" s="1"/>
  <c r="BR234" i="21" s="1"/>
  <c r="BR235" i="21" s="1"/>
  <c r="BR236" i="21" s="1"/>
  <c r="BR237" i="21" s="1"/>
  <c r="BR238" i="21" s="1"/>
  <c r="BR239" i="21" s="1"/>
  <c r="BR240" i="21" s="1"/>
  <c r="BR241" i="21" s="1"/>
  <c r="BR242" i="21" s="1"/>
  <c r="BR243" i="21" s="1"/>
  <c r="BR244" i="21" s="1"/>
  <c r="BR245" i="21" s="1"/>
  <c r="BR246" i="21" s="1"/>
  <c r="BR247" i="21" s="1"/>
  <c r="BR248" i="21" s="1"/>
  <c r="BR249" i="21" s="1"/>
  <c r="BR250" i="21" s="1"/>
  <c r="BR251" i="21" s="1"/>
  <c r="BR252" i="21" s="1"/>
  <c r="BR253" i="21" s="1"/>
  <c r="BR254" i="21" s="1"/>
  <c r="BR255" i="21" s="1"/>
  <c r="BR256" i="21" s="1"/>
  <c r="BR257" i="21" s="1"/>
  <c r="BR258" i="21" s="1"/>
  <c r="BR259" i="21" s="1"/>
  <c r="BR260" i="21" s="1"/>
  <c r="BR261" i="21" s="1"/>
  <c r="BR262" i="21" s="1"/>
  <c r="BR263" i="21" s="1"/>
  <c r="BR264" i="21" s="1"/>
  <c r="BR265" i="21" s="1"/>
  <c r="BR266" i="21" s="1"/>
  <c r="BR267" i="21" s="1"/>
  <c r="BR268" i="21" s="1"/>
  <c r="BR269" i="21" s="1"/>
  <c r="BR270" i="21" s="1"/>
  <c r="BR271" i="21" s="1"/>
  <c r="BR272" i="21" s="1"/>
  <c r="BR273" i="21" s="1"/>
  <c r="BR274" i="21" s="1"/>
  <c r="BR275" i="21" s="1"/>
  <c r="BR276" i="21" s="1"/>
  <c r="BR277" i="21" s="1"/>
  <c r="BR278" i="21" s="1"/>
  <c r="BR279" i="21" s="1"/>
  <c r="BR280" i="21" s="1"/>
  <c r="BR281" i="21" s="1"/>
  <c r="BR282" i="21" s="1"/>
  <c r="BR283" i="21" s="1"/>
  <c r="BR284" i="21" s="1"/>
  <c r="BR285" i="21" s="1"/>
  <c r="BR286" i="21" s="1"/>
  <c r="BR287" i="21" s="1"/>
  <c r="BR288" i="21" s="1"/>
  <c r="BR289" i="21" s="1"/>
  <c r="BR290" i="21" s="1"/>
  <c r="BR291" i="21" s="1"/>
  <c r="BR292" i="21" s="1"/>
  <c r="BR293" i="21" s="1"/>
  <c r="BR294" i="21" s="1"/>
  <c r="BR295" i="21" s="1"/>
  <c r="BR296" i="21" s="1"/>
  <c r="BR297" i="21" s="1"/>
  <c r="BR298" i="21" s="1"/>
  <c r="BR299" i="21" s="1"/>
  <c r="BR300" i="21" s="1"/>
  <c r="BR301" i="21" s="1"/>
  <c r="BR302" i="21" s="1"/>
  <c r="BR303" i="21" s="1"/>
  <c r="BR304" i="21" s="1"/>
  <c r="BR305" i="21" s="1"/>
  <c r="BR306" i="21" s="1"/>
  <c r="BR307" i="21" s="1"/>
  <c r="BR308" i="21" s="1"/>
  <c r="BR309" i="21" s="1"/>
  <c r="BR310" i="21" s="1"/>
  <c r="BR311" i="21" s="1"/>
  <c r="BR312" i="21" s="1"/>
  <c r="BR313" i="21" s="1"/>
  <c r="BR314" i="21" s="1"/>
  <c r="BR315" i="21" s="1"/>
  <c r="BR316" i="21" s="1"/>
  <c r="BR317" i="21" s="1"/>
  <c r="BR318" i="21" s="1"/>
  <c r="BR319" i="21" s="1"/>
  <c r="BR320" i="21" s="1"/>
  <c r="BR321" i="21" s="1"/>
  <c r="BR322" i="21" s="1"/>
  <c r="BR323" i="21" s="1"/>
  <c r="BR324" i="21" s="1"/>
  <c r="BR325" i="21" s="1"/>
  <c r="BR326" i="21" s="1"/>
  <c r="BR327" i="21" s="1"/>
  <c r="BR328" i="21" s="1"/>
  <c r="BR329" i="21" s="1"/>
  <c r="BR330" i="21" s="1"/>
  <c r="BR331" i="21" s="1"/>
  <c r="BR332" i="21" s="1"/>
  <c r="BR333" i="21" s="1"/>
  <c r="BR334" i="21" s="1"/>
  <c r="BR335" i="21" s="1"/>
  <c r="BR336" i="21" s="1"/>
  <c r="BR337" i="21" s="1"/>
  <c r="BR338" i="21" s="1"/>
  <c r="BR339" i="21" s="1"/>
  <c r="BR340" i="21" s="1"/>
  <c r="BR341" i="21" s="1"/>
  <c r="BR342" i="21" s="1"/>
  <c r="BR343" i="21" s="1"/>
  <c r="BR344" i="21" s="1"/>
  <c r="BR345" i="21" s="1"/>
  <c r="BR346" i="21" s="1"/>
  <c r="BR347" i="21" s="1"/>
  <c r="BR348" i="21" s="1"/>
  <c r="BR349" i="21" s="1"/>
  <c r="BR350" i="21" s="1"/>
  <c r="BR351" i="21" s="1"/>
  <c r="BR352" i="21" s="1"/>
  <c r="BR353" i="21" s="1"/>
  <c r="BR354" i="21" s="1"/>
  <c r="BR355" i="21" s="1"/>
  <c r="BR356" i="21" s="1"/>
  <c r="BR357" i="21" s="1"/>
  <c r="BR358" i="21" s="1"/>
  <c r="BR359" i="21" s="1"/>
  <c r="BR360" i="21" s="1"/>
  <c r="BR361" i="21" s="1"/>
  <c r="BR362" i="21" s="1"/>
  <c r="BR363" i="21" s="1"/>
  <c r="BR364" i="21" s="1"/>
  <c r="BR365" i="21" s="1"/>
  <c r="BR366" i="21" s="1"/>
  <c r="BR367" i="21" s="1"/>
  <c r="BR368" i="21" s="1"/>
  <c r="BR369" i="21" s="1"/>
  <c r="BR370" i="21" s="1"/>
  <c r="BR371" i="21" s="1"/>
  <c r="BR372" i="21" s="1"/>
  <c r="BR373" i="21" s="1"/>
  <c r="BR374" i="21" s="1"/>
  <c r="BR375" i="21" s="1"/>
  <c r="BR376" i="21" s="1"/>
  <c r="BR377" i="21" s="1"/>
  <c r="BR378" i="21" s="1"/>
  <c r="BR379" i="21" s="1"/>
  <c r="BR380" i="21" s="1"/>
  <c r="BR381" i="21" s="1"/>
  <c r="BR382" i="21" s="1"/>
  <c r="BR383" i="21" s="1"/>
  <c r="BR384" i="21" s="1"/>
  <c r="BR385" i="21" s="1"/>
  <c r="BR386" i="21" s="1"/>
  <c r="BR387" i="21" s="1"/>
  <c r="BR388" i="21" s="1"/>
  <c r="BR389" i="21" s="1"/>
  <c r="BR390" i="21" s="1"/>
  <c r="BR391" i="21" s="1"/>
  <c r="BR392" i="21" s="1"/>
  <c r="BR393" i="21" s="1"/>
  <c r="BR394" i="21" s="1"/>
  <c r="BR395" i="21" s="1"/>
  <c r="BR396" i="21" s="1"/>
  <c r="BR397" i="21" s="1"/>
  <c r="BR398" i="21" s="1"/>
  <c r="BR399" i="21" s="1"/>
  <c r="BR400" i="21" s="1"/>
  <c r="BR401" i="21" s="1"/>
  <c r="BR402" i="21" s="1"/>
  <c r="BR403" i="21" s="1"/>
  <c r="BR404" i="21" s="1"/>
  <c r="BR405" i="21" s="1"/>
  <c r="BR406" i="21" s="1"/>
  <c r="BR407" i="21" s="1"/>
  <c r="BR408" i="21" s="1"/>
  <c r="BR409" i="21" s="1"/>
  <c r="BR410" i="21" s="1"/>
  <c r="BR411" i="21" s="1"/>
  <c r="BR412" i="21" s="1"/>
  <c r="BR413" i="21" s="1"/>
  <c r="BR414" i="21" s="1"/>
  <c r="BR415" i="21" s="1"/>
  <c r="BR416" i="21" s="1"/>
  <c r="BR417" i="21" s="1"/>
  <c r="BR418" i="21" s="1"/>
  <c r="BR419" i="21" s="1"/>
  <c r="BR420" i="21" s="1"/>
  <c r="BR421" i="21" s="1"/>
  <c r="BR422" i="21" s="1"/>
  <c r="BR423" i="21" s="1"/>
  <c r="BR424" i="21" s="1"/>
  <c r="BR425" i="21" s="1"/>
  <c r="BR426" i="21" s="1"/>
  <c r="BR427" i="21" s="1"/>
  <c r="BR428" i="21" s="1"/>
  <c r="BR429" i="21" s="1"/>
  <c r="BR430" i="21" s="1"/>
  <c r="BR431" i="21" s="1"/>
  <c r="BR432" i="21" s="1"/>
  <c r="BR433" i="21" s="1"/>
  <c r="BR434" i="21" s="1"/>
  <c r="BR435" i="21" s="1"/>
  <c r="BR436" i="21" s="1"/>
  <c r="BR437" i="21" s="1"/>
  <c r="BR438" i="21" s="1"/>
  <c r="BR439" i="21" s="1"/>
  <c r="BR440" i="21" s="1"/>
  <c r="BR441" i="21" s="1"/>
  <c r="BR442" i="21" s="1"/>
  <c r="BR443" i="21" s="1"/>
  <c r="BR444" i="21" s="1"/>
  <c r="BR445" i="21" s="1"/>
  <c r="BR446" i="21" s="1"/>
  <c r="BR447" i="21" s="1"/>
  <c r="BR448" i="21" s="1"/>
  <c r="BR449" i="21" s="1"/>
  <c r="BR450" i="21" s="1"/>
  <c r="BR451" i="21" s="1"/>
  <c r="BR452" i="21" s="1"/>
  <c r="BR453" i="21" s="1"/>
  <c r="BR454" i="21" s="1"/>
  <c r="BR455" i="21" s="1"/>
  <c r="BR456" i="21" s="1"/>
  <c r="BR457" i="21" s="1"/>
  <c r="BR458" i="21" s="1"/>
  <c r="BR459" i="21" s="1"/>
  <c r="BR460" i="21" s="1"/>
  <c r="BR461" i="21" s="1"/>
  <c r="BR462" i="21" s="1"/>
  <c r="BR463" i="21" s="1"/>
  <c r="BR464" i="21" s="1"/>
  <c r="BR465" i="21" s="1"/>
  <c r="BR466" i="21" s="1"/>
  <c r="BR467" i="21" s="1"/>
  <c r="BR468" i="21" s="1"/>
  <c r="BR469" i="21" s="1"/>
  <c r="BR470" i="21" s="1"/>
  <c r="BR471" i="21" s="1"/>
  <c r="BR472" i="21" s="1"/>
  <c r="BR473" i="21" s="1"/>
  <c r="BR474" i="21" s="1"/>
  <c r="BR475" i="21" s="1"/>
  <c r="BR476" i="21" s="1"/>
  <c r="BR477" i="21" s="1"/>
  <c r="BR478" i="21" s="1"/>
  <c r="BR479" i="21" s="1"/>
  <c r="BR480" i="21" s="1"/>
  <c r="BR481" i="21" s="1"/>
  <c r="BR482" i="21" s="1"/>
  <c r="BR483" i="21" s="1"/>
  <c r="BR484" i="21" s="1"/>
  <c r="BR485" i="21" s="1"/>
  <c r="BR486" i="21" s="1"/>
  <c r="BR487" i="21" s="1"/>
  <c r="BR488" i="21" s="1"/>
  <c r="BR489" i="21" s="1"/>
  <c r="BR490" i="21" s="1"/>
  <c r="BR491" i="21" s="1"/>
  <c r="BR492" i="21" s="1"/>
  <c r="BR493" i="21" s="1"/>
  <c r="BR494" i="21" s="1"/>
  <c r="BR495" i="21" s="1"/>
  <c r="BR496" i="21" s="1"/>
  <c r="BR497" i="21" s="1"/>
  <c r="BR498" i="21" s="1"/>
  <c r="BR499" i="21" s="1"/>
  <c r="BR500" i="21" s="1"/>
  <c r="BR501" i="21" s="1"/>
  <c r="BR502" i="21" s="1"/>
  <c r="BR503" i="21" s="1"/>
  <c r="BR504" i="21" s="1"/>
  <c r="BR505" i="21" s="1"/>
  <c r="BR506" i="21" s="1"/>
  <c r="BR507" i="21" s="1"/>
  <c r="BR508" i="21" s="1"/>
  <c r="BR509" i="21" s="1"/>
  <c r="BR510" i="21" s="1"/>
  <c r="BR511" i="21" s="1"/>
  <c r="BR512" i="21" s="1"/>
  <c r="BR513" i="21" s="1"/>
  <c r="BR514" i="21" s="1"/>
  <c r="BR515" i="21" s="1"/>
  <c r="BR516" i="21" s="1"/>
  <c r="BR517" i="21" s="1"/>
  <c r="BR518" i="21" s="1"/>
  <c r="BR519" i="21" s="1"/>
  <c r="BR520" i="21" s="1"/>
  <c r="BR521" i="21" s="1"/>
  <c r="BR522" i="21" s="1"/>
  <c r="BR523" i="21" s="1"/>
  <c r="BR524" i="21" s="1"/>
  <c r="BR525" i="21" s="1"/>
  <c r="BR526" i="21" s="1"/>
  <c r="BR527" i="21" s="1"/>
  <c r="BR528" i="21" s="1"/>
  <c r="BR529" i="21" s="1"/>
  <c r="BR530" i="21" s="1"/>
  <c r="BR531" i="21" s="1"/>
  <c r="BR532" i="21" s="1"/>
  <c r="BR533" i="21" s="1"/>
  <c r="BR534" i="21" s="1"/>
  <c r="BR535" i="21" s="1"/>
  <c r="BR536" i="21" s="1"/>
  <c r="BR537" i="21" s="1"/>
  <c r="BR538" i="21" s="1"/>
  <c r="BR539" i="21" s="1"/>
  <c r="BR540" i="21" s="1"/>
  <c r="BR541" i="21" s="1"/>
  <c r="BR542" i="21" s="1"/>
  <c r="BR543" i="21" s="1"/>
  <c r="BR544" i="21" s="1"/>
  <c r="BR545" i="21" s="1"/>
  <c r="BR546" i="21" s="1"/>
  <c r="BR547" i="21" s="1"/>
  <c r="BR548" i="21" s="1"/>
  <c r="BR549" i="21" s="1"/>
  <c r="BR550" i="21" s="1"/>
  <c r="BR551" i="21" s="1"/>
  <c r="BR552" i="21" s="1"/>
  <c r="BR553" i="21" s="1"/>
  <c r="BR554" i="21" s="1"/>
  <c r="BR555" i="21" s="1"/>
  <c r="BR556" i="21" s="1"/>
  <c r="BR557" i="21" s="1"/>
  <c r="BR558" i="21" s="1"/>
  <c r="BR559" i="21" s="1"/>
  <c r="BR560" i="21" s="1"/>
  <c r="BR561" i="21" s="1"/>
  <c r="BR562" i="21" s="1"/>
  <c r="BR563" i="21" s="1"/>
  <c r="BR564" i="21" s="1"/>
  <c r="BR565" i="21" s="1"/>
  <c r="BR566" i="21" s="1"/>
  <c r="BR567" i="21" s="1"/>
  <c r="BR568" i="21" s="1"/>
  <c r="BR569" i="21" s="1"/>
  <c r="BR570" i="21" s="1"/>
  <c r="BR571" i="21" s="1"/>
  <c r="BR572" i="21" s="1"/>
  <c r="BR573" i="21" s="1"/>
  <c r="BR574" i="21" s="1"/>
  <c r="BR575" i="21" s="1"/>
  <c r="BR576" i="21" s="1"/>
  <c r="BR577" i="21" s="1"/>
  <c r="BR578" i="21" s="1"/>
  <c r="BR579" i="21" s="1"/>
  <c r="BR580" i="21" s="1"/>
  <c r="BR581" i="21" s="1"/>
  <c r="BR582" i="21" s="1"/>
  <c r="BR583" i="21" s="1"/>
  <c r="BR584" i="21" s="1"/>
  <c r="BR585" i="21" s="1"/>
  <c r="BR586" i="21" s="1"/>
  <c r="BR587" i="21" s="1"/>
  <c r="BR588" i="21" s="1"/>
  <c r="BR589" i="21" s="1"/>
  <c r="BR590" i="21" s="1"/>
  <c r="BR591" i="21" s="1"/>
  <c r="BR592" i="21" s="1"/>
  <c r="BR593" i="21" s="1"/>
  <c r="BR594" i="21" s="1"/>
  <c r="BR595" i="21" s="1"/>
  <c r="BR596" i="21" s="1"/>
  <c r="BR597" i="21" s="1"/>
  <c r="BR598" i="21" s="1"/>
  <c r="BR599" i="21" s="1"/>
  <c r="BR600" i="21" s="1"/>
  <c r="BR601" i="21" s="1"/>
  <c r="BR602" i="21" s="1"/>
  <c r="BR603" i="21" s="1"/>
  <c r="BR604" i="21" s="1"/>
  <c r="BR605" i="21" s="1"/>
  <c r="BR606" i="21" s="1"/>
  <c r="BR607" i="21" s="1"/>
  <c r="BR608" i="21" s="1"/>
  <c r="BR609" i="21" s="1"/>
  <c r="BR610" i="21" s="1"/>
  <c r="BR611" i="21" s="1"/>
  <c r="BR612" i="21" s="1"/>
  <c r="BR613" i="21" s="1"/>
  <c r="BR614" i="21" s="1"/>
  <c r="BR615" i="21" s="1"/>
  <c r="BR616" i="21" s="1"/>
  <c r="BR617" i="21" s="1"/>
  <c r="BR618" i="21" s="1"/>
  <c r="BR619" i="21" s="1"/>
  <c r="BR620" i="21" s="1"/>
  <c r="BR621" i="21" s="1"/>
  <c r="BR622" i="21" s="1"/>
  <c r="BR623" i="21" s="1"/>
  <c r="BR624" i="21" s="1"/>
  <c r="BR625" i="21" s="1"/>
  <c r="BR626" i="21" s="1"/>
  <c r="BR627" i="21" s="1"/>
  <c r="BR628" i="21" s="1"/>
  <c r="BR629" i="21" s="1"/>
  <c r="BR630" i="21" s="1"/>
  <c r="BR631" i="21" s="1"/>
  <c r="BR632" i="21" s="1"/>
  <c r="BR633" i="21" s="1"/>
  <c r="BR634" i="21" s="1"/>
  <c r="BR635" i="21" s="1"/>
  <c r="BR636" i="21" s="1"/>
  <c r="BR637" i="21" s="1"/>
  <c r="BR638" i="21" s="1"/>
  <c r="BR639" i="21" s="1"/>
  <c r="BR640" i="21" s="1"/>
  <c r="BR641" i="21" s="1"/>
  <c r="BR642" i="21" s="1"/>
  <c r="BR643" i="21" s="1"/>
  <c r="BR644" i="21" s="1"/>
  <c r="BR645" i="21" s="1"/>
  <c r="BR646" i="21" s="1"/>
  <c r="BR647" i="21" s="1"/>
  <c r="BR648" i="21" s="1"/>
  <c r="BR649" i="21" s="1"/>
  <c r="BR650" i="21" s="1"/>
  <c r="BR651" i="21" s="1"/>
  <c r="BR652" i="21" s="1"/>
  <c r="BR653" i="21" s="1"/>
  <c r="BR654" i="21" s="1"/>
  <c r="BR655" i="21" s="1"/>
  <c r="BR656" i="21" s="1"/>
  <c r="BR657" i="21" s="1"/>
  <c r="BR658" i="21" s="1"/>
  <c r="BR659" i="21" s="1"/>
  <c r="BR660" i="21" s="1"/>
  <c r="BR661" i="21" s="1"/>
  <c r="BR662" i="21" s="1"/>
  <c r="BR663" i="21" s="1"/>
  <c r="BR664" i="21" s="1"/>
  <c r="BR665" i="21" s="1"/>
  <c r="BR666" i="21" s="1"/>
  <c r="BR667" i="21" s="1"/>
  <c r="BR668" i="21" s="1"/>
  <c r="BR669" i="21" s="1"/>
  <c r="BR670" i="21" s="1"/>
  <c r="BR671" i="21" s="1"/>
  <c r="BR672" i="21" s="1"/>
  <c r="BR673" i="21" s="1"/>
  <c r="BR674" i="21" s="1"/>
  <c r="BR675" i="21" s="1"/>
  <c r="BR676" i="21" s="1"/>
  <c r="BR677" i="21" s="1"/>
  <c r="BR678" i="21" s="1"/>
  <c r="BR679" i="21" s="1"/>
  <c r="BR680" i="21" s="1"/>
  <c r="BR681" i="21" s="1"/>
  <c r="BR682" i="21" s="1"/>
  <c r="BR683" i="21" s="1"/>
  <c r="BR684" i="21" s="1"/>
  <c r="BR685" i="21" s="1"/>
  <c r="BR686" i="21" s="1"/>
  <c r="BR687" i="21" s="1"/>
  <c r="BR688" i="21" s="1"/>
  <c r="BR689" i="21" s="1"/>
  <c r="BR690" i="21" s="1"/>
  <c r="BR691" i="21" s="1"/>
  <c r="BR692" i="21" s="1"/>
  <c r="BR693" i="21" s="1"/>
  <c r="BR694" i="21" s="1"/>
  <c r="BR695" i="21" s="1"/>
  <c r="BR696" i="21" s="1"/>
  <c r="BR697" i="21" s="1"/>
  <c r="BR698" i="21" s="1"/>
  <c r="BR699" i="21" s="1"/>
  <c r="BR700" i="21" s="1"/>
  <c r="BR701" i="21" s="1"/>
  <c r="BR702" i="21" s="1"/>
  <c r="BR703" i="21" s="1"/>
  <c r="BR704" i="21" s="1"/>
  <c r="BR705" i="21" s="1"/>
  <c r="BR706" i="21" s="1"/>
  <c r="BR707" i="21" s="1"/>
  <c r="BR708" i="21" s="1"/>
  <c r="BR709" i="21" s="1"/>
  <c r="BR710" i="21" s="1"/>
  <c r="BR711" i="21" s="1"/>
  <c r="BR712" i="21" s="1"/>
  <c r="BR713" i="21" s="1"/>
  <c r="BR714" i="21" s="1"/>
  <c r="BR715" i="21" s="1"/>
  <c r="BR716" i="21" s="1"/>
  <c r="BR717" i="21" s="1"/>
  <c r="BR718" i="21" s="1"/>
  <c r="BR719" i="21" s="1"/>
  <c r="BR720" i="21" s="1"/>
  <c r="BR721" i="21" s="1"/>
  <c r="BR722" i="21" s="1"/>
  <c r="BR723" i="21" s="1"/>
  <c r="BR724" i="21" s="1"/>
  <c r="BR725" i="21" s="1"/>
  <c r="BR726" i="21" s="1"/>
  <c r="BR727" i="21" s="1"/>
  <c r="BR728" i="21" s="1"/>
  <c r="BR729" i="21" s="1"/>
  <c r="BR730" i="21" s="1"/>
  <c r="BR731" i="21" s="1"/>
  <c r="BR732" i="21" s="1"/>
  <c r="BR733" i="21" s="1"/>
  <c r="BR734" i="21" s="1"/>
  <c r="BR735" i="21" s="1"/>
  <c r="BR736" i="21" s="1"/>
  <c r="BR737" i="21" s="1"/>
  <c r="BR738" i="21" s="1"/>
  <c r="BR739" i="21" s="1"/>
  <c r="BR740" i="21" s="1"/>
  <c r="BR741" i="21" s="1"/>
  <c r="BR742" i="21" s="1"/>
  <c r="BR743" i="21" s="1"/>
  <c r="BR744" i="21" s="1"/>
  <c r="BR745" i="21" s="1"/>
  <c r="BR746" i="21" s="1"/>
  <c r="BR747" i="21" s="1"/>
  <c r="BR748" i="21" s="1"/>
  <c r="BR749" i="21" s="1"/>
  <c r="BR750" i="21" s="1"/>
  <c r="BR751" i="21" s="1"/>
  <c r="BR752" i="21" s="1"/>
  <c r="BR753" i="21" s="1"/>
  <c r="BR754" i="21" s="1"/>
  <c r="BR755" i="21" s="1"/>
  <c r="BR756" i="21" s="1"/>
  <c r="BR757" i="21" s="1"/>
  <c r="BR758" i="21" s="1"/>
  <c r="BR759" i="21" s="1"/>
  <c r="BR760" i="21" s="1"/>
  <c r="BR761" i="21" s="1"/>
  <c r="BR762" i="21" s="1"/>
  <c r="BR763" i="21" s="1"/>
  <c r="BR764" i="21" s="1"/>
  <c r="BR765" i="21" s="1"/>
  <c r="BR766" i="21" s="1"/>
  <c r="BR767" i="21" s="1"/>
  <c r="BR768" i="21" s="1"/>
  <c r="BR769" i="21" s="1"/>
  <c r="BR770" i="21" s="1"/>
  <c r="BR771" i="21" s="1"/>
  <c r="BR772" i="21" s="1"/>
  <c r="BR773" i="21" s="1"/>
  <c r="BR774" i="21" s="1"/>
  <c r="BR775" i="21" s="1"/>
  <c r="BR776" i="21" s="1"/>
  <c r="BR777" i="21" s="1"/>
  <c r="BR778" i="21" s="1"/>
  <c r="BR779" i="21" s="1"/>
  <c r="BR780" i="21" s="1"/>
  <c r="BR781" i="21" s="1"/>
  <c r="BR782" i="21" s="1"/>
  <c r="BR783" i="21" s="1"/>
  <c r="BR784" i="21" s="1"/>
  <c r="BR785" i="21" s="1"/>
  <c r="BR786" i="21" s="1"/>
  <c r="BR787" i="21" s="1"/>
  <c r="BR788" i="21" s="1"/>
  <c r="BR789" i="21" s="1"/>
  <c r="BR790" i="21" s="1"/>
  <c r="BR791" i="21" s="1"/>
  <c r="BR792" i="21" s="1"/>
  <c r="BR793" i="21" s="1"/>
  <c r="BR794" i="21" s="1"/>
  <c r="BR795" i="21" s="1"/>
  <c r="BR796" i="21" s="1"/>
  <c r="BR797" i="21" s="1"/>
  <c r="BR798" i="21" s="1"/>
  <c r="BR799" i="21" s="1"/>
  <c r="BR800" i="21" s="1"/>
  <c r="BR801" i="21" s="1"/>
  <c r="BR802" i="21" s="1"/>
  <c r="BR803" i="21" s="1"/>
  <c r="BR804" i="21" s="1"/>
  <c r="BR805" i="21" s="1"/>
  <c r="BR806" i="21" s="1"/>
  <c r="BR807" i="21" s="1"/>
  <c r="BR808" i="21" s="1"/>
  <c r="BR809" i="21" s="1"/>
  <c r="BR810" i="21" s="1"/>
  <c r="BR811" i="21" s="1"/>
  <c r="BR812" i="21" s="1"/>
  <c r="BR813" i="21" s="1"/>
  <c r="BR814" i="21" s="1"/>
  <c r="BR815" i="21" s="1"/>
  <c r="BR816" i="21" s="1"/>
  <c r="BR817" i="21" s="1"/>
  <c r="BR818" i="21" s="1"/>
  <c r="BR819" i="21" s="1"/>
  <c r="BR820" i="21" s="1"/>
  <c r="BR821" i="21" s="1"/>
  <c r="BR822" i="21" s="1"/>
  <c r="BR823" i="21" s="1"/>
  <c r="BR824" i="21" s="1"/>
  <c r="BR825" i="21" s="1"/>
  <c r="BR826" i="21" s="1"/>
  <c r="BR827" i="21" s="1"/>
  <c r="BR828" i="21" s="1"/>
  <c r="BR829" i="21" s="1"/>
  <c r="BR830" i="21" s="1"/>
  <c r="BR831" i="21" s="1"/>
  <c r="BR832" i="21" s="1"/>
  <c r="BR833" i="21" s="1"/>
  <c r="BR834" i="21" s="1"/>
  <c r="BR835" i="21" s="1"/>
  <c r="BR836" i="21" s="1"/>
  <c r="BR837" i="21" s="1"/>
  <c r="BR838" i="21" s="1"/>
  <c r="BR839" i="21" s="1"/>
  <c r="BR840" i="21" s="1"/>
  <c r="BR841" i="21" s="1"/>
  <c r="BR842" i="21" s="1"/>
  <c r="BR843" i="21" s="1"/>
  <c r="BR844" i="21" s="1"/>
  <c r="BR845" i="21" s="1"/>
  <c r="BR846" i="21" s="1"/>
  <c r="BR847" i="21" s="1"/>
  <c r="BR848" i="21" s="1"/>
  <c r="BR849" i="21" s="1"/>
  <c r="BR850" i="21" s="1"/>
  <c r="BR851" i="21" s="1"/>
  <c r="BR852" i="21" s="1"/>
  <c r="BR853" i="21" s="1"/>
  <c r="BR854" i="21" s="1"/>
  <c r="BR855" i="21" s="1"/>
  <c r="BR856" i="21" s="1"/>
  <c r="BR857" i="21" s="1"/>
  <c r="BR858" i="21" s="1"/>
  <c r="BR859" i="21" s="1"/>
  <c r="BR860" i="21" s="1"/>
  <c r="BR861" i="21" s="1"/>
  <c r="BR862" i="21" s="1"/>
  <c r="BR863" i="21" s="1"/>
  <c r="BR864" i="21" s="1"/>
  <c r="BR865" i="21" s="1"/>
  <c r="BR866" i="21" s="1"/>
  <c r="BR867" i="21" s="1"/>
  <c r="BR868" i="21" s="1"/>
  <c r="BR869" i="21" s="1"/>
  <c r="BR870" i="21" s="1"/>
  <c r="BR871" i="21" s="1"/>
  <c r="BR872" i="21" s="1"/>
  <c r="BR873" i="21" s="1"/>
  <c r="BR874" i="21" s="1"/>
  <c r="BR875" i="21" s="1"/>
  <c r="BR876" i="21" s="1"/>
  <c r="BR877" i="21" s="1"/>
  <c r="BR878" i="21" s="1"/>
  <c r="BR879" i="21" s="1"/>
  <c r="BR880" i="21" s="1"/>
  <c r="BR881" i="21" s="1"/>
  <c r="BR882" i="21" s="1"/>
  <c r="BR883" i="21" s="1"/>
  <c r="BR884" i="21" s="1"/>
  <c r="BR885" i="21" s="1"/>
  <c r="BR886" i="21" s="1"/>
  <c r="BR887" i="21" s="1"/>
  <c r="BR888" i="21" s="1"/>
  <c r="BR889" i="21" s="1"/>
  <c r="BR890" i="21" s="1"/>
  <c r="BR891" i="21" s="1"/>
  <c r="BR892" i="21" s="1"/>
  <c r="BR893" i="21" s="1"/>
  <c r="BR894" i="21" s="1"/>
  <c r="BR895" i="21" s="1"/>
  <c r="BR896" i="21" s="1"/>
  <c r="BR897" i="21" s="1"/>
  <c r="BR898" i="21" s="1"/>
  <c r="BR899" i="21" s="1"/>
  <c r="BR900" i="21" s="1"/>
  <c r="BR901" i="21" s="1"/>
  <c r="BR902" i="21" s="1"/>
  <c r="BR903" i="21" s="1"/>
  <c r="BR904" i="21" s="1"/>
  <c r="BR905" i="21" s="1"/>
  <c r="BR906" i="21" s="1"/>
  <c r="BR907" i="21" s="1"/>
  <c r="BR908" i="21" s="1"/>
  <c r="BR909" i="21" s="1"/>
  <c r="BR910" i="21" s="1"/>
  <c r="BR911" i="21" s="1"/>
  <c r="BR912" i="21" s="1"/>
  <c r="BR913" i="21" s="1"/>
  <c r="BR914" i="21" s="1"/>
  <c r="BR915" i="21" s="1"/>
  <c r="BR916" i="21" s="1"/>
  <c r="BR917" i="21" s="1"/>
  <c r="BR918" i="21" s="1"/>
  <c r="BR919" i="21" s="1"/>
  <c r="BR920" i="21" s="1"/>
  <c r="BR921" i="21" s="1"/>
  <c r="BR922" i="21" s="1"/>
  <c r="BR923" i="21" s="1"/>
  <c r="BR924" i="21" s="1"/>
  <c r="BR925" i="21" s="1"/>
  <c r="BR926" i="21" s="1"/>
  <c r="BR927" i="21" s="1"/>
  <c r="BR928" i="21" s="1"/>
  <c r="BR929" i="21" s="1"/>
  <c r="BR930" i="21" s="1"/>
  <c r="BR931" i="21" s="1"/>
  <c r="BR932" i="21" s="1"/>
  <c r="BR933" i="21" s="1"/>
  <c r="BR934" i="21" s="1"/>
  <c r="BR935" i="21" s="1"/>
  <c r="BR936" i="21" s="1"/>
  <c r="BR937" i="21" s="1"/>
  <c r="BR938" i="21" s="1"/>
  <c r="BR939" i="21" s="1"/>
  <c r="BR940" i="21" s="1"/>
  <c r="BR941" i="21" s="1"/>
  <c r="BR942" i="21" s="1"/>
  <c r="BR943" i="21" s="1"/>
  <c r="BR944" i="21" s="1"/>
  <c r="BR945" i="21" s="1"/>
  <c r="BR946" i="21" s="1"/>
  <c r="BR947" i="21" s="1"/>
  <c r="BR948" i="21" s="1"/>
  <c r="BR949" i="21" s="1"/>
  <c r="BR950" i="21" s="1"/>
  <c r="BR951" i="21" s="1"/>
  <c r="BR952" i="21" s="1"/>
  <c r="BR953" i="21" s="1"/>
  <c r="BR954" i="21" s="1"/>
  <c r="BR955" i="21" s="1"/>
  <c r="BR956" i="21" s="1"/>
  <c r="BR957" i="21" s="1"/>
  <c r="BR958" i="21" s="1"/>
  <c r="BR959" i="21" s="1"/>
  <c r="BR960" i="21" s="1"/>
  <c r="BR961" i="21" s="1"/>
  <c r="BR962" i="21" s="1"/>
  <c r="BR963" i="21" s="1"/>
  <c r="BR964" i="21" s="1"/>
  <c r="BR965" i="21" s="1"/>
  <c r="BR966" i="21" s="1"/>
  <c r="BR967" i="21" s="1"/>
  <c r="BR968" i="21" s="1"/>
  <c r="BR969" i="21" s="1"/>
  <c r="BR970" i="21" s="1"/>
  <c r="BR971" i="21" s="1"/>
  <c r="BR972" i="21" s="1"/>
  <c r="BR973" i="21" s="1"/>
  <c r="BR974" i="21" s="1"/>
  <c r="BR975" i="21" s="1"/>
  <c r="BR976" i="21" s="1"/>
  <c r="BR977" i="21" s="1"/>
  <c r="BR978" i="21" s="1"/>
  <c r="BR979" i="21" s="1"/>
  <c r="BR980" i="21" s="1"/>
  <c r="BR981" i="21" s="1"/>
  <c r="BR982" i="21" s="1"/>
  <c r="BR983" i="21" s="1"/>
  <c r="BR984" i="21" s="1"/>
  <c r="BR985" i="21" s="1"/>
  <c r="BR986" i="21" s="1"/>
  <c r="BR987" i="21" s="1"/>
  <c r="BR988" i="21" s="1"/>
  <c r="BR989" i="21" s="1"/>
  <c r="BR990" i="21" s="1"/>
  <c r="BR991" i="21" s="1"/>
  <c r="BR992" i="21" s="1"/>
  <c r="BR993" i="21" s="1"/>
  <c r="BR994" i="21" s="1"/>
  <c r="BR995" i="21" s="1"/>
  <c r="BR996" i="21" s="1"/>
  <c r="BR997" i="21" s="1"/>
  <c r="BR998" i="21" s="1"/>
  <c r="BR999" i="21" s="1"/>
  <c r="BR1000" i="21" s="1"/>
  <c r="BR1001" i="21" s="1"/>
  <c r="BR1002" i="21" s="1"/>
  <c r="BR1003" i="21" s="1"/>
  <c r="BR1004" i="21" s="1"/>
  <c r="BR1005" i="21" s="1"/>
  <c r="BR1006" i="21" s="1"/>
  <c r="BR1007" i="21" s="1"/>
  <c r="BR1008" i="21" s="1"/>
  <c r="BR1009" i="21" s="1"/>
  <c r="BR1010" i="21" s="1"/>
  <c r="BR1011" i="21" s="1"/>
  <c r="BR1012" i="21" s="1"/>
  <c r="BR1013" i="21" s="1"/>
  <c r="BR1014" i="21" s="1"/>
  <c r="BR1015" i="21" s="1"/>
  <c r="BR1016" i="21" s="1"/>
  <c r="BR1017" i="21" s="1"/>
  <c r="BR1018" i="21" s="1"/>
  <c r="BR1019" i="21" s="1"/>
  <c r="BR1020" i="21" s="1"/>
  <c r="BR1021" i="21" s="1"/>
  <c r="BR1022" i="21" s="1"/>
  <c r="BR1023" i="21" s="1"/>
  <c r="BR1024" i="21" s="1"/>
  <c r="BR1025" i="21" s="1"/>
  <c r="BR1026" i="21" s="1"/>
  <c r="BR1027" i="21" s="1"/>
  <c r="BR1028" i="21" s="1"/>
  <c r="BR1029" i="21" s="1"/>
  <c r="BR1030" i="21" s="1"/>
  <c r="BR1031" i="21" s="1"/>
  <c r="BR1032" i="21" s="1"/>
  <c r="BR1033" i="21" s="1"/>
  <c r="BR1034" i="21" s="1"/>
  <c r="BR1035" i="21" s="1"/>
  <c r="BR1036" i="21" s="1"/>
  <c r="BR1037" i="21" s="1"/>
  <c r="BR1038" i="21" s="1"/>
  <c r="BR1039" i="21" s="1"/>
  <c r="BR1040" i="21" s="1"/>
  <c r="BR1041" i="21" s="1"/>
  <c r="BR1042" i="21" s="1"/>
  <c r="BR1043" i="21" s="1"/>
  <c r="BR1044" i="21" s="1"/>
  <c r="BR1045" i="21" s="1"/>
  <c r="BR1046" i="21" s="1"/>
  <c r="BR1047" i="21" s="1"/>
  <c r="BR1048" i="21" s="1"/>
  <c r="BR1049" i="21" s="1"/>
  <c r="BR1050" i="21" s="1"/>
  <c r="BR1051" i="21" s="1"/>
  <c r="BR1052" i="21" s="1"/>
  <c r="BR1053" i="21" s="1"/>
  <c r="BR1054" i="21" s="1"/>
  <c r="BR1055" i="21" s="1"/>
  <c r="BR1056" i="21" s="1"/>
  <c r="BR1057" i="21" s="1"/>
  <c r="BR1058" i="21" s="1"/>
  <c r="BR1059" i="21" s="1"/>
  <c r="BR1060" i="21" s="1"/>
  <c r="BR1061" i="21" s="1"/>
  <c r="BR1062" i="21" s="1"/>
  <c r="BR1063" i="21" s="1"/>
  <c r="BR1064" i="21" s="1"/>
  <c r="BR1065" i="21" s="1"/>
  <c r="BR1066" i="21" s="1"/>
  <c r="BR1067" i="21" s="1"/>
  <c r="BR1068" i="21" s="1"/>
  <c r="BR1069" i="21" s="1"/>
  <c r="BR1070" i="21" s="1"/>
  <c r="BR1071" i="21" s="1"/>
  <c r="BR1072" i="21" s="1"/>
  <c r="BR1073" i="21" s="1"/>
  <c r="BR1074" i="21" s="1"/>
  <c r="BR1075" i="21" s="1"/>
  <c r="BR1076" i="21" s="1"/>
  <c r="BR1077" i="21" s="1"/>
  <c r="BR1078" i="21" s="1"/>
  <c r="BR1079" i="21" s="1"/>
  <c r="BR1080" i="21" s="1"/>
  <c r="BR1081" i="21" s="1"/>
  <c r="BR1082" i="21" s="1"/>
  <c r="BR1083" i="21" s="1"/>
  <c r="BR1084" i="21" s="1"/>
  <c r="BR1085" i="21" s="1"/>
  <c r="BR1086" i="21" s="1"/>
  <c r="BR1087" i="21" s="1"/>
  <c r="BR1088" i="21" s="1"/>
  <c r="BR1089" i="21" s="1"/>
  <c r="BR1090" i="21" s="1"/>
  <c r="BR1091" i="21" s="1"/>
  <c r="BR1092" i="21" s="1"/>
  <c r="BR1093" i="21" s="1"/>
  <c r="BR1094" i="21" s="1"/>
  <c r="BR1095" i="21" s="1"/>
  <c r="BR1096" i="21" s="1"/>
  <c r="BR1097" i="21" s="1"/>
  <c r="BR1098" i="21" s="1"/>
  <c r="BR1099" i="21" s="1"/>
  <c r="BR1100" i="21" s="1"/>
  <c r="BR1101" i="21" s="1"/>
  <c r="BR1102" i="21" s="1"/>
  <c r="BR1103" i="21" s="1"/>
  <c r="BR1104" i="21" s="1"/>
  <c r="BR1105" i="21" s="1"/>
  <c r="BR1106" i="21" s="1"/>
  <c r="BR1107" i="21" s="1"/>
  <c r="BR1108" i="21" s="1"/>
  <c r="BR1109" i="21" s="1"/>
  <c r="BR1110" i="21" s="1"/>
  <c r="BR1111" i="21" s="1"/>
  <c r="BR1112" i="21" s="1"/>
  <c r="BR1113" i="21" s="1"/>
  <c r="BR1114" i="21" s="1"/>
  <c r="BR1115" i="21" s="1"/>
  <c r="BR1116" i="21" s="1"/>
  <c r="BR1117" i="21" s="1"/>
  <c r="BR1118" i="21" s="1"/>
  <c r="BR1119" i="21" s="1"/>
  <c r="BR1120" i="21" s="1"/>
  <c r="BR1121" i="21" s="1"/>
  <c r="BR1122" i="21" s="1"/>
  <c r="BR1123" i="21" s="1"/>
  <c r="BR1124" i="21" s="1"/>
  <c r="BR1125" i="21" s="1"/>
  <c r="BR1126" i="21" s="1"/>
  <c r="BR1127" i="21" s="1"/>
  <c r="BR1128" i="21" s="1"/>
  <c r="BR1129" i="21" s="1"/>
  <c r="BR1130" i="21" s="1"/>
  <c r="BR1131" i="21" s="1"/>
  <c r="BR1132" i="21" s="1"/>
  <c r="BR1133" i="21" s="1"/>
  <c r="BR1134" i="21" s="1"/>
  <c r="BR1135" i="21" s="1"/>
  <c r="BR1136" i="21" s="1"/>
  <c r="BR1137" i="21" s="1"/>
  <c r="BR1138" i="21" s="1"/>
  <c r="BR1139" i="21" s="1"/>
  <c r="BR1140" i="21" s="1"/>
  <c r="BR1141" i="21" s="1"/>
  <c r="BR1142" i="21" s="1"/>
  <c r="BR1143" i="21" s="1"/>
  <c r="BR1144" i="21" s="1"/>
  <c r="BR1145" i="21" s="1"/>
  <c r="BR1146" i="21" s="1"/>
  <c r="BR1147" i="21" s="1"/>
  <c r="BR1148" i="21" s="1"/>
  <c r="BR1149" i="21" s="1"/>
  <c r="BR1150" i="21" s="1"/>
  <c r="BR1151" i="21" s="1"/>
  <c r="BR1152" i="21" s="1"/>
  <c r="BR1153" i="21" s="1"/>
  <c r="BR1154" i="21" s="1"/>
  <c r="BR1155" i="21" s="1"/>
  <c r="BR1156" i="21" s="1"/>
  <c r="BR1157" i="21" s="1"/>
  <c r="BR1158" i="21" s="1"/>
  <c r="BR1159" i="21" s="1"/>
  <c r="BR1160" i="21" s="1"/>
  <c r="BR1161" i="21" s="1"/>
  <c r="BR1162" i="21" s="1"/>
  <c r="BR1163" i="21" s="1"/>
  <c r="BR1164" i="21" s="1"/>
  <c r="BR1165" i="21" s="1"/>
  <c r="BR1166" i="21" s="1"/>
  <c r="BR1167" i="21" s="1"/>
  <c r="BR1168" i="21" s="1"/>
  <c r="BR1169" i="21" s="1"/>
  <c r="BR1170" i="21" s="1"/>
  <c r="BR1171" i="21" s="1"/>
  <c r="BR1172" i="21" s="1"/>
  <c r="BR1173" i="21" s="1"/>
  <c r="BR1174" i="21" s="1"/>
  <c r="BR1175" i="21" s="1"/>
  <c r="BR1176" i="21" s="1"/>
  <c r="BR1177" i="21" s="1"/>
  <c r="BR1178" i="21" s="1"/>
  <c r="BR1179" i="21" s="1"/>
  <c r="BR1180" i="21" s="1"/>
  <c r="BR1181" i="21" s="1"/>
  <c r="BR1182" i="21" s="1"/>
  <c r="BR1183" i="21" s="1"/>
  <c r="BR1184" i="21" s="1"/>
  <c r="BR1185" i="21" s="1"/>
  <c r="BR1186" i="21" s="1"/>
  <c r="BR1187" i="21" s="1"/>
  <c r="BR1188" i="21" s="1"/>
  <c r="BR1189" i="21" s="1"/>
  <c r="BR1190" i="21" s="1"/>
  <c r="BR1191" i="21" s="1"/>
  <c r="BR1192" i="21" s="1"/>
  <c r="BR1193" i="21" s="1"/>
  <c r="BR1194" i="21" s="1"/>
  <c r="BR1195" i="21" s="1"/>
  <c r="BR1196" i="21" s="1"/>
  <c r="BR1197" i="21" s="1"/>
  <c r="BR1198" i="21" s="1"/>
  <c r="BR1199" i="21" s="1"/>
  <c r="BR1200" i="21" s="1"/>
  <c r="BR1201" i="21" s="1"/>
  <c r="BR1202" i="21" s="1"/>
  <c r="BR1203" i="21" s="1"/>
  <c r="BR1204" i="21" s="1"/>
  <c r="BR1205" i="21" s="1"/>
  <c r="BR1206" i="21" s="1"/>
  <c r="BR1207" i="21" s="1"/>
  <c r="BR1208" i="21" s="1"/>
  <c r="BR1209" i="21" s="1"/>
  <c r="BR1210" i="21" s="1"/>
  <c r="BR1211" i="21" s="1"/>
  <c r="BR1212" i="21" s="1"/>
  <c r="BR1213" i="21" s="1"/>
  <c r="BR1214" i="21" s="1"/>
  <c r="BR1215" i="21" s="1"/>
  <c r="BR1216" i="21" s="1"/>
  <c r="BR1217" i="21" s="1"/>
  <c r="BR1218" i="21" s="1"/>
  <c r="BR1219" i="21" s="1"/>
  <c r="BR1220" i="21" s="1"/>
  <c r="BR1221" i="21" s="1"/>
  <c r="BR1222" i="21" s="1"/>
  <c r="BR1223" i="21" s="1"/>
  <c r="BR1224" i="21" s="1"/>
  <c r="BR1225" i="21" s="1"/>
  <c r="BR1226" i="21" s="1"/>
  <c r="BR1227" i="21" s="1"/>
  <c r="BR1228" i="21" s="1"/>
  <c r="BR1229" i="21" s="1"/>
  <c r="BR1230" i="21" s="1"/>
  <c r="BR1231" i="21" s="1"/>
  <c r="BR1232" i="21" s="1"/>
  <c r="BR1233" i="21" s="1"/>
  <c r="BR1234" i="21" s="1"/>
  <c r="BR1235" i="21" s="1"/>
  <c r="BR1236" i="21" s="1"/>
  <c r="BR1237" i="21" s="1"/>
  <c r="BR1238" i="21" s="1"/>
  <c r="BR1239" i="21" s="1"/>
  <c r="BR1240" i="21" s="1"/>
  <c r="BR1241" i="21" s="1"/>
  <c r="BR1242" i="21" s="1"/>
  <c r="BR1243" i="21" s="1"/>
  <c r="BR1244" i="21" s="1"/>
  <c r="BR1245" i="21" s="1"/>
  <c r="BR1246" i="21" s="1"/>
  <c r="BR1247" i="21" s="1"/>
  <c r="BR1248" i="21" s="1"/>
  <c r="BR1249" i="21" s="1"/>
  <c r="BR1250" i="21" s="1"/>
  <c r="BR1251" i="21" s="1"/>
  <c r="BR1252" i="21" s="1"/>
  <c r="BR1253" i="21" s="1"/>
  <c r="BR1254" i="21" s="1"/>
  <c r="BR1255" i="21" s="1"/>
  <c r="BR1256" i="21" s="1"/>
  <c r="BR1257" i="21" s="1"/>
  <c r="BR1258" i="21" s="1"/>
  <c r="BR1259" i="21" s="1"/>
  <c r="BR1260" i="21" s="1"/>
  <c r="BR1261" i="21" s="1"/>
  <c r="BR1262" i="21" s="1"/>
  <c r="BR1263" i="21" s="1"/>
  <c r="BR1264" i="21" s="1"/>
  <c r="BR1265" i="21" s="1"/>
  <c r="BR1266" i="21" s="1"/>
  <c r="BR1267" i="21" s="1"/>
  <c r="BR1268" i="21" s="1"/>
  <c r="BR1269" i="21" s="1"/>
  <c r="BR1270" i="21" s="1"/>
  <c r="BR1271" i="21" s="1"/>
  <c r="BR1272" i="21" s="1"/>
  <c r="BR1273" i="21" s="1"/>
  <c r="BR1274" i="21" s="1"/>
  <c r="BR1275" i="21" s="1"/>
  <c r="BR1276" i="21" s="1"/>
  <c r="BR1277" i="21" s="1"/>
  <c r="BR1278" i="21" s="1"/>
  <c r="BR1279" i="21" s="1"/>
  <c r="BR1280" i="21" s="1"/>
  <c r="BR1281" i="21" s="1"/>
  <c r="BR1282" i="21" s="1"/>
  <c r="BR1283" i="21" s="1"/>
  <c r="BR1284" i="21" s="1"/>
  <c r="BR1285" i="21" s="1"/>
  <c r="BR1286" i="21" s="1"/>
  <c r="BR1287" i="21" s="1"/>
  <c r="BR1288" i="21" s="1"/>
  <c r="BR1289" i="21" s="1"/>
  <c r="BR1290" i="21" s="1"/>
  <c r="BR1291" i="21" s="1"/>
  <c r="BR1292" i="21" s="1"/>
  <c r="BR1293" i="21" s="1"/>
  <c r="BR1294" i="21" s="1"/>
  <c r="BR1295" i="21" s="1"/>
  <c r="BR1296" i="21" s="1"/>
  <c r="BR1297" i="21" s="1"/>
  <c r="BR1298" i="21" s="1"/>
  <c r="BR1299" i="21" s="1"/>
  <c r="BR1300" i="21" s="1"/>
  <c r="BR1301" i="21" s="1"/>
  <c r="BR1302" i="21" s="1"/>
  <c r="BR1303" i="21" s="1"/>
  <c r="BR1304" i="21" s="1"/>
  <c r="BR1305" i="21" s="1"/>
  <c r="BR1306" i="21" s="1"/>
  <c r="BR1307" i="21" s="1"/>
  <c r="BR1308" i="21" s="1"/>
  <c r="BR1309" i="21" s="1"/>
  <c r="BR1310" i="21" s="1"/>
  <c r="BR1311" i="21" s="1"/>
  <c r="BR1312" i="21" s="1"/>
  <c r="BR1313" i="21" s="1"/>
  <c r="BR1314" i="21" s="1"/>
  <c r="BR1315" i="21" s="1"/>
  <c r="BR1316" i="21" s="1"/>
  <c r="BR1317" i="21" s="1"/>
  <c r="BR1318" i="21" s="1"/>
  <c r="BR1319" i="21" s="1"/>
  <c r="BR1320" i="21" s="1"/>
  <c r="BR1321" i="21" s="1"/>
  <c r="BR1322" i="21" s="1"/>
  <c r="BR1323" i="21" s="1"/>
  <c r="BR1324" i="21" s="1"/>
  <c r="BR1325" i="21" s="1"/>
  <c r="BR1326" i="21" s="1"/>
  <c r="BR1327" i="21" s="1"/>
  <c r="BR1328" i="21" s="1"/>
  <c r="BR1329" i="21" s="1"/>
  <c r="BR1330" i="21" s="1"/>
  <c r="BR1331" i="21" s="1"/>
  <c r="BR1332" i="21" s="1"/>
  <c r="BR1333" i="21" s="1"/>
  <c r="BR1334" i="21" s="1"/>
  <c r="BR1335" i="21" s="1"/>
  <c r="BR1336" i="21" s="1"/>
  <c r="BR1337" i="21" s="1"/>
  <c r="BR1338" i="21" s="1"/>
  <c r="BR1339" i="21" s="1"/>
  <c r="BR1340" i="21" s="1"/>
  <c r="BR1341" i="21" s="1"/>
  <c r="BR1342" i="21" s="1"/>
  <c r="BR1343" i="21" s="1"/>
  <c r="BR1344" i="21" s="1"/>
  <c r="BR1345" i="21" s="1"/>
  <c r="BR1346" i="21" s="1"/>
  <c r="BR1347" i="21" s="1"/>
  <c r="BR1348" i="21" s="1"/>
  <c r="BR1349" i="21" s="1"/>
  <c r="BR1350" i="21" s="1"/>
  <c r="BR1351" i="21" s="1"/>
  <c r="BR1352" i="21" s="1"/>
  <c r="BR1353" i="21" s="1"/>
  <c r="BR1354" i="21" s="1"/>
  <c r="BR1355" i="21" s="1"/>
  <c r="BR1356" i="21" s="1"/>
  <c r="BR1357" i="21" s="1"/>
  <c r="BR1358" i="21" s="1"/>
  <c r="BR1359" i="21" s="1"/>
  <c r="BR1360" i="21" s="1"/>
  <c r="BR1361" i="21" s="1"/>
  <c r="BR1362" i="21" s="1"/>
  <c r="BR1363" i="21" s="1"/>
  <c r="BR1364" i="21" s="1"/>
  <c r="BR1365" i="21" s="1"/>
  <c r="BR1366" i="21" s="1"/>
  <c r="BR1367" i="21" s="1"/>
  <c r="BR1368" i="21" s="1"/>
  <c r="BR1369" i="21" s="1"/>
  <c r="BR1370" i="21" s="1"/>
  <c r="BR1371" i="21" s="1"/>
  <c r="BR1372" i="21" s="1"/>
  <c r="BR1373" i="21" s="1"/>
  <c r="BR1374" i="21" s="1"/>
  <c r="BR1375" i="21" s="1"/>
  <c r="BR1376" i="21" s="1"/>
  <c r="BR1377" i="21" s="1"/>
  <c r="BR1378" i="21" s="1"/>
  <c r="BR1379" i="21" s="1"/>
  <c r="BR1380" i="21" s="1"/>
  <c r="BR1381" i="21" s="1"/>
  <c r="BR1382" i="21" s="1"/>
  <c r="BR1383" i="21" s="1"/>
  <c r="BR1384" i="21" s="1"/>
  <c r="BR1385" i="21" s="1"/>
  <c r="BR1386" i="21" s="1"/>
  <c r="BR1387" i="21" s="1"/>
  <c r="BR1388" i="21" s="1"/>
  <c r="BR1389" i="21" s="1"/>
  <c r="BR1390" i="21" s="1"/>
  <c r="BR1391" i="21" s="1"/>
  <c r="BR1392" i="21" s="1"/>
  <c r="BR1393" i="21" s="1"/>
  <c r="BR1394" i="21" s="1"/>
  <c r="BR1395" i="21" s="1"/>
  <c r="BR1396" i="21" s="1"/>
  <c r="BR1397" i="21" s="1"/>
  <c r="BR1398" i="21" s="1"/>
  <c r="BR1399" i="21" s="1"/>
  <c r="BR1400" i="21" s="1"/>
  <c r="BR1401" i="21" s="1"/>
  <c r="BR1402" i="21" s="1"/>
  <c r="BR1403" i="21" s="1"/>
  <c r="BR1404" i="21" s="1"/>
  <c r="BR1405" i="21" s="1"/>
  <c r="BR1406" i="21" s="1"/>
  <c r="BR1407" i="21" s="1"/>
  <c r="BR1408" i="21" s="1"/>
  <c r="BR1409" i="21" s="1"/>
  <c r="BR1410" i="21" s="1"/>
  <c r="BR1411" i="21" s="1"/>
  <c r="BR1412" i="21" s="1"/>
  <c r="BR1413" i="21" s="1"/>
  <c r="BR1414" i="21" s="1"/>
  <c r="BR1415" i="21" s="1"/>
  <c r="BR1416" i="21" s="1"/>
  <c r="BR1417" i="21" s="1"/>
  <c r="BR1418" i="21" s="1"/>
  <c r="BR1419" i="21" s="1"/>
  <c r="BR1420" i="21" s="1"/>
  <c r="BR1421" i="21" s="1"/>
  <c r="BR1422" i="21" s="1"/>
  <c r="BR1423" i="21" s="1"/>
  <c r="BR1424" i="21" s="1"/>
  <c r="BR1425" i="21" s="1"/>
  <c r="BR1426" i="21" s="1"/>
  <c r="BR1427" i="21" s="1"/>
  <c r="BR1428" i="21" s="1"/>
  <c r="BR1429" i="21" s="1"/>
  <c r="BR1430" i="21" s="1"/>
  <c r="BR1431" i="21" s="1"/>
  <c r="BR1432" i="21" s="1"/>
  <c r="BR1433" i="21" s="1"/>
  <c r="BR1434" i="21" s="1"/>
  <c r="BR1435" i="21" s="1"/>
  <c r="BR1436" i="21" s="1"/>
  <c r="BR1437" i="21" s="1"/>
  <c r="BR1438" i="21" s="1"/>
  <c r="BR1439" i="21" s="1"/>
  <c r="BR1440" i="21" s="1"/>
  <c r="BR1441" i="21" s="1"/>
  <c r="BR1442" i="21" s="1"/>
  <c r="BR1443" i="21" s="1"/>
  <c r="BR1444" i="21" s="1"/>
  <c r="BR1445" i="21" s="1"/>
  <c r="BR1446" i="21" s="1"/>
  <c r="BR1447" i="21" s="1"/>
  <c r="BR1448" i="21" s="1"/>
  <c r="BR1449" i="21" s="1"/>
  <c r="BR1450" i="21" s="1"/>
  <c r="BR1451" i="21" s="1"/>
  <c r="BR1452" i="21" s="1"/>
  <c r="BR1453" i="21" s="1"/>
  <c r="BR1454" i="21" s="1"/>
  <c r="BR1455" i="21" s="1"/>
  <c r="BR1456" i="21" s="1"/>
  <c r="BR1457" i="21" s="1"/>
  <c r="BR1458" i="21" s="1"/>
  <c r="BR1459" i="21" s="1"/>
  <c r="BR1460" i="21" s="1"/>
  <c r="BR1461" i="21" s="1"/>
  <c r="BR1462" i="21" s="1"/>
  <c r="BR1463" i="21" s="1"/>
  <c r="BR1464" i="21" s="1"/>
  <c r="BR1465" i="21" s="1"/>
  <c r="BR1466" i="21" s="1"/>
  <c r="BR1467" i="21" s="1"/>
  <c r="BR1468" i="21" s="1"/>
  <c r="BR1469" i="21" s="1"/>
  <c r="BR1470" i="21" s="1"/>
  <c r="BR1471" i="21" s="1"/>
  <c r="BR1472" i="21" s="1"/>
  <c r="BR1473" i="21" s="1"/>
  <c r="BR1474" i="21" s="1"/>
  <c r="BR1475" i="21" s="1"/>
  <c r="BR1476" i="21" s="1"/>
  <c r="BR1477" i="21" s="1"/>
  <c r="BR1478" i="21" s="1"/>
  <c r="BR1479" i="21" s="1"/>
  <c r="BR1480" i="21" s="1"/>
  <c r="BR1481" i="21" s="1"/>
  <c r="BR1482" i="21" s="1"/>
  <c r="BR1483" i="21" s="1"/>
  <c r="BR1484" i="21" s="1"/>
  <c r="BR1485" i="21" s="1"/>
  <c r="BR1486" i="21" s="1"/>
  <c r="BR1487" i="21" s="1"/>
  <c r="BR1488" i="21" s="1"/>
  <c r="BR1489" i="21" s="1"/>
  <c r="BR1490" i="21" s="1"/>
  <c r="BR1491" i="21" s="1"/>
  <c r="BR1492" i="21" s="1"/>
  <c r="BR1493" i="21" s="1"/>
  <c r="BR1494" i="21" s="1"/>
  <c r="BR1495" i="21" s="1"/>
  <c r="BR1496" i="21" s="1"/>
  <c r="BR1497" i="21" s="1"/>
  <c r="BR1498" i="21" s="1"/>
  <c r="BR1499" i="21" s="1"/>
  <c r="BR1500" i="21" s="1"/>
  <c r="BR1501" i="21" s="1"/>
  <c r="BR1502" i="21" s="1"/>
  <c r="BR1503" i="21" s="1"/>
  <c r="BR1504" i="21" s="1"/>
  <c r="BR1505" i="21" s="1"/>
  <c r="BR1506" i="21" s="1"/>
  <c r="BR1507" i="21" s="1"/>
  <c r="BR1508" i="21" s="1"/>
  <c r="BR1509" i="21" s="1"/>
  <c r="BR1510" i="21" s="1"/>
  <c r="BR1511" i="21" s="1"/>
  <c r="BR1512" i="21" s="1"/>
  <c r="BR1513" i="21" s="1"/>
  <c r="AS47" i="21"/>
  <c r="P25" i="21" s="1"/>
  <c r="BF48" i="21"/>
  <c r="BF49" i="21" s="1"/>
  <c r="BF50" i="21" s="1"/>
  <c r="BF51" i="21" s="1"/>
  <c r="BF52" i="21" s="1"/>
  <c r="BF53" i="21" s="1"/>
  <c r="BF54" i="21" s="1"/>
  <c r="BF55" i="21" s="1"/>
  <c r="BF56" i="21" s="1"/>
  <c r="BF57" i="21" s="1"/>
  <c r="BF58" i="21" s="1"/>
  <c r="BF59" i="21" s="1"/>
  <c r="BF60" i="21" s="1"/>
  <c r="BF61" i="21" s="1"/>
  <c r="BF62" i="21" s="1"/>
  <c r="BF63" i="21" s="1"/>
  <c r="BF64" i="21" s="1"/>
  <c r="BF65" i="21" s="1"/>
  <c r="BF66" i="21" s="1"/>
  <c r="BF67" i="21" s="1"/>
  <c r="BF68" i="21" s="1"/>
  <c r="BF69" i="21" s="1"/>
  <c r="BF70" i="21" s="1"/>
  <c r="BF71" i="21" s="1"/>
  <c r="BF72" i="21" s="1"/>
  <c r="BF73" i="21" s="1"/>
  <c r="BF74" i="21" s="1"/>
  <c r="BF75" i="21" s="1"/>
  <c r="BF76" i="21" s="1"/>
  <c r="BF77" i="21" s="1"/>
  <c r="BF78" i="21" s="1"/>
  <c r="BF79" i="21" s="1"/>
  <c r="BF80" i="21" s="1"/>
  <c r="BF81" i="21" s="1"/>
  <c r="BF82" i="21" s="1"/>
  <c r="BF83" i="21" s="1"/>
  <c r="BF84" i="21" s="1"/>
  <c r="BF85" i="21" s="1"/>
  <c r="BF86" i="21" s="1"/>
  <c r="BF87" i="21" s="1"/>
  <c r="BF88" i="21" s="1"/>
  <c r="BF89" i="21" s="1"/>
  <c r="BF90" i="21" s="1"/>
  <c r="BF91" i="21" s="1"/>
  <c r="BF92" i="21" s="1"/>
  <c r="BF93" i="21" s="1"/>
  <c r="BF94" i="21" s="1"/>
  <c r="BF95" i="21" s="1"/>
  <c r="BF96" i="21" s="1"/>
  <c r="BF97" i="21" s="1"/>
  <c r="BF98" i="21" s="1"/>
  <c r="BF99" i="21" s="1"/>
  <c r="BF100" i="21" s="1"/>
  <c r="BF101" i="21" s="1"/>
  <c r="BF102" i="21" s="1"/>
  <c r="BF103" i="21" s="1"/>
  <c r="BF104" i="21" s="1"/>
  <c r="BF105" i="21" s="1"/>
  <c r="BF106" i="21" s="1"/>
  <c r="BF107" i="21" s="1"/>
  <c r="BF108" i="21" s="1"/>
  <c r="BF109" i="21" s="1"/>
  <c r="BF110" i="21" s="1"/>
  <c r="BF111" i="21" s="1"/>
  <c r="BF112" i="21" s="1"/>
  <c r="BF113" i="21" s="1"/>
  <c r="BF114" i="21" s="1"/>
  <c r="BF115" i="21" s="1"/>
  <c r="BF116" i="21" s="1"/>
  <c r="BF117" i="21" s="1"/>
  <c r="BF118" i="21" s="1"/>
  <c r="BF119" i="21" s="1"/>
  <c r="BF120" i="21" s="1"/>
  <c r="BF121" i="21" s="1"/>
  <c r="BF122" i="21" s="1"/>
  <c r="BF123" i="21" s="1"/>
  <c r="BF124" i="21" s="1"/>
  <c r="BF125" i="21" s="1"/>
  <c r="BF126" i="21" s="1"/>
  <c r="BF127" i="21" s="1"/>
  <c r="BF128" i="21" s="1"/>
  <c r="BF129" i="21" s="1"/>
  <c r="BF130" i="21" s="1"/>
  <c r="BF131" i="21" s="1"/>
  <c r="BF132" i="21" s="1"/>
  <c r="BF133" i="21" s="1"/>
  <c r="BF134" i="21" s="1"/>
  <c r="BF135" i="21" s="1"/>
  <c r="BF136" i="21" s="1"/>
  <c r="BF137" i="21" s="1"/>
  <c r="BF138" i="21" s="1"/>
  <c r="BF139" i="21" s="1"/>
  <c r="BF140" i="21" s="1"/>
  <c r="BF141" i="21" s="1"/>
  <c r="BF142" i="21" s="1"/>
  <c r="BF143" i="21" s="1"/>
  <c r="BF144" i="21" s="1"/>
  <c r="BF145" i="21" s="1"/>
  <c r="BF146" i="21" s="1"/>
  <c r="BF147" i="21" s="1"/>
  <c r="BF148" i="21" s="1"/>
  <c r="BF149" i="21" s="1"/>
  <c r="BF150" i="21" s="1"/>
  <c r="BF151" i="21" s="1"/>
  <c r="BF152" i="21" s="1"/>
  <c r="BF153" i="21" s="1"/>
  <c r="BF154" i="21" s="1"/>
  <c r="BF155" i="21" s="1"/>
  <c r="BF156" i="21" s="1"/>
  <c r="BF157" i="21" s="1"/>
  <c r="BF158" i="21" s="1"/>
  <c r="BF159" i="21" s="1"/>
  <c r="BF160" i="21" s="1"/>
  <c r="BF161" i="21" s="1"/>
  <c r="BF162" i="21" s="1"/>
  <c r="BF163" i="21" s="1"/>
  <c r="BF164" i="21" s="1"/>
  <c r="BF165" i="21" s="1"/>
  <c r="BF166" i="21" s="1"/>
  <c r="BF167" i="21" s="1"/>
  <c r="BF168" i="21" s="1"/>
  <c r="BF169" i="21" s="1"/>
  <c r="BF170" i="21" s="1"/>
  <c r="BF171" i="21" s="1"/>
  <c r="BF172" i="21" s="1"/>
  <c r="BF173" i="21" s="1"/>
  <c r="BF174" i="21" s="1"/>
  <c r="BF175" i="21" s="1"/>
  <c r="BF176" i="21" s="1"/>
  <c r="BF177" i="21" s="1"/>
  <c r="BF178" i="21" s="1"/>
  <c r="BF179" i="21" s="1"/>
  <c r="BF180" i="21" s="1"/>
  <c r="BF181" i="21" s="1"/>
  <c r="BF182" i="21" s="1"/>
  <c r="BF183" i="21" s="1"/>
  <c r="BF184" i="21" s="1"/>
  <c r="BF185" i="21" s="1"/>
  <c r="BF186" i="21" s="1"/>
  <c r="BF187" i="21" s="1"/>
  <c r="BF188" i="21" s="1"/>
  <c r="BF189" i="21" s="1"/>
  <c r="BF190" i="21" s="1"/>
  <c r="BF191" i="21" s="1"/>
  <c r="BF192" i="21" s="1"/>
  <c r="BF193" i="21" s="1"/>
  <c r="BF194" i="21" s="1"/>
  <c r="BF195" i="21" s="1"/>
  <c r="BF196" i="21" s="1"/>
  <c r="BF197" i="21" s="1"/>
  <c r="BF198" i="21" s="1"/>
  <c r="BF199" i="21" s="1"/>
  <c r="BF200" i="21" s="1"/>
  <c r="BF201" i="21" s="1"/>
  <c r="BF202" i="21" s="1"/>
  <c r="BF203" i="21" s="1"/>
  <c r="BF204" i="21" s="1"/>
  <c r="BF205" i="21" s="1"/>
  <c r="BF206" i="21" s="1"/>
  <c r="BF207" i="21" s="1"/>
  <c r="BF208" i="21" s="1"/>
  <c r="BF209" i="21" s="1"/>
  <c r="BF210" i="21" s="1"/>
  <c r="BF211" i="21" s="1"/>
  <c r="BF212" i="21" s="1"/>
  <c r="BF213" i="21" s="1"/>
  <c r="BF214" i="21" s="1"/>
  <c r="BF215" i="21" s="1"/>
  <c r="BF216" i="21" s="1"/>
  <c r="BF217" i="21" s="1"/>
  <c r="BF218" i="21" s="1"/>
  <c r="BF219" i="21" s="1"/>
  <c r="BF220" i="21" s="1"/>
  <c r="BF221" i="21" s="1"/>
  <c r="BF222" i="21" s="1"/>
  <c r="BF223" i="21" s="1"/>
  <c r="BF224" i="21" s="1"/>
  <c r="BF225" i="21" s="1"/>
  <c r="BF226" i="21" s="1"/>
  <c r="BF227" i="21" s="1"/>
  <c r="BF228" i="21" s="1"/>
  <c r="BF229" i="21" s="1"/>
  <c r="BF230" i="21" s="1"/>
  <c r="BF231" i="21" s="1"/>
  <c r="BF232" i="21" s="1"/>
  <c r="BF233" i="21" s="1"/>
  <c r="BF234" i="21" s="1"/>
  <c r="BF235" i="21" s="1"/>
  <c r="BF236" i="21" s="1"/>
  <c r="BF237" i="21" s="1"/>
  <c r="BF238" i="21" s="1"/>
  <c r="BF239" i="21" s="1"/>
  <c r="BF240" i="21" s="1"/>
  <c r="BF241" i="21" s="1"/>
  <c r="BF242" i="21" s="1"/>
  <c r="BF243" i="21" s="1"/>
  <c r="BF244" i="21" s="1"/>
  <c r="BF245" i="21" s="1"/>
  <c r="BF246" i="21" s="1"/>
  <c r="BF247" i="21" s="1"/>
  <c r="BF248" i="21" s="1"/>
  <c r="BF249" i="21" s="1"/>
  <c r="BF250" i="21" s="1"/>
  <c r="BF251" i="21" s="1"/>
  <c r="BF252" i="21" s="1"/>
  <c r="BF253" i="21" s="1"/>
  <c r="BF254" i="21" s="1"/>
  <c r="BF255" i="21" s="1"/>
  <c r="BF256" i="21" s="1"/>
  <c r="BF257" i="21" s="1"/>
  <c r="BF258" i="21" s="1"/>
  <c r="BF259" i="21" s="1"/>
  <c r="BF260" i="21" s="1"/>
  <c r="BF261" i="21" s="1"/>
  <c r="BF262" i="21" s="1"/>
  <c r="BF263" i="21" s="1"/>
  <c r="BF264" i="21" s="1"/>
  <c r="BF265" i="21" s="1"/>
  <c r="BF266" i="21" s="1"/>
  <c r="BF267" i="21" s="1"/>
  <c r="BF268" i="21" s="1"/>
  <c r="BF269" i="21" s="1"/>
  <c r="BF270" i="21" s="1"/>
  <c r="BF271" i="21" s="1"/>
  <c r="BF272" i="21" s="1"/>
  <c r="BF273" i="21" s="1"/>
  <c r="BF274" i="21" s="1"/>
  <c r="BF275" i="21" s="1"/>
  <c r="BF276" i="21" s="1"/>
  <c r="BF277" i="21" s="1"/>
  <c r="BF278" i="21" s="1"/>
  <c r="BF279" i="21" s="1"/>
  <c r="BF280" i="21" s="1"/>
  <c r="BF281" i="21" s="1"/>
  <c r="BF282" i="21" s="1"/>
  <c r="BF283" i="21" s="1"/>
  <c r="BF284" i="21" s="1"/>
  <c r="BF285" i="21" s="1"/>
  <c r="BF286" i="21" s="1"/>
  <c r="BF287" i="21" s="1"/>
  <c r="BF288" i="21" s="1"/>
  <c r="BF289" i="21" s="1"/>
  <c r="BF290" i="21" s="1"/>
  <c r="BF291" i="21" s="1"/>
  <c r="BF292" i="21" s="1"/>
  <c r="BF293" i="21" s="1"/>
  <c r="BF294" i="21" s="1"/>
  <c r="BF295" i="21" s="1"/>
  <c r="BF296" i="21" s="1"/>
  <c r="BF297" i="21" s="1"/>
  <c r="BF298" i="21" s="1"/>
  <c r="BF299" i="21" s="1"/>
  <c r="BF300" i="21" s="1"/>
  <c r="BF301" i="21" s="1"/>
  <c r="BF302" i="21" s="1"/>
  <c r="BF303" i="21" s="1"/>
  <c r="BF304" i="21" s="1"/>
  <c r="BF305" i="21" s="1"/>
  <c r="BF306" i="21" s="1"/>
  <c r="BF307" i="21" s="1"/>
  <c r="BF308" i="21" s="1"/>
  <c r="BF309" i="21" s="1"/>
  <c r="BF310" i="21" s="1"/>
  <c r="BF311" i="21" s="1"/>
  <c r="BF312" i="21" s="1"/>
  <c r="BF313" i="21" s="1"/>
  <c r="BF314" i="21" s="1"/>
  <c r="BF315" i="21" s="1"/>
  <c r="BF316" i="21" s="1"/>
  <c r="BF317" i="21" s="1"/>
  <c r="BF318" i="21" s="1"/>
  <c r="BF319" i="21" s="1"/>
  <c r="BF320" i="21" s="1"/>
  <c r="BF321" i="21" s="1"/>
  <c r="BF322" i="21" s="1"/>
  <c r="BF323" i="21" s="1"/>
  <c r="BF324" i="21" s="1"/>
  <c r="BF325" i="21" s="1"/>
  <c r="BF326" i="21" s="1"/>
  <c r="BF327" i="21" s="1"/>
  <c r="BF328" i="21" s="1"/>
  <c r="BF329" i="21" s="1"/>
  <c r="BF330" i="21" s="1"/>
  <c r="BF331" i="21" s="1"/>
  <c r="BF332" i="21" s="1"/>
  <c r="BF333" i="21" s="1"/>
  <c r="BF334" i="21" s="1"/>
  <c r="BF335" i="21" s="1"/>
  <c r="BF336" i="21" s="1"/>
  <c r="BF337" i="21" s="1"/>
  <c r="BF338" i="21" s="1"/>
  <c r="BF339" i="21" s="1"/>
  <c r="BF340" i="21" s="1"/>
  <c r="BF341" i="21" s="1"/>
  <c r="BF342" i="21" s="1"/>
  <c r="BF343" i="21" s="1"/>
  <c r="BF344" i="21" s="1"/>
  <c r="BF345" i="21" s="1"/>
  <c r="BF346" i="21" s="1"/>
  <c r="BF347" i="21" s="1"/>
  <c r="BF348" i="21" s="1"/>
  <c r="BF349" i="21" s="1"/>
  <c r="BF350" i="21" s="1"/>
  <c r="BF351" i="21" s="1"/>
  <c r="BF352" i="21" s="1"/>
  <c r="BF353" i="21" s="1"/>
  <c r="BF354" i="21" s="1"/>
  <c r="BF355" i="21" s="1"/>
  <c r="BF356" i="21" s="1"/>
  <c r="BF357" i="21" s="1"/>
  <c r="BF358" i="21" s="1"/>
  <c r="BF359" i="21" s="1"/>
  <c r="BF360" i="21" s="1"/>
  <c r="BF361" i="21" s="1"/>
  <c r="BF362" i="21" s="1"/>
  <c r="BF363" i="21" s="1"/>
  <c r="BF364" i="21" s="1"/>
  <c r="BF365" i="21" s="1"/>
  <c r="BF366" i="21" s="1"/>
  <c r="BF367" i="21" s="1"/>
  <c r="BF368" i="21" s="1"/>
  <c r="BF369" i="21" s="1"/>
  <c r="BF370" i="21" s="1"/>
  <c r="BF371" i="21" s="1"/>
  <c r="BF372" i="21" s="1"/>
  <c r="BF373" i="21" s="1"/>
  <c r="BF374" i="21" s="1"/>
  <c r="BF375" i="21" s="1"/>
  <c r="BF376" i="21" s="1"/>
  <c r="BF377" i="21" s="1"/>
  <c r="BF378" i="21" s="1"/>
  <c r="BF379" i="21" s="1"/>
  <c r="BF380" i="21" s="1"/>
  <c r="BF381" i="21" s="1"/>
  <c r="BF382" i="21" s="1"/>
  <c r="BF383" i="21" s="1"/>
  <c r="BF384" i="21" s="1"/>
  <c r="BF385" i="21" s="1"/>
  <c r="BF386" i="21" s="1"/>
  <c r="BF387" i="21" s="1"/>
  <c r="BF388" i="21" s="1"/>
  <c r="BF389" i="21" s="1"/>
  <c r="BF390" i="21" s="1"/>
  <c r="BF391" i="21" s="1"/>
  <c r="BF392" i="21" s="1"/>
  <c r="BF393" i="21" s="1"/>
  <c r="BF394" i="21" s="1"/>
  <c r="BF395" i="21" s="1"/>
  <c r="BF396" i="21" s="1"/>
  <c r="BF397" i="21" s="1"/>
  <c r="BF398" i="21" s="1"/>
  <c r="BF399" i="21" s="1"/>
  <c r="BF400" i="21" s="1"/>
  <c r="BF401" i="21" s="1"/>
  <c r="BF402" i="21" s="1"/>
  <c r="BF403" i="21" s="1"/>
  <c r="BF404" i="21" s="1"/>
  <c r="BF405" i="21" s="1"/>
  <c r="BF406" i="21" s="1"/>
  <c r="BF407" i="21" s="1"/>
  <c r="BF408" i="21" s="1"/>
  <c r="BF409" i="21" s="1"/>
  <c r="BF410" i="21" s="1"/>
  <c r="BF411" i="21" s="1"/>
  <c r="BF412" i="21" s="1"/>
  <c r="BF413" i="21" s="1"/>
  <c r="BF414" i="21" s="1"/>
  <c r="BF415" i="21" s="1"/>
  <c r="BF416" i="21" s="1"/>
  <c r="BF417" i="21" s="1"/>
  <c r="BF418" i="21" s="1"/>
  <c r="BF419" i="21" s="1"/>
  <c r="BF420" i="21" s="1"/>
  <c r="BF421" i="21" s="1"/>
  <c r="BF422" i="21" s="1"/>
  <c r="BF423" i="21" s="1"/>
  <c r="BF424" i="21" s="1"/>
  <c r="BF425" i="21" s="1"/>
  <c r="BF426" i="21" s="1"/>
  <c r="BF427" i="21" s="1"/>
  <c r="BF428" i="21" s="1"/>
  <c r="BF429" i="21" s="1"/>
  <c r="BF430" i="21" s="1"/>
  <c r="BF431" i="21" s="1"/>
  <c r="BF432" i="21" s="1"/>
  <c r="BF433" i="21" s="1"/>
  <c r="BF434" i="21" s="1"/>
  <c r="BF435" i="21" s="1"/>
  <c r="BF436" i="21" s="1"/>
  <c r="BF437" i="21" s="1"/>
  <c r="BF438" i="21" s="1"/>
  <c r="BF439" i="21" s="1"/>
  <c r="BF440" i="21" s="1"/>
  <c r="BF441" i="21" s="1"/>
  <c r="BF442" i="21" s="1"/>
  <c r="BF443" i="21" s="1"/>
  <c r="BF444" i="21" s="1"/>
  <c r="BF445" i="21" s="1"/>
  <c r="BF446" i="21" s="1"/>
  <c r="BF447" i="21" s="1"/>
  <c r="BF448" i="21" s="1"/>
  <c r="BF449" i="21" s="1"/>
  <c r="BF450" i="21" s="1"/>
  <c r="BF451" i="21" s="1"/>
  <c r="BF452" i="21" s="1"/>
  <c r="BF453" i="21" s="1"/>
  <c r="BF454" i="21" s="1"/>
  <c r="BF455" i="21" s="1"/>
  <c r="BF456" i="21" s="1"/>
  <c r="BF457" i="21" s="1"/>
  <c r="BF458" i="21" s="1"/>
  <c r="BF459" i="21" s="1"/>
  <c r="BF460" i="21" s="1"/>
  <c r="BF461" i="21" s="1"/>
  <c r="BF462" i="21" s="1"/>
  <c r="BF463" i="21" s="1"/>
  <c r="BF464" i="21" s="1"/>
  <c r="BF465" i="21" s="1"/>
  <c r="BF466" i="21" s="1"/>
  <c r="BF467" i="21" s="1"/>
  <c r="BF468" i="21" s="1"/>
  <c r="BF469" i="21" s="1"/>
  <c r="BF470" i="21" s="1"/>
  <c r="BF471" i="21" s="1"/>
  <c r="BF472" i="21" s="1"/>
  <c r="BF473" i="21" s="1"/>
  <c r="BF474" i="21" s="1"/>
  <c r="BF475" i="21" s="1"/>
  <c r="BF476" i="21" s="1"/>
  <c r="BF477" i="21" s="1"/>
  <c r="BF478" i="21" s="1"/>
  <c r="BF479" i="21" s="1"/>
  <c r="BF480" i="21" s="1"/>
  <c r="BF481" i="21" s="1"/>
  <c r="BF482" i="21" s="1"/>
  <c r="BF483" i="21" s="1"/>
  <c r="BF484" i="21" s="1"/>
  <c r="BF485" i="21" s="1"/>
  <c r="BF486" i="21" s="1"/>
  <c r="BF487" i="21" s="1"/>
  <c r="BF488" i="21" s="1"/>
  <c r="BF489" i="21" s="1"/>
  <c r="BF490" i="21" s="1"/>
  <c r="BF491" i="21" s="1"/>
  <c r="BF492" i="21" s="1"/>
  <c r="BF493" i="21" s="1"/>
  <c r="BF494" i="21" s="1"/>
  <c r="BF495" i="21" s="1"/>
  <c r="BF496" i="21" s="1"/>
  <c r="BF497" i="21" s="1"/>
  <c r="BF498" i="21" s="1"/>
  <c r="BF499" i="21" s="1"/>
  <c r="BF500" i="21" s="1"/>
  <c r="BF501" i="21" s="1"/>
  <c r="BF502" i="21" s="1"/>
  <c r="BF503" i="21" s="1"/>
  <c r="BF504" i="21" s="1"/>
  <c r="BF505" i="21" s="1"/>
  <c r="BF506" i="21" s="1"/>
  <c r="BF507" i="21" s="1"/>
  <c r="BF508" i="21" s="1"/>
  <c r="BF509" i="21" s="1"/>
  <c r="BF510" i="21" s="1"/>
  <c r="BF511" i="21" s="1"/>
  <c r="BF512" i="21" s="1"/>
  <c r="BF513" i="21" s="1"/>
  <c r="BF514" i="21" s="1"/>
  <c r="BF515" i="21" s="1"/>
  <c r="BF516" i="21" s="1"/>
  <c r="BF517" i="21" s="1"/>
  <c r="BF518" i="21" s="1"/>
  <c r="BF519" i="21" s="1"/>
  <c r="BF520" i="21" s="1"/>
  <c r="BF521" i="21" s="1"/>
  <c r="BF522" i="21" s="1"/>
  <c r="BF523" i="21" s="1"/>
  <c r="BF524" i="21" s="1"/>
  <c r="BF525" i="21" s="1"/>
  <c r="BF526" i="21" s="1"/>
  <c r="BF527" i="21" s="1"/>
  <c r="BF528" i="21" s="1"/>
  <c r="BF529" i="21" s="1"/>
  <c r="BF530" i="21" s="1"/>
  <c r="BF531" i="21" s="1"/>
  <c r="BF532" i="21" s="1"/>
  <c r="BF533" i="21" s="1"/>
  <c r="BF534" i="21" s="1"/>
  <c r="BF535" i="21" s="1"/>
  <c r="BF536" i="21" s="1"/>
  <c r="BF537" i="21" s="1"/>
  <c r="BF538" i="21" s="1"/>
  <c r="BF539" i="21" s="1"/>
  <c r="BF540" i="21" s="1"/>
  <c r="BF541" i="21" s="1"/>
  <c r="BF542" i="21" s="1"/>
  <c r="BF543" i="21" s="1"/>
  <c r="BF544" i="21" s="1"/>
  <c r="BF545" i="21" s="1"/>
  <c r="BF546" i="21" s="1"/>
  <c r="BF547" i="21" s="1"/>
  <c r="BF548" i="21" s="1"/>
  <c r="BF549" i="21" s="1"/>
  <c r="BF550" i="21" s="1"/>
  <c r="BF551" i="21" s="1"/>
  <c r="BF552" i="21" s="1"/>
  <c r="BF553" i="21" s="1"/>
  <c r="BF554" i="21" s="1"/>
  <c r="BF555" i="21" s="1"/>
  <c r="BF556" i="21" s="1"/>
  <c r="BF557" i="21" s="1"/>
  <c r="BF558" i="21" s="1"/>
  <c r="BF559" i="21" s="1"/>
  <c r="BF560" i="21" s="1"/>
  <c r="BF561" i="21" s="1"/>
  <c r="BF562" i="21" s="1"/>
  <c r="BF563" i="21" s="1"/>
  <c r="BF564" i="21" s="1"/>
  <c r="BF565" i="21" s="1"/>
  <c r="BF566" i="21" s="1"/>
  <c r="BF567" i="21" s="1"/>
  <c r="BF568" i="21" s="1"/>
  <c r="BF569" i="21" s="1"/>
  <c r="BF570" i="21" s="1"/>
  <c r="BF571" i="21" s="1"/>
  <c r="BF572" i="21" s="1"/>
  <c r="BF573" i="21" s="1"/>
  <c r="BF574" i="21" s="1"/>
  <c r="BF575" i="21" s="1"/>
  <c r="BF576" i="21" s="1"/>
  <c r="BF577" i="21" s="1"/>
  <c r="BF578" i="21" s="1"/>
  <c r="BF579" i="21" s="1"/>
  <c r="BF580" i="21" s="1"/>
  <c r="BF581" i="21" s="1"/>
  <c r="BF582" i="21" s="1"/>
  <c r="BF583" i="21" s="1"/>
  <c r="BF584" i="21" s="1"/>
  <c r="BF585" i="21" s="1"/>
  <c r="BF586" i="21" s="1"/>
  <c r="BF587" i="21" s="1"/>
  <c r="BF588" i="21" s="1"/>
  <c r="BF589" i="21" s="1"/>
  <c r="BF590" i="21" s="1"/>
  <c r="BF591" i="21" s="1"/>
  <c r="BF592" i="21" s="1"/>
  <c r="BF593" i="21" s="1"/>
  <c r="BF594" i="21" s="1"/>
  <c r="BF595" i="21" s="1"/>
  <c r="BF596" i="21" s="1"/>
  <c r="BF597" i="21" s="1"/>
  <c r="BF598" i="21" s="1"/>
  <c r="BF599" i="21" s="1"/>
  <c r="BF600" i="21" s="1"/>
  <c r="BF601" i="21" s="1"/>
  <c r="BF602" i="21" s="1"/>
  <c r="BF603" i="21" s="1"/>
  <c r="BF604" i="21" s="1"/>
  <c r="BF605" i="21" s="1"/>
  <c r="BF606" i="21" s="1"/>
  <c r="BF607" i="21" s="1"/>
  <c r="BF608" i="21" s="1"/>
  <c r="BF609" i="21" s="1"/>
  <c r="BF610" i="21" s="1"/>
  <c r="BF611" i="21" s="1"/>
  <c r="BF612" i="21" s="1"/>
  <c r="BF613" i="21" s="1"/>
  <c r="BF614" i="21" s="1"/>
  <c r="BF615" i="21" s="1"/>
  <c r="BF616" i="21" s="1"/>
  <c r="BF617" i="21" s="1"/>
  <c r="BF618" i="21" s="1"/>
  <c r="BF619" i="21" s="1"/>
  <c r="BF620" i="21" s="1"/>
  <c r="BF621" i="21" s="1"/>
  <c r="BF622" i="21" s="1"/>
  <c r="BF623" i="21" s="1"/>
  <c r="BF624" i="21" s="1"/>
  <c r="BF625" i="21" s="1"/>
  <c r="BF626" i="21" s="1"/>
  <c r="BF627" i="21" s="1"/>
  <c r="BF628" i="21" s="1"/>
  <c r="BF629" i="21" s="1"/>
  <c r="BF630" i="21" s="1"/>
  <c r="BF631" i="21" s="1"/>
  <c r="BF632" i="21" s="1"/>
  <c r="BF633" i="21" s="1"/>
  <c r="BF634" i="21" s="1"/>
  <c r="BF635" i="21" s="1"/>
  <c r="BF636" i="21" s="1"/>
  <c r="BF637" i="21" s="1"/>
  <c r="BF638" i="21" s="1"/>
  <c r="BF639" i="21" s="1"/>
  <c r="BF640" i="21" s="1"/>
  <c r="BF641" i="21" s="1"/>
  <c r="BF642" i="21" s="1"/>
  <c r="BF643" i="21" s="1"/>
  <c r="BF644" i="21" s="1"/>
  <c r="BF645" i="21" s="1"/>
  <c r="BF646" i="21" s="1"/>
  <c r="BF647" i="21" s="1"/>
  <c r="BF648" i="21" s="1"/>
  <c r="BF649" i="21" s="1"/>
  <c r="BF650" i="21" s="1"/>
  <c r="BF651" i="21" s="1"/>
  <c r="BF652" i="21" s="1"/>
  <c r="BF653" i="21" s="1"/>
  <c r="BF654" i="21" s="1"/>
  <c r="BF655" i="21" s="1"/>
  <c r="BF656" i="21" s="1"/>
  <c r="BF657" i="21" s="1"/>
  <c r="BF658" i="21" s="1"/>
  <c r="BF659" i="21" s="1"/>
  <c r="BF660" i="21" s="1"/>
  <c r="BF661" i="21" s="1"/>
  <c r="BF662" i="21" s="1"/>
  <c r="BF663" i="21" s="1"/>
  <c r="BF664" i="21" s="1"/>
  <c r="BF665" i="21" s="1"/>
  <c r="BF666" i="21" s="1"/>
  <c r="BF667" i="21" s="1"/>
  <c r="BF668" i="21" s="1"/>
  <c r="BF669" i="21" s="1"/>
  <c r="BF670" i="21" s="1"/>
  <c r="BF671" i="21" s="1"/>
  <c r="BF672" i="21" s="1"/>
  <c r="BF673" i="21" s="1"/>
  <c r="BF674" i="21" s="1"/>
  <c r="BF675" i="21" s="1"/>
  <c r="BF676" i="21" s="1"/>
  <c r="BF677" i="21" s="1"/>
  <c r="BF678" i="21" s="1"/>
  <c r="BF679" i="21" s="1"/>
  <c r="BF680" i="21" s="1"/>
  <c r="BF681" i="21" s="1"/>
  <c r="BF682" i="21" s="1"/>
  <c r="BF683" i="21" s="1"/>
  <c r="BF684" i="21" s="1"/>
  <c r="BF685" i="21" s="1"/>
  <c r="BF686" i="21" s="1"/>
  <c r="BF687" i="21" s="1"/>
  <c r="BF688" i="21" s="1"/>
  <c r="BF689" i="21" s="1"/>
  <c r="BF690" i="21" s="1"/>
  <c r="BF691" i="21" s="1"/>
  <c r="BF692" i="21" s="1"/>
  <c r="BF693" i="21" s="1"/>
  <c r="BF694" i="21" s="1"/>
  <c r="BF695" i="21" s="1"/>
  <c r="BF696" i="21" s="1"/>
  <c r="BF697" i="21" s="1"/>
  <c r="BF698" i="21" s="1"/>
  <c r="BF699" i="21" s="1"/>
  <c r="BF700" i="21" s="1"/>
  <c r="BF701" i="21" s="1"/>
  <c r="BF702" i="21" s="1"/>
  <c r="BF703" i="21" s="1"/>
  <c r="BF704" i="21" s="1"/>
  <c r="BF705" i="21" s="1"/>
  <c r="BF706" i="21" s="1"/>
  <c r="BF707" i="21" s="1"/>
  <c r="BF708" i="21" s="1"/>
  <c r="BF709" i="21" s="1"/>
  <c r="BF710" i="21" s="1"/>
  <c r="BF711" i="21" s="1"/>
  <c r="BF712" i="21" s="1"/>
  <c r="BF713" i="21" s="1"/>
  <c r="BF714" i="21" s="1"/>
  <c r="BF715" i="21" s="1"/>
  <c r="BF716" i="21" s="1"/>
  <c r="BF717" i="21" s="1"/>
  <c r="BF718" i="21" s="1"/>
  <c r="BF719" i="21" s="1"/>
  <c r="BF720" i="21" s="1"/>
  <c r="BF721" i="21" s="1"/>
  <c r="BF722" i="21" s="1"/>
  <c r="BF723" i="21" s="1"/>
  <c r="BF724" i="21" s="1"/>
  <c r="BF725" i="21" s="1"/>
  <c r="BF726" i="21" s="1"/>
  <c r="BF727" i="21" s="1"/>
  <c r="BF728" i="21" s="1"/>
  <c r="BF729" i="21" s="1"/>
  <c r="BF730" i="21" s="1"/>
  <c r="BF731" i="21" s="1"/>
  <c r="BF732" i="21" s="1"/>
  <c r="BF733" i="21" s="1"/>
  <c r="BF734" i="21" s="1"/>
  <c r="BF735" i="21" s="1"/>
  <c r="BF736" i="21" s="1"/>
  <c r="BF737" i="21" s="1"/>
  <c r="BF738" i="21" s="1"/>
  <c r="BF739" i="21" s="1"/>
  <c r="BF740" i="21" s="1"/>
  <c r="BF741" i="21" s="1"/>
  <c r="BF742" i="21" s="1"/>
  <c r="BF743" i="21" s="1"/>
  <c r="BF744" i="21" s="1"/>
  <c r="BF745" i="21" s="1"/>
  <c r="BF746" i="21" s="1"/>
  <c r="BF747" i="21" s="1"/>
  <c r="BF748" i="21" s="1"/>
  <c r="BF749" i="21" s="1"/>
  <c r="BF750" i="21" s="1"/>
  <c r="BF751" i="21" s="1"/>
  <c r="BF752" i="21" s="1"/>
  <c r="BF753" i="21" s="1"/>
  <c r="BF754" i="21" s="1"/>
  <c r="BF755" i="21" s="1"/>
  <c r="BF756" i="21" s="1"/>
  <c r="BF757" i="21" s="1"/>
  <c r="BF758" i="21" s="1"/>
  <c r="BF759" i="21" s="1"/>
  <c r="BF760" i="21" s="1"/>
  <c r="BF761" i="21" s="1"/>
  <c r="BF762" i="21" s="1"/>
  <c r="BF763" i="21" s="1"/>
  <c r="BF764" i="21" s="1"/>
  <c r="BF765" i="21" s="1"/>
  <c r="BF766" i="21" s="1"/>
  <c r="BF767" i="21" s="1"/>
  <c r="BF768" i="21" s="1"/>
  <c r="BF769" i="21" s="1"/>
  <c r="BF770" i="21" s="1"/>
  <c r="BF771" i="21" s="1"/>
  <c r="BF772" i="21" s="1"/>
  <c r="BF773" i="21" s="1"/>
  <c r="BF774" i="21" s="1"/>
  <c r="BF775" i="21" s="1"/>
  <c r="BF776" i="21" s="1"/>
  <c r="BF777" i="21" s="1"/>
  <c r="BF778" i="21" s="1"/>
  <c r="BF779" i="21" s="1"/>
  <c r="BF780" i="21" s="1"/>
  <c r="BF781" i="21" s="1"/>
  <c r="BF782" i="21" s="1"/>
  <c r="BF783" i="21" s="1"/>
  <c r="BF784" i="21" s="1"/>
  <c r="BF785" i="21" s="1"/>
  <c r="BF786" i="21" s="1"/>
  <c r="BF787" i="21" s="1"/>
  <c r="BF788" i="21" s="1"/>
  <c r="BF789" i="21" s="1"/>
  <c r="BF790" i="21" s="1"/>
  <c r="BF791" i="21" s="1"/>
  <c r="BF792" i="21" s="1"/>
  <c r="BF793" i="21" s="1"/>
  <c r="BF794" i="21" s="1"/>
  <c r="BF795" i="21" s="1"/>
  <c r="BF796" i="21" s="1"/>
  <c r="BF797" i="21" s="1"/>
  <c r="BF798" i="21" s="1"/>
  <c r="BF799" i="21" s="1"/>
  <c r="BF800" i="21" s="1"/>
  <c r="BF801" i="21" s="1"/>
  <c r="BF802" i="21" s="1"/>
  <c r="BF803" i="21" s="1"/>
  <c r="BF804" i="21" s="1"/>
  <c r="BF805" i="21" s="1"/>
  <c r="BF806" i="21" s="1"/>
  <c r="BF807" i="21" s="1"/>
  <c r="BF808" i="21" s="1"/>
  <c r="BF809" i="21" s="1"/>
  <c r="BF810" i="21" s="1"/>
  <c r="BF811" i="21" s="1"/>
  <c r="BF812" i="21" s="1"/>
  <c r="BF813" i="21" s="1"/>
  <c r="BF814" i="21" s="1"/>
  <c r="BF815" i="21" s="1"/>
  <c r="BF816" i="21" s="1"/>
  <c r="BF817" i="21" s="1"/>
  <c r="BF818" i="21" s="1"/>
  <c r="BF819" i="21" s="1"/>
  <c r="BF820" i="21" s="1"/>
  <c r="BF821" i="21" s="1"/>
  <c r="BF822" i="21" s="1"/>
  <c r="BF823" i="21" s="1"/>
  <c r="BF824" i="21" s="1"/>
  <c r="BF825" i="21" s="1"/>
  <c r="BF826" i="21" s="1"/>
  <c r="BF827" i="21" s="1"/>
  <c r="BF828" i="21" s="1"/>
  <c r="BF829" i="21" s="1"/>
  <c r="BF830" i="21" s="1"/>
  <c r="BF831" i="21" s="1"/>
  <c r="BF832" i="21" s="1"/>
  <c r="BF833" i="21" s="1"/>
  <c r="BF834" i="21" s="1"/>
  <c r="BF835" i="21" s="1"/>
  <c r="BF836" i="21" s="1"/>
  <c r="BF837" i="21" s="1"/>
  <c r="BF838" i="21" s="1"/>
  <c r="BF839" i="21" s="1"/>
  <c r="BF840" i="21" s="1"/>
  <c r="BF841" i="21" s="1"/>
  <c r="BF842" i="21" s="1"/>
  <c r="BF843" i="21" s="1"/>
  <c r="BF844" i="21" s="1"/>
  <c r="BF845" i="21" s="1"/>
  <c r="BF846" i="21" s="1"/>
  <c r="BF847" i="21" s="1"/>
  <c r="BF848" i="21" s="1"/>
  <c r="BF849" i="21" s="1"/>
  <c r="BF850" i="21" s="1"/>
  <c r="BF851" i="21" s="1"/>
  <c r="BF852" i="21" s="1"/>
  <c r="BF853" i="21" s="1"/>
  <c r="BF854" i="21" s="1"/>
  <c r="BF855" i="21" s="1"/>
  <c r="BF856" i="21" s="1"/>
  <c r="BF857" i="21" s="1"/>
  <c r="BF858" i="21" s="1"/>
  <c r="BF859" i="21" s="1"/>
  <c r="BF860" i="21" s="1"/>
  <c r="BF861" i="21" s="1"/>
  <c r="BF862" i="21" s="1"/>
  <c r="BF863" i="21" s="1"/>
  <c r="BF864" i="21" s="1"/>
  <c r="BF865" i="21" s="1"/>
  <c r="BF866" i="21" s="1"/>
  <c r="BF867" i="21" s="1"/>
  <c r="BF868" i="21" s="1"/>
  <c r="BF869" i="21" s="1"/>
  <c r="BF870" i="21" s="1"/>
  <c r="BF871" i="21" s="1"/>
  <c r="BF872" i="21" s="1"/>
  <c r="BF873" i="21" s="1"/>
  <c r="BF874" i="21" s="1"/>
  <c r="BF875" i="21" s="1"/>
  <c r="BF876" i="21" s="1"/>
  <c r="BF877" i="21" s="1"/>
  <c r="BF878" i="21" s="1"/>
  <c r="BF879" i="21" s="1"/>
  <c r="BF880" i="21" s="1"/>
  <c r="BF881" i="21" s="1"/>
  <c r="BF882" i="21" s="1"/>
  <c r="BF883" i="21" s="1"/>
  <c r="BF884" i="21" s="1"/>
  <c r="BF885" i="21" s="1"/>
  <c r="BF886" i="21" s="1"/>
  <c r="BF887" i="21" s="1"/>
  <c r="BF888" i="21" s="1"/>
  <c r="BF889" i="21" s="1"/>
  <c r="BF890" i="21" s="1"/>
  <c r="BF891" i="21" s="1"/>
  <c r="BF892" i="21" s="1"/>
  <c r="BF893" i="21" s="1"/>
  <c r="BF894" i="21" s="1"/>
  <c r="BF895" i="21" s="1"/>
  <c r="BF896" i="21" s="1"/>
  <c r="BF897" i="21" s="1"/>
  <c r="BF898" i="21" s="1"/>
  <c r="BF899" i="21" s="1"/>
  <c r="BF900" i="21" s="1"/>
  <c r="BF901" i="21" s="1"/>
  <c r="BF902" i="21" s="1"/>
  <c r="BF903" i="21" s="1"/>
  <c r="BF904" i="21" s="1"/>
  <c r="BF905" i="21" s="1"/>
  <c r="BF906" i="21" s="1"/>
  <c r="BF907" i="21" s="1"/>
  <c r="BF908" i="21" s="1"/>
  <c r="BF909" i="21" s="1"/>
  <c r="BF910" i="21" s="1"/>
  <c r="BF911" i="21" s="1"/>
  <c r="BF912" i="21" s="1"/>
  <c r="BF913" i="21" s="1"/>
  <c r="BF914" i="21" s="1"/>
  <c r="BF915" i="21" s="1"/>
  <c r="BF916" i="21" s="1"/>
  <c r="BF917" i="21" s="1"/>
  <c r="BF918" i="21" s="1"/>
  <c r="BF919" i="21" s="1"/>
  <c r="BF920" i="21" s="1"/>
  <c r="BF921" i="21" s="1"/>
  <c r="BF922" i="21" s="1"/>
  <c r="BF923" i="21" s="1"/>
  <c r="BF924" i="21" s="1"/>
  <c r="BF925" i="21" s="1"/>
  <c r="BF926" i="21" s="1"/>
  <c r="BF927" i="21" s="1"/>
  <c r="BF928" i="21" s="1"/>
  <c r="BF929" i="21" s="1"/>
  <c r="BF930" i="21" s="1"/>
  <c r="BF931" i="21" s="1"/>
  <c r="BF932" i="21" s="1"/>
  <c r="BF933" i="21" s="1"/>
  <c r="BF934" i="21" s="1"/>
  <c r="BF935" i="21" s="1"/>
  <c r="BF936" i="21" s="1"/>
  <c r="BF937" i="21" s="1"/>
  <c r="BF938" i="21" s="1"/>
  <c r="BF939" i="21" s="1"/>
  <c r="BF940" i="21" s="1"/>
  <c r="BF941" i="21" s="1"/>
  <c r="BF942" i="21" s="1"/>
  <c r="BF943" i="21" s="1"/>
  <c r="BF944" i="21" s="1"/>
  <c r="BF945" i="21" s="1"/>
  <c r="BF946" i="21" s="1"/>
  <c r="BF947" i="21" s="1"/>
  <c r="BF948" i="21" s="1"/>
  <c r="BF949" i="21" s="1"/>
  <c r="BF950" i="21" s="1"/>
  <c r="BF951" i="21" s="1"/>
  <c r="BF952" i="21" s="1"/>
  <c r="BF953" i="21" s="1"/>
  <c r="BF954" i="21" s="1"/>
  <c r="BF955" i="21" s="1"/>
  <c r="BF956" i="21" s="1"/>
  <c r="BF957" i="21" s="1"/>
  <c r="BF958" i="21" s="1"/>
  <c r="BF959" i="21" s="1"/>
  <c r="BF960" i="21" s="1"/>
  <c r="BF961" i="21" s="1"/>
  <c r="BF962" i="21" s="1"/>
  <c r="BF963" i="21" s="1"/>
  <c r="BF964" i="21" s="1"/>
  <c r="BF965" i="21" s="1"/>
  <c r="BF966" i="21" s="1"/>
  <c r="BF967" i="21" s="1"/>
  <c r="BF968" i="21" s="1"/>
  <c r="BF969" i="21" s="1"/>
  <c r="BF970" i="21" s="1"/>
  <c r="BF971" i="21" s="1"/>
  <c r="BF972" i="21" s="1"/>
  <c r="BF973" i="21" s="1"/>
  <c r="BF974" i="21" s="1"/>
  <c r="BF975" i="21" s="1"/>
  <c r="BF976" i="21" s="1"/>
  <c r="BF977" i="21" s="1"/>
  <c r="BF978" i="21" s="1"/>
  <c r="BF979" i="21" s="1"/>
  <c r="BF980" i="21" s="1"/>
  <c r="BF981" i="21" s="1"/>
  <c r="BF982" i="21" s="1"/>
  <c r="BF983" i="21" s="1"/>
  <c r="BF984" i="21" s="1"/>
  <c r="BF985" i="21" s="1"/>
  <c r="BF986" i="21" s="1"/>
  <c r="BF987" i="21" s="1"/>
  <c r="BF988" i="21" s="1"/>
  <c r="BF989" i="21" s="1"/>
  <c r="BF990" i="21" s="1"/>
  <c r="BF991" i="21" s="1"/>
  <c r="BF992" i="21" s="1"/>
  <c r="BF993" i="21" s="1"/>
  <c r="BF994" i="21" s="1"/>
  <c r="BF995" i="21" s="1"/>
  <c r="BF996" i="21" s="1"/>
  <c r="BF997" i="21" s="1"/>
  <c r="BF998" i="21" s="1"/>
  <c r="BF999" i="21" s="1"/>
  <c r="BF1000" i="21" s="1"/>
  <c r="BF1001" i="21" s="1"/>
  <c r="BF1002" i="21" s="1"/>
  <c r="BF1003" i="21" s="1"/>
  <c r="BF1004" i="21" s="1"/>
  <c r="BF1005" i="21" s="1"/>
  <c r="BF1006" i="21" s="1"/>
  <c r="BF1007" i="21" s="1"/>
  <c r="BF1008" i="21" s="1"/>
  <c r="BF1009" i="21" s="1"/>
  <c r="BF1010" i="21" s="1"/>
  <c r="BF1011" i="21" s="1"/>
  <c r="BF1012" i="21" s="1"/>
  <c r="BF1013" i="21" s="1"/>
  <c r="BF1014" i="21" s="1"/>
  <c r="BF1015" i="21" s="1"/>
  <c r="BF1016" i="21" s="1"/>
  <c r="BF1017" i="21" s="1"/>
  <c r="BF1018" i="21" s="1"/>
  <c r="BF1019" i="21" s="1"/>
  <c r="BF1020" i="21" s="1"/>
  <c r="BF1021" i="21" s="1"/>
  <c r="BF1022" i="21" s="1"/>
  <c r="BF1023" i="21" s="1"/>
  <c r="BF1024" i="21" s="1"/>
  <c r="BF1025" i="21" s="1"/>
  <c r="BF1026" i="21" s="1"/>
  <c r="BF1027" i="21" s="1"/>
  <c r="BF1028" i="21" s="1"/>
  <c r="BF1029" i="21" s="1"/>
  <c r="BF1030" i="21" s="1"/>
  <c r="BF1031" i="21" s="1"/>
  <c r="BF1032" i="21" s="1"/>
  <c r="BF1033" i="21" s="1"/>
  <c r="BF1034" i="21" s="1"/>
  <c r="BF1035" i="21" s="1"/>
  <c r="BF1036" i="21" s="1"/>
  <c r="BF1037" i="21" s="1"/>
  <c r="BF1038" i="21" s="1"/>
  <c r="BF1039" i="21" s="1"/>
  <c r="BF1040" i="21" s="1"/>
  <c r="BF1041" i="21" s="1"/>
  <c r="BF1042" i="21" s="1"/>
  <c r="BF1043" i="21" s="1"/>
  <c r="BF1044" i="21" s="1"/>
  <c r="BF1045" i="21" s="1"/>
  <c r="BF1046" i="21" s="1"/>
  <c r="BF1047" i="21" s="1"/>
  <c r="BF1048" i="21" s="1"/>
  <c r="BF1049" i="21" s="1"/>
  <c r="BF1050" i="21" s="1"/>
  <c r="BF1051" i="21" s="1"/>
  <c r="BF1052" i="21" s="1"/>
  <c r="BF1053" i="21" s="1"/>
  <c r="BF1054" i="21" s="1"/>
  <c r="BF1055" i="21" s="1"/>
  <c r="BF1056" i="21" s="1"/>
  <c r="BF1057" i="21" s="1"/>
  <c r="BF1058" i="21" s="1"/>
  <c r="BF1059" i="21" s="1"/>
  <c r="BF1060" i="21" s="1"/>
  <c r="BF1061" i="21" s="1"/>
  <c r="BF1062" i="21" s="1"/>
  <c r="BF1063" i="21" s="1"/>
  <c r="BF1064" i="21" s="1"/>
  <c r="BF1065" i="21" s="1"/>
  <c r="BF1066" i="21" s="1"/>
  <c r="BF1067" i="21" s="1"/>
  <c r="BF1068" i="21" s="1"/>
  <c r="BF1069" i="21" s="1"/>
  <c r="BF1070" i="21" s="1"/>
  <c r="BF1071" i="21" s="1"/>
  <c r="BF1072" i="21" s="1"/>
  <c r="BF1073" i="21" s="1"/>
  <c r="BF1074" i="21" s="1"/>
  <c r="BF1075" i="21" s="1"/>
  <c r="BF1076" i="21" s="1"/>
  <c r="BF1077" i="21" s="1"/>
  <c r="BF1078" i="21" s="1"/>
  <c r="BF1079" i="21" s="1"/>
  <c r="BF1080" i="21" s="1"/>
  <c r="BF1081" i="21" s="1"/>
  <c r="BF1082" i="21" s="1"/>
  <c r="BF1083" i="21" s="1"/>
  <c r="BF1084" i="21" s="1"/>
  <c r="BF1085" i="21" s="1"/>
  <c r="BF1086" i="21" s="1"/>
  <c r="BF1087" i="21" s="1"/>
  <c r="BF1088" i="21" s="1"/>
  <c r="BF1089" i="21" s="1"/>
  <c r="BF1090" i="21" s="1"/>
  <c r="BF1091" i="21" s="1"/>
  <c r="BF1092" i="21" s="1"/>
  <c r="BF1093" i="21" s="1"/>
  <c r="BF1094" i="21" s="1"/>
  <c r="BF1095" i="21" s="1"/>
  <c r="BF1096" i="21" s="1"/>
  <c r="BF1097" i="21" s="1"/>
  <c r="BF1098" i="21" s="1"/>
  <c r="BF1099" i="21" s="1"/>
  <c r="BF1100" i="21" s="1"/>
  <c r="BF1101" i="21" s="1"/>
  <c r="BF1102" i="21" s="1"/>
  <c r="BF1103" i="21" s="1"/>
  <c r="BF1104" i="21" s="1"/>
  <c r="BF1105" i="21" s="1"/>
  <c r="BF1106" i="21" s="1"/>
  <c r="BF1107" i="21" s="1"/>
  <c r="BF1108" i="21" s="1"/>
  <c r="BF1109" i="21" s="1"/>
  <c r="BF1110" i="21" s="1"/>
  <c r="BF1111" i="21" s="1"/>
  <c r="BF1112" i="21" s="1"/>
  <c r="BF1113" i="21" s="1"/>
  <c r="BF1114" i="21" s="1"/>
  <c r="BF1115" i="21" s="1"/>
  <c r="BF1116" i="21" s="1"/>
  <c r="BF1117" i="21" s="1"/>
  <c r="BF1118" i="21" s="1"/>
  <c r="BF1119" i="21" s="1"/>
  <c r="BF1120" i="21" s="1"/>
  <c r="BF1121" i="21" s="1"/>
  <c r="BF1122" i="21" s="1"/>
  <c r="BF1123" i="21" s="1"/>
  <c r="BF1124" i="21" s="1"/>
  <c r="BF1125" i="21" s="1"/>
  <c r="BF1126" i="21" s="1"/>
  <c r="BF1127" i="21" s="1"/>
  <c r="BF1128" i="21" s="1"/>
  <c r="BF1129" i="21" s="1"/>
  <c r="BF1130" i="21" s="1"/>
  <c r="BF1131" i="21" s="1"/>
  <c r="BF1132" i="21" s="1"/>
  <c r="BF1133" i="21" s="1"/>
  <c r="BF1134" i="21" s="1"/>
  <c r="BF1135" i="21" s="1"/>
  <c r="BF1136" i="21" s="1"/>
  <c r="BF1137" i="21" s="1"/>
  <c r="BF1138" i="21" s="1"/>
  <c r="BF1139" i="21" s="1"/>
  <c r="BF1140" i="21" s="1"/>
  <c r="BF1141" i="21" s="1"/>
  <c r="BF1142" i="21" s="1"/>
  <c r="BF1143" i="21" s="1"/>
  <c r="BF1144" i="21" s="1"/>
  <c r="BF1145" i="21" s="1"/>
  <c r="BF1146" i="21" s="1"/>
  <c r="BF1147" i="21" s="1"/>
  <c r="BF1148" i="21" s="1"/>
  <c r="BF1149" i="21" s="1"/>
  <c r="BF1150" i="21" s="1"/>
  <c r="BF1151" i="21" s="1"/>
  <c r="BF1152" i="21" s="1"/>
  <c r="BF1153" i="21" s="1"/>
  <c r="BF1154" i="21" s="1"/>
  <c r="BF1155" i="21" s="1"/>
  <c r="BF1156" i="21" s="1"/>
  <c r="BF1157" i="21" s="1"/>
  <c r="BF1158" i="21" s="1"/>
  <c r="BF1159" i="21" s="1"/>
  <c r="BF1160" i="21" s="1"/>
  <c r="BF1161" i="21" s="1"/>
  <c r="BF1162" i="21" s="1"/>
  <c r="BF1163" i="21" s="1"/>
  <c r="BF1164" i="21" s="1"/>
  <c r="BF1165" i="21" s="1"/>
  <c r="BF1166" i="21" s="1"/>
  <c r="BF1167" i="21" s="1"/>
  <c r="BF1168" i="21" s="1"/>
  <c r="BF1169" i="21" s="1"/>
  <c r="BF1170" i="21" s="1"/>
  <c r="BF1171" i="21" s="1"/>
  <c r="BF1172" i="21" s="1"/>
  <c r="BF1173" i="21" s="1"/>
  <c r="BF1174" i="21" s="1"/>
  <c r="BF1175" i="21" s="1"/>
  <c r="BF1176" i="21" s="1"/>
  <c r="BF1177" i="21" s="1"/>
  <c r="BF1178" i="21" s="1"/>
  <c r="BF1179" i="21" s="1"/>
  <c r="BF1180" i="21" s="1"/>
  <c r="BF1181" i="21" s="1"/>
  <c r="BF1182" i="21" s="1"/>
  <c r="BF1183" i="21" s="1"/>
  <c r="BF1184" i="21" s="1"/>
  <c r="BF1185" i="21" s="1"/>
  <c r="BF1186" i="21" s="1"/>
  <c r="BF1187" i="21" s="1"/>
  <c r="BF1188" i="21" s="1"/>
  <c r="BF1189" i="21" s="1"/>
  <c r="BF1190" i="21" s="1"/>
  <c r="BF1191" i="21" s="1"/>
  <c r="BF1192" i="21" s="1"/>
  <c r="BF1193" i="21" s="1"/>
  <c r="BF1194" i="21" s="1"/>
  <c r="BF1195" i="21" s="1"/>
  <c r="BF1196" i="21" s="1"/>
  <c r="BF1197" i="21" s="1"/>
  <c r="BF1198" i="21" s="1"/>
  <c r="BF1199" i="21" s="1"/>
  <c r="BF1200" i="21" s="1"/>
  <c r="BF1201" i="21" s="1"/>
  <c r="BF1202" i="21" s="1"/>
  <c r="BF1203" i="21" s="1"/>
  <c r="BF1204" i="21" s="1"/>
  <c r="BF1205" i="21" s="1"/>
  <c r="BF1206" i="21" s="1"/>
  <c r="BF1207" i="21" s="1"/>
  <c r="BF1208" i="21" s="1"/>
  <c r="BF1209" i="21" s="1"/>
  <c r="BF1210" i="21" s="1"/>
  <c r="BF1211" i="21" s="1"/>
  <c r="BF1212" i="21" s="1"/>
  <c r="BF1213" i="21" s="1"/>
  <c r="BF1214" i="21" s="1"/>
  <c r="BF1215" i="21" s="1"/>
  <c r="BF1216" i="21" s="1"/>
  <c r="BF1217" i="21" s="1"/>
  <c r="BF1218" i="21" s="1"/>
  <c r="BF1219" i="21" s="1"/>
  <c r="BF1220" i="21" s="1"/>
  <c r="BF1221" i="21" s="1"/>
  <c r="BF1222" i="21" s="1"/>
  <c r="BF1223" i="21" s="1"/>
  <c r="BF1224" i="21" s="1"/>
  <c r="BF1225" i="21" s="1"/>
  <c r="BF1226" i="21" s="1"/>
  <c r="BF1227" i="21" s="1"/>
  <c r="BF1228" i="21" s="1"/>
  <c r="BF1229" i="21" s="1"/>
  <c r="BF1230" i="21" s="1"/>
  <c r="BF1231" i="21" s="1"/>
  <c r="BF1232" i="21" s="1"/>
  <c r="BF1233" i="21" s="1"/>
  <c r="BF1234" i="21" s="1"/>
  <c r="BF1235" i="21" s="1"/>
  <c r="BF1236" i="21" s="1"/>
  <c r="BF1237" i="21" s="1"/>
  <c r="BF1238" i="21" s="1"/>
  <c r="BF1239" i="21" s="1"/>
  <c r="BF1240" i="21" s="1"/>
  <c r="BF1241" i="21" s="1"/>
  <c r="BF1242" i="21" s="1"/>
  <c r="BF1243" i="21" s="1"/>
  <c r="BF1244" i="21" s="1"/>
  <c r="BF1245" i="21" s="1"/>
  <c r="BF1246" i="21" s="1"/>
  <c r="BF1247" i="21" s="1"/>
  <c r="BF1248" i="21" s="1"/>
  <c r="BF1249" i="21" s="1"/>
  <c r="BF1250" i="21" s="1"/>
  <c r="BF1251" i="21" s="1"/>
  <c r="BF1252" i="21" s="1"/>
  <c r="BF1253" i="21" s="1"/>
  <c r="BF1254" i="21" s="1"/>
  <c r="BF1255" i="21" s="1"/>
  <c r="BF1256" i="21" s="1"/>
  <c r="BF1257" i="21" s="1"/>
  <c r="BF1258" i="21" s="1"/>
  <c r="BF1259" i="21" s="1"/>
  <c r="BF1260" i="21" s="1"/>
  <c r="BF1261" i="21" s="1"/>
  <c r="BF1262" i="21" s="1"/>
  <c r="BF1263" i="21" s="1"/>
  <c r="BF1264" i="21" s="1"/>
  <c r="BF1265" i="21" s="1"/>
  <c r="BF1266" i="21" s="1"/>
  <c r="BF1267" i="21" s="1"/>
  <c r="BF1268" i="21" s="1"/>
  <c r="BF1269" i="21" s="1"/>
  <c r="BF1270" i="21" s="1"/>
  <c r="BF1271" i="21" s="1"/>
  <c r="BF1272" i="21" s="1"/>
  <c r="BF1273" i="21" s="1"/>
  <c r="BF1274" i="21" s="1"/>
  <c r="BF1275" i="21" s="1"/>
  <c r="BF1276" i="21" s="1"/>
  <c r="BF1277" i="21" s="1"/>
  <c r="BF1278" i="21" s="1"/>
  <c r="BF1279" i="21" s="1"/>
  <c r="BF1280" i="21" s="1"/>
  <c r="BF1281" i="21" s="1"/>
  <c r="BF1282" i="21" s="1"/>
  <c r="BF1283" i="21" s="1"/>
  <c r="BF1284" i="21" s="1"/>
  <c r="BF1285" i="21" s="1"/>
  <c r="BF1286" i="21" s="1"/>
  <c r="BF1287" i="21" s="1"/>
  <c r="BF1288" i="21" s="1"/>
  <c r="BF1289" i="21" s="1"/>
  <c r="BF1290" i="21" s="1"/>
  <c r="BF1291" i="21" s="1"/>
  <c r="BF1292" i="21" s="1"/>
  <c r="BF1293" i="21" s="1"/>
  <c r="BF1294" i="21" s="1"/>
  <c r="BF1295" i="21" s="1"/>
  <c r="BF1296" i="21" s="1"/>
  <c r="BF1297" i="21" s="1"/>
  <c r="BF1298" i="21" s="1"/>
  <c r="BF1299" i="21" s="1"/>
  <c r="BF1300" i="21" s="1"/>
  <c r="BF1301" i="21" s="1"/>
  <c r="BF1302" i="21" s="1"/>
  <c r="BF1303" i="21" s="1"/>
  <c r="BF1304" i="21" s="1"/>
  <c r="BF1305" i="21" s="1"/>
  <c r="BF1306" i="21" s="1"/>
  <c r="BF1307" i="21" s="1"/>
  <c r="BF1308" i="21" s="1"/>
  <c r="BF1309" i="21" s="1"/>
  <c r="BF1310" i="21" s="1"/>
  <c r="BF1311" i="21" s="1"/>
  <c r="BF1312" i="21" s="1"/>
  <c r="BF1313" i="21" s="1"/>
  <c r="BF1314" i="21" s="1"/>
  <c r="BF1315" i="21" s="1"/>
  <c r="BF1316" i="21" s="1"/>
  <c r="BF1317" i="21" s="1"/>
  <c r="BF1318" i="21" s="1"/>
  <c r="BF1319" i="21" s="1"/>
  <c r="BF1320" i="21" s="1"/>
  <c r="BF1321" i="21" s="1"/>
  <c r="BF1322" i="21" s="1"/>
  <c r="BF1323" i="21" s="1"/>
  <c r="BF1324" i="21" s="1"/>
  <c r="BF1325" i="21" s="1"/>
  <c r="BF1326" i="21" s="1"/>
  <c r="BF1327" i="21" s="1"/>
  <c r="BF1328" i="21" s="1"/>
  <c r="BF1329" i="21" s="1"/>
  <c r="BF1330" i="21" s="1"/>
  <c r="BF1331" i="21" s="1"/>
  <c r="BF1332" i="21" s="1"/>
  <c r="BF1333" i="21" s="1"/>
  <c r="BF1334" i="21" s="1"/>
  <c r="BF1335" i="21" s="1"/>
  <c r="BF1336" i="21" s="1"/>
  <c r="BF1337" i="21" s="1"/>
  <c r="BF1338" i="21" s="1"/>
  <c r="BF1339" i="21" s="1"/>
  <c r="BF1340" i="21" s="1"/>
  <c r="BF1341" i="21" s="1"/>
  <c r="BF1342" i="21" s="1"/>
  <c r="BF1343" i="21" s="1"/>
  <c r="BF1344" i="21" s="1"/>
  <c r="BF1345" i="21" s="1"/>
  <c r="BF1346" i="21" s="1"/>
  <c r="BF1347" i="21" s="1"/>
  <c r="BF1348" i="21" s="1"/>
  <c r="BF1349" i="21" s="1"/>
  <c r="BF1350" i="21" s="1"/>
  <c r="BF1351" i="21" s="1"/>
  <c r="BF1352" i="21" s="1"/>
  <c r="BF1353" i="21" s="1"/>
  <c r="BF1354" i="21" s="1"/>
  <c r="BF1355" i="21" s="1"/>
  <c r="BF1356" i="21" s="1"/>
  <c r="BF1357" i="21" s="1"/>
  <c r="BF1358" i="21" s="1"/>
  <c r="BF1359" i="21" s="1"/>
  <c r="BF1360" i="21" s="1"/>
  <c r="BF1361" i="21" s="1"/>
  <c r="BF1362" i="21" s="1"/>
  <c r="BF1363" i="21" s="1"/>
  <c r="BF1364" i="21" s="1"/>
  <c r="BF1365" i="21" s="1"/>
  <c r="BF1366" i="21" s="1"/>
  <c r="BF1367" i="21" s="1"/>
  <c r="BF1368" i="21" s="1"/>
  <c r="BF1369" i="21" s="1"/>
  <c r="BF1370" i="21" s="1"/>
  <c r="BF1371" i="21" s="1"/>
  <c r="BF1372" i="21" s="1"/>
  <c r="BF1373" i="21" s="1"/>
  <c r="BF1374" i="21" s="1"/>
  <c r="BF1375" i="21" s="1"/>
  <c r="BF1376" i="21" s="1"/>
  <c r="BF1377" i="21" s="1"/>
  <c r="BF1378" i="21" s="1"/>
  <c r="BF1379" i="21" s="1"/>
  <c r="BF1380" i="21" s="1"/>
  <c r="BF1381" i="21" s="1"/>
  <c r="BF1382" i="21" s="1"/>
  <c r="BF1383" i="21" s="1"/>
  <c r="BF1384" i="21" s="1"/>
  <c r="BF1385" i="21" s="1"/>
  <c r="BF1386" i="21" s="1"/>
  <c r="BF1387" i="21" s="1"/>
  <c r="BF1388" i="21" s="1"/>
  <c r="BF1389" i="21" s="1"/>
  <c r="BF1390" i="21" s="1"/>
  <c r="BF1391" i="21" s="1"/>
  <c r="BF1392" i="21" s="1"/>
  <c r="BF1393" i="21" s="1"/>
  <c r="BF1394" i="21" s="1"/>
  <c r="BF1395" i="21" s="1"/>
  <c r="BF1396" i="21" s="1"/>
  <c r="BF1397" i="21" s="1"/>
  <c r="BF1398" i="21" s="1"/>
  <c r="BF1399" i="21" s="1"/>
  <c r="BF1400" i="21" s="1"/>
  <c r="BF1401" i="21" s="1"/>
  <c r="BF1402" i="21" s="1"/>
  <c r="BF1403" i="21" s="1"/>
  <c r="BF1404" i="21" s="1"/>
  <c r="BF1405" i="21" s="1"/>
  <c r="BF1406" i="21" s="1"/>
  <c r="BF1407" i="21" s="1"/>
  <c r="BF1408" i="21" s="1"/>
  <c r="BF1409" i="21" s="1"/>
  <c r="BF1410" i="21" s="1"/>
  <c r="BF1411" i="21" s="1"/>
  <c r="BF1412" i="21" s="1"/>
  <c r="BF1413" i="21" s="1"/>
  <c r="BF1414" i="21" s="1"/>
  <c r="BF1415" i="21" s="1"/>
  <c r="BF1416" i="21" s="1"/>
  <c r="BF1417" i="21" s="1"/>
  <c r="BF1418" i="21" s="1"/>
  <c r="BF1419" i="21" s="1"/>
  <c r="BF1420" i="21" s="1"/>
  <c r="BF1421" i="21" s="1"/>
  <c r="BF1422" i="21" s="1"/>
  <c r="BF1423" i="21" s="1"/>
  <c r="BF1424" i="21" s="1"/>
  <c r="BF1425" i="21" s="1"/>
  <c r="BF1426" i="21" s="1"/>
  <c r="BF1427" i="21" s="1"/>
  <c r="BF1428" i="21" s="1"/>
  <c r="BF1429" i="21" s="1"/>
  <c r="BF1430" i="21" s="1"/>
  <c r="BF1431" i="21" s="1"/>
  <c r="BF1432" i="21" s="1"/>
  <c r="BF1433" i="21" s="1"/>
  <c r="BF1434" i="21" s="1"/>
  <c r="BF1435" i="21" s="1"/>
  <c r="BF1436" i="21" s="1"/>
  <c r="BF1437" i="21" s="1"/>
  <c r="BF1438" i="21" s="1"/>
  <c r="BF1439" i="21" s="1"/>
  <c r="BF1440" i="21" s="1"/>
  <c r="BF1441" i="21" s="1"/>
  <c r="BF1442" i="21" s="1"/>
  <c r="BF1443" i="21" s="1"/>
  <c r="BF1444" i="21" s="1"/>
  <c r="BF1445" i="21" s="1"/>
  <c r="BF1446" i="21" s="1"/>
  <c r="BF1447" i="21" s="1"/>
  <c r="BF1448" i="21" s="1"/>
  <c r="BF1449" i="21" s="1"/>
  <c r="BF1450" i="21" s="1"/>
  <c r="BF1451" i="21" s="1"/>
  <c r="BF1452" i="21" s="1"/>
  <c r="BF1453" i="21" s="1"/>
  <c r="BF1454" i="21" s="1"/>
  <c r="BF1455" i="21" s="1"/>
  <c r="BF1456" i="21" s="1"/>
  <c r="BF1457" i="21" s="1"/>
  <c r="BF1458" i="21" s="1"/>
  <c r="BF1459" i="21" s="1"/>
  <c r="BF1460" i="21" s="1"/>
  <c r="BF1461" i="21" s="1"/>
  <c r="BF1462" i="21" s="1"/>
  <c r="BF1463" i="21" s="1"/>
  <c r="BF1464" i="21" s="1"/>
  <c r="BF1465" i="21" s="1"/>
  <c r="BF1466" i="21" s="1"/>
  <c r="BF1467" i="21" s="1"/>
  <c r="BF1468" i="21" s="1"/>
  <c r="BF1469" i="21" s="1"/>
  <c r="BF1470" i="21" s="1"/>
  <c r="BF1471" i="21" s="1"/>
  <c r="BF1472" i="21" s="1"/>
  <c r="BF1473" i="21" s="1"/>
  <c r="BF1474" i="21" s="1"/>
  <c r="BF1475" i="21" s="1"/>
  <c r="BF1476" i="21" s="1"/>
  <c r="BF1477" i="21" s="1"/>
  <c r="BF1478" i="21" s="1"/>
  <c r="BF1479" i="21" s="1"/>
  <c r="BF1480" i="21" s="1"/>
  <c r="BF1481" i="21" s="1"/>
  <c r="BF1482" i="21" s="1"/>
  <c r="BF1483" i="21" s="1"/>
  <c r="BF1484" i="21" s="1"/>
  <c r="BF1485" i="21" s="1"/>
  <c r="BF1486" i="21" s="1"/>
  <c r="BF1487" i="21" s="1"/>
  <c r="BF1488" i="21" s="1"/>
  <c r="BF1489" i="21" s="1"/>
  <c r="BF1490" i="21" s="1"/>
  <c r="BF1491" i="21" s="1"/>
  <c r="BF1492" i="21" s="1"/>
  <c r="BF1493" i="21" s="1"/>
  <c r="BF1494" i="21" s="1"/>
  <c r="BF1495" i="21" s="1"/>
  <c r="BF1496" i="21" s="1"/>
  <c r="BF1497" i="21" s="1"/>
  <c r="BF1498" i="21" s="1"/>
  <c r="BF1499" i="21" s="1"/>
  <c r="BF1500" i="21" s="1"/>
  <c r="BF1501" i="21" s="1"/>
  <c r="BF1502" i="21" s="1"/>
  <c r="BF1503" i="21" s="1"/>
  <c r="BF1504" i="21" s="1"/>
  <c r="BF1505" i="21" s="1"/>
  <c r="BF1506" i="21" s="1"/>
  <c r="BF1507" i="21" s="1"/>
  <c r="BF1508" i="21" s="1"/>
  <c r="BF1509" i="21" s="1"/>
  <c r="BF1510" i="21" s="1"/>
  <c r="BF1511" i="21" s="1"/>
  <c r="BF1512" i="21" s="1"/>
  <c r="BF1513" i="21" s="1"/>
  <c r="BS47" i="21"/>
  <c r="BS48" i="21" s="1"/>
  <c r="BS49" i="21" s="1"/>
  <c r="BS50" i="21" s="1"/>
  <c r="BS51" i="21" s="1"/>
  <c r="BS52" i="21" s="1"/>
  <c r="BS53" i="21" s="1"/>
  <c r="BS54" i="21" s="1"/>
  <c r="BS55" i="21" s="1"/>
  <c r="BS56" i="21" s="1"/>
  <c r="BS57" i="21" s="1"/>
  <c r="BS58" i="21" s="1"/>
  <c r="BS59" i="21" s="1"/>
  <c r="BS60" i="21" s="1"/>
  <c r="BS61" i="21" s="1"/>
  <c r="BS62" i="21" s="1"/>
  <c r="BS63" i="21" s="1"/>
  <c r="BS64" i="21" s="1"/>
  <c r="BS65" i="21" s="1"/>
  <c r="BS66" i="21" s="1"/>
  <c r="BS67" i="21" s="1"/>
  <c r="BS68" i="21" s="1"/>
  <c r="BS69" i="21" s="1"/>
  <c r="BS70" i="21" s="1"/>
  <c r="BS71" i="21" s="1"/>
  <c r="BS72" i="21" s="1"/>
  <c r="BS73" i="21" s="1"/>
  <c r="BS74" i="21" s="1"/>
  <c r="BS75" i="21" s="1"/>
  <c r="BS76" i="21" s="1"/>
  <c r="BS77" i="21" s="1"/>
  <c r="BS78" i="21" s="1"/>
  <c r="BS79" i="21" s="1"/>
  <c r="BS80" i="21" s="1"/>
  <c r="BS81" i="21" s="1"/>
  <c r="BS82" i="21" s="1"/>
  <c r="BS83" i="21" s="1"/>
  <c r="BS84" i="21" s="1"/>
  <c r="BS85" i="21" s="1"/>
  <c r="BS86" i="21" s="1"/>
  <c r="BS87" i="21" s="1"/>
  <c r="BS88" i="21" s="1"/>
  <c r="BS89" i="21" s="1"/>
  <c r="BS90" i="21" s="1"/>
  <c r="BS91" i="21" s="1"/>
  <c r="BS92" i="21" s="1"/>
  <c r="BS93" i="21" s="1"/>
  <c r="BS94" i="21" s="1"/>
  <c r="BS95" i="21" s="1"/>
  <c r="BS96" i="21" s="1"/>
  <c r="BS97" i="21" s="1"/>
  <c r="BS98" i="21" s="1"/>
  <c r="BS99" i="21" s="1"/>
  <c r="BS100" i="21" s="1"/>
  <c r="BS101" i="21" s="1"/>
  <c r="BS102" i="21" s="1"/>
  <c r="BS103" i="21" s="1"/>
  <c r="BS104" i="21" s="1"/>
  <c r="BS105" i="21" s="1"/>
  <c r="BS106" i="21" s="1"/>
  <c r="BS107" i="21" s="1"/>
  <c r="BS108" i="21" s="1"/>
  <c r="BS109" i="21" s="1"/>
  <c r="BS110" i="21" s="1"/>
  <c r="BS111" i="21" s="1"/>
  <c r="BS112" i="21" s="1"/>
  <c r="BS113" i="21" s="1"/>
  <c r="BS114" i="21" s="1"/>
  <c r="BS115" i="21" s="1"/>
  <c r="BS116" i="21" s="1"/>
  <c r="BS117" i="21" s="1"/>
  <c r="BS118" i="21" s="1"/>
  <c r="BS119" i="21" s="1"/>
  <c r="BS120" i="21" s="1"/>
  <c r="BS121" i="21" s="1"/>
  <c r="BS122" i="21" s="1"/>
  <c r="BS123" i="21" s="1"/>
  <c r="BS124" i="21" s="1"/>
  <c r="BS125" i="21" s="1"/>
  <c r="BS126" i="21" s="1"/>
  <c r="BS127" i="21" s="1"/>
  <c r="BS128" i="21" s="1"/>
  <c r="BS129" i="21" s="1"/>
  <c r="BS130" i="21" s="1"/>
  <c r="BS131" i="21" s="1"/>
  <c r="BS132" i="21" s="1"/>
  <c r="BS133" i="21" s="1"/>
  <c r="BS134" i="21" s="1"/>
  <c r="BS135" i="21" s="1"/>
  <c r="BS136" i="21" s="1"/>
  <c r="BS137" i="21" s="1"/>
  <c r="BS138" i="21" s="1"/>
  <c r="BS139" i="21" s="1"/>
  <c r="BS140" i="21" s="1"/>
  <c r="BS141" i="21" s="1"/>
  <c r="BS142" i="21" s="1"/>
  <c r="BS143" i="21" s="1"/>
  <c r="BS144" i="21" s="1"/>
  <c r="BS145" i="21" s="1"/>
  <c r="BS146" i="21" s="1"/>
  <c r="BS147" i="21" s="1"/>
  <c r="BS148" i="21" s="1"/>
  <c r="BS149" i="21" s="1"/>
  <c r="BS150" i="21" s="1"/>
  <c r="BS151" i="21" s="1"/>
  <c r="BS152" i="21" s="1"/>
  <c r="BS153" i="21" s="1"/>
  <c r="BS154" i="21" s="1"/>
  <c r="BS155" i="21" s="1"/>
  <c r="BS156" i="21" s="1"/>
  <c r="BS157" i="21" s="1"/>
  <c r="BS158" i="21" s="1"/>
  <c r="BS159" i="21" s="1"/>
  <c r="BS160" i="21" s="1"/>
  <c r="BS161" i="21" s="1"/>
  <c r="BS162" i="21" s="1"/>
  <c r="BS163" i="21" s="1"/>
  <c r="BS164" i="21" s="1"/>
  <c r="BS165" i="21" s="1"/>
  <c r="BS166" i="21" s="1"/>
  <c r="BS167" i="21" s="1"/>
  <c r="BS168" i="21" s="1"/>
  <c r="BS169" i="21" s="1"/>
  <c r="BS170" i="21" s="1"/>
  <c r="BS171" i="21" s="1"/>
  <c r="BS172" i="21" s="1"/>
  <c r="BS173" i="21" s="1"/>
  <c r="BS174" i="21" s="1"/>
  <c r="BS175" i="21" s="1"/>
  <c r="BS176" i="21" s="1"/>
  <c r="BS177" i="21" s="1"/>
  <c r="BS178" i="21" s="1"/>
  <c r="BS179" i="21" s="1"/>
  <c r="BS180" i="21" s="1"/>
  <c r="BS181" i="21" s="1"/>
  <c r="BS182" i="21" s="1"/>
  <c r="BS183" i="21" s="1"/>
  <c r="BS184" i="21" s="1"/>
  <c r="BS185" i="21" s="1"/>
  <c r="BS186" i="21" s="1"/>
  <c r="BS187" i="21" s="1"/>
  <c r="BS188" i="21" s="1"/>
  <c r="BS189" i="21" s="1"/>
  <c r="BS190" i="21" s="1"/>
  <c r="BS191" i="21" s="1"/>
  <c r="BS192" i="21" s="1"/>
  <c r="BS193" i="21" s="1"/>
  <c r="BS194" i="21" s="1"/>
  <c r="BS195" i="21" s="1"/>
  <c r="BS196" i="21" s="1"/>
  <c r="BS197" i="21" s="1"/>
  <c r="BS198" i="21" s="1"/>
  <c r="BS199" i="21" s="1"/>
  <c r="BS200" i="21" s="1"/>
  <c r="BS201" i="21" s="1"/>
  <c r="BS202" i="21" s="1"/>
  <c r="BS203" i="21" s="1"/>
  <c r="BS204" i="21" s="1"/>
  <c r="BS205" i="21" s="1"/>
  <c r="BS206" i="21" s="1"/>
  <c r="BS207" i="21" s="1"/>
  <c r="BS208" i="21" s="1"/>
  <c r="BS209" i="21" s="1"/>
  <c r="BS210" i="21" s="1"/>
  <c r="BS211" i="21" s="1"/>
  <c r="BS212" i="21" s="1"/>
  <c r="BS213" i="21" s="1"/>
  <c r="BS214" i="21" s="1"/>
  <c r="BS215" i="21" s="1"/>
  <c r="BS216" i="21" s="1"/>
  <c r="BS217" i="21" s="1"/>
  <c r="BS218" i="21" s="1"/>
  <c r="BS219" i="21" s="1"/>
  <c r="BS220" i="21" s="1"/>
  <c r="BS221" i="21" s="1"/>
  <c r="BS222" i="21" s="1"/>
  <c r="BS223" i="21" s="1"/>
  <c r="BS224" i="21" s="1"/>
  <c r="BS225" i="21" s="1"/>
  <c r="BS226" i="21" s="1"/>
  <c r="BS227" i="21" s="1"/>
  <c r="BS228" i="21" s="1"/>
  <c r="BS229" i="21" s="1"/>
  <c r="BS230" i="21" s="1"/>
  <c r="BS231" i="21" s="1"/>
  <c r="BS232" i="21" s="1"/>
  <c r="BS233" i="21" s="1"/>
  <c r="BS234" i="21" s="1"/>
  <c r="BS235" i="21" s="1"/>
  <c r="BS236" i="21" s="1"/>
  <c r="BS237" i="21" s="1"/>
  <c r="BS238" i="21" s="1"/>
  <c r="BS239" i="21" s="1"/>
  <c r="BS240" i="21" s="1"/>
  <c r="BS241" i="21" s="1"/>
  <c r="BS242" i="21" s="1"/>
  <c r="BS243" i="21" s="1"/>
  <c r="BS244" i="21" s="1"/>
  <c r="BS245" i="21" s="1"/>
  <c r="BS246" i="21" s="1"/>
  <c r="BS247" i="21" s="1"/>
  <c r="BS248" i="21" s="1"/>
  <c r="BS249" i="21" s="1"/>
  <c r="BS250" i="21" s="1"/>
  <c r="BS251" i="21" s="1"/>
  <c r="BS252" i="21" s="1"/>
  <c r="BS253" i="21" s="1"/>
  <c r="BS254" i="21" s="1"/>
  <c r="BS255" i="21" s="1"/>
  <c r="BS256" i="21" s="1"/>
  <c r="BS257" i="21" s="1"/>
  <c r="BS258" i="21" s="1"/>
  <c r="BS259" i="21" s="1"/>
  <c r="BS260" i="21" s="1"/>
  <c r="BS261" i="21" s="1"/>
  <c r="BS262" i="21" s="1"/>
  <c r="BS263" i="21" s="1"/>
  <c r="BS264" i="21" s="1"/>
  <c r="BS265" i="21" s="1"/>
  <c r="BS266" i="21" s="1"/>
  <c r="BS267" i="21" s="1"/>
  <c r="BS268" i="21" s="1"/>
  <c r="BS269" i="21" s="1"/>
  <c r="BS270" i="21" s="1"/>
  <c r="BS271" i="21" s="1"/>
  <c r="BS272" i="21" s="1"/>
  <c r="BS273" i="21" s="1"/>
  <c r="BS274" i="21" s="1"/>
  <c r="BS275" i="21" s="1"/>
  <c r="BS276" i="21" s="1"/>
  <c r="BS277" i="21" s="1"/>
  <c r="BS278" i="21" s="1"/>
  <c r="BS279" i="21" s="1"/>
  <c r="BS280" i="21" s="1"/>
  <c r="BS281" i="21" s="1"/>
  <c r="BS282" i="21" s="1"/>
  <c r="BS283" i="21" s="1"/>
  <c r="BS284" i="21" s="1"/>
  <c r="BS285" i="21" s="1"/>
  <c r="BS286" i="21" s="1"/>
  <c r="BS287" i="21" s="1"/>
  <c r="BS288" i="21" s="1"/>
  <c r="BS289" i="21" s="1"/>
  <c r="BS290" i="21" s="1"/>
  <c r="BS291" i="21" s="1"/>
  <c r="BS292" i="21" s="1"/>
  <c r="BS293" i="21" s="1"/>
  <c r="BS294" i="21" s="1"/>
  <c r="BS295" i="21" s="1"/>
  <c r="BS296" i="21" s="1"/>
  <c r="BS297" i="21" s="1"/>
  <c r="BS298" i="21" s="1"/>
  <c r="BS299" i="21" s="1"/>
  <c r="BS300" i="21" s="1"/>
  <c r="BS301" i="21" s="1"/>
  <c r="BS302" i="21" s="1"/>
  <c r="BS303" i="21" s="1"/>
  <c r="BS304" i="21" s="1"/>
  <c r="BS305" i="21" s="1"/>
  <c r="BS306" i="21" s="1"/>
  <c r="BS307" i="21" s="1"/>
  <c r="BS308" i="21" s="1"/>
  <c r="BS309" i="21" s="1"/>
  <c r="BS310" i="21" s="1"/>
  <c r="BS311" i="21" s="1"/>
  <c r="BS312" i="21" s="1"/>
  <c r="BS313" i="21" s="1"/>
  <c r="BS314" i="21" s="1"/>
  <c r="BS315" i="21" s="1"/>
  <c r="BS316" i="21" s="1"/>
  <c r="BS317" i="21" s="1"/>
  <c r="BS318" i="21" s="1"/>
  <c r="BS319" i="21" s="1"/>
  <c r="BS320" i="21" s="1"/>
  <c r="BS321" i="21" s="1"/>
  <c r="BS322" i="21" s="1"/>
  <c r="BS323" i="21" s="1"/>
  <c r="BS324" i="21" s="1"/>
  <c r="BS325" i="21" s="1"/>
  <c r="BS326" i="21" s="1"/>
  <c r="BS327" i="21" s="1"/>
  <c r="BS328" i="21" s="1"/>
  <c r="BS329" i="21" s="1"/>
  <c r="BS330" i="21" s="1"/>
  <c r="BS331" i="21" s="1"/>
  <c r="BS332" i="21" s="1"/>
  <c r="BS333" i="21" s="1"/>
  <c r="BS334" i="21" s="1"/>
  <c r="BS335" i="21" s="1"/>
  <c r="BS336" i="21" s="1"/>
  <c r="BS337" i="21" s="1"/>
  <c r="BS338" i="21" s="1"/>
  <c r="BS339" i="21" s="1"/>
  <c r="BS340" i="21" s="1"/>
  <c r="BS341" i="21" s="1"/>
  <c r="BS342" i="21" s="1"/>
  <c r="BS343" i="21" s="1"/>
  <c r="BS344" i="21" s="1"/>
  <c r="BS345" i="21" s="1"/>
  <c r="BS346" i="21" s="1"/>
  <c r="BS347" i="21" s="1"/>
  <c r="BS348" i="21" s="1"/>
  <c r="BS349" i="21" s="1"/>
  <c r="BS350" i="21" s="1"/>
  <c r="BS351" i="21" s="1"/>
  <c r="BS352" i="21" s="1"/>
  <c r="BS353" i="21" s="1"/>
  <c r="BS354" i="21" s="1"/>
  <c r="BS355" i="21" s="1"/>
  <c r="BS356" i="21" s="1"/>
  <c r="BS357" i="21" s="1"/>
  <c r="BS358" i="21" s="1"/>
  <c r="BS359" i="21" s="1"/>
  <c r="BS360" i="21" s="1"/>
  <c r="BS361" i="21" s="1"/>
  <c r="BS362" i="21" s="1"/>
  <c r="BS363" i="21" s="1"/>
  <c r="BS364" i="21" s="1"/>
  <c r="BS365" i="21" s="1"/>
  <c r="BS366" i="21" s="1"/>
  <c r="BS367" i="21" s="1"/>
  <c r="BS368" i="21" s="1"/>
  <c r="BS369" i="21" s="1"/>
  <c r="BS370" i="21" s="1"/>
  <c r="BS371" i="21" s="1"/>
  <c r="BS372" i="21" s="1"/>
  <c r="BS373" i="21" s="1"/>
  <c r="BS374" i="21" s="1"/>
  <c r="BS375" i="21" s="1"/>
  <c r="BS376" i="21" s="1"/>
  <c r="BS377" i="21" s="1"/>
  <c r="BS378" i="21" s="1"/>
  <c r="BS379" i="21" s="1"/>
  <c r="BS380" i="21" s="1"/>
  <c r="BS381" i="21" s="1"/>
  <c r="BS382" i="21" s="1"/>
  <c r="BS383" i="21" s="1"/>
  <c r="BS384" i="21" s="1"/>
  <c r="BS385" i="21" s="1"/>
  <c r="BS386" i="21" s="1"/>
  <c r="BS387" i="21" s="1"/>
  <c r="BS388" i="21" s="1"/>
  <c r="BS389" i="21" s="1"/>
  <c r="BS390" i="21" s="1"/>
  <c r="BS391" i="21" s="1"/>
  <c r="BS392" i="21" s="1"/>
  <c r="BS393" i="21" s="1"/>
  <c r="BS394" i="21" s="1"/>
  <c r="BS395" i="21" s="1"/>
  <c r="BS396" i="21" s="1"/>
  <c r="BS397" i="21" s="1"/>
  <c r="BS398" i="21" s="1"/>
  <c r="BS399" i="21" s="1"/>
  <c r="BS400" i="21" s="1"/>
  <c r="BS401" i="21" s="1"/>
  <c r="BS402" i="21" s="1"/>
  <c r="BS403" i="21" s="1"/>
  <c r="BS404" i="21" s="1"/>
  <c r="BS405" i="21" s="1"/>
  <c r="BS406" i="21" s="1"/>
  <c r="BS407" i="21" s="1"/>
  <c r="BS408" i="21" s="1"/>
  <c r="BS409" i="21" s="1"/>
  <c r="BS410" i="21" s="1"/>
  <c r="BS411" i="21" s="1"/>
  <c r="BS412" i="21" s="1"/>
  <c r="BS413" i="21" s="1"/>
  <c r="BS414" i="21" s="1"/>
  <c r="BS415" i="21" s="1"/>
  <c r="BS416" i="21" s="1"/>
  <c r="BS417" i="21" s="1"/>
  <c r="BS418" i="21" s="1"/>
  <c r="BS419" i="21" s="1"/>
  <c r="BS420" i="21" s="1"/>
  <c r="BS421" i="21" s="1"/>
  <c r="BS422" i="21" s="1"/>
  <c r="BS423" i="21" s="1"/>
  <c r="BS424" i="21" s="1"/>
  <c r="BS425" i="21" s="1"/>
  <c r="BS426" i="21" s="1"/>
  <c r="BS427" i="21" s="1"/>
  <c r="BS428" i="21" s="1"/>
  <c r="BS429" i="21" s="1"/>
  <c r="BS430" i="21" s="1"/>
  <c r="BS431" i="21" s="1"/>
  <c r="BS432" i="21" s="1"/>
  <c r="BS433" i="21" s="1"/>
  <c r="BS434" i="21" s="1"/>
  <c r="BS435" i="21" s="1"/>
  <c r="BS436" i="21" s="1"/>
  <c r="BS437" i="21" s="1"/>
  <c r="BS438" i="21" s="1"/>
  <c r="BS439" i="21" s="1"/>
  <c r="BS440" i="21" s="1"/>
  <c r="BS441" i="21" s="1"/>
  <c r="BS442" i="21" s="1"/>
  <c r="BS443" i="21" s="1"/>
  <c r="BS444" i="21" s="1"/>
  <c r="BS445" i="21" s="1"/>
  <c r="BS446" i="21" s="1"/>
  <c r="BS447" i="21" s="1"/>
  <c r="BS448" i="21" s="1"/>
  <c r="BS449" i="21" s="1"/>
  <c r="BS450" i="21" s="1"/>
  <c r="BS451" i="21" s="1"/>
  <c r="BS452" i="21" s="1"/>
  <c r="BS453" i="21" s="1"/>
  <c r="BS454" i="21" s="1"/>
  <c r="BS455" i="21" s="1"/>
  <c r="BS456" i="21" s="1"/>
  <c r="BS457" i="21" s="1"/>
  <c r="BS458" i="21" s="1"/>
  <c r="BS459" i="21" s="1"/>
  <c r="BS460" i="21" s="1"/>
  <c r="BS461" i="21" s="1"/>
  <c r="BS462" i="21" s="1"/>
  <c r="BS463" i="21" s="1"/>
  <c r="BS464" i="21" s="1"/>
  <c r="BS465" i="21" s="1"/>
  <c r="BS466" i="21" s="1"/>
  <c r="BS467" i="21" s="1"/>
  <c r="BS468" i="21" s="1"/>
  <c r="BS469" i="21" s="1"/>
  <c r="BS470" i="21" s="1"/>
  <c r="BS471" i="21" s="1"/>
  <c r="BS472" i="21" s="1"/>
  <c r="BS473" i="21" s="1"/>
  <c r="BS474" i="21" s="1"/>
  <c r="BS475" i="21" s="1"/>
  <c r="BS476" i="21" s="1"/>
  <c r="BS477" i="21" s="1"/>
  <c r="BS478" i="21" s="1"/>
  <c r="BS479" i="21" s="1"/>
  <c r="BS480" i="21" s="1"/>
  <c r="BS481" i="21" s="1"/>
  <c r="BS482" i="21" s="1"/>
  <c r="BS483" i="21" s="1"/>
  <c r="BS484" i="21" s="1"/>
  <c r="BS485" i="21" s="1"/>
  <c r="BS486" i="21" s="1"/>
  <c r="BS487" i="21" s="1"/>
  <c r="BS488" i="21" s="1"/>
  <c r="BS489" i="21" s="1"/>
  <c r="BS490" i="21" s="1"/>
  <c r="BS491" i="21" s="1"/>
  <c r="BS492" i="21" s="1"/>
  <c r="BS493" i="21" s="1"/>
  <c r="BS494" i="21" s="1"/>
  <c r="BS495" i="21" s="1"/>
  <c r="BS496" i="21" s="1"/>
  <c r="BS497" i="21" s="1"/>
  <c r="BS498" i="21" s="1"/>
  <c r="BS499" i="21" s="1"/>
  <c r="BS500" i="21" s="1"/>
  <c r="BS501" i="21" s="1"/>
  <c r="BS502" i="21" s="1"/>
  <c r="BS503" i="21" s="1"/>
  <c r="BS504" i="21" s="1"/>
  <c r="BS505" i="21" s="1"/>
  <c r="BS506" i="21" s="1"/>
  <c r="BS507" i="21" s="1"/>
  <c r="BS508" i="21" s="1"/>
  <c r="BS509" i="21" s="1"/>
  <c r="BS510" i="21" s="1"/>
  <c r="BS511" i="21" s="1"/>
  <c r="BS512" i="21" s="1"/>
  <c r="BS513" i="21" s="1"/>
  <c r="BS514" i="21" s="1"/>
  <c r="BS515" i="21" s="1"/>
  <c r="BS516" i="21" s="1"/>
  <c r="BS517" i="21" s="1"/>
  <c r="BS518" i="21" s="1"/>
  <c r="BS519" i="21" s="1"/>
  <c r="BS520" i="21" s="1"/>
  <c r="BS521" i="21" s="1"/>
  <c r="BS522" i="21" s="1"/>
  <c r="BS523" i="21" s="1"/>
  <c r="BS524" i="21" s="1"/>
  <c r="BS525" i="21" s="1"/>
  <c r="BS526" i="21" s="1"/>
  <c r="BS527" i="21" s="1"/>
  <c r="BS528" i="21" s="1"/>
  <c r="BS529" i="21" s="1"/>
  <c r="BS530" i="21" s="1"/>
  <c r="BS531" i="21" s="1"/>
  <c r="BS532" i="21" s="1"/>
  <c r="BS533" i="21" s="1"/>
  <c r="BS534" i="21" s="1"/>
  <c r="BS535" i="21" s="1"/>
  <c r="BS536" i="21" s="1"/>
  <c r="BS537" i="21" s="1"/>
  <c r="BS538" i="21" s="1"/>
  <c r="BS539" i="21" s="1"/>
  <c r="BS540" i="21" s="1"/>
  <c r="BS541" i="21" s="1"/>
  <c r="BS542" i="21" s="1"/>
  <c r="BS543" i="21" s="1"/>
  <c r="BS544" i="21" s="1"/>
  <c r="BS545" i="21" s="1"/>
  <c r="BS546" i="21" s="1"/>
  <c r="BS547" i="21" s="1"/>
  <c r="BS548" i="21" s="1"/>
  <c r="BS549" i="21" s="1"/>
  <c r="BS550" i="21" s="1"/>
  <c r="BS551" i="21" s="1"/>
  <c r="BS552" i="21" s="1"/>
  <c r="BS553" i="21" s="1"/>
  <c r="BS554" i="21" s="1"/>
  <c r="BS555" i="21" s="1"/>
  <c r="BS556" i="21" s="1"/>
  <c r="BS557" i="21" s="1"/>
  <c r="BS558" i="21" s="1"/>
  <c r="BS559" i="21" s="1"/>
  <c r="BS560" i="21" s="1"/>
  <c r="BS561" i="21" s="1"/>
  <c r="BS562" i="21" s="1"/>
  <c r="BS563" i="21" s="1"/>
  <c r="BS564" i="21" s="1"/>
  <c r="BS565" i="21" s="1"/>
  <c r="BS566" i="21" s="1"/>
  <c r="BS567" i="21" s="1"/>
  <c r="BS568" i="21" s="1"/>
  <c r="BS569" i="21" s="1"/>
  <c r="BS570" i="21" s="1"/>
  <c r="BS571" i="21" s="1"/>
  <c r="BS572" i="21" s="1"/>
  <c r="BS573" i="21" s="1"/>
  <c r="BS574" i="21" s="1"/>
  <c r="BS575" i="21" s="1"/>
  <c r="BS576" i="21" s="1"/>
  <c r="BS577" i="21" s="1"/>
  <c r="BS578" i="21" s="1"/>
  <c r="BS579" i="21" s="1"/>
  <c r="BS580" i="21" s="1"/>
  <c r="BS581" i="21" s="1"/>
  <c r="BS582" i="21" s="1"/>
  <c r="BS583" i="21" s="1"/>
  <c r="BS584" i="21" s="1"/>
  <c r="BS585" i="21" s="1"/>
  <c r="BS586" i="21" s="1"/>
  <c r="BS587" i="21" s="1"/>
  <c r="BS588" i="21" s="1"/>
  <c r="BS589" i="21" s="1"/>
  <c r="BS590" i="21" s="1"/>
  <c r="BS591" i="21" s="1"/>
  <c r="BS592" i="21" s="1"/>
  <c r="BS593" i="21" s="1"/>
  <c r="BS594" i="21" s="1"/>
  <c r="BS595" i="21" s="1"/>
  <c r="BS596" i="21" s="1"/>
  <c r="BS597" i="21" s="1"/>
  <c r="BS598" i="21" s="1"/>
  <c r="BS599" i="21" s="1"/>
  <c r="BS600" i="21" s="1"/>
  <c r="BS601" i="21" s="1"/>
  <c r="BS602" i="21" s="1"/>
  <c r="BS603" i="21" s="1"/>
  <c r="BS604" i="21" s="1"/>
  <c r="BS605" i="21" s="1"/>
  <c r="BS606" i="21" s="1"/>
  <c r="BS607" i="21" s="1"/>
  <c r="BS608" i="21" s="1"/>
  <c r="BS609" i="21" s="1"/>
  <c r="BS610" i="21" s="1"/>
  <c r="BS611" i="21" s="1"/>
  <c r="BS612" i="21" s="1"/>
  <c r="BS613" i="21" s="1"/>
  <c r="BS614" i="21" s="1"/>
  <c r="BS615" i="21" s="1"/>
  <c r="BS616" i="21" s="1"/>
  <c r="BS617" i="21" s="1"/>
  <c r="BS618" i="21" s="1"/>
  <c r="BS619" i="21" s="1"/>
  <c r="BS620" i="21" s="1"/>
  <c r="BS621" i="21" s="1"/>
  <c r="BS622" i="21" s="1"/>
  <c r="BS623" i="21" s="1"/>
  <c r="BS624" i="21" s="1"/>
  <c r="BS625" i="21" s="1"/>
  <c r="BS626" i="21" s="1"/>
  <c r="BS627" i="21" s="1"/>
  <c r="BS628" i="21" s="1"/>
  <c r="BS629" i="21" s="1"/>
  <c r="BS630" i="21" s="1"/>
  <c r="BS631" i="21" s="1"/>
  <c r="BS632" i="21" s="1"/>
  <c r="BS633" i="21" s="1"/>
  <c r="BS634" i="21" s="1"/>
  <c r="BS635" i="21" s="1"/>
  <c r="BS636" i="21" s="1"/>
  <c r="BS637" i="21" s="1"/>
  <c r="BS638" i="21" s="1"/>
  <c r="BS639" i="21" s="1"/>
  <c r="BS640" i="21" s="1"/>
  <c r="BS641" i="21" s="1"/>
  <c r="BS642" i="21" s="1"/>
  <c r="BS643" i="21" s="1"/>
  <c r="BS644" i="21" s="1"/>
  <c r="BS645" i="21" s="1"/>
  <c r="BS646" i="21" s="1"/>
  <c r="BS647" i="21" s="1"/>
  <c r="BS648" i="21" s="1"/>
  <c r="BS649" i="21" s="1"/>
  <c r="BS650" i="21" s="1"/>
  <c r="BS651" i="21" s="1"/>
  <c r="BS652" i="21" s="1"/>
  <c r="BS653" i="21" s="1"/>
  <c r="BS654" i="21" s="1"/>
  <c r="BS655" i="21" s="1"/>
  <c r="BS656" i="21" s="1"/>
  <c r="BS657" i="21" s="1"/>
  <c r="BS658" i="21" s="1"/>
  <c r="BS659" i="21" s="1"/>
  <c r="BS660" i="21" s="1"/>
  <c r="BS661" i="21" s="1"/>
  <c r="BS662" i="21" s="1"/>
  <c r="BS663" i="21" s="1"/>
  <c r="BS664" i="21" s="1"/>
  <c r="BS665" i="21" s="1"/>
  <c r="BS666" i="21" s="1"/>
  <c r="BS667" i="21" s="1"/>
  <c r="BS668" i="21" s="1"/>
  <c r="BS669" i="21" s="1"/>
  <c r="BS670" i="21" s="1"/>
  <c r="BS671" i="21" s="1"/>
  <c r="BS672" i="21" s="1"/>
  <c r="BS673" i="21" s="1"/>
  <c r="BS674" i="21" s="1"/>
  <c r="BS675" i="21" s="1"/>
  <c r="BS676" i="21" s="1"/>
  <c r="BS677" i="21" s="1"/>
  <c r="BS678" i="21" s="1"/>
  <c r="BS679" i="21" s="1"/>
  <c r="BS680" i="21" s="1"/>
  <c r="BS681" i="21" s="1"/>
  <c r="BS682" i="21" s="1"/>
  <c r="BS683" i="21" s="1"/>
  <c r="BS684" i="21" s="1"/>
  <c r="BS685" i="21" s="1"/>
  <c r="BS686" i="21" s="1"/>
  <c r="BS687" i="21" s="1"/>
  <c r="BS688" i="21" s="1"/>
  <c r="BS689" i="21" s="1"/>
  <c r="BS690" i="21" s="1"/>
  <c r="BS691" i="21" s="1"/>
  <c r="BS692" i="21" s="1"/>
  <c r="BS693" i="21" s="1"/>
  <c r="BS694" i="21" s="1"/>
  <c r="BS695" i="21" s="1"/>
  <c r="BS696" i="21" s="1"/>
  <c r="BS697" i="21" s="1"/>
  <c r="BS698" i="21" s="1"/>
  <c r="BS699" i="21" s="1"/>
  <c r="BS700" i="21" s="1"/>
  <c r="BS701" i="21" s="1"/>
  <c r="BS702" i="21" s="1"/>
  <c r="BS703" i="21" s="1"/>
  <c r="BS704" i="21" s="1"/>
  <c r="BS705" i="21" s="1"/>
  <c r="BS706" i="21" s="1"/>
  <c r="BS707" i="21" s="1"/>
  <c r="BS708" i="21" s="1"/>
  <c r="BS709" i="21" s="1"/>
  <c r="BS710" i="21" s="1"/>
  <c r="BS711" i="21" s="1"/>
  <c r="BS712" i="21" s="1"/>
  <c r="BS713" i="21" s="1"/>
  <c r="BS714" i="21" s="1"/>
  <c r="BS715" i="21" s="1"/>
  <c r="BS716" i="21" s="1"/>
  <c r="BS717" i="21" s="1"/>
  <c r="BS718" i="21" s="1"/>
  <c r="BS719" i="21" s="1"/>
  <c r="BS720" i="21" s="1"/>
  <c r="BS721" i="21" s="1"/>
  <c r="BS722" i="21" s="1"/>
  <c r="BS723" i="21" s="1"/>
  <c r="BS724" i="21" s="1"/>
  <c r="BS725" i="21" s="1"/>
  <c r="BS726" i="21" s="1"/>
  <c r="BS727" i="21" s="1"/>
  <c r="BS728" i="21" s="1"/>
  <c r="BS729" i="21" s="1"/>
  <c r="BS730" i="21" s="1"/>
  <c r="BS731" i="21" s="1"/>
  <c r="BS732" i="21" s="1"/>
  <c r="BS733" i="21" s="1"/>
  <c r="BS734" i="21" s="1"/>
  <c r="BS735" i="21" s="1"/>
  <c r="BS736" i="21" s="1"/>
  <c r="BS737" i="21" s="1"/>
  <c r="BS738" i="21" s="1"/>
  <c r="BS739" i="21" s="1"/>
  <c r="BS740" i="21" s="1"/>
  <c r="BS741" i="21" s="1"/>
  <c r="BS742" i="21" s="1"/>
  <c r="BS743" i="21" s="1"/>
  <c r="BS744" i="21" s="1"/>
  <c r="BS745" i="21" s="1"/>
  <c r="BS746" i="21" s="1"/>
  <c r="BS747" i="21" s="1"/>
  <c r="BS748" i="21" s="1"/>
  <c r="BS749" i="21" s="1"/>
  <c r="BS750" i="21" s="1"/>
  <c r="BS751" i="21" s="1"/>
  <c r="BS752" i="21" s="1"/>
  <c r="BS753" i="21" s="1"/>
  <c r="BS754" i="21" s="1"/>
  <c r="BS755" i="21" s="1"/>
  <c r="BS756" i="21" s="1"/>
  <c r="BS757" i="21" s="1"/>
  <c r="BS758" i="21" s="1"/>
  <c r="BS759" i="21" s="1"/>
  <c r="BS760" i="21" s="1"/>
  <c r="BS761" i="21" s="1"/>
  <c r="BS762" i="21" s="1"/>
  <c r="BS763" i="21" s="1"/>
  <c r="BS764" i="21" s="1"/>
  <c r="BS765" i="21" s="1"/>
  <c r="BS766" i="21" s="1"/>
  <c r="BS767" i="21" s="1"/>
  <c r="BS768" i="21" s="1"/>
  <c r="BS769" i="21" s="1"/>
  <c r="BS770" i="21" s="1"/>
  <c r="BS771" i="21" s="1"/>
  <c r="BS772" i="21" s="1"/>
  <c r="BS773" i="21" s="1"/>
  <c r="BS774" i="21" s="1"/>
  <c r="BS775" i="21" s="1"/>
  <c r="BS776" i="21" s="1"/>
  <c r="BS777" i="21" s="1"/>
  <c r="BS778" i="21" s="1"/>
  <c r="BS779" i="21" s="1"/>
  <c r="BS780" i="21" s="1"/>
  <c r="BS781" i="21" s="1"/>
  <c r="BS782" i="21" s="1"/>
  <c r="BS783" i="21" s="1"/>
  <c r="BS784" i="21" s="1"/>
  <c r="BS785" i="21" s="1"/>
  <c r="BS786" i="21" s="1"/>
  <c r="BS787" i="21" s="1"/>
  <c r="BS788" i="21" s="1"/>
  <c r="BS789" i="21" s="1"/>
  <c r="BS790" i="21" s="1"/>
  <c r="BS791" i="21" s="1"/>
  <c r="BS792" i="21" s="1"/>
  <c r="BS793" i="21" s="1"/>
  <c r="BS794" i="21" s="1"/>
  <c r="BS795" i="21" s="1"/>
  <c r="BS796" i="21" s="1"/>
  <c r="BS797" i="21" s="1"/>
  <c r="BS798" i="21" s="1"/>
  <c r="BS799" i="21" s="1"/>
  <c r="BS800" i="21" s="1"/>
  <c r="BS801" i="21" s="1"/>
  <c r="BS802" i="21" s="1"/>
  <c r="BS803" i="21" s="1"/>
  <c r="BS804" i="21" s="1"/>
  <c r="BS805" i="21" s="1"/>
  <c r="BS806" i="21" s="1"/>
  <c r="BS807" i="21" s="1"/>
  <c r="BS808" i="21" s="1"/>
  <c r="BS809" i="21" s="1"/>
  <c r="BS810" i="21" s="1"/>
  <c r="BS811" i="21" s="1"/>
  <c r="BS812" i="21" s="1"/>
  <c r="BS813" i="21" s="1"/>
  <c r="BS814" i="21" s="1"/>
  <c r="BS815" i="21" s="1"/>
  <c r="BS816" i="21" s="1"/>
  <c r="BS817" i="21" s="1"/>
  <c r="BS818" i="21" s="1"/>
  <c r="BS819" i="21" s="1"/>
  <c r="BS820" i="21" s="1"/>
  <c r="BS821" i="21" s="1"/>
  <c r="BS822" i="21" s="1"/>
  <c r="BS823" i="21" s="1"/>
  <c r="BS824" i="21" s="1"/>
  <c r="BS825" i="21" s="1"/>
  <c r="BS826" i="21" s="1"/>
  <c r="BS827" i="21" s="1"/>
  <c r="BS828" i="21" s="1"/>
  <c r="BS829" i="21" s="1"/>
  <c r="BS830" i="21" s="1"/>
  <c r="BS831" i="21" s="1"/>
  <c r="BS832" i="21" s="1"/>
  <c r="BS833" i="21" s="1"/>
  <c r="BS834" i="21" s="1"/>
  <c r="BS835" i="21" s="1"/>
  <c r="BS836" i="21" s="1"/>
  <c r="BS837" i="21" s="1"/>
  <c r="BS838" i="21" s="1"/>
  <c r="BS839" i="21" s="1"/>
  <c r="BS840" i="21" s="1"/>
  <c r="BS841" i="21" s="1"/>
  <c r="BS842" i="21" s="1"/>
  <c r="BS843" i="21" s="1"/>
  <c r="BS844" i="21" s="1"/>
  <c r="BS845" i="21" s="1"/>
  <c r="BS846" i="21" s="1"/>
  <c r="BS847" i="21" s="1"/>
  <c r="BS848" i="21" s="1"/>
  <c r="BS849" i="21" s="1"/>
  <c r="BS850" i="21" s="1"/>
  <c r="BS851" i="21" s="1"/>
  <c r="BS852" i="21" s="1"/>
  <c r="BS853" i="21" s="1"/>
  <c r="BS854" i="21" s="1"/>
  <c r="BS855" i="21" s="1"/>
  <c r="BS856" i="21" s="1"/>
  <c r="BS857" i="21" s="1"/>
  <c r="BS858" i="21" s="1"/>
  <c r="BS859" i="21" s="1"/>
  <c r="BS860" i="21" s="1"/>
  <c r="BS861" i="21" s="1"/>
  <c r="BS862" i="21" s="1"/>
  <c r="BS863" i="21" s="1"/>
  <c r="BS864" i="21" s="1"/>
  <c r="BS865" i="21" s="1"/>
  <c r="BS866" i="21" s="1"/>
  <c r="BS867" i="21" s="1"/>
  <c r="BS868" i="21" s="1"/>
  <c r="BS869" i="21" s="1"/>
  <c r="BS870" i="21" s="1"/>
  <c r="BS871" i="21" s="1"/>
  <c r="BS872" i="21" s="1"/>
  <c r="BS873" i="21" s="1"/>
  <c r="BS874" i="21" s="1"/>
  <c r="BS875" i="21" s="1"/>
  <c r="BS876" i="21" s="1"/>
  <c r="BS877" i="21" s="1"/>
  <c r="BS878" i="21" s="1"/>
  <c r="BS879" i="21" s="1"/>
  <c r="BS880" i="21" s="1"/>
  <c r="BS881" i="21" s="1"/>
  <c r="BS882" i="21" s="1"/>
  <c r="BS883" i="21" s="1"/>
  <c r="BS884" i="21" s="1"/>
  <c r="BS885" i="21" s="1"/>
  <c r="BS886" i="21" s="1"/>
  <c r="BS887" i="21" s="1"/>
  <c r="BS888" i="21" s="1"/>
  <c r="BS889" i="21" s="1"/>
  <c r="BS890" i="21" s="1"/>
  <c r="BS891" i="21" s="1"/>
  <c r="BS892" i="21" s="1"/>
  <c r="BS893" i="21" s="1"/>
  <c r="BS894" i="21" s="1"/>
  <c r="BS895" i="21" s="1"/>
  <c r="BS896" i="21" s="1"/>
  <c r="BS897" i="21" s="1"/>
  <c r="BS898" i="21" s="1"/>
  <c r="BS899" i="21" s="1"/>
  <c r="BS900" i="21" s="1"/>
  <c r="BS901" i="21" s="1"/>
  <c r="BS902" i="21" s="1"/>
  <c r="BS903" i="21" s="1"/>
  <c r="BS904" i="21" s="1"/>
  <c r="BS905" i="21" s="1"/>
  <c r="BS906" i="21" s="1"/>
  <c r="BS907" i="21" s="1"/>
  <c r="BS908" i="21" s="1"/>
  <c r="BS909" i="21" s="1"/>
  <c r="BS910" i="21" s="1"/>
  <c r="BS911" i="21" s="1"/>
  <c r="BS912" i="21" s="1"/>
  <c r="BS913" i="21" s="1"/>
  <c r="BS914" i="21" s="1"/>
  <c r="BS915" i="21" s="1"/>
  <c r="BS916" i="21" s="1"/>
  <c r="BS917" i="21" s="1"/>
  <c r="BS918" i="21" s="1"/>
  <c r="BS919" i="21" s="1"/>
  <c r="BS920" i="21" s="1"/>
  <c r="BS921" i="21" s="1"/>
  <c r="BS922" i="21" s="1"/>
  <c r="BS923" i="21" s="1"/>
  <c r="BS924" i="21" s="1"/>
  <c r="BS925" i="21" s="1"/>
  <c r="BS926" i="21" s="1"/>
  <c r="BS927" i="21" s="1"/>
  <c r="BS928" i="21" s="1"/>
  <c r="BS929" i="21" s="1"/>
  <c r="BS930" i="21" s="1"/>
  <c r="BS931" i="21" s="1"/>
  <c r="BS932" i="21" s="1"/>
  <c r="BS933" i="21" s="1"/>
  <c r="BS934" i="21" s="1"/>
  <c r="BS935" i="21" s="1"/>
  <c r="BS936" i="21" s="1"/>
  <c r="BS937" i="21" s="1"/>
  <c r="BS938" i="21" s="1"/>
  <c r="BS939" i="21" s="1"/>
  <c r="BS940" i="21" s="1"/>
  <c r="BS941" i="21" s="1"/>
  <c r="BS942" i="21" s="1"/>
  <c r="BS943" i="21" s="1"/>
  <c r="BS944" i="21" s="1"/>
  <c r="BS945" i="21" s="1"/>
  <c r="BS946" i="21" s="1"/>
  <c r="BS947" i="21" s="1"/>
  <c r="BS948" i="21" s="1"/>
  <c r="BS949" i="21" s="1"/>
  <c r="BS950" i="21" s="1"/>
  <c r="BS951" i="21" s="1"/>
  <c r="BS952" i="21" s="1"/>
  <c r="BS953" i="21" s="1"/>
  <c r="BS954" i="21" s="1"/>
  <c r="BS955" i="21" s="1"/>
  <c r="BS956" i="21" s="1"/>
  <c r="BS957" i="21" s="1"/>
  <c r="BS958" i="21" s="1"/>
  <c r="BS959" i="21" s="1"/>
  <c r="BS960" i="21" s="1"/>
  <c r="BS961" i="21" s="1"/>
  <c r="BS962" i="21" s="1"/>
  <c r="BS963" i="21" s="1"/>
  <c r="BS964" i="21" s="1"/>
  <c r="BS965" i="21" s="1"/>
  <c r="BS966" i="21" s="1"/>
  <c r="BS967" i="21" s="1"/>
  <c r="BS968" i="21" s="1"/>
  <c r="BS969" i="21" s="1"/>
  <c r="BS970" i="21" s="1"/>
  <c r="BS971" i="21" s="1"/>
  <c r="BS972" i="21" s="1"/>
  <c r="BS973" i="21" s="1"/>
  <c r="BS974" i="21" s="1"/>
  <c r="BS975" i="21" s="1"/>
  <c r="BS976" i="21" s="1"/>
  <c r="BS977" i="21" s="1"/>
  <c r="BS978" i="21" s="1"/>
  <c r="BS979" i="21" s="1"/>
  <c r="BS980" i="21" s="1"/>
  <c r="BS981" i="21" s="1"/>
  <c r="BS982" i="21" s="1"/>
  <c r="BS983" i="21" s="1"/>
  <c r="BS984" i="21" s="1"/>
  <c r="BS985" i="21" s="1"/>
  <c r="BS986" i="21" s="1"/>
  <c r="BS987" i="21" s="1"/>
  <c r="BS988" i="21" s="1"/>
  <c r="BS989" i="21" s="1"/>
  <c r="BS990" i="21" s="1"/>
  <c r="BS991" i="21" s="1"/>
  <c r="BS992" i="21" s="1"/>
  <c r="BS993" i="21" s="1"/>
  <c r="BS994" i="21" s="1"/>
  <c r="BS995" i="21" s="1"/>
  <c r="BS996" i="21" s="1"/>
  <c r="BS997" i="21" s="1"/>
  <c r="BS998" i="21" s="1"/>
  <c r="BS999" i="21" s="1"/>
  <c r="BS1000" i="21" s="1"/>
  <c r="BS1001" i="21" s="1"/>
  <c r="BS1002" i="21" s="1"/>
  <c r="BS1003" i="21" s="1"/>
  <c r="BS1004" i="21" s="1"/>
  <c r="BS1005" i="21" s="1"/>
  <c r="BS1006" i="21" s="1"/>
  <c r="BS1007" i="21" s="1"/>
  <c r="BS1008" i="21" s="1"/>
  <c r="BS1009" i="21" s="1"/>
  <c r="BS1010" i="21" s="1"/>
  <c r="BS1011" i="21" s="1"/>
  <c r="BS1012" i="21" s="1"/>
  <c r="BS1013" i="21" s="1"/>
  <c r="BS1014" i="21" s="1"/>
  <c r="BS1015" i="21" s="1"/>
  <c r="BS1016" i="21" s="1"/>
  <c r="BS1017" i="21" s="1"/>
  <c r="BS1018" i="21" s="1"/>
  <c r="BS1019" i="21" s="1"/>
  <c r="BS1020" i="21" s="1"/>
  <c r="BS1021" i="21" s="1"/>
  <c r="BS1022" i="21" s="1"/>
  <c r="BS1023" i="21" s="1"/>
  <c r="BS1024" i="21" s="1"/>
  <c r="BS1025" i="21" s="1"/>
  <c r="BS1026" i="21" s="1"/>
  <c r="BS1027" i="21" s="1"/>
  <c r="BS1028" i="21" s="1"/>
  <c r="BS1029" i="21" s="1"/>
  <c r="BS1030" i="21" s="1"/>
  <c r="BS1031" i="21" s="1"/>
  <c r="BS1032" i="21" s="1"/>
  <c r="BS1033" i="21" s="1"/>
  <c r="BS1034" i="21" s="1"/>
  <c r="BS1035" i="21" s="1"/>
  <c r="BS1036" i="21" s="1"/>
  <c r="BS1037" i="21" s="1"/>
  <c r="BS1038" i="21" s="1"/>
  <c r="BS1039" i="21" s="1"/>
  <c r="BS1040" i="21" s="1"/>
  <c r="BS1041" i="21" s="1"/>
  <c r="BS1042" i="21" s="1"/>
  <c r="BS1043" i="21" s="1"/>
  <c r="BS1044" i="21" s="1"/>
  <c r="BS1045" i="21" s="1"/>
  <c r="BS1046" i="21" s="1"/>
  <c r="BS1047" i="21" s="1"/>
  <c r="BS1048" i="21" s="1"/>
  <c r="BS1049" i="21" s="1"/>
  <c r="BS1050" i="21" s="1"/>
  <c r="BS1051" i="21" s="1"/>
  <c r="BS1052" i="21" s="1"/>
  <c r="BS1053" i="21" s="1"/>
  <c r="BS1054" i="21" s="1"/>
  <c r="BS1055" i="21" s="1"/>
  <c r="BS1056" i="21" s="1"/>
  <c r="BS1057" i="21" s="1"/>
  <c r="BS1058" i="21" s="1"/>
  <c r="BS1059" i="21" s="1"/>
  <c r="BS1060" i="21" s="1"/>
  <c r="BS1061" i="21" s="1"/>
  <c r="BS1062" i="21" s="1"/>
  <c r="BS1063" i="21" s="1"/>
  <c r="BS1064" i="21" s="1"/>
  <c r="BS1065" i="21" s="1"/>
  <c r="BS1066" i="21" s="1"/>
  <c r="BS1067" i="21" s="1"/>
  <c r="BS1068" i="21" s="1"/>
  <c r="BS1069" i="21" s="1"/>
  <c r="BS1070" i="21" s="1"/>
  <c r="BS1071" i="21" s="1"/>
  <c r="BS1072" i="21" s="1"/>
  <c r="BS1073" i="21" s="1"/>
  <c r="BS1074" i="21" s="1"/>
  <c r="BS1075" i="21" s="1"/>
  <c r="BS1076" i="21" s="1"/>
  <c r="BS1077" i="21" s="1"/>
  <c r="BS1078" i="21" s="1"/>
  <c r="BS1079" i="21" s="1"/>
  <c r="BS1080" i="21" s="1"/>
  <c r="BS1081" i="21" s="1"/>
  <c r="BS1082" i="21" s="1"/>
  <c r="BS1083" i="21" s="1"/>
  <c r="BS1084" i="21" s="1"/>
  <c r="BS1085" i="21" s="1"/>
  <c r="BS1086" i="21" s="1"/>
  <c r="BS1087" i="21" s="1"/>
  <c r="BS1088" i="21" s="1"/>
  <c r="BS1089" i="21" s="1"/>
  <c r="BS1090" i="21" s="1"/>
  <c r="BS1091" i="21" s="1"/>
  <c r="BS1092" i="21" s="1"/>
  <c r="BS1093" i="21" s="1"/>
  <c r="BS1094" i="21" s="1"/>
  <c r="BS1095" i="21" s="1"/>
  <c r="BS1096" i="21" s="1"/>
  <c r="BS1097" i="21" s="1"/>
  <c r="BS1098" i="21" s="1"/>
  <c r="BS1099" i="21" s="1"/>
  <c r="BS1100" i="21" s="1"/>
  <c r="BS1101" i="21" s="1"/>
  <c r="BS1102" i="21" s="1"/>
  <c r="BS1103" i="21" s="1"/>
  <c r="BS1104" i="21" s="1"/>
  <c r="BS1105" i="21" s="1"/>
  <c r="BS1106" i="21" s="1"/>
  <c r="BS1107" i="21" s="1"/>
  <c r="BS1108" i="21" s="1"/>
  <c r="BS1109" i="21" s="1"/>
  <c r="BS1110" i="21" s="1"/>
  <c r="BS1111" i="21" s="1"/>
  <c r="BS1112" i="21" s="1"/>
  <c r="BS1113" i="21" s="1"/>
  <c r="BS1114" i="21" s="1"/>
  <c r="BS1115" i="21" s="1"/>
  <c r="BS1116" i="21" s="1"/>
  <c r="BS1117" i="21" s="1"/>
  <c r="BS1118" i="21" s="1"/>
  <c r="BS1119" i="21" s="1"/>
  <c r="BS1120" i="21" s="1"/>
  <c r="BS1121" i="21" s="1"/>
  <c r="BS1122" i="21" s="1"/>
  <c r="BS1123" i="21" s="1"/>
  <c r="BS1124" i="21" s="1"/>
  <c r="BS1125" i="21" s="1"/>
  <c r="BS1126" i="21" s="1"/>
  <c r="BS1127" i="21" s="1"/>
  <c r="BS1128" i="21" s="1"/>
  <c r="BS1129" i="21" s="1"/>
  <c r="BS1130" i="21" s="1"/>
  <c r="BS1131" i="21" s="1"/>
  <c r="BS1132" i="21" s="1"/>
  <c r="BS1133" i="21" s="1"/>
  <c r="BS1134" i="21" s="1"/>
  <c r="BS1135" i="21" s="1"/>
  <c r="BS1136" i="21" s="1"/>
  <c r="BS1137" i="21" s="1"/>
  <c r="BS1138" i="21" s="1"/>
  <c r="BS1139" i="21" s="1"/>
  <c r="BS1140" i="21" s="1"/>
  <c r="BS1141" i="21" s="1"/>
  <c r="BS1142" i="21" s="1"/>
  <c r="BS1143" i="21" s="1"/>
  <c r="BS1144" i="21" s="1"/>
  <c r="BS1145" i="21" s="1"/>
  <c r="BS1146" i="21" s="1"/>
  <c r="BS1147" i="21" s="1"/>
  <c r="BS1148" i="21" s="1"/>
  <c r="BS1149" i="21" s="1"/>
  <c r="BS1150" i="21" s="1"/>
  <c r="BS1151" i="21" s="1"/>
  <c r="BS1152" i="21" s="1"/>
  <c r="BS1153" i="21" s="1"/>
  <c r="BS1154" i="21" s="1"/>
  <c r="BS1155" i="21" s="1"/>
  <c r="BS1156" i="21" s="1"/>
  <c r="BS1157" i="21" s="1"/>
  <c r="BS1158" i="21" s="1"/>
  <c r="BS1159" i="21" s="1"/>
  <c r="BS1160" i="21" s="1"/>
  <c r="BS1161" i="21" s="1"/>
  <c r="BS1162" i="21" s="1"/>
  <c r="BS1163" i="21" s="1"/>
  <c r="BS1164" i="21" s="1"/>
  <c r="BS1165" i="21" s="1"/>
  <c r="BS1166" i="21" s="1"/>
  <c r="BS1167" i="21" s="1"/>
  <c r="BS1168" i="21" s="1"/>
  <c r="BS1169" i="21" s="1"/>
  <c r="BS1170" i="21" s="1"/>
  <c r="BS1171" i="21" s="1"/>
  <c r="BS1172" i="21" s="1"/>
  <c r="BS1173" i="21" s="1"/>
  <c r="BS1174" i="21" s="1"/>
  <c r="BS1175" i="21" s="1"/>
  <c r="BS1176" i="21" s="1"/>
  <c r="BS1177" i="21" s="1"/>
  <c r="BS1178" i="21" s="1"/>
  <c r="BS1179" i="21" s="1"/>
  <c r="BS1180" i="21" s="1"/>
  <c r="BS1181" i="21" s="1"/>
  <c r="BS1182" i="21" s="1"/>
  <c r="BS1183" i="21" s="1"/>
  <c r="BS1184" i="21" s="1"/>
  <c r="BS1185" i="21" s="1"/>
  <c r="BS1186" i="21" s="1"/>
  <c r="BS1187" i="21" s="1"/>
  <c r="BS1188" i="21" s="1"/>
  <c r="BS1189" i="21" s="1"/>
  <c r="BS1190" i="21" s="1"/>
  <c r="BS1191" i="21" s="1"/>
  <c r="BS1192" i="21" s="1"/>
  <c r="BS1193" i="21" s="1"/>
  <c r="BS1194" i="21" s="1"/>
  <c r="BS1195" i="21" s="1"/>
  <c r="BS1196" i="21" s="1"/>
  <c r="BS1197" i="21" s="1"/>
  <c r="BS1198" i="21" s="1"/>
  <c r="BS1199" i="21" s="1"/>
  <c r="BS1200" i="21" s="1"/>
  <c r="BS1201" i="21" s="1"/>
  <c r="BS1202" i="21" s="1"/>
  <c r="BS1203" i="21" s="1"/>
  <c r="BS1204" i="21" s="1"/>
  <c r="BS1205" i="21" s="1"/>
  <c r="BS1206" i="21" s="1"/>
  <c r="BS1207" i="21" s="1"/>
  <c r="BS1208" i="21" s="1"/>
  <c r="BS1209" i="21" s="1"/>
  <c r="BS1210" i="21" s="1"/>
  <c r="BS1211" i="21" s="1"/>
  <c r="BS1212" i="21" s="1"/>
  <c r="BS1213" i="21" s="1"/>
  <c r="BS1214" i="21" s="1"/>
  <c r="BS1215" i="21" s="1"/>
  <c r="BS1216" i="21" s="1"/>
  <c r="BS1217" i="21" s="1"/>
  <c r="BS1218" i="21" s="1"/>
  <c r="BS1219" i="21" s="1"/>
  <c r="BS1220" i="21" s="1"/>
  <c r="BS1221" i="21" s="1"/>
  <c r="BS1222" i="21" s="1"/>
  <c r="BS1223" i="21" s="1"/>
  <c r="BS1224" i="21" s="1"/>
  <c r="BS1225" i="21" s="1"/>
  <c r="BS1226" i="21" s="1"/>
  <c r="BS1227" i="21" s="1"/>
  <c r="BS1228" i="21" s="1"/>
  <c r="BS1229" i="21" s="1"/>
  <c r="BS1230" i="21" s="1"/>
  <c r="BS1231" i="21" s="1"/>
  <c r="BS1232" i="21" s="1"/>
  <c r="BS1233" i="21" s="1"/>
  <c r="BS1234" i="21" s="1"/>
  <c r="BS1235" i="21" s="1"/>
  <c r="BS1236" i="21" s="1"/>
  <c r="BS1237" i="21" s="1"/>
  <c r="BS1238" i="21" s="1"/>
  <c r="BS1239" i="21" s="1"/>
  <c r="BS1240" i="21" s="1"/>
  <c r="BS1241" i="21" s="1"/>
  <c r="BS1242" i="21" s="1"/>
  <c r="BS1243" i="21" s="1"/>
  <c r="BS1244" i="21" s="1"/>
  <c r="BS1245" i="21" s="1"/>
  <c r="BS1246" i="21" s="1"/>
  <c r="BS1247" i="21" s="1"/>
  <c r="BS1248" i="21" s="1"/>
  <c r="BS1249" i="21" s="1"/>
  <c r="BS1250" i="21" s="1"/>
  <c r="BS1251" i="21" s="1"/>
  <c r="BS1252" i="21" s="1"/>
  <c r="BS1253" i="21" s="1"/>
  <c r="BS1254" i="21" s="1"/>
  <c r="BS1255" i="21" s="1"/>
  <c r="BS1256" i="21" s="1"/>
  <c r="BS1257" i="21" s="1"/>
  <c r="BS1258" i="21" s="1"/>
  <c r="BS1259" i="21" s="1"/>
  <c r="BS1260" i="21" s="1"/>
  <c r="BS1261" i="21" s="1"/>
  <c r="BS1262" i="21" s="1"/>
  <c r="BS1263" i="21" s="1"/>
  <c r="BS1264" i="21" s="1"/>
  <c r="BS1265" i="21" s="1"/>
  <c r="BS1266" i="21" s="1"/>
  <c r="BS1267" i="21" s="1"/>
  <c r="BS1268" i="21" s="1"/>
  <c r="BS1269" i="21" s="1"/>
  <c r="BS1270" i="21" s="1"/>
  <c r="BS1271" i="21" s="1"/>
  <c r="BS1272" i="21" s="1"/>
  <c r="BS1273" i="21" s="1"/>
  <c r="BS1274" i="21" s="1"/>
  <c r="BS1275" i="21" s="1"/>
  <c r="BS1276" i="21" s="1"/>
  <c r="BS1277" i="21" s="1"/>
  <c r="BS1278" i="21" s="1"/>
  <c r="BS1279" i="21" s="1"/>
  <c r="BS1280" i="21" s="1"/>
  <c r="BS1281" i="21" s="1"/>
  <c r="BS1282" i="21" s="1"/>
  <c r="BS1283" i="21" s="1"/>
  <c r="BS1284" i="21" s="1"/>
  <c r="BS1285" i="21" s="1"/>
  <c r="BS1286" i="21" s="1"/>
  <c r="BS1287" i="21" s="1"/>
  <c r="BS1288" i="21" s="1"/>
  <c r="BS1289" i="21" s="1"/>
  <c r="BS1290" i="21" s="1"/>
  <c r="BS1291" i="21" s="1"/>
  <c r="BS1292" i="21" s="1"/>
  <c r="BS1293" i="21" s="1"/>
  <c r="BS1294" i="21" s="1"/>
  <c r="BS1295" i="21" s="1"/>
  <c r="BS1296" i="21" s="1"/>
  <c r="BS1297" i="21" s="1"/>
  <c r="BS1298" i="21" s="1"/>
  <c r="BS1299" i="21" s="1"/>
  <c r="BS1300" i="21" s="1"/>
  <c r="BS1301" i="21" s="1"/>
  <c r="BS1302" i="21" s="1"/>
  <c r="BS1303" i="21" s="1"/>
  <c r="BS1304" i="21" s="1"/>
  <c r="BS1305" i="21" s="1"/>
  <c r="BS1306" i="21" s="1"/>
  <c r="BS1307" i="21" s="1"/>
  <c r="BS1308" i="21" s="1"/>
  <c r="BS1309" i="21" s="1"/>
  <c r="BS1310" i="21" s="1"/>
  <c r="BS1311" i="21" s="1"/>
  <c r="BS1312" i="21" s="1"/>
  <c r="BS1313" i="21" s="1"/>
  <c r="BS1314" i="21" s="1"/>
  <c r="BS1315" i="21" s="1"/>
  <c r="BS1316" i="21" s="1"/>
  <c r="BS1317" i="21" s="1"/>
  <c r="BS1318" i="21" s="1"/>
  <c r="BS1319" i="21" s="1"/>
  <c r="BS1320" i="21" s="1"/>
  <c r="BS1321" i="21" s="1"/>
  <c r="BS1322" i="21" s="1"/>
  <c r="BS1323" i="21" s="1"/>
  <c r="BS1324" i="21" s="1"/>
  <c r="BS1325" i="21" s="1"/>
  <c r="BS1326" i="21" s="1"/>
  <c r="BS1327" i="21" s="1"/>
  <c r="BS1328" i="21" s="1"/>
  <c r="BS1329" i="21" s="1"/>
  <c r="BS1330" i="21" s="1"/>
  <c r="BS1331" i="21" s="1"/>
  <c r="BS1332" i="21" s="1"/>
  <c r="BS1333" i="21" s="1"/>
  <c r="BS1334" i="21" s="1"/>
  <c r="BS1335" i="21" s="1"/>
  <c r="BS1336" i="21" s="1"/>
  <c r="BS1337" i="21" s="1"/>
  <c r="BS1338" i="21" s="1"/>
  <c r="BS1339" i="21" s="1"/>
  <c r="BS1340" i="21" s="1"/>
  <c r="BS1341" i="21" s="1"/>
  <c r="BS1342" i="21" s="1"/>
  <c r="BS1343" i="21" s="1"/>
  <c r="BS1344" i="21" s="1"/>
  <c r="BS1345" i="21" s="1"/>
  <c r="BS1346" i="21" s="1"/>
  <c r="BS1347" i="21" s="1"/>
  <c r="BS1348" i="21" s="1"/>
  <c r="BS1349" i="21" s="1"/>
  <c r="BS1350" i="21" s="1"/>
  <c r="BS1351" i="21" s="1"/>
  <c r="BS1352" i="21" s="1"/>
  <c r="BS1353" i="21" s="1"/>
  <c r="BS1354" i="21" s="1"/>
  <c r="BS1355" i="21" s="1"/>
  <c r="BS1356" i="21" s="1"/>
  <c r="BS1357" i="21" s="1"/>
  <c r="BS1358" i="21" s="1"/>
  <c r="BS1359" i="21" s="1"/>
  <c r="BS1360" i="21" s="1"/>
  <c r="BS1361" i="21" s="1"/>
  <c r="BS1362" i="21" s="1"/>
  <c r="BS1363" i="21" s="1"/>
  <c r="BS1364" i="21" s="1"/>
  <c r="BS1365" i="21" s="1"/>
  <c r="BS1366" i="21" s="1"/>
  <c r="BS1367" i="21" s="1"/>
  <c r="BS1368" i="21" s="1"/>
  <c r="BS1369" i="21" s="1"/>
  <c r="BS1370" i="21" s="1"/>
  <c r="BS1371" i="21" s="1"/>
  <c r="BS1372" i="21" s="1"/>
  <c r="BS1373" i="21" s="1"/>
  <c r="BS1374" i="21" s="1"/>
  <c r="BS1375" i="21" s="1"/>
  <c r="BS1376" i="21" s="1"/>
  <c r="BS1377" i="21" s="1"/>
  <c r="BS1378" i="21" s="1"/>
  <c r="BS1379" i="21" s="1"/>
  <c r="BS1380" i="21" s="1"/>
  <c r="BS1381" i="21" s="1"/>
  <c r="BS1382" i="21" s="1"/>
  <c r="BS1383" i="21" s="1"/>
  <c r="BS1384" i="21" s="1"/>
  <c r="BS1385" i="21" s="1"/>
  <c r="BS1386" i="21" s="1"/>
  <c r="BS1387" i="21" s="1"/>
  <c r="BS1388" i="21" s="1"/>
  <c r="BS1389" i="21" s="1"/>
  <c r="BS1390" i="21" s="1"/>
  <c r="BS1391" i="21" s="1"/>
  <c r="BS1392" i="21" s="1"/>
  <c r="BS1393" i="21" s="1"/>
  <c r="BS1394" i="21" s="1"/>
  <c r="BS1395" i="21" s="1"/>
  <c r="BS1396" i="21" s="1"/>
  <c r="BS1397" i="21" s="1"/>
  <c r="BS1398" i="21" s="1"/>
  <c r="BS1399" i="21" s="1"/>
  <c r="BS1400" i="21" s="1"/>
  <c r="BS1401" i="21" s="1"/>
  <c r="BS1402" i="21" s="1"/>
  <c r="BS1403" i="21" s="1"/>
  <c r="BS1404" i="21" s="1"/>
  <c r="BS1405" i="21" s="1"/>
  <c r="BS1406" i="21" s="1"/>
  <c r="BS1407" i="21" s="1"/>
  <c r="BS1408" i="21" s="1"/>
  <c r="BS1409" i="21" s="1"/>
  <c r="BS1410" i="21" s="1"/>
  <c r="BS1411" i="21" s="1"/>
  <c r="BS1412" i="21" s="1"/>
  <c r="BS1413" i="21" s="1"/>
  <c r="BS1414" i="21" s="1"/>
  <c r="BS1415" i="21" s="1"/>
  <c r="BS1416" i="21" s="1"/>
  <c r="BS1417" i="21" s="1"/>
  <c r="BS1418" i="21" s="1"/>
  <c r="BS1419" i="21" s="1"/>
  <c r="BS1420" i="21" s="1"/>
  <c r="BS1421" i="21" s="1"/>
  <c r="BS1422" i="21" s="1"/>
  <c r="BS1423" i="21" s="1"/>
  <c r="BS1424" i="21" s="1"/>
  <c r="BS1425" i="21" s="1"/>
  <c r="BS1426" i="21" s="1"/>
  <c r="BS1427" i="21" s="1"/>
  <c r="BS1428" i="21" s="1"/>
  <c r="BS1429" i="21" s="1"/>
  <c r="BS1430" i="21" s="1"/>
  <c r="BS1431" i="21" s="1"/>
  <c r="BS1432" i="21" s="1"/>
  <c r="BS1433" i="21" s="1"/>
  <c r="BS1434" i="21" s="1"/>
  <c r="BS1435" i="21" s="1"/>
  <c r="BS1436" i="21" s="1"/>
  <c r="BS1437" i="21" s="1"/>
  <c r="BS1438" i="21" s="1"/>
  <c r="BS1439" i="21" s="1"/>
  <c r="BS1440" i="21" s="1"/>
  <c r="BS1441" i="21" s="1"/>
  <c r="BS1442" i="21" s="1"/>
  <c r="BS1443" i="21" s="1"/>
  <c r="BS1444" i="21" s="1"/>
  <c r="BS1445" i="21" s="1"/>
  <c r="BS1446" i="21" s="1"/>
  <c r="BS1447" i="21" s="1"/>
  <c r="BS1448" i="21" s="1"/>
  <c r="BS1449" i="21" s="1"/>
  <c r="BS1450" i="21" s="1"/>
  <c r="BS1451" i="21" s="1"/>
  <c r="BS1452" i="21" s="1"/>
  <c r="BS1453" i="21" s="1"/>
  <c r="BS1454" i="21" s="1"/>
  <c r="BS1455" i="21" s="1"/>
  <c r="BS1456" i="21" s="1"/>
  <c r="BS1457" i="21" s="1"/>
  <c r="BS1458" i="21" s="1"/>
  <c r="BS1459" i="21" s="1"/>
  <c r="BS1460" i="21" s="1"/>
  <c r="BS1461" i="21" s="1"/>
  <c r="BS1462" i="21" s="1"/>
  <c r="BS1463" i="21" s="1"/>
  <c r="BS1464" i="21" s="1"/>
  <c r="BS1465" i="21" s="1"/>
  <c r="BS1466" i="21" s="1"/>
  <c r="BS1467" i="21" s="1"/>
  <c r="BS1468" i="21" s="1"/>
  <c r="BS1469" i="21" s="1"/>
  <c r="BS1470" i="21" s="1"/>
  <c r="BS1471" i="21" s="1"/>
  <c r="BS1472" i="21" s="1"/>
  <c r="BS1473" i="21" s="1"/>
  <c r="BS1474" i="21" s="1"/>
  <c r="BS1475" i="21" s="1"/>
  <c r="BS1476" i="21" s="1"/>
  <c r="BS1477" i="21" s="1"/>
  <c r="BS1478" i="21" s="1"/>
  <c r="BS1479" i="21" s="1"/>
  <c r="BS1480" i="21" s="1"/>
  <c r="BS1481" i="21" s="1"/>
  <c r="BS1482" i="21" s="1"/>
  <c r="BS1483" i="21" s="1"/>
  <c r="BS1484" i="21" s="1"/>
  <c r="BS1485" i="21" s="1"/>
  <c r="BS1486" i="21" s="1"/>
  <c r="BS1487" i="21" s="1"/>
  <c r="BS1488" i="21" s="1"/>
  <c r="BS1489" i="21" s="1"/>
  <c r="BS1490" i="21" s="1"/>
  <c r="BS1491" i="21" s="1"/>
  <c r="BS1492" i="21" s="1"/>
  <c r="BS1493" i="21" s="1"/>
  <c r="BS1494" i="21" s="1"/>
  <c r="BS1495" i="21" s="1"/>
  <c r="BS1496" i="21" s="1"/>
  <c r="BS1497" i="21" s="1"/>
  <c r="BS1498" i="21" s="1"/>
  <c r="BS1499" i="21" s="1"/>
  <c r="BS1500" i="21" s="1"/>
  <c r="BS1501" i="21" s="1"/>
  <c r="BS1502" i="21" s="1"/>
  <c r="BS1503" i="21" s="1"/>
  <c r="BS1504" i="21" s="1"/>
  <c r="BS1505" i="21" s="1"/>
  <c r="BS1506" i="21" s="1"/>
  <c r="BS1507" i="21" s="1"/>
  <c r="BS1508" i="21" s="1"/>
  <c r="BS1509" i="21" s="1"/>
  <c r="BS1510" i="21" s="1"/>
  <c r="BS1511" i="21" s="1"/>
  <c r="BS1512" i="21" s="1"/>
  <c r="BS1513" i="21" s="1"/>
  <c r="Y23" i="20"/>
  <c r="K23" i="21"/>
  <c r="BA46" i="21"/>
  <c r="BU46" i="21"/>
  <c r="AO46" i="21"/>
  <c r="BO47" i="21" s="1"/>
  <c r="BO48" i="21" s="1"/>
  <c r="BO49" i="21" s="1"/>
  <c r="BO50" i="21" s="1"/>
  <c r="BO51" i="21" s="1"/>
  <c r="BO52" i="21" s="1"/>
  <c r="BO53" i="21" s="1"/>
  <c r="BO54" i="21" s="1"/>
  <c r="BO55" i="21" s="1"/>
  <c r="BO56" i="21" s="1"/>
  <c r="BO57" i="21" s="1"/>
  <c r="BO58" i="21" s="1"/>
  <c r="BO59" i="21" s="1"/>
  <c r="BO60" i="21" s="1"/>
  <c r="BO61" i="21" s="1"/>
  <c r="BO62" i="21" s="1"/>
  <c r="BO63" i="21" s="1"/>
  <c r="BO64" i="21" s="1"/>
  <c r="BO65" i="21" s="1"/>
  <c r="BO66" i="21" s="1"/>
  <c r="BO67" i="21" s="1"/>
  <c r="BO68" i="21" s="1"/>
  <c r="BO69" i="21" s="1"/>
  <c r="BO70" i="21" s="1"/>
  <c r="BO71" i="21" s="1"/>
  <c r="BO72" i="21" s="1"/>
  <c r="BO73" i="21" s="1"/>
  <c r="BO74" i="21" s="1"/>
  <c r="BO75" i="21" s="1"/>
  <c r="BO76" i="21" s="1"/>
  <c r="BO77" i="21" s="1"/>
  <c r="BO78" i="21" s="1"/>
  <c r="BO79" i="21" s="1"/>
  <c r="BO80" i="21" s="1"/>
  <c r="BO81" i="21" s="1"/>
  <c r="BO82" i="21" s="1"/>
  <c r="BO83" i="21" s="1"/>
  <c r="BO84" i="21" s="1"/>
  <c r="BO85" i="21" s="1"/>
  <c r="BO86" i="21" s="1"/>
  <c r="BO87" i="21" s="1"/>
  <c r="BO88" i="21" s="1"/>
  <c r="BO89" i="21" s="1"/>
  <c r="BO90" i="21" s="1"/>
  <c r="BO91" i="21" s="1"/>
  <c r="BO92" i="21" s="1"/>
  <c r="BO93" i="21" s="1"/>
  <c r="BO94" i="21" s="1"/>
  <c r="BO95" i="21" s="1"/>
  <c r="BO96" i="21" s="1"/>
  <c r="BO97" i="21" s="1"/>
  <c r="BO98" i="21" s="1"/>
  <c r="BO99" i="21" s="1"/>
  <c r="BO100" i="21" s="1"/>
  <c r="BO101" i="21" s="1"/>
  <c r="BO102" i="21" s="1"/>
  <c r="BO103" i="21" s="1"/>
  <c r="BO104" i="21" s="1"/>
  <c r="BO105" i="21" s="1"/>
  <c r="BO106" i="21" s="1"/>
  <c r="BO107" i="21" s="1"/>
  <c r="BO108" i="21" s="1"/>
  <c r="BO109" i="21" s="1"/>
  <c r="BO110" i="21" s="1"/>
  <c r="BO111" i="21" s="1"/>
  <c r="BO112" i="21" s="1"/>
  <c r="BO113" i="21" s="1"/>
  <c r="BO114" i="21" s="1"/>
  <c r="BO115" i="21" s="1"/>
  <c r="BO116" i="21" s="1"/>
  <c r="BO117" i="21" s="1"/>
  <c r="BO118" i="21" s="1"/>
  <c r="BO119" i="21" s="1"/>
  <c r="BO120" i="21" s="1"/>
  <c r="BO121" i="21" s="1"/>
  <c r="BO122" i="21" s="1"/>
  <c r="BO123" i="21" s="1"/>
  <c r="BO124" i="21" s="1"/>
  <c r="BO125" i="21" s="1"/>
  <c r="BO126" i="21" s="1"/>
  <c r="BO127" i="21" s="1"/>
  <c r="BO128" i="21" s="1"/>
  <c r="BO129" i="21" s="1"/>
  <c r="BO130" i="21" s="1"/>
  <c r="BO131" i="21" s="1"/>
  <c r="BO132" i="21" s="1"/>
  <c r="BO133" i="21" s="1"/>
  <c r="BO134" i="21" s="1"/>
  <c r="BO135" i="21" s="1"/>
  <c r="BO136" i="21" s="1"/>
  <c r="BO137" i="21" s="1"/>
  <c r="BO138" i="21" s="1"/>
  <c r="BO139" i="21" s="1"/>
  <c r="BO140" i="21" s="1"/>
  <c r="BO141" i="21" s="1"/>
  <c r="BO142" i="21" s="1"/>
  <c r="BO143" i="21" s="1"/>
  <c r="BO144" i="21" s="1"/>
  <c r="BO145" i="21" s="1"/>
  <c r="BO146" i="21" s="1"/>
  <c r="BO147" i="21" s="1"/>
  <c r="BO148" i="21" s="1"/>
  <c r="BO149" i="21" s="1"/>
  <c r="BO150" i="21" s="1"/>
  <c r="BO151" i="21" s="1"/>
  <c r="BO152" i="21" s="1"/>
  <c r="BO153" i="21" s="1"/>
  <c r="BO154" i="21" s="1"/>
  <c r="BO155" i="21" s="1"/>
  <c r="BO156" i="21" s="1"/>
  <c r="BO157" i="21" s="1"/>
  <c r="BO158" i="21" s="1"/>
  <c r="BO159" i="21" s="1"/>
  <c r="BO160" i="21" s="1"/>
  <c r="BO161" i="21" s="1"/>
  <c r="BO162" i="21" s="1"/>
  <c r="BO163" i="21" s="1"/>
  <c r="BO164" i="21" s="1"/>
  <c r="BO165" i="21" s="1"/>
  <c r="BO166" i="21" s="1"/>
  <c r="BO167" i="21" s="1"/>
  <c r="BO168" i="21" s="1"/>
  <c r="BO169" i="21" s="1"/>
  <c r="BO170" i="21" s="1"/>
  <c r="BO171" i="21" s="1"/>
  <c r="BO172" i="21" s="1"/>
  <c r="BO173" i="21" s="1"/>
  <c r="BO174" i="21" s="1"/>
  <c r="BO175" i="21" s="1"/>
  <c r="BO176" i="21" s="1"/>
  <c r="BO177" i="21" s="1"/>
  <c r="BO178" i="21" s="1"/>
  <c r="BO179" i="21" s="1"/>
  <c r="BO180" i="21" s="1"/>
  <c r="BO181" i="21" s="1"/>
  <c r="BO182" i="21" s="1"/>
  <c r="BO183" i="21" s="1"/>
  <c r="BO184" i="21" s="1"/>
  <c r="BO185" i="21" s="1"/>
  <c r="BO186" i="21" s="1"/>
  <c r="BO187" i="21" s="1"/>
  <c r="BO188" i="21" s="1"/>
  <c r="BO189" i="21" s="1"/>
  <c r="BO190" i="21" s="1"/>
  <c r="BO191" i="21" s="1"/>
  <c r="BO192" i="21" s="1"/>
  <c r="BO193" i="21" s="1"/>
  <c r="BO194" i="21" s="1"/>
  <c r="BO195" i="21" s="1"/>
  <c r="BO196" i="21" s="1"/>
  <c r="BO197" i="21" s="1"/>
  <c r="BO198" i="21" s="1"/>
  <c r="BO199" i="21" s="1"/>
  <c r="BO200" i="21" s="1"/>
  <c r="BO201" i="21" s="1"/>
  <c r="BO202" i="21" s="1"/>
  <c r="BO203" i="21" s="1"/>
  <c r="BO204" i="21" s="1"/>
  <c r="BO205" i="21" s="1"/>
  <c r="BO206" i="21" s="1"/>
  <c r="BO207" i="21" s="1"/>
  <c r="BO208" i="21" s="1"/>
  <c r="BO209" i="21" s="1"/>
  <c r="BO210" i="21" s="1"/>
  <c r="BO211" i="21" s="1"/>
  <c r="BO212" i="21" s="1"/>
  <c r="BO213" i="21" s="1"/>
  <c r="BO214" i="21" s="1"/>
  <c r="BO215" i="21" s="1"/>
  <c r="BO216" i="21" s="1"/>
  <c r="BO217" i="21" s="1"/>
  <c r="BO218" i="21" s="1"/>
  <c r="BO219" i="21" s="1"/>
  <c r="BO220" i="21" s="1"/>
  <c r="BO221" i="21" s="1"/>
  <c r="BO222" i="21" s="1"/>
  <c r="BO223" i="21" s="1"/>
  <c r="BO224" i="21" s="1"/>
  <c r="BO225" i="21" s="1"/>
  <c r="BO226" i="21" s="1"/>
  <c r="BO227" i="21" s="1"/>
  <c r="BO228" i="21" s="1"/>
  <c r="BO229" i="21" s="1"/>
  <c r="BO230" i="21" s="1"/>
  <c r="BO231" i="21" s="1"/>
  <c r="BO232" i="21" s="1"/>
  <c r="BO233" i="21" s="1"/>
  <c r="BO234" i="21" s="1"/>
  <c r="BO235" i="21" s="1"/>
  <c r="BO236" i="21" s="1"/>
  <c r="BO237" i="21" s="1"/>
  <c r="BO238" i="21" s="1"/>
  <c r="BO239" i="21" s="1"/>
  <c r="BO240" i="21" s="1"/>
  <c r="BO241" i="21" s="1"/>
  <c r="BO242" i="21" s="1"/>
  <c r="BO243" i="21" s="1"/>
  <c r="BO244" i="21" s="1"/>
  <c r="BO245" i="21" s="1"/>
  <c r="BO246" i="21" s="1"/>
  <c r="BO247" i="21" s="1"/>
  <c r="BO248" i="21" s="1"/>
  <c r="BO249" i="21" s="1"/>
  <c r="BO250" i="21" s="1"/>
  <c r="BO251" i="21" s="1"/>
  <c r="BO252" i="21" s="1"/>
  <c r="BO253" i="21" s="1"/>
  <c r="BO254" i="21" s="1"/>
  <c r="BO255" i="21" s="1"/>
  <c r="BO256" i="21" s="1"/>
  <c r="BO257" i="21" s="1"/>
  <c r="BO258" i="21" s="1"/>
  <c r="BO259" i="21" s="1"/>
  <c r="BO260" i="21" s="1"/>
  <c r="BO261" i="21" s="1"/>
  <c r="BO262" i="21" s="1"/>
  <c r="BO263" i="21" s="1"/>
  <c r="BO264" i="21" s="1"/>
  <c r="BO265" i="21" s="1"/>
  <c r="BO266" i="21" s="1"/>
  <c r="BO267" i="21" s="1"/>
  <c r="BO268" i="21" s="1"/>
  <c r="BO269" i="21" s="1"/>
  <c r="BO270" i="21" s="1"/>
  <c r="BO271" i="21" s="1"/>
  <c r="BO272" i="21" s="1"/>
  <c r="BO273" i="21" s="1"/>
  <c r="BO274" i="21" s="1"/>
  <c r="BO275" i="21" s="1"/>
  <c r="BO276" i="21" s="1"/>
  <c r="BO277" i="21" s="1"/>
  <c r="BO278" i="21" s="1"/>
  <c r="BO279" i="21" s="1"/>
  <c r="BO280" i="21" s="1"/>
  <c r="BO281" i="21" s="1"/>
  <c r="BO282" i="21" s="1"/>
  <c r="BO283" i="21" s="1"/>
  <c r="BO284" i="21" s="1"/>
  <c r="BO285" i="21" s="1"/>
  <c r="BO286" i="21" s="1"/>
  <c r="BO287" i="21" s="1"/>
  <c r="BO288" i="21" s="1"/>
  <c r="BO289" i="21" s="1"/>
  <c r="BO290" i="21" s="1"/>
  <c r="BO291" i="21" s="1"/>
  <c r="BO292" i="21" s="1"/>
  <c r="BO293" i="21" s="1"/>
  <c r="BO294" i="21" s="1"/>
  <c r="BO295" i="21" s="1"/>
  <c r="BO296" i="21" s="1"/>
  <c r="BO297" i="21" s="1"/>
  <c r="BO298" i="21" s="1"/>
  <c r="BO299" i="21" s="1"/>
  <c r="BO300" i="21" s="1"/>
  <c r="BO301" i="21" s="1"/>
  <c r="BO302" i="21" s="1"/>
  <c r="BO303" i="21" s="1"/>
  <c r="BO304" i="21" s="1"/>
  <c r="BO305" i="21" s="1"/>
  <c r="BO306" i="21" s="1"/>
  <c r="BO307" i="21" s="1"/>
  <c r="BO308" i="21" s="1"/>
  <c r="BO309" i="21" s="1"/>
  <c r="BO310" i="21" s="1"/>
  <c r="BO311" i="21" s="1"/>
  <c r="BO312" i="21" s="1"/>
  <c r="BO313" i="21" s="1"/>
  <c r="BO314" i="21" s="1"/>
  <c r="BO315" i="21" s="1"/>
  <c r="BO316" i="21" s="1"/>
  <c r="BO317" i="21" s="1"/>
  <c r="BO318" i="21" s="1"/>
  <c r="BO319" i="21" s="1"/>
  <c r="BO320" i="21" s="1"/>
  <c r="BO321" i="21" s="1"/>
  <c r="BO322" i="21" s="1"/>
  <c r="BO323" i="21" s="1"/>
  <c r="BO324" i="21" s="1"/>
  <c r="BO325" i="21" s="1"/>
  <c r="BO326" i="21" s="1"/>
  <c r="BO327" i="21" s="1"/>
  <c r="BO328" i="21" s="1"/>
  <c r="BO329" i="21" s="1"/>
  <c r="BO330" i="21" s="1"/>
  <c r="BO331" i="21" s="1"/>
  <c r="BO332" i="21" s="1"/>
  <c r="BO333" i="21" s="1"/>
  <c r="BO334" i="21" s="1"/>
  <c r="BO335" i="21" s="1"/>
  <c r="BO336" i="21" s="1"/>
  <c r="BO337" i="21" s="1"/>
  <c r="BO338" i="21" s="1"/>
  <c r="BO339" i="21" s="1"/>
  <c r="BO340" i="21" s="1"/>
  <c r="BO341" i="21" s="1"/>
  <c r="BO342" i="21" s="1"/>
  <c r="BO343" i="21" s="1"/>
  <c r="BO344" i="21" s="1"/>
  <c r="BO345" i="21" s="1"/>
  <c r="BO346" i="21" s="1"/>
  <c r="BO347" i="21" s="1"/>
  <c r="BO348" i="21" s="1"/>
  <c r="BO349" i="21" s="1"/>
  <c r="BO350" i="21" s="1"/>
  <c r="BO351" i="21" s="1"/>
  <c r="BO352" i="21" s="1"/>
  <c r="BO353" i="21" s="1"/>
  <c r="BO354" i="21" s="1"/>
  <c r="BO355" i="21" s="1"/>
  <c r="BO356" i="21" s="1"/>
  <c r="BO357" i="21" s="1"/>
  <c r="BO358" i="21" s="1"/>
  <c r="BO359" i="21" s="1"/>
  <c r="BO360" i="21" s="1"/>
  <c r="BO361" i="21" s="1"/>
  <c r="BO362" i="21" s="1"/>
  <c r="BO363" i="21" s="1"/>
  <c r="BO364" i="21" s="1"/>
  <c r="BO365" i="21" s="1"/>
  <c r="BO366" i="21" s="1"/>
  <c r="BO367" i="21" s="1"/>
  <c r="BO368" i="21" s="1"/>
  <c r="BO369" i="21" s="1"/>
  <c r="BO370" i="21" s="1"/>
  <c r="BO371" i="21" s="1"/>
  <c r="BO372" i="21" s="1"/>
  <c r="BO373" i="21" s="1"/>
  <c r="BO374" i="21" s="1"/>
  <c r="BO375" i="21" s="1"/>
  <c r="BO376" i="21" s="1"/>
  <c r="BO377" i="21" s="1"/>
  <c r="BO378" i="21" s="1"/>
  <c r="BO379" i="21" s="1"/>
  <c r="BO380" i="21" s="1"/>
  <c r="BO381" i="21" s="1"/>
  <c r="BO382" i="21" s="1"/>
  <c r="BO383" i="21" s="1"/>
  <c r="BO384" i="21" s="1"/>
  <c r="BO385" i="21" s="1"/>
  <c r="BO386" i="21" s="1"/>
  <c r="BO387" i="21" s="1"/>
  <c r="BO388" i="21" s="1"/>
  <c r="BO389" i="21" s="1"/>
  <c r="BO390" i="21" s="1"/>
  <c r="BO391" i="21" s="1"/>
  <c r="BO392" i="21" s="1"/>
  <c r="BO393" i="21" s="1"/>
  <c r="BO394" i="21" s="1"/>
  <c r="BO395" i="21" s="1"/>
  <c r="BO396" i="21" s="1"/>
  <c r="BO397" i="21" s="1"/>
  <c r="BO398" i="21" s="1"/>
  <c r="BO399" i="21" s="1"/>
  <c r="BO400" i="21" s="1"/>
  <c r="BO401" i="21" s="1"/>
  <c r="BO402" i="21" s="1"/>
  <c r="BO403" i="21" s="1"/>
  <c r="BO404" i="21" s="1"/>
  <c r="BO405" i="21" s="1"/>
  <c r="BO406" i="21" s="1"/>
  <c r="BO407" i="21" s="1"/>
  <c r="BO408" i="21" s="1"/>
  <c r="BO409" i="21" s="1"/>
  <c r="BO410" i="21" s="1"/>
  <c r="BO411" i="21" s="1"/>
  <c r="BO412" i="21" s="1"/>
  <c r="BO413" i="21" s="1"/>
  <c r="BO414" i="21" s="1"/>
  <c r="BO415" i="21" s="1"/>
  <c r="BO416" i="21" s="1"/>
  <c r="BO417" i="21" s="1"/>
  <c r="BO418" i="21" s="1"/>
  <c r="BO419" i="21" s="1"/>
  <c r="BO420" i="21" s="1"/>
  <c r="BO421" i="21" s="1"/>
  <c r="BO422" i="21" s="1"/>
  <c r="BO423" i="21" s="1"/>
  <c r="BO424" i="21" s="1"/>
  <c r="BO425" i="21" s="1"/>
  <c r="BO426" i="21" s="1"/>
  <c r="BO427" i="21" s="1"/>
  <c r="BO428" i="21" s="1"/>
  <c r="BO429" i="21" s="1"/>
  <c r="BO430" i="21" s="1"/>
  <c r="BO431" i="21" s="1"/>
  <c r="BO432" i="21" s="1"/>
  <c r="BO433" i="21" s="1"/>
  <c r="BO434" i="21" s="1"/>
  <c r="BO435" i="21" s="1"/>
  <c r="BO436" i="21" s="1"/>
  <c r="BO437" i="21" s="1"/>
  <c r="BO438" i="21" s="1"/>
  <c r="BO439" i="21" s="1"/>
  <c r="BO440" i="21" s="1"/>
  <c r="BO441" i="21" s="1"/>
  <c r="BO442" i="21" s="1"/>
  <c r="BO443" i="21" s="1"/>
  <c r="BO444" i="21" s="1"/>
  <c r="BO445" i="21" s="1"/>
  <c r="BO446" i="21" s="1"/>
  <c r="BO447" i="21" s="1"/>
  <c r="BO448" i="21" s="1"/>
  <c r="BO449" i="21" s="1"/>
  <c r="BO450" i="21" s="1"/>
  <c r="BO451" i="21" s="1"/>
  <c r="BO452" i="21" s="1"/>
  <c r="BO453" i="21" s="1"/>
  <c r="BO454" i="21" s="1"/>
  <c r="BO455" i="21" s="1"/>
  <c r="BO456" i="21" s="1"/>
  <c r="BO457" i="21" s="1"/>
  <c r="BO458" i="21" s="1"/>
  <c r="BO459" i="21" s="1"/>
  <c r="BO460" i="21" s="1"/>
  <c r="BO461" i="21" s="1"/>
  <c r="BO462" i="21" s="1"/>
  <c r="BO463" i="21" s="1"/>
  <c r="BO464" i="21" s="1"/>
  <c r="BO465" i="21" s="1"/>
  <c r="BO466" i="21" s="1"/>
  <c r="BO467" i="21" s="1"/>
  <c r="BO468" i="21" s="1"/>
  <c r="BO469" i="21" s="1"/>
  <c r="BO470" i="21" s="1"/>
  <c r="BO471" i="21" s="1"/>
  <c r="BO472" i="21" s="1"/>
  <c r="BO473" i="21" s="1"/>
  <c r="BO474" i="21" s="1"/>
  <c r="BO475" i="21" s="1"/>
  <c r="BO476" i="21" s="1"/>
  <c r="BO477" i="21" s="1"/>
  <c r="BO478" i="21" s="1"/>
  <c r="BO479" i="21" s="1"/>
  <c r="BO480" i="21" s="1"/>
  <c r="BO481" i="21" s="1"/>
  <c r="BO482" i="21" s="1"/>
  <c r="BO483" i="21" s="1"/>
  <c r="BO484" i="21" s="1"/>
  <c r="BO485" i="21" s="1"/>
  <c r="BO486" i="21" s="1"/>
  <c r="BO487" i="21" s="1"/>
  <c r="BO488" i="21" s="1"/>
  <c r="BO489" i="21" s="1"/>
  <c r="BO490" i="21" s="1"/>
  <c r="BO491" i="21" s="1"/>
  <c r="BO492" i="21" s="1"/>
  <c r="BO493" i="21" s="1"/>
  <c r="BO494" i="21" s="1"/>
  <c r="BO495" i="21" s="1"/>
  <c r="BO496" i="21" s="1"/>
  <c r="BO497" i="21" s="1"/>
  <c r="BO498" i="21" s="1"/>
  <c r="BO499" i="21" s="1"/>
  <c r="BO500" i="21" s="1"/>
  <c r="BO501" i="21" s="1"/>
  <c r="BO502" i="21" s="1"/>
  <c r="BO503" i="21" s="1"/>
  <c r="BO504" i="21" s="1"/>
  <c r="BO505" i="21" s="1"/>
  <c r="BO506" i="21" s="1"/>
  <c r="BO507" i="21" s="1"/>
  <c r="BO508" i="21" s="1"/>
  <c r="BO509" i="21" s="1"/>
  <c r="BO510" i="21" s="1"/>
  <c r="BO511" i="21" s="1"/>
  <c r="BO512" i="21" s="1"/>
  <c r="BO513" i="21" s="1"/>
  <c r="BO514" i="21" s="1"/>
  <c r="BO515" i="21" s="1"/>
  <c r="BO516" i="21" s="1"/>
  <c r="BO517" i="21" s="1"/>
  <c r="BO518" i="21" s="1"/>
  <c r="BO519" i="21" s="1"/>
  <c r="BO520" i="21" s="1"/>
  <c r="BO521" i="21" s="1"/>
  <c r="BO522" i="21" s="1"/>
  <c r="BO523" i="21" s="1"/>
  <c r="BO524" i="21" s="1"/>
  <c r="BO525" i="21" s="1"/>
  <c r="BO526" i="21" s="1"/>
  <c r="BO527" i="21" s="1"/>
  <c r="BO528" i="21" s="1"/>
  <c r="BO529" i="21" s="1"/>
  <c r="BO530" i="21" s="1"/>
  <c r="BO531" i="21" s="1"/>
  <c r="BO532" i="21" s="1"/>
  <c r="BO533" i="21" s="1"/>
  <c r="BO534" i="21" s="1"/>
  <c r="BO535" i="21" s="1"/>
  <c r="BO536" i="21" s="1"/>
  <c r="BO537" i="21" s="1"/>
  <c r="BO538" i="21" s="1"/>
  <c r="BO539" i="21" s="1"/>
  <c r="BO540" i="21" s="1"/>
  <c r="BO541" i="21" s="1"/>
  <c r="BO542" i="21" s="1"/>
  <c r="BO543" i="21" s="1"/>
  <c r="BO544" i="21" s="1"/>
  <c r="BO545" i="21" s="1"/>
  <c r="BO546" i="21" s="1"/>
  <c r="BO547" i="21" s="1"/>
  <c r="BO548" i="21" s="1"/>
  <c r="BO549" i="21" s="1"/>
  <c r="BO550" i="21" s="1"/>
  <c r="BO551" i="21" s="1"/>
  <c r="BO552" i="21" s="1"/>
  <c r="BO553" i="21" s="1"/>
  <c r="BO554" i="21" s="1"/>
  <c r="BO555" i="21" s="1"/>
  <c r="BO556" i="21" s="1"/>
  <c r="BO557" i="21" s="1"/>
  <c r="BO558" i="21" s="1"/>
  <c r="BO559" i="21" s="1"/>
  <c r="BO560" i="21" s="1"/>
  <c r="BO561" i="21" s="1"/>
  <c r="BO562" i="21" s="1"/>
  <c r="BO563" i="21" s="1"/>
  <c r="BO564" i="21" s="1"/>
  <c r="BO565" i="21" s="1"/>
  <c r="BO566" i="21" s="1"/>
  <c r="BO567" i="21" s="1"/>
  <c r="BO568" i="21" s="1"/>
  <c r="BO569" i="21" s="1"/>
  <c r="BO570" i="21" s="1"/>
  <c r="BO571" i="21" s="1"/>
  <c r="BO572" i="21" s="1"/>
  <c r="BO573" i="21" s="1"/>
  <c r="BO574" i="21" s="1"/>
  <c r="BO575" i="21" s="1"/>
  <c r="BO576" i="21" s="1"/>
  <c r="BO577" i="21" s="1"/>
  <c r="BO578" i="21" s="1"/>
  <c r="BO579" i="21" s="1"/>
  <c r="BO580" i="21" s="1"/>
  <c r="BO581" i="21" s="1"/>
  <c r="BO582" i="21" s="1"/>
  <c r="BO583" i="21" s="1"/>
  <c r="BO584" i="21" s="1"/>
  <c r="BO585" i="21" s="1"/>
  <c r="BO586" i="21" s="1"/>
  <c r="BO587" i="21" s="1"/>
  <c r="BO588" i="21" s="1"/>
  <c r="BO589" i="21" s="1"/>
  <c r="BO590" i="21" s="1"/>
  <c r="BO591" i="21" s="1"/>
  <c r="BO592" i="21" s="1"/>
  <c r="BO593" i="21" s="1"/>
  <c r="BO594" i="21" s="1"/>
  <c r="BO595" i="21" s="1"/>
  <c r="BO596" i="21" s="1"/>
  <c r="BO597" i="21" s="1"/>
  <c r="BO598" i="21" s="1"/>
  <c r="BO599" i="21" s="1"/>
  <c r="BO600" i="21" s="1"/>
  <c r="BO601" i="21" s="1"/>
  <c r="BO602" i="21" s="1"/>
  <c r="BO603" i="21" s="1"/>
  <c r="BO604" i="21" s="1"/>
  <c r="BO605" i="21" s="1"/>
  <c r="BO606" i="21" s="1"/>
  <c r="BO607" i="21" s="1"/>
  <c r="BO608" i="21" s="1"/>
  <c r="BO609" i="21" s="1"/>
  <c r="BO610" i="21" s="1"/>
  <c r="BO611" i="21" s="1"/>
  <c r="BO612" i="21" s="1"/>
  <c r="BO613" i="21" s="1"/>
  <c r="BO614" i="21" s="1"/>
  <c r="BO615" i="21" s="1"/>
  <c r="BO616" i="21" s="1"/>
  <c r="BO617" i="21" s="1"/>
  <c r="BO618" i="21" s="1"/>
  <c r="BO619" i="21" s="1"/>
  <c r="BO620" i="21" s="1"/>
  <c r="BO621" i="21" s="1"/>
  <c r="BO622" i="21" s="1"/>
  <c r="BO623" i="21" s="1"/>
  <c r="BO624" i="21" s="1"/>
  <c r="BO625" i="21" s="1"/>
  <c r="BO626" i="21" s="1"/>
  <c r="BO627" i="21" s="1"/>
  <c r="BO628" i="21" s="1"/>
  <c r="BO629" i="21" s="1"/>
  <c r="BO630" i="21" s="1"/>
  <c r="BO631" i="21" s="1"/>
  <c r="BO632" i="21" s="1"/>
  <c r="BO633" i="21" s="1"/>
  <c r="BO634" i="21" s="1"/>
  <c r="BO635" i="21" s="1"/>
  <c r="BO636" i="21" s="1"/>
  <c r="BO637" i="21" s="1"/>
  <c r="BO638" i="21" s="1"/>
  <c r="BO639" i="21" s="1"/>
  <c r="BO640" i="21" s="1"/>
  <c r="BO641" i="21" s="1"/>
  <c r="BO642" i="21" s="1"/>
  <c r="BO643" i="21" s="1"/>
  <c r="BO644" i="21" s="1"/>
  <c r="BO645" i="21" s="1"/>
  <c r="BO646" i="21" s="1"/>
  <c r="BO647" i="21" s="1"/>
  <c r="BO648" i="21" s="1"/>
  <c r="BO649" i="21" s="1"/>
  <c r="BO650" i="21" s="1"/>
  <c r="BO651" i="21" s="1"/>
  <c r="BO652" i="21" s="1"/>
  <c r="BO653" i="21" s="1"/>
  <c r="BO654" i="21" s="1"/>
  <c r="BO655" i="21" s="1"/>
  <c r="BO656" i="21" s="1"/>
  <c r="BO657" i="21" s="1"/>
  <c r="BO658" i="21" s="1"/>
  <c r="BO659" i="21" s="1"/>
  <c r="BO660" i="21" s="1"/>
  <c r="BO661" i="21" s="1"/>
  <c r="BO662" i="21" s="1"/>
  <c r="BO663" i="21" s="1"/>
  <c r="BO664" i="21" s="1"/>
  <c r="BO665" i="21" s="1"/>
  <c r="BO666" i="21" s="1"/>
  <c r="BO667" i="21" s="1"/>
  <c r="BO668" i="21" s="1"/>
  <c r="BO669" i="21" s="1"/>
  <c r="BO670" i="21" s="1"/>
  <c r="BO671" i="21" s="1"/>
  <c r="BO672" i="21" s="1"/>
  <c r="BO673" i="21" s="1"/>
  <c r="BO674" i="21" s="1"/>
  <c r="BO675" i="21" s="1"/>
  <c r="BO676" i="21" s="1"/>
  <c r="BO677" i="21" s="1"/>
  <c r="BO678" i="21" s="1"/>
  <c r="BO679" i="21" s="1"/>
  <c r="BO680" i="21" s="1"/>
  <c r="BO681" i="21" s="1"/>
  <c r="BO682" i="21" s="1"/>
  <c r="BO683" i="21" s="1"/>
  <c r="BO684" i="21" s="1"/>
  <c r="BO685" i="21" s="1"/>
  <c r="BO686" i="21" s="1"/>
  <c r="BO687" i="21" s="1"/>
  <c r="BO688" i="21" s="1"/>
  <c r="BO689" i="21" s="1"/>
  <c r="BO690" i="21" s="1"/>
  <c r="BO691" i="21" s="1"/>
  <c r="BO692" i="21" s="1"/>
  <c r="BO693" i="21" s="1"/>
  <c r="BO694" i="21" s="1"/>
  <c r="BO695" i="21" s="1"/>
  <c r="BO696" i="21" s="1"/>
  <c r="BO697" i="21" s="1"/>
  <c r="BO698" i="21" s="1"/>
  <c r="BO699" i="21" s="1"/>
  <c r="BO700" i="21" s="1"/>
  <c r="BO701" i="21" s="1"/>
  <c r="BO702" i="21" s="1"/>
  <c r="BO703" i="21" s="1"/>
  <c r="BO704" i="21" s="1"/>
  <c r="BO705" i="21" s="1"/>
  <c r="BO706" i="21" s="1"/>
  <c r="BO707" i="21" s="1"/>
  <c r="BO708" i="21" s="1"/>
  <c r="BO709" i="21" s="1"/>
  <c r="BO710" i="21" s="1"/>
  <c r="BO711" i="21" s="1"/>
  <c r="BO712" i="21" s="1"/>
  <c r="BO713" i="21" s="1"/>
  <c r="BO714" i="21" s="1"/>
  <c r="BO715" i="21" s="1"/>
  <c r="BO716" i="21" s="1"/>
  <c r="BO717" i="21" s="1"/>
  <c r="BO718" i="21" s="1"/>
  <c r="BO719" i="21" s="1"/>
  <c r="BO720" i="21" s="1"/>
  <c r="BO721" i="21" s="1"/>
  <c r="BO722" i="21" s="1"/>
  <c r="BO723" i="21" s="1"/>
  <c r="BO724" i="21" s="1"/>
  <c r="BO725" i="21" s="1"/>
  <c r="BO726" i="21" s="1"/>
  <c r="BO727" i="21" s="1"/>
  <c r="BO728" i="21" s="1"/>
  <c r="BO729" i="21" s="1"/>
  <c r="BO730" i="21" s="1"/>
  <c r="BO731" i="21" s="1"/>
  <c r="BO732" i="21" s="1"/>
  <c r="BO733" i="21" s="1"/>
  <c r="BO734" i="21" s="1"/>
  <c r="BO735" i="21" s="1"/>
  <c r="BO736" i="21" s="1"/>
  <c r="BO737" i="21" s="1"/>
  <c r="BO738" i="21" s="1"/>
  <c r="BO739" i="21" s="1"/>
  <c r="BO740" i="21" s="1"/>
  <c r="BO741" i="21" s="1"/>
  <c r="BO742" i="21" s="1"/>
  <c r="BO743" i="21" s="1"/>
  <c r="BO744" i="21" s="1"/>
  <c r="BO745" i="21" s="1"/>
  <c r="BO746" i="21" s="1"/>
  <c r="BO747" i="21" s="1"/>
  <c r="BO748" i="21" s="1"/>
  <c r="BO749" i="21" s="1"/>
  <c r="BO750" i="21" s="1"/>
  <c r="BO751" i="21" s="1"/>
  <c r="BO752" i="21" s="1"/>
  <c r="BO753" i="21" s="1"/>
  <c r="BO754" i="21" s="1"/>
  <c r="BO755" i="21" s="1"/>
  <c r="BO756" i="21" s="1"/>
  <c r="BO757" i="21" s="1"/>
  <c r="BO758" i="21" s="1"/>
  <c r="BO759" i="21" s="1"/>
  <c r="BO760" i="21" s="1"/>
  <c r="BO761" i="21" s="1"/>
  <c r="BO762" i="21" s="1"/>
  <c r="BO763" i="21" s="1"/>
  <c r="BO764" i="21" s="1"/>
  <c r="BO765" i="21" s="1"/>
  <c r="BO766" i="21" s="1"/>
  <c r="BO767" i="21" s="1"/>
  <c r="BO768" i="21" s="1"/>
  <c r="BO769" i="21" s="1"/>
  <c r="BO770" i="21" s="1"/>
  <c r="BO771" i="21" s="1"/>
  <c r="BO772" i="21" s="1"/>
  <c r="BO773" i="21" s="1"/>
  <c r="BO774" i="21" s="1"/>
  <c r="BO775" i="21" s="1"/>
  <c r="BO776" i="21" s="1"/>
  <c r="BO777" i="21" s="1"/>
  <c r="BO778" i="21" s="1"/>
  <c r="BO779" i="21" s="1"/>
  <c r="BO780" i="21" s="1"/>
  <c r="BO781" i="21" s="1"/>
  <c r="BO782" i="21" s="1"/>
  <c r="BO783" i="21" s="1"/>
  <c r="BO784" i="21" s="1"/>
  <c r="BO785" i="21" s="1"/>
  <c r="BO786" i="21" s="1"/>
  <c r="BO787" i="21" s="1"/>
  <c r="BO788" i="21" s="1"/>
  <c r="BO789" i="21" s="1"/>
  <c r="BO790" i="21" s="1"/>
  <c r="BO791" i="21" s="1"/>
  <c r="BO792" i="21" s="1"/>
  <c r="BO793" i="21" s="1"/>
  <c r="BO794" i="21" s="1"/>
  <c r="BO795" i="21" s="1"/>
  <c r="BO796" i="21" s="1"/>
  <c r="BO797" i="21" s="1"/>
  <c r="BO798" i="21" s="1"/>
  <c r="BO799" i="21" s="1"/>
  <c r="BO800" i="21" s="1"/>
  <c r="BO801" i="21" s="1"/>
  <c r="BO802" i="21" s="1"/>
  <c r="BO803" i="21" s="1"/>
  <c r="BO804" i="21" s="1"/>
  <c r="BO805" i="21" s="1"/>
  <c r="BO806" i="21" s="1"/>
  <c r="BO807" i="21" s="1"/>
  <c r="BO808" i="21" s="1"/>
  <c r="BO809" i="21" s="1"/>
  <c r="BO810" i="21" s="1"/>
  <c r="BO811" i="21" s="1"/>
  <c r="BO812" i="21" s="1"/>
  <c r="BO813" i="21" s="1"/>
  <c r="BO814" i="21" s="1"/>
  <c r="BO815" i="21" s="1"/>
  <c r="BO816" i="21" s="1"/>
  <c r="BO817" i="21" s="1"/>
  <c r="BO818" i="21" s="1"/>
  <c r="BO819" i="21" s="1"/>
  <c r="BO820" i="21" s="1"/>
  <c r="BO821" i="21" s="1"/>
  <c r="BO822" i="21" s="1"/>
  <c r="BO823" i="21" s="1"/>
  <c r="BO824" i="21" s="1"/>
  <c r="BO825" i="21" s="1"/>
  <c r="BO826" i="21" s="1"/>
  <c r="BO827" i="21" s="1"/>
  <c r="BO828" i="21" s="1"/>
  <c r="BO829" i="21" s="1"/>
  <c r="BO830" i="21" s="1"/>
  <c r="BO831" i="21" s="1"/>
  <c r="BO832" i="21" s="1"/>
  <c r="BO833" i="21" s="1"/>
  <c r="BO834" i="21" s="1"/>
  <c r="BO835" i="21" s="1"/>
  <c r="BO836" i="21" s="1"/>
  <c r="BO837" i="21" s="1"/>
  <c r="BO838" i="21" s="1"/>
  <c r="BO839" i="21" s="1"/>
  <c r="BO840" i="21" s="1"/>
  <c r="BO841" i="21" s="1"/>
  <c r="BO842" i="21" s="1"/>
  <c r="BO843" i="21" s="1"/>
  <c r="BO844" i="21" s="1"/>
  <c r="BO845" i="21" s="1"/>
  <c r="BO846" i="21" s="1"/>
  <c r="BO847" i="21" s="1"/>
  <c r="BO848" i="21" s="1"/>
  <c r="BO849" i="21" s="1"/>
  <c r="BO850" i="21" s="1"/>
  <c r="BO851" i="21" s="1"/>
  <c r="BO852" i="21" s="1"/>
  <c r="BO853" i="21" s="1"/>
  <c r="BO854" i="21" s="1"/>
  <c r="BO855" i="21" s="1"/>
  <c r="BO856" i="21" s="1"/>
  <c r="BO857" i="21" s="1"/>
  <c r="BO858" i="21" s="1"/>
  <c r="BO859" i="21" s="1"/>
  <c r="BO860" i="21" s="1"/>
  <c r="BO861" i="21" s="1"/>
  <c r="BO862" i="21" s="1"/>
  <c r="BO863" i="21" s="1"/>
  <c r="BO864" i="21" s="1"/>
  <c r="BO865" i="21" s="1"/>
  <c r="BO866" i="21" s="1"/>
  <c r="BO867" i="21" s="1"/>
  <c r="BO868" i="21" s="1"/>
  <c r="BO869" i="21" s="1"/>
  <c r="BO870" i="21" s="1"/>
  <c r="BO871" i="21" s="1"/>
  <c r="BO872" i="21" s="1"/>
  <c r="BO873" i="21" s="1"/>
  <c r="BO874" i="21" s="1"/>
  <c r="BO875" i="21" s="1"/>
  <c r="BO876" i="21" s="1"/>
  <c r="BO877" i="21" s="1"/>
  <c r="BO878" i="21" s="1"/>
  <c r="BO879" i="21" s="1"/>
  <c r="BO880" i="21" s="1"/>
  <c r="BO881" i="21" s="1"/>
  <c r="BO882" i="21" s="1"/>
  <c r="BO883" i="21" s="1"/>
  <c r="BO884" i="21" s="1"/>
  <c r="BO885" i="21" s="1"/>
  <c r="BO886" i="21" s="1"/>
  <c r="BO887" i="21" s="1"/>
  <c r="BO888" i="21" s="1"/>
  <c r="BO889" i="21" s="1"/>
  <c r="BO890" i="21" s="1"/>
  <c r="BO891" i="21" s="1"/>
  <c r="BO892" i="21" s="1"/>
  <c r="BO893" i="21" s="1"/>
  <c r="BO894" i="21" s="1"/>
  <c r="BO895" i="21" s="1"/>
  <c r="BO896" i="21" s="1"/>
  <c r="BO897" i="21" s="1"/>
  <c r="BO898" i="21" s="1"/>
  <c r="BO899" i="21" s="1"/>
  <c r="BO900" i="21" s="1"/>
  <c r="BO901" i="21" s="1"/>
  <c r="BO902" i="21" s="1"/>
  <c r="BO903" i="21" s="1"/>
  <c r="BO904" i="21" s="1"/>
  <c r="BO905" i="21" s="1"/>
  <c r="BO906" i="21" s="1"/>
  <c r="BO907" i="21" s="1"/>
  <c r="BO908" i="21" s="1"/>
  <c r="BO909" i="21" s="1"/>
  <c r="BO910" i="21" s="1"/>
  <c r="BO911" i="21" s="1"/>
  <c r="BO912" i="21" s="1"/>
  <c r="BO913" i="21" s="1"/>
  <c r="BO914" i="21" s="1"/>
  <c r="BO915" i="21" s="1"/>
  <c r="BO916" i="21" s="1"/>
  <c r="BO917" i="21" s="1"/>
  <c r="BO918" i="21" s="1"/>
  <c r="BO919" i="21" s="1"/>
  <c r="BO920" i="21" s="1"/>
  <c r="BO921" i="21" s="1"/>
  <c r="BO922" i="21" s="1"/>
  <c r="BO923" i="21" s="1"/>
  <c r="BO924" i="21" s="1"/>
  <c r="BO925" i="21" s="1"/>
  <c r="BO926" i="21" s="1"/>
  <c r="BO927" i="21" s="1"/>
  <c r="BO928" i="21" s="1"/>
  <c r="BO929" i="21" s="1"/>
  <c r="BO930" i="21" s="1"/>
  <c r="BO931" i="21" s="1"/>
  <c r="BO932" i="21" s="1"/>
  <c r="BO933" i="21" s="1"/>
  <c r="BO934" i="21" s="1"/>
  <c r="BO935" i="21" s="1"/>
  <c r="BO936" i="21" s="1"/>
  <c r="BO937" i="21" s="1"/>
  <c r="BO938" i="21" s="1"/>
  <c r="BO939" i="21" s="1"/>
  <c r="BO940" i="21" s="1"/>
  <c r="BO941" i="21" s="1"/>
  <c r="BO942" i="21" s="1"/>
  <c r="BO943" i="21" s="1"/>
  <c r="BO944" i="21" s="1"/>
  <c r="BO945" i="21" s="1"/>
  <c r="BO946" i="21" s="1"/>
  <c r="BO947" i="21" s="1"/>
  <c r="BO948" i="21" s="1"/>
  <c r="BO949" i="21" s="1"/>
  <c r="BO950" i="21" s="1"/>
  <c r="BO951" i="21" s="1"/>
  <c r="BO952" i="21" s="1"/>
  <c r="BO953" i="21" s="1"/>
  <c r="BO954" i="21" s="1"/>
  <c r="BO955" i="21" s="1"/>
  <c r="BO956" i="21" s="1"/>
  <c r="BO957" i="21" s="1"/>
  <c r="BO958" i="21" s="1"/>
  <c r="BO959" i="21" s="1"/>
  <c r="BO960" i="21" s="1"/>
  <c r="BO961" i="21" s="1"/>
  <c r="BO962" i="21" s="1"/>
  <c r="BO963" i="21" s="1"/>
  <c r="BO964" i="21" s="1"/>
  <c r="BO965" i="21" s="1"/>
  <c r="BO966" i="21" s="1"/>
  <c r="BO967" i="21" s="1"/>
  <c r="BO968" i="21" s="1"/>
  <c r="BO969" i="21" s="1"/>
  <c r="BO970" i="21" s="1"/>
  <c r="BO971" i="21" s="1"/>
  <c r="BO972" i="21" s="1"/>
  <c r="BO973" i="21" s="1"/>
  <c r="BO974" i="21" s="1"/>
  <c r="BO975" i="21" s="1"/>
  <c r="BO976" i="21" s="1"/>
  <c r="BO977" i="21" s="1"/>
  <c r="BO978" i="21" s="1"/>
  <c r="BO979" i="21" s="1"/>
  <c r="BO980" i="21" s="1"/>
  <c r="BO981" i="21" s="1"/>
  <c r="BO982" i="21" s="1"/>
  <c r="BO983" i="21" s="1"/>
  <c r="BO984" i="21" s="1"/>
  <c r="BO985" i="21" s="1"/>
  <c r="BO986" i="21" s="1"/>
  <c r="BO987" i="21" s="1"/>
  <c r="BO988" i="21" s="1"/>
  <c r="BO989" i="21" s="1"/>
  <c r="BO990" i="21" s="1"/>
  <c r="BO991" i="21" s="1"/>
  <c r="BO992" i="21" s="1"/>
  <c r="BO993" i="21" s="1"/>
  <c r="BO994" i="21" s="1"/>
  <c r="BO995" i="21" s="1"/>
  <c r="BO996" i="21" s="1"/>
  <c r="BO997" i="21" s="1"/>
  <c r="BO998" i="21" s="1"/>
  <c r="BO999" i="21" s="1"/>
  <c r="BO1000" i="21" s="1"/>
  <c r="BO1001" i="21" s="1"/>
  <c r="BO1002" i="21" s="1"/>
  <c r="BO1003" i="21" s="1"/>
  <c r="BO1004" i="21" s="1"/>
  <c r="BO1005" i="21" s="1"/>
  <c r="BO1006" i="21" s="1"/>
  <c r="BO1007" i="21" s="1"/>
  <c r="BO1008" i="21" s="1"/>
  <c r="BO1009" i="21" s="1"/>
  <c r="BO1010" i="21" s="1"/>
  <c r="BO1011" i="21" s="1"/>
  <c r="BO1012" i="21" s="1"/>
  <c r="BO1013" i="21" s="1"/>
  <c r="BO1014" i="21" s="1"/>
  <c r="BO1015" i="21" s="1"/>
  <c r="BO1016" i="21" s="1"/>
  <c r="BO1017" i="21" s="1"/>
  <c r="BO1018" i="21" s="1"/>
  <c r="BO1019" i="21" s="1"/>
  <c r="BO1020" i="21" s="1"/>
  <c r="BO1021" i="21" s="1"/>
  <c r="BO1022" i="21" s="1"/>
  <c r="BO1023" i="21" s="1"/>
  <c r="BO1024" i="21" s="1"/>
  <c r="BO1025" i="21" s="1"/>
  <c r="BO1026" i="21" s="1"/>
  <c r="BO1027" i="21" s="1"/>
  <c r="BO1028" i="21" s="1"/>
  <c r="BO1029" i="21" s="1"/>
  <c r="BO1030" i="21" s="1"/>
  <c r="BO1031" i="21" s="1"/>
  <c r="BO1032" i="21" s="1"/>
  <c r="BO1033" i="21" s="1"/>
  <c r="BO1034" i="21" s="1"/>
  <c r="BO1035" i="21" s="1"/>
  <c r="BO1036" i="21" s="1"/>
  <c r="BO1037" i="21" s="1"/>
  <c r="BO1038" i="21" s="1"/>
  <c r="BO1039" i="21" s="1"/>
  <c r="BO1040" i="21" s="1"/>
  <c r="BO1041" i="21" s="1"/>
  <c r="BO1042" i="21" s="1"/>
  <c r="BO1043" i="21" s="1"/>
  <c r="BO1044" i="21" s="1"/>
  <c r="BO1045" i="21" s="1"/>
  <c r="BO1046" i="21" s="1"/>
  <c r="BO1047" i="21" s="1"/>
  <c r="BO1048" i="21" s="1"/>
  <c r="BO1049" i="21" s="1"/>
  <c r="BO1050" i="21" s="1"/>
  <c r="BO1051" i="21" s="1"/>
  <c r="BO1052" i="21" s="1"/>
  <c r="BO1053" i="21" s="1"/>
  <c r="BO1054" i="21" s="1"/>
  <c r="BO1055" i="21" s="1"/>
  <c r="BO1056" i="21" s="1"/>
  <c r="BO1057" i="21" s="1"/>
  <c r="BO1058" i="21" s="1"/>
  <c r="BO1059" i="21" s="1"/>
  <c r="BO1060" i="21" s="1"/>
  <c r="BO1061" i="21" s="1"/>
  <c r="BO1062" i="21" s="1"/>
  <c r="BO1063" i="21" s="1"/>
  <c r="BO1064" i="21" s="1"/>
  <c r="BO1065" i="21" s="1"/>
  <c r="BO1066" i="21" s="1"/>
  <c r="BO1067" i="21" s="1"/>
  <c r="BO1068" i="21" s="1"/>
  <c r="BO1069" i="21" s="1"/>
  <c r="BO1070" i="21" s="1"/>
  <c r="BO1071" i="21" s="1"/>
  <c r="BO1072" i="21" s="1"/>
  <c r="BO1073" i="21" s="1"/>
  <c r="BO1074" i="21" s="1"/>
  <c r="BO1075" i="21" s="1"/>
  <c r="BO1076" i="21" s="1"/>
  <c r="BO1077" i="21" s="1"/>
  <c r="BO1078" i="21" s="1"/>
  <c r="BO1079" i="21" s="1"/>
  <c r="BO1080" i="21" s="1"/>
  <c r="BO1081" i="21" s="1"/>
  <c r="BO1082" i="21" s="1"/>
  <c r="BO1083" i="21" s="1"/>
  <c r="BO1084" i="21" s="1"/>
  <c r="BO1085" i="21" s="1"/>
  <c r="BO1086" i="21" s="1"/>
  <c r="BO1087" i="21" s="1"/>
  <c r="BO1088" i="21" s="1"/>
  <c r="BO1089" i="21" s="1"/>
  <c r="BO1090" i="21" s="1"/>
  <c r="BO1091" i="21" s="1"/>
  <c r="BO1092" i="21" s="1"/>
  <c r="BO1093" i="21" s="1"/>
  <c r="BO1094" i="21" s="1"/>
  <c r="BO1095" i="21" s="1"/>
  <c r="BO1096" i="21" s="1"/>
  <c r="BO1097" i="21" s="1"/>
  <c r="BO1098" i="21" s="1"/>
  <c r="BO1099" i="21" s="1"/>
  <c r="BO1100" i="21" s="1"/>
  <c r="BO1101" i="21" s="1"/>
  <c r="BO1102" i="21" s="1"/>
  <c r="BO1103" i="21" s="1"/>
  <c r="BO1104" i="21" s="1"/>
  <c r="BO1105" i="21" s="1"/>
  <c r="BO1106" i="21" s="1"/>
  <c r="BO1107" i="21" s="1"/>
  <c r="BO1108" i="21" s="1"/>
  <c r="BO1109" i="21" s="1"/>
  <c r="BO1110" i="21" s="1"/>
  <c r="BO1111" i="21" s="1"/>
  <c r="BO1112" i="21" s="1"/>
  <c r="BO1113" i="21" s="1"/>
  <c r="BO1114" i="21" s="1"/>
  <c r="BO1115" i="21" s="1"/>
  <c r="BO1116" i="21" s="1"/>
  <c r="BO1117" i="21" s="1"/>
  <c r="BO1118" i="21" s="1"/>
  <c r="BO1119" i="21" s="1"/>
  <c r="BO1120" i="21" s="1"/>
  <c r="BO1121" i="21" s="1"/>
  <c r="BO1122" i="21" s="1"/>
  <c r="BO1123" i="21" s="1"/>
  <c r="BO1124" i="21" s="1"/>
  <c r="BO1125" i="21" s="1"/>
  <c r="BO1126" i="21" s="1"/>
  <c r="BO1127" i="21" s="1"/>
  <c r="BO1128" i="21" s="1"/>
  <c r="BO1129" i="21" s="1"/>
  <c r="BO1130" i="21" s="1"/>
  <c r="BO1131" i="21" s="1"/>
  <c r="BO1132" i="21" s="1"/>
  <c r="BO1133" i="21" s="1"/>
  <c r="BO1134" i="21" s="1"/>
  <c r="BO1135" i="21" s="1"/>
  <c r="BO1136" i="21" s="1"/>
  <c r="BO1137" i="21" s="1"/>
  <c r="BO1138" i="21" s="1"/>
  <c r="BO1139" i="21" s="1"/>
  <c r="BO1140" i="21" s="1"/>
  <c r="BO1141" i="21" s="1"/>
  <c r="BO1142" i="21" s="1"/>
  <c r="BO1143" i="21" s="1"/>
  <c r="BO1144" i="21" s="1"/>
  <c r="BO1145" i="21" s="1"/>
  <c r="BO1146" i="21" s="1"/>
  <c r="BO1147" i="21" s="1"/>
  <c r="BO1148" i="21" s="1"/>
  <c r="BO1149" i="21" s="1"/>
  <c r="BO1150" i="21" s="1"/>
  <c r="BO1151" i="21" s="1"/>
  <c r="BO1152" i="21" s="1"/>
  <c r="BO1153" i="21" s="1"/>
  <c r="BO1154" i="21" s="1"/>
  <c r="BO1155" i="21" s="1"/>
  <c r="BO1156" i="21" s="1"/>
  <c r="BO1157" i="21" s="1"/>
  <c r="BO1158" i="21" s="1"/>
  <c r="BO1159" i="21" s="1"/>
  <c r="BO1160" i="21" s="1"/>
  <c r="BO1161" i="21" s="1"/>
  <c r="BO1162" i="21" s="1"/>
  <c r="BO1163" i="21" s="1"/>
  <c r="BO1164" i="21" s="1"/>
  <c r="BO1165" i="21" s="1"/>
  <c r="BO1166" i="21" s="1"/>
  <c r="BO1167" i="21" s="1"/>
  <c r="BO1168" i="21" s="1"/>
  <c r="BO1169" i="21" s="1"/>
  <c r="BO1170" i="21" s="1"/>
  <c r="BO1171" i="21" s="1"/>
  <c r="BO1172" i="21" s="1"/>
  <c r="BO1173" i="21" s="1"/>
  <c r="BO1174" i="21" s="1"/>
  <c r="BO1175" i="21" s="1"/>
  <c r="BO1176" i="21" s="1"/>
  <c r="BO1177" i="21" s="1"/>
  <c r="BO1178" i="21" s="1"/>
  <c r="BO1179" i="21" s="1"/>
  <c r="BO1180" i="21" s="1"/>
  <c r="BO1181" i="21" s="1"/>
  <c r="BO1182" i="21" s="1"/>
  <c r="BO1183" i="21" s="1"/>
  <c r="BO1184" i="21" s="1"/>
  <c r="BO1185" i="21" s="1"/>
  <c r="BO1186" i="21" s="1"/>
  <c r="BO1187" i="21" s="1"/>
  <c r="BO1188" i="21" s="1"/>
  <c r="BO1189" i="21" s="1"/>
  <c r="BO1190" i="21" s="1"/>
  <c r="BO1191" i="21" s="1"/>
  <c r="BO1192" i="21" s="1"/>
  <c r="BO1193" i="21" s="1"/>
  <c r="BO1194" i="21" s="1"/>
  <c r="BO1195" i="21" s="1"/>
  <c r="BO1196" i="21" s="1"/>
  <c r="BO1197" i="21" s="1"/>
  <c r="BO1198" i="21" s="1"/>
  <c r="BO1199" i="21" s="1"/>
  <c r="BO1200" i="21" s="1"/>
  <c r="BO1201" i="21" s="1"/>
  <c r="BO1202" i="21" s="1"/>
  <c r="BO1203" i="21" s="1"/>
  <c r="BO1204" i="21" s="1"/>
  <c r="BO1205" i="21" s="1"/>
  <c r="BO1206" i="21" s="1"/>
  <c r="BO1207" i="21" s="1"/>
  <c r="BO1208" i="21" s="1"/>
  <c r="BO1209" i="21" s="1"/>
  <c r="BO1210" i="21" s="1"/>
  <c r="BO1211" i="21" s="1"/>
  <c r="BO1212" i="21" s="1"/>
  <c r="BO1213" i="21" s="1"/>
  <c r="BO1214" i="21" s="1"/>
  <c r="BO1215" i="21" s="1"/>
  <c r="BO1216" i="21" s="1"/>
  <c r="BO1217" i="21" s="1"/>
  <c r="BO1218" i="21" s="1"/>
  <c r="BO1219" i="21" s="1"/>
  <c r="BO1220" i="21" s="1"/>
  <c r="BO1221" i="21" s="1"/>
  <c r="BO1222" i="21" s="1"/>
  <c r="BO1223" i="21" s="1"/>
  <c r="BO1224" i="21" s="1"/>
  <c r="BO1225" i="21" s="1"/>
  <c r="BO1226" i="21" s="1"/>
  <c r="BO1227" i="21" s="1"/>
  <c r="BO1228" i="21" s="1"/>
  <c r="BO1229" i="21" s="1"/>
  <c r="BO1230" i="21" s="1"/>
  <c r="BO1231" i="21" s="1"/>
  <c r="BO1232" i="21" s="1"/>
  <c r="BO1233" i="21" s="1"/>
  <c r="BO1234" i="21" s="1"/>
  <c r="BO1235" i="21" s="1"/>
  <c r="BO1236" i="21" s="1"/>
  <c r="BO1237" i="21" s="1"/>
  <c r="BO1238" i="21" s="1"/>
  <c r="BO1239" i="21" s="1"/>
  <c r="BO1240" i="21" s="1"/>
  <c r="BO1241" i="21" s="1"/>
  <c r="BO1242" i="21" s="1"/>
  <c r="BO1243" i="21" s="1"/>
  <c r="BO1244" i="21" s="1"/>
  <c r="BO1245" i="21" s="1"/>
  <c r="BO1246" i="21" s="1"/>
  <c r="BO1247" i="21" s="1"/>
  <c r="BO1248" i="21" s="1"/>
  <c r="BO1249" i="21" s="1"/>
  <c r="BO1250" i="21" s="1"/>
  <c r="BO1251" i="21" s="1"/>
  <c r="BO1252" i="21" s="1"/>
  <c r="BO1253" i="21" s="1"/>
  <c r="BO1254" i="21" s="1"/>
  <c r="BO1255" i="21" s="1"/>
  <c r="BO1256" i="21" s="1"/>
  <c r="BO1257" i="21" s="1"/>
  <c r="BO1258" i="21" s="1"/>
  <c r="BO1259" i="21" s="1"/>
  <c r="BO1260" i="21" s="1"/>
  <c r="BO1261" i="21" s="1"/>
  <c r="BO1262" i="21" s="1"/>
  <c r="BO1263" i="21" s="1"/>
  <c r="BO1264" i="21" s="1"/>
  <c r="BO1265" i="21" s="1"/>
  <c r="BO1266" i="21" s="1"/>
  <c r="BO1267" i="21" s="1"/>
  <c r="BO1268" i="21" s="1"/>
  <c r="BO1269" i="21" s="1"/>
  <c r="BO1270" i="21" s="1"/>
  <c r="BO1271" i="21" s="1"/>
  <c r="BO1272" i="21" s="1"/>
  <c r="BO1273" i="21" s="1"/>
  <c r="BO1274" i="21" s="1"/>
  <c r="BO1275" i="21" s="1"/>
  <c r="BO1276" i="21" s="1"/>
  <c r="BO1277" i="21" s="1"/>
  <c r="BO1278" i="21" s="1"/>
  <c r="BO1279" i="21" s="1"/>
  <c r="BO1280" i="21" s="1"/>
  <c r="BO1281" i="21" s="1"/>
  <c r="BO1282" i="21" s="1"/>
  <c r="BO1283" i="21" s="1"/>
  <c r="BO1284" i="21" s="1"/>
  <c r="BO1285" i="21" s="1"/>
  <c r="BO1286" i="21" s="1"/>
  <c r="BO1287" i="21" s="1"/>
  <c r="BO1288" i="21" s="1"/>
  <c r="BO1289" i="21" s="1"/>
  <c r="BO1290" i="21" s="1"/>
  <c r="BO1291" i="21" s="1"/>
  <c r="BO1292" i="21" s="1"/>
  <c r="BO1293" i="21" s="1"/>
  <c r="BO1294" i="21" s="1"/>
  <c r="BO1295" i="21" s="1"/>
  <c r="BO1296" i="21" s="1"/>
  <c r="BO1297" i="21" s="1"/>
  <c r="BO1298" i="21" s="1"/>
  <c r="BO1299" i="21" s="1"/>
  <c r="BO1300" i="21" s="1"/>
  <c r="BO1301" i="21" s="1"/>
  <c r="BO1302" i="21" s="1"/>
  <c r="BO1303" i="21" s="1"/>
  <c r="BO1304" i="21" s="1"/>
  <c r="BO1305" i="21" s="1"/>
  <c r="BO1306" i="21" s="1"/>
  <c r="BO1307" i="21" s="1"/>
  <c r="BO1308" i="21" s="1"/>
  <c r="BO1309" i="21" s="1"/>
  <c r="BO1310" i="21" s="1"/>
  <c r="BO1311" i="21" s="1"/>
  <c r="BO1312" i="21" s="1"/>
  <c r="BO1313" i="21" s="1"/>
  <c r="BO1314" i="21" s="1"/>
  <c r="BO1315" i="21" s="1"/>
  <c r="BO1316" i="21" s="1"/>
  <c r="BO1317" i="21" s="1"/>
  <c r="BO1318" i="21" s="1"/>
  <c r="BO1319" i="21" s="1"/>
  <c r="BO1320" i="21" s="1"/>
  <c r="BO1321" i="21" s="1"/>
  <c r="BO1322" i="21" s="1"/>
  <c r="BO1323" i="21" s="1"/>
  <c r="BO1324" i="21" s="1"/>
  <c r="BO1325" i="21" s="1"/>
  <c r="BO1326" i="21" s="1"/>
  <c r="BO1327" i="21" s="1"/>
  <c r="BO1328" i="21" s="1"/>
  <c r="BO1329" i="21" s="1"/>
  <c r="BO1330" i="21" s="1"/>
  <c r="BO1331" i="21" s="1"/>
  <c r="BO1332" i="21" s="1"/>
  <c r="BO1333" i="21" s="1"/>
  <c r="BO1334" i="21" s="1"/>
  <c r="BO1335" i="21" s="1"/>
  <c r="BO1336" i="21" s="1"/>
  <c r="BO1337" i="21" s="1"/>
  <c r="BO1338" i="21" s="1"/>
  <c r="BO1339" i="21" s="1"/>
  <c r="BO1340" i="21" s="1"/>
  <c r="BO1341" i="21" s="1"/>
  <c r="BO1342" i="21" s="1"/>
  <c r="BO1343" i="21" s="1"/>
  <c r="BO1344" i="21" s="1"/>
  <c r="BO1345" i="21" s="1"/>
  <c r="BO1346" i="21" s="1"/>
  <c r="BO1347" i="21" s="1"/>
  <c r="BO1348" i="21" s="1"/>
  <c r="BO1349" i="21" s="1"/>
  <c r="BO1350" i="21" s="1"/>
  <c r="BO1351" i="21" s="1"/>
  <c r="BO1352" i="21" s="1"/>
  <c r="BO1353" i="21" s="1"/>
  <c r="BO1354" i="21" s="1"/>
  <c r="BO1355" i="21" s="1"/>
  <c r="BO1356" i="21" s="1"/>
  <c r="BO1357" i="21" s="1"/>
  <c r="BO1358" i="21" s="1"/>
  <c r="BO1359" i="21" s="1"/>
  <c r="BO1360" i="21" s="1"/>
  <c r="BO1361" i="21" s="1"/>
  <c r="BO1362" i="21" s="1"/>
  <c r="BO1363" i="21" s="1"/>
  <c r="BO1364" i="21" s="1"/>
  <c r="BO1365" i="21" s="1"/>
  <c r="BO1366" i="21" s="1"/>
  <c r="BO1367" i="21" s="1"/>
  <c r="BO1368" i="21" s="1"/>
  <c r="BO1369" i="21" s="1"/>
  <c r="BO1370" i="21" s="1"/>
  <c r="BO1371" i="21" s="1"/>
  <c r="BO1372" i="21" s="1"/>
  <c r="BO1373" i="21" s="1"/>
  <c r="BO1374" i="21" s="1"/>
  <c r="BO1375" i="21" s="1"/>
  <c r="BO1376" i="21" s="1"/>
  <c r="BO1377" i="21" s="1"/>
  <c r="BO1378" i="21" s="1"/>
  <c r="BO1379" i="21" s="1"/>
  <c r="BO1380" i="21" s="1"/>
  <c r="BO1381" i="21" s="1"/>
  <c r="BO1382" i="21" s="1"/>
  <c r="BO1383" i="21" s="1"/>
  <c r="BO1384" i="21" s="1"/>
  <c r="BO1385" i="21" s="1"/>
  <c r="BO1386" i="21" s="1"/>
  <c r="BO1387" i="21" s="1"/>
  <c r="BO1388" i="21" s="1"/>
  <c r="BO1389" i="21" s="1"/>
  <c r="BO1390" i="21" s="1"/>
  <c r="BO1391" i="21" s="1"/>
  <c r="BO1392" i="21" s="1"/>
  <c r="BO1393" i="21" s="1"/>
  <c r="BO1394" i="21" s="1"/>
  <c r="BO1395" i="21" s="1"/>
  <c r="BO1396" i="21" s="1"/>
  <c r="BO1397" i="21" s="1"/>
  <c r="BO1398" i="21" s="1"/>
  <c r="BO1399" i="21" s="1"/>
  <c r="BO1400" i="21" s="1"/>
  <c r="BO1401" i="21" s="1"/>
  <c r="BO1402" i="21" s="1"/>
  <c r="BO1403" i="21" s="1"/>
  <c r="BO1404" i="21" s="1"/>
  <c r="BO1405" i="21" s="1"/>
  <c r="BO1406" i="21" s="1"/>
  <c r="BO1407" i="21" s="1"/>
  <c r="BO1408" i="21" s="1"/>
  <c r="BO1409" i="21" s="1"/>
  <c r="BO1410" i="21" s="1"/>
  <c r="BO1411" i="21" s="1"/>
  <c r="BO1412" i="21" s="1"/>
  <c r="BO1413" i="21" s="1"/>
  <c r="BO1414" i="21" s="1"/>
  <c r="BO1415" i="21" s="1"/>
  <c r="BO1416" i="21" s="1"/>
  <c r="BO1417" i="21" s="1"/>
  <c r="BO1418" i="21" s="1"/>
  <c r="BO1419" i="21" s="1"/>
  <c r="BO1420" i="21" s="1"/>
  <c r="BO1421" i="21" s="1"/>
  <c r="BO1422" i="21" s="1"/>
  <c r="BO1423" i="21" s="1"/>
  <c r="BO1424" i="21" s="1"/>
  <c r="BO1425" i="21" s="1"/>
  <c r="BO1426" i="21" s="1"/>
  <c r="BO1427" i="21" s="1"/>
  <c r="BO1428" i="21" s="1"/>
  <c r="BO1429" i="21" s="1"/>
  <c r="BO1430" i="21" s="1"/>
  <c r="BO1431" i="21" s="1"/>
  <c r="BO1432" i="21" s="1"/>
  <c r="BO1433" i="21" s="1"/>
  <c r="BO1434" i="21" s="1"/>
  <c r="BO1435" i="21" s="1"/>
  <c r="BO1436" i="21" s="1"/>
  <c r="BO1437" i="21" s="1"/>
  <c r="BO1438" i="21" s="1"/>
  <c r="BO1439" i="21" s="1"/>
  <c r="BO1440" i="21" s="1"/>
  <c r="BO1441" i="21" s="1"/>
  <c r="BO1442" i="21" s="1"/>
  <c r="BO1443" i="21" s="1"/>
  <c r="BO1444" i="21" s="1"/>
  <c r="BO1445" i="21" s="1"/>
  <c r="BO1446" i="21" s="1"/>
  <c r="BO1447" i="21" s="1"/>
  <c r="BO1448" i="21" s="1"/>
  <c r="BO1449" i="21" s="1"/>
  <c r="BO1450" i="21" s="1"/>
  <c r="BO1451" i="21" s="1"/>
  <c r="BO1452" i="21" s="1"/>
  <c r="BO1453" i="21" s="1"/>
  <c r="BO1454" i="21" s="1"/>
  <c r="BO1455" i="21" s="1"/>
  <c r="BO1456" i="21" s="1"/>
  <c r="BO1457" i="21" s="1"/>
  <c r="BO1458" i="21" s="1"/>
  <c r="BO1459" i="21" s="1"/>
  <c r="BO1460" i="21" s="1"/>
  <c r="BO1461" i="21" s="1"/>
  <c r="BO1462" i="21" s="1"/>
  <c r="BO1463" i="21" s="1"/>
  <c r="BO1464" i="21" s="1"/>
  <c r="BO1465" i="21" s="1"/>
  <c r="BO1466" i="21" s="1"/>
  <c r="BO1467" i="21" s="1"/>
  <c r="BO1468" i="21" s="1"/>
  <c r="BO1469" i="21" s="1"/>
  <c r="BO1470" i="21" s="1"/>
  <c r="BO1471" i="21" s="1"/>
  <c r="BO1472" i="21" s="1"/>
  <c r="BO1473" i="21" s="1"/>
  <c r="BO1474" i="21" s="1"/>
  <c r="BO1475" i="21" s="1"/>
  <c r="BO1476" i="21" s="1"/>
  <c r="BO1477" i="21" s="1"/>
  <c r="BO1478" i="21" s="1"/>
  <c r="BO1479" i="21" s="1"/>
  <c r="BO1480" i="21" s="1"/>
  <c r="BO1481" i="21" s="1"/>
  <c r="BO1482" i="21" s="1"/>
  <c r="BO1483" i="21" s="1"/>
  <c r="BO1484" i="21" s="1"/>
  <c r="BO1485" i="21" s="1"/>
  <c r="BO1486" i="21" s="1"/>
  <c r="BO1487" i="21" s="1"/>
  <c r="BO1488" i="21" s="1"/>
  <c r="BO1489" i="21" s="1"/>
  <c r="BO1490" i="21" s="1"/>
  <c r="BO1491" i="21" s="1"/>
  <c r="BO1492" i="21" s="1"/>
  <c r="BO1493" i="21" s="1"/>
  <c r="BO1494" i="21" s="1"/>
  <c r="BO1495" i="21" s="1"/>
  <c r="BO1496" i="21" s="1"/>
  <c r="BO1497" i="21" s="1"/>
  <c r="BO1498" i="21" s="1"/>
  <c r="BO1499" i="21" s="1"/>
  <c r="BO1500" i="21" s="1"/>
  <c r="BO1501" i="21" s="1"/>
  <c r="BO1502" i="21" s="1"/>
  <c r="BO1503" i="21" s="1"/>
  <c r="BO1504" i="21" s="1"/>
  <c r="BO1505" i="21" s="1"/>
  <c r="BO1506" i="21" s="1"/>
  <c r="BO1507" i="21" s="1"/>
  <c r="BO1508" i="21" s="1"/>
  <c r="BO1509" i="21" s="1"/>
  <c r="BO1510" i="21" s="1"/>
  <c r="BO1511" i="21" s="1"/>
  <c r="BO1512" i="21" s="1"/>
  <c r="BO1513" i="21" s="1"/>
  <c r="BH46" i="21"/>
  <c r="T22" i="21"/>
  <c r="BJ45" i="21"/>
  <c r="M23" i="21"/>
  <c r="BC46" i="21"/>
  <c r="AN46" i="21" l="1"/>
  <c r="BA47" i="21"/>
  <c r="BA48" i="21" s="1"/>
  <c r="BA49" i="21" s="1"/>
  <c r="BA50" i="21" s="1"/>
  <c r="BA51" i="21" s="1"/>
  <c r="BA52" i="21" s="1"/>
  <c r="BA53" i="21" s="1"/>
  <c r="BA54" i="21" s="1"/>
  <c r="BA55" i="21" s="1"/>
  <c r="BA56" i="21" s="1"/>
  <c r="BA57" i="21" s="1"/>
  <c r="BA58" i="21" s="1"/>
  <c r="BA59" i="21" s="1"/>
  <c r="BA60" i="21" s="1"/>
  <c r="BA61" i="21" s="1"/>
  <c r="BA62" i="21" s="1"/>
  <c r="BA63" i="21" s="1"/>
  <c r="BA64" i="21" s="1"/>
  <c r="BA65" i="21" s="1"/>
  <c r="BA66" i="21" s="1"/>
  <c r="BA67" i="21" s="1"/>
  <c r="BA68" i="21" s="1"/>
  <c r="BA69" i="21" s="1"/>
  <c r="BA70" i="21" s="1"/>
  <c r="BA71" i="21" s="1"/>
  <c r="BA72" i="21" s="1"/>
  <c r="BA73" i="21" s="1"/>
  <c r="BA74" i="21" s="1"/>
  <c r="BA75" i="21" s="1"/>
  <c r="BA76" i="21" s="1"/>
  <c r="BA77" i="21" s="1"/>
  <c r="BA78" i="21" s="1"/>
  <c r="BA79" i="21" s="1"/>
  <c r="BA80" i="21" s="1"/>
  <c r="BA81" i="21" s="1"/>
  <c r="BA82" i="21" s="1"/>
  <c r="BA83" i="21" s="1"/>
  <c r="BA84" i="21" s="1"/>
  <c r="BA85" i="21" s="1"/>
  <c r="BA86" i="21" s="1"/>
  <c r="BA87" i="21" s="1"/>
  <c r="BA88" i="21" s="1"/>
  <c r="BA89" i="21" s="1"/>
  <c r="BA90" i="21" s="1"/>
  <c r="BA91" i="21" s="1"/>
  <c r="BA92" i="21" s="1"/>
  <c r="BA93" i="21" s="1"/>
  <c r="BA94" i="21" s="1"/>
  <c r="BA95" i="21" s="1"/>
  <c r="BA96" i="21" s="1"/>
  <c r="BA97" i="21" s="1"/>
  <c r="BA98" i="21" s="1"/>
  <c r="BA99" i="21" s="1"/>
  <c r="BA100" i="21" s="1"/>
  <c r="BA101" i="21" s="1"/>
  <c r="BA102" i="21" s="1"/>
  <c r="BA103" i="21" s="1"/>
  <c r="BA104" i="21" s="1"/>
  <c r="BA105" i="21" s="1"/>
  <c r="BA106" i="21" s="1"/>
  <c r="BA107" i="21" s="1"/>
  <c r="BA108" i="21" s="1"/>
  <c r="BA109" i="21" s="1"/>
  <c r="BA110" i="21" s="1"/>
  <c r="BA111" i="21" s="1"/>
  <c r="BA112" i="21" s="1"/>
  <c r="BA113" i="21" s="1"/>
  <c r="BA114" i="21" s="1"/>
  <c r="BA115" i="21" s="1"/>
  <c r="BA116" i="21" s="1"/>
  <c r="BA117" i="21" s="1"/>
  <c r="BA118" i="21" s="1"/>
  <c r="BA119" i="21" s="1"/>
  <c r="BA120" i="21" s="1"/>
  <c r="BA121" i="21" s="1"/>
  <c r="BA122" i="21" s="1"/>
  <c r="BA123" i="21" s="1"/>
  <c r="BA124" i="21" s="1"/>
  <c r="BA125" i="21" s="1"/>
  <c r="BA126" i="21" s="1"/>
  <c r="BA127" i="21" s="1"/>
  <c r="BA128" i="21" s="1"/>
  <c r="BA129" i="21" s="1"/>
  <c r="BA130" i="21" s="1"/>
  <c r="BA131" i="21" s="1"/>
  <c r="BA132" i="21" s="1"/>
  <c r="BA133" i="21" s="1"/>
  <c r="BA134" i="21" s="1"/>
  <c r="BA135" i="21" s="1"/>
  <c r="BA136" i="21" s="1"/>
  <c r="BA137" i="21" s="1"/>
  <c r="BA138" i="21" s="1"/>
  <c r="BA139" i="21" s="1"/>
  <c r="BA140" i="21" s="1"/>
  <c r="BA141" i="21" s="1"/>
  <c r="BA142" i="21" s="1"/>
  <c r="BA143" i="21" s="1"/>
  <c r="BA144" i="21" s="1"/>
  <c r="BA145" i="21" s="1"/>
  <c r="BA146" i="21" s="1"/>
  <c r="BA147" i="21" s="1"/>
  <c r="BA148" i="21" s="1"/>
  <c r="BA149" i="21" s="1"/>
  <c r="BA150" i="21" s="1"/>
  <c r="BA151" i="21" s="1"/>
  <c r="BA152" i="21" s="1"/>
  <c r="BA153" i="21" s="1"/>
  <c r="BA154" i="21" s="1"/>
  <c r="BA155" i="21" s="1"/>
  <c r="BA156" i="21" s="1"/>
  <c r="BA157" i="21" s="1"/>
  <c r="BA158" i="21" s="1"/>
  <c r="BA159" i="21" s="1"/>
  <c r="BA160" i="21" s="1"/>
  <c r="BA161" i="21" s="1"/>
  <c r="BA162" i="21" s="1"/>
  <c r="BA163" i="21" s="1"/>
  <c r="BA164" i="21" s="1"/>
  <c r="BA165" i="21" s="1"/>
  <c r="BA166" i="21" s="1"/>
  <c r="BA167" i="21" s="1"/>
  <c r="BA168" i="21" s="1"/>
  <c r="BA169" i="21" s="1"/>
  <c r="BA170" i="21" s="1"/>
  <c r="BA171" i="21" s="1"/>
  <c r="BA172" i="21" s="1"/>
  <c r="BA173" i="21" s="1"/>
  <c r="BA174" i="21" s="1"/>
  <c r="BA175" i="21" s="1"/>
  <c r="BA176" i="21" s="1"/>
  <c r="BA177" i="21" s="1"/>
  <c r="BA178" i="21" s="1"/>
  <c r="BA179" i="21" s="1"/>
  <c r="BA180" i="21" s="1"/>
  <c r="BA181" i="21" s="1"/>
  <c r="BA182" i="21" s="1"/>
  <c r="BA183" i="21" s="1"/>
  <c r="BA184" i="21" s="1"/>
  <c r="BA185" i="21" s="1"/>
  <c r="BA186" i="21" s="1"/>
  <c r="BA187" i="21" s="1"/>
  <c r="BA188" i="21" s="1"/>
  <c r="BA189" i="21" s="1"/>
  <c r="BA190" i="21" s="1"/>
  <c r="BA191" i="21" s="1"/>
  <c r="BA192" i="21" s="1"/>
  <c r="BA193" i="21" s="1"/>
  <c r="BA194" i="21" s="1"/>
  <c r="BA195" i="21" s="1"/>
  <c r="BA196" i="21" s="1"/>
  <c r="BA197" i="21" s="1"/>
  <c r="BA198" i="21" s="1"/>
  <c r="BA199" i="21" s="1"/>
  <c r="BA200" i="21" s="1"/>
  <c r="BA201" i="21" s="1"/>
  <c r="BA202" i="21" s="1"/>
  <c r="BA203" i="21" s="1"/>
  <c r="BA204" i="21" s="1"/>
  <c r="BA205" i="21" s="1"/>
  <c r="BA206" i="21" s="1"/>
  <c r="BA207" i="21" s="1"/>
  <c r="BA208" i="21" s="1"/>
  <c r="BA209" i="21" s="1"/>
  <c r="BA210" i="21" s="1"/>
  <c r="BA211" i="21" s="1"/>
  <c r="BA212" i="21" s="1"/>
  <c r="BA213" i="21" s="1"/>
  <c r="BA214" i="21" s="1"/>
  <c r="BA215" i="21" s="1"/>
  <c r="BA216" i="21" s="1"/>
  <c r="BA217" i="21" s="1"/>
  <c r="BA218" i="21" s="1"/>
  <c r="BA219" i="21" s="1"/>
  <c r="BA220" i="21" s="1"/>
  <c r="BA221" i="21" s="1"/>
  <c r="BA222" i="21" s="1"/>
  <c r="BA223" i="21" s="1"/>
  <c r="BA224" i="21" s="1"/>
  <c r="BA225" i="21" s="1"/>
  <c r="BA226" i="21" s="1"/>
  <c r="BA227" i="21" s="1"/>
  <c r="BA228" i="21" s="1"/>
  <c r="BA229" i="21" s="1"/>
  <c r="BA230" i="21" s="1"/>
  <c r="BA231" i="21" s="1"/>
  <c r="BA232" i="21" s="1"/>
  <c r="BA233" i="21" s="1"/>
  <c r="BA234" i="21" s="1"/>
  <c r="BA235" i="21" s="1"/>
  <c r="BA236" i="21" s="1"/>
  <c r="BA237" i="21" s="1"/>
  <c r="BA238" i="21" s="1"/>
  <c r="BA239" i="21" s="1"/>
  <c r="BA240" i="21" s="1"/>
  <c r="BA241" i="21" s="1"/>
  <c r="BA242" i="21" s="1"/>
  <c r="BA243" i="21" s="1"/>
  <c r="BA244" i="21" s="1"/>
  <c r="BA245" i="21" s="1"/>
  <c r="BA246" i="21" s="1"/>
  <c r="BA247" i="21" s="1"/>
  <c r="BA248" i="21" s="1"/>
  <c r="BA249" i="21" s="1"/>
  <c r="BA250" i="21" s="1"/>
  <c r="BA251" i="21" s="1"/>
  <c r="BA252" i="21" s="1"/>
  <c r="BA253" i="21" s="1"/>
  <c r="BA254" i="21" s="1"/>
  <c r="BA255" i="21" s="1"/>
  <c r="BA256" i="21" s="1"/>
  <c r="BA257" i="21" s="1"/>
  <c r="BA258" i="21" s="1"/>
  <c r="BA259" i="21" s="1"/>
  <c r="BA260" i="21" s="1"/>
  <c r="BA261" i="21" s="1"/>
  <c r="BA262" i="21" s="1"/>
  <c r="BA263" i="21" s="1"/>
  <c r="BA264" i="21" s="1"/>
  <c r="BA265" i="21" s="1"/>
  <c r="BA266" i="21" s="1"/>
  <c r="BA267" i="21" s="1"/>
  <c r="BA268" i="21" s="1"/>
  <c r="BA269" i="21" s="1"/>
  <c r="BA270" i="21" s="1"/>
  <c r="BA271" i="21" s="1"/>
  <c r="BA272" i="21" s="1"/>
  <c r="BA273" i="21" s="1"/>
  <c r="BA274" i="21" s="1"/>
  <c r="BA275" i="21" s="1"/>
  <c r="BA276" i="21" s="1"/>
  <c r="BA277" i="21" s="1"/>
  <c r="BA278" i="21" s="1"/>
  <c r="BA279" i="21" s="1"/>
  <c r="BA280" i="21" s="1"/>
  <c r="BA281" i="21" s="1"/>
  <c r="BA282" i="21" s="1"/>
  <c r="BA283" i="21" s="1"/>
  <c r="BA284" i="21" s="1"/>
  <c r="BA285" i="21" s="1"/>
  <c r="BA286" i="21" s="1"/>
  <c r="BA287" i="21" s="1"/>
  <c r="BA288" i="21" s="1"/>
  <c r="BA289" i="21" s="1"/>
  <c r="BA290" i="21" s="1"/>
  <c r="BA291" i="21" s="1"/>
  <c r="BA292" i="21" s="1"/>
  <c r="BA293" i="21" s="1"/>
  <c r="BA294" i="21" s="1"/>
  <c r="BA295" i="21" s="1"/>
  <c r="BA296" i="21" s="1"/>
  <c r="BA297" i="21" s="1"/>
  <c r="BA298" i="21" s="1"/>
  <c r="BA299" i="21" s="1"/>
  <c r="BA300" i="21" s="1"/>
  <c r="BA301" i="21" s="1"/>
  <c r="BA302" i="21" s="1"/>
  <c r="BA303" i="21" s="1"/>
  <c r="BA304" i="21" s="1"/>
  <c r="BA305" i="21" s="1"/>
  <c r="BA306" i="21" s="1"/>
  <c r="BA307" i="21" s="1"/>
  <c r="BA308" i="21" s="1"/>
  <c r="BA309" i="21" s="1"/>
  <c r="BA310" i="21" s="1"/>
  <c r="BA311" i="21" s="1"/>
  <c r="BA312" i="21" s="1"/>
  <c r="BA313" i="21" s="1"/>
  <c r="BA314" i="21" s="1"/>
  <c r="BA315" i="21" s="1"/>
  <c r="BA316" i="21" s="1"/>
  <c r="BA317" i="21" s="1"/>
  <c r="BA318" i="21" s="1"/>
  <c r="BA319" i="21" s="1"/>
  <c r="BA320" i="21" s="1"/>
  <c r="BA321" i="21" s="1"/>
  <c r="BA322" i="21" s="1"/>
  <c r="BA323" i="21" s="1"/>
  <c r="BA324" i="21" s="1"/>
  <c r="BA325" i="21" s="1"/>
  <c r="BA326" i="21" s="1"/>
  <c r="BA327" i="21" s="1"/>
  <c r="BA328" i="21" s="1"/>
  <c r="BA329" i="21" s="1"/>
  <c r="BA330" i="21" s="1"/>
  <c r="BA331" i="21" s="1"/>
  <c r="BA332" i="21" s="1"/>
  <c r="BA333" i="21" s="1"/>
  <c r="BA334" i="21" s="1"/>
  <c r="BA335" i="21" s="1"/>
  <c r="BA336" i="21" s="1"/>
  <c r="BA337" i="21" s="1"/>
  <c r="BA338" i="21" s="1"/>
  <c r="BA339" i="21" s="1"/>
  <c r="BA340" i="21" s="1"/>
  <c r="BA341" i="21" s="1"/>
  <c r="BA342" i="21" s="1"/>
  <c r="BA343" i="21" s="1"/>
  <c r="BA344" i="21" s="1"/>
  <c r="BA345" i="21" s="1"/>
  <c r="BA346" i="21" s="1"/>
  <c r="BA347" i="21" s="1"/>
  <c r="BA348" i="21" s="1"/>
  <c r="BA349" i="21" s="1"/>
  <c r="BA350" i="21" s="1"/>
  <c r="BA351" i="21" s="1"/>
  <c r="BA352" i="21" s="1"/>
  <c r="BA353" i="21" s="1"/>
  <c r="BA354" i="21" s="1"/>
  <c r="BA355" i="21" s="1"/>
  <c r="BA356" i="21" s="1"/>
  <c r="BA357" i="21" s="1"/>
  <c r="BA358" i="21" s="1"/>
  <c r="BA359" i="21" s="1"/>
  <c r="BA360" i="21" s="1"/>
  <c r="BA361" i="21" s="1"/>
  <c r="BA362" i="21" s="1"/>
  <c r="BA363" i="21" s="1"/>
  <c r="BA364" i="21" s="1"/>
  <c r="BA365" i="21" s="1"/>
  <c r="BA366" i="21" s="1"/>
  <c r="BA367" i="21" s="1"/>
  <c r="BA368" i="21" s="1"/>
  <c r="BA369" i="21" s="1"/>
  <c r="BA370" i="21" s="1"/>
  <c r="BA371" i="21" s="1"/>
  <c r="BA372" i="21" s="1"/>
  <c r="BA373" i="21" s="1"/>
  <c r="BA374" i="21" s="1"/>
  <c r="BA375" i="21" s="1"/>
  <c r="BA376" i="21" s="1"/>
  <c r="BA377" i="21" s="1"/>
  <c r="BA378" i="21" s="1"/>
  <c r="BA379" i="21" s="1"/>
  <c r="BA380" i="21" s="1"/>
  <c r="BA381" i="21" s="1"/>
  <c r="BA382" i="21" s="1"/>
  <c r="BA383" i="21" s="1"/>
  <c r="BA384" i="21" s="1"/>
  <c r="BA385" i="21" s="1"/>
  <c r="BA386" i="21" s="1"/>
  <c r="BA387" i="21" s="1"/>
  <c r="BA388" i="21" s="1"/>
  <c r="BA389" i="21" s="1"/>
  <c r="BA390" i="21" s="1"/>
  <c r="BA391" i="21" s="1"/>
  <c r="BA392" i="21" s="1"/>
  <c r="BA393" i="21" s="1"/>
  <c r="BA394" i="21" s="1"/>
  <c r="BA395" i="21" s="1"/>
  <c r="BA396" i="21" s="1"/>
  <c r="BA397" i="21" s="1"/>
  <c r="BA398" i="21" s="1"/>
  <c r="BA399" i="21" s="1"/>
  <c r="BA400" i="21" s="1"/>
  <c r="BA401" i="21" s="1"/>
  <c r="BA402" i="21" s="1"/>
  <c r="BA403" i="21" s="1"/>
  <c r="BA404" i="21" s="1"/>
  <c r="BA405" i="21" s="1"/>
  <c r="BA406" i="21" s="1"/>
  <c r="BA407" i="21" s="1"/>
  <c r="BA408" i="21" s="1"/>
  <c r="BA409" i="21" s="1"/>
  <c r="BA410" i="21" s="1"/>
  <c r="BA411" i="21" s="1"/>
  <c r="BA412" i="21" s="1"/>
  <c r="BA413" i="21" s="1"/>
  <c r="BA414" i="21" s="1"/>
  <c r="BA415" i="21" s="1"/>
  <c r="BA416" i="21" s="1"/>
  <c r="BA417" i="21" s="1"/>
  <c r="BA418" i="21" s="1"/>
  <c r="BA419" i="21" s="1"/>
  <c r="BA420" i="21" s="1"/>
  <c r="BA421" i="21" s="1"/>
  <c r="BA422" i="21" s="1"/>
  <c r="BA423" i="21" s="1"/>
  <c r="BA424" i="21" s="1"/>
  <c r="BA425" i="21" s="1"/>
  <c r="BA426" i="21" s="1"/>
  <c r="BA427" i="21" s="1"/>
  <c r="BA428" i="21" s="1"/>
  <c r="BA429" i="21" s="1"/>
  <c r="BA430" i="21" s="1"/>
  <c r="BA431" i="21" s="1"/>
  <c r="BA432" i="21" s="1"/>
  <c r="BA433" i="21" s="1"/>
  <c r="BA434" i="21" s="1"/>
  <c r="BA435" i="21" s="1"/>
  <c r="BA436" i="21" s="1"/>
  <c r="BA437" i="21" s="1"/>
  <c r="BA438" i="21" s="1"/>
  <c r="BA439" i="21" s="1"/>
  <c r="BA440" i="21" s="1"/>
  <c r="BA441" i="21" s="1"/>
  <c r="BA442" i="21" s="1"/>
  <c r="BA443" i="21" s="1"/>
  <c r="BA444" i="21" s="1"/>
  <c r="BA445" i="21" s="1"/>
  <c r="BA446" i="21" s="1"/>
  <c r="BA447" i="21" s="1"/>
  <c r="BA448" i="21" s="1"/>
  <c r="BA449" i="21" s="1"/>
  <c r="BA450" i="21" s="1"/>
  <c r="BA451" i="21" s="1"/>
  <c r="BA452" i="21" s="1"/>
  <c r="BA453" i="21" s="1"/>
  <c r="BA454" i="21" s="1"/>
  <c r="BA455" i="21" s="1"/>
  <c r="BA456" i="21" s="1"/>
  <c r="BA457" i="21" s="1"/>
  <c r="BA458" i="21" s="1"/>
  <c r="BA459" i="21" s="1"/>
  <c r="BA460" i="21" s="1"/>
  <c r="BA461" i="21" s="1"/>
  <c r="BA462" i="21" s="1"/>
  <c r="BA463" i="21" s="1"/>
  <c r="BA464" i="21" s="1"/>
  <c r="BA465" i="21" s="1"/>
  <c r="BA466" i="21" s="1"/>
  <c r="BA467" i="21" s="1"/>
  <c r="BA468" i="21" s="1"/>
  <c r="BA469" i="21" s="1"/>
  <c r="BA470" i="21" s="1"/>
  <c r="BA471" i="21" s="1"/>
  <c r="BA472" i="21" s="1"/>
  <c r="BA473" i="21" s="1"/>
  <c r="BA474" i="21" s="1"/>
  <c r="BA475" i="21" s="1"/>
  <c r="BA476" i="21" s="1"/>
  <c r="BA477" i="21" s="1"/>
  <c r="BA478" i="21" s="1"/>
  <c r="BA479" i="21" s="1"/>
  <c r="BA480" i="21" s="1"/>
  <c r="BA481" i="21" s="1"/>
  <c r="BA482" i="21" s="1"/>
  <c r="BA483" i="21" s="1"/>
  <c r="BA484" i="21" s="1"/>
  <c r="BA485" i="21" s="1"/>
  <c r="BA486" i="21" s="1"/>
  <c r="BA487" i="21" s="1"/>
  <c r="BA488" i="21" s="1"/>
  <c r="BA489" i="21" s="1"/>
  <c r="BA490" i="21" s="1"/>
  <c r="BA491" i="21" s="1"/>
  <c r="BA492" i="21" s="1"/>
  <c r="BA493" i="21" s="1"/>
  <c r="BA494" i="21" s="1"/>
  <c r="BA495" i="21" s="1"/>
  <c r="BA496" i="21" s="1"/>
  <c r="BA497" i="21" s="1"/>
  <c r="BA498" i="21" s="1"/>
  <c r="BA499" i="21" s="1"/>
  <c r="BA500" i="21" s="1"/>
  <c r="BA501" i="21" s="1"/>
  <c r="BA502" i="21" s="1"/>
  <c r="BA503" i="21" s="1"/>
  <c r="BA504" i="21" s="1"/>
  <c r="BA505" i="21" s="1"/>
  <c r="BA506" i="21" s="1"/>
  <c r="BA507" i="21" s="1"/>
  <c r="BA508" i="21" s="1"/>
  <c r="BA509" i="21" s="1"/>
  <c r="BA510" i="21" s="1"/>
  <c r="BA511" i="21" s="1"/>
  <c r="BA512" i="21" s="1"/>
  <c r="BA513" i="21" s="1"/>
  <c r="BA514" i="21" s="1"/>
  <c r="BA515" i="21" s="1"/>
  <c r="BA516" i="21" s="1"/>
  <c r="BA517" i="21" s="1"/>
  <c r="BA518" i="21" s="1"/>
  <c r="BA519" i="21" s="1"/>
  <c r="BA520" i="21" s="1"/>
  <c r="BA521" i="21" s="1"/>
  <c r="BA522" i="21" s="1"/>
  <c r="BA523" i="21" s="1"/>
  <c r="BA524" i="21" s="1"/>
  <c r="BA525" i="21" s="1"/>
  <c r="BA526" i="21" s="1"/>
  <c r="BA527" i="21" s="1"/>
  <c r="BA528" i="21" s="1"/>
  <c r="BA529" i="21" s="1"/>
  <c r="BA530" i="21" s="1"/>
  <c r="BA531" i="21" s="1"/>
  <c r="BA532" i="21" s="1"/>
  <c r="BA533" i="21" s="1"/>
  <c r="BA534" i="21" s="1"/>
  <c r="BA535" i="21" s="1"/>
  <c r="BA536" i="21" s="1"/>
  <c r="BA537" i="21" s="1"/>
  <c r="BA538" i="21" s="1"/>
  <c r="BA539" i="21" s="1"/>
  <c r="BA540" i="21" s="1"/>
  <c r="BA541" i="21" s="1"/>
  <c r="BA542" i="21" s="1"/>
  <c r="BA543" i="21" s="1"/>
  <c r="BA544" i="21" s="1"/>
  <c r="BA545" i="21" s="1"/>
  <c r="BA546" i="21" s="1"/>
  <c r="BA547" i="21" s="1"/>
  <c r="BA548" i="21" s="1"/>
  <c r="BA549" i="21" s="1"/>
  <c r="BA550" i="21" s="1"/>
  <c r="BA551" i="21" s="1"/>
  <c r="BA552" i="21" s="1"/>
  <c r="BA553" i="21" s="1"/>
  <c r="BA554" i="21" s="1"/>
  <c r="BA555" i="21" s="1"/>
  <c r="BA556" i="21" s="1"/>
  <c r="BA557" i="21" s="1"/>
  <c r="BA558" i="21" s="1"/>
  <c r="BA559" i="21" s="1"/>
  <c r="BA560" i="21" s="1"/>
  <c r="BA561" i="21" s="1"/>
  <c r="BA562" i="21" s="1"/>
  <c r="BA563" i="21" s="1"/>
  <c r="BA564" i="21" s="1"/>
  <c r="BA565" i="21" s="1"/>
  <c r="BA566" i="21" s="1"/>
  <c r="BA567" i="21" s="1"/>
  <c r="BA568" i="21" s="1"/>
  <c r="BA569" i="21" s="1"/>
  <c r="BA570" i="21" s="1"/>
  <c r="BA571" i="21" s="1"/>
  <c r="BA572" i="21" s="1"/>
  <c r="BA573" i="21" s="1"/>
  <c r="BA574" i="21" s="1"/>
  <c r="BA575" i="21" s="1"/>
  <c r="BA576" i="21" s="1"/>
  <c r="BA577" i="21" s="1"/>
  <c r="BA578" i="21" s="1"/>
  <c r="BA579" i="21" s="1"/>
  <c r="BA580" i="21" s="1"/>
  <c r="BA581" i="21" s="1"/>
  <c r="BA582" i="21" s="1"/>
  <c r="BA583" i="21" s="1"/>
  <c r="BA584" i="21" s="1"/>
  <c r="BA585" i="21" s="1"/>
  <c r="BA586" i="21" s="1"/>
  <c r="BA587" i="21" s="1"/>
  <c r="BA588" i="21" s="1"/>
  <c r="BA589" i="21" s="1"/>
  <c r="BA590" i="21" s="1"/>
  <c r="BA591" i="21" s="1"/>
  <c r="BA592" i="21" s="1"/>
  <c r="BA593" i="21" s="1"/>
  <c r="BA594" i="21" s="1"/>
  <c r="BA595" i="21" s="1"/>
  <c r="BA596" i="21" s="1"/>
  <c r="BA597" i="21" s="1"/>
  <c r="BA598" i="21" s="1"/>
  <c r="BA599" i="21" s="1"/>
  <c r="BA600" i="21" s="1"/>
  <c r="BA601" i="21" s="1"/>
  <c r="BA602" i="21" s="1"/>
  <c r="BA603" i="21" s="1"/>
  <c r="BA604" i="21" s="1"/>
  <c r="BA605" i="21" s="1"/>
  <c r="BA606" i="21" s="1"/>
  <c r="BA607" i="21" s="1"/>
  <c r="BA608" i="21" s="1"/>
  <c r="BA609" i="21" s="1"/>
  <c r="BA610" i="21" s="1"/>
  <c r="BA611" i="21" s="1"/>
  <c r="BA612" i="21" s="1"/>
  <c r="BA613" i="21" s="1"/>
  <c r="BA614" i="21" s="1"/>
  <c r="BA615" i="21" s="1"/>
  <c r="BA616" i="21" s="1"/>
  <c r="BA617" i="21" s="1"/>
  <c r="BA618" i="21" s="1"/>
  <c r="BA619" i="21" s="1"/>
  <c r="BA620" i="21" s="1"/>
  <c r="BA621" i="21" s="1"/>
  <c r="BA622" i="21" s="1"/>
  <c r="BA623" i="21" s="1"/>
  <c r="BA624" i="21" s="1"/>
  <c r="BA625" i="21" s="1"/>
  <c r="BA626" i="21" s="1"/>
  <c r="BA627" i="21" s="1"/>
  <c r="BA628" i="21" s="1"/>
  <c r="BA629" i="21" s="1"/>
  <c r="BA630" i="21" s="1"/>
  <c r="BA631" i="21" s="1"/>
  <c r="BA632" i="21" s="1"/>
  <c r="BA633" i="21" s="1"/>
  <c r="BA634" i="21" s="1"/>
  <c r="BA635" i="21" s="1"/>
  <c r="BA636" i="21" s="1"/>
  <c r="BA637" i="21" s="1"/>
  <c r="BA638" i="21" s="1"/>
  <c r="BA639" i="21" s="1"/>
  <c r="BA640" i="21" s="1"/>
  <c r="BA641" i="21" s="1"/>
  <c r="BA642" i="21" s="1"/>
  <c r="BA643" i="21" s="1"/>
  <c r="BA644" i="21" s="1"/>
  <c r="BA645" i="21" s="1"/>
  <c r="BA646" i="21" s="1"/>
  <c r="BA647" i="21" s="1"/>
  <c r="BA648" i="21" s="1"/>
  <c r="BA649" i="21" s="1"/>
  <c r="BA650" i="21" s="1"/>
  <c r="BA651" i="21" s="1"/>
  <c r="BA652" i="21" s="1"/>
  <c r="BA653" i="21" s="1"/>
  <c r="BA654" i="21" s="1"/>
  <c r="BA655" i="21" s="1"/>
  <c r="BA656" i="21" s="1"/>
  <c r="BA657" i="21" s="1"/>
  <c r="BA658" i="21" s="1"/>
  <c r="BA659" i="21" s="1"/>
  <c r="BA660" i="21" s="1"/>
  <c r="BA661" i="21" s="1"/>
  <c r="BA662" i="21" s="1"/>
  <c r="BA663" i="21" s="1"/>
  <c r="BA664" i="21" s="1"/>
  <c r="BA665" i="21" s="1"/>
  <c r="BA666" i="21" s="1"/>
  <c r="BA667" i="21" s="1"/>
  <c r="BA668" i="21" s="1"/>
  <c r="BA669" i="21" s="1"/>
  <c r="BA670" i="21" s="1"/>
  <c r="BA671" i="21" s="1"/>
  <c r="BA672" i="21" s="1"/>
  <c r="BA673" i="21" s="1"/>
  <c r="BA674" i="21" s="1"/>
  <c r="BA675" i="21" s="1"/>
  <c r="BA676" i="21" s="1"/>
  <c r="BA677" i="21" s="1"/>
  <c r="BA678" i="21" s="1"/>
  <c r="BA679" i="21" s="1"/>
  <c r="BA680" i="21" s="1"/>
  <c r="BA681" i="21" s="1"/>
  <c r="BA682" i="21" s="1"/>
  <c r="BA683" i="21" s="1"/>
  <c r="BA684" i="21" s="1"/>
  <c r="BA685" i="21" s="1"/>
  <c r="BA686" i="21" s="1"/>
  <c r="BA687" i="21" s="1"/>
  <c r="BA688" i="21" s="1"/>
  <c r="BA689" i="21" s="1"/>
  <c r="BA690" i="21" s="1"/>
  <c r="BA691" i="21" s="1"/>
  <c r="BA692" i="21" s="1"/>
  <c r="BA693" i="21" s="1"/>
  <c r="BA694" i="21" s="1"/>
  <c r="BA695" i="21" s="1"/>
  <c r="BA696" i="21" s="1"/>
  <c r="BA697" i="21" s="1"/>
  <c r="BA698" i="21" s="1"/>
  <c r="BA699" i="21" s="1"/>
  <c r="BA700" i="21" s="1"/>
  <c r="BA701" i="21" s="1"/>
  <c r="BA702" i="21" s="1"/>
  <c r="BA703" i="21" s="1"/>
  <c r="BA704" i="21" s="1"/>
  <c r="BA705" i="21" s="1"/>
  <c r="BA706" i="21" s="1"/>
  <c r="BA707" i="21" s="1"/>
  <c r="BA708" i="21" s="1"/>
  <c r="BA709" i="21" s="1"/>
  <c r="BA710" i="21" s="1"/>
  <c r="BA711" i="21" s="1"/>
  <c r="BA712" i="21" s="1"/>
  <c r="BA713" i="21" s="1"/>
  <c r="BA714" i="21" s="1"/>
  <c r="BA715" i="21" s="1"/>
  <c r="BA716" i="21" s="1"/>
  <c r="BA717" i="21" s="1"/>
  <c r="BA718" i="21" s="1"/>
  <c r="BA719" i="21" s="1"/>
  <c r="BA720" i="21" s="1"/>
  <c r="BA721" i="21" s="1"/>
  <c r="BA722" i="21" s="1"/>
  <c r="BA723" i="21" s="1"/>
  <c r="BA724" i="21" s="1"/>
  <c r="BA725" i="21" s="1"/>
  <c r="BA726" i="21" s="1"/>
  <c r="BA727" i="21" s="1"/>
  <c r="BA728" i="21" s="1"/>
  <c r="BA729" i="21" s="1"/>
  <c r="BA730" i="21" s="1"/>
  <c r="BA731" i="21" s="1"/>
  <c r="BA732" i="21" s="1"/>
  <c r="BA733" i="21" s="1"/>
  <c r="BA734" i="21" s="1"/>
  <c r="BA735" i="21" s="1"/>
  <c r="BA736" i="21" s="1"/>
  <c r="BA737" i="21" s="1"/>
  <c r="BA738" i="21" s="1"/>
  <c r="BA739" i="21" s="1"/>
  <c r="BA740" i="21" s="1"/>
  <c r="BA741" i="21" s="1"/>
  <c r="BA742" i="21" s="1"/>
  <c r="BA743" i="21" s="1"/>
  <c r="BA744" i="21" s="1"/>
  <c r="BA745" i="21" s="1"/>
  <c r="BA746" i="21" s="1"/>
  <c r="BA747" i="21" s="1"/>
  <c r="BA748" i="21" s="1"/>
  <c r="BA749" i="21" s="1"/>
  <c r="BA750" i="21" s="1"/>
  <c r="BA751" i="21" s="1"/>
  <c r="BA752" i="21" s="1"/>
  <c r="BA753" i="21" s="1"/>
  <c r="BA754" i="21" s="1"/>
  <c r="BA755" i="21" s="1"/>
  <c r="BA756" i="21" s="1"/>
  <c r="BA757" i="21" s="1"/>
  <c r="BA758" i="21" s="1"/>
  <c r="BA759" i="21" s="1"/>
  <c r="BA760" i="21" s="1"/>
  <c r="BA761" i="21" s="1"/>
  <c r="BA762" i="21" s="1"/>
  <c r="BA763" i="21" s="1"/>
  <c r="BA764" i="21" s="1"/>
  <c r="BA765" i="21" s="1"/>
  <c r="BA766" i="21" s="1"/>
  <c r="BA767" i="21" s="1"/>
  <c r="BA768" i="21" s="1"/>
  <c r="BA769" i="21" s="1"/>
  <c r="BA770" i="21" s="1"/>
  <c r="BA771" i="21" s="1"/>
  <c r="BA772" i="21" s="1"/>
  <c r="BA773" i="21" s="1"/>
  <c r="BA774" i="21" s="1"/>
  <c r="BA775" i="21" s="1"/>
  <c r="BA776" i="21" s="1"/>
  <c r="BA777" i="21" s="1"/>
  <c r="BA778" i="21" s="1"/>
  <c r="BA779" i="21" s="1"/>
  <c r="BA780" i="21" s="1"/>
  <c r="BA781" i="21" s="1"/>
  <c r="BA782" i="21" s="1"/>
  <c r="BA783" i="21" s="1"/>
  <c r="BA784" i="21" s="1"/>
  <c r="BA785" i="21" s="1"/>
  <c r="BA786" i="21" s="1"/>
  <c r="BA787" i="21" s="1"/>
  <c r="BA788" i="21" s="1"/>
  <c r="BA789" i="21" s="1"/>
  <c r="BA790" i="21" s="1"/>
  <c r="BA791" i="21" s="1"/>
  <c r="BA792" i="21" s="1"/>
  <c r="BA793" i="21" s="1"/>
  <c r="BA794" i="21" s="1"/>
  <c r="BA795" i="21" s="1"/>
  <c r="BA796" i="21" s="1"/>
  <c r="BA797" i="21" s="1"/>
  <c r="BA798" i="21" s="1"/>
  <c r="BA799" i="21" s="1"/>
  <c r="BA800" i="21" s="1"/>
  <c r="BA801" i="21" s="1"/>
  <c r="BA802" i="21" s="1"/>
  <c r="BA803" i="21" s="1"/>
  <c r="BA804" i="21" s="1"/>
  <c r="BA805" i="21" s="1"/>
  <c r="BA806" i="21" s="1"/>
  <c r="BA807" i="21" s="1"/>
  <c r="BA808" i="21" s="1"/>
  <c r="BA809" i="21" s="1"/>
  <c r="BA810" i="21" s="1"/>
  <c r="BA811" i="21" s="1"/>
  <c r="BA812" i="21" s="1"/>
  <c r="BA813" i="21" s="1"/>
  <c r="BA814" i="21" s="1"/>
  <c r="BA815" i="21" s="1"/>
  <c r="BA816" i="21" s="1"/>
  <c r="BA817" i="21" s="1"/>
  <c r="BA818" i="21" s="1"/>
  <c r="BA819" i="21" s="1"/>
  <c r="BA820" i="21" s="1"/>
  <c r="BA821" i="21" s="1"/>
  <c r="BA822" i="21" s="1"/>
  <c r="BA823" i="21" s="1"/>
  <c r="BA824" i="21" s="1"/>
  <c r="BA825" i="21" s="1"/>
  <c r="BA826" i="21" s="1"/>
  <c r="BA827" i="21" s="1"/>
  <c r="BA828" i="21" s="1"/>
  <c r="BA829" i="21" s="1"/>
  <c r="BA830" i="21" s="1"/>
  <c r="BA831" i="21" s="1"/>
  <c r="BA832" i="21" s="1"/>
  <c r="BA833" i="21" s="1"/>
  <c r="BA834" i="21" s="1"/>
  <c r="BA835" i="21" s="1"/>
  <c r="BA836" i="21" s="1"/>
  <c r="BA837" i="21" s="1"/>
  <c r="BA838" i="21" s="1"/>
  <c r="BA839" i="21" s="1"/>
  <c r="BA840" i="21" s="1"/>
  <c r="BA841" i="21" s="1"/>
  <c r="BA842" i="21" s="1"/>
  <c r="BA843" i="21" s="1"/>
  <c r="BA844" i="21" s="1"/>
  <c r="BA845" i="21" s="1"/>
  <c r="BA846" i="21" s="1"/>
  <c r="BA847" i="21" s="1"/>
  <c r="BA848" i="21" s="1"/>
  <c r="BA849" i="21" s="1"/>
  <c r="BA850" i="21" s="1"/>
  <c r="BA851" i="21" s="1"/>
  <c r="BA852" i="21" s="1"/>
  <c r="BA853" i="21" s="1"/>
  <c r="BA854" i="21" s="1"/>
  <c r="BA855" i="21" s="1"/>
  <c r="BA856" i="21" s="1"/>
  <c r="BA857" i="21" s="1"/>
  <c r="BA858" i="21" s="1"/>
  <c r="BA859" i="21" s="1"/>
  <c r="BA860" i="21" s="1"/>
  <c r="BA861" i="21" s="1"/>
  <c r="BA862" i="21" s="1"/>
  <c r="BA863" i="21" s="1"/>
  <c r="BA864" i="21" s="1"/>
  <c r="BA865" i="21" s="1"/>
  <c r="BA866" i="21" s="1"/>
  <c r="BA867" i="21" s="1"/>
  <c r="BA868" i="21" s="1"/>
  <c r="BA869" i="21" s="1"/>
  <c r="BA870" i="21" s="1"/>
  <c r="BA871" i="21" s="1"/>
  <c r="BA872" i="21" s="1"/>
  <c r="BA873" i="21" s="1"/>
  <c r="BA874" i="21" s="1"/>
  <c r="BA875" i="21" s="1"/>
  <c r="BA876" i="21" s="1"/>
  <c r="BA877" i="21" s="1"/>
  <c r="BA878" i="21" s="1"/>
  <c r="BA879" i="21" s="1"/>
  <c r="BA880" i="21" s="1"/>
  <c r="BA881" i="21" s="1"/>
  <c r="BA882" i="21" s="1"/>
  <c r="BA883" i="21" s="1"/>
  <c r="BA884" i="21" s="1"/>
  <c r="BA885" i="21" s="1"/>
  <c r="BA886" i="21" s="1"/>
  <c r="BA887" i="21" s="1"/>
  <c r="BA888" i="21" s="1"/>
  <c r="BA889" i="21" s="1"/>
  <c r="BA890" i="21" s="1"/>
  <c r="BA891" i="21" s="1"/>
  <c r="BA892" i="21" s="1"/>
  <c r="BA893" i="21" s="1"/>
  <c r="BA894" i="21" s="1"/>
  <c r="BA895" i="21" s="1"/>
  <c r="BA896" i="21" s="1"/>
  <c r="BA897" i="21" s="1"/>
  <c r="BA898" i="21" s="1"/>
  <c r="BA899" i="21" s="1"/>
  <c r="BA900" i="21" s="1"/>
  <c r="BA901" i="21" s="1"/>
  <c r="BA902" i="21" s="1"/>
  <c r="BA903" i="21" s="1"/>
  <c r="BA904" i="21" s="1"/>
  <c r="BA905" i="21" s="1"/>
  <c r="BA906" i="21" s="1"/>
  <c r="BA907" i="21" s="1"/>
  <c r="BA908" i="21" s="1"/>
  <c r="BA909" i="21" s="1"/>
  <c r="BA910" i="21" s="1"/>
  <c r="BA911" i="21" s="1"/>
  <c r="BA912" i="21" s="1"/>
  <c r="BA913" i="21" s="1"/>
  <c r="BA914" i="21" s="1"/>
  <c r="BA915" i="21" s="1"/>
  <c r="BA916" i="21" s="1"/>
  <c r="BA917" i="21" s="1"/>
  <c r="BA918" i="21" s="1"/>
  <c r="BA919" i="21" s="1"/>
  <c r="BA920" i="21" s="1"/>
  <c r="BA921" i="21" s="1"/>
  <c r="BA922" i="21" s="1"/>
  <c r="BA923" i="21" s="1"/>
  <c r="BA924" i="21" s="1"/>
  <c r="BA925" i="21" s="1"/>
  <c r="BA926" i="21" s="1"/>
  <c r="BA927" i="21" s="1"/>
  <c r="BA928" i="21" s="1"/>
  <c r="BA929" i="21" s="1"/>
  <c r="BA930" i="21" s="1"/>
  <c r="BA931" i="21" s="1"/>
  <c r="BA932" i="21" s="1"/>
  <c r="BA933" i="21" s="1"/>
  <c r="BA934" i="21" s="1"/>
  <c r="BA935" i="21" s="1"/>
  <c r="BA936" i="21" s="1"/>
  <c r="BA937" i="21" s="1"/>
  <c r="BA938" i="21" s="1"/>
  <c r="BA939" i="21" s="1"/>
  <c r="BA940" i="21" s="1"/>
  <c r="BA941" i="21" s="1"/>
  <c r="BA942" i="21" s="1"/>
  <c r="BA943" i="21" s="1"/>
  <c r="BA944" i="21" s="1"/>
  <c r="BA945" i="21" s="1"/>
  <c r="BA946" i="21" s="1"/>
  <c r="BA947" i="21" s="1"/>
  <c r="BA948" i="21" s="1"/>
  <c r="BA949" i="21" s="1"/>
  <c r="BA950" i="21" s="1"/>
  <c r="BA951" i="21" s="1"/>
  <c r="BA952" i="21" s="1"/>
  <c r="BA953" i="21" s="1"/>
  <c r="BA954" i="21" s="1"/>
  <c r="BA955" i="21" s="1"/>
  <c r="BA956" i="21" s="1"/>
  <c r="BA957" i="21" s="1"/>
  <c r="BA958" i="21" s="1"/>
  <c r="BA959" i="21" s="1"/>
  <c r="BA960" i="21" s="1"/>
  <c r="BA961" i="21" s="1"/>
  <c r="BA962" i="21" s="1"/>
  <c r="BA963" i="21" s="1"/>
  <c r="BA964" i="21" s="1"/>
  <c r="BA965" i="21" s="1"/>
  <c r="BA966" i="21" s="1"/>
  <c r="BA967" i="21" s="1"/>
  <c r="BA968" i="21" s="1"/>
  <c r="BA969" i="21" s="1"/>
  <c r="BA970" i="21" s="1"/>
  <c r="BA971" i="21" s="1"/>
  <c r="BA972" i="21" s="1"/>
  <c r="BA973" i="21" s="1"/>
  <c r="BA974" i="21" s="1"/>
  <c r="BA975" i="21" s="1"/>
  <c r="BA976" i="21" s="1"/>
  <c r="BA977" i="21" s="1"/>
  <c r="BA978" i="21" s="1"/>
  <c r="BA979" i="21" s="1"/>
  <c r="BA980" i="21" s="1"/>
  <c r="BA981" i="21" s="1"/>
  <c r="BA982" i="21" s="1"/>
  <c r="BA983" i="21" s="1"/>
  <c r="BA984" i="21" s="1"/>
  <c r="BA985" i="21" s="1"/>
  <c r="BA986" i="21" s="1"/>
  <c r="BA987" i="21" s="1"/>
  <c r="BA988" i="21" s="1"/>
  <c r="BA989" i="21" s="1"/>
  <c r="BA990" i="21" s="1"/>
  <c r="BA991" i="21" s="1"/>
  <c r="BA992" i="21" s="1"/>
  <c r="BA993" i="21" s="1"/>
  <c r="BA994" i="21" s="1"/>
  <c r="BA995" i="21" s="1"/>
  <c r="BA996" i="21" s="1"/>
  <c r="BA997" i="21" s="1"/>
  <c r="BA998" i="21" s="1"/>
  <c r="BA999" i="21" s="1"/>
  <c r="BA1000" i="21" s="1"/>
  <c r="BA1001" i="21" s="1"/>
  <c r="BA1002" i="21" s="1"/>
  <c r="BA1003" i="21" s="1"/>
  <c r="BA1004" i="21" s="1"/>
  <c r="BA1005" i="21" s="1"/>
  <c r="BA1006" i="21" s="1"/>
  <c r="BA1007" i="21" s="1"/>
  <c r="BA1008" i="21" s="1"/>
  <c r="BA1009" i="21" s="1"/>
  <c r="BA1010" i="21" s="1"/>
  <c r="BA1011" i="21" s="1"/>
  <c r="BA1012" i="21" s="1"/>
  <c r="BA1013" i="21" s="1"/>
  <c r="BA1014" i="21" s="1"/>
  <c r="BA1015" i="21" s="1"/>
  <c r="BA1016" i="21" s="1"/>
  <c r="BA1017" i="21" s="1"/>
  <c r="BA1018" i="21" s="1"/>
  <c r="BA1019" i="21" s="1"/>
  <c r="BA1020" i="21" s="1"/>
  <c r="BA1021" i="21" s="1"/>
  <c r="BA1022" i="21" s="1"/>
  <c r="BA1023" i="21" s="1"/>
  <c r="BA1024" i="21" s="1"/>
  <c r="BA1025" i="21" s="1"/>
  <c r="BA1026" i="21" s="1"/>
  <c r="BA1027" i="21" s="1"/>
  <c r="BA1028" i="21" s="1"/>
  <c r="BA1029" i="21" s="1"/>
  <c r="BA1030" i="21" s="1"/>
  <c r="BA1031" i="21" s="1"/>
  <c r="BA1032" i="21" s="1"/>
  <c r="BA1033" i="21" s="1"/>
  <c r="BA1034" i="21" s="1"/>
  <c r="BA1035" i="21" s="1"/>
  <c r="BA1036" i="21" s="1"/>
  <c r="BA1037" i="21" s="1"/>
  <c r="BA1038" i="21" s="1"/>
  <c r="BA1039" i="21" s="1"/>
  <c r="BA1040" i="21" s="1"/>
  <c r="BA1041" i="21" s="1"/>
  <c r="BA1042" i="21" s="1"/>
  <c r="BA1043" i="21" s="1"/>
  <c r="BA1044" i="21" s="1"/>
  <c r="BA1045" i="21" s="1"/>
  <c r="BA1046" i="21" s="1"/>
  <c r="BA1047" i="21" s="1"/>
  <c r="BA1048" i="21" s="1"/>
  <c r="BA1049" i="21" s="1"/>
  <c r="BA1050" i="21" s="1"/>
  <c r="BA1051" i="21" s="1"/>
  <c r="BA1052" i="21" s="1"/>
  <c r="BA1053" i="21" s="1"/>
  <c r="BA1054" i="21" s="1"/>
  <c r="BA1055" i="21" s="1"/>
  <c r="BA1056" i="21" s="1"/>
  <c r="BA1057" i="21" s="1"/>
  <c r="BA1058" i="21" s="1"/>
  <c r="BA1059" i="21" s="1"/>
  <c r="BA1060" i="21" s="1"/>
  <c r="BA1061" i="21" s="1"/>
  <c r="BA1062" i="21" s="1"/>
  <c r="BA1063" i="21" s="1"/>
  <c r="BA1064" i="21" s="1"/>
  <c r="BA1065" i="21" s="1"/>
  <c r="BA1066" i="21" s="1"/>
  <c r="BA1067" i="21" s="1"/>
  <c r="BA1068" i="21" s="1"/>
  <c r="BA1069" i="21" s="1"/>
  <c r="BA1070" i="21" s="1"/>
  <c r="BA1071" i="21" s="1"/>
  <c r="BA1072" i="21" s="1"/>
  <c r="BA1073" i="21" s="1"/>
  <c r="BA1074" i="21" s="1"/>
  <c r="BA1075" i="21" s="1"/>
  <c r="BA1076" i="21" s="1"/>
  <c r="BA1077" i="21" s="1"/>
  <c r="BA1078" i="21" s="1"/>
  <c r="BA1079" i="21" s="1"/>
  <c r="BA1080" i="21" s="1"/>
  <c r="BA1081" i="21" s="1"/>
  <c r="BA1082" i="21" s="1"/>
  <c r="BA1083" i="21" s="1"/>
  <c r="BA1084" i="21" s="1"/>
  <c r="BA1085" i="21" s="1"/>
  <c r="BA1086" i="21" s="1"/>
  <c r="BA1087" i="21" s="1"/>
  <c r="BA1088" i="21" s="1"/>
  <c r="BA1089" i="21" s="1"/>
  <c r="BA1090" i="21" s="1"/>
  <c r="BA1091" i="21" s="1"/>
  <c r="BA1092" i="21" s="1"/>
  <c r="BA1093" i="21" s="1"/>
  <c r="BA1094" i="21" s="1"/>
  <c r="BA1095" i="21" s="1"/>
  <c r="BA1096" i="21" s="1"/>
  <c r="BA1097" i="21" s="1"/>
  <c r="BA1098" i="21" s="1"/>
  <c r="BA1099" i="21" s="1"/>
  <c r="BA1100" i="21" s="1"/>
  <c r="BA1101" i="21" s="1"/>
  <c r="BA1102" i="21" s="1"/>
  <c r="BA1103" i="21" s="1"/>
  <c r="BA1104" i="21" s="1"/>
  <c r="BA1105" i="21" s="1"/>
  <c r="BA1106" i="21" s="1"/>
  <c r="BA1107" i="21" s="1"/>
  <c r="BA1108" i="21" s="1"/>
  <c r="BA1109" i="21" s="1"/>
  <c r="BA1110" i="21" s="1"/>
  <c r="BA1111" i="21" s="1"/>
  <c r="BA1112" i="21" s="1"/>
  <c r="BA1113" i="21" s="1"/>
  <c r="BA1114" i="21" s="1"/>
  <c r="BA1115" i="21" s="1"/>
  <c r="BA1116" i="21" s="1"/>
  <c r="BA1117" i="21" s="1"/>
  <c r="BA1118" i="21" s="1"/>
  <c r="BA1119" i="21" s="1"/>
  <c r="BA1120" i="21" s="1"/>
  <c r="BA1121" i="21" s="1"/>
  <c r="BA1122" i="21" s="1"/>
  <c r="BA1123" i="21" s="1"/>
  <c r="BA1124" i="21" s="1"/>
  <c r="BA1125" i="21" s="1"/>
  <c r="BA1126" i="21" s="1"/>
  <c r="BA1127" i="21" s="1"/>
  <c r="BA1128" i="21" s="1"/>
  <c r="BA1129" i="21" s="1"/>
  <c r="BA1130" i="21" s="1"/>
  <c r="BA1131" i="21" s="1"/>
  <c r="BA1132" i="21" s="1"/>
  <c r="BA1133" i="21" s="1"/>
  <c r="BA1134" i="21" s="1"/>
  <c r="BA1135" i="21" s="1"/>
  <c r="BA1136" i="21" s="1"/>
  <c r="BA1137" i="21" s="1"/>
  <c r="BA1138" i="21" s="1"/>
  <c r="BA1139" i="21" s="1"/>
  <c r="BA1140" i="21" s="1"/>
  <c r="BA1141" i="21" s="1"/>
  <c r="BA1142" i="21" s="1"/>
  <c r="BA1143" i="21" s="1"/>
  <c r="BA1144" i="21" s="1"/>
  <c r="BA1145" i="21" s="1"/>
  <c r="BA1146" i="21" s="1"/>
  <c r="BA1147" i="21" s="1"/>
  <c r="BA1148" i="21" s="1"/>
  <c r="BA1149" i="21" s="1"/>
  <c r="BA1150" i="21" s="1"/>
  <c r="BA1151" i="21" s="1"/>
  <c r="BA1152" i="21" s="1"/>
  <c r="BA1153" i="21" s="1"/>
  <c r="BA1154" i="21" s="1"/>
  <c r="BA1155" i="21" s="1"/>
  <c r="BA1156" i="21" s="1"/>
  <c r="BA1157" i="21" s="1"/>
  <c r="BA1158" i="21" s="1"/>
  <c r="BA1159" i="21" s="1"/>
  <c r="BA1160" i="21" s="1"/>
  <c r="BA1161" i="21" s="1"/>
  <c r="BA1162" i="21" s="1"/>
  <c r="BA1163" i="21" s="1"/>
  <c r="BA1164" i="21" s="1"/>
  <c r="BA1165" i="21" s="1"/>
  <c r="BA1166" i="21" s="1"/>
  <c r="BA1167" i="21" s="1"/>
  <c r="BA1168" i="21" s="1"/>
  <c r="BA1169" i="21" s="1"/>
  <c r="BA1170" i="21" s="1"/>
  <c r="BA1171" i="21" s="1"/>
  <c r="BA1172" i="21" s="1"/>
  <c r="BA1173" i="21" s="1"/>
  <c r="BA1174" i="21" s="1"/>
  <c r="BA1175" i="21" s="1"/>
  <c r="BA1176" i="21" s="1"/>
  <c r="BA1177" i="21" s="1"/>
  <c r="BA1178" i="21" s="1"/>
  <c r="BA1179" i="21" s="1"/>
  <c r="BA1180" i="21" s="1"/>
  <c r="BA1181" i="21" s="1"/>
  <c r="BA1182" i="21" s="1"/>
  <c r="BA1183" i="21" s="1"/>
  <c r="BA1184" i="21" s="1"/>
  <c r="BA1185" i="21" s="1"/>
  <c r="BA1186" i="21" s="1"/>
  <c r="BA1187" i="21" s="1"/>
  <c r="BA1188" i="21" s="1"/>
  <c r="BA1189" i="21" s="1"/>
  <c r="BA1190" i="21" s="1"/>
  <c r="BA1191" i="21" s="1"/>
  <c r="BA1192" i="21" s="1"/>
  <c r="BA1193" i="21" s="1"/>
  <c r="BA1194" i="21" s="1"/>
  <c r="BA1195" i="21" s="1"/>
  <c r="BA1196" i="21" s="1"/>
  <c r="BA1197" i="21" s="1"/>
  <c r="BA1198" i="21" s="1"/>
  <c r="BA1199" i="21" s="1"/>
  <c r="BA1200" i="21" s="1"/>
  <c r="BA1201" i="21" s="1"/>
  <c r="BA1202" i="21" s="1"/>
  <c r="BA1203" i="21" s="1"/>
  <c r="BA1204" i="21" s="1"/>
  <c r="BA1205" i="21" s="1"/>
  <c r="BA1206" i="21" s="1"/>
  <c r="BA1207" i="21" s="1"/>
  <c r="BA1208" i="21" s="1"/>
  <c r="BA1209" i="21" s="1"/>
  <c r="BA1210" i="21" s="1"/>
  <c r="BA1211" i="21" s="1"/>
  <c r="BA1212" i="21" s="1"/>
  <c r="BA1213" i="21" s="1"/>
  <c r="BA1214" i="21" s="1"/>
  <c r="BA1215" i="21" s="1"/>
  <c r="BA1216" i="21" s="1"/>
  <c r="BA1217" i="21" s="1"/>
  <c r="BA1218" i="21" s="1"/>
  <c r="BA1219" i="21" s="1"/>
  <c r="BA1220" i="21" s="1"/>
  <c r="BA1221" i="21" s="1"/>
  <c r="BA1222" i="21" s="1"/>
  <c r="BA1223" i="21" s="1"/>
  <c r="BA1224" i="21" s="1"/>
  <c r="BA1225" i="21" s="1"/>
  <c r="BA1226" i="21" s="1"/>
  <c r="BA1227" i="21" s="1"/>
  <c r="BA1228" i="21" s="1"/>
  <c r="BA1229" i="21" s="1"/>
  <c r="BA1230" i="21" s="1"/>
  <c r="BA1231" i="21" s="1"/>
  <c r="BA1232" i="21" s="1"/>
  <c r="BA1233" i="21" s="1"/>
  <c r="BA1234" i="21" s="1"/>
  <c r="BA1235" i="21" s="1"/>
  <c r="BA1236" i="21" s="1"/>
  <c r="BA1237" i="21" s="1"/>
  <c r="BA1238" i="21" s="1"/>
  <c r="BA1239" i="21" s="1"/>
  <c r="BA1240" i="21" s="1"/>
  <c r="BA1241" i="21" s="1"/>
  <c r="BA1242" i="21" s="1"/>
  <c r="BA1243" i="21" s="1"/>
  <c r="BA1244" i="21" s="1"/>
  <c r="BA1245" i="21" s="1"/>
  <c r="BA1246" i="21" s="1"/>
  <c r="BA1247" i="21" s="1"/>
  <c r="BA1248" i="21" s="1"/>
  <c r="BA1249" i="21" s="1"/>
  <c r="BA1250" i="21" s="1"/>
  <c r="BA1251" i="21" s="1"/>
  <c r="BA1252" i="21" s="1"/>
  <c r="BA1253" i="21" s="1"/>
  <c r="BA1254" i="21" s="1"/>
  <c r="BA1255" i="21" s="1"/>
  <c r="BA1256" i="21" s="1"/>
  <c r="BA1257" i="21" s="1"/>
  <c r="BA1258" i="21" s="1"/>
  <c r="BA1259" i="21" s="1"/>
  <c r="BA1260" i="21" s="1"/>
  <c r="BA1261" i="21" s="1"/>
  <c r="BA1262" i="21" s="1"/>
  <c r="BA1263" i="21" s="1"/>
  <c r="BA1264" i="21" s="1"/>
  <c r="BA1265" i="21" s="1"/>
  <c r="BA1266" i="21" s="1"/>
  <c r="BA1267" i="21" s="1"/>
  <c r="BA1268" i="21" s="1"/>
  <c r="BA1269" i="21" s="1"/>
  <c r="BA1270" i="21" s="1"/>
  <c r="BA1271" i="21" s="1"/>
  <c r="BA1272" i="21" s="1"/>
  <c r="BA1273" i="21" s="1"/>
  <c r="BA1274" i="21" s="1"/>
  <c r="BA1275" i="21" s="1"/>
  <c r="BA1276" i="21" s="1"/>
  <c r="BA1277" i="21" s="1"/>
  <c r="BA1278" i="21" s="1"/>
  <c r="BA1279" i="21" s="1"/>
  <c r="BA1280" i="21" s="1"/>
  <c r="BA1281" i="21" s="1"/>
  <c r="BA1282" i="21" s="1"/>
  <c r="BA1283" i="21" s="1"/>
  <c r="BA1284" i="21" s="1"/>
  <c r="BA1285" i="21" s="1"/>
  <c r="BA1286" i="21" s="1"/>
  <c r="BA1287" i="21" s="1"/>
  <c r="BA1288" i="21" s="1"/>
  <c r="BA1289" i="21" s="1"/>
  <c r="BA1290" i="21" s="1"/>
  <c r="BA1291" i="21" s="1"/>
  <c r="BA1292" i="21" s="1"/>
  <c r="BA1293" i="21" s="1"/>
  <c r="BA1294" i="21" s="1"/>
  <c r="BA1295" i="21" s="1"/>
  <c r="BA1296" i="21" s="1"/>
  <c r="BA1297" i="21" s="1"/>
  <c r="BA1298" i="21" s="1"/>
  <c r="BA1299" i="21" s="1"/>
  <c r="BA1300" i="21" s="1"/>
  <c r="BA1301" i="21" s="1"/>
  <c r="BA1302" i="21" s="1"/>
  <c r="BA1303" i="21" s="1"/>
  <c r="BA1304" i="21" s="1"/>
  <c r="BA1305" i="21" s="1"/>
  <c r="BA1306" i="21" s="1"/>
  <c r="BA1307" i="21" s="1"/>
  <c r="BA1308" i="21" s="1"/>
  <c r="BA1309" i="21" s="1"/>
  <c r="BA1310" i="21" s="1"/>
  <c r="BA1311" i="21" s="1"/>
  <c r="BA1312" i="21" s="1"/>
  <c r="BA1313" i="21" s="1"/>
  <c r="BA1314" i="21" s="1"/>
  <c r="BA1315" i="21" s="1"/>
  <c r="BA1316" i="21" s="1"/>
  <c r="BA1317" i="21" s="1"/>
  <c r="BA1318" i="21" s="1"/>
  <c r="BA1319" i="21" s="1"/>
  <c r="BA1320" i="21" s="1"/>
  <c r="BA1321" i="21" s="1"/>
  <c r="BA1322" i="21" s="1"/>
  <c r="BA1323" i="21" s="1"/>
  <c r="BA1324" i="21" s="1"/>
  <c r="BA1325" i="21" s="1"/>
  <c r="BA1326" i="21" s="1"/>
  <c r="BA1327" i="21" s="1"/>
  <c r="BA1328" i="21" s="1"/>
  <c r="BA1329" i="21" s="1"/>
  <c r="BA1330" i="21" s="1"/>
  <c r="BA1331" i="21" s="1"/>
  <c r="BA1332" i="21" s="1"/>
  <c r="BA1333" i="21" s="1"/>
  <c r="BA1334" i="21" s="1"/>
  <c r="BA1335" i="21" s="1"/>
  <c r="BA1336" i="21" s="1"/>
  <c r="BA1337" i="21" s="1"/>
  <c r="BA1338" i="21" s="1"/>
  <c r="BA1339" i="21" s="1"/>
  <c r="BA1340" i="21" s="1"/>
  <c r="BA1341" i="21" s="1"/>
  <c r="BA1342" i="21" s="1"/>
  <c r="BA1343" i="21" s="1"/>
  <c r="BA1344" i="21" s="1"/>
  <c r="BA1345" i="21" s="1"/>
  <c r="BA1346" i="21" s="1"/>
  <c r="BA1347" i="21" s="1"/>
  <c r="BA1348" i="21" s="1"/>
  <c r="BA1349" i="21" s="1"/>
  <c r="BA1350" i="21" s="1"/>
  <c r="BA1351" i="21" s="1"/>
  <c r="BA1352" i="21" s="1"/>
  <c r="BA1353" i="21" s="1"/>
  <c r="BA1354" i="21" s="1"/>
  <c r="BA1355" i="21" s="1"/>
  <c r="BA1356" i="21" s="1"/>
  <c r="BA1357" i="21" s="1"/>
  <c r="BA1358" i="21" s="1"/>
  <c r="BA1359" i="21" s="1"/>
  <c r="BA1360" i="21" s="1"/>
  <c r="BA1361" i="21" s="1"/>
  <c r="BA1362" i="21" s="1"/>
  <c r="BA1363" i="21" s="1"/>
  <c r="BA1364" i="21" s="1"/>
  <c r="BA1365" i="21" s="1"/>
  <c r="BA1366" i="21" s="1"/>
  <c r="BA1367" i="21" s="1"/>
  <c r="BA1368" i="21" s="1"/>
  <c r="BA1369" i="21" s="1"/>
  <c r="BA1370" i="21" s="1"/>
  <c r="BA1371" i="21" s="1"/>
  <c r="BA1372" i="21" s="1"/>
  <c r="BA1373" i="21" s="1"/>
  <c r="BA1374" i="21" s="1"/>
  <c r="BA1375" i="21" s="1"/>
  <c r="BA1376" i="21" s="1"/>
  <c r="BA1377" i="21" s="1"/>
  <c r="BA1378" i="21" s="1"/>
  <c r="BA1379" i="21" s="1"/>
  <c r="BA1380" i="21" s="1"/>
  <c r="BA1381" i="21" s="1"/>
  <c r="BA1382" i="21" s="1"/>
  <c r="BA1383" i="21" s="1"/>
  <c r="BA1384" i="21" s="1"/>
  <c r="BA1385" i="21" s="1"/>
  <c r="BA1386" i="21" s="1"/>
  <c r="BA1387" i="21" s="1"/>
  <c r="BA1388" i="21" s="1"/>
  <c r="BA1389" i="21" s="1"/>
  <c r="BA1390" i="21" s="1"/>
  <c r="BA1391" i="21" s="1"/>
  <c r="BA1392" i="21" s="1"/>
  <c r="BA1393" i="21" s="1"/>
  <c r="BA1394" i="21" s="1"/>
  <c r="BA1395" i="21" s="1"/>
  <c r="BA1396" i="21" s="1"/>
  <c r="BA1397" i="21" s="1"/>
  <c r="BA1398" i="21" s="1"/>
  <c r="BA1399" i="21" s="1"/>
  <c r="BA1400" i="21" s="1"/>
  <c r="BA1401" i="21" s="1"/>
  <c r="BA1402" i="21" s="1"/>
  <c r="BA1403" i="21" s="1"/>
  <c r="BA1404" i="21" s="1"/>
  <c r="BA1405" i="21" s="1"/>
  <c r="BA1406" i="21" s="1"/>
  <c r="BA1407" i="21" s="1"/>
  <c r="BA1408" i="21" s="1"/>
  <c r="BA1409" i="21" s="1"/>
  <c r="BA1410" i="21" s="1"/>
  <c r="BA1411" i="21" s="1"/>
  <c r="BA1412" i="21" s="1"/>
  <c r="BA1413" i="21" s="1"/>
  <c r="BA1414" i="21" s="1"/>
  <c r="BA1415" i="21" s="1"/>
  <c r="BA1416" i="21" s="1"/>
  <c r="BA1417" i="21" s="1"/>
  <c r="BA1418" i="21" s="1"/>
  <c r="BA1419" i="21" s="1"/>
  <c r="BA1420" i="21" s="1"/>
  <c r="BA1421" i="21" s="1"/>
  <c r="BA1422" i="21" s="1"/>
  <c r="BA1423" i="21" s="1"/>
  <c r="BA1424" i="21" s="1"/>
  <c r="BA1425" i="21" s="1"/>
  <c r="BA1426" i="21" s="1"/>
  <c r="BA1427" i="21" s="1"/>
  <c r="BA1428" i="21" s="1"/>
  <c r="BA1429" i="21" s="1"/>
  <c r="BA1430" i="21" s="1"/>
  <c r="BA1431" i="21" s="1"/>
  <c r="BA1432" i="21" s="1"/>
  <c r="BA1433" i="21" s="1"/>
  <c r="BA1434" i="21" s="1"/>
  <c r="BA1435" i="21" s="1"/>
  <c r="BA1436" i="21" s="1"/>
  <c r="BA1437" i="21" s="1"/>
  <c r="BA1438" i="21" s="1"/>
  <c r="BA1439" i="21" s="1"/>
  <c r="BA1440" i="21" s="1"/>
  <c r="BA1441" i="21" s="1"/>
  <c r="BA1442" i="21" s="1"/>
  <c r="BA1443" i="21" s="1"/>
  <c r="BA1444" i="21" s="1"/>
  <c r="BA1445" i="21" s="1"/>
  <c r="BA1446" i="21" s="1"/>
  <c r="BA1447" i="21" s="1"/>
  <c r="BA1448" i="21" s="1"/>
  <c r="BA1449" i="21" s="1"/>
  <c r="BA1450" i="21" s="1"/>
  <c r="BA1451" i="21" s="1"/>
  <c r="BA1452" i="21" s="1"/>
  <c r="BA1453" i="21" s="1"/>
  <c r="BA1454" i="21" s="1"/>
  <c r="BA1455" i="21" s="1"/>
  <c r="BA1456" i="21" s="1"/>
  <c r="BA1457" i="21" s="1"/>
  <c r="BA1458" i="21" s="1"/>
  <c r="BA1459" i="21" s="1"/>
  <c r="BA1460" i="21" s="1"/>
  <c r="BA1461" i="21" s="1"/>
  <c r="BA1462" i="21" s="1"/>
  <c r="BA1463" i="21" s="1"/>
  <c r="BA1464" i="21" s="1"/>
  <c r="BA1465" i="21" s="1"/>
  <c r="BA1466" i="21" s="1"/>
  <c r="BA1467" i="21" s="1"/>
  <c r="BA1468" i="21" s="1"/>
  <c r="BA1469" i="21" s="1"/>
  <c r="BA1470" i="21" s="1"/>
  <c r="BA1471" i="21" s="1"/>
  <c r="BA1472" i="21" s="1"/>
  <c r="BA1473" i="21" s="1"/>
  <c r="BA1474" i="21" s="1"/>
  <c r="BA1475" i="21" s="1"/>
  <c r="BA1476" i="21" s="1"/>
  <c r="BA1477" i="21" s="1"/>
  <c r="BA1478" i="21" s="1"/>
  <c r="BA1479" i="21" s="1"/>
  <c r="BA1480" i="21" s="1"/>
  <c r="BA1481" i="21" s="1"/>
  <c r="BA1482" i="21" s="1"/>
  <c r="BA1483" i="21" s="1"/>
  <c r="BA1484" i="21" s="1"/>
  <c r="BA1485" i="21" s="1"/>
  <c r="BA1486" i="21" s="1"/>
  <c r="BA1487" i="21" s="1"/>
  <c r="BA1488" i="21" s="1"/>
  <c r="BA1489" i="21" s="1"/>
  <c r="BA1490" i="21" s="1"/>
  <c r="BA1491" i="21" s="1"/>
  <c r="BA1492" i="21" s="1"/>
  <c r="BA1493" i="21" s="1"/>
  <c r="BA1494" i="21" s="1"/>
  <c r="BA1495" i="21" s="1"/>
  <c r="BA1496" i="21" s="1"/>
  <c r="BA1497" i="21" s="1"/>
  <c r="BA1498" i="21" s="1"/>
  <c r="BA1499" i="21" s="1"/>
  <c r="BA1500" i="21" s="1"/>
  <c r="BA1501" i="21" s="1"/>
  <c r="BA1502" i="21" s="1"/>
  <c r="BA1503" i="21" s="1"/>
  <c r="BA1504" i="21" s="1"/>
  <c r="BA1505" i="21" s="1"/>
  <c r="BA1506" i="21" s="1"/>
  <c r="BA1507" i="21" s="1"/>
  <c r="BA1508" i="21" s="1"/>
  <c r="BA1509" i="21" s="1"/>
  <c r="BA1510" i="21" s="1"/>
  <c r="BA1511" i="21" s="1"/>
  <c r="BA1512" i="21" s="1"/>
  <c r="BA1513" i="21" s="1"/>
  <c r="AW45" i="21"/>
  <c r="BJ46" i="21" s="1"/>
  <c r="L24" i="21"/>
  <c r="BB47" i="21"/>
  <c r="AP46" i="21"/>
  <c r="BC47" i="21" s="1"/>
  <c r="BC48" i="21" s="1"/>
  <c r="BC49" i="21" s="1"/>
  <c r="BC50" i="21" s="1"/>
  <c r="BC51" i="21" s="1"/>
  <c r="BC52" i="21" s="1"/>
  <c r="BC53" i="21" s="1"/>
  <c r="BC54" i="21" s="1"/>
  <c r="BC55" i="21" s="1"/>
  <c r="BC56" i="21" s="1"/>
  <c r="BC57" i="21" s="1"/>
  <c r="BC58" i="21" s="1"/>
  <c r="BC59" i="21" s="1"/>
  <c r="BC60" i="21" s="1"/>
  <c r="BC61" i="21" s="1"/>
  <c r="BC62" i="21" s="1"/>
  <c r="BC63" i="21" s="1"/>
  <c r="BC64" i="21" s="1"/>
  <c r="BC65" i="21" s="1"/>
  <c r="BC66" i="21" s="1"/>
  <c r="BC67" i="21" s="1"/>
  <c r="BC68" i="21" s="1"/>
  <c r="BC69" i="21" s="1"/>
  <c r="BC70" i="21" s="1"/>
  <c r="BC71" i="21" s="1"/>
  <c r="BC72" i="21" s="1"/>
  <c r="BC73" i="21" s="1"/>
  <c r="BC74" i="21" s="1"/>
  <c r="BC75" i="21" s="1"/>
  <c r="BC76" i="21" s="1"/>
  <c r="BC77" i="21" s="1"/>
  <c r="BC78" i="21" s="1"/>
  <c r="BC79" i="21" s="1"/>
  <c r="BC80" i="21" s="1"/>
  <c r="BC81" i="21" s="1"/>
  <c r="BC82" i="21" s="1"/>
  <c r="BC83" i="21" s="1"/>
  <c r="BC84" i="21" s="1"/>
  <c r="BC85" i="21" s="1"/>
  <c r="BC86" i="21" s="1"/>
  <c r="BC87" i="21" s="1"/>
  <c r="BC88" i="21" s="1"/>
  <c r="BC89" i="21" s="1"/>
  <c r="BC90" i="21" s="1"/>
  <c r="BC91" i="21" s="1"/>
  <c r="BC92" i="21" s="1"/>
  <c r="BC93" i="21" s="1"/>
  <c r="BC94" i="21" s="1"/>
  <c r="BC95" i="21" s="1"/>
  <c r="BC96" i="21" s="1"/>
  <c r="BC97" i="21" s="1"/>
  <c r="BC98" i="21" s="1"/>
  <c r="BC99" i="21" s="1"/>
  <c r="BC100" i="21" s="1"/>
  <c r="BC101" i="21" s="1"/>
  <c r="BC102" i="21" s="1"/>
  <c r="BC103" i="21" s="1"/>
  <c r="BC104" i="21" s="1"/>
  <c r="BC105" i="21" s="1"/>
  <c r="BC106" i="21" s="1"/>
  <c r="BC107" i="21" s="1"/>
  <c r="BC108" i="21" s="1"/>
  <c r="BC109" i="21" s="1"/>
  <c r="BC110" i="21" s="1"/>
  <c r="BC111" i="21" s="1"/>
  <c r="BC112" i="21" s="1"/>
  <c r="BC113" i="21" s="1"/>
  <c r="BC114" i="21" s="1"/>
  <c r="BC115" i="21" s="1"/>
  <c r="BC116" i="21" s="1"/>
  <c r="BC117" i="21" s="1"/>
  <c r="BC118" i="21" s="1"/>
  <c r="BC119" i="21" s="1"/>
  <c r="BC120" i="21" s="1"/>
  <c r="BC121" i="21" s="1"/>
  <c r="BC122" i="21" s="1"/>
  <c r="BC123" i="21" s="1"/>
  <c r="BC124" i="21" s="1"/>
  <c r="BC125" i="21" s="1"/>
  <c r="BC126" i="21" s="1"/>
  <c r="BC127" i="21" s="1"/>
  <c r="BC128" i="21" s="1"/>
  <c r="BC129" i="21" s="1"/>
  <c r="BC130" i="21" s="1"/>
  <c r="BC131" i="21" s="1"/>
  <c r="BC132" i="21" s="1"/>
  <c r="BC133" i="21" s="1"/>
  <c r="BC134" i="21" s="1"/>
  <c r="BC135" i="21" s="1"/>
  <c r="BC136" i="21" s="1"/>
  <c r="BC137" i="21" s="1"/>
  <c r="BC138" i="21" s="1"/>
  <c r="BC139" i="21" s="1"/>
  <c r="BC140" i="21" s="1"/>
  <c r="BC141" i="21" s="1"/>
  <c r="BC142" i="21" s="1"/>
  <c r="BC143" i="21" s="1"/>
  <c r="BC144" i="21" s="1"/>
  <c r="BC145" i="21" s="1"/>
  <c r="BC146" i="21" s="1"/>
  <c r="BC147" i="21" s="1"/>
  <c r="BC148" i="21" s="1"/>
  <c r="BC149" i="21" s="1"/>
  <c r="BC150" i="21" s="1"/>
  <c r="BC151" i="21" s="1"/>
  <c r="BC152" i="21" s="1"/>
  <c r="BC153" i="21" s="1"/>
  <c r="BC154" i="21" s="1"/>
  <c r="BC155" i="21" s="1"/>
  <c r="BC156" i="21" s="1"/>
  <c r="BC157" i="21" s="1"/>
  <c r="BC158" i="21" s="1"/>
  <c r="BC159" i="21" s="1"/>
  <c r="BC160" i="21" s="1"/>
  <c r="BC161" i="21" s="1"/>
  <c r="BC162" i="21" s="1"/>
  <c r="BC163" i="21" s="1"/>
  <c r="BC164" i="21" s="1"/>
  <c r="BC165" i="21" s="1"/>
  <c r="BC166" i="21" s="1"/>
  <c r="BC167" i="21" s="1"/>
  <c r="BC168" i="21" s="1"/>
  <c r="BC169" i="21" s="1"/>
  <c r="BC170" i="21" s="1"/>
  <c r="BC171" i="21" s="1"/>
  <c r="BC172" i="21" s="1"/>
  <c r="BC173" i="21" s="1"/>
  <c r="BC174" i="21" s="1"/>
  <c r="BC175" i="21" s="1"/>
  <c r="BC176" i="21" s="1"/>
  <c r="BC177" i="21" s="1"/>
  <c r="BC178" i="21" s="1"/>
  <c r="BC179" i="21" s="1"/>
  <c r="BC180" i="21" s="1"/>
  <c r="BC181" i="21" s="1"/>
  <c r="BC182" i="21" s="1"/>
  <c r="BC183" i="21" s="1"/>
  <c r="BC184" i="21" s="1"/>
  <c r="BC185" i="21" s="1"/>
  <c r="BC186" i="21" s="1"/>
  <c r="BC187" i="21" s="1"/>
  <c r="BC188" i="21" s="1"/>
  <c r="BC189" i="21" s="1"/>
  <c r="BC190" i="21" s="1"/>
  <c r="BC191" i="21" s="1"/>
  <c r="BC192" i="21" s="1"/>
  <c r="BC193" i="21" s="1"/>
  <c r="BC194" i="21" s="1"/>
  <c r="BC195" i="21" s="1"/>
  <c r="BC196" i="21" s="1"/>
  <c r="BC197" i="21" s="1"/>
  <c r="BC198" i="21" s="1"/>
  <c r="BC199" i="21" s="1"/>
  <c r="BC200" i="21" s="1"/>
  <c r="BC201" i="21" s="1"/>
  <c r="BC202" i="21" s="1"/>
  <c r="BC203" i="21" s="1"/>
  <c r="BC204" i="21" s="1"/>
  <c r="BC205" i="21" s="1"/>
  <c r="BC206" i="21" s="1"/>
  <c r="BC207" i="21" s="1"/>
  <c r="BC208" i="21" s="1"/>
  <c r="BC209" i="21" s="1"/>
  <c r="BC210" i="21" s="1"/>
  <c r="BC211" i="21" s="1"/>
  <c r="BC212" i="21" s="1"/>
  <c r="BC213" i="21" s="1"/>
  <c r="BC214" i="21" s="1"/>
  <c r="BC215" i="21" s="1"/>
  <c r="BC216" i="21" s="1"/>
  <c r="BC217" i="21" s="1"/>
  <c r="BC218" i="21" s="1"/>
  <c r="BC219" i="21" s="1"/>
  <c r="BC220" i="21" s="1"/>
  <c r="BC221" i="21" s="1"/>
  <c r="BC222" i="21" s="1"/>
  <c r="BC223" i="21" s="1"/>
  <c r="BC224" i="21" s="1"/>
  <c r="BC225" i="21" s="1"/>
  <c r="BC226" i="21" s="1"/>
  <c r="BC227" i="21" s="1"/>
  <c r="BC228" i="21" s="1"/>
  <c r="BC229" i="21" s="1"/>
  <c r="BC230" i="21" s="1"/>
  <c r="BC231" i="21" s="1"/>
  <c r="BC232" i="21" s="1"/>
  <c r="BC233" i="21" s="1"/>
  <c r="BC234" i="21" s="1"/>
  <c r="BC235" i="21" s="1"/>
  <c r="BC236" i="21" s="1"/>
  <c r="BC237" i="21" s="1"/>
  <c r="BC238" i="21" s="1"/>
  <c r="BC239" i="21" s="1"/>
  <c r="BC240" i="21" s="1"/>
  <c r="BC241" i="21" s="1"/>
  <c r="BC242" i="21" s="1"/>
  <c r="BC243" i="21" s="1"/>
  <c r="BC244" i="21" s="1"/>
  <c r="BC245" i="21" s="1"/>
  <c r="BC246" i="21" s="1"/>
  <c r="BC247" i="21" s="1"/>
  <c r="BC248" i="21" s="1"/>
  <c r="BC249" i="21" s="1"/>
  <c r="BC250" i="21" s="1"/>
  <c r="BC251" i="21" s="1"/>
  <c r="BC252" i="21" s="1"/>
  <c r="BC253" i="21" s="1"/>
  <c r="BC254" i="21" s="1"/>
  <c r="BC255" i="21" s="1"/>
  <c r="BC256" i="21" s="1"/>
  <c r="BC257" i="21" s="1"/>
  <c r="BC258" i="21" s="1"/>
  <c r="BC259" i="21" s="1"/>
  <c r="BC260" i="21" s="1"/>
  <c r="BC261" i="21" s="1"/>
  <c r="BC262" i="21" s="1"/>
  <c r="BC263" i="21" s="1"/>
  <c r="BC264" i="21" s="1"/>
  <c r="BC265" i="21" s="1"/>
  <c r="BC266" i="21" s="1"/>
  <c r="BC267" i="21" s="1"/>
  <c r="BC268" i="21" s="1"/>
  <c r="BC269" i="21" s="1"/>
  <c r="BC270" i="21" s="1"/>
  <c r="BC271" i="21" s="1"/>
  <c r="BC272" i="21" s="1"/>
  <c r="BC273" i="21" s="1"/>
  <c r="BC274" i="21" s="1"/>
  <c r="BC275" i="21" s="1"/>
  <c r="BC276" i="21" s="1"/>
  <c r="BC277" i="21" s="1"/>
  <c r="BC278" i="21" s="1"/>
  <c r="BC279" i="21" s="1"/>
  <c r="BC280" i="21" s="1"/>
  <c r="BC281" i="21" s="1"/>
  <c r="BC282" i="21" s="1"/>
  <c r="BC283" i="21" s="1"/>
  <c r="BC284" i="21" s="1"/>
  <c r="BC285" i="21" s="1"/>
  <c r="BC286" i="21" s="1"/>
  <c r="BC287" i="21" s="1"/>
  <c r="BC288" i="21" s="1"/>
  <c r="BC289" i="21" s="1"/>
  <c r="BC290" i="21" s="1"/>
  <c r="BC291" i="21" s="1"/>
  <c r="BC292" i="21" s="1"/>
  <c r="BC293" i="21" s="1"/>
  <c r="BC294" i="21" s="1"/>
  <c r="BC295" i="21" s="1"/>
  <c r="BC296" i="21" s="1"/>
  <c r="BC297" i="21" s="1"/>
  <c r="BC298" i="21" s="1"/>
  <c r="BC299" i="21" s="1"/>
  <c r="BC300" i="21" s="1"/>
  <c r="BC301" i="21" s="1"/>
  <c r="BC302" i="21" s="1"/>
  <c r="BC303" i="21" s="1"/>
  <c r="BC304" i="21" s="1"/>
  <c r="BC305" i="21" s="1"/>
  <c r="BC306" i="21" s="1"/>
  <c r="BC307" i="21" s="1"/>
  <c r="BC308" i="21" s="1"/>
  <c r="BC309" i="21" s="1"/>
  <c r="BC310" i="21" s="1"/>
  <c r="BC311" i="21" s="1"/>
  <c r="BC312" i="21" s="1"/>
  <c r="BC313" i="21" s="1"/>
  <c r="BC314" i="21" s="1"/>
  <c r="BC315" i="21" s="1"/>
  <c r="BC316" i="21" s="1"/>
  <c r="BC317" i="21" s="1"/>
  <c r="BC318" i="21" s="1"/>
  <c r="BC319" i="21" s="1"/>
  <c r="BC320" i="21" s="1"/>
  <c r="BC321" i="21" s="1"/>
  <c r="BC322" i="21" s="1"/>
  <c r="BC323" i="21" s="1"/>
  <c r="BC324" i="21" s="1"/>
  <c r="BC325" i="21" s="1"/>
  <c r="BC326" i="21" s="1"/>
  <c r="BC327" i="21" s="1"/>
  <c r="BC328" i="21" s="1"/>
  <c r="BC329" i="21" s="1"/>
  <c r="BC330" i="21" s="1"/>
  <c r="BC331" i="21" s="1"/>
  <c r="BC332" i="21" s="1"/>
  <c r="BC333" i="21" s="1"/>
  <c r="BC334" i="21" s="1"/>
  <c r="BC335" i="21" s="1"/>
  <c r="BC336" i="21" s="1"/>
  <c r="BC337" i="21" s="1"/>
  <c r="BC338" i="21" s="1"/>
  <c r="BC339" i="21" s="1"/>
  <c r="BC340" i="21" s="1"/>
  <c r="BC341" i="21" s="1"/>
  <c r="BC342" i="21" s="1"/>
  <c r="BC343" i="21" s="1"/>
  <c r="BC344" i="21" s="1"/>
  <c r="BC345" i="21" s="1"/>
  <c r="BC346" i="21" s="1"/>
  <c r="BC347" i="21" s="1"/>
  <c r="BC348" i="21" s="1"/>
  <c r="BC349" i="21" s="1"/>
  <c r="BC350" i="21" s="1"/>
  <c r="BC351" i="21" s="1"/>
  <c r="BC352" i="21" s="1"/>
  <c r="BC353" i="21" s="1"/>
  <c r="BC354" i="21" s="1"/>
  <c r="BC355" i="21" s="1"/>
  <c r="BC356" i="21" s="1"/>
  <c r="BC357" i="21" s="1"/>
  <c r="BC358" i="21" s="1"/>
  <c r="BC359" i="21" s="1"/>
  <c r="BC360" i="21" s="1"/>
  <c r="BC361" i="21" s="1"/>
  <c r="BC362" i="21" s="1"/>
  <c r="BC363" i="21" s="1"/>
  <c r="BC364" i="21" s="1"/>
  <c r="BC365" i="21" s="1"/>
  <c r="BC366" i="21" s="1"/>
  <c r="BC367" i="21" s="1"/>
  <c r="BC368" i="21" s="1"/>
  <c r="BC369" i="21" s="1"/>
  <c r="BC370" i="21" s="1"/>
  <c r="BC371" i="21" s="1"/>
  <c r="BC372" i="21" s="1"/>
  <c r="BC373" i="21" s="1"/>
  <c r="BC374" i="21" s="1"/>
  <c r="BC375" i="21" s="1"/>
  <c r="BC376" i="21" s="1"/>
  <c r="BC377" i="21" s="1"/>
  <c r="BC378" i="21" s="1"/>
  <c r="BC379" i="21" s="1"/>
  <c r="BC380" i="21" s="1"/>
  <c r="BC381" i="21" s="1"/>
  <c r="BC382" i="21" s="1"/>
  <c r="BC383" i="21" s="1"/>
  <c r="BC384" i="21" s="1"/>
  <c r="BC385" i="21" s="1"/>
  <c r="BC386" i="21" s="1"/>
  <c r="BC387" i="21" s="1"/>
  <c r="BC388" i="21" s="1"/>
  <c r="BC389" i="21" s="1"/>
  <c r="BC390" i="21" s="1"/>
  <c r="BC391" i="21" s="1"/>
  <c r="BC392" i="21" s="1"/>
  <c r="BC393" i="21" s="1"/>
  <c r="BC394" i="21" s="1"/>
  <c r="BC395" i="21" s="1"/>
  <c r="BC396" i="21" s="1"/>
  <c r="BC397" i="21" s="1"/>
  <c r="BC398" i="21" s="1"/>
  <c r="BC399" i="21" s="1"/>
  <c r="BC400" i="21" s="1"/>
  <c r="BC401" i="21" s="1"/>
  <c r="BC402" i="21" s="1"/>
  <c r="BC403" i="21" s="1"/>
  <c r="BC404" i="21" s="1"/>
  <c r="BC405" i="21" s="1"/>
  <c r="BC406" i="21" s="1"/>
  <c r="BC407" i="21" s="1"/>
  <c r="BC408" i="21" s="1"/>
  <c r="BC409" i="21" s="1"/>
  <c r="BC410" i="21" s="1"/>
  <c r="BC411" i="21" s="1"/>
  <c r="BC412" i="21" s="1"/>
  <c r="BC413" i="21" s="1"/>
  <c r="BC414" i="21" s="1"/>
  <c r="BC415" i="21" s="1"/>
  <c r="BC416" i="21" s="1"/>
  <c r="BC417" i="21" s="1"/>
  <c r="BC418" i="21" s="1"/>
  <c r="BC419" i="21" s="1"/>
  <c r="BC420" i="21" s="1"/>
  <c r="BC421" i="21" s="1"/>
  <c r="BC422" i="21" s="1"/>
  <c r="BC423" i="21" s="1"/>
  <c r="BC424" i="21" s="1"/>
  <c r="BC425" i="21" s="1"/>
  <c r="BC426" i="21" s="1"/>
  <c r="BC427" i="21" s="1"/>
  <c r="BC428" i="21" s="1"/>
  <c r="BC429" i="21" s="1"/>
  <c r="BC430" i="21" s="1"/>
  <c r="BC431" i="21" s="1"/>
  <c r="BC432" i="21" s="1"/>
  <c r="BC433" i="21" s="1"/>
  <c r="BC434" i="21" s="1"/>
  <c r="BC435" i="21" s="1"/>
  <c r="BC436" i="21" s="1"/>
  <c r="BC437" i="21" s="1"/>
  <c r="BC438" i="21" s="1"/>
  <c r="BC439" i="21" s="1"/>
  <c r="BC440" i="21" s="1"/>
  <c r="BC441" i="21" s="1"/>
  <c r="BC442" i="21" s="1"/>
  <c r="BC443" i="21" s="1"/>
  <c r="BC444" i="21" s="1"/>
  <c r="BC445" i="21" s="1"/>
  <c r="BC446" i="21" s="1"/>
  <c r="BC447" i="21" s="1"/>
  <c r="BC448" i="21" s="1"/>
  <c r="BC449" i="21" s="1"/>
  <c r="BC450" i="21" s="1"/>
  <c r="BC451" i="21" s="1"/>
  <c r="BC452" i="21" s="1"/>
  <c r="BC453" i="21" s="1"/>
  <c r="BC454" i="21" s="1"/>
  <c r="BC455" i="21" s="1"/>
  <c r="BC456" i="21" s="1"/>
  <c r="BC457" i="21" s="1"/>
  <c r="BC458" i="21" s="1"/>
  <c r="BC459" i="21" s="1"/>
  <c r="BC460" i="21" s="1"/>
  <c r="BC461" i="21" s="1"/>
  <c r="BC462" i="21" s="1"/>
  <c r="BC463" i="21" s="1"/>
  <c r="BC464" i="21" s="1"/>
  <c r="BC465" i="21" s="1"/>
  <c r="BC466" i="21" s="1"/>
  <c r="BC467" i="21" s="1"/>
  <c r="BC468" i="21" s="1"/>
  <c r="BC469" i="21" s="1"/>
  <c r="BC470" i="21" s="1"/>
  <c r="BC471" i="21" s="1"/>
  <c r="BC472" i="21" s="1"/>
  <c r="BC473" i="21" s="1"/>
  <c r="BC474" i="21" s="1"/>
  <c r="BC475" i="21" s="1"/>
  <c r="BC476" i="21" s="1"/>
  <c r="BC477" i="21" s="1"/>
  <c r="BC478" i="21" s="1"/>
  <c r="BC479" i="21" s="1"/>
  <c r="BC480" i="21" s="1"/>
  <c r="BC481" i="21" s="1"/>
  <c r="BC482" i="21" s="1"/>
  <c r="BC483" i="21" s="1"/>
  <c r="BC484" i="21" s="1"/>
  <c r="BC485" i="21" s="1"/>
  <c r="BC486" i="21" s="1"/>
  <c r="BC487" i="21" s="1"/>
  <c r="BC488" i="21" s="1"/>
  <c r="BC489" i="21" s="1"/>
  <c r="BC490" i="21" s="1"/>
  <c r="BC491" i="21" s="1"/>
  <c r="BC492" i="21" s="1"/>
  <c r="BC493" i="21" s="1"/>
  <c r="BC494" i="21" s="1"/>
  <c r="BC495" i="21" s="1"/>
  <c r="BC496" i="21" s="1"/>
  <c r="BC497" i="21" s="1"/>
  <c r="BC498" i="21" s="1"/>
  <c r="BC499" i="21" s="1"/>
  <c r="BC500" i="21" s="1"/>
  <c r="BC501" i="21" s="1"/>
  <c r="BC502" i="21" s="1"/>
  <c r="BC503" i="21" s="1"/>
  <c r="BC504" i="21" s="1"/>
  <c r="BC505" i="21" s="1"/>
  <c r="BC506" i="21" s="1"/>
  <c r="BC507" i="21" s="1"/>
  <c r="BC508" i="21" s="1"/>
  <c r="BC509" i="21" s="1"/>
  <c r="BC510" i="21" s="1"/>
  <c r="BC511" i="21" s="1"/>
  <c r="BC512" i="21" s="1"/>
  <c r="BC513" i="21" s="1"/>
  <c r="BC514" i="21" s="1"/>
  <c r="BC515" i="21" s="1"/>
  <c r="BC516" i="21" s="1"/>
  <c r="BC517" i="21" s="1"/>
  <c r="BC518" i="21" s="1"/>
  <c r="BC519" i="21" s="1"/>
  <c r="BC520" i="21" s="1"/>
  <c r="BC521" i="21" s="1"/>
  <c r="BC522" i="21" s="1"/>
  <c r="BC523" i="21" s="1"/>
  <c r="BC524" i="21" s="1"/>
  <c r="BC525" i="21" s="1"/>
  <c r="BC526" i="21" s="1"/>
  <c r="BC527" i="21" s="1"/>
  <c r="BC528" i="21" s="1"/>
  <c r="BC529" i="21" s="1"/>
  <c r="BC530" i="21" s="1"/>
  <c r="BC531" i="21" s="1"/>
  <c r="BC532" i="21" s="1"/>
  <c r="BC533" i="21" s="1"/>
  <c r="BC534" i="21" s="1"/>
  <c r="BC535" i="21" s="1"/>
  <c r="BC536" i="21" s="1"/>
  <c r="BC537" i="21" s="1"/>
  <c r="BC538" i="21" s="1"/>
  <c r="BC539" i="21" s="1"/>
  <c r="BC540" i="21" s="1"/>
  <c r="BC541" i="21" s="1"/>
  <c r="BC542" i="21" s="1"/>
  <c r="BC543" i="21" s="1"/>
  <c r="BC544" i="21" s="1"/>
  <c r="BC545" i="21" s="1"/>
  <c r="BC546" i="21" s="1"/>
  <c r="BC547" i="21" s="1"/>
  <c r="BC548" i="21" s="1"/>
  <c r="BC549" i="21" s="1"/>
  <c r="BC550" i="21" s="1"/>
  <c r="BC551" i="21" s="1"/>
  <c r="BC552" i="21" s="1"/>
  <c r="BC553" i="21" s="1"/>
  <c r="BC554" i="21" s="1"/>
  <c r="BC555" i="21" s="1"/>
  <c r="BC556" i="21" s="1"/>
  <c r="BC557" i="21" s="1"/>
  <c r="BC558" i="21" s="1"/>
  <c r="BC559" i="21" s="1"/>
  <c r="BC560" i="21" s="1"/>
  <c r="BC561" i="21" s="1"/>
  <c r="BC562" i="21" s="1"/>
  <c r="BC563" i="21" s="1"/>
  <c r="BC564" i="21" s="1"/>
  <c r="BC565" i="21" s="1"/>
  <c r="BC566" i="21" s="1"/>
  <c r="BC567" i="21" s="1"/>
  <c r="BC568" i="21" s="1"/>
  <c r="BC569" i="21" s="1"/>
  <c r="BC570" i="21" s="1"/>
  <c r="BC571" i="21" s="1"/>
  <c r="BC572" i="21" s="1"/>
  <c r="BC573" i="21" s="1"/>
  <c r="BC574" i="21" s="1"/>
  <c r="BC575" i="21" s="1"/>
  <c r="BC576" i="21" s="1"/>
  <c r="BC577" i="21" s="1"/>
  <c r="BC578" i="21" s="1"/>
  <c r="BC579" i="21" s="1"/>
  <c r="BC580" i="21" s="1"/>
  <c r="BC581" i="21" s="1"/>
  <c r="BC582" i="21" s="1"/>
  <c r="BC583" i="21" s="1"/>
  <c r="BC584" i="21" s="1"/>
  <c r="BC585" i="21" s="1"/>
  <c r="BC586" i="21" s="1"/>
  <c r="BC587" i="21" s="1"/>
  <c r="BC588" i="21" s="1"/>
  <c r="BC589" i="21" s="1"/>
  <c r="BC590" i="21" s="1"/>
  <c r="BC591" i="21" s="1"/>
  <c r="BC592" i="21" s="1"/>
  <c r="BC593" i="21" s="1"/>
  <c r="BC594" i="21" s="1"/>
  <c r="BC595" i="21" s="1"/>
  <c r="BC596" i="21" s="1"/>
  <c r="BC597" i="21" s="1"/>
  <c r="BC598" i="21" s="1"/>
  <c r="BC599" i="21" s="1"/>
  <c r="BC600" i="21" s="1"/>
  <c r="BC601" i="21" s="1"/>
  <c r="BC602" i="21" s="1"/>
  <c r="BC603" i="21" s="1"/>
  <c r="BC604" i="21" s="1"/>
  <c r="BC605" i="21" s="1"/>
  <c r="BC606" i="21" s="1"/>
  <c r="BC607" i="21" s="1"/>
  <c r="BC608" i="21" s="1"/>
  <c r="BC609" i="21" s="1"/>
  <c r="BC610" i="21" s="1"/>
  <c r="BC611" i="21" s="1"/>
  <c r="BC612" i="21" s="1"/>
  <c r="BC613" i="21" s="1"/>
  <c r="BC614" i="21" s="1"/>
  <c r="BC615" i="21" s="1"/>
  <c r="BC616" i="21" s="1"/>
  <c r="BC617" i="21" s="1"/>
  <c r="BC618" i="21" s="1"/>
  <c r="BC619" i="21" s="1"/>
  <c r="BC620" i="21" s="1"/>
  <c r="BC621" i="21" s="1"/>
  <c r="BC622" i="21" s="1"/>
  <c r="BC623" i="21" s="1"/>
  <c r="BC624" i="21" s="1"/>
  <c r="BC625" i="21" s="1"/>
  <c r="BC626" i="21" s="1"/>
  <c r="BC627" i="21" s="1"/>
  <c r="BC628" i="21" s="1"/>
  <c r="BC629" i="21" s="1"/>
  <c r="BC630" i="21" s="1"/>
  <c r="BC631" i="21" s="1"/>
  <c r="BC632" i="21" s="1"/>
  <c r="BC633" i="21" s="1"/>
  <c r="BC634" i="21" s="1"/>
  <c r="BC635" i="21" s="1"/>
  <c r="BC636" i="21" s="1"/>
  <c r="BC637" i="21" s="1"/>
  <c r="BC638" i="21" s="1"/>
  <c r="BC639" i="21" s="1"/>
  <c r="BC640" i="21" s="1"/>
  <c r="BC641" i="21" s="1"/>
  <c r="BC642" i="21" s="1"/>
  <c r="BC643" i="21" s="1"/>
  <c r="BC644" i="21" s="1"/>
  <c r="BC645" i="21" s="1"/>
  <c r="BC646" i="21" s="1"/>
  <c r="BC647" i="21" s="1"/>
  <c r="BC648" i="21" s="1"/>
  <c r="BC649" i="21" s="1"/>
  <c r="BC650" i="21" s="1"/>
  <c r="BC651" i="21" s="1"/>
  <c r="BC652" i="21" s="1"/>
  <c r="BC653" i="21" s="1"/>
  <c r="BC654" i="21" s="1"/>
  <c r="BC655" i="21" s="1"/>
  <c r="BC656" i="21" s="1"/>
  <c r="BC657" i="21" s="1"/>
  <c r="BC658" i="21" s="1"/>
  <c r="BC659" i="21" s="1"/>
  <c r="BC660" i="21" s="1"/>
  <c r="BC661" i="21" s="1"/>
  <c r="BC662" i="21" s="1"/>
  <c r="BC663" i="21" s="1"/>
  <c r="BC664" i="21" s="1"/>
  <c r="BC665" i="21" s="1"/>
  <c r="BC666" i="21" s="1"/>
  <c r="BC667" i="21" s="1"/>
  <c r="BC668" i="21" s="1"/>
  <c r="BC669" i="21" s="1"/>
  <c r="BC670" i="21" s="1"/>
  <c r="BC671" i="21" s="1"/>
  <c r="BC672" i="21" s="1"/>
  <c r="BC673" i="21" s="1"/>
  <c r="BC674" i="21" s="1"/>
  <c r="BC675" i="21" s="1"/>
  <c r="BC676" i="21" s="1"/>
  <c r="BC677" i="21" s="1"/>
  <c r="BC678" i="21" s="1"/>
  <c r="BC679" i="21" s="1"/>
  <c r="BC680" i="21" s="1"/>
  <c r="BC681" i="21" s="1"/>
  <c r="BC682" i="21" s="1"/>
  <c r="BC683" i="21" s="1"/>
  <c r="BC684" i="21" s="1"/>
  <c r="BC685" i="21" s="1"/>
  <c r="BC686" i="21" s="1"/>
  <c r="BC687" i="21" s="1"/>
  <c r="BC688" i="21" s="1"/>
  <c r="BC689" i="21" s="1"/>
  <c r="BC690" i="21" s="1"/>
  <c r="BC691" i="21" s="1"/>
  <c r="BC692" i="21" s="1"/>
  <c r="BC693" i="21" s="1"/>
  <c r="BC694" i="21" s="1"/>
  <c r="BC695" i="21" s="1"/>
  <c r="BC696" i="21" s="1"/>
  <c r="BC697" i="21" s="1"/>
  <c r="BC698" i="21" s="1"/>
  <c r="BC699" i="21" s="1"/>
  <c r="BC700" i="21" s="1"/>
  <c r="BC701" i="21" s="1"/>
  <c r="BC702" i="21" s="1"/>
  <c r="BC703" i="21" s="1"/>
  <c r="BC704" i="21" s="1"/>
  <c r="BC705" i="21" s="1"/>
  <c r="BC706" i="21" s="1"/>
  <c r="BC707" i="21" s="1"/>
  <c r="BC708" i="21" s="1"/>
  <c r="BC709" i="21" s="1"/>
  <c r="BC710" i="21" s="1"/>
  <c r="BC711" i="21" s="1"/>
  <c r="BC712" i="21" s="1"/>
  <c r="BC713" i="21" s="1"/>
  <c r="BC714" i="21" s="1"/>
  <c r="BC715" i="21" s="1"/>
  <c r="BC716" i="21" s="1"/>
  <c r="BC717" i="21" s="1"/>
  <c r="BC718" i="21" s="1"/>
  <c r="BC719" i="21" s="1"/>
  <c r="BC720" i="21" s="1"/>
  <c r="BC721" i="21" s="1"/>
  <c r="BC722" i="21" s="1"/>
  <c r="BC723" i="21" s="1"/>
  <c r="BC724" i="21" s="1"/>
  <c r="BC725" i="21" s="1"/>
  <c r="BC726" i="21" s="1"/>
  <c r="BC727" i="21" s="1"/>
  <c r="BC728" i="21" s="1"/>
  <c r="BC729" i="21" s="1"/>
  <c r="BC730" i="21" s="1"/>
  <c r="BC731" i="21" s="1"/>
  <c r="BC732" i="21" s="1"/>
  <c r="BC733" i="21" s="1"/>
  <c r="BC734" i="21" s="1"/>
  <c r="BC735" i="21" s="1"/>
  <c r="BC736" i="21" s="1"/>
  <c r="BC737" i="21" s="1"/>
  <c r="BC738" i="21" s="1"/>
  <c r="BC739" i="21" s="1"/>
  <c r="BC740" i="21" s="1"/>
  <c r="BC741" i="21" s="1"/>
  <c r="BC742" i="21" s="1"/>
  <c r="BC743" i="21" s="1"/>
  <c r="BC744" i="21" s="1"/>
  <c r="BC745" i="21" s="1"/>
  <c r="BC746" i="21" s="1"/>
  <c r="BC747" i="21" s="1"/>
  <c r="BC748" i="21" s="1"/>
  <c r="BC749" i="21" s="1"/>
  <c r="BC750" i="21" s="1"/>
  <c r="BC751" i="21" s="1"/>
  <c r="BC752" i="21" s="1"/>
  <c r="BC753" i="21" s="1"/>
  <c r="BC754" i="21" s="1"/>
  <c r="BC755" i="21" s="1"/>
  <c r="BC756" i="21" s="1"/>
  <c r="BC757" i="21" s="1"/>
  <c r="BC758" i="21" s="1"/>
  <c r="BC759" i="21" s="1"/>
  <c r="BC760" i="21" s="1"/>
  <c r="BC761" i="21" s="1"/>
  <c r="BC762" i="21" s="1"/>
  <c r="BC763" i="21" s="1"/>
  <c r="BC764" i="21" s="1"/>
  <c r="BC765" i="21" s="1"/>
  <c r="BC766" i="21" s="1"/>
  <c r="BC767" i="21" s="1"/>
  <c r="BC768" i="21" s="1"/>
  <c r="BC769" i="21" s="1"/>
  <c r="BC770" i="21" s="1"/>
  <c r="BC771" i="21" s="1"/>
  <c r="BC772" i="21" s="1"/>
  <c r="BC773" i="21" s="1"/>
  <c r="BC774" i="21" s="1"/>
  <c r="BC775" i="21" s="1"/>
  <c r="BC776" i="21" s="1"/>
  <c r="BC777" i="21" s="1"/>
  <c r="BC778" i="21" s="1"/>
  <c r="BC779" i="21" s="1"/>
  <c r="BC780" i="21" s="1"/>
  <c r="BC781" i="21" s="1"/>
  <c r="BC782" i="21" s="1"/>
  <c r="BC783" i="21" s="1"/>
  <c r="BC784" i="21" s="1"/>
  <c r="BC785" i="21" s="1"/>
  <c r="BC786" i="21" s="1"/>
  <c r="BC787" i="21" s="1"/>
  <c r="BC788" i="21" s="1"/>
  <c r="BC789" i="21" s="1"/>
  <c r="BC790" i="21" s="1"/>
  <c r="BC791" i="21" s="1"/>
  <c r="BC792" i="21" s="1"/>
  <c r="BC793" i="21" s="1"/>
  <c r="BC794" i="21" s="1"/>
  <c r="BC795" i="21" s="1"/>
  <c r="BC796" i="21" s="1"/>
  <c r="BC797" i="21" s="1"/>
  <c r="BC798" i="21" s="1"/>
  <c r="BC799" i="21" s="1"/>
  <c r="BC800" i="21" s="1"/>
  <c r="BC801" i="21" s="1"/>
  <c r="BC802" i="21" s="1"/>
  <c r="BC803" i="21" s="1"/>
  <c r="BC804" i="21" s="1"/>
  <c r="BC805" i="21" s="1"/>
  <c r="BC806" i="21" s="1"/>
  <c r="BC807" i="21" s="1"/>
  <c r="BC808" i="21" s="1"/>
  <c r="BC809" i="21" s="1"/>
  <c r="BC810" i="21" s="1"/>
  <c r="BC811" i="21" s="1"/>
  <c r="BC812" i="21" s="1"/>
  <c r="BC813" i="21" s="1"/>
  <c r="BC814" i="21" s="1"/>
  <c r="BC815" i="21" s="1"/>
  <c r="BC816" i="21" s="1"/>
  <c r="BC817" i="21" s="1"/>
  <c r="BC818" i="21" s="1"/>
  <c r="BC819" i="21" s="1"/>
  <c r="BC820" i="21" s="1"/>
  <c r="BC821" i="21" s="1"/>
  <c r="BC822" i="21" s="1"/>
  <c r="BC823" i="21" s="1"/>
  <c r="BC824" i="21" s="1"/>
  <c r="BC825" i="21" s="1"/>
  <c r="BC826" i="21" s="1"/>
  <c r="BC827" i="21" s="1"/>
  <c r="BC828" i="21" s="1"/>
  <c r="BC829" i="21" s="1"/>
  <c r="BC830" i="21" s="1"/>
  <c r="BC831" i="21" s="1"/>
  <c r="BC832" i="21" s="1"/>
  <c r="BC833" i="21" s="1"/>
  <c r="BC834" i="21" s="1"/>
  <c r="BC835" i="21" s="1"/>
  <c r="BC836" i="21" s="1"/>
  <c r="BC837" i="21" s="1"/>
  <c r="BC838" i="21" s="1"/>
  <c r="BC839" i="21" s="1"/>
  <c r="BC840" i="21" s="1"/>
  <c r="BC841" i="21" s="1"/>
  <c r="BC842" i="21" s="1"/>
  <c r="BC843" i="21" s="1"/>
  <c r="BC844" i="21" s="1"/>
  <c r="BC845" i="21" s="1"/>
  <c r="BC846" i="21" s="1"/>
  <c r="BC847" i="21" s="1"/>
  <c r="BC848" i="21" s="1"/>
  <c r="BC849" i="21" s="1"/>
  <c r="BC850" i="21" s="1"/>
  <c r="BC851" i="21" s="1"/>
  <c r="BC852" i="21" s="1"/>
  <c r="BC853" i="21" s="1"/>
  <c r="BC854" i="21" s="1"/>
  <c r="BC855" i="21" s="1"/>
  <c r="BC856" i="21" s="1"/>
  <c r="BC857" i="21" s="1"/>
  <c r="BC858" i="21" s="1"/>
  <c r="BC859" i="21" s="1"/>
  <c r="BC860" i="21" s="1"/>
  <c r="BC861" i="21" s="1"/>
  <c r="BC862" i="21" s="1"/>
  <c r="BC863" i="21" s="1"/>
  <c r="BC864" i="21" s="1"/>
  <c r="BC865" i="21" s="1"/>
  <c r="BC866" i="21" s="1"/>
  <c r="BC867" i="21" s="1"/>
  <c r="BC868" i="21" s="1"/>
  <c r="BC869" i="21" s="1"/>
  <c r="BC870" i="21" s="1"/>
  <c r="BC871" i="21" s="1"/>
  <c r="BC872" i="21" s="1"/>
  <c r="BC873" i="21" s="1"/>
  <c r="BC874" i="21" s="1"/>
  <c r="BC875" i="21" s="1"/>
  <c r="BC876" i="21" s="1"/>
  <c r="BC877" i="21" s="1"/>
  <c r="BC878" i="21" s="1"/>
  <c r="BC879" i="21" s="1"/>
  <c r="BC880" i="21" s="1"/>
  <c r="BC881" i="21" s="1"/>
  <c r="BC882" i="21" s="1"/>
  <c r="BC883" i="21" s="1"/>
  <c r="BC884" i="21" s="1"/>
  <c r="BC885" i="21" s="1"/>
  <c r="BC886" i="21" s="1"/>
  <c r="BC887" i="21" s="1"/>
  <c r="BC888" i="21" s="1"/>
  <c r="BC889" i="21" s="1"/>
  <c r="BC890" i="21" s="1"/>
  <c r="BC891" i="21" s="1"/>
  <c r="BC892" i="21" s="1"/>
  <c r="BC893" i="21" s="1"/>
  <c r="BC894" i="21" s="1"/>
  <c r="BC895" i="21" s="1"/>
  <c r="BC896" i="21" s="1"/>
  <c r="BC897" i="21" s="1"/>
  <c r="BC898" i="21" s="1"/>
  <c r="BC899" i="21" s="1"/>
  <c r="BC900" i="21" s="1"/>
  <c r="BC901" i="21" s="1"/>
  <c r="BC902" i="21" s="1"/>
  <c r="BC903" i="21" s="1"/>
  <c r="BC904" i="21" s="1"/>
  <c r="BC905" i="21" s="1"/>
  <c r="BC906" i="21" s="1"/>
  <c r="BC907" i="21" s="1"/>
  <c r="BC908" i="21" s="1"/>
  <c r="BC909" i="21" s="1"/>
  <c r="BC910" i="21" s="1"/>
  <c r="BC911" i="21" s="1"/>
  <c r="BC912" i="21" s="1"/>
  <c r="BC913" i="21" s="1"/>
  <c r="BC914" i="21" s="1"/>
  <c r="BC915" i="21" s="1"/>
  <c r="BC916" i="21" s="1"/>
  <c r="BC917" i="21" s="1"/>
  <c r="BC918" i="21" s="1"/>
  <c r="BC919" i="21" s="1"/>
  <c r="BC920" i="21" s="1"/>
  <c r="BC921" i="21" s="1"/>
  <c r="BC922" i="21" s="1"/>
  <c r="BC923" i="21" s="1"/>
  <c r="BC924" i="21" s="1"/>
  <c r="BC925" i="21" s="1"/>
  <c r="BC926" i="21" s="1"/>
  <c r="BC927" i="21" s="1"/>
  <c r="BC928" i="21" s="1"/>
  <c r="BC929" i="21" s="1"/>
  <c r="BC930" i="21" s="1"/>
  <c r="BC931" i="21" s="1"/>
  <c r="BC932" i="21" s="1"/>
  <c r="BC933" i="21" s="1"/>
  <c r="BC934" i="21" s="1"/>
  <c r="BC935" i="21" s="1"/>
  <c r="BC936" i="21" s="1"/>
  <c r="BC937" i="21" s="1"/>
  <c r="BC938" i="21" s="1"/>
  <c r="BC939" i="21" s="1"/>
  <c r="BC940" i="21" s="1"/>
  <c r="BC941" i="21" s="1"/>
  <c r="BC942" i="21" s="1"/>
  <c r="BC943" i="21" s="1"/>
  <c r="BC944" i="21" s="1"/>
  <c r="BC945" i="21" s="1"/>
  <c r="BC946" i="21" s="1"/>
  <c r="BC947" i="21" s="1"/>
  <c r="BC948" i="21" s="1"/>
  <c r="BC949" i="21" s="1"/>
  <c r="BC950" i="21" s="1"/>
  <c r="BC951" i="21" s="1"/>
  <c r="BC952" i="21" s="1"/>
  <c r="BC953" i="21" s="1"/>
  <c r="BC954" i="21" s="1"/>
  <c r="BC955" i="21" s="1"/>
  <c r="BC956" i="21" s="1"/>
  <c r="BC957" i="21" s="1"/>
  <c r="BC958" i="21" s="1"/>
  <c r="BC959" i="21" s="1"/>
  <c r="BC960" i="21" s="1"/>
  <c r="BC961" i="21" s="1"/>
  <c r="BC962" i="21" s="1"/>
  <c r="BC963" i="21" s="1"/>
  <c r="BC964" i="21" s="1"/>
  <c r="BC965" i="21" s="1"/>
  <c r="BC966" i="21" s="1"/>
  <c r="BC967" i="21" s="1"/>
  <c r="BC968" i="21" s="1"/>
  <c r="BC969" i="21" s="1"/>
  <c r="BC970" i="21" s="1"/>
  <c r="BC971" i="21" s="1"/>
  <c r="BC972" i="21" s="1"/>
  <c r="BC973" i="21" s="1"/>
  <c r="BC974" i="21" s="1"/>
  <c r="BC975" i="21" s="1"/>
  <c r="BC976" i="21" s="1"/>
  <c r="BC977" i="21" s="1"/>
  <c r="BC978" i="21" s="1"/>
  <c r="BC979" i="21" s="1"/>
  <c r="BC980" i="21" s="1"/>
  <c r="BC981" i="21" s="1"/>
  <c r="BC982" i="21" s="1"/>
  <c r="BC983" i="21" s="1"/>
  <c r="BC984" i="21" s="1"/>
  <c r="BC985" i="21" s="1"/>
  <c r="BC986" i="21" s="1"/>
  <c r="BC987" i="21" s="1"/>
  <c r="BC988" i="21" s="1"/>
  <c r="BC989" i="21" s="1"/>
  <c r="BC990" i="21" s="1"/>
  <c r="BC991" i="21" s="1"/>
  <c r="BC992" i="21" s="1"/>
  <c r="BC993" i="21" s="1"/>
  <c r="BC994" i="21" s="1"/>
  <c r="BC995" i="21" s="1"/>
  <c r="BC996" i="21" s="1"/>
  <c r="BC997" i="21" s="1"/>
  <c r="BC998" i="21" s="1"/>
  <c r="BC999" i="21" s="1"/>
  <c r="BC1000" i="21" s="1"/>
  <c r="BC1001" i="21" s="1"/>
  <c r="BC1002" i="21" s="1"/>
  <c r="BC1003" i="21" s="1"/>
  <c r="BC1004" i="21" s="1"/>
  <c r="BC1005" i="21" s="1"/>
  <c r="BC1006" i="21" s="1"/>
  <c r="BC1007" i="21" s="1"/>
  <c r="BC1008" i="21" s="1"/>
  <c r="BC1009" i="21" s="1"/>
  <c r="BC1010" i="21" s="1"/>
  <c r="BC1011" i="21" s="1"/>
  <c r="BC1012" i="21" s="1"/>
  <c r="BC1013" i="21" s="1"/>
  <c r="BC1014" i="21" s="1"/>
  <c r="BC1015" i="21" s="1"/>
  <c r="BC1016" i="21" s="1"/>
  <c r="BC1017" i="21" s="1"/>
  <c r="BC1018" i="21" s="1"/>
  <c r="BC1019" i="21" s="1"/>
  <c r="BC1020" i="21" s="1"/>
  <c r="BC1021" i="21" s="1"/>
  <c r="BC1022" i="21" s="1"/>
  <c r="BC1023" i="21" s="1"/>
  <c r="BC1024" i="21" s="1"/>
  <c r="BC1025" i="21" s="1"/>
  <c r="BC1026" i="21" s="1"/>
  <c r="BC1027" i="21" s="1"/>
  <c r="BC1028" i="21" s="1"/>
  <c r="BC1029" i="21" s="1"/>
  <c r="BC1030" i="21" s="1"/>
  <c r="BC1031" i="21" s="1"/>
  <c r="BC1032" i="21" s="1"/>
  <c r="BC1033" i="21" s="1"/>
  <c r="BC1034" i="21" s="1"/>
  <c r="BC1035" i="21" s="1"/>
  <c r="BC1036" i="21" s="1"/>
  <c r="BC1037" i="21" s="1"/>
  <c r="BC1038" i="21" s="1"/>
  <c r="BC1039" i="21" s="1"/>
  <c r="BC1040" i="21" s="1"/>
  <c r="BC1041" i="21" s="1"/>
  <c r="BC1042" i="21" s="1"/>
  <c r="BC1043" i="21" s="1"/>
  <c r="BC1044" i="21" s="1"/>
  <c r="BC1045" i="21" s="1"/>
  <c r="BC1046" i="21" s="1"/>
  <c r="BC1047" i="21" s="1"/>
  <c r="BC1048" i="21" s="1"/>
  <c r="BC1049" i="21" s="1"/>
  <c r="BC1050" i="21" s="1"/>
  <c r="BC1051" i="21" s="1"/>
  <c r="BC1052" i="21" s="1"/>
  <c r="BC1053" i="21" s="1"/>
  <c r="BC1054" i="21" s="1"/>
  <c r="BC1055" i="21" s="1"/>
  <c r="BC1056" i="21" s="1"/>
  <c r="BC1057" i="21" s="1"/>
  <c r="BC1058" i="21" s="1"/>
  <c r="BC1059" i="21" s="1"/>
  <c r="BC1060" i="21" s="1"/>
  <c r="BC1061" i="21" s="1"/>
  <c r="BC1062" i="21" s="1"/>
  <c r="BC1063" i="21" s="1"/>
  <c r="BC1064" i="21" s="1"/>
  <c r="BC1065" i="21" s="1"/>
  <c r="BC1066" i="21" s="1"/>
  <c r="BC1067" i="21" s="1"/>
  <c r="BC1068" i="21" s="1"/>
  <c r="BC1069" i="21" s="1"/>
  <c r="BC1070" i="21" s="1"/>
  <c r="BC1071" i="21" s="1"/>
  <c r="BC1072" i="21" s="1"/>
  <c r="BC1073" i="21" s="1"/>
  <c r="BC1074" i="21" s="1"/>
  <c r="BC1075" i="21" s="1"/>
  <c r="BC1076" i="21" s="1"/>
  <c r="BC1077" i="21" s="1"/>
  <c r="BC1078" i="21" s="1"/>
  <c r="BC1079" i="21" s="1"/>
  <c r="BC1080" i="21" s="1"/>
  <c r="BC1081" i="21" s="1"/>
  <c r="BC1082" i="21" s="1"/>
  <c r="BC1083" i="21" s="1"/>
  <c r="BC1084" i="21" s="1"/>
  <c r="BC1085" i="21" s="1"/>
  <c r="BC1086" i="21" s="1"/>
  <c r="BC1087" i="21" s="1"/>
  <c r="BC1088" i="21" s="1"/>
  <c r="BC1089" i="21" s="1"/>
  <c r="BC1090" i="21" s="1"/>
  <c r="BC1091" i="21" s="1"/>
  <c r="BC1092" i="21" s="1"/>
  <c r="BC1093" i="21" s="1"/>
  <c r="BC1094" i="21" s="1"/>
  <c r="BC1095" i="21" s="1"/>
  <c r="BC1096" i="21" s="1"/>
  <c r="BC1097" i="21" s="1"/>
  <c r="BC1098" i="21" s="1"/>
  <c r="BC1099" i="21" s="1"/>
  <c r="BC1100" i="21" s="1"/>
  <c r="BC1101" i="21" s="1"/>
  <c r="BC1102" i="21" s="1"/>
  <c r="BC1103" i="21" s="1"/>
  <c r="BC1104" i="21" s="1"/>
  <c r="BC1105" i="21" s="1"/>
  <c r="BC1106" i="21" s="1"/>
  <c r="BC1107" i="21" s="1"/>
  <c r="BC1108" i="21" s="1"/>
  <c r="BC1109" i="21" s="1"/>
  <c r="BC1110" i="21" s="1"/>
  <c r="BC1111" i="21" s="1"/>
  <c r="BC1112" i="21" s="1"/>
  <c r="BC1113" i="21" s="1"/>
  <c r="BC1114" i="21" s="1"/>
  <c r="BC1115" i="21" s="1"/>
  <c r="BC1116" i="21" s="1"/>
  <c r="BC1117" i="21" s="1"/>
  <c r="BC1118" i="21" s="1"/>
  <c r="BC1119" i="21" s="1"/>
  <c r="BC1120" i="21" s="1"/>
  <c r="BC1121" i="21" s="1"/>
  <c r="BC1122" i="21" s="1"/>
  <c r="BC1123" i="21" s="1"/>
  <c r="BC1124" i="21" s="1"/>
  <c r="BC1125" i="21" s="1"/>
  <c r="BC1126" i="21" s="1"/>
  <c r="BC1127" i="21" s="1"/>
  <c r="BC1128" i="21" s="1"/>
  <c r="BC1129" i="21" s="1"/>
  <c r="BC1130" i="21" s="1"/>
  <c r="BC1131" i="21" s="1"/>
  <c r="BC1132" i="21" s="1"/>
  <c r="BC1133" i="21" s="1"/>
  <c r="BC1134" i="21" s="1"/>
  <c r="BC1135" i="21" s="1"/>
  <c r="BC1136" i="21" s="1"/>
  <c r="BC1137" i="21" s="1"/>
  <c r="BC1138" i="21" s="1"/>
  <c r="BC1139" i="21" s="1"/>
  <c r="BC1140" i="21" s="1"/>
  <c r="BC1141" i="21" s="1"/>
  <c r="BC1142" i="21" s="1"/>
  <c r="BC1143" i="21" s="1"/>
  <c r="BC1144" i="21" s="1"/>
  <c r="BC1145" i="21" s="1"/>
  <c r="BC1146" i="21" s="1"/>
  <c r="BC1147" i="21" s="1"/>
  <c r="BC1148" i="21" s="1"/>
  <c r="BC1149" i="21" s="1"/>
  <c r="BC1150" i="21" s="1"/>
  <c r="BC1151" i="21" s="1"/>
  <c r="BC1152" i="21" s="1"/>
  <c r="BC1153" i="21" s="1"/>
  <c r="BC1154" i="21" s="1"/>
  <c r="BC1155" i="21" s="1"/>
  <c r="BC1156" i="21" s="1"/>
  <c r="BC1157" i="21" s="1"/>
  <c r="BC1158" i="21" s="1"/>
  <c r="BC1159" i="21" s="1"/>
  <c r="BC1160" i="21" s="1"/>
  <c r="BC1161" i="21" s="1"/>
  <c r="BC1162" i="21" s="1"/>
  <c r="BC1163" i="21" s="1"/>
  <c r="BC1164" i="21" s="1"/>
  <c r="BC1165" i="21" s="1"/>
  <c r="BC1166" i="21" s="1"/>
  <c r="BC1167" i="21" s="1"/>
  <c r="BC1168" i="21" s="1"/>
  <c r="BC1169" i="21" s="1"/>
  <c r="BC1170" i="21" s="1"/>
  <c r="BC1171" i="21" s="1"/>
  <c r="BC1172" i="21" s="1"/>
  <c r="BC1173" i="21" s="1"/>
  <c r="BC1174" i="21" s="1"/>
  <c r="BC1175" i="21" s="1"/>
  <c r="BC1176" i="21" s="1"/>
  <c r="BC1177" i="21" s="1"/>
  <c r="BC1178" i="21" s="1"/>
  <c r="BC1179" i="21" s="1"/>
  <c r="BC1180" i="21" s="1"/>
  <c r="BC1181" i="21" s="1"/>
  <c r="BC1182" i="21" s="1"/>
  <c r="BC1183" i="21" s="1"/>
  <c r="BC1184" i="21" s="1"/>
  <c r="BC1185" i="21" s="1"/>
  <c r="BC1186" i="21" s="1"/>
  <c r="BC1187" i="21" s="1"/>
  <c r="BC1188" i="21" s="1"/>
  <c r="BC1189" i="21" s="1"/>
  <c r="BC1190" i="21" s="1"/>
  <c r="BC1191" i="21" s="1"/>
  <c r="BC1192" i="21" s="1"/>
  <c r="BC1193" i="21" s="1"/>
  <c r="BC1194" i="21" s="1"/>
  <c r="BC1195" i="21" s="1"/>
  <c r="BC1196" i="21" s="1"/>
  <c r="BC1197" i="21" s="1"/>
  <c r="BC1198" i="21" s="1"/>
  <c r="BC1199" i="21" s="1"/>
  <c r="BC1200" i="21" s="1"/>
  <c r="BC1201" i="21" s="1"/>
  <c r="BC1202" i="21" s="1"/>
  <c r="BC1203" i="21" s="1"/>
  <c r="BC1204" i="21" s="1"/>
  <c r="BC1205" i="21" s="1"/>
  <c r="BC1206" i="21" s="1"/>
  <c r="BC1207" i="21" s="1"/>
  <c r="BC1208" i="21" s="1"/>
  <c r="BC1209" i="21" s="1"/>
  <c r="BC1210" i="21" s="1"/>
  <c r="BC1211" i="21" s="1"/>
  <c r="BC1212" i="21" s="1"/>
  <c r="BC1213" i="21" s="1"/>
  <c r="BC1214" i="21" s="1"/>
  <c r="BC1215" i="21" s="1"/>
  <c r="BC1216" i="21" s="1"/>
  <c r="BC1217" i="21" s="1"/>
  <c r="BC1218" i="21" s="1"/>
  <c r="BC1219" i="21" s="1"/>
  <c r="BC1220" i="21" s="1"/>
  <c r="BC1221" i="21" s="1"/>
  <c r="BC1222" i="21" s="1"/>
  <c r="BC1223" i="21" s="1"/>
  <c r="BC1224" i="21" s="1"/>
  <c r="BC1225" i="21" s="1"/>
  <c r="BC1226" i="21" s="1"/>
  <c r="BC1227" i="21" s="1"/>
  <c r="BC1228" i="21" s="1"/>
  <c r="BC1229" i="21" s="1"/>
  <c r="BC1230" i="21" s="1"/>
  <c r="BC1231" i="21" s="1"/>
  <c r="BC1232" i="21" s="1"/>
  <c r="BC1233" i="21" s="1"/>
  <c r="BC1234" i="21" s="1"/>
  <c r="BC1235" i="21" s="1"/>
  <c r="BC1236" i="21" s="1"/>
  <c r="BC1237" i="21" s="1"/>
  <c r="BC1238" i="21" s="1"/>
  <c r="BC1239" i="21" s="1"/>
  <c r="BC1240" i="21" s="1"/>
  <c r="BC1241" i="21" s="1"/>
  <c r="BC1242" i="21" s="1"/>
  <c r="BC1243" i="21" s="1"/>
  <c r="BC1244" i="21" s="1"/>
  <c r="BC1245" i="21" s="1"/>
  <c r="BC1246" i="21" s="1"/>
  <c r="BC1247" i="21" s="1"/>
  <c r="BC1248" i="21" s="1"/>
  <c r="BC1249" i="21" s="1"/>
  <c r="BC1250" i="21" s="1"/>
  <c r="BC1251" i="21" s="1"/>
  <c r="BC1252" i="21" s="1"/>
  <c r="BC1253" i="21" s="1"/>
  <c r="BC1254" i="21" s="1"/>
  <c r="BC1255" i="21" s="1"/>
  <c r="BC1256" i="21" s="1"/>
  <c r="BC1257" i="21" s="1"/>
  <c r="BC1258" i="21" s="1"/>
  <c r="BC1259" i="21" s="1"/>
  <c r="BC1260" i="21" s="1"/>
  <c r="BC1261" i="21" s="1"/>
  <c r="BC1262" i="21" s="1"/>
  <c r="BC1263" i="21" s="1"/>
  <c r="BC1264" i="21" s="1"/>
  <c r="BC1265" i="21" s="1"/>
  <c r="BC1266" i="21" s="1"/>
  <c r="BC1267" i="21" s="1"/>
  <c r="BC1268" i="21" s="1"/>
  <c r="BC1269" i="21" s="1"/>
  <c r="BC1270" i="21" s="1"/>
  <c r="BC1271" i="21" s="1"/>
  <c r="BC1272" i="21" s="1"/>
  <c r="BC1273" i="21" s="1"/>
  <c r="BC1274" i="21" s="1"/>
  <c r="BC1275" i="21" s="1"/>
  <c r="BC1276" i="21" s="1"/>
  <c r="BC1277" i="21" s="1"/>
  <c r="BC1278" i="21" s="1"/>
  <c r="BC1279" i="21" s="1"/>
  <c r="BC1280" i="21" s="1"/>
  <c r="BC1281" i="21" s="1"/>
  <c r="BC1282" i="21" s="1"/>
  <c r="BC1283" i="21" s="1"/>
  <c r="BC1284" i="21" s="1"/>
  <c r="BC1285" i="21" s="1"/>
  <c r="BC1286" i="21" s="1"/>
  <c r="BC1287" i="21" s="1"/>
  <c r="BC1288" i="21" s="1"/>
  <c r="BC1289" i="21" s="1"/>
  <c r="BC1290" i="21" s="1"/>
  <c r="BC1291" i="21" s="1"/>
  <c r="BC1292" i="21" s="1"/>
  <c r="BC1293" i="21" s="1"/>
  <c r="BC1294" i="21" s="1"/>
  <c r="BC1295" i="21" s="1"/>
  <c r="BC1296" i="21" s="1"/>
  <c r="BC1297" i="21" s="1"/>
  <c r="BC1298" i="21" s="1"/>
  <c r="BC1299" i="21" s="1"/>
  <c r="BC1300" i="21" s="1"/>
  <c r="BC1301" i="21" s="1"/>
  <c r="BC1302" i="21" s="1"/>
  <c r="BC1303" i="21" s="1"/>
  <c r="BC1304" i="21" s="1"/>
  <c r="BC1305" i="21" s="1"/>
  <c r="BC1306" i="21" s="1"/>
  <c r="BC1307" i="21" s="1"/>
  <c r="BC1308" i="21" s="1"/>
  <c r="BC1309" i="21" s="1"/>
  <c r="BC1310" i="21" s="1"/>
  <c r="BC1311" i="21" s="1"/>
  <c r="BC1312" i="21" s="1"/>
  <c r="BC1313" i="21" s="1"/>
  <c r="BC1314" i="21" s="1"/>
  <c r="BC1315" i="21" s="1"/>
  <c r="BC1316" i="21" s="1"/>
  <c r="BC1317" i="21" s="1"/>
  <c r="BC1318" i="21" s="1"/>
  <c r="BC1319" i="21" s="1"/>
  <c r="BC1320" i="21" s="1"/>
  <c r="BC1321" i="21" s="1"/>
  <c r="BC1322" i="21" s="1"/>
  <c r="BC1323" i="21" s="1"/>
  <c r="BC1324" i="21" s="1"/>
  <c r="BC1325" i="21" s="1"/>
  <c r="BC1326" i="21" s="1"/>
  <c r="BC1327" i="21" s="1"/>
  <c r="BC1328" i="21" s="1"/>
  <c r="BC1329" i="21" s="1"/>
  <c r="BC1330" i="21" s="1"/>
  <c r="BC1331" i="21" s="1"/>
  <c r="BC1332" i="21" s="1"/>
  <c r="BC1333" i="21" s="1"/>
  <c r="BC1334" i="21" s="1"/>
  <c r="BC1335" i="21" s="1"/>
  <c r="BC1336" i="21" s="1"/>
  <c r="BC1337" i="21" s="1"/>
  <c r="BC1338" i="21" s="1"/>
  <c r="BC1339" i="21" s="1"/>
  <c r="BC1340" i="21" s="1"/>
  <c r="BC1341" i="21" s="1"/>
  <c r="BC1342" i="21" s="1"/>
  <c r="BC1343" i="21" s="1"/>
  <c r="BC1344" i="21" s="1"/>
  <c r="BC1345" i="21" s="1"/>
  <c r="BC1346" i="21" s="1"/>
  <c r="BC1347" i="21" s="1"/>
  <c r="BC1348" i="21" s="1"/>
  <c r="BC1349" i="21" s="1"/>
  <c r="BC1350" i="21" s="1"/>
  <c r="BC1351" i="21" s="1"/>
  <c r="BC1352" i="21" s="1"/>
  <c r="BC1353" i="21" s="1"/>
  <c r="BC1354" i="21" s="1"/>
  <c r="BC1355" i="21" s="1"/>
  <c r="BC1356" i="21" s="1"/>
  <c r="BC1357" i="21" s="1"/>
  <c r="BC1358" i="21" s="1"/>
  <c r="BC1359" i="21" s="1"/>
  <c r="BC1360" i="21" s="1"/>
  <c r="BC1361" i="21" s="1"/>
  <c r="BC1362" i="21" s="1"/>
  <c r="BC1363" i="21" s="1"/>
  <c r="BC1364" i="21" s="1"/>
  <c r="BC1365" i="21" s="1"/>
  <c r="BC1366" i="21" s="1"/>
  <c r="BC1367" i="21" s="1"/>
  <c r="BC1368" i="21" s="1"/>
  <c r="BC1369" i="21" s="1"/>
  <c r="BC1370" i="21" s="1"/>
  <c r="BC1371" i="21" s="1"/>
  <c r="BC1372" i="21" s="1"/>
  <c r="BC1373" i="21" s="1"/>
  <c r="BC1374" i="21" s="1"/>
  <c r="BC1375" i="21" s="1"/>
  <c r="BC1376" i="21" s="1"/>
  <c r="BC1377" i="21" s="1"/>
  <c r="BC1378" i="21" s="1"/>
  <c r="BC1379" i="21" s="1"/>
  <c r="BC1380" i="21" s="1"/>
  <c r="BC1381" i="21" s="1"/>
  <c r="BC1382" i="21" s="1"/>
  <c r="BC1383" i="21" s="1"/>
  <c r="BC1384" i="21" s="1"/>
  <c r="BC1385" i="21" s="1"/>
  <c r="BC1386" i="21" s="1"/>
  <c r="BC1387" i="21" s="1"/>
  <c r="BC1388" i="21" s="1"/>
  <c r="BC1389" i="21" s="1"/>
  <c r="BC1390" i="21" s="1"/>
  <c r="BC1391" i="21" s="1"/>
  <c r="BC1392" i="21" s="1"/>
  <c r="BC1393" i="21" s="1"/>
  <c r="BC1394" i="21" s="1"/>
  <c r="BC1395" i="21" s="1"/>
  <c r="BC1396" i="21" s="1"/>
  <c r="BC1397" i="21" s="1"/>
  <c r="BC1398" i="21" s="1"/>
  <c r="BC1399" i="21" s="1"/>
  <c r="BC1400" i="21" s="1"/>
  <c r="BC1401" i="21" s="1"/>
  <c r="BC1402" i="21" s="1"/>
  <c r="BC1403" i="21" s="1"/>
  <c r="BC1404" i="21" s="1"/>
  <c r="BC1405" i="21" s="1"/>
  <c r="BC1406" i="21" s="1"/>
  <c r="BC1407" i="21" s="1"/>
  <c r="BC1408" i="21" s="1"/>
  <c r="BC1409" i="21" s="1"/>
  <c r="BC1410" i="21" s="1"/>
  <c r="BC1411" i="21" s="1"/>
  <c r="BC1412" i="21" s="1"/>
  <c r="BC1413" i="21" s="1"/>
  <c r="BC1414" i="21" s="1"/>
  <c r="BC1415" i="21" s="1"/>
  <c r="BC1416" i="21" s="1"/>
  <c r="BC1417" i="21" s="1"/>
  <c r="BC1418" i="21" s="1"/>
  <c r="BC1419" i="21" s="1"/>
  <c r="BC1420" i="21" s="1"/>
  <c r="BC1421" i="21" s="1"/>
  <c r="BC1422" i="21" s="1"/>
  <c r="BC1423" i="21" s="1"/>
  <c r="BC1424" i="21" s="1"/>
  <c r="BC1425" i="21" s="1"/>
  <c r="BC1426" i="21" s="1"/>
  <c r="BC1427" i="21" s="1"/>
  <c r="BC1428" i="21" s="1"/>
  <c r="BC1429" i="21" s="1"/>
  <c r="BC1430" i="21" s="1"/>
  <c r="BC1431" i="21" s="1"/>
  <c r="BC1432" i="21" s="1"/>
  <c r="BC1433" i="21" s="1"/>
  <c r="BC1434" i="21" s="1"/>
  <c r="BC1435" i="21" s="1"/>
  <c r="BC1436" i="21" s="1"/>
  <c r="BC1437" i="21" s="1"/>
  <c r="BC1438" i="21" s="1"/>
  <c r="BC1439" i="21" s="1"/>
  <c r="BC1440" i="21" s="1"/>
  <c r="BC1441" i="21" s="1"/>
  <c r="BC1442" i="21" s="1"/>
  <c r="BC1443" i="21" s="1"/>
  <c r="BC1444" i="21" s="1"/>
  <c r="BC1445" i="21" s="1"/>
  <c r="BC1446" i="21" s="1"/>
  <c r="BC1447" i="21" s="1"/>
  <c r="BC1448" i="21" s="1"/>
  <c r="BC1449" i="21" s="1"/>
  <c r="BC1450" i="21" s="1"/>
  <c r="BC1451" i="21" s="1"/>
  <c r="BC1452" i="21" s="1"/>
  <c r="BC1453" i="21" s="1"/>
  <c r="BC1454" i="21" s="1"/>
  <c r="BC1455" i="21" s="1"/>
  <c r="BC1456" i="21" s="1"/>
  <c r="BC1457" i="21" s="1"/>
  <c r="BC1458" i="21" s="1"/>
  <c r="BC1459" i="21" s="1"/>
  <c r="BC1460" i="21" s="1"/>
  <c r="BC1461" i="21" s="1"/>
  <c r="BC1462" i="21" s="1"/>
  <c r="BC1463" i="21" s="1"/>
  <c r="BC1464" i="21" s="1"/>
  <c r="BC1465" i="21" s="1"/>
  <c r="BC1466" i="21" s="1"/>
  <c r="BC1467" i="21" s="1"/>
  <c r="BC1468" i="21" s="1"/>
  <c r="BC1469" i="21" s="1"/>
  <c r="BC1470" i="21" s="1"/>
  <c r="BC1471" i="21" s="1"/>
  <c r="BC1472" i="21" s="1"/>
  <c r="BC1473" i="21" s="1"/>
  <c r="BC1474" i="21" s="1"/>
  <c r="BC1475" i="21" s="1"/>
  <c r="BC1476" i="21" s="1"/>
  <c r="BC1477" i="21" s="1"/>
  <c r="BC1478" i="21" s="1"/>
  <c r="BC1479" i="21" s="1"/>
  <c r="BC1480" i="21" s="1"/>
  <c r="BC1481" i="21" s="1"/>
  <c r="BC1482" i="21" s="1"/>
  <c r="BC1483" i="21" s="1"/>
  <c r="BC1484" i="21" s="1"/>
  <c r="BC1485" i="21" s="1"/>
  <c r="BC1486" i="21" s="1"/>
  <c r="BC1487" i="21" s="1"/>
  <c r="BC1488" i="21" s="1"/>
  <c r="BC1489" i="21" s="1"/>
  <c r="BC1490" i="21" s="1"/>
  <c r="BC1491" i="21" s="1"/>
  <c r="BC1492" i="21" s="1"/>
  <c r="BC1493" i="21" s="1"/>
  <c r="BC1494" i="21" s="1"/>
  <c r="BC1495" i="21" s="1"/>
  <c r="BC1496" i="21" s="1"/>
  <c r="BC1497" i="21" s="1"/>
  <c r="BC1498" i="21" s="1"/>
  <c r="BC1499" i="21" s="1"/>
  <c r="BC1500" i="21" s="1"/>
  <c r="BC1501" i="21" s="1"/>
  <c r="BC1502" i="21" s="1"/>
  <c r="BC1503" i="21" s="1"/>
  <c r="BC1504" i="21" s="1"/>
  <c r="BC1505" i="21" s="1"/>
  <c r="BC1506" i="21" s="1"/>
  <c r="BC1507" i="21" s="1"/>
  <c r="BC1508" i="21" s="1"/>
  <c r="BC1509" i="21" s="1"/>
  <c r="BC1510" i="21" s="1"/>
  <c r="BC1511" i="21" s="1"/>
  <c r="BC1512" i="21" s="1"/>
  <c r="BC1513" i="21" s="1"/>
  <c r="AU46" i="21"/>
  <c r="R24" i="21" s="1"/>
  <c r="W24" i="20"/>
  <c r="X24" i="20"/>
  <c r="AO47" i="21" l="1"/>
  <c r="L25" i="21" s="1"/>
  <c r="BB48" i="21"/>
  <c r="BB49" i="21" s="1"/>
  <c r="BB50" i="21" s="1"/>
  <c r="BB51" i="21" s="1"/>
  <c r="BB52" i="21" s="1"/>
  <c r="BB53" i="21" s="1"/>
  <c r="BB54" i="21" s="1"/>
  <c r="BB55" i="21" s="1"/>
  <c r="BB56" i="21" s="1"/>
  <c r="BB57" i="21" s="1"/>
  <c r="BB58" i="21" s="1"/>
  <c r="BB59" i="21" s="1"/>
  <c r="BB60" i="21" s="1"/>
  <c r="BB61" i="21" s="1"/>
  <c r="BB62" i="21" s="1"/>
  <c r="BB63" i="21" s="1"/>
  <c r="BB64" i="21" s="1"/>
  <c r="BB65" i="21" s="1"/>
  <c r="BB66" i="21" s="1"/>
  <c r="BB67" i="21" s="1"/>
  <c r="BB68" i="21" s="1"/>
  <c r="BB69" i="21" s="1"/>
  <c r="BB70" i="21" s="1"/>
  <c r="BB71" i="21" s="1"/>
  <c r="BB72" i="21" s="1"/>
  <c r="BB73" i="21" s="1"/>
  <c r="BB74" i="21" s="1"/>
  <c r="BB75" i="21" s="1"/>
  <c r="BB76" i="21" s="1"/>
  <c r="BB77" i="21" s="1"/>
  <c r="BB78" i="21" s="1"/>
  <c r="BB79" i="21" s="1"/>
  <c r="BB80" i="21" s="1"/>
  <c r="BB81" i="21" s="1"/>
  <c r="BB82" i="21" s="1"/>
  <c r="BB83" i="21" s="1"/>
  <c r="BB84" i="21" s="1"/>
  <c r="BB85" i="21" s="1"/>
  <c r="BB86" i="21" s="1"/>
  <c r="BB87" i="21" s="1"/>
  <c r="BB88" i="21" s="1"/>
  <c r="BB89" i="21" s="1"/>
  <c r="BB90" i="21" s="1"/>
  <c r="BB91" i="21" s="1"/>
  <c r="BB92" i="21" s="1"/>
  <c r="BB93" i="21" s="1"/>
  <c r="BB94" i="21" s="1"/>
  <c r="BB95" i="21" s="1"/>
  <c r="BB96" i="21" s="1"/>
  <c r="BB97" i="21" s="1"/>
  <c r="BB98" i="21" s="1"/>
  <c r="BB99" i="21" s="1"/>
  <c r="BB100" i="21" s="1"/>
  <c r="BB101" i="21" s="1"/>
  <c r="BB102" i="21" s="1"/>
  <c r="BB103" i="21" s="1"/>
  <c r="BB104" i="21" s="1"/>
  <c r="BB105" i="21" s="1"/>
  <c r="BB106" i="21" s="1"/>
  <c r="BB107" i="21" s="1"/>
  <c r="BB108" i="21" s="1"/>
  <c r="BB109" i="21" s="1"/>
  <c r="BB110" i="21" s="1"/>
  <c r="BB111" i="21" s="1"/>
  <c r="BB112" i="21" s="1"/>
  <c r="BB113" i="21" s="1"/>
  <c r="BB114" i="21" s="1"/>
  <c r="BB115" i="21" s="1"/>
  <c r="BB116" i="21" s="1"/>
  <c r="BB117" i="21" s="1"/>
  <c r="BB118" i="21" s="1"/>
  <c r="BB119" i="21" s="1"/>
  <c r="BB120" i="21" s="1"/>
  <c r="BB121" i="21" s="1"/>
  <c r="BB122" i="21" s="1"/>
  <c r="BB123" i="21" s="1"/>
  <c r="BB124" i="21" s="1"/>
  <c r="BB125" i="21" s="1"/>
  <c r="BB126" i="21" s="1"/>
  <c r="BB127" i="21" s="1"/>
  <c r="BB128" i="21" s="1"/>
  <c r="BB129" i="21" s="1"/>
  <c r="BB130" i="21" s="1"/>
  <c r="BB131" i="21" s="1"/>
  <c r="BB132" i="21" s="1"/>
  <c r="BB133" i="21" s="1"/>
  <c r="BB134" i="21" s="1"/>
  <c r="BB135" i="21" s="1"/>
  <c r="BB136" i="21" s="1"/>
  <c r="BB137" i="21" s="1"/>
  <c r="BB138" i="21" s="1"/>
  <c r="BB139" i="21" s="1"/>
  <c r="BB140" i="21" s="1"/>
  <c r="BB141" i="21" s="1"/>
  <c r="BB142" i="21" s="1"/>
  <c r="BB143" i="21" s="1"/>
  <c r="BB144" i="21" s="1"/>
  <c r="BB145" i="21" s="1"/>
  <c r="BB146" i="21" s="1"/>
  <c r="BB147" i="21" s="1"/>
  <c r="BB148" i="21" s="1"/>
  <c r="BB149" i="21" s="1"/>
  <c r="BB150" i="21" s="1"/>
  <c r="BB151" i="21" s="1"/>
  <c r="BB152" i="21" s="1"/>
  <c r="BB153" i="21" s="1"/>
  <c r="BB154" i="21" s="1"/>
  <c r="BB155" i="21" s="1"/>
  <c r="BB156" i="21" s="1"/>
  <c r="BB157" i="21" s="1"/>
  <c r="BB158" i="21" s="1"/>
  <c r="BB159" i="21" s="1"/>
  <c r="BB160" i="21" s="1"/>
  <c r="BB161" i="21" s="1"/>
  <c r="BB162" i="21" s="1"/>
  <c r="BB163" i="21" s="1"/>
  <c r="BB164" i="21" s="1"/>
  <c r="BB165" i="21" s="1"/>
  <c r="BB166" i="21" s="1"/>
  <c r="BB167" i="21" s="1"/>
  <c r="BB168" i="21" s="1"/>
  <c r="BB169" i="21" s="1"/>
  <c r="BB170" i="21" s="1"/>
  <c r="BB171" i="21" s="1"/>
  <c r="BB172" i="21" s="1"/>
  <c r="BB173" i="21" s="1"/>
  <c r="BB174" i="21" s="1"/>
  <c r="BB175" i="21" s="1"/>
  <c r="BB176" i="21" s="1"/>
  <c r="BB177" i="21" s="1"/>
  <c r="BB178" i="21" s="1"/>
  <c r="BB179" i="21" s="1"/>
  <c r="BB180" i="21" s="1"/>
  <c r="BB181" i="21" s="1"/>
  <c r="BB182" i="21" s="1"/>
  <c r="BB183" i="21" s="1"/>
  <c r="BB184" i="21" s="1"/>
  <c r="BB185" i="21" s="1"/>
  <c r="BB186" i="21" s="1"/>
  <c r="BB187" i="21" s="1"/>
  <c r="BB188" i="21" s="1"/>
  <c r="BB189" i="21" s="1"/>
  <c r="BB190" i="21" s="1"/>
  <c r="BB191" i="21" s="1"/>
  <c r="BB192" i="21" s="1"/>
  <c r="BB193" i="21" s="1"/>
  <c r="BB194" i="21" s="1"/>
  <c r="BB195" i="21" s="1"/>
  <c r="BB196" i="21" s="1"/>
  <c r="BB197" i="21" s="1"/>
  <c r="BB198" i="21" s="1"/>
  <c r="BB199" i="21" s="1"/>
  <c r="BB200" i="21" s="1"/>
  <c r="BB201" i="21" s="1"/>
  <c r="BB202" i="21" s="1"/>
  <c r="BB203" i="21" s="1"/>
  <c r="BB204" i="21" s="1"/>
  <c r="BB205" i="21" s="1"/>
  <c r="BB206" i="21" s="1"/>
  <c r="BB207" i="21" s="1"/>
  <c r="BB208" i="21" s="1"/>
  <c r="BB209" i="21" s="1"/>
  <c r="BB210" i="21" s="1"/>
  <c r="BB211" i="21" s="1"/>
  <c r="BB212" i="21" s="1"/>
  <c r="BB213" i="21" s="1"/>
  <c r="BB214" i="21" s="1"/>
  <c r="BB215" i="21" s="1"/>
  <c r="BB216" i="21" s="1"/>
  <c r="BB217" i="21" s="1"/>
  <c r="BB218" i="21" s="1"/>
  <c r="BB219" i="21" s="1"/>
  <c r="BB220" i="21" s="1"/>
  <c r="BB221" i="21" s="1"/>
  <c r="BB222" i="21" s="1"/>
  <c r="BB223" i="21" s="1"/>
  <c r="BB224" i="21" s="1"/>
  <c r="BB225" i="21" s="1"/>
  <c r="BB226" i="21" s="1"/>
  <c r="BB227" i="21" s="1"/>
  <c r="BB228" i="21" s="1"/>
  <c r="BB229" i="21" s="1"/>
  <c r="BB230" i="21" s="1"/>
  <c r="BB231" i="21" s="1"/>
  <c r="BB232" i="21" s="1"/>
  <c r="BB233" i="21" s="1"/>
  <c r="BB234" i="21" s="1"/>
  <c r="BB235" i="21" s="1"/>
  <c r="BB236" i="21" s="1"/>
  <c r="BB237" i="21" s="1"/>
  <c r="BB238" i="21" s="1"/>
  <c r="BB239" i="21" s="1"/>
  <c r="BB240" i="21" s="1"/>
  <c r="BB241" i="21" s="1"/>
  <c r="BB242" i="21" s="1"/>
  <c r="BB243" i="21" s="1"/>
  <c r="BB244" i="21" s="1"/>
  <c r="BB245" i="21" s="1"/>
  <c r="BB246" i="21" s="1"/>
  <c r="BB247" i="21" s="1"/>
  <c r="BB248" i="21" s="1"/>
  <c r="BB249" i="21" s="1"/>
  <c r="BB250" i="21" s="1"/>
  <c r="BB251" i="21" s="1"/>
  <c r="BB252" i="21" s="1"/>
  <c r="BB253" i="21" s="1"/>
  <c r="BB254" i="21" s="1"/>
  <c r="BB255" i="21" s="1"/>
  <c r="BB256" i="21" s="1"/>
  <c r="BB257" i="21" s="1"/>
  <c r="BB258" i="21" s="1"/>
  <c r="BB259" i="21" s="1"/>
  <c r="BB260" i="21" s="1"/>
  <c r="BB261" i="21" s="1"/>
  <c r="BB262" i="21" s="1"/>
  <c r="BB263" i="21" s="1"/>
  <c r="BB264" i="21" s="1"/>
  <c r="BB265" i="21" s="1"/>
  <c r="BB266" i="21" s="1"/>
  <c r="BB267" i="21" s="1"/>
  <c r="BB268" i="21" s="1"/>
  <c r="BB269" i="21" s="1"/>
  <c r="BB270" i="21" s="1"/>
  <c r="BB271" i="21" s="1"/>
  <c r="BB272" i="21" s="1"/>
  <c r="BB273" i="21" s="1"/>
  <c r="BB274" i="21" s="1"/>
  <c r="BB275" i="21" s="1"/>
  <c r="BB276" i="21" s="1"/>
  <c r="BB277" i="21" s="1"/>
  <c r="BB278" i="21" s="1"/>
  <c r="BB279" i="21" s="1"/>
  <c r="BB280" i="21" s="1"/>
  <c r="BB281" i="21" s="1"/>
  <c r="BB282" i="21" s="1"/>
  <c r="BB283" i="21" s="1"/>
  <c r="BB284" i="21" s="1"/>
  <c r="BB285" i="21" s="1"/>
  <c r="BB286" i="21" s="1"/>
  <c r="BB287" i="21" s="1"/>
  <c r="BB288" i="21" s="1"/>
  <c r="BB289" i="21" s="1"/>
  <c r="BB290" i="21" s="1"/>
  <c r="BB291" i="21" s="1"/>
  <c r="BB292" i="21" s="1"/>
  <c r="BB293" i="21" s="1"/>
  <c r="BB294" i="21" s="1"/>
  <c r="BB295" i="21" s="1"/>
  <c r="BB296" i="21" s="1"/>
  <c r="BB297" i="21" s="1"/>
  <c r="BB298" i="21" s="1"/>
  <c r="BB299" i="21" s="1"/>
  <c r="BB300" i="21" s="1"/>
  <c r="BB301" i="21" s="1"/>
  <c r="BB302" i="21" s="1"/>
  <c r="BB303" i="21" s="1"/>
  <c r="BB304" i="21" s="1"/>
  <c r="BB305" i="21" s="1"/>
  <c r="BB306" i="21" s="1"/>
  <c r="BB307" i="21" s="1"/>
  <c r="BB308" i="21" s="1"/>
  <c r="BB309" i="21" s="1"/>
  <c r="BB310" i="21" s="1"/>
  <c r="BB311" i="21" s="1"/>
  <c r="BB312" i="21" s="1"/>
  <c r="BB313" i="21" s="1"/>
  <c r="BB314" i="21" s="1"/>
  <c r="BB315" i="21" s="1"/>
  <c r="BB316" i="21" s="1"/>
  <c r="BB317" i="21" s="1"/>
  <c r="BB318" i="21" s="1"/>
  <c r="BB319" i="21" s="1"/>
  <c r="BB320" i="21" s="1"/>
  <c r="BB321" i="21" s="1"/>
  <c r="BB322" i="21" s="1"/>
  <c r="BB323" i="21" s="1"/>
  <c r="BB324" i="21" s="1"/>
  <c r="BB325" i="21" s="1"/>
  <c r="BB326" i="21" s="1"/>
  <c r="BB327" i="21" s="1"/>
  <c r="BB328" i="21" s="1"/>
  <c r="BB329" i="21" s="1"/>
  <c r="BB330" i="21" s="1"/>
  <c r="BB331" i="21" s="1"/>
  <c r="BB332" i="21" s="1"/>
  <c r="BB333" i="21" s="1"/>
  <c r="BB334" i="21" s="1"/>
  <c r="BB335" i="21" s="1"/>
  <c r="BB336" i="21" s="1"/>
  <c r="BB337" i="21" s="1"/>
  <c r="BB338" i="21" s="1"/>
  <c r="BB339" i="21" s="1"/>
  <c r="BB340" i="21" s="1"/>
  <c r="BB341" i="21" s="1"/>
  <c r="BB342" i="21" s="1"/>
  <c r="BB343" i="21" s="1"/>
  <c r="BB344" i="21" s="1"/>
  <c r="BB345" i="21" s="1"/>
  <c r="BB346" i="21" s="1"/>
  <c r="BB347" i="21" s="1"/>
  <c r="BB348" i="21" s="1"/>
  <c r="BB349" i="21" s="1"/>
  <c r="BB350" i="21" s="1"/>
  <c r="BB351" i="21" s="1"/>
  <c r="BB352" i="21" s="1"/>
  <c r="BB353" i="21" s="1"/>
  <c r="BB354" i="21" s="1"/>
  <c r="BB355" i="21" s="1"/>
  <c r="BB356" i="21" s="1"/>
  <c r="BB357" i="21" s="1"/>
  <c r="BB358" i="21" s="1"/>
  <c r="BB359" i="21" s="1"/>
  <c r="BB360" i="21" s="1"/>
  <c r="BB361" i="21" s="1"/>
  <c r="BB362" i="21" s="1"/>
  <c r="BB363" i="21" s="1"/>
  <c r="BB364" i="21" s="1"/>
  <c r="BB365" i="21" s="1"/>
  <c r="BB366" i="21" s="1"/>
  <c r="BB367" i="21" s="1"/>
  <c r="BB368" i="21" s="1"/>
  <c r="BB369" i="21" s="1"/>
  <c r="BB370" i="21" s="1"/>
  <c r="BB371" i="21" s="1"/>
  <c r="BB372" i="21" s="1"/>
  <c r="BB373" i="21" s="1"/>
  <c r="BB374" i="21" s="1"/>
  <c r="BB375" i="21" s="1"/>
  <c r="BB376" i="21" s="1"/>
  <c r="BB377" i="21" s="1"/>
  <c r="BB378" i="21" s="1"/>
  <c r="BB379" i="21" s="1"/>
  <c r="BB380" i="21" s="1"/>
  <c r="BB381" i="21" s="1"/>
  <c r="BB382" i="21" s="1"/>
  <c r="BB383" i="21" s="1"/>
  <c r="BB384" i="21" s="1"/>
  <c r="BB385" i="21" s="1"/>
  <c r="BB386" i="21" s="1"/>
  <c r="BB387" i="21" s="1"/>
  <c r="BB388" i="21" s="1"/>
  <c r="BB389" i="21" s="1"/>
  <c r="BB390" i="21" s="1"/>
  <c r="BB391" i="21" s="1"/>
  <c r="BB392" i="21" s="1"/>
  <c r="BB393" i="21" s="1"/>
  <c r="BB394" i="21" s="1"/>
  <c r="BB395" i="21" s="1"/>
  <c r="BB396" i="21" s="1"/>
  <c r="BB397" i="21" s="1"/>
  <c r="BB398" i="21" s="1"/>
  <c r="BB399" i="21" s="1"/>
  <c r="BB400" i="21" s="1"/>
  <c r="BB401" i="21" s="1"/>
  <c r="BB402" i="21" s="1"/>
  <c r="BB403" i="21" s="1"/>
  <c r="BB404" i="21" s="1"/>
  <c r="BB405" i="21" s="1"/>
  <c r="BB406" i="21" s="1"/>
  <c r="BB407" i="21" s="1"/>
  <c r="BB408" i="21" s="1"/>
  <c r="BB409" i="21" s="1"/>
  <c r="BB410" i="21" s="1"/>
  <c r="BB411" i="21" s="1"/>
  <c r="BB412" i="21" s="1"/>
  <c r="BB413" i="21" s="1"/>
  <c r="BB414" i="21" s="1"/>
  <c r="BB415" i="21" s="1"/>
  <c r="BB416" i="21" s="1"/>
  <c r="BB417" i="21" s="1"/>
  <c r="BB418" i="21" s="1"/>
  <c r="BB419" i="21" s="1"/>
  <c r="BB420" i="21" s="1"/>
  <c r="BB421" i="21" s="1"/>
  <c r="BB422" i="21" s="1"/>
  <c r="BB423" i="21" s="1"/>
  <c r="BB424" i="21" s="1"/>
  <c r="BB425" i="21" s="1"/>
  <c r="BB426" i="21" s="1"/>
  <c r="BB427" i="21" s="1"/>
  <c r="BB428" i="21" s="1"/>
  <c r="BB429" i="21" s="1"/>
  <c r="BB430" i="21" s="1"/>
  <c r="BB431" i="21" s="1"/>
  <c r="BB432" i="21" s="1"/>
  <c r="BB433" i="21" s="1"/>
  <c r="BB434" i="21" s="1"/>
  <c r="BB435" i="21" s="1"/>
  <c r="BB436" i="21" s="1"/>
  <c r="BB437" i="21" s="1"/>
  <c r="BB438" i="21" s="1"/>
  <c r="BB439" i="21" s="1"/>
  <c r="BB440" i="21" s="1"/>
  <c r="BB441" i="21" s="1"/>
  <c r="BB442" i="21" s="1"/>
  <c r="BB443" i="21" s="1"/>
  <c r="BB444" i="21" s="1"/>
  <c r="BB445" i="21" s="1"/>
  <c r="BB446" i="21" s="1"/>
  <c r="BB447" i="21" s="1"/>
  <c r="BB448" i="21" s="1"/>
  <c r="BB449" i="21" s="1"/>
  <c r="BB450" i="21" s="1"/>
  <c r="BB451" i="21" s="1"/>
  <c r="BB452" i="21" s="1"/>
  <c r="BB453" i="21" s="1"/>
  <c r="BB454" i="21" s="1"/>
  <c r="BB455" i="21" s="1"/>
  <c r="BB456" i="21" s="1"/>
  <c r="BB457" i="21" s="1"/>
  <c r="BB458" i="21" s="1"/>
  <c r="BB459" i="21" s="1"/>
  <c r="BB460" i="21" s="1"/>
  <c r="BB461" i="21" s="1"/>
  <c r="BB462" i="21" s="1"/>
  <c r="BB463" i="21" s="1"/>
  <c r="BB464" i="21" s="1"/>
  <c r="BB465" i="21" s="1"/>
  <c r="BB466" i="21" s="1"/>
  <c r="BB467" i="21" s="1"/>
  <c r="BB468" i="21" s="1"/>
  <c r="BB469" i="21" s="1"/>
  <c r="BB470" i="21" s="1"/>
  <c r="BB471" i="21" s="1"/>
  <c r="BB472" i="21" s="1"/>
  <c r="BB473" i="21" s="1"/>
  <c r="BB474" i="21" s="1"/>
  <c r="BB475" i="21" s="1"/>
  <c r="BB476" i="21" s="1"/>
  <c r="BB477" i="21" s="1"/>
  <c r="BB478" i="21" s="1"/>
  <c r="BB479" i="21" s="1"/>
  <c r="BB480" i="21" s="1"/>
  <c r="BB481" i="21" s="1"/>
  <c r="BB482" i="21" s="1"/>
  <c r="BB483" i="21" s="1"/>
  <c r="BB484" i="21" s="1"/>
  <c r="BB485" i="21" s="1"/>
  <c r="BB486" i="21" s="1"/>
  <c r="BB487" i="21" s="1"/>
  <c r="BB488" i="21" s="1"/>
  <c r="BB489" i="21" s="1"/>
  <c r="BB490" i="21" s="1"/>
  <c r="BB491" i="21" s="1"/>
  <c r="BB492" i="21" s="1"/>
  <c r="BB493" i="21" s="1"/>
  <c r="BB494" i="21" s="1"/>
  <c r="BB495" i="21" s="1"/>
  <c r="BB496" i="21" s="1"/>
  <c r="BB497" i="21" s="1"/>
  <c r="BB498" i="21" s="1"/>
  <c r="BB499" i="21" s="1"/>
  <c r="BB500" i="21" s="1"/>
  <c r="BB501" i="21" s="1"/>
  <c r="BB502" i="21" s="1"/>
  <c r="BB503" i="21" s="1"/>
  <c r="BB504" i="21" s="1"/>
  <c r="BB505" i="21" s="1"/>
  <c r="BB506" i="21" s="1"/>
  <c r="BB507" i="21" s="1"/>
  <c r="BB508" i="21" s="1"/>
  <c r="BB509" i="21" s="1"/>
  <c r="BB510" i="21" s="1"/>
  <c r="BB511" i="21" s="1"/>
  <c r="BB512" i="21" s="1"/>
  <c r="BB513" i="21" s="1"/>
  <c r="BB514" i="21" s="1"/>
  <c r="BB515" i="21" s="1"/>
  <c r="BB516" i="21" s="1"/>
  <c r="BB517" i="21" s="1"/>
  <c r="BB518" i="21" s="1"/>
  <c r="BB519" i="21" s="1"/>
  <c r="BB520" i="21" s="1"/>
  <c r="BB521" i="21" s="1"/>
  <c r="BB522" i="21" s="1"/>
  <c r="BB523" i="21" s="1"/>
  <c r="BB524" i="21" s="1"/>
  <c r="BB525" i="21" s="1"/>
  <c r="BB526" i="21" s="1"/>
  <c r="BB527" i="21" s="1"/>
  <c r="BB528" i="21" s="1"/>
  <c r="BB529" i="21" s="1"/>
  <c r="BB530" i="21" s="1"/>
  <c r="BB531" i="21" s="1"/>
  <c r="BB532" i="21" s="1"/>
  <c r="BB533" i="21" s="1"/>
  <c r="BB534" i="21" s="1"/>
  <c r="BB535" i="21" s="1"/>
  <c r="BB536" i="21" s="1"/>
  <c r="BB537" i="21" s="1"/>
  <c r="BB538" i="21" s="1"/>
  <c r="BB539" i="21" s="1"/>
  <c r="BB540" i="21" s="1"/>
  <c r="BB541" i="21" s="1"/>
  <c r="BB542" i="21" s="1"/>
  <c r="BB543" i="21" s="1"/>
  <c r="BB544" i="21" s="1"/>
  <c r="BB545" i="21" s="1"/>
  <c r="BB546" i="21" s="1"/>
  <c r="BB547" i="21" s="1"/>
  <c r="BB548" i="21" s="1"/>
  <c r="BB549" i="21" s="1"/>
  <c r="BB550" i="21" s="1"/>
  <c r="BB551" i="21" s="1"/>
  <c r="BB552" i="21" s="1"/>
  <c r="BB553" i="21" s="1"/>
  <c r="BB554" i="21" s="1"/>
  <c r="BB555" i="21" s="1"/>
  <c r="BB556" i="21" s="1"/>
  <c r="BB557" i="21" s="1"/>
  <c r="BB558" i="21" s="1"/>
  <c r="BB559" i="21" s="1"/>
  <c r="BB560" i="21" s="1"/>
  <c r="BB561" i="21" s="1"/>
  <c r="BB562" i="21" s="1"/>
  <c r="BB563" i="21" s="1"/>
  <c r="BB564" i="21" s="1"/>
  <c r="BB565" i="21" s="1"/>
  <c r="BB566" i="21" s="1"/>
  <c r="BB567" i="21" s="1"/>
  <c r="BB568" i="21" s="1"/>
  <c r="BB569" i="21" s="1"/>
  <c r="BB570" i="21" s="1"/>
  <c r="BB571" i="21" s="1"/>
  <c r="BB572" i="21" s="1"/>
  <c r="BB573" i="21" s="1"/>
  <c r="BB574" i="21" s="1"/>
  <c r="BB575" i="21" s="1"/>
  <c r="BB576" i="21" s="1"/>
  <c r="BB577" i="21" s="1"/>
  <c r="BB578" i="21" s="1"/>
  <c r="BB579" i="21" s="1"/>
  <c r="BB580" i="21" s="1"/>
  <c r="BB581" i="21" s="1"/>
  <c r="BB582" i="21" s="1"/>
  <c r="BB583" i="21" s="1"/>
  <c r="BB584" i="21" s="1"/>
  <c r="BB585" i="21" s="1"/>
  <c r="BB586" i="21" s="1"/>
  <c r="BB587" i="21" s="1"/>
  <c r="BB588" i="21" s="1"/>
  <c r="BB589" i="21" s="1"/>
  <c r="BB590" i="21" s="1"/>
  <c r="BB591" i="21" s="1"/>
  <c r="BB592" i="21" s="1"/>
  <c r="BB593" i="21" s="1"/>
  <c r="BB594" i="21" s="1"/>
  <c r="BB595" i="21" s="1"/>
  <c r="BB596" i="21" s="1"/>
  <c r="BB597" i="21" s="1"/>
  <c r="BB598" i="21" s="1"/>
  <c r="BB599" i="21" s="1"/>
  <c r="BB600" i="21" s="1"/>
  <c r="BB601" i="21" s="1"/>
  <c r="BB602" i="21" s="1"/>
  <c r="BB603" i="21" s="1"/>
  <c r="BB604" i="21" s="1"/>
  <c r="BB605" i="21" s="1"/>
  <c r="BB606" i="21" s="1"/>
  <c r="BB607" i="21" s="1"/>
  <c r="BB608" i="21" s="1"/>
  <c r="BB609" i="21" s="1"/>
  <c r="BB610" i="21" s="1"/>
  <c r="BB611" i="21" s="1"/>
  <c r="BB612" i="21" s="1"/>
  <c r="BB613" i="21" s="1"/>
  <c r="BB614" i="21" s="1"/>
  <c r="BB615" i="21" s="1"/>
  <c r="BB616" i="21" s="1"/>
  <c r="BB617" i="21" s="1"/>
  <c r="BB618" i="21" s="1"/>
  <c r="BB619" i="21" s="1"/>
  <c r="BB620" i="21" s="1"/>
  <c r="BB621" i="21" s="1"/>
  <c r="BB622" i="21" s="1"/>
  <c r="BB623" i="21" s="1"/>
  <c r="BB624" i="21" s="1"/>
  <c r="BB625" i="21" s="1"/>
  <c r="BB626" i="21" s="1"/>
  <c r="BB627" i="21" s="1"/>
  <c r="BB628" i="21" s="1"/>
  <c r="BB629" i="21" s="1"/>
  <c r="BB630" i="21" s="1"/>
  <c r="BB631" i="21" s="1"/>
  <c r="BB632" i="21" s="1"/>
  <c r="BB633" i="21" s="1"/>
  <c r="BB634" i="21" s="1"/>
  <c r="BB635" i="21" s="1"/>
  <c r="BB636" i="21" s="1"/>
  <c r="BB637" i="21" s="1"/>
  <c r="BB638" i="21" s="1"/>
  <c r="BB639" i="21" s="1"/>
  <c r="BB640" i="21" s="1"/>
  <c r="BB641" i="21" s="1"/>
  <c r="BB642" i="21" s="1"/>
  <c r="BB643" i="21" s="1"/>
  <c r="BB644" i="21" s="1"/>
  <c r="BB645" i="21" s="1"/>
  <c r="BB646" i="21" s="1"/>
  <c r="BB647" i="21" s="1"/>
  <c r="BB648" i="21" s="1"/>
  <c r="BB649" i="21" s="1"/>
  <c r="BB650" i="21" s="1"/>
  <c r="BB651" i="21" s="1"/>
  <c r="BB652" i="21" s="1"/>
  <c r="BB653" i="21" s="1"/>
  <c r="BB654" i="21" s="1"/>
  <c r="BB655" i="21" s="1"/>
  <c r="BB656" i="21" s="1"/>
  <c r="BB657" i="21" s="1"/>
  <c r="BB658" i="21" s="1"/>
  <c r="BB659" i="21" s="1"/>
  <c r="BB660" i="21" s="1"/>
  <c r="BB661" i="21" s="1"/>
  <c r="BB662" i="21" s="1"/>
  <c r="BB663" i="21" s="1"/>
  <c r="BB664" i="21" s="1"/>
  <c r="BB665" i="21" s="1"/>
  <c r="BB666" i="21" s="1"/>
  <c r="BB667" i="21" s="1"/>
  <c r="BB668" i="21" s="1"/>
  <c r="BB669" i="21" s="1"/>
  <c r="BB670" i="21" s="1"/>
  <c r="BB671" i="21" s="1"/>
  <c r="BB672" i="21" s="1"/>
  <c r="BB673" i="21" s="1"/>
  <c r="BB674" i="21" s="1"/>
  <c r="BB675" i="21" s="1"/>
  <c r="BB676" i="21" s="1"/>
  <c r="BB677" i="21" s="1"/>
  <c r="BB678" i="21" s="1"/>
  <c r="BB679" i="21" s="1"/>
  <c r="BB680" i="21" s="1"/>
  <c r="BB681" i="21" s="1"/>
  <c r="BB682" i="21" s="1"/>
  <c r="BB683" i="21" s="1"/>
  <c r="BB684" i="21" s="1"/>
  <c r="BB685" i="21" s="1"/>
  <c r="BB686" i="21" s="1"/>
  <c r="BB687" i="21" s="1"/>
  <c r="BB688" i="21" s="1"/>
  <c r="BB689" i="21" s="1"/>
  <c r="BB690" i="21" s="1"/>
  <c r="BB691" i="21" s="1"/>
  <c r="BB692" i="21" s="1"/>
  <c r="BB693" i="21" s="1"/>
  <c r="BB694" i="21" s="1"/>
  <c r="BB695" i="21" s="1"/>
  <c r="BB696" i="21" s="1"/>
  <c r="BB697" i="21" s="1"/>
  <c r="BB698" i="21" s="1"/>
  <c r="BB699" i="21" s="1"/>
  <c r="BB700" i="21" s="1"/>
  <c r="BB701" i="21" s="1"/>
  <c r="BB702" i="21" s="1"/>
  <c r="BB703" i="21" s="1"/>
  <c r="BB704" i="21" s="1"/>
  <c r="BB705" i="21" s="1"/>
  <c r="BB706" i="21" s="1"/>
  <c r="BB707" i="21" s="1"/>
  <c r="BB708" i="21" s="1"/>
  <c r="BB709" i="21" s="1"/>
  <c r="BB710" i="21" s="1"/>
  <c r="BB711" i="21" s="1"/>
  <c r="BB712" i="21" s="1"/>
  <c r="BB713" i="21" s="1"/>
  <c r="BB714" i="21" s="1"/>
  <c r="BB715" i="21" s="1"/>
  <c r="BB716" i="21" s="1"/>
  <c r="BB717" i="21" s="1"/>
  <c r="BB718" i="21" s="1"/>
  <c r="BB719" i="21" s="1"/>
  <c r="BB720" i="21" s="1"/>
  <c r="BB721" i="21" s="1"/>
  <c r="BB722" i="21" s="1"/>
  <c r="BB723" i="21" s="1"/>
  <c r="BB724" i="21" s="1"/>
  <c r="BB725" i="21" s="1"/>
  <c r="BB726" i="21" s="1"/>
  <c r="BB727" i="21" s="1"/>
  <c r="BB728" i="21" s="1"/>
  <c r="BB729" i="21" s="1"/>
  <c r="BB730" i="21" s="1"/>
  <c r="BB731" i="21" s="1"/>
  <c r="BB732" i="21" s="1"/>
  <c r="BB733" i="21" s="1"/>
  <c r="BB734" i="21" s="1"/>
  <c r="BB735" i="21" s="1"/>
  <c r="BB736" i="21" s="1"/>
  <c r="BB737" i="21" s="1"/>
  <c r="BB738" i="21" s="1"/>
  <c r="BB739" i="21" s="1"/>
  <c r="BB740" i="21" s="1"/>
  <c r="BB741" i="21" s="1"/>
  <c r="BB742" i="21" s="1"/>
  <c r="BB743" i="21" s="1"/>
  <c r="BB744" i="21" s="1"/>
  <c r="BB745" i="21" s="1"/>
  <c r="BB746" i="21" s="1"/>
  <c r="BB747" i="21" s="1"/>
  <c r="BB748" i="21" s="1"/>
  <c r="BB749" i="21" s="1"/>
  <c r="BB750" i="21" s="1"/>
  <c r="BB751" i="21" s="1"/>
  <c r="BB752" i="21" s="1"/>
  <c r="BB753" i="21" s="1"/>
  <c r="BB754" i="21" s="1"/>
  <c r="BB755" i="21" s="1"/>
  <c r="BB756" i="21" s="1"/>
  <c r="BB757" i="21" s="1"/>
  <c r="BB758" i="21" s="1"/>
  <c r="BB759" i="21" s="1"/>
  <c r="BB760" i="21" s="1"/>
  <c r="BB761" i="21" s="1"/>
  <c r="BB762" i="21" s="1"/>
  <c r="BB763" i="21" s="1"/>
  <c r="BB764" i="21" s="1"/>
  <c r="BB765" i="21" s="1"/>
  <c r="BB766" i="21" s="1"/>
  <c r="BB767" i="21" s="1"/>
  <c r="BB768" i="21" s="1"/>
  <c r="BB769" i="21" s="1"/>
  <c r="BB770" i="21" s="1"/>
  <c r="BB771" i="21" s="1"/>
  <c r="BB772" i="21" s="1"/>
  <c r="BB773" i="21" s="1"/>
  <c r="BB774" i="21" s="1"/>
  <c r="BB775" i="21" s="1"/>
  <c r="BB776" i="21" s="1"/>
  <c r="BB777" i="21" s="1"/>
  <c r="BB778" i="21" s="1"/>
  <c r="BB779" i="21" s="1"/>
  <c r="BB780" i="21" s="1"/>
  <c r="BB781" i="21" s="1"/>
  <c r="BB782" i="21" s="1"/>
  <c r="BB783" i="21" s="1"/>
  <c r="BB784" i="21" s="1"/>
  <c r="BB785" i="21" s="1"/>
  <c r="BB786" i="21" s="1"/>
  <c r="BB787" i="21" s="1"/>
  <c r="BB788" i="21" s="1"/>
  <c r="BB789" i="21" s="1"/>
  <c r="BB790" i="21" s="1"/>
  <c r="BB791" i="21" s="1"/>
  <c r="BB792" i="21" s="1"/>
  <c r="BB793" i="21" s="1"/>
  <c r="BB794" i="21" s="1"/>
  <c r="BB795" i="21" s="1"/>
  <c r="BB796" i="21" s="1"/>
  <c r="BB797" i="21" s="1"/>
  <c r="BB798" i="21" s="1"/>
  <c r="BB799" i="21" s="1"/>
  <c r="BB800" i="21" s="1"/>
  <c r="BB801" i="21" s="1"/>
  <c r="BB802" i="21" s="1"/>
  <c r="BB803" i="21" s="1"/>
  <c r="BB804" i="21" s="1"/>
  <c r="BB805" i="21" s="1"/>
  <c r="BB806" i="21" s="1"/>
  <c r="BB807" i="21" s="1"/>
  <c r="BB808" i="21" s="1"/>
  <c r="BB809" i="21" s="1"/>
  <c r="BB810" i="21" s="1"/>
  <c r="BB811" i="21" s="1"/>
  <c r="BB812" i="21" s="1"/>
  <c r="BB813" i="21" s="1"/>
  <c r="BB814" i="21" s="1"/>
  <c r="BB815" i="21" s="1"/>
  <c r="BB816" i="21" s="1"/>
  <c r="BB817" i="21" s="1"/>
  <c r="BB818" i="21" s="1"/>
  <c r="BB819" i="21" s="1"/>
  <c r="BB820" i="21" s="1"/>
  <c r="BB821" i="21" s="1"/>
  <c r="BB822" i="21" s="1"/>
  <c r="BB823" i="21" s="1"/>
  <c r="BB824" i="21" s="1"/>
  <c r="BB825" i="21" s="1"/>
  <c r="BB826" i="21" s="1"/>
  <c r="BB827" i="21" s="1"/>
  <c r="BB828" i="21" s="1"/>
  <c r="BB829" i="21" s="1"/>
  <c r="BB830" i="21" s="1"/>
  <c r="BB831" i="21" s="1"/>
  <c r="BB832" i="21" s="1"/>
  <c r="BB833" i="21" s="1"/>
  <c r="BB834" i="21" s="1"/>
  <c r="BB835" i="21" s="1"/>
  <c r="BB836" i="21" s="1"/>
  <c r="BB837" i="21" s="1"/>
  <c r="BB838" i="21" s="1"/>
  <c r="BB839" i="21" s="1"/>
  <c r="BB840" i="21" s="1"/>
  <c r="BB841" i="21" s="1"/>
  <c r="BB842" i="21" s="1"/>
  <c r="BB843" i="21" s="1"/>
  <c r="BB844" i="21" s="1"/>
  <c r="BB845" i="21" s="1"/>
  <c r="BB846" i="21" s="1"/>
  <c r="BB847" i="21" s="1"/>
  <c r="BB848" i="21" s="1"/>
  <c r="BB849" i="21" s="1"/>
  <c r="BB850" i="21" s="1"/>
  <c r="BB851" i="21" s="1"/>
  <c r="BB852" i="21" s="1"/>
  <c r="BB853" i="21" s="1"/>
  <c r="BB854" i="21" s="1"/>
  <c r="BB855" i="21" s="1"/>
  <c r="BB856" i="21" s="1"/>
  <c r="BB857" i="21" s="1"/>
  <c r="BB858" i="21" s="1"/>
  <c r="BB859" i="21" s="1"/>
  <c r="BB860" i="21" s="1"/>
  <c r="BB861" i="21" s="1"/>
  <c r="BB862" i="21" s="1"/>
  <c r="BB863" i="21" s="1"/>
  <c r="BB864" i="21" s="1"/>
  <c r="BB865" i="21" s="1"/>
  <c r="BB866" i="21" s="1"/>
  <c r="BB867" i="21" s="1"/>
  <c r="BB868" i="21" s="1"/>
  <c r="BB869" i="21" s="1"/>
  <c r="BB870" i="21" s="1"/>
  <c r="BB871" i="21" s="1"/>
  <c r="BB872" i="21" s="1"/>
  <c r="BB873" i="21" s="1"/>
  <c r="BB874" i="21" s="1"/>
  <c r="BB875" i="21" s="1"/>
  <c r="BB876" i="21" s="1"/>
  <c r="BB877" i="21" s="1"/>
  <c r="BB878" i="21" s="1"/>
  <c r="BB879" i="21" s="1"/>
  <c r="BB880" i="21" s="1"/>
  <c r="BB881" i="21" s="1"/>
  <c r="BB882" i="21" s="1"/>
  <c r="BB883" i="21" s="1"/>
  <c r="BB884" i="21" s="1"/>
  <c r="BB885" i="21" s="1"/>
  <c r="BB886" i="21" s="1"/>
  <c r="BB887" i="21" s="1"/>
  <c r="BB888" i="21" s="1"/>
  <c r="BB889" i="21" s="1"/>
  <c r="BB890" i="21" s="1"/>
  <c r="BB891" i="21" s="1"/>
  <c r="BB892" i="21" s="1"/>
  <c r="BB893" i="21" s="1"/>
  <c r="BB894" i="21" s="1"/>
  <c r="BB895" i="21" s="1"/>
  <c r="BB896" i="21" s="1"/>
  <c r="BB897" i="21" s="1"/>
  <c r="BB898" i="21" s="1"/>
  <c r="BB899" i="21" s="1"/>
  <c r="BB900" i="21" s="1"/>
  <c r="BB901" i="21" s="1"/>
  <c r="BB902" i="21" s="1"/>
  <c r="BB903" i="21" s="1"/>
  <c r="BB904" i="21" s="1"/>
  <c r="BB905" i="21" s="1"/>
  <c r="BB906" i="21" s="1"/>
  <c r="BB907" i="21" s="1"/>
  <c r="BB908" i="21" s="1"/>
  <c r="BB909" i="21" s="1"/>
  <c r="BB910" i="21" s="1"/>
  <c r="BB911" i="21" s="1"/>
  <c r="BB912" i="21" s="1"/>
  <c r="BB913" i="21" s="1"/>
  <c r="BB914" i="21" s="1"/>
  <c r="BB915" i="21" s="1"/>
  <c r="BB916" i="21" s="1"/>
  <c r="BB917" i="21" s="1"/>
  <c r="BB918" i="21" s="1"/>
  <c r="BB919" i="21" s="1"/>
  <c r="BB920" i="21" s="1"/>
  <c r="BB921" i="21" s="1"/>
  <c r="BB922" i="21" s="1"/>
  <c r="BB923" i="21" s="1"/>
  <c r="BB924" i="21" s="1"/>
  <c r="BB925" i="21" s="1"/>
  <c r="BB926" i="21" s="1"/>
  <c r="BB927" i="21" s="1"/>
  <c r="BB928" i="21" s="1"/>
  <c r="BB929" i="21" s="1"/>
  <c r="BB930" i="21" s="1"/>
  <c r="BB931" i="21" s="1"/>
  <c r="BB932" i="21" s="1"/>
  <c r="BB933" i="21" s="1"/>
  <c r="BB934" i="21" s="1"/>
  <c r="BB935" i="21" s="1"/>
  <c r="BB936" i="21" s="1"/>
  <c r="BB937" i="21" s="1"/>
  <c r="BB938" i="21" s="1"/>
  <c r="BB939" i="21" s="1"/>
  <c r="BB940" i="21" s="1"/>
  <c r="BB941" i="21" s="1"/>
  <c r="BB942" i="21" s="1"/>
  <c r="BB943" i="21" s="1"/>
  <c r="BB944" i="21" s="1"/>
  <c r="BB945" i="21" s="1"/>
  <c r="BB946" i="21" s="1"/>
  <c r="BB947" i="21" s="1"/>
  <c r="BB948" i="21" s="1"/>
  <c r="BB949" i="21" s="1"/>
  <c r="BB950" i="21" s="1"/>
  <c r="BB951" i="21" s="1"/>
  <c r="BB952" i="21" s="1"/>
  <c r="BB953" i="21" s="1"/>
  <c r="BB954" i="21" s="1"/>
  <c r="BB955" i="21" s="1"/>
  <c r="BB956" i="21" s="1"/>
  <c r="BB957" i="21" s="1"/>
  <c r="BB958" i="21" s="1"/>
  <c r="BB959" i="21" s="1"/>
  <c r="BB960" i="21" s="1"/>
  <c r="BB961" i="21" s="1"/>
  <c r="BB962" i="21" s="1"/>
  <c r="BB963" i="21" s="1"/>
  <c r="BB964" i="21" s="1"/>
  <c r="BB965" i="21" s="1"/>
  <c r="BB966" i="21" s="1"/>
  <c r="BB967" i="21" s="1"/>
  <c r="BB968" i="21" s="1"/>
  <c r="BB969" i="21" s="1"/>
  <c r="BB970" i="21" s="1"/>
  <c r="BB971" i="21" s="1"/>
  <c r="BB972" i="21" s="1"/>
  <c r="BB973" i="21" s="1"/>
  <c r="BB974" i="21" s="1"/>
  <c r="BB975" i="21" s="1"/>
  <c r="BB976" i="21" s="1"/>
  <c r="BB977" i="21" s="1"/>
  <c r="BB978" i="21" s="1"/>
  <c r="BB979" i="21" s="1"/>
  <c r="BB980" i="21" s="1"/>
  <c r="BB981" i="21" s="1"/>
  <c r="BB982" i="21" s="1"/>
  <c r="BB983" i="21" s="1"/>
  <c r="BB984" i="21" s="1"/>
  <c r="BB985" i="21" s="1"/>
  <c r="BB986" i="21" s="1"/>
  <c r="BB987" i="21" s="1"/>
  <c r="BB988" i="21" s="1"/>
  <c r="BB989" i="21" s="1"/>
  <c r="BB990" i="21" s="1"/>
  <c r="BB991" i="21" s="1"/>
  <c r="BB992" i="21" s="1"/>
  <c r="BB993" i="21" s="1"/>
  <c r="BB994" i="21" s="1"/>
  <c r="BB995" i="21" s="1"/>
  <c r="BB996" i="21" s="1"/>
  <c r="BB997" i="21" s="1"/>
  <c r="BB998" i="21" s="1"/>
  <c r="BB999" i="21" s="1"/>
  <c r="BB1000" i="21" s="1"/>
  <c r="BB1001" i="21" s="1"/>
  <c r="BB1002" i="21" s="1"/>
  <c r="BB1003" i="21" s="1"/>
  <c r="BB1004" i="21" s="1"/>
  <c r="BB1005" i="21" s="1"/>
  <c r="BB1006" i="21" s="1"/>
  <c r="BB1007" i="21" s="1"/>
  <c r="BB1008" i="21" s="1"/>
  <c r="BB1009" i="21" s="1"/>
  <c r="BB1010" i="21" s="1"/>
  <c r="BB1011" i="21" s="1"/>
  <c r="BB1012" i="21" s="1"/>
  <c r="BB1013" i="21" s="1"/>
  <c r="BB1014" i="21" s="1"/>
  <c r="BB1015" i="21" s="1"/>
  <c r="BB1016" i="21" s="1"/>
  <c r="BB1017" i="21" s="1"/>
  <c r="BB1018" i="21" s="1"/>
  <c r="BB1019" i="21" s="1"/>
  <c r="BB1020" i="21" s="1"/>
  <c r="BB1021" i="21" s="1"/>
  <c r="BB1022" i="21" s="1"/>
  <c r="BB1023" i="21" s="1"/>
  <c r="BB1024" i="21" s="1"/>
  <c r="BB1025" i="21" s="1"/>
  <c r="BB1026" i="21" s="1"/>
  <c r="BB1027" i="21" s="1"/>
  <c r="BB1028" i="21" s="1"/>
  <c r="BB1029" i="21" s="1"/>
  <c r="BB1030" i="21" s="1"/>
  <c r="BB1031" i="21" s="1"/>
  <c r="BB1032" i="21" s="1"/>
  <c r="BB1033" i="21" s="1"/>
  <c r="BB1034" i="21" s="1"/>
  <c r="BB1035" i="21" s="1"/>
  <c r="BB1036" i="21" s="1"/>
  <c r="BB1037" i="21" s="1"/>
  <c r="BB1038" i="21" s="1"/>
  <c r="BB1039" i="21" s="1"/>
  <c r="BB1040" i="21" s="1"/>
  <c r="BB1041" i="21" s="1"/>
  <c r="BB1042" i="21" s="1"/>
  <c r="BB1043" i="21" s="1"/>
  <c r="BB1044" i="21" s="1"/>
  <c r="BB1045" i="21" s="1"/>
  <c r="BB1046" i="21" s="1"/>
  <c r="BB1047" i="21" s="1"/>
  <c r="BB1048" i="21" s="1"/>
  <c r="BB1049" i="21" s="1"/>
  <c r="BB1050" i="21" s="1"/>
  <c r="BB1051" i="21" s="1"/>
  <c r="BB1052" i="21" s="1"/>
  <c r="BB1053" i="21" s="1"/>
  <c r="BB1054" i="21" s="1"/>
  <c r="BB1055" i="21" s="1"/>
  <c r="BB1056" i="21" s="1"/>
  <c r="BB1057" i="21" s="1"/>
  <c r="BB1058" i="21" s="1"/>
  <c r="BB1059" i="21" s="1"/>
  <c r="BB1060" i="21" s="1"/>
  <c r="BB1061" i="21" s="1"/>
  <c r="BB1062" i="21" s="1"/>
  <c r="BB1063" i="21" s="1"/>
  <c r="BB1064" i="21" s="1"/>
  <c r="BB1065" i="21" s="1"/>
  <c r="BB1066" i="21" s="1"/>
  <c r="BB1067" i="21" s="1"/>
  <c r="BB1068" i="21" s="1"/>
  <c r="BB1069" i="21" s="1"/>
  <c r="BB1070" i="21" s="1"/>
  <c r="BB1071" i="21" s="1"/>
  <c r="BB1072" i="21" s="1"/>
  <c r="BB1073" i="21" s="1"/>
  <c r="BB1074" i="21" s="1"/>
  <c r="BB1075" i="21" s="1"/>
  <c r="BB1076" i="21" s="1"/>
  <c r="BB1077" i="21" s="1"/>
  <c r="BB1078" i="21" s="1"/>
  <c r="BB1079" i="21" s="1"/>
  <c r="BB1080" i="21" s="1"/>
  <c r="BB1081" i="21" s="1"/>
  <c r="BB1082" i="21" s="1"/>
  <c r="BB1083" i="21" s="1"/>
  <c r="BB1084" i="21" s="1"/>
  <c r="BB1085" i="21" s="1"/>
  <c r="BB1086" i="21" s="1"/>
  <c r="BB1087" i="21" s="1"/>
  <c r="BB1088" i="21" s="1"/>
  <c r="BB1089" i="21" s="1"/>
  <c r="BB1090" i="21" s="1"/>
  <c r="BB1091" i="21" s="1"/>
  <c r="BB1092" i="21" s="1"/>
  <c r="BB1093" i="21" s="1"/>
  <c r="BB1094" i="21" s="1"/>
  <c r="BB1095" i="21" s="1"/>
  <c r="BB1096" i="21" s="1"/>
  <c r="BB1097" i="21" s="1"/>
  <c r="BB1098" i="21" s="1"/>
  <c r="BB1099" i="21" s="1"/>
  <c r="BB1100" i="21" s="1"/>
  <c r="BB1101" i="21" s="1"/>
  <c r="BB1102" i="21" s="1"/>
  <c r="BB1103" i="21" s="1"/>
  <c r="BB1104" i="21" s="1"/>
  <c r="BB1105" i="21" s="1"/>
  <c r="BB1106" i="21" s="1"/>
  <c r="BB1107" i="21" s="1"/>
  <c r="BB1108" i="21" s="1"/>
  <c r="BB1109" i="21" s="1"/>
  <c r="BB1110" i="21" s="1"/>
  <c r="BB1111" i="21" s="1"/>
  <c r="BB1112" i="21" s="1"/>
  <c r="BB1113" i="21" s="1"/>
  <c r="BB1114" i="21" s="1"/>
  <c r="BB1115" i="21" s="1"/>
  <c r="BB1116" i="21" s="1"/>
  <c r="BB1117" i="21" s="1"/>
  <c r="BB1118" i="21" s="1"/>
  <c r="BB1119" i="21" s="1"/>
  <c r="BB1120" i="21" s="1"/>
  <c r="BB1121" i="21" s="1"/>
  <c r="BB1122" i="21" s="1"/>
  <c r="BB1123" i="21" s="1"/>
  <c r="BB1124" i="21" s="1"/>
  <c r="BB1125" i="21" s="1"/>
  <c r="BB1126" i="21" s="1"/>
  <c r="BB1127" i="21" s="1"/>
  <c r="BB1128" i="21" s="1"/>
  <c r="BB1129" i="21" s="1"/>
  <c r="BB1130" i="21" s="1"/>
  <c r="BB1131" i="21" s="1"/>
  <c r="BB1132" i="21" s="1"/>
  <c r="BB1133" i="21" s="1"/>
  <c r="BB1134" i="21" s="1"/>
  <c r="BB1135" i="21" s="1"/>
  <c r="BB1136" i="21" s="1"/>
  <c r="BB1137" i="21" s="1"/>
  <c r="BB1138" i="21" s="1"/>
  <c r="BB1139" i="21" s="1"/>
  <c r="BB1140" i="21" s="1"/>
  <c r="BB1141" i="21" s="1"/>
  <c r="BB1142" i="21" s="1"/>
  <c r="BB1143" i="21" s="1"/>
  <c r="BB1144" i="21" s="1"/>
  <c r="BB1145" i="21" s="1"/>
  <c r="BB1146" i="21" s="1"/>
  <c r="BB1147" i="21" s="1"/>
  <c r="BB1148" i="21" s="1"/>
  <c r="BB1149" i="21" s="1"/>
  <c r="BB1150" i="21" s="1"/>
  <c r="BB1151" i="21" s="1"/>
  <c r="BB1152" i="21" s="1"/>
  <c r="BB1153" i="21" s="1"/>
  <c r="BB1154" i="21" s="1"/>
  <c r="BB1155" i="21" s="1"/>
  <c r="BB1156" i="21" s="1"/>
  <c r="BB1157" i="21" s="1"/>
  <c r="BB1158" i="21" s="1"/>
  <c r="BB1159" i="21" s="1"/>
  <c r="BB1160" i="21" s="1"/>
  <c r="BB1161" i="21" s="1"/>
  <c r="BB1162" i="21" s="1"/>
  <c r="BB1163" i="21" s="1"/>
  <c r="BB1164" i="21" s="1"/>
  <c r="BB1165" i="21" s="1"/>
  <c r="BB1166" i="21" s="1"/>
  <c r="BB1167" i="21" s="1"/>
  <c r="BB1168" i="21" s="1"/>
  <c r="BB1169" i="21" s="1"/>
  <c r="BB1170" i="21" s="1"/>
  <c r="BB1171" i="21" s="1"/>
  <c r="BB1172" i="21" s="1"/>
  <c r="BB1173" i="21" s="1"/>
  <c r="BB1174" i="21" s="1"/>
  <c r="BB1175" i="21" s="1"/>
  <c r="BB1176" i="21" s="1"/>
  <c r="BB1177" i="21" s="1"/>
  <c r="BB1178" i="21" s="1"/>
  <c r="BB1179" i="21" s="1"/>
  <c r="BB1180" i="21" s="1"/>
  <c r="BB1181" i="21" s="1"/>
  <c r="BB1182" i="21" s="1"/>
  <c r="BB1183" i="21" s="1"/>
  <c r="BB1184" i="21" s="1"/>
  <c r="BB1185" i="21" s="1"/>
  <c r="BB1186" i="21" s="1"/>
  <c r="BB1187" i="21" s="1"/>
  <c r="BB1188" i="21" s="1"/>
  <c r="BB1189" i="21" s="1"/>
  <c r="BB1190" i="21" s="1"/>
  <c r="BB1191" i="21" s="1"/>
  <c r="BB1192" i="21" s="1"/>
  <c r="BB1193" i="21" s="1"/>
  <c r="BB1194" i="21" s="1"/>
  <c r="BB1195" i="21" s="1"/>
  <c r="BB1196" i="21" s="1"/>
  <c r="BB1197" i="21" s="1"/>
  <c r="BB1198" i="21" s="1"/>
  <c r="BB1199" i="21" s="1"/>
  <c r="BB1200" i="21" s="1"/>
  <c r="BB1201" i="21" s="1"/>
  <c r="BB1202" i="21" s="1"/>
  <c r="BB1203" i="21" s="1"/>
  <c r="BB1204" i="21" s="1"/>
  <c r="BB1205" i="21" s="1"/>
  <c r="BB1206" i="21" s="1"/>
  <c r="BB1207" i="21" s="1"/>
  <c r="BB1208" i="21" s="1"/>
  <c r="BB1209" i="21" s="1"/>
  <c r="BB1210" i="21" s="1"/>
  <c r="BB1211" i="21" s="1"/>
  <c r="BB1212" i="21" s="1"/>
  <c r="BB1213" i="21" s="1"/>
  <c r="BB1214" i="21" s="1"/>
  <c r="BB1215" i="21" s="1"/>
  <c r="BB1216" i="21" s="1"/>
  <c r="BB1217" i="21" s="1"/>
  <c r="BB1218" i="21" s="1"/>
  <c r="BB1219" i="21" s="1"/>
  <c r="BB1220" i="21" s="1"/>
  <c r="BB1221" i="21" s="1"/>
  <c r="BB1222" i="21" s="1"/>
  <c r="BB1223" i="21" s="1"/>
  <c r="BB1224" i="21" s="1"/>
  <c r="BB1225" i="21" s="1"/>
  <c r="BB1226" i="21" s="1"/>
  <c r="BB1227" i="21" s="1"/>
  <c r="BB1228" i="21" s="1"/>
  <c r="BB1229" i="21" s="1"/>
  <c r="BB1230" i="21" s="1"/>
  <c r="BB1231" i="21" s="1"/>
  <c r="BB1232" i="21" s="1"/>
  <c r="BB1233" i="21" s="1"/>
  <c r="BB1234" i="21" s="1"/>
  <c r="BB1235" i="21" s="1"/>
  <c r="BB1236" i="21" s="1"/>
  <c r="BB1237" i="21" s="1"/>
  <c r="BB1238" i="21" s="1"/>
  <c r="BB1239" i="21" s="1"/>
  <c r="BB1240" i="21" s="1"/>
  <c r="BB1241" i="21" s="1"/>
  <c r="BB1242" i="21" s="1"/>
  <c r="BB1243" i="21" s="1"/>
  <c r="BB1244" i="21" s="1"/>
  <c r="BB1245" i="21" s="1"/>
  <c r="BB1246" i="21" s="1"/>
  <c r="BB1247" i="21" s="1"/>
  <c r="BB1248" i="21" s="1"/>
  <c r="BB1249" i="21" s="1"/>
  <c r="BB1250" i="21" s="1"/>
  <c r="BB1251" i="21" s="1"/>
  <c r="BB1252" i="21" s="1"/>
  <c r="BB1253" i="21" s="1"/>
  <c r="BB1254" i="21" s="1"/>
  <c r="BB1255" i="21" s="1"/>
  <c r="BB1256" i="21" s="1"/>
  <c r="BB1257" i="21" s="1"/>
  <c r="BB1258" i="21" s="1"/>
  <c r="BB1259" i="21" s="1"/>
  <c r="BB1260" i="21" s="1"/>
  <c r="BB1261" i="21" s="1"/>
  <c r="BB1262" i="21" s="1"/>
  <c r="BB1263" i="21" s="1"/>
  <c r="BB1264" i="21" s="1"/>
  <c r="BB1265" i="21" s="1"/>
  <c r="BB1266" i="21" s="1"/>
  <c r="BB1267" i="21" s="1"/>
  <c r="BB1268" i="21" s="1"/>
  <c r="BB1269" i="21" s="1"/>
  <c r="BB1270" i="21" s="1"/>
  <c r="BB1271" i="21" s="1"/>
  <c r="BB1272" i="21" s="1"/>
  <c r="BB1273" i="21" s="1"/>
  <c r="BB1274" i="21" s="1"/>
  <c r="BB1275" i="21" s="1"/>
  <c r="BB1276" i="21" s="1"/>
  <c r="BB1277" i="21" s="1"/>
  <c r="BB1278" i="21" s="1"/>
  <c r="BB1279" i="21" s="1"/>
  <c r="BB1280" i="21" s="1"/>
  <c r="BB1281" i="21" s="1"/>
  <c r="BB1282" i="21" s="1"/>
  <c r="BB1283" i="21" s="1"/>
  <c r="BB1284" i="21" s="1"/>
  <c r="BB1285" i="21" s="1"/>
  <c r="BB1286" i="21" s="1"/>
  <c r="BB1287" i="21" s="1"/>
  <c r="BB1288" i="21" s="1"/>
  <c r="BB1289" i="21" s="1"/>
  <c r="BB1290" i="21" s="1"/>
  <c r="BB1291" i="21" s="1"/>
  <c r="BB1292" i="21" s="1"/>
  <c r="BB1293" i="21" s="1"/>
  <c r="BB1294" i="21" s="1"/>
  <c r="BB1295" i="21" s="1"/>
  <c r="BB1296" i="21" s="1"/>
  <c r="BB1297" i="21" s="1"/>
  <c r="BB1298" i="21" s="1"/>
  <c r="BB1299" i="21" s="1"/>
  <c r="BB1300" i="21" s="1"/>
  <c r="BB1301" i="21" s="1"/>
  <c r="BB1302" i="21" s="1"/>
  <c r="BB1303" i="21" s="1"/>
  <c r="BB1304" i="21" s="1"/>
  <c r="BB1305" i="21" s="1"/>
  <c r="BB1306" i="21" s="1"/>
  <c r="BB1307" i="21" s="1"/>
  <c r="BB1308" i="21" s="1"/>
  <c r="BB1309" i="21" s="1"/>
  <c r="BB1310" i="21" s="1"/>
  <c r="BB1311" i="21" s="1"/>
  <c r="BB1312" i="21" s="1"/>
  <c r="BB1313" i="21" s="1"/>
  <c r="BB1314" i="21" s="1"/>
  <c r="BB1315" i="21" s="1"/>
  <c r="BB1316" i="21" s="1"/>
  <c r="BB1317" i="21" s="1"/>
  <c r="BB1318" i="21" s="1"/>
  <c r="BB1319" i="21" s="1"/>
  <c r="BB1320" i="21" s="1"/>
  <c r="BB1321" i="21" s="1"/>
  <c r="BB1322" i="21" s="1"/>
  <c r="BB1323" i="21" s="1"/>
  <c r="BB1324" i="21" s="1"/>
  <c r="BB1325" i="21" s="1"/>
  <c r="BB1326" i="21" s="1"/>
  <c r="BB1327" i="21" s="1"/>
  <c r="BB1328" i="21" s="1"/>
  <c r="BB1329" i="21" s="1"/>
  <c r="BB1330" i="21" s="1"/>
  <c r="BB1331" i="21" s="1"/>
  <c r="BB1332" i="21" s="1"/>
  <c r="BB1333" i="21" s="1"/>
  <c r="BB1334" i="21" s="1"/>
  <c r="BB1335" i="21" s="1"/>
  <c r="BB1336" i="21" s="1"/>
  <c r="BB1337" i="21" s="1"/>
  <c r="BB1338" i="21" s="1"/>
  <c r="BB1339" i="21" s="1"/>
  <c r="BB1340" i="21" s="1"/>
  <c r="BB1341" i="21" s="1"/>
  <c r="BB1342" i="21" s="1"/>
  <c r="BB1343" i="21" s="1"/>
  <c r="BB1344" i="21" s="1"/>
  <c r="BB1345" i="21" s="1"/>
  <c r="BB1346" i="21" s="1"/>
  <c r="BB1347" i="21" s="1"/>
  <c r="BB1348" i="21" s="1"/>
  <c r="BB1349" i="21" s="1"/>
  <c r="BB1350" i="21" s="1"/>
  <c r="BB1351" i="21" s="1"/>
  <c r="BB1352" i="21" s="1"/>
  <c r="BB1353" i="21" s="1"/>
  <c r="BB1354" i="21" s="1"/>
  <c r="BB1355" i="21" s="1"/>
  <c r="BB1356" i="21" s="1"/>
  <c r="BB1357" i="21" s="1"/>
  <c r="BB1358" i="21" s="1"/>
  <c r="BB1359" i="21" s="1"/>
  <c r="BB1360" i="21" s="1"/>
  <c r="BB1361" i="21" s="1"/>
  <c r="BB1362" i="21" s="1"/>
  <c r="BB1363" i="21" s="1"/>
  <c r="BB1364" i="21" s="1"/>
  <c r="BB1365" i="21" s="1"/>
  <c r="BB1366" i="21" s="1"/>
  <c r="BB1367" i="21" s="1"/>
  <c r="BB1368" i="21" s="1"/>
  <c r="BB1369" i="21" s="1"/>
  <c r="BB1370" i="21" s="1"/>
  <c r="BB1371" i="21" s="1"/>
  <c r="BB1372" i="21" s="1"/>
  <c r="BB1373" i="21" s="1"/>
  <c r="BB1374" i="21" s="1"/>
  <c r="BB1375" i="21" s="1"/>
  <c r="BB1376" i="21" s="1"/>
  <c r="BB1377" i="21" s="1"/>
  <c r="BB1378" i="21" s="1"/>
  <c r="BB1379" i="21" s="1"/>
  <c r="BB1380" i="21" s="1"/>
  <c r="BB1381" i="21" s="1"/>
  <c r="BB1382" i="21" s="1"/>
  <c r="BB1383" i="21" s="1"/>
  <c r="BB1384" i="21" s="1"/>
  <c r="BB1385" i="21" s="1"/>
  <c r="BB1386" i="21" s="1"/>
  <c r="BB1387" i="21" s="1"/>
  <c r="BB1388" i="21" s="1"/>
  <c r="BB1389" i="21" s="1"/>
  <c r="BB1390" i="21" s="1"/>
  <c r="BB1391" i="21" s="1"/>
  <c r="BB1392" i="21" s="1"/>
  <c r="BB1393" i="21" s="1"/>
  <c r="BB1394" i="21" s="1"/>
  <c r="BB1395" i="21" s="1"/>
  <c r="BB1396" i="21" s="1"/>
  <c r="BB1397" i="21" s="1"/>
  <c r="BB1398" i="21" s="1"/>
  <c r="BB1399" i="21" s="1"/>
  <c r="BB1400" i="21" s="1"/>
  <c r="BB1401" i="21" s="1"/>
  <c r="BB1402" i="21" s="1"/>
  <c r="BB1403" i="21" s="1"/>
  <c r="BB1404" i="21" s="1"/>
  <c r="BB1405" i="21" s="1"/>
  <c r="BB1406" i="21" s="1"/>
  <c r="BB1407" i="21" s="1"/>
  <c r="BB1408" i="21" s="1"/>
  <c r="BB1409" i="21" s="1"/>
  <c r="BB1410" i="21" s="1"/>
  <c r="BB1411" i="21" s="1"/>
  <c r="BB1412" i="21" s="1"/>
  <c r="BB1413" i="21" s="1"/>
  <c r="BB1414" i="21" s="1"/>
  <c r="BB1415" i="21" s="1"/>
  <c r="BB1416" i="21" s="1"/>
  <c r="BB1417" i="21" s="1"/>
  <c r="BB1418" i="21" s="1"/>
  <c r="BB1419" i="21" s="1"/>
  <c r="BB1420" i="21" s="1"/>
  <c r="BB1421" i="21" s="1"/>
  <c r="BB1422" i="21" s="1"/>
  <c r="BB1423" i="21" s="1"/>
  <c r="BB1424" i="21" s="1"/>
  <c r="BB1425" i="21" s="1"/>
  <c r="BB1426" i="21" s="1"/>
  <c r="BB1427" i="21" s="1"/>
  <c r="BB1428" i="21" s="1"/>
  <c r="BB1429" i="21" s="1"/>
  <c r="BB1430" i="21" s="1"/>
  <c r="BB1431" i="21" s="1"/>
  <c r="BB1432" i="21" s="1"/>
  <c r="BB1433" i="21" s="1"/>
  <c r="BB1434" i="21" s="1"/>
  <c r="BB1435" i="21" s="1"/>
  <c r="BB1436" i="21" s="1"/>
  <c r="BB1437" i="21" s="1"/>
  <c r="BB1438" i="21" s="1"/>
  <c r="BB1439" i="21" s="1"/>
  <c r="BB1440" i="21" s="1"/>
  <c r="BB1441" i="21" s="1"/>
  <c r="BB1442" i="21" s="1"/>
  <c r="BB1443" i="21" s="1"/>
  <c r="BB1444" i="21" s="1"/>
  <c r="BB1445" i="21" s="1"/>
  <c r="BB1446" i="21" s="1"/>
  <c r="BB1447" i="21" s="1"/>
  <c r="BB1448" i="21" s="1"/>
  <c r="BB1449" i="21" s="1"/>
  <c r="BB1450" i="21" s="1"/>
  <c r="BB1451" i="21" s="1"/>
  <c r="BB1452" i="21" s="1"/>
  <c r="BB1453" i="21" s="1"/>
  <c r="BB1454" i="21" s="1"/>
  <c r="BB1455" i="21" s="1"/>
  <c r="BB1456" i="21" s="1"/>
  <c r="BB1457" i="21" s="1"/>
  <c r="BB1458" i="21" s="1"/>
  <c r="BB1459" i="21" s="1"/>
  <c r="BB1460" i="21" s="1"/>
  <c r="BB1461" i="21" s="1"/>
  <c r="BB1462" i="21" s="1"/>
  <c r="BB1463" i="21" s="1"/>
  <c r="BB1464" i="21" s="1"/>
  <c r="BB1465" i="21" s="1"/>
  <c r="BB1466" i="21" s="1"/>
  <c r="BB1467" i="21" s="1"/>
  <c r="BB1468" i="21" s="1"/>
  <c r="BB1469" i="21" s="1"/>
  <c r="BB1470" i="21" s="1"/>
  <c r="BB1471" i="21" s="1"/>
  <c r="BB1472" i="21" s="1"/>
  <c r="BB1473" i="21" s="1"/>
  <c r="BB1474" i="21" s="1"/>
  <c r="BB1475" i="21" s="1"/>
  <c r="BB1476" i="21" s="1"/>
  <c r="BB1477" i="21" s="1"/>
  <c r="BB1478" i="21" s="1"/>
  <c r="BB1479" i="21" s="1"/>
  <c r="BB1480" i="21" s="1"/>
  <c r="BB1481" i="21" s="1"/>
  <c r="BB1482" i="21" s="1"/>
  <c r="BB1483" i="21" s="1"/>
  <c r="BB1484" i="21" s="1"/>
  <c r="BB1485" i="21" s="1"/>
  <c r="BB1486" i="21" s="1"/>
  <c r="BB1487" i="21" s="1"/>
  <c r="BB1488" i="21" s="1"/>
  <c r="BB1489" i="21" s="1"/>
  <c r="BB1490" i="21" s="1"/>
  <c r="BB1491" i="21" s="1"/>
  <c r="BB1492" i="21" s="1"/>
  <c r="BB1493" i="21" s="1"/>
  <c r="BB1494" i="21" s="1"/>
  <c r="BB1495" i="21" s="1"/>
  <c r="BB1496" i="21" s="1"/>
  <c r="BB1497" i="21" s="1"/>
  <c r="BB1498" i="21" s="1"/>
  <c r="BB1499" i="21" s="1"/>
  <c r="BB1500" i="21" s="1"/>
  <c r="BB1501" i="21" s="1"/>
  <c r="BB1502" i="21" s="1"/>
  <c r="BB1503" i="21" s="1"/>
  <c r="BB1504" i="21" s="1"/>
  <c r="BB1505" i="21" s="1"/>
  <c r="BB1506" i="21" s="1"/>
  <c r="BB1507" i="21" s="1"/>
  <c r="BB1508" i="21" s="1"/>
  <c r="BB1509" i="21" s="1"/>
  <c r="BB1510" i="21" s="1"/>
  <c r="BB1511" i="21" s="1"/>
  <c r="BB1512" i="21" s="1"/>
  <c r="BB1513" i="21" s="1"/>
  <c r="BU47" i="21"/>
  <c r="BU48" i="21" s="1"/>
  <c r="BU49" i="21" s="1"/>
  <c r="BU50" i="21" s="1"/>
  <c r="BU51" i="21" s="1"/>
  <c r="BU52" i="21" s="1"/>
  <c r="BU53" i="21" s="1"/>
  <c r="BU54" i="21" s="1"/>
  <c r="BU55" i="21" s="1"/>
  <c r="BU56" i="21" s="1"/>
  <c r="BU57" i="21" s="1"/>
  <c r="BU58" i="21" s="1"/>
  <c r="BU59" i="21" s="1"/>
  <c r="BU60" i="21" s="1"/>
  <c r="BU61" i="21" s="1"/>
  <c r="BU62" i="21" s="1"/>
  <c r="BU63" i="21" s="1"/>
  <c r="BU64" i="21" s="1"/>
  <c r="BU65" i="21" s="1"/>
  <c r="BU66" i="21" s="1"/>
  <c r="BU67" i="21" s="1"/>
  <c r="BU68" i="21" s="1"/>
  <c r="BU69" i="21" s="1"/>
  <c r="BU70" i="21" s="1"/>
  <c r="BU71" i="21" s="1"/>
  <c r="BU72" i="21" s="1"/>
  <c r="BU73" i="21" s="1"/>
  <c r="BU74" i="21" s="1"/>
  <c r="BU75" i="21" s="1"/>
  <c r="BU76" i="21" s="1"/>
  <c r="BU77" i="21" s="1"/>
  <c r="BU78" i="21" s="1"/>
  <c r="BU79" i="21" s="1"/>
  <c r="BU80" i="21" s="1"/>
  <c r="BU81" i="21" s="1"/>
  <c r="BU82" i="21" s="1"/>
  <c r="BU83" i="21" s="1"/>
  <c r="BU84" i="21" s="1"/>
  <c r="BU85" i="21" s="1"/>
  <c r="BU86" i="21" s="1"/>
  <c r="BU87" i="21" s="1"/>
  <c r="BU88" i="21" s="1"/>
  <c r="BU89" i="21" s="1"/>
  <c r="BU90" i="21" s="1"/>
  <c r="BU91" i="21" s="1"/>
  <c r="BU92" i="21" s="1"/>
  <c r="BU93" i="21" s="1"/>
  <c r="BU94" i="21" s="1"/>
  <c r="BU95" i="21" s="1"/>
  <c r="BU96" i="21" s="1"/>
  <c r="BU97" i="21" s="1"/>
  <c r="BU98" i="21" s="1"/>
  <c r="BU99" i="21" s="1"/>
  <c r="BU100" i="21" s="1"/>
  <c r="BU101" i="21" s="1"/>
  <c r="BU102" i="21" s="1"/>
  <c r="BU103" i="21" s="1"/>
  <c r="BU104" i="21" s="1"/>
  <c r="BU105" i="21" s="1"/>
  <c r="BU106" i="21" s="1"/>
  <c r="BU107" i="21" s="1"/>
  <c r="BU108" i="21" s="1"/>
  <c r="BU109" i="21" s="1"/>
  <c r="BU110" i="21" s="1"/>
  <c r="BU111" i="21" s="1"/>
  <c r="BU112" i="21" s="1"/>
  <c r="BU113" i="21" s="1"/>
  <c r="BU114" i="21" s="1"/>
  <c r="BU115" i="21" s="1"/>
  <c r="BU116" i="21" s="1"/>
  <c r="BU117" i="21" s="1"/>
  <c r="BU118" i="21" s="1"/>
  <c r="BU119" i="21" s="1"/>
  <c r="BU120" i="21" s="1"/>
  <c r="BU121" i="21" s="1"/>
  <c r="BU122" i="21" s="1"/>
  <c r="BU123" i="21" s="1"/>
  <c r="BU124" i="21" s="1"/>
  <c r="BU125" i="21" s="1"/>
  <c r="BU126" i="21" s="1"/>
  <c r="BU127" i="21" s="1"/>
  <c r="BU128" i="21" s="1"/>
  <c r="BU129" i="21" s="1"/>
  <c r="BU130" i="21" s="1"/>
  <c r="BU131" i="21" s="1"/>
  <c r="BU132" i="21" s="1"/>
  <c r="BU133" i="21" s="1"/>
  <c r="BU134" i="21" s="1"/>
  <c r="BU135" i="21" s="1"/>
  <c r="BU136" i="21" s="1"/>
  <c r="BU137" i="21" s="1"/>
  <c r="BU138" i="21" s="1"/>
  <c r="BU139" i="21" s="1"/>
  <c r="BU140" i="21" s="1"/>
  <c r="BU141" i="21" s="1"/>
  <c r="BU142" i="21" s="1"/>
  <c r="BU143" i="21" s="1"/>
  <c r="BU144" i="21" s="1"/>
  <c r="BU145" i="21" s="1"/>
  <c r="BU146" i="21" s="1"/>
  <c r="BU147" i="21" s="1"/>
  <c r="BU148" i="21" s="1"/>
  <c r="BU149" i="21" s="1"/>
  <c r="BU150" i="21" s="1"/>
  <c r="BU151" i="21" s="1"/>
  <c r="BU152" i="21" s="1"/>
  <c r="BU153" i="21" s="1"/>
  <c r="BU154" i="21" s="1"/>
  <c r="BU155" i="21" s="1"/>
  <c r="BU156" i="21" s="1"/>
  <c r="BU157" i="21" s="1"/>
  <c r="BU158" i="21" s="1"/>
  <c r="BU159" i="21" s="1"/>
  <c r="BU160" i="21" s="1"/>
  <c r="BU161" i="21" s="1"/>
  <c r="BU162" i="21" s="1"/>
  <c r="BU163" i="21" s="1"/>
  <c r="BU164" i="21" s="1"/>
  <c r="BU165" i="21" s="1"/>
  <c r="BU166" i="21" s="1"/>
  <c r="BU167" i="21" s="1"/>
  <c r="BU168" i="21" s="1"/>
  <c r="BU169" i="21" s="1"/>
  <c r="BU170" i="21" s="1"/>
  <c r="BU171" i="21" s="1"/>
  <c r="BU172" i="21" s="1"/>
  <c r="BU173" i="21" s="1"/>
  <c r="BU174" i="21" s="1"/>
  <c r="BU175" i="21" s="1"/>
  <c r="BU176" i="21" s="1"/>
  <c r="BU177" i="21" s="1"/>
  <c r="BU178" i="21" s="1"/>
  <c r="BU179" i="21" s="1"/>
  <c r="BU180" i="21" s="1"/>
  <c r="BU181" i="21" s="1"/>
  <c r="BU182" i="21" s="1"/>
  <c r="BU183" i="21" s="1"/>
  <c r="BU184" i="21" s="1"/>
  <c r="BU185" i="21" s="1"/>
  <c r="BU186" i="21" s="1"/>
  <c r="BU187" i="21" s="1"/>
  <c r="BU188" i="21" s="1"/>
  <c r="BU189" i="21" s="1"/>
  <c r="BU190" i="21" s="1"/>
  <c r="BU191" i="21" s="1"/>
  <c r="BU192" i="21" s="1"/>
  <c r="BU193" i="21" s="1"/>
  <c r="BU194" i="21" s="1"/>
  <c r="BU195" i="21" s="1"/>
  <c r="BU196" i="21" s="1"/>
  <c r="BU197" i="21" s="1"/>
  <c r="BU198" i="21" s="1"/>
  <c r="BU199" i="21" s="1"/>
  <c r="BU200" i="21" s="1"/>
  <c r="BU201" i="21" s="1"/>
  <c r="BU202" i="21" s="1"/>
  <c r="BU203" i="21" s="1"/>
  <c r="BU204" i="21" s="1"/>
  <c r="BU205" i="21" s="1"/>
  <c r="BU206" i="21" s="1"/>
  <c r="BU207" i="21" s="1"/>
  <c r="BU208" i="21" s="1"/>
  <c r="BU209" i="21" s="1"/>
  <c r="BU210" i="21" s="1"/>
  <c r="BU211" i="21" s="1"/>
  <c r="BU212" i="21" s="1"/>
  <c r="BU213" i="21" s="1"/>
  <c r="BU214" i="21" s="1"/>
  <c r="BU215" i="21" s="1"/>
  <c r="BU216" i="21" s="1"/>
  <c r="BU217" i="21" s="1"/>
  <c r="BU218" i="21" s="1"/>
  <c r="BU219" i="21" s="1"/>
  <c r="BU220" i="21" s="1"/>
  <c r="BU221" i="21" s="1"/>
  <c r="BU222" i="21" s="1"/>
  <c r="BU223" i="21" s="1"/>
  <c r="BU224" i="21" s="1"/>
  <c r="BU225" i="21" s="1"/>
  <c r="BU226" i="21" s="1"/>
  <c r="BU227" i="21" s="1"/>
  <c r="BU228" i="21" s="1"/>
  <c r="BU229" i="21" s="1"/>
  <c r="BU230" i="21" s="1"/>
  <c r="BU231" i="21" s="1"/>
  <c r="BU232" i="21" s="1"/>
  <c r="BU233" i="21" s="1"/>
  <c r="BU234" i="21" s="1"/>
  <c r="BU235" i="21" s="1"/>
  <c r="BU236" i="21" s="1"/>
  <c r="BU237" i="21" s="1"/>
  <c r="BU238" i="21" s="1"/>
  <c r="BU239" i="21" s="1"/>
  <c r="BU240" i="21" s="1"/>
  <c r="BU241" i="21" s="1"/>
  <c r="BU242" i="21" s="1"/>
  <c r="BU243" i="21" s="1"/>
  <c r="BU244" i="21" s="1"/>
  <c r="BU245" i="21" s="1"/>
  <c r="BU246" i="21" s="1"/>
  <c r="BU247" i="21" s="1"/>
  <c r="BU248" i="21" s="1"/>
  <c r="BU249" i="21" s="1"/>
  <c r="BU250" i="21" s="1"/>
  <c r="BU251" i="21" s="1"/>
  <c r="BU252" i="21" s="1"/>
  <c r="BU253" i="21" s="1"/>
  <c r="BU254" i="21" s="1"/>
  <c r="BU255" i="21" s="1"/>
  <c r="BU256" i="21" s="1"/>
  <c r="BU257" i="21" s="1"/>
  <c r="BU258" i="21" s="1"/>
  <c r="BU259" i="21" s="1"/>
  <c r="BU260" i="21" s="1"/>
  <c r="BU261" i="21" s="1"/>
  <c r="BU262" i="21" s="1"/>
  <c r="BU263" i="21" s="1"/>
  <c r="BU264" i="21" s="1"/>
  <c r="BU265" i="21" s="1"/>
  <c r="BU266" i="21" s="1"/>
  <c r="BU267" i="21" s="1"/>
  <c r="BU268" i="21" s="1"/>
  <c r="BU269" i="21" s="1"/>
  <c r="BU270" i="21" s="1"/>
  <c r="BU271" i="21" s="1"/>
  <c r="BU272" i="21" s="1"/>
  <c r="BU273" i="21" s="1"/>
  <c r="BU274" i="21" s="1"/>
  <c r="BU275" i="21" s="1"/>
  <c r="BU276" i="21" s="1"/>
  <c r="BU277" i="21" s="1"/>
  <c r="BU278" i="21" s="1"/>
  <c r="BU279" i="21" s="1"/>
  <c r="BU280" i="21" s="1"/>
  <c r="BU281" i="21" s="1"/>
  <c r="BU282" i="21" s="1"/>
  <c r="BU283" i="21" s="1"/>
  <c r="BU284" i="21" s="1"/>
  <c r="BU285" i="21" s="1"/>
  <c r="BU286" i="21" s="1"/>
  <c r="BU287" i="21" s="1"/>
  <c r="BU288" i="21" s="1"/>
  <c r="BU289" i="21" s="1"/>
  <c r="BU290" i="21" s="1"/>
  <c r="BU291" i="21" s="1"/>
  <c r="BU292" i="21" s="1"/>
  <c r="BU293" i="21" s="1"/>
  <c r="BU294" i="21" s="1"/>
  <c r="BU295" i="21" s="1"/>
  <c r="BU296" i="21" s="1"/>
  <c r="BU297" i="21" s="1"/>
  <c r="BU298" i="21" s="1"/>
  <c r="BU299" i="21" s="1"/>
  <c r="BU300" i="21" s="1"/>
  <c r="BU301" i="21" s="1"/>
  <c r="BU302" i="21" s="1"/>
  <c r="BU303" i="21" s="1"/>
  <c r="BU304" i="21" s="1"/>
  <c r="BU305" i="21" s="1"/>
  <c r="BU306" i="21" s="1"/>
  <c r="BU307" i="21" s="1"/>
  <c r="BU308" i="21" s="1"/>
  <c r="BU309" i="21" s="1"/>
  <c r="BU310" i="21" s="1"/>
  <c r="BU311" i="21" s="1"/>
  <c r="BU312" i="21" s="1"/>
  <c r="BU313" i="21" s="1"/>
  <c r="BU314" i="21" s="1"/>
  <c r="BU315" i="21" s="1"/>
  <c r="BU316" i="21" s="1"/>
  <c r="BU317" i="21" s="1"/>
  <c r="BU318" i="21" s="1"/>
  <c r="BU319" i="21" s="1"/>
  <c r="BU320" i="21" s="1"/>
  <c r="BU321" i="21" s="1"/>
  <c r="BU322" i="21" s="1"/>
  <c r="BU323" i="21" s="1"/>
  <c r="BU324" i="21" s="1"/>
  <c r="BU325" i="21" s="1"/>
  <c r="BU326" i="21" s="1"/>
  <c r="BU327" i="21" s="1"/>
  <c r="BU328" i="21" s="1"/>
  <c r="BU329" i="21" s="1"/>
  <c r="BU330" i="21" s="1"/>
  <c r="BU331" i="21" s="1"/>
  <c r="BU332" i="21" s="1"/>
  <c r="BU333" i="21" s="1"/>
  <c r="BU334" i="21" s="1"/>
  <c r="BU335" i="21" s="1"/>
  <c r="BU336" i="21" s="1"/>
  <c r="BU337" i="21" s="1"/>
  <c r="BU338" i="21" s="1"/>
  <c r="BU339" i="21" s="1"/>
  <c r="BU340" i="21" s="1"/>
  <c r="BU341" i="21" s="1"/>
  <c r="BU342" i="21" s="1"/>
  <c r="BU343" i="21" s="1"/>
  <c r="BU344" i="21" s="1"/>
  <c r="BU345" i="21" s="1"/>
  <c r="BU346" i="21" s="1"/>
  <c r="BU347" i="21" s="1"/>
  <c r="BU348" i="21" s="1"/>
  <c r="BU349" i="21" s="1"/>
  <c r="BU350" i="21" s="1"/>
  <c r="BU351" i="21" s="1"/>
  <c r="BU352" i="21" s="1"/>
  <c r="BU353" i="21" s="1"/>
  <c r="BU354" i="21" s="1"/>
  <c r="BU355" i="21" s="1"/>
  <c r="BU356" i="21" s="1"/>
  <c r="BU357" i="21" s="1"/>
  <c r="BU358" i="21" s="1"/>
  <c r="BU359" i="21" s="1"/>
  <c r="BU360" i="21" s="1"/>
  <c r="BU361" i="21" s="1"/>
  <c r="BU362" i="21" s="1"/>
  <c r="BU363" i="21" s="1"/>
  <c r="BU364" i="21" s="1"/>
  <c r="BU365" i="21" s="1"/>
  <c r="BU366" i="21" s="1"/>
  <c r="BU367" i="21" s="1"/>
  <c r="BU368" i="21" s="1"/>
  <c r="BU369" i="21" s="1"/>
  <c r="BU370" i="21" s="1"/>
  <c r="BU371" i="21" s="1"/>
  <c r="BU372" i="21" s="1"/>
  <c r="BU373" i="21" s="1"/>
  <c r="BU374" i="21" s="1"/>
  <c r="BU375" i="21" s="1"/>
  <c r="BU376" i="21" s="1"/>
  <c r="BU377" i="21" s="1"/>
  <c r="BU378" i="21" s="1"/>
  <c r="BU379" i="21" s="1"/>
  <c r="BU380" i="21" s="1"/>
  <c r="BU381" i="21" s="1"/>
  <c r="BU382" i="21" s="1"/>
  <c r="BU383" i="21" s="1"/>
  <c r="BU384" i="21" s="1"/>
  <c r="BU385" i="21" s="1"/>
  <c r="BU386" i="21" s="1"/>
  <c r="BU387" i="21" s="1"/>
  <c r="BU388" i="21" s="1"/>
  <c r="BU389" i="21" s="1"/>
  <c r="BU390" i="21" s="1"/>
  <c r="BU391" i="21" s="1"/>
  <c r="BU392" i="21" s="1"/>
  <c r="BU393" i="21" s="1"/>
  <c r="BU394" i="21" s="1"/>
  <c r="BU395" i="21" s="1"/>
  <c r="BU396" i="21" s="1"/>
  <c r="BU397" i="21" s="1"/>
  <c r="BU398" i="21" s="1"/>
  <c r="BU399" i="21" s="1"/>
  <c r="BU400" i="21" s="1"/>
  <c r="BU401" i="21" s="1"/>
  <c r="BU402" i="21" s="1"/>
  <c r="BU403" i="21" s="1"/>
  <c r="BU404" i="21" s="1"/>
  <c r="BU405" i="21" s="1"/>
  <c r="BU406" i="21" s="1"/>
  <c r="BU407" i="21" s="1"/>
  <c r="BU408" i="21" s="1"/>
  <c r="BU409" i="21" s="1"/>
  <c r="BU410" i="21" s="1"/>
  <c r="BU411" i="21" s="1"/>
  <c r="BU412" i="21" s="1"/>
  <c r="BU413" i="21" s="1"/>
  <c r="BU414" i="21" s="1"/>
  <c r="BU415" i="21" s="1"/>
  <c r="BU416" i="21" s="1"/>
  <c r="BU417" i="21" s="1"/>
  <c r="BU418" i="21" s="1"/>
  <c r="BU419" i="21" s="1"/>
  <c r="BU420" i="21" s="1"/>
  <c r="BU421" i="21" s="1"/>
  <c r="BU422" i="21" s="1"/>
  <c r="BU423" i="21" s="1"/>
  <c r="BU424" i="21" s="1"/>
  <c r="BU425" i="21" s="1"/>
  <c r="BU426" i="21" s="1"/>
  <c r="BU427" i="21" s="1"/>
  <c r="BU428" i="21" s="1"/>
  <c r="BU429" i="21" s="1"/>
  <c r="BU430" i="21" s="1"/>
  <c r="BU431" i="21" s="1"/>
  <c r="BU432" i="21" s="1"/>
  <c r="BU433" i="21" s="1"/>
  <c r="BU434" i="21" s="1"/>
  <c r="BU435" i="21" s="1"/>
  <c r="BU436" i="21" s="1"/>
  <c r="BU437" i="21" s="1"/>
  <c r="BU438" i="21" s="1"/>
  <c r="BU439" i="21" s="1"/>
  <c r="BU440" i="21" s="1"/>
  <c r="BU441" i="21" s="1"/>
  <c r="BU442" i="21" s="1"/>
  <c r="BU443" i="21" s="1"/>
  <c r="BU444" i="21" s="1"/>
  <c r="BU445" i="21" s="1"/>
  <c r="BU446" i="21" s="1"/>
  <c r="BU447" i="21" s="1"/>
  <c r="BU448" i="21" s="1"/>
  <c r="BU449" i="21" s="1"/>
  <c r="BU450" i="21" s="1"/>
  <c r="BU451" i="21" s="1"/>
  <c r="BU452" i="21" s="1"/>
  <c r="BU453" i="21" s="1"/>
  <c r="BU454" i="21" s="1"/>
  <c r="BU455" i="21" s="1"/>
  <c r="BU456" i="21" s="1"/>
  <c r="BU457" i="21" s="1"/>
  <c r="BU458" i="21" s="1"/>
  <c r="BU459" i="21" s="1"/>
  <c r="BU460" i="21" s="1"/>
  <c r="BU461" i="21" s="1"/>
  <c r="BU462" i="21" s="1"/>
  <c r="BU463" i="21" s="1"/>
  <c r="BU464" i="21" s="1"/>
  <c r="BU465" i="21" s="1"/>
  <c r="BU466" i="21" s="1"/>
  <c r="BU467" i="21" s="1"/>
  <c r="BU468" i="21" s="1"/>
  <c r="BU469" i="21" s="1"/>
  <c r="BU470" i="21" s="1"/>
  <c r="BU471" i="21" s="1"/>
  <c r="BU472" i="21" s="1"/>
  <c r="BU473" i="21" s="1"/>
  <c r="BU474" i="21" s="1"/>
  <c r="BU475" i="21" s="1"/>
  <c r="BU476" i="21" s="1"/>
  <c r="BU477" i="21" s="1"/>
  <c r="BU478" i="21" s="1"/>
  <c r="BU479" i="21" s="1"/>
  <c r="BU480" i="21" s="1"/>
  <c r="BU481" i="21" s="1"/>
  <c r="BU482" i="21" s="1"/>
  <c r="BU483" i="21" s="1"/>
  <c r="BU484" i="21" s="1"/>
  <c r="BU485" i="21" s="1"/>
  <c r="BU486" i="21" s="1"/>
  <c r="BU487" i="21" s="1"/>
  <c r="BU488" i="21" s="1"/>
  <c r="BU489" i="21" s="1"/>
  <c r="BU490" i="21" s="1"/>
  <c r="BU491" i="21" s="1"/>
  <c r="BU492" i="21" s="1"/>
  <c r="BU493" i="21" s="1"/>
  <c r="BU494" i="21" s="1"/>
  <c r="BU495" i="21" s="1"/>
  <c r="BU496" i="21" s="1"/>
  <c r="BU497" i="21" s="1"/>
  <c r="BU498" i="21" s="1"/>
  <c r="BU499" i="21" s="1"/>
  <c r="BU500" i="21" s="1"/>
  <c r="BU501" i="21" s="1"/>
  <c r="BU502" i="21" s="1"/>
  <c r="BU503" i="21" s="1"/>
  <c r="BU504" i="21" s="1"/>
  <c r="BU505" i="21" s="1"/>
  <c r="BU506" i="21" s="1"/>
  <c r="BU507" i="21" s="1"/>
  <c r="BU508" i="21" s="1"/>
  <c r="BU509" i="21" s="1"/>
  <c r="BU510" i="21" s="1"/>
  <c r="BU511" i="21" s="1"/>
  <c r="BU512" i="21" s="1"/>
  <c r="BU513" i="21" s="1"/>
  <c r="BU514" i="21" s="1"/>
  <c r="BU515" i="21" s="1"/>
  <c r="BU516" i="21" s="1"/>
  <c r="BU517" i="21" s="1"/>
  <c r="BU518" i="21" s="1"/>
  <c r="BU519" i="21" s="1"/>
  <c r="BU520" i="21" s="1"/>
  <c r="BU521" i="21" s="1"/>
  <c r="BU522" i="21" s="1"/>
  <c r="BU523" i="21" s="1"/>
  <c r="BU524" i="21" s="1"/>
  <c r="BU525" i="21" s="1"/>
  <c r="BU526" i="21" s="1"/>
  <c r="BU527" i="21" s="1"/>
  <c r="BU528" i="21" s="1"/>
  <c r="BU529" i="21" s="1"/>
  <c r="BU530" i="21" s="1"/>
  <c r="BU531" i="21" s="1"/>
  <c r="BU532" i="21" s="1"/>
  <c r="BU533" i="21" s="1"/>
  <c r="BU534" i="21" s="1"/>
  <c r="BU535" i="21" s="1"/>
  <c r="BU536" i="21" s="1"/>
  <c r="BU537" i="21" s="1"/>
  <c r="BU538" i="21" s="1"/>
  <c r="BU539" i="21" s="1"/>
  <c r="BU540" i="21" s="1"/>
  <c r="BU541" i="21" s="1"/>
  <c r="BU542" i="21" s="1"/>
  <c r="BU543" i="21" s="1"/>
  <c r="BU544" i="21" s="1"/>
  <c r="BU545" i="21" s="1"/>
  <c r="BU546" i="21" s="1"/>
  <c r="BU547" i="21" s="1"/>
  <c r="BU548" i="21" s="1"/>
  <c r="BU549" i="21" s="1"/>
  <c r="BU550" i="21" s="1"/>
  <c r="BU551" i="21" s="1"/>
  <c r="BU552" i="21" s="1"/>
  <c r="BU553" i="21" s="1"/>
  <c r="BU554" i="21" s="1"/>
  <c r="BU555" i="21" s="1"/>
  <c r="BU556" i="21" s="1"/>
  <c r="BU557" i="21" s="1"/>
  <c r="BU558" i="21" s="1"/>
  <c r="BU559" i="21" s="1"/>
  <c r="BU560" i="21" s="1"/>
  <c r="BU561" i="21" s="1"/>
  <c r="BU562" i="21" s="1"/>
  <c r="BU563" i="21" s="1"/>
  <c r="BU564" i="21" s="1"/>
  <c r="BU565" i="21" s="1"/>
  <c r="BU566" i="21" s="1"/>
  <c r="BU567" i="21" s="1"/>
  <c r="BU568" i="21" s="1"/>
  <c r="BU569" i="21" s="1"/>
  <c r="BU570" i="21" s="1"/>
  <c r="BU571" i="21" s="1"/>
  <c r="BU572" i="21" s="1"/>
  <c r="BU573" i="21" s="1"/>
  <c r="BU574" i="21" s="1"/>
  <c r="BU575" i="21" s="1"/>
  <c r="BU576" i="21" s="1"/>
  <c r="BU577" i="21" s="1"/>
  <c r="BU578" i="21" s="1"/>
  <c r="BU579" i="21" s="1"/>
  <c r="BU580" i="21" s="1"/>
  <c r="BU581" i="21" s="1"/>
  <c r="BU582" i="21" s="1"/>
  <c r="BU583" i="21" s="1"/>
  <c r="BU584" i="21" s="1"/>
  <c r="BU585" i="21" s="1"/>
  <c r="BU586" i="21" s="1"/>
  <c r="BU587" i="21" s="1"/>
  <c r="BU588" i="21" s="1"/>
  <c r="BU589" i="21" s="1"/>
  <c r="BU590" i="21" s="1"/>
  <c r="BU591" i="21" s="1"/>
  <c r="BU592" i="21" s="1"/>
  <c r="BU593" i="21" s="1"/>
  <c r="BU594" i="21" s="1"/>
  <c r="BU595" i="21" s="1"/>
  <c r="BU596" i="21" s="1"/>
  <c r="BU597" i="21" s="1"/>
  <c r="BU598" i="21" s="1"/>
  <c r="BU599" i="21" s="1"/>
  <c r="BU600" i="21" s="1"/>
  <c r="BU601" i="21" s="1"/>
  <c r="BU602" i="21" s="1"/>
  <c r="BU603" i="21" s="1"/>
  <c r="BU604" i="21" s="1"/>
  <c r="BU605" i="21" s="1"/>
  <c r="BU606" i="21" s="1"/>
  <c r="BU607" i="21" s="1"/>
  <c r="BU608" i="21" s="1"/>
  <c r="BU609" i="21" s="1"/>
  <c r="BU610" i="21" s="1"/>
  <c r="BU611" i="21" s="1"/>
  <c r="BU612" i="21" s="1"/>
  <c r="BU613" i="21" s="1"/>
  <c r="BU614" i="21" s="1"/>
  <c r="BU615" i="21" s="1"/>
  <c r="BU616" i="21" s="1"/>
  <c r="BU617" i="21" s="1"/>
  <c r="BU618" i="21" s="1"/>
  <c r="BU619" i="21" s="1"/>
  <c r="BU620" i="21" s="1"/>
  <c r="BU621" i="21" s="1"/>
  <c r="BU622" i="21" s="1"/>
  <c r="BU623" i="21" s="1"/>
  <c r="BU624" i="21" s="1"/>
  <c r="BU625" i="21" s="1"/>
  <c r="BU626" i="21" s="1"/>
  <c r="BU627" i="21" s="1"/>
  <c r="BU628" i="21" s="1"/>
  <c r="BU629" i="21" s="1"/>
  <c r="BU630" i="21" s="1"/>
  <c r="BU631" i="21" s="1"/>
  <c r="BU632" i="21" s="1"/>
  <c r="BU633" i="21" s="1"/>
  <c r="BU634" i="21" s="1"/>
  <c r="BU635" i="21" s="1"/>
  <c r="BU636" i="21" s="1"/>
  <c r="BU637" i="21" s="1"/>
  <c r="BU638" i="21" s="1"/>
  <c r="BU639" i="21" s="1"/>
  <c r="BU640" i="21" s="1"/>
  <c r="BU641" i="21" s="1"/>
  <c r="BU642" i="21" s="1"/>
  <c r="BU643" i="21" s="1"/>
  <c r="BU644" i="21" s="1"/>
  <c r="BU645" i="21" s="1"/>
  <c r="BU646" i="21" s="1"/>
  <c r="BU647" i="21" s="1"/>
  <c r="BU648" i="21" s="1"/>
  <c r="BU649" i="21" s="1"/>
  <c r="BU650" i="21" s="1"/>
  <c r="BU651" i="21" s="1"/>
  <c r="BU652" i="21" s="1"/>
  <c r="BU653" i="21" s="1"/>
  <c r="BU654" i="21" s="1"/>
  <c r="BU655" i="21" s="1"/>
  <c r="BU656" i="21" s="1"/>
  <c r="BU657" i="21" s="1"/>
  <c r="BU658" i="21" s="1"/>
  <c r="BU659" i="21" s="1"/>
  <c r="BU660" i="21" s="1"/>
  <c r="BU661" i="21" s="1"/>
  <c r="BU662" i="21" s="1"/>
  <c r="BU663" i="21" s="1"/>
  <c r="BU664" i="21" s="1"/>
  <c r="BU665" i="21" s="1"/>
  <c r="BU666" i="21" s="1"/>
  <c r="BU667" i="21" s="1"/>
  <c r="BU668" i="21" s="1"/>
  <c r="BU669" i="21" s="1"/>
  <c r="BU670" i="21" s="1"/>
  <c r="BU671" i="21" s="1"/>
  <c r="BU672" i="21" s="1"/>
  <c r="BU673" i="21" s="1"/>
  <c r="BU674" i="21" s="1"/>
  <c r="BU675" i="21" s="1"/>
  <c r="BU676" i="21" s="1"/>
  <c r="BU677" i="21" s="1"/>
  <c r="BU678" i="21" s="1"/>
  <c r="BU679" i="21" s="1"/>
  <c r="BU680" i="21" s="1"/>
  <c r="BU681" i="21" s="1"/>
  <c r="BU682" i="21" s="1"/>
  <c r="BU683" i="21" s="1"/>
  <c r="BU684" i="21" s="1"/>
  <c r="BU685" i="21" s="1"/>
  <c r="BU686" i="21" s="1"/>
  <c r="BU687" i="21" s="1"/>
  <c r="BU688" i="21" s="1"/>
  <c r="BU689" i="21" s="1"/>
  <c r="BU690" i="21" s="1"/>
  <c r="BU691" i="21" s="1"/>
  <c r="BU692" i="21" s="1"/>
  <c r="BU693" i="21" s="1"/>
  <c r="BU694" i="21" s="1"/>
  <c r="BU695" i="21" s="1"/>
  <c r="BU696" i="21" s="1"/>
  <c r="BU697" i="21" s="1"/>
  <c r="BU698" i="21" s="1"/>
  <c r="BU699" i="21" s="1"/>
  <c r="BU700" i="21" s="1"/>
  <c r="BU701" i="21" s="1"/>
  <c r="BU702" i="21" s="1"/>
  <c r="BU703" i="21" s="1"/>
  <c r="BU704" i="21" s="1"/>
  <c r="BU705" i="21" s="1"/>
  <c r="BU706" i="21" s="1"/>
  <c r="BU707" i="21" s="1"/>
  <c r="BU708" i="21" s="1"/>
  <c r="BU709" i="21" s="1"/>
  <c r="BU710" i="21" s="1"/>
  <c r="BU711" i="21" s="1"/>
  <c r="BU712" i="21" s="1"/>
  <c r="BU713" i="21" s="1"/>
  <c r="BU714" i="21" s="1"/>
  <c r="BU715" i="21" s="1"/>
  <c r="BU716" i="21" s="1"/>
  <c r="BU717" i="21" s="1"/>
  <c r="BU718" i="21" s="1"/>
  <c r="BU719" i="21" s="1"/>
  <c r="BU720" i="21" s="1"/>
  <c r="BU721" i="21" s="1"/>
  <c r="BU722" i="21" s="1"/>
  <c r="BU723" i="21" s="1"/>
  <c r="BU724" i="21" s="1"/>
  <c r="BU725" i="21" s="1"/>
  <c r="BU726" i="21" s="1"/>
  <c r="BU727" i="21" s="1"/>
  <c r="BU728" i="21" s="1"/>
  <c r="BU729" i="21" s="1"/>
  <c r="BU730" i="21" s="1"/>
  <c r="BU731" i="21" s="1"/>
  <c r="BU732" i="21" s="1"/>
  <c r="BU733" i="21" s="1"/>
  <c r="BU734" i="21" s="1"/>
  <c r="BU735" i="21" s="1"/>
  <c r="BU736" i="21" s="1"/>
  <c r="BU737" i="21" s="1"/>
  <c r="BU738" i="21" s="1"/>
  <c r="BU739" i="21" s="1"/>
  <c r="BU740" i="21" s="1"/>
  <c r="BU741" i="21" s="1"/>
  <c r="BU742" i="21" s="1"/>
  <c r="BU743" i="21" s="1"/>
  <c r="BU744" i="21" s="1"/>
  <c r="BU745" i="21" s="1"/>
  <c r="BU746" i="21" s="1"/>
  <c r="BU747" i="21" s="1"/>
  <c r="BU748" i="21" s="1"/>
  <c r="BU749" i="21" s="1"/>
  <c r="BU750" i="21" s="1"/>
  <c r="BU751" i="21" s="1"/>
  <c r="BU752" i="21" s="1"/>
  <c r="BU753" i="21" s="1"/>
  <c r="BU754" i="21" s="1"/>
  <c r="BU755" i="21" s="1"/>
  <c r="BU756" i="21" s="1"/>
  <c r="BU757" i="21" s="1"/>
  <c r="BU758" i="21" s="1"/>
  <c r="BU759" i="21" s="1"/>
  <c r="BU760" i="21" s="1"/>
  <c r="BU761" i="21" s="1"/>
  <c r="BU762" i="21" s="1"/>
  <c r="BU763" i="21" s="1"/>
  <c r="BU764" i="21" s="1"/>
  <c r="BU765" i="21" s="1"/>
  <c r="BU766" i="21" s="1"/>
  <c r="BU767" i="21" s="1"/>
  <c r="BU768" i="21" s="1"/>
  <c r="BU769" i="21" s="1"/>
  <c r="BU770" i="21" s="1"/>
  <c r="BU771" i="21" s="1"/>
  <c r="BU772" i="21" s="1"/>
  <c r="BU773" i="21" s="1"/>
  <c r="BU774" i="21" s="1"/>
  <c r="BU775" i="21" s="1"/>
  <c r="BU776" i="21" s="1"/>
  <c r="BU777" i="21" s="1"/>
  <c r="BU778" i="21" s="1"/>
  <c r="BU779" i="21" s="1"/>
  <c r="BU780" i="21" s="1"/>
  <c r="BU781" i="21" s="1"/>
  <c r="BU782" i="21" s="1"/>
  <c r="BU783" i="21" s="1"/>
  <c r="BU784" i="21" s="1"/>
  <c r="BU785" i="21" s="1"/>
  <c r="BU786" i="21" s="1"/>
  <c r="BU787" i="21" s="1"/>
  <c r="BU788" i="21" s="1"/>
  <c r="BU789" i="21" s="1"/>
  <c r="BU790" i="21" s="1"/>
  <c r="BU791" i="21" s="1"/>
  <c r="BU792" i="21" s="1"/>
  <c r="BU793" i="21" s="1"/>
  <c r="BU794" i="21" s="1"/>
  <c r="BU795" i="21" s="1"/>
  <c r="BU796" i="21" s="1"/>
  <c r="BU797" i="21" s="1"/>
  <c r="BU798" i="21" s="1"/>
  <c r="BU799" i="21" s="1"/>
  <c r="BU800" i="21" s="1"/>
  <c r="BU801" i="21" s="1"/>
  <c r="BU802" i="21" s="1"/>
  <c r="BU803" i="21" s="1"/>
  <c r="BU804" i="21" s="1"/>
  <c r="BU805" i="21" s="1"/>
  <c r="BU806" i="21" s="1"/>
  <c r="BU807" i="21" s="1"/>
  <c r="BU808" i="21" s="1"/>
  <c r="BU809" i="21" s="1"/>
  <c r="BU810" i="21" s="1"/>
  <c r="BU811" i="21" s="1"/>
  <c r="BU812" i="21" s="1"/>
  <c r="BU813" i="21" s="1"/>
  <c r="BU814" i="21" s="1"/>
  <c r="BU815" i="21" s="1"/>
  <c r="BU816" i="21" s="1"/>
  <c r="BU817" i="21" s="1"/>
  <c r="BU818" i="21" s="1"/>
  <c r="BU819" i="21" s="1"/>
  <c r="BU820" i="21" s="1"/>
  <c r="BU821" i="21" s="1"/>
  <c r="BU822" i="21" s="1"/>
  <c r="BU823" i="21" s="1"/>
  <c r="BU824" i="21" s="1"/>
  <c r="BU825" i="21" s="1"/>
  <c r="BU826" i="21" s="1"/>
  <c r="BU827" i="21" s="1"/>
  <c r="BU828" i="21" s="1"/>
  <c r="BU829" i="21" s="1"/>
  <c r="BU830" i="21" s="1"/>
  <c r="BU831" i="21" s="1"/>
  <c r="BU832" i="21" s="1"/>
  <c r="BU833" i="21" s="1"/>
  <c r="BU834" i="21" s="1"/>
  <c r="BU835" i="21" s="1"/>
  <c r="BU836" i="21" s="1"/>
  <c r="BU837" i="21" s="1"/>
  <c r="BU838" i="21" s="1"/>
  <c r="BU839" i="21" s="1"/>
  <c r="BU840" i="21" s="1"/>
  <c r="BU841" i="21" s="1"/>
  <c r="BU842" i="21" s="1"/>
  <c r="BU843" i="21" s="1"/>
  <c r="BU844" i="21" s="1"/>
  <c r="BU845" i="21" s="1"/>
  <c r="BU846" i="21" s="1"/>
  <c r="BU847" i="21" s="1"/>
  <c r="BU848" i="21" s="1"/>
  <c r="BU849" i="21" s="1"/>
  <c r="BU850" i="21" s="1"/>
  <c r="BU851" i="21" s="1"/>
  <c r="BU852" i="21" s="1"/>
  <c r="BU853" i="21" s="1"/>
  <c r="BU854" i="21" s="1"/>
  <c r="BU855" i="21" s="1"/>
  <c r="BU856" i="21" s="1"/>
  <c r="BU857" i="21" s="1"/>
  <c r="BU858" i="21" s="1"/>
  <c r="BU859" i="21" s="1"/>
  <c r="BU860" i="21" s="1"/>
  <c r="BU861" i="21" s="1"/>
  <c r="BU862" i="21" s="1"/>
  <c r="BU863" i="21" s="1"/>
  <c r="BU864" i="21" s="1"/>
  <c r="BU865" i="21" s="1"/>
  <c r="BU866" i="21" s="1"/>
  <c r="BU867" i="21" s="1"/>
  <c r="BU868" i="21" s="1"/>
  <c r="BU869" i="21" s="1"/>
  <c r="BU870" i="21" s="1"/>
  <c r="BU871" i="21" s="1"/>
  <c r="BU872" i="21" s="1"/>
  <c r="BU873" i="21" s="1"/>
  <c r="BU874" i="21" s="1"/>
  <c r="BU875" i="21" s="1"/>
  <c r="BU876" i="21" s="1"/>
  <c r="BU877" i="21" s="1"/>
  <c r="BU878" i="21" s="1"/>
  <c r="BU879" i="21" s="1"/>
  <c r="BU880" i="21" s="1"/>
  <c r="BU881" i="21" s="1"/>
  <c r="BU882" i="21" s="1"/>
  <c r="BU883" i="21" s="1"/>
  <c r="BU884" i="21" s="1"/>
  <c r="BU885" i="21" s="1"/>
  <c r="BU886" i="21" s="1"/>
  <c r="BU887" i="21" s="1"/>
  <c r="BU888" i="21" s="1"/>
  <c r="BU889" i="21" s="1"/>
  <c r="BU890" i="21" s="1"/>
  <c r="BU891" i="21" s="1"/>
  <c r="BU892" i="21" s="1"/>
  <c r="BU893" i="21" s="1"/>
  <c r="BU894" i="21" s="1"/>
  <c r="BU895" i="21" s="1"/>
  <c r="BU896" i="21" s="1"/>
  <c r="BU897" i="21" s="1"/>
  <c r="BU898" i="21" s="1"/>
  <c r="BU899" i="21" s="1"/>
  <c r="BU900" i="21" s="1"/>
  <c r="BU901" i="21" s="1"/>
  <c r="BU902" i="21" s="1"/>
  <c r="BU903" i="21" s="1"/>
  <c r="BU904" i="21" s="1"/>
  <c r="BU905" i="21" s="1"/>
  <c r="BU906" i="21" s="1"/>
  <c r="BU907" i="21" s="1"/>
  <c r="BU908" i="21" s="1"/>
  <c r="BU909" i="21" s="1"/>
  <c r="BU910" i="21" s="1"/>
  <c r="BU911" i="21" s="1"/>
  <c r="BU912" i="21" s="1"/>
  <c r="BU913" i="21" s="1"/>
  <c r="BU914" i="21" s="1"/>
  <c r="BU915" i="21" s="1"/>
  <c r="BU916" i="21" s="1"/>
  <c r="BU917" i="21" s="1"/>
  <c r="BU918" i="21" s="1"/>
  <c r="BU919" i="21" s="1"/>
  <c r="BU920" i="21" s="1"/>
  <c r="BU921" i="21" s="1"/>
  <c r="BU922" i="21" s="1"/>
  <c r="BU923" i="21" s="1"/>
  <c r="BU924" i="21" s="1"/>
  <c r="BU925" i="21" s="1"/>
  <c r="BU926" i="21" s="1"/>
  <c r="BU927" i="21" s="1"/>
  <c r="BU928" i="21" s="1"/>
  <c r="BU929" i="21" s="1"/>
  <c r="BU930" i="21" s="1"/>
  <c r="BU931" i="21" s="1"/>
  <c r="BU932" i="21" s="1"/>
  <c r="BU933" i="21" s="1"/>
  <c r="BU934" i="21" s="1"/>
  <c r="BU935" i="21" s="1"/>
  <c r="BU936" i="21" s="1"/>
  <c r="BU937" i="21" s="1"/>
  <c r="BU938" i="21" s="1"/>
  <c r="BU939" i="21" s="1"/>
  <c r="BU940" i="21" s="1"/>
  <c r="BU941" i="21" s="1"/>
  <c r="BU942" i="21" s="1"/>
  <c r="BU943" i="21" s="1"/>
  <c r="BU944" i="21" s="1"/>
  <c r="BU945" i="21" s="1"/>
  <c r="BU946" i="21" s="1"/>
  <c r="BU947" i="21" s="1"/>
  <c r="BU948" i="21" s="1"/>
  <c r="BU949" i="21" s="1"/>
  <c r="BU950" i="21" s="1"/>
  <c r="BU951" i="21" s="1"/>
  <c r="BU952" i="21" s="1"/>
  <c r="BU953" i="21" s="1"/>
  <c r="BU954" i="21" s="1"/>
  <c r="BU955" i="21" s="1"/>
  <c r="BU956" i="21" s="1"/>
  <c r="BU957" i="21" s="1"/>
  <c r="BU958" i="21" s="1"/>
  <c r="BU959" i="21" s="1"/>
  <c r="BU960" i="21" s="1"/>
  <c r="BU961" i="21" s="1"/>
  <c r="BU962" i="21" s="1"/>
  <c r="BU963" i="21" s="1"/>
  <c r="BU964" i="21" s="1"/>
  <c r="BU965" i="21" s="1"/>
  <c r="BU966" i="21" s="1"/>
  <c r="BU967" i="21" s="1"/>
  <c r="BU968" i="21" s="1"/>
  <c r="BU969" i="21" s="1"/>
  <c r="BU970" i="21" s="1"/>
  <c r="BU971" i="21" s="1"/>
  <c r="BU972" i="21" s="1"/>
  <c r="BU973" i="21" s="1"/>
  <c r="BU974" i="21" s="1"/>
  <c r="BU975" i="21" s="1"/>
  <c r="BU976" i="21" s="1"/>
  <c r="BU977" i="21" s="1"/>
  <c r="BU978" i="21" s="1"/>
  <c r="BU979" i="21" s="1"/>
  <c r="BU980" i="21" s="1"/>
  <c r="BU981" i="21" s="1"/>
  <c r="BU982" i="21" s="1"/>
  <c r="BU983" i="21" s="1"/>
  <c r="BU984" i="21" s="1"/>
  <c r="BU985" i="21" s="1"/>
  <c r="BU986" i="21" s="1"/>
  <c r="BU987" i="21" s="1"/>
  <c r="BU988" i="21" s="1"/>
  <c r="BU989" i="21" s="1"/>
  <c r="BU990" i="21" s="1"/>
  <c r="BU991" i="21" s="1"/>
  <c r="BU992" i="21" s="1"/>
  <c r="BU993" i="21" s="1"/>
  <c r="BU994" i="21" s="1"/>
  <c r="BU995" i="21" s="1"/>
  <c r="BU996" i="21" s="1"/>
  <c r="BU997" i="21" s="1"/>
  <c r="BU998" i="21" s="1"/>
  <c r="BU999" i="21" s="1"/>
  <c r="BU1000" i="21" s="1"/>
  <c r="BU1001" i="21" s="1"/>
  <c r="BU1002" i="21" s="1"/>
  <c r="BU1003" i="21" s="1"/>
  <c r="BU1004" i="21" s="1"/>
  <c r="BU1005" i="21" s="1"/>
  <c r="BU1006" i="21" s="1"/>
  <c r="BU1007" i="21" s="1"/>
  <c r="BU1008" i="21" s="1"/>
  <c r="BU1009" i="21" s="1"/>
  <c r="BU1010" i="21" s="1"/>
  <c r="BU1011" i="21" s="1"/>
  <c r="BU1012" i="21" s="1"/>
  <c r="BU1013" i="21" s="1"/>
  <c r="BU1014" i="21" s="1"/>
  <c r="BU1015" i="21" s="1"/>
  <c r="BU1016" i="21" s="1"/>
  <c r="BU1017" i="21" s="1"/>
  <c r="BU1018" i="21" s="1"/>
  <c r="BU1019" i="21" s="1"/>
  <c r="BU1020" i="21" s="1"/>
  <c r="BU1021" i="21" s="1"/>
  <c r="BU1022" i="21" s="1"/>
  <c r="BU1023" i="21" s="1"/>
  <c r="BU1024" i="21" s="1"/>
  <c r="BU1025" i="21" s="1"/>
  <c r="BU1026" i="21" s="1"/>
  <c r="BU1027" i="21" s="1"/>
  <c r="BU1028" i="21" s="1"/>
  <c r="BU1029" i="21" s="1"/>
  <c r="BU1030" i="21" s="1"/>
  <c r="BU1031" i="21" s="1"/>
  <c r="BU1032" i="21" s="1"/>
  <c r="BU1033" i="21" s="1"/>
  <c r="BU1034" i="21" s="1"/>
  <c r="BU1035" i="21" s="1"/>
  <c r="BU1036" i="21" s="1"/>
  <c r="BU1037" i="21" s="1"/>
  <c r="BU1038" i="21" s="1"/>
  <c r="BU1039" i="21" s="1"/>
  <c r="BU1040" i="21" s="1"/>
  <c r="BU1041" i="21" s="1"/>
  <c r="BU1042" i="21" s="1"/>
  <c r="BU1043" i="21" s="1"/>
  <c r="BU1044" i="21" s="1"/>
  <c r="BU1045" i="21" s="1"/>
  <c r="BU1046" i="21" s="1"/>
  <c r="BU1047" i="21" s="1"/>
  <c r="BU1048" i="21" s="1"/>
  <c r="BU1049" i="21" s="1"/>
  <c r="BU1050" i="21" s="1"/>
  <c r="BU1051" i="21" s="1"/>
  <c r="BU1052" i="21" s="1"/>
  <c r="BU1053" i="21" s="1"/>
  <c r="BU1054" i="21" s="1"/>
  <c r="BU1055" i="21" s="1"/>
  <c r="BU1056" i="21" s="1"/>
  <c r="BU1057" i="21" s="1"/>
  <c r="BU1058" i="21" s="1"/>
  <c r="BU1059" i="21" s="1"/>
  <c r="BU1060" i="21" s="1"/>
  <c r="BU1061" i="21" s="1"/>
  <c r="BU1062" i="21" s="1"/>
  <c r="BU1063" i="21" s="1"/>
  <c r="BU1064" i="21" s="1"/>
  <c r="BU1065" i="21" s="1"/>
  <c r="BU1066" i="21" s="1"/>
  <c r="BU1067" i="21" s="1"/>
  <c r="BU1068" i="21" s="1"/>
  <c r="BU1069" i="21" s="1"/>
  <c r="BU1070" i="21" s="1"/>
  <c r="BU1071" i="21" s="1"/>
  <c r="BU1072" i="21" s="1"/>
  <c r="BU1073" i="21" s="1"/>
  <c r="BU1074" i="21" s="1"/>
  <c r="BU1075" i="21" s="1"/>
  <c r="BU1076" i="21" s="1"/>
  <c r="BU1077" i="21" s="1"/>
  <c r="BU1078" i="21" s="1"/>
  <c r="BU1079" i="21" s="1"/>
  <c r="BU1080" i="21" s="1"/>
  <c r="BU1081" i="21" s="1"/>
  <c r="BU1082" i="21" s="1"/>
  <c r="BU1083" i="21" s="1"/>
  <c r="BU1084" i="21" s="1"/>
  <c r="BU1085" i="21" s="1"/>
  <c r="BU1086" i="21" s="1"/>
  <c r="BU1087" i="21" s="1"/>
  <c r="BU1088" i="21" s="1"/>
  <c r="BU1089" i="21" s="1"/>
  <c r="BU1090" i="21" s="1"/>
  <c r="BU1091" i="21" s="1"/>
  <c r="BU1092" i="21" s="1"/>
  <c r="BU1093" i="21" s="1"/>
  <c r="BU1094" i="21" s="1"/>
  <c r="BU1095" i="21" s="1"/>
  <c r="BU1096" i="21" s="1"/>
  <c r="BU1097" i="21" s="1"/>
  <c r="BU1098" i="21" s="1"/>
  <c r="BU1099" i="21" s="1"/>
  <c r="BU1100" i="21" s="1"/>
  <c r="BU1101" i="21" s="1"/>
  <c r="BU1102" i="21" s="1"/>
  <c r="BU1103" i="21" s="1"/>
  <c r="BU1104" i="21" s="1"/>
  <c r="BU1105" i="21" s="1"/>
  <c r="BU1106" i="21" s="1"/>
  <c r="BU1107" i="21" s="1"/>
  <c r="BU1108" i="21" s="1"/>
  <c r="BU1109" i="21" s="1"/>
  <c r="BU1110" i="21" s="1"/>
  <c r="BU1111" i="21" s="1"/>
  <c r="BU1112" i="21" s="1"/>
  <c r="BU1113" i="21" s="1"/>
  <c r="BU1114" i="21" s="1"/>
  <c r="BU1115" i="21" s="1"/>
  <c r="BU1116" i="21" s="1"/>
  <c r="BU1117" i="21" s="1"/>
  <c r="BU1118" i="21" s="1"/>
  <c r="BU1119" i="21" s="1"/>
  <c r="BU1120" i="21" s="1"/>
  <c r="BU1121" i="21" s="1"/>
  <c r="BU1122" i="21" s="1"/>
  <c r="BU1123" i="21" s="1"/>
  <c r="BU1124" i="21" s="1"/>
  <c r="BU1125" i="21" s="1"/>
  <c r="BU1126" i="21" s="1"/>
  <c r="BU1127" i="21" s="1"/>
  <c r="BU1128" i="21" s="1"/>
  <c r="BU1129" i="21" s="1"/>
  <c r="BU1130" i="21" s="1"/>
  <c r="BU1131" i="21" s="1"/>
  <c r="BU1132" i="21" s="1"/>
  <c r="BU1133" i="21" s="1"/>
  <c r="BU1134" i="21" s="1"/>
  <c r="BU1135" i="21" s="1"/>
  <c r="BU1136" i="21" s="1"/>
  <c r="BU1137" i="21" s="1"/>
  <c r="BU1138" i="21" s="1"/>
  <c r="BU1139" i="21" s="1"/>
  <c r="BU1140" i="21" s="1"/>
  <c r="BU1141" i="21" s="1"/>
  <c r="BU1142" i="21" s="1"/>
  <c r="BU1143" i="21" s="1"/>
  <c r="BU1144" i="21" s="1"/>
  <c r="BU1145" i="21" s="1"/>
  <c r="BU1146" i="21" s="1"/>
  <c r="BU1147" i="21" s="1"/>
  <c r="BU1148" i="21" s="1"/>
  <c r="BU1149" i="21" s="1"/>
  <c r="BU1150" i="21" s="1"/>
  <c r="BU1151" i="21" s="1"/>
  <c r="BU1152" i="21" s="1"/>
  <c r="BU1153" i="21" s="1"/>
  <c r="BU1154" i="21" s="1"/>
  <c r="BU1155" i="21" s="1"/>
  <c r="BU1156" i="21" s="1"/>
  <c r="BU1157" i="21" s="1"/>
  <c r="BU1158" i="21" s="1"/>
  <c r="BU1159" i="21" s="1"/>
  <c r="BU1160" i="21" s="1"/>
  <c r="BU1161" i="21" s="1"/>
  <c r="BU1162" i="21" s="1"/>
  <c r="BU1163" i="21" s="1"/>
  <c r="BU1164" i="21" s="1"/>
  <c r="BU1165" i="21" s="1"/>
  <c r="BU1166" i="21" s="1"/>
  <c r="BU1167" i="21" s="1"/>
  <c r="BU1168" i="21" s="1"/>
  <c r="BU1169" i="21" s="1"/>
  <c r="BU1170" i="21" s="1"/>
  <c r="BU1171" i="21" s="1"/>
  <c r="BU1172" i="21" s="1"/>
  <c r="BU1173" i="21" s="1"/>
  <c r="BU1174" i="21" s="1"/>
  <c r="BU1175" i="21" s="1"/>
  <c r="BU1176" i="21" s="1"/>
  <c r="BU1177" i="21" s="1"/>
  <c r="BU1178" i="21" s="1"/>
  <c r="BU1179" i="21" s="1"/>
  <c r="BU1180" i="21" s="1"/>
  <c r="BU1181" i="21" s="1"/>
  <c r="BU1182" i="21" s="1"/>
  <c r="BU1183" i="21" s="1"/>
  <c r="BU1184" i="21" s="1"/>
  <c r="BU1185" i="21" s="1"/>
  <c r="BU1186" i="21" s="1"/>
  <c r="BU1187" i="21" s="1"/>
  <c r="BU1188" i="21" s="1"/>
  <c r="BU1189" i="21" s="1"/>
  <c r="BU1190" i="21" s="1"/>
  <c r="BU1191" i="21" s="1"/>
  <c r="BU1192" i="21" s="1"/>
  <c r="BU1193" i="21" s="1"/>
  <c r="BU1194" i="21" s="1"/>
  <c r="BU1195" i="21" s="1"/>
  <c r="BU1196" i="21" s="1"/>
  <c r="BU1197" i="21" s="1"/>
  <c r="BU1198" i="21" s="1"/>
  <c r="BU1199" i="21" s="1"/>
  <c r="BU1200" i="21" s="1"/>
  <c r="BU1201" i="21" s="1"/>
  <c r="BU1202" i="21" s="1"/>
  <c r="BU1203" i="21" s="1"/>
  <c r="BU1204" i="21" s="1"/>
  <c r="BU1205" i="21" s="1"/>
  <c r="BU1206" i="21" s="1"/>
  <c r="BU1207" i="21" s="1"/>
  <c r="BU1208" i="21" s="1"/>
  <c r="BU1209" i="21" s="1"/>
  <c r="BU1210" i="21" s="1"/>
  <c r="BU1211" i="21" s="1"/>
  <c r="BU1212" i="21" s="1"/>
  <c r="BU1213" i="21" s="1"/>
  <c r="BU1214" i="21" s="1"/>
  <c r="BU1215" i="21" s="1"/>
  <c r="BU1216" i="21" s="1"/>
  <c r="BU1217" i="21" s="1"/>
  <c r="BU1218" i="21" s="1"/>
  <c r="BU1219" i="21" s="1"/>
  <c r="BU1220" i="21" s="1"/>
  <c r="BU1221" i="21" s="1"/>
  <c r="BU1222" i="21" s="1"/>
  <c r="BU1223" i="21" s="1"/>
  <c r="BU1224" i="21" s="1"/>
  <c r="BU1225" i="21" s="1"/>
  <c r="BU1226" i="21" s="1"/>
  <c r="BU1227" i="21" s="1"/>
  <c r="BU1228" i="21" s="1"/>
  <c r="BU1229" i="21" s="1"/>
  <c r="BU1230" i="21" s="1"/>
  <c r="BU1231" i="21" s="1"/>
  <c r="BU1232" i="21" s="1"/>
  <c r="BU1233" i="21" s="1"/>
  <c r="BU1234" i="21" s="1"/>
  <c r="BU1235" i="21" s="1"/>
  <c r="BU1236" i="21" s="1"/>
  <c r="BU1237" i="21" s="1"/>
  <c r="BU1238" i="21" s="1"/>
  <c r="BU1239" i="21" s="1"/>
  <c r="BU1240" i="21" s="1"/>
  <c r="BU1241" i="21" s="1"/>
  <c r="BU1242" i="21" s="1"/>
  <c r="BU1243" i="21" s="1"/>
  <c r="BU1244" i="21" s="1"/>
  <c r="BU1245" i="21" s="1"/>
  <c r="BU1246" i="21" s="1"/>
  <c r="BU1247" i="21" s="1"/>
  <c r="BU1248" i="21" s="1"/>
  <c r="BU1249" i="21" s="1"/>
  <c r="BU1250" i="21" s="1"/>
  <c r="BU1251" i="21" s="1"/>
  <c r="BU1252" i="21" s="1"/>
  <c r="BU1253" i="21" s="1"/>
  <c r="BU1254" i="21" s="1"/>
  <c r="BU1255" i="21" s="1"/>
  <c r="BU1256" i="21" s="1"/>
  <c r="BU1257" i="21" s="1"/>
  <c r="BU1258" i="21" s="1"/>
  <c r="BU1259" i="21" s="1"/>
  <c r="BU1260" i="21" s="1"/>
  <c r="BU1261" i="21" s="1"/>
  <c r="BU1262" i="21" s="1"/>
  <c r="BU1263" i="21" s="1"/>
  <c r="BU1264" i="21" s="1"/>
  <c r="BU1265" i="21" s="1"/>
  <c r="BU1266" i="21" s="1"/>
  <c r="BU1267" i="21" s="1"/>
  <c r="BU1268" i="21" s="1"/>
  <c r="BU1269" i="21" s="1"/>
  <c r="BU1270" i="21" s="1"/>
  <c r="BU1271" i="21" s="1"/>
  <c r="BU1272" i="21" s="1"/>
  <c r="BU1273" i="21" s="1"/>
  <c r="BU1274" i="21" s="1"/>
  <c r="BU1275" i="21" s="1"/>
  <c r="BU1276" i="21" s="1"/>
  <c r="BU1277" i="21" s="1"/>
  <c r="BU1278" i="21" s="1"/>
  <c r="BU1279" i="21" s="1"/>
  <c r="BU1280" i="21" s="1"/>
  <c r="BU1281" i="21" s="1"/>
  <c r="BU1282" i="21" s="1"/>
  <c r="BU1283" i="21" s="1"/>
  <c r="BU1284" i="21" s="1"/>
  <c r="BU1285" i="21" s="1"/>
  <c r="BU1286" i="21" s="1"/>
  <c r="BU1287" i="21" s="1"/>
  <c r="BU1288" i="21" s="1"/>
  <c r="BU1289" i="21" s="1"/>
  <c r="BU1290" i="21" s="1"/>
  <c r="BU1291" i="21" s="1"/>
  <c r="BU1292" i="21" s="1"/>
  <c r="BU1293" i="21" s="1"/>
  <c r="BU1294" i="21" s="1"/>
  <c r="BU1295" i="21" s="1"/>
  <c r="BU1296" i="21" s="1"/>
  <c r="BU1297" i="21" s="1"/>
  <c r="BU1298" i="21" s="1"/>
  <c r="BU1299" i="21" s="1"/>
  <c r="BU1300" i="21" s="1"/>
  <c r="BU1301" i="21" s="1"/>
  <c r="BU1302" i="21" s="1"/>
  <c r="BU1303" i="21" s="1"/>
  <c r="BU1304" i="21" s="1"/>
  <c r="BU1305" i="21" s="1"/>
  <c r="BU1306" i="21" s="1"/>
  <c r="BU1307" i="21" s="1"/>
  <c r="BU1308" i="21" s="1"/>
  <c r="BU1309" i="21" s="1"/>
  <c r="BU1310" i="21" s="1"/>
  <c r="BU1311" i="21" s="1"/>
  <c r="BU1312" i="21" s="1"/>
  <c r="BU1313" i="21" s="1"/>
  <c r="BU1314" i="21" s="1"/>
  <c r="BU1315" i="21" s="1"/>
  <c r="BU1316" i="21" s="1"/>
  <c r="BU1317" i="21" s="1"/>
  <c r="BU1318" i="21" s="1"/>
  <c r="BU1319" i="21" s="1"/>
  <c r="BU1320" i="21" s="1"/>
  <c r="BU1321" i="21" s="1"/>
  <c r="BU1322" i="21" s="1"/>
  <c r="BU1323" i="21" s="1"/>
  <c r="BU1324" i="21" s="1"/>
  <c r="BU1325" i="21" s="1"/>
  <c r="BU1326" i="21" s="1"/>
  <c r="BU1327" i="21" s="1"/>
  <c r="BU1328" i="21" s="1"/>
  <c r="BU1329" i="21" s="1"/>
  <c r="BU1330" i="21" s="1"/>
  <c r="BU1331" i="21" s="1"/>
  <c r="BU1332" i="21" s="1"/>
  <c r="BU1333" i="21" s="1"/>
  <c r="BU1334" i="21" s="1"/>
  <c r="BU1335" i="21" s="1"/>
  <c r="BU1336" i="21" s="1"/>
  <c r="BU1337" i="21" s="1"/>
  <c r="BU1338" i="21" s="1"/>
  <c r="BU1339" i="21" s="1"/>
  <c r="BU1340" i="21" s="1"/>
  <c r="BU1341" i="21" s="1"/>
  <c r="BU1342" i="21" s="1"/>
  <c r="BU1343" i="21" s="1"/>
  <c r="BU1344" i="21" s="1"/>
  <c r="BU1345" i="21" s="1"/>
  <c r="BU1346" i="21" s="1"/>
  <c r="BU1347" i="21" s="1"/>
  <c r="BU1348" i="21" s="1"/>
  <c r="BU1349" i="21" s="1"/>
  <c r="BU1350" i="21" s="1"/>
  <c r="BU1351" i="21" s="1"/>
  <c r="BU1352" i="21" s="1"/>
  <c r="BU1353" i="21" s="1"/>
  <c r="BU1354" i="21" s="1"/>
  <c r="BU1355" i="21" s="1"/>
  <c r="BU1356" i="21" s="1"/>
  <c r="BU1357" i="21" s="1"/>
  <c r="BU1358" i="21" s="1"/>
  <c r="BU1359" i="21" s="1"/>
  <c r="BU1360" i="21" s="1"/>
  <c r="BU1361" i="21" s="1"/>
  <c r="BU1362" i="21" s="1"/>
  <c r="BU1363" i="21" s="1"/>
  <c r="BU1364" i="21" s="1"/>
  <c r="BU1365" i="21" s="1"/>
  <c r="BU1366" i="21" s="1"/>
  <c r="BU1367" i="21" s="1"/>
  <c r="BU1368" i="21" s="1"/>
  <c r="BU1369" i="21" s="1"/>
  <c r="BU1370" i="21" s="1"/>
  <c r="BU1371" i="21" s="1"/>
  <c r="BU1372" i="21" s="1"/>
  <c r="BU1373" i="21" s="1"/>
  <c r="BU1374" i="21" s="1"/>
  <c r="BU1375" i="21" s="1"/>
  <c r="BU1376" i="21" s="1"/>
  <c r="BU1377" i="21" s="1"/>
  <c r="BU1378" i="21" s="1"/>
  <c r="BU1379" i="21" s="1"/>
  <c r="BU1380" i="21" s="1"/>
  <c r="BU1381" i="21" s="1"/>
  <c r="BU1382" i="21" s="1"/>
  <c r="BU1383" i="21" s="1"/>
  <c r="BU1384" i="21" s="1"/>
  <c r="BU1385" i="21" s="1"/>
  <c r="BU1386" i="21" s="1"/>
  <c r="BU1387" i="21" s="1"/>
  <c r="BU1388" i="21" s="1"/>
  <c r="BU1389" i="21" s="1"/>
  <c r="BU1390" i="21" s="1"/>
  <c r="BU1391" i="21" s="1"/>
  <c r="BU1392" i="21" s="1"/>
  <c r="BU1393" i="21" s="1"/>
  <c r="BU1394" i="21" s="1"/>
  <c r="BU1395" i="21" s="1"/>
  <c r="BU1396" i="21" s="1"/>
  <c r="BU1397" i="21" s="1"/>
  <c r="BU1398" i="21" s="1"/>
  <c r="BU1399" i="21" s="1"/>
  <c r="BU1400" i="21" s="1"/>
  <c r="BU1401" i="21" s="1"/>
  <c r="BU1402" i="21" s="1"/>
  <c r="BU1403" i="21" s="1"/>
  <c r="BU1404" i="21" s="1"/>
  <c r="BU1405" i="21" s="1"/>
  <c r="BU1406" i="21" s="1"/>
  <c r="BU1407" i="21" s="1"/>
  <c r="BU1408" i="21" s="1"/>
  <c r="BU1409" i="21" s="1"/>
  <c r="BU1410" i="21" s="1"/>
  <c r="BU1411" i="21" s="1"/>
  <c r="BU1412" i="21" s="1"/>
  <c r="BU1413" i="21" s="1"/>
  <c r="BU1414" i="21" s="1"/>
  <c r="BU1415" i="21" s="1"/>
  <c r="BU1416" i="21" s="1"/>
  <c r="BU1417" i="21" s="1"/>
  <c r="BU1418" i="21" s="1"/>
  <c r="BU1419" i="21" s="1"/>
  <c r="BU1420" i="21" s="1"/>
  <c r="BU1421" i="21" s="1"/>
  <c r="BU1422" i="21" s="1"/>
  <c r="BU1423" i="21" s="1"/>
  <c r="BU1424" i="21" s="1"/>
  <c r="BU1425" i="21" s="1"/>
  <c r="BU1426" i="21" s="1"/>
  <c r="BU1427" i="21" s="1"/>
  <c r="BU1428" i="21" s="1"/>
  <c r="BU1429" i="21" s="1"/>
  <c r="BU1430" i="21" s="1"/>
  <c r="BU1431" i="21" s="1"/>
  <c r="BU1432" i="21" s="1"/>
  <c r="BU1433" i="21" s="1"/>
  <c r="BU1434" i="21" s="1"/>
  <c r="BU1435" i="21" s="1"/>
  <c r="BU1436" i="21" s="1"/>
  <c r="BU1437" i="21" s="1"/>
  <c r="BU1438" i="21" s="1"/>
  <c r="BU1439" i="21" s="1"/>
  <c r="BU1440" i="21" s="1"/>
  <c r="BU1441" i="21" s="1"/>
  <c r="BU1442" i="21" s="1"/>
  <c r="BU1443" i="21" s="1"/>
  <c r="BU1444" i="21" s="1"/>
  <c r="BU1445" i="21" s="1"/>
  <c r="BU1446" i="21" s="1"/>
  <c r="BU1447" i="21" s="1"/>
  <c r="BU1448" i="21" s="1"/>
  <c r="BU1449" i="21" s="1"/>
  <c r="BU1450" i="21" s="1"/>
  <c r="BU1451" i="21" s="1"/>
  <c r="BU1452" i="21" s="1"/>
  <c r="BU1453" i="21" s="1"/>
  <c r="BU1454" i="21" s="1"/>
  <c r="BU1455" i="21" s="1"/>
  <c r="BU1456" i="21" s="1"/>
  <c r="BU1457" i="21" s="1"/>
  <c r="BU1458" i="21" s="1"/>
  <c r="BU1459" i="21" s="1"/>
  <c r="BU1460" i="21" s="1"/>
  <c r="BU1461" i="21" s="1"/>
  <c r="BU1462" i="21" s="1"/>
  <c r="BU1463" i="21" s="1"/>
  <c r="BU1464" i="21" s="1"/>
  <c r="BU1465" i="21" s="1"/>
  <c r="BU1466" i="21" s="1"/>
  <c r="BU1467" i="21" s="1"/>
  <c r="BU1468" i="21" s="1"/>
  <c r="BU1469" i="21" s="1"/>
  <c r="BU1470" i="21" s="1"/>
  <c r="BU1471" i="21" s="1"/>
  <c r="BU1472" i="21" s="1"/>
  <c r="BU1473" i="21" s="1"/>
  <c r="BU1474" i="21" s="1"/>
  <c r="BU1475" i="21" s="1"/>
  <c r="BU1476" i="21" s="1"/>
  <c r="BU1477" i="21" s="1"/>
  <c r="BU1478" i="21" s="1"/>
  <c r="BU1479" i="21" s="1"/>
  <c r="BU1480" i="21" s="1"/>
  <c r="BU1481" i="21" s="1"/>
  <c r="BU1482" i="21" s="1"/>
  <c r="BU1483" i="21" s="1"/>
  <c r="BU1484" i="21" s="1"/>
  <c r="BU1485" i="21" s="1"/>
  <c r="BU1486" i="21" s="1"/>
  <c r="BU1487" i="21" s="1"/>
  <c r="BU1488" i="21" s="1"/>
  <c r="BU1489" i="21" s="1"/>
  <c r="BU1490" i="21" s="1"/>
  <c r="BU1491" i="21" s="1"/>
  <c r="BU1492" i="21" s="1"/>
  <c r="BU1493" i="21" s="1"/>
  <c r="BU1494" i="21" s="1"/>
  <c r="BU1495" i="21" s="1"/>
  <c r="BU1496" i="21" s="1"/>
  <c r="BU1497" i="21" s="1"/>
  <c r="BU1498" i="21" s="1"/>
  <c r="BU1499" i="21" s="1"/>
  <c r="BU1500" i="21" s="1"/>
  <c r="BU1501" i="21" s="1"/>
  <c r="BU1502" i="21" s="1"/>
  <c r="BU1503" i="21" s="1"/>
  <c r="BU1504" i="21" s="1"/>
  <c r="BU1505" i="21" s="1"/>
  <c r="BU1506" i="21" s="1"/>
  <c r="BU1507" i="21" s="1"/>
  <c r="BU1508" i="21" s="1"/>
  <c r="BU1509" i="21" s="1"/>
  <c r="BU1510" i="21" s="1"/>
  <c r="BU1511" i="21" s="1"/>
  <c r="BU1512" i="21" s="1"/>
  <c r="BU1513" i="21" s="1"/>
  <c r="Y24" i="20"/>
  <c r="M24" i="21"/>
  <c r="BP47" i="21"/>
  <c r="T23" i="21"/>
  <c r="BW46" i="21"/>
  <c r="K24" i="21"/>
  <c r="BN47" i="21"/>
  <c r="BH47" i="21"/>
  <c r="AN47" i="21" l="1"/>
  <c r="BN48" i="21"/>
  <c r="BN49" i="21" s="1"/>
  <c r="BN50" i="21" s="1"/>
  <c r="BN51" i="21" s="1"/>
  <c r="BN52" i="21" s="1"/>
  <c r="BN53" i="21" s="1"/>
  <c r="BN54" i="21" s="1"/>
  <c r="BN55" i="21" s="1"/>
  <c r="BN56" i="21" s="1"/>
  <c r="BN57" i="21" s="1"/>
  <c r="BN58" i="21" s="1"/>
  <c r="BN59" i="21" s="1"/>
  <c r="BN60" i="21" s="1"/>
  <c r="BN61" i="21" s="1"/>
  <c r="BN62" i="21" s="1"/>
  <c r="BN63" i="21" s="1"/>
  <c r="BN64" i="21" s="1"/>
  <c r="BN65" i="21" s="1"/>
  <c r="BN66" i="21" s="1"/>
  <c r="BN67" i="21" s="1"/>
  <c r="BN68" i="21" s="1"/>
  <c r="BN69" i="21" s="1"/>
  <c r="BN70" i="21" s="1"/>
  <c r="BN71" i="21" s="1"/>
  <c r="BN72" i="21" s="1"/>
  <c r="BN73" i="21" s="1"/>
  <c r="BN74" i="21" s="1"/>
  <c r="BN75" i="21" s="1"/>
  <c r="BN76" i="21" s="1"/>
  <c r="BN77" i="21" s="1"/>
  <c r="BN78" i="21" s="1"/>
  <c r="BN79" i="21" s="1"/>
  <c r="BN80" i="21" s="1"/>
  <c r="BN81" i="21" s="1"/>
  <c r="BN82" i="21" s="1"/>
  <c r="BN83" i="21" s="1"/>
  <c r="BN84" i="21" s="1"/>
  <c r="BN85" i="21" s="1"/>
  <c r="BN86" i="21" s="1"/>
  <c r="BN87" i="21" s="1"/>
  <c r="BN88" i="21" s="1"/>
  <c r="BN89" i="21" s="1"/>
  <c r="BN90" i="21" s="1"/>
  <c r="BN91" i="21" s="1"/>
  <c r="BN92" i="21" s="1"/>
  <c r="BN93" i="21" s="1"/>
  <c r="BN94" i="21" s="1"/>
  <c r="BN95" i="21" s="1"/>
  <c r="BN96" i="21" s="1"/>
  <c r="BN97" i="21" s="1"/>
  <c r="BN98" i="21" s="1"/>
  <c r="BN99" i="21" s="1"/>
  <c r="BN100" i="21" s="1"/>
  <c r="BN101" i="21" s="1"/>
  <c r="BN102" i="21" s="1"/>
  <c r="BN103" i="21" s="1"/>
  <c r="BN104" i="21" s="1"/>
  <c r="BN105" i="21" s="1"/>
  <c r="BN106" i="21" s="1"/>
  <c r="BN107" i="21" s="1"/>
  <c r="BN108" i="21" s="1"/>
  <c r="BN109" i="21" s="1"/>
  <c r="BN110" i="21" s="1"/>
  <c r="BN111" i="21" s="1"/>
  <c r="BN112" i="21" s="1"/>
  <c r="BN113" i="21" s="1"/>
  <c r="BN114" i="21" s="1"/>
  <c r="BN115" i="21" s="1"/>
  <c r="BN116" i="21" s="1"/>
  <c r="BN117" i="21" s="1"/>
  <c r="BN118" i="21" s="1"/>
  <c r="BN119" i="21" s="1"/>
  <c r="BN120" i="21" s="1"/>
  <c r="BN121" i="21" s="1"/>
  <c r="BN122" i="21" s="1"/>
  <c r="BN123" i="21" s="1"/>
  <c r="BN124" i="21" s="1"/>
  <c r="BN125" i="21" s="1"/>
  <c r="BN126" i="21" s="1"/>
  <c r="BN127" i="21" s="1"/>
  <c r="BN128" i="21" s="1"/>
  <c r="BN129" i="21" s="1"/>
  <c r="BN130" i="21" s="1"/>
  <c r="BN131" i="21" s="1"/>
  <c r="BN132" i="21" s="1"/>
  <c r="BN133" i="21" s="1"/>
  <c r="BN134" i="21" s="1"/>
  <c r="BN135" i="21" s="1"/>
  <c r="BN136" i="21" s="1"/>
  <c r="BN137" i="21" s="1"/>
  <c r="BN138" i="21" s="1"/>
  <c r="BN139" i="21" s="1"/>
  <c r="BN140" i="21" s="1"/>
  <c r="BN141" i="21" s="1"/>
  <c r="BN142" i="21" s="1"/>
  <c r="BN143" i="21" s="1"/>
  <c r="BN144" i="21" s="1"/>
  <c r="BN145" i="21" s="1"/>
  <c r="BN146" i="21" s="1"/>
  <c r="BN147" i="21" s="1"/>
  <c r="BN148" i="21" s="1"/>
  <c r="BN149" i="21" s="1"/>
  <c r="BN150" i="21" s="1"/>
  <c r="BN151" i="21" s="1"/>
  <c r="BN152" i="21" s="1"/>
  <c r="BN153" i="21" s="1"/>
  <c r="BN154" i="21" s="1"/>
  <c r="BN155" i="21" s="1"/>
  <c r="BN156" i="21" s="1"/>
  <c r="BN157" i="21" s="1"/>
  <c r="BN158" i="21" s="1"/>
  <c r="BN159" i="21" s="1"/>
  <c r="BN160" i="21" s="1"/>
  <c r="BN161" i="21" s="1"/>
  <c r="BN162" i="21" s="1"/>
  <c r="BN163" i="21" s="1"/>
  <c r="BN164" i="21" s="1"/>
  <c r="BN165" i="21" s="1"/>
  <c r="BN166" i="21" s="1"/>
  <c r="BN167" i="21" s="1"/>
  <c r="BN168" i="21" s="1"/>
  <c r="BN169" i="21" s="1"/>
  <c r="BN170" i="21" s="1"/>
  <c r="BN171" i="21" s="1"/>
  <c r="BN172" i="21" s="1"/>
  <c r="BN173" i="21" s="1"/>
  <c r="BN174" i="21" s="1"/>
  <c r="BN175" i="21" s="1"/>
  <c r="BN176" i="21" s="1"/>
  <c r="BN177" i="21" s="1"/>
  <c r="BN178" i="21" s="1"/>
  <c r="BN179" i="21" s="1"/>
  <c r="BN180" i="21" s="1"/>
  <c r="BN181" i="21" s="1"/>
  <c r="BN182" i="21" s="1"/>
  <c r="BN183" i="21" s="1"/>
  <c r="BN184" i="21" s="1"/>
  <c r="BN185" i="21" s="1"/>
  <c r="BN186" i="21" s="1"/>
  <c r="BN187" i="21" s="1"/>
  <c r="BN188" i="21" s="1"/>
  <c r="BN189" i="21" s="1"/>
  <c r="BN190" i="21" s="1"/>
  <c r="BN191" i="21" s="1"/>
  <c r="BN192" i="21" s="1"/>
  <c r="BN193" i="21" s="1"/>
  <c r="BN194" i="21" s="1"/>
  <c r="BN195" i="21" s="1"/>
  <c r="BN196" i="21" s="1"/>
  <c r="BN197" i="21" s="1"/>
  <c r="BN198" i="21" s="1"/>
  <c r="BN199" i="21" s="1"/>
  <c r="BN200" i="21" s="1"/>
  <c r="BN201" i="21" s="1"/>
  <c r="BN202" i="21" s="1"/>
  <c r="BN203" i="21" s="1"/>
  <c r="BN204" i="21" s="1"/>
  <c r="BN205" i="21" s="1"/>
  <c r="BN206" i="21" s="1"/>
  <c r="BN207" i="21" s="1"/>
  <c r="BN208" i="21" s="1"/>
  <c r="BN209" i="21" s="1"/>
  <c r="BN210" i="21" s="1"/>
  <c r="BN211" i="21" s="1"/>
  <c r="BN212" i="21" s="1"/>
  <c r="BN213" i="21" s="1"/>
  <c r="BN214" i="21" s="1"/>
  <c r="BN215" i="21" s="1"/>
  <c r="BN216" i="21" s="1"/>
  <c r="BN217" i="21" s="1"/>
  <c r="BN218" i="21" s="1"/>
  <c r="BN219" i="21" s="1"/>
  <c r="BN220" i="21" s="1"/>
  <c r="BN221" i="21" s="1"/>
  <c r="BN222" i="21" s="1"/>
  <c r="BN223" i="21" s="1"/>
  <c r="BN224" i="21" s="1"/>
  <c r="BN225" i="21" s="1"/>
  <c r="BN226" i="21" s="1"/>
  <c r="BN227" i="21" s="1"/>
  <c r="BN228" i="21" s="1"/>
  <c r="BN229" i="21" s="1"/>
  <c r="BN230" i="21" s="1"/>
  <c r="BN231" i="21" s="1"/>
  <c r="BN232" i="21" s="1"/>
  <c r="BN233" i="21" s="1"/>
  <c r="BN234" i="21" s="1"/>
  <c r="BN235" i="21" s="1"/>
  <c r="BN236" i="21" s="1"/>
  <c r="BN237" i="21" s="1"/>
  <c r="BN238" i="21" s="1"/>
  <c r="BN239" i="21" s="1"/>
  <c r="BN240" i="21" s="1"/>
  <c r="BN241" i="21" s="1"/>
  <c r="BN242" i="21" s="1"/>
  <c r="BN243" i="21" s="1"/>
  <c r="BN244" i="21" s="1"/>
  <c r="BN245" i="21" s="1"/>
  <c r="BN246" i="21" s="1"/>
  <c r="BN247" i="21" s="1"/>
  <c r="BN248" i="21" s="1"/>
  <c r="BN249" i="21" s="1"/>
  <c r="BN250" i="21" s="1"/>
  <c r="BN251" i="21" s="1"/>
  <c r="BN252" i="21" s="1"/>
  <c r="BN253" i="21" s="1"/>
  <c r="BN254" i="21" s="1"/>
  <c r="BN255" i="21" s="1"/>
  <c r="BN256" i="21" s="1"/>
  <c r="BN257" i="21" s="1"/>
  <c r="BN258" i="21" s="1"/>
  <c r="BN259" i="21" s="1"/>
  <c r="BN260" i="21" s="1"/>
  <c r="BN261" i="21" s="1"/>
  <c r="BN262" i="21" s="1"/>
  <c r="BN263" i="21" s="1"/>
  <c r="BN264" i="21" s="1"/>
  <c r="BN265" i="21" s="1"/>
  <c r="BN266" i="21" s="1"/>
  <c r="BN267" i="21" s="1"/>
  <c r="BN268" i="21" s="1"/>
  <c r="BN269" i="21" s="1"/>
  <c r="BN270" i="21" s="1"/>
  <c r="BN271" i="21" s="1"/>
  <c r="BN272" i="21" s="1"/>
  <c r="BN273" i="21" s="1"/>
  <c r="BN274" i="21" s="1"/>
  <c r="BN275" i="21" s="1"/>
  <c r="BN276" i="21" s="1"/>
  <c r="BN277" i="21" s="1"/>
  <c r="BN278" i="21" s="1"/>
  <c r="BN279" i="21" s="1"/>
  <c r="BN280" i="21" s="1"/>
  <c r="BN281" i="21" s="1"/>
  <c r="BN282" i="21" s="1"/>
  <c r="BN283" i="21" s="1"/>
  <c r="BN284" i="21" s="1"/>
  <c r="BN285" i="21" s="1"/>
  <c r="BN286" i="21" s="1"/>
  <c r="BN287" i="21" s="1"/>
  <c r="BN288" i="21" s="1"/>
  <c r="BN289" i="21" s="1"/>
  <c r="BN290" i="21" s="1"/>
  <c r="BN291" i="21" s="1"/>
  <c r="BN292" i="21" s="1"/>
  <c r="BN293" i="21" s="1"/>
  <c r="BN294" i="21" s="1"/>
  <c r="BN295" i="21" s="1"/>
  <c r="BN296" i="21" s="1"/>
  <c r="BN297" i="21" s="1"/>
  <c r="BN298" i="21" s="1"/>
  <c r="BN299" i="21" s="1"/>
  <c r="BN300" i="21" s="1"/>
  <c r="BN301" i="21" s="1"/>
  <c r="BN302" i="21" s="1"/>
  <c r="BN303" i="21" s="1"/>
  <c r="BN304" i="21" s="1"/>
  <c r="BN305" i="21" s="1"/>
  <c r="BN306" i="21" s="1"/>
  <c r="BN307" i="21" s="1"/>
  <c r="BN308" i="21" s="1"/>
  <c r="BN309" i="21" s="1"/>
  <c r="BN310" i="21" s="1"/>
  <c r="BN311" i="21" s="1"/>
  <c r="BN312" i="21" s="1"/>
  <c r="BN313" i="21" s="1"/>
  <c r="BN314" i="21" s="1"/>
  <c r="BN315" i="21" s="1"/>
  <c r="BN316" i="21" s="1"/>
  <c r="BN317" i="21" s="1"/>
  <c r="BN318" i="21" s="1"/>
  <c r="BN319" i="21" s="1"/>
  <c r="BN320" i="21" s="1"/>
  <c r="BN321" i="21" s="1"/>
  <c r="BN322" i="21" s="1"/>
  <c r="BN323" i="21" s="1"/>
  <c r="BN324" i="21" s="1"/>
  <c r="BN325" i="21" s="1"/>
  <c r="BN326" i="21" s="1"/>
  <c r="BN327" i="21" s="1"/>
  <c r="BN328" i="21" s="1"/>
  <c r="BN329" i="21" s="1"/>
  <c r="BN330" i="21" s="1"/>
  <c r="BN331" i="21" s="1"/>
  <c r="BN332" i="21" s="1"/>
  <c r="BN333" i="21" s="1"/>
  <c r="BN334" i="21" s="1"/>
  <c r="BN335" i="21" s="1"/>
  <c r="BN336" i="21" s="1"/>
  <c r="BN337" i="21" s="1"/>
  <c r="BN338" i="21" s="1"/>
  <c r="BN339" i="21" s="1"/>
  <c r="BN340" i="21" s="1"/>
  <c r="BN341" i="21" s="1"/>
  <c r="BN342" i="21" s="1"/>
  <c r="BN343" i="21" s="1"/>
  <c r="BN344" i="21" s="1"/>
  <c r="BN345" i="21" s="1"/>
  <c r="BN346" i="21" s="1"/>
  <c r="BN347" i="21" s="1"/>
  <c r="BN348" i="21" s="1"/>
  <c r="BN349" i="21" s="1"/>
  <c r="BN350" i="21" s="1"/>
  <c r="BN351" i="21" s="1"/>
  <c r="BN352" i="21" s="1"/>
  <c r="BN353" i="21" s="1"/>
  <c r="BN354" i="21" s="1"/>
  <c r="BN355" i="21" s="1"/>
  <c r="BN356" i="21" s="1"/>
  <c r="BN357" i="21" s="1"/>
  <c r="BN358" i="21" s="1"/>
  <c r="BN359" i="21" s="1"/>
  <c r="BN360" i="21" s="1"/>
  <c r="BN361" i="21" s="1"/>
  <c r="BN362" i="21" s="1"/>
  <c r="BN363" i="21" s="1"/>
  <c r="BN364" i="21" s="1"/>
  <c r="BN365" i="21" s="1"/>
  <c r="BN366" i="21" s="1"/>
  <c r="BN367" i="21" s="1"/>
  <c r="BN368" i="21" s="1"/>
  <c r="BN369" i="21" s="1"/>
  <c r="BN370" i="21" s="1"/>
  <c r="BN371" i="21" s="1"/>
  <c r="BN372" i="21" s="1"/>
  <c r="BN373" i="21" s="1"/>
  <c r="BN374" i="21" s="1"/>
  <c r="BN375" i="21" s="1"/>
  <c r="BN376" i="21" s="1"/>
  <c r="BN377" i="21" s="1"/>
  <c r="BN378" i="21" s="1"/>
  <c r="BN379" i="21" s="1"/>
  <c r="BN380" i="21" s="1"/>
  <c r="BN381" i="21" s="1"/>
  <c r="BN382" i="21" s="1"/>
  <c r="BN383" i="21" s="1"/>
  <c r="BN384" i="21" s="1"/>
  <c r="BN385" i="21" s="1"/>
  <c r="BN386" i="21" s="1"/>
  <c r="BN387" i="21" s="1"/>
  <c r="BN388" i="21" s="1"/>
  <c r="BN389" i="21" s="1"/>
  <c r="BN390" i="21" s="1"/>
  <c r="BN391" i="21" s="1"/>
  <c r="BN392" i="21" s="1"/>
  <c r="BN393" i="21" s="1"/>
  <c r="BN394" i="21" s="1"/>
  <c r="BN395" i="21" s="1"/>
  <c r="BN396" i="21" s="1"/>
  <c r="BN397" i="21" s="1"/>
  <c r="BN398" i="21" s="1"/>
  <c r="BN399" i="21" s="1"/>
  <c r="BN400" i="21" s="1"/>
  <c r="BN401" i="21" s="1"/>
  <c r="BN402" i="21" s="1"/>
  <c r="BN403" i="21" s="1"/>
  <c r="BN404" i="21" s="1"/>
  <c r="BN405" i="21" s="1"/>
  <c r="BN406" i="21" s="1"/>
  <c r="BN407" i="21" s="1"/>
  <c r="BN408" i="21" s="1"/>
  <c r="BN409" i="21" s="1"/>
  <c r="BN410" i="21" s="1"/>
  <c r="BN411" i="21" s="1"/>
  <c r="BN412" i="21" s="1"/>
  <c r="BN413" i="21" s="1"/>
  <c r="BN414" i="21" s="1"/>
  <c r="BN415" i="21" s="1"/>
  <c r="BN416" i="21" s="1"/>
  <c r="BN417" i="21" s="1"/>
  <c r="BN418" i="21" s="1"/>
  <c r="BN419" i="21" s="1"/>
  <c r="BN420" i="21" s="1"/>
  <c r="BN421" i="21" s="1"/>
  <c r="BN422" i="21" s="1"/>
  <c r="BN423" i="21" s="1"/>
  <c r="BN424" i="21" s="1"/>
  <c r="BN425" i="21" s="1"/>
  <c r="BN426" i="21" s="1"/>
  <c r="BN427" i="21" s="1"/>
  <c r="BN428" i="21" s="1"/>
  <c r="BN429" i="21" s="1"/>
  <c r="BN430" i="21" s="1"/>
  <c r="BN431" i="21" s="1"/>
  <c r="BN432" i="21" s="1"/>
  <c r="BN433" i="21" s="1"/>
  <c r="BN434" i="21" s="1"/>
  <c r="BN435" i="21" s="1"/>
  <c r="BN436" i="21" s="1"/>
  <c r="BN437" i="21" s="1"/>
  <c r="BN438" i="21" s="1"/>
  <c r="BN439" i="21" s="1"/>
  <c r="BN440" i="21" s="1"/>
  <c r="BN441" i="21" s="1"/>
  <c r="BN442" i="21" s="1"/>
  <c r="BN443" i="21" s="1"/>
  <c r="BN444" i="21" s="1"/>
  <c r="BN445" i="21" s="1"/>
  <c r="BN446" i="21" s="1"/>
  <c r="BN447" i="21" s="1"/>
  <c r="BN448" i="21" s="1"/>
  <c r="BN449" i="21" s="1"/>
  <c r="BN450" i="21" s="1"/>
  <c r="BN451" i="21" s="1"/>
  <c r="BN452" i="21" s="1"/>
  <c r="BN453" i="21" s="1"/>
  <c r="BN454" i="21" s="1"/>
  <c r="BN455" i="21" s="1"/>
  <c r="BN456" i="21" s="1"/>
  <c r="BN457" i="21" s="1"/>
  <c r="BN458" i="21" s="1"/>
  <c r="BN459" i="21" s="1"/>
  <c r="BN460" i="21" s="1"/>
  <c r="BN461" i="21" s="1"/>
  <c r="BN462" i="21" s="1"/>
  <c r="BN463" i="21" s="1"/>
  <c r="BN464" i="21" s="1"/>
  <c r="BN465" i="21" s="1"/>
  <c r="BN466" i="21" s="1"/>
  <c r="BN467" i="21" s="1"/>
  <c r="BN468" i="21" s="1"/>
  <c r="BN469" i="21" s="1"/>
  <c r="BN470" i="21" s="1"/>
  <c r="BN471" i="21" s="1"/>
  <c r="BN472" i="21" s="1"/>
  <c r="BN473" i="21" s="1"/>
  <c r="BN474" i="21" s="1"/>
  <c r="BN475" i="21" s="1"/>
  <c r="BN476" i="21" s="1"/>
  <c r="BN477" i="21" s="1"/>
  <c r="BN478" i="21" s="1"/>
  <c r="BN479" i="21" s="1"/>
  <c r="BN480" i="21" s="1"/>
  <c r="BN481" i="21" s="1"/>
  <c r="BN482" i="21" s="1"/>
  <c r="BN483" i="21" s="1"/>
  <c r="BN484" i="21" s="1"/>
  <c r="BN485" i="21" s="1"/>
  <c r="BN486" i="21" s="1"/>
  <c r="BN487" i="21" s="1"/>
  <c r="BN488" i="21" s="1"/>
  <c r="BN489" i="21" s="1"/>
  <c r="BN490" i="21" s="1"/>
  <c r="BN491" i="21" s="1"/>
  <c r="BN492" i="21" s="1"/>
  <c r="BN493" i="21" s="1"/>
  <c r="BN494" i="21" s="1"/>
  <c r="BN495" i="21" s="1"/>
  <c r="BN496" i="21" s="1"/>
  <c r="BN497" i="21" s="1"/>
  <c r="BN498" i="21" s="1"/>
  <c r="BN499" i="21" s="1"/>
  <c r="BN500" i="21" s="1"/>
  <c r="BN501" i="21" s="1"/>
  <c r="BN502" i="21" s="1"/>
  <c r="BN503" i="21" s="1"/>
  <c r="BN504" i="21" s="1"/>
  <c r="BN505" i="21" s="1"/>
  <c r="BN506" i="21" s="1"/>
  <c r="BN507" i="21" s="1"/>
  <c r="BN508" i="21" s="1"/>
  <c r="BN509" i="21" s="1"/>
  <c r="BN510" i="21" s="1"/>
  <c r="BN511" i="21" s="1"/>
  <c r="BN512" i="21" s="1"/>
  <c r="BN513" i="21" s="1"/>
  <c r="BN514" i="21" s="1"/>
  <c r="BN515" i="21" s="1"/>
  <c r="BN516" i="21" s="1"/>
  <c r="BN517" i="21" s="1"/>
  <c r="BN518" i="21" s="1"/>
  <c r="BN519" i="21" s="1"/>
  <c r="BN520" i="21" s="1"/>
  <c r="BN521" i="21" s="1"/>
  <c r="BN522" i="21" s="1"/>
  <c r="BN523" i="21" s="1"/>
  <c r="BN524" i="21" s="1"/>
  <c r="BN525" i="21" s="1"/>
  <c r="BN526" i="21" s="1"/>
  <c r="BN527" i="21" s="1"/>
  <c r="BN528" i="21" s="1"/>
  <c r="BN529" i="21" s="1"/>
  <c r="BN530" i="21" s="1"/>
  <c r="BN531" i="21" s="1"/>
  <c r="BN532" i="21" s="1"/>
  <c r="BN533" i="21" s="1"/>
  <c r="BN534" i="21" s="1"/>
  <c r="BN535" i="21" s="1"/>
  <c r="BN536" i="21" s="1"/>
  <c r="BN537" i="21" s="1"/>
  <c r="BN538" i="21" s="1"/>
  <c r="BN539" i="21" s="1"/>
  <c r="BN540" i="21" s="1"/>
  <c r="BN541" i="21" s="1"/>
  <c r="BN542" i="21" s="1"/>
  <c r="BN543" i="21" s="1"/>
  <c r="BN544" i="21" s="1"/>
  <c r="BN545" i="21" s="1"/>
  <c r="BN546" i="21" s="1"/>
  <c r="BN547" i="21" s="1"/>
  <c r="BN548" i="21" s="1"/>
  <c r="BN549" i="21" s="1"/>
  <c r="BN550" i="21" s="1"/>
  <c r="BN551" i="21" s="1"/>
  <c r="BN552" i="21" s="1"/>
  <c r="BN553" i="21" s="1"/>
  <c r="BN554" i="21" s="1"/>
  <c r="BN555" i="21" s="1"/>
  <c r="BN556" i="21" s="1"/>
  <c r="BN557" i="21" s="1"/>
  <c r="BN558" i="21" s="1"/>
  <c r="BN559" i="21" s="1"/>
  <c r="BN560" i="21" s="1"/>
  <c r="BN561" i="21" s="1"/>
  <c r="BN562" i="21" s="1"/>
  <c r="BN563" i="21" s="1"/>
  <c r="BN564" i="21" s="1"/>
  <c r="BN565" i="21" s="1"/>
  <c r="BN566" i="21" s="1"/>
  <c r="BN567" i="21" s="1"/>
  <c r="BN568" i="21" s="1"/>
  <c r="BN569" i="21" s="1"/>
  <c r="BN570" i="21" s="1"/>
  <c r="BN571" i="21" s="1"/>
  <c r="BN572" i="21" s="1"/>
  <c r="BN573" i="21" s="1"/>
  <c r="BN574" i="21" s="1"/>
  <c r="BN575" i="21" s="1"/>
  <c r="BN576" i="21" s="1"/>
  <c r="BN577" i="21" s="1"/>
  <c r="BN578" i="21" s="1"/>
  <c r="BN579" i="21" s="1"/>
  <c r="BN580" i="21" s="1"/>
  <c r="BN581" i="21" s="1"/>
  <c r="BN582" i="21" s="1"/>
  <c r="BN583" i="21" s="1"/>
  <c r="BN584" i="21" s="1"/>
  <c r="BN585" i="21" s="1"/>
  <c r="BN586" i="21" s="1"/>
  <c r="BN587" i="21" s="1"/>
  <c r="BN588" i="21" s="1"/>
  <c r="BN589" i="21" s="1"/>
  <c r="BN590" i="21" s="1"/>
  <c r="BN591" i="21" s="1"/>
  <c r="BN592" i="21" s="1"/>
  <c r="BN593" i="21" s="1"/>
  <c r="BN594" i="21" s="1"/>
  <c r="BN595" i="21" s="1"/>
  <c r="BN596" i="21" s="1"/>
  <c r="BN597" i="21" s="1"/>
  <c r="BN598" i="21" s="1"/>
  <c r="BN599" i="21" s="1"/>
  <c r="BN600" i="21" s="1"/>
  <c r="BN601" i="21" s="1"/>
  <c r="BN602" i="21" s="1"/>
  <c r="BN603" i="21" s="1"/>
  <c r="BN604" i="21" s="1"/>
  <c r="BN605" i="21" s="1"/>
  <c r="BN606" i="21" s="1"/>
  <c r="BN607" i="21" s="1"/>
  <c r="BN608" i="21" s="1"/>
  <c r="BN609" i="21" s="1"/>
  <c r="BN610" i="21" s="1"/>
  <c r="BN611" i="21" s="1"/>
  <c r="BN612" i="21" s="1"/>
  <c r="BN613" i="21" s="1"/>
  <c r="BN614" i="21" s="1"/>
  <c r="BN615" i="21" s="1"/>
  <c r="BN616" i="21" s="1"/>
  <c r="BN617" i="21" s="1"/>
  <c r="BN618" i="21" s="1"/>
  <c r="BN619" i="21" s="1"/>
  <c r="BN620" i="21" s="1"/>
  <c r="BN621" i="21" s="1"/>
  <c r="BN622" i="21" s="1"/>
  <c r="BN623" i="21" s="1"/>
  <c r="BN624" i="21" s="1"/>
  <c r="BN625" i="21" s="1"/>
  <c r="BN626" i="21" s="1"/>
  <c r="BN627" i="21" s="1"/>
  <c r="BN628" i="21" s="1"/>
  <c r="BN629" i="21" s="1"/>
  <c r="BN630" i="21" s="1"/>
  <c r="BN631" i="21" s="1"/>
  <c r="BN632" i="21" s="1"/>
  <c r="BN633" i="21" s="1"/>
  <c r="BN634" i="21" s="1"/>
  <c r="BN635" i="21" s="1"/>
  <c r="BN636" i="21" s="1"/>
  <c r="BN637" i="21" s="1"/>
  <c r="BN638" i="21" s="1"/>
  <c r="BN639" i="21" s="1"/>
  <c r="BN640" i="21" s="1"/>
  <c r="BN641" i="21" s="1"/>
  <c r="BN642" i="21" s="1"/>
  <c r="BN643" i="21" s="1"/>
  <c r="BN644" i="21" s="1"/>
  <c r="BN645" i="21" s="1"/>
  <c r="BN646" i="21" s="1"/>
  <c r="BN647" i="21" s="1"/>
  <c r="BN648" i="21" s="1"/>
  <c r="BN649" i="21" s="1"/>
  <c r="BN650" i="21" s="1"/>
  <c r="BN651" i="21" s="1"/>
  <c r="BN652" i="21" s="1"/>
  <c r="BN653" i="21" s="1"/>
  <c r="BN654" i="21" s="1"/>
  <c r="BN655" i="21" s="1"/>
  <c r="BN656" i="21" s="1"/>
  <c r="BN657" i="21" s="1"/>
  <c r="BN658" i="21" s="1"/>
  <c r="BN659" i="21" s="1"/>
  <c r="BN660" i="21" s="1"/>
  <c r="BN661" i="21" s="1"/>
  <c r="BN662" i="21" s="1"/>
  <c r="BN663" i="21" s="1"/>
  <c r="BN664" i="21" s="1"/>
  <c r="BN665" i="21" s="1"/>
  <c r="BN666" i="21" s="1"/>
  <c r="BN667" i="21" s="1"/>
  <c r="BN668" i="21" s="1"/>
  <c r="BN669" i="21" s="1"/>
  <c r="BN670" i="21" s="1"/>
  <c r="BN671" i="21" s="1"/>
  <c r="BN672" i="21" s="1"/>
  <c r="BN673" i="21" s="1"/>
  <c r="BN674" i="21" s="1"/>
  <c r="BN675" i="21" s="1"/>
  <c r="BN676" i="21" s="1"/>
  <c r="BN677" i="21" s="1"/>
  <c r="BN678" i="21" s="1"/>
  <c r="BN679" i="21" s="1"/>
  <c r="BN680" i="21" s="1"/>
  <c r="BN681" i="21" s="1"/>
  <c r="BN682" i="21" s="1"/>
  <c r="BN683" i="21" s="1"/>
  <c r="BN684" i="21" s="1"/>
  <c r="BN685" i="21" s="1"/>
  <c r="BN686" i="21" s="1"/>
  <c r="BN687" i="21" s="1"/>
  <c r="BN688" i="21" s="1"/>
  <c r="BN689" i="21" s="1"/>
  <c r="BN690" i="21" s="1"/>
  <c r="BN691" i="21" s="1"/>
  <c r="BN692" i="21" s="1"/>
  <c r="BN693" i="21" s="1"/>
  <c r="BN694" i="21" s="1"/>
  <c r="BN695" i="21" s="1"/>
  <c r="BN696" i="21" s="1"/>
  <c r="BN697" i="21" s="1"/>
  <c r="BN698" i="21" s="1"/>
  <c r="BN699" i="21" s="1"/>
  <c r="BN700" i="21" s="1"/>
  <c r="BN701" i="21" s="1"/>
  <c r="BN702" i="21" s="1"/>
  <c r="BN703" i="21" s="1"/>
  <c r="BN704" i="21" s="1"/>
  <c r="BN705" i="21" s="1"/>
  <c r="BN706" i="21" s="1"/>
  <c r="BN707" i="21" s="1"/>
  <c r="BN708" i="21" s="1"/>
  <c r="BN709" i="21" s="1"/>
  <c r="BN710" i="21" s="1"/>
  <c r="BN711" i="21" s="1"/>
  <c r="BN712" i="21" s="1"/>
  <c r="BN713" i="21" s="1"/>
  <c r="BN714" i="21" s="1"/>
  <c r="BN715" i="21" s="1"/>
  <c r="BN716" i="21" s="1"/>
  <c r="BN717" i="21" s="1"/>
  <c r="BN718" i="21" s="1"/>
  <c r="BN719" i="21" s="1"/>
  <c r="BN720" i="21" s="1"/>
  <c r="BN721" i="21" s="1"/>
  <c r="BN722" i="21" s="1"/>
  <c r="BN723" i="21" s="1"/>
  <c r="BN724" i="21" s="1"/>
  <c r="BN725" i="21" s="1"/>
  <c r="BN726" i="21" s="1"/>
  <c r="BN727" i="21" s="1"/>
  <c r="BN728" i="21" s="1"/>
  <c r="BN729" i="21" s="1"/>
  <c r="BN730" i="21" s="1"/>
  <c r="BN731" i="21" s="1"/>
  <c r="BN732" i="21" s="1"/>
  <c r="BN733" i="21" s="1"/>
  <c r="BN734" i="21" s="1"/>
  <c r="BN735" i="21" s="1"/>
  <c r="BN736" i="21" s="1"/>
  <c r="BN737" i="21" s="1"/>
  <c r="BN738" i="21" s="1"/>
  <c r="BN739" i="21" s="1"/>
  <c r="BN740" i="21" s="1"/>
  <c r="BN741" i="21" s="1"/>
  <c r="BN742" i="21" s="1"/>
  <c r="BN743" i="21" s="1"/>
  <c r="BN744" i="21" s="1"/>
  <c r="BN745" i="21" s="1"/>
  <c r="BN746" i="21" s="1"/>
  <c r="BN747" i="21" s="1"/>
  <c r="BN748" i="21" s="1"/>
  <c r="BN749" i="21" s="1"/>
  <c r="BN750" i="21" s="1"/>
  <c r="BN751" i="21" s="1"/>
  <c r="BN752" i="21" s="1"/>
  <c r="BN753" i="21" s="1"/>
  <c r="BN754" i="21" s="1"/>
  <c r="BN755" i="21" s="1"/>
  <c r="BN756" i="21" s="1"/>
  <c r="BN757" i="21" s="1"/>
  <c r="BN758" i="21" s="1"/>
  <c r="BN759" i="21" s="1"/>
  <c r="BN760" i="21" s="1"/>
  <c r="BN761" i="21" s="1"/>
  <c r="BN762" i="21" s="1"/>
  <c r="BN763" i="21" s="1"/>
  <c r="BN764" i="21" s="1"/>
  <c r="BN765" i="21" s="1"/>
  <c r="BN766" i="21" s="1"/>
  <c r="BN767" i="21" s="1"/>
  <c r="BN768" i="21" s="1"/>
  <c r="BN769" i="21" s="1"/>
  <c r="BN770" i="21" s="1"/>
  <c r="BN771" i="21" s="1"/>
  <c r="BN772" i="21" s="1"/>
  <c r="BN773" i="21" s="1"/>
  <c r="BN774" i="21" s="1"/>
  <c r="BN775" i="21" s="1"/>
  <c r="BN776" i="21" s="1"/>
  <c r="BN777" i="21" s="1"/>
  <c r="BN778" i="21" s="1"/>
  <c r="BN779" i="21" s="1"/>
  <c r="BN780" i="21" s="1"/>
  <c r="BN781" i="21" s="1"/>
  <c r="BN782" i="21" s="1"/>
  <c r="BN783" i="21" s="1"/>
  <c r="BN784" i="21" s="1"/>
  <c r="BN785" i="21" s="1"/>
  <c r="BN786" i="21" s="1"/>
  <c r="BN787" i="21" s="1"/>
  <c r="BN788" i="21" s="1"/>
  <c r="BN789" i="21" s="1"/>
  <c r="BN790" i="21" s="1"/>
  <c r="BN791" i="21" s="1"/>
  <c r="BN792" i="21" s="1"/>
  <c r="BN793" i="21" s="1"/>
  <c r="BN794" i="21" s="1"/>
  <c r="BN795" i="21" s="1"/>
  <c r="BN796" i="21" s="1"/>
  <c r="BN797" i="21" s="1"/>
  <c r="BN798" i="21" s="1"/>
  <c r="BN799" i="21" s="1"/>
  <c r="BN800" i="21" s="1"/>
  <c r="BN801" i="21" s="1"/>
  <c r="BN802" i="21" s="1"/>
  <c r="BN803" i="21" s="1"/>
  <c r="BN804" i="21" s="1"/>
  <c r="BN805" i="21" s="1"/>
  <c r="BN806" i="21" s="1"/>
  <c r="BN807" i="21" s="1"/>
  <c r="BN808" i="21" s="1"/>
  <c r="BN809" i="21" s="1"/>
  <c r="BN810" i="21" s="1"/>
  <c r="BN811" i="21" s="1"/>
  <c r="BN812" i="21" s="1"/>
  <c r="BN813" i="21" s="1"/>
  <c r="BN814" i="21" s="1"/>
  <c r="BN815" i="21" s="1"/>
  <c r="BN816" i="21" s="1"/>
  <c r="BN817" i="21" s="1"/>
  <c r="BN818" i="21" s="1"/>
  <c r="BN819" i="21" s="1"/>
  <c r="BN820" i="21" s="1"/>
  <c r="BN821" i="21" s="1"/>
  <c r="BN822" i="21" s="1"/>
  <c r="BN823" i="21" s="1"/>
  <c r="BN824" i="21" s="1"/>
  <c r="BN825" i="21" s="1"/>
  <c r="BN826" i="21" s="1"/>
  <c r="BN827" i="21" s="1"/>
  <c r="BN828" i="21" s="1"/>
  <c r="BN829" i="21" s="1"/>
  <c r="BN830" i="21" s="1"/>
  <c r="BN831" i="21" s="1"/>
  <c r="BN832" i="21" s="1"/>
  <c r="BN833" i="21" s="1"/>
  <c r="BN834" i="21" s="1"/>
  <c r="BN835" i="21" s="1"/>
  <c r="BN836" i="21" s="1"/>
  <c r="BN837" i="21" s="1"/>
  <c r="BN838" i="21" s="1"/>
  <c r="BN839" i="21" s="1"/>
  <c r="BN840" i="21" s="1"/>
  <c r="BN841" i="21" s="1"/>
  <c r="BN842" i="21" s="1"/>
  <c r="BN843" i="21" s="1"/>
  <c r="BN844" i="21" s="1"/>
  <c r="BN845" i="21" s="1"/>
  <c r="BN846" i="21" s="1"/>
  <c r="BN847" i="21" s="1"/>
  <c r="BN848" i="21" s="1"/>
  <c r="BN849" i="21" s="1"/>
  <c r="BN850" i="21" s="1"/>
  <c r="BN851" i="21" s="1"/>
  <c r="BN852" i="21" s="1"/>
  <c r="BN853" i="21" s="1"/>
  <c r="BN854" i="21" s="1"/>
  <c r="BN855" i="21" s="1"/>
  <c r="BN856" i="21" s="1"/>
  <c r="BN857" i="21" s="1"/>
  <c r="BN858" i="21" s="1"/>
  <c r="BN859" i="21" s="1"/>
  <c r="BN860" i="21" s="1"/>
  <c r="BN861" i="21" s="1"/>
  <c r="BN862" i="21" s="1"/>
  <c r="BN863" i="21" s="1"/>
  <c r="BN864" i="21" s="1"/>
  <c r="BN865" i="21" s="1"/>
  <c r="BN866" i="21" s="1"/>
  <c r="BN867" i="21" s="1"/>
  <c r="BN868" i="21" s="1"/>
  <c r="BN869" i="21" s="1"/>
  <c r="BN870" i="21" s="1"/>
  <c r="BN871" i="21" s="1"/>
  <c r="BN872" i="21" s="1"/>
  <c r="BN873" i="21" s="1"/>
  <c r="BN874" i="21" s="1"/>
  <c r="BN875" i="21" s="1"/>
  <c r="BN876" i="21" s="1"/>
  <c r="BN877" i="21" s="1"/>
  <c r="BN878" i="21" s="1"/>
  <c r="BN879" i="21" s="1"/>
  <c r="BN880" i="21" s="1"/>
  <c r="BN881" i="21" s="1"/>
  <c r="BN882" i="21" s="1"/>
  <c r="BN883" i="21" s="1"/>
  <c r="BN884" i="21" s="1"/>
  <c r="BN885" i="21" s="1"/>
  <c r="BN886" i="21" s="1"/>
  <c r="BN887" i="21" s="1"/>
  <c r="BN888" i="21" s="1"/>
  <c r="BN889" i="21" s="1"/>
  <c r="BN890" i="21" s="1"/>
  <c r="BN891" i="21" s="1"/>
  <c r="BN892" i="21" s="1"/>
  <c r="BN893" i="21" s="1"/>
  <c r="BN894" i="21" s="1"/>
  <c r="BN895" i="21" s="1"/>
  <c r="BN896" i="21" s="1"/>
  <c r="BN897" i="21" s="1"/>
  <c r="BN898" i="21" s="1"/>
  <c r="BN899" i="21" s="1"/>
  <c r="BN900" i="21" s="1"/>
  <c r="BN901" i="21" s="1"/>
  <c r="BN902" i="21" s="1"/>
  <c r="BN903" i="21" s="1"/>
  <c r="BN904" i="21" s="1"/>
  <c r="BN905" i="21" s="1"/>
  <c r="BN906" i="21" s="1"/>
  <c r="BN907" i="21" s="1"/>
  <c r="BN908" i="21" s="1"/>
  <c r="BN909" i="21" s="1"/>
  <c r="BN910" i="21" s="1"/>
  <c r="BN911" i="21" s="1"/>
  <c r="BN912" i="21" s="1"/>
  <c r="BN913" i="21" s="1"/>
  <c r="BN914" i="21" s="1"/>
  <c r="BN915" i="21" s="1"/>
  <c r="BN916" i="21" s="1"/>
  <c r="BN917" i="21" s="1"/>
  <c r="BN918" i="21" s="1"/>
  <c r="BN919" i="21" s="1"/>
  <c r="BN920" i="21" s="1"/>
  <c r="BN921" i="21" s="1"/>
  <c r="BN922" i="21" s="1"/>
  <c r="BN923" i="21" s="1"/>
  <c r="BN924" i="21" s="1"/>
  <c r="BN925" i="21" s="1"/>
  <c r="BN926" i="21" s="1"/>
  <c r="BN927" i="21" s="1"/>
  <c r="BN928" i="21" s="1"/>
  <c r="BN929" i="21" s="1"/>
  <c r="BN930" i="21" s="1"/>
  <c r="BN931" i="21" s="1"/>
  <c r="BN932" i="21" s="1"/>
  <c r="BN933" i="21" s="1"/>
  <c r="BN934" i="21" s="1"/>
  <c r="BN935" i="21" s="1"/>
  <c r="BN936" i="21" s="1"/>
  <c r="BN937" i="21" s="1"/>
  <c r="BN938" i="21" s="1"/>
  <c r="BN939" i="21" s="1"/>
  <c r="BN940" i="21" s="1"/>
  <c r="BN941" i="21" s="1"/>
  <c r="BN942" i="21" s="1"/>
  <c r="BN943" i="21" s="1"/>
  <c r="BN944" i="21" s="1"/>
  <c r="BN945" i="21" s="1"/>
  <c r="BN946" i="21" s="1"/>
  <c r="BN947" i="21" s="1"/>
  <c r="BN948" i="21" s="1"/>
  <c r="BN949" i="21" s="1"/>
  <c r="BN950" i="21" s="1"/>
  <c r="BN951" i="21" s="1"/>
  <c r="BN952" i="21" s="1"/>
  <c r="BN953" i="21" s="1"/>
  <c r="BN954" i="21" s="1"/>
  <c r="BN955" i="21" s="1"/>
  <c r="BN956" i="21" s="1"/>
  <c r="BN957" i="21" s="1"/>
  <c r="BN958" i="21" s="1"/>
  <c r="BN959" i="21" s="1"/>
  <c r="BN960" i="21" s="1"/>
  <c r="BN961" i="21" s="1"/>
  <c r="BN962" i="21" s="1"/>
  <c r="BN963" i="21" s="1"/>
  <c r="BN964" i="21" s="1"/>
  <c r="BN965" i="21" s="1"/>
  <c r="BN966" i="21" s="1"/>
  <c r="BN967" i="21" s="1"/>
  <c r="BN968" i="21" s="1"/>
  <c r="BN969" i="21" s="1"/>
  <c r="BN970" i="21" s="1"/>
  <c r="BN971" i="21" s="1"/>
  <c r="BN972" i="21" s="1"/>
  <c r="BN973" i="21" s="1"/>
  <c r="BN974" i="21" s="1"/>
  <c r="BN975" i="21" s="1"/>
  <c r="BN976" i="21" s="1"/>
  <c r="BN977" i="21" s="1"/>
  <c r="BN978" i="21" s="1"/>
  <c r="BN979" i="21" s="1"/>
  <c r="BN980" i="21" s="1"/>
  <c r="BN981" i="21" s="1"/>
  <c r="BN982" i="21" s="1"/>
  <c r="BN983" i="21" s="1"/>
  <c r="BN984" i="21" s="1"/>
  <c r="BN985" i="21" s="1"/>
  <c r="BN986" i="21" s="1"/>
  <c r="BN987" i="21" s="1"/>
  <c r="BN988" i="21" s="1"/>
  <c r="BN989" i="21" s="1"/>
  <c r="BN990" i="21" s="1"/>
  <c r="BN991" i="21" s="1"/>
  <c r="BN992" i="21" s="1"/>
  <c r="BN993" i="21" s="1"/>
  <c r="BN994" i="21" s="1"/>
  <c r="BN995" i="21" s="1"/>
  <c r="BN996" i="21" s="1"/>
  <c r="BN997" i="21" s="1"/>
  <c r="BN998" i="21" s="1"/>
  <c r="BN999" i="21" s="1"/>
  <c r="BN1000" i="21" s="1"/>
  <c r="BN1001" i="21" s="1"/>
  <c r="BN1002" i="21" s="1"/>
  <c r="BN1003" i="21" s="1"/>
  <c r="BN1004" i="21" s="1"/>
  <c r="BN1005" i="21" s="1"/>
  <c r="BN1006" i="21" s="1"/>
  <c r="BN1007" i="21" s="1"/>
  <c r="BN1008" i="21" s="1"/>
  <c r="BN1009" i="21" s="1"/>
  <c r="BN1010" i="21" s="1"/>
  <c r="BN1011" i="21" s="1"/>
  <c r="BN1012" i="21" s="1"/>
  <c r="BN1013" i="21" s="1"/>
  <c r="BN1014" i="21" s="1"/>
  <c r="BN1015" i="21" s="1"/>
  <c r="BN1016" i="21" s="1"/>
  <c r="BN1017" i="21" s="1"/>
  <c r="BN1018" i="21" s="1"/>
  <c r="BN1019" i="21" s="1"/>
  <c r="BN1020" i="21" s="1"/>
  <c r="BN1021" i="21" s="1"/>
  <c r="BN1022" i="21" s="1"/>
  <c r="BN1023" i="21" s="1"/>
  <c r="BN1024" i="21" s="1"/>
  <c r="BN1025" i="21" s="1"/>
  <c r="BN1026" i="21" s="1"/>
  <c r="BN1027" i="21" s="1"/>
  <c r="BN1028" i="21" s="1"/>
  <c r="BN1029" i="21" s="1"/>
  <c r="BN1030" i="21" s="1"/>
  <c r="BN1031" i="21" s="1"/>
  <c r="BN1032" i="21" s="1"/>
  <c r="BN1033" i="21" s="1"/>
  <c r="BN1034" i="21" s="1"/>
  <c r="BN1035" i="21" s="1"/>
  <c r="BN1036" i="21" s="1"/>
  <c r="BN1037" i="21" s="1"/>
  <c r="BN1038" i="21" s="1"/>
  <c r="BN1039" i="21" s="1"/>
  <c r="BN1040" i="21" s="1"/>
  <c r="BN1041" i="21" s="1"/>
  <c r="BN1042" i="21" s="1"/>
  <c r="BN1043" i="21" s="1"/>
  <c r="BN1044" i="21" s="1"/>
  <c r="BN1045" i="21" s="1"/>
  <c r="BN1046" i="21" s="1"/>
  <c r="BN1047" i="21" s="1"/>
  <c r="BN1048" i="21" s="1"/>
  <c r="BN1049" i="21" s="1"/>
  <c r="BN1050" i="21" s="1"/>
  <c r="BN1051" i="21" s="1"/>
  <c r="BN1052" i="21" s="1"/>
  <c r="BN1053" i="21" s="1"/>
  <c r="BN1054" i="21" s="1"/>
  <c r="BN1055" i="21" s="1"/>
  <c r="BN1056" i="21" s="1"/>
  <c r="BN1057" i="21" s="1"/>
  <c r="BN1058" i="21" s="1"/>
  <c r="BN1059" i="21" s="1"/>
  <c r="BN1060" i="21" s="1"/>
  <c r="BN1061" i="21" s="1"/>
  <c r="BN1062" i="21" s="1"/>
  <c r="BN1063" i="21" s="1"/>
  <c r="BN1064" i="21" s="1"/>
  <c r="BN1065" i="21" s="1"/>
  <c r="BN1066" i="21" s="1"/>
  <c r="BN1067" i="21" s="1"/>
  <c r="BN1068" i="21" s="1"/>
  <c r="BN1069" i="21" s="1"/>
  <c r="BN1070" i="21" s="1"/>
  <c r="BN1071" i="21" s="1"/>
  <c r="BN1072" i="21" s="1"/>
  <c r="BN1073" i="21" s="1"/>
  <c r="BN1074" i="21" s="1"/>
  <c r="BN1075" i="21" s="1"/>
  <c r="BN1076" i="21" s="1"/>
  <c r="BN1077" i="21" s="1"/>
  <c r="BN1078" i="21" s="1"/>
  <c r="BN1079" i="21" s="1"/>
  <c r="BN1080" i="21" s="1"/>
  <c r="BN1081" i="21" s="1"/>
  <c r="BN1082" i="21" s="1"/>
  <c r="BN1083" i="21" s="1"/>
  <c r="BN1084" i="21" s="1"/>
  <c r="BN1085" i="21" s="1"/>
  <c r="BN1086" i="21" s="1"/>
  <c r="BN1087" i="21" s="1"/>
  <c r="BN1088" i="21" s="1"/>
  <c r="BN1089" i="21" s="1"/>
  <c r="BN1090" i="21" s="1"/>
  <c r="BN1091" i="21" s="1"/>
  <c r="BN1092" i="21" s="1"/>
  <c r="BN1093" i="21" s="1"/>
  <c r="BN1094" i="21" s="1"/>
  <c r="BN1095" i="21" s="1"/>
  <c r="BN1096" i="21" s="1"/>
  <c r="BN1097" i="21" s="1"/>
  <c r="BN1098" i="21" s="1"/>
  <c r="BN1099" i="21" s="1"/>
  <c r="BN1100" i="21" s="1"/>
  <c r="BN1101" i="21" s="1"/>
  <c r="BN1102" i="21" s="1"/>
  <c r="BN1103" i="21" s="1"/>
  <c r="BN1104" i="21" s="1"/>
  <c r="BN1105" i="21" s="1"/>
  <c r="BN1106" i="21" s="1"/>
  <c r="BN1107" i="21" s="1"/>
  <c r="BN1108" i="21" s="1"/>
  <c r="BN1109" i="21" s="1"/>
  <c r="BN1110" i="21" s="1"/>
  <c r="BN1111" i="21" s="1"/>
  <c r="BN1112" i="21" s="1"/>
  <c r="BN1113" i="21" s="1"/>
  <c r="BN1114" i="21" s="1"/>
  <c r="BN1115" i="21" s="1"/>
  <c r="BN1116" i="21" s="1"/>
  <c r="BN1117" i="21" s="1"/>
  <c r="BN1118" i="21" s="1"/>
  <c r="BN1119" i="21" s="1"/>
  <c r="BN1120" i="21" s="1"/>
  <c r="BN1121" i="21" s="1"/>
  <c r="BN1122" i="21" s="1"/>
  <c r="BN1123" i="21" s="1"/>
  <c r="BN1124" i="21" s="1"/>
  <c r="BN1125" i="21" s="1"/>
  <c r="BN1126" i="21" s="1"/>
  <c r="BN1127" i="21" s="1"/>
  <c r="BN1128" i="21" s="1"/>
  <c r="BN1129" i="21" s="1"/>
  <c r="BN1130" i="21" s="1"/>
  <c r="BN1131" i="21" s="1"/>
  <c r="BN1132" i="21" s="1"/>
  <c r="BN1133" i="21" s="1"/>
  <c r="BN1134" i="21" s="1"/>
  <c r="BN1135" i="21" s="1"/>
  <c r="BN1136" i="21" s="1"/>
  <c r="BN1137" i="21" s="1"/>
  <c r="BN1138" i="21" s="1"/>
  <c r="BN1139" i="21" s="1"/>
  <c r="BN1140" i="21" s="1"/>
  <c r="BN1141" i="21" s="1"/>
  <c r="BN1142" i="21" s="1"/>
  <c r="BN1143" i="21" s="1"/>
  <c r="BN1144" i="21" s="1"/>
  <c r="BN1145" i="21" s="1"/>
  <c r="BN1146" i="21" s="1"/>
  <c r="BN1147" i="21" s="1"/>
  <c r="BN1148" i="21" s="1"/>
  <c r="BN1149" i="21" s="1"/>
  <c r="BN1150" i="21" s="1"/>
  <c r="BN1151" i="21" s="1"/>
  <c r="BN1152" i="21" s="1"/>
  <c r="BN1153" i="21" s="1"/>
  <c r="BN1154" i="21" s="1"/>
  <c r="BN1155" i="21" s="1"/>
  <c r="BN1156" i="21" s="1"/>
  <c r="BN1157" i="21" s="1"/>
  <c r="BN1158" i="21" s="1"/>
  <c r="BN1159" i="21" s="1"/>
  <c r="BN1160" i="21" s="1"/>
  <c r="BN1161" i="21" s="1"/>
  <c r="BN1162" i="21" s="1"/>
  <c r="BN1163" i="21" s="1"/>
  <c r="BN1164" i="21" s="1"/>
  <c r="BN1165" i="21" s="1"/>
  <c r="BN1166" i="21" s="1"/>
  <c r="BN1167" i="21" s="1"/>
  <c r="BN1168" i="21" s="1"/>
  <c r="BN1169" i="21" s="1"/>
  <c r="BN1170" i="21" s="1"/>
  <c r="BN1171" i="21" s="1"/>
  <c r="BN1172" i="21" s="1"/>
  <c r="BN1173" i="21" s="1"/>
  <c r="BN1174" i="21" s="1"/>
  <c r="BN1175" i="21" s="1"/>
  <c r="BN1176" i="21" s="1"/>
  <c r="BN1177" i="21" s="1"/>
  <c r="BN1178" i="21" s="1"/>
  <c r="BN1179" i="21" s="1"/>
  <c r="BN1180" i="21" s="1"/>
  <c r="BN1181" i="21" s="1"/>
  <c r="BN1182" i="21" s="1"/>
  <c r="BN1183" i="21" s="1"/>
  <c r="BN1184" i="21" s="1"/>
  <c r="BN1185" i="21" s="1"/>
  <c r="BN1186" i="21" s="1"/>
  <c r="BN1187" i="21" s="1"/>
  <c r="BN1188" i="21" s="1"/>
  <c r="BN1189" i="21" s="1"/>
  <c r="BN1190" i="21" s="1"/>
  <c r="BN1191" i="21" s="1"/>
  <c r="BN1192" i="21" s="1"/>
  <c r="BN1193" i="21" s="1"/>
  <c r="BN1194" i="21" s="1"/>
  <c r="BN1195" i="21" s="1"/>
  <c r="BN1196" i="21" s="1"/>
  <c r="BN1197" i="21" s="1"/>
  <c r="BN1198" i="21" s="1"/>
  <c r="BN1199" i="21" s="1"/>
  <c r="BN1200" i="21" s="1"/>
  <c r="BN1201" i="21" s="1"/>
  <c r="BN1202" i="21" s="1"/>
  <c r="BN1203" i="21" s="1"/>
  <c r="BN1204" i="21" s="1"/>
  <c r="BN1205" i="21" s="1"/>
  <c r="BN1206" i="21" s="1"/>
  <c r="BN1207" i="21" s="1"/>
  <c r="BN1208" i="21" s="1"/>
  <c r="BN1209" i="21" s="1"/>
  <c r="BN1210" i="21" s="1"/>
  <c r="BN1211" i="21" s="1"/>
  <c r="BN1212" i="21" s="1"/>
  <c r="BN1213" i="21" s="1"/>
  <c r="BN1214" i="21" s="1"/>
  <c r="BN1215" i="21" s="1"/>
  <c r="BN1216" i="21" s="1"/>
  <c r="BN1217" i="21" s="1"/>
  <c r="BN1218" i="21" s="1"/>
  <c r="BN1219" i="21" s="1"/>
  <c r="BN1220" i="21" s="1"/>
  <c r="BN1221" i="21" s="1"/>
  <c r="BN1222" i="21" s="1"/>
  <c r="BN1223" i="21" s="1"/>
  <c r="BN1224" i="21" s="1"/>
  <c r="BN1225" i="21" s="1"/>
  <c r="BN1226" i="21" s="1"/>
  <c r="BN1227" i="21" s="1"/>
  <c r="BN1228" i="21" s="1"/>
  <c r="BN1229" i="21" s="1"/>
  <c r="BN1230" i="21" s="1"/>
  <c r="BN1231" i="21" s="1"/>
  <c r="BN1232" i="21" s="1"/>
  <c r="BN1233" i="21" s="1"/>
  <c r="BN1234" i="21" s="1"/>
  <c r="BN1235" i="21" s="1"/>
  <c r="BN1236" i="21" s="1"/>
  <c r="BN1237" i="21" s="1"/>
  <c r="BN1238" i="21" s="1"/>
  <c r="BN1239" i="21" s="1"/>
  <c r="BN1240" i="21" s="1"/>
  <c r="BN1241" i="21" s="1"/>
  <c r="BN1242" i="21" s="1"/>
  <c r="BN1243" i="21" s="1"/>
  <c r="BN1244" i="21" s="1"/>
  <c r="BN1245" i="21" s="1"/>
  <c r="BN1246" i="21" s="1"/>
  <c r="BN1247" i="21" s="1"/>
  <c r="BN1248" i="21" s="1"/>
  <c r="BN1249" i="21" s="1"/>
  <c r="BN1250" i="21" s="1"/>
  <c r="BN1251" i="21" s="1"/>
  <c r="BN1252" i="21" s="1"/>
  <c r="BN1253" i="21" s="1"/>
  <c r="BN1254" i="21" s="1"/>
  <c r="BN1255" i="21" s="1"/>
  <c r="BN1256" i="21" s="1"/>
  <c r="BN1257" i="21" s="1"/>
  <c r="BN1258" i="21" s="1"/>
  <c r="BN1259" i="21" s="1"/>
  <c r="BN1260" i="21" s="1"/>
  <c r="BN1261" i="21" s="1"/>
  <c r="BN1262" i="21" s="1"/>
  <c r="BN1263" i="21" s="1"/>
  <c r="BN1264" i="21" s="1"/>
  <c r="BN1265" i="21" s="1"/>
  <c r="BN1266" i="21" s="1"/>
  <c r="BN1267" i="21" s="1"/>
  <c r="BN1268" i="21" s="1"/>
  <c r="BN1269" i="21" s="1"/>
  <c r="BN1270" i="21" s="1"/>
  <c r="BN1271" i="21" s="1"/>
  <c r="BN1272" i="21" s="1"/>
  <c r="BN1273" i="21" s="1"/>
  <c r="BN1274" i="21" s="1"/>
  <c r="BN1275" i="21" s="1"/>
  <c r="BN1276" i="21" s="1"/>
  <c r="BN1277" i="21" s="1"/>
  <c r="BN1278" i="21" s="1"/>
  <c r="BN1279" i="21" s="1"/>
  <c r="BN1280" i="21" s="1"/>
  <c r="BN1281" i="21" s="1"/>
  <c r="BN1282" i="21" s="1"/>
  <c r="BN1283" i="21" s="1"/>
  <c r="BN1284" i="21" s="1"/>
  <c r="BN1285" i="21" s="1"/>
  <c r="BN1286" i="21" s="1"/>
  <c r="BN1287" i="21" s="1"/>
  <c r="BN1288" i="21" s="1"/>
  <c r="BN1289" i="21" s="1"/>
  <c r="BN1290" i="21" s="1"/>
  <c r="BN1291" i="21" s="1"/>
  <c r="BN1292" i="21" s="1"/>
  <c r="BN1293" i="21" s="1"/>
  <c r="BN1294" i="21" s="1"/>
  <c r="BN1295" i="21" s="1"/>
  <c r="BN1296" i="21" s="1"/>
  <c r="BN1297" i="21" s="1"/>
  <c r="BN1298" i="21" s="1"/>
  <c r="BN1299" i="21" s="1"/>
  <c r="BN1300" i="21" s="1"/>
  <c r="BN1301" i="21" s="1"/>
  <c r="BN1302" i="21" s="1"/>
  <c r="BN1303" i="21" s="1"/>
  <c r="BN1304" i="21" s="1"/>
  <c r="BN1305" i="21" s="1"/>
  <c r="BN1306" i="21" s="1"/>
  <c r="BN1307" i="21" s="1"/>
  <c r="BN1308" i="21" s="1"/>
  <c r="BN1309" i="21" s="1"/>
  <c r="BN1310" i="21" s="1"/>
  <c r="BN1311" i="21" s="1"/>
  <c r="BN1312" i="21" s="1"/>
  <c r="BN1313" i="21" s="1"/>
  <c r="BN1314" i="21" s="1"/>
  <c r="BN1315" i="21" s="1"/>
  <c r="BN1316" i="21" s="1"/>
  <c r="BN1317" i="21" s="1"/>
  <c r="BN1318" i="21" s="1"/>
  <c r="BN1319" i="21" s="1"/>
  <c r="BN1320" i="21" s="1"/>
  <c r="BN1321" i="21" s="1"/>
  <c r="BN1322" i="21" s="1"/>
  <c r="BN1323" i="21" s="1"/>
  <c r="BN1324" i="21" s="1"/>
  <c r="BN1325" i="21" s="1"/>
  <c r="BN1326" i="21" s="1"/>
  <c r="BN1327" i="21" s="1"/>
  <c r="BN1328" i="21" s="1"/>
  <c r="BN1329" i="21" s="1"/>
  <c r="BN1330" i="21" s="1"/>
  <c r="BN1331" i="21" s="1"/>
  <c r="BN1332" i="21" s="1"/>
  <c r="BN1333" i="21" s="1"/>
  <c r="BN1334" i="21" s="1"/>
  <c r="BN1335" i="21" s="1"/>
  <c r="BN1336" i="21" s="1"/>
  <c r="BN1337" i="21" s="1"/>
  <c r="BN1338" i="21" s="1"/>
  <c r="BN1339" i="21" s="1"/>
  <c r="BN1340" i="21" s="1"/>
  <c r="BN1341" i="21" s="1"/>
  <c r="BN1342" i="21" s="1"/>
  <c r="BN1343" i="21" s="1"/>
  <c r="BN1344" i="21" s="1"/>
  <c r="BN1345" i="21" s="1"/>
  <c r="BN1346" i="21" s="1"/>
  <c r="BN1347" i="21" s="1"/>
  <c r="BN1348" i="21" s="1"/>
  <c r="BN1349" i="21" s="1"/>
  <c r="BN1350" i="21" s="1"/>
  <c r="BN1351" i="21" s="1"/>
  <c r="BN1352" i="21" s="1"/>
  <c r="BN1353" i="21" s="1"/>
  <c r="BN1354" i="21" s="1"/>
  <c r="BN1355" i="21" s="1"/>
  <c r="BN1356" i="21" s="1"/>
  <c r="BN1357" i="21" s="1"/>
  <c r="BN1358" i="21" s="1"/>
  <c r="BN1359" i="21" s="1"/>
  <c r="BN1360" i="21" s="1"/>
  <c r="BN1361" i="21" s="1"/>
  <c r="BN1362" i="21" s="1"/>
  <c r="BN1363" i="21" s="1"/>
  <c r="BN1364" i="21" s="1"/>
  <c r="BN1365" i="21" s="1"/>
  <c r="BN1366" i="21" s="1"/>
  <c r="BN1367" i="21" s="1"/>
  <c r="BN1368" i="21" s="1"/>
  <c r="BN1369" i="21" s="1"/>
  <c r="BN1370" i="21" s="1"/>
  <c r="BN1371" i="21" s="1"/>
  <c r="BN1372" i="21" s="1"/>
  <c r="BN1373" i="21" s="1"/>
  <c r="BN1374" i="21" s="1"/>
  <c r="BN1375" i="21" s="1"/>
  <c r="BN1376" i="21" s="1"/>
  <c r="BN1377" i="21" s="1"/>
  <c r="BN1378" i="21" s="1"/>
  <c r="BN1379" i="21" s="1"/>
  <c r="BN1380" i="21" s="1"/>
  <c r="BN1381" i="21" s="1"/>
  <c r="BN1382" i="21" s="1"/>
  <c r="BN1383" i="21" s="1"/>
  <c r="BN1384" i="21" s="1"/>
  <c r="BN1385" i="21" s="1"/>
  <c r="BN1386" i="21" s="1"/>
  <c r="BN1387" i="21" s="1"/>
  <c r="BN1388" i="21" s="1"/>
  <c r="BN1389" i="21" s="1"/>
  <c r="BN1390" i="21" s="1"/>
  <c r="BN1391" i="21" s="1"/>
  <c r="BN1392" i="21" s="1"/>
  <c r="BN1393" i="21" s="1"/>
  <c r="BN1394" i="21" s="1"/>
  <c r="BN1395" i="21" s="1"/>
  <c r="BN1396" i="21" s="1"/>
  <c r="BN1397" i="21" s="1"/>
  <c r="BN1398" i="21" s="1"/>
  <c r="BN1399" i="21" s="1"/>
  <c r="BN1400" i="21" s="1"/>
  <c r="BN1401" i="21" s="1"/>
  <c r="BN1402" i="21" s="1"/>
  <c r="BN1403" i="21" s="1"/>
  <c r="BN1404" i="21" s="1"/>
  <c r="BN1405" i="21" s="1"/>
  <c r="BN1406" i="21" s="1"/>
  <c r="BN1407" i="21" s="1"/>
  <c r="BN1408" i="21" s="1"/>
  <c r="BN1409" i="21" s="1"/>
  <c r="BN1410" i="21" s="1"/>
  <c r="BN1411" i="21" s="1"/>
  <c r="BN1412" i="21" s="1"/>
  <c r="BN1413" i="21" s="1"/>
  <c r="BN1414" i="21" s="1"/>
  <c r="BN1415" i="21" s="1"/>
  <c r="BN1416" i="21" s="1"/>
  <c r="BN1417" i="21" s="1"/>
  <c r="BN1418" i="21" s="1"/>
  <c r="BN1419" i="21" s="1"/>
  <c r="BN1420" i="21" s="1"/>
  <c r="BN1421" i="21" s="1"/>
  <c r="BN1422" i="21" s="1"/>
  <c r="BN1423" i="21" s="1"/>
  <c r="BN1424" i="21" s="1"/>
  <c r="BN1425" i="21" s="1"/>
  <c r="BN1426" i="21" s="1"/>
  <c r="BN1427" i="21" s="1"/>
  <c r="BN1428" i="21" s="1"/>
  <c r="BN1429" i="21" s="1"/>
  <c r="BN1430" i="21" s="1"/>
  <c r="BN1431" i="21" s="1"/>
  <c r="BN1432" i="21" s="1"/>
  <c r="BN1433" i="21" s="1"/>
  <c r="BN1434" i="21" s="1"/>
  <c r="BN1435" i="21" s="1"/>
  <c r="BN1436" i="21" s="1"/>
  <c r="BN1437" i="21" s="1"/>
  <c r="BN1438" i="21" s="1"/>
  <c r="BN1439" i="21" s="1"/>
  <c r="BN1440" i="21" s="1"/>
  <c r="BN1441" i="21" s="1"/>
  <c r="BN1442" i="21" s="1"/>
  <c r="BN1443" i="21" s="1"/>
  <c r="BN1444" i="21" s="1"/>
  <c r="BN1445" i="21" s="1"/>
  <c r="BN1446" i="21" s="1"/>
  <c r="BN1447" i="21" s="1"/>
  <c r="BN1448" i="21" s="1"/>
  <c r="BN1449" i="21" s="1"/>
  <c r="BN1450" i="21" s="1"/>
  <c r="BN1451" i="21" s="1"/>
  <c r="BN1452" i="21" s="1"/>
  <c r="BN1453" i="21" s="1"/>
  <c r="BN1454" i="21" s="1"/>
  <c r="BN1455" i="21" s="1"/>
  <c r="BN1456" i="21" s="1"/>
  <c r="BN1457" i="21" s="1"/>
  <c r="BN1458" i="21" s="1"/>
  <c r="BN1459" i="21" s="1"/>
  <c r="BN1460" i="21" s="1"/>
  <c r="BN1461" i="21" s="1"/>
  <c r="BN1462" i="21" s="1"/>
  <c r="BN1463" i="21" s="1"/>
  <c r="BN1464" i="21" s="1"/>
  <c r="BN1465" i="21" s="1"/>
  <c r="BN1466" i="21" s="1"/>
  <c r="BN1467" i="21" s="1"/>
  <c r="BN1468" i="21" s="1"/>
  <c r="BN1469" i="21" s="1"/>
  <c r="BN1470" i="21" s="1"/>
  <c r="BN1471" i="21" s="1"/>
  <c r="BN1472" i="21" s="1"/>
  <c r="BN1473" i="21" s="1"/>
  <c r="BN1474" i="21" s="1"/>
  <c r="BN1475" i="21" s="1"/>
  <c r="BN1476" i="21" s="1"/>
  <c r="BN1477" i="21" s="1"/>
  <c r="BN1478" i="21" s="1"/>
  <c r="BN1479" i="21" s="1"/>
  <c r="BN1480" i="21" s="1"/>
  <c r="BN1481" i="21" s="1"/>
  <c r="BN1482" i="21" s="1"/>
  <c r="BN1483" i="21" s="1"/>
  <c r="BN1484" i="21" s="1"/>
  <c r="BN1485" i="21" s="1"/>
  <c r="BN1486" i="21" s="1"/>
  <c r="BN1487" i="21" s="1"/>
  <c r="BN1488" i="21" s="1"/>
  <c r="BN1489" i="21" s="1"/>
  <c r="BN1490" i="21" s="1"/>
  <c r="BN1491" i="21" s="1"/>
  <c r="BN1492" i="21" s="1"/>
  <c r="BN1493" i="21" s="1"/>
  <c r="BN1494" i="21" s="1"/>
  <c r="BN1495" i="21" s="1"/>
  <c r="BN1496" i="21" s="1"/>
  <c r="BN1497" i="21" s="1"/>
  <c r="BN1498" i="21" s="1"/>
  <c r="BN1499" i="21" s="1"/>
  <c r="BN1500" i="21" s="1"/>
  <c r="BN1501" i="21" s="1"/>
  <c r="BN1502" i="21" s="1"/>
  <c r="BN1503" i="21" s="1"/>
  <c r="BN1504" i="21" s="1"/>
  <c r="BN1505" i="21" s="1"/>
  <c r="BN1506" i="21" s="1"/>
  <c r="BN1507" i="21" s="1"/>
  <c r="BN1508" i="21" s="1"/>
  <c r="BN1509" i="21" s="1"/>
  <c r="BN1510" i="21" s="1"/>
  <c r="BN1511" i="21" s="1"/>
  <c r="BN1512" i="21" s="1"/>
  <c r="BN1513" i="21" s="1"/>
  <c r="AP47" i="21"/>
  <c r="M25" i="21" s="1"/>
  <c r="BP48" i="21"/>
  <c r="BP49" i="21" s="1"/>
  <c r="BP50" i="21" s="1"/>
  <c r="BP51" i="21" s="1"/>
  <c r="BP52" i="21" s="1"/>
  <c r="BP53" i="21" s="1"/>
  <c r="BP54" i="21" s="1"/>
  <c r="BP55" i="21" s="1"/>
  <c r="BP56" i="21" s="1"/>
  <c r="BP57" i="21" s="1"/>
  <c r="BP58" i="21" s="1"/>
  <c r="BP59" i="21" s="1"/>
  <c r="BP60" i="21" s="1"/>
  <c r="BP61" i="21" s="1"/>
  <c r="BP62" i="21" s="1"/>
  <c r="BP63" i="21" s="1"/>
  <c r="BP64" i="21" s="1"/>
  <c r="BP65" i="21" s="1"/>
  <c r="BP66" i="21" s="1"/>
  <c r="BP67" i="21" s="1"/>
  <c r="BP68" i="21" s="1"/>
  <c r="BP69" i="21" s="1"/>
  <c r="BP70" i="21" s="1"/>
  <c r="BP71" i="21" s="1"/>
  <c r="BP72" i="21" s="1"/>
  <c r="BP73" i="21" s="1"/>
  <c r="BP74" i="21" s="1"/>
  <c r="BP75" i="21" s="1"/>
  <c r="BP76" i="21" s="1"/>
  <c r="BP77" i="21" s="1"/>
  <c r="BP78" i="21" s="1"/>
  <c r="BP79" i="21" s="1"/>
  <c r="BP80" i="21" s="1"/>
  <c r="BP81" i="21" s="1"/>
  <c r="BP82" i="21" s="1"/>
  <c r="BP83" i="21" s="1"/>
  <c r="BP84" i="21" s="1"/>
  <c r="BP85" i="21" s="1"/>
  <c r="BP86" i="21" s="1"/>
  <c r="BP87" i="21" s="1"/>
  <c r="BP88" i="21" s="1"/>
  <c r="BP89" i="21" s="1"/>
  <c r="BP90" i="21" s="1"/>
  <c r="BP91" i="21" s="1"/>
  <c r="BP92" i="21" s="1"/>
  <c r="BP93" i="21" s="1"/>
  <c r="BP94" i="21" s="1"/>
  <c r="BP95" i="21" s="1"/>
  <c r="BP96" i="21" s="1"/>
  <c r="BP97" i="21" s="1"/>
  <c r="BP98" i="21" s="1"/>
  <c r="BP99" i="21" s="1"/>
  <c r="BP100" i="21" s="1"/>
  <c r="BP101" i="21" s="1"/>
  <c r="BP102" i="21" s="1"/>
  <c r="BP103" i="21" s="1"/>
  <c r="BP104" i="21" s="1"/>
  <c r="BP105" i="21" s="1"/>
  <c r="BP106" i="21" s="1"/>
  <c r="BP107" i="21" s="1"/>
  <c r="BP108" i="21" s="1"/>
  <c r="BP109" i="21" s="1"/>
  <c r="BP110" i="21" s="1"/>
  <c r="BP111" i="21" s="1"/>
  <c r="BP112" i="21" s="1"/>
  <c r="BP113" i="21" s="1"/>
  <c r="BP114" i="21" s="1"/>
  <c r="BP115" i="21" s="1"/>
  <c r="BP116" i="21" s="1"/>
  <c r="BP117" i="21" s="1"/>
  <c r="BP118" i="21" s="1"/>
  <c r="BP119" i="21" s="1"/>
  <c r="BP120" i="21" s="1"/>
  <c r="BP121" i="21" s="1"/>
  <c r="BP122" i="21" s="1"/>
  <c r="BP123" i="21" s="1"/>
  <c r="BP124" i="21" s="1"/>
  <c r="BP125" i="21" s="1"/>
  <c r="BP126" i="21" s="1"/>
  <c r="BP127" i="21" s="1"/>
  <c r="BP128" i="21" s="1"/>
  <c r="BP129" i="21" s="1"/>
  <c r="BP130" i="21" s="1"/>
  <c r="BP131" i="21" s="1"/>
  <c r="BP132" i="21" s="1"/>
  <c r="BP133" i="21" s="1"/>
  <c r="BP134" i="21" s="1"/>
  <c r="BP135" i="21" s="1"/>
  <c r="BP136" i="21" s="1"/>
  <c r="BP137" i="21" s="1"/>
  <c r="BP138" i="21" s="1"/>
  <c r="BP139" i="21" s="1"/>
  <c r="BP140" i="21" s="1"/>
  <c r="BP141" i="21" s="1"/>
  <c r="BP142" i="21" s="1"/>
  <c r="BP143" i="21" s="1"/>
  <c r="BP144" i="21" s="1"/>
  <c r="BP145" i="21" s="1"/>
  <c r="BP146" i="21" s="1"/>
  <c r="BP147" i="21" s="1"/>
  <c r="BP148" i="21" s="1"/>
  <c r="BP149" i="21" s="1"/>
  <c r="BP150" i="21" s="1"/>
  <c r="BP151" i="21" s="1"/>
  <c r="BP152" i="21" s="1"/>
  <c r="BP153" i="21" s="1"/>
  <c r="BP154" i="21" s="1"/>
  <c r="BP155" i="21" s="1"/>
  <c r="BP156" i="21" s="1"/>
  <c r="BP157" i="21" s="1"/>
  <c r="BP158" i="21" s="1"/>
  <c r="BP159" i="21" s="1"/>
  <c r="BP160" i="21" s="1"/>
  <c r="BP161" i="21" s="1"/>
  <c r="BP162" i="21" s="1"/>
  <c r="BP163" i="21" s="1"/>
  <c r="BP164" i="21" s="1"/>
  <c r="BP165" i="21" s="1"/>
  <c r="BP166" i="21" s="1"/>
  <c r="BP167" i="21" s="1"/>
  <c r="BP168" i="21" s="1"/>
  <c r="BP169" i="21" s="1"/>
  <c r="BP170" i="21" s="1"/>
  <c r="BP171" i="21" s="1"/>
  <c r="BP172" i="21" s="1"/>
  <c r="BP173" i="21" s="1"/>
  <c r="BP174" i="21" s="1"/>
  <c r="BP175" i="21" s="1"/>
  <c r="BP176" i="21" s="1"/>
  <c r="BP177" i="21" s="1"/>
  <c r="BP178" i="21" s="1"/>
  <c r="BP179" i="21" s="1"/>
  <c r="BP180" i="21" s="1"/>
  <c r="BP181" i="21" s="1"/>
  <c r="BP182" i="21" s="1"/>
  <c r="BP183" i="21" s="1"/>
  <c r="BP184" i="21" s="1"/>
  <c r="BP185" i="21" s="1"/>
  <c r="BP186" i="21" s="1"/>
  <c r="BP187" i="21" s="1"/>
  <c r="BP188" i="21" s="1"/>
  <c r="BP189" i="21" s="1"/>
  <c r="BP190" i="21" s="1"/>
  <c r="BP191" i="21" s="1"/>
  <c r="BP192" i="21" s="1"/>
  <c r="BP193" i="21" s="1"/>
  <c r="BP194" i="21" s="1"/>
  <c r="BP195" i="21" s="1"/>
  <c r="BP196" i="21" s="1"/>
  <c r="BP197" i="21" s="1"/>
  <c r="BP198" i="21" s="1"/>
  <c r="BP199" i="21" s="1"/>
  <c r="BP200" i="21" s="1"/>
  <c r="BP201" i="21" s="1"/>
  <c r="BP202" i="21" s="1"/>
  <c r="BP203" i="21" s="1"/>
  <c r="BP204" i="21" s="1"/>
  <c r="BP205" i="21" s="1"/>
  <c r="BP206" i="21" s="1"/>
  <c r="BP207" i="21" s="1"/>
  <c r="BP208" i="21" s="1"/>
  <c r="BP209" i="21" s="1"/>
  <c r="BP210" i="21" s="1"/>
  <c r="BP211" i="21" s="1"/>
  <c r="BP212" i="21" s="1"/>
  <c r="BP213" i="21" s="1"/>
  <c r="BP214" i="21" s="1"/>
  <c r="BP215" i="21" s="1"/>
  <c r="BP216" i="21" s="1"/>
  <c r="BP217" i="21" s="1"/>
  <c r="BP218" i="21" s="1"/>
  <c r="BP219" i="21" s="1"/>
  <c r="BP220" i="21" s="1"/>
  <c r="BP221" i="21" s="1"/>
  <c r="BP222" i="21" s="1"/>
  <c r="BP223" i="21" s="1"/>
  <c r="BP224" i="21" s="1"/>
  <c r="BP225" i="21" s="1"/>
  <c r="BP226" i="21" s="1"/>
  <c r="BP227" i="21" s="1"/>
  <c r="BP228" i="21" s="1"/>
  <c r="BP229" i="21" s="1"/>
  <c r="BP230" i="21" s="1"/>
  <c r="BP231" i="21" s="1"/>
  <c r="BP232" i="21" s="1"/>
  <c r="BP233" i="21" s="1"/>
  <c r="BP234" i="21" s="1"/>
  <c r="BP235" i="21" s="1"/>
  <c r="BP236" i="21" s="1"/>
  <c r="BP237" i="21" s="1"/>
  <c r="BP238" i="21" s="1"/>
  <c r="BP239" i="21" s="1"/>
  <c r="BP240" i="21" s="1"/>
  <c r="BP241" i="21" s="1"/>
  <c r="BP242" i="21" s="1"/>
  <c r="BP243" i="21" s="1"/>
  <c r="BP244" i="21" s="1"/>
  <c r="BP245" i="21" s="1"/>
  <c r="BP246" i="21" s="1"/>
  <c r="BP247" i="21" s="1"/>
  <c r="BP248" i="21" s="1"/>
  <c r="BP249" i="21" s="1"/>
  <c r="BP250" i="21" s="1"/>
  <c r="BP251" i="21" s="1"/>
  <c r="BP252" i="21" s="1"/>
  <c r="BP253" i="21" s="1"/>
  <c r="BP254" i="21" s="1"/>
  <c r="BP255" i="21" s="1"/>
  <c r="BP256" i="21" s="1"/>
  <c r="BP257" i="21" s="1"/>
  <c r="BP258" i="21" s="1"/>
  <c r="BP259" i="21" s="1"/>
  <c r="BP260" i="21" s="1"/>
  <c r="BP261" i="21" s="1"/>
  <c r="BP262" i="21" s="1"/>
  <c r="BP263" i="21" s="1"/>
  <c r="BP264" i="21" s="1"/>
  <c r="BP265" i="21" s="1"/>
  <c r="BP266" i="21" s="1"/>
  <c r="BP267" i="21" s="1"/>
  <c r="BP268" i="21" s="1"/>
  <c r="BP269" i="21" s="1"/>
  <c r="BP270" i="21" s="1"/>
  <c r="BP271" i="21" s="1"/>
  <c r="BP272" i="21" s="1"/>
  <c r="BP273" i="21" s="1"/>
  <c r="BP274" i="21" s="1"/>
  <c r="BP275" i="21" s="1"/>
  <c r="BP276" i="21" s="1"/>
  <c r="BP277" i="21" s="1"/>
  <c r="BP278" i="21" s="1"/>
  <c r="BP279" i="21" s="1"/>
  <c r="BP280" i="21" s="1"/>
  <c r="BP281" i="21" s="1"/>
  <c r="BP282" i="21" s="1"/>
  <c r="BP283" i="21" s="1"/>
  <c r="BP284" i="21" s="1"/>
  <c r="BP285" i="21" s="1"/>
  <c r="BP286" i="21" s="1"/>
  <c r="BP287" i="21" s="1"/>
  <c r="BP288" i="21" s="1"/>
  <c r="BP289" i="21" s="1"/>
  <c r="BP290" i="21" s="1"/>
  <c r="BP291" i="21" s="1"/>
  <c r="BP292" i="21" s="1"/>
  <c r="BP293" i="21" s="1"/>
  <c r="BP294" i="21" s="1"/>
  <c r="BP295" i="21" s="1"/>
  <c r="BP296" i="21" s="1"/>
  <c r="BP297" i="21" s="1"/>
  <c r="BP298" i="21" s="1"/>
  <c r="BP299" i="21" s="1"/>
  <c r="BP300" i="21" s="1"/>
  <c r="BP301" i="21" s="1"/>
  <c r="BP302" i="21" s="1"/>
  <c r="BP303" i="21" s="1"/>
  <c r="BP304" i="21" s="1"/>
  <c r="BP305" i="21" s="1"/>
  <c r="BP306" i="21" s="1"/>
  <c r="BP307" i="21" s="1"/>
  <c r="BP308" i="21" s="1"/>
  <c r="BP309" i="21" s="1"/>
  <c r="BP310" i="21" s="1"/>
  <c r="BP311" i="21" s="1"/>
  <c r="BP312" i="21" s="1"/>
  <c r="BP313" i="21" s="1"/>
  <c r="BP314" i="21" s="1"/>
  <c r="BP315" i="21" s="1"/>
  <c r="BP316" i="21" s="1"/>
  <c r="BP317" i="21" s="1"/>
  <c r="BP318" i="21" s="1"/>
  <c r="BP319" i="21" s="1"/>
  <c r="BP320" i="21" s="1"/>
  <c r="BP321" i="21" s="1"/>
  <c r="BP322" i="21" s="1"/>
  <c r="BP323" i="21" s="1"/>
  <c r="BP324" i="21" s="1"/>
  <c r="BP325" i="21" s="1"/>
  <c r="BP326" i="21" s="1"/>
  <c r="BP327" i="21" s="1"/>
  <c r="BP328" i="21" s="1"/>
  <c r="BP329" i="21" s="1"/>
  <c r="BP330" i="21" s="1"/>
  <c r="BP331" i="21" s="1"/>
  <c r="BP332" i="21" s="1"/>
  <c r="BP333" i="21" s="1"/>
  <c r="BP334" i="21" s="1"/>
  <c r="BP335" i="21" s="1"/>
  <c r="BP336" i="21" s="1"/>
  <c r="BP337" i="21" s="1"/>
  <c r="BP338" i="21" s="1"/>
  <c r="BP339" i="21" s="1"/>
  <c r="BP340" i="21" s="1"/>
  <c r="BP341" i="21" s="1"/>
  <c r="BP342" i="21" s="1"/>
  <c r="BP343" i="21" s="1"/>
  <c r="BP344" i="21" s="1"/>
  <c r="BP345" i="21" s="1"/>
  <c r="BP346" i="21" s="1"/>
  <c r="BP347" i="21" s="1"/>
  <c r="BP348" i="21" s="1"/>
  <c r="BP349" i="21" s="1"/>
  <c r="BP350" i="21" s="1"/>
  <c r="BP351" i="21" s="1"/>
  <c r="BP352" i="21" s="1"/>
  <c r="BP353" i="21" s="1"/>
  <c r="BP354" i="21" s="1"/>
  <c r="BP355" i="21" s="1"/>
  <c r="BP356" i="21" s="1"/>
  <c r="BP357" i="21" s="1"/>
  <c r="BP358" i="21" s="1"/>
  <c r="BP359" i="21" s="1"/>
  <c r="BP360" i="21" s="1"/>
  <c r="BP361" i="21" s="1"/>
  <c r="BP362" i="21" s="1"/>
  <c r="BP363" i="21" s="1"/>
  <c r="BP364" i="21" s="1"/>
  <c r="BP365" i="21" s="1"/>
  <c r="BP366" i="21" s="1"/>
  <c r="BP367" i="21" s="1"/>
  <c r="BP368" i="21" s="1"/>
  <c r="BP369" i="21" s="1"/>
  <c r="BP370" i="21" s="1"/>
  <c r="BP371" i="21" s="1"/>
  <c r="BP372" i="21" s="1"/>
  <c r="BP373" i="21" s="1"/>
  <c r="BP374" i="21" s="1"/>
  <c r="BP375" i="21" s="1"/>
  <c r="BP376" i="21" s="1"/>
  <c r="BP377" i="21" s="1"/>
  <c r="BP378" i="21" s="1"/>
  <c r="BP379" i="21" s="1"/>
  <c r="BP380" i="21" s="1"/>
  <c r="BP381" i="21" s="1"/>
  <c r="BP382" i="21" s="1"/>
  <c r="BP383" i="21" s="1"/>
  <c r="BP384" i="21" s="1"/>
  <c r="BP385" i="21" s="1"/>
  <c r="BP386" i="21" s="1"/>
  <c r="BP387" i="21" s="1"/>
  <c r="BP388" i="21" s="1"/>
  <c r="BP389" i="21" s="1"/>
  <c r="BP390" i="21" s="1"/>
  <c r="BP391" i="21" s="1"/>
  <c r="BP392" i="21" s="1"/>
  <c r="BP393" i="21" s="1"/>
  <c r="BP394" i="21" s="1"/>
  <c r="BP395" i="21" s="1"/>
  <c r="BP396" i="21" s="1"/>
  <c r="BP397" i="21" s="1"/>
  <c r="BP398" i="21" s="1"/>
  <c r="BP399" i="21" s="1"/>
  <c r="BP400" i="21" s="1"/>
  <c r="BP401" i="21" s="1"/>
  <c r="BP402" i="21" s="1"/>
  <c r="BP403" i="21" s="1"/>
  <c r="BP404" i="21" s="1"/>
  <c r="BP405" i="21" s="1"/>
  <c r="BP406" i="21" s="1"/>
  <c r="BP407" i="21" s="1"/>
  <c r="BP408" i="21" s="1"/>
  <c r="BP409" i="21" s="1"/>
  <c r="BP410" i="21" s="1"/>
  <c r="BP411" i="21" s="1"/>
  <c r="BP412" i="21" s="1"/>
  <c r="BP413" i="21" s="1"/>
  <c r="BP414" i="21" s="1"/>
  <c r="BP415" i="21" s="1"/>
  <c r="BP416" i="21" s="1"/>
  <c r="BP417" i="21" s="1"/>
  <c r="BP418" i="21" s="1"/>
  <c r="BP419" i="21" s="1"/>
  <c r="BP420" i="21" s="1"/>
  <c r="BP421" i="21" s="1"/>
  <c r="BP422" i="21" s="1"/>
  <c r="BP423" i="21" s="1"/>
  <c r="BP424" i="21" s="1"/>
  <c r="BP425" i="21" s="1"/>
  <c r="BP426" i="21" s="1"/>
  <c r="BP427" i="21" s="1"/>
  <c r="BP428" i="21" s="1"/>
  <c r="BP429" i="21" s="1"/>
  <c r="BP430" i="21" s="1"/>
  <c r="BP431" i="21" s="1"/>
  <c r="BP432" i="21" s="1"/>
  <c r="BP433" i="21" s="1"/>
  <c r="BP434" i="21" s="1"/>
  <c r="BP435" i="21" s="1"/>
  <c r="BP436" i="21" s="1"/>
  <c r="BP437" i="21" s="1"/>
  <c r="BP438" i="21" s="1"/>
  <c r="BP439" i="21" s="1"/>
  <c r="BP440" i="21" s="1"/>
  <c r="BP441" i="21" s="1"/>
  <c r="BP442" i="21" s="1"/>
  <c r="BP443" i="21" s="1"/>
  <c r="BP444" i="21" s="1"/>
  <c r="BP445" i="21" s="1"/>
  <c r="BP446" i="21" s="1"/>
  <c r="BP447" i="21" s="1"/>
  <c r="BP448" i="21" s="1"/>
  <c r="BP449" i="21" s="1"/>
  <c r="BP450" i="21" s="1"/>
  <c r="BP451" i="21" s="1"/>
  <c r="BP452" i="21" s="1"/>
  <c r="BP453" i="21" s="1"/>
  <c r="BP454" i="21" s="1"/>
  <c r="BP455" i="21" s="1"/>
  <c r="BP456" i="21" s="1"/>
  <c r="BP457" i="21" s="1"/>
  <c r="BP458" i="21" s="1"/>
  <c r="BP459" i="21" s="1"/>
  <c r="BP460" i="21" s="1"/>
  <c r="BP461" i="21" s="1"/>
  <c r="BP462" i="21" s="1"/>
  <c r="BP463" i="21" s="1"/>
  <c r="BP464" i="21" s="1"/>
  <c r="BP465" i="21" s="1"/>
  <c r="BP466" i="21" s="1"/>
  <c r="BP467" i="21" s="1"/>
  <c r="BP468" i="21" s="1"/>
  <c r="BP469" i="21" s="1"/>
  <c r="BP470" i="21" s="1"/>
  <c r="BP471" i="21" s="1"/>
  <c r="BP472" i="21" s="1"/>
  <c r="BP473" i="21" s="1"/>
  <c r="BP474" i="21" s="1"/>
  <c r="BP475" i="21" s="1"/>
  <c r="BP476" i="21" s="1"/>
  <c r="BP477" i="21" s="1"/>
  <c r="BP478" i="21" s="1"/>
  <c r="BP479" i="21" s="1"/>
  <c r="BP480" i="21" s="1"/>
  <c r="BP481" i="21" s="1"/>
  <c r="BP482" i="21" s="1"/>
  <c r="BP483" i="21" s="1"/>
  <c r="BP484" i="21" s="1"/>
  <c r="BP485" i="21" s="1"/>
  <c r="BP486" i="21" s="1"/>
  <c r="BP487" i="21" s="1"/>
  <c r="BP488" i="21" s="1"/>
  <c r="BP489" i="21" s="1"/>
  <c r="BP490" i="21" s="1"/>
  <c r="BP491" i="21" s="1"/>
  <c r="BP492" i="21" s="1"/>
  <c r="BP493" i="21" s="1"/>
  <c r="BP494" i="21" s="1"/>
  <c r="BP495" i="21" s="1"/>
  <c r="BP496" i="21" s="1"/>
  <c r="BP497" i="21" s="1"/>
  <c r="BP498" i="21" s="1"/>
  <c r="BP499" i="21" s="1"/>
  <c r="BP500" i="21" s="1"/>
  <c r="BP501" i="21" s="1"/>
  <c r="BP502" i="21" s="1"/>
  <c r="BP503" i="21" s="1"/>
  <c r="BP504" i="21" s="1"/>
  <c r="BP505" i="21" s="1"/>
  <c r="BP506" i="21" s="1"/>
  <c r="BP507" i="21" s="1"/>
  <c r="BP508" i="21" s="1"/>
  <c r="BP509" i="21" s="1"/>
  <c r="BP510" i="21" s="1"/>
  <c r="BP511" i="21" s="1"/>
  <c r="BP512" i="21" s="1"/>
  <c r="BP513" i="21" s="1"/>
  <c r="BP514" i="21" s="1"/>
  <c r="BP515" i="21" s="1"/>
  <c r="BP516" i="21" s="1"/>
  <c r="BP517" i="21" s="1"/>
  <c r="BP518" i="21" s="1"/>
  <c r="BP519" i="21" s="1"/>
  <c r="BP520" i="21" s="1"/>
  <c r="BP521" i="21" s="1"/>
  <c r="BP522" i="21" s="1"/>
  <c r="BP523" i="21" s="1"/>
  <c r="BP524" i="21" s="1"/>
  <c r="BP525" i="21" s="1"/>
  <c r="BP526" i="21" s="1"/>
  <c r="BP527" i="21" s="1"/>
  <c r="BP528" i="21" s="1"/>
  <c r="BP529" i="21" s="1"/>
  <c r="BP530" i="21" s="1"/>
  <c r="BP531" i="21" s="1"/>
  <c r="BP532" i="21" s="1"/>
  <c r="BP533" i="21" s="1"/>
  <c r="BP534" i="21" s="1"/>
  <c r="BP535" i="21" s="1"/>
  <c r="BP536" i="21" s="1"/>
  <c r="BP537" i="21" s="1"/>
  <c r="BP538" i="21" s="1"/>
  <c r="BP539" i="21" s="1"/>
  <c r="BP540" i="21" s="1"/>
  <c r="BP541" i="21" s="1"/>
  <c r="BP542" i="21" s="1"/>
  <c r="BP543" i="21" s="1"/>
  <c r="BP544" i="21" s="1"/>
  <c r="BP545" i="21" s="1"/>
  <c r="BP546" i="21" s="1"/>
  <c r="BP547" i="21" s="1"/>
  <c r="BP548" i="21" s="1"/>
  <c r="BP549" i="21" s="1"/>
  <c r="BP550" i="21" s="1"/>
  <c r="BP551" i="21" s="1"/>
  <c r="BP552" i="21" s="1"/>
  <c r="BP553" i="21" s="1"/>
  <c r="BP554" i="21" s="1"/>
  <c r="BP555" i="21" s="1"/>
  <c r="BP556" i="21" s="1"/>
  <c r="BP557" i="21" s="1"/>
  <c r="BP558" i="21" s="1"/>
  <c r="BP559" i="21" s="1"/>
  <c r="BP560" i="21" s="1"/>
  <c r="BP561" i="21" s="1"/>
  <c r="BP562" i="21" s="1"/>
  <c r="BP563" i="21" s="1"/>
  <c r="BP564" i="21" s="1"/>
  <c r="BP565" i="21" s="1"/>
  <c r="BP566" i="21" s="1"/>
  <c r="BP567" i="21" s="1"/>
  <c r="BP568" i="21" s="1"/>
  <c r="BP569" i="21" s="1"/>
  <c r="BP570" i="21" s="1"/>
  <c r="BP571" i="21" s="1"/>
  <c r="BP572" i="21" s="1"/>
  <c r="BP573" i="21" s="1"/>
  <c r="BP574" i="21" s="1"/>
  <c r="BP575" i="21" s="1"/>
  <c r="BP576" i="21" s="1"/>
  <c r="BP577" i="21" s="1"/>
  <c r="BP578" i="21" s="1"/>
  <c r="BP579" i="21" s="1"/>
  <c r="BP580" i="21" s="1"/>
  <c r="BP581" i="21" s="1"/>
  <c r="BP582" i="21" s="1"/>
  <c r="BP583" i="21" s="1"/>
  <c r="BP584" i="21" s="1"/>
  <c r="BP585" i="21" s="1"/>
  <c r="BP586" i="21" s="1"/>
  <c r="BP587" i="21" s="1"/>
  <c r="BP588" i="21" s="1"/>
  <c r="BP589" i="21" s="1"/>
  <c r="BP590" i="21" s="1"/>
  <c r="BP591" i="21" s="1"/>
  <c r="BP592" i="21" s="1"/>
  <c r="BP593" i="21" s="1"/>
  <c r="BP594" i="21" s="1"/>
  <c r="BP595" i="21" s="1"/>
  <c r="BP596" i="21" s="1"/>
  <c r="BP597" i="21" s="1"/>
  <c r="BP598" i="21" s="1"/>
  <c r="BP599" i="21" s="1"/>
  <c r="BP600" i="21" s="1"/>
  <c r="BP601" i="21" s="1"/>
  <c r="BP602" i="21" s="1"/>
  <c r="BP603" i="21" s="1"/>
  <c r="BP604" i="21" s="1"/>
  <c r="BP605" i="21" s="1"/>
  <c r="BP606" i="21" s="1"/>
  <c r="BP607" i="21" s="1"/>
  <c r="BP608" i="21" s="1"/>
  <c r="BP609" i="21" s="1"/>
  <c r="BP610" i="21" s="1"/>
  <c r="BP611" i="21" s="1"/>
  <c r="BP612" i="21" s="1"/>
  <c r="BP613" i="21" s="1"/>
  <c r="BP614" i="21" s="1"/>
  <c r="BP615" i="21" s="1"/>
  <c r="BP616" i="21" s="1"/>
  <c r="BP617" i="21" s="1"/>
  <c r="BP618" i="21" s="1"/>
  <c r="BP619" i="21" s="1"/>
  <c r="BP620" i="21" s="1"/>
  <c r="BP621" i="21" s="1"/>
  <c r="BP622" i="21" s="1"/>
  <c r="BP623" i="21" s="1"/>
  <c r="BP624" i="21" s="1"/>
  <c r="BP625" i="21" s="1"/>
  <c r="BP626" i="21" s="1"/>
  <c r="BP627" i="21" s="1"/>
  <c r="BP628" i="21" s="1"/>
  <c r="BP629" i="21" s="1"/>
  <c r="BP630" i="21" s="1"/>
  <c r="BP631" i="21" s="1"/>
  <c r="BP632" i="21" s="1"/>
  <c r="BP633" i="21" s="1"/>
  <c r="BP634" i="21" s="1"/>
  <c r="BP635" i="21" s="1"/>
  <c r="BP636" i="21" s="1"/>
  <c r="BP637" i="21" s="1"/>
  <c r="BP638" i="21" s="1"/>
  <c r="BP639" i="21" s="1"/>
  <c r="BP640" i="21" s="1"/>
  <c r="BP641" i="21" s="1"/>
  <c r="BP642" i="21" s="1"/>
  <c r="BP643" i="21" s="1"/>
  <c r="BP644" i="21" s="1"/>
  <c r="BP645" i="21" s="1"/>
  <c r="BP646" i="21" s="1"/>
  <c r="BP647" i="21" s="1"/>
  <c r="BP648" i="21" s="1"/>
  <c r="BP649" i="21" s="1"/>
  <c r="BP650" i="21" s="1"/>
  <c r="BP651" i="21" s="1"/>
  <c r="BP652" i="21" s="1"/>
  <c r="BP653" i="21" s="1"/>
  <c r="BP654" i="21" s="1"/>
  <c r="BP655" i="21" s="1"/>
  <c r="BP656" i="21" s="1"/>
  <c r="BP657" i="21" s="1"/>
  <c r="BP658" i="21" s="1"/>
  <c r="BP659" i="21" s="1"/>
  <c r="BP660" i="21" s="1"/>
  <c r="BP661" i="21" s="1"/>
  <c r="BP662" i="21" s="1"/>
  <c r="BP663" i="21" s="1"/>
  <c r="BP664" i="21" s="1"/>
  <c r="BP665" i="21" s="1"/>
  <c r="BP666" i="21" s="1"/>
  <c r="BP667" i="21" s="1"/>
  <c r="BP668" i="21" s="1"/>
  <c r="BP669" i="21" s="1"/>
  <c r="BP670" i="21" s="1"/>
  <c r="BP671" i="21" s="1"/>
  <c r="BP672" i="21" s="1"/>
  <c r="BP673" i="21" s="1"/>
  <c r="BP674" i="21" s="1"/>
  <c r="BP675" i="21" s="1"/>
  <c r="BP676" i="21" s="1"/>
  <c r="BP677" i="21" s="1"/>
  <c r="BP678" i="21" s="1"/>
  <c r="BP679" i="21" s="1"/>
  <c r="BP680" i="21" s="1"/>
  <c r="BP681" i="21" s="1"/>
  <c r="BP682" i="21" s="1"/>
  <c r="BP683" i="21" s="1"/>
  <c r="BP684" i="21" s="1"/>
  <c r="BP685" i="21" s="1"/>
  <c r="BP686" i="21" s="1"/>
  <c r="BP687" i="21" s="1"/>
  <c r="BP688" i="21" s="1"/>
  <c r="BP689" i="21" s="1"/>
  <c r="BP690" i="21" s="1"/>
  <c r="BP691" i="21" s="1"/>
  <c r="BP692" i="21" s="1"/>
  <c r="BP693" i="21" s="1"/>
  <c r="BP694" i="21" s="1"/>
  <c r="BP695" i="21" s="1"/>
  <c r="BP696" i="21" s="1"/>
  <c r="BP697" i="21" s="1"/>
  <c r="BP698" i="21" s="1"/>
  <c r="BP699" i="21" s="1"/>
  <c r="BP700" i="21" s="1"/>
  <c r="BP701" i="21" s="1"/>
  <c r="BP702" i="21" s="1"/>
  <c r="BP703" i="21" s="1"/>
  <c r="BP704" i="21" s="1"/>
  <c r="BP705" i="21" s="1"/>
  <c r="BP706" i="21" s="1"/>
  <c r="BP707" i="21" s="1"/>
  <c r="BP708" i="21" s="1"/>
  <c r="BP709" i="21" s="1"/>
  <c r="BP710" i="21" s="1"/>
  <c r="BP711" i="21" s="1"/>
  <c r="BP712" i="21" s="1"/>
  <c r="BP713" i="21" s="1"/>
  <c r="BP714" i="21" s="1"/>
  <c r="BP715" i="21" s="1"/>
  <c r="BP716" i="21" s="1"/>
  <c r="BP717" i="21" s="1"/>
  <c r="BP718" i="21" s="1"/>
  <c r="BP719" i="21" s="1"/>
  <c r="BP720" i="21" s="1"/>
  <c r="BP721" i="21" s="1"/>
  <c r="BP722" i="21" s="1"/>
  <c r="BP723" i="21" s="1"/>
  <c r="BP724" i="21" s="1"/>
  <c r="BP725" i="21" s="1"/>
  <c r="BP726" i="21" s="1"/>
  <c r="BP727" i="21" s="1"/>
  <c r="BP728" i="21" s="1"/>
  <c r="BP729" i="21" s="1"/>
  <c r="BP730" i="21" s="1"/>
  <c r="BP731" i="21" s="1"/>
  <c r="BP732" i="21" s="1"/>
  <c r="BP733" i="21" s="1"/>
  <c r="BP734" i="21" s="1"/>
  <c r="BP735" i="21" s="1"/>
  <c r="BP736" i="21" s="1"/>
  <c r="BP737" i="21" s="1"/>
  <c r="BP738" i="21" s="1"/>
  <c r="BP739" i="21" s="1"/>
  <c r="BP740" i="21" s="1"/>
  <c r="BP741" i="21" s="1"/>
  <c r="BP742" i="21" s="1"/>
  <c r="BP743" i="21" s="1"/>
  <c r="BP744" i="21" s="1"/>
  <c r="BP745" i="21" s="1"/>
  <c r="BP746" i="21" s="1"/>
  <c r="BP747" i="21" s="1"/>
  <c r="BP748" i="21" s="1"/>
  <c r="BP749" i="21" s="1"/>
  <c r="BP750" i="21" s="1"/>
  <c r="BP751" i="21" s="1"/>
  <c r="BP752" i="21" s="1"/>
  <c r="BP753" i="21" s="1"/>
  <c r="BP754" i="21" s="1"/>
  <c r="BP755" i="21" s="1"/>
  <c r="BP756" i="21" s="1"/>
  <c r="BP757" i="21" s="1"/>
  <c r="BP758" i="21" s="1"/>
  <c r="BP759" i="21" s="1"/>
  <c r="BP760" i="21" s="1"/>
  <c r="BP761" i="21" s="1"/>
  <c r="BP762" i="21" s="1"/>
  <c r="BP763" i="21" s="1"/>
  <c r="BP764" i="21" s="1"/>
  <c r="BP765" i="21" s="1"/>
  <c r="BP766" i="21" s="1"/>
  <c r="BP767" i="21" s="1"/>
  <c r="BP768" i="21" s="1"/>
  <c r="BP769" i="21" s="1"/>
  <c r="BP770" i="21" s="1"/>
  <c r="BP771" i="21" s="1"/>
  <c r="BP772" i="21" s="1"/>
  <c r="BP773" i="21" s="1"/>
  <c r="BP774" i="21" s="1"/>
  <c r="BP775" i="21" s="1"/>
  <c r="BP776" i="21" s="1"/>
  <c r="BP777" i="21" s="1"/>
  <c r="BP778" i="21" s="1"/>
  <c r="BP779" i="21" s="1"/>
  <c r="BP780" i="21" s="1"/>
  <c r="BP781" i="21" s="1"/>
  <c r="BP782" i="21" s="1"/>
  <c r="BP783" i="21" s="1"/>
  <c r="BP784" i="21" s="1"/>
  <c r="BP785" i="21" s="1"/>
  <c r="BP786" i="21" s="1"/>
  <c r="BP787" i="21" s="1"/>
  <c r="BP788" i="21" s="1"/>
  <c r="BP789" i="21" s="1"/>
  <c r="BP790" i="21" s="1"/>
  <c r="BP791" i="21" s="1"/>
  <c r="BP792" i="21" s="1"/>
  <c r="BP793" i="21" s="1"/>
  <c r="BP794" i="21" s="1"/>
  <c r="BP795" i="21" s="1"/>
  <c r="BP796" i="21" s="1"/>
  <c r="BP797" i="21" s="1"/>
  <c r="BP798" i="21" s="1"/>
  <c r="BP799" i="21" s="1"/>
  <c r="BP800" i="21" s="1"/>
  <c r="BP801" i="21" s="1"/>
  <c r="BP802" i="21" s="1"/>
  <c r="BP803" i="21" s="1"/>
  <c r="BP804" i="21" s="1"/>
  <c r="BP805" i="21" s="1"/>
  <c r="BP806" i="21" s="1"/>
  <c r="BP807" i="21" s="1"/>
  <c r="BP808" i="21" s="1"/>
  <c r="BP809" i="21" s="1"/>
  <c r="BP810" i="21" s="1"/>
  <c r="BP811" i="21" s="1"/>
  <c r="BP812" i="21" s="1"/>
  <c r="BP813" i="21" s="1"/>
  <c r="BP814" i="21" s="1"/>
  <c r="BP815" i="21" s="1"/>
  <c r="BP816" i="21" s="1"/>
  <c r="BP817" i="21" s="1"/>
  <c r="BP818" i="21" s="1"/>
  <c r="BP819" i="21" s="1"/>
  <c r="BP820" i="21" s="1"/>
  <c r="BP821" i="21" s="1"/>
  <c r="BP822" i="21" s="1"/>
  <c r="BP823" i="21" s="1"/>
  <c r="BP824" i="21" s="1"/>
  <c r="BP825" i="21" s="1"/>
  <c r="BP826" i="21" s="1"/>
  <c r="BP827" i="21" s="1"/>
  <c r="BP828" i="21" s="1"/>
  <c r="BP829" i="21" s="1"/>
  <c r="BP830" i="21" s="1"/>
  <c r="BP831" i="21" s="1"/>
  <c r="BP832" i="21" s="1"/>
  <c r="BP833" i="21" s="1"/>
  <c r="BP834" i="21" s="1"/>
  <c r="BP835" i="21" s="1"/>
  <c r="BP836" i="21" s="1"/>
  <c r="BP837" i="21" s="1"/>
  <c r="BP838" i="21" s="1"/>
  <c r="BP839" i="21" s="1"/>
  <c r="BP840" i="21" s="1"/>
  <c r="BP841" i="21" s="1"/>
  <c r="BP842" i="21" s="1"/>
  <c r="BP843" i="21" s="1"/>
  <c r="BP844" i="21" s="1"/>
  <c r="BP845" i="21" s="1"/>
  <c r="BP846" i="21" s="1"/>
  <c r="BP847" i="21" s="1"/>
  <c r="BP848" i="21" s="1"/>
  <c r="BP849" i="21" s="1"/>
  <c r="BP850" i="21" s="1"/>
  <c r="BP851" i="21" s="1"/>
  <c r="BP852" i="21" s="1"/>
  <c r="BP853" i="21" s="1"/>
  <c r="BP854" i="21" s="1"/>
  <c r="BP855" i="21" s="1"/>
  <c r="BP856" i="21" s="1"/>
  <c r="BP857" i="21" s="1"/>
  <c r="BP858" i="21" s="1"/>
  <c r="BP859" i="21" s="1"/>
  <c r="BP860" i="21" s="1"/>
  <c r="BP861" i="21" s="1"/>
  <c r="BP862" i="21" s="1"/>
  <c r="BP863" i="21" s="1"/>
  <c r="BP864" i="21" s="1"/>
  <c r="BP865" i="21" s="1"/>
  <c r="BP866" i="21" s="1"/>
  <c r="BP867" i="21" s="1"/>
  <c r="BP868" i="21" s="1"/>
  <c r="BP869" i="21" s="1"/>
  <c r="BP870" i="21" s="1"/>
  <c r="BP871" i="21" s="1"/>
  <c r="BP872" i="21" s="1"/>
  <c r="BP873" i="21" s="1"/>
  <c r="BP874" i="21" s="1"/>
  <c r="BP875" i="21" s="1"/>
  <c r="BP876" i="21" s="1"/>
  <c r="BP877" i="21" s="1"/>
  <c r="BP878" i="21" s="1"/>
  <c r="BP879" i="21" s="1"/>
  <c r="BP880" i="21" s="1"/>
  <c r="BP881" i="21" s="1"/>
  <c r="BP882" i="21" s="1"/>
  <c r="BP883" i="21" s="1"/>
  <c r="BP884" i="21" s="1"/>
  <c r="BP885" i="21" s="1"/>
  <c r="BP886" i="21" s="1"/>
  <c r="BP887" i="21" s="1"/>
  <c r="BP888" i="21" s="1"/>
  <c r="BP889" i="21" s="1"/>
  <c r="BP890" i="21" s="1"/>
  <c r="BP891" i="21" s="1"/>
  <c r="BP892" i="21" s="1"/>
  <c r="BP893" i="21" s="1"/>
  <c r="BP894" i="21" s="1"/>
  <c r="BP895" i="21" s="1"/>
  <c r="BP896" i="21" s="1"/>
  <c r="BP897" i="21" s="1"/>
  <c r="BP898" i="21" s="1"/>
  <c r="BP899" i="21" s="1"/>
  <c r="BP900" i="21" s="1"/>
  <c r="BP901" i="21" s="1"/>
  <c r="BP902" i="21" s="1"/>
  <c r="BP903" i="21" s="1"/>
  <c r="BP904" i="21" s="1"/>
  <c r="BP905" i="21" s="1"/>
  <c r="BP906" i="21" s="1"/>
  <c r="BP907" i="21" s="1"/>
  <c r="BP908" i="21" s="1"/>
  <c r="BP909" i="21" s="1"/>
  <c r="BP910" i="21" s="1"/>
  <c r="BP911" i="21" s="1"/>
  <c r="BP912" i="21" s="1"/>
  <c r="BP913" i="21" s="1"/>
  <c r="BP914" i="21" s="1"/>
  <c r="BP915" i="21" s="1"/>
  <c r="BP916" i="21" s="1"/>
  <c r="BP917" i="21" s="1"/>
  <c r="BP918" i="21" s="1"/>
  <c r="BP919" i="21" s="1"/>
  <c r="BP920" i="21" s="1"/>
  <c r="BP921" i="21" s="1"/>
  <c r="BP922" i="21" s="1"/>
  <c r="BP923" i="21" s="1"/>
  <c r="BP924" i="21" s="1"/>
  <c r="BP925" i="21" s="1"/>
  <c r="BP926" i="21" s="1"/>
  <c r="BP927" i="21" s="1"/>
  <c r="BP928" i="21" s="1"/>
  <c r="BP929" i="21" s="1"/>
  <c r="BP930" i="21" s="1"/>
  <c r="BP931" i="21" s="1"/>
  <c r="BP932" i="21" s="1"/>
  <c r="BP933" i="21" s="1"/>
  <c r="BP934" i="21" s="1"/>
  <c r="BP935" i="21" s="1"/>
  <c r="BP936" i="21" s="1"/>
  <c r="BP937" i="21" s="1"/>
  <c r="BP938" i="21" s="1"/>
  <c r="BP939" i="21" s="1"/>
  <c r="BP940" i="21" s="1"/>
  <c r="BP941" i="21" s="1"/>
  <c r="BP942" i="21" s="1"/>
  <c r="BP943" i="21" s="1"/>
  <c r="BP944" i="21" s="1"/>
  <c r="BP945" i="21" s="1"/>
  <c r="BP946" i="21" s="1"/>
  <c r="BP947" i="21" s="1"/>
  <c r="BP948" i="21" s="1"/>
  <c r="BP949" i="21" s="1"/>
  <c r="BP950" i="21" s="1"/>
  <c r="BP951" i="21" s="1"/>
  <c r="BP952" i="21" s="1"/>
  <c r="BP953" i="21" s="1"/>
  <c r="BP954" i="21" s="1"/>
  <c r="BP955" i="21" s="1"/>
  <c r="BP956" i="21" s="1"/>
  <c r="BP957" i="21" s="1"/>
  <c r="BP958" i="21" s="1"/>
  <c r="BP959" i="21" s="1"/>
  <c r="BP960" i="21" s="1"/>
  <c r="BP961" i="21" s="1"/>
  <c r="BP962" i="21" s="1"/>
  <c r="BP963" i="21" s="1"/>
  <c r="BP964" i="21" s="1"/>
  <c r="BP965" i="21" s="1"/>
  <c r="BP966" i="21" s="1"/>
  <c r="BP967" i="21" s="1"/>
  <c r="BP968" i="21" s="1"/>
  <c r="BP969" i="21" s="1"/>
  <c r="BP970" i="21" s="1"/>
  <c r="BP971" i="21" s="1"/>
  <c r="BP972" i="21" s="1"/>
  <c r="BP973" i="21" s="1"/>
  <c r="BP974" i="21" s="1"/>
  <c r="BP975" i="21" s="1"/>
  <c r="BP976" i="21" s="1"/>
  <c r="BP977" i="21" s="1"/>
  <c r="BP978" i="21" s="1"/>
  <c r="BP979" i="21" s="1"/>
  <c r="BP980" i="21" s="1"/>
  <c r="BP981" i="21" s="1"/>
  <c r="BP982" i="21" s="1"/>
  <c r="BP983" i="21" s="1"/>
  <c r="BP984" i="21" s="1"/>
  <c r="BP985" i="21" s="1"/>
  <c r="BP986" i="21" s="1"/>
  <c r="BP987" i="21" s="1"/>
  <c r="BP988" i="21" s="1"/>
  <c r="BP989" i="21" s="1"/>
  <c r="BP990" i="21" s="1"/>
  <c r="BP991" i="21" s="1"/>
  <c r="BP992" i="21" s="1"/>
  <c r="BP993" i="21" s="1"/>
  <c r="BP994" i="21" s="1"/>
  <c r="BP995" i="21" s="1"/>
  <c r="BP996" i="21" s="1"/>
  <c r="BP997" i="21" s="1"/>
  <c r="BP998" i="21" s="1"/>
  <c r="BP999" i="21" s="1"/>
  <c r="BP1000" i="21" s="1"/>
  <c r="BP1001" i="21" s="1"/>
  <c r="BP1002" i="21" s="1"/>
  <c r="BP1003" i="21" s="1"/>
  <c r="BP1004" i="21" s="1"/>
  <c r="BP1005" i="21" s="1"/>
  <c r="BP1006" i="21" s="1"/>
  <c r="BP1007" i="21" s="1"/>
  <c r="BP1008" i="21" s="1"/>
  <c r="BP1009" i="21" s="1"/>
  <c r="BP1010" i="21" s="1"/>
  <c r="BP1011" i="21" s="1"/>
  <c r="BP1012" i="21" s="1"/>
  <c r="BP1013" i="21" s="1"/>
  <c r="BP1014" i="21" s="1"/>
  <c r="BP1015" i="21" s="1"/>
  <c r="BP1016" i="21" s="1"/>
  <c r="BP1017" i="21" s="1"/>
  <c r="BP1018" i="21" s="1"/>
  <c r="BP1019" i="21" s="1"/>
  <c r="BP1020" i="21" s="1"/>
  <c r="BP1021" i="21" s="1"/>
  <c r="BP1022" i="21" s="1"/>
  <c r="BP1023" i="21" s="1"/>
  <c r="BP1024" i="21" s="1"/>
  <c r="BP1025" i="21" s="1"/>
  <c r="BP1026" i="21" s="1"/>
  <c r="BP1027" i="21" s="1"/>
  <c r="BP1028" i="21" s="1"/>
  <c r="BP1029" i="21" s="1"/>
  <c r="BP1030" i="21" s="1"/>
  <c r="BP1031" i="21" s="1"/>
  <c r="BP1032" i="21" s="1"/>
  <c r="BP1033" i="21" s="1"/>
  <c r="BP1034" i="21" s="1"/>
  <c r="BP1035" i="21" s="1"/>
  <c r="BP1036" i="21" s="1"/>
  <c r="BP1037" i="21" s="1"/>
  <c r="BP1038" i="21" s="1"/>
  <c r="BP1039" i="21" s="1"/>
  <c r="BP1040" i="21" s="1"/>
  <c r="BP1041" i="21" s="1"/>
  <c r="BP1042" i="21" s="1"/>
  <c r="BP1043" i="21" s="1"/>
  <c r="BP1044" i="21" s="1"/>
  <c r="BP1045" i="21" s="1"/>
  <c r="BP1046" i="21" s="1"/>
  <c r="BP1047" i="21" s="1"/>
  <c r="BP1048" i="21" s="1"/>
  <c r="BP1049" i="21" s="1"/>
  <c r="BP1050" i="21" s="1"/>
  <c r="BP1051" i="21" s="1"/>
  <c r="BP1052" i="21" s="1"/>
  <c r="BP1053" i="21" s="1"/>
  <c r="BP1054" i="21" s="1"/>
  <c r="BP1055" i="21" s="1"/>
  <c r="BP1056" i="21" s="1"/>
  <c r="BP1057" i="21" s="1"/>
  <c r="BP1058" i="21" s="1"/>
  <c r="BP1059" i="21" s="1"/>
  <c r="BP1060" i="21" s="1"/>
  <c r="BP1061" i="21" s="1"/>
  <c r="BP1062" i="21" s="1"/>
  <c r="BP1063" i="21" s="1"/>
  <c r="BP1064" i="21" s="1"/>
  <c r="BP1065" i="21" s="1"/>
  <c r="BP1066" i="21" s="1"/>
  <c r="BP1067" i="21" s="1"/>
  <c r="BP1068" i="21" s="1"/>
  <c r="BP1069" i="21" s="1"/>
  <c r="BP1070" i="21" s="1"/>
  <c r="BP1071" i="21" s="1"/>
  <c r="BP1072" i="21" s="1"/>
  <c r="BP1073" i="21" s="1"/>
  <c r="BP1074" i="21" s="1"/>
  <c r="BP1075" i="21" s="1"/>
  <c r="BP1076" i="21" s="1"/>
  <c r="BP1077" i="21" s="1"/>
  <c r="BP1078" i="21" s="1"/>
  <c r="BP1079" i="21" s="1"/>
  <c r="BP1080" i="21" s="1"/>
  <c r="BP1081" i="21" s="1"/>
  <c r="BP1082" i="21" s="1"/>
  <c r="BP1083" i="21" s="1"/>
  <c r="BP1084" i="21" s="1"/>
  <c r="BP1085" i="21" s="1"/>
  <c r="BP1086" i="21" s="1"/>
  <c r="BP1087" i="21" s="1"/>
  <c r="BP1088" i="21" s="1"/>
  <c r="BP1089" i="21" s="1"/>
  <c r="BP1090" i="21" s="1"/>
  <c r="BP1091" i="21" s="1"/>
  <c r="BP1092" i="21" s="1"/>
  <c r="BP1093" i="21" s="1"/>
  <c r="BP1094" i="21" s="1"/>
  <c r="BP1095" i="21" s="1"/>
  <c r="BP1096" i="21" s="1"/>
  <c r="BP1097" i="21" s="1"/>
  <c r="BP1098" i="21" s="1"/>
  <c r="BP1099" i="21" s="1"/>
  <c r="BP1100" i="21" s="1"/>
  <c r="BP1101" i="21" s="1"/>
  <c r="BP1102" i="21" s="1"/>
  <c r="BP1103" i="21" s="1"/>
  <c r="BP1104" i="21" s="1"/>
  <c r="BP1105" i="21" s="1"/>
  <c r="BP1106" i="21" s="1"/>
  <c r="BP1107" i="21" s="1"/>
  <c r="BP1108" i="21" s="1"/>
  <c r="BP1109" i="21" s="1"/>
  <c r="BP1110" i="21" s="1"/>
  <c r="BP1111" i="21" s="1"/>
  <c r="BP1112" i="21" s="1"/>
  <c r="BP1113" i="21" s="1"/>
  <c r="BP1114" i="21" s="1"/>
  <c r="BP1115" i="21" s="1"/>
  <c r="BP1116" i="21" s="1"/>
  <c r="BP1117" i="21" s="1"/>
  <c r="BP1118" i="21" s="1"/>
  <c r="BP1119" i="21" s="1"/>
  <c r="BP1120" i="21" s="1"/>
  <c r="BP1121" i="21" s="1"/>
  <c r="BP1122" i="21" s="1"/>
  <c r="BP1123" i="21" s="1"/>
  <c r="BP1124" i="21" s="1"/>
  <c r="BP1125" i="21" s="1"/>
  <c r="BP1126" i="21" s="1"/>
  <c r="BP1127" i="21" s="1"/>
  <c r="BP1128" i="21" s="1"/>
  <c r="BP1129" i="21" s="1"/>
  <c r="BP1130" i="21" s="1"/>
  <c r="BP1131" i="21" s="1"/>
  <c r="BP1132" i="21" s="1"/>
  <c r="BP1133" i="21" s="1"/>
  <c r="BP1134" i="21" s="1"/>
  <c r="BP1135" i="21" s="1"/>
  <c r="BP1136" i="21" s="1"/>
  <c r="BP1137" i="21" s="1"/>
  <c r="BP1138" i="21" s="1"/>
  <c r="BP1139" i="21" s="1"/>
  <c r="BP1140" i="21" s="1"/>
  <c r="BP1141" i="21" s="1"/>
  <c r="BP1142" i="21" s="1"/>
  <c r="BP1143" i="21" s="1"/>
  <c r="BP1144" i="21" s="1"/>
  <c r="BP1145" i="21" s="1"/>
  <c r="BP1146" i="21" s="1"/>
  <c r="BP1147" i="21" s="1"/>
  <c r="BP1148" i="21" s="1"/>
  <c r="BP1149" i="21" s="1"/>
  <c r="BP1150" i="21" s="1"/>
  <c r="BP1151" i="21" s="1"/>
  <c r="BP1152" i="21" s="1"/>
  <c r="BP1153" i="21" s="1"/>
  <c r="BP1154" i="21" s="1"/>
  <c r="BP1155" i="21" s="1"/>
  <c r="BP1156" i="21" s="1"/>
  <c r="BP1157" i="21" s="1"/>
  <c r="BP1158" i="21" s="1"/>
  <c r="BP1159" i="21" s="1"/>
  <c r="BP1160" i="21" s="1"/>
  <c r="BP1161" i="21" s="1"/>
  <c r="BP1162" i="21" s="1"/>
  <c r="BP1163" i="21" s="1"/>
  <c r="BP1164" i="21" s="1"/>
  <c r="BP1165" i="21" s="1"/>
  <c r="BP1166" i="21" s="1"/>
  <c r="BP1167" i="21" s="1"/>
  <c r="BP1168" i="21" s="1"/>
  <c r="BP1169" i="21" s="1"/>
  <c r="BP1170" i="21" s="1"/>
  <c r="BP1171" i="21" s="1"/>
  <c r="BP1172" i="21" s="1"/>
  <c r="BP1173" i="21" s="1"/>
  <c r="BP1174" i="21" s="1"/>
  <c r="BP1175" i="21" s="1"/>
  <c r="BP1176" i="21" s="1"/>
  <c r="BP1177" i="21" s="1"/>
  <c r="BP1178" i="21" s="1"/>
  <c r="BP1179" i="21" s="1"/>
  <c r="BP1180" i="21" s="1"/>
  <c r="BP1181" i="21" s="1"/>
  <c r="BP1182" i="21" s="1"/>
  <c r="BP1183" i="21" s="1"/>
  <c r="BP1184" i="21" s="1"/>
  <c r="BP1185" i="21" s="1"/>
  <c r="BP1186" i="21" s="1"/>
  <c r="BP1187" i="21" s="1"/>
  <c r="BP1188" i="21" s="1"/>
  <c r="BP1189" i="21" s="1"/>
  <c r="BP1190" i="21" s="1"/>
  <c r="BP1191" i="21" s="1"/>
  <c r="BP1192" i="21" s="1"/>
  <c r="BP1193" i="21" s="1"/>
  <c r="BP1194" i="21" s="1"/>
  <c r="BP1195" i="21" s="1"/>
  <c r="BP1196" i="21" s="1"/>
  <c r="BP1197" i="21" s="1"/>
  <c r="BP1198" i="21" s="1"/>
  <c r="BP1199" i="21" s="1"/>
  <c r="BP1200" i="21" s="1"/>
  <c r="BP1201" i="21" s="1"/>
  <c r="BP1202" i="21" s="1"/>
  <c r="BP1203" i="21" s="1"/>
  <c r="BP1204" i="21" s="1"/>
  <c r="BP1205" i="21" s="1"/>
  <c r="BP1206" i="21" s="1"/>
  <c r="BP1207" i="21" s="1"/>
  <c r="BP1208" i="21" s="1"/>
  <c r="BP1209" i="21" s="1"/>
  <c r="BP1210" i="21" s="1"/>
  <c r="BP1211" i="21" s="1"/>
  <c r="BP1212" i="21" s="1"/>
  <c r="BP1213" i="21" s="1"/>
  <c r="BP1214" i="21" s="1"/>
  <c r="BP1215" i="21" s="1"/>
  <c r="BP1216" i="21" s="1"/>
  <c r="BP1217" i="21" s="1"/>
  <c r="BP1218" i="21" s="1"/>
  <c r="BP1219" i="21" s="1"/>
  <c r="BP1220" i="21" s="1"/>
  <c r="BP1221" i="21" s="1"/>
  <c r="BP1222" i="21" s="1"/>
  <c r="BP1223" i="21" s="1"/>
  <c r="BP1224" i="21" s="1"/>
  <c r="BP1225" i="21" s="1"/>
  <c r="BP1226" i="21" s="1"/>
  <c r="BP1227" i="21" s="1"/>
  <c r="BP1228" i="21" s="1"/>
  <c r="BP1229" i="21" s="1"/>
  <c r="BP1230" i="21" s="1"/>
  <c r="BP1231" i="21" s="1"/>
  <c r="BP1232" i="21" s="1"/>
  <c r="BP1233" i="21" s="1"/>
  <c r="BP1234" i="21" s="1"/>
  <c r="BP1235" i="21" s="1"/>
  <c r="BP1236" i="21" s="1"/>
  <c r="BP1237" i="21" s="1"/>
  <c r="BP1238" i="21" s="1"/>
  <c r="BP1239" i="21" s="1"/>
  <c r="BP1240" i="21" s="1"/>
  <c r="BP1241" i="21" s="1"/>
  <c r="BP1242" i="21" s="1"/>
  <c r="BP1243" i="21" s="1"/>
  <c r="BP1244" i="21" s="1"/>
  <c r="BP1245" i="21" s="1"/>
  <c r="BP1246" i="21" s="1"/>
  <c r="BP1247" i="21" s="1"/>
  <c r="BP1248" i="21" s="1"/>
  <c r="BP1249" i="21" s="1"/>
  <c r="BP1250" i="21" s="1"/>
  <c r="BP1251" i="21" s="1"/>
  <c r="BP1252" i="21" s="1"/>
  <c r="BP1253" i="21" s="1"/>
  <c r="BP1254" i="21" s="1"/>
  <c r="BP1255" i="21" s="1"/>
  <c r="BP1256" i="21" s="1"/>
  <c r="BP1257" i="21" s="1"/>
  <c r="BP1258" i="21" s="1"/>
  <c r="BP1259" i="21" s="1"/>
  <c r="BP1260" i="21" s="1"/>
  <c r="BP1261" i="21" s="1"/>
  <c r="BP1262" i="21" s="1"/>
  <c r="BP1263" i="21" s="1"/>
  <c r="BP1264" i="21" s="1"/>
  <c r="BP1265" i="21" s="1"/>
  <c r="BP1266" i="21" s="1"/>
  <c r="BP1267" i="21" s="1"/>
  <c r="BP1268" i="21" s="1"/>
  <c r="BP1269" i="21" s="1"/>
  <c r="BP1270" i="21" s="1"/>
  <c r="BP1271" i="21" s="1"/>
  <c r="BP1272" i="21" s="1"/>
  <c r="BP1273" i="21" s="1"/>
  <c r="BP1274" i="21" s="1"/>
  <c r="BP1275" i="21" s="1"/>
  <c r="BP1276" i="21" s="1"/>
  <c r="BP1277" i="21" s="1"/>
  <c r="BP1278" i="21" s="1"/>
  <c r="BP1279" i="21" s="1"/>
  <c r="BP1280" i="21" s="1"/>
  <c r="BP1281" i="21" s="1"/>
  <c r="BP1282" i="21" s="1"/>
  <c r="BP1283" i="21" s="1"/>
  <c r="BP1284" i="21" s="1"/>
  <c r="BP1285" i="21" s="1"/>
  <c r="BP1286" i="21" s="1"/>
  <c r="BP1287" i="21" s="1"/>
  <c r="BP1288" i="21" s="1"/>
  <c r="BP1289" i="21" s="1"/>
  <c r="BP1290" i="21" s="1"/>
  <c r="BP1291" i="21" s="1"/>
  <c r="BP1292" i="21" s="1"/>
  <c r="BP1293" i="21" s="1"/>
  <c r="BP1294" i="21" s="1"/>
  <c r="BP1295" i="21" s="1"/>
  <c r="BP1296" i="21" s="1"/>
  <c r="BP1297" i="21" s="1"/>
  <c r="BP1298" i="21" s="1"/>
  <c r="BP1299" i="21" s="1"/>
  <c r="BP1300" i="21" s="1"/>
  <c r="BP1301" i="21" s="1"/>
  <c r="BP1302" i="21" s="1"/>
  <c r="BP1303" i="21" s="1"/>
  <c r="BP1304" i="21" s="1"/>
  <c r="BP1305" i="21" s="1"/>
  <c r="BP1306" i="21" s="1"/>
  <c r="BP1307" i="21" s="1"/>
  <c r="BP1308" i="21" s="1"/>
  <c r="BP1309" i="21" s="1"/>
  <c r="BP1310" i="21" s="1"/>
  <c r="BP1311" i="21" s="1"/>
  <c r="BP1312" i="21" s="1"/>
  <c r="BP1313" i="21" s="1"/>
  <c r="BP1314" i="21" s="1"/>
  <c r="BP1315" i="21" s="1"/>
  <c r="BP1316" i="21" s="1"/>
  <c r="BP1317" i="21" s="1"/>
  <c r="BP1318" i="21" s="1"/>
  <c r="BP1319" i="21" s="1"/>
  <c r="BP1320" i="21" s="1"/>
  <c r="BP1321" i="21" s="1"/>
  <c r="BP1322" i="21" s="1"/>
  <c r="BP1323" i="21" s="1"/>
  <c r="BP1324" i="21" s="1"/>
  <c r="BP1325" i="21" s="1"/>
  <c r="BP1326" i="21" s="1"/>
  <c r="BP1327" i="21" s="1"/>
  <c r="BP1328" i="21" s="1"/>
  <c r="BP1329" i="21" s="1"/>
  <c r="BP1330" i="21" s="1"/>
  <c r="BP1331" i="21" s="1"/>
  <c r="BP1332" i="21" s="1"/>
  <c r="BP1333" i="21" s="1"/>
  <c r="BP1334" i="21" s="1"/>
  <c r="BP1335" i="21" s="1"/>
  <c r="BP1336" i="21" s="1"/>
  <c r="BP1337" i="21" s="1"/>
  <c r="BP1338" i="21" s="1"/>
  <c r="BP1339" i="21" s="1"/>
  <c r="BP1340" i="21" s="1"/>
  <c r="BP1341" i="21" s="1"/>
  <c r="BP1342" i="21" s="1"/>
  <c r="BP1343" i="21" s="1"/>
  <c r="BP1344" i="21" s="1"/>
  <c r="BP1345" i="21" s="1"/>
  <c r="BP1346" i="21" s="1"/>
  <c r="BP1347" i="21" s="1"/>
  <c r="BP1348" i="21" s="1"/>
  <c r="BP1349" i="21" s="1"/>
  <c r="BP1350" i="21" s="1"/>
  <c r="BP1351" i="21" s="1"/>
  <c r="BP1352" i="21" s="1"/>
  <c r="BP1353" i="21" s="1"/>
  <c r="BP1354" i="21" s="1"/>
  <c r="BP1355" i="21" s="1"/>
  <c r="BP1356" i="21" s="1"/>
  <c r="BP1357" i="21" s="1"/>
  <c r="BP1358" i="21" s="1"/>
  <c r="BP1359" i="21" s="1"/>
  <c r="BP1360" i="21" s="1"/>
  <c r="BP1361" i="21" s="1"/>
  <c r="BP1362" i="21" s="1"/>
  <c r="BP1363" i="21" s="1"/>
  <c r="BP1364" i="21" s="1"/>
  <c r="BP1365" i="21" s="1"/>
  <c r="BP1366" i="21" s="1"/>
  <c r="BP1367" i="21" s="1"/>
  <c r="BP1368" i="21" s="1"/>
  <c r="BP1369" i="21" s="1"/>
  <c r="BP1370" i="21" s="1"/>
  <c r="BP1371" i="21" s="1"/>
  <c r="BP1372" i="21" s="1"/>
  <c r="BP1373" i="21" s="1"/>
  <c r="BP1374" i="21" s="1"/>
  <c r="BP1375" i="21" s="1"/>
  <c r="BP1376" i="21" s="1"/>
  <c r="BP1377" i="21" s="1"/>
  <c r="BP1378" i="21" s="1"/>
  <c r="BP1379" i="21" s="1"/>
  <c r="BP1380" i="21" s="1"/>
  <c r="BP1381" i="21" s="1"/>
  <c r="BP1382" i="21" s="1"/>
  <c r="BP1383" i="21" s="1"/>
  <c r="BP1384" i="21" s="1"/>
  <c r="BP1385" i="21" s="1"/>
  <c r="BP1386" i="21" s="1"/>
  <c r="BP1387" i="21" s="1"/>
  <c r="BP1388" i="21" s="1"/>
  <c r="BP1389" i="21" s="1"/>
  <c r="BP1390" i="21" s="1"/>
  <c r="BP1391" i="21" s="1"/>
  <c r="BP1392" i="21" s="1"/>
  <c r="BP1393" i="21" s="1"/>
  <c r="BP1394" i="21" s="1"/>
  <c r="BP1395" i="21" s="1"/>
  <c r="BP1396" i="21" s="1"/>
  <c r="BP1397" i="21" s="1"/>
  <c r="BP1398" i="21" s="1"/>
  <c r="BP1399" i="21" s="1"/>
  <c r="BP1400" i="21" s="1"/>
  <c r="BP1401" i="21" s="1"/>
  <c r="BP1402" i="21" s="1"/>
  <c r="BP1403" i="21" s="1"/>
  <c r="BP1404" i="21" s="1"/>
  <c r="BP1405" i="21" s="1"/>
  <c r="BP1406" i="21" s="1"/>
  <c r="BP1407" i="21" s="1"/>
  <c r="BP1408" i="21" s="1"/>
  <c r="BP1409" i="21" s="1"/>
  <c r="BP1410" i="21" s="1"/>
  <c r="BP1411" i="21" s="1"/>
  <c r="BP1412" i="21" s="1"/>
  <c r="BP1413" i="21" s="1"/>
  <c r="BP1414" i="21" s="1"/>
  <c r="BP1415" i="21" s="1"/>
  <c r="BP1416" i="21" s="1"/>
  <c r="BP1417" i="21" s="1"/>
  <c r="BP1418" i="21" s="1"/>
  <c r="BP1419" i="21" s="1"/>
  <c r="BP1420" i="21" s="1"/>
  <c r="BP1421" i="21" s="1"/>
  <c r="BP1422" i="21" s="1"/>
  <c r="BP1423" i="21" s="1"/>
  <c r="BP1424" i="21" s="1"/>
  <c r="BP1425" i="21" s="1"/>
  <c r="BP1426" i="21" s="1"/>
  <c r="BP1427" i="21" s="1"/>
  <c r="BP1428" i="21" s="1"/>
  <c r="BP1429" i="21" s="1"/>
  <c r="BP1430" i="21" s="1"/>
  <c r="BP1431" i="21" s="1"/>
  <c r="BP1432" i="21" s="1"/>
  <c r="BP1433" i="21" s="1"/>
  <c r="BP1434" i="21" s="1"/>
  <c r="BP1435" i="21" s="1"/>
  <c r="BP1436" i="21" s="1"/>
  <c r="BP1437" i="21" s="1"/>
  <c r="BP1438" i="21" s="1"/>
  <c r="BP1439" i="21" s="1"/>
  <c r="BP1440" i="21" s="1"/>
  <c r="BP1441" i="21" s="1"/>
  <c r="BP1442" i="21" s="1"/>
  <c r="BP1443" i="21" s="1"/>
  <c r="BP1444" i="21" s="1"/>
  <c r="BP1445" i="21" s="1"/>
  <c r="BP1446" i="21" s="1"/>
  <c r="BP1447" i="21" s="1"/>
  <c r="BP1448" i="21" s="1"/>
  <c r="BP1449" i="21" s="1"/>
  <c r="BP1450" i="21" s="1"/>
  <c r="BP1451" i="21" s="1"/>
  <c r="BP1452" i="21" s="1"/>
  <c r="BP1453" i="21" s="1"/>
  <c r="BP1454" i="21" s="1"/>
  <c r="BP1455" i="21" s="1"/>
  <c r="BP1456" i="21" s="1"/>
  <c r="BP1457" i="21" s="1"/>
  <c r="BP1458" i="21" s="1"/>
  <c r="BP1459" i="21" s="1"/>
  <c r="BP1460" i="21" s="1"/>
  <c r="BP1461" i="21" s="1"/>
  <c r="BP1462" i="21" s="1"/>
  <c r="BP1463" i="21" s="1"/>
  <c r="BP1464" i="21" s="1"/>
  <c r="BP1465" i="21" s="1"/>
  <c r="BP1466" i="21" s="1"/>
  <c r="BP1467" i="21" s="1"/>
  <c r="BP1468" i="21" s="1"/>
  <c r="BP1469" i="21" s="1"/>
  <c r="BP1470" i="21" s="1"/>
  <c r="BP1471" i="21" s="1"/>
  <c r="BP1472" i="21" s="1"/>
  <c r="BP1473" i="21" s="1"/>
  <c r="BP1474" i="21" s="1"/>
  <c r="BP1475" i="21" s="1"/>
  <c r="BP1476" i="21" s="1"/>
  <c r="BP1477" i="21" s="1"/>
  <c r="BP1478" i="21" s="1"/>
  <c r="BP1479" i="21" s="1"/>
  <c r="BP1480" i="21" s="1"/>
  <c r="BP1481" i="21" s="1"/>
  <c r="BP1482" i="21" s="1"/>
  <c r="BP1483" i="21" s="1"/>
  <c r="BP1484" i="21" s="1"/>
  <c r="BP1485" i="21" s="1"/>
  <c r="BP1486" i="21" s="1"/>
  <c r="BP1487" i="21" s="1"/>
  <c r="BP1488" i="21" s="1"/>
  <c r="BP1489" i="21" s="1"/>
  <c r="BP1490" i="21" s="1"/>
  <c r="BP1491" i="21" s="1"/>
  <c r="BP1492" i="21" s="1"/>
  <c r="BP1493" i="21" s="1"/>
  <c r="BP1494" i="21" s="1"/>
  <c r="BP1495" i="21" s="1"/>
  <c r="BP1496" i="21" s="1"/>
  <c r="BP1497" i="21" s="1"/>
  <c r="BP1498" i="21" s="1"/>
  <c r="BP1499" i="21" s="1"/>
  <c r="BP1500" i="21" s="1"/>
  <c r="BP1501" i="21" s="1"/>
  <c r="BP1502" i="21" s="1"/>
  <c r="BP1503" i="21" s="1"/>
  <c r="BP1504" i="21" s="1"/>
  <c r="BP1505" i="21" s="1"/>
  <c r="BP1506" i="21" s="1"/>
  <c r="BP1507" i="21" s="1"/>
  <c r="BP1508" i="21" s="1"/>
  <c r="BP1509" i="21" s="1"/>
  <c r="BP1510" i="21" s="1"/>
  <c r="BP1511" i="21" s="1"/>
  <c r="BP1512" i="21" s="1"/>
  <c r="BP1513" i="21" s="1"/>
  <c r="AU47" i="21"/>
  <c r="R25" i="21" s="1"/>
  <c r="BH48" i="21"/>
  <c r="BH49" i="21" s="1"/>
  <c r="BH50" i="21" s="1"/>
  <c r="BH51" i="21" s="1"/>
  <c r="BH52" i="21" s="1"/>
  <c r="BH53" i="21" s="1"/>
  <c r="BH54" i="21" s="1"/>
  <c r="BH55" i="21" s="1"/>
  <c r="BH56" i="21" s="1"/>
  <c r="BH57" i="21" s="1"/>
  <c r="BH58" i="21" s="1"/>
  <c r="BH59" i="21" s="1"/>
  <c r="BH60" i="21" s="1"/>
  <c r="BH61" i="21" s="1"/>
  <c r="BH62" i="21" s="1"/>
  <c r="BH63" i="21" s="1"/>
  <c r="BH64" i="21" s="1"/>
  <c r="BH65" i="21" s="1"/>
  <c r="BH66" i="21" s="1"/>
  <c r="BH67" i="21" s="1"/>
  <c r="BH68" i="21" s="1"/>
  <c r="BH69" i="21" s="1"/>
  <c r="BH70" i="21" s="1"/>
  <c r="BH71" i="21" s="1"/>
  <c r="BH72" i="21" s="1"/>
  <c r="BH73" i="21" s="1"/>
  <c r="BH74" i="21" s="1"/>
  <c r="BH75" i="21" s="1"/>
  <c r="BH76" i="21" s="1"/>
  <c r="BH77" i="21" s="1"/>
  <c r="BH78" i="21" s="1"/>
  <c r="BH79" i="21" s="1"/>
  <c r="BH80" i="21" s="1"/>
  <c r="BH81" i="21" s="1"/>
  <c r="BH82" i="21" s="1"/>
  <c r="BH83" i="21" s="1"/>
  <c r="BH84" i="21" s="1"/>
  <c r="BH85" i="21" s="1"/>
  <c r="BH86" i="21" s="1"/>
  <c r="BH87" i="21" s="1"/>
  <c r="BH88" i="21" s="1"/>
  <c r="BH89" i="21" s="1"/>
  <c r="BH90" i="21" s="1"/>
  <c r="BH91" i="21" s="1"/>
  <c r="BH92" i="21" s="1"/>
  <c r="BH93" i="21" s="1"/>
  <c r="BH94" i="21" s="1"/>
  <c r="BH95" i="21" s="1"/>
  <c r="BH96" i="21" s="1"/>
  <c r="BH97" i="21" s="1"/>
  <c r="BH98" i="21" s="1"/>
  <c r="BH99" i="21" s="1"/>
  <c r="BH100" i="21" s="1"/>
  <c r="BH101" i="21" s="1"/>
  <c r="BH102" i="21" s="1"/>
  <c r="BH103" i="21" s="1"/>
  <c r="BH104" i="21" s="1"/>
  <c r="BH105" i="21" s="1"/>
  <c r="BH106" i="21" s="1"/>
  <c r="BH107" i="21" s="1"/>
  <c r="BH108" i="21" s="1"/>
  <c r="BH109" i="21" s="1"/>
  <c r="BH110" i="21" s="1"/>
  <c r="BH111" i="21" s="1"/>
  <c r="BH112" i="21" s="1"/>
  <c r="BH113" i="21" s="1"/>
  <c r="BH114" i="21" s="1"/>
  <c r="BH115" i="21" s="1"/>
  <c r="BH116" i="21" s="1"/>
  <c r="BH117" i="21" s="1"/>
  <c r="BH118" i="21" s="1"/>
  <c r="BH119" i="21" s="1"/>
  <c r="BH120" i="21" s="1"/>
  <c r="BH121" i="21" s="1"/>
  <c r="BH122" i="21" s="1"/>
  <c r="BH123" i="21" s="1"/>
  <c r="BH124" i="21" s="1"/>
  <c r="BH125" i="21" s="1"/>
  <c r="BH126" i="21" s="1"/>
  <c r="BH127" i="21" s="1"/>
  <c r="BH128" i="21" s="1"/>
  <c r="BH129" i="21" s="1"/>
  <c r="BH130" i="21" s="1"/>
  <c r="BH131" i="21" s="1"/>
  <c r="BH132" i="21" s="1"/>
  <c r="BH133" i="21" s="1"/>
  <c r="BH134" i="21" s="1"/>
  <c r="BH135" i="21" s="1"/>
  <c r="BH136" i="21" s="1"/>
  <c r="BH137" i="21" s="1"/>
  <c r="BH138" i="21" s="1"/>
  <c r="BH139" i="21" s="1"/>
  <c r="BH140" i="21" s="1"/>
  <c r="BH141" i="21" s="1"/>
  <c r="BH142" i="21" s="1"/>
  <c r="BH143" i="21" s="1"/>
  <c r="BH144" i="21" s="1"/>
  <c r="BH145" i="21" s="1"/>
  <c r="BH146" i="21" s="1"/>
  <c r="BH147" i="21" s="1"/>
  <c r="BH148" i="21" s="1"/>
  <c r="BH149" i="21" s="1"/>
  <c r="BH150" i="21" s="1"/>
  <c r="BH151" i="21" s="1"/>
  <c r="BH152" i="21" s="1"/>
  <c r="BH153" i="21" s="1"/>
  <c r="BH154" i="21" s="1"/>
  <c r="BH155" i="21" s="1"/>
  <c r="BH156" i="21" s="1"/>
  <c r="BH157" i="21" s="1"/>
  <c r="BH158" i="21" s="1"/>
  <c r="BH159" i="21" s="1"/>
  <c r="BH160" i="21" s="1"/>
  <c r="BH161" i="21" s="1"/>
  <c r="BH162" i="21" s="1"/>
  <c r="BH163" i="21" s="1"/>
  <c r="BH164" i="21" s="1"/>
  <c r="BH165" i="21" s="1"/>
  <c r="BH166" i="21" s="1"/>
  <c r="BH167" i="21" s="1"/>
  <c r="BH168" i="21" s="1"/>
  <c r="BH169" i="21" s="1"/>
  <c r="BH170" i="21" s="1"/>
  <c r="BH171" i="21" s="1"/>
  <c r="BH172" i="21" s="1"/>
  <c r="BH173" i="21" s="1"/>
  <c r="BH174" i="21" s="1"/>
  <c r="BH175" i="21" s="1"/>
  <c r="BH176" i="21" s="1"/>
  <c r="BH177" i="21" s="1"/>
  <c r="BH178" i="21" s="1"/>
  <c r="BH179" i="21" s="1"/>
  <c r="BH180" i="21" s="1"/>
  <c r="BH181" i="21" s="1"/>
  <c r="BH182" i="21" s="1"/>
  <c r="BH183" i="21" s="1"/>
  <c r="BH184" i="21" s="1"/>
  <c r="BH185" i="21" s="1"/>
  <c r="BH186" i="21" s="1"/>
  <c r="BH187" i="21" s="1"/>
  <c r="BH188" i="21" s="1"/>
  <c r="BH189" i="21" s="1"/>
  <c r="BH190" i="21" s="1"/>
  <c r="BH191" i="21" s="1"/>
  <c r="BH192" i="21" s="1"/>
  <c r="BH193" i="21" s="1"/>
  <c r="BH194" i="21" s="1"/>
  <c r="BH195" i="21" s="1"/>
  <c r="BH196" i="21" s="1"/>
  <c r="BH197" i="21" s="1"/>
  <c r="BH198" i="21" s="1"/>
  <c r="BH199" i="21" s="1"/>
  <c r="BH200" i="21" s="1"/>
  <c r="BH201" i="21" s="1"/>
  <c r="BH202" i="21" s="1"/>
  <c r="BH203" i="21" s="1"/>
  <c r="BH204" i="21" s="1"/>
  <c r="BH205" i="21" s="1"/>
  <c r="BH206" i="21" s="1"/>
  <c r="BH207" i="21" s="1"/>
  <c r="BH208" i="21" s="1"/>
  <c r="BH209" i="21" s="1"/>
  <c r="BH210" i="21" s="1"/>
  <c r="BH211" i="21" s="1"/>
  <c r="BH212" i="21" s="1"/>
  <c r="BH213" i="21" s="1"/>
  <c r="BH214" i="21" s="1"/>
  <c r="BH215" i="21" s="1"/>
  <c r="BH216" i="21" s="1"/>
  <c r="BH217" i="21" s="1"/>
  <c r="BH218" i="21" s="1"/>
  <c r="BH219" i="21" s="1"/>
  <c r="BH220" i="21" s="1"/>
  <c r="BH221" i="21" s="1"/>
  <c r="BH222" i="21" s="1"/>
  <c r="BH223" i="21" s="1"/>
  <c r="BH224" i="21" s="1"/>
  <c r="BH225" i="21" s="1"/>
  <c r="BH226" i="21" s="1"/>
  <c r="BH227" i="21" s="1"/>
  <c r="BH228" i="21" s="1"/>
  <c r="BH229" i="21" s="1"/>
  <c r="BH230" i="21" s="1"/>
  <c r="BH231" i="21" s="1"/>
  <c r="BH232" i="21" s="1"/>
  <c r="BH233" i="21" s="1"/>
  <c r="BH234" i="21" s="1"/>
  <c r="BH235" i="21" s="1"/>
  <c r="BH236" i="21" s="1"/>
  <c r="BH237" i="21" s="1"/>
  <c r="BH238" i="21" s="1"/>
  <c r="BH239" i="21" s="1"/>
  <c r="BH240" i="21" s="1"/>
  <c r="BH241" i="21" s="1"/>
  <c r="BH242" i="21" s="1"/>
  <c r="BH243" i="21" s="1"/>
  <c r="BH244" i="21" s="1"/>
  <c r="BH245" i="21" s="1"/>
  <c r="BH246" i="21" s="1"/>
  <c r="BH247" i="21" s="1"/>
  <c r="BH248" i="21" s="1"/>
  <c r="BH249" i="21" s="1"/>
  <c r="BH250" i="21" s="1"/>
  <c r="BH251" i="21" s="1"/>
  <c r="BH252" i="21" s="1"/>
  <c r="BH253" i="21" s="1"/>
  <c r="BH254" i="21" s="1"/>
  <c r="BH255" i="21" s="1"/>
  <c r="BH256" i="21" s="1"/>
  <c r="BH257" i="21" s="1"/>
  <c r="BH258" i="21" s="1"/>
  <c r="BH259" i="21" s="1"/>
  <c r="BH260" i="21" s="1"/>
  <c r="BH261" i="21" s="1"/>
  <c r="BH262" i="21" s="1"/>
  <c r="BH263" i="21" s="1"/>
  <c r="BH264" i="21" s="1"/>
  <c r="BH265" i="21" s="1"/>
  <c r="BH266" i="21" s="1"/>
  <c r="BH267" i="21" s="1"/>
  <c r="BH268" i="21" s="1"/>
  <c r="BH269" i="21" s="1"/>
  <c r="BH270" i="21" s="1"/>
  <c r="BH271" i="21" s="1"/>
  <c r="BH272" i="21" s="1"/>
  <c r="BH273" i="21" s="1"/>
  <c r="BH274" i="21" s="1"/>
  <c r="BH275" i="21" s="1"/>
  <c r="BH276" i="21" s="1"/>
  <c r="BH277" i="21" s="1"/>
  <c r="BH278" i="21" s="1"/>
  <c r="BH279" i="21" s="1"/>
  <c r="BH280" i="21" s="1"/>
  <c r="BH281" i="21" s="1"/>
  <c r="BH282" i="21" s="1"/>
  <c r="BH283" i="21" s="1"/>
  <c r="BH284" i="21" s="1"/>
  <c r="BH285" i="21" s="1"/>
  <c r="BH286" i="21" s="1"/>
  <c r="BH287" i="21" s="1"/>
  <c r="BH288" i="21" s="1"/>
  <c r="BH289" i="21" s="1"/>
  <c r="BH290" i="21" s="1"/>
  <c r="BH291" i="21" s="1"/>
  <c r="BH292" i="21" s="1"/>
  <c r="BH293" i="21" s="1"/>
  <c r="BH294" i="21" s="1"/>
  <c r="BH295" i="21" s="1"/>
  <c r="BH296" i="21" s="1"/>
  <c r="BH297" i="21" s="1"/>
  <c r="BH298" i="21" s="1"/>
  <c r="BH299" i="21" s="1"/>
  <c r="BH300" i="21" s="1"/>
  <c r="BH301" i="21" s="1"/>
  <c r="BH302" i="21" s="1"/>
  <c r="BH303" i="21" s="1"/>
  <c r="BH304" i="21" s="1"/>
  <c r="BH305" i="21" s="1"/>
  <c r="BH306" i="21" s="1"/>
  <c r="BH307" i="21" s="1"/>
  <c r="BH308" i="21" s="1"/>
  <c r="BH309" i="21" s="1"/>
  <c r="BH310" i="21" s="1"/>
  <c r="BH311" i="21" s="1"/>
  <c r="BH312" i="21" s="1"/>
  <c r="BH313" i="21" s="1"/>
  <c r="BH314" i="21" s="1"/>
  <c r="BH315" i="21" s="1"/>
  <c r="BH316" i="21" s="1"/>
  <c r="BH317" i="21" s="1"/>
  <c r="BH318" i="21" s="1"/>
  <c r="BH319" i="21" s="1"/>
  <c r="BH320" i="21" s="1"/>
  <c r="BH321" i="21" s="1"/>
  <c r="BH322" i="21" s="1"/>
  <c r="BH323" i="21" s="1"/>
  <c r="BH324" i="21" s="1"/>
  <c r="BH325" i="21" s="1"/>
  <c r="BH326" i="21" s="1"/>
  <c r="BH327" i="21" s="1"/>
  <c r="BH328" i="21" s="1"/>
  <c r="BH329" i="21" s="1"/>
  <c r="BH330" i="21" s="1"/>
  <c r="BH331" i="21" s="1"/>
  <c r="BH332" i="21" s="1"/>
  <c r="BH333" i="21" s="1"/>
  <c r="BH334" i="21" s="1"/>
  <c r="BH335" i="21" s="1"/>
  <c r="BH336" i="21" s="1"/>
  <c r="BH337" i="21" s="1"/>
  <c r="BH338" i="21" s="1"/>
  <c r="BH339" i="21" s="1"/>
  <c r="BH340" i="21" s="1"/>
  <c r="BH341" i="21" s="1"/>
  <c r="BH342" i="21" s="1"/>
  <c r="BH343" i="21" s="1"/>
  <c r="BH344" i="21" s="1"/>
  <c r="BH345" i="21" s="1"/>
  <c r="BH346" i="21" s="1"/>
  <c r="BH347" i="21" s="1"/>
  <c r="BH348" i="21" s="1"/>
  <c r="BH349" i="21" s="1"/>
  <c r="BH350" i="21" s="1"/>
  <c r="BH351" i="21" s="1"/>
  <c r="BH352" i="21" s="1"/>
  <c r="BH353" i="21" s="1"/>
  <c r="BH354" i="21" s="1"/>
  <c r="BH355" i="21" s="1"/>
  <c r="BH356" i="21" s="1"/>
  <c r="BH357" i="21" s="1"/>
  <c r="BH358" i="21" s="1"/>
  <c r="BH359" i="21" s="1"/>
  <c r="BH360" i="21" s="1"/>
  <c r="BH361" i="21" s="1"/>
  <c r="BH362" i="21" s="1"/>
  <c r="BH363" i="21" s="1"/>
  <c r="BH364" i="21" s="1"/>
  <c r="BH365" i="21" s="1"/>
  <c r="BH366" i="21" s="1"/>
  <c r="BH367" i="21" s="1"/>
  <c r="BH368" i="21" s="1"/>
  <c r="BH369" i="21" s="1"/>
  <c r="BH370" i="21" s="1"/>
  <c r="BH371" i="21" s="1"/>
  <c r="BH372" i="21" s="1"/>
  <c r="BH373" i="21" s="1"/>
  <c r="BH374" i="21" s="1"/>
  <c r="BH375" i="21" s="1"/>
  <c r="BH376" i="21" s="1"/>
  <c r="BH377" i="21" s="1"/>
  <c r="BH378" i="21" s="1"/>
  <c r="BH379" i="21" s="1"/>
  <c r="BH380" i="21" s="1"/>
  <c r="BH381" i="21" s="1"/>
  <c r="BH382" i="21" s="1"/>
  <c r="BH383" i="21" s="1"/>
  <c r="BH384" i="21" s="1"/>
  <c r="BH385" i="21" s="1"/>
  <c r="BH386" i="21" s="1"/>
  <c r="BH387" i="21" s="1"/>
  <c r="BH388" i="21" s="1"/>
  <c r="BH389" i="21" s="1"/>
  <c r="BH390" i="21" s="1"/>
  <c r="BH391" i="21" s="1"/>
  <c r="BH392" i="21" s="1"/>
  <c r="BH393" i="21" s="1"/>
  <c r="BH394" i="21" s="1"/>
  <c r="BH395" i="21" s="1"/>
  <c r="BH396" i="21" s="1"/>
  <c r="BH397" i="21" s="1"/>
  <c r="BH398" i="21" s="1"/>
  <c r="BH399" i="21" s="1"/>
  <c r="BH400" i="21" s="1"/>
  <c r="BH401" i="21" s="1"/>
  <c r="BH402" i="21" s="1"/>
  <c r="BH403" i="21" s="1"/>
  <c r="BH404" i="21" s="1"/>
  <c r="BH405" i="21" s="1"/>
  <c r="BH406" i="21" s="1"/>
  <c r="BH407" i="21" s="1"/>
  <c r="BH408" i="21" s="1"/>
  <c r="BH409" i="21" s="1"/>
  <c r="BH410" i="21" s="1"/>
  <c r="BH411" i="21" s="1"/>
  <c r="BH412" i="21" s="1"/>
  <c r="BH413" i="21" s="1"/>
  <c r="BH414" i="21" s="1"/>
  <c r="BH415" i="21" s="1"/>
  <c r="BH416" i="21" s="1"/>
  <c r="BH417" i="21" s="1"/>
  <c r="BH418" i="21" s="1"/>
  <c r="BH419" i="21" s="1"/>
  <c r="BH420" i="21" s="1"/>
  <c r="BH421" i="21" s="1"/>
  <c r="BH422" i="21" s="1"/>
  <c r="BH423" i="21" s="1"/>
  <c r="BH424" i="21" s="1"/>
  <c r="BH425" i="21" s="1"/>
  <c r="BH426" i="21" s="1"/>
  <c r="BH427" i="21" s="1"/>
  <c r="BH428" i="21" s="1"/>
  <c r="BH429" i="21" s="1"/>
  <c r="BH430" i="21" s="1"/>
  <c r="BH431" i="21" s="1"/>
  <c r="BH432" i="21" s="1"/>
  <c r="BH433" i="21" s="1"/>
  <c r="BH434" i="21" s="1"/>
  <c r="BH435" i="21" s="1"/>
  <c r="BH436" i="21" s="1"/>
  <c r="BH437" i="21" s="1"/>
  <c r="BH438" i="21" s="1"/>
  <c r="BH439" i="21" s="1"/>
  <c r="BH440" i="21" s="1"/>
  <c r="BH441" i="21" s="1"/>
  <c r="BH442" i="21" s="1"/>
  <c r="BH443" i="21" s="1"/>
  <c r="BH444" i="21" s="1"/>
  <c r="BH445" i="21" s="1"/>
  <c r="BH446" i="21" s="1"/>
  <c r="BH447" i="21" s="1"/>
  <c r="BH448" i="21" s="1"/>
  <c r="BH449" i="21" s="1"/>
  <c r="BH450" i="21" s="1"/>
  <c r="BH451" i="21" s="1"/>
  <c r="BH452" i="21" s="1"/>
  <c r="BH453" i="21" s="1"/>
  <c r="BH454" i="21" s="1"/>
  <c r="BH455" i="21" s="1"/>
  <c r="BH456" i="21" s="1"/>
  <c r="BH457" i="21" s="1"/>
  <c r="BH458" i="21" s="1"/>
  <c r="BH459" i="21" s="1"/>
  <c r="BH460" i="21" s="1"/>
  <c r="BH461" i="21" s="1"/>
  <c r="BH462" i="21" s="1"/>
  <c r="BH463" i="21" s="1"/>
  <c r="BH464" i="21" s="1"/>
  <c r="BH465" i="21" s="1"/>
  <c r="BH466" i="21" s="1"/>
  <c r="BH467" i="21" s="1"/>
  <c r="BH468" i="21" s="1"/>
  <c r="BH469" i="21" s="1"/>
  <c r="BH470" i="21" s="1"/>
  <c r="BH471" i="21" s="1"/>
  <c r="BH472" i="21" s="1"/>
  <c r="BH473" i="21" s="1"/>
  <c r="BH474" i="21" s="1"/>
  <c r="BH475" i="21" s="1"/>
  <c r="BH476" i="21" s="1"/>
  <c r="BH477" i="21" s="1"/>
  <c r="BH478" i="21" s="1"/>
  <c r="BH479" i="21" s="1"/>
  <c r="BH480" i="21" s="1"/>
  <c r="BH481" i="21" s="1"/>
  <c r="BH482" i="21" s="1"/>
  <c r="BH483" i="21" s="1"/>
  <c r="BH484" i="21" s="1"/>
  <c r="BH485" i="21" s="1"/>
  <c r="BH486" i="21" s="1"/>
  <c r="BH487" i="21" s="1"/>
  <c r="BH488" i="21" s="1"/>
  <c r="BH489" i="21" s="1"/>
  <c r="BH490" i="21" s="1"/>
  <c r="BH491" i="21" s="1"/>
  <c r="BH492" i="21" s="1"/>
  <c r="BH493" i="21" s="1"/>
  <c r="BH494" i="21" s="1"/>
  <c r="BH495" i="21" s="1"/>
  <c r="BH496" i="21" s="1"/>
  <c r="BH497" i="21" s="1"/>
  <c r="BH498" i="21" s="1"/>
  <c r="BH499" i="21" s="1"/>
  <c r="BH500" i="21" s="1"/>
  <c r="BH501" i="21" s="1"/>
  <c r="BH502" i="21" s="1"/>
  <c r="BH503" i="21" s="1"/>
  <c r="BH504" i="21" s="1"/>
  <c r="BH505" i="21" s="1"/>
  <c r="BH506" i="21" s="1"/>
  <c r="BH507" i="21" s="1"/>
  <c r="BH508" i="21" s="1"/>
  <c r="BH509" i="21" s="1"/>
  <c r="BH510" i="21" s="1"/>
  <c r="BH511" i="21" s="1"/>
  <c r="BH512" i="21" s="1"/>
  <c r="BH513" i="21" s="1"/>
  <c r="BH514" i="21" s="1"/>
  <c r="BH515" i="21" s="1"/>
  <c r="BH516" i="21" s="1"/>
  <c r="BH517" i="21" s="1"/>
  <c r="BH518" i="21" s="1"/>
  <c r="BH519" i="21" s="1"/>
  <c r="BH520" i="21" s="1"/>
  <c r="BH521" i="21" s="1"/>
  <c r="BH522" i="21" s="1"/>
  <c r="BH523" i="21" s="1"/>
  <c r="BH524" i="21" s="1"/>
  <c r="BH525" i="21" s="1"/>
  <c r="BH526" i="21" s="1"/>
  <c r="BH527" i="21" s="1"/>
  <c r="BH528" i="21" s="1"/>
  <c r="BH529" i="21" s="1"/>
  <c r="BH530" i="21" s="1"/>
  <c r="BH531" i="21" s="1"/>
  <c r="BH532" i="21" s="1"/>
  <c r="BH533" i="21" s="1"/>
  <c r="BH534" i="21" s="1"/>
  <c r="BH535" i="21" s="1"/>
  <c r="BH536" i="21" s="1"/>
  <c r="BH537" i="21" s="1"/>
  <c r="BH538" i="21" s="1"/>
  <c r="BH539" i="21" s="1"/>
  <c r="BH540" i="21" s="1"/>
  <c r="BH541" i="21" s="1"/>
  <c r="BH542" i="21" s="1"/>
  <c r="BH543" i="21" s="1"/>
  <c r="BH544" i="21" s="1"/>
  <c r="BH545" i="21" s="1"/>
  <c r="BH546" i="21" s="1"/>
  <c r="BH547" i="21" s="1"/>
  <c r="BH548" i="21" s="1"/>
  <c r="BH549" i="21" s="1"/>
  <c r="BH550" i="21" s="1"/>
  <c r="BH551" i="21" s="1"/>
  <c r="BH552" i="21" s="1"/>
  <c r="BH553" i="21" s="1"/>
  <c r="BH554" i="21" s="1"/>
  <c r="BH555" i="21" s="1"/>
  <c r="BH556" i="21" s="1"/>
  <c r="BH557" i="21" s="1"/>
  <c r="BH558" i="21" s="1"/>
  <c r="BH559" i="21" s="1"/>
  <c r="BH560" i="21" s="1"/>
  <c r="BH561" i="21" s="1"/>
  <c r="BH562" i="21" s="1"/>
  <c r="BH563" i="21" s="1"/>
  <c r="BH564" i="21" s="1"/>
  <c r="BH565" i="21" s="1"/>
  <c r="BH566" i="21" s="1"/>
  <c r="BH567" i="21" s="1"/>
  <c r="BH568" i="21" s="1"/>
  <c r="BH569" i="21" s="1"/>
  <c r="BH570" i="21" s="1"/>
  <c r="BH571" i="21" s="1"/>
  <c r="BH572" i="21" s="1"/>
  <c r="BH573" i="21" s="1"/>
  <c r="BH574" i="21" s="1"/>
  <c r="BH575" i="21" s="1"/>
  <c r="BH576" i="21" s="1"/>
  <c r="BH577" i="21" s="1"/>
  <c r="BH578" i="21" s="1"/>
  <c r="BH579" i="21" s="1"/>
  <c r="BH580" i="21" s="1"/>
  <c r="BH581" i="21" s="1"/>
  <c r="BH582" i="21" s="1"/>
  <c r="BH583" i="21" s="1"/>
  <c r="BH584" i="21" s="1"/>
  <c r="BH585" i="21" s="1"/>
  <c r="BH586" i="21" s="1"/>
  <c r="BH587" i="21" s="1"/>
  <c r="BH588" i="21" s="1"/>
  <c r="BH589" i="21" s="1"/>
  <c r="BH590" i="21" s="1"/>
  <c r="BH591" i="21" s="1"/>
  <c r="BH592" i="21" s="1"/>
  <c r="BH593" i="21" s="1"/>
  <c r="BH594" i="21" s="1"/>
  <c r="BH595" i="21" s="1"/>
  <c r="BH596" i="21" s="1"/>
  <c r="BH597" i="21" s="1"/>
  <c r="BH598" i="21" s="1"/>
  <c r="BH599" i="21" s="1"/>
  <c r="BH600" i="21" s="1"/>
  <c r="BH601" i="21" s="1"/>
  <c r="BH602" i="21" s="1"/>
  <c r="BH603" i="21" s="1"/>
  <c r="BH604" i="21" s="1"/>
  <c r="BH605" i="21" s="1"/>
  <c r="BH606" i="21" s="1"/>
  <c r="BH607" i="21" s="1"/>
  <c r="BH608" i="21" s="1"/>
  <c r="BH609" i="21" s="1"/>
  <c r="BH610" i="21" s="1"/>
  <c r="BH611" i="21" s="1"/>
  <c r="BH612" i="21" s="1"/>
  <c r="BH613" i="21" s="1"/>
  <c r="BH614" i="21" s="1"/>
  <c r="BH615" i="21" s="1"/>
  <c r="BH616" i="21" s="1"/>
  <c r="BH617" i="21" s="1"/>
  <c r="BH618" i="21" s="1"/>
  <c r="BH619" i="21" s="1"/>
  <c r="BH620" i="21" s="1"/>
  <c r="BH621" i="21" s="1"/>
  <c r="BH622" i="21" s="1"/>
  <c r="BH623" i="21" s="1"/>
  <c r="BH624" i="21" s="1"/>
  <c r="BH625" i="21" s="1"/>
  <c r="BH626" i="21" s="1"/>
  <c r="BH627" i="21" s="1"/>
  <c r="BH628" i="21" s="1"/>
  <c r="BH629" i="21" s="1"/>
  <c r="BH630" i="21" s="1"/>
  <c r="BH631" i="21" s="1"/>
  <c r="BH632" i="21" s="1"/>
  <c r="BH633" i="21" s="1"/>
  <c r="BH634" i="21" s="1"/>
  <c r="BH635" i="21" s="1"/>
  <c r="BH636" i="21" s="1"/>
  <c r="BH637" i="21" s="1"/>
  <c r="BH638" i="21" s="1"/>
  <c r="BH639" i="21" s="1"/>
  <c r="BH640" i="21" s="1"/>
  <c r="BH641" i="21" s="1"/>
  <c r="BH642" i="21" s="1"/>
  <c r="BH643" i="21" s="1"/>
  <c r="BH644" i="21" s="1"/>
  <c r="BH645" i="21" s="1"/>
  <c r="BH646" i="21" s="1"/>
  <c r="BH647" i="21" s="1"/>
  <c r="BH648" i="21" s="1"/>
  <c r="BH649" i="21" s="1"/>
  <c r="BH650" i="21" s="1"/>
  <c r="BH651" i="21" s="1"/>
  <c r="BH652" i="21" s="1"/>
  <c r="BH653" i="21" s="1"/>
  <c r="BH654" i="21" s="1"/>
  <c r="BH655" i="21" s="1"/>
  <c r="BH656" i="21" s="1"/>
  <c r="BH657" i="21" s="1"/>
  <c r="BH658" i="21" s="1"/>
  <c r="BH659" i="21" s="1"/>
  <c r="BH660" i="21" s="1"/>
  <c r="BH661" i="21" s="1"/>
  <c r="BH662" i="21" s="1"/>
  <c r="BH663" i="21" s="1"/>
  <c r="BH664" i="21" s="1"/>
  <c r="BH665" i="21" s="1"/>
  <c r="BH666" i="21" s="1"/>
  <c r="BH667" i="21" s="1"/>
  <c r="BH668" i="21" s="1"/>
  <c r="BH669" i="21" s="1"/>
  <c r="BH670" i="21" s="1"/>
  <c r="BH671" i="21" s="1"/>
  <c r="BH672" i="21" s="1"/>
  <c r="BH673" i="21" s="1"/>
  <c r="BH674" i="21" s="1"/>
  <c r="BH675" i="21" s="1"/>
  <c r="BH676" i="21" s="1"/>
  <c r="BH677" i="21" s="1"/>
  <c r="BH678" i="21" s="1"/>
  <c r="BH679" i="21" s="1"/>
  <c r="BH680" i="21" s="1"/>
  <c r="BH681" i="21" s="1"/>
  <c r="BH682" i="21" s="1"/>
  <c r="BH683" i="21" s="1"/>
  <c r="BH684" i="21" s="1"/>
  <c r="BH685" i="21" s="1"/>
  <c r="BH686" i="21" s="1"/>
  <c r="BH687" i="21" s="1"/>
  <c r="BH688" i="21" s="1"/>
  <c r="BH689" i="21" s="1"/>
  <c r="BH690" i="21" s="1"/>
  <c r="BH691" i="21" s="1"/>
  <c r="BH692" i="21" s="1"/>
  <c r="BH693" i="21" s="1"/>
  <c r="BH694" i="21" s="1"/>
  <c r="BH695" i="21" s="1"/>
  <c r="BH696" i="21" s="1"/>
  <c r="BH697" i="21" s="1"/>
  <c r="BH698" i="21" s="1"/>
  <c r="BH699" i="21" s="1"/>
  <c r="BH700" i="21" s="1"/>
  <c r="BH701" i="21" s="1"/>
  <c r="BH702" i="21" s="1"/>
  <c r="BH703" i="21" s="1"/>
  <c r="BH704" i="21" s="1"/>
  <c r="BH705" i="21" s="1"/>
  <c r="BH706" i="21" s="1"/>
  <c r="BH707" i="21" s="1"/>
  <c r="BH708" i="21" s="1"/>
  <c r="BH709" i="21" s="1"/>
  <c r="BH710" i="21" s="1"/>
  <c r="BH711" i="21" s="1"/>
  <c r="BH712" i="21" s="1"/>
  <c r="BH713" i="21" s="1"/>
  <c r="BH714" i="21" s="1"/>
  <c r="BH715" i="21" s="1"/>
  <c r="BH716" i="21" s="1"/>
  <c r="BH717" i="21" s="1"/>
  <c r="BH718" i="21" s="1"/>
  <c r="BH719" i="21" s="1"/>
  <c r="BH720" i="21" s="1"/>
  <c r="BH721" i="21" s="1"/>
  <c r="BH722" i="21" s="1"/>
  <c r="BH723" i="21" s="1"/>
  <c r="BH724" i="21" s="1"/>
  <c r="BH725" i="21" s="1"/>
  <c r="BH726" i="21" s="1"/>
  <c r="BH727" i="21" s="1"/>
  <c r="BH728" i="21" s="1"/>
  <c r="BH729" i="21" s="1"/>
  <c r="BH730" i="21" s="1"/>
  <c r="BH731" i="21" s="1"/>
  <c r="BH732" i="21" s="1"/>
  <c r="BH733" i="21" s="1"/>
  <c r="BH734" i="21" s="1"/>
  <c r="BH735" i="21" s="1"/>
  <c r="BH736" i="21" s="1"/>
  <c r="BH737" i="21" s="1"/>
  <c r="BH738" i="21" s="1"/>
  <c r="BH739" i="21" s="1"/>
  <c r="BH740" i="21" s="1"/>
  <c r="BH741" i="21" s="1"/>
  <c r="BH742" i="21" s="1"/>
  <c r="BH743" i="21" s="1"/>
  <c r="BH744" i="21" s="1"/>
  <c r="BH745" i="21" s="1"/>
  <c r="BH746" i="21" s="1"/>
  <c r="BH747" i="21" s="1"/>
  <c r="BH748" i="21" s="1"/>
  <c r="BH749" i="21" s="1"/>
  <c r="BH750" i="21" s="1"/>
  <c r="BH751" i="21" s="1"/>
  <c r="BH752" i="21" s="1"/>
  <c r="BH753" i="21" s="1"/>
  <c r="BH754" i="21" s="1"/>
  <c r="BH755" i="21" s="1"/>
  <c r="BH756" i="21" s="1"/>
  <c r="BH757" i="21" s="1"/>
  <c r="BH758" i="21" s="1"/>
  <c r="BH759" i="21" s="1"/>
  <c r="BH760" i="21" s="1"/>
  <c r="BH761" i="21" s="1"/>
  <c r="BH762" i="21" s="1"/>
  <c r="BH763" i="21" s="1"/>
  <c r="BH764" i="21" s="1"/>
  <c r="BH765" i="21" s="1"/>
  <c r="BH766" i="21" s="1"/>
  <c r="BH767" i="21" s="1"/>
  <c r="BH768" i="21" s="1"/>
  <c r="BH769" i="21" s="1"/>
  <c r="BH770" i="21" s="1"/>
  <c r="BH771" i="21" s="1"/>
  <c r="BH772" i="21" s="1"/>
  <c r="BH773" i="21" s="1"/>
  <c r="BH774" i="21" s="1"/>
  <c r="BH775" i="21" s="1"/>
  <c r="BH776" i="21" s="1"/>
  <c r="BH777" i="21" s="1"/>
  <c r="BH778" i="21" s="1"/>
  <c r="BH779" i="21" s="1"/>
  <c r="BH780" i="21" s="1"/>
  <c r="BH781" i="21" s="1"/>
  <c r="BH782" i="21" s="1"/>
  <c r="BH783" i="21" s="1"/>
  <c r="BH784" i="21" s="1"/>
  <c r="BH785" i="21" s="1"/>
  <c r="BH786" i="21" s="1"/>
  <c r="BH787" i="21" s="1"/>
  <c r="BH788" i="21" s="1"/>
  <c r="BH789" i="21" s="1"/>
  <c r="BH790" i="21" s="1"/>
  <c r="BH791" i="21" s="1"/>
  <c r="BH792" i="21" s="1"/>
  <c r="BH793" i="21" s="1"/>
  <c r="BH794" i="21" s="1"/>
  <c r="BH795" i="21" s="1"/>
  <c r="BH796" i="21" s="1"/>
  <c r="BH797" i="21" s="1"/>
  <c r="BH798" i="21" s="1"/>
  <c r="BH799" i="21" s="1"/>
  <c r="BH800" i="21" s="1"/>
  <c r="BH801" i="21" s="1"/>
  <c r="BH802" i="21" s="1"/>
  <c r="BH803" i="21" s="1"/>
  <c r="BH804" i="21" s="1"/>
  <c r="BH805" i="21" s="1"/>
  <c r="BH806" i="21" s="1"/>
  <c r="BH807" i="21" s="1"/>
  <c r="BH808" i="21" s="1"/>
  <c r="BH809" i="21" s="1"/>
  <c r="BH810" i="21" s="1"/>
  <c r="BH811" i="21" s="1"/>
  <c r="BH812" i="21" s="1"/>
  <c r="BH813" i="21" s="1"/>
  <c r="BH814" i="21" s="1"/>
  <c r="BH815" i="21" s="1"/>
  <c r="BH816" i="21" s="1"/>
  <c r="BH817" i="21" s="1"/>
  <c r="BH818" i="21" s="1"/>
  <c r="BH819" i="21" s="1"/>
  <c r="BH820" i="21" s="1"/>
  <c r="BH821" i="21" s="1"/>
  <c r="BH822" i="21" s="1"/>
  <c r="BH823" i="21" s="1"/>
  <c r="BH824" i="21" s="1"/>
  <c r="BH825" i="21" s="1"/>
  <c r="BH826" i="21" s="1"/>
  <c r="BH827" i="21" s="1"/>
  <c r="BH828" i="21" s="1"/>
  <c r="BH829" i="21" s="1"/>
  <c r="BH830" i="21" s="1"/>
  <c r="BH831" i="21" s="1"/>
  <c r="BH832" i="21" s="1"/>
  <c r="BH833" i="21" s="1"/>
  <c r="BH834" i="21" s="1"/>
  <c r="BH835" i="21" s="1"/>
  <c r="BH836" i="21" s="1"/>
  <c r="BH837" i="21" s="1"/>
  <c r="BH838" i="21" s="1"/>
  <c r="BH839" i="21" s="1"/>
  <c r="BH840" i="21" s="1"/>
  <c r="BH841" i="21" s="1"/>
  <c r="BH842" i="21" s="1"/>
  <c r="BH843" i="21" s="1"/>
  <c r="BH844" i="21" s="1"/>
  <c r="BH845" i="21" s="1"/>
  <c r="BH846" i="21" s="1"/>
  <c r="BH847" i="21" s="1"/>
  <c r="BH848" i="21" s="1"/>
  <c r="BH849" i="21" s="1"/>
  <c r="BH850" i="21" s="1"/>
  <c r="BH851" i="21" s="1"/>
  <c r="BH852" i="21" s="1"/>
  <c r="BH853" i="21" s="1"/>
  <c r="BH854" i="21" s="1"/>
  <c r="BH855" i="21" s="1"/>
  <c r="BH856" i="21" s="1"/>
  <c r="BH857" i="21" s="1"/>
  <c r="BH858" i="21" s="1"/>
  <c r="BH859" i="21" s="1"/>
  <c r="BH860" i="21" s="1"/>
  <c r="BH861" i="21" s="1"/>
  <c r="BH862" i="21" s="1"/>
  <c r="BH863" i="21" s="1"/>
  <c r="BH864" i="21" s="1"/>
  <c r="BH865" i="21" s="1"/>
  <c r="BH866" i="21" s="1"/>
  <c r="BH867" i="21" s="1"/>
  <c r="BH868" i="21" s="1"/>
  <c r="BH869" i="21" s="1"/>
  <c r="BH870" i="21" s="1"/>
  <c r="BH871" i="21" s="1"/>
  <c r="BH872" i="21" s="1"/>
  <c r="BH873" i="21" s="1"/>
  <c r="BH874" i="21" s="1"/>
  <c r="BH875" i="21" s="1"/>
  <c r="BH876" i="21" s="1"/>
  <c r="BH877" i="21" s="1"/>
  <c r="BH878" i="21" s="1"/>
  <c r="BH879" i="21" s="1"/>
  <c r="BH880" i="21" s="1"/>
  <c r="BH881" i="21" s="1"/>
  <c r="BH882" i="21" s="1"/>
  <c r="BH883" i="21" s="1"/>
  <c r="BH884" i="21" s="1"/>
  <c r="BH885" i="21" s="1"/>
  <c r="BH886" i="21" s="1"/>
  <c r="BH887" i="21" s="1"/>
  <c r="BH888" i="21" s="1"/>
  <c r="BH889" i="21" s="1"/>
  <c r="BH890" i="21" s="1"/>
  <c r="BH891" i="21" s="1"/>
  <c r="BH892" i="21" s="1"/>
  <c r="BH893" i="21" s="1"/>
  <c r="BH894" i="21" s="1"/>
  <c r="BH895" i="21" s="1"/>
  <c r="BH896" i="21" s="1"/>
  <c r="BH897" i="21" s="1"/>
  <c r="BH898" i="21" s="1"/>
  <c r="BH899" i="21" s="1"/>
  <c r="BH900" i="21" s="1"/>
  <c r="BH901" i="21" s="1"/>
  <c r="BH902" i="21" s="1"/>
  <c r="BH903" i="21" s="1"/>
  <c r="BH904" i="21" s="1"/>
  <c r="BH905" i="21" s="1"/>
  <c r="BH906" i="21" s="1"/>
  <c r="BH907" i="21" s="1"/>
  <c r="BH908" i="21" s="1"/>
  <c r="BH909" i="21" s="1"/>
  <c r="BH910" i="21" s="1"/>
  <c r="BH911" i="21" s="1"/>
  <c r="BH912" i="21" s="1"/>
  <c r="BH913" i="21" s="1"/>
  <c r="BH914" i="21" s="1"/>
  <c r="BH915" i="21" s="1"/>
  <c r="BH916" i="21" s="1"/>
  <c r="BH917" i="21" s="1"/>
  <c r="BH918" i="21" s="1"/>
  <c r="BH919" i="21" s="1"/>
  <c r="BH920" i="21" s="1"/>
  <c r="BH921" i="21" s="1"/>
  <c r="BH922" i="21" s="1"/>
  <c r="BH923" i="21" s="1"/>
  <c r="BH924" i="21" s="1"/>
  <c r="BH925" i="21" s="1"/>
  <c r="BH926" i="21" s="1"/>
  <c r="BH927" i="21" s="1"/>
  <c r="BH928" i="21" s="1"/>
  <c r="BH929" i="21" s="1"/>
  <c r="BH930" i="21" s="1"/>
  <c r="BH931" i="21" s="1"/>
  <c r="BH932" i="21" s="1"/>
  <c r="BH933" i="21" s="1"/>
  <c r="BH934" i="21" s="1"/>
  <c r="BH935" i="21" s="1"/>
  <c r="BH936" i="21" s="1"/>
  <c r="BH937" i="21" s="1"/>
  <c r="BH938" i="21" s="1"/>
  <c r="BH939" i="21" s="1"/>
  <c r="BH940" i="21" s="1"/>
  <c r="BH941" i="21" s="1"/>
  <c r="BH942" i="21" s="1"/>
  <c r="BH943" i="21" s="1"/>
  <c r="BH944" i="21" s="1"/>
  <c r="BH945" i="21" s="1"/>
  <c r="BH946" i="21" s="1"/>
  <c r="BH947" i="21" s="1"/>
  <c r="BH948" i="21" s="1"/>
  <c r="BH949" i="21" s="1"/>
  <c r="BH950" i="21" s="1"/>
  <c r="BH951" i="21" s="1"/>
  <c r="BH952" i="21" s="1"/>
  <c r="BH953" i="21" s="1"/>
  <c r="BH954" i="21" s="1"/>
  <c r="BH955" i="21" s="1"/>
  <c r="BH956" i="21" s="1"/>
  <c r="BH957" i="21" s="1"/>
  <c r="BH958" i="21" s="1"/>
  <c r="BH959" i="21" s="1"/>
  <c r="BH960" i="21" s="1"/>
  <c r="BH961" i="21" s="1"/>
  <c r="BH962" i="21" s="1"/>
  <c r="BH963" i="21" s="1"/>
  <c r="BH964" i="21" s="1"/>
  <c r="BH965" i="21" s="1"/>
  <c r="BH966" i="21" s="1"/>
  <c r="BH967" i="21" s="1"/>
  <c r="BH968" i="21" s="1"/>
  <c r="BH969" i="21" s="1"/>
  <c r="BH970" i="21" s="1"/>
  <c r="BH971" i="21" s="1"/>
  <c r="BH972" i="21" s="1"/>
  <c r="BH973" i="21" s="1"/>
  <c r="BH974" i="21" s="1"/>
  <c r="BH975" i="21" s="1"/>
  <c r="BH976" i="21" s="1"/>
  <c r="BH977" i="21" s="1"/>
  <c r="BH978" i="21" s="1"/>
  <c r="BH979" i="21" s="1"/>
  <c r="BH980" i="21" s="1"/>
  <c r="BH981" i="21" s="1"/>
  <c r="BH982" i="21" s="1"/>
  <c r="BH983" i="21" s="1"/>
  <c r="BH984" i="21" s="1"/>
  <c r="BH985" i="21" s="1"/>
  <c r="BH986" i="21" s="1"/>
  <c r="BH987" i="21" s="1"/>
  <c r="BH988" i="21" s="1"/>
  <c r="BH989" i="21" s="1"/>
  <c r="BH990" i="21" s="1"/>
  <c r="BH991" i="21" s="1"/>
  <c r="BH992" i="21" s="1"/>
  <c r="BH993" i="21" s="1"/>
  <c r="BH994" i="21" s="1"/>
  <c r="BH995" i="21" s="1"/>
  <c r="BH996" i="21" s="1"/>
  <c r="BH997" i="21" s="1"/>
  <c r="BH998" i="21" s="1"/>
  <c r="BH999" i="21" s="1"/>
  <c r="BH1000" i="21" s="1"/>
  <c r="BH1001" i="21" s="1"/>
  <c r="BH1002" i="21" s="1"/>
  <c r="BH1003" i="21" s="1"/>
  <c r="BH1004" i="21" s="1"/>
  <c r="BH1005" i="21" s="1"/>
  <c r="BH1006" i="21" s="1"/>
  <c r="BH1007" i="21" s="1"/>
  <c r="BH1008" i="21" s="1"/>
  <c r="BH1009" i="21" s="1"/>
  <c r="BH1010" i="21" s="1"/>
  <c r="BH1011" i="21" s="1"/>
  <c r="BH1012" i="21" s="1"/>
  <c r="BH1013" i="21" s="1"/>
  <c r="BH1014" i="21" s="1"/>
  <c r="BH1015" i="21" s="1"/>
  <c r="BH1016" i="21" s="1"/>
  <c r="BH1017" i="21" s="1"/>
  <c r="BH1018" i="21" s="1"/>
  <c r="BH1019" i="21" s="1"/>
  <c r="BH1020" i="21" s="1"/>
  <c r="BH1021" i="21" s="1"/>
  <c r="BH1022" i="21" s="1"/>
  <c r="BH1023" i="21" s="1"/>
  <c r="BH1024" i="21" s="1"/>
  <c r="BH1025" i="21" s="1"/>
  <c r="BH1026" i="21" s="1"/>
  <c r="BH1027" i="21" s="1"/>
  <c r="BH1028" i="21" s="1"/>
  <c r="BH1029" i="21" s="1"/>
  <c r="BH1030" i="21" s="1"/>
  <c r="BH1031" i="21" s="1"/>
  <c r="BH1032" i="21" s="1"/>
  <c r="BH1033" i="21" s="1"/>
  <c r="BH1034" i="21" s="1"/>
  <c r="BH1035" i="21" s="1"/>
  <c r="BH1036" i="21" s="1"/>
  <c r="BH1037" i="21" s="1"/>
  <c r="BH1038" i="21" s="1"/>
  <c r="BH1039" i="21" s="1"/>
  <c r="BH1040" i="21" s="1"/>
  <c r="BH1041" i="21" s="1"/>
  <c r="BH1042" i="21" s="1"/>
  <c r="BH1043" i="21" s="1"/>
  <c r="BH1044" i="21" s="1"/>
  <c r="BH1045" i="21" s="1"/>
  <c r="BH1046" i="21" s="1"/>
  <c r="BH1047" i="21" s="1"/>
  <c r="BH1048" i="21" s="1"/>
  <c r="BH1049" i="21" s="1"/>
  <c r="BH1050" i="21" s="1"/>
  <c r="BH1051" i="21" s="1"/>
  <c r="BH1052" i="21" s="1"/>
  <c r="BH1053" i="21" s="1"/>
  <c r="BH1054" i="21" s="1"/>
  <c r="BH1055" i="21" s="1"/>
  <c r="BH1056" i="21" s="1"/>
  <c r="BH1057" i="21" s="1"/>
  <c r="BH1058" i="21" s="1"/>
  <c r="BH1059" i="21" s="1"/>
  <c r="BH1060" i="21" s="1"/>
  <c r="BH1061" i="21" s="1"/>
  <c r="BH1062" i="21" s="1"/>
  <c r="BH1063" i="21" s="1"/>
  <c r="BH1064" i="21" s="1"/>
  <c r="BH1065" i="21" s="1"/>
  <c r="BH1066" i="21" s="1"/>
  <c r="BH1067" i="21" s="1"/>
  <c r="BH1068" i="21" s="1"/>
  <c r="BH1069" i="21" s="1"/>
  <c r="BH1070" i="21" s="1"/>
  <c r="BH1071" i="21" s="1"/>
  <c r="BH1072" i="21" s="1"/>
  <c r="BH1073" i="21" s="1"/>
  <c r="BH1074" i="21" s="1"/>
  <c r="BH1075" i="21" s="1"/>
  <c r="BH1076" i="21" s="1"/>
  <c r="BH1077" i="21" s="1"/>
  <c r="BH1078" i="21" s="1"/>
  <c r="BH1079" i="21" s="1"/>
  <c r="BH1080" i="21" s="1"/>
  <c r="BH1081" i="21" s="1"/>
  <c r="BH1082" i="21" s="1"/>
  <c r="BH1083" i="21" s="1"/>
  <c r="BH1084" i="21" s="1"/>
  <c r="BH1085" i="21" s="1"/>
  <c r="BH1086" i="21" s="1"/>
  <c r="BH1087" i="21" s="1"/>
  <c r="BH1088" i="21" s="1"/>
  <c r="BH1089" i="21" s="1"/>
  <c r="BH1090" i="21" s="1"/>
  <c r="BH1091" i="21" s="1"/>
  <c r="BH1092" i="21" s="1"/>
  <c r="BH1093" i="21" s="1"/>
  <c r="BH1094" i="21" s="1"/>
  <c r="BH1095" i="21" s="1"/>
  <c r="BH1096" i="21" s="1"/>
  <c r="BH1097" i="21" s="1"/>
  <c r="BH1098" i="21" s="1"/>
  <c r="BH1099" i="21" s="1"/>
  <c r="BH1100" i="21" s="1"/>
  <c r="BH1101" i="21" s="1"/>
  <c r="BH1102" i="21" s="1"/>
  <c r="BH1103" i="21" s="1"/>
  <c r="BH1104" i="21" s="1"/>
  <c r="BH1105" i="21" s="1"/>
  <c r="BH1106" i="21" s="1"/>
  <c r="BH1107" i="21" s="1"/>
  <c r="BH1108" i="21" s="1"/>
  <c r="BH1109" i="21" s="1"/>
  <c r="BH1110" i="21" s="1"/>
  <c r="BH1111" i="21" s="1"/>
  <c r="BH1112" i="21" s="1"/>
  <c r="BH1113" i="21" s="1"/>
  <c r="BH1114" i="21" s="1"/>
  <c r="BH1115" i="21" s="1"/>
  <c r="BH1116" i="21" s="1"/>
  <c r="BH1117" i="21" s="1"/>
  <c r="BH1118" i="21" s="1"/>
  <c r="BH1119" i="21" s="1"/>
  <c r="BH1120" i="21" s="1"/>
  <c r="BH1121" i="21" s="1"/>
  <c r="BH1122" i="21" s="1"/>
  <c r="BH1123" i="21" s="1"/>
  <c r="BH1124" i="21" s="1"/>
  <c r="BH1125" i="21" s="1"/>
  <c r="BH1126" i="21" s="1"/>
  <c r="BH1127" i="21" s="1"/>
  <c r="BH1128" i="21" s="1"/>
  <c r="BH1129" i="21" s="1"/>
  <c r="BH1130" i="21" s="1"/>
  <c r="BH1131" i="21" s="1"/>
  <c r="BH1132" i="21" s="1"/>
  <c r="BH1133" i="21" s="1"/>
  <c r="BH1134" i="21" s="1"/>
  <c r="BH1135" i="21" s="1"/>
  <c r="BH1136" i="21" s="1"/>
  <c r="BH1137" i="21" s="1"/>
  <c r="BH1138" i="21" s="1"/>
  <c r="BH1139" i="21" s="1"/>
  <c r="BH1140" i="21" s="1"/>
  <c r="BH1141" i="21" s="1"/>
  <c r="BH1142" i="21" s="1"/>
  <c r="BH1143" i="21" s="1"/>
  <c r="BH1144" i="21" s="1"/>
  <c r="BH1145" i="21" s="1"/>
  <c r="BH1146" i="21" s="1"/>
  <c r="BH1147" i="21" s="1"/>
  <c r="BH1148" i="21" s="1"/>
  <c r="BH1149" i="21" s="1"/>
  <c r="BH1150" i="21" s="1"/>
  <c r="BH1151" i="21" s="1"/>
  <c r="BH1152" i="21" s="1"/>
  <c r="BH1153" i="21" s="1"/>
  <c r="BH1154" i="21" s="1"/>
  <c r="BH1155" i="21" s="1"/>
  <c r="BH1156" i="21" s="1"/>
  <c r="BH1157" i="21" s="1"/>
  <c r="BH1158" i="21" s="1"/>
  <c r="BH1159" i="21" s="1"/>
  <c r="BH1160" i="21" s="1"/>
  <c r="BH1161" i="21" s="1"/>
  <c r="BH1162" i="21" s="1"/>
  <c r="BH1163" i="21" s="1"/>
  <c r="BH1164" i="21" s="1"/>
  <c r="BH1165" i="21" s="1"/>
  <c r="BH1166" i="21" s="1"/>
  <c r="BH1167" i="21" s="1"/>
  <c r="BH1168" i="21" s="1"/>
  <c r="BH1169" i="21" s="1"/>
  <c r="BH1170" i="21" s="1"/>
  <c r="BH1171" i="21" s="1"/>
  <c r="BH1172" i="21" s="1"/>
  <c r="BH1173" i="21" s="1"/>
  <c r="BH1174" i="21" s="1"/>
  <c r="BH1175" i="21" s="1"/>
  <c r="BH1176" i="21" s="1"/>
  <c r="BH1177" i="21" s="1"/>
  <c r="BH1178" i="21" s="1"/>
  <c r="BH1179" i="21" s="1"/>
  <c r="BH1180" i="21" s="1"/>
  <c r="BH1181" i="21" s="1"/>
  <c r="BH1182" i="21" s="1"/>
  <c r="BH1183" i="21" s="1"/>
  <c r="BH1184" i="21" s="1"/>
  <c r="BH1185" i="21" s="1"/>
  <c r="BH1186" i="21" s="1"/>
  <c r="BH1187" i="21" s="1"/>
  <c r="BH1188" i="21" s="1"/>
  <c r="BH1189" i="21" s="1"/>
  <c r="BH1190" i="21" s="1"/>
  <c r="BH1191" i="21" s="1"/>
  <c r="BH1192" i="21" s="1"/>
  <c r="BH1193" i="21" s="1"/>
  <c r="BH1194" i="21" s="1"/>
  <c r="BH1195" i="21" s="1"/>
  <c r="BH1196" i="21" s="1"/>
  <c r="BH1197" i="21" s="1"/>
  <c r="BH1198" i="21" s="1"/>
  <c r="BH1199" i="21" s="1"/>
  <c r="BH1200" i="21" s="1"/>
  <c r="BH1201" i="21" s="1"/>
  <c r="BH1202" i="21" s="1"/>
  <c r="BH1203" i="21" s="1"/>
  <c r="BH1204" i="21" s="1"/>
  <c r="BH1205" i="21" s="1"/>
  <c r="BH1206" i="21" s="1"/>
  <c r="BH1207" i="21" s="1"/>
  <c r="BH1208" i="21" s="1"/>
  <c r="BH1209" i="21" s="1"/>
  <c r="BH1210" i="21" s="1"/>
  <c r="BH1211" i="21" s="1"/>
  <c r="BH1212" i="21" s="1"/>
  <c r="BH1213" i="21" s="1"/>
  <c r="BH1214" i="21" s="1"/>
  <c r="BH1215" i="21" s="1"/>
  <c r="BH1216" i="21" s="1"/>
  <c r="BH1217" i="21" s="1"/>
  <c r="BH1218" i="21" s="1"/>
  <c r="BH1219" i="21" s="1"/>
  <c r="BH1220" i="21" s="1"/>
  <c r="BH1221" i="21" s="1"/>
  <c r="BH1222" i="21" s="1"/>
  <c r="BH1223" i="21" s="1"/>
  <c r="BH1224" i="21" s="1"/>
  <c r="BH1225" i="21" s="1"/>
  <c r="BH1226" i="21" s="1"/>
  <c r="BH1227" i="21" s="1"/>
  <c r="BH1228" i="21" s="1"/>
  <c r="BH1229" i="21" s="1"/>
  <c r="BH1230" i="21" s="1"/>
  <c r="BH1231" i="21" s="1"/>
  <c r="BH1232" i="21" s="1"/>
  <c r="BH1233" i="21" s="1"/>
  <c r="BH1234" i="21" s="1"/>
  <c r="BH1235" i="21" s="1"/>
  <c r="BH1236" i="21" s="1"/>
  <c r="BH1237" i="21" s="1"/>
  <c r="BH1238" i="21" s="1"/>
  <c r="BH1239" i="21" s="1"/>
  <c r="BH1240" i="21" s="1"/>
  <c r="BH1241" i="21" s="1"/>
  <c r="BH1242" i="21" s="1"/>
  <c r="BH1243" i="21" s="1"/>
  <c r="BH1244" i="21" s="1"/>
  <c r="BH1245" i="21" s="1"/>
  <c r="BH1246" i="21" s="1"/>
  <c r="BH1247" i="21" s="1"/>
  <c r="BH1248" i="21" s="1"/>
  <c r="BH1249" i="21" s="1"/>
  <c r="BH1250" i="21" s="1"/>
  <c r="BH1251" i="21" s="1"/>
  <c r="BH1252" i="21" s="1"/>
  <c r="BH1253" i="21" s="1"/>
  <c r="BH1254" i="21" s="1"/>
  <c r="BH1255" i="21" s="1"/>
  <c r="BH1256" i="21" s="1"/>
  <c r="BH1257" i="21" s="1"/>
  <c r="BH1258" i="21" s="1"/>
  <c r="BH1259" i="21" s="1"/>
  <c r="BH1260" i="21" s="1"/>
  <c r="BH1261" i="21" s="1"/>
  <c r="BH1262" i="21" s="1"/>
  <c r="BH1263" i="21" s="1"/>
  <c r="BH1264" i="21" s="1"/>
  <c r="BH1265" i="21" s="1"/>
  <c r="BH1266" i="21" s="1"/>
  <c r="BH1267" i="21" s="1"/>
  <c r="BH1268" i="21" s="1"/>
  <c r="BH1269" i="21" s="1"/>
  <c r="BH1270" i="21" s="1"/>
  <c r="BH1271" i="21" s="1"/>
  <c r="BH1272" i="21" s="1"/>
  <c r="BH1273" i="21" s="1"/>
  <c r="BH1274" i="21" s="1"/>
  <c r="BH1275" i="21" s="1"/>
  <c r="BH1276" i="21" s="1"/>
  <c r="BH1277" i="21" s="1"/>
  <c r="BH1278" i="21" s="1"/>
  <c r="BH1279" i="21" s="1"/>
  <c r="BH1280" i="21" s="1"/>
  <c r="BH1281" i="21" s="1"/>
  <c r="BH1282" i="21" s="1"/>
  <c r="BH1283" i="21" s="1"/>
  <c r="BH1284" i="21" s="1"/>
  <c r="BH1285" i="21" s="1"/>
  <c r="BH1286" i="21" s="1"/>
  <c r="BH1287" i="21" s="1"/>
  <c r="BH1288" i="21" s="1"/>
  <c r="BH1289" i="21" s="1"/>
  <c r="BH1290" i="21" s="1"/>
  <c r="BH1291" i="21" s="1"/>
  <c r="BH1292" i="21" s="1"/>
  <c r="BH1293" i="21" s="1"/>
  <c r="BH1294" i="21" s="1"/>
  <c r="BH1295" i="21" s="1"/>
  <c r="BH1296" i="21" s="1"/>
  <c r="BH1297" i="21" s="1"/>
  <c r="BH1298" i="21" s="1"/>
  <c r="BH1299" i="21" s="1"/>
  <c r="BH1300" i="21" s="1"/>
  <c r="BH1301" i="21" s="1"/>
  <c r="BH1302" i="21" s="1"/>
  <c r="BH1303" i="21" s="1"/>
  <c r="BH1304" i="21" s="1"/>
  <c r="BH1305" i="21" s="1"/>
  <c r="BH1306" i="21" s="1"/>
  <c r="BH1307" i="21" s="1"/>
  <c r="BH1308" i="21" s="1"/>
  <c r="BH1309" i="21" s="1"/>
  <c r="BH1310" i="21" s="1"/>
  <c r="BH1311" i="21" s="1"/>
  <c r="BH1312" i="21" s="1"/>
  <c r="BH1313" i="21" s="1"/>
  <c r="BH1314" i="21" s="1"/>
  <c r="BH1315" i="21" s="1"/>
  <c r="BH1316" i="21" s="1"/>
  <c r="BH1317" i="21" s="1"/>
  <c r="BH1318" i="21" s="1"/>
  <c r="BH1319" i="21" s="1"/>
  <c r="BH1320" i="21" s="1"/>
  <c r="BH1321" i="21" s="1"/>
  <c r="BH1322" i="21" s="1"/>
  <c r="BH1323" i="21" s="1"/>
  <c r="BH1324" i="21" s="1"/>
  <c r="BH1325" i="21" s="1"/>
  <c r="BH1326" i="21" s="1"/>
  <c r="BH1327" i="21" s="1"/>
  <c r="BH1328" i="21" s="1"/>
  <c r="BH1329" i="21" s="1"/>
  <c r="BH1330" i="21" s="1"/>
  <c r="BH1331" i="21" s="1"/>
  <c r="BH1332" i="21" s="1"/>
  <c r="BH1333" i="21" s="1"/>
  <c r="BH1334" i="21" s="1"/>
  <c r="BH1335" i="21" s="1"/>
  <c r="BH1336" i="21" s="1"/>
  <c r="BH1337" i="21" s="1"/>
  <c r="BH1338" i="21" s="1"/>
  <c r="BH1339" i="21" s="1"/>
  <c r="BH1340" i="21" s="1"/>
  <c r="BH1341" i="21" s="1"/>
  <c r="BH1342" i="21" s="1"/>
  <c r="BH1343" i="21" s="1"/>
  <c r="BH1344" i="21" s="1"/>
  <c r="BH1345" i="21" s="1"/>
  <c r="BH1346" i="21" s="1"/>
  <c r="BH1347" i="21" s="1"/>
  <c r="BH1348" i="21" s="1"/>
  <c r="BH1349" i="21" s="1"/>
  <c r="BH1350" i="21" s="1"/>
  <c r="BH1351" i="21" s="1"/>
  <c r="BH1352" i="21" s="1"/>
  <c r="BH1353" i="21" s="1"/>
  <c r="BH1354" i="21" s="1"/>
  <c r="BH1355" i="21" s="1"/>
  <c r="BH1356" i="21" s="1"/>
  <c r="BH1357" i="21" s="1"/>
  <c r="BH1358" i="21" s="1"/>
  <c r="BH1359" i="21" s="1"/>
  <c r="BH1360" i="21" s="1"/>
  <c r="BH1361" i="21" s="1"/>
  <c r="BH1362" i="21" s="1"/>
  <c r="BH1363" i="21" s="1"/>
  <c r="BH1364" i="21" s="1"/>
  <c r="BH1365" i="21" s="1"/>
  <c r="BH1366" i="21" s="1"/>
  <c r="BH1367" i="21" s="1"/>
  <c r="BH1368" i="21" s="1"/>
  <c r="BH1369" i="21" s="1"/>
  <c r="BH1370" i="21" s="1"/>
  <c r="BH1371" i="21" s="1"/>
  <c r="BH1372" i="21" s="1"/>
  <c r="BH1373" i="21" s="1"/>
  <c r="BH1374" i="21" s="1"/>
  <c r="BH1375" i="21" s="1"/>
  <c r="BH1376" i="21" s="1"/>
  <c r="BH1377" i="21" s="1"/>
  <c r="BH1378" i="21" s="1"/>
  <c r="BH1379" i="21" s="1"/>
  <c r="BH1380" i="21" s="1"/>
  <c r="BH1381" i="21" s="1"/>
  <c r="BH1382" i="21" s="1"/>
  <c r="BH1383" i="21" s="1"/>
  <c r="BH1384" i="21" s="1"/>
  <c r="BH1385" i="21" s="1"/>
  <c r="BH1386" i="21" s="1"/>
  <c r="BH1387" i="21" s="1"/>
  <c r="BH1388" i="21" s="1"/>
  <c r="BH1389" i="21" s="1"/>
  <c r="BH1390" i="21" s="1"/>
  <c r="BH1391" i="21" s="1"/>
  <c r="BH1392" i="21" s="1"/>
  <c r="BH1393" i="21" s="1"/>
  <c r="BH1394" i="21" s="1"/>
  <c r="BH1395" i="21" s="1"/>
  <c r="BH1396" i="21" s="1"/>
  <c r="BH1397" i="21" s="1"/>
  <c r="BH1398" i="21" s="1"/>
  <c r="BH1399" i="21" s="1"/>
  <c r="BH1400" i="21" s="1"/>
  <c r="BH1401" i="21" s="1"/>
  <c r="BH1402" i="21" s="1"/>
  <c r="BH1403" i="21" s="1"/>
  <c r="BH1404" i="21" s="1"/>
  <c r="BH1405" i="21" s="1"/>
  <c r="BH1406" i="21" s="1"/>
  <c r="BH1407" i="21" s="1"/>
  <c r="BH1408" i="21" s="1"/>
  <c r="BH1409" i="21" s="1"/>
  <c r="BH1410" i="21" s="1"/>
  <c r="BH1411" i="21" s="1"/>
  <c r="BH1412" i="21" s="1"/>
  <c r="BH1413" i="21" s="1"/>
  <c r="BH1414" i="21" s="1"/>
  <c r="BH1415" i="21" s="1"/>
  <c r="BH1416" i="21" s="1"/>
  <c r="BH1417" i="21" s="1"/>
  <c r="BH1418" i="21" s="1"/>
  <c r="BH1419" i="21" s="1"/>
  <c r="BH1420" i="21" s="1"/>
  <c r="BH1421" i="21" s="1"/>
  <c r="BH1422" i="21" s="1"/>
  <c r="BH1423" i="21" s="1"/>
  <c r="BH1424" i="21" s="1"/>
  <c r="BH1425" i="21" s="1"/>
  <c r="BH1426" i="21" s="1"/>
  <c r="BH1427" i="21" s="1"/>
  <c r="BH1428" i="21" s="1"/>
  <c r="BH1429" i="21" s="1"/>
  <c r="BH1430" i="21" s="1"/>
  <c r="BH1431" i="21" s="1"/>
  <c r="BH1432" i="21" s="1"/>
  <c r="BH1433" i="21" s="1"/>
  <c r="BH1434" i="21" s="1"/>
  <c r="BH1435" i="21" s="1"/>
  <c r="BH1436" i="21" s="1"/>
  <c r="BH1437" i="21" s="1"/>
  <c r="BH1438" i="21" s="1"/>
  <c r="BH1439" i="21" s="1"/>
  <c r="BH1440" i="21" s="1"/>
  <c r="BH1441" i="21" s="1"/>
  <c r="BH1442" i="21" s="1"/>
  <c r="BH1443" i="21" s="1"/>
  <c r="BH1444" i="21" s="1"/>
  <c r="BH1445" i="21" s="1"/>
  <c r="BH1446" i="21" s="1"/>
  <c r="BH1447" i="21" s="1"/>
  <c r="BH1448" i="21" s="1"/>
  <c r="BH1449" i="21" s="1"/>
  <c r="BH1450" i="21" s="1"/>
  <c r="BH1451" i="21" s="1"/>
  <c r="BH1452" i="21" s="1"/>
  <c r="BH1453" i="21" s="1"/>
  <c r="BH1454" i="21" s="1"/>
  <c r="BH1455" i="21" s="1"/>
  <c r="BH1456" i="21" s="1"/>
  <c r="BH1457" i="21" s="1"/>
  <c r="BH1458" i="21" s="1"/>
  <c r="BH1459" i="21" s="1"/>
  <c r="BH1460" i="21" s="1"/>
  <c r="BH1461" i="21" s="1"/>
  <c r="BH1462" i="21" s="1"/>
  <c r="BH1463" i="21" s="1"/>
  <c r="BH1464" i="21" s="1"/>
  <c r="BH1465" i="21" s="1"/>
  <c r="BH1466" i="21" s="1"/>
  <c r="BH1467" i="21" s="1"/>
  <c r="BH1468" i="21" s="1"/>
  <c r="BH1469" i="21" s="1"/>
  <c r="BH1470" i="21" s="1"/>
  <c r="BH1471" i="21" s="1"/>
  <c r="BH1472" i="21" s="1"/>
  <c r="BH1473" i="21" s="1"/>
  <c r="BH1474" i="21" s="1"/>
  <c r="BH1475" i="21" s="1"/>
  <c r="BH1476" i="21" s="1"/>
  <c r="BH1477" i="21" s="1"/>
  <c r="BH1478" i="21" s="1"/>
  <c r="BH1479" i="21" s="1"/>
  <c r="BH1480" i="21" s="1"/>
  <c r="BH1481" i="21" s="1"/>
  <c r="BH1482" i="21" s="1"/>
  <c r="BH1483" i="21" s="1"/>
  <c r="BH1484" i="21" s="1"/>
  <c r="BH1485" i="21" s="1"/>
  <c r="BH1486" i="21" s="1"/>
  <c r="BH1487" i="21" s="1"/>
  <c r="BH1488" i="21" s="1"/>
  <c r="BH1489" i="21" s="1"/>
  <c r="BH1490" i="21" s="1"/>
  <c r="BH1491" i="21" s="1"/>
  <c r="BH1492" i="21" s="1"/>
  <c r="BH1493" i="21" s="1"/>
  <c r="BH1494" i="21" s="1"/>
  <c r="BH1495" i="21" s="1"/>
  <c r="BH1496" i="21" s="1"/>
  <c r="BH1497" i="21" s="1"/>
  <c r="BH1498" i="21" s="1"/>
  <c r="BH1499" i="21" s="1"/>
  <c r="BH1500" i="21" s="1"/>
  <c r="BH1501" i="21" s="1"/>
  <c r="BH1502" i="21" s="1"/>
  <c r="BH1503" i="21" s="1"/>
  <c r="BH1504" i="21" s="1"/>
  <c r="BH1505" i="21" s="1"/>
  <c r="BH1506" i="21" s="1"/>
  <c r="BH1507" i="21" s="1"/>
  <c r="BH1508" i="21" s="1"/>
  <c r="BH1509" i="21" s="1"/>
  <c r="BH1510" i="21" s="1"/>
  <c r="BH1511" i="21" s="1"/>
  <c r="BH1512" i="21" s="1"/>
  <c r="BH1513" i="21" s="1"/>
  <c r="K25" i="21"/>
  <c r="AW46" i="21"/>
  <c r="BW47" i="21"/>
  <c r="BW48" i="21" s="1"/>
  <c r="BW49" i="21" s="1"/>
  <c r="BW50" i="21" s="1"/>
  <c r="BW51" i="21" s="1"/>
  <c r="BW52" i="21" s="1"/>
  <c r="BW53" i="21" s="1"/>
  <c r="BW54" i="21" s="1"/>
  <c r="BW55" i="21" s="1"/>
  <c r="BW56" i="21" s="1"/>
  <c r="BW57" i="21" s="1"/>
  <c r="BW58" i="21" s="1"/>
  <c r="BW59" i="21" s="1"/>
  <c r="BW60" i="21" s="1"/>
  <c r="BW61" i="21" s="1"/>
  <c r="BW62" i="21" s="1"/>
  <c r="BW63" i="21" s="1"/>
  <c r="BW64" i="21" s="1"/>
  <c r="BW65" i="21" s="1"/>
  <c r="BW66" i="21" s="1"/>
  <c r="BW67" i="21" s="1"/>
  <c r="BW68" i="21" s="1"/>
  <c r="BW69" i="21" s="1"/>
  <c r="BW70" i="21" s="1"/>
  <c r="BW71" i="21" s="1"/>
  <c r="BW72" i="21" s="1"/>
  <c r="BW73" i="21" s="1"/>
  <c r="BW74" i="21" s="1"/>
  <c r="BW75" i="21" s="1"/>
  <c r="BW76" i="21" s="1"/>
  <c r="BW77" i="21" s="1"/>
  <c r="BW78" i="21" s="1"/>
  <c r="BW79" i="21" s="1"/>
  <c r="BW80" i="21" s="1"/>
  <c r="BW81" i="21" s="1"/>
  <c r="BW82" i="21" s="1"/>
  <c r="BW83" i="21" s="1"/>
  <c r="BW84" i="21" s="1"/>
  <c r="BW85" i="21" s="1"/>
  <c r="BW86" i="21" s="1"/>
  <c r="BW87" i="21" s="1"/>
  <c r="BW88" i="21" s="1"/>
  <c r="BW89" i="21" s="1"/>
  <c r="BW90" i="21" s="1"/>
  <c r="BW91" i="21" s="1"/>
  <c r="BW92" i="21" s="1"/>
  <c r="BW93" i="21" s="1"/>
  <c r="BW94" i="21" s="1"/>
  <c r="BW95" i="21" s="1"/>
  <c r="BW96" i="21" s="1"/>
  <c r="BW97" i="21" s="1"/>
  <c r="BW98" i="21" s="1"/>
  <c r="BW99" i="21" s="1"/>
  <c r="BW100" i="21" s="1"/>
  <c r="BW101" i="21" s="1"/>
  <c r="BW102" i="21" s="1"/>
  <c r="BW103" i="21" s="1"/>
  <c r="BW104" i="21" s="1"/>
  <c r="BW105" i="21" s="1"/>
  <c r="BW106" i="21" s="1"/>
  <c r="BW107" i="21" s="1"/>
  <c r="BW108" i="21" s="1"/>
  <c r="BW109" i="21" s="1"/>
  <c r="BW110" i="21" s="1"/>
  <c r="BW111" i="21" s="1"/>
  <c r="BW112" i="21" s="1"/>
  <c r="BW113" i="21" s="1"/>
  <c r="BW114" i="21" s="1"/>
  <c r="BW115" i="21" s="1"/>
  <c r="BW116" i="21" s="1"/>
  <c r="BW117" i="21" s="1"/>
  <c r="BW118" i="21" s="1"/>
  <c r="BW119" i="21" s="1"/>
  <c r="BW120" i="21" s="1"/>
  <c r="BW121" i="21" s="1"/>
  <c r="BW122" i="21" s="1"/>
  <c r="BW123" i="21" s="1"/>
  <c r="BW124" i="21" s="1"/>
  <c r="BW125" i="21" s="1"/>
  <c r="BW126" i="21" s="1"/>
  <c r="BW127" i="21" s="1"/>
  <c r="BW128" i="21" s="1"/>
  <c r="BW129" i="21" s="1"/>
  <c r="BW130" i="21" s="1"/>
  <c r="BW131" i="21" s="1"/>
  <c r="BW132" i="21" s="1"/>
  <c r="BW133" i="21" s="1"/>
  <c r="BW134" i="21" s="1"/>
  <c r="BW135" i="21" s="1"/>
  <c r="BW136" i="21" s="1"/>
  <c r="BW137" i="21" s="1"/>
  <c r="BW138" i="21" s="1"/>
  <c r="BW139" i="21" s="1"/>
  <c r="BW140" i="21" s="1"/>
  <c r="BW141" i="21" s="1"/>
  <c r="BW142" i="21" s="1"/>
  <c r="BW143" i="21" s="1"/>
  <c r="BW144" i="21" s="1"/>
  <c r="BW145" i="21" s="1"/>
  <c r="BW146" i="21" s="1"/>
  <c r="BW147" i="21" s="1"/>
  <c r="BW148" i="21" s="1"/>
  <c r="BW149" i="21" s="1"/>
  <c r="BW150" i="21" s="1"/>
  <c r="BW151" i="21" s="1"/>
  <c r="BW152" i="21" s="1"/>
  <c r="BW153" i="21" s="1"/>
  <c r="BW154" i="21" s="1"/>
  <c r="BW155" i="21" s="1"/>
  <c r="BW156" i="21" s="1"/>
  <c r="BW157" i="21" s="1"/>
  <c r="BW158" i="21" s="1"/>
  <c r="BW159" i="21" s="1"/>
  <c r="BW160" i="21" s="1"/>
  <c r="BW161" i="21" s="1"/>
  <c r="BW162" i="21" s="1"/>
  <c r="BW163" i="21" s="1"/>
  <c r="BW164" i="21" s="1"/>
  <c r="BW165" i="21" s="1"/>
  <c r="BW166" i="21" s="1"/>
  <c r="BW167" i="21" s="1"/>
  <c r="BW168" i="21" s="1"/>
  <c r="BW169" i="21" s="1"/>
  <c r="BW170" i="21" s="1"/>
  <c r="BW171" i="21" s="1"/>
  <c r="BW172" i="21" s="1"/>
  <c r="BW173" i="21" s="1"/>
  <c r="BW174" i="21" s="1"/>
  <c r="BW175" i="21" s="1"/>
  <c r="BW176" i="21" s="1"/>
  <c r="BW177" i="21" s="1"/>
  <c r="BW178" i="21" s="1"/>
  <c r="BW179" i="21" s="1"/>
  <c r="BW180" i="21" s="1"/>
  <c r="BW181" i="21" s="1"/>
  <c r="BW182" i="21" s="1"/>
  <c r="BW183" i="21" s="1"/>
  <c r="BW184" i="21" s="1"/>
  <c r="BW185" i="21" s="1"/>
  <c r="BW186" i="21" s="1"/>
  <c r="BW187" i="21" s="1"/>
  <c r="BW188" i="21" s="1"/>
  <c r="BW189" i="21" s="1"/>
  <c r="BW190" i="21" s="1"/>
  <c r="BW191" i="21" s="1"/>
  <c r="BW192" i="21" s="1"/>
  <c r="BW193" i="21" s="1"/>
  <c r="BW194" i="21" s="1"/>
  <c r="BW195" i="21" s="1"/>
  <c r="BW196" i="21" s="1"/>
  <c r="BW197" i="21" s="1"/>
  <c r="BW198" i="21" s="1"/>
  <c r="BW199" i="21" s="1"/>
  <c r="BW200" i="21" s="1"/>
  <c r="BW201" i="21" s="1"/>
  <c r="BW202" i="21" s="1"/>
  <c r="BW203" i="21" s="1"/>
  <c r="BW204" i="21" s="1"/>
  <c r="BW205" i="21" s="1"/>
  <c r="BW206" i="21" s="1"/>
  <c r="BW207" i="21" s="1"/>
  <c r="BW208" i="21" s="1"/>
  <c r="BW209" i="21" s="1"/>
  <c r="BW210" i="21" s="1"/>
  <c r="BW211" i="21" s="1"/>
  <c r="BW212" i="21" s="1"/>
  <c r="BW213" i="21" s="1"/>
  <c r="BW214" i="21" s="1"/>
  <c r="BW215" i="21" s="1"/>
  <c r="BW216" i="21" s="1"/>
  <c r="BW217" i="21" s="1"/>
  <c r="BW218" i="21" s="1"/>
  <c r="BW219" i="21" s="1"/>
  <c r="BW220" i="21" s="1"/>
  <c r="BW221" i="21" s="1"/>
  <c r="BW222" i="21" s="1"/>
  <c r="BW223" i="21" s="1"/>
  <c r="BW224" i="21" s="1"/>
  <c r="BW225" i="21" s="1"/>
  <c r="BW226" i="21" s="1"/>
  <c r="BW227" i="21" s="1"/>
  <c r="BW228" i="21" s="1"/>
  <c r="BW229" i="21" s="1"/>
  <c r="BW230" i="21" s="1"/>
  <c r="BW231" i="21" s="1"/>
  <c r="BW232" i="21" s="1"/>
  <c r="BW233" i="21" s="1"/>
  <c r="BW234" i="21" s="1"/>
  <c r="BW235" i="21" s="1"/>
  <c r="BW236" i="21" s="1"/>
  <c r="BW237" i="21" s="1"/>
  <c r="BW238" i="21" s="1"/>
  <c r="BW239" i="21" s="1"/>
  <c r="BW240" i="21" s="1"/>
  <c r="BW241" i="21" s="1"/>
  <c r="BW242" i="21" s="1"/>
  <c r="BW243" i="21" s="1"/>
  <c r="BW244" i="21" s="1"/>
  <c r="BW245" i="21" s="1"/>
  <c r="BW246" i="21" s="1"/>
  <c r="BW247" i="21" s="1"/>
  <c r="BW248" i="21" s="1"/>
  <c r="BW249" i="21" s="1"/>
  <c r="BW250" i="21" s="1"/>
  <c r="BW251" i="21" s="1"/>
  <c r="BW252" i="21" s="1"/>
  <c r="BW253" i="21" s="1"/>
  <c r="BW254" i="21" s="1"/>
  <c r="BW255" i="21" s="1"/>
  <c r="BW256" i="21" s="1"/>
  <c r="BW257" i="21" s="1"/>
  <c r="BW258" i="21" s="1"/>
  <c r="BW259" i="21" s="1"/>
  <c r="BW260" i="21" s="1"/>
  <c r="BW261" i="21" s="1"/>
  <c r="BW262" i="21" s="1"/>
  <c r="BW263" i="21" s="1"/>
  <c r="BW264" i="21" s="1"/>
  <c r="BW265" i="21" s="1"/>
  <c r="BW266" i="21" s="1"/>
  <c r="BW267" i="21" s="1"/>
  <c r="BW268" i="21" s="1"/>
  <c r="BW269" i="21" s="1"/>
  <c r="BW270" i="21" s="1"/>
  <c r="BW271" i="21" s="1"/>
  <c r="BW272" i="21" s="1"/>
  <c r="BW273" i="21" s="1"/>
  <c r="BW274" i="21" s="1"/>
  <c r="BW275" i="21" s="1"/>
  <c r="BW276" i="21" s="1"/>
  <c r="BW277" i="21" s="1"/>
  <c r="BW278" i="21" s="1"/>
  <c r="BW279" i="21" s="1"/>
  <c r="BW280" i="21" s="1"/>
  <c r="BW281" i="21" s="1"/>
  <c r="BW282" i="21" s="1"/>
  <c r="BW283" i="21" s="1"/>
  <c r="BW284" i="21" s="1"/>
  <c r="BW285" i="21" s="1"/>
  <c r="BW286" i="21" s="1"/>
  <c r="BW287" i="21" s="1"/>
  <c r="BW288" i="21" s="1"/>
  <c r="BW289" i="21" s="1"/>
  <c r="BW290" i="21" s="1"/>
  <c r="BW291" i="21" s="1"/>
  <c r="BW292" i="21" s="1"/>
  <c r="BW293" i="21" s="1"/>
  <c r="BW294" i="21" s="1"/>
  <c r="BW295" i="21" s="1"/>
  <c r="BW296" i="21" s="1"/>
  <c r="BW297" i="21" s="1"/>
  <c r="BW298" i="21" s="1"/>
  <c r="BW299" i="21" s="1"/>
  <c r="BW300" i="21" s="1"/>
  <c r="BW301" i="21" s="1"/>
  <c r="BW302" i="21" s="1"/>
  <c r="BW303" i="21" s="1"/>
  <c r="BW304" i="21" s="1"/>
  <c r="BW305" i="21" s="1"/>
  <c r="BW306" i="21" s="1"/>
  <c r="BW307" i="21" s="1"/>
  <c r="BW308" i="21" s="1"/>
  <c r="BW309" i="21" s="1"/>
  <c r="BW310" i="21" s="1"/>
  <c r="BW311" i="21" s="1"/>
  <c r="BW312" i="21" s="1"/>
  <c r="BW313" i="21" s="1"/>
  <c r="BW314" i="21" s="1"/>
  <c r="BW315" i="21" s="1"/>
  <c r="BW316" i="21" s="1"/>
  <c r="BW317" i="21" s="1"/>
  <c r="BW318" i="21" s="1"/>
  <c r="BW319" i="21" s="1"/>
  <c r="BW320" i="21" s="1"/>
  <c r="BW321" i="21" s="1"/>
  <c r="BW322" i="21" s="1"/>
  <c r="BW323" i="21" s="1"/>
  <c r="BW324" i="21" s="1"/>
  <c r="BW325" i="21" s="1"/>
  <c r="BW326" i="21" s="1"/>
  <c r="BW327" i="21" s="1"/>
  <c r="BW328" i="21" s="1"/>
  <c r="BW329" i="21" s="1"/>
  <c r="BW330" i="21" s="1"/>
  <c r="BW331" i="21" s="1"/>
  <c r="BW332" i="21" s="1"/>
  <c r="BW333" i="21" s="1"/>
  <c r="BW334" i="21" s="1"/>
  <c r="BW335" i="21" s="1"/>
  <c r="BW336" i="21" s="1"/>
  <c r="BW337" i="21" s="1"/>
  <c r="BW338" i="21" s="1"/>
  <c r="BW339" i="21" s="1"/>
  <c r="BW340" i="21" s="1"/>
  <c r="BW341" i="21" s="1"/>
  <c r="BW342" i="21" s="1"/>
  <c r="BW343" i="21" s="1"/>
  <c r="BW344" i="21" s="1"/>
  <c r="BW345" i="21" s="1"/>
  <c r="BW346" i="21" s="1"/>
  <c r="BW347" i="21" s="1"/>
  <c r="BW348" i="21" s="1"/>
  <c r="BW349" i="21" s="1"/>
  <c r="BW350" i="21" s="1"/>
  <c r="BW351" i="21" s="1"/>
  <c r="BW352" i="21" s="1"/>
  <c r="BW353" i="21" s="1"/>
  <c r="BW354" i="21" s="1"/>
  <c r="BW355" i="21" s="1"/>
  <c r="BW356" i="21" s="1"/>
  <c r="BW357" i="21" s="1"/>
  <c r="BW358" i="21" s="1"/>
  <c r="BW359" i="21" s="1"/>
  <c r="BW360" i="21" s="1"/>
  <c r="BW361" i="21" s="1"/>
  <c r="BW362" i="21" s="1"/>
  <c r="BW363" i="21" s="1"/>
  <c r="BW364" i="21" s="1"/>
  <c r="BW365" i="21" s="1"/>
  <c r="BW366" i="21" s="1"/>
  <c r="BW367" i="21" s="1"/>
  <c r="BW368" i="21" s="1"/>
  <c r="BW369" i="21" s="1"/>
  <c r="BW370" i="21" s="1"/>
  <c r="BW371" i="21" s="1"/>
  <c r="BW372" i="21" s="1"/>
  <c r="BW373" i="21" s="1"/>
  <c r="BW374" i="21" s="1"/>
  <c r="BW375" i="21" s="1"/>
  <c r="BW376" i="21" s="1"/>
  <c r="BW377" i="21" s="1"/>
  <c r="BW378" i="21" s="1"/>
  <c r="BW379" i="21" s="1"/>
  <c r="BW380" i="21" s="1"/>
  <c r="BW381" i="21" s="1"/>
  <c r="BW382" i="21" s="1"/>
  <c r="BW383" i="21" s="1"/>
  <c r="BW384" i="21" s="1"/>
  <c r="BW385" i="21" s="1"/>
  <c r="BW386" i="21" s="1"/>
  <c r="BW387" i="21" s="1"/>
  <c r="BW388" i="21" s="1"/>
  <c r="BW389" i="21" s="1"/>
  <c r="BW390" i="21" s="1"/>
  <c r="BW391" i="21" s="1"/>
  <c r="BW392" i="21" s="1"/>
  <c r="BW393" i="21" s="1"/>
  <c r="BW394" i="21" s="1"/>
  <c r="BW395" i="21" s="1"/>
  <c r="BW396" i="21" s="1"/>
  <c r="BW397" i="21" s="1"/>
  <c r="BW398" i="21" s="1"/>
  <c r="BW399" i="21" s="1"/>
  <c r="BW400" i="21" s="1"/>
  <c r="BW401" i="21" s="1"/>
  <c r="BW402" i="21" s="1"/>
  <c r="BW403" i="21" s="1"/>
  <c r="BW404" i="21" s="1"/>
  <c r="BW405" i="21" s="1"/>
  <c r="BW406" i="21" s="1"/>
  <c r="BW407" i="21" s="1"/>
  <c r="BW408" i="21" s="1"/>
  <c r="BW409" i="21" s="1"/>
  <c r="BW410" i="21" s="1"/>
  <c r="BW411" i="21" s="1"/>
  <c r="BW412" i="21" s="1"/>
  <c r="BW413" i="21" s="1"/>
  <c r="BW414" i="21" s="1"/>
  <c r="BW415" i="21" s="1"/>
  <c r="BW416" i="21" s="1"/>
  <c r="BW417" i="21" s="1"/>
  <c r="BW418" i="21" s="1"/>
  <c r="BW419" i="21" s="1"/>
  <c r="BW420" i="21" s="1"/>
  <c r="BW421" i="21" s="1"/>
  <c r="BW422" i="21" s="1"/>
  <c r="BW423" i="21" s="1"/>
  <c r="BW424" i="21" s="1"/>
  <c r="BW425" i="21" s="1"/>
  <c r="BW426" i="21" s="1"/>
  <c r="BW427" i="21" s="1"/>
  <c r="BW428" i="21" s="1"/>
  <c r="BW429" i="21" s="1"/>
  <c r="BW430" i="21" s="1"/>
  <c r="BW431" i="21" s="1"/>
  <c r="BW432" i="21" s="1"/>
  <c r="BW433" i="21" s="1"/>
  <c r="BW434" i="21" s="1"/>
  <c r="BW435" i="21" s="1"/>
  <c r="BW436" i="21" s="1"/>
  <c r="BW437" i="21" s="1"/>
  <c r="BW438" i="21" s="1"/>
  <c r="BW439" i="21" s="1"/>
  <c r="BW440" i="21" s="1"/>
  <c r="BW441" i="21" s="1"/>
  <c r="BW442" i="21" s="1"/>
  <c r="BW443" i="21" s="1"/>
  <c r="BW444" i="21" s="1"/>
  <c r="BW445" i="21" s="1"/>
  <c r="BW446" i="21" s="1"/>
  <c r="BW447" i="21" s="1"/>
  <c r="BW448" i="21" s="1"/>
  <c r="BW449" i="21" s="1"/>
  <c r="BW450" i="21" s="1"/>
  <c r="BW451" i="21" s="1"/>
  <c r="BW452" i="21" s="1"/>
  <c r="BW453" i="21" s="1"/>
  <c r="BW454" i="21" s="1"/>
  <c r="BW455" i="21" s="1"/>
  <c r="BW456" i="21" s="1"/>
  <c r="BW457" i="21" s="1"/>
  <c r="BW458" i="21" s="1"/>
  <c r="BW459" i="21" s="1"/>
  <c r="BW460" i="21" s="1"/>
  <c r="BW461" i="21" s="1"/>
  <c r="BW462" i="21" s="1"/>
  <c r="BW463" i="21" s="1"/>
  <c r="BW464" i="21" s="1"/>
  <c r="BW465" i="21" s="1"/>
  <c r="BW466" i="21" s="1"/>
  <c r="BW467" i="21" s="1"/>
  <c r="BW468" i="21" s="1"/>
  <c r="BW469" i="21" s="1"/>
  <c r="BW470" i="21" s="1"/>
  <c r="BW471" i="21" s="1"/>
  <c r="BW472" i="21" s="1"/>
  <c r="BW473" i="21" s="1"/>
  <c r="BW474" i="21" s="1"/>
  <c r="BW475" i="21" s="1"/>
  <c r="BW476" i="21" s="1"/>
  <c r="BW477" i="21" s="1"/>
  <c r="BW478" i="21" s="1"/>
  <c r="BW479" i="21" s="1"/>
  <c r="BW480" i="21" s="1"/>
  <c r="BW481" i="21" s="1"/>
  <c r="BW482" i="21" s="1"/>
  <c r="BW483" i="21" s="1"/>
  <c r="BW484" i="21" s="1"/>
  <c r="BW485" i="21" s="1"/>
  <c r="BW486" i="21" s="1"/>
  <c r="BW487" i="21" s="1"/>
  <c r="BW488" i="21" s="1"/>
  <c r="BW489" i="21" s="1"/>
  <c r="BW490" i="21" s="1"/>
  <c r="BW491" i="21" s="1"/>
  <c r="BW492" i="21" s="1"/>
  <c r="BW493" i="21" s="1"/>
  <c r="BW494" i="21" s="1"/>
  <c r="BW495" i="21" s="1"/>
  <c r="BW496" i="21" s="1"/>
  <c r="BW497" i="21" s="1"/>
  <c r="BW498" i="21" s="1"/>
  <c r="BW499" i="21" s="1"/>
  <c r="BW500" i="21" s="1"/>
  <c r="BW501" i="21" s="1"/>
  <c r="BW502" i="21" s="1"/>
  <c r="BW503" i="21" s="1"/>
  <c r="BW504" i="21" s="1"/>
  <c r="BW505" i="21" s="1"/>
  <c r="BW506" i="21" s="1"/>
  <c r="BW507" i="21" s="1"/>
  <c r="BW508" i="21" s="1"/>
  <c r="BW509" i="21" s="1"/>
  <c r="BW510" i="21" s="1"/>
  <c r="BW511" i="21" s="1"/>
  <c r="BW512" i="21" s="1"/>
  <c r="BW513" i="21" s="1"/>
  <c r="BW514" i="21" s="1"/>
  <c r="BW515" i="21" s="1"/>
  <c r="BW516" i="21" s="1"/>
  <c r="BW517" i="21" s="1"/>
  <c r="BW518" i="21" s="1"/>
  <c r="BW519" i="21" s="1"/>
  <c r="BW520" i="21" s="1"/>
  <c r="BW521" i="21" s="1"/>
  <c r="BW522" i="21" s="1"/>
  <c r="BW523" i="21" s="1"/>
  <c r="BW524" i="21" s="1"/>
  <c r="BW525" i="21" s="1"/>
  <c r="BW526" i="21" s="1"/>
  <c r="BW527" i="21" s="1"/>
  <c r="BW528" i="21" s="1"/>
  <c r="BW529" i="21" s="1"/>
  <c r="BW530" i="21" s="1"/>
  <c r="BW531" i="21" s="1"/>
  <c r="BW532" i="21" s="1"/>
  <c r="BW533" i="21" s="1"/>
  <c r="BW534" i="21" s="1"/>
  <c r="BW535" i="21" s="1"/>
  <c r="BW536" i="21" s="1"/>
  <c r="BW537" i="21" s="1"/>
  <c r="BW538" i="21" s="1"/>
  <c r="BW539" i="21" s="1"/>
  <c r="BW540" i="21" s="1"/>
  <c r="BW541" i="21" s="1"/>
  <c r="BW542" i="21" s="1"/>
  <c r="BW543" i="21" s="1"/>
  <c r="BW544" i="21" s="1"/>
  <c r="BW545" i="21" s="1"/>
  <c r="BW546" i="21" s="1"/>
  <c r="BW547" i="21" s="1"/>
  <c r="BW548" i="21" s="1"/>
  <c r="BW549" i="21" s="1"/>
  <c r="BW550" i="21" s="1"/>
  <c r="BW551" i="21" s="1"/>
  <c r="BW552" i="21" s="1"/>
  <c r="BW553" i="21" s="1"/>
  <c r="BW554" i="21" s="1"/>
  <c r="BW555" i="21" s="1"/>
  <c r="BW556" i="21" s="1"/>
  <c r="BW557" i="21" s="1"/>
  <c r="BW558" i="21" s="1"/>
  <c r="BW559" i="21" s="1"/>
  <c r="BW560" i="21" s="1"/>
  <c r="BW561" i="21" s="1"/>
  <c r="BW562" i="21" s="1"/>
  <c r="BW563" i="21" s="1"/>
  <c r="BW564" i="21" s="1"/>
  <c r="BW565" i="21" s="1"/>
  <c r="BW566" i="21" s="1"/>
  <c r="BW567" i="21" s="1"/>
  <c r="BW568" i="21" s="1"/>
  <c r="BW569" i="21" s="1"/>
  <c r="BW570" i="21" s="1"/>
  <c r="BW571" i="21" s="1"/>
  <c r="BW572" i="21" s="1"/>
  <c r="BW573" i="21" s="1"/>
  <c r="BW574" i="21" s="1"/>
  <c r="BW575" i="21" s="1"/>
  <c r="BW576" i="21" s="1"/>
  <c r="BW577" i="21" s="1"/>
  <c r="BW578" i="21" s="1"/>
  <c r="BW579" i="21" s="1"/>
  <c r="BW580" i="21" s="1"/>
  <c r="BW581" i="21" s="1"/>
  <c r="BW582" i="21" s="1"/>
  <c r="BW583" i="21" s="1"/>
  <c r="BW584" i="21" s="1"/>
  <c r="BW585" i="21" s="1"/>
  <c r="BW586" i="21" s="1"/>
  <c r="BW587" i="21" s="1"/>
  <c r="BW588" i="21" s="1"/>
  <c r="BW589" i="21" s="1"/>
  <c r="BW590" i="21" s="1"/>
  <c r="BW591" i="21" s="1"/>
  <c r="BW592" i="21" s="1"/>
  <c r="BW593" i="21" s="1"/>
  <c r="BW594" i="21" s="1"/>
  <c r="BW595" i="21" s="1"/>
  <c r="BW596" i="21" s="1"/>
  <c r="BW597" i="21" s="1"/>
  <c r="BW598" i="21" s="1"/>
  <c r="BW599" i="21" s="1"/>
  <c r="BW600" i="21" s="1"/>
  <c r="BW601" i="21" s="1"/>
  <c r="BW602" i="21" s="1"/>
  <c r="BW603" i="21" s="1"/>
  <c r="BW604" i="21" s="1"/>
  <c r="BW605" i="21" s="1"/>
  <c r="BW606" i="21" s="1"/>
  <c r="BW607" i="21" s="1"/>
  <c r="BW608" i="21" s="1"/>
  <c r="BW609" i="21" s="1"/>
  <c r="BW610" i="21" s="1"/>
  <c r="BW611" i="21" s="1"/>
  <c r="BW612" i="21" s="1"/>
  <c r="BW613" i="21" s="1"/>
  <c r="BW614" i="21" s="1"/>
  <c r="BW615" i="21" s="1"/>
  <c r="BW616" i="21" s="1"/>
  <c r="BW617" i="21" s="1"/>
  <c r="BW618" i="21" s="1"/>
  <c r="BW619" i="21" s="1"/>
  <c r="BW620" i="21" s="1"/>
  <c r="BW621" i="21" s="1"/>
  <c r="BW622" i="21" s="1"/>
  <c r="BW623" i="21" s="1"/>
  <c r="BW624" i="21" s="1"/>
  <c r="BW625" i="21" s="1"/>
  <c r="BW626" i="21" s="1"/>
  <c r="BW627" i="21" s="1"/>
  <c r="BW628" i="21" s="1"/>
  <c r="BW629" i="21" s="1"/>
  <c r="BW630" i="21" s="1"/>
  <c r="BW631" i="21" s="1"/>
  <c r="BW632" i="21" s="1"/>
  <c r="BW633" i="21" s="1"/>
  <c r="BW634" i="21" s="1"/>
  <c r="BW635" i="21" s="1"/>
  <c r="BW636" i="21" s="1"/>
  <c r="BW637" i="21" s="1"/>
  <c r="BW638" i="21" s="1"/>
  <c r="BW639" i="21" s="1"/>
  <c r="BW640" i="21" s="1"/>
  <c r="BW641" i="21" s="1"/>
  <c r="BW642" i="21" s="1"/>
  <c r="BW643" i="21" s="1"/>
  <c r="BW644" i="21" s="1"/>
  <c r="BW645" i="21" s="1"/>
  <c r="BW646" i="21" s="1"/>
  <c r="BW647" i="21" s="1"/>
  <c r="BW648" i="21" s="1"/>
  <c r="BW649" i="21" s="1"/>
  <c r="BW650" i="21" s="1"/>
  <c r="BW651" i="21" s="1"/>
  <c r="BW652" i="21" s="1"/>
  <c r="BW653" i="21" s="1"/>
  <c r="BW654" i="21" s="1"/>
  <c r="BW655" i="21" s="1"/>
  <c r="BW656" i="21" s="1"/>
  <c r="BW657" i="21" s="1"/>
  <c r="BW658" i="21" s="1"/>
  <c r="BW659" i="21" s="1"/>
  <c r="BW660" i="21" s="1"/>
  <c r="BW661" i="21" s="1"/>
  <c r="BW662" i="21" s="1"/>
  <c r="BW663" i="21" s="1"/>
  <c r="BW664" i="21" s="1"/>
  <c r="BW665" i="21" s="1"/>
  <c r="BW666" i="21" s="1"/>
  <c r="BW667" i="21" s="1"/>
  <c r="BW668" i="21" s="1"/>
  <c r="BW669" i="21" s="1"/>
  <c r="BW670" i="21" s="1"/>
  <c r="BW671" i="21" s="1"/>
  <c r="BW672" i="21" s="1"/>
  <c r="BW673" i="21" s="1"/>
  <c r="BW674" i="21" s="1"/>
  <c r="BW675" i="21" s="1"/>
  <c r="BW676" i="21" s="1"/>
  <c r="BW677" i="21" s="1"/>
  <c r="BW678" i="21" s="1"/>
  <c r="BW679" i="21" s="1"/>
  <c r="BW680" i="21" s="1"/>
  <c r="BW681" i="21" s="1"/>
  <c r="BW682" i="21" s="1"/>
  <c r="BW683" i="21" s="1"/>
  <c r="BW684" i="21" s="1"/>
  <c r="BW685" i="21" s="1"/>
  <c r="BW686" i="21" s="1"/>
  <c r="BW687" i="21" s="1"/>
  <c r="BW688" i="21" s="1"/>
  <c r="BW689" i="21" s="1"/>
  <c r="BW690" i="21" s="1"/>
  <c r="BW691" i="21" s="1"/>
  <c r="BW692" i="21" s="1"/>
  <c r="BW693" i="21" s="1"/>
  <c r="BW694" i="21" s="1"/>
  <c r="BW695" i="21" s="1"/>
  <c r="BW696" i="21" s="1"/>
  <c r="BW697" i="21" s="1"/>
  <c r="BW698" i="21" s="1"/>
  <c r="BW699" i="21" s="1"/>
  <c r="BW700" i="21" s="1"/>
  <c r="BW701" i="21" s="1"/>
  <c r="BW702" i="21" s="1"/>
  <c r="BW703" i="21" s="1"/>
  <c r="BW704" i="21" s="1"/>
  <c r="BW705" i="21" s="1"/>
  <c r="BW706" i="21" s="1"/>
  <c r="BW707" i="21" s="1"/>
  <c r="BW708" i="21" s="1"/>
  <c r="BW709" i="21" s="1"/>
  <c r="BW710" i="21" s="1"/>
  <c r="BW711" i="21" s="1"/>
  <c r="BW712" i="21" s="1"/>
  <c r="BW713" i="21" s="1"/>
  <c r="BW714" i="21" s="1"/>
  <c r="BW715" i="21" s="1"/>
  <c r="BW716" i="21" s="1"/>
  <c r="BW717" i="21" s="1"/>
  <c r="BW718" i="21" s="1"/>
  <c r="BW719" i="21" s="1"/>
  <c r="BW720" i="21" s="1"/>
  <c r="BW721" i="21" s="1"/>
  <c r="BW722" i="21" s="1"/>
  <c r="BW723" i="21" s="1"/>
  <c r="BW724" i="21" s="1"/>
  <c r="BW725" i="21" s="1"/>
  <c r="BW726" i="21" s="1"/>
  <c r="BW727" i="21" s="1"/>
  <c r="BW728" i="21" s="1"/>
  <c r="BW729" i="21" s="1"/>
  <c r="BW730" i="21" s="1"/>
  <c r="BW731" i="21" s="1"/>
  <c r="BW732" i="21" s="1"/>
  <c r="BW733" i="21" s="1"/>
  <c r="BW734" i="21" s="1"/>
  <c r="BW735" i="21" s="1"/>
  <c r="BW736" i="21" s="1"/>
  <c r="BW737" i="21" s="1"/>
  <c r="BW738" i="21" s="1"/>
  <c r="BW739" i="21" s="1"/>
  <c r="BW740" i="21" s="1"/>
  <c r="BW741" i="21" s="1"/>
  <c r="BW742" i="21" s="1"/>
  <c r="BW743" i="21" s="1"/>
  <c r="BW744" i="21" s="1"/>
  <c r="BW745" i="21" s="1"/>
  <c r="BW746" i="21" s="1"/>
  <c r="BW747" i="21" s="1"/>
  <c r="BW748" i="21" s="1"/>
  <c r="BW749" i="21" s="1"/>
  <c r="BW750" i="21" s="1"/>
  <c r="BW751" i="21" s="1"/>
  <c r="BW752" i="21" s="1"/>
  <c r="BW753" i="21" s="1"/>
  <c r="BW754" i="21" s="1"/>
  <c r="BW755" i="21" s="1"/>
  <c r="BW756" i="21" s="1"/>
  <c r="BW757" i="21" s="1"/>
  <c r="BW758" i="21" s="1"/>
  <c r="BW759" i="21" s="1"/>
  <c r="BW760" i="21" s="1"/>
  <c r="BW761" i="21" s="1"/>
  <c r="BW762" i="21" s="1"/>
  <c r="BW763" i="21" s="1"/>
  <c r="BW764" i="21" s="1"/>
  <c r="BW765" i="21" s="1"/>
  <c r="BW766" i="21" s="1"/>
  <c r="BW767" i="21" s="1"/>
  <c r="BW768" i="21" s="1"/>
  <c r="BW769" i="21" s="1"/>
  <c r="BW770" i="21" s="1"/>
  <c r="BW771" i="21" s="1"/>
  <c r="BW772" i="21" s="1"/>
  <c r="BW773" i="21" s="1"/>
  <c r="BW774" i="21" s="1"/>
  <c r="BW775" i="21" s="1"/>
  <c r="BW776" i="21" s="1"/>
  <c r="BW777" i="21" s="1"/>
  <c r="BW778" i="21" s="1"/>
  <c r="BW779" i="21" s="1"/>
  <c r="BW780" i="21" s="1"/>
  <c r="BW781" i="21" s="1"/>
  <c r="BW782" i="21" s="1"/>
  <c r="BW783" i="21" s="1"/>
  <c r="BW784" i="21" s="1"/>
  <c r="BW785" i="21" s="1"/>
  <c r="BW786" i="21" s="1"/>
  <c r="BW787" i="21" s="1"/>
  <c r="BW788" i="21" s="1"/>
  <c r="BW789" i="21" s="1"/>
  <c r="BW790" i="21" s="1"/>
  <c r="BW791" i="21" s="1"/>
  <c r="BW792" i="21" s="1"/>
  <c r="BW793" i="21" s="1"/>
  <c r="BW794" i="21" s="1"/>
  <c r="BW795" i="21" s="1"/>
  <c r="BW796" i="21" s="1"/>
  <c r="BW797" i="21" s="1"/>
  <c r="BW798" i="21" s="1"/>
  <c r="BW799" i="21" s="1"/>
  <c r="BW800" i="21" s="1"/>
  <c r="BW801" i="21" s="1"/>
  <c r="BW802" i="21" s="1"/>
  <c r="BW803" i="21" s="1"/>
  <c r="BW804" i="21" s="1"/>
  <c r="BW805" i="21" s="1"/>
  <c r="BW806" i="21" s="1"/>
  <c r="BW807" i="21" s="1"/>
  <c r="BW808" i="21" s="1"/>
  <c r="BW809" i="21" s="1"/>
  <c r="BW810" i="21" s="1"/>
  <c r="BW811" i="21" s="1"/>
  <c r="BW812" i="21" s="1"/>
  <c r="BW813" i="21" s="1"/>
  <c r="BW814" i="21" s="1"/>
  <c r="BW815" i="21" s="1"/>
  <c r="BW816" i="21" s="1"/>
  <c r="BW817" i="21" s="1"/>
  <c r="BW818" i="21" s="1"/>
  <c r="BW819" i="21" s="1"/>
  <c r="BW820" i="21" s="1"/>
  <c r="BW821" i="21" s="1"/>
  <c r="BW822" i="21" s="1"/>
  <c r="BW823" i="21" s="1"/>
  <c r="BW824" i="21" s="1"/>
  <c r="BW825" i="21" s="1"/>
  <c r="BW826" i="21" s="1"/>
  <c r="BW827" i="21" s="1"/>
  <c r="BW828" i="21" s="1"/>
  <c r="BW829" i="21" s="1"/>
  <c r="BW830" i="21" s="1"/>
  <c r="BW831" i="21" s="1"/>
  <c r="BW832" i="21" s="1"/>
  <c r="BW833" i="21" s="1"/>
  <c r="BW834" i="21" s="1"/>
  <c r="BW835" i="21" s="1"/>
  <c r="BW836" i="21" s="1"/>
  <c r="BW837" i="21" s="1"/>
  <c r="BW838" i="21" s="1"/>
  <c r="BW839" i="21" s="1"/>
  <c r="BW840" i="21" s="1"/>
  <c r="BW841" i="21" s="1"/>
  <c r="BW842" i="21" s="1"/>
  <c r="BW843" i="21" s="1"/>
  <c r="BW844" i="21" s="1"/>
  <c r="BW845" i="21" s="1"/>
  <c r="BW846" i="21" s="1"/>
  <c r="BW847" i="21" s="1"/>
  <c r="BW848" i="21" s="1"/>
  <c r="BW849" i="21" s="1"/>
  <c r="BW850" i="21" s="1"/>
  <c r="BW851" i="21" s="1"/>
  <c r="BW852" i="21" s="1"/>
  <c r="BW853" i="21" s="1"/>
  <c r="BW854" i="21" s="1"/>
  <c r="BW855" i="21" s="1"/>
  <c r="BW856" i="21" s="1"/>
  <c r="BW857" i="21" s="1"/>
  <c r="BW858" i="21" s="1"/>
  <c r="BW859" i="21" s="1"/>
  <c r="BW860" i="21" s="1"/>
  <c r="BW861" i="21" s="1"/>
  <c r="BW862" i="21" s="1"/>
  <c r="BW863" i="21" s="1"/>
  <c r="BW864" i="21" s="1"/>
  <c r="BW865" i="21" s="1"/>
  <c r="BW866" i="21" s="1"/>
  <c r="BW867" i="21" s="1"/>
  <c r="BW868" i="21" s="1"/>
  <c r="BW869" i="21" s="1"/>
  <c r="BW870" i="21" s="1"/>
  <c r="BW871" i="21" s="1"/>
  <c r="BW872" i="21" s="1"/>
  <c r="BW873" i="21" s="1"/>
  <c r="BW874" i="21" s="1"/>
  <c r="BW875" i="21" s="1"/>
  <c r="BW876" i="21" s="1"/>
  <c r="BW877" i="21" s="1"/>
  <c r="BW878" i="21" s="1"/>
  <c r="BW879" i="21" s="1"/>
  <c r="BW880" i="21" s="1"/>
  <c r="BW881" i="21" s="1"/>
  <c r="BW882" i="21" s="1"/>
  <c r="BW883" i="21" s="1"/>
  <c r="BW884" i="21" s="1"/>
  <c r="BW885" i="21" s="1"/>
  <c r="BW886" i="21" s="1"/>
  <c r="BW887" i="21" s="1"/>
  <c r="BW888" i="21" s="1"/>
  <c r="BW889" i="21" s="1"/>
  <c r="BW890" i="21" s="1"/>
  <c r="BW891" i="21" s="1"/>
  <c r="BW892" i="21" s="1"/>
  <c r="BW893" i="21" s="1"/>
  <c r="BW894" i="21" s="1"/>
  <c r="BW895" i="21" s="1"/>
  <c r="BW896" i="21" s="1"/>
  <c r="BW897" i="21" s="1"/>
  <c r="BW898" i="21" s="1"/>
  <c r="BW899" i="21" s="1"/>
  <c r="BW900" i="21" s="1"/>
  <c r="BW901" i="21" s="1"/>
  <c r="BW902" i="21" s="1"/>
  <c r="BW903" i="21" s="1"/>
  <c r="BW904" i="21" s="1"/>
  <c r="BW905" i="21" s="1"/>
  <c r="BW906" i="21" s="1"/>
  <c r="BW907" i="21" s="1"/>
  <c r="BW908" i="21" s="1"/>
  <c r="BW909" i="21" s="1"/>
  <c r="BW910" i="21" s="1"/>
  <c r="BW911" i="21" s="1"/>
  <c r="BW912" i="21" s="1"/>
  <c r="BW913" i="21" s="1"/>
  <c r="BW914" i="21" s="1"/>
  <c r="BW915" i="21" s="1"/>
  <c r="BW916" i="21" s="1"/>
  <c r="BW917" i="21" s="1"/>
  <c r="BW918" i="21" s="1"/>
  <c r="BW919" i="21" s="1"/>
  <c r="BW920" i="21" s="1"/>
  <c r="BW921" i="21" s="1"/>
  <c r="BW922" i="21" s="1"/>
  <c r="BW923" i="21" s="1"/>
  <c r="BW924" i="21" s="1"/>
  <c r="BW925" i="21" s="1"/>
  <c r="BW926" i="21" s="1"/>
  <c r="BW927" i="21" s="1"/>
  <c r="BW928" i="21" s="1"/>
  <c r="BW929" i="21" s="1"/>
  <c r="BW930" i="21" s="1"/>
  <c r="BW931" i="21" s="1"/>
  <c r="BW932" i="21" s="1"/>
  <c r="BW933" i="21" s="1"/>
  <c r="BW934" i="21" s="1"/>
  <c r="BW935" i="21" s="1"/>
  <c r="BW936" i="21" s="1"/>
  <c r="BW937" i="21" s="1"/>
  <c r="BW938" i="21" s="1"/>
  <c r="BW939" i="21" s="1"/>
  <c r="BW940" i="21" s="1"/>
  <c r="BW941" i="21" s="1"/>
  <c r="BW942" i="21" s="1"/>
  <c r="BW943" i="21" s="1"/>
  <c r="BW944" i="21" s="1"/>
  <c r="BW945" i="21" s="1"/>
  <c r="BW946" i="21" s="1"/>
  <c r="BW947" i="21" s="1"/>
  <c r="BW948" i="21" s="1"/>
  <c r="BW949" i="21" s="1"/>
  <c r="BW950" i="21" s="1"/>
  <c r="BW951" i="21" s="1"/>
  <c r="BW952" i="21" s="1"/>
  <c r="BW953" i="21" s="1"/>
  <c r="BW954" i="21" s="1"/>
  <c r="BW955" i="21" s="1"/>
  <c r="BW956" i="21" s="1"/>
  <c r="BW957" i="21" s="1"/>
  <c r="BW958" i="21" s="1"/>
  <c r="BW959" i="21" s="1"/>
  <c r="BW960" i="21" s="1"/>
  <c r="BW961" i="21" s="1"/>
  <c r="BW962" i="21" s="1"/>
  <c r="BW963" i="21" s="1"/>
  <c r="BW964" i="21" s="1"/>
  <c r="BW965" i="21" s="1"/>
  <c r="BW966" i="21" s="1"/>
  <c r="BW967" i="21" s="1"/>
  <c r="BW968" i="21" s="1"/>
  <c r="BW969" i="21" s="1"/>
  <c r="BW970" i="21" s="1"/>
  <c r="BW971" i="21" s="1"/>
  <c r="BW972" i="21" s="1"/>
  <c r="BW973" i="21" s="1"/>
  <c r="BW974" i="21" s="1"/>
  <c r="BW975" i="21" s="1"/>
  <c r="BW976" i="21" s="1"/>
  <c r="BW977" i="21" s="1"/>
  <c r="BW978" i="21" s="1"/>
  <c r="BW979" i="21" s="1"/>
  <c r="BW980" i="21" s="1"/>
  <c r="BW981" i="21" s="1"/>
  <c r="BW982" i="21" s="1"/>
  <c r="BW983" i="21" s="1"/>
  <c r="BW984" i="21" s="1"/>
  <c r="BW985" i="21" s="1"/>
  <c r="BW986" i="21" s="1"/>
  <c r="BW987" i="21" s="1"/>
  <c r="BW988" i="21" s="1"/>
  <c r="BW989" i="21" s="1"/>
  <c r="BW990" i="21" s="1"/>
  <c r="BW991" i="21" s="1"/>
  <c r="BW992" i="21" s="1"/>
  <c r="BW993" i="21" s="1"/>
  <c r="BW994" i="21" s="1"/>
  <c r="BW995" i="21" s="1"/>
  <c r="BW996" i="21" s="1"/>
  <c r="BW997" i="21" s="1"/>
  <c r="BW998" i="21" s="1"/>
  <c r="BW999" i="21" s="1"/>
  <c r="BW1000" i="21" s="1"/>
  <c r="BW1001" i="21" s="1"/>
  <c r="BW1002" i="21" s="1"/>
  <c r="BW1003" i="21" s="1"/>
  <c r="BW1004" i="21" s="1"/>
  <c r="BW1005" i="21" s="1"/>
  <c r="BW1006" i="21" s="1"/>
  <c r="BW1007" i="21" s="1"/>
  <c r="BW1008" i="21" s="1"/>
  <c r="BW1009" i="21" s="1"/>
  <c r="BW1010" i="21" s="1"/>
  <c r="BW1011" i="21" s="1"/>
  <c r="BW1012" i="21" s="1"/>
  <c r="BW1013" i="21" s="1"/>
  <c r="BW1014" i="21" s="1"/>
  <c r="BW1015" i="21" s="1"/>
  <c r="BW1016" i="21" s="1"/>
  <c r="BW1017" i="21" s="1"/>
  <c r="BW1018" i="21" s="1"/>
  <c r="BW1019" i="21" s="1"/>
  <c r="BW1020" i="21" s="1"/>
  <c r="BW1021" i="21" s="1"/>
  <c r="BW1022" i="21" s="1"/>
  <c r="BW1023" i="21" s="1"/>
  <c r="BW1024" i="21" s="1"/>
  <c r="BW1025" i="21" s="1"/>
  <c r="BW1026" i="21" s="1"/>
  <c r="BW1027" i="21" s="1"/>
  <c r="BW1028" i="21" s="1"/>
  <c r="BW1029" i="21" s="1"/>
  <c r="BW1030" i="21" s="1"/>
  <c r="BW1031" i="21" s="1"/>
  <c r="BW1032" i="21" s="1"/>
  <c r="BW1033" i="21" s="1"/>
  <c r="BW1034" i="21" s="1"/>
  <c r="BW1035" i="21" s="1"/>
  <c r="BW1036" i="21" s="1"/>
  <c r="BW1037" i="21" s="1"/>
  <c r="BW1038" i="21" s="1"/>
  <c r="BW1039" i="21" s="1"/>
  <c r="BW1040" i="21" s="1"/>
  <c r="BW1041" i="21" s="1"/>
  <c r="BW1042" i="21" s="1"/>
  <c r="BW1043" i="21" s="1"/>
  <c r="BW1044" i="21" s="1"/>
  <c r="BW1045" i="21" s="1"/>
  <c r="BW1046" i="21" s="1"/>
  <c r="BW1047" i="21" s="1"/>
  <c r="BW1048" i="21" s="1"/>
  <c r="BW1049" i="21" s="1"/>
  <c r="BW1050" i="21" s="1"/>
  <c r="BW1051" i="21" s="1"/>
  <c r="BW1052" i="21" s="1"/>
  <c r="BW1053" i="21" s="1"/>
  <c r="BW1054" i="21" s="1"/>
  <c r="BW1055" i="21" s="1"/>
  <c r="BW1056" i="21" s="1"/>
  <c r="BW1057" i="21" s="1"/>
  <c r="BW1058" i="21" s="1"/>
  <c r="BW1059" i="21" s="1"/>
  <c r="BW1060" i="21" s="1"/>
  <c r="BW1061" i="21" s="1"/>
  <c r="BW1062" i="21" s="1"/>
  <c r="BW1063" i="21" s="1"/>
  <c r="BW1064" i="21" s="1"/>
  <c r="BW1065" i="21" s="1"/>
  <c r="BW1066" i="21" s="1"/>
  <c r="BW1067" i="21" s="1"/>
  <c r="BW1068" i="21" s="1"/>
  <c r="BW1069" i="21" s="1"/>
  <c r="BW1070" i="21" s="1"/>
  <c r="BW1071" i="21" s="1"/>
  <c r="BW1072" i="21" s="1"/>
  <c r="BW1073" i="21" s="1"/>
  <c r="BW1074" i="21" s="1"/>
  <c r="BW1075" i="21" s="1"/>
  <c r="BW1076" i="21" s="1"/>
  <c r="BW1077" i="21" s="1"/>
  <c r="BW1078" i="21" s="1"/>
  <c r="BW1079" i="21" s="1"/>
  <c r="BW1080" i="21" s="1"/>
  <c r="BW1081" i="21" s="1"/>
  <c r="BW1082" i="21" s="1"/>
  <c r="BW1083" i="21" s="1"/>
  <c r="BW1084" i="21" s="1"/>
  <c r="BW1085" i="21" s="1"/>
  <c r="BW1086" i="21" s="1"/>
  <c r="BW1087" i="21" s="1"/>
  <c r="BW1088" i="21" s="1"/>
  <c r="BW1089" i="21" s="1"/>
  <c r="BW1090" i="21" s="1"/>
  <c r="BW1091" i="21" s="1"/>
  <c r="BW1092" i="21" s="1"/>
  <c r="BW1093" i="21" s="1"/>
  <c r="BW1094" i="21" s="1"/>
  <c r="BW1095" i="21" s="1"/>
  <c r="BW1096" i="21" s="1"/>
  <c r="BW1097" i="21" s="1"/>
  <c r="BW1098" i="21" s="1"/>
  <c r="BW1099" i="21" s="1"/>
  <c r="BW1100" i="21" s="1"/>
  <c r="BW1101" i="21" s="1"/>
  <c r="BW1102" i="21" s="1"/>
  <c r="BW1103" i="21" s="1"/>
  <c r="BW1104" i="21" s="1"/>
  <c r="BW1105" i="21" s="1"/>
  <c r="BW1106" i="21" s="1"/>
  <c r="BW1107" i="21" s="1"/>
  <c r="BW1108" i="21" s="1"/>
  <c r="BW1109" i="21" s="1"/>
  <c r="BW1110" i="21" s="1"/>
  <c r="BW1111" i="21" s="1"/>
  <c r="BW1112" i="21" s="1"/>
  <c r="BW1113" i="21" s="1"/>
  <c r="BW1114" i="21" s="1"/>
  <c r="BW1115" i="21" s="1"/>
  <c r="BW1116" i="21" s="1"/>
  <c r="BW1117" i="21" s="1"/>
  <c r="BW1118" i="21" s="1"/>
  <c r="BW1119" i="21" s="1"/>
  <c r="BW1120" i="21" s="1"/>
  <c r="BW1121" i="21" s="1"/>
  <c r="BW1122" i="21" s="1"/>
  <c r="BW1123" i="21" s="1"/>
  <c r="BW1124" i="21" s="1"/>
  <c r="BW1125" i="21" s="1"/>
  <c r="BW1126" i="21" s="1"/>
  <c r="BW1127" i="21" s="1"/>
  <c r="BW1128" i="21" s="1"/>
  <c r="BW1129" i="21" s="1"/>
  <c r="BW1130" i="21" s="1"/>
  <c r="BW1131" i="21" s="1"/>
  <c r="BW1132" i="21" s="1"/>
  <c r="BW1133" i="21" s="1"/>
  <c r="BW1134" i="21" s="1"/>
  <c r="BW1135" i="21" s="1"/>
  <c r="BW1136" i="21" s="1"/>
  <c r="BW1137" i="21" s="1"/>
  <c r="BW1138" i="21" s="1"/>
  <c r="BW1139" i="21" s="1"/>
  <c r="BW1140" i="21" s="1"/>
  <c r="BW1141" i="21" s="1"/>
  <c r="BW1142" i="21" s="1"/>
  <c r="BW1143" i="21" s="1"/>
  <c r="BW1144" i="21" s="1"/>
  <c r="BW1145" i="21" s="1"/>
  <c r="BW1146" i="21" s="1"/>
  <c r="BW1147" i="21" s="1"/>
  <c r="BW1148" i="21" s="1"/>
  <c r="BW1149" i="21" s="1"/>
  <c r="BW1150" i="21" s="1"/>
  <c r="BW1151" i="21" s="1"/>
  <c r="BW1152" i="21" s="1"/>
  <c r="BW1153" i="21" s="1"/>
  <c r="BW1154" i="21" s="1"/>
  <c r="BW1155" i="21" s="1"/>
  <c r="BW1156" i="21" s="1"/>
  <c r="BW1157" i="21" s="1"/>
  <c r="BW1158" i="21" s="1"/>
  <c r="BW1159" i="21" s="1"/>
  <c r="BW1160" i="21" s="1"/>
  <c r="BW1161" i="21" s="1"/>
  <c r="BW1162" i="21" s="1"/>
  <c r="BW1163" i="21" s="1"/>
  <c r="BW1164" i="21" s="1"/>
  <c r="BW1165" i="21" s="1"/>
  <c r="BW1166" i="21" s="1"/>
  <c r="BW1167" i="21" s="1"/>
  <c r="BW1168" i="21" s="1"/>
  <c r="BW1169" i="21" s="1"/>
  <c r="BW1170" i="21" s="1"/>
  <c r="BW1171" i="21" s="1"/>
  <c r="BW1172" i="21" s="1"/>
  <c r="BW1173" i="21" s="1"/>
  <c r="BW1174" i="21" s="1"/>
  <c r="BW1175" i="21" s="1"/>
  <c r="BW1176" i="21" s="1"/>
  <c r="BW1177" i="21" s="1"/>
  <c r="BW1178" i="21" s="1"/>
  <c r="BW1179" i="21" s="1"/>
  <c r="BW1180" i="21" s="1"/>
  <c r="BW1181" i="21" s="1"/>
  <c r="BW1182" i="21" s="1"/>
  <c r="BW1183" i="21" s="1"/>
  <c r="BW1184" i="21" s="1"/>
  <c r="BW1185" i="21" s="1"/>
  <c r="BW1186" i="21" s="1"/>
  <c r="BW1187" i="21" s="1"/>
  <c r="BW1188" i="21" s="1"/>
  <c r="BW1189" i="21" s="1"/>
  <c r="BW1190" i="21" s="1"/>
  <c r="BW1191" i="21" s="1"/>
  <c r="BW1192" i="21" s="1"/>
  <c r="BW1193" i="21" s="1"/>
  <c r="BW1194" i="21" s="1"/>
  <c r="BW1195" i="21" s="1"/>
  <c r="BW1196" i="21" s="1"/>
  <c r="BW1197" i="21" s="1"/>
  <c r="BW1198" i="21" s="1"/>
  <c r="BW1199" i="21" s="1"/>
  <c r="BW1200" i="21" s="1"/>
  <c r="BW1201" i="21" s="1"/>
  <c r="BW1202" i="21" s="1"/>
  <c r="BW1203" i="21" s="1"/>
  <c r="BW1204" i="21" s="1"/>
  <c r="BW1205" i="21" s="1"/>
  <c r="BW1206" i="21" s="1"/>
  <c r="BW1207" i="21" s="1"/>
  <c r="BW1208" i="21" s="1"/>
  <c r="BW1209" i="21" s="1"/>
  <c r="BW1210" i="21" s="1"/>
  <c r="BW1211" i="21" s="1"/>
  <c r="BW1212" i="21" s="1"/>
  <c r="BW1213" i="21" s="1"/>
  <c r="BW1214" i="21" s="1"/>
  <c r="BW1215" i="21" s="1"/>
  <c r="BW1216" i="21" s="1"/>
  <c r="BW1217" i="21" s="1"/>
  <c r="BW1218" i="21" s="1"/>
  <c r="BW1219" i="21" s="1"/>
  <c r="BW1220" i="21" s="1"/>
  <c r="BW1221" i="21" s="1"/>
  <c r="BW1222" i="21" s="1"/>
  <c r="BW1223" i="21" s="1"/>
  <c r="BW1224" i="21" s="1"/>
  <c r="BW1225" i="21" s="1"/>
  <c r="BW1226" i="21" s="1"/>
  <c r="BW1227" i="21" s="1"/>
  <c r="BW1228" i="21" s="1"/>
  <c r="BW1229" i="21" s="1"/>
  <c r="BW1230" i="21" s="1"/>
  <c r="BW1231" i="21" s="1"/>
  <c r="BW1232" i="21" s="1"/>
  <c r="BW1233" i="21" s="1"/>
  <c r="BW1234" i="21" s="1"/>
  <c r="BW1235" i="21" s="1"/>
  <c r="BW1236" i="21" s="1"/>
  <c r="BW1237" i="21" s="1"/>
  <c r="BW1238" i="21" s="1"/>
  <c r="BW1239" i="21" s="1"/>
  <c r="BW1240" i="21" s="1"/>
  <c r="BW1241" i="21" s="1"/>
  <c r="BW1242" i="21" s="1"/>
  <c r="BW1243" i="21" s="1"/>
  <c r="BW1244" i="21" s="1"/>
  <c r="BW1245" i="21" s="1"/>
  <c r="BW1246" i="21" s="1"/>
  <c r="BW1247" i="21" s="1"/>
  <c r="BW1248" i="21" s="1"/>
  <c r="BW1249" i="21" s="1"/>
  <c r="BW1250" i="21" s="1"/>
  <c r="BW1251" i="21" s="1"/>
  <c r="BW1252" i="21" s="1"/>
  <c r="BW1253" i="21" s="1"/>
  <c r="BW1254" i="21" s="1"/>
  <c r="BW1255" i="21" s="1"/>
  <c r="BW1256" i="21" s="1"/>
  <c r="BW1257" i="21" s="1"/>
  <c r="BW1258" i="21" s="1"/>
  <c r="BW1259" i="21" s="1"/>
  <c r="BW1260" i="21" s="1"/>
  <c r="BW1261" i="21" s="1"/>
  <c r="BW1262" i="21" s="1"/>
  <c r="BW1263" i="21" s="1"/>
  <c r="BW1264" i="21" s="1"/>
  <c r="BW1265" i="21" s="1"/>
  <c r="BW1266" i="21" s="1"/>
  <c r="BW1267" i="21" s="1"/>
  <c r="BW1268" i="21" s="1"/>
  <c r="BW1269" i="21" s="1"/>
  <c r="BW1270" i="21" s="1"/>
  <c r="BW1271" i="21" s="1"/>
  <c r="BW1272" i="21" s="1"/>
  <c r="BW1273" i="21" s="1"/>
  <c r="BW1274" i="21" s="1"/>
  <c r="BW1275" i="21" s="1"/>
  <c r="BW1276" i="21" s="1"/>
  <c r="BW1277" i="21" s="1"/>
  <c r="BW1278" i="21" s="1"/>
  <c r="BW1279" i="21" s="1"/>
  <c r="BW1280" i="21" s="1"/>
  <c r="BW1281" i="21" s="1"/>
  <c r="BW1282" i="21" s="1"/>
  <c r="BW1283" i="21" s="1"/>
  <c r="BW1284" i="21" s="1"/>
  <c r="BW1285" i="21" s="1"/>
  <c r="BW1286" i="21" s="1"/>
  <c r="BW1287" i="21" s="1"/>
  <c r="BW1288" i="21" s="1"/>
  <c r="BW1289" i="21" s="1"/>
  <c r="BW1290" i="21" s="1"/>
  <c r="BW1291" i="21" s="1"/>
  <c r="BW1292" i="21" s="1"/>
  <c r="BW1293" i="21" s="1"/>
  <c r="BW1294" i="21" s="1"/>
  <c r="BW1295" i="21" s="1"/>
  <c r="BW1296" i="21" s="1"/>
  <c r="BW1297" i="21" s="1"/>
  <c r="BW1298" i="21" s="1"/>
  <c r="BW1299" i="21" s="1"/>
  <c r="BW1300" i="21" s="1"/>
  <c r="BW1301" i="21" s="1"/>
  <c r="BW1302" i="21" s="1"/>
  <c r="BW1303" i="21" s="1"/>
  <c r="BW1304" i="21" s="1"/>
  <c r="BW1305" i="21" s="1"/>
  <c r="BW1306" i="21" s="1"/>
  <c r="BW1307" i="21" s="1"/>
  <c r="BW1308" i="21" s="1"/>
  <c r="BW1309" i="21" s="1"/>
  <c r="BW1310" i="21" s="1"/>
  <c r="BW1311" i="21" s="1"/>
  <c r="BW1312" i="21" s="1"/>
  <c r="BW1313" i="21" s="1"/>
  <c r="BW1314" i="21" s="1"/>
  <c r="BW1315" i="21" s="1"/>
  <c r="BW1316" i="21" s="1"/>
  <c r="BW1317" i="21" s="1"/>
  <c r="BW1318" i="21" s="1"/>
  <c r="BW1319" i="21" s="1"/>
  <c r="BW1320" i="21" s="1"/>
  <c r="BW1321" i="21" s="1"/>
  <c r="BW1322" i="21" s="1"/>
  <c r="BW1323" i="21" s="1"/>
  <c r="BW1324" i="21" s="1"/>
  <c r="BW1325" i="21" s="1"/>
  <c r="BW1326" i="21" s="1"/>
  <c r="BW1327" i="21" s="1"/>
  <c r="BW1328" i="21" s="1"/>
  <c r="BW1329" i="21" s="1"/>
  <c r="BW1330" i="21" s="1"/>
  <c r="BW1331" i="21" s="1"/>
  <c r="BW1332" i="21" s="1"/>
  <c r="BW1333" i="21" s="1"/>
  <c r="BW1334" i="21" s="1"/>
  <c r="BW1335" i="21" s="1"/>
  <c r="BW1336" i="21" s="1"/>
  <c r="BW1337" i="21" s="1"/>
  <c r="BW1338" i="21" s="1"/>
  <c r="BW1339" i="21" s="1"/>
  <c r="BW1340" i="21" s="1"/>
  <c r="BW1341" i="21" s="1"/>
  <c r="BW1342" i="21" s="1"/>
  <c r="BW1343" i="21" s="1"/>
  <c r="BW1344" i="21" s="1"/>
  <c r="BW1345" i="21" s="1"/>
  <c r="BW1346" i="21" s="1"/>
  <c r="BW1347" i="21" s="1"/>
  <c r="BW1348" i="21" s="1"/>
  <c r="BW1349" i="21" s="1"/>
  <c r="BW1350" i="21" s="1"/>
  <c r="BW1351" i="21" s="1"/>
  <c r="BW1352" i="21" s="1"/>
  <c r="BW1353" i="21" s="1"/>
  <c r="BW1354" i="21" s="1"/>
  <c r="BW1355" i="21" s="1"/>
  <c r="BW1356" i="21" s="1"/>
  <c r="BW1357" i="21" s="1"/>
  <c r="BW1358" i="21" s="1"/>
  <c r="BW1359" i="21" s="1"/>
  <c r="BW1360" i="21" s="1"/>
  <c r="BW1361" i="21" s="1"/>
  <c r="BW1362" i="21" s="1"/>
  <c r="BW1363" i="21" s="1"/>
  <c r="BW1364" i="21" s="1"/>
  <c r="BW1365" i="21" s="1"/>
  <c r="BW1366" i="21" s="1"/>
  <c r="BW1367" i="21" s="1"/>
  <c r="BW1368" i="21" s="1"/>
  <c r="BW1369" i="21" s="1"/>
  <c r="BW1370" i="21" s="1"/>
  <c r="BW1371" i="21" s="1"/>
  <c r="BW1372" i="21" s="1"/>
  <c r="BW1373" i="21" s="1"/>
  <c r="BW1374" i="21" s="1"/>
  <c r="BW1375" i="21" s="1"/>
  <c r="BW1376" i="21" s="1"/>
  <c r="BW1377" i="21" s="1"/>
  <c r="BW1378" i="21" s="1"/>
  <c r="BW1379" i="21" s="1"/>
  <c r="BW1380" i="21" s="1"/>
  <c r="BW1381" i="21" s="1"/>
  <c r="BW1382" i="21" s="1"/>
  <c r="BW1383" i="21" s="1"/>
  <c r="BW1384" i="21" s="1"/>
  <c r="BW1385" i="21" s="1"/>
  <c r="BW1386" i="21" s="1"/>
  <c r="BW1387" i="21" s="1"/>
  <c r="BW1388" i="21" s="1"/>
  <c r="BW1389" i="21" s="1"/>
  <c r="BW1390" i="21" s="1"/>
  <c r="BW1391" i="21" s="1"/>
  <c r="BW1392" i="21" s="1"/>
  <c r="BW1393" i="21" s="1"/>
  <c r="BW1394" i="21" s="1"/>
  <c r="BW1395" i="21" s="1"/>
  <c r="BW1396" i="21" s="1"/>
  <c r="BW1397" i="21" s="1"/>
  <c r="BW1398" i="21" s="1"/>
  <c r="BW1399" i="21" s="1"/>
  <c r="BW1400" i="21" s="1"/>
  <c r="BW1401" i="21" s="1"/>
  <c r="BW1402" i="21" s="1"/>
  <c r="BW1403" i="21" s="1"/>
  <c r="BW1404" i="21" s="1"/>
  <c r="BW1405" i="21" s="1"/>
  <c r="BW1406" i="21" s="1"/>
  <c r="BW1407" i="21" s="1"/>
  <c r="BW1408" i="21" s="1"/>
  <c r="BW1409" i="21" s="1"/>
  <c r="BW1410" i="21" s="1"/>
  <c r="BW1411" i="21" s="1"/>
  <c r="BW1412" i="21" s="1"/>
  <c r="BW1413" i="21" s="1"/>
  <c r="BW1414" i="21" s="1"/>
  <c r="BW1415" i="21" s="1"/>
  <c r="BW1416" i="21" s="1"/>
  <c r="BW1417" i="21" s="1"/>
  <c r="BW1418" i="21" s="1"/>
  <c r="BW1419" i="21" s="1"/>
  <c r="BW1420" i="21" s="1"/>
  <c r="BW1421" i="21" s="1"/>
  <c r="BW1422" i="21" s="1"/>
  <c r="BW1423" i="21" s="1"/>
  <c r="BW1424" i="21" s="1"/>
  <c r="BW1425" i="21" s="1"/>
  <c r="BW1426" i="21" s="1"/>
  <c r="BW1427" i="21" s="1"/>
  <c r="BW1428" i="21" s="1"/>
  <c r="BW1429" i="21" s="1"/>
  <c r="BW1430" i="21" s="1"/>
  <c r="BW1431" i="21" s="1"/>
  <c r="BW1432" i="21" s="1"/>
  <c r="BW1433" i="21" s="1"/>
  <c r="BW1434" i="21" s="1"/>
  <c r="BW1435" i="21" s="1"/>
  <c r="BW1436" i="21" s="1"/>
  <c r="BW1437" i="21" s="1"/>
  <c r="BW1438" i="21" s="1"/>
  <c r="BW1439" i="21" s="1"/>
  <c r="BW1440" i="21" s="1"/>
  <c r="BW1441" i="21" s="1"/>
  <c r="BW1442" i="21" s="1"/>
  <c r="BW1443" i="21" s="1"/>
  <c r="BW1444" i="21" s="1"/>
  <c r="BW1445" i="21" s="1"/>
  <c r="BW1446" i="21" s="1"/>
  <c r="BW1447" i="21" s="1"/>
  <c r="BW1448" i="21" s="1"/>
  <c r="BW1449" i="21" s="1"/>
  <c r="BW1450" i="21" s="1"/>
  <c r="BW1451" i="21" s="1"/>
  <c r="BW1452" i="21" s="1"/>
  <c r="BW1453" i="21" s="1"/>
  <c r="BW1454" i="21" s="1"/>
  <c r="BW1455" i="21" s="1"/>
  <c r="BW1456" i="21" s="1"/>
  <c r="BW1457" i="21" s="1"/>
  <c r="BW1458" i="21" s="1"/>
  <c r="BW1459" i="21" s="1"/>
  <c r="BW1460" i="21" s="1"/>
  <c r="BW1461" i="21" s="1"/>
  <c r="BW1462" i="21" s="1"/>
  <c r="BW1463" i="21" s="1"/>
  <c r="BW1464" i="21" s="1"/>
  <c r="BW1465" i="21" s="1"/>
  <c r="BW1466" i="21" s="1"/>
  <c r="BW1467" i="21" s="1"/>
  <c r="BW1468" i="21" s="1"/>
  <c r="BW1469" i="21" s="1"/>
  <c r="BW1470" i="21" s="1"/>
  <c r="BW1471" i="21" s="1"/>
  <c r="BW1472" i="21" s="1"/>
  <c r="BW1473" i="21" s="1"/>
  <c r="BW1474" i="21" s="1"/>
  <c r="BW1475" i="21" s="1"/>
  <c r="BW1476" i="21" s="1"/>
  <c r="BW1477" i="21" s="1"/>
  <c r="BW1478" i="21" s="1"/>
  <c r="BW1479" i="21" s="1"/>
  <c r="BW1480" i="21" s="1"/>
  <c r="BW1481" i="21" s="1"/>
  <c r="BW1482" i="21" s="1"/>
  <c r="BW1483" i="21" s="1"/>
  <c r="BW1484" i="21" s="1"/>
  <c r="BW1485" i="21" s="1"/>
  <c r="BW1486" i="21" s="1"/>
  <c r="BW1487" i="21" s="1"/>
  <c r="BW1488" i="21" s="1"/>
  <c r="BW1489" i="21" s="1"/>
  <c r="BW1490" i="21" s="1"/>
  <c r="BW1491" i="21" s="1"/>
  <c r="BW1492" i="21" s="1"/>
  <c r="BW1493" i="21" s="1"/>
  <c r="BW1494" i="21" s="1"/>
  <c r="BW1495" i="21" s="1"/>
  <c r="BW1496" i="21" s="1"/>
  <c r="BW1497" i="21" s="1"/>
  <c r="BW1498" i="21" s="1"/>
  <c r="BW1499" i="21" s="1"/>
  <c r="BW1500" i="21" s="1"/>
  <c r="BW1501" i="21" s="1"/>
  <c r="BW1502" i="21" s="1"/>
  <c r="BW1503" i="21" s="1"/>
  <c r="BW1504" i="21" s="1"/>
  <c r="BW1505" i="21" s="1"/>
  <c r="BW1506" i="21" s="1"/>
  <c r="BW1507" i="21" s="1"/>
  <c r="BW1508" i="21" s="1"/>
  <c r="BW1509" i="21" s="1"/>
  <c r="BW1510" i="21" s="1"/>
  <c r="BW1511" i="21" s="1"/>
  <c r="BW1512" i="21" s="1"/>
  <c r="BW1513" i="21" s="1"/>
  <c r="W25" i="20"/>
  <c r="X25" i="20"/>
  <c r="Y25" i="20" l="1"/>
  <c r="T24" i="21"/>
  <c r="BJ47" i="21"/>
  <c r="W26" i="20"/>
  <c r="X26" i="20"/>
  <c r="AW47" i="21" l="1"/>
  <c r="BJ48" i="21"/>
  <c r="BJ49" i="21" s="1"/>
  <c r="BJ50" i="21" s="1"/>
  <c r="BJ51" i="21" s="1"/>
  <c r="BJ52" i="21" s="1"/>
  <c r="BJ53" i="21" s="1"/>
  <c r="BJ54" i="21" s="1"/>
  <c r="BJ55" i="21" s="1"/>
  <c r="BJ56" i="21" s="1"/>
  <c r="BJ57" i="21" s="1"/>
  <c r="BJ58" i="21" s="1"/>
  <c r="BJ59" i="21" s="1"/>
  <c r="BJ60" i="21" s="1"/>
  <c r="BJ61" i="21" s="1"/>
  <c r="BJ62" i="21" s="1"/>
  <c r="BJ63" i="21" s="1"/>
  <c r="BJ64" i="21" s="1"/>
  <c r="BJ65" i="21" s="1"/>
  <c r="BJ66" i="21" s="1"/>
  <c r="BJ67" i="21" s="1"/>
  <c r="BJ68" i="21" s="1"/>
  <c r="BJ69" i="21" s="1"/>
  <c r="BJ70" i="21" s="1"/>
  <c r="BJ71" i="21" s="1"/>
  <c r="BJ72" i="21" s="1"/>
  <c r="BJ73" i="21" s="1"/>
  <c r="BJ74" i="21" s="1"/>
  <c r="BJ75" i="21" s="1"/>
  <c r="BJ76" i="21" s="1"/>
  <c r="BJ77" i="21" s="1"/>
  <c r="BJ78" i="21" s="1"/>
  <c r="BJ79" i="21" s="1"/>
  <c r="BJ80" i="21" s="1"/>
  <c r="BJ81" i="21" s="1"/>
  <c r="BJ82" i="21" s="1"/>
  <c r="BJ83" i="21" s="1"/>
  <c r="BJ84" i="21" s="1"/>
  <c r="BJ85" i="21" s="1"/>
  <c r="BJ86" i="21" s="1"/>
  <c r="BJ87" i="21" s="1"/>
  <c r="BJ88" i="21" s="1"/>
  <c r="BJ89" i="21" s="1"/>
  <c r="BJ90" i="21" s="1"/>
  <c r="BJ91" i="21" s="1"/>
  <c r="BJ92" i="21" s="1"/>
  <c r="BJ93" i="21" s="1"/>
  <c r="BJ94" i="21" s="1"/>
  <c r="BJ95" i="21" s="1"/>
  <c r="BJ96" i="21" s="1"/>
  <c r="BJ97" i="21" s="1"/>
  <c r="BJ98" i="21" s="1"/>
  <c r="BJ99" i="21" s="1"/>
  <c r="BJ100" i="21" s="1"/>
  <c r="BJ101" i="21" s="1"/>
  <c r="BJ102" i="21" s="1"/>
  <c r="BJ103" i="21" s="1"/>
  <c r="BJ104" i="21" s="1"/>
  <c r="BJ105" i="21" s="1"/>
  <c r="BJ106" i="21" s="1"/>
  <c r="BJ107" i="21" s="1"/>
  <c r="BJ108" i="21" s="1"/>
  <c r="BJ109" i="21" s="1"/>
  <c r="BJ110" i="21" s="1"/>
  <c r="BJ111" i="21" s="1"/>
  <c r="BJ112" i="21" s="1"/>
  <c r="BJ113" i="21" s="1"/>
  <c r="BJ114" i="21" s="1"/>
  <c r="BJ115" i="21" s="1"/>
  <c r="BJ116" i="21" s="1"/>
  <c r="BJ117" i="21" s="1"/>
  <c r="BJ118" i="21" s="1"/>
  <c r="BJ119" i="21" s="1"/>
  <c r="BJ120" i="21" s="1"/>
  <c r="BJ121" i="21" s="1"/>
  <c r="BJ122" i="21" s="1"/>
  <c r="BJ123" i="21" s="1"/>
  <c r="BJ124" i="21" s="1"/>
  <c r="BJ125" i="21" s="1"/>
  <c r="BJ126" i="21" s="1"/>
  <c r="BJ127" i="21" s="1"/>
  <c r="BJ128" i="21" s="1"/>
  <c r="BJ129" i="21" s="1"/>
  <c r="BJ130" i="21" s="1"/>
  <c r="BJ131" i="21" s="1"/>
  <c r="BJ132" i="21" s="1"/>
  <c r="BJ133" i="21" s="1"/>
  <c r="BJ134" i="21" s="1"/>
  <c r="BJ135" i="21" s="1"/>
  <c r="BJ136" i="21" s="1"/>
  <c r="BJ137" i="21" s="1"/>
  <c r="BJ138" i="21" s="1"/>
  <c r="BJ139" i="21" s="1"/>
  <c r="BJ140" i="21" s="1"/>
  <c r="BJ141" i="21" s="1"/>
  <c r="BJ142" i="21" s="1"/>
  <c r="BJ143" i="21" s="1"/>
  <c r="BJ144" i="21" s="1"/>
  <c r="BJ145" i="21" s="1"/>
  <c r="BJ146" i="21" s="1"/>
  <c r="BJ147" i="21" s="1"/>
  <c r="BJ148" i="21" s="1"/>
  <c r="BJ149" i="21" s="1"/>
  <c r="BJ150" i="21" s="1"/>
  <c r="BJ151" i="21" s="1"/>
  <c r="BJ152" i="21" s="1"/>
  <c r="BJ153" i="21" s="1"/>
  <c r="BJ154" i="21" s="1"/>
  <c r="BJ155" i="21" s="1"/>
  <c r="BJ156" i="21" s="1"/>
  <c r="BJ157" i="21" s="1"/>
  <c r="BJ158" i="21" s="1"/>
  <c r="BJ159" i="21" s="1"/>
  <c r="BJ160" i="21" s="1"/>
  <c r="BJ161" i="21" s="1"/>
  <c r="BJ162" i="21" s="1"/>
  <c r="BJ163" i="21" s="1"/>
  <c r="BJ164" i="21" s="1"/>
  <c r="BJ165" i="21" s="1"/>
  <c r="BJ166" i="21" s="1"/>
  <c r="BJ167" i="21" s="1"/>
  <c r="BJ168" i="21" s="1"/>
  <c r="BJ169" i="21" s="1"/>
  <c r="BJ170" i="21" s="1"/>
  <c r="BJ171" i="21" s="1"/>
  <c r="BJ172" i="21" s="1"/>
  <c r="BJ173" i="21" s="1"/>
  <c r="BJ174" i="21" s="1"/>
  <c r="BJ175" i="21" s="1"/>
  <c r="BJ176" i="21" s="1"/>
  <c r="BJ177" i="21" s="1"/>
  <c r="BJ178" i="21" s="1"/>
  <c r="BJ179" i="21" s="1"/>
  <c r="BJ180" i="21" s="1"/>
  <c r="BJ181" i="21" s="1"/>
  <c r="BJ182" i="21" s="1"/>
  <c r="BJ183" i="21" s="1"/>
  <c r="BJ184" i="21" s="1"/>
  <c r="BJ185" i="21" s="1"/>
  <c r="BJ186" i="21" s="1"/>
  <c r="BJ187" i="21" s="1"/>
  <c r="BJ188" i="21" s="1"/>
  <c r="BJ189" i="21" s="1"/>
  <c r="BJ190" i="21" s="1"/>
  <c r="BJ191" i="21" s="1"/>
  <c r="BJ192" i="21" s="1"/>
  <c r="BJ193" i="21" s="1"/>
  <c r="BJ194" i="21" s="1"/>
  <c r="BJ195" i="21" s="1"/>
  <c r="BJ196" i="21" s="1"/>
  <c r="BJ197" i="21" s="1"/>
  <c r="BJ198" i="21" s="1"/>
  <c r="BJ199" i="21" s="1"/>
  <c r="BJ200" i="21" s="1"/>
  <c r="BJ201" i="21" s="1"/>
  <c r="BJ202" i="21" s="1"/>
  <c r="BJ203" i="21" s="1"/>
  <c r="BJ204" i="21" s="1"/>
  <c r="BJ205" i="21" s="1"/>
  <c r="BJ206" i="21" s="1"/>
  <c r="BJ207" i="21" s="1"/>
  <c r="BJ208" i="21" s="1"/>
  <c r="BJ209" i="21" s="1"/>
  <c r="BJ210" i="21" s="1"/>
  <c r="BJ211" i="21" s="1"/>
  <c r="BJ212" i="21" s="1"/>
  <c r="BJ213" i="21" s="1"/>
  <c r="BJ214" i="21" s="1"/>
  <c r="BJ215" i="21" s="1"/>
  <c r="BJ216" i="21" s="1"/>
  <c r="BJ217" i="21" s="1"/>
  <c r="BJ218" i="21" s="1"/>
  <c r="BJ219" i="21" s="1"/>
  <c r="BJ220" i="21" s="1"/>
  <c r="BJ221" i="21" s="1"/>
  <c r="BJ222" i="21" s="1"/>
  <c r="BJ223" i="21" s="1"/>
  <c r="BJ224" i="21" s="1"/>
  <c r="BJ225" i="21" s="1"/>
  <c r="BJ226" i="21" s="1"/>
  <c r="BJ227" i="21" s="1"/>
  <c r="BJ228" i="21" s="1"/>
  <c r="BJ229" i="21" s="1"/>
  <c r="BJ230" i="21" s="1"/>
  <c r="BJ231" i="21" s="1"/>
  <c r="BJ232" i="21" s="1"/>
  <c r="BJ233" i="21" s="1"/>
  <c r="BJ234" i="21" s="1"/>
  <c r="BJ235" i="21" s="1"/>
  <c r="BJ236" i="21" s="1"/>
  <c r="BJ237" i="21" s="1"/>
  <c r="BJ238" i="21" s="1"/>
  <c r="BJ239" i="21" s="1"/>
  <c r="BJ240" i="21" s="1"/>
  <c r="BJ241" i="21" s="1"/>
  <c r="BJ242" i="21" s="1"/>
  <c r="BJ243" i="21" s="1"/>
  <c r="BJ244" i="21" s="1"/>
  <c r="BJ245" i="21" s="1"/>
  <c r="BJ246" i="21" s="1"/>
  <c r="BJ247" i="21" s="1"/>
  <c r="BJ248" i="21" s="1"/>
  <c r="BJ249" i="21" s="1"/>
  <c r="BJ250" i="21" s="1"/>
  <c r="BJ251" i="21" s="1"/>
  <c r="BJ252" i="21" s="1"/>
  <c r="BJ253" i="21" s="1"/>
  <c r="BJ254" i="21" s="1"/>
  <c r="BJ255" i="21" s="1"/>
  <c r="BJ256" i="21" s="1"/>
  <c r="BJ257" i="21" s="1"/>
  <c r="BJ258" i="21" s="1"/>
  <c r="BJ259" i="21" s="1"/>
  <c r="BJ260" i="21" s="1"/>
  <c r="BJ261" i="21" s="1"/>
  <c r="BJ262" i="21" s="1"/>
  <c r="BJ263" i="21" s="1"/>
  <c r="BJ264" i="21" s="1"/>
  <c r="BJ265" i="21" s="1"/>
  <c r="BJ266" i="21" s="1"/>
  <c r="BJ267" i="21" s="1"/>
  <c r="BJ268" i="21" s="1"/>
  <c r="BJ269" i="21" s="1"/>
  <c r="BJ270" i="21" s="1"/>
  <c r="BJ271" i="21" s="1"/>
  <c r="BJ272" i="21" s="1"/>
  <c r="BJ273" i="21" s="1"/>
  <c r="BJ274" i="21" s="1"/>
  <c r="BJ275" i="21" s="1"/>
  <c r="BJ276" i="21" s="1"/>
  <c r="BJ277" i="21" s="1"/>
  <c r="BJ278" i="21" s="1"/>
  <c r="BJ279" i="21" s="1"/>
  <c r="BJ280" i="21" s="1"/>
  <c r="BJ281" i="21" s="1"/>
  <c r="BJ282" i="21" s="1"/>
  <c r="BJ283" i="21" s="1"/>
  <c r="BJ284" i="21" s="1"/>
  <c r="BJ285" i="21" s="1"/>
  <c r="BJ286" i="21" s="1"/>
  <c r="BJ287" i="21" s="1"/>
  <c r="BJ288" i="21" s="1"/>
  <c r="BJ289" i="21" s="1"/>
  <c r="BJ290" i="21" s="1"/>
  <c r="BJ291" i="21" s="1"/>
  <c r="BJ292" i="21" s="1"/>
  <c r="BJ293" i="21" s="1"/>
  <c r="BJ294" i="21" s="1"/>
  <c r="BJ295" i="21" s="1"/>
  <c r="BJ296" i="21" s="1"/>
  <c r="BJ297" i="21" s="1"/>
  <c r="BJ298" i="21" s="1"/>
  <c r="BJ299" i="21" s="1"/>
  <c r="BJ300" i="21" s="1"/>
  <c r="BJ301" i="21" s="1"/>
  <c r="BJ302" i="21" s="1"/>
  <c r="BJ303" i="21" s="1"/>
  <c r="BJ304" i="21" s="1"/>
  <c r="BJ305" i="21" s="1"/>
  <c r="BJ306" i="21" s="1"/>
  <c r="BJ307" i="21" s="1"/>
  <c r="BJ308" i="21" s="1"/>
  <c r="BJ309" i="21" s="1"/>
  <c r="BJ310" i="21" s="1"/>
  <c r="BJ311" i="21" s="1"/>
  <c r="BJ312" i="21" s="1"/>
  <c r="BJ313" i="21" s="1"/>
  <c r="BJ314" i="21" s="1"/>
  <c r="BJ315" i="21" s="1"/>
  <c r="BJ316" i="21" s="1"/>
  <c r="BJ317" i="21" s="1"/>
  <c r="BJ318" i="21" s="1"/>
  <c r="BJ319" i="21" s="1"/>
  <c r="BJ320" i="21" s="1"/>
  <c r="BJ321" i="21" s="1"/>
  <c r="BJ322" i="21" s="1"/>
  <c r="BJ323" i="21" s="1"/>
  <c r="BJ324" i="21" s="1"/>
  <c r="BJ325" i="21" s="1"/>
  <c r="BJ326" i="21" s="1"/>
  <c r="BJ327" i="21" s="1"/>
  <c r="BJ328" i="21" s="1"/>
  <c r="BJ329" i="21" s="1"/>
  <c r="BJ330" i="21" s="1"/>
  <c r="BJ331" i="21" s="1"/>
  <c r="BJ332" i="21" s="1"/>
  <c r="BJ333" i="21" s="1"/>
  <c r="BJ334" i="21" s="1"/>
  <c r="BJ335" i="21" s="1"/>
  <c r="BJ336" i="21" s="1"/>
  <c r="BJ337" i="21" s="1"/>
  <c r="BJ338" i="21" s="1"/>
  <c r="BJ339" i="21" s="1"/>
  <c r="BJ340" i="21" s="1"/>
  <c r="BJ341" i="21" s="1"/>
  <c r="BJ342" i="21" s="1"/>
  <c r="BJ343" i="21" s="1"/>
  <c r="BJ344" i="21" s="1"/>
  <c r="BJ345" i="21" s="1"/>
  <c r="BJ346" i="21" s="1"/>
  <c r="BJ347" i="21" s="1"/>
  <c r="BJ348" i="21" s="1"/>
  <c r="BJ349" i="21" s="1"/>
  <c r="BJ350" i="21" s="1"/>
  <c r="BJ351" i="21" s="1"/>
  <c r="BJ352" i="21" s="1"/>
  <c r="BJ353" i="21" s="1"/>
  <c r="BJ354" i="21" s="1"/>
  <c r="BJ355" i="21" s="1"/>
  <c r="BJ356" i="21" s="1"/>
  <c r="BJ357" i="21" s="1"/>
  <c r="BJ358" i="21" s="1"/>
  <c r="BJ359" i="21" s="1"/>
  <c r="BJ360" i="21" s="1"/>
  <c r="BJ361" i="21" s="1"/>
  <c r="BJ362" i="21" s="1"/>
  <c r="BJ363" i="21" s="1"/>
  <c r="BJ364" i="21" s="1"/>
  <c r="BJ365" i="21" s="1"/>
  <c r="BJ366" i="21" s="1"/>
  <c r="BJ367" i="21" s="1"/>
  <c r="BJ368" i="21" s="1"/>
  <c r="BJ369" i="21" s="1"/>
  <c r="BJ370" i="21" s="1"/>
  <c r="BJ371" i="21" s="1"/>
  <c r="BJ372" i="21" s="1"/>
  <c r="BJ373" i="21" s="1"/>
  <c r="BJ374" i="21" s="1"/>
  <c r="BJ375" i="21" s="1"/>
  <c r="BJ376" i="21" s="1"/>
  <c r="BJ377" i="21" s="1"/>
  <c r="BJ378" i="21" s="1"/>
  <c r="BJ379" i="21" s="1"/>
  <c r="BJ380" i="21" s="1"/>
  <c r="BJ381" i="21" s="1"/>
  <c r="BJ382" i="21" s="1"/>
  <c r="BJ383" i="21" s="1"/>
  <c r="BJ384" i="21" s="1"/>
  <c r="BJ385" i="21" s="1"/>
  <c r="BJ386" i="21" s="1"/>
  <c r="BJ387" i="21" s="1"/>
  <c r="BJ388" i="21" s="1"/>
  <c r="BJ389" i="21" s="1"/>
  <c r="BJ390" i="21" s="1"/>
  <c r="BJ391" i="21" s="1"/>
  <c r="BJ392" i="21" s="1"/>
  <c r="BJ393" i="21" s="1"/>
  <c r="BJ394" i="21" s="1"/>
  <c r="BJ395" i="21" s="1"/>
  <c r="BJ396" i="21" s="1"/>
  <c r="BJ397" i="21" s="1"/>
  <c r="BJ398" i="21" s="1"/>
  <c r="BJ399" i="21" s="1"/>
  <c r="BJ400" i="21" s="1"/>
  <c r="BJ401" i="21" s="1"/>
  <c r="BJ402" i="21" s="1"/>
  <c r="BJ403" i="21" s="1"/>
  <c r="BJ404" i="21" s="1"/>
  <c r="BJ405" i="21" s="1"/>
  <c r="BJ406" i="21" s="1"/>
  <c r="BJ407" i="21" s="1"/>
  <c r="BJ408" i="21" s="1"/>
  <c r="BJ409" i="21" s="1"/>
  <c r="BJ410" i="21" s="1"/>
  <c r="BJ411" i="21" s="1"/>
  <c r="BJ412" i="21" s="1"/>
  <c r="BJ413" i="21" s="1"/>
  <c r="BJ414" i="21" s="1"/>
  <c r="BJ415" i="21" s="1"/>
  <c r="BJ416" i="21" s="1"/>
  <c r="BJ417" i="21" s="1"/>
  <c r="BJ418" i="21" s="1"/>
  <c r="BJ419" i="21" s="1"/>
  <c r="BJ420" i="21" s="1"/>
  <c r="BJ421" i="21" s="1"/>
  <c r="BJ422" i="21" s="1"/>
  <c r="BJ423" i="21" s="1"/>
  <c r="BJ424" i="21" s="1"/>
  <c r="BJ425" i="21" s="1"/>
  <c r="BJ426" i="21" s="1"/>
  <c r="BJ427" i="21" s="1"/>
  <c r="BJ428" i="21" s="1"/>
  <c r="BJ429" i="21" s="1"/>
  <c r="BJ430" i="21" s="1"/>
  <c r="BJ431" i="21" s="1"/>
  <c r="BJ432" i="21" s="1"/>
  <c r="BJ433" i="21" s="1"/>
  <c r="BJ434" i="21" s="1"/>
  <c r="BJ435" i="21" s="1"/>
  <c r="BJ436" i="21" s="1"/>
  <c r="BJ437" i="21" s="1"/>
  <c r="BJ438" i="21" s="1"/>
  <c r="BJ439" i="21" s="1"/>
  <c r="BJ440" i="21" s="1"/>
  <c r="BJ441" i="21" s="1"/>
  <c r="BJ442" i="21" s="1"/>
  <c r="BJ443" i="21" s="1"/>
  <c r="BJ444" i="21" s="1"/>
  <c r="BJ445" i="21" s="1"/>
  <c r="BJ446" i="21" s="1"/>
  <c r="BJ447" i="21" s="1"/>
  <c r="BJ448" i="21" s="1"/>
  <c r="BJ449" i="21" s="1"/>
  <c r="BJ450" i="21" s="1"/>
  <c r="BJ451" i="21" s="1"/>
  <c r="BJ452" i="21" s="1"/>
  <c r="BJ453" i="21" s="1"/>
  <c r="BJ454" i="21" s="1"/>
  <c r="BJ455" i="21" s="1"/>
  <c r="BJ456" i="21" s="1"/>
  <c r="BJ457" i="21" s="1"/>
  <c r="BJ458" i="21" s="1"/>
  <c r="BJ459" i="21" s="1"/>
  <c r="BJ460" i="21" s="1"/>
  <c r="BJ461" i="21" s="1"/>
  <c r="BJ462" i="21" s="1"/>
  <c r="BJ463" i="21" s="1"/>
  <c r="BJ464" i="21" s="1"/>
  <c r="BJ465" i="21" s="1"/>
  <c r="BJ466" i="21" s="1"/>
  <c r="BJ467" i="21" s="1"/>
  <c r="BJ468" i="21" s="1"/>
  <c r="BJ469" i="21" s="1"/>
  <c r="BJ470" i="21" s="1"/>
  <c r="BJ471" i="21" s="1"/>
  <c r="BJ472" i="21" s="1"/>
  <c r="BJ473" i="21" s="1"/>
  <c r="BJ474" i="21" s="1"/>
  <c r="BJ475" i="21" s="1"/>
  <c r="BJ476" i="21" s="1"/>
  <c r="BJ477" i="21" s="1"/>
  <c r="BJ478" i="21" s="1"/>
  <c r="BJ479" i="21" s="1"/>
  <c r="BJ480" i="21" s="1"/>
  <c r="BJ481" i="21" s="1"/>
  <c r="BJ482" i="21" s="1"/>
  <c r="BJ483" i="21" s="1"/>
  <c r="BJ484" i="21" s="1"/>
  <c r="BJ485" i="21" s="1"/>
  <c r="BJ486" i="21" s="1"/>
  <c r="BJ487" i="21" s="1"/>
  <c r="BJ488" i="21" s="1"/>
  <c r="BJ489" i="21" s="1"/>
  <c r="BJ490" i="21" s="1"/>
  <c r="BJ491" i="21" s="1"/>
  <c r="BJ492" i="21" s="1"/>
  <c r="BJ493" i="21" s="1"/>
  <c r="BJ494" i="21" s="1"/>
  <c r="BJ495" i="21" s="1"/>
  <c r="BJ496" i="21" s="1"/>
  <c r="BJ497" i="21" s="1"/>
  <c r="BJ498" i="21" s="1"/>
  <c r="BJ499" i="21" s="1"/>
  <c r="BJ500" i="21" s="1"/>
  <c r="BJ501" i="21" s="1"/>
  <c r="BJ502" i="21" s="1"/>
  <c r="BJ503" i="21" s="1"/>
  <c r="BJ504" i="21" s="1"/>
  <c r="BJ505" i="21" s="1"/>
  <c r="BJ506" i="21" s="1"/>
  <c r="BJ507" i="21" s="1"/>
  <c r="BJ508" i="21" s="1"/>
  <c r="BJ509" i="21" s="1"/>
  <c r="BJ510" i="21" s="1"/>
  <c r="BJ511" i="21" s="1"/>
  <c r="BJ512" i="21" s="1"/>
  <c r="BJ513" i="21" s="1"/>
  <c r="BJ514" i="21" s="1"/>
  <c r="BJ515" i="21" s="1"/>
  <c r="BJ516" i="21" s="1"/>
  <c r="BJ517" i="21" s="1"/>
  <c r="BJ518" i="21" s="1"/>
  <c r="BJ519" i="21" s="1"/>
  <c r="BJ520" i="21" s="1"/>
  <c r="BJ521" i="21" s="1"/>
  <c r="BJ522" i="21" s="1"/>
  <c r="BJ523" i="21" s="1"/>
  <c r="BJ524" i="21" s="1"/>
  <c r="BJ525" i="21" s="1"/>
  <c r="BJ526" i="21" s="1"/>
  <c r="BJ527" i="21" s="1"/>
  <c r="BJ528" i="21" s="1"/>
  <c r="BJ529" i="21" s="1"/>
  <c r="BJ530" i="21" s="1"/>
  <c r="BJ531" i="21" s="1"/>
  <c r="BJ532" i="21" s="1"/>
  <c r="BJ533" i="21" s="1"/>
  <c r="BJ534" i="21" s="1"/>
  <c r="BJ535" i="21" s="1"/>
  <c r="BJ536" i="21" s="1"/>
  <c r="BJ537" i="21" s="1"/>
  <c r="BJ538" i="21" s="1"/>
  <c r="BJ539" i="21" s="1"/>
  <c r="BJ540" i="21" s="1"/>
  <c r="BJ541" i="21" s="1"/>
  <c r="BJ542" i="21" s="1"/>
  <c r="BJ543" i="21" s="1"/>
  <c r="BJ544" i="21" s="1"/>
  <c r="BJ545" i="21" s="1"/>
  <c r="BJ546" i="21" s="1"/>
  <c r="BJ547" i="21" s="1"/>
  <c r="BJ548" i="21" s="1"/>
  <c r="BJ549" i="21" s="1"/>
  <c r="BJ550" i="21" s="1"/>
  <c r="BJ551" i="21" s="1"/>
  <c r="BJ552" i="21" s="1"/>
  <c r="BJ553" i="21" s="1"/>
  <c r="BJ554" i="21" s="1"/>
  <c r="BJ555" i="21" s="1"/>
  <c r="BJ556" i="21" s="1"/>
  <c r="BJ557" i="21" s="1"/>
  <c r="BJ558" i="21" s="1"/>
  <c r="BJ559" i="21" s="1"/>
  <c r="BJ560" i="21" s="1"/>
  <c r="BJ561" i="21" s="1"/>
  <c r="BJ562" i="21" s="1"/>
  <c r="BJ563" i="21" s="1"/>
  <c r="BJ564" i="21" s="1"/>
  <c r="BJ565" i="21" s="1"/>
  <c r="BJ566" i="21" s="1"/>
  <c r="BJ567" i="21" s="1"/>
  <c r="BJ568" i="21" s="1"/>
  <c r="BJ569" i="21" s="1"/>
  <c r="BJ570" i="21" s="1"/>
  <c r="BJ571" i="21" s="1"/>
  <c r="BJ572" i="21" s="1"/>
  <c r="BJ573" i="21" s="1"/>
  <c r="BJ574" i="21" s="1"/>
  <c r="BJ575" i="21" s="1"/>
  <c r="BJ576" i="21" s="1"/>
  <c r="BJ577" i="21" s="1"/>
  <c r="BJ578" i="21" s="1"/>
  <c r="BJ579" i="21" s="1"/>
  <c r="BJ580" i="21" s="1"/>
  <c r="BJ581" i="21" s="1"/>
  <c r="BJ582" i="21" s="1"/>
  <c r="BJ583" i="21" s="1"/>
  <c r="BJ584" i="21" s="1"/>
  <c r="BJ585" i="21" s="1"/>
  <c r="BJ586" i="21" s="1"/>
  <c r="BJ587" i="21" s="1"/>
  <c r="BJ588" i="21" s="1"/>
  <c r="BJ589" i="21" s="1"/>
  <c r="BJ590" i="21" s="1"/>
  <c r="BJ591" i="21" s="1"/>
  <c r="BJ592" i="21" s="1"/>
  <c r="BJ593" i="21" s="1"/>
  <c r="BJ594" i="21" s="1"/>
  <c r="BJ595" i="21" s="1"/>
  <c r="BJ596" i="21" s="1"/>
  <c r="BJ597" i="21" s="1"/>
  <c r="BJ598" i="21" s="1"/>
  <c r="BJ599" i="21" s="1"/>
  <c r="BJ600" i="21" s="1"/>
  <c r="BJ601" i="21" s="1"/>
  <c r="BJ602" i="21" s="1"/>
  <c r="BJ603" i="21" s="1"/>
  <c r="BJ604" i="21" s="1"/>
  <c r="BJ605" i="21" s="1"/>
  <c r="BJ606" i="21" s="1"/>
  <c r="BJ607" i="21" s="1"/>
  <c r="BJ608" i="21" s="1"/>
  <c r="BJ609" i="21" s="1"/>
  <c r="BJ610" i="21" s="1"/>
  <c r="BJ611" i="21" s="1"/>
  <c r="BJ612" i="21" s="1"/>
  <c r="BJ613" i="21" s="1"/>
  <c r="BJ614" i="21" s="1"/>
  <c r="BJ615" i="21" s="1"/>
  <c r="BJ616" i="21" s="1"/>
  <c r="BJ617" i="21" s="1"/>
  <c r="BJ618" i="21" s="1"/>
  <c r="BJ619" i="21" s="1"/>
  <c r="BJ620" i="21" s="1"/>
  <c r="BJ621" i="21" s="1"/>
  <c r="BJ622" i="21" s="1"/>
  <c r="BJ623" i="21" s="1"/>
  <c r="BJ624" i="21" s="1"/>
  <c r="BJ625" i="21" s="1"/>
  <c r="BJ626" i="21" s="1"/>
  <c r="BJ627" i="21" s="1"/>
  <c r="BJ628" i="21" s="1"/>
  <c r="BJ629" i="21" s="1"/>
  <c r="BJ630" i="21" s="1"/>
  <c r="BJ631" i="21" s="1"/>
  <c r="BJ632" i="21" s="1"/>
  <c r="BJ633" i="21" s="1"/>
  <c r="BJ634" i="21" s="1"/>
  <c r="BJ635" i="21" s="1"/>
  <c r="BJ636" i="21" s="1"/>
  <c r="BJ637" i="21" s="1"/>
  <c r="BJ638" i="21" s="1"/>
  <c r="BJ639" i="21" s="1"/>
  <c r="BJ640" i="21" s="1"/>
  <c r="BJ641" i="21" s="1"/>
  <c r="BJ642" i="21" s="1"/>
  <c r="BJ643" i="21" s="1"/>
  <c r="BJ644" i="21" s="1"/>
  <c r="BJ645" i="21" s="1"/>
  <c r="BJ646" i="21" s="1"/>
  <c r="BJ647" i="21" s="1"/>
  <c r="BJ648" i="21" s="1"/>
  <c r="BJ649" i="21" s="1"/>
  <c r="BJ650" i="21" s="1"/>
  <c r="BJ651" i="21" s="1"/>
  <c r="BJ652" i="21" s="1"/>
  <c r="BJ653" i="21" s="1"/>
  <c r="BJ654" i="21" s="1"/>
  <c r="BJ655" i="21" s="1"/>
  <c r="BJ656" i="21" s="1"/>
  <c r="BJ657" i="21" s="1"/>
  <c r="BJ658" i="21" s="1"/>
  <c r="BJ659" i="21" s="1"/>
  <c r="BJ660" i="21" s="1"/>
  <c r="BJ661" i="21" s="1"/>
  <c r="BJ662" i="21" s="1"/>
  <c r="BJ663" i="21" s="1"/>
  <c r="BJ664" i="21" s="1"/>
  <c r="BJ665" i="21" s="1"/>
  <c r="BJ666" i="21" s="1"/>
  <c r="BJ667" i="21" s="1"/>
  <c r="BJ668" i="21" s="1"/>
  <c r="BJ669" i="21" s="1"/>
  <c r="BJ670" i="21" s="1"/>
  <c r="BJ671" i="21" s="1"/>
  <c r="BJ672" i="21" s="1"/>
  <c r="BJ673" i="21" s="1"/>
  <c r="BJ674" i="21" s="1"/>
  <c r="BJ675" i="21" s="1"/>
  <c r="BJ676" i="21" s="1"/>
  <c r="BJ677" i="21" s="1"/>
  <c r="BJ678" i="21" s="1"/>
  <c r="BJ679" i="21" s="1"/>
  <c r="BJ680" i="21" s="1"/>
  <c r="BJ681" i="21" s="1"/>
  <c r="BJ682" i="21" s="1"/>
  <c r="BJ683" i="21" s="1"/>
  <c r="BJ684" i="21" s="1"/>
  <c r="BJ685" i="21" s="1"/>
  <c r="BJ686" i="21" s="1"/>
  <c r="BJ687" i="21" s="1"/>
  <c r="BJ688" i="21" s="1"/>
  <c r="BJ689" i="21" s="1"/>
  <c r="BJ690" i="21" s="1"/>
  <c r="BJ691" i="21" s="1"/>
  <c r="BJ692" i="21" s="1"/>
  <c r="BJ693" i="21" s="1"/>
  <c r="BJ694" i="21" s="1"/>
  <c r="BJ695" i="21" s="1"/>
  <c r="BJ696" i="21" s="1"/>
  <c r="BJ697" i="21" s="1"/>
  <c r="BJ698" i="21" s="1"/>
  <c r="BJ699" i="21" s="1"/>
  <c r="BJ700" i="21" s="1"/>
  <c r="BJ701" i="21" s="1"/>
  <c r="BJ702" i="21" s="1"/>
  <c r="BJ703" i="21" s="1"/>
  <c r="BJ704" i="21" s="1"/>
  <c r="BJ705" i="21" s="1"/>
  <c r="BJ706" i="21" s="1"/>
  <c r="BJ707" i="21" s="1"/>
  <c r="BJ708" i="21" s="1"/>
  <c r="BJ709" i="21" s="1"/>
  <c r="BJ710" i="21" s="1"/>
  <c r="BJ711" i="21" s="1"/>
  <c r="BJ712" i="21" s="1"/>
  <c r="BJ713" i="21" s="1"/>
  <c r="BJ714" i="21" s="1"/>
  <c r="BJ715" i="21" s="1"/>
  <c r="BJ716" i="21" s="1"/>
  <c r="BJ717" i="21" s="1"/>
  <c r="BJ718" i="21" s="1"/>
  <c r="BJ719" i="21" s="1"/>
  <c r="BJ720" i="21" s="1"/>
  <c r="BJ721" i="21" s="1"/>
  <c r="BJ722" i="21" s="1"/>
  <c r="BJ723" i="21" s="1"/>
  <c r="BJ724" i="21" s="1"/>
  <c r="BJ725" i="21" s="1"/>
  <c r="BJ726" i="21" s="1"/>
  <c r="BJ727" i="21" s="1"/>
  <c r="BJ728" i="21" s="1"/>
  <c r="BJ729" i="21" s="1"/>
  <c r="BJ730" i="21" s="1"/>
  <c r="BJ731" i="21" s="1"/>
  <c r="BJ732" i="21" s="1"/>
  <c r="BJ733" i="21" s="1"/>
  <c r="BJ734" i="21" s="1"/>
  <c r="BJ735" i="21" s="1"/>
  <c r="BJ736" i="21" s="1"/>
  <c r="BJ737" i="21" s="1"/>
  <c r="BJ738" i="21" s="1"/>
  <c r="BJ739" i="21" s="1"/>
  <c r="BJ740" i="21" s="1"/>
  <c r="BJ741" i="21" s="1"/>
  <c r="BJ742" i="21" s="1"/>
  <c r="BJ743" i="21" s="1"/>
  <c r="BJ744" i="21" s="1"/>
  <c r="BJ745" i="21" s="1"/>
  <c r="BJ746" i="21" s="1"/>
  <c r="BJ747" i="21" s="1"/>
  <c r="BJ748" i="21" s="1"/>
  <c r="BJ749" i="21" s="1"/>
  <c r="BJ750" i="21" s="1"/>
  <c r="BJ751" i="21" s="1"/>
  <c r="BJ752" i="21" s="1"/>
  <c r="BJ753" i="21" s="1"/>
  <c r="BJ754" i="21" s="1"/>
  <c r="BJ755" i="21" s="1"/>
  <c r="BJ756" i="21" s="1"/>
  <c r="BJ757" i="21" s="1"/>
  <c r="BJ758" i="21" s="1"/>
  <c r="BJ759" i="21" s="1"/>
  <c r="BJ760" i="21" s="1"/>
  <c r="BJ761" i="21" s="1"/>
  <c r="BJ762" i="21" s="1"/>
  <c r="BJ763" i="21" s="1"/>
  <c r="BJ764" i="21" s="1"/>
  <c r="BJ765" i="21" s="1"/>
  <c r="BJ766" i="21" s="1"/>
  <c r="BJ767" i="21" s="1"/>
  <c r="BJ768" i="21" s="1"/>
  <c r="BJ769" i="21" s="1"/>
  <c r="BJ770" i="21" s="1"/>
  <c r="BJ771" i="21" s="1"/>
  <c r="BJ772" i="21" s="1"/>
  <c r="BJ773" i="21" s="1"/>
  <c r="BJ774" i="21" s="1"/>
  <c r="BJ775" i="21" s="1"/>
  <c r="BJ776" i="21" s="1"/>
  <c r="BJ777" i="21" s="1"/>
  <c r="BJ778" i="21" s="1"/>
  <c r="BJ779" i="21" s="1"/>
  <c r="BJ780" i="21" s="1"/>
  <c r="BJ781" i="21" s="1"/>
  <c r="BJ782" i="21" s="1"/>
  <c r="BJ783" i="21" s="1"/>
  <c r="BJ784" i="21" s="1"/>
  <c r="BJ785" i="21" s="1"/>
  <c r="BJ786" i="21" s="1"/>
  <c r="BJ787" i="21" s="1"/>
  <c r="BJ788" i="21" s="1"/>
  <c r="BJ789" i="21" s="1"/>
  <c r="BJ790" i="21" s="1"/>
  <c r="BJ791" i="21" s="1"/>
  <c r="BJ792" i="21" s="1"/>
  <c r="BJ793" i="21" s="1"/>
  <c r="BJ794" i="21" s="1"/>
  <c r="BJ795" i="21" s="1"/>
  <c r="BJ796" i="21" s="1"/>
  <c r="BJ797" i="21" s="1"/>
  <c r="BJ798" i="21" s="1"/>
  <c r="BJ799" i="21" s="1"/>
  <c r="BJ800" i="21" s="1"/>
  <c r="BJ801" i="21" s="1"/>
  <c r="BJ802" i="21" s="1"/>
  <c r="BJ803" i="21" s="1"/>
  <c r="BJ804" i="21" s="1"/>
  <c r="BJ805" i="21" s="1"/>
  <c r="BJ806" i="21" s="1"/>
  <c r="BJ807" i="21" s="1"/>
  <c r="BJ808" i="21" s="1"/>
  <c r="BJ809" i="21" s="1"/>
  <c r="BJ810" i="21" s="1"/>
  <c r="BJ811" i="21" s="1"/>
  <c r="BJ812" i="21" s="1"/>
  <c r="BJ813" i="21" s="1"/>
  <c r="BJ814" i="21" s="1"/>
  <c r="BJ815" i="21" s="1"/>
  <c r="BJ816" i="21" s="1"/>
  <c r="BJ817" i="21" s="1"/>
  <c r="BJ818" i="21" s="1"/>
  <c r="BJ819" i="21" s="1"/>
  <c r="BJ820" i="21" s="1"/>
  <c r="BJ821" i="21" s="1"/>
  <c r="BJ822" i="21" s="1"/>
  <c r="BJ823" i="21" s="1"/>
  <c r="BJ824" i="21" s="1"/>
  <c r="BJ825" i="21" s="1"/>
  <c r="BJ826" i="21" s="1"/>
  <c r="BJ827" i="21" s="1"/>
  <c r="BJ828" i="21" s="1"/>
  <c r="BJ829" i="21" s="1"/>
  <c r="BJ830" i="21" s="1"/>
  <c r="BJ831" i="21" s="1"/>
  <c r="BJ832" i="21" s="1"/>
  <c r="BJ833" i="21" s="1"/>
  <c r="BJ834" i="21" s="1"/>
  <c r="BJ835" i="21" s="1"/>
  <c r="BJ836" i="21" s="1"/>
  <c r="BJ837" i="21" s="1"/>
  <c r="BJ838" i="21" s="1"/>
  <c r="BJ839" i="21" s="1"/>
  <c r="BJ840" i="21" s="1"/>
  <c r="BJ841" i="21" s="1"/>
  <c r="BJ842" i="21" s="1"/>
  <c r="BJ843" i="21" s="1"/>
  <c r="BJ844" i="21" s="1"/>
  <c r="BJ845" i="21" s="1"/>
  <c r="BJ846" i="21" s="1"/>
  <c r="BJ847" i="21" s="1"/>
  <c r="BJ848" i="21" s="1"/>
  <c r="BJ849" i="21" s="1"/>
  <c r="BJ850" i="21" s="1"/>
  <c r="BJ851" i="21" s="1"/>
  <c r="BJ852" i="21" s="1"/>
  <c r="BJ853" i="21" s="1"/>
  <c r="BJ854" i="21" s="1"/>
  <c r="BJ855" i="21" s="1"/>
  <c r="BJ856" i="21" s="1"/>
  <c r="BJ857" i="21" s="1"/>
  <c r="BJ858" i="21" s="1"/>
  <c r="BJ859" i="21" s="1"/>
  <c r="BJ860" i="21" s="1"/>
  <c r="BJ861" i="21" s="1"/>
  <c r="BJ862" i="21" s="1"/>
  <c r="BJ863" i="21" s="1"/>
  <c r="BJ864" i="21" s="1"/>
  <c r="BJ865" i="21" s="1"/>
  <c r="BJ866" i="21" s="1"/>
  <c r="BJ867" i="21" s="1"/>
  <c r="BJ868" i="21" s="1"/>
  <c r="BJ869" i="21" s="1"/>
  <c r="BJ870" i="21" s="1"/>
  <c r="BJ871" i="21" s="1"/>
  <c r="BJ872" i="21" s="1"/>
  <c r="BJ873" i="21" s="1"/>
  <c r="BJ874" i="21" s="1"/>
  <c r="BJ875" i="21" s="1"/>
  <c r="BJ876" i="21" s="1"/>
  <c r="BJ877" i="21" s="1"/>
  <c r="BJ878" i="21" s="1"/>
  <c r="BJ879" i="21" s="1"/>
  <c r="BJ880" i="21" s="1"/>
  <c r="BJ881" i="21" s="1"/>
  <c r="BJ882" i="21" s="1"/>
  <c r="BJ883" i="21" s="1"/>
  <c r="BJ884" i="21" s="1"/>
  <c r="BJ885" i="21" s="1"/>
  <c r="BJ886" i="21" s="1"/>
  <c r="BJ887" i="21" s="1"/>
  <c r="BJ888" i="21" s="1"/>
  <c r="BJ889" i="21" s="1"/>
  <c r="BJ890" i="21" s="1"/>
  <c r="BJ891" i="21" s="1"/>
  <c r="BJ892" i="21" s="1"/>
  <c r="BJ893" i="21" s="1"/>
  <c r="BJ894" i="21" s="1"/>
  <c r="BJ895" i="21" s="1"/>
  <c r="BJ896" i="21" s="1"/>
  <c r="BJ897" i="21" s="1"/>
  <c r="BJ898" i="21" s="1"/>
  <c r="BJ899" i="21" s="1"/>
  <c r="BJ900" i="21" s="1"/>
  <c r="BJ901" i="21" s="1"/>
  <c r="BJ902" i="21" s="1"/>
  <c r="BJ903" i="21" s="1"/>
  <c r="BJ904" i="21" s="1"/>
  <c r="BJ905" i="21" s="1"/>
  <c r="BJ906" i="21" s="1"/>
  <c r="BJ907" i="21" s="1"/>
  <c r="BJ908" i="21" s="1"/>
  <c r="BJ909" i="21" s="1"/>
  <c r="BJ910" i="21" s="1"/>
  <c r="BJ911" i="21" s="1"/>
  <c r="BJ912" i="21" s="1"/>
  <c r="BJ913" i="21" s="1"/>
  <c r="BJ914" i="21" s="1"/>
  <c r="BJ915" i="21" s="1"/>
  <c r="BJ916" i="21" s="1"/>
  <c r="BJ917" i="21" s="1"/>
  <c r="BJ918" i="21" s="1"/>
  <c r="BJ919" i="21" s="1"/>
  <c r="BJ920" i="21" s="1"/>
  <c r="BJ921" i="21" s="1"/>
  <c r="BJ922" i="21" s="1"/>
  <c r="BJ923" i="21" s="1"/>
  <c r="BJ924" i="21" s="1"/>
  <c r="BJ925" i="21" s="1"/>
  <c r="BJ926" i="21" s="1"/>
  <c r="BJ927" i="21" s="1"/>
  <c r="BJ928" i="21" s="1"/>
  <c r="BJ929" i="21" s="1"/>
  <c r="BJ930" i="21" s="1"/>
  <c r="BJ931" i="21" s="1"/>
  <c r="BJ932" i="21" s="1"/>
  <c r="BJ933" i="21" s="1"/>
  <c r="BJ934" i="21" s="1"/>
  <c r="BJ935" i="21" s="1"/>
  <c r="BJ936" i="21" s="1"/>
  <c r="BJ937" i="21" s="1"/>
  <c r="BJ938" i="21" s="1"/>
  <c r="BJ939" i="21" s="1"/>
  <c r="BJ940" i="21" s="1"/>
  <c r="BJ941" i="21" s="1"/>
  <c r="BJ942" i="21" s="1"/>
  <c r="BJ943" i="21" s="1"/>
  <c r="BJ944" i="21" s="1"/>
  <c r="BJ945" i="21" s="1"/>
  <c r="BJ946" i="21" s="1"/>
  <c r="BJ947" i="21" s="1"/>
  <c r="BJ948" i="21" s="1"/>
  <c r="BJ949" i="21" s="1"/>
  <c r="BJ950" i="21" s="1"/>
  <c r="BJ951" i="21" s="1"/>
  <c r="BJ952" i="21" s="1"/>
  <c r="BJ953" i="21" s="1"/>
  <c r="BJ954" i="21" s="1"/>
  <c r="BJ955" i="21" s="1"/>
  <c r="BJ956" i="21" s="1"/>
  <c r="BJ957" i="21" s="1"/>
  <c r="BJ958" i="21" s="1"/>
  <c r="BJ959" i="21" s="1"/>
  <c r="BJ960" i="21" s="1"/>
  <c r="BJ961" i="21" s="1"/>
  <c r="BJ962" i="21" s="1"/>
  <c r="BJ963" i="21" s="1"/>
  <c r="BJ964" i="21" s="1"/>
  <c r="BJ965" i="21" s="1"/>
  <c r="BJ966" i="21" s="1"/>
  <c r="BJ967" i="21" s="1"/>
  <c r="BJ968" i="21" s="1"/>
  <c r="BJ969" i="21" s="1"/>
  <c r="BJ970" i="21" s="1"/>
  <c r="BJ971" i="21" s="1"/>
  <c r="BJ972" i="21" s="1"/>
  <c r="BJ973" i="21" s="1"/>
  <c r="BJ974" i="21" s="1"/>
  <c r="BJ975" i="21" s="1"/>
  <c r="BJ976" i="21" s="1"/>
  <c r="BJ977" i="21" s="1"/>
  <c r="BJ978" i="21" s="1"/>
  <c r="BJ979" i="21" s="1"/>
  <c r="BJ980" i="21" s="1"/>
  <c r="BJ981" i="21" s="1"/>
  <c r="BJ982" i="21" s="1"/>
  <c r="BJ983" i="21" s="1"/>
  <c r="BJ984" i="21" s="1"/>
  <c r="BJ985" i="21" s="1"/>
  <c r="BJ986" i="21" s="1"/>
  <c r="BJ987" i="21" s="1"/>
  <c r="BJ988" i="21" s="1"/>
  <c r="BJ989" i="21" s="1"/>
  <c r="BJ990" i="21" s="1"/>
  <c r="BJ991" i="21" s="1"/>
  <c r="BJ992" i="21" s="1"/>
  <c r="BJ993" i="21" s="1"/>
  <c r="BJ994" i="21" s="1"/>
  <c r="BJ995" i="21" s="1"/>
  <c r="BJ996" i="21" s="1"/>
  <c r="BJ997" i="21" s="1"/>
  <c r="BJ998" i="21" s="1"/>
  <c r="BJ999" i="21" s="1"/>
  <c r="BJ1000" i="21" s="1"/>
  <c r="BJ1001" i="21" s="1"/>
  <c r="BJ1002" i="21" s="1"/>
  <c r="BJ1003" i="21" s="1"/>
  <c r="BJ1004" i="21" s="1"/>
  <c r="BJ1005" i="21" s="1"/>
  <c r="BJ1006" i="21" s="1"/>
  <c r="BJ1007" i="21" s="1"/>
  <c r="BJ1008" i="21" s="1"/>
  <c r="BJ1009" i="21" s="1"/>
  <c r="BJ1010" i="21" s="1"/>
  <c r="BJ1011" i="21" s="1"/>
  <c r="BJ1012" i="21" s="1"/>
  <c r="BJ1013" i="21" s="1"/>
  <c r="BJ1014" i="21" s="1"/>
  <c r="BJ1015" i="21" s="1"/>
  <c r="BJ1016" i="21" s="1"/>
  <c r="BJ1017" i="21" s="1"/>
  <c r="BJ1018" i="21" s="1"/>
  <c r="BJ1019" i="21" s="1"/>
  <c r="BJ1020" i="21" s="1"/>
  <c r="BJ1021" i="21" s="1"/>
  <c r="BJ1022" i="21" s="1"/>
  <c r="BJ1023" i="21" s="1"/>
  <c r="BJ1024" i="21" s="1"/>
  <c r="BJ1025" i="21" s="1"/>
  <c r="BJ1026" i="21" s="1"/>
  <c r="BJ1027" i="21" s="1"/>
  <c r="BJ1028" i="21" s="1"/>
  <c r="BJ1029" i="21" s="1"/>
  <c r="BJ1030" i="21" s="1"/>
  <c r="BJ1031" i="21" s="1"/>
  <c r="BJ1032" i="21" s="1"/>
  <c r="BJ1033" i="21" s="1"/>
  <c r="BJ1034" i="21" s="1"/>
  <c r="BJ1035" i="21" s="1"/>
  <c r="BJ1036" i="21" s="1"/>
  <c r="BJ1037" i="21" s="1"/>
  <c r="BJ1038" i="21" s="1"/>
  <c r="BJ1039" i="21" s="1"/>
  <c r="BJ1040" i="21" s="1"/>
  <c r="BJ1041" i="21" s="1"/>
  <c r="BJ1042" i="21" s="1"/>
  <c r="BJ1043" i="21" s="1"/>
  <c r="BJ1044" i="21" s="1"/>
  <c r="BJ1045" i="21" s="1"/>
  <c r="BJ1046" i="21" s="1"/>
  <c r="BJ1047" i="21" s="1"/>
  <c r="BJ1048" i="21" s="1"/>
  <c r="BJ1049" i="21" s="1"/>
  <c r="BJ1050" i="21" s="1"/>
  <c r="BJ1051" i="21" s="1"/>
  <c r="BJ1052" i="21" s="1"/>
  <c r="BJ1053" i="21" s="1"/>
  <c r="BJ1054" i="21" s="1"/>
  <c r="BJ1055" i="21" s="1"/>
  <c r="BJ1056" i="21" s="1"/>
  <c r="BJ1057" i="21" s="1"/>
  <c r="BJ1058" i="21" s="1"/>
  <c r="BJ1059" i="21" s="1"/>
  <c r="BJ1060" i="21" s="1"/>
  <c r="BJ1061" i="21" s="1"/>
  <c r="BJ1062" i="21" s="1"/>
  <c r="BJ1063" i="21" s="1"/>
  <c r="BJ1064" i="21" s="1"/>
  <c r="BJ1065" i="21" s="1"/>
  <c r="BJ1066" i="21" s="1"/>
  <c r="BJ1067" i="21" s="1"/>
  <c r="BJ1068" i="21" s="1"/>
  <c r="BJ1069" i="21" s="1"/>
  <c r="BJ1070" i="21" s="1"/>
  <c r="BJ1071" i="21" s="1"/>
  <c r="BJ1072" i="21" s="1"/>
  <c r="BJ1073" i="21" s="1"/>
  <c r="BJ1074" i="21" s="1"/>
  <c r="BJ1075" i="21" s="1"/>
  <c r="BJ1076" i="21" s="1"/>
  <c r="BJ1077" i="21" s="1"/>
  <c r="BJ1078" i="21" s="1"/>
  <c r="BJ1079" i="21" s="1"/>
  <c r="BJ1080" i="21" s="1"/>
  <c r="BJ1081" i="21" s="1"/>
  <c r="BJ1082" i="21" s="1"/>
  <c r="BJ1083" i="21" s="1"/>
  <c r="BJ1084" i="21" s="1"/>
  <c r="BJ1085" i="21" s="1"/>
  <c r="BJ1086" i="21" s="1"/>
  <c r="BJ1087" i="21" s="1"/>
  <c r="BJ1088" i="21" s="1"/>
  <c r="BJ1089" i="21" s="1"/>
  <c r="BJ1090" i="21" s="1"/>
  <c r="BJ1091" i="21" s="1"/>
  <c r="BJ1092" i="21" s="1"/>
  <c r="BJ1093" i="21" s="1"/>
  <c r="BJ1094" i="21" s="1"/>
  <c r="BJ1095" i="21" s="1"/>
  <c r="BJ1096" i="21" s="1"/>
  <c r="BJ1097" i="21" s="1"/>
  <c r="BJ1098" i="21" s="1"/>
  <c r="BJ1099" i="21" s="1"/>
  <c r="BJ1100" i="21" s="1"/>
  <c r="BJ1101" i="21" s="1"/>
  <c r="BJ1102" i="21" s="1"/>
  <c r="BJ1103" i="21" s="1"/>
  <c r="BJ1104" i="21" s="1"/>
  <c r="BJ1105" i="21" s="1"/>
  <c r="BJ1106" i="21" s="1"/>
  <c r="BJ1107" i="21" s="1"/>
  <c r="BJ1108" i="21" s="1"/>
  <c r="BJ1109" i="21" s="1"/>
  <c r="BJ1110" i="21" s="1"/>
  <c r="BJ1111" i="21" s="1"/>
  <c r="BJ1112" i="21" s="1"/>
  <c r="BJ1113" i="21" s="1"/>
  <c r="BJ1114" i="21" s="1"/>
  <c r="BJ1115" i="21" s="1"/>
  <c r="BJ1116" i="21" s="1"/>
  <c r="BJ1117" i="21" s="1"/>
  <c r="BJ1118" i="21" s="1"/>
  <c r="BJ1119" i="21" s="1"/>
  <c r="BJ1120" i="21" s="1"/>
  <c r="BJ1121" i="21" s="1"/>
  <c r="BJ1122" i="21" s="1"/>
  <c r="BJ1123" i="21" s="1"/>
  <c r="BJ1124" i="21" s="1"/>
  <c r="BJ1125" i="21" s="1"/>
  <c r="BJ1126" i="21" s="1"/>
  <c r="BJ1127" i="21" s="1"/>
  <c r="BJ1128" i="21" s="1"/>
  <c r="BJ1129" i="21" s="1"/>
  <c r="BJ1130" i="21" s="1"/>
  <c r="BJ1131" i="21" s="1"/>
  <c r="BJ1132" i="21" s="1"/>
  <c r="BJ1133" i="21" s="1"/>
  <c r="BJ1134" i="21" s="1"/>
  <c r="BJ1135" i="21" s="1"/>
  <c r="BJ1136" i="21" s="1"/>
  <c r="BJ1137" i="21" s="1"/>
  <c r="BJ1138" i="21" s="1"/>
  <c r="BJ1139" i="21" s="1"/>
  <c r="BJ1140" i="21" s="1"/>
  <c r="BJ1141" i="21" s="1"/>
  <c r="BJ1142" i="21" s="1"/>
  <c r="BJ1143" i="21" s="1"/>
  <c r="BJ1144" i="21" s="1"/>
  <c r="BJ1145" i="21" s="1"/>
  <c r="BJ1146" i="21" s="1"/>
  <c r="BJ1147" i="21" s="1"/>
  <c r="BJ1148" i="21" s="1"/>
  <c r="BJ1149" i="21" s="1"/>
  <c r="BJ1150" i="21" s="1"/>
  <c r="BJ1151" i="21" s="1"/>
  <c r="BJ1152" i="21" s="1"/>
  <c r="BJ1153" i="21" s="1"/>
  <c r="BJ1154" i="21" s="1"/>
  <c r="BJ1155" i="21" s="1"/>
  <c r="BJ1156" i="21" s="1"/>
  <c r="BJ1157" i="21" s="1"/>
  <c r="BJ1158" i="21" s="1"/>
  <c r="BJ1159" i="21" s="1"/>
  <c r="BJ1160" i="21" s="1"/>
  <c r="BJ1161" i="21" s="1"/>
  <c r="BJ1162" i="21" s="1"/>
  <c r="BJ1163" i="21" s="1"/>
  <c r="BJ1164" i="21" s="1"/>
  <c r="BJ1165" i="21" s="1"/>
  <c r="BJ1166" i="21" s="1"/>
  <c r="BJ1167" i="21" s="1"/>
  <c r="BJ1168" i="21" s="1"/>
  <c r="BJ1169" i="21" s="1"/>
  <c r="BJ1170" i="21" s="1"/>
  <c r="BJ1171" i="21" s="1"/>
  <c r="BJ1172" i="21" s="1"/>
  <c r="BJ1173" i="21" s="1"/>
  <c r="BJ1174" i="21" s="1"/>
  <c r="BJ1175" i="21" s="1"/>
  <c r="BJ1176" i="21" s="1"/>
  <c r="BJ1177" i="21" s="1"/>
  <c r="BJ1178" i="21" s="1"/>
  <c r="BJ1179" i="21" s="1"/>
  <c r="BJ1180" i="21" s="1"/>
  <c r="BJ1181" i="21" s="1"/>
  <c r="BJ1182" i="21" s="1"/>
  <c r="BJ1183" i="21" s="1"/>
  <c r="BJ1184" i="21" s="1"/>
  <c r="BJ1185" i="21" s="1"/>
  <c r="BJ1186" i="21" s="1"/>
  <c r="BJ1187" i="21" s="1"/>
  <c r="BJ1188" i="21" s="1"/>
  <c r="BJ1189" i="21" s="1"/>
  <c r="BJ1190" i="21" s="1"/>
  <c r="BJ1191" i="21" s="1"/>
  <c r="BJ1192" i="21" s="1"/>
  <c r="BJ1193" i="21" s="1"/>
  <c r="BJ1194" i="21" s="1"/>
  <c r="BJ1195" i="21" s="1"/>
  <c r="BJ1196" i="21" s="1"/>
  <c r="BJ1197" i="21" s="1"/>
  <c r="BJ1198" i="21" s="1"/>
  <c r="BJ1199" i="21" s="1"/>
  <c r="BJ1200" i="21" s="1"/>
  <c r="BJ1201" i="21" s="1"/>
  <c r="BJ1202" i="21" s="1"/>
  <c r="BJ1203" i="21" s="1"/>
  <c r="BJ1204" i="21" s="1"/>
  <c r="BJ1205" i="21" s="1"/>
  <c r="BJ1206" i="21" s="1"/>
  <c r="BJ1207" i="21" s="1"/>
  <c r="BJ1208" i="21" s="1"/>
  <c r="BJ1209" i="21" s="1"/>
  <c r="BJ1210" i="21" s="1"/>
  <c r="BJ1211" i="21" s="1"/>
  <c r="BJ1212" i="21" s="1"/>
  <c r="BJ1213" i="21" s="1"/>
  <c r="BJ1214" i="21" s="1"/>
  <c r="BJ1215" i="21" s="1"/>
  <c r="BJ1216" i="21" s="1"/>
  <c r="BJ1217" i="21" s="1"/>
  <c r="BJ1218" i="21" s="1"/>
  <c r="BJ1219" i="21" s="1"/>
  <c r="BJ1220" i="21" s="1"/>
  <c r="BJ1221" i="21" s="1"/>
  <c r="BJ1222" i="21" s="1"/>
  <c r="BJ1223" i="21" s="1"/>
  <c r="BJ1224" i="21" s="1"/>
  <c r="BJ1225" i="21" s="1"/>
  <c r="BJ1226" i="21" s="1"/>
  <c r="BJ1227" i="21" s="1"/>
  <c r="BJ1228" i="21" s="1"/>
  <c r="BJ1229" i="21" s="1"/>
  <c r="BJ1230" i="21" s="1"/>
  <c r="BJ1231" i="21" s="1"/>
  <c r="BJ1232" i="21" s="1"/>
  <c r="BJ1233" i="21" s="1"/>
  <c r="BJ1234" i="21" s="1"/>
  <c r="BJ1235" i="21" s="1"/>
  <c r="BJ1236" i="21" s="1"/>
  <c r="BJ1237" i="21" s="1"/>
  <c r="BJ1238" i="21" s="1"/>
  <c r="BJ1239" i="21" s="1"/>
  <c r="BJ1240" i="21" s="1"/>
  <c r="BJ1241" i="21" s="1"/>
  <c r="BJ1242" i="21" s="1"/>
  <c r="BJ1243" i="21" s="1"/>
  <c r="BJ1244" i="21" s="1"/>
  <c r="BJ1245" i="21" s="1"/>
  <c r="BJ1246" i="21" s="1"/>
  <c r="BJ1247" i="21" s="1"/>
  <c r="BJ1248" i="21" s="1"/>
  <c r="BJ1249" i="21" s="1"/>
  <c r="BJ1250" i="21" s="1"/>
  <c r="BJ1251" i="21" s="1"/>
  <c r="BJ1252" i="21" s="1"/>
  <c r="BJ1253" i="21" s="1"/>
  <c r="BJ1254" i="21" s="1"/>
  <c r="BJ1255" i="21" s="1"/>
  <c r="BJ1256" i="21" s="1"/>
  <c r="BJ1257" i="21" s="1"/>
  <c r="BJ1258" i="21" s="1"/>
  <c r="BJ1259" i="21" s="1"/>
  <c r="BJ1260" i="21" s="1"/>
  <c r="BJ1261" i="21" s="1"/>
  <c r="BJ1262" i="21" s="1"/>
  <c r="BJ1263" i="21" s="1"/>
  <c r="BJ1264" i="21" s="1"/>
  <c r="BJ1265" i="21" s="1"/>
  <c r="BJ1266" i="21" s="1"/>
  <c r="BJ1267" i="21" s="1"/>
  <c r="BJ1268" i="21" s="1"/>
  <c r="BJ1269" i="21" s="1"/>
  <c r="BJ1270" i="21" s="1"/>
  <c r="BJ1271" i="21" s="1"/>
  <c r="BJ1272" i="21" s="1"/>
  <c r="BJ1273" i="21" s="1"/>
  <c r="BJ1274" i="21" s="1"/>
  <c r="BJ1275" i="21" s="1"/>
  <c r="BJ1276" i="21" s="1"/>
  <c r="BJ1277" i="21" s="1"/>
  <c r="BJ1278" i="21" s="1"/>
  <c r="BJ1279" i="21" s="1"/>
  <c r="BJ1280" i="21" s="1"/>
  <c r="BJ1281" i="21" s="1"/>
  <c r="BJ1282" i="21" s="1"/>
  <c r="BJ1283" i="21" s="1"/>
  <c r="BJ1284" i="21" s="1"/>
  <c r="BJ1285" i="21" s="1"/>
  <c r="BJ1286" i="21" s="1"/>
  <c r="BJ1287" i="21" s="1"/>
  <c r="BJ1288" i="21" s="1"/>
  <c r="BJ1289" i="21" s="1"/>
  <c r="BJ1290" i="21" s="1"/>
  <c r="BJ1291" i="21" s="1"/>
  <c r="BJ1292" i="21" s="1"/>
  <c r="BJ1293" i="21" s="1"/>
  <c r="BJ1294" i="21" s="1"/>
  <c r="BJ1295" i="21" s="1"/>
  <c r="BJ1296" i="21" s="1"/>
  <c r="BJ1297" i="21" s="1"/>
  <c r="BJ1298" i="21" s="1"/>
  <c r="BJ1299" i="21" s="1"/>
  <c r="BJ1300" i="21" s="1"/>
  <c r="BJ1301" i="21" s="1"/>
  <c r="BJ1302" i="21" s="1"/>
  <c r="BJ1303" i="21" s="1"/>
  <c r="BJ1304" i="21" s="1"/>
  <c r="BJ1305" i="21" s="1"/>
  <c r="BJ1306" i="21" s="1"/>
  <c r="BJ1307" i="21" s="1"/>
  <c r="BJ1308" i="21" s="1"/>
  <c r="BJ1309" i="21" s="1"/>
  <c r="BJ1310" i="21" s="1"/>
  <c r="BJ1311" i="21" s="1"/>
  <c r="BJ1312" i="21" s="1"/>
  <c r="BJ1313" i="21" s="1"/>
  <c r="BJ1314" i="21" s="1"/>
  <c r="BJ1315" i="21" s="1"/>
  <c r="BJ1316" i="21" s="1"/>
  <c r="BJ1317" i="21" s="1"/>
  <c r="BJ1318" i="21" s="1"/>
  <c r="BJ1319" i="21" s="1"/>
  <c r="BJ1320" i="21" s="1"/>
  <c r="BJ1321" i="21" s="1"/>
  <c r="BJ1322" i="21" s="1"/>
  <c r="BJ1323" i="21" s="1"/>
  <c r="BJ1324" i="21" s="1"/>
  <c r="BJ1325" i="21" s="1"/>
  <c r="BJ1326" i="21" s="1"/>
  <c r="BJ1327" i="21" s="1"/>
  <c r="BJ1328" i="21" s="1"/>
  <c r="BJ1329" i="21" s="1"/>
  <c r="BJ1330" i="21" s="1"/>
  <c r="BJ1331" i="21" s="1"/>
  <c r="BJ1332" i="21" s="1"/>
  <c r="BJ1333" i="21" s="1"/>
  <c r="BJ1334" i="21" s="1"/>
  <c r="BJ1335" i="21" s="1"/>
  <c r="BJ1336" i="21" s="1"/>
  <c r="BJ1337" i="21" s="1"/>
  <c r="BJ1338" i="21" s="1"/>
  <c r="BJ1339" i="21" s="1"/>
  <c r="BJ1340" i="21" s="1"/>
  <c r="BJ1341" i="21" s="1"/>
  <c r="BJ1342" i="21" s="1"/>
  <c r="BJ1343" i="21" s="1"/>
  <c r="BJ1344" i="21" s="1"/>
  <c r="BJ1345" i="21" s="1"/>
  <c r="BJ1346" i="21" s="1"/>
  <c r="BJ1347" i="21" s="1"/>
  <c r="BJ1348" i="21" s="1"/>
  <c r="BJ1349" i="21" s="1"/>
  <c r="BJ1350" i="21" s="1"/>
  <c r="BJ1351" i="21" s="1"/>
  <c r="BJ1352" i="21" s="1"/>
  <c r="BJ1353" i="21" s="1"/>
  <c r="BJ1354" i="21" s="1"/>
  <c r="BJ1355" i="21" s="1"/>
  <c r="BJ1356" i="21" s="1"/>
  <c r="BJ1357" i="21" s="1"/>
  <c r="BJ1358" i="21" s="1"/>
  <c r="BJ1359" i="21" s="1"/>
  <c r="BJ1360" i="21" s="1"/>
  <c r="BJ1361" i="21" s="1"/>
  <c r="BJ1362" i="21" s="1"/>
  <c r="BJ1363" i="21" s="1"/>
  <c r="BJ1364" i="21" s="1"/>
  <c r="BJ1365" i="21" s="1"/>
  <c r="BJ1366" i="21" s="1"/>
  <c r="BJ1367" i="21" s="1"/>
  <c r="BJ1368" i="21" s="1"/>
  <c r="BJ1369" i="21" s="1"/>
  <c r="BJ1370" i="21" s="1"/>
  <c r="BJ1371" i="21" s="1"/>
  <c r="BJ1372" i="21" s="1"/>
  <c r="BJ1373" i="21" s="1"/>
  <c r="BJ1374" i="21" s="1"/>
  <c r="BJ1375" i="21" s="1"/>
  <c r="BJ1376" i="21" s="1"/>
  <c r="BJ1377" i="21" s="1"/>
  <c r="BJ1378" i="21" s="1"/>
  <c r="BJ1379" i="21" s="1"/>
  <c r="BJ1380" i="21" s="1"/>
  <c r="BJ1381" i="21" s="1"/>
  <c r="BJ1382" i="21" s="1"/>
  <c r="BJ1383" i="21" s="1"/>
  <c r="BJ1384" i="21" s="1"/>
  <c r="BJ1385" i="21" s="1"/>
  <c r="BJ1386" i="21" s="1"/>
  <c r="BJ1387" i="21" s="1"/>
  <c r="BJ1388" i="21" s="1"/>
  <c r="BJ1389" i="21" s="1"/>
  <c r="BJ1390" i="21" s="1"/>
  <c r="BJ1391" i="21" s="1"/>
  <c r="BJ1392" i="21" s="1"/>
  <c r="BJ1393" i="21" s="1"/>
  <c r="BJ1394" i="21" s="1"/>
  <c r="BJ1395" i="21" s="1"/>
  <c r="BJ1396" i="21" s="1"/>
  <c r="BJ1397" i="21" s="1"/>
  <c r="BJ1398" i="21" s="1"/>
  <c r="BJ1399" i="21" s="1"/>
  <c r="BJ1400" i="21" s="1"/>
  <c r="BJ1401" i="21" s="1"/>
  <c r="BJ1402" i="21" s="1"/>
  <c r="BJ1403" i="21" s="1"/>
  <c r="BJ1404" i="21" s="1"/>
  <c r="BJ1405" i="21" s="1"/>
  <c r="BJ1406" i="21" s="1"/>
  <c r="BJ1407" i="21" s="1"/>
  <c r="BJ1408" i="21" s="1"/>
  <c r="BJ1409" i="21" s="1"/>
  <c r="BJ1410" i="21" s="1"/>
  <c r="BJ1411" i="21" s="1"/>
  <c r="BJ1412" i="21" s="1"/>
  <c r="BJ1413" i="21" s="1"/>
  <c r="BJ1414" i="21" s="1"/>
  <c r="BJ1415" i="21" s="1"/>
  <c r="BJ1416" i="21" s="1"/>
  <c r="BJ1417" i="21" s="1"/>
  <c r="BJ1418" i="21" s="1"/>
  <c r="BJ1419" i="21" s="1"/>
  <c r="BJ1420" i="21" s="1"/>
  <c r="BJ1421" i="21" s="1"/>
  <c r="BJ1422" i="21" s="1"/>
  <c r="BJ1423" i="21" s="1"/>
  <c r="BJ1424" i="21" s="1"/>
  <c r="BJ1425" i="21" s="1"/>
  <c r="BJ1426" i="21" s="1"/>
  <c r="BJ1427" i="21" s="1"/>
  <c r="BJ1428" i="21" s="1"/>
  <c r="BJ1429" i="21" s="1"/>
  <c r="BJ1430" i="21" s="1"/>
  <c r="BJ1431" i="21" s="1"/>
  <c r="BJ1432" i="21" s="1"/>
  <c r="BJ1433" i="21" s="1"/>
  <c r="BJ1434" i="21" s="1"/>
  <c r="BJ1435" i="21" s="1"/>
  <c r="BJ1436" i="21" s="1"/>
  <c r="BJ1437" i="21" s="1"/>
  <c r="BJ1438" i="21" s="1"/>
  <c r="BJ1439" i="21" s="1"/>
  <c r="BJ1440" i="21" s="1"/>
  <c r="BJ1441" i="21" s="1"/>
  <c r="BJ1442" i="21" s="1"/>
  <c r="BJ1443" i="21" s="1"/>
  <c r="BJ1444" i="21" s="1"/>
  <c r="BJ1445" i="21" s="1"/>
  <c r="BJ1446" i="21" s="1"/>
  <c r="BJ1447" i="21" s="1"/>
  <c r="BJ1448" i="21" s="1"/>
  <c r="BJ1449" i="21" s="1"/>
  <c r="BJ1450" i="21" s="1"/>
  <c r="BJ1451" i="21" s="1"/>
  <c r="BJ1452" i="21" s="1"/>
  <c r="BJ1453" i="21" s="1"/>
  <c r="BJ1454" i="21" s="1"/>
  <c r="BJ1455" i="21" s="1"/>
  <c r="BJ1456" i="21" s="1"/>
  <c r="BJ1457" i="21" s="1"/>
  <c r="BJ1458" i="21" s="1"/>
  <c r="BJ1459" i="21" s="1"/>
  <c r="BJ1460" i="21" s="1"/>
  <c r="BJ1461" i="21" s="1"/>
  <c r="BJ1462" i="21" s="1"/>
  <c r="BJ1463" i="21" s="1"/>
  <c r="BJ1464" i="21" s="1"/>
  <c r="BJ1465" i="21" s="1"/>
  <c r="BJ1466" i="21" s="1"/>
  <c r="BJ1467" i="21" s="1"/>
  <c r="BJ1468" i="21" s="1"/>
  <c r="BJ1469" i="21" s="1"/>
  <c r="BJ1470" i="21" s="1"/>
  <c r="BJ1471" i="21" s="1"/>
  <c r="BJ1472" i="21" s="1"/>
  <c r="BJ1473" i="21" s="1"/>
  <c r="BJ1474" i="21" s="1"/>
  <c r="BJ1475" i="21" s="1"/>
  <c r="BJ1476" i="21" s="1"/>
  <c r="BJ1477" i="21" s="1"/>
  <c r="BJ1478" i="21" s="1"/>
  <c r="BJ1479" i="21" s="1"/>
  <c r="BJ1480" i="21" s="1"/>
  <c r="BJ1481" i="21" s="1"/>
  <c r="BJ1482" i="21" s="1"/>
  <c r="BJ1483" i="21" s="1"/>
  <c r="BJ1484" i="21" s="1"/>
  <c r="BJ1485" i="21" s="1"/>
  <c r="BJ1486" i="21" s="1"/>
  <c r="BJ1487" i="21" s="1"/>
  <c r="BJ1488" i="21" s="1"/>
  <c r="BJ1489" i="21" s="1"/>
  <c r="BJ1490" i="21" s="1"/>
  <c r="BJ1491" i="21" s="1"/>
  <c r="BJ1492" i="21" s="1"/>
  <c r="BJ1493" i="21" s="1"/>
  <c r="BJ1494" i="21" s="1"/>
  <c r="BJ1495" i="21" s="1"/>
  <c r="BJ1496" i="21" s="1"/>
  <c r="BJ1497" i="21" s="1"/>
  <c r="BJ1498" i="21" s="1"/>
  <c r="BJ1499" i="21" s="1"/>
  <c r="BJ1500" i="21" s="1"/>
  <c r="BJ1501" i="21" s="1"/>
  <c r="BJ1502" i="21" s="1"/>
  <c r="BJ1503" i="21" s="1"/>
  <c r="BJ1504" i="21" s="1"/>
  <c r="BJ1505" i="21" s="1"/>
  <c r="BJ1506" i="21" s="1"/>
  <c r="BJ1507" i="21" s="1"/>
  <c r="BJ1508" i="21" s="1"/>
  <c r="BJ1509" i="21" s="1"/>
  <c r="BJ1510" i="21" s="1"/>
  <c r="BJ1511" i="21" s="1"/>
  <c r="BJ1512" i="21" s="1"/>
  <c r="BJ1513" i="21" s="1"/>
  <c r="Y26" i="20"/>
  <c r="T25" i="21"/>
</calcChain>
</file>

<file path=xl/sharedStrings.xml><?xml version="1.0" encoding="utf-8"?>
<sst xmlns="http://schemas.openxmlformats.org/spreadsheetml/2006/main" count="116" uniqueCount="75">
  <si>
    <t>कुल उपलब्ध</t>
  </si>
  <si>
    <t>क्र.सं.</t>
  </si>
  <si>
    <t>योग</t>
  </si>
  <si>
    <t>कक्षा</t>
  </si>
  <si>
    <t>विषय</t>
  </si>
  <si>
    <t>पुस्तक का नाम</t>
  </si>
  <si>
    <t>I</t>
  </si>
  <si>
    <t>VI</t>
  </si>
  <si>
    <t>IX</t>
  </si>
  <si>
    <t>V</t>
  </si>
  <si>
    <t>VIII</t>
  </si>
  <si>
    <t>X</t>
  </si>
  <si>
    <t>XII</t>
  </si>
  <si>
    <t>II</t>
  </si>
  <si>
    <t>III</t>
  </si>
  <si>
    <t>IV</t>
  </si>
  <si>
    <t>XI</t>
  </si>
  <si>
    <t>VII</t>
  </si>
  <si>
    <t>विद्यालय स्तर-</t>
  </si>
  <si>
    <t>निम्नतम कक्षा-</t>
  </si>
  <si>
    <t>उच्चतम कक्षा-</t>
  </si>
  <si>
    <t>नीचे सारणी में अपने विद्यालय में सभी कक्षाओं की विषय व पाठ्य पुस्तकों के नाम अंग्रेजी या हिन्दी हेतु गूगल इनपुट टूल्स से लिखें तथा प्रत्येक पुस्तक के पहले कक्षा व विषय अवश्य लिखें|</t>
  </si>
  <si>
    <t>सत्र-</t>
  </si>
  <si>
    <t>विद्यालय के पाठ्यक्रम के पुस्तकों की सूची</t>
  </si>
  <si>
    <t>प्राथमिक</t>
  </si>
  <si>
    <t>उच्च प्राथमिक</t>
  </si>
  <si>
    <t>माध्यमिक</t>
  </si>
  <si>
    <t>उच्च माध्यमिक</t>
  </si>
  <si>
    <t>गत वर्ष नामांकन</t>
  </si>
  <si>
    <t>इस वर्ष नामांकन</t>
  </si>
  <si>
    <t>प्रवेशांक</t>
  </si>
  <si>
    <t>विद्यार्थी का नाम</t>
  </si>
  <si>
    <t>पिता का नाम</t>
  </si>
  <si>
    <t>लिंग</t>
  </si>
  <si>
    <t>वर्ग</t>
  </si>
  <si>
    <t>पुस्तक वितरण</t>
  </si>
  <si>
    <t>पुरानी</t>
  </si>
  <si>
    <t>नई</t>
  </si>
  <si>
    <t>पुस्तक वितरण दिनांक</t>
  </si>
  <si>
    <t>B</t>
  </si>
  <si>
    <t>G</t>
  </si>
  <si>
    <t>GEN</t>
  </si>
  <si>
    <t>OBC</t>
  </si>
  <si>
    <t>SBC</t>
  </si>
  <si>
    <t>SC</t>
  </si>
  <si>
    <t>ST</t>
  </si>
  <si>
    <t>MIN</t>
  </si>
  <si>
    <t>T</t>
  </si>
  <si>
    <t>इस सत्र हेतु मांग</t>
  </si>
  <si>
    <t>पूर्व सत्र की शेष</t>
  </si>
  <si>
    <t>इस सत्र में प्राप्त</t>
  </si>
  <si>
    <t>वितरित</t>
  </si>
  <si>
    <t>अधिशेष</t>
  </si>
  <si>
    <t>अगले सत्र हेतु मांग</t>
  </si>
  <si>
    <t>दोनों</t>
  </si>
  <si>
    <t>वर्तमान मांग</t>
  </si>
  <si>
    <t>निशुल्क पाठ्य पुस्तक वितरण पत्रक</t>
  </si>
  <si>
    <t>कक्षा-</t>
  </si>
  <si>
    <t>वितरण दिनांक</t>
  </si>
  <si>
    <t>प्राप्तकर्ता हस्ताक्षर</t>
  </si>
  <si>
    <t>OLD</t>
  </si>
  <si>
    <t>NEW</t>
  </si>
  <si>
    <t>निशुल्क पाठ्य पुस्तक स्टॉक रजिस्टर</t>
  </si>
  <si>
    <t>पुस्तक वितरण प्रकार</t>
  </si>
  <si>
    <t>इस शीट में विद्यालय में अध्ययनरत निशुल्क पाठ्य पुस्तक वितरण योग्य विद्यार्थियों का विवरण-क्र.सं.,प्रवेशांक,विद्यार्थी का नाम,पिता का नाम,कक्षा,लिंग,वर्ग,पुस्तक वितरण दिनांक भरें तथा वितरण पुस्तकों की संख्या सभी शीट की एंट्री पूर्ण होने पर स्वत: प्रदर्शित होगी|</t>
  </si>
  <si>
    <t>इस शीट में इस सत्र हेतु मांग, पूर्व सत्र की शेष-(पुरानी व नई), इस सत्र में प्राप्त- केवल नई के कॉलम में एंट्री करें तथा बाकी कॉलम की एंट्री एनी सभी शीट्स की एंट्री करने पर स्वत: प्रदर्शित होगी|</t>
  </si>
  <si>
    <t>इस शीट में कक्षा के आगे पीले बॉक्स में कक्षा चयन करें तथा अन्य सभी डाटा अन्य शीट्स में डाटा भरने पर स्वत: प्रदर्शित होगा</t>
  </si>
  <si>
    <t>कुशालराम चौधरी-9001052931</t>
  </si>
  <si>
    <t>नीचे सारणी में निशुल्क पाठ्य पुस्तक वितरण योग्य गत वर्ष की विद्यार्थी संख्या कक्षावार लिखें एवं प्रत्येक कक्षा के पुस्तक वितरण प्रकार चयन करें</t>
  </si>
  <si>
    <t>इस शीट में सबसे ऊपर ROW में विद्यालय का नाम लिखें</t>
  </si>
  <si>
    <t>फिर सत्र के आगे सेल में सत्र लिखें</t>
  </si>
  <si>
    <t>फिर नीचे सारणी में सारणी के ऊपर दिए निर्देश अनुसार डाटा भरें तथा इस सारणी कक्षा व इस वर्ष का नामांकन (STUDENT शीट में डाटा भरने पर) स्वत: प्रदर्शित होगा</t>
  </si>
  <si>
    <t>फिर नीचे विद्यालय स्तर, निम्नतम कक्षा, उच्चतम कक्षा के आगे सेल में चयन करें</t>
  </si>
  <si>
    <t>सबसे नीचे सारणी में विद्यालय में संचालित निशुल्क पाठ्य पुस्तकों का विवरण प्रत्येक पुस्तक हेतु सभी कॉलम की पूर्ति करें</t>
  </si>
  <si>
    <t>हिन्दी हेतु गूगल इनपुट टूल्स का प्रयोग करें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</si>
</sst>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dd\-mm\-yy"/>
  </numFmts>
  <fonts count="3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Bernard MT Condensed"/>
      <family val="1"/>
    </font>
    <font>
      <b/>
      <sz val="14"/>
      <color theme="1"/>
      <name val="Bernard MT Condensed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CC00CC"/>
      <name val="Arial"/>
      <family val="2"/>
    </font>
    <font>
      <b/>
      <sz val="14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6"/>
      <name val="Arial"/>
      <family val="2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hidden="1"/>
    </xf>
    <xf numFmtId="49" fontId="0" fillId="0" borderId="0" xfId="0" applyNumberFormat="1" applyProtection="1"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165" fontId="16" fillId="0" borderId="1" xfId="0" applyNumberFormat="1" applyFont="1" applyBorder="1" applyAlignment="1" applyProtection="1">
      <alignment horizontal="center" vertical="center"/>
      <protection hidden="1"/>
    </xf>
    <xf numFmtId="0" fontId="16" fillId="0" borderId="1" xfId="0" applyFont="1" applyBorder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hidden="1"/>
    </xf>
    <xf numFmtId="0" fontId="14" fillId="4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/>
      <protection hidden="1"/>
    </xf>
    <xf numFmtId="0" fontId="19" fillId="0" borderId="5" xfId="0" applyFont="1" applyBorder="1" applyAlignment="1" applyProtection="1">
      <alignment horizontal="center" vertical="center"/>
      <protection hidden="1"/>
    </xf>
    <xf numFmtId="0" fontId="21" fillId="0" borderId="5" xfId="0" applyFont="1" applyBorder="1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textRotation="90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textRotation="90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 wrapText="1"/>
      <protection hidden="1"/>
    </xf>
  </cellXfs>
  <cellStyles count="1">
    <cellStyle name="Normal" xfId="0" builtinId="0"/>
  </cellStyles>
  <dxfs count="11">
    <dxf>
      <font>
        <color theme="0"/>
      </font>
    </dxf>
    <dxf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8000"/>
      <color rgb="FFCC00CC"/>
      <color rgb="FF0000CC"/>
      <color rgb="FFFFFFCC"/>
      <color rgb="FFFFCCFF"/>
      <color rgb="FF99FF33"/>
      <color rgb="FFFF99FF"/>
      <color rgb="FF66FFFF"/>
      <color rgb="FF99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G303"/>
  <sheetViews>
    <sheetView tabSelected="1" view="pageBreakPreview" topLeftCell="H1" zoomScaleNormal="100" zoomScaleSheetLayoutView="100" workbookViewId="0">
      <pane xSplit="6" ySplit="12" topLeftCell="N13" activePane="bottomRight" state="frozen"/>
      <selection activeCell="H1" sqref="H1"/>
      <selection pane="topRight" activeCell="N1" sqref="N1"/>
      <selection pane="bottomLeft" activeCell="H13" sqref="H13"/>
      <selection pane="bottomRight" activeCell="T6" sqref="T6"/>
    </sheetView>
  </sheetViews>
  <sheetFormatPr defaultRowHeight="15" x14ac:dyDescent="0.25"/>
  <cols>
    <col min="1" max="7" width="8.7109375" style="1" hidden="1" customWidth="1"/>
    <col min="8" max="23" width="7.7109375" style="1" customWidth="1"/>
    <col min="24" max="27" width="8.7109375" style="1" hidden="1" customWidth="1"/>
    <col min="28" max="28" width="4.7109375" style="1" hidden="1" customWidth="1"/>
    <col min="29" max="33" width="10.7109375" style="1" customWidth="1"/>
    <col min="34" max="34" width="4.7109375" style="1" customWidth="1"/>
    <col min="35" max="35" width="20.7109375" style="1" customWidth="1"/>
    <col min="36" max="36" width="4.7109375" style="1" customWidth="1"/>
    <col min="37" max="37" width="20.7109375" style="1" customWidth="1"/>
    <col min="38" max="38" width="4.7109375" style="1" customWidth="1"/>
    <col min="39" max="39" width="20.7109375" style="1" customWidth="1"/>
    <col min="40" max="40" width="4.7109375" style="1" customWidth="1"/>
    <col min="41" max="41" width="20.7109375" style="1" customWidth="1"/>
    <col min="42" max="42" width="4.7109375" style="1" customWidth="1"/>
    <col min="43" max="43" width="20.7109375" style="1" customWidth="1"/>
    <col min="44" max="44" width="4.7109375" style="1" customWidth="1"/>
    <col min="45" max="45" width="20.7109375" style="1" customWidth="1"/>
    <col min="46" max="46" width="4.7109375" style="1" customWidth="1"/>
    <col min="47" max="47" width="20.7109375" style="1" customWidth="1"/>
    <col min="48" max="48" width="4.7109375" style="1" customWidth="1"/>
    <col min="49" max="49" width="20.7109375" style="1" customWidth="1"/>
    <col min="50" max="50" width="4.7109375" style="1" customWidth="1"/>
    <col min="51" max="51" width="20.7109375" style="1" customWidth="1"/>
    <col min="52" max="52" width="4.7109375" style="1" customWidth="1"/>
    <col min="53" max="53" width="20.7109375" style="1" customWidth="1"/>
    <col min="54" max="54" width="4.7109375" style="1" customWidth="1"/>
    <col min="55" max="55" width="20.7109375" style="1" customWidth="1"/>
    <col min="56" max="56" width="4.7109375" style="1" customWidth="1"/>
    <col min="57" max="57" width="20.7109375" style="1" customWidth="1"/>
    <col min="58" max="58" width="4.7109375" style="1" customWidth="1"/>
    <col min="59" max="59" width="20.7109375" style="1" customWidth="1"/>
    <col min="60" max="60" width="4.7109375" style="1" customWidth="1"/>
    <col min="61" max="61" width="20.7109375" style="1" customWidth="1"/>
    <col min="62" max="62" width="4.7109375" style="1" customWidth="1"/>
    <col min="63" max="63" width="20.7109375" style="1" customWidth="1"/>
    <col min="64" max="16384" width="9.140625" style="1"/>
  </cols>
  <sheetData>
    <row r="1" spans="1:33" ht="26.25" customHeight="1" x14ac:dyDescent="0.25">
      <c r="A1" s="1">
        <f>LEN(K3)</f>
        <v>0</v>
      </c>
      <c r="B1" s="1">
        <f>IFERROR(IF(A1&gt;=1,1,0),0)</f>
        <v>0</v>
      </c>
      <c r="C1" s="1">
        <f>IFERROR(IF(B9=3,VLOOKUP(K3,A36:B39,2,0),0),0)</f>
        <v>0</v>
      </c>
      <c r="D1" s="1" t="s">
        <v>39</v>
      </c>
      <c r="E1" s="1" t="s">
        <v>41</v>
      </c>
      <c r="F1" s="2" t="s">
        <v>37</v>
      </c>
      <c r="G1" s="1">
        <v>1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AC1" s="51" t="s">
        <v>67</v>
      </c>
      <c r="AD1" s="51"/>
      <c r="AE1" s="51"/>
      <c r="AF1" s="51"/>
      <c r="AG1" s="51"/>
    </row>
    <row r="2" spans="1:33" ht="21.95" customHeight="1" x14ac:dyDescent="0.25">
      <c r="A2" s="1">
        <f>LEN(Q3)</f>
        <v>0</v>
      </c>
      <c r="B2" s="1">
        <f t="shared" ref="B2:B3" si="0">IFERROR(IF(A2&gt;=1,1,0),0)</f>
        <v>0</v>
      </c>
      <c r="C2" s="1">
        <f>IFERROR(IF(B9=3,VLOOKUP(Q3,A23:B34,2,0),0),0)</f>
        <v>0</v>
      </c>
      <c r="D2" s="1" t="s">
        <v>40</v>
      </c>
      <c r="E2" s="1" t="s">
        <v>42</v>
      </c>
      <c r="F2" s="2" t="s">
        <v>36</v>
      </c>
      <c r="G2" s="1">
        <v>2</v>
      </c>
      <c r="H2" s="4"/>
      <c r="I2" s="4"/>
      <c r="J2" s="4"/>
      <c r="K2" s="4"/>
      <c r="L2" s="4"/>
      <c r="M2" s="4"/>
      <c r="N2" s="4" t="s">
        <v>22</v>
      </c>
      <c r="O2" s="63"/>
      <c r="P2" s="63"/>
      <c r="Q2" s="63"/>
      <c r="R2" s="4"/>
      <c r="S2" s="4"/>
      <c r="T2" s="4"/>
      <c r="U2" s="4"/>
      <c r="V2" s="4"/>
      <c r="W2" s="4"/>
      <c r="AC2" s="52" t="s">
        <v>69</v>
      </c>
      <c r="AD2" s="52"/>
      <c r="AE2" s="52"/>
      <c r="AF2" s="52"/>
      <c r="AG2" s="52"/>
    </row>
    <row r="3" spans="1:33" ht="21.95" customHeight="1" x14ac:dyDescent="0.25">
      <c r="A3" s="1">
        <f>LEN(V3)</f>
        <v>0</v>
      </c>
      <c r="B3" s="1">
        <f t="shared" si="0"/>
        <v>0</v>
      </c>
      <c r="C3" s="1">
        <f>IFERROR(IF(B9=3,VLOOKUP(V3,A23:B34,2,0),0),0)</f>
        <v>0</v>
      </c>
      <c r="D3" s="1" t="s">
        <v>47</v>
      </c>
      <c r="E3" s="1" t="s">
        <v>43</v>
      </c>
      <c r="F3" s="1" t="s">
        <v>54</v>
      </c>
      <c r="G3" s="1">
        <v>3</v>
      </c>
      <c r="H3" s="29" t="s">
        <v>18</v>
      </c>
      <c r="I3" s="29"/>
      <c r="J3" s="29"/>
      <c r="K3" s="64"/>
      <c r="L3" s="64"/>
      <c r="M3" s="64"/>
      <c r="N3" s="28" t="s">
        <v>19</v>
      </c>
      <c r="O3" s="28"/>
      <c r="P3" s="28"/>
      <c r="Q3" s="65"/>
      <c r="R3" s="65"/>
      <c r="S3" s="28" t="s">
        <v>20</v>
      </c>
      <c r="T3" s="28"/>
      <c r="U3" s="28"/>
      <c r="V3" s="65"/>
      <c r="W3" s="65"/>
      <c r="AC3" s="53" t="s">
        <v>70</v>
      </c>
      <c r="AD3" s="53"/>
      <c r="AE3" s="53"/>
      <c r="AF3" s="53"/>
      <c r="AG3" s="53"/>
    </row>
    <row r="4" spans="1:33" ht="20.25" customHeight="1" x14ac:dyDescent="0.25">
      <c r="E4" s="1" t="s">
        <v>44</v>
      </c>
      <c r="H4" s="30" t="s">
        <v>68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AC4" s="54" t="s">
        <v>72</v>
      </c>
      <c r="AD4" s="54"/>
      <c r="AE4" s="54"/>
      <c r="AF4" s="54"/>
      <c r="AG4" s="54"/>
    </row>
    <row r="5" spans="1:33" ht="21.95" customHeight="1" x14ac:dyDescent="0.25">
      <c r="E5" s="1" t="s">
        <v>45</v>
      </c>
      <c r="H5" s="55" t="s">
        <v>3</v>
      </c>
      <c r="I5" s="55"/>
      <c r="J5" s="55"/>
      <c r="K5" s="56" t="str">
        <f>$F$23</f>
        <v/>
      </c>
      <c r="L5" s="56" t="str">
        <f>$F$24</f>
        <v/>
      </c>
      <c r="M5" s="56" t="str">
        <f>$F$25</f>
        <v/>
      </c>
      <c r="N5" s="56" t="str">
        <f>$F$26</f>
        <v/>
      </c>
      <c r="O5" s="56" t="str">
        <f>$F$27</f>
        <v/>
      </c>
      <c r="P5" s="56" t="str">
        <f>$F$28</f>
        <v/>
      </c>
      <c r="Q5" s="56" t="str">
        <f>$F$29</f>
        <v/>
      </c>
      <c r="R5" s="56" t="str">
        <f>$F$30</f>
        <v/>
      </c>
      <c r="S5" s="56" t="str">
        <f>$F$31</f>
        <v/>
      </c>
      <c r="T5" s="56" t="str">
        <f>$F$32</f>
        <v/>
      </c>
      <c r="U5" s="56" t="str">
        <f>$F$33</f>
        <v/>
      </c>
      <c r="V5" s="56" t="str">
        <f>$F$34</f>
        <v/>
      </c>
      <c r="W5" s="57" t="s">
        <v>2</v>
      </c>
      <c r="AC5" s="54"/>
      <c r="AD5" s="54"/>
      <c r="AE5" s="54"/>
      <c r="AF5" s="54"/>
      <c r="AG5" s="54"/>
    </row>
    <row r="6" spans="1:33" ht="21.95" customHeight="1" x14ac:dyDescent="0.25">
      <c r="E6" s="1" t="s">
        <v>46</v>
      </c>
      <c r="H6" s="55" t="s">
        <v>28</v>
      </c>
      <c r="I6" s="55"/>
      <c r="J6" s="55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">
        <f>SUM(K6:V6)</f>
        <v>0</v>
      </c>
      <c r="AC6" s="58" t="s">
        <v>71</v>
      </c>
      <c r="AD6" s="58"/>
      <c r="AE6" s="58"/>
      <c r="AF6" s="58"/>
      <c r="AG6" s="58"/>
    </row>
    <row r="7" spans="1:33" ht="21.95" customHeight="1" x14ac:dyDescent="0.25">
      <c r="H7" s="55" t="s">
        <v>29</v>
      </c>
      <c r="I7" s="55"/>
      <c r="J7" s="55"/>
      <c r="K7" s="5">
        <f>IFERROR(IF(LEN(K5)&gt;=1,COUNTIF(STUDENT!$T$8:$T$1507,K5),0),0)</f>
        <v>0</v>
      </c>
      <c r="L7" s="5">
        <f>IFERROR(IF(LEN(L5)&gt;=1,COUNTIF(STUDENT!$T$8:$T$1507,L5),0),0)</f>
        <v>0</v>
      </c>
      <c r="M7" s="5">
        <f>IFERROR(IF(LEN(M5)&gt;=1,COUNTIF(STUDENT!$T$8:$T$1507,M5),0),0)</f>
        <v>0</v>
      </c>
      <c r="N7" s="5">
        <f>IFERROR(IF(LEN(N5)&gt;=1,COUNTIF(STUDENT!$T$8:$T$1507,N5),0),0)</f>
        <v>0</v>
      </c>
      <c r="O7" s="5">
        <f>IFERROR(IF(LEN(O5)&gt;=1,COUNTIF(STUDENT!$T$8:$T$1507,O5),0),0)</f>
        <v>0</v>
      </c>
      <c r="P7" s="5">
        <f>IFERROR(IF(LEN(P5)&gt;=1,COUNTIF(STUDENT!$T$8:$T$1507,P5),0),0)</f>
        <v>0</v>
      </c>
      <c r="Q7" s="5">
        <f>IFERROR(IF(LEN(Q5)&gt;=1,COUNTIF(STUDENT!$T$8:$T$1507,Q5),0),0)</f>
        <v>0</v>
      </c>
      <c r="R7" s="5">
        <f>IFERROR(IF(LEN(R5)&gt;=1,COUNTIF(STUDENT!$T$8:$T$1507,R5),0),0)</f>
        <v>0</v>
      </c>
      <c r="S7" s="5">
        <f>IFERROR(IF(LEN(S5)&gt;=1,COUNTIF(STUDENT!$T$8:$T$1507,S5),0),0)</f>
        <v>0</v>
      </c>
      <c r="T7" s="5">
        <f>IFERROR(IF(LEN(T5)&gt;=1,COUNTIF(STUDENT!$T$8:$T$1507,T5),0),0)</f>
        <v>0</v>
      </c>
      <c r="U7" s="5">
        <f>IFERROR(IF(LEN(U5)&gt;=1,COUNTIF(STUDENT!$T$8:$T$1507,U5),0),0)</f>
        <v>0</v>
      </c>
      <c r="V7" s="5">
        <f>IFERROR(IF(LEN(V5)&gt;=1,COUNTIF(STUDENT!$T$8:$T$1507,V5),0),0)</f>
        <v>0</v>
      </c>
      <c r="W7" s="6">
        <f>SUM(K7:V7)</f>
        <v>0</v>
      </c>
      <c r="AC7" s="58"/>
      <c r="AD7" s="58"/>
      <c r="AE7" s="58"/>
      <c r="AF7" s="58"/>
      <c r="AG7" s="58"/>
    </row>
    <row r="8" spans="1:33" ht="17.25" customHeight="1" x14ac:dyDescent="0.25">
      <c r="H8" s="59" t="s">
        <v>63</v>
      </c>
      <c r="I8" s="59"/>
      <c r="J8" s="59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"/>
      <c r="AC8" s="60" t="s">
        <v>73</v>
      </c>
      <c r="AD8" s="60"/>
      <c r="AE8" s="60"/>
      <c r="AF8" s="60"/>
      <c r="AG8" s="60"/>
    </row>
    <row r="9" spans="1:33" ht="18" customHeight="1" x14ac:dyDescent="0.25">
      <c r="B9" s="1">
        <f>SUM(B1:B3)</f>
        <v>0</v>
      </c>
      <c r="H9" s="27" t="s">
        <v>21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AC9" s="60"/>
      <c r="AD9" s="60"/>
      <c r="AE9" s="60"/>
      <c r="AF9" s="60"/>
      <c r="AG9" s="60"/>
    </row>
    <row r="10" spans="1:33" ht="18" customHeight="1" x14ac:dyDescent="0.25"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AC10" s="60"/>
      <c r="AD10" s="60"/>
      <c r="AE10" s="60"/>
      <c r="AF10" s="60"/>
      <c r="AG10" s="60"/>
    </row>
    <row r="11" spans="1:33" ht="25.5" customHeight="1" x14ac:dyDescent="0.25">
      <c r="H11" s="31" t="s">
        <v>23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AC11" s="70" t="s">
        <v>74</v>
      </c>
      <c r="AD11" s="70"/>
      <c r="AE11" s="70"/>
      <c r="AF11" s="70"/>
      <c r="AG11" s="70"/>
    </row>
    <row r="12" spans="1:33" ht="18" x14ac:dyDescent="0.25">
      <c r="H12" s="5" t="s">
        <v>1</v>
      </c>
      <c r="I12" s="5" t="s">
        <v>3</v>
      </c>
      <c r="J12" s="26" t="s">
        <v>4</v>
      </c>
      <c r="K12" s="26"/>
      <c r="L12" s="26"/>
      <c r="M12" s="26"/>
      <c r="N12" s="26" t="s">
        <v>5</v>
      </c>
      <c r="O12" s="26"/>
      <c r="P12" s="26"/>
      <c r="Q12" s="26"/>
      <c r="R12" s="26"/>
      <c r="S12" s="26"/>
      <c r="T12" s="26"/>
      <c r="U12" s="26"/>
      <c r="V12" s="26"/>
      <c r="W12" s="26"/>
      <c r="AC12" s="61"/>
      <c r="AD12" s="61"/>
      <c r="AE12" s="61"/>
      <c r="AF12" s="61"/>
      <c r="AG12" s="61"/>
    </row>
    <row r="13" spans="1:33" ht="18" customHeight="1" x14ac:dyDescent="0.25">
      <c r="A13" s="1" t="s">
        <v>6</v>
      </c>
      <c r="B13" s="1">
        <v>1</v>
      </c>
      <c r="H13" s="68"/>
      <c r="I13" s="68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1">
        <f>IFERROR(IF(LEN(I13)&gt;=1,VLOOKUP(I13,$A$23:$B$34,2,0)*100+COUNTIF($I$13:I13,I13),0),0)</f>
        <v>0</v>
      </c>
    </row>
    <row r="14" spans="1:33" ht="18" customHeight="1" x14ac:dyDescent="0.25">
      <c r="A14" s="1" t="s">
        <v>7</v>
      </c>
      <c r="B14" s="1">
        <v>6</v>
      </c>
      <c r="H14" s="68"/>
      <c r="I14" s="68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1">
        <f>IFERROR(IF(LEN(I14)&gt;=1,VLOOKUP(I14,$A$23:$B$34,2,0)*100+COUNTIF($I$13:I14,I14),0),0)</f>
        <v>0</v>
      </c>
    </row>
    <row r="15" spans="1:33" ht="18" customHeight="1" x14ac:dyDescent="0.25">
      <c r="A15" s="1" t="s">
        <v>8</v>
      </c>
      <c r="B15" s="1">
        <v>9</v>
      </c>
      <c r="H15" s="68"/>
      <c r="I15" s="68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1">
        <f>IFERROR(IF(LEN(I15)&gt;=1,VLOOKUP(I15,$A$23:$B$34,2,0)*100+COUNTIF($I$13:I15,I15),0),0)</f>
        <v>0</v>
      </c>
    </row>
    <row r="16" spans="1:33" ht="18" customHeight="1" x14ac:dyDescent="0.25">
      <c r="A16" s="1" t="s">
        <v>16</v>
      </c>
      <c r="B16" s="1">
        <v>11</v>
      </c>
      <c r="H16" s="68"/>
      <c r="I16" s="68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1">
        <f>IFERROR(IF(LEN(I16)&gt;=1,VLOOKUP(I16,$A$23:$B$34,2,0)*100+COUNTIF($I$13:I16,I16),0),0)</f>
        <v>0</v>
      </c>
    </row>
    <row r="17" spans="1:24" ht="18" customHeight="1" x14ac:dyDescent="0.25">
      <c r="H17" s="68"/>
      <c r="I17" s="68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1">
        <f>IFERROR(IF(LEN(I17)&gt;=1,VLOOKUP(I17,$A$23:$B$34,2,0)*100+COUNTIF($I$13:I17,I17),0),0)</f>
        <v>0</v>
      </c>
    </row>
    <row r="18" spans="1:24" ht="18" customHeight="1" x14ac:dyDescent="0.25">
      <c r="A18" s="1" t="s">
        <v>9</v>
      </c>
      <c r="B18" s="1">
        <v>5</v>
      </c>
      <c r="H18" s="68"/>
      <c r="I18" s="68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1">
        <f>IFERROR(IF(LEN(I18)&gt;=1,VLOOKUP(I18,$A$23:$B$34,2,0)*100+COUNTIF($I$13:I18,I18),0),0)</f>
        <v>0</v>
      </c>
    </row>
    <row r="19" spans="1:24" ht="18" customHeight="1" x14ac:dyDescent="0.25">
      <c r="A19" s="1" t="s">
        <v>10</v>
      </c>
      <c r="B19" s="1">
        <v>8</v>
      </c>
      <c r="H19" s="68"/>
      <c r="I19" s="68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1">
        <f>IFERROR(IF(LEN(I19)&gt;=1,VLOOKUP(I19,$A$23:$B$34,2,0)*100+COUNTIF($I$13:I19,I19),0),0)</f>
        <v>0</v>
      </c>
    </row>
    <row r="20" spans="1:24" ht="18" customHeight="1" x14ac:dyDescent="0.25">
      <c r="A20" s="1" t="s">
        <v>11</v>
      </c>
      <c r="B20" s="1">
        <v>10</v>
      </c>
      <c r="H20" s="68"/>
      <c r="I20" s="68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1">
        <f>IFERROR(IF(LEN(I20)&gt;=1,VLOOKUP(I20,$A$23:$B$34,2,0)*100+COUNTIF($I$13:I20,I20),0),0)</f>
        <v>0</v>
      </c>
    </row>
    <row r="21" spans="1:24" ht="18" customHeight="1" x14ac:dyDescent="0.25">
      <c r="A21" s="1" t="s">
        <v>12</v>
      </c>
      <c r="B21" s="1">
        <v>12</v>
      </c>
      <c r="E21" s="1" t="e">
        <f ca="1">OFFSET($F$23:$F$34,,,$D$22)</f>
        <v>#REF!</v>
      </c>
      <c r="H21" s="68"/>
      <c r="I21" s="68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1">
        <f>IFERROR(IF(LEN(I21)&gt;=1,VLOOKUP(I21,$A$23:$B$34,2,0)*100+COUNTIF($I$13:I21,I21),0),0)</f>
        <v>0</v>
      </c>
    </row>
    <row r="22" spans="1:24" ht="18" customHeight="1" x14ac:dyDescent="0.25">
      <c r="C22" s="1">
        <f>COUNTIF(D23:D34,"0")</f>
        <v>12</v>
      </c>
      <c r="D22" s="1">
        <f>COUNTIF(D23:D34,"&gt;=1")</f>
        <v>0</v>
      </c>
      <c r="H22" s="68"/>
      <c r="I22" s="68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1">
        <f>IFERROR(IF(LEN(I22)&gt;=1,VLOOKUP(I22,$A$23:$B$34,2,0)*100+COUNTIF($I$13:I22,I22),0),0)</f>
        <v>0</v>
      </c>
    </row>
    <row r="23" spans="1:24" ht="18" customHeight="1" x14ac:dyDescent="0.25">
      <c r="A23" s="1" t="s">
        <v>6</v>
      </c>
      <c r="B23" s="1">
        <v>1</v>
      </c>
      <c r="C23" s="1">
        <v>1</v>
      </c>
      <c r="D23" s="1">
        <f>IFERROR(IF($B$9=3,(IF($C$1&gt;=C23,(IF(B23&gt;=$C$2,(IF(B23&lt;=$C$3,B23,0)),0)),0)),0),0)</f>
        <v>0</v>
      </c>
      <c r="E23" s="1">
        <f>IFERROR(IF($D$22&gt;=B23,SMALL($D$23:$D$34,$C$22+B23),0),0)</f>
        <v>0</v>
      </c>
      <c r="F23" s="1" t="str">
        <f>IFERROR(IF(E23&gt;=1,INDEX($A$23:$B$34,MATCH(E23,$B$23:$B$34,0),1),""),"")</f>
        <v/>
      </c>
      <c r="H23" s="68"/>
      <c r="I23" s="6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1">
        <f>IFERROR(IF(LEN(I23)&gt;=1,VLOOKUP(I23,$A$23:$B$34,2,0)*100+COUNTIF($I$13:I23,I23),0),0)</f>
        <v>0</v>
      </c>
    </row>
    <row r="24" spans="1:24" ht="18" customHeight="1" x14ac:dyDescent="0.25">
      <c r="A24" s="1" t="s">
        <v>13</v>
      </c>
      <c r="B24" s="1">
        <v>2</v>
      </c>
      <c r="C24" s="1">
        <v>1</v>
      </c>
      <c r="D24" s="1">
        <f t="shared" ref="D24:D34" si="1">IFERROR(IF($B$9=3,(IF($C$1&gt;=C24,(IF(B24&gt;=$C$2,(IF(B24&lt;=$C$3,B24,0)),0)),0)),0),0)</f>
        <v>0</v>
      </c>
      <c r="E24" s="1">
        <f t="shared" ref="E24:E34" si="2">IFERROR(IF($D$22&gt;=B24,SMALL($D$23:$D$34,$C$22+B24),0),0)</f>
        <v>0</v>
      </c>
      <c r="F24" s="1" t="str">
        <f t="shared" ref="F24:F34" si="3">IFERROR(IF(E24&gt;=1,INDEX($A$23:$B$34,MATCH(E24,$B$23:$B$34,0),1),""),"")</f>
        <v/>
      </c>
      <c r="H24" s="68"/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1">
        <f>IFERROR(IF(LEN(I24)&gt;=1,VLOOKUP(I24,$A$23:$B$34,2,0)*100+COUNTIF($I$13:I24,I24),0),0)</f>
        <v>0</v>
      </c>
    </row>
    <row r="25" spans="1:24" ht="18" customHeight="1" x14ac:dyDescent="0.25">
      <c r="A25" s="1" t="s">
        <v>14</v>
      </c>
      <c r="B25" s="1">
        <v>3</v>
      </c>
      <c r="C25" s="1">
        <v>1</v>
      </c>
      <c r="D25" s="1">
        <f t="shared" si="1"/>
        <v>0</v>
      </c>
      <c r="E25" s="1">
        <f t="shared" si="2"/>
        <v>0</v>
      </c>
      <c r="F25" s="1" t="str">
        <f t="shared" si="3"/>
        <v/>
      </c>
      <c r="H25" s="68"/>
      <c r="I25" s="68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1">
        <f>IFERROR(IF(LEN(I25)&gt;=1,VLOOKUP(I25,$A$23:$B$34,2,0)*100+COUNTIF($I$13:I25,I25),0),0)</f>
        <v>0</v>
      </c>
    </row>
    <row r="26" spans="1:24" ht="18" customHeight="1" x14ac:dyDescent="0.25">
      <c r="A26" s="1" t="s">
        <v>15</v>
      </c>
      <c r="B26" s="1">
        <v>4</v>
      </c>
      <c r="C26" s="1">
        <v>1</v>
      </c>
      <c r="D26" s="1">
        <f t="shared" si="1"/>
        <v>0</v>
      </c>
      <c r="E26" s="1">
        <f t="shared" si="2"/>
        <v>0</v>
      </c>
      <c r="F26" s="1" t="str">
        <f t="shared" si="3"/>
        <v/>
      </c>
      <c r="H26" s="68"/>
      <c r="I26" s="68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1">
        <f>IFERROR(IF(LEN(I26)&gt;=1,VLOOKUP(I26,$A$23:$B$34,2,0)*100+COUNTIF($I$13:I26,I26),0),0)</f>
        <v>0</v>
      </c>
    </row>
    <row r="27" spans="1:24" ht="18" customHeight="1" x14ac:dyDescent="0.25">
      <c r="A27" s="1" t="s">
        <v>9</v>
      </c>
      <c r="B27" s="1">
        <v>5</v>
      </c>
      <c r="C27" s="1">
        <v>1</v>
      </c>
      <c r="D27" s="1">
        <f t="shared" si="1"/>
        <v>0</v>
      </c>
      <c r="E27" s="1">
        <f t="shared" si="2"/>
        <v>0</v>
      </c>
      <c r="F27" s="1" t="str">
        <f t="shared" si="3"/>
        <v/>
      </c>
      <c r="H27" s="68"/>
      <c r="I27" s="68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1">
        <f>IFERROR(IF(LEN(I27)&gt;=1,VLOOKUP(I27,$A$23:$B$34,2,0)*100+COUNTIF($I$13:I27,I27),0),0)</f>
        <v>0</v>
      </c>
    </row>
    <row r="28" spans="1:24" ht="18" customHeight="1" x14ac:dyDescent="0.25">
      <c r="A28" s="1" t="s">
        <v>7</v>
      </c>
      <c r="B28" s="1">
        <v>6</v>
      </c>
      <c r="C28" s="1">
        <v>2</v>
      </c>
      <c r="D28" s="1">
        <f t="shared" si="1"/>
        <v>0</v>
      </c>
      <c r="E28" s="1">
        <f t="shared" si="2"/>
        <v>0</v>
      </c>
      <c r="F28" s="1" t="str">
        <f t="shared" si="3"/>
        <v/>
      </c>
      <c r="H28" s="68"/>
      <c r="I28" s="68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1">
        <f>IFERROR(IF(LEN(I28)&gt;=1,VLOOKUP(I28,$A$23:$B$34,2,0)*100+COUNTIF($I$13:I28,I28),0),0)</f>
        <v>0</v>
      </c>
    </row>
    <row r="29" spans="1:24" ht="18" customHeight="1" x14ac:dyDescent="0.25">
      <c r="A29" s="1" t="s">
        <v>17</v>
      </c>
      <c r="B29" s="1">
        <v>7</v>
      </c>
      <c r="C29" s="1">
        <v>2</v>
      </c>
      <c r="D29" s="1">
        <f t="shared" si="1"/>
        <v>0</v>
      </c>
      <c r="E29" s="1">
        <f t="shared" si="2"/>
        <v>0</v>
      </c>
      <c r="F29" s="1" t="str">
        <f t="shared" si="3"/>
        <v/>
      </c>
      <c r="H29" s="68"/>
      <c r="I29" s="68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1">
        <f>IFERROR(IF(LEN(I29)&gt;=1,VLOOKUP(I29,$A$23:$B$34,2,0)*100+COUNTIF($I$13:I29,I29),0),0)</f>
        <v>0</v>
      </c>
    </row>
    <row r="30" spans="1:24" ht="18" customHeight="1" x14ac:dyDescent="0.25">
      <c r="A30" s="1" t="s">
        <v>10</v>
      </c>
      <c r="B30" s="1">
        <v>8</v>
      </c>
      <c r="C30" s="1">
        <v>2</v>
      </c>
      <c r="D30" s="1">
        <f t="shared" si="1"/>
        <v>0</v>
      </c>
      <c r="E30" s="1">
        <f t="shared" si="2"/>
        <v>0</v>
      </c>
      <c r="F30" s="1" t="str">
        <f t="shared" si="3"/>
        <v/>
      </c>
      <c r="H30" s="68"/>
      <c r="I30" s="68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1">
        <f>IFERROR(IF(LEN(I30)&gt;=1,VLOOKUP(I30,$A$23:$B$34,2,0)*100+COUNTIF($I$13:I30,I30),0),0)</f>
        <v>0</v>
      </c>
    </row>
    <row r="31" spans="1:24" ht="18" customHeight="1" x14ac:dyDescent="0.25">
      <c r="A31" s="1" t="s">
        <v>8</v>
      </c>
      <c r="B31" s="1">
        <v>9</v>
      </c>
      <c r="C31" s="1">
        <v>3</v>
      </c>
      <c r="D31" s="1">
        <f t="shared" si="1"/>
        <v>0</v>
      </c>
      <c r="E31" s="1">
        <f t="shared" si="2"/>
        <v>0</v>
      </c>
      <c r="F31" s="1" t="str">
        <f t="shared" si="3"/>
        <v/>
      </c>
      <c r="H31" s="68"/>
      <c r="I31" s="68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1">
        <f>IFERROR(IF(LEN(I31)&gt;=1,VLOOKUP(I31,$A$23:$B$34,2,0)*100+COUNTIF($I$13:I31,I31),0),0)</f>
        <v>0</v>
      </c>
    </row>
    <row r="32" spans="1:24" ht="18" customHeight="1" x14ac:dyDescent="0.25">
      <c r="A32" s="1" t="s">
        <v>11</v>
      </c>
      <c r="B32" s="1">
        <v>10</v>
      </c>
      <c r="C32" s="1">
        <v>3</v>
      </c>
      <c r="D32" s="1">
        <f t="shared" si="1"/>
        <v>0</v>
      </c>
      <c r="E32" s="1">
        <f t="shared" si="2"/>
        <v>0</v>
      </c>
      <c r="F32" s="1" t="str">
        <f t="shared" si="3"/>
        <v/>
      </c>
      <c r="H32" s="68"/>
      <c r="I32" s="68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1">
        <f>IFERROR(IF(LEN(I32)&gt;=1,VLOOKUP(I32,$A$23:$B$34,2,0)*100+COUNTIF($I$13:I32,I32),0),0)</f>
        <v>0</v>
      </c>
    </row>
    <row r="33" spans="1:24" ht="18" customHeight="1" x14ac:dyDescent="0.25">
      <c r="A33" s="1" t="s">
        <v>16</v>
      </c>
      <c r="B33" s="1">
        <v>11</v>
      </c>
      <c r="C33" s="1">
        <v>4</v>
      </c>
      <c r="D33" s="1">
        <f t="shared" si="1"/>
        <v>0</v>
      </c>
      <c r="E33" s="1">
        <f t="shared" si="2"/>
        <v>0</v>
      </c>
      <c r="F33" s="1" t="str">
        <f t="shared" si="3"/>
        <v/>
      </c>
      <c r="H33" s="68"/>
      <c r="I33" s="68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1">
        <f>IFERROR(IF(LEN(I33)&gt;=1,VLOOKUP(I33,$A$23:$B$34,2,0)*100+COUNTIF($I$13:I33,I33),0),0)</f>
        <v>0</v>
      </c>
    </row>
    <row r="34" spans="1:24" ht="18" customHeight="1" x14ac:dyDescent="0.25">
      <c r="A34" s="1" t="s">
        <v>12</v>
      </c>
      <c r="B34" s="1">
        <v>12</v>
      </c>
      <c r="C34" s="1">
        <v>4</v>
      </c>
      <c r="D34" s="1">
        <f t="shared" si="1"/>
        <v>0</v>
      </c>
      <c r="E34" s="1">
        <f t="shared" si="2"/>
        <v>0</v>
      </c>
      <c r="F34" s="1" t="str">
        <f t="shared" si="3"/>
        <v/>
      </c>
      <c r="H34" s="68"/>
      <c r="I34" s="68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1">
        <f>IFERROR(IF(LEN(I34)&gt;=1,VLOOKUP(I34,$A$23:$B$34,2,0)*100+COUNTIF($I$13:I34,I34),0),0)</f>
        <v>0</v>
      </c>
    </row>
    <row r="35" spans="1:24" ht="18" customHeight="1" x14ac:dyDescent="0.25">
      <c r="H35" s="68"/>
      <c r="I35" s="68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1">
        <f>IFERROR(IF(LEN(I35)&gt;=1,VLOOKUP(I35,$A$23:$B$34,2,0)*100+COUNTIF($I$13:I35,I35),0),0)</f>
        <v>0</v>
      </c>
    </row>
    <row r="36" spans="1:24" ht="18" customHeight="1" x14ac:dyDescent="0.25">
      <c r="A36" s="1" t="s">
        <v>24</v>
      </c>
      <c r="B36" s="1">
        <v>1</v>
      </c>
      <c r="H36" s="68"/>
      <c r="I36" s="68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1">
        <f>IFERROR(IF(LEN(I36)&gt;=1,VLOOKUP(I36,$A$23:$B$34,2,0)*100+COUNTIF($I$13:I36,I36),0),0)</f>
        <v>0</v>
      </c>
    </row>
    <row r="37" spans="1:24" ht="18" customHeight="1" x14ac:dyDescent="0.25">
      <c r="A37" s="1" t="s">
        <v>25</v>
      </c>
      <c r="B37" s="1">
        <v>2</v>
      </c>
      <c r="H37" s="68"/>
      <c r="I37" s="68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1">
        <f>IFERROR(IF(LEN(I37)&gt;=1,VLOOKUP(I37,$A$23:$B$34,2,0)*100+COUNTIF($I$13:I37,I37),0),0)</f>
        <v>0</v>
      </c>
    </row>
    <row r="38" spans="1:24" ht="18" customHeight="1" x14ac:dyDescent="0.25">
      <c r="A38" s="1" t="s">
        <v>26</v>
      </c>
      <c r="B38" s="1">
        <v>3</v>
      </c>
      <c r="H38" s="68"/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1">
        <f>IFERROR(IF(LEN(I38)&gt;=1,VLOOKUP(I38,$A$23:$B$34,2,0)*100+COUNTIF($I$13:I38,I38),0),0)</f>
        <v>0</v>
      </c>
    </row>
    <row r="39" spans="1:24" ht="18" customHeight="1" x14ac:dyDescent="0.25">
      <c r="A39" s="1" t="s">
        <v>27</v>
      </c>
      <c r="B39" s="1">
        <v>4</v>
      </c>
      <c r="H39" s="68"/>
      <c r="I39" s="68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1">
        <f>IFERROR(IF(LEN(I39)&gt;=1,VLOOKUP(I39,$A$23:$B$34,2,0)*100+COUNTIF($I$13:I39,I39),0),0)</f>
        <v>0</v>
      </c>
    </row>
    <row r="40" spans="1:24" ht="18" customHeight="1" x14ac:dyDescent="0.25">
      <c r="H40" s="68"/>
      <c r="I40" s="68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1">
        <f>IFERROR(IF(LEN(I40)&gt;=1,VLOOKUP(I40,$A$23:$B$34,2,0)*100+COUNTIF($I$13:I40,I40),0),0)</f>
        <v>0</v>
      </c>
    </row>
    <row r="41" spans="1:24" ht="18" customHeight="1" x14ac:dyDescent="0.25">
      <c r="H41" s="68"/>
      <c r="I41" s="68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1">
        <f>IFERROR(IF(LEN(I41)&gt;=1,VLOOKUP(I41,$A$23:$B$34,2,0)*100+COUNTIF($I$13:I41,I41),0),0)</f>
        <v>0</v>
      </c>
    </row>
    <row r="42" spans="1:24" ht="18" customHeight="1" x14ac:dyDescent="0.25">
      <c r="H42" s="68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1">
        <f>IFERROR(IF(LEN(I42)&gt;=1,VLOOKUP(I42,$A$23:$B$34,2,0)*100+COUNTIF($I$13:I42,I42),0),0)</f>
        <v>0</v>
      </c>
    </row>
    <row r="43" spans="1:24" ht="18" customHeight="1" x14ac:dyDescent="0.25">
      <c r="H43" s="68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1">
        <f>IFERROR(IF(LEN(I43)&gt;=1,VLOOKUP(I43,$A$23:$B$34,2,0)*100+COUNTIF($I$13:I43,I43),0),0)</f>
        <v>0</v>
      </c>
    </row>
    <row r="44" spans="1:24" ht="18" customHeight="1" x14ac:dyDescent="0.25">
      <c r="H44" s="68"/>
      <c r="I44" s="68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1">
        <f>IFERROR(IF(LEN(I44)&gt;=1,VLOOKUP(I44,$A$23:$B$34,2,0)*100+COUNTIF($I$13:I44,I44),0),0)</f>
        <v>0</v>
      </c>
    </row>
    <row r="45" spans="1:24" ht="18" customHeight="1" x14ac:dyDescent="0.25">
      <c r="H45" s="68"/>
      <c r="I45" s="68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1">
        <f>IFERROR(IF(LEN(I45)&gt;=1,VLOOKUP(I45,$A$23:$B$34,2,0)*100+COUNTIF($I$13:I45,I45),0),0)</f>
        <v>0</v>
      </c>
    </row>
    <row r="46" spans="1:24" ht="18" customHeight="1" x14ac:dyDescent="0.25">
      <c r="H46" s="68"/>
      <c r="I46" s="68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1">
        <f>IFERROR(IF(LEN(I46)&gt;=1,VLOOKUP(I46,$A$23:$B$34,2,0)*100+COUNTIF($I$13:I46,I46),0),0)</f>
        <v>0</v>
      </c>
    </row>
    <row r="47" spans="1:24" ht="18" customHeight="1" x14ac:dyDescent="0.25">
      <c r="H47" s="68"/>
      <c r="I47" s="68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1">
        <f>IFERROR(IF(LEN(I47)&gt;=1,VLOOKUP(I47,$A$23:$B$34,2,0)*100+COUNTIF($I$13:I47,I47),0),0)</f>
        <v>0</v>
      </c>
    </row>
    <row r="48" spans="1:24" ht="18" customHeight="1" x14ac:dyDescent="0.25">
      <c r="H48" s="68"/>
      <c r="I48" s="68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1">
        <f>IFERROR(IF(LEN(I48)&gt;=1,VLOOKUP(I48,$A$23:$B$34,2,0)*100+COUNTIF($I$13:I48,I48),0),0)</f>
        <v>0</v>
      </c>
    </row>
    <row r="49" spans="8:24" ht="18" customHeight="1" x14ac:dyDescent="0.25">
      <c r="H49" s="68"/>
      <c r="I49" s="68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1">
        <f>IFERROR(IF(LEN(I49)&gt;=1,VLOOKUP(I49,$A$23:$B$34,2,0)*100+COUNTIF($I$13:I49,I49),0),0)</f>
        <v>0</v>
      </c>
    </row>
    <row r="50" spans="8:24" ht="18" customHeight="1" x14ac:dyDescent="0.25">
      <c r="H50" s="68"/>
      <c r="I50" s="68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1">
        <f>IFERROR(IF(LEN(I50)&gt;=1,VLOOKUP(I50,$A$23:$B$34,2,0)*100+COUNTIF($I$13:I50,I50),0),0)</f>
        <v>0</v>
      </c>
    </row>
    <row r="51" spans="8:24" ht="18" customHeight="1" x14ac:dyDescent="0.25">
      <c r="H51" s="68"/>
      <c r="I51" s="68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1">
        <f>IFERROR(IF(LEN(I51)&gt;=1,VLOOKUP(I51,$A$23:$B$34,2,0)*100+COUNTIF($I$13:I51,I51),0),0)</f>
        <v>0</v>
      </c>
    </row>
    <row r="52" spans="8:24" ht="18" customHeight="1" x14ac:dyDescent="0.25">
      <c r="H52" s="68"/>
      <c r="I52" s="68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1">
        <f>IFERROR(IF(LEN(I52)&gt;=1,VLOOKUP(I52,$A$23:$B$34,2,0)*100+COUNTIF($I$13:I52,I52),0),0)</f>
        <v>0</v>
      </c>
    </row>
    <row r="53" spans="8:24" ht="18" customHeight="1" x14ac:dyDescent="0.25">
      <c r="H53" s="68"/>
      <c r="I53" s="68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1">
        <f>IFERROR(IF(LEN(I53)&gt;=1,VLOOKUP(I53,$A$23:$B$34,2,0)*100+COUNTIF($I$13:I53,I53),0),0)</f>
        <v>0</v>
      </c>
    </row>
    <row r="54" spans="8:24" ht="18" customHeight="1" x14ac:dyDescent="0.25">
      <c r="H54" s="68"/>
      <c r="I54" s="68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1">
        <f>IFERROR(IF(LEN(I54)&gt;=1,VLOOKUP(I54,$A$23:$B$34,2,0)*100+COUNTIF($I$13:I54,I54),0),0)</f>
        <v>0</v>
      </c>
    </row>
    <row r="55" spans="8:24" ht="18" customHeight="1" x14ac:dyDescent="0.25">
      <c r="H55" s="68"/>
      <c r="I55" s="68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1">
        <f>IFERROR(IF(LEN(I55)&gt;=1,VLOOKUP(I55,$A$23:$B$34,2,0)*100+COUNTIF($I$13:I55,I55),0),0)</f>
        <v>0</v>
      </c>
    </row>
    <row r="56" spans="8:24" ht="18" customHeight="1" x14ac:dyDescent="0.25">
      <c r="H56" s="68"/>
      <c r="I56" s="68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1">
        <f>IFERROR(IF(LEN(I56)&gt;=1,VLOOKUP(I56,$A$23:$B$34,2,0)*100+COUNTIF($I$13:I56,I56),0),0)</f>
        <v>0</v>
      </c>
    </row>
    <row r="57" spans="8:24" ht="18" customHeight="1" x14ac:dyDescent="0.25">
      <c r="H57" s="68"/>
      <c r="I57" s="68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1">
        <f>IFERROR(IF(LEN(I57)&gt;=1,VLOOKUP(I57,$A$23:$B$34,2,0)*100+COUNTIF($I$13:I57,I57),0),0)</f>
        <v>0</v>
      </c>
    </row>
    <row r="58" spans="8:24" ht="18" customHeight="1" x14ac:dyDescent="0.25">
      <c r="H58" s="68"/>
      <c r="I58" s="68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1">
        <f>IFERROR(IF(LEN(I58)&gt;=1,VLOOKUP(I58,$A$23:$B$34,2,0)*100+COUNTIF($I$13:I58,I58),0),0)</f>
        <v>0</v>
      </c>
    </row>
    <row r="59" spans="8:24" ht="18" customHeight="1" x14ac:dyDescent="0.25">
      <c r="H59" s="68"/>
      <c r="I59" s="68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1">
        <f>IFERROR(IF(LEN(I59)&gt;=1,VLOOKUP(I59,$A$23:$B$34,2,0)*100+COUNTIF($I$13:I59,I59),0),0)</f>
        <v>0</v>
      </c>
    </row>
    <row r="60" spans="8:24" ht="18" customHeight="1" x14ac:dyDescent="0.25">
      <c r="H60" s="68"/>
      <c r="I60" s="68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1">
        <f>IFERROR(IF(LEN(I60)&gt;=1,VLOOKUP(I60,$A$23:$B$34,2,0)*100+COUNTIF($I$13:I60,I60),0),0)</f>
        <v>0</v>
      </c>
    </row>
    <row r="61" spans="8:24" ht="18" customHeight="1" x14ac:dyDescent="0.25">
      <c r="H61" s="68"/>
      <c r="I61" s="68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1">
        <f>IFERROR(IF(LEN(I61)&gt;=1,VLOOKUP(I61,$A$23:$B$34,2,0)*100+COUNTIF($I$13:I61,I61),0),0)</f>
        <v>0</v>
      </c>
    </row>
    <row r="62" spans="8:24" ht="18" customHeight="1" x14ac:dyDescent="0.25">
      <c r="H62" s="68"/>
      <c r="I62" s="68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1">
        <f>IFERROR(IF(LEN(I62)&gt;=1,VLOOKUP(I62,$A$23:$B$34,2,0)*100+COUNTIF($I$13:I62,I62),0),0)</f>
        <v>0</v>
      </c>
    </row>
    <row r="63" spans="8:24" ht="18" customHeight="1" x14ac:dyDescent="0.25">
      <c r="H63" s="68"/>
      <c r="I63" s="68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1">
        <f>IFERROR(IF(LEN(I63)&gt;=1,VLOOKUP(I63,$A$23:$B$34,2,0)*100+COUNTIF($I$13:I63,I63),0),0)</f>
        <v>0</v>
      </c>
    </row>
    <row r="64" spans="8:24" ht="18" customHeight="1" x14ac:dyDescent="0.25">
      <c r="H64" s="68"/>
      <c r="I64" s="68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1">
        <f>IFERROR(IF(LEN(I64)&gt;=1,VLOOKUP(I64,$A$23:$B$34,2,0)*100+COUNTIF($I$13:I64,I64),0),0)</f>
        <v>0</v>
      </c>
    </row>
    <row r="65" spans="8:24" ht="18" customHeight="1" x14ac:dyDescent="0.25">
      <c r="H65" s="68"/>
      <c r="I65" s="68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1">
        <f>IFERROR(IF(LEN(I65)&gt;=1,VLOOKUP(I65,$A$23:$B$34,2,0)*100+COUNTIF($I$13:I65,I65),0),0)</f>
        <v>0</v>
      </c>
    </row>
    <row r="66" spans="8:24" ht="18" customHeight="1" x14ac:dyDescent="0.25">
      <c r="H66" s="68"/>
      <c r="I66" s="68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1">
        <f>IFERROR(IF(LEN(I66)&gt;=1,VLOOKUP(I66,$A$23:$B$34,2,0)*100+COUNTIF($I$13:I66,I66),0),0)</f>
        <v>0</v>
      </c>
    </row>
    <row r="67" spans="8:24" ht="18" customHeight="1" x14ac:dyDescent="0.25">
      <c r="H67" s="68"/>
      <c r="I67" s="68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1">
        <f>IFERROR(IF(LEN(I67)&gt;=1,VLOOKUP(I67,$A$23:$B$34,2,0)*100+COUNTIF($I$13:I67,I67),0),0)</f>
        <v>0</v>
      </c>
    </row>
    <row r="68" spans="8:24" ht="18" customHeight="1" x14ac:dyDescent="0.25">
      <c r="H68" s="68"/>
      <c r="I68" s="68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1">
        <f>IFERROR(IF(LEN(I68)&gt;=1,VLOOKUP(I68,$A$23:$B$34,2,0)*100+COUNTIF($I$13:I68,I68),0),0)</f>
        <v>0</v>
      </c>
    </row>
    <row r="69" spans="8:24" ht="18" customHeight="1" x14ac:dyDescent="0.25">
      <c r="H69" s="68"/>
      <c r="I69" s="68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1">
        <f>IFERROR(IF(LEN(I69)&gt;=1,VLOOKUP(I69,$A$23:$B$34,2,0)*100+COUNTIF($I$13:I69,I69),0),0)</f>
        <v>0</v>
      </c>
    </row>
    <row r="70" spans="8:24" ht="18" customHeight="1" x14ac:dyDescent="0.25">
      <c r="H70" s="68"/>
      <c r="I70" s="68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1">
        <f>IFERROR(IF(LEN(I70)&gt;=1,VLOOKUP(I70,$A$23:$B$34,2,0)*100+COUNTIF($I$13:I70,I70),0),0)</f>
        <v>0</v>
      </c>
    </row>
    <row r="71" spans="8:24" ht="18" customHeight="1" x14ac:dyDescent="0.25">
      <c r="H71" s="68"/>
      <c r="I71" s="68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1">
        <f>IFERROR(IF(LEN(I71)&gt;=1,VLOOKUP(I71,$A$23:$B$34,2,0)*100+COUNTIF($I$13:I71,I71),0),0)</f>
        <v>0</v>
      </c>
    </row>
    <row r="72" spans="8:24" ht="18" customHeight="1" x14ac:dyDescent="0.25">
      <c r="H72" s="68"/>
      <c r="I72" s="68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1">
        <f>IFERROR(IF(LEN(I72)&gt;=1,VLOOKUP(I72,$A$23:$B$34,2,0)*100+COUNTIF($I$13:I72,I72),0),0)</f>
        <v>0</v>
      </c>
    </row>
    <row r="73" spans="8:24" ht="18" customHeight="1" x14ac:dyDescent="0.25">
      <c r="H73" s="68"/>
      <c r="I73" s="68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1">
        <f>IFERROR(IF(LEN(I73)&gt;=1,VLOOKUP(I73,$A$23:$B$34,2,0)*100+COUNTIF($I$13:I73,I73),0),0)</f>
        <v>0</v>
      </c>
    </row>
    <row r="74" spans="8:24" ht="18" customHeight="1" x14ac:dyDescent="0.25">
      <c r="H74" s="68"/>
      <c r="I74" s="68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1">
        <f>IFERROR(IF(LEN(I74)&gt;=1,VLOOKUP(I74,$A$23:$B$34,2,0)*100+COUNTIF($I$13:I74,I74),0),0)</f>
        <v>0</v>
      </c>
    </row>
    <row r="75" spans="8:24" ht="18" customHeight="1" x14ac:dyDescent="0.25">
      <c r="H75" s="68"/>
      <c r="I75" s="68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1">
        <f>IFERROR(IF(LEN(I75)&gt;=1,VLOOKUP(I75,$A$23:$B$34,2,0)*100+COUNTIF($I$13:I75,I75),0),0)</f>
        <v>0</v>
      </c>
    </row>
    <row r="76" spans="8:24" ht="18" customHeight="1" x14ac:dyDescent="0.25">
      <c r="H76" s="68"/>
      <c r="I76" s="68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1">
        <f>IFERROR(IF(LEN(I76)&gt;=1,VLOOKUP(I76,$A$23:$B$34,2,0)*100+COUNTIF($I$13:I76,I76),0),0)</f>
        <v>0</v>
      </c>
    </row>
    <row r="77" spans="8:24" ht="18" customHeight="1" x14ac:dyDescent="0.25">
      <c r="H77" s="68"/>
      <c r="I77" s="68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1">
        <f>IFERROR(IF(LEN(I77)&gt;=1,VLOOKUP(I77,$A$23:$B$34,2,0)*100+COUNTIF($I$13:I77,I77),0),0)</f>
        <v>0</v>
      </c>
    </row>
    <row r="78" spans="8:24" ht="18" customHeight="1" x14ac:dyDescent="0.25">
      <c r="H78" s="68"/>
      <c r="I78" s="68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1">
        <f>IFERROR(IF(LEN(I78)&gt;=1,VLOOKUP(I78,$A$23:$B$34,2,0)*100+COUNTIF($I$13:I78,I78),0),0)</f>
        <v>0</v>
      </c>
    </row>
    <row r="79" spans="8:24" ht="18" customHeight="1" x14ac:dyDescent="0.25">
      <c r="H79" s="68"/>
      <c r="I79" s="68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1">
        <f>IFERROR(IF(LEN(I79)&gt;=1,VLOOKUP(I79,$A$23:$B$34,2,0)*100+COUNTIF($I$13:I79,I79),0),0)</f>
        <v>0</v>
      </c>
    </row>
    <row r="80" spans="8:24" ht="18" customHeight="1" x14ac:dyDescent="0.25">
      <c r="H80" s="68"/>
      <c r="I80" s="68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1">
        <f>IFERROR(IF(LEN(I80)&gt;=1,VLOOKUP(I80,$A$23:$B$34,2,0)*100+COUNTIF($I$13:I80,I80),0),0)</f>
        <v>0</v>
      </c>
    </row>
    <row r="81" spans="8:24" ht="18" customHeight="1" x14ac:dyDescent="0.25"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1">
        <f>IFERROR(IF(LEN(I81)&gt;=1,VLOOKUP(I81,$A$23:$B$34,2,0)*100+COUNTIF($I$13:I81,I81),0),0)</f>
        <v>0</v>
      </c>
    </row>
    <row r="82" spans="8:24" ht="18" customHeight="1" x14ac:dyDescent="0.25">
      <c r="H82" s="68"/>
      <c r="I82" s="68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1">
        <f>IFERROR(IF(LEN(I82)&gt;=1,VLOOKUP(I82,$A$23:$B$34,2,0)*100+COUNTIF($I$13:I82,I82),0),0)</f>
        <v>0</v>
      </c>
    </row>
    <row r="83" spans="8:24" ht="18" customHeight="1" x14ac:dyDescent="0.25">
      <c r="H83" s="68"/>
      <c r="I83" s="68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1">
        <f>IFERROR(IF(LEN(I83)&gt;=1,VLOOKUP(I83,$A$23:$B$34,2,0)*100+COUNTIF($I$13:I83,I83),0),0)</f>
        <v>0</v>
      </c>
    </row>
    <row r="84" spans="8:24" ht="18" customHeight="1" x14ac:dyDescent="0.25">
      <c r="H84" s="68"/>
      <c r="I84" s="68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1">
        <f>IFERROR(IF(LEN(I84)&gt;=1,VLOOKUP(I84,$A$23:$B$34,2,0)*100+COUNTIF($I$13:I84,I84),0),0)</f>
        <v>0</v>
      </c>
    </row>
    <row r="85" spans="8:24" ht="18" customHeight="1" x14ac:dyDescent="0.25">
      <c r="H85" s="68"/>
      <c r="I85" s="68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1">
        <f>IFERROR(IF(LEN(I85)&gt;=1,VLOOKUP(I85,$A$23:$B$34,2,0)*100+COUNTIF($I$13:I85,I85),0),0)</f>
        <v>0</v>
      </c>
    </row>
    <row r="86" spans="8:24" ht="18" customHeight="1" x14ac:dyDescent="0.25">
      <c r="H86" s="68"/>
      <c r="I86" s="68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1">
        <f>IFERROR(IF(LEN(I86)&gt;=1,VLOOKUP(I86,$A$23:$B$34,2,0)*100+COUNTIF($I$13:I86,I86),0),0)</f>
        <v>0</v>
      </c>
    </row>
    <row r="87" spans="8:24" ht="18" customHeight="1" x14ac:dyDescent="0.25">
      <c r="H87" s="68"/>
      <c r="I87" s="68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1">
        <f>IFERROR(IF(LEN(I87)&gt;=1,VLOOKUP(I87,$A$23:$B$34,2,0)*100+COUNTIF($I$13:I87,I87),0),0)</f>
        <v>0</v>
      </c>
    </row>
    <row r="88" spans="8:24" ht="18" customHeight="1" x14ac:dyDescent="0.25">
      <c r="H88" s="68"/>
      <c r="I88" s="68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1">
        <f>IFERROR(IF(LEN(I88)&gt;=1,VLOOKUP(I88,$A$23:$B$34,2,0)*100+COUNTIF($I$13:I88,I88),0),0)</f>
        <v>0</v>
      </c>
    </row>
    <row r="89" spans="8:24" ht="18" customHeight="1" x14ac:dyDescent="0.25">
      <c r="H89" s="68"/>
      <c r="I89" s="68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1">
        <f>IFERROR(IF(LEN(I89)&gt;=1,VLOOKUP(I89,$A$23:$B$34,2,0)*100+COUNTIF($I$13:I89,I89),0),0)</f>
        <v>0</v>
      </c>
    </row>
    <row r="90" spans="8:24" ht="18" customHeight="1" x14ac:dyDescent="0.25">
      <c r="H90" s="68"/>
      <c r="I90" s="68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1">
        <f>IFERROR(IF(LEN(I90)&gt;=1,VLOOKUP(I90,$A$23:$B$34,2,0)*100+COUNTIF($I$13:I90,I90),0),0)</f>
        <v>0</v>
      </c>
    </row>
    <row r="91" spans="8:24" ht="18" customHeight="1" x14ac:dyDescent="0.25">
      <c r="H91" s="68"/>
      <c r="I91" s="68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1">
        <f>IFERROR(IF(LEN(I91)&gt;=1,VLOOKUP(I91,$A$23:$B$34,2,0)*100+COUNTIF($I$13:I91,I91),0),0)</f>
        <v>0</v>
      </c>
    </row>
    <row r="92" spans="8:24" ht="18" customHeight="1" x14ac:dyDescent="0.25">
      <c r="H92" s="68"/>
      <c r="I92" s="68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1">
        <f>IFERROR(IF(LEN(I92)&gt;=1,VLOOKUP(I92,$A$23:$B$34,2,0)*100+COUNTIF($I$13:I92,I92),0),0)</f>
        <v>0</v>
      </c>
    </row>
    <row r="93" spans="8:24" ht="18" customHeight="1" x14ac:dyDescent="0.25">
      <c r="H93" s="68"/>
      <c r="I93" s="68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1">
        <f>IFERROR(IF(LEN(I93)&gt;=1,VLOOKUP(I93,$A$23:$B$34,2,0)*100+COUNTIF($I$13:I93,I93),0),0)</f>
        <v>0</v>
      </c>
    </row>
    <row r="94" spans="8:24" ht="18" customHeight="1" x14ac:dyDescent="0.25">
      <c r="H94" s="68"/>
      <c r="I94" s="68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1">
        <f>IFERROR(IF(LEN(I94)&gt;=1,VLOOKUP(I94,$A$23:$B$34,2,0)*100+COUNTIF($I$13:I94,I94),0),0)</f>
        <v>0</v>
      </c>
    </row>
    <row r="95" spans="8:24" ht="18" customHeight="1" x14ac:dyDescent="0.25">
      <c r="H95" s="68"/>
      <c r="I95" s="68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1">
        <f>IFERROR(IF(LEN(I95)&gt;=1,VLOOKUP(I95,$A$23:$B$34,2,0)*100+COUNTIF($I$13:I95,I95),0),0)</f>
        <v>0</v>
      </c>
    </row>
    <row r="96" spans="8:24" ht="18" customHeight="1" x14ac:dyDescent="0.25">
      <c r="H96" s="68"/>
      <c r="I96" s="68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1">
        <f>IFERROR(IF(LEN(I96)&gt;=1,VLOOKUP(I96,$A$23:$B$34,2,0)*100+COUNTIF($I$13:I96,I96),0),0)</f>
        <v>0</v>
      </c>
    </row>
    <row r="97" spans="8:24" ht="18" customHeight="1" x14ac:dyDescent="0.25">
      <c r="H97" s="68"/>
      <c r="I97" s="68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1">
        <f>IFERROR(IF(LEN(I97)&gt;=1,VLOOKUP(I97,$A$23:$B$34,2,0)*100+COUNTIF($I$13:I97,I97),0),0)</f>
        <v>0</v>
      </c>
    </row>
    <row r="98" spans="8:24" ht="18" customHeight="1" x14ac:dyDescent="0.25">
      <c r="H98" s="68"/>
      <c r="I98" s="68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1">
        <f>IFERROR(IF(LEN(I98)&gt;=1,VLOOKUP(I98,$A$23:$B$34,2,0)*100+COUNTIF($I$13:I98,I98),0),0)</f>
        <v>0</v>
      </c>
    </row>
    <row r="99" spans="8:24" ht="18" customHeight="1" x14ac:dyDescent="0.25">
      <c r="H99" s="68"/>
      <c r="I99" s="68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1">
        <f>IFERROR(IF(LEN(I99)&gt;=1,VLOOKUP(I99,$A$23:$B$34,2,0)*100+COUNTIF($I$13:I99,I99),0),0)</f>
        <v>0</v>
      </c>
    </row>
    <row r="100" spans="8:24" ht="18" customHeight="1" x14ac:dyDescent="0.25">
      <c r="H100" s="68"/>
      <c r="I100" s="68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1">
        <f>IFERROR(IF(LEN(I100)&gt;=1,VLOOKUP(I100,$A$23:$B$34,2,0)*100+COUNTIF($I$13:I100,I100),0),0)</f>
        <v>0</v>
      </c>
    </row>
    <row r="101" spans="8:24" ht="18" customHeight="1" x14ac:dyDescent="0.25">
      <c r="H101" s="68"/>
      <c r="I101" s="68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1">
        <f>IFERROR(IF(LEN(I101)&gt;=1,VLOOKUP(I101,$A$23:$B$34,2,0)*100+COUNTIF($I$13:I101,I101),0),0)</f>
        <v>0</v>
      </c>
    </row>
    <row r="102" spans="8:24" ht="18" customHeight="1" x14ac:dyDescent="0.25">
      <c r="H102" s="68"/>
      <c r="I102" s="68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1">
        <f>IFERROR(IF(LEN(I102)&gt;=1,VLOOKUP(I102,$A$23:$B$34,2,0)*100+COUNTIF($I$13:I102,I102),0),0)</f>
        <v>0</v>
      </c>
    </row>
    <row r="103" spans="8:24" ht="18" customHeight="1" x14ac:dyDescent="0.25">
      <c r="H103" s="68"/>
      <c r="I103" s="68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1">
        <f>IFERROR(IF(LEN(I103)&gt;=1,VLOOKUP(I103,$A$23:$B$34,2,0)*100+COUNTIF($I$13:I103,I103),0),0)</f>
        <v>0</v>
      </c>
    </row>
    <row r="104" spans="8:24" ht="18" customHeight="1" x14ac:dyDescent="0.25">
      <c r="H104" s="68"/>
      <c r="I104" s="68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1">
        <f>IFERROR(IF(LEN(I104)&gt;=1,VLOOKUP(I104,$A$23:$B$34,2,0)*100+COUNTIF($I$13:I104,I104),0),0)</f>
        <v>0</v>
      </c>
    </row>
    <row r="105" spans="8:24" ht="18" customHeight="1" x14ac:dyDescent="0.25">
      <c r="H105" s="68"/>
      <c r="I105" s="68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1">
        <f>IFERROR(IF(LEN(I105)&gt;=1,VLOOKUP(I105,$A$23:$B$34,2,0)*100+COUNTIF($I$13:I105,I105),0),0)</f>
        <v>0</v>
      </c>
    </row>
    <row r="106" spans="8:24" ht="18" customHeight="1" x14ac:dyDescent="0.25">
      <c r="H106" s="68"/>
      <c r="I106" s="68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1">
        <f>IFERROR(IF(LEN(I106)&gt;=1,VLOOKUP(I106,$A$23:$B$34,2,0)*100+COUNTIF($I$13:I106,I106),0),0)</f>
        <v>0</v>
      </c>
    </row>
    <row r="107" spans="8:24" ht="18" customHeight="1" x14ac:dyDescent="0.25">
      <c r="H107" s="68"/>
      <c r="I107" s="68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1">
        <f>IFERROR(IF(LEN(I107)&gt;=1,VLOOKUP(I107,$A$23:$B$34,2,0)*100+COUNTIF($I$13:I107,I107),0),0)</f>
        <v>0</v>
      </c>
    </row>
    <row r="108" spans="8:24" ht="18" customHeight="1" x14ac:dyDescent="0.25">
      <c r="H108" s="68"/>
      <c r="I108" s="68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1">
        <f>IFERROR(IF(LEN(I108)&gt;=1,VLOOKUP(I108,$A$23:$B$34,2,0)*100+COUNTIF($I$13:I108,I108),0),0)</f>
        <v>0</v>
      </c>
    </row>
    <row r="109" spans="8:24" ht="18" customHeight="1" x14ac:dyDescent="0.25">
      <c r="H109" s="68"/>
      <c r="I109" s="68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1">
        <f>IFERROR(IF(LEN(I109)&gt;=1,VLOOKUP(I109,$A$23:$B$34,2,0)*100+COUNTIF($I$13:I109,I109),0),0)</f>
        <v>0</v>
      </c>
    </row>
    <row r="110" spans="8:24" ht="18" customHeight="1" x14ac:dyDescent="0.25">
      <c r="H110" s="68"/>
      <c r="I110" s="68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1">
        <f>IFERROR(IF(LEN(I110)&gt;=1,VLOOKUP(I110,$A$23:$B$34,2,0)*100+COUNTIF($I$13:I110,I110),0),0)</f>
        <v>0</v>
      </c>
    </row>
    <row r="111" spans="8:24" ht="18" customHeight="1" x14ac:dyDescent="0.25">
      <c r="H111" s="68"/>
      <c r="I111" s="68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1">
        <f>IFERROR(IF(LEN(I111)&gt;=1,VLOOKUP(I111,$A$23:$B$34,2,0)*100+COUNTIF($I$13:I111,I111),0),0)</f>
        <v>0</v>
      </c>
    </row>
    <row r="112" spans="8:24" ht="18" customHeight="1" x14ac:dyDescent="0.25">
      <c r="H112" s="68"/>
      <c r="I112" s="68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1">
        <f>IFERROR(IF(LEN(I112)&gt;=1,VLOOKUP(I112,$A$23:$B$34,2,0)*100+COUNTIF($I$13:I112,I112),0),0)</f>
        <v>0</v>
      </c>
    </row>
    <row r="113" spans="8:24" ht="18" customHeight="1" x14ac:dyDescent="0.25">
      <c r="H113" s="68"/>
      <c r="I113" s="68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1">
        <f>IFERROR(IF(LEN(I113)&gt;=1,VLOOKUP(I113,$A$23:$B$34,2,0)*100+COUNTIF($I$13:I113,I113),0),0)</f>
        <v>0</v>
      </c>
    </row>
    <row r="114" spans="8:24" ht="18" customHeight="1" x14ac:dyDescent="0.25">
      <c r="H114" s="68"/>
      <c r="I114" s="68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1">
        <f>IFERROR(IF(LEN(I114)&gt;=1,VLOOKUP(I114,$A$23:$B$34,2,0)*100+COUNTIF($I$13:I114,I114),0),0)</f>
        <v>0</v>
      </c>
    </row>
    <row r="115" spans="8:24" ht="18" customHeight="1" x14ac:dyDescent="0.25">
      <c r="H115" s="68"/>
      <c r="I115" s="68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1">
        <f>IFERROR(IF(LEN(I115)&gt;=1,VLOOKUP(I115,$A$23:$B$34,2,0)*100+COUNTIF($I$13:I115,I115),0),0)</f>
        <v>0</v>
      </c>
    </row>
    <row r="116" spans="8:24" ht="18" customHeight="1" x14ac:dyDescent="0.25">
      <c r="H116" s="68"/>
      <c r="I116" s="68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1">
        <f>IFERROR(IF(LEN(I116)&gt;=1,VLOOKUP(I116,$A$23:$B$34,2,0)*100+COUNTIF($I$13:I116,I116),0),0)</f>
        <v>0</v>
      </c>
    </row>
    <row r="117" spans="8:24" ht="18" customHeight="1" x14ac:dyDescent="0.25">
      <c r="H117" s="68"/>
      <c r="I117" s="68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1">
        <f>IFERROR(IF(LEN(I117)&gt;=1,VLOOKUP(I117,$A$23:$B$34,2,0)*100+COUNTIF($I$13:I117,I117),0),0)</f>
        <v>0</v>
      </c>
    </row>
    <row r="118" spans="8:24" ht="18" customHeight="1" x14ac:dyDescent="0.25">
      <c r="H118" s="68"/>
      <c r="I118" s="68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1">
        <f>IFERROR(IF(LEN(I118)&gt;=1,VLOOKUP(I118,$A$23:$B$34,2,0)*100+COUNTIF($I$13:I118,I118),0),0)</f>
        <v>0</v>
      </c>
    </row>
    <row r="119" spans="8:24" ht="18" customHeight="1" x14ac:dyDescent="0.25">
      <c r="H119" s="68"/>
      <c r="I119" s="68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1">
        <f>IFERROR(IF(LEN(I119)&gt;=1,VLOOKUP(I119,$A$23:$B$34,2,0)*100+COUNTIF($I$13:I119,I119),0),0)</f>
        <v>0</v>
      </c>
    </row>
    <row r="120" spans="8:24" ht="18" customHeight="1" x14ac:dyDescent="0.25">
      <c r="H120" s="68"/>
      <c r="I120" s="68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1">
        <f>IFERROR(IF(LEN(I120)&gt;=1,VLOOKUP(I120,$A$23:$B$34,2,0)*100+COUNTIF($I$13:I120,I120),0),0)</f>
        <v>0</v>
      </c>
    </row>
    <row r="121" spans="8:24" ht="18" customHeight="1" x14ac:dyDescent="0.25">
      <c r="H121" s="68"/>
      <c r="I121" s="68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1">
        <f>IFERROR(IF(LEN(I121)&gt;=1,VLOOKUP(I121,$A$23:$B$34,2,0)*100+COUNTIF($I$13:I121,I121),0),0)</f>
        <v>0</v>
      </c>
    </row>
    <row r="122" spans="8:24" ht="18" customHeight="1" x14ac:dyDescent="0.25">
      <c r="H122" s="68"/>
      <c r="I122" s="68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1">
        <f>IFERROR(IF(LEN(I122)&gt;=1,VLOOKUP(I122,$A$23:$B$34,2,0)*100+COUNTIF($I$13:I122,I122),0),0)</f>
        <v>0</v>
      </c>
    </row>
    <row r="123" spans="8:24" ht="18" customHeight="1" x14ac:dyDescent="0.25">
      <c r="H123" s="68"/>
      <c r="I123" s="68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1">
        <f>IFERROR(IF(LEN(I123)&gt;=1,VLOOKUP(I123,$A$23:$B$34,2,0)*100+COUNTIF($I$13:I123,I123),0),0)</f>
        <v>0</v>
      </c>
    </row>
    <row r="124" spans="8:24" ht="18" customHeight="1" x14ac:dyDescent="0.25">
      <c r="H124" s="68"/>
      <c r="I124" s="68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1">
        <f>IFERROR(IF(LEN(I124)&gt;=1,VLOOKUP(I124,$A$23:$B$34,2,0)*100+COUNTIF($I$13:I124,I124),0),0)</f>
        <v>0</v>
      </c>
    </row>
    <row r="125" spans="8:24" ht="18" customHeight="1" x14ac:dyDescent="0.25">
      <c r="H125" s="68"/>
      <c r="I125" s="68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1">
        <f>IFERROR(IF(LEN(I125)&gt;=1,VLOOKUP(I125,$A$23:$B$34,2,0)*100+COUNTIF($I$13:I125,I125),0),0)</f>
        <v>0</v>
      </c>
    </row>
    <row r="126" spans="8:24" ht="18" customHeight="1" x14ac:dyDescent="0.25">
      <c r="H126" s="68"/>
      <c r="I126" s="68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1">
        <f>IFERROR(IF(LEN(I126)&gt;=1,VLOOKUP(I126,$A$23:$B$34,2,0)*100+COUNTIF($I$13:I126,I126),0),0)</f>
        <v>0</v>
      </c>
    </row>
    <row r="127" spans="8:24" ht="18" customHeight="1" x14ac:dyDescent="0.25">
      <c r="H127" s="68"/>
      <c r="I127" s="68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1">
        <f>IFERROR(IF(LEN(I127)&gt;=1,VLOOKUP(I127,$A$23:$B$34,2,0)*100+COUNTIF($I$13:I127,I127),0),0)</f>
        <v>0</v>
      </c>
    </row>
    <row r="128" spans="8:24" ht="18" customHeight="1" x14ac:dyDescent="0.25">
      <c r="H128" s="68"/>
      <c r="I128" s="68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1">
        <f>IFERROR(IF(LEN(I128)&gt;=1,VLOOKUP(I128,$A$23:$B$34,2,0)*100+COUNTIF($I$13:I128,I128),0),0)</f>
        <v>0</v>
      </c>
    </row>
    <row r="129" spans="8:24" ht="18" customHeight="1" x14ac:dyDescent="0.25">
      <c r="H129" s="68"/>
      <c r="I129" s="68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1">
        <f>IFERROR(IF(LEN(I129)&gt;=1,VLOOKUP(I129,$A$23:$B$34,2,0)*100+COUNTIF($I$13:I129,I129),0),0)</f>
        <v>0</v>
      </c>
    </row>
    <row r="130" spans="8:24" ht="18" customHeight="1" x14ac:dyDescent="0.25">
      <c r="H130" s="68"/>
      <c r="I130" s="68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1">
        <f>IFERROR(IF(LEN(I130)&gt;=1,VLOOKUP(I130,$A$23:$B$34,2,0)*100+COUNTIF($I$13:I130,I130),0),0)</f>
        <v>0</v>
      </c>
    </row>
    <row r="131" spans="8:24" ht="18" customHeight="1" x14ac:dyDescent="0.25">
      <c r="H131" s="68"/>
      <c r="I131" s="68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1">
        <f>IFERROR(IF(LEN(I131)&gt;=1,VLOOKUP(I131,$A$23:$B$34,2,0)*100+COUNTIF($I$13:I131,I131),0),0)</f>
        <v>0</v>
      </c>
    </row>
    <row r="132" spans="8:24" ht="18" customHeight="1" x14ac:dyDescent="0.25">
      <c r="H132" s="68"/>
      <c r="I132" s="68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1">
        <f>IFERROR(IF(LEN(I132)&gt;=1,VLOOKUP(I132,$A$23:$B$34,2,0)*100+COUNTIF($I$13:I132,I132),0),0)</f>
        <v>0</v>
      </c>
    </row>
    <row r="133" spans="8:24" ht="18" customHeight="1" x14ac:dyDescent="0.25">
      <c r="H133" s="68"/>
      <c r="I133" s="68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1">
        <f>IFERROR(IF(LEN(I133)&gt;=1,VLOOKUP(I133,$A$23:$B$34,2,0)*100+COUNTIF($I$13:I133,I133),0),0)</f>
        <v>0</v>
      </c>
    </row>
    <row r="134" spans="8:24" ht="18" customHeight="1" x14ac:dyDescent="0.25">
      <c r="H134" s="68"/>
      <c r="I134" s="68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1">
        <f>IFERROR(IF(LEN(I134)&gt;=1,VLOOKUP(I134,$A$23:$B$34,2,0)*100+COUNTIF($I$13:I134,I134),0),0)</f>
        <v>0</v>
      </c>
    </row>
    <row r="135" spans="8:24" ht="18" customHeight="1" x14ac:dyDescent="0.25">
      <c r="H135" s="68"/>
      <c r="I135" s="68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1">
        <f>IFERROR(IF(LEN(I135)&gt;=1,VLOOKUP(I135,$A$23:$B$34,2,0)*100+COUNTIF($I$13:I135,I135),0),0)</f>
        <v>0</v>
      </c>
    </row>
    <row r="136" spans="8:24" ht="18" customHeight="1" x14ac:dyDescent="0.25">
      <c r="H136" s="68"/>
      <c r="I136" s="68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1">
        <f>IFERROR(IF(LEN(I136)&gt;=1,VLOOKUP(I136,$A$23:$B$34,2,0)*100+COUNTIF($I$13:I136,I136),0),0)</f>
        <v>0</v>
      </c>
    </row>
    <row r="137" spans="8:24" ht="18" customHeight="1" x14ac:dyDescent="0.25">
      <c r="H137" s="68"/>
      <c r="I137" s="68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1">
        <f>IFERROR(IF(LEN(I137)&gt;=1,VLOOKUP(I137,$A$23:$B$34,2,0)*100+COUNTIF($I$13:I137,I137),0),0)</f>
        <v>0</v>
      </c>
    </row>
    <row r="138" spans="8:24" ht="18" customHeight="1" x14ac:dyDescent="0.25">
      <c r="H138" s="68"/>
      <c r="I138" s="68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1">
        <f>IFERROR(IF(LEN(I138)&gt;=1,VLOOKUP(I138,$A$23:$B$34,2,0)*100+COUNTIF($I$13:I138,I138),0),0)</f>
        <v>0</v>
      </c>
    </row>
    <row r="139" spans="8:24" ht="18" customHeight="1" x14ac:dyDescent="0.25">
      <c r="H139" s="68"/>
      <c r="I139" s="68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1">
        <f>IFERROR(IF(LEN(I139)&gt;=1,VLOOKUP(I139,$A$23:$B$34,2,0)*100+COUNTIF($I$13:I139,I139),0),0)</f>
        <v>0</v>
      </c>
    </row>
    <row r="140" spans="8:24" ht="18" customHeight="1" x14ac:dyDescent="0.25">
      <c r="H140" s="68"/>
      <c r="I140" s="68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1">
        <f>IFERROR(IF(LEN(I140)&gt;=1,VLOOKUP(I140,$A$23:$B$34,2,0)*100+COUNTIF($I$13:I140,I140),0),0)</f>
        <v>0</v>
      </c>
    </row>
    <row r="141" spans="8:24" ht="18" customHeight="1" x14ac:dyDescent="0.25">
      <c r="H141" s="68"/>
      <c r="I141" s="68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1">
        <f>IFERROR(IF(LEN(I141)&gt;=1,VLOOKUP(I141,$A$23:$B$34,2,0)*100+COUNTIF($I$13:I141,I141),0),0)</f>
        <v>0</v>
      </c>
    </row>
    <row r="142" spans="8:24" ht="18" customHeight="1" x14ac:dyDescent="0.25">
      <c r="H142" s="68"/>
      <c r="I142" s="68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1">
        <f>IFERROR(IF(LEN(I142)&gt;=1,VLOOKUP(I142,$A$23:$B$34,2,0)*100+COUNTIF($I$13:I142,I142),0),0)</f>
        <v>0</v>
      </c>
    </row>
    <row r="143" spans="8:24" ht="18" customHeight="1" x14ac:dyDescent="0.25">
      <c r="H143" s="68"/>
      <c r="I143" s="68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1">
        <f>IFERROR(IF(LEN(I143)&gt;=1,VLOOKUP(I143,$A$23:$B$34,2,0)*100+COUNTIF($I$13:I143,I143),0),0)</f>
        <v>0</v>
      </c>
    </row>
    <row r="144" spans="8:24" ht="18" customHeight="1" x14ac:dyDescent="0.25">
      <c r="H144" s="68"/>
      <c r="I144" s="68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1">
        <f>IFERROR(IF(LEN(I144)&gt;=1,VLOOKUP(I144,$A$23:$B$34,2,0)*100+COUNTIF($I$13:I144,I144),0),0)</f>
        <v>0</v>
      </c>
    </row>
    <row r="145" spans="8:24" ht="18" customHeight="1" x14ac:dyDescent="0.25">
      <c r="H145" s="68"/>
      <c r="I145" s="68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1">
        <f>IFERROR(IF(LEN(I145)&gt;=1,VLOOKUP(I145,$A$23:$B$34,2,0)*100+COUNTIF($I$13:I145,I145),0),0)</f>
        <v>0</v>
      </c>
    </row>
    <row r="146" spans="8:24" ht="18" customHeight="1" x14ac:dyDescent="0.25">
      <c r="H146" s="68"/>
      <c r="I146" s="68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1">
        <f>IFERROR(IF(LEN(I146)&gt;=1,VLOOKUP(I146,$A$23:$B$34,2,0)*100+COUNTIF($I$13:I146,I146),0),0)</f>
        <v>0</v>
      </c>
    </row>
    <row r="147" spans="8:24" ht="18" customHeight="1" x14ac:dyDescent="0.25">
      <c r="H147" s="68"/>
      <c r="I147" s="68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1">
        <f>IFERROR(IF(LEN(I147)&gt;=1,VLOOKUP(I147,$A$23:$B$34,2,0)*100+COUNTIF($I$13:I147,I147),0),0)</f>
        <v>0</v>
      </c>
    </row>
    <row r="148" spans="8:24" ht="18" customHeight="1" x14ac:dyDescent="0.25">
      <c r="H148" s="68"/>
      <c r="I148" s="68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1">
        <f>IFERROR(IF(LEN(I148)&gt;=1,VLOOKUP(I148,$A$23:$B$34,2,0)*100+COUNTIF($I$13:I148,I148),0),0)</f>
        <v>0</v>
      </c>
    </row>
    <row r="149" spans="8:24" ht="18" customHeight="1" x14ac:dyDescent="0.25">
      <c r="H149" s="68"/>
      <c r="I149" s="68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1">
        <f>IFERROR(IF(LEN(I149)&gt;=1,VLOOKUP(I149,$A$23:$B$34,2,0)*100+COUNTIF($I$13:I149,I149),0),0)</f>
        <v>0</v>
      </c>
    </row>
    <row r="150" spans="8:24" ht="18" customHeight="1" x14ac:dyDescent="0.25">
      <c r="H150" s="68"/>
      <c r="I150" s="68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1">
        <f>IFERROR(IF(LEN(I150)&gt;=1,VLOOKUP(I150,$A$23:$B$34,2,0)*100+COUNTIF($I$13:I150,I150),0),0)</f>
        <v>0</v>
      </c>
    </row>
    <row r="151" spans="8:24" ht="18" customHeight="1" x14ac:dyDescent="0.25">
      <c r="H151" s="68"/>
      <c r="I151" s="68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1">
        <f>IFERROR(IF(LEN(I151)&gt;=1,VLOOKUP(I151,$A$23:$B$34,2,0)*100+COUNTIF($I$13:I151,I151),0),0)</f>
        <v>0</v>
      </c>
    </row>
    <row r="152" spans="8:24" ht="18" customHeight="1" x14ac:dyDescent="0.25">
      <c r="H152" s="68"/>
      <c r="I152" s="68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1">
        <f>IFERROR(IF(LEN(I152)&gt;=1,VLOOKUP(I152,$A$23:$B$34,2,0)*100+COUNTIF($I$13:I152,I152),0),0)</f>
        <v>0</v>
      </c>
    </row>
    <row r="153" spans="8:24" ht="18" customHeight="1" x14ac:dyDescent="0.25">
      <c r="H153" s="68"/>
      <c r="I153" s="68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1">
        <f>IFERROR(IF(LEN(I153)&gt;=1,VLOOKUP(I153,$A$23:$B$34,2,0)*100+COUNTIF($I$13:I153,I153),0),0)</f>
        <v>0</v>
      </c>
    </row>
    <row r="154" spans="8:24" ht="18" customHeight="1" x14ac:dyDescent="0.25">
      <c r="H154" s="68"/>
      <c r="I154" s="68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1">
        <f>IFERROR(IF(LEN(I154)&gt;=1,VLOOKUP(I154,$A$23:$B$34,2,0)*100+COUNTIF($I$13:I154,I154),0),0)</f>
        <v>0</v>
      </c>
    </row>
    <row r="155" spans="8:24" ht="18" customHeight="1" x14ac:dyDescent="0.25">
      <c r="H155" s="68"/>
      <c r="I155" s="68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1">
        <f>IFERROR(IF(LEN(I155)&gt;=1,VLOOKUP(I155,$A$23:$B$34,2,0)*100+COUNTIF($I$13:I155,I155),0),0)</f>
        <v>0</v>
      </c>
    </row>
    <row r="156" spans="8:24" ht="18" customHeight="1" x14ac:dyDescent="0.25">
      <c r="H156" s="68"/>
      <c r="I156" s="68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1">
        <f>IFERROR(IF(LEN(I156)&gt;=1,VLOOKUP(I156,$A$23:$B$34,2,0)*100+COUNTIF($I$13:I156,I156),0),0)</f>
        <v>0</v>
      </c>
    </row>
    <row r="157" spans="8:24" ht="18" customHeight="1" x14ac:dyDescent="0.25">
      <c r="H157" s="68"/>
      <c r="I157" s="68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1">
        <f>IFERROR(IF(LEN(I157)&gt;=1,VLOOKUP(I157,$A$23:$B$34,2,0)*100+COUNTIF($I$13:I157,I157),0),0)</f>
        <v>0</v>
      </c>
    </row>
    <row r="158" spans="8:24" ht="18" customHeight="1" x14ac:dyDescent="0.25">
      <c r="H158" s="68"/>
      <c r="I158" s="68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1">
        <f>IFERROR(IF(LEN(I158)&gt;=1,VLOOKUP(I158,$A$23:$B$34,2,0)*100+COUNTIF($I$13:I158,I158),0),0)</f>
        <v>0</v>
      </c>
    </row>
    <row r="159" spans="8:24" ht="18" customHeight="1" x14ac:dyDescent="0.25">
      <c r="H159" s="68"/>
      <c r="I159" s="68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1">
        <f>IFERROR(IF(LEN(I159)&gt;=1,VLOOKUP(I159,$A$23:$B$34,2,0)*100+COUNTIF($I$13:I159,I159),0),0)</f>
        <v>0</v>
      </c>
    </row>
    <row r="160" spans="8:24" ht="18" customHeight="1" x14ac:dyDescent="0.25">
      <c r="H160" s="68"/>
      <c r="I160" s="68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1">
        <f>IFERROR(IF(LEN(I160)&gt;=1,VLOOKUP(I160,$A$23:$B$34,2,0)*100+COUNTIF($I$13:I160,I160),0),0)</f>
        <v>0</v>
      </c>
    </row>
    <row r="161" spans="8:24" ht="18" customHeight="1" x14ac:dyDescent="0.25">
      <c r="H161" s="68"/>
      <c r="I161" s="68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1">
        <f>IFERROR(IF(LEN(I161)&gt;=1,VLOOKUP(I161,$A$23:$B$34,2,0)*100+COUNTIF($I$13:I161,I161),0),0)</f>
        <v>0</v>
      </c>
    </row>
    <row r="162" spans="8:24" ht="18" customHeight="1" x14ac:dyDescent="0.25">
      <c r="H162" s="68"/>
      <c r="I162" s="68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1">
        <f>IFERROR(IF(LEN(I162)&gt;=1,VLOOKUP(I162,$A$23:$B$34,2,0)*100+COUNTIF($I$13:I162,I162),0),0)</f>
        <v>0</v>
      </c>
    </row>
    <row r="163" spans="8:24" ht="18" customHeight="1" x14ac:dyDescent="0.25">
      <c r="H163" s="68"/>
      <c r="I163" s="68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1">
        <f>IFERROR(IF(LEN(I163)&gt;=1,VLOOKUP(I163,$A$23:$B$34,2,0)*100+COUNTIF($I$13:I163,I163),0),0)</f>
        <v>0</v>
      </c>
    </row>
    <row r="164" spans="8:24" ht="18" customHeight="1" x14ac:dyDescent="0.25">
      <c r="H164" s="68"/>
      <c r="I164" s="68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1">
        <f>IFERROR(IF(LEN(I164)&gt;=1,VLOOKUP(I164,$A$23:$B$34,2,0)*100+COUNTIF($I$13:I164,I164),0),0)</f>
        <v>0</v>
      </c>
    </row>
    <row r="165" spans="8:24" ht="18" customHeight="1" x14ac:dyDescent="0.25">
      <c r="H165" s="68"/>
      <c r="I165" s="68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1">
        <f>IFERROR(IF(LEN(I165)&gt;=1,VLOOKUP(I165,$A$23:$B$34,2,0)*100+COUNTIF($I$13:I165,I165),0),0)</f>
        <v>0</v>
      </c>
    </row>
    <row r="166" spans="8:24" ht="18" customHeight="1" x14ac:dyDescent="0.25">
      <c r="H166" s="68"/>
      <c r="I166" s="68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1">
        <f>IFERROR(IF(LEN(I166)&gt;=1,VLOOKUP(I166,$A$23:$B$34,2,0)*100+COUNTIF($I$13:I166,I166),0),0)</f>
        <v>0</v>
      </c>
    </row>
    <row r="167" spans="8:24" ht="18" customHeight="1" x14ac:dyDescent="0.25">
      <c r="H167" s="68"/>
      <c r="I167" s="68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1">
        <f>IFERROR(IF(LEN(I167)&gt;=1,VLOOKUP(I167,$A$23:$B$34,2,0)*100+COUNTIF($I$13:I167,I167),0),0)</f>
        <v>0</v>
      </c>
    </row>
    <row r="168" spans="8:24" ht="18" customHeight="1" x14ac:dyDescent="0.25">
      <c r="H168" s="68"/>
      <c r="I168" s="68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1">
        <f>IFERROR(IF(LEN(I168)&gt;=1,VLOOKUP(I168,$A$23:$B$34,2,0)*100+COUNTIF($I$13:I168,I168),0),0)</f>
        <v>0</v>
      </c>
    </row>
    <row r="169" spans="8:24" ht="18" customHeight="1" x14ac:dyDescent="0.25">
      <c r="H169" s="68"/>
      <c r="I169" s="68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1">
        <f>IFERROR(IF(LEN(I169)&gt;=1,VLOOKUP(I169,$A$23:$B$34,2,0)*100+COUNTIF($I$13:I169,I169),0),0)</f>
        <v>0</v>
      </c>
    </row>
    <row r="170" spans="8:24" ht="18" customHeight="1" x14ac:dyDescent="0.25">
      <c r="H170" s="68"/>
      <c r="I170" s="68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1">
        <f>IFERROR(IF(LEN(I170)&gt;=1,VLOOKUP(I170,$A$23:$B$34,2,0)*100+COUNTIF($I$13:I170,I170),0),0)</f>
        <v>0</v>
      </c>
    </row>
    <row r="171" spans="8:24" ht="18" customHeight="1" x14ac:dyDescent="0.25">
      <c r="H171" s="68"/>
      <c r="I171" s="68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1">
        <f>IFERROR(IF(LEN(I171)&gt;=1,VLOOKUP(I171,$A$23:$B$34,2,0)*100+COUNTIF($I$13:I171,I171),0),0)</f>
        <v>0</v>
      </c>
    </row>
    <row r="172" spans="8:24" ht="18" customHeight="1" x14ac:dyDescent="0.25">
      <c r="H172" s="68"/>
      <c r="I172" s="68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1">
        <f>IFERROR(IF(LEN(I172)&gt;=1,VLOOKUP(I172,$A$23:$B$34,2,0)*100+COUNTIF($I$13:I172,I172),0),0)</f>
        <v>0</v>
      </c>
    </row>
    <row r="173" spans="8:24" ht="18" customHeight="1" x14ac:dyDescent="0.25">
      <c r="H173" s="68"/>
      <c r="I173" s="68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1">
        <f>IFERROR(IF(LEN(I173)&gt;=1,VLOOKUP(I173,$A$23:$B$34,2,0)*100+COUNTIF($I$13:I173,I173),0),0)</f>
        <v>0</v>
      </c>
    </row>
    <row r="174" spans="8:24" ht="18" customHeight="1" x14ac:dyDescent="0.25">
      <c r="H174" s="68"/>
      <c r="I174" s="68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1">
        <f>IFERROR(IF(LEN(I174)&gt;=1,VLOOKUP(I174,$A$23:$B$34,2,0)*100+COUNTIF($I$13:I174,I174),0),0)</f>
        <v>0</v>
      </c>
    </row>
    <row r="175" spans="8:24" ht="18" customHeight="1" x14ac:dyDescent="0.25">
      <c r="H175" s="68"/>
      <c r="I175" s="68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1">
        <f>IFERROR(IF(LEN(I175)&gt;=1,VLOOKUP(I175,$A$23:$B$34,2,0)*100+COUNTIF($I$13:I175,I175),0),0)</f>
        <v>0</v>
      </c>
    </row>
    <row r="176" spans="8:24" ht="18" customHeight="1" x14ac:dyDescent="0.25">
      <c r="H176" s="68"/>
      <c r="I176" s="68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1">
        <f>IFERROR(IF(LEN(I176)&gt;=1,VLOOKUP(I176,$A$23:$B$34,2,0)*100+COUNTIF($I$13:I176,I176),0),0)</f>
        <v>0</v>
      </c>
    </row>
    <row r="177" spans="8:24" ht="18" customHeight="1" x14ac:dyDescent="0.25">
      <c r="H177" s="68"/>
      <c r="I177" s="68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1">
        <f>IFERROR(IF(LEN(I177)&gt;=1,VLOOKUP(I177,$A$23:$B$34,2,0)*100+COUNTIF($I$13:I177,I177),0),0)</f>
        <v>0</v>
      </c>
    </row>
    <row r="178" spans="8:24" ht="18" customHeight="1" x14ac:dyDescent="0.25">
      <c r="H178" s="68"/>
      <c r="I178" s="68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1">
        <f>IFERROR(IF(LEN(I178)&gt;=1,VLOOKUP(I178,$A$23:$B$34,2,0)*100+COUNTIF($I$13:I178,I178),0),0)</f>
        <v>0</v>
      </c>
    </row>
    <row r="179" spans="8:24" ht="18" customHeight="1" x14ac:dyDescent="0.25">
      <c r="H179" s="68"/>
      <c r="I179" s="68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1">
        <f>IFERROR(IF(LEN(I179)&gt;=1,VLOOKUP(I179,$A$23:$B$34,2,0)*100+COUNTIF($I$13:I179,I179),0),0)</f>
        <v>0</v>
      </c>
    </row>
    <row r="180" spans="8:24" ht="18" customHeight="1" x14ac:dyDescent="0.25">
      <c r="H180" s="68"/>
      <c r="I180" s="68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1">
        <f>IFERROR(IF(LEN(I180)&gt;=1,VLOOKUP(I180,$A$23:$B$34,2,0)*100+COUNTIF($I$13:I180,I180),0),0)</f>
        <v>0</v>
      </c>
    </row>
    <row r="181" spans="8:24" ht="18" customHeight="1" x14ac:dyDescent="0.25">
      <c r="H181" s="68"/>
      <c r="I181" s="68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1">
        <f>IFERROR(IF(LEN(I181)&gt;=1,VLOOKUP(I181,$A$23:$B$34,2,0)*100+COUNTIF($I$13:I181,I181),0),0)</f>
        <v>0</v>
      </c>
    </row>
    <row r="182" spans="8:24" ht="18" customHeight="1" x14ac:dyDescent="0.25">
      <c r="H182" s="68"/>
      <c r="I182" s="68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1">
        <f>IFERROR(IF(LEN(I182)&gt;=1,VLOOKUP(I182,$A$23:$B$34,2,0)*100+COUNTIF($I$13:I182,I182),0),0)</f>
        <v>0</v>
      </c>
    </row>
    <row r="183" spans="8:24" ht="18" customHeight="1" x14ac:dyDescent="0.25">
      <c r="H183" s="68"/>
      <c r="I183" s="68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1">
        <f>IFERROR(IF(LEN(I183)&gt;=1,VLOOKUP(I183,$A$23:$B$34,2,0)*100+COUNTIF($I$13:I183,I183),0),0)</f>
        <v>0</v>
      </c>
    </row>
    <row r="184" spans="8:24" ht="18" customHeight="1" x14ac:dyDescent="0.25">
      <c r="H184" s="68"/>
      <c r="I184" s="68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1">
        <f>IFERROR(IF(LEN(I184)&gt;=1,VLOOKUP(I184,$A$23:$B$34,2,0)*100+COUNTIF($I$13:I184,I184),0),0)</f>
        <v>0</v>
      </c>
    </row>
    <row r="185" spans="8:24" ht="18" customHeight="1" x14ac:dyDescent="0.25">
      <c r="H185" s="68"/>
      <c r="I185" s="68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1">
        <f>IFERROR(IF(LEN(I185)&gt;=1,VLOOKUP(I185,$A$23:$B$34,2,0)*100+COUNTIF($I$13:I185,I185),0),0)</f>
        <v>0</v>
      </c>
    </row>
    <row r="186" spans="8:24" ht="18" customHeight="1" x14ac:dyDescent="0.25">
      <c r="H186" s="68"/>
      <c r="I186" s="68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1">
        <f>IFERROR(IF(LEN(I186)&gt;=1,VLOOKUP(I186,$A$23:$B$34,2,0)*100+COUNTIF($I$13:I186,I186),0),0)</f>
        <v>0</v>
      </c>
    </row>
    <row r="187" spans="8:24" ht="18" customHeight="1" x14ac:dyDescent="0.25">
      <c r="H187" s="68"/>
      <c r="I187" s="68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1">
        <f>IFERROR(IF(LEN(I187)&gt;=1,VLOOKUP(I187,$A$23:$B$34,2,0)*100+COUNTIF($I$13:I187,I187),0),0)</f>
        <v>0</v>
      </c>
    </row>
    <row r="188" spans="8:24" ht="18" customHeight="1" x14ac:dyDescent="0.25">
      <c r="H188" s="68"/>
      <c r="I188" s="68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1">
        <f>IFERROR(IF(LEN(I188)&gt;=1,VLOOKUP(I188,$A$23:$B$34,2,0)*100+COUNTIF($I$13:I188,I188),0),0)</f>
        <v>0</v>
      </c>
    </row>
    <row r="189" spans="8:24" ht="18" customHeight="1" x14ac:dyDescent="0.25">
      <c r="H189" s="68"/>
      <c r="I189" s="68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1">
        <f>IFERROR(IF(LEN(I189)&gt;=1,VLOOKUP(I189,$A$23:$B$34,2,0)*100+COUNTIF($I$13:I189,I189),0),0)</f>
        <v>0</v>
      </c>
    </row>
    <row r="190" spans="8:24" ht="18" customHeight="1" x14ac:dyDescent="0.25">
      <c r="H190" s="68"/>
      <c r="I190" s="68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1">
        <f>IFERROR(IF(LEN(I190)&gt;=1,VLOOKUP(I190,$A$23:$B$34,2,0)*100+COUNTIF($I$13:I190,I190),0),0)</f>
        <v>0</v>
      </c>
    </row>
    <row r="191" spans="8:24" ht="18" customHeight="1" x14ac:dyDescent="0.25">
      <c r="H191" s="68"/>
      <c r="I191" s="68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1">
        <f>IFERROR(IF(LEN(I191)&gt;=1,VLOOKUP(I191,$A$23:$B$34,2,0)*100+COUNTIF($I$13:I191,I191),0),0)</f>
        <v>0</v>
      </c>
    </row>
    <row r="192" spans="8:24" ht="18" customHeight="1" x14ac:dyDescent="0.25">
      <c r="H192" s="68"/>
      <c r="I192" s="68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1">
        <f>IFERROR(IF(LEN(I192)&gt;=1,VLOOKUP(I192,$A$23:$B$34,2,0)*100+COUNTIF($I$13:I192,I192),0),0)</f>
        <v>0</v>
      </c>
    </row>
    <row r="193" spans="8:24" ht="18" customHeight="1" x14ac:dyDescent="0.25">
      <c r="H193" s="68"/>
      <c r="I193" s="68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1">
        <f>IFERROR(IF(LEN(I193)&gt;=1,VLOOKUP(I193,$A$23:$B$34,2,0)*100+COUNTIF($I$13:I193,I193),0),0)</f>
        <v>0</v>
      </c>
    </row>
    <row r="194" spans="8:24" ht="18" customHeight="1" x14ac:dyDescent="0.25">
      <c r="H194" s="68"/>
      <c r="I194" s="68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1">
        <f>IFERROR(IF(LEN(I194)&gt;=1,VLOOKUP(I194,$A$23:$B$34,2,0)*100+COUNTIF($I$13:I194,I194),0),0)</f>
        <v>0</v>
      </c>
    </row>
    <row r="195" spans="8:24" ht="18" customHeight="1" x14ac:dyDescent="0.25">
      <c r="H195" s="68"/>
      <c r="I195" s="68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1">
        <f>IFERROR(IF(LEN(I195)&gt;=1,VLOOKUP(I195,$A$23:$B$34,2,0)*100+COUNTIF($I$13:I195,I195),0),0)</f>
        <v>0</v>
      </c>
    </row>
    <row r="196" spans="8:24" ht="18" customHeight="1" x14ac:dyDescent="0.25">
      <c r="H196" s="68"/>
      <c r="I196" s="68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1">
        <f>IFERROR(IF(LEN(I196)&gt;=1,VLOOKUP(I196,$A$23:$B$34,2,0)*100+COUNTIF($I$13:I196,I196),0),0)</f>
        <v>0</v>
      </c>
    </row>
    <row r="197" spans="8:24" ht="18" customHeight="1" x14ac:dyDescent="0.25">
      <c r="H197" s="68"/>
      <c r="I197" s="68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1">
        <f>IFERROR(IF(LEN(I197)&gt;=1,VLOOKUP(I197,$A$23:$B$34,2,0)*100+COUNTIF($I$13:I197,I197),0),0)</f>
        <v>0</v>
      </c>
    </row>
    <row r="198" spans="8:24" ht="18" customHeight="1" x14ac:dyDescent="0.25">
      <c r="H198" s="68"/>
      <c r="I198" s="68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1">
        <f>IFERROR(IF(LEN(I198)&gt;=1,VLOOKUP(I198,$A$23:$B$34,2,0)*100+COUNTIF($I$13:I198,I198),0),0)</f>
        <v>0</v>
      </c>
    </row>
    <row r="199" spans="8:24" ht="18" customHeight="1" x14ac:dyDescent="0.25">
      <c r="H199" s="68"/>
      <c r="I199" s="68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1">
        <f>IFERROR(IF(LEN(I199)&gt;=1,VLOOKUP(I199,$A$23:$B$34,2,0)*100+COUNTIF($I$13:I199,I199),0),0)</f>
        <v>0</v>
      </c>
    </row>
    <row r="200" spans="8:24" ht="18" customHeight="1" x14ac:dyDescent="0.25">
      <c r="H200" s="68"/>
      <c r="I200" s="68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1">
        <f>IFERROR(IF(LEN(I200)&gt;=1,VLOOKUP(I200,$A$23:$B$34,2,0)*100+COUNTIF($I$13:I200,I200),0),0)</f>
        <v>0</v>
      </c>
    </row>
    <row r="201" spans="8:24" ht="18" customHeight="1" x14ac:dyDescent="0.25">
      <c r="H201" s="68"/>
      <c r="I201" s="68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1">
        <f>IFERROR(IF(LEN(I201)&gt;=1,VLOOKUP(I201,$A$23:$B$34,2,0)*100+COUNTIF($I$13:I201,I201),0),0)</f>
        <v>0</v>
      </c>
    </row>
    <row r="202" spans="8:24" ht="18" customHeight="1" x14ac:dyDescent="0.25">
      <c r="H202" s="68"/>
      <c r="I202" s="68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1">
        <f>IFERROR(IF(LEN(I202)&gt;=1,VLOOKUP(I202,$A$23:$B$34,2,0)*100+COUNTIF($I$13:I202,I202),0),0)</f>
        <v>0</v>
      </c>
    </row>
    <row r="203" spans="8:24" ht="18" customHeight="1" x14ac:dyDescent="0.25">
      <c r="H203" s="68"/>
      <c r="I203" s="68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1">
        <f>IFERROR(IF(LEN(I203)&gt;=1,VLOOKUP(I203,$A$23:$B$34,2,0)*100+COUNTIF($I$13:I203,I203),0),0)</f>
        <v>0</v>
      </c>
    </row>
    <row r="204" spans="8:24" ht="18" customHeight="1" x14ac:dyDescent="0.25">
      <c r="H204" s="68"/>
      <c r="I204" s="68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1">
        <f>IFERROR(IF(LEN(I204)&gt;=1,VLOOKUP(I204,$A$23:$B$34,2,0)*100+COUNTIF($I$13:I204,I204),0),0)</f>
        <v>0</v>
      </c>
    </row>
    <row r="205" spans="8:24" ht="18" customHeight="1" x14ac:dyDescent="0.25">
      <c r="H205" s="68"/>
      <c r="I205" s="68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1">
        <f>IFERROR(IF(LEN(I205)&gt;=1,VLOOKUP(I205,$A$23:$B$34,2,0)*100+COUNTIF($I$13:I205,I205),0),0)</f>
        <v>0</v>
      </c>
    </row>
    <row r="206" spans="8:24" ht="18" customHeight="1" x14ac:dyDescent="0.25">
      <c r="H206" s="68"/>
      <c r="I206" s="68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1">
        <f>IFERROR(IF(LEN(I206)&gt;=1,VLOOKUP(I206,$A$23:$B$34,2,0)*100+COUNTIF($I$13:I206,I206),0),0)</f>
        <v>0</v>
      </c>
    </row>
    <row r="207" spans="8:24" ht="18" customHeight="1" x14ac:dyDescent="0.25">
      <c r="H207" s="68"/>
      <c r="I207" s="68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1">
        <f>IFERROR(IF(LEN(I207)&gt;=1,VLOOKUP(I207,$A$23:$B$34,2,0)*100+COUNTIF($I$13:I207,I207),0),0)</f>
        <v>0</v>
      </c>
    </row>
    <row r="208" spans="8:24" ht="18" customHeight="1" x14ac:dyDescent="0.25">
      <c r="H208" s="68"/>
      <c r="I208" s="68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1">
        <f>IFERROR(IF(LEN(I208)&gt;=1,VLOOKUP(I208,$A$23:$B$34,2,0)*100+COUNTIF($I$13:I208,I208),0),0)</f>
        <v>0</v>
      </c>
    </row>
    <row r="209" spans="8:24" ht="18" customHeight="1" x14ac:dyDescent="0.25">
      <c r="H209" s="68"/>
      <c r="I209" s="68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1">
        <f>IFERROR(IF(LEN(I209)&gt;=1,VLOOKUP(I209,$A$23:$B$34,2,0)*100+COUNTIF($I$13:I209,I209),0),0)</f>
        <v>0</v>
      </c>
    </row>
    <row r="210" spans="8:24" ht="18" customHeight="1" x14ac:dyDescent="0.25">
      <c r="H210" s="68"/>
      <c r="I210" s="68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1">
        <f>IFERROR(IF(LEN(I210)&gt;=1,VLOOKUP(I210,$A$23:$B$34,2,0)*100+COUNTIF($I$13:I210,I210),0),0)</f>
        <v>0</v>
      </c>
    </row>
    <row r="211" spans="8:24" ht="18" customHeight="1" x14ac:dyDescent="0.25">
      <c r="H211" s="68"/>
      <c r="I211" s="68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1">
        <f>IFERROR(IF(LEN(I211)&gt;=1,VLOOKUP(I211,$A$23:$B$34,2,0)*100+COUNTIF($I$13:I211,I211),0),0)</f>
        <v>0</v>
      </c>
    </row>
    <row r="212" spans="8:24" ht="18" customHeight="1" x14ac:dyDescent="0.25">
      <c r="H212" s="68"/>
      <c r="I212" s="68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1">
        <f>IFERROR(IF(LEN(I212)&gt;=1,VLOOKUP(I212,$A$23:$B$34,2,0)*100+COUNTIF($I$13:I212,I212),0),0)</f>
        <v>0</v>
      </c>
    </row>
    <row r="213" spans="8:24" ht="18" customHeight="1" x14ac:dyDescent="0.25"/>
    <row r="214" spans="8:24" ht="18" customHeight="1" x14ac:dyDescent="0.25"/>
    <row r="215" spans="8:24" ht="18" customHeight="1" x14ac:dyDescent="0.25"/>
    <row r="216" spans="8:24" ht="18" customHeight="1" x14ac:dyDescent="0.25"/>
    <row r="217" spans="8:24" ht="18" customHeight="1" x14ac:dyDescent="0.25"/>
    <row r="218" spans="8:24" ht="18" customHeight="1" x14ac:dyDescent="0.25"/>
    <row r="219" spans="8:24" ht="18" customHeight="1" x14ac:dyDescent="0.25"/>
    <row r="220" spans="8:24" ht="18" customHeight="1" x14ac:dyDescent="0.25"/>
    <row r="221" spans="8:24" ht="18" customHeight="1" x14ac:dyDescent="0.25"/>
    <row r="222" spans="8:24" ht="18" customHeight="1" x14ac:dyDescent="0.25"/>
    <row r="223" spans="8:24" ht="18" customHeight="1" x14ac:dyDescent="0.25"/>
    <row r="224" spans="8: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</sheetData>
  <sheetProtection password="CD8E" sheet="1" objects="1" scenarios="1"/>
  <sortState ref="H142:T349">
    <sortCondition ref="J142:J349"/>
  </sortState>
  <mergeCells count="424">
    <mergeCell ref="J194:M194"/>
    <mergeCell ref="J195:M195"/>
    <mergeCell ref="J196:M196"/>
    <mergeCell ref="J197:M197"/>
    <mergeCell ref="J198:M198"/>
    <mergeCell ref="J199:M199"/>
    <mergeCell ref="J188:M188"/>
    <mergeCell ref="O2:Q2"/>
    <mergeCell ref="K3:M3"/>
    <mergeCell ref="H3:J3"/>
    <mergeCell ref="H5:J5"/>
    <mergeCell ref="H6:J6"/>
    <mergeCell ref="H7:J7"/>
    <mergeCell ref="H4:W4"/>
    <mergeCell ref="H11:W11"/>
    <mergeCell ref="Q3:R3"/>
    <mergeCell ref="S3:U3"/>
    <mergeCell ref="V3:W3"/>
    <mergeCell ref="H8:J8"/>
    <mergeCell ref="J212:M212"/>
    <mergeCell ref="J206:M206"/>
    <mergeCell ref="J207:M207"/>
    <mergeCell ref="J208:M208"/>
    <mergeCell ref="J209:M209"/>
    <mergeCell ref="J210:M210"/>
    <mergeCell ref="J211:M211"/>
    <mergeCell ref="J200:M200"/>
    <mergeCell ref="J201:M201"/>
    <mergeCell ref="J202:M202"/>
    <mergeCell ref="J203:M203"/>
    <mergeCell ref="J204:M204"/>
    <mergeCell ref="J205:M205"/>
    <mergeCell ref="J189:M189"/>
    <mergeCell ref="J190:M190"/>
    <mergeCell ref="J191:M191"/>
    <mergeCell ref="J192:M192"/>
    <mergeCell ref="J193:M193"/>
    <mergeCell ref="J182:M182"/>
    <mergeCell ref="J183:M183"/>
    <mergeCell ref="J184:M184"/>
    <mergeCell ref="J185:M185"/>
    <mergeCell ref="J186:M186"/>
    <mergeCell ref="J187:M187"/>
    <mergeCell ref="J176:M176"/>
    <mergeCell ref="J177:M177"/>
    <mergeCell ref="J178:M178"/>
    <mergeCell ref="J179:M179"/>
    <mergeCell ref="J180:M180"/>
    <mergeCell ref="J181:M181"/>
    <mergeCell ref="J170:M170"/>
    <mergeCell ref="J171:M171"/>
    <mergeCell ref="J172:M172"/>
    <mergeCell ref="J173:M173"/>
    <mergeCell ref="J174:M174"/>
    <mergeCell ref="J175:M175"/>
    <mergeCell ref="J164:M164"/>
    <mergeCell ref="J165:M165"/>
    <mergeCell ref="J166:M166"/>
    <mergeCell ref="J167:M167"/>
    <mergeCell ref="J168:M168"/>
    <mergeCell ref="J169:M169"/>
    <mergeCell ref="J158:M158"/>
    <mergeCell ref="J159:M159"/>
    <mergeCell ref="J160:M160"/>
    <mergeCell ref="J161:M161"/>
    <mergeCell ref="J162:M162"/>
    <mergeCell ref="J163:M163"/>
    <mergeCell ref="J152:M152"/>
    <mergeCell ref="J153:M153"/>
    <mergeCell ref="J154:M154"/>
    <mergeCell ref="J155:M155"/>
    <mergeCell ref="J156:M156"/>
    <mergeCell ref="J157:M157"/>
    <mergeCell ref="J146:M146"/>
    <mergeCell ref="J147:M147"/>
    <mergeCell ref="J148:M148"/>
    <mergeCell ref="J149:M149"/>
    <mergeCell ref="J150:M150"/>
    <mergeCell ref="J151:M151"/>
    <mergeCell ref="J140:M140"/>
    <mergeCell ref="J141:M141"/>
    <mergeCell ref="J142:M142"/>
    <mergeCell ref="J143:M143"/>
    <mergeCell ref="J144:M144"/>
    <mergeCell ref="J145:M145"/>
    <mergeCell ref="J134:M134"/>
    <mergeCell ref="J135:M135"/>
    <mergeCell ref="J136:M136"/>
    <mergeCell ref="J137:M137"/>
    <mergeCell ref="J138:M138"/>
    <mergeCell ref="J139:M139"/>
    <mergeCell ref="J128:M128"/>
    <mergeCell ref="J129:M129"/>
    <mergeCell ref="J130:M130"/>
    <mergeCell ref="J131:M131"/>
    <mergeCell ref="J132:M132"/>
    <mergeCell ref="J133:M133"/>
    <mergeCell ref="J122:M122"/>
    <mergeCell ref="J123:M123"/>
    <mergeCell ref="J124:M124"/>
    <mergeCell ref="J125:M125"/>
    <mergeCell ref="J126:M126"/>
    <mergeCell ref="J127:M127"/>
    <mergeCell ref="J116:M116"/>
    <mergeCell ref="J117:M117"/>
    <mergeCell ref="J118:M118"/>
    <mergeCell ref="J119:M119"/>
    <mergeCell ref="J120:M120"/>
    <mergeCell ref="J121:M121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98:M98"/>
    <mergeCell ref="J99:M99"/>
    <mergeCell ref="J100:M100"/>
    <mergeCell ref="J101:M101"/>
    <mergeCell ref="J102:M102"/>
    <mergeCell ref="J103:M103"/>
    <mergeCell ref="J92:M92"/>
    <mergeCell ref="J93:M93"/>
    <mergeCell ref="J94:M94"/>
    <mergeCell ref="J95:M95"/>
    <mergeCell ref="J96:M96"/>
    <mergeCell ref="J97:M97"/>
    <mergeCell ref="J86:M86"/>
    <mergeCell ref="J87:M87"/>
    <mergeCell ref="J88:M88"/>
    <mergeCell ref="J89:M89"/>
    <mergeCell ref="J90:M90"/>
    <mergeCell ref="J91:M91"/>
    <mergeCell ref="J80:M80"/>
    <mergeCell ref="J81:M81"/>
    <mergeCell ref="J82:M82"/>
    <mergeCell ref="J83:M83"/>
    <mergeCell ref="J84:M84"/>
    <mergeCell ref="J85:M85"/>
    <mergeCell ref="J74:M74"/>
    <mergeCell ref="J75:M75"/>
    <mergeCell ref="J76:M76"/>
    <mergeCell ref="J77:M77"/>
    <mergeCell ref="J78:M78"/>
    <mergeCell ref="J79:M79"/>
    <mergeCell ref="J68:M68"/>
    <mergeCell ref="J69:M69"/>
    <mergeCell ref="J70:M70"/>
    <mergeCell ref="J71:M71"/>
    <mergeCell ref="J72:M72"/>
    <mergeCell ref="J73:M73"/>
    <mergeCell ref="J62:M62"/>
    <mergeCell ref="J63:M63"/>
    <mergeCell ref="J64:M64"/>
    <mergeCell ref="J65:M65"/>
    <mergeCell ref="J66:M66"/>
    <mergeCell ref="J67:M67"/>
    <mergeCell ref="J56:M56"/>
    <mergeCell ref="J57:M57"/>
    <mergeCell ref="J58:M58"/>
    <mergeCell ref="J59:M59"/>
    <mergeCell ref="J60:M60"/>
    <mergeCell ref="J61:M61"/>
    <mergeCell ref="J50:M50"/>
    <mergeCell ref="J51:M51"/>
    <mergeCell ref="J52:M52"/>
    <mergeCell ref="J53:M53"/>
    <mergeCell ref="J54:M54"/>
    <mergeCell ref="J55:M55"/>
    <mergeCell ref="J44:M44"/>
    <mergeCell ref="J45:M45"/>
    <mergeCell ref="J46:M46"/>
    <mergeCell ref="J47:M47"/>
    <mergeCell ref="J48:M48"/>
    <mergeCell ref="J49:M49"/>
    <mergeCell ref="J38:M38"/>
    <mergeCell ref="J39:M39"/>
    <mergeCell ref="J40:M40"/>
    <mergeCell ref="J41:M41"/>
    <mergeCell ref="J42:M42"/>
    <mergeCell ref="J43:M43"/>
    <mergeCell ref="J32:M32"/>
    <mergeCell ref="J33:M33"/>
    <mergeCell ref="J34:M34"/>
    <mergeCell ref="J35:M35"/>
    <mergeCell ref="J36:M36"/>
    <mergeCell ref="J37:M37"/>
    <mergeCell ref="J26:M26"/>
    <mergeCell ref="J27:M27"/>
    <mergeCell ref="J28:M28"/>
    <mergeCell ref="J29:M29"/>
    <mergeCell ref="J30:M30"/>
    <mergeCell ref="J31:M31"/>
    <mergeCell ref="N208:W208"/>
    <mergeCell ref="N209:W209"/>
    <mergeCell ref="N210:W210"/>
    <mergeCell ref="N211:W211"/>
    <mergeCell ref="N212:W212"/>
    <mergeCell ref="N202:W202"/>
    <mergeCell ref="N203:W203"/>
    <mergeCell ref="N204:W204"/>
    <mergeCell ref="N205:W205"/>
    <mergeCell ref="N206:W206"/>
    <mergeCell ref="N207:W207"/>
    <mergeCell ref="N196:W196"/>
    <mergeCell ref="N197:W197"/>
    <mergeCell ref="N198:W198"/>
    <mergeCell ref="N199:W199"/>
    <mergeCell ref="N200:W200"/>
    <mergeCell ref="N201:W201"/>
    <mergeCell ref="N190:W190"/>
    <mergeCell ref="N191:W191"/>
    <mergeCell ref="N192:W192"/>
    <mergeCell ref="N193:W193"/>
    <mergeCell ref="N194:W194"/>
    <mergeCell ref="N195:W195"/>
    <mergeCell ref="N184:W184"/>
    <mergeCell ref="N185:W185"/>
    <mergeCell ref="N186:W186"/>
    <mergeCell ref="N187:W187"/>
    <mergeCell ref="N188:W188"/>
    <mergeCell ref="N189:W189"/>
    <mergeCell ref="N178:W178"/>
    <mergeCell ref="N179:W179"/>
    <mergeCell ref="N180:W180"/>
    <mergeCell ref="N181:W181"/>
    <mergeCell ref="N182:W182"/>
    <mergeCell ref="N183:W183"/>
    <mergeCell ref="N172:W172"/>
    <mergeCell ref="N173:W173"/>
    <mergeCell ref="N174:W174"/>
    <mergeCell ref="N175:W175"/>
    <mergeCell ref="N176:W176"/>
    <mergeCell ref="N177:W177"/>
    <mergeCell ref="N166:W166"/>
    <mergeCell ref="N167:W167"/>
    <mergeCell ref="N168:W168"/>
    <mergeCell ref="N169:W169"/>
    <mergeCell ref="N170:W170"/>
    <mergeCell ref="N171:W171"/>
    <mergeCell ref="N160:W160"/>
    <mergeCell ref="N161:W161"/>
    <mergeCell ref="N162:W162"/>
    <mergeCell ref="N163:W163"/>
    <mergeCell ref="N164:W164"/>
    <mergeCell ref="N165:W165"/>
    <mergeCell ref="N154:W154"/>
    <mergeCell ref="N155:W155"/>
    <mergeCell ref="N156:W156"/>
    <mergeCell ref="N157:W157"/>
    <mergeCell ref="N158:W158"/>
    <mergeCell ref="N159:W159"/>
    <mergeCell ref="N148:W148"/>
    <mergeCell ref="N149:W149"/>
    <mergeCell ref="N150:W150"/>
    <mergeCell ref="N151:W151"/>
    <mergeCell ref="N152:W152"/>
    <mergeCell ref="N153:W153"/>
    <mergeCell ref="N142:W142"/>
    <mergeCell ref="N143:W143"/>
    <mergeCell ref="N144:W144"/>
    <mergeCell ref="N145:W145"/>
    <mergeCell ref="N146:W146"/>
    <mergeCell ref="N147:W147"/>
    <mergeCell ref="N136:W136"/>
    <mergeCell ref="N137:W137"/>
    <mergeCell ref="N138:W138"/>
    <mergeCell ref="N139:W139"/>
    <mergeCell ref="N140:W140"/>
    <mergeCell ref="N141:W141"/>
    <mergeCell ref="N130:W130"/>
    <mergeCell ref="N131:W131"/>
    <mergeCell ref="N132:W132"/>
    <mergeCell ref="N133:W133"/>
    <mergeCell ref="N134:W134"/>
    <mergeCell ref="N135:W135"/>
    <mergeCell ref="N124:W124"/>
    <mergeCell ref="N125:W125"/>
    <mergeCell ref="N126:W126"/>
    <mergeCell ref="N127:W127"/>
    <mergeCell ref="N128:W128"/>
    <mergeCell ref="N129:W129"/>
    <mergeCell ref="N118:W118"/>
    <mergeCell ref="N119:W119"/>
    <mergeCell ref="N120:W120"/>
    <mergeCell ref="N121:W121"/>
    <mergeCell ref="N122:W122"/>
    <mergeCell ref="N123:W123"/>
    <mergeCell ref="N112:W112"/>
    <mergeCell ref="N113:W113"/>
    <mergeCell ref="N114:W114"/>
    <mergeCell ref="N115:W115"/>
    <mergeCell ref="N116:W116"/>
    <mergeCell ref="N117:W117"/>
    <mergeCell ref="N106:W106"/>
    <mergeCell ref="N107:W107"/>
    <mergeCell ref="N108:W108"/>
    <mergeCell ref="N109:W109"/>
    <mergeCell ref="N110:W110"/>
    <mergeCell ref="N111:W111"/>
    <mergeCell ref="N100:W100"/>
    <mergeCell ref="N101:W101"/>
    <mergeCell ref="N102:W102"/>
    <mergeCell ref="N103:W103"/>
    <mergeCell ref="N104:W104"/>
    <mergeCell ref="N105:W105"/>
    <mergeCell ref="N94:W94"/>
    <mergeCell ref="N95:W95"/>
    <mergeCell ref="N96:W96"/>
    <mergeCell ref="N97:W97"/>
    <mergeCell ref="N98:W98"/>
    <mergeCell ref="N99:W99"/>
    <mergeCell ref="N88:W88"/>
    <mergeCell ref="N89:W89"/>
    <mergeCell ref="N90:W90"/>
    <mergeCell ref="N91:W91"/>
    <mergeCell ref="N92:W92"/>
    <mergeCell ref="N93:W93"/>
    <mergeCell ref="N82:W82"/>
    <mergeCell ref="N83:W83"/>
    <mergeCell ref="N84:W84"/>
    <mergeCell ref="N85:W85"/>
    <mergeCell ref="N86:W86"/>
    <mergeCell ref="N87:W87"/>
    <mergeCell ref="N76:W76"/>
    <mergeCell ref="N77:W77"/>
    <mergeCell ref="N78:W78"/>
    <mergeCell ref="N79:W79"/>
    <mergeCell ref="N80:W80"/>
    <mergeCell ref="N81:W81"/>
    <mergeCell ref="N70:W70"/>
    <mergeCell ref="N71:W71"/>
    <mergeCell ref="N72:W72"/>
    <mergeCell ref="N73:W73"/>
    <mergeCell ref="N74:W74"/>
    <mergeCell ref="N75:W75"/>
    <mergeCell ref="N64:W64"/>
    <mergeCell ref="N65:W65"/>
    <mergeCell ref="N66:W66"/>
    <mergeCell ref="N67:W67"/>
    <mergeCell ref="N68:W68"/>
    <mergeCell ref="N69:W69"/>
    <mergeCell ref="N58:W58"/>
    <mergeCell ref="N59:W59"/>
    <mergeCell ref="N60:W60"/>
    <mergeCell ref="N61:W61"/>
    <mergeCell ref="N62:W62"/>
    <mergeCell ref="N63:W63"/>
    <mergeCell ref="N52:W52"/>
    <mergeCell ref="N53:W53"/>
    <mergeCell ref="N54:W54"/>
    <mergeCell ref="N55:W55"/>
    <mergeCell ref="N56:W56"/>
    <mergeCell ref="N57:W57"/>
    <mergeCell ref="N46:W46"/>
    <mergeCell ref="N47:W47"/>
    <mergeCell ref="N48:W48"/>
    <mergeCell ref="N49:W49"/>
    <mergeCell ref="N50:W50"/>
    <mergeCell ref="N51:W51"/>
    <mergeCell ref="N40:W40"/>
    <mergeCell ref="N41:W41"/>
    <mergeCell ref="N42:W42"/>
    <mergeCell ref="N43:W43"/>
    <mergeCell ref="N44:W44"/>
    <mergeCell ref="N45:W45"/>
    <mergeCell ref="N34:W34"/>
    <mergeCell ref="N35:W35"/>
    <mergeCell ref="N36:W36"/>
    <mergeCell ref="N37:W37"/>
    <mergeCell ref="N38:W38"/>
    <mergeCell ref="N39:W39"/>
    <mergeCell ref="N31:W31"/>
    <mergeCell ref="N32:W32"/>
    <mergeCell ref="N33:W33"/>
    <mergeCell ref="N22:W22"/>
    <mergeCell ref="N23:W23"/>
    <mergeCell ref="N24:W24"/>
    <mergeCell ref="N25:W25"/>
    <mergeCell ref="N26:W26"/>
    <mergeCell ref="N27:W27"/>
    <mergeCell ref="J12:M12"/>
    <mergeCell ref="N13:W13"/>
    <mergeCell ref="N14:W14"/>
    <mergeCell ref="N15:W15"/>
    <mergeCell ref="J20:M20"/>
    <mergeCell ref="J21:M21"/>
    <mergeCell ref="N28:W28"/>
    <mergeCell ref="N29:W29"/>
    <mergeCell ref="N30:W30"/>
    <mergeCell ref="J22:M22"/>
    <mergeCell ref="J23:M23"/>
    <mergeCell ref="J24:M24"/>
    <mergeCell ref="J25:M25"/>
    <mergeCell ref="J13:M13"/>
    <mergeCell ref="J14:M14"/>
    <mergeCell ref="J15:M15"/>
    <mergeCell ref="J16:M16"/>
    <mergeCell ref="J17:M17"/>
    <mergeCell ref="J18:M18"/>
    <mergeCell ref="J19:M19"/>
    <mergeCell ref="AC1:AG1"/>
    <mergeCell ref="N16:W16"/>
    <mergeCell ref="N17:W17"/>
    <mergeCell ref="N18:W18"/>
    <mergeCell ref="N19:W19"/>
    <mergeCell ref="N20:W20"/>
    <mergeCell ref="N21:W21"/>
    <mergeCell ref="N12:W12"/>
    <mergeCell ref="H1:W1"/>
    <mergeCell ref="H9:W10"/>
    <mergeCell ref="N3:P3"/>
    <mergeCell ref="AC2:AG2"/>
    <mergeCell ref="AC4:AG5"/>
    <mergeCell ref="AC3:AG3"/>
    <mergeCell ref="AC6:AG7"/>
    <mergeCell ref="AC8:AG10"/>
    <mergeCell ref="AC11:AG11"/>
  </mergeCells>
  <conditionalFormatting sqref="W6:W8">
    <cfRule type="cellIs" dxfId="10" priority="2" operator="equal">
      <formula>0</formula>
    </cfRule>
  </conditionalFormatting>
  <conditionalFormatting sqref="K7:V7">
    <cfRule type="cellIs" dxfId="9" priority="1" operator="equal">
      <formula>0</formula>
    </cfRule>
  </conditionalFormatting>
  <dataValidations count="6">
    <dataValidation type="list" allowBlank="1" showInputMessage="1" showErrorMessage="1" sqref="K3">
      <formula1>विधालय</formula1>
    </dataValidation>
    <dataValidation type="list" allowBlank="1" showInputMessage="1" showErrorMessage="1" sqref="Q3:R3">
      <formula1>निम्न</formula1>
    </dataValidation>
    <dataValidation type="list" allowBlank="1" showInputMessage="1" showErrorMessage="1" sqref="V3:W3">
      <formula1>उच्च</formula1>
    </dataValidation>
    <dataValidation type="list" allowBlank="1" showInputMessage="1" showErrorMessage="1" sqref="I13:I212">
      <formula1>CLASS</formula1>
    </dataValidation>
    <dataValidation allowBlank="1" showInputMessage="1" showErrorMessage="1" prompt="विद्यालय का नाम लिखें" sqref="H1:W1"/>
    <dataValidation type="list" allowBlank="1" showInputMessage="1" showErrorMessage="1" sqref="K8:V8">
      <formula1>TYPE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7"/>
  <sheetViews>
    <sheetView view="pageBreakPreview" topLeftCell="P4" zoomScaleNormal="100" zoomScaleSheetLayoutView="100" workbookViewId="0">
      <pane xSplit="4" ySplit="4" topLeftCell="T8" activePane="bottomRight" state="frozen"/>
      <selection activeCell="P4" sqref="P4"/>
      <selection pane="topRight" activeCell="T4" sqref="T4"/>
      <selection pane="bottomLeft" activeCell="P8" sqref="P8"/>
      <selection pane="bottomRight" activeCell="Z11" sqref="Z11"/>
    </sheetView>
  </sheetViews>
  <sheetFormatPr defaultRowHeight="15" x14ac:dyDescent="0.25"/>
  <cols>
    <col min="1" max="14" width="5.7109375" style="1" hidden="1" customWidth="1"/>
    <col min="15" max="15" width="8.7109375" style="1" hidden="1" customWidth="1"/>
    <col min="16" max="16" width="6.7109375" style="1" customWidth="1"/>
    <col min="17" max="17" width="8.7109375" style="1" customWidth="1"/>
    <col min="18" max="19" width="18.7109375" style="1" customWidth="1"/>
    <col min="20" max="25" width="7.7109375" style="1" customWidth="1"/>
    <col min="26" max="26" width="14" style="1" customWidth="1"/>
    <col min="27" max="16384" width="9.140625" style="1"/>
  </cols>
  <sheetData>
    <row r="1" spans="6:26" hidden="1" x14ac:dyDescent="0.25"/>
    <row r="2" spans="6:26" hidden="1" x14ac:dyDescent="0.25"/>
    <row r="3" spans="6:26" hidden="1" x14ac:dyDescent="0.25"/>
    <row r="4" spans="6:26" ht="25.5" customHeight="1" x14ac:dyDescent="0.25">
      <c r="P4" s="32">
        <f>PROFILE!H1</f>
        <v>0</v>
      </c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6:26" ht="47.25" customHeight="1" x14ac:dyDescent="0.25">
      <c r="P5" s="33" t="s">
        <v>64</v>
      </c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6:26" ht="15.75" x14ac:dyDescent="0.25">
      <c r="P6" s="36" t="s">
        <v>1</v>
      </c>
      <c r="Q6" s="36" t="s">
        <v>30</v>
      </c>
      <c r="R6" s="36" t="s">
        <v>31</v>
      </c>
      <c r="S6" s="36" t="s">
        <v>32</v>
      </c>
      <c r="T6" s="36" t="s">
        <v>3</v>
      </c>
      <c r="U6" s="36" t="s">
        <v>33</v>
      </c>
      <c r="V6" s="36" t="s">
        <v>34</v>
      </c>
      <c r="W6" s="34" t="s">
        <v>35</v>
      </c>
      <c r="X6" s="34"/>
      <c r="Y6" s="34"/>
      <c r="Z6" s="35" t="s">
        <v>38</v>
      </c>
    </row>
    <row r="7" spans="6:26" ht="15.75" x14ac:dyDescent="0.25">
      <c r="P7" s="36"/>
      <c r="Q7" s="36"/>
      <c r="R7" s="36"/>
      <c r="S7" s="36"/>
      <c r="T7" s="36"/>
      <c r="U7" s="36"/>
      <c r="V7" s="36"/>
      <c r="W7" s="7" t="s">
        <v>36</v>
      </c>
      <c r="X7" s="7" t="s">
        <v>37</v>
      </c>
      <c r="Y7" s="7" t="s">
        <v>2</v>
      </c>
      <c r="Z7" s="35"/>
    </row>
    <row r="8" spans="6:26" ht="20.100000000000001" customHeight="1" x14ac:dyDescent="0.25">
      <c r="F8" s="1">
        <f>IFERROR(IF(O8&gt;=101,MATCH(O8,VITRAN!$AG$14:$AG$1513,0)+13,0),0)</f>
        <v>0</v>
      </c>
      <c r="G8" s="1" t="str">
        <f>IFERROR(IF(F8&gt;=1,ADDRESS(F8,38,1,1,"VITRAN"),""),"")</f>
        <v/>
      </c>
      <c r="H8" s="1" t="str">
        <f>IFERROR(IF(F8&gt;=1,ADDRESS(F8,50,1,1,"VITRAN"),""),"")</f>
        <v/>
      </c>
      <c r="J8" s="1">
        <f>IFERROR(SUMIFS(STOCK!$U$10:$U$209,STOCK!$H$10:$H$209,T8),0)</f>
        <v>0</v>
      </c>
      <c r="K8" s="1">
        <f>IFERROR(SUMIFS(STOCK!$V$10:$V$209,STOCK!$H$10:$H$209,T8),0)</f>
        <v>0</v>
      </c>
      <c r="M8" s="1">
        <f>IFERROR(IF(LEN(T8)&gt;=1,VLOOKUP(HLOOKUP(T8,PROFILE!$K$5:$V$8,4,0),PROFILE!$F$1:$G$3,2,0),0),0)</f>
        <v>0</v>
      </c>
      <c r="N8" s="1">
        <f>IFERROR(COUNTIFS(PROFILE!$H$13:$H$212,"&gt;=1",PROFILE!$I$13:$I$212,T8),0)</f>
        <v>0</v>
      </c>
      <c r="O8" s="1">
        <f>IFERROR(IF(P8&gt;=1,(IF(LEN(T8)&gt;=1,VLOOKUP(T8,PROFILE!$A$23:$B$34,2,0)*100+COUNTIF($T$8:T8,T8),0)),0),0)</f>
        <v>0</v>
      </c>
      <c r="P8" s="11"/>
      <c r="Q8" s="11"/>
      <c r="R8" s="12"/>
      <c r="S8" s="12"/>
      <c r="T8" s="11"/>
      <c r="U8" s="11"/>
      <c r="V8" s="11"/>
      <c r="W8" s="8">
        <f ca="1">IFERROR(IF(P8&gt;=1,(IF(M8&gt;=2,COUNTIF(INDIRECT(G8):INDIRECT(H8),"OLD"),0)),0),0)</f>
        <v>0</v>
      </c>
      <c r="X8" s="8">
        <f ca="1">IFERROR(IF(P8&gt;=1,(IF(M8=1,COUNTIF(INDIRECT(G8):INDIRECT(H8),"NEW"),IF(M8=3,COUNTIF(INDIRECT(G8):INDIRECT(H8),"NEW"),0))),0),0)</f>
        <v>0</v>
      </c>
      <c r="Y8" s="10">
        <f ca="1">W8+X8</f>
        <v>0</v>
      </c>
      <c r="Z8" s="13"/>
    </row>
    <row r="9" spans="6:26" ht="20.100000000000001" customHeight="1" x14ac:dyDescent="0.25">
      <c r="F9" s="1">
        <f>IFERROR(IF(O9&gt;=101,MATCH(O9,VITRAN!$AG$14:$AG$1513,0)+13,0),0)</f>
        <v>0</v>
      </c>
      <c r="G9" s="1" t="str">
        <f t="shared" ref="G9:G72" si="0">IFERROR(IF(F9&gt;=1,ADDRESS(F9,38,1,1,"VITRAN"),""),"")</f>
        <v/>
      </c>
      <c r="H9" s="1" t="str">
        <f t="shared" ref="H9:H72" si="1">IFERROR(IF(F9&gt;=1,ADDRESS(F9,50,1,1,"VITRAN"),""),"")</f>
        <v/>
      </c>
      <c r="J9" s="1">
        <f>IFERROR(SUMIFS(STOCK!$U$10:$U$209,STOCK!$H$10:$H$209,T9),0)</f>
        <v>0</v>
      </c>
      <c r="K9" s="1">
        <f>IFERROR(SUMIFS(STOCK!$V$10:$V$209,STOCK!$H$10:$H$209,T9),0)</f>
        <v>0</v>
      </c>
      <c r="M9" s="1">
        <f>IFERROR(IF(LEN(T9)&gt;=1,VLOOKUP(HLOOKUP(T9,PROFILE!$K$5:$V$8,4,0),PROFILE!$F$1:$G$3,2,0),0),0)</f>
        <v>0</v>
      </c>
      <c r="N9" s="1">
        <f>IFERROR(COUNTIFS(PROFILE!$H$13:$H$212,"&gt;=1",PROFILE!$I$13:$I$212,T9),0)</f>
        <v>0</v>
      </c>
      <c r="O9" s="1">
        <f>IFERROR(IF(P9&gt;=1,(IF(LEN(T9)&gt;=1,VLOOKUP(T9,PROFILE!$A$23:$B$34,2,0)*100+COUNTIF($T$8:T9,T9),0)),0),0)</f>
        <v>0</v>
      </c>
      <c r="P9" s="11"/>
      <c r="Q9" s="11"/>
      <c r="R9" s="12"/>
      <c r="S9" s="12"/>
      <c r="T9" s="11"/>
      <c r="U9" s="11"/>
      <c r="V9" s="11"/>
      <c r="W9" s="8">
        <f ca="1">IFERROR(IF(P9&gt;=1,(IF(M9&gt;=2,COUNTIF(INDIRECT(G9):INDIRECT(H9),"OLD"),0)),0),0)</f>
        <v>0</v>
      </c>
      <c r="X9" s="8">
        <f ca="1">IFERROR(IF(P9&gt;=1,(IF(M9=1,COUNTIF(INDIRECT(G9):INDIRECT(H9),"NEW"),IF(M9=3,COUNTIF(INDIRECT(G9):INDIRECT(H9),"NEW"),0))),0),0)</f>
        <v>0</v>
      </c>
      <c r="Y9" s="10">
        <f t="shared" ref="Y9:Y72" ca="1" si="2">W9+X9</f>
        <v>0</v>
      </c>
      <c r="Z9" s="13"/>
    </row>
    <row r="10" spans="6:26" ht="20.100000000000001" customHeight="1" x14ac:dyDescent="0.25">
      <c r="F10" s="1">
        <f>IFERROR(IF(O10&gt;=101,MATCH(O10,VITRAN!$AG$14:$AG$1513,0)+13,0),0)</f>
        <v>0</v>
      </c>
      <c r="G10" s="1" t="str">
        <f t="shared" si="0"/>
        <v/>
      </c>
      <c r="H10" s="1" t="str">
        <f t="shared" si="1"/>
        <v/>
      </c>
      <c r="J10" s="1">
        <f>IFERROR(SUMIFS(STOCK!$U$10:$U$209,STOCK!$H$10:$H$209,T10),0)</f>
        <v>0</v>
      </c>
      <c r="K10" s="1">
        <f>IFERROR(SUMIFS(STOCK!$V$10:$V$209,STOCK!$H$10:$H$209,T10),0)</f>
        <v>0</v>
      </c>
      <c r="M10" s="1">
        <f>IFERROR(IF(LEN(T10)&gt;=1,VLOOKUP(HLOOKUP(T10,PROFILE!$K$5:$V$8,4,0),PROFILE!$F$1:$G$3,2,0),0),0)</f>
        <v>0</v>
      </c>
      <c r="N10" s="1">
        <f>IFERROR(COUNTIFS(PROFILE!$H$13:$H$212,"&gt;=1",PROFILE!$I$13:$I$212,T10),0)</f>
        <v>0</v>
      </c>
      <c r="O10" s="1">
        <f>IFERROR(IF(P10&gt;=1,(IF(LEN(T10)&gt;=1,VLOOKUP(T10,PROFILE!$A$23:$B$34,2,0)*100+COUNTIF($T$8:T10,T10),0)),0),0)</f>
        <v>0</v>
      </c>
      <c r="P10" s="11"/>
      <c r="Q10" s="11"/>
      <c r="R10" s="12"/>
      <c r="S10" s="12"/>
      <c r="T10" s="11"/>
      <c r="U10" s="11"/>
      <c r="V10" s="11"/>
      <c r="W10" s="8">
        <f ca="1">IFERROR(IF(P10&gt;=1,(IF(M10&gt;=2,COUNTIF(INDIRECT(G10):INDIRECT(H10),"OLD"),0)),0),0)</f>
        <v>0</v>
      </c>
      <c r="X10" s="8">
        <f ca="1">IFERROR(IF(P10&gt;=1,(IF(M10=1,COUNTIF(INDIRECT(G10):INDIRECT(H10),"NEW"),IF(M10=3,COUNTIF(INDIRECT(G10):INDIRECT(H10),"NEW"),0))),0),0)</f>
        <v>0</v>
      </c>
      <c r="Y10" s="10">
        <f t="shared" ca="1" si="2"/>
        <v>0</v>
      </c>
      <c r="Z10" s="13"/>
    </row>
    <row r="11" spans="6:26" ht="20.100000000000001" customHeight="1" x14ac:dyDescent="0.25">
      <c r="F11" s="1">
        <f>IFERROR(IF(O11&gt;=101,MATCH(O11,VITRAN!$AG$14:$AG$1513,0)+13,0),0)</f>
        <v>0</v>
      </c>
      <c r="G11" s="1" t="str">
        <f t="shared" si="0"/>
        <v/>
      </c>
      <c r="H11" s="1" t="str">
        <f t="shared" si="1"/>
        <v/>
      </c>
      <c r="J11" s="1">
        <f>IFERROR(SUMIFS(STOCK!$U$10:$U$209,STOCK!$H$10:$H$209,T11),0)</f>
        <v>0</v>
      </c>
      <c r="K11" s="1">
        <f>IFERROR(SUMIFS(STOCK!$V$10:$V$209,STOCK!$H$10:$H$209,T11),0)</f>
        <v>0</v>
      </c>
      <c r="M11" s="1">
        <f>IFERROR(IF(LEN(T11)&gt;=1,VLOOKUP(HLOOKUP(T11,PROFILE!$K$5:$V$8,4,0),PROFILE!$F$1:$G$3,2,0),0),0)</f>
        <v>0</v>
      </c>
      <c r="N11" s="1">
        <f>IFERROR(COUNTIFS(PROFILE!$H$13:$H$212,"&gt;=1",PROFILE!$I$13:$I$212,T11),0)</f>
        <v>0</v>
      </c>
      <c r="O11" s="1">
        <f>IFERROR(IF(P11&gt;=1,(IF(LEN(T11)&gt;=1,VLOOKUP(T11,PROFILE!$A$23:$B$34,2,0)*100+COUNTIF($T$8:T11,T11),0)),0),0)</f>
        <v>0</v>
      </c>
      <c r="P11" s="11"/>
      <c r="Q11" s="11"/>
      <c r="R11" s="12"/>
      <c r="S11" s="12"/>
      <c r="T11" s="11"/>
      <c r="U11" s="11"/>
      <c r="V11" s="11"/>
      <c r="W11" s="8">
        <f ca="1">IFERROR(IF(P11&gt;=1,(IF(M11&gt;=2,COUNTIF(INDIRECT(G11):INDIRECT(H11),"OLD"),0)),0),0)</f>
        <v>0</v>
      </c>
      <c r="X11" s="8">
        <f ca="1">IFERROR(IF(P11&gt;=1,(IF(M11=1,COUNTIF(INDIRECT(G11):INDIRECT(H11),"NEW"),IF(M11=3,COUNTIF(INDIRECT(G11):INDIRECT(H11),"NEW"),0))),0),0)</f>
        <v>0</v>
      </c>
      <c r="Y11" s="10">
        <f t="shared" ca="1" si="2"/>
        <v>0</v>
      </c>
      <c r="Z11" s="13"/>
    </row>
    <row r="12" spans="6:26" ht="20.100000000000001" customHeight="1" x14ac:dyDescent="0.25">
      <c r="F12" s="1">
        <f>IFERROR(IF(O12&gt;=101,MATCH(O12,VITRAN!$AG$14:$AG$1513,0)+13,0),0)</f>
        <v>0</v>
      </c>
      <c r="G12" s="1" t="str">
        <f t="shared" si="0"/>
        <v/>
      </c>
      <c r="H12" s="1" t="str">
        <f t="shared" si="1"/>
        <v/>
      </c>
      <c r="J12" s="1">
        <f>IFERROR(SUMIFS(STOCK!$U$10:$U$209,STOCK!$H$10:$H$209,T12),0)</f>
        <v>0</v>
      </c>
      <c r="K12" s="1">
        <f>IFERROR(SUMIFS(STOCK!$V$10:$V$209,STOCK!$H$10:$H$209,T12),0)</f>
        <v>0</v>
      </c>
      <c r="M12" s="1">
        <f>IFERROR(IF(LEN(T12)&gt;=1,VLOOKUP(HLOOKUP(T12,PROFILE!$K$5:$V$8,4,0),PROFILE!$F$1:$G$3,2,0),0),0)</f>
        <v>0</v>
      </c>
      <c r="N12" s="1">
        <f>IFERROR(COUNTIFS(PROFILE!$H$13:$H$212,"&gt;=1",PROFILE!$I$13:$I$212,T12),0)</f>
        <v>0</v>
      </c>
      <c r="O12" s="1">
        <f>IFERROR(IF(P12&gt;=1,(IF(LEN(T12)&gt;=1,VLOOKUP(T12,PROFILE!$A$23:$B$34,2,0)*100+COUNTIF($T$8:T12,T12),0)),0),0)</f>
        <v>0</v>
      </c>
      <c r="P12" s="11"/>
      <c r="Q12" s="11"/>
      <c r="R12" s="12"/>
      <c r="S12" s="12"/>
      <c r="T12" s="11"/>
      <c r="U12" s="11"/>
      <c r="V12" s="11"/>
      <c r="W12" s="8">
        <f ca="1">IFERROR(IF(P12&gt;=1,(IF(M12&gt;=2,COUNTIF(INDIRECT(G12):INDIRECT(H12),"OLD"),0)),0),0)</f>
        <v>0</v>
      </c>
      <c r="X12" s="8">
        <f ca="1">IFERROR(IF(P12&gt;=1,(IF(M12=1,COUNTIF(INDIRECT(G12):INDIRECT(H12),"NEW"),IF(M12=3,COUNTIF(INDIRECT(G12):INDIRECT(H12),"NEW"),0))),0),0)</f>
        <v>0</v>
      </c>
      <c r="Y12" s="10">
        <f t="shared" ca="1" si="2"/>
        <v>0</v>
      </c>
      <c r="Z12" s="13"/>
    </row>
    <row r="13" spans="6:26" ht="20.100000000000001" customHeight="1" x14ac:dyDescent="0.25">
      <c r="F13" s="1">
        <f>IFERROR(IF(O13&gt;=101,MATCH(O13,VITRAN!$AG$14:$AG$1513,0)+13,0),0)</f>
        <v>0</v>
      </c>
      <c r="G13" s="1" t="str">
        <f t="shared" si="0"/>
        <v/>
      </c>
      <c r="H13" s="1" t="str">
        <f t="shared" si="1"/>
        <v/>
      </c>
      <c r="J13" s="1">
        <f>IFERROR(SUMIFS(STOCK!$U$10:$U$209,STOCK!$H$10:$H$209,T13),0)</f>
        <v>0</v>
      </c>
      <c r="K13" s="1">
        <f>IFERROR(SUMIFS(STOCK!$V$10:$V$209,STOCK!$H$10:$H$209,T13),0)</f>
        <v>0</v>
      </c>
      <c r="M13" s="1">
        <f>IFERROR(IF(LEN(T13)&gt;=1,VLOOKUP(HLOOKUP(T13,PROFILE!$K$5:$V$8,4,0),PROFILE!$F$1:$G$3,2,0),0),0)</f>
        <v>0</v>
      </c>
      <c r="N13" s="1">
        <f>IFERROR(COUNTIFS(PROFILE!$H$13:$H$212,"&gt;=1",PROFILE!$I$13:$I$212,T13),0)</f>
        <v>0</v>
      </c>
      <c r="O13" s="1">
        <f>IFERROR(IF(P13&gt;=1,(IF(LEN(T13)&gt;=1,VLOOKUP(T13,PROFILE!$A$23:$B$34,2,0)*100+COUNTIF($T$8:T13,T13),0)),0),0)</f>
        <v>0</v>
      </c>
      <c r="P13" s="11"/>
      <c r="Q13" s="11"/>
      <c r="R13" s="12"/>
      <c r="S13" s="12"/>
      <c r="T13" s="11"/>
      <c r="U13" s="11"/>
      <c r="V13" s="11"/>
      <c r="W13" s="8">
        <f ca="1">IFERROR(IF(P13&gt;=1,(IF(M13&gt;=2,COUNTIF(INDIRECT(G13):INDIRECT(H13),"OLD"),0)),0),0)</f>
        <v>0</v>
      </c>
      <c r="X13" s="8">
        <f ca="1">IFERROR(IF(P13&gt;=1,(IF(M13=1,COUNTIF(INDIRECT(G13):INDIRECT(H13),"NEW"),IF(M13=3,COUNTIF(INDIRECT(G13):INDIRECT(H13),"NEW"),0))),0),0)</f>
        <v>0</v>
      </c>
      <c r="Y13" s="10">
        <f t="shared" ca="1" si="2"/>
        <v>0</v>
      </c>
      <c r="Z13" s="13"/>
    </row>
    <row r="14" spans="6:26" ht="20.100000000000001" customHeight="1" x14ac:dyDescent="0.25">
      <c r="F14" s="1">
        <f>IFERROR(IF(O14&gt;=101,MATCH(O14,VITRAN!$AG$14:$AG$1513,0)+13,0),0)</f>
        <v>0</v>
      </c>
      <c r="G14" s="1" t="str">
        <f t="shared" si="0"/>
        <v/>
      </c>
      <c r="H14" s="1" t="str">
        <f t="shared" si="1"/>
        <v/>
      </c>
      <c r="J14" s="1">
        <f>IFERROR(SUMIFS(STOCK!$U$10:$U$209,STOCK!$H$10:$H$209,T14),0)</f>
        <v>0</v>
      </c>
      <c r="K14" s="1">
        <f>IFERROR(SUMIFS(STOCK!$V$10:$V$209,STOCK!$H$10:$H$209,T14),0)</f>
        <v>0</v>
      </c>
      <c r="M14" s="1">
        <f>IFERROR(IF(LEN(T14)&gt;=1,VLOOKUP(HLOOKUP(T14,PROFILE!$K$5:$V$8,4,0),PROFILE!$F$1:$G$3,2,0),0),0)</f>
        <v>0</v>
      </c>
      <c r="N14" s="1">
        <f>IFERROR(COUNTIFS(PROFILE!$H$13:$H$212,"&gt;=1",PROFILE!$I$13:$I$212,T14),0)</f>
        <v>0</v>
      </c>
      <c r="O14" s="1">
        <f>IFERROR(IF(P14&gt;=1,(IF(LEN(T14)&gt;=1,VLOOKUP(T14,PROFILE!$A$23:$B$34,2,0)*100+COUNTIF($T$8:T14,T14),0)),0),0)</f>
        <v>0</v>
      </c>
      <c r="P14" s="11"/>
      <c r="Q14" s="11"/>
      <c r="R14" s="12"/>
      <c r="S14" s="12"/>
      <c r="T14" s="11"/>
      <c r="U14" s="11"/>
      <c r="V14" s="11"/>
      <c r="W14" s="8">
        <f ca="1">IFERROR(IF(P14&gt;=1,(IF(M14&gt;=2,COUNTIF(INDIRECT(G14):INDIRECT(H14),"OLD"),0)),0),0)</f>
        <v>0</v>
      </c>
      <c r="X14" s="8">
        <f ca="1">IFERROR(IF(P14&gt;=1,(IF(M14=1,COUNTIF(INDIRECT(G14):INDIRECT(H14),"NEW"),IF(M14=3,COUNTIF(INDIRECT(G14):INDIRECT(H14),"NEW"),0))),0),0)</f>
        <v>0</v>
      </c>
      <c r="Y14" s="10">
        <f t="shared" ca="1" si="2"/>
        <v>0</v>
      </c>
      <c r="Z14" s="13"/>
    </row>
    <row r="15" spans="6:26" ht="20.100000000000001" customHeight="1" x14ac:dyDescent="0.25">
      <c r="F15" s="1">
        <f>IFERROR(IF(O15&gt;=101,MATCH(O15,VITRAN!$AG$14:$AG$1513,0)+13,0),0)</f>
        <v>0</v>
      </c>
      <c r="G15" s="1" t="str">
        <f t="shared" si="0"/>
        <v/>
      </c>
      <c r="H15" s="1" t="str">
        <f t="shared" si="1"/>
        <v/>
      </c>
      <c r="J15" s="1">
        <f>IFERROR(SUMIFS(STOCK!$U$10:$U$209,STOCK!$H$10:$H$209,T15),0)</f>
        <v>0</v>
      </c>
      <c r="K15" s="1">
        <f>IFERROR(SUMIFS(STOCK!$V$10:$V$209,STOCK!$H$10:$H$209,T15),0)</f>
        <v>0</v>
      </c>
      <c r="M15" s="1">
        <f>IFERROR(IF(LEN(T15)&gt;=1,VLOOKUP(HLOOKUP(T15,PROFILE!$K$5:$V$8,4,0),PROFILE!$F$1:$G$3,2,0),0),0)</f>
        <v>0</v>
      </c>
      <c r="N15" s="1">
        <f>IFERROR(COUNTIFS(PROFILE!$H$13:$H$212,"&gt;=1",PROFILE!$I$13:$I$212,T15),0)</f>
        <v>0</v>
      </c>
      <c r="O15" s="1">
        <f>IFERROR(IF(P15&gt;=1,(IF(LEN(T15)&gt;=1,VLOOKUP(T15,PROFILE!$A$23:$B$34,2,0)*100+COUNTIF($T$8:T15,T15),0)),0),0)</f>
        <v>0</v>
      </c>
      <c r="P15" s="11"/>
      <c r="Q15" s="11"/>
      <c r="R15" s="12"/>
      <c r="S15" s="12"/>
      <c r="T15" s="11"/>
      <c r="U15" s="11"/>
      <c r="V15" s="11"/>
      <c r="W15" s="8">
        <f ca="1">IFERROR(IF(P15&gt;=1,(IF(M15&gt;=2,COUNTIF(INDIRECT(G15):INDIRECT(H15),"OLD"),0)),0),0)</f>
        <v>0</v>
      </c>
      <c r="X15" s="8">
        <f ca="1">IFERROR(IF(P15&gt;=1,(IF(M15=1,COUNTIF(INDIRECT(G15):INDIRECT(H15),"NEW"),IF(M15=3,COUNTIF(INDIRECT(G15):INDIRECT(H15),"NEW"),0))),0),0)</f>
        <v>0</v>
      </c>
      <c r="Y15" s="10">
        <f t="shared" ca="1" si="2"/>
        <v>0</v>
      </c>
      <c r="Z15" s="13"/>
    </row>
    <row r="16" spans="6:26" ht="20.100000000000001" customHeight="1" x14ac:dyDescent="0.25">
      <c r="F16" s="1">
        <f>IFERROR(IF(O16&gt;=101,MATCH(O16,VITRAN!$AG$14:$AG$1513,0)+13,0),0)</f>
        <v>0</v>
      </c>
      <c r="G16" s="1" t="str">
        <f t="shared" si="0"/>
        <v/>
      </c>
      <c r="H16" s="1" t="str">
        <f t="shared" si="1"/>
        <v/>
      </c>
      <c r="J16" s="1">
        <f>IFERROR(SUMIFS(STOCK!$U$10:$U$209,STOCK!$H$10:$H$209,T16),0)</f>
        <v>0</v>
      </c>
      <c r="K16" s="1">
        <f>IFERROR(SUMIFS(STOCK!$V$10:$V$209,STOCK!$H$10:$H$209,T16),0)</f>
        <v>0</v>
      </c>
      <c r="M16" s="1">
        <f>IFERROR(IF(LEN(T16)&gt;=1,VLOOKUP(HLOOKUP(T16,PROFILE!$K$5:$V$8,4,0),PROFILE!$F$1:$G$3,2,0),0),0)</f>
        <v>0</v>
      </c>
      <c r="N16" s="1">
        <f>IFERROR(COUNTIFS(PROFILE!$H$13:$H$212,"&gt;=1",PROFILE!$I$13:$I$212,T16),0)</f>
        <v>0</v>
      </c>
      <c r="O16" s="1">
        <f>IFERROR(IF(P16&gt;=1,(IF(LEN(T16)&gt;=1,VLOOKUP(T16,PROFILE!$A$23:$B$34,2,0)*100+COUNTIF($T$8:T16,T16),0)),0),0)</f>
        <v>0</v>
      </c>
      <c r="P16" s="11"/>
      <c r="Q16" s="11"/>
      <c r="R16" s="12"/>
      <c r="S16" s="12"/>
      <c r="T16" s="11"/>
      <c r="U16" s="11"/>
      <c r="V16" s="11"/>
      <c r="W16" s="8">
        <f ca="1">IFERROR(IF(P16&gt;=1,(IF(M16&gt;=2,COUNTIF(INDIRECT(G16):INDIRECT(H16),"OLD"),0)),0),0)</f>
        <v>0</v>
      </c>
      <c r="X16" s="8">
        <f ca="1">IFERROR(IF(P16&gt;=1,(IF(M16=1,COUNTIF(INDIRECT(G16):INDIRECT(H16),"NEW"),IF(M16=3,COUNTIF(INDIRECT(G16):INDIRECT(H16),"NEW"),0))),0),0)</f>
        <v>0</v>
      </c>
      <c r="Y16" s="10">
        <f t="shared" ca="1" si="2"/>
        <v>0</v>
      </c>
      <c r="Z16" s="13"/>
    </row>
    <row r="17" spans="6:26" ht="20.100000000000001" customHeight="1" x14ac:dyDescent="0.25">
      <c r="F17" s="1">
        <f>IFERROR(IF(O17&gt;=101,MATCH(O17,VITRAN!$AG$14:$AG$1513,0)+13,0),0)</f>
        <v>0</v>
      </c>
      <c r="G17" s="1" t="str">
        <f t="shared" si="0"/>
        <v/>
      </c>
      <c r="H17" s="1" t="str">
        <f t="shared" si="1"/>
        <v/>
      </c>
      <c r="J17" s="1">
        <f>IFERROR(SUMIFS(STOCK!$U$10:$U$209,STOCK!$H$10:$H$209,T17),0)</f>
        <v>0</v>
      </c>
      <c r="K17" s="1">
        <f>IFERROR(SUMIFS(STOCK!$V$10:$V$209,STOCK!$H$10:$H$209,T17),0)</f>
        <v>0</v>
      </c>
      <c r="M17" s="1">
        <f>IFERROR(IF(LEN(T17)&gt;=1,VLOOKUP(HLOOKUP(T17,PROFILE!$K$5:$V$8,4,0),PROFILE!$F$1:$G$3,2,0),0),0)</f>
        <v>0</v>
      </c>
      <c r="N17" s="1">
        <f>IFERROR(COUNTIFS(PROFILE!$H$13:$H$212,"&gt;=1",PROFILE!$I$13:$I$212,T17),0)</f>
        <v>0</v>
      </c>
      <c r="O17" s="1">
        <f>IFERROR(IF(P17&gt;=1,(IF(LEN(T17)&gt;=1,VLOOKUP(T17,PROFILE!$A$23:$B$34,2,0)*100+COUNTIF($T$8:T17,T17),0)),0),0)</f>
        <v>0</v>
      </c>
      <c r="P17" s="11"/>
      <c r="Q17" s="11"/>
      <c r="R17" s="12"/>
      <c r="S17" s="12"/>
      <c r="T17" s="11"/>
      <c r="U17" s="11"/>
      <c r="V17" s="11"/>
      <c r="W17" s="8">
        <f ca="1">IFERROR(IF(P17&gt;=1,(IF(M17&gt;=2,COUNTIF(INDIRECT(G17):INDIRECT(H17),"OLD"),0)),0),0)</f>
        <v>0</v>
      </c>
      <c r="X17" s="8">
        <f ca="1">IFERROR(IF(P17&gt;=1,(IF(M17=1,COUNTIF(INDIRECT(G17):INDIRECT(H17),"NEW"),IF(M17=3,COUNTIF(INDIRECT(G17):INDIRECT(H17),"NEW"),0))),0),0)</f>
        <v>0</v>
      </c>
      <c r="Y17" s="10">
        <f t="shared" ca="1" si="2"/>
        <v>0</v>
      </c>
      <c r="Z17" s="13"/>
    </row>
    <row r="18" spans="6:26" ht="20.100000000000001" customHeight="1" x14ac:dyDescent="0.25">
      <c r="F18" s="1">
        <f>IFERROR(IF(O18&gt;=101,MATCH(O18,VITRAN!$AG$14:$AG$1513,0)+13,0),0)</f>
        <v>0</v>
      </c>
      <c r="G18" s="1" t="str">
        <f t="shared" si="0"/>
        <v/>
      </c>
      <c r="H18" s="1" t="str">
        <f t="shared" si="1"/>
        <v/>
      </c>
      <c r="J18" s="1">
        <f>IFERROR(SUMIFS(STOCK!$U$10:$U$209,STOCK!$H$10:$H$209,T18),0)</f>
        <v>0</v>
      </c>
      <c r="K18" s="1">
        <f>IFERROR(SUMIFS(STOCK!$V$10:$V$209,STOCK!$H$10:$H$209,T18),0)</f>
        <v>0</v>
      </c>
      <c r="M18" s="1">
        <f>IFERROR(IF(LEN(T18)&gt;=1,VLOOKUP(HLOOKUP(T18,PROFILE!$K$5:$V$8,4,0),PROFILE!$F$1:$G$3,2,0),0),0)</f>
        <v>0</v>
      </c>
      <c r="N18" s="1">
        <f>IFERROR(COUNTIFS(PROFILE!$H$13:$H$212,"&gt;=1",PROFILE!$I$13:$I$212,T18),0)</f>
        <v>0</v>
      </c>
      <c r="O18" s="1">
        <f>IFERROR(IF(P18&gt;=1,(IF(LEN(T18)&gt;=1,VLOOKUP(T18,PROFILE!$A$23:$B$34,2,0)*100+COUNTIF($T$8:T18,T18),0)),0),0)</f>
        <v>0</v>
      </c>
      <c r="P18" s="11"/>
      <c r="Q18" s="11"/>
      <c r="R18" s="12"/>
      <c r="S18" s="12"/>
      <c r="T18" s="11"/>
      <c r="U18" s="11"/>
      <c r="V18" s="11"/>
      <c r="W18" s="8">
        <f ca="1">IFERROR(IF(P18&gt;=1,(IF(M18&gt;=2,COUNTIF(INDIRECT(G18):INDIRECT(H18),"OLD"),0)),0),0)</f>
        <v>0</v>
      </c>
      <c r="X18" s="8">
        <f ca="1">IFERROR(IF(P18&gt;=1,(IF(M18=1,COUNTIF(INDIRECT(G18):INDIRECT(H18),"NEW"),IF(M18=3,COUNTIF(INDIRECT(G18):INDIRECT(H18),"NEW"),0))),0),0)</f>
        <v>0</v>
      </c>
      <c r="Y18" s="10">
        <f t="shared" ca="1" si="2"/>
        <v>0</v>
      </c>
      <c r="Z18" s="13"/>
    </row>
    <row r="19" spans="6:26" ht="20.100000000000001" customHeight="1" x14ac:dyDescent="0.25">
      <c r="F19" s="1">
        <f>IFERROR(IF(O19&gt;=101,MATCH(O19,VITRAN!$AG$14:$AG$1513,0)+13,0),0)</f>
        <v>0</v>
      </c>
      <c r="G19" s="1" t="str">
        <f t="shared" si="0"/>
        <v/>
      </c>
      <c r="H19" s="1" t="str">
        <f t="shared" si="1"/>
        <v/>
      </c>
      <c r="J19" s="1">
        <f>IFERROR(SUMIFS(STOCK!$U$10:$U$209,STOCK!$H$10:$H$209,T19),0)</f>
        <v>0</v>
      </c>
      <c r="K19" s="1">
        <f>IFERROR(SUMIFS(STOCK!$V$10:$V$209,STOCK!$H$10:$H$209,T19),0)</f>
        <v>0</v>
      </c>
      <c r="M19" s="1">
        <f>IFERROR(IF(LEN(T19)&gt;=1,VLOOKUP(HLOOKUP(T19,PROFILE!$K$5:$V$8,4,0),PROFILE!$F$1:$G$3,2,0),0),0)</f>
        <v>0</v>
      </c>
      <c r="N19" s="1">
        <f>IFERROR(COUNTIFS(PROFILE!$H$13:$H$212,"&gt;=1",PROFILE!$I$13:$I$212,T19),0)</f>
        <v>0</v>
      </c>
      <c r="O19" s="1">
        <f>IFERROR(IF(P19&gt;=1,(IF(LEN(T19)&gt;=1,VLOOKUP(T19,PROFILE!$A$23:$B$34,2,0)*100+COUNTIF($T$8:T19,T19),0)),0),0)</f>
        <v>0</v>
      </c>
      <c r="P19" s="11"/>
      <c r="Q19" s="11"/>
      <c r="R19" s="12"/>
      <c r="S19" s="12"/>
      <c r="T19" s="11"/>
      <c r="U19" s="11"/>
      <c r="V19" s="11"/>
      <c r="W19" s="8">
        <f ca="1">IFERROR(IF(P19&gt;=1,(IF(M19&gt;=2,COUNTIF(INDIRECT(G19):INDIRECT(H19),"OLD"),0)),0),0)</f>
        <v>0</v>
      </c>
      <c r="X19" s="8">
        <f ca="1">IFERROR(IF(P19&gt;=1,(IF(M19=1,COUNTIF(INDIRECT(G19):INDIRECT(H19),"NEW"),IF(M19=3,COUNTIF(INDIRECT(G19):INDIRECT(H19),"NEW"),0))),0),0)</f>
        <v>0</v>
      </c>
      <c r="Y19" s="10">
        <f t="shared" ca="1" si="2"/>
        <v>0</v>
      </c>
      <c r="Z19" s="13"/>
    </row>
    <row r="20" spans="6:26" ht="20.100000000000001" customHeight="1" x14ac:dyDescent="0.25">
      <c r="F20" s="1">
        <f>IFERROR(IF(O20&gt;=101,MATCH(O20,VITRAN!$AG$14:$AG$1513,0)+13,0),0)</f>
        <v>0</v>
      </c>
      <c r="G20" s="1" t="str">
        <f t="shared" si="0"/>
        <v/>
      </c>
      <c r="H20" s="1" t="str">
        <f t="shared" si="1"/>
        <v/>
      </c>
      <c r="J20" s="1">
        <f>IFERROR(SUMIFS(STOCK!$U$10:$U$209,STOCK!$H$10:$H$209,T20),0)</f>
        <v>0</v>
      </c>
      <c r="K20" s="1">
        <f>IFERROR(SUMIFS(STOCK!$V$10:$V$209,STOCK!$H$10:$H$209,T20),0)</f>
        <v>0</v>
      </c>
      <c r="M20" s="1">
        <f>IFERROR(IF(LEN(T20)&gt;=1,VLOOKUP(HLOOKUP(T20,PROFILE!$K$5:$V$8,4,0),PROFILE!$F$1:$G$3,2,0),0),0)</f>
        <v>0</v>
      </c>
      <c r="N20" s="1">
        <f>IFERROR(COUNTIFS(PROFILE!$H$13:$H$212,"&gt;=1",PROFILE!$I$13:$I$212,T20),0)</f>
        <v>0</v>
      </c>
      <c r="O20" s="1">
        <f>IFERROR(IF(P20&gt;=1,(IF(LEN(T20)&gt;=1,VLOOKUP(T20,PROFILE!$A$23:$B$34,2,0)*100+COUNTIF($T$8:T20,T20),0)),0),0)</f>
        <v>0</v>
      </c>
      <c r="P20" s="11"/>
      <c r="Q20" s="11"/>
      <c r="R20" s="12"/>
      <c r="S20" s="12"/>
      <c r="T20" s="11"/>
      <c r="U20" s="11"/>
      <c r="V20" s="11"/>
      <c r="W20" s="8">
        <f ca="1">IFERROR(IF(P20&gt;=1,(IF(M20&gt;=2,COUNTIF(INDIRECT(G20):INDIRECT(H20),"OLD"),0)),0),0)</f>
        <v>0</v>
      </c>
      <c r="X20" s="8">
        <f ca="1">IFERROR(IF(P20&gt;=1,(IF(M20=1,COUNTIF(INDIRECT(G20):INDIRECT(H20),"NEW"),IF(M20=3,COUNTIF(INDIRECT(G20):INDIRECT(H20),"NEW"),0))),0),0)</f>
        <v>0</v>
      </c>
      <c r="Y20" s="10">
        <f t="shared" ca="1" si="2"/>
        <v>0</v>
      </c>
      <c r="Z20" s="13"/>
    </row>
    <row r="21" spans="6:26" ht="20.100000000000001" customHeight="1" x14ac:dyDescent="0.25">
      <c r="F21" s="1">
        <f>IFERROR(IF(O21&gt;=101,MATCH(O21,VITRAN!$AG$14:$AG$1513,0)+13,0),0)</f>
        <v>0</v>
      </c>
      <c r="G21" s="1" t="str">
        <f t="shared" si="0"/>
        <v/>
      </c>
      <c r="H21" s="1" t="str">
        <f t="shared" si="1"/>
        <v/>
      </c>
      <c r="J21" s="1">
        <f>IFERROR(SUMIFS(STOCK!$U$10:$U$209,STOCK!$H$10:$H$209,T21),0)</f>
        <v>0</v>
      </c>
      <c r="K21" s="1">
        <f>IFERROR(SUMIFS(STOCK!$V$10:$V$209,STOCK!$H$10:$H$209,T21),0)</f>
        <v>0</v>
      </c>
      <c r="M21" s="1">
        <f>IFERROR(IF(LEN(T21)&gt;=1,VLOOKUP(HLOOKUP(T21,PROFILE!$K$5:$V$8,4,0),PROFILE!$F$1:$G$3,2,0),0),0)</f>
        <v>0</v>
      </c>
      <c r="N21" s="1">
        <f>IFERROR(COUNTIFS(PROFILE!$H$13:$H$212,"&gt;=1",PROFILE!$I$13:$I$212,T21),0)</f>
        <v>0</v>
      </c>
      <c r="O21" s="1">
        <f>IFERROR(IF(P21&gt;=1,(IF(LEN(T21)&gt;=1,VLOOKUP(T21,PROFILE!$A$23:$B$34,2,0)*100+COUNTIF($T$8:T21,T21),0)),0),0)</f>
        <v>0</v>
      </c>
      <c r="P21" s="11"/>
      <c r="Q21" s="11"/>
      <c r="R21" s="12"/>
      <c r="S21" s="12"/>
      <c r="T21" s="11"/>
      <c r="U21" s="11"/>
      <c r="V21" s="11"/>
      <c r="W21" s="8">
        <f ca="1">IFERROR(IF(P21&gt;=1,(IF(M21&gt;=2,COUNTIF(INDIRECT(G21):INDIRECT(H21),"OLD"),0)),0),0)</f>
        <v>0</v>
      </c>
      <c r="X21" s="8">
        <f ca="1">IFERROR(IF(P21&gt;=1,(IF(M21=1,COUNTIF(INDIRECT(G21):INDIRECT(H21),"NEW"),IF(M21=3,COUNTIF(INDIRECT(G21):INDIRECT(H21),"NEW"),0))),0),0)</f>
        <v>0</v>
      </c>
      <c r="Y21" s="10">
        <f t="shared" ca="1" si="2"/>
        <v>0</v>
      </c>
      <c r="Z21" s="13"/>
    </row>
    <row r="22" spans="6:26" ht="20.100000000000001" customHeight="1" x14ac:dyDescent="0.25">
      <c r="F22" s="1">
        <f>IFERROR(IF(O22&gt;=101,MATCH(O22,VITRAN!$AG$14:$AG$1513,0)+13,0),0)</f>
        <v>0</v>
      </c>
      <c r="G22" s="1" t="str">
        <f t="shared" si="0"/>
        <v/>
      </c>
      <c r="H22" s="1" t="str">
        <f t="shared" si="1"/>
        <v/>
      </c>
      <c r="J22" s="1">
        <f>IFERROR(SUMIFS(STOCK!$U$10:$U$209,STOCK!$H$10:$H$209,T22),0)</f>
        <v>0</v>
      </c>
      <c r="K22" s="1">
        <f>IFERROR(SUMIFS(STOCK!$V$10:$V$209,STOCK!$H$10:$H$209,T22),0)</f>
        <v>0</v>
      </c>
      <c r="M22" s="1">
        <f>IFERROR(IF(LEN(T22)&gt;=1,VLOOKUP(HLOOKUP(T22,PROFILE!$K$5:$V$8,4,0),PROFILE!$F$1:$G$3,2,0),0),0)</f>
        <v>0</v>
      </c>
      <c r="N22" s="1">
        <f>IFERROR(COUNTIFS(PROFILE!$H$13:$H$212,"&gt;=1",PROFILE!$I$13:$I$212,T22),0)</f>
        <v>0</v>
      </c>
      <c r="O22" s="1">
        <f>IFERROR(IF(P22&gt;=1,(IF(LEN(T22)&gt;=1,VLOOKUP(T22,PROFILE!$A$23:$B$34,2,0)*100+COUNTIF($T$8:T22,T22),0)),0),0)</f>
        <v>0</v>
      </c>
      <c r="P22" s="11"/>
      <c r="Q22" s="11"/>
      <c r="R22" s="12"/>
      <c r="S22" s="12"/>
      <c r="T22" s="11"/>
      <c r="U22" s="11"/>
      <c r="V22" s="11"/>
      <c r="W22" s="8">
        <f ca="1">IFERROR(IF(P22&gt;=1,(IF(M22&gt;=2,COUNTIF(INDIRECT(G22):INDIRECT(H22),"OLD"),0)),0),0)</f>
        <v>0</v>
      </c>
      <c r="X22" s="8">
        <f ca="1">IFERROR(IF(P22&gt;=1,(IF(M22=1,COUNTIF(INDIRECT(G22):INDIRECT(H22),"NEW"),IF(M22=3,COUNTIF(INDIRECT(G22):INDIRECT(H22),"NEW"),0))),0),0)</f>
        <v>0</v>
      </c>
      <c r="Y22" s="10">
        <f t="shared" ca="1" si="2"/>
        <v>0</v>
      </c>
      <c r="Z22" s="13"/>
    </row>
    <row r="23" spans="6:26" ht="20.100000000000001" customHeight="1" x14ac:dyDescent="0.25">
      <c r="F23" s="1">
        <f>IFERROR(IF(O23&gt;=101,MATCH(O23,VITRAN!$AG$14:$AG$1513,0)+13,0),0)</f>
        <v>0</v>
      </c>
      <c r="G23" s="1" t="str">
        <f t="shared" si="0"/>
        <v/>
      </c>
      <c r="H23" s="1" t="str">
        <f t="shared" si="1"/>
        <v/>
      </c>
      <c r="J23" s="1">
        <f>IFERROR(SUMIFS(STOCK!$U$10:$U$209,STOCK!$H$10:$H$209,T23),0)</f>
        <v>0</v>
      </c>
      <c r="K23" s="1">
        <f>IFERROR(SUMIFS(STOCK!$V$10:$V$209,STOCK!$H$10:$H$209,T23),0)</f>
        <v>0</v>
      </c>
      <c r="M23" s="1">
        <f>IFERROR(IF(LEN(T23)&gt;=1,VLOOKUP(HLOOKUP(T23,PROFILE!$K$5:$V$8,4,0),PROFILE!$F$1:$G$3,2,0),0),0)</f>
        <v>0</v>
      </c>
      <c r="N23" s="1">
        <f>IFERROR(COUNTIFS(PROFILE!$H$13:$H$212,"&gt;=1",PROFILE!$I$13:$I$212,T23),0)</f>
        <v>0</v>
      </c>
      <c r="O23" s="1">
        <f>IFERROR(IF(P23&gt;=1,(IF(LEN(T23)&gt;=1,VLOOKUP(T23,PROFILE!$A$23:$B$34,2,0)*100+COUNTIF($T$8:T23,T23),0)),0),0)</f>
        <v>0</v>
      </c>
      <c r="P23" s="11"/>
      <c r="Q23" s="11"/>
      <c r="R23" s="12"/>
      <c r="S23" s="12"/>
      <c r="T23" s="11"/>
      <c r="U23" s="11"/>
      <c r="V23" s="11"/>
      <c r="W23" s="8">
        <f ca="1">IFERROR(IF(P23&gt;=1,(IF(M23&gt;=2,COUNTIF(INDIRECT(G23):INDIRECT(H23),"OLD"),0)),0),0)</f>
        <v>0</v>
      </c>
      <c r="X23" s="8">
        <f ca="1">IFERROR(IF(P23&gt;=1,(IF(M23=1,COUNTIF(INDIRECT(G23):INDIRECT(H23),"NEW"),IF(M23=3,COUNTIF(INDIRECT(G23):INDIRECT(H23),"NEW"),0))),0),0)</f>
        <v>0</v>
      </c>
      <c r="Y23" s="10">
        <f t="shared" ca="1" si="2"/>
        <v>0</v>
      </c>
      <c r="Z23" s="13"/>
    </row>
    <row r="24" spans="6:26" ht="20.100000000000001" customHeight="1" x14ac:dyDescent="0.25">
      <c r="F24" s="1">
        <f>IFERROR(IF(O24&gt;=101,MATCH(O24,VITRAN!$AG$14:$AG$1513,0)+13,0),0)</f>
        <v>0</v>
      </c>
      <c r="G24" s="1" t="str">
        <f t="shared" si="0"/>
        <v/>
      </c>
      <c r="H24" s="1" t="str">
        <f t="shared" si="1"/>
        <v/>
      </c>
      <c r="J24" s="1">
        <f>IFERROR(SUMIFS(STOCK!$U$10:$U$209,STOCK!$H$10:$H$209,T24),0)</f>
        <v>0</v>
      </c>
      <c r="K24" s="1">
        <f>IFERROR(SUMIFS(STOCK!$V$10:$V$209,STOCK!$H$10:$H$209,T24),0)</f>
        <v>0</v>
      </c>
      <c r="M24" s="1">
        <f>IFERROR(IF(LEN(T24)&gt;=1,VLOOKUP(HLOOKUP(T24,PROFILE!$K$5:$V$8,4,0),PROFILE!$F$1:$G$3,2,0),0),0)</f>
        <v>0</v>
      </c>
      <c r="N24" s="1">
        <f>IFERROR(COUNTIFS(PROFILE!$H$13:$H$212,"&gt;=1",PROFILE!$I$13:$I$212,T24),0)</f>
        <v>0</v>
      </c>
      <c r="O24" s="1">
        <f>IFERROR(IF(P24&gt;=1,(IF(LEN(T24)&gt;=1,VLOOKUP(T24,PROFILE!$A$23:$B$34,2,0)*100+COUNTIF($T$8:T24,T24),0)),0),0)</f>
        <v>0</v>
      </c>
      <c r="P24" s="11"/>
      <c r="Q24" s="11"/>
      <c r="R24" s="12"/>
      <c r="S24" s="12"/>
      <c r="T24" s="11"/>
      <c r="U24" s="11"/>
      <c r="V24" s="11"/>
      <c r="W24" s="8">
        <f ca="1">IFERROR(IF(P24&gt;=1,(IF(M24&gt;=2,COUNTIF(INDIRECT(G24):INDIRECT(H24),"OLD"),0)),0),0)</f>
        <v>0</v>
      </c>
      <c r="X24" s="8">
        <f ca="1">IFERROR(IF(P24&gt;=1,(IF(M24=1,COUNTIF(INDIRECT(G24):INDIRECT(H24),"NEW"),IF(M24=3,COUNTIF(INDIRECT(G24):INDIRECT(H24),"NEW"),0))),0),0)</f>
        <v>0</v>
      </c>
      <c r="Y24" s="10">
        <f t="shared" ca="1" si="2"/>
        <v>0</v>
      </c>
      <c r="Z24" s="13"/>
    </row>
    <row r="25" spans="6:26" ht="20.100000000000001" customHeight="1" x14ac:dyDescent="0.25">
      <c r="F25" s="1">
        <f>IFERROR(IF(O25&gt;=101,MATCH(O25,VITRAN!$AG$14:$AG$1513,0)+13,0),0)</f>
        <v>0</v>
      </c>
      <c r="G25" s="1" t="str">
        <f t="shared" si="0"/>
        <v/>
      </c>
      <c r="H25" s="1" t="str">
        <f t="shared" si="1"/>
        <v/>
      </c>
      <c r="J25" s="1">
        <f>IFERROR(SUMIFS(STOCK!$U$10:$U$209,STOCK!$H$10:$H$209,T25),0)</f>
        <v>0</v>
      </c>
      <c r="K25" s="1">
        <f>IFERROR(SUMIFS(STOCK!$V$10:$V$209,STOCK!$H$10:$H$209,T25),0)</f>
        <v>0</v>
      </c>
      <c r="M25" s="1">
        <f>IFERROR(IF(LEN(T25)&gt;=1,VLOOKUP(HLOOKUP(T25,PROFILE!$K$5:$V$8,4,0),PROFILE!$F$1:$G$3,2,0),0),0)</f>
        <v>0</v>
      </c>
      <c r="N25" s="1">
        <f>IFERROR(COUNTIFS(PROFILE!$H$13:$H$212,"&gt;=1",PROFILE!$I$13:$I$212,T25),0)</f>
        <v>0</v>
      </c>
      <c r="O25" s="1">
        <f>IFERROR(IF(P25&gt;=1,(IF(LEN(T25)&gt;=1,VLOOKUP(T25,PROFILE!$A$23:$B$34,2,0)*100+COUNTIF($T$8:T25,T25),0)),0),0)</f>
        <v>0</v>
      </c>
      <c r="P25" s="11"/>
      <c r="Q25" s="11"/>
      <c r="R25" s="12"/>
      <c r="S25" s="12"/>
      <c r="T25" s="11"/>
      <c r="U25" s="11"/>
      <c r="V25" s="11"/>
      <c r="W25" s="8">
        <f ca="1">IFERROR(IF(P25&gt;=1,(IF(M25&gt;=2,COUNTIF(INDIRECT(G25):INDIRECT(H25),"OLD"),0)),0),0)</f>
        <v>0</v>
      </c>
      <c r="X25" s="8">
        <f ca="1">IFERROR(IF(P25&gt;=1,(IF(M25=1,COUNTIF(INDIRECT(G25):INDIRECT(H25),"NEW"),IF(M25=3,COUNTIF(INDIRECT(G25):INDIRECT(H25),"NEW"),0))),0),0)</f>
        <v>0</v>
      </c>
      <c r="Y25" s="10">
        <f t="shared" ca="1" si="2"/>
        <v>0</v>
      </c>
      <c r="Z25" s="13"/>
    </row>
    <row r="26" spans="6:26" ht="20.100000000000001" customHeight="1" x14ac:dyDescent="0.25">
      <c r="F26" s="1">
        <f>IFERROR(IF(O26&gt;=101,MATCH(O26,VITRAN!$AG$14:$AG$1513,0)+13,0),0)</f>
        <v>0</v>
      </c>
      <c r="G26" s="1" t="str">
        <f t="shared" si="0"/>
        <v/>
      </c>
      <c r="H26" s="1" t="str">
        <f t="shared" si="1"/>
        <v/>
      </c>
      <c r="J26" s="1">
        <f>IFERROR(SUMIFS(STOCK!$U$10:$U$209,STOCK!$H$10:$H$209,T26),0)</f>
        <v>0</v>
      </c>
      <c r="K26" s="1">
        <f>IFERROR(SUMIFS(STOCK!$V$10:$V$209,STOCK!$H$10:$H$209,T26),0)</f>
        <v>0</v>
      </c>
      <c r="M26" s="1">
        <f>IFERROR(IF(LEN(T26)&gt;=1,VLOOKUP(HLOOKUP(T26,PROFILE!$K$5:$V$8,4,0),PROFILE!$F$1:$G$3,2,0),0),0)</f>
        <v>0</v>
      </c>
      <c r="N26" s="1">
        <f>IFERROR(COUNTIFS(PROFILE!$H$13:$H$212,"&gt;=1",PROFILE!$I$13:$I$212,T26),0)</f>
        <v>0</v>
      </c>
      <c r="O26" s="1">
        <f>IFERROR(IF(P26&gt;=1,(IF(LEN(T26)&gt;=1,VLOOKUP(T26,PROFILE!$A$23:$B$34,2,0)*100+COUNTIF($T$8:T26,T26),0)),0),0)</f>
        <v>0</v>
      </c>
      <c r="P26" s="11"/>
      <c r="Q26" s="11"/>
      <c r="R26" s="12"/>
      <c r="S26" s="12"/>
      <c r="T26" s="11"/>
      <c r="U26" s="11"/>
      <c r="V26" s="11"/>
      <c r="W26" s="8">
        <f ca="1">IFERROR(IF(P26&gt;=1,(IF(M26&gt;=2,COUNTIF(INDIRECT(G26):INDIRECT(H26),"OLD"),0)),0),0)</f>
        <v>0</v>
      </c>
      <c r="X26" s="8">
        <f ca="1">IFERROR(IF(P26&gt;=1,(IF(M26=1,COUNTIF(INDIRECT(G26):INDIRECT(H26),"NEW"),IF(M26=3,COUNTIF(INDIRECT(G26):INDIRECT(H26),"NEW"),0))),0),0)</f>
        <v>0</v>
      </c>
      <c r="Y26" s="10">
        <f t="shared" ca="1" si="2"/>
        <v>0</v>
      </c>
      <c r="Z26" s="13"/>
    </row>
    <row r="27" spans="6:26" ht="20.100000000000001" customHeight="1" x14ac:dyDescent="0.25">
      <c r="F27" s="1">
        <f>IFERROR(IF(O27&gt;=101,MATCH(O27,VITRAN!$AG$14:$AG$1513,0)+13,0),0)</f>
        <v>0</v>
      </c>
      <c r="G27" s="1" t="str">
        <f t="shared" si="0"/>
        <v/>
      </c>
      <c r="H27" s="1" t="str">
        <f t="shared" si="1"/>
        <v/>
      </c>
      <c r="J27" s="1">
        <f>IFERROR(SUMIFS(STOCK!$U$10:$U$209,STOCK!$H$10:$H$209,T27),0)</f>
        <v>0</v>
      </c>
      <c r="K27" s="1">
        <f>IFERROR(SUMIFS(STOCK!$V$10:$V$209,STOCK!$H$10:$H$209,T27),0)</f>
        <v>0</v>
      </c>
      <c r="M27" s="1">
        <f>IFERROR(IF(LEN(T27)&gt;=1,VLOOKUP(HLOOKUP(T27,PROFILE!$K$5:$V$8,4,0),PROFILE!$F$1:$G$3,2,0),0),0)</f>
        <v>0</v>
      </c>
      <c r="N27" s="1">
        <f>IFERROR(COUNTIFS(PROFILE!$H$13:$H$212,"&gt;=1",PROFILE!$I$13:$I$212,T27),0)</f>
        <v>0</v>
      </c>
      <c r="O27" s="1">
        <f>IFERROR(IF(P27&gt;=1,(IF(LEN(T27)&gt;=1,VLOOKUP(T27,PROFILE!$A$23:$B$34,2,0)*100+COUNTIF($T$8:T27,T27),0)),0),0)</f>
        <v>0</v>
      </c>
      <c r="P27" s="11"/>
      <c r="Q27" s="11"/>
      <c r="R27" s="12"/>
      <c r="S27" s="12"/>
      <c r="T27" s="11"/>
      <c r="U27" s="11"/>
      <c r="V27" s="11"/>
      <c r="W27" s="8">
        <f ca="1">IFERROR(IF(P27&gt;=1,(IF(M27&gt;=2,COUNTIF(INDIRECT(G27):INDIRECT(H27),"OLD"),0)),0),0)</f>
        <v>0</v>
      </c>
      <c r="X27" s="8">
        <f ca="1">IFERROR(IF(P27&gt;=1,(IF(M27=1,COUNTIF(INDIRECT(G27):INDIRECT(H27),"NEW"),IF(M27=3,COUNTIF(INDIRECT(G27):INDIRECT(H27),"NEW"),0))),0),0)</f>
        <v>0</v>
      </c>
      <c r="Y27" s="10">
        <f t="shared" ca="1" si="2"/>
        <v>0</v>
      </c>
      <c r="Z27" s="13"/>
    </row>
    <row r="28" spans="6:26" ht="20.100000000000001" customHeight="1" x14ac:dyDescent="0.25">
      <c r="F28" s="1">
        <f>IFERROR(IF(O28&gt;=101,MATCH(O28,VITRAN!$AG$14:$AG$1513,0)+13,0),0)</f>
        <v>0</v>
      </c>
      <c r="G28" s="1" t="str">
        <f t="shared" si="0"/>
        <v/>
      </c>
      <c r="H28" s="1" t="str">
        <f t="shared" si="1"/>
        <v/>
      </c>
      <c r="J28" s="1">
        <f>IFERROR(SUMIFS(STOCK!$U$10:$U$209,STOCK!$H$10:$H$209,T28),0)</f>
        <v>0</v>
      </c>
      <c r="K28" s="1">
        <f>IFERROR(SUMIFS(STOCK!$V$10:$V$209,STOCK!$H$10:$H$209,T28),0)</f>
        <v>0</v>
      </c>
      <c r="M28" s="1">
        <f>IFERROR(IF(LEN(T28)&gt;=1,VLOOKUP(HLOOKUP(T28,PROFILE!$K$5:$V$8,4,0),PROFILE!$F$1:$G$3,2,0),0),0)</f>
        <v>0</v>
      </c>
      <c r="N28" s="1">
        <f>IFERROR(COUNTIFS(PROFILE!$H$13:$H$212,"&gt;=1",PROFILE!$I$13:$I$212,T28),0)</f>
        <v>0</v>
      </c>
      <c r="O28" s="1">
        <f>IFERROR(IF(P28&gt;=1,(IF(LEN(T28)&gt;=1,VLOOKUP(T28,PROFILE!$A$23:$B$34,2,0)*100+COUNTIF($T$8:T28,T28),0)),0),0)</f>
        <v>0</v>
      </c>
      <c r="P28" s="11"/>
      <c r="Q28" s="11"/>
      <c r="R28" s="12"/>
      <c r="S28" s="12"/>
      <c r="T28" s="11"/>
      <c r="U28" s="11"/>
      <c r="V28" s="11"/>
      <c r="W28" s="8">
        <f ca="1">IFERROR(IF(P28&gt;=1,(IF(M28&gt;=2,COUNTIF(INDIRECT(G28):INDIRECT(H28),"OLD"),0)),0),0)</f>
        <v>0</v>
      </c>
      <c r="X28" s="8">
        <f ca="1">IFERROR(IF(P28&gt;=1,(IF(M28=1,COUNTIF(INDIRECT(G28):INDIRECT(H28),"NEW"),IF(M28=3,COUNTIF(INDIRECT(G28):INDIRECT(H28),"NEW"),0))),0),0)</f>
        <v>0</v>
      </c>
      <c r="Y28" s="10">
        <f t="shared" ca="1" si="2"/>
        <v>0</v>
      </c>
      <c r="Z28" s="13"/>
    </row>
    <row r="29" spans="6:26" ht="20.100000000000001" customHeight="1" x14ac:dyDescent="0.25">
      <c r="F29" s="1">
        <f>IFERROR(IF(O29&gt;=101,MATCH(O29,VITRAN!$AG$14:$AG$1513,0)+13,0),0)</f>
        <v>0</v>
      </c>
      <c r="G29" s="1" t="str">
        <f t="shared" si="0"/>
        <v/>
      </c>
      <c r="H29" s="1" t="str">
        <f t="shared" si="1"/>
        <v/>
      </c>
      <c r="J29" s="1">
        <f>IFERROR(SUMIFS(STOCK!$U$10:$U$209,STOCK!$H$10:$H$209,T29),0)</f>
        <v>0</v>
      </c>
      <c r="K29" s="1">
        <f>IFERROR(SUMIFS(STOCK!$V$10:$V$209,STOCK!$H$10:$H$209,T29),0)</f>
        <v>0</v>
      </c>
      <c r="M29" s="1">
        <f>IFERROR(IF(LEN(T29)&gt;=1,VLOOKUP(HLOOKUP(T29,PROFILE!$K$5:$V$8,4,0),PROFILE!$F$1:$G$3,2,0),0),0)</f>
        <v>0</v>
      </c>
      <c r="N29" s="1">
        <f>IFERROR(COUNTIFS(PROFILE!$H$13:$H$212,"&gt;=1",PROFILE!$I$13:$I$212,T29),0)</f>
        <v>0</v>
      </c>
      <c r="O29" s="1">
        <f>IFERROR(IF(P29&gt;=1,(IF(LEN(T29)&gt;=1,VLOOKUP(T29,PROFILE!$A$23:$B$34,2,0)*100+COUNTIF($T$8:T29,T29),0)),0),0)</f>
        <v>0</v>
      </c>
      <c r="P29" s="11"/>
      <c r="Q29" s="11"/>
      <c r="R29" s="12"/>
      <c r="S29" s="12"/>
      <c r="T29" s="11"/>
      <c r="U29" s="11"/>
      <c r="V29" s="11"/>
      <c r="W29" s="8">
        <f ca="1">IFERROR(IF(P29&gt;=1,(IF(M29&gt;=2,COUNTIF(INDIRECT(G29):INDIRECT(H29),"OLD"),0)),0),0)</f>
        <v>0</v>
      </c>
      <c r="X29" s="8">
        <f ca="1">IFERROR(IF(P29&gt;=1,(IF(M29=1,COUNTIF(INDIRECT(G29):INDIRECT(H29),"NEW"),IF(M29=3,COUNTIF(INDIRECT(G29):INDIRECT(H29),"NEW"),0))),0),0)</f>
        <v>0</v>
      </c>
      <c r="Y29" s="10">
        <f t="shared" ca="1" si="2"/>
        <v>0</v>
      </c>
      <c r="Z29" s="13"/>
    </row>
    <row r="30" spans="6:26" ht="20.100000000000001" customHeight="1" x14ac:dyDescent="0.25">
      <c r="F30" s="1">
        <f>IFERROR(IF(O30&gt;=101,MATCH(O30,VITRAN!$AG$14:$AG$1513,0)+13,0),0)</f>
        <v>0</v>
      </c>
      <c r="G30" s="1" t="str">
        <f t="shared" si="0"/>
        <v/>
      </c>
      <c r="H30" s="1" t="str">
        <f t="shared" si="1"/>
        <v/>
      </c>
      <c r="J30" s="1">
        <f>IFERROR(SUMIFS(STOCK!$U$10:$U$209,STOCK!$H$10:$H$209,T30),0)</f>
        <v>0</v>
      </c>
      <c r="K30" s="1">
        <f>IFERROR(SUMIFS(STOCK!$V$10:$V$209,STOCK!$H$10:$H$209,T30),0)</f>
        <v>0</v>
      </c>
      <c r="M30" s="1">
        <f>IFERROR(IF(LEN(T30)&gt;=1,VLOOKUP(HLOOKUP(T30,PROFILE!$K$5:$V$8,4,0),PROFILE!$F$1:$G$3,2,0),0),0)</f>
        <v>0</v>
      </c>
      <c r="N30" s="1">
        <f>IFERROR(COUNTIFS(PROFILE!$H$13:$H$212,"&gt;=1",PROFILE!$I$13:$I$212,T30),0)</f>
        <v>0</v>
      </c>
      <c r="O30" s="1">
        <f>IFERROR(IF(P30&gt;=1,(IF(LEN(T30)&gt;=1,VLOOKUP(T30,PROFILE!$A$23:$B$34,2,0)*100+COUNTIF($T$8:T30,T30),0)),0),0)</f>
        <v>0</v>
      </c>
      <c r="P30" s="11"/>
      <c r="Q30" s="11"/>
      <c r="R30" s="12"/>
      <c r="S30" s="12"/>
      <c r="T30" s="11"/>
      <c r="U30" s="11"/>
      <c r="V30" s="11"/>
      <c r="W30" s="8">
        <f ca="1">IFERROR(IF(P30&gt;=1,(IF(M30&gt;=2,COUNTIF(INDIRECT(G30):INDIRECT(H30),"OLD"),0)),0),0)</f>
        <v>0</v>
      </c>
      <c r="X30" s="8">
        <f ca="1">IFERROR(IF(P30&gt;=1,(IF(M30=1,COUNTIF(INDIRECT(G30):INDIRECT(H30),"NEW"),IF(M30=3,COUNTIF(INDIRECT(G30):INDIRECT(H30),"NEW"),0))),0),0)</f>
        <v>0</v>
      </c>
      <c r="Y30" s="10">
        <f t="shared" ca="1" si="2"/>
        <v>0</v>
      </c>
      <c r="Z30" s="13"/>
    </row>
    <row r="31" spans="6:26" ht="20.100000000000001" customHeight="1" x14ac:dyDescent="0.25">
      <c r="F31" s="1">
        <f>IFERROR(IF(O31&gt;=101,MATCH(O31,VITRAN!$AG$14:$AG$1513,0)+13,0),0)</f>
        <v>0</v>
      </c>
      <c r="G31" s="1" t="str">
        <f t="shared" si="0"/>
        <v/>
      </c>
      <c r="H31" s="1" t="str">
        <f t="shared" si="1"/>
        <v/>
      </c>
      <c r="J31" s="1">
        <f>IFERROR(SUMIFS(STOCK!$U$10:$U$209,STOCK!$H$10:$H$209,T31),0)</f>
        <v>0</v>
      </c>
      <c r="K31" s="1">
        <f>IFERROR(SUMIFS(STOCK!$V$10:$V$209,STOCK!$H$10:$H$209,T31),0)</f>
        <v>0</v>
      </c>
      <c r="M31" s="1">
        <f>IFERROR(IF(LEN(T31)&gt;=1,VLOOKUP(HLOOKUP(T31,PROFILE!$K$5:$V$8,4,0),PROFILE!$F$1:$G$3,2,0),0),0)</f>
        <v>0</v>
      </c>
      <c r="N31" s="1">
        <f>IFERROR(COUNTIFS(PROFILE!$H$13:$H$212,"&gt;=1",PROFILE!$I$13:$I$212,T31),0)</f>
        <v>0</v>
      </c>
      <c r="O31" s="1">
        <f>IFERROR(IF(P31&gt;=1,(IF(LEN(T31)&gt;=1,VLOOKUP(T31,PROFILE!$A$23:$B$34,2,0)*100+COUNTIF($T$8:T31,T31),0)),0),0)</f>
        <v>0</v>
      </c>
      <c r="P31" s="11"/>
      <c r="Q31" s="11"/>
      <c r="R31" s="12"/>
      <c r="S31" s="12"/>
      <c r="T31" s="11"/>
      <c r="U31" s="11"/>
      <c r="V31" s="11"/>
      <c r="W31" s="8">
        <f ca="1">IFERROR(IF(P31&gt;=1,(IF(M31&gt;=2,COUNTIF(INDIRECT(G31):INDIRECT(H31),"OLD"),0)),0),0)</f>
        <v>0</v>
      </c>
      <c r="X31" s="8">
        <f ca="1">IFERROR(IF(P31&gt;=1,(IF(M31=1,COUNTIF(INDIRECT(G31):INDIRECT(H31),"NEW"),IF(M31=3,COUNTIF(INDIRECT(G31):INDIRECT(H31),"NEW"),0))),0),0)</f>
        <v>0</v>
      </c>
      <c r="Y31" s="10">
        <f t="shared" ca="1" si="2"/>
        <v>0</v>
      </c>
      <c r="Z31" s="13"/>
    </row>
    <row r="32" spans="6:26" ht="20.100000000000001" customHeight="1" x14ac:dyDescent="0.25">
      <c r="F32" s="1">
        <f>IFERROR(IF(O32&gt;=101,MATCH(O32,VITRAN!$AG$14:$AG$1513,0)+13,0),0)</f>
        <v>0</v>
      </c>
      <c r="G32" s="1" t="str">
        <f t="shared" si="0"/>
        <v/>
      </c>
      <c r="H32" s="1" t="str">
        <f t="shared" si="1"/>
        <v/>
      </c>
      <c r="J32" s="1">
        <f>IFERROR(SUMIFS(STOCK!$U$10:$U$209,STOCK!$H$10:$H$209,T32),0)</f>
        <v>0</v>
      </c>
      <c r="K32" s="1">
        <f>IFERROR(SUMIFS(STOCK!$V$10:$V$209,STOCK!$H$10:$H$209,T32),0)</f>
        <v>0</v>
      </c>
      <c r="M32" s="1">
        <f>IFERROR(IF(LEN(T32)&gt;=1,VLOOKUP(HLOOKUP(T32,PROFILE!$K$5:$V$8,4,0),PROFILE!$F$1:$G$3,2,0),0),0)</f>
        <v>0</v>
      </c>
      <c r="N32" s="1">
        <f>IFERROR(COUNTIFS(PROFILE!$H$13:$H$212,"&gt;=1",PROFILE!$I$13:$I$212,T32),0)</f>
        <v>0</v>
      </c>
      <c r="O32" s="1">
        <f>IFERROR(IF(P32&gt;=1,(IF(LEN(T32)&gt;=1,VLOOKUP(T32,PROFILE!$A$23:$B$34,2,0)*100+COUNTIF($T$8:T32,T32),0)),0),0)</f>
        <v>0</v>
      </c>
      <c r="P32" s="11"/>
      <c r="Q32" s="11"/>
      <c r="R32" s="12"/>
      <c r="S32" s="12"/>
      <c r="T32" s="11"/>
      <c r="U32" s="11"/>
      <c r="V32" s="11"/>
      <c r="W32" s="8">
        <f ca="1">IFERROR(IF(P32&gt;=1,(IF(M32&gt;=2,COUNTIF(INDIRECT(G32):INDIRECT(H32),"OLD"),0)),0),0)</f>
        <v>0</v>
      </c>
      <c r="X32" s="8">
        <f ca="1">IFERROR(IF(P32&gt;=1,(IF(M32=1,COUNTIF(INDIRECT(G32):INDIRECT(H32),"NEW"),IF(M32=3,COUNTIF(INDIRECT(G32):INDIRECT(H32),"NEW"),0))),0),0)</f>
        <v>0</v>
      </c>
      <c r="Y32" s="10">
        <f t="shared" ca="1" si="2"/>
        <v>0</v>
      </c>
      <c r="Z32" s="13"/>
    </row>
    <row r="33" spans="6:26" ht="20.100000000000001" customHeight="1" x14ac:dyDescent="0.25">
      <c r="F33" s="1">
        <f>IFERROR(IF(O33&gt;=101,MATCH(O33,VITRAN!$AG$14:$AG$1513,0)+13,0),0)</f>
        <v>0</v>
      </c>
      <c r="G33" s="1" t="str">
        <f t="shared" si="0"/>
        <v/>
      </c>
      <c r="H33" s="1" t="str">
        <f t="shared" si="1"/>
        <v/>
      </c>
      <c r="J33" s="1">
        <f>IFERROR(SUMIFS(STOCK!$U$10:$U$209,STOCK!$H$10:$H$209,T33),0)</f>
        <v>0</v>
      </c>
      <c r="K33" s="1">
        <f>IFERROR(SUMIFS(STOCK!$V$10:$V$209,STOCK!$H$10:$H$209,T33),0)</f>
        <v>0</v>
      </c>
      <c r="M33" s="1">
        <f>IFERROR(IF(LEN(T33)&gt;=1,VLOOKUP(HLOOKUP(T33,PROFILE!$K$5:$V$8,4,0),PROFILE!$F$1:$G$3,2,0),0),0)</f>
        <v>0</v>
      </c>
      <c r="N33" s="1">
        <f>IFERROR(COUNTIFS(PROFILE!$H$13:$H$212,"&gt;=1",PROFILE!$I$13:$I$212,T33),0)</f>
        <v>0</v>
      </c>
      <c r="O33" s="1">
        <f>IFERROR(IF(P33&gt;=1,(IF(LEN(T33)&gt;=1,VLOOKUP(T33,PROFILE!$A$23:$B$34,2,0)*100+COUNTIF($T$8:T33,T33),0)),0),0)</f>
        <v>0</v>
      </c>
      <c r="P33" s="11"/>
      <c r="Q33" s="11"/>
      <c r="R33" s="12"/>
      <c r="S33" s="12"/>
      <c r="T33" s="11"/>
      <c r="U33" s="11"/>
      <c r="V33" s="11"/>
      <c r="W33" s="8">
        <f ca="1">IFERROR(IF(P33&gt;=1,(IF(M33&gt;=2,COUNTIF(INDIRECT(G33):INDIRECT(H33),"OLD"),0)),0),0)</f>
        <v>0</v>
      </c>
      <c r="X33" s="8">
        <f ca="1">IFERROR(IF(P33&gt;=1,(IF(M33=1,COUNTIF(INDIRECT(G33):INDIRECT(H33),"NEW"),IF(M33=3,COUNTIF(INDIRECT(G33):INDIRECT(H33),"NEW"),0))),0),0)</f>
        <v>0</v>
      </c>
      <c r="Y33" s="10">
        <f t="shared" ca="1" si="2"/>
        <v>0</v>
      </c>
      <c r="Z33" s="13"/>
    </row>
    <row r="34" spans="6:26" ht="20.100000000000001" customHeight="1" x14ac:dyDescent="0.25">
      <c r="F34" s="1">
        <f>IFERROR(IF(O34&gt;=101,MATCH(O34,VITRAN!$AG$14:$AG$1513,0)+13,0),0)</f>
        <v>0</v>
      </c>
      <c r="G34" s="1" t="str">
        <f t="shared" si="0"/>
        <v/>
      </c>
      <c r="H34" s="1" t="str">
        <f t="shared" si="1"/>
        <v/>
      </c>
      <c r="J34" s="1">
        <f>IFERROR(SUMIFS(STOCK!$U$10:$U$209,STOCK!$H$10:$H$209,T34),0)</f>
        <v>0</v>
      </c>
      <c r="K34" s="1">
        <f>IFERROR(SUMIFS(STOCK!$V$10:$V$209,STOCK!$H$10:$H$209,T34),0)</f>
        <v>0</v>
      </c>
      <c r="M34" s="1">
        <f>IFERROR(IF(LEN(T34)&gt;=1,VLOOKUP(HLOOKUP(T34,PROFILE!$K$5:$V$8,4,0),PROFILE!$F$1:$G$3,2,0),0),0)</f>
        <v>0</v>
      </c>
      <c r="N34" s="1">
        <f>IFERROR(COUNTIFS(PROFILE!$H$13:$H$212,"&gt;=1",PROFILE!$I$13:$I$212,T34),0)</f>
        <v>0</v>
      </c>
      <c r="O34" s="1">
        <f>IFERROR(IF(P34&gt;=1,(IF(LEN(T34)&gt;=1,VLOOKUP(T34,PROFILE!$A$23:$B$34,2,0)*100+COUNTIF($T$8:T34,T34),0)),0),0)</f>
        <v>0</v>
      </c>
      <c r="P34" s="11"/>
      <c r="Q34" s="11"/>
      <c r="R34" s="12"/>
      <c r="S34" s="12"/>
      <c r="T34" s="11"/>
      <c r="U34" s="11"/>
      <c r="V34" s="11"/>
      <c r="W34" s="8">
        <f ca="1">IFERROR(IF(P34&gt;=1,(IF(M34&gt;=2,COUNTIF(INDIRECT(G34):INDIRECT(H34),"OLD"),0)),0),0)</f>
        <v>0</v>
      </c>
      <c r="X34" s="8">
        <f ca="1">IFERROR(IF(P34&gt;=1,(IF(M34=1,COUNTIF(INDIRECT(G34):INDIRECT(H34),"NEW"),IF(M34=3,COUNTIF(INDIRECT(G34):INDIRECT(H34),"NEW"),0))),0),0)</f>
        <v>0</v>
      </c>
      <c r="Y34" s="10">
        <f t="shared" ca="1" si="2"/>
        <v>0</v>
      </c>
      <c r="Z34" s="13"/>
    </row>
    <row r="35" spans="6:26" ht="20.100000000000001" customHeight="1" x14ac:dyDescent="0.25">
      <c r="F35" s="1">
        <f>IFERROR(IF(O35&gt;=101,MATCH(O35,VITRAN!$AG$14:$AG$1513,0)+13,0),0)</f>
        <v>0</v>
      </c>
      <c r="G35" s="1" t="str">
        <f t="shared" si="0"/>
        <v/>
      </c>
      <c r="H35" s="1" t="str">
        <f t="shared" si="1"/>
        <v/>
      </c>
      <c r="J35" s="1">
        <f>IFERROR(SUMIFS(STOCK!$U$10:$U$209,STOCK!$H$10:$H$209,T35),0)</f>
        <v>0</v>
      </c>
      <c r="K35" s="1">
        <f>IFERROR(SUMIFS(STOCK!$V$10:$V$209,STOCK!$H$10:$H$209,T35),0)</f>
        <v>0</v>
      </c>
      <c r="M35" s="1">
        <f>IFERROR(IF(LEN(T35)&gt;=1,VLOOKUP(HLOOKUP(T35,PROFILE!$K$5:$V$8,4,0),PROFILE!$F$1:$G$3,2,0),0),0)</f>
        <v>0</v>
      </c>
      <c r="N35" s="1">
        <f>IFERROR(COUNTIFS(PROFILE!$H$13:$H$212,"&gt;=1",PROFILE!$I$13:$I$212,T35),0)</f>
        <v>0</v>
      </c>
      <c r="O35" s="1">
        <f>IFERROR(IF(P35&gt;=1,(IF(LEN(T35)&gt;=1,VLOOKUP(T35,PROFILE!$A$23:$B$34,2,0)*100+COUNTIF($T$8:T35,T35),0)),0),0)</f>
        <v>0</v>
      </c>
      <c r="P35" s="11"/>
      <c r="Q35" s="11"/>
      <c r="R35" s="12"/>
      <c r="S35" s="12"/>
      <c r="T35" s="11"/>
      <c r="U35" s="11"/>
      <c r="V35" s="11"/>
      <c r="W35" s="8">
        <f ca="1">IFERROR(IF(P35&gt;=1,(IF(M35&gt;=2,COUNTIF(INDIRECT(G35):INDIRECT(H35),"OLD"),0)),0),0)</f>
        <v>0</v>
      </c>
      <c r="X35" s="8">
        <f ca="1">IFERROR(IF(P35&gt;=1,(IF(M35=1,COUNTIF(INDIRECT(G35):INDIRECT(H35),"NEW"),IF(M35=3,COUNTIF(INDIRECT(G35):INDIRECT(H35),"NEW"),0))),0),0)</f>
        <v>0</v>
      </c>
      <c r="Y35" s="10">
        <f t="shared" ca="1" si="2"/>
        <v>0</v>
      </c>
      <c r="Z35" s="13"/>
    </row>
    <row r="36" spans="6:26" ht="20.100000000000001" customHeight="1" x14ac:dyDescent="0.25">
      <c r="F36" s="1">
        <f>IFERROR(IF(O36&gt;=101,MATCH(O36,VITRAN!$AG$14:$AG$1513,0)+13,0),0)</f>
        <v>0</v>
      </c>
      <c r="G36" s="1" t="str">
        <f t="shared" si="0"/>
        <v/>
      </c>
      <c r="H36" s="1" t="str">
        <f t="shared" si="1"/>
        <v/>
      </c>
      <c r="J36" s="1">
        <f>IFERROR(SUMIFS(STOCK!$U$10:$U$209,STOCK!$H$10:$H$209,T36),0)</f>
        <v>0</v>
      </c>
      <c r="K36" s="1">
        <f>IFERROR(SUMIFS(STOCK!$V$10:$V$209,STOCK!$H$10:$H$209,T36),0)</f>
        <v>0</v>
      </c>
      <c r="M36" s="1">
        <f>IFERROR(IF(LEN(T36)&gt;=1,VLOOKUP(HLOOKUP(T36,PROFILE!$K$5:$V$8,4,0),PROFILE!$F$1:$G$3,2,0),0),0)</f>
        <v>0</v>
      </c>
      <c r="N36" s="1">
        <f>IFERROR(COUNTIFS(PROFILE!$H$13:$H$212,"&gt;=1",PROFILE!$I$13:$I$212,T36),0)</f>
        <v>0</v>
      </c>
      <c r="O36" s="1">
        <f>IFERROR(IF(P36&gt;=1,(IF(LEN(T36)&gt;=1,VLOOKUP(T36,PROFILE!$A$23:$B$34,2,0)*100+COUNTIF($T$8:T36,T36),0)),0),0)</f>
        <v>0</v>
      </c>
      <c r="P36" s="11"/>
      <c r="Q36" s="11"/>
      <c r="R36" s="12"/>
      <c r="S36" s="12"/>
      <c r="T36" s="11"/>
      <c r="U36" s="11"/>
      <c r="V36" s="11"/>
      <c r="W36" s="8">
        <f ca="1">IFERROR(IF(P36&gt;=1,(IF(M36&gt;=2,COUNTIF(INDIRECT(G36):INDIRECT(H36),"OLD"),0)),0),0)</f>
        <v>0</v>
      </c>
      <c r="X36" s="8">
        <f ca="1">IFERROR(IF(P36&gt;=1,(IF(M36=1,COUNTIF(INDIRECT(G36):INDIRECT(H36),"NEW"),IF(M36=3,COUNTIF(INDIRECT(G36):INDIRECT(H36),"NEW"),0))),0),0)</f>
        <v>0</v>
      </c>
      <c r="Y36" s="10">
        <f t="shared" ca="1" si="2"/>
        <v>0</v>
      </c>
      <c r="Z36" s="13"/>
    </row>
    <row r="37" spans="6:26" ht="20.100000000000001" customHeight="1" x14ac:dyDescent="0.25">
      <c r="F37" s="1">
        <f>IFERROR(IF(O37&gt;=101,MATCH(O37,VITRAN!$AG$14:$AG$1513,0)+13,0),0)</f>
        <v>0</v>
      </c>
      <c r="G37" s="1" t="str">
        <f t="shared" si="0"/>
        <v/>
      </c>
      <c r="H37" s="1" t="str">
        <f t="shared" si="1"/>
        <v/>
      </c>
      <c r="J37" s="1">
        <f>IFERROR(SUMIFS(STOCK!$U$10:$U$209,STOCK!$H$10:$H$209,T37),0)</f>
        <v>0</v>
      </c>
      <c r="K37" s="1">
        <f>IFERROR(SUMIFS(STOCK!$V$10:$V$209,STOCK!$H$10:$H$209,T37),0)</f>
        <v>0</v>
      </c>
      <c r="M37" s="1">
        <f>IFERROR(IF(LEN(T37)&gt;=1,VLOOKUP(HLOOKUP(T37,PROFILE!$K$5:$V$8,4,0),PROFILE!$F$1:$G$3,2,0),0),0)</f>
        <v>0</v>
      </c>
      <c r="N37" s="1">
        <f>IFERROR(COUNTIFS(PROFILE!$H$13:$H$212,"&gt;=1",PROFILE!$I$13:$I$212,T37),0)</f>
        <v>0</v>
      </c>
      <c r="O37" s="1">
        <f>IFERROR(IF(P37&gt;=1,(IF(LEN(T37)&gt;=1,VLOOKUP(T37,PROFILE!$A$23:$B$34,2,0)*100+COUNTIF($T$8:T37,T37),0)),0),0)</f>
        <v>0</v>
      </c>
      <c r="P37" s="11"/>
      <c r="Q37" s="11"/>
      <c r="R37" s="12"/>
      <c r="S37" s="12"/>
      <c r="T37" s="11"/>
      <c r="U37" s="11"/>
      <c r="V37" s="11"/>
      <c r="W37" s="8">
        <f ca="1">IFERROR(IF(P37&gt;=1,(IF(M37&gt;=2,COUNTIF(INDIRECT(G37):INDIRECT(H37),"OLD"),0)),0),0)</f>
        <v>0</v>
      </c>
      <c r="X37" s="8">
        <f ca="1">IFERROR(IF(P37&gt;=1,(IF(M37=1,COUNTIF(INDIRECT(G37):INDIRECT(H37),"NEW"),IF(M37=3,COUNTIF(INDIRECT(G37):INDIRECT(H37),"NEW"),0))),0),0)</f>
        <v>0</v>
      </c>
      <c r="Y37" s="10">
        <f t="shared" ca="1" si="2"/>
        <v>0</v>
      </c>
      <c r="Z37" s="13"/>
    </row>
    <row r="38" spans="6:26" ht="20.100000000000001" customHeight="1" x14ac:dyDescent="0.25">
      <c r="F38" s="1">
        <f>IFERROR(IF(O38&gt;=101,MATCH(O38,VITRAN!$AG$14:$AG$1513,0)+13,0),0)</f>
        <v>0</v>
      </c>
      <c r="G38" s="1" t="str">
        <f t="shared" si="0"/>
        <v/>
      </c>
      <c r="H38" s="1" t="str">
        <f t="shared" si="1"/>
        <v/>
      </c>
      <c r="J38" s="1">
        <f>IFERROR(SUMIFS(STOCK!$U$10:$U$209,STOCK!$H$10:$H$209,T38),0)</f>
        <v>0</v>
      </c>
      <c r="K38" s="1">
        <f>IFERROR(SUMIFS(STOCK!$V$10:$V$209,STOCK!$H$10:$H$209,T38),0)</f>
        <v>0</v>
      </c>
      <c r="M38" s="1">
        <f>IFERROR(IF(LEN(T38)&gt;=1,VLOOKUP(HLOOKUP(T38,PROFILE!$K$5:$V$8,4,0),PROFILE!$F$1:$G$3,2,0),0),0)</f>
        <v>0</v>
      </c>
      <c r="N38" s="1">
        <f>IFERROR(COUNTIFS(PROFILE!$H$13:$H$212,"&gt;=1",PROFILE!$I$13:$I$212,T38),0)</f>
        <v>0</v>
      </c>
      <c r="O38" s="1">
        <f>IFERROR(IF(P38&gt;=1,(IF(LEN(T38)&gt;=1,VLOOKUP(T38,PROFILE!$A$23:$B$34,2,0)*100+COUNTIF($T$8:T38,T38),0)),0),0)</f>
        <v>0</v>
      </c>
      <c r="P38" s="11"/>
      <c r="Q38" s="11"/>
      <c r="R38" s="12"/>
      <c r="S38" s="12"/>
      <c r="T38" s="11"/>
      <c r="U38" s="11"/>
      <c r="V38" s="11"/>
      <c r="W38" s="8">
        <f ca="1">IFERROR(IF(P38&gt;=1,(IF(M38&gt;=2,COUNTIF(INDIRECT(G38):INDIRECT(H38),"OLD"),0)),0),0)</f>
        <v>0</v>
      </c>
      <c r="X38" s="8">
        <f ca="1">IFERROR(IF(P38&gt;=1,(IF(M38=1,COUNTIF(INDIRECT(G38):INDIRECT(H38),"NEW"),IF(M38=3,COUNTIF(INDIRECT(G38):INDIRECT(H38),"NEW"),0))),0),0)</f>
        <v>0</v>
      </c>
      <c r="Y38" s="10">
        <f t="shared" ca="1" si="2"/>
        <v>0</v>
      </c>
      <c r="Z38" s="13"/>
    </row>
    <row r="39" spans="6:26" ht="20.100000000000001" customHeight="1" x14ac:dyDescent="0.25">
      <c r="F39" s="1">
        <f>IFERROR(IF(O39&gt;=101,MATCH(O39,VITRAN!$AG$14:$AG$1513,0)+13,0),0)</f>
        <v>0</v>
      </c>
      <c r="G39" s="1" t="str">
        <f t="shared" si="0"/>
        <v/>
      </c>
      <c r="H39" s="1" t="str">
        <f t="shared" si="1"/>
        <v/>
      </c>
      <c r="J39" s="1">
        <f>IFERROR(SUMIFS(STOCK!$U$10:$U$209,STOCK!$H$10:$H$209,T39),0)</f>
        <v>0</v>
      </c>
      <c r="K39" s="1">
        <f>IFERROR(SUMIFS(STOCK!$V$10:$V$209,STOCK!$H$10:$H$209,T39),0)</f>
        <v>0</v>
      </c>
      <c r="M39" s="1">
        <f>IFERROR(IF(LEN(T39)&gt;=1,VLOOKUP(HLOOKUP(T39,PROFILE!$K$5:$V$8,4,0),PROFILE!$F$1:$G$3,2,0),0),0)</f>
        <v>0</v>
      </c>
      <c r="N39" s="1">
        <f>IFERROR(COUNTIFS(PROFILE!$H$13:$H$212,"&gt;=1",PROFILE!$I$13:$I$212,T39),0)</f>
        <v>0</v>
      </c>
      <c r="O39" s="1">
        <f>IFERROR(IF(P39&gt;=1,(IF(LEN(T39)&gt;=1,VLOOKUP(T39,PROFILE!$A$23:$B$34,2,0)*100+COUNTIF($T$8:T39,T39),0)),0),0)</f>
        <v>0</v>
      </c>
      <c r="P39" s="11"/>
      <c r="Q39" s="11"/>
      <c r="R39" s="12"/>
      <c r="S39" s="12"/>
      <c r="T39" s="11"/>
      <c r="U39" s="11"/>
      <c r="V39" s="11"/>
      <c r="W39" s="8">
        <f ca="1">IFERROR(IF(P39&gt;=1,(IF(M39&gt;=2,COUNTIF(INDIRECT(G39):INDIRECT(H39),"OLD"),0)),0),0)</f>
        <v>0</v>
      </c>
      <c r="X39" s="8">
        <f ca="1">IFERROR(IF(P39&gt;=1,(IF(M39=1,COUNTIF(INDIRECT(G39):INDIRECT(H39),"NEW"),IF(M39=3,COUNTIF(INDIRECT(G39):INDIRECT(H39),"NEW"),0))),0),0)</f>
        <v>0</v>
      </c>
      <c r="Y39" s="10">
        <f t="shared" ca="1" si="2"/>
        <v>0</v>
      </c>
      <c r="Z39" s="13"/>
    </row>
    <row r="40" spans="6:26" ht="20.100000000000001" customHeight="1" x14ac:dyDescent="0.25">
      <c r="F40" s="1">
        <f>IFERROR(IF(O40&gt;=101,MATCH(O40,VITRAN!$AG$14:$AG$1513,0)+13,0),0)</f>
        <v>0</v>
      </c>
      <c r="G40" s="1" t="str">
        <f t="shared" si="0"/>
        <v/>
      </c>
      <c r="H40" s="1" t="str">
        <f t="shared" si="1"/>
        <v/>
      </c>
      <c r="J40" s="1">
        <f>IFERROR(SUMIFS(STOCK!$U$10:$U$209,STOCK!$H$10:$H$209,T40),0)</f>
        <v>0</v>
      </c>
      <c r="K40" s="1">
        <f>IFERROR(SUMIFS(STOCK!$V$10:$V$209,STOCK!$H$10:$H$209,T40),0)</f>
        <v>0</v>
      </c>
      <c r="M40" s="1">
        <f>IFERROR(IF(LEN(T40)&gt;=1,VLOOKUP(HLOOKUP(T40,PROFILE!$K$5:$V$8,4,0),PROFILE!$F$1:$G$3,2,0),0),0)</f>
        <v>0</v>
      </c>
      <c r="N40" s="1">
        <f>IFERROR(COUNTIFS(PROFILE!$H$13:$H$212,"&gt;=1",PROFILE!$I$13:$I$212,T40),0)</f>
        <v>0</v>
      </c>
      <c r="O40" s="1">
        <f>IFERROR(IF(P40&gt;=1,(IF(LEN(T40)&gt;=1,VLOOKUP(T40,PROFILE!$A$23:$B$34,2,0)*100+COUNTIF($T$8:T40,T40),0)),0),0)</f>
        <v>0</v>
      </c>
      <c r="P40" s="11"/>
      <c r="Q40" s="11"/>
      <c r="R40" s="12"/>
      <c r="S40" s="12"/>
      <c r="T40" s="11"/>
      <c r="U40" s="11"/>
      <c r="V40" s="11"/>
      <c r="W40" s="8">
        <f ca="1">IFERROR(IF(P40&gt;=1,(IF(M40&gt;=2,COUNTIF(INDIRECT(G40):INDIRECT(H40),"OLD"),0)),0),0)</f>
        <v>0</v>
      </c>
      <c r="X40" s="8">
        <f ca="1">IFERROR(IF(P40&gt;=1,(IF(M40=1,COUNTIF(INDIRECT(G40):INDIRECT(H40),"NEW"),IF(M40=3,COUNTIF(INDIRECT(G40):INDIRECT(H40),"NEW"),0))),0),0)</f>
        <v>0</v>
      </c>
      <c r="Y40" s="10">
        <f t="shared" ca="1" si="2"/>
        <v>0</v>
      </c>
      <c r="Z40" s="13"/>
    </row>
    <row r="41" spans="6:26" ht="20.100000000000001" customHeight="1" x14ac:dyDescent="0.25">
      <c r="F41" s="1">
        <f>IFERROR(IF(O41&gt;=101,MATCH(O41,VITRAN!$AG$14:$AG$1513,0)+13,0),0)</f>
        <v>0</v>
      </c>
      <c r="G41" s="1" t="str">
        <f t="shared" si="0"/>
        <v/>
      </c>
      <c r="H41" s="1" t="str">
        <f t="shared" si="1"/>
        <v/>
      </c>
      <c r="J41" s="1">
        <f>IFERROR(SUMIFS(STOCK!$U$10:$U$209,STOCK!$H$10:$H$209,T41),0)</f>
        <v>0</v>
      </c>
      <c r="K41" s="1">
        <f>IFERROR(SUMIFS(STOCK!$V$10:$V$209,STOCK!$H$10:$H$209,T41),0)</f>
        <v>0</v>
      </c>
      <c r="M41" s="1">
        <f>IFERROR(IF(LEN(T41)&gt;=1,VLOOKUP(HLOOKUP(T41,PROFILE!$K$5:$V$8,4,0),PROFILE!$F$1:$G$3,2,0),0),0)</f>
        <v>0</v>
      </c>
      <c r="N41" s="1">
        <f>IFERROR(COUNTIFS(PROFILE!$H$13:$H$212,"&gt;=1",PROFILE!$I$13:$I$212,T41),0)</f>
        <v>0</v>
      </c>
      <c r="O41" s="1">
        <f>IFERROR(IF(P41&gt;=1,(IF(LEN(T41)&gt;=1,VLOOKUP(T41,PROFILE!$A$23:$B$34,2,0)*100+COUNTIF($T$8:T41,T41),0)),0),0)</f>
        <v>0</v>
      </c>
      <c r="P41" s="11"/>
      <c r="Q41" s="11"/>
      <c r="R41" s="12"/>
      <c r="S41" s="12"/>
      <c r="T41" s="11"/>
      <c r="U41" s="11"/>
      <c r="V41" s="11"/>
      <c r="W41" s="8">
        <f ca="1">IFERROR(IF(P41&gt;=1,(IF(M41&gt;=2,COUNTIF(INDIRECT(G41):INDIRECT(H41),"OLD"),0)),0),0)</f>
        <v>0</v>
      </c>
      <c r="X41" s="8">
        <f ca="1">IFERROR(IF(P41&gt;=1,(IF(M41=1,COUNTIF(INDIRECT(G41):INDIRECT(H41),"NEW"),IF(M41=3,COUNTIF(INDIRECT(G41):INDIRECT(H41),"NEW"),0))),0),0)</f>
        <v>0</v>
      </c>
      <c r="Y41" s="10">
        <f t="shared" ca="1" si="2"/>
        <v>0</v>
      </c>
      <c r="Z41" s="13"/>
    </row>
    <row r="42" spans="6:26" ht="20.100000000000001" customHeight="1" x14ac:dyDescent="0.25">
      <c r="F42" s="1">
        <f>IFERROR(IF(O42&gt;=101,MATCH(O42,VITRAN!$AG$14:$AG$1513,0)+13,0),0)</f>
        <v>0</v>
      </c>
      <c r="G42" s="1" t="str">
        <f t="shared" si="0"/>
        <v/>
      </c>
      <c r="H42" s="1" t="str">
        <f t="shared" si="1"/>
        <v/>
      </c>
      <c r="J42" s="1">
        <f>IFERROR(SUMIFS(STOCK!$U$10:$U$209,STOCK!$H$10:$H$209,T42),0)</f>
        <v>0</v>
      </c>
      <c r="K42" s="1">
        <f>IFERROR(SUMIFS(STOCK!$V$10:$V$209,STOCK!$H$10:$H$209,T42),0)</f>
        <v>0</v>
      </c>
      <c r="M42" s="1">
        <f>IFERROR(IF(LEN(T42)&gt;=1,VLOOKUP(HLOOKUP(T42,PROFILE!$K$5:$V$8,4,0),PROFILE!$F$1:$G$3,2,0),0),0)</f>
        <v>0</v>
      </c>
      <c r="N42" s="1">
        <f>IFERROR(COUNTIFS(PROFILE!$H$13:$H$212,"&gt;=1",PROFILE!$I$13:$I$212,T42),0)</f>
        <v>0</v>
      </c>
      <c r="O42" s="1">
        <f>IFERROR(IF(P42&gt;=1,(IF(LEN(T42)&gt;=1,VLOOKUP(T42,PROFILE!$A$23:$B$34,2,0)*100+COUNTIF($T$8:T42,T42),0)),0),0)</f>
        <v>0</v>
      </c>
      <c r="P42" s="11"/>
      <c r="Q42" s="11"/>
      <c r="R42" s="12"/>
      <c r="S42" s="12"/>
      <c r="T42" s="11"/>
      <c r="U42" s="11"/>
      <c r="V42" s="11"/>
      <c r="W42" s="8">
        <f ca="1">IFERROR(IF(P42&gt;=1,(IF(M42&gt;=2,COUNTIF(INDIRECT(G42):INDIRECT(H42),"OLD"),0)),0),0)</f>
        <v>0</v>
      </c>
      <c r="X42" s="8">
        <f ca="1">IFERROR(IF(P42&gt;=1,(IF(M42=1,COUNTIF(INDIRECT(G42):INDIRECT(H42),"NEW"),IF(M42=3,COUNTIF(INDIRECT(G42):INDIRECT(H42),"NEW"),0))),0),0)</f>
        <v>0</v>
      </c>
      <c r="Y42" s="10">
        <f t="shared" ca="1" si="2"/>
        <v>0</v>
      </c>
      <c r="Z42" s="13"/>
    </row>
    <row r="43" spans="6:26" ht="20.100000000000001" customHeight="1" x14ac:dyDescent="0.25">
      <c r="F43" s="1">
        <f>IFERROR(IF(O43&gt;=101,MATCH(O43,VITRAN!$AG$14:$AG$1513,0)+13,0),0)</f>
        <v>0</v>
      </c>
      <c r="G43" s="1" t="str">
        <f t="shared" si="0"/>
        <v/>
      </c>
      <c r="H43" s="1" t="str">
        <f t="shared" si="1"/>
        <v/>
      </c>
      <c r="J43" s="1">
        <f>IFERROR(SUMIFS(STOCK!$U$10:$U$209,STOCK!$H$10:$H$209,T43),0)</f>
        <v>0</v>
      </c>
      <c r="K43" s="1">
        <f>IFERROR(SUMIFS(STOCK!$V$10:$V$209,STOCK!$H$10:$H$209,T43),0)</f>
        <v>0</v>
      </c>
      <c r="M43" s="1">
        <f>IFERROR(IF(LEN(T43)&gt;=1,VLOOKUP(HLOOKUP(T43,PROFILE!$K$5:$V$8,4,0),PROFILE!$F$1:$G$3,2,0),0),0)</f>
        <v>0</v>
      </c>
      <c r="N43" s="1">
        <f>IFERROR(COUNTIFS(PROFILE!$H$13:$H$212,"&gt;=1",PROFILE!$I$13:$I$212,T43),0)</f>
        <v>0</v>
      </c>
      <c r="O43" s="1">
        <f>IFERROR(IF(P43&gt;=1,(IF(LEN(T43)&gt;=1,VLOOKUP(T43,PROFILE!$A$23:$B$34,2,0)*100+COUNTIF($T$8:T43,T43),0)),0),0)</f>
        <v>0</v>
      </c>
      <c r="P43" s="11"/>
      <c r="Q43" s="11"/>
      <c r="R43" s="12"/>
      <c r="S43" s="12"/>
      <c r="T43" s="11"/>
      <c r="U43" s="11"/>
      <c r="V43" s="11"/>
      <c r="W43" s="8">
        <f ca="1">IFERROR(IF(P43&gt;=1,(IF(M43&gt;=2,COUNTIF(INDIRECT(G43):INDIRECT(H43),"OLD"),0)),0),0)</f>
        <v>0</v>
      </c>
      <c r="X43" s="8">
        <f ca="1">IFERROR(IF(P43&gt;=1,(IF(M43=1,COUNTIF(INDIRECT(G43):INDIRECT(H43),"NEW"),IF(M43=3,COUNTIF(INDIRECT(G43):INDIRECT(H43),"NEW"),0))),0),0)</f>
        <v>0</v>
      </c>
      <c r="Y43" s="10">
        <f t="shared" ca="1" si="2"/>
        <v>0</v>
      </c>
      <c r="Z43" s="13"/>
    </row>
    <row r="44" spans="6:26" ht="20.100000000000001" customHeight="1" x14ac:dyDescent="0.25">
      <c r="F44" s="1">
        <f>IFERROR(IF(O44&gt;=101,MATCH(O44,VITRAN!$AG$14:$AG$1513,0)+13,0),0)</f>
        <v>0</v>
      </c>
      <c r="G44" s="1" t="str">
        <f t="shared" si="0"/>
        <v/>
      </c>
      <c r="H44" s="1" t="str">
        <f t="shared" si="1"/>
        <v/>
      </c>
      <c r="J44" s="1">
        <f>IFERROR(SUMIFS(STOCK!$U$10:$U$209,STOCK!$H$10:$H$209,T44),0)</f>
        <v>0</v>
      </c>
      <c r="K44" s="1">
        <f>IFERROR(SUMIFS(STOCK!$V$10:$V$209,STOCK!$H$10:$H$209,T44),0)</f>
        <v>0</v>
      </c>
      <c r="M44" s="1">
        <f>IFERROR(IF(LEN(T44)&gt;=1,VLOOKUP(HLOOKUP(T44,PROFILE!$K$5:$V$8,4,0),PROFILE!$F$1:$G$3,2,0),0),0)</f>
        <v>0</v>
      </c>
      <c r="N44" s="1">
        <f>IFERROR(COUNTIFS(PROFILE!$H$13:$H$212,"&gt;=1",PROFILE!$I$13:$I$212,T44),0)</f>
        <v>0</v>
      </c>
      <c r="O44" s="1">
        <f>IFERROR(IF(P44&gt;=1,(IF(LEN(T44)&gt;=1,VLOOKUP(T44,PROFILE!$A$23:$B$34,2,0)*100+COUNTIF($T$8:T44,T44),0)),0),0)</f>
        <v>0</v>
      </c>
      <c r="P44" s="11"/>
      <c r="Q44" s="11"/>
      <c r="R44" s="12"/>
      <c r="S44" s="12"/>
      <c r="T44" s="11"/>
      <c r="U44" s="11"/>
      <c r="V44" s="11"/>
      <c r="W44" s="8">
        <f ca="1">IFERROR(IF(P44&gt;=1,(IF(M44&gt;=2,COUNTIF(INDIRECT(G44):INDIRECT(H44),"OLD"),0)),0),0)</f>
        <v>0</v>
      </c>
      <c r="X44" s="8">
        <f ca="1">IFERROR(IF(P44&gt;=1,(IF(M44=1,COUNTIF(INDIRECT(G44):INDIRECT(H44),"NEW"),IF(M44=3,COUNTIF(INDIRECT(G44):INDIRECT(H44),"NEW"),0))),0),0)</f>
        <v>0</v>
      </c>
      <c r="Y44" s="10">
        <f t="shared" ca="1" si="2"/>
        <v>0</v>
      </c>
      <c r="Z44" s="13"/>
    </row>
    <row r="45" spans="6:26" ht="20.100000000000001" customHeight="1" x14ac:dyDescent="0.25">
      <c r="F45" s="1">
        <f>IFERROR(IF(O45&gt;=101,MATCH(O45,VITRAN!$AG$14:$AG$1513,0)+13,0),0)</f>
        <v>0</v>
      </c>
      <c r="G45" s="1" t="str">
        <f t="shared" si="0"/>
        <v/>
      </c>
      <c r="H45" s="1" t="str">
        <f t="shared" si="1"/>
        <v/>
      </c>
      <c r="J45" s="1">
        <f>IFERROR(SUMIFS(STOCK!$U$10:$U$209,STOCK!$H$10:$H$209,T45),0)</f>
        <v>0</v>
      </c>
      <c r="K45" s="1">
        <f>IFERROR(SUMIFS(STOCK!$V$10:$V$209,STOCK!$H$10:$H$209,T45),0)</f>
        <v>0</v>
      </c>
      <c r="M45" s="1">
        <f>IFERROR(IF(LEN(T45)&gt;=1,VLOOKUP(HLOOKUP(T45,PROFILE!$K$5:$V$8,4,0),PROFILE!$F$1:$G$3,2,0),0),0)</f>
        <v>0</v>
      </c>
      <c r="N45" s="1">
        <f>IFERROR(COUNTIFS(PROFILE!$H$13:$H$212,"&gt;=1",PROFILE!$I$13:$I$212,T45),0)</f>
        <v>0</v>
      </c>
      <c r="O45" s="1">
        <f>IFERROR(IF(P45&gt;=1,(IF(LEN(T45)&gt;=1,VLOOKUP(T45,PROFILE!$A$23:$B$34,2,0)*100+COUNTIF($T$8:T45,T45),0)),0),0)</f>
        <v>0</v>
      </c>
      <c r="P45" s="11"/>
      <c r="Q45" s="11"/>
      <c r="R45" s="12"/>
      <c r="S45" s="12"/>
      <c r="T45" s="11"/>
      <c r="U45" s="11"/>
      <c r="V45" s="11"/>
      <c r="W45" s="8">
        <f ca="1">IFERROR(IF(P45&gt;=1,(IF(M45&gt;=2,COUNTIF(INDIRECT(G45):INDIRECT(H45),"OLD"),0)),0),0)</f>
        <v>0</v>
      </c>
      <c r="X45" s="8">
        <f ca="1">IFERROR(IF(P45&gt;=1,(IF(M45=1,COUNTIF(INDIRECT(G45):INDIRECT(H45),"NEW"),IF(M45=3,COUNTIF(INDIRECT(G45):INDIRECT(H45),"NEW"),0))),0),0)</f>
        <v>0</v>
      </c>
      <c r="Y45" s="10">
        <f t="shared" ca="1" si="2"/>
        <v>0</v>
      </c>
      <c r="Z45" s="13"/>
    </row>
    <row r="46" spans="6:26" ht="20.100000000000001" customHeight="1" x14ac:dyDescent="0.25">
      <c r="F46" s="1">
        <f>IFERROR(IF(O46&gt;=101,MATCH(O46,VITRAN!$AG$14:$AG$1513,0)+13,0),0)</f>
        <v>0</v>
      </c>
      <c r="G46" s="1" t="str">
        <f t="shared" si="0"/>
        <v/>
      </c>
      <c r="H46" s="1" t="str">
        <f t="shared" si="1"/>
        <v/>
      </c>
      <c r="J46" s="1">
        <f>IFERROR(SUMIFS(STOCK!$U$10:$U$209,STOCK!$H$10:$H$209,T46),0)</f>
        <v>0</v>
      </c>
      <c r="K46" s="1">
        <f>IFERROR(SUMIFS(STOCK!$V$10:$V$209,STOCK!$H$10:$H$209,T46),0)</f>
        <v>0</v>
      </c>
      <c r="M46" s="1">
        <f>IFERROR(IF(LEN(T46)&gt;=1,VLOOKUP(HLOOKUP(T46,PROFILE!$K$5:$V$8,4,0),PROFILE!$F$1:$G$3,2,0),0),0)</f>
        <v>0</v>
      </c>
      <c r="N46" s="1">
        <f>IFERROR(COUNTIFS(PROFILE!$H$13:$H$212,"&gt;=1",PROFILE!$I$13:$I$212,T46),0)</f>
        <v>0</v>
      </c>
      <c r="O46" s="1">
        <f>IFERROR(IF(P46&gt;=1,(IF(LEN(T46)&gt;=1,VLOOKUP(T46,PROFILE!$A$23:$B$34,2,0)*100+COUNTIF($T$8:T46,T46),0)),0),0)</f>
        <v>0</v>
      </c>
      <c r="P46" s="11"/>
      <c r="Q46" s="11"/>
      <c r="R46" s="12"/>
      <c r="S46" s="12"/>
      <c r="T46" s="11"/>
      <c r="U46" s="11"/>
      <c r="V46" s="11"/>
      <c r="W46" s="8">
        <f ca="1">IFERROR(IF(P46&gt;=1,(IF(M46&gt;=2,COUNTIF(INDIRECT(G46):INDIRECT(H46),"OLD"),0)),0),0)</f>
        <v>0</v>
      </c>
      <c r="X46" s="8">
        <f ca="1">IFERROR(IF(P46&gt;=1,(IF(M46=1,COUNTIF(INDIRECT(G46):INDIRECT(H46),"NEW"),IF(M46=3,COUNTIF(INDIRECT(G46):INDIRECT(H46),"NEW"),0))),0),0)</f>
        <v>0</v>
      </c>
      <c r="Y46" s="10">
        <f t="shared" ca="1" si="2"/>
        <v>0</v>
      </c>
      <c r="Z46" s="13"/>
    </row>
    <row r="47" spans="6:26" ht="20.100000000000001" customHeight="1" x14ac:dyDescent="0.25">
      <c r="F47" s="1">
        <f>IFERROR(IF(O47&gt;=101,MATCH(O47,VITRAN!$AG$14:$AG$1513,0)+13,0),0)</f>
        <v>0</v>
      </c>
      <c r="G47" s="1" t="str">
        <f t="shared" si="0"/>
        <v/>
      </c>
      <c r="H47" s="1" t="str">
        <f t="shared" si="1"/>
        <v/>
      </c>
      <c r="J47" s="1">
        <f>IFERROR(SUMIFS(STOCK!$U$10:$U$209,STOCK!$H$10:$H$209,T47),0)</f>
        <v>0</v>
      </c>
      <c r="K47" s="1">
        <f>IFERROR(SUMIFS(STOCK!$V$10:$V$209,STOCK!$H$10:$H$209,T47),0)</f>
        <v>0</v>
      </c>
      <c r="M47" s="1">
        <f>IFERROR(IF(LEN(T47)&gt;=1,VLOOKUP(HLOOKUP(T47,PROFILE!$K$5:$V$8,4,0),PROFILE!$F$1:$G$3,2,0),0),0)</f>
        <v>0</v>
      </c>
      <c r="N47" s="1">
        <f>IFERROR(COUNTIFS(PROFILE!$H$13:$H$212,"&gt;=1",PROFILE!$I$13:$I$212,T47),0)</f>
        <v>0</v>
      </c>
      <c r="O47" s="1">
        <f>IFERROR(IF(P47&gt;=1,(IF(LEN(T47)&gt;=1,VLOOKUP(T47,PROFILE!$A$23:$B$34,2,0)*100+COUNTIF($T$8:T47,T47),0)),0),0)</f>
        <v>0</v>
      </c>
      <c r="P47" s="11"/>
      <c r="Q47" s="11"/>
      <c r="R47" s="12"/>
      <c r="S47" s="12"/>
      <c r="T47" s="11"/>
      <c r="U47" s="11"/>
      <c r="V47" s="11"/>
      <c r="W47" s="8">
        <f ca="1">IFERROR(IF(P47&gt;=1,(IF(M47&gt;=2,COUNTIF(INDIRECT(G47):INDIRECT(H47),"OLD"),0)),0),0)</f>
        <v>0</v>
      </c>
      <c r="X47" s="8">
        <f ca="1">IFERROR(IF(P47&gt;=1,(IF(M47=1,COUNTIF(INDIRECT(G47):INDIRECT(H47),"NEW"),IF(M47=3,COUNTIF(INDIRECT(G47):INDIRECT(H47),"NEW"),0))),0),0)</f>
        <v>0</v>
      </c>
      <c r="Y47" s="10">
        <f t="shared" ca="1" si="2"/>
        <v>0</v>
      </c>
      <c r="Z47" s="13"/>
    </row>
    <row r="48" spans="6:26" ht="20.100000000000001" customHeight="1" x14ac:dyDescent="0.25">
      <c r="F48" s="1">
        <f>IFERROR(IF(O48&gt;=101,MATCH(O48,VITRAN!$AG$14:$AG$1513,0)+13,0),0)</f>
        <v>0</v>
      </c>
      <c r="G48" s="1" t="str">
        <f t="shared" si="0"/>
        <v/>
      </c>
      <c r="H48" s="1" t="str">
        <f t="shared" si="1"/>
        <v/>
      </c>
      <c r="J48" s="1">
        <f>IFERROR(SUMIFS(STOCK!$U$10:$U$209,STOCK!$H$10:$H$209,T48),0)</f>
        <v>0</v>
      </c>
      <c r="K48" s="1">
        <f>IFERROR(SUMIFS(STOCK!$V$10:$V$209,STOCK!$H$10:$H$209,T48),0)</f>
        <v>0</v>
      </c>
      <c r="M48" s="1">
        <f>IFERROR(IF(LEN(T48)&gt;=1,VLOOKUP(HLOOKUP(T48,PROFILE!$K$5:$V$8,4,0),PROFILE!$F$1:$G$3,2,0),0),0)</f>
        <v>0</v>
      </c>
      <c r="N48" s="1">
        <f>IFERROR(COUNTIFS(PROFILE!$H$13:$H$212,"&gt;=1",PROFILE!$I$13:$I$212,T48),0)</f>
        <v>0</v>
      </c>
      <c r="O48" s="1">
        <f>IFERROR(IF(P48&gt;=1,(IF(LEN(T48)&gt;=1,VLOOKUP(T48,PROFILE!$A$23:$B$34,2,0)*100+COUNTIF($T$8:T48,T48),0)),0),0)</f>
        <v>0</v>
      </c>
      <c r="P48" s="11"/>
      <c r="Q48" s="11"/>
      <c r="R48" s="12"/>
      <c r="S48" s="12"/>
      <c r="T48" s="11"/>
      <c r="U48" s="11"/>
      <c r="V48" s="11"/>
      <c r="W48" s="8">
        <f ca="1">IFERROR(IF(P48&gt;=1,(IF(M48&gt;=2,COUNTIF(INDIRECT(G48):INDIRECT(H48),"OLD"),0)),0),0)</f>
        <v>0</v>
      </c>
      <c r="X48" s="8">
        <f ca="1">IFERROR(IF(P48&gt;=1,(IF(M48=1,COUNTIF(INDIRECT(G48):INDIRECT(H48),"NEW"),IF(M48=3,COUNTIF(INDIRECT(G48):INDIRECT(H48),"NEW"),0))),0),0)</f>
        <v>0</v>
      </c>
      <c r="Y48" s="10">
        <f t="shared" ca="1" si="2"/>
        <v>0</v>
      </c>
      <c r="Z48" s="13"/>
    </row>
    <row r="49" spans="6:26" ht="20.100000000000001" customHeight="1" x14ac:dyDescent="0.25">
      <c r="F49" s="1">
        <f>IFERROR(IF(O49&gt;=101,MATCH(O49,VITRAN!$AG$14:$AG$1513,0)+13,0),0)</f>
        <v>0</v>
      </c>
      <c r="G49" s="1" t="str">
        <f t="shared" si="0"/>
        <v/>
      </c>
      <c r="H49" s="1" t="str">
        <f t="shared" si="1"/>
        <v/>
      </c>
      <c r="J49" s="1">
        <f>IFERROR(SUMIFS(STOCK!$U$10:$U$209,STOCK!$H$10:$H$209,T49),0)</f>
        <v>0</v>
      </c>
      <c r="K49" s="1">
        <f>IFERROR(SUMIFS(STOCK!$V$10:$V$209,STOCK!$H$10:$H$209,T49),0)</f>
        <v>0</v>
      </c>
      <c r="M49" s="1">
        <f>IFERROR(IF(LEN(T49)&gt;=1,VLOOKUP(HLOOKUP(T49,PROFILE!$K$5:$V$8,4,0),PROFILE!$F$1:$G$3,2,0),0),0)</f>
        <v>0</v>
      </c>
      <c r="N49" s="1">
        <f>IFERROR(COUNTIFS(PROFILE!$H$13:$H$212,"&gt;=1",PROFILE!$I$13:$I$212,T49),0)</f>
        <v>0</v>
      </c>
      <c r="O49" s="1">
        <f>IFERROR(IF(P49&gt;=1,(IF(LEN(T49)&gt;=1,VLOOKUP(T49,PROFILE!$A$23:$B$34,2,0)*100+COUNTIF($T$8:T49,T49),0)),0),0)</f>
        <v>0</v>
      </c>
      <c r="P49" s="11"/>
      <c r="Q49" s="11"/>
      <c r="R49" s="12"/>
      <c r="S49" s="12"/>
      <c r="T49" s="11"/>
      <c r="U49" s="11"/>
      <c r="V49" s="11"/>
      <c r="W49" s="8">
        <f ca="1">IFERROR(IF(P49&gt;=1,(IF(M49&gt;=2,COUNTIF(INDIRECT(G49):INDIRECT(H49),"OLD"),0)),0),0)</f>
        <v>0</v>
      </c>
      <c r="X49" s="8">
        <f ca="1">IFERROR(IF(P49&gt;=1,(IF(M49=1,COUNTIF(INDIRECT(G49):INDIRECT(H49),"NEW"),IF(M49=3,COUNTIF(INDIRECT(G49):INDIRECT(H49),"NEW"),0))),0),0)</f>
        <v>0</v>
      </c>
      <c r="Y49" s="10">
        <f t="shared" ca="1" si="2"/>
        <v>0</v>
      </c>
      <c r="Z49" s="13"/>
    </row>
    <row r="50" spans="6:26" ht="20.100000000000001" customHeight="1" x14ac:dyDescent="0.25">
      <c r="F50" s="1">
        <f>IFERROR(IF(O50&gt;=101,MATCH(O50,VITRAN!$AG$14:$AG$1513,0)+13,0),0)</f>
        <v>0</v>
      </c>
      <c r="G50" s="1" t="str">
        <f t="shared" si="0"/>
        <v/>
      </c>
      <c r="H50" s="1" t="str">
        <f t="shared" si="1"/>
        <v/>
      </c>
      <c r="J50" s="1">
        <f>IFERROR(SUMIFS(STOCK!$U$10:$U$209,STOCK!$H$10:$H$209,T50),0)</f>
        <v>0</v>
      </c>
      <c r="K50" s="1">
        <f>IFERROR(SUMIFS(STOCK!$V$10:$V$209,STOCK!$H$10:$H$209,T50),0)</f>
        <v>0</v>
      </c>
      <c r="M50" s="1">
        <f>IFERROR(IF(LEN(T50)&gt;=1,VLOOKUP(HLOOKUP(T50,PROFILE!$K$5:$V$8,4,0),PROFILE!$F$1:$G$3,2,0),0),0)</f>
        <v>0</v>
      </c>
      <c r="N50" s="1">
        <f>IFERROR(COUNTIFS(PROFILE!$H$13:$H$212,"&gt;=1",PROFILE!$I$13:$I$212,T50),0)</f>
        <v>0</v>
      </c>
      <c r="O50" s="1">
        <f>IFERROR(IF(P50&gt;=1,(IF(LEN(T50)&gt;=1,VLOOKUP(T50,PROFILE!$A$23:$B$34,2,0)*100+COUNTIF($T$8:T50,T50),0)),0),0)</f>
        <v>0</v>
      </c>
      <c r="P50" s="11"/>
      <c r="Q50" s="11"/>
      <c r="R50" s="12"/>
      <c r="S50" s="12"/>
      <c r="T50" s="11"/>
      <c r="U50" s="11"/>
      <c r="V50" s="11"/>
      <c r="W50" s="8">
        <f ca="1">IFERROR(IF(P50&gt;=1,(IF(M50&gt;=2,COUNTIF(INDIRECT(G50):INDIRECT(H50),"OLD"),0)),0),0)</f>
        <v>0</v>
      </c>
      <c r="X50" s="8">
        <f ca="1">IFERROR(IF(P50&gt;=1,(IF(M50=1,COUNTIF(INDIRECT(G50):INDIRECT(H50),"NEW"),IF(M50=3,COUNTIF(INDIRECT(G50):INDIRECT(H50),"NEW"),0))),0),0)</f>
        <v>0</v>
      </c>
      <c r="Y50" s="10">
        <f t="shared" ca="1" si="2"/>
        <v>0</v>
      </c>
      <c r="Z50" s="13"/>
    </row>
    <row r="51" spans="6:26" ht="20.100000000000001" customHeight="1" x14ac:dyDescent="0.25">
      <c r="F51" s="1">
        <f>IFERROR(IF(O51&gt;=101,MATCH(O51,VITRAN!$AG$14:$AG$1513,0)+13,0),0)</f>
        <v>0</v>
      </c>
      <c r="G51" s="1" t="str">
        <f t="shared" si="0"/>
        <v/>
      </c>
      <c r="H51" s="1" t="str">
        <f t="shared" si="1"/>
        <v/>
      </c>
      <c r="J51" s="1">
        <f>IFERROR(SUMIFS(STOCK!$U$10:$U$209,STOCK!$H$10:$H$209,T51),0)</f>
        <v>0</v>
      </c>
      <c r="K51" s="1">
        <f>IFERROR(SUMIFS(STOCK!$V$10:$V$209,STOCK!$H$10:$H$209,T51),0)</f>
        <v>0</v>
      </c>
      <c r="M51" s="1">
        <f>IFERROR(IF(LEN(T51)&gt;=1,VLOOKUP(HLOOKUP(T51,PROFILE!$K$5:$V$8,4,0),PROFILE!$F$1:$G$3,2,0),0),0)</f>
        <v>0</v>
      </c>
      <c r="N51" s="1">
        <f>IFERROR(COUNTIFS(PROFILE!$H$13:$H$212,"&gt;=1",PROFILE!$I$13:$I$212,T51),0)</f>
        <v>0</v>
      </c>
      <c r="O51" s="1">
        <f>IFERROR(IF(P51&gt;=1,(IF(LEN(T51)&gt;=1,VLOOKUP(T51,PROFILE!$A$23:$B$34,2,0)*100+COUNTIF($T$8:T51,T51),0)),0),0)</f>
        <v>0</v>
      </c>
      <c r="P51" s="11"/>
      <c r="Q51" s="11"/>
      <c r="R51" s="12"/>
      <c r="S51" s="12"/>
      <c r="T51" s="11"/>
      <c r="U51" s="11"/>
      <c r="V51" s="11"/>
      <c r="W51" s="8">
        <f ca="1">IFERROR(IF(P51&gt;=1,(IF(M51&gt;=2,COUNTIF(INDIRECT(G51):INDIRECT(H51),"OLD"),0)),0),0)</f>
        <v>0</v>
      </c>
      <c r="X51" s="8">
        <f ca="1">IFERROR(IF(P51&gt;=1,(IF(M51=1,COUNTIF(INDIRECT(G51):INDIRECT(H51),"NEW"),IF(M51=3,COUNTIF(INDIRECT(G51):INDIRECT(H51),"NEW"),0))),0),0)</f>
        <v>0</v>
      </c>
      <c r="Y51" s="10">
        <f t="shared" ca="1" si="2"/>
        <v>0</v>
      </c>
      <c r="Z51" s="13"/>
    </row>
    <row r="52" spans="6:26" ht="20.100000000000001" customHeight="1" x14ac:dyDescent="0.25">
      <c r="F52" s="1">
        <f>IFERROR(IF(O52&gt;=101,MATCH(O52,VITRAN!$AG$14:$AG$1513,0)+13,0),0)</f>
        <v>0</v>
      </c>
      <c r="G52" s="1" t="str">
        <f t="shared" si="0"/>
        <v/>
      </c>
      <c r="H52" s="1" t="str">
        <f t="shared" si="1"/>
        <v/>
      </c>
      <c r="J52" s="1">
        <f>IFERROR(SUMIFS(STOCK!$U$10:$U$209,STOCK!$H$10:$H$209,T52),0)</f>
        <v>0</v>
      </c>
      <c r="K52" s="1">
        <f>IFERROR(SUMIFS(STOCK!$V$10:$V$209,STOCK!$H$10:$H$209,T52),0)</f>
        <v>0</v>
      </c>
      <c r="M52" s="1">
        <f>IFERROR(IF(LEN(T52)&gt;=1,VLOOKUP(HLOOKUP(T52,PROFILE!$K$5:$V$8,4,0),PROFILE!$F$1:$G$3,2,0),0),0)</f>
        <v>0</v>
      </c>
      <c r="N52" s="1">
        <f>IFERROR(COUNTIFS(PROFILE!$H$13:$H$212,"&gt;=1",PROFILE!$I$13:$I$212,T52),0)</f>
        <v>0</v>
      </c>
      <c r="O52" s="1">
        <f>IFERROR(IF(P52&gt;=1,(IF(LEN(T52)&gt;=1,VLOOKUP(T52,PROFILE!$A$23:$B$34,2,0)*100+COUNTIF($T$8:T52,T52),0)),0),0)</f>
        <v>0</v>
      </c>
      <c r="P52" s="11"/>
      <c r="Q52" s="11"/>
      <c r="R52" s="12"/>
      <c r="S52" s="12"/>
      <c r="T52" s="11"/>
      <c r="U52" s="11"/>
      <c r="V52" s="11"/>
      <c r="W52" s="8">
        <f ca="1">IFERROR(IF(P52&gt;=1,(IF(M52&gt;=2,COUNTIF(INDIRECT(G52):INDIRECT(H52),"OLD"),0)),0),0)</f>
        <v>0</v>
      </c>
      <c r="X52" s="8">
        <f ca="1">IFERROR(IF(P52&gt;=1,(IF(M52=1,COUNTIF(INDIRECT(G52):INDIRECT(H52),"NEW"),IF(M52=3,COUNTIF(INDIRECT(G52):INDIRECT(H52),"NEW"),0))),0),0)</f>
        <v>0</v>
      </c>
      <c r="Y52" s="10">
        <f t="shared" ca="1" si="2"/>
        <v>0</v>
      </c>
      <c r="Z52" s="13"/>
    </row>
    <row r="53" spans="6:26" ht="20.100000000000001" customHeight="1" x14ac:dyDescent="0.25">
      <c r="F53" s="1">
        <f>IFERROR(IF(O53&gt;=101,MATCH(O53,VITRAN!$AG$14:$AG$1513,0)+13,0),0)</f>
        <v>0</v>
      </c>
      <c r="G53" s="1" t="str">
        <f t="shared" si="0"/>
        <v/>
      </c>
      <c r="H53" s="1" t="str">
        <f t="shared" si="1"/>
        <v/>
      </c>
      <c r="J53" s="1">
        <f>IFERROR(SUMIFS(STOCK!$U$10:$U$209,STOCK!$H$10:$H$209,T53),0)</f>
        <v>0</v>
      </c>
      <c r="K53" s="1">
        <f>IFERROR(SUMIFS(STOCK!$V$10:$V$209,STOCK!$H$10:$H$209,T53),0)</f>
        <v>0</v>
      </c>
      <c r="M53" s="1">
        <f>IFERROR(IF(LEN(T53)&gt;=1,VLOOKUP(HLOOKUP(T53,PROFILE!$K$5:$V$8,4,0),PROFILE!$F$1:$G$3,2,0),0),0)</f>
        <v>0</v>
      </c>
      <c r="N53" s="1">
        <f>IFERROR(COUNTIFS(PROFILE!$H$13:$H$212,"&gt;=1",PROFILE!$I$13:$I$212,T53),0)</f>
        <v>0</v>
      </c>
      <c r="O53" s="1">
        <f>IFERROR(IF(P53&gt;=1,(IF(LEN(T53)&gt;=1,VLOOKUP(T53,PROFILE!$A$23:$B$34,2,0)*100+COUNTIF($T$8:T53,T53),0)),0),0)</f>
        <v>0</v>
      </c>
      <c r="P53" s="11"/>
      <c r="Q53" s="11"/>
      <c r="R53" s="12"/>
      <c r="S53" s="12"/>
      <c r="T53" s="11"/>
      <c r="U53" s="11"/>
      <c r="V53" s="11"/>
      <c r="W53" s="8">
        <f ca="1">IFERROR(IF(P53&gt;=1,(IF(M53&gt;=2,COUNTIF(INDIRECT(G53):INDIRECT(H53),"OLD"),0)),0),0)</f>
        <v>0</v>
      </c>
      <c r="X53" s="8">
        <f ca="1">IFERROR(IF(P53&gt;=1,(IF(M53=1,COUNTIF(INDIRECT(G53):INDIRECT(H53),"NEW"),IF(M53=3,COUNTIF(INDIRECT(G53):INDIRECT(H53),"NEW"),0))),0),0)</f>
        <v>0</v>
      </c>
      <c r="Y53" s="10">
        <f t="shared" ca="1" si="2"/>
        <v>0</v>
      </c>
      <c r="Z53" s="13"/>
    </row>
    <row r="54" spans="6:26" ht="20.100000000000001" customHeight="1" x14ac:dyDescent="0.25">
      <c r="F54" s="1">
        <f>IFERROR(IF(O54&gt;=101,MATCH(O54,VITRAN!$AG$14:$AG$1513,0)+13,0),0)</f>
        <v>0</v>
      </c>
      <c r="G54" s="1" t="str">
        <f t="shared" si="0"/>
        <v/>
      </c>
      <c r="H54" s="1" t="str">
        <f t="shared" si="1"/>
        <v/>
      </c>
      <c r="J54" s="1">
        <f>IFERROR(SUMIFS(STOCK!$U$10:$U$209,STOCK!$H$10:$H$209,T54),0)</f>
        <v>0</v>
      </c>
      <c r="K54" s="1">
        <f>IFERROR(SUMIFS(STOCK!$V$10:$V$209,STOCK!$H$10:$H$209,T54),0)</f>
        <v>0</v>
      </c>
      <c r="M54" s="1">
        <f>IFERROR(IF(LEN(T54)&gt;=1,VLOOKUP(HLOOKUP(T54,PROFILE!$K$5:$V$8,4,0),PROFILE!$F$1:$G$3,2,0),0),0)</f>
        <v>0</v>
      </c>
      <c r="N54" s="1">
        <f>IFERROR(COUNTIFS(PROFILE!$H$13:$H$212,"&gt;=1",PROFILE!$I$13:$I$212,T54),0)</f>
        <v>0</v>
      </c>
      <c r="O54" s="1">
        <f>IFERROR(IF(P54&gt;=1,(IF(LEN(T54)&gt;=1,VLOOKUP(T54,PROFILE!$A$23:$B$34,2,0)*100+COUNTIF($T$8:T54,T54),0)),0),0)</f>
        <v>0</v>
      </c>
      <c r="P54" s="11"/>
      <c r="Q54" s="11"/>
      <c r="R54" s="12"/>
      <c r="S54" s="12"/>
      <c r="T54" s="11"/>
      <c r="U54" s="11"/>
      <c r="V54" s="11"/>
      <c r="W54" s="8">
        <f ca="1">IFERROR(IF(P54&gt;=1,(IF(M54&gt;=2,COUNTIF(INDIRECT(G54):INDIRECT(H54),"OLD"),0)),0),0)</f>
        <v>0</v>
      </c>
      <c r="X54" s="8">
        <f ca="1">IFERROR(IF(P54&gt;=1,(IF(M54=1,COUNTIF(INDIRECT(G54):INDIRECT(H54),"NEW"),IF(M54=3,COUNTIF(INDIRECT(G54):INDIRECT(H54),"NEW"),0))),0),0)</f>
        <v>0</v>
      </c>
      <c r="Y54" s="10">
        <f t="shared" ca="1" si="2"/>
        <v>0</v>
      </c>
      <c r="Z54" s="13"/>
    </row>
    <row r="55" spans="6:26" ht="20.100000000000001" customHeight="1" x14ac:dyDescent="0.25">
      <c r="F55" s="1">
        <f>IFERROR(IF(O55&gt;=101,MATCH(O55,VITRAN!$AG$14:$AG$1513,0)+13,0),0)</f>
        <v>0</v>
      </c>
      <c r="G55" s="1" t="str">
        <f t="shared" si="0"/>
        <v/>
      </c>
      <c r="H55" s="1" t="str">
        <f t="shared" si="1"/>
        <v/>
      </c>
      <c r="J55" s="1">
        <f>IFERROR(SUMIFS(STOCK!$U$10:$U$209,STOCK!$H$10:$H$209,T55),0)</f>
        <v>0</v>
      </c>
      <c r="K55" s="1">
        <f>IFERROR(SUMIFS(STOCK!$V$10:$V$209,STOCK!$H$10:$H$209,T55),0)</f>
        <v>0</v>
      </c>
      <c r="M55" s="1">
        <f>IFERROR(IF(LEN(T55)&gt;=1,VLOOKUP(HLOOKUP(T55,PROFILE!$K$5:$V$8,4,0),PROFILE!$F$1:$G$3,2,0),0),0)</f>
        <v>0</v>
      </c>
      <c r="N55" s="1">
        <f>IFERROR(COUNTIFS(PROFILE!$H$13:$H$212,"&gt;=1",PROFILE!$I$13:$I$212,T55),0)</f>
        <v>0</v>
      </c>
      <c r="O55" s="1">
        <f>IFERROR(IF(P55&gt;=1,(IF(LEN(T55)&gt;=1,VLOOKUP(T55,PROFILE!$A$23:$B$34,2,0)*100+COUNTIF($T$8:T55,T55),0)),0),0)</f>
        <v>0</v>
      </c>
      <c r="P55" s="11"/>
      <c r="Q55" s="11"/>
      <c r="R55" s="12"/>
      <c r="S55" s="12"/>
      <c r="T55" s="11"/>
      <c r="U55" s="11"/>
      <c r="V55" s="11"/>
      <c r="W55" s="8">
        <f ca="1">IFERROR(IF(P55&gt;=1,(IF(M55&gt;=2,COUNTIF(INDIRECT(G55):INDIRECT(H55),"OLD"),0)),0),0)</f>
        <v>0</v>
      </c>
      <c r="X55" s="8">
        <f ca="1">IFERROR(IF(P55&gt;=1,(IF(M55=1,COUNTIF(INDIRECT(G55):INDIRECT(H55),"NEW"),IF(M55=3,COUNTIF(INDIRECT(G55):INDIRECT(H55),"NEW"),0))),0),0)</f>
        <v>0</v>
      </c>
      <c r="Y55" s="10">
        <f t="shared" ca="1" si="2"/>
        <v>0</v>
      </c>
      <c r="Z55" s="13"/>
    </row>
    <row r="56" spans="6:26" ht="20.100000000000001" customHeight="1" x14ac:dyDescent="0.25">
      <c r="F56" s="1">
        <f>IFERROR(IF(O56&gt;=101,MATCH(O56,VITRAN!$AG$14:$AG$1513,0)+13,0),0)</f>
        <v>0</v>
      </c>
      <c r="G56" s="1" t="str">
        <f t="shared" si="0"/>
        <v/>
      </c>
      <c r="H56" s="1" t="str">
        <f t="shared" si="1"/>
        <v/>
      </c>
      <c r="J56" s="1">
        <f>IFERROR(SUMIFS(STOCK!$U$10:$U$209,STOCK!$H$10:$H$209,T56),0)</f>
        <v>0</v>
      </c>
      <c r="K56" s="1">
        <f>IFERROR(SUMIFS(STOCK!$V$10:$V$209,STOCK!$H$10:$H$209,T56),0)</f>
        <v>0</v>
      </c>
      <c r="M56" s="1">
        <f>IFERROR(IF(LEN(T56)&gt;=1,VLOOKUP(HLOOKUP(T56,PROFILE!$K$5:$V$8,4,0),PROFILE!$F$1:$G$3,2,0),0),0)</f>
        <v>0</v>
      </c>
      <c r="N56" s="1">
        <f>IFERROR(COUNTIFS(PROFILE!$H$13:$H$212,"&gt;=1",PROFILE!$I$13:$I$212,T56),0)</f>
        <v>0</v>
      </c>
      <c r="O56" s="1">
        <f>IFERROR(IF(P56&gt;=1,(IF(LEN(T56)&gt;=1,VLOOKUP(T56,PROFILE!$A$23:$B$34,2,0)*100+COUNTIF($T$8:T56,T56),0)),0),0)</f>
        <v>0</v>
      </c>
      <c r="P56" s="11"/>
      <c r="Q56" s="11"/>
      <c r="R56" s="12"/>
      <c r="S56" s="12"/>
      <c r="T56" s="11"/>
      <c r="U56" s="11"/>
      <c r="V56" s="11"/>
      <c r="W56" s="8">
        <f ca="1">IFERROR(IF(P56&gt;=1,(IF(M56&gt;=2,COUNTIF(INDIRECT(G56):INDIRECT(H56),"OLD"),0)),0),0)</f>
        <v>0</v>
      </c>
      <c r="X56" s="8">
        <f ca="1">IFERROR(IF(P56&gt;=1,(IF(M56=1,COUNTIF(INDIRECT(G56):INDIRECT(H56),"NEW"),IF(M56=3,COUNTIF(INDIRECT(G56):INDIRECT(H56),"NEW"),0))),0),0)</f>
        <v>0</v>
      </c>
      <c r="Y56" s="10">
        <f t="shared" ca="1" si="2"/>
        <v>0</v>
      </c>
      <c r="Z56" s="13"/>
    </row>
    <row r="57" spans="6:26" ht="20.100000000000001" customHeight="1" x14ac:dyDescent="0.25">
      <c r="F57" s="1">
        <f>IFERROR(IF(O57&gt;=101,MATCH(O57,VITRAN!$AG$14:$AG$1513,0)+13,0),0)</f>
        <v>0</v>
      </c>
      <c r="G57" s="1" t="str">
        <f t="shared" si="0"/>
        <v/>
      </c>
      <c r="H57" s="1" t="str">
        <f t="shared" si="1"/>
        <v/>
      </c>
      <c r="J57" s="1">
        <f>IFERROR(SUMIFS(STOCK!$U$10:$U$209,STOCK!$H$10:$H$209,T57),0)</f>
        <v>0</v>
      </c>
      <c r="K57" s="1">
        <f>IFERROR(SUMIFS(STOCK!$V$10:$V$209,STOCK!$H$10:$H$209,T57),0)</f>
        <v>0</v>
      </c>
      <c r="M57" s="1">
        <f>IFERROR(IF(LEN(T57)&gt;=1,VLOOKUP(HLOOKUP(T57,PROFILE!$K$5:$V$8,4,0),PROFILE!$F$1:$G$3,2,0),0),0)</f>
        <v>0</v>
      </c>
      <c r="N57" s="1">
        <f>IFERROR(COUNTIFS(PROFILE!$H$13:$H$212,"&gt;=1",PROFILE!$I$13:$I$212,T57),0)</f>
        <v>0</v>
      </c>
      <c r="O57" s="1">
        <f>IFERROR(IF(P57&gt;=1,(IF(LEN(T57)&gt;=1,VLOOKUP(T57,PROFILE!$A$23:$B$34,2,0)*100+COUNTIF($T$8:T57,T57),0)),0),0)</f>
        <v>0</v>
      </c>
      <c r="P57" s="11"/>
      <c r="Q57" s="11"/>
      <c r="R57" s="12"/>
      <c r="S57" s="12"/>
      <c r="T57" s="11"/>
      <c r="U57" s="11"/>
      <c r="V57" s="11"/>
      <c r="W57" s="8">
        <f ca="1">IFERROR(IF(P57&gt;=1,(IF(M57&gt;=2,COUNTIF(INDIRECT(G57):INDIRECT(H57),"OLD"),0)),0),0)</f>
        <v>0</v>
      </c>
      <c r="X57" s="8">
        <f ca="1">IFERROR(IF(P57&gt;=1,(IF(M57=1,COUNTIF(INDIRECT(G57):INDIRECT(H57),"NEW"),IF(M57=3,COUNTIF(INDIRECT(G57):INDIRECT(H57),"NEW"),0))),0),0)</f>
        <v>0</v>
      </c>
      <c r="Y57" s="10">
        <f t="shared" ca="1" si="2"/>
        <v>0</v>
      </c>
      <c r="Z57" s="13"/>
    </row>
    <row r="58" spans="6:26" ht="20.100000000000001" customHeight="1" x14ac:dyDescent="0.25">
      <c r="F58" s="1">
        <f>IFERROR(IF(O58&gt;=101,MATCH(O58,VITRAN!$AG$14:$AG$1513,0)+13,0),0)</f>
        <v>0</v>
      </c>
      <c r="G58" s="1" t="str">
        <f t="shared" si="0"/>
        <v/>
      </c>
      <c r="H58" s="1" t="str">
        <f t="shared" si="1"/>
        <v/>
      </c>
      <c r="J58" s="1">
        <f>IFERROR(SUMIFS(STOCK!$U$10:$U$209,STOCK!$H$10:$H$209,T58),0)</f>
        <v>0</v>
      </c>
      <c r="K58" s="1">
        <f>IFERROR(SUMIFS(STOCK!$V$10:$V$209,STOCK!$H$10:$H$209,T58),0)</f>
        <v>0</v>
      </c>
      <c r="M58" s="1">
        <f>IFERROR(IF(LEN(T58)&gt;=1,VLOOKUP(HLOOKUP(T58,PROFILE!$K$5:$V$8,4,0),PROFILE!$F$1:$G$3,2,0),0),0)</f>
        <v>0</v>
      </c>
      <c r="N58" s="1">
        <f>IFERROR(COUNTIFS(PROFILE!$H$13:$H$212,"&gt;=1",PROFILE!$I$13:$I$212,T58),0)</f>
        <v>0</v>
      </c>
      <c r="O58" s="1">
        <f>IFERROR(IF(P58&gt;=1,(IF(LEN(T58)&gt;=1,VLOOKUP(T58,PROFILE!$A$23:$B$34,2,0)*100+COUNTIF($T$8:T58,T58),0)),0),0)</f>
        <v>0</v>
      </c>
      <c r="P58" s="11"/>
      <c r="Q58" s="11"/>
      <c r="R58" s="12"/>
      <c r="S58" s="12"/>
      <c r="T58" s="11"/>
      <c r="U58" s="11"/>
      <c r="V58" s="11"/>
      <c r="W58" s="8">
        <f ca="1">IFERROR(IF(P58&gt;=1,(IF(M58&gt;=2,COUNTIF(INDIRECT(G58):INDIRECT(H58),"OLD"),0)),0),0)</f>
        <v>0</v>
      </c>
      <c r="X58" s="8">
        <f ca="1">IFERROR(IF(P58&gt;=1,(IF(M58=1,COUNTIF(INDIRECT(G58):INDIRECT(H58),"NEW"),IF(M58=3,COUNTIF(INDIRECT(G58):INDIRECT(H58),"NEW"),0))),0),0)</f>
        <v>0</v>
      </c>
      <c r="Y58" s="10">
        <f t="shared" ca="1" si="2"/>
        <v>0</v>
      </c>
      <c r="Z58" s="13"/>
    </row>
    <row r="59" spans="6:26" ht="20.100000000000001" customHeight="1" x14ac:dyDescent="0.25">
      <c r="F59" s="1">
        <f>IFERROR(IF(O59&gt;=101,MATCH(O59,VITRAN!$AG$14:$AG$1513,0)+13,0),0)</f>
        <v>0</v>
      </c>
      <c r="G59" s="1" t="str">
        <f t="shared" si="0"/>
        <v/>
      </c>
      <c r="H59" s="1" t="str">
        <f t="shared" si="1"/>
        <v/>
      </c>
      <c r="J59" s="1">
        <f>IFERROR(SUMIFS(STOCK!$U$10:$U$209,STOCK!$H$10:$H$209,T59),0)</f>
        <v>0</v>
      </c>
      <c r="K59" s="1">
        <f>IFERROR(SUMIFS(STOCK!$V$10:$V$209,STOCK!$H$10:$H$209,T59),0)</f>
        <v>0</v>
      </c>
      <c r="M59" s="1">
        <f>IFERROR(IF(LEN(T59)&gt;=1,VLOOKUP(HLOOKUP(T59,PROFILE!$K$5:$V$8,4,0),PROFILE!$F$1:$G$3,2,0),0),0)</f>
        <v>0</v>
      </c>
      <c r="N59" s="1">
        <f>IFERROR(COUNTIFS(PROFILE!$H$13:$H$212,"&gt;=1",PROFILE!$I$13:$I$212,T59),0)</f>
        <v>0</v>
      </c>
      <c r="O59" s="1">
        <f>IFERROR(IF(P59&gt;=1,(IF(LEN(T59)&gt;=1,VLOOKUP(T59,PROFILE!$A$23:$B$34,2,0)*100+COUNTIF($T$8:T59,T59),0)),0),0)</f>
        <v>0</v>
      </c>
      <c r="P59" s="11"/>
      <c r="Q59" s="11"/>
      <c r="R59" s="12"/>
      <c r="S59" s="12"/>
      <c r="T59" s="11"/>
      <c r="U59" s="11"/>
      <c r="V59" s="11"/>
      <c r="W59" s="8">
        <f ca="1">IFERROR(IF(P59&gt;=1,(IF(M59&gt;=2,COUNTIF(INDIRECT(G59):INDIRECT(H59),"OLD"),0)),0),0)</f>
        <v>0</v>
      </c>
      <c r="X59" s="8">
        <f ca="1">IFERROR(IF(P59&gt;=1,(IF(M59=1,COUNTIF(INDIRECT(G59):INDIRECT(H59),"NEW"),IF(M59=3,COUNTIF(INDIRECT(G59):INDIRECT(H59),"NEW"),0))),0),0)</f>
        <v>0</v>
      </c>
      <c r="Y59" s="10">
        <f t="shared" ca="1" si="2"/>
        <v>0</v>
      </c>
      <c r="Z59" s="13"/>
    </row>
    <row r="60" spans="6:26" ht="20.100000000000001" customHeight="1" x14ac:dyDescent="0.25">
      <c r="F60" s="1">
        <f>IFERROR(IF(O60&gt;=101,MATCH(O60,VITRAN!$AG$14:$AG$1513,0)+13,0),0)</f>
        <v>0</v>
      </c>
      <c r="G60" s="1" t="str">
        <f t="shared" si="0"/>
        <v/>
      </c>
      <c r="H60" s="1" t="str">
        <f t="shared" si="1"/>
        <v/>
      </c>
      <c r="J60" s="1">
        <f>IFERROR(SUMIFS(STOCK!$U$10:$U$209,STOCK!$H$10:$H$209,T60),0)</f>
        <v>0</v>
      </c>
      <c r="K60" s="1">
        <f>IFERROR(SUMIFS(STOCK!$V$10:$V$209,STOCK!$H$10:$H$209,T60),0)</f>
        <v>0</v>
      </c>
      <c r="M60" s="1">
        <f>IFERROR(IF(LEN(T60)&gt;=1,VLOOKUP(HLOOKUP(T60,PROFILE!$K$5:$V$8,4,0),PROFILE!$F$1:$G$3,2,0),0),0)</f>
        <v>0</v>
      </c>
      <c r="N60" s="1">
        <f>IFERROR(COUNTIFS(PROFILE!$H$13:$H$212,"&gt;=1",PROFILE!$I$13:$I$212,T60),0)</f>
        <v>0</v>
      </c>
      <c r="O60" s="1">
        <f>IFERROR(IF(P60&gt;=1,(IF(LEN(T60)&gt;=1,VLOOKUP(T60,PROFILE!$A$23:$B$34,2,0)*100+COUNTIF($T$8:T60,T60),0)),0),0)</f>
        <v>0</v>
      </c>
      <c r="P60" s="11"/>
      <c r="Q60" s="11"/>
      <c r="R60" s="12"/>
      <c r="S60" s="12"/>
      <c r="T60" s="11"/>
      <c r="U60" s="11"/>
      <c r="V60" s="11"/>
      <c r="W60" s="8">
        <f ca="1">IFERROR(IF(P60&gt;=1,(IF(M60&gt;=2,COUNTIF(INDIRECT(G60):INDIRECT(H60),"OLD"),0)),0),0)</f>
        <v>0</v>
      </c>
      <c r="X60" s="8">
        <f ca="1">IFERROR(IF(P60&gt;=1,(IF(M60=1,COUNTIF(INDIRECT(G60):INDIRECT(H60),"NEW"),IF(M60=3,COUNTIF(INDIRECT(G60):INDIRECT(H60),"NEW"),0))),0),0)</f>
        <v>0</v>
      </c>
      <c r="Y60" s="10">
        <f t="shared" ca="1" si="2"/>
        <v>0</v>
      </c>
      <c r="Z60" s="13"/>
    </row>
    <row r="61" spans="6:26" ht="20.100000000000001" customHeight="1" x14ac:dyDescent="0.25">
      <c r="F61" s="1">
        <f>IFERROR(IF(O61&gt;=101,MATCH(O61,VITRAN!$AG$14:$AG$1513,0)+13,0),0)</f>
        <v>0</v>
      </c>
      <c r="G61" s="1" t="str">
        <f t="shared" si="0"/>
        <v/>
      </c>
      <c r="H61" s="1" t="str">
        <f t="shared" si="1"/>
        <v/>
      </c>
      <c r="J61" s="1">
        <f>IFERROR(SUMIFS(STOCK!$U$10:$U$209,STOCK!$H$10:$H$209,T61),0)</f>
        <v>0</v>
      </c>
      <c r="K61" s="1">
        <f>IFERROR(SUMIFS(STOCK!$V$10:$V$209,STOCK!$H$10:$H$209,T61),0)</f>
        <v>0</v>
      </c>
      <c r="M61" s="1">
        <f>IFERROR(IF(LEN(T61)&gt;=1,VLOOKUP(HLOOKUP(T61,PROFILE!$K$5:$V$8,4,0),PROFILE!$F$1:$G$3,2,0),0),0)</f>
        <v>0</v>
      </c>
      <c r="N61" s="1">
        <f>IFERROR(COUNTIFS(PROFILE!$H$13:$H$212,"&gt;=1",PROFILE!$I$13:$I$212,T61),0)</f>
        <v>0</v>
      </c>
      <c r="O61" s="1">
        <f>IFERROR(IF(P61&gt;=1,(IF(LEN(T61)&gt;=1,VLOOKUP(T61,PROFILE!$A$23:$B$34,2,0)*100+COUNTIF($T$8:T61,T61),0)),0),0)</f>
        <v>0</v>
      </c>
      <c r="P61" s="11"/>
      <c r="Q61" s="11"/>
      <c r="R61" s="12"/>
      <c r="S61" s="12"/>
      <c r="T61" s="11"/>
      <c r="U61" s="11"/>
      <c r="V61" s="11"/>
      <c r="W61" s="8">
        <f ca="1">IFERROR(IF(P61&gt;=1,(IF(M61&gt;=2,COUNTIF(INDIRECT(G61):INDIRECT(H61),"OLD"),0)),0),0)</f>
        <v>0</v>
      </c>
      <c r="X61" s="8">
        <f ca="1">IFERROR(IF(P61&gt;=1,(IF(M61=1,COUNTIF(INDIRECT(G61):INDIRECT(H61),"NEW"),IF(M61=3,COUNTIF(INDIRECT(G61):INDIRECT(H61),"NEW"),0))),0),0)</f>
        <v>0</v>
      </c>
      <c r="Y61" s="10">
        <f t="shared" ca="1" si="2"/>
        <v>0</v>
      </c>
      <c r="Z61" s="13"/>
    </row>
    <row r="62" spans="6:26" ht="20.100000000000001" customHeight="1" x14ac:dyDescent="0.25">
      <c r="F62" s="1">
        <f>IFERROR(IF(O62&gt;=101,MATCH(O62,VITRAN!$AG$14:$AG$1513,0)+13,0),0)</f>
        <v>0</v>
      </c>
      <c r="G62" s="1" t="str">
        <f t="shared" si="0"/>
        <v/>
      </c>
      <c r="H62" s="1" t="str">
        <f t="shared" si="1"/>
        <v/>
      </c>
      <c r="J62" s="1">
        <f>IFERROR(SUMIFS(STOCK!$U$10:$U$209,STOCK!$H$10:$H$209,T62),0)</f>
        <v>0</v>
      </c>
      <c r="K62" s="1">
        <f>IFERROR(SUMIFS(STOCK!$V$10:$V$209,STOCK!$H$10:$H$209,T62),0)</f>
        <v>0</v>
      </c>
      <c r="M62" s="1">
        <f>IFERROR(IF(LEN(T62)&gt;=1,VLOOKUP(HLOOKUP(T62,PROFILE!$K$5:$V$8,4,0),PROFILE!$F$1:$G$3,2,0),0),0)</f>
        <v>0</v>
      </c>
      <c r="N62" s="1">
        <f>IFERROR(COUNTIFS(PROFILE!$H$13:$H$212,"&gt;=1",PROFILE!$I$13:$I$212,T62),0)</f>
        <v>0</v>
      </c>
      <c r="O62" s="1">
        <f>IFERROR(IF(P62&gt;=1,(IF(LEN(T62)&gt;=1,VLOOKUP(T62,PROFILE!$A$23:$B$34,2,0)*100+COUNTIF($T$8:T62,T62),0)),0),0)</f>
        <v>0</v>
      </c>
      <c r="P62" s="11"/>
      <c r="Q62" s="11"/>
      <c r="R62" s="12"/>
      <c r="S62" s="12"/>
      <c r="T62" s="11"/>
      <c r="U62" s="11"/>
      <c r="V62" s="11"/>
      <c r="W62" s="8">
        <f ca="1">IFERROR(IF(P62&gt;=1,(IF(M62&gt;=2,COUNTIF(INDIRECT(G62):INDIRECT(H62),"OLD"),0)),0),0)</f>
        <v>0</v>
      </c>
      <c r="X62" s="8">
        <f ca="1">IFERROR(IF(P62&gt;=1,(IF(M62=1,COUNTIF(INDIRECT(G62):INDIRECT(H62),"NEW"),IF(M62=3,COUNTIF(INDIRECT(G62):INDIRECT(H62),"NEW"),0))),0),0)</f>
        <v>0</v>
      </c>
      <c r="Y62" s="10">
        <f t="shared" ca="1" si="2"/>
        <v>0</v>
      </c>
      <c r="Z62" s="13"/>
    </row>
    <row r="63" spans="6:26" ht="20.100000000000001" customHeight="1" x14ac:dyDescent="0.25">
      <c r="F63" s="1">
        <f>IFERROR(IF(O63&gt;=101,MATCH(O63,VITRAN!$AG$14:$AG$1513,0)+13,0),0)</f>
        <v>0</v>
      </c>
      <c r="G63" s="1" t="str">
        <f t="shared" si="0"/>
        <v/>
      </c>
      <c r="H63" s="1" t="str">
        <f t="shared" si="1"/>
        <v/>
      </c>
      <c r="J63" s="1">
        <f>IFERROR(SUMIFS(STOCK!$U$10:$U$209,STOCK!$H$10:$H$209,T63),0)</f>
        <v>0</v>
      </c>
      <c r="K63" s="1">
        <f>IFERROR(SUMIFS(STOCK!$V$10:$V$209,STOCK!$H$10:$H$209,T63),0)</f>
        <v>0</v>
      </c>
      <c r="M63" s="1">
        <f>IFERROR(IF(LEN(T63)&gt;=1,VLOOKUP(HLOOKUP(T63,PROFILE!$K$5:$V$8,4,0),PROFILE!$F$1:$G$3,2,0),0),0)</f>
        <v>0</v>
      </c>
      <c r="N63" s="1">
        <f>IFERROR(COUNTIFS(PROFILE!$H$13:$H$212,"&gt;=1",PROFILE!$I$13:$I$212,T63),0)</f>
        <v>0</v>
      </c>
      <c r="O63" s="1">
        <f>IFERROR(IF(P63&gt;=1,(IF(LEN(T63)&gt;=1,VLOOKUP(T63,PROFILE!$A$23:$B$34,2,0)*100+COUNTIF($T$8:T63,T63),0)),0),0)</f>
        <v>0</v>
      </c>
      <c r="P63" s="11"/>
      <c r="Q63" s="11"/>
      <c r="R63" s="12"/>
      <c r="S63" s="12"/>
      <c r="T63" s="11"/>
      <c r="U63" s="11"/>
      <c r="V63" s="11"/>
      <c r="W63" s="8">
        <f ca="1">IFERROR(IF(P63&gt;=1,(IF(M63&gt;=2,COUNTIF(INDIRECT(G63):INDIRECT(H63),"OLD"),0)),0),0)</f>
        <v>0</v>
      </c>
      <c r="X63" s="8">
        <f ca="1">IFERROR(IF(P63&gt;=1,(IF(M63=1,COUNTIF(INDIRECT(G63):INDIRECT(H63),"NEW"),IF(M63=3,COUNTIF(INDIRECT(G63):INDIRECT(H63),"NEW"),0))),0),0)</f>
        <v>0</v>
      </c>
      <c r="Y63" s="10">
        <f t="shared" ca="1" si="2"/>
        <v>0</v>
      </c>
      <c r="Z63" s="13"/>
    </row>
    <row r="64" spans="6:26" ht="20.100000000000001" customHeight="1" x14ac:dyDescent="0.25">
      <c r="F64" s="1">
        <f>IFERROR(IF(O64&gt;=101,MATCH(O64,VITRAN!$AG$14:$AG$1513,0)+13,0),0)</f>
        <v>0</v>
      </c>
      <c r="G64" s="1" t="str">
        <f t="shared" si="0"/>
        <v/>
      </c>
      <c r="H64" s="1" t="str">
        <f t="shared" si="1"/>
        <v/>
      </c>
      <c r="J64" s="1">
        <f>IFERROR(SUMIFS(STOCK!$U$10:$U$209,STOCK!$H$10:$H$209,T64),0)</f>
        <v>0</v>
      </c>
      <c r="K64" s="1">
        <f>IFERROR(SUMIFS(STOCK!$V$10:$V$209,STOCK!$H$10:$H$209,T64),0)</f>
        <v>0</v>
      </c>
      <c r="M64" s="1">
        <f>IFERROR(IF(LEN(T64)&gt;=1,VLOOKUP(HLOOKUP(T64,PROFILE!$K$5:$V$8,4,0),PROFILE!$F$1:$G$3,2,0),0),0)</f>
        <v>0</v>
      </c>
      <c r="N64" s="1">
        <f>IFERROR(COUNTIFS(PROFILE!$H$13:$H$212,"&gt;=1",PROFILE!$I$13:$I$212,T64),0)</f>
        <v>0</v>
      </c>
      <c r="O64" s="1">
        <f>IFERROR(IF(P64&gt;=1,(IF(LEN(T64)&gt;=1,VLOOKUP(T64,PROFILE!$A$23:$B$34,2,0)*100+COUNTIF($T$8:T64,T64),0)),0),0)</f>
        <v>0</v>
      </c>
      <c r="P64" s="11"/>
      <c r="Q64" s="11"/>
      <c r="R64" s="12"/>
      <c r="S64" s="12"/>
      <c r="T64" s="11"/>
      <c r="U64" s="11"/>
      <c r="V64" s="11"/>
      <c r="W64" s="8">
        <f ca="1">IFERROR(IF(P64&gt;=1,(IF(M64&gt;=2,COUNTIF(INDIRECT(G64):INDIRECT(H64),"OLD"),0)),0),0)</f>
        <v>0</v>
      </c>
      <c r="X64" s="8">
        <f ca="1">IFERROR(IF(P64&gt;=1,(IF(M64=1,COUNTIF(INDIRECT(G64):INDIRECT(H64),"NEW"),IF(M64=3,COUNTIF(INDIRECT(G64):INDIRECT(H64),"NEW"),0))),0),0)</f>
        <v>0</v>
      </c>
      <c r="Y64" s="10">
        <f t="shared" ca="1" si="2"/>
        <v>0</v>
      </c>
      <c r="Z64" s="13"/>
    </row>
    <row r="65" spans="6:26" ht="20.100000000000001" customHeight="1" x14ac:dyDescent="0.25">
      <c r="F65" s="1">
        <f>IFERROR(IF(O65&gt;=101,MATCH(O65,VITRAN!$AG$14:$AG$1513,0)+13,0),0)</f>
        <v>0</v>
      </c>
      <c r="G65" s="1" t="str">
        <f t="shared" si="0"/>
        <v/>
      </c>
      <c r="H65" s="1" t="str">
        <f t="shared" si="1"/>
        <v/>
      </c>
      <c r="J65" s="1">
        <f>IFERROR(SUMIFS(STOCK!$U$10:$U$209,STOCK!$H$10:$H$209,T65),0)</f>
        <v>0</v>
      </c>
      <c r="K65" s="1">
        <f>IFERROR(SUMIFS(STOCK!$V$10:$V$209,STOCK!$H$10:$H$209,T65),0)</f>
        <v>0</v>
      </c>
      <c r="M65" s="1">
        <f>IFERROR(IF(LEN(T65)&gt;=1,VLOOKUP(HLOOKUP(T65,PROFILE!$K$5:$V$8,4,0),PROFILE!$F$1:$G$3,2,0),0),0)</f>
        <v>0</v>
      </c>
      <c r="N65" s="1">
        <f>IFERROR(COUNTIFS(PROFILE!$H$13:$H$212,"&gt;=1",PROFILE!$I$13:$I$212,T65),0)</f>
        <v>0</v>
      </c>
      <c r="O65" s="1">
        <f>IFERROR(IF(P65&gt;=1,(IF(LEN(T65)&gt;=1,VLOOKUP(T65,PROFILE!$A$23:$B$34,2,0)*100+COUNTIF($T$8:T65,T65),0)),0),0)</f>
        <v>0</v>
      </c>
      <c r="P65" s="11"/>
      <c r="Q65" s="11"/>
      <c r="R65" s="12"/>
      <c r="S65" s="12"/>
      <c r="T65" s="11"/>
      <c r="U65" s="11"/>
      <c r="V65" s="11"/>
      <c r="W65" s="8">
        <f ca="1">IFERROR(IF(P65&gt;=1,(IF(M65&gt;=2,COUNTIF(INDIRECT(G65):INDIRECT(H65),"OLD"),0)),0),0)</f>
        <v>0</v>
      </c>
      <c r="X65" s="8">
        <f ca="1">IFERROR(IF(P65&gt;=1,(IF(M65=1,COUNTIF(INDIRECT(G65):INDIRECT(H65),"NEW"),IF(M65=3,COUNTIF(INDIRECT(G65):INDIRECT(H65),"NEW"),0))),0),0)</f>
        <v>0</v>
      </c>
      <c r="Y65" s="10">
        <f t="shared" ca="1" si="2"/>
        <v>0</v>
      </c>
      <c r="Z65" s="13"/>
    </row>
    <row r="66" spans="6:26" ht="20.100000000000001" customHeight="1" x14ac:dyDescent="0.25">
      <c r="F66" s="1">
        <f>IFERROR(IF(O66&gt;=101,MATCH(O66,VITRAN!$AG$14:$AG$1513,0)+13,0),0)</f>
        <v>0</v>
      </c>
      <c r="G66" s="1" t="str">
        <f t="shared" si="0"/>
        <v/>
      </c>
      <c r="H66" s="1" t="str">
        <f t="shared" si="1"/>
        <v/>
      </c>
      <c r="J66" s="1">
        <f>IFERROR(SUMIFS(STOCK!$U$10:$U$209,STOCK!$H$10:$H$209,T66),0)</f>
        <v>0</v>
      </c>
      <c r="K66" s="1">
        <f>IFERROR(SUMIFS(STOCK!$V$10:$V$209,STOCK!$H$10:$H$209,T66),0)</f>
        <v>0</v>
      </c>
      <c r="M66" s="1">
        <f>IFERROR(IF(LEN(T66)&gt;=1,VLOOKUP(HLOOKUP(T66,PROFILE!$K$5:$V$8,4,0),PROFILE!$F$1:$G$3,2,0),0),0)</f>
        <v>0</v>
      </c>
      <c r="N66" s="1">
        <f>IFERROR(COUNTIFS(PROFILE!$H$13:$H$212,"&gt;=1",PROFILE!$I$13:$I$212,T66),0)</f>
        <v>0</v>
      </c>
      <c r="O66" s="1">
        <f>IFERROR(IF(P66&gt;=1,(IF(LEN(T66)&gt;=1,VLOOKUP(T66,PROFILE!$A$23:$B$34,2,0)*100+COUNTIF($T$8:T66,T66),0)),0),0)</f>
        <v>0</v>
      </c>
      <c r="P66" s="11"/>
      <c r="Q66" s="11"/>
      <c r="R66" s="12"/>
      <c r="S66" s="12"/>
      <c r="T66" s="11"/>
      <c r="U66" s="11"/>
      <c r="V66" s="11"/>
      <c r="W66" s="8">
        <f ca="1">IFERROR(IF(P66&gt;=1,(IF(M66&gt;=2,COUNTIF(INDIRECT(G66):INDIRECT(H66),"OLD"),0)),0),0)</f>
        <v>0</v>
      </c>
      <c r="X66" s="8">
        <f ca="1">IFERROR(IF(P66&gt;=1,(IF(M66=1,COUNTIF(INDIRECT(G66):INDIRECT(H66),"NEW"),IF(M66=3,COUNTIF(INDIRECT(G66):INDIRECT(H66),"NEW"),0))),0),0)</f>
        <v>0</v>
      </c>
      <c r="Y66" s="10">
        <f t="shared" ca="1" si="2"/>
        <v>0</v>
      </c>
      <c r="Z66" s="13"/>
    </row>
    <row r="67" spans="6:26" ht="20.100000000000001" customHeight="1" x14ac:dyDescent="0.25">
      <c r="F67" s="1">
        <f>IFERROR(IF(O67&gt;=101,MATCH(O67,VITRAN!$AG$14:$AG$1513,0)+13,0),0)</f>
        <v>0</v>
      </c>
      <c r="G67" s="1" t="str">
        <f t="shared" si="0"/>
        <v/>
      </c>
      <c r="H67" s="1" t="str">
        <f t="shared" si="1"/>
        <v/>
      </c>
      <c r="J67" s="1">
        <f>IFERROR(SUMIFS(STOCK!$U$10:$U$209,STOCK!$H$10:$H$209,T67),0)</f>
        <v>0</v>
      </c>
      <c r="K67" s="1">
        <f>IFERROR(SUMIFS(STOCK!$V$10:$V$209,STOCK!$H$10:$H$209,T67),0)</f>
        <v>0</v>
      </c>
      <c r="M67" s="1">
        <f>IFERROR(IF(LEN(T67)&gt;=1,VLOOKUP(HLOOKUP(T67,PROFILE!$K$5:$V$8,4,0),PROFILE!$F$1:$G$3,2,0),0),0)</f>
        <v>0</v>
      </c>
      <c r="N67" s="1">
        <f>IFERROR(COUNTIFS(PROFILE!$H$13:$H$212,"&gt;=1",PROFILE!$I$13:$I$212,T67),0)</f>
        <v>0</v>
      </c>
      <c r="O67" s="1">
        <f>IFERROR(IF(P67&gt;=1,(IF(LEN(T67)&gt;=1,VLOOKUP(T67,PROFILE!$A$23:$B$34,2,0)*100+COUNTIF($T$8:T67,T67),0)),0),0)</f>
        <v>0</v>
      </c>
      <c r="P67" s="11"/>
      <c r="Q67" s="11"/>
      <c r="R67" s="12"/>
      <c r="S67" s="12"/>
      <c r="T67" s="11"/>
      <c r="U67" s="11"/>
      <c r="V67" s="11"/>
      <c r="W67" s="8">
        <f ca="1">IFERROR(IF(P67&gt;=1,(IF(M67&gt;=2,COUNTIF(INDIRECT(G67):INDIRECT(H67),"OLD"),0)),0),0)</f>
        <v>0</v>
      </c>
      <c r="X67" s="8">
        <f ca="1">IFERROR(IF(P67&gt;=1,(IF(M67=1,COUNTIF(INDIRECT(G67):INDIRECT(H67),"NEW"),IF(M67=3,COUNTIF(INDIRECT(G67):INDIRECT(H67),"NEW"),0))),0),0)</f>
        <v>0</v>
      </c>
      <c r="Y67" s="10">
        <f t="shared" ca="1" si="2"/>
        <v>0</v>
      </c>
      <c r="Z67" s="13"/>
    </row>
    <row r="68" spans="6:26" ht="20.100000000000001" customHeight="1" x14ac:dyDescent="0.25">
      <c r="F68" s="1">
        <f>IFERROR(IF(O68&gt;=101,MATCH(O68,VITRAN!$AG$14:$AG$1513,0)+13,0),0)</f>
        <v>0</v>
      </c>
      <c r="G68" s="1" t="str">
        <f t="shared" si="0"/>
        <v/>
      </c>
      <c r="H68" s="1" t="str">
        <f t="shared" si="1"/>
        <v/>
      </c>
      <c r="J68" s="1">
        <f>IFERROR(SUMIFS(STOCK!$U$10:$U$209,STOCK!$H$10:$H$209,T68),0)</f>
        <v>0</v>
      </c>
      <c r="K68" s="1">
        <f>IFERROR(SUMIFS(STOCK!$V$10:$V$209,STOCK!$H$10:$H$209,T68),0)</f>
        <v>0</v>
      </c>
      <c r="M68" s="1">
        <f>IFERROR(IF(LEN(T68)&gt;=1,VLOOKUP(HLOOKUP(T68,PROFILE!$K$5:$V$8,4,0),PROFILE!$F$1:$G$3,2,0),0),0)</f>
        <v>0</v>
      </c>
      <c r="N68" s="1">
        <f>IFERROR(COUNTIFS(PROFILE!$H$13:$H$212,"&gt;=1",PROFILE!$I$13:$I$212,T68),0)</f>
        <v>0</v>
      </c>
      <c r="O68" s="1">
        <f>IFERROR(IF(P68&gt;=1,(IF(LEN(T68)&gt;=1,VLOOKUP(T68,PROFILE!$A$23:$B$34,2,0)*100+COUNTIF($T$8:T68,T68),0)),0),0)</f>
        <v>0</v>
      </c>
      <c r="P68" s="11"/>
      <c r="Q68" s="11"/>
      <c r="R68" s="12"/>
      <c r="S68" s="12"/>
      <c r="T68" s="11"/>
      <c r="U68" s="11"/>
      <c r="V68" s="11"/>
      <c r="W68" s="8">
        <f ca="1">IFERROR(IF(P68&gt;=1,(IF(M68&gt;=2,COUNTIF(INDIRECT(G68):INDIRECT(H68),"OLD"),0)),0),0)</f>
        <v>0</v>
      </c>
      <c r="X68" s="8">
        <f ca="1">IFERROR(IF(P68&gt;=1,(IF(M68=1,COUNTIF(INDIRECT(G68):INDIRECT(H68),"NEW"),IF(M68=3,COUNTIF(INDIRECT(G68):INDIRECT(H68),"NEW"),0))),0),0)</f>
        <v>0</v>
      </c>
      <c r="Y68" s="10">
        <f t="shared" ca="1" si="2"/>
        <v>0</v>
      </c>
      <c r="Z68" s="13"/>
    </row>
    <row r="69" spans="6:26" ht="20.100000000000001" customHeight="1" x14ac:dyDescent="0.25">
      <c r="F69" s="1">
        <f>IFERROR(IF(O69&gt;=101,MATCH(O69,VITRAN!$AG$14:$AG$1513,0)+13,0),0)</f>
        <v>0</v>
      </c>
      <c r="G69" s="1" t="str">
        <f t="shared" si="0"/>
        <v/>
      </c>
      <c r="H69" s="1" t="str">
        <f t="shared" si="1"/>
        <v/>
      </c>
      <c r="J69" s="1">
        <f>IFERROR(SUMIFS(STOCK!$U$10:$U$209,STOCK!$H$10:$H$209,T69),0)</f>
        <v>0</v>
      </c>
      <c r="K69" s="1">
        <f>IFERROR(SUMIFS(STOCK!$V$10:$V$209,STOCK!$H$10:$H$209,T69),0)</f>
        <v>0</v>
      </c>
      <c r="M69" s="1">
        <f>IFERROR(IF(LEN(T69)&gt;=1,VLOOKUP(HLOOKUP(T69,PROFILE!$K$5:$V$8,4,0),PROFILE!$F$1:$G$3,2,0),0),0)</f>
        <v>0</v>
      </c>
      <c r="N69" s="1">
        <f>IFERROR(COUNTIFS(PROFILE!$H$13:$H$212,"&gt;=1",PROFILE!$I$13:$I$212,T69),0)</f>
        <v>0</v>
      </c>
      <c r="O69" s="1">
        <f>IFERROR(IF(P69&gt;=1,(IF(LEN(T69)&gt;=1,VLOOKUP(T69,PROFILE!$A$23:$B$34,2,0)*100+COUNTIF($T$8:T69,T69),0)),0),0)</f>
        <v>0</v>
      </c>
      <c r="P69" s="11"/>
      <c r="Q69" s="11"/>
      <c r="R69" s="12"/>
      <c r="S69" s="12"/>
      <c r="T69" s="11"/>
      <c r="U69" s="11"/>
      <c r="V69" s="11"/>
      <c r="W69" s="8">
        <f ca="1">IFERROR(IF(P69&gt;=1,(IF(M69&gt;=2,COUNTIF(INDIRECT(G69):INDIRECT(H69),"OLD"),0)),0),0)</f>
        <v>0</v>
      </c>
      <c r="X69" s="8">
        <f ca="1">IFERROR(IF(P69&gt;=1,(IF(M69=1,COUNTIF(INDIRECT(G69):INDIRECT(H69),"NEW"),IF(M69=3,COUNTIF(INDIRECT(G69):INDIRECT(H69),"NEW"),0))),0),0)</f>
        <v>0</v>
      </c>
      <c r="Y69" s="10">
        <f t="shared" ca="1" si="2"/>
        <v>0</v>
      </c>
      <c r="Z69" s="13"/>
    </row>
    <row r="70" spans="6:26" ht="20.100000000000001" customHeight="1" x14ac:dyDescent="0.25">
      <c r="F70" s="1">
        <f>IFERROR(IF(O70&gt;=101,MATCH(O70,VITRAN!$AG$14:$AG$1513,0)+13,0),0)</f>
        <v>0</v>
      </c>
      <c r="G70" s="1" t="str">
        <f t="shared" si="0"/>
        <v/>
      </c>
      <c r="H70" s="1" t="str">
        <f t="shared" si="1"/>
        <v/>
      </c>
      <c r="J70" s="1">
        <f>IFERROR(SUMIFS(STOCK!$U$10:$U$209,STOCK!$H$10:$H$209,T70),0)</f>
        <v>0</v>
      </c>
      <c r="K70" s="1">
        <f>IFERROR(SUMIFS(STOCK!$V$10:$V$209,STOCK!$H$10:$H$209,T70),0)</f>
        <v>0</v>
      </c>
      <c r="M70" s="1">
        <f>IFERROR(IF(LEN(T70)&gt;=1,VLOOKUP(HLOOKUP(T70,PROFILE!$K$5:$V$8,4,0),PROFILE!$F$1:$G$3,2,0),0),0)</f>
        <v>0</v>
      </c>
      <c r="N70" s="1">
        <f>IFERROR(COUNTIFS(PROFILE!$H$13:$H$212,"&gt;=1",PROFILE!$I$13:$I$212,T70),0)</f>
        <v>0</v>
      </c>
      <c r="O70" s="1">
        <f>IFERROR(IF(P70&gt;=1,(IF(LEN(T70)&gt;=1,VLOOKUP(T70,PROFILE!$A$23:$B$34,2,0)*100+COUNTIF($T$8:T70,T70),0)),0),0)</f>
        <v>0</v>
      </c>
      <c r="P70" s="11"/>
      <c r="Q70" s="11"/>
      <c r="R70" s="12"/>
      <c r="S70" s="12"/>
      <c r="T70" s="11"/>
      <c r="U70" s="11"/>
      <c r="V70" s="11"/>
      <c r="W70" s="8">
        <f ca="1">IFERROR(IF(P70&gt;=1,(IF(M70&gt;=2,COUNTIF(INDIRECT(G70):INDIRECT(H70),"OLD"),0)),0),0)</f>
        <v>0</v>
      </c>
      <c r="X70" s="8">
        <f ca="1">IFERROR(IF(P70&gt;=1,(IF(M70=1,COUNTIF(INDIRECT(G70):INDIRECT(H70),"NEW"),IF(M70=3,COUNTIF(INDIRECT(G70):INDIRECT(H70),"NEW"),0))),0),0)</f>
        <v>0</v>
      </c>
      <c r="Y70" s="10">
        <f t="shared" ca="1" si="2"/>
        <v>0</v>
      </c>
      <c r="Z70" s="13"/>
    </row>
    <row r="71" spans="6:26" ht="20.100000000000001" customHeight="1" x14ac:dyDescent="0.25">
      <c r="F71" s="1">
        <f>IFERROR(IF(O71&gt;=101,MATCH(O71,VITRAN!$AG$14:$AG$1513,0)+13,0),0)</f>
        <v>0</v>
      </c>
      <c r="G71" s="1" t="str">
        <f t="shared" si="0"/>
        <v/>
      </c>
      <c r="H71" s="1" t="str">
        <f t="shared" si="1"/>
        <v/>
      </c>
      <c r="J71" s="1">
        <f>IFERROR(SUMIFS(STOCK!$U$10:$U$209,STOCK!$H$10:$H$209,T71),0)</f>
        <v>0</v>
      </c>
      <c r="K71" s="1">
        <f>IFERROR(SUMIFS(STOCK!$V$10:$V$209,STOCK!$H$10:$H$209,T71),0)</f>
        <v>0</v>
      </c>
      <c r="M71" s="1">
        <f>IFERROR(IF(LEN(T71)&gt;=1,VLOOKUP(HLOOKUP(T71,PROFILE!$K$5:$V$8,4,0),PROFILE!$F$1:$G$3,2,0),0),0)</f>
        <v>0</v>
      </c>
      <c r="N71" s="1">
        <f>IFERROR(COUNTIFS(PROFILE!$H$13:$H$212,"&gt;=1",PROFILE!$I$13:$I$212,T71),0)</f>
        <v>0</v>
      </c>
      <c r="O71" s="1">
        <f>IFERROR(IF(P71&gt;=1,(IF(LEN(T71)&gt;=1,VLOOKUP(T71,PROFILE!$A$23:$B$34,2,0)*100+COUNTIF($T$8:T71,T71),0)),0),0)</f>
        <v>0</v>
      </c>
      <c r="P71" s="11"/>
      <c r="Q71" s="11"/>
      <c r="R71" s="12"/>
      <c r="S71" s="12"/>
      <c r="T71" s="11"/>
      <c r="U71" s="11"/>
      <c r="V71" s="11"/>
      <c r="W71" s="8">
        <f ca="1">IFERROR(IF(P71&gt;=1,(IF(M71&gt;=2,COUNTIF(INDIRECT(G71):INDIRECT(H71),"OLD"),0)),0),0)</f>
        <v>0</v>
      </c>
      <c r="X71" s="8">
        <f ca="1">IFERROR(IF(P71&gt;=1,(IF(M71=1,COUNTIF(INDIRECT(G71):INDIRECT(H71),"NEW"),IF(M71=3,COUNTIF(INDIRECT(G71):INDIRECT(H71),"NEW"),0))),0),0)</f>
        <v>0</v>
      </c>
      <c r="Y71" s="10">
        <f t="shared" ca="1" si="2"/>
        <v>0</v>
      </c>
      <c r="Z71" s="13"/>
    </row>
    <row r="72" spans="6:26" ht="20.100000000000001" customHeight="1" x14ac:dyDescent="0.25">
      <c r="F72" s="1">
        <f>IFERROR(IF(O72&gt;=101,MATCH(O72,VITRAN!$AG$14:$AG$1513,0)+13,0),0)</f>
        <v>0</v>
      </c>
      <c r="G72" s="1" t="str">
        <f t="shared" si="0"/>
        <v/>
      </c>
      <c r="H72" s="1" t="str">
        <f t="shared" si="1"/>
        <v/>
      </c>
      <c r="J72" s="1">
        <f>IFERROR(SUMIFS(STOCK!$U$10:$U$209,STOCK!$H$10:$H$209,T72),0)</f>
        <v>0</v>
      </c>
      <c r="K72" s="1">
        <f>IFERROR(SUMIFS(STOCK!$V$10:$V$209,STOCK!$H$10:$H$209,T72),0)</f>
        <v>0</v>
      </c>
      <c r="M72" s="1">
        <f>IFERROR(IF(LEN(T72)&gt;=1,VLOOKUP(HLOOKUP(T72,PROFILE!$K$5:$V$8,4,0),PROFILE!$F$1:$G$3,2,0),0),0)</f>
        <v>0</v>
      </c>
      <c r="N72" s="1">
        <f>IFERROR(COUNTIFS(PROFILE!$H$13:$H$212,"&gt;=1",PROFILE!$I$13:$I$212,T72),0)</f>
        <v>0</v>
      </c>
      <c r="O72" s="1">
        <f>IFERROR(IF(P72&gt;=1,(IF(LEN(T72)&gt;=1,VLOOKUP(T72,PROFILE!$A$23:$B$34,2,0)*100+COUNTIF($T$8:T72,T72),0)),0),0)</f>
        <v>0</v>
      </c>
      <c r="P72" s="11"/>
      <c r="Q72" s="11"/>
      <c r="R72" s="12"/>
      <c r="S72" s="12"/>
      <c r="T72" s="11"/>
      <c r="U72" s="11"/>
      <c r="V72" s="11"/>
      <c r="W72" s="8">
        <f ca="1">IFERROR(IF(P72&gt;=1,(IF(M72&gt;=2,COUNTIF(INDIRECT(G72):INDIRECT(H72),"OLD"),0)),0),0)</f>
        <v>0</v>
      </c>
      <c r="X72" s="8">
        <f ca="1">IFERROR(IF(P72&gt;=1,(IF(M72=1,COUNTIF(INDIRECT(G72):INDIRECT(H72),"NEW"),IF(M72=3,COUNTIF(INDIRECT(G72):INDIRECT(H72),"NEW"),0))),0),0)</f>
        <v>0</v>
      </c>
      <c r="Y72" s="10">
        <f t="shared" ca="1" si="2"/>
        <v>0</v>
      </c>
      <c r="Z72" s="13"/>
    </row>
    <row r="73" spans="6:26" ht="20.100000000000001" customHeight="1" x14ac:dyDescent="0.25">
      <c r="F73" s="1">
        <f>IFERROR(IF(O73&gt;=101,MATCH(O73,VITRAN!$AG$14:$AG$1513,0)+13,0),0)</f>
        <v>0</v>
      </c>
      <c r="G73" s="1" t="str">
        <f t="shared" ref="G73:G136" si="3">IFERROR(IF(F73&gt;=1,ADDRESS(F73,38,1,1,"VITRAN"),""),"")</f>
        <v/>
      </c>
      <c r="H73" s="1" t="str">
        <f t="shared" ref="H73:H136" si="4">IFERROR(IF(F73&gt;=1,ADDRESS(F73,50,1,1,"VITRAN"),""),"")</f>
        <v/>
      </c>
      <c r="J73" s="1">
        <f>IFERROR(SUMIFS(STOCK!$U$10:$U$209,STOCK!$H$10:$H$209,T73),0)</f>
        <v>0</v>
      </c>
      <c r="K73" s="1">
        <f>IFERROR(SUMIFS(STOCK!$V$10:$V$209,STOCK!$H$10:$H$209,T73),0)</f>
        <v>0</v>
      </c>
      <c r="M73" s="1">
        <f>IFERROR(IF(LEN(T73)&gt;=1,VLOOKUP(HLOOKUP(T73,PROFILE!$K$5:$V$8,4,0),PROFILE!$F$1:$G$3,2,0),0),0)</f>
        <v>0</v>
      </c>
      <c r="N73" s="1">
        <f>IFERROR(COUNTIFS(PROFILE!$H$13:$H$212,"&gt;=1",PROFILE!$I$13:$I$212,T73),0)</f>
        <v>0</v>
      </c>
      <c r="O73" s="1">
        <f>IFERROR(IF(P73&gt;=1,(IF(LEN(T73)&gt;=1,VLOOKUP(T73,PROFILE!$A$23:$B$34,2,0)*100+COUNTIF($T$8:T73,T73),0)),0),0)</f>
        <v>0</v>
      </c>
      <c r="P73" s="11"/>
      <c r="Q73" s="11"/>
      <c r="R73" s="12"/>
      <c r="S73" s="12"/>
      <c r="T73" s="11"/>
      <c r="U73" s="11"/>
      <c r="V73" s="11"/>
      <c r="W73" s="8">
        <f ca="1">IFERROR(IF(P73&gt;=1,(IF(M73&gt;=2,COUNTIF(INDIRECT(G73):INDIRECT(H73),"OLD"),0)),0),0)</f>
        <v>0</v>
      </c>
      <c r="X73" s="8">
        <f ca="1">IFERROR(IF(P73&gt;=1,(IF(M73=1,COUNTIF(INDIRECT(G73):INDIRECT(H73),"NEW"),IF(M73=3,COUNTIF(INDIRECT(G73):INDIRECT(H73),"NEW"),0))),0),0)</f>
        <v>0</v>
      </c>
      <c r="Y73" s="10">
        <f t="shared" ref="Y73:Y136" ca="1" si="5">W73+X73</f>
        <v>0</v>
      </c>
      <c r="Z73" s="13"/>
    </row>
    <row r="74" spans="6:26" ht="20.100000000000001" customHeight="1" x14ac:dyDescent="0.25">
      <c r="F74" s="1">
        <f>IFERROR(IF(O74&gt;=101,MATCH(O74,VITRAN!$AG$14:$AG$1513,0)+13,0),0)</f>
        <v>0</v>
      </c>
      <c r="G74" s="1" t="str">
        <f t="shared" si="3"/>
        <v/>
      </c>
      <c r="H74" s="1" t="str">
        <f t="shared" si="4"/>
        <v/>
      </c>
      <c r="J74" s="1">
        <f>IFERROR(SUMIFS(STOCK!$U$10:$U$209,STOCK!$H$10:$H$209,T74),0)</f>
        <v>0</v>
      </c>
      <c r="K74" s="1">
        <f>IFERROR(SUMIFS(STOCK!$V$10:$V$209,STOCK!$H$10:$H$209,T74),0)</f>
        <v>0</v>
      </c>
      <c r="M74" s="1">
        <f>IFERROR(IF(LEN(T74)&gt;=1,VLOOKUP(HLOOKUP(T74,PROFILE!$K$5:$V$8,4,0),PROFILE!$F$1:$G$3,2,0),0),0)</f>
        <v>0</v>
      </c>
      <c r="N74" s="1">
        <f>IFERROR(COUNTIFS(PROFILE!$H$13:$H$212,"&gt;=1",PROFILE!$I$13:$I$212,T74),0)</f>
        <v>0</v>
      </c>
      <c r="O74" s="1">
        <f>IFERROR(IF(P74&gt;=1,(IF(LEN(T74)&gt;=1,VLOOKUP(T74,PROFILE!$A$23:$B$34,2,0)*100+COUNTIF($T$8:T74,T74),0)),0),0)</f>
        <v>0</v>
      </c>
      <c r="P74" s="11"/>
      <c r="Q74" s="11"/>
      <c r="R74" s="12"/>
      <c r="S74" s="12"/>
      <c r="T74" s="11"/>
      <c r="U74" s="11"/>
      <c r="V74" s="11"/>
      <c r="W74" s="8">
        <f ca="1">IFERROR(IF(P74&gt;=1,(IF(M74&gt;=2,COUNTIF(INDIRECT(G74):INDIRECT(H74),"OLD"),0)),0),0)</f>
        <v>0</v>
      </c>
      <c r="X74" s="8">
        <f ca="1">IFERROR(IF(P74&gt;=1,(IF(M74=1,COUNTIF(INDIRECT(G74):INDIRECT(H74),"NEW"),IF(M74=3,COUNTIF(INDIRECT(G74):INDIRECT(H74),"NEW"),0))),0),0)</f>
        <v>0</v>
      </c>
      <c r="Y74" s="10">
        <f t="shared" ca="1" si="5"/>
        <v>0</v>
      </c>
      <c r="Z74" s="13"/>
    </row>
    <row r="75" spans="6:26" ht="20.100000000000001" customHeight="1" x14ac:dyDescent="0.25">
      <c r="F75" s="1">
        <f>IFERROR(IF(O75&gt;=101,MATCH(O75,VITRAN!$AG$14:$AG$1513,0)+13,0),0)</f>
        <v>0</v>
      </c>
      <c r="G75" s="1" t="str">
        <f t="shared" si="3"/>
        <v/>
      </c>
      <c r="H75" s="1" t="str">
        <f t="shared" si="4"/>
        <v/>
      </c>
      <c r="J75" s="1">
        <f>IFERROR(SUMIFS(STOCK!$U$10:$U$209,STOCK!$H$10:$H$209,T75),0)</f>
        <v>0</v>
      </c>
      <c r="K75" s="1">
        <f>IFERROR(SUMIFS(STOCK!$V$10:$V$209,STOCK!$H$10:$H$209,T75),0)</f>
        <v>0</v>
      </c>
      <c r="M75" s="1">
        <f>IFERROR(IF(LEN(T75)&gt;=1,VLOOKUP(HLOOKUP(T75,PROFILE!$K$5:$V$8,4,0),PROFILE!$F$1:$G$3,2,0),0),0)</f>
        <v>0</v>
      </c>
      <c r="N75" s="1">
        <f>IFERROR(COUNTIFS(PROFILE!$H$13:$H$212,"&gt;=1",PROFILE!$I$13:$I$212,T75),0)</f>
        <v>0</v>
      </c>
      <c r="O75" s="1">
        <f>IFERROR(IF(P75&gt;=1,(IF(LEN(T75)&gt;=1,VLOOKUP(T75,PROFILE!$A$23:$B$34,2,0)*100+COUNTIF($T$8:T75,T75),0)),0),0)</f>
        <v>0</v>
      </c>
      <c r="P75" s="11"/>
      <c r="Q75" s="11"/>
      <c r="R75" s="12"/>
      <c r="S75" s="12"/>
      <c r="T75" s="11"/>
      <c r="U75" s="11"/>
      <c r="V75" s="11"/>
      <c r="W75" s="8">
        <f ca="1">IFERROR(IF(P75&gt;=1,(IF(M75&gt;=2,COUNTIF(INDIRECT(G75):INDIRECT(H75),"OLD"),0)),0),0)</f>
        <v>0</v>
      </c>
      <c r="X75" s="8">
        <f ca="1">IFERROR(IF(P75&gt;=1,(IF(M75=1,COUNTIF(INDIRECT(G75):INDIRECT(H75),"NEW"),IF(M75=3,COUNTIF(INDIRECT(G75):INDIRECT(H75),"NEW"),0))),0),0)</f>
        <v>0</v>
      </c>
      <c r="Y75" s="10">
        <f t="shared" ca="1" si="5"/>
        <v>0</v>
      </c>
      <c r="Z75" s="13"/>
    </row>
    <row r="76" spans="6:26" ht="20.100000000000001" customHeight="1" x14ac:dyDescent="0.25">
      <c r="F76" s="1">
        <f>IFERROR(IF(O76&gt;=101,MATCH(O76,VITRAN!$AG$14:$AG$1513,0)+13,0),0)</f>
        <v>0</v>
      </c>
      <c r="G76" s="1" t="str">
        <f t="shared" si="3"/>
        <v/>
      </c>
      <c r="H76" s="1" t="str">
        <f t="shared" si="4"/>
        <v/>
      </c>
      <c r="J76" s="1">
        <f>IFERROR(SUMIFS(STOCK!$U$10:$U$209,STOCK!$H$10:$H$209,T76),0)</f>
        <v>0</v>
      </c>
      <c r="K76" s="1">
        <f>IFERROR(SUMIFS(STOCK!$V$10:$V$209,STOCK!$H$10:$H$209,T76),0)</f>
        <v>0</v>
      </c>
      <c r="M76" s="1">
        <f>IFERROR(IF(LEN(T76)&gt;=1,VLOOKUP(HLOOKUP(T76,PROFILE!$K$5:$V$8,4,0),PROFILE!$F$1:$G$3,2,0),0),0)</f>
        <v>0</v>
      </c>
      <c r="N76" s="1">
        <f>IFERROR(COUNTIFS(PROFILE!$H$13:$H$212,"&gt;=1",PROFILE!$I$13:$I$212,T76),0)</f>
        <v>0</v>
      </c>
      <c r="O76" s="1">
        <f>IFERROR(IF(P76&gt;=1,(IF(LEN(T76)&gt;=1,VLOOKUP(T76,PROFILE!$A$23:$B$34,2,0)*100+COUNTIF($T$8:T76,T76),0)),0),0)</f>
        <v>0</v>
      </c>
      <c r="P76" s="11"/>
      <c r="Q76" s="11"/>
      <c r="R76" s="12"/>
      <c r="S76" s="12"/>
      <c r="T76" s="11"/>
      <c r="U76" s="11"/>
      <c r="V76" s="11"/>
      <c r="W76" s="8">
        <f ca="1">IFERROR(IF(P76&gt;=1,(IF(M76&gt;=2,COUNTIF(INDIRECT(G76):INDIRECT(H76),"OLD"),0)),0),0)</f>
        <v>0</v>
      </c>
      <c r="X76" s="8">
        <f ca="1">IFERROR(IF(P76&gt;=1,(IF(M76=1,COUNTIF(INDIRECT(G76):INDIRECT(H76),"NEW"),IF(M76=3,COUNTIF(INDIRECT(G76):INDIRECT(H76),"NEW"),0))),0),0)</f>
        <v>0</v>
      </c>
      <c r="Y76" s="10">
        <f t="shared" ca="1" si="5"/>
        <v>0</v>
      </c>
      <c r="Z76" s="13"/>
    </row>
    <row r="77" spans="6:26" ht="20.100000000000001" customHeight="1" x14ac:dyDescent="0.25">
      <c r="F77" s="1">
        <f>IFERROR(IF(O77&gt;=101,MATCH(O77,VITRAN!$AG$14:$AG$1513,0)+13,0),0)</f>
        <v>0</v>
      </c>
      <c r="G77" s="1" t="str">
        <f t="shared" si="3"/>
        <v/>
      </c>
      <c r="H77" s="1" t="str">
        <f t="shared" si="4"/>
        <v/>
      </c>
      <c r="J77" s="1">
        <f>IFERROR(SUMIFS(STOCK!$U$10:$U$209,STOCK!$H$10:$H$209,T77),0)</f>
        <v>0</v>
      </c>
      <c r="K77" s="1">
        <f>IFERROR(SUMIFS(STOCK!$V$10:$V$209,STOCK!$H$10:$H$209,T77),0)</f>
        <v>0</v>
      </c>
      <c r="M77" s="1">
        <f>IFERROR(IF(LEN(T77)&gt;=1,VLOOKUP(HLOOKUP(T77,PROFILE!$K$5:$V$8,4,0),PROFILE!$F$1:$G$3,2,0),0),0)</f>
        <v>0</v>
      </c>
      <c r="N77" s="1">
        <f>IFERROR(COUNTIFS(PROFILE!$H$13:$H$212,"&gt;=1",PROFILE!$I$13:$I$212,T77),0)</f>
        <v>0</v>
      </c>
      <c r="O77" s="1">
        <f>IFERROR(IF(P77&gt;=1,(IF(LEN(T77)&gt;=1,VLOOKUP(T77,PROFILE!$A$23:$B$34,2,0)*100+COUNTIF($T$8:T77,T77),0)),0),0)</f>
        <v>0</v>
      </c>
      <c r="P77" s="11"/>
      <c r="Q77" s="11"/>
      <c r="R77" s="12"/>
      <c r="S77" s="12"/>
      <c r="T77" s="11"/>
      <c r="U77" s="11"/>
      <c r="V77" s="11"/>
      <c r="W77" s="8">
        <f ca="1">IFERROR(IF(P77&gt;=1,(IF(M77&gt;=2,COUNTIF(INDIRECT(G77):INDIRECT(H77),"OLD"),0)),0),0)</f>
        <v>0</v>
      </c>
      <c r="X77" s="8">
        <f ca="1">IFERROR(IF(P77&gt;=1,(IF(M77=1,COUNTIF(INDIRECT(G77):INDIRECT(H77),"NEW"),IF(M77=3,COUNTIF(INDIRECT(G77):INDIRECT(H77),"NEW"),0))),0),0)</f>
        <v>0</v>
      </c>
      <c r="Y77" s="10">
        <f t="shared" ca="1" si="5"/>
        <v>0</v>
      </c>
      <c r="Z77" s="13"/>
    </row>
    <row r="78" spans="6:26" ht="20.100000000000001" customHeight="1" x14ac:dyDescent="0.25">
      <c r="F78" s="1">
        <f>IFERROR(IF(O78&gt;=101,MATCH(O78,VITRAN!$AG$14:$AG$1513,0)+13,0),0)</f>
        <v>0</v>
      </c>
      <c r="G78" s="1" t="str">
        <f t="shared" si="3"/>
        <v/>
      </c>
      <c r="H78" s="1" t="str">
        <f t="shared" si="4"/>
        <v/>
      </c>
      <c r="J78" s="1">
        <f>IFERROR(SUMIFS(STOCK!$U$10:$U$209,STOCK!$H$10:$H$209,T78),0)</f>
        <v>0</v>
      </c>
      <c r="K78" s="1">
        <f>IFERROR(SUMIFS(STOCK!$V$10:$V$209,STOCK!$H$10:$H$209,T78),0)</f>
        <v>0</v>
      </c>
      <c r="M78" s="1">
        <f>IFERROR(IF(LEN(T78)&gt;=1,VLOOKUP(HLOOKUP(T78,PROFILE!$K$5:$V$8,4,0),PROFILE!$F$1:$G$3,2,0),0),0)</f>
        <v>0</v>
      </c>
      <c r="N78" s="1">
        <f>IFERROR(COUNTIFS(PROFILE!$H$13:$H$212,"&gt;=1",PROFILE!$I$13:$I$212,T78),0)</f>
        <v>0</v>
      </c>
      <c r="O78" s="1">
        <f>IFERROR(IF(P78&gt;=1,(IF(LEN(T78)&gt;=1,VLOOKUP(T78,PROFILE!$A$23:$B$34,2,0)*100+COUNTIF($T$8:T78,T78),0)),0),0)</f>
        <v>0</v>
      </c>
      <c r="P78" s="11"/>
      <c r="Q78" s="11"/>
      <c r="R78" s="12"/>
      <c r="S78" s="12"/>
      <c r="T78" s="11"/>
      <c r="U78" s="11"/>
      <c r="V78" s="11"/>
      <c r="W78" s="8">
        <f ca="1">IFERROR(IF(P78&gt;=1,(IF(M78&gt;=2,COUNTIF(INDIRECT(G78):INDIRECT(H78),"OLD"),0)),0),0)</f>
        <v>0</v>
      </c>
      <c r="X78" s="8">
        <f ca="1">IFERROR(IF(P78&gt;=1,(IF(M78=1,COUNTIF(INDIRECT(G78):INDIRECT(H78),"NEW"),IF(M78=3,COUNTIF(INDIRECT(G78):INDIRECT(H78),"NEW"),0))),0),0)</f>
        <v>0</v>
      </c>
      <c r="Y78" s="10">
        <f t="shared" ca="1" si="5"/>
        <v>0</v>
      </c>
      <c r="Z78" s="13"/>
    </row>
    <row r="79" spans="6:26" ht="20.100000000000001" customHeight="1" x14ac:dyDescent="0.25">
      <c r="F79" s="1">
        <f>IFERROR(IF(O79&gt;=101,MATCH(O79,VITRAN!$AG$14:$AG$1513,0)+13,0),0)</f>
        <v>0</v>
      </c>
      <c r="G79" s="1" t="str">
        <f t="shared" si="3"/>
        <v/>
      </c>
      <c r="H79" s="1" t="str">
        <f t="shared" si="4"/>
        <v/>
      </c>
      <c r="J79" s="1">
        <f>IFERROR(SUMIFS(STOCK!$U$10:$U$209,STOCK!$H$10:$H$209,T79),0)</f>
        <v>0</v>
      </c>
      <c r="K79" s="1">
        <f>IFERROR(SUMIFS(STOCK!$V$10:$V$209,STOCK!$H$10:$H$209,T79),0)</f>
        <v>0</v>
      </c>
      <c r="M79" s="1">
        <f>IFERROR(IF(LEN(T79)&gt;=1,VLOOKUP(HLOOKUP(T79,PROFILE!$K$5:$V$8,4,0),PROFILE!$F$1:$G$3,2,0),0),0)</f>
        <v>0</v>
      </c>
      <c r="N79" s="1">
        <f>IFERROR(COUNTIFS(PROFILE!$H$13:$H$212,"&gt;=1",PROFILE!$I$13:$I$212,T79),0)</f>
        <v>0</v>
      </c>
      <c r="O79" s="1">
        <f>IFERROR(IF(P79&gt;=1,(IF(LEN(T79)&gt;=1,VLOOKUP(T79,PROFILE!$A$23:$B$34,2,0)*100+COUNTIF($T$8:T79,T79),0)),0),0)</f>
        <v>0</v>
      </c>
      <c r="P79" s="11"/>
      <c r="Q79" s="11"/>
      <c r="R79" s="12"/>
      <c r="S79" s="12"/>
      <c r="T79" s="11"/>
      <c r="U79" s="11"/>
      <c r="V79" s="11"/>
      <c r="W79" s="8">
        <f ca="1">IFERROR(IF(P79&gt;=1,(IF(M79&gt;=2,COUNTIF(INDIRECT(G79):INDIRECT(H79),"OLD"),0)),0),0)</f>
        <v>0</v>
      </c>
      <c r="X79" s="8">
        <f ca="1">IFERROR(IF(P79&gt;=1,(IF(M79=1,COUNTIF(INDIRECT(G79):INDIRECT(H79),"NEW"),IF(M79=3,COUNTIF(INDIRECT(G79):INDIRECT(H79),"NEW"),0))),0),0)</f>
        <v>0</v>
      </c>
      <c r="Y79" s="10">
        <f t="shared" ca="1" si="5"/>
        <v>0</v>
      </c>
      <c r="Z79" s="13"/>
    </row>
    <row r="80" spans="6:26" ht="20.100000000000001" customHeight="1" x14ac:dyDescent="0.25">
      <c r="F80" s="1">
        <f>IFERROR(IF(O80&gt;=101,MATCH(O80,VITRAN!$AG$14:$AG$1513,0)+13,0),0)</f>
        <v>0</v>
      </c>
      <c r="G80" s="1" t="str">
        <f t="shared" si="3"/>
        <v/>
      </c>
      <c r="H80" s="1" t="str">
        <f t="shared" si="4"/>
        <v/>
      </c>
      <c r="J80" s="1">
        <f>IFERROR(SUMIFS(STOCK!$U$10:$U$209,STOCK!$H$10:$H$209,T80),0)</f>
        <v>0</v>
      </c>
      <c r="K80" s="1">
        <f>IFERROR(SUMIFS(STOCK!$V$10:$V$209,STOCK!$H$10:$H$209,T80),0)</f>
        <v>0</v>
      </c>
      <c r="M80" s="1">
        <f>IFERROR(IF(LEN(T80)&gt;=1,VLOOKUP(HLOOKUP(T80,PROFILE!$K$5:$V$8,4,0),PROFILE!$F$1:$G$3,2,0),0),0)</f>
        <v>0</v>
      </c>
      <c r="N80" s="1">
        <f>IFERROR(COUNTIFS(PROFILE!$H$13:$H$212,"&gt;=1",PROFILE!$I$13:$I$212,T80),0)</f>
        <v>0</v>
      </c>
      <c r="O80" s="1">
        <f>IFERROR(IF(P80&gt;=1,(IF(LEN(T80)&gt;=1,VLOOKUP(T80,PROFILE!$A$23:$B$34,2,0)*100+COUNTIF($T$8:T80,T80),0)),0),0)</f>
        <v>0</v>
      </c>
      <c r="P80" s="11"/>
      <c r="Q80" s="11"/>
      <c r="R80" s="12"/>
      <c r="S80" s="12"/>
      <c r="T80" s="11"/>
      <c r="U80" s="11"/>
      <c r="V80" s="11"/>
      <c r="W80" s="8">
        <f ca="1">IFERROR(IF(P80&gt;=1,(IF(M80&gt;=2,COUNTIF(INDIRECT(G80):INDIRECT(H80),"OLD"),0)),0),0)</f>
        <v>0</v>
      </c>
      <c r="X80" s="8">
        <f ca="1">IFERROR(IF(P80&gt;=1,(IF(M80=1,COUNTIF(INDIRECT(G80):INDIRECT(H80),"NEW"),IF(M80=3,COUNTIF(INDIRECT(G80):INDIRECT(H80),"NEW"),0))),0),0)</f>
        <v>0</v>
      </c>
      <c r="Y80" s="10">
        <f t="shared" ca="1" si="5"/>
        <v>0</v>
      </c>
      <c r="Z80" s="13"/>
    </row>
    <row r="81" spans="6:26" ht="20.100000000000001" customHeight="1" x14ac:dyDescent="0.25">
      <c r="F81" s="1">
        <f>IFERROR(IF(O81&gt;=101,MATCH(O81,VITRAN!$AG$14:$AG$1513,0)+13,0),0)</f>
        <v>0</v>
      </c>
      <c r="G81" s="1" t="str">
        <f t="shared" si="3"/>
        <v/>
      </c>
      <c r="H81" s="1" t="str">
        <f t="shared" si="4"/>
        <v/>
      </c>
      <c r="J81" s="1">
        <f>IFERROR(SUMIFS(STOCK!$U$10:$U$209,STOCK!$H$10:$H$209,T81),0)</f>
        <v>0</v>
      </c>
      <c r="K81" s="1">
        <f>IFERROR(SUMIFS(STOCK!$V$10:$V$209,STOCK!$H$10:$H$209,T81),0)</f>
        <v>0</v>
      </c>
      <c r="M81" s="1">
        <f>IFERROR(IF(LEN(T81)&gt;=1,VLOOKUP(HLOOKUP(T81,PROFILE!$K$5:$V$8,4,0),PROFILE!$F$1:$G$3,2,0),0),0)</f>
        <v>0</v>
      </c>
      <c r="N81" s="1">
        <f>IFERROR(COUNTIFS(PROFILE!$H$13:$H$212,"&gt;=1",PROFILE!$I$13:$I$212,T81),0)</f>
        <v>0</v>
      </c>
      <c r="O81" s="1">
        <f>IFERROR(IF(P81&gt;=1,(IF(LEN(T81)&gt;=1,VLOOKUP(T81,PROFILE!$A$23:$B$34,2,0)*100+COUNTIF($T$8:T81,T81),0)),0),0)</f>
        <v>0</v>
      </c>
      <c r="P81" s="11"/>
      <c r="Q81" s="11"/>
      <c r="R81" s="12"/>
      <c r="S81" s="12"/>
      <c r="T81" s="11"/>
      <c r="U81" s="11"/>
      <c r="V81" s="11"/>
      <c r="W81" s="8">
        <f ca="1">IFERROR(IF(P81&gt;=1,(IF(M81&gt;=2,COUNTIF(INDIRECT(G81):INDIRECT(H81),"OLD"),0)),0),0)</f>
        <v>0</v>
      </c>
      <c r="X81" s="8">
        <f ca="1">IFERROR(IF(P81&gt;=1,(IF(M81=1,COUNTIF(INDIRECT(G81):INDIRECT(H81),"NEW"),IF(M81=3,COUNTIF(INDIRECT(G81):INDIRECT(H81),"NEW"),0))),0),0)</f>
        <v>0</v>
      </c>
      <c r="Y81" s="10">
        <f t="shared" ca="1" si="5"/>
        <v>0</v>
      </c>
      <c r="Z81" s="13"/>
    </row>
    <row r="82" spans="6:26" ht="20.100000000000001" customHeight="1" x14ac:dyDescent="0.25">
      <c r="F82" s="1">
        <f>IFERROR(IF(O82&gt;=101,MATCH(O82,VITRAN!$AG$14:$AG$1513,0)+13,0),0)</f>
        <v>0</v>
      </c>
      <c r="G82" s="1" t="str">
        <f t="shared" si="3"/>
        <v/>
      </c>
      <c r="H82" s="1" t="str">
        <f t="shared" si="4"/>
        <v/>
      </c>
      <c r="J82" s="1">
        <f>IFERROR(SUMIFS(STOCK!$U$10:$U$209,STOCK!$H$10:$H$209,T82),0)</f>
        <v>0</v>
      </c>
      <c r="K82" s="1">
        <f>IFERROR(SUMIFS(STOCK!$V$10:$V$209,STOCK!$H$10:$H$209,T82),0)</f>
        <v>0</v>
      </c>
      <c r="M82" s="1">
        <f>IFERROR(IF(LEN(T82)&gt;=1,VLOOKUP(HLOOKUP(T82,PROFILE!$K$5:$V$8,4,0),PROFILE!$F$1:$G$3,2,0),0),0)</f>
        <v>0</v>
      </c>
      <c r="N82" s="1">
        <f>IFERROR(COUNTIFS(PROFILE!$H$13:$H$212,"&gt;=1",PROFILE!$I$13:$I$212,T82),0)</f>
        <v>0</v>
      </c>
      <c r="O82" s="1">
        <f>IFERROR(IF(P82&gt;=1,(IF(LEN(T82)&gt;=1,VLOOKUP(T82,PROFILE!$A$23:$B$34,2,0)*100+COUNTIF($T$8:T82,T82),0)),0),0)</f>
        <v>0</v>
      </c>
      <c r="P82" s="11"/>
      <c r="Q82" s="11"/>
      <c r="R82" s="12"/>
      <c r="S82" s="12"/>
      <c r="T82" s="11"/>
      <c r="U82" s="11"/>
      <c r="V82" s="11"/>
      <c r="W82" s="8">
        <f ca="1">IFERROR(IF(P82&gt;=1,(IF(M82&gt;=2,COUNTIF(INDIRECT(G82):INDIRECT(H82),"OLD"),0)),0),0)</f>
        <v>0</v>
      </c>
      <c r="X82" s="8">
        <f ca="1">IFERROR(IF(P82&gt;=1,(IF(M82=1,COUNTIF(INDIRECT(G82):INDIRECT(H82),"NEW"),IF(M82=3,COUNTIF(INDIRECT(G82):INDIRECT(H82),"NEW"),0))),0),0)</f>
        <v>0</v>
      </c>
      <c r="Y82" s="10">
        <f t="shared" ca="1" si="5"/>
        <v>0</v>
      </c>
      <c r="Z82" s="13"/>
    </row>
    <row r="83" spans="6:26" ht="20.100000000000001" customHeight="1" x14ac:dyDescent="0.25">
      <c r="F83" s="1">
        <f>IFERROR(IF(O83&gt;=101,MATCH(O83,VITRAN!$AG$14:$AG$1513,0)+13,0),0)</f>
        <v>0</v>
      </c>
      <c r="G83" s="1" t="str">
        <f t="shared" si="3"/>
        <v/>
      </c>
      <c r="H83" s="1" t="str">
        <f t="shared" si="4"/>
        <v/>
      </c>
      <c r="J83" s="1">
        <f>IFERROR(SUMIFS(STOCK!$U$10:$U$209,STOCK!$H$10:$H$209,T83),0)</f>
        <v>0</v>
      </c>
      <c r="K83" s="1">
        <f>IFERROR(SUMIFS(STOCK!$V$10:$V$209,STOCK!$H$10:$H$209,T83),0)</f>
        <v>0</v>
      </c>
      <c r="M83" s="1">
        <f>IFERROR(IF(LEN(T83)&gt;=1,VLOOKUP(HLOOKUP(T83,PROFILE!$K$5:$V$8,4,0),PROFILE!$F$1:$G$3,2,0),0),0)</f>
        <v>0</v>
      </c>
      <c r="N83" s="1">
        <f>IFERROR(COUNTIFS(PROFILE!$H$13:$H$212,"&gt;=1",PROFILE!$I$13:$I$212,T83),0)</f>
        <v>0</v>
      </c>
      <c r="O83" s="1">
        <f>IFERROR(IF(P83&gt;=1,(IF(LEN(T83)&gt;=1,VLOOKUP(T83,PROFILE!$A$23:$B$34,2,0)*100+COUNTIF($T$8:T83,T83),0)),0),0)</f>
        <v>0</v>
      </c>
      <c r="P83" s="11"/>
      <c r="Q83" s="11"/>
      <c r="R83" s="12"/>
      <c r="S83" s="12"/>
      <c r="T83" s="11"/>
      <c r="U83" s="11"/>
      <c r="V83" s="11"/>
      <c r="W83" s="8">
        <f ca="1">IFERROR(IF(P83&gt;=1,(IF(M83&gt;=2,COUNTIF(INDIRECT(G83):INDIRECT(H83),"OLD"),0)),0),0)</f>
        <v>0</v>
      </c>
      <c r="X83" s="8">
        <f ca="1">IFERROR(IF(P83&gt;=1,(IF(M83=1,COUNTIF(INDIRECT(G83):INDIRECT(H83),"NEW"),IF(M83=3,COUNTIF(INDIRECT(G83):INDIRECT(H83),"NEW"),0))),0),0)</f>
        <v>0</v>
      </c>
      <c r="Y83" s="10">
        <f t="shared" ca="1" si="5"/>
        <v>0</v>
      </c>
      <c r="Z83" s="13"/>
    </row>
    <row r="84" spans="6:26" ht="20.100000000000001" customHeight="1" x14ac:dyDescent="0.25">
      <c r="F84" s="1">
        <f>IFERROR(IF(O84&gt;=101,MATCH(O84,VITRAN!$AG$14:$AG$1513,0)+13,0),0)</f>
        <v>0</v>
      </c>
      <c r="G84" s="1" t="str">
        <f t="shared" si="3"/>
        <v/>
      </c>
      <c r="H84" s="1" t="str">
        <f t="shared" si="4"/>
        <v/>
      </c>
      <c r="J84" s="1">
        <f>IFERROR(SUMIFS(STOCK!$U$10:$U$209,STOCK!$H$10:$H$209,T84),0)</f>
        <v>0</v>
      </c>
      <c r="K84" s="1">
        <f>IFERROR(SUMIFS(STOCK!$V$10:$V$209,STOCK!$H$10:$H$209,T84),0)</f>
        <v>0</v>
      </c>
      <c r="M84" s="1">
        <f>IFERROR(IF(LEN(T84)&gt;=1,VLOOKUP(HLOOKUP(T84,PROFILE!$K$5:$V$8,4,0),PROFILE!$F$1:$G$3,2,0),0),0)</f>
        <v>0</v>
      </c>
      <c r="N84" s="1">
        <f>IFERROR(COUNTIFS(PROFILE!$H$13:$H$212,"&gt;=1",PROFILE!$I$13:$I$212,T84),0)</f>
        <v>0</v>
      </c>
      <c r="O84" s="1">
        <f>IFERROR(IF(P84&gt;=1,(IF(LEN(T84)&gt;=1,VLOOKUP(T84,PROFILE!$A$23:$B$34,2,0)*100+COUNTIF($T$8:T84,T84),0)),0),0)</f>
        <v>0</v>
      </c>
      <c r="P84" s="11"/>
      <c r="Q84" s="11"/>
      <c r="R84" s="12"/>
      <c r="S84" s="12"/>
      <c r="T84" s="11"/>
      <c r="U84" s="11"/>
      <c r="V84" s="11"/>
      <c r="W84" s="8">
        <f ca="1">IFERROR(IF(P84&gt;=1,(IF(M84&gt;=2,COUNTIF(INDIRECT(G84):INDIRECT(H84),"OLD"),0)),0),0)</f>
        <v>0</v>
      </c>
      <c r="X84" s="8">
        <f ca="1">IFERROR(IF(P84&gt;=1,(IF(M84=1,COUNTIF(INDIRECT(G84):INDIRECT(H84),"NEW"),IF(M84=3,COUNTIF(INDIRECT(G84):INDIRECT(H84),"NEW"),0))),0),0)</f>
        <v>0</v>
      </c>
      <c r="Y84" s="10">
        <f t="shared" ca="1" si="5"/>
        <v>0</v>
      </c>
      <c r="Z84" s="13"/>
    </row>
    <row r="85" spans="6:26" ht="20.100000000000001" customHeight="1" x14ac:dyDescent="0.25">
      <c r="F85" s="1">
        <f>IFERROR(IF(O85&gt;=101,MATCH(O85,VITRAN!$AG$14:$AG$1513,0)+13,0),0)</f>
        <v>0</v>
      </c>
      <c r="G85" s="1" t="str">
        <f t="shared" si="3"/>
        <v/>
      </c>
      <c r="H85" s="1" t="str">
        <f t="shared" si="4"/>
        <v/>
      </c>
      <c r="J85" s="1">
        <f>IFERROR(SUMIFS(STOCK!$U$10:$U$209,STOCK!$H$10:$H$209,T85),0)</f>
        <v>0</v>
      </c>
      <c r="K85" s="1">
        <f>IFERROR(SUMIFS(STOCK!$V$10:$V$209,STOCK!$H$10:$H$209,T85),0)</f>
        <v>0</v>
      </c>
      <c r="M85" s="1">
        <f>IFERROR(IF(LEN(T85)&gt;=1,VLOOKUP(HLOOKUP(T85,PROFILE!$K$5:$V$8,4,0),PROFILE!$F$1:$G$3,2,0),0),0)</f>
        <v>0</v>
      </c>
      <c r="N85" s="1">
        <f>IFERROR(COUNTIFS(PROFILE!$H$13:$H$212,"&gt;=1",PROFILE!$I$13:$I$212,T85),0)</f>
        <v>0</v>
      </c>
      <c r="O85" s="1">
        <f>IFERROR(IF(P85&gt;=1,(IF(LEN(T85)&gt;=1,VLOOKUP(T85,PROFILE!$A$23:$B$34,2,0)*100+COUNTIF($T$8:T85,T85),0)),0),0)</f>
        <v>0</v>
      </c>
      <c r="P85" s="11"/>
      <c r="Q85" s="11"/>
      <c r="R85" s="12"/>
      <c r="S85" s="12"/>
      <c r="T85" s="11"/>
      <c r="U85" s="11"/>
      <c r="V85" s="11"/>
      <c r="W85" s="8">
        <f ca="1">IFERROR(IF(P85&gt;=1,(IF(M85&gt;=2,COUNTIF(INDIRECT(G85):INDIRECT(H85),"OLD"),0)),0),0)</f>
        <v>0</v>
      </c>
      <c r="X85" s="8">
        <f ca="1">IFERROR(IF(P85&gt;=1,(IF(M85=1,COUNTIF(INDIRECT(G85):INDIRECT(H85),"NEW"),IF(M85=3,COUNTIF(INDIRECT(G85):INDIRECT(H85),"NEW"),0))),0),0)</f>
        <v>0</v>
      </c>
      <c r="Y85" s="10">
        <f t="shared" ca="1" si="5"/>
        <v>0</v>
      </c>
      <c r="Z85" s="13"/>
    </row>
    <row r="86" spans="6:26" ht="20.100000000000001" customHeight="1" x14ac:dyDescent="0.25">
      <c r="F86" s="1">
        <f>IFERROR(IF(O86&gt;=101,MATCH(O86,VITRAN!$AG$14:$AG$1513,0)+13,0),0)</f>
        <v>0</v>
      </c>
      <c r="G86" s="1" t="str">
        <f t="shared" si="3"/>
        <v/>
      </c>
      <c r="H86" s="1" t="str">
        <f t="shared" si="4"/>
        <v/>
      </c>
      <c r="J86" s="1">
        <f>IFERROR(SUMIFS(STOCK!$U$10:$U$209,STOCK!$H$10:$H$209,T86),0)</f>
        <v>0</v>
      </c>
      <c r="K86" s="1">
        <f>IFERROR(SUMIFS(STOCK!$V$10:$V$209,STOCK!$H$10:$H$209,T86),0)</f>
        <v>0</v>
      </c>
      <c r="M86" s="1">
        <f>IFERROR(IF(LEN(T86)&gt;=1,VLOOKUP(HLOOKUP(T86,PROFILE!$K$5:$V$8,4,0),PROFILE!$F$1:$G$3,2,0),0),0)</f>
        <v>0</v>
      </c>
      <c r="N86" s="1">
        <f>IFERROR(COUNTIFS(PROFILE!$H$13:$H$212,"&gt;=1",PROFILE!$I$13:$I$212,T86),0)</f>
        <v>0</v>
      </c>
      <c r="O86" s="1">
        <f>IFERROR(IF(P86&gt;=1,(IF(LEN(T86)&gt;=1,VLOOKUP(T86,PROFILE!$A$23:$B$34,2,0)*100+COUNTIF($T$8:T86,T86),0)),0),0)</f>
        <v>0</v>
      </c>
      <c r="P86" s="11"/>
      <c r="Q86" s="11"/>
      <c r="R86" s="12"/>
      <c r="S86" s="12"/>
      <c r="T86" s="11"/>
      <c r="U86" s="11"/>
      <c r="V86" s="11"/>
      <c r="W86" s="8">
        <f ca="1">IFERROR(IF(P86&gt;=1,(IF(M86&gt;=2,COUNTIF(INDIRECT(G86):INDIRECT(H86),"OLD"),0)),0),0)</f>
        <v>0</v>
      </c>
      <c r="X86" s="8">
        <f ca="1">IFERROR(IF(P86&gt;=1,(IF(M86=1,COUNTIF(INDIRECT(G86):INDIRECT(H86),"NEW"),IF(M86=3,COUNTIF(INDIRECT(G86):INDIRECT(H86),"NEW"),0))),0),0)</f>
        <v>0</v>
      </c>
      <c r="Y86" s="10">
        <f t="shared" ca="1" si="5"/>
        <v>0</v>
      </c>
      <c r="Z86" s="13"/>
    </row>
    <row r="87" spans="6:26" ht="20.100000000000001" customHeight="1" x14ac:dyDescent="0.25">
      <c r="F87" s="1">
        <f>IFERROR(IF(O87&gt;=101,MATCH(O87,VITRAN!$AG$14:$AG$1513,0)+13,0),0)</f>
        <v>0</v>
      </c>
      <c r="G87" s="1" t="str">
        <f t="shared" si="3"/>
        <v/>
      </c>
      <c r="H87" s="1" t="str">
        <f t="shared" si="4"/>
        <v/>
      </c>
      <c r="J87" s="1">
        <f>IFERROR(SUMIFS(STOCK!$U$10:$U$209,STOCK!$H$10:$H$209,T87),0)</f>
        <v>0</v>
      </c>
      <c r="K87" s="1">
        <f>IFERROR(SUMIFS(STOCK!$V$10:$V$209,STOCK!$H$10:$H$209,T87),0)</f>
        <v>0</v>
      </c>
      <c r="M87" s="1">
        <f>IFERROR(IF(LEN(T87)&gt;=1,VLOOKUP(HLOOKUP(T87,PROFILE!$K$5:$V$8,4,0),PROFILE!$F$1:$G$3,2,0),0),0)</f>
        <v>0</v>
      </c>
      <c r="N87" s="1">
        <f>IFERROR(COUNTIFS(PROFILE!$H$13:$H$212,"&gt;=1",PROFILE!$I$13:$I$212,T87),0)</f>
        <v>0</v>
      </c>
      <c r="O87" s="1">
        <f>IFERROR(IF(P87&gt;=1,(IF(LEN(T87)&gt;=1,VLOOKUP(T87,PROFILE!$A$23:$B$34,2,0)*100+COUNTIF($T$8:T87,T87),0)),0),0)</f>
        <v>0</v>
      </c>
      <c r="P87" s="11"/>
      <c r="Q87" s="11"/>
      <c r="R87" s="12"/>
      <c r="S87" s="12"/>
      <c r="T87" s="11"/>
      <c r="U87" s="11"/>
      <c r="V87" s="11"/>
      <c r="W87" s="8">
        <f ca="1">IFERROR(IF(P87&gt;=1,(IF(M87&gt;=2,COUNTIF(INDIRECT(G87):INDIRECT(H87),"OLD"),0)),0),0)</f>
        <v>0</v>
      </c>
      <c r="X87" s="8">
        <f ca="1">IFERROR(IF(P87&gt;=1,(IF(M87=1,COUNTIF(INDIRECT(G87):INDIRECT(H87),"NEW"),IF(M87=3,COUNTIF(INDIRECT(G87):INDIRECT(H87),"NEW"),0))),0),0)</f>
        <v>0</v>
      </c>
      <c r="Y87" s="10">
        <f t="shared" ca="1" si="5"/>
        <v>0</v>
      </c>
      <c r="Z87" s="13"/>
    </row>
    <row r="88" spans="6:26" ht="20.100000000000001" customHeight="1" x14ac:dyDescent="0.25">
      <c r="F88" s="1">
        <f>IFERROR(IF(O88&gt;=101,MATCH(O88,VITRAN!$AG$14:$AG$1513,0)+13,0),0)</f>
        <v>0</v>
      </c>
      <c r="G88" s="1" t="str">
        <f t="shared" si="3"/>
        <v/>
      </c>
      <c r="H88" s="1" t="str">
        <f t="shared" si="4"/>
        <v/>
      </c>
      <c r="J88" s="1">
        <f>IFERROR(SUMIFS(STOCK!$U$10:$U$209,STOCK!$H$10:$H$209,T88),0)</f>
        <v>0</v>
      </c>
      <c r="K88" s="1">
        <f>IFERROR(SUMIFS(STOCK!$V$10:$V$209,STOCK!$H$10:$H$209,T88),0)</f>
        <v>0</v>
      </c>
      <c r="M88" s="1">
        <f>IFERROR(IF(LEN(T88)&gt;=1,VLOOKUP(HLOOKUP(T88,PROFILE!$K$5:$V$8,4,0),PROFILE!$F$1:$G$3,2,0),0),0)</f>
        <v>0</v>
      </c>
      <c r="N88" s="1">
        <f>IFERROR(COUNTIFS(PROFILE!$H$13:$H$212,"&gt;=1",PROFILE!$I$13:$I$212,T88),0)</f>
        <v>0</v>
      </c>
      <c r="O88" s="1">
        <f>IFERROR(IF(P88&gt;=1,(IF(LEN(T88)&gt;=1,VLOOKUP(T88,PROFILE!$A$23:$B$34,2,0)*100+COUNTIF($T$8:T88,T88),0)),0),0)</f>
        <v>0</v>
      </c>
      <c r="P88" s="11"/>
      <c r="Q88" s="11"/>
      <c r="R88" s="12"/>
      <c r="S88" s="12"/>
      <c r="T88" s="11"/>
      <c r="U88" s="11"/>
      <c r="V88" s="11"/>
      <c r="W88" s="8">
        <f ca="1">IFERROR(IF(P88&gt;=1,(IF(M88&gt;=2,COUNTIF(INDIRECT(G88):INDIRECT(H88),"OLD"),0)),0),0)</f>
        <v>0</v>
      </c>
      <c r="X88" s="8">
        <f ca="1">IFERROR(IF(P88&gt;=1,(IF(M88=1,COUNTIF(INDIRECT(G88):INDIRECT(H88),"NEW"),IF(M88=3,COUNTIF(INDIRECT(G88):INDIRECT(H88),"NEW"),0))),0),0)</f>
        <v>0</v>
      </c>
      <c r="Y88" s="10">
        <f t="shared" ca="1" si="5"/>
        <v>0</v>
      </c>
      <c r="Z88" s="13"/>
    </row>
    <row r="89" spans="6:26" ht="20.100000000000001" customHeight="1" x14ac:dyDescent="0.25">
      <c r="F89" s="1">
        <f>IFERROR(IF(O89&gt;=101,MATCH(O89,VITRAN!$AG$14:$AG$1513,0)+13,0),0)</f>
        <v>0</v>
      </c>
      <c r="G89" s="1" t="str">
        <f t="shared" si="3"/>
        <v/>
      </c>
      <c r="H89" s="1" t="str">
        <f t="shared" si="4"/>
        <v/>
      </c>
      <c r="J89" s="1">
        <f>IFERROR(SUMIFS(STOCK!$U$10:$U$209,STOCK!$H$10:$H$209,T89),0)</f>
        <v>0</v>
      </c>
      <c r="K89" s="1">
        <f>IFERROR(SUMIFS(STOCK!$V$10:$V$209,STOCK!$H$10:$H$209,T89),0)</f>
        <v>0</v>
      </c>
      <c r="M89" s="1">
        <f>IFERROR(IF(LEN(T89)&gt;=1,VLOOKUP(HLOOKUP(T89,PROFILE!$K$5:$V$8,4,0),PROFILE!$F$1:$G$3,2,0),0),0)</f>
        <v>0</v>
      </c>
      <c r="N89" s="1">
        <f>IFERROR(COUNTIFS(PROFILE!$H$13:$H$212,"&gt;=1",PROFILE!$I$13:$I$212,T89),0)</f>
        <v>0</v>
      </c>
      <c r="O89" s="1">
        <f>IFERROR(IF(P89&gt;=1,(IF(LEN(T89)&gt;=1,VLOOKUP(T89,PROFILE!$A$23:$B$34,2,0)*100+COUNTIF($T$8:T89,T89),0)),0),0)</f>
        <v>0</v>
      </c>
      <c r="P89" s="11"/>
      <c r="Q89" s="11"/>
      <c r="R89" s="12"/>
      <c r="S89" s="12"/>
      <c r="T89" s="11"/>
      <c r="U89" s="11"/>
      <c r="V89" s="11"/>
      <c r="W89" s="8">
        <f ca="1">IFERROR(IF(P89&gt;=1,(IF(M89&gt;=2,COUNTIF(INDIRECT(G89):INDIRECT(H89),"OLD"),0)),0),0)</f>
        <v>0</v>
      </c>
      <c r="X89" s="8">
        <f ca="1">IFERROR(IF(P89&gt;=1,(IF(M89=1,COUNTIF(INDIRECT(G89):INDIRECT(H89),"NEW"),IF(M89=3,COUNTIF(INDIRECT(G89):INDIRECT(H89),"NEW"),0))),0),0)</f>
        <v>0</v>
      </c>
      <c r="Y89" s="10">
        <f t="shared" ca="1" si="5"/>
        <v>0</v>
      </c>
      <c r="Z89" s="13"/>
    </row>
    <row r="90" spans="6:26" ht="20.100000000000001" customHeight="1" x14ac:dyDescent="0.25">
      <c r="F90" s="1">
        <f>IFERROR(IF(O90&gt;=101,MATCH(O90,VITRAN!$AG$14:$AG$1513,0)+13,0),0)</f>
        <v>0</v>
      </c>
      <c r="G90" s="1" t="str">
        <f t="shared" si="3"/>
        <v/>
      </c>
      <c r="H90" s="1" t="str">
        <f t="shared" si="4"/>
        <v/>
      </c>
      <c r="J90" s="1">
        <f>IFERROR(SUMIFS(STOCK!$U$10:$U$209,STOCK!$H$10:$H$209,T90),0)</f>
        <v>0</v>
      </c>
      <c r="K90" s="1">
        <f>IFERROR(SUMIFS(STOCK!$V$10:$V$209,STOCK!$H$10:$H$209,T90),0)</f>
        <v>0</v>
      </c>
      <c r="M90" s="1">
        <f>IFERROR(IF(LEN(T90)&gt;=1,VLOOKUP(HLOOKUP(T90,PROFILE!$K$5:$V$8,4,0),PROFILE!$F$1:$G$3,2,0),0),0)</f>
        <v>0</v>
      </c>
      <c r="N90" s="1">
        <f>IFERROR(COUNTIFS(PROFILE!$H$13:$H$212,"&gt;=1",PROFILE!$I$13:$I$212,T90),0)</f>
        <v>0</v>
      </c>
      <c r="O90" s="1">
        <f>IFERROR(IF(P90&gt;=1,(IF(LEN(T90)&gt;=1,VLOOKUP(T90,PROFILE!$A$23:$B$34,2,0)*100+COUNTIF($T$8:T90,T90),0)),0),0)</f>
        <v>0</v>
      </c>
      <c r="P90" s="11"/>
      <c r="Q90" s="11"/>
      <c r="R90" s="12"/>
      <c r="S90" s="12"/>
      <c r="T90" s="11"/>
      <c r="U90" s="11"/>
      <c r="V90" s="11"/>
      <c r="W90" s="8">
        <f ca="1">IFERROR(IF(P90&gt;=1,(IF(M90&gt;=2,COUNTIF(INDIRECT(G90):INDIRECT(H90),"OLD"),0)),0),0)</f>
        <v>0</v>
      </c>
      <c r="X90" s="8">
        <f ca="1">IFERROR(IF(P90&gt;=1,(IF(M90=1,COUNTIF(INDIRECT(G90):INDIRECT(H90),"NEW"),IF(M90=3,COUNTIF(INDIRECT(G90):INDIRECT(H90),"NEW"),0))),0),0)</f>
        <v>0</v>
      </c>
      <c r="Y90" s="10">
        <f t="shared" ca="1" si="5"/>
        <v>0</v>
      </c>
      <c r="Z90" s="13"/>
    </row>
    <row r="91" spans="6:26" ht="20.100000000000001" customHeight="1" x14ac:dyDescent="0.25">
      <c r="F91" s="1">
        <f>IFERROR(IF(O91&gt;=101,MATCH(O91,VITRAN!$AG$14:$AG$1513,0)+13,0),0)</f>
        <v>0</v>
      </c>
      <c r="G91" s="1" t="str">
        <f t="shared" si="3"/>
        <v/>
      </c>
      <c r="H91" s="1" t="str">
        <f t="shared" si="4"/>
        <v/>
      </c>
      <c r="J91" s="1">
        <f>IFERROR(SUMIFS(STOCK!$U$10:$U$209,STOCK!$H$10:$H$209,T91),0)</f>
        <v>0</v>
      </c>
      <c r="K91" s="1">
        <f>IFERROR(SUMIFS(STOCK!$V$10:$V$209,STOCK!$H$10:$H$209,T91),0)</f>
        <v>0</v>
      </c>
      <c r="M91" s="1">
        <f>IFERROR(IF(LEN(T91)&gt;=1,VLOOKUP(HLOOKUP(T91,PROFILE!$K$5:$V$8,4,0),PROFILE!$F$1:$G$3,2,0),0),0)</f>
        <v>0</v>
      </c>
      <c r="N91" s="1">
        <f>IFERROR(COUNTIFS(PROFILE!$H$13:$H$212,"&gt;=1",PROFILE!$I$13:$I$212,T91),0)</f>
        <v>0</v>
      </c>
      <c r="O91" s="1">
        <f>IFERROR(IF(P91&gt;=1,(IF(LEN(T91)&gt;=1,VLOOKUP(T91,PROFILE!$A$23:$B$34,2,0)*100+COUNTIF($T$8:T91,T91),0)),0),0)</f>
        <v>0</v>
      </c>
      <c r="P91" s="11"/>
      <c r="Q91" s="11"/>
      <c r="R91" s="12"/>
      <c r="S91" s="12"/>
      <c r="T91" s="11"/>
      <c r="U91" s="11"/>
      <c r="V91" s="11"/>
      <c r="W91" s="8">
        <f ca="1">IFERROR(IF(P91&gt;=1,(IF(M91&gt;=2,COUNTIF(INDIRECT(G91):INDIRECT(H91),"OLD"),0)),0),0)</f>
        <v>0</v>
      </c>
      <c r="X91" s="8">
        <f ca="1">IFERROR(IF(P91&gt;=1,(IF(M91=1,COUNTIF(INDIRECT(G91):INDIRECT(H91),"NEW"),IF(M91=3,COUNTIF(INDIRECT(G91):INDIRECT(H91),"NEW"),0))),0),0)</f>
        <v>0</v>
      </c>
      <c r="Y91" s="10">
        <f t="shared" ca="1" si="5"/>
        <v>0</v>
      </c>
      <c r="Z91" s="13"/>
    </row>
    <row r="92" spans="6:26" ht="20.100000000000001" customHeight="1" x14ac:dyDescent="0.25">
      <c r="F92" s="1">
        <f>IFERROR(IF(O92&gt;=101,MATCH(O92,VITRAN!$AG$14:$AG$1513,0)+13,0),0)</f>
        <v>0</v>
      </c>
      <c r="G92" s="1" t="str">
        <f t="shared" si="3"/>
        <v/>
      </c>
      <c r="H92" s="1" t="str">
        <f t="shared" si="4"/>
        <v/>
      </c>
      <c r="J92" s="1">
        <f>IFERROR(SUMIFS(STOCK!$U$10:$U$209,STOCK!$H$10:$H$209,T92),0)</f>
        <v>0</v>
      </c>
      <c r="K92" s="1">
        <f>IFERROR(SUMIFS(STOCK!$V$10:$V$209,STOCK!$H$10:$H$209,T92),0)</f>
        <v>0</v>
      </c>
      <c r="M92" s="1">
        <f>IFERROR(IF(LEN(T92)&gt;=1,VLOOKUP(HLOOKUP(T92,PROFILE!$K$5:$V$8,4,0),PROFILE!$F$1:$G$3,2,0),0),0)</f>
        <v>0</v>
      </c>
      <c r="N92" s="1">
        <f>IFERROR(COUNTIFS(PROFILE!$H$13:$H$212,"&gt;=1",PROFILE!$I$13:$I$212,T92),0)</f>
        <v>0</v>
      </c>
      <c r="O92" s="1">
        <f>IFERROR(IF(P92&gt;=1,(IF(LEN(T92)&gt;=1,VLOOKUP(T92,PROFILE!$A$23:$B$34,2,0)*100+COUNTIF($T$8:T92,T92),0)),0),0)</f>
        <v>0</v>
      </c>
      <c r="P92" s="11"/>
      <c r="Q92" s="11"/>
      <c r="R92" s="12"/>
      <c r="S92" s="12"/>
      <c r="T92" s="11"/>
      <c r="U92" s="11"/>
      <c r="V92" s="11"/>
      <c r="W92" s="8">
        <f ca="1">IFERROR(IF(P92&gt;=1,(IF(M92&gt;=2,COUNTIF(INDIRECT(G92):INDIRECT(H92),"OLD"),0)),0),0)</f>
        <v>0</v>
      </c>
      <c r="X92" s="8">
        <f ca="1">IFERROR(IF(P92&gt;=1,(IF(M92=1,COUNTIF(INDIRECT(G92):INDIRECT(H92),"NEW"),IF(M92=3,COUNTIF(INDIRECT(G92):INDIRECT(H92),"NEW"),0))),0),0)</f>
        <v>0</v>
      </c>
      <c r="Y92" s="10">
        <f t="shared" ca="1" si="5"/>
        <v>0</v>
      </c>
      <c r="Z92" s="13"/>
    </row>
    <row r="93" spans="6:26" ht="20.100000000000001" customHeight="1" x14ac:dyDescent="0.25">
      <c r="F93" s="1">
        <f>IFERROR(IF(O93&gt;=101,MATCH(O93,VITRAN!$AG$14:$AG$1513,0)+13,0),0)</f>
        <v>0</v>
      </c>
      <c r="G93" s="1" t="str">
        <f t="shared" si="3"/>
        <v/>
      </c>
      <c r="H93" s="1" t="str">
        <f t="shared" si="4"/>
        <v/>
      </c>
      <c r="J93" s="1">
        <f>IFERROR(SUMIFS(STOCK!$U$10:$U$209,STOCK!$H$10:$H$209,T93),0)</f>
        <v>0</v>
      </c>
      <c r="K93" s="1">
        <f>IFERROR(SUMIFS(STOCK!$V$10:$V$209,STOCK!$H$10:$H$209,T93),0)</f>
        <v>0</v>
      </c>
      <c r="M93" s="1">
        <f>IFERROR(IF(LEN(T93)&gt;=1,VLOOKUP(HLOOKUP(T93,PROFILE!$K$5:$V$8,4,0),PROFILE!$F$1:$G$3,2,0),0),0)</f>
        <v>0</v>
      </c>
      <c r="N93" s="1">
        <f>IFERROR(COUNTIFS(PROFILE!$H$13:$H$212,"&gt;=1",PROFILE!$I$13:$I$212,T93),0)</f>
        <v>0</v>
      </c>
      <c r="O93" s="1">
        <f>IFERROR(IF(P93&gt;=1,(IF(LEN(T93)&gt;=1,VLOOKUP(T93,PROFILE!$A$23:$B$34,2,0)*100+COUNTIF($T$8:T93,T93),0)),0),0)</f>
        <v>0</v>
      </c>
      <c r="P93" s="11"/>
      <c r="Q93" s="11"/>
      <c r="R93" s="12"/>
      <c r="S93" s="12"/>
      <c r="T93" s="11"/>
      <c r="U93" s="11"/>
      <c r="V93" s="11"/>
      <c r="W93" s="8">
        <f ca="1">IFERROR(IF(P93&gt;=1,(IF(M93&gt;=2,COUNTIF(INDIRECT(G93):INDIRECT(H93),"OLD"),0)),0),0)</f>
        <v>0</v>
      </c>
      <c r="X93" s="8">
        <f ca="1">IFERROR(IF(P93&gt;=1,(IF(M93=1,COUNTIF(INDIRECT(G93):INDIRECT(H93),"NEW"),IF(M93=3,COUNTIF(INDIRECT(G93):INDIRECT(H93),"NEW"),0))),0),0)</f>
        <v>0</v>
      </c>
      <c r="Y93" s="10">
        <f t="shared" ca="1" si="5"/>
        <v>0</v>
      </c>
      <c r="Z93" s="13"/>
    </row>
    <row r="94" spans="6:26" ht="20.100000000000001" customHeight="1" x14ac:dyDescent="0.25">
      <c r="F94" s="1">
        <f>IFERROR(IF(O94&gt;=101,MATCH(O94,VITRAN!$AG$14:$AG$1513,0)+13,0),0)</f>
        <v>0</v>
      </c>
      <c r="G94" s="1" t="str">
        <f t="shared" si="3"/>
        <v/>
      </c>
      <c r="H94" s="1" t="str">
        <f t="shared" si="4"/>
        <v/>
      </c>
      <c r="J94" s="1">
        <f>IFERROR(SUMIFS(STOCK!$U$10:$U$209,STOCK!$H$10:$H$209,T94),0)</f>
        <v>0</v>
      </c>
      <c r="K94" s="1">
        <f>IFERROR(SUMIFS(STOCK!$V$10:$V$209,STOCK!$H$10:$H$209,T94),0)</f>
        <v>0</v>
      </c>
      <c r="M94" s="1">
        <f>IFERROR(IF(LEN(T94)&gt;=1,VLOOKUP(HLOOKUP(T94,PROFILE!$K$5:$V$8,4,0),PROFILE!$F$1:$G$3,2,0),0),0)</f>
        <v>0</v>
      </c>
      <c r="N94" s="1">
        <f>IFERROR(COUNTIFS(PROFILE!$H$13:$H$212,"&gt;=1",PROFILE!$I$13:$I$212,T94),0)</f>
        <v>0</v>
      </c>
      <c r="O94" s="1">
        <f>IFERROR(IF(P94&gt;=1,(IF(LEN(T94)&gt;=1,VLOOKUP(T94,PROFILE!$A$23:$B$34,2,0)*100+COUNTIF($T$8:T94,T94),0)),0),0)</f>
        <v>0</v>
      </c>
      <c r="P94" s="11"/>
      <c r="Q94" s="11"/>
      <c r="R94" s="12"/>
      <c r="S94" s="12"/>
      <c r="T94" s="11"/>
      <c r="U94" s="11"/>
      <c r="V94" s="11"/>
      <c r="W94" s="8">
        <f ca="1">IFERROR(IF(P94&gt;=1,(IF(M94&gt;=2,COUNTIF(INDIRECT(G94):INDIRECT(H94),"OLD"),0)),0),0)</f>
        <v>0</v>
      </c>
      <c r="X94" s="8">
        <f ca="1">IFERROR(IF(P94&gt;=1,(IF(M94=1,COUNTIF(INDIRECT(G94):INDIRECT(H94),"NEW"),IF(M94=3,COUNTIF(INDIRECT(G94):INDIRECT(H94),"NEW"),0))),0),0)</f>
        <v>0</v>
      </c>
      <c r="Y94" s="10">
        <f t="shared" ca="1" si="5"/>
        <v>0</v>
      </c>
      <c r="Z94" s="13"/>
    </row>
    <row r="95" spans="6:26" ht="20.100000000000001" customHeight="1" x14ac:dyDescent="0.25">
      <c r="F95" s="1">
        <f>IFERROR(IF(O95&gt;=101,MATCH(O95,VITRAN!$AG$14:$AG$1513,0)+13,0),0)</f>
        <v>0</v>
      </c>
      <c r="G95" s="1" t="str">
        <f t="shared" si="3"/>
        <v/>
      </c>
      <c r="H95" s="1" t="str">
        <f t="shared" si="4"/>
        <v/>
      </c>
      <c r="J95" s="1">
        <f>IFERROR(SUMIFS(STOCK!$U$10:$U$209,STOCK!$H$10:$H$209,T95),0)</f>
        <v>0</v>
      </c>
      <c r="K95" s="1">
        <f>IFERROR(SUMIFS(STOCK!$V$10:$V$209,STOCK!$H$10:$H$209,T95),0)</f>
        <v>0</v>
      </c>
      <c r="M95" s="1">
        <f>IFERROR(IF(LEN(T95)&gt;=1,VLOOKUP(HLOOKUP(T95,PROFILE!$K$5:$V$8,4,0),PROFILE!$F$1:$G$3,2,0),0),0)</f>
        <v>0</v>
      </c>
      <c r="N95" s="1">
        <f>IFERROR(COUNTIFS(PROFILE!$H$13:$H$212,"&gt;=1",PROFILE!$I$13:$I$212,T95),0)</f>
        <v>0</v>
      </c>
      <c r="O95" s="1">
        <f>IFERROR(IF(P95&gt;=1,(IF(LEN(T95)&gt;=1,VLOOKUP(T95,PROFILE!$A$23:$B$34,2,0)*100+COUNTIF($T$8:T95,T95),0)),0),0)</f>
        <v>0</v>
      </c>
      <c r="P95" s="11"/>
      <c r="Q95" s="11"/>
      <c r="R95" s="12"/>
      <c r="S95" s="12"/>
      <c r="T95" s="11"/>
      <c r="U95" s="11"/>
      <c r="V95" s="11"/>
      <c r="W95" s="8">
        <f ca="1">IFERROR(IF(P95&gt;=1,(IF(M95&gt;=2,COUNTIF(INDIRECT(G95):INDIRECT(H95),"OLD"),0)),0),0)</f>
        <v>0</v>
      </c>
      <c r="X95" s="8">
        <f ca="1">IFERROR(IF(P95&gt;=1,(IF(M95=1,COUNTIF(INDIRECT(G95):INDIRECT(H95),"NEW"),IF(M95=3,COUNTIF(INDIRECT(G95):INDIRECT(H95),"NEW"),0))),0),0)</f>
        <v>0</v>
      </c>
      <c r="Y95" s="10">
        <f t="shared" ca="1" si="5"/>
        <v>0</v>
      </c>
      <c r="Z95" s="13"/>
    </row>
    <row r="96" spans="6:26" ht="20.100000000000001" customHeight="1" x14ac:dyDescent="0.25">
      <c r="F96" s="1">
        <f>IFERROR(IF(O96&gt;=101,MATCH(O96,VITRAN!$AG$14:$AG$1513,0)+13,0),0)</f>
        <v>0</v>
      </c>
      <c r="G96" s="1" t="str">
        <f t="shared" si="3"/>
        <v/>
      </c>
      <c r="H96" s="1" t="str">
        <f t="shared" si="4"/>
        <v/>
      </c>
      <c r="J96" s="1">
        <f>IFERROR(SUMIFS(STOCK!$U$10:$U$209,STOCK!$H$10:$H$209,T96),0)</f>
        <v>0</v>
      </c>
      <c r="K96" s="1">
        <f>IFERROR(SUMIFS(STOCK!$V$10:$V$209,STOCK!$H$10:$H$209,T96),0)</f>
        <v>0</v>
      </c>
      <c r="M96" s="1">
        <f>IFERROR(IF(LEN(T96)&gt;=1,VLOOKUP(HLOOKUP(T96,PROFILE!$K$5:$V$8,4,0),PROFILE!$F$1:$G$3,2,0),0),0)</f>
        <v>0</v>
      </c>
      <c r="N96" s="1">
        <f>IFERROR(COUNTIFS(PROFILE!$H$13:$H$212,"&gt;=1",PROFILE!$I$13:$I$212,T96),0)</f>
        <v>0</v>
      </c>
      <c r="O96" s="1">
        <f>IFERROR(IF(P96&gt;=1,(IF(LEN(T96)&gt;=1,VLOOKUP(T96,PROFILE!$A$23:$B$34,2,0)*100+COUNTIF($T$8:T96,T96),0)),0),0)</f>
        <v>0</v>
      </c>
      <c r="P96" s="11"/>
      <c r="Q96" s="11"/>
      <c r="R96" s="12"/>
      <c r="S96" s="12"/>
      <c r="T96" s="11"/>
      <c r="U96" s="11"/>
      <c r="V96" s="11"/>
      <c r="W96" s="8">
        <f ca="1">IFERROR(IF(P96&gt;=1,(IF(M96&gt;=2,COUNTIF(INDIRECT(G96):INDIRECT(H96),"OLD"),0)),0),0)</f>
        <v>0</v>
      </c>
      <c r="X96" s="8">
        <f ca="1">IFERROR(IF(P96&gt;=1,(IF(M96=1,COUNTIF(INDIRECT(G96):INDIRECT(H96),"NEW"),IF(M96=3,COUNTIF(INDIRECT(G96):INDIRECT(H96),"NEW"),0))),0),0)</f>
        <v>0</v>
      </c>
      <c r="Y96" s="10">
        <f t="shared" ca="1" si="5"/>
        <v>0</v>
      </c>
      <c r="Z96" s="13"/>
    </row>
    <row r="97" spans="6:26" ht="20.100000000000001" customHeight="1" x14ac:dyDescent="0.25">
      <c r="F97" s="1">
        <f>IFERROR(IF(O97&gt;=101,MATCH(O97,VITRAN!$AG$14:$AG$1513,0)+13,0),0)</f>
        <v>0</v>
      </c>
      <c r="G97" s="1" t="str">
        <f t="shared" si="3"/>
        <v/>
      </c>
      <c r="H97" s="1" t="str">
        <f t="shared" si="4"/>
        <v/>
      </c>
      <c r="J97" s="1">
        <f>IFERROR(SUMIFS(STOCK!$U$10:$U$209,STOCK!$H$10:$H$209,T97),0)</f>
        <v>0</v>
      </c>
      <c r="K97" s="1">
        <f>IFERROR(SUMIFS(STOCK!$V$10:$V$209,STOCK!$H$10:$H$209,T97),0)</f>
        <v>0</v>
      </c>
      <c r="M97" s="1">
        <f>IFERROR(IF(LEN(T97)&gt;=1,VLOOKUP(HLOOKUP(T97,PROFILE!$K$5:$V$8,4,0),PROFILE!$F$1:$G$3,2,0),0),0)</f>
        <v>0</v>
      </c>
      <c r="N97" s="1">
        <f>IFERROR(COUNTIFS(PROFILE!$H$13:$H$212,"&gt;=1",PROFILE!$I$13:$I$212,T97),0)</f>
        <v>0</v>
      </c>
      <c r="O97" s="1">
        <f>IFERROR(IF(P97&gt;=1,(IF(LEN(T97)&gt;=1,VLOOKUP(T97,PROFILE!$A$23:$B$34,2,0)*100+COUNTIF($T$8:T97,T97),0)),0),0)</f>
        <v>0</v>
      </c>
      <c r="P97" s="11"/>
      <c r="Q97" s="11"/>
      <c r="R97" s="12"/>
      <c r="S97" s="12"/>
      <c r="T97" s="11"/>
      <c r="U97" s="11"/>
      <c r="V97" s="11"/>
      <c r="W97" s="8">
        <f ca="1">IFERROR(IF(P97&gt;=1,(IF(M97&gt;=2,COUNTIF(INDIRECT(G97):INDIRECT(H97),"OLD"),0)),0),0)</f>
        <v>0</v>
      </c>
      <c r="X97" s="8">
        <f ca="1">IFERROR(IF(P97&gt;=1,(IF(M97=1,COUNTIF(INDIRECT(G97):INDIRECT(H97),"NEW"),IF(M97=3,COUNTIF(INDIRECT(G97):INDIRECT(H97),"NEW"),0))),0),0)</f>
        <v>0</v>
      </c>
      <c r="Y97" s="10">
        <f t="shared" ca="1" si="5"/>
        <v>0</v>
      </c>
      <c r="Z97" s="13"/>
    </row>
    <row r="98" spans="6:26" ht="20.100000000000001" customHeight="1" x14ac:dyDescent="0.25">
      <c r="F98" s="1">
        <f>IFERROR(IF(O98&gt;=101,MATCH(O98,VITRAN!$AG$14:$AG$1513,0)+13,0),0)</f>
        <v>0</v>
      </c>
      <c r="G98" s="1" t="str">
        <f t="shared" si="3"/>
        <v/>
      </c>
      <c r="H98" s="1" t="str">
        <f t="shared" si="4"/>
        <v/>
      </c>
      <c r="J98" s="1">
        <f>IFERROR(SUMIFS(STOCK!$U$10:$U$209,STOCK!$H$10:$H$209,T98),0)</f>
        <v>0</v>
      </c>
      <c r="K98" s="1">
        <f>IFERROR(SUMIFS(STOCK!$V$10:$V$209,STOCK!$H$10:$H$209,T98),0)</f>
        <v>0</v>
      </c>
      <c r="M98" s="1">
        <f>IFERROR(IF(LEN(T98)&gt;=1,VLOOKUP(HLOOKUP(T98,PROFILE!$K$5:$V$8,4,0),PROFILE!$F$1:$G$3,2,0),0),0)</f>
        <v>0</v>
      </c>
      <c r="N98" s="1">
        <f>IFERROR(COUNTIFS(PROFILE!$H$13:$H$212,"&gt;=1",PROFILE!$I$13:$I$212,T98),0)</f>
        <v>0</v>
      </c>
      <c r="O98" s="1">
        <f>IFERROR(IF(P98&gt;=1,(IF(LEN(T98)&gt;=1,VLOOKUP(T98,PROFILE!$A$23:$B$34,2,0)*100+COUNTIF($T$8:T98,T98),0)),0),0)</f>
        <v>0</v>
      </c>
      <c r="P98" s="11"/>
      <c r="Q98" s="11"/>
      <c r="R98" s="12"/>
      <c r="S98" s="12"/>
      <c r="T98" s="11"/>
      <c r="U98" s="11"/>
      <c r="V98" s="11"/>
      <c r="W98" s="8">
        <f ca="1">IFERROR(IF(P98&gt;=1,(IF(M98&gt;=2,COUNTIF(INDIRECT(G98):INDIRECT(H98),"OLD"),0)),0),0)</f>
        <v>0</v>
      </c>
      <c r="X98" s="8">
        <f ca="1">IFERROR(IF(P98&gt;=1,(IF(M98=1,COUNTIF(INDIRECT(G98):INDIRECT(H98),"NEW"),IF(M98=3,COUNTIF(INDIRECT(G98):INDIRECT(H98),"NEW"),0))),0),0)</f>
        <v>0</v>
      </c>
      <c r="Y98" s="10">
        <f t="shared" ca="1" si="5"/>
        <v>0</v>
      </c>
      <c r="Z98" s="13"/>
    </row>
    <row r="99" spans="6:26" ht="20.100000000000001" customHeight="1" x14ac:dyDescent="0.25">
      <c r="F99" s="1">
        <f>IFERROR(IF(O99&gt;=101,MATCH(O99,VITRAN!$AG$14:$AG$1513,0)+13,0),0)</f>
        <v>0</v>
      </c>
      <c r="G99" s="1" t="str">
        <f t="shared" si="3"/>
        <v/>
      </c>
      <c r="H99" s="1" t="str">
        <f t="shared" si="4"/>
        <v/>
      </c>
      <c r="J99" s="1">
        <f>IFERROR(SUMIFS(STOCK!$U$10:$U$209,STOCK!$H$10:$H$209,T99),0)</f>
        <v>0</v>
      </c>
      <c r="K99" s="1">
        <f>IFERROR(SUMIFS(STOCK!$V$10:$V$209,STOCK!$H$10:$H$209,T99),0)</f>
        <v>0</v>
      </c>
      <c r="M99" s="1">
        <f>IFERROR(IF(LEN(T99)&gt;=1,VLOOKUP(HLOOKUP(T99,PROFILE!$K$5:$V$8,4,0),PROFILE!$F$1:$G$3,2,0),0),0)</f>
        <v>0</v>
      </c>
      <c r="N99" s="1">
        <f>IFERROR(COUNTIFS(PROFILE!$H$13:$H$212,"&gt;=1",PROFILE!$I$13:$I$212,T99),0)</f>
        <v>0</v>
      </c>
      <c r="O99" s="1">
        <f>IFERROR(IF(P99&gt;=1,(IF(LEN(T99)&gt;=1,VLOOKUP(T99,PROFILE!$A$23:$B$34,2,0)*100+COUNTIF($T$8:T99,T99),0)),0),0)</f>
        <v>0</v>
      </c>
      <c r="P99" s="11"/>
      <c r="Q99" s="11"/>
      <c r="R99" s="12"/>
      <c r="S99" s="12"/>
      <c r="T99" s="11"/>
      <c r="U99" s="11"/>
      <c r="V99" s="11"/>
      <c r="W99" s="8">
        <f ca="1">IFERROR(IF(P99&gt;=1,(IF(M99&gt;=2,COUNTIF(INDIRECT(G99):INDIRECT(H99),"OLD"),0)),0),0)</f>
        <v>0</v>
      </c>
      <c r="X99" s="8">
        <f ca="1">IFERROR(IF(P99&gt;=1,(IF(M99=1,COUNTIF(INDIRECT(G99):INDIRECT(H99),"NEW"),IF(M99=3,COUNTIF(INDIRECT(G99):INDIRECT(H99),"NEW"),0))),0),0)</f>
        <v>0</v>
      </c>
      <c r="Y99" s="10">
        <f t="shared" ca="1" si="5"/>
        <v>0</v>
      </c>
      <c r="Z99" s="13"/>
    </row>
    <row r="100" spans="6:26" ht="20.100000000000001" customHeight="1" x14ac:dyDescent="0.25">
      <c r="F100" s="1">
        <f>IFERROR(IF(O100&gt;=101,MATCH(O100,VITRAN!$AG$14:$AG$1513,0)+13,0),0)</f>
        <v>0</v>
      </c>
      <c r="G100" s="1" t="str">
        <f t="shared" si="3"/>
        <v/>
      </c>
      <c r="H100" s="1" t="str">
        <f t="shared" si="4"/>
        <v/>
      </c>
      <c r="J100" s="1">
        <f>IFERROR(SUMIFS(STOCK!$U$10:$U$209,STOCK!$H$10:$H$209,T100),0)</f>
        <v>0</v>
      </c>
      <c r="K100" s="1">
        <f>IFERROR(SUMIFS(STOCK!$V$10:$V$209,STOCK!$H$10:$H$209,T100),0)</f>
        <v>0</v>
      </c>
      <c r="M100" s="1">
        <f>IFERROR(IF(LEN(T100)&gt;=1,VLOOKUP(HLOOKUP(T100,PROFILE!$K$5:$V$8,4,0),PROFILE!$F$1:$G$3,2,0),0),0)</f>
        <v>0</v>
      </c>
      <c r="N100" s="1">
        <f>IFERROR(COUNTIFS(PROFILE!$H$13:$H$212,"&gt;=1",PROFILE!$I$13:$I$212,T100),0)</f>
        <v>0</v>
      </c>
      <c r="O100" s="1">
        <f>IFERROR(IF(P100&gt;=1,(IF(LEN(T100)&gt;=1,VLOOKUP(T100,PROFILE!$A$23:$B$34,2,0)*100+COUNTIF($T$8:T100,T100),0)),0),0)</f>
        <v>0</v>
      </c>
      <c r="P100" s="11"/>
      <c r="Q100" s="11"/>
      <c r="R100" s="12"/>
      <c r="S100" s="12"/>
      <c r="T100" s="11"/>
      <c r="U100" s="11"/>
      <c r="V100" s="11"/>
      <c r="W100" s="8">
        <f ca="1">IFERROR(IF(P100&gt;=1,(IF(M100&gt;=2,COUNTIF(INDIRECT(G100):INDIRECT(H100),"OLD"),0)),0),0)</f>
        <v>0</v>
      </c>
      <c r="X100" s="8">
        <f ca="1">IFERROR(IF(P100&gt;=1,(IF(M100=1,COUNTIF(INDIRECT(G100):INDIRECT(H100),"NEW"),IF(M100=3,COUNTIF(INDIRECT(G100):INDIRECT(H100),"NEW"),0))),0),0)</f>
        <v>0</v>
      </c>
      <c r="Y100" s="10">
        <f t="shared" ca="1" si="5"/>
        <v>0</v>
      </c>
      <c r="Z100" s="13"/>
    </row>
    <row r="101" spans="6:26" ht="20.100000000000001" customHeight="1" x14ac:dyDescent="0.25">
      <c r="F101" s="1">
        <f>IFERROR(IF(O101&gt;=101,MATCH(O101,VITRAN!$AG$14:$AG$1513,0)+13,0),0)</f>
        <v>0</v>
      </c>
      <c r="G101" s="1" t="str">
        <f t="shared" si="3"/>
        <v/>
      </c>
      <c r="H101" s="1" t="str">
        <f t="shared" si="4"/>
        <v/>
      </c>
      <c r="J101" s="1">
        <f>IFERROR(SUMIFS(STOCK!$U$10:$U$209,STOCK!$H$10:$H$209,T101),0)</f>
        <v>0</v>
      </c>
      <c r="K101" s="1">
        <f>IFERROR(SUMIFS(STOCK!$V$10:$V$209,STOCK!$H$10:$H$209,T101),0)</f>
        <v>0</v>
      </c>
      <c r="M101" s="1">
        <f>IFERROR(IF(LEN(T101)&gt;=1,VLOOKUP(HLOOKUP(T101,PROFILE!$K$5:$V$8,4,0),PROFILE!$F$1:$G$3,2,0),0),0)</f>
        <v>0</v>
      </c>
      <c r="N101" s="1">
        <f>IFERROR(COUNTIFS(PROFILE!$H$13:$H$212,"&gt;=1",PROFILE!$I$13:$I$212,T101),0)</f>
        <v>0</v>
      </c>
      <c r="O101" s="1">
        <f>IFERROR(IF(P101&gt;=1,(IF(LEN(T101)&gt;=1,VLOOKUP(T101,PROFILE!$A$23:$B$34,2,0)*100+COUNTIF($T$8:T101,T101),0)),0),0)</f>
        <v>0</v>
      </c>
      <c r="P101" s="11"/>
      <c r="Q101" s="11"/>
      <c r="R101" s="12"/>
      <c r="S101" s="12"/>
      <c r="T101" s="11"/>
      <c r="U101" s="11"/>
      <c r="V101" s="11"/>
      <c r="W101" s="8">
        <f ca="1">IFERROR(IF(P101&gt;=1,(IF(M101&gt;=2,COUNTIF(INDIRECT(G101):INDIRECT(H101),"OLD"),0)),0),0)</f>
        <v>0</v>
      </c>
      <c r="X101" s="8">
        <f ca="1">IFERROR(IF(P101&gt;=1,(IF(M101=1,COUNTIF(INDIRECT(G101):INDIRECT(H101),"NEW"),IF(M101=3,COUNTIF(INDIRECT(G101):INDIRECT(H101),"NEW"),0))),0),0)</f>
        <v>0</v>
      </c>
      <c r="Y101" s="10">
        <f t="shared" ca="1" si="5"/>
        <v>0</v>
      </c>
      <c r="Z101" s="13"/>
    </row>
    <row r="102" spans="6:26" ht="20.100000000000001" customHeight="1" x14ac:dyDescent="0.25">
      <c r="F102" s="1">
        <f>IFERROR(IF(O102&gt;=101,MATCH(O102,VITRAN!$AG$14:$AG$1513,0)+13,0),0)</f>
        <v>0</v>
      </c>
      <c r="G102" s="1" t="str">
        <f t="shared" si="3"/>
        <v/>
      </c>
      <c r="H102" s="1" t="str">
        <f t="shared" si="4"/>
        <v/>
      </c>
      <c r="J102" s="1">
        <f>IFERROR(SUMIFS(STOCK!$U$10:$U$209,STOCK!$H$10:$H$209,T102),0)</f>
        <v>0</v>
      </c>
      <c r="K102" s="1">
        <f>IFERROR(SUMIFS(STOCK!$V$10:$V$209,STOCK!$H$10:$H$209,T102),0)</f>
        <v>0</v>
      </c>
      <c r="M102" s="1">
        <f>IFERROR(IF(LEN(T102)&gt;=1,VLOOKUP(HLOOKUP(T102,PROFILE!$K$5:$V$8,4,0),PROFILE!$F$1:$G$3,2,0),0),0)</f>
        <v>0</v>
      </c>
      <c r="N102" s="1">
        <f>IFERROR(COUNTIFS(PROFILE!$H$13:$H$212,"&gt;=1",PROFILE!$I$13:$I$212,T102),0)</f>
        <v>0</v>
      </c>
      <c r="O102" s="1">
        <f>IFERROR(IF(P102&gt;=1,(IF(LEN(T102)&gt;=1,VLOOKUP(T102,PROFILE!$A$23:$B$34,2,0)*100+COUNTIF($T$8:T102,T102),0)),0),0)</f>
        <v>0</v>
      </c>
      <c r="P102" s="11"/>
      <c r="Q102" s="11"/>
      <c r="R102" s="12"/>
      <c r="S102" s="12"/>
      <c r="T102" s="11"/>
      <c r="U102" s="11"/>
      <c r="V102" s="11"/>
      <c r="W102" s="8">
        <f ca="1">IFERROR(IF(P102&gt;=1,(IF(M102&gt;=2,COUNTIF(INDIRECT(G102):INDIRECT(H102),"OLD"),0)),0),0)</f>
        <v>0</v>
      </c>
      <c r="X102" s="8">
        <f ca="1">IFERROR(IF(P102&gt;=1,(IF(M102=1,COUNTIF(INDIRECT(G102):INDIRECT(H102),"NEW"),IF(M102=3,COUNTIF(INDIRECT(G102):INDIRECT(H102),"NEW"),0))),0),0)</f>
        <v>0</v>
      </c>
      <c r="Y102" s="10">
        <f t="shared" ca="1" si="5"/>
        <v>0</v>
      </c>
      <c r="Z102" s="13"/>
    </row>
    <row r="103" spans="6:26" ht="20.100000000000001" customHeight="1" x14ac:dyDescent="0.25">
      <c r="F103" s="1">
        <f>IFERROR(IF(O103&gt;=101,MATCH(O103,VITRAN!$AG$14:$AG$1513,0)+13,0),0)</f>
        <v>0</v>
      </c>
      <c r="G103" s="1" t="str">
        <f t="shared" si="3"/>
        <v/>
      </c>
      <c r="H103" s="1" t="str">
        <f t="shared" si="4"/>
        <v/>
      </c>
      <c r="J103" s="1">
        <f>IFERROR(SUMIFS(STOCK!$U$10:$U$209,STOCK!$H$10:$H$209,T103),0)</f>
        <v>0</v>
      </c>
      <c r="K103" s="1">
        <f>IFERROR(SUMIFS(STOCK!$V$10:$V$209,STOCK!$H$10:$H$209,T103),0)</f>
        <v>0</v>
      </c>
      <c r="M103" s="1">
        <f>IFERROR(IF(LEN(T103)&gt;=1,VLOOKUP(HLOOKUP(T103,PROFILE!$K$5:$V$8,4,0),PROFILE!$F$1:$G$3,2,0),0),0)</f>
        <v>0</v>
      </c>
      <c r="N103" s="1">
        <f>IFERROR(COUNTIFS(PROFILE!$H$13:$H$212,"&gt;=1",PROFILE!$I$13:$I$212,T103),0)</f>
        <v>0</v>
      </c>
      <c r="O103" s="1">
        <f>IFERROR(IF(P103&gt;=1,(IF(LEN(T103)&gt;=1,VLOOKUP(T103,PROFILE!$A$23:$B$34,2,0)*100+COUNTIF($T$8:T103,T103),0)),0),0)</f>
        <v>0</v>
      </c>
      <c r="P103" s="11"/>
      <c r="Q103" s="11"/>
      <c r="R103" s="12"/>
      <c r="S103" s="12"/>
      <c r="T103" s="11"/>
      <c r="U103" s="11"/>
      <c r="V103" s="11"/>
      <c r="W103" s="8">
        <f ca="1">IFERROR(IF(P103&gt;=1,(IF(M103&gt;=2,COUNTIF(INDIRECT(G103):INDIRECT(H103),"OLD"),0)),0),0)</f>
        <v>0</v>
      </c>
      <c r="X103" s="8">
        <f ca="1">IFERROR(IF(P103&gt;=1,(IF(M103=1,COUNTIF(INDIRECT(G103):INDIRECT(H103),"NEW"),IF(M103=3,COUNTIF(INDIRECT(G103):INDIRECT(H103),"NEW"),0))),0),0)</f>
        <v>0</v>
      </c>
      <c r="Y103" s="10">
        <f t="shared" ca="1" si="5"/>
        <v>0</v>
      </c>
      <c r="Z103" s="13"/>
    </row>
    <row r="104" spans="6:26" ht="20.100000000000001" customHeight="1" x14ac:dyDescent="0.25">
      <c r="F104" s="1">
        <f>IFERROR(IF(O104&gt;=101,MATCH(O104,VITRAN!$AG$14:$AG$1513,0)+13,0),0)</f>
        <v>0</v>
      </c>
      <c r="G104" s="1" t="str">
        <f t="shared" si="3"/>
        <v/>
      </c>
      <c r="H104" s="1" t="str">
        <f t="shared" si="4"/>
        <v/>
      </c>
      <c r="J104" s="1">
        <f>IFERROR(SUMIFS(STOCK!$U$10:$U$209,STOCK!$H$10:$H$209,T104),0)</f>
        <v>0</v>
      </c>
      <c r="K104" s="1">
        <f>IFERROR(SUMIFS(STOCK!$V$10:$V$209,STOCK!$H$10:$H$209,T104),0)</f>
        <v>0</v>
      </c>
      <c r="M104" s="1">
        <f>IFERROR(IF(LEN(T104)&gt;=1,VLOOKUP(HLOOKUP(T104,PROFILE!$K$5:$V$8,4,0),PROFILE!$F$1:$G$3,2,0),0),0)</f>
        <v>0</v>
      </c>
      <c r="N104" s="1">
        <f>IFERROR(COUNTIFS(PROFILE!$H$13:$H$212,"&gt;=1",PROFILE!$I$13:$I$212,T104),0)</f>
        <v>0</v>
      </c>
      <c r="O104" s="1">
        <f>IFERROR(IF(P104&gt;=1,(IF(LEN(T104)&gt;=1,VLOOKUP(T104,PROFILE!$A$23:$B$34,2,0)*100+COUNTIF($T$8:T104,T104),0)),0),0)</f>
        <v>0</v>
      </c>
      <c r="P104" s="11"/>
      <c r="Q104" s="11"/>
      <c r="R104" s="12"/>
      <c r="S104" s="12"/>
      <c r="T104" s="11"/>
      <c r="U104" s="11"/>
      <c r="V104" s="11"/>
      <c r="W104" s="8">
        <f ca="1">IFERROR(IF(P104&gt;=1,(IF(M104&gt;=2,COUNTIF(INDIRECT(G104):INDIRECT(H104),"OLD"),0)),0),0)</f>
        <v>0</v>
      </c>
      <c r="X104" s="8">
        <f ca="1">IFERROR(IF(P104&gt;=1,(IF(M104=1,COUNTIF(INDIRECT(G104):INDIRECT(H104),"NEW"),IF(M104=3,COUNTIF(INDIRECT(G104):INDIRECT(H104),"NEW"),0))),0),0)</f>
        <v>0</v>
      </c>
      <c r="Y104" s="10">
        <f t="shared" ca="1" si="5"/>
        <v>0</v>
      </c>
      <c r="Z104" s="13"/>
    </row>
    <row r="105" spans="6:26" ht="20.100000000000001" customHeight="1" x14ac:dyDescent="0.25">
      <c r="F105" s="1">
        <f>IFERROR(IF(O105&gt;=101,MATCH(O105,VITRAN!$AG$14:$AG$1513,0)+13,0),0)</f>
        <v>0</v>
      </c>
      <c r="G105" s="1" t="str">
        <f t="shared" si="3"/>
        <v/>
      </c>
      <c r="H105" s="1" t="str">
        <f t="shared" si="4"/>
        <v/>
      </c>
      <c r="J105" s="1">
        <f>IFERROR(SUMIFS(STOCK!$U$10:$U$209,STOCK!$H$10:$H$209,T105),0)</f>
        <v>0</v>
      </c>
      <c r="K105" s="1">
        <f>IFERROR(SUMIFS(STOCK!$V$10:$V$209,STOCK!$H$10:$H$209,T105),0)</f>
        <v>0</v>
      </c>
      <c r="M105" s="1">
        <f>IFERROR(IF(LEN(T105)&gt;=1,VLOOKUP(HLOOKUP(T105,PROFILE!$K$5:$V$8,4,0),PROFILE!$F$1:$G$3,2,0),0),0)</f>
        <v>0</v>
      </c>
      <c r="N105" s="1">
        <f>IFERROR(COUNTIFS(PROFILE!$H$13:$H$212,"&gt;=1",PROFILE!$I$13:$I$212,T105),0)</f>
        <v>0</v>
      </c>
      <c r="O105" s="1">
        <f>IFERROR(IF(P105&gt;=1,(IF(LEN(T105)&gt;=1,VLOOKUP(T105,PROFILE!$A$23:$B$34,2,0)*100+COUNTIF($T$8:T105,T105),0)),0),0)</f>
        <v>0</v>
      </c>
      <c r="P105" s="11"/>
      <c r="Q105" s="11"/>
      <c r="R105" s="12"/>
      <c r="S105" s="12"/>
      <c r="T105" s="11"/>
      <c r="U105" s="11"/>
      <c r="V105" s="11"/>
      <c r="W105" s="8">
        <f ca="1">IFERROR(IF(P105&gt;=1,(IF(M105&gt;=2,COUNTIF(INDIRECT(G105):INDIRECT(H105),"OLD"),0)),0),0)</f>
        <v>0</v>
      </c>
      <c r="X105" s="8">
        <f ca="1">IFERROR(IF(P105&gt;=1,(IF(M105=1,COUNTIF(INDIRECT(G105):INDIRECT(H105),"NEW"),IF(M105=3,COUNTIF(INDIRECT(G105):INDIRECT(H105),"NEW"),0))),0),0)</f>
        <v>0</v>
      </c>
      <c r="Y105" s="10">
        <f t="shared" ca="1" si="5"/>
        <v>0</v>
      </c>
      <c r="Z105" s="13"/>
    </row>
    <row r="106" spans="6:26" ht="20.100000000000001" customHeight="1" x14ac:dyDescent="0.25">
      <c r="F106" s="1">
        <f>IFERROR(IF(O106&gt;=101,MATCH(O106,VITRAN!$AG$14:$AG$1513,0)+13,0),0)</f>
        <v>0</v>
      </c>
      <c r="G106" s="1" t="str">
        <f t="shared" si="3"/>
        <v/>
      </c>
      <c r="H106" s="1" t="str">
        <f t="shared" si="4"/>
        <v/>
      </c>
      <c r="J106" s="1">
        <f>IFERROR(SUMIFS(STOCK!$U$10:$U$209,STOCK!$H$10:$H$209,T106),0)</f>
        <v>0</v>
      </c>
      <c r="K106" s="1">
        <f>IFERROR(SUMIFS(STOCK!$V$10:$V$209,STOCK!$H$10:$H$209,T106),0)</f>
        <v>0</v>
      </c>
      <c r="M106" s="1">
        <f>IFERROR(IF(LEN(T106)&gt;=1,VLOOKUP(HLOOKUP(T106,PROFILE!$K$5:$V$8,4,0),PROFILE!$F$1:$G$3,2,0),0),0)</f>
        <v>0</v>
      </c>
      <c r="N106" s="1">
        <f>IFERROR(COUNTIFS(PROFILE!$H$13:$H$212,"&gt;=1",PROFILE!$I$13:$I$212,T106),0)</f>
        <v>0</v>
      </c>
      <c r="O106" s="1">
        <f>IFERROR(IF(P106&gt;=1,(IF(LEN(T106)&gt;=1,VLOOKUP(T106,PROFILE!$A$23:$B$34,2,0)*100+COUNTIF($T$8:T106,T106),0)),0),0)</f>
        <v>0</v>
      </c>
      <c r="P106" s="11"/>
      <c r="Q106" s="11"/>
      <c r="R106" s="12"/>
      <c r="S106" s="12"/>
      <c r="T106" s="11"/>
      <c r="U106" s="11"/>
      <c r="V106" s="11"/>
      <c r="W106" s="8">
        <f ca="1">IFERROR(IF(P106&gt;=1,(IF(M106&gt;=2,COUNTIF(INDIRECT(G106):INDIRECT(H106),"OLD"),0)),0),0)</f>
        <v>0</v>
      </c>
      <c r="X106" s="8">
        <f ca="1">IFERROR(IF(P106&gt;=1,(IF(M106=1,COUNTIF(INDIRECT(G106):INDIRECT(H106),"NEW"),IF(M106=3,COUNTIF(INDIRECT(G106):INDIRECT(H106),"NEW"),0))),0),0)</f>
        <v>0</v>
      </c>
      <c r="Y106" s="10">
        <f t="shared" ca="1" si="5"/>
        <v>0</v>
      </c>
      <c r="Z106" s="13"/>
    </row>
    <row r="107" spans="6:26" ht="20.100000000000001" customHeight="1" x14ac:dyDescent="0.25">
      <c r="F107" s="1">
        <f>IFERROR(IF(O107&gt;=101,MATCH(O107,VITRAN!$AG$14:$AG$1513,0)+13,0),0)</f>
        <v>0</v>
      </c>
      <c r="G107" s="1" t="str">
        <f t="shared" si="3"/>
        <v/>
      </c>
      <c r="H107" s="1" t="str">
        <f t="shared" si="4"/>
        <v/>
      </c>
      <c r="J107" s="1">
        <f>IFERROR(SUMIFS(STOCK!$U$10:$U$209,STOCK!$H$10:$H$209,T107),0)</f>
        <v>0</v>
      </c>
      <c r="K107" s="1">
        <f>IFERROR(SUMIFS(STOCK!$V$10:$V$209,STOCK!$H$10:$H$209,T107),0)</f>
        <v>0</v>
      </c>
      <c r="M107" s="1">
        <f>IFERROR(IF(LEN(T107)&gt;=1,VLOOKUP(HLOOKUP(T107,PROFILE!$K$5:$V$8,4,0),PROFILE!$F$1:$G$3,2,0),0),0)</f>
        <v>0</v>
      </c>
      <c r="N107" s="1">
        <f>IFERROR(COUNTIFS(PROFILE!$H$13:$H$212,"&gt;=1",PROFILE!$I$13:$I$212,T107),0)</f>
        <v>0</v>
      </c>
      <c r="O107" s="1">
        <f>IFERROR(IF(P107&gt;=1,(IF(LEN(T107)&gt;=1,VLOOKUP(T107,PROFILE!$A$23:$B$34,2,0)*100+COUNTIF($T$8:T107,T107),0)),0),0)</f>
        <v>0</v>
      </c>
      <c r="P107" s="11"/>
      <c r="Q107" s="11"/>
      <c r="R107" s="12"/>
      <c r="S107" s="12"/>
      <c r="T107" s="11"/>
      <c r="U107" s="11"/>
      <c r="V107" s="11"/>
      <c r="W107" s="8">
        <f ca="1">IFERROR(IF(P107&gt;=1,(IF(M107&gt;=2,COUNTIF(INDIRECT(G107):INDIRECT(H107),"OLD"),0)),0),0)</f>
        <v>0</v>
      </c>
      <c r="X107" s="8">
        <f ca="1">IFERROR(IF(P107&gt;=1,(IF(M107=1,COUNTIF(INDIRECT(G107):INDIRECT(H107),"NEW"),IF(M107=3,COUNTIF(INDIRECT(G107):INDIRECT(H107),"NEW"),0))),0),0)</f>
        <v>0</v>
      </c>
      <c r="Y107" s="10">
        <f t="shared" ca="1" si="5"/>
        <v>0</v>
      </c>
      <c r="Z107" s="13"/>
    </row>
    <row r="108" spans="6:26" ht="20.100000000000001" customHeight="1" x14ac:dyDescent="0.25">
      <c r="F108" s="1">
        <f>IFERROR(IF(O108&gt;=101,MATCH(O108,VITRAN!$AG$14:$AG$1513,0)+13,0),0)</f>
        <v>0</v>
      </c>
      <c r="G108" s="1" t="str">
        <f t="shared" si="3"/>
        <v/>
      </c>
      <c r="H108" s="1" t="str">
        <f t="shared" si="4"/>
        <v/>
      </c>
      <c r="J108" s="1">
        <f>IFERROR(SUMIFS(STOCK!$U$10:$U$209,STOCK!$H$10:$H$209,T108),0)</f>
        <v>0</v>
      </c>
      <c r="K108" s="1">
        <f>IFERROR(SUMIFS(STOCK!$V$10:$V$209,STOCK!$H$10:$H$209,T108),0)</f>
        <v>0</v>
      </c>
      <c r="M108" s="1">
        <f>IFERROR(IF(LEN(T108)&gt;=1,VLOOKUP(HLOOKUP(T108,PROFILE!$K$5:$V$8,4,0),PROFILE!$F$1:$G$3,2,0),0),0)</f>
        <v>0</v>
      </c>
      <c r="N108" s="1">
        <f>IFERROR(COUNTIFS(PROFILE!$H$13:$H$212,"&gt;=1",PROFILE!$I$13:$I$212,T108),0)</f>
        <v>0</v>
      </c>
      <c r="O108" s="1">
        <f>IFERROR(IF(P108&gt;=1,(IF(LEN(T108)&gt;=1,VLOOKUP(T108,PROFILE!$A$23:$B$34,2,0)*100+COUNTIF($T$8:T108,T108),0)),0),0)</f>
        <v>0</v>
      </c>
      <c r="P108" s="11"/>
      <c r="Q108" s="11"/>
      <c r="R108" s="12"/>
      <c r="S108" s="12"/>
      <c r="T108" s="11"/>
      <c r="U108" s="11"/>
      <c r="V108" s="11"/>
      <c r="W108" s="8">
        <f ca="1">IFERROR(IF(P108&gt;=1,(IF(M108&gt;=2,COUNTIF(INDIRECT(G108):INDIRECT(H108),"OLD"),0)),0),0)</f>
        <v>0</v>
      </c>
      <c r="X108" s="8">
        <f ca="1">IFERROR(IF(P108&gt;=1,(IF(M108=1,COUNTIF(INDIRECT(G108):INDIRECT(H108),"NEW"),IF(M108=3,COUNTIF(INDIRECT(G108):INDIRECT(H108),"NEW"),0))),0),0)</f>
        <v>0</v>
      </c>
      <c r="Y108" s="10">
        <f t="shared" ca="1" si="5"/>
        <v>0</v>
      </c>
      <c r="Z108" s="13"/>
    </row>
    <row r="109" spans="6:26" ht="20.100000000000001" customHeight="1" x14ac:dyDescent="0.25">
      <c r="F109" s="1">
        <f>IFERROR(IF(O109&gt;=101,MATCH(O109,VITRAN!$AG$14:$AG$1513,0)+13,0),0)</f>
        <v>0</v>
      </c>
      <c r="G109" s="1" t="str">
        <f t="shared" si="3"/>
        <v/>
      </c>
      <c r="H109" s="1" t="str">
        <f t="shared" si="4"/>
        <v/>
      </c>
      <c r="J109" s="1">
        <f>IFERROR(SUMIFS(STOCK!$U$10:$U$209,STOCK!$H$10:$H$209,T109),0)</f>
        <v>0</v>
      </c>
      <c r="K109" s="1">
        <f>IFERROR(SUMIFS(STOCK!$V$10:$V$209,STOCK!$H$10:$H$209,T109),0)</f>
        <v>0</v>
      </c>
      <c r="M109" s="1">
        <f>IFERROR(IF(LEN(T109)&gt;=1,VLOOKUP(HLOOKUP(T109,PROFILE!$K$5:$V$8,4,0),PROFILE!$F$1:$G$3,2,0),0),0)</f>
        <v>0</v>
      </c>
      <c r="N109" s="1">
        <f>IFERROR(COUNTIFS(PROFILE!$H$13:$H$212,"&gt;=1",PROFILE!$I$13:$I$212,T109),0)</f>
        <v>0</v>
      </c>
      <c r="O109" s="1">
        <f>IFERROR(IF(P109&gt;=1,(IF(LEN(T109)&gt;=1,VLOOKUP(T109,PROFILE!$A$23:$B$34,2,0)*100+COUNTIF($T$8:T109,T109),0)),0),0)</f>
        <v>0</v>
      </c>
      <c r="P109" s="11"/>
      <c r="Q109" s="11"/>
      <c r="R109" s="12"/>
      <c r="S109" s="12"/>
      <c r="T109" s="11"/>
      <c r="U109" s="11"/>
      <c r="V109" s="11"/>
      <c r="W109" s="8">
        <f ca="1">IFERROR(IF(P109&gt;=1,(IF(M109&gt;=2,COUNTIF(INDIRECT(G109):INDIRECT(H109),"OLD"),0)),0),0)</f>
        <v>0</v>
      </c>
      <c r="X109" s="8">
        <f ca="1">IFERROR(IF(P109&gt;=1,(IF(M109=1,COUNTIF(INDIRECT(G109):INDIRECT(H109),"NEW"),IF(M109=3,COUNTIF(INDIRECT(G109):INDIRECT(H109),"NEW"),0))),0),0)</f>
        <v>0</v>
      </c>
      <c r="Y109" s="10">
        <f t="shared" ca="1" si="5"/>
        <v>0</v>
      </c>
      <c r="Z109" s="13"/>
    </row>
    <row r="110" spans="6:26" ht="20.100000000000001" customHeight="1" x14ac:dyDescent="0.25">
      <c r="F110" s="1">
        <f>IFERROR(IF(O110&gt;=101,MATCH(O110,VITRAN!$AG$14:$AG$1513,0)+13,0),0)</f>
        <v>0</v>
      </c>
      <c r="G110" s="1" t="str">
        <f t="shared" si="3"/>
        <v/>
      </c>
      <c r="H110" s="1" t="str">
        <f t="shared" si="4"/>
        <v/>
      </c>
      <c r="J110" s="1">
        <f>IFERROR(SUMIFS(STOCK!$U$10:$U$209,STOCK!$H$10:$H$209,T110),0)</f>
        <v>0</v>
      </c>
      <c r="K110" s="1">
        <f>IFERROR(SUMIFS(STOCK!$V$10:$V$209,STOCK!$H$10:$H$209,T110),0)</f>
        <v>0</v>
      </c>
      <c r="M110" s="1">
        <f>IFERROR(IF(LEN(T110)&gt;=1,VLOOKUP(HLOOKUP(T110,PROFILE!$K$5:$V$8,4,0),PROFILE!$F$1:$G$3,2,0),0),0)</f>
        <v>0</v>
      </c>
      <c r="N110" s="1">
        <f>IFERROR(COUNTIFS(PROFILE!$H$13:$H$212,"&gt;=1",PROFILE!$I$13:$I$212,T110),0)</f>
        <v>0</v>
      </c>
      <c r="O110" s="1">
        <f>IFERROR(IF(P110&gt;=1,(IF(LEN(T110)&gt;=1,VLOOKUP(T110,PROFILE!$A$23:$B$34,2,0)*100+COUNTIF($T$8:T110,T110),0)),0),0)</f>
        <v>0</v>
      </c>
      <c r="P110" s="11"/>
      <c r="Q110" s="11"/>
      <c r="R110" s="12"/>
      <c r="S110" s="12"/>
      <c r="T110" s="11"/>
      <c r="U110" s="11"/>
      <c r="V110" s="11"/>
      <c r="W110" s="8">
        <f ca="1">IFERROR(IF(P110&gt;=1,(IF(M110&gt;=2,COUNTIF(INDIRECT(G110):INDIRECT(H110),"OLD"),0)),0),0)</f>
        <v>0</v>
      </c>
      <c r="X110" s="8">
        <f ca="1">IFERROR(IF(P110&gt;=1,(IF(M110=1,COUNTIF(INDIRECT(G110):INDIRECT(H110),"NEW"),IF(M110=3,COUNTIF(INDIRECT(G110):INDIRECT(H110),"NEW"),0))),0),0)</f>
        <v>0</v>
      </c>
      <c r="Y110" s="10">
        <f t="shared" ca="1" si="5"/>
        <v>0</v>
      </c>
      <c r="Z110" s="13"/>
    </row>
    <row r="111" spans="6:26" ht="20.100000000000001" customHeight="1" x14ac:dyDescent="0.25">
      <c r="F111" s="1">
        <f>IFERROR(IF(O111&gt;=101,MATCH(O111,VITRAN!$AG$14:$AG$1513,0)+13,0),0)</f>
        <v>0</v>
      </c>
      <c r="G111" s="1" t="str">
        <f t="shared" si="3"/>
        <v/>
      </c>
      <c r="H111" s="1" t="str">
        <f t="shared" si="4"/>
        <v/>
      </c>
      <c r="J111" s="1">
        <f>IFERROR(SUMIFS(STOCK!$U$10:$U$209,STOCK!$H$10:$H$209,T111),0)</f>
        <v>0</v>
      </c>
      <c r="K111" s="1">
        <f>IFERROR(SUMIFS(STOCK!$V$10:$V$209,STOCK!$H$10:$H$209,T111),0)</f>
        <v>0</v>
      </c>
      <c r="M111" s="1">
        <f>IFERROR(IF(LEN(T111)&gt;=1,VLOOKUP(HLOOKUP(T111,PROFILE!$K$5:$V$8,4,0),PROFILE!$F$1:$G$3,2,0),0),0)</f>
        <v>0</v>
      </c>
      <c r="N111" s="1">
        <f>IFERROR(COUNTIFS(PROFILE!$H$13:$H$212,"&gt;=1",PROFILE!$I$13:$I$212,T111),0)</f>
        <v>0</v>
      </c>
      <c r="O111" s="1">
        <f>IFERROR(IF(P111&gt;=1,(IF(LEN(T111)&gt;=1,VLOOKUP(T111,PROFILE!$A$23:$B$34,2,0)*100+COUNTIF($T$8:T111,T111),0)),0),0)</f>
        <v>0</v>
      </c>
      <c r="P111" s="11"/>
      <c r="Q111" s="11"/>
      <c r="R111" s="12"/>
      <c r="S111" s="12"/>
      <c r="T111" s="11"/>
      <c r="U111" s="11"/>
      <c r="V111" s="11"/>
      <c r="W111" s="8">
        <f ca="1">IFERROR(IF(P111&gt;=1,(IF(M111&gt;=2,COUNTIF(INDIRECT(G111):INDIRECT(H111),"OLD"),0)),0),0)</f>
        <v>0</v>
      </c>
      <c r="X111" s="8">
        <f ca="1">IFERROR(IF(P111&gt;=1,(IF(M111=1,COUNTIF(INDIRECT(G111):INDIRECT(H111),"NEW"),IF(M111=3,COUNTIF(INDIRECT(G111):INDIRECT(H111),"NEW"),0))),0),0)</f>
        <v>0</v>
      </c>
      <c r="Y111" s="10">
        <f t="shared" ca="1" si="5"/>
        <v>0</v>
      </c>
      <c r="Z111" s="13"/>
    </row>
    <row r="112" spans="6:26" ht="20.100000000000001" customHeight="1" x14ac:dyDescent="0.25">
      <c r="F112" s="1">
        <f>IFERROR(IF(O112&gt;=101,MATCH(O112,VITRAN!$AG$14:$AG$1513,0)+13,0),0)</f>
        <v>0</v>
      </c>
      <c r="G112" s="1" t="str">
        <f t="shared" si="3"/>
        <v/>
      </c>
      <c r="H112" s="1" t="str">
        <f t="shared" si="4"/>
        <v/>
      </c>
      <c r="J112" s="1">
        <f>IFERROR(SUMIFS(STOCK!$U$10:$U$209,STOCK!$H$10:$H$209,T112),0)</f>
        <v>0</v>
      </c>
      <c r="K112" s="1">
        <f>IFERROR(SUMIFS(STOCK!$V$10:$V$209,STOCK!$H$10:$H$209,T112),0)</f>
        <v>0</v>
      </c>
      <c r="M112" s="1">
        <f>IFERROR(IF(LEN(T112)&gt;=1,VLOOKUP(HLOOKUP(T112,PROFILE!$K$5:$V$8,4,0),PROFILE!$F$1:$G$3,2,0),0),0)</f>
        <v>0</v>
      </c>
      <c r="N112" s="1">
        <f>IFERROR(COUNTIFS(PROFILE!$H$13:$H$212,"&gt;=1",PROFILE!$I$13:$I$212,T112),0)</f>
        <v>0</v>
      </c>
      <c r="O112" s="1">
        <f>IFERROR(IF(P112&gt;=1,(IF(LEN(T112)&gt;=1,VLOOKUP(T112,PROFILE!$A$23:$B$34,2,0)*100+COUNTIF($T$8:T112,T112),0)),0),0)</f>
        <v>0</v>
      </c>
      <c r="P112" s="11"/>
      <c r="Q112" s="11"/>
      <c r="R112" s="12"/>
      <c r="S112" s="12"/>
      <c r="T112" s="11"/>
      <c r="U112" s="11"/>
      <c r="V112" s="11"/>
      <c r="W112" s="8">
        <f ca="1">IFERROR(IF(P112&gt;=1,(IF(M112&gt;=2,COUNTIF(INDIRECT(G112):INDIRECT(H112),"OLD"),0)),0),0)</f>
        <v>0</v>
      </c>
      <c r="X112" s="8">
        <f ca="1">IFERROR(IF(P112&gt;=1,(IF(M112=1,COUNTIF(INDIRECT(G112):INDIRECT(H112),"NEW"),IF(M112=3,COUNTIF(INDIRECT(G112):INDIRECT(H112),"NEW"),0))),0),0)</f>
        <v>0</v>
      </c>
      <c r="Y112" s="10">
        <f t="shared" ca="1" si="5"/>
        <v>0</v>
      </c>
      <c r="Z112" s="13"/>
    </row>
    <row r="113" spans="6:26" ht="20.100000000000001" customHeight="1" x14ac:dyDescent="0.25">
      <c r="F113" s="1">
        <f>IFERROR(IF(O113&gt;=101,MATCH(O113,VITRAN!$AG$14:$AG$1513,0)+13,0),0)</f>
        <v>0</v>
      </c>
      <c r="G113" s="1" t="str">
        <f t="shared" si="3"/>
        <v/>
      </c>
      <c r="H113" s="1" t="str">
        <f t="shared" si="4"/>
        <v/>
      </c>
      <c r="J113" s="1">
        <f>IFERROR(SUMIFS(STOCK!$U$10:$U$209,STOCK!$H$10:$H$209,T113),0)</f>
        <v>0</v>
      </c>
      <c r="K113" s="1">
        <f>IFERROR(SUMIFS(STOCK!$V$10:$V$209,STOCK!$H$10:$H$209,T113),0)</f>
        <v>0</v>
      </c>
      <c r="M113" s="1">
        <f>IFERROR(IF(LEN(T113)&gt;=1,VLOOKUP(HLOOKUP(T113,PROFILE!$K$5:$V$8,4,0),PROFILE!$F$1:$G$3,2,0),0),0)</f>
        <v>0</v>
      </c>
      <c r="N113" s="1">
        <f>IFERROR(COUNTIFS(PROFILE!$H$13:$H$212,"&gt;=1",PROFILE!$I$13:$I$212,T113),0)</f>
        <v>0</v>
      </c>
      <c r="O113" s="1">
        <f>IFERROR(IF(P113&gt;=1,(IF(LEN(T113)&gt;=1,VLOOKUP(T113,PROFILE!$A$23:$B$34,2,0)*100+COUNTIF($T$8:T113,T113),0)),0),0)</f>
        <v>0</v>
      </c>
      <c r="P113" s="11"/>
      <c r="Q113" s="11"/>
      <c r="R113" s="12"/>
      <c r="S113" s="12"/>
      <c r="T113" s="11"/>
      <c r="U113" s="11"/>
      <c r="V113" s="11"/>
      <c r="W113" s="8">
        <f ca="1">IFERROR(IF(P113&gt;=1,(IF(M113&gt;=2,COUNTIF(INDIRECT(G113):INDIRECT(H113),"OLD"),0)),0),0)</f>
        <v>0</v>
      </c>
      <c r="X113" s="8">
        <f ca="1">IFERROR(IF(P113&gt;=1,(IF(M113=1,COUNTIF(INDIRECT(G113):INDIRECT(H113),"NEW"),IF(M113=3,COUNTIF(INDIRECT(G113):INDIRECT(H113),"NEW"),0))),0),0)</f>
        <v>0</v>
      </c>
      <c r="Y113" s="10">
        <f t="shared" ca="1" si="5"/>
        <v>0</v>
      </c>
      <c r="Z113" s="13"/>
    </row>
    <row r="114" spans="6:26" ht="20.100000000000001" customHeight="1" x14ac:dyDescent="0.25">
      <c r="F114" s="1">
        <f>IFERROR(IF(O114&gt;=101,MATCH(O114,VITRAN!$AG$14:$AG$1513,0)+13,0),0)</f>
        <v>0</v>
      </c>
      <c r="G114" s="1" t="str">
        <f t="shared" si="3"/>
        <v/>
      </c>
      <c r="H114" s="1" t="str">
        <f t="shared" si="4"/>
        <v/>
      </c>
      <c r="J114" s="1">
        <f>IFERROR(SUMIFS(STOCK!$U$10:$U$209,STOCK!$H$10:$H$209,T114),0)</f>
        <v>0</v>
      </c>
      <c r="K114" s="1">
        <f>IFERROR(SUMIFS(STOCK!$V$10:$V$209,STOCK!$H$10:$H$209,T114),0)</f>
        <v>0</v>
      </c>
      <c r="M114" s="1">
        <f>IFERROR(IF(LEN(T114)&gt;=1,VLOOKUP(HLOOKUP(T114,PROFILE!$K$5:$V$8,4,0),PROFILE!$F$1:$G$3,2,0),0),0)</f>
        <v>0</v>
      </c>
      <c r="N114" s="1">
        <f>IFERROR(COUNTIFS(PROFILE!$H$13:$H$212,"&gt;=1",PROFILE!$I$13:$I$212,T114),0)</f>
        <v>0</v>
      </c>
      <c r="O114" s="1">
        <f>IFERROR(IF(P114&gt;=1,(IF(LEN(T114)&gt;=1,VLOOKUP(T114,PROFILE!$A$23:$B$34,2,0)*100+COUNTIF($T$8:T114,T114),0)),0),0)</f>
        <v>0</v>
      </c>
      <c r="P114" s="11"/>
      <c r="Q114" s="11"/>
      <c r="R114" s="12"/>
      <c r="S114" s="12"/>
      <c r="T114" s="11"/>
      <c r="U114" s="11"/>
      <c r="V114" s="11"/>
      <c r="W114" s="8">
        <f ca="1">IFERROR(IF(P114&gt;=1,(IF(M114&gt;=2,COUNTIF(INDIRECT(G114):INDIRECT(H114),"OLD"),0)),0),0)</f>
        <v>0</v>
      </c>
      <c r="X114" s="8">
        <f ca="1">IFERROR(IF(P114&gt;=1,(IF(M114=1,COUNTIF(INDIRECT(G114):INDIRECT(H114),"NEW"),IF(M114=3,COUNTIF(INDIRECT(G114):INDIRECT(H114),"NEW"),0))),0),0)</f>
        <v>0</v>
      </c>
      <c r="Y114" s="10">
        <f t="shared" ca="1" si="5"/>
        <v>0</v>
      </c>
      <c r="Z114" s="13"/>
    </row>
    <row r="115" spans="6:26" ht="20.100000000000001" customHeight="1" x14ac:dyDescent="0.25">
      <c r="F115" s="1">
        <f>IFERROR(IF(O115&gt;=101,MATCH(O115,VITRAN!$AG$14:$AG$1513,0)+13,0),0)</f>
        <v>0</v>
      </c>
      <c r="G115" s="1" t="str">
        <f t="shared" si="3"/>
        <v/>
      </c>
      <c r="H115" s="1" t="str">
        <f t="shared" si="4"/>
        <v/>
      </c>
      <c r="J115" s="1">
        <f>IFERROR(SUMIFS(STOCK!$U$10:$U$209,STOCK!$H$10:$H$209,T115),0)</f>
        <v>0</v>
      </c>
      <c r="K115" s="1">
        <f>IFERROR(SUMIFS(STOCK!$V$10:$V$209,STOCK!$H$10:$H$209,T115),0)</f>
        <v>0</v>
      </c>
      <c r="M115" s="1">
        <f>IFERROR(IF(LEN(T115)&gt;=1,VLOOKUP(HLOOKUP(T115,PROFILE!$K$5:$V$8,4,0),PROFILE!$F$1:$G$3,2,0),0),0)</f>
        <v>0</v>
      </c>
      <c r="N115" s="1">
        <f>IFERROR(COUNTIFS(PROFILE!$H$13:$H$212,"&gt;=1",PROFILE!$I$13:$I$212,T115),0)</f>
        <v>0</v>
      </c>
      <c r="O115" s="1">
        <f>IFERROR(IF(P115&gt;=1,(IF(LEN(T115)&gt;=1,VLOOKUP(T115,PROFILE!$A$23:$B$34,2,0)*100+COUNTIF($T$8:T115,T115),0)),0),0)</f>
        <v>0</v>
      </c>
      <c r="P115" s="11"/>
      <c r="Q115" s="11"/>
      <c r="R115" s="12"/>
      <c r="S115" s="12"/>
      <c r="T115" s="11"/>
      <c r="U115" s="11"/>
      <c r="V115" s="11"/>
      <c r="W115" s="8">
        <f ca="1">IFERROR(IF(P115&gt;=1,(IF(M115&gt;=2,COUNTIF(INDIRECT(G115):INDIRECT(H115),"OLD"),0)),0),0)</f>
        <v>0</v>
      </c>
      <c r="X115" s="8">
        <f ca="1">IFERROR(IF(P115&gt;=1,(IF(M115=1,COUNTIF(INDIRECT(G115):INDIRECT(H115),"NEW"),IF(M115=3,COUNTIF(INDIRECT(G115):INDIRECT(H115),"NEW"),0))),0),0)</f>
        <v>0</v>
      </c>
      <c r="Y115" s="10">
        <f t="shared" ca="1" si="5"/>
        <v>0</v>
      </c>
      <c r="Z115" s="13"/>
    </row>
    <row r="116" spans="6:26" ht="20.100000000000001" customHeight="1" x14ac:dyDescent="0.25">
      <c r="F116" s="1">
        <f>IFERROR(IF(O116&gt;=101,MATCH(O116,VITRAN!$AG$14:$AG$1513,0)+13,0),0)</f>
        <v>0</v>
      </c>
      <c r="G116" s="1" t="str">
        <f t="shared" si="3"/>
        <v/>
      </c>
      <c r="H116" s="1" t="str">
        <f t="shared" si="4"/>
        <v/>
      </c>
      <c r="J116" s="1">
        <f>IFERROR(SUMIFS(STOCK!$U$10:$U$209,STOCK!$H$10:$H$209,T116),0)</f>
        <v>0</v>
      </c>
      <c r="K116" s="1">
        <f>IFERROR(SUMIFS(STOCK!$V$10:$V$209,STOCK!$H$10:$H$209,T116),0)</f>
        <v>0</v>
      </c>
      <c r="M116" s="1">
        <f>IFERROR(IF(LEN(T116)&gt;=1,VLOOKUP(HLOOKUP(T116,PROFILE!$K$5:$V$8,4,0),PROFILE!$F$1:$G$3,2,0),0),0)</f>
        <v>0</v>
      </c>
      <c r="N116" s="1">
        <f>IFERROR(COUNTIFS(PROFILE!$H$13:$H$212,"&gt;=1",PROFILE!$I$13:$I$212,T116),0)</f>
        <v>0</v>
      </c>
      <c r="O116" s="1">
        <f>IFERROR(IF(P116&gt;=1,(IF(LEN(T116)&gt;=1,VLOOKUP(T116,PROFILE!$A$23:$B$34,2,0)*100+COUNTIF($T$8:T116,T116),0)),0),0)</f>
        <v>0</v>
      </c>
      <c r="P116" s="11"/>
      <c r="Q116" s="11"/>
      <c r="R116" s="12"/>
      <c r="S116" s="12"/>
      <c r="T116" s="11"/>
      <c r="U116" s="11"/>
      <c r="V116" s="11"/>
      <c r="W116" s="8">
        <f ca="1">IFERROR(IF(P116&gt;=1,(IF(M116&gt;=2,COUNTIF(INDIRECT(G116):INDIRECT(H116),"OLD"),0)),0),0)</f>
        <v>0</v>
      </c>
      <c r="X116" s="8">
        <f ca="1">IFERROR(IF(P116&gt;=1,(IF(M116=1,COUNTIF(INDIRECT(G116):INDIRECT(H116),"NEW"),IF(M116=3,COUNTIF(INDIRECT(G116):INDIRECT(H116),"NEW"),0))),0),0)</f>
        <v>0</v>
      </c>
      <c r="Y116" s="10">
        <f t="shared" ca="1" si="5"/>
        <v>0</v>
      </c>
      <c r="Z116" s="13"/>
    </row>
    <row r="117" spans="6:26" ht="20.100000000000001" customHeight="1" x14ac:dyDescent="0.25">
      <c r="F117" s="1">
        <f>IFERROR(IF(O117&gt;=101,MATCH(O117,VITRAN!$AG$14:$AG$1513,0)+13,0),0)</f>
        <v>0</v>
      </c>
      <c r="G117" s="1" t="str">
        <f t="shared" si="3"/>
        <v/>
      </c>
      <c r="H117" s="1" t="str">
        <f t="shared" si="4"/>
        <v/>
      </c>
      <c r="J117" s="1">
        <f>IFERROR(SUMIFS(STOCK!$U$10:$U$209,STOCK!$H$10:$H$209,T117),0)</f>
        <v>0</v>
      </c>
      <c r="K117" s="1">
        <f>IFERROR(SUMIFS(STOCK!$V$10:$V$209,STOCK!$H$10:$H$209,T117),0)</f>
        <v>0</v>
      </c>
      <c r="M117" s="1">
        <f>IFERROR(IF(LEN(T117)&gt;=1,VLOOKUP(HLOOKUP(T117,PROFILE!$K$5:$V$8,4,0),PROFILE!$F$1:$G$3,2,0),0),0)</f>
        <v>0</v>
      </c>
      <c r="N117" s="1">
        <f>IFERROR(COUNTIFS(PROFILE!$H$13:$H$212,"&gt;=1",PROFILE!$I$13:$I$212,T117),0)</f>
        <v>0</v>
      </c>
      <c r="O117" s="1">
        <f>IFERROR(IF(P117&gt;=1,(IF(LEN(T117)&gt;=1,VLOOKUP(T117,PROFILE!$A$23:$B$34,2,0)*100+COUNTIF($T$8:T117,T117),0)),0),0)</f>
        <v>0</v>
      </c>
      <c r="P117" s="11"/>
      <c r="Q117" s="11"/>
      <c r="R117" s="12"/>
      <c r="S117" s="12"/>
      <c r="T117" s="11"/>
      <c r="U117" s="11"/>
      <c r="V117" s="11"/>
      <c r="W117" s="8">
        <f ca="1">IFERROR(IF(P117&gt;=1,(IF(M117&gt;=2,COUNTIF(INDIRECT(G117):INDIRECT(H117),"OLD"),0)),0),0)</f>
        <v>0</v>
      </c>
      <c r="X117" s="8">
        <f ca="1">IFERROR(IF(P117&gt;=1,(IF(M117=1,COUNTIF(INDIRECT(G117):INDIRECT(H117),"NEW"),IF(M117=3,COUNTIF(INDIRECT(G117):INDIRECT(H117),"NEW"),0))),0),0)</f>
        <v>0</v>
      </c>
      <c r="Y117" s="10">
        <f t="shared" ca="1" si="5"/>
        <v>0</v>
      </c>
      <c r="Z117" s="13"/>
    </row>
    <row r="118" spans="6:26" ht="20.100000000000001" customHeight="1" x14ac:dyDescent="0.25">
      <c r="F118" s="1">
        <f>IFERROR(IF(O118&gt;=101,MATCH(O118,VITRAN!$AG$14:$AG$1513,0)+13,0),0)</f>
        <v>0</v>
      </c>
      <c r="G118" s="1" t="str">
        <f t="shared" si="3"/>
        <v/>
      </c>
      <c r="H118" s="1" t="str">
        <f t="shared" si="4"/>
        <v/>
      </c>
      <c r="J118" s="1">
        <f>IFERROR(SUMIFS(STOCK!$U$10:$U$209,STOCK!$H$10:$H$209,T118),0)</f>
        <v>0</v>
      </c>
      <c r="K118" s="1">
        <f>IFERROR(SUMIFS(STOCK!$V$10:$V$209,STOCK!$H$10:$H$209,T118),0)</f>
        <v>0</v>
      </c>
      <c r="M118" s="1">
        <f>IFERROR(IF(LEN(T118)&gt;=1,VLOOKUP(HLOOKUP(T118,PROFILE!$K$5:$V$8,4,0),PROFILE!$F$1:$G$3,2,0),0),0)</f>
        <v>0</v>
      </c>
      <c r="N118" s="1">
        <f>IFERROR(COUNTIFS(PROFILE!$H$13:$H$212,"&gt;=1",PROFILE!$I$13:$I$212,T118),0)</f>
        <v>0</v>
      </c>
      <c r="O118" s="1">
        <f>IFERROR(IF(P118&gt;=1,(IF(LEN(T118)&gt;=1,VLOOKUP(T118,PROFILE!$A$23:$B$34,2,0)*100+COUNTIF($T$8:T118,T118),0)),0),0)</f>
        <v>0</v>
      </c>
      <c r="P118" s="11"/>
      <c r="Q118" s="11"/>
      <c r="R118" s="12"/>
      <c r="S118" s="12"/>
      <c r="T118" s="11"/>
      <c r="U118" s="11"/>
      <c r="V118" s="11"/>
      <c r="W118" s="8">
        <f ca="1">IFERROR(IF(P118&gt;=1,(IF(M118&gt;=2,COUNTIF(INDIRECT(G118):INDIRECT(H118),"OLD"),0)),0),0)</f>
        <v>0</v>
      </c>
      <c r="X118" s="8">
        <f ca="1">IFERROR(IF(P118&gt;=1,(IF(M118=1,COUNTIF(INDIRECT(G118):INDIRECT(H118),"NEW"),IF(M118=3,COUNTIF(INDIRECT(G118):INDIRECT(H118),"NEW"),0))),0),0)</f>
        <v>0</v>
      </c>
      <c r="Y118" s="10">
        <f t="shared" ca="1" si="5"/>
        <v>0</v>
      </c>
      <c r="Z118" s="13"/>
    </row>
    <row r="119" spans="6:26" ht="20.100000000000001" customHeight="1" x14ac:dyDescent="0.25">
      <c r="F119" s="1">
        <f>IFERROR(IF(O119&gt;=101,MATCH(O119,VITRAN!$AG$14:$AG$1513,0)+13,0),0)</f>
        <v>0</v>
      </c>
      <c r="G119" s="1" t="str">
        <f t="shared" si="3"/>
        <v/>
      </c>
      <c r="H119" s="1" t="str">
        <f t="shared" si="4"/>
        <v/>
      </c>
      <c r="J119" s="1">
        <f>IFERROR(SUMIFS(STOCK!$U$10:$U$209,STOCK!$H$10:$H$209,T119),0)</f>
        <v>0</v>
      </c>
      <c r="K119" s="1">
        <f>IFERROR(SUMIFS(STOCK!$V$10:$V$209,STOCK!$H$10:$H$209,T119),0)</f>
        <v>0</v>
      </c>
      <c r="M119" s="1">
        <f>IFERROR(IF(LEN(T119)&gt;=1,VLOOKUP(HLOOKUP(T119,PROFILE!$K$5:$V$8,4,0),PROFILE!$F$1:$G$3,2,0),0),0)</f>
        <v>0</v>
      </c>
      <c r="N119" s="1">
        <f>IFERROR(COUNTIFS(PROFILE!$H$13:$H$212,"&gt;=1",PROFILE!$I$13:$I$212,T119),0)</f>
        <v>0</v>
      </c>
      <c r="O119" s="1">
        <f>IFERROR(IF(P119&gt;=1,(IF(LEN(T119)&gt;=1,VLOOKUP(T119,PROFILE!$A$23:$B$34,2,0)*100+COUNTIF($T$8:T119,T119),0)),0),0)</f>
        <v>0</v>
      </c>
      <c r="P119" s="11"/>
      <c r="Q119" s="11"/>
      <c r="R119" s="12"/>
      <c r="S119" s="12"/>
      <c r="T119" s="11"/>
      <c r="U119" s="11"/>
      <c r="V119" s="11"/>
      <c r="W119" s="8">
        <f ca="1">IFERROR(IF(P119&gt;=1,(IF(M119&gt;=2,COUNTIF(INDIRECT(G119):INDIRECT(H119),"OLD"),0)),0),0)</f>
        <v>0</v>
      </c>
      <c r="X119" s="8">
        <f ca="1">IFERROR(IF(P119&gt;=1,(IF(M119=1,COUNTIF(INDIRECT(G119):INDIRECT(H119),"NEW"),IF(M119=3,COUNTIF(INDIRECT(G119):INDIRECT(H119),"NEW"),0))),0),0)</f>
        <v>0</v>
      </c>
      <c r="Y119" s="10">
        <f t="shared" ca="1" si="5"/>
        <v>0</v>
      </c>
      <c r="Z119" s="13"/>
    </row>
    <row r="120" spans="6:26" ht="20.100000000000001" customHeight="1" x14ac:dyDescent="0.25">
      <c r="F120" s="1">
        <f>IFERROR(IF(O120&gt;=101,MATCH(O120,VITRAN!$AG$14:$AG$1513,0)+13,0),0)</f>
        <v>0</v>
      </c>
      <c r="G120" s="1" t="str">
        <f t="shared" si="3"/>
        <v/>
      </c>
      <c r="H120" s="1" t="str">
        <f t="shared" si="4"/>
        <v/>
      </c>
      <c r="J120" s="1">
        <f>IFERROR(SUMIFS(STOCK!$U$10:$U$209,STOCK!$H$10:$H$209,T120),0)</f>
        <v>0</v>
      </c>
      <c r="K120" s="1">
        <f>IFERROR(SUMIFS(STOCK!$V$10:$V$209,STOCK!$H$10:$H$209,T120),0)</f>
        <v>0</v>
      </c>
      <c r="M120" s="1">
        <f>IFERROR(IF(LEN(T120)&gt;=1,VLOOKUP(HLOOKUP(T120,PROFILE!$K$5:$V$8,4,0),PROFILE!$F$1:$G$3,2,0),0),0)</f>
        <v>0</v>
      </c>
      <c r="N120" s="1">
        <f>IFERROR(COUNTIFS(PROFILE!$H$13:$H$212,"&gt;=1",PROFILE!$I$13:$I$212,T120),0)</f>
        <v>0</v>
      </c>
      <c r="O120" s="1">
        <f>IFERROR(IF(P120&gt;=1,(IF(LEN(T120)&gt;=1,VLOOKUP(T120,PROFILE!$A$23:$B$34,2,0)*100+COUNTIF($T$8:T120,T120),0)),0),0)</f>
        <v>0</v>
      </c>
      <c r="P120" s="11"/>
      <c r="Q120" s="11"/>
      <c r="R120" s="12"/>
      <c r="S120" s="12"/>
      <c r="T120" s="11"/>
      <c r="U120" s="11"/>
      <c r="V120" s="11"/>
      <c r="W120" s="8">
        <f ca="1">IFERROR(IF(P120&gt;=1,(IF(M120&gt;=2,COUNTIF(INDIRECT(G120):INDIRECT(H120),"OLD"),0)),0),0)</f>
        <v>0</v>
      </c>
      <c r="X120" s="8">
        <f ca="1">IFERROR(IF(P120&gt;=1,(IF(M120=1,COUNTIF(INDIRECT(G120):INDIRECT(H120),"NEW"),IF(M120=3,COUNTIF(INDIRECT(G120):INDIRECT(H120),"NEW"),0))),0),0)</f>
        <v>0</v>
      </c>
      <c r="Y120" s="10">
        <f t="shared" ca="1" si="5"/>
        <v>0</v>
      </c>
      <c r="Z120" s="13"/>
    </row>
    <row r="121" spans="6:26" ht="20.100000000000001" customHeight="1" x14ac:dyDescent="0.25">
      <c r="F121" s="1">
        <f>IFERROR(IF(O121&gt;=101,MATCH(O121,VITRAN!$AG$14:$AG$1513,0)+13,0),0)</f>
        <v>0</v>
      </c>
      <c r="G121" s="1" t="str">
        <f t="shared" si="3"/>
        <v/>
      </c>
      <c r="H121" s="1" t="str">
        <f t="shared" si="4"/>
        <v/>
      </c>
      <c r="J121" s="1">
        <f>IFERROR(SUMIFS(STOCK!$U$10:$U$209,STOCK!$H$10:$H$209,T121),0)</f>
        <v>0</v>
      </c>
      <c r="K121" s="1">
        <f>IFERROR(SUMIFS(STOCK!$V$10:$V$209,STOCK!$H$10:$H$209,T121),0)</f>
        <v>0</v>
      </c>
      <c r="M121" s="1">
        <f>IFERROR(IF(LEN(T121)&gt;=1,VLOOKUP(HLOOKUP(T121,PROFILE!$K$5:$V$8,4,0),PROFILE!$F$1:$G$3,2,0),0),0)</f>
        <v>0</v>
      </c>
      <c r="N121" s="1">
        <f>IFERROR(COUNTIFS(PROFILE!$H$13:$H$212,"&gt;=1",PROFILE!$I$13:$I$212,T121),0)</f>
        <v>0</v>
      </c>
      <c r="O121" s="1">
        <f>IFERROR(IF(P121&gt;=1,(IF(LEN(T121)&gt;=1,VLOOKUP(T121,PROFILE!$A$23:$B$34,2,0)*100+COUNTIF($T$8:T121,T121),0)),0),0)</f>
        <v>0</v>
      </c>
      <c r="P121" s="11"/>
      <c r="Q121" s="11"/>
      <c r="R121" s="12"/>
      <c r="S121" s="12"/>
      <c r="T121" s="11"/>
      <c r="U121" s="11"/>
      <c r="V121" s="11"/>
      <c r="W121" s="8">
        <f ca="1">IFERROR(IF(P121&gt;=1,(IF(M121&gt;=2,COUNTIF(INDIRECT(G121):INDIRECT(H121),"OLD"),0)),0),0)</f>
        <v>0</v>
      </c>
      <c r="X121" s="8">
        <f ca="1">IFERROR(IF(P121&gt;=1,(IF(M121=1,COUNTIF(INDIRECT(G121):INDIRECT(H121),"NEW"),IF(M121=3,COUNTIF(INDIRECT(G121):INDIRECT(H121),"NEW"),0))),0),0)</f>
        <v>0</v>
      </c>
      <c r="Y121" s="10">
        <f t="shared" ca="1" si="5"/>
        <v>0</v>
      </c>
      <c r="Z121" s="13"/>
    </row>
    <row r="122" spans="6:26" ht="20.100000000000001" customHeight="1" x14ac:dyDescent="0.25">
      <c r="F122" s="1">
        <f>IFERROR(IF(O122&gt;=101,MATCH(O122,VITRAN!$AG$14:$AG$1513,0)+13,0),0)</f>
        <v>0</v>
      </c>
      <c r="G122" s="1" t="str">
        <f t="shared" si="3"/>
        <v/>
      </c>
      <c r="H122" s="1" t="str">
        <f t="shared" si="4"/>
        <v/>
      </c>
      <c r="J122" s="1">
        <f>IFERROR(SUMIFS(STOCK!$U$10:$U$209,STOCK!$H$10:$H$209,T122),0)</f>
        <v>0</v>
      </c>
      <c r="K122" s="1">
        <f>IFERROR(SUMIFS(STOCK!$V$10:$V$209,STOCK!$H$10:$H$209,T122),0)</f>
        <v>0</v>
      </c>
      <c r="M122" s="1">
        <f>IFERROR(IF(LEN(T122)&gt;=1,VLOOKUP(HLOOKUP(T122,PROFILE!$K$5:$V$8,4,0),PROFILE!$F$1:$G$3,2,0),0),0)</f>
        <v>0</v>
      </c>
      <c r="N122" s="1">
        <f>IFERROR(COUNTIFS(PROFILE!$H$13:$H$212,"&gt;=1",PROFILE!$I$13:$I$212,T122),0)</f>
        <v>0</v>
      </c>
      <c r="O122" s="1">
        <f>IFERROR(IF(P122&gt;=1,(IF(LEN(T122)&gt;=1,VLOOKUP(T122,PROFILE!$A$23:$B$34,2,0)*100+COUNTIF($T$8:T122,T122),0)),0),0)</f>
        <v>0</v>
      </c>
      <c r="P122" s="11"/>
      <c r="Q122" s="11"/>
      <c r="R122" s="12"/>
      <c r="S122" s="12"/>
      <c r="T122" s="11"/>
      <c r="U122" s="11"/>
      <c r="V122" s="11"/>
      <c r="W122" s="8">
        <f ca="1">IFERROR(IF(P122&gt;=1,(IF(M122&gt;=2,COUNTIF(INDIRECT(G122):INDIRECT(H122),"OLD"),0)),0),0)</f>
        <v>0</v>
      </c>
      <c r="X122" s="8">
        <f ca="1">IFERROR(IF(P122&gt;=1,(IF(M122=1,COUNTIF(INDIRECT(G122):INDIRECT(H122),"NEW"),IF(M122=3,COUNTIF(INDIRECT(G122):INDIRECT(H122),"NEW"),0))),0),0)</f>
        <v>0</v>
      </c>
      <c r="Y122" s="10">
        <f t="shared" ca="1" si="5"/>
        <v>0</v>
      </c>
      <c r="Z122" s="13"/>
    </row>
    <row r="123" spans="6:26" ht="20.100000000000001" customHeight="1" x14ac:dyDescent="0.25">
      <c r="F123" s="1">
        <f>IFERROR(IF(O123&gt;=101,MATCH(O123,VITRAN!$AG$14:$AG$1513,0)+13,0),0)</f>
        <v>0</v>
      </c>
      <c r="G123" s="1" t="str">
        <f t="shared" si="3"/>
        <v/>
      </c>
      <c r="H123" s="1" t="str">
        <f t="shared" si="4"/>
        <v/>
      </c>
      <c r="J123" s="1">
        <f>IFERROR(SUMIFS(STOCK!$U$10:$U$209,STOCK!$H$10:$H$209,T123),0)</f>
        <v>0</v>
      </c>
      <c r="K123" s="1">
        <f>IFERROR(SUMIFS(STOCK!$V$10:$V$209,STOCK!$H$10:$H$209,T123),0)</f>
        <v>0</v>
      </c>
      <c r="M123" s="1">
        <f>IFERROR(IF(LEN(T123)&gt;=1,VLOOKUP(HLOOKUP(T123,PROFILE!$K$5:$V$8,4,0),PROFILE!$F$1:$G$3,2,0),0),0)</f>
        <v>0</v>
      </c>
      <c r="N123" s="1">
        <f>IFERROR(COUNTIFS(PROFILE!$H$13:$H$212,"&gt;=1",PROFILE!$I$13:$I$212,T123),0)</f>
        <v>0</v>
      </c>
      <c r="O123" s="1">
        <f>IFERROR(IF(P123&gt;=1,(IF(LEN(T123)&gt;=1,VLOOKUP(T123,PROFILE!$A$23:$B$34,2,0)*100+COUNTIF($T$8:T123,T123),0)),0),0)</f>
        <v>0</v>
      </c>
      <c r="P123" s="11"/>
      <c r="Q123" s="11"/>
      <c r="R123" s="12"/>
      <c r="S123" s="12"/>
      <c r="T123" s="11"/>
      <c r="U123" s="11"/>
      <c r="V123" s="11"/>
      <c r="W123" s="8">
        <f ca="1">IFERROR(IF(P123&gt;=1,(IF(M123&gt;=2,COUNTIF(INDIRECT(G123):INDIRECT(H123),"OLD"),0)),0),0)</f>
        <v>0</v>
      </c>
      <c r="X123" s="8">
        <f ca="1">IFERROR(IF(P123&gt;=1,(IF(M123=1,COUNTIF(INDIRECT(G123):INDIRECT(H123),"NEW"),IF(M123=3,COUNTIF(INDIRECT(G123):INDIRECT(H123),"NEW"),0))),0),0)</f>
        <v>0</v>
      </c>
      <c r="Y123" s="10">
        <f t="shared" ca="1" si="5"/>
        <v>0</v>
      </c>
      <c r="Z123" s="13"/>
    </row>
    <row r="124" spans="6:26" ht="20.100000000000001" customHeight="1" x14ac:dyDescent="0.25">
      <c r="F124" s="1">
        <f>IFERROR(IF(O124&gt;=101,MATCH(O124,VITRAN!$AG$14:$AG$1513,0)+13,0),0)</f>
        <v>0</v>
      </c>
      <c r="G124" s="1" t="str">
        <f t="shared" si="3"/>
        <v/>
      </c>
      <c r="H124" s="1" t="str">
        <f t="shared" si="4"/>
        <v/>
      </c>
      <c r="J124" s="1">
        <f>IFERROR(SUMIFS(STOCK!$U$10:$U$209,STOCK!$H$10:$H$209,T124),0)</f>
        <v>0</v>
      </c>
      <c r="K124" s="1">
        <f>IFERROR(SUMIFS(STOCK!$V$10:$V$209,STOCK!$H$10:$H$209,T124),0)</f>
        <v>0</v>
      </c>
      <c r="M124" s="1">
        <f>IFERROR(IF(LEN(T124)&gt;=1,VLOOKUP(HLOOKUP(T124,PROFILE!$K$5:$V$8,4,0),PROFILE!$F$1:$G$3,2,0),0),0)</f>
        <v>0</v>
      </c>
      <c r="N124" s="1">
        <f>IFERROR(COUNTIFS(PROFILE!$H$13:$H$212,"&gt;=1",PROFILE!$I$13:$I$212,T124),0)</f>
        <v>0</v>
      </c>
      <c r="O124" s="1">
        <f>IFERROR(IF(P124&gt;=1,(IF(LEN(T124)&gt;=1,VLOOKUP(T124,PROFILE!$A$23:$B$34,2,0)*100+COUNTIF($T$8:T124,T124),0)),0),0)</f>
        <v>0</v>
      </c>
      <c r="P124" s="11"/>
      <c r="Q124" s="11"/>
      <c r="R124" s="12"/>
      <c r="S124" s="12"/>
      <c r="T124" s="11"/>
      <c r="U124" s="11"/>
      <c r="V124" s="11"/>
      <c r="W124" s="8">
        <f ca="1">IFERROR(IF(P124&gt;=1,(IF(M124&gt;=2,COUNTIF(INDIRECT(G124):INDIRECT(H124),"OLD"),0)),0),0)</f>
        <v>0</v>
      </c>
      <c r="X124" s="8">
        <f ca="1">IFERROR(IF(P124&gt;=1,(IF(M124=1,COUNTIF(INDIRECT(G124):INDIRECT(H124),"NEW"),IF(M124=3,COUNTIF(INDIRECT(G124):INDIRECT(H124),"NEW"),0))),0),0)</f>
        <v>0</v>
      </c>
      <c r="Y124" s="10">
        <f t="shared" ca="1" si="5"/>
        <v>0</v>
      </c>
      <c r="Z124" s="13"/>
    </row>
    <row r="125" spans="6:26" ht="20.100000000000001" customHeight="1" x14ac:dyDescent="0.25">
      <c r="F125" s="1">
        <f>IFERROR(IF(O125&gt;=101,MATCH(O125,VITRAN!$AG$14:$AG$1513,0)+13,0),0)</f>
        <v>0</v>
      </c>
      <c r="G125" s="1" t="str">
        <f t="shared" si="3"/>
        <v/>
      </c>
      <c r="H125" s="1" t="str">
        <f t="shared" si="4"/>
        <v/>
      </c>
      <c r="J125" s="1">
        <f>IFERROR(SUMIFS(STOCK!$U$10:$U$209,STOCK!$H$10:$H$209,T125),0)</f>
        <v>0</v>
      </c>
      <c r="K125" s="1">
        <f>IFERROR(SUMIFS(STOCK!$V$10:$V$209,STOCK!$H$10:$H$209,T125),0)</f>
        <v>0</v>
      </c>
      <c r="M125" s="1">
        <f>IFERROR(IF(LEN(T125)&gt;=1,VLOOKUP(HLOOKUP(T125,PROFILE!$K$5:$V$8,4,0),PROFILE!$F$1:$G$3,2,0),0),0)</f>
        <v>0</v>
      </c>
      <c r="N125" s="1">
        <f>IFERROR(COUNTIFS(PROFILE!$H$13:$H$212,"&gt;=1",PROFILE!$I$13:$I$212,T125),0)</f>
        <v>0</v>
      </c>
      <c r="O125" s="1">
        <f>IFERROR(IF(P125&gt;=1,(IF(LEN(T125)&gt;=1,VLOOKUP(T125,PROFILE!$A$23:$B$34,2,0)*100+COUNTIF($T$8:T125,T125),0)),0),0)</f>
        <v>0</v>
      </c>
      <c r="P125" s="11"/>
      <c r="Q125" s="11"/>
      <c r="R125" s="12"/>
      <c r="S125" s="12"/>
      <c r="T125" s="11"/>
      <c r="U125" s="11"/>
      <c r="V125" s="11"/>
      <c r="W125" s="8">
        <f ca="1">IFERROR(IF(P125&gt;=1,(IF(M125&gt;=2,COUNTIF(INDIRECT(G125):INDIRECT(H125),"OLD"),0)),0),0)</f>
        <v>0</v>
      </c>
      <c r="X125" s="8">
        <f ca="1">IFERROR(IF(P125&gt;=1,(IF(M125=1,COUNTIF(INDIRECT(G125):INDIRECT(H125),"NEW"),IF(M125=3,COUNTIF(INDIRECT(G125):INDIRECT(H125),"NEW"),0))),0),0)</f>
        <v>0</v>
      </c>
      <c r="Y125" s="10">
        <f t="shared" ca="1" si="5"/>
        <v>0</v>
      </c>
      <c r="Z125" s="13"/>
    </row>
    <row r="126" spans="6:26" ht="20.100000000000001" customHeight="1" x14ac:dyDescent="0.25">
      <c r="F126" s="1">
        <f>IFERROR(IF(O126&gt;=101,MATCH(O126,VITRAN!$AG$14:$AG$1513,0)+13,0),0)</f>
        <v>0</v>
      </c>
      <c r="G126" s="1" t="str">
        <f t="shared" si="3"/>
        <v/>
      </c>
      <c r="H126" s="1" t="str">
        <f t="shared" si="4"/>
        <v/>
      </c>
      <c r="J126" s="1">
        <f>IFERROR(SUMIFS(STOCK!$U$10:$U$209,STOCK!$H$10:$H$209,T126),0)</f>
        <v>0</v>
      </c>
      <c r="K126" s="1">
        <f>IFERROR(SUMIFS(STOCK!$V$10:$V$209,STOCK!$H$10:$H$209,T126),0)</f>
        <v>0</v>
      </c>
      <c r="M126" s="1">
        <f>IFERROR(IF(LEN(T126)&gt;=1,VLOOKUP(HLOOKUP(T126,PROFILE!$K$5:$V$8,4,0),PROFILE!$F$1:$G$3,2,0),0),0)</f>
        <v>0</v>
      </c>
      <c r="N126" s="1">
        <f>IFERROR(COUNTIFS(PROFILE!$H$13:$H$212,"&gt;=1",PROFILE!$I$13:$I$212,T126),0)</f>
        <v>0</v>
      </c>
      <c r="O126" s="1">
        <f>IFERROR(IF(P126&gt;=1,(IF(LEN(T126)&gt;=1,VLOOKUP(T126,PROFILE!$A$23:$B$34,2,0)*100+COUNTIF($T$8:T126,T126),0)),0),0)</f>
        <v>0</v>
      </c>
      <c r="P126" s="11"/>
      <c r="Q126" s="11"/>
      <c r="R126" s="12"/>
      <c r="S126" s="12"/>
      <c r="T126" s="11"/>
      <c r="U126" s="11"/>
      <c r="V126" s="11"/>
      <c r="W126" s="8">
        <f ca="1">IFERROR(IF(P126&gt;=1,(IF(M126&gt;=2,COUNTIF(INDIRECT(G126):INDIRECT(H126),"OLD"),0)),0),0)</f>
        <v>0</v>
      </c>
      <c r="X126" s="8">
        <f ca="1">IFERROR(IF(P126&gt;=1,(IF(M126=1,COUNTIF(INDIRECT(G126):INDIRECT(H126),"NEW"),IF(M126=3,COUNTIF(INDIRECT(G126):INDIRECT(H126),"NEW"),0))),0),0)</f>
        <v>0</v>
      </c>
      <c r="Y126" s="10">
        <f t="shared" ca="1" si="5"/>
        <v>0</v>
      </c>
      <c r="Z126" s="13"/>
    </row>
    <row r="127" spans="6:26" ht="20.100000000000001" customHeight="1" x14ac:dyDescent="0.25">
      <c r="F127" s="1">
        <f>IFERROR(IF(O127&gt;=101,MATCH(O127,VITRAN!$AG$14:$AG$1513,0)+13,0),0)</f>
        <v>0</v>
      </c>
      <c r="G127" s="1" t="str">
        <f t="shared" si="3"/>
        <v/>
      </c>
      <c r="H127" s="1" t="str">
        <f t="shared" si="4"/>
        <v/>
      </c>
      <c r="J127" s="1">
        <f>IFERROR(SUMIFS(STOCK!$U$10:$U$209,STOCK!$H$10:$H$209,T127),0)</f>
        <v>0</v>
      </c>
      <c r="K127" s="1">
        <f>IFERROR(SUMIFS(STOCK!$V$10:$V$209,STOCK!$H$10:$H$209,T127),0)</f>
        <v>0</v>
      </c>
      <c r="M127" s="1">
        <f>IFERROR(IF(LEN(T127)&gt;=1,VLOOKUP(HLOOKUP(T127,PROFILE!$K$5:$V$8,4,0),PROFILE!$F$1:$G$3,2,0),0),0)</f>
        <v>0</v>
      </c>
      <c r="N127" s="1">
        <f>IFERROR(COUNTIFS(PROFILE!$H$13:$H$212,"&gt;=1",PROFILE!$I$13:$I$212,T127),0)</f>
        <v>0</v>
      </c>
      <c r="O127" s="1">
        <f>IFERROR(IF(P127&gt;=1,(IF(LEN(T127)&gt;=1,VLOOKUP(T127,PROFILE!$A$23:$B$34,2,0)*100+COUNTIF($T$8:T127,T127),0)),0),0)</f>
        <v>0</v>
      </c>
      <c r="P127" s="11"/>
      <c r="Q127" s="11"/>
      <c r="R127" s="12"/>
      <c r="S127" s="12"/>
      <c r="T127" s="11"/>
      <c r="U127" s="11"/>
      <c r="V127" s="11"/>
      <c r="W127" s="8">
        <f ca="1">IFERROR(IF(P127&gt;=1,(IF(M127&gt;=2,COUNTIF(INDIRECT(G127):INDIRECT(H127),"OLD"),0)),0),0)</f>
        <v>0</v>
      </c>
      <c r="X127" s="8">
        <f ca="1">IFERROR(IF(P127&gt;=1,(IF(M127=1,COUNTIF(INDIRECT(G127):INDIRECT(H127),"NEW"),IF(M127=3,COUNTIF(INDIRECT(G127):INDIRECT(H127),"NEW"),0))),0),0)</f>
        <v>0</v>
      </c>
      <c r="Y127" s="10">
        <f t="shared" ca="1" si="5"/>
        <v>0</v>
      </c>
      <c r="Z127" s="13"/>
    </row>
    <row r="128" spans="6:26" ht="20.100000000000001" customHeight="1" x14ac:dyDescent="0.25">
      <c r="F128" s="1">
        <f>IFERROR(IF(O128&gt;=101,MATCH(O128,VITRAN!$AG$14:$AG$1513,0)+13,0),0)</f>
        <v>0</v>
      </c>
      <c r="G128" s="1" t="str">
        <f t="shared" si="3"/>
        <v/>
      </c>
      <c r="H128" s="1" t="str">
        <f t="shared" si="4"/>
        <v/>
      </c>
      <c r="J128" s="1">
        <f>IFERROR(SUMIFS(STOCK!$U$10:$U$209,STOCK!$H$10:$H$209,T128),0)</f>
        <v>0</v>
      </c>
      <c r="K128" s="1">
        <f>IFERROR(SUMIFS(STOCK!$V$10:$V$209,STOCK!$H$10:$H$209,T128),0)</f>
        <v>0</v>
      </c>
      <c r="M128" s="1">
        <f>IFERROR(IF(LEN(T128)&gt;=1,VLOOKUP(HLOOKUP(T128,PROFILE!$K$5:$V$8,4,0),PROFILE!$F$1:$G$3,2,0),0),0)</f>
        <v>0</v>
      </c>
      <c r="N128" s="1">
        <f>IFERROR(COUNTIFS(PROFILE!$H$13:$H$212,"&gt;=1",PROFILE!$I$13:$I$212,T128),0)</f>
        <v>0</v>
      </c>
      <c r="O128" s="1">
        <f>IFERROR(IF(P128&gt;=1,(IF(LEN(T128)&gt;=1,VLOOKUP(T128,PROFILE!$A$23:$B$34,2,0)*100+COUNTIF($T$8:T128,T128),0)),0),0)</f>
        <v>0</v>
      </c>
      <c r="P128" s="11"/>
      <c r="Q128" s="11"/>
      <c r="R128" s="12"/>
      <c r="S128" s="12"/>
      <c r="T128" s="11"/>
      <c r="U128" s="11"/>
      <c r="V128" s="11"/>
      <c r="W128" s="8">
        <f ca="1">IFERROR(IF(P128&gt;=1,(IF(M128&gt;=2,COUNTIF(INDIRECT(G128):INDIRECT(H128),"OLD"),0)),0),0)</f>
        <v>0</v>
      </c>
      <c r="X128" s="8">
        <f ca="1">IFERROR(IF(P128&gt;=1,(IF(M128=1,COUNTIF(INDIRECT(G128):INDIRECT(H128),"NEW"),IF(M128=3,COUNTIF(INDIRECT(G128):INDIRECT(H128),"NEW"),0))),0),0)</f>
        <v>0</v>
      </c>
      <c r="Y128" s="10">
        <f t="shared" ca="1" si="5"/>
        <v>0</v>
      </c>
      <c r="Z128" s="13"/>
    </row>
    <row r="129" spans="6:26" ht="20.100000000000001" customHeight="1" x14ac:dyDescent="0.25">
      <c r="F129" s="1">
        <f>IFERROR(IF(O129&gt;=101,MATCH(O129,VITRAN!$AG$14:$AG$1513,0)+13,0),0)</f>
        <v>0</v>
      </c>
      <c r="G129" s="1" t="str">
        <f t="shared" si="3"/>
        <v/>
      </c>
      <c r="H129" s="1" t="str">
        <f t="shared" si="4"/>
        <v/>
      </c>
      <c r="J129" s="1">
        <f>IFERROR(SUMIFS(STOCK!$U$10:$U$209,STOCK!$H$10:$H$209,T129),0)</f>
        <v>0</v>
      </c>
      <c r="K129" s="1">
        <f>IFERROR(SUMIFS(STOCK!$V$10:$V$209,STOCK!$H$10:$H$209,T129),0)</f>
        <v>0</v>
      </c>
      <c r="M129" s="1">
        <f>IFERROR(IF(LEN(T129)&gt;=1,VLOOKUP(HLOOKUP(T129,PROFILE!$K$5:$V$8,4,0),PROFILE!$F$1:$G$3,2,0),0),0)</f>
        <v>0</v>
      </c>
      <c r="N129" s="1">
        <f>IFERROR(COUNTIFS(PROFILE!$H$13:$H$212,"&gt;=1",PROFILE!$I$13:$I$212,T129),0)</f>
        <v>0</v>
      </c>
      <c r="O129" s="1">
        <f>IFERROR(IF(P129&gt;=1,(IF(LEN(T129)&gt;=1,VLOOKUP(T129,PROFILE!$A$23:$B$34,2,0)*100+COUNTIF($T$8:T129,T129),0)),0),0)</f>
        <v>0</v>
      </c>
      <c r="P129" s="11"/>
      <c r="Q129" s="11"/>
      <c r="R129" s="12"/>
      <c r="S129" s="12"/>
      <c r="T129" s="11"/>
      <c r="U129" s="11"/>
      <c r="V129" s="11"/>
      <c r="W129" s="8">
        <f ca="1">IFERROR(IF(P129&gt;=1,(IF(M129&gt;=2,COUNTIF(INDIRECT(G129):INDIRECT(H129),"OLD"),0)),0),0)</f>
        <v>0</v>
      </c>
      <c r="X129" s="8">
        <f ca="1">IFERROR(IF(P129&gt;=1,(IF(M129=1,COUNTIF(INDIRECT(G129):INDIRECT(H129),"NEW"),IF(M129=3,COUNTIF(INDIRECT(G129):INDIRECT(H129),"NEW"),0))),0),0)</f>
        <v>0</v>
      </c>
      <c r="Y129" s="10">
        <f t="shared" ca="1" si="5"/>
        <v>0</v>
      </c>
      <c r="Z129" s="13"/>
    </row>
    <row r="130" spans="6:26" ht="20.100000000000001" customHeight="1" x14ac:dyDescent="0.25">
      <c r="F130" s="1">
        <f>IFERROR(IF(O130&gt;=101,MATCH(O130,VITRAN!$AG$14:$AG$1513,0)+13,0),0)</f>
        <v>0</v>
      </c>
      <c r="G130" s="1" t="str">
        <f t="shared" si="3"/>
        <v/>
      </c>
      <c r="H130" s="1" t="str">
        <f t="shared" si="4"/>
        <v/>
      </c>
      <c r="J130" s="1">
        <f>IFERROR(SUMIFS(STOCK!$U$10:$U$209,STOCK!$H$10:$H$209,T130),0)</f>
        <v>0</v>
      </c>
      <c r="K130" s="1">
        <f>IFERROR(SUMIFS(STOCK!$V$10:$V$209,STOCK!$H$10:$H$209,T130),0)</f>
        <v>0</v>
      </c>
      <c r="M130" s="1">
        <f>IFERROR(IF(LEN(T130)&gt;=1,VLOOKUP(HLOOKUP(T130,PROFILE!$K$5:$V$8,4,0),PROFILE!$F$1:$G$3,2,0),0),0)</f>
        <v>0</v>
      </c>
      <c r="N130" s="1">
        <f>IFERROR(COUNTIFS(PROFILE!$H$13:$H$212,"&gt;=1",PROFILE!$I$13:$I$212,T130),0)</f>
        <v>0</v>
      </c>
      <c r="O130" s="1">
        <f>IFERROR(IF(P130&gt;=1,(IF(LEN(T130)&gt;=1,VLOOKUP(T130,PROFILE!$A$23:$B$34,2,0)*100+COUNTIF($T$8:T130,T130),0)),0),0)</f>
        <v>0</v>
      </c>
      <c r="P130" s="11"/>
      <c r="Q130" s="11"/>
      <c r="R130" s="12"/>
      <c r="S130" s="12"/>
      <c r="T130" s="11"/>
      <c r="U130" s="11"/>
      <c r="V130" s="11"/>
      <c r="W130" s="8">
        <f ca="1">IFERROR(IF(P130&gt;=1,(IF(M130&gt;=2,COUNTIF(INDIRECT(G130):INDIRECT(H130),"OLD"),0)),0),0)</f>
        <v>0</v>
      </c>
      <c r="X130" s="8">
        <f ca="1">IFERROR(IF(P130&gt;=1,(IF(M130=1,COUNTIF(INDIRECT(G130):INDIRECT(H130),"NEW"),IF(M130=3,COUNTIF(INDIRECT(G130):INDIRECT(H130),"NEW"),0))),0),0)</f>
        <v>0</v>
      </c>
      <c r="Y130" s="10">
        <f t="shared" ca="1" si="5"/>
        <v>0</v>
      </c>
      <c r="Z130" s="13"/>
    </row>
    <row r="131" spans="6:26" ht="20.100000000000001" customHeight="1" x14ac:dyDescent="0.25">
      <c r="F131" s="1">
        <f>IFERROR(IF(O131&gt;=101,MATCH(O131,VITRAN!$AG$14:$AG$1513,0)+13,0),0)</f>
        <v>0</v>
      </c>
      <c r="G131" s="1" t="str">
        <f t="shared" si="3"/>
        <v/>
      </c>
      <c r="H131" s="1" t="str">
        <f t="shared" si="4"/>
        <v/>
      </c>
      <c r="J131" s="1">
        <f>IFERROR(SUMIFS(STOCK!$U$10:$U$209,STOCK!$H$10:$H$209,T131),0)</f>
        <v>0</v>
      </c>
      <c r="K131" s="1">
        <f>IFERROR(SUMIFS(STOCK!$V$10:$V$209,STOCK!$H$10:$H$209,T131),0)</f>
        <v>0</v>
      </c>
      <c r="M131" s="1">
        <f>IFERROR(IF(LEN(T131)&gt;=1,VLOOKUP(HLOOKUP(T131,PROFILE!$K$5:$V$8,4,0),PROFILE!$F$1:$G$3,2,0),0),0)</f>
        <v>0</v>
      </c>
      <c r="N131" s="1">
        <f>IFERROR(COUNTIFS(PROFILE!$H$13:$H$212,"&gt;=1",PROFILE!$I$13:$I$212,T131),0)</f>
        <v>0</v>
      </c>
      <c r="O131" s="1">
        <f>IFERROR(IF(P131&gt;=1,(IF(LEN(T131)&gt;=1,VLOOKUP(T131,PROFILE!$A$23:$B$34,2,0)*100+COUNTIF($T$8:T131,T131),0)),0),0)</f>
        <v>0</v>
      </c>
      <c r="P131" s="11"/>
      <c r="Q131" s="11"/>
      <c r="R131" s="12"/>
      <c r="S131" s="12"/>
      <c r="T131" s="11"/>
      <c r="U131" s="11"/>
      <c r="V131" s="11"/>
      <c r="W131" s="8">
        <f ca="1">IFERROR(IF(P131&gt;=1,(IF(M131&gt;=2,COUNTIF(INDIRECT(G131):INDIRECT(H131),"OLD"),0)),0),0)</f>
        <v>0</v>
      </c>
      <c r="X131" s="8">
        <f ca="1">IFERROR(IF(P131&gt;=1,(IF(M131=1,COUNTIF(INDIRECT(G131):INDIRECT(H131),"NEW"),IF(M131=3,COUNTIF(INDIRECT(G131):INDIRECT(H131),"NEW"),0))),0),0)</f>
        <v>0</v>
      </c>
      <c r="Y131" s="10">
        <f t="shared" ca="1" si="5"/>
        <v>0</v>
      </c>
      <c r="Z131" s="13"/>
    </row>
    <row r="132" spans="6:26" ht="20.100000000000001" customHeight="1" x14ac:dyDescent="0.25">
      <c r="F132" s="1">
        <f>IFERROR(IF(O132&gt;=101,MATCH(O132,VITRAN!$AG$14:$AG$1513,0)+13,0),0)</f>
        <v>0</v>
      </c>
      <c r="G132" s="1" t="str">
        <f t="shared" si="3"/>
        <v/>
      </c>
      <c r="H132" s="1" t="str">
        <f t="shared" si="4"/>
        <v/>
      </c>
      <c r="J132" s="1">
        <f>IFERROR(SUMIFS(STOCK!$U$10:$U$209,STOCK!$H$10:$H$209,T132),0)</f>
        <v>0</v>
      </c>
      <c r="K132" s="1">
        <f>IFERROR(SUMIFS(STOCK!$V$10:$V$209,STOCK!$H$10:$H$209,T132),0)</f>
        <v>0</v>
      </c>
      <c r="M132" s="1">
        <f>IFERROR(IF(LEN(T132)&gt;=1,VLOOKUP(HLOOKUP(T132,PROFILE!$K$5:$V$8,4,0),PROFILE!$F$1:$G$3,2,0),0),0)</f>
        <v>0</v>
      </c>
      <c r="N132" s="1">
        <f>IFERROR(COUNTIFS(PROFILE!$H$13:$H$212,"&gt;=1",PROFILE!$I$13:$I$212,T132),0)</f>
        <v>0</v>
      </c>
      <c r="O132" s="1">
        <f>IFERROR(IF(P132&gt;=1,(IF(LEN(T132)&gt;=1,VLOOKUP(T132,PROFILE!$A$23:$B$34,2,0)*100+COUNTIF($T$8:T132,T132),0)),0),0)</f>
        <v>0</v>
      </c>
      <c r="P132" s="11"/>
      <c r="Q132" s="11"/>
      <c r="R132" s="12"/>
      <c r="S132" s="12"/>
      <c r="T132" s="11"/>
      <c r="U132" s="11"/>
      <c r="V132" s="11"/>
      <c r="W132" s="8">
        <f ca="1">IFERROR(IF(P132&gt;=1,(IF(M132&gt;=2,COUNTIF(INDIRECT(G132):INDIRECT(H132),"OLD"),0)),0),0)</f>
        <v>0</v>
      </c>
      <c r="X132" s="8">
        <f ca="1">IFERROR(IF(P132&gt;=1,(IF(M132=1,COUNTIF(INDIRECT(G132):INDIRECT(H132),"NEW"),IF(M132=3,COUNTIF(INDIRECT(G132):INDIRECT(H132),"NEW"),0))),0),0)</f>
        <v>0</v>
      </c>
      <c r="Y132" s="10">
        <f t="shared" ca="1" si="5"/>
        <v>0</v>
      </c>
      <c r="Z132" s="13"/>
    </row>
    <row r="133" spans="6:26" ht="20.100000000000001" customHeight="1" x14ac:dyDescent="0.25">
      <c r="F133" s="1">
        <f>IFERROR(IF(O133&gt;=101,MATCH(O133,VITRAN!$AG$14:$AG$1513,0)+13,0),0)</f>
        <v>0</v>
      </c>
      <c r="G133" s="1" t="str">
        <f t="shared" si="3"/>
        <v/>
      </c>
      <c r="H133" s="1" t="str">
        <f t="shared" si="4"/>
        <v/>
      </c>
      <c r="J133" s="1">
        <f>IFERROR(SUMIFS(STOCK!$U$10:$U$209,STOCK!$H$10:$H$209,T133),0)</f>
        <v>0</v>
      </c>
      <c r="K133" s="1">
        <f>IFERROR(SUMIFS(STOCK!$V$10:$V$209,STOCK!$H$10:$H$209,T133),0)</f>
        <v>0</v>
      </c>
      <c r="M133" s="1">
        <f>IFERROR(IF(LEN(T133)&gt;=1,VLOOKUP(HLOOKUP(T133,PROFILE!$K$5:$V$8,4,0),PROFILE!$F$1:$G$3,2,0),0),0)</f>
        <v>0</v>
      </c>
      <c r="N133" s="1">
        <f>IFERROR(COUNTIFS(PROFILE!$H$13:$H$212,"&gt;=1",PROFILE!$I$13:$I$212,T133),0)</f>
        <v>0</v>
      </c>
      <c r="O133" s="1">
        <f>IFERROR(IF(P133&gt;=1,(IF(LEN(T133)&gt;=1,VLOOKUP(T133,PROFILE!$A$23:$B$34,2,0)*100+COUNTIF($T$8:T133,T133),0)),0),0)</f>
        <v>0</v>
      </c>
      <c r="P133" s="11"/>
      <c r="Q133" s="11"/>
      <c r="R133" s="12"/>
      <c r="S133" s="12"/>
      <c r="T133" s="11"/>
      <c r="U133" s="11"/>
      <c r="V133" s="11"/>
      <c r="W133" s="8">
        <f ca="1">IFERROR(IF(P133&gt;=1,(IF(M133&gt;=2,COUNTIF(INDIRECT(G133):INDIRECT(H133),"OLD"),0)),0),0)</f>
        <v>0</v>
      </c>
      <c r="X133" s="8">
        <f ca="1">IFERROR(IF(P133&gt;=1,(IF(M133=1,COUNTIF(INDIRECT(G133):INDIRECT(H133),"NEW"),IF(M133=3,COUNTIF(INDIRECT(G133):INDIRECT(H133),"NEW"),0))),0),0)</f>
        <v>0</v>
      </c>
      <c r="Y133" s="10">
        <f t="shared" ca="1" si="5"/>
        <v>0</v>
      </c>
      <c r="Z133" s="13"/>
    </row>
    <row r="134" spans="6:26" ht="20.100000000000001" customHeight="1" x14ac:dyDescent="0.25">
      <c r="F134" s="1">
        <f>IFERROR(IF(O134&gt;=101,MATCH(O134,VITRAN!$AG$14:$AG$1513,0)+13,0),0)</f>
        <v>0</v>
      </c>
      <c r="G134" s="1" t="str">
        <f t="shared" si="3"/>
        <v/>
      </c>
      <c r="H134" s="1" t="str">
        <f t="shared" si="4"/>
        <v/>
      </c>
      <c r="J134" s="1">
        <f>IFERROR(SUMIFS(STOCK!$U$10:$U$209,STOCK!$H$10:$H$209,T134),0)</f>
        <v>0</v>
      </c>
      <c r="K134" s="1">
        <f>IFERROR(SUMIFS(STOCK!$V$10:$V$209,STOCK!$H$10:$H$209,T134),0)</f>
        <v>0</v>
      </c>
      <c r="M134" s="1">
        <f>IFERROR(IF(LEN(T134)&gt;=1,VLOOKUP(HLOOKUP(T134,PROFILE!$K$5:$V$8,4,0),PROFILE!$F$1:$G$3,2,0),0),0)</f>
        <v>0</v>
      </c>
      <c r="N134" s="1">
        <f>IFERROR(COUNTIFS(PROFILE!$H$13:$H$212,"&gt;=1",PROFILE!$I$13:$I$212,T134),0)</f>
        <v>0</v>
      </c>
      <c r="O134" s="1">
        <f>IFERROR(IF(P134&gt;=1,(IF(LEN(T134)&gt;=1,VLOOKUP(T134,PROFILE!$A$23:$B$34,2,0)*100+COUNTIF($T$8:T134,T134),0)),0),0)</f>
        <v>0</v>
      </c>
      <c r="P134" s="11"/>
      <c r="Q134" s="11"/>
      <c r="R134" s="12"/>
      <c r="S134" s="12"/>
      <c r="T134" s="11"/>
      <c r="U134" s="11"/>
      <c r="V134" s="11"/>
      <c r="W134" s="8">
        <f ca="1">IFERROR(IF(P134&gt;=1,(IF(M134&gt;=2,COUNTIF(INDIRECT(G134):INDIRECT(H134),"OLD"),0)),0),0)</f>
        <v>0</v>
      </c>
      <c r="X134" s="8">
        <f ca="1">IFERROR(IF(P134&gt;=1,(IF(M134=1,COUNTIF(INDIRECT(G134):INDIRECT(H134),"NEW"),IF(M134=3,COUNTIF(INDIRECT(G134):INDIRECT(H134),"NEW"),0))),0),0)</f>
        <v>0</v>
      </c>
      <c r="Y134" s="10">
        <f t="shared" ca="1" si="5"/>
        <v>0</v>
      </c>
      <c r="Z134" s="13"/>
    </row>
    <row r="135" spans="6:26" ht="20.100000000000001" customHeight="1" x14ac:dyDescent="0.25">
      <c r="F135" s="1">
        <f>IFERROR(IF(O135&gt;=101,MATCH(O135,VITRAN!$AG$14:$AG$1513,0)+13,0),0)</f>
        <v>0</v>
      </c>
      <c r="G135" s="1" t="str">
        <f t="shared" si="3"/>
        <v/>
      </c>
      <c r="H135" s="1" t="str">
        <f t="shared" si="4"/>
        <v/>
      </c>
      <c r="J135" s="1">
        <f>IFERROR(SUMIFS(STOCK!$U$10:$U$209,STOCK!$H$10:$H$209,T135),0)</f>
        <v>0</v>
      </c>
      <c r="K135" s="1">
        <f>IFERROR(SUMIFS(STOCK!$V$10:$V$209,STOCK!$H$10:$H$209,T135),0)</f>
        <v>0</v>
      </c>
      <c r="M135" s="1">
        <f>IFERROR(IF(LEN(T135)&gt;=1,VLOOKUP(HLOOKUP(T135,PROFILE!$K$5:$V$8,4,0),PROFILE!$F$1:$G$3,2,0),0),0)</f>
        <v>0</v>
      </c>
      <c r="N135" s="1">
        <f>IFERROR(COUNTIFS(PROFILE!$H$13:$H$212,"&gt;=1",PROFILE!$I$13:$I$212,T135),0)</f>
        <v>0</v>
      </c>
      <c r="O135" s="1">
        <f>IFERROR(IF(P135&gt;=1,(IF(LEN(T135)&gt;=1,VLOOKUP(T135,PROFILE!$A$23:$B$34,2,0)*100+COUNTIF($T$8:T135,T135),0)),0),0)</f>
        <v>0</v>
      </c>
      <c r="P135" s="11"/>
      <c r="Q135" s="11"/>
      <c r="R135" s="12"/>
      <c r="S135" s="12"/>
      <c r="T135" s="11"/>
      <c r="U135" s="11"/>
      <c r="V135" s="11"/>
      <c r="W135" s="8">
        <f ca="1">IFERROR(IF(P135&gt;=1,(IF(M135&gt;=2,COUNTIF(INDIRECT(G135):INDIRECT(H135),"OLD"),0)),0),0)</f>
        <v>0</v>
      </c>
      <c r="X135" s="8">
        <f ca="1">IFERROR(IF(P135&gt;=1,(IF(M135=1,COUNTIF(INDIRECT(G135):INDIRECT(H135),"NEW"),IF(M135=3,COUNTIF(INDIRECT(G135):INDIRECT(H135),"NEW"),0))),0),0)</f>
        <v>0</v>
      </c>
      <c r="Y135" s="10">
        <f t="shared" ca="1" si="5"/>
        <v>0</v>
      </c>
      <c r="Z135" s="13"/>
    </row>
    <row r="136" spans="6:26" ht="20.100000000000001" customHeight="1" x14ac:dyDescent="0.25">
      <c r="F136" s="1">
        <f>IFERROR(IF(O136&gt;=101,MATCH(O136,VITRAN!$AG$14:$AG$1513,0)+13,0),0)</f>
        <v>0</v>
      </c>
      <c r="G136" s="1" t="str">
        <f t="shared" si="3"/>
        <v/>
      </c>
      <c r="H136" s="1" t="str">
        <f t="shared" si="4"/>
        <v/>
      </c>
      <c r="J136" s="1">
        <f>IFERROR(SUMIFS(STOCK!$U$10:$U$209,STOCK!$H$10:$H$209,T136),0)</f>
        <v>0</v>
      </c>
      <c r="K136" s="1">
        <f>IFERROR(SUMIFS(STOCK!$V$10:$V$209,STOCK!$H$10:$H$209,T136),0)</f>
        <v>0</v>
      </c>
      <c r="M136" s="1">
        <f>IFERROR(IF(LEN(T136)&gt;=1,VLOOKUP(HLOOKUP(T136,PROFILE!$K$5:$V$8,4,0),PROFILE!$F$1:$G$3,2,0),0),0)</f>
        <v>0</v>
      </c>
      <c r="N136" s="1">
        <f>IFERROR(COUNTIFS(PROFILE!$H$13:$H$212,"&gt;=1",PROFILE!$I$13:$I$212,T136),0)</f>
        <v>0</v>
      </c>
      <c r="O136" s="1">
        <f>IFERROR(IF(P136&gt;=1,(IF(LEN(T136)&gt;=1,VLOOKUP(T136,PROFILE!$A$23:$B$34,2,0)*100+COUNTIF($T$8:T136,T136),0)),0),0)</f>
        <v>0</v>
      </c>
      <c r="P136" s="11"/>
      <c r="Q136" s="11"/>
      <c r="R136" s="12"/>
      <c r="S136" s="12"/>
      <c r="T136" s="11"/>
      <c r="U136" s="11"/>
      <c r="V136" s="11"/>
      <c r="W136" s="8">
        <f ca="1">IFERROR(IF(P136&gt;=1,(IF(M136&gt;=2,COUNTIF(INDIRECT(G136):INDIRECT(H136),"OLD"),0)),0),0)</f>
        <v>0</v>
      </c>
      <c r="X136" s="8">
        <f ca="1">IFERROR(IF(P136&gt;=1,(IF(M136=1,COUNTIF(INDIRECT(G136):INDIRECT(H136),"NEW"),IF(M136=3,COUNTIF(INDIRECT(G136):INDIRECT(H136),"NEW"),0))),0),0)</f>
        <v>0</v>
      </c>
      <c r="Y136" s="10">
        <f t="shared" ca="1" si="5"/>
        <v>0</v>
      </c>
      <c r="Z136" s="13"/>
    </row>
    <row r="137" spans="6:26" ht="20.100000000000001" customHeight="1" x14ac:dyDescent="0.25">
      <c r="F137" s="1">
        <f>IFERROR(IF(O137&gt;=101,MATCH(O137,VITRAN!$AG$14:$AG$1513,0)+13,0),0)</f>
        <v>0</v>
      </c>
      <c r="G137" s="1" t="str">
        <f t="shared" ref="G137:G200" si="6">IFERROR(IF(F137&gt;=1,ADDRESS(F137,38,1,1,"VITRAN"),""),"")</f>
        <v/>
      </c>
      <c r="H137" s="1" t="str">
        <f t="shared" ref="H137:H200" si="7">IFERROR(IF(F137&gt;=1,ADDRESS(F137,50,1,1,"VITRAN"),""),"")</f>
        <v/>
      </c>
      <c r="J137" s="1">
        <f>IFERROR(SUMIFS(STOCK!$U$10:$U$209,STOCK!$H$10:$H$209,T137),0)</f>
        <v>0</v>
      </c>
      <c r="K137" s="1">
        <f>IFERROR(SUMIFS(STOCK!$V$10:$V$209,STOCK!$H$10:$H$209,T137),0)</f>
        <v>0</v>
      </c>
      <c r="M137" s="1">
        <f>IFERROR(IF(LEN(T137)&gt;=1,VLOOKUP(HLOOKUP(T137,PROFILE!$K$5:$V$8,4,0),PROFILE!$F$1:$G$3,2,0),0),0)</f>
        <v>0</v>
      </c>
      <c r="N137" s="1">
        <f>IFERROR(COUNTIFS(PROFILE!$H$13:$H$212,"&gt;=1",PROFILE!$I$13:$I$212,T137),0)</f>
        <v>0</v>
      </c>
      <c r="O137" s="1">
        <f>IFERROR(IF(P137&gt;=1,(IF(LEN(T137)&gt;=1,VLOOKUP(T137,PROFILE!$A$23:$B$34,2,0)*100+COUNTIF($T$8:T137,T137),0)),0),0)</f>
        <v>0</v>
      </c>
      <c r="P137" s="11"/>
      <c r="Q137" s="11"/>
      <c r="R137" s="12"/>
      <c r="S137" s="12"/>
      <c r="T137" s="11"/>
      <c r="U137" s="11"/>
      <c r="V137" s="11"/>
      <c r="W137" s="8">
        <f ca="1">IFERROR(IF(P137&gt;=1,(IF(M137&gt;=2,COUNTIF(INDIRECT(G137):INDIRECT(H137),"OLD"),0)),0),0)</f>
        <v>0</v>
      </c>
      <c r="X137" s="8">
        <f ca="1">IFERROR(IF(P137&gt;=1,(IF(M137=1,COUNTIF(INDIRECT(G137):INDIRECT(H137),"NEW"),IF(M137=3,COUNTIF(INDIRECT(G137):INDIRECT(H137),"NEW"),0))),0),0)</f>
        <v>0</v>
      </c>
      <c r="Y137" s="10">
        <f t="shared" ref="Y137:Y200" ca="1" si="8">W137+X137</f>
        <v>0</v>
      </c>
      <c r="Z137" s="13"/>
    </row>
    <row r="138" spans="6:26" ht="20.100000000000001" customHeight="1" x14ac:dyDescent="0.25">
      <c r="F138" s="1">
        <f>IFERROR(IF(O138&gt;=101,MATCH(O138,VITRAN!$AG$14:$AG$1513,0)+13,0),0)</f>
        <v>0</v>
      </c>
      <c r="G138" s="1" t="str">
        <f t="shared" si="6"/>
        <v/>
      </c>
      <c r="H138" s="1" t="str">
        <f t="shared" si="7"/>
        <v/>
      </c>
      <c r="J138" s="1">
        <f>IFERROR(SUMIFS(STOCK!$U$10:$U$209,STOCK!$H$10:$H$209,T138),0)</f>
        <v>0</v>
      </c>
      <c r="K138" s="1">
        <f>IFERROR(SUMIFS(STOCK!$V$10:$V$209,STOCK!$H$10:$H$209,T138),0)</f>
        <v>0</v>
      </c>
      <c r="M138" s="1">
        <f>IFERROR(IF(LEN(T138)&gt;=1,VLOOKUP(HLOOKUP(T138,PROFILE!$K$5:$V$8,4,0),PROFILE!$F$1:$G$3,2,0),0),0)</f>
        <v>0</v>
      </c>
      <c r="N138" s="1">
        <f>IFERROR(COUNTIFS(PROFILE!$H$13:$H$212,"&gt;=1",PROFILE!$I$13:$I$212,T138),0)</f>
        <v>0</v>
      </c>
      <c r="O138" s="1">
        <f>IFERROR(IF(P138&gt;=1,(IF(LEN(T138)&gt;=1,VLOOKUP(T138,PROFILE!$A$23:$B$34,2,0)*100+COUNTIF($T$8:T138,T138),0)),0),0)</f>
        <v>0</v>
      </c>
      <c r="P138" s="11"/>
      <c r="Q138" s="11"/>
      <c r="R138" s="12"/>
      <c r="S138" s="12"/>
      <c r="T138" s="11"/>
      <c r="U138" s="11"/>
      <c r="V138" s="11"/>
      <c r="W138" s="8">
        <f ca="1">IFERROR(IF(P138&gt;=1,(IF(M138&gt;=2,COUNTIF(INDIRECT(G138):INDIRECT(H138),"OLD"),0)),0),0)</f>
        <v>0</v>
      </c>
      <c r="X138" s="8">
        <f ca="1">IFERROR(IF(P138&gt;=1,(IF(M138=1,COUNTIF(INDIRECT(G138):INDIRECT(H138),"NEW"),IF(M138=3,COUNTIF(INDIRECT(G138):INDIRECT(H138),"NEW"),0))),0),0)</f>
        <v>0</v>
      </c>
      <c r="Y138" s="10">
        <f t="shared" ca="1" si="8"/>
        <v>0</v>
      </c>
      <c r="Z138" s="13"/>
    </row>
    <row r="139" spans="6:26" ht="20.100000000000001" customHeight="1" x14ac:dyDescent="0.25">
      <c r="F139" s="1">
        <f>IFERROR(IF(O139&gt;=101,MATCH(O139,VITRAN!$AG$14:$AG$1513,0)+13,0),0)</f>
        <v>0</v>
      </c>
      <c r="G139" s="1" t="str">
        <f t="shared" si="6"/>
        <v/>
      </c>
      <c r="H139" s="1" t="str">
        <f t="shared" si="7"/>
        <v/>
      </c>
      <c r="J139" s="1">
        <f>IFERROR(SUMIFS(STOCK!$U$10:$U$209,STOCK!$H$10:$H$209,T139),0)</f>
        <v>0</v>
      </c>
      <c r="K139" s="1">
        <f>IFERROR(SUMIFS(STOCK!$V$10:$V$209,STOCK!$H$10:$H$209,T139),0)</f>
        <v>0</v>
      </c>
      <c r="M139" s="1">
        <f>IFERROR(IF(LEN(T139)&gt;=1,VLOOKUP(HLOOKUP(T139,PROFILE!$K$5:$V$8,4,0),PROFILE!$F$1:$G$3,2,0),0),0)</f>
        <v>0</v>
      </c>
      <c r="N139" s="1">
        <f>IFERROR(COUNTIFS(PROFILE!$H$13:$H$212,"&gt;=1",PROFILE!$I$13:$I$212,T139),0)</f>
        <v>0</v>
      </c>
      <c r="O139" s="1">
        <f>IFERROR(IF(P139&gt;=1,(IF(LEN(T139)&gt;=1,VLOOKUP(T139,PROFILE!$A$23:$B$34,2,0)*100+COUNTIF($T$8:T139,T139),0)),0),0)</f>
        <v>0</v>
      </c>
      <c r="P139" s="11"/>
      <c r="Q139" s="11"/>
      <c r="R139" s="12"/>
      <c r="S139" s="12"/>
      <c r="T139" s="11"/>
      <c r="U139" s="11"/>
      <c r="V139" s="11"/>
      <c r="W139" s="8">
        <f ca="1">IFERROR(IF(P139&gt;=1,(IF(M139&gt;=2,COUNTIF(INDIRECT(G139):INDIRECT(H139),"OLD"),0)),0),0)</f>
        <v>0</v>
      </c>
      <c r="X139" s="8">
        <f ca="1">IFERROR(IF(P139&gt;=1,(IF(M139=1,COUNTIF(INDIRECT(G139):INDIRECT(H139),"NEW"),IF(M139=3,COUNTIF(INDIRECT(G139):INDIRECT(H139),"NEW"),0))),0),0)</f>
        <v>0</v>
      </c>
      <c r="Y139" s="10">
        <f t="shared" ca="1" si="8"/>
        <v>0</v>
      </c>
      <c r="Z139" s="13"/>
    </row>
    <row r="140" spans="6:26" ht="20.100000000000001" customHeight="1" x14ac:dyDescent="0.25">
      <c r="F140" s="1">
        <f>IFERROR(IF(O140&gt;=101,MATCH(O140,VITRAN!$AG$14:$AG$1513,0)+13,0),0)</f>
        <v>0</v>
      </c>
      <c r="G140" s="1" t="str">
        <f t="shared" si="6"/>
        <v/>
      </c>
      <c r="H140" s="1" t="str">
        <f t="shared" si="7"/>
        <v/>
      </c>
      <c r="J140" s="1">
        <f>IFERROR(SUMIFS(STOCK!$U$10:$U$209,STOCK!$H$10:$H$209,T140),0)</f>
        <v>0</v>
      </c>
      <c r="K140" s="1">
        <f>IFERROR(SUMIFS(STOCK!$V$10:$V$209,STOCK!$H$10:$H$209,T140),0)</f>
        <v>0</v>
      </c>
      <c r="M140" s="1">
        <f>IFERROR(IF(LEN(T140)&gt;=1,VLOOKUP(HLOOKUP(T140,PROFILE!$K$5:$V$8,4,0),PROFILE!$F$1:$G$3,2,0),0),0)</f>
        <v>0</v>
      </c>
      <c r="N140" s="1">
        <f>IFERROR(COUNTIFS(PROFILE!$H$13:$H$212,"&gt;=1",PROFILE!$I$13:$I$212,T140),0)</f>
        <v>0</v>
      </c>
      <c r="O140" s="1">
        <f>IFERROR(IF(P140&gt;=1,(IF(LEN(T140)&gt;=1,VLOOKUP(T140,PROFILE!$A$23:$B$34,2,0)*100+COUNTIF($T$8:T140,T140),0)),0),0)</f>
        <v>0</v>
      </c>
      <c r="P140" s="11"/>
      <c r="Q140" s="11"/>
      <c r="R140" s="12"/>
      <c r="S140" s="12"/>
      <c r="T140" s="11"/>
      <c r="U140" s="11"/>
      <c r="V140" s="11"/>
      <c r="W140" s="8">
        <f ca="1">IFERROR(IF(P140&gt;=1,(IF(M140&gt;=2,COUNTIF(INDIRECT(G140):INDIRECT(H140),"OLD"),0)),0),0)</f>
        <v>0</v>
      </c>
      <c r="X140" s="8">
        <f ca="1">IFERROR(IF(P140&gt;=1,(IF(M140=1,COUNTIF(INDIRECT(G140):INDIRECT(H140),"NEW"),IF(M140=3,COUNTIF(INDIRECT(G140):INDIRECT(H140),"NEW"),0))),0),0)</f>
        <v>0</v>
      </c>
      <c r="Y140" s="10">
        <f t="shared" ca="1" si="8"/>
        <v>0</v>
      </c>
      <c r="Z140" s="13"/>
    </row>
    <row r="141" spans="6:26" ht="20.100000000000001" customHeight="1" x14ac:dyDescent="0.25">
      <c r="F141" s="1">
        <f>IFERROR(IF(O141&gt;=101,MATCH(O141,VITRAN!$AG$14:$AG$1513,0)+13,0),0)</f>
        <v>0</v>
      </c>
      <c r="G141" s="1" t="str">
        <f t="shared" si="6"/>
        <v/>
      </c>
      <c r="H141" s="1" t="str">
        <f t="shared" si="7"/>
        <v/>
      </c>
      <c r="J141" s="1">
        <f>IFERROR(SUMIFS(STOCK!$U$10:$U$209,STOCK!$H$10:$H$209,T141),0)</f>
        <v>0</v>
      </c>
      <c r="K141" s="1">
        <f>IFERROR(SUMIFS(STOCK!$V$10:$V$209,STOCK!$H$10:$H$209,T141),0)</f>
        <v>0</v>
      </c>
      <c r="M141" s="1">
        <f>IFERROR(IF(LEN(T141)&gt;=1,VLOOKUP(HLOOKUP(T141,PROFILE!$K$5:$V$8,4,0),PROFILE!$F$1:$G$3,2,0),0),0)</f>
        <v>0</v>
      </c>
      <c r="N141" s="1">
        <f>IFERROR(COUNTIFS(PROFILE!$H$13:$H$212,"&gt;=1",PROFILE!$I$13:$I$212,T141),0)</f>
        <v>0</v>
      </c>
      <c r="O141" s="1">
        <f>IFERROR(IF(P141&gt;=1,(IF(LEN(T141)&gt;=1,VLOOKUP(T141,PROFILE!$A$23:$B$34,2,0)*100+COUNTIF($T$8:T141,T141),0)),0),0)</f>
        <v>0</v>
      </c>
      <c r="P141" s="11"/>
      <c r="Q141" s="11"/>
      <c r="R141" s="12"/>
      <c r="S141" s="12"/>
      <c r="T141" s="11"/>
      <c r="U141" s="11"/>
      <c r="V141" s="11"/>
      <c r="W141" s="8">
        <f ca="1">IFERROR(IF(P141&gt;=1,(IF(M141&gt;=2,COUNTIF(INDIRECT(G141):INDIRECT(H141),"OLD"),0)),0),0)</f>
        <v>0</v>
      </c>
      <c r="X141" s="8">
        <f ca="1">IFERROR(IF(P141&gt;=1,(IF(M141=1,COUNTIF(INDIRECT(G141):INDIRECT(H141),"NEW"),IF(M141=3,COUNTIF(INDIRECT(G141):INDIRECT(H141),"NEW"),0))),0),0)</f>
        <v>0</v>
      </c>
      <c r="Y141" s="10">
        <f t="shared" ca="1" si="8"/>
        <v>0</v>
      </c>
      <c r="Z141" s="13"/>
    </row>
    <row r="142" spans="6:26" ht="20.100000000000001" customHeight="1" x14ac:dyDescent="0.25">
      <c r="F142" s="1">
        <f>IFERROR(IF(O142&gt;=101,MATCH(O142,VITRAN!$AG$14:$AG$1513,0)+13,0),0)</f>
        <v>0</v>
      </c>
      <c r="G142" s="1" t="str">
        <f t="shared" si="6"/>
        <v/>
      </c>
      <c r="H142" s="1" t="str">
        <f t="shared" si="7"/>
        <v/>
      </c>
      <c r="J142" s="1">
        <f>IFERROR(SUMIFS(STOCK!$U$10:$U$209,STOCK!$H$10:$H$209,T142),0)</f>
        <v>0</v>
      </c>
      <c r="K142" s="1">
        <f>IFERROR(SUMIFS(STOCK!$V$10:$V$209,STOCK!$H$10:$H$209,T142),0)</f>
        <v>0</v>
      </c>
      <c r="M142" s="1">
        <f>IFERROR(IF(LEN(T142)&gt;=1,VLOOKUP(HLOOKUP(T142,PROFILE!$K$5:$V$8,4,0),PROFILE!$F$1:$G$3,2,0),0),0)</f>
        <v>0</v>
      </c>
      <c r="N142" s="1">
        <f>IFERROR(COUNTIFS(PROFILE!$H$13:$H$212,"&gt;=1",PROFILE!$I$13:$I$212,T142),0)</f>
        <v>0</v>
      </c>
      <c r="O142" s="1">
        <f>IFERROR(IF(P142&gt;=1,(IF(LEN(T142)&gt;=1,VLOOKUP(T142,PROFILE!$A$23:$B$34,2,0)*100+COUNTIF($T$8:T142,T142),0)),0),0)</f>
        <v>0</v>
      </c>
      <c r="P142" s="11"/>
      <c r="Q142" s="11"/>
      <c r="R142" s="12"/>
      <c r="S142" s="12"/>
      <c r="T142" s="11"/>
      <c r="U142" s="11"/>
      <c r="V142" s="11"/>
      <c r="W142" s="8">
        <f ca="1">IFERROR(IF(P142&gt;=1,(IF(M142&gt;=2,COUNTIF(INDIRECT(G142):INDIRECT(H142),"OLD"),0)),0),0)</f>
        <v>0</v>
      </c>
      <c r="X142" s="8">
        <f ca="1">IFERROR(IF(P142&gt;=1,(IF(M142=1,COUNTIF(INDIRECT(G142):INDIRECT(H142),"NEW"),IF(M142=3,COUNTIF(INDIRECT(G142):INDIRECT(H142),"NEW"),0))),0),0)</f>
        <v>0</v>
      </c>
      <c r="Y142" s="10">
        <f t="shared" ca="1" si="8"/>
        <v>0</v>
      </c>
      <c r="Z142" s="13"/>
    </row>
    <row r="143" spans="6:26" ht="20.100000000000001" customHeight="1" x14ac:dyDescent="0.25">
      <c r="F143" s="1">
        <f>IFERROR(IF(O143&gt;=101,MATCH(O143,VITRAN!$AG$14:$AG$1513,0)+13,0),0)</f>
        <v>0</v>
      </c>
      <c r="G143" s="1" t="str">
        <f t="shared" si="6"/>
        <v/>
      </c>
      <c r="H143" s="1" t="str">
        <f t="shared" si="7"/>
        <v/>
      </c>
      <c r="J143" s="1">
        <f>IFERROR(SUMIFS(STOCK!$U$10:$U$209,STOCK!$H$10:$H$209,T143),0)</f>
        <v>0</v>
      </c>
      <c r="K143" s="1">
        <f>IFERROR(SUMIFS(STOCK!$V$10:$V$209,STOCK!$H$10:$H$209,T143),0)</f>
        <v>0</v>
      </c>
      <c r="M143" s="1">
        <f>IFERROR(IF(LEN(T143)&gt;=1,VLOOKUP(HLOOKUP(T143,PROFILE!$K$5:$V$8,4,0),PROFILE!$F$1:$G$3,2,0),0),0)</f>
        <v>0</v>
      </c>
      <c r="N143" s="1">
        <f>IFERROR(COUNTIFS(PROFILE!$H$13:$H$212,"&gt;=1",PROFILE!$I$13:$I$212,T143),0)</f>
        <v>0</v>
      </c>
      <c r="O143" s="1">
        <f>IFERROR(IF(P143&gt;=1,(IF(LEN(T143)&gt;=1,VLOOKUP(T143,PROFILE!$A$23:$B$34,2,0)*100+COUNTIF($T$8:T143,T143),0)),0),0)</f>
        <v>0</v>
      </c>
      <c r="P143" s="11"/>
      <c r="Q143" s="11"/>
      <c r="R143" s="12"/>
      <c r="S143" s="12"/>
      <c r="T143" s="11"/>
      <c r="U143" s="11"/>
      <c r="V143" s="11"/>
      <c r="W143" s="8">
        <f ca="1">IFERROR(IF(P143&gt;=1,(IF(M143&gt;=2,COUNTIF(INDIRECT(G143):INDIRECT(H143),"OLD"),0)),0),0)</f>
        <v>0</v>
      </c>
      <c r="X143" s="8">
        <f ca="1">IFERROR(IF(P143&gt;=1,(IF(M143=1,COUNTIF(INDIRECT(G143):INDIRECT(H143),"NEW"),IF(M143=3,COUNTIF(INDIRECT(G143):INDIRECT(H143),"NEW"),0))),0),0)</f>
        <v>0</v>
      </c>
      <c r="Y143" s="10">
        <f t="shared" ca="1" si="8"/>
        <v>0</v>
      </c>
      <c r="Z143" s="13"/>
    </row>
    <row r="144" spans="6:26" ht="20.100000000000001" customHeight="1" x14ac:dyDescent="0.25">
      <c r="F144" s="1">
        <f>IFERROR(IF(O144&gt;=101,MATCH(O144,VITRAN!$AG$14:$AG$1513,0)+13,0),0)</f>
        <v>0</v>
      </c>
      <c r="G144" s="1" t="str">
        <f t="shared" si="6"/>
        <v/>
      </c>
      <c r="H144" s="1" t="str">
        <f t="shared" si="7"/>
        <v/>
      </c>
      <c r="J144" s="1">
        <f>IFERROR(SUMIFS(STOCK!$U$10:$U$209,STOCK!$H$10:$H$209,T144),0)</f>
        <v>0</v>
      </c>
      <c r="K144" s="1">
        <f>IFERROR(SUMIFS(STOCK!$V$10:$V$209,STOCK!$H$10:$H$209,T144),0)</f>
        <v>0</v>
      </c>
      <c r="M144" s="1">
        <f>IFERROR(IF(LEN(T144)&gt;=1,VLOOKUP(HLOOKUP(T144,PROFILE!$K$5:$V$8,4,0),PROFILE!$F$1:$G$3,2,0),0),0)</f>
        <v>0</v>
      </c>
      <c r="N144" s="1">
        <f>IFERROR(COUNTIFS(PROFILE!$H$13:$H$212,"&gt;=1",PROFILE!$I$13:$I$212,T144),0)</f>
        <v>0</v>
      </c>
      <c r="O144" s="1">
        <f>IFERROR(IF(P144&gt;=1,(IF(LEN(T144)&gt;=1,VLOOKUP(T144,PROFILE!$A$23:$B$34,2,0)*100+COUNTIF($T$8:T144,T144),0)),0),0)</f>
        <v>0</v>
      </c>
      <c r="P144" s="11"/>
      <c r="Q144" s="11"/>
      <c r="R144" s="12"/>
      <c r="S144" s="12"/>
      <c r="T144" s="11"/>
      <c r="U144" s="11"/>
      <c r="V144" s="11"/>
      <c r="W144" s="8">
        <f ca="1">IFERROR(IF(P144&gt;=1,(IF(M144&gt;=2,COUNTIF(INDIRECT(G144):INDIRECT(H144),"OLD"),0)),0),0)</f>
        <v>0</v>
      </c>
      <c r="X144" s="8">
        <f ca="1">IFERROR(IF(P144&gt;=1,(IF(M144=1,COUNTIF(INDIRECT(G144):INDIRECT(H144),"NEW"),IF(M144=3,COUNTIF(INDIRECT(G144):INDIRECT(H144),"NEW"),0))),0),0)</f>
        <v>0</v>
      </c>
      <c r="Y144" s="10">
        <f t="shared" ca="1" si="8"/>
        <v>0</v>
      </c>
      <c r="Z144" s="13"/>
    </row>
    <row r="145" spans="6:26" ht="20.100000000000001" customHeight="1" x14ac:dyDescent="0.25">
      <c r="F145" s="1">
        <f>IFERROR(IF(O145&gt;=101,MATCH(O145,VITRAN!$AG$14:$AG$1513,0)+13,0),0)</f>
        <v>0</v>
      </c>
      <c r="G145" s="1" t="str">
        <f t="shared" si="6"/>
        <v/>
      </c>
      <c r="H145" s="1" t="str">
        <f t="shared" si="7"/>
        <v/>
      </c>
      <c r="J145" s="1">
        <f>IFERROR(SUMIFS(STOCK!$U$10:$U$209,STOCK!$H$10:$H$209,T145),0)</f>
        <v>0</v>
      </c>
      <c r="K145" s="1">
        <f>IFERROR(SUMIFS(STOCK!$V$10:$V$209,STOCK!$H$10:$H$209,T145),0)</f>
        <v>0</v>
      </c>
      <c r="M145" s="1">
        <f>IFERROR(IF(LEN(T145)&gt;=1,VLOOKUP(HLOOKUP(T145,PROFILE!$K$5:$V$8,4,0),PROFILE!$F$1:$G$3,2,0),0),0)</f>
        <v>0</v>
      </c>
      <c r="N145" s="1">
        <f>IFERROR(COUNTIFS(PROFILE!$H$13:$H$212,"&gt;=1",PROFILE!$I$13:$I$212,T145),0)</f>
        <v>0</v>
      </c>
      <c r="O145" s="1">
        <f>IFERROR(IF(P145&gt;=1,(IF(LEN(T145)&gt;=1,VLOOKUP(T145,PROFILE!$A$23:$B$34,2,0)*100+COUNTIF($T$8:T145,T145),0)),0),0)</f>
        <v>0</v>
      </c>
      <c r="P145" s="11"/>
      <c r="Q145" s="11"/>
      <c r="R145" s="12"/>
      <c r="S145" s="12"/>
      <c r="T145" s="11"/>
      <c r="U145" s="11"/>
      <c r="V145" s="11"/>
      <c r="W145" s="8">
        <f ca="1">IFERROR(IF(P145&gt;=1,(IF(M145&gt;=2,COUNTIF(INDIRECT(G145):INDIRECT(H145),"OLD"),0)),0),0)</f>
        <v>0</v>
      </c>
      <c r="X145" s="8">
        <f ca="1">IFERROR(IF(P145&gt;=1,(IF(M145=1,COUNTIF(INDIRECT(G145):INDIRECT(H145),"NEW"),IF(M145=3,COUNTIF(INDIRECT(G145):INDIRECT(H145),"NEW"),0))),0),0)</f>
        <v>0</v>
      </c>
      <c r="Y145" s="10">
        <f t="shared" ca="1" si="8"/>
        <v>0</v>
      </c>
      <c r="Z145" s="13"/>
    </row>
    <row r="146" spans="6:26" ht="20.100000000000001" customHeight="1" x14ac:dyDescent="0.25">
      <c r="F146" s="1">
        <f>IFERROR(IF(O146&gt;=101,MATCH(O146,VITRAN!$AG$14:$AG$1513,0)+13,0),0)</f>
        <v>0</v>
      </c>
      <c r="G146" s="1" t="str">
        <f t="shared" si="6"/>
        <v/>
      </c>
      <c r="H146" s="1" t="str">
        <f t="shared" si="7"/>
        <v/>
      </c>
      <c r="J146" s="1">
        <f>IFERROR(SUMIFS(STOCK!$U$10:$U$209,STOCK!$H$10:$H$209,T146),0)</f>
        <v>0</v>
      </c>
      <c r="K146" s="1">
        <f>IFERROR(SUMIFS(STOCK!$V$10:$V$209,STOCK!$H$10:$H$209,T146),0)</f>
        <v>0</v>
      </c>
      <c r="M146" s="1">
        <f>IFERROR(IF(LEN(T146)&gt;=1,VLOOKUP(HLOOKUP(T146,PROFILE!$K$5:$V$8,4,0),PROFILE!$F$1:$G$3,2,0),0),0)</f>
        <v>0</v>
      </c>
      <c r="N146" s="1">
        <f>IFERROR(COUNTIFS(PROFILE!$H$13:$H$212,"&gt;=1",PROFILE!$I$13:$I$212,T146),0)</f>
        <v>0</v>
      </c>
      <c r="O146" s="1">
        <f>IFERROR(IF(P146&gt;=1,(IF(LEN(T146)&gt;=1,VLOOKUP(T146,PROFILE!$A$23:$B$34,2,0)*100+COUNTIF($T$8:T146,T146),0)),0),0)</f>
        <v>0</v>
      </c>
      <c r="P146" s="11"/>
      <c r="Q146" s="11"/>
      <c r="R146" s="12"/>
      <c r="S146" s="12"/>
      <c r="T146" s="11"/>
      <c r="U146" s="11"/>
      <c r="V146" s="11"/>
      <c r="W146" s="8">
        <f ca="1">IFERROR(IF(P146&gt;=1,(IF(M146&gt;=2,COUNTIF(INDIRECT(G146):INDIRECT(H146),"OLD"),0)),0),0)</f>
        <v>0</v>
      </c>
      <c r="X146" s="8">
        <f ca="1">IFERROR(IF(P146&gt;=1,(IF(M146=1,COUNTIF(INDIRECT(G146):INDIRECT(H146),"NEW"),IF(M146=3,COUNTIF(INDIRECT(G146):INDIRECT(H146),"NEW"),0))),0),0)</f>
        <v>0</v>
      </c>
      <c r="Y146" s="10">
        <f t="shared" ca="1" si="8"/>
        <v>0</v>
      </c>
      <c r="Z146" s="13"/>
    </row>
    <row r="147" spans="6:26" ht="20.100000000000001" customHeight="1" x14ac:dyDescent="0.25">
      <c r="F147" s="1">
        <f>IFERROR(IF(O147&gt;=101,MATCH(O147,VITRAN!$AG$14:$AG$1513,0)+13,0),0)</f>
        <v>0</v>
      </c>
      <c r="G147" s="1" t="str">
        <f t="shared" si="6"/>
        <v/>
      </c>
      <c r="H147" s="1" t="str">
        <f t="shared" si="7"/>
        <v/>
      </c>
      <c r="J147" s="1">
        <f>IFERROR(SUMIFS(STOCK!$U$10:$U$209,STOCK!$H$10:$H$209,T147),0)</f>
        <v>0</v>
      </c>
      <c r="K147" s="1">
        <f>IFERROR(SUMIFS(STOCK!$V$10:$V$209,STOCK!$H$10:$H$209,T147),0)</f>
        <v>0</v>
      </c>
      <c r="M147" s="1">
        <f>IFERROR(IF(LEN(T147)&gt;=1,VLOOKUP(HLOOKUP(T147,PROFILE!$K$5:$V$8,4,0),PROFILE!$F$1:$G$3,2,0),0),0)</f>
        <v>0</v>
      </c>
      <c r="N147" s="1">
        <f>IFERROR(COUNTIFS(PROFILE!$H$13:$H$212,"&gt;=1",PROFILE!$I$13:$I$212,T147),0)</f>
        <v>0</v>
      </c>
      <c r="O147" s="1">
        <f>IFERROR(IF(P147&gt;=1,(IF(LEN(T147)&gt;=1,VLOOKUP(T147,PROFILE!$A$23:$B$34,2,0)*100+COUNTIF($T$8:T147,T147),0)),0),0)</f>
        <v>0</v>
      </c>
      <c r="P147" s="11"/>
      <c r="Q147" s="11"/>
      <c r="R147" s="12"/>
      <c r="S147" s="12"/>
      <c r="T147" s="11"/>
      <c r="U147" s="11"/>
      <c r="V147" s="11"/>
      <c r="W147" s="8">
        <f ca="1">IFERROR(IF(P147&gt;=1,(IF(M147&gt;=2,COUNTIF(INDIRECT(G147):INDIRECT(H147),"OLD"),0)),0),0)</f>
        <v>0</v>
      </c>
      <c r="X147" s="8">
        <f ca="1">IFERROR(IF(P147&gt;=1,(IF(M147=1,COUNTIF(INDIRECT(G147):INDIRECT(H147),"NEW"),IF(M147=3,COUNTIF(INDIRECT(G147):INDIRECT(H147),"NEW"),0))),0),0)</f>
        <v>0</v>
      </c>
      <c r="Y147" s="10">
        <f t="shared" ca="1" si="8"/>
        <v>0</v>
      </c>
      <c r="Z147" s="13"/>
    </row>
    <row r="148" spans="6:26" ht="20.100000000000001" customHeight="1" x14ac:dyDescent="0.25">
      <c r="F148" s="1">
        <f>IFERROR(IF(O148&gt;=101,MATCH(O148,VITRAN!$AG$14:$AG$1513,0)+13,0),0)</f>
        <v>0</v>
      </c>
      <c r="G148" s="1" t="str">
        <f t="shared" si="6"/>
        <v/>
      </c>
      <c r="H148" s="1" t="str">
        <f t="shared" si="7"/>
        <v/>
      </c>
      <c r="J148" s="1">
        <f>IFERROR(SUMIFS(STOCK!$U$10:$U$209,STOCK!$H$10:$H$209,T148),0)</f>
        <v>0</v>
      </c>
      <c r="K148" s="1">
        <f>IFERROR(SUMIFS(STOCK!$V$10:$V$209,STOCK!$H$10:$H$209,T148),0)</f>
        <v>0</v>
      </c>
      <c r="M148" s="1">
        <f>IFERROR(IF(LEN(T148)&gt;=1,VLOOKUP(HLOOKUP(T148,PROFILE!$K$5:$V$8,4,0),PROFILE!$F$1:$G$3,2,0),0),0)</f>
        <v>0</v>
      </c>
      <c r="N148" s="1">
        <f>IFERROR(COUNTIFS(PROFILE!$H$13:$H$212,"&gt;=1",PROFILE!$I$13:$I$212,T148),0)</f>
        <v>0</v>
      </c>
      <c r="O148" s="1">
        <f>IFERROR(IF(P148&gt;=1,(IF(LEN(T148)&gt;=1,VLOOKUP(T148,PROFILE!$A$23:$B$34,2,0)*100+COUNTIF($T$8:T148,T148),0)),0),0)</f>
        <v>0</v>
      </c>
      <c r="P148" s="11"/>
      <c r="Q148" s="11"/>
      <c r="R148" s="12"/>
      <c r="S148" s="12"/>
      <c r="T148" s="11"/>
      <c r="U148" s="11"/>
      <c r="V148" s="11"/>
      <c r="W148" s="8">
        <f ca="1">IFERROR(IF(P148&gt;=1,(IF(M148&gt;=2,COUNTIF(INDIRECT(G148):INDIRECT(H148),"OLD"),0)),0),0)</f>
        <v>0</v>
      </c>
      <c r="X148" s="8">
        <f ca="1">IFERROR(IF(P148&gt;=1,(IF(M148=1,COUNTIF(INDIRECT(G148):INDIRECT(H148),"NEW"),IF(M148=3,COUNTIF(INDIRECT(G148):INDIRECT(H148),"NEW"),0))),0),0)</f>
        <v>0</v>
      </c>
      <c r="Y148" s="10">
        <f t="shared" ca="1" si="8"/>
        <v>0</v>
      </c>
      <c r="Z148" s="13"/>
    </row>
    <row r="149" spans="6:26" ht="20.100000000000001" customHeight="1" x14ac:dyDescent="0.25">
      <c r="F149" s="1">
        <f>IFERROR(IF(O149&gt;=101,MATCH(O149,VITRAN!$AG$14:$AG$1513,0)+13,0),0)</f>
        <v>0</v>
      </c>
      <c r="G149" s="1" t="str">
        <f t="shared" si="6"/>
        <v/>
      </c>
      <c r="H149" s="1" t="str">
        <f t="shared" si="7"/>
        <v/>
      </c>
      <c r="J149" s="1">
        <f>IFERROR(SUMIFS(STOCK!$U$10:$U$209,STOCK!$H$10:$H$209,T149),0)</f>
        <v>0</v>
      </c>
      <c r="K149" s="1">
        <f>IFERROR(SUMIFS(STOCK!$V$10:$V$209,STOCK!$H$10:$H$209,T149),0)</f>
        <v>0</v>
      </c>
      <c r="M149" s="1">
        <f>IFERROR(IF(LEN(T149)&gt;=1,VLOOKUP(HLOOKUP(T149,PROFILE!$K$5:$V$8,4,0),PROFILE!$F$1:$G$3,2,0),0),0)</f>
        <v>0</v>
      </c>
      <c r="N149" s="1">
        <f>IFERROR(COUNTIFS(PROFILE!$H$13:$H$212,"&gt;=1",PROFILE!$I$13:$I$212,T149),0)</f>
        <v>0</v>
      </c>
      <c r="O149" s="1">
        <f>IFERROR(IF(P149&gt;=1,(IF(LEN(T149)&gt;=1,VLOOKUP(T149,PROFILE!$A$23:$B$34,2,0)*100+COUNTIF($T$8:T149,T149),0)),0),0)</f>
        <v>0</v>
      </c>
      <c r="P149" s="11"/>
      <c r="Q149" s="11"/>
      <c r="R149" s="12"/>
      <c r="S149" s="12"/>
      <c r="T149" s="11"/>
      <c r="U149" s="11"/>
      <c r="V149" s="11"/>
      <c r="W149" s="8">
        <f ca="1">IFERROR(IF(P149&gt;=1,(IF(M149&gt;=2,COUNTIF(INDIRECT(G149):INDIRECT(H149),"OLD"),0)),0),0)</f>
        <v>0</v>
      </c>
      <c r="X149" s="8">
        <f ca="1">IFERROR(IF(P149&gt;=1,(IF(M149=1,COUNTIF(INDIRECT(G149):INDIRECT(H149),"NEW"),IF(M149=3,COUNTIF(INDIRECT(G149):INDIRECT(H149),"NEW"),0))),0),0)</f>
        <v>0</v>
      </c>
      <c r="Y149" s="10">
        <f t="shared" ca="1" si="8"/>
        <v>0</v>
      </c>
      <c r="Z149" s="13"/>
    </row>
    <row r="150" spans="6:26" ht="20.100000000000001" customHeight="1" x14ac:dyDescent="0.25">
      <c r="F150" s="1">
        <f>IFERROR(IF(O150&gt;=101,MATCH(O150,VITRAN!$AG$14:$AG$1513,0)+13,0),0)</f>
        <v>0</v>
      </c>
      <c r="G150" s="1" t="str">
        <f t="shared" si="6"/>
        <v/>
      </c>
      <c r="H150" s="1" t="str">
        <f t="shared" si="7"/>
        <v/>
      </c>
      <c r="J150" s="1">
        <f>IFERROR(SUMIFS(STOCK!$U$10:$U$209,STOCK!$H$10:$H$209,T150),0)</f>
        <v>0</v>
      </c>
      <c r="K150" s="1">
        <f>IFERROR(SUMIFS(STOCK!$V$10:$V$209,STOCK!$H$10:$H$209,T150),0)</f>
        <v>0</v>
      </c>
      <c r="M150" s="1">
        <f>IFERROR(IF(LEN(T150)&gt;=1,VLOOKUP(HLOOKUP(T150,PROFILE!$K$5:$V$8,4,0),PROFILE!$F$1:$G$3,2,0),0),0)</f>
        <v>0</v>
      </c>
      <c r="N150" s="1">
        <f>IFERROR(COUNTIFS(PROFILE!$H$13:$H$212,"&gt;=1",PROFILE!$I$13:$I$212,T150),0)</f>
        <v>0</v>
      </c>
      <c r="O150" s="1">
        <f>IFERROR(IF(P150&gt;=1,(IF(LEN(T150)&gt;=1,VLOOKUP(T150,PROFILE!$A$23:$B$34,2,0)*100+COUNTIF($T$8:T150,T150),0)),0),0)</f>
        <v>0</v>
      </c>
      <c r="P150" s="11"/>
      <c r="Q150" s="11"/>
      <c r="R150" s="12"/>
      <c r="S150" s="12"/>
      <c r="T150" s="11"/>
      <c r="U150" s="11"/>
      <c r="V150" s="11"/>
      <c r="W150" s="8">
        <f ca="1">IFERROR(IF(P150&gt;=1,(IF(M150&gt;=2,COUNTIF(INDIRECT(G150):INDIRECT(H150),"OLD"),0)),0),0)</f>
        <v>0</v>
      </c>
      <c r="X150" s="8">
        <f ca="1">IFERROR(IF(P150&gt;=1,(IF(M150=1,COUNTIF(INDIRECT(G150):INDIRECT(H150),"NEW"),IF(M150=3,COUNTIF(INDIRECT(G150):INDIRECT(H150),"NEW"),0))),0),0)</f>
        <v>0</v>
      </c>
      <c r="Y150" s="10">
        <f t="shared" ca="1" si="8"/>
        <v>0</v>
      </c>
      <c r="Z150" s="13"/>
    </row>
    <row r="151" spans="6:26" ht="20.100000000000001" customHeight="1" x14ac:dyDescent="0.25">
      <c r="F151" s="1">
        <f>IFERROR(IF(O151&gt;=101,MATCH(O151,VITRAN!$AG$14:$AG$1513,0)+13,0),0)</f>
        <v>0</v>
      </c>
      <c r="G151" s="1" t="str">
        <f t="shared" si="6"/>
        <v/>
      </c>
      <c r="H151" s="1" t="str">
        <f t="shared" si="7"/>
        <v/>
      </c>
      <c r="J151" s="1">
        <f>IFERROR(SUMIFS(STOCK!$U$10:$U$209,STOCK!$H$10:$H$209,T151),0)</f>
        <v>0</v>
      </c>
      <c r="K151" s="1">
        <f>IFERROR(SUMIFS(STOCK!$V$10:$V$209,STOCK!$H$10:$H$209,T151),0)</f>
        <v>0</v>
      </c>
      <c r="M151" s="1">
        <f>IFERROR(IF(LEN(T151)&gt;=1,VLOOKUP(HLOOKUP(T151,PROFILE!$K$5:$V$8,4,0),PROFILE!$F$1:$G$3,2,0),0),0)</f>
        <v>0</v>
      </c>
      <c r="N151" s="1">
        <f>IFERROR(COUNTIFS(PROFILE!$H$13:$H$212,"&gt;=1",PROFILE!$I$13:$I$212,T151),0)</f>
        <v>0</v>
      </c>
      <c r="O151" s="1">
        <f>IFERROR(IF(P151&gt;=1,(IF(LEN(T151)&gt;=1,VLOOKUP(T151,PROFILE!$A$23:$B$34,2,0)*100+COUNTIF($T$8:T151,T151),0)),0),0)</f>
        <v>0</v>
      </c>
      <c r="P151" s="11"/>
      <c r="Q151" s="11"/>
      <c r="R151" s="12"/>
      <c r="S151" s="12"/>
      <c r="T151" s="11"/>
      <c r="U151" s="11"/>
      <c r="V151" s="11"/>
      <c r="W151" s="8">
        <f ca="1">IFERROR(IF(P151&gt;=1,(IF(M151&gt;=2,COUNTIF(INDIRECT(G151):INDIRECT(H151),"OLD"),0)),0),0)</f>
        <v>0</v>
      </c>
      <c r="X151" s="8">
        <f ca="1">IFERROR(IF(P151&gt;=1,(IF(M151=1,COUNTIF(INDIRECT(G151):INDIRECT(H151),"NEW"),IF(M151=3,COUNTIF(INDIRECT(G151):INDIRECT(H151),"NEW"),0))),0),0)</f>
        <v>0</v>
      </c>
      <c r="Y151" s="10">
        <f t="shared" ca="1" si="8"/>
        <v>0</v>
      </c>
      <c r="Z151" s="13"/>
    </row>
    <row r="152" spans="6:26" ht="20.100000000000001" customHeight="1" x14ac:dyDescent="0.25">
      <c r="F152" s="1">
        <f>IFERROR(IF(O152&gt;=101,MATCH(O152,VITRAN!$AG$14:$AG$1513,0)+13,0),0)</f>
        <v>0</v>
      </c>
      <c r="G152" s="1" t="str">
        <f t="shared" si="6"/>
        <v/>
      </c>
      <c r="H152" s="1" t="str">
        <f t="shared" si="7"/>
        <v/>
      </c>
      <c r="J152" s="1">
        <f>IFERROR(SUMIFS(STOCK!$U$10:$U$209,STOCK!$H$10:$H$209,T152),0)</f>
        <v>0</v>
      </c>
      <c r="K152" s="1">
        <f>IFERROR(SUMIFS(STOCK!$V$10:$V$209,STOCK!$H$10:$H$209,T152),0)</f>
        <v>0</v>
      </c>
      <c r="M152" s="1">
        <f>IFERROR(IF(LEN(T152)&gt;=1,VLOOKUP(HLOOKUP(T152,PROFILE!$K$5:$V$8,4,0),PROFILE!$F$1:$G$3,2,0),0),0)</f>
        <v>0</v>
      </c>
      <c r="N152" s="1">
        <f>IFERROR(COUNTIFS(PROFILE!$H$13:$H$212,"&gt;=1",PROFILE!$I$13:$I$212,T152),0)</f>
        <v>0</v>
      </c>
      <c r="O152" s="1">
        <f>IFERROR(IF(P152&gt;=1,(IF(LEN(T152)&gt;=1,VLOOKUP(T152,PROFILE!$A$23:$B$34,2,0)*100+COUNTIF($T$8:T152,T152),0)),0),0)</f>
        <v>0</v>
      </c>
      <c r="P152" s="11"/>
      <c r="Q152" s="11"/>
      <c r="R152" s="12"/>
      <c r="S152" s="12"/>
      <c r="T152" s="11"/>
      <c r="U152" s="11"/>
      <c r="V152" s="11"/>
      <c r="W152" s="8">
        <f ca="1">IFERROR(IF(P152&gt;=1,(IF(M152&gt;=2,COUNTIF(INDIRECT(G152):INDIRECT(H152),"OLD"),0)),0),0)</f>
        <v>0</v>
      </c>
      <c r="X152" s="8">
        <f ca="1">IFERROR(IF(P152&gt;=1,(IF(M152=1,COUNTIF(INDIRECT(G152):INDIRECT(H152),"NEW"),IF(M152=3,COUNTIF(INDIRECT(G152):INDIRECT(H152),"NEW"),0))),0),0)</f>
        <v>0</v>
      </c>
      <c r="Y152" s="10">
        <f t="shared" ca="1" si="8"/>
        <v>0</v>
      </c>
      <c r="Z152" s="13"/>
    </row>
    <row r="153" spans="6:26" ht="20.100000000000001" customHeight="1" x14ac:dyDescent="0.25">
      <c r="F153" s="1">
        <f>IFERROR(IF(O153&gt;=101,MATCH(O153,VITRAN!$AG$14:$AG$1513,0)+13,0),0)</f>
        <v>0</v>
      </c>
      <c r="G153" s="1" t="str">
        <f t="shared" si="6"/>
        <v/>
      </c>
      <c r="H153" s="1" t="str">
        <f t="shared" si="7"/>
        <v/>
      </c>
      <c r="J153" s="1">
        <f>IFERROR(SUMIFS(STOCK!$U$10:$U$209,STOCK!$H$10:$H$209,T153),0)</f>
        <v>0</v>
      </c>
      <c r="K153" s="1">
        <f>IFERROR(SUMIFS(STOCK!$V$10:$V$209,STOCK!$H$10:$H$209,T153),0)</f>
        <v>0</v>
      </c>
      <c r="M153" s="1">
        <f>IFERROR(IF(LEN(T153)&gt;=1,VLOOKUP(HLOOKUP(T153,PROFILE!$K$5:$V$8,4,0),PROFILE!$F$1:$G$3,2,0),0),0)</f>
        <v>0</v>
      </c>
      <c r="N153" s="1">
        <f>IFERROR(COUNTIFS(PROFILE!$H$13:$H$212,"&gt;=1",PROFILE!$I$13:$I$212,T153),0)</f>
        <v>0</v>
      </c>
      <c r="O153" s="1">
        <f>IFERROR(IF(P153&gt;=1,(IF(LEN(T153)&gt;=1,VLOOKUP(T153,PROFILE!$A$23:$B$34,2,0)*100+COUNTIF($T$8:T153,T153),0)),0),0)</f>
        <v>0</v>
      </c>
      <c r="P153" s="11"/>
      <c r="Q153" s="11"/>
      <c r="R153" s="12"/>
      <c r="S153" s="12"/>
      <c r="T153" s="11"/>
      <c r="U153" s="11"/>
      <c r="V153" s="11"/>
      <c r="W153" s="8">
        <f ca="1">IFERROR(IF(P153&gt;=1,(IF(M153&gt;=2,COUNTIF(INDIRECT(G153):INDIRECT(H153),"OLD"),0)),0),0)</f>
        <v>0</v>
      </c>
      <c r="X153" s="8">
        <f ca="1">IFERROR(IF(P153&gt;=1,(IF(M153=1,COUNTIF(INDIRECT(G153):INDIRECT(H153),"NEW"),IF(M153=3,COUNTIF(INDIRECT(G153):INDIRECT(H153),"NEW"),0))),0),0)</f>
        <v>0</v>
      </c>
      <c r="Y153" s="10">
        <f t="shared" ca="1" si="8"/>
        <v>0</v>
      </c>
      <c r="Z153" s="13"/>
    </row>
    <row r="154" spans="6:26" ht="20.100000000000001" customHeight="1" x14ac:dyDescent="0.25">
      <c r="F154" s="1">
        <f>IFERROR(IF(O154&gt;=101,MATCH(O154,VITRAN!$AG$14:$AG$1513,0)+13,0),0)</f>
        <v>0</v>
      </c>
      <c r="G154" s="1" t="str">
        <f t="shared" si="6"/>
        <v/>
      </c>
      <c r="H154" s="1" t="str">
        <f t="shared" si="7"/>
        <v/>
      </c>
      <c r="J154" s="1">
        <f>IFERROR(SUMIFS(STOCK!$U$10:$U$209,STOCK!$H$10:$H$209,T154),0)</f>
        <v>0</v>
      </c>
      <c r="K154" s="1">
        <f>IFERROR(SUMIFS(STOCK!$V$10:$V$209,STOCK!$H$10:$H$209,T154),0)</f>
        <v>0</v>
      </c>
      <c r="M154" s="1">
        <f>IFERROR(IF(LEN(T154)&gt;=1,VLOOKUP(HLOOKUP(T154,PROFILE!$K$5:$V$8,4,0),PROFILE!$F$1:$G$3,2,0),0),0)</f>
        <v>0</v>
      </c>
      <c r="N154" s="1">
        <f>IFERROR(COUNTIFS(PROFILE!$H$13:$H$212,"&gt;=1",PROFILE!$I$13:$I$212,T154),0)</f>
        <v>0</v>
      </c>
      <c r="O154" s="1">
        <f>IFERROR(IF(P154&gt;=1,(IF(LEN(T154)&gt;=1,VLOOKUP(T154,PROFILE!$A$23:$B$34,2,0)*100+COUNTIF($T$8:T154,T154),0)),0),0)</f>
        <v>0</v>
      </c>
      <c r="P154" s="11"/>
      <c r="Q154" s="11"/>
      <c r="R154" s="12"/>
      <c r="S154" s="12"/>
      <c r="T154" s="11"/>
      <c r="U154" s="11"/>
      <c r="V154" s="11"/>
      <c r="W154" s="8">
        <f ca="1">IFERROR(IF(P154&gt;=1,(IF(M154&gt;=2,COUNTIF(INDIRECT(G154):INDIRECT(H154),"OLD"),0)),0),0)</f>
        <v>0</v>
      </c>
      <c r="X154" s="8">
        <f ca="1">IFERROR(IF(P154&gt;=1,(IF(M154=1,COUNTIF(INDIRECT(G154):INDIRECT(H154),"NEW"),IF(M154=3,COUNTIF(INDIRECT(G154):INDIRECT(H154),"NEW"),0))),0),0)</f>
        <v>0</v>
      </c>
      <c r="Y154" s="10">
        <f t="shared" ca="1" si="8"/>
        <v>0</v>
      </c>
      <c r="Z154" s="13"/>
    </row>
    <row r="155" spans="6:26" ht="20.100000000000001" customHeight="1" x14ac:dyDescent="0.25">
      <c r="F155" s="1">
        <f>IFERROR(IF(O155&gt;=101,MATCH(O155,VITRAN!$AG$14:$AG$1513,0)+13,0),0)</f>
        <v>0</v>
      </c>
      <c r="G155" s="1" t="str">
        <f t="shared" si="6"/>
        <v/>
      </c>
      <c r="H155" s="1" t="str">
        <f t="shared" si="7"/>
        <v/>
      </c>
      <c r="J155" s="1">
        <f>IFERROR(SUMIFS(STOCK!$U$10:$U$209,STOCK!$H$10:$H$209,T155),0)</f>
        <v>0</v>
      </c>
      <c r="K155" s="1">
        <f>IFERROR(SUMIFS(STOCK!$V$10:$V$209,STOCK!$H$10:$H$209,T155),0)</f>
        <v>0</v>
      </c>
      <c r="M155" s="1">
        <f>IFERROR(IF(LEN(T155)&gt;=1,VLOOKUP(HLOOKUP(T155,PROFILE!$K$5:$V$8,4,0),PROFILE!$F$1:$G$3,2,0),0),0)</f>
        <v>0</v>
      </c>
      <c r="N155" s="1">
        <f>IFERROR(COUNTIFS(PROFILE!$H$13:$H$212,"&gt;=1",PROFILE!$I$13:$I$212,T155),0)</f>
        <v>0</v>
      </c>
      <c r="O155" s="1">
        <f>IFERROR(IF(P155&gt;=1,(IF(LEN(T155)&gt;=1,VLOOKUP(T155,PROFILE!$A$23:$B$34,2,0)*100+COUNTIF($T$8:T155,T155),0)),0),0)</f>
        <v>0</v>
      </c>
      <c r="P155" s="11"/>
      <c r="Q155" s="11"/>
      <c r="R155" s="12"/>
      <c r="S155" s="12"/>
      <c r="T155" s="11"/>
      <c r="U155" s="11"/>
      <c r="V155" s="11"/>
      <c r="W155" s="8">
        <f ca="1">IFERROR(IF(P155&gt;=1,(IF(M155&gt;=2,COUNTIF(INDIRECT(G155):INDIRECT(H155),"OLD"),0)),0),0)</f>
        <v>0</v>
      </c>
      <c r="X155" s="8">
        <f ca="1">IFERROR(IF(P155&gt;=1,(IF(M155=1,COUNTIF(INDIRECT(G155):INDIRECT(H155),"NEW"),IF(M155=3,COUNTIF(INDIRECT(G155):INDIRECT(H155),"NEW"),0))),0),0)</f>
        <v>0</v>
      </c>
      <c r="Y155" s="10">
        <f t="shared" ca="1" si="8"/>
        <v>0</v>
      </c>
      <c r="Z155" s="13"/>
    </row>
    <row r="156" spans="6:26" ht="20.100000000000001" customHeight="1" x14ac:dyDescent="0.25">
      <c r="F156" s="1">
        <f>IFERROR(IF(O156&gt;=101,MATCH(O156,VITRAN!$AG$14:$AG$1513,0)+13,0),0)</f>
        <v>0</v>
      </c>
      <c r="G156" s="1" t="str">
        <f t="shared" si="6"/>
        <v/>
      </c>
      <c r="H156" s="1" t="str">
        <f t="shared" si="7"/>
        <v/>
      </c>
      <c r="J156" s="1">
        <f>IFERROR(SUMIFS(STOCK!$U$10:$U$209,STOCK!$H$10:$H$209,T156),0)</f>
        <v>0</v>
      </c>
      <c r="K156" s="1">
        <f>IFERROR(SUMIFS(STOCK!$V$10:$V$209,STOCK!$H$10:$H$209,T156),0)</f>
        <v>0</v>
      </c>
      <c r="M156" s="1">
        <f>IFERROR(IF(LEN(T156)&gt;=1,VLOOKUP(HLOOKUP(T156,PROFILE!$K$5:$V$8,4,0),PROFILE!$F$1:$G$3,2,0),0),0)</f>
        <v>0</v>
      </c>
      <c r="N156" s="1">
        <f>IFERROR(COUNTIFS(PROFILE!$H$13:$H$212,"&gt;=1",PROFILE!$I$13:$I$212,T156),0)</f>
        <v>0</v>
      </c>
      <c r="O156" s="1">
        <f>IFERROR(IF(P156&gt;=1,(IF(LEN(T156)&gt;=1,VLOOKUP(T156,PROFILE!$A$23:$B$34,2,0)*100+COUNTIF($T$8:T156,T156),0)),0),0)</f>
        <v>0</v>
      </c>
      <c r="P156" s="11"/>
      <c r="Q156" s="11"/>
      <c r="R156" s="12"/>
      <c r="S156" s="12"/>
      <c r="T156" s="11"/>
      <c r="U156" s="11"/>
      <c r="V156" s="11"/>
      <c r="W156" s="8">
        <f ca="1">IFERROR(IF(P156&gt;=1,(IF(M156&gt;=2,COUNTIF(INDIRECT(G156):INDIRECT(H156),"OLD"),0)),0),0)</f>
        <v>0</v>
      </c>
      <c r="X156" s="8">
        <f ca="1">IFERROR(IF(P156&gt;=1,(IF(M156=1,COUNTIF(INDIRECT(G156):INDIRECT(H156),"NEW"),IF(M156=3,COUNTIF(INDIRECT(G156):INDIRECT(H156),"NEW"),0))),0),0)</f>
        <v>0</v>
      </c>
      <c r="Y156" s="10">
        <f t="shared" ca="1" si="8"/>
        <v>0</v>
      </c>
      <c r="Z156" s="13"/>
    </row>
    <row r="157" spans="6:26" ht="20.100000000000001" customHeight="1" x14ac:dyDescent="0.25">
      <c r="F157" s="1">
        <f>IFERROR(IF(O157&gt;=101,MATCH(O157,VITRAN!$AG$14:$AG$1513,0)+13,0),0)</f>
        <v>0</v>
      </c>
      <c r="G157" s="1" t="str">
        <f t="shared" si="6"/>
        <v/>
      </c>
      <c r="H157" s="1" t="str">
        <f t="shared" si="7"/>
        <v/>
      </c>
      <c r="J157" s="1">
        <f>IFERROR(SUMIFS(STOCK!$U$10:$U$209,STOCK!$H$10:$H$209,T157),0)</f>
        <v>0</v>
      </c>
      <c r="K157" s="1">
        <f>IFERROR(SUMIFS(STOCK!$V$10:$V$209,STOCK!$H$10:$H$209,T157),0)</f>
        <v>0</v>
      </c>
      <c r="M157" s="1">
        <f>IFERROR(IF(LEN(T157)&gt;=1,VLOOKUP(HLOOKUP(T157,PROFILE!$K$5:$V$8,4,0),PROFILE!$F$1:$G$3,2,0),0),0)</f>
        <v>0</v>
      </c>
      <c r="N157" s="1">
        <f>IFERROR(COUNTIFS(PROFILE!$H$13:$H$212,"&gt;=1",PROFILE!$I$13:$I$212,T157),0)</f>
        <v>0</v>
      </c>
      <c r="O157" s="1">
        <f>IFERROR(IF(P157&gt;=1,(IF(LEN(T157)&gt;=1,VLOOKUP(T157,PROFILE!$A$23:$B$34,2,0)*100+COUNTIF($T$8:T157,T157),0)),0),0)</f>
        <v>0</v>
      </c>
      <c r="P157" s="11"/>
      <c r="Q157" s="11"/>
      <c r="R157" s="12"/>
      <c r="S157" s="12"/>
      <c r="T157" s="11"/>
      <c r="U157" s="11"/>
      <c r="V157" s="11"/>
      <c r="W157" s="8">
        <f ca="1">IFERROR(IF(P157&gt;=1,(IF(M157&gt;=2,COUNTIF(INDIRECT(G157):INDIRECT(H157),"OLD"),0)),0),0)</f>
        <v>0</v>
      </c>
      <c r="X157" s="8">
        <f ca="1">IFERROR(IF(P157&gt;=1,(IF(M157=1,COUNTIF(INDIRECT(G157):INDIRECT(H157),"NEW"),IF(M157=3,COUNTIF(INDIRECT(G157):INDIRECT(H157),"NEW"),0))),0),0)</f>
        <v>0</v>
      </c>
      <c r="Y157" s="10">
        <f t="shared" ca="1" si="8"/>
        <v>0</v>
      </c>
      <c r="Z157" s="13"/>
    </row>
    <row r="158" spans="6:26" ht="20.100000000000001" customHeight="1" x14ac:dyDescent="0.25">
      <c r="F158" s="1">
        <f>IFERROR(IF(O158&gt;=101,MATCH(O158,VITRAN!$AG$14:$AG$1513,0)+13,0),0)</f>
        <v>0</v>
      </c>
      <c r="G158" s="1" t="str">
        <f t="shared" si="6"/>
        <v/>
      </c>
      <c r="H158" s="1" t="str">
        <f t="shared" si="7"/>
        <v/>
      </c>
      <c r="J158" s="1">
        <f>IFERROR(SUMIFS(STOCK!$U$10:$U$209,STOCK!$H$10:$H$209,T158),0)</f>
        <v>0</v>
      </c>
      <c r="K158" s="1">
        <f>IFERROR(SUMIFS(STOCK!$V$10:$V$209,STOCK!$H$10:$H$209,T158),0)</f>
        <v>0</v>
      </c>
      <c r="M158" s="1">
        <f>IFERROR(IF(LEN(T158)&gt;=1,VLOOKUP(HLOOKUP(T158,PROFILE!$K$5:$V$8,4,0),PROFILE!$F$1:$G$3,2,0),0),0)</f>
        <v>0</v>
      </c>
      <c r="N158" s="1">
        <f>IFERROR(COUNTIFS(PROFILE!$H$13:$H$212,"&gt;=1",PROFILE!$I$13:$I$212,T158),0)</f>
        <v>0</v>
      </c>
      <c r="O158" s="1">
        <f>IFERROR(IF(P158&gt;=1,(IF(LEN(T158)&gt;=1,VLOOKUP(T158,PROFILE!$A$23:$B$34,2,0)*100+COUNTIF($T$8:T158,T158),0)),0),0)</f>
        <v>0</v>
      </c>
      <c r="P158" s="11"/>
      <c r="Q158" s="11"/>
      <c r="R158" s="12"/>
      <c r="S158" s="12"/>
      <c r="T158" s="11"/>
      <c r="U158" s="11"/>
      <c r="V158" s="11"/>
      <c r="W158" s="8">
        <f ca="1">IFERROR(IF(P158&gt;=1,(IF(M158&gt;=2,COUNTIF(INDIRECT(G158):INDIRECT(H158),"OLD"),0)),0),0)</f>
        <v>0</v>
      </c>
      <c r="X158" s="8">
        <f ca="1">IFERROR(IF(P158&gt;=1,(IF(M158=1,COUNTIF(INDIRECT(G158):INDIRECT(H158),"NEW"),IF(M158=3,COUNTIF(INDIRECT(G158):INDIRECT(H158),"NEW"),0))),0),0)</f>
        <v>0</v>
      </c>
      <c r="Y158" s="10">
        <f t="shared" ca="1" si="8"/>
        <v>0</v>
      </c>
      <c r="Z158" s="13"/>
    </row>
    <row r="159" spans="6:26" ht="20.100000000000001" customHeight="1" x14ac:dyDescent="0.25">
      <c r="F159" s="1">
        <f>IFERROR(IF(O159&gt;=101,MATCH(O159,VITRAN!$AG$14:$AG$1513,0)+13,0),0)</f>
        <v>0</v>
      </c>
      <c r="G159" s="1" t="str">
        <f t="shared" si="6"/>
        <v/>
      </c>
      <c r="H159" s="1" t="str">
        <f t="shared" si="7"/>
        <v/>
      </c>
      <c r="J159" s="1">
        <f>IFERROR(SUMIFS(STOCK!$U$10:$U$209,STOCK!$H$10:$H$209,T159),0)</f>
        <v>0</v>
      </c>
      <c r="K159" s="1">
        <f>IFERROR(SUMIFS(STOCK!$V$10:$V$209,STOCK!$H$10:$H$209,T159),0)</f>
        <v>0</v>
      </c>
      <c r="M159" s="1">
        <f>IFERROR(IF(LEN(T159)&gt;=1,VLOOKUP(HLOOKUP(T159,PROFILE!$K$5:$V$8,4,0),PROFILE!$F$1:$G$3,2,0),0),0)</f>
        <v>0</v>
      </c>
      <c r="N159" s="1">
        <f>IFERROR(COUNTIFS(PROFILE!$H$13:$H$212,"&gt;=1",PROFILE!$I$13:$I$212,T159),0)</f>
        <v>0</v>
      </c>
      <c r="O159" s="1">
        <f>IFERROR(IF(P159&gt;=1,(IF(LEN(T159)&gt;=1,VLOOKUP(T159,PROFILE!$A$23:$B$34,2,0)*100+COUNTIF($T$8:T159,T159),0)),0),0)</f>
        <v>0</v>
      </c>
      <c r="P159" s="11"/>
      <c r="Q159" s="11"/>
      <c r="R159" s="12"/>
      <c r="S159" s="12"/>
      <c r="T159" s="11"/>
      <c r="U159" s="11"/>
      <c r="V159" s="11"/>
      <c r="W159" s="8">
        <f ca="1">IFERROR(IF(P159&gt;=1,(IF(M159&gt;=2,COUNTIF(INDIRECT(G159):INDIRECT(H159),"OLD"),0)),0),0)</f>
        <v>0</v>
      </c>
      <c r="X159" s="8">
        <f ca="1">IFERROR(IF(P159&gt;=1,(IF(M159=1,COUNTIF(INDIRECT(G159):INDIRECT(H159),"NEW"),IF(M159=3,COUNTIF(INDIRECT(G159):INDIRECT(H159),"NEW"),0))),0),0)</f>
        <v>0</v>
      </c>
      <c r="Y159" s="10">
        <f t="shared" ca="1" si="8"/>
        <v>0</v>
      </c>
      <c r="Z159" s="13"/>
    </row>
    <row r="160" spans="6:26" ht="20.100000000000001" customHeight="1" x14ac:dyDescent="0.25">
      <c r="F160" s="1">
        <f>IFERROR(IF(O160&gt;=101,MATCH(O160,VITRAN!$AG$14:$AG$1513,0)+13,0),0)</f>
        <v>0</v>
      </c>
      <c r="G160" s="1" t="str">
        <f t="shared" si="6"/>
        <v/>
      </c>
      <c r="H160" s="1" t="str">
        <f t="shared" si="7"/>
        <v/>
      </c>
      <c r="J160" s="1">
        <f>IFERROR(SUMIFS(STOCK!$U$10:$U$209,STOCK!$H$10:$H$209,T160),0)</f>
        <v>0</v>
      </c>
      <c r="K160" s="1">
        <f>IFERROR(SUMIFS(STOCK!$V$10:$V$209,STOCK!$H$10:$H$209,T160),0)</f>
        <v>0</v>
      </c>
      <c r="M160" s="1">
        <f>IFERROR(IF(LEN(T160)&gt;=1,VLOOKUP(HLOOKUP(T160,PROFILE!$K$5:$V$8,4,0),PROFILE!$F$1:$G$3,2,0),0),0)</f>
        <v>0</v>
      </c>
      <c r="N160" s="1">
        <f>IFERROR(COUNTIFS(PROFILE!$H$13:$H$212,"&gt;=1",PROFILE!$I$13:$I$212,T160),0)</f>
        <v>0</v>
      </c>
      <c r="O160" s="1">
        <f>IFERROR(IF(P160&gt;=1,(IF(LEN(T160)&gt;=1,VLOOKUP(T160,PROFILE!$A$23:$B$34,2,0)*100+COUNTIF($T$8:T160,T160),0)),0),0)</f>
        <v>0</v>
      </c>
      <c r="P160" s="11"/>
      <c r="Q160" s="11"/>
      <c r="R160" s="12"/>
      <c r="S160" s="12"/>
      <c r="T160" s="11"/>
      <c r="U160" s="11"/>
      <c r="V160" s="11"/>
      <c r="W160" s="8">
        <f ca="1">IFERROR(IF(P160&gt;=1,(IF(M160&gt;=2,COUNTIF(INDIRECT(G160):INDIRECT(H160),"OLD"),0)),0),0)</f>
        <v>0</v>
      </c>
      <c r="X160" s="8">
        <f ca="1">IFERROR(IF(P160&gt;=1,(IF(M160=1,COUNTIF(INDIRECT(G160):INDIRECT(H160),"NEW"),IF(M160=3,COUNTIF(INDIRECT(G160):INDIRECT(H160),"NEW"),0))),0),0)</f>
        <v>0</v>
      </c>
      <c r="Y160" s="10">
        <f t="shared" ca="1" si="8"/>
        <v>0</v>
      </c>
      <c r="Z160" s="13"/>
    </row>
    <row r="161" spans="6:26" ht="20.100000000000001" customHeight="1" x14ac:dyDescent="0.25">
      <c r="F161" s="1">
        <f>IFERROR(IF(O161&gt;=101,MATCH(O161,VITRAN!$AG$14:$AG$1513,0)+13,0),0)</f>
        <v>0</v>
      </c>
      <c r="G161" s="1" t="str">
        <f t="shared" si="6"/>
        <v/>
      </c>
      <c r="H161" s="1" t="str">
        <f t="shared" si="7"/>
        <v/>
      </c>
      <c r="J161" s="1">
        <f>IFERROR(SUMIFS(STOCK!$U$10:$U$209,STOCK!$H$10:$H$209,T161),0)</f>
        <v>0</v>
      </c>
      <c r="K161" s="1">
        <f>IFERROR(SUMIFS(STOCK!$V$10:$V$209,STOCK!$H$10:$H$209,T161),0)</f>
        <v>0</v>
      </c>
      <c r="M161" s="1">
        <f>IFERROR(IF(LEN(T161)&gt;=1,VLOOKUP(HLOOKUP(T161,PROFILE!$K$5:$V$8,4,0),PROFILE!$F$1:$G$3,2,0),0),0)</f>
        <v>0</v>
      </c>
      <c r="N161" s="1">
        <f>IFERROR(COUNTIFS(PROFILE!$H$13:$H$212,"&gt;=1",PROFILE!$I$13:$I$212,T161),0)</f>
        <v>0</v>
      </c>
      <c r="O161" s="1">
        <f>IFERROR(IF(P161&gt;=1,(IF(LEN(T161)&gt;=1,VLOOKUP(T161,PROFILE!$A$23:$B$34,2,0)*100+COUNTIF($T$8:T161,T161),0)),0),0)</f>
        <v>0</v>
      </c>
      <c r="P161" s="11"/>
      <c r="Q161" s="11"/>
      <c r="R161" s="12"/>
      <c r="S161" s="12"/>
      <c r="T161" s="11"/>
      <c r="U161" s="11"/>
      <c r="V161" s="11"/>
      <c r="W161" s="8">
        <f ca="1">IFERROR(IF(P161&gt;=1,(IF(M161&gt;=2,COUNTIF(INDIRECT(G161):INDIRECT(H161),"OLD"),0)),0),0)</f>
        <v>0</v>
      </c>
      <c r="X161" s="8">
        <f ca="1">IFERROR(IF(P161&gt;=1,(IF(M161=1,COUNTIF(INDIRECT(G161):INDIRECT(H161),"NEW"),IF(M161=3,COUNTIF(INDIRECT(G161):INDIRECT(H161),"NEW"),0))),0),0)</f>
        <v>0</v>
      </c>
      <c r="Y161" s="10">
        <f t="shared" ca="1" si="8"/>
        <v>0</v>
      </c>
      <c r="Z161" s="13"/>
    </row>
    <row r="162" spans="6:26" ht="20.100000000000001" customHeight="1" x14ac:dyDescent="0.25">
      <c r="F162" s="1">
        <f>IFERROR(IF(O162&gt;=101,MATCH(O162,VITRAN!$AG$14:$AG$1513,0)+13,0),0)</f>
        <v>0</v>
      </c>
      <c r="G162" s="1" t="str">
        <f t="shared" si="6"/>
        <v/>
      </c>
      <c r="H162" s="1" t="str">
        <f t="shared" si="7"/>
        <v/>
      </c>
      <c r="J162" s="1">
        <f>IFERROR(SUMIFS(STOCK!$U$10:$U$209,STOCK!$H$10:$H$209,T162),0)</f>
        <v>0</v>
      </c>
      <c r="K162" s="1">
        <f>IFERROR(SUMIFS(STOCK!$V$10:$V$209,STOCK!$H$10:$H$209,T162),0)</f>
        <v>0</v>
      </c>
      <c r="M162" s="1">
        <f>IFERROR(IF(LEN(T162)&gt;=1,VLOOKUP(HLOOKUP(T162,PROFILE!$K$5:$V$8,4,0),PROFILE!$F$1:$G$3,2,0),0),0)</f>
        <v>0</v>
      </c>
      <c r="N162" s="1">
        <f>IFERROR(COUNTIFS(PROFILE!$H$13:$H$212,"&gt;=1",PROFILE!$I$13:$I$212,T162),0)</f>
        <v>0</v>
      </c>
      <c r="O162" s="1">
        <f>IFERROR(IF(P162&gt;=1,(IF(LEN(T162)&gt;=1,VLOOKUP(T162,PROFILE!$A$23:$B$34,2,0)*100+COUNTIF($T$8:T162,T162),0)),0),0)</f>
        <v>0</v>
      </c>
      <c r="P162" s="11"/>
      <c r="Q162" s="11"/>
      <c r="R162" s="12"/>
      <c r="S162" s="12"/>
      <c r="T162" s="11"/>
      <c r="U162" s="11"/>
      <c r="V162" s="11"/>
      <c r="W162" s="8">
        <f ca="1">IFERROR(IF(P162&gt;=1,(IF(M162&gt;=2,COUNTIF(INDIRECT(G162):INDIRECT(H162),"OLD"),0)),0),0)</f>
        <v>0</v>
      </c>
      <c r="X162" s="8">
        <f ca="1">IFERROR(IF(P162&gt;=1,(IF(M162=1,COUNTIF(INDIRECT(G162):INDIRECT(H162),"NEW"),IF(M162=3,COUNTIF(INDIRECT(G162):INDIRECT(H162),"NEW"),0))),0),0)</f>
        <v>0</v>
      </c>
      <c r="Y162" s="10">
        <f t="shared" ca="1" si="8"/>
        <v>0</v>
      </c>
      <c r="Z162" s="13"/>
    </row>
    <row r="163" spans="6:26" ht="20.100000000000001" customHeight="1" x14ac:dyDescent="0.25">
      <c r="F163" s="1">
        <f>IFERROR(IF(O163&gt;=101,MATCH(O163,VITRAN!$AG$14:$AG$1513,0)+13,0),0)</f>
        <v>0</v>
      </c>
      <c r="G163" s="1" t="str">
        <f t="shared" si="6"/>
        <v/>
      </c>
      <c r="H163" s="1" t="str">
        <f t="shared" si="7"/>
        <v/>
      </c>
      <c r="J163" s="1">
        <f>IFERROR(SUMIFS(STOCK!$U$10:$U$209,STOCK!$H$10:$H$209,T163),0)</f>
        <v>0</v>
      </c>
      <c r="K163" s="1">
        <f>IFERROR(SUMIFS(STOCK!$V$10:$V$209,STOCK!$H$10:$H$209,T163),0)</f>
        <v>0</v>
      </c>
      <c r="M163" s="1">
        <f>IFERROR(IF(LEN(T163)&gt;=1,VLOOKUP(HLOOKUP(T163,PROFILE!$K$5:$V$8,4,0),PROFILE!$F$1:$G$3,2,0),0),0)</f>
        <v>0</v>
      </c>
      <c r="N163" s="1">
        <f>IFERROR(COUNTIFS(PROFILE!$H$13:$H$212,"&gt;=1",PROFILE!$I$13:$I$212,T163),0)</f>
        <v>0</v>
      </c>
      <c r="O163" s="1">
        <f>IFERROR(IF(P163&gt;=1,(IF(LEN(T163)&gt;=1,VLOOKUP(T163,PROFILE!$A$23:$B$34,2,0)*100+COUNTIF($T$8:T163,T163),0)),0),0)</f>
        <v>0</v>
      </c>
      <c r="P163" s="11"/>
      <c r="Q163" s="11"/>
      <c r="R163" s="12"/>
      <c r="S163" s="12"/>
      <c r="T163" s="11"/>
      <c r="U163" s="11"/>
      <c r="V163" s="11"/>
      <c r="W163" s="8">
        <f ca="1">IFERROR(IF(P163&gt;=1,(IF(M163&gt;=2,COUNTIF(INDIRECT(G163):INDIRECT(H163),"OLD"),0)),0),0)</f>
        <v>0</v>
      </c>
      <c r="X163" s="8">
        <f ca="1">IFERROR(IF(P163&gt;=1,(IF(M163=1,COUNTIF(INDIRECT(G163):INDIRECT(H163),"NEW"),IF(M163=3,COUNTIF(INDIRECT(G163):INDIRECT(H163),"NEW"),0))),0),0)</f>
        <v>0</v>
      </c>
      <c r="Y163" s="10">
        <f t="shared" ca="1" si="8"/>
        <v>0</v>
      </c>
      <c r="Z163" s="13"/>
    </row>
    <row r="164" spans="6:26" ht="20.100000000000001" customHeight="1" x14ac:dyDescent="0.25">
      <c r="F164" s="1">
        <f>IFERROR(IF(O164&gt;=101,MATCH(O164,VITRAN!$AG$14:$AG$1513,0)+13,0),0)</f>
        <v>0</v>
      </c>
      <c r="G164" s="1" t="str">
        <f t="shared" si="6"/>
        <v/>
      </c>
      <c r="H164" s="1" t="str">
        <f t="shared" si="7"/>
        <v/>
      </c>
      <c r="J164" s="1">
        <f>IFERROR(SUMIFS(STOCK!$U$10:$U$209,STOCK!$H$10:$H$209,T164),0)</f>
        <v>0</v>
      </c>
      <c r="K164" s="1">
        <f>IFERROR(SUMIFS(STOCK!$V$10:$V$209,STOCK!$H$10:$H$209,T164),0)</f>
        <v>0</v>
      </c>
      <c r="M164" s="1">
        <f>IFERROR(IF(LEN(T164)&gt;=1,VLOOKUP(HLOOKUP(T164,PROFILE!$K$5:$V$8,4,0),PROFILE!$F$1:$G$3,2,0),0),0)</f>
        <v>0</v>
      </c>
      <c r="N164" s="1">
        <f>IFERROR(COUNTIFS(PROFILE!$H$13:$H$212,"&gt;=1",PROFILE!$I$13:$I$212,T164),0)</f>
        <v>0</v>
      </c>
      <c r="O164" s="1">
        <f>IFERROR(IF(P164&gt;=1,(IF(LEN(T164)&gt;=1,VLOOKUP(T164,PROFILE!$A$23:$B$34,2,0)*100+COUNTIF($T$8:T164,T164),0)),0),0)</f>
        <v>0</v>
      </c>
      <c r="P164" s="11"/>
      <c r="Q164" s="11"/>
      <c r="R164" s="12"/>
      <c r="S164" s="12"/>
      <c r="T164" s="11"/>
      <c r="U164" s="11"/>
      <c r="V164" s="11"/>
      <c r="W164" s="8">
        <f ca="1">IFERROR(IF(P164&gt;=1,(IF(M164&gt;=2,COUNTIF(INDIRECT(G164):INDIRECT(H164),"OLD"),0)),0),0)</f>
        <v>0</v>
      </c>
      <c r="X164" s="8">
        <f ca="1">IFERROR(IF(P164&gt;=1,(IF(M164=1,COUNTIF(INDIRECT(G164):INDIRECT(H164),"NEW"),IF(M164=3,COUNTIF(INDIRECT(G164):INDIRECT(H164),"NEW"),0))),0),0)</f>
        <v>0</v>
      </c>
      <c r="Y164" s="10">
        <f t="shared" ca="1" si="8"/>
        <v>0</v>
      </c>
      <c r="Z164" s="13"/>
    </row>
    <row r="165" spans="6:26" ht="20.100000000000001" customHeight="1" x14ac:dyDescent="0.25">
      <c r="F165" s="1">
        <f>IFERROR(IF(O165&gt;=101,MATCH(O165,VITRAN!$AG$14:$AG$1513,0)+13,0),0)</f>
        <v>0</v>
      </c>
      <c r="G165" s="1" t="str">
        <f t="shared" si="6"/>
        <v/>
      </c>
      <c r="H165" s="1" t="str">
        <f t="shared" si="7"/>
        <v/>
      </c>
      <c r="J165" s="1">
        <f>IFERROR(SUMIFS(STOCK!$U$10:$U$209,STOCK!$H$10:$H$209,T165),0)</f>
        <v>0</v>
      </c>
      <c r="K165" s="1">
        <f>IFERROR(SUMIFS(STOCK!$V$10:$V$209,STOCK!$H$10:$H$209,T165),0)</f>
        <v>0</v>
      </c>
      <c r="M165" s="1">
        <f>IFERROR(IF(LEN(T165)&gt;=1,VLOOKUP(HLOOKUP(T165,PROFILE!$K$5:$V$8,4,0),PROFILE!$F$1:$G$3,2,0),0),0)</f>
        <v>0</v>
      </c>
      <c r="N165" s="1">
        <f>IFERROR(COUNTIFS(PROFILE!$H$13:$H$212,"&gt;=1",PROFILE!$I$13:$I$212,T165),0)</f>
        <v>0</v>
      </c>
      <c r="O165" s="1">
        <f>IFERROR(IF(P165&gt;=1,(IF(LEN(T165)&gt;=1,VLOOKUP(T165,PROFILE!$A$23:$B$34,2,0)*100+COUNTIF($T$8:T165,T165),0)),0),0)</f>
        <v>0</v>
      </c>
      <c r="P165" s="11"/>
      <c r="Q165" s="11"/>
      <c r="R165" s="12"/>
      <c r="S165" s="12"/>
      <c r="T165" s="11"/>
      <c r="U165" s="11"/>
      <c r="V165" s="11"/>
      <c r="W165" s="8">
        <f ca="1">IFERROR(IF(P165&gt;=1,(IF(M165&gt;=2,COUNTIF(INDIRECT(G165):INDIRECT(H165),"OLD"),0)),0),0)</f>
        <v>0</v>
      </c>
      <c r="X165" s="8">
        <f ca="1">IFERROR(IF(P165&gt;=1,(IF(M165=1,COUNTIF(INDIRECT(G165):INDIRECT(H165),"NEW"),IF(M165=3,COUNTIF(INDIRECT(G165):INDIRECT(H165),"NEW"),0))),0),0)</f>
        <v>0</v>
      </c>
      <c r="Y165" s="10">
        <f t="shared" ca="1" si="8"/>
        <v>0</v>
      </c>
      <c r="Z165" s="13"/>
    </row>
    <row r="166" spans="6:26" ht="20.100000000000001" customHeight="1" x14ac:dyDescent="0.25">
      <c r="F166" s="1">
        <f>IFERROR(IF(O166&gt;=101,MATCH(O166,VITRAN!$AG$14:$AG$1513,0)+13,0),0)</f>
        <v>0</v>
      </c>
      <c r="G166" s="1" t="str">
        <f t="shared" si="6"/>
        <v/>
      </c>
      <c r="H166" s="1" t="str">
        <f t="shared" si="7"/>
        <v/>
      </c>
      <c r="J166" s="1">
        <f>IFERROR(SUMIFS(STOCK!$U$10:$U$209,STOCK!$H$10:$H$209,T166),0)</f>
        <v>0</v>
      </c>
      <c r="K166" s="1">
        <f>IFERROR(SUMIFS(STOCK!$V$10:$V$209,STOCK!$H$10:$H$209,T166),0)</f>
        <v>0</v>
      </c>
      <c r="M166" s="1">
        <f>IFERROR(IF(LEN(T166)&gt;=1,VLOOKUP(HLOOKUP(T166,PROFILE!$K$5:$V$8,4,0),PROFILE!$F$1:$G$3,2,0),0),0)</f>
        <v>0</v>
      </c>
      <c r="N166" s="1">
        <f>IFERROR(COUNTIFS(PROFILE!$H$13:$H$212,"&gt;=1",PROFILE!$I$13:$I$212,T166),0)</f>
        <v>0</v>
      </c>
      <c r="O166" s="1">
        <f>IFERROR(IF(P166&gt;=1,(IF(LEN(T166)&gt;=1,VLOOKUP(T166,PROFILE!$A$23:$B$34,2,0)*100+COUNTIF($T$8:T166,T166),0)),0),0)</f>
        <v>0</v>
      </c>
      <c r="P166" s="11"/>
      <c r="Q166" s="11"/>
      <c r="R166" s="12"/>
      <c r="S166" s="12"/>
      <c r="T166" s="11"/>
      <c r="U166" s="11"/>
      <c r="V166" s="11"/>
      <c r="W166" s="8">
        <f ca="1">IFERROR(IF(P166&gt;=1,(IF(M166&gt;=2,COUNTIF(INDIRECT(G166):INDIRECT(H166),"OLD"),0)),0),0)</f>
        <v>0</v>
      </c>
      <c r="X166" s="8">
        <f ca="1">IFERROR(IF(P166&gt;=1,(IF(M166=1,COUNTIF(INDIRECT(G166):INDIRECT(H166),"NEW"),IF(M166=3,COUNTIF(INDIRECT(G166):INDIRECT(H166),"NEW"),0))),0),0)</f>
        <v>0</v>
      </c>
      <c r="Y166" s="10">
        <f t="shared" ca="1" si="8"/>
        <v>0</v>
      </c>
      <c r="Z166" s="13"/>
    </row>
    <row r="167" spans="6:26" ht="20.100000000000001" customHeight="1" x14ac:dyDescent="0.25">
      <c r="F167" s="1">
        <f>IFERROR(IF(O167&gt;=101,MATCH(O167,VITRAN!$AG$14:$AG$1513,0)+13,0),0)</f>
        <v>0</v>
      </c>
      <c r="G167" s="1" t="str">
        <f t="shared" si="6"/>
        <v/>
      </c>
      <c r="H167" s="1" t="str">
        <f t="shared" si="7"/>
        <v/>
      </c>
      <c r="J167" s="1">
        <f>IFERROR(SUMIFS(STOCK!$U$10:$U$209,STOCK!$H$10:$H$209,T167),0)</f>
        <v>0</v>
      </c>
      <c r="K167" s="1">
        <f>IFERROR(SUMIFS(STOCK!$V$10:$V$209,STOCK!$H$10:$H$209,T167),0)</f>
        <v>0</v>
      </c>
      <c r="M167" s="1">
        <f>IFERROR(IF(LEN(T167)&gt;=1,VLOOKUP(HLOOKUP(T167,PROFILE!$K$5:$V$8,4,0),PROFILE!$F$1:$G$3,2,0),0),0)</f>
        <v>0</v>
      </c>
      <c r="N167" s="1">
        <f>IFERROR(COUNTIFS(PROFILE!$H$13:$H$212,"&gt;=1",PROFILE!$I$13:$I$212,T167),0)</f>
        <v>0</v>
      </c>
      <c r="O167" s="1">
        <f>IFERROR(IF(P167&gt;=1,(IF(LEN(T167)&gt;=1,VLOOKUP(T167,PROFILE!$A$23:$B$34,2,0)*100+COUNTIF($T$8:T167,T167),0)),0),0)</f>
        <v>0</v>
      </c>
      <c r="P167" s="11"/>
      <c r="Q167" s="11"/>
      <c r="R167" s="12"/>
      <c r="S167" s="12"/>
      <c r="T167" s="11"/>
      <c r="U167" s="11"/>
      <c r="V167" s="11"/>
      <c r="W167" s="8">
        <f ca="1">IFERROR(IF(P167&gt;=1,(IF(M167&gt;=2,COUNTIF(INDIRECT(G167):INDIRECT(H167),"OLD"),0)),0),0)</f>
        <v>0</v>
      </c>
      <c r="X167" s="8">
        <f ca="1">IFERROR(IF(P167&gt;=1,(IF(M167=1,COUNTIF(INDIRECT(G167):INDIRECT(H167),"NEW"),IF(M167=3,COUNTIF(INDIRECT(G167):INDIRECT(H167),"NEW"),0))),0),0)</f>
        <v>0</v>
      </c>
      <c r="Y167" s="10">
        <f t="shared" ca="1" si="8"/>
        <v>0</v>
      </c>
      <c r="Z167" s="13"/>
    </row>
    <row r="168" spans="6:26" ht="20.100000000000001" customHeight="1" x14ac:dyDescent="0.25">
      <c r="F168" s="1">
        <f>IFERROR(IF(O168&gt;=101,MATCH(O168,VITRAN!$AG$14:$AG$1513,0)+13,0),0)</f>
        <v>0</v>
      </c>
      <c r="G168" s="1" t="str">
        <f t="shared" si="6"/>
        <v/>
      </c>
      <c r="H168" s="1" t="str">
        <f t="shared" si="7"/>
        <v/>
      </c>
      <c r="J168" s="1">
        <f>IFERROR(SUMIFS(STOCK!$U$10:$U$209,STOCK!$H$10:$H$209,T168),0)</f>
        <v>0</v>
      </c>
      <c r="K168" s="1">
        <f>IFERROR(SUMIFS(STOCK!$V$10:$V$209,STOCK!$H$10:$H$209,T168),0)</f>
        <v>0</v>
      </c>
      <c r="M168" s="1">
        <f>IFERROR(IF(LEN(T168)&gt;=1,VLOOKUP(HLOOKUP(T168,PROFILE!$K$5:$V$8,4,0),PROFILE!$F$1:$G$3,2,0),0),0)</f>
        <v>0</v>
      </c>
      <c r="N168" s="1">
        <f>IFERROR(COUNTIFS(PROFILE!$H$13:$H$212,"&gt;=1",PROFILE!$I$13:$I$212,T168),0)</f>
        <v>0</v>
      </c>
      <c r="O168" s="1">
        <f>IFERROR(IF(P168&gt;=1,(IF(LEN(T168)&gt;=1,VLOOKUP(T168,PROFILE!$A$23:$B$34,2,0)*100+COUNTIF($T$8:T168,T168),0)),0),0)</f>
        <v>0</v>
      </c>
      <c r="P168" s="11"/>
      <c r="Q168" s="11"/>
      <c r="R168" s="12"/>
      <c r="S168" s="12"/>
      <c r="T168" s="11"/>
      <c r="U168" s="11"/>
      <c r="V168" s="11"/>
      <c r="W168" s="8">
        <f ca="1">IFERROR(IF(P168&gt;=1,(IF(M168&gt;=2,COUNTIF(INDIRECT(G168):INDIRECT(H168),"OLD"),0)),0),0)</f>
        <v>0</v>
      </c>
      <c r="X168" s="8">
        <f ca="1">IFERROR(IF(P168&gt;=1,(IF(M168=1,COUNTIF(INDIRECT(G168):INDIRECT(H168),"NEW"),IF(M168=3,COUNTIF(INDIRECT(G168):INDIRECT(H168),"NEW"),0))),0),0)</f>
        <v>0</v>
      </c>
      <c r="Y168" s="10">
        <f t="shared" ca="1" si="8"/>
        <v>0</v>
      </c>
      <c r="Z168" s="13"/>
    </row>
    <row r="169" spans="6:26" ht="20.100000000000001" customHeight="1" x14ac:dyDescent="0.25">
      <c r="F169" s="1">
        <f>IFERROR(IF(O169&gt;=101,MATCH(O169,VITRAN!$AG$14:$AG$1513,0)+13,0),0)</f>
        <v>0</v>
      </c>
      <c r="G169" s="1" t="str">
        <f t="shared" si="6"/>
        <v/>
      </c>
      <c r="H169" s="1" t="str">
        <f t="shared" si="7"/>
        <v/>
      </c>
      <c r="J169" s="1">
        <f>IFERROR(SUMIFS(STOCK!$U$10:$U$209,STOCK!$H$10:$H$209,T169),0)</f>
        <v>0</v>
      </c>
      <c r="K169" s="1">
        <f>IFERROR(SUMIFS(STOCK!$V$10:$V$209,STOCK!$H$10:$H$209,T169),0)</f>
        <v>0</v>
      </c>
      <c r="M169" s="1">
        <f>IFERROR(IF(LEN(T169)&gt;=1,VLOOKUP(HLOOKUP(T169,PROFILE!$K$5:$V$8,4,0),PROFILE!$F$1:$G$3,2,0),0),0)</f>
        <v>0</v>
      </c>
      <c r="N169" s="1">
        <f>IFERROR(COUNTIFS(PROFILE!$H$13:$H$212,"&gt;=1",PROFILE!$I$13:$I$212,T169),0)</f>
        <v>0</v>
      </c>
      <c r="O169" s="1">
        <f>IFERROR(IF(P169&gt;=1,(IF(LEN(T169)&gt;=1,VLOOKUP(T169,PROFILE!$A$23:$B$34,2,0)*100+COUNTIF($T$8:T169,T169),0)),0),0)</f>
        <v>0</v>
      </c>
      <c r="P169" s="11"/>
      <c r="Q169" s="11"/>
      <c r="R169" s="12"/>
      <c r="S169" s="12"/>
      <c r="T169" s="11"/>
      <c r="U169" s="11"/>
      <c r="V169" s="11"/>
      <c r="W169" s="8">
        <f ca="1">IFERROR(IF(P169&gt;=1,(IF(M169&gt;=2,COUNTIF(INDIRECT(G169):INDIRECT(H169),"OLD"),0)),0),0)</f>
        <v>0</v>
      </c>
      <c r="X169" s="8">
        <f ca="1">IFERROR(IF(P169&gt;=1,(IF(M169=1,COUNTIF(INDIRECT(G169):INDIRECT(H169),"NEW"),IF(M169=3,COUNTIF(INDIRECT(G169):INDIRECT(H169),"NEW"),0))),0),0)</f>
        <v>0</v>
      </c>
      <c r="Y169" s="10">
        <f t="shared" ca="1" si="8"/>
        <v>0</v>
      </c>
      <c r="Z169" s="13"/>
    </row>
    <row r="170" spans="6:26" ht="20.100000000000001" customHeight="1" x14ac:dyDescent="0.25">
      <c r="F170" s="1">
        <f>IFERROR(IF(O170&gt;=101,MATCH(O170,VITRAN!$AG$14:$AG$1513,0)+13,0),0)</f>
        <v>0</v>
      </c>
      <c r="G170" s="1" t="str">
        <f t="shared" si="6"/>
        <v/>
      </c>
      <c r="H170" s="1" t="str">
        <f t="shared" si="7"/>
        <v/>
      </c>
      <c r="J170" s="1">
        <f>IFERROR(SUMIFS(STOCK!$U$10:$U$209,STOCK!$H$10:$H$209,T170),0)</f>
        <v>0</v>
      </c>
      <c r="K170" s="1">
        <f>IFERROR(SUMIFS(STOCK!$V$10:$V$209,STOCK!$H$10:$H$209,T170),0)</f>
        <v>0</v>
      </c>
      <c r="M170" s="1">
        <f>IFERROR(IF(LEN(T170)&gt;=1,VLOOKUP(HLOOKUP(T170,PROFILE!$K$5:$V$8,4,0),PROFILE!$F$1:$G$3,2,0),0),0)</f>
        <v>0</v>
      </c>
      <c r="N170" s="1">
        <f>IFERROR(COUNTIFS(PROFILE!$H$13:$H$212,"&gt;=1",PROFILE!$I$13:$I$212,T170),0)</f>
        <v>0</v>
      </c>
      <c r="O170" s="1">
        <f>IFERROR(IF(P170&gt;=1,(IF(LEN(T170)&gt;=1,VLOOKUP(T170,PROFILE!$A$23:$B$34,2,0)*100+COUNTIF($T$8:T170,T170),0)),0),0)</f>
        <v>0</v>
      </c>
      <c r="P170" s="11"/>
      <c r="Q170" s="11"/>
      <c r="R170" s="12"/>
      <c r="S170" s="12"/>
      <c r="T170" s="11"/>
      <c r="U170" s="11"/>
      <c r="V170" s="11"/>
      <c r="W170" s="8">
        <f ca="1">IFERROR(IF(P170&gt;=1,(IF(M170&gt;=2,COUNTIF(INDIRECT(G170):INDIRECT(H170),"OLD"),0)),0),0)</f>
        <v>0</v>
      </c>
      <c r="X170" s="8">
        <f ca="1">IFERROR(IF(P170&gt;=1,(IF(M170=1,COUNTIF(INDIRECT(G170):INDIRECT(H170),"NEW"),IF(M170=3,COUNTIF(INDIRECT(G170):INDIRECT(H170),"NEW"),0))),0),0)</f>
        <v>0</v>
      </c>
      <c r="Y170" s="10">
        <f t="shared" ca="1" si="8"/>
        <v>0</v>
      </c>
      <c r="Z170" s="13"/>
    </row>
    <row r="171" spans="6:26" ht="20.100000000000001" customHeight="1" x14ac:dyDescent="0.25">
      <c r="F171" s="1">
        <f>IFERROR(IF(O171&gt;=101,MATCH(O171,VITRAN!$AG$14:$AG$1513,0)+13,0),0)</f>
        <v>0</v>
      </c>
      <c r="G171" s="1" t="str">
        <f t="shared" si="6"/>
        <v/>
      </c>
      <c r="H171" s="1" t="str">
        <f t="shared" si="7"/>
        <v/>
      </c>
      <c r="J171" s="1">
        <f>IFERROR(SUMIFS(STOCK!$U$10:$U$209,STOCK!$H$10:$H$209,T171),0)</f>
        <v>0</v>
      </c>
      <c r="K171" s="1">
        <f>IFERROR(SUMIFS(STOCK!$V$10:$V$209,STOCK!$H$10:$H$209,T171),0)</f>
        <v>0</v>
      </c>
      <c r="M171" s="1">
        <f>IFERROR(IF(LEN(T171)&gt;=1,VLOOKUP(HLOOKUP(T171,PROFILE!$K$5:$V$8,4,0),PROFILE!$F$1:$G$3,2,0),0),0)</f>
        <v>0</v>
      </c>
      <c r="N171" s="1">
        <f>IFERROR(COUNTIFS(PROFILE!$H$13:$H$212,"&gt;=1",PROFILE!$I$13:$I$212,T171),0)</f>
        <v>0</v>
      </c>
      <c r="O171" s="1">
        <f>IFERROR(IF(P171&gt;=1,(IF(LEN(T171)&gt;=1,VLOOKUP(T171,PROFILE!$A$23:$B$34,2,0)*100+COUNTIF($T$8:T171,T171),0)),0),0)</f>
        <v>0</v>
      </c>
      <c r="P171" s="11"/>
      <c r="Q171" s="11"/>
      <c r="R171" s="12"/>
      <c r="S171" s="12"/>
      <c r="T171" s="11"/>
      <c r="U171" s="11"/>
      <c r="V171" s="11"/>
      <c r="W171" s="8">
        <f ca="1">IFERROR(IF(P171&gt;=1,(IF(M171&gt;=2,COUNTIF(INDIRECT(G171):INDIRECT(H171),"OLD"),0)),0),0)</f>
        <v>0</v>
      </c>
      <c r="X171" s="8">
        <f ca="1">IFERROR(IF(P171&gt;=1,(IF(M171=1,COUNTIF(INDIRECT(G171):INDIRECT(H171),"NEW"),IF(M171=3,COUNTIF(INDIRECT(G171):INDIRECT(H171),"NEW"),0))),0),0)</f>
        <v>0</v>
      </c>
      <c r="Y171" s="10">
        <f t="shared" ca="1" si="8"/>
        <v>0</v>
      </c>
      <c r="Z171" s="13"/>
    </row>
    <row r="172" spans="6:26" ht="20.100000000000001" customHeight="1" x14ac:dyDescent="0.25">
      <c r="F172" s="1">
        <f>IFERROR(IF(O172&gt;=101,MATCH(O172,VITRAN!$AG$14:$AG$1513,0)+13,0),0)</f>
        <v>0</v>
      </c>
      <c r="G172" s="1" t="str">
        <f t="shared" si="6"/>
        <v/>
      </c>
      <c r="H172" s="1" t="str">
        <f t="shared" si="7"/>
        <v/>
      </c>
      <c r="J172" s="1">
        <f>IFERROR(SUMIFS(STOCK!$U$10:$U$209,STOCK!$H$10:$H$209,T172),0)</f>
        <v>0</v>
      </c>
      <c r="K172" s="1">
        <f>IFERROR(SUMIFS(STOCK!$V$10:$V$209,STOCK!$H$10:$H$209,T172),0)</f>
        <v>0</v>
      </c>
      <c r="M172" s="1">
        <f>IFERROR(IF(LEN(T172)&gt;=1,VLOOKUP(HLOOKUP(T172,PROFILE!$K$5:$V$8,4,0),PROFILE!$F$1:$G$3,2,0),0),0)</f>
        <v>0</v>
      </c>
      <c r="N172" s="1">
        <f>IFERROR(COUNTIFS(PROFILE!$H$13:$H$212,"&gt;=1",PROFILE!$I$13:$I$212,T172),0)</f>
        <v>0</v>
      </c>
      <c r="O172" s="1">
        <f>IFERROR(IF(P172&gt;=1,(IF(LEN(T172)&gt;=1,VLOOKUP(T172,PROFILE!$A$23:$B$34,2,0)*100+COUNTIF($T$8:T172,T172),0)),0),0)</f>
        <v>0</v>
      </c>
      <c r="P172" s="11"/>
      <c r="Q172" s="11"/>
      <c r="R172" s="12"/>
      <c r="S172" s="12"/>
      <c r="T172" s="11"/>
      <c r="U172" s="11"/>
      <c r="V172" s="11"/>
      <c r="W172" s="8">
        <f ca="1">IFERROR(IF(P172&gt;=1,(IF(M172&gt;=2,COUNTIF(INDIRECT(G172):INDIRECT(H172),"OLD"),0)),0),0)</f>
        <v>0</v>
      </c>
      <c r="X172" s="8">
        <f ca="1">IFERROR(IF(P172&gt;=1,(IF(M172=1,COUNTIF(INDIRECT(G172):INDIRECT(H172),"NEW"),IF(M172=3,COUNTIF(INDIRECT(G172):INDIRECT(H172),"NEW"),0))),0),0)</f>
        <v>0</v>
      </c>
      <c r="Y172" s="10">
        <f t="shared" ca="1" si="8"/>
        <v>0</v>
      </c>
      <c r="Z172" s="13"/>
    </row>
    <row r="173" spans="6:26" ht="20.100000000000001" customHeight="1" x14ac:dyDescent="0.25">
      <c r="F173" s="1">
        <f>IFERROR(IF(O173&gt;=101,MATCH(O173,VITRAN!$AG$14:$AG$1513,0)+13,0),0)</f>
        <v>0</v>
      </c>
      <c r="G173" s="1" t="str">
        <f t="shared" si="6"/>
        <v/>
      </c>
      <c r="H173" s="1" t="str">
        <f t="shared" si="7"/>
        <v/>
      </c>
      <c r="J173" s="1">
        <f>IFERROR(SUMIFS(STOCK!$U$10:$U$209,STOCK!$H$10:$H$209,T173),0)</f>
        <v>0</v>
      </c>
      <c r="K173" s="1">
        <f>IFERROR(SUMIFS(STOCK!$V$10:$V$209,STOCK!$H$10:$H$209,T173),0)</f>
        <v>0</v>
      </c>
      <c r="M173" s="1">
        <f>IFERROR(IF(LEN(T173)&gt;=1,VLOOKUP(HLOOKUP(T173,PROFILE!$K$5:$V$8,4,0),PROFILE!$F$1:$G$3,2,0),0),0)</f>
        <v>0</v>
      </c>
      <c r="N173" s="1">
        <f>IFERROR(COUNTIFS(PROFILE!$H$13:$H$212,"&gt;=1",PROFILE!$I$13:$I$212,T173),0)</f>
        <v>0</v>
      </c>
      <c r="O173" s="1">
        <f>IFERROR(IF(P173&gt;=1,(IF(LEN(T173)&gt;=1,VLOOKUP(T173,PROFILE!$A$23:$B$34,2,0)*100+COUNTIF($T$8:T173,T173),0)),0),0)</f>
        <v>0</v>
      </c>
      <c r="P173" s="11"/>
      <c r="Q173" s="11"/>
      <c r="R173" s="12"/>
      <c r="S173" s="12"/>
      <c r="T173" s="11"/>
      <c r="U173" s="11"/>
      <c r="V173" s="11"/>
      <c r="W173" s="8">
        <f ca="1">IFERROR(IF(P173&gt;=1,(IF(M173&gt;=2,COUNTIF(INDIRECT(G173):INDIRECT(H173),"OLD"),0)),0),0)</f>
        <v>0</v>
      </c>
      <c r="X173" s="8">
        <f ca="1">IFERROR(IF(P173&gt;=1,(IF(M173=1,COUNTIF(INDIRECT(G173):INDIRECT(H173),"NEW"),IF(M173=3,COUNTIF(INDIRECT(G173):INDIRECT(H173),"NEW"),0))),0),0)</f>
        <v>0</v>
      </c>
      <c r="Y173" s="10">
        <f t="shared" ca="1" si="8"/>
        <v>0</v>
      </c>
      <c r="Z173" s="13"/>
    </row>
    <row r="174" spans="6:26" ht="20.100000000000001" customHeight="1" x14ac:dyDescent="0.25">
      <c r="F174" s="1">
        <f>IFERROR(IF(O174&gt;=101,MATCH(O174,VITRAN!$AG$14:$AG$1513,0)+13,0),0)</f>
        <v>0</v>
      </c>
      <c r="G174" s="1" t="str">
        <f t="shared" si="6"/>
        <v/>
      </c>
      <c r="H174" s="1" t="str">
        <f t="shared" si="7"/>
        <v/>
      </c>
      <c r="J174" s="1">
        <f>IFERROR(SUMIFS(STOCK!$U$10:$U$209,STOCK!$H$10:$H$209,T174),0)</f>
        <v>0</v>
      </c>
      <c r="K174" s="1">
        <f>IFERROR(SUMIFS(STOCK!$V$10:$V$209,STOCK!$H$10:$H$209,T174),0)</f>
        <v>0</v>
      </c>
      <c r="M174" s="1">
        <f>IFERROR(IF(LEN(T174)&gt;=1,VLOOKUP(HLOOKUP(T174,PROFILE!$K$5:$V$8,4,0),PROFILE!$F$1:$G$3,2,0),0),0)</f>
        <v>0</v>
      </c>
      <c r="N174" s="1">
        <f>IFERROR(COUNTIFS(PROFILE!$H$13:$H$212,"&gt;=1",PROFILE!$I$13:$I$212,T174),0)</f>
        <v>0</v>
      </c>
      <c r="O174" s="1">
        <f>IFERROR(IF(P174&gt;=1,(IF(LEN(T174)&gt;=1,VLOOKUP(T174,PROFILE!$A$23:$B$34,2,0)*100+COUNTIF($T$8:T174,T174),0)),0),0)</f>
        <v>0</v>
      </c>
      <c r="P174" s="11"/>
      <c r="Q174" s="11"/>
      <c r="R174" s="12"/>
      <c r="S174" s="12"/>
      <c r="T174" s="11"/>
      <c r="U174" s="11"/>
      <c r="V174" s="11"/>
      <c r="W174" s="8">
        <f ca="1">IFERROR(IF(P174&gt;=1,(IF(M174&gt;=2,COUNTIF(INDIRECT(G174):INDIRECT(H174),"OLD"),0)),0),0)</f>
        <v>0</v>
      </c>
      <c r="X174" s="8">
        <f ca="1">IFERROR(IF(P174&gt;=1,(IF(M174=1,COUNTIF(INDIRECT(G174):INDIRECT(H174),"NEW"),IF(M174=3,COUNTIF(INDIRECT(G174):INDIRECT(H174),"NEW"),0))),0),0)</f>
        <v>0</v>
      </c>
      <c r="Y174" s="10">
        <f t="shared" ca="1" si="8"/>
        <v>0</v>
      </c>
      <c r="Z174" s="13"/>
    </row>
    <row r="175" spans="6:26" ht="20.100000000000001" customHeight="1" x14ac:dyDescent="0.25">
      <c r="F175" s="1">
        <f>IFERROR(IF(O175&gt;=101,MATCH(O175,VITRAN!$AG$14:$AG$1513,0)+13,0),0)</f>
        <v>0</v>
      </c>
      <c r="G175" s="1" t="str">
        <f t="shared" si="6"/>
        <v/>
      </c>
      <c r="H175" s="1" t="str">
        <f t="shared" si="7"/>
        <v/>
      </c>
      <c r="J175" s="1">
        <f>IFERROR(SUMIFS(STOCK!$U$10:$U$209,STOCK!$H$10:$H$209,T175),0)</f>
        <v>0</v>
      </c>
      <c r="K175" s="1">
        <f>IFERROR(SUMIFS(STOCK!$V$10:$V$209,STOCK!$H$10:$H$209,T175),0)</f>
        <v>0</v>
      </c>
      <c r="M175" s="1">
        <f>IFERROR(IF(LEN(T175)&gt;=1,VLOOKUP(HLOOKUP(T175,PROFILE!$K$5:$V$8,4,0),PROFILE!$F$1:$G$3,2,0),0),0)</f>
        <v>0</v>
      </c>
      <c r="N175" s="1">
        <f>IFERROR(COUNTIFS(PROFILE!$H$13:$H$212,"&gt;=1",PROFILE!$I$13:$I$212,T175),0)</f>
        <v>0</v>
      </c>
      <c r="O175" s="1">
        <f>IFERROR(IF(P175&gt;=1,(IF(LEN(T175)&gt;=1,VLOOKUP(T175,PROFILE!$A$23:$B$34,2,0)*100+COUNTIF($T$8:T175,T175),0)),0),0)</f>
        <v>0</v>
      </c>
      <c r="P175" s="11"/>
      <c r="Q175" s="11"/>
      <c r="R175" s="12"/>
      <c r="S175" s="12"/>
      <c r="T175" s="11"/>
      <c r="U175" s="11"/>
      <c r="V175" s="11"/>
      <c r="W175" s="8">
        <f ca="1">IFERROR(IF(P175&gt;=1,(IF(M175&gt;=2,COUNTIF(INDIRECT(G175):INDIRECT(H175),"OLD"),0)),0),0)</f>
        <v>0</v>
      </c>
      <c r="X175" s="8">
        <f ca="1">IFERROR(IF(P175&gt;=1,(IF(M175=1,COUNTIF(INDIRECT(G175):INDIRECT(H175),"NEW"),IF(M175=3,COUNTIF(INDIRECT(G175):INDIRECT(H175),"NEW"),0))),0),0)</f>
        <v>0</v>
      </c>
      <c r="Y175" s="10">
        <f t="shared" ca="1" si="8"/>
        <v>0</v>
      </c>
      <c r="Z175" s="13"/>
    </row>
    <row r="176" spans="6:26" ht="20.100000000000001" customHeight="1" x14ac:dyDescent="0.25">
      <c r="F176" s="1">
        <f>IFERROR(IF(O176&gt;=101,MATCH(O176,VITRAN!$AG$14:$AG$1513,0)+13,0),0)</f>
        <v>0</v>
      </c>
      <c r="G176" s="1" t="str">
        <f t="shared" si="6"/>
        <v/>
      </c>
      <c r="H176" s="1" t="str">
        <f t="shared" si="7"/>
        <v/>
      </c>
      <c r="J176" s="1">
        <f>IFERROR(SUMIFS(STOCK!$U$10:$U$209,STOCK!$H$10:$H$209,T176),0)</f>
        <v>0</v>
      </c>
      <c r="K176" s="1">
        <f>IFERROR(SUMIFS(STOCK!$V$10:$V$209,STOCK!$H$10:$H$209,T176),0)</f>
        <v>0</v>
      </c>
      <c r="M176" s="1">
        <f>IFERROR(IF(LEN(T176)&gt;=1,VLOOKUP(HLOOKUP(T176,PROFILE!$K$5:$V$8,4,0),PROFILE!$F$1:$G$3,2,0),0),0)</f>
        <v>0</v>
      </c>
      <c r="N176" s="1">
        <f>IFERROR(COUNTIFS(PROFILE!$H$13:$H$212,"&gt;=1",PROFILE!$I$13:$I$212,T176),0)</f>
        <v>0</v>
      </c>
      <c r="O176" s="1">
        <f>IFERROR(IF(P176&gt;=1,(IF(LEN(T176)&gt;=1,VLOOKUP(T176,PROFILE!$A$23:$B$34,2,0)*100+COUNTIF($T$8:T176,T176),0)),0),0)</f>
        <v>0</v>
      </c>
      <c r="P176" s="11"/>
      <c r="Q176" s="11"/>
      <c r="R176" s="12"/>
      <c r="S176" s="12"/>
      <c r="T176" s="11"/>
      <c r="U176" s="11"/>
      <c r="V176" s="11"/>
      <c r="W176" s="8">
        <f ca="1">IFERROR(IF(P176&gt;=1,(IF(M176&gt;=2,COUNTIF(INDIRECT(G176):INDIRECT(H176),"OLD"),0)),0),0)</f>
        <v>0</v>
      </c>
      <c r="X176" s="8">
        <f ca="1">IFERROR(IF(P176&gt;=1,(IF(M176=1,COUNTIF(INDIRECT(G176):INDIRECT(H176),"NEW"),IF(M176=3,COUNTIF(INDIRECT(G176):INDIRECT(H176),"NEW"),0))),0),0)</f>
        <v>0</v>
      </c>
      <c r="Y176" s="10">
        <f t="shared" ca="1" si="8"/>
        <v>0</v>
      </c>
      <c r="Z176" s="13"/>
    </row>
    <row r="177" spans="6:26" ht="20.100000000000001" customHeight="1" x14ac:dyDescent="0.25">
      <c r="F177" s="1">
        <f>IFERROR(IF(O177&gt;=101,MATCH(O177,VITRAN!$AG$14:$AG$1513,0)+13,0),0)</f>
        <v>0</v>
      </c>
      <c r="G177" s="1" t="str">
        <f t="shared" si="6"/>
        <v/>
      </c>
      <c r="H177" s="1" t="str">
        <f t="shared" si="7"/>
        <v/>
      </c>
      <c r="J177" s="1">
        <f>IFERROR(SUMIFS(STOCK!$U$10:$U$209,STOCK!$H$10:$H$209,T177),0)</f>
        <v>0</v>
      </c>
      <c r="K177" s="1">
        <f>IFERROR(SUMIFS(STOCK!$V$10:$V$209,STOCK!$H$10:$H$209,T177),0)</f>
        <v>0</v>
      </c>
      <c r="M177" s="1">
        <f>IFERROR(IF(LEN(T177)&gt;=1,VLOOKUP(HLOOKUP(T177,PROFILE!$K$5:$V$8,4,0),PROFILE!$F$1:$G$3,2,0),0),0)</f>
        <v>0</v>
      </c>
      <c r="N177" s="1">
        <f>IFERROR(COUNTIFS(PROFILE!$H$13:$H$212,"&gt;=1",PROFILE!$I$13:$I$212,T177),0)</f>
        <v>0</v>
      </c>
      <c r="O177" s="1">
        <f>IFERROR(IF(P177&gt;=1,(IF(LEN(T177)&gt;=1,VLOOKUP(T177,PROFILE!$A$23:$B$34,2,0)*100+COUNTIF($T$8:T177,T177),0)),0),0)</f>
        <v>0</v>
      </c>
      <c r="P177" s="11"/>
      <c r="Q177" s="11"/>
      <c r="R177" s="12"/>
      <c r="S177" s="12"/>
      <c r="T177" s="11"/>
      <c r="U177" s="11"/>
      <c r="V177" s="11"/>
      <c r="W177" s="8">
        <f ca="1">IFERROR(IF(P177&gt;=1,(IF(M177&gt;=2,COUNTIF(INDIRECT(G177):INDIRECT(H177),"OLD"),0)),0),0)</f>
        <v>0</v>
      </c>
      <c r="X177" s="8">
        <f ca="1">IFERROR(IF(P177&gt;=1,(IF(M177=1,COUNTIF(INDIRECT(G177):INDIRECT(H177),"NEW"),IF(M177=3,COUNTIF(INDIRECT(G177):INDIRECT(H177),"NEW"),0))),0),0)</f>
        <v>0</v>
      </c>
      <c r="Y177" s="10">
        <f t="shared" ca="1" si="8"/>
        <v>0</v>
      </c>
      <c r="Z177" s="13"/>
    </row>
    <row r="178" spans="6:26" ht="20.100000000000001" customHeight="1" x14ac:dyDescent="0.25">
      <c r="F178" s="1">
        <f>IFERROR(IF(O178&gt;=101,MATCH(O178,VITRAN!$AG$14:$AG$1513,0)+13,0),0)</f>
        <v>0</v>
      </c>
      <c r="G178" s="1" t="str">
        <f t="shared" si="6"/>
        <v/>
      </c>
      <c r="H178" s="1" t="str">
        <f t="shared" si="7"/>
        <v/>
      </c>
      <c r="J178" s="1">
        <f>IFERROR(SUMIFS(STOCK!$U$10:$U$209,STOCK!$H$10:$H$209,T178),0)</f>
        <v>0</v>
      </c>
      <c r="K178" s="1">
        <f>IFERROR(SUMIFS(STOCK!$V$10:$V$209,STOCK!$H$10:$H$209,T178),0)</f>
        <v>0</v>
      </c>
      <c r="M178" s="1">
        <f>IFERROR(IF(LEN(T178)&gt;=1,VLOOKUP(HLOOKUP(T178,PROFILE!$K$5:$V$8,4,0),PROFILE!$F$1:$G$3,2,0),0),0)</f>
        <v>0</v>
      </c>
      <c r="N178" s="1">
        <f>IFERROR(COUNTIFS(PROFILE!$H$13:$H$212,"&gt;=1",PROFILE!$I$13:$I$212,T178),0)</f>
        <v>0</v>
      </c>
      <c r="O178" s="1">
        <f>IFERROR(IF(P178&gt;=1,(IF(LEN(T178)&gt;=1,VLOOKUP(T178,PROFILE!$A$23:$B$34,2,0)*100+COUNTIF($T$8:T178,T178),0)),0),0)</f>
        <v>0</v>
      </c>
      <c r="P178" s="11"/>
      <c r="Q178" s="11"/>
      <c r="R178" s="12"/>
      <c r="S178" s="12"/>
      <c r="T178" s="11"/>
      <c r="U178" s="11"/>
      <c r="V178" s="11"/>
      <c r="W178" s="8">
        <f ca="1">IFERROR(IF(P178&gt;=1,(IF(M178&gt;=2,COUNTIF(INDIRECT(G178):INDIRECT(H178),"OLD"),0)),0),0)</f>
        <v>0</v>
      </c>
      <c r="X178" s="8">
        <f ca="1">IFERROR(IF(P178&gt;=1,(IF(M178=1,COUNTIF(INDIRECT(G178):INDIRECT(H178),"NEW"),IF(M178=3,COUNTIF(INDIRECT(G178):INDIRECT(H178),"NEW"),0))),0),0)</f>
        <v>0</v>
      </c>
      <c r="Y178" s="10">
        <f t="shared" ca="1" si="8"/>
        <v>0</v>
      </c>
      <c r="Z178" s="13"/>
    </row>
    <row r="179" spans="6:26" ht="20.100000000000001" customHeight="1" x14ac:dyDescent="0.25">
      <c r="F179" s="1">
        <f>IFERROR(IF(O179&gt;=101,MATCH(O179,VITRAN!$AG$14:$AG$1513,0)+13,0),0)</f>
        <v>0</v>
      </c>
      <c r="G179" s="1" t="str">
        <f t="shared" si="6"/>
        <v/>
      </c>
      <c r="H179" s="1" t="str">
        <f t="shared" si="7"/>
        <v/>
      </c>
      <c r="J179" s="1">
        <f>IFERROR(SUMIFS(STOCK!$U$10:$U$209,STOCK!$H$10:$H$209,T179),0)</f>
        <v>0</v>
      </c>
      <c r="K179" s="1">
        <f>IFERROR(SUMIFS(STOCK!$V$10:$V$209,STOCK!$H$10:$H$209,T179),0)</f>
        <v>0</v>
      </c>
      <c r="M179" s="1">
        <f>IFERROR(IF(LEN(T179)&gt;=1,VLOOKUP(HLOOKUP(T179,PROFILE!$K$5:$V$8,4,0),PROFILE!$F$1:$G$3,2,0),0),0)</f>
        <v>0</v>
      </c>
      <c r="N179" s="1">
        <f>IFERROR(COUNTIFS(PROFILE!$H$13:$H$212,"&gt;=1",PROFILE!$I$13:$I$212,T179),0)</f>
        <v>0</v>
      </c>
      <c r="O179" s="1">
        <f>IFERROR(IF(P179&gt;=1,(IF(LEN(T179)&gt;=1,VLOOKUP(T179,PROFILE!$A$23:$B$34,2,0)*100+COUNTIF($T$8:T179,T179),0)),0),0)</f>
        <v>0</v>
      </c>
      <c r="P179" s="11"/>
      <c r="Q179" s="11"/>
      <c r="R179" s="12"/>
      <c r="S179" s="12"/>
      <c r="T179" s="11"/>
      <c r="U179" s="11"/>
      <c r="V179" s="11"/>
      <c r="W179" s="8">
        <f ca="1">IFERROR(IF(P179&gt;=1,(IF(M179&gt;=2,COUNTIF(INDIRECT(G179):INDIRECT(H179),"OLD"),0)),0),0)</f>
        <v>0</v>
      </c>
      <c r="X179" s="8">
        <f ca="1">IFERROR(IF(P179&gt;=1,(IF(M179=1,COUNTIF(INDIRECT(G179):INDIRECT(H179),"NEW"),IF(M179=3,COUNTIF(INDIRECT(G179):INDIRECT(H179),"NEW"),0))),0),0)</f>
        <v>0</v>
      </c>
      <c r="Y179" s="10">
        <f t="shared" ca="1" si="8"/>
        <v>0</v>
      </c>
      <c r="Z179" s="13"/>
    </row>
    <row r="180" spans="6:26" ht="20.100000000000001" customHeight="1" x14ac:dyDescent="0.25">
      <c r="F180" s="1">
        <f>IFERROR(IF(O180&gt;=101,MATCH(O180,VITRAN!$AG$14:$AG$1513,0)+13,0),0)</f>
        <v>0</v>
      </c>
      <c r="G180" s="1" t="str">
        <f t="shared" si="6"/>
        <v/>
      </c>
      <c r="H180" s="1" t="str">
        <f t="shared" si="7"/>
        <v/>
      </c>
      <c r="J180" s="1">
        <f>IFERROR(SUMIFS(STOCK!$U$10:$U$209,STOCK!$H$10:$H$209,T180),0)</f>
        <v>0</v>
      </c>
      <c r="K180" s="1">
        <f>IFERROR(SUMIFS(STOCK!$V$10:$V$209,STOCK!$H$10:$H$209,T180),0)</f>
        <v>0</v>
      </c>
      <c r="M180" s="1">
        <f>IFERROR(IF(LEN(T180)&gt;=1,VLOOKUP(HLOOKUP(T180,PROFILE!$K$5:$V$8,4,0),PROFILE!$F$1:$G$3,2,0),0),0)</f>
        <v>0</v>
      </c>
      <c r="N180" s="1">
        <f>IFERROR(COUNTIFS(PROFILE!$H$13:$H$212,"&gt;=1",PROFILE!$I$13:$I$212,T180),0)</f>
        <v>0</v>
      </c>
      <c r="O180" s="1">
        <f>IFERROR(IF(P180&gt;=1,(IF(LEN(T180)&gt;=1,VLOOKUP(T180,PROFILE!$A$23:$B$34,2,0)*100+COUNTIF($T$8:T180,T180),0)),0),0)</f>
        <v>0</v>
      </c>
      <c r="P180" s="11"/>
      <c r="Q180" s="11"/>
      <c r="R180" s="12"/>
      <c r="S180" s="12"/>
      <c r="T180" s="11"/>
      <c r="U180" s="11"/>
      <c r="V180" s="11"/>
      <c r="W180" s="8">
        <f ca="1">IFERROR(IF(P180&gt;=1,(IF(M180&gt;=2,COUNTIF(INDIRECT(G180):INDIRECT(H180),"OLD"),0)),0),0)</f>
        <v>0</v>
      </c>
      <c r="X180" s="8">
        <f ca="1">IFERROR(IF(P180&gt;=1,(IF(M180=1,COUNTIF(INDIRECT(G180):INDIRECT(H180),"NEW"),IF(M180=3,COUNTIF(INDIRECT(G180):INDIRECT(H180),"NEW"),0))),0),0)</f>
        <v>0</v>
      </c>
      <c r="Y180" s="10">
        <f t="shared" ca="1" si="8"/>
        <v>0</v>
      </c>
      <c r="Z180" s="13"/>
    </row>
    <row r="181" spans="6:26" ht="20.100000000000001" customHeight="1" x14ac:dyDescent="0.25">
      <c r="F181" s="1">
        <f>IFERROR(IF(O181&gt;=101,MATCH(O181,VITRAN!$AG$14:$AG$1513,0)+13,0),0)</f>
        <v>0</v>
      </c>
      <c r="G181" s="1" t="str">
        <f t="shared" si="6"/>
        <v/>
      </c>
      <c r="H181" s="1" t="str">
        <f t="shared" si="7"/>
        <v/>
      </c>
      <c r="J181" s="1">
        <f>IFERROR(SUMIFS(STOCK!$U$10:$U$209,STOCK!$H$10:$H$209,T181),0)</f>
        <v>0</v>
      </c>
      <c r="K181" s="1">
        <f>IFERROR(SUMIFS(STOCK!$V$10:$V$209,STOCK!$H$10:$H$209,T181),0)</f>
        <v>0</v>
      </c>
      <c r="M181" s="1">
        <f>IFERROR(IF(LEN(T181)&gt;=1,VLOOKUP(HLOOKUP(T181,PROFILE!$K$5:$V$8,4,0),PROFILE!$F$1:$G$3,2,0),0),0)</f>
        <v>0</v>
      </c>
      <c r="N181" s="1">
        <f>IFERROR(COUNTIFS(PROFILE!$H$13:$H$212,"&gt;=1",PROFILE!$I$13:$I$212,T181),0)</f>
        <v>0</v>
      </c>
      <c r="O181" s="1">
        <f>IFERROR(IF(P181&gt;=1,(IF(LEN(T181)&gt;=1,VLOOKUP(T181,PROFILE!$A$23:$B$34,2,0)*100+COUNTIF($T$8:T181,T181),0)),0),0)</f>
        <v>0</v>
      </c>
      <c r="P181" s="11"/>
      <c r="Q181" s="11"/>
      <c r="R181" s="12"/>
      <c r="S181" s="12"/>
      <c r="T181" s="11"/>
      <c r="U181" s="11"/>
      <c r="V181" s="11"/>
      <c r="W181" s="8">
        <f ca="1">IFERROR(IF(P181&gt;=1,(IF(M181&gt;=2,COUNTIF(INDIRECT(G181):INDIRECT(H181),"OLD"),0)),0),0)</f>
        <v>0</v>
      </c>
      <c r="X181" s="8">
        <f ca="1">IFERROR(IF(P181&gt;=1,(IF(M181=1,COUNTIF(INDIRECT(G181):INDIRECT(H181),"NEW"),IF(M181=3,COUNTIF(INDIRECT(G181):INDIRECT(H181),"NEW"),0))),0),0)</f>
        <v>0</v>
      </c>
      <c r="Y181" s="10">
        <f t="shared" ca="1" si="8"/>
        <v>0</v>
      </c>
      <c r="Z181" s="13"/>
    </row>
    <row r="182" spans="6:26" ht="20.100000000000001" customHeight="1" x14ac:dyDescent="0.25">
      <c r="F182" s="1">
        <f>IFERROR(IF(O182&gt;=101,MATCH(O182,VITRAN!$AG$14:$AG$1513,0)+13,0),0)</f>
        <v>0</v>
      </c>
      <c r="G182" s="1" t="str">
        <f t="shared" si="6"/>
        <v/>
      </c>
      <c r="H182" s="1" t="str">
        <f t="shared" si="7"/>
        <v/>
      </c>
      <c r="J182" s="1">
        <f>IFERROR(SUMIFS(STOCK!$U$10:$U$209,STOCK!$H$10:$H$209,T182),0)</f>
        <v>0</v>
      </c>
      <c r="K182" s="1">
        <f>IFERROR(SUMIFS(STOCK!$V$10:$V$209,STOCK!$H$10:$H$209,T182),0)</f>
        <v>0</v>
      </c>
      <c r="M182" s="1">
        <f>IFERROR(IF(LEN(T182)&gt;=1,VLOOKUP(HLOOKUP(T182,PROFILE!$K$5:$V$8,4,0),PROFILE!$F$1:$G$3,2,0),0),0)</f>
        <v>0</v>
      </c>
      <c r="N182" s="1">
        <f>IFERROR(COUNTIFS(PROFILE!$H$13:$H$212,"&gt;=1",PROFILE!$I$13:$I$212,T182),0)</f>
        <v>0</v>
      </c>
      <c r="O182" s="1">
        <f>IFERROR(IF(P182&gt;=1,(IF(LEN(T182)&gt;=1,VLOOKUP(T182,PROFILE!$A$23:$B$34,2,0)*100+COUNTIF($T$8:T182,T182),0)),0),0)</f>
        <v>0</v>
      </c>
      <c r="P182" s="11"/>
      <c r="Q182" s="11"/>
      <c r="R182" s="12"/>
      <c r="S182" s="12"/>
      <c r="T182" s="11"/>
      <c r="U182" s="11"/>
      <c r="V182" s="11"/>
      <c r="W182" s="8">
        <f ca="1">IFERROR(IF(P182&gt;=1,(IF(M182&gt;=2,COUNTIF(INDIRECT(G182):INDIRECT(H182),"OLD"),0)),0),0)</f>
        <v>0</v>
      </c>
      <c r="X182" s="8">
        <f ca="1">IFERROR(IF(P182&gt;=1,(IF(M182=1,COUNTIF(INDIRECT(G182):INDIRECT(H182),"NEW"),IF(M182=3,COUNTIF(INDIRECT(G182):INDIRECT(H182),"NEW"),0))),0),0)</f>
        <v>0</v>
      </c>
      <c r="Y182" s="10">
        <f t="shared" ca="1" si="8"/>
        <v>0</v>
      </c>
      <c r="Z182" s="13"/>
    </row>
    <row r="183" spans="6:26" ht="20.100000000000001" customHeight="1" x14ac:dyDescent="0.25">
      <c r="F183" s="1">
        <f>IFERROR(IF(O183&gt;=101,MATCH(O183,VITRAN!$AG$14:$AG$1513,0)+13,0),0)</f>
        <v>0</v>
      </c>
      <c r="G183" s="1" t="str">
        <f t="shared" si="6"/>
        <v/>
      </c>
      <c r="H183" s="1" t="str">
        <f t="shared" si="7"/>
        <v/>
      </c>
      <c r="J183" s="1">
        <f>IFERROR(SUMIFS(STOCK!$U$10:$U$209,STOCK!$H$10:$H$209,T183),0)</f>
        <v>0</v>
      </c>
      <c r="K183" s="1">
        <f>IFERROR(SUMIFS(STOCK!$V$10:$V$209,STOCK!$H$10:$H$209,T183),0)</f>
        <v>0</v>
      </c>
      <c r="M183" s="1">
        <f>IFERROR(IF(LEN(T183)&gt;=1,VLOOKUP(HLOOKUP(T183,PROFILE!$K$5:$V$8,4,0),PROFILE!$F$1:$G$3,2,0),0),0)</f>
        <v>0</v>
      </c>
      <c r="N183" s="1">
        <f>IFERROR(COUNTIFS(PROFILE!$H$13:$H$212,"&gt;=1",PROFILE!$I$13:$I$212,T183),0)</f>
        <v>0</v>
      </c>
      <c r="O183" s="1">
        <f>IFERROR(IF(P183&gt;=1,(IF(LEN(T183)&gt;=1,VLOOKUP(T183,PROFILE!$A$23:$B$34,2,0)*100+COUNTIF($T$8:T183,T183),0)),0),0)</f>
        <v>0</v>
      </c>
      <c r="P183" s="11"/>
      <c r="Q183" s="11"/>
      <c r="R183" s="12"/>
      <c r="S183" s="12"/>
      <c r="T183" s="11"/>
      <c r="U183" s="11"/>
      <c r="V183" s="11"/>
      <c r="W183" s="8">
        <f ca="1">IFERROR(IF(P183&gt;=1,(IF(M183&gt;=2,COUNTIF(INDIRECT(G183):INDIRECT(H183),"OLD"),0)),0),0)</f>
        <v>0</v>
      </c>
      <c r="X183" s="8">
        <f ca="1">IFERROR(IF(P183&gt;=1,(IF(M183=1,COUNTIF(INDIRECT(G183):INDIRECT(H183),"NEW"),IF(M183=3,COUNTIF(INDIRECT(G183):INDIRECT(H183),"NEW"),0))),0),0)</f>
        <v>0</v>
      </c>
      <c r="Y183" s="10">
        <f t="shared" ca="1" si="8"/>
        <v>0</v>
      </c>
      <c r="Z183" s="13"/>
    </row>
    <row r="184" spans="6:26" ht="20.100000000000001" customHeight="1" x14ac:dyDescent="0.25">
      <c r="F184" s="1">
        <f>IFERROR(IF(O184&gt;=101,MATCH(O184,VITRAN!$AG$14:$AG$1513,0)+13,0),0)</f>
        <v>0</v>
      </c>
      <c r="G184" s="1" t="str">
        <f t="shared" si="6"/>
        <v/>
      </c>
      <c r="H184" s="1" t="str">
        <f t="shared" si="7"/>
        <v/>
      </c>
      <c r="J184" s="1">
        <f>IFERROR(SUMIFS(STOCK!$U$10:$U$209,STOCK!$H$10:$H$209,T184),0)</f>
        <v>0</v>
      </c>
      <c r="K184" s="1">
        <f>IFERROR(SUMIFS(STOCK!$V$10:$V$209,STOCK!$H$10:$H$209,T184),0)</f>
        <v>0</v>
      </c>
      <c r="M184" s="1">
        <f>IFERROR(IF(LEN(T184)&gt;=1,VLOOKUP(HLOOKUP(T184,PROFILE!$K$5:$V$8,4,0),PROFILE!$F$1:$G$3,2,0),0),0)</f>
        <v>0</v>
      </c>
      <c r="N184" s="1">
        <f>IFERROR(COUNTIFS(PROFILE!$H$13:$H$212,"&gt;=1",PROFILE!$I$13:$I$212,T184),0)</f>
        <v>0</v>
      </c>
      <c r="O184" s="1">
        <f>IFERROR(IF(P184&gt;=1,(IF(LEN(T184)&gt;=1,VLOOKUP(T184,PROFILE!$A$23:$B$34,2,0)*100+COUNTIF($T$8:T184,T184),0)),0),0)</f>
        <v>0</v>
      </c>
      <c r="P184" s="11"/>
      <c r="Q184" s="11"/>
      <c r="R184" s="12"/>
      <c r="S184" s="12"/>
      <c r="T184" s="11"/>
      <c r="U184" s="11"/>
      <c r="V184" s="11"/>
      <c r="W184" s="8">
        <f ca="1">IFERROR(IF(P184&gt;=1,(IF(M184&gt;=2,COUNTIF(INDIRECT(G184):INDIRECT(H184),"OLD"),0)),0),0)</f>
        <v>0</v>
      </c>
      <c r="X184" s="8">
        <f ca="1">IFERROR(IF(P184&gt;=1,(IF(M184=1,COUNTIF(INDIRECT(G184):INDIRECT(H184),"NEW"),IF(M184=3,COUNTIF(INDIRECT(G184):INDIRECT(H184),"NEW"),0))),0),0)</f>
        <v>0</v>
      </c>
      <c r="Y184" s="10">
        <f t="shared" ca="1" si="8"/>
        <v>0</v>
      </c>
      <c r="Z184" s="13"/>
    </row>
    <row r="185" spans="6:26" ht="20.100000000000001" customHeight="1" x14ac:dyDescent="0.25">
      <c r="F185" s="1">
        <f>IFERROR(IF(O185&gt;=101,MATCH(O185,VITRAN!$AG$14:$AG$1513,0)+13,0),0)</f>
        <v>0</v>
      </c>
      <c r="G185" s="1" t="str">
        <f t="shared" si="6"/>
        <v/>
      </c>
      <c r="H185" s="1" t="str">
        <f t="shared" si="7"/>
        <v/>
      </c>
      <c r="J185" s="1">
        <f>IFERROR(SUMIFS(STOCK!$U$10:$U$209,STOCK!$H$10:$H$209,T185),0)</f>
        <v>0</v>
      </c>
      <c r="K185" s="1">
        <f>IFERROR(SUMIFS(STOCK!$V$10:$V$209,STOCK!$H$10:$H$209,T185),0)</f>
        <v>0</v>
      </c>
      <c r="M185" s="1">
        <f>IFERROR(IF(LEN(T185)&gt;=1,VLOOKUP(HLOOKUP(T185,PROFILE!$K$5:$V$8,4,0),PROFILE!$F$1:$G$3,2,0),0),0)</f>
        <v>0</v>
      </c>
      <c r="N185" s="1">
        <f>IFERROR(COUNTIFS(PROFILE!$H$13:$H$212,"&gt;=1",PROFILE!$I$13:$I$212,T185),0)</f>
        <v>0</v>
      </c>
      <c r="O185" s="1">
        <f>IFERROR(IF(P185&gt;=1,(IF(LEN(T185)&gt;=1,VLOOKUP(T185,PROFILE!$A$23:$B$34,2,0)*100+COUNTIF($T$8:T185,T185),0)),0),0)</f>
        <v>0</v>
      </c>
      <c r="P185" s="11"/>
      <c r="Q185" s="11"/>
      <c r="R185" s="12"/>
      <c r="S185" s="12"/>
      <c r="T185" s="11"/>
      <c r="U185" s="11"/>
      <c r="V185" s="11"/>
      <c r="W185" s="8">
        <f ca="1">IFERROR(IF(P185&gt;=1,(IF(M185&gt;=2,COUNTIF(INDIRECT(G185):INDIRECT(H185),"OLD"),0)),0),0)</f>
        <v>0</v>
      </c>
      <c r="X185" s="8">
        <f ca="1">IFERROR(IF(P185&gt;=1,(IF(M185=1,COUNTIF(INDIRECT(G185):INDIRECT(H185),"NEW"),IF(M185=3,COUNTIF(INDIRECT(G185):INDIRECT(H185),"NEW"),0))),0),0)</f>
        <v>0</v>
      </c>
      <c r="Y185" s="10">
        <f t="shared" ca="1" si="8"/>
        <v>0</v>
      </c>
      <c r="Z185" s="13"/>
    </row>
    <row r="186" spans="6:26" ht="20.100000000000001" customHeight="1" x14ac:dyDescent="0.25">
      <c r="F186" s="1">
        <f>IFERROR(IF(O186&gt;=101,MATCH(O186,VITRAN!$AG$14:$AG$1513,0)+13,0),0)</f>
        <v>0</v>
      </c>
      <c r="G186" s="1" t="str">
        <f t="shared" si="6"/>
        <v/>
      </c>
      <c r="H186" s="1" t="str">
        <f t="shared" si="7"/>
        <v/>
      </c>
      <c r="J186" s="1">
        <f>IFERROR(SUMIFS(STOCK!$U$10:$U$209,STOCK!$H$10:$H$209,T186),0)</f>
        <v>0</v>
      </c>
      <c r="K186" s="1">
        <f>IFERROR(SUMIFS(STOCK!$V$10:$V$209,STOCK!$H$10:$H$209,T186),0)</f>
        <v>0</v>
      </c>
      <c r="M186" s="1">
        <f>IFERROR(IF(LEN(T186)&gt;=1,VLOOKUP(HLOOKUP(T186,PROFILE!$K$5:$V$8,4,0),PROFILE!$F$1:$G$3,2,0),0),0)</f>
        <v>0</v>
      </c>
      <c r="N186" s="1">
        <f>IFERROR(COUNTIFS(PROFILE!$H$13:$H$212,"&gt;=1",PROFILE!$I$13:$I$212,T186),0)</f>
        <v>0</v>
      </c>
      <c r="O186" s="1">
        <f>IFERROR(IF(P186&gt;=1,(IF(LEN(T186)&gt;=1,VLOOKUP(T186,PROFILE!$A$23:$B$34,2,0)*100+COUNTIF($T$8:T186,T186),0)),0),0)</f>
        <v>0</v>
      </c>
      <c r="P186" s="11"/>
      <c r="Q186" s="11"/>
      <c r="R186" s="12"/>
      <c r="S186" s="12"/>
      <c r="T186" s="11"/>
      <c r="U186" s="11"/>
      <c r="V186" s="11"/>
      <c r="W186" s="8">
        <f ca="1">IFERROR(IF(P186&gt;=1,(IF(M186&gt;=2,COUNTIF(INDIRECT(G186):INDIRECT(H186),"OLD"),0)),0),0)</f>
        <v>0</v>
      </c>
      <c r="X186" s="8">
        <f ca="1">IFERROR(IF(P186&gt;=1,(IF(M186=1,COUNTIF(INDIRECT(G186):INDIRECT(H186),"NEW"),IF(M186=3,COUNTIF(INDIRECT(G186):INDIRECT(H186),"NEW"),0))),0),0)</f>
        <v>0</v>
      </c>
      <c r="Y186" s="10">
        <f t="shared" ca="1" si="8"/>
        <v>0</v>
      </c>
      <c r="Z186" s="13"/>
    </row>
    <row r="187" spans="6:26" ht="20.100000000000001" customHeight="1" x14ac:dyDescent="0.25">
      <c r="F187" s="1">
        <f>IFERROR(IF(O187&gt;=101,MATCH(O187,VITRAN!$AG$14:$AG$1513,0)+13,0),0)</f>
        <v>0</v>
      </c>
      <c r="G187" s="1" t="str">
        <f t="shared" si="6"/>
        <v/>
      </c>
      <c r="H187" s="1" t="str">
        <f t="shared" si="7"/>
        <v/>
      </c>
      <c r="J187" s="1">
        <f>IFERROR(SUMIFS(STOCK!$U$10:$U$209,STOCK!$H$10:$H$209,T187),0)</f>
        <v>0</v>
      </c>
      <c r="K187" s="1">
        <f>IFERROR(SUMIFS(STOCK!$V$10:$V$209,STOCK!$H$10:$H$209,T187),0)</f>
        <v>0</v>
      </c>
      <c r="M187" s="1">
        <f>IFERROR(IF(LEN(T187)&gt;=1,VLOOKUP(HLOOKUP(T187,PROFILE!$K$5:$V$8,4,0),PROFILE!$F$1:$G$3,2,0),0),0)</f>
        <v>0</v>
      </c>
      <c r="N187" s="1">
        <f>IFERROR(COUNTIFS(PROFILE!$H$13:$H$212,"&gt;=1",PROFILE!$I$13:$I$212,T187),0)</f>
        <v>0</v>
      </c>
      <c r="O187" s="1">
        <f>IFERROR(IF(P187&gt;=1,(IF(LEN(T187)&gt;=1,VLOOKUP(T187,PROFILE!$A$23:$B$34,2,0)*100+COUNTIF($T$8:T187,T187),0)),0),0)</f>
        <v>0</v>
      </c>
      <c r="P187" s="11"/>
      <c r="Q187" s="11"/>
      <c r="R187" s="12"/>
      <c r="S187" s="12"/>
      <c r="T187" s="11"/>
      <c r="U187" s="11"/>
      <c r="V187" s="11"/>
      <c r="W187" s="8">
        <f ca="1">IFERROR(IF(P187&gt;=1,(IF(M187&gt;=2,COUNTIF(INDIRECT(G187):INDIRECT(H187),"OLD"),0)),0),0)</f>
        <v>0</v>
      </c>
      <c r="X187" s="8">
        <f ca="1">IFERROR(IF(P187&gt;=1,(IF(M187=1,COUNTIF(INDIRECT(G187):INDIRECT(H187),"NEW"),IF(M187=3,COUNTIF(INDIRECT(G187):INDIRECT(H187),"NEW"),0))),0),0)</f>
        <v>0</v>
      </c>
      <c r="Y187" s="10">
        <f t="shared" ca="1" si="8"/>
        <v>0</v>
      </c>
      <c r="Z187" s="13"/>
    </row>
    <row r="188" spans="6:26" ht="20.100000000000001" customHeight="1" x14ac:dyDescent="0.25">
      <c r="F188" s="1">
        <f>IFERROR(IF(O188&gt;=101,MATCH(O188,VITRAN!$AG$14:$AG$1513,0)+13,0),0)</f>
        <v>0</v>
      </c>
      <c r="G188" s="1" t="str">
        <f t="shared" si="6"/>
        <v/>
      </c>
      <c r="H188" s="1" t="str">
        <f t="shared" si="7"/>
        <v/>
      </c>
      <c r="J188" s="1">
        <f>IFERROR(SUMIFS(STOCK!$U$10:$U$209,STOCK!$H$10:$H$209,T188),0)</f>
        <v>0</v>
      </c>
      <c r="K188" s="1">
        <f>IFERROR(SUMIFS(STOCK!$V$10:$V$209,STOCK!$H$10:$H$209,T188),0)</f>
        <v>0</v>
      </c>
      <c r="M188" s="1">
        <f>IFERROR(IF(LEN(T188)&gt;=1,VLOOKUP(HLOOKUP(T188,PROFILE!$K$5:$V$8,4,0),PROFILE!$F$1:$G$3,2,0),0),0)</f>
        <v>0</v>
      </c>
      <c r="N188" s="1">
        <f>IFERROR(COUNTIFS(PROFILE!$H$13:$H$212,"&gt;=1",PROFILE!$I$13:$I$212,T188),0)</f>
        <v>0</v>
      </c>
      <c r="O188" s="1">
        <f>IFERROR(IF(P188&gt;=1,(IF(LEN(T188)&gt;=1,VLOOKUP(T188,PROFILE!$A$23:$B$34,2,0)*100+COUNTIF($T$8:T188,T188),0)),0),0)</f>
        <v>0</v>
      </c>
      <c r="P188" s="11"/>
      <c r="Q188" s="11"/>
      <c r="R188" s="12"/>
      <c r="S188" s="12"/>
      <c r="T188" s="11"/>
      <c r="U188" s="11"/>
      <c r="V188" s="11"/>
      <c r="W188" s="8">
        <f ca="1">IFERROR(IF(P188&gt;=1,(IF(M188&gt;=2,COUNTIF(INDIRECT(G188):INDIRECT(H188),"OLD"),0)),0),0)</f>
        <v>0</v>
      </c>
      <c r="X188" s="8">
        <f ca="1">IFERROR(IF(P188&gt;=1,(IF(M188=1,COUNTIF(INDIRECT(G188):INDIRECT(H188),"NEW"),IF(M188=3,COUNTIF(INDIRECT(G188):INDIRECT(H188),"NEW"),0))),0),0)</f>
        <v>0</v>
      </c>
      <c r="Y188" s="10">
        <f t="shared" ca="1" si="8"/>
        <v>0</v>
      </c>
      <c r="Z188" s="13"/>
    </row>
    <row r="189" spans="6:26" ht="20.100000000000001" customHeight="1" x14ac:dyDescent="0.25">
      <c r="F189" s="1">
        <f>IFERROR(IF(O189&gt;=101,MATCH(O189,VITRAN!$AG$14:$AG$1513,0)+13,0),0)</f>
        <v>0</v>
      </c>
      <c r="G189" s="1" t="str">
        <f t="shared" si="6"/>
        <v/>
      </c>
      <c r="H189" s="1" t="str">
        <f t="shared" si="7"/>
        <v/>
      </c>
      <c r="J189" s="1">
        <f>IFERROR(SUMIFS(STOCK!$U$10:$U$209,STOCK!$H$10:$H$209,T189),0)</f>
        <v>0</v>
      </c>
      <c r="K189" s="1">
        <f>IFERROR(SUMIFS(STOCK!$V$10:$V$209,STOCK!$H$10:$H$209,T189),0)</f>
        <v>0</v>
      </c>
      <c r="M189" s="1">
        <f>IFERROR(IF(LEN(T189)&gt;=1,VLOOKUP(HLOOKUP(T189,PROFILE!$K$5:$V$8,4,0),PROFILE!$F$1:$G$3,2,0),0),0)</f>
        <v>0</v>
      </c>
      <c r="N189" s="1">
        <f>IFERROR(COUNTIFS(PROFILE!$H$13:$H$212,"&gt;=1",PROFILE!$I$13:$I$212,T189),0)</f>
        <v>0</v>
      </c>
      <c r="O189" s="1">
        <f>IFERROR(IF(P189&gt;=1,(IF(LEN(T189)&gt;=1,VLOOKUP(T189,PROFILE!$A$23:$B$34,2,0)*100+COUNTIF($T$8:T189,T189),0)),0),0)</f>
        <v>0</v>
      </c>
      <c r="P189" s="11"/>
      <c r="Q189" s="11"/>
      <c r="R189" s="12"/>
      <c r="S189" s="12"/>
      <c r="T189" s="11"/>
      <c r="U189" s="11"/>
      <c r="V189" s="11"/>
      <c r="W189" s="8">
        <f ca="1">IFERROR(IF(P189&gt;=1,(IF(M189&gt;=2,COUNTIF(INDIRECT(G189):INDIRECT(H189),"OLD"),0)),0),0)</f>
        <v>0</v>
      </c>
      <c r="X189" s="8">
        <f ca="1">IFERROR(IF(P189&gt;=1,(IF(M189=1,COUNTIF(INDIRECT(G189):INDIRECT(H189),"NEW"),IF(M189=3,COUNTIF(INDIRECT(G189):INDIRECT(H189),"NEW"),0))),0),0)</f>
        <v>0</v>
      </c>
      <c r="Y189" s="10">
        <f t="shared" ca="1" si="8"/>
        <v>0</v>
      </c>
      <c r="Z189" s="13"/>
    </row>
    <row r="190" spans="6:26" ht="20.100000000000001" customHeight="1" x14ac:dyDescent="0.25">
      <c r="F190" s="1">
        <f>IFERROR(IF(O190&gt;=101,MATCH(O190,VITRAN!$AG$14:$AG$1513,0)+13,0),0)</f>
        <v>0</v>
      </c>
      <c r="G190" s="1" t="str">
        <f t="shared" si="6"/>
        <v/>
      </c>
      <c r="H190" s="1" t="str">
        <f t="shared" si="7"/>
        <v/>
      </c>
      <c r="J190" s="1">
        <f>IFERROR(SUMIFS(STOCK!$U$10:$U$209,STOCK!$H$10:$H$209,T190),0)</f>
        <v>0</v>
      </c>
      <c r="K190" s="1">
        <f>IFERROR(SUMIFS(STOCK!$V$10:$V$209,STOCK!$H$10:$H$209,T190),0)</f>
        <v>0</v>
      </c>
      <c r="M190" s="1">
        <f>IFERROR(IF(LEN(T190)&gt;=1,VLOOKUP(HLOOKUP(T190,PROFILE!$K$5:$V$8,4,0),PROFILE!$F$1:$G$3,2,0),0),0)</f>
        <v>0</v>
      </c>
      <c r="N190" s="1">
        <f>IFERROR(COUNTIFS(PROFILE!$H$13:$H$212,"&gt;=1",PROFILE!$I$13:$I$212,T190),0)</f>
        <v>0</v>
      </c>
      <c r="O190" s="1">
        <f>IFERROR(IF(P190&gt;=1,(IF(LEN(T190)&gt;=1,VLOOKUP(T190,PROFILE!$A$23:$B$34,2,0)*100+COUNTIF($T$8:T190,T190),0)),0),0)</f>
        <v>0</v>
      </c>
      <c r="P190" s="11"/>
      <c r="Q190" s="11"/>
      <c r="R190" s="12"/>
      <c r="S190" s="12"/>
      <c r="T190" s="11"/>
      <c r="U190" s="11"/>
      <c r="V190" s="11"/>
      <c r="W190" s="8">
        <f ca="1">IFERROR(IF(P190&gt;=1,(IF(M190&gt;=2,COUNTIF(INDIRECT(G190):INDIRECT(H190),"OLD"),0)),0),0)</f>
        <v>0</v>
      </c>
      <c r="X190" s="8">
        <f ca="1">IFERROR(IF(P190&gt;=1,(IF(M190=1,COUNTIF(INDIRECT(G190):INDIRECT(H190),"NEW"),IF(M190=3,COUNTIF(INDIRECT(G190):INDIRECT(H190),"NEW"),0))),0),0)</f>
        <v>0</v>
      </c>
      <c r="Y190" s="10">
        <f t="shared" ca="1" si="8"/>
        <v>0</v>
      </c>
      <c r="Z190" s="13"/>
    </row>
    <row r="191" spans="6:26" ht="20.100000000000001" customHeight="1" x14ac:dyDescent="0.25">
      <c r="F191" s="1">
        <f>IFERROR(IF(O191&gt;=101,MATCH(O191,VITRAN!$AG$14:$AG$1513,0)+13,0),0)</f>
        <v>0</v>
      </c>
      <c r="G191" s="1" t="str">
        <f t="shared" si="6"/>
        <v/>
      </c>
      <c r="H191" s="1" t="str">
        <f t="shared" si="7"/>
        <v/>
      </c>
      <c r="J191" s="1">
        <f>IFERROR(SUMIFS(STOCK!$U$10:$U$209,STOCK!$H$10:$H$209,T191),0)</f>
        <v>0</v>
      </c>
      <c r="K191" s="1">
        <f>IFERROR(SUMIFS(STOCK!$V$10:$V$209,STOCK!$H$10:$H$209,T191),0)</f>
        <v>0</v>
      </c>
      <c r="M191" s="1">
        <f>IFERROR(IF(LEN(T191)&gt;=1,VLOOKUP(HLOOKUP(T191,PROFILE!$K$5:$V$8,4,0),PROFILE!$F$1:$G$3,2,0),0),0)</f>
        <v>0</v>
      </c>
      <c r="N191" s="1">
        <f>IFERROR(COUNTIFS(PROFILE!$H$13:$H$212,"&gt;=1",PROFILE!$I$13:$I$212,T191),0)</f>
        <v>0</v>
      </c>
      <c r="O191" s="1">
        <f>IFERROR(IF(P191&gt;=1,(IF(LEN(T191)&gt;=1,VLOOKUP(T191,PROFILE!$A$23:$B$34,2,0)*100+COUNTIF($T$8:T191,T191),0)),0),0)</f>
        <v>0</v>
      </c>
      <c r="P191" s="11"/>
      <c r="Q191" s="11"/>
      <c r="R191" s="12"/>
      <c r="S191" s="12"/>
      <c r="T191" s="11"/>
      <c r="U191" s="11"/>
      <c r="V191" s="11"/>
      <c r="W191" s="8">
        <f ca="1">IFERROR(IF(P191&gt;=1,(IF(M191&gt;=2,COUNTIF(INDIRECT(G191):INDIRECT(H191),"OLD"),0)),0),0)</f>
        <v>0</v>
      </c>
      <c r="X191" s="8">
        <f ca="1">IFERROR(IF(P191&gt;=1,(IF(M191=1,COUNTIF(INDIRECT(G191):INDIRECT(H191),"NEW"),IF(M191=3,COUNTIF(INDIRECT(G191):INDIRECT(H191),"NEW"),0))),0),0)</f>
        <v>0</v>
      </c>
      <c r="Y191" s="10">
        <f t="shared" ca="1" si="8"/>
        <v>0</v>
      </c>
      <c r="Z191" s="13"/>
    </row>
    <row r="192" spans="6:26" ht="20.100000000000001" customHeight="1" x14ac:dyDescent="0.25">
      <c r="F192" s="1">
        <f>IFERROR(IF(O192&gt;=101,MATCH(O192,VITRAN!$AG$14:$AG$1513,0)+13,0),0)</f>
        <v>0</v>
      </c>
      <c r="G192" s="1" t="str">
        <f t="shared" si="6"/>
        <v/>
      </c>
      <c r="H192" s="1" t="str">
        <f t="shared" si="7"/>
        <v/>
      </c>
      <c r="J192" s="1">
        <f>IFERROR(SUMIFS(STOCK!$U$10:$U$209,STOCK!$H$10:$H$209,T192),0)</f>
        <v>0</v>
      </c>
      <c r="K192" s="1">
        <f>IFERROR(SUMIFS(STOCK!$V$10:$V$209,STOCK!$H$10:$H$209,T192),0)</f>
        <v>0</v>
      </c>
      <c r="M192" s="1">
        <f>IFERROR(IF(LEN(T192)&gt;=1,VLOOKUP(HLOOKUP(T192,PROFILE!$K$5:$V$8,4,0),PROFILE!$F$1:$G$3,2,0),0),0)</f>
        <v>0</v>
      </c>
      <c r="N192" s="1">
        <f>IFERROR(COUNTIFS(PROFILE!$H$13:$H$212,"&gt;=1",PROFILE!$I$13:$I$212,T192),0)</f>
        <v>0</v>
      </c>
      <c r="O192" s="1">
        <f>IFERROR(IF(P192&gt;=1,(IF(LEN(T192)&gt;=1,VLOOKUP(T192,PROFILE!$A$23:$B$34,2,0)*100+COUNTIF($T$8:T192,T192),0)),0),0)</f>
        <v>0</v>
      </c>
      <c r="P192" s="11"/>
      <c r="Q192" s="11"/>
      <c r="R192" s="12"/>
      <c r="S192" s="12"/>
      <c r="T192" s="11"/>
      <c r="U192" s="11"/>
      <c r="V192" s="11"/>
      <c r="W192" s="8">
        <f ca="1">IFERROR(IF(P192&gt;=1,(IF(M192&gt;=2,COUNTIF(INDIRECT(G192):INDIRECT(H192),"OLD"),0)),0),0)</f>
        <v>0</v>
      </c>
      <c r="X192" s="8">
        <f ca="1">IFERROR(IF(P192&gt;=1,(IF(M192=1,COUNTIF(INDIRECT(G192):INDIRECT(H192),"NEW"),IF(M192=3,COUNTIF(INDIRECT(G192):INDIRECT(H192),"NEW"),0))),0),0)</f>
        <v>0</v>
      </c>
      <c r="Y192" s="10">
        <f t="shared" ca="1" si="8"/>
        <v>0</v>
      </c>
      <c r="Z192" s="13"/>
    </row>
    <row r="193" spans="6:26" ht="20.100000000000001" customHeight="1" x14ac:dyDescent="0.25">
      <c r="F193" s="1">
        <f>IFERROR(IF(O193&gt;=101,MATCH(O193,VITRAN!$AG$14:$AG$1513,0)+13,0),0)</f>
        <v>0</v>
      </c>
      <c r="G193" s="1" t="str">
        <f t="shared" si="6"/>
        <v/>
      </c>
      <c r="H193" s="1" t="str">
        <f t="shared" si="7"/>
        <v/>
      </c>
      <c r="J193" s="1">
        <f>IFERROR(SUMIFS(STOCK!$U$10:$U$209,STOCK!$H$10:$H$209,T193),0)</f>
        <v>0</v>
      </c>
      <c r="K193" s="1">
        <f>IFERROR(SUMIFS(STOCK!$V$10:$V$209,STOCK!$H$10:$H$209,T193),0)</f>
        <v>0</v>
      </c>
      <c r="M193" s="1">
        <f>IFERROR(IF(LEN(T193)&gt;=1,VLOOKUP(HLOOKUP(T193,PROFILE!$K$5:$V$8,4,0),PROFILE!$F$1:$G$3,2,0),0),0)</f>
        <v>0</v>
      </c>
      <c r="N193" s="1">
        <f>IFERROR(COUNTIFS(PROFILE!$H$13:$H$212,"&gt;=1",PROFILE!$I$13:$I$212,T193),0)</f>
        <v>0</v>
      </c>
      <c r="O193" s="1">
        <f>IFERROR(IF(P193&gt;=1,(IF(LEN(T193)&gt;=1,VLOOKUP(T193,PROFILE!$A$23:$B$34,2,0)*100+COUNTIF($T$8:T193,T193),0)),0),0)</f>
        <v>0</v>
      </c>
      <c r="P193" s="11"/>
      <c r="Q193" s="11"/>
      <c r="R193" s="12"/>
      <c r="S193" s="12"/>
      <c r="T193" s="11"/>
      <c r="U193" s="11"/>
      <c r="V193" s="11"/>
      <c r="W193" s="8">
        <f ca="1">IFERROR(IF(P193&gt;=1,(IF(M193&gt;=2,COUNTIF(INDIRECT(G193):INDIRECT(H193),"OLD"),0)),0),0)</f>
        <v>0</v>
      </c>
      <c r="X193" s="8">
        <f ca="1">IFERROR(IF(P193&gt;=1,(IF(M193=1,COUNTIF(INDIRECT(G193):INDIRECT(H193),"NEW"),IF(M193=3,COUNTIF(INDIRECT(G193):INDIRECT(H193),"NEW"),0))),0),0)</f>
        <v>0</v>
      </c>
      <c r="Y193" s="10">
        <f t="shared" ca="1" si="8"/>
        <v>0</v>
      </c>
      <c r="Z193" s="13"/>
    </row>
    <row r="194" spans="6:26" ht="20.100000000000001" customHeight="1" x14ac:dyDescent="0.25">
      <c r="F194" s="1">
        <f>IFERROR(IF(O194&gt;=101,MATCH(O194,VITRAN!$AG$14:$AG$1513,0)+13,0),0)</f>
        <v>0</v>
      </c>
      <c r="G194" s="1" t="str">
        <f t="shared" si="6"/>
        <v/>
      </c>
      <c r="H194" s="1" t="str">
        <f t="shared" si="7"/>
        <v/>
      </c>
      <c r="J194" s="1">
        <f>IFERROR(SUMIFS(STOCK!$U$10:$U$209,STOCK!$H$10:$H$209,T194),0)</f>
        <v>0</v>
      </c>
      <c r="K194" s="1">
        <f>IFERROR(SUMIFS(STOCK!$V$10:$V$209,STOCK!$H$10:$H$209,T194),0)</f>
        <v>0</v>
      </c>
      <c r="M194" s="1">
        <f>IFERROR(IF(LEN(T194)&gt;=1,VLOOKUP(HLOOKUP(T194,PROFILE!$K$5:$V$8,4,0),PROFILE!$F$1:$G$3,2,0),0),0)</f>
        <v>0</v>
      </c>
      <c r="N194" s="1">
        <f>IFERROR(COUNTIFS(PROFILE!$H$13:$H$212,"&gt;=1",PROFILE!$I$13:$I$212,T194),0)</f>
        <v>0</v>
      </c>
      <c r="O194" s="1">
        <f>IFERROR(IF(P194&gt;=1,(IF(LEN(T194)&gt;=1,VLOOKUP(T194,PROFILE!$A$23:$B$34,2,0)*100+COUNTIF($T$8:T194,T194),0)),0),0)</f>
        <v>0</v>
      </c>
      <c r="P194" s="11"/>
      <c r="Q194" s="11"/>
      <c r="R194" s="12"/>
      <c r="S194" s="12"/>
      <c r="T194" s="11"/>
      <c r="U194" s="11"/>
      <c r="V194" s="11"/>
      <c r="W194" s="8">
        <f ca="1">IFERROR(IF(P194&gt;=1,(IF(M194&gt;=2,COUNTIF(INDIRECT(G194):INDIRECT(H194),"OLD"),0)),0),0)</f>
        <v>0</v>
      </c>
      <c r="X194" s="8">
        <f ca="1">IFERROR(IF(P194&gt;=1,(IF(M194=1,COUNTIF(INDIRECT(G194):INDIRECT(H194),"NEW"),IF(M194=3,COUNTIF(INDIRECT(G194):INDIRECT(H194),"NEW"),0))),0),0)</f>
        <v>0</v>
      </c>
      <c r="Y194" s="10">
        <f t="shared" ca="1" si="8"/>
        <v>0</v>
      </c>
      <c r="Z194" s="13"/>
    </row>
    <row r="195" spans="6:26" ht="20.100000000000001" customHeight="1" x14ac:dyDescent="0.25">
      <c r="F195" s="1">
        <f>IFERROR(IF(O195&gt;=101,MATCH(O195,VITRAN!$AG$14:$AG$1513,0)+13,0),0)</f>
        <v>0</v>
      </c>
      <c r="G195" s="1" t="str">
        <f t="shared" si="6"/>
        <v/>
      </c>
      <c r="H195" s="1" t="str">
        <f t="shared" si="7"/>
        <v/>
      </c>
      <c r="J195" s="1">
        <f>IFERROR(SUMIFS(STOCK!$U$10:$U$209,STOCK!$H$10:$H$209,T195),0)</f>
        <v>0</v>
      </c>
      <c r="K195" s="1">
        <f>IFERROR(SUMIFS(STOCK!$V$10:$V$209,STOCK!$H$10:$H$209,T195),0)</f>
        <v>0</v>
      </c>
      <c r="M195" s="1">
        <f>IFERROR(IF(LEN(T195)&gt;=1,VLOOKUP(HLOOKUP(T195,PROFILE!$K$5:$V$8,4,0),PROFILE!$F$1:$G$3,2,0),0),0)</f>
        <v>0</v>
      </c>
      <c r="N195" s="1">
        <f>IFERROR(COUNTIFS(PROFILE!$H$13:$H$212,"&gt;=1",PROFILE!$I$13:$I$212,T195),0)</f>
        <v>0</v>
      </c>
      <c r="O195" s="1">
        <f>IFERROR(IF(P195&gt;=1,(IF(LEN(T195)&gt;=1,VLOOKUP(T195,PROFILE!$A$23:$B$34,2,0)*100+COUNTIF($T$8:T195,T195),0)),0),0)</f>
        <v>0</v>
      </c>
      <c r="P195" s="11"/>
      <c r="Q195" s="11"/>
      <c r="R195" s="12"/>
      <c r="S195" s="12"/>
      <c r="T195" s="11"/>
      <c r="U195" s="11"/>
      <c r="V195" s="11"/>
      <c r="W195" s="8">
        <f ca="1">IFERROR(IF(P195&gt;=1,(IF(M195&gt;=2,COUNTIF(INDIRECT(G195):INDIRECT(H195),"OLD"),0)),0),0)</f>
        <v>0</v>
      </c>
      <c r="X195" s="8">
        <f ca="1">IFERROR(IF(P195&gt;=1,(IF(M195=1,COUNTIF(INDIRECT(G195):INDIRECT(H195),"NEW"),IF(M195=3,COUNTIF(INDIRECT(G195):INDIRECT(H195),"NEW"),0))),0),0)</f>
        <v>0</v>
      </c>
      <c r="Y195" s="10">
        <f t="shared" ca="1" si="8"/>
        <v>0</v>
      </c>
      <c r="Z195" s="13"/>
    </row>
    <row r="196" spans="6:26" ht="20.100000000000001" customHeight="1" x14ac:dyDescent="0.25">
      <c r="F196" s="1">
        <f>IFERROR(IF(O196&gt;=101,MATCH(O196,VITRAN!$AG$14:$AG$1513,0)+13,0),0)</f>
        <v>0</v>
      </c>
      <c r="G196" s="1" t="str">
        <f t="shared" si="6"/>
        <v/>
      </c>
      <c r="H196" s="1" t="str">
        <f t="shared" si="7"/>
        <v/>
      </c>
      <c r="J196" s="1">
        <f>IFERROR(SUMIFS(STOCK!$U$10:$U$209,STOCK!$H$10:$H$209,T196),0)</f>
        <v>0</v>
      </c>
      <c r="K196" s="1">
        <f>IFERROR(SUMIFS(STOCK!$V$10:$V$209,STOCK!$H$10:$H$209,T196),0)</f>
        <v>0</v>
      </c>
      <c r="M196" s="1">
        <f>IFERROR(IF(LEN(T196)&gt;=1,VLOOKUP(HLOOKUP(T196,PROFILE!$K$5:$V$8,4,0),PROFILE!$F$1:$G$3,2,0),0),0)</f>
        <v>0</v>
      </c>
      <c r="N196" s="1">
        <f>IFERROR(COUNTIFS(PROFILE!$H$13:$H$212,"&gt;=1",PROFILE!$I$13:$I$212,T196),0)</f>
        <v>0</v>
      </c>
      <c r="O196" s="1">
        <f>IFERROR(IF(P196&gt;=1,(IF(LEN(T196)&gt;=1,VLOOKUP(T196,PROFILE!$A$23:$B$34,2,0)*100+COUNTIF($T$8:T196,T196),0)),0),0)</f>
        <v>0</v>
      </c>
      <c r="P196" s="11"/>
      <c r="Q196" s="11"/>
      <c r="R196" s="12"/>
      <c r="S196" s="12"/>
      <c r="T196" s="11"/>
      <c r="U196" s="11"/>
      <c r="V196" s="11"/>
      <c r="W196" s="8">
        <f ca="1">IFERROR(IF(P196&gt;=1,(IF(M196&gt;=2,COUNTIF(INDIRECT(G196):INDIRECT(H196),"OLD"),0)),0),0)</f>
        <v>0</v>
      </c>
      <c r="X196" s="8">
        <f ca="1">IFERROR(IF(P196&gt;=1,(IF(M196=1,COUNTIF(INDIRECT(G196):INDIRECT(H196),"NEW"),IF(M196=3,COUNTIF(INDIRECT(G196):INDIRECT(H196),"NEW"),0))),0),0)</f>
        <v>0</v>
      </c>
      <c r="Y196" s="10">
        <f t="shared" ca="1" si="8"/>
        <v>0</v>
      </c>
      <c r="Z196" s="13"/>
    </row>
    <row r="197" spans="6:26" ht="20.100000000000001" customHeight="1" x14ac:dyDescent="0.25">
      <c r="F197" s="1">
        <f>IFERROR(IF(O197&gt;=101,MATCH(O197,VITRAN!$AG$14:$AG$1513,0)+13,0),0)</f>
        <v>0</v>
      </c>
      <c r="G197" s="1" t="str">
        <f t="shared" si="6"/>
        <v/>
      </c>
      <c r="H197" s="1" t="str">
        <f t="shared" si="7"/>
        <v/>
      </c>
      <c r="J197" s="1">
        <f>IFERROR(SUMIFS(STOCK!$U$10:$U$209,STOCK!$H$10:$H$209,T197),0)</f>
        <v>0</v>
      </c>
      <c r="K197" s="1">
        <f>IFERROR(SUMIFS(STOCK!$V$10:$V$209,STOCK!$H$10:$H$209,T197),0)</f>
        <v>0</v>
      </c>
      <c r="M197" s="1">
        <f>IFERROR(IF(LEN(T197)&gt;=1,VLOOKUP(HLOOKUP(T197,PROFILE!$K$5:$V$8,4,0),PROFILE!$F$1:$G$3,2,0),0),0)</f>
        <v>0</v>
      </c>
      <c r="N197" s="1">
        <f>IFERROR(COUNTIFS(PROFILE!$H$13:$H$212,"&gt;=1",PROFILE!$I$13:$I$212,T197),0)</f>
        <v>0</v>
      </c>
      <c r="O197" s="1">
        <f>IFERROR(IF(P197&gt;=1,(IF(LEN(T197)&gt;=1,VLOOKUP(T197,PROFILE!$A$23:$B$34,2,0)*100+COUNTIF($T$8:T197,T197),0)),0),0)</f>
        <v>0</v>
      </c>
      <c r="P197" s="11"/>
      <c r="Q197" s="11"/>
      <c r="R197" s="12"/>
      <c r="S197" s="12"/>
      <c r="T197" s="11"/>
      <c r="U197" s="11"/>
      <c r="V197" s="11"/>
      <c r="W197" s="8">
        <f ca="1">IFERROR(IF(P197&gt;=1,(IF(M197&gt;=2,COUNTIF(INDIRECT(G197):INDIRECT(H197),"OLD"),0)),0),0)</f>
        <v>0</v>
      </c>
      <c r="X197" s="8">
        <f ca="1">IFERROR(IF(P197&gt;=1,(IF(M197=1,COUNTIF(INDIRECT(G197):INDIRECT(H197),"NEW"),IF(M197=3,COUNTIF(INDIRECT(G197):INDIRECT(H197),"NEW"),0))),0),0)</f>
        <v>0</v>
      </c>
      <c r="Y197" s="10">
        <f t="shared" ca="1" si="8"/>
        <v>0</v>
      </c>
      <c r="Z197" s="13"/>
    </row>
    <row r="198" spans="6:26" ht="20.100000000000001" customHeight="1" x14ac:dyDescent="0.25">
      <c r="F198" s="1">
        <f>IFERROR(IF(O198&gt;=101,MATCH(O198,VITRAN!$AG$14:$AG$1513,0)+13,0),0)</f>
        <v>0</v>
      </c>
      <c r="G198" s="1" t="str">
        <f t="shared" si="6"/>
        <v/>
      </c>
      <c r="H198" s="1" t="str">
        <f t="shared" si="7"/>
        <v/>
      </c>
      <c r="J198" s="1">
        <f>IFERROR(SUMIFS(STOCK!$U$10:$U$209,STOCK!$H$10:$H$209,T198),0)</f>
        <v>0</v>
      </c>
      <c r="K198" s="1">
        <f>IFERROR(SUMIFS(STOCK!$V$10:$V$209,STOCK!$H$10:$H$209,T198),0)</f>
        <v>0</v>
      </c>
      <c r="M198" s="1">
        <f>IFERROR(IF(LEN(T198)&gt;=1,VLOOKUP(HLOOKUP(T198,PROFILE!$K$5:$V$8,4,0),PROFILE!$F$1:$G$3,2,0),0),0)</f>
        <v>0</v>
      </c>
      <c r="N198" s="1">
        <f>IFERROR(COUNTIFS(PROFILE!$H$13:$H$212,"&gt;=1",PROFILE!$I$13:$I$212,T198),0)</f>
        <v>0</v>
      </c>
      <c r="O198" s="1">
        <f>IFERROR(IF(P198&gt;=1,(IF(LEN(T198)&gt;=1,VLOOKUP(T198,PROFILE!$A$23:$B$34,2,0)*100+COUNTIF($T$8:T198,T198),0)),0),0)</f>
        <v>0</v>
      </c>
      <c r="P198" s="11"/>
      <c r="Q198" s="11"/>
      <c r="R198" s="12"/>
      <c r="S198" s="12"/>
      <c r="T198" s="11"/>
      <c r="U198" s="11"/>
      <c r="V198" s="11"/>
      <c r="W198" s="8">
        <f ca="1">IFERROR(IF(P198&gt;=1,(IF(M198&gt;=2,COUNTIF(INDIRECT(G198):INDIRECT(H198),"OLD"),0)),0),0)</f>
        <v>0</v>
      </c>
      <c r="X198" s="8">
        <f ca="1">IFERROR(IF(P198&gt;=1,(IF(M198=1,COUNTIF(INDIRECT(G198):INDIRECT(H198),"NEW"),IF(M198=3,COUNTIF(INDIRECT(G198):INDIRECT(H198),"NEW"),0))),0),0)</f>
        <v>0</v>
      </c>
      <c r="Y198" s="10">
        <f t="shared" ca="1" si="8"/>
        <v>0</v>
      </c>
      <c r="Z198" s="13"/>
    </row>
    <row r="199" spans="6:26" ht="20.100000000000001" customHeight="1" x14ac:dyDescent="0.25">
      <c r="F199" s="1">
        <f>IFERROR(IF(O199&gt;=101,MATCH(O199,VITRAN!$AG$14:$AG$1513,0)+13,0),0)</f>
        <v>0</v>
      </c>
      <c r="G199" s="1" t="str">
        <f t="shared" si="6"/>
        <v/>
      </c>
      <c r="H199" s="1" t="str">
        <f t="shared" si="7"/>
        <v/>
      </c>
      <c r="J199" s="1">
        <f>IFERROR(SUMIFS(STOCK!$U$10:$U$209,STOCK!$H$10:$H$209,T199),0)</f>
        <v>0</v>
      </c>
      <c r="K199" s="1">
        <f>IFERROR(SUMIFS(STOCK!$V$10:$V$209,STOCK!$H$10:$H$209,T199),0)</f>
        <v>0</v>
      </c>
      <c r="M199" s="1">
        <f>IFERROR(IF(LEN(T199)&gt;=1,VLOOKUP(HLOOKUP(T199,PROFILE!$K$5:$V$8,4,0),PROFILE!$F$1:$G$3,2,0),0),0)</f>
        <v>0</v>
      </c>
      <c r="N199" s="1">
        <f>IFERROR(COUNTIFS(PROFILE!$H$13:$H$212,"&gt;=1",PROFILE!$I$13:$I$212,T199),0)</f>
        <v>0</v>
      </c>
      <c r="O199" s="1">
        <f>IFERROR(IF(P199&gt;=1,(IF(LEN(T199)&gt;=1,VLOOKUP(T199,PROFILE!$A$23:$B$34,2,0)*100+COUNTIF($T$8:T199,T199),0)),0),0)</f>
        <v>0</v>
      </c>
      <c r="P199" s="11"/>
      <c r="Q199" s="11"/>
      <c r="R199" s="12"/>
      <c r="S199" s="12"/>
      <c r="T199" s="11"/>
      <c r="U199" s="11"/>
      <c r="V199" s="11"/>
      <c r="W199" s="8">
        <f ca="1">IFERROR(IF(P199&gt;=1,(IF(M199&gt;=2,COUNTIF(INDIRECT(G199):INDIRECT(H199),"OLD"),0)),0),0)</f>
        <v>0</v>
      </c>
      <c r="X199" s="8">
        <f ca="1">IFERROR(IF(P199&gt;=1,(IF(M199=1,COUNTIF(INDIRECT(G199):INDIRECT(H199),"NEW"),IF(M199=3,COUNTIF(INDIRECT(G199):INDIRECT(H199),"NEW"),0))),0),0)</f>
        <v>0</v>
      </c>
      <c r="Y199" s="10">
        <f t="shared" ca="1" si="8"/>
        <v>0</v>
      </c>
      <c r="Z199" s="13"/>
    </row>
    <row r="200" spans="6:26" ht="20.100000000000001" customHeight="1" x14ac:dyDescent="0.25">
      <c r="F200" s="1">
        <f>IFERROR(IF(O200&gt;=101,MATCH(O200,VITRAN!$AG$14:$AG$1513,0)+13,0),0)</f>
        <v>0</v>
      </c>
      <c r="G200" s="1" t="str">
        <f t="shared" si="6"/>
        <v/>
      </c>
      <c r="H200" s="1" t="str">
        <f t="shared" si="7"/>
        <v/>
      </c>
      <c r="J200" s="1">
        <f>IFERROR(SUMIFS(STOCK!$U$10:$U$209,STOCK!$H$10:$H$209,T200),0)</f>
        <v>0</v>
      </c>
      <c r="K200" s="1">
        <f>IFERROR(SUMIFS(STOCK!$V$10:$V$209,STOCK!$H$10:$H$209,T200),0)</f>
        <v>0</v>
      </c>
      <c r="M200" s="1">
        <f>IFERROR(IF(LEN(T200)&gt;=1,VLOOKUP(HLOOKUP(T200,PROFILE!$K$5:$V$8,4,0),PROFILE!$F$1:$G$3,2,0),0),0)</f>
        <v>0</v>
      </c>
      <c r="N200" s="1">
        <f>IFERROR(COUNTIFS(PROFILE!$H$13:$H$212,"&gt;=1",PROFILE!$I$13:$I$212,T200),0)</f>
        <v>0</v>
      </c>
      <c r="O200" s="1">
        <f>IFERROR(IF(P200&gt;=1,(IF(LEN(T200)&gt;=1,VLOOKUP(T200,PROFILE!$A$23:$B$34,2,0)*100+COUNTIF($T$8:T200,T200),0)),0),0)</f>
        <v>0</v>
      </c>
      <c r="P200" s="11"/>
      <c r="Q200" s="11"/>
      <c r="R200" s="12"/>
      <c r="S200" s="12"/>
      <c r="T200" s="11"/>
      <c r="U200" s="11"/>
      <c r="V200" s="11"/>
      <c r="W200" s="8">
        <f ca="1">IFERROR(IF(P200&gt;=1,(IF(M200&gt;=2,COUNTIF(INDIRECT(G200):INDIRECT(H200),"OLD"),0)),0),0)</f>
        <v>0</v>
      </c>
      <c r="X200" s="8">
        <f ca="1">IFERROR(IF(P200&gt;=1,(IF(M200=1,COUNTIF(INDIRECT(G200):INDIRECT(H200),"NEW"),IF(M200=3,COUNTIF(INDIRECT(G200):INDIRECT(H200),"NEW"),0))),0),0)</f>
        <v>0</v>
      </c>
      <c r="Y200" s="10">
        <f t="shared" ca="1" si="8"/>
        <v>0</v>
      </c>
      <c r="Z200" s="13"/>
    </row>
    <row r="201" spans="6:26" ht="20.100000000000001" customHeight="1" x14ac:dyDescent="0.25">
      <c r="F201" s="1">
        <f>IFERROR(IF(O201&gt;=101,MATCH(O201,VITRAN!$AG$14:$AG$1513,0)+13,0),0)</f>
        <v>0</v>
      </c>
      <c r="G201" s="1" t="str">
        <f t="shared" ref="G201:G264" si="9">IFERROR(IF(F201&gt;=1,ADDRESS(F201,38,1,1,"VITRAN"),""),"")</f>
        <v/>
      </c>
      <c r="H201" s="1" t="str">
        <f t="shared" ref="H201:H264" si="10">IFERROR(IF(F201&gt;=1,ADDRESS(F201,50,1,1,"VITRAN"),""),"")</f>
        <v/>
      </c>
      <c r="J201" s="1">
        <f>IFERROR(SUMIFS(STOCK!$U$10:$U$209,STOCK!$H$10:$H$209,T201),0)</f>
        <v>0</v>
      </c>
      <c r="K201" s="1">
        <f>IFERROR(SUMIFS(STOCK!$V$10:$V$209,STOCK!$H$10:$H$209,T201),0)</f>
        <v>0</v>
      </c>
      <c r="M201" s="1">
        <f>IFERROR(IF(LEN(T201)&gt;=1,VLOOKUP(HLOOKUP(T201,PROFILE!$K$5:$V$8,4,0),PROFILE!$F$1:$G$3,2,0),0),0)</f>
        <v>0</v>
      </c>
      <c r="N201" s="1">
        <f>IFERROR(COUNTIFS(PROFILE!$H$13:$H$212,"&gt;=1",PROFILE!$I$13:$I$212,T201),0)</f>
        <v>0</v>
      </c>
      <c r="O201" s="1">
        <f>IFERROR(IF(P201&gt;=1,(IF(LEN(T201)&gt;=1,VLOOKUP(T201,PROFILE!$A$23:$B$34,2,0)*100+COUNTIF($T$8:T201,T201),0)),0),0)</f>
        <v>0</v>
      </c>
      <c r="P201" s="11"/>
      <c r="Q201" s="11"/>
      <c r="R201" s="12"/>
      <c r="S201" s="12"/>
      <c r="T201" s="11"/>
      <c r="U201" s="11"/>
      <c r="V201" s="11"/>
      <c r="W201" s="8">
        <f ca="1">IFERROR(IF(P201&gt;=1,(IF(M201&gt;=2,COUNTIF(INDIRECT(G201):INDIRECT(H201),"OLD"),0)),0),0)</f>
        <v>0</v>
      </c>
      <c r="X201" s="8">
        <f ca="1">IFERROR(IF(P201&gt;=1,(IF(M201=1,COUNTIF(INDIRECT(G201):INDIRECT(H201),"NEW"),IF(M201=3,COUNTIF(INDIRECT(G201):INDIRECT(H201),"NEW"),0))),0),0)</f>
        <v>0</v>
      </c>
      <c r="Y201" s="10">
        <f t="shared" ref="Y201:Y264" ca="1" si="11">W201+X201</f>
        <v>0</v>
      </c>
      <c r="Z201" s="13"/>
    </row>
    <row r="202" spans="6:26" ht="20.100000000000001" customHeight="1" x14ac:dyDescent="0.25">
      <c r="F202" s="1">
        <f>IFERROR(IF(O202&gt;=101,MATCH(O202,VITRAN!$AG$14:$AG$1513,0)+13,0),0)</f>
        <v>0</v>
      </c>
      <c r="G202" s="1" t="str">
        <f t="shared" si="9"/>
        <v/>
      </c>
      <c r="H202" s="1" t="str">
        <f t="shared" si="10"/>
        <v/>
      </c>
      <c r="J202" s="1">
        <f>IFERROR(SUMIFS(STOCK!$U$10:$U$209,STOCK!$H$10:$H$209,T202),0)</f>
        <v>0</v>
      </c>
      <c r="K202" s="1">
        <f>IFERROR(SUMIFS(STOCK!$V$10:$V$209,STOCK!$H$10:$H$209,T202),0)</f>
        <v>0</v>
      </c>
      <c r="M202" s="1">
        <f>IFERROR(IF(LEN(T202)&gt;=1,VLOOKUP(HLOOKUP(T202,PROFILE!$K$5:$V$8,4,0),PROFILE!$F$1:$G$3,2,0),0),0)</f>
        <v>0</v>
      </c>
      <c r="N202" s="1">
        <f>IFERROR(COUNTIFS(PROFILE!$H$13:$H$212,"&gt;=1",PROFILE!$I$13:$I$212,T202),0)</f>
        <v>0</v>
      </c>
      <c r="O202" s="1">
        <f>IFERROR(IF(P202&gt;=1,(IF(LEN(T202)&gt;=1,VLOOKUP(T202,PROFILE!$A$23:$B$34,2,0)*100+COUNTIF($T$8:T202,T202),0)),0),0)</f>
        <v>0</v>
      </c>
      <c r="P202" s="11"/>
      <c r="Q202" s="11"/>
      <c r="R202" s="12"/>
      <c r="S202" s="12"/>
      <c r="T202" s="11"/>
      <c r="U202" s="11"/>
      <c r="V202" s="11"/>
      <c r="W202" s="8">
        <f ca="1">IFERROR(IF(P202&gt;=1,(IF(M202&gt;=2,COUNTIF(INDIRECT(G202):INDIRECT(H202),"OLD"),0)),0),0)</f>
        <v>0</v>
      </c>
      <c r="X202" s="8">
        <f ca="1">IFERROR(IF(P202&gt;=1,(IF(M202=1,COUNTIF(INDIRECT(G202):INDIRECT(H202),"NEW"),IF(M202=3,COUNTIF(INDIRECT(G202):INDIRECT(H202),"NEW"),0))),0),0)</f>
        <v>0</v>
      </c>
      <c r="Y202" s="10">
        <f t="shared" ca="1" si="11"/>
        <v>0</v>
      </c>
      <c r="Z202" s="13"/>
    </row>
    <row r="203" spans="6:26" ht="20.100000000000001" customHeight="1" x14ac:dyDescent="0.25">
      <c r="F203" s="1">
        <f>IFERROR(IF(O203&gt;=101,MATCH(O203,VITRAN!$AG$14:$AG$1513,0)+13,0),0)</f>
        <v>0</v>
      </c>
      <c r="G203" s="1" t="str">
        <f t="shared" si="9"/>
        <v/>
      </c>
      <c r="H203" s="1" t="str">
        <f t="shared" si="10"/>
        <v/>
      </c>
      <c r="J203" s="1">
        <f>IFERROR(SUMIFS(STOCK!$U$10:$U$209,STOCK!$H$10:$H$209,T203),0)</f>
        <v>0</v>
      </c>
      <c r="K203" s="1">
        <f>IFERROR(SUMIFS(STOCK!$V$10:$V$209,STOCK!$H$10:$H$209,T203),0)</f>
        <v>0</v>
      </c>
      <c r="M203" s="1">
        <f>IFERROR(IF(LEN(T203)&gt;=1,VLOOKUP(HLOOKUP(T203,PROFILE!$K$5:$V$8,4,0),PROFILE!$F$1:$G$3,2,0),0),0)</f>
        <v>0</v>
      </c>
      <c r="N203" s="1">
        <f>IFERROR(COUNTIFS(PROFILE!$H$13:$H$212,"&gt;=1",PROFILE!$I$13:$I$212,T203),0)</f>
        <v>0</v>
      </c>
      <c r="O203" s="1">
        <f>IFERROR(IF(P203&gt;=1,(IF(LEN(T203)&gt;=1,VLOOKUP(T203,PROFILE!$A$23:$B$34,2,0)*100+COUNTIF($T$8:T203,T203),0)),0),0)</f>
        <v>0</v>
      </c>
      <c r="P203" s="11"/>
      <c r="Q203" s="11"/>
      <c r="R203" s="12"/>
      <c r="S203" s="12"/>
      <c r="T203" s="11"/>
      <c r="U203" s="11"/>
      <c r="V203" s="11"/>
      <c r="W203" s="8">
        <f ca="1">IFERROR(IF(P203&gt;=1,(IF(M203&gt;=2,COUNTIF(INDIRECT(G203):INDIRECT(H203),"OLD"),0)),0),0)</f>
        <v>0</v>
      </c>
      <c r="X203" s="8">
        <f ca="1">IFERROR(IF(P203&gt;=1,(IF(M203=1,COUNTIF(INDIRECT(G203):INDIRECT(H203),"NEW"),IF(M203=3,COUNTIF(INDIRECT(G203):INDIRECT(H203),"NEW"),0))),0),0)</f>
        <v>0</v>
      </c>
      <c r="Y203" s="10">
        <f t="shared" ca="1" si="11"/>
        <v>0</v>
      </c>
      <c r="Z203" s="13"/>
    </row>
    <row r="204" spans="6:26" ht="20.100000000000001" customHeight="1" x14ac:dyDescent="0.25">
      <c r="F204" s="1">
        <f>IFERROR(IF(O204&gt;=101,MATCH(O204,VITRAN!$AG$14:$AG$1513,0)+13,0),0)</f>
        <v>0</v>
      </c>
      <c r="G204" s="1" t="str">
        <f t="shared" si="9"/>
        <v/>
      </c>
      <c r="H204" s="1" t="str">
        <f t="shared" si="10"/>
        <v/>
      </c>
      <c r="J204" s="1">
        <f>IFERROR(SUMIFS(STOCK!$U$10:$U$209,STOCK!$H$10:$H$209,T204),0)</f>
        <v>0</v>
      </c>
      <c r="K204" s="1">
        <f>IFERROR(SUMIFS(STOCK!$V$10:$V$209,STOCK!$H$10:$H$209,T204),0)</f>
        <v>0</v>
      </c>
      <c r="M204" s="1">
        <f>IFERROR(IF(LEN(T204)&gt;=1,VLOOKUP(HLOOKUP(T204,PROFILE!$K$5:$V$8,4,0),PROFILE!$F$1:$G$3,2,0),0),0)</f>
        <v>0</v>
      </c>
      <c r="N204" s="1">
        <f>IFERROR(COUNTIFS(PROFILE!$H$13:$H$212,"&gt;=1",PROFILE!$I$13:$I$212,T204),0)</f>
        <v>0</v>
      </c>
      <c r="O204" s="1">
        <f>IFERROR(IF(P204&gt;=1,(IF(LEN(T204)&gt;=1,VLOOKUP(T204,PROFILE!$A$23:$B$34,2,0)*100+COUNTIF($T$8:T204,T204),0)),0),0)</f>
        <v>0</v>
      </c>
      <c r="P204" s="11"/>
      <c r="Q204" s="11"/>
      <c r="R204" s="12"/>
      <c r="S204" s="12"/>
      <c r="T204" s="11"/>
      <c r="U204" s="11"/>
      <c r="V204" s="11"/>
      <c r="W204" s="8">
        <f ca="1">IFERROR(IF(P204&gt;=1,(IF(M204&gt;=2,COUNTIF(INDIRECT(G204):INDIRECT(H204),"OLD"),0)),0),0)</f>
        <v>0</v>
      </c>
      <c r="X204" s="8">
        <f ca="1">IFERROR(IF(P204&gt;=1,(IF(M204=1,COUNTIF(INDIRECT(G204):INDIRECT(H204),"NEW"),IF(M204=3,COUNTIF(INDIRECT(G204):INDIRECT(H204),"NEW"),0))),0),0)</f>
        <v>0</v>
      </c>
      <c r="Y204" s="10">
        <f t="shared" ca="1" si="11"/>
        <v>0</v>
      </c>
      <c r="Z204" s="13"/>
    </row>
    <row r="205" spans="6:26" ht="20.100000000000001" customHeight="1" x14ac:dyDescent="0.25">
      <c r="F205" s="1">
        <f>IFERROR(IF(O205&gt;=101,MATCH(O205,VITRAN!$AG$14:$AG$1513,0)+13,0),0)</f>
        <v>0</v>
      </c>
      <c r="G205" s="1" t="str">
        <f t="shared" si="9"/>
        <v/>
      </c>
      <c r="H205" s="1" t="str">
        <f t="shared" si="10"/>
        <v/>
      </c>
      <c r="J205" s="1">
        <f>IFERROR(SUMIFS(STOCK!$U$10:$U$209,STOCK!$H$10:$H$209,T205),0)</f>
        <v>0</v>
      </c>
      <c r="K205" s="1">
        <f>IFERROR(SUMIFS(STOCK!$V$10:$V$209,STOCK!$H$10:$H$209,T205),0)</f>
        <v>0</v>
      </c>
      <c r="M205" s="1">
        <f>IFERROR(IF(LEN(T205)&gt;=1,VLOOKUP(HLOOKUP(T205,PROFILE!$K$5:$V$8,4,0),PROFILE!$F$1:$G$3,2,0),0),0)</f>
        <v>0</v>
      </c>
      <c r="N205" s="1">
        <f>IFERROR(COUNTIFS(PROFILE!$H$13:$H$212,"&gt;=1",PROFILE!$I$13:$I$212,T205),0)</f>
        <v>0</v>
      </c>
      <c r="O205" s="1">
        <f>IFERROR(IF(P205&gt;=1,(IF(LEN(T205)&gt;=1,VLOOKUP(T205,PROFILE!$A$23:$B$34,2,0)*100+COUNTIF($T$8:T205,T205),0)),0),0)</f>
        <v>0</v>
      </c>
      <c r="P205" s="11"/>
      <c r="Q205" s="11"/>
      <c r="R205" s="12"/>
      <c r="S205" s="12"/>
      <c r="T205" s="11"/>
      <c r="U205" s="11"/>
      <c r="V205" s="11"/>
      <c r="W205" s="8">
        <f ca="1">IFERROR(IF(P205&gt;=1,(IF(M205&gt;=2,COUNTIF(INDIRECT(G205):INDIRECT(H205),"OLD"),0)),0),0)</f>
        <v>0</v>
      </c>
      <c r="X205" s="8">
        <f ca="1">IFERROR(IF(P205&gt;=1,(IF(M205=1,COUNTIF(INDIRECT(G205):INDIRECT(H205),"NEW"),IF(M205=3,COUNTIF(INDIRECT(G205):INDIRECT(H205),"NEW"),0))),0),0)</f>
        <v>0</v>
      </c>
      <c r="Y205" s="10">
        <f t="shared" ca="1" si="11"/>
        <v>0</v>
      </c>
      <c r="Z205" s="13"/>
    </row>
    <row r="206" spans="6:26" ht="20.100000000000001" customHeight="1" x14ac:dyDescent="0.25">
      <c r="F206" s="1">
        <f>IFERROR(IF(O206&gt;=101,MATCH(O206,VITRAN!$AG$14:$AG$1513,0)+13,0),0)</f>
        <v>0</v>
      </c>
      <c r="G206" s="1" t="str">
        <f t="shared" si="9"/>
        <v/>
      </c>
      <c r="H206" s="1" t="str">
        <f t="shared" si="10"/>
        <v/>
      </c>
      <c r="J206" s="1">
        <f>IFERROR(SUMIFS(STOCK!$U$10:$U$209,STOCK!$H$10:$H$209,T206),0)</f>
        <v>0</v>
      </c>
      <c r="K206" s="1">
        <f>IFERROR(SUMIFS(STOCK!$V$10:$V$209,STOCK!$H$10:$H$209,T206),0)</f>
        <v>0</v>
      </c>
      <c r="M206" s="1">
        <f>IFERROR(IF(LEN(T206)&gt;=1,VLOOKUP(HLOOKUP(T206,PROFILE!$K$5:$V$8,4,0),PROFILE!$F$1:$G$3,2,0),0),0)</f>
        <v>0</v>
      </c>
      <c r="N206" s="1">
        <f>IFERROR(COUNTIFS(PROFILE!$H$13:$H$212,"&gt;=1",PROFILE!$I$13:$I$212,T206),0)</f>
        <v>0</v>
      </c>
      <c r="O206" s="1">
        <f>IFERROR(IF(P206&gt;=1,(IF(LEN(T206)&gt;=1,VLOOKUP(T206,PROFILE!$A$23:$B$34,2,0)*100+COUNTIF($T$8:T206,T206),0)),0),0)</f>
        <v>0</v>
      </c>
      <c r="P206" s="11"/>
      <c r="Q206" s="11"/>
      <c r="R206" s="12"/>
      <c r="S206" s="12"/>
      <c r="T206" s="11"/>
      <c r="U206" s="11"/>
      <c r="V206" s="11"/>
      <c r="W206" s="8">
        <f ca="1">IFERROR(IF(P206&gt;=1,(IF(M206&gt;=2,COUNTIF(INDIRECT(G206):INDIRECT(H206),"OLD"),0)),0),0)</f>
        <v>0</v>
      </c>
      <c r="X206" s="8">
        <f ca="1">IFERROR(IF(P206&gt;=1,(IF(M206=1,COUNTIF(INDIRECT(G206):INDIRECT(H206),"NEW"),IF(M206=3,COUNTIF(INDIRECT(G206):INDIRECT(H206),"NEW"),0))),0),0)</f>
        <v>0</v>
      </c>
      <c r="Y206" s="10">
        <f t="shared" ca="1" si="11"/>
        <v>0</v>
      </c>
      <c r="Z206" s="13"/>
    </row>
    <row r="207" spans="6:26" ht="20.100000000000001" customHeight="1" x14ac:dyDescent="0.25">
      <c r="F207" s="1">
        <f>IFERROR(IF(O207&gt;=101,MATCH(O207,VITRAN!$AG$14:$AG$1513,0)+13,0),0)</f>
        <v>0</v>
      </c>
      <c r="G207" s="1" t="str">
        <f t="shared" si="9"/>
        <v/>
      </c>
      <c r="H207" s="1" t="str">
        <f t="shared" si="10"/>
        <v/>
      </c>
      <c r="J207" s="1">
        <f>IFERROR(SUMIFS(STOCK!$U$10:$U$209,STOCK!$H$10:$H$209,T207),0)</f>
        <v>0</v>
      </c>
      <c r="K207" s="1">
        <f>IFERROR(SUMIFS(STOCK!$V$10:$V$209,STOCK!$H$10:$H$209,T207),0)</f>
        <v>0</v>
      </c>
      <c r="M207" s="1">
        <f>IFERROR(IF(LEN(T207)&gt;=1,VLOOKUP(HLOOKUP(T207,PROFILE!$K$5:$V$8,4,0),PROFILE!$F$1:$G$3,2,0),0),0)</f>
        <v>0</v>
      </c>
      <c r="N207" s="1">
        <f>IFERROR(COUNTIFS(PROFILE!$H$13:$H$212,"&gt;=1",PROFILE!$I$13:$I$212,T207),0)</f>
        <v>0</v>
      </c>
      <c r="O207" s="1">
        <f>IFERROR(IF(P207&gt;=1,(IF(LEN(T207)&gt;=1,VLOOKUP(T207,PROFILE!$A$23:$B$34,2,0)*100+COUNTIF($T$8:T207,T207),0)),0),0)</f>
        <v>0</v>
      </c>
      <c r="P207" s="11"/>
      <c r="Q207" s="11"/>
      <c r="R207" s="12"/>
      <c r="S207" s="12"/>
      <c r="T207" s="11"/>
      <c r="U207" s="11"/>
      <c r="V207" s="11"/>
      <c r="W207" s="8">
        <f ca="1">IFERROR(IF(P207&gt;=1,(IF(M207&gt;=2,COUNTIF(INDIRECT(G207):INDIRECT(H207),"OLD"),0)),0),0)</f>
        <v>0</v>
      </c>
      <c r="X207" s="8">
        <f ca="1">IFERROR(IF(P207&gt;=1,(IF(M207=1,COUNTIF(INDIRECT(G207):INDIRECT(H207),"NEW"),IF(M207=3,COUNTIF(INDIRECT(G207):INDIRECT(H207),"NEW"),0))),0),0)</f>
        <v>0</v>
      </c>
      <c r="Y207" s="10">
        <f t="shared" ca="1" si="11"/>
        <v>0</v>
      </c>
      <c r="Z207" s="13"/>
    </row>
    <row r="208" spans="6:26" ht="20.100000000000001" customHeight="1" x14ac:dyDescent="0.25">
      <c r="F208" s="1">
        <f>IFERROR(IF(O208&gt;=101,MATCH(O208,VITRAN!$AG$14:$AG$1513,0)+13,0),0)</f>
        <v>0</v>
      </c>
      <c r="G208" s="1" t="str">
        <f t="shared" si="9"/>
        <v/>
      </c>
      <c r="H208" s="1" t="str">
        <f t="shared" si="10"/>
        <v/>
      </c>
      <c r="J208" s="1">
        <f>IFERROR(SUMIFS(STOCK!$U$10:$U$209,STOCK!$H$10:$H$209,T208),0)</f>
        <v>0</v>
      </c>
      <c r="K208" s="1">
        <f>IFERROR(SUMIFS(STOCK!$V$10:$V$209,STOCK!$H$10:$H$209,T208),0)</f>
        <v>0</v>
      </c>
      <c r="M208" s="1">
        <f>IFERROR(IF(LEN(T208)&gt;=1,VLOOKUP(HLOOKUP(T208,PROFILE!$K$5:$V$8,4,0),PROFILE!$F$1:$G$3,2,0),0),0)</f>
        <v>0</v>
      </c>
      <c r="N208" s="1">
        <f>IFERROR(COUNTIFS(PROFILE!$H$13:$H$212,"&gt;=1",PROFILE!$I$13:$I$212,T208),0)</f>
        <v>0</v>
      </c>
      <c r="O208" s="1">
        <f>IFERROR(IF(P208&gt;=1,(IF(LEN(T208)&gt;=1,VLOOKUP(T208,PROFILE!$A$23:$B$34,2,0)*100+COUNTIF($T$8:T208,T208),0)),0),0)</f>
        <v>0</v>
      </c>
      <c r="P208" s="11"/>
      <c r="Q208" s="11"/>
      <c r="R208" s="12"/>
      <c r="S208" s="12"/>
      <c r="T208" s="11"/>
      <c r="U208" s="11"/>
      <c r="V208" s="11"/>
      <c r="W208" s="8">
        <f ca="1">IFERROR(IF(P208&gt;=1,(IF(M208&gt;=2,COUNTIF(INDIRECT(G208):INDIRECT(H208),"OLD"),0)),0),0)</f>
        <v>0</v>
      </c>
      <c r="X208" s="8">
        <f ca="1">IFERROR(IF(P208&gt;=1,(IF(M208=1,COUNTIF(INDIRECT(G208):INDIRECT(H208),"NEW"),IF(M208=3,COUNTIF(INDIRECT(G208):INDIRECT(H208),"NEW"),0))),0),0)</f>
        <v>0</v>
      </c>
      <c r="Y208" s="10">
        <f t="shared" ca="1" si="11"/>
        <v>0</v>
      </c>
      <c r="Z208" s="13"/>
    </row>
    <row r="209" spans="6:26" ht="20.100000000000001" customHeight="1" x14ac:dyDescent="0.25">
      <c r="F209" s="1">
        <f>IFERROR(IF(O209&gt;=101,MATCH(O209,VITRAN!$AG$14:$AG$1513,0)+13,0),0)</f>
        <v>0</v>
      </c>
      <c r="G209" s="1" t="str">
        <f t="shared" si="9"/>
        <v/>
      </c>
      <c r="H209" s="1" t="str">
        <f t="shared" si="10"/>
        <v/>
      </c>
      <c r="J209" s="1">
        <f>IFERROR(SUMIFS(STOCK!$U$10:$U$209,STOCK!$H$10:$H$209,T209),0)</f>
        <v>0</v>
      </c>
      <c r="K209" s="1">
        <f>IFERROR(SUMIFS(STOCK!$V$10:$V$209,STOCK!$H$10:$H$209,T209),0)</f>
        <v>0</v>
      </c>
      <c r="M209" s="1">
        <f>IFERROR(IF(LEN(T209)&gt;=1,VLOOKUP(HLOOKUP(T209,PROFILE!$K$5:$V$8,4,0),PROFILE!$F$1:$G$3,2,0),0),0)</f>
        <v>0</v>
      </c>
      <c r="N209" s="1">
        <f>IFERROR(COUNTIFS(PROFILE!$H$13:$H$212,"&gt;=1",PROFILE!$I$13:$I$212,T209),0)</f>
        <v>0</v>
      </c>
      <c r="O209" s="1">
        <f>IFERROR(IF(P209&gt;=1,(IF(LEN(T209)&gt;=1,VLOOKUP(T209,PROFILE!$A$23:$B$34,2,0)*100+COUNTIF($T$8:T209,T209),0)),0),0)</f>
        <v>0</v>
      </c>
      <c r="P209" s="11"/>
      <c r="Q209" s="11"/>
      <c r="R209" s="12"/>
      <c r="S209" s="12"/>
      <c r="T209" s="11"/>
      <c r="U209" s="11"/>
      <c r="V209" s="11"/>
      <c r="W209" s="8">
        <f ca="1">IFERROR(IF(P209&gt;=1,(IF(M209&gt;=2,COUNTIF(INDIRECT(G209):INDIRECT(H209),"OLD"),0)),0),0)</f>
        <v>0</v>
      </c>
      <c r="X209" s="8">
        <f ca="1">IFERROR(IF(P209&gt;=1,(IF(M209=1,COUNTIF(INDIRECT(G209):INDIRECT(H209),"NEW"),IF(M209=3,COUNTIF(INDIRECT(G209):INDIRECT(H209),"NEW"),0))),0),0)</f>
        <v>0</v>
      </c>
      <c r="Y209" s="10">
        <f t="shared" ca="1" si="11"/>
        <v>0</v>
      </c>
      <c r="Z209" s="13"/>
    </row>
    <row r="210" spans="6:26" ht="20.100000000000001" customHeight="1" x14ac:dyDescent="0.25">
      <c r="F210" s="1">
        <f>IFERROR(IF(O210&gt;=101,MATCH(O210,VITRAN!$AG$14:$AG$1513,0)+13,0),0)</f>
        <v>0</v>
      </c>
      <c r="G210" s="1" t="str">
        <f t="shared" si="9"/>
        <v/>
      </c>
      <c r="H210" s="1" t="str">
        <f t="shared" si="10"/>
        <v/>
      </c>
      <c r="J210" s="1">
        <f>IFERROR(SUMIFS(STOCK!$U$10:$U$209,STOCK!$H$10:$H$209,T210),0)</f>
        <v>0</v>
      </c>
      <c r="K210" s="1">
        <f>IFERROR(SUMIFS(STOCK!$V$10:$V$209,STOCK!$H$10:$H$209,T210),0)</f>
        <v>0</v>
      </c>
      <c r="M210" s="1">
        <f>IFERROR(IF(LEN(T210)&gt;=1,VLOOKUP(HLOOKUP(T210,PROFILE!$K$5:$V$8,4,0),PROFILE!$F$1:$G$3,2,0),0),0)</f>
        <v>0</v>
      </c>
      <c r="N210" s="1">
        <f>IFERROR(COUNTIFS(PROFILE!$H$13:$H$212,"&gt;=1",PROFILE!$I$13:$I$212,T210),0)</f>
        <v>0</v>
      </c>
      <c r="O210" s="1">
        <f>IFERROR(IF(P210&gt;=1,(IF(LEN(T210)&gt;=1,VLOOKUP(T210,PROFILE!$A$23:$B$34,2,0)*100+COUNTIF($T$8:T210,T210),0)),0),0)</f>
        <v>0</v>
      </c>
      <c r="P210" s="11"/>
      <c r="Q210" s="11"/>
      <c r="R210" s="12"/>
      <c r="S210" s="12"/>
      <c r="T210" s="11"/>
      <c r="U210" s="11"/>
      <c r="V210" s="11"/>
      <c r="W210" s="8">
        <f ca="1">IFERROR(IF(P210&gt;=1,(IF(M210&gt;=2,COUNTIF(INDIRECT(G210):INDIRECT(H210),"OLD"),0)),0),0)</f>
        <v>0</v>
      </c>
      <c r="X210" s="8">
        <f ca="1">IFERROR(IF(P210&gt;=1,(IF(M210=1,COUNTIF(INDIRECT(G210):INDIRECT(H210),"NEW"),IF(M210=3,COUNTIF(INDIRECT(G210):INDIRECT(H210),"NEW"),0))),0),0)</f>
        <v>0</v>
      </c>
      <c r="Y210" s="10">
        <f t="shared" ca="1" si="11"/>
        <v>0</v>
      </c>
      <c r="Z210" s="13"/>
    </row>
    <row r="211" spans="6:26" ht="20.100000000000001" customHeight="1" x14ac:dyDescent="0.25">
      <c r="F211" s="1">
        <f>IFERROR(IF(O211&gt;=101,MATCH(O211,VITRAN!$AG$14:$AG$1513,0)+13,0),0)</f>
        <v>0</v>
      </c>
      <c r="G211" s="1" t="str">
        <f t="shared" si="9"/>
        <v/>
      </c>
      <c r="H211" s="1" t="str">
        <f t="shared" si="10"/>
        <v/>
      </c>
      <c r="J211" s="1">
        <f>IFERROR(SUMIFS(STOCK!$U$10:$U$209,STOCK!$H$10:$H$209,T211),0)</f>
        <v>0</v>
      </c>
      <c r="K211" s="1">
        <f>IFERROR(SUMIFS(STOCK!$V$10:$V$209,STOCK!$H$10:$H$209,T211),0)</f>
        <v>0</v>
      </c>
      <c r="M211" s="1">
        <f>IFERROR(IF(LEN(T211)&gt;=1,VLOOKUP(HLOOKUP(T211,PROFILE!$K$5:$V$8,4,0),PROFILE!$F$1:$G$3,2,0),0),0)</f>
        <v>0</v>
      </c>
      <c r="N211" s="1">
        <f>IFERROR(COUNTIFS(PROFILE!$H$13:$H$212,"&gt;=1",PROFILE!$I$13:$I$212,T211),0)</f>
        <v>0</v>
      </c>
      <c r="O211" s="1">
        <f>IFERROR(IF(P211&gt;=1,(IF(LEN(T211)&gt;=1,VLOOKUP(T211,PROFILE!$A$23:$B$34,2,0)*100+COUNTIF($T$8:T211,T211),0)),0),0)</f>
        <v>0</v>
      </c>
      <c r="P211" s="11"/>
      <c r="Q211" s="11"/>
      <c r="R211" s="12"/>
      <c r="S211" s="12"/>
      <c r="T211" s="11"/>
      <c r="U211" s="11"/>
      <c r="V211" s="11"/>
      <c r="W211" s="8">
        <f ca="1">IFERROR(IF(P211&gt;=1,(IF(M211&gt;=2,COUNTIF(INDIRECT(G211):INDIRECT(H211),"OLD"),0)),0),0)</f>
        <v>0</v>
      </c>
      <c r="X211" s="8">
        <f ca="1">IFERROR(IF(P211&gt;=1,(IF(M211=1,COUNTIF(INDIRECT(G211):INDIRECT(H211),"NEW"),IF(M211=3,COUNTIF(INDIRECT(G211):INDIRECT(H211),"NEW"),0))),0),0)</f>
        <v>0</v>
      </c>
      <c r="Y211" s="10">
        <f t="shared" ca="1" si="11"/>
        <v>0</v>
      </c>
      <c r="Z211" s="13"/>
    </row>
    <row r="212" spans="6:26" ht="20.100000000000001" customHeight="1" x14ac:dyDescent="0.25">
      <c r="F212" s="1">
        <f>IFERROR(IF(O212&gt;=101,MATCH(O212,VITRAN!$AG$14:$AG$1513,0)+13,0),0)</f>
        <v>0</v>
      </c>
      <c r="G212" s="1" t="str">
        <f t="shared" si="9"/>
        <v/>
      </c>
      <c r="H212" s="1" t="str">
        <f t="shared" si="10"/>
        <v/>
      </c>
      <c r="J212" s="1">
        <f>IFERROR(SUMIFS(STOCK!$U$10:$U$209,STOCK!$H$10:$H$209,T212),0)</f>
        <v>0</v>
      </c>
      <c r="K212" s="1">
        <f>IFERROR(SUMIFS(STOCK!$V$10:$V$209,STOCK!$H$10:$H$209,T212),0)</f>
        <v>0</v>
      </c>
      <c r="M212" s="1">
        <f>IFERROR(IF(LEN(T212)&gt;=1,VLOOKUP(HLOOKUP(T212,PROFILE!$K$5:$V$8,4,0),PROFILE!$F$1:$G$3,2,0),0),0)</f>
        <v>0</v>
      </c>
      <c r="N212" s="1">
        <f>IFERROR(COUNTIFS(PROFILE!$H$13:$H$212,"&gt;=1",PROFILE!$I$13:$I$212,T212),0)</f>
        <v>0</v>
      </c>
      <c r="O212" s="1">
        <f>IFERROR(IF(P212&gt;=1,(IF(LEN(T212)&gt;=1,VLOOKUP(T212,PROFILE!$A$23:$B$34,2,0)*100+COUNTIF($T$8:T212,T212),0)),0),0)</f>
        <v>0</v>
      </c>
      <c r="P212" s="11"/>
      <c r="Q212" s="11"/>
      <c r="R212" s="12"/>
      <c r="S212" s="12"/>
      <c r="T212" s="11"/>
      <c r="U212" s="11"/>
      <c r="V212" s="11"/>
      <c r="W212" s="8">
        <f ca="1">IFERROR(IF(P212&gt;=1,(IF(M212&gt;=2,COUNTIF(INDIRECT(G212):INDIRECT(H212),"OLD"),0)),0),0)</f>
        <v>0</v>
      </c>
      <c r="X212" s="8">
        <f ca="1">IFERROR(IF(P212&gt;=1,(IF(M212=1,COUNTIF(INDIRECT(G212):INDIRECT(H212),"NEW"),IF(M212=3,COUNTIF(INDIRECT(G212):INDIRECT(H212),"NEW"),0))),0),0)</f>
        <v>0</v>
      </c>
      <c r="Y212" s="10">
        <f t="shared" ca="1" si="11"/>
        <v>0</v>
      </c>
      <c r="Z212" s="13"/>
    </row>
    <row r="213" spans="6:26" ht="20.100000000000001" customHeight="1" x14ac:dyDescent="0.25">
      <c r="F213" s="1">
        <f>IFERROR(IF(O213&gt;=101,MATCH(O213,VITRAN!$AG$14:$AG$1513,0)+13,0),0)</f>
        <v>0</v>
      </c>
      <c r="G213" s="1" t="str">
        <f t="shared" si="9"/>
        <v/>
      </c>
      <c r="H213" s="1" t="str">
        <f t="shared" si="10"/>
        <v/>
      </c>
      <c r="J213" s="1">
        <f>IFERROR(SUMIFS(STOCK!$U$10:$U$209,STOCK!$H$10:$H$209,T213),0)</f>
        <v>0</v>
      </c>
      <c r="K213" s="1">
        <f>IFERROR(SUMIFS(STOCK!$V$10:$V$209,STOCK!$H$10:$H$209,T213),0)</f>
        <v>0</v>
      </c>
      <c r="M213" s="1">
        <f>IFERROR(IF(LEN(T213)&gt;=1,VLOOKUP(HLOOKUP(T213,PROFILE!$K$5:$V$8,4,0),PROFILE!$F$1:$G$3,2,0),0),0)</f>
        <v>0</v>
      </c>
      <c r="N213" s="1">
        <f>IFERROR(COUNTIFS(PROFILE!$H$13:$H$212,"&gt;=1",PROFILE!$I$13:$I$212,T213),0)</f>
        <v>0</v>
      </c>
      <c r="O213" s="1">
        <f>IFERROR(IF(P213&gt;=1,(IF(LEN(T213)&gt;=1,VLOOKUP(T213,PROFILE!$A$23:$B$34,2,0)*100+COUNTIF($T$8:T213,T213),0)),0),0)</f>
        <v>0</v>
      </c>
      <c r="P213" s="11"/>
      <c r="Q213" s="11"/>
      <c r="R213" s="12"/>
      <c r="S213" s="12"/>
      <c r="T213" s="11"/>
      <c r="U213" s="11"/>
      <c r="V213" s="11"/>
      <c r="W213" s="8">
        <f ca="1">IFERROR(IF(P213&gt;=1,(IF(M213&gt;=2,COUNTIF(INDIRECT(G213):INDIRECT(H213),"OLD"),0)),0),0)</f>
        <v>0</v>
      </c>
      <c r="X213" s="8">
        <f ca="1">IFERROR(IF(P213&gt;=1,(IF(M213=1,COUNTIF(INDIRECT(G213):INDIRECT(H213),"NEW"),IF(M213=3,COUNTIF(INDIRECT(G213):INDIRECT(H213),"NEW"),0))),0),0)</f>
        <v>0</v>
      </c>
      <c r="Y213" s="10">
        <f t="shared" ca="1" si="11"/>
        <v>0</v>
      </c>
      <c r="Z213" s="13"/>
    </row>
    <row r="214" spans="6:26" ht="20.100000000000001" customHeight="1" x14ac:dyDescent="0.25">
      <c r="F214" s="1">
        <f>IFERROR(IF(O214&gt;=101,MATCH(O214,VITRAN!$AG$14:$AG$1513,0)+13,0),0)</f>
        <v>0</v>
      </c>
      <c r="G214" s="1" t="str">
        <f t="shared" si="9"/>
        <v/>
      </c>
      <c r="H214" s="1" t="str">
        <f t="shared" si="10"/>
        <v/>
      </c>
      <c r="J214" s="1">
        <f>IFERROR(SUMIFS(STOCK!$U$10:$U$209,STOCK!$H$10:$H$209,T214),0)</f>
        <v>0</v>
      </c>
      <c r="K214" s="1">
        <f>IFERROR(SUMIFS(STOCK!$V$10:$V$209,STOCK!$H$10:$H$209,T214),0)</f>
        <v>0</v>
      </c>
      <c r="M214" s="1">
        <f>IFERROR(IF(LEN(T214)&gt;=1,VLOOKUP(HLOOKUP(T214,PROFILE!$K$5:$V$8,4,0),PROFILE!$F$1:$G$3,2,0),0),0)</f>
        <v>0</v>
      </c>
      <c r="N214" s="1">
        <f>IFERROR(COUNTIFS(PROFILE!$H$13:$H$212,"&gt;=1",PROFILE!$I$13:$I$212,T214),0)</f>
        <v>0</v>
      </c>
      <c r="O214" s="1">
        <f>IFERROR(IF(P214&gt;=1,(IF(LEN(T214)&gt;=1,VLOOKUP(T214,PROFILE!$A$23:$B$34,2,0)*100+COUNTIF($T$8:T214,T214),0)),0),0)</f>
        <v>0</v>
      </c>
      <c r="P214" s="11"/>
      <c r="Q214" s="11"/>
      <c r="R214" s="12"/>
      <c r="S214" s="12"/>
      <c r="T214" s="11"/>
      <c r="U214" s="11"/>
      <c r="V214" s="11"/>
      <c r="W214" s="8">
        <f ca="1">IFERROR(IF(P214&gt;=1,(IF(M214&gt;=2,COUNTIF(INDIRECT(G214):INDIRECT(H214),"OLD"),0)),0),0)</f>
        <v>0</v>
      </c>
      <c r="X214" s="8">
        <f ca="1">IFERROR(IF(P214&gt;=1,(IF(M214=1,COUNTIF(INDIRECT(G214):INDIRECT(H214),"NEW"),IF(M214=3,COUNTIF(INDIRECT(G214):INDIRECT(H214),"NEW"),0))),0),0)</f>
        <v>0</v>
      </c>
      <c r="Y214" s="10">
        <f t="shared" ca="1" si="11"/>
        <v>0</v>
      </c>
      <c r="Z214" s="13"/>
    </row>
    <row r="215" spans="6:26" ht="20.100000000000001" customHeight="1" x14ac:dyDescent="0.25">
      <c r="F215" s="1">
        <f>IFERROR(IF(O215&gt;=101,MATCH(O215,VITRAN!$AG$14:$AG$1513,0)+13,0),0)</f>
        <v>0</v>
      </c>
      <c r="G215" s="1" t="str">
        <f t="shared" si="9"/>
        <v/>
      </c>
      <c r="H215" s="1" t="str">
        <f t="shared" si="10"/>
        <v/>
      </c>
      <c r="J215" s="1">
        <f>IFERROR(SUMIFS(STOCK!$U$10:$U$209,STOCK!$H$10:$H$209,T215),0)</f>
        <v>0</v>
      </c>
      <c r="K215" s="1">
        <f>IFERROR(SUMIFS(STOCK!$V$10:$V$209,STOCK!$H$10:$H$209,T215),0)</f>
        <v>0</v>
      </c>
      <c r="M215" s="1">
        <f>IFERROR(IF(LEN(T215)&gt;=1,VLOOKUP(HLOOKUP(T215,PROFILE!$K$5:$V$8,4,0),PROFILE!$F$1:$G$3,2,0),0),0)</f>
        <v>0</v>
      </c>
      <c r="N215" s="1">
        <f>IFERROR(COUNTIFS(PROFILE!$H$13:$H$212,"&gt;=1",PROFILE!$I$13:$I$212,T215),0)</f>
        <v>0</v>
      </c>
      <c r="O215" s="1">
        <f>IFERROR(IF(P215&gt;=1,(IF(LEN(T215)&gt;=1,VLOOKUP(T215,PROFILE!$A$23:$B$34,2,0)*100+COUNTIF($T$8:T215,T215),0)),0),0)</f>
        <v>0</v>
      </c>
      <c r="P215" s="11"/>
      <c r="Q215" s="11"/>
      <c r="R215" s="12"/>
      <c r="S215" s="12"/>
      <c r="T215" s="11"/>
      <c r="U215" s="11"/>
      <c r="V215" s="11"/>
      <c r="W215" s="8">
        <f ca="1">IFERROR(IF(P215&gt;=1,(IF(M215&gt;=2,COUNTIF(INDIRECT(G215):INDIRECT(H215),"OLD"),0)),0),0)</f>
        <v>0</v>
      </c>
      <c r="X215" s="8">
        <f ca="1">IFERROR(IF(P215&gt;=1,(IF(M215=1,COUNTIF(INDIRECT(G215):INDIRECT(H215),"NEW"),IF(M215=3,COUNTIF(INDIRECT(G215):INDIRECT(H215),"NEW"),0))),0),0)</f>
        <v>0</v>
      </c>
      <c r="Y215" s="10">
        <f t="shared" ca="1" si="11"/>
        <v>0</v>
      </c>
      <c r="Z215" s="13"/>
    </row>
    <row r="216" spans="6:26" ht="20.100000000000001" customHeight="1" x14ac:dyDescent="0.25">
      <c r="F216" s="1">
        <f>IFERROR(IF(O216&gt;=101,MATCH(O216,VITRAN!$AG$14:$AG$1513,0)+13,0),0)</f>
        <v>0</v>
      </c>
      <c r="G216" s="1" t="str">
        <f t="shared" si="9"/>
        <v/>
      </c>
      <c r="H216" s="1" t="str">
        <f t="shared" si="10"/>
        <v/>
      </c>
      <c r="J216" s="1">
        <f>IFERROR(SUMIFS(STOCK!$U$10:$U$209,STOCK!$H$10:$H$209,T216),0)</f>
        <v>0</v>
      </c>
      <c r="K216" s="1">
        <f>IFERROR(SUMIFS(STOCK!$V$10:$V$209,STOCK!$H$10:$H$209,T216),0)</f>
        <v>0</v>
      </c>
      <c r="M216" s="1">
        <f>IFERROR(IF(LEN(T216)&gt;=1,VLOOKUP(HLOOKUP(T216,PROFILE!$K$5:$V$8,4,0),PROFILE!$F$1:$G$3,2,0),0),0)</f>
        <v>0</v>
      </c>
      <c r="N216" s="1">
        <f>IFERROR(COUNTIFS(PROFILE!$H$13:$H$212,"&gt;=1",PROFILE!$I$13:$I$212,T216),0)</f>
        <v>0</v>
      </c>
      <c r="O216" s="1">
        <f>IFERROR(IF(P216&gt;=1,(IF(LEN(T216)&gt;=1,VLOOKUP(T216,PROFILE!$A$23:$B$34,2,0)*100+COUNTIF($T$8:T216,T216),0)),0),0)</f>
        <v>0</v>
      </c>
      <c r="P216" s="11"/>
      <c r="Q216" s="11"/>
      <c r="R216" s="12"/>
      <c r="S216" s="12"/>
      <c r="T216" s="11"/>
      <c r="U216" s="11"/>
      <c r="V216" s="11"/>
      <c r="W216" s="8">
        <f ca="1">IFERROR(IF(P216&gt;=1,(IF(M216&gt;=2,COUNTIF(INDIRECT(G216):INDIRECT(H216),"OLD"),0)),0),0)</f>
        <v>0</v>
      </c>
      <c r="X216" s="8">
        <f ca="1">IFERROR(IF(P216&gt;=1,(IF(M216=1,COUNTIF(INDIRECT(G216):INDIRECT(H216),"NEW"),IF(M216=3,COUNTIF(INDIRECT(G216):INDIRECT(H216),"NEW"),0))),0),0)</f>
        <v>0</v>
      </c>
      <c r="Y216" s="10">
        <f t="shared" ca="1" si="11"/>
        <v>0</v>
      </c>
      <c r="Z216" s="13"/>
    </row>
    <row r="217" spans="6:26" ht="20.100000000000001" customHeight="1" x14ac:dyDescent="0.25">
      <c r="F217" s="1">
        <f>IFERROR(IF(O217&gt;=101,MATCH(O217,VITRAN!$AG$14:$AG$1513,0)+13,0),0)</f>
        <v>0</v>
      </c>
      <c r="G217" s="1" t="str">
        <f t="shared" si="9"/>
        <v/>
      </c>
      <c r="H217" s="1" t="str">
        <f t="shared" si="10"/>
        <v/>
      </c>
      <c r="J217" s="1">
        <f>IFERROR(SUMIFS(STOCK!$U$10:$U$209,STOCK!$H$10:$H$209,T217),0)</f>
        <v>0</v>
      </c>
      <c r="K217" s="1">
        <f>IFERROR(SUMIFS(STOCK!$V$10:$V$209,STOCK!$H$10:$H$209,T217),0)</f>
        <v>0</v>
      </c>
      <c r="M217" s="1">
        <f>IFERROR(IF(LEN(T217)&gt;=1,VLOOKUP(HLOOKUP(T217,PROFILE!$K$5:$V$8,4,0),PROFILE!$F$1:$G$3,2,0),0),0)</f>
        <v>0</v>
      </c>
      <c r="N217" s="1">
        <f>IFERROR(COUNTIFS(PROFILE!$H$13:$H$212,"&gt;=1",PROFILE!$I$13:$I$212,T217),0)</f>
        <v>0</v>
      </c>
      <c r="O217" s="1">
        <f>IFERROR(IF(P217&gt;=1,(IF(LEN(T217)&gt;=1,VLOOKUP(T217,PROFILE!$A$23:$B$34,2,0)*100+COUNTIF($T$8:T217,T217),0)),0),0)</f>
        <v>0</v>
      </c>
      <c r="P217" s="11"/>
      <c r="Q217" s="11"/>
      <c r="R217" s="12"/>
      <c r="S217" s="12"/>
      <c r="T217" s="11"/>
      <c r="U217" s="11"/>
      <c r="V217" s="11"/>
      <c r="W217" s="8">
        <f ca="1">IFERROR(IF(P217&gt;=1,(IF(M217&gt;=2,COUNTIF(INDIRECT(G217):INDIRECT(H217),"OLD"),0)),0),0)</f>
        <v>0</v>
      </c>
      <c r="X217" s="8">
        <f ca="1">IFERROR(IF(P217&gt;=1,(IF(M217=1,COUNTIF(INDIRECT(G217):INDIRECT(H217),"NEW"),IF(M217=3,COUNTIF(INDIRECT(G217):INDIRECT(H217),"NEW"),0))),0),0)</f>
        <v>0</v>
      </c>
      <c r="Y217" s="10">
        <f t="shared" ca="1" si="11"/>
        <v>0</v>
      </c>
      <c r="Z217" s="13"/>
    </row>
    <row r="218" spans="6:26" ht="20.100000000000001" customHeight="1" x14ac:dyDescent="0.25">
      <c r="F218" s="1">
        <f>IFERROR(IF(O218&gt;=101,MATCH(O218,VITRAN!$AG$14:$AG$1513,0)+13,0),0)</f>
        <v>0</v>
      </c>
      <c r="G218" s="1" t="str">
        <f t="shared" si="9"/>
        <v/>
      </c>
      <c r="H218" s="1" t="str">
        <f t="shared" si="10"/>
        <v/>
      </c>
      <c r="J218" s="1">
        <f>IFERROR(SUMIFS(STOCK!$U$10:$U$209,STOCK!$H$10:$H$209,T218),0)</f>
        <v>0</v>
      </c>
      <c r="K218" s="1">
        <f>IFERROR(SUMIFS(STOCK!$V$10:$V$209,STOCK!$H$10:$H$209,T218),0)</f>
        <v>0</v>
      </c>
      <c r="M218" s="1">
        <f>IFERROR(IF(LEN(T218)&gt;=1,VLOOKUP(HLOOKUP(T218,PROFILE!$K$5:$V$8,4,0),PROFILE!$F$1:$G$3,2,0),0),0)</f>
        <v>0</v>
      </c>
      <c r="N218" s="1">
        <f>IFERROR(COUNTIFS(PROFILE!$H$13:$H$212,"&gt;=1",PROFILE!$I$13:$I$212,T218),0)</f>
        <v>0</v>
      </c>
      <c r="O218" s="1">
        <f>IFERROR(IF(P218&gt;=1,(IF(LEN(T218)&gt;=1,VLOOKUP(T218,PROFILE!$A$23:$B$34,2,0)*100+COUNTIF($T$8:T218,T218),0)),0),0)</f>
        <v>0</v>
      </c>
      <c r="P218" s="11"/>
      <c r="Q218" s="11"/>
      <c r="R218" s="12"/>
      <c r="S218" s="12"/>
      <c r="T218" s="11"/>
      <c r="U218" s="11"/>
      <c r="V218" s="11"/>
      <c r="W218" s="8">
        <f ca="1">IFERROR(IF(P218&gt;=1,(IF(M218&gt;=2,COUNTIF(INDIRECT(G218):INDIRECT(H218),"OLD"),0)),0),0)</f>
        <v>0</v>
      </c>
      <c r="X218" s="8">
        <f ca="1">IFERROR(IF(P218&gt;=1,(IF(M218=1,COUNTIF(INDIRECT(G218):INDIRECT(H218),"NEW"),IF(M218=3,COUNTIF(INDIRECT(G218):INDIRECT(H218),"NEW"),0))),0),0)</f>
        <v>0</v>
      </c>
      <c r="Y218" s="10">
        <f t="shared" ca="1" si="11"/>
        <v>0</v>
      </c>
      <c r="Z218" s="13"/>
    </row>
    <row r="219" spans="6:26" ht="20.100000000000001" customHeight="1" x14ac:dyDescent="0.25">
      <c r="F219" s="1">
        <f>IFERROR(IF(O219&gt;=101,MATCH(O219,VITRAN!$AG$14:$AG$1513,0)+13,0),0)</f>
        <v>0</v>
      </c>
      <c r="G219" s="1" t="str">
        <f t="shared" si="9"/>
        <v/>
      </c>
      <c r="H219" s="1" t="str">
        <f t="shared" si="10"/>
        <v/>
      </c>
      <c r="J219" s="1">
        <f>IFERROR(SUMIFS(STOCK!$U$10:$U$209,STOCK!$H$10:$H$209,T219),0)</f>
        <v>0</v>
      </c>
      <c r="K219" s="1">
        <f>IFERROR(SUMIFS(STOCK!$V$10:$V$209,STOCK!$H$10:$H$209,T219),0)</f>
        <v>0</v>
      </c>
      <c r="M219" s="1">
        <f>IFERROR(IF(LEN(T219)&gt;=1,VLOOKUP(HLOOKUP(T219,PROFILE!$K$5:$V$8,4,0),PROFILE!$F$1:$G$3,2,0),0),0)</f>
        <v>0</v>
      </c>
      <c r="N219" s="1">
        <f>IFERROR(COUNTIFS(PROFILE!$H$13:$H$212,"&gt;=1",PROFILE!$I$13:$I$212,T219),0)</f>
        <v>0</v>
      </c>
      <c r="O219" s="1">
        <f>IFERROR(IF(P219&gt;=1,(IF(LEN(T219)&gt;=1,VLOOKUP(T219,PROFILE!$A$23:$B$34,2,0)*100+COUNTIF($T$8:T219,T219),0)),0),0)</f>
        <v>0</v>
      </c>
      <c r="P219" s="11"/>
      <c r="Q219" s="11"/>
      <c r="R219" s="12"/>
      <c r="S219" s="12"/>
      <c r="T219" s="11"/>
      <c r="U219" s="11"/>
      <c r="V219" s="11"/>
      <c r="W219" s="8">
        <f ca="1">IFERROR(IF(P219&gt;=1,(IF(M219&gt;=2,COUNTIF(INDIRECT(G219):INDIRECT(H219),"OLD"),0)),0),0)</f>
        <v>0</v>
      </c>
      <c r="X219" s="8">
        <f ca="1">IFERROR(IF(P219&gt;=1,(IF(M219=1,COUNTIF(INDIRECT(G219):INDIRECT(H219),"NEW"),IF(M219=3,COUNTIF(INDIRECT(G219):INDIRECT(H219),"NEW"),0))),0),0)</f>
        <v>0</v>
      </c>
      <c r="Y219" s="10">
        <f t="shared" ca="1" si="11"/>
        <v>0</v>
      </c>
      <c r="Z219" s="13"/>
    </row>
    <row r="220" spans="6:26" ht="20.100000000000001" customHeight="1" x14ac:dyDescent="0.25">
      <c r="F220" s="1">
        <f>IFERROR(IF(O220&gt;=101,MATCH(O220,VITRAN!$AG$14:$AG$1513,0)+13,0),0)</f>
        <v>0</v>
      </c>
      <c r="G220" s="1" t="str">
        <f t="shared" si="9"/>
        <v/>
      </c>
      <c r="H220" s="1" t="str">
        <f t="shared" si="10"/>
        <v/>
      </c>
      <c r="J220" s="1">
        <f>IFERROR(SUMIFS(STOCK!$U$10:$U$209,STOCK!$H$10:$H$209,T220),0)</f>
        <v>0</v>
      </c>
      <c r="K220" s="1">
        <f>IFERROR(SUMIFS(STOCK!$V$10:$V$209,STOCK!$H$10:$H$209,T220),0)</f>
        <v>0</v>
      </c>
      <c r="M220" s="1">
        <f>IFERROR(IF(LEN(T220)&gt;=1,VLOOKUP(HLOOKUP(T220,PROFILE!$K$5:$V$8,4,0),PROFILE!$F$1:$G$3,2,0),0),0)</f>
        <v>0</v>
      </c>
      <c r="N220" s="1">
        <f>IFERROR(COUNTIFS(PROFILE!$H$13:$H$212,"&gt;=1",PROFILE!$I$13:$I$212,T220),0)</f>
        <v>0</v>
      </c>
      <c r="O220" s="1">
        <f>IFERROR(IF(P220&gt;=1,(IF(LEN(T220)&gt;=1,VLOOKUP(T220,PROFILE!$A$23:$B$34,2,0)*100+COUNTIF($T$8:T220,T220),0)),0),0)</f>
        <v>0</v>
      </c>
      <c r="P220" s="11"/>
      <c r="Q220" s="11"/>
      <c r="R220" s="12"/>
      <c r="S220" s="12"/>
      <c r="T220" s="11"/>
      <c r="U220" s="11"/>
      <c r="V220" s="11"/>
      <c r="W220" s="8">
        <f ca="1">IFERROR(IF(P220&gt;=1,(IF(M220&gt;=2,COUNTIF(INDIRECT(G220):INDIRECT(H220),"OLD"),0)),0),0)</f>
        <v>0</v>
      </c>
      <c r="X220" s="8">
        <f ca="1">IFERROR(IF(P220&gt;=1,(IF(M220=1,COUNTIF(INDIRECT(G220):INDIRECT(H220),"NEW"),IF(M220=3,COUNTIF(INDIRECT(G220):INDIRECT(H220),"NEW"),0))),0),0)</f>
        <v>0</v>
      </c>
      <c r="Y220" s="10">
        <f t="shared" ca="1" si="11"/>
        <v>0</v>
      </c>
      <c r="Z220" s="13"/>
    </row>
    <row r="221" spans="6:26" ht="20.100000000000001" customHeight="1" x14ac:dyDescent="0.25">
      <c r="F221" s="1">
        <f>IFERROR(IF(O221&gt;=101,MATCH(O221,VITRAN!$AG$14:$AG$1513,0)+13,0),0)</f>
        <v>0</v>
      </c>
      <c r="G221" s="1" t="str">
        <f t="shared" si="9"/>
        <v/>
      </c>
      <c r="H221" s="1" t="str">
        <f t="shared" si="10"/>
        <v/>
      </c>
      <c r="J221" s="1">
        <f>IFERROR(SUMIFS(STOCK!$U$10:$U$209,STOCK!$H$10:$H$209,T221),0)</f>
        <v>0</v>
      </c>
      <c r="K221" s="1">
        <f>IFERROR(SUMIFS(STOCK!$V$10:$V$209,STOCK!$H$10:$H$209,T221),0)</f>
        <v>0</v>
      </c>
      <c r="M221" s="1">
        <f>IFERROR(IF(LEN(T221)&gt;=1,VLOOKUP(HLOOKUP(T221,PROFILE!$K$5:$V$8,4,0),PROFILE!$F$1:$G$3,2,0),0),0)</f>
        <v>0</v>
      </c>
      <c r="N221" s="1">
        <f>IFERROR(COUNTIFS(PROFILE!$H$13:$H$212,"&gt;=1",PROFILE!$I$13:$I$212,T221),0)</f>
        <v>0</v>
      </c>
      <c r="O221" s="1">
        <f>IFERROR(IF(P221&gt;=1,(IF(LEN(T221)&gt;=1,VLOOKUP(T221,PROFILE!$A$23:$B$34,2,0)*100+COUNTIF($T$8:T221,T221),0)),0),0)</f>
        <v>0</v>
      </c>
      <c r="P221" s="11"/>
      <c r="Q221" s="11"/>
      <c r="R221" s="12"/>
      <c r="S221" s="12"/>
      <c r="T221" s="11"/>
      <c r="U221" s="11"/>
      <c r="V221" s="11"/>
      <c r="W221" s="8">
        <f ca="1">IFERROR(IF(P221&gt;=1,(IF(M221&gt;=2,COUNTIF(INDIRECT(G221):INDIRECT(H221),"OLD"),0)),0),0)</f>
        <v>0</v>
      </c>
      <c r="X221" s="8">
        <f ca="1">IFERROR(IF(P221&gt;=1,(IF(M221=1,COUNTIF(INDIRECT(G221):INDIRECT(H221),"NEW"),IF(M221=3,COUNTIF(INDIRECT(G221):INDIRECT(H221),"NEW"),0))),0),0)</f>
        <v>0</v>
      </c>
      <c r="Y221" s="10">
        <f t="shared" ca="1" si="11"/>
        <v>0</v>
      </c>
      <c r="Z221" s="13"/>
    </row>
    <row r="222" spans="6:26" ht="20.100000000000001" customHeight="1" x14ac:dyDescent="0.25">
      <c r="F222" s="1">
        <f>IFERROR(IF(O222&gt;=101,MATCH(O222,VITRAN!$AG$14:$AG$1513,0)+13,0),0)</f>
        <v>0</v>
      </c>
      <c r="G222" s="1" t="str">
        <f t="shared" si="9"/>
        <v/>
      </c>
      <c r="H222" s="1" t="str">
        <f t="shared" si="10"/>
        <v/>
      </c>
      <c r="J222" s="1">
        <f>IFERROR(SUMIFS(STOCK!$U$10:$U$209,STOCK!$H$10:$H$209,T222),0)</f>
        <v>0</v>
      </c>
      <c r="K222" s="1">
        <f>IFERROR(SUMIFS(STOCK!$V$10:$V$209,STOCK!$H$10:$H$209,T222),0)</f>
        <v>0</v>
      </c>
      <c r="M222" s="1">
        <f>IFERROR(IF(LEN(T222)&gt;=1,VLOOKUP(HLOOKUP(T222,PROFILE!$K$5:$V$8,4,0),PROFILE!$F$1:$G$3,2,0),0),0)</f>
        <v>0</v>
      </c>
      <c r="N222" s="1">
        <f>IFERROR(COUNTIFS(PROFILE!$H$13:$H$212,"&gt;=1",PROFILE!$I$13:$I$212,T222),0)</f>
        <v>0</v>
      </c>
      <c r="O222" s="1">
        <f>IFERROR(IF(P222&gt;=1,(IF(LEN(T222)&gt;=1,VLOOKUP(T222,PROFILE!$A$23:$B$34,2,0)*100+COUNTIF($T$8:T222,T222),0)),0),0)</f>
        <v>0</v>
      </c>
      <c r="P222" s="11"/>
      <c r="Q222" s="11"/>
      <c r="R222" s="12"/>
      <c r="S222" s="12"/>
      <c r="T222" s="11"/>
      <c r="U222" s="11"/>
      <c r="V222" s="11"/>
      <c r="W222" s="8">
        <f ca="1">IFERROR(IF(P222&gt;=1,(IF(M222&gt;=2,COUNTIF(INDIRECT(G222):INDIRECT(H222),"OLD"),0)),0),0)</f>
        <v>0</v>
      </c>
      <c r="X222" s="8">
        <f ca="1">IFERROR(IF(P222&gt;=1,(IF(M222=1,COUNTIF(INDIRECT(G222):INDIRECT(H222),"NEW"),IF(M222=3,COUNTIF(INDIRECT(G222):INDIRECT(H222),"NEW"),0))),0),0)</f>
        <v>0</v>
      </c>
      <c r="Y222" s="10">
        <f t="shared" ca="1" si="11"/>
        <v>0</v>
      </c>
      <c r="Z222" s="13"/>
    </row>
    <row r="223" spans="6:26" ht="20.100000000000001" customHeight="1" x14ac:dyDescent="0.25">
      <c r="F223" s="1">
        <f>IFERROR(IF(O223&gt;=101,MATCH(O223,VITRAN!$AG$14:$AG$1513,0)+13,0),0)</f>
        <v>0</v>
      </c>
      <c r="G223" s="1" t="str">
        <f t="shared" si="9"/>
        <v/>
      </c>
      <c r="H223" s="1" t="str">
        <f t="shared" si="10"/>
        <v/>
      </c>
      <c r="J223" s="1">
        <f>IFERROR(SUMIFS(STOCK!$U$10:$U$209,STOCK!$H$10:$H$209,T223),0)</f>
        <v>0</v>
      </c>
      <c r="K223" s="1">
        <f>IFERROR(SUMIFS(STOCK!$V$10:$V$209,STOCK!$H$10:$H$209,T223),0)</f>
        <v>0</v>
      </c>
      <c r="M223" s="1">
        <f>IFERROR(IF(LEN(T223)&gt;=1,VLOOKUP(HLOOKUP(T223,PROFILE!$K$5:$V$8,4,0),PROFILE!$F$1:$G$3,2,0),0),0)</f>
        <v>0</v>
      </c>
      <c r="N223" s="1">
        <f>IFERROR(COUNTIFS(PROFILE!$H$13:$H$212,"&gt;=1",PROFILE!$I$13:$I$212,T223),0)</f>
        <v>0</v>
      </c>
      <c r="O223" s="1">
        <f>IFERROR(IF(P223&gt;=1,(IF(LEN(T223)&gt;=1,VLOOKUP(T223,PROFILE!$A$23:$B$34,2,0)*100+COUNTIF($T$8:T223,T223),0)),0),0)</f>
        <v>0</v>
      </c>
      <c r="P223" s="11"/>
      <c r="Q223" s="11"/>
      <c r="R223" s="12"/>
      <c r="S223" s="12"/>
      <c r="T223" s="11"/>
      <c r="U223" s="11"/>
      <c r="V223" s="11"/>
      <c r="W223" s="8">
        <f ca="1">IFERROR(IF(P223&gt;=1,(IF(M223&gt;=2,COUNTIF(INDIRECT(G223):INDIRECT(H223),"OLD"),0)),0),0)</f>
        <v>0</v>
      </c>
      <c r="X223" s="8">
        <f ca="1">IFERROR(IF(P223&gt;=1,(IF(M223=1,COUNTIF(INDIRECT(G223):INDIRECT(H223),"NEW"),IF(M223=3,COUNTIF(INDIRECT(G223):INDIRECT(H223),"NEW"),0))),0),0)</f>
        <v>0</v>
      </c>
      <c r="Y223" s="10">
        <f t="shared" ca="1" si="11"/>
        <v>0</v>
      </c>
      <c r="Z223" s="13"/>
    </row>
    <row r="224" spans="6:26" ht="20.100000000000001" customHeight="1" x14ac:dyDescent="0.25">
      <c r="F224" s="1">
        <f>IFERROR(IF(O224&gt;=101,MATCH(O224,VITRAN!$AG$14:$AG$1513,0)+13,0),0)</f>
        <v>0</v>
      </c>
      <c r="G224" s="1" t="str">
        <f t="shared" si="9"/>
        <v/>
      </c>
      <c r="H224" s="1" t="str">
        <f t="shared" si="10"/>
        <v/>
      </c>
      <c r="J224" s="1">
        <f>IFERROR(SUMIFS(STOCK!$U$10:$U$209,STOCK!$H$10:$H$209,T224),0)</f>
        <v>0</v>
      </c>
      <c r="K224" s="1">
        <f>IFERROR(SUMIFS(STOCK!$V$10:$V$209,STOCK!$H$10:$H$209,T224),0)</f>
        <v>0</v>
      </c>
      <c r="M224" s="1">
        <f>IFERROR(IF(LEN(T224)&gt;=1,VLOOKUP(HLOOKUP(T224,PROFILE!$K$5:$V$8,4,0),PROFILE!$F$1:$G$3,2,0),0),0)</f>
        <v>0</v>
      </c>
      <c r="N224" s="1">
        <f>IFERROR(COUNTIFS(PROFILE!$H$13:$H$212,"&gt;=1",PROFILE!$I$13:$I$212,T224),0)</f>
        <v>0</v>
      </c>
      <c r="O224" s="1">
        <f>IFERROR(IF(P224&gt;=1,(IF(LEN(T224)&gt;=1,VLOOKUP(T224,PROFILE!$A$23:$B$34,2,0)*100+COUNTIF($T$8:T224,T224),0)),0),0)</f>
        <v>0</v>
      </c>
      <c r="P224" s="11"/>
      <c r="Q224" s="11"/>
      <c r="R224" s="12"/>
      <c r="S224" s="12"/>
      <c r="T224" s="11"/>
      <c r="U224" s="11"/>
      <c r="V224" s="11"/>
      <c r="W224" s="8">
        <f ca="1">IFERROR(IF(P224&gt;=1,(IF(M224&gt;=2,COUNTIF(INDIRECT(G224):INDIRECT(H224),"OLD"),0)),0),0)</f>
        <v>0</v>
      </c>
      <c r="X224" s="8">
        <f ca="1">IFERROR(IF(P224&gt;=1,(IF(M224=1,COUNTIF(INDIRECT(G224):INDIRECT(H224),"NEW"),IF(M224=3,COUNTIF(INDIRECT(G224):INDIRECT(H224),"NEW"),0))),0),0)</f>
        <v>0</v>
      </c>
      <c r="Y224" s="10">
        <f t="shared" ca="1" si="11"/>
        <v>0</v>
      </c>
      <c r="Z224" s="13"/>
    </row>
    <row r="225" spans="6:26" ht="20.100000000000001" customHeight="1" x14ac:dyDescent="0.25">
      <c r="F225" s="1">
        <f>IFERROR(IF(O225&gt;=101,MATCH(O225,VITRAN!$AG$14:$AG$1513,0)+13,0),0)</f>
        <v>0</v>
      </c>
      <c r="G225" s="1" t="str">
        <f t="shared" si="9"/>
        <v/>
      </c>
      <c r="H225" s="1" t="str">
        <f t="shared" si="10"/>
        <v/>
      </c>
      <c r="J225" s="1">
        <f>IFERROR(SUMIFS(STOCK!$U$10:$U$209,STOCK!$H$10:$H$209,T225),0)</f>
        <v>0</v>
      </c>
      <c r="K225" s="1">
        <f>IFERROR(SUMIFS(STOCK!$V$10:$V$209,STOCK!$H$10:$H$209,T225),0)</f>
        <v>0</v>
      </c>
      <c r="M225" s="1">
        <f>IFERROR(IF(LEN(T225)&gt;=1,VLOOKUP(HLOOKUP(T225,PROFILE!$K$5:$V$8,4,0),PROFILE!$F$1:$G$3,2,0),0),0)</f>
        <v>0</v>
      </c>
      <c r="N225" s="1">
        <f>IFERROR(COUNTIFS(PROFILE!$H$13:$H$212,"&gt;=1",PROFILE!$I$13:$I$212,T225),0)</f>
        <v>0</v>
      </c>
      <c r="O225" s="1">
        <f>IFERROR(IF(P225&gt;=1,(IF(LEN(T225)&gt;=1,VLOOKUP(T225,PROFILE!$A$23:$B$34,2,0)*100+COUNTIF($T$8:T225,T225),0)),0),0)</f>
        <v>0</v>
      </c>
      <c r="P225" s="11"/>
      <c r="Q225" s="11"/>
      <c r="R225" s="12"/>
      <c r="S225" s="12"/>
      <c r="T225" s="11"/>
      <c r="U225" s="11"/>
      <c r="V225" s="11"/>
      <c r="W225" s="8">
        <f ca="1">IFERROR(IF(P225&gt;=1,(IF(M225&gt;=2,COUNTIF(INDIRECT(G225):INDIRECT(H225),"OLD"),0)),0),0)</f>
        <v>0</v>
      </c>
      <c r="X225" s="8">
        <f ca="1">IFERROR(IF(P225&gt;=1,(IF(M225=1,COUNTIF(INDIRECT(G225):INDIRECT(H225),"NEW"),IF(M225=3,COUNTIF(INDIRECT(G225):INDIRECT(H225),"NEW"),0))),0),0)</f>
        <v>0</v>
      </c>
      <c r="Y225" s="10">
        <f t="shared" ca="1" si="11"/>
        <v>0</v>
      </c>
      <c r="Z225" s="13"/>
    </row>
    <row r="226" spans="6:26" ht="20.100000000000001" customHeight="1" x14ac:dyDescent="0.25">
      <c r="F226" s="1">
        <f>IFERROR(IF(O226&gt;=101,MATCH(O226,VITRAN!$AG$14:$AG$1513,0)+13,0),0)</f>
        <v>0</v>
      </c>
      <c r="G226" s="1" t="str">
        <f t="shared" si="9"/>
        <v/>
      </c>
      <c r="H226" s="1" t="str">
        <f t="shared" si="10"/>
        <v/>
      </c>
      <c r="J226" s="1">
        <f>IFERROR(SUMIFS(STOCK!$U$10:$U$209,STOCK!$H$10:$H$209,T226),0)</f>
        <v>0</v>
      </c>
      <c r="K226" s="1">
        <f>IFERROR(SUMIFS(STOCK!$V$10:$V$209,STOCK!$H$10:$H$209,T226),0)</f>
        <v>0</v>
      </c>
      <c r="M226" s="1">
        <f>IFERROR(IF(LEN(T226)&gt;=1,VLOOKUP(HLOOKUP(T226,PROFILE!$K$5:$V$8,4,0),PROFILE!$F$1:$G$3,2,0),0),0)</f>
        <v>0</v>
      </c>
      <c r="N226" s="1">
        <f>IFERROR(COUNTIFS(PROFILE!$H$13:$H$212,"&gt;=1",PROFILE!$I$13:$I$212,T226),0)</f>
        <v>0</v>
      </c>
      <c r="O226" s="1">
        <f>IFERROR(IF(P226&gt;=1,(IF(LEN(T226)&gt;=1,VLOOKUP(T226,PROFILE!$A$23:$B$34,2,0)*100+COUNTIF($T$8:T226,T226),0)),0),0)</f>
        <v>0</v>
      </c>
      <c r="P226" s="11"/>
      <c r="Q226" s="11"/>
      <c r="R226" s="12"/>
      <c r="S226" s="12"/>
      <c r="T226" s="11"/>
      <c r="U226" s="11"/>
      <c r="V226" s="11"/>
      <c r="W226" s="8">
        <f ca="1">IFERROR(IF(P226&gt;=1,(IF(M226&gt;=2,COUNTIF(INDIRECT(G226):INDIRECT(H226),"OLD"),0)),0),0)</f>
        <v>0</v>
      </c>
      <c r="X226" s="8">
        <f ca="1">IFERROR(IF(P226&gt;=1,(IF(M226=1,COUNTIF(INDIRECT(G226):INDIRECT(H226),"NEW"),IF(M226=3,COUNTIF(INDIRECT(G226):INDIRECT(H226),"NEW"),0))),0),0)</f>
        <v>0</v>
      </c>
      <c r="Y226" s="10">
        <f t="shared" ca="1" si="11"/>
        <v>0</v>
      </c>
      <c r="Z226" s="13"/>
    </row>
    <row r="227" spans="6:26" ht="20.100000000000001" customHeight="1" x14ac:dyDescent="0.25">
      <c r="F227" s="1">
        <f>IFERROR(IF(O227&gt;=101,MATCH(O227,VITRAN!$AG$14:$AG$1513,0)+13,0),0)</f>
        <v>0</v>
      </c>
      <c r="G227" s="1" t="str">
        <f t="shared" si="9"/>
        <v/>
      </c>
      <c r="H227" s="1" t="str">
        <f t="shared" si="10"/>
        <v/>
      </c>
      <c r="J227" s="1">
        <f>IFERROR(SUMIFS(STOCK!$U$10:$U$209,STOCK!$H$10:$H$209,T227),0)</f>
        <v>0</v>
      </c>
      <c r="K227" s="1">
        <f>IFERROR(SUMIFS(STOCK!$V$10:$V$209,STOCK!$H$10:$H$209,T227),0)</f>
        <v>0</v>
      </c>
      <c r="M227" s="1">
        <f>IFERROR(IF(LEN(T227)&gt;=1,VLOOKUP(HLOOKUP(T227,PROFILE!$K$5:$V$8,4,0),PROFILE!$F$1:$G$3,2,0),0),0)</f>
        <v>0</v>
      </c>
      <c r="N227" s="1">
        <f>IFERROR(COUNTIFS(PROFILE!$H$13:$H$212,"&gt;=1",PROFILE!$I$13:$I$212,T227),0)</f>
        <v>0</v>
      </c>
      <c r="O227" s="1">
        <f>IFERROR(IF(P227&gt;=1,(IF(LEN(T227)&gt;=1,VLOOKUP(T227,PROFILE!$A$23:$B$34,2,0)*100+COUNTIF($T$8:T227,T227),0)),0),0)</f>
        <v>0</v>
      </c>
      <c r="P227" s="11"/>
      <c r="Q227" s="11"/>
      <c r="R227" s="12"/>
      <c r="S227" s="12"/>
      <c r="T227" s="11"/>
      <c r="U227" s="11"/>
      <c r="V227" s="11"/>
      <c r="W227" s="8">
        <f ca="1">IFERROR(IF(P227&gt;=1,(IF(M227&gt;=2,COUNTIF(INDIRECT(G227):INDIRECT(H227),"OLD"),0)),0),0)</f>
        <v>0</v>
      </c>
      <c r="X227" s="8">
        <f ca="1">IFERROR(IF(P227&gt;=1,(IF(M227=1,COUNTIF(INDIRECT(G227):INDIRECT(H227),"NEW"),IF(M227=3,COUNTIF(INDIRECT(G227):INDIRECT(H227),"NEW"),0))),0),0)</f>
        <v>0</v>
      </c>
      <c r="Y227" s="10">
        <f t="shared" ca="1" si="11"/>
        <v>0</v>
      </c>
      <c r="Z227" s="13"/>
    </row>
    <row r="228" spans="6:26" ht="20.100000000000001" customHeight="1" x14ac:dyDescent="0.25">
      <c r="F228" s="1">
        <f>IFERROR(IF(O228&gt;=101,MATCH(O228,VITRAN!$AG$14:$AG$1513,0)+13,0),0)</f>
        <v>0</v>
      </c>
      <c r="G228" s="1" t="str">
        <f t="shared" si="9"/>
        <v/>
      </c>
      <c r="H228" s="1" t="str">
        <f t="shared" si="10"/>
        <v/>
      </c>
      <c r="J228" s="1">
        <f>IFERROR(SUMIFS(STOCK!$U$10:$U$209,STOCK!$H$10:$H$209,T228),0)</f>
        <v>0</v>
      </c>
      <c r="K228" s="1">
        <f>IFERROR(SUMIFS(STOCK!$V$10:$V$209,STOCK!$H$10:$H$209,T228),0)</f>
        <v>0</v>
      </c>
      <c r="M228" s="1">
        <f>IFERROR(IF(LEN(T228)&gt;=1,VLOOKUP(HLOOKUP(T228,PROFILE!$K$5:$V$8,4,0),PROFILE!$F$1:$G$3,2,0),0),0)</f>
        <v>0</v>
      </c>
      <c r="N228" s="1">
        <f>IFERROR(COUNTIFS(PROFILE!$H$13:$H$212,"&gt;=1",PROFILE!$I$13:$I$212,T228),0)</f>
        <v>0</v>
      </c>
      <c r="O228" s="1">
        <f>IFERROR(IF(P228&gt;=1,(IF(LEN(T228)&gt;=1,VLOOKUP(T228,PROFILE!$A$23:$B$34,2,0)*100+COUNTIF($T$8:T228,T228),0)),0),0)</f>
        <v>0</v>
      </c>
      <c r="P228" s="11"/>
      <c r="Q228" s="11"/>
      <c r="R228" s="12"/>
      <c r="S228" s="12"/>
      <c r="T228" s="11"/>
      <c r="U228" s="11"/>
      <c r="V228" s="11"/>
      <c r="W228" s="8">
        <f ca="1">IFERROR(IF(P228&gt;=1,(IF(M228&gt;=2,COUNTIF(INDIRECT(G228):INDIRECT(H228),"OLD"),0)),0),0)</f>
        <v>0</v>
      </c>
      <c r="X228" s="8">
        <f ca="1">IFERROR(IF(P228&gt;=1,(IF(M228=1,COUNTIF(INDIRECT(G228):INDIRECT(H228),"NEW"),IF(M228=3,COUNTIF(INDIRECT(G228):INDIRECT(H228),"NEW"),0))),0),0)</f>
        <v>0</v>
      </c>
      <c r="Y228" s="10">
        <f t="shared" ca="1" si="11"/>
        <v>0</v>
      </c>
      <c r="Z228" s="13"/>
    </row>
    <row r="229" spans="6:26" ht="20.100000000000001" customHeight="1" x14ac:dyDescent="0.25">
      <c r="F229" s="1">
        <f>IFERROR(IF(O229&gt;=101,MATCH(O229,VITRAN!$AG$14:$AG$1513,0)+13,0),0)</f>
        <v>0</v>
      </c>
      <c r="G229" s="1" t="str">
        <f t="shared" si="9"/>
        <v/>
      </c>
      <c r="H229" s="1" t="str">
        <f t="shared" si="10"/>
        <v/>
      </c>
      <c r="J229" s="1">
        <f>IFERROR(SUMIFS(STOCK!$U$10:$U$209,STOCK!$H$10:$H$209,T229),0)</f>
        <v>0</v>
      </c>
      <c r="K229" s="1">
        <f>IFERROR(SUMIFS(STOCK!$V$10:$V$209,STOCK!$H$10:$H$209,T229),0)</f>
        <v>0</v>
      </c>
      <c r="M229" s="1">
        <f>IFERROR(IF(LEN(T229)&gt;=1,VLOOKUP(HLOOKUP(T229,PROFILE!$K$5:$V$8,4,0),PROFILE!$F$1:$G$3,2,0),0),0)</f>
        <v>0</v>
      </c>
      <c r="N229" s="1">
        <f>IFERROR(COUNTIFS(PROFILE!$H$13:$H$212,"&gt;=1",PROFILE!$I$13:$I$212,T229),0)</f>
        <v>0</v>
      </c>
      <c r="O229" s="1">
        <f>IFERROR(IF(P229&gt;=1,(IF(LEN(T229)&gt;=1,VLOOKUP(T229,PROFILE!$A$23:$B$34,2,0)*100+COUNTIF($T$8:T229,T229),0)),0),0)</f>
        <v>0</v>
      </c>
      <c r="P229" s="11"/>
      <c r="Q229" s="11"/>
      <c r="R229" s="12"/>
      <c r="S229" s="12"/>
      <c r="T229" s="11"/>
      <c r="U229" s="11"/>
      <c r="V229" s="11"/>
      <c r="W229" s="8">
        <f ca="1">IFERROR(IF(P229&gt;=1,(IF(M229&gt;=2,COUNTIF(INDIRECT(G229):INDIRECT(H229),"OLD"),0)),0),0)</f>
        <v>0</v>
      </c>
      <c r="X229" s="8">
        <f ca="1">IFERROR(IF(P229&gt;=1,(IF(M229=1,COUNTIF(INDIRECT(G229):INDIRECT(H229),"NEW"),IF(M229=3,COUNTIF(INDIRECT(G229):INDIRECT(H229),"NEW"),0))),0),0)</f>
        <v>0</v>
      </c>
      <c r="Y229" s="10">
        <f t="shared" ca="1" si="11"/>
        <v>0</v>
      </c>
      <c r="Z229" s="13"/>
    </row>
    <row r="230" spans="6:26" ht="20.100000000000001" customHeight="1" x14ac:dyDescent="0.25">
      <c r="F230" s="1">
        <f>IFERROR(IF(O230&gt;=101,MATCH(O230,VITRAN!$AG$14:$AG$1513,0)+13,0),0)</f>
        <v>0</v>
      </c>
      <c r="G230" s="1" t="str">
        <f t="shared" si="9"/>
        <v/>
      </c>
      <c r="H230" s="1" t="str">
        <f t="shared" si="10"/>
        <v/>
      </c>
      <c r="J230" s="1">
        <f>IFERROR(SUMIFS(STOCK!$U$10:$U$209,STOCK!$H$10:$H$209,T230),0)</f>
        <v>0</v>
      </c>
      <c r="K230" s="1">
        <f>IFERROR(SUMIFS(STOCK!$V$10:$V$209,STOCK!$H$10:$H$209,T230),0)</f>
        <v>0</v>
      </c>
      <c r="M230" s="1">
        <f>IFERROR(IF(LEN(T230)&gt;=1,VLOOKUP(HLOOKUP(T230,PROFILE!$K$5:$V$8,4,0),PROFILE!$F$1:$G$3,2,0),0),0)</f>
        <v>0</v>
      </c>
      <c r="N230" s="1">
        <f>IFERROR(COUNTIFS(PROFILE!$H$13:$H$212,"&gt;=1",PROFILE!$I$13:$I$212,T230),0)</f>
        <v>0</v>
      </c>
      <c r="O230" s="1">
        <f>IFERROR(IF(P230&gt;=1,(IF(LEN(T230)&gt;=1,VLOOKUP(T230,PROFILE!$A$23:$B$34,2,0)*100+COUNTIF($T$8:T230,T230),0)),0),0)</f>
        <v>0</v>
      </c>
      <c r="P230" s="11"/>
      <c r="Q230" s="11"/>
      <c r="R230" s="12"/>
      <c r="S230" s="12"/>
      <c r="T230" s="11"/>
      <c r="U230" s="11"/>
      <c r="V230" s="11"/>
      <c r="W230" s="8">
        <f ca="1">IFERROR(IF(P230&gt;=1,(IF(M230&gt;=2,COUNTIF(INDIRECT(G230):INDIRECT(H230),"OLD"),0)),0),0)</f>
        <v>0</v>
      </c>
      <c r="X230" s="8">
        <f ca="1">IFERROR(IF(P230&gt;=1,(IF(M230=1,COUNTIF(INDIRECT(G230):INDIRECT(H230),"NEW"),IF(M230=3,COUNTIF(INDIRECT(G230):INDIRECT(H230),"NEW"),0))),0),0)</f>
        <v>0</v>
      </c>
      <c r="Y230" s="10">
        <f t="shared" ca="1" si="11"/>
        <v>0</v>
      </c>
      <c r="Z230" s="13"/>
    </row>
    <row r="231" spans="6:26" ht="20.100000000000001" customHeight="1" x14ac:dyDescent="0.25">
      <c r="F231" s="1">
        <f>IFERROR(IF(O231&gt;=101,MATCH(O231,VITRAN!$AG$14:$AG$1513,0)+13,0),0)</f>
        <v>0</v>
      </c>
      <c r="G231" s="1" t="str">
        <f t="shared" si="9"/>
        <v/>
      </c>
      <c r="H231" s="1" t="str">
        <f t="shared" si="10"/>
        <v/>
      </c>
      <c r="J231" s="1">
        <f>IFERROR(SUMIFS(STOCK!$U$10:$U$209,STOCK!$H$10:$H$209,T231),0)</f>
        <v>0</v>
      </c>
      <c r="K231" s="1">
        <f>IFERROR(SUMIFS(STOCK!$V$10:$V$209,STOCK!$H$10:$H$209,T231),0)</f>
        <v>0</v>
      </c>
      <c r="M231" s="1">
        <f>IFERROR(IF(LEN(T231)&gt;=1,VLOOKUP(HLOOKUP(T231,PROFILE!$K$5:$V$8,4,0),PROFILE!$F$1:$G$3,2,0),0),0)</f>
        <v>0</v>
      </c>
      <c r="N231" s="1">
        <f>IFERROR(COUNTIFS(PROFILE!$H$13:$H$212,"&gt;=1",PROFILE!$I$13:$I$212,T231),0)</f>
        <v>0</v>
      </c>
      <c r="O231" s="1">
        <f>IFERROR(IF(P231&gt;=1,(IF(LEN(T231)&gt;=1,VLOOKUP(T231,PROFILE!$A$23:$B$34,2,0)*100+COUNTIF($T$8:T231,T231),0)),0),0)</f>
        <v>0</v>
      </c>
      <c r="P231" s="11"/>
      <c r="Q231" s="11"/>
      <c r="R231" s="12"/>
      <c r="S231" s="12"/>
      <c r="T231" s="11"/>
      <c r="U231" s="11"/>
      <c r="V231" s="11"/>
      <c r="W231" s="8">
        <f ca="1">IFERROR(IF(P231&gt;=1,(IF(M231&gt;=2,COUNTIF(INDIRECT(G231):INDIRECT(H231),"OLD"),0)),0),0)</f>
        <v>0</v>
      </c>
      <c r="X231" s="8">
        <f ca="1">IFERROR(IF(P231&gt;=1,(IF(M231=1,COUNTIF(INDIRECT(G231):INDIRECT(H231),"NEW"),IF(M231=3,COUNTIF(INDIRECT(G231):INDIRECT(H231),"NEW"),0))),0),0)</f>
        <v>0</v>
      </c>
      <c r="Y231" s="10">
        <f t="shared" ca="1" si="11"/>
        <v>0</v>
      </c>
      <c r="Z231" s="13"/>
    </row>
    <row r="232" spans="6:26" ht="20.100000000000001" customHeight="1" x14ac:dyDescent="0.25">
      <c r="F232" s="1">
        <f>IFERROR(IF(O232&gt;=101,MATCH(O232,VITRAN!$AG$14:$AG$1513,0)+13,0),0)</f>
        <v>0</v>
      </c>
      <c r="G232" s="1" t="str">
        <f t="shared" si="9"/>
        <v/>
      </c>
      <c r="H232" s="1" t="str">
        <f t="shared" si="10"/>
        <v/>
      </c>
      <c r="J232" s="1">
        <f>IFERROR(SUMIFS(STOCK!$U$10:$U$209,STOCK!$H$10:$H$209,T232),0)</f>
        <v>0</v>
      </c>
      <c r="K232" s="1">
        <f>IFERROR(SUMIFS(STOCK!$V$10:$V$209,STOCK!$H$10:$H$209,T232),0)</f>
        <v>0</v>
      </c>
      <c r="M232" s="1">
        <f>IFERROR(IF(LEN(T232)&gt;=1,VLOOKUP(HLOOKUP(T232,PROFILE!$K$5:$V$8,4,0),PROFILE!$F$1:$G$3,2,0),0),0)</f>
        <v>0</v>
      </c>
      <c r="N232" s="1">
        <f>IFERROR(COUNTIFS(PROFILE!$H$13:$H$212,"&gt;=1",PROFILE!$I$13:$I$212,T232),0)</f>
        <v>0</v>
      </c>
      <c r="O232" s="1">
        <f>IFERROR(IF(P232&gt;=1,(IF(LEN(T232)&gt;=1,VLOOKUP(T232,PROFILE!$A$23:$B$34,2,0)*100+COUNTIF($T$8:T232,T232),0)),0),0)</f>
        <v>0</v>
      </c>
      <c r="P232" s="11"/>
      <c r="Q232" s="11"/>
      <c r="R232" s="12"/>
      <c r="S232" s="12"/>
      <c r="T232" s="11"/>
      <c r="U232" s="11"/>
      <c r="V232" s="11"/>
      <c r="W232" s="8">
        <f ca="1">IFERROR(IF(P232&gt;=1,(IF(M232&gt;=2,COUNTIF(INDIRECT(G232):INDIRECT(H232),"OLD"),0)),0),0)</f>
        <v>0</v>
      </c>
      <c r="X232" s="8">
        <f ca="1">IFERROR(IF(P232&gt;=1,(IF(M232=1,COUNTIF(INDIRECT(G232):INDIRECT(H232),"NEW"),IF(M232=3,COUNTIF(INDIRECT(G232):INDIRECT(H232),"NEW"),0))),0),0)</f>
        <v>0</v>
      </c>
      <c r="Y232" s="10">
        <f t="shared" ca="1" si="11"/>
        <v>0</v>
      </c>
      <c r="Z232" s="13"/>
    </row>
    <row r="233" spans="6:26" ht="20.100000000000001" customHeight="1" x14ac:dyDescent="0.25">
      <c r="F233" s="1">
        <f>IFERROR(IF(O233&gt;=101,MATCH(O233,VITRAN!$AG$14:$AG$1513,0)+13,0),0)</f>
        <v>0</v>
      </c>
      <c r="G233" s="1" t="str">
        <f t="shared" si="9"/>
        <v/>
      </c>
      <c r="H233" s="1" t="str">
        <f t="shared" si="10"/>
        <v/>
      </c>
      <c r="J233" s="1">
        <f>IFERROR(SUMIFS(STOCK!$U$10:$U$209,STOCK!$H$10:$H$209,T233),0)</f>
        <v>0</v>
      </c>
      <c r="K233" s="1">
        <f>IFERROR(SUMIFS(STOCK!$V$10:$V$209,STOCK!$H$10:$H$209,T233),0)</f>
        <v>0</v>
      </c>
      <c r="M233" s="1">
        <f>IFERROR(IF(LEN(T233)&gt;=1,VLOOKUP(HLOOKUP(T233,PROFILE!$K$5:$V$8,4,0),PROFILE!$F$1:$G$3,2,0),0),0)</f>
        <v>0</v>
      </c>
      <c r="N233" s="1">
        <f>IFERROR(COUNTIFS(PROFILE!$H$13:$H$212,"&gt;=1",PROFILE!$I$13:$I$212,T233),0)</f>
        <v>0</v>
      </c>
      <c r="O233" s="1">
        <f>IFERROR(IF(P233&gt;=1,(IF(LEN(T233)&gt;=1,VLOOKUP(T233,PROFILE!$A$23:$B$34,2,0)*100+COUNTIF($T$8:T233,T233),0)),0),0)</f>
        <v>0</v>
      </c>
      <c r="P233" s="11"/>
      <c r="Q233" s="11"/>
      <c r="R233" s="12"/>
      <c r="S233" s="12"/>
      <c r="T233" s="11"/>
      <c r="U233" s="11"/>
      <c r="V233" s="11"/>
      <c r="W233" s="8">
        <f ca="1">IFERROR(IF(P233&gt;=1,(IF(M233&gt;=2,COUNTIF(INDIRECT(G233):INDIRECT(H233),"OLD"),0)),0),0)</f>
        <v>0</v>
      </c>
      <c r="X233" s="8">
        <f ca="1">IFERROR(IF(P233&gt;=1,(IF(M233=1,COUNTIF(INDIRECT(G233):INDIRECT(H233),"NEW"),IF(M233=3,COUNTIF(INDIRECT(G233):INDIRECT(H233),"NEW"),0))),0),0)</f>
        <v>0</v>
      </c>
      <c r="Y233" s="10">
        <f t="shared" ca="1" si="11"/>
        <v>0</v>
      </c>
      <c r="Z233" s="13"/>
    </row>
    <row r="234" spans="6:26" ht="20.100000000000001" customHeight="1" x14ac:dyDescent="0.25">
      <c r="F234" s="1">
        <f>IFERROR(IF(O234&gt;=101,MATCH(O234,VITRAN!$AG$14:$AG$1513,0)+13,0),0)</f>
        <v>0</v>
      </c>
      <c r="G234" s="1" t="str">
        <f t="shared" si="9"/>
        <v/>
      </c>
      <c r="H234" s="1" t="str">
        <f t="shared" si="10"/>
        <v/>
      </c>
      <c r="J234" s="1">
        <f>IFERROR(SUMIFS(STOCK!$U$10:$U$209,STOCK!$H$10:$H$209,T234),0)</f>
        <v>0</v>
      </c>
      <c r="K234" s="1">
        <f>IFERROR(SUMIFS(STOCK!$V$10:$V$209,STOCK!$H$10:$H$209,T234),0)</f>
        <v>0</v>
      </c>
      <c r="M234" s="1">
        <f>IFERROR(IF(LEN(T234)&gt;=1,VLOOKUP(HLOOKUP(T234,PROFILE!$K$5:$V$8,4,0),PROFILE!$F$1:$G$3,2,0),0),0)</f>
        <v>0</v>
      </c>
      <c r="N234" s="1">
        <f>IFERROR(COUNTIFS(PROFILE!$H$13:$H$212,"&gt;=1",PROFILE!$I$13:$I$212,T234),0)</f>
        <v>0</v>
      </c>
      <c r="O234" s="1">
        <f>IFERROR(IF(P234&gt;=1,(IF(LEN(T234)&gt;=1,VLOOKUP(T234,PROFILE!$A$23:$B$34,2,0)*100+COUNTIF($T$8:T234,T234),0)),0),0)</f>
        <v>0</v>
      </c>
      <c r="P234" s="11"/>
      <c r="Q234" s="11"/>
      <c r="R234" s="12"/>
      <c r="S234" s="12"/>
      <c r="T234" s="11"/>
      <c r="U234" s="11"/>
      <c r="V234" s="11"/>
      <c r="W234" s="8">
        <f ca="1">IFERROR(IF(P234&gt;=1,(IF(M234&gt;=2,COUNTIF(INDIRECT(G234):INDIRECT(H234),"OLD"),0)),0),0)</f>
        <v>0</v>
      </c>
      <c r="X234" s="8">
        <f ca="1">IFERROR(IF(P234&gt;=1,(IF(M234=1,COUNTIF(INDIRECT(G234):INDIRECT(H234),"NEW"),IF(M234=3,COUNTIF(INDIRECT(G234):INDIRECT(H234),"NEW"),0))),0),0)</f>
        <v>0</v>
      </c>
      <c r="Y234" s="10">
        <f t="shared" ca="1" si="11"/>
        <v>0</v>
      </c>
      <c r="Z234" s="13"/>
    </row>
    <row r="235" spans="6:26" ht="20.100000000000001" customHeight="1" x14ac:dyDescent="0.25">
      <c r="F235" s="1">
        <f>IFERROR(IF(O235&gt;=101,MATCH(O235,VITRAN!$AG$14:$AG$1513,0)+13,0),0)</f>
        <v>0</v>
      </c>
      <c r="G235" s="1" t="str">
        <f t="shared" si="9"/>
        <v/>
      </c>
      <c r="H235" s="1" t="str">
        <f t="shared" si="10"/>
        <v/>
      </c>
      <c r="J235" s="1">
        <f>IFERROR(SUMIFS(STOCK!$U$10:$U$209,STOCK!$H$10:$H$209,T235),0)</f>
        <v>0</v>
      </c>
      <c r="K235" s="1">
        <f>IFERROR(SUMIFS(STOCK!$V$10:$V$209,STOCK!$H$10:$H$209,T235),0)</f>
        <v>0</v>
      </c>
      <c r="M235" s="1">
        <f>IFERROR(IF(LEN(T235)&gt;=1,VLOOKUP(HLOOKUP(T235,PROFILE!$K$5:$V$8,4,0),PROFILE!$F$1:$G$3,2,0),0),0)</f>
        <v>0</v>
      </c>
      <c r="N235" s="1">
        <f>IFERROR(COUNTIFS(PROFILE!$H$13:$H$212,"&gt;=1",PROFILE!$I$13:$I$212,T235),0)</f>
        <v>0</v>
      </c>
      <c r="O235" s="1">
        <f>IFERROR(IF(P235&gt;=1,(IF(LEN(T235)&gt;=1,VLOOKUP(T235,PROFILE!$A$23:$B$34,2,0)*100+COUNTIF($T$8:T235,T235),0)),0),0)</f>
        <v>0</v>
      </c>
      <c r="P235" s="11"/>
      <c r="Q235" s="11"/>
      <c r="R235" s="12"/>
      <c r="S235" s="12"/>
      <c r="T235" s="11"/>
      <c r="U235" s="11"/>
      <c r="V235" s="11"/>
      <c r="W235" s="8">
        <f ca="1">IFERROR(IF(P235&gt;=1,(IF(M235&gt;=2,COUNTIF(INDIRECT(G235):INDIRECT(H235),"OLD"),0)),0),0)</f>
        <v>0</v>
      </c>
      <c r="X235" s="8">
        <f ca="1">IFERROR(IF(P235&gt;=1,(IF(M235=1,COUNTIF(INDIRECT(G235):INDIRECT(H235),"NEW"),IF(M235=3,COUNTIF(INDIRECT(G235):INDIRECT(H235),"NEW"),0))),0),0)</f>
        <v>0</v>
      </c>
      <c r="Y235" s="10">
        <f t="shared" ca="1" si="11"/>
        <v>0</v>
      </c>
      <c r="Z235" s="13"/>
    </row>
    <row r="236" spans="6:26" ht="20.100000000000001" customHeight="1" x14ac:dyDescent="0.25">
      <c r="F236" s="1">
        <f>IFERROR(IF(O236&gt;=101,MATCH(O236,VITRAN!$AG$14:$AG$1513,0)+13,0),0)</f>
        <v>0</v>
      </c>
      <c r="G236" s="1" t="str">
        <f t="shared" si="9"/>
        <v/>
      </c>
      <c r="H236" s="1" t="str">
        <f t="shared" si="10"/>
        <v/>
      </c>
      <c r="J236" s="1">
        <f>IFERROR(SUMIFS(STOCK!$U$10:$U$209,STOCK!$H$10:$H$209,T236),0)</f>
        <v>0</v>
      </c>
      <c r="K236" s="1">
        <f>IFERROR(SUMIFS(STOCK!$V$10:$V$209,STOCK!$H$10:$H$209,T236),0)</f>
        <v>0</v>
      </c>
      <c r="M236" s="1">
        <f>IFERROR(IF(LEN(T236)&gt;=1,VLOOKUP(HLOOKUP(T236,PROFILE!$K$5:$V$8,4,0),PROFILE!$F$1:$G$3,2,0),0),0)</f>
        <v>0</v>
      </c>
      <c r="N236" s="1">
        <f>IFERROR(COUNTIFS(PROFILE!$H$13:$H$212,"&gt;=1",PROFILE!$I$13:$I$212,T236),0)</f>
        <v>0</v>
      </c>
      <c r="O236" s="1">
        <f>IFERROR(IF(P236&gt;=1,(IF(LEN(T236)&gt;=1,VLOOKUP(T236,PROFILE!$A$23:$B$34,2,0)*100+COUNTIF($T$8:T236,T236),0)),0),0)</f>
        <v>0</v>
      </c>
      <c r="P236" s="11"/>
      <c r="Q236" s="11"/>
      <c r="R236" s="12"/>
      <c r="S236" s="12"/>
      <c r="T236" s="11"/>
      <c r="U236" s="11"/>
      <c r="V236" s="11"/>
      <c r="W236" s="8">
        <f ca="1">IFERROR(IF(P236&gt;=1,(IF(M236&gt;=2,COUNTIF(INDIRECT(G236):INDIRECT(H236),"OLD"),0)),0),0)</f>
        <v>0</v>
      </c>
      <c r="X236" s="8">
        <f ca="1">IFERROR(IF(P236&gt;=1,(IF(M236=1,COUNTIF(INDIRECT(G236):INDIRECT(H236),"NEW"),IF(M236=3,COUNTIF(INDIRECT(G236):INDIRECT(H236),"NEW"),0))),0),0)</f>
        <v>0</v>
      </c>
      <c r="Y236" s="10">
        <f t="shared" ca="1" si="11"/>
        <v>0</v>
      </c>
      <c r="Z236" s="13"/>
    </row>
    <row r="237" spans="6:26" ht="20.100000000000001" customHeight="1" x14ac:dyDescent="0.25">
      <c r="F237" s="1">
        <f>IFERROR(IF(O237&gt;=101,MATCH(O237,VITRAN!$AG$14:$AG$1513,0)+13,0),0)</f>
        <v>0</v>
      </c>
      <c r="G237" s="1" t="str">
        <f t="shared" si="9"/>
        <v/>
      </c>
      <c r="H237" s="1" t="str">
        <f t="shared" si="10"/>
        <v/>
      </c>
      <c r="J237" s="1">
        <f>IFERROR(SUMIFS(STOCK!$U$10:$U$209,STOCK!$H$10:$H$209,T237),0)</f>
        <v>0</v>
      </c>
      <c r="K237" s="1">
        <f>IFERROR(SUMIFS(STOCK!$V$10:$V$209,STOCK!$H$10:$H$209,T237),0)</f>
        <v>0</v>
      </c>
      <c r="M237" s="1">
        <f>IFERROR(IF(LEN(T237)&gt;=1,VLOOKUP(HLOOKUP(T237,PROFILE!$K$5:$V$8,4,0),PROFILE!$F$1:$G$3,2,0),0),0)</f>
        <v>0</v>
      </c>
      <c r="N237" s="1">
        <f>IFERROR(COUNTIFS(PROFILE!$H$13:$H$212,"&gt;=1",PROFILE!$I$13:$I$212,T237),0)</f>
        <v>0</v>
      </c>
      <c r="O237" s="1">
        <f>IFERROR(IF(P237&gt;=1,(IF(LEN(T237)&gt;=1,VLOOKUP(T237,PROFILE!$A$23:$B$34,2,0)*100+COUNTIF($T$8:T237,T237),0)),0),0)</f>
        <v>0</v>
      </c>
      <c r="P237" s="11"/>
      <c r="Q237" s="11"/>
      <c r="R237" s="12"/>
      <c r="S237" s="12"/>
      <c r="T237" s="11"/>
      <c r="U237" s="11"/>
      <c r="V237" s="11"/>
      <c r="W237" s="8">
        <f ca="1">IFERROR(IF(P237&gt;=1,(IF(M237&gt;=2,COUNTIF(INDIRECT(G237):INDIRECT(H237),"OLD"),0)),0),0)</f>
        <v>0</v>
      </c>
      <c r="X237" s="8">
        <f ca="1">IFERROR(IF(P237&gt;=1,(IF(M237=1,COUNTIF(INDIRECT(G237):INDIRECT(H237),"NEW"),IF(M237=3,COUNTIF(INDIRECT(G237):INDIRECT(H237),"NEW"),0))),0),0)</f>
        <v>0</v>
      </c>
      <c r="Y237" s="10">
        <f t="shared" ca="1" si="11"/>
        <v>0</v>
      </c>
      <c r="Z237" s="13"/>
    </row>
    <row r="238" spans="6:26" ht="20.100000000000001" customHeight="1" x14ac:dyDescent="0.25">
      <c r="F238" s="1">
        <f>IFERROR(IF(O238&gt;=101,MATCH(O238,VITRAN!$AG$14:$AG$1513,0)+13,0),0)</f>
        <v>0</v>
      </c>
      <c r="G238" s="1" t="str">
        <f t="shared" si="9"/>
        <v/>
      </c>
      <c r="H238" s="1" t="str">
        <f t="shared" si="10"/>
        <v/>
      </c>
      <c r="J238" s="1">
        <f>IFERROR(SUMIFS(STOCK!$U$10:$U$209,STOCK!$H$10:$H$209,T238),0)</f>
        <v>0</v>
      </c>
      <c r="K238" s="1">
        <f>IFERROR(SUMIFS(STOCK!$V$10:$V$209,STOCK!$H$10:$H$209,T238),0)</f>
        <v>0</v>
      </c>
      <c r="M238" s="1">
        <f>IFERROR(IF(LEN(T238)&gt;=1,VLOOKUP(HLOOKUP(T238,PROFILE!$K$5:$V$8,4,0),PROFILE!$F$1:$G$3,2,0),0),0)</f>
        <v>0</v>
      </c>
      <c r="N238" s="1">
        <f>IFERROR(COUNTIFS(PROFILE!$H$13:$H$212,"&gt;=1",PROFILE!$I$13:$I$212,T238),0)</f>
        <v>0</v>
      </c>
      <c r="O238" s="1">
        <f>IFERROR(IF(P238&gt;=1,(IF(LEN(T238)&gt;=1,VLOOKUP(T238,PROFILE!$A$23:$B$34,2,0)*100+COUNTIF($T$8:T238,T238),0)),0),0)</f>
        <v>0</v>
      </c>
      <c r="P238" s="11"/>
      <c r="Q238" s="11"/>
      <c r="R238" s="12"/>
      <c r="S238" s="12"/>
      <c r="T238" s="11"/>
      <c r="U238" s="11"/>
      <c r="V238" s="11"/>
      <c r="W238" s="8">
        <f ca="1">IFERROR(IF(P238&gt;=1,(IF(M238&gt;=2,COUNTIF(INDIRECT(G238):INDIRECT(H238),"OLD"),0)),0),0)</f>
        <v>0</v>
      </c>
      <c r="X238" s="8">
        <f ca="1">IFERROR(IF(P238&gt;=1,(IF(M238=1,COUNTIF(INDIRECT(G238):INDIRECT(H238),"NEW"),IF(M238=3,COUNTIF(INDIRECT(G238):INDIRECT(H238),"NEW"),0))),0),0)</f>
        <v>0</v>
      </c>
      <c r="Y238" s="10">
        <f t="shared" ca="1" si="11"/>
        <v>0</v>
      </c>
      <c r="Z238" s="13"/>
    </row>
    <row r="239" spans="6:26" ht="20.100000000000001" customHeight="1" x14ac:dyDescent="0.25">
      <c r="F239" s="1">
        <f>IFERROR(IF(O239&gt;=101,MATCH(O239,VITRAN!$AG$14:$AG$1513,0)+13,0),0)</f>
        <v>0</v>
      </c>
      <c r="G239" s="1" t="str">
        <f t="shared" si="9"/>
        <v/>
      </c>
      <c r="H239" s="1" t="str">
        <f t="shared" si="10"/>
        <v/>
      </c>
      <c r="J239" s="1">
        <f>IFERROR(SUMIFS(STOCK!$U$10:$U$209,STOCK!$H$10:$H$209,T239),0)</f>
        <v>0</v>
      </c>
      <c r="K239" s="1">
        <f>IFERROR(SUMIFS(STOCK!$V$10:$V$209,STOCK!$H$10:$H$209,T239),0)</f>
        <v>0</v>
      </c>
      <c r="M239" s="1">
        <f>IFERROR(IF(LEN(T239)&gt;=1,VLOOKUP(HLOOKUP(T239,PROFILE!$K$5:$V$8,4,0),PROFILE!$F$1:$G$3,2,0),0),0)</f>
        <v>0</v>
      </c>
      <c r="N239" s="1">
        <f>IFERROR(COUNTIFS(PROFILE!$H$13:$H$212,"&gt;=1",PROFILE!$I$13:$I$212,T239),0)</f>
        <v>0</v>
      </c>
      <c r="O239" s="1">
        <f>IFERROR(IF(P239&gt;=1,(IF(LEN(T239)&gt;=1,VLOOKUP(T239,PROFILE!$A$23:$B$34,2,0)*100+COUNTIF($T$8:T239,T239),0)),0),0)</f>
        <v>0</v>
      </c>
      <c r="P239" s="11"/>
      <c r="Q239" s="11"/>
      <c r="R239" s="12"/>
      <c r="S239" s="12"/>
      <c r="T239" s="11"/>
      <c r="U239" s="11"/>
      <c r="V239" s="11"/>
      <c r="W239" s="8">
        <f ca="1">IFERROR(IF(P239&gt;=1,(IF(M239&gt;=2,COUNTIF(INDIRECT(G239):INDIRECT(H239),"OLD"),0)),0),0)</f>
        <v>0</v>
      </c>
      <c r="X239" s="8">
        <f ca="1">IFERROR(IF(P239&gt;=1,(IF(M239=1,COUNTIF(INDIRECT(G239):INDIRECT(H239),"NEW"),IF(M239=3,COUNTIF(INDIRECT(G239):INDIRECT(H239),"NEW"),0))),0),0)</f>
        <v>0</v>
      </c>
      <c r="Y239" s="10">
        <f t="shared" ca="1" si="11"/>
        <v>0</v>
      </c>
      <c r="Z239" s="13"/>
    </row>
    <row r="240" spans="6:26" ht="20.100000000000001" customHeight="1" x14ac:dyDescent="0.25">
      <c r="F240" s="1">
        <f>IFERROR(IF(O240&gt;=101,MATCH(O240,VITRAN!$AG$14:$AG$1513,0)+13,0),0)</f>
        <v>0</v>
      </c>
      <c r="G240" s="1" t="str">
        <f t="shared" si="9"/>
        <v/>
      </c>
      <c r="H240" s="1" t="str">
        <f t="shared" si="10"/>
        <v/>
      </c>
      <c r="J240" s="1">
        <f>IFERROR(SUMIFS(STOCK!$U$10:$U$209,STOCK!$H$10:$H$209,T240),0)</f>
        <v>0</v>
      </c>
      <c r="K240" s="1">
        <f>IFERROR(SUMIFS(STOCK!$V$10:$V$209,STOCK!$H$10:$H$209,T240),0)</f>
        <v>0</v>
      </c>
      <c r="M240" s="1">
        <f>IFERROR(IF(LEN(T240)&gt;=1,VLOOKUP(HLOOKUP(T240,PROFILE!$K$5:$V$8,4,0),PROFILE!$F$1:$G$3,2,0),0),0)</f>
        <v>0</v>
      </c>
      <c r="N240" s="1">
        <f>IFERROR(COUNTIFS(PROFILE!$H$13:$H$212,"&gt;=1",PROFILE!$I$13:$I$212,T240),0)</f>
        <v>0</v>
      </c>
      <c r="O240" s="1">
        <f>IFERROR(IF(P240&gt;=1,(IF(LEN(T240)&gt;=1,VLOOKUP(T240,PROFILE!$A$23:$B$34,2,0)*100+COUNTIF($T$8:T240,T240),0)),0),0)</f>
        <v>0</v>
      </c>
      <c r="P240" s="11"/>
      <c r="Q240" s="11"/>
      <c r="R240" s="12"/>
      <c r="S240" s="12"/>
      <c r="T240" s="11"/>
      <c r="U240" s="11"/>
      <c r="V240" s="11"/>
      <c r="W240" s="8">
        <f ca="1">IFERROR(IF(P240&gt;=1,(IF(M240&gt;=2,COUNTIF(INDIRECT(G240):INDIRECT(H240),"OLD"),0)),0),0)</f>
        <v>0</v>
      </c>
      <c r="X240" s="8">
        <f ca="1">IFERROR(IF(P240&gt;=1,(IF(M240=1,COUNTIF(INDIRECT(G240):INDIRECT(H240),"NEW"),IF(M240=3,COUNTIF(INDIRECT(G240):INDIRECT(H240),"NEW"),0))),0),0)</f>
        <v>0</v>
      </c>
      <c r="Y240" s="10">
        <f t="shared" ca="1" si="11"/>
        <v>0</v>
      </c>
      <c r="Z240" s="13"/>
    </row>
    <row r="241" spans="6:26" ht="20.100000000000001" customHeight="1" x14ac:dyDescent="0.25">
      <c r="F241" s="1">
        <f>IFERROR(IF(O241&gt;=101,MATCH(O241,VITRAN!$AG$14:$AG$1513,0)+13,0),0)</f>
        <v>0</v>
      </c>
      <c r="G241" s="1" t="str">
        <f t="shared" si="9"/>
        <v/>
      </c>
      <c r="H241" s="1" t="str">
        <f t="shared" si="10"/>
        <v/>
      </c>
      <c r="J241" s="1">
        <f>IFERROR(SUMIFS(STOCK!$U$10:$U$209,STOCK!$H$10:$H$209,T241),0)</f>
        <v>0</v>
      </c>
      <c r="K241" s="1">
        <f>IFERROR(SUMIFS(STOCK!$V$10:$V$209,STOCK!$H$10:$H$209,T241),0)</f>
        <v>0</v>
      </c>
      <c r="M241" s="1">
        <f>IFERROR(IF(LEN(T241)&gt;=1,VLOOKUP(HLOOKUP(T241,PROFILE!$K$5:$V$8,4,0),PROFILE!$F$1:$G$3,2,0),0),0)</f>
        <v>0</v>
      </c>
      <c r="N241" s="1">
        <f>IFERROR(COUNTIFS(PROFILE!$H$13:$H$212,"&gt;=1",PROFILE!$I$13:$I$212,T241),0)</f>
        <v>0</v>
      </c>
      <c r="O241" s="1">
        <f>IFERROR(IF(P241&gt;=1,(IF(LEN(T241)&gt;=1,VLOOKUP(T241,PROFILE!$A$23:$B$34,2,0)*100+COUNTIF($T$8:T241,T241),0)),0),0)</f>
        <v>0</v>
      </c>
      <c r="P241" s="11"/>
      <c r="Q241" s="11"/>
      <c r="R241" s="12"/>
      <c r="S241" s="12"/>
      <c r="T241" s="11"/>
      <c r="U241" s="11"/>
      <c r="V241" s="11"/>
      <c r="W241" s="8">
        <f ca="1">IFERROR(IF(P241&gt;=1,(IF(M241&gt;=2,COUNTIF(INDIRECT(G241):INDIRECT(H241),"OLD"),0)),0),0)</f>
        <v>0</v>
      </c>
      <c r="X241" s="8">
        <f ca="1">IFERROR(IF(P241&gt;=1,(IF(M241=1,COUNTIF(INDIRECT(G241):INDIRECT(H241),"NEW"),IF(M241=3,COUNTIF(INDIRECT(G241):INDIRECT(H241),"NEW"),0))),0),0)</f>
        <v>0</v>
      </c>
      <c r="Y241" s="10">
        <f t="shared" ca="1" si="11"/>
        <v>0</v>
      </c>
      <c r="Z241" s="13"/>
    </row>
    <row r="242" spans="6:26" ht="20.100000000000001" customHeight="1" x14ac:dyDescent="0.25">
      <c r="F242" s="1">
        <f>IFERROR(IF(O242&gt;=101,MATCH(O242,VITRAN!$AG$14:$AG$1513,0)+13,0),0)</f>
        <v>0</v>
      </c>
      <c r="G242" s="1" t="str">
        <f t="shared" si="9"/>
        <v/>
      </c>
      <c r="H242" s="1" t="str">
        <f t="shared" si="10"/>
        <v/>
      </c>
      <c r="J242" s="1">
        <f>IFERROR(SUMIFS(STOCK!$U$10:$U$209,STOCK!$H$10:$H$209,T242),0)</f>
        <v>0</v>
      </c>
      <c r="K242" s="1">
        <f>IFERROR(SUMIFS(STOCK!$V$10:$V$209,STOCK!$H$10:$H$209,T242),0)</f>
        <v>0</v>
      </c>
      <c r="M242" s="1">
        <f>IFERROR(IF(LEN(T242)&gt;=1,VLOOKUP(HLOOKUP(T242,PROFILE!$K$5:$V$8,4,0),PROFILE!$F$1:$G$3,2,0),0),0)</f>
        <v>0</v>
      </c>
      <c r="N242" s="1">
        <f>IFERROR(COUNTIFS(PROFILE!$H$13:$H$212,"&gt;=1",PROFILE!$I$13:$I$212,T242),0)</f>
        <v>0</v>
      </c>
      <c r="O242" s="1">
        <f>IFERROR(IF(P242&gt;=1,(IF(LEN(T242)&gt;=1,VLOOKUP(T242,PROFILE!$A$23:$B$34,2,0)*100+COUNTIF($T$8:T242,T242),0)),0),0)</f>
        <v>0</v>
      </c>
      <c r="P242" s="11"/>
      <c r="Q242" s="11"/>
      <c r="R242" s="12"/>
      <c r="S242" s="12"/>
      <c r="T242" s="11"/>
      <c r="U242" s="11"/>
      <c r="V242" s="11"/>
      <c r="W242" s="8">
        <f ca="1">IFERROR(IF(P242&gt;=1,(IF(M242&gt;=2,COUNTIF(INDIRECT(G242):INDIRECT(H242),"OLD"),0)),0),0)</f>
        <v>0</v>
      </c>
      <c r="X242" s="8">
        <f ca="1">IFERROR(IF(P242&gt;=1,(IF(M242=1,COUNTIF(INDIRECT(G242):INDIRECT(H242),"NEW"),IF(M242=3,COUNTIF(INDIRECT(G242):INDIRECT(H242),"NEW"),0))),0),0)</f>
        <v>0</v>
      </c>
      <c r="Y242" s="10">
        <f t="shared" ca="1" si="11"/>
        <v>0</v>
      </c>
      <c r="Z242" s="13"/>
    </row>
    <row r="243" spans="6:26" ht="20.100000000000001" customHeight="1" x14ac:dyDescent="0.25">
      <c r="F243" s="1">
        <f>IFERROR(IF(O243&gt;=101,MATCH(O243,VITRAN!$AG$14:$AG$1513,0)+13,0),0)</f>
        <v>0</v>
      </c>
      <c r="G243" s="1" t="str">
        <f t="shared" si="9"/>
        <v/>
      </c>
      <c r="H243" s="1" t="str">
        <f t="shared" si="10"/>
        <v/>
      </c>
      <c r="J243" s="1">
        <f>IFERROR(SUMIFS(STOCK!$U$10:$U$209,STOCK!$H$10:$H$209,T243),0)</f>
        <v>0</v>
      </c>
      <c r="K243" s="1">
        <f>IFERROR(SUMIFS(STOCK!$V$10:$V$209,STOCK!$H$10:$H$209,T243),0)</f>
        <v>0</v>
      </c>
      <c r="M243" s="1">
        <f>IFERROR(IF(LEN(T243)&gt;=1,VLOOKUP(HLOOKUP(T243,PROFILE!$K$5:$V$8,4,0),PROFILE!$F$1:$G$3,2,0),0),0)</f>
        <v>0</v>
      </c>
      <c r="N243" s="1">
        <f>IFERROR(COUNTIFS(PROFILE!$H$13:$H$212,"&gt;=1",PROFILE!$I$13:$I$212,T243),0)</f>
        <v>0</v>
      </c>
      <c r="O243" s="1">
        <f>IFERROR(IF(P243&gt;=1,(IF(LEN(T243)&gt;=1,VLOOKUP(T243,PROFILE!$A$23:$B$34,2,0)*100+COUNTIF($T$8:T243,T243),0)),0),0)</f>
        <v>0</v>
      </c>
      <c r="P243" s="11"/>
      <c r="Q243" s="11"/>
      <c r="R243" s="12"/>
      <c r="S243" s="12"/>
      <c r="T243" s="11"/>
      <c r="U243" s="11"/>
      <c r="V243" s="11"/>
      <c r="W243" s="8">
        <f ca="1">IFERROR(IF(P243&gt;=1,(IF(M243&gt;=2,COUNTIF(INDIRECT(G243):INDIRECT(H243),"OLD"),0)),0),0)</f>
        <v>0</v>
      </c>
      <c r="X243" s="8">
        <f ca="1">IFERROR(IF(P243&gt;=1,(IF(M243=1,COUNTIF(INDIRECT(G243):INDIRECT(H243),"NEW"),IF(M243=3,COUNTIF(INDIRECT(G243):INDIRECT(H243),"NEW"),0))),0),0)</f>
        <v>0</v>
      </c>
      <c r="Y243" s="10">
        <f t="shared" ca="1" si="11"/>
        <v>0</v>
      </c>
      <c r="Z243" s="13"/>
    </row>
    <row r="244" spans="6:26" ht="20.100000000000001" customHeight="1" x14ac:dyDescent="0.25">
      <c r="F244" s="1">
        <f>IFERROR(IF(O244&gt;=101,MATCH(O244,VITRAN!$AG$14:$AG$1513,0)+13,0),0)</f>
        <v>0</v>
      </c>
      <c r="G244" s="1" t="str">
        <f t="shared" si="9"/>
        <v/>
      </c>
      <c r="H244" s="1" t="str">
        <f t="shared" si="10"/>
        <v/>
      </c>
      <c r="J244" s="1">
        <f>IFERROR(SUMIFS(STOCK!$U$10:$U$209,STOCK!$H$10:$H$209,T244),0)</f>
        <v>0</v>
      </c>
      <c r="K244" s="1">
        <f>IFERROR(SUMIFS(STOCK!$V$10:$V$209,STOCK!$H$10:$H$209,T244),0)</f>
        <v>0</v>
      </c>
      <c r="M244" s="1">
        <f>IFERROR(IF(LEN(T244)&gt;=1,VLOOKUP(HLOOKUP(T244,PROFILE!$K$5:$V$8,4,0),PROFILE!$F$1:$G$3,2,0),0),0)</f>
        <v>0</v>
      </c>
      <c r="N244" s="1">
        <f>IFERROR(COUNTIFS(PROFILE!$H$13:$H$212,"&gt;=1",PROFILE!$I$13:$I$212,T244),0)</f>
        <v>0</v>
      </c>
      <c r="O244" s="1">
        <f>IFERROR(IF(P244&gt;=1,(IF(LEN(T244)&gt;=1,VLOOKUP(T244,PROFILE!$A$23:$B$34,2,0)*100+COUNTIF($T$8:T244,T244),0)),0),0)</f>
        <v>0</v>
      </c>
      <c r="P244" s="11"/>
      <c r="Q244" s="11"/>
      <c r="R244" s="12"/>
      <c r="S244" s="12"/>
      <c r="T244" s="11"/>
      <c r="U244" s="11"/>
      <c r="V244" s="11"/>
      <c r="W244" s="8">
        <f ca="1">IFERROR(IF(P244&gt;=1,(IF(M244&gt;=2,COUNTIF(INDIRECT(G244):INDIRECT(H244),"OLD"),0)),0),0)</f>
        <v>0</v>
      </c>
      <c r="X244" s="8">
        <f ca="1">IFERROR(IF(P244&gt;=1,(IF(M244=1,COUNTIF(INDIRECT(G244):INDIRECT(H244),"NEW"),IF(M244=3,COUNTIF(INDIRECT(G244):INDIRECT(H244),"NEW"),0))),0),0)</f>
        <v>0</v>
      </c>
      <c r="Y244" s="10">
        <f t="shared" ca="1" si="11"/>
        <v>0</v>
      </c>
      <c r="Z244" s="13"/>
    </row>
    <row r="245" spans="6:26" ht="20.100000000000001" customHeight="1" x14ac:dyDescent="0.25">
      <c r="F245" s="1">
        <f>IFERROR(IF(O245&gt;=101,MATCH(O245,VITRAN!$AG$14:$AG$1513,0)+13,0),0)</f>
        <v>0</v>
      </c>
      <c r="G245" s="1" t="str">
        <f t="shared" si="9"/>
        <v/>
      </c>
      <c r="H245" s="1" t="str">
        <f t="shared" si="10"/>
        <v/>
      </c>
      <c r="J245" s="1">
        <f>IFERROR(SUMIFS(STOCK!$U$10:$U$209,STOCK!$H$10:$H$209,T245),0)</f>
        <v>0</v>
      </c>
      <c r="K245" s="1">
        <f>IFERROR(SUMIFS(STOCK!$V$10:$V$209,STOCK!$H$10:$H$209,T245),0)</f>
        <v>0</v>
      </c>
      <c r="M245" s="1">
        <f>IFERROR(IF(LEN(T245)&gt;=1,VLOOKUP(HLOOKUP(T245,PROFILE!$K$5:$V$8,4,0),PROFILE!$F$1:$G$3,2,0),0),0)</f>
        <v>0</v>
      </c>
      <c r="N245" s="1">
        <f>IFERROR(COUNTIFS(PROFILE!$H$13:$H$212,"&gt;=1",PROFILE!$I$13:$I$212,T245),0)</f>
        <v>0</v>
      </c>
      <c r="O245" s="1">
        <f>IFERROR(IF(P245&gt;=1,(IF(LEN(T245)&gt;=1,VLOOKUP(T245,PROFILE!$A$23:$B$34,2,0)*100+COUNTIF($T$8:T245,T245),0)),0),0)</f>
        <v>0</v>
      </c>
      <c r="P245" s="11"/>
      <c r="Q245" s="11"/>
      <c r="R245" s="12"/>
      <c r="S245" s="12"/>
      <c r="T245" s="11"/>
      <c r="U245" s="11"/>
      <c r="V245" s="11"/>
      <c r="W245" s="8">
        <f ca="1">IFERROR(IF(P245&gt;=1,(IF(M245&gt;=2,COUNTIF(INDIRECT(G245):INDIRECT(H245),"OLD"),0)),0),0)</f>
        <v>0</v>
      </c>
      <c r="X245" s="8">
        <f ca="1">IFERROR(IF(P245&gt;=1,(IF(M245=1,COUNTIF(INDIRECT(G245):INDIRECT(H245),"NEW"),IF(M245=3,COUNTIF(INDIRECT(G245):INDIRECT(H245),"NEW"),0))),0),0)</f>
        <v>0</v>
      </c>
      <c r="Y245" s="10">
        <f t="shared" ca="1" si="11"/>
        <v>0</v>
      </c>
      <c r="Z245" s="13"/>
    </row>
    <row r="246" spans="6:26" ht="20.100000000000001" customHeight="1" x14ac:dyDescent="0.25">
      <c r="F246" s="1">
        <f>IFERROR(IF(O246&gt;=101,MATCH(O246,VITRAN!$AG$14:$AG$1513,0)+13,0),0)</f>
        <v>0</v>
      </c>
      <c r="G246" s="1" t="str">
        <f t="shared" si="9"/>
        <v/>
      </c>
      <c r="H246" s="1" t="str">
        <f t="shared" si="10"/>
        <v/>
      </c>
      <c r="J246" s="1">
        <f>IFERROR(SUMIFS(STOCK!$U$10:$U$209,STOCK!$H$10:$H$209,T246),0)</f>
        <v>0</v>
      </c>
      <c r="K246" s="1">
        <f>IFERROR(SUMIFS(STOCK!$V$10:$V$209,STOCK!$H$10:$H$209,T246),0)</f>
        <v>0</v>
      </c>
      <c r="M246" s="1">
        <f>IFERROR(IF(LEN(T246)&gt;=1,VLOOKUP(HLOOKUP(T246,PROFILE!$K$5:$V$8,4,0),PROFILE!$F$1:$G$3,2,0),0),0)</f>
        <v>0</v>
      </c>
      <c r="N246" s="1">
        <f>IFERROR(COUNTIFS(PROFILE!$H$13:$H$212,"&gt;=1",PROFILE!$I$13:$I$212,T246),0)</f>
        <v>0</v>
      </c>
      <c r="O246" s="1">
        <f>IFERROR(IF(P246&gt;=1,(IF(LEN(T246)&gt;=1,VLOOKUP(T246,PROFILE!$A$23:$B$34,2,0)*100+COUNTIF($T$8:T246,T246),0)),0),0)</f>
        <v>0</v>
      </c>
      <c r="P246" s="11"/>
      <c r="Q246" s="11"/>
      <c r="R246" s="12"/>
      <c r="S246" s="12"/>
      <c r="T246" s="11"/>
      <c r="U246" s="11"/>
      <c r="V246" s="11"/>
      <c r="W246" s="8">
        <f ca="1">IFERROR(IF(P246&gt;=1,(IF(M246&gt;=2,COUNTIF(INDIRECT(G246):INDIRECT(H246),"OLD"),0)),0),0)</f>
        <v>0</v>
      </c>
      <c r="X246" s="8">
        <f ca="1">IFERROR(IF(P246&gt;=1,(IF(M246=1,COUNTIF(INDIRECT(G246):INDIRECT(H246),"NEW"),IF(M246=3,COUNTIF(INDIRECT(G246):INDIRECT(H246),"NEW"),0))),0),0)</f>
        <v>0</v>
      </c>
      <c r="Y246" s="10">
        <f t="shared" ca="1" si="11"/>
        <v>0</v>
      </c>
      <c r="Z246" s="13"/>
    </row>
    <row r="247" spans="6:26" ht="20.100000000000001" customHeight="1" x14ac:dyDescent="0.25">
      <c r="F247" s="1">
        <f>IFERROR(IF(O247&gt;=101,MATCH(O247,VITRAN!$AG$14:$AG$1513,0)+13,0),0)</f>
        <v>0</v>
      </c>
      <c r="G247" s="1" t="str">
        <f t="shared" si="9"/>
        <v/>
      </c>
      <c r="H247" s="1" t="str">
        <f t="shared" si="10"/>
        <v/>
      </c>
      <c r="J247" s="1">
        <f>IFERROR(SUMIFS(STOCK!$U$10:$U$209,STOCK!$H$10:$H$209,T247),0)</f>
        <v>0</v>
      </c>
      <c r="K247" s="1">
        <f>IFERROR(SUMIFS(STOCK!$V$10:$V$209,STOCK!$H$10:$H$209,T247),0)</f>
        <v>0</v>
      </c>
      <c r="M247" s="1">
        <f>IFERROR(IF(LEN(T247)&gt;=1,VLOOKUP(HLOOKUP(T247,PROFILE!$K$5:$V$8,4,0),PROFILE!$F$1:$G$3,2,0),0),0)</f>
        <v>0</v>
      </c>
      <c r="N247" s="1">
        <f>IFERROR(COUNTIFS(PROFILE!$H$13:$H$212,"&gt;=1",PROFILE!$I$13:$I$212,T247),0)</f>
        <v>0</v>
      </c>
      <c r="O247" s="1">
        <f>IFERROR(IF(P247&gt;=1,(IF(LEN(T247)&gt;=1,VLOOKUP(T247,PROFILE!$A$23:$B$34,2,0)*100+COUNTIF($T$8:T247,T247),0)),0),0)</f>
        <v>0</v>
      </c>
      <c r="P247" s="11"/>
      <c r="Q247" s="11"/>
      <c r="R247" s="12"/>
      <c r="S247" s="12"/>
      <c r="T247" s="11"/>
      <c r="U247" s="11"/>
      <c r="V247" s="11"/>
      <c r="W247" s="8">
        <f ca="1">IFERROR(IF(P247&gt;=1,(IF(M247&gt;=2,COUNTIF(INDIRECT(G247):INDIRECT(H247),"OLD"),0)),0),0)</f>
        <v>0</v>
      </c>
      <c r="X247" s="8">
        <f ca="1">IFERROR(IF(P247&gt;=1,(IF(M247=1,COUNTIF(INDIRECT(G247):INDIRECT(H247),"NEW"),IF(M247=3,COUNTIF(INDIRECT(G247):INDIRECT(H247),"NEW"),0))),0),0)</f>
        <v>0</v>
      </c>
      <c r="Y247" s="10">
        <f t="shared" ca="1" si="11"/>
        <v>0</v>
      </c>
      <c r="Z247" s="13"/>
    </row>
    <row r="248" spans="6:26" ht="20.100000000000001" customHeight="1" x14ac:dyDescent="0.25">
      <c r="F248" s="1">
        <f>IFERROR(IF(O248&gt;=101,MATCH(O248,VITRAN!$AG$14:$AG$1513,0)+13,0),0)</f>
        <v>0</v>
      </c>
      <c r="G248" s="1" t="str">
        <f t="shared" si="9"/>
        <v/>
      </c>
      <c r="H248" s="1" t="str">
        <f t="shared" si="10"/>
        <v/>
      </c>
      <c r="J248" s="1">
        <f>IFERROR(SUMIFS(STOCK!$U$10:$U$209,STOCK!$H$10:$H$209,T248),0)</f>
        <v>0</v>
      </c>
      <c r="K248" s="1">
        <f>IFERROR(SUMIFS(STOCK!$V$10:$V$209,STOCK!$H$10:$H$209,T248),0)</f>
        <v>0</v>
      </c>
      <c r="M248" s="1">
        <f>IFERROR(IF(LEN(T248)&gt;=1,VLOOKUP(HLOOKUP(T248,PROFILE!$K$5:$V$8,4,0),PROFILE!$F$1:$G$3,2,0),0),0)</f>
        <v>0</v>
      </c>
      <c r="N248" s="1">
        <f>IFERROR(COUNTIFS(PROFILE!$H$13:$H$212,"&gt;=1",PROFILE!$I$13:$I$212,T248),0)</f>
        <v>0</v>
      </c>
      <c r="O248" s="1">
        <f>IFERROR(IF(P248&gt;=1,(IF(LEN(T248)&gt;=1,VLOOKUP(T248,PROFILE!$A$23:$B$34,2,0)*100+COUNTIF($T$8:T248,T248),0)),0),0)</f>
        <v>0</v>
      </c>
      <c r="P248" s="11"/>
      <c r="Q248" s="11"/>
      <c r="R248" s="12"/>
      <c r="S248" s="12"/>
      <c r="T248" s="11"/>
      <c r="U248" s="11"/>
      <c r="V248" s="11"/>
      <c r="W248" s="8">
        <f ca="1">IFERROR(IF(P248&gt;=1,(IF(M248&gt;=2,COUNTIF(INDIRECT(G248):INDIRECT(H248),"OLD"),0)),0),0)</f>
        <v>0</v>
      </c>
      <c r="X248" s="8">
        <f ca="1">IFERROR(IF(P248&gt;=1,(IF(M248=1,COUNTIF(INDIRECT(G248):INDIRECT(H248),"NEW"),IF(M248=3,COUNTIF(INDIRECT(G248):INDIRECT(H248),"NEW"),0))),0),0)</f>
        <v>0</v>
      </c>
      <c r="Y248" s="10">
        <f t="shared" ca="1" si="11"/>
        <v>0</v>
      </c>
      <c r="Z248" s="13"/>
    </row>
    <row r="249" spans="6:26" ht="20.100000000000001" customHeight="1" x14ac:dyDescent="0.25">
      <c r="F249" s="1">
        <f>IFERROR(IF(O249&gt;=101,MATCH(O249,VITRAN!$AG$14:$AG$1513,0)+13,0),0)</f>
        <v>0</v>
      </c>
      <c r="G249" s="1" t="str">
        <f t="shared" si="9"/>
        <v/>
      </c>
      <c r="H249" s="1" t="str">
        <f t="shared" si="10"/>
        <v/>
      </c>
      <c r="J249" s="1">
        <f>IFERROR(SUMIFS(STOCK!$U$10:$U$209,STOCK!$H$10:$H$209,T249),0)</f>
        <v>0</v>
      </c>
      <c r="K249" s="1">
        <f>IFERROR(SUMIFS(STOCK!$V$10:$V$209,STOCK!$H$10:$H$209,T249),0)</f>
        <v>0</v>
      </c>
      <c r="M249" s="1">
        <f>IFERROR(IF(LEN(T249)&gt;=1,VLOOKUP(HLOOKUP(T249,PROFILE!$K$5:$V$8,4,0),PROFILE!$F$1:$G$3,2,0),0),0)</f>
        <v>0</v>
      </c>
      <c r="N249" s="1">
        <f>IFERROR(COUNTIFS(PROFILE!$H$13:$H$212,"&gt;=1",PROFILE!$I$13:$I$212,T249),0)</f>
        <v>0</v>
      </c>
      <c r="O249" s="1">
        <f>IFERROR(IF(P249&gt;=1,(IF(LEN(T249)&gt;=1,VLOOKUP(T249,PROFILE!$A$23:$B$34,2,0)*100+COUNTIF($T$8:T249,T249),0)),0),0)</f>
        <v>0</v>
      </c>
      <c r="P249" s="11"/>
      <c r="Q249" s="11"/>
      <c r="R249" s="12"/>
      <c r="S249" s="12"/>
      <c r="T249" s="11"/>
      <c r="U249" s="11"/>
      <c r="V249" s="11"/>
      <c r="W249" s="8">
        <f ca="1">IFERROR(IF(P249&gt;=1,(IF(M249&gt;=2,COUNTIF(INDIRECT(G249):INDIRECT(H249),"OLD"),0)),0),0)</f>
        <v>0</v>
      </c>
      <c r="X249" s="8">
        <f ca="1">IFERROR(IF(P249&gt;=1,(IF(M249=1,COUNTIF(INDIRECT(G249):INDIRECT(H249),"NEW"),IF(M249=3,COUNTIF(INDIRECT(G249):INDIRECT(H249),"NEW"),0))),0),0)</f>
        <v>0</v>
      </c>
      <c r="Y249" s="10">
        <f t="shared" ca="1" si="11"/>
        <v>0</v>
      </c>
      <c r="Z249" s="13"/>
    </row>
    <row r="250" spans="6:26" ht="20.100000000000001" customHeight="1" x14ac:dyDescent="0.25">
      <c r="F250" s="1">
        <f>IFERROR(IF(O250&gt;=101,MATCH(O250,VITRAN!$AG$14:$AG$1513,0)+13,0),0)</f>
        <v>0</v>
      </c>
      <c r="G250" s="1" t="str">
        <f t="shared" si="9"/>
        <v/>
      </c>
      <c r="H250" s="1" t="str">
        <f t="shared" si="10"/>
        <v/>
      </c>
      <c r="J250" s="1">
        <f>IFERROR(SUMIFS(STOCK!$U$10:$U$209,STOCK!$H$10:$H$209,T250),0)</f>
        <v>0</v>
      </c>
      <c r="K250" s="1">
        <f>IFERROR(SUMIFS(STOCK!$V$10:$V$209,STOCK!$H$10:$H$209,T250),0)</f>
        <v>0</v>
      </c>
      <c r="M250" s="1">
        <f>IFERROR(IF(LEN(T250)&gt;=1,VLOOKUP(HLOOKUP(T250,PROFILE!$K$5:$V$8,4,0),PROFILE!$F$1:$G$3,2,0),0),0)</f>
        <v>0</v>
      </c>
      <c r="N250" s="1">
        <f>IFERROR(COUNTIFS(PROFILE!$H$13:$H$212,"&gt;=1",PROFILE!$I$13:$I$212,T250),0)</f>
        <v>0</v>
      </c>
      <c r="O250" s="1">
        <f>IFERROR(IF(P250&gt;=1,(IF(LEN(T250)&gt;=1,VLOOKUP(T250,PROFILE!$A$23:$B$34,2,0)*100+COUNTIF($T$8:T250,T250),0)),0),0)</f>
        <v>0</v>
      </c>
      <c r="P250" s="11"/>
      <c r="Q250" s="11"/>
      <c r="R250" s="12"/>
      <c r="S250" s="12"/>
      <c r="T250" s="11"/>
      <c r="U250" s="11"/>
      <c r="V250" s="11"/>
      <c r="W250" s="8">
        <f ca="1">IFERROR(IF(P250&gt;=1,(IF(M250&gt;=2,COUNTIF(INDIRECT(G250):INDIRECT(H250),"OLD"),0)),0),0)</f>
        <v>0</v>
      </c>
      <c r="X250" s="8">
        <f ca="1">IFERROR(IF(P250&gt;=1,(IF(M250=1,COUNTIF(INDIRECT(G250):INDIRECT(H250),"NEW"),IF(M250=3,COUNTIF(INDIRECT(G250):INDIRECT(H250),"NEW"),0))),0),0)</f>
        <v>0</v>
      </c>
      <c r="Y250" s="10">
        <f t="shared" ca="1" si="11"/>
        <v>0</v>
      </c>
      <c r="Z250" s="13"/>
    </row>
    <row r="251" spans="6:26" ht="20.100000000000001" customHeight="1" x14ac:dyDescent="0.25">
      <c r="F251" s="1">
        <f>IFERROR(IF(O251&gt;=101,MATCH(O251,VITRAN!$AG$14:$AG$1513,0)+13,0),0)</f>
        <v>0</v>
      </c>
      <c r="G251" s="1" t="str">
        <f t="shared" si="9"/>
        <v/>
      </c>
      <c r="H251" s="1" t="str">
        <f t="shared" si="10"/>
        <v/>
      </c>
      <c r="J251" s="1">
        <f>IFERROR(SUMIFS(STOCK!$U$10:$U$209,STOCK!$H$10:$H$209,T251),0)</f>
        <v>0</v>
      </c>
      <c r="K251" s="1">
        <f>IFERROR(SUMIFS(STOCK!$V$10:$V$209,STOCK!$H$10:$H$209,T251),0)</f>
        <v>0</v>
      </c>
      <c r="M251" s="1">
        <f>IFERROR(IF(LEN(T251)&gt;=1,VLOOKUP(HLOOKUP(T251,PROFILE!$K$5:$V$8,4,0),PROFILE!$F$1:$G$3,2,0),0),0)</f>
        <v>0</v>
      </c>
      <c r="N251" s="1">
        <f>IFERROR(COUNTIFS(PROFILE!$H$13:$H$212,"&gt;=1",PROFILE!$I$13:$I$212,T251),0)</f>
        <v>0</v>
      </c>
      <c r="O251" s="1">
        <f>IFERROR(IF(P251&gt;=1,(IF(LEN(T251)&gt;=1,VLOOKUP(T251,PROFILE!$A$23:$B$34,2,0)*100+COUNTIF($T$8:T251,T251),0)),0),0)</f>
        <v>0</v>
      </c>
      <c r="P251" s="11"/>
      <c r="Q251" s="11"/>
      <c r="R251" s="12"/>
      <c r="S251" s="12"/>
      <c r="T251" s="11"/>
      <c r="U251" s="11"/>
      <c r="V251" s="11"/>
      <c r="W251" s="8">
        <f ca="1">IFERROR(IF(P251&gt;=1,(IF(M251&gt;=2,COUNTIF(INDIRECT(G251):INDIRECT(H251),"OLD"),0)),0),0)</f>
        <v>0</v>
      </c>
      <c r="X251" s="8">
        <f ca="1">IFERROR(IF(P251&gt;=1,(IF(M251=1,COUNTIF(INDIRECT(G251):INDIRECT(H251),"NEW"),IF(M251=3,COUNTIF(INDIRECT(G251):INDIRECT(H251),"NEW"),0))),0),0)</f>
        <v>0</v>
      </c>
      <c r="Y251" s="10">
        <f t="shared" ca="1" si="11"/>
        <v>0</v>
      </c>
      <c r="Z251" s="13"/>
    </row>
    <row r="252" spans="6:26" ht="20.100000000000001" customHeight="1" x14ac:dyDescent="0.25">
      <c r="F252" s="1">
        <f>IFERROR(IF(O252&gt;=101,MATCH(O252,VITRAN!$AG$14:$AG$1513,0)+13,0),0)</f>
        <v>0</v>
      </c>
      <c r="G252" s="1" t="str">
        <f t="shared" si="9"/>
        <v/>
      </c>
      <c r="H252" s="1" t="str">
        <f t="shared" si="10"/>
        <v/>
      </c>
      <c r="J252" s="1">
        <f>IFERROR(SUMIFS(STOCK!$U$10:$U$209,STOCK!$H$10:$H$209,T252),0)</f>
        <v>0</v>
      </c>
      <c r="K252" s="1">
        <f>IFERROR(SUMIFS(STOCK!$V$10:$V$209,STOCK!$H$10:$H$209,T252),0)</f>
        <v>0</v>
      </c>
      <c r="M252" s="1">
        <f>IFERROR(IF(LEN(T252)&gt;=1,VLOOKUP(HLOOKUP(T252,PROFILE!$K$5:$V$8,4,0),PROFILE!$F$1:$G$3,2,0),0),0)</f>
        <v>0</v>
      </c>
      <c r="N252" s="1">
        <f>IFERROR(COUNTIFS(PROFILE!$H$13:$H$212,"&gt;=1",PROFILE!$I$13:$I$212,T252),0)</f>
        <v>0</v>
      </c>
      <c r="O252" s="1">
        <f>IFERROR(IF(P252&gt;=1,(IF(LEN(T252)&gt;=1,VLOOKUP(T252,PROFILE!$A$23:$B$34,2,0)*100+COUNTIF($T$8:T252,T252),0)),0),0)</f>
        <v>0</v>
      </c>
      <c r="P252" s="11"/>
      <c r="Q252" s="11"/>
      <c r="R252" s="12"/>
      <c r="S252" s="12"/>
      <c r="T252" s="11"/>
      <c r="U252" s="11"/>
      <c r="V252" s="11"/>
      <c r="W252" s="8">
        <f ca="1">IFERROR(IF(P252&gt;=1,(IF(M252&gt;=2,COUNTIF(INDIRECT(G252):INDIRECT(H252),"OLD"),0)),0),0)</f>
        <v>0</v>
      </c>
      <c r="X252" s="8">
        <f ca="1">IFERROR(IF(P252&gt;=1,(IF(M252=1,COUNTIF(INDIRECT(G252):INDIRECT(H252),"NEW"),IF(M252=3,COUNTIF(INDIRECT(G252):INDIRECT(H252),"NEW"),0))),0),0)</f>
        <v>0</v>
      </c>
      <c r="Y252" s="10">
        <f t="shared" ca="1" si="11"/>
        <v>0</v>
      </c>
      <c r="Z252" s="13"/>
    </row>
    <row r="253" spans="6:26" ht="20.100000000000001" customHeight="1" x14ac:dyDescent="0.25">
      <c r="F253" s="1">
        <f>IFERROR(IF(O253&gt;=101,MATCH(O253,VITRAN!$AG$14:$AG$1513,0)+13,0),0)</f>
        <v>0</v>
      </c>
      <c r="G253" s="1" t="str">
        <f t="shared" si="9"/>
        <v/>
      </c>
      <c r="H253" s="1" t="str">
        <f t="shared" si="10"/>
        <v/>
      </c>
      <c r="J253" s="1">
        <f>IFERROR(SUMIFS(STOCK!$U$10:$U$209,STOCK!$H$10:$H$209,T253),0)</f>
        <v>0</v>
      </c>
      <c r="K253" s="1">
        <f>IFERROR(SUMIFS(STOCK!$V$10:$V$209,STOCK!$H$10:$H$209,T253),0)</f>
        <v>0</v>
      </c>
      <c r="M253" s="1">
        <f>IFERROR(IF(LEN(T253)&gt;=1,VLOOKUP(HLOOKUP(T253,PROFILE!$K$5:$V$8,4,0),PROFILE!$F$1:$G$3,2,0),0),0)</f>
        <v>0</v>
      </c>
      <c r="N253" s="1">
        <f>IFERROR(COUNTIFS(PROFILE!$H$13:$H$212,"&gt;=1",PROFILE!$I$13:$I$212,T253),0)</f>
        <v>0</v>
      </c>
      <c r="O253" s="1">
        <f>IFERROR(IF(P253&gt;=1,(IF(LEN(T253)&gt;=1,VLOOKUP(T253,PROFILE!$A$23:$B$34,2,0)*100+COUNTIF($T$8:T253,T253),0)),0),0)</f>
        <v>0</v>
      </c>
      <c r="P253" s="11"/>
      <c r="Q253" s="11"/>
      <c r="R253" s="12"/>
      <c r="S253" s="12"/>
      <c r="T253" s="11"/>
      <c r="U253" s="11"/>
      <c r="V253" s="11"/>
      <c r="W253" s="8">
        <f ca="1">IFERROR(IF(P253&gt;=1,(IF(M253&gt;=2,COUNTIF(INDIRECT(G253):INDIRECT(H253),"OLD"),0)),0),0)</f>
        <v>0</v>
      </c>
      <c r="X253" s="8">
        <f ca="1">IFERROR(IF(P253&gt;=1,(IF(M253=1,COUNTIF(INDIRECT(G253):INDIRECT(H253),"NEW"),IF(M253=3,COUNTIF(INDIRECT(G253):INDIRECT(H253),"NEW"),0))),0),0)</f>
        <v>0</v>
      </c>
      <c r="Y253" s="10">
        <f t="shared" ca="1" si="11"/>
        <v>0</v>
      </c>
      <c r="Z253" s="13"/>
    </row>
    <row r="254" spans="6:26" ht="20.100000000000001" customHeight="1" x14ac:dyDescent="0.25">
      <c r="F254" s="1">
        <f>IFERROR(IF(O254&gt;=101,MATCH(O254,VITRAN!$AG$14:$AG$1513,0)+13,0),0)</f>
        <v>0</v>
      </c>
      <c r="G254" s="1" t="str">
        <f t="shared" si="9"/>
        <v/>
      </c>
      <c r="H254" s="1" t="str">
        <f t="shared" si="10"/>
        <v/>
      </c>
      <c r="J254" s="1">
        <f>IFERROR(SUMIFS(STOCK!$U$10:$U$209,STOCK!$H$10:$H$209,T254),0)</f>
        <v>0</v>
      </c>
      <c r="K254" s="1">
        <f>IFERROR(SUMIFS(STOCK!$V$10:$V$209,STOCK!$H$10:$H$209,T254),0)</f>
        <v>0</v>
      </c>
      <c r="M254" s="1">
        <f>IFERROR(IF(LEN(T254)&gt;=1,VLOOKUP(HLOOKUP(T254,PROFILE!$K$5:$V$8,4,0),PROFILE!$F$1:$G$3,2,0),0),0)</f>
        <v>0</v>
      </c>
      <c r="N254" s="1">
        <f>IFERROR(COUNTIFS(PROFILE!$H$13:$H$212,"&gt;=1",PROFILE!$I$13:$I$212,T254),0)</f>
        <v>0</v>
      </c>
      <c r="O254" s="1">
        <f>IFERROR(IF(P254&gt;=1,(IF(LEN(T254)&gt;=1,VLOOKUP(T254,PROFILE!$A$23:$B$34,2,0)*100+COUNTIF($T$8:T254,T254),0)),0),0)</f>
        <v>0</v>
      </c>
      <c r="P254" s="11"/>
      <c r="Q254" s="11"/>
      <c r="R254" s="12"/>
      <c r="S254" s="12"/>
      <c r="T254" s="11"/>
      <c r="U254" s="11"/>
      <c r="V254" s="11"/>
      <c r="W254" s="8">
        <f ca="1">IFERROR(IF(P254&gt;=1,(IF(M254&gt;=2,COUNTIF(INDIRECT(G254):INDIRECT(H254),"OLD"),0)),0),0)</f>
        <v>0</v>
      </c>
      <c r="X254" s="8">
        <f ca="1">IFERROR(IF(P254&gt;=1,(IF(M254=1,COUNTIF(INDIRECT(G254):INDIRECT(H254),"NEW"),IF(M254=3,COUNTIF(INDIRECT(G254):INDIRECT(H254),"NEW"),0))),0),0)</f>
        <v>0</v>
      </c>
      <c r="Y254" s="10">
        <f t="shared" ca="1" si="11"/>
        <v>0</v>
      </c>
      <c r="Z254" s="13"/>
    </row>
    <row r="255" spans="6:26" ht="20.100000000000001" customHeight="1" x14ac:dyDescent="0.25">
      <c r="F255" s="1">
        <f>IFERROR(IF(O255&gt;=101,MATCH(O255,VITRAN!$AG$14:$AG$1513,0)+13,0),0)</f>
        <v>0</v>
      </c>
      <c r="G255" s="1" t="str">
        <f t="shared" si="9"/>
        <v/>
      </c>
      <c r="H255" s="1" t="str">
        <f t="shared" si="10"/>
        <v/>
      </c>
      <c r="J255" s="1">
        <f>IFERROR(SUMIFS(STOCK!$U$10:$U$209,STOCK!$H$10:$H$209,T255),0)</f>
        <v>0</v>
      </c>
      <c r="K255" s="1">
        <f>IFERROR(SUMIFS(STOCK!$V$10:$V$209,STOCK!$H$10:$H$209,T255),0)</f>
        <v>0</v>
      </c>
      <c r="M255" s="1">
        <f>IFERROR(IF(LEN(T255)&gt;=1,VLOOKUP(HLOOKUP(T255,PROFILE!$K$5:$V$8,4,0),PROFILE!$F$1:$G$3,2,0),0),0)</f>
        <v>0</v>
      </c>
      <c r="N255" s="1">
        <f>IFERROR(COUNTIFS(PROFILE!$H$13:$H$212,"&gt;=1",PROFILE!$I$13:$I$212,T255),0)</f>
        <v>0</v>
      </c>
      <c r="O255" s="1">
        <f>IFERROR(IF(P255&gt;=1,(IF(LEN(T255)&gt;=1,VLOOKUP(T255,PROFILE!$A$23:$B$34,2,0)*100+COUNTIF($T$8:T255,T255),0)),0),0)</f>
        <v>0</v>
      </c>
      <c r="P255" s="11"/>
      <c r="Q255" s="11"/>
      <c r="R255" s="12"/>
      <c r="S255" s="12"/>
      <c r="T255" s="11"/>
      <c r="U255" s="11"/>
      <c r="V255" s="11"/>
      <c r="W255" s="8">
        <f ca="1">IFERROR(IF(P255&gt;=1,(IF(M255&gt;=2,COUNTIF(INDIRECT(G255):INDIRECT(H255),"OLD"),0)),0),0)</f>
        <v>0</v>
      </c>
      <c r="X255" s="8">
        <f ca="1">IFERROR(IF(P255&gt;=1,(IF(M255=1,COUNTIF(INDIRECT(G255):INDIRECT(H255),"NEW"),IF(M255=3,COUNTIF(INDIRECT(G255):INDIRECT(H255),"NEW"),0))),0),0)</f>
        <v>0</v>
      </c>
      <c r="Y255" s="10">
        <f t="shared" ca="1" si="11"/>
        <v>0</v>
      </c>
      <c r="Z255" s="13"/>
    </row>
    <row r="256" spans="6:26" ht="20.100000000000001" customHeight="1" x14ac:dyDescent="0.25">
      <c r="F256" s="1">
        <f>IFERROR(IF(O256&gt;=101,MATCH(O256,VITRAN!$AG$14:$AG$1513,0)+13,0),0)</f>
        <v>0</v>
      </c>
      <c r="G256" s="1" t="str">
        <f t="shared" si="9"/>
        <v/>
      </c>
      <c r="H256" s="1" t="str">
        <f t="shared" si="10"/>
        <v/>
      </c>
      <c r="J256" s="1">
        <f>IFERROR(SUMIFS(STOCK!$U$10:$U$209,STOCK!$H$10:$H$209,T256),0)</f>
        <v>0</v>
      </c>
      <c r="K256" s="1">
        <f>IFERROR(SUMIFS(STOCK!$V$10:$V$209,STOCK!$H$10:$H$209,T256),0)</f>
        <v>0</v>
      </c>
      <c r="M256" s="1">
        <f>IFERROR(IF(LEN(T256)&gt;=1,VLOOKUP(HLOOKUP(T256,PROFILE!$K$5:$V$8,4,0),PROFILE!$F$1:$G$3,2,0),0),0)</f>
        <v>0</v>
      </c>
      <c r="N256" s="1">
        <f>IFERROR(COUNTIFS(PROFILE!$H$13:$H$212,"&gt;=1",PROFILE!$I$13:$I$212,T256),0)</f>
        <v>0</v>
      </c>
      <c r="O256" s="1">
        <f>IFERROR(IF(P256&gt;=1,(IF(LEN(T256)&gt;=1,VLOOKUP(T256,PROFILE!$A$23:$B$34,2,0)*100+COUNTIF($T$8:T256,T256),0)),0),0)</f>
        <v>0</v>
      </c>
      <c r="P256" s="11"/>
      <c r="Q256" s="11"/>
      <c r="R256" s="12"/>
      <c r="S256" s="12"/>
      <c r="T256" s="11"/>
      <c r="U256" s="11"/>
      <c r="V256" s="11"/>
      <c r="W256" s="8">
        <f ca="1">IFERROR(IF(P256&gt;=1,(IF(M256&gt;=2,COUNTIF(INDIRECT(G256):INDIRECT(H256),"OLD"),0)),0),0)</f>
        <v>0</v>
      </c>
      <c r="X256" s="8">
        <f ca="1">IFERROR(IF(P256&gt;=1,(IF(M256=1,COUNTIF(INDIRECT(G256):INDIRECT(H256),"NEW"),IF(M256=3,COUNTIF(INDIRECT(G256):INDIRECT(H256),"NEW"),0))),0),0)</f>
        <v>0</v>
      </c>
      <c r="Y256" s="10">
        <f t="shared" ca="1" si="11"/>
        <v>0</v>
      </c>
      <c r="Z256" s="13"/>
    </row>
    <row r="257" spans="6:26" ht="20.100000000000001" customHeight="1" x14ac:dyDescent="0.25">
      <c r="F257" s="1">
        <f>IFERROR(IF(O257&gt;=101,MATCH(O257,VITRAN!$AG$14:$AG$1513,0)+13,0),0)</f>
        <v>0</v>
      </c>
      <c r="G257" s="1" t="str">
        <f t="shared" si="9"/>
        <v/>
      </c>
      <c r="H257" s="1" t="str">
        <f t="shared" si="10"/>
        <v/>
      </c>
      <c r="J257" s="1">
        <f>IFERROR(SUMIFS(STOCK!$U$10:$U$209,STOCK!$H$10:$H$209,T257),0)</f>
        <v>0</v>
      </c>
      <c r="K257" s="1">
        <f>IFERROR(SUMIFS(STOCK!$V$10:$V$209,STOCK!$H$10:$H$209,T257),0)</f>
        <v>0</v>
      </c>
      <c r="M257" s="1">
        <f>IFERROR(IF(LEN(T257)&gt;=1,VLOOKUP(HLOOKUP(T257,PROFILE!$K$5:$V$8,4,0),PROFILE!$F$1:$G$3,2,0),0),0)</f>
        <v>0</v>
      </c>
      <c r="N257" s="1">
        <f>IFERROR(COUNTIFS(PROFILE!$H$13:$H$212,"&gt;=1",PROFILE!$I$13:$I$212,T257),0)</f>
        <v>0</v>
      </c>
      <c r="O257" s="1">
        <f>IFERROR(IF(P257&gt;=1,(IF(LEN(T257)&gt;=1,VLOOKUP(T257,PROFILE!$A$23:$B$34,2,0)*100+COUNTIF($T$8:T257,T257),0)),0),0)</f>
        <v>0</v>
      </c>
      <c r="P257" s="11"/>
      <c r="Q257" s="11"/>
      <c r="R257" s="12"/>
      <c r="S257" s="12"/>
      <c r="T257" s="11"/>
      <c r="U257" s="11"/>
      <c r="V257" s="11"/>
      <c r="W257" s="8">
        <f ca="1">IFERROR(IF(P257&gt;=1,(IF(M257&gt;=2,COUNTIF(INDIRECT(G257):INDIRECT(H257),"OLD"),0)),0),0)</f>
        <v>0</v>
      </c>
      <c r="X257" s="8">
        <f ca="1">IFERROR(IF(P257&gt;=1,(IF(M257=1,COUNTIF(INDIRECT(G257):INDIRECT(H257),"NEW"),IF(M257=3,COUNTIF(INDIRECT(G257):INDIRECT(H257),"NEW"),0))),0),0)</f>
        <v>0</v>
      </c>
      <c r="Y257" s="10">
        <f t="shared" ca="1" si="11"/>
        <v>0</v>
      </c>
      <c r="Z257" s="13"/>
    </row>
    <row r="258" spans="6:26" ht="20.100000000000001" customHeight="1" x14ac:dyDescent="0.25">
      <c r="F258" s="1">
        <f>IFERROR(IF(O258&gt;=101,MATCH(O258,VITRAN!$AG$14:$AG$1513,0)+13,0),0)</f>
        <v>0</v>
      </c>
      <c r="G258" s="1" t="str">
        <f t="shared" si="9"/>
        <v/>
      </c>
      <c r="H258" s="1" t="str">
        <f t="shared" si="10"/>
        <v/>
      </c>
      <c r="J258" s="1">
        <f>IFERROR(SUMIFS(STOCK!$U$10:$U$209,STOCK!$H$10:$H$209,T258),0)</f>
        <v>0</v>
      </c>
      <c r="K258" s="1">
        <f>IFERROR(SUMIFS(STOCK!$V$10:$V$209,STOCK!$H$10:$H$209,T258),0)</f>
        <v>0</v>
      </c>
      <c r="M258" s="1">
        <f>IFERROR(IF(LEN(T258)&gt;=1,VLOOKUP(HLOOKUP(T258,PROFILE!$K$5:$V$8,4,0),PROFILE!$F$1:$G$3,2,0),0),0)</f>
        <v>0</v>
      </c>
      <c r="N258" s="1">
        <f>IFERROR(COUNTIFS(PROFILE!$H$13:$H$212,"&gt;=1",PROFILE!$I$13:$I$212,T258),0)</f>
        <v>0</v>
      </c>
      <c r="O258" s="1">
        <f>IFERROR(IF(P258&gt;=1,(IF(LEN(T258)&gt;=1,VLOOKUP(T258,PROFILE!$A$23:$B$34,2,0)*100+COUNTIF($T$8:T258,T258),0)),0),0)</f>
        <v>0</v>
      </c>
      <c r="P258" s="11"/>
      <c r="Q258" s="11"/>
      <c r="R258" s="12"/>
      <c r="S258" s="12"/>
      <c r="T258" s="11"/>
      <c r="U258" s="11"/>
      <c r="V258" s="11"/>
      <c r="W258" s="8">
        <f ca="1">IFERROR(IF(P258&gt;=1,(IF(M258&gt;=2,COUNTIF(INDIRECT(G258):INDIRECT(H258),"OLD"),0)),0),0)</f>
        <v>0</v>
      </c>
      <c r="X258" s="8">
        <f ca="1">IFERROR(IF(P258&gt;=1,(IF(M258=1,COUNTIF(INDIRECT(G258):INDIRECT(H258),"NEW"),IF(M258=3,COUNTIF(INDIRECT(G258):INDIRECT(H258),"NEW"),0))),0),0)</f>
        <v>0</v>
      </c>
      <c r="Y258" s="10">
        <f t="shared" ca="1" si="11"/>
        <v>0</v>
      </c>
      <c r="Z258" s="13"/>
    </row>
    <row r="259" spans="6:26" ht="20.100000000000001" customHeight="1" x14ac:dyDescent="0.25">
      <c r="F259" s="1">
        <f>IFERROR(IF(O259&gt;=101,MATCH(O259,VITRAN!$AG$14:$AG$1513,0)+13,0),0)</f>
        <v>0</v>
      </c>
      <c r="G259" s="1" t="str">
        <f t="shared" si="9"/>
        <v/>
      </c>
      <c r="H259" s="1" t="str">
        <f t="shared" si="10"/>
        <v/>
      </c>
      <c r="J259" s="1">
        <f>IFERROR(SUMIFS(STOCK!$U$10:$U$209,STOCK!$H$10:$H$209,T259),0)</f>
        <v>0</v>
      </c>
      <c r="K259" s="1">
        <f>IFERROR(SUMIFS(STOCK!$V$10:$V$209,STOCK!$H$10:$H$209,T259),0)</f>
        <v>0</v>
      </c>
      <c r="M259" s="1">
        <f>IFERROR(IF(LEN(T259)&gt;=1,VLOOKUP(HLOOKUP(T259,PROFILE!$K$5:$V$8,4,0),PROFILE!$F$1:$G$3,2,0),0),0)</f>
        <v>0</v>
      </c>
      <c r="N259" s="1">
        <f>IFERROR(COUNTIFS(PROFILE!$H$13:$H$212,"&gt;=1",PROFILE!$I$13:$I$212,T259),0)</f>
        <v>0</v>
      </c>
      <c r="O259" s="1">
        <f>IFERROR(IF(P259&gt;=1,(IF(LEN(T259)&gt;=1,VLOOKUP(T259,PROFILE!$A$23:$B$34,2,0)*100+COUNTIF($T$8:T259,T259),0)),0),0)</f>
        <v>0</v>
      </c>
      <c r="P259" s="11"/>
      <c r="Q259" s="11"/>
      <c r="R259" s="12"/>
      <c r="S259" s="12"/>
      <c r="T259" s="11"/>
      <c r="U259" s="11"/>
      <c r="V259" s="11"/>
      <c r="W259" s="8">
        <f ca="1">IFERROR(IF(P259&gt;=1,(IF(M259&gt;=2,COUNTIF(INDIRECT(G259):INDIRECT(H259),"OLD"),0)),0),0)</f>
        <v>0</v>
      </c>
      <c r="X259" s="8">
        <f ca="1">IFERROR(IF(P259&gt;=1,(IF(M259=1,COUNTIF(INDIRECT(G259):INDIRECT(H259),"NEW"),IF(M259=3,COUNTIF(INDIRECT(G259):INDIRECT(H259),"NEW"),0))),0),0)</f>
        <v>0</v>
      </c>
      <c r="Y259" s="10">
        <f t="shared" ca="1" si="11"/>
        <v>0</v>
      </c>
      <c r="Z259" s="13"/>
    </row>
    <row r="260" spans="6:26" ht="20.100000000000001" customHeight="1" x14ac:dyDescent="0.25">
      <c r="F260" s="1">
        <f>IFERROR(IF(O260&gt;=101,MATCH(O260,VITRAN!$AG$14:$AG$1513,0)+13,0),0)</f>
        <v>0</v>
      </c>
      <c r="G260" s="1" t="str">
        <f t="shared" si="9"/>
        <v/>
      </c>
      <c r="H260" s="1" t="str">
        <f t="shared" si="10"/>
        <v/>
      </c>
      <c r="J260" s="1">
        <f>IFERROR(SUMIFS(STOCK!$U$10:$U$209,STOCK!$H$10:$H$209,T260),0)</f>
        <v>0</v>
      </c>
      <c r="K260" s="1">
        <f>IFERROR(SUMIFS(STOCK!$V$10:$V$209,STOCK!$H$10:$H$209,T260),0)</f>
        <v>0</v>
      </c>
      <c r="M260" s="1">
        <f>IFERROR(IF(LEN(T260)&gt;=1,VLOOKUP(HLOOKUP(T260,PROFILE!$K$5:$V$8,4,0),PROFILE!$F$1:$G$3,2,0),0),0)</f>
        <v>0</v>
      </c>
      <c r="N260" s="1">
        <f>IFERROR(COUNTIFS(PROFILE!$H$13:$H$212,"&gt;=1",PROFILE!$I$13:$I$212,T260),0)</f>
        <v>0</v>
      </c>
      <c r="O260" s="1">
        <f>IFERROR(IF(P260&gt;=1,(IF(LEN(T260)&gt;=1,VLOOKUP(T260,PROFILE!$A$23:$B$34,2,0)*100+COUNTIF($T$8:T260,T260),0)),0),0)</f>
        <v>0</v>
      </c>
      <c r="P260" s="11"/>
      <c r="Q260" s="11"/>
      <c r="R260" s="12"/>
      <c r="S260" s="12"/>
      <c r="T260" s="11"/>
      <c r="U260" s="11"/>
      <c r="V260" s="11"/>
      <c r="W260" s="8">
        <f ca="1">IFERROR(IF(P260&gt;=1,(IF(M260&gt;=2,COUNTIF(INDIRECT(G260):INDIRECT(H260),"OLD"),0)),0),0)</f>
        <v>0</v>
      </c>
      <c r="X260" s="8">
        <f ca="1">IFERROR(IF(P260&gt;=1,(IF(M260=1,COUNTIF(INDIRECT(G260):INDIRECT(H260),"NEW"),IF(M260=3,COUNTIF(INDIRECT(G260):INDIRECT(H260),"NEW"),0))),0),0)</f>
        <v>0</v>
      </c>
      <c r="Y260" s="10">
        <f t="shared" ca="1" si="11"/>
        <v>0</v>
      </c>
      <c r="Z260" s="13"/>
    </row>
    <row r="261" spans="6:26" ht="20.100000000000001" customHeight="1" x14ac:dyDescent="0.25">
      <c r="F261" s="1">
        <f>IFERROR(IF(O261&gt;=101,MATCH(O261,VITRAN!$AG$14:$AG$1513,0)+13,0),0)</f>
        <v>0</v>
      </c>
      <c r="G261" s="1" t="str">
        <f t="shared" si="9"/>
        <v/>
      </c>
      <c r="H261" s="1" t="str">
        <f t="shared" si="10"/>
        <v/>
      </c>
      <c r="J261" s="1">
        <f>IFERROR(SUMIFS(STOCK!$U$10:$U$209,STOCK!$H$10:$H$209,T261),0)</f>
        <v>0</v>
      </c>
      <c r="K261" s="1">
        <f>IFERROR(SUMIFS(STOCK!$V$10:$V$209,STOCK!$H$10:$H$209,T261),0)</f>
        <v>0</v>
      </c>
      <c r="M261" s="1">
        <f>IFERROR(IF(LEN(T261)&gt;=1,VLOOKUP(HLOOKUP(T261,PROFILE!$K$5:$V$8,4,0),PROFILE!$F$1:$G$3,2,0),0),0)</f>
        <v>0</v>
      </c>
      <c r="N261" s="1">
        <f>IFERROR(COUNTIFS(PROFILE!$H$13:$H$212,"&gt;=1",PROFILE!$I$13:$I$212,T261),0)</f>
        <v>0</v>
      </c>
      <c r="O261" s="1">
        <f>IFERROR(IF(P261&gt;=1,(IF(LEN(T261)&gt;=1,VLOOKUP(T261,PROFILE!$A$23:$B$34,2,0)*100+COUNTIF($T$8:T261,T261),0)),0),0)</f>
        <v>0</v>
      </c>
      <c r="P261" s="11"/>
      <c r="Q261" s="11"/>
      <c r="R261" s="12"/>
      <c r="S261" s="12"/>
      <c r="T261" s="11"/>
      <c r="U261" s="11"/>
      <c r="V261" s="11"/>
      <c r="W261" s="8">
        <f ca="1">IFERROR(IF(P261&gt;=1,(IF(M261&gt;=2,COUNTIF(INDIRECT(G261):INDIRECT(H261),"OLD"),0)),0),0)</f>
        <v>0</v>
      </c>
      <c r="X261" s="8">
        <f ca="1">IFERROR(IF(P261&gt;=1,(IF(M261=1,COUNTIF(INDIRECT(G261):INDIRECT(H261),"NEW"),IF(M261=3,COUNTIF(INDIRECT(G261):INDIRECT(H261),"NEW"),0))),0),0)</f>
        <v>0</v>
      </c>
      <c r="Y261" s="10">
        <f t="shared" ca="1" si="11"/>
        <v>0</v>
      </c>
      <c r="Z261" s="13"/>
    </row>
    <row r="262" spans="6:26" ht="20.100000000000001" customHeight="1" x14ac:dyDescent="0.25">
      <c r="F262" s="1">
        <f>IFERROR(IF(O262&gt;=101,MATCH(O262,VITRAN!$AG$14:$AG$1513,0)+13,0),0)</f>
        <v>0</v>
      </c>
      <c r="G262" s="1" t="str">
        <f t="shared" si="9"/>
        <v/>
      </c>
      <c r="H262" s="1" t="str">
        <f t="shared" si="10"/>
        <v/>
      </c>
      <c r="J262" s="1">
        <f>IFERROR(SUMIFS(STOCK!$U$10:$U$209,STOCK!$H$10:$H$209,T262),0)</f>
        <v>0</v>
      </c>
      <c r="K262" s="1">
        <f>IFERROR(SUMIFS(STOCK!$V$10:$V$209,STOCK!$H$10:$H$209,T262),0)</f>
        <v>0</v>
      </c>
      <c r="M262" s="1">
        <f>IFERROR(IF(LEN(T262)&gt;=1,VLOOKUP(HLOOKUP(T262,PROFILE!$K$5:$V$8,4,0),PROFILE!$F$1:$G$3,2,0),0),0)</f>
        <v>0</v>
      </c>
      <c r="N262" s="1">
        <f>IFERROR(COUNTIFS(PROFILE!$H$13:$H$212,"&gt;=1",PROFILE!$I$13:$I$212,T262),0)</f>
        <v>0</v>
      </c>
      <c r="O262" s="1">
        <f>IFERROR(IF(P262&gt;=1,(IF(LEN(T262)&gt;=1,VLOOKUP(T262,PROFILE!$A$23:$B$34,2,0)*100+COUNTIF($T$8:T262,T262),0)),0),0)</f>
        <v>0</v>
      </c>
      <c r="P262" s="11"/>
      <c r="Q262" s="11"/>
      <c r="R262" s="12"/>
      <c r="S262" s="12"/>
      <c r="T262" s="11"/>
      <c r="U262" s="11"/>
      <c r="V262" s="11"/>
      <c r="W262" s="8">
        <f ca="1">IFERROR(IF(P262&gt;=1,(IF(M262&gt;=2,COUNTIF(INDIRECT(G262):INDIRECT(H262),"OLD"),0)),0),0)</f>
        <v>0</v>
      </c>
      <c r="X262" s="8">
        <f ca="1">IFERROR(IF(P262&gt;=1,(IF(M262=1,COUNTIF(INDIRECT(G262):INDIRECT(H262),"NEW"),IF(M262=3,COUNTIF(INDIRECT(G262):INDIRECT(H262),"NEW"),0))),0),0)</f>
        <v>0</v>
      </c>
      <c r="Y262" s="10">
        <f t="shared" ca="1" si="11"/>
        <v>0</v>
      </c>
      <c r="Z262" s="13"/>
    </row>
    <row r="263" spans="6:26" ht="20.100000000000001" customHeight="1" x14ac:dyDescent="0.25">
      <c r="F263" s="1">
        <f>IFERROR(IF(O263&gt;=101,MATCH(O263,VITRAN!$AG$14:$AG$1513,0)+13,0),0)</f>
        <v>0</v>
      </c>
      <c r="G263" s="1" t="str">
        <f t="shared" si="9"/>
        <v/>
      </c>
      <c r="H263" s="1" t="str">
        <f t="shared" si="10"/>
        <v/>
      </c>
      <c r="J263" s="1">
        <f>IFERROR(SUMIFS(STOCK!$U$10:$U$209,STOCK!$H$10:$H$209,T263),0)</f>
        <v>0</v>
      </c>
      <c r="K263" s="1">
        <f>IFERROR(SUMIFS(STOCK!$V$10:$V$209,STOCK!$H$10:$H$209,T263),0)</f>
        <v>0</v>
      </c>
      <c r="M263" s="1">
        <f>IFERROR(IF(LEN(T263)&gt;=1,VLOOKUP(HLOOKUP(T263,PROFILE!$K$5:$V$8,4,0),PROFILE!$F$1:$G$3,2,0),0),0)</f>
        <v>0</v>
      </c>
      <c r="N263" s="1">
        <f>IFERROR(COUNTIFS(PROFILE!$H$13:$H$212,"&gt;=1",PROFILE!$I$13:$I$212,T263),0)</f>
        <v>0</v>
      </c>
      <c r="O263" s="1">
        <f>IFERROR(IF(P263&gt;=1,(IF(LEN(T263)&gt;=1,VLOOKUP(T263,PROFILE!$A$23:$B$34,2,0)*100+COUNTIF($T$8:T263,T263),0)),0),0)</f>
        <v>0</v>
      </c>
      <c r="P263" s="11"/>
      <c r="Q263" s="11"/>
      <c r="R263" s="12"/>
      <c r="S263" s="12"/>
      <c r="T263" s="11"/>
      <c r="U263" s="11"/>
      <c r="V263" s="11"/>
      <c r="W263" s="8">
        <f ca="1">IFERROR(IF(P263&gt;=1,(IF(M263&gt;=2,COUNTIF(INDIRECT(G263):INDIRECT(H263),"OLD"),0)),0),0)</f>
        <v>0</v>
      </c>
      <c r="X263" s="8">
        <f ca="1">IFERROR(IF(P263&gt;=1,(IF(M263=1,COUNTIF(INDIRECT(G263):INDIRECT(H263),"NEW"),IF(M263=3,COUNTIF(INDIRECT(G263):INDIRECT(H263),"NEW"),0))),0),0)</f>
        <v>0</v>
      </c>
      <c r="Y263" s="10">
        <f t="shared" ca="1" si="11"/>
        <v>0</v>
      </c>
      <c r="Z263" s="13"/>
    </row>
    <row r="264" spans="6:26" ht="20.100000000000001" customHeight="1" x14ac:dyDescent="0.25">
      <c r="F264" s="1">
        <f>IFERROR(IF(O264&gt;=101,MATCH(O264,VITRAN!$AG$14:$AG$1513,0)+13,0),0)</f>
        <v>0</v>
      </c>
      <c r="G264" s="1" t="str">
        <f t="shared" si="9"/>
        <v/>
      </c>
      <c r="H264" s="1" t="str">
        <f t="shared" si="10"/>
        <v/>
      </c>
      <c r="J264" s="1">
        <f>IFERROR(SUMIFS(STOCK!$U$10:$U$209,STOCK!$H$10:$H$209,T264),0)</f>
        <v>0</v>
      </c>
      <c r="K264" s="1">
        <f>IFERROR(SUMIFS(STOCK!$V$10:$V$209,STOCK!$H$10:$H$209,T264),0)</f>
        <v>0</v>
      </c>
      <c r="M264" s="1">
        <f>IFERROR(IF(LEN(T264)&gt;=1,VLOOKUP(HLOOKUP(T264,PROFILE!$K$5:$V$8,4,0),PROFILE!$F$1:$G$3,2,0),0),0)</f>
        <v>0</v>
      </c>
      <c r="N264" s="1">
        <f>IFERROR(COUNTIFS(PROFILE!$H$13:$H$212,"&gt;=1",PROFILE!$I$13:$I$212,T264),0)</f>
        <v>0</v>
      </c>
      <c r="O264" s="1">
        <f>IFERROR(IF(P264&gt;=1,(IF(LEN(T264)&gt;=1,VLOOKUP(T264,PROFILE!$A$23:$B$34,2,0)*100+COUNTIF($T$8:T264,T264),0)),0),0)</f>
        <v>0</v>
      </c>
      <c r="P264" s="11"/>
      <c r="Q264" s="11"/>
      <c r="R264" s="12"/>
      <c r="S264" s="12"/>
      <c r="T264" s="11"/>
      <c r="U264" s="11"/>
      <c r="V264" s="11"/>
      <c r="W264" s="8">
        <f ca="1">IFERROR(IF(P264&gt;=1,(IF(M264&gt;=2,COUNTIF(INDIRECT(G264):INDIRECT(H264),"OLD"),0)),0),0)</f>
        <v>0</v>
      </c>
      <c r="X264" s="8">
        <f ca="1">IFERROR(IF(P264&gt;=1,(IF(M264=1,COUNTIF(INDIRECT(G264):INDIRECT(H264),"NEW"),IF(M264=3,COUNTIF(INDIRECT(G264):INDIRECT(H264),"NEW"),0))),0),0)</f>
        <v>0</v>
      </c>
      <c r="Y264" s="10">
        <f t="shared" ca="1" si="11"/>
        <v>0</v>
      </c>
      <c r="Z264" s="13"/>
    </row>
    <row r="265" spans="6:26" ht="20.100000000000001" customHeight="1" x14ac:dyDescent="0.25">
      <c r="F265" s="1">
        <f>IFERROR(IF(O265&gt;=101,MATCH(O265,VITRAN!$AG$14:$AG$1513,0)+13,0),0)</f>
        <v>0</v>
      </c>
      <c r="G265" s="1" t="str">
        <f t="shared" ref="G265:G328" si="12">IFERROR(IF(F265&gt;=1,ADDRESS(F265,38,1,1,"VITRAN"),""),"")</f>
        <v/>
      </c>
      <c r="H265" s="1" t="str">
        <f t="shared" ref="H265:H328" si="13">IFERROR(IF(F265&gt;=1,ADDRESS(F265,50,1,1,"VITRAN"),""),"")</f>
        <v/>
      </c>
      <c r="J265" s="1">
        <f>IFERROR(SUMIFS(STOCK!$U$10:$U$209,STOCK!$H$10:$H$209,T265),0)</f>
        <v>0</v>
      </c>
      <c r="K265" s="1">
        <f>IFERROR(SUMIFS(STOCK!$V$10:$V$209,STOCK!$H$10:$H$209,T265),0)</f>
        <v>0</v>
      </c>
      <c r="M265" s="1">
        <f>IFERROR(IF(LEN(T265)&gt;=1,VLOOKUP(HLOOKUP(T265,PROFILE!$K$5:$V$8,4,0),PROFILE!$F$1:$G$3,2,0),0),0)</f>
        <v>0</v>
      </c>
      <c r="N265" s="1">
        <f>IFERROR(COUNTIFS(PROFILE!$H$13:$H$212,"&gt;=1",PROFILE!$I$13:$I$212,T265),0)</f>
        <v>0</v>
      </c>
      <c r="O265" s="1">
        <f>IFERROR(IF(P265&gt;=1,(IF(LEN(T265)&gt;=1,VLOOKUP(T265,PROFILE!$A$23:$B$34,2,0)*100+COUNTIF($T$8:T265,T265),0)),0),0)</f>
        <v>0</v>
      </c>
      <c r="P265" s="11"/>
      <c r="Q265" s="11"/>
      <c r="R265" s="12"/>
      <c r="S265" s="12"/>
      <c r="T265" s="11"/>
      <c r="U265" s="11"/>
      <c r="V265" s="11"/>
      <c r="W265" s="8">
        <f ca="1">IFERROR(IF(P265&gt;=1,(IF(M265&gt;=2,COUNTIF(INDIRECT(G265):INDIRECT(H265),"OLD"),0)),0),0)</f>
        <v>0</v>
      </c>
      <c r="X265" s="8">
        <f ca="1">IFERROR(IF(P265&gt;=1,(IF(M265=1,COUNTIF(INDIRECT(G265):INDIRECT(H265),"NEW"),IF(M265=3,COUNTIF(INDIRECT(G265):INDIRECT(H265),"NEW"),0))),0),0)</f>
        <v>0</v>
      </c>
      <c r="Y265" s="10">
        <f t="shared" ref="Y265:Y328" ca="1" si="14">W265+X265</f>
        <v>0</v>
      </c>
      <c r="Z265" s="13"/>
    </row>
    <row r="266" spans="6:26" ht="20.100000000000001" customHeight="1" x14ac:dyDescent="0.25">
      <c r="F266" s="1">
        <f>IFERROR(IF(O266&gt;=101,MATCH(O266,VITRAN!$AG$14:$AG$1513,0)+13,0),0)</f>
        <v>0</v>
      </c>
      <c r="G266" s="1" t="str">
        <f t="shared" si="12"/>
        <v/>
      </c>
      <c r="H266" s="1" t="str">
        <f t="shared" si="13"/>
        <v/>
      </c>
      <c r="J266" s="1">
        <f>IFERROR(SUMIFS(STOCK!$U$10:$U$209,STOCK!$H$10:$H$209,T266),0)</f>
        <v>0</v>
      </c>
      <c r="K266" s="1">
        <f>IFERROR(SUMIFS(STOCK!$V$10:$V$209,STOCK!$H$10:$H$209,T266),0)</f>
        <v>0</v>
      </c>
      <c r="M266" s="1">
        <f>IFERROR(IF(LEN(T266)&gt;=1,VLOOKUP(HLOOKUP(T266,PROFILE!$K$5:$V$8,4,0),PROFILE!$F$1:$G$3,2,0),0),0)</f>
        <v>0</v>
      </c>
      <c r="N266" s="1">
        <f>IFERROR(COUNTIFS(PROFILE!$H$13:$H$212,"&gt;=1",PROFILE!$I$13:$I$212,T266),0)</f>
        <v>0</v>
      </c>
      <c r="O266" s="1">
        <f>IFERROR(IF(P266&gt;=1,(IF(LEN(T266)&gt;=1,VLOOKUP(T266,PROFILE!$A$23:$B$34,2,0)*100+COUNTIF($T$8:T266,T266),0)),0),0)</f>
        <v>0</v>
      </c>
      <c r="P266" s="11"/>
      <c r="Q266" s="11"/>
      <c r="R266" s="12"/>
      <c r="S266" s="12"/>
      <c r="T266" s="11"/>
      <c r="U266" s="11"/>
      <c r="V266" s="11"/>
      <c r="W266" s="8">
        <f ca="1">IFERROR(IF(P266&gt;=1,(IF(M266&gt;=2,COUNTIF(INDIRECT(G266):INDIRECT(H266),"OLD"),0)),0),0)</f>
        <v>0</v>
      </c>
      <c r="X266" s="8">
        <f ca="1">IFERROR(IF(P266&gt;=1,(IF(M266=1,COUNTIF(INDIRECT(G266):INDIRECT(H266),"NEW"),IF(M266=3,COUNTIF(INDIRECT(G266):INDIRECT(H266),"NEW"),0))),0),0)</f>
        <v>0</v>
      </c>
      <c r="Y266" s="10">
        <f t="shared" ca="1" si="14"/>
        <v>0</v>
      </c>
      <c r="Z266" s="13"/>
    </row>
    <row r="267" spans="6:26" ht="20.100000000000001" customHeight="1" x14ac:dyDescent="0.25">
      <c r="F267" s="1">
        <f>IFERROR(IF(O267&gt;=101,MATCH(O267,VITRAN!$AG$14:$AG$1513,0)+13,0),0)</f>
        <v>0</v>
      </c>
      <c r="G267" s="1" t="str">
        <f t="shared" si="12"/>
        <v/>
      </c>
      <c r="H267" s="1" t="str">
        <f t="shared" si="13"/>
        <v/>
      </c>
      <c r="J267" s="1">
        <f>IFERROR(SUMIFS(STOCK!$U$10:$U$209,STOCK!$H$10:$H$209,T267),0)</f>
        <v>0</v>
      </c>
      <c r="K267" s="1">
        <f>IFERROR(SUMIFS(STOCK!$V$10:$V$209,STOCK!$H$10:$H$209,T267),0)</f>
        <v>0</v>
      </c>
      <c r="M267" s="1">
        <f>IFERROR(IF(LEN(T267)&gt;=1,VLOOKUP(HLOOKUP(T267,PROFILE!$K$5:$V$8,4,0),PROFILE!$F$1:$G$3,2,0),0),0)</f>
        <v>0</v>
      </c>
      <c r="N267" s="1">
        <f>IFERROR(COUNTIFS(PROFILE!$H$13:$H$212,"&gt;=1",PROFILE!$I$13:$I$212,T267),0)</f>
        <v>0</v>
      </c>
      <c r="O267" s="1">
        <f>IFERROR(IF(P267&gt;=1,(IF(LEN(T267)&gt;=1,VLOOKUP(T267,PROFILE!$A$23:$B$34,2,0)*100+COUNTIF($T$8:T267,T267),0)),0),0)</f>
        <v>0</v>
      </c>
      <c r="P267" s="11"/>
      <c r="Q267" s="11"/>
      <c r="R267" s="12"/>
      <c r="S267" s="12"/>
      <c r="T267" s="11"/>
      <c r="U267" s="11"/>
      <c r="V267" s="11"/>
      <c r="W267" s="8">
        <f ca="1">IFERROR(IF(P267&gt;=1,(IF(M267&gt;=2,COUNTIF(INDIRECT(G267):INDIRECT(H267),"OLD"),0)),0),0)</f>
        <v>0</v>
      </c>
      <c r="X267" s="8">
        <f ca="1">IFERROR(IF(P267&gt;=1,(IF(M267=1,COUNTIF(INDIRECT(G267):INDIRECT(H267),"NEW"),IF(M267=3,COUNTIF(INDIRECT(G267):INDIRECT(H267),"NEW"),0))),0),0)</f>
        <v>0</v>
      </c>
      <c r="Y267" s="10">
        <f t="shared" ca="1" si="14"/>
        <v>0</v>
      </c>
      <c r="Z267" s="13"/>
    </row>
    <row r="268" spans="6:26" ht="20.100000000000001" customHeight="1" x14ac:dyDescent="0.25">
      <c r="F268" s="1">
        <f>IFERROR(IF(O268&gt;=101,MATCH(O268,VITRAN!$AG$14:$AG$1513,0)+13,0),0)</f>
        <v>0</v>
      </c>
      <c r="G268" s="1" t="str">
        <f t="shared" si="12"/>
        <v/>
      </c>
      <c r="H268" s="1" t="str">
        <f t="shared" si="13"/>
        <v/>
      </c>
      <c r="J268" s="1">
        <f>IFERROR(SUMIFS(STOCK!$U$10:$U$209,STOCK!$H$10:$H$209,T268),0)</f>
        <v>0</v>
      </c>
      <c r="K268" s="1">
        <f>IFERROR(SUMIFS(STOCK!$V$10:$V$209,STOCK!$H$10:$H$209,T268),0)</f>
        <v>0</v>
      </c>
      <c r="M268" s="1">
        <f>IFERROR(IF(LEN(T268)&gt;=1,VLOOKUP(HLOOKUP(T268,PROFILE!$K$5:$V$8,4,0),PROFILE!$F$1:$G$3,2,0),0),0)</f>
        <v>0</v>
      </c>
      <c r="N268" s="1">
        <f>IFERROR(COUNTIFS(PROFILE!$H$13:$H$212,"&gt;=1",PROFILE!$I$13:$I$212,T268),0)</f>
        <v>0</v>
      </c>
      <c r="O268" s="1">
        <f>IFERROR(IF(P268&gt;=1,(IF(LEN(T268)&gt;=1,VLOOKUP(T268,PROFILE!$A$23:$B$34,2,0)*100+COUNTIF($T$8:T268,T268),0)),0),0)</f>
        <v>0</v>
      </c>
      <c r="P268" s="11"/>
      <c r="Q268" s="11"/>
      <c r="R268" s="12"/>
      <c r="S268" s="12"/>
      <c r="T268" s="11"/>
      <c r="U268" s="11"/>
      <c r="V268" s="11"/>
      <c r="W268" s="8">
        <f ca="1">IFERROR(IF(P268&gt;=1,(IF(M268&gt;=2,COUNTIF(INDIRECT(G268):INDIRECT(H268),"OLD"),0)),0),0)</f>
        <v>0</v>
      </c>
      <c r="X268" s="8">
        <f ca="1">IFERROR(IF(P268&gt;=1,(IF(M268=1,COUNTIF(INDIRECT(G268):INDIRECT(H268),"NEW"),IF(M268=3,COUNTIF(INDIRECT(G268):INDIRECT(H268),"NEW"),0))),0),0)</f>
        <v>0</v>
      </c>
      <c r="Y268" s="10">
        <f t="shared" ca="1" si="14"/>
        <v>0</v>
      </c>
      <c r="Z268" s="13"/>
    </row>
    <row r="269" spans="6:26" ht="20.100000000000001" customHeight="1" x14ac:dyDescent="0.25">
      <c r="F269" s="1">
        <f>IFERROR(IF(O269&gt;=101,MATCH(O269,VITRAN!$AG$14:$AG$1513,0)+13,0),0)</f>
        <v>0</v>
      </c>
      <c r="G269" s="1" t="str">
        <f t="shared" si="12"/>
        <v/>
      </c>
      <c r="H269" s="1" t="str">
        <f t="shared" si="13"/>
        <v/>
      </c>
      <c r="J269" s="1">
        <f>IFERROR(SUMIFS(STOCK!$U$10:$U$209,STOCK!$H$10:$H$209,T269),0)</f>
        <v>0</v>
      </c>
      <c r="K269" s="1">
        <f>IFERROR(SUMIFS(STOCK!$V$10:$V$209,STOCK!$H$10:$H$209,T269),0)</f>
        <v>0</v>
      </c>
      <c r="M269" s="1">
        <f>IFERROR(IF(LEN(T269)&gt;=1,VLOOKUP(HLOOKUP(T269,PROFILE!$K$5:$V$8,4,0),PROFILE!$F$1:$G$3,2,0),0),0)</f>
        <v>0</v>
      </c>
      <c r="N269" s="1">
        <f>IFERROR(COUNTIFS(PROFILE!$H$13:$H$212,"&gt;=1",PROFILE!$I$13:$I$212,T269),0)</f>
        <v>0</v>
      </c>
      <c r="O269" s="1">
        <f>IFERROR(IF(P269&gt;=1,(IF(LEN(T269)&gt;=1,VLOOKUP(T269,PROFILE!$A$23:$B$34,2,0)*100+COUNTIF($T$8:T269,T269),0)),0),0)</f>
        <v>0</v>
      </c>
      <c r="P269" s="11"/>
      <c r="Q269" s="11"/>
      <c r="R269" s="12"/>
      <c r="S269" s="12"/>
      <c r="T269" s="11"/>
      <c r="U269" s="11"/>
      <c r="V269" s="11"/>
      <c r="W269" s="8">
        <f ca="1">IFERROR(IF(P269&gt;=1,(IF(M269&gt;=2,COUNTIF(INDIRECT(G269):INDIRECT(H269),"OLD"),0)),0),0)</f>
        <v>0</v>
      </c>
      <c r="X269" s="8">
        <f ca="1">IFERROR(IF(P269&gt;=1,(IF(M269=1,COUNTIF(INDIRECT(G269):INDIRECT(H269),"NEW"),IF(M269=3,COUNTIF(INDIRECT(G269):INDIRECT(H269),"NEW"),0))),0),0)</f>
        <v>0</v>
      </c>
      <c r="Y269" s="10">
        <f t="shared" ca="1" si="14"/>
        <v>0</v>
      </c>
      <c r="Z269" s="13"/>
    </row>
    <row r="270" spans="6:26" ht="20.100000000000001" customHeight="1" x14ac:dyDescent="0.25">
      <c r="F270" s="1">
        <f>IFERROR(IF(O270&gt;=101,MATCH(O270,VITRAN!$AG$14:$AG$1513,0)+13,0),0)</f>
        <v>0</v>
      </c>
      <c r="G270" s="1" t="str">
        <f t="shared" si="12"/>
        <v/>
      </c>
      <c r="H270" s="1" t="str">
        <f t="shared" si="13"/>
        <v/>
      </c>
      <c r="J270" s="1">
        <f>IFERROR(SUMIFS(STOCK!$U$10:$U$209,STOCK!$H$10:$H$209,T270),0)</f>
        <v>0</v>
      </c>
      <c r="K270" s="1">
        <f>IFERROR(SUMIFS(STOCK!$V$10:$V$209,STOCK!$H$10:$H$209,T270),0)</f>
        <v>0</v>
      </c>
      <c r="M270" s="1">
        <f>IFERROR(IF(LEN(T270)&gt;=1,VLOOKUP(HLOOKUP(T270,PROFILE!$K$5:$V$8,4,0),PROFILE!$F$1:$G$3,2,0),0),0)</f>
        <v>0</v>
      </c>
      <c r="N270" s="1">
        <f>IFERROR(COUNTIFS(PROFILE!$H$13:$H$212,"&gt;=1",PROFILE!$I$13:$I$212,T270),0)</f>
        <v>0</v>
      </c>
      <c r="O270" s="1">
        <f>IFERROR(IF(P270&gt;=1,(IF(LEN(T270)&gt;=1,VLOOKUP(T270,PROFILE!$A$23:$B$34,2,0)*100+COUNTIF($T$8:T270,T270),0)),0),0)</f>
        <v>0</v>
      </c>
      <c r="P270" s="11"/>
      <c r="Q270" s="11"/>
      <c r="R270" s="12"/>
      <c r="S270" s="12"/>
      <c r="T270" s="11"/>
      <c r="U270" s="11"/>
      <c r="V270" s="11"/>
      <c r="W270" s="8">
        <f ca="1">IFERROR(IF(P270&gt;=1,(IF(M270&gt;=2,COUNTIF(INDIRECT(G270):INDIRECT(H270),"OLD"),0)),0),0)</f>
        <v>0</v>
      </c>
      <c r="X270" s="8">
        <f ca="1">IFERROR(IF(P270&gt;=1,(IF(M270=1,COUNTIF(INDIRECT(G270):INDIRECT(H270),"NEW"),IF(M270=3,COUNTIF(INDIRECT(G270):INDIRECT(H270),"NEW"),0))),0),0)</f>
        <v>0</v>
      </c>
      <c r="Y270" s="10">
        <f t="shared" ca="1" si="14"/>
        <v>0</v>
      </c>
      <c r="Z270" s="13"/>
    </row>
    <row r="271" spans="6:26" ht="20.100000000000001" customHeight="1" x14ac:dyDescent="0.25">
      <c r="F271" s="1">
        <f>IFERROR(IF(O271&gt;=101,MATCH(O271,VITRAN!$AG$14:$AG$1513,0)+13,0),0)</f>
        <v>0</v>
      </c>
      <c r="G271" s="1" t="str">
        <f t="shared" si="12"/>
        <v/>
      </c>
      <c r="H271" s="1" t="str">
        <f t="shared" si="13"/>
        <v/>
      </c>
      <c r="J271" s="1">
        <f>IFERROR(SUMIFS(STOCK!$U$10:$U$209,STOCK!$H$10:$H$209,T271),0)</f>
        <v>0</v>
      </c>
      <c r="K271" s="1">
        <f>IFERROR(SUMIFS(STOCK!$V$10:$V$209,STOCK!$H$10:$H$209,T271),0)</f>
        <v>0</v>
      </c>
      <c r="M271" s="1">
        <f>IFERROR(IF(LEN(T271)&gt;=1,VLOOKUP(HLOOKUP(T271,PROFILE!$K$5:$V$8,4,0),PROFILE!$F$1:$G$3,2,0),0),0)</f>
        <v>0</v>
      </c>
      <c r="N271" s="1">
        <f>IFERROR(COUNTIFS(PROFILE!$H$13:$H$212,"&gt;=1",PROFILE!$I$13:$I$212,T271),0)</f>
        <v>0</v>
      </c>
      <c r="O271" s="1">
        <f>IFERROR(IF(P271&gt;=1,(IF(LEN(T271)&gt;=1,VLOOKUP(T271,PROFILE!$A$23:$B$34,2,0)*100+COUNTIF($T$8:T271,T271),0)),0),0)</f>
        <v>0</v>
      </c>
      <c r="P271" s="11"/>
      <c r="Q271" s="11"/>
      <c r="R271" s="12"/>
      <c r="S271" s="12"/>
      <c r="T271" s="11"/>
      <c r="U271" s="11"/>
      <c r="V271" s="11"/>
      <c r="W271" s="8">
        <f ca="1">IFERROR(IF(P271&gt;=1,(IF(M271&gt;=2,COUNTIF(INDIRECT(G271):INDIRECT(H271),"OLD"),0)),0),0)</f>
        <v>0</v>
      </c>
      <c r="X271" s="8">
        <f ca="1">IFERROR(IF(P271&gt;=1,(IF(M271=1,COUNTIF(INDIRECT(G271):INDIRECT(H271),"NEW"),IF(M271=3,COUNTIF(INDIRECT(G271):INDIRECT(H271),"NEW"),0))),0),0)</f>
        <v>0</v>
      </c>
      <c r="Y271" s="10">
        <f t="shared" ca="1" si="14"/>
        <v>0</v>
      </c>
      <c r="Z271" s="13"/>
    </row>
    <row r="272" spans="6:26" ht="20.100000000000001" customHeight="1" x14ac:dyDescent="0.25">
      <c r="F272" s="1">
        <f>IFERROR(IF(O272&gt;=101,MATCH(O272,VITRAN!$AG$14:$AG$1513,0)+13,0),0)</f>
        <v>0</v>
      </c>
      <c r="G272" s="1" t="str">
        <f t="shared" si="12"/>
        <v/>
      </c>
      <c r="H272" s="1" t="str">
        <f t="shared" si="13"/>
        <v/>
      </c>
      <c r="J272" s="1">
        <f>IFERROR(SUMIFS(STOCK!$U$10:$U$209,STOCK!$H$10:$H$209,T272),0)</f>
        <v>0</v>
      </c>
      <c r="K272" s="1">
        <f>IFERROR(SUMIFS(STOCK!$V$10:$V$209,STOCK!$H$10:$H$209,T272),0)</f>
        <v>0</v>
      </c>
      <c r="M272" s="1">
        <f>IFERROR(IF(LEN(T272)&gt;=1,VLOOKUP(HLOOKUP(T272,PROFILE!$K$5:$V$8,4,0),PROFILE!$F$1:$G$3,2,0),0),0)</f>
        <v>0</v>
      </c>
      <c r="N272" s="1">
        <f>IFERROR(COUNTIFS(PROFILE!$H$13:$H$212,"&gt;=1",PROFILE!$I$13:$I$212,T272),0)</f>
        <v>0</v>
      </c>
      <c r="O272" s="1">
        <f>IFERROR(IF(P272&gt;=1,(IF(LEN(T272)&gt;=1,VLOOKUP(T272,PROFILE!$A$23:$B$34,2,0)*100+COUNTIF($T$8:T272,T272),0)),0),0)</f>
        <v>0</v>
      </c>
      <c r="P272" s="11"/>
      <c r="Q272" s="11"/>
      <c r="R272" s="12"/>
      <c r="S272" s="12"/>
      <c r="T272" s="11"/>
      <c r="U272" s="11"/>
      <c r="V272" s="11"/>
      <c r="W272" s="8">
        <f ca="1">IFERROR(IF(P272&gt;=1,(IF(M272&gt;=2,COUNTIF(INDIRECT(G272):INDIRECT(H272),"OLD"),0)),0),0)</f>
        <v>0</v>
      </c>
      <c r="X272" s="8">
        <f ca="1">IFERROR(IF(P272&gt;=1,(IF(M272=1,COUNTIF(INDIRECT(G272):INDIRECT(H272),"NEW"),IF(M272=3,COUNTIF(INDIRECT(G272):INDIRECT(H272),"NEW"),0))),0),0)</f>
        <v>0</v>
      </c>
      <c r="Y272" s="10">
        <f t="shared" ca="1" si="14"/>
        <v>0</v>
      </c>
      <c r="Z272" s="13"/>
    </row>
    <row r="273" spans="6:26" ht="20.100000000000001" customHeight="1" x14ac:dyDescent="0.25">
      <c r="F273" s="1">
        <f>IFERROR(IF(O273&gt;=101,MATCH(O273,VITRAN!$AG$14:$AG$1513,0)+13,0),0)</f>
        <v>0</v>
      </c>
      <c r="G273" s="1" t="str">
        <f t="shared" si="12"/>
        <v/>
      </c>
      <c r="H273" s="1" t="str">
        <f t="shared" si="13"/>
        <v/>
      </c>
      <c r="J273" s="1">
        <f>IFERROR(SUMIFS(STOCK!$U$10:$U$209,STOCK!$H$10:$H$209,T273),0)</f>
        <v>0</v>
      </c>
      <c r="K273" s="1">
        <f>IFERROR(SUMIFS(STOCK!$V$10:$V$209,STOCK!$H$10:$H$209,T273),0)</f>
        <v>0</v>
      </c>
      <c r="M273" s="1">
        <f>IFERROR(IF(LEN(T273)&gt;=1,VLOOKUP(HLOOKUP(T273,PROFILE!$K$5:$V$8,4,0),PROFILE!$F$1:$G$3,2,0),0),0)</f>
        <v>0</v>
      </c>
      <c r="N273" s="1">
        <f>IFERROR(COUNTIFS(PROFILE!$H$13:$H$212,"&gt;=1",PROFILE!$I$13:$I$212,T273),0)</f>
        <v>0</v>
      </c>
      <c r="O273" s="1">
        <f>IFERROR(IF(P273&gt;=1,(IF(LEN(T273)&gt;=1,VLOOKUP(T273,PROFILE!$A$23:$B$34,2,0)*100+COUNTIF($T$8:T273,T273),0)),0),0)</f>
        <v>0</v>
      </c>
      <c r="P273" s="11"/>
      <c r="Q273" s="11"/>
      <c r="R273" s="12"/>
      <c r="S273" s="12"/>
      <c r="T273" s="11"/>
      <c r="U273" s="11"/>
      <c r="V273" s="11"/>
      <c r="W273" s="8">
        <f ca="1">IFERROR(IF(P273&gt;=1,(IF(M273&gt;=2,COUNTIF(INDIRECT(G273):INDIRECT(H273),"OLD"),0)),0),0)</f>
        <v>0</v>
      </c>
      <c r="X273" s="8">
        <f ca="1">IFERROR(IF(P273&gt;=1,(IF(M273=1,COUNTIF(INDIRECT(G273):INDIRECT(H273),"NEW"),IF(M273=3,COUNTIF(INDIRECT(G273):INDIRECT(H273),"NEW"),0))),0),0)</f>
        <v>0</v>
      </c>
      <c r="Y273" s="10">
        <f t="shared" ca="1" si="14"/>
        <v>0</v>
      </c>
      <c r="Z273" s="13"/>
    </row>
    <row r="274" spans="6:26" ht="20.100000000000001" customHeight="1" x14ac:dyDescent="0.25">
      <c r="F274" s="1">
        <f>IFERROR(IF(O274&gt;=101,MATCH(O274,VITRAN!$AG$14:$AG$1513,0)+13,0),0)</f>
        <v>0</v>
      </c>
      <c r="G274" s="1" t="str">
        <f t="shared" si="12"/>
        <v/>
      </c>
      <c r="H274" s="1" t="str">
        <f t="shared" si="13"/>
        <v/>
      </c>
      <c r="J274" s="1">
        <f>IFERROR(SUMIFS(STOCK!$U$10:$U$209,STOCK!$H$10:$H$209,T274),0)</f>
        <v>0</v>
      </c>
      <c r="K274" s="1">
        <f>IFERROR(SUMIFS(STOCK!$V$10:$V$209,STOCK!$H$10:$H$209,T274),0)</f>
        <v>0</v>
      </c>
      <c r="M274" s="1">
        <f>IFERROR(IF(LEN(T274)&gt;=1,VLOOKUP(HLOOKUP(T274,PROFILE!$K$5:$V$8,4,0),PROFILE!$F$1:$G$3,2,0),0),0)</f>
        <v>0</v>
      </c>
      <c r="N274" s="1">
        <f>IFERROR(COUNTIFS(PROFILE!$H$13:$H$212,"&gt;=1",PROFILE!$I$13:$I$212,T274),0)</f>
        <v>0</v>
      </c>
      <c r="O274" s="1">
        <f>IFERROR(IF(P274&gt;=1,(IF(LEN(T274)&gt;=1,VLOOKUP(T274,PROFILE!$A$23:$B$34,2,0)*100+COUNTIF($T$8:T274,T274),0)),0),0)</f>
        <v>0</v>
      </c>
      <c r="P274" s="11"/>
      <c r="Q274" s="11"/>
      <c r="R274" s="12"/>
      <c r="S274" s="12"/>
      <c r="T274" s="11"/>
      <c r="U274" s="11"/>
      <c r="V274" s="11"/>
      <c r="W274" s="8">
        <f ca="1">IFERROR(IF(P274&gt;=1,(IF(M274&gt;=2,COUNTIF(INDIRECT(G274):INDIRECT(H274),"OLD"),0)),0),0)</f>
        <v>0</v>
      </c>
      <c r="X274" s="8">
        <f ca="1">IFERROR(IF(P274&gt;=1,(IF(M274=1,COUNTIF(INDIRECT(G274):INDIRECT(H274),"NEW"),IF(M274=3,COUNTIF(INDIRECT(G274):INDIRECT(H274),"NEW"),0))),0),0)</f>
        <v>0</v>
      </c>
      <c r="Y274" s="10">
        <f t="shared" ca="1" si="14"/>
        <v>0</v>
      </c>
      <c r="Z274" s="13"/>
    </row>
    <row r="275" spans="6:26" ht="20.100000000000001" customHeight="1" x14ac:dyDescent="0.25">
      <c r="F275" s="1">
        <f>IFERROR(IF(O275&gt;=101,MATCH(O275,VITRAN!$AG$14:$AG$1513,0)+13,0),0)</f>
        <v>0</v>
      </c>
      <c r="G275" s="1" t="str">
        <f t="shared" si="12"/>
        <v/>
      </c>
      <c r="H275" s="1" t="str">
        <f t="shared" si="13"/>
        <v/>
      </c>
      <c r="J275" s="1">
        <f>IFERROR(SUMIFS(STOCK!$U$10:$U$209,STOCK!$H$10:$H$209,T275),0)</f>
        <v>0</v>
      </c>
      <c r="K275" s="1">
        <f>IFERROR(SUMIFS(STOCK!$V$10:$V$209,STOCK!$H$10:$H$209,T275),0)</f>
        <v>0</v>
      </c>
      <c r="M275" s="1">
        <f>IFERROR(IF(LEN(T275)&gt;=1,VLOOKUP(HLOOKUP(T275,PROFILE!$K$5:$V$8,4,0),PROFILE!$F$1:$G$3,2,0),0),0)</f>
        <v>0</v>
      </c>
      <c r="N275" s="1">
        <f>IFERROR(COUNTIFS(PROFILE!$H$13:$H$212,"&gt;=1",PROFILE!$I$13:$I$212,T275),0)</f>
        <v>0</v>
      </c>
      <c r="O275" s="1">
        <f>IFERROR(IF(P275&gt;=1,(IF(LEN(T275)&gt;=1,VLOOKUP(T275,PROFILE!$A$23:$B$34,2,0)*100+COUNTIF($T$8:T275,T275),0)),0),0)</f>
        <v>0</v>
      </c>
      <c r="P275" s="11"/>
      <c r="Q275" s="11"/>
      <c r="R275" s="12"/>
      <c r="S275" s="12"/>
      <c r="T275" s="11"/>
      <c r="U275" s="11"/>
      <c r="V275" s="11"/>
      <c r="W275" s="8">
        <f ca="1">IFERROR(IF(P275&gt;=1,(IF(M275&gt;=2,COUNTIF(INDIRECT(G275):INDIRECT(H275),"OLD"),0)),0),0)</f>
        <v>0</v>
      </c>
      <c r="X275" s="8">
        <f ca="1">IFERROR(IF(P275&gt;=1,(IF(M275=1,COUNTIF(INDIRECT(G275):INDIRECT(H275),"NEW"),IF(M275=3,COUNTIF(INDIRECT(G275):INDIRECT(H275),"NEW"),0))),0),0)</f>
        <v>0</v>
      </c>
      <c r="Y275" s="10">
        <f t="shared" ca="1" si="14"/>
        <v>0</v>
      </c>
      <c r="Z275" s="13"/>
    </row>
    <row r="276" spans="6:26" ht="20.100000000000001" customHeight="1" x14ac:dyDescent="0.25">
      <c r="F276" s="1">
        <f>IFERROR(IF(O276&gt;=101,MATCH(O276,VITRAN!$AG$14:$AG$1513,0)+13,0),0)</f>
        <v>0</v>
      </c>
      <c r="G276" s="1" t="str">
        <f t="shared" si="12"/>
        <v/>
      </c>
      <c r="H276" s="1" t="str">
        <f t="shared" si="13"/>
        <v/>
      </c>
      <c r="J276" s="1">
        <f>IFERROR(SUMIFS(STOCK!$U$10:$U$209,STOCK!$H$10:$H$209,T276),0)</f>
        <v>0</v>
      </c>
      <c r="K276" s="1">
        <f>IFERROR(SUMIFS(STOCK!$V$10:$V$209,STOCK!$H$10:$H$209,T276),0)</f>
        <v>0</v>
      </c>
      <c r="M276" s="1">
        <f>IFERROR(IF(LEN(T276)&gt;=1,VLOOKUP(HLOOKUP(T276,PROFILE!$K$5:$V$8,4,0),PROFILE!$F$1:$G$3,2,0),0),0)</f>
        <v>0</v>
      </c>
      <c r="N276" s="1">
        <f>IFERROR(COUNTIFS(PROFILE!$H$13:$H$212,"&gt;=1",PROFILE!$I$13:$I$212,T276),0)</f>
        <v>0</v>
      </c>
      <c r="O276" s="1">
        <f>IFERROR(IF(P276&gt;=1,(IF(LEN(T276)&gt;=1,VLOOKUP(T276,PROFILE!$A$23:$B$34,2,0)*100+COUNTIF($T$8:T276,T276),0)),0),0)</f>
        <v>0</v>
      </c>
      <c r="P276" s="11"/>
      <c r="Q276" s="11"/>
      <c r="R276" s="12"/>
      <c r="S276" s="12"/>
      <c r="T276" s="11"/>
      <c r="U276" s="11"/>
      <c r="V276" s="11"/>
      <c r="W276" s="8">
        <f ca="1">IFERROR(IF(P276&gt;=1,(IF(M276&gt;=2,COUNTIF(INDIRECT(G276):INDIRECT(H276),"OLD"),0)),0),0)</f>
        <v>0</v>
      </c>
      <c r="X276" s="8">
        <f ca="1">IFERROR(IF(P276&gt;=1,(IF(M276=1,COUNTIF(INDIRECT(G276):INDIRECT(H276),"NEW"),IF(M276=3,COUNTIF(INDIRECT(G276):INDIRECT(H276),"NEW"),0))),0),0)</f>
        <v>0</v>
      </c>
      <c r="Y276" s="10">
        <f t="shared" ca="1" si="14"/>
        <v>0</v>
      </c>
      <c r="Z276" s="13"/>
    </row>
    <row r="277" spans="6:26" ht="20.100000000000001" customHeight="1" x14ac:dyDescent="0.25">
      <c r="F277" s="1">
        <f>IFERROR(IF(O277&gt;=101,MATCH(O277,VITRAN!$AG$14:$AG$1513,0)+13,0),0)</f>
        <v>0</v>
      </c>
      <c r="G277" s="1" t="str">
        <f t="shared" si="12"/>
        <v/>
      </c>
      <c r="H277" s="1" t="str">
        <f t="shared" si="13"/>
        <v/>
      </c>
      <c r="J277" s="1">
        <f>IFERROR(SUMIFS(STOCK!$U$10:$U$209,STOCK!$H$10:$H$209,T277),0)</f>
        <v>0</v>
      </c>
      <c r="K277" s="1">
        <f>IFERROR(SUMIFS(STOCK!$V$10:$V$209,STOCK!$H$10:$H$209,T277),0)</f>
        <v>0</v>
      </c>
      <c r="M277" s="1">
        <f>IFERROR(IF(LEN(T277)&gt;=1,VLOOKUP(HLOOKUP(T277,PROFILE!$K$5:$V$8,4,0),PROFILE!$F$1:$G$3,2,0),0),0)</f>
        <v>0</v>
      </c>
      <c r="N277" s="1">
        <f>IFERROR(COUNTIFS(PROFILE!$H$13:$H$212,"&gt;=1",PROFILE!$I$13:$I$212,T277),0)</f>
        <v>0</v>
      </c>
      <c r="O277" s="1">
        <f>IFERROR(IF(P277&gt;=1,(IF(LEN(T277)&gt;=1,VLOOKUP(T277,PROFILE!$A$23:$B$34,2,0)*100+COUNTIF($T$8:T277,T277),0)),0),0)</f>
        <v>0</v>
      </c>
      <c r="P277" s="11"/>
      <c r="Q277" s="11"/>
      <c r="R277" s="12"/>
      <c r="S277" s="12"/>
      <c r="T277" s="11"/>
      <c r="U277" s="11"/>
      <c r="V277" s="11"/>
      <c r="W277" s="8">
        <f ca="1">IFERROR(IF(P277&gt;=1,(IF(M277&gt;=2,COUNTIF(INDIRECT(G277):INDIRECT(H277),"OLD"),0)),0),0)</f>
        <v>0</v>
      </c>
      <c r="X277" s="8">
        <f ca="1">IFERROR(IF(P277&gt;=1,(IF(M277=1,COUNTIF(INDIRECT(G277):INDIRECT(H277),"NEW"),IF(M277=3,COUNTIF(INDIRECT(G277):INDIRECT(H277),"NEW"),0))),0),0)</f>
        <v>0</v>
      </c>
      <c r="Y277" s="10">
        <f t="shared" ca="1" si="14"/>
        <v>0</v>
      </c>
      <c r="Z277" s="13"/>
    </row>
    <row r="278" spans="6:26" ht="20.100000000000001" customHeight="1" x14ac:dyDescent="0.25">
      <c r="F278" s="1">
        <f>IFERROR(IF(O278&gt;=101,MATCH(O278,VITRAN!$AG$14:$AG$1513,0)+13,0),0)</f>
        <v>0</v>
      </c>
      <c r="G278" s="1" t="str">
        <f t="shared" si="12"/>
        <v/>
      </c>
      <c r="H278" s="1" t="str">
        <f t="shared" si="13"/>
        <v/>
      </c>
      <c r="J278" s="1">
        <f>IFERROR(SUMIFS(STOCK!$U$10:$U$209,STOCK!$H$10:$H$209,T278),0)</f>
        <v>0</v>
      </c>
      <c r="K278" s="1">
        <f>IFERROR(SUMIFS(STOCK!$V$10:$V$209,STOCK!$H$10:$H$209,T278),0)</f>
        <v>0</v>
      </c>
      <c r="M278" s="1">
        <f>IFERROR(IF(LEN(T278)&gt;=1,VLOOKUP(HLOOKUP(T278,PROFILE!$K$5:$V$8,4,0),PROFILE!$F$1:$G$3,2,0),0),0)</f>
        <v>0</v>
      </c>
      <c r="N278" s="1">
        <f>IFERROR(COUNTIFS(PROFILE!$H$13:$H$212,"&gt;=1",PROFILE!$I$13:$I$212,T278),0)</f>
        <v>0</v>
      </c>
      <c r="O278" s="1">
        <f>IFERROR(IF(P278&gt;=1,(IF(LEN(T278)&gt;=1,VLOOKUP(T278,PROFILE!$A$23:$B$34,2,0)*100+COUNTIF($T$8:T278,T278),0)),0),0)</f>
        <v>0</v>
      </c>
      <c r="P278" s="11"/>
      <c r="Q278" s="11"/>
      <c r="R278" s="12"/>
      <c r="S278" s="12"/>
      <c r="T278" s="11"/>
      <c r="U278" s="11"/>
      <c r="V278" s="11"/>
      <c r="W278" s="8">
        <f ca="1">IFERROR(IF(P278&gt;=1,(IF(M278&gt;=2,COUNTIF(INDIRECT(G278):INDIRECT(H278),"OLD"),0)),0),0)</f>
        <v>0</v>
      </c>
      <c r="X278" s="8">
        <f ca="1">IFERROR(IF(P278&gt;=1,(IF(M278=1,COUNTIF(INDIRECT(G278):INDIRECT(H278),"NEW"),IF(M278=3,COUNTIF(INDIRECT(G278):INDIRECT(H278),"NEW"),0))),0),0)</f>
        <v>0</v>
      </c>
      <c r="Y278" s="10">
        <f t="shared" ca="1" si="14"/>
        <v>0</v>
      </c>
      <c r="Z278" s="13"/>
    </row>
    <row r="279" spans="6:26" ht="20.100000000000001" customHeight="1" x14ac:dyDescent="0.25">
      <c r="F279" s="1">
        <f>IFERROR(IF(O279&gt;=101,MATCH(O279,VITRAN!$AG$14:$AG$1513,0)+13,0),0)</f>
        <v>0</v>
      </c>
      <c r="G279" s="1" t="str">
        <f t="shared" si="12"/>
        <v/>
      </c>
      <c r="H279" s="1" t="str">
        <f t="shared" si="13"/>
        <v/>
      </c>
      <c r="J279" s="1">
        <f>IFERROR(SUMIFS(STOCK!$U$10:$U$209,STOCK!$H$10:$H$209,T279),0)</f>
        <v>0</v>
      </c>
      <c r="K279" s="1">
        <f>IFERROR(SUMIFS(STOCK!$V$10:$V$209,STOCK!$H$10:$H$209,T279),0)</f>
        <v>0</v>
      </c>
      <c r="M279" s="1">
        <f>IFERROR(IF(LEN(T279)&gt;=1,VLOOKUP(HLOOKUP(T279,PROFILE!$K$5:$V$8,4,0),PROFILE!$F$1:$G$3,2,0),0),0)</f>
        <v>0</v>
      </c>
      <c r="N279" s="1">
        <f>IFERROR(COUNTIFS(PROFILE!$H$13:$H$212,"&gt;=1",PROFILE!$I$13:$I$212,T279),0)</f>
        <v>0</v>
      </c>
      <c r="O279" s="1">
        <f>IFERROR(IF(P279&gt;=1,(IF(LEN(T279)&gt;=1,VLOOKUP(T279,PROFILE!$A$23:$B$34,2,0)*100+COUNTIF($T$8:T279,T279),0)),0),0)</f>
        <v>0</v>
      </c>
      <c r="P279" s="11"/>
      <c r="Q279" s="11"/>
      <c r="R279" s="12"/>
      <c r="S279" s="12"/>
      <c r="T279" s="11"/>
      <c r="U279" s="11"/>
      <c r="V279" s="11"/>
      <c r="W279" s="8">
        <f ca="1">IFERROR(IF(P279&gt;=1,(IF(M279&gt;=2,COUNTIF(INDIRECT(G279):INDIRECT(H279),"OLD"),0)),0),0)</f>
        <v>0</v>
      </c>
      <c r="X279" s="8">
        <f ca="1">IFERROR(IF(P279&gt;=1,(IF(M279=1,COUNTIF(INDIRECT(G279):INDIRECT(H279),"NEW"),IF(M279=3,COUNTIF(INDIRECT(G279):INDIRECT(H279),"NEW"),0))),0),0)</f>
        <v>0</v>
      </c>
      <c r="Y279" s="10">
        <f t="shared" ca="1" si="14"/>
        <v>0</v>
      </c>
      <c r="Z279" s="13"/>
    </row>
    <row r="280" spans="6:26" ht="20.100000000000001" customHeight="1" x14ac:dyDescent="0.25">
      <c r="F280" s="1">
        <f>IFERROR(IF(O280&gt;=101,MATCH(O280,VITRAN!$AG$14:$AG$1513,0)+13,0),0)</f>
        <v>0</v>
      </c>
      <c r="G280" s="1" t="str">
        <f t="shared" si="12"/>
        <v/>
      </c>
      <c r="H280" s="1" t="str">
        <f t="shared" si="13"/>
        <v/>
      </c>
      <c r="J280" s="1">
        <f>IFERROR(SUMIFS(STOCK!$U$10:$U$209,STOCK!$H$10:$H$209,T280),0)</f>
        <v>0</v>
      </c>
      <c r="K280" s="1">
        <f>IFERROR(SUMIFS(STOCK!$V$10:$V$209,STOCK!$H$10:$H$209,T280),0)</f>
        <v>0</v>
      </c>
      <c r="M280" s="1">
        <f>IFERROR(IF(LEN(T280)&gt;=1,VLOOKUP(HLOOKUP(T280,PROFILE!$K$5:$V$8,4,0),PROFILE!$F$1:$G$3,2,0),0),0)</f>
        <v>0</v>
      </c>
      <c r="N280" s="1">
        <f>IFERROR(COUNTIFS(PROFILE!$H$13:$H$212,"&gt;=1",PROFILE!$I$13:$I$212,T280),0)</f>
        <v>0</v>
      </c>
      <c r="O280" s="1">
        <f>IFERROR(IF(P280&gt;=1,(IF(LEN(T280)&gt;=1,VLOOKUP(T280,PROFILE!$A$23:$B$34,2,0)*100+COUNTIF($T$8:T280,T280),0)),0),0)</f>
        <v>0</v>
      </c>
      <c r="P280" s="11"/>
      <c r="Q280" s="11"/>
      <c r="R280" s="12"/>
      <c r="S280" s="12"/>
      <c r="T280" s="11"/>
      <c r="U280" s="11"/>
      <c r="V280" s="11"/>
      <c r="W280" s="8">
        <f ca="1">IFERROR(IF(P280&gt;=1,(IF(M280&gt;=2,COUNTIF(INDIRECT(G280):INDIRECT(H280),"OLD"),0)),0),0)</f>
        <v>0</v>
      </c>
      <c r="X280" s="8">
        <f ca="1">IFERROR(IF(P280&gt;=1,(IF(M280=1,COUNTIF(INDIRECT(G280):INDIRECT(H280),"NEW"),IF(M280=3,COUNTIF(INDIRECT(G280):INDIRECT(H280),"NEW"),0))),0),0)</f>
        <v>0</v>
      </c>
      <c r="Y280" s="10">
        <f t="shared" ca="1" si="14"/>
        <v>0</v>
      </c>
      <c r="Z280" s="13"/>
    </row>
    <row r="281" spans="6:26" ht="20.100000000000001" customHeight="1" x14ac:dyDescent="0.25">
      <c r="F281" s="1">
        <f>IFERROR(IF(O281&gt;=101,MATCH(O281,VITRAN!$AG$14:$AG$1513,0)+13,0),0)</f>
        <v>0</v>
      </c>
      <c r="G281" s="1" t="str">
        <f t="shared" si="12"/>
        <v/>
      </c>
      <c r="H281" s="1" t="str">
        <f t="shared" si="13"/>
        <v/>
      </c>
      <c r="J281" s="1">
        <f>IFERROR(SUMIFS(STOCK!$U$10:$U$209,STOCK!$H$10:$H$209,T281),0)</f>
        <v>0</v>
      </c>
      <c r="K281" s="1">
        <f>IFERROR(SUMIFS(STOCK!$V$10:$V$209,STOCK!$H$10:$H$209,T281),0)</f>
        <v>0</v>
      </c>
      <c r="M281" s="1">
        <f>IFERROR(IF(LEN(T281)&gt;=1,VLOOKUP(HLOOKUP(T281,PROFILE!$K$5:$V$8,4,0),PROFILE!$F$1:$G$3,2,0),0),0)</f>
        <v>0</v>
      </c>
      <c r="N281" s="1">
        <f>IFERROR(COUNTIFS(PROFILE!$H$13:$H$212,"&gt;=1",PROFILE!$I$13:$I$212,T281),0)</f>
        <v>0</v>
      </c>
      <c r="O281" s="1">
        <f>IFERROR(IF(P281&gt;=1,(IF(LEN(T281)&gt;=1,VLOOKUP(T281,PROFILE!$A$23:$B$34,2,0)*100+COUNTIF($T$8:T281,T281),0)),0),0)</f>
        <v>0</v>
      </c>
      <c r="P281" s="11"/>
      <c r="Q281" s="11"/>
      <c r="R281" s="12"/>
      <c r="S281" s="12"/>
      <c r="T281" s="11"/>
      <c r="U281" s="11"/>
      <c r="V281" s="11"/>
      <c r="W281" s="8">
        <f ca="1">IFERROR(IF(P281&gt;=1,(IF(M281&gt;=2,COUNTIF(INDIRECT(G281):INDIRECT(H281),"OLD"),0)),0),0)</f>
        <v>0</v>
      </c>
      <c r="X281" s="8">
        <f ca="1">IFERROR(IF(P281&gt;=1,(IF(M281=1,COUNTIF(INDIRECT(G281):INDIRECT(H281),"NEW"),IF(M281=3,COUNTIF(INDIRECT(G281):INDIRECT(H281),"NEW"),0))),0),0)</f>
        <v>0</v>
      </c>
      <c r="Y281" s="10">
        <f t="shared" ca="1" si="14"/>
        <v>0</v>
      </c>
      <c r="Z281" s="13"/>
    </row>
    <row r="282" spans="6:26" ht="20.100000000000001" customHeight="1" x14ac:dyDescent="0.25">
      <c r="F282" s="1">
        <f>IFERROR(IF(O282&gt;=101,MATCH(O282,VITRAN!$AG$14:$AG$1513,0)+13,0),0)</f>
        <v>0</v>
      </c>
      <c r="G282" s="1" t="str">
        <f t="shared" si="12"/>
        <v/>
      </c>
      <c r="H282" s="1" t="str">
        <f t="shared" si="13"/>
        <v/>
      </c>
      <c r="J282" s="1">
        <f>IFERROR(SUMIFS(STOCK!$U$10:$U$209,STOCK!$H$10:$H$209,T282),0)</f>
        <v>0</v>
      </c>
      <c r="K282" s="1">
        <f>IFERROR(SUMIFS(STOCK!$V$10:$V$209,STOCK!$H$10:$H$209,T282),0)</f>
        <v>0</v>
      </c>
      <c r="M282" s="1">
        <f>IFERROR(IF(LEN(T282)&gt;=1,VLOOKUP(HLOOKUP(T282,PROFILE!$K$5:$V$8,4,0),PROFILE!$F$1:$G$3,2,0),0),0)</f>
        <v>0</v>
      </c>
      <c r="N282" s="1">
        <f>IFERROR(COUNTIFS(PROFILE!$H$13:$H$212,"&gt;=1",PROFILE!$I$13:$I$212,T282),0)</f>
        <v>0</v>
      </c>
      <c r="O282" s="1">
        <f>IFERROR(IF(P282&gt;=1,(IF(LEN(T282)&gt;=1,VLOOKUP(T282,PROFILE!$A$23:$B$34,2,0)*100+COUNTIF($T$8:T282,T282),0)),0),0)</f>
        <v>0</v>
      </c>
      <c r="P282" s="11"/>
      <c r="Q282" s="11"/>
      <c r="R282" s="12"/>
      <c r="S282" s="12"/>
      <c r="T282" s="11"/>
      <c r="U282" s="11"/>
      <c r="V282" s="11"/>
      <c r="W282" s="8">
        <f ca="1">IFERROR(IF(P282&gt;=1,(IF(M282&gt;=2,COUNTIF(INDIRECT(G282):INDIRECT(H282),"OLD"),0)),0),0)</f>
        <v>0</v>
      </c>
      <c r="X282" s="8">
        <f ca="1">IFERROR(IF(P282&gt;=1,(IF(M282=1,COUNTIF(INDIRECT(G282):INDIRECT(H282),"NEW"),IF(M282=3,COUNTIF(INDIRECT(G282):INDIRECT(H282),"NEW"),0))),0),0)</f>
        <v>0</v>
      </c>
      <c r="Y282" s="10">
        <f t="shared" ca="1" si="14"/>
        <v>0</v>
      </c>
      <c r="Z282" s="13"/>
    </row>
    <row r="283" spans="6:26" ht="20.100000000000001" customHeight="1" x14ac:dyDescent="0.25">
      <c r="F283" s="1">
        <f>IFERROR(IF(O283&gt;=101,MATCH(O283,VITRAN!$AG$14:$AG$1513,0)+13,0),0)</f>
        <v>0</v>
      </c>
      <c r="G283" s="1" t="str">
        <f t="shared" si="12"/>
        <v/>
      </c>
      <c r="H283" s="1" t="str">
        <f t="shared" si="13"/>
        <v/>
      </c>
      <c r="J283" s="1">
        <f>IFERROR(SUMIFS(STOCK!$U$10:$U$209,STOCK!$H$10:$H$209,T283),0)</f>
        <v>0</v>
      </c>
      <c r="K283" s="1">
        <f>IFERROR(SUMIFS(STOCK!$V$10:$V$209,STOCK!$H$10:$H$209,T283),0)</f>
        <v>0</v>
      </c>
      <c r="M283" s="1">
        <f>IFERROR(IF(LEN(T283)&gt;=1,VLOOKUP(HLOOKUP(T283,PROFILE!$K$5:$V$8,4,0),PROFILE!$F$1:$G$3,2,0),0),0)</f>
        <v>0</v>
      </c>
      <c r="N283" s="1">
        <f>IFERROR(COUNTIFS(PROFILE!$H$13:$H$212,"&gt;=1",PROFILE!$I$13:$I$212,T283),0)</f>
        <v>0</v>
      </c>
      <c r="O283" s="1">
        <f>IFERROR(IF(P283&gt;=1,(IF(LEN(T283)&gt;=1,VLOOKUP(T283,PROFILE!$A$23:$B$34,2,0)*100+COUNTIF($T$8:T283,T283),0)),0),0)</f>
        <v>0</v>
      </c>
      <c r="P283" s="11"/>
      <c r="Q283" s="11"/>
      <c r="R283" s="12"/>
      <c r="S283" s="12"/>
      <c r="T283" s="11"/>
      <c r="U283" s="11"/>
      <c r="V283" s="11"/>
      <c r="W283" s="8">
        <f ca="1">IFERROR(IF(P283&gt;=1,(IF(M283&gt;=2,COUNTIF(INDIRECT(G283):INDIRECT(H283),"OLD"),0)),0),0)</f>
        <v>0</v>
      </c>
      <c r="X283" s="8">
        <f ca="1">IFERROR(IF(P283&gt;=1,(IF(M283=1,COUNTIF(INDIRECT(G283):INDIRECT(H283),"NEW"),IF(M283=3,COUNTIF(INDIRECT(G283):INDIRECT(H283),"NEW"),0))),0),0)</f>
        <v>0</v>
      </c>
      <c r="Y283" s="10">
        <f t="shared" ca="1" si="14"/>
        <v>0</v>
      </c>
      <c r="Z283" s="13"/>
    </row>
    <row r="284" spans="6:26" ht="20.100000000000001" customHeight="1" x14ac:dyDescent="0.25">
      <c r="F284" s="1">
        <f>IFERROR(IF(O284&gt;=101,MATCH(O284,VITRAN!$AG$14:$AG$1513,0)+13,0),0)</f>
        <v>0</v>
      </c>
      <c r="G284" s="1" t="str">
        <f t="shared" si="12"/>
        <v/>
      </c>
      <c r="H284" s="1" t="str">
        <f t="shared" si="13"/>
        <v/>
      </c>
      <c r="J284" s="1">
        <f>IFERROR(SUMIFS(STOCK!$U$10:$U$209,STOCK!$H$10:$H$209,T284),0)</f>
        <v>0</v>
      </c>
      <c r="K284" s="1">
        <f>IFERROR(SUMIFS(STOCK!$V$10:$V$209,STOCK!$H$10:$H$209,T284),0)</f>
        <v>0</v>
      </c>
      <c r="M284" s="1">
        <f>IFERROR(IF(LEN(T284)&gt;=1,VLOOKUP(HLOOKUP(T284,PROFILE!$K$5:$V$8,4,0),PROFILE!$F$1:$G$3,2,0),0),0)</f>
        <v>0</v>
      </c>
      <c r="N284" s="1">
        <f>IFERROR(COUNTIFS(PROFILE!$H$13:$H$212,"&gt;=1",PROFILE!$I$13:$I$212,T284),0)</f>
        <v>0</v>
      </c>
      <c r="O284" s="1">
        <f>IFERROR(IF(P284&gt;=1,(IF(LEN(T284)&gt;=1,VLOOKUP(T284,PROFILE!$A$23:$B$34,2,0)*100+COUNTIF($T$8:T284,T284),0)),0),0)</f>
        <v>0</v>
      </c>
      <c r="P284" s="11"/>
      <c r="Q284" s="11"/>
      <c r="R284" s="12"/>
      <c r="S284" s="12"/>
      <c r="T284" s="11"/>
      <c r="U284" s="11"/>
      <c r="V284" s="11"/>
      <c r="W284" s="8">
        <f ca="1">IFERROR(IF(P284&gt;=1,(IF(M284&gt;=2,COUNTIF(INDIRECT(G284):INDIRECT(H284),"OLD"),0)),0),0)</f>
        <v>0</v>
      </c>
      <c r="X284" s="8">
        <f ca="1">IFERROR(IF(P284&gt;=1,(IF(M284=1,COUNTIF(INDIRECT(G284):INDIRECT(H284),"NEW"),IF(M284=3,COUNTIF(INDIRECT(G284):INDIRECT(H284),"NEW"),0))),0),0)</f>
        <v>0</v>
      </c>
      <c r="Y284" s="10">
        <f t="shared" ca="1" si="14"/>
        <v>0</v>
      </c>
      <c r="Z284" s="13"/>
    </row>
    <row r="285" spans="6:26" ht="20.100000000000001" customHeight="1" x14ac:dyDescent="0.25">
      <c r="F285" s="1">
        <f>IFERROR(IF(O285&gt;=101,MATCH(O285,VITRAN!$AG$14:$AG$1513,0)+13,0),0)</f>
        <v>0</v>
      </c>
      <c r="G285" s="1" t="str">
        <f t="shared" si="12"/>
        <v/>
      </c>
      <c r="H285" s="1" t="str">
        <f t="shared" si="13"/>
        <v/>
      </c>
      <c r="J285" s="1">
        <f>IFERROR(SUMIFS(STOCK!$U$10:$U$209,STOCK!$H$10:$H$209,T285),0)</f>
        <v>0</v>
      </c>
      <c r="K285" s="1">
        <f>IFERROR(SUMIFS(STOCK!$V$10:$V$209,STOCK!$H$10:$H$209,T285),0)</f>
        <v>0</v>
      </c>
      <c r="M285" s="1">
        <f>IFERROR(IF(LEN(T285)&gt;=1,VLOOKUP(HLOOKUP(T285,PROFILE!$K$5:$V$8,4,0),PROFILE!$F$1:$G$3,2,0),0),0)</f>
        <v>0</v>
      </c>
      <c r="N285" s="1">
        <f>IFERROR(COUNTIFS(PROFILE!$H$13:$H$212,"&gt;=1",PROFILE!$I$13:$I$212,T285),0)</f>
        <v>0</v>
      </c>
      <c r="O285" s="1">
        <f>IFERROR(IF(P285&gt;=1,(IF(LEN(T285)&gt;=1,VLOOKUP(T285,PROFILE!$A$23:$B$34,2,0)*100+COUNTIF($T$8:T285,T285),0)),0),0)</f>
        <v>0</v>
      </c>
      <c r="P285" s="11"/>
      <c r="Q285" s="11"/>
      <c r="R285" s="12"/>
      <c r="S285" s="12"/>
      <c r="T285" s="11"/>
      <c r="U285" s="11"/>
      <c r="V285" s="11"/>
      <c r="W285" s="8">
        <f ca="1">IFERROR(IF(P285&gt;=1,(IF(M285&gt;=2,COUNTIF(INDIRECT(G285):INDIRECT(H285),"OLD"),0)),0),0)</f>
        <v>0</v>
      </c>
      <c r="X285" s="8">
        <f ca="1">IFERROR(IF(P285&gt;=1,(IF(M285=1,COUNTIF(INDIRECT(G285):INDIRECT(H285),"NEW"),IF(M285=3,COUNTIF(INDIRECT(G285):INDIRECT(H285),"NEW"),0))),0),0)</f>
        <v>0</v>
      </c>
      <c r="Y285" s="10">
        <f t="shared" ca="1" si="14"/>
        <v>0</v>
      </c>
      <c r="Z285" s="13"/>
    </row>
    <row r="286" spans="6:26" ht="20.100000000000001" customHeight="1" x14ac:dyDescent="0.25">
      <c r="F286" s="1">
        <f>IFERROR(IF(O286&gt;=101,MATCH(O286,VITRAN!$AG$14:$AG$1513,0)+13,0),0)</f>
        <v>0</v>
      </c>
      <c r="G286" s="1" t="str">
        <f t="shared" si="12"/>
        <v/>
      </c>
      <c r="H286" s="1" t="str">
        <f t="shared" si="13"/>
        <v/>
      </c>
      <c r="J286" s="1">
        <f>IFERROR(SUMIFS(STOCK!$U$10:$U$209,STOCK!$H$10:$H$209,T286),0)</f>
        <v>0</v>
      </c>
      <c r="K286" s="1">
        <f>IFERROR(SUMIFS(STOCK!$V$10:$V$209,STOCK!$H$10:$H$209,T286),0)</f>
        <v>0</v>
      </c>
      <c r="M286" s="1">
        <f>IFERROR(IF(LEN(T286)&gt;=1,VLOOKUP(HLOOKUP(T286,PROFILE!$K$5:$V$8,4,0),PROFILE!$F$1:$G$3,2,0),0),0)</f>
        <v>0</v>
      </c>
      <c r="N286" s="1">
        <f>IFERROR(COUNTIFS(PROFILE!$H$13:$H$212,"&gt;=1",PROFILE!$I$13:$I$212,T286),0)</f>
        <v>0</v>
      </c>
      <c r="O286" s="1">
        <f>IFERROR(IF(P286&gt;=1,(IF(LEN(T286)&gt;=1,VLOOKUP(T286,PROFILE!$A$23:$B$34,2,0)*100+COUNTIF($T$8:T286,T286),0)),0),0)</f>
        <v>0</v>
      </c>
      <c r="P286" s="11"/>
      <c r="Q286" s="11"/>
      <c r="R286" s="12"/>
      <c r="S286" s="12"/>
      <c r="T286" s="11"/>
      <c r="U286" s="11"/>
      <c r="V286" s="11"/>
      <c r="W286" s="8">
        <f ca="1">IFERROR(IF(P286&gt;=1,(IF(M286&gt;=2,COUNTIF(INDIRECT(G286):INDIRECT(H286),"OLD"),0)),0),0)</f>
        <v>0</v>
      </c>
      <c r="X286" s="8">
        <f ca="1">IFERROR(IF(P286&gt;=1,(IF(M286=1,COUNTIF(INDIRECT(G286):INDIRECT(H286),"NEW"),IF(M286=3,COUNTIF(INDIRECT(G286):INDIRECT(H286),"NEW"),0))),0),0)</f>
        <v>0</v>
      </c>
      <c r="Y286" s="10">
        <f t="shared" ca="1" si="14"/>
        <v>0</v>
      </c>
      <c r="Z286" s="13"/>
    </row>
    <row r="287" spans="6:26" ht="20.100000000000001" customHeight="1" x14ac:dyDescent="0.25">
      <c r="F287" s="1">
        <f>IFERROR(IF(O287&gt;=101,MATCH(O287,VITRAN!$AG$14:$AG$1513,0)+13,0),0)</f>
        <v>0</v>
      </c>
      <c r="G287" s="1" t="str">
        <f t="shared" si="12"/>
        <v/>
      </c>
      <c r="H287" s="1" t="str">
        <f t="shared" si="13"/>
        <v/>
      </c>
      <c r="J287" s="1">
        <f>IFERROR(SUMIFS(STOCK!$U$10:$U$209,STOCK!$H$10:$H$209,T287),0)</f>
        <v>0</v>
      </c>
      <c r="K287" s="1">
        <f>IFERROR(SUMIFS(STOCK!$V$10:$V$209,STOCK!$H$10:$H$209,T287),0)</f>
        <v>0</v>
      </c>
      <c r="M287" s="1">
        <f>IFERROR(IF(LEN(T287)&gt;=1,VLOOKUP(HLOOKUP(T287,PROFILE!$K$5:$V$8,4,0),PROFILE!$F$1:$G$3,2,0),0),0)</f>
        <v>0</v>
      </c>
      <c r="N287" s="1">
        <f>IFERROR(COUNTIFS(PROFILE!$H$13:$H$212,"&gt;=1",PROFILE!$I$13:$I$212,T287),0)</f>
        <v>0</v>
      </c>
      <c r="O287" s="1">
        <f>IFERROR(IF(P287&gt;=1,(IF(LEN(T287)&gt;=1,VLOOKUP(T287,PROFILE!$A$23:$B$34,2,0)*100+COUNTIF($T$8:T287,T287),0)),0),0)</f>
        <v>0</v>
      </c>
      <c r="P287" s="11"/>
      <c r="Q287" s="11"/>
      <c r="R287" s="12"/>
      <c r="S287" s="12"/>
      <c r="T287" s="11"/>
      <c r="U287" s="11"/>
      <c r="V287" s="11"/>
      <c r="W287" s="8">
        <f ca="1">IFERROR(IF(P287&gt;=1,(IF(M287&gt;=2,COUNTIF(INDIRECT(G287):INDIRECT(H287),"OLD"),0)),0),0)</f>
        <v>0</v>
      </c>
      <c r="X287" s="8">
        <f ca="1">IFERROR(IF(P287&gt;=1,(IF(M287=1,COUNTIF(INDIRECT(G287):INDIRECT(H287),"NEW"),IF(M287=3,COUNTIF(INDIRECT(G287):INDIRECT(H287),"NEW"),0))),0),0)</f>
        <v>0</v>
      </c>
      <c r="Y287" s="10">
        <f t="shared" ca="1" si="14"/>
        <v>0</v>
      </c>
      <c r="Z287" s="13"/>
    </row>
    <row r="288" spans="6:26" ht="20.100000000000001" customHeight="1" x14ac:dyDescent="0.25">
      <c r="F288" s="1">
        <f>IFERROR(IF(O288&gt;=101,MATCH(O288,VITRAN!$AG$14:$AG$1513,0)+13,0),0)</f>
        <v>0</v>
      </c>
      <c r="G288" s="1" t="str">
        <f t="shared" si="12"/>
        <v/>
      </c>
      <c r="H288" s="1" t="str">
        <f t="shared" si="13"/>
        <v/>
      </c>
      <c r="J288" s="1">
        <f>IFERROR(SUMIFS(STOCK!$U$10:$U$209,STOCK!$H$10:$H$209,T288),0)</f>
        <v>0</v>
      </c>
      <c r="K288" s="1">
        <f>IFERROR(SUMIFS(STOCK!$V$10:$V$209,STOCK!$H$10:$H$209,T288),0)</f>
        <v>0</v>
      </c>
      <c r="M288" s="1">
        <f>IFERROR(IF(LEN(T288)&gt;=1,VLOOKUP(HLOOKUP(T288,PROFILE!$K$5:$V$8,4,0),PROFILE!$F$1:$G$3,2,0),0),0)</f>
        <v>0</v>
      </c>
      <c r="N288" s="1">
        <f>IFERROR(COUNTIFS(PROFILE!$H$13:$H$212,"&gt;=1",PROFILE!$I$13:$I$212,T288),0)</f>
        <v>0</v>
      </c>
      <c r="O288" s="1">
        <f>IFERROR(IF(P288&gt;=1,(IF(LEN(T288)&gt;=1,VLOOKUP(T288,PROFILE!$A$23:$B$34,2,0)*100+COUNTIF($T$8:T288,T288),0)),0),0)</f>
        <v>0</v>
      </c>
      <c r="P288" s="11"/>
      <c r="Q288" s="11"/>
      <c r="R288" s="12"/>
      <c r="S288" s="12"/>
      <c r="T288" s="11"/>
      <c r="U288" s="11"/>
      <c r="V288" s="11"/>
      <c r="W288" s="8">
        <f ca="1">IFERROR(IF(P288&gt;=1,(IF(M288&gt;=2,COUNTIF(INDIRECT(G288):INDIRECT(H288),"OLD"),0)),0),0)</f>
        <v>0</v>
      </c>
      <c r="X288" s="8">
        <f ca="1">IFERROR(IF(P288&gt;=1,(IF(M288=1,COUNTIF(INDIRECT(G288):INDIRECT(H288),"NEW"),IF(M288=3,COUNTIF(INDIRECT(G288):INDIRECT(H288),"NEW"),0))),0),0)</f>
        <v>0</v>
      </c>
      <c r="Y288" s="10">
        <f t="shared" ca="1" si="14"/>
        <v>0</v>
      </c>
      <c r="Z288" s="13"/>
    </row>
    <row r="289" spans="6:26" ht="20.100000000000001" customHeight="1" x14ac:dyDescent="0.25">
      <c r="F289" s="1">
        <f>IFERROR(IF(O289&gt;=101,MATCH(O289,VITRAN!$AG$14:$AG$1513,0)+13,0),0)</f>
        <v>0</v>
      </c>
      <c r="G289" s="1" t="str">
        <f t="shared" si="12"/>
        <v/>
      </c>
      <c r="H289" s="1" t="str">
        <f t="shared" si="13"/>
        <v/>
      </c>
      <c r="J289" s="1">
        <f>IFERROR(SUMIFS(STOCK!$U$10:$U$209,STOCK!$H$10:$H$209,T289),0)</f>
        <v>0</v>
      </c>
      <c r="K289" s="1">
        <f>IFERROR(SUMIFS(STOCK!$V$10:$V$209,STOCK!$H$10:$H$209,T289),0)</f>
        <v>0</v>
      </c>
      <c r="M289" s="1">
        <f>IFERROR(IF(LEN(T289)&gt;=1,VLOOKUP(HLOOKUP(T289,PROFILE!$K$5:$V$8,4,0),PROFILE!$F$1:$G$3,2,0),0),0)</f>
        <v>0</v>
      </c>
      <c r="N289" s="1">
        <f>IFERROR(COUNTIFS(PROFILE!$H$13:$H$212,"&gt;=1",PROFILE!$I$13:$I$212,T289),0)</f>
        <v>0</v>
      </c>
      <c r="O289" s="1">
        <f>IFERROR(IF(P289&gt;=1,(IF(LEN(T289)&gt;=1,VLOOKUP(T289,PROFILE!$A$23:$B$34,2,0)*100+COUNTIF($T$8:T289,T289),0)),0),0)</f>
        <v>0</v>
      </c>
      <c r="P289" s="11"/>
      <c r="Q289" s="11"/>
      <c r="R289" s="12"/>
      <c r="S289" s="12"/>
      <c r="T289" s="11"/>
      <c r="U289" s="11"/>
      <c r="V289" s="11"/>
      <c r="W289" s="8">
        <f ca="1">IFERROR(IF(P289&gt;=1,(IF(M289&gt;=2,COUNTIF(INDIRECT(G289):INDIRECT(H289),"OLD"),0)),0),0)</f>
        <v>0</v>
      </c>
      <c r="X289" s="8">
        <f ca="1">IFERROR(IF(P289&gt;=1,(IF(M289=1,COUNTIF(INDIRECT(G289):INDIRECT(H289),"NEW"),IF(M289=3,COUNTIF(INDIRECT(G289):INDIRECT(H289),"NEW"),0))),0),0)</f>
        <v>0</v>
      </c>
      <c r="Y289" s="10">
        <f t="shared" ca="1" si="14"/>
        <v>0</v>
      </c>
      <c r="Z289" s="13"/>
    </row>
    <row r="290" spans="6:26" ht="20.100000000000001" customHeight="1" x14ac:dyDescent="0.25">
      <c r="F290" s="1">
        <f>IFERROR(IF(O290&gt;=101,MATCH(O290,VITRAN!$AG$14:$AG$1513,0)+13,0),0)</f>
        <v>0</v>
      </c>
      <c r="G290" s="1" t="str">
        <f t="shared" si="12"/>
        <v/>
      </c>
      <c r="H290" s="1" t="str">
        <f t="shared" si="13"/>
        <v/>
      </c>
      <c r="J290" s="1">
        <f>IFERROR(SUMIFS(STOCK!$U$10:$U$209,STOCK!$H$10:$H$209,T290),0)</f>
        <v>0</v>
      </c>
      <c r="K290" s="1">
        <f>IFERROR(SUMIFS(STOCK!$V$10:$V$209,STOCK!$H$10:$H$209,T290),0)</f>
        <v>0</v>
      </c>
      <c r="M290" s="1">
        <f>IFERROR(IF(LEN(T290)&gt;=1,VLOOKUP(HLOOKUP(T290,PROFILE!$K$5:$V$8,4,0),PROFILE!$F$1:$G$3,2,0),0),0)</f>
        <v>0</v>
      </c>
      <c r="N290" s="1">
        <f>IFERROR(COUNTIFS(PROFILE!$H$13:$H$212,"&gt;=1",PROFILE!$I$13:$I$212,T290),0)</f>
        <v>0</v>
      </c>
      <c r="O290" s="1">
        <f>IFERROR(IF(P290&gt;=1,(IF(LEN(T290)&gt;=1,VLOOKUP(T290,PROFILE!$A$23:$B$34,2,0)*100+COUNTIF($T$8:T290,T290),0)),0),0)</f>
        <v>0</v>
      </c>
      <c r="P290" s="11"/>
      <c r="Q290" s="11"/>
      <c r="R290" s="12"/>
      <c r="S290" s="12"/>
      <c r="T290" s="11"/>
      <c r="U290" s="11"/>
      <c r="V290" s="11"/>
      <c r="W290" s="8">
        <f ca="1">IFERROR(IF(P290&gt;=1,(IF(M290&gt;=2,COUNTIF(INDIRECT(G290):INDIRECT(H290),"OLD"),0)),0),0)</f>
        <v>0</v>
      </c>
      <c r="X290" s="8">
        <f ca="1">IFERROR(IF(P290&gt;=1,(IF(M290=1,COUNTIF(INDIRECT(G290):INDIRECT(H290),"NEW"),IF(M290=3,COUNTIF(INDIRECT(G290):INDIRECT(H290),"NEW"),0))),0),0)</f>
        <v>0</v>
      </c>
      <c r="Y290" s="10">
        <f t="shared" ca="1" si="14"/>
        <v>0</v>
      </c>
      <c r="Z290" s="13"/>
    </row>
    <row r="291" spans="6:26" ht="20.100000000000001" customHeight="1" x14ac:dyDescent="0.25">
      <c r="F291" s="1">
        <f>IFERROR(IF(O291&gt;=101,MATCH(O291,VITRAN!$AG$14:$AG$1513,0)+13,0),0)</f>
        <v>0</v>
      </c>
      <c r="G291" s="1" t="str">
        <f t="shared" si="12"/>
        <v/>
      </c>
      <c r="H291" s="1" t="str">
        <f t="shared" si="13"/>
        <v/>
      </c>
      <c r="J291" s="1">
        <f>IFERROR(SUMIFS(STOCK!$U$10:$U$209,STOCK!$H$10:$H$209,T291),0)</f>
        <v>0</v>
      </c>
      <c r="K291" s="1">
        <f>IFERROR(SUMIFS(STOCK!$V$10:$V$209,STOCK!$H$10:$H$209,T291),0)</f>
        <v>0</v>
      </c>
      <c r="M291" s="1">
        <f>IFERROR(IF(LEN(T291)&gt;=1,VLOOKUP(HLOOKUP(T291,PROFILE!$K$5:$V$8,4,0),PROFILE!$F$1:$G$3,2,0),0),0)</f>
        <v>0</v>
      </c>
      <c r="N291" s="1">
        <f>IFERROR(COUNTIFS(PROFILE!$H$13:$H$212,"&gt;=1",PROFILE!$I$13:$I$212,T291),0)</f>
        <v>0</v>
      </c>
      <c r="O291" s="1">
        <f>IFERROR(IF(P291&gt;=1,(IF(LEN(T291)&gt;=1,VLOOKUP(T291,PROFILE!$A$23:$B$34,2,0)*100+COUNTIF($T$8:T291,T291),0)),0),0)</f>
        <v>0</v>
      </c>
      <c r="P291" s="11"/>
      <c r="Q291" s="11"/>
      <c r="R291" s="12"/>
      <c r="S291" s="12"/>
      <c r="T291" s="11"/>
      <c r="U291" s="11"/>
      <c r="V291" s="11"/>
      <c r="W291" s="8">
        <f ca="1">IFERROR(IF(P291&gt;=1,(IF(M291&gt;=2,COUNTIF(INDIRECT(G291):INDIRECT(H291),"OLD"),0)),0),0)</f>
        <v>0</v>
      </c>
      <c r="X291" s="8">
        <f ca="1">IFERROR(IF(P291&gt;=1,(IF(M291=1,COUNTIF(INDIRECT(G291):INDIRECT(H291),"NEW"),IF(M291=3,COUNTIF(INDIRECT(G291):INDIRECT(H291),"NEW"),0))),0),0)</f>
        <v>0</v>
      </c>
      <c r="Y291" s="10">
        <f t="shared" ca="1" si="14"/>
        <v>0</v>
      </c>
      <c r="Z291" s="13"/>
    </row>
    <row r="292" spans="6:26" ht="20.100000000000001" customHeight="1" x14ac:dyDescent="0.25">
      <c r="F292" s="1">
        <f>IFERROR(IF(O292&gt;=101,MATCH(O292,VITRAN!$AG$14:$AG$1513,0)+13,0),0)</f>
        <v>0</v>
      </c>
      <c r="G292" s="1" t="str">
        <f t="shared" si="12"/>
        <v/>
      </c>
      <c r="H292" s="1" t="str">
        <f t="shared" si="13"/>
        <v/>
      </c>
      <c r="J292" s="1">
        <f>IFERROR(SUMIFS(STOCK!$U$10:$U$209,STOCK!$H$10:$H$209,T292),0)</f>
        <v>0</v>
      </c>
      <c r="K292" s="1">
        <f>IFERROR(SUMIFS(STOCK!$V$10:$V$209,STOCK!$H$10:$H$209,T292),0)</f>
        <v>0</v>
      </c>
      <c r="M292" s="1">
        <f>IFERROR(IF(LEN(T292)&gt;=1,VLOOKUP(HLOOKUP(T292,PROFILE!$K$5:$V$8,4,0),PROFILE!$F$1:$G$3,2,0),0),0)</f>
        <v>0</v>
      </c>
      <c r="N292" s="1">
        <f>IFERROR(COUNTIFS(PROFILE!$H$13:$H$212,"&gt;=1",PROFILE!$I$13:$I$212,T292),0)</f>
        <v>0</v>
      </c>
      <c r="O292" s="1">
        <f>IFERROR(IF(P292&gt;=1,(IF(LEN(T292)&gt;=1,VLOOKUP(T292,PROFILE!$A$23:$B$34,2,0)*100+COUNTIF($T$8:T292,T292),0)),0),0)</f>
        <v>0</v>
      </c>
      <c r="P292" s="11"/>
      <c r="Q292" s="11"/>
      <c r="R292" s="12"/>
      <c r="S292" s="12"/>
      <c r="T292" s="11"/>
      <c r="U292" s="11"/>
      <c r="V292" s="11"/>
      <c r="W292" s="8">
        <f ca="1">IFERROR(IF(P292&gt;=1,(IF(M292&gt;=2,COUNTIF(INDIRECT(G292):INDIRECT(H292),"OLD"),0)),0),0)</f>
        <v>0</v>
      </c>
      <c r="X292" s="8">
        <f ca="1">IFERROR(IF(P292&gt;=1,(IF(M292=1,COUNTIF(INDIRECT(G292):INDIRECT(H292),"NEW"),IF(M292=3,COUNTIF(INDIRECT(G292):INDIRECT(H292),"NEW"),0))),0),0)</f>
        <v>0</v>
      </c>
      <c r="Y292" s="10">
        <f t="shared" ca="1" si="14"/>
        <v>0</v>
      </c>
      <c r="Z292" s="13"/>
    </row>
    <row r="293" spans="6:26" ht="20.100000000000001" customHeight="1" x14ac:dyDescent="0.25">
      <c r="F293" s="1">
        <f>IFERROR(IF(O293&gt;=101,MATCH(O293,VITRAN!$AG$14:$AG$1513,0)+13,0),0)</f>
        <v>0</v>
      </c>
      <c r="G293" s="1" t="str">
        <f t="shared" si="12"/>
        <v/>
      </c>
      <c r="H293" s="1" t="str">
        <f t="shared" si="13"/>
        <v/>
      </c>
      <c r="J293" s="1">
        <f>IFERROR(SUMIFS(STOCK!$U$10:$U$209,STOCK!$H$10:$H$209,T293),0)</f>
        <v>0</v>
      </c>
      <c r="K293" s="1">
        <f>IFERROR(SUMIFS(STOCK!$V$10:$V$209,STOCK!$H$10:$H$209,T293),0)</f>
        <v>0</v>
      </c>
      <c r="M293" s="1">
        <f>IFERROR(IF(LEN(T293)&gt;=1,VLOOKUP(HLOOKUP(T293,PROFILE!$K$5:$V$8,4,0),PROFILE!$F$1:$G$3,2,0),0),0)</f>
        <v>0</v>
      </c>
      <c r="N293" s="1">
        <f>IFERROR(COUNTIFS(PROFILE!$H$13:$H$212,"&gt;=1",PROFILE!$I$13:$I$212,T293),0)</f>
        <v>0</v>
      </c>
      <c r="O293" s="1">
        <f>IFERROR(IF(P293&gt;=1,(IF(LEN(T293)&gt;=1,VLOOKUP(T293,PROFILE!$A$23:$B$34,2,0)*100+COUNTIF($T$8:T293,T293),0)),0),0)</f>
        <v>0</v>
      </c>
      <c r="P293" s="11"/>
      <c r="Q293" s="11"/>
      <c r="R293" s="12"/>
      <c r="S293" s="12"/>
      <c r="T293" s="11"/>
      <c r="U293" s="11"/>
      <c r="V293" s="11"/>
      <c r="W293" s="8">
        <f ca="1">IFERROR(IF(P293&gt;=1,(IF(M293&gt;=2,COUNTIF(INDIRECT(G293):INDIRECT(H293),"OLD"),0)),0),0)</f>
        <v>0</v>
      </c>
      <c r="X293" s="8">
        <f ca="1">IFERROR(IF(P293&gt;=1,(IF(M293=1,COUNTIF(INDIRECT(G293):INDIRECT(H293),"NEW"),IF(M293=3,COUNTIF(INDIRECT(G293):INDIRECT(H293),"NEW"),0))),0),0)</f>
        <v>0</v>
      </c>
      <c r="Y293" s="10">
        <f t="shared" ca="1" si="14"/>
        <v>0</v>
      </c>
      <c r="Z293" s="13"/>
    </row>
    <row r="294" spans="6:26" ht="20.100000000000001" customHeight="1" x14ac:dyDescent="0.25">
      <c r="F294" s="1">
        <f>IFERROR(IF(O294&gt;=101,MATCH(O294,VITRAN!$AG$14:$AG$1513,0)+13,0),0)</f>
        <v>0</v>
      </c>
      <c r="G294" s="1" t="str">
        <f t="shared" si="12"/>
        <v/>
      </c>
      <c r="H294" s="1" t="str">
        <f t="shared" si="13"/>
        <v/>
      </c>
      <c r="J294" s="1">
        <f>IFERROR(SUMIFS(STOCK!$U$10:$U$209,STOCK!$H$10:$H$209,T294),0)</f>
        <v>0</v>
      </c>
      <c r="K294" s="1">
        <f>IFERROR(SUMIFS(STOCK!$V$10:$V$209,STOCK!$H$10:$H$209,T294),0)</f>
        <v>0</v>
      </c>
      <c r="M294" s="1">
        <f>IFERROR(IF(LEN(T294)&gt;=1,VLOOKUP(HLOOKUP(T294,PROFILE!$K$5:$V$8,4,0),PROFILE!$F$1:$G$3,2,0),0),0)</f>
        <v>0</v>
      </c>
      <c r="N294" s="1">
        <f>IFERROR(COUNTIFS(PROFILE!$H$13:$H$212,"&gt;=1",PROFILE!$I$13:$I$212,T294),0)</f>
        <v>0</v>
      </c>
      <c r="O294" s="1">
        <f>IFERROR(IF(P294&gt;=1,(IF(LEN(T294)&gt;=1,VLOOKUP(T294,PROFILE!$A$23:$B$34,2,0)*100+COUNTIF($T$8:T294,T294),0)),0),0)</f>
        <v>0</v>
      </c>
      <c r="P294" s="11"/>
      <c r="Q294" s="11"/>
      <c r="R294" s="12"/>
      <c r="S294" s="12"/>
      <c r="T294" s="11"/>
      <c r="U294" s="11"/>
      <c r="V294" s="11"/>
      <c r="W294" s="8">
        <f ca="1">IFERROR(IF(P294&gt;=1,(IF(M294&gt;=2,COUNTIF(INDIRECT(G294):INDIRECT(H294),"OLD"),0)),0),0)</f>
        <v>0</v>
      </c>
      <c r="X294" s="8">
        <f ca="1">IFERROR(IF(P294&gt;=1,(IF(M294=1,COUNTIF(INDIRECT(G294):INDIRECT(H294),"NEW"),IF(M294=3,COUNTIF(INDIRECT(G294):INDIRECT(H294),"NEW"),0))),0),0)</f>
        <v>0</v>
      </c>
      <c r="Y294" s="10">
        <f t="shared" ca="1" si="14"/>
        <v>0</v>
      </c>
      <c r="Z294" s="13"/>
    </row>
    <row r="295" spans="6:26" ht="20.100000000000001" customHeight="1" x14ac:dyDescent="0.25">
      <c r="F295" s="1">
        <f>IFERROR(IF(O295&gt;=101,MATCH(O295,VITRAN!$AG$14:$AG$1513,0)+13,0),0)</f>
        <v>0</v>
      </c>
      <c r="G295" s="1" t="str">
        <f t="shared" si="12"/>
        <v/>
      </c>
      <c r="H295" s="1" t="str">
        <f t="shared" si="13"/>
        <v/>
      </c>
      <c r="J295" s="1">
        <f>IFERROR(SUMIFS(STOCK!$U$10:$U$209,STOCK!$H$10:$H$209,T295),0)</f>
        <v>0</v>
      </c>
      <c r="K295" s="1">
        <f>IFERROR(SUMIFS(STOCK!$V$10:$V$209,STOCK!$H$10:$H$209,T295),0)</f>
        <v>0</v>
      </c>
      <c r="M295" s="1">
        <f>IFERROR(IF(LEN(T295)&gt;=1,VLOOKUP(HLOOKUP(T295,PROFILE!$K$5:$V$8,4,0),PROFILE!$F$1:$G$3,2,0),0),0)</f>
        <v>0</v>
      </c>
      <c r="N295" s="1">
        <f>IFERROR(COUNTIFS(PROFILE!$H$13:$H$212,"&gt;=1",PROFILE!$I$13:$I$212,T295),0)</f>
        <v>0</v>
      </c>
      <c r="O295" s="1">
        <f>IFERROR(IF(P295&gt;=1,(IF(LEN(T295)&gt;=1,VLOOKUP(T295,PROFILE!$A$23:$B$34,2,0)*100+COUNTIF($T$8:T295,T295),0)),0),0)</f>
        <v>0</v>
      </c>
      <c r="P295" s="11"/>
      <c r="Q295" s="11"/>
      <c r="R295" s="12"/>
      <c r="S295" s="12"/>
      <c r="T295" s="11"/>
      <c r="U295" s="11"/>
      <c r="V295" s="11"/>
      <c r="W295" s="8">
        <f ca="1">IFERROR(IF(P295&gt;=1,(IF(M295&gt;=2,COUNTIF(INDIRECT(G295):INDIRECT(H295),"OLD"),0)),0),0)</f>
        <v>0</v>
      </c>
      <c r="X295" s="8">
        <f ca="1">IFERROR(IF(P295&gt;=1,(IF(M295=1,COUNTIF(INDIRECT(G295):INDIRECT(H295),"NEW"),IF(M295=3,COUNTIF(INDIRECT(G295):INDIRECT(H295),"NEW"),0))),0),0)</f>
        <v>0</v>
      </c>
      <c r="Y295" s="10">
        <f t="shared" ca="1" si="14"/>
        <v>0</v>
      </c>
      <c r="Z295" s="13"/>
    </row>
    <row r="296" spans="6:26" ht="20.100000000000001" customHeight="1" x14ac:dyDescent="0.25">
      <c r="F296" s="1">
        <f>IFERROR(IF(O296&gt;=101,MATCH(O296,VITRAN!$AG$14:$AG$1513,0)+13,0),0)</f>
        <v>0</v>
      </c>
      <c r="G296" s="1" t="str">
        <f t="shared" si="12"/>
        <v/>
      </c>
      <c r="H296" s="1" t="str">
        <f t="shared" si="13"/>
        <v/>
      </c>
      <c r="J296" s="1">
        <f>IFERROR(SUMIFS(STOCK!$U$10:$U$209,STOCK!$H$10:$H$209,T296),0)</f>
        <v>0</v>
      </c>
      <c r="K296" s="1">
        <f>IFERROR(SUMIFS(STOCK!$V$10:$V$209,STOCK!$H$10:$H$209,T296),0)</f>
        <v>0</v>
      </c>
      <c r="M296" s="1">
        <f>IFERROR(IF(LEN(T296)&gt;=1,VLOOKUP(HLOOKUP(T296,PROFILE!$K$5:$V$8,4,0),PROFILE!$F$1:$G$3,2,0),0),0)</f>
        <v>0</v>
      </c>
      <c r="N296" s="1">
        <f>IFERROR(COUNTIFS(PROFILE!$H$13:$H$212,"&gt;=1",PROFILE!$I$13:$I$212,T296),0)</f>
        <v>0</v>
      </c>
      <c r="O296" s="1">
        <f>IFERROR(IF(P296&gt;=1,(IF(LEN(T296)&gt;=1,VLOOKUP(T296,PROFILE!$A$23:$B$34,2,0)*100+COUNTIF($T$8:T296,T296),0)),0),0)</f>
        <v>0</v>
      </c>
      <c r="P296" s="11"/>
      <c r="Q296" s="11"/>
      <c r="R296" s="12"/>
      <c r="S296" s="12"/>
      <c r="T296" s="11"/>
      <c r="U296" s="11"/>
      <c r="V296" s="11"/>
      <c r="W296" s="8">
        <f ca="1">IFERROR(IF(P296&gt;=1,(IF(M296&gt;=2,COUNTIF(INDIRECT(G296):INDIRECT(H296),"OLD"),0)),0),0)</f>
        <v>0</v>
      </c>
      <c r="X296" s="8">
        <f ca="1">IFERROR(IF(P296&gt;=1,(IF(M296=1,COUNTIF(INDIRECT(G296):INDIRECT(H296),"NEW"),IF(M296=3,COUNTIF(INDIRECT(G296):INDIRECT(H296),"NEW"),0))),0),0)</f>
        <v>0</v>
      </c>
      <c r="Y296" s="10">
        <f t="shared" ca="1" si="14"/>
        <v>0</v>
      </c>
      <c r="Z296" s="13"/>
    </row>
    <row r="297" spans="6:26" ht="20.100000000000001" customHeight="1" x14ac:dyDescent="0.25">
      <c r="F297" s="1">
        <f>IFERROR(IF(O297&gt;=101,MATCH(O297,VITRAN!$AG$14:$AG$1513,0)+13,0),0)</f>
        <v>0</v>
      </c>
      <c r="G297" s="1" t="str">
        <f t="shared" si="12"/>
        <v/>
      </c>
      <c r="H297" s="1" t="str">
        <f t="shared" si="13"/>
        <v/>
      </c>
      <c r="J297" s="1">
        <f>IFERROR(SUMIFS(STOCK!$U$10:$U$209,STOCK!$H$10:$H$209,T297),0)</f>
        <v>0</v>
      </c>
      <c r="K297" s="1">
        <f>IFERROR(SUMIFS(STOCK!$V$10:$V$209,STOCK!$H$10:$H$209,T297),0)</f>
        <v>0</v>
      </c>
      <c r="M297" s="1">
        <f>IFERROR(IF(LEN(T297)&gt;=1,VLOOKUP(HLOOKUP(T297,PROFILE!$K$5:$V$8,4,0),PROFILE!$F$1:$G$3,2,0),0),0)</f>
        <v>0</v>
      </c>
      <c r="N297" s="1">
        <f>IFERROR(COUNTIFS(PROFILE!$H$13:$H$212,"&gt;=1",PROFILE!$I$13:$I$212,T297),0)</f>
        <v>0</v>
      </c>
      <c r="O297" s="1">
        <f>IFERROR(IF(P297&gt;=1,(IF(LEN(T297)&gt;=1,VLOOKUP(T297,PROFILE!$A$23:$B$34,2,0)*100+COUNTIF($T$8:T297,T297),0)),0),0)</f>
        <v>0</v>
      </c>
      <c r="P297" s="11"/>
      <c r="Q297" s="11"/>
      <c r="R297" s="12"/>
      <c r="S297" s="12"/>
      <c r="T297" s="11"/>
      <c r="U297" s="11"/>
      <c r="V297" s="11"/>
      <c r="W297" s="8">
        <f ca="1">IFERROR(IF(P297&gt;=1,(IF(M297&gt;=2,COUNTIF(INDIRECT(G297):INDIRECT(H297),"OLD"),0)),0),0)</f>
        <v>0</v>
      </c>
      <c r="X297" s="8">
        <f ca="1">IFERROR(IF(P297&gt;=1,(IF(M297=1,COUNTIF(INDIRECT(G297):INDIRECT(H297),"NEW"),IF(M297=3,COUNTIF(INDIRECT(G297):INDIRECT(H297),"NEW"),0))),0),0)</f>
        <v>0</v>
      </c>
      <c r="Y297" s="10">
        <f t="shared" ca="1" si="14"/>
        <v>0</v>
      </c>
      <c r="Z297" s="13"/>
    </row>
    <row r="298" spans="6:26" ht="20.100000000000001" customHeight="1" x14ac:dyDescent="0.25">
      <c r="F298" s="1">
        <f>IFERROR(IF(O298&gt;=101,MATCH(O298,VITRAN!$AG$14:$AG$1513,0)+13,0),0)</f>
        <v>0</v>
      </c>
      <c r="G298" s="1" t="str">
        <f t="shared" si="12"/>
        <v/>
      </c>
      <c r="H298" s="1" t="str">
        <f t="shared" si="13"/>
        <v/>
      </c>
      <c r="J298" s="1">
        <f>IFERROR(SUMIFS(STOCK!$U$10:$U$209,STOCK!$H$10:$H$209,T298),0)</f>
        <v>0</v>
      </c>
      <c r="K298" s="1">
        <f>IFERROR(SUMIFS(STOCK!$V$10:$V$209,STOCK!$H$10:$H$209,T298),0)</f>
        <v>0</v>
      </c>
      <c r="M298" s="1">
        <f>IFERROR(IF(LEN(T298)&gt;=1,VLOOKUP(HLOOKUP(T298,PROFILE!$K$5:$V$8,4,0),PROFILE!$F$1:$G$3,2,0),0),0)</f>
        <v>0</v>
      </c>
      <c r="N298" s="1">
        <f>IFERROR(COUNTIFS(PROFILE!$H$13:$H$212,"&gt;=1",PROFILE!$I$13:$I$212,T298),0)</f>
        <v>0</v>
      </c>
      <c r="O298" s="1">
        <f>IFERROR(IF(P298&gt;=1,(IF(LEN(T298)&gt;=1,VLOOKUP(T298,PROFILE!$A$23:$B$34,2,0)*100+COUNTIF($T$8:T298,T298),0)),0),0)</f>
        <v>0</v>
      </c>
      <c r="P298" s="11"/>
      <c r="Q298" s="11"/>
      <c r="R298" s="12"/>
      <c r="S298" s="12"/>
      <c r="T298" s="11"/>
      <c r="U298" s="11"/>
      <c r="V298" s="11"/>
      <c r="W298" s="8">
        <f ca="1">IFERROR(IF(P298&gt;=1,(IF(M298&gt;=2,COUNTIF(INDIRECT(G298):INDIRECT(H298),"OLD"),0)),0),0)</f>
        <v>0</v>
      </c>
      <c r="X298" s="8">
        <f ca="1">IFERROR(IF(P298&gt;=1,(IF(M298=1,COUNTIF(INDIRECT(G298):INDIRECT(H298),"NEW"),IF(M298=3,COUNTIF(INDIRECT(G298):INDIRECT(H298),"NEW"),0))),0),0)</f>
        <v>0</v>
      </c>
      <c r="Y298" s="10">
        <f t="shared" ca="1" si="14"/>
        <v>0</v>
      </c>
      <c r="Z298" s="13"/>
    </row>
    <row r="299" spans="6:26" ht="20.100000000000001" customHeight="1" x14ac:dyDescent="0.25">
      <c r="F299" s="1">
        <f>IFERROR(IF(O299&gt;=101,MATCH(O299,VITRAN!$AG$14:$AG$1513,0)+13,0),0)</f>
        <v>0</v>
      </c>
      <c r="G299" s="1" t="str">
        <f t="shared" si="12"/>
        <v/>
      </c>
      <c r="H299" s="1" t="str">
        <f t="shared" si="13"/>
        <v/>
      </c>
      <c r="J299" s="1">
        <f>IFERROR(SUMIFS(STOCK!$U$10:$U$209,STOCK!$H$10:$H$209,T299),0)</f>
        <v>0</v>
      </c>
      <c r="K299" s="1">
        <f>IFERROR(SUMIFS(STOCK!$V$10:$V$209,STOCK!$H$10:$H$209,T299),0)</f>
        <v>0</v>
      </c>
      <c r="M299" s="1">
        <f>IFERROR(IF(LEN(T299)&gt;=1,VLOOKUP(HLOOKUP(T299,PROFILE!$K$5:$V$8,4,0),PROFILE!$F$1:$G$3,2,0),0),0)</f>
        <v>0</v>
      </c>
      <c r="N299" s="1">
        <f>IFERROR(COUNTIFS(PROFILE!$H$13:$H$212,"&gt;=1",PROFILE!$I$13:$I$212,T299),0)</f>
        <v>0</v>
      </c>
      <c r="O299" s="1">
        <f>IFERROR(IF(P299&gt;=1,(IF(LEN(T299)&gt;=1,VLOOKUP(T299,PROFILE!$A$23:$B$34,2,0)*100+COUNTIF($T$8:T299,T299),0)),0),0)</f>
        <v>0</v>
      </c>
      <c r="P299" s="11"/>
      <c r="Q299" s="11"/>
      <c r="R299" s="12"/>
      <c r="S299" s="12"/>
      <c r="T299" s="11"/>
      <c r="U299" s="11"/>
      <c r="V299" s="11"/>
      <c r="W299" s="8">
        <f ca="1">IFERROR(IF(P299&gt;=1,(IF(M299&gt;=2,COUNTIF(INDIRECT(G299):INDIRECT(H299),"OLD"),0)),0),0)</f>
        <v>0</v>
      </c>
      <c r="X299" s="8">
        <f ca="1">IFERROR(IF(P299&gt;=1,(IF(M299=1,COUNTIF(INDIRECT(G299):INDIRECT(H299),"NEW"),IF(M299=3,COUNTIF(INDIRECT(G299):INDIRECT(H299),"NEW"),0))),0),0)</f>
        <v>0</v>
      </c>
      <c r="Y299" s="10">
        <f t="shared" ca="1" si="14"/>
        <v>0</v>
      </c>
      <c r="Z299" s="13"/>
    </row>
    <row r="300" spans="6:26" ht="20.100000000000001" customHeight="1" x14ac:dyDescent="0.25">
      <c r="F300" s="1">
        <f>IFERROR(IF(O300&gt;=101,MATCH(O300,VITRAN!$AG$14:$AG$1513,0)+13,0),0)</f>
        <v>0</v>
      </c>
      <c r="G300" s="1" t="str">
        <f t="shared" si="12"/>
        <v/>
      </c>
      <c r="H300" s="1" t="str">
        <f t="shared" si="13"/>
        <v/>
      </c>
      <c r="J300" s="1">
        <f>IFERROR(SUMIFS(STOCK!$U$10:$U$209,STOCK!$H$10:$H$209,T300),0)</f>
        <v>0</v>
      </c>
      <c r="K300" s="1">
        <f>IFERROR(SUMIFS(STOCK!$V$10:$V$209,STOCK!$H$10:$H$209,T300),0)</f>
        <v>0</v>
      </c>
      <c r="M300" s="1">
        <f>IFERROR(IF(LEN(T300)&gt;=1,VLOOKUP(HLOOKUP(T300,PROFILE!$K$5:$V$8,4,0),PROFILE!$F$1:$G$3,2,0),0),0)</f>
        <v>0</v>
      </c>
      <c r="N300" s="1">
        <f>IFERROR(COUNTIFS(PROFILE!$H$13:$H$212,"&gt;=1",PROFILE!$I$13:$I$212,T300),0)</f>
        <v>0</v>
      </c>
      <c r="O300" s="1">
        <f>IFERROR(IF(P300&gt;=1,(IF(LEN(T300)&gt;=1,VLOOKUP(T300,PROFILE!$A$23:$B$34,2,0)*100+COUNTIF($T$8:T300,T300),0)),0),0)</f>
        <v>0</v>
      </c>
      <c r="P300" s="11"/>
      <c r="Q300" s="11"/>
      <c r="R300" s="12"/>
      <c r="S300" s="12"/>
      <c r="T300" s="11"/>
      <c r="U300" s="11"/>
      <c r="V300" s="11"/>
      <c r="W300" s="8">
        <f ca="1">IFERROR(IF(P300&gt;=1,(IF(M300&gt;=2,COUNTIF(INDIRECT(G300):INDIRECT(H300),"OLD"),0)),0),0)</f>
        <v>0</v>
      </c>
      <c r="X300" s="8">
        <f ca="1">IFERROR(IF(P300&gt;=1,(IF(M300=1,COUNTIF(INDIRECT(G300):INDIRECT(H300),"NEW"),IF(M300=3,COUNTIF(INDIRECT(G300):INDIRECT(H300),"NEW"),0))),0),0)</f>
        <v>0</v>
      </c>
      <c r="Y300" s="10">
        <f t="shared" ca="1" si="14"/>
        <v>0</v>
      </c>
      <c r="Z300" s="13"/>
    </row>
    <row r="301" spans="6:26" ht="20.100000000000001" customHeight="1" x14ac:dyDescent="0.25">
      <c r="F301" s="1">
        <f>IFERROR(IF(O301&gt;=101,MATCH(O301,VITRAN!$AG$14:$AG$1513,0)+13,0),0)</f>
        <v>0</v>
      </c>
      <c r="G301" s="1" t="str">
        <f t="shared" si="12"/>
        <v/>
      </c>
      <c r="H301" s="1" t="str">
        <f t="shared" si="13"/>
        <v/>
      </c>
      <c r="J301" s="1">
        <f>IFERROR(SUMIFS(STOCK!$U$10:$U$209,STOCK!$H$10:$H$209,T301),0)</f>
        <v>0</v>
      </c>
      <c r="K301" s="1">
        <f>IFERROR(SUMIFS(STOCK!$V$10:$V$209,STOCK!$H$10:$H$209,T301),0)</f>
        <v>0</v>
      </c>
      <c r="M301" s="1">
        <f>IFERROR(IF(LEN(T301)&gt;=1,VLOOKUP(HLOOKUP(T301,PROFILE!$K$5:$V$8,4,0),PROFILE!$F$1:$G$3,2,0),0),0)</f>
        <v>0</v>
      </c>
      <c r="N301" s="1">
        <f>IFERROR(COUNTIFS(PROFILE!$H$13:$H$212,"&gt;=1",PROFILE!$I$13:$I$212,T301),0)</f>
        <v>0</v>
      </c>
      <c r="O301" s="1">
        <f>IFERROR(IF(P301&gt;=1,(IF(LEN(T301)&gt;=1,VLOOKUP(T301,PROFILE!$A$23:$B$34,2,0)*100+COUNTIF($T$8:T301,T301),0)),0),0)</f>
        <v>0</v>
      </c>
      <c r="P301" s="11"/>
      <c r="Q301" s="11"/>
      <c r="R301" s="12"/>
      <c r="S301" s="12"/>
      <c r="T301" s="11"/>
      <c r="U301" s="11"/>
      <c r="V301" s="11"/>
      <c r="W301" s="8">
        <f ca="1">IFERROR(IF(P301&gt;=1,(IF(M301&gt;=2,COUNTIF(INDIRECT(G301):INDIRECT(H301),"OLD"),0)),0),0)</f>
        <v>0</v>
      </c>
      <c r="X301" s="8">
        <f ca="1">IFERROR(IF(P301&gt;=1,(IF(M301=1,COUNTIF(INDIRECT(G301):INDIRECT(H301),"NEW"),IF(M301=3,COUNTIF(INDIRECT(G301):INDIRECT(H301),"NEW"),0))),0),0)</f>
        <v>0</v>
      </c>
      <c r="Y301" s="10">
        <f t="shared" ca="1" si="14"/>
        <v>0</v>
      </c>
      <c r="Z301" s="13"/>
    </row>
    <row r="302" spans="6:26" ht="20.100000000000001" customHeight="1" x14ac:dyDescent="0.25">
      <c r="F302" s="1">
        <f>IFERROR(IF(O302&gt;=101,MATCH(O302,VITRAN!$AG$14:$AG$1513,0)+13,0),0)</f>
        <v>0</v>
      </c>
      <c r="G302" s="1" t="str">
        <f t="shared" si="12"/>
        <v/>
      </c>
      <c r="H302" s="1" t="str">
        <f t="shared" si="13"/>
        <v/>
      </c>
      <c r="J302" s="1">
        <f>IFERROR(SUMIFS(STOCK!$U$10:$U$209,STOCK!$H$10:$H$209,T302),0)</f>
        <v>0</v>
      </c>
      <c r="K302" s="1">
        <f>IFERROR(SUMIFS(STOCK!$V$10:$V$209,STOCK!$H$10:$H$209,T302),0)</f>
        <v>0</v>
      </c>
      <c r="M302" s="1">
        <f>IFERROR(IF(LEN(T302)&gt;=1,VLOOKUP(HLOOKUP(T302,PROFILE!$K$5:$V$8,4,0),PROFILE!$F$1:$G$3,2,0),0),0)</f>
        <v>0</v>
      </c>
      <c r="N302" s="1">
        <f>IFERROR(COUNTIFS(PROFILE!$H$13:$H$212,"&gt;=1",PROFILE!$I$13:$I$212,T302),0)</f>
        <v>0</v>
      </c>
      <c r="O302" s="1">
        <f>IFERROR(IF(P302&gt;=1,(IF(LEN(T302)&gt;=1,VLOOKUP(T302,PROFILE!$A$23:$B$34,2,0)*100+COUNTIF($T$8:T302,T302),0)),0),0)</f>
        <v>0</v>
      </c>
      <c r="P302" s="11"/>
      <c r="Q302" s="11"/>
      <c r="R302" s="12"/>
      <c r="S302" s="12"/>
      <c r="T302" s="11"/>
      <c r="U302" s="11"/>
      <c r="V302" s="11"/>
      <c r="W302" s="8">
        <f ca="1">IFERROR(IF(P302&gt;=1,(IF(M302&gt;=2,COUNTIF(INDIRECT(G302):INDIRECT(H302),"OLD"),0)),0),0)</f>
        <v>0</v>
      </c>
      <c r="X302" s="8">
        <f ca="1">IFERROR(IF(P302&gt;=1,(IF(M302=1,COUNTIF(INDIRECT(G302):INDIRECT(H302),"NEW"),IF(M302=3,COUNTIF(INDIRECT(G302):INDIRECT(H302),"NEW"),0))),0),0)</f>
        <v>0</v>
      </c>
      <c r="Y302" s="10">
        <f t="shared" ca="1" si="14"/>
        <v>0</v>
      </c>
      <c r="Z302" s="13"/>
    </row>
    <row r="303" spans="6:26" ht="20.100000000000001" customHeight="1" x14ac:dyDescent="0.25">
      <c r="F303" s="1">
        <f>IFERROR(IF(O303&gt;=101,MATCH(O303,VITRAN!$AG$14:$AG$1513,0)+13,0),0)</f>
        <v>0</v>
      </c>
      <c r="G303" s="1" t="str">
        <f t="shared" si="12"/>
        <v/>
      </c>
      <c r="H303" s="1" t="str">
        <f t="shared" si="13"/>
        <v/>
      </c>
      <c r="J303" s="1">
        <f>IFERROR(SUMIFS(STOCK!$U$10:$U$209,STOCK!$H$10:$H$209,T303),0)</f>
        <v>0</v>
      </c>
      <c r="K303" s="1">
        <f>IFERROR(SUMIFS(STOCK!$V$10:$V$209,STOCK!$H$10:$H$209,T303),0)</f>
        <v>0</v>
      </c>
      <c r="M303" s="1">
        <f>IFERROR(IF(LEN(T303)&gt;=1,VLOOKUP(HLOOKUP(T303,PROFILE!$K$5:$V$8,4,0),PROFILE!$F$1:$G$3,2,0),0),0)</f>
        <v>0</v>
      </c>
      <c r="N303" s="1">
        <f>IFERROR(COUNTIFS(PROFILE!$H$13:$H$212,"&gt;=1",PROFILE!$I$13:$I$212,T303),0)</f>
        <v>0</v>
      </c>
      <c r="O303" s="1">
        <f>IFERROR(IF(P303&gt;=1,(IF(LEN(T303)&gt;=1,VLOOKUP(T303,PROFILE!$A$23:$B$34,2,0)*100+COUNTIF($T$8:T303,T303),0)),0),0)</f>
        <v>0</v>
      </c>
      <c r="P303" s="11"/>
      <c r="Q303" s="11"/>
      <c r="R303" s="12"/>
      <c r="S303" s="12"/>
      <c r="T303" s="11"/>
      <c r="U303" s="11"/>
      <c r="V303" s="11"/>
      <c r="W303" s="8">
        <f ca="1">IFERROR(IF(P303&gt;=1,(IF(M303&gt;=2,COUNTIF(INDIRECT(G303):INDIRECT(H303),"OLD"),0)),0),0)</f>
        <v>0</v>
      </c>
      <c r="X303" s="8">
        <f ca="1">IFERROR(IF(P303&gt;=1,(IF(M303=1,COUNTIF(INDIRECT(G303):INDIRECT(H303),"NEW"),IF(M303=3,COUNTIF(INDIRECT(G303):INDIRECT(H303),"NEW"),0))),0),0)</f>
        <v>0</v>
      </c>
      <c r="Y303" s="10">
        <f t="shared" ca="1" si="14"/>
        <v>0</v>
      </c>
      <c r="Z303" s="13"/>
    </row>
    <row r="304" spans="6:26" ht="20.100000000000001" customHeight="1" x14ac:dyDescent="0.25">
      <c r="F304" s="1">
        <f>IFERROR(IF(O304&gt;=101,MATCH(O304,VITRAN!$AG$14:$AG$1513,0)+13,0),0)</f>
        <v>0</v>
      </c>
      <c r="G304" s="1" t="str">
        <f t="shared" si="12"/>
        <v/>
      </c>
      <c r="H304" s="1" t="str">
        <f t="shared" si="13"/>
        <v/>
      </c>
      <c r="J304" s="1">
        <f>IFERROR(SUMIFS(STOCK!$U$10:$U$209,STOCK!$H$10:$H$209,T304),0)</f>
        <v>0</v>
      </c>
      <c r="K304" s="1">
        <f>IFERROR(SUMIFS(STOCK!$V$10:$V$209,STOCK!$H$10:$H$209,T304),0)</f>
        <v>0</v>
      </c>
      <c r="M304" s="1">
        <f>IFERROR(IF(LEN(T304)&gt;=1,VLOOKUP(HLOOKUP(T304,PROFILE!$K$5:$V$8,4,0),PROFILE!$F$1:$G$3,2,0),0),0)</f>
        <v>0</v>
      </c>
      <c r="N304" s="1">
        <f>IFERROR(COUNTIFS(PROFILE!$H$13:$H$212,"&gt;=1",PROFILE!$I$13:$I$212,T304),0)</f>
        <v>0</v>
      </c>
      <c r="O304" s="1">
        <f>IFERROR(IF(P304&gt;=1,(IF(LEN(T304)&gt;=1,VLOOKUP(T304,PROFILE!$A$23:$B$34,2,0)*100+COUNTIF($T$8:T304,T304),0)),0),0)</f>
        <v>0</v>
      </c>
      <c r="P304" s="11"/>
      <c r="Q304" s="11"/>
      <c r="R304" s="12"/>
      <c r="S304" s="12"/>
      <c r="T304" s="11"/>
      <c r="U304" s="11"/>
      <c r="V304" s="11"/>
      <c r="W304" s="8">
        <f ca="1">IFERROR(IF(P304&gt;=1,(IF(M304&gt;=2,COUNTIF(INDIRECT(G304):INDIRECT(H304),"OLD"),0)),0),0)</f>
        <v>0</v>
      </c>
      <c r="X304" s="8">
        <f ca="1">IFERROR(IF(P304&gt;=1,(IF(M304=1,COUNTIF(INDIRECT(G304):INDIRECT(H304),"NEW"),IF(M304=3,COUNTIF(INDIRECT(G304):INDIRECT(H304),"NEW"),0))),0),0)</f>
        <v>0</v>
      </c>
      <c r="Y304" s="10">
        <f t="shared" ca="1" si="14"/>
        <v>0</v>
      </c>
      <c r="Z304" s="13"/>
    </row>
    <row r="305" spans="6:26" ht="20.100000000000001" customHeight="1" x14ac:dyDescent="0.25">
      <c r="F305" s="1">
        <f>IFERROR(IF(O305&gt;=101,MATCH(O305,VITRAN!$AG$14:$AG$1513,0)+13,0),0)</f>
        <v>0</v>
      </c>
      <c r="G305" s="1" t="str">
        <f t="shared" si="12"/>
        <v/>
      </c>
      <c r="H305" s="1" t="str">
        <f t="shared" si="13"/>
        <v/>
      </c>
      <c r="J305" s="1">
        <f>IFERROR(SUMIFS(STOCK!$U$10:$U$209,STOCK!$H$10:$H$209,T305),0)</f>
        <v>0</v>
      </c>
      <c r="K305" s="1">
        <f>IFERROR(SUMIFS(STOCK!$V$10:$V$209,STOCK!$H$10:$H$209,T305),0)</f>
        <v>0</v>
      </c>
      <c r="M305" s="1">
        <f>IFERROR(IF(LEN(T305)&gt;=1,VLOOKUP(HLOOKUP(T305,PROFILE!$K$5:$V$8,4,0),PROFILE!$F$1:$G$3,2,0),0),0)</f>
        <v>0</v>
      </c>
      <c r="N305" s="1">
        <f>IFERROR(COUNTIFS(PROFILE!$H$13:$H$212,"&gt;=1",PROFILE!$I$13:$I$212,T305),0)</f>
        <v>0</v>
      </c>
      <c r="O305" s="1">
        <f>IFERROR(IF(P305&gt;=1,(IF(LEN(T305)&gt;=1,VLOOKUP(T305,PROFILE!$A$23:$B$34,2,0)*100+COUNTIF($T$8:T305,T305),0)),0),0)</f>
        <v>0</v>
      </c>
      <c r="P305" s="11"/>
      <c r="Q305" s="11"/>
      <c r="R305" s="12"/>
      <c r="S305" s="12"/>
      <c r="T305" s="11"/>
      <c r="U305" s="11"/>
      <c r="V305" s="11"/>
      <c r="W305" s="8">
        <f ca="1">IFERROR(IF(P305&gt;=1,(IF(M305&gt;=2,COUNTIF(INDIRECT(G305):INDIRECT(H305),"OLD"),0)),0),0)</f>
        <v>0</v>
      </c>
      <c r="X305" s="8">
        <f ca="1">IFERROR(IF(P305&gt;=1,(IF(M305=1,COUNTIF(INDIRECT(G305):INDIRECT(H305),"NEW"),IF(M305=3,COUNTIF(INDIRECT(G305):INDIRECT(H305),"NEW"),0))),0),0)</f>
        <v>0</v>
      </c>
      <c r="Y305" s="10">
        <f t="shared" ca="1" si="14"/>
        <v>0</v>
      </c>
      <c r="Z305" s="13"/>
    </row>
    <row r="306" spans="6:26" ht="20.100000000000001" customHeight="1" x14ac:dyDescent="0.25">
      <c r="F306" s="1">
        <f>IFERROR(IF(O306&gt;=101,MATCH(O306,VITRAN!$AG$14:$AG$1513,0)+13,0),0)</f>
        <v>0</v>
      </c>
      <c r="G306" s="1" t="str">
        <f t="shared" si="12"/>
        <v/>
      </c>
      <c r="H306" s="1" t="str">
        <f t="shared" si="13"/>
        <v/>
      </c>
      <c r="J306" s="1">
        <f>IFERROR(SUMIFS(STOCK!$U$10:$U$209,STOCK!$H$10:$H$209,T306),0)</f>
        <v>0</v>
      </c>
      <c r="K306" s="1">
        <f>IFERROR(SUMIFS(STOCK!$V$10:$V$209,STOCK!$H$10:$H$209,T306),0)</f>
        <v>0</v>
      </c>
      <c r="M306" s="1">
        <f>IFERROR(IF(LEN(T306)&gt;=1,VLOOKUP(HLOOKUP(T306,PROFILE!$K$5:$V$8,4,0),PROFILE!$F$1:$G$3,2,0),0),0)</f>
        <v>0</v>
      </c>
      <c r="N306" s="1">
        <f>IFERROR(COUNTIFS(PROFILE!$H$13:$H$212,"&gt;=1",PROFILE!$I$13:$I$212,T306),0)</f>
        <v>0</v>
      </c>
      <c r="O306" s="1">
        <f>IFERROR(IF(P306&gt;=1,(IF(LEN(T306)&gt;=1,VLOOKUP(T306,PROFILE!$A$23:$B$34,2,0)*100+COUNTIF($T$8:T306,T306),0)),0),0)</f>
        <v>0</v>
      </c>
      <c r="P306" s="11"/>
      <c r="Q306" s="11"/>
      <c r="R306" s="12"/>
      <c r="S306" s="12"/>
      <c r="T306" s="11"/>
      <c r="U306" s="11"/>
      <c r="V306" s="11"/>
      <c r="W306" s="8">
        <f ca="1">IFERROR(IF(P306&gt;=1,(IF(M306&gt;=2,COUNTIF(INDIRECT(G306):INDIRECT(H306),"OLD"),0)),0),0)</f>
        <v>0</v>
      </c>
      <c r="X306" s="8">
        <f ca="1">IFERROR(IF(P306&gt;=1,(IF(M306=1,COUNTIF(INDIRECT(G306):INDIRECT(H306),"NEW"),IF(M306=3,COUNTIF(INDIRECT(G306):INDIRECT(H306),"NEW"),0))),0),0)</f>
        <v>0</v>
      </c>
      <c r="Y306" s="10">
        <f t="shared" ca="1" si="14"/>
        <v>0</v>
      </c>
      <c r="Z306" s="13"/>
    </row>
    <row r="307" spans="6:26" ht="20.100000000000001" customHeight="1" x14ac:dyDescent="0.25">
      <c r="F307" s="1">
        <f>IFERROR(IF(O307&gt;=101,MATCH(O307,VITRAN!$AG$14:$AG$1513,0)+13,0),0)</f>
        <v>0</v>
      </c>
      <c r="G307" s="1" t="str">
        <f t="shared" si="12"/>
        <v/>
      </c>
      <c r="H307" s="1" t="str">
        <f t="shared" si="13"/>
        <v/>
      </c>
      <c r="J307" s="1">
        <f>IFERROR(SUMIFS(STOCK!$U$10:$U$209,STOCK!$H$10:$H$209,T307),0)</f>
        <v>0</v>
      </c>
      <c r="K307" s="1">
        <f>IFERROR(SUMIFS(STOCK!$V$10:$V$209,STOCK!$H$10:$H$209,T307),0)</f>
        <v>0</v>
      </c>
      <c r="M307" s="1">
        <f>IFERROR(IF(LEN(T307)&gt;=1,VLOOKUP(HLOOKUP(T307,PROFILE!$K$5:$V$8,4,0),PROFILE!$F$1:$G$3,2,0),0),0)</f>
        <v>0</v>
      </c>
      <c r="N307" s="1">
        <f>IFERROR(COUNTIFS(PROFILE!$H$13:$H$212,"&gt;=1",PROFILE!$I$13:$I$212,T307),0)</f>
        <v>0</v>
      </c>
      <c r="O307" s="1">
        <f>IFERROR(IF(P307&gt;=1,(IF(LEN(T307)&gt;=1,VLOOKUP(T307,PROFILE!$A$23:$B$34,2,0)*100+COUNTIF($T$8:T307,T307),0)),0),0)</f>
        <v>0</v>
      </c>
      <c r="P307" s="11"/>
      <c r="Q307" s="11"/>
      <c r="R307" s="12"/>
      <c r="S307" s="12"/>
      <c r="T307" s="11"/>
      <c r="U307" s="11"/>
      <c r="V307" s="11"/>
      <c r="W307" s="8">
        <f ca="1">IFERROR(IF(P307&gt;=1,(IF(M307&gt;=2,COUNTIF(INDIRECT(G307):INDIRECT(H307),"OLD"),0)),0),0)</f>
        <v>0</v>
      </c>
      <c r="X307" s="8">
        <f ca="1">IFERROR(IF(P307&gt;=1,(IF(M307=1,COUNTIF(INDIRECT(G307):INDIRECT(H307),"NEW"),IF(M307=3,COUNTIF(INDIRECT(G307):INDIRECT(H307),"NEW"),0))),0),0)</f>
        <v>0</v>
      </c>
      <c r="Y307" s="10">
        <f t="shared" ca="1" si="14"/>
        <v>0</v>
      </c>
      <c r="Z307" s="13"/>
    </row>
    <row r="308" spans="6:26" ht="20.100000000000001" customHeight="1" x14ac:dyDescent="0.25">
      <c r="F308" s="1">
        <f>IFERROR(IF(O308&gt;=101,MATCH(O308,VITRAN!$AG$14:$AG$1513,0)+13,0),0)</f>
        <v>0</v>
      </c>
      <c r="G308" s="1" t="str">
        <f t="shared" si="12"/>
        <v/>
      </c>
      <c r="H308" s="1" t="str">
        <f t="shared" si="13"/>
        <v/>
      </c>
      <c r="J308" s="1">
        <f>IFERROR(SUMIFS(STOCK!$U$10:$U$209,STOCK!$H$10:$H$209,T308),0)</f>
        <v>0</v>
      </c>
      <c r="K308" s="1">
        <f>IFERROR(SUMIFS(STOCK!$V$10:$V$209,STOCK!$H$10:$H$209,T308),0)</f>
        <v>0</v>
      </c>
      <c r="M308" s="1">
        <f>IFERROR(IF(LEN(T308)&gt;=1,VLOOKUP(HLOOKUP(T308,PROFILE!$K$5:$V$8,4,0),PROFILE!$F$1:$G$3,2,0),0),0)</f>
        <v>0</v>
      </c>
      <c r="N308" s="1">
        <f>IFERROR(COUNTIFS(PROFILE!$H$13:$H$212,"&gt;=1",PROFILE!$I$13:$I$212,T308),0)</f>
        <v>0</v>
      </c>
      <c r="O308" s="1">
        <f>IFERROR(IF(P308&gt;=1,(IF(LEN(T308)&gt;=1,VLOOKUP(T308,PROFILE!$A$23:$B$34,2,0)*100+COUNTIF($T$8:T308,T308),0)),0),0)</f>
        <v>0</v>
      </c>
      <c r="P308" s="11"/>
      <c r="Q308" s="11"/>
      <c r="R308" s="12"/>
      <c r="S308" s="12"/>
      <c r="T308" s="11"/>
      <c r="U308" s="11"/>
      <c r="V308" s="11"/>
      <c r="W308" s="8">
        <f ca="1">IFERROR(IF(P308&gt;=1,(IF(M308&gt;=2,COUNTIF(INDIRECT(G308):INDIRECT(H308),"OLD"),0)),0),0)</f>
        <v>0</v>
      </c>
      <c r="X308" s="8">
        <f ca="1">IFERROR(IF(P308&gt;=1,(IF(M308=1,COUNTIF(INDIRECT(G308):INDIRECT(H308),"NEW"),IF(M308=3,COUNTIF(INDIRECT(G308):INDIRECT(H308),"NEW"),0))),0),0)</f>
        <v>0</v>
      </c>
      <c r="Y308" s="10">
        <f t="shared" ca="1" si="14"/>
        <v>0</v>
      </c>
      <c r="Z308" s="13"/>
    </row>
    <row r="309" spans="6:26" ht="20.100000000000001" customHeight="1" x14ac:dyDescent="0.25">
      <c r="F309" s="1">
        <f>IFERROR(IF(O309&gt;=101,MATCH(O309,VITRAN!$AG$14:$AG$1513,0)+13,0),0)</f>
        <v>0</v>
      </c>
      <c r="G309" s="1" t="str">
        <f t="shared" si="12"/>
        <v/>
      </c>
      <c r="H309" s="1" t="str">
        <f t="shared" si="13"/>
        <v/>
      </c>
      <c r="J309" s="1">
        <f>IFERROR(SUMIFS(STOCK!$U$10:$U$209,STOCK!$H$10:$H$209,T309),0)</f>
        <v>0</v>
      </c>
      <c r="K309" s="1">
        <f>IFERROR(SUMIFS(STOCK!$V$10:$V$209,STOCK!$H$10:$H$209,T309),0)</f>
        <v>0</v>
      </c>
      <c r="M309" s="1">
        <f>IFERROR(IF(LEN(T309)&gt;=1,VLOOKUP(HLOOKUP(T309,PROFILE!$K$5:$V$8,4,0),PROFILE!$F$1:$G$3,2,0),0),0)</f>
        <v>0</v>
      </c>
      <c r="N309" s="1">
        <f>IFERROR(COUNTIFS(PROFILE!$H$13:$H$212,"&gt;=1",PROFILE!$I$13:$I$212,T309),0)</f>
        <v>0</v>
      </c>
      <c r="O309" s="1">
        <f>IFERROR(IF(P309&gt;=1,(IF(LEN(T309)&gt;=1,VLOOKUP(T309,PROFILE!$A$23:$B$34,2,0)*100+COUNTIF($T$8:T309,T309),0)),0),0)</f>
        <v>0</v>
      </c>
      <c r="P309" s="11"/>
      <c r="Q309" s="11"/>
      <c r="R309" s="12"/>
      <c r="S309" s="12"/>
      <c r="T309" s="11"/>
      <c r="U309" s="11"/>
      <c r="V309" s="11"/>
      <c r="W309" s="8">
        <f ca="1">IFERROR(IF(P309&gt;=1,(IF(M309&gt;=2,COUNTIF(INDIRECT(G309):INDIRECT(H309),"OLD"),0)),0),0)</f>
        <v>0</v>
      </c>
      <c r="X309" s="8">
        <f ca="1">IFERROR(IF(P309&gt;=1,(IF(M309=1,COUNTIF(INDIRECT(G309):INDIRECT(H309),"NEW"),IF(M309=3,COUNTIF(INDIRECT(G309):INDIRECT(H309),"NEW"),0))),0),0)</f>
        <v>0</v>
      </c>
      <c r="Y309" s="10">
        <f t="shared" ca="1" si="14"/>
        <v>0</v>
      </c>
      <c r="Z309" s="13"/>
    </row>
    <row r="310" spans="6:26" ht="20.100000000000001" customHeight="1" x14ac:dyDescent="0.25">
      <c r="F310" s="1">
        <f>IFERROR(IF(O310&gt;=101,MATCH(O310,VITRAN!$AG$14:$AG$1513,0)+13,0),0)</f>
        <v>0</v>
      </c>
      <c r="G310" s="1" t="str">
        <f t="shared" si="12"/>
        <v/>
      </c>
      <c r="H310" s="1" t="str">
        <f t="shared" si="13"/>
        <v/>
      </c>
      <c r="J310" s="1">
        <f>IFERROR(SUMIFS(STOCK!$U$10:$U$209,STOCK!$H$10:$H$209,T310),0)</f>
        <v>0</v>
      </c>
      <c r="K310" s="1">
        <f>IFERROR(SUMIFS(STOCK!$V$10:$V$209,STOCK!$H$10:$H$209,T310),0)</f>
        <v>0</v>
      </c>
      <c r="M310" s="1">
        <f>IFERROR(IF(LEN(T310)&gt;=1,VLOOKUP(HLOOKUP(T310,PROFILE!$K$5:$V$8,4,0),PROFILE!$F$1:$G$3,2,0),0),0)</f>
        <v>0</v>
      </c>
      <c r="N310" s="1">
        <f>IFERROR(COUNTIFS(PROFILE!$H$13:$H$212,"&gt;=1",PROFILE!$I$13:$I$212,T310),0)</f>
        <v>0</v>
      </c>
      <c r="O310" s="1">
        <f>IFERROR(IF(P310&gt;=1,(IF(LEN(T310)&gt;=1,VLOOKUP(T310,PROFILE!$A$23:$B$34,2,0)*100+COUNTIF($T$8:T310,T310),0)),0),0)</f>
        <v>0</v>
      </c>
      <c r="P310" s="11"/>
      <c r="Q310" s="11"/>
      <c r="R310" s="12"/>
      <c r="S310" s="12"/>
      <c r="T310" s="11"/>
      <c r="U310" s="11"/>
      <c r="V310" s="11"/>
      <c r="W310" s="8">
        <f ca="1">IFERROR(IF(P310&gt;=1,(IF(M310&gt;=2,COUNTIF(INDIRECT(G310):INDIRECT(H310),"OLD"),0)),0),0)</f>
        <v>0</v>
      </c>
      <c r="X310" s="8">
        <f ca="1">IFERROR(IF(P310&gt;=1,(IF(M310=1,COUNTIF(INDIRECT(G310):INDIRECT(H310),"NEW"),IF(M310=3,COUNTIF(INDIRECT(G310):INDIRECT(H310),"NEW"),0))),0),0)</f>
        <v>0</v>
      </c>
      <c r="Y310" s="10">
        <f t="shared" ca="1" si="14"/>
        <v>0</v>
      </c>
      <c r="Z310" s="13"/>
    </row>
    <row r="311" spans="6:26" ht="20.100000000000001" customHeight="1" x14ac:dyDescent="0.25">
      <c r="F311" s="1">
        <f>IFERROR(IF(O311&gt;=101,MATCH(O311,VITRAN!$AG$14:$AG$1513,0)+13,0),0)</f>
        <v>0</v>
      </c>
      <c r="G311" s="1" t="str">
        <f t="shared" si="12"/>
        <v/>
      </c>
      <c r="H311" s="1" t="str">
        <f t="shared" si="13"/>
        <v/>
      </c>
      <c r="J311" s="1">
        <f>IFERROR(SUMIFS(STOCK!$U$10:$U$209,STOCK!$H$10:$H$209,T311),0)</f>
        <v>0</v>
      </c>
      <c r="K311" s="1">
        <f>IFERROR(SUMIFS(STOCK!$V$10:$V$209,STOCK!$H$10:$H$209,T311),0)</f>
        <v>0</v>
      </c>
      <c r="M311" s="1">
        <f>IFERROR(IF(LEN(T311)&gt;=1,VLOOKUP(HLOOKUP(T311,PROFILE!$K$5:$V$8,4,0),PROFILE!$F$1:$G$3,2,0),0),0)</f>
        <v>0</v>
      </c>
      <c r="N311" s="1">
        <f>IFERROR(COUNTIFS(PROFILE!$H$13:$H$212,"&gt;=1",PROFILE!$I$13:$I$212,T311),0)</f>
        <v>0</v>
      </c>
      <c r="O311" s="1">
        <f>IFERROR(IF(P311&gt;=1,(IF(LEN(T311)&gt;=1,VLOOKUP(T311,PROFILE!$A$23:$B$34,2,0)*100+COUNTIF($T$8:T311,T311),0)),0),0)</f>
        <v>0</v>
      </c>
      <c r="P311" s="11"/>
      <c r="Q311" s="11"/>
      <c r="R311" s="12"/>
      <c r="S311" s="12"/>
      <c r="T311" s="11"/>
      <c r="U311" s="11"/>
      <c r="V311" s="11"/>
      <c r="W311" s="8">
        <f ca="1">IFERROR(IF(P311&gt;=1,(IF(M311&gt;=2,COUNTIF(INDIRECT(G311):INDIRECT(H311),"OLD"),0)),0),0)</f>
        <v>0</v>
      </c>
      <c r="X311" s="8">
        <f ca="1">IFERROR(IF(P311&gt;=1,(IF(M311=1,COUNTIF(INDIRECT(G311):INDIRECT(H311),"NEW"),IF(M311=3,COUNTIF(INDIRECT(G311):INDIRECT(H311),"NEW"),0))),0),0)</f>
        <v>0</v>
      </c>
      <c r="Y311" s="10">
        <f t="shared" ca="1" si="14"/>
        <v>0</v>
      </c>
      <c r="Z311" s="13"/>
    </row>
    <row r="312" spans="6:26" ht="20.100000000000001" customHeight="1" x14ac:dyDescent="0.25">
      <c r="F312" s="1">
        <f>IFERROR(IF(O312&gt;=101,MATCH(O312,VITRAN!$AG$14:$AG$1513,0)+13,0),0)</f>
        <v>0</v>
      </c>
      <c r="G312" s="1" t="str">
        <f t="shared" si="12"/>
        <v/>
      </c>
      <c r="H312" s="1" t="str">
        <f t="shared" si="13"/>
        <v/>
      </c>
      <c r="J312" s="1">
        <f>IFERROR(SUMIFS(STOCK!$U$10:$U$209,STOCK!$H$10:$H$209,T312),0)</f>
        <v>0</v>
      </c>
      <c r="K312" s="1">
        <f>IFERROR(SUMIFS(STOCK!$V$10:$V$209,STOCK!$H$10:$H$209,T312),0)</f>
        <v>0</v>
      </c>
      <c r="M312" s="1">
        <f>IFERROR(IF(LEN(T312)&gt;=1,VLOOKUP(HLOOKUP(T312,PROFILE!$K$5:$V$8,4,0),PROFILE!$F$1:$G$3,2,0),0),0)</f>
        <v>0</v>
      </c>
      <c r="N312" s="1">
        <f>IFERROR(COUNTIFS(PROFILE!$H$13:$H$212,"&gt;=1",PROFILE!$I$13:$I$212,T312),0)</f>
        <v>0</v>
      </c>
      <c r="O312" s="1">
        <f>IFERROR(IF(P312&gt;=1,(IF(LEN(T312)&gt;=1,VLOOKUP(T312,PROFILE!$A$23:$B$34,2,0)*100+COUNTIF($T$8:T312,T312),0)),0),0)</f>
        <v>0</v>
      </c>
      <c r="P312" s="11"/>
      <c r="Q312" s="11"/>
      <c r="R312" s="12"/>
      <c r="S312" s="12"/>
      <c r="T312" s="11"/>
      <c r="U312" s="11"/>
      <c r="V312" s="11"/>
      <c r="W312" s="8">
        <f ca="1">IFERROR(IF(P312&gt;=1,(IF(M312&gt;=2,COUNTIF(INDIRECT(G312):INDIRECT(H312),"OLD"),0)),0),0)</f>
        <v>0</v>
      </c>
      <c r="X312" s="8">
        <f ca="1">IFERROR(IF(P312&gt;=1,(IF(M312=1,COUNTIF(INDIRECT(G312):INDIRECT(H312),"NEW"),IF(M312=3,COUNTIF(INDIRECT(G312):INDIRECT(H312),"NEW"),0))),0),0)</f>
        <v>0</v>
      </c>
      <c r="Y312" s="10">
        <f t="shared" ca="1" si="14"/>
        <v>0</v>
      </c>
      <c r="Z312" s="13"/>
    </row>
    <row r="313" spans="6:26" ht="20.100000000000001" customHeight="1" x14ac:dyDescent="0.25">
      <c r="F313" s="1">
        <f>IFERROR(IF(O313&gt;=101,MATCH(O313,VITRAN!$AG$14:$AG$1513,0)+13,0),0)</f>
        <v>0</v>
      </c>
      <c r="G313" s="1" t="str">
        <f t="shared" si="12"/>
        <v/>
      </c>
      <c r="H313" s="1" t="str">
        <f t="shared" si="13"/>
        <v/>
      </c>
      <c r="J313" s="1">
        <f>IFERROR(SUMIFS(STOCK!$U$10:$U$209,STOCK!$H$10:$H$209,T313),0)</f>
        <v>0</v>
      </c>
      <c r="K313" s="1">
        <f>IFERROR(SUMIFS(STOCK!$V$10:$V$209,STOCK!$H$10:$H$209,T313),0)</f>
        <v>0</v>
      </c>
      <c r="M313" s="1">
        <f>IFERROR(IF(LEN(T313)&gt;=1,VLOOKUP(HLOOKUP(T313,PROFILE!$K$5:$V$8,4,0),PROFILE!$F$1:$G$3,2,0),0),0)</f>
        <v>0</v>
      </c>
      <c r="N313" s="1">
        <f>IFERROR(COUNTIFS(PROFILE!$H$13:$H$212,"&gt;=1",PROFILE!$I$13:$I$212,T313),0)</f>
        <v>0</v>
      </c>
      <c r="O313" s="1">
        <f>IFERROR(IF(P313&gt;=1,(IF(LEN(T313)&gt;=1,VLOOKUP(T313,PROFILE!$A$23:$B$34,2,0)*100+COUNTIF($T$8:T313,T313),0)),0),0)</f>
        <v>0</v>
      </c>
      <c r="P313" s="11"/>
      <c r="Q313" s="11"/>
      <c r="R313" s="12"/>
      <c r="S313" s="12"/>
      <c r="T313" s="11"/>
      <c r="U313" s="11"/>
      <c r="V313" s="11"/>
      <c r="W313" s="8">
        <f ca="1">IFERROR(IF(P313&gt;=1,(IF(M313&gt;=2,COUNTIF(INDIRECT(G313):INDIRECT(H313),"OLD"),0)),0),0)</f>
        <v>0</v>
      </c>
      <c r="X313" s="8">
        <f ca="1">IFERROR(IF(P313&gt;=1,(IF(M313=1,COUNTIF(INDIRECT(G313):INDIRECT(H313),"NEW"),IF(M313=3,COUNTIF(INDIRECT(G313):INDIRECT(H313),"NEW"),0))),0),0)</f>
        <v>0</v>
      </c>
      <c r="Y313" s="10">
        <f t="shared" ca="1" si="14"/>
        <v>0</v>
      </c>
      <c r="Z313" s="13"/>
    </row>
    <row r="314" spans="6:26" ht="20.100000000000001" customHeight="1" x14ac:dyDescent="0.25">
      <c r="F314" s="1">
        <f>IFERROR(IF(O314&gt;=101,MATCH(O314,VITRAN!$AG$14:$AG$1513,0)+13,0),0)</f>
        <v>0</v>
      </c>
      <c r="G314" s="1" t="str">
        <f t="shared" si="12"/>
        <v/>
      </c>
      <c r="H314" s="1" t="str">
        <f t="shared" si="13"/>
        <v/>
      </c>
      <c r="J314" s="1">
        <f>IFERROR(SUMIFS(STOCK!$U$10:$U$209,STOCK!$H$10:$H$209,T314),0)</f>
        <v>0</v>
      </c>
      <c r="K314" s="1">
        <f>IFERROR(SUMIFS(STOCK!$V$10:$V$209,STOCK!$H$10:$H$209,T314),0)</f>
        <v>0</v>
      </c>
      <c r="M314" s="1">
        <f>IFERROR(IF(LEN(T314)&gt;=1,VLOOKUP(HLOOKUP(T314,PROFILE!$K$5:$V$8,4,0),PROFILE!$F$1:$G$3,2,0),0),0)</f>
        <v>0</v>
      </c>
      <c r="N314" s="1">
        <f>IFERROR(COUNTIFS(PROFILE!$H$13:$H$212,"&gt;=1",PROFILE!$I$13:$I$212,T314),0)</f>
        <v>0</v>
      </c>
      <c r="O314" s="1">
        <f>IFERROR(IF(P314&gt;=1,(IF(LEN(T314)&gt;=1,VLOOKUP(T314,PROFILE!$A$23:$B$34,2,0)*100+COUNTIF($T$8:T314,T314),0)),0),0)</f>
        <v>0</v>
      </c>
      <c r="P314" s="11"/>
      <c r="Q314" s="11"/>
      <c r="R314" s="12"/>
      <c r="S314" s="12"/>
      <c r="T314" s="11"/>
      <c r="U314" s="11"/>
      <c r="V314" s="11"/>
      <c r="W314" s="8">
        <f ca="1">IFERROR(IF(P314&gt;=1,(IF(M314&gt;=2,COUNTIF(INDIRECT(G314):INDIRECT(H314),"OLD"),0)),0),0)</f>
        <v>0</v>
      </c>
      <c r="X314" s="8">
        <f ca="1">IFERROR(IF(P314&gt;=1,(IF(M314=1,COUNTIF(INDIRECT(G314):INDIRECT(H314),"NEW"),IF(M314=3,COUNTIF(INDIRECT(G314):INDIRECT(H314),"NEW"),0))),0),0)</f>
        <v>0</v>
      </c>
      <c r="Y314" s="10">
        <f t="shared" ca="1" si="14"/>
        <v>0</v>
      </c>
      <c r="Z314" s="13"/>
    </row>
    <row r="315" spans="6:26" ht="20.100000000000001" customHeight="1" x14ac:dyDescent="0.25">
      <c r="F315" s="1">
        <f>IFERROR(IF(O315&gt;=101,MATCH(O315,VITRAN!$AG$14:$AG$1513,0)+13,0),0)</f>
        <v>0</v>
      </c>
      <c r="G315" s="1" t="str">
        <f t="shared" si="12"/>
        <v/>
      </c>
      <c r="H315" s="1" t="str">
        <f t="shared" si="13"/>
        <v/>
      </c>
      <c r="J315" s="1">
        <f>IFERROR(SUMIFS(STOCK!$U$10:$U$209,STOCK!$H$10:$H$209,T315),0)</f>
        <v>0</v>
      </c>
      <c r="K315" s="1">
        <f>IFERROR(SUMIFS(STOCK!$V$10:$V$209,STOCK!$H$10:$H$209,T315),0)</f>
        <v>0</v>
      </c>
      <c r="M315" s="1">
        <f>IFERROR(IF(LEN(T315)&gt;=1,VLOOKUP(HLOOKUP(T315,PROFILE!$K$5:$V$8,4,0),PROFILE!$F$1:$G$3,2,0),0),0)</f>
        <v>0</v>
      </c>
      <c r="N315" s="1">
        <f>IFERROR(COUNTIFS(PROFILE!$H$13:$H$212,"&gt;=1",PROFILE!$I$13:$I$212,T315),0)</f>
        <v>0</v>
      </c>
      <c r="O315" s="1">
        <f>IFERROR(IF(P315&gt;=1,(IF(LEN(T315)&gt;=1,VLOOKUP(T315,PROFILE!$A$23:$B$34,2,0)*100+COUNTIF($T$8:T315,T315),0)),0),0)</f>
        <v>0</v>
      </c>
      <c r="P315" s="11"/>
      <c r="Q315" s="11"/>
      <c r="R315" s="12"/>
      <c r="S315" s="12"/>
      <c r="T315" s="11"/>
      <c r="U315" s="11"/>
      <c r="V315" s="11"/>
      <c r="W315" s="8">
        <f ca="1">IFERROR(IF(P315&gt;=1,(IF(M315&gt;=2,COUNTIF(INDIRECT(G315):INDIRECT(H315),"OLD"),0)),0),0)</f>
        <v>0</v>
      </c>
      <c r="X315" s="8">
        <f ca="1">IFERROR(IF(P315&gt;=1,(IF(M315=1,COUNTIF(INDIRECT(G315):INDIRECT(H315),"NEW"),IF(M315=3,COUNTIF(INDIRECT(G315):INDIRECT(H315),"NEW"),0))),0),0)</f>
        <v>0</v>
      </c>
      <c r="Y315" s="10">
        <f t="shared" ca="1" si="14"/>
        <v>0</v>
      </c>
      <c r="Z315" s="13"/>
    </row>
    <row r="316" spans="6:26" ht="20.100000000000001" customHeight="1" x14ac:dyDescent="0.25">
      <c r="F316" s="1">
        <f>IFERROR(IF(O316&gt;=101,MATCH(O316,VITRAN!$AG$14:$AG$1513,0)+13,0),0)</f>
        <v>0</v>
      </c>
      <c r="G316" s="1" t="str">
        <f t="shared" si="12"/>
        <v/>
      </c>
      <c r="H316" s="1" t="str">
        <f t="shared" si="13"/>
        <v/>
      </c>
      <c r="J316" s="1">
        <f>IFERROR(SUMIFS(STOCK!$U$10:$U$209,STOCK!$H$10:$H$209,T316),0)</f>
        <v>0</v>
      </c>
      <c r="K316" s="1">
        <f>IFERROR(SUMIFS(STOCK!$V$10:$V$209,STOCK!$H$10:$H$209,T316),0)</f>
        <v>0</v>
      </c>
      <c r="M316" s="1">
        <f>IFERROR(IF(LEN(T316)&gt;=1,VLOOKUP(HLOOKUP(T316,PROFILE!$K$5:$V$8,4,0),PROFILE!$F$1:$G$3,2,0),0),0)</f>
        <v>0</v>
      </c>
      <c r="N316" s="1">
        <f>IFERROR(COUNTIFS(PROFILE!$H$13:$H$212,"&gt;=1",PROFILE!$I$13:$I$212,T316),0)</f>
        <v>0</v>
      </c>
      <c r="O316" s="1">
        <f>IFERROR(IF(P316&gt;=1,(IF(LEN(T316)&gt;=1,VLOOKUP(T316,PROFILE!$A$23:$B$34,2,0)*100+COUNTIF($T$8:T316,T316),0)),0),0)</f>
        <v>0</v>
      </c>
      <c r="P316" s="11"/>
      <c r="Q316" s="11"/>
      <c r="R316" s="12"/>
      <c r="S316" s="12"/>
      <c r="T316" s="11"/>
      <c r="U316" s="11"/>
      <c r="V316" s="11"/>
      <c r="W316" s="8">
        <f ca="1">IFERROR(IF(P316&gt;=1,(IF(M316&gt;=2,COUNTIF(INDIRECT(G316):INDIRECT(H316),"OLD"),0)),0),0)</f>
        <v>0</v>
      </c>
      <c r="X316" s="8">
        <f ca="1">IFERROR(IF(P316&gt;=1,(IF(M316=1,COUNTIF(INDIRECT(G316):INDIRECT(H316),"NEW"),IF(M316=3,COUNTIF(INDIRECT(G316):INDIRECT(H316),"NEW"),0))),0),0)</f>
        <v>0</v>
      </c>
      <c r="Y316" s="10">
        <f t="shared" ca="1" si="14"/>
        <v>0</v>
      </c>
      <c r="Z316" s="13"/>
    </row>
    <row r="317" spans="6:26" ht="20.100000000000001" customHeight="1" x14ac:dyDescent="0.25">
      <c r="F317" s="1">
        <f>IFERROR(IF(O317&gt;=101,MATCH(O317,VITRAN!$AG$14:$AG$1513,0)+13,0),0)</f>
        <v>0</v>
      </c>
      <c r="G317" s="1" t="str">
        <f t="shared" si="12"/>
        <v/>
      </c>
      <c r="H317" s="1" t="str">
        <f t="shared" si="13"/>
        <v/>
      </c>
      <c r="J317" s="1">
        <f>IFERROR(SUMIFS(STOCK!$U$10:$U$209,STOCK!$H$10:$H$209,T317),0)</f>
        <v>0</v>
      </c>
      <c r="K317" s="1">
        <f>IFERROR(SUMIFS(STOCK!$V$10:$V$209,STOCK!$H$10:$H$209,T317),0)</f>
        <v>0</v>
      </c>
      <c r="M317" s="1">
        <f>IFERROR(IF(LEN(T317)&gt;=1,VLOOKUP(HLOOKUP(T317,PROFILE!$K$5:$V$8,4,0),PROFILE!$F$1:$G$3,2,0),0),0)</f>
        <v>0</v>
      </c>
      <c r="N317" s="1">
        <f>IFERROR(COUNTIFS(PROFILE!$H$13:$H$212,"&gt;=1",PROFILE!$I$13:$I$212,T317),0)</f>
        <v>0</v>
      </c>
      <c r="O317" s="1">
        <f>IFERROR(IF(P317&gt;=1,(IF(LEN(T317)&gt;=1,VLOOKUP(T317,PROFILE!$A$23:$B$34,2,0)*100+COUNTIF($T$8:T317,T317),0)),0),0)</f>
        <v>0</v>
      </c>
      <c r="P317" s="11"/>
      <c r="Q317" s="11"/>
      <c r="R317" s="12"/>
      <c r="S317" s="12"/>
      <c r="T317" s="11"/>
      <c r="U317" s="11"/>
      <c r="V317" s="11"/>
      <c r="W317" s="8">
        <f ca="1">IFERROR(IF(P317&gt;=1,(IF(M317&gt;=2,COUNTIF(INDIRECT(G317):INDIRECT(H317),"OLD"),0)),0),0)</f>
        <v>0</v>
      </c>
      <c r="X317" s="8">
        <f ca="1">IFERROR(IF(P317&gt;=1,(IF(M317=1,COUNTIF(INDIRECT(G317):INDIRECT(H317),"NEW"),IF(M317=3,COUNTIF(INDIRECT(G317):INDIRECT(H317),"NEW"),0))),0),0)</f>
        <v>0</v>
      </c>
      <c r="Y317" s="10">
        <f t="shared" ca="1" si="14"/>
        <v>0</v>
      </c>
      <c r="Z317" s="13"/>
    </row>
    <row r="318" spans="6:26" ht="20.100000000000001" customHeight="1" x14ac:dyDescent="0.25">
      <c r="F318" s="1">
        <f>IFERROR(IF(O318&gt;=101,MATCH(O318,VITRAN!$AG$14:$AG$1513,0)+13,0),0)</f>
        <v>0</v>
      </c>
      <c r="G318" s="1" t="str">
        <f t="shared" si="12"/>
        <v/>
      </c>
      <c r="H318" s="1" t="str">
        <f t="shared" si="13"/>
        <v/>
      </c>
      <c r="J318" s="1">
        <f>IFERROR(SUMIFS(STOCK!$U$10:$U$209,STOCK!$H$10:$H$209,T318),0)</f>
        <v>0</v>
      </c>
      <c r="K318" s="1">
        <f>IFERROR(SUMIFS(STOCK!$V$10:$V$209,STOCK!$H$10:$H$209,T318),0)</f>
        <v>0</v>
      </c>
      <c r="M318" s="1">
        <f>IFERROR(IF(LEN(T318)&gt;=1,VLOOKUP(HLOOKUP(T318,PROFILE!$K$5:$V$8,4,0),PROFILE!$F$1:$G$3,2,0),0),0)</f>
        <v>0</v>
      </c>
      <c r="N318" s="1">
        <f>IFERROR(COUNTIFS(PROFILE!$H$13:$H$212,"&gt;=1",PROFILE!$I$13:$I$212,T318),0)</f>
        <v>0</v>
      </c>
      <c r="O318" s="1">
        <f>IFERROR(IF(P318&gt;=1,(IF(LEN(T318)&gt;=1,VLOOKUP(T318,PROFILE!$A$23:$B$34,2,0)*100+COUNTIF($T$8:T318,T318),0)),0),0)</f>
        <v>0</v>
      </c>
      <c r="P318" s="11"/>
      <c r="Q318" s="11"/>
      <c r="R318" s="12"/>
      <c r="S318" s="12"/>
      <c r="T318" s="11"/>
      <c r="U318" s="11"/>
      <c r="V318" s="11"/>
      <c r="W318" s="8">
        <f ca="1">IFERROR(IF(P318&gt;=1,(IF(M318&gt;=2,COUNTIF(INDIRECT(G318):INDIRECT(H318),"OLD"),0)),0),0)</f>
        <v>0</v>
      </c>
      <c r="X318" s="8">
        <f ca="1">IFERROR(IF(P318&gt;=1,(IF(M318=1,COUNTIF(INDIRECT(G318):INDIRECT(H318),"NEW"),IF(M318=3,COUNTIF(INDIRECT(G318):INDIRECT(H318),"NEW"),0))),0),0)</f>
        <v>0</v>
      </c>
      <c r="Y318" s="10">
        <f t="shared" ca="1" si="14"/>
        <v>0</v>
      </c>
      <c r="Z318" s="13"/>
    </row>
    <row r="319" spans="6:26" ht="20.100000000000001" customHeight="1" x14ac:dyDescent="0.25">
      <c r="F319" s="1">
        <f>IFERROR(IF(O319&gt;=101,MATCH(O319,VITRAN!$AG$14:$AG$1513,0)+13,0),0)</f>
        <v>0</v>
      </c>
      <c r="G319" s="1" t="str">
        <f t="shared" si="12"/>
        <v/>
      </c>
      <c r="H319" s="1" t="str">
        <f t="shared" si="13"/>
        <v/>
      </c>
      <c r="J319" s="1">
        <f>IFERROR(SUMIFS(STOCK!$U$10:$U$209,STOCK!$H$10:$H$209,T319),0)</f>
        <v>0</v>
      </c>
      <c r="K319" s="1">
        <f>IFERROR(SUMIFS(STOCK!$V$10:$V$209,STOCK!$H$10:$H$209,T319),0)</f>
        <v>0</v>
      </c>
      <c r="M319" s="1">
        <f>IFERROR(IF(LEN(T319)&gt;=1,VLOOKUP(HLOOKUP(T319,PROFILE!$K$5:$V$8,4,0),PROFILE!$F$1:$G$3,2,0),0),0)</f>
        <v>0</v>
      </c>
      <c r="N319" s="1">
        <f>IFERROR(COUNTIFS(PROFILE!$H$13:$H$212,"&gt;=1",PROFILE!$I$13:$I$212,T319),0)</f>
        <v>0</v>
      </c>
      <c r="O319" s="1">
        <f>IFERROR(IF(P319&gt;=1,(IF(LEN(T319)&gt;=1,VLOOKUP(T319,PROFILE!$A$23:$B$34,2,0)*100+COUNTIF($T$8:T319,T319),0)),0),0)</f>
        <v>0</v>
      </c>
      <c r="P319" s="11"/>
      <c r="Q319" s="11"/>
      <c r="R319" s="12"/>
      <c r="S319" s="12"/>
      <c r="T319" s="11"/>
      <c r="U319" s="11"/>
      <c r="V319" s="11"/>
      <c r="W319" s="8">
        <f ca="1">IFERROR(IF(P319&gt;=1,(IF(M319&gt;=2,COUNTIF(INDIRECT(G319):INDIRECT(H319),"OLD"),0)),0),0)</f>
        <v>0</v>
      </c>
      <c r="X319" s="8">
        <f ca="1">IFERROR(IF(P319&gt;=1,(IF(M319=1,COUNTIF(INDIRECT(G319):INDIRECT(H319),"NEW"),IF(M319=3,COUNTIF(INDIRECT(G319):INDIRECT(H319),"NEW"),0))),0),0)</f>
        <v>0</v>
      </c>
      <c r="Y319" s="10">
        <f t="shared" ca="1" si="14"/>
        <v>0</v>
      </c>
      <c r="Z319" s="13"/>
    </row>
    <row r="320" spans="6:26" ht="20.100000000000001" customHeight="1" x14ac:dyDescent="0.25">
      <c r="F320" s="1">
        <f>IFERROR(IF(O320&gt;=101,MATCH(O320,VITRAN!$AG$14:$AG$1513,0)+13,0),0)</f>
        <v>0</v>
      </c>
      <c r="G320" s="1" t="str">
        <f t="shared" si="12"/>
        <v/>
      </c>
      <c r="H320" s="1" t="str">
        <f t="shared" si="13"/>
        <v/>
      </c>
      <c r="J320" s="1">
        <f>IFERROR(SUMIFS(STOCK!$U$10:$U$209,STOCK!$H$10:$H$209,T320),0)</f>
        <v>0</v>
      </c>
      <c r="K320" s="1">
        <f>IFERROR(SUMIFS(STOCK!$V$10:$V$209,STOCK!$H$10:$H$209,T320),0)</f>
        <v>0</v>
      </c>
      <c r="M320" s="1">
        <f>IFERROR(IF(LEN(T320)&gt;=1,VLOOKUP(HLOOKUP(T320,PROFILE!$K$5:$V$8,4,0),PROFILE!$F$1:$G$3,2,0),0),0)</f>
        <v>0</v>
      </c>
      <c r="N320" s="1">
        <f>IFERROR(COUNTIFS(PROFILE!$H$13:$H$212,"&gt;=1",PROFILE!$I$13:$I$212,T320),0)</f>
        <v>0</v>
      </c>
      <c r="O320" s="1">
        <f>IFERROR(IF(P320&gt;=1,(IF(LEN(T320)&gt;=1,VLOOKUP(T320,PROFILE!$A$23:$B$34,2,0)*100+COUNTIF($T$8:T320,T320),0)),0),0)</f>
        <v>0</v>
      </c>
      <c r="P320" s="11"/>
      <c r="Q320" s="11"/>
      <c r="R320" s="12"/>
      <c r="S320" s="12"/>
      <c r="T320" s="11"/>
      <c r="U320" s="11"/>
      <c r="V320" s="11"/>
      <c r="W320" s="8">
        <f ca="1">IFERROR(IF(P320&gt;=1,(IF(M320&gt;=2,COUNTIF(INDIRECT(G320):INDIRECT(H320),"OLD"),0)),0),0)</f>
        <v>0</v>
      </c>
      <c r="X320" s="8">
        <f ca="1">IFERROR(IF(P320&gt;=1,(IF(M320=1,COUNTIF(INDIRECT(G320):INDIRECT(H320),"NEW"),IF(M320=3,COUNTIF(INDIRECT(G320):INDIRECT(H320),"NEW"),0))),0),0)</f>
        <v>0</v>
      </c>
      <c r="Y320" s="10">
        <f t="shared" ca="1" si="14"/>
        <v>0</v>
      </c>
      <c r="Z320" s="13"/>
    </row>
    <row r="321" spans="6:26" ht="20.100000000000001" customHeight="1" x14ac:dyDescent="0.25">
      <c r="F321" s="1">
        <f>IFERROR(IF(O321&gt;=101,MATCH(O321,VITRAN!$AG$14:$AG$1513,0)+13,0),0)</f>
        <v>0</v>
      </c>
      <c r="G321" s="1" t="str">
        <f t="shared" si="12"/>
        <v/>
      </c>
      <c r="H321" s="1" t="str">
        <f t="shared" si="13"/>
        <v/>
      </c>
      <c r="J321" s="1">
        <f>IFERROR(SUMIFS(STOCK!$U$10:$U$209,STOCK!$H$10:$H$209,T321),0)</f>
        <v>0</v>
      </c>
      <c r="K321" s="1">
        <f>IFERROR(SUMIFS(STOCK!$V$10:$V$209,STOCK!$H$10:$H$209,T321),0)</f>
        <v>0</v>
      </c>
      <c r="M321" s="1">
        <f>IFERROR(IF(LEN(T321)&gt;=1,VLOOKUP(HLOOKUP(T321,PROFILE!$K$5:$V$8,4,0),PROFILE!$F$1:$G$3,2,0),0),0)</f>
        <v>0</v>
      </c>
      <c r="N321" s="1">
        <f>IFERROR(COUNTIFS(PROFILE!$H$13:$H$212,"&gt;=1",PROFILE!$I$13:$I$212,T321),0)</f>
        <v>0</v>
      </c>
      <c r="O321" s="1">
        <f>IFERROR(IF(P321&gt;=1,(IF(LEN(T321)&gt;=1,VLOOKUP(T321,PROFILE!$A$23:$B$34,2,0)*100+COUNTIF($T$8:T321,T321),0)),0),0)</f>
        <v>0</v>
      </c>
      <c r="P321" s="11"/>
      <c r="Q321" s="11"/>
      <c r="R321" s="12"/>
      <c r="S321" s="12"/>
      <c r="T321" s="11"/>
      <c r="U321" s="11"/>
      <c r="V321" s="11"/>
      <c r="W321" s="8">
        <f ca="1">IFERROR(IF(P321&gt;=1,(IF(M321&gt;=2,COUNTIF(INDIRECT(G321):INDIRECT(H321),"OLD"),0)),0),0)</f>
        <v>0</v>
      </c>
      <c r="X321" s="8">
        <f ca="1">IFERROR(IF(P321&gt;=1,(IF(M321=1,COUNTIF(INDIRECT(G321):INDIRECT(H321),"NEW"),IF(M321=3,COUNTIF(INDIRECT(G321):INDIRECT(H321),"NEW"),0))),0),0)</f>
        <v>0</v>
      </c>
      <c r="Y321" s="10">
        <f t="shared" ca="1" si="14"/>
        <v>0</v>
      </c>
      <c r="Z321" s="13"/>
    </row>
    <row r="322" spans="6:26" ht="20.100000000000001" customHeight="1" x14ac:dyDescent="0.25">
      <c r="F322" s="1">
        <f>IFERROR(IF(O322&gt;=101,MATCH(O322,VITRAN!$AG$14:$AG$1513,0)+13,0),0)</f>
        <v>0</v>
      </c>
      <c r="G322" s="1" t="str">
        <f t="shared" si="12"/>
        <v/>
      </c>
      <c r="H322" s="1" t="str">
        <f t="shared" si="13"/>
        <v/>
      </c>
      <c r="J322" s="1">
        <f>IFERROR(SUMIFS(STOCK!$U$10:$U$209,STOCK!$H$10:$H$209,T322),0)</f>
        <v>0</v>
      </c>
      <c r="K322" s="1">
        <f>IFERROR(SUMIFS(STOCK!$V$10:$V$209,STOCK!$H$10:$H$209,T322),0)</f>
        <v>0</v>
      </c>
      <c r="M322" s="1">
        <f>IFERROR(IF(LEN(T322)&gt;=1,VLOOKUP(HLOOKUP(T322,PROFILE!$K$5:$V$8,4,0),PROFILE!$F$1:$G$3,2,0),0),0)</f>
        <v>0</v>
      </c>
      <c r="N322" s="1">
        <f>IFERROR(COUNTIFS(PROFILE!$H$13:$H$212,"&gt;=1",PROFILE!$I$13:$I$212,T322),0)</f>
        <v>0</v>
      </c>
      <c r="O322" s="1">
        <f>IFERROR(IF(P322&gt;=1,(IF(LEN(T322)&gt;=1,VLOOKUP(T322,PROFILE!$A$23:$B$34,2,0)*100+COUNTIF($T$8:T322,T322),0)),0),0)</f>
        <v>0</v>
      </c>
      <c r="P322" s="11"/>
      <c r="Q322" s="11"/>
      <c r="R322" s="12"/>
      <c r="S322" s="12"/>
      <c r="T322" s="11"/>
      <c r="U322" s="11"/>
      <c r="V322" s="11"/>
      <c r="W322" s="8">
        <f ca="1">IFERROR(IF(P322&gt;=1,(IF(M322&gt;=2,COUNTIF(INDIRECT(G322):INDIRECT(H322),"OLD"),0)),0),0)</f>
        <v>0</v>
      </c>
      <c r="X322" s="8">
        <f ca="1">IFERROR(IF(P322&gt;=1,(IF(M322=1,COUNTIF(INDIRECT(G322):INDIRECT(H322),"NEW"),IF(M322=3,COUNTIF(INDIRECT(G322):INDIRECT(H322),"NEW"),0))),0),0)</f>
        <v>0</v>
      </c>
      <c r="Y322" s="10">
        <f t="shared" ca="1" si="14"/>
        <v>0</v>
      </c>
      <c r="Z322" s="13"/>
    </row>
    <row r="323" spans="6:26" ht="20.100000000000001" customHeight="1" x14ac:dyDescent="0.25">
      <c r="F323" s="1">
        <f>IFERROR(IF(O323&gt;=101,MATCH(O323,VITRAN!$AG$14:$AG$1513,0)+13,0),0)</f>
        <v>0</v>
      </c>
      <c r="G323" s="1" t="str">
        <f t="shared" si="12"/>
        <v/>
      </c>
      <c r="H323" s="1" t="str">
        <f t="shared" si="13"/>
        <v/>
      </c>
      <c r="J323" s="1">
        <f>IFERROR(SUMIFS(STOCK!$U$10:$U$209,STOCK!$H$10:$H$209,T323),0)</f>
        <v>0</v>
      </c>
      <c r="K323" s="1">
        <f>IFERROR(SUMIFS(STOCK!$V$10:$V$209,STOCK!$H$10:$H$209,T323),0)</f>
        <v>0</v>
      </c>
      <c r="M323" s="1">
        <f>IFERROR(IF(LEN(T323)&gt;=1,VLOOKUP(HLOOKUP(T323,PROFILE!$K$5:$V$8,4,0),PROFILE!$F$1:$G$3,2,0),0),0)</f>
        <v>0</v>
      </c>
      <c r="N323" s="1">
        <f>IFERROR(COUNTIFS(PROFILE!$H$13:$H$212,"&gt;=1",PROFILE!$I$13:$I$212,T323),0)</f>
        <v>0</v>
      </c>
      <c r="O323" s="1">
        <f>IFERROR(IF(P323&gt;=1,(IF(LEN(T323)&gt;=1,VLOOKUP(T323,PROFILE!$A$23:$B$34,2,0)*100+COUNTIF($T$8:T323,T323),0)),0),0)</f>
        <v>0</v>
      </c>
      <c r="P323" s="11"/>
      <c r="Q323" s="11"/>
      <c r="R323" s="12"/>
      <c r="S323" s="12"/>
      <c r="T323" s="11"/>
      <c r="U323" s="11"/>
      <c r="V323" s="11"/>
      <c r="W323" s="8">
        <f ca="1">IFERROR(IF(P323&gt;=1,(IF(M323&gt;=2,COUNTIF(INDIRECT(G323):INDIRECT(H323),"OLD"),0)),0),0)</f>
        <v>0</v>
      </c>
      <c r="X323" s="8">
        <f ca="1">IFERROR(IF(P323&gt;=1,(IF(M323=1,COUNTIF(INDIRECT(G323):INDIRECT(H323),"NEW"),IF(M323=3,COUNTIF(INDIRECT(G323):INDIRECT(H323),"NEW"),0))),0),0)</f>
        <v>0</v>
      </c>
      <c r="Y323" s="10">
        <f t="shared" ca="1" si="14"/>
        <v>0</v>
      </c>
      <c r="Z323" s="13"/>
    </row>
    <row r="324" spans="6:26" ht="20.100000000000001" customHeight="1" x14ac:dyDescent="0.25">
      <c r="F324" s="1">
        <f>IFERROR(IF(O324&gt;=101,MATCH(O324,VITRAN!$AG$14:$AG$1513,0)+13,0),0)</f>
        <v>0</v>
      </c>
      <c r="G324" s="1" t="str">
        <f t="shared" si="12"/>
        <v/>
      </c>
      <c r="H324" s="1" t="str">
        <f t="shared" si="13"/>
        <v/>
      </c>
      <c r="J324" s="1">
        <f>IFERROR(SUMIFS(STOCK!$U$10:$U$209,STOCK!$H$10:$H$209,T324),0)</f>
        <v>0</v>
      </c>
      <c r="K324" s="1">
        <f>IFERROR(SUMIFS(STOCK!$V$10:$V$209,STOCK!$H$10:$H$209,T324),0)</f>
        <v>0</v>
      </c>
      <c r="M324" s="1">
        <f>IFERROR(IF(LEN(T324)&gt;=1,VLOOKUP(HLOOKUP(T324,PROFILE!$K$5:$V$8,4,0),PROFILE!$F$1:$G$3,2,0),0),0)</f>
        <v>0</v>
      </c>
      <c r="N324" s="1">
        <f>IFERROR(COUNTIFS(PROFILE!$H$13:$H$212,"&gt;=1",PROFILE!$I$13:$I$212,T324),0)</f>
        <v>0</v>
      </c>
      <c r="O324" s="1">
        <f>IFERROR(IF(P324&gt;=1,(IF(LEN(T324)&gt;=1,VLOOKUP(T324,PROFILE!$A$23:$B$34,2,0)*100+COUNTIF($T$8:T324,T324),0)),0),0)</f>
        <v>0</v>
      </c>
      <c r="P324" s="11"/>
      <c r="Q324" s="11"/>
      <c r="R324" s="12"/>
      <c r="S324" s="12"/>
      <c r="T324" s="11"/>
      <c r="U324" s="11"/>
      <c r="V324" s="11"/>
      <c r="W324" s="8">
        <f ca="1">IFERROR(IF(P324&gt;=1,(IF(M324&gt;=2,COUNTIF(INDIRECT(G324):INDIRECT(H324),"OLD"),0)),0),0)</f>
        <v>0</v>
      </c>
      <c r="X324" s="8">
        <f ca="1">IFERROR(IF(P324&gt;=1,(IF(M324=1,COUNTIF(INDIRECT(G324):INDIRECT(H324),"NEW"),IF(M324=3,COUNTIF(INDIRECT(G324):INDIRECT(H324),"NEW"),0))),0),0)</f>
        <v>0</v>
      </c>
      <c r="Y324" s="10">
        <f t="shared" ca="1" si="14"/>
        <v>0</v>
      </c>
      <c r="Z324" s="13"/>
    </row>
    <row r="325" spans="6:26" ht="20.100000000000001" customHeight="1" x14ac:dyDescent="0.25">
      <c r="F325" s="1">
        <f>IFERROR(IF(O325&gt;=101,MATCH(O325,VITRAN!$AG$14:$AG$1513,0)+13,0),0)</f>
        <v>0</v>
      </c>
      <c r="G325" s="1" t="str">
        <f t="shared" si="12"/>
        <v/>
      </c>
      <c r="H325" s="1" t="str">
        <f t="shared" si="13"/>
        <v/>
      </c>
      <c r="J325" s="1">
        <f>IFERROR(SUMIFS(STOCK!$U$10:$U$209,STOCK!$H$10:$H$209,T325),0)</f>
        <v>0</v>
      </c>
      <c r="K325" s="1">
        <f>IFERROR(SUMIFS(STOCK!$V$10:$V$209,STOCK!$H$10:$H$209,T325),0)</f>
        <v>0</v>
      </c>
      <c r="M325" s="1">
        <f>IFERROR(IF(LEN(T325)&gt;=1,VLOOKUP(HLOOKUP(T325,PROFILE!$K$5:$V$8,4,0),PROFILE!$F$1:$G$3,2,0),0),0)</f>
        <v>0</v>
      </c>
      <c r="N325" s="1">
        <f>IFERROR(COUNTIFS(PROFILE!$H$13:$H$212,"&gt;=1",PROFILE!$I$13:$I$212,T325),0)</f>
        <v>0</v>
      </c>
      <c r="O325" s="1">
        <f>IFERROR(IF(P325&gt;=1,(IF(LEN(T325)&gt;=1,VLOOKUP(T325,PROFILE!$A$23:$B$34,2,0)*100+COUNTIF($T$8:T325,T325),0)),0),0)</f>
        <v>0</v>
      </c>
      <c r="P325" s="11"/>
      <c r="Q325" s="11"/>
      <c r="R325" s="12"/>
      <c r="S325" s="12"/>
      <c r="T325" s="11"/>
      <c r="U325" s="11"/>
      <c r="V325" s="11"/>
      <c r="W325" s="8">
        <f ca="1">IFERROR(IF(P325&gt;=1,(IF(M325&gt;=2,COUNTIF(INDIRECT(G325):INDIRECT(H325),"OLD"),0)),0),0)</f>
        <v>0</v>
      </c>
      <c r="X325" s="8">
        <f ca="1">IFERROR(IF(P325&gt;=1,(IF(M325=1,COUNTIF(INDIRECT(G325):INDIRECT(H325),"NEW"),IF(M325=3,COUNTIF(INDIRECT(G325):INDIRECT(H325),"NEW"),0))),0),0)</f>
        <v>0</v>
      </c>
      <c r="Y325" s="10">
        <f t="shared" ca="1" si="14"/>
        <v>0</v>
      </c>
      <c r="Z325" s="13"/>
    </row>
    <row r="326" spans="6:26" ht="20.100000000000001" customHeight="1" x14ac:dyDescent="0.25">
      <c r="F326" s="1">
        <f>IFERROR(IF(O326&gt;=101,MATCH(O326,VITRAN!$AG$14:$AG$1513,0)+13,0),0)</f>
        <v>0</v>
      </c>
      <c r="G326" s="1" t="str">
        <f t="shared" si="12"/>
        <v/>
      </c>
      <c r="H326" s="1" t="str">
        <f t="shared" si="13"/>
        <v/>
      </c>
      <c r="J326" s="1">
        <f>IFERROR(SUMIFS(STOCK!$U$10:$U$209,STOCK!$H$10:$H$209,T326),0)</f>
        <v>0</v>
      </c>
      <c r="K326" s="1">
        <f>IFERROR(SUMIFS(STOCK!$V$10:$V$209,STOCK!$H$10:$H$209,T326),0)</f>
        <v>0</v>
      </c>
      <c r="M326" s="1">
        <f>IFERROR(IF(LEN(T326)&gt;=1,VLOOKUP(HLOOKUP(T326,PROFILE!$K$5:$V$8,4,0),PROFILE!$F$1:$G$3,2,0),0),0)</f>
        <v>0</v>
      </c>
      <c r="N326" s="1">
        <f>IFERROR(COUNTIFS(PROFILE!$H$13:$H$212,"&gt;=1",PROFILE!$I$13:$I$212,T326),0)</f>
        <v>0</v>
      </c>
      <c r="O326" s="1">
        <f>IFERROR(IF(P326&gt;=1,(IF(LEN(T326)&gt;=1,VLOOKUP(T326,PROFILE!$A$23:$B$34,2,0)*100+COUNTIF($T$8:T326,T326),0)),0),0)</f>
        <v>0</v>
      </c>
      <c r="P326" s="11"/>
      <c r="Q326" s="11"/>
      <c r="R326" s="12"/>
      <c r="S326" s="12"/>
      <c r="T326" s="11"/>
      <c r="U326" s="11"/>
      <c r="V326" s="11"/>
      <c r="W326" s="8">
        <f ca="1">IFERROR(IF(P326&gt;=1,(IF(M326&gt;=2,COUNTIF(INDIRECT(G326):INDIRECT(H326),"OLD"),0)),0),0)</f>
        <v>0</v>
      </c>
      <c r="X326" s="8">
        <f ca="1">IFERROR(IF(P326&gt;=1,(IF(M326=1,COUNTIF(INDIRECT(G326):INDIRECT(H326),"NEW"),IF(M326=3,COUNTIF(INDIRECT(G326):INDIRECT(H326),"NEW"),0))),0),0)</f>
        <v>0</v>
      </c>
      <c r="Y326" s="10">
        <f t="shared" ca="1" si="14"/>
        <v>0</v>
      </c>
      <c r="Z326" s="13"/>
    </row>
    <row r="327" spans="6:26" ht="20.100000000000001" customHeight="1" x14ac:dyDescent="0.25">
      <c r="F327" s="1">
        <f>IFERROR(IF(O327&gt;=101,MATCH(O327,VITRAN!$AG$14:$AG$1513,0)+13,0),0)</f>
        <v>0</v>
      </c>
      <c r="G327" s="1" t="str">
        <f t="shared" si="12"/>
        <v/>
      </c>
      <c r="H327" s="1" t="str">
        <f t="shared" si="13"/>
        <v/>
      </c>
      <c r="J327" s="1">
        <f>IFERROR(SUMIFS(STOCK!$U$10:$U$209,STOCK!$H$10:$H$209,T327),0)</f>
        <v>0</v>
      </c>
      <c r="K327" s="1">
        <f>IFERROR(SUMIFS(STOCK!$V$10:$V$209,STOCK!$H$10:$H$209,T327),0)</f>
        <v>0</v>
      </c>
      <c r="M327" s="1">
        <f>IFERROR(IF(LEN(T327)&gt;=1,VLOOKUP(HLOOKUP(T327,PROFILE!$K$5:$V$8,4,0),PROFILE!$F$1:$G$3,2,0),0),0)</f>
        <v>0</v>
      </c>
      <c r="N327" s="1">
        <f>IFERROR(COUNTIFS(PROFILE!$H$13:$H$212,"&gt;=1",PROFILE!$I$13:$I$212,T327),0)</f>
        <v>0</v>
      </c>
      <c r="O327" s="1">
        <f>IFERROR(IF(P327&gt;=1,(IF(LEN(T327)&gt;=1,VLOOKUP(T327,PROFILE!$A$23:$B$34,2,0)*100+COUNTIF($T$8:T327,T327),0)),0),0)</f>
        <v>0</v>
      </c>
      <c r="P327" s="11"/>
      <c r="Q327" s="11"/>
      <c r="R327" s="12"/>
      <c r="S327" s="12"/>
      <c r="T327" s="11"/>
      <c r="U327" s="11"/>
      <c r="V327" s="11"/>
      <c r="W327" s="8">
        <f ca="1">IFERROR(IF(P327&gt;=1,(IF(M327&gt;=2,COUNTIF(INDIRECT(G327):INDIRECT(H327),"OLD"),0)),0),0)</f>
        <v>0</v>
      </c>
      <c r="X327" s="8">
        <f ca="1">IFERROR(IF(P327&gt;=1,(IF(M327=1,COUNTIF(INDIRECT(G327):INDIRECT(H327),"NEW"),IF(M327=3,COUNTIF(INDIRECT(G327):INDIRECT(H327),"NEW"),0))),0),0)</f>
        <v>0</v>
      </c>
      <c r="Y327" s="10">
        <f t="shared" ca="1" si="14"/>
        <v>0</v>
      </c>
      <c r="Z327" s="13"/>
    </row>
    <row r="328" spans="6:26" ht="20.100000000000001" customHeight="1" x14ac:dyDescent="0.25">
      <c r="F328" s="1">
        <f>IFERROR(IF(O328&gt;=101,MATCH(O328,VITRAN!$AG$14:$AG$1513,0)+13,0),0)</f>
        <v>0</v>
      </c>
      <c r="G328" s="1" t="str">
        <f t="shared" si="12"/>
        <v/>
      </c>
      <c r="H328" s="1" t="str">
        <f t="shared" si="13"/>
        <v/>
      </c>
      <c r="J328" s="1">
        <f>IFERROR(SUMIFS(STOCK!$U$10:$U$209,STOCK!$H$10:$H$209,T328),0)</f>
        <v>0</v>
      </c>
      <c r="K328" s="1">
        <f>IFERROR(SUMIFS(STOCK!$V$10:$V$209,STOCK!$H$10:$H$209,T328),0)</f>
        <v>0</v>
      </c>
      <c r="M328" s="1">
        <f>IFERROR(IF(LEN(T328)&gt;=1,VLOOKUP(HLOOKUP(T328,PROFILE!$K$5:$V$8,4,0),PROFILE!$F$1:$G$3,2,0),0),0)</f>
        <v>0</v>
      </c>
      <c r="N328" s="1">
        <f>IFERROR(COUNTIFS(PROFILE!$H$13:$H$212,"&gt;=1",PROFILE!$I$13:$I$212,T328),0)</f>
        <v>0</v>
      </c>
      <c r="O328" s="1">
        <f>IFERROR(IF(P328&gt;=1,(IF(LEN(T328)&gt;=1,VLOOKUP(T328,PROFILE!$A$23:$B$34,2,0)*100+COUNTIF($T$8:T328,T328),0)),0),0)</f>
        <v>0</v>
      </c>
      <c r="P328" s="11"/>
      <c r="Q328" s="11"/>
      <c r="R328" s="12"/>
      <c r="S328" s="12"/>
      <c r="T328" s="11"/>
      <c r="U328" s="11"/>
      <c r="V328" s="11"/>
      <c r="W328" s="8">
        <f ca="1">IFERROR(IF(P328&gt;=1,(IF(M328&gt;=2,COUNTIF(INDIRECT(G328):INDIRECT(H328),"OLD"),0)),0),0)</f>
        <v>0</v>
      </c>
      <c r="X328" s="8">
        <f ca="1">IFERROR(IF(P328&gt;=1,(IF(M328=1,COUNTIF(INDIRECT(G328):INDIRECT(H328),"NEW"),IF(M328=3,COUNTIF(INDIRECT(G328):INDIRECT(H328),"NEW"),0))),0),0)</f>
        <v>0</v>
      </c>
      <c r="Y328" s="10">
        <f t="shared" ca="1" si="14"/>
        <v>0</v>
      </c>
      <c r="Z328" s="13"/>
    </row>
    <row r="329" spans="6:26" ht="20.100000000000001" customHeight="1" x14ac:dyDescent="0.25">
      <c r="F329" s="1">
        <f>IFERROR(IF(O329&gt;=101,MATCH(O329,VITRAN!$AG$14:$AG$1513,0)+13,0),0)</f>
        <v>0</v>
      </c>
      <c r="G329" s="1" t="str">
        <f t="shared" ref="G329:G392" si="15">IFERROR(IF(F329&gt;=1,ADDRESS(F329,38,1,1,"VITRAN"),""),"")</f>
        <v/>
      </c>
      <c r="H329" s="1" t="str">
        <f t="shared" ref="H329:H392" si="16">IFERROR(IF(F329&gt;=1,ADDRESS(F329,50,1,1,"VITRAN"),""),"")</f>
        <v/>
      </c>
      <c r="J329" s="1">
        <f>IFERROR(SUMIFS(STOCK!$U$10:$U$209,STOCK!$H$10:$H$209,T329),0)</f>
        <v>0</v>
      </c>
      <c r="K329" s="1">
        <f>IFERROR(SUMIFS(STOCK!$V$10:$V$209,STOCK!$H$10:$H$209,T329),0)</f>
        <v>0</v>
      </c>
      <c r="M329" s="1">
        <f>IFERROR(IF(LEN(T329)&gt;=1,VLOOKUP(HLOOKUP(T329,PROFILE!$K$5:$V$8,4,0),PROFILE!$F$1:$G$3,2,0),0),0)</f>
        <v>0</v>
      </c>
      <c r="N329" s="1">
        <f>IFERROR(COUNTIFS(PROFILE!$H$13:$H$212,"&gt;=1",PROFILE!$I$13:$I$212,T329),0)</f>
        <v>0</v>
      </c>
      <c r="O329" s="1">
        <f>IFERROR(IF(P329&gt;=1,(IF(LEN(T329)&gt;=1,VLOOKUP(T329,PROFILE!$A$23:$B$34,2,0)*100+COUNTIF($T$8:T329,T329),0)),0),0)</f>
        <v>0</v>
      </c>
      <c r="P329" s="11"/>
      <c r="Q329" s="11"/>
      <c r="R329" s="12"/>
      <c r="S329" s="12"/>
      <c r="T329" s="11"/>
      <c r="U329" s="11"/>
      <c r="V329" s="11"/>
      <c r="W329" s="8">
        <f ca="1">IFERROR(IF(P329&gt;=1,(IF(M329&gt;=2,COUNTIF(INDIRECT(G329):INDIRECT(H329),"OLD"),0)),0),0)</f>
        <v>0</v>
      </c>
      <c r="X329" s="8">
        <f ca="1">IFERROR(IF(P329&gt;=1,(IF(M329=1,COUNTIF(INDIRECT(G329):INDIRECT(H329),"NEW"),IF(M329=3,COUNTIF(INDIRECT(G329):INDIRECT(H329),"NEW"),0))),0),0)</f>
        <v>0</v>
      </c>
      <c r="Y329" s="10">
        <f t="shared" ref="Y329:Y392" ca="1" si="17">W329+X329</f>
        <v>0</v>
      </c>
      <c r="Z329" s="13"/>
    </row>
    <row r="330" spans="6:26" ht="20.100000000000001" customHeight="1" x14ac:dyDescent="0.25">
      <c r="F330" s="1">
        <f>IFERROR(IF(O330&gt;=101,MATCH(O330,VITRAN!$AG$14:$AG$1513,0)+13,0),0)</f>
        <v>0</v>
      </c>
      <c r="G330" s="1" t="str">
        <f t="shared" si="15"/>
        <v/>
      </c>
      <c r="H330" s="1" t="str">
        <f t="shared" si="16"/>
        <v/>
      </c>
      <c r="J330" s="1">
        <f>IFERROR(SUMIFS(STOCK!$U$10:$U$209,STOCK!$H$10:$H$209,T330),0)</f>
        <v>0</v>
      </c>
      <c r="K330" s="1">
        <f>IFERROR(SUMIFS(STOCK!$V$10:$V$209,STOCK!$H$10:$H$209,T330),0)</f>
        <v>0</v>
      </c>
      <c r="M330" s="1">
        <f>IFERROR(IF(LEN(T330)&gt;=1,VLOOKUP(HLOOKUP(T330,PROFILE!$K$5:$V$8,4,0),PROFILE!$F$1:$G$3,2,0),0),0)</f>
        <v>0</v>
      </c>
      <c r="N330" s="1">
        <f>IFERROR(COUNTIFS(PROFILE!$H$13:$H$212,"&gt;=1",PROFILE!$I$13:$I$212,T330),0)</f>
        <v>0</v>
      </c>
      <c r="O330" s="1">
        <f>IFERROR(IF(P330&gt;=1,(IF(LEN(T330)&gt;=1,VLOOKUP(T330,PROFILE!$A$23:$B$34,2,0)*100+COUNTIF($T$8:T330,T330),0)),0),0)</f>
        <v>0</v>
      </c>
      <c r="P330" s="11"/>
      <c r="Q330" s="11"/>
      <c r="R330" s="12"/>
      <c r="S330" s="12"/>
      <c r="T330" s="11"/>
      <c r="U330" s="11"/>
      <c r="V330" s="11"/>
      <c r="W330" s="8">
        <f ca="1">IFERROR(IF(P330&gt;=1,(IF(M330&gt;=2,COUNTIF(INDIRECT(G330):INDIRECT(H330),"OLD"),0)),0),0)</f>
        <v>0</v>
      </c>
      <c r="X330" s="8">
        <f ca="1">IFERROR(IF(P330&gt;=1,(IF(M330=1,COUNTIF(INDIRECT(G330):INDIRECT(H330),"NEW"),IF(M330=3,COUNTIF(INDIRECT(G330):INDIRECT(H330),"NEW"),0))),0),0)</f>
        <v>0</v>
      </c>
      <c r="Y330" s="10">
        <f t="shared" ca="1" si="17"/>
        <v>0</v>
      </c>
      <c r="Z330" s="13"/>
    </row>
    <row r="331" spans="6:26" ht="20.100000000000001" customHeight="1" x14ac:dyDescent="0.25">
      <c r="F331" s="1">
        <f>IFERROR(IF(O331&gt;=101,MATCH(O331,VITRAN!$AG$14:$AG$1513,0)+13,0),0)</f>
        <v>0</v>
      </c>
      <c r="G331" s="1" t="str">
        <f t="shared" si="15"/>
        <v/>
      </c>
      <c r="H331" s="1" t="str">
        <f t="shared" si="16"/>
        <v/>
      </c>
      <c r="J331" s="1">
        <f>IFERROR(SUMIFS(STOCK!$U$10:$U$209,STOCK!$H$10:$H$209,T331),0)</f>
        <v>0</v>
      </c>
      <c r="K331" s="1">
        <f>IFERROR(SUMIFS(STOCK!$V$10:$V$209,STOCK!$H$10:$H$209,T331),0)</f>
        <v>0</v>
      </c>
      <c r="M331" s="1">
        <f>IFERROR(IF(LEN(T331)&gt;=1,VLOOKUP(HLOOKUP(T331,PROFILE!$K$5:$V$8,4,0),PROFILE!$F$1:$G$3,2,0),0),0)</f>
        <v>0</v>
      </c>
      <c r="N331" s="1">
        <f>IFERROR(COUNTIFS(PROFILE!$H$13:$H$212,"&gt;=1",PROFILE!$I$13:$I$212,T331),0)</f>
        <v>0</v>
      </c>
      <c r="O331" s="1">
        <f>IFERROR(IF(P331&gt;=1,(IF(LEN(T331)&gt;=1,VLOOKUP(T331,PROFILE!$A$23:$B$34,2,0)*100+COUNTIF($T$8:T331,T331),0)),0),0)</f>
        <v>0</v>
      </c>
      <c r="P331" s="11"/>
      <c r="Q331" s="11"/>
      <c r="R331" s="12"/>
      <c r="S331" s="12"/>
      <c r="T331" s="11"/>
      <c r="U331" s="11"/>
      <c r="V331" s="11"/>
      <c r="W331" s="8">
        <f ca="1">IFERROR(IF(P331&gt;=1,(IF(M331&gt;=2,COUNTIF(INDIRECT(G331):INDIRECT(H331),"OLD"),0)),0),0)</f>
        <v>0</v>
      </c>
      <c r="X331" s="8">
        <f ca="1">IFERROR(IF(P331&gt;=1,(IF(M331=1,COUNTIF(INDIRECT(G331):INDIRECT(H331),"NEW"),IF(M331=3,COUNTIF(INDIRECT(G331):INDIRECT(H331),"NEW"),0))),0),0)</f>
        <v>0</v>
      </c>
      <c r="Y331" s="10">
        <f t="shared" ca="1" si="17"/>
        <v>0</v>
      </c>
      <c r="Z331" s="13"/>
    </row>
    <row r="332" spans="6:26" ht="20.100000000000001" customHeight="1" x14ac:dyDescent="0.25">
      <c r="F332" s="1">
        <f>IFERROR(IF(O332&gt;=101,MATCH(O332,VITRAN!$AG$14:$AG$1513,0)+13,0),0)</f>
        <v>0</v>
      </c>
      <c r="G332" s="1" t="str">
        <f t="shared" si="15"/>
        <v/>
      </c>
      <c r="H332" s="1" t="str">
        <f t="shared" si="16"/>
        <v/>
      </c>
      <c r="J332" s="1">
        <f>IFERROR(SUMIFS(STOCK!$U$10:$U$209,STOCK!$H$10:$H$209,T332),0)</f>
        <v>0</v>
      </c>
      <c r="K332" s="1">
        <f>IFERROR(SUMIFS(STOCK!$V$10:$V$209,STOCK!$H$10:$H$209,T332),0)</f>
        <v>0</v>
      </c>
      <c r="M332" s="1">
        <f>IFERROR(IF(LEN(T332)&gt;=1,VLOOKUP(HLOOKUP(T332,PROFILE!$K$5:$V$8,4,0),PROFILE!$F$1:$G$3,2,0),0),0)</f>
        <v>0</v>
      </c>
      <c r="N332" s="1">
        <f>IFERROR(COUNTIFS(PROFILE!$H$13:$H$212,"&gt;=1",PROFILE!$I$13:$I$212,T332),0)</f>
        <v>0</v>
      </c>
      <c r="O332" s="1">
        <f>IFERROR(IF(P332&gt;=1,(IF(LEN(T332)&gt;=1,VLOOKUP(T332,PROFILE!$A$23:$B$34,2,0)*100+COUNTIF($T$8:T332,T332),0)),0),0)</f>
        <v>0</v>
      </c>
      <c r="P332" s="11"/>
      <c r="Q332" s="11"/>
      <c r="R332" s="12"/>
      <c r="S332" s="12"/>
      <c r="T332" s="11"/>
      <c r="U332" s="11"/>
      <c r="V332" s="11"/>
      <c r="W332" s="8">
        <f ca="1">IFERROR(IF(P332&gt;=1,(IF(M332&gt;=2,COUNTIF(INDIRECT(G332):INDIRECT(H332),"OLD"),0)),0),0)</f>
        <v>0</v>
      </c>
      <c r="X332" s="8">
        <f ca="1">IFERROR(IF(P332&gt;=1,(IF(M332=1,COUNTIF(INDIRECT(G332):INDIRECT(H332),"NEW"),IF(M332=3,COUNTIF(INDIRECT(G332):INDIRECT(H332),"NEW"),0))),0),0)</f>
        <v>0</v>
      </c>
      <c r="Y332" s="10">
        <f t="shared" ca="1" si="17"/>
        <v>0</v>
      </c>
      <c r="Z332" s="13"/>
    </row>
    <row r="333" spans="6:26" ht="20.100000000000001" customHeight="1" x14ac:dyDescent="0.25">
      <c r="F333" s="1">
        <f>IFERROR(IF(O333&gt;=101,MATCH(O333,VITRAN!$AG$14:$AG$1513,0)+13,0),0)</f>
        <v>0</v>
      </c>
      <c r="G333" s="1" t="str">
        <f t="shared" si="15"/>
        <v/>
      </c>
      <c r="H333" s="1" t="str">
        <f t="shared" si="16"/>
        <v/>
      </c>
      <c r="J333" s="1">
        <f>IFERROR(SUMIFS(STOCK!$U$10:$U$209,STOCK!$H$10:$H$209,T333),0)</f>
        <v>0</v>
      </c>
      <c r="K333" s="1">
        <f>IFERROR(SUMIFS(STOCK!$V$10:$V$209,STOCK!$H$10:$H$209,T333),0)</f>
        <v>0</v>
      </c>
      <c r="M333" s="1">
        <f>IFERROR(IF(LEN(T333)&gt;=1,VLOOKUP(HLOOKUP(T333,PROFILE!$K$5:$V$8,4,0),PROFILE!$F$1:$G$3,2,0),0),0)</f>
        <v>0</v>
      </c>
      <c r="N333" s="1">
        <f>IFERROR(COUNTIFS(PROFILE!$H$13:$H$212,"&gt;=1",PROFILE!$I$13:$I$212,T333),0)</f>
        <v>0</v>
      </c>
      <c r="O333" s="1">
        <f>IFERROR(IF(P333&gt;=1,(IF(LEN(T333)&gt;=1,VLOOKUP(T333,PROFILE!$A$23:$B$34,2,0)*100+COUNTIF($T$8:T333,T333),0)),0),0)</f>
        <v>0</v>
      </c>
      <c r="P333" s="11"/>
      <c r="Q333" s="11"/>
      <c r="R333" s="12"/>
      <c r="S333" s="12"/>
      <c r="T333" s="11"/>
      <c r="U333" s="11"/>
      <c r="V333" s="11"/>
      <c r="W333" s="8">
        <f ca="1">IFERROR(IF(P333&gt;=1,(IF(M333&gt;=2,COUNTIF(INDIRECT(G333):INDIRECT(H333),"OLD"),0)),0),0)</f>
        <v>0</v>
      </c>
      <c r="X333" s="8">
        <f ca="1">IFERROR(IF(P333&gt;=1,(IF(M333=1,COUNTIF(INDIRECT(G333):INDIRECT(H333),"NEW"),IF(M333=3,COUNTIF(INDIRECT(G333):INDIRECT(H333),"NEW"),0))),0),0)</f>
        <v>0</v>
      </c>
      <c r="Y333" s="10">
        <f t="shared" ca="1" si="17"/>
        <v>0</v>
      </c>
      <c r="Z333" s="13"/>
    </row>
    <row r="334" spans="6:26" ht="20.100000000000001" customHeight="1" x14ac:dyDescent="0.25">
      <c r="F334" s="1">
        <f>IFERROR(IF(O334&gt;=101,MATCH(O334,VITRAN!$AG$14:$AG$1513,0)+13,0),0)</f>
        <v>0</v>
      </c>
      <c r="G334" s="1" t="str">
        <f t="shared" si="15"/>
        <v/>
      </c>
      <c r="H334" s="1" t="str">
        <f t="shared" si="16"/>
        <v/>
      </c>
      <c r="J334" s="1">
        <f>IFERROR(SUMIFS(STOCK!$U$10:$U$209,STOCK!$H$10:$H$209,T334),0)</f>
        <v>0</v>
      </c>
      <c r="K334" s="1">
        <f>IFERROR(SUMIFS(STOCK!$V$10:$V$209,STOCK!$H$10:$H$209,T334),0)</f>
        <v>0</v>
      </c>
      <c r="M334" s="1">
        <f>IFERROR(IF(LEN(T334)&gt;=1,VLOOKUP(HLOOKUP(T334,PROFILE!$K$5:$V$8,4,0),PROFILE!$F$1:$G$3,2,0),0),0)</f>
        <v>0</v>
      </c>
      <c r="N334" s="1">
        <f>IFERROR(COUNTIFS(PROFILE!$H$13:$H$212,"&gt;=1",PROFILE!$I$13:$I$212,T334),0)</f>
        <v>0</v>
      </c>
      <c r="O334" s="1">
        <f>IFERROR(IF(P334&gt;=1,(IF(LEN(T334)&gt;=1,VLOOKUP(T334,PROFILE!$A$23:$B$34,2,0)*100+COUNTIF($T$8:T334,T334),0)),0),0)</f>
        <v>0</v>
      </c>
      <c r="P334" s="11"/>
      <c r="Q334" s="11"/>
      <c r="R334" s="12"/>
      <c r="S334" s="12"/>
      <c r="T334" s="11"/>
      <c r="U334" s="11"/>
      <c r="V334" s="11"/>
      <c r="W334" s="8">
        <f ca="1">IFERROR(IF(P334&gt;=1,(IF(M334&gt;=2,COUNTIF(INDIRECT(G334):INDIRECT(H334),"OLD"),0)),0),0)</f>
        <v>0</v>
      </c>
      <c r="X334" s="8">
        <f ca="1">IFERROR(IF(P334&gt;=1,(IF(M334=1,COUNTIF(INDIRECT(G334):INDIRECT(H334),"NEW"),IF(M334=3,COUNTIF(INDIRECT(G334):INDIRECT(H334),"NEW"),0))),0),0)</f>
        <v>0</v>
      </c>
      <c r="Y334" s="10">
        <f t="shared" ca="1" si="17"/>
        <v>0</v>
      </c>
      <c r="Z334" s="13"/>
    </row>
    <row r="335" spans="6:26" ht="20.100000000000001" customHeight="1" x14ac:dyDescent="0.25">
      <c r="F335" s="1">
        <f>IFERROR(IF(O335&gt;=101,MATCH(O335,VITRAN!$AG$14:$AG$1513,0)+13,0),0)</f>
        <v>0</v>
      </c>
      <c r="G335" s="1" t="str">
        <f t="shared" si="15"/>
        <v/>
      </c>
      <c r="H335" s="1" t="str">
        <f t="shared" si="16"/>
        <v/>
      </c>
      <c r="J335" s="1">
        <f>IFERROR(SUMIFS(STOCK!$U$10:$U$209,STOCK!$H$10:$H$209,T335),0)</f>
        <v>0</v>
      </c>
      <c r="K335" s="1">
        <f>IFERROR(SUMIFS(STOCK!$V$10:$V$209,STOCK!$H$10:$H$209,T335),0)</f>
        <v>0</v>
      </c>
      <c r="M335" s="1">
        <f>IFERROR(IF(LEN(T335)&gt;=1,VLOOKUP(HLOOKUP(T335,PROFILE!$K$5:$V$8,4,0),PROFILE!$F$1:$G$3,2,0),0),0)</f>
        <v>0</v>
      </c>
      <c r="N335" s="1">
        <f>IFERROR(COUNTIFS(PROFILE!$H$13:$H$212,"&gt;=1",PROFILE!$I$13:$I$212,T335),0)</f>
        <v>0</v>
      </c>
      <c r="O335" s="1">
        <f>IFERROR(IF(P335&gt;=1,(IF(LEN(T335)&gt;=1,VLOOKUP(T335,PROFILE!$A$23:$B$34,2,0)*100+COUNTIF($T$8:T335,T335),0)),0),0)</f>
        <v>0</v>
      </c>
      <c r="P335" s="11"/>
      <c r="Q335" s="11"/>
      <c r="R335" s="12"/>
      <c r="S335" s="12"/>
      <c r="T335" s="11"/>
      <c r="U335" s="11"/>
      <c r="V335" s="11"/>
      <c r="W335" s="8">
        <f ca="1">IFERROR(IF(P335&gt;=1,(IF(M335&gt;=2,COUNTIF(INDIRECT(G335):INDIRECT(H335),"OLD"),0)),0),0)</f>
        <v>0</v>
      </c>
      <c r="X335" s="8">
        <f ca="1">IFERROR(IF(P335&gt;=1,(IF(M335=1,COUNTIF(INDIRECT(G335):INDIRECT(H335),"NEW"),IF(M335=3,COUNTIF(INDIRECT(G335):INDIRECT(H335),"NEW"),0))),0),0)</f>
        <v>0</v>
      </c>
      <c r="Y335" s="10">
        <f t="shared" ca="1" si="17"/>
        <v>0</v>
      </c>
      <c r="Z335" s="13"/>
    </row>
    <row r="336" spans="6:26" ht="20.100000000000001" customHeight="1" x14ac:dyDescent="0.25">
      <c r="F336" s="1">
        <f>IFERROR(IF(O336&gt;=101,MATCH(O336,VITRAN!$AG$14:$AG$1513,0)+13,0),0)</f>
        <v>0</v>
      </c>
      <c r="G336" s="1" t="str">
        <f t="shared" si="15"/>
        <v/>
      </c>
      <c r="H336" s="1" t="str">
        <f t="shared" si="16"/>
        <v/>
      </c>
      <c r="J336" s="1">
        <f>IFERROR(SUMIFS(STOCK!$U$10:$U$209,STOCK!$H$10:$H$209,T336),0)</f>
        <v>0</v>
      </c>
      <c r="K336" s="1">
        <f>IFERROR(SUMIFS(STOCK!$V$10:$V$209,STOCK!$H$10:$H$209,T336),0)</f>
        <v>0</v>
      </c>
      <c r="M336" s="1">
        <f>IFERROR(IF(LEN(T336)&gt;=1,VLOOKUP(HLOOKUP(T336,PROFILE!$K$5:$V$8,4,0),PROFILE!$F$1:$G$3,2,0),0),0)</f>
        <v>0</v>
      </c>
      <c r="N336" s="1">
        <f>IFERROR(COUNTIFS(PROFILE!$H$13:$H$212,"&gt;=1",PROFILE!$I$13:$I$212,T336),0)</f>
        <v>0</v>
      </c>
      <c r="O336" s="1">
        <f>IFERROR(IF(P336&gt;=1,(IF(LEN(T336)&gt;=1,VLOOKUP(T336,PROFILE!$A$23:$B$34,2,0)*100+COUNTIF($T$8:T336,T336),0)),0),0)</f>
        <v>0</v>
      </c>
      <c r="P336" s="11"/>
      <c r="Q336" s="11"/>
      <c r="R336" s="12"/>
      <c r="S336" s="12"/>
      <c r="T336" s="11"/>
      <c r="U336" s="11"/>
      <c r="V336" s="11"/>
      <c r="W336" s="8">
        <f ca="1">IFERROR(IF(P336&gt;=1,(IF(M336&gt;=2,COUNTIF(INDIRECT(G336):INDIRECT(H336),"OLD"),0)),0),0)</f>
        <v>0</v>
      </c>
      <c r="X336" s="8">
        <f ca="1">IFERROR(IF(P336&gt;=1,(IF(M336=1,COUNTIF(INDIRECT(G336):INDIRECT(H336),"NEW"),IF(M336=3,COUNTIF(INDIRECT(G336):INDIRECT(H336),"NEW"),0))),0),0)</f>
        <v>0</v>
      </c>
      <c r="Y336" s="10">
        <f t="shared" ca="1" si="17"/>
        <v>0</v>
      </c>
      <c r="Z336" s="13"/>
    </row>
    <row r="337" spans="6:26" ht="20.100000000000001" customHeight="1" x14ac:dyDescent="0.25">
      <c r="F337" s="1">
        <f>IFERROR(IF(O337&gt;=101,MATCH(O337,VITRAN!$AG$14:$AG$1513,0)+13,0),0)</f>
        <v>0</v>
      </c>
      <c r="G337" s="1" t="str">
        <f t="shared" si="15"/>
        <v/>
      </c>
      <c r="H337" s="1" t="str">
        <f t="shared" si="16"/>
        <v/>
      </c>
      <c r="J337" s="1">
        <f>IFERROR(SUMIFS(STOCK!$U$10:$U$209,STOCK!$H$10:$H$209,T337),0)</f>
        <v>0</v>
      </c>
      <c r="K337" s="1">
        <f>IFERROR(SUMIFS(STOCK!$V$10:$V$209,STOCK!$H$10:$H$209,T337),0)</f>
        <v>0</v>
      </c>
      <c r="M337" s="1">
        <f>IFERROR(IF(LEN(T337)&gt;=1,VLOOKUP(HLOOKUP(T337,PROFILE!$K$5:$V$8,4,0),PROFILE!$F$1:$G$3,2,0),0),0)</f>
        <v>0</v>
      </c>
      <c r="N337" s="1">
        <f>IFERROR(COUNTIFS(PROFILE!$H$13:$H$212,"&gt;=1",PROFILE!$I$13:$I$212,T337),0)</f>
        <v>0</v>
      </c>
      <c r="O337" s="1">
        <f>IFERROR(IF(P337&gt;=1,(IF(LEN(T337)&gt;=1,VLOOKUP(T337,PROFILE!$A$23:$B$34,2,0)*100+COUNTIF($T$8:T337,T337),0)),0),0)</f>
        <v>0</v>
      </c>
      <c r="P337" s="11"/>
      <c r="Q337" s="11"/>
      <c r="R337" s="12"/>
      <c r="S337" s="12"/>
      <c r="T337" s="11"/>
      <c r="U337" s="11"/>
      <c r="V337" s="11"/>
      <c r="W337" s="8">
        <f ca="1">IFERROR(IF(P337&gt;=1,(IF(M337&gt;=2,COUNTIF(INDIRECT(G337):INDIRECT(H337),"OLD"),0)),0),0)</f>
        <v>0</v>
      </c>
      <c r="X337" s="8">
        <f ca="1">IFERROR(IF(P337&gt;=1,(IF(M337=1,COUNTIF(INDIRECT(G337):INDIRECT(H337),"NEW"),IF(M337=3,COUNTIF(INDIRECT(G337):INDIRECT(H337),"NEW"),0))),0),0)</f>
        <v>0</v>
      </c>
      <c r="Y337" s="10">
        <f t="shared" ca="1" si="17"/>
        <v>0</v>
      </c>
      <c r="Z337" s="13"/>
    </row>
    <row r="338" spans="6:26" ht="20.100000000000001" customHeight="1" x14ac:dyDescent="0.25">
      <c r="F338" s="1">
        <f>IFERROR(IF(O338&gt;=101,MATCH(O338,VITRAN!$AG$14:$AG$1513,0)+13,0),0)</f>
        <v>0</v>
      </c>
      <c r="G338" s="1" t="str">
        <f t="shared" si="15"/>
        <v/>
      </c>
      <c r="H338" s="1" t="str">
        <f t="shared" si="16"/>
        <v/>
      </c>
      <c r="J338" s="1">
        <f>IFERROR(SUMIFS(STOCK!$U$10:$U$209,STOCK!$H$10:$H$209,T338),0)</f>
        <v>0</v>
      </c>
      <c r="K338" s="1">
        <f>IFERROR(SUMIFS(STOCK!$V$10:$V$209,STOCK!$H$10:$H$209,T338),0)</f>
        <v>0</v>
      </c>
      <c r="M338" s="1">
        <f>IFERROR(IF(LEN(T338)&gt;=1,VLOOKUP(HLOOKUP(T338,PROFILE!$K$5:$V$8,4,0),PROFILE!$F$1:$G$3,2,0),0),0)</f>
        <v>0</v>
      </c>
      <c r="N338" s="1">
        <f>IFERROR(COUNTIFS(PROFILE!$H$13:$H$212,"&gt;=1",PROFILE!$I$13:$I$212,T338),0)</f>
        <v>0</v>
      </c>
      <c r="O338" s="1">
        <f>IFERROR(IF(P338&gt;=1,(IF(LEN(T338)&gt;=1,VLOOKUP(T338,PROFILE!$A$23:$B$34,2,0)*100+COUNTIF($T$8:T338,T338),0)),0),0)</f>
        <v>0</v>
      </c>
      <c r="P338" s="11"/>
      <c r="Q338" s="11"/>
      <c r="R338" s="12"/>
      <c r="S338" s="12"/>
      <c r="T338" s="11"/>
      <c r="U338" s="11"/>
      <c r="V338" s="11"/>
      <c r="W338" s="8">
        <f ca="1">IFERROR(IF(P338&gt;=1,(IF(M338&gt;=2,COUNTIF(INDIRECT(G338):INDIRECT(H338),"OLD"),0)),0),0)</f>
        <v>0</v>
      </c>
      <c r="X338" s="8">
        <f ca="1">IFERROR(IF(P338&gt;=1,(IF(M338=1,COUNTIF(INDIRECT(G338):INDIRECT(H338),"NEW"),IF(M338=3,COUNTIF(INDIRECT(G338):INDIRECT(H338),"NEW"),0))),0),0)</f>
        <v>0</v>
      </c>
      <c r="Y338" s="10">
        <f t="shared" ca="1" si="17"/>
        <v>0</v>
      </c>
      <c r="Z338" s="13"/>
    </row>
    <row r="339" spans="6:26" ht="20.100000000000001" customHeight="1" x14ac:dyDescent="0.25">
      <c r="F339" s="1">
        <f>IFERROR(IF(O339&gt;=101,MATCH(O339,VITRAN!$AG$14:$AG$1513,0)+13,0),0)</f>
        <v>0</v>
      </c>
      <c r="G339" s="1" t="str">
        <f t="shared" si="15"/>
        <v/>
      </c>
      <c r="H339" s="1" t="str">
        <f t="shared" si="16"/>
        <v/>
      </c>
      <c r="J339" s="1">
        <f>IFERROR(SUMIFS(STOCK!$U$10:$U$209,STOCK!$H$10:$H$209,T339),0)</f>
        <v>0</v>
      </c>
      <c r="K339" s="1">
        <f>IFERROR(SUMIFS(STOCK!$V$10:$V$209,STOCK!$H$10:$H$209,T339),0)</f>
        <v>0</v>
      </c>
      <c r="M339" s="1">
        <f>IFERROR(IF(LEN(T339)&gt;=1,VLOOKUP(HLOOKUP(T339,PROFILE!$K$5:$V$8,4,0),PROFILE!$F$1:$G$3,2,0),0),0)</f>
        <v>0</v>
      </c>
      <c r="N339" s="1">
        <f>IFERROR(COUNTIFS(PROFILE!$H$13:$H$212,"&gt;=1",PROFILE!$I$13:$I$212,T339),0)</f>
        <v>0</v>
      </c>
      <c r="O339" s="1">
        <f>IFERROR(IF(P339&gt;=1,(IF(LEN(T339)&gt;=1,VLOOKUP(T339,PROFILE!$A$23:$B$34,2,0)*100+COUNTIF($T$8:T339,T339),0)),0),0)</f>
        <v>0</v>
      </c>
      <c r="P339" s="11"/>
      <c r="Q339" s="11"/>
      <c r="R339" s="12"/>
      <c r="S339" s="12"/>
      <c r="T339" s="11"/>
      <c r="U339" s="11"/>
      <c r="V339" s="11"/>
      <c r="W339" s="8">
        <f ca="1">IFERROR(IF(P339&gt;=1,(IF(M339&gt;=2,COUNTIF(INDIRECT(G339):INDIRECT(H339),"OLD"),0)),0),0)</f>
        <v>0</v>
      </c>
      <c r="X339" s="8">
        <f ca="1">IFERROR(IF(P339&gt;=1,(IF(M339=1,COUNTIF(INDIRECT(G339):INDIRECT(H339),"NEW"),IF(M339=3,COUNTIF(INDIRECT(G339):INDIRECT(H339),"NEW"),0))),0),0)</f>
        <v>0</v>
      </c>
      <c r="Y339" s="10">
        <f t="shared" ca="1" si="17"/>
        <v>0</v>
      </c>
      <c r="Z339" s="13"/>
    </row>
    <row r="340" spans="6:26" ht="20.100000000000001" customHeight="1" x14ac:dyDescent="0.25">
      <c r="F340" s="1">
        <f>IFERROR(IF(O340&gt;=101,MATCH(O340,VITRAN!$AG$14:$AG$1513,0)+13,0),0)</f>
        <v>0</v>
      </c>
      <c r="G340" s="1" t="str">
        <f t="shared" si="15"/>
        <v/>
      </c>
      <c r="H340" s="1" t="str">
        <f t="shared" si="16"/>
        <v/>
      </c>
      <c r="J340" s="1">
        <f>IFERROR(SUMIFS(STOCK!$U$10:$U$209,STOCK!$H$10:$H$209,T340),0)</f>
        <v>0</v>
      </c>
      <c r="K340" s="1">
        <f>IFERROR(SUMIFS(STOCK!$V$10:$V$209,STOCK!$H$10:$H$209,T340),0)</f>
        <v>0</v>
      </c>
      <c r="M340" s="1">
        <f>IFERROR(IF(LEN(T340)&gt;=1,VLOOKUP(HLOOKUP(T340,PROFILE!$K$5:$V$8,4,0),PROFILE!$F$1:$G$3,2,0),0),0)</f>
        <v>0</v>
      </c>
      <c r="N340" s="1">
        <f>IFERROR(COUNTIFS(PROFILE!$H$13:$H$212,"&gt;=1",PROFILE!$I$13:$I$212,T340),0)</f>
        <v>0</v>
      </c>
      <c r="O340" s="1">
        <f>IFERROR(IF(P340&gt;=1,(IF(LEN(T340)&gt;=1,VLOOKUP(T340,PROFILE!$A$23:$B$34,2,0)*100+COUNTIF($T$8:T340,T340),0)),0),0)</f>
        <v>0</v>
      </c>
      <c r="P340" s="11"/>
      <c r="Q340" s="11"/>
      <c r="R340" s="12"/>
      <c r="S340" s="12"/>
      <c r="T340" s="11"/>
      <c r="U340" s="11"/>
      <c r="V340" s="11"/>
      <c r="W340" s="8">
        <f ca="1">IFERROR(IF(P340&gt;=1,(IF(M340&gt;=2,COUNTIF(INDIRECT(G340):INDIRECT(H340),"OLD"),0)),0),0)</f>
        <v>0</v>
      </c>
      <c r="X340" s="8">
        <f ca="1">IFERROR(IF(P340&gt;=1,(IF(M340=1,COUNTIF(INDIRECT(G340):INDIRECT(H340),"NEW"),IF(M340=3,COUNTIF(INDIRECT(G340):INDIRECT(H340),"NEW"),0))),0),0)</f>
        <v>0</v>
      </c>
      <c r="Y340" s="10">
        <f t="shared" ca="1" si="17"/>
        <v>0</v>
      </c>
      <c r="Z340" s="13"/>
    </row>
    <row r="341" spans="6:26" ht="20.100000000000001" customHeight="1" x14ac:dyDescent="0.25">
      <c r="F341" s="1">
        <f>IFERROR(IF(O341&gt;=101,MATCH(O341,VITRAN!$AG$14:$AG$1513,0)+13,0),0)</f>
        <v>0</v>
      </c>
      <c r="G341" s="1" t="str">
        <f t="shared" si="15"/>
        <v/>
      </c>
      <c r="H341" s="1" t="str">
        <f t="shared" si="16"/>
        <v/>
      </c>
      <c r="J341" s="1">
        <f>IFERROR(SUMIFS(STOCK!$U$10:$U$209,STOCK!$H$10:$H$209,T341),0)</f>
        <v>0</v>
      </c>
      <c r="K341" s="1">
        <f>IFERROR(SUMIFS(STOCK!$V$10:$V$209,STOCK!$H$10:$H$209,T341),0)</f>
        <v>0</v>
      </c>
      <c r="M341" s="1">
        <f>IFERROR(IF(LEN(T341)&gt;=1,VLOOKUP(HLOOKUP(T341,PROFILE!$K$5:$V$8,4,0),PROFILE!$F$1:$G$3,2,0),0),0)</f>
        <v>0</v>
      </c>
      <c r="N341" s="1">
        <f>IFERROR(COUNTIFS(PROFILE!$H$13:$H$212,"&gt;=1",PROFILE!$I$13:$I$212,T341),0)</f>
        <v>0</v>
      </c>
      <c r="O341" s="1">
        <f>IFERROR(IF(P341&gt;=1,(IF(LEN(T341)&gt;=1,VLOOKUP(T341,PROFILE!$A$23:$B$34,2,0)*100+COUNTIF($T$8:T341,T341),0)),0),0)</f>
        <v>0</v>
      </c>
      <c r="P341" s="11"/>
      <c r="Q341" s="11"/>
      <c r="R341" s="12"/>
      <c r="S341" s="12"/>
      <c r="T341" s="11"/>
      <c r="U341" s="11"/>
      <c r="V341" s="11"/>
      <c r="W341" s="8">
        <f ca="1">IFERROR(IF(P341&gt;=1,(IF(M341&gt;=2,COUNTIF(INDIRECT(G341):INDIRECT(H341),"OLD"),0)),0),0)</f>
        <v>0</v>
      </c>
      <c r="X341" s="8">
        <f ca="1">IFERROR(IF(P341&gt;=1,(IF(M341=1,COUNTIF(INDIRECT(G341):INDIRECT(H341),"NEW"),IF(M341=3,COUNTIF(INDIRECT(G341):INDIRECT(H341),"NEW"),0))),0),0)</f>
        <v>0</v>
      </c>
      <c r="Y341" s="10">
        <f t="shared" ca="1" si="17"/>
        <v>0</v>
      </c>
      <c r="Z341" s="13"/>
    </row>
    <row r="342" spans="6:26" ht="20.100000000000001" customHeight="1" x14ac:dyDescent="0.25">
      <c r="F342" s="1">
        <f>IFERROR(IF(O342&gt;=101,MATCH(O342,VITRAN!$AG$14:$AG$1513,0)+13,0),0)</f>
        <v>0</v>
      </c>
      <c r="G342" s="1" t="str">
        <f t="shared" si="15"/>
        <v/>
      </c>
      <c r="H342" s="1" t="str">
        <f t="shared" si="16"/>
        <v/>
      </c>
      <c r="J342" s="1">
        <f>IFERROR(SUMIFS(STOCK!$U$10:$U$209,STOCK!$H$10:$H$209,T342),0)</f>
        <v>0</v>
      </c>
      <c r="K342" s="1">
        <f>IFERROR(SUMIFS(STOCK!$V$10:$V$209,STOCK!$H$10:$H$209,T342),0)</f>
        <v>0</v>
      </c>
      <c r="M342" s="1">
        <f>IFERROR(IF(LEN(T342)&gt;=1,VLOOKUP(HLOOKUP(T342,PROFILE!$K$5:$V$8,4,0),PROFILE!$F$1:$G$3,2,0),0),0)</f>
        <v>0</v>
      </c>
      <c r="N342" s="1">
        <f>IFERROR(COUNTIFS(PROFILE!$H$13:$H$212,"&gt;=1",PROFILE!$I$13:$I$212,T342),0)</f>
        <v>0</v>
      </c>
      <c r="O342" s="1">
        <f>IFERROR(IF(P342&gt;=1,(IF(LEN(T342)&gt;=1,VLOOKUP(T342,PROFILE!$A$23:$B$34,2,0)*100+COUNTIF($T$8:T342,T342),0)),0),0)</f>
        <v>0</v>
      </c>
      <c r="P342" s="11"/>
      <c r="Q342" s="11"/>
      <c r="R342" s="12"/>
      <c r="S342" s="12"/>
      <c r="T342" s="11"/>
      <c r="U342" s="11"/>
      <c r="V342" s="11"/>
      <c r="W342" s="8">
        <f ca="1">IFERROR(IF(P342&gt;=1,(IF(M342&gt;=2,COUNTIF(INDIRECT(G342):INDIRECT(H342),"OLD"),0)),0),0)</f>
        <v>0</v>
      </c>
      <c r="X342" s="8">
        <f ca="1">IFERROR(IF(P342&gt;=1,(IF(M342=1,COUNTIF(INDIRECT(G342):INDIRECT(H342),"NEW"),IF(M342=3,COUNTIF(INDIRECT(G342):INDIRECT(H342),"NEW"),0))),0),0)</f>
        <v>0</v>
      </c>
      <c r="Y342" s="10">
        <f t="shared" ca="1" si="17"/>
        <v>0</v>
      </c>
      <c r="Z342" s="13"/>
    </row>
    <row r="343" spans="6:26" ht="20.100000000000001" customHeight="1" x14ac:dyDescent="0.25">
      <c r="F343" s="1">
        <f>IFERROR(IF(O343&gt;=101,MATCH(O343,VITRAN!$AG$14:$AG$1513,0)+13,0),0)</f>
        <v>0</v>
      </c>
      <c r="G343" s="1" t="str">
        <f t="shared" si="15"/>
        <v/>
      </c>
      <c r="H343" s="1" t="str">
        <f t="shared" si="16"/>
        <v/>
      </c>
      <c r="J343" s="1">
        <f>IFERROR(SUMIFS(STOCK!$U$10:$U$209,STOCK!$H$10:$H$209,T343),0)</f>
        <v>0</v>
      </c>
      <c r="K343" s="1">
        <f>IFERROR(SUMIFS(STOCK!$V$10:$V$209,STOCK!$H$10:$H$209,T343),0)</f>
        <v>0</v>
      </c>
      <c r="M343" s="1">
        <f>IFERROR(IF(LEN(T343)&gt;=1,VLOOKUP(HLOOKUP(T343,PROFILE!$K$5:$V$8,4,0),PROFILE!$F$1:$G$3,2,0),0),0)</f>
        <v>0</v>
      </c>
      <c r="N343" s="1">
        <f>IFERROR(COUNTIFS(PROFILE!$H$13:$H$212,"&gt;=1",PROFILE!$I$13:$I$212,T343),0)</f>
        <v>0</v>
      </c>
      <c r="O343" s="1">
        <f>IFERROR(IF(P343&gt;=1,(IF(LEN(T343)&gt;=1,VLOOKUP(T343,PROFILE!$A$23:$B$34,2,0)*100+COUNTIF($T$8:T343,T343),0)),0),0)</f>
        <v>0</v>
      </c>
      <c r="P343" s="11"/>
      <c r="Q343" s="11"/>
      <c r="R343" s="12"/>
      <c r="S343" s="12"/>
      <c r="T343" s="11"/>
      <c r="U343" s="11"/>
      <c r="V343" s="11"/>
      <c r="W343" s="8">
        <f ca="1">IFERROR(IF(P343&gt;=1,(IF(M343&gt;=2,COUNTIF(INDIRECT(G343):INDIRECT(H343),"OLD"),0)),0),0)</f>
        <v>0</v>
      </c>
      <c r="X343" s="8">
        <f ca="1">IFERROR(IF(P343&gt;=1,(IF(M343=1,COUNTIF(INDIRECT(G343):INDIRECT(H343),"NEW"),IF(M343=3,COUNTIF(INDIRECT(G343):INDIRECT(H343),"NEW"),0))),0),0)</f>
        <v>0</v>
      </c>
      <c r="Y343" s="10">
        <f t="shared" ca="1" si="17"/>
        <v>0</v>
      </c>
      <c r="Z343" s="13"/>
    </row>
    <row r="344" spans="6:26" ht="20.100000000000001" customHeight="1" x14ac:dyDescent="0.25">
      <c r="F344" s="1">
        <f>IFERROR(IF(O344&gt;=101,MATCH(O344,VITRAN!$AG$14:$AG$1513,0)+13,0),0)</f>
        <v>0</v>
      </c>
      <c r="G344" s="1" t="str">
        <f t="shared" si="15"/>
        <v/>
      </c>
      <c r="H344" s="1" t="str">
        <f t="shared" si="16"/>
        <v/>
      </c>
      <c r="J344" s="1">
        <f>IFERROR(SUMIFS(STOCK!$U$10:$U$209,STOCK!$H$10:$H$209,T344),0)</f>
        <v>0</v>
      </c>
      <c r="K344" s="1">
        <f>IFERROR(SUMIFS(STOCK!$V$10:$V$209,STOCK!$H$10:$H$209,T344),0)</f>
        <v>0</v>
      </c>
      <c r="M344" s="1">
        <f>IFERROR(IF(LEN(T344)&gt;=1,VLOOKUP(HLOOKUP(T344,PROFILE!$K$5:$V$8,4,0),PROFILE!$F$1:$G$3,2,0),0),0)</f>
        <v>0</v>
      </c>
      <c r="N344" s="1">
        <f>IFERROR(COUNTIFS(PROFILE!$H$13:$H$212,"&gt;=1",PROFILE!$I$13:$I$212,T344),0)</f>
        <v>0</v>
      </c>
      <c r="O344" s="1">
        <f>IFERROR(IF(P344&gt;=1,(IF(LEN(T344)&gt;=1,VLOOKUP(T344,PROFILE!$A$23:$B$34,2,0)*100+COUNTIF($T$8:T344,T344),0)),0),0)</f>
        <v>0</v>
      </c>
      <c r="P344" s="11"/>
      <c r="Q344" s="11"/>
      <c r="R344" s="12"/>
      <c r="S344" s="12"/>
      <c r="T344" s="11"/>
      <c r="U344" s="11"/>
      <c r="V344" s="11"/>
      <c r="W344" s="8">
        <f ca="1">IFERROR(IF(P344&gt;=1,(IF(M344&gt;=2,COUNTIF(INDIRECT(G344):INDIRECT(H344),"OLD"),0)),0),0)</f>
        <v>0</v>
      </c>
      <c r="X344" s="8">
        <f ca="1">IFERROR(IF(P344&gt;=1,(IF(M344=1,COUNTIF(INDIRECT(G344):INDIRECT(H344),"NEW"),IF(M344=3,COUNTIF(INDIRECT(G344):INDIRECT(H344),"NEW"),0))),0),0)</f>
        <v>0</v>
      </c>
      <c r="Y344" s="10">
        <f t="shared" ca="1" si="17"/>
        <v>0</v>
      </c>
      <c r="Z344" s="13"/>
    </row>
    <row r="345" spans="6:26" ht="20.100000000000001" customHeight="1" x14ac:dyDescent="0.25">
      <c r="F345" s="1">
        <f>IFERROR(IF(O345&gt;=101,MATCH(O345,VITRAN!$AG$14:$AG$1513,0)+13,0),0)</f>
        <v>0</v>
      </c>
      <c r="G345" s="1" t="str">
        <f t="shared" si="15"/>
        <v/>
      </c>
      <c r="H345" s="1" t="str">
        <f t="shared" si="16"/>
        <v/>
      </c>
      <c r="J345" s="1">
        <f>IFERROR(SUMIFS(STOCK!$U$10:$U$209,STOCK!$H$10:$H$209,T345),0)</f>
        <v>0</v>
      </c>
      <c r="K345" s="1">
        <f>IFERROR(SUMIFS(STOCK!$V$10:$V$209,STOCK!$H$10:$H$209,T345),0)</f>
        <v>0</v>
      </c>
      <c r="M345" s="1">
        <f>IFERROR(IF(LEN(T345)&gt;=1,VLOOKUP(HLOOKUP(T345,PROFILE!$K$5:$V$8,4,0),PROFILE!$F$1:$G$3,2,0),0),0)</f>
        <v>0</v>
      </c>
      <c r="N345" s="1">
        <f>IFERROR(COUNTIFS(PROFILE!$H$13:$H$212,"&gt;=1",PROFILE!$I$13:$I$212,T345),0)</f>
        <v>0</v>
      </c>
      <c r="O345" s="1">
        <f>IFERROR(IF(P345&gt;=1,(IF(LEN(T345)&gt;=1,VLOOKUP(T345,PROFILE!$A$23:$B$34,2,0)*100+COUNTIF($T$8:T345,T345),0)),0),0)</f>
        <v>0</v>
      </c>
      <c r="P345" s="11"/>
      <c r="Q345" s="11"/>
      <c r="R345" s="12"/>
      <c r="S345" s="12"/>
      <c r="T345" s="11"/>
      <c r="U345" s="11"/>
      <c r="V345" s="11"/>
      <c r="W345" s="8">
        <f ca="1">IFERROR(IF(P345&gt;=1,(IF(M345&gt;=2,COUNTIF(INDIRECT(G345):INDIRECT(H345),"OLD"),0)),0),0)</f>
        <v>0</v>
      </c>
      <c r="X345" s="8">
        <f ca="1">IFERROR(IF(P345&gt;=1,(IF(M345=1,COUNTIF(INDIRECT(G345):INDIRECT(H345),"NEW"),IF(M345=3,COUNTIF(INDIRECT(G345):INDIRECT(H345),"NEW"),0))),0),0)</f>
        <v>0</v>
      </c>
      <c r="Y345" s="10">
        <f t="shared" ca="1" si="17"/>
        <v>0</v>
      </c>
      <c r="Z345" s="13"/>
    </row>
    <row r="346" spans="6:26" ht="20.100000000000001" customHeight="1" x14ac:dyDescent="0.25">
      <c r="F346" s="1">
        <f>IFERROR(IF(O346&gt;=101,MATCH(O346,VITRAN!$AG$14:$AG$1513,0)+13,0),0)</f>
        <v>0</v>
      </c>
      <c r="G346" s="1" t="str">
        <f t="shared" si="15"/>
        <v/>
      </c>
      <c r="H346" s="1" t="str">
        <f t="shared" si="16"/>
        <v/>
      </c>
      <c r="J346" s="1">
        <f>IFERROR(SUMIFS(STOCK!$U$10:$U$209,STOCK!$H$10:$H$209,T346),0)</f>
        <v>0</v>
      </c>
      <c r="K346" s="1">
        <f>IFERROR(SUMIFS(STOCK!$V$10:$V$209,STOCK!$H$10:$H$209,T346),0)</f>
        <v>0</v>
      </c>
      <c r="M346" s="1">
        <f>IFERROR(IF(LEN(T346)&gt;=1,VLOOKUP(HLOOKUP(T346,PROFILE!$K$5:$V$8,4,0),PROFILE!$F$1:$G$3,2,0),0),0)</f>
        <v>0</v>
      </c>
      <c r="N346" s="1">
        <f>IFERROR(COUNTIFS(PROFILE!$H$13:$H$212,"&gt;=1",PROFILE!$I$13:$I$212,T346),0)</f>
        <v>0</v>
      </c>
      <c r="O346" s="1">
        <f>IFERROR(IF(P346&gt;=1,(IF(LEN(T346)&gt;=1,VLOOKUP(T346,PROFILE!$A$23:$B$34,2,0)*100+COUNTIF($T$8:T346,T346),0)),0),0)</f>
        <v>0</v>
      </c>
      <c r="P346" s="11"/>
      <c r="Q346" s="11"/>
      <c r="R346" s="12"/>
      <c r="S346" s="12"/>
      <c r="T346" s="11"/>
      <c r="U346" s="11"/>
      <c r="V346" s="11"/>
      <c r="W346" s="8">
        <f ca="1">IFERROR(IF(P346&gt;=1,(IF(M346&gt;=2,COUNTIF(INDIRECT(G346):INDIRECT(H346),"OLD"),0)),0),0)</f>
        <v>0</v>
      </c>
      <c r="X346" s="8">
        <f ca="1">IFERROR(IF(P346&gt;=1,(IF(M346=1,COUNTIF(INDIRECT(G346):INDIRECT(H346),"NEW"),IF(M346=3,COUNTIF(INDIRECT(G346):INDIRECT(H346),"NEW"),0))),0),0)</f>
        <v>0</v>
      </c>
      <c r="Y346" s="10">
        <f t="shared" ca="1" si="17"/>
        <v>0</v>
      </c>
      <c r="Z346" s="13"/>
    </row>
    <row r="347" spans="6:26" ht="20.100000000000001" customHeight="1" x14ac:dyDescent="0.25">
      <c r="F347" s="1">
        <f>IFERROR(IF(O347&gt;=101,MATCH(O347,VITRAN!$AG$14:$AG$1513,0)+13,0),0)</f>
        <v>0</v>
      </c>
      <c r="G347" s="1" t="str">
        <f t="shared" si="15"/>
        <v/>
      </c>
      <c r="H347" s="1" t="str">
        <f t="shared" si="16"/>
        <v/>
      </c>
      <c r="J347" s="1">
        <f>IFERROR(SUMIFS(STOCK!$U$10:$U$209,STOCK!$H$10:$H$209,T347),0)</f>
        <v>0</v>
      </c>
      <c r="K347" s="1">
        <f>IFERROR(SUMIFS(STOCK!$V$10:$V$209,STOCK!$H$10:$H$209,T347),0)</f>
        <v>0</v>
      </c>
      <c r="M347" s="1">
        <f>IFERROR(IF(LEN(T347)&gt;=1,VLOOKUP(HLOOKUP(T347,PROFILE!$K$5:$V$8,4,0),PROFILE!$F$1:$G$3,2,0),0),0)</f>
        <v>0</v>
      </c>
      <c r="N347" s="1">
        <f>IFERROR(COUNTIFS(PROFILE!$H$13:$H$212,"&gt;=1",PROFILE!$I$13:$I$212,T347),0)</f>
        <v>0</v>
      </c>
      <c r="O347" s="1">
        <f>IFERROR(IF(P347&gt;=1,(IF(LEN(T347)&gt;=1,VLOOKUP(T347,PROFILE!$A$23:$B$34,2,0)*100+COUNTIF($T$8:T347,T347),0)),0),0)</f>
        <v>0</v>
      </c>
      <c r="P347" s="11"/>
      <c r="Q347" s="11"/>
      <c r="R347" s="12"/>
      <c r="S347" s="12"/>
      <c r="T347" s="11"/>
      <c r="U347" s="11"/>
      <c r="V347" s="11"/>
      <c r="W347" s="8">
        <f ca="1">IFERROR(IF(P347&gt;=1,(IF(M347&gt;=2,COUNTIF(INDIRECT(G347):INDIRECT(H347),"OLD"),0)),0),0)</f>
        <v>0</v>
      </c>
      <c r="X347" s="8">
        <f ca="1">IFERROR(IF(P347&gt;=1,(IF(M347=1,COUNTIF(INDIRECT(G347):INDIRECT(H347),"NEW"),IF(M347=3,COUNTIF(INDIRECT(G347):INDIRECT(H347),"NEW"),0))),0),0)</f>
        <v>0</v>
      </c>
      <c r="Y347" s="10">
        <f t="shared" ca="1" si="17"/>
        <v>0</v>
      </c>
      <c r="Z347" s="13"/>
    </row>
    <row r="348" spans="6:26" ht="20.100000000000001" customHeight="1" x14ac:dyDescent="0.25">
      <c r="F348" s="1">
        <f>IFERROR(IF(O348&gt;=101,MATCH(O348,VITRAN!$AG$14:$AG$1513,0)+13,0),0)</f>
        <v>0</v>
      </c>
      <c r="G348" s="1" t="str">
        <f t="shared" si="15"/>
        <v/>
      </c>
      <c r="H348" s="1" t="str">
        <f t="shared" si="16"/>
        <v/>
      </c>
      <c r="J348" s="1">
        <f>IFERROR(SUMIFS(STOCK!$U$10:$U$209,STOCK!$H$10:$H$209,T348),0)</f>
        <v>0</v>
      </c>
      <c r="K348" s="1">
        <f>IFERROR(SUMIFS(STOCK!$V$10:$V$209,STOCK!$H$10:$H$209,T348),0)</f>
        <v>0</v>
      </c>
      <c r="M348" s="1">
        <f>IFERROR(IF(LEN(T348)&gt;=1,VLOOKUP(HLOOKUP(T348,PROFILE!$K$5:$V$8,4,0),PROFILE!$F$1:$G$3,2,0),0),0)</f>
        <v>0</v>
      </c>
      <c r="N348" s="1">
        <f>IFERROR(COUNTIFS(PROFILE!$H$13:$H$212,"&gt;=1",PROFILE!$I$13:$I$212,T348),0)</f>
        <v>0</v>
      </c>
      <c r="O348" s="1">
        <f>IFERROR(IF(P348&gt;=1,(IF(LEN(T348)&gt;=1,VLOOKUP(T348,PROFILE!$A$23:$B$34,2,0)*100+COUNTIF($T$8:T348,T348),0)),0),0)</f>
        <v>0</v>
      </c>
      <c r="P348" s="11"/>
      <c r="Q348" s="11"/>
      <c r="R348" s="12"/>
      <c r="S348" s="12"/>
      <c r="T348" s="11"/>
      <c r="U348" s="11"/>
      <c r="V348" s="11"/>
      <c r="W348" s="8">
        <f ca="1">IFERROR(IF(P348&gt;=1,(IF(M348&gt;=2,COUNTIF(INDIRECT(G348):INDIRECT(H348),"OLD"),0)),0),0)</f>
        <v>0</v>
      </c>
      <c r="X348" s="8">
        <f ca="1">IFERROR(IF(P348&gt;=1,(IF(M348=1,COUNTIF(INDIRECT(G348):INDIRECT(H348),"NEW"),IF(M348=3,COUNTIF(INDIRECT(G348):INDIRECT(H348),"NEW"),0))),0),0)</f>
        <v>0</v>
      </c>
      <c r="Y348" s="10">
        <f t="shared" ca="1" si="17"/>
        <v>0</v>
      </c>
      <c r="Z348" s="13"/>
    </row>
    <row r="349" spans="6:26" ht="20.100000000000001" customHeight="1" x14ac:dyDescent="0.25">
      <c r="F349" s="1">
        <f>IFERROR(IF(O349&gt;=101,MATCH(O349,VITRAN!$AG$14:$AG$1513,0)+13,0),0)</f>
        <v>0</v>
      </c>
      <c r="G349" s="1" t="str">
        <f t="shared" si="15"/>
        <v/>
      </c>
      <c r="H349" s="1" t="str">
        <f t="shared" si="16"/>
        <v/>
      </c>
      <c r="J349" s="1">
        <f>IFERROR(SUMIFS(STOCK!$U$10:$U$209,STOCK!$H$10:$H$209,T349),0)</f>
        <v>0</v>
      </c>
      <c r="K349" s="1">
        <f>IFERROR(SUMIFS(STOCK!$V$10:$V$209,STOCK!$H$10:$H$209,T349),0)</f>
        <v>0</v>
      </c>
      <c r="M349" s="1">
        <f>IFERROR(IF(LEN(T349)&gt;=1,VLOOKUP(HLOOKUP(T349,PROFILE!$K$5:$V$8,4,0),PROFILE!$F$1:$G$3,2,0),0),0)</f>
        <v>0</v>
      </c>
      <c r="N349" s="1">
        <f>IFERROR(COUNTIFS(PROFILE!$H$13:$H$212,"&gt;=1",PROFILE!$I$13:$I$212,T349),0)</f>
        <v>0</v>
      </c>
      <c r="O349" s="1">
        <f>IFERROR(IF(P349&gt;=1,(IF(LEN(T349)&gt;=1,VLOOKUP(T349,PROFILE!$A$23:$B$34,2,0)*100+COUNTIF($T$8:T349,T349),0)),0),0)</f>
        <v>0</v>
      </c>
      <c r="P349" s="11"/>
      <c r="Q349" s="11"/>
      <c r="R349" s="12"/>
      <c r="S349" s="12"/>
      <c r="T349" s="11"/>
      <c r="U349" s="11"/>
      <c r="V349" s="11"/>
      <c r="W349" s="8">
        <f ca="1">IFERROR(IF(P349&gt;=1,(IF(M349&gt;=2,COUNTIF(INDIRECT(G349):INDIRECT(H349),"OLD"),0)),0),0)</f>
        <v>0</v>
      </c>
      <c r="X349" s="8">
        <f ca="1">IFERROR(IF(P349&gt;=1,(IF(M349=1,COUNTIF(INDIRECT(G349):INDIRECT(H349),"NEW"),IF(M349=3,COUNTIF(INDIRECT(G349):INDIRECT(H349),"NEW"),0))),0),0)</f>
        <v>0</v>
      </c>
      <c r="Y349" s="10">
        <f t="shared" ca="1" si="17"/>
        <v>0</v>
      </c>
      <c r="Z349" s="13"/>
    </row>
    <row r="350" spans="6:26" ht="20.100000000000001" customHeight="1" x14ac:dyDescent="0.25">
      <c r="F350" s="1">
        <f>IFERROR(IF(O350&gt;=101,MATCH(O350,VITRAN!$AG$14:$AG$1513,0)+13,0),0)</f>
        <v>0</v>
      </c>
      <c r="G350" s="1" t="str">
        <f t="shared" si="15"/>
        <v/>
      </c>
      <c r="H350" s="1" t="str">
        <f t="shared" si="16"/>
        <v/>
      </c>
      <c r="J350" s="1">
        <f>IFERROR(SUMIFS(STOCK!$U$10:$U$209,STOCK!$H$10:$H$209,T350),0)</f>
        <v>0</v>
      </c>
      <c r="K350" s="1">
        <f>IFERROR(SUMIFS(STOCK!$V$10:$V$209,STOCK!$H$10:$H$209,T350),0)</f>
        <v>0</v>
      </c>
      <c r="M350" s="1">
        <f>IFERROR(IF(LEN(T350)&gt;=1,VLOOKUP(HLOOKUP(T350,PROFILE!$K$5:$V$8,4,0),PROFILE!$F$1:$G$3,2,0),0),0)</f>
        <v>0</v>
      </c>
      <c r="N350" s="1">
        <f>IFERROR(COUNTIFS(PROFILE!$H$13:$H$212,"&gt;=1",PROFILE!$I$13:$I$212,T350),0)</f>
        <v>0</v>
      </c>
      <c r="O350" s="1">
        <f>IFERROR(IF(P350&gt;=1,(IF(LEN(T350)&gt;=1,VLOOKUP(T350,PROFILE!$A$23:$B$34,2,0)*100+COUNTIF($T$8:T350,T350),0)),0),0)</f>
        <v>0</v>
      </c>
      <c r="P350" s="11"/>
      <c r="Q350" s="11"/>
      <c r="R350" s="12"/>
      <c r="S350" s="12"/>
      <c r="T350" s="11"/>
      <c r="U350" s="11"/>
      <c r="V350" s="11"/>
      <c r="W350" s="8">
        <f ca="1">IFERROR(IF(P350&gt;=1,(IF(M350&gt;=2,COUNTIF(INDIRECT(G350):INDIRECT(H350),"OLD"),0)),0),0)</f>
        <v>0</v>
      </c>
      <c r="X350" s="8">
        <f ca="1">IFERROR(IF(P350&gt;=1,(IF(M350=1,COUNTIF(INDIRECT(G350):INDIRECT(H350),"NEW"),IF(M350=3,COUNTIF(INDIRECT(G350):INDIRECT(H350),"NEW"),0))),0),0)</f>
        <v>0</v>
      </c>
      <c r="Y350" s="10">
        <f t="shared" ca="1" si="17"/>
        <v>0</v>
      </c>
      <c r="Z350" s="13"/>
    </row>
    <row r="351" spans="6:26" ht="20.100000000000001" customHeight="1" x14ac:dyDescent="0.25">
      <c r="F351" s="1">
        <f>IFERROR(IF(O351&gt;=101,MATCH(O351,VITRAN!$AG$14:$AG$1513,0)+13,0),0)</f>
        <v>0</v>
      </c>
      <c r="G351" s="1" t="str">
        <f t="shared" si="15"/>
        <v/>
      </c>
      <c r="H351" s="1" t="str">
        <f t="shared" si="16"/>
        <v/>
      </c>
      <c r="J351" s="1">
        <f>IFERROR(SUMIFS(STOCK!$U$10:$U$209,STOCK!$H$10:$H$209,T351),0)</f>
        <v>0</v>
      </c>
      <c r="K351" s="1">
        <f>IFERROR(SUMIFS(STOCK!$V$10:$V$209,STOCK!$H$10:$H$209,T351),0)</f>
        <v>0</v>
      </c>
      <c r="M351" s="1">
        <f>IFERROR(IF(LEN(T351)&gt;=1,VLOOKUP(HLOOKUP(T351,PROFILE!$K$5:$V$8,4,0),PROFILE!$F$1:$G$3,2,0),0),0)</f>
        <v>0</v>
      </c>
      <c r="N351" s="1">
        <f>IFERROR(COUNTIFS(PROFILE!$H$13:$H$212,"&gt;=1",PROFILE!$I$13:$I$212,T351),0)</f>
        <v>0</v>
      </c>
      <c r="O351" s="1">
        <f>IFERROR(IF(P351&gt;=1,(IF(LEN(T351)&gt;=1,VLOOKUP(T351,PROFILE!$A$23:$B$34,2,0)*100+COUNTIF($T$8:T351,T351),0)),0),0)</f>
        <v>0</v>
      </c>
      <c r="P351" s="11"/>
      <c r="Q351" s="11"/>
      <c r="R351" s="12"/>
      <c r="S351" s="12"/>
      <c r="T351" s="11"/>
      <c r="U351" s="11"/>
      <c r="V351" s="11"/>
      <c r="W351" s="8">
        <f ca="1">IFERROR(IF(P351&gt;=1,(IF(M351&gt;=2,COUNTIF(INDIRECT(G351):INDIRECT(H351),"OLD"),0)),0),0)</f>
        <v>0</v>
      </c>
      <c r="X351" s="8">
        <f ca="1">IFERROR(IF(P351&gt;=1,(IF(M351=1,COUNTIF(INDIRECT(G351):INDIRECT(H351),"NEW"),IF(M351=3,COUNTIF(INDIRECT(G351):INDIRECT(H351),"NEW"),0))),0),0)</f>
        <v>0</v>
      </c>
      <c r="Y351" s="10">
        <f t="shared" ca="1" si="17"/>
        <v>0</v>
      </c>
      <c r="Z351" s="13"/>
    </row>
    <row r="352" spans="6:26" ht="20.100000000000001" customHeight="1" x14ac:dyDescent="0.25">
      <c r="F352" s="1">
        <f>IFERROR(IF(O352&gt;=101,MATCH(O352,VITRAN!$AG$14:$AG$1513,0)+13,0),0)</f>
        <v>0</v>
      </c>
      <c r="G352" s="1" t="str">
        <f t="shared" si="15"/>
        <v/>
      </c>
      <c r="H352" s="1" t="str">
        <f t="shared" si="16"/>
        <v/>
      </c>
      <c r="J352" s="1">
        <f>IFERROR(SUMIFS(STOCK!$U$10:$U$209,STOCK!$H$10:$H$209,T352),0)</f>
        <v>0</v>
      </c>
      <c r="K352" s="1">
        <f>IFERROR(SUMIFS(STOCK!$V$10:$V$209,STOCK!$H$10:$H$209,T352),0)</f>
        <v>0</v>
      </c>
      <c r="M352" s="1">
        <f>IFERROR(IF(LEN(T352)&gt;=1,VLOOKUP(HLOOKUP(T352,PROFILE!$K$5:$V$8,4,0),PROFILE!$F$1:$G$3,2,0),0),0)</f>
        <v>0</v>
      </c>
      <c r="N352" s="1">
        <f>IFERROR(COUNTIFS(PROFILE!$H$13:$H$212,"&gt;=1",PROFILE!$I$13:$I$212,T352),0)</f>
        <v>0</v>
      </c>
      <c r="O352" s="1">
        <f>IFERROR(IF(P352&gt;=1,(IF(LEN(T352)&gt;=1,VLOOKUP(T352,PROFILE!$A$23:$B$34,2,0)*100+COUNTIF($T$8:T352,T352),0)),0),0)</f>
        <v>0</v>
      </c>
      <c r="P352" s="11"/>
      <c r="Q352" s="11"/>
      <c r="R352" s="12"/>
      <c r="S352" s="12"/>
      <c r="T352" s="11"/>
      <c r="U352" s="11"/>
      <c r="V352" s="11"/>
      <c r="W352" s="8">
        <f ca="1">IFERROR(IF(P352&gt;=1,(IF(M352&gt;=2,COUNTIF(INDIRECT(G352):INDIRECT(H352),"OLD"),0)),0),0)</f>
        <v>0</v>
      </c>
      <c r="X352" s="8">
        <f ca="1">IFERROR(IF(P352&gt;=1,(IF(M352=1,COUNTIF(INDIRECT(G352):INDIRECT(H352),"NEW"),IF(M352=3,COUNTIF(INDIRECT(G352):INDIRECT(H352),"NEW"),0))),0),0)</f>
        <v>0</v>
      </c>
      <c r="Y352" s="10">
        <f t="shared" ca="1" si="17"/>
        <v>0</v>
      </c>
      <c r="Z352" s="13"/>
    </row>
    <row r="353" spans="6:26" ht="20.100000000000001" customHeight="1" x14ac:dyDescent="0.25">
      <c r="F353" s="1">
        <f>IFERROR(IF(O353&gt;=101,MATCH(O353,VITRAN!$AG$14:$AG$1513,0)+13,0),0)</f>
        <v>0</v>
      </c>
      <c r="G353" s="1" t="str">
        <f t="shared" si="15"/>
        <v/>
      </c>
      <c r="H353" s="1" t="str">
        <f t="shared" si="16"/>
        <v/>
      </c>
      <c r="J353" s="1">
        <f>IFERROR(SUMIFS(STOCK!$U$10:$U$209,STOCK!$H$10:$H$209,T353),0)</f>
        <v>0</v>
      </c>
      <c r="K353" s="1">
        <f>IFERROR(SUMIFS(STOCK!$V$10:$V$209,STOCK!$H$10:$H$209,T353),0)</f>
        <v>0</v>
      </c>
      <c r="M353" s="1">
        <f>IFERROR(IF(LEN(T353)&gt;=1,VLOOKUP(HLOOKUP(T353,PROFILE!$K$5:$V$8,4,0),PROFILE!$F$1:$G$3,2,0),0),0)</f>
        <v>0</v>
      </c>
      <c r="N353" s="1">
        <f>IFERROR(COUNTIFS(PROFILE!$H$13:$H$212,"&gt;=1",PROFILE!$I$13:$I$212,T353),0)</f>
        <v>0</v>
      </c>
      <c r="O353" s="1">
        <f>IFERROR(IF(P353&gt;=1,(IF(LEN(T353)&gt;=1,VLOOKUP(T353,PROFILE!$A$23:$B$34,2,0)*100+COUNTIF($T$8:T353,T353),0)),0),0)</f>
        <v>0</v>
      </c>
      <c r="P353" s="11"/>
      <c r="Q353" s="11"/>
      <c r="R353" s="12"/>
      <c r="S353" s="12"/>
      <c r="T353" s="11"/>
      <c r="U353" s="11"/>
      <c r="V353" s="11"/>
      <c r="W353" s="8">
        <f ca="1">IFERROR(IF(P353&gt;=1,(IF(M353&gt;=2,COUNTIF(INDIRECT(G353):INDIRECT(H353),"OLD"),0)),0),0)</f>
        <v>0</v>
      </c>
      <c r="X353" s="8">
        <f ca="1">IFERROR(IF(P353&gt;=1,(IF(M353=1,COUNTIF(INDIRECT(G353):INDIRECT(H353),"NEW"),IF(M353=3,COUNTIF(INDIRECT(G353):INDIRECT(H353),"NEW"),0))),0),0)</f>
        <v>0</v>
      </c>
      <c r="Y353" s="10">
        <f t="shared" ca="1" si="17"/>
        <v>0</v>
      </c>
      <c r="Z353" s="13"/>
    </row>
    <row r="354" spans="6:26" ht="20.100000000000001" customHeight="1" x14ac:dyDescent="0.25">
      <c r="F354" s="1">
        <f>IFERROR(IF(O354&gt;=101,MATCH(O354,VITRAN!$AG$14:$AG$1513,0)+13,0),0)</f>
        <v>0</v>
      </c>
      <c r="G354" s="1" t="str">
        <f t="shared" si="15"/>
        <v/>
      </c>
      <c r="H354" s="1" t="str">
        <f t="shared" si="16"/>
        <v/>
      </c>
      <c r="J354" s="1">
        <f>IFERROR(SUMIFS(STOCK!$U$10:$U$209,STOCK!$H$10:$H$209,T354),0)</f>
        <v>0</v>
      </c>
      <c r="K354" s="1">
        <f>IFERROR(SUMIFS(STOCK!$V$10:$V$209,STOCK!$H$10:$H$209,T354),0)</f>
        <v>0</v>
      </c>
      <c r="M354" s="1">
        <f>IFERROR(IF(LEN(T354)&gt;=1,VLOOKUP(HLOOKUP(T354,PROFILE!$K$5:$V$8,4,0),PROFILE!$F$1:$G$3,2,0),0),0)</f>
        <v>0</v>
      </c>
      <c r="N354" s="1">
        <f>IFERROR(COUNTIFS(PROFILE!$H$13:$H$212,"&gt;=1",PROFILE!$I$13:$I$212,T354),0)</f>
        <v>0</v>
      </c>
      <c r="O354" s="1">
        <f>IFERROR(IF(P354&gt;=1,(IF(LEN(T354)&gt;=1,VLOOKUP(T354,PROFILE!$A$23:$B$34,2,0)*100+COUNTIF($T$8:T354,T354),0)),0),0)</f>
        <v>0</v>
      </c>
      <c r="P354" s="11"/>
      <c r="Q354" s="11"/>
      <c r="R354" s="12"/>
      <c r="S354" s="12"/>
      <c r="T354" s="11"/>
      <c r="U354" s="11"/>
      <c r="V354" s="11"/>
      <c r="W354" s="8">
        <f ca="1">IFERROR(IF(P354&gt;=1,(IF(M354&gt;=2,COUNTIF(INDIRECT(G354):INDIRECT(H354),"OLD"),0)),0),0)</f>
        <v>0</v>
      </c>
      <c r="X354" s="8">
        <f ca="1">IFERROR(IF(P354&gt;=1,(IF(M354=1,COUNTIF(INDIRECT(G354):INDIRECT(H354),"NEW"),IF(M354=3,COUNTIF(INDIRECT(G354):INDIRECT(H354),"NEW"),0))),0),0)</f>
        <v>0</v>
      </c>
      <c r="Y354" s="10">
        <f t="shared" ca="1" si="17"/>
        <v>0</v>
      </c>
      <c r="Z354" s="13"/>
    </row>
    <row r="355" spans="6:26" ht="20.100000000000001" customHeight="1" x14ac:dyDescent="0.25">
      <c r="F355" s="1">
        <f>IFERROR(IF(O355&gt;=101,MATCH(O355,VITRAN!$AG$14:$AG$1513,0)+13,0),0)</f>
        <v>0</v>
      </c>
      <c r="G355" s="1" t="str">
        <f t="shared" si="15"/>
        <v/>
      </c>
      <c r="H355" s="1" t="str">
        <f t="shared" si="16"/>
        <v/>
      </c>
      <c r="J355" s="1">
        <f>IFERROR(SUMIFS(STOCK!$U$10:$U$209,STOCK!$H$10:$H$209,T355),0)</f>
        <v>0</v>
      </c>
      <c r="K355" s="1">
        <f>IFERROR(SUMIFS(STOCK!$V$10:$V$209,STOCK!$H$10:$H$209,T355),0)</f>
        <v>0</v>
      </c>
      <c r="M355" s="1">
        <f>IFERROR(IF(LEN(T355)&gt;=1,VLOOKUP(HLOOKUP(T355,PROFILE!$K$5:$V$8,4,0),PROFILE!$F$1:$G$3,2,0),0),0)</f>
        <v>0</v>
      </c>
      <c r="N355" s="1">
        <f>IFERROR(COUNTIFS(PROFILE!$H$13:$H$212,"&gt;=1",PROFILE!$I$13:$I$212,T355),0)</f>
        <v>0</v>
      </c>
      <c r="O355" s="1">
        <f>IFERROR(IF(P355&gt;=1,(IF(LEN(T355)&gt;=1,VLOOKUP(T355,PROFILE!$A$23:$B$34,2,0)*100+COUNTIF($T$8:T355,T355),0)),0),0)</f>
        <v>0</v>
      </c>
      <c r="P355" s="11"/>
      <c r="Q355" s="11"/>
      <c r="R355" s="12"/>
      <c r="S355" s="12"/>
      <c r="T355" s="11"/>
      <c r="U355" s="11"/>
      <c r="V355" s="11"/>
      <c r="W355" s="8">
        <f ca="1">IFERROR(IF(P355&gt;=1,(IF(M355&gt;=2,COUNTIF(INDIRECT(G355):INDIRECT(H355),"OLD"),0)),0),0)</f>
        <v>0</v>
      </c>
      <c r="X355" s="8">
        <f ca="1">IFERROR(IF(P355&gt;=1,(IF(M355=1,COUNTIF(INDIRECT(G355):INDIRECT(H355),"NEW"),IF(M355=3,COUNTIF(INDIRECT(G355):INDIRECT(H355),"NEW"),0))),0),0)</f>
        <v>0</v>
      </c>
      <c r="Y355" s="10">
        <f t="shared" ca="1" si="17"/>
        <v>0</v>
      </c>
      <c r="Z355" s="13"/>
    </row>
    <row r="356" spans="6:26" ht="20.100000000000001" customHeight="1" x14ac:dyDescent="0.25">
      <c r="F356" s="1">
        <f>IFERROR(IF(O356&gt;=101,MATCH(O356,VITRAN!$AG$14:$AG$1513,0)+13,0),0)</f>
        <v>0</v>
      </c>
      <c r="G356" s="1" t="str">
        <f t="shared" si="15"/>
        <v/>
      </c>
      <c r="H356" s="1" t="str">
        <f t="shared" si="16"/>
        <v/>
      </c>
      <c r="J356" s="1">
        <f>IFERROR(SUMIFS(STOCK!$U$10:$U$209,STOCK!$H$10:$H$209,T356),0)</f>
        <v>0</v>
      </c>
      <c r="K356" s="1">
        <f>IFERROR(SUMIFS(STOCK!$V$10:$V$209,STOCK!$H$10:$H$209,T356),0)</f>
        <v>0</v>
      </c>
      <c r="M356" s="1">
        <f>IFERROR(IF(LEN(T356)&gt;=1,VLOOKUP(HLOOKUP(T356,PROFILE!$K$5:$V$8,4,0),PROFILE!$F$1:$G$3,2,0),0),0)</f>
        <v>0</v>
      </c>
      <c r="N356" s="1">
        <f>IFERROR(COUNTIFS(PROFILE!$H$13:$H$212,"&gt;=1",PROFILE!$I$13:$I$212,T356),0)</f>
        <v>0</v>
      </c>
      <c r="O356" s="1">
        <f>IFERROR(IF(P356&gt;=1,(IF(LEN(T356)&gt;=1,VLOOKUP(T356,PROFILE!$A$23:$B$34,2,0)*100+COUNTIF($T$8:T356,T356),0)),0),0)</f>
        <v>0</v>
      </c>
      <c r="P356" s="11"/>
      <c r="Q356" s="11"/>
      <c r="R356" s="12"/>
      <c r="S356" s="12"/>
      <c r="T356" s="11"/>
      <c r="U356" s="11"/>
      <c r="V356" s="11"/>
      <c r="W356" s="8">
        <f ca="1">IFERROR(IF(P356&gt;=1,(IF(M356&gt;=2,COUNTIF(INDIRECT(G356):INDIRECT(H356),"OLD"),0)),0),0)</f>
        <v>0</v>
      </c>
      <c r="X356" s="8">
        <f ca="1">IFERROR(IF(P356&gt;=1,(IF(M356=1,COUNTIF(INDIRECT(G356):INDIRECT(H356),"NEW"),IF(M356=3,COUNTIF(INDIRECT(G356):INDIRECT(H356),"NEW"),0))),0),0)</f>
        <v>0</v>
      </c>
      <c r="Y356" s="10">
        <f t="shared" ca="1" si="17"/>
        <v>0</v>
      </c>
      <c r="Z356" s="13"/>
    </row>
    <row r="357" spans="6:26" ht="20.100000000000001" customHeight="1" x14ac:dyDescent="0.25">
      <c r="F357" s="1">
        <f>IFERROR(IF(O357&gt;=101,MATCH(O357,VITRAN!$AG$14:$AG$1513,0)+13,0),0)</f>
        <v>0</v>
      </c>
      <c r="G357" s="1" t="str">
        <f t="shared" si="15"/>
        <v/>
      </c>
      <c r="H357" s="1" t="str">
        <f t="shared" si="16"/>
        <v/>
      </c>
      <c r="J357" s="1">
        <f>IFERROR(SUMIFS(STOCK!$U$10:$U$209,STOCK!$H$10:$H$209,T357),0)</f>
        <v>0</v>
      </c>
      <c r="K357" s="1">
        <f>IFERROR(SUMIFS(STOCK!$V$10:$V$209,STOCK!$H$10:$H$209,T357),0)</f>
        <v>0</v>
      </c>
      <c r="M357" s="1">
        <f>IFERROR(IF(LEN(T357)&gt;=1,VLOOKUP(HLOOKUP(T357,PROFILE!$K$5:$V$8,4,0),PROFILE!$F$1:$G$3,2,0),0),0)</f>
        <v>0</v>
      </c>
      <c r="N357" s="1">
        <f>IFERROR(COUNTIFS(PROFILE!$H$13:$H$212,"&gt;=1",PROFILE!$I$13:$I$212,T357),0)</f>
        <v>0</v>
      </c>
      <c r="O357" s="1">
        <f>IFERROR(IF(P357&gt;=1,(IF(LEN(T357)&gt;=1,VLOOKUP(T357,PROFILE!$A$23:$B$34,2,0)*100+COUNTIF($T$8:T357,T357),0)),0),0)</f>
        <v>0</v>
      </c>
      <c r="P357" s="11"/>
      <c r="Q357" s="11"/>
      <c r="R357" s="12"/>
      <c r="S357" s="12"/>
      <c r="T357" s="11"/>
      <c r="U357" s="11"/>
      <c r="V357" s="11"/>
      <c r="W357" s="8">
        <f ca="1">IFERROR(IF(P357&gt;=1,(IF(M357&gt;=2,COUNTIF(INDIRECT(G357):INDIRECT(H357),"OLD"),0)),0),0)</f>
        <v>0</v>
      </c>
      <c r="X357" s="8">
        <f ca="1">IFERROR(IF(P357&gt;=1,(IF(M357=1,COUNTIF(INDIRECT(G357):INDIRECT(H357),"NEW"),IF(M357=3,COUNTIF(INDIRECT(G357):INDIRECT(H357),"NEW"),0))),0),0)</f>
        <v>0</v>
      </c>
      <c r="Y357" s="10">
        <f t="shared" ca="1" si="17"/>
        <v>0</v>
      </c>
      <c r="Z357" s="13"/>
    </row>
    <row r="358" spans="6:26" ht="20.100000000000001" customHeight="1" x14ac:dyDescent="0.25">
      <c r="F358" s="1">
        <f>IFERROR(IF(O358&gt;=101,MATCH(O358,VITRAN!$AG$14:$AG$1513,0)+13,0),0)</f>
        <v>0</v>
      </c>
      <c r="G358" s="1" t="str">
        <f t="shared" si="15"/>
        <v/>
      </c>
      <c r="H358" s="1" t="str">
        <f t="shared" si="16"/>
        <v/>
      </c>
      <c r="J358" s="1">
        <f>IFERROR(SUMIFS(STOCK!$U$10:$U$209,STOCK!$H$10:$H$209,T358),0)</f>
        <v>0</v>
      </c>
      <c r="K358" s="1">
        <f>IFERROR(SUMIFS(STOCK!$V$10:$V$209,STOCK!$H$10:$H$209,T358),0)</f>
        <v>0</v>
      </c>
      <c r="M358" s="1">
        <f>IFERROR(IF(LEN(T358)&gt;=1,VLOOKUP(HLOOKUP(T358,PROFILE!$K$5:$V$8,4,0),PROFILE!$F$1:$G$3,2,0),0),0)</f>
        <v>0</v>
      </c>
      <c r="N358" s="1">
        <f>IFERROR(COUNTIFS(PROFILE!$H$13:$H$212,"&gt;=1",PROFILE!$I$13:$I$212,T358),0)</f>
        <v>0</v>
      </c>
      <c r="O358" s="1">
        <f>IFERROR(IF(P358&gt;=1,(IF(LEN(T358)&gt;=1,VLOOKUP(T358,PROFILE!$A$23:$B$34,2,0)*100+COUNTIF($T$8:T358,T358),0)),0),0)</f>
        <v>0</v>
      </c>
      <c r="P358" s="11"/>
      <c r="Q358" s="11"/>
      <c r="R358" s="12"/>
      <c r="S358" s="12"/>
      <c r="T358" s="11"/>
      <c r="U358" s="11"/>
      <c r="V358" s="11"/>
      <c r="W358" s="8">
        <f ca="1">IFERROR(IF(P358&gt;=1,(IF(M358&gt;=2,COUNTIF(INDIRECT(G358):INDIRECT(H358),"OLD"),0)),0),0)</f>
        <v>0</v>
      </c>
      <c r="X358" s="8">
        <f ca="1">IFERROR(IF(P358&gt;=1,(IF(M358=1,COUNTIF(INDIRECT(G358):INDIRECT(H358),"NEW"),IF(M358=3,COUNTIF(INDIRECT(G358):INDIRECT(H358),"NEW"),0))),0),0)</f>
        <v>0</v>
      </c>
      <c r="Y358" s="10">
        <f t="shared" ca="1" si="17"/>
        <v>0</v>
      </c>
      <c r="Z358" s="13"/>
    </row>
    <row r="359" spans="6:26" ht="20.100000000000001" customHeight="1" x14ac:dyDescent="0.25">
      <c r="F359" s="1">
        <f>IFERROR(IF(O359&gt;=101,MATCH(O359,VITRAN!$AG$14:$AG$1513,0)+13,0),0)</f>
        <v>0</v>
      </c>
      <c r="G359" s="1" t="str">
        <f t="shared" si="15"/>
        <v/>
      </c>
      <c r="H359" s="1" t="str">
        <f t="shared" si="16"/>
        <v/>
      </c>
      <c r="J359" s="1">
        <f>IFERROR(SUMIFS(STOCK!$U$10:$U$209,STOCK!$H$10:$H$209,T359),0)</f>
        <v>0</v>
      </c>
      <c r="K359" s="1">
        <f>IFERROR(SUMIFS(STOCK!$V$10:$V$209,STOCK!$H$10:$H$209,T359),0)</f>
        <v>0</v>
      </c>
      <c r="M359" s="1">
        <f>IFERROR(IF(LEN(T359)&gt;=1,VLOOKUP(HLOOKUP(T359,PROFILE!$K$5:$V$8,4,0),PROFILE!$F$1:$G$3,2,0),0),0)</f>
        <v>0</v>
      </c>
      <c r="N359" s="1">
        <f>IFERROR(COUNTIFS(PROFILE!$H$13:$H$212,"&gt;=1",PROFILE!$I$13:$I$212,T359),0)</f>
        <v>0</v>
      </c>
      <c r="O359" s="1">
        <f>IFERROR(IF(P359&gt;=1,(IF(LEN(T359)&gt;=1,VLOOKUP(T359,PROFILE!$A$23:$B$34,2,0)*100+COUNTIF($T$8:T359,T359),0)),0),0)</f>
        <v>0</v>
      </c>
      <c r="P359" s="11"/>
      <c r="Q359" s="11"/>
      <c r="R359" s="12"/>
      <c r="S359" s="12"/>
      <c r="T359" s="11"/>
      <c r="U359" s="11"/>
      <c r="V359" s="11"/>
      <c r="W359" s="8">
        <f ca="1">IFERROR(IF(P359&gt;=1,(IF(M359&gt;=2,COUNTIF(INDIRECT(G359):INDIRECT(H359),"OLD"),0)),0),0)</f>
        <v>0</v>
      </c>
      <c r="X359" s="8">
        <f ca="1">IFERROR(IF(P359&gt;=1,(IF(M359=1,COUNTIF(INDIRECT(G359):INDIRECT(H359),"NEW"),IF(M359=3,COUNTIF(INDIRECT(G359):INDIRECT(H359),"NEW"),0))),0),0)</f>
        <v>0</v>
      </c>
      <c r="Y359" s="10">
        <f t="shared" ca="1" si="17"/>
        <v>0</v>
      </c>
      <c r="Z359" s="13"/>
    </row>
    <row r="360" spans="6:26" ht="20.100000000000001" customHeight="1" x14ac:dyDescent="0.25">
      <c r="F360" s="1">
        <f>IFERROR(IF(O360&gt;=101,MATCH(O360,VITRAN!$AG$14:$AG$1513,0)+13,0),0)</f>
        <v>0</v>
      </c>
      <c r="G360" s="1" t="str">
        <f t="shared" si="15"/>
        <v/>
      </c>
      <c r="H360" s="1" t="str">
        <f t="shared" si="16"/>
        <v/>
      </c>
      <c r="J360" s="1">
        <f>IFERROR(SUMIFS(STOCK!$U$10:$U$209,STOCK!$H$10:$H$209,T360),0)</f>
        <v>0</v>
      </c>
      <c r="K360" s="1">
        <f>IFERROR(SUMIFS(STOCK!$V$10:$V$209,STOCK!$H$10:$H$209,T360),0)</f>
        <v>0</v>
      </c>
      <c r="M360" s="1">
        <f>IFERROR(IF(LEN(T360)&gt;=1,VLOOKUP(HLOOKUP(T360,PROFILE!$K$5:$V$8,4,0),PROFILE!$F$1:$G$3,2,0),0),0)</f>
        <v>0</v>
      </c>
      <c r="N360" s="1">
        <f>IFERROR(COUNTIFS(PROFILE!$H$13:$H$212,"&gt;=1",PROFILE!$I$13:$I$212,T360),0)</f>
        <v>0</v>
      </c>
      <c r="O360" s="1">
        <f>IFERROR(IF(P360&gt;=1,(IF(LEN(T360)&gt;=1,VLOOKUP(T360,PROFILE!$A$23:$B$34,2,0)*100+COUNTIF($T$8:T360,T360),0)),0),0)</f>
        <v>0</v>
      </c>
      <c r="P360" s="11"/>
      <c r="Q360" s="11"/>
      <c r="R360" s="12"/>
      <c r="S360" s="12"/>
      <c r="T360" s="11"/>
      <c r="U360" s="11"/>
      <c r="V360" s="11"/>
      <c r="W360" s="8">
        <f ca="1">IFERROR(IF(P360&gt;=1,(IF(M360&gt;=2,COUNTIF(INDIRECT(G360):INDIRECT(H360),"OLD"),0)),0),0)</f>
        <v>0</v>
      </c>
      <c r="X360" s="8">
        <f ca="1">IFERROR(IF(P360&gt;=1,(IF(M360=1,COUNTIF(INDIRECT(G360):INDIRECT(H360),"NEW"),IF(M360=3,COUNTIF(INDIRECT(G360):INDIRECT(H360),"NEW"),0))),0),0)</f>
        <v>0</v>
      </c>
      <c r="Y360" s="10">
        <f t="shared" ca="1" si="17"/>
        <v>0</v>
      </c>
      <c r="Z360" s="13"/>
    </row>
    <row r="361" spans="6:26" ht="20.100000000000001" customHeight="1" x14ac:dyDescent="0.25">
      <c r="F361" s="1">
        <f>IFERROR(IF(O361&gt;=101,MATCH(O361,VITRAN!$AG$14:$AG$1513,0)+13,0),0)</f>
        <v>0</v>
      </c>
      <c r="G361" s="1" t="str">
        <f t="shared" si="15"/>
        <v/>
      </c>
      <c r="H361" s="1" t="str">
        <f t="shared" si="16"/>
        <v/>
      </c>
      <c r="J361" s="1">
        <f>IFERROR(SUMIFS(STOCK!$U$10:$U$209,STOCK!$H$10:$H$209,T361),0)</f>
        <v>0</v>
      </c>
      <c r="K361" s="1">
        <f>IFERROR(SUMIFS(STOCK!$V$10:$V$209,STOCK!$H$10:$H$209,T361),0)</f>
        <v>0</v>
      </c>
      <c r="M361" s="1">
        <f>IFERROR(IF(LEN(T361)&gt;=1,VLOOKUP(HLOOKUP(T361,PROFILE!$K$5:$V$8,4,0),PROFILE!$F$1:$G$3,2,0),0),0)</f>
        <v>0</v>
      </c>
      <c r="N361" s="1">
        <f>IFERROR(COUNTIFS(PROFILE!$H$13:$H$212,"&gt;=1",PROFILE!$I$13:$I$212,T361),0)</f>
        <v>0</v>
      </c>
      <c r="O361" s="1">
        <f>IFERROR(IF(P361&gt;=1,(IF(LEN(T361)&gt;=1,VLOOKUP(T361,PROFILE!$A$23:$B$34,2,0)*100+COUNTIF($T$8:T361,T361),0)),0),0)</f>
        <v>0</v>
      </c>
      <c r="P361" s="11"/>
      <c r="Q361" s="11"/>
      <c r="R361" s="12"/>
      <c r="S361" s="12"/>
      <c r="T361" s="11"/>
      <c r="U361" s="11"/>
      <c r="V361" s="11"/>
      <c r="W361" s="8">
        <f ca="1">IFERROR(IF(P361&gt;=1,(IF(M361&gt;=2,COUNTIF(INDIRECT(G361):INDIRECT(H361),"OLD"),0)),0),0)</f>
        <v>0</v>
      </c>
      <c r="X361" s="8">
        <f ca="1">IFERROR(IF(P361&gt;=1,(IF(M361=1,COUNTIF(INDIRECT(G361):INDIRECT(H361),"NEW"),IF(M361=3,COUNTIF(INDIRECT(G361):INDIRECT(H361),"NEW"),0))),0),0)</f>
        <v>0</v>
      </c>
      <c r="Y361" s="10">
        <f t="shared" ca="1" si="17"/>
        <v>0</v>
      </c>
      <c r="Z361" s="13"/>
    </row>
    <row r="362" spans="6:26" ht="20.100000000000001" customHeight="1" x14ac:dyDescent="0.25">
      <c r="F362" s="1">
        <f>IFERROR(IF(O362&gt;=101,MATCH(O362,VITRAN!$AG$14:$AG$1513,0)+13,0),0)</f>
        <v>0</v>
      </c>
      <c r="G362" s="1" t="str">
        <f t="shared" si="15"/>
        <v/>
      </c>
      <c r="H362" s="1" t="str">
        <f t="shared" si="16"/>
        <v/>
      </c>
      <c r="J362" s="1">
        <f>IFERROR(SUMIFS(STOCK!$U$10:$U$209,STOCK!$H$10:$H$209,T362),0)</f>
        <v>0</v>
      </c>
      <c r="K362" s="1">
        <f>IFERROR(SUMIFS(STOCK!$V$10:$V$209,STOCK!$H$10:$H$209,T362),0)</f>
        <v>0</v>
      </c>
      <c r="M362" s="1">
        <f>IFERROR(IF(LEN(T362)&gt;=1,VLOOKUP(HLOOKUP(T362,PROFILE!$K$5:$V$8,4,0),PROFILE!$F$1:$G$3,2,0),0),0)</f>
        <v>0</v>
      </c>
      <c r="N362" s="1">
        <f>IFERROR(COUNTIFS(PROFILE!$H$13:$H$212,"&gt;=1",PROFILE!$I$13:$I$212,T362),0)</f>
        <v>0</v>
      </c>
      <c r="O362" s="1">
        <f>IFERROR(IF(P362&gt;=1,(IF(LEN(T362)&gt;=1,VLOOKUP(T362,PROFILE!$A$23:$B$34,2,0)*100+COUNTIF($T$8:T362,T362),0)),0),0)</f>
        <v>0</v>
      </c>
      <c r="P362" s="11"/>
      <c r="Q362" s="11"/>
      <c r="R362" s="12"/>
      <c r="S362" s="12"/>
      <c r="T362" s="11"/>
      <c r="U362" s="11"/>
      <c r="V362" s="11"/>
      <c r="W362" s="8">
        <f ca="1">IFERROR(IF(P362&gt;=1,(IF(M362&gt;=2,COUNTIF(INDIRECT(G362):INDIRECT(H362),"OLD"),0)),0),0)</f>
        <v>0</v>
      </c>
      <c r="X362" s="8">
        <f ca="1">IFERROR(IF(P362&gt;=1,(IF(M362=1,COUNTIF(INDIRECT(G362):INDIRECT(H362),"NEW"),IF(M362=3,COUNTIF(INDIRECT(G362):INDIRECT(H362),"NEW"),0))),0),0)</f>
        <v>0</v>
      </c>
      <c r="Y362" s="10">
        <f t="shared" ca="1" si="17"/>
        <v>0</v>
      </c>
      <c r="Z362" s="13"/>
    </row>
    <row r="363" spans="6:26" ht="20.100000000000001" customHeight="1" x14ac:dyDescent="0.25">
      <c r="F363" s="1">
        <f>IFERROR(IF(O363&gt;=101,MATCH(O363,VITRAN!$AG$14:$AG$1513,0)+13,0),0)</f>
        <v>0</v>
      </c>
      <c r="G363" s="1" t="str">
        <f t="shared" si="15"/>
        <v/>
      </c>
      <c r="H363" s="1" t="str">
        <f t="shared" si="16"/>
        <v/>
      </c>
      <c r="J363" s="1">
        <f>IFERROR(SUMIFS(STOCK!$U$10:$U$209,STOCK!$H$10:$H$209,T363),0)</f>
        <v>0</v>
      </c>
      <c r="K363" s="1">
        <f>IFERROR(SUMIFS(STOCK!$V$10:$V$209,STOCK!$H$10:$H$209,T363),0)</f>
        <v>0</v>
      </c>
      <c r="M363" s="1">
        <f>IFERROR(IF(LEN(T363)&gt;=1,VLOOKUP(HLOOKUP(T363,PROFILE!$K$5:$V$8,4,0),PROFILE!$F$1:$G$3,2,0),0),0)</f>
        <v>0</v>
      </c>
      <c r="N363" s="1">
        <f>IFERROR(COUNTIFS(PROFILE!$H$13:$H$212,"&gt;=1",PROFILE!$I$13:$I$212,T363),0)</f>
        <v>0</v>
      </c>
      <c r="O363" s="1">
        <f>IFERROR(IF(P363&gt;=1,(IF(LEN(T363)&gt;=1,VLOOKUP(T363,PROFILE!$A$23:$B$34,2,0)*100+COUNTIF($T$8:T363,T363),0)),0),0)</f>
        <v>0</v>
      </c>
      <c r="P363" s="11"/>
      <c r="Q363" s="11"/>
      <c r="R363" s="12"/>
      <c r="S363" s="12"/>
      <c r="T363" s="11"/>
      <c r="U363" s="11"/>
      <c r="V363" s="11"/>
      <c r="W363" s="8">
        <f ca="1">IFERROR(IF(P363&gt;=1,(IF(M363&gt;=2,COUNTIF(INDIRECT(G363):INDIRECT(H363),"OLD"),0)),0),0)</f>
        <v>0</v>
      </c>
      <c r="X363" s="8">
        <f ca="1">IFERROR(IF(P363&gt;=1,(IF(M363=1,COUNTIF(INDIRECT(G363):INDIRECT(H363),"NEW"),IF(M363=3,COUNTIF(INDIRECT(G363):INDIRECT(H363),"NEW"),0))),0),0)</f>
        <v>0</v>
      </c>
      <c r="Y363" s="10">
        <f t="shared" ca="1" si="17"/>
        <v>0</v>
      </c>
      <c r="Z363" s="13"/>
    </row>
    <row r="364" spans="6:26" ht="20.100000000000001" customHeight="1" x14ac:dyDescent="0.25">
      <c r="F364" s="1">
        <f>IFERROR(IF(O364&gt;=101,MATCH(O364,VITRAN!$AG$14:$AG$1513,0)+13,0),0)</f>
        <v>0</v>
      </c>
      <c r="G364" s="1" t="str">
        <f t="shared" si="15"/>
        <v/>
      </c>
      <c r="H364" s="1" t="str">
        <f t="shared" si="16"/>
        <v/>
      </c>
      <c r="J364" s="1">
        <f>IFERROR(SUMIFS(STOCK!$U$10:$U$209,STOCK!$H$10:$H$209,T364),0)</f>
        <v>0</v>
      </c>
      <c r="K364" s="1">
        <f>IFERROR(SUMIFS(STOCK!$V$10:$V$209,STOCK!$H$10:$H$209,T364),0)</f>
        <v>0</v>
      </c>
      <c r="M364" s="1">
        <f>IFERROR(IF(LEN(T364)&gt;=1,VLOOKUP(HLOOKUP(T364,PROFILE!$K$5:$V$8,4,0),PROFILE!$F$1:$G$3,2,0),0),0)</f>
        <v>0</v>
      </c>
      <c r="N364" s="1">
        <f>IFERROR(COUNTIFS(PROFILE!$H$13:$H$212,"&gt;=1",PROFILE!$I$13:$I$212,T364),0)</f>
        <v>0</v>
      </c>
      <c r="O364" s="1">
        <f>IFERROR(IF(P364&gt;=1,(IF(LEN(T364)&gt;=1,VLOOKUP(T364,PROFILE!$A$23:$B$34,2,0)*100+COUNTIF($T$8:T364,T364),0)),0),0)</f>
        <v>0</v>
      </c>
      <c r="P364" s="11"/>
      <c r="Q364" s="11"/>
      <c r="R364" s="12"/>
      <c r="S364" s="12"/>
      <c r="T364" s="11"/>
      <c r="U364" s="11"/>
      <c r="V364" s="11"/>
      <c r="W364" s="8">
        <f ca="1">IFERROR(IF(P364&gt;=1,(IF(M364&gt;=2,COUNTIF(INDIRECT(G364):INDIRECT(H364),"OLD"),0)),0),0)</f>
        <v>0</v>
      </c>
      <c r="X364" s="8">
        <f ca="1">IFERROR(IF(P364&gt;=1,(IF(M364=1,COUNTIF(INDIRECT(G364):INDIRECT(H364),"NEW"),IF(M364=3,COUNTIF(INDIRECT(G364):INDIRECT(H364),"NEW"),0))),0),0)</f>
        <v>0</v>
      </c>
      <c r="Y364" s="10">
        <f t="shared" ca="1" si="17"/>
        <v>0</v>
      </c>
      <c r="Z364" s="13"/>
    </row>
    <row r="365" spans="6:26" ht="20.100000000000001" customHeight="1" x14ac:dyDescent="0.25">
      <c r="F365" s="1">
        <f>IFERROR(IF(O365&gt;=101,MATCH(O365,VITRAN!$AG$14:$AG$1513,0)+13,0),0)</f>
        <v>0</v>
      </c>
      <c r="G365" s="1" t="str">
        <f t="shared" si="15"/>
        <v/>
      </c>
      <c r="H365" s="1" t="str">
        <f t="shared" si="16"/>
        <v/>
      </c>
      <c r="J365" s="1">
        <f>IFERROR(SUMIFS(STOCK!$U$10:$U$209,STOCK!$H$10:$H$209,T365),0)</f>
        <v>0</v>
      </c>
      <c r="K365" s="1">
        <f>IFERROR(SUMIFS(STOCK!$V$10:$V$209,STOCK!$H$10:$H$209,T365),0)</f>
        <v>0</v>
      </c>
      <c r="M365" s="1">
        <f>IFERROR(IF(LEN(T365)&gt;=1,VLOOKUP(HLOOKUP(T365,PROFILE!$K$5:$V$8,4,0),PROFILE!$F$1:$G$3,2,0),0),0)</f>
        <v>0</v>
      </c>
      <c r="N365" s="1">
        <f>IFERROR(COUNTIFS(PROFILE!$H$13:$H$212,"&gt;=1",PROFILE!$I$13:$I$212,T365),0)</f>
        <v>0</v>
      </c>
      <c r="O365" s="1">
        <f>IFERROR(IF(P365&gt;=1,(IF(LEN(T365)&gt;=1,VLOOKUP(T365,PROFILE!$A$23:$B$34,2,0)*100+COUNTIF($T$8:T365,T365),0)),0),0)</f>
        <v>0</v>
      </c>
      <c r="P365" s="11"/>
      <c r="Q365" s="11"/>
      <c r="R365" s="12"/>
      <c r="S365" s="12"/>
      <c r="T365" s="11"/>
      <c r="U365" s="11"/>
      <c r="V365" s="11"/>
      <c r="W365" s="8">
        <f ca="1">IFERROR(IF(P365&gt;=1,(IF(M365&gt;=2,COUNTIF(INDIRECT(G365):INDIRECT(H365),"OLD"),0)),0),0)</f>
        <v>0</v>
      </c>
      <c r="X365" s="8">
        <f ca="1">IFERROR(IF(P365&gt;=1,(IF(M365=1,COUNTIF(INDIRECT(G365):INDIRECT(H365),"NEW"),IF(M365=3,COUNTIF(INDIRECT(G365):INDIRECT(H365),"NEW"),0))),0),0)</f>
        <v>0</v>
      </c>
      <c r="Y365" s="10">
        <f t="shared" ca="1" si="17"/>
        <v>0</v>
      </c>
      <c r="Z365" s="13"/>
    </row>
    <row r="366" spans="6:26" ht="20.100000000000001" customHeight="1" x14ac:dyDescent="0.25">
      <c r="F366" s="1">
        <f>IFERROR(IF(O366&gt;=101,MATCH(O366,VITRAN!$AG$14:$AG$1513,0)+13,0),0)</f>
        <v>0</v>
      </c>
      <c r="G366" s="1" t="str">
        <f t="shared" si="15"/>
        <v/>
      </c>
      <c r="H366" s="1" t="str">
        <f t="shared" si="16"/>
        <v/>
      </c>
      <c r="J366" s="1">
        <f>IFERROR(SUMIFS(STOCK!$U$10:$U$209,STOCK!$H$10:$H$209,T366),0)</f>
        <v>0</v>
      </c>
      <c r="K366" s="1">
        <f>IFERROR(SUMIFS(STOCK!$V$10:$V$209,STOCK!$H$10:$H$209,T366),0)</f>
        <v>0</v>
      </c>
      <c r="M366" s="1">
        <f>IFERROR(IF(LEN(T366)&gt;=1,VLOOKUP(HLOOKUP(T366,PROFILE!$K$5:$V$8,4,0),PROFILE!$F$1:$G$3,2,0),0),0)</f>
        <v>0</v>
      </c>
      <c r="N366" s="1">
        <f>IFERROR(COUNTIFS(PROFILE!$H$13:$H$212,"&gt;=1",PROFILE!$I$13:$I$212,T366),0)</f>
        <v>0</v>
      </c>
      <c r="O366" s="1">
        <f>IFERROR(IF(P366&gt;=1,(IF(LEN(T366)&gt;=1,VLOOKUP(T366,PROFILE!$A$23:$B$34,2,0)*100+COUNTIF($T$8:T366,T366),0)),0),0)</f>
        <v>0</v>
      </c>
      <c r="P366" s="11"/>
      <c r="Q366" s="11"/>
      <c r="R366" s="12"/>
      <c r="S366" s="12"/>
      <c r="T366" s="11"/>
      <c r="U366" s="11"/>
      <c r="V366" s="11"/>
      <c r="W366" s="8">
        <f ca="1">IFERROR(IF(P366&gt;=1,(IF(M366&gt;=2,COUNTIF(INDIRECT(G366):INDIRECT(H366),"OLD"),0)),0),0)</f>
        <v>0</v>
      </c>
      <c r="X366" s="8">
        <f ca="1">IFERROR(IF(P366&gt;=1,(IF(M366=1,COUNTIF(INDIRECT(G366):INDIRECT(H366),"NEW"),IF(M366=3,COUNTIF(INDIRECT(G366):INDIRECT(H366),"NEW"),0))),0),0)</f>
        <v>0</v>
      </c>
      <c r="Y366" s="10">
        <f t="shared" ca="1" si="17"/>
        <v>0</v>
      </c>
      <c r="Z366" s="13"/>
    </row>
    <row r="367" spans="6:26" ht="20.100000000000001" customHeight="1" x14ac:dyDescent="0.25">
      <c r="F367" s="1">
        <f>IFERROR(IF(O367&gt;=101,MATCH(O367,VITRAN!$AG$14:$AG$1513,0)+13,0),0)</f>
        <v>0</v>
      </c>
      <c r="G367" s="1" t="str">
        <f t="shared" si="15"/>
        <v/>
      </c>
      <c r="H367" s="1" t="str">
        <f t="shared" si="16"/>
        <v/>
      </c>
      <c r="J367" s="1">
        <f>IFERROR(SUMIFS(STOCK!$U$10:$U$209,STOCK!$H$10:$H$209,T367),0)</f>
        <v>0</v>
      </c>
      <c r="K367" s="1">
        <f>IFERROR(SUMIFS(STOCK!$V$10:$V$209,STOCK!$H$10:$H$209,T367),0)</f>
        <v>0</v>
      </c>
      <c r="M367" s="1">
        <f>IFERROR(IF(LEN(T367)&gt;=1,VLOOKUP(HLOOKUP(T367,PROFILE!$K$5:$V$8,4,0),PROFILE!$F$1:$G$3,2,0),0),0)</f>
        <v>0</v>
      </c>
      <c r="N367" s="1">
        <f>IFERROR(COUNTIFS(PROFILE!$H$13:$H$212,"&gt;=1",PROFILE!$I$13:$I$212,T367),0)</f>
        <v>0</v>
      </c>
      <c r="O367" s="1">
        <f>IFERROR(IF(P367&gt;=1,(IF(LEN(T367)&gt;=1,VLOOKUP(T367,PROFILE!$A$23:$B$34,2,0)*100+COUNTIF($T$8:T367,T367),0)),0),0)</f>
        <v>0</v>
      </c>
      <c r="P367" s="11"/>
      <c r="Q367" s="11"/>
      <c r="R367" s="12"/>
      <c r="S367" s="12"/>
      <c r="T367" s="11"/>
      <c r="U367" s="11"/>
      <c r="V367" s="11"/>
      <c r="W367" s="8">
        <f ca="1">IFERROR(IF(P367&gt;=1,(IF(M367&gt;=2,COUNTIF(INDIRECT(G367):INDIRECT(H367),"OLD"),0)),0),0)</f>
        <v>0</v>
      </c>
      <c r="X367" s="8">
        <f ca="1">IFERROR(IF(P367&gt;=1,(IF(M367=1,COUNTIF(INDIRECT(G367):INDIRECT(H367),"NEW"),IF(M367=3,COUNTIF(INDIRECT(G367):INDIRECT(H367),"NEW"),0))),0),0)</f>
        <v>0</v>
      </c>
      <c r="Y367" s="10">
        <f t="shared" ca="1" si="17"/>
        <v>0</v>
      </c>
      <c r="Z367" s="13"/>
    </row>
    <row r="368" spans="6:26" ht="20.100000000000001" customHeight="1" x14ac:dyDescent="0.25">
      <c r="F368" s="1">
        <f>IFERROR(IF(O368&gt;=101,MATCH(O368,VITRAN!$AG$14:$AG$1513,0)+13,0),0)</f>
        <v>0</v>
      </c>
      <c r="G368" s="1" t="str">
        <f t="shared" si="15"/>
        <v/>
      </c>
      <c r="H368" s="1" t="str">
        <f t="shared" si="16"/>
        <v/>
      </c>
      <c r="J368" s="1">
        <f>IFERROR(SUMIFS(STOCK!$U$10:$U$209,STOCK!$H$10:$H$209,T368),0)</f>
        <v>0</v>
      </c>
      <c r="K368" s="1">
        <f>IFERROR(SUMIFS(STOCK!$V$10:$V$209,STOCK!$H$10:$H$209,T368),0)</f>
        <v>0</v>
      </c>
      <c r="M368" s="1">
        <f>IFERROR(IF(LEN(T368)&gt;=1,VLOOKUP(HLOOKUP(T368,PROFILE!$K$5:$V$8,4,0),PROFILE!$F$1:$G$3,2,0),0),0)</f>
        <v>0</v>
      </c>
      <c r="N368" s="1">
        <f>IFERROR(COUNTIFS(PROFILE!$H$13:$H$212,"&gt;=1",PROFILE!$I$13:$I$212,T368),0)</f>
        <v>0</v>
      </c>
      <c r="O368" s="1">
        <f>IFERROR(IF(P368&gt;=1,(IF(LEN(T368)&gt;=1,VLOOKUP(T368,PROFILE!$A$23:$B$34,2,0)*100+COUNTIF($T$8:T368,T368),0)),0),0)</f>
        <v>0</v>
      </c>
      <c r="P368" s="11"/>
      <c r="Q368" s="11"/>
      <c r="R368" s="12"/>
      <c r="S368" s="12"/>
      <c r="T368" s="11"/>
      <c r="U368" s="11"/>
      <c r="V368" s="11"/>
      <c r="W368" s="8">
        <f ca="1">IFERROR(IF(P368&gt;=1,(IF(M368&gt;=2,COUNTIF(INDIRECT(G368):INDIRECT(H368),"OLD"),0)),0),0)</f>
        <v>0</v>
      </c>
      <c r="X368" s="8">
        <f ca="1">IFERROR(IF(P368&gt;=1,(IF(M368=1,COUNTIF(INDIRECT(G368):INDIRECT(H368),"NEW"),IF(M368=3,COUNTIF(INDIRECT(G368):INDIRECT(H368),"NEW"),0))),0),0)</f>
        <v>0</v>
      </c>
      <c r="Y368" s="10">
        <f t="shared" ca="1" si="17"/>
        <v>0</v>
      </c>
      <c r="Z368" s="13"/>
    </row>
    <row r="369" spans="6:26" ht="20.100000000000001" customHeight="1" x14ac:dyDescent="0.25">
      <c r="F369" s="1">
        <f>IFERROR(IF(O369&gt;=101,MATCH(O369,VITRAN!$AG$14:$AG$1513,0)+13,0),0)</f>
        <v>0</v>
      </c>
      <c r="G369" s="1" t="str">
        <f t="shared" si="15"/>
        <v/>
      </c>
      <c r="H369" s="1" t="str">
        <f t="shared" si="16"/>
        <v/>
      </c>
      <c r="J369" s="1">
        <f>IFERROR(SUMIFS(STOCK!$U$10:$U$209,STOCK!$H$10:$H$209,T369),0)</f>
        <v>0</v>
      </c>
      <c r="K369" s="1">
        <f>IFERROR(SUMIFS(STOCK!$V$10:$V$209,STOCK!$H$10:$H$209,T369),0)</f>
        <v>0</v>
      </c>
      <c r="M369" s="1">
        <f>IFERROR(IF(LEN(T369)&gt;=1,VLOOKUP(HLOOKUP(T369,PROFILE!$K$5:$V$8,4,0),PROFILE!$F$1:$G$3,2,0),0),0)</f>
        <v>0</v>
      </c>
      <c r="N369" s="1">
        <f>IFERROR(COUNTIFS(PROFILE!$H$13:$H$212,"&gt;=1",PROFILE!$I$13:$I$212,T369),0)</f>
        <v>0</v>
      </c>
      <c r="O369" s="1">
        <f>IFERROR(IF(P369&gt;=1,(IF(LEN(T369)&gt;=1,VLOOKUP(T369,PROFILE!$A$23:$B$34,2,0)*100+COUNTIF($T$8:T369,T369),0)),0),0)</f>
        <v>0</v>
      </c>
      <c r="P369" s="11"/>
      <c r="Q369" s="11"/>
      <c r="R369" s="12"/>
      <c r="S369" s="12"/>
      <c r="T369" s="11"/>
      <c r="U369" s="11"/>
      <c r="V369" s="11"/>
      <c r="W369" s="8">
        <f ca="1">IFERROR(IF(P369&gt;=1,(IF(M369&gt;=2,COUNTIF(INDIRECT(G369):INDIRECT(H369),"OLD"),0)),0),0)</f>
        <v>0</v>
      </c>
      <c r="X369" s="8">
        <f ca="1">IFERROR(IF(P369&gt;=1,(IF(M369=1,COUNTIF(INDIRECT(G369):INDIRECT(H369),"NEW"),IF(M369=3,COUNTIF(INDIRECT(G369):INDIRECT(H369),"NEW"),0))),0),0)</f>
        <v>0</v>
      </c>
      <c r="Y369" s="10">
        <f t="shared" ca="1" si="17"/>
        <v>0</v>
      </c>
      <c r="Z369" s="13"/>
    </row>
    <row r="370" spans="6:26" ht="20.100000000000001" customHeight="1" x14ac:dyDescent="0.25">
      <c r="F370" s="1">
        <f>IFERROR(IF(O370&gt;=101,MATCH(O370,VITRAN!$AG$14:$AG$1513,0)+13,0),0)</f>
        <v>0</v>
      </c>
      <c r="G370" s="1" t="str">
        <f t="shared" si="15"/>
        <v/>
      </c>
      <c r="H370" s="1" t="str">
        <f t="shared" si="16"/>
        <v/>
      </c>
      <c r="J370" s="1">
        <f>IFERROR(SUMIFS(STOCK!$U$10:$U$209,STOCK!$H$10:$H$209,T370),0)</f>
        <v>0</v>
      </c>
      <c r="K370" s="1">
        <f>IFERROR(SUMIFS(STOCK!$V$10:$V$209,STOCK!$H$10:$H$209,T370),0)</f>
        <v>0</v>
      </c>
      <c r="M370" s="1">
        <f>IFERROR(IF(LEN(T370)&gt;=1,VLOOKUP(HLOOKUP(T370,PROFILE!$K$5:$V$8,4,0),PROFILE!$F$1:$G$3,2,0),0),0)</f>
        <v>0</v>
      </c>
      <c r="N370" s="1">
        <f>IFERROR(COUNTIFS(PROFILE!$H$13:$H$212,"&gt;=1",PROFILE!$I$13:$I$212,T370),0)</f>
        <v>0</v>
      </c>
      <c r="O370" s="1">
        <f>IFERROR(IF(P370&gt;=1,(IF(LEN(T370)&gt;=1,VLOOKUP(T370,PROFILE!$A$23:$B$34,2,0)*100+COUNTIF($T$8:T370,T370),0)),0),0)</f>
        <v>0</v>
      </c>
      <c r="P370" s="11"/>
      <c r="Q370" s="11"/>
      <c r="R370" s="12"/>
      <c r="S370" s="12"/>
      <c r="T370" s="11"/>
      <c r="U370" s="11"/>
      <c r="V370" s="11"/>
      <c r="W370" s="8">
        <f ca="1">IFERROR(IF(P370&gt;=1,(IF(M370&gt;=2,COUNTIF(INDIRECT(G370):INDIRECT(H370),"OLD"),0)),0),0)</f>
        <v>0</v>
      </c>
      <c r="X370" s="8">
        <f ca="1">IFERROR(IF(P370&gt;=1,(IF(M370=1,COUNTIF(INDIRECT(G370):INDIRECT(H370),"NEW"),IF(M370=3,COUNTIF(INDIRECT(G370):INDIRECT(H370),"NEW"),0))),0),0)</f>
        <v>0</v>
      </c>
      <c r="Y370" s="10">
        <f t="shared" ca="1" si="17"/>
        <v>0</v>
      </c>
      <c r="Z370" s="13"/>
    </row>
    <row r="371" spans="6:26" ht="20.100000000000001" customHeight="1" x14ac:dyDescent="0.25">
      <c r="F371" s="1">
        <f>IFERROR(IF(O371&gt;=101,MATCH(O371,VITRAN!$AG$14:$AG$1513,0)+13,0),0)</f>
        <v>0</v>
      </c>
      <c r="G371" s="1" t="str">
        <f t="shared" si="15"/>
        <v/>
      </c>
      <c r="H371" s="1" t="str">
        <f t="shared" si="16"/>
        <v/>
      </c>
      <c r="J371" s="1">
        <f>IFERROR(SUMIFS(STOCK!$U$10:$U$209,STOCK!$H$10:$H$209,T371),0)</f>
        <v>0</v>
      </c>
      <c r="K371" s="1">
        <f>IFERROR(SUMIFS(STOCK!$V$10:$V$209,STOCK!$H$10:$H$209,T371),0)</f>
        <v>0</v>
      </c>
      <c r="M371" s="1">
        <f>IFERROR(IF(LEN(T371)&gt;=1,VLOOKUP(HLOOKUP(T371,PROFILE!$K$5:$V$8,4,0),PROFILE!$F$1:$G$3,2,0),0),0)</f>
        <v>0</v>
      </c>
      <c r="N371" s="1">
        <f>IFERROR(COUNTIFS(PROFILE!$H$13:$H$212,"&gt;=1",PROFILE!$I$13:$I$212,T371),0)</f>
        <v>0</v>
      </c>
      <c r="O371" s="1">
        <f>IFERROR(IF(P371&gt;=1,(IF(LEN(T371)&gt;=1,VLOOKUP(T371,PROFILE!$A$23:$B$34,2,0)*100+COUNTIF($T$8:T371,T371),0)),0),0)</f>
        <v>0</v>
      </c>
      <c r="P371" s="11"/>
      <c r="Q371" s="11"/>
      <c r="R371" s="12"/>
      <c r="S371" s="12"/>
      <c r="T371" s="11"/>
      <c r="U371" s="11"/>
      <c r="V371" s="11"/>
      <c r="W371" s="8">
        <f ca="1">IFERROR(IF(P371&gt;=1,(IF(M371&gt;=2,COUNTIF(INDIRECT(G371):INDIRECT(H371),"OLD"),0)),0),0)</f>
        <v>0</v>
      </c>
      <c r="X371" s="8">
        <f ca="1">IFERROR(IF(P371&gt;=1,(IF(M371=1,COUNTIF(INDIRECT(G371):INDIRECT(H371),"NEW"),IF(M371=3,COUNTIF(INDIRECT(G371):INDIRECT(H371),"NEW"),0))),0),0)</f>
        <v>0</v>
      </c>
      <c r="Y371" s="10">
        <f t="shared" ca="1" si="17"/>
        <v>0</v>
      </c>
      <c r="Z371" s="13"/>
    </row>
    <row r="372" spans="6:26" ht="20.100000000000001" customHeight="1" x14ac:dyDescent="0.25">
      <c r="F372" s="1">
        <f>IFERROR(IF(O372&gt;=101,MATCH(O372,VITRAN!$AG$14:$AG$1513,0)+13,0),0)</f>
        <v>0</v>
      </c>
      <c r="G372" s="1" t="str">
        <f t="shared" si="15"/>
        <v/>
      </c>
      <c r="H372" s="1" t="str">
        <f t="shared" si="16"/>
        <v/>
      </c>
      <c r="J372" s="1">
        <f>IFERROR(SUMIFS(STOCK!$U$10:$U$209,STOCK!$H$10:$H$209,T372),0)</f>
        <v>0</v>
      </c>
      <c r="K372" s="1">
        <f>IFERROR(SUMIFS(STOCK!$V$10:$V$209,STOCK!$H$10:$H$209,T372),0)</f>
        <v>0</v>
      </c>
      <c r="M372" s="1">
        <f>IFERROR(IF(LEN(T372)&gt;=1,VLOOKUP(HLOOKUP(T372,PROFILE!$K$5:$V$8,4,0),PROFILE!$F$1:$G$3,2,0),0),0)</f>
        <v>0</v>
      </c>
      <c r="N372" s="1">
        <f>IFERROR(COUNTIFS(PROFILE!$H$13:$H$212,"&gt;=1",PROFILE!$I$13:$I$212,T372),0)</f>
        <v>0</v>
      </c>
      <c r="O372" s="1">
        <f>IFERROR(IF(P372&gt;=1,(IF(LEN(T372)&gt;=1,VLOOKUP(T372,PROFILE!$A$23:$B$34,2,0)*100+COUNTIF($T$8:T372,T372),0)),0),0)</f>
        <v>0</v>
      </c>
      <c r="P372" s="11"/>
      <c r="Q372" s="11"/>
      <c r="R372" s="12"/>
      <c r="S372" s="12"/>
      <c r="T372" s="11"/>
      <c r="U372" s="11"/>
      <c r="V372" s="11"/>
      <c r="W372" s="8">
        <f ca="1">IFERROR(IF(P372&gt;=1,(IF(M372&gt;=2,COUNTIF(INDIRECT(G372):INDIRECT(H372),"OLD"),0)),0),0)</f>
        <v>0</v>
      </c>
      <c r="X372" s="8">
        <f ca="1">IFERROR(IF(P372&gt;=1,(IF(M372=1,COUNTIF(INDIRECT(G372):INDIRECT(H372),"NEW"),IF(M372=3,COUNTIF(INDIRECT(G372):INDIRECT(H372),"NEW"),0))),0),0)</f>
        <v>0</v>
      </c>
      <c r="Y372" s="10">
        <f t="shared" ca="1" si="17"/>
        <v>0</v>
      </c>
      <c r="Z372" s="13"/>
    </row>
    <row r="373" spans="6:26" ht="20.100000000000001" customHeight="1" x14ac:dyDescent="0.25">
      <c r="F373" s="1">
        <f>IFERROR(IF(O373&gt;=101,MATCH(O373,VITRAN!$AG$14:$AG$1513,0)+13,0),0)</f>
        <v>0</v>
      </c>
      <c r="G373" s="1" t="str">
        <f t="shared" si="15"/>
        <v/>
      </c>
      <c r="H373" s="1" t="str">
        <f t="shared" si="16"/>
        <v/>
      </c>
      <c r="J373" s="1">
        <f>IFERROR(SUMIFS(STOCK!$U$10:$U$209,STOCK!$H$10:$H$209,T373),0)</f>
        <v>0</v>
      </c>
      <c r="K373" s="1">
        <f>IFERROR(SUMIFS(STOCK!$V$10:$V$209,STOCK!$H$10:$H$209,T373),0)</f>
        <v>0</v>
      </c>
      <c r="M373" s="1">
        <f>IFERROR(IF(LEN(T373)&gt;=1,VLOOKUP(HLOOKUP(T373,PROFILE!$K$5:$V$8,4,0),PROFILE!$F$1:$G$3,2,0),0),0)</f>
        <v>0</v>
      </c>
      <c r="N373" s="1">
        <f>IFERROR(COUNTIFS(PROFILE!$H$13:$H$212,"&gt;=1",PROFILE!$I$13:$I$212,T373),0)</f>
        <v>0</v>
      </c>
      <c r="O373" s="1">
        <f>IFERROR(IF(P373&gt;=1,(IF(LEN(T373)&gt;=1,VLOOKUP(T373,PROFILE!$A$23:$B$34,2,0)*100+COUNTIF($T$8:T373,T373),0)),0),0)</f>
        <v>0</v>
      </c>
      <c r="P373" s="11"/>
      <c r="Q373" s="11"/>
      <c r="R373" s="12"/>
      <c r="S373" s="12"/>
      <c r="T373" s="11"/>
      <c r="U373" s="11"/>
      <c r="V373" s="11"/>
      <c r="W373" s="8">
        <f ca="1">IFERROR(IF(P373&gt;=1,(IF(M373&gt;=2,COUNTIF(INDIRECT(G373):INDIRECT(H373),"OLD"),0)),0),0)</f>
        <v>0</v>
      </c>
      <c r="X373" s="8">
        <f ca="1">IFERROR(IF(P373&gt;=1,(IF(M373=1,COUNTIF(INDIRECT(G373):INDIRECT(H373),"NEW"),IF(M373=3,COUNTIF(INDIRECT(G373):INDIRECT(H373),"NEW"),0))),0),0)</f>
        <v>0</v>
      </c>
      <c r="Y373" s="10">
        <f t="shared" ca="1" si="17"/>
        <v>0</v>
      </c>
      <c r="Z373" s="13"/>
    </row>
    <row r="374" spans="6:26" ht="20.100000000000001" customHeight="1" x14ac:dyDescent="0.25">
      <c r="F374" s="1">
        <f>IFERROR(IF(O374&gt;=101,MATCH(O374,VITRAN!$AG$14:$AG$1513,0)+13,0),0)</f>
        <v>0</v>
      </c>
      <c r="G374" s="1" t="str">
        <f t="shared" si="15"/>
        <v/>
      </c>
      <c r="H374" s="1" t="str">
        <f t="shared" si="16"/>
        <v/>
      </c>
      <c r="J374" s="1">
        <f>IFERROR(SUMIFS(STOCK!$U$10:$U$209,STOCK!$H$10:$H$209,T374),0)</f>
        <v>0</v>
      </c>
      <c r="K374" s="1">
        <f>IFERROR(SUMIFS(STOCK!$V$10:$V$209,STOCK!$H$10:$H$209,T374),0)</f>
        <v>0</v>
      </c>
      <c r="M374" s="1">
        <f>IFERROR(IF(LEN(T374)&gt;=1,VLOOKUP(HLOOKUP(T374,PROFILE!$K$5:$V$8,4,0),PROFILE!$F$1:$G$3,2,0),0),0)</f>
        <v>0</v>
      </c>
      <c r="N374" s="1">
        <f>IFERROR(COUNTIFS(PROFILE!$H$13:$H$212,"&gt;=1",PROFILE!$I$13:$I$212,T374),0)</f>
        <v>0</v>
      </c>
      <c r="O374" s="1">
        <f>IFERROR(IF(P374&gt;=1,(IF(LEN(T374)&gt;=1,VLOOKUP(T374,PROFILE!$A$23:$B$34,2,0)*100+COUNTIF($T$8:T374,T374),0)),0),0)</f>
        <v>0</v>
      </c>
      <c r="P374" s="11"/>
      <c r="Q374" s="11"/>
      <c r="R374" s="12"/>
      <c r="S374" s="12"/>
      <c r="T374" s="11"/>
      <c r="U374" s="11"/>
      <c r="V374" s="11"/>
      <c r="W374" s="8">
        <f ca="1">IFERROR(IF(P374&gt;=1,(IF(M374&gt;=2,COUNTIF(INDIRECT(G374):INDIRECT(H374),"OLD"),0)),0),0)</f>
        <v>0</v>
      </c>
      <c r="X374" s="8">
        <f ca="1">IFERROR(IF(P374&gt;=1,(IF(M374=1,COUNTIF(INDIRECT(G374):INDIRECT(H374),"NEW"),IF(M374=3,COUNTIF(INDIRECT(G374):INDIRECT(H374),"NEW"),0))),0),0)</f>
        <v>0</v>
      </c>
      <c r="Y374" s="10">
        <f t="shared" ca="1" si="17"/>
        <v>0</v>
      </c>
      <c r="Z374" s="13"/>
    </row>
    <row r="375" spans="6:26" ht="20.100000000000001" customHeight="1" x14ac:dyDescent="0.25">
      <c r="F375" s="1">
        <f>IFERROR(IF(O375&gt;=101,MATCH(O375,VITRAN!$AG$14:$AG$1513,0)+13,0),0)</f>
        <v>0</v>
      </c>
      <c r="G375" s="1" t="str">
        <f t="shared" si="15"/>
        <v/>
      </c>
      <c r="H375" s="1" t="str">
        <f t="shared" si="16"/>
        <v/>
      </c>
      <c r="J375" s="1">
        <f>IFERROR(SUMIFS(STOCK!$U$10:$U$209,STOCK!$H$10:$H$209,T375),0)</f>
        <v>0</v>
      </c>
      <c r="K375" s="1">
        <f>IFERROR(SUMIFS(STOCK!$V$10:$V$209,STOCK!$H$10:$H$209,T375),0)</f>
        <v>0</v>
      </c>
      <c r="M375" s="1">
        <f>IFERROR(IF(LEN(T375)&gt;=1,VLOOKUP(HLOOKUP(T375,PROFILE!$K$5:$V$8,4,0),PROFILE!$F$1:$G$3,2,0),0),0)</f>
        <v>0</v>
      </c>
      <c r="N375" s="1">
        <f>IFERROR(COUNTIFS(PROFILE!$H$13:$H$212,"&gt;=1",PROFILE!$I$13:$I$212,T375),0)</f>
        <v>0</v>
      </c>
      <c r="O375" s="1">
        <f>IFERROR(IF(P375&gt;=1,(IF(LEN(T375)&gt;=1,VLOOKUP(T375,PROFILE!$A$23:$B$34,2,0)*100+COUNTIF($T$8:T375,T375),0)),0),0)</f>
        <v>0</v>
      </c>
      <c r="P375" s="11"/>
      <c r="Q375" s="11"/>
      <c r="R375" s="12"/>
      <c r="S375" s="12"/>
      <c r="T375" s="11"/>
      <c r="U375" s="11"/>
      <c r="V375" s="11"/>
      <c r="W375" s="8">
        <f ca="1">IFERROR(IF(P375&gt;=1,(IF(M375&gt;=2,COUNTIF(INDIRECT(G375):INDIRECT(H375),"OLD"),0)),0),0)</f>
        <v>0</v>
      </c>
      <c r="X375" s="8">
        <f ca="1">IFERROR(IF(P375&gt;=1,(IF(M375=1,COUNTIF(INDIRECT(G375):INDIRECT(H375),"NEW"),IF(M375=3,COUNTIF(INDIRECT(G375):INDIRECT(H375),"NEW"),0))),0),0)</f>
        <v>0</v>
      </c>
      <c r="Y375" s="10">
        <f t="shared" ca="1" si="17"/>
        <v>0</v>
      </c>
      <c r="Z375" s="13"/>
    </row>
    <row r="376" spans="6:26" ht="20.100000000000001" customHeight="1" x14ac:dyDescent="0.25">
      <c r="F376" s="1">
        <f>IFERROR(IF(O376&gt;=101,MATCH(O376,VITRAN!$AG$14:$AG$1513,0)+13,0),0)</f>
        <v>0</v>
      </c>
      <c r="G376" s="1" t="str">
        <f t="shared" si="15"/>
        <v/>
      </c>
      <c r="H376" s="1" t="str">
        <f t="shared" si="16"/>
        <v/>
      </c>
      <c r="J376" s="1">
        <f>IFERROR(SUMIFS(STOCK!$U$10:$U$209,STOCK!$H$10:$H$209,T376),0)</f>
        <v>0</v>
      </c>
      <c r="K376" s="1">
        <f>IFERROR(SUMIFS(STOCK!$V$10:$V$209,STOCK!$H$10:$H$209,T376),0)</f>
        <v>0</v>
      </c>
      <c r="M376" s="1">
        <f>IFERROR(IF(LEN(T376)&gt;=1,VLOOKUP(HLOOKUP(T376,PROFILE!$K$5:$V$8,4,0),PROFILE!$F$1:$G$3,2,0),0),0)</f>
        <v>0</v>
      </c>
      <c r="N376" s="1">
        <f>IFERROR(COUNTIFS(PROFILE!$H$13:$H$212,"&gt;=1",PROFILE!$I$13:$I$212,T376),0)</f>
        <v>0</v>
      </c>
      <c r="O376" s="1">
        <f>IFERROR(IF(P376&gt;=1,(IF(LEN(T376)&gt;=1,VLOOKUP(T376,PROFILE!$A$23:$B$34,2,0)*100+COUNTIF($T$8:T376,T376),0)),0),0)</f>
        <v>0</v>
      </c>
      <c r="P376" s="11"/>
      <c r="Q376" s="11"/>
      <c r="R376" s="12"/>
      <c r="S376" s="12"/>
      <c r="T376" s="11"/>
      <c r="U376" s="11"/>
      <c r="V376" s="11"/>
      <c r="W376" s="8">
        <f ca="1">IFERROR(IF(P376&gt;=1,(IF(M376&gt;=2,COUNTIF(INDIRECT(G376):INDIRECT(H376),"OLD"),0)),0),0)</f>
        <v>0</v>
      </c>
      <c r="X376" s="8">
        <f ca="1">IFERROR(IF(P376&gt;=1,(IF(M376=1,COUNTIF(INDIRECT(G376):INDIRECT(H376),"NEW"),IF(M376=3,COUNTIF(INDIRECT(G376):INDIRECT(H376),"NEW"),0))),0),0)</f>
        <v>0</v>
      </c>
      <c r="Y376" s="10">
        <f t="shared" ca="1" si="17"/>
        <v>0</v>
      </c>
      <c r="Z376" s="13"/>
    </row>
    <row r="377" spans="6:26" ht="20.100000000000001" customHeight="1" x14ac:dyDescent="0.25">
      <c r="F377" s="1">
        <f>IFERROR(IF(O377&gt;=101,MATCH(O377,VITRAN!$AG$14:$AG$1513,0)+13,0),0)</f>
        <v>0</v>
      </c>
      <c r="G377" s="1" t="str">
        <f t="shared" si="15"/>
        <v/>
      </c>
      <c r="H377" s="1" t="str">
        <f t="shared" si="16"/>
        <v/>
      </c>
      <c r="J377" s="1">
        <f>IFERROR(SUMIFS(STOCK!$U$10:$U$209,STOCK!$H$10:$H$209,T377),0)</f>
        <v>0</v>
      </c>
      <c r="K377" s="1">
        <f>IFERROR(SUMIFS(STOCK!$V$10:$V$209,STOCK!$H$10:$H$209,T377),0)</f>
        <v>0</v>
      </c>
      <c r="M377" s="1">
        <f>IFERROR(IF(LEN(T377)&gt;=1,VLOOKUP(HLOOKUP(T377,PROFILE!$K$5:$V$8,4,0),PROFILE!$F$1:$G$3,2,0),0),0)</f>
        <v>0</v>
      </c>
      <c r="N377" s="1">
        <f>IFERROR(COUNTIFS(PROFILE!$H$13:$H$212,"&gt;=1",PROFILE!$I$13:$I$212,T377),0)</f>
        <v>0</v>
      </c>
      <c r="O377" s="1">
        <f>IFERROR(IF(P377&gt;=1,(IF(LEN(T377)&gt;=1,VLOOKUP(T377,PROFILE!$A$23:$B$34,2,0)*100+COUNTIF($T$8:T377,T377),0)),0),0)</f>
        <v>0</v>
      </c>
      <c r="P377" s="11"/>
      <c r="Q377" s="11"/>
      <c r="R377" s="12"/>
      <c r="S377" s="12"/>
      <c r="T377" s="11"/>
      <c r="U377" s="11"/>
      <c r="V377" s="11"/>
      <c r="W377" s="8">
        <f ca="1">IFERROR(IF(P377&gt;=1,(IF(M377&gt;=2,COUNTIF(INDIRECT(G377):INDIRECT(H377),"OLD"),0)),0),0)</f>
        <v>0</v>
      </c>
      <c r="X377" s="8">
        <f ca="1">IFERROR(IF(P377&gt;=1,(IF(M377=1,COUNTIF(INDIRECT(G377):INDIRECT(H377),"NEW"),IF(M377=3,COUNTIF(INDIRECT(G377):INDIRECT(H377),"NEW"),0))),0),0)</f>
        <v>0</v>
      </c>
      <c r="Y377" s="10">
        <f t="shared" ca="1" si="17"/>
        <v>0</v>
      </c>
      <c r="Z377" s="13"/>
    </row>
    <row r="378" spans="6:26" ht="20.100000000000001" customHeight="1" x14ac:dyDescent="0.25">
      <c r="F378" s="1">
        <f>IFERROR(IF(O378&gt;=101,MATCH(O378,VITRAN!$AG$14:$AG$1513,0)+13,0),0)</f>
        <v>0</v>
      </c>
      <c r="G378" s="1" t="str">
        <f t="shared" si="15"/>
        <v/>
      </c>
      <c r="H378" s="1" t="str">
        <f t="shared" si="16"/>
        <v/>
      </c>
      <c r="J378" s="1">
        <f>IFERROR(SUMIFS(STOCK!$U$10:$U$209,STOCK!$H$10:$H$209,T378),0)</f>
        <v>0</v>
      </c>
      <c r="K378" s="1">
        <f>IFERROR(SUMIFS(STOCK!$V$10:$V$209,STOCK!$H$10:$H$209,T378),0)</f>
        <v>0</v>
      </c>
      <c r="M378" s="1">
        <f>IFERROR(IF(LEN(T378)&gt;=1,VLOOKUP(HLOOKUP(T378,PROFILE!$K$5:$V$8,4,0),PROFILE!$F$1:$G$3,2,0),0),0)</f>
        <v>0</v>
      </c>
      <c r="N378" s="1">
        <f>IFERROR(COUNTIFS(PROFILE!$H$13:$H$212,"&gt;=1",PROFILE!$I$13:$I$212,T378),0)</f>
        <v>0</v>
      </c>
      <c r="O378" s="1">
        <f>IFERROR(IF(P378&gt;=1,(IF(LEN(T378)&gt;=1,VLOOKUP(T378,PROFILE!$A$23:$B$34,2,0)*100+COUNTIF($T$8:T378,T378),0)),0),0)</f>
        <v>0</v>
      </c>
      <c r="P378" s="11"/>
      <c r="Q378" s="11"/>
      <c r="R378" s="12"/>
      <c r="S378" s="12"/>
      <c r="T378" s="11"/>
      <c r="U378" s="11"/>
      <c r="V378" s="11"/>
      <c r="W378" s="8">
        <f ca="1">IFERROR(IF(P378&gt;=1,(IF(M378&gt;=2,COUNTIF(INDIRECT(G378):INDIRECT(H378),"OLD"),0)),0),0)</f>
        <v>0</v>
      </c>
      <c r="X378" s="8">
        <f ca="1">IFERROR(IF(P378&gt;=1,(IF(M378=1,COUNTIF(INDIRECT(G378):INDIRECT(H378),"NEW"),IF(M378=3,COUNTIF(INDIRECT(G378):INDIRECT(H378),"NEW"),0))),0),0)</f>
        <v>0</v>
      </c>
      <c r="Y378" s="10">
        <f t="shared" ca="1" si="17"/>
        <v>0</v>
      </c>
      <c r="Z378" s="13"/>
    </row>
    <row r="379" spans="6:26" ht="20.100000000000001" customHeight="1" x14ac:dyDescent="0.25">
      <c r="F379" s="1">
        <f>IFERROR(IF(O379&gt;=101,MATCH(O379,VITRAN!$AG$14:$AG$1513,0)+13,0),0)</f>
        <v>0</v>
      </c>
      <c r="G379" s="1" t="str">
        <f t="shared" si="15"/>
        <v/>
      </c>
      <c r="H379" s="1" t="str">
        <f t="shared" si="16"/>
        <v/>
      </c>
      <c r="J379" s="1">
        <f>IFERROR(SUMIFS(STOCK!$U$10:$U$209,STOCK!$H$10:$H$209,T379),0)</f>
        <v>0</v>
      </c>
      <c r="K379" s="1">
        <f>IFERROR(SUMIFS(STOCK!$V$10:$V$209,STOCK!$H$10:$H$209,T379),0)</f>
        <v>0</v>
      </c>
      <c r="M379" s="1">
        <f>IFERROR(IF(LEN(T379)&gt;=1,VLOOKUP(HLOOKUP(T379,PROFILE!$K$5:$V$8,4,0),PROFILE!$F$1:$G$3,2,0),0),0)</f>
        <v>0</v>
      </c>
      <c r="N379" s="1">
        <f>IFERROR(COUNTIFS(PROFILE!$H$13:$H$212,"&gt;=1",PROFILE!$I$13:$I$212,T379),0)</f>
        <v>0</v>
      </c>
      <c r="O379" s="1">
        <f>IFERROR(IF(P379&gt;=1,(IF(LEN(T379)&gt;=1,VLOOKUP(T379,PROFILE!$A$23:$B$34,2,0)*100+COUNTIF($T$8:T379,T379),0)),0),0)</f>
        <v>0</v>
      </c>
      <c r="P379" s="11"/>
      <c r="Q379" s="11"/>
      <c r="R379" s="12"/>
      <c r="S379" s="12"/>
      <c r="T379" s="11"/>
      <c r="U379" s="11"/>
      <c r="V379" s="11"/>
      <c r="W379" s="8">
        <f ca="1">IFERROR(IF(P379&gt;=1,(IF(M379&gt;=2,COUNTIF(INDIRECT(G379):INDIRECT(H379),"OLD"),0)),0),0)</f>
        <v>0</v>
      </c>
      <c r="X379" s="8">
        <f ca="1">IFERROR(IF(P379&gt;=1,(IF(M379=1,COUNTIF(INDIRECT(G379):INDIRECT(H379),"NEW"),IF(M379=3,COUNTIF(INDIRECT(G379):INDIRECT(H379),"NEW"),0))),0),0)</f>
        <v>0</v>
      </c>
      <c r="Y379" s="10">
        <f t="shared" ca="1" si="17"/>
        <v>0</v>
      </c>
      <c r="Z379" s="13"/>
    </row>
    <row r="380" spans="6:26" ht="20.100000000000001" customHeight="1" x14ac:dyDescent="0.25">
      <c r="F380" s="1">
        <f>IFERROR(IF(O380&gt;=101,MATCH(O380,VITRAN!$AG$14:$AG$1513,0)+13,0),0)</f>
        <v>0</v>
      </c>
      <c r="G380" s="1" t="str">
        <f t="shared" si="15"/>
        <v/>
      </c>
      <c r="H380" s="1" t="str">
        <f t="shared" si="16"/>
        <v/>
      </c>
      <c r="J380" s="1">
        <f>IFERROR(SUMIFS(STOCK!$U$10:$U$209,STOCK!$H$10:$H$209,T380),0)</f>
        <v>0</v>
      </c>
      <c r="K380" s="1">
        <f>IFERROR(SUMIFS(STOCK!$V$10:$V$209,STOCK!$H$10:$H$209,T380),0)</f>
        <v>0</v>
      </c>
      <c r="M380" s="1">
        <f>IFERROR(IF(LEN(T380)&gt;=1,VLOOKUP(HLOOKUP(T380,PROFILE!$K$5:$V$8,4,0),PROFILE!$F$1:$G$3,2,0),0),0)</f>
        <v>0</v>
      </c>
      <c r="N380" s="1">
        <f>IFERROR(COUNTIFS(PROFILE!$H$13:$H$212,"&gt;=1",PROFILE!$I$13:$I$212,T380),0)</f>
        <v>0</v>
      </c>
      <c r="O380" s="1">
        <f>IFERROR(IF(P380&gt;=1,(IF(LEN(T380)&gt;=1,VLOOKUP(T380,PROFILE!$A$23:$B$34,2,0)*100+COUNTIF($T$8:T380,T380),0)),0),0)</f>
        <v>0</v>
      </c>
      <c r="P380" s="11"/>
      <c r="Q380" s="11"/>
      <c r="R380" s="12"/>
      <c r="S380" s="12"/>
      <c r="T380" s="11"/>
      <c r="U380" s="11"/>
      <c r="V380" s="11"/>
      <c r="W380" s="8">
        <f ca="1">IFERROR(IF(P380&gt;=1,(IF(M380&gt;=2,COUNTIF(INDIRECT(G380):INDIRECT(H380),"OLD"),0)),0),0)</f>
        <v>0</v>
      </c>
      <c r="X380" s="8">
        <f ca="1">IFERROR(IF(P380&gt;=1,(IF(M380=1,COUNTIF(INDIRECT(G380):INDIRECT(H380),"NEW"),IF(M380=3,COUNTIF(INDIRECT(G380):INDIRECT(H380),"NEW"),0))),0),0)</f>
        <v>0</v>
      </c>
      <c r="Y380" s="10">
        <f t="shared" ca="1" si="17"/>
        <v>0</v>
      </c>
      <c r="Z380" s="13"/>
    </row>
    <row r="381" spans="6:26" ht="20.100000000000001" customHeight="1" x14ac:dyDescent="0.25">
      <c r="F381" s="1">
        <f>IFERROR(IF(O381&gt;=101,MATCH(O381,VITRAN!$AG$14:$AG$1513,0)+13,0),0)</f>
        <v>0</v>
      </c>
      <c r="G381" s="1" t="str">
        <f t="shared" si="15"/>
        <v/>
      </c>
      <c r="H381" s="1" t="str">
        <f t="shared" si="16"/>
        <v/>
      </c>
      <c r="J381" s="1">
        <f>IFERROR(SUMIFS(STOCK!$U$10:$U$209,STOCK!$H$10:$H$209,T381),0)</f>
        <v>0</v>
      </c>
      <c r="K381" s="1">
        <f>IFERROR(SUMIFS(STOCK!$V$10:$V$209,STOCK!$H$10:$H$209,T381),0)</f>
        <v>0</v>
      </c>
      <c r="M381" s="1">
        <f>IFERROR(IF(LEN(T381)&gt;=1,VLOOKUP(HLOOKUP(T381,PROFILE!$K$5:$V$8,4,0),PROFILE!$F$1:$G$3,2,0),0),0)</f>
        <v>0</v>
      </c>
      <c r="N381" s="1">
        <f>IFERROR(COUNTIFS(PROFILE!$H$13:$H$212,"&gt;=1",PROFILE!$I$13:$I$212,T381),0)</f>
        <v>0</v>
      </c>
      <c r="O381" s="1">
        <f>IFERROR(IF(P381&gt;=1,(IF(LEN(T381)&gt;=1,VLOOKUP(T381,PROFILE!$A$23:$B$34,2,0)*100+COUNTIF($T$8:T381,T381),0)),0),0)</f>
        <v>0</v>
      </c>
      <c r="P381" s="11"/>
      <c r="Q381" s="11"/>
      <c r="R381" s="12"/>
      <c r="S381" s="12"/>
      <c r="T381" s="11"/>
      <c r="U381" s="11"/>
      <c r="V381" s="11"/>
      <c r="W381" s="8">
        <f ca="1">IFERROR(IF(P381&gt;=1,(IF(M381&gt;=2,COUNTIF(INDIRECT(G381):INDIRECT(H381),"OLD"),0)),0),0)</f>
        <v>0</v>
      </c>
      <c r="X381" s="8">
        <f ca="1">IFERROR(IF(P381&gt;=1,(IF(M381=1,COUNTIF(INDIRECT(G381):INDIRECT(H381),"NEW"),IF(M381=3,COUNTIF(INDIRECT(G381):INDIRECT(H381),"NEW"),0))),0),0)</f>
        <v>0</v>
      </c>
      <c r="Y381" s="10">
        <f t="shared" ca="1" si="17"/>
        <v>0</v>
      </c>
      <c r="Z381" s="13"/>
    </row>
    <row r="382" spans="6:26" ht="20.100000000000001" customHeight="1" x14ac:dyDescent="0.25">
      <c r="F382" s="1">
        <f>IFERROR(IF(O382&gt;=101,MATCH(O382,VITRAN!$AG$14:$AG$1513,0)+13,0),0)</f>
        <v>0</v>
      </c>
      <c r="G382" s="1" t="str">
        <f t="shared" si="15"/>
        <v/>
      </c>
      <c r="H382" s="1" t="str">
        <f t="shared" si="16"/>
        <v/>
      </c>
      <c r="J382" s="1">
        <f>IFERROR(SUMIFS(STOCK!$U$10:$U$209,STOCK!$H$10:$H$209,T382),0)</f>
        <v>0</v>
      </c>
      <c r="K382" s="1">
        <f>IFERROR(SUMIFS(STOCK!$V$10:$V$209,STOCK!$H$10:$H$209,T382),0)</f>
        <v>0</v>
      </c>
      <c r="M382" s="1">
        <f>IFERROR(IF(LEN(T382)&gt;=1,VLOOKUP(HLOOKUP(T382,PROFILE!$K$5:$V$8,4,0),PROFILE!$F$1:$G$3,2,0),0),0)</f>
        <v>0</v>
      </c>
      <c r="N382" s="1">
        <f>IFERROR(COUNTIFS(PROFILE!$H$13:$H$212,"&gt;=1",PROFILE!$I$13:$I$212,T382),0)</f>
        <v>0</v>
      </c>
      <c r="O382" s="1">
        <f>IFERROR(IF(P382&gt;=1,(IF(LEN(T382)&gt;=1,VLOOKUP(T382,PROFILE!$A$23:$B$34,2,0)*100+COUNTIF($T$8:T382,T382),0)),0),0)</f>
        <v>0</v>
      </c>
      <c r="P382" s="11"/>
      <c r="Q382" s="11"/>
      <c r="R382" s="12"/>
      <c r="S382" s="12"/>
      <c r="T382" s="11"/>
      <c r="U382" s="11"/>
      <c r="V382" s="11"/>
      <c r="W382" s="8">
        <f ca="1">IFERROR(IF(P382&gt;=1,(IF(M382&gt;=2,COUNTIF(INDIRECT(G382):INDIRECT(H382),"OLD"),0)),0),0)</f>
        <v>0</v>
      </c>
      <c r="X382" s="8">
        <f ca="1">IFERROR(IF(P382&gt;=1,(IF(M382=1,COUNTIF(INDIRECT(G382):INDIRECT(H382),"NEW"),IF(M382=3,COUNTIF(INDIRECT(G382):INDIRECT(H382),"NEW"),0))),0),0)</f>
        <v>0</v>
      </c>
      <c r="Y382" s="10">
        <f t="shared" ca="1" si="17"/>
        <v>0</v>
      </c>
      <c r="Z382" s="13"/>
    </row>
    <row r="383" spans="6:26" ht="20.100000000000001" customHeight="1" x14ac:dyDescent="0.25">
      <c r="F383" s="1">
        <f>IFERROR(IF(O383&gt;=101,MATCH(O383,VITRAN!$AG$14:$AG$1513,0)+13,0),0)</f>
        <v>0</v>
      </c>
      <c r="G383" s="1" t="str">
        <f t="shared" si="15"/>
        <v/>
      </c>
      <c r="H383" s="1" t="str">
        <f t="shared" si="16"/>
        <v/>
      </c>
      <c r="J383" s="1">
        <f>IFERROR(SUMIFS(STOCK!$U$10:$U$209,STOCK!$H$10:$H$209,T383),0)</f>
        <v>0</v>
      </c>
      <c r="K383" s="1">
        <f>IFERROR(SUMIFS(STOCK!$V$10:$V$209,STOCK!$H$10:$H$209,T383),0)</f>
        <v>0</v>
      </c>
      <c r="M383" s="1">
        <f>IFERROR(IF(LEN(T383)&gt;=1,VLOOKUP(HLOOKUP(T383,PROFILE!$K$5:$V$8,4,0),PROFILE!$F$1:$G$3,2,0),0),0)</f>
        <v>0</v>
      </c>
      <c r="N383" s="1">
        <f>IFERROR(COUNTIFS(PROFILE!$H$13:$H$212,"&gt;=1",PROFILE!$I$13:$I$212,T383),0)</f>
        <v>0</v>
      </c>
      <c r="O383" s="1">
        <f>IFERROR(IF(P383&gt;=1,(IF(LEN(T383)&gt;=1,VLOOKUP(T383,PROFILE!$A$23:$B$34,2,0)*100+COUNTIF($T$8:T383,T383),0)),0),0)</f>
        <v>0</v>
      </c>
      <c r="P383" s="11"/>
      <c r="Q383" s="11"/>
      <c r="R383" s="12"/>
      <c r="S383" s="12"/>
      <c r="T383" s="11"/>
      <c r="U383" s="11"/>
      <c r="V383" s="11"/>
      <c r="W383" s="8">
        <f ca="1">IFERROR(IF(P383&gt;=1,(IF(M383&gt;=2,COUNTIF(INDIRECT(G383):INDIRECT(H383),"OLD"),0)),0),0)</f>
        <v>0</v>
      </c>
      <c r="X383" s="8">
        <f ca="1">IFERROR(IF(P383&gt;=1,(IF(M383=1,COUNTIF(INDIRECT(G383):INDIRECT(H383),"NEW"),IF(M383=3,COUNTIF(INDIRECT(G383):INDIRECT(H383),"NEW"),0))),0),0)</f>
        <v>0</v>
      </c>
      <c r="Y383" s="10">
        <f t="shared" ca="1" si="17"/>
        <v>0</v>
      </c>
      <c r="Z383" s="13"/>
    </row>
    <row r="384" spans="6:26" ht="20.100000000000001" customHeight="1" x14ac:dyDescent="0.25">
      <c r="F384" s="1">
        <f>IFERROR(IF(O384&gt;=101,MATCH(O384,VITRAN!$AG$14:$AG$1513,0)+13,0),0)</f>
        <v>0</v>
      </c>
      <c r="G384" s="1" t="str">
        <f t="shared" si="15"/>
        <v/>
      </c>
      <c r="H384" s="1" t="str">
        <f t="shared" si="16"/>
        <v/>
      </c>
      <c r="J384" s="1">
        <f>IFERROR(SUMIFS(STOCK!$U$10:$U$209,STOCK!$H$10:$H$209,T384),0)</f>
        <v>0</v>
      </c>
      <c r="K384" s="1">
        <f>IFERROR(SUMIFS(STOCK!$V$10:$V$209,STOCK!$H$10:$H$209,T384),0)</f>
        <v>0</v>
      </c>
      <c r="M384" s="1">
        <f>IFERROR(IF(LEN(T384)&gt;=1,VLOOKUP(HLOOKUP(T384,PROFILE!$K$5:$V$8,4,0),PROFILE!$F$1:$G$3,2,0),0),0)</f>
        <v>0</v>
      </c>
      <c r="N384" s="1">
        <f>IFERROR(COUNTIFS(PROFILE!$H$13:$H$212,"&gt;=1",PROFILE!$I$13:$I$212,T384),0)</f>
        <v>0</v>
      </c>
      <c r="O384" s="1">
        <f>IFERROR(IF(P384&gt;=1,(IF(LEN(T384)&gt;=1,VLOOKUP(T384,PROFILE!$A$23:$B$34,2,0)*100+COUNTIF($T$8:T384,T384),0)),0),0)</f>
        <v>0</v>
      </c>
      <c r="P384" s="11"/>
      <c r="Q384" s="11"/>
      <c r="R384" s="12"/>
      <c r="S384" s="12"/>
      <c r="T384" s="11"/>
      <c r="U384" s="11"/>
      <c r="V384" s="11"/>
      <c r="W384" s="8">
        <f ca="1">IFERROR(IF(P384&gt;=1,(IF(M384&gt;=2,COUNTIF(INDIRECT(G384):INDIRECT(H384),"OLD"),0)),0),0)</f>
        <v>0</v>
      </c>
      <c r="X384" s="8">
        <f ca="1">IFERROR(IF(P384&gt;=1,(IF(M384=1,COUNTIF(INDIRECT(G384):INDIRECT(H384),"NEW"),IF(M384=3,COUNTIF(INDIRECT(G384):INDIRECT(H384),"NEW"),0))),0),0)</f>
        <v>0</v>
      </c>
      <c r="Y384" s="10">
        <f t="shared" ca="1" si="17"/>
        <v>0</v>
      </c>
      <c r="Z384" s="13"/>
    </row>
    <row r="385" spans="6:26" ht="20.100000000000001" customHeight="1" x14ac:dyDescent="0.25">
      <c r="F385" s="1">
        <f>IFERROR(IF(O385&gt;=101,MATCH(O385,VITRAN!$AG$14:$AG$1513,0)+13,0),0)</f>
        <v>0</v>
      </c>
      <c r="G385" s="1" t="str">
        <f t="shared" si="15"/>
        <v/>
      </c>
      <c r="H385" s="1" t="str">
        <f t="shared" si="16"/>
        <v/>
      </c>
      <c r="J385" s="1">
        <f>IFERROR(SUMIFS(STOCK!$U$10:$U$209,STOCK!$H$10:$H$209,T385),0)</f>
        <v>0</v>
      </c>
      <c r="K385" s="1">
        <f>IFERROR(SUMIFS(STOCK!$V$10:$V$209,STOCK!$H$10:$H$209,T385),0)</f>
        <v>0</v>
      </c>
      <c r="M385" s="1">
        <f>IFERROR(IF(LEN(T385)&gt;=1,VLOOKUP(HLOOKUP(T385,PROFILE!$K$5:$V$8,4,0),PROFILE!$F$1:$G$3,2,0),0),0)</f>
        <v>0</v>
      </c>
      <c r="N385" s="1">
        <f>IFERROR(COUNTIFS(PROFILE!$H$13:$H$212,"&gt;=1",PROFILE!$I$13:$I$212,T385),0)</f>
        <v>0</v>
      </c>
      <c r="O385" s="1">
        <f>IFERROR(IF(P385&gt;=1,(IF(LEN(T385)&gt;=1,VLOOKUP(T385,PROFILE!$A$23:$B$34,2,0)*100+COUNTIF($T$8:T385,T385),0)),0),0)</f>
        <v>0</v>
      </c>
      <c r="P385" s="11"/>
      <c r="Q385" s="11"/>
      <c r="R385" s="12"/>
      <c r="S385" s="12"/>
      <c r="T385" s="11"/>
      <c r="U385" s="11"/>
      <c r="V385" s="11"/>
      <c r="W385" s="8">
        <f ca="1">IFERROR(IF(P385&gt;=1,(IF(M385&gt;=2,COUNTIF(INDIRECT(G385):INDIRECT(H385),"OLD"),0)),0),0)</f>
        <v>0</v>
      </c>
      <c r="X385" s="8">
        <f ca="1">IFERROR(IF(P385&gt;=1,(IF(M385=1,COUNTIF(INDIRECT(G385):INDIRECT(H385),"NEW"),IF(M385=3,COUNTIF(INDIRECT(G385):INDIRECT(H385),"NEW"),0))),0),0)</f>
        <v>0</v>
      </c>
      <c r="Y385" s="10">
        <f t="shared" ca="1" si="17"/>
        <v>0</v>
      </c>
      <c r="Z385" s="13"/>
    </row>
    <row r="386" spans="6:26" ht="20.100000000000001" customHeight="1" x14ac:dyDescent="0.25">
      <c r="F386" s="1">
        <f>IFERROR(IF(O386&gt;=101,MATCH(O386,VITRAN!$AG$14:$AG$1513,0)+13,0),0)</f>
        <v>0</v>
      </c>
      <c r="G386" s="1" t="str">
        <f t="shared" si="15"/>
        <v/>
      </c>
      <c r="H386" s="1" t="str">
        <f t="shared" si="16"/>
        <v/>
      </c>
      <c r="J386" s="1">
        <f>IFERROR(SUMIFS(STOCK!$U$10:$U$209,STOCK!$H$10:$H$209,T386),0)</f>
        <v>0</v>
      </c>
      <c r="K386" s="1">
        <f>IFERROR(SUMIFS(STOCK!$V$10:$V$209,STOCK!$H$10:$H$209,T386),0)</f>
        <v>0</v>
      </c>
      <c r="M386" s="1">
        <f>IFERROR(IF(LEN(T386)&gt;=1,VLOOKUP(HLOOKUP(T386,PROFILE!$K$5:$V$8,4,0),PROFILE!$F$1:$G$3,2,0),0),0)</f>
        <v>0</v>
      </c>
      <c r="N386" s="1">
        <f>IFERROR(COUNTIFS(PROFILE!$H$13:$H$212,"&gt;=1",PROFILE!$I$13:$I$212,T386),0)</f>
        <v>0</v>
      </c>
      <c r="O386" s="1">
        <f>IFERROR(IF(P386&gt;=1,(IF(LEN(T386)&gt;=1,VLOOKUP(T386,PROFILE!$A$23:$B$34,2,0)*100+COUNTIF($T$8:T386,T386),0)),0),0)</f>
        <v>0</v>
      </c>
      <c r="P386" s="11"/>
      <c r="Q386" s="11"/>
      <c r="R386" s="12"/>
      <c r="S386" s="12"/>
      <c r="T386" s="11"/>
      <c r="U386" s="11"/>
      <c r="V386" s="11"/>
      <c r="W386" s="8">
        <f ca="1">IFERROR(IF(P386&gt;=1,(IF(M386&gt;=2,COUNTIF(INDIRECT(G386):INDIRECT(H386),"OLD"),0)),0),0)</f>
        <v>0</v>
      </c>
      <c r="X386" s="8">
        <f ca="1">IFERROR(IF(P386&gt;=1,(IF(M386=1,COUNTIF(INDIRECT(G386):INDIRECT(H386),"NEW"),IF(M386=3,COUNTIF(INDIRECT(G386):INDIRECT(H386),"NEW"),0))),0),0)</f>
        <v>0</v>
      </c>
      <c r="Y386" s="10">
        <f t="shared" ca="1" si="17"/>
        <v>0</v>
      </c>
      <c r="Z386" s="13"/>
    </row>
    <row r="387" spans="6:26" ht="20.100000000000001" customHeight="1" x14ac:dyDescent="0.25">
      <c r="F387" s="1">
        <f>IFERROR(IF(O387&gt;=101,MATCH(O387,VITRAN!$AG$14:$AG$1513,0)+13,0),0)</f>
        <v>0</v>
      </c>
      <c r="G387" s="1" t="str">
        <f t="shared" si="15"/>
        <v/>
      </c>
      <c r="H387" s="1" t="str">
        <f t="shared" si="16"/>
        <v/>
      </c>
      <c r="J387" s="1">
        <f>IFERROR(SUMIFS(STOCK!$U$10:$U$209,STOCK!$H$10:$H$209,T387),0)</f>
        <v>0</v>
      </c>
      <c r="K387" s="1">
        <f>IFERROR(SUMIFS(STOCK!$V$10:$V$209,STOCK!$H$10:$H$209,T387),0)</f>
        <v>0</v>
      </c>
      <c r="M387" s="1">
        <f>IFERROR(IF(LEN(T387)&gt;=1,VLOOKUP(HLOOKUP(T387,PROFILE!$K$5:$V$8,4,0),PROFILE!$F$1:$G$3,2,0),0),0)</f>
        <v>0</v>
      </c>
      <c r="N387" s="1">
        <f>IFERROR(COUNTIFS(PROFILE!$H$13:$H$212,"&gt;=1",PROFILE!$I$13:$I$212,T387),0)</f>
        <v>0</v>
      </c>
      <c r="O387" s="1">
        <f>IFERROR(IF(P387&gt;=1,(IF(LEN(T387)&gt;=1,VLOOKUP(T387,PROFILE!$A$23:$B$34,2,0)*100+COUNTIF($T$8:T387,T387),0)),0),0)</f>
        <v>0</v>
      </c>
      <c r="P387" s="11"/>
      <c r="Q387" s="11"/>
      <c r="R387" s="12"/>
      <c r="S387" s="12"/>
      <c r="T387" s="11"/>
      <c r="U387" s="11"/>
      <c r="V387" s="11"/>
      <c r="W387" s="8">
        <f ca="1">IFERROR(IF(P387&gt;=1,(IF(M387&gt;=2,COUNTIF(INDIRECT(G387):INDIRECT(H387),"OLD"),0)),0),0)</f>
        <v>0</v>
      </c>
      <c r="X387" s="8">
        <f ca="1">IFERROR(IF(P387&gt;=1,(IF(M387=1,COUNTIF(INDIRECT(G387):INDIRECT(H387),"NEW"),IF(M387=3,COUNTIF(INDIRECT(G387):INDIRECT(H387),"NEW"),0))),0),0)</f>
        <v>0</v>
      </c>
      <c r="Y387" s="10">
        <f t="shared" ca="1" si="17"/>
        <v>0</v>
      </c>
      <c r="Z387" s="13"/>
    </row>
    <row r="388" spans="6:26" ht="20.100000000000001" customHeight="1" x14ac:dyDescent="0.25">
      <c r="F388" s="1">
        <f>IFERROR(IF(O388&gt;=101,MATCH(O388,VITRAN!$AG$14:$AG$1513,0)+13,0),0)</f>
        <v>0</v>
      </c>
      <c r="G388" s="1" t="str">
        <f t="shared" si="15"/>
        <v/>
      </c>
      <c r="H388" s="1" t="str">
        <f t="shared" si="16"/>
        <v/>
      </c>
      <c r="J388" s="1">
        <f>IFERROR(SUMIFS(STOCK!$U$10:$U$209,STOCK!$H$10:$H$209,T388),0)</f>
        <v>0</v>
      </c>
      <c r="K388" s="1">
        <f>IFERROR(SUMIFS(STOCK!$V$10:$V$209,STOCK!$H$10:$H$209,T388),0)</f>
        <v>0</v>
      </c>
      <c r="M388" s="1">
        <f>IFERROR(IF(LEN(T388)&gt;=1,VLOOKUP(HLOOKUP(T388,PROFILE!$K$5:$V$8,4,0),PROFILE!$F$1:$G$3,2,0),0),0)</f>
        <v>0</v>
      </c>
      <c r="N388" s="1">
        <f>IFERROR(COUNTIFS(PROFILE!$H$13:$H$212,"&gt;=1",PROFILE!$I$13:$I$212,T388),0)</f>
        <v>0</v>
      </c>
      <c r="O388" s="1">
        <f>IFERROR(IF(P388&gt;=1,(IF(LEN(T388)&gt;=1,VLOOKUP(T388,PROFILE!$A$23:$B$34,2,0)*100+COUNTIF($T$8:T388,T388),0)),0),0)</f>
        <v>0</v>
      </c>
      <c r="P388" s="11"/>
      <c r="Q388" s="11"/>
      <c r="R388" s="12"/>
      <c r="S388" s="12"/>
      <c r="T388" s="11"/>
      <c r="U388" s="11"/>
      <c r="V388" s="11"/>
      <c r="W388" s="8">
        <f ca="1">IFERROR(IF(P388&gt;=1,(IF(M388&gt;=2,COUNTIF(INDIRECT(G388):INDIRECT(H388),"OLD"),0)),0),0)</f>
        <v>0</v>
      </c>
      <c r="X388" s="8">
        <f ca="1">IFERROR(IF(P388&gt;=1,(IF(M388=1,COUNTIF(INDIRECT(G388):INDIRECT(H388),"NEW"),IF(M388=3,COUNTIF(INDIRECT(G388):INDIRECT(H388),"NEW"),0))),0),0)</f>
        <v>0</v>
      </c>
      <c r="Y388" s="10">
        <f t="shared" ca="1" si="17"/>
        <v>0</v>
      </c>
      <c r="Z388" s="13"/>
    </row>
    <row r="389" spans="6:26" ht="20.100000000000001" customHeight="1" x14ac:dyDescent="0.25">
      <c r="F389" s="1">
        <f>IFERROR(IF(O389&gt;=101,MATCH(O389,VITRAN!$AG$14:$AG$1513,0)+13,0),0)</f>
        <v>0</v>
      </c>
      <c r="G389" s="1" t="str">
        <f t="shared" si="15"/>
        <v/>
      </c>
      <c r="H389" s="1" t="str">
        <f t="shared" si="16"/>
        <v/>
      </c>
      <c r="J389" s="1">
        <f>IFERROR(SUMIFS(STOCK!$U$10:$U$209,STOCK!$H$10:$H$209,T389),0)</f>
        <v>0</v>
      </c>
      <c r="K389" s="1">
        <f>IFERROR(SUMIFS(STOCK!$V$10:$V$209,STOCK!$H$10:$H$209,T389),0)</f>
        <v>0</v>
      </c>
      <c r="M389" s="1">
        <f>IFERROR(IF(LEN(T389)&gt;=1,VLOOKUP(HLOOKUP(T389,PROFILE!$K$5:$V$8,4,0),PROFILE!$F$1:$G$3,2,0),0),0)</f>
        <v>0</v>
      </c>
      <c r="N389" s="1">
        <f>IFERROR(COUNTIFS(PROFILE!$H$13:$H$212,"&gt;=1",PROFILE!$I$13:$I$212,T389),0)</f>
        <v>0</v>
      </c>
      <c r="O389" s="1">
        <f>IFERROR(IF(P389&gt;=1,(IF(LEN(T389)&gt;=1,VLOOKUP(T389,PROFILE!$A$23:$B$34,2,0)*100+COUNTIF($T$8:T389,T389),0)),0),0)</f>
        <v>0</v>
      </c>
      <c r="P389" s="11"/>
      <c r="Q389" s="11"/>
      <c r="R389" s="12"/>
      <c r="S389" s="12"/>
      <c r="T389" s="11"/>
      <c r="U389" s="11"/>
      <c r="V389" s="11"/>
      <c r="W389" s="8">
        <f ca="1">IFERROR(IF(P389&gt;=1,(IF(M389&gt;=2,COUNTIF(INDIRECT(G389):INDIRECT(H389),"OLD"),0)),0),0)</f>
        <v>0</v>
      </c>
      <c r="X389" s="8">
        <f ca="1">IFERROR(IF(P389&gt;=1,(IF(M389=1,COUNTIF(INDIRECT(G389):INDIRECT(H389),"NEW"),IF(M389=3,COUNTIF(INDIRECT(G389):INDIRECT(H389),"NEW"),0))),0),0)</f>
        <v>0</v>
      </c>
      <c r="Y389" s="10">
        <f t="shared" ca="1" si="17"/>
        <v>0</v>
      </c>
      <c r="Z389" s="13"/>
    </row>
    <row r="390" spans="6:26" ht="20.100000000000001" customHeight="1" x14ac:dyDescent="0.25">
      <c r="F390" s="1">
        <f>IFERROR(IF(O390&gt;=101,MATCH(O390,VITRAN!$AG$14:$AG$1513,0)+13,0),0)</f>
        <v>0</v>
      </c>
      <c r="G390" s="1" t="str">
        <f t="shared" si="15"/>
        <v/>
      </c>
      <c r="H390" s="1" t="str">
        <f t="shared" si="16"/>
        <v/>
      </c>
      <c r="J390" s="1">
        <f>IFERROR(SUMIFS(STOCK!$U$10:$U$209,STOCK!$H$10:$H$209,T390),0)</f>
        <v>0</v>
      </c>
      <c r="K390" s="1">
        <f>IFERROR(SUMIFS(STOCK!$V$10:$V$209,STOCK!$H$10:$H$209,T390),0)</f>
        <v>0</v>
      </c>
      <c r="M390" s="1">
        <f>IFERROR(IF(LEN(T390)&gt;=1,VLOOKUP(HLOOKUP(T390,PROFILE!$K$5:$V$8,4,0),PROFILE!$F$1:$G$3,2,0),0),0)</f>
        <v>0</v>
      </c>
      <c r="N390" s="1">
        <f>IFERROR(COUNTIFS(PROFILE!$H$13:$H$212,"&gt;=1",PROFILE!$I$13:$I$212,T390),0)</f>
        <v>0</v>
      </c>
      <c r="O390" s="1">
        <f>IFERROR(IF(P390&gt;=1,(IF(LEN(T390)&gt;=1,VLOOKUP(T390,PROFILE!$A$23:$B$34,2,0)*100+COUNTIF($T$8:T390,T390),0)),0),0)</f>
        <v>0</v>
      </c>
      <c r="P390" s="11"/>
      <c r="Q390" s="11"/>
      <c r="R390" s="12"/>
      <c r="S390" s="12"/>
      <c r="T390" s="11"/>
      <c r="U390" s="11"/>
      <c r="V390" s="11"/>
      <c r="W390" s="8">
        <f ca="1">IFERROR(IF(P390&gt;=1,(IF(M390&gt;=2,COUNTIF(INDIRECT(G390):INDIRECT(H390),"OLD"),0)),0),0)</f>
        <v>0</v>
      </c>
      <c r="X390" s="8">
        <f ca="1">IFERROR(IF(P390&gt;=1,(IF(M390=1,COUNTIF(INDIRECT(G390):INDIRECT(H390),"NEW"),IF(M390=3,COUNTIF(INDIRECT(G390):INDIRECT(H390),"NEW"),0))),0),0)</f>
        <v>0</v>
      </c>
      <c r="Y390" s="10">
        <f t="shared" ca="1" si="17"/>
        <v>0</v>
      </c>
      <c r="Z390" s="13"/>
    </row>
    <row r="391" spans="6:26" ht="20.100000000000001" customHeight="1" x14ac:dyDescent="0.25">
      <c r="F391" s="1">
        <f>IFERROR(IF(O391&gt;=101,MATCH(O391,VITRAN!$AG$14:$AG$1513,0)+13,0),0)</f>
        <v>0</v>
      </c>
      <c r="G391" s="1" t="str">
        <f t="shared" si="15"/>
        <v/>
      </c>
      <c r="H391" s="1" t="str">
        <f t="shared" si="16"/>
        <v/>
      </c>
      <c r="J391" s="1">
        <f>IFERROR(SUMIFS(STOCK!$U$10:$U$209,STOCK!$H$10:$H$209,T391),0)</f>
        <v>0</v>
      </c>
      <c r="K391" s="1">
        <f>IFERROR(SUMIFS(STOCK!$V$10:$V$209,STOCK!$H$10:$H$209,T391),0)</f>
        <v>0</v>
      </c>
      <c r="M391" s="1">
        <f>IFERROR(IF(LEN(T391)&gt;=1,VLOOKUP(HLOOKUP(T391,PROFILE!$K$5:$V$8,4,0),PROFILE!$F$1:$G$3,2,0),0),0)</f>
        <v>0</v>
      </c>
      <c r="N391" s="1">
        <f>IFERROR(COUNTIFS(PROFILE!$H$13:$H$212,"&gt;=1",PROFILE!$I$13:$I$212,T391),0)</f>
        <v>0</v>
      </c>
      <c r="O391" s="1">
        <f>IFERROR(IF(P391&gt;=1,(IF(LEN(T391)&gt;=1,VLOOKUP(T391,PROFILE!$A$23:$B$34,2,0)*100+COUNTIF($T$8:T391,T391),0)),0),0)</f>
        <v>0</v>
      </c>
      <c r="P391" s="11"/>
      <c r="Q391" s="11"/>
      <c r="R391" s="12"/>
      <c r="S391" s="12"/>
      <c r="T391" s="11"/>
      <c r="U391" s="11"/>
      <c r="V391" s="11"/>
      <c r="W391" s="8">
        <f ca="1">IFERROR(IF(P391&gt;=1,(IF(M391&gt;=2,COUNTIF(INDIRECT(G391):INDIRECT(H391),"OLD"),0)),0),0)</f>
        <v>0</v>
      </c>
      <c r="X391" s="8">
        <f ca="1">IFERROR(IF(P391&gt;=1,(IF(M391=1,COUNTIF(INDIRECT(G391):INDIRECT(H391),"NEW"),IF(M391=3,COUNTIF(INDIRECT(G391):INDIRECT(H391),"NEW"),0))),0),0)</f>
        <v>0</v>
      </c>
      <c r="Y391" s="10">
        <f t="shared" ca="1" si="17"/>
        <v>0</v>
      </c>
      <c r="Z391" s="13"/>
    </row>
    <row r="392" spans="6:26" ht="20.100000000000001" customHeight="1" x14ac:dyDescent="0.25">
      <c r="F392" s="1">
        <f>IFERROR(IF(O392&gt;=101,MATCH(O392,VITRAN!$AG$14:$AG$1513,0)+13,0),0)</f>
        <v>0</v>
      </c>
      <c r="G392" s="1" t="str">
        <f t="shared" si="15"/>
        <v/>
      </c>
      <c r="H392" s="1" t="str">
        <f t="shared" si="16"/>
        <v/>
      </c>
      <c r="J392" s="1">
        <f>IFERROR(SUMIFS(STOCK!$U$10:$U$209,STOCK!$H$10:$H$209,T392),0)</f>
        <v>0</v>
      </c>
      <c r="K392" s="1">
        <f>IFERROR(SUMIFS(STOCK!$V$10:$V$209,STOCK!$H$10:$H$209,T392),0)</f>
        <v>0</v>
      </c>
      <c r="M392" s="1">
        <f>IFERROR(IF(LEN(T392)&gt;=1,VLOOKUP(HLOOKUP(T392,PROFILE!$K$5:$V$8,4,0),PROFILE!$F$1:$G$3,2,0),0),0)</f>
        <v>0</v>
      </c>
      <c r="N392" s="1">
        <f>IFERROR(COUNTIFS(PROFILE!$H$13:$H$212,"&gt;=1",PROFILE!$I$13:$I$212,T392),0)</f>
        <v>0</v>
      </c>
      <c r="O392" s="1">
        <f>IFERROR(IF(P392&gt;=1,(IF(LEN(T392)&gt;=1,VLOOKUP(T392,PROFILE!$A$23:$B$34,2,0)*100+COUNTIF($T$8:T392,T392),0)),0),0)</f>
        <v>0</v>
      </c>
      <c r="P392" s="11"/>
      <c r="Q392" s="11"/>
      <c r="R392" s="12"/>
      <c r="S392" s="12"/>
      <c r="T392" s="11"/>
      <c r="U392" s="11"/>
      <c r="V392" s="11"/>
      <c r="W392" s="8">
        <f ca="1">IFERROR(IF(P392&gt;=1,(IF(M392&gt;=2,COUNTIF(INDIRECT(G392):INDIRECT(H392),"OLD"),0)),0),0)</f>
        <v>0</v>
      </c>
      <c r="X392" s="8">
        <f ca="1">IFERROR(IF(P392&gt;=1,(IF(M392=1,COUNTIF(INDIRECT(G392):INDIRECT(H392),"NEW"),IF(M392=3,COUNTIF(INDIRECT(G392):INDIRECT(H392),"NEW"),0))),0),0)</f>
        <v>0</v>
      </c>
      <c r="Y392" s="10">
        <f t="shared" ca="1" si="17"/>
        <v>0</v>
      </c>
      <c r="Z392" s="13"/>
    </row>
    <row r="393" spans="6:26" ht="20.100000000000001" customHeight="1" x14ac:dyDescent="0.25">
      <c r="F393" s="1">
        <f>IFERROR(IF(O393&gt;=101,MATCH(O393,VITRAN!$AG$14:$AG$1513,0)+13,0),0)</f>
        <v>0</v>
      </c>
      <c r="G393" s="1" t="str">
        <f t="shared" ref="G393:G456" si="18">IFERROR(IF(F393&gt;=1,ADDRESS(F393,38,1,1,"VITRAN"),""),"")</f>
        <v/>
      </c>
      <c r="H393" s="1" t="str">
        <f t="shared" ref="H393:H456" si="19">IFERROR(IF(F393&gt;=1,ADDRESS(F393,50,1,1,"VITRAN"),""),"")</f>
        <v/>
      </c>
      <c r="J393" s="1">
        <f>IFERROR(SUMIFS(STOCK!$U$10:$U$209,STOCK!$H$10:$H$209,T393),0)</f>
        <v>0</v>
      </c>
      <c r="K393" s="1">
        <f>IFERROR(SUMIFS(STOCK!$V$10:$V$209,STOCK!$H$10:$H$209,T393),0)</f>
        <v>0</v>
      </c>
      <c r="M393" s="1">
        <f>IFERROR(IF(LEN(T393)&gt;=1,VLOOKUP(HLOOKUP(T393,PROFILE!$K$5:$V$8,4,0),PROFILE!$F$1:$G$3,2,0),0),0)</f>
        <v>0</v>
      </c>
      <c r="N393" s="1">
        <f>IFERROR(COUNTIFS(PROFILE!$H$13:$H$212,"&gt;=1",PROFILE!$I$13:$I$212,T393),0)</f>
        <v>0</v>
      </c>
      <c r="O393" s="1">
        <f>IFERROR(IF(P393&gt;=1,(IF(LEN(T393)&gt;=1,VLOOKUP(T393,PROFILE!$A$23:$B$34,2,0)*100+COUNTIF($T$8:T393,T393),0)),0),0)</f>
        <v>0</v>
      </c>
      <c r="P393" s="11"/>
      <c r="Q393" s="11"/>
      <c r="R393" s="12"/>
      <c r="S393" s="12"/>
      <c r="T393" s="11"/>
      <c r="U393" s="11"/>
      <c r="V393" s="11"/>
      <c r="W393" s="8">
        <f ca="1">IFERROR(IF(P393&gt;=1,(IF(M393&gt;=2,COUNTIF(INDIRECT(G393):INDIRECT(H393),"OLD"),0)),0),0)</f>
        <v>0</v>
      </c>
      <c r="X393" s="8">
        <f ca="1">IFERROR(IF(P393&gt;=1,(IF(M393=1,COUNTIF(INDIRECT(G393):INDIRECT(H393),"NEW"),IF(M393=3,COUNTIF(INDIRECT(G393):INDIRECT(H393),"NEW"),0))),0),0)</f>
        <v>0</v>
      </c>
      <c r="Y393" s="10">
        <f t="shared" ref="Y393:Y456" ca="1" si="20">W393+X393</f>
        <v>0</v>
      </c>
      <c r="Z393" s="13"/>
    </row>
    <row r="394" spans="6:26" ht="20.100000000000001" customHeight="1" x14ac:dyDescent="0.25">
      <c r="F394" s="1">
        <f>IFERROR(IF(O394&gt;=101,MATCH(O394,VITRAN!$AG$14:$AG$1513,0)+13,0),0)</f>
        <v>0</v>
      </c>
      <c r="G394" s="1" t="str">
        <f t="shared" si="18"/>
        <v/>
      </c>
      <c r="H394" s="1" t="str">
        <f t="shared" si="19"/>
        <v/>
      </c>
      <c r="J394" s="1">
        <f>IFERROR(SUMIFS(STOCK!$U$10:$U$209,STOCK!$H$10:$H$209,T394),0)</f>
        <v>0</v>
      </c>
      <c r="K394" s="1">
        <f>IFERROR(SUMIFS(STOCK!$V$10:$V$209,STOCK!$H$10:$H$209,T394),0)</f>
        <v>0</v>
      </c>
      <c r="M394" s="1">
        <f>IFERROR(IF(LEN(T394)&gt;=1,VLOOKUP(HLOOKUP(T394,PROFILE!$K$5:$V$8,4,0),PROFILE!$F$1:$G$3,2,0),0),0)</f>
        <v>0</v>
      </c>
      <c r="N394" s="1">
        <f>IFERROR(COUNTIFS(PROFILE!$H$13:$H$212,"&gt;=1",PROFILE!$I$13:$I$212,T394),0)</f>
        <v>0</v>
      </c>
      <c r="O394" s="1">
        <f>IFERROR(IF(P394&gt;=1,(IF(LEN(T394)&gt;=1,VLOOKUP(T394,PROFILE!$A$23:$B$34,2,0)*100+COUNTIF($T$8:T394,T394),0)),0),0)</f>
        <v>0</v>
      </c>
      <c r="P394" s="11"/>
      <c r="Q394" s="11"/>
      <c r="R394" s="12"/>
      <c r="S394" s="12"/>
      <c r="T394" s="11"/>
      <c r="U394" s="11"/>
      <c r="V394" s="11"/>
      <c r="W394" s="8">
        <f ca="1">IFERROR(IF(P394&gt;=1,(IF(M394&gt;=2,COUNTIF(INDIRECT(G394):INDIRECT(H394),"OLD"),0)),0),0)</f>
        <v>0</v>
      </c>
      <c r="X394" s="8">
        <f ca="1">IFERROR(IF(P394&gt;=1,(IF(M394=1,COUNTIF(INDIRECT(G394):INDIRECT(H394),"NEW"),IF(M394=3,COUNTIF(INDIRECT(G394):INDIRECT(H394),"NEW"),0))),0),0)</f>
        <v>0</v>
      </c>
      <c r="Y394" s="10">
        <f t="shared" ca="1" si="20"/>
        <v>0</v>
      </c>
      <c r="Z394" s="13"/>
    </row>
    <row r="395" spans="6:26" ht="20.100000000000001" customHeight="1" x14ac:dyDescent="0.25">
      <c r="F395" s="1">
        <f>IFERROR(IF(O395&gt;=101,MATCH(O395,VITRAN!$AG$14:$AG$1513,0)+13,0),0)</f>
        <v>0</v>
      </c>
      <c r="G395" s="1" t="str">
        <f t="shared" si="18"/>
        <v/>
      </c>
      <c r="H395" s="1" t="str">
        <f t="shared" si="19"/>
        <v/>
      </c>
      <c r="J395" s="1">
        <f>IFERROR(SUMIFS(STOCK!$U$10:$U$209,STOCK!$H$10:$H$209,T395),0)</f>
        <v>0</v>
      </c>
      <c r="K395" s="1">
        <f>IFERROR(SUMIFS(STOCK!$V$10:$V$209,STOCK!$H$10:$H$209,T395),0)</f>
        <v>0</v>
      </c>
      <c r="M395" s="1">
        <f>IFERROR(IF(LEN(T395)&gt;=1,VLOOKUP(HLOOKUP(T395,PROFILE!$K$5:$V$8,4,0),PROFILE!$F$1:$G$3,2,0),0),0)</f>
        <v>0</v>
      </c>
      <c r="N395" s="1">
        <f>IFERROR(COUNTIFS(PROFILE!$H$13:$H$212,"&gt;=1",PROFILE!$I$13:$I$212,T395),0)</f>
        <v>0</v>
      </c>
      <c r="O395" s="1">
        <f>IFERROR(IF(P395&gt;=1,(IF(LEN(T395)&gt;=1,VLOOKUP(T395,PROFILE!$A$23:$B$34,2,0)*100+COUNTIF($T$8:T395,T395),0)),0),0)</f>
        <v>0</v>
      </c>
      <c r="P395" s="11"/>
      <c r="Q395" s="11"/>
      <c r="R395" s="12"/>
      <c r="S395" s="12"/>
      <c r="T395" s="11"/>
      <c r="U395" s="11"/>
      <c r="V395" s="11"/>
      <c r="W395" s="8">
        <f ca="1">IFERROR(IF(P395&gt;=1,(IF(M395&gt;=2,COUNTIF(INDIRECT(G395):INDIRECT(H395),"OLD"),0)),0),0)</f>
        <v>0</v>
      </c>
      <c r="X395" s="8">
        <f ca="1">IFERROR(IF(P395&gt;=1,(IF(M395=1,COUNTIF(INDIRECT(G395):INDIRECT(H395),"NEW"),IF(M395=3,COUNTIF(INDIRECT(G395):INDIRECT(H395),"NEW"),0))),0),0)</f>
        <v>0</v>
      </c>
      <c r="Y395" s="10">
        <f t="shared" ca="1" si="20"/>
        <v>0</v>
      </c>
      <c r="Z395" s="13"/>
    </row>
    <row r="396" spans="6:26" ht="20.100000000000001" customHeight="1" x14ac:dyDescent="0.25">
      <c r="F396" s="1">
        <f>IFERROR(IF(O396&gt;=101,MATCH(O396,VITRAN!$AG$14:$AG$1513,0)+13,0),0)</f>
        <v>0</v>
      </c>
      <c r="G396" s="1" t="str">
        <f t="shared" si="18"/>
        <v/>
      </c>
      <c r="H396" s="1" t="str">
        <f t="shared" si="19"/>
        <v/>
      </c>
      <c r="J396" s="1">
        <f>IFERROR(SUMIFS(STOCK!$U$10:$U$209,STOCK!$H$10:$H$209,T396),0)</f>
        <v>0</v>
      </c>
      <c r="K396" s="1">
        <f>IFERROR(SUMIFS(STOCK!$V$10:$V$209,STOCK!$H$10:$H$209,T396),0)</f>
        <v>0</v>
      </c>
      <c r="M396" s="1">
        <f>IFERROR(IF(LEN(T396)&gt;=1,VLOOKUP(HLOOKUP(T396,PROFILE!$K$5:$V$8,4,0),PROFILE!$F$1:$G$3,2,0),0),0)</f>
        <v>0</v>
      </c>
      <c r="N396" s="1">
        <f>IFERROR(COUNTIFS(PROFILE!$H$13:$H$212,"&gt;=1",PROFILE!$I$13:$I$212,T396),0)</f>
        <v>0</v>
      </c>
      <c r="O396" s="1">
        <f>IFERROR(IF(P396&gt;=1,(IF(LEN(T396)&gt;=1,VLOOKUP(T396,PROFILE!$A$23:$B$34,2,0)*100+COUNTIF($T$8:T396,T396),0)),0),0)</f>
        <v>0</v>
      </c>
      <c r="P396" s="11"/>
      <c r="Q396" s="11"/>
      <c r="R396" s="12"/>
      <c r="S396" s="12"/>
      <c r="T396" s="11"/>
      <c r="U396" s="11"/>
      <c r="V396" s="11"/>
      <c r="W396" s="8">
        <f ca="1">IFERROR(IF(P396&gt;=1,(IF(M396&gt;=2,COUNTIF(INDIRECT(G396):INDIRECT(H396),"OLD"),0)),0),0)</f>
        <v>0</v>
      </c>
      <c r="X396" s="8">
        <f ca="1">IFERROR(IF(P396&gt;=1,(IF(M396=1,COUNTIF(INDIRECT(G396):INDIRECT(H396),"NEW"),IF(M396=3,COUNTIF(INDIRECT(G396):INDIRECT(H396),"NEW"),0))),0),0)</f>
        <v>0</v>
      </c>
      <c r="Y396" s="10">
        <f t="shared" ca="1" si="20"/>
        <v>0</v>
      </c>
      <c r="Z396" s="13"/>
    </row>
    <row r="397" spans="6:26" ht="20.100000000000001" customHeight="1" x14ac:dyDescent="0.25">
      <c r="F397" s="1">
        <f>IFERROR(IF(O397&gt;=101,MATCH(O397,VITRAN!$AG$14:$AG$1513,0)+13,0),0)</f>
        <v>0</v>
      </c>
      <c r="G397" s="1" t="str">
        <f t="shared" si="18"/>
        <v/>
      </c>
      <c r="H397" s="1" t="str">
        <f t="shared" si="19"/>
        <v/>
      </c>
      <c r="J397" s="1">
        <f>IFERROR(SUMIFS(STOCK!$U$10:$U$209,STOCK!$H$10:$H$209,T397),0)</f>
        <v>0</v>
      </c>
      <c r="K397" s="1">
        <f>IFERROR(SUMIFS(STOCK!$V$10:$V$209,STOCK!$H$10:$H$209,T397),0)</f>
        <v>0</v>
      </c>
      <c r="M397" s="1">
        <f>IFERROR(IF(LEN(T397)&gt;=1,VLOOKUP(HLOOKUP(T397,PROFILE!$K$5:$V$8,4,0),PROFILE!$F$1:$G$3,2,0),0),0)</f>
        <v>0</v>
      </c>
      <c r="N397" s="1">
        <f>IFERROR(COUNTIFS(PROFILE!$H$13:$H$212,"&gt;=1",PROFILE!$I$13:$I$212,T397),0)</f>
        <v>0</v>
      </c>
      <c r="O397" s="1">
        <f>IFERROR(IF(P397&gt;=1,(IF(LEN(T397)&gt;=1,VLOOKUP(T397,PROFILE!$A$23:$B$34,2,0)*100+COUNTIF($T$8:T397,T397),0)),0),0)</f>
        <v>0</v>
      </c>
      <c r="P397" s="11"/>
      <c r="Q397" s="11"/>
      <c r="R397" s="12"/>
      <c r="S397" s="12"/>
      <c r="T397" s="11"/>
      <c r="U397" s="11"/>
      <c r="V397" s="11"/>
      <c r="W397" s="8">
        <f ca="1">IFERROR(IF(P397&gt;=1,(IF(M397&gt;=2,COUNTIF(INDIRECT(G397):INDIRECT(H397),"OLD"),0)),0),0)</f>
        <v>0</v>
      </c>
      <c r="X397" s="8">
        <f ca="1">IFERROR(IF(P397&gt;=1,(IF(M397=1,COUNTIF(INDIRECT(G397):INDIRECT(H397),"NEW"),IF(M397=3,COUNTIF(INDIRECT(G397):INDIRECT(H397),"NEW"),0))),0),0)</f>
        <v>0</v>
      </c>
      <c r="Y397" s="10">
        <f t="shared" ca="1" si="20"/>
        <v>0</v>
      </c>
      <c r="Z397" s="13"/>
    </row>
    <row r="398" spans="6:26" ht="20.100000000000001" customHeight="1" x14ac:dyDescent="0.25">
      <c r="F398" s="1">
        <f>IFERROR(IF(O398&gt;=101,MATCH(O398,VITRAN!$AG$14:$AG$1513,0)+13,0),0)</f>
        <v>0</v>
      </c>
      <c r="G398" s="1" t="str">
        <f t="shared" si="18"/>
        <v/>
      </c>
      <c r="H398" s="1" t="str">
        <f t="shared" si="19"/>
        <v/>
      </c>
      <c r="J398" s="1">
        <f>IFERROR(SUMIFS(STOCK!$U$10:$U$209,STOCK!$H$10:$H$209,T398),0)</f>
        <v>0</v>
      </c>
      <c r="K398" s="1">
        <f>IFERROR(SUMIFS(STOCK!$V$10:$V$209,STOCK!$H$10:$H$209,T398),0)</f>
        <v>0</v>
      </c>
      <c r="M398" s="1">
        <f>IFERROR(IF(LEN(T398)&gt;=1,VLOOKUP(HLOOKUP(T398,PROFILE!$K$5:$V$8,4,0),PROFILE!$F$1:$G$3,2,0),0),0)</f>
        <v>0</v>
      </c>
      <c r="N398" s="1">
        <f>IFERROR(COUNTIFS(PROFILE!$H$13:$H$212,"&gt;=1",PROFILE!$I$13:$I$212,T398),0)</f>
        <v>0</v>
      </c>
      <c r="O398" s="1">
        <f>IFERROR(IF(P398&gt;=1,(IF(LEN(T398)&gt;=1,VLOOKUP(T398,PROFILE!$A$23:$B$34,2,0)*100+COUNTIF($T$8:T398,T398),0)),0),0)</f>
        <v>0</v>
      </c>
      <c r="P398" s="11"/>
      <c r="Q398" s="11"/>
      <c r="R398" s="12"/>
      <c r="S398" s="12"/>
      <c r="T398" s="11"/>
      <c r="U398" s="11"/>
      <c r="V398" s="11"/>
      <c r="W398" s="8">
        <f ca="1">IFERROR(IF(P398&gt;=1,(IF(M398&gt;=2,COUNTIF(INDIRECT(G398):INDIRECT(H398),"OLD"),0)),0),0)</f>
        <v>0</v>
      </c>
      <c r="X398" s="8">
        <f ca="1">IFERROR(IF(P398&gt;=1,(IF(M398=1,COUNTIF(INDIRECT(G398):INDIRECT(H398),"NEW"),IF(M398=3,COUNTIF(INDIRECT(G398):INDIRECT(H398),"NEW"),0))),0),0)</f>
        <v>0</v>
      </c>
      <c r="Y398" s="10">
        <f t="shared" ca="1" si="20"/>
        <v>0</v>
      </c>
      <c r="Z398" s="13"/>
    </row>
    <row r="399" spans="6:26" ht="20.100000000000001" customHeight="1" x14ac:dyDescent="0.25">
      <c r="F399" s="1">
        <f>IFERROR(IF(O399&gt;=101,MATCH(O399,VITRAN!$AG$14:$AG$1513,0)+13,0),0)</f>
        <v>0</v>
      </c>
      <c r="G399" s="1" t="str">
        <f t="shared" si="18"/>
        <v/>
      </c>
      <c r="H399" s="1" t="str">
        <f t="shared" si="19"/>
        <v/>
      </c>
      <c r="J399" s="1">
        <f>IFERROR(SUMIFS(STOCK!$U$10:$U$209,STOCK!$H$10:$H$209,T399),0)</f>
        <v>0</v>
      </c>
      <c r="K399" s="1">
        <f>IFERROR(SUMIFS(STOCK!$V$10:$V$209,STOCK!$H$10:$H$209,T399),0)</f>
        <v>0</v>
      </c>
      <c r="M399" s="1">
        <f>IFERROR(IF(LEN(T399)&gt;=1,VLOOKUP(HLOOKUP(T399,PROFILE!$K$5:$V$8,4,0),PROFILE!$F$1:$G$3,2,0),0),0)</f>
        <v>0</v>
      </c>
      <c r="N399" s="1">
        <f>IFERROR(COUNTIFS(PROFILE!$H$13:$H$212,"&gt;=1",PROFILE!$I$13:$I$212,T399),0)</f>
        <v>0</v>
      </c>
      <c r="O399" s="1">
        <f>IFERROR(IF(P399&gt;=1,(IF(LEN(T399)&gt;=1,VLOOKUP(T399,PROFILE!$A$23:$B$34,2,0)*100+COUNTIF($T$8:T399,T399),0)),0),0)</f>
        <v>0</v>
      </c>
      <c r="P399" s="11"/>
      <c r="Q399" s="11"/>
      <c r="R399" s="12"/>
      <c r="S399" s="12"/>
      <c r="T399" s="11"/>
      <c r="U399" s="11"/>
      <c r="V399" s="11"/>
      <c r="W399" s="8">
        <f ca="1">IFERROR(IF(P399&gt;=1,(IF(M399&gt;=2,COUNTIF(INDIRECT(G399):INDIRECT(H399),"OLD"),0)),0),0)</f>
        <v>0</v>
      </c>
      <c r="X399" s="8">
        <f ca="1">IFERROR(IF(P399&gt;=1,(IF(M399=1,COUNTIF(INDIRECT(G399):INDIRECT(H399),"NEW"),IF(M399=3,COUNTIF(INDIRECT(G399):INDIRECT(H399),"NEW"),0))),0),0)</f>
        <v>0</v>
      </c>
      <c r="Y399" s="10">
        <f t="shared" ca="1" si="20"/>
        <v>0</v>
      </c>
      <c r="Z399" s="13"/>
    </row>
    <row r="400" spans="6:26" ht="20.100000000000001" customHeight="1" x14ac:dyDescent="0.25">
      <c r="F400" s="1">
        <f>IFERROR(IF(O400&gt;=101,MATCH(O400,VITRAN!$AG$14:$AG$1513,0)+13,0),0)</f>
        <v>0</v>
      </c>
      <c r="G400" s="1" t="str">
        <f t="shared" si="18"/>
        <v/>
      </c>
      <c r="H400" s="1" t="str">
        <f t="shared" si="19"/>
        <v/>
      </c>
      <c r="J400" s="1">
        <f>IFERROR(SUMIFS(STOCK!$U$10:$U$209,STOCK!$H$10:$H$209,T400),0)</f>
        <v>0</v>
      </c>
      <c r="K400" s="1">
        <f>IFERROR(SUMIFS(STOCK!$V$10:$V$209,STOCK!$H$10:$H$209,T400),0)</f>
        <v>0</v>
      </c>
      <c r="M400" s="1">
        <f>IFERROR(IF(LEN(T400)&gt;=1,VLOOKUP(HLOOKUP(T400,PROFILE!$K$5:$V$8,4,0),PROFILE!$F$1:$G$3,2,0),0),0)</f>
        <v>0</v>
      </c>
      <c r="N400" s="1">
        <f>IFERROR(COUNTIFS(PROFILE!$H$13:$H$212,"&gt;=1",PROFILE!$I$13:$I$212,T400),0)</f>
        <v>0</v>
      </c>
      <c r="O400" s="1">
        <f>IFERROR(IF(P400&gt;=1,(IF(LEN(T400)&gt;=1,VLOOKUP(T400,PROFILE!$A$23:$B$34,2,0)*100+COUNTIF($T$8:T400,T400),0)),0),0)</f>
        <v>0</v>
      </c>
      <c r="P400" s="11"/>
      <c r="Q400" s="11"/>
      <c r="R400" s="12"/>
      <c r="S400" s="12"/>
      <c r="T400" s="11"/>
      <c r="U400" s="11"/>
      <c r="V400" s="11"/>
      <c r="W400" s="8">
        <f ca="1">IFERROR(IF(P400&gt;=1,(IF(M400&gt;=2,COUNTIF(INDIRECT(G400):INDIRECT(H400),"OLD"),0)),0),0)</f>
        <v>0</v>
      </c>
      <c r="X400" s="8">
        <f ca="1">IFERROR(IF(P400&gt;=1,(IF(M400=1,COUNTIF(INDIRECT(G400):INDIRECT(H400),"NEW"),IF(M400=3,COUNTIF(INDIRECT(G400):INDIRECT(H400),"NEW"),0))),0),0)</f>
        <v>0</v>
      </c>
      <c r="Y400" s="10">
        <f t="shared" ca="1" si="20"/>
        <v>0</v>
      </c>
      <c r="Z400" s="13"/>
    </row>
    <row r="401" spans="6:26" ht="20.100000000000001" customHeight="1" x14ac:dyDescent="0.25">
      <c r="F401" s="1">
        <f>IFERROR(IF(O401&gt;=101,MATCH(O401,VITRAN!$AG$14:$AG$1513,0)+13,0),0)</f>
        <v>0</v>
      </c>
      <c r="G401" s="1" t="str">
        <f t="shared" si="18"/>
        <v/>
      </c>
      <c r="H401" s="1" t="str">
        <f t="shared" si="19"/>
        <v/>
      </c>
      <c r="J401" s="1">
        <f>IFERROR(SUMIFS(STOCK!$U$10:$U$209,STOCK!$H$10:$H$209,T401),0)</f>
        <v>0</v>
      </c>
      <c r="K401" s="1">
        <f>IFERROR(SUMIFS(STOCK!$V$10:$V$209,STOCK!$H$10:$H$209,T401),0)</f>
        <v>0</v>
      </c>
      <c r="M401" s="1">
        <f>IFERROR(IF(LEN(T401)&gt;=1,VLOOKUP(HLOOKUP(T401,PROFILE!$K$5:$V$8,4,0),PROFILE!$F$1:$G$3,2,0),0),0)</f>
        <v>0</v>
      </c>
      <c r="N401" s="1">
        <f>IFERROR(COUNTIFS(PROFILE!$H$13:$H$212,"&gt;=1",PROFILE!$I$13:$I$212,T401),0)</f>
        <v>0</v>
      </c>
      <c r="O401" s="1">
        <f>IFERROR(IF(P401&gt;=1,(IF(LEN(T401)&gt;=1,VLOOKUP(T401,PROFILE!$A$23:$B$34,2,0)*100+COUNTIF($T$8:T401,T401),0)),0),0)</f>
        <v>0</v>
      </c>
      <c r="P401" s="11"/>
      <c r="Q401" s="11"/>
      <c r="R401" s="12"/>
      <c r="S401" s="12"/>
      <c r="T401" s="11"/>
      <c r="U401" s="11"/>
      <c r="V401" s="11"/>
      <c r="W401" s="8">
        <f ca="1">IFERROR(IF(P401&gt;=1,(IF(M401&gt;=2,COUNTIF(INDIRECT(G401):INDIRECT(H401),"OLD"),0)),0),0)</f>
        <v>0</v>
      </c>
      <c r="X401" s="8">
        <f ca="1">IFERROR(IF(P401&gt;=1,(IF(M401=1,COUNTIF(INDIRECT(G401):INDIRECT(H401),"NEW"),IF(M401=3,COUNTIF(INDIRECT(G401):INDIRECT(H401),"NEW"),0))),0),0)</f>
        <v>0</v>
      </c>
      <c r="Y401" s="10">
        <f t="shared" ca="1" si="20"/>
        <v>0</v>
      </c>
      <c r="Z401" s="13"/>
    </row>
    <row r="402" spans="6:26" ht="20.100000000000001" customHeight="1" x14ac:dyDescent="0.25">
      <c r="F402" s="1">
        <f>IFERROR(IF(O402&gt;=101,MATCH(O402,VITRAN!$AG$14:$AG$1513,0)+13,0),0)</f>
        <v>0</v>
      </c>
      <c r="G402" s="1" t="str">
        <f t="shared" si="18"/>
        <v/>
      </c>
      <c r="H402" s="1" t="str">
        <f t="shared" si="19"/>
        <v/>
      </c>
      <c r="J402" s="1">
        <f>IFERROR(SUMIFS(STOCK!$U$10:$U$209,STOCK!$H$10:$H$209,T402),0)</f>
        <v>0</v>
      </c>
      <c r="K402" s="1">
        <f>IFERROR(SUMIFS(STOCK!$V$10:$V$209,STOCK!$H$10:$H$209,T402),0)</f>
        <v>0</v>
      </c>
      <c r="M402" s="1">
        <f>IFERROR(IF(LEN(T402)&gt;=1,VLOOKUP(HLOOKUP(T402,PROFILE!$K$5:$V$8,4,0),PROFILE!$F$1:$G$3,2,0),0),0)</f>
        <v>0</v>
      </c>
      <c r="N402" s="1">
        <f>IFERROR(COUNTIFS(PROFILE!$H$13:$H$212,"&gt;=1",PROFILE!$I$13:$I$212,T402),0)</f>
        <v>0</v>
      </c>
      <c r="O402" s="1">
        <f>IFERROR(IF(P402&gt;=1,(IF(LEN(T402)&gt;=1,VLOOKUP(T402,PROFILE!$A$23:$B$34,2,0)*100+COUNTIF($T$8:T402,T402),0)),0),0)</f>
        <v>0</v>
      </c>
      <c r="P402" s="11"/>
      <c r="Q402" s="11"/>
      <c r="R402" s="12"/>
      <c r="S402" s="12"/>
      <c r="T402" s="11"/>
      <c r="U402" s="11"/>
      <c r="V402" s="11"/>
      <c r="W402" s="8">
        <f ca="1">IFERROR(IF(P402&gt;=1,(IF(M402&gt;=2,COUNTIF(INDIRECT(G402):INDIRECT(H402),"OLD"),0)),0),0)</f>
        <v>0</v>
      </c>
      <c r="X402" s="8">
        <f ca="1">IFERROR(IF(P402&gt;=1,(IF(M402=1,COUNTIF(INDIRECT(G402):INDIRECT(H402),"NEW"),IF(M402=3,COUNTIF(INDIRECT(G402):INDIRECT(H402),"NEW"),0))),0),0)</f>
        <v>0</v>
      </c>
      <c r="Y402" s="10">
        <f t="shared" ca="1" si="20"/>
        <v>0</v>
      </c>
      <c r="Z402" s="13"/>
    </row>
    <row r="403" spans="6:26" ht="20.100000000000001" customHeight="1" x14ac:dyDescent="0.25">
      <c r="F403" s="1">
        <f>IFERROR(IF(O403&gt;=101,MATCH(O403,VITRAN!$AG$14:$AG$1513,0)+13,0),0)</f>
        <v>0</v>
      </c>
      <c r="G403" s="1" t="str">
        <f t="shared" si="18"/>
        <v/>
      </c>
      <c r="H403" s="1" t="str">
        <f t="shared" si="19"/>
        <v/>
      </c>
      <c r="J403" s="1">
        <f>IFERROR(SUMIFS(STOCK!$U$10:$U$209,STOCK!$H$10:$H$209,T403),0)</f>
        <v>0</v>
      </c>
      <c r="K403" s="1">
        <f>IFERROR(SUMIFS(STOCK!$V$10:$V$209,STOCK!$H$10:$H$209,T403),0)</f>
        <v>0</v>
      </c>
      <c r="M403" s="1">
        <f>IFERROR(IF(LEN(T403)&gt;=1,VLOOKUP(HLOOKUP(T403,PROFILE!$K$5:$V$8,4,0),PROFILE!$F$1:$G$3,2,0),0),0)</f>
        <v>0</v>
      </c>
      <c r="N403" s="1">
        <f>IFERROR(COUNTIFS(PROFILE!$H$13:$H$212,"&gt;=1",PROFILE!$I$13:$I$212,T403),0)</f>
        <v>0</v>
      </c>
      <c r="O403" s="1">
        <f>IFERROR(IF(P403&gt;=1,(IF(LEN(T403)&gt;=1,VLOOKUP(T403,PROFILE!$A$23:$B$34,2,0)*100+COUNTIF($T$8:T403,T403),0)),0),0)</f>
        <v>0</v>
      </c>
      <c r="P403" s="11"/>
      <c r="Q403" s="11"/>
      <c r="R403" s="12"/>
      <c r="S403" s="12"/>
      <c r="T403" s="11"/>
      <c r="U403" s="11"/>
      <c r="V403" s="11"/>
      <c r="W403" s="8">
        <f ca="1">IFERROR(IF(P403&gt;=1,(IF(M403&gt;=2,COUNTIF(INDIRECT(G403):INDIRECT(H403),"OLD"),0)),0),0)</f>
        <v>0</v>
      </c>
      <c r="X403" s="8">
        <f ca="1">IFERROR(IF(P403&gt;=1,(IF(M403=1,COUNTIF(INDIRECT(G403):INDIRECT(H403),"NEW"),IF(M403=3,COUNTIF(INDIRECT(G403):INDIRECT(H403),"NEW"),0))),0),0)</f>
        <v>0</v>
      </c>
      <c r="Y403" s="10">
        <f t="shared" ca="1" si="20"/>
        <v>0</v>
      </c>
      <c r="Z403" s="13"/>
    </row>
    <row r="404" spans="6:26" ht="20.100000000000001" customHeight="1" x14ac:dyDescent="0.25">
      <c r="F404" s="1">
        <f>IFERROR(IF(O404&gt;=101,MATCH(O404,VITRAN!$AG$14:$AG$1513,0)+13,0),0)</f>
        <v>0</v>
      </c>
      <c r="G404" s="1" t="str">
        <f t="shared" si="18"/>
        <v/>
      </c>
      <c r="H404" s="1" t="str">
        <f t="shared" si="19"/>
        <v/>
      </c>
      <c r="J404" s="1">
        <f>IFERROR(SUMIFS(STOCK!$U$10:$U$209,STOCK!$H$10:$H$209,T404),0)</f>
        <v>0</v>
      </c>
      <c r="K404" s="1">
        <f>IFERROR(SUMIFS(STOCK!$V$10:$V$209,STOCK!$H$10:$H$209,T404),0)</f>
        <v>0</v>
      </c>
      <c r="M404" s="1">
        <f>IFERROR(IF(LEN(T404)&gt;=1,VLOOKUP(HLOOKUP(T404,PROFILE!$K$5:$V$8,4,0),PROFILE!$F$1:$G$3,2,0),0),0)</f>
        <v>0</v>
      </c>
      <c r="N404" s="1">
        <f>IFERROR(COUNTIFS(PROFILE!$H$13:$H$212,"&gt;=1",PROFILE!$I$13:$I$212,T404),0)</f>
        <v>0</v>
      </c>
      <c r="O404" s="1">
        <f>IFERROR(IF(P404&gt;=1,(IF(LEN(T404)&gt;=1,VLOOKUP(T404,PROFILE!$A$23:$B$34,2,0)*100+COUNTIF($T$8:T404,T404),0)),0),0)</f>
        <v>0</v>
      </c>
      <c r="P404" s="11"/>
      <c r="Q404" s="11"/>
      <c r="R404" s="12"/>
      <c r="S404" s="12"/>
      <c r="T404" s="11"/>
      <c r="U404" s="11"/>
      <c r="V404" s="11"/>
      <c r="W404" s="8">
        <f ca="1">IFERROR(IF(P404&gt;=1,(IF(M404&gt;=2,COUNTIF(INDIRECT(G404):INDIRECT(H404),"OLD"),0)),0),0)</f>
        <v>0</v>
      </c>
      <c r="X404" s="8">
        <f ca="1">IFERROR(IF(P404&gt;=1,(IF(M404=1,COUNTIF(INDIRECT(G404):INDIRECT(H404),"NEW"),IF(M404=3,COUNTIF(INDIRECT(G404):INDIRECT(H404),"NEW"),0))),0),0)</f>
        <v>0</v>
      </c>
      <c r="Y404" s="10">
        <f t="shared" ca="1" si="20"/>
        <v>0</v>
      </c>
      <c r="Z404" s="13"/>
    </row>
    <row r="405" spans="6:26" ht="20.100000000000001" customHeight="1" x14ac:dyDescent="0.25">
      <c r="F405" s="1">
        <f>IFERROR(IF(O405&gt;=101,MATCH(O405,VITRAN!$AG$14:$AG$1513,0)+13,0),0)</f>
        <v>0</v>
      </c>
      <c r="G405" s="1" t="str">
        <f t="shared" si="18"/>
        <v/>
      </c>
      <c r="H405" s="1" t="str">
        <f t="shared" si="19"/>
        <v/>
      </c>
      <c r="J405" s="1">
        <f>IFERROR(SUMIFS(STOCK!$U$10:$U$209,STOCK!$H$10:$H$209,T405),0)</f>
        <v>0</v>
      </c>
      <c r="K405" s="1">
        <f>IFERROR(SUMIFS(STOCK!$V$10:$V$209,STOCK!$H$10:$H$209,T405),0)</f>
        <v>0</v>
      </c>
      <c r="M405" s="1">
        <f>IFERROR(IF(LEN(T405)&gt;=1,VLOOKUP(HLOOKUP(T405,PROFILE!$K$5:$V$8,4,0),PROFILE!$F$1:$G$3,2,0),0),0)</f>
        <v>0</v>
      </c>
      <c r="N405" s="1">
        <f>IFERROR(COUNTIFS(PROFILE!$H$13:$H$212,"&gt;=1",PROFILE!$I$13:$I$212,T405),0)</f>
        <v>0</v>
      </c>
      <c r="O405" s="1">
        <f>IFERROR(IF(P405&gt;=1,(IF(LEN(T405)&gt;=1,VLOOKUP(T405,PROFILE!$A$23:$B$34,2,0)*100+COUNTIF($T$8:T405,T405),0)),0),0)</f>
        <v>0</v>
      </c>
      <c r="P405" s="11"/>
      <c r="Q405" s="11"/>
      <c r="R405" s="12"/>
      <c r="S405" s="12"/>
      <c r="T405" s="11"/>
      <c r="U405" s="11"/>
      <c r="V405" s="11"/>
      <c r="W405" s="8">
        <f ca="1">IFERROR(IF(P405&gt;=1,(IF(M405&gt;=2,COUNTIF(INDIRECT(G405):INDIRECT(H405),"OLD"),0)),0),0)</f>
        <v>0</v>
      </c>
      <c r="X405" s="8">
        <f ca="1">IFERROR(IF(P405&gt;=1,(IF(M405=1,COUNTIF(INDIRECT(G405):INDIRECT(H405),"NEW"),IF(M405=3,COUNTIF(INDIRECT(G405):INDIRECT(H405),"NEW"),0))),0),0)</f>
        <v>0</v>
      </c>
      <c r="Y405" s="10">
        <f t="shared" ca="1" si="20"/>
        <v>0</v>
      </c>
      <c r="Z405" s="13"/>
    </row>
    <row r="406" spans="6:26" ht="20.100000000000001" customHeight="1" x14ac:dyDescent="0.25">
      <c r="F406" s="1">
        <f>IFERROR(IF(O406&gt;=101,MATCH(O406,VITRAN!$AG$14:$AG$1513,0)+13,0),0)</f>
        <v>0</v>
      </c>
      <c r="G406" s="1" t="str">
        <f t="shared" si="18"/>
        <v/>
      </c>
      <c r="H406" s="1" t="str">
        <f t="shared" si="19"/>
        <v/>
      </c>
      <c r="J406" s="1">
        <f>IFERROR(SUMIFS(STOCK!$U$10:$U$209,STOCK!$H$10:$H$209,T406),0)</f>
        <v>0</v>
      </c>
      <c r="K406" s="1">
        <f>IFERROR(SUMIFS(STOCK!$V$10:$V$209,STOCK!$H$10:$H$209,T406),0)</f>
        <v>0</v>
      </c>
      <c r="M406" s="1">
        <f>IFERROR(IF(LEN(T406)&gt;=1,VLOOKUP(HLOOKUP(T406,PROFILE!$K$5:$V$8,4,0),PROFILE!$F$1:$G$3,2,0),0),0)</f>
        <v>0</v>
      </c>
      <c r="N406" s="1">
        <f>IFERROR(COUNTIFS(PROFILE!$H$13:$H$212,"&gt;=1",PROFILE!$I$13:$I$212,T406),0)</f>
        <v>0</v>
      </c>
      <c r="O406" s="1">
        <f>IFERROR(IF(P406&gt;=1,(IF(LEN(T406)&gt;=1,VLOOKUP(T406,PROFILE!$A$23:$B$34,2,0)*100+COUNTIF($T$8:T406,T406),0)),0),0)</f>
        <v>0</v>
      </c>
      <c r="P406" s="11"/>
      <c r="Q406" s="11"/>
      <c r="R406" s="12"/>
      <c r="S406" s="12"/>
      <c r="T406" s="11"/>
      <c r="U406" s="11"/>
      <c r="V406" s="11"/>
      <c r="W406" s="8">
        <f ca="1">IFERROR(IF(P406&gt;=1,(IF(M406&gt;=2,COUNTIF(INDIRECT(G406):INDIRECT(H406),"OLD"),0)),0),0)</f>
        <v>0</v>
      </c>
      <c r="X406" s="8">
        <f ca="1">IFERROR(IF(P406&gt;=1,(IF(M406=1,COUNTIF(INDIRECT(G406):INDIRECT(H406),"NEW"),IF(M406=3,COUNTIF(INDIRECT(G406):INDIRECT(H406),"NEW"),0))),0),0)</f>
        <v>0</v>
      </c>
      <c r="Y406" s="10">
        <f t="shared" ca="1" si="20"/>
        <v>0</v>
      </c>
      <c r="Z406" s="13"/>
    </row>
    <row r="407" spans="6:26" ht="20.100000000000001" customHeight="1" x14ac:dyDescent="0.25">
      <c r="F407" s="1">
        <f>IFERROR(IF(O407&gt;=101,MATCH(O407,VITRAN!$AG$14:$AG$1513,0)+13,0),0)</f>
        <v>0</v>
      </c>
      <c r="G407" s="1" t="str">
        <f t="shared" si="18"/>
        <v/>
      </c>
      <c r="H407" s="1" t="str">
        <f t="shared" si="19"/>
        <v/>
      </c>
      <c r="J407" s="1">
        <f>IFERROR(SUMIFS(STOCK!$U$10:$U$209,STOCK!$H$10:$H$209,T407),0)</f>
        <v>0</v>
      </c>
      <c r="K407" s="1">
        <f>IFERROR(SUMIFS(STOCK!$V$10:$V$209,STOCK!$H$10:$H$209,T407),0)</f>
        <v>0</v>
      </c>
      <c r="M407" s="1">
        <f>IFERROR(IF(LEN(T407)&gt;=1,VLOOKUP(HLOOKUP(T407,PROFILE!$K$5:$V$8,4,0),PROFILE!$F$1:$G$3,2,0),0),0)</f>
        <v>0</v>
      </c>
      <c r="N407" s="1">
        <f>IFERROR(COUNTIFS(PROFILE!$H$13:$H$212,"&gt;=1",PROFILE!$I$13:$I$212,T407),0)</f>
        <v>0</v>
      </c>
      <c r="O407" s="1">
        <f>IFERROR(IF(P407&gt;=1,(IF(LEN(T407)&gt;=1,VLOOKUP(T407,PROFILE!$A$23:$B$34,2,0)*100+COUNTIF($T$8:T407,T407),0)),0),0)</f>
        <v>0</v>
      </c>
      <c r="P407" s="11"/>
      <c r="Q407" s="11"/>
      <c r="R407" s="12"/>
      <c r="S407" s="12"/>
      <c r="T407" s="11"/>
      <c r="U407" s="11"/>
      <c r="V407" s="11"/>
      <c r="W407" s="8">
        <f ca="1">IFERROR(IF(P407&gt;=1,(IF(M407&gt;=2,COUNTIF(INDIRECT(G407):INDIRECT(H407),"OLD"),0)),0),0)</f>
        <v>0</v>
      </c>
      <c r="X407" s="8">
        <f ca="1">IFERROR(IF(P407&gt;=1,(IF(M407=1,COUNTIF(INDIRECT(G407):INDIRECT(H407),"NEW"),IF(M407=3,COUNTIF(INDIRECT(G407):INDIRECT(H407),"NEW"),0))),0),0)</f>
        <v>0</v>
      </c>
      <c r="Y407" s="10">
        <f t="shared" ca="1" si="20"/>
        <v>0</v>
      </c>
      <c r="Z407" s="13"/>
    </row>
    <row r="408" spans="6:26" ht="20.100000000000001" customHeight="1" x14ac:dyDescent="0.25">
      <c r="F408" s="1">
        <f>IFERROR(IF(O408&gt;=101,MATCH(O408,VITRAN!$AG$14:$AG$1513,0)+13,0),0)</f>
        <v>0</v>
      </c>
      <c r="G408" s="1" t="str">
        <f t="shared" si="18"/>
        <v/>
      </c>
      <c r="H408" s="1" t="str">
        <f t="shared" si="19"/>
        <v/>
      </c>
      <c r="J408" s="1">
        <f>IFERROR(SUMIFS(STOCK!$U$10:$U$209,STOCK!$H$10:$H$209,T408),0)</f>
        <v>0</v>
      </c>
      <c r="K408" s="1">
        <f>IFERROR(SUMIFS(STOCK!$V$10:$V$209,STOCK!$H$10:$H$209,T408),0)</f>
        <v>0</v>
      </c>
      <c r="M408" s="1">
        <f>IFERROR(IF(LEN(T408)&gt;=1,VLOOKUP(HLOOKUP(T408,PROFILE!$K$5:$V$8,4,0),PROFILE!$F$1:$G$3,2,0),0),0)</f>
        <v>0</v>
      </c>
      <c r="N408" s="1">
        <f>IFERROR(COUNTIFS(PROFILE!$H$13:$H$212,"&gt;=1",PROFILE!$I$13:$I$212,T408),0)</f>
        <v>0</v>
      </c>
      <c r="O408" s="1">
        <f>IFERROR(IF(P408&gt;=1,(IF(LEN(T408)&gt;=1,VLOOKUP(T408,PROFILE!$A$23:$B$34,2,0)*100+COUNTIF($T$8:T408,T408),0)),0),0)</f>
        <v>0</v>
      </c>
      <c r="P408" s="11"/>
      <c r="Q408" s="11"/>
      <c r="R408" s="12"/>
      <c r="S408" s="12"/>
      <c r="T408" s="11"/>
      <c r="U408" s="11"/>
      <c r="V408" s="11"/>
      <c r="W408" s="8">
        <f ca="1">IFERROR(IF(P408&gt;=1,(IF(M408&gt;=2,COUNTIF(INDIRECT(G408):INDIRECT(H408),"OLD"),0)),0),0)</f>
        <v>0</v>
      </c>
      <c r="X408" s="8">
        <f ca="1">IFERROR(IF(P408&gt;=1,(IF(M408=1,COUNTIF(INDIRECT(G408):INDIRECT(H408),"NEW"),IF(M408=3,COUNTIF(INDIRECT(G408):INDIRECT(H408),"NEW"),0))),0),0)</f>
        <v>0</v>
      </c>
      <c r="Y408" s="10">
        <f t="shared" ca="1" si="20"/>
        <v>0</v>
      </c>
      <c r="Z408" s="13"/>
    </row>
    <row r="409" spans="6:26" ht="20.100000000000001" customHeight="1" x14ac:dyDescent="0.25">
      <c r="F409" s="1">
        <f>IFERROR(IF(O409&gt;=101,MATCH(O409,VITRAN!$AG$14:$AG$1513,0)+13,0),0)</f>
        <v>0</v>
      </c>
      <c r="G409" s="1" t="str">
        <f t="shared" si="18"/>
        <v/>
      </c>
      <c r="H409" s="1" t="str">
        <f t="shared" si="19"/>
        <v/>
      </c>
      <c r="J409" s="1">
        <f>IFERROR(SUMIFS(STOCK!$U$10:$U$209,STOCK!$H$10:$H$209,T409),0)</f>
        <v>0</v>
      </c>
      <c r="K409" s="1">
        <f>IFERROR(SUMIFS(STOCK!$V$10:$V$209,STOCK!$H$10:$H$209,T409),0)</f>
        <v>0</v>
      </c>
      <c r="M409" s="1">
        <f>IFERROR(IF(LEN(T409)&gt;=1,VLOOKUP(HLOOKUP(T409,PROFILE!$K$5:$V$8,4,0),PROFILE!$F$1:$G$3,2,0),0),0)</f>
        <v>0</v>
      </c>
      <c r="N409" s="1">
        <f>IFERROR(COUNTIFS(PROFILE!$H$13:$H$212,"&gt;=1",PROFILE!$I$13:$I$212,T409),0)</f>
        <v>0</v>
      </c>
      <c r="O409" s="1">
        <f>IFERROR(IF(P409&gt;=1,(IF(LEN(T409)&gt;=1,VLOOKUP(T409,PROFILE!$A$23:$B$34,2,0)*100+COUNTIF($T$8:T409,T409),0)),0),0)</f>
        <v>0</v>
      </c>
      <c r="P409" s="11"/>
      <c r="Q409" s="11"/>
      <c r="R409" s="12"/>
      <c r="S409" s="12"/>
      <c r="T409" s="11"/>
      <c r="U409" s="11"/>
      <c r="V409" s="11"/>
      <c r="W409" s="8">
        <f ca="1">IFERROR(IF(P409&gt;=1,(IF(M409&gt;=2,COUNTIF(INDIRECT(G409):INDIRECT(H409),"OLD"),0)),0),0)</f>
        <v>0</v>
      </c>
      <c r="X409" s="8">
        <f ca="1">IFERROR(IF(P409&gt;=1,(IF(M409=1,COUNTIF(INDIRECT(G409):INDIRECT(H409),"NEW"),IF(M409=3,COUNTIF(INDIRECT(G409):INDIRECT(H409),"NEW"),0))),0),0)</f>
        <v>0</v>
      </c>
      <c r="Y409" s="10">
        <f t="shared" ca="1" si="20"/>
        <v>0</v>
      </c>
      <c r="Z409" s="13"/>
    </row>
    <row r="410" spans="6:26" ht="20.100000000000001" customHeight="1" x14ac:dyDescent="0.25">
      <c r="F410" s="1">
        <f>IFERROR(IF(O410&gt;=101,MATCH(O410,VITRAN!$AG$14:$AG$1513,0)+13,0),0)</f>
        <v>0</v>
      </c>
      <c r="G410" s="1" t="str">
        <f t="shared" si="18"/>
        <v/>
      </c>
      <c r="H410" s="1" t="str">
        <f t="shared" si="19"/>
        <v/>
      </c>
      <c r="J410" s="1">
        <f>IFERROR(SUMIFS(STOCK!$U$10:$U$209,STOCK!$H$10:$H$209,T410),0)</f>
        <v>0</v>
      </c>
      <c r="K410" s="1">
        <f>IFERROR(SUMIFS(STOCK!$V$10:$V$209,STOCK!$H$10:$H$209,T410),0)</f>
        <v>0</v>
      </c>
      <c r="M410" s="1">
        <f>IFERROR(IF(LEN(T410)&gt;=1,VLOOKUP(HLOOKUP(T410,PROFILE!$K$5:$V$8,4,0),PROFILE!$F$1:$G$3,2,0),0),0)</f>
        <v>0</v>
      </c>
      <c r="N410" s="1">
        <f>IFERROR(COUNTIFS(PROFILE!$H$13:$H$212,"&gt;=1",PROFILE!$I$13:$I$212,T410),0)</f>
        <v>0</v>
      </c>
      <c r="O410" s="1">
        <f>IFERROR(IF(P410&gt;=1,(IF(LEN(T410)&gt;=1,VLOOKUP(T410,PROFILE!$A$23:$B$34,2,0)*100+COUNTIF($T$8:T410,T410),0)),0),0)</f>
        <v>0</v>
      </c>
      <c r="P410" s="11"/>
      <c r="Q410" s="11"/>
      <c r="R410" s="12"/>
      <c r="S410" s="12"/>
      <c r="T410" s="11"/>
      <c r="U410" s="11"/>
      <c r="V410" s="11"/>
      <c r="W410" s="8">
        <f ca="1">IFERROR(IF(P410&gt;=1,(IF(M410&gt;=2,COUNTIF(INDIRECT(G410):INDIRECT(H410),"OLD"),0)),0),0)</f>
        <v>0</v>
      </c>
      <c r="X410" s="8">
        <f ca="1">IFERROR(IF(P410&gt;=1,(IF(M410=1,COUNTIF(INDIRECT(G410):INDIRECT(H410),"NEW"),IF(M410=3,COUNTIF(INDIRECT(G410):INDIRECT(H410),"NEW"),0))),0),0)</f>
        <v>0</v>
      </c>
      <c r="Y410" s="10">
        <f t="shared" ca="1" si="20"/>
        <v>0</v>
      </c>
      <c r="Z410" s="13"/>
    </row>
    <row r="411" spans="6:26" ht="20.100000000000001" customHeight="1" x14ac:dyDescent="0.25">
      <c r="F411" s="1">
        <f>IFERROR(IF(O411&gt;=101,MATCH(O411,VITRAN!$AG$14:$AG$1513,0)+13,0),0)</f>
        <v>0</v>
      </c>
      <c r="G411" s="1" t="str">
        <f t="shared" si="18"/>
        <v/>
      </c>
      <c r="H411" s="1" t="str">
        <f t="shared" si="19"/>
        <v/>
      </c>
      <c r="J411" s="1">
        <f>IFERROR(SUMIFS(STOCK!$U$10:$U$209,STOCK!$H$10:$H$209,T411),0)</f>
        <v>0</v>
      </c>
      <c r="K411" s="1">
        <f>IFERROR(SUMIFS(STOCK!$V$10:$V$209,STOCK!$H$10:$H$209,T411),0)</f>
        <v>0</v>
      </c>
      <c r="M411" s="1">
        <f>IFERROR(IF(LEN(T411)&gt;=1,VLOOKUP(HLOOKUP(T411,PROFILE!$K$5:$V$8,4,0),PROFILE!$F$1:$G$3,2,0),0),0)</f>
        <v>0</v>
      </c>
      <c r="N411" s="1">
        <f>IFERROR(COUNTIFS(PROFILE!$H$13:$H$212,"&gt;=1",PROFILE!$I$13:$I$212,T411),0)</f>
        <v>0</v>
      </c>
      <c r="O411" s="1">
        <f>IFERROR(IF(P411&gt;=1,(IF(LEN(T411)&gt;=1,VLOOKUP(T411,PROFILE!$A$23:$B$34,2,0)*100+COUNTIF($T$8:T411,T411),0)),0),0)</f>
        <v>0</v>
      </c>
      <c r="P411" s="11"/>
      <c r="Q411" s="11"/>
      <c r="R411" s="12"/>
      <c r="S411" s="12"/>
      <c r="T411" s="11"/>
      <c r="U411" s="11"/>
      <c r="V411" s="11"/>
      <c r="W411" s="8">
        <f ca="1">IFERROR(IF(P411&gt;=1,(IF(M411&gt;=2,COUNTIF(INDIRECT(G411):INDIRECT(H411),"OLD"),0)),0),0)</f>
        <v>0</v>
      </c>
      <c r="X411" s="8">
        <f ca="1">IFERROR(IF(P411&gt;=1,(IF(M411=1,COUNTIF(INDIRECT(G411):INDIRECT(H411),"NEW"),IF(M411=3,COUNTIF(INDIRECT(G411):INDIRECT(H411),"NEW"),0))),0),0)</f>
        <v>0</v>
      </c>
      <c r="Y411" s="10">
        <f t="shared" ca="1" si="20"/>
        <v>0</v>
      </c>
      <c r="Z411" s="13"/>
    </row>
    <row r="412" spans="6:26" ht="20.100000000000001" customHeight="1" x14ac:dyDescent="0.25">
      <c r="F412" s="1">
        <f>IFERROR(IF(O412&gt;=101,MATCH(O412,VITRAN!$AG$14:$AG$1513,0)+13,0),0)</f>
        <v>0</v>
      </c>
      <c r="G412" s="1" t="str">
        <f t="shared" si="18"/>
        <v/>
      </c>
      <c r="H412" s="1" t="str">
        <f t="shared" si="19"/>
        <v/>
      </c>
      <c r="J412" s="1">
        <f>IFERROR(SUMIFS(STOCK!$U$10:$U$209,STOCK!$H$10:$H$209,T412),0)</f>
        <v>0</v>
      </c>
      <c r="K412" s="1">
        <f>IFERROR(SUMIFS(STOCK!$V$10:$V$209,STOCK!$H$10:$H$209,T412),0)</f>
        <v>0</v>
      </c>
      <c r="M412" s="1">
        <f>IFERROR(IF(LEN(T412)&gt;=1,VLOOKUP(HLOOKUP(T412,PROFILE!$K$5:$V$8,4,0),PROFILE!$F$1:$G$3,2,0),0),0)</f>
        <v>0</v>
      </c>
      <c r="N412" s="1">
        <f>IFERROR(COUNTIFS(PROFILE!$H$13:$H$212,"&gt;=1",PROFILE!$I$13:$I$212,T412),0)</f>
        <v>0</v>
      </c>
      <c r="O412" s="1">
        <f>IFERROR(IF(P412&gt;=1,(IF(LEN(T412)&gt;=1,VLOOKUP(T412,PROFILE!$A$23:$B$34,2,0)*100+COUNTIF($T$8:T412,T412),0)),0),0)</f>
        <v>0</v>
      </c>
      <c r="P412" s="11"/>
      <c r="Q412" s="11"/>
      <c r="R412" s="12"/>
      <c r="S412" s="12"/>
      <c r="T412" s="11"/>
      <c r="U412" s="11"/>
      <c r="V412" s="11"/>
      <c r="W412" s="8">
        <f ca="1">IFERROR(IF(P412&gt;=1,(IF(M412&gt;=2,COUNTIF(INDIRECT(G412):INDIRECT(H412),"OLD"),0)),0),0)</f>
        <v>0</v>
      </c>
      <c r="X412" s="8">
        <f ca="1">IFERROR(IF(P412&gt;=1,(IF(M412=1,COUNTIF(INDIRECT(G412):INDIRECT(H412),"NEW"),IF(M412=3,COUNTIF(INDIRECT(G412):INDIRECT(H412),"NEW"),0))),0),0)</f>
        <v>0</v>
      </c>
      <c r="Y412" s="10">
        <f t="shared" ca="1" si="20"/>
        <v>0</v>
      </c>
      <c r="Z412" s="13"/>
    </row>
    <row r="413" spans="6:26" ht="20.100000000000001" customHeight="1" x14ac:dyDescent="0.25">
      <c r="F413" s="1">
        <f>IFERROR(IF(O413&gt;=101,MATCH(O413,VITRAN!$AG$14:$AG$1513,0)+13,0),0)</f>
        <v>0</v>
      </c>
      <c r="G413" s="1" t="str">
        <f t="shared" si="18"/>
        <v/>
      </c>
      <c r="H413" s="1" t="str">
        <f t="shared" si="19"/>
        <v/>
      </c>
      <c r="J413" s="1">
        <f>IFERROR(SUMIFS(STOCK!$U$10:$U$209,STOCK!$H$10:$H$209,T413),0)</f>
        <v>0</v>
      </c>
      <c r="K413" s="1">
        <f>IFERROR(SUMIFS(STOCK!$V$10:$V$209,STOCK!$H$10:$H$209,T413),0)</f>
        <v>0</v>
      </c>
      <c r="M413" s="1">
        <f>IFERROR(IF(LEN(T413)&gt;=1,VLOOKUP(HLOOKUP(T413,PROFILE!$K$5:$V$8,4,0),PROFILE!$F$1:$G$3,2,0),0),0)</f>
        <v>0</v>
      </c>
      <c r="N413" s="1">
        <f>IFERROR(COUNTIFS(PROFILE!$H$13:$H$212,"&gt;=1",PROFILE!$I$13:$I$212,T413),0)</f>
        <v>0</v>
      </c>
      <c r="O413" s="1">
        <f>IFERROR(IF(P413&gt;=1,(IF(LEN(T413)&gt;=1,VLOOKUP(T413,PROFILE!$A$23:$B$34,2,0)*100+COUNTIF($T$8:T413,T413),0)),0),0)</f>
        <v>0</v>
      </c>
      <c r="P413" s="11"/>
      <c r="Q413" s="11"/>
      <c r="R413" s="12"/>
      <c r="S413" s="12"/>
      <c r="T413" s="11"/>
      <c r="U413" s="11"/>
      <c r="V413" s="11"/>
      <c r="W413" s="8">
        <f ca="1">IFERROR(IF(P413&gt;=1,(IF(M413&gt;=2,COUNTIF(INDIRECT(G413):INDIRECT(H413),"OLD"),0)),0),0)</f>
        <v>0</v>
      </c>
      <c r="X413" s="8">
        <f ca="1">IFERROR(IF(P413&gt;=1,(IF(M413=1,COUNTIF(INDIRECT(G413):INDIRECT(H413),"NEW"),IF(M413=3,COUNTIF(INDIRECT(G413):INDIRECT(H413),"NEW"),0))),0),0)</f>
        <v>0</v>
      </c>
      <c r="Y413" s="10">
        <f t="shared" ca="1" si="20"/>
        <v>0</v>
      </c>
      <c r="Z413" s="13"/>
    </row>
    <row r="414" spans="6:26" ht="20.100000000000001" customHeight="1" x14ac:dyDescent="0.25">
      <c r="F414" s="1">
        <f>IFERROR(IF(O414&gt;=101,MATCH(O414,VITRAN!$AG$14:$AG$1513,0)+13,0),0)</f>
        <v>0</v>
      </c>
      <c r="G414" s="1" t="str">
        <f t="shared" si="18"/>
        <v/>
      </c>
      <c r="H414" s="1" t="str">
        <f t="shared" si="19"/>
        <v/>
      </c>
      <c r="J414" s="1">
        <f>IFERROR(SUMIFS(STOCK!$U$10:$U$209,STOCK!$H$10:$H$209,T414),0)</f>
        <v>0</v>
      </c>
      <c r="K414" s="1">
        <f>IFERROR(SUMIFS(STOCK!$V$10:$V$209,STOCK!$H$10:$H$209,T414),0)</f>
        <v>0</v>
      </c>
      <c r="M414" s="1">
        <f>IFERROR(IF(LEN(T414)&gt;=1,VLOOKUP(HLOOKUP(T414,PROFILE!$K$5:$V$8,4,0),PROFILE!$F$1:$G$3,2,0),0),0)</f>
        <v>0</v>
      </c>
      <c r="N414" s="1">
        <f>IFERROR(COUNTIFS(PROFILE!$H$13:$H$212,"&gt;=1",PROFILE!$I$13:$I$212,T414),0)</f>
        <v>0</v>
      </c>
      <c r="O414" s="1">
        <f>IFERROR(IF(P414&gt;=1,(IF(LEN(T414)&gt;=1,VLOOKUP(T414,PROFILE!$A$23:$B$34,2,0)*100+COUNTIF($T$8:T414,T414),0)),0),0)</f>
        <v>0</v>
      </c>
      <c r="P414" s="11"/>
      <c r="Q414" s="11"/>
      <c r="R414" s="12"/>
      <c r="S414" s="12"/>
      <c r="T414" s="11"/>
      <c r="U414" s="11"/>
      <c r="V414" s="11"/>
      <c r="W414" s="8">
        <f ca="1">IFERROR(IF(P414&gt;=1,(IF(M414&gt;=2,COUNTIF(INDIRECT(G414):INDIRECT(H414),"OLD"),0)),0),0)</f>
        <v>0</v>
      </c>
      <c r="X414" s="8">
        <f ca="1">IFERROR(IF(P414&gt;=1,(IF(M414=1,COUNTIF(INDIRECT(G414):INDIRECT(H414),"NEW"),IF(M414=3,COUNTIF(INDIRECT(G414):INDIRECT(H414),"NEW"),0))),0),0)</f>
        <v>0</v>
      </c>
      <c r="Y414" s="10">
        <f t="shared" ca="1" si="20"/>
        <v>0</v>
      </c>
      <c r="Z414" s="13"/>
    </row>
    <row r="415" spans="6:26" ht="20.100000000000001" customHeight="1" x14ac:dyDescent="0.25">
      <c r="F415" s="1">
        <f>IFERROR(IF(O415&gt;=101,MATCH(O415,VITRAN!$AG$14:$AG$1513,0)+13,0),0)</f>
        <v>0</v>
      </c>
      <c r="G415" s="1" t="str">
        <f t="shared" si="18"/>
        <v/>
      </c>
      <c r="H415" s="1" t="str">
        <f t="shared" si="19"/>
        <v/>
      </c>
      <c r="J415" s="1">
        <f>IFERROR(SUMIFS(STOCK!$U$10:$U$209,STOCK!$H$10:$H$209,T415),0)</f>
        <v>0</v>
      </c>
      <c r="K415" s="1">
        <f>IFERROR(SUMIFS(STOCK!$V$10:$V$209,STOCK!$H$10:$H$209,T415),0)</f>
        <v>0</v>
      </c>
      <c r="M415" s="1">
        <f>IFERROR(IF(LEN(T415)&gt;=1,VLOOKUP(HLOOKUP(T415,PROFILE!$K$5:$V$8,4,0),PROFILE!$F$1:$G$3,2,0),0),0)</f>
        <v>0</v>
      </c>
      <c r="N415" s="1">
        <f>IFERROR(COUNTIFS(PROFILE!$H$13:$H$212,"&gt;=1",PROFILE!$I$13:$I$212,T415),0)</f>
        <v>0</v>
      </c>
      <c r="O415" s="1">
        <f>IFERROR(IF(P415&gt;=1,(IF(LEN(T415)&gt;=1,VLOOKUP(T415,PROFILE!$A$23:$B$34,2,0)*100+COUNTIF($T$8:T415,T415),0)),0),0)</f>
        <v>0</v>
      </c>
      <c r="P415" s="11"/>
      <c r="Q415" s="11"/>
      <c r="R415" s="12"/>
      <c r="S415" s="12"/>
      <c r="T415" s="11"/>
      <c r="U415" s="11"/>
      <c r="V415" s="11"/>
      <c r="W415" s="8">
        <f ca="1">IFERROR(IF(P415&gt;=1,(IF(M415&gt;=2,COUNTIF(INDIRECT(G415):INDIRECT(H415),"OLD"),0)),0),0)</f>
        <v>0</v>
      </c>
      <c r="X415" s="8">
        <f ca="1">IFERROR(IF(P415&gt;=1,(IF(M415=1,COUNTIF(INDIRECT(G415):INDIRECT(H415),"NEW"),IF(M415=3,COUNTIF(INDIRECT(G415):INDIRECT(H415),"NEW"),0))),0),0)</f>
        <v>0</v>
      </c>
      <c r="Y415" s="10">
        <f t="shared" ca="1" si="20"/>
        <v>0</v>
      </c>
      <c r="Z415" s="13"/>
    </row>
    <row r="416" spans="6:26" ht="20.100000000000001" customHeight="1" x14ac:dyDescent="0.25">
      <c r="F416" s="1">
        <f>IFERROR(IF(O416&gt;=101,MATCH(O416,VITRAN!$AG$14:$AG$1513,0)+13,0),0)</f>
        <v>0</v>
      </c>
      <c r="G416" s="1" t="str">
        <f t="shared" si="18"/>
        <v/>
      </c>
      <c r="H416" s="1" t="str">
        <f t="shared" si="19"/>
        <v/>
      </c>
      <c r="J416" s="1">
        <f>IFERROR(SUMIFS(STOCK!$U$10:$U$209,STOCK!$H$10:$H$209,T416),0)</f>
        <v>0</v>
      </c>
      <c r="K416" s="1">
        <f>IFERROR(SUMIFS(STOCK!$V$10:$V$209,STOCK!$H$10:$H$209,T416),0)</f>
        <v>0</v>
      </c>
      <c r="M416" s="1">
        <f>IFERROR(IF(LEN(T416)&gt;=1,VLOOKUP(HLOOKUP(T416,PROFILE!$K$5:$V$8,4,0),PROFILE!$F$1:$G$3,2,0),0),0)</f>
        <v>0</v>
      </c>
      <c r="N416" s="1">
        <f>IFERROR(COUNTIFS(PROFILE!$H$13:$H$212,"&gt;=1",PROFILE!$I$13:$I$212,T416),0)</f>
        <v>0</v>
      </c>
      <c r="O416" s="1">
        <f>IFERROR(IF(P416&gt;=1,(IF(LEN(T416)&gt;=1,VLOOKUP(T416,PROFILE!$A$23:$B$34,2,0)*100+COUNTIF($T$8:T416,T416),0)),0),0)</f>
        <v>0</v>
      </c>
      <c r="P416" s="11"/>
      <c r="Q416" s="11"/>
      <c r="R416" s="12"/>
      <c r="S416" s="12"/>
      <c r="T416" s="11"/>
      <c r="U416" s="11"/>
      <c r="V416" s="11"/>
      <c r="W416" s="8">
        <f ca="1">IFERROR(IF(P416&gt;=1,(IF(M416&gt;=2,COUNTIF(INDIRECT(G416):INDIRECT(H416),"OLD"),0)),0),0)</f>
        <v>0</v>
      </c>
      <c r="X416" s="8">
        <f ca="1">IFERROR(IF(P416&gt;=1,(IF(M416=1,COUNTIF(INDIRECT(G416):INDIRECT(H416),"NEW"),IF(M416=3,COUNTIF(INDIRECT(G416):INDIRECT(H416),"NEW"),0))),0),0)</f>
        <v>0</v>
      </c>
      <c r="Y416" s="10">
        <f t="shared" ca="1" si="20"/>
        <v>0</v>
      </c>
      <c r="Z416" s="13"/>
    </row>
    <row r="417" spans="6:26" ht="20.100000000000001" customHeight="1" x14ac:dyDescent="0.25">
      <c r="F417" s="1">
        <f>IFERROR(IF(O417&gt;=101,MATCH(O417,VITRAN!$AG$14:$AG$1513,0)+13,0),0)</f>
        <v>0</v>
      </c>
      <c r="G417" s="1" t="str">
        <f t="shared" si="18"/>
        <v/>
      </c>
      <c r="H417" s="1" t="str">
        <f t="shared" si="19"/>
        <v/>
      </c>
      <c r="J417" s="1">
        <f>IFERROR(SUMIFS(STOCK!$U$10:$U$209,STOCK!$H$10:$H$209,T417),0)</f>
        <v>0</v>
      </c>
      <c r="K417" s="1">
        <f>IFERROR(SUMIFS(STOCK!$V$10:$V$209,STOCK!$H$10:$H$209,T417),0)</f>
        <v>0</v>
      </c>
      <c r="M417" s="1">
        <f>IFERROR(IF(LEN(T417)&gt;=1,VLOOKUP(HLOOKUP(T417,PROFILE!$K$5:$V$8,4,0),PROFILE!$F$1:$G$3,2,0),0),0)</f>
        <v>0</v>
      </c>
      <c r="N417" s="1">
        <f>IFERROR(COUNTIFS(PROFILE!$H$13:$H$212,"&gt;=1",PROFILE!$I$13:$I$212,T417),0)</f>
        <v>0</v>
      </c>
      <c r="O417" s="1">
        <f>IFERROR(IF(P417&gt;=1,(IF(LEN(T417)&gt;=1,VLOOKUP(T417,PROFILE!$A$23:$B$34,2,0)*100+COUNTIF($T$8:T417,T417),0)),0),0)</f>
        <v>0</v>
      </c>
      <c r="P417" s="11"/>
      <c r="Q417" s="11"/>
      <c r="R417" s="12"/>
      <c r="S417" s="12"/>
      <c r="T417" s="11"/>
      <c r="U417" s="11"/>
      <c r="V417" s="11"/>
      <c r="W417" s="8">
        <f ca="1">IFERROR(IF(P417&gt;=1,(IF(M417&gt;=2,COUNTIF(INDIRECT(G417):INDIRECT(H417),"OLD"),0)),0),0)</f>
        <v>0</v>
      </c>
      <c r="X417" s="8">
        <f ca="1">IFERROR(IF(P417&gt;=1,(IF(M417=1,COUNTIF(INDIRECT(G417):INDIRECT(H417),"NEW"),IF(M417=3,COUNTIF(INDIRECT(G417):INDIRECT(H417),"NEW"),0))),0),0)</f>
        <v>0</v>
      </c>
      <c r="Y417" s="10">
        <f t="shared" ca="1" si="20"/>
        <v>0</v>
      </c>
      <c r="Z417" s="13"/>
    </row>
    <row r="418" spans="6:26" ht="20.100000000000001" customHeight="1" x14ac:dyDescent="0.25">
      <c r="F418" s="1">
        <f>IFERROR(IF(O418&gt;=101,MATCH(O418,VITRAN!$AG$14:$AG$1513,0)+13,0),0)</f>
        <v>0</v>
      </c>
      <c r="G418" s="1" t="str">
        <f t="shared" si="18"/>
        <v/>
      </c>
      <c r="H418" s="1" t="str">
        <f t="shared" si="19"/>
        <v/>
      </c>
      <c r="J418" s="1">
        <f>IFERROR(SUMIFS(STOCK!$U$10:$U$209,STOCK!$H$10:$H$209,T418),0)</f>
        <v>0</v>
      </c>
      <c r="K418" s="1">
        <f>IFERROR(SUMIFS(STOCK!$V$10:$V$209,STOCK!$H$10:$H$209,T418),0)</f>
        <v>0</v>
      </c>
      <c r="M418" s="1">
        <f>IFERROR(IF(LEN(T418)&gt;=1,VLOOKUP(HLOOKUP(T418,PROFILE!$K$5:$V$8,4,0),PROFILE!$F$1:$G$3,2,0),0),0)</f>
        <v>0</v>
      </c>
      <c r="N418" s="1">
        <f>IFERROR(COUNTIFS(PROFILE!$H$13:$H$212,"&gt;=1",PROFILE!$I$13:$I$212,T418),0)</f>
        <v>0</v>
      </c>
      <c r="O418" s="1">
        <f>IFERROR(IF(P418&gt;=1,(IF(LEN(T418)&gt;=1,VLOOKUP(T418,PROFILE!$A$23:$B$34,2,0)*100+COUNTIF($T$8:T418,T418),0)),0),0)</f>
        <v>0</v>
      </c>
      <c r="P418" s="11"/>
      <c r="Q418" s="11"/>
      <c r="R418" s="12"/>
      <c r="S418" s="12"/>
      <c r="T418" s="11"/>
      <c r="U418" s="11"/>
      <c r="V418" s="11"/>
      <c r="W418" s="8">
        <f ca="1">IFERROR(IF(P418&gt;=1,(IF(M418&gt;=2,COUNTIF(INDIRECT(G418):INDIRECT(H418),"OLD"),0)),0),0)</f>
        <v>0</v>
      </c>
      <c r="X418" s="8">
        <f ca="1">IFERROR(IF(P418&gt;=1,(IF(M418=1,COUNTIF(INDIRECT(G418):INDIRECT(H418),"NEW"),IF(M418=3,COUNTIF(INDIRECT(G418):INDIRECT(H418),"NEW"),0))),0),0)</f>
        <v>0</v>
      </c>
      <c r="Y418" s="10">
        <f t="shared" ca="1" si="20"/>
        <v>0</v>
      </c>
      <c r="Z418" s="13"/>
    </row>
    <row r="419" spans="6:26" ht="20.100000000000001" customHeight="1" x14ac:dyDescent="0.25">
      <c r="F419" s="1">
        <f>IFERROR(IF(O419&gt;=101,MATCH(O419,VITRAN!$AG$14:$AG$1513,0)+13,0),0)</f>
        <v>0</v>
      </c>
      <c r="G419" s="1" t="str">
        <f t="shared" si="18"/>
        <v/>
      </c>
      <c r="H419" s="1" t="str">
        <f t="shared" si="19"/>
        <v/>
      </c>
      <c r="J419" s="1">
        <f>IFERROR(SUMIFS(STOCK!$U$10:$U$209,STOCK!$H$10:$H$209,T419),0)</f>
        <v>0</v>
      </c>
      <c r="K419" s="1">
        <f>IFERROR(SUMIFS(STOCK!$V$10:$V$209,STOCK!$H$10:$H$209,T419),0)</f>
        <v>0</v>
      </c>
      <c r="M419" s="1">
        <f>IFERROR(IF(LEN(T419)&gt;=1,VLOOKUP(HLOOKUP(T419,PROFILE!$K$5:$V$8,4,0),PROFILE!$F$1:$G$3,2,0),0),0)</f>
        <v>0</v>
      </c>
      <c r="N419" s="1">
        <f>IFERROR(COUNTIFS(PROFILE!$H$13:$H$212,"&gt;=1",PROFILE!$I$13:$I$212,T419),0)</f>
        <v>0</v>
      </c>
      <c r="O419" s="1">
        <f>IFERROR(IF(P419&gt;=1,(IF(LEN(T419)&gt;=1,VLOOKUP(T419,PROFILE!$A$23:$B$34,2,0)*100+COUNTIF($T$8:T419,T419),0)),0),0)</f>
        <v>0</v>
      </c>
      <c r="P419" s="11"/>
      <c r="Q419" s="11"/>
      <c r="R419" s="12"/>
      <c r="S419" s="12"/>
      <c r="T419" s="11"/>
      <c r="U419" s="11"/>
      <c r="V419" s="11"/>
      <c r="W419" s="8">
        <f ca="1">IFERROR(IF(P419&gt;=1,(IF(M419&gt;=2,COUNTIF(INDIRECT(G419):INDIRECT(H419),"OLD"),0)),0),0)</f>
        <v>0</v>
      </c>
      <c r="X419" s="8">
        <f ca="1">IFERROR(IF(P419&gt;=1,(IF(M419=1,COUNTIF(INDIRECT(G419):INDIRECT(H419),"NEW"),IF(M419=3,COUNTIF(INDIRECT(G419):INDIRECT(H419),"NEW"),0))),0),0)</f>
        <v>0</v>
      </c>
      <c r="Y419" s="10">
        <f t="shared" ca="1" si="20"/>
        <v>0</v>
      </c>
      <c r="Z419" s="13"/>
    </row>
    <row r="420" spans="6:26" ht="20.100000000000001" customHeight="1" x14ac:dyDescent="0.25">
      <c r="F420" s="1">
        <f>IFERROR(IF(O420&gt;=101,MATCH(O420,VITRAN!$AG$14:$AG$1513,0)+13,0),0)</f>
        <v>0</v>
      </c>
      <c r="G420" s="1" t="str">
        <f t="shared" si="18"/>
        <v/>
      </c>
      <c r="H420" s="1" t="str">
        <f t="shared" si="19"/>
        <v/>
      </c>
      <c r="J420" s="1">
        <f>IFERROR(SUMIFS(STOCK!$U$10:$U$209,STOCK!$H$10:$H$209,T420),0)</f>
        <v>0</v>
      </c>
      <c r="K420" s="1">
        <f>IFERROR(SUMIFS(STOCK!$V$10:$V$209,STOCK!$H$10:$H$209,T420),0)</f>
        <v>0</v>
      </c>
      <c r="M420" s="1">
        <f>IFERROR(IF(LEN(T420)&gt;=1,VLOOKUP(HLOOKUP(T420,PROFILE!$K$5:$V$8,4,0),PROFILE!$F$1:$G$3,2,0),0),0)</f>
        <v>0</v>
      </c>
      <c r="N420" s="1">
        <f>IFERROR(COUNTIFS(PROFILE!$H$13:$H$212,"&gt;=1",PROFILE!$I$13:$I$212,T420),0)</f>
        <v>0</v>
      </c>
      <c r="O420" s="1">
        <f>IFERROR(IF(P420&gt;=1,(IF(LEN(T420)&gt;=1,VLOOKUP(T420,PROFILE!$A$23:$B$34,2,0)*100+COUNTIF($T$8:T420,T420),0)),0),0)</f>
        <v>0</v>
      </c>
      <c r="P420" s="11"/>
      <c r="Q420" s="11"/>
      <c r="R420" s="12"/>
      <c r="S420" s="12"/>
      <c r="T420" s="11"/>
      <c r="U420" s="11"/>
      <c r="V420" s="11"/>
      <c r="W420" s="8">
        <f ca="1">IFERROR(IF(P420&gt;=1,(IF(M420&gt;=2,COUNTIF(INDIRECT(G420):INDIRECT(H420),"OLD"),0)),0),0)</f>
        <v>0</v>
      </c>
      <c r="X420" s="8">
        <f ca="1">IFERROR(IF(P420&gt;=1,(IF(M420=1,COUNTIF(INDIRECT(G420):INDIRECT(H420),"NEW"),IF(M420=3,COUNTIF(INDIRECT(G420):INDIRECT(H420),"NEW"),0))),0),0)</f>
        <v>0</v>
      </c>
      <c r="Y420" s="10">
        <f t="shared" ca="1" si="20"/>
        <v>0</v>
      </c>
      <c r="Z420" s="13"/>
    </row>
    <row r="421" spans="6:26" ht="20.100000000000001" customHeight="1" x14ac:dyDescent="0.25">
      <c r="F421" s="1">
        <f>IFERROR(IF(O421&gt;=101,MATCH(O421,VITRAN!$AG$14:$AG$1513,0)+13,0),0)</f>
        <v>0</v>
      </c>
      <c r="G421" s="1" t="str">
        <f t="shared" si="18"/>
        <v/>
      </c>
      <c r="H421" s="1" t="str">
        <f t="shared" si="19"/>
        <v/>
      </c>
      <c r="J421" s="1">
        <f>IFERROR(SUMIFS(STOCK!$U$10:$U$209,STOCK!$H$10:$H$209,T421),0)</f>
        <v>0</v>
      </c>
      <c r="K421" s="1">
        <f>IFERROR(SUMIFS(STOCK!$V$10:$V$209,STOCK!$H$10:$H$209,T421),0)</f>
        <v>0</v>
      </c>
      <c r="M421" s="1">
        <f>IFERROR(IF(LEN(T421)&gt;=1,VLOOKUP(HLOOKUP(T421,PROFILE!$K$5:$V$8,4,0),PROFILE!$F$1:$G$3,2,0),0),0)</f>
        <v>0</v>
      </c>
      <c r="N421" s="1">
        <f>IFERROR(COUNTIFS(PROFILE!$H$13:$H$212,"&gt;=1",PROFILE!$I$13:$I$212,T421),0)</f>
        <v>0</v>
      </c>
      <c r="O421" s="1">
        <f>IFERROR(IF(P421&gt;=1,(IF(LEN(T421)&gt;=1,VLOOKUP(T421,PROFILE!$A$23:$B$34,2,0)*100+COUNTIF($T$8:T421,T421),0)),0),0)</f>
        <v>0</v>
      </c>
      <c r="P421" s="11"/>
      <c r="Q421" s="11"/>
      <c r="R421" s="12"/>
      <c r="S421" s="12"/>
      <c r="T421" s="11"/>
      <c r="U421" s="11"/>
      <c r="V421" s="11"/>
      <c r="W421" s="8">
        <f ca="1">IFERROR(IF(P421&gt;=1,(IF(M421&gt;=2,COUNTIF(INDIRECT(G421):INDIRECT(H421),"OLD"),0)),0),0)</f>
        <v>0</v>
      </c>
      <c r="X421" s="8">
        <f ca="1">IFERROR(IF(P421&gt;=1,(IF(M421=1,COUNTIF(INDIRECT(G421):INDIRECT(H421),"NEW"),IF(M421=3,COUNTIF(INDIRECT(G421):INDIRECT(H421),"NEW"),0))),0),0)</f>
        <v>0</v>
      </c>
      <c r="Y421" s="10">
        <f t="shared" ca="1" si="20"/>
        <v>0</v>
      </c>
      <c r="Z421" s="13"/>
    </row>
    <row r="422" spans="6:26" ht="20.100000000000001" customHeight="1" x14ac:dyDescent="0.25">
      <c r="F422" s="1">
        <f>IFERROR(IF(O422&gt;=101,MATCH(O422,VITRAN!$AG$14:$AG$1513,0)+13,0),0)</f>
        <v>0</v>
      </c>
      <c r="G422" s="1" t="str">
        <f t="shared" si="18"/>
        <v/>
      </c>
      <c r="H422" s="1" t="str">
        <f t="shared" si="19"/>
        <v/>
      </c>
      <c r="J422" s="1">
        <f>IFERROR(SUMIFS(STOCK!$U$10:$U$209,STOCK!$H$10:$H$209,T422),0)</f>
        <v>0</v>
      </c>
      <c r="K422" s="1">
        <f>IFERROR(SUMIFS(STOCK!$V$10:$V$209,STOCK!$H$10:$H$209,T422),0)</f>
        <v>0</v>
      </c>
      <c r="M422" s="1">
        <f>IFERROR(IF(LEN(T422)&gt;=1,VLOOKUP(HLOOKUP(T422,PROFILE!$K$5:$V$8,4,0),PROFILE!$F$1:$G$3,2,0),0),0)</f>
        <v>0</v>
      </c>
      <c r="N422" s="1">
        <f>IFERROR(COUNTIFS(PROFILE!$H$13:$H$212,"&gt;=1",PROFILE!$I$13:$I$212,T422),0)</f>
        <v>0</v>
      </c>
      <c r="O422" s="1">
        <f>IFERROR(IF(P422&gt;=1,(IF(LEN(T422)&gt;=1,VLOOKUP(T422,PROFILE!$A$23:$B$34,2,0)*100+COUNTIF($T$8:T422,T422),0)),0),0)</f>
        <v>0</v>
      </c>
      <c r="P422" s="11"/>
      <c r="Q422" s="11"/>
      <c r="R422" s="12"/>
      <c r="S422" s="12"/>
      <c r="T422" s="11"/>
      <c r="U422" s="11"/>
      <c r="V422" s="11"/>
      <c r="W422" s="8">
        <f ca="1">IFERROR(IF(P422&gt;=1,(IF(M422&gt;=2,COUNTIF(INDIRECT(G422):INDIRECT(H422),"OLD"),0)),0),0)</f>
        <v>0</v>
      </c>
      <c r="X422" s="8">
        <f ca="1">IFERROR(IF(P422&gt;=1,(IF(M422=1,COUNTIF(INDIRECT(G422):INDIRECT(H422),"NEW"),IF(M422=3,COUNTIF(INDIRECT(G422):INDIRECT(H422),"NEW"),0))),0),0)</f>
        <v>0</v>
      </c>
      <c r="Y422" s="10">
        <f t="shared" ca="1" si="20"/>
        <v>0</v>
      </c>
      <c r="Z422" s="13"/>
    </row>
    <row r="423" spans="6:26" ht="20.100000000000001" customHeight="1" x14ac:dyDescent="0.25">
      <c r="F423" s="1">
        <f>IFERROR(IF(O423&gt;=101,MATCH(O423,VITRAN!$AG$14:$AG$1513,0)+13,0),0)</f>
        <v>0</v>
      </c>
      <c r="G423" s="1" t="str">
        <f t="shared" si="18"/>
        <v/>
      </c>
      <c r="H423" s="1" t="str">
        <f t="shared" si="19"/>
        <v/>
      </c>
      <c r="J423" s="1">
        <f>IFERROR(SUMIFS(STOCK!$U$10:$U$209,STOCK!$H$10:$H$209,T423),0)</f>
        <v>0</v>
      </c>
      <c r="K423" s="1">
        <f>IFERROR(SUMIFS(STOCK!$V$10:$V$209,STOCK!$H$10:$H$209,T423),0)</f>
        <v>0</v>
      </c>
      <c r="M423" s="1">
        <f>IFERROR(IF(LEN(T423)&gt;=1,VLOOKUP(HLOOKUP(T423,PROFILE!$K$5:$V$8,4,0),PROFILE!$F$1:$G$3,2,0),0),0)</f>
        <v>0</v>
      </c>
      <c r="N423" s="1">
        <f>IFERROR(COUNTIFS(PROFILE!$H$13:$H$212,"&gt;=1",PROFILE!$I$13:$I$212,T423),0)</f>
        <v>0</v>
      </c>
      <c r="O423" s="1">
        <f>IFERROR(IF(P423&gt;=1,(IF(LEN(T423)&gt;=1,VLOOKUP(T423,PROFILE!$A$23:$B$34,2,0)*100+COUNTIF($T$8:T423,T423),0)),0),0)</f>
        <v>0</v>
      </c>
      <c r="P423" s="11"/>
      <c r="Q423" s="11"/>
      <c r="R423" s="12"/>
      <c r="S423" s="12"/>
      <c r="T423" s="11"/>
      <c r="U423" s="11"/>
      <c r="V423" s="11"/>
      <c r="W423" s="8">
        <f ca="1">IFERROR(IF(P423&gt;=1,(IF(M423&gt;=2,COUNTIF(INDIRECT(G423):INDIRECT(H423),"OLD"),0)),0),0)</f>
        <v>0</v>
      </c>
      <c r="X423" s="8">
        <f ca="1">IFERROR(IF(P423&gt;=1,(IF(M423=1,COUNTIF(INDIRECT(G423):INDIRECT(H423),"NEW"),IF(M423=3,COUNTIF(INDIRECT(G423):INDIRECT(H423),"NEW"),0))),0),0)</f>
        <v>0</v>
      </c>
      <c r="Y423" s="10">
        <f t="shared" ca="1" si="20"/>
        <v>0</v>
      </c>
      <c r="Z423" s="13"/>
    </row>
    <row r="424" spans="6:26" ht="20.100000000000001" customHeight="1" x14ac:dyDescent="0.25">
      <c r="F424" s="1">
        <f>IFERROR(IF(O424&gt;=101,MATCH(O424,VITRAN!$AG$14:$AG$1513,0)+13,0),0)</f>
        <v>0</v>
      </c>
      <c r="G424" s="1" t="str">
        <f t="shared" si="18"/>
        <v/>
      </c>
      <c r="H424" s="1" t="str">
        <f t="shared" si="19"/>
        <v/>
      </c>
      <c r="J424" s="1">
        <f>IFERROR(SUMIFS(STOCK!$U$10:$U$209,STOCK!$H$10:$H$209,T424),0)</f>
        <v>0</v>
      </c>
      <c r="K424" s="1">
        <f>IFERROR(SUMIFS(STOCK!$V$10:$V$209,STOCK!$H$10:$H$209,T424),0)</f>
        <v>0</v>
      </c>
      <c r="M424" s="1">
        <f>IFERROR(IF(LEN(T424)&gt;=1,VLOOKUP(HLOOKUP(T424,PROFILE!$K$5:$V$8,4,0),PROFILE!$F$1:$G$3,2,0),0),0)</f>
        <v>0</v>
      </c>
      <c r="N424" s="1">
        <f>IFERROR(COUNTIFS(PROFILE!$H$13:$H$212,"&gt;=1",PROFILE!$I$13:$I$212,T424),0)</f>
        <v>0</v>
      </c>
      <c r="O424" s="1">
        <f>IFERROR(IF(P424&gt;=1,(IF(LEN(T424)&gt;=1,VLOOKUP(T424,PROFILE!$A$23:$B$34,2,0)*100+COUNTIF($T$8:T424,T424),0)),0),0)</f>
        <v>0</v>
      </c>
      <c r="P424" s="11"/>
      <c r="Q424" s="11"/>
      <c r="R424" s="12"/>
      <c r="S424" s="12"/>
      <c r="T424" s="11"/>
      <c r="U424" s="11"/>
      <c r="V424" s="11"/>
      <c r="W424" s="8">
        <f ca="1">IFERROR(IF(P424&gt;=1,(IF(M424&gt;=2,COUNTIF(INDIRECT(G424):INDIRECT(H424),"OLD"),0)),0),0)</f>
        <v>0</v>
      </c>
      <c r="X424" s="8">
        <f ca="1">IFERROR(IF(P424&gt;=1,(IF(M424=1,COUNTIF(INDIRECT(G424):INDIRECT(H424),"NEW"),IF(M424=3,COUNTIF(INDIRECT(G424):INDIRECT(H424),"NEW"),0))),0),0)</f>
        <v>0</v>
      </c>
      <c r="Y424" s="10">
        <f t="shared" ca="1" si="20"/>
        <v>0</v>
      </c>
      <c r="Z424" s="13"/>
    </row>
    <row r="425" spans="6:26" ht="20.100000000000001" customHeight="1" x14ac:dyDescent="0.25">
      <c r="F425" s="1">
        <f>IFERROR(IF(O425&gt;=101,MATCH(O425,VITRAN!$AG$14:$AG$1513,0)+13,0),0)</f>
        <v>0</v>
      </c>
      <c r="G425" s="1" t="str">
        <f t="shared" si="18"/>
        <v/>
      </c>
      <c r="H425" s="1" t="str">
        <f t="shared" si="19"/>
        <v/>
      </c>
      <c r="J425" s="1">
        <f>IFERROR(SUMIFS(STOCK!$U$10:$U$209,STOCK!$H$10:$H$209,T425),0)</f>
        <v>0</v>
      </c>
      <c r="K425" s="1">
        <f>IFERROR(SUMIFS(STOCK!$V$10:$V$209,STOCK!$H$10:$H$209,T425),0)</f>
        <v>0</v>
      </c>
      <c r="M425" s="1">
        <f>IFERROR(IF(LEN(T425)&gt;=1,VLOOKUP(HLOOKUP(T425,PROFILE!$K$5:$V$8,4,0),PROFILE!$F$1:$G$3,2,0),0),0)</f>
        <v>0</v>
      </c>
      <c r="N425" s="1">
        <f>IFERROR(COUNTIFS(PROFILE!$H$13:$H$212,"&gt;=1",PROFILE!$I$13:$I$212,T425),0)</f>
        <v>0</v>
      </c>
      <c r="O425" s="1">
        <f>IFERROR(IF(P425&gt;=1,(IF(LEN(T425)&gt;=1,VLOOKUP(T425,PROFILE!$A$23:$B$34,2,0)*100+COUNTIF($T$8:T425,T425),0)),0),0)</f>
        <v>0</v>
      </c>
      <c r="P425" s="11"/>
      <c r="Q425" s="11"/>
      <c r="R425" s="12"/>
      <c r="S425" s="12"/>
      <c r="T425" s="11"/>
      <c r="U425" s="11"/>
      <c r="V425" s="11"/>
      <c r="W425" s="8">
        <f ca="1">IFERROR(IF(P425&gt;=1,(IF(M425&gt;=2,COUNTIF(INDIRECT(G425):INDIRECT(H425),"OLD"),0)),0),0)</f>
        <v>0</v>
      </c>
      <c r="X425" s="8">
        <f ca="1">IFERROR(IF(P425&gt;=1,(IF(M425=1,COUNTIF(INDIRECT(G425):INDIRECT(H425),"NEW"),IF(M425=3,COUNTIF(INDIRECT(G425):INDIRECT(H425),"NEW"),0))),0),0)</f>
        <v>0</v>
      </c>
      <c r="Y425" s="10">
        <f t="shared" ca="1" si="20"/>
        <v>0</v>
      </c>
      <c r="Z425" s="13"/>
    </row>
    <row r="426" spans="6:26" ht="20.100000000000001" customHeight="1" x14ac:dyDescent="0.25">
      <c r="F426" s="1">
        <f>IFERROR(IF(O426&gt;=101,MATCH(O426,VITRAN!$AG$14:$AG$1513,0)+13,0),0)</f>
        <v>0</v>
      </c>
      <c r="G426" s="1" t="str">
        <f t="shared" si="18"/>
        <v/>
      </c>
      <c r="H426" s="1" t="str">
        <f t="shared" si="19"/>
        <v/>
      </c>
      <c r="J426" s="1">
        <f>IFERROR(SUMIFS(STOCK!$U$10:$U$209,STOCK!$H$10:$H$209,T426),0)</f>
        <v>0</v>
      </c>
      <c r="K426" s="1">
        <f>IFERROR(SUMIFS(STOCK!$V$10:$V$209,STOCK!$H$10:$H$209,T426),0)</f>
        <v>0</v>
      </c>
      <c r="M426" s="1">
        <f>IFERROR(IF(LEN(T426)&gt;=1,VLOOKUP(HLOOKUP(T426,PROFILE!$K$5:$V$8,4,0),PROFILE!$F$1:$G$3,2,0),0),0)</f>
        <v>0</v>
      </c>
      <c r="N426" s="1">
        <f>IFERROR(COUNTIFS(PROFILE!$H$13:$H$212,"&gt;=1",PROFILE!$I$13:$I$212,T426),0)</f>
        <v>0</v>
      </c>
      <c r="O426" s="1">
        <f>IFERROR(IF(P426&gt;=1,(IF(LEN(T426)&gt;=1,VLOOKUP(T426,PROFILE!$A$23:$B$34,2,0)*100+COUNTIF($T$8:T426,T426),0)),0),0)</f>
        <v>0</v>
      </c>
      <c r="P426" s="11"/>
      <c r="Q426" s="11"/>
      <c r="R426" s="12"/>
      <c r="S426" s="12"/>
      <c r="T426" s="11"/>
      <c r="U426" s="11"/>
      <c r="V426" s="11"/>
      <c r="W426" s="8">
        <f ca="1">IFERROR(IF(P426&gt;=1,(IF(M426&gt;=2,COUNTIF(INDIRECT(G426):INDIRECT(H426),"OLD"),0)),0),0)</f>
        <v>0</v>
      </c>
      <c r="X426" s="8">
        <f ca="1">IFERROR(IF(P426&gt;=1,(IF(M426=1,COUNTIF(INDIRECT(G426):INDIRECT(H426),"NEW"),IF(M426=3,COUNTIF(INDIRECT(G426):INDIRECT(H426),"NEW"),0))),0),0)</f>
        <v>0</v>
      </c>
      <c r="Y426" s="10">
        <f t="shared" ca="1" si="20"/>
        <v>0</v>
      </c>
      <c r="Z426" s="13"/>
    </row>
    <row r="427" spans="6:26" ht="20.100000000000001" customHeight="1" x14ac:dyDescent="0.25">
      <c r="F427" s="1">
        <f>IFERROR(IF(O427&gt;=101,MATCH(O427,VITRAN!$AG$14:$AG$1513,0)+13,0),0)</f>
        <v>0</v>
      </c>
      <c r="G427" s="1" t="str">
        <f t="shared" si="18"/>
        <v/>
      </c>
      <c r="H427" s="1" t="str">
        <f t="shared" si="19"/>
        <v/>
      </c>
      <c r="J427" s="1">
        <f>IFERROR(SUMIFS(STOCK!$U$10:$U$209,STOCK!$H$10:$H$209,T427),0)</f>
        <v>0</v>
      </c>
      <c r="K427" s="1">
        <f>IFERROR(SUMIFS(STOCK!$V$10:$V$209,STOCK!$H$10:$H$209,T427),0)</f>
        <v>0</v>
      </c>
      <c r="M427" s="1">
        <f>IFERROR(IF(LEN(T427)&gt;=1,VLOOKUP(HLOOKUP(T427,PROFILE!$K$5:$V$8,4,0),PROFILE!$F$1:$G$3,2,0),0),0)</f>
        <v>0</v>
      </c>
      <c r="N427" s="1">
        <f>IFERROR(COUNTIFS(PROFILE!$H$13:$H$212,"&gt;=1",PROFILE!$I$13:$I$212,T427),0)</f>
        <v>0</v>
      </c>
      <c r="O427" s="1">
        <f>IFERROR(IF(P427&gt;=1,(IF(LEN(T427)&gt;=1,VLOOKUP(T427,PROFILE!$A$23:$B$34,2,0)*100+COUNTIF($T$8:T427,T427),0)),0),0)</f>
        <v>0</v>
      </c>
      <c r="P427" s="11"/>
      <c r="Q427" s="11"/>
      <c r="R427" s="12"/>
      <c r="S427" s="12"/>
      <c r="T427" s="11"/>
      <c r="U427" s="11"/>
      <c r="V427" s="11"/>
      <c r="W427" s="8">
        <f ca="1">IFERROR(IF(P427&gt;=1,(IF(M427&gt;=2,COUNTIF(INDIRECT(G427):INDIRECT(H427),"OLD"),0)),0),0)</f>
        <v>0</v>
      </c>
      <c r="X427" s="8">
        <f ca="1">IFERROR(IF(P427&gt;=1,(IF(M427=1,COUNTIF(INDIRECT(G427):INDIRECT(H427),"NEW"),IF(M427=3,COUNTIF(INDIRECT(G427):INDIRECT(H427),"NEW"),0))),0),0)</f>
        <v>0</v>
      </c>
      <c r="Y427" s="10">
        <f t="shared" ca="1" si="20"/>
        <v>0</v>
      </c>
      <c r="Z427" s="13"/>
    </row>
    <row r="428" spans="6:26" ht="20.100000000000001" customHeight="1" x14ac:dyDescent="0.25">
      <c r="F428" s="1">
        <f>IFERROR(IF(O428&gt;=101,MATCH(O428,VITRAN!$AG$14:$AG$1513,0)+13,0),0)</f>
        <v>0</v>
      </c>
      <c r="G428" s="1" t="str">
        <f t="shared" si="18"/>
        <v/>
      </c>
      <c r="H428" s="1" t="str">
        <f t="shared" si="19"/>
        <v/>
      </c>
      <c r="J428" s="1">
        <f>IFERROR(SUMIFS(STOCK!$U$10:$U$209,STOCK!$H$10:$H$209,T428),0)</f>
        <v>0</v>
      </c>
      <c r="K428" s="1">
        <f>IFERROR(SUMIFS(STOCK!$V$10:$V$209,STOCK!$H$10:$H$209,T428),0)</f>
        <v>0</v>
      </c>
      <c r="M428" s="1">
        <f>IFERROR(IF(LEN(T428)&gt;=1,VLOOKUP(HLOOKUP(T428,PROFILE!$K$5:$V$8,4,0),PROFILE!$F$1:$G$3,2,0),0),0)</f>
        <v>0</v>
      </c>
      <c r="N428" s="1">
        <f>IFERROR(COUNTIFS(PROFILE!$H$13:$H$212,"&gt;=1",PROFILE!$I$13:$I$212,T428),0)</f>
        <v>0</v>
      </c>
      <c r="O428" s="1">
        <f>IFERROR(IF(P428&gt;=1,(IF(LEN(T428)&gt;=1,VLOOKUP(T428,PROFILE!$A$23:$B$34,2,0)*100+COUNTIF($T$8:T428,T428),0)),0),0)</f>
        <v>0</v>
      </c>
      <c r="P428" s="11"/>
      <c r="Q428" s="11"/>
      <c r="R428" s="12"/>
      <c r="S428" s="12"/>
      <c r="T428" s="11"/>
      <c r="U428" s="11"/>
      <c r="V428" s="11"/>
      <c r="W428" s="8">
        <f ca="1">IFERROR(IF(P428&gt;=1,(IF(M428&gt;=2,COUNTIF(INDIRECT(G428):INDIRECT(H428),"OLD"),0)),0),0)</f>
        <v>0</v>
      </c>
      <c r="X428" s="8">
        <f ca="1">IFERROR(IF(P428&gt;=1,(IF(M428=1,COUNTIF(INDIRECT(G428):INDIRECT(H428),"NEW"),IF(M428=3,COUNTIF(INDIRECT(G428):INDIRECT(H428),"NEW"),0))),0),0)</f>
        <v>0</v>
      </c>
      <c r="Y428" s="10">
        <f t="shared" ca="1" si="20"/>
        <v>0</v>
      </c>
      <c r="Z428" s="13"/>
    </row>
    <row r="429" spans="6:26" ht="20.100000000000001" customHeight="1" x14ac:dyDescent="0.25">
      <c r="F429" s="1">
        <f>IFERROR(IF(O429&gt;=101,MATCH(O429,VITRAN!$AG$14:$AG$1513,0)+13,0),0)</f>
        <v>0</v>
      </c>
      <c r="G429" s="1" t="str">
        <f t="shared" si="18"/>
        <v/>
      </c>
      <c r="H429" s="1" t="str">
        <f t="shared" si="19"/>
        <v/>
      </c>
      <c r="J429" s="1">
        <f>IFERROR(SUMIFS(STOCK!$U$10:$U$209,STOCK!$H$10:$H$209,T429),0)</f>
        <v>0</v>
      </c>
      <c r="K429" s="1">
        <f>IFERROR(SUMIFS(STOCK!$V$10:$V$209,STOCK!$H$10:$H$209,T429),0)</f>
        <v>0</v>
      </c>
      <c r="M429" s="1">
        <f>IFERROR(IF(LEN(T429)&gt;=1,VLOOKUP(HLOOKUP(T429,PROFILE!$K$5:$V$8,4,0),PROFILE!$F$1:$G$3,2,0),0),0)</f>
        <v>0</v>
      </c>
      <c r="N429" s="1">
        <f>IFERROR(COUNTIFS(PROFILE!$H$13:$H$212,"&gt;=1",PROFILE!$I$13:$I$212,T429),0)</f>
        <v>0</v>
      </c>
      <c r="O429" s="1">
        <f>IFERROR(IF(P429&gt;=1,(IF(LEN(T429)&gt;=1,VLOOKUP(T429,PROFILE!$A$23:$B$34,2,0)*100+COUNTIF($T$8:T429,T429),0)),0),0)</f>
        <v>0</v>
      </c>
      <c r="P429" s="11"/>
      <c r="Q429" s="11"/>
      <c r="R429" s="12"/>
      <c r="S429" s="12"/>
      <c r="T429" s="11"/>
      <c r="U429" s="11"/>
      <c r="V429" s="11"/>
      <c r="W429" s="8">
        <f ca="1">IFERROR(IF(P429&gt;=1,(IF(M429&gt;=2,COUNTIF(INDIRECT(G429):INDIRECT(H429),"OLD"),0)),0),0)</f>
        <v>0</v>
      </c>
      <c r="X429" s="8">
        <f ca="1">IFERROR(IF(P429&gt;=1,(IF(M429=1,COUNTIF(INDIRECT(G429):INDIRECT(H429),"NEW"),IF(M429=3,COUNTIF(INDIRECT(G429):INDIRECT(H429),"NEW"),0))),0),0)</f>
        <v>0</v>
      </c>
      <c r="Y429" s="10">
        <f t="shared" ca="1" si="20"/>
        <v>0</v>
      </c>
      <c r="Z429" s="13"/>
    </row>
    <row r="430" spans="6:26" ht="20.100000000000001" customHeight="1" x14ac:dyDescent="0.25">
      <c r="F430" s="1">
        <f>IFERROR(IF(O430&gt;=101,MATCH(O430,VITRAN!$AG$14:$AG$1513,0)+13,0),0)</f>
        <v>0</v>
      </c>
      <c r="G430" s="1" t="str">
        <f t="shared" si="18"/>
        <v/>
      </c>
      <c r="H430" s="1" t="str">
        <f t="shared" si="19"/>
        <v/>
      </c>
      <c r="J430" s="1">
        <f>IFERROR(SUMIFS(STOCK!$U$10:$U$209,STOCK!$H$10:$H$209,T430),0)</f>
        <v>0</v>
      </c>
      <c r="K430" s="1">
        <f>IFERROR(SUMIFS(STOCK!$V$10:$V$209,STOCK!$H$10:$H$209,T430),0)</f>
        <v>0</v>
      </c>
      <c r="M430" s="1">
        <f>IFERROR(IF(LEN(T430)&gt;=1,VLOOKUP(HLOOKUP(T430,PROFILE!$K$5:$V$8,4,0),PROFILE!$F$1:$G$3,2,0),0),0)</f>
        <v>0</v>
      </c>
      <c r="N430" s="1">
        <f>IFERROR(COUNTIFS(PROFILE!$H$13:$H$212,"&gt;=1",PROFILE!$I$13:$I$212,T430),0)</f>
        <v>0</v>
      </c>
      <c r="O430" s="1">
        <f>IFERROR(IF(P430&gt;=1,(IF(LEN(T430)&gt;=1,VLOOKUP(T430,PROFILE!$A$23:$B$34,2,0)*100+COUNTIF($T$8:T430,T430),0)),0),0)</f>
        <v>0</v>
      </c>
      <c r="P430" s="11"/>
      <c r="Q430" s="11"/>
      <c r="R430" s="12"/>
      <c r="S430" s="12"/>
      <c r="T430" s="11"/>
      <c r="U430" s="11"/>
      <c r="V430" s="11"/>
      <c r="W430" s="8">
        <f ca="1">IFERROR(IF(P430&gt;=1,(IF(M430&gt;=2,COUNTIF(INDIRECT(G430):INDIRECT(H430),"OLD"),0)),0),0)</f>
        <v>0</v>
      </c>
      <c r="X430" s="8">
        <f ca="1">IFERROR(IF(P430&gt;=1,(IF(M430=1,COUNTIF(INDIRECT(G430):INDIRECT(H430),"NEW"),IF(M430=3,COUNTIF(INDIRECT(G430):INDIRECT(H430),"NEW"),0))),0),0)</f>
        <v>0</v>
      </c>
      <c r="Y430" s="10">
        <f t="shared" ca="1" si="20"/>
        <v>0</v>
      </c>
      <c r="Z430" s="13"/>
    </row>
    <row r="431" spans="6:26" ht="20.100000000000001" customHeight="1" x14ac:dyDescent="0.25">
      <c r="F431" s="1">
        <f>IFERROR(IF(O431&gt;=101,MATCH(O431,VITRAN!$AG$14:$AG$1513,0)+13,0),0)</f>
        <v>0</v>
      </c>
      <c r="G431" s="1" t="str">
        <f t="shared" si="18"/>
        <v/>
      </c>
      <c r="H431" s="1" t="str">
        <f t="shared" si="19"/>
        <v/>
      </c>
      <c r="J431" s="1">
        <f>IFERROR(SUMIFS(STOCK!$U$10:$U$209,STOCK!$H$10:$H$209,T431),0)</f>
        <v>0</v>
      </c>
      <c r="K431" s="1">
        <f>IFERROR(SUMIFS(STOCK!$V$10:$V$209,STOCK!$H$10:$H$209,T431),0)</f>
        <v>0</v>
      </c>
      <c r="M431" s="1">
        <f>IFERROR(IF(LEN(T431)&gt;=1,VLOOKUP(HLOOKUP(T431,PROFILE!$K$5:$V$8,4,0),PROFILE!$F$1:$G$3,2,0),0),0)</f>
        <v>0</v>
      </c>
      <c r="N431" s="1">
        <f>IFERROR(COUNTIFS(PROFILE!$H$13:$H$212,"&gt;=1",PROFILE!$I$13:$I$212,T431),0)</f>
        <v>0</v>
      </c>
      <c r="O431" s="1">
        <f>IFERROR(IF(P431&gt;=1,(IF(LEN(T431)&gt;=1,VLOOKUP(T431,PROFILE!$A$23:$B$34,2,0)*100+COUNTIF($T$8:T431,T431),0)),0),0)</f>
        <v>0</v>
      </c>
      <c r="P431" s="11"/>
      <c r="Q431" s="11"/>
      <c r="R431" s="12"/>
      <c r="S431" s="12"/>
      <c r="T431" s="11"/>
      <c r="U431" s="11"/>
      <c r="V431" s="11"/>
      <c r="W431" s="8">
        <f ca="1">IFERROR(IF(P431&gt;=1,(IF(M431&gt;=2,COUNTIF(INDIRECT(G431):INDIRECT(H431),"OLD"),0)),0),0)</f>
        <v>0</v>
      </c>
      <c r="X431" s="8">
        <f ca="1">IFERROR(IF(P431&gt;=1,(IF(M431=1,COUNTIF(INDIRECT(G431):INDIRECT(H431),"NEW"),IF(M431=3,COUNTIF(INDIRECT(G431):INDIRECT(H431),"NEW"),0))),0),0)</f>
        <v>0</v>
      </c>
      <c r="Y431" s="10">
        <f t="shared" ca="1" si="20"/>
        <v>0</v>
      </c>
      <c r="Z431" s="13"/>
    </row>
    <row r="432" spans="6:26" ht="20.100000000000001" customHeight="1" x14ac:dyDescent="0.25">
      <c r="F432" s="1">
        <f>IFERROR(IF(O432&gt;=101,MATCH(O432,VITRAN!$AG$14:$AG$1513,0)+13,0),0)</f>
        <v>0</v>
      </c>
      <c r="G432" s="1" t="str">
        <f t="shared" si="18"/>
        <v/>
      </c>
      <c r="H432" s="1" t="str">
        <f t="shared" si="19"/>
        <v/>
      </c>
      <c r="J432" s="1">
        <f>IFERROR(SUMIFS(STOCK!$U$10:$U$209,STOCK!$H$10:$H$209,T432),0)</f>
        <v>0</v>
      </c>
      <c r="K432" s="1">
        <f>IFERROR(SUMIFS(STOCK!$V$10:$V$209,STOCK!$H$10:$H$209,T432),0)</f>
        <v>0</v>
      </c>
      <c r="M432" s="1">
        <f>IFERROR(IF(LEN(T432)&gt;=1,VLOOKUP(HLOOKUP(T432,PROFILE!$K$5:$V$8,4,0),PROFILE!$F$1:$G$3,2,0),0),0)</f>
        <v>0</v>
      </c>
      <c r="N432" s="1">
        <f>IFERROR(COUNTIFS(PROFILE!$H$13:$H$212,"&gt;=1",PROFILE!$I$13:$I$212,T432),0)</f>
        <v>0</v>
      </c>
      <c r="O432" s="1">
        <f>IFERROR(IF(P432&gt;=1,(IF(LEN(T432)&gt;=1,VLOOKUP(T432,PROFILE!$A$23:$B$34,2,0)*100+COUNTIF($T$8:T432,T432),0)),0),0)</f>
        <v>0</v>
      </c>
      <c r="P432" s="11"/>
      <c r="Q432" s="11"/>
      <c r="R432" s="12"/>
      <c r="S432" s="12"/>
      <c r="T432" s="11"/>
      <c r="U432" s="11"/>
      <c r="V432" s="11"/>
      <c r="W432" s="8">
        <f ca="1">IFERROR(IF(P432&gt;=1,(IF(M432&gt;=2,COUNTIF(INDIRECT(G432):INDIRECT(H432),"OLD"),0)),0),0)</f>
        <v>0</v>
      </c>
      <c r="X432" s="8">
        <f ca="1">IFERROR(IF(P432&gt;=1,(IF(M432=1,COUNTIF(INDIRECT(G432):INDIRECT(H432),"NEW"),IF(M432=3,COUNTIF(INDIRECT(G432):INDIRECT(H432),"NEW"),0))),0),0)</f>
        <v>0</v>
      </c>
      <c r="Y432" s="10">
        <f t="shared" ca="1" si="20"/>
        <v>0</v>
      </c>
      <c r="Z432" s="13"/>
    </row>
    <row r="433" spans="6:26" ht="20.100000000000001" customHeight="1" x14ac:dyDescent="0.25">
      <c r="F433" s="1">
        <f>IFERROR(IF(O433&gt;=101,MATCH(O433,VITRAN!$AG$14:$AG$1513,0)+13,0),0)</f>
        <v>0</v>
      </c>
      <c r="G433" s="1" t="str">
        <f t="shared" si="18"/>
        <v/>
      </c>
      <c r="H433" s="1" t="str">
        <f t="shared" si="19"/>
        <v/>
      </c>
      <c r="J433" s="1">
        <f>IFERROR(SUMIFS(STOCK!$U$10:$U$209,STOCK!$H$10:$H$209,T433),0)</f>
        <v>0</v>
      </c>
      <c r="K433" s="1">
        <f>IFERROR(SUMIFS(STOCK!$V$10:$V$209,STOCK!$H$10:$H$209,T433),0)</f>
        <v>0</v>
      </c>
      <c r="M433" s="1">
        <f>IFERROR(IF(LEN(T433)&gt;=1,VLOOKUP(HLOOKUP(T433,PROFILE!$K$5:$V$8,4,0),PROFILE!$F$1:$G$3,2,0),0),0)</f>
        <v>0</v>
      </c>
      <c r="N433" s="1">
        <f>IFERROR(COUNTIFS(PROFILE!$H$13:$H$212,"&gt;=1",PROFILE!$I$13:$I$212,T433),0)</f>
        <v>0</v>
      </c>
      <c r="O433" s="1">
        <f>IFERROR(IF(P433&gt;=1,(IF(LEN(T433)&gt;=1,VLOOKUP(T433,PROFILE!$A$23:$B$34,2,0)*100+COUNTIF($T$8:T433,T433),0)),0),0)</f>
        <v>0</v>
      </c>
      <c r="P433" s="11"/>
      <c r="Q433" s="11"/>
      <c r="R433" s="12"/>
      <c r="S433" s="12"/>
      <c r="T433" s="11"/>
      <c r="U433" s="11"/>
      <c r="V433" s="11"/>
      <c r="W433" s="8">
        <f ca="1">IFERROR(IF(P433&gt;=1,(IF(M433&gt;=2,COUNTIF(INDIRECT(G433):INDIRECT(H433),"OLD"),0)),0),0)</f>
        <v>0</v>
      </c>
      <c r="X433" s="8">
        <f ca="1">IFERROR(IF(P433&gt;=1,(IF(M433=1,COUNTIF(INDIRECT(G433):INDIRECT(H433),"NEW"),IF(M433=3,COUNTIF(INDIRECT(G433):INDIRECT(H433),"NEW"),0))),0),0)</f>
        <v>0</v>
      </c>
      <c r="Y433" s="10">
        <f t="shared" ca="1" si="20"/>
        <v>0</v>
      </c>
      <c r="Z433" s="13"/>
    </row>
    <row r="434" spans="6:26" ht="20.100000000000001" customHeight="1" x14ac:dyDescent="0.25">
      <c r="F434" s="1">
        <f>IFERROR(IF(O434&gt;=101,MATCH(O434,VITRAN!$AG$14:$AG$1513,0)+13,0),0)</f>
        <v>0</v>
      </c>
      <c r="G434" s="1" t="str">
        <f t="shared" si="18"/>
        <v/>
      </c>
      <c r="H434" s="1" t="str">
        <f t="shared" si="19"/>
        <v/>
      </c>
      <c r="J434" s="1">
        <f>IFERROR(SUMIFS(STOCK!$U$10:$U$209,STOCK!$H$10:$H$209,T434),0)</f>
        <v>0</v>
      </c>
      <c r="K434" s="1">
        <f>IFERROR(SUMIFS(STOCK!$V$10:$V$209,STOCK!$H$10:$H$209,T434),0)</f>
        <v>0</v>
      </c>
      <c r="M434" s="1">
        <f>IFERROR(IF(LEN(T434)&gt;=1,VLOOKUP(HLOOKUP(T434,PROFILE!$K$5:$V$8,4,0),PROFILE!$F$1:$G$3,2,0),0),0)</f>
        <v>0</v>
      </c>
      <c r="N434" s="1">
        <f>IFERROR(COUNTIFS(PROFILE!$H$13:$H$212,"&gt;=1",PROFILE!$I$13:$I$212,T434),0)</f>
        <v>0</v>
      </c>
      <c r="O434" s="1">
        <f>IFERROR(IF(P434&gt;=1,(IF(LEN(T434)&gt;=1,VLOOKUP(T434,PROFILE!$A$23:$B$34,2,0)*100+COUNTIF($T$8:T434,T434),0)),0),0)</f>
        <v>0</v>
      </c>
      <c r="P434" s="11"/>
      <c r="Q434" s="11"/>
      <c r="R434" s="12"/>
      <c r="S434" s="12"/>
      <c r="T434" s="11"/>
      <c r="U434" s="11"/>
      <c r="V434" s="11"/>
      <c r="W434" s="8">
        <f ca="1">IFERROR(IF(P434&gt;=1,(IF(M434&gt;=2,COUNTIF(INDIRECT(G434):INDIRECT(H434),"OLD"),0)),0),0)</f>
        <v>0</v>
      </c>
      <c r="X434" s="8">
        <f ca="1">IFERROR(IF(P434&gt;=1,(IF(M434=1,COUNTIF(INDIRECT(G434):INDIRECT(H434),"NEW"),IF(M434=3,COUNTIF(INDIRECT(G434):INDIRECT(H434),"NEW"),0))),0),0)</f>
        <v>0</v>
      </c>
      <c r="Y434" s="10">
        <f t="shared" ca="1" si="20"/>
        <v>0</v>
      </c>
      <c r="Z434" s="13"/>
    </row>
    <row r="435" spans="6:26" ht="20.100000000000001" customHeight="1" x14ac:dyDescent="0.25">
      <c r="F435" s="1">
        <f>IFERROR(IF(O435&gt;=101,MATCH(O435,VITRAN!$AG$14:$AG$1513,0)+13,0),0)</f>
        <v>0</v>
      </c>
      <c r="G435" s="1" t="str">
        <f t="shared" si="18"/>
        <v/>
      </c>
      <c r="H435" s="1" t="str">
        <f t="shared" si="19"/>
        <v/>
      </c>
      <c r="J435" s="1">
        <f>IFERROR(SUMIFS(STOCK!$U$10:$U$209,STOCK!$H$10:$H$209,T435),0)</f>
        <v>0</v>
      </c>
      <c r="K435" s="1">
        <f>IFERROR(SUMIFS(STOCK!$V$10:$V$209,STOCK!$H$10:$H$209,T435),0)</f>
        <v>0</v>
      </c>
      <c r="M435" s="1">
        <f>IFERROR(IF(LEN(T435)&gt;=1,VLOOKUP(HLOOKUP(T435,PROFILE!$K$5:$V$8,4,0),PROFILE!$F$1:$G$3,2,0),0),0)</f>
        <v>0</v>
      </c>
      <c r="N435" s="1">
        <f>IFERROR(COUNTIFS(PROFILE!$H$13:$H$212,"&gt;=1",PROFILE!$I$13:$I$212,T435),0)</f>
        <v>0</v>
      </c>
      <c r="O435" s="1">
        <f>IFERROR(IF(P435&gt;=1,(IF(LEN(T435)&gt;=1,VLOOKUP(T435,PROFILE!$A$23:$B$34,2,0)*100+COUNTIF($T$8:T435,T435),0)),0),0)</f>
        <v>0</v>
      </c>
      <c r="P435" s="11"/>
      <c r="Q435" s="11"/>
      <c r="R435" s="12"/>
      <c r="S435" s="12"/>
      <c r="T435" s="11"/>
      <c r="U435" s="11"/>
      <c r="V435" s="11"/>
      <c r="W435" s="8">
        <f ca="1">IFERROR(IF(P435&gt;=1,(IF(M435&gt;=2,COUNTIF(INDIRECT(G435):INDIRECT(H435),"OLD"),0)),0),0)</f>
        <v>0</v>
      </c>
      <c r="X435" s="8">
        <f ca="1">IFERROR(IF(P435&gt;=1,(IF(M435=1,COUNTIF(INDIRECT(G435):INDIRECT(H435),"NEW"),IF(M435=3,COUNTIF(INDIRECT(G435):INDIRECT(H435),"NEW"),0))),0),0)</f>
        <v>0</v>
      </c>
      <c r="Y435" s="10">
        <f t="shared" ca="1" si="20"/>
        <v>0</v>
      </c>
      <c r="Z435" s="13"/>
    </row>
    <row r="436" spans="6:26" ht="20.100000000000001" customHeight="1" x14ac:dyDescent="0.25">
      <c r="F436" s="1">
        <f>IFERROR(IF(O436&gt;=101,MATCH(O436,VITRAN!$AG$14:$AG$1513,0)+13,0),0)</f>
        <v>0</v>
      </c>
      <c r="G436" s="1" t="str">
        <f t="shared" si="18"/>
        <v/>
      </c>
      <c r="H436" s="1" t="str">
        <f t="shared" si="19"/>
        <v/>
      </c>
      <c r="J436" s="1">
        <f>IFERROR(SUMIFS(STOCK!$U$10:$U$209,STOCK!$H$10:$H$209,T436),0)</f>
        <v>0</v>
      </c>
      <c r="K436" s="1">
        <f>IFERROR(SUMIFS(STOCK!$V$10:$V$209,STOCK!$H$10:$H$209,T436),0)</f>
        <v>0</v>
      </c>
      <c r="M436" s="1">
        <f>IFERROR(IF(LEN(T436)&gt;=1,VLOOKUP(HLOOKUP(T436,PROFILE!$K$5:$V$8,4,0),PROFILE!$F$1:$G$3,2,0),0),0)</f>
        <v>0</v>
      </c>
      <c r="N436" s="1">
        <f>IFERROR(COUNTIFS(PROFILE!$H$13:$H$212,"&gt;=1",PROFILE!$I$13:$I$212,T436),0)</f>
        <v>0</v>
      </c>
      <c r="O436" s="1">
        <f>IFERROR(IF(P436&gt;=1,(IF(LEN(T436)&gt;=1,VLOOKUP(T436,PROFILE!$A$23:$B$34,2,0)*100+COUNTIF($T$8:T436,T436),0)),0),0)</f>
        <v>0</v>
      </c>
      <c r="P436" s="11"/>
      <c r="Q436" s="11"/>
      <c r="R436" s="12"/>
      <c r="S436" s="12"/>
      <c r="T436" s="11"/>
      <c r="U436" s="11"/>
      <c r="V436" s="11"/>
      <c r="W436" s="8">
        <f ca="1">IFERROR(IF(P436&gt;=1,(IF(M436&gt;=2,COUNTIF(INDIRECT(G436):INDIRECT(H436),"OLD"),0)),0),0)</f>
        <v>0</v>
      </c>
      <c r="X436" s="8">
        <f ca="1">IFERROR(IF(P436&gt;=1,(IF(M436=1,COUNTIF(INDIRECT(G436):INDIRECT(H436),"NEW"),IF(M436=3,COUNTIF(INDIRECT(G436):INDIRECT(H436),"NEW"),0))),0),0)</f>
        <v>0</v>
      </c>
      <c r="Y436" s="10">
        <f t="shared" ca="1" si="20"/>
        <v>0</v>
      </c>
      <c r="Z436" s="13"/>
    </row>
    <row r="437" spans="6:26" ht="20.100000000000001" customHeight="1" x14ac:dyDescent="0.25">
      <c r="F437" s="1">
        <f>IFERROR(IF(O437&gt;=101,MATCH(O437,VITRAN!$AG$14:$AG$1513,0)+13,0),0)</f>
        <v>0</v>
      </c>
      <c r="G437" s="1" t="str">
        <f t="shared" si="18"/>
        <v/>
      </c>
      <c r="H437" s="1" t="str">
        <f t="shared" si="19"/>
        <v/>
      </c>
      <c r="J437" s="1">
        <f>IFERROR(SUMIFS(STOCK!$U$10:$U$209,STOCK!$H$10:$H$209,T437),0)</f>
        <v>0</v>
      </c>
      <c r="K437" s="1">
        <f>IFERROR(SUMIFS(STOCK!$V$10:$V$209,STOCK!$H$10:$H$209,T437),0)</f>
        <v>0</v>
      </c>
      <c r="M437" s="1">
        <f>IFERROR(IF(LEN(T437)&gt;=1,VLOOKUP(HLOOKUP(T437,PROFILE!$K$5:$V$8,4,0),PROFILE!$F$1:$G$3,2,0),0),0)</f>
        <v>0</v>
      </c>
      <c r="N437" s="1">
        <f>IFERROR(COUNTIFS(PROFILE!$H$13:$H$212,"&gt;=1",PROFILE!$I$13:$I$212,T437),0)</f>
        <v>0</v>
      </c>
      <c r="O437" s="1">
        <f>IFERROR(IF(P437&gt;=1,(IF(LEN(T437)&gt;=1,VLOOKUP(T437,PROFILE!$A$23:$B$34,2,0)*100+COUNTIF($T$8:T437,T437),0)),0),0)</f>
        <v>0</v>
      </c>
      <c r="P437" s="11"/>
      <c r="Q437" s="11"/>
      <c r="R437" s="12"/>
      <c r="S437" s="12"/>
      <c r="T437" s="11"/>
      <c r="U437" s="11"/>
      <c r="V437" s="11"/>
      <c r="W437" s="8">
        <f ca="1">IFERROR(IF(P437&gt;=1,(IF(M437&gt;=2,COUNTIF(INDIRECT(G437):INDIRECT(H437),"OLD"),0)),0),0)</f>
        <v>0</v>
      </c>
      <c r="X437" s="8">
        <f ca="1">IFERROR(IF(P437&gt;=1,(IF(M437=1,COUNTIF(INDIRECT(G437):INDIRECT(H437),"NEW"),IF(M437=3,COUNTIF(INDIRECT(G437):INDIRECT(H437),"NEW"),0))),0),0)</f>
        <v>0</v>
      </c>
      <c r="Y437" s="10">
        <f t="shared" ca="1" si="20"/>
        <v>0</v>
      </c>
      <c r="Z437" s="13"/>
    </row>
    <row r="438" spans="6:26" ht="20.100000000000001" customHeight="1" x14ac:dyDescent="0.25">
      <c r="F438" s="1">
        <f>IFERROR(IF(O438&gt;=101,MATCH(O438,VITRAN!$AG$14:$AG$1513,0)+13,0),0)</f>
        <v>0</v>
      </c>
      <c r="G438" s="1" t="str">
        <f t="shared" si="18"/>
        <v/>
      </c>
      <c r="H438" s="1" t="str">
        <f t="shared" si="19"/>
        <v/>
      </c>
      <c r="J438" s="1">
        <f>IFERROR(SUMIFS(STOCK!$U$10:$U$209,STOCK!$H$10:$H$209,T438),0)</f>
        <v>0</v>
      </c>
      <c r="K438" s="1">
        <f>IFERROR(SUMIFS(STOCK!$V$10:$V$209,STOCK!$H$10:$H$209,T438),0)</f>
        <v>0</v>
      </c>
      <c r="M438" s="1">
        <f>IFERROR(IF(LEN(T438)&gt;=1,VLOOKUP(HLOOKUP(T438,PROFILE!$K$5:$V$8,4,0),PROFILE!$F$1:$G$3,2,0),0),0)</f>
        <v>0</v>
      </c>
      <c r="N438" s="1">
        <f>IFERROR(COUNTIFS(PROFILE!$H$13:$H$212,"&gt;=1",PROFILE!$I$13:$I$212,T438),0)</f>
        <v>0</v>
      </c>
      <c r="O438" s="1">
        <f>IFERROR(IF(P438&gt;=1,(IF(LEN(T438)&gt;=1,VLOOKUP(T438,PROFILE!$A$23:$B$34,2,0)*100+COUNTIF($T$8:T438,T438),0)),0),0)</f>
        <v>0</v>
      </c>
      <c r="P438" s="11"/>
      <c r="Q438" s="11"/>
      <c r="R438" s="12"/>
      <c r="S438" s="12"/>
      <c r="T438" s="11"/>
      <c r="U438" s="11"/>
      <c r="V438" s="11"/>
      <c r="W438" s="8">
        <f ca="1">IFERROR(IF(P438&gt;=1,(IF(M438&gt;=2,COUNTIF(INDIRECT(G438):INDIRECT(H438),"OLD"),0)),0),0)</f>
        <v>0</v>
      </c>
      <c r="X438" s="8">
        <f ca="1">IFERROR(IF(P438&gt;=1,(IF(M438=1,COUNTIF(INDIRECT(G438):INDIRECT(H438),"NEW"),IF(M438=3,COUNTIF(INDIRECT(G438):INDIRECT(H438),"NEW"),0))),0),0)</f>
        <v>0</v>
      </c>
      <c r="Y438" s="10">
        <f t="shared" ca="1" si="20"/>
        <v>0</v>
      </c>
      <c r="Z438" s="13"/>
    </row>
    <row r="439" spans="6:26" ht="20.100000000000001" customHeight="1" x14ac:dyDescent="0.25">
      <c r="F439" s="1">
        <f>IFERROR(IF(O439&gt;=101,MATCH(O439,VITRAN!$AG$14:$AG$1513,0)+13,0),0)</f>
        <v>0</v>
      </c>
      <c r="G439" s="1" t="str">
        <f t="shared" si="18"/>
        <v/>
      </c>
      <c r="H439" s="1" t="str">
        <f t="shared" si="19"/>
        <v/>
      </c>
      <c r="J439" s="1">
        <f>IFERROR(SUMIFS(STOCK!$U$10:$U$209,STOCK!$H$10:$H$209,T439),0)</f>
        <v>0</v>
      </c>
      <c r="K439" s="1">
        <f>IFERROR(SUMIFS(STOCK!$V$10:$V$209,STOCK!$H$10:$H$209,T439),0)</f>
        <v>0</v>
      </c>
      <c r="M439" s="1">
        <f>IFERROR(IF(LEN(T439)&gt;=1,VLOOKUP(HLOOKUP(T439,PROFILE!$K$5:$V$8,4,0),PROFILE!$F$1:$G$3,2,0),0),0)</f>
        <v>0</v>
      </c>
      <c r="N439" s="1">
        <f>IFERROR(COUNTIFS(PROFILE!$H$13:$H$212,"&gt;=1",PROFILE!$I$13:$I$212,T439),0)</f>
        <v>0</v>
      </c>
      <c r="O439" s="1">
        <f>IFERROR(IF(P439&gt;=1,(IF(LEN(T439)&gt;=1,VLOOKUP(T439,PROFILE!$A$23:$B$34,2,0)*100+COUNTIF($T$8:T439,T439),0)),0),0)</f>
        <v>0</v>
      </c>
      <c r="P439" s="11"/>
      <c r="Q439" s="11"/>
      <c r="R439" s="12"/>
      <c r="S439" s="12"/>
      <c r="T439" s="11"/>
      <c r="U439" s="11"/>
      <c r="V439" s="11"/>
      <c r="W439" s="8">
        <f ca="1">IFERROR(IF(P439&gt;=1,(IF(M439&gt;=2,COUNTIF(INDIRECT(G439):INDIRECT(H439),"OLD"),0)),0),0)</f>
        <v>0</v>
      </c>
      <c r="X439" s="8">
        <f ca="1">IFERROR(IF(P439&gt;=1,(IF(M439=1,COUNTIF(INDIRECT(G439):INDIRECT(H439),"NEW"),IF(M439=3,COUNTIF(INDIRECT(G439):INDIRECT(H439),"NEW"),0))),0),0)</f>
        <v>0</v>
      </c>
      <c r="Y439" s="10">
        <f t="shared" ca="1" si="20"/>
        <v>0</v>
      </c>
      <c r="Z439" s="13"/>
    </row>
    <row r="440" spans="6:26" ht="20.100000000000001" customHeight="1" x14ac:dyDescent="0.25">
      <c r="F440" s="1">
        <f>IFERROR(IF(O440&gt;=101,MATCH(O440,VITRAN!$AG$14:$AG$1513,0)+13,0),0)</f>
        <v>0</v>
      </c>
      <c r="G440" s="1" t="str">
        <f t="shared" si="18"/>
        <v/>
      </c>
      <c r="H440" s="1" t="str">
        <f t="shared" si="19"/>
        <v/>
      </c>
      <c r="J440" s="1">
        <f>IFERROR(SUMIFS(STOCK!$U$10:$U$209,STOCK!$H$10:$H$209,T440),0)</f>
        <v>0</v>
      </c>
      <c r="K440" s="1">
        <f>IFERROR(SUMIFS(STOCK!$V$10:$V$209,STOCK!$H$10:$H$209,T440),0)</f>
        <v>0</v>
      </c>
      <c r="M440" s="1">
        <f>IFERROR(IF(LEN(T440)&gt;=1,VLOOKUP(HLOOKUP(T440,PROFILE!$K$5:$V$8,4,0),PROFILE!$F$1:$G$3,2,0),0),0)</f>
        <v>0</v>
      </c>
      <c r="N440" s="1">
        <f>IFERROR(COUNTIFS(PROFILE!$H$13:$H$212,"&gt;=1",PROFILE!$I$13:$I$212,T440),0)</f>
        <v>0</v>
      </c>
      <c r="O440" s="1">
        <f>IFERROR(IF(P440&gt;=1,(IF(LEN(T440)&gt;=1,VLOOKUP(T440,PROFILE!$A$23:$B$34,2,0)*100+COUNTIF($T$8:T440,T440),0)),0),0)</f>
        <v>0</v>
      </c>
      <c r="P440" s="11"/>
      <c r="Q440" s="11"/>
      <c r="R440" s="12"/>
      <c r="S440" s="12"/>
      <c r="T440" s="11"/>
      <c r="U440" s="11"/>
      <c r="V440" s="11"/>
      <c r="W440" s="8">
        <f ca="1">IFERROR(IF(P440&gt;=1,(IF(M440&gt;=2,COUNTIF(INDIRECT(G440):INDIRECT(H440),"OLD"),0)),0),0)</f>
        <v>0</v>
      </c>
      <c r="X440" s="8">
        <f ca="1">IFERROR(IF(P440&gt;=1,(IF(M440=1,COUNTIF(INDIRECT(G440):INDIRECT(H440),"NEW"),IF(M440=3,COUNTIF(INDIRECT(G440):INDIRECT(H440),"NEW"),0))),0),0)</f>
        <v>0</v>
      </c>
      <c r="Y440" s="10">
        <f t="shared" ca="1" si="20"/>
        <v>0</v>
      </c>
      <c r="Z440" s="13"/>
    </row>
    <row r="441" spans="6:26" ht="20.100000000000001" customHeight="1" x14ac:dyDescent="0.25">
      <c r="F441" s="1">
        <f>IFERROR(IF(O441&gt;=101,MATCH(O441,VITRAN!$AG$14:$AG$1513,0)+13,0),0)</f>
        <v>0</v>
      </c>
      <c r="G441" s="1" t="str">
        <f t="shared" si="18"/>
        <v/>
      </c>
      <c r="H441" s="1" t="str">
        <f t="shared" si="19"/>
        <v/>
      </c>
      <c r="J441" s="1">
        <f>IFERROR(SUMIFS(STOCK!$U$10:$U$209,STOCK!$H$10:$H$209,T441),0)</f>
        <v>0</v>
      </c>
      <c r="K441" s="1">
        <f>IFERROR(SUMIFS(STOCK!$V$10:$V$209,STOCK!$H$10:$H$209,T441),0)</f>
        <v>0</v>
      </c>
      <c r="M441" s="1">
        <f>IFERROR(IF(LEN(T441)&gt;=1,VLOOKUP(HLOOKUP(T441,PROFILE!$K$5:$V$8,4,0),PROFILE!$F$1:$G$3,2,0),0),0)</f>
        <v>0</v>
      </c>
      <c r="N441" s="1">
        <f>IFERROR(COUNTIFS(PROFILE!$H$13:$H$212,"&gt;=1",PROFILE!$I$13:$I$212,T441),0)</f>
        <v>0</v>
      </c>
      <c r="O441" s="1">
        <f>IFERROR(IF(P441&gt;=1,(IF(LEN(T441)&gt;=1,VLOOKUP(T441,PROFILE!$A$23:$B$34,2,0)*100+COUNTIF($T$8:T441,T441),0)),0),0)</f>
        <v>0</v>
      </c>
      <c r="P441" s="11"/>
      <c r="Q441" s="11"/>
      <c r="R441" s="12"/>
      <c r="S441" s="12"/>
      <c r="T441" s="11"/>
      <c r="U441" s="11"/>
      <c r="V441" s="11"/>
      <c r="W441" s="8">
        <f ca="1">IFERROR(IF(P441&gt;=1,(IF(M441&gt;=2,COUNTIF(INDIRECT(G441):INDIRECT(H441),"OLD"),0)),0),0)</f>
        <v>0</v>
      </c>
      <c r="X441" s="8">
        <f ca="1">IFERROR(IF(P441&gt;=1,(IF(M441=1,COUNTIF(INDIRECT(G441):INDIRECT(H441),"NEW"),IF(M441=3,COUNTIF(INDIRECT(G441):INDIRECT(H441),"NEW"),0))),0),0)</f>
        <v>0</v>
      </c>
      <c r="Y441" s="10">
        <f t="shared" ca="1" si="20"/>
        <v>0</v>
      </c>
      <c r="Z441" s="13"/>
    </row>
    <row r="442" spans="6:26" ht="20.100000000000001" customHeight="1" x14ac:dyDescent="0.25">
      <c r="F442" s="1">
        <f>IFERROR(IF(O442&gt;=101,MATCH(O442,VITRAN!$AG$14:$AG$1513,0)+13,0),0)</f>
        <v>0</v>
      </c>
      <c r="G442" s="1" t="str">
        <f t="shared" si="18"/>
        <v/>
      </c>
      <c r="H442" s="1" t="str">
        <f t="shared" si="19"/>
        <v/>
      </c>
      <c r="J442" s="1">
        <f>IFERROR(SUMIFS(STOCK!$U$10:$U$209,STOCK!$H$10:$H$209,T442),0)</f>
        <v>0</v>
      </c>
      <c r="K442" s="1">
        <f>IFERROR(SUMIFS(STOCK!$V$10:$V$209,STOCK!$H$10:$H$209,T442),0)</f>
        <v>0</v>
      </c>
      <c r="M442" s="1">
        <f>IFERROR(IF(LEN(T442)&gt;=1,VLOOKUP(HLOOKUP(T442,PROFILE!$K$5:$V$8,4,0),PROFILE!$F$1:$G$3,2,0),0),0)</f>
        <v>0</v>
      </c>
      <c r="N442" s="1">
        <f>IFERROR(COUNTIFS(PROFILE!$H$13:$H$212,"&gt;=1",PROFILE!$I$13:$I$212,T442),0)</f>
        <v>0</v>
      </c>
      <c r="O442" s="1">
        <f>IFERROR(IF(P442&gt;=1,(IF(LEN(T442)&gt;=1,VLOOKUP(T442,PROFILE!$A$23:$B$34,2,0)*100+COUNTIF($T$8:T442,T442),0)),0),0)</f>
        <v>0</v>
      </c>
      <c r="P442" s="11"/>
      <c r="Q442" s="11"/>
      <c r="R442" s="12"/>
      <c r="S442" s="12"/>
      <c r="T442" s="11"/>
      <c r="U442" s="11"/>
      <c r="V442" s="11"/>
      <c r="W442" s="8">
        <f ca="1">IFERROR(IF(P442&gt;=1,(IF(M442&gt;=2,COUNTIF(INDIRECT(G442):INDIRECT(H442),"OLD"),0)),0),0)</f>
        <v>0</v>
      </c>
      <c r="X442" s="8">
        <f ca="1">IFERROR(IF(P442&gt;=1,(IF(M442=1,COUNTIF(INDIRECT(G442):INDIRECT(H442),"NEW"),IF(M442=3,COUNTIF(INDIRECT(G442):INDIRECT(H442),"NEW"),0))),0),0)</f>
        <v>0</v>
      </c>
      <c r="Y442" s="10">
        <f t="shared" ca="1" si="20"/>
        <v>0</v>
      </c>
      <c r="Z442" s="13"/>
    </row>
    <row r="443" spans="6:26" ht="20.100000000000001" customHeight="1" x14ac:dyDescent="0.25">
      <c r="F443" s="1">
        <f>IFERROR(IF(O443&gt;=101,MATCH(O443,VITRAN!$AG$14:$AG$1513,0)+13,0),0)</f>
        <v>0</v>
      </c>
      <c r="G443" s="1" t="str">
        <f t="shared" si="18"/>
        <v/>
      </c>
      <c r="H443" s="1" t="str">
        <f t="shared" si="19"/>
        <v/>
      </c>
      <c r="J443" s="1">
        <f>IFERROR(SUMIFS(STOCK!$U$10:$U$209,STOCK!$H$10:$H$209,T443),0)</f>
        <v>0</v>
      </c>
      <c r="K443" s="1">
        <f>IFERROR(SUMIFS(STOCK!$V$10:$V$209,STOCK!$H$10:$H$209,T443),0)</f>
        <v>0</v>
      </c>
      <c r="M443" s="1">
        <f>IFERROR(IF(LEN(T443)&gt;=1,VLOOKUP(HLOOKUP(T443,PROFILE!$K$5:$V$8,4,0),PROFILE!$F$1:$G$3,2,0),0),0)</f>
        <v>0</v>
      </c>
      <c r="N443" s="1">
        <f>IFERROR(COUNTIFS(PROFILE!$H$13:$H$212,"&gt;=1",PROFILE!$I$13:$I$212,T443),0)</f>
        <v>0</v>
      </c>
      <c r="O443" s="1">
        <f>IFERROR(IF(P443&gt;=1,(IF(LEN(T443)&gt;=1,VLOOKUP(T443,PROFILE!$A$23:$B$34,2,0)*100+COUNTIF($T$8:T443,T443),0)),0),0)</f>
        <v>0</v>
      </c>
      <c r="P443" s="11"/>
      <c r="Q443" s="11"/>
      <c r="R443" s="12"/>
      <c r="S443" s="12"/>
      <c r="T443" s="11"/>
      <c r="U443" s="11"/>
      <c r="V443" s="11"/>
      <c r="W443" s="8">
        <f ca="1">IFERROR(IF(P443&gt;=1,(IF(M443&gt;=2,COUNTIF(INDIRECT(G443):INDIRECT(H443),"OLD"),0)),0),0)</f>
        <v>0</v>
      </c>
      <c r="X443" s="8">
        <f ca="1">IFERROR(IF(P443&gt;=1,(IF(M443=1,COUNTIF(INDIRECT(G443):INDIRECT(H443),"NEW"),IF(M443=3,COUNTIF(INDIRECT(G443):INDIRECT(H443),"NEW"),0))),0),0)</f>
        <v>0</v>
      </c>
      <c r="Y443" s="10">
        <f t="shared" ca="1" si="20"/>
        <v>0</v>
      </c>
      <c r="Z443" s="13"/>
    </row>
    <row r="444" spans="6:26" ht="20.100000000000001" customHeight="1" x14ac:dyDescent="0.25">
      <c r="F444" s="1">
        <f>IFERROR(IF(O444&gt;=101,MATCH(O444,VITRAN!$AG$14:$AG$1513,0)+13,0),0)</f>
        <v>0</v>
      </c>
      <c r="G444" s="1" t="str">
        <f t="shared" si="18"/>
        <v/>
      </c>
      <c r="H444" s="1" t="str">
        <f t="shared" si="19"/>
        <v/>
      </c>
      <c r="J444" s="1">
        <f>IFERROR(SUMIFS(STOCK!$U$10:$U$209,STOCK!$H$10:$H$209,T444),0)</f>
        <v>0</v>
      </c>
      <c r="K444" s="1">
        <f>IFERROR(SUMIFS(STOCK!$V$10:$V$209,STOCK!$H$10:$H$209,T444),0)</f>
        <v>0</v>
      </c>
      <c r="M444" s="1">
        <f>IFERROR(IF(LEN(T444)&gt;=1,VLOOKUP(HLOOKUP(T444,PROFILE!$K$5:$V$8,4,0),PROFILE!$F$1:$G$3,2,0),0),0)</f>
        <v>0</v>
      </c>
      <c r="N444" s="1">
        <f>IFERROR(COUNTIFS(PROFILE!$H$13:$H$212,"&gt;=1",PROFILE!$I$13:$I$212,T444),0)</f>
        <v>0</v>
      </c>
      <c r="O444" s="1">
        <f>IFERROR(IF(P444&gt;=1,(IF(LEN(T444)&gt;=1,VLOOKUP(T444,PROFILE!$A$23:$B$34,2,0)*100+COUNTIF($T$8:T444,T444),0)),0),0)</f>
        <v>0</v>
      </c>
      <c r="P444" s="11"/>
      <c r="Q444" s="11"/>
      <c r="R444" s="12"/>
      <c r="S444" s="12"/>
      <c r="T444" s="11"/>
      <c r="U444" s="11"/>
      <c r="V444" s="11"/>
      <c r="W444" s="8">
        <f ca="1">IFERROR(IF(P444&gt;=1,(IF(M444&gt;=2,COUNTIF(INDIRECT(G444):INDIRECT(H444),"OLD"),0)),0),0)</f>
        <v>0</v>
      </c>
      <c r="X444" s="8">
        <f ca="1">IFERROR(IF(P444&gt;=1,(IF(M444=1,COUNTIF(INDIRECT(G444):INDIRECT(H444),"NEW"),IF(M444=3,COUNTIF(INDIRECT(G444):INDIRECT(H444),"NEW"),0))),0),0)</f>
        <v>0</v>
      </c>
      <c r="Y444" s="10">
        <f t="shared" ca="1" si="20"/>
        <v>0</v>
      </c>
      <c r="Z444" s="13"/>
    </row>
    <row r="445" spans="6:26" ht="20.100000000000001" customHeight="1" x14ac:dyDescent="0.25">
      <c r="F445" s="1">
        <f>IFERROR(IF(O445&gt;=101,MATCH(O445,VITRAN!$AG$14:$AG$1513,0)+13,0),0)</f>
        <v>0</v>
      </c>
      <c r="G445" s="1" t="str">
        <f t="shared" si="18"/>
        <v/>
      </c>
      <c r="H445" s="1" t="str">
        <f t="shared" si="19"/>
        <v/>
      </c>
      <c r="J445" s="1">
        <f>IFERROR(SUMIFS(STOCK!$U$10:$U$209,STOCK!$H$10:$H$209,T445),0)</f>
        <v>0</v>
      </c>
      <c r="K445" s="1">
        <f>IFERROR(SUMIFS(STOCK!$V$10:$V$209,STOCK!$H$10:$H$209,T445),0)</f>
        <v>0</v>
      </c>
      <c r="M445" s="1">
        <f>IFERROR(IF(LEN(T445)&gt;=1,VLOOKUP(HLOOKUP(T445,PROFILE!$K$5:$V$8,4,0),PROFILE!$F$1:$G$3,2,0),0),0)</f>
        <v>0</v>
      </c>
      <c r="N445" s="1">
        <f>IFERROR(COUNTIFS(PROFILE!$H$13:$H$212,"&gt;=1",PROFILE!$I$13:$I$212,T445),0)</f>
        <v>0</v>
      </c>
      <c r="O445" s="1">
        <f>IFERROR(IF(P445&gt;=1,(IF(LEN(T445)&gt;=1,VLOOKUP(T445,PROFILE!$A$23:$B$34,2,0)*100+COUNTIF($T$8:T445,T445),0)),0),0)</f>
        <v>0</v>
      </c>
      <c r="P445" s="11"/>
      <c r="Q445" s="11"/>
      <c r="R445" s="12"/>
      <c r="S445" s="12"/>
      <c r="T445" s="11"/>
      <c r="U445" s="11"/>
      <c r="V445" s="11"/>
      <c r="W445" s="8">
        <f ca="1">IFERROR(IF(P445&gt;=1,(IF(M445&gt;=2,COUNTIF(INDIRECT(G445):INDIRECT(H445),"OLD"),0)),0),0)</f>
        <v>0</v>
      </c>
      <c r="X445" s="8">
        <f ca="1">IFERROR(IF(P445&gt;=1,(IF(M445=1,COUNTIF(INDIRECT(G445):INDIRECT(H445),"NEW"),IF(M445=3,COUNTIF(INDIRECT(G445):INDIRECT(H445),"NEW"),0))),0),0)</f>
        <v>0</v>
      </c>
      <c r="Y445" s="10">
        <f t="shared" ca="1" si="20"/>
        <v>0</v>
      </c>
      <c r="Z445" s="13"/>
    </row>
    <row r="446" spans="6:26" ht="20.100000000000001" customHeight="1" x14ac:dyDescent="0.25">
      <c r="F446" s="1">
        <f>IFERROR(IF(O446&gt;=101,MATCH(O446,VITRAN!$AG$14:$AG$1513,0)+13,0),0)</f>
        <v>0</v>
      </c>
      <c r="G446" s="1" t="str">
        <f t="shared" si="18"/>
        <v/>
      </c>
      <c r="H446" s="1" t="str">
        <f t="shared" si="19"/>
        <v/>
      </c>
      <c r="J446" s="1">
        <f>IFERROR(SUMIFS(STOCK!$U$10:$U$209,STOCK!$H$10:$H$209,T446),0)</f>
        <v>0</v>
      </c>
      <c r="K446" s="1">
        <f>IFERROR(SUMIFS(STOCK!$V$10:$V$209,STOCK!$H$10:$H$209,T446),0)</f>
        <v>0</v>
      </c>
      <c r="M446" s="1">
        <f>IFERROR(IF(LEN(T446)&gt;=1,VLOOKUP(HLOOKUP(T446,PROFILE!$K$5:$V$8,4,0),PROFILE!$F$1:$G$3,2,0),0),0)</f>
        <v>0</v>
      </c>
      <c r="N446" s="1">
        <f>IFERROR(COUNTIFS(PROFILE!$H$13:$H$212,"&gt;=1",PROFILE!$I$13:$I$212,T446),0)</f>
        <v>0</v>
      </c>
      <c r="O446" s="1">
        <f>IFERROR(IF(P446&gt;=1,(IF(LEN(T446)&gt;=1,VLOOKUP(T446,PROFILE!$A$23:$B$34,2,0)*100+COUNTIF($T$8:T446,T446),0)),0),0)</f>
        <v>0</v>
      </c>
      <c r="P446" s="11"/>
      <c r="Q446" s="11"/>
      <c r="R446" s="12"/>
      <c r="S446" s="12"/>
      <c r="T446" s="11"/>
      <c r="U446" s="11"/>
      <c r="V446" s="11"/>
      <c r="W446" s="8">
        <f ca="1">IFERROR(IF(P446&gt;=1,(IF(M446&gt;=2,COUNTIF(INDIRECT(G446):INDIRECT(H446),"OLD"),0)),0),0)</f>
        <v>0</v>
      </c>
      <c r="X446" s="8">
        <f ca="1">IFERROR(IF(P446&gt;=1,(IF(M446=1,COUNTIF(INDIRECT(G446):INDIRECT(H446),"NEW"),IF(M446=3,COUNTIF(INDIRECT(G446):INDIRECT(H446),"NEW"),0))),0),0)</f>
        <v>0</v>
      </c>
      <c r="Y446" s="10">
        <f t="shared" ca="1" si="20"/>
        <v>0</v>
      </c>
      <c r="Z446" s="13"/>
    </row>
    <row r="447" spans="6:26" ht="20.100000000000001" customHeight="1" x14ac:dyDescent="0.25">
      <c r="F447" s="1">
        <f>IFERROR(IF(O447&gt;=101,MATCH(O447,VITRAN!$AG$14:$AG$1513,0)+13,0),0)</f>
        <v>0</v>
      </c>
      <c r="G447" s="1" t="str">
        <f t="shared" si="18"/>
        <v/>
      </c>
      <c r="H447" s="1" t="str">
        <f t="shared" si="19"/>
        <v/>
      </c>
      <c r="J447" s="1">
        <f>IFERROR(SUMIFS(STOCK!$U$10:$U$209,STOCK!$H$10:$H$209,T447),0)</f>
        <v>0</v>
      </c>
      <c r="K447" s="1">
        <f>IFERROR(SUMIFS(STOCK!$V$10:$V$209,STOCK!$H$10:$H$209,T447),0)</f>
        <v>0</v>
      </c>
      <c r="M447" s="1">
        <f>IFERROR(IF(LEN(T447)&gt;=1,VLOOKUP(HLOOKUP(T447,PROFILE!$K$5:$V$8,4,0),PROFILE!$F$1:$G$3,2,0),0),0)</f>
        <v>0</v>
      </c>
      <c r="N447" s="1">
        <f>IFERROR(COUNTIFS(PROFILE!$H$13:$H$212,"&gt;=1",PROFILE!$I$13:$I$212,T447),0)</f>
        <v>0</v>
      </c>
      <c r="O447" s="1">
        <f>IFERROR(IF(P447&gt;=1,(IF(LEN(T447)&gt;=1,VLOOKUP(T447,PROFILE!$A$23:$B$34,2,0)*100+COUNTIF($T$8:T447,T447),0)),0),0)</f>
        <v>0</v>
      </c>
      <c r="P447" s="11"/>
      <c r="Q447" s="11"/>
      <c r="R447" s="12"/>
      <c r="S447" s="12"/>
      <c r="T447" s="11"/>
      <c r="U447" s="11"/>
      <c r="V447" s="11"/>
      <c r="W447" s="8">
        <f ca="1">IFERROR(IF(P447&gt;=1,(IF(M447&gt;=2,COUNTIF(INDIRECT(G447):INDIRECT(H447),"OLD"),0)),0),0)</f>
        <v>0</v>
      </c>
      <c r="X447" s="8">
        <f ca="1">IFERROR(IF(P447&gt;=1,(IF(M447=1,COUNTIF(INDIRECT(G447):INDIRECT(H447),"NEW"),IF(M447=3,COUNTIF(INDIRECT(G447):INDIRECT(H447),"NEW"),0))),0),0)</f>
        <v>0</v>
      </c>
      <c r="Y447" s="10">
        <f t="shared" ca="1" si="20"/>
        <v>0</v>
      </c>
      <c r="Z447" s="13"/>
    </row>
    <row r="448" spans="6:26" ht="20.100000000000001" customHeight="1" x14ac:dyDescent="0.25">
      <c r="F448" s="1">
        <f>IFERROR(IF(O448&gt;=101,MATCH(O448,VITRAN!$AG$14:$AG$1513,0)+13,0),0)</f>
        <v>0</v>
      </c>
      <c r="G448" s="1" t="str">
        <f t="shared" si="18"/>
        <v/>
      </c>
      <c r="H448" s="1" t="str">
        <f t="shared" si="19"/>
        <v/>
      </c>
      <c r="J448" s="1">
        <f>IFERROR(SUMIFS(STOCK!$U$10:$U$209,STOCK!$H$10:$H$209,T448),0)</f>
        <v>0</v>
      </c>
      <c r="K448" s="1">
        <f>IFERROR(SUMIFS(STOCK!$V$10:$V$209,STOCK!$H$10:$H$209,T448),0)</f>
        <v>0</v>
      </c>
      <c r="M448" s="1">
        <f>IFERROR(IF(LEN(T448)&gt;=1,VLOOKUP(HLOOKUP(T448,PROFILE!$K$5:$V$8,4,0),PROFILE!$F$1:$G$3,2,0),0),0)</f>
        <v>0</v>
      </c>
      <c r="N448" s="1">
        <f>IFERROR(COUNTIFS(PROFILE!$H$13:$H$212,"&gt;=1",PROFILE!$I$13:$I$212,T448),0)</f>
        <v>0</v>
      </c>
      <c r="O448" s="1">
        <f>IFERROR(IF(P448&gt;=1,(IF(LEN(T448)&gt;=1,VLOOKUP(T448,PROFILE!$A$23:$B$34,2,0)*100+COUNTIF($T$8:T448,T448),0)),0),0)</f>
        <v>0</v>
      </c>
      <c r="P448" s="11"/>
      <c r="Q448" s="11"/>
      <c r="R448" s="12"/>
      <c r="S448" s="12"/>
      <c r="T448" s="11"/>
      <c r="U448" s="11"/>
      <c r="V448" s="11"/>
      <c r="W448" s="8">
        <f ca="1">IFERROR(IF(P448&gt;=1,(IF(M448&gt;=2,COUNTIF(INDIRECT(G448):INDIRECT(H448),"OLD"),0)),0),0)</f>
        <v>0</v>
      </c>
      <c r="X448" s="8">
        <f ca="1">IFERROR(IF(P448&gt;=1,(IF(M448=1,COUNTIF(INDIRECT(G448):INDIRECT(H448),"NEW"),IF(M448=3,COUNTIF(INDIRECT(G448):INDIRECT(H448),"NEW"),0))),0),0)</f>
        <v>0</v>
      </c>
      <c r="Y448" s="10">
        <f t="shared" ca="1" si="20"/>
        <v>0</v>
      </c>
      <c r="Z448" s="13"/>
    </row>
    <row r="449" spans="6:26" ht="20.100000000000001" customHeight="1" x14ac:dyDescent="0.25">
      <c r="F449" s="1">
        <f>IFERROR(IF(O449&gt;=101,MATCH(O449,VITRAN!$AG$14:$AG$1513,0)+13,0),0)</f>
        <v>0</v>
      </c>
      <c r="G449" s="1" t="str">
        <f t="shared" si="18"/>
        <v/>
      </c>
      <c r="H449" s="1" t="str">
        <f t="shared" si="19"/>
        <v/>
      </c>
      <c r="J449" s="1">
        <f>IFERROR(SUMIFS(STOCK!$U$10:$U$209,STOCK!$H$10:$H$209,T449),0)</f>
        <v>0</v>
      </c>
      <c r="K449" s="1">
        <f>IFERROR(SUMIFS(STOCK!$V$10:$V$209,STOCK!$H$10:$H$209,T449),0)</f>
        <v>0</v>
      </c>
      <c r="M449" s="1">
        <f>IFERROR(IF(LEN(T449)&gt;=1,VLOOKUP(HLOOKUP(T449,PROFILE!$K$5:$V$8,4,0),PROFILE!$F$1:$G$3,2,0),0),0)</f>
        <v>0</v>
      </c>
      <c r="N449" s="1">
        <f>IFERROR(COUNTIFS(PROFILE!$H$13:$H$212,"&gt;=1",PROFILE!$I$13:$I$212,T449),0)</f>
        <v>0</v>
      </c>
      <c r="O449" s="1">
        <f>IFERROR(IF(P449&gt;=1,(IF(LEN(T449)&gt;=1,VLOOKUP(T449,PROFILE!$A$23:$B$34,2,0)*100+COUNTIF($T$8:T449,T449),0)),0),0)</f>
        <v>0</v>
      </c>
      <c r="P449" s="11"/>
      <c r="Q449" s="11"/>
      <c r="R449" s="12"/>
      <c r="S449" s="12"/>
      <c r="T449" s="11"/>
      <c r="U449" s="11"/>
      <c r="V449" s="11"/>
      <c r="W449" s="8">
        <f ca="1">IFERROR(IF(P449&gt;=1,(IF(M449&gt;=2,COUNTIF(INDIRECT(G449):INDIRECT(H449),"OLD"),0)),0),0)</f>
        <v>0</v>
      </c>
      <c r="X449" s="8">
        <f ca="1">IFERROR(IF(P449&gt;=1,(IF(M449=1,COUNTIF(INDIRECT(G449):INDIRECT(H449),"NEW"),IF(M449=3,COUNTIF(INDIRECT(G449):INDIRECT(H449),"NEW"),0))),0),0)</f>
        <v>0</v>
      </c>
      <c r="Y449" s="10">
        <f t="shared" ca="1" si="20"/>
        <v>0</v>
      </c>
      <c r="Z449" s="13"/>
    </row>
    <row r="450" spans="6:26" ht="20.100000000000001" customHeight="1" x14ac:dyDescent="0.25">
      <c r="F450" s="1">
        <f>IFERROR(IF(O450&gt;=101,MATCH(O450,VITRAN!$AG$14:$AG$1513,0)+13,0),0)</f>
        <v>0</v>
      </c>
      <c r="G450" s="1" t="str">
        <f t="shared" si="18"/>
        <v/>
      </c>
      <c r="H450" s="1" t="str">
        <f t="shared" si="19"/>
        <v/>
      </c>
      <c r="J450" s="1">
        <f>IFERROR(SUMIFS(STOCK!$U$10:$U$209,STOCK!$H$10:$H$209,T450),0)</f>
        <v>0</v>
      </c>
      <c r="K450" s="1">
        <f>IFERROR(SUMIFS(STOCK!$V$10:$V$209,STOCK!$H$10:$H$209,T450),0)</f>
        <v>0</v>
      </c>
      <c r="M450" s="1">
        <f>IFERROR(IF(LEN(T450)&gt;=1,VLOOKUP(HLOOKUP(T450,PROFILE!$K$5:$V$8,4,0),PROFILE!$F$1:$G$3,2,0),0),0)</f>
        <v>0</v>
      </c>
      <c r="N450" s="1">
        <f>IFERROR(COUNTIFS(PROFILE!$H$13:$H$212,"&gt;=1",PROFILE!$I$13:$I$212,T450),0)</f>
        <v>0</v>
      </c>
      <c r="O450" s="1">
        <f>IFERROR(IF(P450&gt;=1,(IF(LEN(T450)&gt;=1,VLOOKUP(T450,PROFILE!$A$23:$B$34,2,0)*100+COUNTIF($T$8:T450,T450),0)),0),0)</f>
        <v>0</v>
      </c>
      <c r="P450" s="11"/>
      <c r="Q450" s="11"/>
      <c r="R450" s="12"/>
      <c r="S450" s="12"/>
      <c r="T450" s="11"/>
      <c r="U450" s="11"/>
      <c r="V450" s="11"/>
      <c r="W450" s="8">
        <f ca="1">IFERROR(IF(P450&gt;=1,(IF(M450&gt;=2,COUNTIF(INDIRECT(G450):INDIRECT(H450),"OLD"),0)),0),0)</f>
        <v>0</v>
      </c>
      <c r="X450" s="8">
        <f ca="1">IFERROR(IF(P450&gt;=1,(IF(M450=1,COUNTIF(INDIRECT(G450):INDIRECT(H450),"NEW"),IF(M450=3,COUNTIF(INDIRECT(G450):INDIRECT(H450),"NEW"),0))),0),0)</f>
        <v>0</v>
      </c>
      <c r="Y450" s="10">
        <f t="shared" ca="1" si="20"/>
        <v>0</v>
      </c>
      <c r="Z450" s="13"/>
    </row>
    <row r="451" spans="6:26" ht="20.100000000000001" customHeight="1" x14ac:dyDescent="0.25">
      <c r="F451" s="1">
        <f>IFERROR(IF(O451&gt;=101,MATCH(O451,VITRAN!$AG$14:$AG$1513,0)+13,0),0)</f>
        <v>0</v>
      </c>
      <c r="G451" s="1" t="str">
        <f t="shared" si="18"/>
        <v/>
      </c>
      <c r="H451" s="1" t="str">
        <f t="shared" si="19"/>
        <v/>
      </c>
      <c r="J451" s="1">
        <f>IFERROR(SUMIFS(STOCK!$U$10:$U$209,STOCK!$H$10:$H$209,T451),0)</f>
        <v>0</v>
      </c>
      <c r="K451" s="1">
        <f>IFERROR(SUMIFS(STOCK!$V$10:$V$209,STOCK!$H$10:$H$209,T451),0)</f>
        <v>0</v>
      </c>
      <c r="M451" s="1">
        <f>IFERROR(IF(LEN(T451)&gt;=1,VLOOKUP(HLOOKUP(T451,PROFILE!$K$5:$V$8,4,0),PROFILE!$F$1:$G$3,2,0),0),0)</f>
        <v>0</v>
      </c>
      <c r="N451" s="1">
        <f>IFERROR(COUNTIFS(PROFILE!$H$13:$H$212,"&gt;=1",PROFILE!$I$13:$I$212,T451),0)</f>
        <v>0</v>
      </c>
      <c r="O451" s="1">
        <f>IFERROR(IF(P451&gt;=1,(IF(LEN(T451)&gt;=1,VLOOKUP(T451,PROFILE!$A$23:$B$34,2,0)*100+COUNTIF($T$8:T451,T451),0)),0),0)</f>
        <v>0</v>
      </c>
      <c r="P451" s="11"/>
      <c r="Q451" s="11"/>
      <c r="R451" s="12"/>
      <c r="S451" s="12"/>
      <c r="T451" s="11"/>
      <c r="U451" s="11"/>
      <c r="V451" s="11"/>
      <c r="W451" s="8">
        <f ca="1">IFERROR(IF(P451&gt;=1,(IF(M451&gt;=2,COUNTIF(INDIRECT(G451):INDIRECT(H451),"OLD"),0)),0),0)</f>
        <v>0</v>
      </c>
      <c r="X451" s="8">
        <f ca="1">IFERROR(IF(P451&gt;=1,(IF(M451=1,COUNTIF(INDIRECT(G451):INDIRECT(H451),"NEW"),IF(M451=3,COUNTIF(INDIRECT(G451):INDIRECT(H451),"NEW"),0))),0),0)</f>
        <v>0</v>
      </c>
      <c r="Y451" s="10">
        <f t="shared" ca="1" si="20"/>
        <v>0</v>
      </c>
      <c r="Z451" s="13"/>
    </row>
    <row r="452" spans="6:26" ht="20.100000000000001" customHeight="1" x14ac:dyDescent="0.25">
      <c r="F452" s="1">
        <f>IFERROR(IF(O452&gt;=101,MATCH(O452,VITRAN!$AG$14:$AG$1513,0)+13,0),0)</f>
        <v>0</v>
      </c>
      <c r="G452" s="1" t="str">
        <f t="shared" si="18"/>
        <v/>
      </c>
      <c r="H452" s="1" t="str">
        <f t="shared" si="19"/>
        <v/>
      </c>
      <c r="J452" s="1">
        <f>IFERROR(SUMIFS(STOCK!$U$10:$U$209,STOCK!$H$10:$H$209,T452),0)</f>
        <v>0</v>
      </c>
      <c r="K452" s="1">
        <f>IFERROR(SUMIFS(STOCK!$V$10:$V$209,STOCK!$H$10:$H$209,T452),0)</f>
        <v>0</v>
      </c>
      <c r="M452" s="1">
        <f>IFERROR(IF(LEN(T452)&gt;=1,VLOOKUP(HLOOKUP(T452,PROFILE!$K$5:$V$8,4,0),PROFILE!$F$1:$G$3,2,0),0),0)</f>
        <v>0</v>
      </c>
      <c r="N452" s="1">
        <f>IFERROR(COUNTIFS(PROFILE!$H$13:$H$212,"&gt;=1",PROFILE!$I$13:$I$212,T452),0)</f>
        <v>0</v>
      </c>
      <c r="O452" s="1">
        <f>IFERROR(IF(P452&gt;=1,(IF(LEN(T452)&gt;=1,VLOOKUP(T452,PROFILE!$A$23:$B$34,2,0)*100+COUNTIF($T$8:T452,T452),0)),0),0)</f>
        <v>0</v>
      </c>
      <c r="P452" s="11"/>
      <c r="Q452" s="11"/>
      <c r="R452" s="12"/>
      <c r="S452" s="12"/>
      <c r="T452" s="11"/>
      <c r="U452" s="11"/>
      <c r="V452" s="11"/>
      <c r="W452" s="8">
        <f ca="1">IFERROR(IF(P452&gt;=1,(IF(M452&gt;=2,COUNTIF(INDIRECT(G452):INDIRECT(H452),"OLD"),0)),0),0)</f>
        <v>0</v>
      </c>
      <c r="X452" s="8">
        <f ca="1">IFERROR(IF(P452&gt;=1,(IF(M452=1,COUNTIF(INDIRECT(G452):INDIRECT(H452),"NEW"),IF(M452=3,COUNTIF(INDIRECT(G452):INDIRECT(H452),"NEW"),0))),0),0)</f>
        <v>0</v>
      </c>
      <c r="Y452" s="10">
        <f t="shared" ca="1" si="20"/>
        <v>0</v>
      </c>
      <c r="Z452" s="13"/>
    </row>
    <row r="453" spans="6:26" ht="20.100000000000001" customHeight="1" x14ac:dyDescent="0.25">
      <c r="F453" s="1">
        <f>IFERROR(IF(O453&gt;=101,MATCH(O453,VITRAN!$AG$14:$AG$1513,0)+13,0),0)</f>
        <v>0</v>
      </c>
      <c r="G453" s="1" t="str">
        <f t="shared" si="18"/>
        <v/>
      </c>
      <c r="H453" s="1" t="str">
        <f t="shared" si="19"/>
        <v/>
      </c>
      <c r="J453" s="1">
        <f>IFERROR(SUMIFS(STOCK!$U$10:$U$209,STOCK!$H$10:$H$209,T453),0)</f>
        <v>0</v>
      </c>
      <c r="K453" s="1">
        <f>IFERROR(SUMIFS(STOCK!$V$10:$V$209,STOCK!$H$10:$H$209,T453),0)</f>
        <v>0</v>
      </c>
      <c r="M453" s="1">
        <f>IFERROR(IF(LEN(T453)&gt;=1,VLOOKUP(HLOOKUP(T453,PROFILE!$K$5:$V$8,4,0),PROFILE!$F$1:$G$3,2,0),0),0)</f>
        <v>0</v>
      </c>
      <c r="N453" s="1">
        <f>IFERROR(COUNTIFS(PROFILE!$H$13:$H$212,"&gt;=1",PROFILE!$I$13:$I$212,T453),0)</f>
        <v>0</v>
      </c>
      <c r="O453" s="1">
        <f>IFERROR(IF(P453&gt;=1,(IF(LEN(T453)&gt;=1,VLOOKUP(T453,PROFILE!$A$23:$B$34,2,0)*100+COUNTIF($T$8:T453,T453),0)),0),0)</f>
        <v>0</v>
      </c>
      <c r="P453" s="11"/>
      <c r="Q453" s="11"/>
      <c r="R453" s="12"/>
      <c r="S453" s="12"/>
      <c r="T453" s="11"/>
      <c r="U453" s="11"/>
      <c r="V453" s="11"/>
      <c r="W453" s="8">
        <f ca="1">IFERROR(IF(P453&gt;=1,(IF(M453&gt;=2,COUNTIF(INDIRECT(G453):INDIRECT(H453),"OLD"),0)),0),0)</f>
        <v>0</v>
      </c>
      <c r="X453" s="8">
        <f ca="1">IFERROR(IF(P453&gt;=1,(IF(M453=1,COUNTIF(INDIRECT(G453):INDIRECT(H453),"NEW"),IF(M453=3,COUNTIF(INDIRECT(G453):INDIRECT(H453),"NEW"),0))),0),0)</f>
        <v>0</v>
      </c>
      <c r="Y453" s="10">
        <f t="shared" ca="1" si="20"/>
        <v>0</v>
      </c>
      <c r="Z453" s="13"/>
    </row>
    <row r="454" spans="6:26" ht="20.100000000000001" customHeight="1" x14ac:dyDescent="0.25">
      <c r="F454" s="1">
        <f>IFERROR(IF(O454&gt;=101,MATCH(O454,VITRAN!$AG$14:$AG$1513,0)+13,0),0)</f>
        <v>0</v>
      </c>
      <c r="G454" s="1" t="str">
        <f t="shared" si="18"/>
        <v/>
      </c>
      <c r="H454" s="1" t="str">
        <f t="shared" si="19"/>
        <v/>
      </c>
      <c r="J454" s="1">
        <f>IFERROR(SUMIFS(STOCK!$U$10:$U$209,STOCK!$H$10:$H$209,T454),0)</f>
        <v>0</v>
      </c>
      <c r="K454" s="1">
        <f>IFERROR(SUMIFS(STOCK!$V$10:$V$209,STOCK!$H$10:$H$209,T454),0)</f>
        <v>0</v>
      </c>
      <c r="M454" s="1">
        <f>IFERROR(IF(LEN(T454)&gt;=1,VLOOKUP(HLOOKUP(T454,PROFILE!$K$5:$V$8,4,0),PROFILE!$F$1:$G$3,2,0),0),0)</f>
        <v>0</v>
      </c>
      <c r="N454" s="1">
        <f>IFERROR(COUNTIFS(PROFILE!$H$13:$H$212,"&gt;=1",PROFILE!$I$13:$I$212,T454),0)</f>
        <v>0</v>
      </c>
      <c r="O454" s="1">
        <f>IFERROR(IF(P454&gt;=1,(IF(LEN(T454)&gt;=1,VLOOKUP(T454,PROFILE!$A$23:$B$34,2,0)*100+COUNTIF($T$8:T454,T454),0)),0),0)</f>
        <v>0</v>
      </c>
      <c r="P454" s="11"/>
      <c r="Q454" s="11"/>
      <c r="R454" s="12"/>
      <c r="S454" s="12"/>
      <c r="T454" s="11"/>
      <c r="U454" s="11"/>
      <c r="V454" s="11"/>
      <c r="W454" s="8">
        <f ca="1">IFERROR(IF(P454&gt;=1,(IF(M454&gt;=2,COUNTIF(INDIRECT(G454):INDIRECT(H454),"OLD"),0)),0),0)</f>
        <v>0</v>
      </c>
      <c r="X454" s="8">
        <f ca="1">IFERROR(IF(P454&gt;=1,(IF(M454=1,COUNTIF(INDIRECT(G454):INDIRECT(H454),"NEW"),IF(M454=3,COUNTIF(INDIRECT(G454):INDIRECT(H454),"NEW"),0))),0),0)</f>
        <v>0</v>
      </c>
      <c r="Y454" s="10">
        <f t="shared" ca="1" si="20"/>
        <v>0</v>
      </c>
      <c r="Z454" s="13"/>
    </row>
    <row r="455" spans="6:26" ht="20.100000000000001" customHeight="1" x14ac:dyDescent="0.25">
      <c r="F455" s="1">
        <f>IFERROR(IF(O455&gt;=101,MATCH(O455,VITRAN!$AG$14:$AG$1513,0)+13,0),0)</f>
        <v>0</v>
      </c>
      <c r="G455" s="1" t="str">
        <f t="shared" si="18"/>
        <v/>
      </c>
      <c r="H455" s="1" t="str">
        <f t="shared" si="19"/>
        <v/>
      </c>
      <c r="J455" s="1">
        <f>IFERROR(SUMIFS(STOCK!$U$10:$U$209,STOCK!$H$10:$H$209,T455),0)</f>
        <v>0</v>
      </c>
      <c r="K455" s="1">
        <f>IFERROR(SUMIFS(STOCK!$V$10:$V$209,STOCK!$H$10:$H$209,T455),0)</f>
        <v>0</v>
      </c>
      <c r="M455" s="1">
        <f>IFERROR(IF(LEN(T455)&gt;=1,VLOOKUP(HLOOKUP(T455,PROFILE!$K$5:$V$8,4,0),PROFILE!$F$1:$G$3,2,0),0),0)</f>
        <v>0</v>
      </c>
      <c r="N455" s="1">
        <f>IFERROR(COUNTIFS(PROFILE!$H$13:$H$212,"&gt;=1",PROFILE!$I$13:$I$212,T455),0)</f>
        <v>0</v>
      </c>
      <c r="O455" s="1">
        <f>IFERROR(IF(P455&gt;=1,(IF(LEN(T455)&gt;=1,VLOOKUP(T455,PROFILE!$A$23:$B$34,2,0)*100+COUNTIF($T$8:T455,T455),0)),0),0)</f>
        <v>0</v>
      </c>
      <c r="P455" s="11"/>
      <c r="Q455" s="11"/>
      <c r="R455" s="12"/>
      <c r="S455" s="12"/>
      <c r="T455" s="11"/>
      <c r="U455" s="11"/>
      <c r="V455" s="11"/>
      <c r="W455" s="8">
        <f ca="1">IFERROR(IF(P455&gt;=1,(IF(M455&gt;=2,COUNTIF(INDIRECT(G455):INDIRECT(H455),"OLD"),0)),0),0)</f>
        <v>0</v>
      </c>
      <c r="X455" s="8">
        <f ca="1">IFERROR(IF(P455&gt;=1,(IF(M455=1,COUNTIF(INDIRECT(G455):INDIRECT(H455),"NEW"),IF(M455=3,COUNTIF(INDIRECT(G455):INDIRECT(H455),"NEW"),0))),0),0)</f>
        <v>0</v>
      </c>
      <c r="Y455" s="10">
        <f t="shared" ca="1" si="20"/>
        <v>0</v>
      </c>
      <c r="Z455" s="13"/>
    </row>
    <row r="456" spans="6:26" ht="20.100000000000001" customHeight="1" x14ac:dyDescent="0.25">
      <c r="F456" s="1">
        <f>IFERROR(IF(O456&gt;=101,MATCH(O456,VITRAN!$AG$14:$AG$1513,0)+13,0),0)</f>
        <v>0</v>
      </c>
      <c r="G456" s="1" t="str">
        <f t="shared" si="18"/>
        <v/>
      </c>
      <c r="H456" s="1" t="str">
        <f t="shared" si="19"/>
        <v/>
      </c>
      <c r="J456" s="1">
        <f>IFERROR(SUMIFS(STOCK!$U$10:$U$209,STOCK!$H$10:$H$209,T456),0)</f>
        <v>0</v>
      </c>
      <c r="K456" s="1">
        <f>IFERROR(SUMIFS(STOCK!$V$10:$V$209,STOCK!$H$10:$H$209,T456),0)</f>
        <v>0</v>
      </c>
      <c r="M456" s="1">
        <f>IFERROR(IF(LEN(T456)&gt;=1,VLOOKUP(HLOOKUP(T456,PROFILE!$K$5:$V$8,4,0),PROFILE!$F$1:$G$3,2,0),0),0)</f>
        <v>0</v>
      </c>
      <c r="N456" s="1">
        <f>IFERROR(COUNTIFS(PROFILE!$H$13:$H$212,"&gt;=1",PROFILE!$I$13:$I$212,T456),0)</f>
        <v>0</v>
      </c>
      <c r="O456" s="1">
        <f>IFERROR(IF(P456&gt;=1,(IF(LEN(T456)&gt;=1,VLOOKUP(T456,PROFILE!$A$23:$B$34,2,0)*100+COUNTIF($T$8:T456,T456),0)),0),0)</f>
        <v>0</v>
      </c>
      <c r="P456" s="11"/>
      <c r="Q456" s="11"/>
      <c r="R456" s="12"/>
      <c r="S456" s="12"/>
      <c r="T456" s="11"/>
      <c r="U456" s="11"/>
      <c r="V456" s="11"/>
      <c r="W456" s="8">
        <f ca="1">IFERROR(IF(P456&gt;=1,(IF(M456&gt;=2,COUNTIF(INDIRECT(G456):INDIRECT(H456),"OLD"),0)),0),0)</f>
        <v>0</v>
      </c>
      <c r="X456" s="8">
        <f ca="1">IFERROR(IF(P456&gt;=1,(IF(M456=1,COUNTIF(INDIRECT(G456):INDIRECT(H456),"NEW"),IF(M456=3,COUNTIF(INDIRECT(G456):INDIRECT(H456),"NEW"),0))),0),0)</f>
        <v>0</v>
      </c>
      <c r="Y456" s="10">
        <f t="shared" ca="1" si="20"/>
        <v>0</v>
      </c>
      <c r="Z456" s="13"/>
    </row>
    <row r="457" spans="6:26" ht="20.100000000000001" customHeight="1" x14ac:dyDescent="0.25">
      <c r="F457" s="1">
        <f>IFERROR(IF(O457&gt;=101,MATCH(O457,VITRAN!$AG$14:$AG$1513,0)+13,0),0)</f>
        <v>0</v>
      </c>
      <c r="G457" s="1" t="str">
        <f t="shared" ref="G457:G520" si="21">IFERROR(IF(F457&gt;=1,ADDRESS(F457,38,1,1,"VITRAN"),""),"")</f>
        <v/>
      </c>
      <c r="H457" s="1" t="str">
        <f t="shared" ref="H457:H520" si="22">IFERROR(IF(F457&gt;=1,ADDRESS(F457,50,1,1,"VITRAN"),""),"")</f>
        <v/>
      </c>
      <c r="J457" s="1">
        <f>IFERROR(SUMIFS(STOCK!$U$10:$U$209,STOCK!$H$10:$H$209,T457),0)</f>
        <v>0</v>
      </c>
      <c r="K457" s="1">
        <f>IFERROR(SUMIFS(STOCK!$V$10:$V$209,STOCK!$H$10:$H$209,T457),0)</f>
        <v>0</v>
      </c>
      <c r="M457" s="1">
        <f>IFERROR(IF(LEN(T457)&gt;=1,VLOOKUP(HLOOKUP(T457,PROFILE!$K$5:$V$8,4,0),PROFILE!$F$1:$G$3,2,0),0),0)</f>
        <v>0</v>
      </c>
      <c r="N457" s="1">
        <f>IFERROR(COUNTIFS(PROFILE!$H$13:$H$212,"&gt;=1",PROFILE!$I$13:$I$212,T457),0)</f>
        <v>0</v>
      </c>
      <c r="O457" s="1">
        <f>IFERROR(IF(P457&gt;=1,(IF(LEN(T457)&gt;=1,VLOOKUP(T457,PROFILE!$A$23:$B$34,2,0)*100+COUNTIF($T$8:T457,T457),0)),0),0)</f>
        <v>0</v>
      </c>
      <c r="P457" s="11"/>
      <c r="Q457" s="11"/>
      <c r="R457" s="12"/>
      <c r="S457" s="12"/>
      <c r="T457" s="11"/>
      <c r="U457" s="11"/>
      <c r="V457" s="11"/>
      <c r="W457" s="8">
        <f ca="1">IFERROR(IF(P457&gt;=1,(IF(M457&gt;=2,COUNTIF(INDIRECT(G457):INDIRECT(H457),"OLD"),0)),0),0)</f>
        <v>0</v>
      </c>
      <c r="X457" s="8">
        <f ca="1">IFERROR(IF(P457&gt;=1,(IF(M457=1,COUNTIF(INDIRECT(G457):INDIRECT(H457),"NEW"),IF(M457=3,COUNTIF(INDIRECT(G457):INDIRECT(H457),"NEW"),0))),0),0)</f>
        <v>0</v>
      </c>
      <c r="Y457" s="10">
        <f t="shared" ref="Y457:Y520" ca="1" si="23">W457+X457</f>
        <v>0</v>
      </c>
      <c r="Z457" s="13"/>
    </row>
    <row r="458" spans="6:26" ht="20.100000000000001" customHeight="1" x14ac:dyDescent="0.25">
      <c r="F458" s="1">
        <f>IFERROR(IF(O458&gt;=101,MATCH(O458,VITRAN!$AG$14:$AG$1513,0)+13,0),0)</f>
        <v>0</v>
      </c>
      <c r="G458" s="1" t="str">
        <f t="shared" si="21"/>
        <v/>
      </c>
      <c r="H458" s="1" t="str">
        <f t="shared" si="22"/>
        <v/>
      </c>
      <c r="J458" s="1">
        <f>IFERROR(SUMIFS(STOCK!$U$10:$U$209,STOCK!$H$10:$H$209,T458),0)</f>
        <v>0</v>
      </c>
      <c r="K458" s="1">
        <f>IFERROR(SUMIFS(STOCK!$V$10:$V$209,STOCK!$H$10:$H$209,T458),0)</f>
        <v>0</v>
      </c>
      <c r="M458" s="1">
        <f>IFERROR(IF(LEN(T458)&gt;=1,VLOOKUP(HLOOKUP(T458,PROFILE!$K$5:$V$8,4,0),PROFILE!$F$1:$G$3,2,0),0),0)</f>
        <v>0</v>
      </c>
      <c r="N458" s="1">
        <f>IFERROR(COUNTIFS(PROFILE!$H$13:$H$212,"&gt;=1",PROFILE!$I$13:$I$212,T458),0)</f>
        <v>0</v>
      </c>
      <c r="O458" s="1">
        <f>IFERROR(IF(P458&gt;=1,(IF(LEN(T458)&gt;=1,VLOOKUP(T458,PROFILE!$A$23:$B$34,2,0)*100+COUNTIF($T$8:T458,T458),0)),0),0)</f>
        <v>0</v>
      </c>
      <c r="P458" s="11"/>
      <c r="Q458" s="11"/>
      <c r="R458" s="12"/>
      <c r="S458" s="12"/>
      <c r="T458" s="11"/>
      <c r="U458" s="11"/>
      <c r="V458" s="11"/>
      <c r="W458" s="8">
        <f ca="1">IFERROR(IF(P458&gt;=1,(IF(M458&gt;=2,COUNTIF(INDIRECT(G458):INDIRECT(H458),"OLD"),0)),0),0)</f>
        <v>0</v>
      </c>
      <c r="X458" s="8">
        <f ca="1">IFERROR(IF(P458&gt;=1,(IF(M458=1,COUNTIF(INDIRECT(G458):INDIRECT(H458),"NEW"),IF(M458=3,COUNTIF(INDIRECT(G458):INDIRECT(H458),"NEW"),0))),0),0)</f>
        <v>0</v>
      </c>
      <c r="Y458" s="10">
        <f t="shared" ca="1" si="23"/>
        <v>0</v>
      </c>
      <c r="Z458" s="13"/>
    </row>
    <row r="459" spans="6:26" ht="20.100000000000001" customHeight="1" x14ac:dyDescent="0.25">
      <c r="F459" s="1">
        <f>IFERROR(IF(O459&gt;=101,MATCH(O459,VITRAN!$AG$14:$AG$1513,0)+13,0),0)</f>
        <v>0</v>
      </c>
      <c r="G459" s="1" t="str">
        <f t="shared" si="21"/>
        <v/>
      </c>
      <c r="H459" s="1" t="str">
        <f t="shared" si="22"/>
        <v/>
      </c>
      <c r="J459" s="1">
        <f>IFERROR(SUMIFS(STOCK!$U$10:$U$209,STOCK!$H$10:$H$209,T459),0)</f>
        <v>0</v>
      </c>
      <c r="K459" s="1">
        <f>IFERROR(SUMIFS(STOCK!$V$10:$V$209,STOCK!$H$10:$H$209,T459),0)</f>
        <v>0</v>
      </c>
      <c r="M459" s="1">
        <f>IFERROR(IF(LEN(T459)&gt;=1,VLOOKUP(HLOOKUP(T459,PROFILE!$K$5:$V$8,4,0),PROFILE!$F$1:$G$3,2,0),0),0)</f>
        <v>0</v>
      </c>
      <c r="N459" s="1">
        <f>IFERROR(COUNTIFS(PROFILE!$H$13:$H$212,"&gt;=1",PROFILE!$I$13:$I$212,T459),0)</f>
        <v>0</v>
      </c>
      <c r="O459" s="1">
        <f>IFERROR(IF(P459&gt;=1,(IF(LEN(T459)&gt;=1,VLOOKUP(T459,PROFILE!$A$23:$B$34,2,0)*100+COUNTIF($T$8:T459,T459),0)),0),0)</f>
        <v>0</v>
      </c>
      <c r="P459" s="11"/>
      <c r="Q459" s="11"/>
      <c r="R459" s="12"/>
      <c r="S459" s="12"/>
      <c r="T459" s="11"/>
      <c r="U459" s="11"/>
      <c r="V459" s="11"/>
      <c r="W459" s="8">
        <f ca="1">IFERROR(IF(P459&gt;=1,(IF(M459&gt;=2,COUNTIF(INDIRECT(G459):INDIRECT(H459),"OLD"),0)),0),0)</f>
        <v>0</v>
      </c>
      <c r="X459" s="8">
        <f ca="1">IFERROR(IF(P459&gt;=1,(IF(M459=1,COUNTIF(INDIRECT(G459):INDIRECT(H459),"NEW"),IF(M459=3,COUNTIF(INDIRECT(G459):INDIRECT(H459),"NEW"),0))),0),0)</f>
        <v>0</v>
      </c>
      <c r="Y459" s="10">
        <f t="shared" ca="1" si="23"/>
        <v>0</v>
      </c>
      <c r="Z459" s="13"/>
    </row>
    <row r="460" spans="6:26" ht="20.100000000000001" customHeight="1" x14ac:dyDescent="0.25">
      <c r="F460" s="1">
        <f>IFERROR(IF(O460&gt;=101,MATCH(O460,VITRAN!$AG$14:$AG$1513,0)+13,0),0)</f>
        <v>0</v>
      </c>
      <c r="G460" s="1" t="str">
        <f t="shared" si="21"/>
        <v/>
      </c>
      <c r="H460" s="1" t="str">
        <f t="shared" si="22"/>
        <v/>
      </c>
      <c r="J460" s="1">
        <f>IFERROR(SUMIFS(STOCK!$U$10:$U$209,STOCK!$H$10:$H$209,T460),0)</f>
        <v>0</v>
      </c>
      <c r="K460" s="1">
        <f>IFERROR(SUMIFS(STOCK!$V$10:$V$209,STOCK!$H$10:$H$209,T460),0)</f>
        <v>0</v>
      </c>
      <c r="M460" s="1">
        <f>IFERROR(IF(LEN(T460)&gt;=1,VLOOKUP(HLOOKUP(T460,PROFILE!$K$5:$V$8,4,0),PROFILE!$F$1:$G$3,2,0),0),0)</f>
        <v>0</v>
      </c>
      <c r="N460" s="1">
        <f>IFERROR(COUNTIFS(PROFILE!$H$13:$H$212,"&gt;=1",PROFILE!$I$13:$I$212,T460),0)</f>
        <v>0</v>
      </c>
      <c r="O460" s="1">
        <f>IFERROR(IF(P460&gt;=1,(IF(LEN(T460)&gt;=1,VLOOKUP(T460,PROFILE!$A$23:$B$34,2,0)*100+COUNTIF($T$8:T460,T460),0)),0),0)</f>
        <v>0</v>
      </c>
      <c r="P460" s="11"/>
      <c r="Q460" s="11"/>
      <c r="R460" s="12"/>
      <c r="S460" s="12"/>
      <c r="T460" s="11"/>
      <c r="U460" s="11"/>
      <c r="V460" s="11"/>
      <c r="W460" s="8">
        <f ca="1">IFERROR(IF(P460&gt;=1,(IF(M460&gt;=2,COUNTIF(INDIRECT(G460):INDIRECT(H460),"OLD"),0)),0),0)</f>
        <v>0</v>
      </c>
      <c r="X460" s="8">
        <f ca="1">IFERROR(IF(P460&gt;=1,(IF(M460=1,COUNTIF(INDIRECT(G460):INDIRECT(H460),"NEW"),IF(M460=3,COUNTIF(INDIRECT(G460):INDIRECT(H460),"NEW"),0))),0),0)</f>
        <v>0</v>
      </c>
      <c r="Y460" s="10">
        <f t="shared" ca="1" si="23"/>
        <v>0</v>
      </c>
      <c r="Z460" s="13"/>
    </row>
    <row r="461" spans="6:26" ht="20.100000000000001" customHeight="1" x14ac:dyDescent="0.25">
      <c r="F461" s="1">
        <f>IFERROR(IF(O461&gt;=101,MATCH(O461,VITRAN!$AG$14:$AG$1513,0)+13,0),0)</f>
        <v>0</v>
      </c>
      <c r="G461" s="1" t="str">
        <f t="shared" si="21"/>
        <v/>
      </c>
      <c r="H461" s="1" t="str">
        <f t="shared" si="22"/>
        <v/>
      </c>
      <c r="J461" s="1">
        <f>IFERROR(SUMIFS(STOCK!$U$10:$U$209,STOCK!$H$10:$H$209,T461),0)</f>
        <v>0</v>
      </c>
      <c r="K461" s="1">
        <f>IFERROR(SUMIFS(STOCK!$V$10:$V$209,STOCK!$H$10:$H$209,T461),0)</f>
        <v>0</v>
      </c>
      <c r="M461" s="1">
        <f>IFERROR(IF(LEN(T461)&gt;=1,VLOOKUP(HLOOKUP(T461,PROFILE!$K$5:$V$8,4,0),PROFILE!$F$1:$G$3,2,0),0),0)</f>
        <v>0</v>
      </c>
      <c r="N461" s="1">
        <f>IFERROR(COUNTIFS(PROFILE!$H$13:$H$212,"&gt;=1",PROFILE!$I$13:$I$212,T461),0)</f>
        <v>0</v>
      </c>
      <c r="O461" s="1">
        <f>IFERROR(IF(P461&gt;=1,(IF(LEN(T461)&gt;=1,VLOOKUP(T461,PROFILE!$A$23:$B$34,2,0)*100+COUNTIF($T$8:T461,T461),0)),0),0)</f>
        <v>0</v>
      </c>
      <c r="P461" s="11"/>
      <c r="Q461" s="11"/>
      <c r="R461" s="12"/>
      <c r="S461" s="12"/>
      <c r="T461" s="11"/>
      <c r="U461" s="11"/>
      <c r="V461" s="11"/>
      <c r="W461" s="8">
        <f ca="1">IFERROR(IF(P461&gt;=1,(IF(M461&gt;=2,COUNTIF(INDIRECT(G461):INDIRECT(H461),"OLD"),0)),0),0)</f>
        <v>0</v>
      </c>
      <c r="X461" s="8">
        <f ca="1">IFERROR(IF(P461&gt;=1,(IF(M461=1,COUNTIF(INDIRECT(G461):INDIRECT(H461),"NEW"),IF(M461=3,COUNTIF(INDIRECT(G461):INDIRECT(H461),"NEW"),0))),0),0)</f>
        <v>0</v>
      </c>
      <c r="Y461" s="10">
        <f t="shared" ca="1" si="23"/>
        <v>0</v>
      </c>
      <c r="Z461" s="13"/>
    </row>
    <row r="462" spans="6:26" ht="20.100000000000001" customHeight="1" x14ac:dyDescent="0.25">
      <c r="F462" s="1">
        <f>IFERROR(IF(O462&gt;=101,MATCH(O462,VITRAN!$AG$14:$AG$1513,0)+13,0),0)</f>
        <v>0</v>
      </c>
      <c r="G462" s="1" t="str">
        <f t="shared" si="21"/>
        <v/>
      </c>
      <c r="H462" s="1" t="str">
        <f t="shared" si="22"/>
        <v/>
      </c>
      <c r="J462" s="1">
        <f>IFERROR(SUMIFS(STOCK!$U$10:$U$209,STOCK!$H$10:$H$209,T462),0)</f>
        <v>0</v>
      </c>
      <c r="K462" s="1">
        <f>IFERROR(SUMIFS(STOCK!$V$10:$V$209,STOCK!$H$10:$H$209,T462),0)</f>
        <v>0</v>
      </c>
      <c r="M462" s="1">
        <f>IFERROR(IF(LEN(T462)&gt;=1,VLOOKUP(HLOOKUP(T462,PROFILE!$K$5:$V$8,4,0),PROFILE!$F$1:$G$3,2,0),0),0)</f>
        <v>0</v>
      </c>
      <c r="N462" s="1">
        <f>IFERROR(COUNTIFS(PROFILE!$H$13:$H$212,"&gt;=1",PROFILE!$I$13:$I$212,T462),0)</f>
        <v>0</v>
      </c>
      <c r="O462" s="1">
        <f>IFERROR(IF(P462&gt;=1,(IF(LEN(T462)&gt;=1,VLOOKUP(T462,PROFILE!$A$23:$B$34,2,0)*100+COUNTIF($T$8:T462,T462),0)),0),0)</f>
        <v>0</v>
      </c>
      <c r="P462" s="11"/>
      <c r="Q462" s="11"/>
      <c r="R462" s="12"/>
      <c r="S462" s="12"/>
      <c r="T462" s="11"/>
      <c r="U462" s="11"/>
      <c r="V462" s="11"/>
      <c r="W462" s="8">
        <f ca="1">IFERROR(IF(P462&gt;=1,(IF(M462&gt;=2,COUNTIF(INDIRECT(G462):INDIRECT(H462),"OLD"),0)),0),0)</f>
        <v>0</v>
      </c>
      <c r="X462" s="8">
        <f ca="1">IFERROR(IF(P462&gt;=1,(IF(M462=1,COUNTIF(INDIRECT(G462):INDIRECT(H462),"NEW"),IF(M462=3,COUNTIF(INDIRECT(G462):INDIRECT(H462),"NEW"),0))),0),0)</f>
        <v>0</v>
      </c>
      <c r="Y462" s="10">
        <f t="shared" ca="1" si="23"/>
        <v>0</v>
      </c>
      <c r="Z462" s="13"/>
    </row>
    <row r="463" spans="6:26" ht="20.100000000000001" customHeight="1" x14ac:dyDescent="0.25">
      <c r="F463" s="1">
        <f>IFERROR(IF(O463&gt;=101,MATCH(O463,VITRAN!$AG$14:$AG$1513,0)+13,0),0)</f>
        <v>0</v>
      </c>
      <c r="G463" s="1" t="str">
        <f t="shared" si="21"/>
        <v/>
      </c>
      <c r="H463" s="1" t="str">
        <f t="shared" si="22"/>
        <v/>
      </c>
      <c r="J463" s="1">
        <f>IFERROR(SUMIFS(STOCK!$U$10:$U$209,STOCK!$H$10:$H$209,T463),0)</f>
        <v>0</v>
      </c>
      <c r="K463" s="1">
        <f>IFERROR(SUMIFS(STOCK!$V$10:$V$209,STOCK!$H$10:$H$209,T463),0)</f>
        <v>0</v>
      </c>
      <c r="M463" s="1">
        <f>IFERROR(IF(LEN(T463)&gt;=1,VLOOKUP(HLOOKUP(T463,PROFILE!$K$5:$V$8,4,0),PROFILE!$F$1:$G$3,2,0),0),0)</f>
        <v>0</v>
      </c>
      <c r="N463" s="1">
        <f>IFERROR(COUNTIFS(PROFILE!$H$13:$H$212,"&gt;=1",PROFILE!$I$13:$I$212,T463),0)</f>
        <v>0</v>
      </c>
      <c r="O463" s="1">
        <f>IFERROR(IF(P463&gt;=1,(IF(LEN(T463)&gt;=1,VLOOKUP(T463,PROFILE!$A$23:$B$34,2,0)*100+COUNTIF($T$8:T463,T463),0)),0),0)</f>
        <v>0</v>
      </c>
      <c r="P463" s="11"/>
      <c r="Q463" s="11"/>
      <c r="R463" s="12"/>
      <c r="S463" s="12"/>
      <c r="T463" s="11"/>
      <c r="U463" s="11"/>
      <c r="V463" s="11"/>
      <c r="W463" s="8">
        <f ca="1">IFERROR(IF(P463&gt;=1,(IF(M463&gt;=2,COUNTIF(INDIRECT(G463):INDIRECT(H463),"OLD"),0)),0),0)</f>
        <v>0</v>
      </c>
      <c r="X463" s="8">
        <f ca="1">IFERROR(IF(P463&gt;=1,(IF(M463=1,COUNTIF(INDIRECT(G463):INDIRECT(H463),"NEW"),IF(M463=3,COUNTIF(INDIRECT(G463):INDIRECT(H463),"NEW"),0))),0),0)</f>
        <v>0</v>
      </c>
      <c r="Y463" s="10">
        <f t="shared" ca="1" si="23"/>
        <v>0</v>
      </c>
      <c r="Z463" s="13"/>
    </row>
    <row r="464" spans="6:26" ht="20.100000000000001" customHeight="1" x14ac:dyDescent="0.25">
      <c r="F464" s="1">
        <f>IFERROR(IF(O464&gt;=101,MATCH(O464,VITRAN!$AG$14:$AG$1513,0)+13,0),0)</f>
        <v>0</v>
      </c>
      <c r="G464" s="1" t="str">
        <f t="shared" si="21"/>
        <v/>
      </c>
      <c r="H464" s="1" t="str">
        <f t="shared" si="22"/>
        <v/>
      </c>
      <c r="J464" s="1">
        <f>IFERROR(SUMIFS(STOCK!$U$10:$U$209,STOCK!$H$10:$H$209,T464),0)</f>
        <v>0</v>
      </c>
      <c r="K464" s="1">
        <f>IFERROR(SUMIFS(STOCK!$V$10:$V$209,STOCK!$H$10:$H$209,T464),0)</f>
        <v>0</v>
      </c>
      <c r="M464" s="1">
        <f>IFERROR(IF(LEN(T464)&gt;=1,VLOOKUP(HLOOKUP(T464,PROFILE!$K$5:$V$8,4,0),PROFILE!$F$1:$G$3,2,0),0),0)</f>
        <v>0</v>
      </c>
      <c r="N464" s="1">
        <f>IFERROR(COUNTIFS(PROFILE!$H$13:$H$212,"&gt;=1",PROFILE!$I$13:$I$212,T464),0)</f>
        <v>0</v>
      </c>
      <c r="O464" s="1">
        <f>IFERROR(IF(P464&gt;=1,(IF(LEN(T464)&gt;=1,VLOOKUP(T464,PROFILE!$A$23:$B$34,2,0)*100+COUNTIF($T$8:T464,T464),0)),0),0)</f>
        <v>0</v>
      </c>
      <c r="P464" s="11"/>
      <c r="Q464" s="11"/>
      <c r="R464" s="12"/>
      <c r="S464" s="12"/>
      <c r="T464" s="11"/>
      <c r="U464" s="11"/>
      <c r="V464" s="11"/>
      <c r="W464" s="8">
        <f ca="1">IFERROR(IF(P464&gt;=1,(IF(M464&gt;=2,COUNTIF(INDIRECT(G464):INDIRECT(H464),"OLD"),0)),0),0)</f>
        <v>0</v>
      </c>
      <c r="X464" s="8">
        <f ca="1">IFERROR(IF(P464&gt;=1,(IF(M464=1,COUNTIF(INDIRECT(G464):INDIRECT(H464),"NEW"),IF(M464=3,COUNTIF(INDIRECT(G464):INDIRECT(H464),"NEW"),0))),0),0)</f>
        <v>0</v>
      </c>
      <c r="Y464" s="10">
        <f t="shared" ca="1" si="23"/>
        <v>0</v>
      </c>
      <c r="Z464" s="13"/>
    </row>
    <row r="465" spans="6:26" ht="20.100000000000001" customHeight="1" x14ac:dyDescent="0.25">
      <c r="F465" s="1">
        <f>IFERROR(IF(O465&gt;=101,MATCH(O465,VITRAN!$AG$14:$AG$1513,0)+13,0),0)</f>
        <v>0</v>
      </c>
      <c r="G465" s="1" t="str">
        <f t="shared" si="21"/>
        <v/>
      </c>
      <c r="H465" s="1" t="str">
        <f t="shared" si="22"/>
        <v/>
      </c>
      <c r="J465" s="1">
        <f>IFERROR(SUMIFS(STOCK!$U$10:$U$209,STOCK!$H$10:$H$209,T465),0)</f>
        <v>0</v>
      </c>
      <c r="K465" s="1">
        <f>IFERROR(SUMIFS(STOCK!$V$10:$V$209,STOCK!$H$10:$H$209,T465),0)</f>
        <v>0</v>
      </c>
      <c r="M465" s="1">
        <f>IFERROR(IF(LEN(T465)&gt;=1,VLOOKUP(HLOOKUP(T465,PROFILE!$K$5:$V$8,4,0),PROFILE!$F$1:$G$3,2,0),0),0)</f>
        <v>0</v>
      </c>
      <c r="N465" s="1">
        <f>IFERROR(COUNTIFS(PROFILE!$H$13:$H$212,"&gt;=1",PROFILE!$I$13:$I$212,T465),0)</f>
        <v>0</v>
      </c>
      <c r="O465" s="1">
        <f>IFERROR(IF(P465&gt;=1,(IF(LEN(T465)&gt;=1,VLOOKUP(T465,PROFILE!$A$23:$B$34,2,0)*100+COUNTIF($T$8:T465,T465),0)),0),0)</f>
        <v>0</v>
      </c>
      <c r="P465" s="11"/>
      <c r="Q465" s="11"/>
      <c r="R465" s="12"/>
      <c r="S465" s="12"/>
      <c r="T465" s="11"/>
      <c r="U465" s="11"/>
      <c r="V465" s="11"/>
      <c r="W465" s="8">
        <f ca="1">IFERROR(IF(P465&gt;=1,(IF(M465&gt;=2,COUNTIF(INDIRECT(G465):INDIRECT(H465),"OLD"),0)),0),0)</f>
        <v>0</v>
      </c>
      <c r="X465" s="8">
        <f ca="1">IFERROR(IF(P465&gt;=1,(IF(M465=1,COUNTIF(INDIRECT(G465):INDIRECT(H465),"NEW"),IF(M465=3,COUNTIF(INDIRECT(G465):INDIRECT(H465),"NEW"),0))),0),0)</f>
        <v>0</v>
      </c>
      <c r="Y465" s="10">
        <f t="shared" ca="1" si="23"/>
        <v>0</v>
      </c>
      <c r="Z465" s="13"/>
    </row>
    <row r="466" spans="6:26" ht="20.100000000000001" customHeight="1" x14ac:dyDescent="0.25">
      <c r="F466" s="1">
        <f>IFERROR(IF(O466&gt;=101,MATCH(O466,VITRAN!$AG$14:$AG$1513,0)+13,0),0)</f>
        <v>0</v>
      </c>
      <c r="G466" s="1" t="str">
        <f t="shared" si="21"/>
        <v/>
      </c>
      <c r="H466" s="1" t="str">
        <f t="shared" si="22"/>
        <v/>
      </c>
      <c r="J466" s="1">
        <f>IFERROR(SUMIFS(STOCK!$U$10:$U$209,STOCK!$H$10:$H$209,T466),0)</f>
        <v>0</v>
      </c>
      <c r="K466" s="1">
        <f>IFERROR(SUMIFS(STOCK!$V$10:$V$209,STOCK!$H$10:$H$209,T466),0)</f>
        <v>0</v>
      </c>
      <c r="M466" s="1">
        <f>IFERROR(IF(LEN(T466)&gt;=1,VLOOKUP(HLOOKUP(T466,PROFILE!$K$5:$V$8,4,0),PROFILE!$F$1:$G$3,2,0),0),0)</f>
        <v>0</v>
      </c>
      <c r="N466" s="1">
        <f>IFERROR(COUNTIFS(PROFILE!$H$13:$H$212,"&gt;=1",PROFILE!$I$13:$I$212,T466),0)</f>
        <v>0</v>
      </c>
      <c r="O466" s="1">
        <f>IFERROR(IF(P466&gt;=1,(IF(LEN(T466)&gt;=1,VLOOKUP(T466,PROFILE!$A$23:$B$34,2,0)*100+COUNTIF($T$8:T466,T466),0)),0),0)</f>
        <v>0</v>
      </c>
      <c r="P466" s="11"/>
      <c r="Q466" s="11"/>
      <c r="R466" s="12"/>
      <c r="S466" s="12"/>
      <c r="T466" s="11"/>
      <c r="U466" s="11"/>
      <c r="V466" s="11"/>
      <c r="W466" s="8">
        <f ca="1">IFERROR(IF(P466&gt;=1,(IF(M466&gt;=2,COUNTIF(INDIRECT(G466):INDIRECT(H466),"OLD"),0)),0),0)</f>
        <v>0</v>
      </c>
      <c r="X466" s="8">
        <f ca="1">IFERROR(IF(P466&gt;=1,(IF(M466=1,COUNTIF(INDIRECT(G466):INDIRECT(H466),"NEW"),IF(M466=3,COUNTIF(INDIRECT(G466):INDIRECT(H466),"NEW"),0))),0),0)</f>
        <v>0</v>
      </c>
      <c r="Y466" s="10">
        <f t="shared" ca="1" si="23"/>
        <v>0</v>
      </c>
      <c r="Z466" s="13"/>
    </row>
    <row r="467" spans="6:26" ht="20.100000000000001" customHeight="1" x14ac:dyDescent="0.25">
      <c r="F467" s="1">
        <f>IFERROR(IF(O467&gt;=101,MATCH(O467,VITRAN!$AG$14:$AG$1513,0)+13,0),0)</f>
        <v>0</v>
      </c>
      <c r="G467" s="1" t="str">
        <f t="shared" si="21"/>
        <v/>
      </c>
      <c r="H467" s="1" t="str">
        <f t="shared" si="22"/>
        <v/>
      </c>
      <c r="J467" s="1">
        <f>IFERROR(SUMIFS(STOCK!$U$10:$U$209,STOCK!$H$10:$H$209,T467),0)</f>
        <v>0</v>
      </c>
      <c r="K467" s="1">
        <f>IFERROR(SUMIFS(STOCK!$V$10:$V$209,STOCK!$H$10:$H$209,T467),0)</f>
        <v>0</v>
      </c>
      <c r="M467" s="1">
        <f>IFERROR(IF(LEN(T467)&gt;=1,VLOOKUP(HLOOKUP(T467,PROFILE!$K$5:$V$8,4,0),PROFILE!$F$1:$G$3,2,0),0),0)</f>
        <v>0</v>
      </c>
      <c r="N467" s="1">
        <f>IFERROR(COUNTIFS(PROFILE!$H$13:$H$212,"&gt;=1",PROFILE!$I$13:$I$212,T467),0)</f>
        <v>0</v>
      </c>
      <c r="O467" s="1">
        <f>IFERROR(IF(P467&gt;=1,(IF(LEN(T467)&gt;=1,VLOOKUP(T467,PROFILE!$A$23:$B$34,2,0)*100+COUNTIF($T$8:T467,T467),0)),0),0)</f>
        <v>0</v>
      </c>
      <c r="P467" s="11"/>
      <c r="Q467" s="11"/>
      <c r="R467" s="12"/>
      <c r="S467" s="12"/>
      <c r="T467" s="11"/>
      <c r="U467" s="11"/>
      <c r="V467" s="11"/>
      <c r="W467" s="8">
        <f ca="1">IFERROR(IF(P467&gt;=1,(IF(M467&gt;=2,COUNTIF(INDIRECT(G467):INDIRECT(H467),"OLD"),0)),0),0)</f>
        <v>0</v>
      </c>
      <c r="X467" s="8">
        <f ca="1">IFERROR(IF(P467&gt;=1,(IF(M467=1,COUNTIF(INDIRECT(G467):INDIRECT(H467),"NEW"),IF(M467=3,COUNTIF(INDIRECT(G467):INDIRECT(H467),"NEW"),0))),0),0)</f>
        <v>0</v>
      </c>
      <c r="Y467" s="10">
        <f t="shared" ca="1" si="23"/>
        <v>0</v>
      </c>
      <c r="Z467" s="13"/>
    </row>
    <row r="468" spans="6:26" ht="20.100000000000001" customHeight="1" x14ac:dyDescent="0.25">
      <c r="F468" s="1">
        <f>IFERROR(IF(O468&gt;=101,MATCH(O468,VITRAN!$AG$14:$AG$1513,0)+13,0),0)</f>
        <v>0</v>
      </c>
      <c r="G468" s="1" t="str">
        <f t="shared" si="21"/>
        <v/>
      </c>
      <c r="H468" s="1" t="str">
        <f t="shared" si="22"/>
        <v/>
      </c>
      <c r="J468" s="1">
        <f>IFERROR(SUMIFS(STOCK!$U$10:$U$209,STOCK!$H$10:$H$209,T468),0)</f>
        <v>0</v>
      </c>
      <c r="K468" s="1">
        <f>IFERROR(SUMIFS(STOCK!$V$10:$V$209,STOCK!$H$10:$H$209,T468),0)</f>
        <v>0</v>
      </c>
      <c r="M468" s="1">
        <f>IFERROR(IF(LEN(T468)&gt;=1,VLOOKUP(HLOOKUP(T468,PROFILE!$K$5:$V$8,4,0),PROFILE!$F$1:$G$3,2,0),0),0)</f>
        <v>0</v>
      </c>
      <c r="N468" s="1">
        <f>IFERROR(COUNTIFS(PROFILE!$H$13:$H$212,"&gt;=1",PROFILE!$I$13:$I$212,T468),0)</f>
        <v>0</v>
      </c>
      <c r="O468" s="1">
        <f>IFERROR(IF(P468&gt;=1,(IF(LEN(T468)&gt;=1,VLOOKUP(T468,PROFILE!$A$23:$B$34,2,0)*100+COUNTIF($T$8:T468,T468),0)),0),0)</f>
        <v>0</v>
      </c>
      <c r="P468" s="11"/>
      <c r="Q468" s="11"/>
      <c r="R468" s="12"/>
      <c r="S468" s="12"/>
      <c r="T468" s="11"/>
      <c r="U468" s="11"/>
      <c r="V468" s="11"/>
      <c r="W468" s="8">
        <f ca="1">IFERROR(IF(P468&gt;=1,(IF(M468&gt;=2,COUNTIF(INDIRECT(G468):INDIRECT(H468),"OLD"),0)),0),0)</f>
        <v>0</v>
      </c>
      <c r="X468" s="8">
        <f ca="1">IFERROR(IF(P468&gt;=1,(IF(M468=1,COUNTIF(INDIRECT(G468):INDIRECT(H468),"NEW"),IF(M468=3,COUNTIF(INDIRECT(G468):INDIRECT(H468),"NEW"),0))),0),0)</f>
        <v>0</v>
      </c>
      <c r="Y468" s="10">
        <f t="shared" ca="1" si="23"/>
        <v>0</v>
      </c>
      <c r="Z468" s="13"/>
    </row>
    <row r="469" spans="6:26" ht="20.100000000000001" customHeight="1" x14ac:dyDescent="0.25">
      <c r="F469" s="1">
        <f>IFERROR(IF(O469&gt;=101,MATCH(O469,VITRAN!$AG$14:$AG$1513,0)+13,0),0)</f>
        <v>0</v>
      </c>
      <c r="G469" s="1" t="str">
        <f t="shared" si="21"/>
        <v/>
      </c>
      <c r="H469" s="1" t="str">
        <f t="shared" si="22"/>
        <v/>
      </c>
      <c r="J469" s="1">
        <f>IFERROR(SUMIFS(STOCK!$U$10:$U$209,STOCK!$H$10:$H$209,T469),0)</f>
        <v>0</v>
      </c>
      <c r="K469" s="1">
        <f>IFERROR(SUMIFS(STOCK!$V$10:$V$209,STOCK!$H$10:$H$209,T469),0)</f>
        <v>0</v>
      </c>
      <c r="M469" s="1">
        <f>IFERROR(IF(LEN(T469)&gt;=1,VLOOKUP(HLOOKUP(T469,PROFILE!$K$5:$V$8,4,0),PROFILE!$F$1:$G$3,2,0),0),0)</f>
        <v>0</v>
      </c>
      <c r="N469" s="1">
        <f>IFERROR(COUNTIFS(PROFILE!$H$13:$H$212,"&gt;=1",PROFILE!$I$13:$I$212,T469),0)</f>
        <v>0</v>
      </c>
      <c r="O469" s="1">
        <f>IFERROR(IF(P469&gt;=1,(IF(LEN(T469)&gt;=1,VLOOKUP(T469,PROFILE!$A$23:$B$34,2,0)*100+COUNTIF($T$8:T469,T469),0)),0),0)</f>
        <v>0</v>
      </c>
      <c r="P469" s="11"/>
      <c r="Q469" s="11"/>
      <c r="R469" s="12"/>
      <c r="S469" s="12"/>
      <c r="T469" s="11"/>
      <c r="U469" s="11"/>
      <c r="V469" s="11"/>
      <c r="W469" s="8">
        <f ca="1">IFERROR(IF(P469&gt;=1,(IF(M469&gt;=2,COUNTIF(INDIRECT(G469):INDIRECT(H469),"OLD"),0)),0),0)</f>
        <v>0</v>
      </c>
      <c r="X469" s="8">
        <f ca="1">IFERROR(IF(P469&gt;=1,(IF(M469=1,COUNTIF(INDIRECT(G469):INDIRECT(H469),"NEW"),IF(M469=3,COUNTIF(INDIRECT(G469):INDIRECT(H469),"NEW"),0))),0),0)</f>
        <v>0</v>
      </c>
      <c r="Y469" s="10">
        <f t="shared" ca="1" si="23"/>
        <v>0</v>
      </c>
      <c r="Z469" s="13"/>
    </row>
    <row r="470" spans="6:26" ht="20.100000000000001" customHeight="1" x14ac:dyDescent="0.25">
      <c r="F470" s="1">
        <f>IFERROR(IF(O470&gt;=101,MATCH(O470,VITRAN!$AG$14:$AG$1513,0)+13,0),0)</f>
        <v>0</v>
      </c>
      <c r="G470" s="1" t="str">
        <f t="shared" si="21"/>
        <v/>
      </c>
      <c r="H470" s="1" t="str">
        <f t="shared" si="22"/>
        <v/>
      </c>
      <c r="J470" s="1">
        <f>IFERROR(SUMIFS(STOCK!$U$10:$U$209,STOCK!$H$10:$H$209,T470),0)</f>
        <v>0</v>
      </c>
      <c r="K470" s="1">
        <f>IFERROR(SUMIFS(STOCK!$V$10:$V$209,STOCK!$H$10:$H$209,T470),0)</f>
        <v>0</v>
      </c>
      <c r="M470" s="1">
        <f>IFERROR(IF(LEN(T470)&gt;=1,VLOOKUP(HLOOKUP(T470,PROFILE!$K$5:$V$8,4,0),PROFILE!$F$1:$G$3,2,0),0),0)</f>
        <v>0</v>
      </c>
      <c r="N470" s="1">
        <f>IFERROR(COUNTIFS(PROFILE!$H$13:$H$212,"&gt;=1",PROFILE!$I$13:$I$212,T470),0)</f>
        <v>0</v>
      </c>
      <c r="O470" s="1">
        <f>IFERROR(IF(P470&gt;=1,(IF(LEN(T470)&gt;=1,VLOOKUP(T470,PROFILE!$A$23:$B$34,2,0)*100+COUNTIF($T$8:T470,T470),0)),0),0)</f>
        <v>0</v>
      </c>
      <c r="P470" s="11"/>
      <c r="Q470" s="11"/>
      <c r="R470" s="12"/>
      <c r="S470" s="12"/>
      <c r="T470" s="11"/>
      <c r="U470" s="11"/>
      <c r="V470" s="11"/>
      <c r="W470" s="8">
        <f ca="1">IFERROR(IF(P470&gt;=1,(IF(M470&gt;=2,COUNTIF(INDIRECT(G470):INDIRECT(H470),"OLD"),0)),0),0)</f>
        <v>0</v>
      </c>
      <c r="X470" s="8">
        <f ca="1">IFERROR(IF(P470&gt;=1,(IF(M470=1,COUNTIF(INDIRECT(G470):INDIRECT(H470),"NEW"),IF(M470=3,COUNTIF(INDIRECT(G470):INDIRECT(H470),"NEW"),0))),0),0)</f>
        <v>0</v>
      </c>
      <c r="Y470" s="10">
        <f t="shared" ca="1" si="23"/>
        <v>0</v>
      </c>
      <c r="Z470" s="13"/>
    </row>
    <row r="471" spans="6:26" ht="20.100000000000001" customHeight="1" x14ac:dyDescent="0.25">
      <c r="F471" s="1">
        <f>IFERROR(IF(O471&gt;=101,MATCH(O471,VITRAN!$AG$14:$AG$1513,0)+13,0),0)</f>
        <v>0</v>
      </c>
      <c r="G471" s="1" t="str">
        <f t="shared" si="21"/>
        <v/>
      </c>
      <c r="H471" s="1" t="str">
        <f t="shared" si="22"/>
        <v/>
      </c>
      <c r="J471" s="1">
        <f>IFERROR(SUMIFS(STOCK!$U$10:$U$209,STOCK!$H$10:$H$209,T471),0)</f>
        <v>0</v>
      </c>
      <c r="K471" s="1">
        <f>IFERROR(SUMIFS(STOCK!$V$10:$V$209,STOCK!$H$10:$H$209,T471),0)</f>
        <v>0</v>
      </c>
      <c r="M471" s="1">
        <f>IFERROR(IF(LEN(T471)&gt;=1,VLOOKUP(HLOOKUP(T471,PROFILE!$K$5:$V$8,4,0),PROFILE!$F$1:$G$3,2,0),0),0)</f>
        <v>0</v>
      </c>
      <c r="N471" s="1">
        <f>IFERROR(COUNTIFS(PROFILE!$H$13:$H$212,"&gt;=1",PROFILE!$I$13:$I$212,T471),0)</f>
        <v>0</v>
      </c>
      <c r="O471" s="1">
        <f>IFERROR(IF(P471&gt;=1,(IF(LEN(T471)&gt;=1,VLOOKUP(T471,PROFILE!$A$23:$B$34,2,0)*100+COUNTIF($T$8:T471,T471),0)),0),0)</f>
        <v>0</v>
      </c>
      <c r="P471" s="11"/>
      <c r="Q471" s="11"/>
      <c r="R471" s="12"/>
      <c r="S471" s="12"/>
      <c r="T471" s="11"/>
      <c r="U471" s="11"/>
      <c r="V471" s="11"/>
      <c r="W471" s="8">
        <f ca="1">IFERROR(IF(P471&gt;=1,(IF(M471&gt;=2,COUNTIF(INDIRECT(G471):INDIRECT(H471),"OLD"),0)),0),0)</f>
        <v>0</v>
      </c>
      <c r="X471" s="8">
        <f ca="1">IFERROR(IF(P471&gt;=1,(IF(M471=1,COUNTIF(INDIRECT(G471):INDIRECT(H471),"NEW"),IF(M471=3,COUNTIF(INDIRECT(G471):INDIRECT(H471),"NEW"),0))),0),0)</f>
        <v>0</v>
      </c>
      <c r="Y471" s="10">
        <f t="shared" ca="1" si="23"/>
        <v>0</v>
      </c>
      <c r="Z471" s="13"/>
    </row>
    <row r="472" spans="6:26" ht="20.100000000000001" customHeight="1" x14ac:dyDescent="0.25">
      <c r="F472" s="1">
        <f>IFERROR(IF(O472&gt;=101,MATCH(O472,VITRAN!$AG$14:$AG$1513,0)+13,0),0)</f>
        <v>0</v>
      </c>
      <c r="G472" s="1" t="str">
        <f t="shared" si="21"/>
        <v/>
      </c>
      <c r="H472" s="1" t="str">
        <f t="shared" si="22"/>
        <v/>
      </c>
      <c r="J472" s="1">
        <f>IFERROR(SUMIFS(STOCK!$U$10:$U$209,STOCK!$H$10:$H$209,T472),0)</f>
        <v>0</v>
      </c>
      <c r="K472" s="1">
        <f>IFERROR(SUMIFS(STOCK!$V$10:$V$209,STOCK!$H$10:$H$209,T472),0)</f>
        <v>0</v>
      </c>
      <c r="M472" s="1">
        <f>IFERROR(IF(LEN(T472)&gt;=1,VLOOKUP(HLOOKUP(T472,PROFILE!$K$5:$V$8,4,0),PROFILE!$F$1:$G$3,2,0),0),0)</f>
        <v>0</v>
      </c>
      <c r="N472" s="1">
        <f>IFERROR(COUNTIFS(PROFILE!$H$13:$H$212,"&gt;=1",PROFILE!$I$13:$I$212,T472),0)</f>
        <v>0</v>
      </c>
      <c r="O472" s="1">
        <f>IFERROR(IF(P472&gt;=1,(IF(LEN(T472)&gt;=1,VLOOKUP(T472,PROFILE!$A$23:$B$34,2,0)*100+COUNTIF($T$8:T472,T472),0)),0),0)</f>
        <v>0</v>
      </c>
      <c r="P472" s="11"/>
      <c r="Q472" s="11"/>
      <c r="R472" s="12"/>
      <c r="S472" s="12"/>
      <c r="T472" s="11"/>
      <c r="U472" s="11"/>
      <c r="V472" s="11"/>
      <c r="W472" s="8">
        <f ca="1">IFERROR(IF(P472&gt;=1,(IF(M472&gt;=2,COUNTIF(INDIRECT(G472):INDIRECT(H472),"OLD"),0)),0),0)</f>
        <v>0</v>
      </c>
      <c r="X472" s="8">
        <f ca="1">IFERROR(IF(P472&gt;=1,(IF(M472=1,COUNTIF(INDIRECT(G472):INDIRECT(H472),"NEW"),IF(M472=3,COUNTIF(INDIRECT(G472):INDIRECT(H472),"NEW"),0))),0),0)</f>
        <v>0</v>
      </c>
      <c r="Y472" s="10">
        <f t="shared" ca="1" si="23"/>
        <v>0</v>
      </c>
      <c r="Z472" s="13"/>
    </row>
    <row r="473" spans="6:26" ht="20.100000000000001" customHeight="1" x14ac:dyDescent="0.25">
      <c r="F473" s="1">
        <f>IFERROR(IF(O473&gt;=101,MATCH(O473,VITRAN!$AG$14:$AG$1513,0)+13,0),0)</f>
        <v>0</v>
      </c>
      <c r="G473" s="1" t="str">
        <f t="shared" si="21"/>
        <v/>
      </c>
      <c r="H473" s="1" t="str">
        <f t="shared" si="22"/>
        <v/>
      </c>
      <c r="J473" s="1">
        <f>IFERROR(SUMIFS(STOCK!$U$10:$U$209,STOCK!$H$10:$H$209,T473),0)</f>
        <v>0</v>
      </c>
      <c r="K473" s="1">
        <f>IFERROR(SUMIFS(STOCK!$V$10:$V$209,STOCK!$H$10:$H$209,T473),0)</f>
        <v>0</v>
      </c>
      <c r="M473" s="1">
        <f>IFERROR(IF(LEN(T473)&gt;=1,VLOOKUP(HLOOKUP(T473,PROFILE!$K$5:$V$8,4,0),PROFILE!$F$1:$G$3,2,0),0),0)</f>
        <v>0</v>
      </c>
      <c r="N473" s="1">
        <f>IFERROR(COUNTIFS(PROFILE!$H$13:$H$212,"&gt;=1",PROFILE!$I$13:$I$212,T473),0)</f>
        <v>0</v>
      </c>
      <c r="O473" s="1">
        <f>IFERROR(IF(P473&gt;=1,(IF(LEN(T473)&gt;=1,VLOOKUP(T473,PROFILE!$A$23:$B$34,2,0)*100+COUNTIF($T$8:T473,T473),0)),0),0)</f>
        <v>0</v>
      </c>
      <c r="P473" s="11"/>
      <c r="Q473" s="11"/>
      <c r="R473" s="12"/>
      <c r="S473" s="12"/>
      <c r="T473" s="11"/>
      <c r="U473" s="11"/>
      <c r="V473" s="11"/>
      <c r="W473" s="8">
        <f ca="1">IFERROR(IF(P473&gt;=1,(IF(M473&gt;=2,COUNTIF(INDIRECT(G473):INDIRECT(H473),"OLD"),0)),0),0)</f>
        <v>0</v>
      </c>
      <c r="X473" s="8">
        <f ca="1">IFERROR(IF(P473&gt;=1,(IF(M473=1,COUNTIF(INDIRECT(G473):INDIRECT(H473),"NEW"),IF(M473=3,COUNTIF(INDIRECT(G473):INDIRECT(H473),"NEW"),0))),0),0)</f>
        <v>0</v>
      </c>
      <c r="Y473" s="10">
        <f t="shared" ca="1" si="23"/>
        <v>0</v>
      </c>
      <c r="Z473" s="13"/>
    </row>
    <row r="474" spans="6:26" ht="20.100000000000001" customHeight="1" x14ac:dyDescent="0.25">
      <c r="F474" s="1">
        <f>IFERROR(IF(O474&gt;=101,MATCH(O474,VITRAN!$AG$14:$AG$1513,0)+13,0),0)</f>
        <v>0</v>
      </c>
      <c r="G474" s="1" t="str">
        <f t="shared" si="21"/>
        <v/>
      </c>
      <c r="H474" s="1" t="str">
        <f t="shared" si="22"/>
        <v/>
      </c>
      <c r="J474" s="1">
        <f>IFERROR(SUMIFS(STOCK!$U$10:$U$209,STOCK!$H$10:$H$209,T474),0)</f>
        <v>0</v>
      </c>
      <c r="K474" s="1">
        <f>IFERROR(SUMIFS(STOCK!$V$10:$V$209,STOCK!$H$10:$H$209,T474),0)</f>
        <v>0</v>
      </c>
      <c r="M474" s="1">
        <f>IFERROR(IF(LEN(T474)&gt;=1,VLOOKUP(HLOOKUP(T474,PROFILE!$K$5:$V$8,4,0),PROFILE!$F$1:$G$3,2,0),0),0)</f>
        <v>0</v>
      </c>
      <c r="N474" s="1">
        <f>IFERROR(COUNTIFS(PROFILE!$H$13:$H$212,"&gt;=1",PROFILE!$I$13:$I$212,T474),0)</f>
        <v>0</v>
      </c>
      <c r="O474" s="1">
        <f>IFERROR(IF(P474&gt;=1,(IF(LEN(T474)&gt;=1,VLOOKUP(T474,PROFILE!$A$23:$B$34,2,0)*100+COUNTIF($T$8:T474,T474),0)),0),0)</f>
        <v>0</v>
      </c>
      <c r="P474" s="11"/>
      <c r="Q474" s="11"/>
      <c r="R474" s="12"/>
      <c r="S474" s="12"/>
      <c r="T474" s="11"/>
      <c r="U474" s="11"/>
      <c r="V474" s="11"/>
      <c r="W474" s="8">
        <f ca="1">IFERROR(IF(P474&gt;=1,(IF(M474&gt;=2,COUNTIF(INDIRECT(G474):INDIRECT(H474),"OLD"),0)),0),0)</f>
        <v>0</v>
      </c>
      <c r="X474" s="8">
        <f ca="1">IFERROR(IF(P474&gt;=1,(IF(M474=1,COUNTIF(INDIRECT(G474):INDIRECT(H474),"NEW"),IF(M474=3,COUNTIF(INDIRECT(G474):INDIRECT(H474),"NEW"),0))),0),0)</f>
        <v>0</v>
      </c>
      <c r="Y474" s="10">
        <f t="shared" ca="1" si="23"/>
        <v>0</v>
      </c>
      <c r="Z474" s="13"/>
    </row>
    <row r="475" spans="6:26" ht="20.100000000000001" customHeight="1" x14ac:dyDescent="0.25">
      <c r="F475" s="1">
        <f>IFERROR(IF(O475&gt;=101,MATCH(O475,VITRAN!$AG$14:$AG$1513,0)+13,0),0)</f>
        <v>0</v>
      </c>
      <c r="G475" s="1" t="str">
        <f t="shared" si="21"/>
        <v/>
      </c>
      <c r="H475" s="1" t="str">
        <f t="shared" si="22"/>
        <v/>
      </c>
      <c r="J475" s="1">
        <f>IFERROR(SUMIFS(STOCK!$U$10:$U$209,STOCK!$H$10:$H$209,T475),0)</f>
        <v>0</v>
      </c>
      <c r="K475" s="1">
        <f>IFERROR(SUMIFS(STOCK!$V$10:$V$209,STOCK!$H$10:$H$209,T475),0)</f>
        <v>0</v>
      </c>
      <c r="M475" s="1">
        <f>IFERROR(IF(LEN(T475)&gt;=1,VLOOKUP(HLOOKUP(T475,PROFILE!$K$5:$V$8,4,0),PROFILE!$F$1:$G$3,2,0),0),0)</f>
        <v>0</v>
      </c>
      <c r="N475" s="1">
        <f>IFERROR(COUNTIFS(PROFILE!$H$13:$H$212,"&gt;=1",PROFILE!$I$13:$I$212,T475),0)</f>
        <v>0</v>
      </c>
      <c r="O475" s="1">
        <f>IFERROR(IF(P475&gt;=1,(IF(LEN(T475)&gt;=1,VLOOKUP(T475,PROFILE!$A$23:$B$34,2,0)*100+COUNTIF($T$8:T475,T475),0)),0),0)</f>
        <v>0</v>
      </c>
      <c r="P475" s="11"/>
      <c r="Q475" s="11"/>
      <c r="R475" s="12"/>
      <c r="S475" s="12"/>
      <c r="T475" s="11"/>
      <c r="U475" s="11"/>
      <c r="V475" s="11"/>
      <c r="W475" s="8">
        <f ca="1">IFERROR(IF(P475&gt;=1,(IF(M475&gt;=2,COUNTIF(INDIRECT(G475):INDIRECT(H475),"OLD"),0)),0),0)</f>
        <v>0</v>
      </c>
      <c r="X475" s="8">
        <f ca="1">IFERROR(IF(P475&gt;=1,(IF(M475=1,COUNTIF(INDIRECT(G475):INDIRECT(H475),"NEW"),IF(M475=3,COUNTIF(INDIRECT(G475):INDIRECT(H475),"NEW"),0))),0),0)</f>
        <v>0</v>
      </c>
      <c r="Y475" s="10">
        <f t="shared" ca="1" si="23"/>
        <v>0</v>
      </c>
      <c r="Z475" s="13"/>
    </row>
    <row r="476" spans="6:26" ht="20.100000000000001" customHeight="1" x14ac:dyDescent="0.25">
      <c r="F476" s="1">
        <f>IFERROR(IF(O476&gt;=101,MATCH(O476,VITRAN!$AG$14:$AG$1513,0)+13,0),0)</f>
        <v>0</v>
      </c>
      <c r="G476" s="1" t="str">
        <f t="shared" si="21"/>
        <v/>
      </c>
      <c r="H476" s="1" t="str">
        <f t="shared" si="22"/>
        <v/>
      </c>
      <c r="J476" s="1">
        <f>IFERROR(SUMIFS(STOCK!$U$10:$U$209,STOCK!$H$10:$H$209,T476),0)</f>
        <v>0</v>
      </c>
      <c r="K476" s="1">
        <f>IFERROR(SUMIFS(STOCK!$V$10:$V$209,STOCK!$H$10:$H$209,T476),0)</f>
        <v>0</v>
      </c>
      <c r="M476" s="1">
        <f>IFERROR(IF(LEN(T476)&gt;=1,VLOOKUP(HLOOKUP(T476,PROFILE!$K$5:$V$8,4,0),PROFILE!$F$1:$G$3,2,0),0),0)</f>
        <v>0</v>
      </c>
      <c r="N476" s="1">
        <f>IFERROR(COUNTIFS(PROFILE!$H$13:$H$212,"&gt;=1",PROFILE!$I$13:$I$212,T476),0)</f>
        <v>0</v>
      </c>
      <c r="O476" s="1">
        <f>IFERROR(IF(P476&gt;=1,(IF(LEN(T476)&gt;=1,VLOOKUP(T476,PROFILE!$A$23:$B$34,2,0)*100+COUNTIF($T$8:T476,T476),0)),0),0)</f>
        <v>0</v>
      </c>
      <c r="P476" s="11"/>
      <c r="Q476" s="11"/>
      <c r="R476" s="12"/>
      <c r="S476" s="12"/>
      <c r="T476" s="11"/>
      <c r="U476" s="11"/>
      <c r="V476" s="11"/>
      <c r="W476" s="8">
        <f ca="1">IFERROR(IF(P476&gt;=1,(IF(M476&gt;=2,COUNTIF(INDIRECT(G476):INDIRECT(H476),"OLD"),0)),0),0)</f>
        <v>0</v>
      </c>
      <c r="X476" s="8">
        <f ca="1">IFERROR(IF(P476&gt;=1,(IF(M476=1,COUNTIF(INDIRECT(G476):INDIRECT(H476),"NEW"),IF(M476=3,COUNTIF(INDIRECT(G476):INDIRECT(H476),"NEW"),0))),0),0)</f>
        <v>0</v>
      </c>
      <c r="Y476" s="10">
        <f t="shared" ca="1" si="23"/>
        <v>0</v>
      </c>
      <c r="Z476" s="13"/>
    </row>
    <row r="477" spans="6:26" ht="20.100000000000001" customHeight="1" x14ac:dyDescent="0.25">
      <c r="F477" s="1">
        <f>IFERROR(IF(O477&gt;=101,MATCH(O477,VITRAN!$AG$14:$AG$1513,0)+13,0),0)</f>
        <v>0</v>
      </c>
      <c r="G477" s="1" t="str">
        <f t="shared" si="21"/>
        <v/>
      </c>
      <c r="H477" s="1" t="str">
        <f t="shared" si="22"/>
        <v/>
      </c>
      <c r="J477" s="1">
        <f>IFERROR(SUMIFS(STOCK!$U$10:$U$209,STOCK!$H$10:$H$209,T477),0)</f>
        <v>0</v>
      </c>
      <c r="K477" s="1">
        <f>IFERROR(SUMIFS(STOCK!$V$10:$V$209,STOCK!$H$10:$H$209,T477),0)</f>
        <v>0</v>
      </c>
      <c r="M477" s="1">
        <f>IFERROR(IF(LEN(T477)&gt;=1,VLOOKUP(HLOOKUP(T477,PROFILE!$K$5:$V$8,4,0),PROFILE!$F$1:$G$3,2,0),0),0)</f>
        <v>0</v>
      </c>
      <c r="N477" s="1">
        <f>IFERROR(COUNTIFS(PROFILE!$H$13:$H$212,"&gt;=1",PROFILE!$I$13:$I$212,T477),0)</f>
        <v>0</v>
      </c>
      <c r="O477" s="1">
        <f>IFERROR(IF(P477&gt;=1,(IF(LEN(T477)&gt;=1,VLOOKUP(T477,PROFILE!$A$23:$B$34,2,0)*100+COUNTIF($T$8:T477,T477),0)),0),0)</f>
        <v>0</v>
      </c>
      <c r="P477" s="11"/>
      <c r="Q477" s="11"/>
      <c r="R477" s="12"/>
      <c r="S477" s="12"/>
      <c r="T477" s="11"/>
      <c r="U477" s="11"/>
      <c r="V477" s="11"/>
      <c r="W477" s="8">
        <f ca="1">IFERROR(IF(P477&gt;=1,(IF(M477&gt;=2,COUNTIF(INDIRECT(G477):INDIRECT(H477),"OLD"),0)),0),0)</f>
        <v>0</v>
      </c>
      <c r="X477" s="8">
        <f ca="1">IFERROR(IF(P477&gt;=1,(IF(M477=1,COUNTIF(INDIRECT(G477):INDIRECT(H477),"NEW"),IF(M477=3,COUNTIF(INDIRECT(G477):INDIRECT(H477),"NEW"),0))),0),0)</f>
        <v>0</v>
      </c>
      <c r="Y477" s="10">
        <f t="shared" ca="1" si="23"/>
        <v>0</v>
      </c>
      <c r="Z477" s="13"/>
    </row>
    <row r="478" spans="6:26" ht="20.100000000000001" customHeight="1" x14ac:dyDescent="0.25">
      <c r="F478" s="1">
        <f>IFERROR(IF(O478&gt;=101,MATCH(O478,VITRAN!$AG$14:$AG$1513,0)+13,0),0)</f>
        <v>0</v>
      </c>
      <c r="G478" s="1" t="str">
        <f t="shared" si="21"/>
        <v/>
      </c>
      <c r="H478" s="1" t="str">
        <f t="shared" si="22"/>
        <v/>
      </c>
      <c r="J478" s="1">
        <f>IFERROR(SUMIFS(STOCK!$U$10:$U$209,STOCK!$H$10:$H$209,T478),0)</f>
        <v>0</v>
      </c>
      <c r="K478" s="1">
        <f>IFERROR(SUMIFS(STOCK!$V$10:$V$209,STOCK!$H$10:$H$209,T478),0)</f>
        <v>0</v>
      </c>
      <c r="M478" s="1">
        <f>IFERROR(IF(LEN(T478)&gt;=1,VLOOKUP(HLOOKUP(T478,PROFILE!$K$5:$V$8,4,0),PROFILE!$F$1:$G$3,2,0),0),0)</f>
        <v>0</v>
      </c>
      <c r="N478" s="1">
        <f>IFERROR(COUNTIFS(PROFILE!$H$13:$H$212,"&gt;=1",PROFILE!$I$13:$I$212,T478),0)</f>
        <v>0</v>
      </c>
      <c r="O478" s="1">
        <f>IFERROR(IF(P478&gt;=1,(IF(LEN(T478)&gt;=1,VLOOKUP(T478,PROFILE!$A$23:$B$34,2,0)*100+COUNTIF($T$8:T478,T478),0)),0),0)</f>
        <v>0</v>
      </c>
      <c r="P478" s="11"/>
      <c r="Q478" s="11"/>
      <c r="R478" s="12"/>
      <c r="S478" s="12"/>
      <c r="T478" s="11"/>
      <c r="U478" s="11"/>
      <c r="V478" s="11"/>
      <c r="W478" s="8">
        <f ca="1">IFERROR(IF(P478&gt;=1,(IF(M478&gt;=2,COUNTIF(INDIRECT(G478):INDIRECT(H478),"OLD"),0)),0),0)</f>
        <v>0</v>
      </c>
      <c r="X478" s="8">
        <f ca="1">IFERROR(IF(P478&gt;=1,(IF(M478=1,COUNTIF(INDIRECT(G478):INDIRECT(H478),"NEW"),IF(M478=3,COUNTIF(INDIRECT(G478):INDIRECT(H478),"NEW"),0))),0),0)</f>
        <v>0</v>
      </c>
      <c r="Y478" s="10">
        <f t="shared" ca="1" si="23"/>
        <v>0</v>
      </c>
      <c r="Z478" s="13"/>
    </row>
    <row r="479" spans="6:26" ht="20.100000000000001" customHeight="1" x14ac:dyDescent="0.25">
      <c r="F479" s="1">
        <f>IFERROR(IF(O479&gt;=101,MATCH(O479,VITRAN!$AG$14:$AG$1513,0)+13,0),0)</f>
        <v>0</v>
      </c>
      <c r="G479" s="1" t="str">
        <f t="shared" si="21"/>
        <v/>
      </c>
      <c r="H479" s="1" t="str">
        <f t="shared" si="22"/>
        <v/>
      </c>
      <c r="J479" s="1">
        <f>IFERROR(SUMIFS(STOCK!$U$10:$U$209,STOCK!$H$10:$H$209,T479),0)</f>
        <v>0</v>
      </c>
      <c r="K479" s="1">
        <f>IFERROR(SUMIFS(STOCK!$V$10:$V$209,STOCK!$H$10:$H$209,T479),0)</f>
        <v>0</v>
      </c>
      <c r="M479" s="1">
        <f>IFERROR(IF(LEN(T479)&gt;=1,VLOOKUP(HLOOKUP(T479,PROFILE!$K$5:$V$8,4,0),PROFILE!$F$1:$G$3,2,0),0),0)</f>
        <v>0</v>
      </c>
      <c r="N479" s="1">
        <f>IFERROR(COUNTIFS(PROFILE!$H$13:$H$212,"&gt;=1",PROFILE!$I$13:$I$212,T479),0)</f>
        <v>0</v>
      </c>
      <c r="O479" s="1">
        <f>IFERROR(IF(P479&gt;=1,(IF(LEN(T479)&gt;=1,VLOOKUP(T479,PROFILE!$A$23:$B$34,2,0)*100+COUNTIF($T$8:T479,T479),0)),0),0)</f>
        <v>0</v>
      </c>
      <c r="P479" s="11"/>
      <c r="Q479" s="11"/>
      <c r="R479" s="12"/>
      <c r="S479" s="12"/>
      <c r="T479" s="11"/>
      <c r="U479" s="11"/>
      <c r="V479" s="11"/>
      <c r="W479" s="8">
        <f ca="1">IFERROR(IF(P479&gt;=1,(IF(M479&gt;=2,COUNTIF(INDIRECT(G479):INDIRECT(H479),"OLD"),0)),0),0)</f>
        <v>0</v>
      </c>
      <c r="X479" s="8">
        <f ca="1">IFERROR(IF(P479&gt;=1,(IF(M479=1,COUNTIF(INDIRECT(G479):INDIRECT(H479),"NEW"),IF(M479=3,COUNTIF(INDIRECT(G479):INDIRECT(H479),"NEW"),0))),0),0)</f>
        <v>0</v>
      </c>
      <c r="Y479" s="10">
        <f t="shared" ca="1" si="23"/>
        <v>0</v>
      </c>
      <c r="Z479" s="13"/>
    </row>
    <row r="480" spans="6:26" ht="20.100000000000001" customHeight="1" x14ac:dyDescent="0.25">
      <c r="F480" s="1">
        <f>IFERROR(IF(O480&gt;=101,MATCH(O480,VITRAN!$AG$14:$AG$1513,0)+13,0),0)</f>
        <v>0</v>
      </c>
      <c r="G480" s="1" t="str">
        <f t="shared" si="21"/>
        <v/>
      </c>
      <c r="H480" s="1" t="str">
        <f t="shared" si="22"/>
        <v/>
      </c>
      <c r="J480" s="1">
        <f>IFERROR(SUMIFS(STOCK!$U$10:$U$209,STOCK!$H$10:$H$209,T480),0)</f>
        <v>0</v>
      </c>
      <c r="K480" s="1">
        <f>IFERROR(SUMIFS(STOCK!$V$10:$V$209,STOCK!$H$10:$H$209,T480),0)</f>
        <v>0</v>
      </c>
      <c r="M480" s="1">
        <f>IFERROR(IF(LEN(T480)&gt;=1,VLOOKUP(HLOOKUP(T480,PROFILE!$K$5:$V$8,4,0),PROFILE!$F$1:$G$3,2,0),0),0)</f>
        <v>0</v>
      </c>
      <c r="N480" s="1">
        <f>IFERROR(COUNTIFS(PROFILE!$H$13:$H$212,"&gt;=1",PROFILE!$I$13:$I$212,T480),0)</f>
        <v>0</v>
      </c>
      <c r="O480" s="1">
        <f>IFERROR(IF(P480&gt;=1,(IF(LEN(T480)&gt;=1,VLOOKUP(T480,PROFILE!$A$23:$B$34,2,0)*100+COUNTIF($T$8:T480,T480),0)),0),0)</f>
        <v>0</v>
      </c>
      <c r="P480" s="11"/>
      <c r="Q480" s="11"/>
      <c r="R480" s="12"/>
      <c r="S480" s="12"/>
      <c r="T480" s="11"/>
      <c r="U480" s="11"/>
      <c r="V480" s="11"/>
      <c r="W480" s="8">
        <f ca="1">IFERROR(IF(P480&gt;=1,(IF(M480&gt;=2,COUNTIF(INDIRECT(G480):INDIRECT(H480),"OLD"),0)),0),0)</f>
        <v>0</v>
      </c>
      <c r="X480" s="8">
        <f ca="1">IFERROR(IF(P480&gt;=1,(IF(M480=1,COUNTIF(INDIRECT(G480):INDIRECT(H480),"NEW"),IF(M480=3,COUNTIF(INDIRECT(G480):INDIRECT(H480),"NEW"),0))),0),0)</f>
        <v>0</v>
      </c>
      <c r="Y480" s="10">
        <f t="shared" ca="1" si="23"/>
        <v>0</v>
      </c>
      <c r="Z480" s="13"/>
    </row>
    <row r="481" spans="6:26" ht="20.100000000000001" customHeight="1" x14ac:dyDescent="0.25">
      <c r="F481" s="1">
        <f>IFERROR(IF(O481&gt;=101,MATCH(O481,VITRAN!$AG$14:$AG$1513,0)+13,0),0)</f>
        <v>0</v>
      </c>
      <c r="G481" s="1" t="str">
        <f t="shared" si="21"/>
        <v/>
      </c>
      <c r="H481" s="1" t="str">
        <f t="shared" si="22"/>
        <v/>
      </c>
      <c r="J481" s="1">
        <f>IFERROR(SUMIFS(STOCK!$U$10:$U$209,STOCK!$H$10:$H$209,T481),0)</f>
        <v>0</v>
      </c>
      <c r="K481" s="1">
        <f>IFERROR(SUMIFS(STOCK!$V$10:$V$209,STOCK!$H$10:$H$209,T481),0)</f>
        <v>0</v>
      </c>
      <c r="M481" s="1">
        <f>IFERROR(IF(LEN(T481)&gt;=1,VLOOKUP(HLOOKUP(T481,PROFILE!$K$5:$V$8,4,0),PROFILE!$F$1:$G$3,2,0),0),0)</f>
        <v>0</v>
      </c>
      <c r="N481" s="1">
        <f>IFERROR(COUNTIFS(PROFILE!$H$13:$H$212,"&gt;=1",PROFILE!$I$13:$I$212,T481),0)</f>
        <v>0</v>
      </c>
      <c r="O481" s="1">
        <f>IFERROR(IF(P481&gt;=1,(IF(LEN(T481)&gt;=1,VLOOKUP(T481,PROFILE!$A$23:$B$34,2,0)*100+COUNTIF($T$8:T481,T481),0)),0),0)</f>
        <v>0</v>
      </c>
      <c r="P481" s="11"/>
      <c r="Q481" s="11"/>
      <c r="R481" s="12"/>
      <c r="S481" s="12"/>
      <c r="T481" s="11"/>
      <c r="U481" s="11"/>
      <c r="V481" s="11"/>
      <c r="W481" s="8">
        <f ca="1">IFERROR(IF(P481&gt;=1,(IF(M481&gt;=2,COUNTIF(INDIRECT(G481):INDIRECT(H481),"OLD"),0)),0),0)</f>
        <v>0</v>
      </c>
      <c r="X481" s="8">
        <f ca="1">IFERROR(IF(P481&gt;=1,(IF(M481=1,COUNTIF(INDIRECT(G481):INDIRECT(H481),"NEW"),IF(M481=3,COUNTIF(INDIRECT(G481):INDIRECT(H481),"NEW"),0))),0),0)</f>
        <v>0</v>
      </c>
      <c r="Y481" s="10">
        <f t="shared" ca="1" si="23"/>
        <v>0</v>
      </c>
      <c r="Z481" s="13"/>
    </row>
    <row r="482" spans="6:26" ht="20.100000000000001" customHeight="1" x14ac:dyDescent="0.25">
      <c r="F482" s="1">
        <f>IFERROR(IF(O482&gt;=101,MATCH(O482,VITRAN!$AG$14:$AG$1513,0)+13,0),0)</f>
        <v>0</v>
      </c>
      <c r="G482" s="1" t="str">
        <f t="shared" si="21"/>
        <v/>
      </c>
      <c r="H482" s="1" t="str">
        <f t="shared" si="22"/>
        <v/>
      </c>
      <c r="J482" s="1">
        <f>IFERROR(SUMIFS(STOCK!$U$10:$U$209,STOCK!$H$10:$H$209,T482),0)</f>
        <v>0</v>
      </c>
      <c r="K482" s="1">
        <f>IFERROR(SUMIFS(STOCK!$V$10:$V$209,STOCK!$H$10:$H$209,T482),0)</f>
        <v>0</v>
      </c>
      <c r="M482" s="1">
        <f>IFERROR(IF(LEN(T482)&gt;=1,VLOOKUP(HLOOKUP(T482,PROFILE!$K$5:$V$8,4,0),PROFILE!$F$1:$G$3,2,0),0),0)</f>
        <v>0</v>
      </c>
      <c r="N482" s="1">
        <f>IFERROR(COUNTIFS(PROFILE!$H$13:$H$212,"&gt;=1",PROFILE!$I$13:$I$212,T482),0)</f>
        <v>0</v>
      </c>
      <c r="O482" s="1">
        <f>IFERROR(IF(P482&gt;=1,(IF(LEN(T482)&gt;=1,VLOOKUP(T482,PROFILE!$A$23:$B$34,2,0)*100+COUNTIF($T$8:T482,T482),0)),0),0)</f>
        <v>0</v>
      </c>
      <c r="P482" s="11"/>
      <c r="Q482" s="11"/>
      <c r="R482" s="12"/>
      <c r="S482" s="12"/>
      <c r="T482" s="11"/>
      <c r="U482" s="11"/>
      <c r="V482" s="11"/>
      <c r="W482" s="8">
        <f ca="1">IFERROR(IF(P482&gt;=1,(IF(M482&gt;=2,COUNTIF(INDIRECT(G482):INDIRECT(H482),"OLD"),0)),0),0)</f>
        <v>0</v>
      </c>
      <c r="X482" s="8">
        <f ca="1">IFERROR(IF(P482&gt;=1,(IF(M482=1,COUNTIF(INDIRECT(G482):INDIRECT(H482),"NEW"),IF(M482=3,COUNTIF(INDIRECT(G482):INDIRECT(H482),"NEW"),0))),0),0)</f>
        <v>0</v>
      </c>
      <c r="Y482" s="10">
        <f t="shared" ca="1" si="23"/>
        <v>0</v>
      </c>
      <c r="Z482" s="13"/>
    </row>
    <row r="483" spans="6:26" ht="20.100000000000001" customHeight="1" x14ac:dyDescent="0.25">
      <c r="F483" s="1">
        <f>IFERROR(IF(O483&gt;=101,MATCH(O483,VITRAN!$AG$14:$AG$1513,0)+13,0),0)</f>
        <v>0</v>
      </c>
      <c r="G483" s="1" t="str">
        <f t="shared" si="21"/>
        <v/>
      </c>
      <c r="H483" s="1" t="str">
        <f t="shared" si="22"/>
        <v/>
      </c>
      <c r="J483" s="1">
        <f>IFERROR(SUMIFS(STOCK!$U$10:$U$209,STOCK!$H$10:$H$209,T483),0)</f>
        <v>0</v>
      </c>
      <c r="K483" s="1">
        <f>IFERROR(SUMIFS(STOCK!$V$10:$V$209,STOCK!$H$10:$H$209,T483),0)</f>
        <v>0</v>
      </c>
      <c r="M483" s="1">
        <f>IFERROR(IF(LEN(T483)&gt;=1,VLOOKUP(HLOOKUP(T483,PROFILE!$K$5:$V$8,4,0),PROFILE!$F$1:$G$3,2,0),0),0)</f>
        <v>0</v>
      </c>
      <c r="N483" s="1">
        <f>IFERROR(COUNTIFS(PROFILE!$H$13:$H$212,"&gt;=1",PROFILE!$I$13:$I$212,T483),0)</f>
        <v>0</v>
      </c>
      <c r="O483" s="1">
        <f>IFERROR(IF(P483&gt;=1,(IF(LEN(T483)&gt;=1,VLOOKUP(T483,PROFILE!$A$23:$B$34,2,0)*100+COUNTIF($T$8:T483,T483),0)),0),0)</f>
        <v>0</v>
      </c>
      <c r="P483" s="11"/>
      <c r="Q483" s="11"/>
      <c r="R483" s="12"/>
      <c r="S483" s="12"/>
      <c r="T483" s="11"/>
      <c r="U483" s="11"/>
      <c r="V483" s="11"/>
      <c r="W483" s="8">
        <f ca="1">IFERROR(IF(P483&gt;=1,(IF(M483&gt;=2,COUNTIF(INDIRECT(G483):INDIRECT(H483),"OLD"),0)),0),0)</f>
        <v>0</v>
      </c>
      <c r="X483" s="8">
        <f ca="1">IFERROR(IF(P483&gt;=1,(IF(M483=1,COUNTIF(INDIRECT(G483):INDIRECT(H483),"NEW"),IF(M483=3,COUNTIF(INDIRECT(G483):INDIRECT(H483),"NEW"),0))),0),0)</f>
        <v>0</v>
      </c>
      <c r="Y483" s="10">
        <f t="shared" ca="1" si="23"/>
        <v>0</v>
      </c>
      <c r="Z483" s="13"/>
    </row>
    <row r="484" spans="6:26" ht="20.100000000000001" customHeight="1" x14ac:dyDescent="0.25">
      <c r="F484" s="1">
        <f>IFERROR(IF(O484&gt;=101,MATCH(O484,VITRAN!$AG$14:$AG$1513,0)+13,0),0)</f>
        <v>0</v>
      </c>
      <c r="G484" s="1" t="str">
        <f t="shared" si="21"/>
        <v/>
      </c>
      <c r="H484" s="1" t="str">
        <f t="shared" si="22"/>
        <v/>
      </c>
      <c r="J484" s="1">
        <f>IFERROR(SUMIFS(STOCK!$U$10:$U$209,STOCK!$H$10:$H$209,T484),0)</f>
        <v>0</v>
      </c>
      <c r="K484" s="1">
        <f>IFERROR(SUMIFS(STOCK!$V$10:$V$209,STOCK!$H$10:$H$209,T484),0)</f>
        <v>0</v>
      </c>
      <c r="M484" s="1">
        <f>IFERROR(IF(LEN(T484)&gt;=1,VLOOKUP(HLOOKUP(T484,PROFILE!$K$5:$V$8,4,0),PROFILE!$F$1:$G$3,2,0),0),0)</f>
        <v>0</v>
      </c>
      <c r="N484" s="1">
        <f>IFERROR(COUNTIFS(PROFILE!$H$13:$H$212,"&gt;=1",PROFILE!$I$13:$I$212,T484),0)</f>
        <v>0</v>
      </c>
      <c r="O484" s="1">
        <f>IFERROR(IF(P484&gt;=1,(IF(LEN(T484)&gt;=1,VLOOKUP(T484,PROFILE!$A$23:$B$34,2,0)*100+COUNTIF($T$8:T484,T484),0)),0),0)</f>
        <v>0</v>
      </c>
      <c r="P484" s="11"/>
      <c r="Q484" s="11"/>
      <c r="R484" s="12"/>
      <c r="S484" s="12"/>
      <c r="T484" s="11"/>
      <c r="U484" s="11"/>
      <c r="V484" s="11"/>
      <c r="W484" s="8">
        <f ca="1">IFERROR(IF(P484&gt;=1,(IF(M484&gt;=2,COUNTIF(INDIRECT(G484):INDIRECT(H484),"OLD"),0)),0),0)</f>
        <v>0</v>
      </c>
      <c r="X484" s="8">
        <f ca="1">IFERROR(IF(P484&gt;=1,(IF(M484=1,COUNTIF(INDIRECT(G484):INDIRECT(H484),"NEW"),IF(M484=3,COUNTIF(INDIRECT(G484):INDIRECT(H484),"NEW"),0))),0),0)</f>
        <v>0</v>
      </c>
      <c r="Y484" s="10">
        <f t="shared" ca="1" si="23"/>
        <v>0</v>
      </c>
      <c r="Z484" s="13"/>
    </row>
    <row r="485" spans="6:26" ht="20.100000000000001" customHeight="1" x14ac:dyDescent="0.25">
      <c r="F485" s="1">
        <f>IFERROR(IF(O485&gt;=101,MATCH(O485,VITRAN!$AG$14:$AG$1513,0)+13,0),0)</f>
        <v>0</v>
      </c>
      <c r="G485" s="1" t="str">
        <f t="shared" si="21"/>
        <v/>
      </c>
      <c r="H485" s="1" t="str">
        <f t="shared" si="22"/>
        <v/>
      </c>
      <c r="J485" s="1">
        <f>IFERROR(SUMIFS(STOCK!$U$10:$U$209,STOCK!$H$10:$H$209,T485),0)</f>
        <v>0</v>
      </c>
      <c r="K485" s="1">
        <f>IFERROR(SUMIFS(STOCK!$V$10:$V$209,STOCK!$H$10:$H$209,T485),0)</f>
        <v>0</v>
      </c>
      <c r="M485" s="1">
        <f>IFERROR(IF(LEN(T485)&gt;=1,VLOOKUP(HLOOKUP(T485,PROFILE!$K$5:$V$8,4,0),PROFILE!$F$1:$G$3,2,0),0),0)</f>
        <v>0</v>
      </c>
      <c r="N485" s="1">
        <f>IFERROR(COUNTIFS(PROFILE!$H$13:$H$212,"&gt;=1",PROFILE!$I$13:$I$212,T485),0)</f>
        <v>0</v>
      </c>
      <c r="O485" s="1">
        <f>IFERROR(IF(P485&gt;=1,(IF(LEN(T485)&gt;=1,VLOOKUP(T485,PROFILE!$A$23:$B$34,2,0)*100+COUNTIF($T$8:T485,T485),0)),0),0)</f>
        <v>0</v>
      </c>
      <c r="P485" s="11"/>
      <c r="Q485" s="11"/>
      <c r="R485" s="12"/>
      <c r="S485" s="12"/>
      <c r="T485" s="11"/>
      <c r="U485" s="11"/>
      <c r="V485" s="11"/>
      <c r="W485" s="8">
        <f ca="1">IFERROR(IF(P485&gt;=1,(IF(M485&gt;=2,COUNTIF(INDIRECT(G485):INDIRECT(H485),"OLD"),0)),0),0)</f>
        <v>0</v>
      </c>
      <c r="X485" s="8">
        <f ca="1">IFERROR(IF(P485&gt;=1,(IF(M485=1,COUNTIF(INDIRECT(G485):INDIRECT(H485),"NEW"),IF(M485=3,COUNTIF(INDIRECT(G485):INDIRECT(H485),"NEW"),0))),0),0)</f>
        <v>0</v>
      </c>
      <c r="Y485" s="10">
        <f t="shared" ca="1" si="23"/>
        <v>0</v>
      </c>
      <c r="Z485" s="13"/>
    </row>
    <row r="486" spans="6:26" ht="20.100000000000001" customHeight="1" x14ac:dyDescent="0.25">
      <c r="F486" s="1">
        <f>IFERROR(IF(O486&gt;=101,MATCH(O486,VITRAN!$AG$14:$AG$1513,0)+13,0),0)</f>
        <v>0</v>
      </c>
      <c r="G486" s="1" t="str">
        <f t="shared" si="21"/>
        <v/>
      </c>
      <c r="H486" s="1" t="str">
        <f t="shared" si="22"/>
        <v/>
      </c>
      <c r="J486" s="1">
        <f>IFERROR(SUMIFS(STOCK!$U$10:$U$209,STOCK!$H$10:$H$209,T486),0)</f>
        <v>0</v>
      </c>
      <c r="K486" s="1">
        <f>IFERROR(SUMIFS(STOCK!$V$10:$V$209,STOCK!$H$10:$H$209,T486),0)</f>
        <v>0</v>
      </c>
      <c r="M486" s="1">
        <f>IFERROR(IF(LEN(T486)&gt;=1,VLOOKUP(HLOOKUP(T486,PROFILE!$K$5:$V$8,4,0),PROFILE!$F$1:$G$3,2,0),0),0)</f>
        <v>0</v>
      </c>
      <c r="N486" s="1">
        <f>IFERROR(COUNTIFS(PROFILE!$H$13:$H$212,"&gt;=1",PROFILE!$I$13:$I$212,T486),0)</f>
        <v>0</v>
      </c>
      <c r="O486" s="1">
        <f>IFERROR(IF(P486&gt;=1,(IF(LEN(T486)&gt;=1,VLOOKUP(T486,PROFILE!$A$23:$B$34,2,0)*100+COUNTIF($T$8:T486,T486),0)),0),0)</f>
        <v>0</v>
      </c>
      <c r="P486" s="11"/>
      <c r="Q486" s="11"/>
      <c r="R486" s="12"/>
      <c r="S486" s="12"/>
      <c r="T486" s="11"/>
      <c r="U486" s="11"/>
      <c r="V486" s="11"/>
      <c r="W486" s="8">
        <f ca="1">IFERROR(IF(P486&gt;=1,(IF(M486&gt;=2,COUNTIF(INDIRECT(G486):INDIRECT(H486),"OLD"),0)),0),0)</f>
        <v>0</v>
      </c>
      <c r="X486" s="8">
        <f ca="1">IFERROR(IF(P486&gt;=1,(IF(M486=1,COUNTIF(INDIRECT(G486):INDIRECT(H486),"NEW"),IF(M486=3,COUNTIF(INDIRECT(G486):INDIRECT(H486),"NEW"),0))),0),0)</f>
        <v>0</v>
      </c>
      <c r="Y486" s="10">
        <f t="shared" ca="1" si="23"/>
        <v>0</v>
      </c>
      <c r="Z486" s="13"/>
    </row>
    <row r="487" spans="6:26" ht="20.100000000000001" customHeight="1" x14ac:dyDescent="0.25">
      <c r="F487" s="1">
        <f>IFERROR(IF(O487&gt;=101,MATCH(O487,VITRAN!$AG$14:$AG$1513,0)+13,0),0)</f>
        <v>0</v>
      </c>
      <c r="G487" s="1" t="str">
        <f t="shared" si="21"/>
        <v/>
      </c>
      <c r="H487" s="1" t="str">
        <f t="shared" si="22"/>
        <v/>
      </c>
      <c r="J487" s="1">
        <f>IFERROR(SUMIFS(STOCK!$U$10:$U$209,STOCK!$H$10:$H$209,T487),0)</f>
        <v>0</v>
      </c>
      <c r="K487" s="1">
        <f>IFERROR(SUMIFS(STOCK!$V$10:$V$209,STOCK!$H$10:$H$209,T487),0)</f>
        <v>0</v>
      </c>
      <c r="M487" s="1">
        <f>IFERROR(IF(LEN(T487)&gt;=1,VLOOKUP(HLOOKUP(T487,PROFILE!$K$5:$V$8,4,0),PROFILE!$F$1:$G$3,2,0),0),0)</f>
        <v>0</v>
      </c>
      <c r="N487" s="1">
        <f>IFERROR(COUNTIFS(PROFILE!$H$13:$H$212,"&gt;=1",PROFILE!$I$13:$I$212,T487),0)</f>
        <v>0</v>
      </c>
      <c r="O487" s="1">
        <f>IFERROR(IF(P487&gt;=1,(IF(LEN(T487)&gt;=1,VLOOKUP(T487,PROFILE!$A$23:$B$34,2,0)*100+COUNTIF($T$8:T487,T487),0)),0),0)</f>
        <v>0</v>
      </c>
      <c r="P487" s="11"/>
      <c r="Q487" s="11"/>
      <c r="R487" s="12"/>
      <c r="S487" s="12"/>
      <c r="T487" s="11"/>
      <c r="U487" s="11"/>
      <c r="V487" s="11"/>
      <c r="W487" s="8">
        <f ca="1">IFERROR(IF(P487&gt;=1,(IF(M487&gt;=2,COUNTIF(INDIRECT(G487):INDIRECT(H487),"OLD"),0)),0),0)</f>
        <v>0</v>
      </c>
      <c r="X487" s="8">
        <f ca="1">IFERROR(IF(P487&gt;=1,(IF(M487=1,COUNTIF(INDIRECT(G487):INDIRECT(H487),"NEW"),IF(M487=3,COUNTIF(INDIRECT(G487):INDIRECT(H487),"NEW"),0))),0),0)</f>
        <v>0</v>
      </c>
      <c r="Y487" s="10">
        <f t="shared" ca="1" si="23"/>
        <v>0</v>
      </c>
      <c r="Z487" s="13"/>
    </row>
    <row r="488" spans="6:26" ht="20.100000000000001" customHeight="1" x14ac:dyDescent="0.25">
      <c r="F488" s="1">
        <f>IFERROR(IF(O488&gt;=101,MATCH(O488,VITRAN!$AG$14:$AG$1513,0)+13,0),0)</f>
        <v>0</v>
      </c>
      <c r="G488" s="1" t="str">
        <f t="shared" si="21"/>
        <v/>
      </c>
      <c r="H488" s="1" t="str">
        <f t="shared" si="22"/>
        <v/>
      </c>
      <c r="J488" s="1">
        <f>IFERROR(SUMIFS(STOCK!$U$10:$U$209,STOCK!$H$10:$H$209,T488),0)</f>
        <v>0</v>
      </c>
      <c r="K488" s="1">
        <f>IFERROR(SUMIFS(STOCK!$V$10:$V$209,STOCK!$H$10:$H$209,T488),0)</f>
        <v>0</v>
      </c>
      <c r="M488" s="1">
        <f>IFERROR(IF(LEN(T488)&gt;=1,VLOOKUP(HLOOKUP(T488,PROFILE!$K$5:$V$8,4,0),PROFILE!$F$1:$G$3,2,0),0),0)</f>
        <v>0</v>
      </c>
      <c r="N488" s="1">
        <f>IFERROR(COUNTIFS(PROFILE!$H$13:$H$212,"&gt;=1",PROFILE!$I$13:$I$212,T488),0)</f>
        <v>0</v>
      </c>
      <c r="O488" s="1">
        <f>IFERROR(IF(P488&gt;=1,(IF(LEN(T488)&gt;=1,VLOOKUP(T488,PROFILE!$A$23:$B$34,2,0)*100+COUNTIF($T$8:T488,T488),0)),0),0)</f>
        <v>0</v>
      </c>
      <c r="P488" s="11"/>
      <c r="Q488" s="11"/>
      <c r="R488" s="12"/>
      <c r="S488" s="12"/>
      <c r="T488" s="11"/>
      <c r="U488" s="11"/>
      <c r="V488" s="11"/>
      <c r="W488" s="8">
        <f ca="1">IFERROR(IF(P488&gt;=1,(IF(M488&gt;=2,COUNTIF(INDIRECT(G488):INDIRECT(H488),"OLD"),0)),0),0)</f>
        <v>0</v>
      </c>
      <c r="X488" s="8">
        <f ca="1">IFERROR(IF(P488&gt;=1,(IF(M488=1,COUNTIF(INDIRECT(G488):INDIRECT(H488),"NEW"),IF(M488=3,COUNTIF(INDIRECT(G488):INDIRECT(H488),"NEW"),0))),0),0)</f>
        <v>0</v>
      </c>
      <c r="Y488" s="10">
        <f t="shared" ca="1" si="23"/>
        <v>0</v>
      </c>
      <c r="Z488" s="13"/>
    </row>
    <row r="489" spans="6:26" ht="20.100000000000001" customHeight="1" x14ac:dyDescent="0.25">
      <c r="F489" s="1">
        <f>IFERROR(IF(O489&gt;=101,MATCH(O489,VITRAN!$AG$14:$AG$1513,0)+13,0),0)</f>
        <v>0</v>
      </c>
      <c r="G489" s="1" t="str">
        <f t="shared" si="21"/>
        <v/>
      </c>
      <c r="H489" s="1" t="str">
        <f t="shared" si="22"/>
        <v/>
      </c>
      <c r="J489" s="1">
        <f>IFERROR(SUMIFS(STOCK!$U$10:$U$209,STOCK!$H$10:$H$209,T489),0)</f>
        <v>0</v>
      </c>
      <c r="K489" s="1">
        <f>IFERROR(SUMIFS(STOCK!$V$10:$V$209,STOCK!$H$10:$H$209,T489),0)</f>
        <v>0</v>
      </c>
      <c r="M489" s="1">
        <f>IFERROR(IF(LEN(T489)&gt;=1,VLOOKUP(HLOOKUP(T489,PROFILE!$K$5:$V$8,4,0),PROFILE!$F$1:$G$3,2,0),0),0)</f>
        <v>0</v>
      </c>
      <c r="N489" s="1">
        <f>IFERROR(COUNTIFS(PROFILE!$H$13:$H$212,"&gt;=1",PROFILE!$I$13:$I$212,T489),0)</f>
        <v>0</v>
      </c>
      <c r="O489" s="1">
        <f>IFERROR(IF(P489&gt;=1,(IF(LEN(T489)&gt;=1,VLOOKUP(T489,PROFILE!$A$23:$B$34,2,0)*100+COUNTIF($T$8:T489,T489),0)),0),0)</f>
        <v>0</v>
      </c>
      <c r="P489" s="11"/>
      <c r="Q489" s="11"/>
      <c r="R489" s="12"/>
      <c r="S489" s="12"/>
      <c r="T489" s="11"/>
      <c r="U489" s="11"/>
      <c r="V489" s="11"/>
      <c r="W489" s="8">
        <f ca="1">IFERROR(IF(P489&gt;=1,(IF(M489&gt;=2,COUNTIF(INDIRECT(G489):INDIRECT(H489),"OLD"),0)),0),0)</f>
        <v>0</v>
      </c>
      <c r="X489" s="8">
        <f ca="1">IFERROR(IF(P489&gt;=1,(IF(M489=1,COUNTIF(INDIRECT(G489):INDIRECT(H489),"NEW"),IF(M489=3,COUNTIF(INDIRECT(G489):INDIRECT(H489),"NEW"),0))),0),0)</f>
        <v>0</v>
      </c>
      <c r="Y489" s="10">
        <f t="shared" ca="1" si="23"/>
        <v>0</v>
      </c>
      <c r="Z489" s="13"/>
    </row>
    <row r="490" spans="6:26" ht="20.100000000000001" customHeight="1" x14ac:dyDescent="0.25">
      <c r="F490" s="1">
        <f>IFERROR(IF(O490&gt;=101,MATCH(O490,VITRAN!$AG$14:$AG$1513,0)+13,0),0)</f>
        <v>0</v>
      </c>
      <c r="G490" s="1" t="str">
        <f t="shared" si="21"/>
        <v/>
      </c>
      <c r="H490" s="1" t="str">
        <f t="shared" si="22"/>
        <v/>
      </c>
      <c r="J490" s="1">
        <f>IFERROR(SUMIFS(STOCK!$U$10:$U$209,STOCK!$H$10:$H$209,T490),0)</f>
        <v>0</v>
      </c>
      <c r="K490" s="1">
        <f>IFERROR(SUMIFS(STOCK!$V$10:$V$209,STOCK!$H$10:$H$209,T490),0)</f>
        <v>0</v>
      </c>
      <c r="M490" s="1">
        <f>IFERROR(IF(LEN(T490)&gt;=1,VLOOKUP(HLOOKUP(T490,PROFILE!$K$5:$V$8,4,0),PROFILE!$F$1:$G$3,2,0),0),0)</f>
        <v>0</v>
      </c>
      <c r="N490" s="1">
        <f>IFERROR(COUNTIFS(PROFILE!$H$13:$H$212,"&gt;=1",PROFILE!$I$13:$I$212,T490),0)</f>
        <v>0</v>
      </c>
      <c r="O490" s="1">
        <f>IFERROR(IF(P490&gt;=1,(IF(LEN(T490)&gt;=1,VLOOKUP(T490,PROFILE!$A$23:$B$34,2,0)*100+COUNTIF($T$8:T490,T490),0)),0),0)</f>
        <v>0</v>
      </c>
      <c r="P490" s="11"/>
      <c r="Q490" s="11"/>
      <c r="R490" s="12"/>
      <c r="S490" s="12"/>
      <c r="T490" s="11"/>
      <c r="U490" s="11"/>
      <c r="V490" s="11"/>
      <c r="W490" s="8">
        <f ca="1">IFERROR(IF(P490&gt;=1,(IF(M490&gt;=2,COUNTIF(INDIRECT(G490):INDIRECT(H490),"OLD"),0)),0),0)</f>
        <v>0</v>
      </c>
      <c r="X490" s="8">
        <f ca="1">IFERROR(IF(P490&gt;=1,(IF(M490=1,COUNTIF(INDIRECT(G490):INDIRECT(H490),"NEW"),IF(M490=3,COUNTIF(INDIRECT(G490):INDIRECT(H490),"NEW"),0))),0),0)</f>
        <v>0</v>
      </c>
      <c r="Y490" s="10">
        <f t="shared" ca="1" si="23"/>
        <v>0</v>
      </c>
      <c r="Z490" s="13"/>
    </row>
    <row r="491" spans="6:26" ht="20.100000000000001" customHeight="1" x14ac:dyDescent="0.25">
      <c r="F491" s="1">
        <f>IFERROR(IF(O491&gt;=101,MATCH(O491,VITRAN!$AG$14:$AG$1513,0)+13,0),0)</f>
        <v>0</v>
      </c>
      <c r="G491" s="1" t="str">
        <f t="shared" si="21"/>
        <v/>
      </c>
      <c r="H491" s="1" t="str">
        <f t="shared" si="22"/>
        <v/>
      </c>
      <c r="J491" s="1">
        <f>IFERROR(SUMIFS(STOCK!$U$10:$U$209,STOCK!$H$10:$H$209,T491),0)</f>
        <v>0</v>
      </c>
      <c r="K491" s="1">
        <f>IFERROR(SUMIFS(STOCK!$V$10:$V$209,STOCK!$H$10:$H$209,T491),0)</f>
        <v>0</v>
      </c>
      <c r="M491" s="1">
        <f>IFERROR(IF(LEN(T491)&gt;=1,VLOOKUP(HLOOKUP(T491,PROFILE!$K$5:$V$8,4,0),PROFILE!$F$1:$G$3,2,0),0),0)</f>
        <v>0</v>
      </c>
      <c r="N491" s="1">
        <f>IFERROR(COUNTIFS(PROFILE!$H$13:$H$212,"&gt;=1",PROFILE!$I$13:$I$212,T491),0)</f>
        <v>0</v>
      </c>
      <c r="O491" s="1">
        <f>IFERROR(IF(P491&gt;=1,(IF(LEN(T491)&gt;=1,VLOOKUP(T491,PROFILE!$A$23:$B$34,2,0)*100+COUNTIF($T$8:T491,T491),0)),0),0)</f>
        <v>0</v>
      </c>
      <c r="P491" s="11"/>
      <c r="Q491" s="11"/>
      <c r="R491" s="12"/>
      <c r="S491" s="12"/>
      <c r="T491" s="11"/>
      <c r="U491" s="11"/>
      <c r="V491" s="11"/>
      <c r="W491" s="8">
        <f ca="1">IFERROR(IF(P491&gt;=1,(IF(M491&gt;=2,COUNTIF(INDIRECT(G491):INDIRECT(H491),"OLD"),0)),0),0)</f>
        <v>0</v>
      </c>
      <c r="X491" s="8">
        <f ca="1">IFERROR(IF(P491&gt;=1,(IF(M491=1,COUNTIF(INDIRECT(G491):INDIRECT(H491),"NEW"),IF(M491=3,COUNTIF(INDIRECT(G491):INDIRECT(H491),"NEW"),0))),0),0)</f>
        <v>0</v>
      </c>
      <c r="Y491" s="10">
        <f t="shared" ca="1" si="23"/>
        <v>0</v>
      </c>
      <c r="Z491" s="13"/>
    </row>
    <row r="492" spans="6:26" ht="20.100000000000001" customHeight="1" x14ac:dyDescent="0.25">
      <c r="F492" s="1">
        <f>IFERROR(IF(O492&gt;=101,MATCH(O492,VITRAN!$AG$14:$AG$1513,0)+13,0),0)</f>
        <v>0</v>
      </c>
      <c r="G492" s="1" t="str">
        <f t="shared" si="21"/>
        <v/>
      </c>
      <c r="H492" s="1" t="str">
        <f t="shared" si="22"/>
        <v/>
      </c>
      <c r="J492" s="1">
        <f>IFERROR(SUMIFS(STOCK!$U$10:$U$209,STOCK!$H$10:$H$209,T492),0)</f>
        <v>0</v>
      </c>
      <c r="K492" s="1">
        <f>IFERROR(SUMIFS(STOCK!$V$10:$V$209,STOCK!$H$10:$H$209,T492),0)</f>
        <v>0</v>
      </c>
      <c r="M492" s="1">
        <f>IFERROR(IF(LEN(T492)&gt;=1,VLOOKUP(HLOOKUP(T492,PROFILE!$K$5:$V$8,4,0),PROFILE!$F$1:$G$3,2,0),0),0)</f>
        <v>0</v>
      </c>
      <c r="N492" s="1">
        <f>IFERROR(COUNTIFS(PROFILE!$H$13:$H$212,"&gt;=1",PROFILE!$I$13:$I$212,T492),0)</f>
        <v>0</v>
      </c>
      <c r="O492" s="1">
        <f>IFERROR(IF(P492&gt;=1,(IF(LEN(T492)&gt;=1,VLOOKUP(T492,PROFILE!$A$23:$B$34,2,0)*100+COUNTIF($T$8:T492,T492),0)),0),0)</f>
        <v>0</v>
      </c>
      <c r="P492" s="11"/>
      <c r="Q492" s="11"/>
      <c r="R492" s="12"/>
      <c r="S492" s="12"/>
      <c r="T492" s="11"/>
      <c r="U492" s="11"/>
      <c r="V492" s="11"/>
      <c r="W492" s="8">
        <f ca="1">IFERROR(IF(P492&gt;=1,(IF(M492&gt;=2,COUNTIF(INDIRECT(G492):INDIRECT(H492),"OLD"),0)),0),0)</f>
        <v>0</v>
      </c>
      <c r="X492" s="8">
        <f ca="1">IFERROR(IF(P492&gt;=1,(IF(M492=1,COUNTIF(INDIRECT(G492):INDIRECT(H492),"NEW"),IF(M492=3,COUNTIF(INDIRECT(G492):INDIRECT(H492),"NEW"),0))),0),0)</f>
        <v>0</v>
      </c>
      <c r="Y492" s="10">
        <f t="shared" ca="1" si="23"/>
        <v>0</v>
      </c>
      <c r="Z492" s="13"/>
    </row>
    <row r="493" spans="6:26" ht="20.100000000000001" customHeight="1" x14ac:dyDescent="0.25">
      <c r="F493" s="1">
        <f>IFERROR(IF(O493&gt;=101,MATCH(O493,VITRAN!$AG$14:$AG$1513,0)+13,0),0)</f>
        <v>0</v>
      </c>
      <c r="G493" s="1" t="str">
        <f t="shared" si="21"/>
        <v/>
      </c>
      <c r="H493" s="1" t="str">
        <f t="shared" si="22"/>
        <v/>
      </c>
      <c r="J493" s="1">
        <f>IFERROR(SUMIFS(STOCK!$U$10:$U$209,STOCK!$H$10:$H$209,T493),0)</f>
        <v>0</v>
      </c>
      <c r="K493" s="1">
        <f>IFERROR(SUMIFS(STOCK!$V$10:$V$209,STOCK!$H$10:$H$209,T493),0)</f>
        <v>0</v>
      </c>
      <c r="M493" s="1">
        <f>IFERROR(IF(LEN(T493)&gt;=1,VLOOKUP(HLOOKUP(T493,PROFILE!$K$5:$V$8,4,0),PROFILE!$F$1:$G$3,2,0),0),0)</f>
        <v>0</v>
      </c>
      <c r="N493" s="1">
        <f>IFERROR(COUNTIFS(PROFILE!$H$13:$H$212,"&gt;=1",PROFILE!$I$13:$I$212,T493),0)</f>
        <v>0</v>
      </c>
      <c r="O493" s="1">
        <f>IFERROR(IF(P493&gt;=1,(IF(LEN(T493)&gt;=1,VLOOKUP(T493,PROFILE!$A$23:$B$34,2,0)*100+COUNTIF($T$8:T493,T493),0)),0),0)</f>
        <v>0</v>
      </c>
      <c r="P493" s="11"/>
      <c r="Q493" s="11"/>
      <c r="R493" s="12"/>
      <c r="S493" s="12"/>
      <c r="T493" s="11"/>
      <c r="U493" s="11"/>
      <c r="V493" s="11"/>
      <c r="W493" s="8">
        <f ca="1">IFERROR(IF(P493&gt;=1,(IF(M493&gt;=2,COUNTIF(INDIRECT(G493):INDIRECT(H493),"OLD"),0)),0),0)</f>
        <v>0</v>
      </c>
      <c r="X493" s="8">
        <f ca="1">IFERROR(IF(P493&gt;=1,(IF(M493=1,COUNTIF(INDIRECT(G493):INDIRECT(H493),"NEW"),IF(M493=3,COUNTIF(INDIRECT(G493):INDIRECT(H493),"NEW"),0))),0),0)</f>
        <v>0</v>
      </c>
      <c r="Y493" s="10">
        <f t="shared" ca="1" si="23"/>
        <v>0</v>
      </c>
      <c r="Z493" s="13"/>
    </row>
    <row r="494" spans="6:26" ht="20.100000000000001" customHeight="1" x14ac:dyDescent="0.25">
      <c r="F494" s="1">
        <f>IFERROR(IF(O494&gt;=101,MATCH(O494,VITRAN!$AG$14:$AG$1513,0)+13,0),0)</f>
        <v>0</v>
      </c>
      <c r="G494" s="1" t="str">
        <f t="shared" si="21"/>
        <v/>
      </c>
      <c r="H494" s="1" t="str">
        <f t="shared" si="22"/>
        <v/>
      </c>
      <c r="J494" s="1">
        <f>IFERROR(SUMIFS(STOCK!$U$10:$U$209,STOCK!$H$10:$H$209,T494),0)</f>
        <v>0</v>
      </c>
      <c r="K494" s="1">
        <f>IFERROR(SUMIFS(STOCK!$V$10:$V$209,STOCK!$H$10:$H$209,T494),0)</f>
        <v>0</v>
      </c>
      <c r="M494" s="1">
        <f>IFERROR(IF(LEN(T494)&gt;=1,VLOOKUP(HLOOKUP(T494,PROFILE!$K$5:$V$8,4,0),PROFILE!$F$1:$G$3,2,0),0),0)</f>
        <v>0</v>
      </c>
      <c r="N494" s="1">
        <f>IFERROR(COUNTIFS(PROFILE!$H$13:$H$212,"&gt;=1",PROFILE!$I$13:$I$212,T494),0)</f>
        <v>0</v>
      </c>
      <c r="O494" s="1">
        <f>IFERROR(IF(P494&gt;=1,(IF(LEN(T494)&gt;=1,VLOOKUP(T494,PROFILE!$A$23:$B$34,2,0)*100+COUNTIF($T$8:T494,T494),0)),0),0)</f>
        <v>0</v>
      </c>
      <c r="P494" s="11"/>
      <c r="Q494" s="11"/>
      <c r="R494" s="12"/>
      <c r="S494" s="12"/>
      <c r="T494" s="11"/>
      <c r="U494" s="11"/>
      <c r="V494" s="11"/>
      <c r="W494" s="8">
        <f ca="1">IFERROR(IF(P494&gt;=1,(IF(M494&gt;=2,COUNTIF(INDIRECT(G494):INDIRECT(H494),"OLD"),0)),0),0)</f>
        <v>0</v>
      </c>
      <c r="X494" s="8">
        <f ca="1">IFERROR(IF(P494&gt;=1,(IF(M494=1,COUNTIF(INDIRECT(G494):INDIRECT(H494),"NEW"),IF(M494=3,COUNTIF(INDIRECT(G494):INDIRECT(H494),"NEW"),0))),0),0)</f>
        <v>0</v>
      </c>
      <c r="Y494" s="10">
        <f t="shared" ca="1" si="23"/>
        <v>0</v>
      </c>
      <c r="Z494" s="13"/>
    </row>
    <row r="495" spans="6:26" ht="20.100000000000001" customHeight="1" x14ac:dyDescent="0.25">
      <c r="F495" s="1">
        <f>IFERROR(IF(O495&gt;=101,MATCH(O495,VITRAN!$AG$14:$AG$1513,0)+13,0),0)</f>
        <v>0</v>
      </c>
      <c r="G495" s="1" t="str">
        <f t="shared" si="21"/>
        <v/>
      </c>
      <c r="H495" s="1" t="str">
        <f t="shared" si="22"/>
        <v/>
      </c>
      <c r="J495" s="1">
        <f>IFERROR(SUMIFS(STOCK!$U$10:$U$209,STOCK!$H$10:$H$209,T495),0)</f>
        <v>0</v>
      </c>
      <c r="K495" s="1">
        <f>IFERROR(SUMIFS(STOCK!$V$10:$V$209,STOCK!$H$10:$H$209,T495),0)</f>
        <v>0</v>
      </c>
      <c r="M495" s="1">
        <f>IFERROR(IF(LEN(T495)&gt;=1,VLOOKUP(HLOOKUP(T495,PROFILE!$K$5:$V$8,4,0),PROFILE!$F$1:$G$3,2,0),0),0)</f>
        <v>0</v>
      </c>
      <c r="N495" s="1">
        <f>IFERROR(COUNTIFS(PROFILE!$H$13:$H$212,"&gt;=1",PROFILE!$I$13:$I$212,T495),0)</f>
        <v>0</v>
      </c>
      <c r="O495" s="1">
        <f>IFERROR(IF(P495&gt;=1,(IF(LEN(T495)&gt;=1,VLOOKUP(T495,PROFILE!$A$23:$B$34,2,0)*100+COUNTIF($T$8:T495,T495),0)),0),0)</f>
        <v>0</v>
      </c>
      <c r="P495" s="11"/>
      <c r="Q495" s="11"/>
      <c r="R495" s="12"/>
      <c r="S495" s="12"/>
      <c r="T495" s="11"/>
      <c r="U495" s="11"/>
      <c r="V495" s="11"/>
      <c r="W495" s="8">
        <f ca="1">IFERROR(IF(P495&gt;=1,(IF(M495&gt;=2,COUNTIF(INDIRECT(G495):INDIRECT(H495),"OLD"),0)),0),0)</f>
        <v>0</v>
      </c>
      <c r="X495" s="8">
        <f ca="1">IFERROR(IF(P495&gt;=1,(IF(M495=1,COUNTIF(INDIRECT(G495):INDIRECT(H495),"NEW"),IF(M495=3,COUNTIF(INDIRECT(G495):INDIRECT(H495),"NEW"),0))),0),0)</f>
        <v>0</v>
      </c>
      <c r="Y495" s="10">
        <f t="shared" ca="1" si="23"/>
        <v>0</v>
      </c>
      <c r="Z495" s="13"/>
    </row>
    <row r="496" spans="6:26" ht="20.100000000000001" customHeight="1" x14ac:dyDescent="0.25">
      <c r="F496" s="1">
        <f>IFERROR(IF(O496&gt;=101,MATCH(O496,VITRAN!$AG$14:$AG$1513,0)+13,0),0)</f>
        <v>0</v>
      </c>
      <c r="G496" s="1" t="str">
        <f t="shared" si="21"/>
        <v/>
      </c>
      <c r="H496" s="1" t="str">
        <f t="shared" si="22"/>
        <v/>
      </c>
      <c r="J496" s="1">
        <f>IFERROR(SUMIFS(STOCK!$U$10:$U$209,STOCK!$H$10:$H$209,T496),0)</f>
        <v>0</v>
      </c>
      <c r="K496" s="1">
        <f>IFERROR(SUMIFS(STOCK!$V$10:$V$209,STOCK!$H$10:$H$209,T496),0)</f>
        <v>0</v>
      </c>
      <c r="M496" s="1">
        <f>IFERROR(IF(LEN(T496)&gt;=1,VLOOKUP(HLOOKUP(T496,PROFILE!$K$5:$V$8,4,0),PROFILE!$F$1:$G$3,2,0),0),0)</f>
        <v>0</v>
      </c>
      <c r="N496" s="1">
        <f>IFERROR(COUNTIFS(PROFILE!$H$13:$H$212,"&gt;=1",PROFILE!$I$13:$I$212,T496),0)</f>
        <v>0</v>
      </c>
      <c r="O496" s="1">
        <f>IFERROR(IF(P496&gt;=1,(IF(LEN(T496)&gt;=1,VLOOKUP(T496,PROFILE!$A$23:$B$34,2,0)*100+COUNTIF($T$8:T496,T496),0)),0),0)</f>
        <v>0</v>
      </c>
      <c r="P496" s="11"/>
      <c r="Q496" s="11"/>
      <c r="R496" s="12"/>
      <c r="S496" s="12"/>
      <c r="T496" s="11"/>
      <c r="U496" s="11"/>
      <c r="V496" s="11"/>
      <c r="W496" s="8">
        <f ca="1">IFERROR(IF(P496&gt;=1,(IF(M496&gt;=2,COUNTIF(INDIRECT(G496):INDIRECT(H496),"OLD"),0)),0),0)</f>
        <v>0</v>
      </c>
      <c r="X496" s="8">
        <f ca="1">IFERROR(IF(P496&gt;=1,(IF(M496=1,COUNTIF(INDIRECT(G496):INDIRECT(H496),"NEW"),IF(M496=3,COUNTIF(INDIRECT(G496):INDIRECT(H496),"NEW"),0))),0),0)</f>
        <v>0</v>
      </c>
      <c r="Y496" s="10">
        <f t="shared" ca="1" si="23"/>
        <v>0</v>
      </c>
      <c r="Z496" s="13"/>
    </row>
    <row r="497" spans="6:26" ht="20.100000000000001" customHeight="1" x14ac:dyDescent="0.25">
      <c r="F497" s="1">
        <f>IFERROR(IF(O497&gt;=101,MATCH(O497,VITRAN!$AG$14:$AG$1513,0)+13,0),0)</f>
        <v>0</v>
      </c>
      <c r="G497" s="1" t="str">
        <f t="shared" si="21"/>
        <v/>
      </c>
      <c r="H497" s="1" t="str">
        <f t="shared" si="22"/>
        <v/>
      </c>
      <c r="J497" s="1">
        <f>IFERROR(SUMIFS(STOCK!$U$10:$U$209,STOCK!$H$10:$H$209,T497),0)</f>
        <v>0</v>
      </c>
      <c r="K497" s="1">
        <f>IFERROR(SUMIFS(STOCK!$V$10:$V$209,STOCK!$H$10:$H$209,T497),0)</f>
        <v>0</v>
      </c>
      <c r="M497" s="1">
        <f>IFERROR(IF(LEN(T497)&gt;=1,VLOOKUP(HLOOKUP(T497,PROFILE!$K$5:$V$8,4,0),PROFILE!$F$1:$G$3,2,0),0),0)</f>
        <v>0</v>
      </c>
      <c r="N497" s="1">
        <f>IFERROR(COUNTIFS(PROFILE!$H$13:$H$212,"&gt;=1",PROFILE!$I$13:$I$212,T497),0)</f>
        <v>0</v>
      </c>
      <c r="O497" s="1">
        <f>IFERROR(IF(P497&gt;=1,(IF(LEN(T497)&gt;=1,VLOOKUP(T497,PROFILE!$A$23:$B$34,2,0)*100+COUNTIF($T$8:T497,T497),0)),0),0)</f>
        <v>0</v>
      </c>
      <c r="P497" s="11"/>
      <c r="Q497" s="11"/>
      <c r="R497" s="12"/>
      <c r="S497" s="12"/>
      <c r="T497" s="11"/>
      <c r="U497" s="11"/>
      <c r="V497" s="11"/>
      <c r="W497" s="8">
        <f ca="1">IFERROR(IF(P497&gt;=1,(IF(M497&gt;=2,COUNTIF(INDIRECT(G497):INDIRECT(H497),"OLD"),0)),0),0)</f>
        <v>0</v>
      </c>
      <c r="X497" s="8">
        <f ca="1">IFERROR(IF(P497&gt;=1,(IF(M497=1,COUNTIF(INDIRECT(G497):INDIRECT(H497),"NEW"),IF(M497=3,COUNTIF(INDIRECT(G497):INDIRECT(H497),"NEW"),0))),0),0)</f>
        <v>0</v>
      </c>
      <c r="Y497" s="10">
        <f t="shared" ca="1" si="23"/>
        <v>0</v>
      </c>
      <c r="Z497" s="13"/>
    </row>
    <row r="498" spans="6:26" ht="20.100000000000001" customHeight="1" x14ac:dyDescent="0.25">
      <c r="F498" s="1">
        <f>IFERROR(IF(O498&gt;=101,MATCH(O498,VITRAN!$AG$14:$AG$1513,0)+13,0),0)</f>
        <v>0</v>
      </c>
      <c r="G498" s="1" t="str">
        <f t="shared" si="21"/>
        <v/>
      </c>
      <c r="H498" s="1" t="str">
        <f t="shared" si="22"/>
        <v/>
      </c>
      <c r="J498" s="1">
        <f>IFERROR(SUMIFS(STOCK!$U$10:$U$209,STOCK!$H$10:$H$209,T498),0)</f>
        <v>0</v>
      </c>
      <c r="K498" s="1">
        <f>IFERROR(SUMIFS(STOCK!$V$10:$V$209,STOCK!$H$10:$H$209,T498),0)</f>
        <v>0</v>
      </c>
      <c r="M498" s="1">
        <f>IFERROR(IF(LEN(T498)&gt;=1,VLOOKUP(HLOOKUP(T498,PROFILE!$K$5:$V$8,4,0),PROFILE!$F$1:$G$3,2,0),0),0)</f>
        <v>0</v>
      </c>
      <c r="N498" s="1">
        <f>IFERROR(COUNTIFS(PROFILE!$H$13:$H$212,"&gt;=1",PROFILE!$I$13:$I$212,T498),0)</f>
        <v>0</v>
      </c>
      <c r="O498" s="1">
        <f>IFERROR(IF(P498&gt;=1,(IF(LEN(T498)&gt;=1,VLOOKUP(T498,PROFILE!$A$23:$B$34,2,0)*100+COUNTIF($T$8:T498,T498),0)),0),0)</f>
        <v>0</v>
      </c>
      <c r="P498" s="11"/>
      <c r="Q498" s="11"/>
      <c r="R498" s="12"/>
      <c r="S498" s="12"/>
      <c r="T498" s="11"/>
      <c r="U498" s="11"/>
      <c r="V498" s="11"/>
      <c r="W498" s="8">
        <f ca="1">IFERROR(IF(P498&gt;=1,(IF(M498&gt;=2,COUNTIF(INDIRECT(G498):INDIRECT(H498),"OLD"),0)),0),0)</f>
        <v>0</v>
      </c>
      <c r="X498" s="8">
        <f ca="1">IFERROR(IF(P498&gt;=1,(IF(M498=1,COUNTIF(INDIRECT(G498):INDIRECT(H498),"NEW"),IF(M498=3,COUNTIF(INDIRECT(G498):INDIRECT(H498),"NEW"),0))),0),0)</f>
        <v>0</v>
      </c>
      <c r="Y498" s="10">
        <f t="shared" ca="1" si="23"/>
        <v>0</v>
      </c>
      <c r="Z498" s="13"/>
    </row>
    <row r="499" spans="6:26" ht="20.100000000000001" customHeight="1" x14ac:dyDescent="0.25">
      <c r="F499" s="1">
        <f>IFERROR(IF(O499&gt;=101,MATCH(O499,VITRAN!$AG$14:$AG$1513,0)+13,0),0)</f>
        <v>0</v>
      </c>
      <c r="G499" s="1" t="str">
        <f t="shared" si="21"/>
        <v/>
      </c>
      <c r="H499" s="1" t="str">
        <f t="shared" si="22"/>
        <v/>
      </c>
      <c r="J499" s="1">
        <f>IFERROR(SUMIFS(STOCK!$U$10:$U$209,STOCK!$H$10:$H$209,T499),0)</f>
        <v>0</v>
      </c>
      <c r="K499" s="1">
        <f>IFERROR(SUMIFS(STOCK!$V$10:$V$209,STOCK!$H$10:$H$209,T499),0)</f>
        <v>0</v>
      </c>
      <c r="M499" s="1">
        <f>IFERROR(IF(LEN(T499)&gt;=1,VLOOKUP(HLOOKUP(T499,PROFILE!$K$5:$V$8,4,0),PROFILE!$F$1:$G$3,2,0),0),0)</f>
        <v>0</v>
      </c>
      <c r="N499" s="1">
        <f>IFERROR(COUNTIFS(PROFILE!$H$13:$H$212,"&gt;=1",PROFILE!$I$13:$I$212,T499),0)</f>
        <v>0</v>
      </c>
      <c r="O499" s="1">
        <f>IFERROR(IF(P499&gt;=1,(IF(LEN(T499)&gt;=1,VLOOKUP(T499,PROFILE!$A$23:$B$34,2,0)*100+COUNTIF($T$8:T499,T499),0)),0),0)</f>
        <v>0</v>
      </c>
      <c r="P499" s="11"/>
      <c r="Q499" s="11"/>
      <c r="R499" s="12"/>
      <c r="S499" s="12"/>
      <c r="T499" s="11"/>
      <c r="U499" s="11"/>
      <c r="V499" s="11"/>
      <c r="W499" s="8">
        <f ca="1">IFERROR(IF(P499&gt;=1,(IF(M499&gt;=2,COUNTIF(INDIRECT(G499):INDIRECT(H499),"OLD"),0)),0),0)</f>
        <v>0</v>
      </c>
      <c r="X499" s="8">
        <f ca="1">IFERROR(IF(P499&gt;=1,(IF(M499=1,COUNTIF(INDIRECT(G499):INDIRECT(H499),"NEW"),IF(M499=3,COUNTIF(INDIRECT(G499):INDIRECT(H499),"NEW"),0))),0),0)</f>
        <v>0</v>
      </c>
      <c r="Y499" s="10">
        <f t="shared" ca="1" si="23"/>
        <v>0</v>
      </c>
      <c r="Z499" s="13"/>
    </row>
    <row r="500" spans="6:26" ht="20.100000000000001" customHeight="1" x14ac:dyDescent="0.25">
      <c r="F500" s="1">
        <f>IFERROR(IF(O500&gt;=101,MATCH(O500,VITRAN!$AG$14:$AG$1513,0)+13,0),0)</f>
        <v>0</v>
      </c>
      <c r="G500" s="1" t="str">
        <f t="shared" si="21"/>
        <v/>
      </c>
      <c r="H500" s="1" t="str">
        <f t="shared" si="22"/>
        <v/>
      </c>
      <c r="J500" s="1">
        <f>IFERROR(SUMIFS(STOCK!$U$10:$U$209,STOCK!$H$10:$H$209,T500),0)</f>
        <v>0</v>
      </c>
      <c r="K500" s="1">
        <f>IFERROR(SUMIFS(STOCK!$V$10:$V$209,STOCK!$H$10:$H$209,T500),0)</f>
        <v>0</v>
      </c>
      <c r="M500" s="1">
        <f>IFERROR(IF(LEN(T500)&gt;=1,VLOOKUP(HLOOKUP(T500,PROFILE!$K$5:$V$8,4,0),PROFILE!$F$1:$G$3,2,0),0),0)</f>
        <v>0</v>
      </c>
      <c r="N500" s="1">
        <f>IFERROR(COUNTIFS(PROFILE!$H$13:$H$212,"&gt;=1",PROFILE!$I$13:$I$212,T500),0)</f>
        <v>0</v>
      </c>
      <c r="O500" s="1">
        <f>IFERROR(IF(P500&gt;=1,(IF(LEN(T500)&gt;=1,VLOOKUP(T500,PROFILE!$A$23:$B$34,2,0)*100+COUNTIF($T$8:T500,T500),0)),0),0)</f>
        <v>0</v>
      </c>
      <c r="P500" s="11"/>
      <c r="Q500" s="11"/>
      <c r="R500" s="12"/>
      <c r="S500" s="12"/>
      <c r="T500" s="11"/>
      <c r="U500" s="11"/>
      <c r="V500" s="11"/>
      <c r="W500" s="8">
        <f ca="1">IFERROR(IF(P500&gt;=1,(IF(M500&gt;=2,COUNTIF(INDIRECT(G500):INDIRECT(H500),"OLD"),0)),0),0)</f>
        <v>0</v>
      </c>
      <c r="X500" s="8">
        <f ca="1">IFERROR(IF(P500&gt;=1,(IF(M500=1,COUNTIF(INDIRECT(G500):INDIRECT(H500),"NEW"),IF(M500=3,COUNTIF(INDIRECT(G500):INDIRECT(H500),"NEW"),0))),0),0)</f>
        <v>0</v>
      </c>
      <c r="Y500" s="10">
        <f t="shared" ca="1" si="23"/>
        <v>0</v>
      </c>
      <c r="Z500" s="13"/>
    </row>
    <row r="501" spans="6:26" ht="20.100000000000001" customHeight="1" x14ac:dyDescent="0.25">
      <c r="F501" s="1">
        <f>IFERROR(IF(O501&gt;=101,MATCH(O501,VITRAN!$AG$14:$AG$1513,0)+13,0),0)</f>
        <v>0</v>
      </c>
      <c r="G501" s="1" t="str">
        <f t="shared" si="21"/>
        <v/>
      </c>
      <c r="H501" s="1" t="str">
        <f t="shared" si="22"/>
        <v/>
      </c>
      <c r="J501" s="1">
        <f>IFERROR(SUMIFS(STOCK!$U$10:$U$209,STOCK!$H$10:$H$209,T501),0)</f>
        <v>0</v>
      </c>
      <c r="K501" s="1">
        <f>IFERROR(SUMIFS(STOCK!$V$10:$V$209,STOCK!$H$10:$H$209,T501),0)</f>
        <v>0</v>
      </c>
      <c r="M501" s="1">
        <f>IFERROR(IF(LEN(T501)&gt;=1,VLOOKUP(HLOOKUP(T501,PROFILE!$K$5:$V$8,4,0),PROFILE!$F$1:$G$3,2,0),0),0)</f>
        <v>0</v>
      </c>
      <c r="N501" s="1">
        <f>IFERROR(COUNTIFS(PROFILE!$H$13:$H$212,"&gt;=1",PROFILE!$I$13:$I$212,T501),0)</f>
        <v>0</v>
      </c>
      <c r="O501" s="1">
        <f>IFERROR(IF(P501&gt;=1,(IF(LEN(T501)&gt;=1,VLOOKUP(T501,PROFILE!$A$23:$B$34,2,0)*100+COUNTIF($T$8:T501,T501),0)),0),0)</f>
        <v>0</v>
      </c>
      <c r="P501" s="11"/>
      <c r="Q501" s="11"/>
      <c r="R501" s="12"/>
      <c r="S501" s="12"/>
      <c r="T501" s="11"/>
      <c r="U501" s="11"/>
      <c r="V501" s="11"/>
      <c r="W501" s="8">
        <f ca="1">IFERROR(IF(P501&gt;=1,(IF(M501&gt;=2,COUNTIF(INDIRECT(G501):INDIRECT(H501),"OLD"),0)),0),0)</f>
        <v>0</v>
      </c>
      <c r="X501" s="8">
        <f ca="1">IFERROR(IF(P501&gt;=1,(IF(M501=1,COUNTIF(INDIRECT(G501):INDIRECT(H501),"NEW"),IF(M501=3,COUNTIF(INDIRECT(G501):INDIRECT(H501),"NEW"),0))),0),0)</f>
        <v>0</v>
      </c>
      <c r="Y501" s="10">
        <f t="shared" ca="1" si="23"/>
        <v>0</v>
      </c>
      <c r="Z501" s="13"/>
    </row>
    <row r="502" spans="6:26" ht="20.100000000000001" customHeight="1" x14ac:dyDescent="0.25">
      <c r="F502" s="1">
        <f>IFERROR(IF(O502&gt;=101,MATCH(O502,VITRAN!$AG$14:$AG$1513,0)+13,0),0)</f>
        <v>0</v>
      </c>
      <c r="G502" s="1" t="str">
        <f t="shared" si="21"/>
        <v/>
      </c>
      <c r="H502" s="1" t="str">
        <f t="shared" si="22"/>
        <v/>
      </c>
      <c r="J502" s="1">
        <f>IFERROR(SUMIFS(STOCK!$U$10:$U$209,STOCK!$H$10:$H$209,T502),0)</f>
        <v>0</v>
      </c>
      <c r="K502" s="1">
        <f>IFERROR(SUMIFS(STOCK!$V$10:$V$209,STOCK!$H$10:$H$209,T502),0)</f>
        <v>0</v>
      </c>
      <c r="M502" s="1">
        <f>IFERROR(IF(LEN(T502)&gt;=1,VLOOKUP(HLOOKUP(T502,PROFILE!$K$5:$V$8,4,0),PROFILE!$F$1:$G$3,2,0),0),0)</f>
        <v>0</v>
      </c>
      <c r="N502" s="1">
        <f>IFERROR(COUNTIFS(PROFILE!$H$13:$H$212,"&gt;=1",PROFILE!$I$13:$I$212,T502),0)</f>
        <v>0</v>
      </c>
      <c r="O502" s="1">
        <f>IFERROR(IF(P502&gt;=1,(IF(LEN(T502)&gt;=1,VLOOKUP(T502,PROFILE!$A$23:$B$34,2,0)*100+COUNTIF($T$8:T502,T502),0)),0),0)</f>
        <v>0</v>
      </c>
      <c r="P502" s="11"/>
      <c r="Q502" s="11"/>
      <c r="R502" s="12"/>
      <c r="S502" s="12"/>
      <c r="T502" s="11"/>
      <c r="U502" s="11"/>
      <c r="V502" s="11"/>
      <c r="W502" s="8">
        <f ca="1">IFERROR(IF(P502&gt;=1,(IF(M502&gt;=2,COUNTIF(INDIRECT(G502):INDIRECT(H502),"OLD"),0)),0),0)</f>
        <v>0</v>
      </c>
      <c r="X502" s="8">
        <f ca="1">IFERROR(IF(P502&gt;=1,(IF(M502=1,COUNTIF(INDIRECT(G502):INDIRECT(H502),"NEW"),IF(M502=3,COUNTIF(INDIRECT(G502):INDIRECT(H502),"NEW"),0))),0),0)</f>
        <v>0</v>
      </c>
      <c r="Y502" s="10">
        <f t="shared" ca="1" si="23"/>
        <v>0</v>
      </c>
      <c r="Z502" s="13"/>
    </row>
    <row r="503" spans="6:26" ht="20.100000000000001" customHeight="1" x14ac:dyDescent="0.25">
      <c r="F503" s="1">
        <f>IFERROR(IF(O503&gt;=101,MATCH(O503,VITRAN!$AG$14:$AG$1513,0)+13,0),0)</f>
        <v>0</v>
      </c>
      <c r="G503" s="1" t="str">
        <f t="shared" si="21"/>
        <v/>
      </c>
      <c r="H503" s="1" t="str">
        <f t="shared" si="22"/>
        <v/>
      </c>
      <c r="J503" s="1">
        <f>IFERROR(SUMIFS(STOCK!$U$10:$U$209,STOCK!$H$10:$H$209,T503),0)</f>
        <v>0</v>
      </c>
      <c r="K503" s="1">
        <f>IFERROR(SUMIFS(STOCK!$V$10:$V$209,STOCK!$H$10:$H$209,T503),0)</f>
        <v>0</v>
      </c>
      <c r="M503" s="1">
        <f>IFERROR(IF(LEN(T503)&gt;=1,VLOOKUP(HLOOKUP(T503,PROFILE!$K$5:$V$8,4,0),PROFILE!$F$1:$G$3,2,0),0),0)</f>
        <v>0</v>
      </c>
      <c r="N503" s="1">
        <f>IFERROR(COUNTIFS(PROFILE!$H$13:$H$212,"&gt;=1",PROFILE!$I$13:$I$212,T503),0)</f>
        <v>0</v>
      </c>
      <c r="O503" s="1">
        <f>IFERROR(IF(P503&gt;=1,(IF(LEN(T503)&gt;=1,VLOOKUP(T503,PROFILE!$A$23:$B$34,2,0)*100+COUNTIF($T$8:T503,T503),0)),0),0)</f>
        <v>0</v>
      </c>
      <c r="P503" s="11"/>
      <c r="Q503" s="11"/>
      <c r="R503" s="12"/>
      <c r="S503" s="12"/>
      <c r="T503" s="11"/>
      <c r="U503" s="11"/>
      <c r="V503" s="11"/>
      <c r="W503" s="8">
        <f ca="1">IFERROR(IF(P503&gt;=1,(IF(M503&gt;=2,COUNTIF(INDIRECT(G503):INDIRECT(H503),"OLD"),0)),0),0)</f>
        <v>0</v>
      </c>
      <c r="X503" s="8">
        <f ca="1">IFERROR(IF(P503&gt;=1,(IF(M503=1,COUNTIF(INDIRECT(G503):INDIRECT(H503),"NEW"),IF(M503=3,COUNTIF(INDIRECT(G503):INDIRECT(H503),"NEW"),0))),0),0)</f>
        <v>0</v>
      </c>
      <c r="Y503" s="10">
        <f t="shared" ca="1" si="23"/>
        <v>0</v>
      </c>
      <c r="Z503" s="13"/>
    </row>
    <row r="504" spans="6:26" ht="20.100000000000001" customHeight="1" x14ac:dyDescent="0.25">
      <c r="F504" s="1">
        <f>IFERROR(IF(O504&gt;=101,MATCH(O504,VITRAN!$AG$14:$AG$1513,0)+13,0),0)</f>
        <v>0</v>
      </c>
      <c r="G504" s="1" t="str">
        <f t="shared" si="21"/>
        <v/>
      </c>
      <c r="H504" s="1" t="str">
        <f t="shared" si="22"/>
        <v/>
      </c>
      <c r="J504" s="1">
        <f>IFERROR(SUMIFS(STOCK!$U$10:$U$209,STOCK!$H$10:$H$209,T504),0)</f>
        <v>0</v>
      </c>
      <c r="K504" s="1">
        <f>IFERROR(SUMIFS(STOCK!$V$10:$V$209,STOCK!$H$10:$H$209,T504),0)</f>
        <v>0</v>
      </c>
      <c r="M504" s="1">
        <f>IFERROR(IF(LEN(T504)&gt;=1,VLOOKUP(HLOOKUP(T504,PROFILE!$K$5:$V$8,4,0),PROFILE!$F$1:$G$3,2,0),0),0)</f>
        <v>0</v>
      </c>
      <c r="N504" s="1">
        <f>IFERROR(COUNTIFS(PROFILE!$H$13:$H$212,"&gt;=1",PROFILE!$I$13:$I$212,T504),0)</f>
        <v>0</v>
      </c>
      <c r="O504" s="1">
        <f>IFERROR(IF(P504&gt;=1,(IF(LEN(T504)&gt;=1,VLOOKUP(T504,PROFILE!$A$23:$B$34,2,0)*100+COUNTIF($T$8:T504,T504),0)),0),0)</f>
        <v>0</v>
      </c>
      <c r="P504" s="11"/>
      <c r="Q504" s="11"/>
      <c r="R504" s="12"/>
      <c r="S504" s="12"/>
      <c r="T504" s="11"/>
      <c r="U504" s="11"/>
      <c r="V504" s="11"/>
      <c r="W504" s="8">
        <f ca="1">IFERROR(IF(P504&gt;=1,(IF(M504&gt;=2,COUNTIF(INDIRECT(G504):INDIRECT(H504),"OLD"),0)),0),0)</f>
        <v>0</v>
      </c>
      <c r="X504" s="8">
        <f ca="1">IFERROR(IF(P504&gt;=1,(IF(M504=1,COUNTIF(INDIRECT(G504):INDIRECT(H504),"NEW"),IF(M504=3,COUNTIF(INDIRECT(G504):INDIRECT(H504),"NEW"),0))),0),0)</f>
        <v>0</v>
      </c>
      <c r="Y504" s="10">
        <f t="shared" ca="1" si="23"/>
        <v>0</v>
      </c>
      <c r="Z504" s="13"/>
    </row>
    <row r="505" spans="6:26" ht="20.100000000000001" customHeight="1" x14ac:dyDescent="0.25">
      <c r="F505" s="1">
        <f>IFERROR(IF(O505&gt;=101,MATCH(O505,VITRAN!$AG$14:$AG$1513,0)+13,0),0)</f>
        <v>0</v>
      </c>
      <c r="G505" s="1" t="str">
        <f t="shared" si="21"/>
        <v/>
      </c>
      <c r="H505" s="1" t="str">
        <f t="shared" si="22"/>
        <v/>
      </c>
      <c r="J505" s="1">
        <f>IFERROR(SUMIFS(STOCK!$U$10:$U$209,STOCK!$H$10:$H$209,T505),0)</f>
        <v>0</v>
      </c>
      <c r="K505" s="1">
        <f>IFERROR(SUMIFS(STOCK!$V$10:$V$209,STOCK!$H$10:$H$209,T505),0)</f>
        <v>0</v>
      </c>
      <c r="M505" s="1">
        <f>IFERROR(IF(LEN(T505)&gt;=1,VLOOKUP(HLOOKUP(T505,PROFILE!$K$5:$V$8,4,0),PROFILE!$F$1:$G$3,2,0),0),0)</f>
        <v>0</v>
      </c>
      <c r="N505" s="1">
        <f>IFERROR(COUNTIFS(PROFILE!$H$13:$H$212,"&gt;=1",PROFILE!$I$13:$I$212,T505),0)</f>
        <v>0</v>
      </c>
      <c r="O505" s="1">
        <f>IFERROR(IF(P505&gt;=1,(IF(LEN(T505)&gt;=1,VLOOKUP(T505,PROFILE!$A$23:$B$34,2,0)*100+COUNTIF($T$8:T505,T505),0)),0),0)</f>
        <v>0</v>
      </c>
      <c r="P505" s="11"/>
      <c r="Q505" s="11"/>
      <c r="R505" s="12"/>
      <c r="S505" s="12"/>
      <c r="T505" s="11"/>
      <c r="U505" s="11"/>
      <c r="V505" s="11"/>
      <c r="W505" s="8">
        <f ca="1">IFERROR(IF(P505&gt;=1,(IF(M505&gt;=2,COUNTIF(INDIRECT(G505):INDIRECT(H505),"OLD"),0)),0),0)</f>
        <v>0</v>
      </c>
      <c r="X505" s="8">
        <f ca="1">IFERROR(IF(P505&gt;=1,(IF(M505=1,COUNTIF(INDIRECT(G505):INDIRECT(H505),"NEW"),IF(M505=3,COUNTIF(INDIRECT(G505):INDIRECT(H505),"NEW"),0))),0),0)</f>
        <v>0</v>
      </c>
      <c r="Y505" s="10">
        <f t="shared" ca="1" si="23"/>
        <v>0</v>
      </c>
      <c r="Z505" s="13"/>
    </row>
    <row r="506" spans="6:26" ht="20.100000000000001" customHeight="1" x14ac:dyDescent="0.25">
      <c r="F506" s="1">
        <f>IFERROR(IF(O506&gt;=101,MATCH(O506,VITRAN!$AG$14:$AG$1513,0)+13,0),0)</f>
        <v>0</v>
      </c>
      <c r="G506" s="1" t="str">
        <f t="shared" si="21"/>
        <v/>
      </c>
      <c r="H506" s="1" t="str">
        <f t="shared" si="22"/>
        <v/>
      </c>
      <c r="J506" s="1">
        <f>IFERROR(SUMIFS(STOCK!$U$10:$U$209,STOCK!$H$10:$H$209,T506),0)</f>
        <v>0</v>
      </c>
      <c r="K506" s="1">
        <f>IFERROR(SUMIFS(STOCK!$V$10:$V$209,STOCK!$H$10:$H$209,T506),0)</f>
        <v>0</v>
      </c>
      <c r="M506" s="1">
        <f>IFERROR(IF(LEN(T506)&gt;=1,VLOOKUP(HLOOKUP(T506,PROFILE!$K$5:$V$8,4,0),PROFILE!$F$1:$G$3,2,0),0),0)</f>
        <v>0</v>
      </c>
      <c r="N506" s="1">
        <f>IFERROR(COUNTIFS(PROFILE!$H$13:$H$212,"&gt;=1",PROFILE!$I$13:$I$212,T506),0)</f>
        <v>0</v>
      </c>
      <c r="O506" s="1">
        <f>IFERROR(IF(P506&gt;=1,(IF(LEN(T506)&gt;=1,VLOOKUP(T506,PROFILE!$A$23:$B$34,2,0)*100+COUNTIF($T$8:T506,T506),0)),0),0)</f>
        <v>0</v>
      </c>
      <c r="P506" s="11"/>
      <c r="Q506" s="11"/>
      <c r="R506" s="12"/>
      <c r="S506" s="12"/>
      <c r="T506" s="11"/>
      <c r="U506" s="11"/>
      <c r="V506" s="11"/>
      <c r="W506" s="8">
        <f ca="1">IFERROR(IF(P506&gt;=1,(IF(M506&gt;=2,COUNTIF(INDIRECT(G506):INDIRECT(H506),"OLD"),0)),0),0)</f>
        <v>0</v>
      </c>
      <c r="X506" s="8">
        <f ca="1">IFERROR(IF(P506&gt;=1,(IF(M506=1,COUNTIF(INDIRECT(G506):INDIRECT(H506),"NEW"),IF(M506=3,COUNTIF(INDIRECT(G506):INDIRECT(H506),"NEW"),0))),0),0)</f>
        <v>0</v>
      </c>
      <c r="Y506" s="10">
        <f t="shared" ca="1" si="23"/>
        <v>0</v>
      </c>
      <c r="Z506" s="13"/>
    </row>
    <row r="507" spans="6:26" ht="20.100000000000001" customHeight="1" x14ac:dyDescent="0.25">
      <c r="F507" s="1">
        <f>IFERROR(IF(O507&gt;=101,MATCH(O507,VITRAN!$AG$14:$AG$1513,0)+13,0),0)</f>
        <v>0</v>
      </c>
      <c r="G507" s="1" t="str">
        <f t="shared" si="21"/>
        <v/>
      </c>
      <c r="H507" s="1" t="str">
        <f t="shared" si="22"/>
        <v/>
      </c>
      <c r="J507" s="1">
        <f>IFERROR(SUMIFS(STOCK!$U$10:$U$209,STOCK!$H$10:$H$209,T507),0)</f>
        <v>0</v>
      </c>
      <c r="K507" s="1">
        <f>IFERROR(SUMIFS(STOCK!$V$10:$V$209,STOCK!$H$10:$H$209,T507),0)</f>
        <v>0</v>
      </c>
      <c r="M507" s="1">
        <f>IFERROR(IF(LEN(T507)&gt;=1,VLOOKUP(HLOOKUP(T507,PROFILE!$K$5:$V$8,4,0),PROFILE!$F$1:$G$3,2,0),0),0)</f>
        <v>0</v>
      </c>
      <c r="N507" s="1">
        <f>IFERROR(COUNTIFS(PROFILE!$H$13:$H$212,"&gt;=1",PROFILE!$I$13:$I$212,T507),0)</f>
        <v>0</v>
      </c>
      <c r="O507" s="1">
        <f>IFERROR(IF(P507&gt;=1,(IF(LEN(T507)&gt;=1,VLOOKUP(T507,PROFILE!$A$23:$B$34,2,0)*100+COUNTIF($T$8:T507,T507),0)),0),0)</f>
        <v>0</v>
      </c>
      <c r="P507" s="11"/>
      <c r="Q507" s="11"/>
      <c r="R507" s="12"/>
      <c r="S507" s="12"/>
      <c r="T507" s="11"/>
      <c r="U507" s="11"/>
      <c r="V507" s="11"/>
      <c r="W507" s="8">
        <f ca="1">IFERROR(IF(P507&gt;=1,(IF(M507&gt;=2,COUNTIF(INDIRECT(G507):INDIRECT(H507),"OLD"),0)),0),0)</f>
        <v>0</v>
      </c>
      <c r="X507" s="8">
        <f ca="1">IFERROR(IF(P507&gt;=1,(IF(M507=1,COUNTIF(INDIRECT(G507):INDIRECT(H507),"NEW"),IF(M507=3,COUNTIF(INDIRECT(G507):INDIRECT(H507),"NEW"),0))),0),0)</f>
        <v>0</v>
      </c>
      <c r="Y507" s="10">
        <f t="shared" ca="1" si="23"/>
        <v>0</v>
      </c>
      <c r="Z507" s="13"/>
    </row>
    <row r="508" spans="6:26" ht="20.100000000000001" customHeight="1" x14ac:dyDescent="0.25">
      <c r="F508" s="1">
        <f>IFERROR(IF(O508&gt;=101,MATCH(O508,VITRAN!$AG$14:$AG$1513,0)+13,0),0)</f>
        <v>0</v>
      </c>
      <c r="G508" s="1" t="str">
        <f t="shared" si="21"/>
        <v/>
      </c>
      <c r="H508" s="1" t="str">
        <f t="shared" si="22"/>
        <v/>
      </c>
      <c r="J508" s="1">
        <f>IFERROR(SUMIFS(STOCK!$U$10:$U$209,STOCK!$H$10:$H$209,T508),0)</f>
        <v>0</v>
      </c>
      <c r="K508" s="1">
        <f>IFERROR(SUMIFS(STOCK!$V$10:$V$209,STOCK!$H$10:$H$209,T508),0)</f>
        <v>0</v>
      </c>
      <c r="M508" s="1">
        <f>IFERROR(IF(LEN(T508)&gt;=1,VLOOKUP(HLOOKUP(T508,PROFILE!$K$5:$V$8,4,0),PROFILE!$F$1:$G$3,2,0),0),0)</f>
        <v>0</v>
      </c>
      <c r="N508" s="1">
        <f>IFERROR(COUNTIFS(PROFILE!$H$13:$H$212,"&gt;=1",PROFILE!$I$13:$I$212,T508),0)</f>
        <v>0</v>
      </c>
      <c r="O508" s="1">
        <f>IFERROR(IF(P508&gt;=1,(IF(LEN(T508)&gt;=1,VLOOKUP(T508,PROFILE!$A$23:$B$34,2,0)*100+COUNTIF($T$8:T508,T508),0)),0),0)</f>
        <v>0</v>
      </c>
      <c r="P508" s="11"/>
      <c r="Q508" s="11"/>
      <c r="R508" s="12"/>
      <c r="S508" s="12"/>
      <c r="T508" s="11"/>
      <c r="U508" s="11"/>
      <c r="V508" s="11"/>
      <c r="W508" s="8">
        <f ca="1">IFERROR(IF(P508&gt;=1,(IF(M508&gt;=2,COUNTIF(INDIRECT(G508):INDIRECT(H508),"OLD"),0)),0),0)</f>
        <v>0</v>
      </c>
      <c r="X508" s="8">
        <f ca="1">IFERROR(IF(P508&gt;=1,(IF(M508=1,COUNTIF(INDIRECT(G508):INDIRECT(H508),"NEW"),IF(M508=3,COUNTIF(INDIRECT(G508):INDIRECT(H508),"NEW"),0))),0),0)</f>
        <v>0</v>
      </c>
      <c r="Y508" s="10">
        <f t="shared" ca="1" si="23"/>
        <v>0</v>
      </c>
      <c r="Z508" s="13"/>
    </row>
    <row r="509" spans="6:26" ht="20.100000000000001" customHeight="1" x14ac:dyDescent="0.25">
      <c r="F509" s="1">
        <f>IFERROR(IF(O509&gt;=101,MATCH(O509,VITRAN!$AG$14:$AG$1513,0)+13,0),0)</f>
        <v>0</v>
      </c>
      <c r="G509" s="1" t="str">
        <f t="shared" si="21"/>
        <v/>
      </c>
      <c r="H509" s="1" t="str">
        <f t="shared" si="22"/>
        <v/>
      </c>
      <c r="J509" s="1">
        <f>IFERROR(SUMIFS(STOCK!$U$10:$U$209,STOCK!$H$10:$H$209,T509),0)</f>
        <v>0</v>
      </c>
      <c r="K509" s="1">
        <f>IFERROR(SUMIFS(STOCK!$V$10:$V$209,STOCK!$H$10:$H$209,T509),0)</f>
        <v>0</v>
      </c>
      <c r="M509" s="1">
        <f>IFERROR(IF(LEN(T509)&gt;=1,VLOOKUP(HLOOKUP(T509,PROFILE!$K$5:$V$8,4,0),PROFILE!$F$1:$G$3,2,0),0),0)</f>
        <v>0</v>
      </c>
      <c r="N509" s="1">
        <f>IFERROR(COUNTIFS(PROFILE!$H$13:$H$212,"&gt;=1",PROFILE!$I$13:$I$212,T509),0)</f>
        <v>0</v>
      </c>
      <c r="O509" s="1">
        <f>IFERROR(IF(P509&gt;=1,(IF(LEN(T509)&gt;=1,VLOOKUP(T509,PROFILE!$A$23:$B$34,2,0)*100+COUNTIF($T$8:T509,T509),0)),0),0)</f>
        <v>0</v>
      </c>
      <c r="P509" s="11"/>
      <c r="Q509" s="11"/>
      <c r="R509" s="12"/>
      <c r="S509" s="12"/>
      <c r="T509" s="11"/>
      <c r="U509" s="11"/>
      <c r="V509" s="11"/>
      <c r="W509" s="8">
        <f ca="1">IFERROR(IF(P509&gt;=1,(IF(M509&gt;=2,COUNTIF(INDIRECT(G509):INDIRECT(H509),"OLD"),0)),0),0)</f>
        <v>0</v>
      </c>
      <c r="X509" s="8">
        <f ca="1">IFERROR(IF(P509&gt;=1,(IF(M509=1,COUNTIF(INDIRECT(G509):INDIRECT(H509),"NEW"),IF(M509=3,COUNTIF(INDIRECT(G509):INDIRECT(H509),"NEW"),0))),0),0)</f>
        <v>0</v>
      </c>
      <c r="Y509" s="10">
        <f t="shared" ca="1" si="23"/>
        <v>0</v>
      </c>
      <c r="Z509" s="13"/>
    </row>
    <row r="510" spans="6:26" ht="20.100000000000001" customHeight="1" x14ac:dyDescent="0.25">
      <c r="F510" s="1">
        <f>IFERROR(IF(O510&gt;=101,MATCH(O510,VITRAN!$AG$14:$AG$1513,0)+13,0),0)</f>
        <v>0</v>
      </c>
      <c r="G510" s="1" t="str">
        <f t="shared" si="21"/>
        <v/>
      </c>
      <c r="H510" s="1" t="str">
        <f t="shared" si="22"/>
        <v/>
      </c>
      <c r="J510" s="1">
        <f>IFERROR(SUMIFS(STOCK!$U$10:$U$209,STOCK!$H$10:$H$209,T510),0)</f>
        <v>0</v>
      </c>
      <c r="K510" s="1">
        <f>IFERROR(SUMIFS(STOCK!$V$10:$V$209,STOCK!$H$10:$H$209,T510),0)</f>
        <v>0</v>
      </c>
      <c r="M510" s="1">
        <f>IFERROR(IF(LEN(T510)&gt;=1,VLOOKUP(HLOOKUP(T510,PROFILE!$K$5:$V$8,4,0),PROFILE!$F$1:$G$3,2,0),0),0)</f>
        <v>0</v>
      </c>
      <c r="N510" s="1">
        <f>IFERROR(COUNTIFS(PROFILE!$H$13:$H$212,"&gt;=1",PROFILE!$I$13:$I$212,T510),0)</f>
        <v>0</v>
      </c>
      <c r="O510" s="1">
        <f>IFERROR(IF(P510&gt;=1,(IF(LEN(T510)&gt;=1,VLOOKUP(T510,PROFILE!$A$23:$B$34,2,0)*100+COUNTIF($T$8:T510,T510),0)),0),0)</f>
        <v>0</v>
      </c>
      <c r="P510" s="11"/>
      <c r="Q510" s="11"/>
      <c r="R510" s="12"/>
      <c r="S510" s="12"/>
      <c r="T510" s="11"/>
      <c r="U510" s="11"/>
      <c r="V510" s="11"/>
      <c r="W510" s="8">
        <f ca="1">IFERROR(IF(P510&gt;=1,(IF(M510&gt;=2,COUNTIF(INDIRECT(G510):INDIRECT(H510),"OLD"),0)),0),0)</f>
        <v>0</v>
      </c>
      <c r="X510" s="8">
        <f ca="1">IFERROR(IF(P510&gt;=1,(IF(M510=1,COUNTIF(INDIRECT(G510):INDIRECT(H510),"NEW"),IF(M510=3,COUNTIF(INDIRECT(G510):INDIRECT(H510),"NEW"),0))),0),0)</f>
        <v>0</v>
      </c>
      <c r="Y510" s="10">
        <f t="shared" ca="1" si="23"/>
        <v>0</v>
      </c>
      <c r="Z510" s="13"/>
    </row>
    <row r="511" spans="6:26" ht="20.100000000000001" customHeight="1" x14ac:dyDescent="0.25">
      <c r="F511" s="1">
        <f>IFERROR(IF(O511&gt;=101,MATCH(O511,VITRAN!$AG$14:$AG$1513,0)+13,0),0)</f>
        <v>0</v>
      </c>
      <c r="G511" s="1" t="str">
        <f t="shared" si="21"/>
        <v/>
      </c>
      <c r="H511" s="1" t="str">
        <f t="shared" si="22"/>
        <v/>
      </c>
      <c r="J511" s="1">
        <f>IFERROR(SUMIFS(STOCK!$U$10:$U$209,STOCK!$H$10:$H$209,T511),0)</f>
        <v>0</v>
      </c>
      <c r="K511" s="1">
        <f>IFERROR(SUMIFS(STOCK!$V$10:$V$209,STOCK!$H$10:$H$209,T511),0)</f>
        <v>0</v>
      </c>
      <c r="M511" s="1">
        <f>IFERROR(IF(LEN(T511)&gt;=1,VLOOKUP(HLOOKUP(T511,PROFILE!$K$5:$V$8,4,0),PROFILE!$F$1:$G$3,2,0),0),0)</f>
        <v>0</v>
      </c>
      <c r="N511" s="1">
        <f>IFERROR(COUNTIFS(PROFILE!$H$13:$H$212,"&gt;=1",PROFILE!$I$13:$I$212,T511),0)</f>
        <v>0</v>
      </c>
      <c r="O511" s="1">
        <f>IFERROR(IF(P511&gt;=1,(IF(LEN(T511)&gt;=1,VLOOKUP(T511,PROFILE!$A$23:$B$34,2,0)*100+COUNTIF($T$8:T511,T511),0)),0),0)</f>
        <v>0</v>
      </c>
      <c r="P511" s="11"/>
      <c r="Q511" s="11"/>
      <c r="R511" s="12"/>
      <c r="S511" s="12"/>
      <c r="T511" s="11"/>
      <c r="U511" s="11"/>
      <c r="V511" s="11"/>
      <c r="W511" s="8">
        <f ca="1">IFERROR(IF(P511&gt;=1,(IF(M511&gt;=2,COUNTIF(INDIRECT(G511):INDIRECT(H511),"OLD"),0)),0),0)</f>
        <v>0</v>
      </c>
      <c r="X511" s="8">
        <f ca="1">IFERROR(IF(P511&gt;=1,(IF(M511=1,COUNTIF(INDIRECT(G511):INDIRECT(H511),"NEW"),IF(M511=3,COUNTIF(INDIRECT(G511):INDIRECT(H511),"NEW"),0))),0),0)</f>
        <v>0</v>
      </c>
      <c r="Y511" s="10">
        <f t="shared" ca="1" si="23"/>
        <v>0</v>
      </c>
      <c r="Z511" s="13"/>
    </row>
    <row r="512" spans="6:26" ht="20.100000000000001" customHeight="1" x14ac:dyDescent="0.25">
      <c r="F512" s="1">
        <f>IFERROR(IF(O512&gt;=101,MATCH(O512,VITRAN!$AG$14:$AG$1513,0)+13,0),0)</f>
        <v>0</v>
      </c>
      <c r="G512" s="1" t="str">
        <f t="shared" si="21"/>
        <v/>
      </c>
      <c r="H512" s="1" t="str">
        <f t="shared" si="22"/>
        <v/>
      </c>
      <c r="J512" s="1">
        <f>IFERROR(SUMIFS(STOCK!$U$10:$U$209,STOCK!$H$10:$H$209,T512),0)</f>
        <v>0</v>
      </c>
      <c r="K512" s="1">
        <f>IFERROR(SUMIFS(STOCK!$V$10:$V$209,STOCK!$H$10:$H$209,T512),0)</f>
        <v>0</v>
      </c>
      <c r="M512" s="1">
        <f>IFERROR(IF(LEN(T512)&gt;=1,VLOOKUP(HLOOKUP(T512,PROFILE!$K$5:$V$8,4,0),PROFILE!$F$1:$G$3,2,0),0),0)</f>
        <v>0</v>
      </c>
      <c r="N512" s="1">
        <f>IFERROR(COUNTIFS(PROFILE!$H$13:$H$212,"&gt;=1",PROFILE!$I$13:$I$212,T512),0)</f>
        <v>0</v>
      </c>
      <c r="O512" s="1">
        <f>IFERROR(IF(P512&gt;=1,(IF(LEN(T512)&gt;=1,VLOOKUP(T512,PROFILE!$A$23:$B$34,2,0)*100+COUNTIF($T$8:T512,T512),0)),0),0)</f>
        <v>0</v>
      </c>
      <c r="P512" s="11"/>
      <c r="Q512" s="11"/>
      <c r="R512" s="12"/>
      <c r="S512" s="12"/>
      <c r="T512" s="11"/>
      <c r="U512" s="11"/>
      <c r="V512" s="11"/>
      <c r="W512" s="8">
        <f ca="1">IFERROR(IF(P512&gt;=1,(IF(M512&gt;=2,COUNTIF(INDIRECT(G512):INDIRECT(H512),"OLD"),0)),0),0)</f>
        <v>0</v>
      </c>
      <c r="X512" s="8">
        <f ca="1">IFERROR(IF(P512&gt;=1,(IF(M512=1,COUNTIF(INDIRECT(G512):INDIRECT(H512),"NEW"),IF(M512=3,COUNTIF(INDIRECT(G512):INDIRECT(H512),"NEW"),0))),0),0)</f>
        <v>0</v>
      </c>
      <c r="Y512" s="10">
        <f t="shared" ca="1" si="23"/>
        <v>0</v>
      </c>
      <c r="Z512" s="13"/>
    </row>
    <row r="513" spans="6:26" ht="20.100000000000001" customHeight="1" x14ac:dyDescent="0.25">
      <c r="F513" s="1">
        <f>IFERROR(IF(O513&gt;=101,MATCH(O513,VITRAN!$AG$14:$AG$1513,0)+13,0),0)</f>
        <v>0</v>
      </c>
      <c r="G513" s="1" t="str">
        <f t="shared" si="21"/>
        <v/>
      </c>
      <c r="H513" s="1" t="str">
        <f t="shared" si="22"/>
        <v/>
      </c>
      <c r="J513" s="1">
        <f>IFERROR(SUMIFS(STOCK!$U$10:$U$209,STOCK!$H$10:$H$209,T513),0)</f>
        <v>0</v>
      </c>
      <c r="K513" s="1">
        <f>IFERROR(SUMIFS(STOCK!$V$10:$V$209,STOCK!$H$10:$H$209,T513),0)</f>
        <v>0</v>
      </c>
      <c r="M513" s="1">
        <f>IFERROR(IF(LEN(T513)&gt;=1,VLOOKUP(HLOOKUP(T513,PROFILE!$K$5:$V$8,4,0),PROFILE!$F$1:$G$3,2,0),0),0)</f>
        <v>0</v>
      </c>
      <c r="N513" s="1">
        <f>IFERROR(COUNTIFS(PROFILE!$H$13:$H$212,"&gt;=1",PROFILE!$I$13:$I$212,T513),0)</f>
        <v>0</v>
      </c>
      <c r="O513" s="1">
        <f>IFERROR(IF(P513&gt;=1,(IF(LEN(T513)&gt;=1,VLOOKUP(T513,PROFILE!$A$23:$B$34,2,0)*100+COUNTIF($T$8:T513,T513),0)),0),0)</f>
        <v>0</v>
      </c>
      <c r="P513" s="11"/>
      <c r="Q513" s="11"/>
      <c r="R513" s="12"/>
      <c r="S513" s="12"/>
      <c r="T513" s="11"/>
      <c r="U513" s="11"/>
      <c r="V513" s="11"/>
      <c r="W513" s="8">
        <f ca="1">IFERROR(IF(P513&gt;=1,(IF(M513&gt;=2,COUNTIF(INDIRECT(G513):INDIRECT(H513),"OLD"),0)),0),0)</f>
        <v>0</v>
      </c>
      <c r="X513" s="8">
        <f ca="1">IFERROR(IF(P513&gt;=1,(IF(M513=1,COUNTIF(INDIRECT(G513):INDIRECT(H513),"NEW"),IF(M513=3,COUNTIF(INDIRECT(G513):INDIRECT(H513),"NEW"),0))),0),0)</f>
        <v>0</v>
      </c>
      <c r="Y513" s="10">
        <f t="shared" ca="1" si="23"/>
        <v>0</v>
      </c>
      <c r="Z513" s="13"/>
    </row>
    <row r="514" spans="6:26" ht="20.100000000000001" customHeight="1" x14ac:dyDescent="0.25">
      <c r="F514" s="1">
        <f>IFERROR(IF(O514&gt;=101,MATCH(O514,VITRAN!$AG$14:$AG$1513,0)+13,0),0)</f>
        <v>0</v>
      </c>
      <c r="G514" s="1" t="str">
        <f t="shared" si="21"/>
        <v/>
      </c>
      <c r="H514" s="1" t="str">
        <f t="shared" si="22"/>
        <v/>
      </c>
      <c r="J514" s="1">
        <f>IFERROR(SUMIFS(STOCK!$U$10:$U$209,STOCK!$H$10:$H$209,T514),0)</f>
        <v>0</v>
      </c>
      <c r="K514" s="1">
        <f>IFERROR(SUMIFS(STOCK!$V$10:$V$209,STOCK!$H$10:$H$209,T514),0)</f>
        <v>0</v>
      </c>
      <c r="M514" s="1">
        <f>IFERROR(IF(LEN(T514)&gt;=1,VLOOKUP(HLOOKUP(T514,PROFILE!$K$5:$V$8,4,0),PROFILE!$F$1:$G$3,2,0),0),0)</f>
        <v>0</v>
      </c>
      <c r="N514" s="1">
        <f>IFERROR(COUNTIFS(PROFILE!$H$13:$H$212,"&gt;=1",PROFILE!$I$13:$I$212,T514),0)</f>
        <v>0</v>
      </c>
      <c r="O514" s="1">
        <f>IFERROR(IF(P514&gt;=1,(IF(LEN(T514)&gt;=1,VLOOKUP(T514,PROFILE!$A$23:$B$34,2,0)*100+COUNTIF($T$8:T514,T514),0)),0),0)</f>
        <v>0</v>
      </c>
      <c r="P514" s="11"/>
      <c r="Q514" s="11"/>
      <c r="R514" s="12"/>
      <c r="S514" s="12"/>
      <c r="T514" s="11"/>
      <c r="U514" s="11"/>
      <c r="V514" s="11"/>
      <c r="W514" s="8">
        <f ca="1">IFERROR(IF(P514&gt;=1,(IF(M514&gt;=2,COUNTIF(INDIRECT(G514):INDIRECT(H514),"OLD"),0)),0),0)</f>
        <v>0</v>
      </c>
      <c r="X514" s="8">
        <f ca="1">IFERROR(IF(P514&gt;=1,(IF(M514=1,COUNTIF(INDIRECT(G514):INDIRECT(H514),"NEW"),IF(M514=3,COUNTIF(INDIRECT(G514):INDIRECT(H514),"NEW"),0))),0),0)</f>
        <v>0</v>
      </c>
      <c r="Y514" s="10">
        <f t="shared" ca="1" si="23"/>
        <v>0</v>
      </c>
      <c r="Z514" s="13"/>
    </row>
    <row r="515" spans="6:26" ht="20.100000000000001" customHeight="1" x14ac:dyDescent="0.25">
      <c r="F515" s="1">
        <f>IFERROR(IF(O515&gt;=101,MATCH(O515,VITRAN!$AG$14:$AG$1513,0)+13,0),0)</f>
        <v>0</v>
      </c>
      <c r="G515" s="1" t="str">
        <f t="shared" si="21"/>
        <v/>
      </c>
      <c r="H515" s="1" t="str">
        <f t="shared" si="22"/>
        <v/>
      </c>
      <c r="J515" s="1">
        <f>IFERROR(SUMIFS(STOCK!$U$10:$U$209,STOCK!$H$10:$H$209,T515),0)</f>
        <v>0</v>
      </c>
      <c r="K515" s="1">
        <f>IFERROR(SUMIFS(STOCK!$V$10:$V$209,STOCK!$H$10:$H$209,T515),0)</f>
        <v>0</v>
      </c>
      <c r="M515" s="1">
        <f>IFERROR(IF(LEN(T515)&gt;=1,VLOOKUP(HLOOKUP(T515,PROFILE!$K$5:$V$8,4,0),PROFILE!$F$1:$G$3,2,0),0),0)</f>
        <v>0</v>
      </c>
      <c r="N515" s="1">
        <f>IFERROR(COUNTIFS(PROFILE!$H$13:$H$212,"&gt;=1",PROFILE!$I$13:$I$212,T515),0)</f>
        <v>0</v>
      </c>
      <c r="O515" s="1">
        <f>IFERROR(IF(P515&gt;=1,(IF(LEN(T515)&gt;=1,VLOOKUP(T515,PROFILE!$A$23:$B$34,2,0)*100+COUNTIF($T$8:T515,T515),0)),0),0)</f>
        <v>0</v>
      </c>
      <c r="P515" s="11"/>
      <c r="Q515" s="11"/>
      <c r="R515" s="12"/>
      <c r="S515" s="12"/>
      <c r="T515" s="11"/>
      <c r="U515" s="11"/>
      <c r="V515" s="11"/>
      <c r="W515" s="8">
        <f ca="1">IFERROR(IF(P515&gt;=1,(IF(M515&gt;=2,COUNTIF(INDIRECT(G515):INDIRECT(H515),"OLD"),0)),0),0)</f>
        <v>0</v>
      </c>
      <c r="X515" s="8">
        <f ca="1">IFERROR(IF(P515&gt;=1,(IF(M515=1,COUNTIF(INDIRECT(G515):INDIRECT(H515),"NEW"),IF(M515=3,COUNTIF(INDIRECT(G515):INDIRECT(H515),"NEW"),0))),0),0)</f>
        <v>0</v>
      </c>
      <c r="Y515" s="10">
        <f t="shared" ca="1" si="23"/>
        <v>0</v>
      </c>
      <c r="Z515" s="13"/>
    </row>
    <row r="516" spans="6:26" ht="20.100000000000001" customHeight="1" x14ac:dyDescent="0.25">
      <c r="F516" s="1">
        <f>IFERROR(IF(O516&gt;=101,MATCH(O516,VITRAN!$AG$14:$AG$1513,0)+13,0),0)</f>
        <v>0</v>
      </c>
      <c r="G516" s="1" t="str">
        <f t="shared" si="21"/>
        <v/>
      </c>
      <c r="H516" s="1" t="str">
        <f t="shared" si="22"/>
        <v/>
      </c>
      <c r="J516" s="1">
        <f>IFERROR(SUMIFS(STOCK!$U$10:$U$209,STOCK!$H$10:$H$209,T516),0)</f>
        <v>0</v>
      </c>
      <c r="K516" s="1">
        <f>IFERROR(SUMIFS(STOCK!$V$10:$V$209,STOCK!$H$10:$H$209,T516),0)</f>
        <v>0</v>
      </c>
      <c r="M516" s="1">
        <f>IFERROR(IF(LEN(T516)&gt;=1,VLOOKUP(HLOOKUP(T516,PROFILE!$K$5:$V$8,4,0),PROFILE!$F$1:$G$3,2,0),0),0)</f>
        <v>0</v>
      </c>
      <c r="N516" s="1">
        <f>IFERROR(COUNTIFS(PROFILE!$H$13:$H$212,"&gt;=1",PROFILE!$I$13:$I$212,T516),0)</f>
        <v>0</v>
      </c>
      <c r="O516" s="1">
        <f>IFERROR(IF(P516&gt;=1,(IF(LEN(T516)&gt;=1,VLOOKUP(T516,PROFILE!$A$23:$B$34,2,0)*100+COUNTIF($T$8:T516,T516),0)),0),0)</f>
        <v>0</v>
      </c>
      <c r="P516" s="11"/>
      <c r="Q516" s="11"/>
      <c r="R516" s="12"/>
      <c r="S516" s="12"/>
      <c r="T516" s="11"/>
      <c r="U516" s="11"/>
      <c r="V516" s="11"/>
      <c r="W516" s="8">
        <f ca="1">IFERROR(IF(P516&gt;=1,(IF(M516&gt;=2,COUNTIF(INDIRECT(G516):INDIRECT(H516),"OLD"),0)),0),0)</f>
        <v>0</v>
      </c>
      <c r="X516" s="8">
        <f ca="1">IFERROR(IF(P516&gt;=1,(IF(M516=1,COUNTIF(INDIRECT(G516):INDIRECT(H516),"NEW"),IF(M516=3,COUNTIF(INDIRECT(G516):INDIRECT(H516),"NEW"),0))),0),0)</f>
        <v>0</v>
      </c>
      <c r="Y516" s="10">
        <f t="shared" ca="1" si="23"/>
        <v>0</v>
      </c>
      <c r="Z516" s="13"/>
    </row>
    <row r="517" spans="6:26" ht="20.100000000000001" customHeight="1" x14ac:dyDescent="0.25">
      <c r="F517" s="1">
        <f>IFERROR(IF(O517&gt;=101,MATCH(O517,VITRAN!$AG$14:$AG$1513,0)+13,0),0)</f>
        <v>0</v>
      </c>
      <c r="G517" s="1" t="str">
        <f t="shared" si="21"/>
        <v/>
      </c>
      <c r="H517" s="1" t="str">
        <f t="shared" si="22"/>
        <v/>
      </c>
      <c r="J517" s="1">
        <f>IFERROR(SUMIFS(STOCK!$U$10:$U$209,STOCK!$H$10:$H$209,T517),0)</f>
        <v>0</v>
      </c>
      <c r="K517" s="1">
        <f>IFERROR(SUMIFS(STOCK!$V$10:$V$209,STOCK!$H$10:$H$209,T517),0)</f>
        <v>0</v>
      </c>
      <c r="M517" s="1">
        <f>IFERROR(IF(LEN(T517)&gt;=1,VLOOKUP(HLOOKUP(T517,PROFILE!$K$5:$V$8,4,0),PROFILE!$F$1:$G$3,2,0),0),0)</f>
        <v>0</v>
      </c>
      <c r="N517" s="1">
        <f>IFERROR(COUNTIFS(PROFILE!$H$13:$H$212,"&gt;=1",PROFILE!$I$13:$I$212,T517),0)</f>
        <v>0</v>
      </c>
      <c r="O517" s="1">
        <f>IFERROR(IF(P517&gt;=1,(IF(LEN(T517)&gt;=1,VLOOKUP(T517,PROFILE!$A$23:$B$34,2,0)*100+COUNTIF($T$8:T517,T517),0)),0),0)</f>
        <v>0</v>
      </c>
      <c r="P517" s="11"/>
      <c r="Q517" s="11"/>
      <c r="R517" s="12"/>
      <c r="S517" s="12"/>
      <c r="T517" s="11"/>
      <c r="U517" s="11"/>
      <c r="V517" s="11"/>
      <c r="W517" s="8">
        <f ca="1">IFERROR(IF(P517&gt;=1,(IF(M517&gt;=2,COUNTIF(INDIRECT(G517):INDIRECT(H517),"OLD"),0)),0),0)</f>
        <v>0</v>
      </c>
      <c r="X517" s="8">
        <f ca="1">IFERROR(IF(P517&gt;=1,(IF(M517=1,COUNTIF(INDIRECT(G517):INDIRECT(H517),"NEW"),IF(M517=3,COUNTIF(INDIRECT(G517):INDIRECT(H517),"NEW"),0))),0),0)</f>
        <v>0</v>
      </c>
      <c r="Y517" s="10">
        <f t="shared" ca="1" si="23"/>
        <v>0</v>
      </c>
      <c r="Z517" s="13"/>
    </row>
    <row r="518" spans="6:26" ht="20.100000000000001" customHeight="1" x14ac:dyDescent="0.25">
      <c r="F518" s="1">
        <f>IFERROR(IF(O518&gt;=101,MATCH(O518,VITRAN!$AG$14:$AG$1513,0)+13,0),0)</f>
        <v>0</v>
      </c>
      <c r="G518" s="1" t="str">
        <f t="shared" si="21"/>
        <v/>
      </c>
      <c r="H518" s="1" t="str">
        <f t="shared" si="22"/>
        <v/>
      </c>
      <c r="J518" s="1">
        <f>IFERROR(SUMIFS(STOCK!$U$10:$U$209,STOCK!$H$10:$H$209,T518),0)</f>
        <v>0</v>
      </c>
      <c r="K518" s="1">
        <f>IFERROR(SUMIFS(STOCK!$V$10:$V$209,STOCK!$H$10:$H$209,T518),0)</f>
        <v>0</v>
      </c>
      <c r="M518" s="1">
        <f>IFERROR(IF(LEN(T518)&gt;=1,VLOOKUP(HLOOKUP(T518,PROFILE!$K$5:$V$8,4,0),PROFILE!$F$1:$G$3,2,0),0),0)</f>
        <v>0</v>
      </c>
      <c r="N518" s="1">
        <f>IFERROR(COUNTIFS(PROFILE!$H$13:$H$212,"&gt;=1",PROFILE!$I$13:$I$212,T518),0)</f>
        <v>0</v>
      </c>
      <c r="O518" s="1">
        <f>IFERROR(IF(P518&gt;=1,(IF(LEN(T518)&gt;=1,VLOOKUP(T518,PROFILE!$A$23:$B$34,2,0)*100+COUNTIF($T$8:T518,T518),0)),0),0)</f>
        <v>0</v>
      </c>
      <c r="P518" s="11"/>
      <c r="Q518" s="11"/>
      <c r="R518" s="12"/>
      <c r="S518" s="12"/>
      <c r="T518" s="11"/>
      <c r="U518" s="11"/>
      <c r="V518" s="11"/>
      <c r="W518" s="8">
        <f ca="1">IFERROR(IF(P518&gt;=1,(IF(M518&gt;=2,COUNTIF(INDIRECT(G518):INDIRECT(H518),"OLD"),0)),0),0)</f>
        <v>0</v>
      </c>
      <c r="X518" s="8">
        <f ca="1">IFERROR(IF(P518&gt;=1,(IF(M518=1,COUNTIF(INDIRECT(G518):INDIRECT(H518),"NEW"),IF(M518=3,COUNTIF(INDIRECT(G518):INDIRECT(H518),"NEW"),0))),0),0)</f>
        <v>0</v>
      </c>
      <c r="Y518" s="10">
        <f t="shared" ca="1" si="23"/>
        <v>0</v>
      </c>
      <c r="Z518" s="13"/>
    </row>
    <row r="519" spans="6:26" ht="20.100000000000001" customHeight="1" x14ac:dyDescent="0.25">
      <c r="F519" s="1">
        <f>IFERROR(IF(O519&gt;=101,MATCH(O519,VITRAN!$AG$14:$AG$1513,0)+13,0),0)</f>
        <v>0</v>
      </c>
      <c r="G519" s="1" t="str">
        <f t="shared" si="21"/>
        <v/>
      </c>
      <c r="H519" s="1" t="str">
        <f t="shared" si="22"/>
        <v/>
      </c>
      <c r="J519" s="1">
        <f>IFERROR(SUMIFS(STOCK!$U$10:$U$209,STOCK!$H$10:$H$209,T519),0)</f>
        <v>0</v>
      </c>
      <c r="K519" s="1">
        <f>IFERROR(SUMIFS(STOCK!$V$10:$V$209,STOCK!$H$10:$H$209,T519),0)</f>
        <v>0</v>
      </c>
      <c r="M519" s="1">
        <f>IFERROR(IF(LEN(T519)&gt;=1,VLOOKUP(HLOOKUP(T519,PROFILE!$K$5:$V$8,4,0),PROFILE!$F$1:$G$3,2,0),0),0)</f>
        <v>0</v>
      </c>
      <c r="N519" s="1">
        <f>IFERROR(COUNTIFS(PROFILE!$H$13:$H$212,"&gt;=1",PROFILE!$I$13:$I$212,T519),0)</f>
        <v>0</v>
      </c>
      <c r="O519" s="1">
        <f>IFERROR(IF(P519&gt;=1,(IF(LEN(T519)&gt;=1,VLOOKUP(T519,PROFILE!$A$23:$B$34,2,0)*100+COUNTIF($T$8:T519,T519),0)),0),0)</f>
        <v>0</v>
      </c>
      <c r="P519" s="11"/>
      <c r="Q519" s="11"/>
      <c r="R519" s="12"/>
      <c r="S519" s="12"/>
      <c r="T519" s="11"/>
      <c r="U519" s="11"/>
      <c r="V519" s="11"/>
      <c r="W519" s="8">
        <f ca="1">IFERROR(IF(P519&gt;=1,(IF(M519&gt;=2,COUNTIF(INDIRECT(G519):INDIRECT(H519),"OLD"),0)),0),0)</f>
        <v>0</v>
      </c>
      <c r="X519" s="8">
        <f ca="1">IFERROR(IF(P519&gt;=1,(IF(M519=1,COUNTIF(INDIRECT(G519):INDIRECT(H519),"NEW"),IF(M519=3,COUNTIF(INDIRECT(G519):INDIRECT(H519),"NEW"),0))),0),0)</f>
        <v>0</v>
      </c>
      <c r="Y519" s="10">
        <f t="shared" ca="1" si="23"/>
        <v>0</v>
      </c>
      <c r="Z519" s="13"/>
    </row>
    <row r="520" spans="6:26" ht="20.100000000000001" customHeight="1" x14ac:dyDescent="0.25">
      <c r="F520" s="1">
        <f>IFERROR(IF(O520&gt;=101,MATCH(O520,VITRAN!$AG$14:$AG$1513,0)+13,0),0)</f>
        <v>0</v>
      </c>
      <c r="G520" s="1" t="str">
        <f t="shared" si="21"/>
        <v/>
      </c>
      <c r="H520" s="1" t="str">
        <f t="shared" si="22"/>
        <v/>
      </c>
      <c r="J520" s="1">
        <f>IFERROR(SUMIFS(STOCK!$U$10:$U$209,STOCK!$H$10:$H$209,T520),0)</f>
        <v>0</v>
      </c>
      <c r="K520" s="1">
        <f>IFERROR(SUMIFS(STOCK!$V$10:$V$209,STOCK!$H$10:$H$209,T520),0)</f>
        <v>0</v>
      </c>
      <c r="M520" s="1">
        <f>IFERROR(IF(LEN(T520)&gt;=1,VLOOKUP(HLOOKUP(T520,PROFILE!$K$5:$V$8,4,0),PROFILE!$F$1:$G$3,2,0),0),0)</f>
        <v>0</v>
      </c>
      <c r="N520" s="1">
        <f>IFERROR(COUNTIFS(PROFILE!$H$13:$H$212,"&gt;=1",PROFILE!$I$13:$I$212,T520),0)</f>
        <v>0</v>
      </c>
      <c r="O520" s="1">
        <f>IFERROR(IF(P520&gt;=1,(IF(LEN(T520)&gt;=1,VLOOKUP(T520,PROFILE!$A$23:$B$34,2,0)*100+COUNTIF($T$8:T520,T520),0)),0),0)</f>
        <v>0</v>
      </c>
      <c r="P520" s="11"/>
      <c r="Q520" s="11"/>
      <c r="R520" s="12"/>
      <c r="S520" s="12"/>
      <c r="T520" s="11"/>
      <c r="U520" s="11"/>
      <c r="V520" s="11"/>
      <c r="W520" s="8">
        <f ca="1">IFERROR(IF(P520&gt;=1,(IF(M520&gt;=2,COUNTIF(INDIRECT(G520):INDIRECT(H520),"OLD"),0)),0),0)</f>
        <v>0</v>
      </c>
      <c r="X520" s="8">
        <f ca="1">IFERROR(IF(P520&gt;=1,(IF(M520=1,COUNTIF(INDIRECT(G520):INDIRECT(H520),"NEW"),IF(M520=3,COUNTIF(INDIRECT(G520):INDIRECT(H520),"NEW"),0))),0),0)</f>
        <v>0</v>
      </c>
      <c r="Y520" s="10">
        <f t="shared" ca="1" si="23"/>
        <v>0</v>
      </c>
      <c r="Z520" s="13"/>
    </row>
    <row r="521" spans="6:26" ht="20.100000000000001" customHeight="1" x14ac:dyDescent="0.25">
      <c r="F521" s="1">
        <f>IFERROR(IF(O521&gt;=101,MATCH(O521,VITRAN!$AG$14:$AG$1513,0)+13,0),0)</f>
        <v>0</v>
      </c>
      <c r="G521" s="1" t="str">
        <f t="shared" ref="G521:G584" si="24">IFERROR(IF(F521&gt;=1,ADDRESS(F521,38,1,1,"VITRAN"),""),"")</f>
        <v/>
      </c>
      <c r="H521" s="1" t="str">
        <f t="shared" ref="H521:H584" si="25">IFERROR(IF(F521&gt;=1,ADDRESS(F521,50,1,1,"VITRAN"),""),"")</f>
        <v/>
      </c>
      <c r="J521" s="1">
        <f>IFERROR(SUMIFS(STOCK!$U$10:$U$209,STOCK!$H$10:$H$209,T521),0)</f>
        <v>0</v>
      </c>
      <c r="K521" s="1">
        <f>IFERROR(SUMIFS(STOCK!$V$10:$V$209,STOCK!$H$10:$H$209,T521),0)</f>
        <v>0</v>
      </c>
      <c r="M521" s="1">
        <f>IFERROR(IF(LEN(T521)&gt;=1,VLOOKUP(HLOOKUP(T521,PROFILE!$K$5:$V$8,4,0),PROFILE!$F$1:$G$3,2,0),0),0)</f>
        <v>0</v>
      </c>
      <c r="N521" s="1">
        <f>IFERROR(COUNTIFS(PROFILE!$H$13:$H$212,"&gt;=1",PROFILE!$I$13:$I$212,T521),0)</f>
        <v>0</v>
      </c>
      <c r="O521" s="1">
        <f>IFERROR(IF(P521&gt;=1,(IF(LEN(T521)&gt;=1,VLOOKUP(T521,PROFILE!$A$23:$B$34,2,0)*100+COUNTIF($T$8:T521,T521),0)),0),0)</f>
        <v>0</v>
      </c>
      <c r="P521" s="11"/>
      <c r="Q521" s="11"/>
      <c r="R521" s="12"/>
      <c r="S521" s="12"/>
      <c r="T521" s="11"/>
      <c r="U521" s="11"/>
      <c r="V521" s="11"/>
      <c r="W521" s="8">
        <f ca="1">IFERROR(IF(P521&gt;=1,(IF(M521&gt;=2,COUNTIF(INDIRECT(G521):INDIRECT(H521),"OLD"),0)),0),0)</f>
        <v>0</v>
      </c>
      <c r="X521" s="8">
        <f ca="1">IFERROR(IF(P521&gt;=1,(IF(M521=1,COUNTIF(INDIRECT(G521):INDIRECT(H521),"NEW"),IF(M521=3,COUNTIF(INDIRECT(G521):INDIRECT(H521),"NEW"),0))),0),0)</f>
        <v>0</v>
      </c>
      <c r="Y521" s="10">
        <f t="shared" ref="Y521:Y584" ca="1" si="26">W521+X521</f>
        <v>0</v>
      </c>
      <c r="Z521" s="13"/>
    </row>
    <row r="522" spans="6:26" ht="20.100000000000001" customHeight="1" x14ac:dyDescent="0.25">
      <c r="F522" s="1">
        <f>IFERROR(IF(O522&gt;=101,MATCH(O522,VITRAN!$AG$14:$AG$1513,0)+13,0),0)</f>
        <v>0</v>
      </c>
      <c r="G522" s="1" t="str">
        <f t="shared" si="24"/>
        <v/>
      </c>
      <c r="H522" s="1" t="str">
        <f t="shared" si="25"/>
        <v/>
      </c>
      <c r="J522" s="1">
        <f>IFERROR(SUMIFS(STOCK!$U$10:$U$209,STOCK!$H$10:$H$209,T522),0)</f>
        <v>0</v>
      </c>
      <c r="K522" s="1">
        <f>IFERROR(SUMIFS(STOCK!$V$10:$V$209,STOCK!$H$10:$H$209,T522),0)</f>
        <v>0</v>
      </c>
      <c r="M522" s="1">
        <f>IFERROR(IF(LEN(T522)&gt;=1,VLOOKUP(HLOOKUP(T522,PROFILE!$K$5:$V$8,4,0),PROFILE!$F$1:$G$3,2,0),0),0)</f>
        <v>0</v>
      </c>
      <c r="N522" s="1">
        <f>IFERROR(COUNTIFS(PROFILE!$H$13:$H$212,"&gt;=1",PROFILE!$I$13:$I$212,T522),0)</f>
        <v>0</v>
      </c>
      <c r="O522" s="1">
        <f>IFERROR(IF(P522&gt;=1,(IF(LEN(T522)&gt;=1,VLOOKUP(T522,PROFILE!$A$23:$B$34,2,0)*100+COUNTIF($T$8:T522,T522),0)),0),0)</f>
        <v>0</v>
      </c>
      <c r="P522" s="11"/>
      <c r="Q522" s="11"/>
      <c r="R522" s="12"/>
      <c r="S522" s="12"/>
      <c r="T522" s="11"/>
      <c r="U522" s="11"/>
      <c r="V522" s="11"/>
      <c r="W522" s="8">
        <f ca="1">IFERROR(IF(P522&gt;=1,(IF(M522&gt;=2,COUNTIF(INDIRECT(G522):INDIRECT(H522),"OLD"),0)),0),0)</f>
        <v>0</v>
      </c>
      <c r="X522" s="8">
        <f ca="1">IFERROR(IF(P522&gt;=1,(IF(M522=1,COUNTIF(INDIRECT(G522):INDIRECT(H522),"NEW"),IF(M522=3,COUNTIF(INDIRECT(G522):INDIRECT(H522),"NEW"),0))),0),0)</f>
        <v>0</v>
      </c>
      <c r="Y522" s="10">
        <f t="shared" ca="1" si="26"/>
        <v>0</v>
      </c>
      <c r="Z522" s="13"/>
    </row>
    <row r="523" spans="6:26" ht="20.100000000000001" customHeight="1" x14ac:dyDescent="0.25">
      <c r="F523" s="1">
        <f>IFERROR(IF(O523&gt;=101,MATCH(O523,VITRAN!$AG$14:$AG$1513,0)+13,0),0)</f>
        <v>0</v>
      </c>
      <c r="G523" s="1" t="str">
        <f t="shared" si="24"/>
        <v/>
      </c>
      <c r="H523" s="1" t="str">
        <f t="shared" si="25"/>
        <v/>
      </c>
      <c r="J523" s="1">
        <f>IFERROR(SUMIFS(STOCK!$U$10:$U$209,STOCK!$H$10:$H$209,T523),0)</f>
        <v>0</v>
      </c>
      <c r="K523" s="1">
        <f>IFERROR(SUMIFS(STOCK!$V$10:$V$209,STOCK!$H$10:$H$209,T523),0)</f>
        <v>0</v>
      </c>
      <c r="M523" s="1">
        <f>IFERROR(IF(LEN(T523)&gt;=1,VLOOKUP(HLOOKUP(T523,PROFILE!$K$5:$V$8,4,0),PROFILE!$F$1:$G$3,2,0),0),0)</f>
        <v>0</v>
      </c>
      <c r="N523" s="1">
        <f>IFERROR(COUNTIFS(PROFILE!$H$13:$H$212,"&gt;=1",PROFILE!$I$13:$I$212,T523),0)</f>
        <v>0</v>
      </c>
      <c r="O523" s="1">
        <f>IFERROR(IF(P523&gt;=1,(IF(LEN(T523)&gt;=1,VLOOKUP(T523,PROFILE!$A$23:$B$34,2,0)*100+COUNTIF($T$8:T523,T523),0)),0),0)</f>
        <v>0</v>
      </c>
      <c r="P523" s="11"/>
      <c r="Q523" s="11"/>
      <c r="R523" s="12"/>
      <c r="S523" s="12"/>
      <c r="T523" s="11"/>
      <c r="U523" s="11"/>
      <c r="V523" s="11"/>
      <c r="W523" s="8">
        <f ca="1">IFERROR(IF(P523&gt;=1,(IF(M523&gt;=2,COUNTIF(INDIRECT(G523):INDIRECT(H523),"OLD"),0)),0),0)</f>
        <v>0</v>
      </c>
      <c r="X523" s="8">
        <f ca="1">IFERROR(IF(P523&gt;=1,(IF(M523=1,COUNTIF(INDIRECT(G523):INDIRECT(H523),"NEW"),IF(M523=3,COUNTIF(INDIRECT(G523):INDIRECT(H523),"NEW"),0))),0),0)</f>
        <v>0</v>
      </c>
      <c r="Y523" s="10">
        <f t="shared" ca="1" si="26"/>
        <v>0</v>
      </c>
      <c r="Z523" s="13"/>
    </row>
    <row r="524" spans="6:26" ht="20.100000000000001" customHeight="1" x14ac:dyDescent="0.25">
      <c r="F524" s="1">
        <f>IFERROR(IF(O524&gt;=101,MATCH(O524,VITRAN!$AG$14:$AG$1513,0)+13,0),0)</f>
        <v>0</v>
      </c>
      <c r="G524" s="1" t="str">
        <f t="shared" si="24"/>
        <v/>
      </c>
      <c r="H524" s="1" t="str">
        <f t="shared" si="25"/>
        <v/>
      </c>
      <c r="J524" s="1">
        <f>IFERROR(SUMIFS(STOCK!$U$10:$U$209,STOCK!$H$10:$H$209,T524),0)</f>
        <v>0</v>
      </c>
      <c r="K524" s="1">
        <f>IFERROR(SUMIFS(STOCK!$V$10:$V$209,STOCK!$H$10:$H$209,T524),0)</f>
        <v>0</v>
      </c>
      <c r="M524" s="1">
        <f>IFERROR(IF(LEN(T524)&gt;=1,VLOOKUP(HLOOKUP(T524,PROFILE!$K$5:$V$8,4,0),PROFILE!$F$1:$G$3,2,0),0),0)</f>
        <v>0</v>
      </c>
      <c r="N524" s="1">
        <f>IFERROR(COUNTIFS(PROFILE!$H$13:$H$212,"&gt;=1",PROFILE!$I$13:$I$212,T524),0)</f>
        <v>0</v>
      </c>
      <c r="O524" s="1">
        <f>IFERROR(IF(P524&gt;=1,(IF(LEN(T524)&gt;=1,VLOOKUP(T524,PROFILE!$A$23:$B$34,2,0)*100+COUNTIF($T$8:T524,T524),0)),0),0)</f>
        <v>0</v>
      </c>
      <c r="P524" s="11"/>
      <c r="Q524" s="11"/>
      <c r="R524" s="12"/>
      <c r="S524" s="12"/>
      <c r="T524" s="11"/>
      <c r="U524" s="11"/>
      <c r="V524" s="11"/>
      <c r="W524" s="8">
        <f ca="1">IFERROR(IF(P524&gt;=1,(IF(M524&gt;=2,COUNTIF(INDIRECT(G524):INDIRECT(H524),"OLD"),0)),0),0)</f>
        <v>0</v>
      </c>
      <c r="X524" s="8">
        <f ca="1">IFERROR(IF(P524&gt;=1,(IF(M524=1,COUNTIF(INDIRECT(G524):INDIRECT(H524),"NEW"),IF(M524=3,COUNTIF(INDIRECT(G524):INDIRECT(H524),"NEW"),0))),0),0)</f>
        <v>0</v>
      </c>
      <c r="Y524" s="10">
        <f t="shared" ca="1" si="26"/>
        <v>0</v>
      </c>
      <c r="Z524" s="13"/>
    </row>
    <row r="525" spans="6:26" ht="20.100000000000001" customHeight="1" x14ac:dyDescent="0.25">
      <c r="F525" s="1">
        <f>IFERROR(IF(O525&gt;=101,MATCH(O525,VITRAN!$AG$14:$AG$1513,0)+13,0),0)</f>
        <v>0</v>
      </c>
      <c r="G525" s="1" t="str">
        <f t="shared" si="24"/>
        <v/>
      </c>
      <c r="H525" s="1" t="str">
        <f t="shared" si="25"/>
        <v/>
      </c>
      <c r="J525" s="1">
        <f>IFERROR(SUMIFS(STOCK!$U$10:$U$209,STOCK!$H$10:$H$209,T525),0)</f>
        <v>0</v>
      </c>
      <c r="K525" s="1">
        <f>IFERROR(SUMIFS(STOCK!$V$10:$V$209,STOCK!$H$10:$H$209,T525),0)</f>
        <v>0</v>
      </c>
      <c r="M525" s="1">
        <f>IFERROR(IF(LEN(T525)&gt;=1,VLOOKUP(HLOOKUP(T525,PROFILE!$K$5:$V$8,4,0),PROFILE!$F$1:$G$3,2,0),0),0)</f>
        <v>0</v>
      </c>
      <c r="N525" s="1">
        <f>IFERROR(COUNTIFS(PROFILE!$H$13:$H$212,"&gt;=1",PROFILE!$I$13:$I$212,T525),0)</f>
        <v>0</v>
      </c>
      <c r="O525" s="1">
        <f>IFERROR(IF(P525&gt;=1,(IF(LEN(T525)&gt;=1,VLOOKUP(T525,PROFILE!$A$23:$B$34,2,0)*100+COUNTIF($T$8:T525,T525),0)),0),0)</f>
        <v>0</v>
      </c>
      <c r="P525" s="11"/>
      <c r="Q525" s="11"/>
      <c r="R525" s="12"/>
      <c r="S525" s="12"/>
      <c r="T525" s="11"/>
      <c r="U525" s="11"/>
      <c r="V525" s="11"/>
      <c r="W525" s="8">
        <f ca="1">IFERROR(IF(P525&gt;=1,(IF(M525&gt;=2,COUNTIF(INDIRECT(G525):INDIRECT(H525),"OLD"),0)),0),0)</f>
        <v>0</v>
      </c>
      <c r="X525" s="8">
        <f ca="1">IFERROR(IF(P525&gt;=1,(IF(M525=1,COUNTIF(INDIRECT(G525):INDIRECT(H525),"NEW"),IF(M525=3,COUNTIF(INDIRECT(G525):INDIRECT(H525),"NEW"),0))),0),0)</f>
        <v>0</v>
      </c>
      <c r="Y525" s="10">
        <f t="shared" ca="1" si="26"/>
        <v>0</v>
      </c>
      <c r="Z525" s="13"/>
    </row>
    <row r="526" spans="6:26" ht="20.100000000000001" customHeight="1" x14ac:dyDescent="0.25">
      <c r="F526" s="1">
        <f>IFERROR(IF(O526&gt;=101,MATCH(O526,VITRAN!$AG$14:$AG$1513,0)+13,0),0)</f>
        <v>0</v>
      </c>
      <c r="G526" s="1" t="str">
        <f t="shared" si="24"/>
        <v/>
      </c>
      <c r="H526" s="1" t="str">
        <f t="shared" si="25"/>
        <v/>
      </c>
      <c r="J526" s="1">
        <f>IFERROR(SUMIFS(STOCK!$U$10:$U$209,STOCK!$H$10:$H$209,T526),0)</f>
        <v>0</v>
      </c>
      <c r="K526" s="1">
        <f>IFERROR(SUMIFS(STOCK!$V$10:$V$209,STOCK!$H$10:$H$209,T526),0)</f>
        <v>0</v>
      </c>
      <c r="M526" s="1">
        <f>IFERROR(IF(LEN(T526)&gt;=1,VLOOKUP(HLOOKUP(T526,PROFILE!$K$5:$V$8,4,0),PROFILE!$F$1:$G$3,2,0),0),0)</f>
        <v>0</v>
      </c>
      <c r="N526" s="1">
        <f>IFERROR(COUNTIFS(PROFILE!$H$13:$H$212,"&gt;=1",PROFILE!$I$13:$I$212,T526),0)</f>
        <v>0</v>
      </c>
      <c r="O526" s="1">
        <f>IFERROR(IF(P526&gt;=1,(IF(LEN(T526)&gt;=1,VLOOKUP(T526,PROFILE!$A$23:$B$34,2,0)*100+COUNTIF($T$8:T526,T526),0)),0),0)</f>
        <v>0</v>
      </c>
      <c r="P526" s="11"/>
      <c r="Q526" s="11"/>
      <c r="R526" s="12"/>
      <c r="S526" s="12"/>
      <c r="T526" s="11"/>
      <c r="U526" s="11"/>
      <c r="V526" s="11"/>
      <c r="W526" s="8">
        <f ca="1">IFERROR(IF(P526&gt;=1,(IF(M526&gt;=2,COUNTIF(INDIRECT(G526):INDIRECT(H526),"OLD"),0)),0),0)</f>
        <v>0</v>
      </c>
      <c r="X526" s="8">
        <f ca="1">IFERROR(IF(P526&gt;=1,(IF(M526=1,COUNTIF(INDIRECT(G526):INDIRECT(H526),"NEW"),IF(M526=3,COUNTIF(INDIRECT(G526):INDIRECT(H526),"NEW"),0))),0),0)</f>
        <v>0</v>
      </c>
      <c r="Y526" s="10">
        <f t="shared" ca="1" si="26"/>
        <v>0</v>
      </c>
      <c r="Z526" s="13"/>
    </row>
    <row r="527" spans="6:26" ht="20.100000000000001" customHeight="1" x14ac:dyDescent="0.25">
      <c r="F527" s="1">
        <f>IFERROR(IF(O527&gt;=101,MATCH(O527,VITRAN!$AG$14:$AG$1513,0)+13,0),0)</f>
        <v>0</v>
      </c>
      <c r="G527" s="1" t="str">
        <f t="shared" si="24"/>
        <v/>
      </c>
      <c r="H527" s="1" t="str">
        <f t="shared" si="25"/>
        <v/>
      </c>
      <c r="J527" s="1">
        <f>IFERROR(SUMIFS(STOCK!$U$10:$U$209,STOCK!$H$10:$H$209,T527),0)</f>
        <v>0</v>
      </c>
      <c r="K527" s="1">
        <f>IFERROR(SUMIFS(STOCK!$V$10:$V$209,STOCK!$H$10:$H$209,T527),0)</f>
        <v>0</v>
      </c>
      <c r="M527" s="1">
        <f>IFERROR(IF(LEN(T527)&gt;=1,VLOOKUP(HLOOKUP(T527,PROFILE!$K$5:$V$8,4,0),PROFILE!$F$1:$G$3,2,0),0),0)</f>
        <v>0</v>
      </c>
      <c r="N527" s="1">
        <f>IFERROR(COUNTIFS(PROFILE!$H$13:$H$212,"&gt;=1",PROFILE!$I$13:$I$212,T527),0)</f>
        <v>0</v>
      </c>
      <c r="O527" s="1">
        <f>IFERROR(IF(P527&gt;=1,(IF(LEN(T527)&gt;=1,VLOOKUP(T527,PROFILE!$A$23:$B$34,2,0)*100+COUNTIF($T$8:T527,T527),0)),0),0)</f>
        <v>0</v>
      </c>
      <c r="P527" s="11"/>
      <c r="Q527" s="11"/>
      <c r="R527" s="12"/>
      <c r="S527" s="12"/>
      <c r="T527" s="11"/>
      <c r="U527" s="11"/>
      <c r="V527" s="11"/>
      <c r="W527" s="8">
        <f ca="1">IFERROR(IF(P527&gt;=1,(IF(M527&gt;=2,COUNTIF(INDIRECT(G527):INDIRECT(H527),"OLD"),0)),0),0)</f>
        <v>0</v>
      </c>
      <c r="X527" s="8">
        <f ca="1">IFERROR(IF(P527&gt;=1,(IF(M527=1,COUNTIF(INDIRECT(G527):INDIRECT(H527),"NEW"),IF(M527=3,COUNTIF(INDIRECT(G527):INDIRECT(H527),"NEW"),0))),0),0)</f>
        <v>0</v>
      </c>
      <c r="Y527" s="10">
        <f t="shared" ca="1" si="26"/>
        <v>0</v>
      </c>
      <c r="Z527" s="13"/>
    </row>
    <row r="528" spans="6:26" ht="20.100000000000001" customHeight="1" x14ac:dyDescent="0.25">
      <c r="F528" s="1">
        <f>IFERROR(IF(O528&gt;=101,MATCH(O528,VITRAN!$AG$14:$AG$1513,0)+13,0),0)</f>
        <v>0</v>
      </c>
      <c r="G528" s="1" t="str">
        <f t="shared" si="24"/>
        <v/>
      </c>
      <c r="H528" s="1" t="str">
        <f t="shared" si="25"/>
        <v/>
      </c>
      <c r="J528" s="1">
        <f>IFERROR(SUMIFS(STOCK!$U$10:$U$209,STOCK!$H$10:$H$209,T528),0)</f>
        <v>0</v>
      </c>
      <c r="K528" s="1">
        <f>IFERROR(SUMIFS(STOCK!$V$10:$V$209,STOCK!$H$10:$H$209,T528),0)</f>
        <v>0</v>
      </c>
      <c r="M528" s="1">
        <f>IFERROR(IF(LEN(T528)&gt;=1,VLOOKUP(HLOOKUP(T528,PROFILE!$K$5:$V$8,4,0),PROFILE!$F$1:$G$3,2,0),0),0)</f>
        <v>0</v>
      </c>
      <c r="N528" s="1">
        <f>IFERROR(COUNTIFS(PROFILE!$H$13:$H$212,"&gt;=1",PROFILE!$I$13:$I$212,T528),0)</f>
        <v>0</v>
      </c>
      <c r="O528" s="1">
        <f>IFERROR(IF(P528&gt;=1,(IF(LEN(T528)&gt;=1,VLOOKUP(T528,PROFILE!$A$23:$B$34,2,0)*100+COUNTIF($T$8:T528,T528),0)),0),0)</f>
        <v>0</v>
      </c>
      <c r="P528" s="11"/>
      <c r="Q528" s="11"/>
      <c r="R528" s="12"/>
      <c r="S528" s="12"/>
      <c r="T528" s="11"/>
      <c r="U528" s="11"/>
      <c r="V528" s="11"/>
      <c r="W528" s="8">
        <f ca="1">IFERROR(IF(P528&gt;=1,(IF(M528&gt;=2,COUNTIF(INDIRECT(G528):INDIRECT(H528),"OLD"),0)),0),0)</f>
        <v>0</v>
      </c>
      <c r="X528" s="8">
        <f ca="1">IFERROR(IF(P528&gt;=1,(IF(M528=1,COUNTIF(INDIRECT(G528):INDIRECT(H528),"NEW"),IF(M528=3,COUNTIF(INDIRECT(G528):INDIRECT(H528),"NEW"),0))),0),0)</f>
        <v>0</v>
      </c>
      <c r="Y528" s="10">
        <f t="shared" ca="1" si="26"/>
        <v>0</v>
      </c>
      <c r="Z528" s="13"/>
    </row>
    <row r="529" spans="6:26" ht="20.100000000000001" customHeight="1" x14ac:dyDescent="0.25">
      <c r="F529" s="1">
        <f>IFERROR(IF(O529&gt;=101,MATCH(O529,VITRAN!$AG$14:$AG$1513,0)+13,0),0)</f>
        <v>0</v>
      </c>
      <c r="G529" s="1" t="str">
        <f t="shared" si="24"/>
        <v/>
      </c>
      <c r="H529" s="1" t="str">
        <f t="shared" si="25"/>
        <v/>
      </c>
      <c r="J529" s="1">
        <f>IFERROR(SUMIFS(STOCK!$U$10:$U$209,STOCK!$H$10:$H$209,T529),0)</f>
        <v>0</v>
      </c>
      <c r="K529" s="1">
        <f>IFERROR(SUMIFS(STOCK!$V$10:$V$209,STOCK!$H$10:$H$209,T529),0)</f>
        <v>0</v>
      </c>
      <c r="M529" s="1">
        <f>IFERROR(IF(LEN(T529)&gt;=1,VLOOKUP(HLOOKUP(T529,PROFILE!$K$5:$V$8,4,0),PROFILE!$F$1:$G$3,2,0),0),0)</f>
        <v>0</v>
      </c>
      <c r="N529" s="1">
        <f>IFERROR(COUNTIFS(PROFILE!$H$13:$H$212,"&gt;=1",PROFILE!$I$13:$I$212,T529),0)</f>
        <v>0</v>
      </c>
      <c r="O529" s="1">
        <f>IFERROR(IF(P529&gt;=1,(IF(LEN(T529)&gt;=1,VLOOKUP(T529,PROFILE!$A$23:$B$34,2,0)*100+COUNTIF($T$8:T529,T529),0)),0),0)</f>
        <v>0</v>
      </c>
      <c r="P529" s="11"/>
      <c r="Q529" s="11"/>
      <c r="R529" s="12"/>
      <c r="S529" s="12"/>
      <c r="T529" s="11"/>
      <c r="U529" s="11"/>
      <c r="V529" s="11"/>
      <c r="W529" s="8">
        <f ca="1">IFERROR(IF(P529&gt;=1,(IF(M529&gt;=2,COUNTIF(INDIRECT(G529):INDIRECT(H529),"OLD"),0)),0),0)</f>
        <v>0</v>
      </c>
      <c r="X529" s="8">
        <f ca="1">IFERROR(IF(P529&gt;=1,(IF(M529=1,COUNTIF(INDIRECT(G529):INDIRECT(H529),"NEW"),IF(M529=3,COUNTIF(INDIRECT(G529):INDIRECT(H529),"NEW"),0))),0),0)</f>
        <v>0</v>
      </c>
      <c r="Y529" s="10">
        <f t="shared" ca="1" si="26"/>
        <v>0</v>
      </c>
      <c r="Z529" s="13"/>
    </row>
    <row r="530" spans="6:26" ht="20.100000000000001" customHeight="1" x14ac:dyDescent="0.25">
      <c r="F530" s="1">
        <f>IFERROR(IF(O530&gt;=101,MATCH(O530,VITRAN!$AG$14:$AG$1513,0)+13,0),0)</f>
        <v>0</v>
      </c>
      <c r="G530" s="1" t="str">
        <f t="shared" si="24"/>
        <v/>
      </c>
      <c r="H530" s="1" t="str">
        <f t="shared" si="25"/>
        <v/>
      </c>
      <c r="J530" s="1">
        <f>IFERROR(SUMIFS(STOCK!$U$10:$U$209,STOCK!$H$10:$H$209,T530),0)</f>
        <v>0</v>
      </c>
      <c r="K530" s="1">
        <f>IFERROR(SUMIFS(STOCK!$V$10:$V$209,STOCK!$H$10:$H$209,T530),0)</f>
        <v>0</v>
      </c>
      <c r="M530" s="1">
        <f>IFERROR(IF(LEN(T530)&gt;=1,VLOOKUP(HLOOKUP(T530,PROFILE!$K$5:$V$8,4,0),PROFILE!$F$1:$G$3,2,0),0),0)</f>
        <v>0</v>
      </c>
      <c r="N530" s="1">
        <f>IFERROR(COUNTIFS(PROFILE!$H$13:$H$212,"&gt;=1",PROFILE!$I$13:$I$212,T530),0)</f>
        <v>0</v>
      </c>
      <c r="O530" s="1">
        <f>IFERROR(IF(P530&gt;=1,(IF(LEN(T530)&gt;=1,VLOOKUP(T530,PROFILE!$A$23:$B$34,2,0)*100+COUNTIF($T$8:T530,T530),0)),0),0)</f>
        <v>0</v>
      </c>
      <c r="P530" s="11"/>
      <c r="Q530" s="11"/>
      <c r="R530" s="12"/>
      <c r="S530" s="12"/>
      <c r="T530" s="11"/>
      <c r="U530" s="11"/>
      <c r="V530" s="11"/>
      <c r="W530" s="8">
        <f ca="1">IFERROR(IF(P530&gt;=1,(IF(M530&gt;=2,COUNTIF(INDIRECT(G530):INDIRECT(H530),"OLD"),0)),0),0)</f>
        <v>0</v>
      </c>
      <c r="X530" s="8">
        <f ca="1">IFERROR(IF(P530&gt;=1,(IF(M530=1,COUNTIF(INDIRECT(G530):INDIRECT(H530),"NEW"),IF(M530=3,COUNTIF(INDIRECT(G530):INDIRECT(H530),"NEW"),0))),0),0)</f>
        <v>0</v>
      </c>
      <c r="Y530" s="10">
        <f t="shared" ca="1" si="26"/>
        <v>0</v>
      </c>
      <c r="Z530" s="13"/>
    </row>
    <row r="531" spans="6:26" ht="20.100000000000001" customHeight="1" x14ac:dyDescent="0.25">
      <c r="F531" s="1">
        <f>IFERROR(IF(O531&gt;=101,MATCH(O531,VITRAN!$AG$14:$AG$1513,0)+13,0),0)</f>
        <v>0</v>
      </c>
      <c r="G531" s="1" t="str">
        <f t="shared" si="24"/>
        <v/>
      </c>
      <c r="H531" s="1" t="str">
        <f t="shared" si="25"/>
        <v/>
      </c>
      <c r="J531" s="1">
        <f>IFERROR(SUMIFS(STOCK!$U$10:$U$209,STOCK!$H$10:$H$209,T531),0)</f>
        <v>0</v>
      </c>
      <c r="K531" s="1">
        <f>IFERROR(SUMIFS(STOCK!$V$10:$V$209,STOCK!$H$10:$H$209,T531),0)</f>
        <v>0</v>
      </c>
      <c r="M531" s="1">
        <f>IFERROR(IF(LEN(T531)&gt;=1,VLOOKUP(HLOOKUP(T531,PROFILE!$K$5:$V$8,4,0),PROFILE!$F$1:$G$3,2,0),0),0)</f>
        <v>0</v>
      </c>
      <c r="N531" s="1">
        <f>IFERROR(COUNTIFS(PROFILE!$H$13:$H$212,"&gt;=1",PROFILE!$I$13:$I$212,T531),0)</f>
        <v>0</v>
      </c>
      <c r="O531" s="1">
        <f>IFERROR(IF(P531&gt;=1,(IF(LEN(T531)&gt;=1,VLOOKUP(T531,PROFILE!$A$23:$B$34,2,0)*100+COUNTIF($T$8:T531,T531),0)),0),0)</f>
        <v>0</v>
      </c>
      <c r="P531" s="11"/>
      <c r="Q531" s="11"/>
      <c r="R531" s="12"/>
      <c r="S531" s="12"/>
      <c r="T531" s="11"/>
      <c r="U531" s="11"/>
      <c r="V531" s="11"/>
      <c r="W531" s="8">
        <f ca="1">IFERROR(IF(P531&gt;=1,(IF(M531&gt;=2,COUNTIF(INDIRECT(G531):INDIRECT(H531),"OLD"),0)),0),0)</f>
        <v>0</v>
      </c>
      <c r="X531" s="8">
        <f ca="1">IFERROR(IF(P531&gt;=1,(IF(M531=1,COUNTIF(INDIRECT(G531):INDIRECT(H531),"NEW"),IF(M531=3,COUNTIF(INDIRECT(G531):INDIRECT(H531),"NEW"),0))),0),0)</f>
        <v>0</v>
      </c>
      <c r="Y531" s="10">
        <f t="shared" ca="1" si="26"/>
        <v>0</v>
      </c>
      <c r="Z531" s="13"/>
    </row>
    <row r="532" spans="6:26" ht="20.100000000000001" customHeight="1" x14ac:dyDescent="0.25">
      <c r="F532" s="1">
        <f>IFERROR(IF(O532&gt;=101,MATCH(O532,VITRAN!$AG$14:$AG$1513,0)+13,0),0)</f>
        <v>0</v>
      </c>
      <c r="G532" s="1" t="str">
        <f t="shared" si="24"/>
        <v/>
      </c>
      <c r="H532" s="1" t="str">
        <f t="shared" si="25"/>
        <v/>
      </c>
      <c r="J532" s="1">
        <f>IFERROR(SUMIFS(STOCK!$U$10:$U$209,STOCK!$H$10:$H$209,T532),0)</f>
        <v>0</v>
      </c>
      <c r="K532" s="1">
        <f>IFERROR(SUMIFS(STOCK!$V$10:$V$209,STOCK!$H$10:$H$209,T532),0)</f>
        <v>0</v>
      </c>
      <c r="M532" s="1">
        <f>IFERROR(IF(LEN(T532)&gt;=1,VLOOKUP(HLOOKUP(T532,PROFILE!$K$5:$V$8,4,0),PROFILE!$F$1:$G$3,2,0),0),0)</f>
        <v>0</v>
      </c>
      <c r="N532" s="1">
        <f>IFERROR(COUNTIFS(PROFILE!$H$13:$H$212,"&gt;=1",PROFILE!$I$13:$I$212,T532),0)</f>
        <v>0</v>
      </c>
      <c r="O532" s="1">
        <f>IFERROR(IF(P532&gt;=1,(IF(LEN(T532)&gt;=1,VLOOKUP(T532,PROFILE!$A$23:$B$34,2,0)*100+COUNTIF($T$8:T532,T532),0)),0),0)</f>
        <v>0</v>
      </c>
      <c r="P532" s="11"/>
      <c r="Q532" s="11"/>
      <c r="R532" s="12"/>
      <c r="S532" s="12"/>
      <c r="T532" s="11"/>
      <c r="U532" s="11"/>
      <c r="V532" s="11"/>
      <c r="W532" s="8">
        <f ca="1">IFERROR(IF(P532&gt;=1,(IF(M532&gt;=2,COUNTIF(INDIRECT(G532):INDIRECT(H532),"OLD"),0)),0),0)</f>
        <v>0</v>
      </c>
      <c r="X532" s="8">
        <f ca="1">IFERROR(IF(P532&gt;=1,(IF(M532=1,COUNTIF(INDIRECT(G532):INDIRECT(H532),"NEW"),IF(M532=3,COUNTIF(INDIRECT(G532):INDIRECT(H532),"NEW"),0))),0),0)</f>
        <v>0</v>
      </c>
      <c r="Y532" s="10">
        <f t="shared" ca="1" si="26"/>
        <v>0</v>
      </c>
      <c r="Z532" s="13"/>
    </row>
    <row r="533" spans="6:26" ht="20.100000000000001" customHeight="1" x14ac:dyDescent="0.25">
      <c r="F533" s="1">
        <f>IFERROR(IF(O533&gt;=101,MATCH(O533,VITRAN!$AG$14:$AG$1513,0)+13,0),0)</f>
        <v>0</v>
      </c>
      <c r="G533" s="1" t="str">
        <f t="shared" si="24"/>
        <v/>
      </c>
      <c r="H533" s="1" t="str">
        <f t="shared" si="25"/>
        <v/>
      </c>
      <c r="J533" s="1">
        <f>IFERROR(SUMIFS(STOCK!$U$10:$U$209,STOCK!$H$10:$H$209,T533),0)</f>
        <v>0</v>
      </c>
      <c r="K533" s="1">
        <f>IFERROR(SUMIFS(STOCK!$V$10:$V$209,STOCK!$H$10:$H$209,T533),0)</f>
        <v>0</v>
      </c>
      <c r="M533" s="1">
        <f>IFERROR(IF(LEN(T533)&gt;=1,VLOOKUP(HLOOKUP(T533,PROFILE!$K$5:$V$8,4,0),PROFILE!$F$1:$G$3,2,0),0),0)</f>
        <v>0</v>
      </c>
      <c r="N533" s="1">
        <f>IFERROR(COUNTIFS(PROFILE!$H$13:$H$212,"&gt;=1",PROFILE!$I$13:$I$212,T533),0)</f>
        <v>0</v>
      </c>
      <c r="O533" s="1">
        <f>IFERROR(IF(P533&gt;=1,(IF(LEN(T533)&gt;=1,VLOOKUP(T533,PROFILE!$A$23:$B$34,2,0)*100+COUNTIF($T$8:T533,T533),0)),0),0)</f>
        <v>0</v>
      </c>
      <c r="P533" s="11"/>
      <c r="Q533" s="11"/>
      <c r="R533" s="12"/>
      <c r="S533" s="12"/>
      <c r="T533" s="11"/>
      <c r="U533" s="11"/>
      <c r="V533" s="11"/>
      <c r="W533" s="8">
        <f ca="1">IFERROR(IF(P533&gt;=1,(IF(M533&gt;=2,COUNTIF(INDIRECT(G533):INDIRECT(H533),"OLD"),0)),0),0)</f>
        <v>0</v>
      </c>
      <c r="X533" s="8">
        <f ca="1">IFERROR(IF(P533&gt;=1,(IF(M533=1,COUNTIF(INDIRECT(G533):INDIRECT(H533),"NEW"),IF(M533=3,COUNTIF(INDIRECT(G533):INDIRECT(H533),"NEW"),0))),0),0)</f>
        <v>0</v>
      </c>
      <c r="Y533" s="10">
        <f t="shared" ca="1" si="26"/>
        <v>0</v>
      </c>
      <c r="Z533" s="13"/>
    </row>
    <row r="534" spans="6:26" ht="20.100000000000001" customHeight="1" x14ac:dyDescent="0.25">
      <c r="F534" s="1">
        <f>IFERROR(IF(O534&gt;=101,MATCH(O534,VITRAN!$AG$14:$AG$1513,0)+13,0),0)</f>
        <v>0</v>
      </c>
      <c r="G534" s="1" t="str">
        <f t="shared" si="24"/>
        <v/>
      </c>
      <c r="H534" s="1" t="str">
        <f t="shared" si="25"/>
        <v/>
      </c>
      <c r="J534" s="1">
        <f>IFERROR(SUMIFS(STOCK!$U$10:$U$209,STOCK!$H$10:$H$209,T534),0)</f>
        <v>0</v>
      </c>
      <c r="K534" s="1">
        <f>IFERROR(SUMIFS(STOCK!$V$10:$V$209,STOCK!$H$10:$H$209,T534),0)</f>
        <v>0</v>
      </c>
      <c r="M534" s="1">
        <f>IFERROR(IF(LEN(T534)&gt;=1,VLOOKUP(HLOOKUP(T534,PROFILE!$K$5:$V$8,4,0),PROFILE!$F$1:$G$3,2,0),0),0)</f>
        <v>0</v>
      </c>
      <c r="N534" s="1">
        <f>IFERROR(COUNTIFS(PROFILE!$H$13:$H$212,"&gt;=1",PROFILE!$I$13:$I$212,T534),0)</f>
        <v>0</v>
      </c>
      <c r="O534" s="1">
        <f>IFERROR(IF(P534&gt;=1,(IF(LEN(T534)&gt;=1,VLOOKUP(T534,PROFILE!$A$23:$B$34,2,0)*100+COUNTIF($T$8:T534,T534),0)),0),0)</f>
        <v>0</v>
      </c>
      <c r="P534" s="11"/>
      <c r="Q534" s="11"/>
      <c r="R534" s="12"/>
      <c r="S534" s="12"/>
      <c r="T534" s="11"/>
      <c r="U534" s="11"/>
      <c r="V534" s="11"/>
      <c r="W534" s="8">
        <f ca="1">IFERROR(IF(P534&gt;=1,(IF(M534&gt;=2,COUNTIF(INDIRECT(G534):INDIRECT(H534),"OLD"),0)),0),0)</f>
        <v>0</v>
      </c>
      <c r="X534" s="8">
        <f ca="1">IFERROR(IF(P534&gt;=1,(IF(M534=1,COUNTIF(INDIRECT(G534):INDIRECT(H534),"NEW"),IF(M534=3,COUNTIF(INDIRECT(G534):INDIRECT(H534),"NEW"),0))),0),0)</f>
        <v>0</v>
      </c>
      <c r="Y534" s="10">
        <f t="shared" ca="1" si="26"/>
        <v>0</v>
      </c>
      <c r="Z534" s="13"/>
    </row>
    <row r="535" spans="6:26" ht="20.100000000000001" customHeight="1" x14ac:dyDescent="0.25">
      <c r="F535" s="1">
        <f>IFERROR(IF(O535&gt;=101,MATCH(O535,VITRAN!$AG$14:$AG$1513,0)+13,0),0)</f>
        <v>0</v>
      </c>
      <c r="G535" s="1" t="str">
        <f t="shared" si="24"/>
        <v/>
      </c>
      <c r="H535" s="1" t="str">
        <f t="shared" si="25"/>
        <v/>
      </c>
      <c r="J535" s="1">
        <f>IFERROR(SUMIFS(STOCK!$U$10:$U$209,STOCK!$H$10:$H$209,T535),0)</f>
        <v>0</v>
      </c>
      <c r="K535" s="1">
        <f>IFERROR(SUMIFS(STOCK!$V$10:$V$209,STOCK!$H$10:$H$209,T535),0)</f>
        <v>0</v>
      </c>
      <c r="M535" s="1">
        <f>IFERROR(IF(LEN(T535)&gt;=1,VLOOKUP(HLOOKUP(T535,PROFILE!$K$5:$V$8,4,0),PROFILE!$F$1:$G$3,2,0),0),0)</f>
        <v>0</v>
      </c>
      <c r="N535" s="1">
        <f>IFERROR(COUNTIFS(PROFILE!$H$13:$H$212,"&gt;=1",PROFILE!$I$13:$I$212,T535),0)</f>
        <v>0</v>
      </c>
      <c r="O535" s="1">
        <f>IFERROR(IF(P535&gt;=1,(IF(LEN(T535)&gt;=1,VLOOKUP(T535,PROFILE!$A$23:$B$34,2,0)*100+COUNTIF($T$8:T535,T535),0)),0),0)</f>
        <v>0</v>
      </c>
      <c r="P535" s="11"/>
      <c r="Q535" s="11"/>
      <c r="R535" s="12"/>
      <c r="S535" s="12"/>
      <c r="T535" s="11"/>
      <c r="U535" s="11"/>
      <c r="V535" s="11"/>
      <c r="W535" s="8">
        <f ca="1">IFERROR(IF(P535&gt;=1,(IF(M535&gt;=2,COUNTIF(INDIRECT(G535):INDIRECT(H535),"OLD"),0)),0),0)</f>
        <v>0</v>
      </c>
      <c r="X535" s="8">
        <f ca="1">IFERROR(IF(P535&gt;=1,(IF(M535=1,COUNTIF(INDIRECT(G535):INDIRECT(H535),"NEW"),IF(M535=3,COUNTIF(INDIRECT(G535):INDIRECT(H535),"NEW"),0))),0),0)</f>
        <v>0</v>
      </c>
      <c r="Y535" s="10">
        <f t="shared" ca="1" si="26"/>
        <v>0</v>
      </c>
      <c r="Z535" s="13"/>
    </row>
    <row r="536" spans="6:26" ht="20.100000000000001" customHeight="1" x14ac:dyDescent="0.25">
      <c r="F536" s="1">
        <f>IFERROR(IF(O536&gt;=101,MATCH(O536,VITRAN!$AG$14:$AG$1513,0)+13,0),0)</f>
        <v>0</v>
      </c>
      <c r="G536" s="1" t="str">
        <f t="shared" si="24"/>
        <v/>
      </c>
      <c r="H536" s="1" t="str">
        <f t="shared" si="25"/>
        <v/>
      </c>
      <c r="J536" s="1">
        <f>IFERROR(SUMIFS(STOCK!$U$10:$U$209,STOCK!$H$10:$H$209,T536),0)</f>
        <v>0</v>
      </c>
      <c r="K536" s="1">
        <f>IFERROR(SUMIFS(STOCK!$V$10:$V$209,STOCK!$H$10:$H$209,T536),0)</f>
        <v>0</v>
      </c>
      <c r="M536" s="1">
        <f>IFERROR(IF(LEN(T536)&gt;=1,VLOOKUP(HLOOKUP(T536,PROFILE!$K$5:$V$8,4,0),PROFILE!$F$1:$G$3,2,0),0),0)</f>
        <v>0</v>
      </c>
      <c r="N536" s="1">
        <f>IFERROR(COUNTIFS(PROFILE!$H$13:$H$212,"&gt;=1",PROFILE!$I$13:$I$212,T536),0)</f>
        <v>0</v>
      </c>
      <c r="O536" s="1">
        <f>IFERROR(IF(P536&gt;=1,(IF(LEN(T536)&gt;=1,VLOOKUP(T536,PROFILE!$A$23:$B$34,2,0)*100+COUNTIF($T$8:T536,T536),0)),0),0)</f>
        <v>0</v>
      </c>
      <c r="P536" s="11"/>
      <c r="Q536" s="11"/>
      <c r="R536" s="12"/>
      <c r="S536" s="12"/>
      <c r="T536" s="11"/>
      <c r="U536" s="11"/>
      <c r="V536" s="11"/>
      <c r="W536" s="8">
        <f ca="1">IFERROR(IF(P536&gt;=1,(IF(M536&gt;=2,COUNTIF(INDIRECT(G536):INDIRECT(H536),"OLD"),0)),0),0)</f>
        <v>0</v>
      </c>
      <c r="X536" s="8">
        <f ca="1">IFERROR(IF(P536&gt;=1,(IF(M536=1,COUNTIF(INDIRECT(G536):INDIRECT(H536),"NEW"),IF(M536=3,COUNTIF(INDIRECT(G536):INDIRECT(H536),"NEW"),0))),0),0)</f>
        <v>0</v>
      </c>
      <c r="Y536" s="10">
        <f t="shared" ca="1" si="26"/>
        <v>0</v>
      </c>
      <c r="Z536" s="13"/>
    </row>
    <row r="537" spans="6:26" ht="20.100000000000001" customHeight="1" x14ac:dyDescent="0.25">
      <c r="F537" s="1">
        <f>IFERROR(IF(O537&gt;=101,MATCH(O537,VITRAN!$AG$14:$AG$1513,0)+13,0),0)</f>
        <v>0</v>
      </c>
      <c r="G537" s="1" t="str">
        <f t="shared" si="24"/>
        <v/>
      </c>
      <c r="H537" s="1" t="str">
        <f t="shared" si="25"/>
        <v/>
      </c>
      <c r="J537" s="1">
        <f>IFERROR(SUMIFS(STOCK!$U$10:$U$209,STOCK!$H$10:$H$209,T537),0)</f>
        <v>0</v>
      </c>
      <c r="K537" s="1">
        <f>IFERROR(SUMIFS(STOCK!$V$10:$V$209,STOCK!$H$10:$H$209,T537),0)</f>
        <v>0</v>
      </c>
      <c r="M537" s="1">
        <f>IFERROR(IF(LEN(T537)&gt;=1,VLOOKUP(HLOOKUP(T537,PROFILE!$K$5:$V$8,4,0),PROFILE!$F$1:$G$3,2,0),0),0)</f>
        <v>0</v>
      </c>
      <c r="N537" s="1">
        <f>IFERROR(COUNTIFS(PROFILE!$H$13:$H$212,"&gt;=1",PROFILE!$I$13:$I$212,T537),0)</f>
        <v>0</v>
      </c>
      <c r="O537" s="1">
        <f>IFERROR(IF(P537&gt;=1,(IF(LEN(T537)&gt;=1,VLOOKUP(T537,PROFILE!$A$23:$B$34,2,0)*100+COUNTIF($T$8:T537,T537),0)),0),0)</f>
        <v>0</v>
      </c>
      <c r="P537" s="11"/>
      <c r="Q537" s="11"/>
      <c r="R537" s="12"/>
      <c r="S537" s="12"/>
      <c r="T537" s="11"/>
      <c r="U537" s="11"/>
      <c r="V537" s="11"/>
      <c r="W537" s="8">
        <f ca="1">IFERROR(IF(P537&gt;=1,(IF(M537&gt;=2,COUNTIF(INDIRECT(G537):INDIRECT(H537),"OLD"),0)),0),0)</f>
        <v>0</v>
      </c>
      <c r="X537" s="8">
        <f ca="1">IFERROR(IF(P537&gt;=1,(IF(M537=1,COUNTIF(INDIRECT(G537):INDIRECT(H537),"NEW"),IF(M537=3,COUNTIF(INDIRECT(G537):INDIRECT(H537),"NEW"),0))),0),0)</f>
        <v>0</v>
      </c>
      <c r="Y537" s="10">
        <f t="shared" ca="1" si="26"/>
        <v>0</v>
      </c>
      <c r="Z537" s="13"/>
    </row>
    <row r="538" spans="6:26" ht="20.100000000000001" customHeight="1" x14ac:dyDescent="0.25">
      <c r="F538" s="1">
        <f>IFERROR(IF(O538&gt;=101,MATCH(O538,VITRAN!$AG$14:$AG$1513,0)+13,0),0)</f>
        <v>0</v>
      </c>
      <c r="G538" s="1" t="str">
        <f t="shared" si="24"/>
        <v/>
      </c>
      <c r="H538" s="1" t="str">
        <f t="shared" si="25"/>
        <v/>
      </c>
      <c r="J538" s="1">
        <f>IFERROR(SUMIFS(STOCK!$U$10:$U$209,STOCK!$H$10:$H$209,T538),0)</f>
        <v>0</v>
      </c>
      <c r="K538" s="1">
        <f>IFERROR(SUMIFS(STOCK!$V$10:$V$209,STOCK!$H$10:$H$209,T538),0)</f>
        <v>0</v>
      </c>
      <c r="M538" s="1">
        <f>IFERROR(IF(LEN(T538)&gt;=1,VLOOKUP(HLOOKUP(T538,PROFILE!$K$5:$V$8,4,0),PROFILE!$F$1:$G$3,2,0),0),0)</f>
        <v>0</v>
      </c>
      <c r="N538" s="1">
        <f>IFERROR(COUNTIFS(PROFILE!$H$13:$H$212,"&gt;=1",PROFILE!$I$13:$I$212,T538),0)</f>
        <v>0</v>
      </c>
      <c r="O538" s="1">
        <f>IFERROR(IF(P538&gt;=1,(IF(LEN(T538)&gt;=1,VLOOKUP(T538,PROFILE!$A$23:$B$34,2,0)*100+COUNTIF($T$8:T538,T538),0)),0),0)</f>
        <v>0</v>
      </c>
      <c r="P538" s="11"/>
      <c r="Q538" s="11"/>
      <c r="R538" s="12"/>
      <c r="S538" s="12"/>
      <c r="T538" s="11"/>
      <c r="U538" s="11"/>
      <c r="V538" s="11"/>
      <c r="W538" s="8">
        <f ca="1">IFERROR(IF(P538&gt;=1,(IF(M538&gt;=2,COUNTIF(INDIRECT(G538):INDIRECT(H538),"OLD"),0)),0),0)</f>
        <v>0</v>
      </c>
      <c r="X538" s="8">
        <f ca="1">IFERROR(IF(P538&gt;=1,(IF(M538=1,COUNTIF(INDIRECT(G538):INDIRECT(H538),"NEW"),IF(M538=3,COUNTIF(INDIRECT(G538):INDIRECT(H538),"NEW"),0))),0),0)</f>
        <v>0</v>
      </c>
      <c r="Y538" s="10">
        <f t="shared" ca="1" si="26"/>
        <v>0</v>
      </c>
      <c r="Z538" s="13"/>
    </row>
    <row r="539" spans="6:26" ht="20.100000000000001" customHeight="1" x14ac:dyDescent="0.25">
      <c r="F539" s="1">
        <f>IFERROR(IF(O539&gt;=101,MATCH(O539,VITRAN!$AG$14:$AG$1513,0)+13,0),0)</f>
        <v>0</v>
      </c>
      <c r="G539" s="1" t="str">
        <f t="shared" si="24"/>
        <v/>
      </c>
      <c r="H539" s="1" t="str">
        <f t="shared" si="25"/>
        <v/>
      </c>
      <c r="J539" s="1">
        <f>IFERROR(SUMIFS(STOCK!$U$10:$U$209,STOCK!$H$10:$H$209,T539),0)</f>
        <v>0</v>
      </c>
      <c r="K539" s="1">
        <f>IFERROR(SUMIFS(STOCK!$V$10:$V$209,STOCK!$H$10:$H$209,T539),0)</f>
        <v>0</v>
      </c>
      <c r="M539" s="1">
        <f>IFERROR(IF(LEN(T539)&gt;=1,VLOOKUP(HLOOKUP(T539,PROFILE!$K$5:$V$8,4,0),PROFILE!$F$1:$G$3,2,0),0),0)</f>
        <v>0</v>
      </c>
      <c r="N539" s="1">
        <f>IFERROR(COUNTIFS(PROFILE!$H$13:$H$212,"&gt;=1",PROFILE!$I$13:$I$212,T539),0)</f>
        <v>0</v>
      </c>
      <c r="O539" s="1">
        <f>IFERROR(IF(P539&gt;=1,(IF(LEN(T539)&gt;=1,VLOOKUP(T539,PROFILE!$A$23:$B$34,2,0)*100+COUNTIF($T$8:T539,T539),0)),0),0)</f>
        <v>0</v>
      </c>
      <c r="P539" s="11"/>
      <c r="Q539" s="11"/>
      <c r="R539" s="12"/>
      <c r="S539" s="12"/>
      <c r="T539" s="11"/>
      <c r="U539" s="11"/>
      <c r="V539" s="11"/>
      <c r="W539" s="8">
        <f ca="1">IFERROR(IF(P539&gt;=1,(IF(M539&gt;=2,COUNTIF(INDIRECT(G539):INDIRECT(H539),"OLD"),0)),0),0)</f>
        <v>0</v>
      </c>
      <c r="X539" s="8">
        <f ca="1">IFERROR(IF(P539&gt;=1,(IF(M539=1,COUNTIF(INDIRECT(G539):INDIRECT(H539),"NEW"),IF(M539=3,COUNTIF(INDIRECT(G539):INDIRECT(H539),"NEW"),0))),0),0)</f>
        <v>0</v>
      </c>
      <c r="Y539" s="10">
        <f t="shared" ca="1" si="26"/>
        <v>0</v>
      </c>
      <c r="Z539" s="13"/>
    </row>
    <row r="540" spans="6:26" ht="20.100000000000001" customHeight="1" x14ac:dyDescent="0.25">
      <c r="F540" s="1">
        <f>IFERROR(IF(O540&gt;=101,MATCH(O540,VITRAN!$AG$14:$AG$1513,0)+13,0),0)</f>
        <v>0</v>
      </c>
      <c r="G540" s="1" t="str">
        <f t="shared" si="24"/>
        <v/>
      </c>
      <c r="H540" s="1" t="str">
        <f t="shared" si="25"/>
        <v/>
      </c>
      <c r="J540" s="1">
        <f>IFERROR(SUMIFS(STOCK!$U$10:$U$209,STOCK!$H$10:$H$209,T540),0)</f>
        <v>0</v>
      </c>
      <c r="K540" s="1">
        <f>IFERROR(SUMIFS(STOCK!$V$10:$V$209,STOCK!$H$10:$H$209,T540),0)</f>
        <v>0</v>
      </c>
      <c r="M540" s="1">
        <f>IFERROR(IF(LEN(T540)&gt;=1,VLOOKUP(HLOOKUP(T540,PROFILE!$K$5:$V$8,4,0),PROFILE!$F$1:$G$3,2,0),0),0)</f>
        <v>0</v>
      </c>
      <c r="N540" s="1">
        <f>IFERROR(COUNTIFS(PROFILE!$H$13:$H$212,"&gt;=1",PROFILE!$I$13:$I$212,T540),0)</f>
        <v>0</v>
      </c>
      <c r="O540" s="1">
        <f>IFERROR(IF(P540&gt;=1,(IF(LEN(T540)&gt;=1,VLOOKUP(T540,PROFILE!$A$23:$B$34,2,0)*100+COUNTIF($T$8:T540,T540),0)),0),0)</f>
        <v>0</v>
      </c>
      <c r="P540" s="11"/>
      <c r="Q540" s="11"/>
      <c r="R540" s="12"/>
      <c r="S540" s="12"/>
      <c r="T540" s="11"/>
      <c r="U540" s="11"/>
      <c r="V540" s="11"/>
      <c r="W540" s="8">
        <f ca="1">IFERROR(IF(P540&gt;=1,(IF(M540&gt;=2,COUNTIF(INDIRECT(G540):INDIRECT(H540),"OLD"),0)),0),0)</f>
        <v>0</v>
      </c>
      <c r="X540" s="8">
        <f ca="1">IFERROR(IF(P540&gt;=1,(IF(M540=1,COUNTIF(INDIRECT(G540):INDIRECT(H540),"NEW"),IF(M540=3,COUNTIF(INDIRECT(G540):INDIRECT(H540),"NEW"),0))),0),0)</f>
        <v>0</v>
      </c>
      <c r="Y540" s="10">
        <f t="shared" ca="1" si="26"/>
        <v>0</v>
      </c>
      <c r="Z540" s="13"/>
    </row>
    <row r="541" spans="6:26" ht="20.100000000000001" customHeight="1" x14ac:dyDescent="0.25">
      <c r="F541" s="1">
        <f>IFERROR(IF(O541&gt;=101,MATCH(O541,VITRAN!$AG$14:$AG$1513,0)+13,0),0)</f>
        <v>0</v>
      </c>
      <c r="G541" s="1" t="str">
        <f t="shared" si="24"/>
        <v/>
      </c>
      <c r="H541" s="1" t="str">
        <f t="shared" si="25"/>
        <v/>
      </c>
      <c r="J541" s="1">
        <f>IFERROR(SUMIFS(STOCK!$U$10:$U$209,STOCK!$H$10:$H$209,T541),0)</f>
        <v>0</v>
      </c>
      <c r="K541" s="1">
        <f>IFERROR(SUMIFS(STOCK!$V$10:$V$209,STOCK!$H$10:$H$209,T541),0)</f>
        <v>0</v>
      </c>
      <c r="M541" s="1">
        <f>IFERROR(IF(LEN(T541)&gt;=1,VLOOKUP(HLOOKUP(T541,PROFILE!$K$5:$V$8,4,0),PROFILE!$F$1:$G$3,2,0),0),0)</f>
        <v>0</v>
      </c>
      <c r="N541" s="1">
        <f>IFERROR(COUNTIFS(PROFILE!$H$13:$H$212,"&gt;=1",PROFILE!$I$13:$I$212,T541),0)</f>
        <v>0</v>
      </c>
      <c r="O541" s="1">
        <f>IFERROR(IF(P541&gt;=1,(IF(LEN(T541)&gt;=1,VLOOKUP(T541,PROFILE!$A$23:$B$34,2,0)*100+COUNTIF($T$8:T541,T541),0)),0),0)</f>
        <v>0</v>
      </c>
      <c r="P541" s="11"/>
      <c r="Q541" s="11"/>
      <c r="R541" s="12"/>
      <c r="S541" s="12"/>
      <c r="T541" s="11"/>
      <c r="U541" s="11"/>
      <c r="V541" s="11"/>
      <c r="W541" s="8">
        <f ca="1">IFERROR(IF(P541&gt;=1,(IF(M541&gt;=2,COUNTIF(INDIRECT(G541):INDIRECT(H541),"OLD"),0)),0),0)</f>
        <v>0</v>
      </c>
      <c r="X541" s="8">
        <f ca="1">IFERROR(IF(P541&gt;=1,(IF(M541=1,COUNTIF(INDIRECT(G541):INDIRECT(H541),"NEW"),IF(M541=3,COUNTIF(INDIRECT(G541):INDIRECT(H541),"NEW"),0))),0),0)</f>
        <v>0</v>
      </c>
      <c r="Y541" s="10">
        <f t="shared" ca="1" si="26"/>
        <v>0</v>
      </c>
      <c r="Z541" s="13"/>
    </row>
    <row r="542" spans="6:26" ht="20.100000000000001" customHeight="1" x14ac:dyDescent="0.25">
      <c r="F542" s="1">
        <f>IFERROR(IF(O542&gt;=101,MATCH(O542,VITRAN!$AG$14:$AG$1513,0)+13,0),0)</f>
        <v>0</v>
      </c>
      <c r="G542" s="1" t="str">
        <f t="shared" si="24"/>
        <v/>
      </c>
      <c r="H542" s="1" t="str">
        <f t="shared" si="25"/>
        <v/>
      </c>
      <c r="J542" s="1">
        <f>IFERROR(SUMIFS(STOCK!$U$10:$U$209,STOCK!$H$10:$H$209,T542),0)</f>
        <v>0</v>
      </c>
      <c r="K542" s="1">
        <f>IFERROR(SUMIFS(STOCK!$V$10:$V$209,STOCK!$H$10:$H$209,T542),0)</f>
        <v>0</v>
      </c>
      <c r="M542" s="1">
        <f>IFERROR(IF(LEN(T542)&gt;=1,VLOOKUP(HLOOKUP(T542,PROFILE!$K$5:$V$8,4,0),PROFILE!$F$1:$G$3,2,0),0),0)</f>
        <v>0</v>
      </c>
      <c r="N542" s="1">
        <f>IFERROR(COUNTIFS(PROFILE!$H$13:$H$212,"&gt;=1",PROFILE!$I$13:$I$212,T542),0)</f>
        <v>0</v>
      </c>
      <c r="O542" s="1">
        <f>IFERROR(IF(P542&gt;=1,(IF(LEN(T542)&gt;=1,VLOOKUP(T542,PROFILE!$A$23:$B$34,2,0)*100+COUNTIF($T$8:T542,T542),0)),0),0)</f>
        <v>0</v>
      </c>
      <c r="P542" s="11"/>
      <c r="Q542" s="11"/>
      <c r="R542" s="12"/>
      <c r="S542" s="12"/>
      <c r="T542" s="11"/>
      <c r="U542" s="11"/>
      <c r="V542" s="11"/>
      <c r="W542" s="8">
        <f ca="1">IFERROR(IF(P542&gt;=1,(IF(M542&gt;=2,COUNTIF(INDIRECT(G542):INDIRECT(H542),"OLD"),0)),0),0)</f>
        <v>0</v>
      </c>
      <c r="X542" s="8">
        <f ca="1">IFERROR(IF(P542&gt;=1,(IF(M542=1,COUNTIF(INDIRECT(G542):INDIRECT(H542),"NEW"),IF(M542=3,COUNTIF(INDIRECT(G542):INDIRECT(H542),"NEW"),0))),0),0)</f>
        <v>0</v>
      </c>
      <c r="Y542" s="10">
        <f t="shared" ca="1" si="26"/>
        <v>0</v>
      </c>
      <c r="Z542" s="13"/>
    </row>
    <row r="543" spans="6:26" ht="20.100000000000001" customHeight="1" x14ac:dyDescent="0.25">
      <c r="F543" s="1">
        <f>IFERROR(IF(O543&gt;=101,MATCH(O543,VITRAN!$AG$14:$AG$1513,0)+13,0),0)</f>
        <v>0</v>
      </c>
      <c r="G543" s="1" t="str">
        <f t="shared" si="24"/>
        <v/>
      </c>
      <c r="H543" s="1" t="str">
        <f t="shared" si="25"/>
        <v/>
      </c>
      <c r="J543" s="1">
        <f>IFERROR(SUMIFS(STOCK!$U$10:$U$209,STOCK!$H$10:$H$209,T543),0)</f>
        <v>0</v>
      </c>
      <c r="K543" s="1">
        <f>IFERROR(SUMIFS(STOCK!$V$10:$V$209,STOCK!$H$10:$H$209,T543),0)</f>
        <v>0</v>
      </c>
      <c r="M543" s="1">
        <f>IFERROR(IF(LEN(T543)&gt;=1,VLOOKUP(HLOOKUP(T543,PROFILE!$K$5:$V$8,4,0),PROFILE!$F$1:$G$3,2,0),0),0)</f>
        <v>0</v>
      </c>
      <c r="N543" s="1">
        <f>IFERROR(COUNTIFS(PROFILE!$H$13:$H$212,"&gt;=1",PROFILE!$I$13:$I$212,T543),0)</f>
        <v>0</v>
      </c>
      <c r="O543" s="1">
        <f>IFERROR(IF(P543&gt;=1,(IF(LEN(T543)&gt;=1,VLOOKUP(T543,PROFILE!$A$23:$B$34,2,0)*100+COUNTIF($T$8:T543,T543),0)),0),0)</f>
        <v>0</v>
      </c>
      <c r="P543" s="11"/>
      <c r="Q543" s="11"/>
      <c r="R543" s="12"/>
      <c r="S543" s="12"/>
      <c r="T543" s="11"/>
      <c r="U543" s="11"/>
      <c r="V543" s="11"/>
      <c r="W543" s="8">
        <f ca="1">IFERROR(IF(P543&gt;=1,(IF(M543&gt;=2,COUNTIF(INDIRECT(G543):INDIRECT(H543),"OLD"),0)),0),0)</f>
        <v>0</v>
      </c>
      <c r="X543" s="8">
        <f ca="1">IFERROR(IF(P543&gt;=1,(IF(M543=1,COUNTIF(INDIRECT(G543):INDIRECT(H543),"NEW"),IF(M543=3,COUNTIF(INDIRECT(G543):INDIRECT(H543),"NEW"),0))),0),0)</f>
        <v>0</v>
      </c>
      <c r="Y543" s="10">
        <f t="shared" ca="1" si="26"/>
        <v>0</v>
      </c>
      <c r="Z543" s="13"/>
    </row>
    <row r="544" spans="6:26" ht="20.100000000000001" customHeight="1" x14ac:dyDescent="0.25">
      <c r="F544" s="1">
        <f>IFERROR(IF(O544&gt;=101,MATCH(O544,VITRAN!$AG$14:$AG$1513,0)+13,0),0)</f>
        <v>0</v>
      </c>
      <c r="G544" s="1" t="str">
        <f t="shared" si="24"/>
        <v/>
      </c>
      <c r="H544" s="1" t="str">
        <f t="shared" si="25"/>
        <v/>
      </c>
      <c r="J544" s="1">
        <f>IFERROR(SUMIFS(STOCK!$U$10:$U$209,STOCK!$H$10:$H$209,T544),0)</f>
        <v>0</v>
      </c>
      <c r="K544" s="1">
        <f>IFERROR(SUMIFS(STOCK!$V$10:$V$209,STOCK!$H$10:$H$209,T544),0)</f>
        <v>0</v>
      </c>
      <c r="M544" s="1">
        <f>IFERROR(IF(LEN(T544)&gt;=1,VLOOKUP(HLOOKUP(T544,PROFILE!$K$5:$V$8,4,0),PROFILE!$F$1:$G$3,2,0),0),0)</f>
        <v>0</v>
      </c>
      <c r="N544" s="1">
        <f>IFERROR(COUNTIFS(PROFILE!$H$13:$H$212,"&gt;=1",PROFILE!$I$13:$I$212,T544),0)</f>
        <v>0</v>
      </c>
      <c r="O544" s="1">
        <f>IFERROR(IF(P544&gt;=1,(IF(LEN(T544)&gt;=1,VLOOKUP(T544,PROFILE!$A$23:$B$34,2,0)*100+COUNTIF($T$8:T544,T544),0)),0),0)</f>
        <v>0</v>
      </c>
      <c r="P544" s="11"/>
      <c r="Q544" s="11"/>
      <c r="R544" s="12"/>
      <c r="S544" s="12"/>
      <c r="T544" s="11"/>
      <c r="U544" s="11"/>
      <c r="V544" s="11"/>
      <c r="W544" s="8">
        <f ca="1">IFERROR(IF(P544&gt;=1,(IF(M544&gt;=2,COUNTIF(INDIRECT(G544):INDIRECT(H544),"OLD"),0)),0),0)</f>
        <v>0</v>
      </c>
      <c r="X544" s="8">
        <f ca="1">IFERROR(IF(P544&gt;=1,(IF(M544=1,COUNTIF(INDIRECT(G544):INDIRECT(H544),"NEW"),IF(M544=3,COUNTIF(INDIRECT(G544):INDIRECT(H544),"NEW"),0))),0),0)</f>
        <v>0</v>
      </c>
      <c r="Y544" s="10">
        <f t="shared" ca="1" si="26"/>
        <v>0</v>
      </c>
      <c r="Z544" s="13"/>
    </row>
    <row r="545" spans="6:26" ht="20.100000000000001" customHeight="1" x14ac:dyDescent="0.25">
      <c r="F545" s="1">
        <f>IFERROR(IF(O545&gt;=101,MATCH(O545,VITRAN!$AG$14:$AG$1513,0)+13,0),0)</f>
        <v>0</v>
      </c>
      <c r="G545" s="1" t="str">
        <f t="shared" si="24"/>
        <v/>
      </c>
      <c r="H545" s="1" t="str">
        <f t="shared" si="25"/>
        <v/>
      </c>
      <c r="J545" s="1">
        <f>IFERROR(SUMIFS(STOCK!$U$10:$U$209,STOCK!$H$10:$H$209,T545),0)</f>
        <v>0</v>
      </c>
      <c r="K545" s="1">
        <f>IFERROR(SUMIFS(STOCK!$V$10:$V$209,STOCK!$H$10:$H$209,T545),0)</f>
        <v>0</v>
      </c>
      <c r="M545" s="1">
        <f>IFERROR(IF(LEN(T545)&gt;=1,VLOOKUP(HLOOKUP(T545,PROFILE!$K$5:$V$8,4,0),PROFILE!$F$1:$G$3,2,0),0),0)</f>
        <v>0</v>
      </c>
      <c r="N545" s="1">
        <f>IFERROR(COUNTIFS(PROFILE!$H$13:$H$212,"&gt;=1",PROFILE!$I$13:$I$212,T545),0)</f>
        <v>0</v>
      </c>
      <c r="O545" s="1">
        <f>IFERROR(IF(P545&gt;=1,(IF(LEN(T545)&gt;=1,VLOOKUP(T545,PROFILE!$A$23:$B$34,2,0)*100+COUNTIF($T$8:T545,T545),0)),0),0)</f>
        <v>0</v>
      </c>
      <c r="P545" s="11"/>
      <c r="Q545" s="11"/>
      <c r="R545" s="12"/>
      <c r="S545" s="12"/>
      <c r="T545" s="11"/>
      <c r="U545" s="11"/>
      <c r="V545" s="11"/>
      <c r="W545" s="8">
        <f ca="1">IFERROR(IF(P545&gt;=1,(IF(M545&gt;=2,COUNTIF(INDIRECT(G545):INDIRECT(H545),"OLD"),0)),0),0)</f>
        <v>0</v>
      </c>
      <c r="X545" s="8">
        <f ca="1">IFERROR(IF(P545&gt;=1,(IF(M545=1,COUNTIF(INDIRECT(G545):INDIRECT(H545),"NEW"),IF(M545=3,COUNTIF(INDIRECT(G545):INDIRECT(H545),"NEW"),0))),0),0)</f>
        <v>0</v>
      </c>
      <c r="Y545" s="10">
        <f t="shared" ca="1" si="26"/>
        <v>0</v>
      </c>
      <c r="Z545" s="13"/>
    </row>
    <row r="546" spans="6:26" ht="20.100000000000001" customHeight="1" x14ac:dyDescent="0.25">
      <c r="F546" s="1">
        <f>IFERROR(IF(O546&gt;=101,MATCH(O546,VITRAN!$AG$14:$AG$1513,0)+13,0),0)</f>
        <v>0</v>
      </c>
      <c r="G546" s="1" t="str">
        <f t="shared" si="24"/>
        <v/>
      </c>
      <c r="H546" s="1" t="str">
        <f t="shared" si="25"/>
        <v/>
      </c>
      <c r="J546" s="1">
        <f>IFERROR(SUMIFS(STOCK!$U$10:$U$209,STOCK!$H$10:$H$209,T546),0)</f>
        <v>0</v>
      </c>
      <c r="K546" s="1">
        <f>IFERROR(SUMIFS(STOCK!$V$10:$V$209,STOCK!$H$10:$H$209,T546),0)</f>
        <v>0</v>
      </c>
      <c r="M546" s="1">
        <f>IFERROR(IF(LEN(T546)&gt;=1,VLOOKUP(HLOOKUP(T546,PROFILE!$K$5:$V$8,4,0),PROFILE!$F$1:$G$3,2,0),0),0)</f>
        <v>0</v>
      </c>
      <c r="N546" s="1">
        <f>IFERROR(COUNTIFS(PROFILE!$H$13:$H$212,"&gt;=1",PROFILE!$I$13:$I$212,T546),0)</f>
        <v>0</v>
      </c>
      <c r="O546" s="1">
        <f>IFERROR(IF(P546&gt;=1,(IF(LEN(T546)&gt;=1,VLOOKUP(T546,PROFILE!$A$23:$B$34,2,0)*100+COUNTIF($T$8:T546,T546),0)),0),0)</f>
        <v>0</v>
      </c>
      <c r="P546" s="11"/>
      <c r="Q546" s="11"/>
      <c r="R546" s="12"/>
      <c r="S546" s="12"/>
      <c r="T546" s="11"/>
      <c r="U546" s="11"/>
      <c r="V546" s="11"/>
      <c r="W546" s="8">
        <f ca="1">IFERROR(IF(P546&gt;=1,(IF(M546&gt;=2,COUNTIF(INDIRECT(G546):INDIRECT(H546),"OLD"),0)),0),0)</f>
        <v>0</v>
      </c>
      <c r="X546" s="8">
        <f ca="1">IFERROR(IF(P546&gt;=1,(IF(M546=1,COUNTIF(INDIRECT(G546):INDIRECT(H546),"NEW"),IF(M546=3,COUNTIF(INDIRECT(G546):INDIRECT(H546),"NEW"),0))),0),0)</f>
        <v>0</v>
      </c>
      <c r="Y546" s="10">
        <f t="shared" ca="1" si="26"/>
        <v>0</v>
      </c>
      <c r="Z546" s="13"/>
    </row>
    <row r="547" spans="6:26" ht="20.100000000000001" customHeight="1" x14ac:dyDescent="0.25">
      <c r="F547" s="1">
        <f>IFERROR(IF(O547&gt;=101,MATCH(O547,VITRAN!$AG$14:$AG$1513,0)+13,0),0)</f>
        <v>0</v>
      </c>
      <c r="G547" s="1" t="str">
        <f t="shared" si="24"/>
        <v/>
      </c>
      <c r="H547" s="1" t="str">
        <f t="shared" si="25"/>
        <v/>
      </c>
      <c r="J547" s="1">
        <f>IFERROR(SUMIFS(STOCK!$U$10:$U$209,STOCK!$H$10:$H$209,T547),0)</f>
        <v>0</v>
      </c>
      <c r="K547" s="1">
        <f>IFERROR(SUMIFS(STOCK!$V$10:$V$209,STOCK!$H$10:$H$209,T547),0)</f>
        <v>0</v>
      </c>
      <c r="M547" s="1">
        <f>IFERROR(IF(LEN(T547)&gt;=1,VLOOKUP(HLOOKUP(T547,PROFILE!$K$5:$V$8,4,0),PROFILE!$F$1:$G$3,2,0),0),0)</f>
        <v>0</v>
      </c>
      <c r="N547" s="1">
        <f>IFERROR(COUNTIFS(PROFILE!$H$13:$H$212,"&gt;=1",PROFILE!$I$13:$I$212,T547),0)</f>
        <v>0</v>
      </c>
      <c r="O547" s="1">
        <f>IFERROR(IF(P547&gt;=1,(IF(LEN(T547)&gt;=1,VLOOKUP(T547,PROFILE!$A$23:$B$34,2,0)*100+COUNTIF($T$8:T547,T547),0)),0),0)</f>
        <v>0</v>
      </c>
      <c r="P547" s="11"/>
      <c r="Q547" s="11"/>
      <c r="R547" s="12"/>
      <c r="S547" s="12"/>
      <c r="T547" s="11"/>
      <c r="U547" s="11"/>
      <c r="V547" s="11"/>
      <c r="W547" s="8">
        <f ca="1">IFERROR(IF(P547&gt;=1,(IF(M547&gt;=2,COUNTIF(INDIRECT(G547):INDIRECT(H547),"OLD"),0)),0),0)</f>
        <v>0</v>
      </c>
      <c r="X547" s="8">
        <f ca="1">IFERROR(IF(P547&gt;=1,(IF(M547=1,COUNTIF(INDIRECT(G547):INDIRECT(H547),"NEW"),IF(M547=3,COUNTIF(INDIRECT(G547):INDIRECT(H547),"NEW"),0))),0),0)</f>
        <v>0</v>
      </c>
      <c r="Y547" s="10">
        <f t="shared" ca="1" si="26"/>
        <v>0</v>
      </c>
      <c r="Z547" s="13"/>
    </row>
    <row r="548" spans="6:26" ht="20.100000000000001" customHeight="1" x14ac:dyDescent="0.25">
      <c r="F548" s="1">
        <f>IFERROR(IF(O548&gt;=101,MATCH(O548,VITRAN!$AG$14:$AG$1513,0)+13,0),0)</f>
        <v>0</v>
      </c>
      <c r="G548" s="1" t="str">
        <f t="shared" si="24"/>
        <v/>
      </c>
      <c r="H548" s="1" t="str">
        <f t="shared" si="25"/>
        <v/>
      </c>
      <c r="J548" s="1">
        <f>IFERROR(SUMIFS(STOCK!$U$10:$U$209,STOCK!$H$10:$H$209,T548),0)</f>
        <v>0</v>
      </c>
      <c r="K548" s="1">
        <f>IFERROR(SUMIFS(STOCK!$V$10:$V$209,STOCK!$H$10:$H$209,T548),0)</f>
        <v>0</v>
      </c>
      <c r="M548" s="1">
        <f>IFERROR(IF(LEN(T548)&gt;=1,VLOOKUP(HLOOKUP(T548,PROFILE!$K$5:$V$8,4,0),PROFILE!$F$1:$G$3,2,0),0),0)</f>
        <v>0</v>
      </c>
      <c r="N548" s="1">
        <f>IFERROR(COUNTIFS(PROFILE!$H$13:$H$212,"&gt;=1",PROFILE!$I$13:$I$212,T548),0)</f>
        <v>0</v>
      </c>
      <c r="O548" s="1">
        <f>IFERROR(IF(P548&gt;=1,(IF(LEN(T548)&gt;=1,VLOOKUP(T548,PROFILE!$A$23:$B$34,2,0)*100+COUNTIF($T$8:T548,T548),0)),0),0)</f>
        <v>0</v>
      </c>
      <c r="P548" s="11"/>
      <c r="Q548" s="11"/>
      <c r="R548" s="12"/>
      <c r="S548" s="12"/>
      <c r="T548" s="11"/>
      <c r="U548" s="11"/>
      <c r="V548" s="11"/>
      <c r="W548" s="8">
        <f ca="1">IFERROR(IF(P548&gt;=1,(IF(M548&gt;=2,COUNTIF(INDIRECT(G548):INDIRECT(H548),"OLD"),0)),0),0)</f>
        <v>0</v>
      </c>
      <c r="X548" s="8">
        <f ca="1">IFERROR(IF(P548&gt;=1,(IF(M548=1,COUNTIF(INDIRECT(G548):INDIRECT(H548),"NEW"),IF(M548=3,COUNTIF(INDIRECT(G548):INDIRECT(H548),"NEW"),0))),0),0)</f>
        <v>0</v>
      </c>
      <c r="Y548" s="10">
        <f t="shared" ca="1" si="26"/>
        <v>0</v>
      </c>
      <c r="Z548" s="13"/>
    </row>
    <row r="549" spans="6:26" ht="20.100000000000001" customHeight="1" x14ac:dyDescent="0.25">
      <c r="F549" s="1">
        <f>IFERROR(IF(O549&gt;=101,MATCH(O549,VITRAN!$AG$14:$AG$1513,0)+13,0),0)</f>
        <v>0</v>
      </c>
      <c r="G549" s="1" t="str">
        <f t="shared" si="24"/>
        <v/>
      </c>
      <c r="H549" s="1" t="str">
        <f t="shared" si="25"/>
        <v/>
      </c>
      <c r="J549" s="1">
        <f>IFERROR(SUMIFS(STOCK!$U$10:$U$209,STOCK!$H$10:$H$209,T549),0)</f>
        <v>0</v>
      </c>
      <c r="K549" s="1">
        <f>IFERROR(SUMIFS(STOCK!$V$10:$V$209,STOCK!$H$10:$H$209,T549),0)</f>
        <v>0</v>
      </c>
      <c r="M549" s="1">
        <f>IFERROR(IF(LEN(T549)&gt;=1,VLOOKUP(HLOOKUP(T549,PROFILE!$K$5:$V$8,4,0),PROFILE!$F$1:$G$3,2,0),0),0)</f>
        <v>0</v>
      </c>
      <c r="N549" s="1">
        <f>IFERROR(COUNTIFS(PROFILE!$H$13:$H$212,"&gt;=1",PROFILE!$I$13:$I$212,T549),0)</f>
        <v>0</v>
      </c>
      <c r="O549" s="1">
        <f>IFERROR(IF(P549&gt;=1,(IF(LEN(T549)&gt;=1,VLOOKUP(T549,PROFILE!$A$23:$B$34,2,0)*100+COUNTIF($T$8:T549,T549),0)),0),0)</f>
        <v>0</v>
      </c>
      <c r="P549" s="11"/>
      <c r="Q549" s="11"/>
      <c r="R549" s="12"/>
      <c r="S549" s="12"/>
      <c r="T549" s="11"/>
      <c r="U549" s="11"/>
      <c r="V549" s="11"/>
      <c r="W549" s="8">
        <f ca="1">IFERROR(IF(P549&gt;=1,(IF(M549&gt;=2,COUNTIF(INDIRECT(G549):INDIRECT(H549),"OLD"),0)),0),0)</f>
        <v>0</v>
      </c>
      <c r="X549" s="8">
        <f ca="1">IFERROR(IF(P549&gt;=1,(IF(M549=1,COUNTIF(INDIRECT(G549):INDIRECT(H549),"NEW"),IF(M549=3,COUNTIF(INDIRECT(G549):INDIRECT(H549),"NEW"),0))),0),0)</f>
        <v>0</v>
      </c>
      <c r="Y549" s="10">
        <f t="shared" ca="1" si="26"/>
        <v>0</v>
      </c>
      <c r="Z549" s="13"/>
    </row>
    <row r="550" spans="6:26" ht="20.100000000000001" customHeight="1" x14ac:dyDescent="0.25">
      <c r="F550" s="1">
        <f>IFERROR(IF(O550&gt;=101,MATCH(O550,VITRAN!$AG$14:$AG$1513,0)+13,0),0)</f>
        <v>0</v>
      </c>
      <c r="G550" s="1" t="str">
        <f t="shared" si="24"/>
        <v/>
      </c>
      <c r="H550" s="1" t="str">
        <f t="shared" si="25"/>
        <v/>
      </c>
      <c r="J550" s="1">
        <f>IFERROR(SUMIFS(STOCK!$U$10:$U$209,STOCK!$H$10:$H$209,T550),0)</f>
        <v>0</v>
      </c>
      <c r="K550" s="1">
        <f>IFERROR(SUMIFS(STOCK!$V$10:$V$209,STOCK!$H$10:$H$209,T550),0)</f>
        <v>0</v>
      </c>
      <c r="M550" s="1">
        <f>IFERROR(IF(LEN(T550)&gt;=1,VLOOKUP(HLOOKUP(T550,PROFILE!$K$5:$V$8,4,0),PROFILE!$F$1:$G$3,2,0),0),0)</f>
        <v>0</v>
      </c>
      <c r="N550" s="1">
        <f>IFERROR(COUNTIFS(PROFILE!$H$13:$H$212,"&gt;=1",PROFILE!$I$13:$I$212,T550),0)</f>
        <v>0</v>
      </c>
      <c r="O550" s="1">
        <f>IFERROR(IF(P550&gt;=1,(IF(LEN(T550)&gt;=1,VLOOKUP(T550,PROFILE!$A$23:$B$34,2,0)*100+COUNTIF($T$8:T550,T550),0)),0),0)</f>
        <v>0</v>
      </c>
      <c r="P550" s="11"/>
      <c r="Q550" s="11"/>
      <c r="R550" s="12"/>
      <c r="S550" s="12"/>
      <c r="T550" s="11"/>
      <c r="U550" s="11"/>
      <c r="V550" s="11"/>
      <c r="W550" s="8">
        <f ca="1">IFERROR(IF(P550&gt;=1,(IF(M550&gt;=2,COUNTIF(INDIRECT(G550):INDIRECT(H550),"OLD"),0)),0),0)</f>
        <v>0</v>
      </c>
      <c r="X550" s="8">
        <f ca="1">IFERROR(IF(P550&gt;=1,(IF(M550=1,COUNTIF(INDIRECT(G550):INDIRECT(H550),"NEW"),IF(M550=3,COUNTIF(INDIRECT(G550):INDIRECT(H550),"NEW"),0))),0),0)</f>
        <v>0</v>
      </c>
      <c r="Y550" s="10">
        <f t="shared" ca="1" si="26"/>
        <v>0</v>
      </c>
      <c r="Z550" s="13"/>
    </row>
    <row r="551" spans="6:26" ht="20.100000000000001" customHeight="1" x14ac:dyDescent="0.25">
      <c r="F551" s="1">
        <f>IFERROR(IF(O551&gt;=101,MATCH(O551,VITRAN!$AG$14:$AG$1513,0)+13,0),0)</f>
        <v>0</v>
      </c>
      <c r="G551" s="1" t="str">
        <f t="shared" si="24"/>
        <v/>
      </c>
      <c r="H551" s="1" t="str">
        <f t="shared" si="25"/>
        <v/>
      </c>
      <c r="J551" s="1">
        <f>IFERROR(SUMIFS(STOCK!$U$10:$U$209,STOCK!$H$10:$H$209,T551),0)</f>
        <v>0</v>
      </c>
      <c r="K551" s="1">
        <f>IFERROR(SUMIFS(STOCK!$V$10:$V$209,STOCK!$H$10:$H$209,T551),0)</f>
        <v>0</v>
      </c>
      <c r="M551" s="1">
        <f>IFERROR(IF(LEN(T551)&gt;=1,VLOOKUP(HLOOKUP(T551,PROFILE!$K$5:$V$8,4,0),PROFILE!$F$1:$G$3,2,0),0),0)</f>
        <v>0</v>
      </c>
      <c r="N551" s="1">
        <f>IFERROR(COUNTIFS(PROFILE!$H$13:$H$212,"&gt;=1",PROFILE!$I$13:$I$212,T551),0)</f>
        <v>0</v>
      </c>
      <c r="O551" s="1">
        <f>IFERROR(IF(P551&gt;=1,(IF(LEN(T551)&gt;=1,VLOOKUP(T551,PROFILE!$A$23:$B$34,2,0)*100+COUNTIF($T$8:T551,T551),0)),0),0)</f>
        <v>0</v>
      </c>
      <c r="P551" s="11"/>
      <c r="Q551" s="11"/>
      <c r="R551" s="12"/>
      <c r="S551" s="12"/>
      <c r="T551" s="11"/>
      <c r="U551" s="11"/>
      <c r="V551" s="11"/>
      <c r="W551" s="8">
        <f ca="1">IFERROR(IF(P551&gt;=1,(IF(M551&gt;=2,COUNTIF(INDIRECT(G551):INDIRECT(H551),"OLD"),0)),0),0)</f>
        <v>0</v>
      </c>
      <c r="X551" s="8">
        <f ca="1">IFERROR(IF(P551&gt;=1,(IF(M551=1,COUNTIF(INDIRECT(G551):INDIRECT(H551),"NEW"),IF(M551=3,COUNTIF(INDIRECT(G551):INDIRECT(H551),"NEW"),0))),0),0)</f>
        <v>0</v>
      </c>
      <c r="Y551" s="10">
        <f t="shared" ca="1" si="26"/>
        <v>0</v>
      </c>
      <c r="Z551" s="13"/>
    </row>
    <row r="552" spans="6:26" ht="20.100000000000001" customHeight="1" x14ac:dyDescent="0.25">
      <c r="F552" s="1">
        <f>IFERROR(IF(O552&gt;=101,MATCH(O552,VITRAN!$AG$14:$AG$1513,0)+13,0),0)</f>
        <v>0</v>
      </c>
      <c r="G552" s="1" t="str">
        <f t="shared" si="24"/>
        <v/>
      </c>
      <c r="H552" s="1" t="str">
        <f t="shared" si="25"/>
        <v/>
      </c>
      <c r="J552" s="1">
        <f>IFERROR(SUMIFS(STOCK!$U$10:$U$209,STOCK!$H$10:$H$209,T552),0)</f>
        <v>0</v>
      </c>
      <c r="K552" s="1">
        <f>IFERROR(SUMIFS(STOCK!$V$10:$V$209,STOCK!$H$10:$H$209,T552),0)</f>
        <v>0</v>
      </c>
      <c r="M552" s="1">
        <f>IFERROR(IF(LEN(T552)&gt;=1,VLOOKUP(HLOOKUP(T552,PROFILE!$K$5:$V$8,4,0),PROFILE!$F$1:$G$3,2,0),0),0)</f>
        <v>0</v>
      </c>
      <c r="N552" s="1">
        <f>IFERROR(COUNTIFS(PROFILE!$H$13:$H$212,"&gt;=1",PROFILE!$I$13:$I$212,T552),0)</f>
        <v>0</v>
      </c>
      <c r="O552" s="1">
        <f>IFERROR(IF(P552&gt;=1,(IF(LEN(T552)&gt;=1,VLOOKUP(T552,PROFILE!$A$23:$B$34,2,0)*100+COUNTIF($T$8:T552,T552),0)),0),0)</f>
        <v>0</v>
      </c>
      <c r="P552" s="11"/>
      <c r="Q552" s="11"/>
      <c r="R552" s="12"/>
      <c r="S552" s="12"/>
      <c r="T552" s="11"/>
      <c r="U552" s="11"/>
      <c r="V552" s="11"/>
      <c r="W552" s="8">
        <f ca="1">IFERROR(IF(P552&gt;=1,(IF(M552&gt;=2,COUNTIF(INDIRECT(G552):INDIRECT(H552),"OLD"),0)),0),0)</f>
        <v>0</v>
      </c>
      <c r="X552" s="8">
        <f ca="1">IFERROR(IF(P552&gt;=1,(IF(M552=1,COUNTIF(INDIRECT(G552):INDIRECT(H552),"NEW"),IF(M552=3,COUNTIF(INDIRECT(G552):INDIRECT(H552),"NEW"),0))),0),0)</f>
        <v>0</v>
      </c>
      <c r="Y552" s="10">
        <f t="shared" ca="1" si="26"/>
        <v>0</v>
      </c>
      <c r="Z552" s="13"/>
    </row>
    <row r="553" spans="6:26" ht="20.100000000000001" customHeight="1" x14ac:dyDescent="0.25">
      <c r="F553" s="1">
        <f>IFERROR(IF(O553&gt;=101,MATCH(O553,VITRAN!$AG$14:$AG$1513,0)+13,0),0)</f>
        <v>0</v>
      </c>
      <c r="G553" s="1" t="str">
        <f t="shared" si="24"/>
        <v/>
      </c>
      <c r="H553" s="1" t="str">
        <f t="shared" si="25"/>
        <v/>
      </c>
      <c r="J553" s="1">
        <f>IFERROR(SUMIFS(STOCK!$U$10:$U$209,STOCK!$H$10:$H$209,T553),0)</f>
        <v>0</v>
      </c>
      <c r="K553" s="1">
        <f>IFERROR(SUMIFS(STOCK!$V$10:$V$209,STOCK!$H$10:$H$209,T553),0)</f>
        <v>0</v>
      </c>
      <c r="M553" s="1">
        <f>IFERROR(IF(LEN(T553)&gt;=1,VLOOKUP(HLOOKUP(T553,PROFILE!$K$5:$V$8,4,0),PROFILE!$F$1:$G$3,2,0),0),0)</f>
        <v>0</v>
      </c>
      <c r="N553" s="1">
        <f>IFERROR(COUNTIFS(PROFILE!$H$13:$H$212,"&gt;=1",PROFILE!$I$13:$I$212,T553),0)</f>
        <v>0</v>
      </c>
      <c r="O553" s="1">
        <f>IFERROR(IF(P553&gt;=1,(IF(LEN(T553)&gt;=1,VLOOKUP(T553,PROFILE!$A$23:$B$34,2,0)*100+COUNTIF($T$8:T553,T553),0)),0),0)</f>
        <v>0</v>
      </c>
      <c r="P553" s="11"/>
      <c r="Q553" s="11"/>
      <c r="R553" s="12"/>
      <c r="S553" s="12"/>
      <c r="T553" s="11"/>
      <c r="U553" s="11"/>
      <c r="V553" s="11"/>
      <c r="W553" s="8">
        <f ca="1">IFERROR(IF(P553&gt;=1,(IF(M553&gt;=2,COUNTIF(INDIRECT(G553):INDIRECT(H553),"OLD"),0)),0),0)</f>
        <v>0</v>
      </c>
      <c r="X553" s="8">
        <f ca="1">IFERROR(IF(P553&gt;=1,(IF(M553=1,COUNTIF(INDIRECT(G553):INDIRECT(H553),"NEW"),IF(M553=3,COUNTIF(INDIRECT(G553):INDIRECT(H553),"NEW"),0))),0),0)</f>
        <v>0</v>
      </c>
      <c r="Y553" s="10">
        <f t="shared" ca="1" si="26"/>
        <v>0</v>
      </c>
      <c r="Z553" s="13"/>
    </row>
    <row r="554" spans="6:26" ht="20.100000000000001" customHeight="1" x14ac:dyDescent="0.25">
      <c r="F554" s="1">
        <f>IFERROR(IF(O554&gt;=101,MATCH(O554,VITRAN!$AG$14:$AG$1513,0)+13,0),0)</f>
        <v>0</v>
      </c>
      <c r="G554" s="1" t="str">
        <f t="shared" si="24"/>
        <v/>
      </c>
      <c r="H554" s="1" t="str">
        <f t="shared" si="25"/>
        <v/>
      </c>
      <c r="J554" s="1">
        <f>IFERROR(SUMIFS(STOCK!$U$10:$U$209,STOCK!$H$10:$H$209,T554),0)</f>
        <v>0</v>
      </c>
      <c r="K554" s="1">
        <f>IFERROR(SUMIFS(STOCK!$V$10:$V$209,STOCK!$H$10:$H$209,T554),0)</f>
        <v>0</v>
      </c>
      <c r="M554" s="1">
        <f>IFERROR(IF(LEN(T554)&gt;=1,VLOOKUP(HLOOKUP(T554,PROFILE!$K$5:$V$8,4,0),PROFILE!$F$1:$G$3,2,0),0),0)</f>
        <v>0</v>
      </c>
      <c r="N554" s="1">
        <f>IFERROR(COUNTIFS(PROFILE!$H$13:$H$212,"&gt;=1",PROFILE!$I$13:$I$212,T554),0)</f>
        <v>0</v>
      </c>
      <c r="O554" s="1">
        <f>IFERROR(IF(P554&gt;=1,(IF(LEN(T554)&gt;=1,VLOOKUP(T554,PROFILE!$A$23:$B$34,2,0)*100+COUNTIF($T$8:T554,T554),0)),0),0)</f>
        <v>0</v>
      </c>
      <c r="P554" s="11"/>
      <c r="Q554" s="11"/>
      <c r="R554" s="12"/>
      <c r="S554" s="12"/>
      <c r="T554" s="11"/>
      <c r="U554" s="11"/>
      <c r="V554" s="11"/>
      <c r="W554" s="8">
        <f ca="1">IFERROR(IF(P554&gt;=1,(IF(M554&gt;=2,COUNTIF(INDIRECT(G554):INDIRECT(H554),"OLD"),0)),0),0)</f>
        <v>0</v>
      </c>
      <c r="X554" s="8">
        <f ca="1">IFERROR(IF(P554&gt;=1,(IF(M554=1,COUNTIF(INDIRECT(G554):INDIRECT(H554),"NEW"),IF(M554=3,COUNTIF(INDIRECT(G554):INDIRECT(H554),"NEW"),0))),0),0)</f>
        <v>0</v>
      </c>
      <c r="Y554" s="10">
        <f t="shared" ca="1" si="26"/>
        <v>0</v>
      </c>
      <c r="Z554" s="13"/>
    </row>
    <row r="555" spans="6:26" ht="20.100000000000001" customHeight="1" x14ac:dyDescent="0.25">
      <c r="F555" s="1">
        <f>IFERROR(IF(O555&gt;=101,MATCH(O555,VITRAN!$AG$14:$AG$1513,0)+13,0),0)</f>
        <v>0</v>
      </c>
      <c r="G555" s="1" t="str">
        <f t="shared" si="24"/>
        <v/>
      </c>
      <c r="H555" s="1" t="str">
        <f t="shared" si="25"/>
        <v/>
      </c>
      <c r="J555" s="1">
        <f>IFERROR(SUMIFS(STOCK!$U$10:$U$209,STOCK!$H$10:$H$209,T555),0)</f>
        <v>0</v>
      </c>
      <c r="K555" s="1">
        <f>IFERROR(SUMIFS(STOCK!$V$10:$V$209,STOCK!$H$10:$H$209,T555),0)</f>
        <v>0</v>
      </c>
      <c r="M555" s="1">
        <f>IFERROR(IF(LEN(T555)&gt;=1,VLOOKUP(HLOOKUP(T555,PROFILE!$K$5:$V$8,4,0),PROFILE!$F$1:$G$3,2,0),0),0)</f>
        <v>0</v>
      </c>
      <c r="N555" s="1">
        <f>IFERROR(COUNTIFS(PROFILE!$H$13:$H$212,"&gt;=1",PROFILE!$I$13:$I$212,T555),0)</f>
        <v>0</v>
      </c>
      <c r="O555" s="1">
        <f>IFERROR(IF(P555&gt;=1,(IF(LEN(T555)&gt;=1,VLOOKUP(T555,PROFILE!$A$23:$B$34,2,0)*100+COUNTIF($T$8:T555,T555),0)),0),0)</f>
        <v>0</v>
      </c>
      <c r="P555" s="11"/>
      <c r="Q555" s="11"/>
      <c r="R555" s="12"/>
      <c r="S555" s="12"/>
      <c r="T555" s="11"/>
      <c r="U555" s="11"/>
      <c r="V555" s="11"/>
      <c r="W555" s="8">
        <f ca="1">IFERROR(IF(P555&gt;=1,(IF(M555&gt;=2,COUNTIF(INDIRECT(G555):INDIRECT(H555),"OLD"),0)),0),0)</f>
        <v>0</v>
      </c>
      <c r="X555" s="8">
        <f ca="1">IFERROR(IF(P555&gt;=1,(IF(M555=1,COUNTIF(INDIRECT(G555):INDIRECT(H555),"NEW"),IF(M555=3,COUNTIF(INDIRECT(G555):INDIRECT(H555),"NEW"),0))),0),0)</f>
        <v>0</v>
      </c>
      <c r="Y555" s="10">
        <f t="shared" ca="1" si="26"/>
        <v>0</v>
      </c>
      <c r="Z555" s="13"/>
    </row>
    <row r="556" spans="6:26" ht="20.100000000000001" customHeight="1" x14ac:dyDescent="0.25">
      <c r="F556" s="1">
        <f>IFERROR(IF(O556&gt;=101,MATCH(O556,VITRAN!$AG$14:$AG$1513,0)+13,0),0)</f>
        <v>0</v>
      </c>
      <c r="G556" s="1" t="str">
        <f t="shared" si="24"/>
        <v/>
      </c>
      <c r="H556" s="1" t="str">
        <f t="shared" si="25"/>
        <v/>
      </c>
      <c r="J556" s="1">
        <f>IFERROR(SUMIFS(STOCK!$U$10:$U$209,STOCK!$H$10:$H$209,T556),0)</f>
        <v>0</v>
      </c>
      <c r="K556" s="1">
        <f>IFERROR(SUMIFS(STOCK!$V$10:$V$209,STOCK!$H$10:$H$209,T556),0)</f>
        <v>0</v>
      </c>
      <c r="M556" s="1">
        <f>IFERROR(IF(LEN(T556)&gt;=1,VLOOKUP(HLOOKUP(T556,PROFILE!$K$5:$V$8,4,0),PROFILE!$F$1:$G$3,2,0),0),0)</f>
        <v>0</v>
      </c>
      <c r="N556" s="1">
        <f>IFERROR(COUNTIFS(PROFILE!$H$13:$H$212,"&gt;=1",PROFILE!$I$13:$I$212,T556),0)</f>
        <v>0</v>
      </c>
      <c r="O556" s="1">
        <f>IFERROR(IF(P556&gt;=1,(IF(LEN(T556)&gt;=1,VLOOKUP(T556,PROFILE!$A$23:$B$34,2,0)*100+COUNTIF($T$8:T556,T556),0)),0),0)</f>
        <v>0</v>
      </c>
      <c r="P556" s="11"/>
      <c r="Q556" s="11"/>
      <c r="R556" s="12"/>
      <c r="S556" s="12"/>
      <c r="T556" s="11"/>
      <c r="U556" s="11"/>
      <c r="V556" s="11"/>
      <c r="W556" s="8">
        <f ca="1">IFERROR(IF(P556&gt;=1,(IF(M556&gt;=2,COUNTIF(INDIRECT(G556):INDIRECT(H556),"OLD"),0)),0),0)</f>
        <v>0</v>
      </c>
      <c r="X556" s="8">
        <f ca="1">IFERROR(IF(P556&gt;=1,(IF(M556=1,COUNTIF(INDIRECT(G556):INDIRECT(H556),"NEW"),IF(M556=3,COUNTIF(INDIRECT(G556):INDIRECT(H556),"NEW"),0))),0),0)</f>
        <v>0</v>
      </c>
      <c r="Y556" s="10">
        <f t="shared" ca="1" si="26"/>
        <v>0</v>
      </c>
      <c r="Z556" s="13"/>
    </row>
    <row r="557" spans="6:26" ht="20.100000000000001" customHeight="1" x14ac:dyDescent="0.25">
      <c r="F557" s="1">
        <f>IFERROR(IF(O557&gt;=101,MATCH(O557,VITRAN!$AG$14:$AG$1513,0)+13,0),0)</f>
        <v>0</v>
      </c>
      <c r="G557" s="1" t="str">
        <f t="shared" si="24"/>
        <v/>
      </c>
      <c r="H557" s="1" t="str">
        <f t="shared" si="25"/>
        <v/>
      </c>
      <c r="J557" s="1">
        <f>IFERROR(SUMIFS(STOCK!$U$10:$U$209,STOCK!$H$10:$H$209,T557),0)</f>
        <v>0</v>
      </c>
      <c r="K557" s="1">
        <f>IFERROR(SUMIFS(STOCK!$V$10:$V$209,STOCK!$H$10:$H$209,T557),0)</f>
        <v>0</v>
      </c>
      <c r="M557" s="1">
        <f>IFERROR(IF(LEN(T557)&gt;=1,VLOOKUP(HLOOKUP(T557,PROFILE!$K$5:$V$8,4,0),PROFILE!$F$1:$G$3,2,0),0),0)</f>
        <v>0</v>
      </c>
      <c r="N557" s="1">
        <f>IFERROR(COUNTIFS(PROFILE!$H$13:$H$212,"&gt;=1",PROFILE!$I$13:$I$212,T557),0)</f>
        <v>0</v>
      </c>
      <c r="O557" s="1">
        <f>IFERROR(IF(P557&gt;=1,(IF(LEN(T557)&gt;=1,VLOOKUP(T557,PROFILE!$A$23:$B$34,2,0)*100+COUNTIF($T$8:T557,T557),0)),0),0)</f>
        <v>0</v>
      </c>
      <c r="P557" s="11"/>
      <c r="Q557" s="11"/>
      <c r="R557" s="12"/>
      <c r="S557" s="12"/>
      <c r="T557" s="11"/>
      <c r="U557" s="11"/>
      <c r="V557" s="11"/>
      <c r="W557" s="8">
        <f ca="1">IFERROR(IF(P557&gt;=1,(IF(M557&gt;=2,COUNTIF(INDIRECT(G557):INDIRECT(H557),"OLD"),0)),0),0)</f>
        <v>0</v>
      </c>
      <c r="X557" s="8">
        <f ca="1">IFERROR(IF(P557&gt;=1,(IF(M557=1,COUNTIF(INDIRECT(G557):INDIRECT(H557),"NEW"),IF(M557=3,COUNTIF(INDIRECT(G557):INDIRECT(H557),"NEW"),0))),0),0)</f>
        <v>0</v>
      </c>
      <c r="Y557" s="10">
        <f t="shared" ca="1" si="26"/>
        <v>0</v>
      </c>
      <c r="Z557" s="13"/>
    </row>
    <row r="558" spans="6:26" ht="20.100000000000001" customHeight="1" x14ac:dyDescent="0.25">
      <c r="F558" s="1">
        <f>IFERROR(IF(O558&gt;=101,MATCH(O558,VITRAN!$AG$14:$AG$1513,0)+13,0),0)</f>
        <v>0</v>
      </c>
      <c r="G558" s="1" t="str">
        <f t="shared" si="24"/>
        <v/>
      </c>
      <c r="H558" s="1" t="str">
        <f t="shared" si="25"/>
        <v/>
      </c>
      <c r="J558" s="1">
        <f>IFERROR(SUMIFS(STOCK!$U$10:$U$209,STOCK!$H$10:$H$209,T558),0)</f>
        <v>0</v>
      </c>
      <c r="K558" s="1">
        <f>IFERROR(SUMIFS(STOCK!$V$10:$V$209,STOCK!$H$10:$H$209,T558),0)</f>
        <v>0</v>
      </c>
      <c r="M558" s="1">
        <f>IFERROR(IF(LEN(T558)&gt;=1,VLOOKUP(HLOOKUP(T558,PROFILE!$K$5:$V$8,4,0),PROFILE!$F$1:$G$3,2,0),0),0)</f>
        <v>0</v>
      </c>
      <c r="N558" s="1">
        <f>IFERROR(COUNTIFS(PROFILE!$H$13:$H$212,"&gt;=1",PROFILE!$I$13:$I$212,T558),0)</f>
        <v>0</v>
      </c>
      <c r="O558" s="1">
        <f>IFERROR(IF(P558&gt;=1,(IF(LEN(T558)&gt;=1,VLOOKUP(T558,PROFILE!$A$23:$B$34,2,0)*100+COUNTIF($T$8:T558,T558),0)),0),0)</f>
        <v>0</v>
      </c>
      <c r="P558" s="11"/>
      <c r="Q558" s="11"/>
      <c r="R558" s="12"/>
      <c r="S558" s="12"/>
      <c r="T558" s="11"/>
      <c r="U558" s="11"/>
      <c r="V558" s="11"/>
      <c r="W558" s="8">
        <f ca="1">IFERROR(IF(P558&gt;=1,(IF(M558&gt;=2,COUNTIF(INDIRECT(G558):INDIRECT(H558),"OLD"),0)),0),0)</f>
        <v>0</v>
      </c>
      <c r="X558" s="8">
        <f ca="1">IFERROR(IF(P558&gt;=1,(IF(M558=1,COUNTIF(INDIRECT(G558):INDIRECT(H558),"NEW"),IF(M558=3,COUNTIF(INDIRECT(G558):INDIRECT(H558),"NEW"),0))),0),0)</f>
        <v>0</v>
      </c>
      <c r="Y558" s="10">
        <f t="shared" ca="1" si="26"/>
        <v>0</v>
      </c>
      <c r="Z558" s="13"/>
    </row>
    <row r="559" spans="6:26" ht="20.100000000000001" customHeight="1" x14ac:dyDescent="0.25">
      <c r="F559" s="1">
        <f>IFERROR(IF(O559&gt;=101,MATCH(O559,VITRAN!$AG$14:$AG$1513,0)+13,0),0)</f>
        <v>0</v>
      </c>
      <c r="G559" s="1" t="str">
        <f t="shared" si="24"/>
        <v/>
      </c>
      <c r="H559" s="1" t="str">
        <f t="shared" si="25"/>
        <v/>
      </c>
      <c r="J559" s="1">
        <f>IFERROR(SUMIFS(STOCK!$U$10:$U$209,STOCK!$H$10:$H$209,T559),0)</f>
        <v>0</v>
      </c>
      <c r="K559" s="1">
        <f>IFERROR(SUMIFS(STOCK!$V$10:$V$209,STOCK!$H$10:$H$209,T559),0)</f>
        <v>0</v>
      </c>
      <c r="M559" s="1">
        <f>IFERROR(IF(LEN(T559)&gt;=1,VLOOKUP(HLOOKUP(T559,PROFILE!$K$5:$V$8,4,0),PROFILE!$F$1:$G$3,2,0),0),0)</f>
        <v>0</v>
      </c>
      <c r="N559" s="1">
        <f>IFERROR(COUNTIFS(PROFILE!$H$13:$H$212,"&gt;=1",PROFILE!$I$13:$I$212,T559),0)</f>
        <v>0</v>
      </c>
      <c r="O559" s="1">
        <f>IFERROR(IF(P559&gt;=1,(IF(LEN(T559)&gt;=1,VLOOKUP(T559,PROFILE!$A$23:$B$34,2,0)*100+COUNTIF($T$8:T559,T559),0)),0),0)</f>
        <v>0</v>
      </c>
      <c r="P559" s="11"/>
      <c r="Q559" s="11"/>
      <c r="R559" s="12"/>
      <c r="S559" s="12"/>
      <c r="T559" s="11"/>
      <c r="U559" s="11"/>
      <c r="V559" s="11"/>
      <c r="W559" s="8">
        <f ca="1">IFERROR(IF(P559&gt;=1,(IF(M559&gt;=2,COUNTIF(INDIRECT(G559):INDIRECT(H559),"OLD"),0)),0),0)</f>
        <v>0</v>
      </c>
      <c r="X559" s="8">
        <f ca="1">IFERROR(IF(P559&gt;=1,(IF(M559=1,COUNTIF(INDIRECT(G559):INDIRECT(H559),"NEW"),IF(M559=3,COUNTIF(INDIRECT(G559):INDIRECT(H559),"NEW"),0))),0),0)</f>
        <v>0</v>
      </c>
      <c r="Y559" s="10">
        <f t="shared" ca="1" si="26"/>
        <v>0</v>
      </c>
      <c r="Z559" s="13"/>
    </row>
    <row r="560" spans="6:26" ht="20.100000000000001" customHeight="1" x14ac:dyDescent="0.25">
      <c r="F560" s="1">
        <f>IFERROR(IF(O560&gt;=101,MATCH(O560,VITRAN!$AG$14:$AG$1513,0)+13,0),0)</f>
        <v>0</v>
      </c>
      <c r="G560" s="1" t="str">
        <f t="shared" si="24"/>
        <v/>
      </c>
      <c r="H560" s="1" t="str">
        <f t="shared" si="25"/>
        <v/>
      </c>
      <c r="J560" s="1">
        <f>IFERROR(SUMIFS(STOCK!$U$10:$U$209,STOCK!$H$10:$H$209,T560),0)</f>
        <v>0</v>
      </c>
      <c r="K560" s="1">
        <f>IFERROR(SUMIFS(STOCK!$V$10:$V$209,STOCK!$H$10:$H$209,T560),0)</f>
        <v>0</v>
      </c>
      <c r="M560" s="1">
        <f>IFERROR(IF(LEN(T560)&gt;=1,VLOOKUP(HLOOKUP(T560,PROFILE!$K$5:$V$8,4,0),PROFILE!$F$1:$G$3,2,0),0),0)</f>
        <v>0</v>
      </c>
      <c r="N560" s="1">
        <f>IFERROR(COUNTIFS(PROFILE!$H$13:$H$212,"&gt;=1",PROFILE!$I$13:$I$212,T560),0)</f>
        <v>0</v>
      </c>
      <c r="O560" s="1">
        <f>IFERROR(IF(P560&gt;=1,(IF(LEN(T560)&gt;=1,VLOOKUP(T560,PROFILE!$A$23:$B$34,2,0)*100+COUNTIF($T$8:T560,T560),0)),0),0)</f>
        <v>0</v>
      </c>
      <c r="P560" s="11"/>
      <c r="Q560" s="11"/>
      <c r="R560" s="12"/>
      <c r="S560" s="12"/>
      <c r="T560" s="11"/>
      <c r="U560" s="11"/>
      <c r="V560" s="11"/>
      <c r="W560" s="8">
        <f ca="1">IFERROR(IF(P560&gt;=1,(IF(M560&gt;=2,COUNTIF(INDIRECT(G560):INDIRECT(H560),"OLD"),0)),0),0)</f>
        <v>0</v>
      </c>
      <c r="X560" s="8">
        <f ca="1">IFERROR(IF(P560&gt;=1,(IF(M560=1,COUNTIF(INDIRECT(G560):INDIRECT(H560),"NEW"),IF(M560=3,COUNTIF(INDIRECT(G560):INDIRECT(H560),"NEW"),0))),0),0)</f>
        <v>0</v>
      </c>
      <c r="Y560" s="10">
        <f t="shared" ca="1" si="26"/>
        <v>0</v>
      </c>
      <c r="Z560" s="13"/>
    </row>
    <row r="561" spans="6:26" ht="20.100000000000001" customHeight="1" x14ac:dyDescent="0.25">
      <c r="F561" s="1">
        <f>IFERROR(IF(O561&gt;=101,MATCH(O561,VITRAN!$AG$14:$AG$1513,0)+13,0),0)</f>
        <v>0</v>
      </c>
      <c r="G561" s="1" t="str">
        <f t="shared" si="24"/>
        <v/>
      </c>
      <c r="H561" s="1" t="str">
        <f t="shared" si="25"/>
        <v/>
      </c>
      <c r="J561" s="1">
        <f>IFERROR(SUMIFS(STOCK!$U$10:$U$209,STOCK!$H$10:$H$209,T561),0)</f>
        <v>0</v>
      </c>
      <c r="K561" s="1">
        <f>IFERROR(SUMIFS(STOCK!$V$10:$V$209,STOCK!$H$10:$H$209,T561),0)</f>
        <v>0</v>
      </c>
      <c r="M561" s="1">
        <f>IFERROR(IF(LEN(T561)&gt;=1,VLOOKUP(HLOOKUP(T561,PROFILE!$K$5:$V$8,4,0),PROFILE!$F$1:$G$3,2,0),0),0)</f>
        <v>0</v>
      </c>
      <c r="N561" s="1">
        <f>IFERROR(COUNTIFS(PROFILE!$H$13:$H$212,"&gt;=1",PROFILE!$I$13:$I$212,T561),0)</f>
        <v>0</v>
      </c>
      <c r="O561" s="1">
        <f>IFERROR(IF(P561&gt;=1,(IF(LEN(T561)&gt;=1,VLOOKUP(T561,PROFILE!$A$23:$B$34,2,0)*100+COUNTIF($T$8:T561,T561),0)),0),0)</f>
        <v>0</v>
      </c>
      <c r="P561" s="11"/>
      <c r="Q561" s="11"/>
      <c r="R561" s="12"/>
      <c r="S561" s="12"/>
      <c r="T561" s="11"/>
      <c r="U561" s="11"/>
      <c r="V561" s="11"/>
      <c r="W561" s="8">
        <f ca="1">IFERROR(IF(P561&gt;=1,(IF(M561&gt;=2,COUNTIF(INDIRECT(G561):INDIRECT(H561),"OLD"),0)),0),0)</f>
        <v>0</v>
      </c>
      <c r="X561" s="8">
        <f ca="1">IFERROR(IF(P561&gt;=1,(IF(M561=1,COUNTIF(INDIRECT(G561):INDIRECT(H561),"NEW"),IF(M561=3,COUNTIF(INDIRECT(G561):INDIRECT(H561),"NEW"),0))),0),0)</f>
        <v>0</v>
      </c>
      <c r="Y561" s="10">
        <f t="shared" ca="1" si="26"/>
        <v>0</v>
      </c>
      <c r="Z561" s="13"/>
    </row>
    <row r="562" spans="6:26" ht="20.100000000000001" customHeight="1" x14ac:dyDescent="0.25">
      <c r="F562" s="1">
        <f>IFERROR(IF(O562&gt;=101,MATCH(O562,VITRAN!$AG$14:$AG$1513,0)+13,0),0)</f>
        <v>0</v>
      </c>
      <c r="G562" s="1" t="str">
        <f t="shared" si="24"/>
        <v/>
      </c>
      <c r="H562" s="1" t="str">
        <f t="shared" si="25"/>
        <v/>
      </c>
      <c r="J562" s="1">
        <f>IFERROR(SUMIFS(STOCK!$U$10:$U$209,STOCK!$H$10:$H$209,T562),0)</f>
        <v>0</v>
      </c>
      <c r="K562" s="1">
        <f>IFERROR(SUMIFS(STOCK!$V$10:$V$209,STOCK!$H$10:$H$209,T562),0)</f>
        <v>0</v>
      </c>
      <c r="M562" s="1">
        <f>IFERROR(IF(LEN(T562)&gt;=1,VLOOKUP(HLOOKUP(T562,PROFILE!$K$5:$V$8,4,0),PROFILE!$F$1:$G$3,2,0),0),0)</f>
        <v>0</v>
      </c>
      <c r="N562" s="1">
        <f>IFERROR(COUNTIFS(PROFILE!$H$13:$H$212,"&gt;=1",PROFILE!$I$13:$I$212,T562),0)</f>
        <v>0</v>
      </c>
      <c r="O562" s="1">
        <f>IFERROR(IF(P562&gt;=1,(IF(LEN(T562)&gt;=1,VLOOKUP(T562,PROFILE!$A$23:$B$34,2,0)*100+COUNTIF($T$8:T562,T562),0)),0),0)</f>
        <v>0</v>
      </c>
      <c r="P562" s="11"/>
      <c r="Q562" s="11"/>
      <c r="R562" s="12"/>
      <c r="S562" s="12"/>
      <c r="T562" s="11"/>
      <c r="U562" s="11"/>
      <c r="V562" s="11"/>
      <c r="W562" s="8">
        <f ca="1">IFERROR(IF(P562&gt;=1,(IF(M562&gt;=2,COUNTIF(INDIRECT(G562):INDIRECT(H562),"OLD"),0)),0),0)</f>
        <v>0</v>
      </c>
      <c r="X562" s="8">
        <f ca="1">IFERROR(IF(P562&gt;=1,(IF(M562=1,COUNTIF(INDIRECT(G562):INDIRECT(H562),"NEW"),IF(M562=3,COUNTIF(INDIRECT(G562):INDIRECT(H562),"NEW"),0))),0),0)</f>
        <v>0</v>
      </c>
      <c r="Y562" s="10">
        <f t="shared" ca="1" si="26"/>
        <v>0</v>
      </c>
      <c r="Z562" s="13"/>
    </row>
    <row r="563" spans="6:26" ht="20.100000000000001" customHeight="1" x14ac:dyDescent="0.25">
      <c r="F563" s="1">
        <f>IFERROR(IF(O563&gt;=101,MATCH(O563,VITRAN!$AG$14:$AG$1513,0)+13,0),0)</f>
        <v>0</v>
      </c>
      <c r="G563" s="1" t="str">
        <f t="shared" si="24"/>
        <v/>
      </c>
      <c r="H563" s="1" t="str">
        <f t="shared" si="25"/>
        <v/>
      </c>
      <c r="J563" s="1">
        <f>IFERROR(SUMIFS(STOCK!$U$10:$U$209,STOCK!$H$10:$H$209,T563),0)</f>
        <v>0</v>
      </c>
      <c r="K563" s="1">
        <f>IFERROR(SUMIFS(STOCK!$V$10:$V$209,STOCK!$H$10:$H$209,T563),0)</f>
        <v>0</v>
      </c>
      <c r="M563" s="1">
        <f>IFERROR(IF(LEN(T563)&gt;=1,VLOOKUP(HLOOKUP(T563,PROFILE!$K$5:$V$8,4,0),PROFILE!$F$1:$G$3,2,0),0),0)</f>
        <v>0</v>
      </c>
      <c r="N563" s="1">
        <f>IFERROR(COUNTIFS(PROFILE!$H$13:$H$212,"&gt;=1",PROFILE!$I$13:$I$212,T563),0)</f>
        <v>0</v>
      </c>
      <c r="O563" s="1">
        <f>IFERROR(IF(P563&gt;=1,(IF(LEN(T563)&gt;=1,VLOOKUP(T563,PROFILE!$A$23:$B$34,2,0)*100+COUNTIF($T$8:T563,T563),0)),0),0)</f>
        <v>0</v>
      </c>
      <c r="P563" s="11"/>
      <c r="Q563" s="11"/>
      <c r="R563" s="12"/>
      <c r="S563" s="12"/>
      <c r="T563" s="11"/>
      <c r="U563" s="11"/>
      <c r="V563" s="11"/>
      <c r="W563" s="8">
        <f ca="1">IFERROR(IF(P563&gt;=1,(IF(M563&gt;=2,COUNTIF(INDIRECT(G563):INDIRECT(H563),"OLD"),0)),0),0)</f>
        <v>0</v>
      </c>
      <c r="X563" s="8">
        <f ca="1">IFERROR(IF(P563&gt;=1,(IF(M563=1,COUNTIF(INDIRECT(G563):INDIRECT(H563),"NEW"),IF(M563=3,COUNTIF(INDIRECT(G563):INDIRECT(H563),"NEW"),0))),0),0)</f>
        <v>0</v>
      </c>
      <c r="Y563" s="10">
        <f t="shared" ca="1" si="26"/>
        <v>0</v>
      </c>
      <c r="Z563" s="13"/>
    </row>
    <row r="564" spans="6:26" ht="20.100000000000001" customHeight="1" x14ac:dyDescent="0.25">
      <c r="F564" s="1">
        <f>IFERROR(IF(O564&gt;=101,MATCH(O564,VITRAN!$AG$14:$AG$1513,0)+13,0),0)</f>
        <v>0</v>
      </c>
      <c r="G564" s="1" t="str">
        <f t="shared" si="24"/>
        <v/>
      </c>
      <c r="H564" s="1" t="str">
        <f t="shared" si="25"/>
        <v/>
      </c>
      <c r="J564" s="1">
        <f>IFERROR(SUMIFS(STOCK!$U$10:$U$209,STOCK!$H$10:$H$209,T564),0)</f>
        <v>0</v>
      </c>
      <c r="K564" s="1">
        <f>IFERROR(SUMIFS(STOCK!$V$10:$V$209,STOCK!$H$10:$H$209,T564),0)</f>
        <v>0</v>
      </c>
      <c r="M564" s="1">
        <f>IFERROR(IF(LEN(T564)&gt;=1,VLOOKUP(HLOOKUP(T564,PROFILE!$K$5:$V$8,4,0),PROFILE!$F$1:$G$3,2,0),0),0)</f>
        <v>0</v>
      </c>
      <c r="N564" s="1">
        <f>IFERROR(COUNTIFS(PROFILE!$H$13:$H$212,"&gt;=1",PROFILE!$I$13:$I$212,T564),0)</f>
        <v>0</v>
      </c>
      <c r="O564" s="1">
        <f>IFERROR(IF(P564&gt;=1,(IF(LEN(T564)&gt;=1,VLOOKUP(T564,PROFILE!$A$23:$B$34,2,0)*100+COUNTIF($T$8:T564,T564),0)),0),0)</f>
        <v>0</v>
      </c>
      <c r="P564" s="11"/>
      <c r="Q564" s="11"/>
      <c r="R564" s="12"/>
      <c r="S564" s="12"/>
      <c r="T564" s="11"/>
      <c r="U564" s="11"/>
      <c r="V564" s="11"/>
      <c r="W564" s="8">
        <f ca="1">IFERROR(IF(P564&gt;=1,(IF(M564&gt;=2,COUNTIF(INDIRECT(G564):INDIRECT(H564),"OLD"),0)),0),0)</f>
        <v>0</v>
      </c>
      <c r="X564" s="8">
        <f ca="1">IFERROR(IF(P564&gt;=1,(IF(M564=1,COUNTIF(INDIRECT(G564):INDIRECT(H564),"NEW"),IF(M564=3,COUNTIF(INDIRECT(G564):INDIRECT(H564),"NEW"),0))),0),0)</f>
        <v>0</v>
      </c>
      <c r="Y564" s="10">
        <f t="shared" ca="1" si="26"/>
        <v>0</v>
      </c>
      <c r="Z564" s="13"/>
    </row>
    <row r="565" spans="6:26" ht="20.100000000000001" customHeight="1" x14ac:dyDescent="0.25">
      <c r="F565" s="1">
        <f>IFERROR(IF(O565&gt;=101,MATCH(O565,VITRAN!$AG$14:$AG$1513,0)+13,0),0)</f>
        <v>0</v>
      </c>
      <c r="G565" s="1" t="str">
        <f t="shared" si="24"/>
        <v/>
      </c>
      <c r="H565" s="1" t="str">
        <f t="shared" si="25"/>
        <v/>
      </c>
      <c r="J565" s="1">
        <f>IFERROR(SUMIFS(STOCK!$U$10:$U$209,STOCK!$H$10:$H$209,T565),0)</f>
        <v>0</v>
      </c>
      <c r="K565" s="1">
        <f>IFERROR(SUMIFS(STOCK!$V$10:$V$209,STOCK!$H$10:$H$209,T565),0)</f>
        <v>0</v>
      </c>
      <c r="M565" s="1">
        <f>IFERROR(IF(LEN(T565)&gt;=1,VLOOKUP(HLOOKUP(T565,PROFILE!$K$5:$V$8,4,0),PROFILE!$F$1:$G$3,2,0),0),0)</f>
        <v>0</v>
      </c>
      <c r="N565" s="1">
        <f>IFERROR(COUNTIFS(PROFILE!$H$13:$H$212,"&gt;=1",PROFILE!$I$13:$I$212,T565),0)</f>
        <v>0</v>
      </c>
      <c r="O565" s="1">
        <f>IFERROR(IF(P565&gt;=1,(IF(LEN(T565)&gt;=1,VLOOKUP(T565,PROFILE!$A$23:$B$34,2,0)*100+COUNTIF($T$8:T565,T565),0)),0),0)</f>
        <v>0</v>
      </c>
      <c r="P565" s="11"/>
      <c r="Q565" s="11"/>
      <c r="R565" s="12"/>
      <c r="S565" s="12"/>
      <c r="T565" s="11"/>
      <c r="U565" s="11"/>
      <c r="V565" s="11"/>
      <c r="W565" s="8">
        <f ca="1">IFERROR(IF(P565&gt;=1,(IF(M565&gt;=2,COUNTIF(INDIRECT(G565):INDIRECT(H565),"OLD"),0)),0),0)</f>
        <v>0</v>
      </c>
      <c r="X565" s="8">
        <f ca="1">IFERROR(IF(P565&gt;=1,(IF(M565=1,COUNTIF(INDIRECT(G565):INDIRECT(H565),"NEW"),IF(M565=3,COUNTIF(INDIRECT(G565):INDIRECT(H565),"NEW"),0))),0),0)</f>
        <v>0</v>
      </c>
      <c r="Y565" s="10">
        <f t="shared" ca="1" si="26"/>
        <v>0</v>
      </c>
      <c r="Z565" s="13"/>
    </row>
    <row r="566" spans="6:26" ht="20.100000000000001" customHeight="1" x14ac:dyDescent="0.25">
      <c r="F566" s="1">
        <f>IFERROR(IF(O566&gt;=101,MATCH(O566,VITRAN!$AG$14:$AG$1513,0)+13,0),0)</f>
        <v>0</v>
      </c>
      <c r="G566" s="1" t="str">
        <f t="shared" si="24"/>
        <v/>
      </c>
      <c r="H566" s="1" t="str">
        <f t="shared" si="25"/>
        <v/>
      </c>
      <c r="J566" s="1">
        <f>IFERROR(SUMIFS(STOCK!$U$10:$U$209,STOCK!$H$10:$H$209,T566),0)</f>
        <v>0</v>
      </c>
      <c r="K566" s="1">
        <f>IFERROR(SUMIFS(STOCK!$V$10:$V$209,STOCK!$H$10:$H$209,T566),0)</f>
        <v>0</v>
      </c>
      <c r="M566" s="1">
        <f>IFERROR(IF(LEN(T566)&gt;=1,VLOOKUP(HLOOKUP(T566,PROFILE!$K$5:$V$8,4,0),PROFILE!$F$1:$G$3,2,0),0),0)</f>
        <v>0</v>
      </c>
      <c r="N566" s="1">
        <f>IFERROR(COUNTIFS(PROFILE!$H$13:$H$212,"&gt;=1",PROFILE!$I$13:$I$212,T566),0)</f>
        <v>0</v>
      </c>
      <c r="O566" s="1">
        <f>IFERROR(IF(P566&gt;=1,(IF(LEN(T566)&gt;=1,VLOOKUP(T566,PROFILE!$A$23:$B$34,2,0)*100+COUNTIF($T$8:T566,T566),0)),0),0)</f>
        <v>0</v>
      </c>
      <c r="P566" s="11"/>
      <c r="Q566" s="11"/>
      <c r="R566" s="12"/>
      <c r="S566" s="12"/>
      <c r="T566" s="11"/>
      <c r="U566" s="11"/>
      <c r="V566" s="11"/>
      <c r="W566" s="8">
        <f ca="1">IFERROR(IF(P566&gt;=1,(IF(M566&gt;=2,COUNTIF(INDIRECT(G566):INDIRECT(H566),"OLD"),0)),0),0)</f>
        <v>0</v>
      </c>
      <c r="X566" s="8">
        <f ca="1">IFERROR(IF(P566&gt;=1,(IF(M566=1,COUNTIF(INDIRECT(G566):INDIRECT(H566),"NEW"),IF(M566=3,COUNTIF(INDIRECT(G566):INDIRECT(H566),"NEW"),0))),0),0)</f>
        <v>0</v>
      </c>
      <c r="Y566" s="10">
        <f t="shared" ca="1" si="26"/>
        <v>0</v>
      </c>
      <c r="Z566" s="13"/>
    </row>
    <row r="567" spans="6:26" ht="20.100000000000001" customHeight="1" x14ac:dyDescent="0.25">
      <c r="F567" s="1">
        <f>IFERROR(IF(O567&gt;=101,MATCH(O567,VITRAN!$AG$14:$AG$1513,0)+13,0),0)</f>
        <v>0</v>
      </c>
      <c r="G567" s="1" t="str">
        <f t="shared" si="24"/>
        <v/>
      </c>
      <c r="H567" s="1" t="str">
        <f t="shared" si="25"/>
        <v/>
      </c>
      <c r="J567" s="1">
        <f>IFERROR(SUMIFS(STOCK!$U$10:$U$209,STOCK!$H$10:$H$209,T567),0)</f>
        <v>0</v>
      </c>
      <c r="K567" s="1">
        <f>IFERROR(SUMIFS(STOCK!$V$10:$V$209,STOCK!$H$10:$H$209,T567),0)</f>
        <v>0</v>
      </c>
      <c r="M567" s="1">
        <f>IFERROR(IF(LEN(T567)&gt;=1,VLOOKUP(HLOOKUP(T567,PROFILE!$K$5:$V$8,4,0),PROFILE!$F$1:$G$3,2,0),0),0)</f>
        <v>0</v>
      </c>
      <c r="N567" s="1">
        <f>IFERROR(COUNTIFS(PROFILE!$H$13:$H$212,"&gt;=1",PROFILE!$I$13:$I$212,T567),0)</f>
        <v>0</v>
      </c>
      <c r="O567" s="1">
        <f>IFERROR(IF(P567&gt;=1,(IF(LEN(T567)&gt;=1,VLOOKUP(T567,PROFILE!$A$23:$B$34,2,0)*100+COUNTIF($T$8:T567,T567),0)),0),0)</f>
        <v>0</v>
      </c>
      <c r="P567" s="11"/>
      <c r="Q567" s="11"/>
      <c r="R567" s="12"/>
      <c r="S567" s="12"/>
      <c r="T567" s="11"/>
      <c r="U567" s="11"/>
      <c r="V567" s="11"/>
      <c r="W567" s="8">
        <f ca="1">IFERROR(IF(P567&gt;=1,(IF(M567&gt;=2,COUNTIF(INDIRECT(G567):INDIRECT(H567),"OLD"),0)),0),0)</f>
        <v>0</v>
      </c>
      <c r="X567" s="8">
        <f ca="1">IFERROR(IF(P567&gt;=1,(IF(M567=1,COUNTIF(INDIRECT(G567):INDIRECT(H567),"NEW"),IF(M567=3,COUNTIF(INDIRECT(G567):INDIRECT(H567),"NEW"),0))),0),0)</f>
        <v>0</v>
      </c>
      <c r="Y567" s="10">
        <f t="shared" ca="1" si="26"/>
        <v>0</v>
      </c>
      <c r="Z567" s="13"/>
    </row>
    <row r="568" spans="6:26" ht="20.100000000000001" customHeight="1" x14ac:dyDescent="0.25">
      <c r="F568" s="1">
        <f>IFERROR(IF(O568&gt;=101,MATCH(O568,VITRAN!$AG$14:$AG$1513,0)+13,0),0)</f>
        <v>0</v>
      </c>
      <c r="G568" s="1" t="str">
        <f t="shared" si="24"/>
        <v/>
      </c>
      <c r="H568" s="1" t="str">
        <f t="shared" si="25"/>
        <v/>
      </c>
      <c r="J568" s="1">
        <f>IFERROR(SUMIFS(STOCK!$U$10:$U$209,STOCK!$H$10:$H$209,T568),0)</f>
        <v>0</v>
      </c>
      <c r="K568" s="1">
        <f>IFERROR(SUMIFS(STOCK!$V$10:$V$209,STOCK!$H$10:$H$209,T568),0)</f>
        <v>0</v>
      </c>
      <c r="M568" s="1">
        <f>IFERROR(IF(LEN(T568)&gt;=1,VLOOKUP(HLOOKUP(T568,PROFILE!$K$5:$V$8,4,0),PROFILE!$F$1:$G$3,2,0),0),0)</f>
        <v>0</v>
      </c>
      <c r="N568" s="1">
        <f>IFERROR(COUNTIFS(PROFILE!$H$13:$H$212,"&gt;=1",PROFILE!$I$13:$I$212,T568),0)</f>
        <v>0</v>
      </c>
      <c r="O568" s="1">
        <f>IFERROR(IF(P568&gt;=1,(IF(LEN(T568)&gt;=1,VLOOKUP(T568,PROFILE!$A$23:$B$34,2,0)*100+COUNTIF($T$8:T568,T568),0)),0),0)</f>
        <v>0</v>
      </c>
      <c r="P568" s="11"/>
      <c r="Q568" s="11"/>
      <c r="R568" s="12"/>
      <c r="S568" s="12"/>
      <c r="T568" s="11"/>
      <c r="U568" s="11"/>
      <c r="V568" s="11"/>
      <c r="W568" s="8">
        <f ca="1">IFERROR(IF(P568&gt;=1,(IF(M568&gt;=2,COUNTIF(INDIRECT(G568):INDIRECT(H568),"OLD"),0)),0),0)</f>
        <v>0</v>
      </c>
      <c r="X568" s="8">
        <f ca="1">IFERROR(IF(P568&gt;=1,(IF(M568=1,COUNTIF(INDIRECT(G568):INDIRECT(H568),"NEW"),IF(M568=3,COUNTIF(INDIRECT(G568):INDIRECT(H568),"NEW"),0))),0),0)</f>
        <v>0</v>
      </c>
      <c r="Y568" s="10">
        <f t="shared" ca="1" si="26"/>
        <v>0</v>
      </c>
      <c r="Z568" s="13"/>
    </row>
    <row r="569" spans="6:26" ht="20.100000000000001" customHeight="1" x14ac:dyDescent="0.25">
      <c r="F569" s="1">
        <f>IFERROR(IF(O569&gt;=101,MATCH(O569,VITRAN!$AG$14:$AG$1513,0)+13,0),0)</f>
        <v>0</v>
      </c>
      <c r="G569" s="1" t="str">
        <f t="shared" si="24"/>
        <v/>
      </c>
      <c r="H569" s="1" t="str">
        <f t="shared" si="25"/>
        <v/>
      </c>
      <c r="J569" s="1">
        <f>IFERROR(SUMIFS(STOCK!$U$10:$U$209,STOCK!$H$10:$H$209,T569),0)</f>
        <v>0</v>
      </c>
      <c r="K569" s="1">
        <f>IFERROR(SUMIFS(STOCK!$V$10:$V$209,STOCK!$H$10:$H$209,T569),0)</f>
        <v>0</v>
      </c>
      <c r="M569" s="1">
        <f>IFERROR(IF(LEN(T569)&gt;=1,VLOOKUP(HLOOKUP(T569,PROFILE!$K$5:$V$8,4,0),PROFILE!$F$1:$G$3,2,0),0),0)</f>
        <v>0</v>
      </c>
      <c r="N569" s="1">
        <f>IFERROR(COUNTIFS(PROFILE!$H$13:$H$212,"&gt;=1",PROFILE!$I$13:$I$212,T569),0)</f>
        <v>0</v>
      </c>
      <c r="O569" s="1">
        <f>IFERROR(IF(P569&gt;=1,(IF(LEN(T569)&gt;=1,VLOOKUP(T569,PROFILE!$A$23:$B$34,2,0)*100+COUNTIF($T$8:T569,T569),0)),0),0)</f>
        <v>0</v>
      </c>
      <c r="P569" s="11"/>
      <c r="Q569" s="11"/>
      <c r="R569" s="12"/>
      <c r="S569" s="12"/>
      <c r="T569" s="11"/>
      <c r="U569" s="11"/>
      <c r="V569" s="11"/>
      <c r="W569" s="8">
        <f ca="1">IFERROR(IF(P569&gt;=1,(IF(M569&gt;=2,COUNTIF(INDIRECT(G569):INDIRECT(H569),"OLD"),0)),0),0)</f>
        <v>0</v>
      </c>
      <c r="X569" s="8">
        <f ca="1">IFERROR(IF(P569&gt;=1,(IF(M569=1,COUNTIF(INDIRECT(G569):INDIRECT(H569),"NEW"),IF(M569=3,COUNTIF(INDIRECT(G569):INDIRECT(H569),"NEW"),0))),0),0)</f>
        <v>0</v>
      </c>
      <c r="Y569" s="10">
        <f t="shared" ca="1" si="26"/>
        <v>0</v>
      </c>
      <c r="Z569" s="13"/>
    </row>
    <row r="570" spans="6:26" ht="20.100000000000001" customHeight="1" x14ac:dyDescent="0.25">
      <c r="F570" s="1">
        <f>IFERROR(IF(O570&gt;=101,MATCH(O570,VITRAN!$AG$14:$AG$1513,0)+13,0),0)</f>
        <v>0</v>
      </c>
      <c r="G570" s="1" t="str">
        <f t="shared" si="24"/>
        <v/>
      </c>
      <c r="H570" s="1" t="str">
        <f t="shared" si="25"/>
        <v/>
      </c>
      <c r="J570" s="1">
        <f>IFERROR(SUMIFS(STOCK!$U$10:$U$209,STOCK!$H$10:$H$209,T570),0)</f>
        <v>0</v>
      </c>
      <c r="K570" s="1">
        <f>IFERROR(SUMIFS(STOCK!$V$10:$V$209,STOCK!$H$10:$H$209,T570),0)</f>
        <v>0</v>
      </c>
      <c r="M570" s="1">
        <f>IFERROR(IF(LEN(T570)&gt;=1,VLOOKUP(HLOOKUP(T570,PROFILE!$K$5:$V$8,4,0),PROFILE!$F$1:$G$3,2,0),0),0)</f>
        <v>0</v>
      </c>
      <c r="N570" s="1">
        <f>IFERROR(COUNTIFS(PROFILE!$H$13:$H$212,"&gt;=1",PROFILE!$I$13:$I$212,T570),0)</f>
        <v>0</v>
      </c>
      <c r="O570" s="1">
        <f>IFERROR(IF(P570&gt;=1,(IF(LEN(T570)&gt;=1,VLOOKUP(T570,PROFILE!$A$23:$B$34,2,0)*100+COUNTIF($T$8:T570,T570),0)),0),0)</f>
        <v>0</v>
      </c>
      <c r="P570" s="11"/>
      <c r="Q570" s="11"/>
      <c r="R570" s="12"/>
      <c r="S570" s="12"/>
      <c r="T570" s="11"/>
      <c r="U570" s="11"/>
      <c r="V570" s="11"/>
      <c r="W570" s="8">
        <f ca="1">IFERROR(IF(P570&gt;=1,(IF(M570&gt;=2,COUNTIF(INDIRECT(G570):INDIRECT(H570),"OLD"),0)),0),0)</f>
        <v>0</v>
      </c>
      <c r="X570" s="8">
        <f ca="1">IFERROR(IF(P570&gt;=1,(IF(M570=1,COUNTIF(INDIRECT(G570):INDIRECT(H570),"NEW"),IF(M570=3,COUNTIF(INDIRECT(G570):INDIRECT(H570),"NEW"),0))),0),0)</f>
        <v>0</v>
      </c>
      <c r="Y570" s="10">
        <f t="shared" ca="1" si="26"/>
        <v>0</v>
      </c>
      <c r="Z570" s="13"/>
    </row>
    <row r="571" spans="6:26" ht="20.100000000000001" customHeight="1" x14ac:dyDescent="0.25">
      <c r="F571" s="1">
        <f>IFERROR(IF(O571&gt;=101,MATCH(O571,VITRAN!$AG$14:$AG$1513,0)+13,0),0)</f>
        <v>0</v>
      </c>
      <c r="G571" s="1" t="str">
        <f t="shared" si="24"/>
        <v/>
      </c>
      <c r="H571" s="1" t="str">
        <f t="shared" si="25"/>
        <v/>
      </c>
      <c r="J571" s="1">
        <f>IFERROR(SUMIFS(STOCK!$U$10:$U$209,STOCK!$H$10:$H$209,T571),0)</f>
        <v>0</v>
      </c>
      <c r="K571" s="1">
        <f>IFERROR(SUMIFS(STOCK!$V$10:$V$209,STOCK!$H$10:$H$209,T571),0)</f>
        <v>0</v>
      </c>
      <c r="M571" s="1">
        <f>IFERROR(IF(LEN(T571)&gt;=1,VLOOKUP(HLOOKUP(T571,PROFILE!$K$5:$V$8,4,0),PROFILE!$F$1:$G$3,2,0),0),0)</f>
        <v>0</v>
      </c>
      <c r="N571" s="1">
        <f>IFERROR(COUNTIFS(PROFILE!$H$13:$H$212,"&gt;=1",PROFILE!$I$13:$I$212,T571),0)</f>
        <v>0</v>
      </c>
      <c r="O571" s="1">
        <f>IFERROR(IF(P571&gt;=1,(IF(LEN(T571)&gt;=1,VLOOKUP(T571,PROFILE!$A$23:$B$34,2,0)*100+COUNTIF($T$8:T571,T571),0)),0),0)</f>
        <v>0</v>
      </c>
      <c r="P571" s="11"/>
      <c r="Q571" s="11"/>
      <c r="R571" s="12"/>
      <c r="S571" s="12"/>
      <c r="T571" s="11"/>
      <c r="U571" s="11"/>
      <c r="V571" s="11"/>
      <c r="W571" s="8">
        <f ca="1">IFERROR(IF(P571&gt;=1,(IF(M571&gt;=2,COUNTIF(INDIRECT(G571):INDIRECT(H571),"OLD"),0)),0),0)</f>
        <v>0</v>
      </c>
      <c r="X571" s="8">
        <f ca="1">IFERROR(IF(P571&gt;=1,(IF(M571=1,COUNTIF(INDIRECT(G571):INDIRECT(H571),"NEW"),IF(M571=3,COUNTIF(INDIRECT(G571):INDIRECT(H571),"NEW"),0))),0),0)</f>
        <v>0</v>
      </c>
      <c r="Y571" s="10">
        <f t="shared" ca="1" si="26"/>
        <v>0</v>
      </c>
      <c r="Z571" s="13"/>
    </row>
    <row r="572" spans="6:26" ht="20.100000000000001" customHeight="1" x14ac:dyDescent="0.25">
      <c r="F572" s="1">
        <f>IFERROR(IF(O572&gt;=101,MATCH(O572,VITRAN!$AG$14:$AG$1513,0)+13,0),0)</f>
        <v>0</v>
      </c>
      <c r="G572" s="1" t="str">
        <f t="shared" si="24"/>
        <v/>
      </c>
      <c r="H572" s="1" t="str">
        <f t="shared" si="25"/>
        <v/>
      </c>
      <c r="J572" s="1">
        <f>IFERROR(SUMIFS(STOCK!$U$10:$U$209,STOCK!$H$10:$H$209,T572),0)</f>
        <v>0</v>
      </c>
      <c r="K572" s="1">
        <f>IFERROR(SUMIFS(STOCK!$V$10:$V$209,STOCK!$H$10:$H$209,T572),0)</f>
        <v>0</v>
      </c>
      <c r="M572" s="1">
        <f>IFERROR(IF(LEN(T572)&gt;=1,VLOOKUP(HLOOKUP(T572,PROFILE!$K$5:$V$8,4,0),PROFILE!$F$1:$G$3,2,0),0),0)</f>
        <v>0</v>
      </c>
      <c r="N572" s="1">
        <f>IFERROR(COUNTIFS(PROFILE!$H$13:$H$212,"&gt;=1",PROFILE!$I$13:$I$212,T572),0)</f>
        <v>0</v>
      </c>
      <c r="O572" s="1">
        <f>IFERROR(IF(P572&gt;=1,(IF(LEN(T572)&gt;=1,VLOOKUP(T572,PROFILE!$A$23:$B$34,2,0)*100+COUNTIF($T$8:T572,T572),0)),0),0)</f>
        <v>0</v>
      </c>
      <c r="P572" s="11"/>
      <c r="Q572" s="11"/>
      <c r="R572" s="12"/>
      <c r="S572" s="12"/>
      <c r="T572" s="11"/>
      <c r="U572" s="11"/>
      <c r="V572" s="11"/>
      <c r="W572" s="8">
        <f ca="1">IFERROR(IF(P572&gt;=1,(IF(M572&gt;=2,COUNTIF(INDIRECT(G572):INDIRECT(H572),"OLD"),0)),0),0)</f>
        <v>0</v>
      </c>
      <c r="X572" s="8">
        <f ca="1">IFERROR(IF(P572&gt;=1,(IF(M572=1,COUNTIF(INDIRECT(G572):INDIRECT(H572),"NEW"),IF(M572=3,COUNTIF(INDIRECT(G572):INDIRECT(H572),"NEW"),0))),0),0)</f>
        <v>0</v>
      </c>
      <c r="Y572" s="10">
        <f t="shared" ca="1" si="26"/>
        <v>0</v>
      </c>
      <c r="Z572" s="13"/>
    </row>
    <row r="573" spans="6:26" ht="20.100000000000001" customHeight="1" x14ac:dyDescent="0.25">
      <c r="F573" s="1">
        <f>IFERROR(IF(O573&gt;=101,MATCH(O573,VITRAN!$AG$14:$AG$1513,0)+13,0),0)</f>
        <v>0</v>
      </c>
      <c r="G573" s="1" t="str">
        <f t="shared" si="24"/>
        <v/>
      </c>
      <c r="H573" s="1" t="str">
        <f t="shared" si="25"/>
        <v/>
      </c>
      <c r="J573" s="1">
        <f>IFERROR(SUMIFS(STOCK!$U$10:$U$209,STOCK!$H$10:$H$209,T573),0)</f>
        <v>0</v>
      </c>
      <c r="K573" s="1">
        <f>IFERROR(SUMIFS(STOCK!$V$10:$V$209,STOCK!$H$10:$H$209,T573),0)</f>
        <v>0</v>
      </c>
      <c r="M573" s="1">
        <f>IFERROR(IF(LEN(T573)&gt;=1,VLOOKUP(HLOOKUP(T573,PROFILE!$K$5:$V$8,4,0),PROFILE!$F$1:$G$3,2,0),0),0)</f>
        <v>0</v>
      </c>
      <c r="N573" s="1">
        <f>IFERROR(COUNTIFS(PROFILE!$H$13:$H$212,"&gt;=1",PROFILE!$I$13:$I$212,T573),0)</f>
        <v>0</v>
      </c>
      <c r="O573" s="1">
        <f>IFERROR(IF(P573&gt;=1,(IF(LEN(T573)&gt;=1,VLOOKUP(T573,PROFILE!$A$23:$B$34,2,0)*100+COUNTIF($T$8:T573,T573),0)),0),0)</f>
        <v>0</v>
      </c>
      <c r="P573" s="11"/>
      <c r="Q573" s="11"/>
      <c r="R573" s="12"/>
      <c r="S573" s="12"/>
      <c r="T573" s="11"/>
      <c r="U573" s="11"/>
      <c r="V573" s="11"/>
      <c r="W573" s="8">
        <f ca="1">IFERROR(IF(P573&gt;=1,(IF(M573&gt;=2,COUNTIF(INDIRECT(G573):INDIRECT(H573),"OLD"),0)),0),0)</f>
        <v>0</v>
      </c>
      <c r="X573" s="8">
        <f ca="1">IFERROR(IF(P573&gt;=1,(IF(M573=1,COUNTIF(INDIRECT(G573):INDIRECT(H573),"NEW"),IF(M573=3,COUNTIF(INDIRECT(G573):INDIRECT(H573),"NEW"),0))),0),0)</f>
        <v>0</v>
      </c>
      <c r="Y573" s="10">
        <f t="shared" ca="1" si="26"/>
        <v>0</v>
      </c>
      <c r="Z573" s="13"/>
    </row>
    <row r="574" spans="6:26" ht="20.100000000000001" customHeight="1" x14ac:dyDescent="0.25">
      <c r="F574" s="1">
        <f>IFERROR(IF(O574&gt;=101,MATCH(O574,VITRAN!$AG$14:$AG$1513,0)+13,0),0)</f>
        <v>0</v>
      </c>
      <c r="G574" s="1" t="str">
        <f t="shared" si="24"/>
        <v/>
      </c>
      <c r="H574" s="1" t="str">
        <f t="shared" si="25"/>
        <v/>
      </c>
      <c r="J574" s="1">
        <f>IFERROR(SUMIFS(STOCK!$U$10:$U$209,STOCK!$H$10:$H$209,T574),0)</f>
        <v>0</v>
      </c>
      <c r="K574" s="1">
        <f>IFERROR(SUMIFS(STOCK!$V$10:$V$209,STOCK!$H$10:$H$209,T574),0)</f>
        <v>0</v>
      </c>
      <c r="M574" s="1">
        <f>IFERROR(IF(LEN(T574)&gt;=1,VLOOKUP(HLOOKUP(T574,PROFILE!$K$5:$V$8,4,0),PROFILE!$F$1:$G$3,2,0),0),0)</f>
        <v>0</v>
      </c>
      <c r="N574" s="1">
        <f>IFERROR(COUNTIFS(PROFILE!$H$13:$H$212,"&gt;=1",PROFILE!$I$13:$I$212,T574),0)</f>
        <v>0</v>
      </c>
      <c r="O574" s="1">
        <f>IFERROR(IF(P574&gt;=1,(IF(LEN(T574)&gt;=1,VLOOKUP(T574,PROFILE!$A$23:$B$34,2,0)*100+COUNTIF($T$8:T574,T574),0)),0),0)</f>
        <v>0</v>
      </c>
      <c r="P574" s="11"/>
      <c r="Q574" s="11"/>
      <c r="R574" s="12"/>
      <c r="S574" s="12"/>
      <c r="T574" s="11"/>
      <c r="U574" s="11"/>
      <c r="V574" s="11"/>
      <c r="W574" s="8">
        <f ca="1">IFERROR(IF(P574&gt;=1,(IF(M574&gt;=2,COUNTIF(INDIRECT(G574):INDIRECT(H574),"OLD"),0)),0),0)</f>
        <v>0</v>
      </c>
      <c r="X574" s="8">
        <f ca="1">IFERROR(IF(P574&gt;=1,(IF(M574=1,COUNTIF(INDIRECT(G574):INDIRECT(H574),"NEW"),IF(M574=3,COUNTIF(INDIRECT(G574):INDIRECT(H574),"NEW"),0))),0),0)</f>
        <v>0</v>
      </c>
      <c r="Y574" s="10">
        <f t="shared" ca="1" si="26"/>
        <v>0</v>
      </c>
      <c r="Z574" s="13"/>
    </row>
    <row r="575" spans="6:26" ht="20.100000000000001" customHeight="1" x14ac:dyDescent="0.25">
      <c r="F575" s="1">
        <f>IFERROR(IF(O575&gt;=101,MATCH(O575,VITRAN!$AG$14:$AG$1513,0)+13,0),0)</f>
        <v>0</v>
      </c>
      <c r="G575" s="1" t="str">
        <f t="shared" si="24"/>
        <v/>
      </c>
      <c r="H575" s="1" t="str">
        <f t="shared" si="25"/>
        <v/>
      </c>
      <c r="J575" s="1">
        <f>IFERROR(SUMIFS(STOCK!$U$10:$U$209,STOCK!$H$10:$H$209,T575),0)</f>
        <v>0</v>
      </c>
      <c r="K575" s="1">
        <f>IFERROR(SUMIFS(STOCK!$V$10:$V$209,STOCK!$H$10:$H$209,T575),0)</f>
        <v>0</v>
      </c>
      <c r="M575" s="1">
        <f>IFERROR(IF(LEN(T575)&gt;=1,VLOOKUP(HLOOKUP(T575,PROFILE!$K$5:$V$8,4,0),PROFILE!$F$1:$G$3,2,0),0),0)</f>
        <v>0</v>
      </c>
      <c r="N575" s="1">
        <f>IFERROR(COUNTIFS(PROFILE!$H$13:$H$212,"&gt;=1",PROFILE!$I$13:$I$212,T575),0)</f>
        <v>0</v>
      </c>
      <c r="O575" s="1">
        <f>IFERROR(IF(P575&gt;=1,(IF(LEN(T575)&gt;=1,VLOOKUP(T575,PROFILE!$A$23:$B$34,2,0)*100+COUNTIF($T$8:T575,T575),0)),0),0)</f>
        <v>0</v>
      </c>
      <c r="P575" s="11"/>
      <c r="Q575" s="11"/>
      <c r="R575" s="12"/>
      <c r="S575" s="12"/>
      <c r="T575" s="11"/>
      <c r="U575" s="11"/>
      <c r="V575" s="11"/>
      <c r="W575" s="8">
        <f ca="1">IFERROR(IF(P575&gt;=1,(IF(M575&gt;=2,COUNTIF(INDIRECT(G575):INDIRECT(H575),"OLD"),0)),0),0)</f>
        <v>0</v>
      </c>
      <c r="X575" s="8">
        <f ca="1">IFERROR(IF(P575&gt;=1,(IF(M575=1,COUNTIF(INDIRECT(G575):INDIRECT(H575),"NEW"),IF(M575=3,COUNTIF(INDIRECT(G575):INDIRECT(H575),"NEW"),0))),0),0)</f>
        <v>0</v>
      </c>
      <c r="Y575" s="10">
        <f t="shared" ca="1" si="26"/>
        <v>0</v>
      </c>
      <c r="Z575" s="13"/>
    </row>
    <row r="576" spans="6:26" ht="20.100000000000001" customHeight="1" x14ac:dyDescent="0.25">
      <c r="F576" s="1">
        <f>IFERROR(IF(O576&gt;=101,MATCH(O576,VITRAN!$AG$14:$AG$1513,0)+13,0),0)</f>
        <v>0</v>
      </c>
      <c r="G576" s="1" t="str">
        <f t="shared" si="24"/>
        <v/>
      </c>
      <c r="H576" s="1" t="str">
        <f t="shared" si="25"/>
        <v/>
      </c>
      <c r="J576" s="1">
        <f>IFERROR(SUMIFS(STOCK!$U$10:$U$209,STOCK!$H$10:$H$209,T576),0)</f>
        <v>0</v>
      </c>
      <c r="K576" s="1">
        <f>IFERROR(SUMIFS(STOCK!$V$10:$V$209,STOCK!$H$10:$H$209,T576),0)</f>
        <v>0</v>
      </c>
      <c r="M576" s="1">
        <f>IFERROR(IF(LEN(T576)&gt;=1,VLOOKUP(HLOOKUP(T576,PROFILE!$K$5:$V$8,4,0),PROFILE!$F$1:$G$3,2,0),0),0)</f>
        <v>0</v>
      </c>
      <c r="N576" s="1">
        <f>IFERROR(COUNTIFS(PROFILE!$H$13:$H$212,"&gt;=1",PROFILE!$I$13:$I$212,T576),0)</f>
        <v>0</v>
      </c>
      <c r="O576" s="1">
        <f>IFERROR(IF(P576&gt;=1,(IF(LEN(T576)&gt;=1,VLOOKUP(T576,PROFILE!$A$23:$B$34,2,0)*100+COUNTIF($T$8:T576,T576),0)),0),0)</f>
        <v>0</v>
      </c>
      <c r="P576" s="11"/>
      <c r="Q576" s="11"/>
      <c r="R576" s="12"/>
      <c r="S576" s="12"/>
      <c r="T576" s="11"/>
      <c r="U576" s="11"/>
      <c r="V576" s="11"/>
      <c r="W576" s="8">
        <f ca="1">IFERROR(IF(P576&gt;=1,(IF(M576&gt;=2,COUNTIF(INDIRECT(G576):INDIRECT(H576),"OLD"),0)),0),0)</f>
        <v>0</v>
      </c>
      <c r="X576" s="8">
        <f ca="1">IFERROR(IF(P576&gt;=1,(IF(M576=1,COUNTIF(INDIRECT(G576):INDIRECT(H576),"NEW"),IF(M576=3,COUNTIF(INDIRECT(G576):INDIRECT(H576),"NEW"),0))),0),0)</f>
        <v>0</v>
      </c>
      <c r="Y576" s="10">
        <f t="shared" ca="1" si="26"/>
        <v>0</v>
      </c>
      <c r="Z576" s="13"/>
    </row>
    <row r="577" spans="6:26" ht="20.100000000000001" customHeight="1" x14ac:dyDescent="0.25">
      <c r="F577" s="1">
        <f>IFERROR(IF(O577&gt;=101,MATCH(O577,VITRAN!$AG$14:$AG$1513,0)+13,0),0)</f>
        <v>0</v>
      </c>
      <c r="G577" s="1" t="str">
        <f t="shared" si="24"/>
        <v/>
      </c>
      <c r="H577" s="1" t="str">
        <f t="shared" si="25"/>
        <v/>
      </c>
      <c r="J577" s="1">
        <f>IFERROR(SUMIFS(STOCK!$U$10:$U$209,STOCK!$H$10:$H$209,T577),0)</f>
        <v>0</v>
      </c>
      <c r="K577" s="1">
        <f>IFERROR(SUMIFS(STOCK!$V$10:$V$209,STOCK!$H$10:$H$209,T577),0)</f>
        <v>0</v>
      </c>
      <c r="M577" s="1">
        <f>IFERROR(IF(LEN(T577)&gt;=1,VLOOKUP(HLOOKUP(T577,PROFILE!$K$5:$V$8,4,0),PROFILE!$F$1:$G$3,2,0),0),0)</f>
        <v>0</v>
      </c>
      <c r="N577" s="1">
        <f>IFERROR(COUNTIFS(PROFILE!$H$13:$H$212,"&gt;=1",PROFILE!$I$13:$I$212,T577),0)</f>
        <v>0</v>
      </c>
      <c r="O577" s="1">
        <f>IFERROR(IF(P577&gt;=1,(IF(LEN(T577)&gt;=1,VLOOKUP(T577,PROFILE!$A$23:$B$34,2,0)*100+COUNTIF($T$8:T577,T577),0)),0),0)</f>
        <v>0</v>
      </c>
      <c r="P577" s="11"/>
      <c r="Q577" s="11"/>
      <c r="R577" s="12"/>
      <c r="S577" s="12"/>
      <c r="T577" s="11"/>
      <c r="U577" s="11"/>
      <c r="V577" s="11"/>
      <c r="W577" s="8">
        <f ca="1">IFERROR(IF(P577&gt;=1,(IF(M577&gt;=2,COUNTIF(INDIRECT(G577):INDIRECT(H577),"OLD"),0)),0),0)</f>
        <v>0</v>
      </c>
      <c r="X577" s="8">
        <f ca="1">IFERROR(IF(P577&gt;=1,(IF(M577=1,COUNTIF(INDIRECT(G577):INDIRECT(H577),"NEW"),IF(M577=3,COUNTIF(INDIRECT(G577):INDIRECT(H577),"NEW"),0))),0),0)</f>
        <v>0</v>
      </c>
      <c r="Y577" s="10">
        <f t="shared" ca="1" si="26"/>
        <v>0</v>
      </c>
      <c r="Z577" s="13"/>
    </row>
    <row r="578" spans="6:26" ht="20.100000000000001" customHeight="1" x14ac:dyDescent="0.25">
      <c r="F578" s="1">
        <f>IFERROR(IF(O578&gt;=101,MATCH(O578,VITRAN!$AG$14:$AG$1513,0)+13,0),0)</f>
        <v>0</v>
      </c>
      <c r="G578" s="1" t="str">
        <f t="shared" si="24"/>
        <v/>
      </c>
      <c r="H578" s="1" t="str">
        <f t="shared" si="25"/>
        <v/>
      </c>
      <c r="J578" s="1">
        <f>IFERROR(SUMIFS(STOCK!$U$10:$U$209,STOCK!$H$10:$H$209,T578),0)</f>
        <v>0</v>
      </c>
      <c r="K578" s="1">
        <f>IFERROR(SUMIFS(STOCK!$V$10:$V$209,STOCK!$H$10:$H$209,T578),0)</f>
        <v>0</v>
      </c>
      <c r="M578" s="1">
        <f>IFERROR(IF(LEN(T578)&gt;=1,VLOOKUP(HLOOKUP(T578,PROFILE!$K$5:$V$8,4,0),PROFILE!$F$1:$G$3,2,0),0),0)</f>
        <v>0</v>
      </c>
      <c r="N578" s="1">
        <f>IFERROR(COUNTIFS(PROFILE!$H$13:$H$212,"&gt;=1",PROFILE!$I$13:$I$212,T578),0)</f>
        <v>0</v>
      </c>
      <c r="O578" s="1">
        <f>IFERROR(IF(P578&gt;=1,(IF(LEN(T578)&gt;=1,VLOOKUP(T578,PROFILE!$A$23:$B$34,2,0)*100+COUNTIF($T$8:T578,T578),0)),0),0)</f>
        <v>0</v>
      </c>
      <c r="P578" s="11"/>
      <c r="Q578" s="11"/>
      <c r="R578" s="12"/>
      <c r="S578" s="12"/>
      <c r="T578" s="11"/>
      <c r="U578" s="11"/>
      <c r="V578" s="11"/>
      <c r="W578" s="8">
        <f ca="1">IFERROR(IF(P578&gt;=1,(IF(M578&gt;=2,COUNTIF(INDIRECT(G578):INDIRECT(H578),"OLD"),0)),0),0)</f>
        <v>0</v>
      </c>
      <c r="X578" s="8">
        <f ca="1">IFERROR(IF(P578&gt;=1,(IF(M578=1,COUNTIF(INDIRECT(G578):INDIRECT(H578),"NEW"),IF(M578=3,COUNTIF(INDIRECT(G578):INDIRECT(H578),"NEW"),0))),0),0)</f>
        <v>0</v>
      </c>
      <c r="Y578" s="10">
        <f t="shared" ca="1" si="26"/>
        <v>0</v>
      </c>
      <c r="Z578" s="13"/>
    </row>
    <row r="579" spans="6:26" ht="20.100000000000001" customHeight="1" x14ac:dyDescent="0.25">
      <c r="F579" s="1">
        <f>IFERROR(IF(O579&gt;=101,MATCH(O579,VITRAN!$AG$14:$AG$1513,0)+13,0),0)</f>
        <v>0</v>
      </c>
      <c r="G579" s="1" t="str">
        <f t="shared" si="24"/>
        <v/>
      </c>
      <c r="H579" s="1" t="str">
        <f t="shared" si="25"/>
        <v/>
      </c>
      <c r="J579" s="1">
        <f>IFERROR(SUMIFS(STOCK!$U$10:$U$209,STOCK!$H$10:$H$209,T579),0)</f>
        <v>0</v>
      </c>
      <c r="K579" s="1">
        <f>IFERROR(SUMIFS(STOCK!$V$10:$V$209,STOCK!$H$10:$H$209,T579),0)</f>
        <v>0</v>
      </c>
      <c r="M579" s="1">
        <f>IFERROR(IF(LEN(T579)&gt;=1,VLOOKUP(HLOOKUP(T579,PROFILE!$K$5:$V$8,4,0),PROFILE!$F$1:$G$3,2,0),0),0)</f>
        <v>0</v>
      </c>
      <c r="N579" s="1">
        <f>IFERROR(COUNTIFS(PROFILE!$H$13:$H$212,"&gt;=1",PROFILE!$I$13:$I$212,T579),0)</f>
        <v>0</v>
      </c>
      <c r="O579" s="1">
        <f>IFERROR(IF(P579&gt;=1,(IF(LEN(T579)&gt;=1,VLOOKUP(T579,PROFILE!$A$23:$B$34,2,0)*100+COUNTIF($T$8:T579,T579),0)),0),0)</f>
        <v>0</v>
      </c>
      <c r="P579" s="11"/>
      <c r="Q579" s="11"/>
      <c r="R579" s="12"/>
      <c r="S579" s="12"/>
      <c r="T579" s="11"/>
      <c r="U579" s="11"/>
      <c r="V579" s="11"/>
      <c r="W579" s="8">
        <f ca="1">IFERROR(IF(P579&gt;=1,(IF(M579&gt;=2,COUNTIF(INDIRECT(G579):INDIRECT(H579),"OLD"),0)),0),0)</f>
        <v>0</v>
      </c>
      <c r="X579" s="8">
        <f ca="1">IFERROR(IF(P579&gt;=1,(IF(M579=1,COUNTIF(INDIRECT(G579):INDIRECT(H579),"NEW"),IF(M579=3,COUNTIF(INDIRECT(G579):INDIRECT(H579),"NEW"),0))),0),0)</f>
        <v>0</v>
      </c>
      <c r="Y579" s="10">
        <f t="shared" ca="1" si="26"/>
        <v>0</v>
      </c>
      <c r="Z579" s="13"/>
    </row>
    <row r="580" spans="6:26" ht="20.100000000000001" customHeight="1" x14ac:dyDescent="0.25">
      <c r="F580" s="1">
        <f>IFERROR(IF(O580&gt;=101,MATCH(O580,VITRAN!$AG$14:$AG$1513,0)+13,0),0)</f>
        <v>0</v>
      </c>
      <c r="G580" s="1" t="str">
        <f t="shared" si="24"/>
        <v/>
      </c>
      <c r="H580" s="1" t="str">
        <f t="shared" si="25"/>
        <v/>
      </c>
      <c r="J580" s="1">
        <f>IFERROR(SUMIFS(STOCK!$U$10:$U$209,STOCK!$H$10:$H$209,T580),0)</f>
        <v>0</v>
      </c>
      <c r="K580" s="1">
        <f>IFERROR(SUMIFS(STOCK!$V$10:$V$209,STOCK!$H$10:$H$209,T580),0)</f>
        <v>0</v>
      </c>
      <c r="M580" s="1">
        <f>IFERROR(IF(LEN(T580)&gt;=1,VLOOKUP(HLOOKUP(T580,PROFILE!$K$5:$V$8,4,0),PROFILE!$F$1:$G$3,2,0),0),0)</f>
        <v>0</v>
      </c>
      <c r="N580" s="1">
        <f>IFERROR(COUNTIFS(PROFILE!$H$13:$H$212,"&gt;=1",PROFILE!$I$13:$I$212,T580),0)</f>
        <v>0</v>
      </c>
      <c r="O580" s="1">
        <f>IFERROR(IF(P580&gt;=1,(IF(LEN(T580)&gt;=1,VLOOKUP(T580,PROFILE!$A$23:$B$34,2,0)*100+COUNTIF($T$8:T580,T580),0)),0),0)</f>
        <v>0</v>
      </c>
      <c r="P580" s="11"/>
      <c r="Q580" s="11"/>
      <c r="R580" s="12"/>
      <c r="S580" s="12"/>
      <c r="T580" s="11"/>
      <c r="U580" s="11"/>
      <c r="V580" s="11"/>
      <c r="W580" s="8">
        <f ca="1">IFERROR(IF(P580&gt;=1,(IF(M580&gt;=2,COUNTIF(INDIRECT(G580):INDIRECT(H580),"OLD"),0)),0),0)</f>
        <v>0</v>
      </c>
      <c r="X580" s="8">
        <f ca="1">IFERROR(IF(P580&gt;=1,(IF(M580=1,COUNTIF(INDIRECT(G580):INDIRECT(H580),"NEW"),IF(M580=3,COUNTIF(INDIRECT(G580):INDIRECT(H580),"NEW"),0))),0),0)</f>
        <v>0</v>
      </c>
      <c r="Y580" s="10">
        <f t="shared" ca="1" si="26"/>
        <v>0</v>
      </c>
      <c r="Z580" s="13"/>
    </row>
    <row r="581" spans="6:26" ht="20.100000000000001" customHeight="1" x14ac:dyDescent="0.25">
      <c r="F581" s="1">
        <f>IFERROR(IF(O581&gt;=101,MATCH(O581,VITRAN!$AG$14:$AG$1513,0)+13,0),0)</f>
        <v>0</v>
      </c>
      <c r="G581" s="1" t="str">
        <f t="shared" si="24"/>
        <v/>
      </c>
      <c r="H581" s="1" t="str">
        <f t="shared" si="25"/>
        <v/>
      </c>
      <c r="J581" s="1">
        <f>IFERROR(SUMIFS(STOCK!$U$10:$U$209,STOCK!$H$10:$H$209,T581),0)</f>
        <v>0</v>
      </c>
      <c r="K581" s="1">
        <f>IFERROR(SUMIFS(STOCK!$V$10:$V$209,STOCK!$H$10:$H$209,T581),0)</f>
        <v>0</v>
      </c>
      <c r="M581" s="1">
        <f>IFERROR(IF(LEN(T581)&gt;=1,VLOOKUP(HLOOKUP(T581,PROFILE!$K$5:$V$8,4,0),PROFILE!$F$1:$G$3,2,0),0),0)</f>
        <v>0</v>
      </c>
      <c r="N581" s="1">
        <f>IFERROR(COUNTIFS(PROFILE!$H$13:$H$212,"&gt;=1",PROFILE!$I$13:$I$212,T581),0)</f>
        <v>0</v>
      </c>
      <c r="O581" s="1">
        <f>IFERROR(IF(P581&gt;=1,(IF(LEN(T581)&gt;=1,VLOOKUP(T581,PROFILE!$A$23:$B$34,2,0)*100+COUNTIF($T$8:T581,T581),0)),0),0)</f>
        <v>0</v>
      </c>
      <c r="P581" s="11"/>
      <c r="Q581" s="11"/>
      <c r="R581" s="12"/>
      <c r="S581" s="12"/>
      <c r="T581" s="11"/>
      <c r="U581" s="11"/>
      <c r="V581" s="11"/>
      <c r="W581" s="8">
        <f ca="1">IFERROR(IF(P581&gt;=1,(IF(M581&gt;=2,COUNTIF(INDIRECT(G581):INDIRECT(H581),"OLD"),0)),0),0)</f>
        <v>0</v>
      </c>
      <c r="X581" s="8">
        <f ca="1">IFERROR(IF(P581&gt;=1,(IF(M581=1,COUNTIF(INDIRECT(G581):INDIRECT(H581),"NEW"),IF(M581=3,COUNTIF(INDIRECT(G581):INDIRECT(H581),"NEW"),0))),0),0)</f>
        <v>0</v>
      </c>
      <c r="Y581" s="10">
        <f t="shared" ca="1" si="26"/>
        <v>0</v>
      </c>
      <c r="Z581" s="13"/>
    </row>
    <row r="582" spans="6:26" ht="20.100000000000001" customHeight="1" x14ac:dyDescent="0.25">
      <c r="F582" s="1">
        <f>IFERROR(IF(O582&gt;=101,MATCH(O582,VITRAN!$AG$14:$AG$1513,0)+13,0),0)</f>
        <v>0</v>
      </c>
      <c r="G582" s="1" t="str">
        <f t="shared" si="24"/>
        <v/>
      </c>
      <c r="H582" s="1" t="str">
        <f t="shared" si="25"/>
        <v/>
      </c>
      <c r="J582" s="1">
        <f>IFERROR(SUMIFS(STOCK!$U$10:$U$209,STOCK!$H$10:$H$209,T582),0)</f>
        <v>0</v>
      </c>
      <c r="K582" s="1">
        <f>IFERROR(SUMIFS(STOCK!$V$10:$V$209,STOCK!$H$10:$H$209,T582),0)</f>
        <v>0</v>
      </c>
      <c r="M582" s="1">
        <f>IFERROR(IF(LEN(T582)&gt;=1,VLOOKUP(HLOOKUP(T582,PROFILE!$K$5:$V$8,4,0),PROFILE!$F$1:$G$3,2,0),0),0)</f>
        <v>0</v>
      </c>
      <c r="N582" s="1">
        <f>IFERROR(COUNTIFS(PROFILE!$H$13:$H$212,"&gt;=1",PROFILE!$I$13:$I$212,T582),0)</f>
        <v>0</v>
      </c>
      <c r="O582" s="1">
        <f>IFERROR(IF(P582&gt;=1,(IF(LEN(T582)&gt;=1,VLOOKUP(T582,PROFILE!$A$23:$B$34,2,0)*100+COUNTIF($T$8:T582,T582),0)),0),0)</f>
        <v>0</v>
      </c>
      <c r="P582" s="11"/>
      <c r="Q582" s="11"/>
      <c r="R582" s="12"/>
      <c r="S582" s="12"/>
      <c r="T582" s="11"/>
      <c r="U582" s="11"/>
      <c r="V582" s="11"/>
      <c r="W582" s="8">
        <f ca="1">IFERROR(IF(P582&gt;=1,(IF(M582&gt;=2,COUNTIF(INDIRECT(G582):INDIRECT(H582),"OLD"),0)),0),0)</f>
        <v>0</v>
      </c>
      <c r="X582" s="8">
        <f ca="1">IFERROR(IF(P582&gt;=1,(IF(M582=1,COUNTIF(INDIRECT(G582):INDIRECT(H582),"NEW"),IF(M582=3,COUNTIF(INDIRECT(G582):INDIRECT(H582),"NEW"),0))),0),0)</f>
        <v>0</v>
      </c>
      <c r="Y582" s="10">
        <f t="shared" ca="1" si="26"/>
        <v>0</v>
      </c>
      <c r="Z582" s="13"/>
    </row>
    <row r="583" spans="6:26" ht="20.100000000000001" customHeight="1" x14ac:dyDescent="0.25">
      <c r="F583" s="1">
        <f>IFERROR(IF(O583&gt;=101,MATCH(O583,VITRAN!$AG$14:$AG$1513,0)+13,0),0)</f>
        <v>0</v>
      </c>
      <c r="G583" s="1" t="str">
        <f t="shared" si="24"/>
        <v/>
      </c>
      <c r="H583" s="1" t="str">
        <f t="shared" si="25"/>
        <v/>
      </c>
      <c r="J583" s="1">
        <f>IFERROR(SUMIFS(STOCK!$U$10:$U$209,STOCK!$H$10:$H$209,T583),0)</f>
        <v>0</v>
      </c>
      <c r="K583" s="1">
        <f>IFERROR(SUMIFS(STOCK!$V$10:$V$209,STOCK!$H$10:$H$209,T583),0)</f>
        <v>0</v>
      </c>
      <c r="M583" s="1">
        <f>IFERROR(IF(LEN(T583)&gt;=1,VLOOKUP(HLOOKUP(T583,PROFILE!$K$5:$V$8,4,0),PROFILE!$F$1:$G$3,2,0),0),0)</f>
        <v>0</v>
      </c>
      <c r="N583" s="1">
        <f>IFERROR(COUNTIFS(PROFILE!$H$13:$H$212,"&gt;=1",PROFILE!$I$13:$I$212,T583),0)</f>
        <v>0</v>
      </c>
      <c r="O583" s="1">
        <f>IFERROR(IF(P583&gt;=1,(IF(LEN(T583)&gt;=1,VLOOKUP(T583,PROFILE!$A$23:$B$34,2,0)*100+COUNTIF($T$8:T583,T583),0)),0),0)</f>
        <v>0</v>
      </c>
      <c r="P583" s="11"/>
      <c r="Q583" s="11"/>
      <c r="R583" s="12"/>
      <c r="S583" s="12"/>
      <c r="T583" s="11"/>
      <c r="U583" s="11"/>
      <c r="V583" s="11"/>
      <c r="W583" s="8">
        <f ca="1">IFERROR(IF(P583&gt;=1,(IF(M583&gt;=2,COUNTIF(INDIRECT(G583):INDIRECT(H583),"OLD"),0)),0),0)</f>
        <v>0</v>
      </c>
      <c r="X583" s="8">
        <f ca="1">IFERROR(IF(P583&gt;=1,(IF(M583=1,COUNTIF(INDIRECT(G583):INDIRECT(H583),"NEW"),IF(M583=3,COUNTIF(INDIRECT(G583):INDIRECT(H583),"NEW"),0))),0),0)</f>
        <v>0</v>
      </c>
      <c r="Y583" s="10">
        <f t="shared" ca="1" si="26"/>
        <v>0</v>
      </c>
      <c r="Z583" s="13"/>
    </row>
    <row r="584" spans="6:26" ht="20.100000000000001" customHeight="1" x14ac:dyDescent="0.25">
      <c r="F584" s="1">
        <f>IFERROR(IF(O584&gt;=101,MATCH(O584,VITRAN!$AG$14:$AG$1513,0)+13,0),0)</f>
        <v>0</v>
      </c>
      <c r="G584" s="1" t="str">
        <f t="shared" si="24"/>
        <v/>
      </c>
      <c r="H584" s="1" t="str">
        <f t="shared" si="25"/>
        <v/>
      </c>
      <c r="J584" s="1">
        <f>IFERROR(SUMIFS(STOCK!$U$10:$U$209,STOCK!$H$10:$H$209,T584),0)</f>
        <v>0</v>
      </c>
      <c r="K584" s="1">
        <f>IFERROR(SUMIFS(STOCK!$V$10:$V$209,STOCK!$H$10:$H$209,T584),0)</f>
        <v>0</v>
      </c>
      <c r="M584" s="1">
        <f>IFERROR(IF(LEN(T584)&gt;=1,VLOOKUP(HLOOKUP(T584,PROFILE!$K$5:$V$8,4,0),PROFILE!$F$1:$G$3,2,0),0),0)</f>
        <v>0</v>
      </c>
      <c r="N584" s="1">
        <f>IFERROR(COUNTIFS(PROFILE!$H$13:$H$212,"&gt;=1",PROFILE!$I$13:$I$212,T584),0)</f>
        <v>0</v>
      </c>
      <c r="O584" s="1">
        <f>IFERROR(IF(P584&gt;=1,(IF(LEN(T584)&gt;=1,VLOOKUP(T584,PROFILE!$A$23:$B$34,2,0)*100+COUNTIF($T$8:T584,T584),0)),0),0)</f>
        <v>0</v>
      </c>
      <c r="P584" s="11"/>
      <c r="Q584" s="11"/>
      <c r="R584" s="12"/>
      <c r="S584" s="12"/>
      <c r="T584" s="11"/>
      <c r="U584" s="11"/>
      <c r="V584" s="11"/>
      <c r="W584" s="8">
        <f ca="1">IFERROR(IF(P584&gt;=1,(IF(M584&gt;=2,COUNTIF(INDIRECT(G584):INDIRECT(H584),"OLD"),0)),0),0)</f>
        <v>0</v>
      </c>
      <c r="X584" s="8">
        <f ca="1">IFERROR(IF(P584&gt;=1,(IF(M584=1,COUNTIF(INDIRECT(G584):INDIRECT(H584),"NEW"),IF(M584=3,COUNTIF(INDIRECT(G584):INDIRECT(H584),"NEW"),0))),0),0)</f>
        <v>0</v>
      </c>
      <c r="Y584" s="10">
        <f t="shared" ca="1" si="26"/>
        <v>0</v>
      </c>
      <c r="Z584" s="13"/>
    </row>
    <row r="585" spans="6:26" ht="20.100000000000001" customHeight="1" x14ac:dyDescent="0.25">
      <c r="F585" s="1">
        <f>IFERROR(IF(O585&gt;=101,MATCH(O585,VITRAN!$AG$14:$AG$1513,0)+13,0),0)</f>
        <v>0</v>
      </c>
      <c r="G585" s="1" t="str">
        <f t="shared" ref="G585:G648" si="27">IFERROR(IF(F585&gt;=1,ADDRESS(F585,38,1,1,"VITRAN"),""),"")</f>
        <v/>
      </c>
      <c r="H585" s="1" t="str">
        <f t="shared" ref="H585:H648" si="28">IFERROR(IF(F585&gt;=1,ADDRESS(F585,50,1,1,"VITRAN"),""),"")</f>
        <v/>
      </c>
      <c r="J585" s="1">
        <f>IFERROR(SUMIFS(STOCK!$U$10:$U$209,STOCK!$H$10:$H$209,T585),0)</f>
        <v>0</v>
      </c>
      <c r="K585" s="1">
        <f>IFERROR(SUMIFS(STOCK!$V$10:$V$209,STOCK!$H$10:$H$209,T585),0)</f>
        <v>0</v>
      </c>
      <c r="M585" s="1">
        <f>IFERROR(IF(LEN(T585)&gt;=1,VLOOKUP(HLOOKUP(T585,PROFILE!$K$5:$V$8,4,0),PROFILE!$F$1:$G$3,2,0),0),0)</f>
        <v>0</v>
      </c>
      <c r="N585" s="1">
        <f>IFERROR(COUNTIFS(PROFILE!$H$13:$H$212,"&gt;=1",PROFILE!$I$13:$I$212,T585),0)</f>
        <v>0</v>
      </c>
      <c r="O585" s="1">
        <f>IFERROR(IF(P585&gt;=1,(IF(LEN(T585)&gt;=1,VLOOKUP(T585,PROFILE!$A$23:$B$34,2,0)*100+COUNTIF($T$8:T585,T585),0)),0),0)</f>
        <v>0</v>
      </c>
      <c r="P585" s="11"/>
      <c r="Q585" s="11"/>
      <c r="R585" s="12"/>
      <c r="S585" s="12"/>
      <c r="T585" s="11"/>
      <c r="U585" s="11"/>
      <c r="V585" s="11"/>
      <c r="W585" s="8">
        <f ca="1">IFERROR(IF(P585&gt;=1,(IF(M585&gt;=2,COUNTIF(INDIRECT(G585):INDIRECT(H585),"OLD"),0)),0),0)</f>
        <v>0</v>
      </c>
      <c r="X585" s="8">
        <f ca="1">IFERROR(IF(P585&gt;=1,(IF(M585=1,COUNTIF(INDIRECT(G585):INDIRECT(H585),"NEW"),IF(M585=3,COUNTIF(INDIRECT(G585):INDIRECT(H585),"NEW"),0))),0),0)</f>
        <v>0</v>
      </c>
      <c r="Y585" s="10">
        <f t="shared" ref="Y585:Y648" ca="1" si="29">W585+X585</f>
        <v>0</v>
      </c>
      <c r="Z585" s="13"/>
    </row>
    <row r="586" spans="6:26" ht="20.100000000000001" customHeight="1" x14ac:dyDescent="0.25">
      <c r="F586" s="1">
        <f>IFERROR(IF(O586&gt;=101,MATCH(O586,VITRAN!$AG$14:$AG$1513,0)+13,0),0)</f>
        <v>0</v>
      </c>
      <c r="G586" s="1" t="str">
        <f t="shared" si="27"/>
        <v/>
      </c>
      <c r="H586" s="1" t="str">
        <f t="shared" si="28"/>
        <v/>
      </c>
      <c r="J586" s="1">
        <f>IFERROR(SUMIFS(STOCK!$U$10:$U$209,STOCK!$H$10:$H$209,T586),0)</f>
        <v>0</v>
      </c>
      <c r="K586" s="1">
        <f>IFERROR(SUMIFS(STOCK!$V$10:$V$209,STOCK!$H$10:$H$209,T586),0)</f>
        <v>0</v>
      </c>
      <c r="M586" s="1">
        <f>IFERROR(IF(LEN(T586)&gt;=1,VLOOKUP(HLOOKUP(T586,PROFILE!$K$5:$V$8,4,0),PROFILE!$F$1:$G$3,2,0),0),0)</f>
        <v>0</v>
      </c>
      <c r="N586" s="1">
        <f>IFERROR(COUNTIFS(PROFILE!$H$13:$H$212,"&gt;=1",PROFILE!$I$13:$I$212,T586),0)</f>
        <v>0</v>
      </c>
      <c r="O586" s="1">
        <f>IFERROR(IF(P586&gt;=1,(IF(LEN(T586)&gt;=1,VLOOKUP(T586,PROFILE!$A$23:$B$34,2,0)*100+COUNTIF($T$8:T586,T586),0)),0),0)</f>
        <v>0</v>
      </c>
      <c r="P586" s="11"/>
      <c r="Q586" s="11"/>
      <c r="R586" s="12"/>
      <c r="S586" s="12"/>
      <c r="T586" s="11"/>
      <c r="U586" s="11"/>
      <c r="V586" s="11"/>
      <c r="W586" s="8">
        <f ca="1">IFERROR(IF(P586&gt;=1,(IF(M586&gt;=2,COUNTIF(INDIRECT(G586):INDIRECT(H586),"OLD"),0)),0),0)</f>
        <v>0</v>
      </c>
      <c r="X586" s="8">
        <f ca="1">IFERROR(IF(P586&gt;=1,(IF(M586=1,COUNTIF(INDIRECT(G586):INDIRECT(H586),"NEW"),IF(M586=3,COUNTIF(INDIRECT(G586):INDIRECT(H586),"NEW"),0))),0),0)</f>
        <v>0</v>
      </c>
      <c r="Y586" s="10">
        <f t="shared" ca="1" si="29"/>
        <v>0</v>
      </c>
      <c r="Z586" s="13"/>
    </row>
    <row r="587" spans="6:26" ht="20.100000000000001" customHeight="1" x14ac:dyDescent="0.25">
      <c r="F587" s="1">
        <f>IFERROR(IF(O587&gt;=101,MATCH(O587,VITRAN!$AG$14:$AG$1513,0)+13,0),0)</f>
        <v>0</v>
      </c>
      <c r="G587" s="1" t="str">
        <f t="shared" si="27"/>
        <v/>
      </c>
      <c r="H587" s="1" t="str">
        <f t="shared" si="28"/>
        <v/>
      </c>
      <c r="J587" s="1">
        <f>IFERROR(SUMIFS(STOCK!$U$10:$U$209,STOCK!$H$10:$H$209,T587),0)</f>
        <v>0</v>
      </c>
      <c r="K587" s="1">
        <f>IFERROR(SUMIFS(STOCK!$V$10:$V$209,STOCK!$H$10:$H$209,T587),0)</f>
        <v>0</v>
      </c>
      <c r="M587" s="1">
        <f>IFERROR(IF(LEN(T587)&gt;=1,VLOOKUP(HLOOKUP(T587,PROFILE!$K$5:$V$8,4,0),PROFILE!$F$1:$G$3,2,0),0),0)</f>
        <v>0</v>
      </c>
      <c r="N587" s="1">
        <f>IFERROR(COUNTIFS(PROFILE!$H$13:$H$212,"&gt;=1",PROFILE!$I$13:$I$212,T587),0)</f>
        <v>0</v>
      </c>
      <c r="O587" s="1">
        <f>IFERROR(IF(P587&gt;=1,(IF(LEN(T587)&gt;=1,VLOOKUP(T587,PROFILE!$A$23:$B$34,2,0)*100+COUNTIF($T$8:T587,T587),0)),0),0)</f>
        <v>0</v>
      </c>
      <c r="P587" s="11"/>
      <c r="Q587" s="11"/>
      <c r="R587" s="12"/>
      <c r="S587" s="12"/>
      <c r="T587" s="11"/>
      <c r="U587" s="11"/>
      <c r="V587" s="11"/>
      <c r="W587" s="8">
        <f ca="1">IFERROR(IF(P587&gt;=1,(IF(M587&gt;=2,COUNTIF(INDIRECT(G587):INDIRECT(H587),"OLD"),0)),0),0)</f>
        <v>0</v>
      </c>
      <c r="X587" s="8">
        <f ca="1">IFERROR(IF(P587&gt;=1,(IF(M587=1,COUNTIF(INDIRECT(G587):INDIRECT(H587),"NEW"),IF(M587=3,COUNTIF(INDIRECT(G587):INDIRECT(H587),"NEW"),0))),0),0)</f>
        <v>0</v>
      </c>
      <c r="Y587" s="10">
        <f t="shared" ca="1" si="29"/>
        <v>0</v>
      </c>
      <c r="Z587" s="13"/>
    </row>
    <row r="588" spans="6:26" ht="20.100000000000001" customHeight="1" x14ac:dyDescent="0.25">
      <c r="F588" s="1">
        <f>IFERROR(IF(O588&gt;=101,MATCH(O588,VITRAN!$AG$14:$AG$1513,0)+13,0),0)</f>
        <v>0</v>
      </c>
      <c r="G588" s="1" t="str">
        <f t="shared" si="27"/>
        <v/>
      </c>
      <c r="H588" s="1" t="str">
        <f t="shared" si="28"/>
        <v/>
      </c>
      <c r="J588" s="1">
        <f>IFERROR(SUMIFS(STOCK!$U$10:$U$209,STOCK!$H$10:$H$209,T588),0)</f>
        <v>0</v>
      </c>
      <c r="K588" s="1">
        <f>IFERROR(SUMIFS(STOCK!$V$10:$V$209,STOCK!$H$10:$H$209,T588),0)</f>
        <v>0</v>
      </c>
      <c r="M588" s="1">
        <f>IFERROR(IF(LEN(T588)&gt;=1,VLOOKUP(HLOOKUP(T588,PROFILE!$K$5:$V$8,4,0),PROFILE!$F$1:$G$3,2,0),0),0)</f>
        <v>0</v>
      </c>
      <c r="N588" s="1">
        <f>IFERROR(COUNTIFS(PROFILE!$H$13:$H$212,"&gt;=1",PROFILE!$I$13:$I$212,T588),0)</f>
        <v>0</v>
      </c>
      <c r="O588" s="1">
        <f>IFERROR(IF(P588&gt;=1,(IF(LEN(T588)&gt;=1,VLOOKUP(T588,PROFILE!$A$23:$B$34,2,0)*100+COUNTIF($T$8:T588,T588),0)),0),0)</f>
        <v>0</v>
      </c>
      <c r="P588" s="11"/>
      <c r="Q588" s="11"/>
      <c r="R588" s="12"/>
      <c r="S588" s="12"/>
      <c r="T588" s="11"/>
      <c r="U588" s="11"/>
      <c r="V588" s="11"/>
      <c r="W588" s="8">
        <f ca="1">IFERROR(IF(P588&gt;=1,(IF(M588&gt;=2,COUNTIF(INDIRECT(G588):INDIRECT(H588),"OLD"),0)),0),0)</f>
        <v>0</v>
      </c>
      <c r="X588" s="8">
        <f ca="1">IFERROR(IF(P588&gt;=1,(IF(M588=1,COUNTIF(INDIRECT(G588):INDIRECT(H588),"NEW"),IF(M588=3,COUNTIF(INDIRECT(G588):INDIRECT(H588),"NEW"),0))),0),0)</f>
        <v>0</v>
      </c>
      <c r="Y588" s="10">
        <f t="shared" ca="1" si="29"/>
        <v>0</v>
      </c>
      <c r="Z588" s="13"/>
    </row>
    <row r="589" spans="6:26" ht="20.100000000000001" customHeight="1" x14ac:dyDescent="0.25">
      <c r="F589" s="1">
        <f>IFERROR(IF(O589&gt;=101,MATCH(O589,VITRAN!$AG$14:$AG$1513,0)+13,0),0)</f>
        <v>0</v>
      </c>
      <c r="G589" s="1" t="str">
        <f t="shared" si="27"/>
        <v/>
      </c>
      <c r="H589" s="1" t="str">
        <f t="shared" si="28"/>
        <v/>
      </c>
      <c r="J589" s="1">
        <f>IFERROR(SUMIFS(STOCK!$U$10:$U$209,STOCK!$H$10:$H$209,T589),0)</f>
        <v>0</v>
      </c>
      <c r="K589" s="1">
        <f>IFERROR(SUMIFS(STOCK!$V$10:$V$209,STOCK!$H$10:$H$209,T589),0)</f>
        <v>0</v>
      </c>
      <c r="M589" s="1">
        <f>IFERROR(IF(LEN(T589)&gt;=1,VLOOKUP(HLOOKUP(T589,PROFILE!$K$5:$V$8,4,0),PROFILE!$F$1:$G$3,2,0),0),0)</f>
        <v>0</v>
      </c>
      <c r="N589" s="1">
        <f>IFERROR(COUNTIFS(PROFILE!$H$13:$H$212,"&gt;=1",PROFILE!$I$13:$I$212,T589),0)</f>
        <v>0</v>
      </c>
      <c r="O589" s="1">
        <f>IFERROR(IF(P589&gt;=1,(IF(LEN(T589)&gt;=1,VLOOKUP(T589,PROFILE!$A$23:$B$34,2,0)*100+COUNTIF($T$8:T589,T589),0)),0),0)</f>
        <v>0</v>
      </c>
      <c r="P589" s="11"/>
      <c r="Q589" s="11"/>
      <c r="R589" s="12"/>
      <c r="S589" s="12"/>
      <c r="T589" s="11"/>
      <c r="U589" s="11"/>
      <c r="V589" s="11"/>
      <c r="W589" s="8">
        <f ca="1">IFERROR(IF(P589&gt;=1,(IF(M589&gt;=2,COUNTIF(INDIRECT(G589):INDIRECT(H589),"OLD"),0)),0),0)</f>
        <v>0</v>
      </c>
      <c r="X589" s="8">
        <f ca="1">IFERROR(IF(P589&gt;=1,(IF(M589=1,COUNTIF(INDIRECT(G589):INDIRECT(H589),"NEW"),IF(M589=3,COUNTIF(INDIRECT(G589):INDIRECT(H589),"NEW"),0))),0),0)</f>
        <v>0</v>
      </c>
      <c r="Y589" s="10">
        <f t="shared" ca="1" si="29"/>
        <v>0</v>
      </c>
      <c r="Z589" s="13"/>
    </row>
    <row r="590" spans="6:26" ht="20.100000000000001" customHeight="1" x14ac:dyDescent="0.25">
      <c r="F590" s="1">
        <f>IFERROR(IF(O590&gt;=101,MATCH(O590,VITRAN!$AG$14:$AG$1513,0)+13,0),0)</f>
        <v>0</v>
      </c>
      <c r="G590" s="1" t="str">
        <f t="shared" si="27"/>
        <v/>
      </c>
      <c r="H590" s="1" t="str">
        <f t="shared" si="28"/>
        <v/>
      </c>
      <c r="J590" s="1">
        <f>IFERROR(SUMIFS(STOCK!$U$10:$U$209,STOCK!$H$10:$H$209,T590),0)</f>
        <v>0</v>
      </c>
      <c r="K590" s="1">
        <f>IFERROR(SUMIFS(STOCK!$V$10:$V$209,STOCK!$H$10:$H$209,T590),0)</f>
        <v>0</v>
      </c>
      <c r="M590" s="1">
        <f>IFERROR(IF(LEN(T590)&gt;=1,VLOOKUP(HLOOKUP(T590,PROFILE!$K$5:$V$8,4,0),PROFILE!$F$1:$G$3,2,0),0),0)</f>
        <v>0</v>
      </c>
      <c r="N590" s="1">
        <f>IFERROR(COUNTIFS(PROFILE!$H$13:$H$212,"&gt;=1",PROFILE!$I$13:$I$212,T590),0)</f>
        <v>0</v>
      </c>
      <c r="O590" s="1">
        <f>IFERROR(IF(P590&gt;=1,(IF(LEN(T590)&gt;=1,VLOOKUP(T590,PROFILE!$A$23:$B$34,2,0)*100+COUNTIF($T$8:T590,T590),0)),0),0)</f>
        <v>0</v>
      </c>
      <c r="P590" s="11"/>
      <c r="Q590" s="11"/>
      <c r="R590" s="12"/>
      <c r="S590" s="12"/>
      <c r="T590" s="11"/>
      <c r="U590" s="11"/>
      <c r="V590" s="11"/>
      <c r="W590" s="8">
        <f ca="1">IFERROR(IF(P590&gt;=1,(IF(M590&gt;=2,COUNTIF(INDIRECT(G590):INDIRECT(H590),"OLD"),0)),0),0)</f>
        <v>0</v>
      </c>
      <c r="X590" s="8">
        <f ca="1">IFERROR(IF(P590&gt;=1,(IF(M590=1,COUNTIF(INDIRECT(G590):INDIRECT(H590),"NEW"),IF(M590=3,COUNTIF(INDIRECT(G590):INDIRECT(H590),"NEW"),0))),0),0)</f>
        <v>0</v>
      </c>
      <c r="Y590" s="10">
        <f t="shared" ca="1" si="29"/>
        <v>0</v>
      </c>
      <c r="Z590" s="13"/>
    </row>
    <row r="591" spans="6:26" ht="20.100000000000001" customHeight="1" x14ac:dyDescent="0.25">
      <c r="F591" s="1">
        <f>IFERROR(IF(O591&gt;=101,MATCH(O591,VITRAN!$AG$14:$AG$1513,0)+13,0),0)</f>
        <v>0</v>
      </c>
      <c r="G591" s="1" t="str">
        <f t="shared" si="27"/>
        <v/>
      </c>
      <c r="H591" s="1" t="str">
        <f t="shared" si="28"/>
        <v/>
      </c>
      <c r="J591" s="1">
        <f>IFERROR(SUMIFS(STOCK!$U$10:$U$209,STOCK!$H$10:$H$209,T591),0)</f>
        <v>0</v>
      </c>
      <c r="K591" s="1">
        <f>IFERROR(SUMIFS(STOCK!$V$10:$V$209,STOCK!$H$10:$H$209,T591),0)</f>
        <v>0</v>
      </c>
      <c r="M591" s="1">
        <f>IFERROR(IF(LEN(T591)&gt;=1,VLOOKUP(HLOOKUP(T591,PROFILE!$K$5:$V$8,4,0),PROFILE!$F$1:$G$3,2,0),0),0)</f>
        <v>0</v>
      </c>
      <c r="N591" s="1">
        <f>IFERROR(COUNTIFS(PROFILE!$H$13:$H$212,"&gt;=1",PROFILE!$I$13:$I$212,T591),0)</f>
        <v>0</v>
      </c>
      <c r="O591" s="1">
        <f>IFERROR(IF(P591&gt;=1,(IF(LEN(T591)&gt;=1,VLOOKUP(T591,PROFILE!$A$23:$B$34,2,0)*100+COUNTIF($T$8:T591,T591),0)),0),0)</f>
        <v>0</v>
      </c>
      <c r="P591" s="11"/>
      <c r="Q591" s="11"/>
      <c r="R591" s="12"/>
      <c r="S591" s="12"/>
      <c r="T591" s="11"/>
      <c r="U591" s="11"/>
      <c r="V591" s="11"/>
      <c r="W591" s="8">
        <f ca="1">IFERROR(IF(P591&gt;=1,(IF(M591&gt;=2,COUNTIF(INDIRECT(G591):INDIRECT(H591),"OLD"),0)),0),0)</f>
        <v>0</v>
      </c>
      <c r="X591" s="8">
        <f ca="1">IFERROR(IF(P591&gt;=1,(IF(M591=1,COUNTIF(INDIRECT(G591):INDIRECT(H591),"NEW"),IF(M591=3,COUNTIF(INDIRECT(G591):INDIRECT(H591),"NEW"),0))),0),0)</f>
        <v>0</v>
      </c>
      <c r="Y591" s="10">
        <f t="shared" ca="1" si="29"/>
        <v>0</v>
      </c>
      <c r="Z591" s="13"/>
    </row>
    <row r="592" spans="6:26" ht="20.100000000000001" customHeight="1" x14ac:dyDescent="0.25">
      <c r="F592" s="1">
        <f>IFERROR(IF(O592&gt;=101,MATCH(O592,VITRAN!$AG$14:$AG$1513,0)+13,0),0)</f>
        <v>0</v>
      </c>
      <c r="G592" s="1" t="str">
        <f t="shared" si="27"/>
        <v/>
      </c>
      <c r="H592" s="1" t="str">
        <f t="shared" si="28"/>
        <v/>
      </c>
      <c r="J592" s="1">
        <f>IFERROR(SUMIFS(STOCK!$U$10:$U$209,STOCK!$H$10:$H$209,T592),0)</f>
        <v>0</v>
      </c>
      <c r="K592" s="1">
        <f>IFERROR(SUMIFS(STOCK!$V$10:$V$209,STOCK!$H$10:$H$209,T592),0)</f>
        <v>0</v>
      </c>
      <c r="M592" s="1">
        <f>IFERROR(IF(LEN(T592)&gt;=1,VLOOKUP(HLOOKUP(T592,PROFILE!$K$5:$V$8,4,0),PROFILE!$F$1:$G$3,2,0),0),0)</f>
        <v>0</v>
      </c>
      <c r="N592" s="1">
        <f>IFERROR(COUNTIFS(PROFILE!$H$13:$H$212,"&gt;=1",PROFILE!$I$13:$I$212,T592),0)</f>
        <v>0</v>
      </c>
      <c r="O592" s="1">
        <f>IFERROR(IF(P592&gt;=1,(IF(LEN(T592)&gt;=1,VLOOKUP(T592,PROFILE!$A$23:$B$34,2,0)*100+COUNTIF($T$8:T592,T592),0)),0),0)</f>
        <v>0</v>
      </c>
      <c r="P592" s="11"/>
      <c r="Q592" s="11"/>
      <c r="R592" s="12"/>
      <c r="S592" s="12"/>
      <c r="T592" s="11"/>
      <c r="U592" s="11"/>
      <c r="V592" s="11"/>
      <c r="W592" s="8">
        <f ca="1">IFERROR(IF(P592&gt;=1,(IF(M592&gt;=2,COUNTIF(INDIRECT(G592):INDIRECT(H592),"OLD"),0)),0),0)</f>
        <v>0</v>
      </c>
      <c r="X592" s="8">
        <f ca="1">IFERROR(IF(P592&gt;=1,(IF(M592=1,COUNTIF(INDIRECT(G592):INDIRECT(H592),"NEW"),IF(M592=3,COUNTIF(INDIRECT(G592):INDIRECT(H592),"NEW"),0))),0),0)</f>
        <v>0</v>
      </c>
      <c r="Y592" s="10">
        <f t="shared" ca="1" si="29"/>
        <v>0</v>
      </c>
      <c r="Z592" s="13"/>
    </row>
    <row r="593" spans="6:26" ht="20.100000000000001" customHeight="1" x14ac:dyDescent="0.25">
      <c r="F593" s="1">
        <f>IFERROR(IF(O593&gt;=101,MATCH(O593,VITRAN!$AG$14:$AG$1513,0)+13,0),0)</f>
        <v>0</v>
      </c>
      <c r="G593" s="1" t="str">
        <f t="shared" si="27"/>
        <v/>
      </c>
      <c r="H593" s="1" t="str">
        <f t="shared" si="28"/>
        <v/>
      </c>
      <c r="J593" s="1">
        <f>IFERROR(SUMIFS(STOCK!$U$10:$U$209,STOCK!$H$10:$H$209,T593),0)</f>
        <v>0</v>
      </c>
      <c r="K593" s="1">
        <f>IFERROR(SUMIFS(STOCK!$V$10:$V$209,STOCK!$H$10:$H$209,T593),0)</f>
        <v>0</v>
      </c>
      <c r="M593" s="1">
        <f>IFERROR(IF(LEN(T593)&gt;=1,VLOOKUP(HLOOKUP(T593,PROFILE!$K$5:$V$8,4,0),PROFILE!$F$1:$G$3,2,0),0),0)</f>
        <v>0</v>
      </c>
      <c r="N593" s="1">
        <f>IFERROR(COUNTIFS(PROFILE!$H$13:$H$212,"&gt;=1",PROFILE!$I$13:$I$212,T593),0)</f>
        <v>0</v>
      </c>
      <c r="O593" s="1">
        <f>IFERROR(IF(P593&gt;=1,(IF(LEN(T593)&gt;=1,VLOOKUP(T593,PROFILE!$A$23:$B$34,2,0)*100+COUNTIF($T$8:T593,T593),0)),0),0)</f>
        <v>0</v>
      </c>
      <c r="P593" s="11"/>
      <c r="Q593" s="11"/>
      <c r="R593" s="12"/>
      <c r="S593" s="12"/>
      <c r="T593" s="11"/>
      <c r="U593" s="11"/>
      <c r="V593" s="11"/>
      <c r="W593" s="8">
        <f ca="1">IFERROR(IF(P593&gt;=1,(IF(M593&gt;=2,COUNTIF(INDIRECT(G593):INDIRECT(H593),"OLD"),0)),0),0)</f>
        <v>0</v>
      </c>
      <c r="X593" s="8">
        <f ca="1">IFERROR(IF(P593&gt;=1,(IF(M593=1,COUNTIF(INDIRECT(G593):INDIRECT(H593),"NEW"),IF(M593=3,COUNTIF(INDIRECT(G593):INDIRECT(H593),"NEW"),0))),0),0)</f>
        <v>0</v>
      </c>
      <c r="Y593" s="10">
        <f t="shared" ca="1" si="29"/>
        <v>0</v>
      </c>
      <c r="Z593" s="13"/>
    </row>
    <row r="594" spans="6:26" ht="20.100000000000001" customHeight="1" x14ac:dyDescent="0.25">
      <c r="F594" s="1">
        <f>IFERROR(IF(O594&gt;=101,MATCH(O594,VITRAN!$AG$14:$AG$1513,0)+13,0),0)</f>
        <v>0</v>
      </c>
      <c r="G594" s="1" t="str">
        <f t="shared" si="27"/>
        <v/>
      </c>
      <c r="H594" s="1" t="str">
        <f t="shared" si="28"/>
        <v/>
      </c>
      <c r="J594" s="1">
        <f>IFERROR(SUMIFS(STOCK!$U$10:$U$209,STOCK!$H$10:$H$209,T594),0)</f>
        <v>0</v>
      </c>
      <c r="K594" s="1">
        <f>IFERROR(SUMIFS(STOCK!$V$10:$V$209,STOCK!$H$10:$H$209,T594),0)</f>
        <v>0</v>
      </c>
      <c r="M594" s="1">
        <f>IFERROR(IF(LEN(T594)&gt;=1,VLOOKUP(HLOOKUP(T594,PROFILE!$K$5:$V$8,4,0),PROFILE!$F$1:$G$3,2,0),0),0)</f>
        <v>0</v>
      </c>
      <c r="N594" s="1">
        <f>IFERROR(COUNTIFS(PROFILE!$H$13:$H$212,"&gt;=1",PROFILE!$I$13:$I$212,T594),0)</f>
        <v>0</v>
      </c>
      <c r="O594" s="1">
        <f>IFERROR(IF(P594&gt;=1,(IF(LEN(T594)&gt;=1,VLOOKUP(T594,PROFILE!$A$23:$B$34,2,0)*100+COUNTIF($T$8:T594,T594),0)),0),0)</f>
        <v>0</v>
      </c>
      <c r="P594" s="11"/>
      <c r="Q594" s="11"/>
      <c r="R594" s="12"/>
      <c r="S594" s="12"/>
      <c r="T594" s="11"/>
      <c r="U594" s="11"/>
      <c r="V594" s="11"/>
      <c r="W594" s="8">
        <f ca="1">IFERROR(IF(P594&gt;=1,(IF(M594&gt;=2,COUNTIF(INDIRECT(G594):INDIRECT(H594),"OLD"),0)),0),0)</f>
        <v>0</v>
      </c>
      <c r="X594" s="8">
        <f ca="1">IFERROR(IF(P594&gt;=1,(IF(M594=1,COUNTIF(INDIRECT(G594):INDIRECT(H594),"NEW"),IF(M594=3,COUNTIF(INDIRECT(G594):INDIRECT(H594),"NEW"),0))),0),0)</f>
        <v>0</v>
      </c>
      <c r="Y594" s="10">
        <f t="shared" ca="1" si="29"/>
        <v>0</v>
      </c>
      <c r="Z594" s="13"/>
    </row>
    <row r="595" spans="6:26" ht="20.100000000000001" customHeight="1" x14ac:dyDescent="0.25">
      <c r="F595" s="1">
        <f>IFERROR(IF(O595&gt;=101,MATCH(O595,VITRAN!$AG$14:$AG$1513,0)+13,0),0)</f>
        <v>0</v>
      </c>
      <c r="G595" s="1" t="str">
        <f t="shared" si="27"/>
        <v/>
      </c>
      <c r="H595" s="1" t="str">
        <f t="shared" si="28"/>
        <v/>
      </c>
      <c r="J595" s="1">
        <f>IFERROR(SUMIFS(STOCK!$U$10:$U$209,STOCK!$H$10:$H$209,T595),0)</f>
        <v>0</v>
      </c>
      <c r="K595" s="1">
        <f>IFERROR(SUMIFS(STOCK!$V$10:$V$209,STOCK!$H$10:$H$209,T595),0)</f>
        <v>0</v>
      </c>
      <c r="M595" s="1">
        <f>IFERROR(IF(LEN(T595)&gt;=1,VLOOKUP(HLOOKUP(T595,PROFILE!$K$5:$V$8,4,0),PROFILE!$F$1:$G$3,2,0),0),0)</f>
        <v>0</v>
      </c>
      <c r="N595" s="1">
        <f>IFERROR(COUNTIFS(PROFILE!$H$13:$H$212,"&gt;=1",PROFILE!$I$13:$I$212,T595),0)</f>
        <v>0</v>
      </c>
      <c r="O595" s="1">
        <f>IFERROR(IF(P595&gt;=1,(IF(LEN(T595)&gt;=1,VLOOKUP(T595,PROFILE!$A$23:$B$34,2,0)*100+COUNTIF($T$8:T595,T595),0)),0),0)</f>
        <v>0</v>
      </c>
      <c r="P595" s="11"/>
      <c r="Q595" s="11"/>
      <c r="R595" s="12"/>
      <c r="S595" s="12"/>
      <c r="T595" s="11"/>
      <c r="U595" s="11"/>
      <c r="V595" s="11"/>
      <c r="W595" s="8">
        <f ca="1">IFERROR(IF(P595&gt;=1,(IF(M595&gt;=2,COUNTIF(INDIRECT(G595):INDIRECT(H595),"OLD"),0)),0),0)</f>
        <v>0</v>
      </c>
      <c r="X595" s="8">
        <f ca="1">IFERROR(IF(P595&gt;=1,(IF(M595=1,COUNTIF(INDIRECT(G595):INDIRECT(H595),"NEW"),IF(M595=3,COUNTIF(INDIRECT(G595):INDIRECT(H595),"NEW"),0))),0),0)</f>
        <v>0</v>
      </c>
      <c r="Y595" s="10">
        <f t="shared" ca="1" si="29"/>
        <v>0</v>
      </c>
      <c r="Z595" s="13"/>
    </row>
    <row r="596" spans="6:26" ht="20.100000000000001" customHeight="1" x14ac:dyDescent="0.25">
      <c r="F596" s="1">
        <f>IFERROR(IF(O596&gt;=101,MATCH(O596,VITRAN!$AG$14:$AG$1513,0)+13,0),0)</f>
        <v>0</v>
      </c>
      <c r="G596" s="1" t="str">
        <f t="shared" si="27"/>
        <v/>
      </c>
      <c r="H596" s="1" t="str">
        <f t="shared" si="28"/>
        <v/>
      </c>
      <c r="J596" s="1">
        <f>IFERROR(SUMIFS(STOCK!$U$10:$U$209,STOCK!$H$10:$H$209,T596),0)</f>
        <v>0</v>
      </c>
      <c r="K596" s="1">
        <f>IFERROR(SUMIFS(STOCK!$V$10:$V$209,STOCK!$H$10:$H$209,T596),0)</f>
        <v>0</v>
      </c>
      <c r="M596" s="1">
        <f>IFERROR(IF(LEN(T596)&gt;=1,VLOOKUP(HLOOKUP(T596,PROFILE!$K$5:$V$8,4,0),PROFILE!$F$1:$G$3,2,0),0),0)</f>
        <v>0</v>
      </c>
      <c r="N596" s="1">
        <f>IFERROR(COUNTIFS(PROFILE!$H$13:$H$212,"&gt;=1",PROFILE!$I$13:$I$212,T596),0)</f>
        <v>0</v>
      </c>
      <c r="O596" s="1">
        <f>IFERROR(IF(P596&gt;=1,(IF(LEN(T596)&gt;=1,VLOOKUP(T596,PROFILE!$A$23:$B$34,2,0)*100+COUNTIF($T$8:T596,T596),0)),0),0)</f>
        <v>0</v>
      </c>
      <c r="P596" s="11"/>
      <c r="Q596" s="11"/>
      <c r="R596" s="12"/>
      <c r="S596" s="12"/>
      <c r="T596" s="11"/>
      <c r="U596" s="11"/>
      <c r="V596" s="11"/>
      <c r="W596" s="8">
        <f ca="1">IFERROR(IF(P596&gt;=1,(IF(M596&gt;=2,COUNTIF(INDIRECT(G596):INDIRECT(H596),"OLD"),0)),0),0)</f>
        <v>0</v>
      </c>
      <c r="X596" s="8">
        <f ca="1">IFERROR(IF(P596&gt;=1,(IF(M596=1,COUNTIF(INDIRECT(G596):INDIRECT(H596),"NEW"),IF(M596=3,COUNTIF(INDIRECT(G596):INDIRECT(H596),"NEW"),0))),0),0)</f>
        <v>0</v>
      </c>
      <c r="Y596" s="10">
        <f t="shared" ca="1" si="29"/>
        <v>0</v>
      </c>
      <c r="Z596" s="13"/>
    </row>
    <row r="597" spans="6:26" ht="20.100000000000001" customHeight="1" x14ac:dyDescent="0.25">
      <c r="F597" s="1">
        <f>IFERROR(IF(O597&gt;=101,MATCH(O597,VITRAN!$AG$14:$AG$1513,0)+13,0),0)</f>
        <v>0</v>
      </c>
      <c r="G597" s="1" t="str">
        <f t="shared" si="27"/>
        <v/>
      </c>
      <c r="H597" s="1" t="str">
        <f t="shared" si="28"/>
        <v/>
      </c>
      <c r="J597" s="1">
        <f>IFERROR(SUMIFS(STOCK!$U$10:$U$209,STOCK!$H$10:$H$209,T597),0)</f>
        <v>0</v>
      </c>
      <c r="K597" s="1">
        <f>IFERROR(SUMIFS(STOCK!$V$10:$V$209,STOCK!$H$10:$H$209,T597),0)</f>
        <v>0</v>
      </c>
      <c r="M597" s="1">
        <f>IFERROR(IF(LEN(T597)&gt;=1,VLOOKUP(HLOOKUP(T597,PROFILE!$K$5:$V$8,4,0),PROFILE!$F$1:$G$3,2,0),0),0)</f>
        <v>0</v>
      </c>
      <c r="N597" s="1">
        <f>IFERROR(COUNTIFS(PROFILE!$H$13:$H$212,"&gt;=1",PROFILE!$I$13:$I$212,T597),0)</f>
        <v>0</v>
      </c>
      <c r="O597" s="1">
        <f>IFERROR(IF(P597&gt;=1,(IF(LEN(T597)&gt;=1,VLOOKUP(T597,PROFILE!$A$23:$B$34,2,0)*100+COUNTIF($T$8:T597,T597),0)),0),0)</f>
        <v>0</v>
      </c>
      <c r="P597" s="11"/>
      <c r="Q597" s="11"/>
      <c r="R597" s="12"/>
      <c r="S597" s="12"/>
      <c r="T597" s="11"/>
      <c r="U597" s="11"/>
      <c r="V597" s="11"/>
      <c r="W597" s="8">
        <f ca="1">IFERROR(IF(P597&gt;=1,(IF(M597&gt;=2,COUNTIF(INDIRECT(G597):INDIRECT(H597),"OLD"),0)),0),0)</f>
        <v>0</v>
      </c>
      <c r="X597" s="8">
        <f ca="1">IFERROR(IF(P597&gt;=1,(IF(M597=1,COUNTIF(INDIRECT(G597):INDIRECT(H597),"NEW"),IF(M597=3,COUNTIF(INDIRECT(G597):INDIRECT(H597),"NEW"),0))),0),0)</f>
        <v>0</v>
      </c>
      <c r="Y597" s="10">
        <f t="shared" ca="1" si="29"/>
        <v>0</v>
      </c>
      <c r="Z597" s="13"/>
    </row>
    <row r="598" spans="6:26" ht="20.100000000000001" customHeight="1" x14ac:dyDescent="0.25">
      <c r="F598" s="1">
        <f>IFERROR(IF(O598&gt;=101,MATCH(O598,VITRAN!$AG$14:$AG$1513,0)+13,0),0)</f>
        <v>0</v>
      </c>
      <c r="G598" s="1" t="str">
        <f t="shared" si="27"/>
        <v/>
      </c>
      <c r="H598" s="1" t="str">
        <f t="shared" si="28"/>
        <v/>
      </c>
      <c r="J598" s="1">
        <f>IFERROR(SUMIFS(STOCK!$U$10:$U$209,STOCK!$H$10:$H$209,T598),0)</f>
        <v>0</v>
      </c>
      <c r="K598" s="1">
        <f>IFERROR(SUMIFS(STOCK!$V$10:$V$209,STOCK!$H$10:$H$209,T598),0)</f>
        <v>0</v>
      </c>
      <c r="M598" s="1">
        <f>IFERROR(IF(LEN(T598)&gt;=1,VLOOKUP(HLOOKUP(T598,PROFILE!$K$5:$V$8,4,0),PROFILE!$F$1:$G$3,2,0),0),0)</f>
        <v>0</v>
      </c>
      <c r="N598" s="1">
        <f>IFERROR(COUNTIFS(PROFILE!$H$13:$H$212,"&gt;=1",PROFILE!$I$13:$I$212,T598),0)</f>
        <v>0</v>
      </c>
      <c r="O598" s="1">
        <f>IFERROR(IF(P598&gt;=1,(IF(LEN(T598)&gt;=1,VLOOKUP(T598,PROFILE!$A$23:$B$34,2,0)*100+COUNTIF($T$8:T598,T598),0)),0),0)</f>
        <v>0</v>
      </c>
      <c r="P598" s="11"/>
      <c r="Q598" s="11"/>
      <c r="R598" s="12"/>
      <c r="S598" s="12"/>
      <c r="T598" s="11"/>
      <c r="U598" s="11"/>
      <c r="V598" s="11"/>
      <c r="W598" s="8">
        <f ca="1">IFERROR(IF(P598&gt;=1,(IF(M598&gt;=2,COUNTIF(INDIRECT(G598):INDIRECT(H598),"OLD"),0)),0),0)</f>
        <v>0</v>
      </c>
      <c r="X598" s="8">
        <f ca="1">IFERROR(IF(P598&gt;=1,(IF(M598=1,COUNTIF(INDIRECT(G598):INDIRECT(H598),"NEW"),IF(M598=3,COUNTIF(INDIRECT(G598):INDIRECT(H598),"NEW"),0))),0),0)</f>
        <v>0</v>
      </c>
      <c r="Y598" s="10">
        <f t="shared" ca="1" si="29"/>
        <v>0</v>
      </c>
      <c r="Z598" s="13"/>
    </row>
    <row r="599" spans="6:26" ht="20.100000000000001" customHeight="1" x14ac:dyDescent="0.25">
      <c r="F599" s="1">
        <f>IFERROR(IF(O599&gt;=101,MATCH(O599,VITRAN!$AG$14:$AG$1513,0)+13,0),0)</f>
        <v>0</v>
      </c>
      <c r="G599" s="1" t="str">
        <f t="shared" si="27"/>
        <v/>
      </c>
      <c r="H599" s="1" t="str">
        <f t="shared" si="28"/>
        <v/>
      </c>
      <c r="J599" s="1">
        <f>IFERROR(SUMIFS(STOCK!$U$10:$U$209,STOCK!$H$10:$H$209,T599),0)</f>
        <v>0</v>
      </c>
      <c r="K599" s="1">
        <f>IFERROR(SUMIFS(STOCK!$V$10:$V$209,STOCK!$H$10:$H$209,T599),0)</f>
        <v>0</v>
      </c>
      <c r="M599" s="1">
        <f>IFERROR(IF(LEN(T599)&gt;=1,VLOOKUP(HLOOKUP(T599,PROFILE!$K$5:$V$8,4,0),PROFILE!$F$1:$G$3,2,0),0),0)</f>
        <v>0</v>
      </c>
      <c r="N599" s="1">
        <f>IFERROR(COUNTIFS(PROFILE!$H$13:$H$212,"&gt;=1",PROFILE!$I$13:$I$212,T599),0)</f>
        <v>0</v>
      </c>
      <c r="O599" s="1">
        <f>IFERROR(IF(P599&gt;=1,(IF(LEN(T599)&gt;=1,VLOOKUP(T599,PROFILE!$A$23:$B$34,2,0)*100+COUNTIF($T$8:T599,T599),0)),0),0)</f>
        <v>0</v>
      </c>
      <c r="P599" s="11"/>
      <c r="Q599" s="11"/>
      <c r="R599" s="12"/>
      <c r="S599" s="12"/>
      <c r="T599" s="11"/>
      <c r="U599" s="11"/>
      <c r="V599" s="11"/>
      <c r="W599" s="8">
        <f ca="1">IFERROR(IF(P599&gt;=1,(IF(M599&gt;=2,COUNTIF(INDIRECT(G599):INDIRECT(H599),"OLD"),0)),0),0)</f>
        <v>0</v>
      </c>
      <c r="X599" s="8">
        <f ca="1">IFERROR(IF(P599&gt;=1,(IF(M599=1,COUNTIF(INDIRECT(G599):INDIRECT(H599),"NEW"),IF(M599=3,COUNTIF(INDIRECT(G599):INDIRECT(H599),"NEW"),0))),0),0)</f>
        <v>0</v>
      </c>
      <c r="Y599" s="10">
        <f t="shared" ca="1" si="29"/>
        <v>0</v>
      </c>
      <c r="Z599" s="13"/>
    </row>
    <row r="600" spans="6:26" ht="20.100000000000001" customHeight="1" x14ac:dyDescent="0.25">
      <c r="F600" s="1">
        <f>IFERROR(IF(O600&gt;=101,MATCH(O600,VITRAN!$AG$14:$AG$1513,0)+13,0),0)</f>
        <v>0</v>
      </c>
      <c r="G600" s="1" t="str">
        <f t="shared" si="27"/>
        <v/>
      </c>
      <c r="H600" s="1" t="str">
        <f t="shared" si="28"/>
        <v/>
      </c>
      <c r="J600" s="1">
        <f>IFERROR(SUMIFS(STOCK!$U$10:$U$209,STOCK!$H$10:$H$209,T600),0)</f>
        <v>0</v>
      </c>
      <c r="K600" s="1">
        <f>IFERROR(SUMIFS(STOCK!$V$10:$V$209,STOCK!$H$10:$H$209,T600),0)</f>
        <v>0</v>
      </c>
      <c r="M600" s="1">
        <f>IFERROR(IF(LEN(T600)&gt;=1,VLOOKUP(HLOOKUP(T600,PROFILE!$K$5:$V$8,4,0),PROFILE!$F$1:$G$3,2,0),0),0)</f>
        <v>0</v>
      </c>
      <c r="N600" s="1">
        <f>IFERROR(COUNTIFS(PROFILE!$H$13:$H$212,"&gt;=1",PROFILE!$I$13:$I$212,T600),0)</f>
        <v>0</v>
      </c>
      <c r="O600" s="1">
        <f>IFERROR(IF(P600&gt;=1,(IF(LEN(T600)&gt;=1,VLOOKUP(T600,PROFILE!$A$23:$B$34,2,0)*100+COUNTIF($T$8:T600,T600),0)),0),0)</f>
        <v>0</v>
      </c>
      <c r="P600" s="11"/>
      <c r="Q600" s="11"/>
      <c r="R600" s="12"/>
      <c r="S600" s="12"/>
      <c r="T600" s="11"/>
      <c r="U600" s="11"/>
      <c r="V600" s="11"/>
      <c r="W600" s="8">
        <f ca="1">IFERROR(IF(P600&gt;=1,(IF(M600&gt;=2,COUNTIF(INDIRECT(G600):INDIRECT(H600),"OLD"),0)),0),0)</f>
        <v>0</v>
      </c>
      <c r="X600" s="8">
        <f ca="1">IFERROR(IF(P600&gt;=1,(IF(M600=1,COUNTIF(INDIRECT(G600):INDIRECT(H600),"NEW"),IF(M600=3,COUNTIF(INDIRECT(G600):INDIRECT(H600),"NEW"),0))),0),0)</f>
        <v>0</v>
      </c>
      <c r="Y600" s="10">
        <f t="shared" ca="1" si="29"/>
        <v>0</v>
      </c>
      <c r="Z600" s="13"/>
    </row>
    <row r="601" spans="6:26" ht="20.100000000000001" customHeight="1" x14ac:dyDescent="0.25">
      <c r="F601" s="1">
        <f>IFERROR(IF(O601&gt;=101,MATCH(O601,VITRAN!$AG$14:$AG$1513,0)+13,0),0)</f>
        <v>0</v>
      </c>
      <c r="G601" s="1" t="str">
        <f t="shared" si="27"/>
        <v/>
      </c>
      <c r="H601" s="1" t="str">
        <f t="shared" si="28"/>
        <v/>
      </c>
      <c r="J601" s="1">
        <f>IFERROR(SUMIFS(STOCK!$U$10:$U$209,STOCK!$H$10:$H$209,T601),0)</f>
        <v>0</v>
      </c>
      <c r="K601" s="1">
        <f>IFERROR(SUMIFS(STOCK!$V$10:$V$209,STOCK!$H$10:$H$209,T601),0)</f>
        <v>0</v>
      </c>
      <c r="M601" s="1">
        <f>IFERROR(IF(LEN(T601)&gt;=1,VLOOKUP(HLOOKUP(T601,PROFILE!$K$5:$V$8,4,0),PROFILE!$F$1:$G$3,2,0),0),0)</f>
        <v>0</v>
      </c>
      <c r="N601" s="1">
        <f>IFERROR(COUNTIFS(PROFILE!$H$13:$H$212,"&gt;=1",PROFILE!$I$13:$I$212,T601),0)</f>
        <v>0</v>
      </c>
      <c r="O601" s="1">
        <f>IFERROR(IF(P601&gt;=1,(IF(LEN(T601)&gt;=1,VLOOKUP(T601,PROFILE!$A$23:$B$34,2,0)*100+COUNTIF($T$8:T601,T601),0)),0),0)</f>
        <v>0</v>
      </c>
      <c r="P601" s="11"/>
      <c r="Q601" s="11"/>
      <c r="R601" s="12"/>
      <c r="S601" s="12"/>
      <c r="T601" s="11"/>
      <c r="U601" s="11"/>
      <c r="V601" s="11"/>
      <c r="W601" s="8">
        <f ca="1">IFERROR(IF(P601&gt;=1,(IF(M601&gt;=2,COUNTIF(INDIRECT(G601):INDIRECT(H601),"OLD"),0)),0),0)</f>
        <v>0</v>
      </c>
      <c r="X601" s="8">
        <f ca="1">IFERROR(IF(P601&gt;=1,(IF(M601=1,COUNTIF(INDIRECT(G601):INDIRECT(H601),"NEW"),IF(M601=3,COUNTIF(INDIRECT(G601):INDIRECT(H601),"NEW"),0))),0),0)</f>
        <v>0</v>
      </c>
      <c r="Y601" s="10">
        <f t="shared" ca="1" si="29"/>
        <v>0</v>
      </c>
      <c r="Z601" s="13"/>
    </row>
    <row r="602" spans="6:26" ht="20.100000000000001" customHeight="1" x14ac:dyDescent="0.25">
      <c r="F602" s="1">
        <f>IFERROR(IF(O602&gt;=101,MATCH(O602,VITRAN!$AG$14:$AG$1513,0)+13,0),0)</f>
        <v>0</v>
      </c>
      <c r="G602" s="1" t="str">
        <f t="shared" si="27"/>
        <v/>
      </c>
      <c r="H602" s="1" t="str">
        <f t="shared" si="28"/>
        <v/>
      </c>
      <c r="J602" s="1">
        <f>IFERROR(SUMIFS(STOCK!$U$10:$U$209,STOCK!$H$10:$H$209,T602),0)</f>
        <v>0</v>
      </c>
      <c r="K602" s="1">
        <f>IFERROR(SUMIFS(STOCK!$V$10:$V$209,STOCK!$H$10:$H$209,T602),0)</f>
        <v>0</v>
      </c>
      <c r="M602" s="1">
        <f>IFERROR(IF(LEN(T602)&gt;=1,VLOOKUP(HLOOKUP(T602,PROFILE!$K$5:$V$8,4,0),PROFILE!$F$1:$G$3,2,0),0),0)</f>
        <v>0</v>
      </c>
      <c r="N602" s="1">
        <f>IFERROR(COUNTIFS(PROFILE!$H$13:$H$212,"&gt;=1",PROFILE!$I$13:$I$212,T602),0)</f>
        <v>0</v>
      </c>
      <c r="O602" s="1">
        <f>IFERROR(IF(P602&gt;=1,(IF(LEN(T602)&gt;=1,VLOOKUP(T602,PROFILE!$A$23:$B$34,2,0)*100+COUNTIF($T$8:T602,T602),0)),0),0)</f>
        <v>0</v>
      </c>
      <c r="P602" s="11"/>
      <c r="Q602" s="11"/>
      <c r="R602" s="12"/>
      <c r="S602" s="12"/>
      <c r="T602" s="11"/>
      <c r="U602" s="11"/>
      <c r="V602" s="11"/>
      <c r="W602" s="8">
        <f ca="1">IFERROR(IF(P602&gt;=1,(IF(M602&gt;=2,COUNTIF(INDIRECT(G602):INDIRECT(H602),"OLD"),0)),0),0)</f>
        <v>0</v>
      </c>
      <c r="X602" s="8">
        <f ca="1">IFERROR(IF(P602&gt;=1,(IF(M602=1,COUNTIF(INDIRECT(G602):INDIRECT(H602),"NEW"),IF(M602=3,COUNTIF(INDIRECT(G602):INDIRECT(H602),"NEW"),0))),0),0)</f>
        <v>0</v>
      </c>
      <c r="Y602" s="10">
        <f t="shared" ca="1" si="29"/>
        <v>0</v>
      </c>
      <c r="Z602" s="13"/>
    </row>
    <row r="603" spans="6:26" ht="20.100000000000001" customHeight="1" x14ac:dyDescent="0.25">
      <c r="F603" s="1">
        <f>IFERROR(IF(O603&gt;=101,MATCH(O603,VITRAN!$AG$14:$AG$1513,0)+13,0),0)</f>
        <v>0</v>
      </c>
      <c r="G603" s="1" t="str">
        <f t="shared" si="27"/>
        <v/>
      </c>
      <c r="H603" s="1" t="str">
        <f t="shared" si="28"/>
        <v/>
      </c>
      <c r="J603" s="1">
        <f>IFERROR(SUMIFS(STOCK!$U$10:$U$209,STOCK!$H$10:$H$209,T603),0)</f>
        <v>0</v>
      </c>
      <c r="K603" s="1">
        <f>IFERROR(SUMIFS(STOCK!$V$10:$V$209,STOCK!$H$10:$H$209,T603),0)</f>
        <v>0</v>
      </c>
      <c r="M603" s="1">
        <f>IFERROR(IF(LEN(T603)&gt;=1,VLOOKUP(HLOOKUP(T603,PROFILE!$K$5:$V$8,4,0),PROFILE!$F$1:$G$3,2,0),0),0)</f>
        <v>0</v>
      </c>
      <c r="N603" s="1">
        <f>IFERROR(COUNTIFS(PROFILE!$H$13:$H$212,"&gt;=1",PROFILE!$I$13:$I$212,T603),0)</f>
        <v>0</v>
      </c>
      <c r="O603" s="1">
        <f>IFERROR(IF(P603&gt;=1,(IF(LEN(T603)&gt;=1,VLOOKUP(T603,PROFILE!$A$23:$B$34,2,0)*100+COUNTIF($T$8:T603,T603),0)),0),0)</f>
        <v>0</v>
      </c>
      <c r="P603" s="11"/>
      <c r="Q603" s="11"/>
      <c r="R603" s="12"/>
      <c r="S603" s="12"/>
      <c r="T603" s="11"/>
      <c r="U603" s="11"/>
      <c r="V603" s="11"/>
      <c r="W603" s="8">
        <f ca="1">IFERROR(IF(P603&gt;=1,(IF(M603&gt;=2,COUNTIF(INDIRECT(G603):INDIRECT(H603),"OLD"),0)),0),0)</f>
        <v>0</v>
      </c>
      <c r="X603" s="8">
        <f ca="1">IFERROR(IF(P603&gt;=1,(IF(M603=1,COUNTIF(INDIRECT(G603):INDIRECT(H603),"NEW"),IF(M603=3,COUNTIF(INDIRECT(G603):INDIRECT(H603),"NEW"),0))),0),0)</f>
        <v>0</v>
      </c>
      <c r="Y603" s="10">
        <f t="shared" ca="1" si="29"/>
        <v>0</v>
      </c>
      <c r="Z603" s="13"/>
    </row>
    <row r="604" spans="6:26" ht="20.100000000000001" customHeight="1" x14ac:dyDescent="0.25">
      <c r="F604" s="1">
        <f>IFERROR(IF(O604&gt;=101,MATCH(O604,VITRAN!$AG$14:$AG$1513,0)+13,0),0)</f>
        <v>0</v>
      </c>
      <c r="G604" s="1" t="str">
        <f t="shared" si="27"/>
        <v/>
      </c>
      <c r="H604" s="1" t="str">
        <f t="shared" si="28"/>
        <v/>
      </c>
      <c r="J604" s="1">
        <f>IFERROR(SUMIFS(STOCK!$U$10:$U$209,STOCK!$H$10:$H$209,T604),0)</f>
        <v>0</v>
      </c>
      <c r="K604" s="1">
        <f>IFERROR(SUMIFS(STOCK!$V$10:$V$209,STOCK!$H$10:$H$209,T604),0)</f>
        <v>0</v>
      </c>
      <c r="M604" s="1">
        <f>IFERROR(IF(LEN(T604)&gt;=1,VLOOKUP(HLOOKUP(T604,PROFILE!$K$5:$V$8,4,0),PROFILE!$F$1:$G$3,2,0),0),0)</f>
        <v>0</v>
      </c>
      <c r="N604" s="1">
        <f>IFERROR(COUNTIFS(PROFILE!$H$13:$H$212,"&gt;=1",PROFILE!$I$13:$I$212,T604),0)</f>
        <v>0</v>
      </c>
      <c r="O604" s="1">
        <f>IFERROR(IF(P604&gt;=1,(IF(LEN(T604)&gt;=1,VLOOKUP(T604,PROFILE!$A$23:$B$34,2,0)*100+COUNTIF($T$8:T604,T604),0)),0),0)</f>
        <v>0</v>
      </c>
      <c r="P604" s="11"/>
      <c r="Q604" s="11"/>
      <c r="R604" s="12"/>
      <c r="S604" s="12"/>
      <c r="T604" s="11"/>
      <c r="U604" s="11"/>
      <c r="V604" s="11"/>
      <c r="W604" s="8">
        <f ca="1">IFERROR(IF(P604&gt;=1,(IF(M604&gt;=2,COUNTIF(INDIRECT(G604):INDIRECT(H604),"OLD"),0)),0),0)</f>
        <v>0</v>
      </c>
      <c r="X604" s="8">
        <f ca="1">IFERROR(IF(P604&gt;=1,(IF(M604=1,COUNTIF(INDIRECT(G604):INDIRECT(H604),"NEW"),IF(M604=3,COUNTIF(INDIRECT(G604):INDIRECT(H604),"NEW"),0))),0),0)</f>
        <v>0</v>
      </c>
      <c r="Y604" s="10">
        <f t="shared" ca="1" si="29"/>
        <v>0</v>
      </c>
      <c r="Z604" s="13"/>
    </row>
    <row r="605" spans="6:26" ht="20.100000000000001" customHeight="1" x14ac:dyDescent="0.25">
      <c r="F605" s="1">
        <f>IFERROR(IF(O605&gt;=101,MATCH(O605,VITRAN!$AG$14:$AG$1513,0)+13,0),0)</f>
        <v>0</v>
      </c>
      <c r="G605" s="1" t="str">
        <f t="shared" si="27"/>
        <v/>
      </c>
      <c r="H605" s="1" t="str">
        <f t="shared" si="28"/>
        <v/>
      </c>
      <c r="J605" s="1">
        <f>IFERROR(SUMIFS(STOCK!$U$10:$U$209,STOCK!$H$10:$H$209,T605),0)</f>
        <v>0</v>
      </c>
      <c r="K605" s="1">
        <f>IFERROR(SUMIFS(STOCK!$V$10:$V$209,STOCK!$H$10:$H$209,T605),0)</f>
        <v>0</v>
      </c>
      <c r="M605" s="1">
        <f>IFERROR(IF(LEN(T605)&gt;=1,VLOOKUP(HLOOKUP(T605,PROFILE!$K$5:$V$8,4,0),PROFILE!$F$1:$G$3,2,0),0),0)</f>
        <v>0</v>
      </c>
      <c r="N605" s="1">
        <f>IFERROR(COUNTIFS(PROFILE!$H$13:$H$212,"&gt;=1",PROFILE!$I$13:$I$212,T605),0)</f>
        <v>0</v>
      </c>
      <c r="O605" s="1">
        <f>IFERROR(IF(P605&gt;=1,(IF(LEN(T605)&gt;=1,VLOOKUP(T605,PROFILE!$A$23:$B$34,2,0)*100+COUNTIF($T$8:T605,T605),0)),0),0)</f>
        <v>0</v>
      </c>
      <c r="P605" s="11"/>
      <c r="Q605" s="11"/>
      <c r="R605" s="12"/>
      <c r="S605" s="12"/>
      <c r="T605" s="11"/>
      <c r="U605" s="11"/>
      <c r="V605" s="11"/>
      <c r="W605" s="8">
        <f ca="1">IFERROR(IF(P605&gt;=1,(IF(M605&gt;=2,COUNTIF(INDIRECT(G605):INDIRECT(H605),"OLD"),0)),0),0)</f>
        <v>0</v>
      </c>
      <c r="X605" s="8">
        <f ca="1">IFERROR(IF(P605&gt;=1,(IF(M605=1,COUNTIF(INDIRECT(G605):INDIRECT(H605),"NEW"),IF(M605=3,COUNTIF(INDIRECT(G605):INDIRECT(H605),"NEW"),0))),0),0)</f>
        <v>0</v>
      </c>
      <c r="Y605" s="10">
        <f t="shared" ca="1" si="29"/>
        <v>0</v>
      </c>
      <c r="Z605" s="13"/>
    </row>
    <row r="606" spans="6:26" ht="20.100000000000001" customHeight="1" x14ac:dyDescent="0.25">
      <c r="F606" s="1">
        <f>IFERROR(IF(O606&gt;=101,MATCH(O606,VITRAN!$AG$14:$AG$1513,0)+13,0),0)</f>
        <v>0</v>
      </c>
      <c r="G606" s="1" t="str">
        <f t="shared" si="27"/>
        <v/>
      </c>
      <c r="H606" s="1" t="str">
        <f t="shared" si="28"/>
        <v/>
      </c>
      <c r="J606" s="1">
        <f>IFERROR(SUMIFS(STOCK!$U$10:$U$209,STOCK!$H$10:$H$209,T606),0)</f>
        <v>0</v>
      </c>
      <c r="K606" s="1">
        <f>IFERROR(SUMIFS(STOCK!$V$10:$V$209,STOCK!$H$10:$H$209,T606),0)</f>
        <v>0</v>
      </c>
      <c r="M606" s="1">
        <f>IFERROR(IF(LEN(T606)&gt;=1,VLOOKUP(HLOOKUP(T606,PROFILE!$K$5:$V$8,4,0),PROFILE!$F$1:$G$3,2,0),0),0)</f>
        <v>0</v>
      </c>
      <c r="N606" s="1">
        <f>IFERROR(COUNTIFS(PROFILE!$H$13:$H$212,"&gt;=1",PROFILE!$I$13:$I$212,T606),0)</f>
        <v>0</v>
      </c>
      <c r="O606" s="1">
        <f>IFERROR(IF(P606&gt;=1,(IF(LEN(T606)&gt;=1,VLOOKUP(T606,PROFILE!$A$23:$B$34,2,0)*100+COUNTIF($T$8:T606,T606),0)),0),0)</f>
        <v>0</v>
      </c>
      <c r="P606" s="11"/>
      <c r="Q606" s="11"/>
      <c r="R606" s="12"/>
      <c r="S606" s="12"/>
      <c r="T606" s="11"/>
      <c r="U606" s="11"/>
      <c r="V606" s="11"/>
      <c r="W606" s="8">
        <f ca="1">IFERROR(IF(P606&gt;=1,(IF(M606&gt;=2,COUNTIF(INDIRECT(G606):INDIRECT(H606),"OLD"),0)),0),0)</f>
        <v>0</v>
      </c>
      <c r="X606" s="8">
        <f ca="1">IFERROR(IF(P606&gt;=1,(IF(M606=1,COUNTIF(INDIRECT(G606):INDIRECT(H606),"NEW"),IF(M606=3,COUNTIF(INDIRECT(G606):INDIRECT(H606),"NEW"),0))),0),0)</f>
        <v>0</v>
      </c>
      <c r="Y606" s="10">
        <f t="shared" ca="1" si="29"/>
        <v>0</v>
      </c>
      <c r="Z606" s="13"/>
    </row>
    <row r="607" spans="6:26" ht="20.100000000000001" customHeight="1" x14ac:dyDescent="0.25">
      <c r="F607" s="1">
        <f>IFERROR(IF(O607&gt;=101,MATCH(O607,VITRAN!$AG$14:$AG$1513,0)+13,0),0)</f>
        <v>0</v>
      </c>
      <c r="G607" s="1" t="str">
        <f t="shared" si="27"/>
        <v/>
      </c>
      <c r="H607" s="1" t="str">
        <f t="shared" si="28"/>
        <v/>
      </c>
      <c r="J607" s="1">
        <f>IFERROR(SUMIFS(STOCK!$U$10:$U$209,STOCK!$H$10:$H$209,T607),0)</f>
        <v>0</v>
      </c>
      <c r="K607" s="1">
        <f>IFERROR(SUMIFS(STOCK!$V$10:$V$209,STOCK!$H$10:$H$209,T607),0)</f>
        <v>0</v>
      </c>
      <c r="M607" s="1">
        <f>IFERROR(IF(LEN(T607)&gt;=1,VLOOKUP(HLOOKUP(T607,PROFILE!$K$5:$V$8,4,0),PROFILE!$F$1:$G$3,2,0),0),0)</f>
        <v>0</v>
      </c>
      <c r="N607" s="1">
        <f>IFERROR(COUNTIFS(PROFILE!$H$13:$H$212,"&gt;=1",PROFILE!$I$13:$I$212,T607),0)</f>
        <v>0</v>
      </c>
      <c r="O607" s="1">
        <f>IFERROR(IF(P607&gt;=1,(IF(LEN(T607)&gt;=1,VLOOKUP(T607,PROFILE!$A$23:$B$34,2,0)*100+COUNTIF($T$8:T607,T607),0)),0),0)</f>
        <v>0</v>
      </c>
      <c r="P607" s="11"/>
      <c r="Q607" s="11"/>
      <c r="R607" s="12"/>
      <c r="S607" s="12"/>
      <c r="T607" s="11"/>
      <c r="U607" s="11"/>
      <c r="V607" s="11"/>
      <c r="W607" s="8">
        <f ca="1">IFERROR(IF(P607&gt;=1,(IF(M607&gt;=2,COUNTIF(INDIRECT(G607):INDIRECT(H607),"OLD"),0)),0),0)</f>
        <v>0</v>
      </c>
      <c r="X607" s="8">
        <f ca="1">IFERROR(IF(P607&gt;=1,(IF(M607=1,COUNTIF(INDIRECT(G607):INDIRECT(H607),"NEW"),IF(M607=3,COUNTIF(INDIRECT(G607):INDIRECT(H607),"NEW"),0))),0),0)</f>
        <v>0</v>
      </c>
      <c r="Y607" s="10">
        <f t="shared" ca="1" si="29"/>
        <v>0</v>
      </c>
      <c r="Z607" s="13"/>
    </row>
    <row r="608" spans="6:26" ht="20.100000000000001" customHeight="1" x14ac:dyDescent="0.25">
      <c r="F608" s="1">
        <f>IFERROR(IF(O608&gt;=101,MATCH(O608,VITRAN!$AG$14:$AG$1513,0)+13,0),0)</f>
        <v>0</v>
      </c>
      <c r="G608" s="1" t="str">
        <f t="shared" si="27"/>
        <v/>
      </c>
      <c r="H608" s="1" t="str">
        <f t="shared" si="28"/>
        <v/>
      </c>
      <c r="J608" s="1">
        <f>IFERROR(SUMIFS(STOCK!$U$10:$U$209,STOCK!$H$10:$H$209,T608),0)</f>
        <v>0</v>
      </c>
      <c r="K608" s="1">
        <f>IFERROR(SUMIFS(STOCK!$V$10:$V$209,STOCK!$H$10:$H$209,T608),0)</f>
        <v>0</v>
      </c>
      <c r="M608" s="1">
        <f>IFERROR(IF(LEN(T608)&gt;=1,VLOOKUP(HLOOKUP(T608,PROFILE!$K$5:$V$8,4,0),PROFILE!$F$1:$G$3,2,0),0),0)</f>
        <v>0</v>
      </c>
      <c r="N608" s="1">
        <f>IFERROR(COUNTIFS(PROFILE!$H$13:$H$212,"&gt;=1",PROFILE!$I$13:$I$212,T608),0)</f>
        <v>0</v>
      </c>
      <c r="O608" s="1">
        <f>IFERROR(IF(P608&gt;=1,(IF(LEN(T608)&gt;=1,VLOOKUP(T608,PROFILE!$A$23:$B$34,2,0)*100+COUNTIF($T$8:T608,T608),0)),0),0)</f>
        <v>0</v>
      </c>
      <c r="P608" s="11"/>
      <c r="Q608" s="11"/>
      <c r="R608" s="12"/>
      <c r="S608" s="12"/>
      <c r="T608" s="11"/>
      <c r="U608" s="11"/>
      <c r="V608" s="11"/>
      <c r="W608" s="8">
        <f ca="1">IFERROR(IF(P608&gt;=1,(IF(M608&gt;=2,COUNTIF(INDIRECT(G608):INDIRECT(H608),"OLD"),0)),0),0)</f>
        <v>0</v>
      </c>
      <c r="X608" s="8">
        <f ca="1">IFERROR(IF(P608&gt;=1,(IF(M608=1,COUNTIF(INDIRECT(G608):INDIRECT(H608),"NEW"),IF(M608=3,COUNTIF(INDIRECT(G608):INDIRECT(H608),"NEW"),0))),0),0)</f>
        <v>0</v>
      </c>
      <c r="Y608" s="10">
        <f t="shared" ca="1" si="29"/>
        <v>0</v>
      </c>
      <c r="Z608" s="13"/>
    </row>
    <row r="609" spans="6:26" ht="20.100000000000001" customHeight="1" x14ac:dyDescent="0.25">
      <c r="F609" s="1">
        <f>IFERROR(IF(O609&gt;=101,MATCH(O609,VITRAN!$AG$14:$AG$1513,0)+13,0),0)</f>
        <v>0</v>
      </c>
      <c r="G609" s="1" t="str">
        <f t="shared" si="27"/>
        <v/>
      </c>
      <c r="H609" s="1" t="str">
        <f t="shared" si="28"/>
        <v/>
      </c>
      <c r="J609" s="1">
        <f>IFERROR(SUMIFS(STOCK!$U$10:$U$209,STOCK!$H$10:$H$209,T609),0)</f>
        <v>0</v>
      </c>
      <c r="K609" s="1">
        <f>IFERROR(SUMIFS(STOCK!$V$10:$V$209,STOCK!$H$10:$H$209,T609),0)</f>
        <v>0</v>
      </c>
      <c r="M609" s="1">
        <f>IFERROR(IF(LEN(T609)&gt;=1,VLOOKUP(HLOOKUP(T609,PROFILE!$K$5:$V$8,4,0),PROFILE!$F$1:$G$3,2,0),0),0)</f>
        <v>0</v>
      </c>
      <c r="N609" s="1">
        <f>IFERROR(COUNTIFS(PROFILE!$H$13:$H$212,"&gt;=1",PROFILE!$I$13:$I$212,T609),0)</f>
        <v>0</v>
      </c>
      <c r="O609" s="1">
        <f>IFERROR(IF(P609&gt;=1,(IF(LEN(T609)&gt;=1,VLOOKUP(T609,PROFILE!$A$23:$B$34,2,0)*100+COUNTIF($T$8:T609,T609),0)),0),0)</f>
        <v>0</v>
      </c>
      <c r="P609" s="11"/>
      <c r="Q609" s="11"/>
      <c r="R609" s="12"/>
      <c r="S609" s="12"/>
      <c r="T609" s="11"/>
      <c r="U609" s="11"/>
      <c r="V609" s="11"/>
      <c r="W609" s="8">
        <f ca="1">IFERROR(IF(P609&gt;=1,(IF(M609&gt;=2,COUNTIF(INDIRECT(G609):INDIRECT(H609),"OLD"),0)),0),0)</f>
        <v>0</v>
      </c>
      <c r="X609" s="8">
        <f ca="1">IFERROR(IF(P609&gt;=1,(IF(M609=1,COUNTIF(INDIRECT(G609):INDIRECT(H609),"NEW"),IF(M609=3,COUNTIF(INDIRECT(G609):INDIRECT(H609),"NEW"),0))),0),0)</f>
        <v>0</v>
      </c>
      <c r="Y609" s="10">
        <f t="shared" ca="1" si="29"/>
        <v>0</v>
      </c>
      <c r="Z609" s="13"/>
    </row>
    <row r="610" spans="6:26" ht="20.100000000000001" customHeight="1" x14ac:dyDescent="0.25">
      <c r="F610" s="1">
        <f>IFERROR(IF(O610&gt;=101,MATCH(O610,VITRAN!$AG$14:$AG$1513,0)+13,0),0)</f>
        <v>0</v>
      </c>
      <c r="G610" s="1" t="str">
        <f t="shared" si="27"/>
        <v/>
      </c>
      <c r="H610" s="1" t="str">
        <f t="shared" si="28"/>
        <v/>
      </c>
      <c r="J610" s="1">
        <f>IFERROR(SUMIFS(STOCK!$U$10:$U$209,STOCK!$H$10:$H$209,T610),0)</f>
        <v>0</v>
      </c>
      <c r="K610" s="1">
        <f>IFERROR(SUMIFS(STOCK!$V$10:$V$209,STOCK!$H$10:$H$209,T610),0)</f>
        <v>0</v>
      </c>
      <c r="M610" s="1">
        <f>IFERROR(IF(LEN(T610)&gt;=1,VLOOKUP(HLOOKUP(T610,PROFILE!$K$5:$V$8,4,0),PROFILE!$F$1:$G$3,2,0),0),0)</f>
        <v>0</v>
      </c>
      <c r="N610" s="1">
        <f>IFERROR(COUNTIFS(PROFILE!$H$13:$H$212,"&gt;=1",PROFILE!$I$13:$I$212,T610),0)</f>
        <v>0</v>
      </c>
      <c r="O610" s="1">
        <f>IFERROR(IF(P610&gt;=1,(IF(LEN(T610)&gt;=1,VLOOKUP(T610,PROFILE!$A$23:$B$34,2,0)*100+COUNTIF($T$8:T610,T610),0)),0),0)</f>
        <v>0</v>
      </c>
      <c r="P610" s="11"/>
      <c r="Q610" s="11"/>
      <c r="R610" s="12"/>
      <c r="S610" s="12"/>
      <c r="T610" s="11"/>
      <c r="U610" s="11"/>
      <c r="V610" s="11"/>
      <c r="W610" s="8">
        <f ca="1">IFERROR(IF(P610&gt;=1,(IF(M610&gt;=2,COUNTIF(INDIRECT(G610):INDIRECT(H610),"OLD"),0)),0),0)</f>
        <v>0</v>
      </c>
      <c r="X610" s="8">
        <f ca="1">IFERROR(IF(P610&gt;=1,(IF(M610=1,COUNTIF(INDIRECT(G610):INDIRECT(H610),"NEW"),IF(M610=3,COUNTIF(INDIRECT(G610):INDIRECT(H610),"NEW"),0))),0),0)</f>
        <v>0</v>
      </c>
      <c r="Y610" s="10">
        <f t="shared" ca="1" si="29"/>
        <v>0</v>
      </c>
      <c r="Z610" s="13"/>
    </row>
    <row r="611" spans="6:26" ht="20.100000000000001" customHeight="1" x14ac:dyDescent="0.25">
      <c r="F611" s="1">
        <f>IFERROR(IF(O611&gt;=101,MATCH(O611,VITRAN!$AG$14:$AG$1513,0)+13,0),0)</f>
        <v>0</v>
      </c>
      <c r="G611" s="1" t="str">
        <f t="shared" si="27"/>
        <v/>
      </c>
      <c r="H611" s="1" t="str">
        <f t="shared" si="28"/>
        <v/>
      </c>
      <c r="J611" s="1">
        <f>IFERROR(SUMIFS(STOCK!$U$10:$U$209,STOCK!$H$10:$H$209,T611),0)</f>
        <v>0</v>
      </c>
      <c r="K611" s="1">
        <f>IFERROR(SUMIFS(STOCK!$V$10:$V$209,STOCK!$H$10:$H$209,T611),0)</f>
        <v>0</v>
      </c>
      <c r="M611" s="1">
        <f>IFERROR(IF(LEN(T611)&gt;=1,VLOOKUP(HLOOKUP(T611,PROFILE!$K$5:$V$8,4,0),PROFILE!$F$1:$G$3,2,0),0),0)</f>
        <v>0</v>
      </c>
      <c r="N611" s="1">
        <f>IFERROR(COUNTIFS(PROFILE!$H$13:$H$212,"&gt;=1",PROFILE!$I$13:$I$212,T611),0)</f>
        <v>0</v>
      </c>
      <c r="O611" s="1">
        <f>IFERROR(IF(P611&gt;=1,(IF(LEN(T611)&gt;=1,VLOOKUP(T611,PROFILE!$A$23:$B$34,2,0)*100+COUNTIF($T$8:T611,T611),0)),0),0)</f>
        <v>0</v>
      </c>
      <c r="P611" s="11"/>
      <c r="Q611" s="11"/>
      <c r="R611" s="12"/>
      <c r="S611" s="12"/>
      <c r="T611" s="11"/>
      <c r="U611" s="11"/>
      <c r="V611" s="11"/>
      <c r="W611" s="8">
        <f ca="1">IFERROR(IF(P611&gt;=1,(IF(M611&gt;=2,COUNTIF(INDIRECT(G611):INDIRECT(H611),"OLD"),0)),0),0)</f>
        <v>0</v>
      </c>
      <c r="X611" s="8">
        <f ca="1">IFERROR(IF(P611&gt;=1,(IF(M611=1,COUNTIF(INDIRECT(G611):INDIRECT(H611),"NEW"),IF(M611=3,COUNTIF(INDIRECT(G611):INDIRECT(H611),"NEW"),0))),0),0)</f>
        <v>0</v>
      </c>
      <c r="Y611" s="10">
        <f t="shared" ca="1" si="29"/>
        <v>0</v>
      </c>
      <c r="Z611" s="13"/>
    </row>
    <row r="612" spans="6:26" ht="20.100000000000001" customHeight="1" x14ac:dyDescent="0.25">
      <c r="F612" s="1">
        <f>IFERROR(IF(O612&gt;=101,MATCH(O612,VITRAN!$AG$14:$AG$1513,0)+13,0),0)</f>
        <v>0</v>
      </c>
      <c r="G612" s="1" t="str">
        <f t="shared" si="27"/>
        <v/>
      </c>
      <c r="H612" s="1" t="str">
        <f t="shared" si="28"/>
        <v/>
      </c>
      <c r="J612" s="1">
        <f>IFERROR(SUMIFS(STOCK!$U$10:$U$209,STOCK!$H$10:$H$209,T612),0)</f>
        <v>0</v>
      </c>
      <c r="K612" s="1">
        <f>IFERROR(SUMIFS(STOCK!$V$10:$V$209,STOCK!$H$10:$H$209,T612),0)</f>
        <v>0</v>
      </c>
      <c r="M612" s="1">
        <f>IFERROR(IF(LEN(T612)&gt;=1,VLOOKUP(HLOOKUP(T612,PROFILE!$K$5:$V$8,4,0),PROFILE!$F$1:$G$3,2,0),0),0)</f>
        <v>0</v>
      </c>
      <c r="N612" s="1">
        <f>IFERROR(COUNTIFS(PROFILE!$H$13:$H$212,"&gt;=1",PROFILE!$I$13:$I$212,T612),0)</f>
        <v>0</v>
      </c>
      <c r="O612" s="1">
        <f>IFERROR(IF(P612&gt;=1,(IF(LEN(T612)&gt;=1,VLOOKUP(T612,PROFILE!$A$23:$B$34,2,0)*100+COUNTIF($T$8:T612,T612),0)),0),0)</f>
        <v>0</v>
      </c>
      <c r="P612" s="11"/>
      <c r="Q612" s="11"/>
      <c r="R612" s="12"/>
      <c r="S612" s="12"/>
      <c r="T612" s="11"/>
      <c r="U612" s="11"/>
      <c r="V612" s="11"/>
      <c r="W612" s="8">
        <f ca="1">IFERROR(IF(P612&gt;=1,(IF(M612&gt;=2,COUNTIF(INDIRECT(G612):INDIRECT(H612),"OLD"),0)),0),0)</f>
        <v>0</v>
      </c>
      <c r="X612" s="8">
        <f ca="1">IFERROR(IF(P612&gt;=1,(IF(M612=1,COUNTIF(INDIRECT(G612):INDIRECT(H612),"NEW"),IF(M612=3,COUNTIF(INDIRECT(G612):INDIRECT(H612),"NEW"),0))),0),0)</f>
        <v>0</v>
      </c>
      <c r="Y612" s="10">
        <f t="shared" ca="1" si="29"/>
        <v>0</v>
      </c>
      <c r="Z612" s="13"/>
    </row>
    <row r="613" spans="6:26" ht="20.100000000000001" customHeight="1" x14ac:dyDescent="0.25">
      <c r="F613" s="1">
        <f>IFERROR(IF(O613&gt;=101,MATCH(O613,VITRAN!$AG$14:$AG$1513,0)+13,0),0)</f>
        <v>0</v>
      </c>
      <c r="G613" s="1" t="str">
        <f t="shared" si="27"/>
        <v/>
      </c>
      <c r="H613" s="1" t="str">
        <f t="shared" si="28"/>
        <v/>
      </c>
      <c r="J613" s="1">
        <f>IFERROR(SUMIFS(STOCK!$U$10:$U$209,STOCK!$H$10:$H$209,T613),0)</f>
        <v>0</v>
      </c>
      <c r="K613" s="1">
        <f>IFERROR(SUMIFS(STOCK!$V$10:$V$209,STOCK!$H$10:$H$209,T613),0)</f>
        <v>0</v>
      </c>
      <c r="M613" s="1">
        <f>IFERROR(IF(LEN(T613)&gt;=1,VLOOKUP(HLOOKUP(T613,PROFILE!$K$5:$V$8,4,0),PROFILE!$F$1:$G$3,2,0),0),0)</f>
        <v>0</v>
      </c>
      <c r="N613" s="1">
        <f>IFERROR(COUNTIFS(PROFILE!$H$13:$H$212,"&gt;=1",PROFILE!$I$13:$I$212,T613),0)</f>
        <v>0</v>
      </c>
      <c r="O613" s="1">
        <f>IFERROR(IF(P613&gt;=1,(IF(LEN(T613)&gt;=1,VLOOKUP(T613,PROFILE!$A$23:$B$34,2,0)*100+COUNTIF($T$8:T613,T613),0)),0),0)</f>
        <v>0</v>
      </c>
      <c r="P613" s="11"/>
      <c r="Q613" s="11"/>
      <c r="R613" s="12"/>
      <c r="S613" s="12"/>
      <c r="T613" s="11"/>
      <c r="U613" s="11"/>
      <c r="V613" s="11"/>
      <c r="W613" s="8">
        <f ca="1">IFERROR(IF(P613&gt;=1,(IF(M613&gt;=2,COUNTIF(INDIRECT(G613):INDIRECT(H613),"OLD"),0)),0),0)</f>
        <v>0</v>
      </c>
      <c r="X613" s="8">
        <f ca="1">IFERROR(IF(P613&gt;=1,(IF(M613=1,COUNTIF(INDIRECT(G613):INDIRECT(H613),"NEW"),IF(M613=3,COUNTIF(INDIRECT(G613):INDIRECT(H613),"NEW"),0))),0),0)</f>
        <v>0</v>
      </c>
      <c r="Y613" s="10">
        <f t="shared" ca="1" si="29"/>
        <v>0</v>
      </c>
      <c r="Z613" s="13"/>
    </row>
    <row r="614" spans="6:26" ht="20.100000000000001" customHeight="1" x14ac:dyDescent="0.25">
      <c r="F614" s="1">
        <f>IFERROR(IF(O614&gt;=101,MATCH(O614,VITRAN!$AG$14:$AG$1513,0)+13,0),0)</f>
        <v>0</v>
      </c>
      <c r="G614" s="1" t="str">
        <f t="shared" si="27"/>
        <v/>
      </c>
      <c r="H614" s="1" t="str">
        <f t="shared" si="28"/>
        <v/>
      </c>
      <c r="J614" s="1">
        <f>IFERROR(SUMIFS(STOCK!$U$10:$U$209,STOCK!$H$10:$H$209,T614),0)</f>
        <v>0</v>
      </c>
      <c r="K614" s="1">
        <f>IFERROR(SUMIFS(STOCK!$V$10:$V$209,STOCK!$H$10:$H$209,T614),0)</f>
        <v>0</v>
      </c>
      <c r="M614" s="1">
        <f>IFERROR(IF(LEN(T614)&gt;=1,VLOOKUP(HLOOKUP(T614,PROFILE!$K$5:$V$8,4,0),PROFILE!$F$1:$G$3,2,0),0),0)</f>
        <v>0</v>
      </c>
      <c r="N614" s="1">
        <f>IFERROR(COUNTIFS(PROFILE!$H$13:$H$212,"&gt;=1",PROFILE!$I$13:$I$212,T614),0)</f>
        <v>0</v>
      </c>
      <c r="O614" s="1">
        <f>IFERROR(IF(P614&gt;=1,(IF(LEN(T614)&gt;=1,VLOOKUP(T614,PROFILE!$A$23:$B$34,2,0)*100+COUNTIF($T$8:T614,T614),0)),0),0)</f>
        <v>0</v>
      </c>
      <c r="P614" s="11"/>
      <c r="Q614" s="11"/>
      <c r="R614" s="12"/>
      <c r="S614" s="12"/>
      <c r="T614" s="11"/>
      <c r="U614" s="11"/>
      <c r="V614" s="11"/>
      <c r="W614" s="8">
        <f ca="1">IFERROR(IF(P614&gt;=1,(IF(M614&gt;=2,COUNTIF(INDIRECT(G614):INDIRECT(H614),"OLD"),0)),0),0)</f>
        <v>0</v>
      </c>
      <c r="X614" s="8">
        <f ca="1">IFERROR(IF(P614&gt;=1,(IF(M614=1,COUNTIF(INDIRECT(G614):INDIRECT(H614),"NEW"),IF(M614=3,COUNTIF(INDIRECT(G614):INDIRECT(H614),"NEW"),0))),0),0)</f>
        <v>0</v>
      </c>
      <c r="Y614" s="10">
        <f t="shared" ca="1" si="29"/>
        <v>0</v>
      </c>
      <c r="Z614" s="13"/>
    </row>
    <row r="615" spans="6:26" ht="20.100000000000001" customHeight="1" x14ac:dyDescent="0.25">
      <c r="F615" s="1">
        <f>IFERROR(IF(O615&gt;=101,MATCH(O615,VITRAN!$AG$14:$AG$1513,0)+13,0),0)</f>
        <v>0</v>
      </c>
      <c r="G615" s="1" t="str">
        <f t="shared" si="27"/>
        <v/>
      </c>
      <c r="H615" s="1" t="str">
        <f t="shared" si="28"/>
        <v/>
      </c>
      <c r="J615" s="1">
        <f>IFERROR(SUMIFS(STOCK!$U$10:$U$209,STOCK!$H$10:$H$209,T615),0)</f>
        <v>0</v>
      </c>
      <c r="K615" s="1">
        <f>IFERROR(SUMIFS(STOCK!$V$10:$V$209,STOCK!$H$10:$H$209,T615),0)</f>
        <v>0</v>
      </c>
      <c r="M615" s="1">
        <f>IFERROR(IF(LEN(T615)&gt;=1,VLOOKUP(HLOOKUP(T615,PROFILE!$K$5:$V$8,4,0),PROFILE!$F$1:$G$3,2,0),0),0)</f>
        <v>0</v>
      </c>
      <c r="N615" s="1">
        <f>IFERROR(COUNTIFS(PROFILE!$H$13:$H$212,"&gt;=1",PROFILE!$I$13:$I$212,T615),0)</f>
        <v>0</v>
      </c>
      <c r="O615" s="1">
        <f>IFERROR(IF(P615&gt;=1,(IF(LEN(T615)&gt;=1,VLOOKUP(T615,PROFILE!$A$23:$B$34,2,0)*100+COUNTIF($T$8:T615,T615),0)),0),0)</f>
        <v>0</v>
      </c>
      <c r="P615" s="11"/>
      <c r="Q615" s="11"/>
      <c r="R615" s="12"/>
      <c r="S615" s="12"/>
      <c r="T615" s="11"/>
      <c r="U615" s="11"/>
      <c r="V615" s="11"/>
      <c r="W615" s="8">
        <f ca="1">IFERROR(IF(P615&gt;=1,(IF(M615&gt;=2,COUNTIF(INDIRECT(G615):INDIRECT(H615),"OLD"),0)),0),0)</f>
        <v>0</v>
      </c>
      <c r="X615" s="8">
        <f ca="1">IFERROR(IF(P615&gt;=1,(IF(M615=1,COUNTIF(INDIRECT(G615):INDIRECT(H615),"NEW"),IF(M615=3,COUNTIF(INDIRECT(G615):INDIRECT(H615),"NEW"),0))),0),0)</f>
        <v>0</v>
      </c>
      <c r="Y615" s="10">
        <f t="shared" ca="1" si="29"/>
        <v>0</v>
      </c>
      <c r="Z615" s="13"/>
    </row>
    <row r="616" spans="6:26" ht="20.100000000000001" customHeight="1" x14ac:dyDescent="0.25">
      <c r="F616" s="1">
        <f>IFERROR(IF(O616&gt;=101,MATCH(O616,VITRAN!$AG$14:$AG$1513,0)+13,0),0)</f>
        <v>0</v>
      </c>
      <c r="G616" s="1" t="str">
        <f t="shared" si="27"/>
        <v/>
      </c>
      <c r="H616" s="1" t="str">
        <f t="shared" si="28"/>
        <v/>
      </c>
      <c r="J616" s="1">
        <f>IFERROR(SUMIFS(STOCK!$U$10:$U$209,STOCK!$H$10:$H$209,T616),0)</f>
        <v>0</v>
      </c>
      <c r="K616" s="1">
        <f>IFERROR(SUMIFS(STOCK!$V$10:$V$209,STOCK!$H$10:$H$209,T616),0)</f>
        <v>0</v>
      </c>
      <c r="M616" s="1">
        <f>IFERROR(IF(LEN(T616)&gt;=1,VLOOKUP(HLOOKUP(T616,PROFILE!$K$5:$V$8,4,0),PROFILE!$F$1:$G$3,2,0),0),0)</f>
        <v>0</v>
      </c>
      <c r="N616" s="1">
        <f>IFERROR(COUNTIFS(PROFILE!$H$13:$H$212,"&gt;=1",PROFILE!$I$13:$I$212,T616),0)</f>
        <v>0</v>
      </c>
      <c r="O616" s="1">
        <f>IFERROR(IF(P616&gt;=1,(IF(LEN(T616)&gt;=1,VLOOKUP(T616,PROFILE!$A$23:$B$34,2,0)*100+COUNTIF($T$8:T616,T616),0)),0),0)</f>
        <v>0</v>
      </c>
      <c r="P616" s="11"/>
      <c r="Q616" s="11"/>
      <c r="R616" s="12"/>
      <c r="S616" s="12"/>
      <c r="T616" s="11"/>
      <c r="U616" s="11"/>
      <c r="V616" s="11"/>
      <c r="W616" s="8">
        <f ca="1">IFERROR(IF(P616&gt;=1,(IF(M616&gt;=2,COUNTIF(INDIRECT(G616):INDIRECT(H616),"OLD"),0)),0),0)</f>
        <v>0</v>
      </c>
      <c r="X616" s="8">
        <f ca="1">IFERROR(IF(P616&gt;=1,(IF(M616=1,COUNTIF(INDIRECT(G616):INDIRECT(H616),"NEW"),IF(M616=3,COUNTIF(INDIRECT(G616):INDIRECT(H616),"NEW"),0))),0),0)</f>
        <v>0</v>
      </c>
      <c r="Y616" s="10">
        <f t="shared" ca="1" si="29"/>
        <v>0</v>
      </c>
      <c r="Z616" s="13"/>
    </row>
    <row r="617" spans="6:26" ht="20.100000000000001" customHeight="1" x14ac:dyDescent="0.25">
      <c r="F617" s="1">
        <f>IFERROR(IF(O617&gt;=101,MATCH(O617,VITRAN!$AG$14:$AG$1513,0)+13,0),0)</f>
        <v>0</v>
      </c>
      <c r="G617" s="1" t="str">
        <f t="shared" si="27"/>
        <v/>
      </c>
      <c r="H617" s="1" t="str">
        <f t="shared" si="28"/>
        <v/>
      </c>
      <c r="J617" s="1">
        <f>IFERROR(SUMIFS(STOCK!$U$10:$U$209,STOCK!$H$10:$H$209,T617),0)</f>
        <v>0</v>
      </c>
      <c r="K617" s="1">
        <f>IFERROR(SUMIFS(STOCK!$V$10:$V$209,STOCK!$H$10:$H$209,T617),0)</f>
        <v>0</v>
      </c>
      <c r="M617" s="1">
        <f>IFERROR(IF(LEN(T617)&gt;=1,VLOOKUP(HLOOKUP(T617,PROFILE!$K$5:$V$8,4,0),PROFILE!$F$1:$G$3,2,0),0),0)</f>
        <v>0</v>
      </c>
      <c r="N617" s="1">
        <f>IFERROR(COUNTIFS(PROFILE!$H$13:$H$212,"&gt;=1",PROFILE!$I$13:$I$212,T617),0)</f>
        <v>0</v>
      </c>
      <c r="O617" s="1">
        <f>IFERROR(IF(P617&gt;=1,(IF(LEN(T617)&gt;=1,VLOOKUP(T617,PROFILE!$A$23:$B$34,2,0)*100+COUNTIF($T$8:T617,T617),0)),0),0)</f>
        <v>0</v>
      </c>
      <c r="P617" s="11"/>
      <c r="Q617" s="11"/>
      <c r="R617" s="12"/>
      <c r="S617" s="12"/>
      <c r="T617" s="11"/>
      <c r="U617" s="11"/>
      <c r="V617" s="11"/>
      <c r="W617" s="8">
        <f ca="1">IFERROR(IF(P617&gt;=1,(IF(M617&gt;=2,COUNTIF(INDIRECT(G617):INDIRECT(H617),"OLD"),0)),0),0)</f>
        <v>0</v>
      </c>
      <c r="X617" s="8">
        <f ca="1">IFERROR(IF(P617&gt;=1,(IF(M617=1,COUNTIF(INDIRECT(G617):INDIRECT(H617),"NEW"),IF(M617=3,COUNTIF(INDIRECT(G617):INDIRECT(H617),"NEW"),0))),0),0)</f>
        <v>0</v>
      </c>
      <c r="Y617" s="10">
        <f t="shared" ca="1" si="29"/>
        <v>0</v>
      </c>
      <c r="Z617" s="13"/>
    </row>
    <row r="618" spans="6:26" ht="20.100000000000001" customHeight="1" x14ac:dyDescent="0.25">
      <c r="F618" s="1">
        <f>IFERROR(IF(O618&gt;=101,MATCH(O618,VITRAN!$AG$14:$AG$1513,0)+13,0),0)</f>
        <v>0</v>
      </c>
      <c r="G618" s="1" t="str">
        <f t="shared" si="27"/>
        <v/>
      </c>
      <c r="H618" s="1" t="str">
        <f t="shared" si="28"/>
        <v/>
      </c>
      <c r="J618" s="1">
        <f>IFERROR(SUMIFS(STOCK!$U$10:$U$209,STOCK!$H$10:$H$209,T618),0)</f>
        <v>0</v>
      </c>
      <c r="K618" s="1">
        <f>IFERROR(SUMIFS(STOCK!$V$10:$V$209,STOCK!$H$10:$H$209,T618),0)</f>
        <v>0</v>
      </c>
      <c r="M618" s="1">
        <f>IFERROR(IF(LEN(T618)&gt;=1,VLOOKUP(HLOOKUP(T618,PROFILE!$K$5:$V$8,4,0),PROFILE!$F$1:$G$3,2,0),0),0)</f>
        <v>0</v>
      </c>
      <c r="N618" s="1">
        <f>IFERROR(COUNTIFS(PROFILE!$H$13:$H$212,"&gt;=1",PROFILE!$I$13:$I$212,T618),0)</f>
        <v>0</v>
      </c>
      <c r="O618" s="1">
        <f>IFERROR(IF(P618&gt;=1,(IF(LEN(T618)&gt;=1,VLOOKUP(T618,PROFILE!$A$23:$B$34,2,0)*100+COUNTIF($T$8:T618,T618),0)),0),0)</f>
        <v>0</v>
      </c>
      <c r="P618" s="11"/>
      <c r="Q618" s="11"/>
      <c r="R618" s="12"/>
      <c r="S618" s="12"/>
      <c r="T618" s="11"/>
      <c r="U618" s="11"/>
      <c r="V618" s="11"/>
      <c r="W618" s="8">
        <f ca="1">IFERROR(IF(P618&gt;=1,(IF(M618&gt;=2,COUNTIF(INDIRECT(G618):INDIRECT(H618),"OLD"),0)),0),0)</f>
        <v>0</v>
      </c>
      <c r="X618" s="8">
        <f ca="1">IFERROR(IF(P618&gt;=1,(IF(M618=1,COUNTIF(INDIRECT(G618):INDIRECT(H618),"NEW"),IF(M618=3,COUNTIF(INDIRECT(G618):INDIRECT(H618),"NEW"),0))),0),0)</f>
        <v>0</v>
      </c>
      <c r="Y618" s="10">
        <f t="shared" ca="1" si="29"/>
        <v>0</v>
      </c>
      <c r="Z618" s="13"/>
    </row>
    <row r="619" spans="6:26" ht="20.100000000000001" customHeight="1" x14ac:dyDescent="0.25">
      <c r="F619" s="1">
        <f>IFERROR(IF(O619&gt;=101,MATCH(O619,VITRAN!$AG$14:$AG$1513,0)+13,0),0)</f>
        <v>0</v>
      </c>
      <c r="G619" s="1" t="str">
        <f t="shared" si="27"/>
        <v/>
      </c>
      <c r="H619" s="1" t="str">
        <f t="shared" si="28"/>
        <v/>
      </c>
      <c r="J619" s="1">
        <f>IFERROR(SUMIFS(STOCK!$U$10:$U$209,STOCK!$H$10:$H$209,T619),0)</f>
        <v>0</v>
      </c>
      <c r="K619" s="1">
        <f>IFERROR(SUMIFS(STOCK!$V$10:$V$209,STOCK!$H$10:$H$209,T619),0)</f>
        <v>0</v>
      </c>
      <c r="M619" s="1">
        <f>IFERROR(IF(LEN(T619)&gt;=1,VLOOKUP(HLOOKUP(T619,PROFILE!$K$5:$V$8,4,0),PROFILE!$F$1:$G$3,2,0),0),0)</f>
        <v>0</v>
      </c>
      <c r="N619" s="1">
        <f>IFERROR(COUNTIFS(PROFILE!$H$13:$H$212,"&gt;=1",PROFILE!$I$13:$I$212,T619),0)</f>
        <v>0</v>
      </c>
      <c r="O619" s="1">
        <f>IFERROR(IF(P619&gt;=1,(IF(LEN(T619)&gt;=1,VLOOKUP(T619,PROFILE!$A$23:$B$34,2,0)*100+COUNTIF($T$8:T619,T619),0)),0),0)</f>
        <v>0</v>
      </c>
      <c r="P619" s="11"/>
      <c r="Q619" s="11"/>
      <c r="R619" s="12"/>
      <c r="S619" s="12"/>
      <c r="T619" s="11"/>
      <c r="U619" s="11"/>
      <c r="V619" s="11"/>
      <c r="W619" s="8">
        <f ca="1">IFERROR(IF(P619&gt;=1,(IF(M619&gt;=2,COUNTIF(INDIRECT(G619):INDIRECT(H619),"OLD"),0)),0),0)</f>
        <v>0</v>
      </c>
      <c r="X619" s="8">
        <f ca="1">IFERROR(IF(P619&gt;=1,(IF(M619=1,COUNTIF(INDIRECT(G619):INDIRECT(H619),"NEW"),IF(M619=3,COUNTIF(INDIRECT(G619):INDIRECT(H619),"NEW"),0))),0),0)</f>
        <v>0</v>
      </c>
      <c r="Y619" s="10">
        <f t="shared" ca="1" si="29"/>
        <v>0</v>
      </c>
      <c r="Z619" s="13"/>
    </row>
    <row r="620" spans="6:26" ht="20.100000000000001" customHeight="1" x14ac:dyDescent="0.25">
      <c r="F620" s="1">
        <f>IFERROR(IF(O620&gt;=101,MATCH(O620,VITRAN!$AG$14:$AG$1513,0)+13,0),0)</f>
        <v>0</v>
      </c>
      <c r="G620" s="1" t="str">
        <f t="shared" si="27"/>
        <v/>
      </c>
      <c r="H620" s="1" t="str">
        <f t="shared" si="28"/>
        <v/>
      </c>
      <c r="J620" s="1">
        <f>IFERROR(SUMIFS(STOCK!$U$10:$U$209,STOCK!$H$10:$H$209,T620),0)</f>
        <v>0</v>
      </c>
      <c r="K620" s="1">
        <f>IFERROR(SUMIFS(STOCK!$V$10:$V$209,STOCK!$H$10:$H$209,T620),0)</f>
        <v>0</v>
      </c>
      <c r="M620" s="1">
        <f>IFERROR(IF(LEN(T620)&gt;=1,VLOOKUP(HLOOKUP(T620,PROFILE!$K$5:$V$8,4,0),PROFILE!$F$1:$G$3,2,0),0),0)</f>
        <v>0</v>
      </c>
      <c r="N620" s="1">
        <f>IFERROR(COUNTIFS(PROFILE!$H$13:$H$212,"&gt;=1",PROFILE!$I$13:$I$212,T620),0)</f>
        <v>0</v>
      </c>
      <c r="O620" s="1">
        <f>IFERROR(IF(P620&gt;=1,(IF(LEN(T620)&gt;=1,VLOOKUP(T620,PROFILE!$A$23:$B$34,2,0)*100+COUNTIF($T$8:T620,T620),0)),0),0)</f>
        <v>0</v>
      </c>
      <c r="P620" s="11"/>
      <c r="Q620" s="11"/>
      <c r="R620" s="12"/>
      <c r="S620" s="12"/>
      <c r="T620" s="11"/>
      <c r="U620" s="11"/>
      <c r="V620" s="11"/>
      <c r="W620" s="8">
        <f ca="1">IFERROR(IF(P620&gt;=1,(IF(M620&gt;=2,COUNTIF(INDIRECT(G620):INDIRECT(H620),"OLD"),0)),0),0)</f>
        <v>0</v>
      </c>
      <c r="X620" s="8">
        <f ca="1">IFERROR(IF(P620&gt;=1,(IF(M620=1,COUNTIF(INDIRECT(G620):INDIRECT(H620),"NEW"),IF(M620=3,COUNTIF(INDIRECT(G620):INDIRECT(H620),"NEW"),0))),0),0)</f>
        <v>0</v>
      </c>
      <c r="Y620" s="10">
        <f t="shared" ca="1" si="29"/>
        <v>0</v>
      </c>
      <c r="Z620" s="13"/>
    </row>
    <row r="621" spans="6:26" ht="20.100000000000001" customHeight="1" x14ac:dyDescent="0.25">
      <c r="F621" s="1">
        <f>IFERROR(IF(O621&gt;=101,MATCH(O621,VITRAN!$AG$14:$AG$1513,0)+13,0),0)</f>
        <v>0</v>
      </c>
      <c r="G621" s="1" t="str">
        <f t="shared" si="27"/>
        <v/>
      </c>
      <c r="H621" s="1" t="str">
        <f t="shared" si="28"/>
        <v/>
      </c>
      <c r="J621" s="1">
        <f>IFERROR(SUMIFS(STOCK!$U$10:$U$209,STOCK!$H$10:$H$209,T621),0)</f>
        <v>0</v>
      </c>
      <c r="K621" s="1">
        <f>IFERROR(SUMIFS(STOCK!$V$10:$V$209,STOCK!$H$10:$H$209,T621),0)</f>
        <v>0</v>
      </c>
      <c r="M621" s="1">
        <f>IFERROR(IF(LEN(T621)&gt;=1,VLOOKUP(HLOOKUP(T621,PROFILE!$K$5:$V$8,4,0),PROFILE!$F$1:$G$3,2,0),0),0)</f>
        <v>0</v>
      </c>
      <c r="N621" s="1">
        <f>IFERROR(COUNTIFS(PROFILE!$H$13:$H$212,"&gt;=1",PROFILE!$I$13:$I$212,T621),0)</f>
        <v>0</v>
      </c>
      <c r="O621" s="1">
        <f>IFERROR(IF(P621&gt;=1,(IF(LEN(T621)&gt;=1,VLOOKUP(T621,PROFILE!$A$23:$B$34,2,0)*100+COUNTIF($T$8:T621,T621),0)),0),0)</f>
        <v>0</v>
      </c>
      <c r="P621" s="11"/>
      <c r="Q621" s="11"/>
      <c r="R621" s="12"/>
      <c r="S621" s="12"/>
      <c r="T621" s="11"/>
      <c r="U621" s="11"/>
      <c r="V621" s="11"/>
      <c r="W621" s="8">
        <f ca="1">IFERROR(IF(P621&gt;=1,(IF(M621&gt;=2,COUNTIF(INDIRECT(G621):INDIRECT(H621),"OLD"),0)),0),0)</f>
        <v>0</v>
      </c>
      <c r="X621" s="8">
        <f ca="1">IFERROR(IF(P621&gt;=1,(IF(M621=1,COUNTIF(INDIRECT(G621):INDIRECT(H621),"NEW"),IF(M621=3,COUNTIF(INDIRECT(G621):INDIRECT(H621),"NEW"),0))),0),0)</f>
        <v>0</v>
      </c>
      <c r="Y621" s="10">
        <f t="shared" ca="1" si="29"/>
        <v>0</v>
      </c>
      <c r="Z621" s="13"/>
    </row>
    <row r="622" spans="6:26" ht="20.100000000000001" customHeight="1" x14ac:dyDescent="0.25">
      <c r="F622" s="1">
        <f>IFERROR(IF(O622&gt;=101,MATCH(O622,VITRAN!$AG$14:$AG$1513,0)+13,0),0)</f>
        <v>0</v>
      </c>
      <c r="G622" s="1" t="str">
        <f t="shared" si="27"/>
        <v/>
      </c>
      <c r="H622" s="1" t="str">
        <f t="shared" si="28"/>
        <v/>
      </c>
      <c r="J622" s="1">
        <f>IFERROR(SUMIFS(STOCK!$U$10:$U$209,STOCK!$H$10:$H$209,T622),0)</f>
        <v>0</v>
      </c>
      <c r="K622" s="1">
        <f>IFERROR(SUMIFS(STOCK!$V$10:$V$209,STOCK!$H$10:$H$209,T622),0)</f>
        <v>0</v>
      </c>
      <c r="M622" s="1">
        <f>IFERROR(IF(LEN(T622)&gt;=1,VLOOKUP(HLOOKUP(T622,PROFILE!$K$5:$V$8,4,0),PROFILE!$F$1:$G$3,2,0),0),0)</f>
        <v>0</v>
      </c>
      <c r="N622" s="1">
        <f>IFERROR(COUNTIFS(PROFILE!$H$13:$H$212,"&gt;=1",PROFILE!$I$13:$I$212,T622),0)</f>
        <v>0</v>
      </c>
      <c r="O622" s="1">
        <f>IFERROR(IF(P622&gt;=1,(IF(LEN(T622)&gt;=1,VLOOKUP(T622,PROFILE!$A$23:$B$34,2,0)*100+COUNTIF($T$8:T622,T622),0)),0),0)</f>
        <v>0</v>
      </c>
      <c r="P622" s="11"/>
      <c r="Q622" s="11"/>
      <c r="R622" s="12"/>
      <c r="S622" s="12"/>
      <c r="T622" s="11"/>
      <c r="U622" s="11"/>
      <c r="V622" s="11"/>
      <c r="W622" s="8">
        <f ca="1">IFERROR(IF(P622&gt;=1,(IF(M622&gt;=2,COUNTIF(INDIRECT(G622):INDIRECT(H622),"OLD"),0)),0),0)</f>
        <v>0</v>
      </c>
      <c r="X622" s="8">
        <f ca="1">IFERROR(IF(P622&gt;=1,(IF(M622=1,COUNTIF(INDIRECT(G622):INDIRECT(H622),"NEW"),IF(M622=3,COUNTIF(INDIRECT(G622):INDIRECT(H622),"NEW"),0))),0),0)</f>
        <v>0</v>
      </c>
      <c r="Y622" s="10">
        <f t="shared" ca="1" si="29"/>
        <v>0</v>
      </c>
      <c r="Z622" s="13"/>
    </row>
    <row r="623" spans="6:26" ht="20.100000000000001" customHeight="1" x14ac:dyDescent="0.25">
      <c r="F623" s="1">
        <f>IFERROR(IF(O623&gt;=101,MATCH(O623,VITRAN!$AG$14:$AG$1513,0)+13,0),0)</f>
        <v>0</v>
      </c>
      <c r="G623" s="1" t="str">
        <f t="shared" si="27"/>
        <v/>
      </c>
      <c r="H623" s="1" t="str">
        <f t="shared" si="28"/>
        <v/>
      </c>
      <c r="J623" s="1">
        <f>IFERROR(SUMIFS(STOCK!$U$10:$U$209,STOCK!$H$10:$H$209,T623),0)</f>
        <v>0</v>
      </c>
      <c r="K623" s="1">
        <f>IFERROR(SUMIFS(STOCK!$V$10:$V$209,STOCK!$H$10:$H$209,T623),0)</f>
        <v>0</v>
      </c>
      <c r="M623" s="1">
        <f>IFERROR(IF(LEN(T623)&gt;=1,VLOOKUP(HLOOKUP(T623,PROFILE!$K$5:$V$8,4,0),PROFILE!$F$1:$G$3,2,0),0),0)</f>
        <v>0</v>
      </c>
      <c r="N623" s="1">
        <f>IFERROR(COUNTIFS(PROFILE!$H$13:$H$212,"&gt;=1",PROFILE!$I$13:$I$212,T623),0)</f>
        <v>0</v>
      </c>
      <c r="O623" s="1">
        <f>IFERROR(IF(P623&gt;=1,(IF(LEN(T623)&gt;=1,VLOOKUP(T623,PROFILE!$A$23:$B$34,2,0)*100+COUNTIF($T$8:T623,T623),0)),0),0)</f>
        <v>0</v>
      </c>
      <c r="P623" s="11"/>
      <c r="Q623" s="11"/>
      <c r="R623" s="12"/>
      <c r="S623" s="12"/>
      <c r="T623" s="11"/>
      <c r="U623" s="11"/>
      <c r="V623" s="11"/>
      <c r="W623" s="8">
        <f ca="1">IFERROR(IF(P623&gt;=1,(IF(M623&gt;=2,COUNTIF(INDIRECT(G623):INDIRECT(H623),"OLD"),0)),0),0)</f>
        <v>0</v>
      </c>
      <c r="X623" s="8">
        <f ca="1">IFERROR(IF(P623&gt;=1,(IF(M623=1,COUNTIF(INDIRECT(G623):INDIRECT(H623),"NEW"),IF(M623=3,COUNTIF(INDIRECT(G623):INDIRECT(H623),"NEW"),0))),0),0)</f>
        <v>0</v>
      </c>
      <c r="Y623" s="10">
        <f t="shared" ca="1" si="29"/>
        <v>0</v>
      </c>
      <c r="Z623" s="13"/>
    </row>
    <row r="624" spans="6:26" ht="20.100000000000001" customHeight="1" x14ac:dyDescent="0.25">
      <c r="F624" s="1">
        <f>IFERROR(IF(O624&gt;=101,MATCH(O624,VITRAN!$AG$14:$AG$1513,0)+13,0),0)</f>
        <v>0</v>
      </c>
      <c r="G624" s="1" t="str">
        <f t="shared" si="27"/>
        <v/>
      </c>
      <c r="H624" s="1" t="str">
        <f t="shared" si="28"/>
        <v/>
      </c>
      <c r="J624" s="1">
        <f>IFERROR(SUMIFS(STOCK!$U$10:$U$209,STOCK!$H$10:$H$209,T624),0)</f>
        <v>0</v>
      </c>
      <c r="K624" s="1">
        <f>IFERROR(SUMIFS(STOCK!$V$10:$V$209,STOCK!$H$10:$H$209,T624),0)</f>
        <v>0</v>
      </c>
      <c r="M624" s="1">
        <f>IFERROR(IF(LEN(T624)&gt;=1,VLOOKUP(HLOOKUP(T624,PROFILE!$K$5:$V$8,4,0),PROFILE!$F$1:$G$3,2,0),0),0)</f>
        <v>0</v>
      </c>
      <c r="N624" s="1">
        <f>IFERROR(COUNTIFS(PROFILE!$H$13:$H$212,"&gt;=1",PROFILE!$I$13:$I$212,T624),0)</f>
        <v>0</v>
      </c>
      <c r="O624" s="1">
        <f>IFERROR(IF(P624&gt;=1,(IF(LEN(T624)&gt;=1,VLOOKUP(T624,PROFILE!$A$23:$B$34,2,0)*100+COUNTIF($T$8:T624,T624),0)),0),0)</f>
        <v>0</v>
      </c>
      <c r="P624" s="11"/>
      <c r="Q624" s="11"/>
      <c r="R624" s="12"/>
      <c r="S624" s="12"/>
      <c r="T624" s="11"/>
      <c r="U624" s="11"/>
      <c r="V624" s="11"/>
      <c r="W624" s="8">
        <f ca="1">IFERROR(IF(P624&gt;=1,(IF(M624&gt;=2,COUNTIF(INDIRECT(G624):INDIRECT(H624),"OLD"),0)),0),0)</f>
        <v>0</v>
      </c>
      <c r="X624" s="8">
        <f ca="1">IFERROR(IF(P624&gt;=1,(IF(M624=1,COUNTIF(INDIRECT(G624):INDIRECT(H624),"NEW"),IF(M624=3,COUNTIF(INDIRECT(G624):INDIRECT(H624),"NEW"),0))),0),0)</f>
        <v>0</v>
      </c>
      <c r="Y624" s="10">
        <f t="shared" ca="1" si="29"/>
        <v>0</v>
      </c>
      <c r="Z624" s="13"/>
    </row>
    <row r="625" spans="6:26" ht="20.100000000000001" customHeight="1" x14ac:dyDescent="0.25">
      <c r="F625" s="1">
        <f>IFERROR(IF(O625&gt;=101,MATCH(O625,VITRAN!$AG$14:$AG$1513,0)+13,0),0)</f>
        <v>0</v>
      </c>
      <c r="G625" s="1" t="str">
        <f t="shared" si="27"/>
        <v/>
      </c>
      <c r="H625" s="1" t="str">
        <f t="shared" si="28"/>
        <v/>
      </c>
      <c r="J625" s="1">
        <f>IFERROR(SUMIFS(STOCK!$U$10:$U$209,STOCK!$H$10:$H$209,T625),0)</f>
        <v>0</v>
      </c>
      <c r="K625" s="1">
        <f>IFERROR(SUMIFS(STOCK!$V$10:$V$209,STOCK!$H$10:$H$209,T625),0)</f>
        <v>0</v>
      </c>
      <c r="M625" s="1">
        <f>IFERROR(IF(LEN(T625)&gt;=1,VLOOKUP(HLOOKUP(T625,PROFILE!$K$5:$V$8,4,0),PROFILE!$F$1:$G$3,2,0),0),0)</f>
        <v>0</v>
      </c>
      <c r="N625" s="1">
        <f>IFERROR(COUNTIFS(PROFILE!$H$13:$H$212,"&gt;=1",PROFILE!$I$13:$I$212,T625),0)</f>
        <v>0</v>
      </c>
      <c r="O625" s="1">
        <f>IFERROR(IF(P625&gt;=1,(IF(LEN(T625)&gt;=1,VLOOKUP(T625,PROFILE!$A$23:$B$34,2,0)*100+COUNTIF($T$8:T625,T625),0)),0),0)</f>
        <v>0</v>
      </c>
      <c r="P625" s="11"/>
      <c r="Q625" s="11"/>
      <c r="R625" s="12"/>
      <c r="S625" s="12"/>
      <c r="T625" s="11"/>
      <c r="U625" s="11"/>
      <c r="V625" s="11"/>
      <c r="W625" s="8">
        <f ca="1">IFERROR(IF(P625&gt;=1,(IF(M625&gt;=2,COUNTIF(INDIRECT(G625):INDIRECT(H625),"OLD"),0)),0),0)</f>
        <v>0</v>
      </c>
      <c r="X625" s="8">
        <f ca="1">IFERROR(IF(P625&gt;=1,(IF(M625=1,COUNTIF(INDIRECT(G625):INDIRECT(H625),"NEW"),IF(M625=3,COUNTIF(INDIRECT(G625):INDIRECT(H625),"NEW"),0))),0),0)</f>
        <v>0</v>
      </c>
      <c r="Y625" s="10">
        <f t="shared" ca="1" si="29"/>
        <v>0</v>
      </c>
      <c r="Z625" s="13"/>
    </row>
    <row r="626" spans="6:26" ht="20.100000000000001" customHeight="1" x14ac:dyDescent="0.25">
      <c r="F626" s="1">
        <f>IFERROR(IF(O626&gt;=101,MATCH(O626,VITRAN!$AG$14:$AG$1513,0)+13,0),0)</f>
        <v>0</v>
      </c>
      <c r="G626" s="1" t="str">
        <f t="shared" si="27"/>
        <v/>
      </c>
      <c r="H626" s="1" t="str">
        <f t="shared" si="28"/>
        <v/>
      </c>
      <c r="J626" s="1">
        <f>IFERROR(SUMIFS(STOCK!$U$10:$U$209,STOCK!$H$10:$H$209,T626),0)</f>
        <v>0</v>
      </c>
      <c r="K626" s="1">
        <f>IFERROR(SUMIFS(STOCK!$V$10:$V$209,STOCK!$H$10:$H$209,T626),0)</f>
        <v>0</v>
      </c>
      <c r="M626" s="1">
        <f>IFERROR(IF(LEN(T626)&gt;=1,VLOOKUP(HLOOKUP(T626,PROFILE!$K$5:$V$8,4,0),PROFILE!$F$1:$G$3,2,0),0),0)</f>
        <v>0</v>
      </c>
      <c r="N626" s="1">
        <f>IFERROR(COUNTIFS(PROFILE!$H$13:$H$212,"&gt;=1",PROFILE!$I$13:$I$212,T626),0)</f>
        <v>0</v>
      </c>
      <c r="O626" s="1">
        <f>IFERROR(IF(P626&gt;=1,(IF(LEN(T626)&gt;=1,VLOOKUP(T626,PROFILE!$A$23:$B$34,2,0)*100+COUNTIF($T$8:T626,T626),0)),0),0)</f>
        <v>0</v>
      </c>
      <c r="P626" s="11"/>
      <c r="Q626" s="11"/>
      <c r="R626" s="12"/>
      <c r="S626" s="12"/>
      <c r="T626" s="11"/>
      <c r="U626" s="11"/>
      <c r="V626" s="11"/>
      <c r="W626" s="8">
        <f ca="1">IFERROR(IF(P626&gt;=1,(IF(M626&gt;=2,COUNTIF(INDIRECT(G626):INDIRECT(H626),"OLD"),0)),0),0)</f>
        <v>0</v>
      </c>
      <c r="X626" s="8">
        <f ca="1">IFERROR(IF(P626&gt;=1,(IF(M626=1,COUNTIF(INDIRECT(G626):INDIRECT(H626),"NEW"),IF(M626=3,COUNTIF(INDIRECT(G626):INDIRECT(H626),"NEW"),0))),0),0)</f>
        <v>0</v>
      </c>
      <c r="Y626" s="10">
        <f t="shared" ca="1" si="29"/>
        <v>0</v>
      </c>
      <c r="Z626" s="13"/>
    </row>
    <row r="627" spans="6:26" ht="20.100000000000001" customHeight="1" x14ac:dyDescent="0.25">
      <c r="F627" s="1">
        <f>IFERROR(IF(O627&gt;=101,MATCH(O627,VITRAN!$AG$14:$AG$1513,0)+13,0),0)</f>
        <v>0</v>
      </c>
      <c r="G627" s="1" t="str">
        <f t="shared" si="27"/>
        <v/>
      </c>
      <c r="H627" s="1" t="str">
        <f t="shared" si="28"/>
        <v/>
      </c>
      <c r="J627" s="1">
        <f>IFERROR(SUMIFS(STOCK!$U$10:$U$209,STOCK!$H$10:$H$209,T627),0)</f>
        <v>0</v>
      </c>
      <c r="K627" s="1">
        <f>IFERROR(SUMIFS(STOCK!$V$10:$V$209,STOCK!$H$10:$H$209,T627),0)</f>
        <v>0</v>
      </c>
      <c r="M627" s="1">
        <f>IFERROR(IF(LEN(T627)&gt;=1,VLOOKUP(HLOOKUP(T627,PROFILE!$K$5:$V$8,4,0),PROFILE!$F$1:$G$3,2,0),0),0)</f>
        <v>0</v>
      </c>
      <c r="N627" s="1">
        <f>IFERROR(COUNTIFS(PROFILE!$H$13:$H$212,"&gt;=1",PROFILE!$I$13:$I$212,T627),0)</f>
        <v>0</v>
      </c>
      <c r="O627" s="1">
        <f>IFERROR(IF(P627&gt;=1,(IF(LEN(T627)&gt;=1,VLOOKUP(T627,PROFILE!$A$23:$B$34,2,0)*100+COUNTIF($T$8:T627,T627),0)),0),0)</f>
        <v>0</v>
      </c>
      <c r="P627" s="11"/>
      <c r="Q627" s="11"/>
      <c r="R627" s="12"/>
      <c r="S627" s="12"/>
      <c r="T627" s="11"/>
      <c r="U627" s="11"/>
      <c r="V627" s="11"/>
      <c r="W627" s="8">
        <f ca="1">IFERROR(IF(P627&gt;=1,(IF(M627&gt;=2,COUNTIF(INDIRECT(G627):INDIRECT(H627),"OLD"),0)),0),0)</f>
        <v>0</v>
      </c>
      <c r="X627" s="8">
        <f ca="1">IFERROR(IF(P627&gt;=1,(IF(M627=1,COUNTIF(INDIRECT(G627):INDIRECT(H627),"NEW"),IF(M627=3,COUNTIF(INDIRECT(G627):INDIRECT(H627),"NEW"),0))),0),0)</f>
        <v>0</v>
      </c>
      <c r="Y627" s="10">
        <f t="shared" ca="1" si="29"/>
        <v>0</v>
      </c>
      <c r="Z627" s="13"/>
    </row>
    <row r="628" spans="6:26" ht="20.100000000000001" customHeight="1" x14ac:dyDescent="0.25">
      <c r="F628" s="1">
        <f>IFERROR(IF(O628&gt;=101,MATCH(O628,VITRAN!$AG$14:$AG$1513,0)+13,0),0)</f>
        <v>0</v>
      </c>
      <c r="G628" s="1" t="str">
        <f t="shared" si="27"/>
        <v/>
      </c>
      <c r="H628" s="1" t="str">
        <f t="shared" si="28"/>
        <v/>
      </c>
      <c r="J628" s="1">
        <f>IFERROR(SUMIFS(STOCK!$U$10:$U$209,STOCK!$H$10:$H$209,T628),0)</f>
        <v>0</v>
      </c>
      <c r="K628" s="1">
        <f>IFERROR(SUMIFS(STOCK!$V$10:$V$209,STOCK!$H$10:$H$209,T628),0)</f>
        <v>0</v>
      </c>
      <c r="M628" s="1">
        <f>IFERROR(IF(LEN(T628)&gt;=1,VLOOKUP(HLOOKUP(T628,PROFILE!$K$5:$V$8,4,0),PROFILE!$F$1:$G$3,2,0),0),0)</f>
        <v>0</v>
      </c>
      <c r="N628" s="1">
        <f>IFERROR(COUNTIFS(PROFILE!$H$13:$H$212,"&gt;=1",PROFILE!$I$13:$I$212,T628),0)</f>
        <v>0</v>
      </c>
      <c r="O628" s="1">
        <f>IFERROR(IF(P628&gt;=1,(IF(LEN(T628)&gt;=1,VLOOKUP(T628,PROFILE!$A$23:$B$34,2,0)*100+COUNTIF($T$8:T628,T628),0)),0),0)</f>
        <v>0</v>
      </c>
      <c r="P628" s="11"/>
      <c r="Q628" s="11"/>
      <c r="R628" s="12"/>
      <c r="S628" s="12"/>
      <c r="T628" s="11"/>
      <c r="U628" s="11"/>
      <c r="V628" s="11"/>
      <c r="W628" s="8">
        <f ca="1">IFERROR(IF(P628&gt;=1,(IF(M628&gt;=2,COUNTIF(INDIRECT(G628):INDIRECT(H628),"OLD"),0)),0),0)</f>
        <v>0</v>
      </c>
      <c r="X628" s="8">
        <f ca="1">IFERROR(IF(P628&gt;=1,(IF(M628=1,COUNTIF(INDIRECT(G628):INDIRECT(H628),"NEW"),IF(M628=3,COUNTIF(INDIRECT(G628):INDIRECT(H628),"NEW"),0))),0),0)</f>
        <v>0</v>
      </c>
      <c r="Y628" s="10">
        <f t="shared" ca="1" si="29"/>
        <v>0</v>
      </c>
      <c r="Z628" s="13"/>
    </row>
    <row r="629" spans="6:26" ht="20.100000000000001" customHeight="1" x14ac:dyDescent="0.25">
      <c r="F629" s="1">
        <f>IFERROR(IF(O629&gt;=101,MATCH(O629,VITRAN!$AG$14:$AG$1513,0)+13,0),0)</f>
        <v>0</v>
      </c>
      <c r="G629" s="1" t="str">
        <f t="shared" si="27"/>
        <v/>
      </c>
      <c r="H629" s="1" t="str">
        <f t="shared" si="28"/>
        <v/>
      </c>
      <c r="J629" s="1">
        <f>IFERROR(SUMIFS(STOCK!$U$10:$U$209,STOCK!$H$10:$H$209,T629),0)</f>
        <v>0</v>
      </c>
      <c r="K629" s="1">
        <f>IFERROR(SUMIFS(STOCK!$V$10:$V$209,STOCK!$H$10:$H$209,T629),0)</f>
        <v>0</v>
      </c>
      <c r="M629" s="1">
        <f>IFERROR(IF(LEN(T629)&gt;=1,VLOOKUP(HLOOKUP(T629,PROFILE!$K$5:$V$8,4,0),PROFILE!$F$1:$G$3,2,0),0),0)</f>
        <v>0</v>
      </c>
      <c r="N629" s="1">
        <f>IFERROR(COUNTIFS(PROFILE!$H$13:$H$212,"&gt;=1",PROFILE!$I$13:$I$212,T629),0)</f>
        <v>0</v>
      </c>
      <c r="O629" s="1">
        <f>IFERROR(IF(P629&gt;=1,(IF(LEN(T629)&gt;=1,VLOOKUP(T629,PROFILE!$A$23:$B$34,2,0)*100+COUNTIF($T$8:T629,T629),0)),0),0)</f>
        <v>0</v>
      </c>
      <c r="P629" s="11"/>
      <c r="Q629" s="11"/>
      <c r="R629" s="12"/>
      <c r="S629" s="12"/>
      <c r="T629" s="11"/>
      <c r="U629" s="11"/>
      <c r="V629" s="11"/>
      <c r="W629" s="8">
        <f ca="1">IFERROR(IF(P629&gt;=1,(IF(M629&gt;=2,COUNTIF(INDIRECT(G629):INDIRECT(H629),"OLD"),0)),0),0)</f>
        <v>0</v>
      </c>
      <c r="X629" s="8">
        <f ca="1">IFERROR(IF(P629&gt;=1,(IF(M629=1,COUNTIF(INDIRECT(G629):INDIRECT(H629),"NEW"),IF(M629=3,COUNTIF(INDIRECT(G629):INDIRECT(H629),"NEW"),0))),0),0)</f>
        <v>0</v>
      </c>
      <c r="Y629" s="10">
        <f t="shared" ca="1" si="29"/>
        <v>0</v>
      </c>
      <c r="Z629" s="13"/>
    </row>
    <row r="630" spans="6:26" ht="20.100000000000001" customHeight="1" x14ac:dyDescent="0.25">
      <c r="F630" s="1">
        <f>IFERROR(IF(O630&gt;=101,MATCH(O630,VITRAN!$AG$14:$AG$1513,0)+13,0),0)</f>
        <v>0</v>
      </c>
      <c r="G630" s="1" t="str">
        <f t="shared" si="27"/>
        <v/>
      </c>
      <c r="H630" s="1" t="str">
        <f t="shared" si="28"/>
        <v/>
      </c>
      <c r="J630" s="1">
        <f>IFERROR(SUMIFS(STOCK!$U$10:$U$209,STOCK!$H$10:$H$209,T630),0)</f>
        <v>0</v>
      </c>
      <c r="K630" s="1">
        <f>IFERROR(SUMIFS(STOCK!$V$10:$V$209,STOCK!$H$10:$H$209,T630),0)</f>
        <v>0</v>
      </c>
      <c r="M630" s="1">
        <f>IFERROR(IF(LEN(T630)&gt;=1,VLOOKUP(HLOOKUP(T630,PROFILE!$K$5:$V$8,4,0),PROFILE!$F$1:$G$3,2,0),0),0)</f>
        <v>0</v>
      </c>
      <c r="N630" s="1">
        <f>IFERROR(COUNTIFS(PROFILE!$H$13:$H$212,"&gt;=1",PROFILE!$I$13:$I$212,T630),0)</f>
        <v>0</v>
      </c>
      <c r="O630" s="1">
        <f>IFERROR(IF(P630&gt;=1,(IF(LEN(T630)&gt;=1,VLOOKUP(T630,PROFILE!$A$23:$B$34,2,0)*100+COUNTIF($T$8:T630,T630),0)),0),0)</f>
        <v>0</v>
      </c>
      <c r="P630" s="11"/>
      <c r="Q630" s="11"/>
      <c r="R630" s="12"/>
      <c r="S630" s="12"/>
      <c r="T630" s="11"/>
      <c r="U630" s="11"/>
      <c r="V630" s="11"/>
      <c r="W630" s="8">
        <f ca="1">IFERROR(IF(P630&gt;=1,(IF(M630&gt;=2,COUNTIF(INDIRECT(G630):INDIRECT(H630),"OLD"),0)),0),0)</f>
        <v>0</v>
      </c>
      <c r="X630" s="8">
        <f ca="1">IFERROR(IF(P630&gt;=1,(IF(M630=1,COUNTIF(INDIRECT(G630):INDIRECT(H630),"NEW"),IF(M630=3,COUNTIF(INDIRECT(G630):INDIRECT(H630),"NEW"),0))),0),0)</f>
        <v>0</v>
      </c>
      <c r="Y630" s="10">
        <f t="shared" ca="1" si="29"/>
        <v>0</v>
      </c>
      <c r="Z630" s="13"/>
    </row>
    <row r="631" spans="6:26" ht="20.100000000000001" customHeight="1" x14ac:dyDescent="0.25">
      <c r="F631" s="1">
        <f>IFERROR(IF(O631&gt;=101,MATCH(O631,VITRAN!$AG$14:$AG$1513,0)+13,0),0)</f>
        <v>0</v>
      </c>
      <c r="G631" s="1" t="str">
        <f t="shared" si="27"/>
        <v/>
      </c>
      <c r="H631" s="1" t="str">
        <f t="shared" si="28"/>
        <v/>
      </c>
      <c r="J631" s="1">
        <f>IFERROR(SUMIFS(STOCK!$U$10:$U$209,STOCK!$H$10:$H$209,T631),0)</f>
        <v>0</v>
      </c>
      <c r="K631" s="1">
        <f>IFERROR(SUMIFS(STOCK!$V$10:$V$209,STOCK!$H$10:$H$209,T631),0)</f>
        <v>0</v>
      </c>
      <c r="M631" s="1">
        <f>IFERROR(IF(LEN(T631)&gt;=1,VLOOKUP(HLOOKUP(T631,PROFILE!$K$5:$V$8,4,0),PROFILE!$F$1:$G$3,2,0),0),0)</f>
        <v>0</v>
      </c>
      <c r="N631" s="1">
        <f>IFERROR(COUNTIFS(PROFILE!$H$13:$H$212,"&gt;=1",PROFILE!$I$13:$I$212,T631),0)</f>
        <v>0</v>
      </c>
      <c r="O631" s="1">
        <f>IFERROR(IF(P631&gt;=1,(IF(LEN(T631)&gt;=1,VLOOKUP(T631,PROFILE!$A$23:$B$34,2,0)*100+COUNTIF($T$8:T631,T631),0)),0),0)</f>
        <v>0</v>
      </c>
      <c r="P631" s="11"/>
      <c r="Q631" s="11"/>
      <c r="R631" s="12"/>
      <c r="S631" s="12"/>
      <c r="T631" s="11"/>
      <c r="U631" s="11"/>
      <c r="V631" s="11"/>
      <c r="W631" s="8">
        <f ca="1">IFERROR(IF(P631&gt;=1,(IF(M631&gt;=2,COUNTIF(INDIRECT(G631):INDIRECT(H631),"OLD"),0)),0),0)</f>
        <v>0</v>
      </c>
      <c r="X631" s="8">
        <f ca="1">IFERROR(IF(P631&gt;=1,(IF(M631=1,COUNTIF(INDIRECT(G631):INDIRECT(H631),"NEW"),IF(M631=3,COUNTIF(INDIRECT(G631):INDIRECT(H631),"NEW"),0))),0),0)</f>
        <v>0</v>
      </c>
      <c r="Y631" s="10">
        <f t="shared" ca="1" si="29"/>
        <v>0</v>
      </c>
      <c r="Z631" s="13"/>
    </row>
    <row r="632" spans="6:26" ht="20.100000000000001" customHeight="1" x14ac:dyDescent="0.25">
      <c r="F632" s="1">
        <f>IFERROR(IF(O632&gt;=101,MATCH(O632,VITRAN!$AG$14:$AG$1513,0)+13,0),0)</f>
        <v>0</v>
      </c>
      <c r="G632" s="1" t="str">
        <f t="shared" si="27"/>
        <v/>
      </c>
      <c r="H632" s="1" t="str">
        <f t="shared" si="28"/>
        <v/>
      </c>
      <c r="J632" s="1">
        <f>IFERROR(SUMIFS(STOCK!$U$10:$U$209,STOCK!$H$10:$H$209,T632),0)</f>
        <v>0</v>
      </c>
      <c r="K632" s="1">
        <f>IFERROR(SUMIFS(STOCK!$V$10:$V$209,STOCK!$H$10:$H$209,T632),0)</f>
        <v>0</v>
      </c>
      <c r="M632" s="1">
        <f>IFERROR(IF(LEN(T632)&gt;=1,VLOOKUP(HLOOKUP(T632,PROFILE!$K$5:$V$8,4,0),PROFILE!$F$1:$G$3,2,0),0),0)</f>
        <v>0</v>
      </c>
      <c r="N632" s="1">
        <f>IFERROR(COUNTIFS(PROFILE!$H$13:$H$212,"&gt;=1",PROFILE!$I$13:$I$212,T632),0)</f>
        <v>0</v>
      </c>
      <c r="O632" s="1">
        <f>IFERROR(IF(P632&gt;=1,(IF(LEN(T632)&gt;=1,VLOOKUP(T632,PROFILE!$A$23:$B$34,2,0)*100+COUNTIF($T$8:T632,T632),0)),0),0)</f>
        <v>0</v>
      </c>
      <c r="P632" s="11"/>
      <c r="Q632" s="11"/>
      <c r="R632" s="12"/>
      <c r="S632" s="12"/>
      <c r="T632" s="11"/>
      <c r="U632" s="11"/>
      <c r="V632" s="11"/>
      <c r="W632" s="8">
        <f ca="1">IFERROR(IF(P632&gt;=1,(IF(M632&gt;=2,COUNTIF(INDIRECT(G632):INDIRECT(H632),"OLD"),0)),0),0)</f>
        <v>0</v>
      </c>
      <c r="X632" s="8">
        <f ca="1">IFERROR(IF(P632&gt;=1,(IF(M632=1,COUNTIF(INDIRECT(G632):INDIRECT(H632),"NEW"),IF(M632=3,COUNTIF(INDIRECT(G632):INDIRECT(H632),"NEW"),0))),0),0)</f>
        <v>0</v>
      </c>
      <c r="Y632" s="10">
        <f t="shared" ca="1" si="29"/>
        <v>0</v>
      </c>
      <c r="Z632" s="13"/>
    </row>
    <row r="633" spans="6:26" ht="20.100000000000001" customHeight="1" x14ac:dyDescent="0.25">
      <c r="F633" s="1">
        <f>IFERROR(IF(O633&gt;=101,MATCH(O633,VITRAN!$AG$14:$AG$1513,0)+13,0),0)</f>
        <v>0</v>
      </c>
      <c r="G633" s="1" t="str">
        <f t="shared" si="27"/>
        <v/>
      </c>
      <c r="H633" s="1" t="str">
        <f t="shared" si="28"/>
        <v/>
      </c>
      <c r="J633" s="1">
        <f>IFERROR(SUMIFS(STOCK!$U$10:$U$209,STOCK!$H$10:$H$209,T633),0)</f>
        <v>0</v>
      </c>
      <c r="K633" s="1">
        <f>IFERROR(SUMIFS(STOCK!$V$10:$V$209,STOCK!$H$10:$H$209,T633),0)</f>
        <v>0</v>
      </c>
      <c r="M633" s="1">
        <f>IFERROR(IF(LEN(T633)&gt;=1,VLOOKUP(HLOOKUP(T633,PROFILE!$K$5:$V$8,4,0),PROFILE!$F$1:$G$3,2,0),0),0)</f>
        <v>0</v>
      </c>
      <c r="N633" s="1">
        <f>IFERROR(COUNTIFS(PROFILE!$H$13:$H$212,"&gt;=1",PROFILE!$I$13:$I$212,T633),0)</f>
        <v>0</v>
      </c>
      <c r="O633" s="1">
        <f>IFERROR(IF(P633&gt;=1,(IF(LEN(T633)&gt;=1,VLOOKUP(T633,PROFILE!$A$23:$B$34,2,0)*100+COUNTIF($T$8:T633,T633),0)),0),0)</f>
        <v>0</v>
      </c>
      <c r="P633" s="11"/>
      <c r="Q633" s="11"/>
      <c r="R633" s="12"/>
      <c r="S633" s="12"/>
      <c r="T633" s="11"/>
      <c r="U633" s="11"/>
      <c r="V633" s="11"/>
      <c r="W633" s="8">
        <f ca="1">IFERROR(IF(P633&gt;=1,(IF(M633&gt;=2,COUNTIF(INDIRECT(G633):INDIRECT(H633),"OLD"),0)),0),0)</f>
        <v>0</v>
      </c>
      <c r="X633" s="8">
        <f ca="1">IFERROR(IF(P633&gt;=1,(IF(M633=1,COUNTIF(INDIRECT(G633):INDIRECT(H633),"NEW"),IF(M633=3,COUNTIF(INDIRECT(G633):INDIRECT(H633),"NEW"),0))),0),0)</f>
        <v>0</v>
      </c>
      <c r="Y633" s="10">
        <f t="shared" ca="1" si="29"/>
        <v>0</v>
      </c>
      <c r="Z633" s="13"/>
    </row>
    <row r="634" spans="6:26" ht="20.100000000000001" customHeight="1" x14ac:dyDescent="0.25">
      <c r="F634" s="1">
        <f>IFERROR(IF(O634&gt;=101,MATCH(O634,VITRAN!$AG$14:$AG$1513,0)+13,0),0)</f>
        <v>0</v>
      </c>
      <c r="G634" s="1" t="str">
        <f t="shared" si="27"/>
        <v/>
      </c>
      <c r="H634" s="1" t="str">
        <f t="shared" si="28"/>
        <v/>
      </c>
      <c r="J634" s="1">
        <f>IFERROR(SUMIFS(STOCK!$U$10:$U$209,STOCK!$H$10:$H$209,T634),0)</f>
        <v>0</v>
      </c>
      <c r="K634" s="1">
        <f>IFERROR(SUMIFS(STOCK!$V$10:$V$209,STOCK!$H$10:$H$209,T634),0)</f>
        <v>0</v>
      </c>
      <c r="M634" s="1">
        <f>IFERROR(IF(LEN(T634)&gt;=1,VLOOKUP(HLOOKUP(T634,PROFILE!$K$5:$V$8,4,0),PROFILE!$F$1:$G$3,2,0),0),0)</f>
        <v>0</v>
      </c>
      <c r="N634" s="1">
        <f>IFERROR(COUNTIFS(PROFILE!$H$13:$H$212,"&gt;=1",PROFILE!$I$13:$I$212,T634),0)</f>
        <v>0</v>
      </c>
      <c r="O634" s="1">
        <f>IFERROR(IF(P634&gt;=1,(IF(LEN(T634)&gt;=1,VLOOKUP(T634,PROFILE!$A$23:$B$34,2,0)*100+COUNTIF($T$8:T634,T634),0)),0),0)</f>
        <v>0</v>
      </c>
      <c r="P634" s="11"/>
      <c r="Q634" s="11"/>
      <c r="R634" s="12"/>
      <c r="S634" s="12"/>
      <c r="T634" s="11"/>
      <c r="U634" s="11"/>
      <c r="V634" s="11"/>
      <c r="W634" s="8">
        <f ca="1">IFERROR(IF(P634&gt;=1,(IF(M634&gt;=2,COUNTIF(INDIRECT(G634):INDIRECT(H634),"OLD"),0)),0),0)</f>
        <v>0</v>
      </c>
      <c r="X634" s="8">
        <f ca="1">IFERROR(IF(P634&gt;=1,(IF(M634=1,COUNTIF(INDIRECT(G634):INDIRECT(H634),"NEW"),IF(M634=3,COUNTIF(INDIRECT(G634):INDIRECT(H634),"NEW"),0))),0),0)</f>
        <v>0</v>
      </c>
      <c r="Y634" s="10">
        <f t="shared" ca="1" si="29"/>
        <v>0</v>
      </c>
      <c r="Z634" s="13"/>
    </row>
    <row r="635" spans="6:26" ht="20.100000000000001" customHeight="1" x14ac:dyDescent="0.25">
      <c r="F635" s="1">
        <f>IFERROR(IF(O635&gt;=101,MATCH(O635,VITRAN!$AG$14:$AG$1513,0)+13,0),0)</f>
        <v>0</v>
      </c>
      <c r="G635" s="1" t="str">
        <f t="shared" si="27"/>
        <v/>
      </c>
      <c r="H635" s="1" t="str">
        <f t="shared" si="28"/>
        <v/>
      </c>
      <c r="J635" s="1">
        <f>IFERROR(SUMIFS(STOCK!$U$10:$U$209,STOCK!$H$10:$H$209,T635),0)</f>
        <v>0</v>
      </c>
      <c r="K635" s="1">
        <f>IFERROR(SUMIFS(STOCK!$V$10:$V$209,STOCK!$H$10:$H$209,T635),0)</f>
        <v>0</v>
      </c>
      <c r="M635" s="1">
        <f>IFERROR(IF(LEN(T635)&gt;=1,VLOOKUP(HLOOKUP(T635,PROFILE!$K$5:$V$8,4,0),PROFILE!$F$1:$G$3,2,0),0),0)</f>
        <v>0</v>
      </c>
      <c r="N635" s="1">
        <f>IFERROR(COUNTIFS(PROFILE!$H$13:$H$212,"&gt;=1",PROFILE!$I$13:$I$212,T635),0)</f>
        <v>0</v>
      </c>
      <c r="O635" s="1">
        <f>IFERROR(IF(P635&gt;=1,(IF(LEN(T635)&gt;=1,VLOOKUP(T635,PROFILE!$A$23:$B$34,2,0)*100+COUNTIF($T$8:T635,T635),0)),0),0)</f>
        <v>0</v>
      </c>
      <c r="P635" s="11"/>
      <c r="Q635" s="11"/>
      <c r="R635" s="12"/>
      <c r="S635" s="12"/>
      <c r="T635" s="11"/>
      <c r="U635" s="11"/>
      <c r="V635" s="11"/>
      <c r="W635" s="8">
        <f ca="1">IFERROR(IF(P635&gt;=1,(IF(M635&gt;=2,COUNTIF(INDIRECT(G635):INDIRECT(H635),"OLD"),0)),0),0)</f>
        <v>0</v>
      </c>
      <c r="X635" s="8">
        <f ca="1">IFERROR(IF(P635&gt;=1,(IF(M635=1,COUNTIF(INDIRECT(G635):INDIRECT(H635),"NEW"),IF(M635=3,COUNTIF(INDIRECT(G635):INDIRECT(H635),"NEW"),0))),0),0)</f>
        <v>0</v>
      </c>
      <c r="Y635" s="10">
        <f t="shared" ca="1" si="29"/>
        <v>0</v>
      </c>
      <c r="Z635" s="13"/>
    </row>
    <row r="636" spans="6:26" ht="20.100000000000001" customHeight="1" x14ac:dyDescent="0.25">
      <c r="F636" s="1">
        <f>IFERROR(IF(O636&gt;=101,MATCH(O636,VITRAN!$AG$14:$AG$1513,0)+13,0),0)</f>
        <v>0</v>
      </c>
      <c r="G636" s="1" t="str">
        <f t="shared" si="27"/>
        <v/>
      </c>
      <c r="H636" s="1" t="str">
        <f t="shared" si="28"/>
        <v/>
      </c>
      <c r="J636" s="1">
        <f>IFERROR(SUMIFS(STOCK!$U$10:$U$209,STOCK!$H$10:$H$209,T636),0)</f>
        <v>0</v>
      </c>
      <c r="K636" s="1">
        <f>IFERROR(SUMIFS(STOCK!$V$10:$V$209,STOCK!$H$10:$H$209,T636),0)</f>
        <v>0</v>
      </c>
      <c r="M636" s="1">
        <f>IFERROR(IF(LEN(T636)&gt;=1,VLOOKUP(HLOOKUP(T636,PROFILE!$K$5:$V$8,4,0),PROFILE!$F$1:$G$3,2,0),0),0)</f>
        <v>0</v>
      </c>
      <c r="N636" s="1">
        <f>IFERROR(COUNTIFS(PROFILE!$H$13:$H$212,"&gt;=1",PROFILE!$I$13:$I$212,T636),0)</f>
        <v>0</v>
      </c>
      <c r="O636" s="1">
        <f>IFERROR(IF(P636&gt;=1,(IF(LEN(T636)&gt;=1,VLOOKUP(T636,PROFILE!$A$23:$B$34,2,0)*100+COUNTIF($T$8:T636,T636),0)),0),0)</f>
        <v>0</v>
      </c>
      <c r="P636" s="11"/>
      <c r="Q636" s="11"/>
      <c r="R636" s="12"/>
      <c r="S636" s="12"/>
      <c r="T636" s="11"/>
      <c r="U636" s="11"/>
      <c r="V636" s="11"/>
      <c r="W636" s="8">
        <f ca="1">IFERROR(IF(P636&gt;=1,(IF(M636&gt;=2,COUNTIF(INDIRECT(G636):INDIRECT(H636),"OLD"),0)),0),0)</f>
        <v>0</v>
      </c>
      <c r="X636" s="8">
        <f ca="1">IFERROR(IF(P636&gt;=1,(IF(M636=1,COUNTIF(INDIRECT(G636):INDIRECT(H636),"NEW"),IF(M636=3,COUNTIF(INDIRECT(G636):INDIRECT(H636),"NEW"),0))),0),0)</f>
        <v>0</v>
      </c>
      <c r="Y636" s="10">
        <f t="shared" ca="1" si="29"/>
        <v>0</v>
      </c>
      <c r="Z636" s="13"/>
    </row>
    <row r="637" spans="6:26" ht="20.100000000000001" customHeight="1" x14ac:dyDescent="0.25">
      <c r="F637" s="1">
        <f>IFERROR(IF(O637&gt;=101,MATCH(O637,VITRAN!$AG$14:$AG$1513,0)+13,0),0)</f>
        <v>0</v>
      </c>
      <c r="G637" s="1" t="str">
        <f t="shared" si="27"/>
        <v/>
      </c>
      <c r="H637" s="1" t="str">
        <f t="shared" si="28"/>
        <v/>
      </c>
      <c r="J637" s="1">
        <f>IFERROR(SUMIFS(STOCK!$U$10:$U$209,STOCK!$H$10:$H$209,T637),0)</f>
        <v>0</v>
      </c>
      <c r="K637" s="1">
        <f>IFERROR(SUMIFS(STOCK!$V$10:$V$209,STOCK!$H$10:$H$209,T637),0)</f>
        <v>0</v>
      </c>
      <c r="M637" s="1">
        <f>IFERROR(IF(LEN(T637)&gt;=1,VLOOKUP(HLOOKUP(T637,PROFILE!$K$5:$V$8,4,0),PROFILE!$F$1:$G$3,2,0),0),0)</f>
        <v>0</v>
      </c>
      <c r="N637" s="1">
        <f>IFERROR(COUNTIFS(PROFILE!$H$13:$H$212,"&gt;=1",PROFILE!$I$13:$I$212,T637),0)</f>
        <v>0</v>
      </c>
      <c r="O637" s="1">
        <f>IFERROR(IF(P637&gt;=1,(IF(LEN(T637)&gt;=1,VLOOKUP(T637,PROFILE!$A$23:$B$34,2,0)*100+COUNTIF($T$8:T637,T637),0)),0),0)</f>
        <v>0</v>
      </c>
      <c r="P637" s="11"/>
      <c r="Q637" s="11"/>
      <c r="R637" s="12"/>
      <c r="S637" s="12"/>
      <c r="T637" s="11"/>
      <c r="U637" s="11"/>
      <c r="V637" s="11"/>
      <c r="W637" s="8">
        <f ca="1">IFERROR(IF(P637&gt;=1,(IF(M637&gt;=2,COUNTIF(INDIRECT(G637):INDIRECT(H637),"OLD"),0)),0),0)</f>
        <v>0</v>
      </c>
      <c r="X637" s="8">
        <f ca="1">IFERROR(IF(P637&gt;=1,(IF(M637=1,COUNTIF(INDIRECT(G637):INDIRECT(H637),"NEW"),IF(M637=3,COUNTIF(INDIRECT(G637):INDIRECT(H637),"NEW"),0))),0),0)</f>
        <v>0</v>
      </c>
      <c r="Y637" s="10">
        <f t="shared" ca="1" si="29"/>
        <v>0</v>
      </c>
      <c r="Z637" s="13"/>
    </row>
    <row r="638" spans="6:26" ht="20.100000000000001" customHeight="1" x14ac:dyDescent="0.25">
      <c r="F638" s="1">
        <f>IFERROR(IF(O638&gt;=101,MATCH(O638,VITRAN!$AG$14:$AG$1513,0)+13,0),0)</f>
        <v>0</v>
      </c>
      <c r="G638" s="1" t="str">
        <f t="shared" si="27"/>
        <v/>
      </c>
      <c r="H638" s="1" t="str">
        <f t="shared" si="28"/>
        <v/>
      </c>
      <c r="J638" s="1">
        <f>IFERROR(SUMIFS(STOCK!$U$10:$U$209,STOCK!$H$10:$H$209,T638),0)</f>
        <v>0</v>
      </c>
      <c r="K638" s="1">
        <f>IFERROR(SUMIFS(STOCK!$V$10:$V$209,STOCK!$H$10:$H$209,T638),0)</f>
        <v>0</v>
      </c>
      <c r="M638" s="1">
        <f>IFERROR(IF(LEN(T638)&gt;=1,VLOOKUP(HLOOKUP(T638,PROFILE!$K$5:$V$8,4,0),PROFILE!$F$1:$G$3,2,0),0),0)</f>
        <v>0</v>
      </c>
      <c r="N638" s="1">
        <f>IFERROR(COUNTIFS(PROFILE!$H$13:$H$212,"&gt;=1",PROFILE!$I$13:$I$212,T638),0)</f>
        <v>0</v>
      </c>
      <c r="O638" s="1">
        <f>IFERROR(IF(P638&gt;=1,(IF(LEN(T638)&gt;=1,VLOOKUP(T638,PROFILE!$A$23:$B$34,2,0)*100+COUNTIF($T$8:T638,T638),0)),0),0)</f>
        <v>0</v>
      </c>
      <c r="P638" s="11"/>
      <c r="Q638" s="11"/>
      <c r="R638" s="12"/>
      <c r="S638" s="12"/>
      <c r="T638" s="11"/>
      <c r="U638" s="11"/>
      <c r="V638" s="11"/>
      <c r="W638" s="8">
        <f ca="1">IFERROR(IF(P638&gt;=1,(IF(M638&gt;=2,COUNTIF(INDIRECT(G638):INDIRECT(H638),"OLD"),0)),0),0)</f>
        <v>0</v>
      </c>
      <c r="X638" s="8">
        <f ca="1">IFERROR(IF(P638&gt;=1,(IF(M638=1,COUNTIF(INDIRECT(G638):INDIRECT(H638),"NEW"),IF(M638=3,COUNTIF(INDIRECT(G638):INDIRECT(H638),"NEW"),0))),0),0)</f>
        <v>0</v>
      </c>
      <c r="Y638" s="10">
        <f t="shared" ca="1" si="29"/>
        <v>0</v>
      </c>
      <c r="Z638" s="13"/>
    </row>
    <row r="639" spans="6:26" ht="20.100000000000001" customHeight="1" x14ac:dyDescent="0.25">
      <c r="F639" s="1">
        <f>IFERROR(IF(O639&gt;=101,MATCH(O639,VITRAN!$AG$14:$AG$1513,0)+13,0),0)</f>
        <v>0</v>
      </c>
      <c r="G639" s="1" t="str">
        <f t="shared" si="27"/>
        <v/>
      </c>
      <c r="H639" s="1" t="str">
        <f t="shared" si="28"/>
        <v/>
      </c>
      <c r="J639" s="1">
        <f>IFERROR(SUMIFS(STOCK!$U$10:$U$209,STOCK!$H$10:$H$209,T639),0)</f>
        <v>0</v>
      </c>
      <c r="K639" s="1">
        <f>IFERROR(SUMIFS(STOCK!$V$10:$V$209,STOCK!$H$10:$H$209,T639),0)</f>
        <v>0</v>
      </c>
      <c r="M639" s="1">
        <f>IFERROR(IF(LEN(T639)&gt;=1,VLOOKUP(HLOOKUP(T639,PROFILE!$K$5:$V$8,4,0),PROFILE!$F$1:$G$3,2,0),0),0)</f>
        <v>0</v>
      </c>
      <c r="N639" s="1">
        <f>IFERROR(COUNTIFS(PROFILE!$H$13:$H$212,"&gt;=1",PROFILE!$I$13:$I$212,T639),0)</f>
        <v>0</v>
      </c>
      <c r="O639" s="1">
        <f>IFERROR(IF(P639&gt;=1,(IF(LEN(T639)&gt;=1,VLOOKUP(T639,PROFILE!$A$23:$B$34,2,0)*100+COUNTIF($T$8:T639,T639),0)),0),0)</f>
        <v>0</v>
      </c>
      <c r="P639" s="11"/>
      <c r="Q639" s="11"/>
      <c r="R639" s="12"/>
      <c r="S639" s="12"/>
      <c r="T639" s="11"/>
      <c r="U639" s="11"/>
      <c r="V639" s="11"/>
      <c r="W639" s="8">
        <f ca="1">IFERROR(IF(P639&gt;=1,(IF(M639&gt;=2,COUNTIF(INDIRECT(G639):INDIRECT(H639),"OLD"),0)),0),0)</f>
        <v>0</v>
      </c>
      <c r="X639" s="8">
        <f ca="1">IFERROR(IF(P639&gt;=1,(IF(M639=1,COUNTIF(INDIRECT(G639):INDIRECT(H639),"NEW"),IF(M639=3,COUNTIF(INDIRECT(G639):INDIRECT(H639),"NEW"),0))),0),0)</f>
        <v>0</v>
      </c>
      <c r="Y639" s="10">
        <f t="shared" ca="1" si="29"/>
        <v>0</v>
      </c>
      <c r="Z639" s="13"/>
    </row>
    <row r="640" spans="6:26" ht="20.100000000000001" customHeight="1" x14ac:dyDescent="0.25">
      <c r="F640" s="1">
        <f>IFERROR(IF(O640&gt;=101,MATCH(O640,VITRAN!$AG$14:$AG$1513,0)+13,0),0)</f>
        <v>0</v>
      </c>
      <c r="G640" s="1" t="str">
        <f t="shared" si="27"/>
        <v/>
      </c>
      <c r="H640" s="1" t="str">
        <f t="shared" si="28"/>
        <v/>
      </c>
      <c r="J640" s="1">
        <f>IFERROR(SUMIFS(STOCK!$U$10:$U$209,STOCK!$H$10:$H$209,T640),0)</f>
        <v>0</v>
      </c>
      <c r="K640" s="1">
        <f>IFERROR(SUMIFS(STOCK!$V$10:$V$209,STOCK!$H$10:$H$209,T640),0)</f>
        <v>0</v>
      </c>
      <c r="M640" s="1">
        <f>IFERROR(IF(LEN(T640)&gt;=1,VLOOKUP(HLOOKUP(T640,PROFILE!$K$5:$V$8,4,0),PROFILE!$F$1:$G$3,2,0),0),0)</f>
        <v>0</v>
      </c>
      <c r="N640" s="1">
        <f>IFERROR(COUNTIFS(PROFILE!$H$13:$H$212,"&gt;=1",PROFILE!$I$13:$I$212,T640),0)</f>
        <v>0</v>
      </c>
      <c r="O640" s="1">
        <f>IFERROR(IF(P640&gt;=1,(IF(LEN(T640)&gt;=1,VLOOKUP(T640,PROFILE!$A$23:$B$34,2,0)*100+COUNTIF($T$8:T640,T640),0)),0),0)</f>
        <v>0</v>
      </c>
      <c r="P640" s="11"/>
      <c r="Q640" s="11"/>
      <c r="R640" s="12"/>
      <c r="S640" s="12"/>
      <c r="T640" s="11"/>
      <c r="U640" s="11"/>
      <c r="V640" s="11"/>
      <c r="W640" s="8">
        <f ca="1">IFERROR(IF(P640&gt;=1,(IF(M640&gt;=2,COUNTIF(INDIRECT(G640):INDIRECT(H640),"OLD"),0)),0),0)</f>
        <v>0</v>
      </c>
      <c r="X640" s="8">
        <f ca="1">IFERROR(IF(P640&gt;=1,(IF(M640=1,COUNTIF(INDIRECT(G640):INDIRECT(H640),"NEW"),IF(M640=3,COUNTIF(INDIRECT(G640):INDIRECT(H640),"NEW"),0))),0),0)</f>
        <v>0</v>
      </c>
      <c r="Y640" s="10">
        <f t="shared" ca="1" si="29"/>
        <v>0</v>
      </c>
      <c r="Z640" s="13"/>
    </row>
    <row r="641" spans="6:26" ht="20.100000000000001" customHeight="1" x14ac:dyDescent="0.25">
      <c r="F641" s="1">
        <f>IFERROR(IF(O641&gt;=101,MATCH(O641,VITRAN!$AG$14:$AG$1513,0)+13,0),0)</f>
        <v>0</v>
      </c>
      <c r="G641" s="1" t="str">
        <f t="shared" si="27"/>
        <v/>
      </c>
      <c r="H641" s="1" t="str">
        <f t="shared" si="28"/>
        <v/>
      </c>
      <c r="J641" s="1">
        <f>IFERROR(SUMIFS(STOCK!$U$10:$U$209,STOCK!$H$10:$H$209,T641),0)</f>
        <v>0</v>
      </c>
      <c r="K641" s="1">
        <f>IFERROR(SUMIFS(STOCK!$V$10:$V$209,STOCK!$H$10:$H$209,T641),0)</f>
        <v>0</v>
      </c>
      <c r="M641" s="1">
        <f>IFERROR(IF(LEN(T641)&gt;=1,VLOOKUP(HLOOKUP(T641,PROFILE!$K$5:$V$8,4,0),PROFILE!$F$1:$G$3,2,0),0),0)</f>
        <v>0</v>
      </c>
      <c r="N641" s="1">
        <f>IFERROR(COUNTIFS(PROFILE!$H$13:$H$212,"&gt;=1",PROFILE!$I$13:$I$212,T641),0)</f>
        <v>0</v>
      </c>
      <c r="O641" s="1">
        <f>IFERROR(IF(P641&gt;=1,(IF(LEN(T641)&gt;=1,VLOOKUP(T641,PROFILE!$A$23:$B$34,2,0)*100+COUNTIF($T$8:T641,T641),0)),0),0)</f>
        <v>0</v>
      </c>
      <c r="P641" s="11"/>
      <c r="Q641" s="11"/>
      <c r="R641" s="12"/>
      <c r="S641" s="12"/>
      <c r="T641" s="11"/>
      <c r="U641" s="11"/>
      <c r="V641" s="11"/>
      <c r="W641" s="8">
        <f ca="1">IFERROR(IF(P641&gt;=1,(IF(M641&gt;=2,COUNTIF(INDIRECT(G641):INDIRECT(H641),"OLD"),0)),0),0)</f>
        <v>0</v>
      </c>
      <c r="X641" s="8">
        <f ca="1">IFERROR(IF(P641&gt;=1,(IF(M641=1,COUNTIF(INDIRECT(G641):INDIRECT(H641),"NEW"),IF(M641=3,COUNTIF(INDIRECT(G641):INDIRECT(H641),"NEW"),0))),0),0)</f>
        <v>0</v>
      </c>
      <c r="Y641" s="10">
        <f t="shared" ca="1" si="29"/>
        <v>0</v>
      </c>
      <c r="Z641" s="13"/>
    </row>
    <row r="642" spans="6:26" ht="20.100000000000001" customHeight="1" x14ac:dyDescent="0.25">
      <c r="F642" s="1">
        <f>IFERROR(IF(O642&gt;=101,MATCH(O642,VITRAN!$AG$14:$AG$1513,0)+13,0),0)</f>
        <v>0</v>
      </c>
      <c r="G642" s="1" t="str">
        <f t="shared" si="27"/>
        <v/>
      </c>
      <c r="H642" s="1" t="str">
        <f t="shared" si="28"/>
        <v/>
      </c>
      <c r="J642" s="1">
        <f>IFERROR(SUMIFS(STOCK!$U$10:$U$209,STOCK!$H$10:$H$209,T642),0)</f>
        <v>0</v>
      </c>
      <c r="K642" s="1">
        <f>IFERROR(SUMIFS(STOCK!$V$10:$V$209,STOCK!$H$10:$H$209,T642),0)</f>
        <v>0</v>
      </c>
      <c r="M642" s="1">
        <f>IFERROR(IF(LEN(T642)&gt;=1,VLOOKUP(HLOOKUP(T642,PROFILE!$K$5:$V$8,4,0),PROFILE!$F$1:$G$3,2,0),0),0)</f>
        <v>0</v>
      </c>
      <c r="N642" s="1">
        <f>IFERROR(COUNTIFS(PROFILE!$H$13:$H$212,"&gt;=1",PROFILE!$I$13:$I$212,T642),0)</f>
        <v>0</v>
      </c>
      <c r="O642" s="1">
        <f>IFERROR(IF(P642&gt;=1,(IF(LEN(T642)&gt;=1,VLOOKUP(T642,PROFILE!$A$23:$B$34,2,0)*100+COUNTIF($T$8:T642,T642),0)),0),0)</f>
        <v>0</v>
      </c>
      <c r="P642" s="11"/>
      <c r="Q642" s="11"/>
      <c r="R642" s="12"/>
      <c r="S642" s="12"/>
      <c r="T642" s="11"/>
      <c r="U642" s="11"/>
      <c r="V642" s="11"/>
      <c r="W642" s="8">
        <f ca="1">IFERROR(IF(P642&gt;=1,(IF(M642&gt;=2,COUNTIF(INDIRECT(G642):INDIRECT(H642),"OLD"),0)),0),0)</f>
        <v>0</v>
      </c>
      <c r="X642" s="8">
        <f ca="1">IFERROR(IF(P642&gt;=1,(IF(M642=1,COUNTIF(INDIRECT(G642):INDIRECT(H642),"NEW"),IF(M642=3,COUNTIF(INDIRECT(G642):INDIRECT(H642),"NEW"),0))),0),0)</f>
        <v>0</v>
      </c>
      <c r="Y642" s="10">
        <f t="shared" ca="1" si="29"/>
        <v>0</v>
      </c>
      <c r="Z642" s="13"/>
    </row>
    <row r="643" spans="6:26" ht="20.100000000000001" customHeight="1" x14ac:dyDescent="0.25">
      <c r="F643" s="1">
        <f>IFERROR(IF(O643&gt;=101,MATCH(O643,VITRAN!$AG$14:$AG$1513,0)+13,0),0)</f>
        <v>0</v>
      </c>
      <c r="G643" s="1" t="str">
        <f t="shared" si="27"/>
        <v/>
      </c>
      <c r="H643" s="1" t="str">
        <f t="shared" si="28"/>
        <v/>
      </c>
      <c r="J643" s="1">
        <f>IFERROR(SUMIFS(STOCK!$U$10:$U$209,STOCK!$H$10:$H$209,T643),0)</f>
        <v>0</v>
      </c>
      <c r="K643" s="1">
        <f>IFERROR(SUMIFS(STOCK!$V$10:$V$209,STOCK!$H$10:$H$209,T643),0)</f>
        <v>0</v>
      </c>
      <c r="M643" s="1">
        <f>IFERROR(IF(LEN(T643)&gt;=1,VLOOKUP(HLOOKUP(T643,PROFILE!$K$5:$V$8,4,0),PROFILE!$F$1:$G$3,2,0),0),0)</f>
        <v>0</v>
      </c>
      <c r="N643" s="1">
        <f>IFERROR(COUNTIFS(PROFILE!$H$13:$H$212,"&gt;=1",PROFILE!$I$13:$I$212,T643),0)</f>
        <v>0</v>
      </c>
      <c r="O643" s="1">
        <f>IFERROR(IF(P643&gt;=1,(IF(LEN(T643)&gt;=1,VLOOKUP(T643,PROFILE!$A$23:$B$34,2,0)*100+COUNTIF($T$8:T643,T643),0)),0),0)</f>
        <v>0</v>
      </c>
      <c r="P643" s="11"/>
      <c r="Q643" s="11"/>
      <c r="R643" s="12"/>
      <c r="S643" s="12"/>
      <c r="T643" s="11"/>
      <c r="U643" s="11"/>
      <c r="V643" s="11"/>
      <c r="W643" s="8">
        <f ca="1">IFERROR(IF(P643&gt;=1,(IF(M643&gt;=2,COUNTIF(INDIRECT(G643):INDIRECT(H643),"OLD"),0)),0),0)</f>
        <v>0</v>
      </c>
      <c r="X643" s="8">
        <f ca="1">IFERROR(IF(P643&gt;=1,(IF(M643=1,COUNTIF(INDIRECT(G643):INDIRECT(H643),"NEW"),IF(M643=3,COUNTIF(INDIRECT(G643):INDIRECT(H643),"NEW"),0))),0),0)</f>
        <v>0</v>
      </c>
      <c r="Y643" s="10">
        <f t="shared" ca="1" si="29"/>
        <v>0</v>
      </c>
      <c r="Z643" s="13"/>
    </row>
    <row r="644" spans="6:26" ht="20.100000000000001" customHeight="1" x14ac:dyDescent="0.25">
      <c r="F644" s="1">
        <f>IFERROR(IF(O644&gt;=101,MATCH(O644,VITRAN!$AG$14:$AG$1513,0)+13,0),0)</f>
        <v>0</v>
      </c>
      <c r="G644" s="1" t="str">
        <f t="shared" si="27"/>
        <v/>
      </c>
      <c r="H644" s="1" t="str">
        <f t="shared" si="28"/>
        <v/>
      </c>
      <c r="J644" s="1">
        <f>IFERROR(SUMIFS(STOCK!$U$10:$U$209,STOCK!$H$10:$H$209,T644),0)</f>
        <v>0</v>
      </c>
      <c r="K644" s="1">
        <f>IFERROR(SUMIFS(STOCK!$V$10:$V$209,STOCK!$H$10:$H$209,T644),0)</f>
        <v>0</v>
      </c>
      <c r="M644" s="1">
        <f>IFERROR(IF(LEN(T644)&gt;=1,VLOOKUP(HLOOKUP(T644,PROFILE!$K$5:$V$8,4,0),PROFILE!$F$1:$G$3,2,0),0),0)</f>
        <v>0</v>
      </c>
      <c r="N644" s="1">
        <f>IFERROR(COUNTIFS(PROFILE!$H$13:$H$212,"&gt;=1",PROFILE!$I$13:$I$212,T644),0)</f>
        <v>0</v>
      </c>
      <c r="O644" s="1">
        <f>IFERROR(IF(P644&gt;=1,(IF(LEN(T644)&gt;=1,VLOOKUP(T644,PROFILE!$A$23:$B$34,2,0)*100+COUNTIF($T$8:T644,T644),0)),0),0)</f>
        <v>0</v>
      </c>
      <c r="P644" s="11"/>
      <c r="Q644" s="11"/>
      <c r="R644" s="12"/>
      <c r="S644" s="12"/>
      <c r="T644" s="11"/>
      <c r="U644" s="11"/>
      <c r="V644" s="11"/>
      <c r="W644" s="8">
        <f ca="1">IFERROR(IF(P644&gt;=1,(IF(M644&gt;=2,COUNTIF(INDIRECT(G644):INDIRECT(H644),"OLD"),0)),0),0)</f>
        <v>0</v>
      </c>
      <c r="X644" s="8">
        <f ca="1">IFERROR(IF(P644&gt;=1,(IF(M644=1,COUNTIF(INDIRECT(G644):INDIRECT(H644),"NEW"),IF(M644=3,COUNTIF(INDIRECT(G644):INDIRECT(H644),"NEW"),0))),0),0)</f>
        <v>0</v>
      </c>
      <c r="Y644" s="10">
        <f t="shared" ca="1" si="29"/>
        <v>0</v>
      </c>
      <c r="Z644" s="13"/>
    </row>
    <row r="645" spans="6:26" ht="20.100000000000001" customHeight="1" x14ac:dyDescent="0.25">
      <c r="F645" s="1">
        <f>IFERROR(IF(O645&gt;=101,MATCH(O645,VITRAN!$AG$14:$AG$1513,0)+13,0),0)</f>
        <v>0</v>
      </c>
      <c r="G645" s="1" t="str">
        <f t="shared" si="27"/>
        <v/>
      </c>
      <c r="H645" s="1" t="str">
        <f t="shared" si="28"/>
        <v/>
      </c>
      <c r="J645" s="1">
        <f>IFERROR(SUMIFS(STOCK!$U$10:$U$209,STOCK!$H$10:$H$209,T645),0)</f>
        <v>0</v>
      </c>
      <c r="K645" s="1">
        <f>IFERROR(SUMIFS(STOCK!$V$10:$V$209,STOCK!$H$10:$H$209,T645),0)</f>
        <v>0</v>
      </c>
      <c r="M645" s="1">
        <f>IFERROR(IF(LEN(T645)&gt;=1,VLOOKUP(HLOOKUP(T645,PROFILE!$K$5:$V$8,4,0),PROFILE!$F$1:$G$3,2,0),0),0)</f>
        <v>0</v>
      </c>
      <c r="N645" s="1">
        <f>IFERROR(COUNTIFS(PROFILE!$H$13:$H$212,"&gt;=1",PROFILE!$I$13:$I$212,T645),0)</f>
        <v>0</v>
      </c>
      <c r="O645" s="1">
        <f>IFERROR(IF(P645&gt;=1,(IF(LEN(T645)&gt;=1,VLOOKUP(T645,PROFILE!$A$23:$B$34,2,0)*100+COUNTIF($T$8:T645,T645),0)),0),0)</f>
        <v>0</v>
      </c>
      <c r="P645" s="11"/>
      <c r="Q645" s="11"/>
      <c r="R645" s="12"/>
      <c r="S645" s="12"/>
      <c r="T645" s="11"/>
      <c r="U645" s="11"/>
      <c r="V645" s="11"/>
      <c r="W645" s="8">
        <f ca="1">IFERROR(IF(P645&gt;=1,(IF(M645&gt;=2,COUNTIF(INDIRECT(G645):INDIRECT(H645),"OLD"),0)),0),0)</f>
        <v>0</v>
      </c>
      <c r="X645" s="8">
        <f ca="1">IFERROR(IF(P645&gt;=1,(IF(M645=1,COUNTIF(INDIRECT(G645):INDIRECT(H645),"NEW"),IF(M645=3,COUNTIF(INDIRECT(G645):INDIRECT(H645),"NEW"),0))),0),0)</f>
        <v>0</v>
      </c>
      <c r="Y645" s="10">
        <f t="shared" ca="1" si="29"/>
        <v>0</v>
      </c>
      <c r="Z645" s="13"/>
    </row>
    <row r="646" spans="6:26" ht="20.100000000000001" customHeight="1" x14ac:dyDescent="0.25">
      <c r="F646" s="1">
        <f>IFERROR(IF(O646&gt;=101,MATCH(O646,VITRAN!$AG$14:$AG$1513,0)+13,0),0)</f>
        <v>0</v>
      </c>
      <c r="G646" s="1" t="str">
        <f t="shared" si="27"/>
        <v/>
      </c>
      <c r="H646" s="1" t="str">
        <f t="shared" si="28"/>
        <v/>
      </c>
      <c r="J646" s="1">
        <f>IFERROR(SUMIFS(STOCK!$U$10:$U$209,STOCK!$H$10:$H$209,T646),0)</f>
        <v>0</v>
      </c>
      <c r="K646" s="1">
        <f>IFERROR(SUMIFS(STOCK!$V$10:$V$209,STOCK!$H$10:$H$209,T646),0)</f>
        <v>0</v>
      </c>
      <c r="M646" s="1">
        <f>IFERROR(IF(LEN(T646)&gt;=1,VLOOKUP(HLOOKUP(T646,PROFILE!$K$5:$V$8,4,0),PROFILE!$F$1:$G$3,2,0),0),0)</f>
        <v>0</v>
      </c>
      <c r="N646" s="1">
        <f>IFERROR(COUNTIFS(PROFILE!$H$13:$H$212,"&gt;=1",PROFILE!$I$13:$I$212,T646),0)</f>
        <v>0</v>
      </c>
      <c r="O646" s="1">
        <f>IFERROR(IF(P646&gt;=1,(IF(LEN(T646)&gt;=1,VLOOKUP(T646,PROFILE!$A$23:$B$34,2,0)*100+COUNTIF($T$8:T646,T646),0)),0),0)</f>
        <v>0</v>
      </c>
      <c r="P646" s="11"/>
      <c r="Q646" s="11"/>
      <c r="R646" s="12"/>
      <c r="S646" s="12"/>
      <c r="T646" s="11"/>
      <c r="U646" s="11"/>
      <c r="V646" s="11"/>
      <c r="W646" s="8">
        <f ca="1">IFERROR(IF(P646&gt;=1,(IF(M646&gt;=2,COUNTIF(INDIRECT(G646):INDIRECT(H646),"OLD"),0)),0),0)</f>
        <v>0</v>
      </c>
      <c r="X646" s="8">
        <f ca="1">IFERROR(IF(P646&gt;=1,(IF(M646=1,COUNTIF(INDIRECT(G646):INDIRECT(H646),"NEW"),IF(M646=3,COUNTIF(INDIRECT(G646):INDIRECT(H646),"NEW"),0))),0),0)</f>
        <v>0</v>
      </c>
      <c r="Y646" s="10">
        <f t="shared" ca="1" si="29"/>
        <v>0</v>
      </c>
      <c r="Z646" s="13"/>
    </row>
    <row r="647" spans="6:26" ht="20.100000000000001" customHeight="1" x14ac:dyDescent="0.25">
      <c r="F647" s="1">
        <f>IFERROR(IF(O647&gt;=101,MATCH(O647,VITRAN!$AG$14:$AG$1513,0)+13,0),0)</f>
        <v>0</v>
      </c>
      <c r="G647" s="1" t="str">
        <f t="shared" si="27"/>
        <v/>
      </c>
      <c r="H647" s="1" t="str">
        <f t="shared" si="28"/>
        <v/>
      </c>
      <c r="J647" s="1">
        <f>IFERROR(SUMIFS(STOCK!$U$10:$U$209,STOCK!$H$10:$H$209,T647),0)</f>
        <v>0</v>
      </c>
      <c r="K647" s="1">
        <f>IFERROR(SUMIFS(STOCK!$V$10:$V$209,STOCK!$H$10:$H$209,T647),0)</f>
        <v>0</v>
      </c>
      <c r="M647" s="1">
        <f>IFERROR(IF(LEN(T647)&gt;=1,VLOOKUP(HLOOKUP(T647,PROFILE!$K$5:$V$8,4,0),PROFILE!$F$1:$G$3,2,0),0),0)</f>
        <v>0</v>
      </c>
      <c r="N647" s="1">
        <f>IFERROR(COUNTIFS(PROFILE!$H$13:$H$212,"&gt;=1",PROFILE!$I$13:$I$212,T647),0)</f>
        <v>0</v>
      </c>
      <c r="O647" s="1">
        <f>IFERROR(IF(P647&gt;=1,(IF(LEN(T647)&gt;=1,VLOOKUP(T647,PROFILE!$A$23:$B$34,2,0)*100+COUNTIF($T$8:T647,T647),0)),0),0)</f>
        <v>0</v>
      </c>
      <c r="P647" s="11"/>
      <c r="Q647" s="11"/>
      <c r="R647" s="12"/>
      <c r="S647" s="12"/>
      <c r="T647" s="11"/>
      <c r="U647" s="11"/>
      <c r="V647" s="11"/>
      <c r="W647" s="8">
        <f ca="1">IFERROR(IF(P647&gt;=1,(IF(M647&gt;=2,COUNTIF(INDIRECT(G647):INDIRECT(H647),"OLD"),0)),0),0)</f>
        <v>0</v>
      </c>
      <c r="X647" s="8">
        <f ca="1">IFERROR(IF(P647&gt;=1,(IF(M647=1,COUNTIF(INDIRECT(G647):INDIRECT(H647),"NEW"),IF(M647=3,COUNTIF(INDIRECT(G647):INDIRECT(H647),"NEW"),0))),0),0)</f>
        <v>0</v>
      </c>
      <c r="Y647" s="10">
        <f t="shared" ca="1" si="29"/>
        <v>0</v>
      </c>
      <c r="Z647" s="13"/>
    </row>
    <row r="648" spans="6:26" ht="20.100000000000001" customHeight="1" x14ac:dyDescent="0.25">
      <c r="F648" s="1">
        <f>IFERROR(IF(O648&gt;=101,MATCH(O648,VITRAN!$AG$14:$AG$1513,0)+13,0),0)</f>
        <v>0</v>
      </c>
      <c r="G648" s="1" t="str">
        <f t="shared" si="27"/>
        <v/>
      </c>
      <c r="H648" s="1" t="str">
        <f t="shared" si="28"/>
        <v/>
      </c>
      <c r="J648" s="1">
        <f>IFERROR(SUMIFS(STOCK!$U$10:$U$209,STOCK!$H$10:$H$209,T648),0)</f>
        <v>0</v>
      </c>
      <c r="K648" s="1">
        <f>IFERROR(SUMIFS(STOCK!$V$10:$V$209,STOCK!$H$10:$H$209,T648),0)</f>
        <v>0</v>
      </c>
      <c r="M648" s="1">
        <f>IFERROR(IF(LEN(T648)&gt;=1,VLOOKUP(HLOOKUP(T648,PROFILE!$K$5:$V$8,4,0),PROFILE!$F$1:$G$3,2,0),0),0)</f>
        <v>0</v>
      </c>
      <c r="N648" s="1">
        <f>IFERROR(COUNTIFS(PROFILE!$H$13:$H$212,"&gt;=1",PROFILE!$I$13:$I$212,T648),0)</f>
        <v>0</v>
      </c>
      <c r="O648" s="1">
        <f>IFERROR(IF(P648&gt;=1,(IF(LEN(T648)&gt;=1,VLOOKUP(T648,PROFILE!$A$23:$B$34,2,0)*100+COUNTIF($T$8:T648,T648),0)),0),0)</f>
        <v>0</v>
      </c>
      <c r="P648" s="11"/>
      <c r="Q648" s="11"/>
      <c r="R648" s="12"/>
      <c r="S648" s="12"/>
      <c r="T648" s="11"/>
      <c r="U648" s="11"/>
      <c r="V648" s="11"/>
      <c r="W648" s="8">
        <f ca="1">IFERROR(IF(P648&gt;=1,(IF(M648&gt;=2,COUNTIF(INDIRECT(G648):INDIRECT(H648),"OLD"),0)),0),0)</f>
        <v>0</v>
      </c>
      <c r="X648" s="8">
        <f ca="1">IFERROR(IF(P648&gt;=1,(IF(M648=1,COUNTIF(INDIRECT(G648):INDIRECT(H648),"NEW"),IF(M648=3,COUNTIF(INDIRECT(G648):INDIRECT(H648),"NEW"),0))),0),0)</f>
        <v>0</v>
      </c>
      <c r="Y648" s="10">
        <f t="shared" ca="1" si="29"/>
        <v>0</v>
      </c>
      <c r="Z648" s="13"/>
    </row>
    <row r="649" spans="6:26" ht="20.100000000000001" customHeight="1" x14ac:dyDescent="0.25">
      <c r="F649" s="1">
        <f>IFERROR(IF(O649&gt;=101,MATCH(O649,VITRAN!$AG$14:$AG$1513,0)+13,0),0)</f>
        <v>0</v>
      </c>
      <c r="G649" s="1" t="str">
        <f t="shared" ref="G649:G712" si="30">IFERROR(IF(F649&gt;=1,ADDRESS(F649,38,1,1,"VITRAN"),""),"")</f>
        <v/>
      </c>
      <c r="H649" s="1" t="str">
        <f t="shared" ref="H649:H712" si="31">IFERROR(IF(F649&gt;=1,ADDRESS(F649,50,1,1,"VITRAN"),""),"")</f>
        <v/>
      </c>
      <c r="J649" s="1">
        <f>IFERROR(SUMIFS(STOCK!$U$10:$U$209,STOCK!$H$10:$H$209,T649),0)</f>
        <v>0</v>
      </c>
      <c r="K649" s="1">
        <f>IFERROR(SUMIFS(STOCK!$V$10:$V$209,STOCK!$H$10:$H$209,T649),0)</f>
        <v>0</v>
      </c>
      <c r="M649" s="1">
        <f>IFERROR(IF(LEN(T649)&gt;=1,VLOOKUP(HLOOKUP(T649,PROFILE!$K$5:$V$8,4,0),PROFILE!$F$1:$G$3,2,0),0),0)</f>
        <v>0</v>
      </c>
      <c r="N649" s="1">
        <f>IFERROR(COUNTIFS(PROFILE!$H$13:$H$212,"&gt;=1",PROFILE!$I$13:$I$212,T649),0)</f>
        <v>0</v>
      </c>
      <c r="O649" s="1">
        <f>IFERROR(IF(P649&gt;=1,(IF(LEN(T649)&gt;=1,VLOOKUP(T649,PROFILE!$A$23:$B$34,2,0)*100+COUNTIF($T$8:T649,T649),0)),0),0)</f>
        <v>0</v>
      </c>
      <c r="P649" s="11"/>
      <c r="Q649" s="11"/>
      <c r="R649" s="12"/>
      <c r="S649" s="12"/>
      <c r="T649" s="11"/>
      <c r="U649" s="11"/>
      <c r="V649" s="11"/>
      <c r="W649" s="8">
        <f ca="1">IFERROR(IF(P649&gt;=1,(IF(M649&gt;=2,COUNTIF(INDIRECT(G649):INDIRECT(H649),"OLD"),0)),0),0)</f>
        <v>0</v>
      </c>
      <c r="X649" s="8">
        <f ca="1">IFERROR(IF(P649&gt;=1,(IF(M649=1,COUNTIF(INDIRECT(G649):INDIRECT(H649),"NEW"),IF(M649=3,COUNTIF(INDIRECT(G649):INDIRECT(H649),"NEW"),0))),0),0)</f>
        <v>0</v>
      </c>
      <c r="Y649" s="10">
        <f t="shared" ref="Y649:Y712" ca="1" si="32">W649+X649</f>
        <v>0</v>
      </c>
      <c r="Z649" s="13"/>
    </row>
    <row r="650" spans="6:26" ht="20.100000000000001" customHeight="1" x14ac:dyDescent="0.25">
      <c r="F650" s="1">
        <f>IFERROR(IF(O650&gt;=101,MATCH(O650,VITRAN!$AG$14:$AG$1513,0)+13,0),0)</f>
        <v>0</v>
      </c>
      <c r="G650" s="1" t="str">
        <f t="shared" si="30"/>
        <v/>
      </c>
      <c r="H650" s="1" t="str">
        <f t="shared" si="31"/>
        <v/>
      </c>
      <c r="J650" s="1">
        <f>IFERROR(SUMIFS(STOCK!$U$10:$U$209,STOCK!$H$10:$H$209,T650),0)</f>
        <v>0</v>
      </c>
      <c r="K650" s="1">
        <f>IFERROR(SUMIFS(STOCK!$V$10:$V$209,STOCK!$H$10:$H$209,T650),0)</f>
        <v>0</v>
      </c>
      <c r="M650" s="1">
        <f>IFERROR(IF(LEN(T650)&gt;=1,VLOOKUP(HLOOKUP(T650,PROFILE!$K$5:$V$8,4,0),PROFILE!$F$1:$G$3,2,0),0),0)</f>
        <v>0</v>
      </c>
      <c r="N650" s="1">
        <f>IFERROR(COUNTIFS(PROFILE!$H$13:$H$212,"&gt;=1",PROFILE!$I$13:$I$212,T650),0)</f>
        <v>0</v>
      </c>
      <c r="O650" s="1">
        <f>IFERROR(IF(P650&gt;=1,(IF(LEN(T650)&gt;=1,VLOOKUP(T650,PROFILE!$A$23:$B$34,2,0)*100+COUNTIF($T$8:T650,T650),0)),0),0)</f>
        <v>0</v>
      </c>
      <c r="P650" s="11"/>
      <c r="Q650" s="11"/>
      <c r="R650" s="12"/>
      <c r="S650" s="12"/>
      <c r="T650" s="11"/>
      <c r="U650" s="11"/>
      <c r="V650" s="11"/>
      <c r="W650" s="8">
        <f ca="1">IFERROR(IF(P650&gt;=1,(IF(M650&gt;=2,COUNTIF(INDIRECT(G650):INDIRECT(H650),"OLD"),0)),0),0)</f>
        <v>0</v>
      </c>
      <c r="X650" s="8">
        <f ca="1">IFERROR(IF(P650&gt;=1,(IF(M650=1,COUNTIF(INDIRECT(G650):INDIRECT(H650),"NEW"),IF(M650=3,COUNTIF(INDIRECT(G650):INDIRECT(H650),"NEW"),0))),0),0)</f>
        <v>0</v>
      </c>
      <c r="Y650" s="10">
        <f t="shared" ca="1" si="32"/>
        <v>0</v>
      </c>
      <c r="Z650" s="13"/>
    </row>
    <row r="651" spans="6:26" ht="20.100000000000001" customHeight="1" x14ac:dyDescent="0.25">
      <c r="F651" s="1">
        <f>IFERROR(IF(O651&gt;=101,MATCH(O651,VITRAN!$AG$14:$AG$1513,0)+13,0),0)</f>
        <v>0</v>
      </c>
      <c r="G651" s="1" t="str">
        <f t="shared" si="30"/>
        <v/>
      </c>
      <c r="H651" s="1" t="str">
        <f t="shared" si="31"/>
        <v/>
      </c>
      <c r="J651" s="1">
        <f>IFERROR(SUMIFS(STOCK!$U$10:$U$209,STOCK!$H$10:$H$209,T651),0)</f>
        <v>0</v>
      </c>
      <c r="K651" s="1">
        <f>IFERROR(SUMIFS(STOCK!$V$10:$V$209,STOCK!$H$10:$H$209,T651),0)</f>
        <v>0</v>
      </c>
      <c r="M651" s="1">
        <f>IFERROR(IF(LEN(T651)&gt;=1,VLOOKUP(HLOOKUP(T651,PROFILE!$K$5:$V$8,4,0),PROFILE!$F$1:$G$3,2,0),0),0)</f>
        <v>0</v>
      </c>
      <c r="N651" s="1">
        <f>IFERROR(COUNTIFS(PROFILE!$H$13:$H$212,"&gt;=1",PROFILE!$I$13:$I$212,T651),0)</f>
        <v>0</v>
      </c>
      <c r="O651" s="1">
        <f>IFERROR(IF(P651&gt;=1,(IF(LEN(T651)&gt;=1,VLOOKUP(T651,PROFILE!$A$23:$B$34,2,0)*100+COUNTIF($T$8:T651,T651),0)),0),0)</f>
        <v>0</v>
      </c>
      <c r="P651" s="11"/>
      <c r="Q651" s="11"/>
      <c r="R651" s="12"/>
      <c r="S651" s="12"/>
      <c r="T651" s="11"/>
      <c r="U651" s="11"/>
      <c r="V651" s="11"/>
      <c r="W651" s="8">
        <f ca="1">IFERROR(IF(P651&gt;=1,(IF(M651&gt;=2,COUNTIF(INDIRECT(G651):INDIRECT(H651),"OLD"),0)),0),0)</f>
        <v>0</v>
      </c>
      <c r="X651" s="8">
        <f ca="1">IFERROR(IF(P651&gt;=1,(IF(M651=1,COUNTIF(INDIRECT(G651):INDIRECT(H651),"NEW"),IF(M651=3,COUNTIF(INDIRECT(G651):INDIRECT(H651),"NEW"),0))),0),0)</f>
        <v>0</v>
      </c>
      <c r="Y651" s="10">
        <f t="shared" ca="1" si="32"/>
        <v>0</v>
      </c>
      <c r="Z651" s="13"/>
    </row>
    <row r="652" spans="6:26" ht="20.100000000000001" customHeight="1" x14ac:dyDescent="0.25">
      <c r="F652" s="1">
        <f>IFERROR(IF(O652&gt;=101,MATCH(O652,VITRAN!$AG$14:$AG$1513,0)+13,0),0)</f>
        <v>0</v>
      </c>
      <c r="G652" s="1" t="str">
        <f t="shared" si="30"/>
        <v/>
      </c>
      <c r="H652" s="1" t="str">
        <f t="shared" si="31"/>
        <v/>
      </c>
      <c r="J652" s="1">
        <f>IFERROR(SUMIFS(STOCK!$U$10:$U$209,STOCK!$H$10:$H$209,T652),0)</f>
        <v>0</v>
      </c>
      <c r="K652" s="1">
        <f>IFERROR(SUMIFS(STOCK!$V$10:$V$209,STOCK!$H$10:$H$209,T652),0)</f>
        <v>0</v>
      </c>
      <c r="M652" s="1">
        <f>IFERROR(IF(LEN(T652)&gt;=1,VLOOKUP(HLOOKUP(T652,PROFILE!$K$5:$V$8,4,0),PROFILE!$F$1:$G$3,2,0),0),0)</f>
        <v>0</v>
      </c>
      <c r="N652" s="1">
        <f>IFERROR(COUNTIFS(PROFILE!$H$13:$H$212,"&gt;=1",PROFILE!$I$13:$I$212,T652),0)</f>
        <v>0</v>
      </c>
      <c r="O652" s="1">
        <f>IFERROR(IF(P652&gt;=1,(IF(LEN(T652)&gt;=1,VLOOKUP(T652,PROFILE!$A$23:$B$34,2,0)*100+COUNTIF($T$8:T652,T652),0)),0),0)</f>
        <v>0</v>
      </c>
      <c r="P652" s="11"/>
      <c r="Q652" s="11"/>
      <c r="R652" s="12"/>
      <c r="S652" s="12"/>
      <c r="T652" s="11"/>
      <c r="U652" s="11"/>
      <c r="V652" s="11"/>
      <c r="W652" s="8">
        <f ca="1">IFERROR(IF(P652&gt;=1,(IF(M652&gt;=2,COUNTIF(INDIRECT(G652):INDIRECT(H652),"OLD"),0)),0),0)</f>
        <v>0</v>
      </c>
      <c r="X652" s="8">
        <f ca="1">IFERROR(IF(P652&gt;=1,(IF(M652=1,COUNTIF(INDIRECT(G652):INDIRECT(H652),"NEW"),IF(M652=3,COUNTIF(INDIRECT(G652):INDIRECT(H652),"NEW"),0))),0),0)</f>
        <v>0</v>
      </c>
      <c r="Y652" s="10">
        <f t="shared" ca="1" si="32"/>
        <v>0</v>
      </c>
      <c r="Z652" s="13"/>
    </row>
    <row r="653" spans="6:26" ht="20.100000000000001" customHeight="1" x14ac:dyDescent="0.25">
      <c r="F653" s="1">
        <f>IFERROR(IF(O653&gt;=101,MATCH(O653,VITRAN!$AG$14:$AG$1513,0)+13,0),0)</f>
        <v>0</v>
      </c>
      <c r="G653" s="1" t="str">
        <f t="shared" si="30"/>
        <v/>
      </c>
      <c r="H653" s="1" t="str">
        <f t="shared" si="31"/>
        <v/>
      </c>
      <c r="J653" s="1">
        <f>IFERROR(SUMIFS(STOCK!$U$10:$U$209,STOCK!$H$10:$H$209,T653),0)</f>
        <v>0</v>
      </c>
      <c r="K653" s="1">
        <f>IFERROR(SUMIFS(STOCK!$V$10:$V$209,STOCK!$H$10:$H$209,T653),0)</f>
        <v>0</v>
      </c>
      <c r="M653" s="1">
        <f>IFERROR(IF(LEN(T653)&gt;=1,VLOOKUP(HLOOKUP(T653,PROFILE!$K$5:$V$8,4,0),PROFILE!$F$1:$G$3,2,0),0),0)</f>
        <v>0</v>
      </c>
      <c r="N653" s="1">
        <f>IFERROR(COUNTIFS(PROFILE!$H$13:$H$212,"&gt;=1",PROFILE!$I$13:$I$212,T653),0)</f>
        <v>0</v>
      </c>
      <c r="O653" s="1">
        <f>IFERROR(IF(P653&gt;=1,(IF(LEN(T653)&gt;=1,VLOOKUP(T653,PROFILE!$A$23:$B$34,2,0)*100+COUNTIF($T$8:T653,T653),0)),0),0)</f>
        <v>0</v>
      </c>
      <c r="P653" s="11"/>
      <c r="Q653" s="11"/>
      <c r="R653" s="12"/>
      <c r="S653" s="12"/>
      <c r="T653" s="11"/>
      <c r="U653" s="11"/>
      <c r="V653" s="11"/>
      <c r="W653" s="8">
        <f ca="1">IFERROR(IF(P653&gt;=1,(IF(M653&gt;=2,COUNTIF(INDIRECT(G653):INDIRECT(H653),"OLD"),0)),0),0)</f>
        <v>0</v>
      </c>
      <c r="X653" s="8">
        <f ca="1">IFERROR(IF(P653&gt;=1,(IF(M653=1,COUNTIF(INDIRECT(G653):INDIRECT(H653),"NEW"),IF(M653=3,COUNTIF(INDIRECT(G653):INDIRECT(H653),"NEW"),0))),0),0)</f>
        <v>0</v>
      </c>
      <c r="Y653" s="10">
        <f t="shared" ca="1" si="32"/>
        <v>0</v>
      </c>
      <c r="Z653" s="13"/>
    </row>
    <row r="654" spans="6:26" ht="20.100000000000001" customHeight="1" x14ac:dyDescent="0.25">
      <c r="F654" s="1">
        <f>IFERROR(IF(O654&gt;=101,MATCH(O654,VITRAN!$AG$14:$AG$1513,0)+13,0),0)</f>
        <v>0</v>
      </c>
      <c r="G654" s="1" t="str">
        <f t="shared" si="30"/>
        <v/>
      </c>
      <c r="H654" s="1" t="str">
        <f t="shared" si="31"/>
        <v/>
      </c>
      <c r="J654" s="1">
        <f>IFERROR(SUMIFS(STOCK!$U$10:$U$209,STOCK!$H$10:$H$209,T654),0)</f>
        <v>0</v>
      </c>
      <c r="K654" s="1">
        <f>IFERROR(SUMIFS(STOCK!$V$10:$V$209,STOCK!$H$10:$H$209,T654),0)</f>
        <v>0</v>
      </c>
      <c r="M654" s="1">
        <f>IFERROR(IF(LEN(T654)&gt;=1,VLOOKUP(HLOOKUP(T654,PROFILE!$K$5:$V$8,4,0),PROFILE!$F$1:$G$3,2,0),0),0)</f>
        <v>0</v>
      </c>
      <c r="N654" s="1">
        <f>IFERROR(COUNTIFS(PROFILE!$H$13:$H$212,"&gt;=1",PROFILE!$I$13:$I$212,T654),0)</f>
        <v>0</v>
      </c>
      <c r="O654" s="1">
        <f>IFERROR(IF(P654&gt;=1,(IF(LEN(T654)&gt;=1,VLOOKUP(T654,PROFILE!$A$23:$B$34,2,0)*100+COUNTIF($T$8:T654,T654),0)),0),0)</f>
        <v>0</v>
      </c>
      <c r="P654" s="11"/>
      <c r="Q654" s="11"/>
      <c r="R654" s="12"/>
      <c r="S654" s="12"/>
      <c r="T654" s="11"/>
      <c r="U654" s="11"/>
      <c r="V654" s="11"/>
      <c r="W654" s="8">
        <f ca="1">IFERROR(IF(P654&gt;=1,(IF(M654&gt;=2,COUNTIF(INDIRECT(G654):INDIRECT(H654),"OLD"),0)),0),0)</f>
        <v>0</v>
      </c>
      <c r="X654" s="8">
        <f ca="1">IFERROR(IF(P654&gt;=1,(IF(M654=1,COUNTIF(INDIRECT(G654):INDIRECT(H654),"NEW"),IF(M654=3,COUNTIF(INDIRECT(G654):INDIRECT(H654),"NEW"),0))),0),0)</f>
        <v>0</v>
      </c>
      <c r="Y654" s="10">
        <f t="shared" ca="1" si="32"/>
        <v>0</v>
      </c>
      <c r="Z654" s="13"/>
    </row>
    <row r="655" spans="6:26" ht="20.100000000000001" customHeight="1" x14ac:dyDescent="0.25">
      <c r="F655" s="1">
        <f>IFERROR(IF(O655&gt;=101,MATCH(O655,VITRAN!$AG$14:$AG$1513,0)+13,0),0)</f>
        <v>0</v>
      </c>
      <c r="G655" s="1" t="str">
        <f t="shared" si="30"/>
        <v/>
      </c>
      <c r="H655" s="1" t="str">
        <f t="shared" si="31"/>
        <v/>
      </c>
      <c r="J655" s="1">
        <f>IFERROR(SUMIFS(STOCK!$U$10:$U$209,STOCK!$H$10:$H$209,T655),0)</f>
        <v>0</v>
      </c>
      <c r="K655" s="1">
        <f>IFERROR(SUMIFS(STOCK!$V$10:$V$209,STOCK!$H$10:$H$209,T655),0)</f>
        <v>0</v>
      </c>
      <c r="M655" s="1">
        <f>IFERROR(IF(LEN(T655)&gt;=1,VLOOKUP(HLOOKUP(T655,PROFILE!$K$5:$V$8,4,0),PROFILE!$F$1:$G$3,2,0),0),0)</f>
        <v>0</v>
      </c>
      <c r="N655" s="1">
        <f>IFERROR(COUNTIFS(PROFILE!$H$13:$H$212,"&gt;=1",PROFILE!$I$13:$I$212,T655),0)</f>
        <v>0</v>
      </c>
      <c r="O655" s="1">
        <f>IFERROR(IF(P655&gt;=1,(IF(LEN(T655)&gt;=1,VLOOKUP(T655,PROFILE!$A$23:$B$34,2,0)*100+COUNTIF($T$8:T655,T655),0)),0),0)</f>
        <v>0</v>
      </c>
      <c r="P655" s="11"/>
      <c r="Q655" s="11"/>
      <c r="R655" s="12"/>
      <c r="S655" s="12"/>
      <c r="T655" s="11"/>
      <c r="U655" s="11"/>
      <c r="V655" s="11"/>
      <c r="W655" s="8">
        <f ca="1">IFERROR(IF(P655&gt;=1,(IF(M655&gt;=2,COUNTIF(INDIRECT(G655):INDIRECT(H655),"OLD"),0)),0),0)</f>
        <v>0</v>
      </c>
      <c r="X655" s="8">
        <f ca="1">IFERROR(IF(P655&gt;=1,(IF(M655=1,COUNTIF(INDIRECT(G655):INDIRECT(H655),"NEW"),IF(M655=3,COUNTIF(INDIRECT(G655):INDIRECT(H655),"NEW"),0))),0),0)</f>
        <v>0</v>
      </c>
      <c r="Y655" s="10">
        <f t="shared" ca="1" si="32"/>
        <v>0</v>
      </c>
      <c r="Z655" s="13"/>
    </row>
    <row r="656" spans="6:26" ht="20.100000000000001" customHeight="1" x14ac:dyDescent="0.25">
      <c r="F656" s="1">
        <f>IFERROR(IF(O656&gt;=101,MATCH(O656,VITRAN!$AG$14:$AG$1513,0)+13,0),0)</f>
        <v>0</v>
      </c>
      <c r="G656" s="1" t="str">
        <f t="shared" si="30"/>
        <v/>
      </c>
      <c r="H656" s="1" t="str">
        <f t="shared" si="31"/>
        <v/>
      </c>
      <c r="J656" s="1">
        <f>IFERROR(SUMIFS(STOCK!$U$10:$U$209,STOCK!$H$10:$H$209,T656),0)</f>
        <v>0</v>
      </c>
      <c r="K656" s="1">
        <f>IFERROR(SUMIFS(STOCK!$V$10:$V$209,STOCK!$H$10:$H$209,T656),0)</f>
        <v>0</v>
      </c>
      <c r="M656" s="1">
        <f>IFERROR(IF(LEN(T656)&gt;=1,VLOOKUP(HLOOKUP(T656,PROFILE!$K$5:$V$8,4,0),PROFILE!$F$1:$G$3,2,0),0),0)</f>
        <v>0</v>
      </c>
      <c r="N656" s="1">
        <f>IFERROR(COUNTIFS(PROFILE!$H$13:$H$212,"&gt;=1",PROFILE!$I$13:$I$212,T656),0)</f>
        <v>0</v>
      </c>
      <c r="O656" s="1">
        <f>IFERROR(IF(P656&gt;=1,(IF(LEN(T656)&gt;=1,VLOOKUP(T656,PROFILE!$A$23:$B$34,2,0)*100+COUNTIF($T$8:T656,T656),0)),0),0)</f>
        <v>0</v>
      </c>
      <c r="P656" s="11"/>
      <c r="Q656" s="11"/>
      <c r="R656" s="12"/>
      <c r="S656" s="12"/>
      <c r="T656" s="11"/>
      <c r="U656" s="11"/>
      <c r="V656" s="11"/>
      <c r="W656" s="8">
        <f ca="1">IFERROR(IF(P656&gt;=1,(IF(M656&gt;=2,COUNTIF(INDIRECT(G656):INDIRECT(H656),"OLD"),0)),0),0)</f>
        <v>0</v>
      </c>
      <c r="X656" s="8">
        <f ca="1">IFERROR(IF(P656&gt;=1,(IF(M656=1,COUNTIF(INDIRECT(G656):INDIRECT(H656),"NEW"),IF(M656=3,COUNTIF(INDIRECT(G656):INDIRECT(H656),"NEW"),0))),0),0)</f>
        <v>0</v>
      </c>
      <c r="Y656" s="10">
        <f t="shared" ca="1" si="32"/>
        <v>0</v>
      </c>
      <c r="Z656" s="13"/>
    </row>
    <row r="657" spans="6:26" ht="20.100000000000001" customHeight="1" x14ac:dyDescent="0.25">
      <c r="F657" s="1">
        <f>IFERROR(IF(O657&gt;=101,MATCH(O657,VITRAN!$AG$14:$AG$1513,0)+13,0),0)</f>
        <v>0</v>
      </c>
      <c r="G657" s="1" t="str">
        <f t="shared" si="30"/>
        <v/>
      </c>
      <c r="H657" s="1" t="str">
        <f t="shared" si="31"/>
        <v/>
      </c>
      <c r="J657" s="1">
        <f>IFERROR(SUMIFS(STOCK!$U$10:$U$209,STOCK!$H$10:$H$209,T657),0)</f>
        <v>0</v>
      </c>
      <c r="K657" s="1">
        <f>IFERROR(SUMIFS(STOCK!$V$10:$V$209,STOCK!$H$10:$H$209,T657),0)</f>
        <v>0</v>
      </c>
      <c r="M657" s="1">
        <f>IFERROR(IF(LEN(T657)&gt;=1,VLOOKUP(HLOOKUP(T657,PROFILE!$K$5:$V$8,4,0),PROFILE!$F$1:$G$3,2,0),0),0)</f>
        <v>0</v>
      </c>
      <c r="N657" s="1">
        <f>IFERROR(COUNTIFS(PROFILE!$H$13:$H$212,"&gt;=1",PROFILE!$I$13:$I$212,T657),0)</f>
        <v>0</v>
      </c>
      <c r="O657" s="1">
        <f>IFERROR(IF(P657&gt;=1,(IF(LEN(T657)&gt;=1,VLOOKUP(T657,PROFILE!$A$23:$B$34,2,0)*100+COUNTIF($T$8:T657,T657),0)),0),0)</f>
        <v>0</v>
      </c>
      <c r="P657" s="11"/>
      <c r="Q657" s="11"/>
      <c r="R657" s="12"/>
      <c r="S657" s="12"/>
      <c r="T657" s="11"/>
      <c r="U657" s="11"/>
      <c r="V657" s="11"/>
      <c r="W657" s="8">
        <f ca="1">IFERROR(IF(P657&gt;=1,(IF(M657&gt;=2,COUNTIF(INDIRECT(G657):INDIRECT(H657),"OLD"),0)),0),0)</f>
        <v>0</v>
      </c>
      <c r="X657" s="8">
        <f ca="1">IFERROR(IF(P657&gt;=1,(IF(M657=1,COUNTIF(INDIRECT(G657):INDIRECT(H657),"NEW"),IF(M657=3,COUNTIF(INDIRECT(G657):INDIRECT(H657),"NEW"),0))),0),0)</f>
        <v>0</v>
      </c>
      <c r="Y657" s="10">
        <f t="shared" ca="1" si="32"/>
        <v>0</v>
      </c>
      <c r="Z657" s="13"/>
    </row>
    <row r="658" spans="6:26" ht="20.100000000000001" customHeight="1" x14ac:dyDescent="0.25">
      <c r="F658" s="1">
        <f>IFERROR(IF(O658&gt;=101,MATCH(O658,VITRAN!$AG$14:$AG$1513,0)+13,0),0)</f>
        <v>0</v>
      </c>
      <c r="G658" s="1" t="str">
        <f t="shared" si="30"/>
        <v/>
      </c>
      <c r="H658" s="1" t="str">
        <f t="shared" si="31"/>
        <v/>
      </c>
      <c r="J658" s="1">
        <f>IFERROR(SUMIFS(STOCK!$U$10:$U$209,STOCK!$H$10:$H$209,T658),0)</f>
        <v>0</v>
      </c>
      <c r="K658" s="1">
        <f>IFERROR(SUMIFS(STOCK!$V$10:$V$209,STOCK!$H$10:$H$209,T658),0)</f>
        <v>0</v>
      </c>
      <c r="M658" s="1">
        <f>IFERROR(IF(LEN(T658)&gt;=1,VLOOKUP(HLOOKUP(T658,PROFILE!$K$5:$V$8,4,0),PROFILE!$F$1:$G$3,2,0),0),0)</f>
        <v>0</v>
      </c>
      <c r="N658" s="1">
        <f>IFERROR(COUNTIFS(PROFILE!$H$13:$H$212,"&gt;=1",PROFILE!$I$13:$I$212,T658),0)</f>
        <v>0</v>
      </c>
      <c r="O658" s="1">
        <f>IFERROR(IF(P658&gt;=1,(IF(LEN(T658)&gt;=1,VLOOKUP(T658,PROFILE!$A$23:$B$34,2,0)*100+COUNTIF($T$8:T658,T658),0)),0),0)</f>
        <v>0</v>
      </c>
      <c r="P658" s="11"/>
      <c r="Q658" s="11"/>
      <c r="R658" s="12"/>
      <c r="S658" s="12"/>
      <c r="T658" s="11"/>
      <c r="U658" s="11"/>
      <c r="V658" s="11"/>
      <c r="W658" s="8">
        <f ca="1">IFERROR(IF(P658&gt;=1,(IF(M658&gt;=2,COUNTIF(INDIRECT(G658):INDIRECT(H658),"OLD"),0)),0),0)</f>
        <v>0</v>
      </c>
      <c r="X658" s="8">
        <f ca="1">IFERROR(IF(P658&gt;=1,(IF(M658=1,COUNTIF(INDIRECT(G658):INDIRECT(H658),"NEW"),IF(M658=3,COUNTIF(INDIRECT(G658):INDIRECT(H658),"NEW"),0))),0),0)</f>
        <v>0</v>
      </c>
      <c r="Y658" s="10">
        <f t="shared" ca="1" si="32"/>
        <v>0</v>
      </c>
      <c r="Z658" s="13"/>
    </row>
    <row r="659" spans="6:26" ht="20.100000000000001" customHeight="1" x14ac:dyDescent="0.25">
      <c r="F659" s="1">
        <f>IFERROR(IF(O659&gt;=101,MATCH(O659,VITRAN!$AG$14:$AG$1513,0)+13,0),0)</f>
        <v>0</v>
      </c>
      <c r="G659" s="1" t="str">
        <f t="shared" si="30"/>
        <v/>
      </c>
      <c r="H659" s="1" t="str">
        <f t="shared" si="31"/>
        <v/>
      </c>
      <c r="J659" s="1">
        <f>IFERROR(SUMIFS(STOCK!$U$10:$U$209,STOCK!$H$10:$H$209,T659),0)</f>
        <v>0</v>
      </c>
      <c r="K659" s="1">
        <f>IFERROR(SUMIFS(STOCK!$V$10:$V$209,STOCK!$H$10:$H$209,T659),0)</f>
        <v>0</v>
      </c>
      <c r="M659" s="1">
        <f>IFERROR(IF(LEN(T659)&gt;=1,VLOOKUP(HLOOKUP(T659,PROFILE!$K$5:$V$8,4,0),PROFILE!$F$1:$G$3,2,0),0),0)</f>
        <v>0</v>
      </c>
      <c r="N659" s="1">
        <f>IFERROR(COUNTIFS(PROFILE!$H$13:$H$212,"&gt;=1",PROFILE!$I$13:$I$212,T659),0)</f>
        <v>0</v>
      </c>
      <c r="O659" s="1">
        <f>IFERROR(IF(P659&gt;=1,(IF(LEN(T659)&gt;=1,VLOOKUP(T659,PROFILE!$A$23:$B$34,2,0)*100+COUNTIF($T$8:T659,T659),0)),0),0)</f>
        <v>0</v>
      </c>
      <c r="P659" s="11"/>
      <c r="Q659" s="11"/>
      <c r="R659" s="12"/>
      <c r="S659" s="12"/>
      <c r="T659" s="11"/>
      <c r="U659" s="11"/>
      <c r="V659" s="11"/>
      <c r="W659" s="8">
        <f ca="1">IFERROR(IF(P659&gt;=1,(IF(M659&gt;=2,COUNTIF(INDIRECT(G659):INDIRECT(H659),"OLD"),0)),0),0)</f>
        <v>0</v>
      </c>
      <c r="X659" s="8">
        <f ca="1">IFERROR(IF(P659&gt;=1,(IF(M659=1,COUNTIF(INDIRECT(G659):INDIRECT(H659),"NEW"),IF(M659=3,COUNTIF(INDIRECT(G659):INDIRECT(H659),"NEW"),0))),0),0)</f>
        <v>0</v>
      </c>
      <c r="Y659" s="10">
        <f t="shared" ca="1" si="32"/>
        <v>0</v>
      </c>
      <c r="Z659" s="13"/>
    </row>
    <row r="660" spans="6:26" ht="20.100000000000001" customHeight="1" x14ac:dyDescent="0.25">
      <c r="F660" s="1">
        <f>IFERROR(IF(O660&gt;=101,MATCH(O660,VITRAN!$AG$14:$AG$1513,0)+13,0),0)</f>
        <v>0</v>
      </c>
      <c r="G660" s="1" t="str">
        <f t="shared" si="30"/>
        <v/>
      </c>
      <c r="H660" s="1" t="str">
        <f t="shared" si="31"/>
        <v/>
      </c>
      <c r="J660" s="1">
        <f>IFERROR(SUMIFS(STOCK!$U$10:$U$209,STOCK!$H$10:$H$209,T660),0)</f>
        <v>0</v>
      </c>
      <c r="K660" s="1">
        <f>IFERROR(SUMIFS(STOCK!$V$10:$V$209,STOCK!$H$10:$H$209,T660),0)</f>
        <v>0</v>
      </c>
      <c r="M660" s="1">
        <f>IFERROR(IF(LEN(T660)&gt;=1,VLOOKUP(HLOOKUP(T660,PROFILE!$K$5:$V$8,4,0),PROFILE!$F$1:$G$3,2,0),0),0)</f>
        <v>0</v>
      </c>
      <c r="N660" s="1">
        <f>IFERROR(COUNTIFS(PROFILE!$H$13:$H$212,"&gt;=1",PROFILE!$I$13:$I$212,T660),0)</f>
        <v>0</v>
      </c>
      <c r="O660" s="1">
        <f>IFERROR(IF(P660&gt;=1,(IF(LEN(T660)&gt;=1,VLOOKUP(T660,PROFILE!$A$23:$B$34,2,0)*100+COUNTIF($T$8:T660,T660),0)),0),0)</f>
        <v>0</v>
      </c>
      <c r="P660" s="11"/>
      <c r="Q660" s="11"/>
      <c r="R660" s="12"/>
      <c r="S660" s="12"/>
      <c r="T660" s="11"/>
      <c r="U660" s="11"/>
      <c r="V660" s="11"/>
      <c r="W660" s="8">
        <f ca="1">IFERROR(IF(P660&gt;=1,(IF(M660&gt;=2,COUNTIF(INDIRECT(G660):INDIRECT(H660),"OLD"),0)),0),0)</f>
        <v>0</v>
      </c>
      <c r="X660" s="8">
        <f ca="1">IFERROR(IF(P660&gt;=1,(IF(M660=1,COUNTIF(INDIRECT(G660):INDIRECT(H660),"NEW"),IF(M660=3,COUNTIF(INDIRECT(G660):INDIRECT(H660),"NEW"),0))),0),0)</f>
        <v>0</v>
      </c>
      <c r="Y660" s="10">
        <f t="shared" ca="1" si="32"/>
        <v>0</v>
      </c>
      <c r="Z660" s="13"/>
    </row>
    <row r="661" spans="6:26" ht="20.100000000000001" customHeight="1" x14ac:dyDescent="0.25">
      <c r="F661" s="1">
        <f>IFERROR(IF(O661&gt;=101,MATCH(O661,VITRAN!$AG$14:$AG$1513,0)+13,0),0)</f>
        <v>0</v>
      </c>
      <c r="G661" s="1" t="str">
        <f t="shared" si="30"/>
        <v/>
      </c>
      <c r="H661" s="1" t="str">
        <f t="shared" si="31"/>
        <v/>
      </c>
      <c r="J661" s="1">
        <f>IFERROR(SUMIFS(STOCK!$U$10:$U$209,STOCK!$H$10:$H$209,T661),0)</f>
        <v>0</v>
      </c>
      <c r="K661" s="1">
        <f>IFERROR(SUMIFS(STOCK!$V$10:$V$209,STOCK!$H$10:$H$209,T661),0)</f>
        <v>0</v>
      </c>
      <c r="M661" s="1">
        <f>IFERROR(IF(LEN(T661)&gt;=1,VLOOKUP(HLOOKUP(T661,PROFILE!$K$5:$V$8,4,0),PROFILE!$F$1:$G$3,2,0),0),0)</f>
        <v>0</v>
      </c>
      <c r="N661" s="1">
        <f>IFERROR(COUNTIFS(PROFILE!$H$13:$H$212,"&gt;=1",PROFILE!$I$13:$I$212,T661),0)</f>
        <v>0</v>
      </c>
      <c r="O661" s="1">
        <f>IFERROR(IF(P661&gt;=1,(IF(LEN(T661)&gt;=1,VLOOKUP(T661,PROFILE!$A$23:$B$34,2,0)*100+COUNTIF($T$8:T661,T661),0)),0),0)</f>
        <v>0</v>
      </c>
      <c r="P661" s="11"/>
      <c r="Q661" s="11"/>
      <c r="R661" s="12"/>
      <c r="S661" s="12"/>
      <c r="T661" s="11"/>
      <c r="U661" s="11"/>
      <c r="V661" s="11"/>
      <c r="W661" s="8">
        <f ca="1">IFERROR(IF(P661&gt;=1,(IF(M661&gt;=2,COUNTIF(INDIRECT(G661):INDIRECT(H661),"OLD"),0)),0),0)</f>
        <v>0</v>
      </c>
      <c r="X661" s="8">
        <f ca="1">IFERROR(IF(P661&gt;=1,(IF(M661=1,COUNTIF(INDIRECT(G661):INDIRECT(H661),"NEW"),IF(M661=3,COUNTIF(INDIRECT(G661):INDIRECT(H661),"NEW"),0))),0),0)</f>
        <v>0</v>
      </c>
      <c r="Y661" s="10">
        <f t="shared" ca="1" si="32"/>
        <v>0</v>
      </c>
      <c r="Z661" s="13"/>
    </row>
    <row r="662" spans="6:26" ht="20.100000000000001" customHeight="1" x14ac:dyDescent="0.25">
      <c r="F662" s="1">
        <f>IFERROR(IF(O662&gt;=101,MATCH(O662,VITRAN!$AG$14:$AG$1513,0)+13,0),0)</f>
        <v>0</v>
      </c>
      <c r="G662" s="1" t="str">
        <f t="shared" si="30"/>
        <v/>
      </c>
      <c r="H662" s="1" t="str">
        <f t="shared" si="31"/>
        <v/>
      </c>
      <c r="J662" s="1">
        <f>IFERROR(SUMIFS(STOCK!$U$10:$U$209,STOCK!$H$10:$H$209,T662),0)</f>
        <v>0</v>
      </c>
      <c r="K662" s="1">
        <f>IFERROR(SUMIFS(STOCK!$V$10:$V$209,STOCK!$H$10:$H$209,T662),0)</f>
        <v>0</v>
      </c>
      <c r="M662" s="1">
        <f>IFERROR(IF(LEN(T662)&gt;=1,VLOOKUP(HLOOKUP(T662,PROFILE!$K$5:$V$8,4,0),PROFILE!$F$1:$G$3,2,0),0),0)</f>
        <v>0</v>
      </c>
      <c r="N662" s="1">
        <f>IFERROR(COUNTIFS(PROFILE!$H$13:$H$212,"&gt;=1",PROFILE!$I$13:$I$212,T662),0)</f>
        <v>0</v>
      </c>
      <c r="O662" s="1">
        <f>IFERROR(IF(P662&gt;=1,(IF(LEN(T662)&gt;=1,VLOOKUP(T662,PROFILE!$A$23:$B$34,2,0)*100+COUNTIF($T$8:T662,T662),0)),0),0)</f>
        <v>0</v>
      </c>
      <c r="P662" s="11"/>
      <c r="Q662" s="11"/>
      <c r="R662" s="12"/>
      <c r="S662" s="12"/>
      <c r="T662" s="11"/>
      <c r="U662" s="11"/>
      <c r="V662" s="11"/>
      <c r="W662" s="8">
        <f ca="1">IFERROR(IF(P662&gt;=1,(IF(M662&gt;=2,COUNTIF(INDIRECT(G662):INDIRECT(H662),"OLD"),0)),0),0)</f>
        <v>0</v>
      </c>
      <c r="X662" s="8">
        <f ca="1">IFERROR(IF(P662&gt;=1,(IF(M662=1,COUNTIF(INDIRECT(G662):INDIRECT(H662),"NEW"),IF(M662=3,COUNTIF(INDIRECT(G662):INDIRECT(H662),"NEW"),0))),0),0)</f>
        <v>0</v>
      </c>
      <c r="Y662" s="10">
        <f t="shared" ca="1" si="32"/>
        <v>0</v>
      </c>
      <c r="Z662" s="13"/>
    </row>
    <row r="663" spans="6:26" ht="20.100000000000001" customHeight="1" x14ac:dyDescent="0.25">
      <c r="F663" s="1">
        <f>IFERROR(IF(O663&gt;=101,MATCH(O663,VITRAN!$AG$14:$AG$1513,0)+13,0),0)</f>
        <v>0</v>
      </c>
      <c r="G663" s="1" t="str">
        <f t="shared" si="30"/>
        <v/>
      </c>
      <c r="H663" s="1" t="str">
        <f t="shared" si="31"/>
        <v/>
      </c>
      <c r="J663" s="1">
        <f>IFERROR(SUMIFS(STOCK!$U$10:$U$209,STOCK!$H$10:$H$209,T663),0)</f>
        <v>0</v>
      </c>
      <c r="K663" s="1">
        <f>IFERROR(SUMIFS(STOCK!$V$10:$V$209,STOCK!$H$10:$H$209,T663),0)</f>
        <v>0</v>
      </c>
      <c r="M663" s="1">
        <f>IFERROR(IF(LEN(T663)&gt;=1,VLOOKUP(HLOOKUP(T663,PROFILE!$K$5:$V$8,4,0),PROFILE!$F$1:$G$3,2,0),0),0)</f>
        <v>0</v>
      </c>
      <c r="N663" s="1">
        <f>IFERROR(COUNTIFS(PROFILE!$H$13:$H$212,"&gt;=1",PROFILE!$I$13:$I$212,T663),0)</f>
        <v>0</v>
      </c>
      <c r="O663" s="1">
        <f>IFERROR(IF(P663&gt;=1,(IF(LEN(T663)&gt;=1,VLOOKUP(T663,PROFILE!$A$23:$B$34,2,0)*100+COUNTIF($T$8:T663,T663),0)),0),0)</f>
        <v>0</v>
      </c>
      <c r="P663" s="11"/>
      <c r="Q663" s="11"/>
      <c r="R663" s="12"/>
      <c r="S663" s="12"/>
      <c r="T663" s="11"/>
      <c r="U663" s="11"/>
      <c r="V663" s="11"/>
      <c r="W663" s="8">
        <f ca="1">IFERROR(IF(P663&gt;=1,(IF(M663&gt;=2,COUNTIF(INDIRECT(G663):INDIRECT(H663),"OLD"),0)),0),0)</f>
        <v>0</v>
      </c>
      <c r="X663" s="8">
        <f ca="1">IFERROR(IF(P663&gt;=1,(IF(M663=1,COUNTIF(INDIRECT(G663):INDIRECT(H663),"NEW"),IF(M663=3,COUNTIF(INDIRECT(G663):INDIRECT(H663),"NEW"),0))),0),0)</f>
        <v>0</v>
      </c>
      <c r="Y663" s="10">
        <f t="shared" ca="1" si="32"/>
        <v>0</v>
      </c>
      <c r="Z663" s="13"/>
    </row>
    <row r="664" spans="6:26" ht="20.100000000000001" customHeight="1" x14ac:dyDescent="0.25">
      <c r="F664" s="1">
        <f>IFERROR(IF(O664&gt;=101,MATCH(O664,VITRAN!$AG$14:$AG$1513,0)+13,0),0)</f>
        <v>0</v>
      </c>
      <c r="G664" s="1" t="str">
        <f t="shared" si="30"/>
        <v/>
      </c>
      <c r="H664" s="1" t="str">
        <f t="shared" si="31"/>
        <v/>
      </c>
      <c r="J664" s="1">
        <f>IFERROR(SUMIFS(STOCK!$U$10:$U$209,STOCK!$H$10:$H$209,T664),0)</f>
        <v>0</v>
      </c>
      <c r="K664" s="1">
        <f>IFERROR(SUMIFS(STOCK!$V$10:$V$209,STOCK!$H$10:$H$209,T664),0)</f>
        <v>0</v>
      </c>
      <c r="M664" s="1">
        <f>IFERROR(IF(LEN(T664)&gt;=1,VLOOKUP(HLOOKUP(T664,PROFILE!$K$5:$V$8,4,0),PROFILE!$F$1:$G$3,2,0),0),0)</f>
        <v>0</v>
      </c>
      <c r="N664" s="1">
        <f>IFERROR(COUNTIFS(PROFILE!$H$13:$H$212,"&gt;=1",PROFILE!$I$13:$I$212,T664),0)</f>
        <v>0</v>
      </c>
      <c r="O664" s="1">
        <f>IFERROR(IF(P664&gt;=1,(IF(LEN(T664)&gt;=1,VLOOKUP(T664,PROFILE!$A$23:$B$34,2,0)*100+COUNTIF($T$8:T664,T664),0)),0),0)</f>
        <v>0</v>
      </c>
      <c r="P664" s="11"/>
      <c r="Q664" s="11"/>
      <c r="R664" s="12"/>
      <c r="S664" s="12"/>
      <c r="T664" s="11"/>
      <c r="U664" s="11"/>
      <c r="V664" s="11"/>
      <c r="W664" s="8">
        <f ca="1">IFERROR(IF(P664&gt;=1,(IF(M664&gt;=2,COUNTIF(INDIRECT(G664):INDIRECT(H664),"OLD"),0)),0),0)</f>
        <v>0</v>
      </c>
      <c r="X664" s="8">
        <f ca="1">IFERROR(IF(P664&gt;=1,(IF(M664=1,COUNTIF(INDIRECT(G664):INDIRECT(H664),"NEW"),IF(M664=3,COUNTIF(INDIRECT(G664):INDIRECT(H664),"NEW"),0))),0),0)</f>
        <v>0</v>
      </c>
      <c r="Y664" s="10">
        <f t="shared" ca="1" si="32"/>
        <v>0</v>
      </c>
      <c r="Z664" s="13"/>
    </row>
    <row r="665" spans="6:26" ht="20.100000000000001" customHeight="1" x14ac:dyDescent="0.25">
      <c r="F665" s="1">
        <f>IFERROR(IF(O665&gt;=101,MATCH(O665,VITRAN!$AG$14:$AG$1513,0)+13,0),0)</f>
        <v>0</v>
      </c>
      <c r="G665" s="1" t="str">
        <f t="shared" si="30"/>
        <v/>
      </c>
      <c r="H665" s="1" t="str">
        <f t="shared" si="31"/>
        <v/>
      </c>
      <c r="J665" s="1">
        <f>IFERROR(SUMIFS(STOCK!$U$10:$U$209,STOCK!$H$10:$H$209,T665),0)</f>
        <v>0</v>
      </c>
      <c r="K665" s="1">
        <f>IFERROR(SUMIFS(STOCK!$V$10:$V$209,STOCK!$H$10:$H$209,T665),0)</f>
        <v>0</v>
      </c>
      <c r="M665" s="1">
        <f>IFERROR(IF(LEN(T665)&gt;=1,VLOOKUP(HLOOKUP(T665,PROFILE!$K$5:$V$8,4,0),PROFILE!$F$1:$G$3,2,0),0),0)</f>
        <v>0</v>
      </c>
      <c r="N665" s="1">
        <f>IFERROR(COUNTIFS(PROFILE!$H$13:$H$212,"&gt;=1",PROFILE!$I$13:$I$212,T665),0)</f>
        <v>0</v>
      </c>
      <c r="O665" s="1">
        <f>IFERROR(IF(P665&gt;=1,(IF(LEN(T665)&gt;=1,VLOOKUP(T665,PROFILE!$A$23:$B$34,2,0)*100+COUNTIF($T$8:T665,T665),0)),0),0)</f>
        <v>0</v>
      </c>
      <c r="P665" s="11"/>
      <c r="Q665" s="11"/>
      <c r="R665" s="12"/>
      <c r="S665" s="12"/>
      <c r="T665" s="11"/>
      <c r="U665" s="11"/>
      <c r="V665" s="11"/>
      <c r="W665" s="8">
        <f ca="1">IFERROR(IF(P665&gt;=1,(IF(M665&gt;=2,COUNTIF(INDIRECT(G665):INDIRECT(H665),"OLD"),0)),0),0)</f>
        <v>0</v>
      </c>
      <c r="X665" s="8">
        <f ca="1">IFERROR(IF(P665&gt;=1,(IF(M665=1,COUNTIF(INDIRECT(G665):INDIRECT(H665),"NEW"),IF(M665=3,COUNTIF(INDIRECT(G665):INDIRECT(H665),"NEW"),0))),0),0)</f>
        <v>0</v>
      </c>
      <c r="Y665" s="10">
        <f t="shared" ca="1" si="32"/>
        <v>0</v>
      </c>
      <c r="Z665" s="13"/>
    </row>
    <row r="666" spans="6:26" ht="20.100000000000001" customHeight="1" x14ac:dyDescent="0.25">
      <c r="F666" s="1">
        <f>IFERROR(IF(O666&gt;=101,MATCH(O666,VITRAN!$AG$14:$AG$1513,0)+13,0),0)</f>
        <v>0</v>
      </c>
      <c r="G666" s="1" t="str">
        <f t="shared" si="30"/>
        <v/>
      </c>
      <c r="H666" s="1" t="str">
        <f t="shared" si="31"/>
        <v/>
      </c>
      <c r="J666" s="1">
        <f>IFERROR(SUMIFS(STOCK!$U$10:$U$209,STOCK!$H$10:$H$209,T666),0)</f>
        <v>0</v>
      </c>
      <c r="K666" s="1">
        <f>IFERROR(SUMIFS(STOCK!$V$10:$V$209,STOCK!$H$10:$H$209,T666),0)</f>
        <v>0</v>
      </c>
      <c r="M666" s="1">
        <f>IFERROR(IF(LEN(T666)&gt;=1,VLOOKUP(HLOOKUP(T666,PROFILE!$K$5:$V$8,4,0),PROFILE!$F$1:$G$3,2,0),0),0)</f>
        <v>0</v>
      </c>
      <c r="N666" s="1">
        <f>IFERROR(COUNTIFS(PROFILE!$H$13:$H$212,"&gt;=1",PROFILE!$I$13:$I$212,T666),0)</f>
        <v>0</v>
      </c>
      <c r="O666" s="1">
        <f>IFERROR(IF(P666&gt;=1,(IF(LEN(T666)&gt;=1,VLOOKUP(T666,PROFILE!$A$23:$B$34,2,0)*100+COUNTIF($T$8:T666,T666),0)),0),0)</f>
        <v>0</v>
      </c>
      <c r="P666" s="11"/>
      <c r="Q666" s="11"/>
      <c r="R666" s="12"/>
      <c r="S666" s="12"/>
      <c r="T666" s="11"/>
      <c r="U666" s="11"/>
      <c r="V666" s="11"/>
      <c r="W666" s="8">
        <f ca="1">IFERROR(IF(P666&gt;=1,(IF(M666&gt;=2,COUNTIF(INDIRECT(G666):INDIRECT(H666),"OLD"),0)),0),0)</f>
        <v>0</v>
      </c>
      <c r="X666" s="8">
        <f ca="1">IFERROR(IF(P666&gt;=1,(IF(M666=1,COUNTIF(INDIRECT(G666):INDIRECT(H666),"NEW"),IF(M666=3,COUNTIF(INDIRECT(G666):INDIRECT(H666),"NEW"),0))),0),0)</f>
        <v>0</v>
      </c>
      <c r="Y666" s="10">
        <f t="shared" ca="1" si="32"/>
        <v>0</v>
      </c>
      <c r="Z666" s="13"/>
    </row>
    <row r="667" spans="6:26" ht="20.100000000000001" customHeight="1" x14ac:dyDescent="0.25">
      <c r="F667" s="1">
        <f>IFERROR(IF(O667&gt;=101,MATCH(O667,VITRAN!$AG$14:$AG$1513,0)+13,0),0)</f>
        <v>0</v>
      </c>
      <c r="G667" s="1" t="str">
        <f t="shared" si="30"/>
        <v/>
      </c>
      <c r="H667" s="1" t="str">
        <f t="shared" si="31"/>
        <v/>
      </c>
      <c r="J667" s="1">
        <f>IFERROR(SUMIFS(STOCK!$U$10:$U$209,STOCK!$H$10:$H$209,T667),0)</f>
        <v>0</v>
      </c>
      <c r="K667" s="1">
        <f>IFERROR(SUMIFS(STOCK!$V$10:$V$209,STOCK!$H$10:$H$209,T667),0)</f>
        <v>0</v>
      </c>
      <c r="M667" s="1">
        <f>IFERROR(IF(LEN(T667)&gt;=1,VLOOKUP(HLOOKUP(T667,PROFILE!$K$5:$V$8,4,0),PROFILE!$F$1:$G$3,2,0),0),0)</f>
        <v>0</v>
      </c>
      <c r="N667" s="1">
        <f>IFERROR(COUNTIFS(PROFILE!$H$13:$H$212,"&gt;=1",PROFILE!$I$13:$I$212,T667),0)</f>
        <v>0</v>
      </c>
      <c r="O667" s="1">
        <f>IFERROR(IF(P667&gt;=1,(IF(LEN(T667)&gt;=1,VLOOKUP(T667,PROFILE!$A$23:$B$34,2,0)*100+COUNTIF($T$8:T667,T667),0)),0),0)</f>
        <v>0</v>
      </c>
      <c r="P667" s="11"/>
      <c r="Q667" s="11"/>
      <c r="R667" s="12"/>
      <c r="S667" s="12"/>
      <c r="T667" s="11"/>
      <c r="U667" s="11"/>
      <c r="V667" s="11"/>
      <c r="W667" s="8">
        <f ca="1">IFERROR(IF(P667&gt;=1,(IF(M667&gt;=2,COUNTIF(INDIRECT(G667):INDIRECT(H667),"OLD"),0)),0),0)</f>
        <v>0</v>
      </c>
      <c r="X667" s="8">
        <f ca="1">IFERROR(IF(P667&gt;=1,(IF(M667=1,COUNTIF(INDIRECT(G667):INDIRECT(H667),"NEW"),IF(M667=3,COUNTIF(INDIRECT(G667):INDIRECT(H667),"NEW"),0))),0),0)</f>
        <v>0</v>
      </c>
      <c r="Y667" s="10">
        <f t="shared" ca="1" si="32"/>
        <v>0</v>
      </c>
      <c r="Z667" s="13"/>
    </row>
    <row r="668" spans="6:26" ht="20.100000000000001" customHeight="1" x14ac:dyDescent="0.25">
      <c r="F668" s="1">
        <f>IFERROR(IF(O668&gt;=101,MATCH(O668,VITRAN!$AG$14:$AG$1513,0)+13,0),0)</f>
        <v>0</v>
      </c>
      <c r="G668" s="1" t="str">
        <f t="shared" si="30"/>
        <v/>
      </c>
      <c r="H668" s="1" t="str">
        <f t="shared" si="31"/>
        <v/>
      </c>
      <c r="J668" s="1">
        <f>IFERROR(SUMIFS(STOCK!$U$10:$U$209,STOCK!$H$10:$H$209,T668),0)</f>
        <v>0</v>
      </c>
      <c r="K668" s="1">
        <f>IFERROR(SUMIFS(STOCK!$V$10:$V$209,STOCK!$H$10:$H$209,T668),0)</f>
        <v>0</v>
      </c>
      <c r="M668" s="1">
        <f>IFERROR(IF(LEN(T668)&gt;=1,VLOOKUP(HLOOKUP(T668,PROFILE!$K$5:$V$8,4,0),PROFILE!$F$1:$G$3,2,0),0),0)</f>
        <v>0</v>
      </c>
      <c r="N668" s="1">
        <f>IFERROR(COUNTIFS(PROFILE!$H$13:$H$212,"&gt;=1",PROFILE!$I$13:$I$212,T668),0)</f>
        <v>0</v>
      </c>
      <c r="O668" s="1">
        <f>IFERROR(IF(P668&gt;=1,(IF(LEN(T668)&gt;=1,VLOOKUP(T668,PROFILE!$A$23:$B$34,2,0)*100+COUNTIF($T$8:T668,T668),0)),0),0)</f>
        <v>0</v>
      </c>
      <c r="P668" s="11"/>
      <c r="Q668" s="11"/>
      <c r="R668" s="12"/>
      <c r="S668" s="12"/>
      <c r="T668" s="11"/>
      <c r="U668" s="11"/>
      <c r="V668" s="11"/>
      <c r="W668" s="8">
        <f ca="1">IFERROR(IF(P668&gt;=1,(IF(M668&gt;=2,COUNTIF(INDIRECT(G668):INDIRECT(H668),"OLD"),0)),0),0)</f>
        <v>0</v>
      </c>
      <c r="X668" s="8">
        <f ca="1">IFERROR(IF(P668&gt;=1,(IF(M668=1,COUNTIF(INDIRECT(G668):INDIRECT(H668),"NEW"),IF(M668=3,COUNTIF(INDIRECT(G668):INDIRECT(H668),"NEW"),0))),0),0)</f>
        <v>0</v>
      </c>
      <c r="Y668" s="10">
        <f t="shared" ca="1" si="32"/>
        <v>0</v>
      </c>
      <c r="Z668" s="13"/>
    </row>
    <row r="669" spans="6:26" ht="20.100000000000001" customHeight="1" x14ac:dyDescent="0.25">
      <c r="F669" s="1">
        <f>IFERROR(IF(O669&gt;=101,MATCH(O669,VITRAN!$AG$14:$AG$1513,0)+13,0),0)</f>
        <v>0</v>
      </c>
      <c r="G669" s="1" t="str">
        <f t="shared" si="30"/>
        <v/>
      </c>
      <c r="H669" s="1" t="str">
        <f t="shared" si="31"/>
        <v/>
      </c>
      <c r="J669" s="1">
        <f>IFERROR(SUMIFS(STOCK!$U$10:$U$209,STOCK!$H$10:$H$209,T669),0)</f>
        <v>0</v>
      </c>
      <c r="K669" s="1">
        <f>IFERROR(SUMIFS(STOCK!$V$10:$V$209,STOCK!$H$10:$H$209,T669),0)</f>
        <v>0</v>
      </c>
      <c r="M669" s="1">
        <f>IFERROR(IF(LEN(T669)&gt;=1,VLOOKUP(HLOOKUP(T669,PROFILE!$K$5:$V$8,4,0),PROFILE!$F$1:$G$3,2,0),0),0)</f>
        <v>0</v>
      </c>
      <c r="N669" s="1">
        <f>IFERROR(COUNTIFS(PROFILE!$H$13:$H$212,"&gt;=1",PROFILE!$I$13:$I$212,T669),0)</f>
        <v>0</v>
      </c>
      <c r="O669" s="1">
        <f>IFERROR(IF(P669&gt;=1,(IF(LEN(T669)&gt;=1,VLOOKUP(T669,PROFILE!$A$23:$B$34,2,0)*100+COUNTIF($T$8:T669,T669),0)),0),0)</f>
        <v>0</v>
      </c>
      <c r="P669" s="11"/>
      <c r="Q669" s="11"/>
      <c r="R669" s="12"/>
      <c r="S669" s="12"/>
      <c r="T669" s="11"/>
      <c r="U669" s="11"/>
      <c r="V669" s="11"/>
      <c r="W669" s="8">
        <f ca="1">IFERROR(IF(P669&gt;=1,(IF(M669&gt;=2,COUNTIF(INDIRECT(G669):INDIRECT(H669),"OLD"),0)),0),0)</f>
        <v>0</v>
      </c>
      <c r="X669" s="8">
        <f ca="1">IFERROR(IF(P669&gt;=1,(IF(M669=1,COUNTIF(INDIRECT(G669):INDIRECT(H669),"NEW"),IF(M669=3,COUNTIF(INDIRECT(G669):INDIRECT(H669),"NEW"),0))),0),0)</f>
        <v>0</v>
      </c>
      <c r="Y669" s="10">
        <f t="shared" ca="1" si="32"/>
        <v>0</v>
      </c>
      <c r="Z669" s="13"/>
    </row>
    <row r="670" spans="6:26" ht="20.100000000000001" customHeight="1" x14ac:dyDescent="0.25">
      <c r="F670" s="1">
        <f>IFERROR(IF(O670&gt;=101,MATCH(O670,VITRAN!$AG$14:$AG$1513,0)+13,0),0)</f>
        <v>0</v>
      </c>
      <c r="G670" s="1" t="str">
        <f t="shared" si="30"/>
        <v/>
      </c>
      <c r="H670" s="1" t="str">
        <f t="shared" si="31"/>
        <v/>
      </c>
      <c r="J670" s="1">
        <f>IFERROR(SUMIFS(STOCK!$U$10:$U$209,STOCK!$H$10:$H$209,T670),0)</f>
        <v>0</v>
      </c>
      <c r="K670" s="1">
        <f>IFERROR(SUMIFS(STOCK!$V$10:$V$209,STOCK!$H$10:$H$209,T670),0)</f>
        <v>0</v>
      </c>
      <c r="M670" s="1">
        <f>IFERROR(IF(LEN(T670)&gt;=1,VLOOKUP(HLOOKUP(T670,PROFILE!$K$5:$V$8,4,0),PROFILE!$F$1:$G$3,2,0),0),0)</f>
        <v>0</v>
      </c>
      <c r="N670" s="1">
        <f>IFERROR(COUNTIFS(PROFILE!$H$13:$H$212,"&gt;=1",PROFILE!$I$13:$I$212,T670),0)</f>
        <v>0</v>
      </c>
      <c r="O670" s="1">
        <f>IFERROR(IF(P670&gt;=1,(IF(LEN(T670)&gt;=1,VLOOKUP(T670,PROFILE!$A$23:$B$34,2,0)*100+COUNTIF($T$8:T670,T670),0)),0),0)</f>
        <v>0</v>
      </c>
      <c r="P670" s="11"/>
      <c r="Q670" s="11"/>
      <c r="R670" s="12"/>
      <c r="S670" s="12"/>
      <c r="T670" s="11"/>
      <c r="U670" s="11"/>
      <c r="V670" s="11"/>
      <c r="W670" s="8">
        <f ca="1">IFERROR(IF(P670&gt;=1,(IF(M670&gt;=2,COUNTIF(INDIRECT(G670):INDIRECT(H670),"OLD"),0)),0),0)</f>
        <v>0</v>
      </c>
      <c r="X670" s="8">
        <f ca="1">IFERROR(IF(P670&gt;=1,(IF(M670=1,COUNTIF(INDIRECT(G670):INDIRECT(H670),"NEW"),IF(M670=3,COUNTIF(INDIRECT(G670):INDIRECT(H670),"NEW"),0))),0),0)</f>
        <v>0</v>
      </c>
      <c r="Y670" s="10">
        <f t="shared" ca="1" si="32"/>
        <v>0</v>
      </c>
      <c r="Z670" s="13"/>
    </row>
    <row r="671" spans="6:26" ht="20.100000000000001" customHeight="1" x14ac:dyDescent="0.25">
      <c r="F671" s="1">
        <f>IFERROR(IF(O671&gt;=101,MATCH(O671,VITRAN!$AG$14:$AG$1513,0)+13,0),0)</f>
        <v>0</v>
      </c>
      <c r="G671" s="1" t="str">
        <f t="shared" si="30"/>
        <v/>
      </c>
      <c r="H671" s="1" t="str">
        <f t="shared" si="31"/>
        <v/>
      </c>
      <c r="J671" s="1">
        <f>IFERROR(SUMIFS(STOCK!$U$10:$U$209,STOCK!$H$10:$H$209,T671),0)</f>
        <v>0</v>
      </c>
      <c r="K671" s="1">
        <f>IFERROR(SUMIFS(STOCK!$V$10:$V$209,STOCK!$H$10:$H$209,T671),0)</f>
        <v>0</v>
      </c>
      <c r="M671" s="1">
        <f>IFERROR(IF(LEN(T671)&gt;=1,VLOOKUP(HLOOKUP(T671,PROFILE!$K$5:$V$8,4,0),PROFILE!$F$1:$G$3,2,0),0),0)</f>
        <v>0</v>
      </c>
      <c r="N671" s="1">
        <f>IFERROR(COUNTIFS(PROFILE!$H$13:$H$212,"&gt;=1",PROFILE!$I$13:$I$212,T671),0)</f>
        <v>0</v>
      </c>
      <c r="O671" s="1">
        <f>IFERROR(IF(P671&gt;=1,(IF(LEN(T671)&gt;=1,VLOOKUP(T671,PROFILE!$A$23:$B$34,2,0)*100+COUNTIF($T$8:T671,T671),0)),0),0)</f>
        <v>0</v>
      </c>
      <c r="P671" s="11"/>
      <c r="Q671" s="11"/>
      <c r="R671" s="12"/>
      <c r="S671" s="12"/>
      <c r="T671" s="11"/>
      <c r="U671" s="11"/>
      <c r="V671" s="11"/>
      <c r="W671" s="8">
        <f ca="1">IFERROR(IF(P671&gt;=1,(IF(M671&gt;=2,COUNTIF(INDIRECT(G671):INDIRECT(H671),"OLD"),0)),0),0)</f>
        <v>0</v>
      </c>
      <c r="X671" s="8">
        <f ca="1">IFERROR(IF(P671&gt;=1,(IF(M671=1,COUNTIF(INDIRECT(G671):INDIRECT(H671),"NEW"),IF(M671=3,COUNTIF(INDIRECT(G671):INDIRECT(H671),"NEW"),0))),0),0)</f>
        <v>0</v>
      </c>
      <c r="Y671" s="10">
        <f t="shared" ca="1" si="32"/>
        <v>0</v>
      </c>
      <c r="Z671" s="13"/>
    </row>
    <row r="672" spans="6:26" ht="20.100000000000001" customHeight="1" x14ac:dyDescent="0.25">
      <c r="F672" s="1">
        <f>IFERROR(IF(O672&gt;=101,MATCH(O672,VITRAN!$AG$14:$AG$1513,0)+13,0),0)</f>
        <v>0</v>
      </c>
      <c r="G672" s="1" t="str">
        <f t="shared" si="30"/>
        <v/>
      </c>
      <c r="H672" s="1" t="str">
        <f t="shared" si="31"/>
        <v/>
      </c>
      <c r="J672" s="1">
        <f>IFERROR(SUMIFS(STOCK!$U$10:$U$209,STOCK!$H$10:$H$209,T672),0)</f>
        <v>0</v>
      </c>
      <c r="K672" s="1">
        <f>IFERROR(SUMIFS(STOCK!$V$10:$V$209,STOCK!$H$10:$H$209,T672),0)</f>
        <v>0</v>
      </c>
      <c r="M672" s="1">
        <f>IFERROR(IF(LEN(T672)&gt;=1,VLOOKUP(HLOOKUP(T672,PROFILE!$K$5:$V$8,4,0),PROFILE!$F$1:$G$3,2,0),0),0)</f>
        <v>0</v>
      </c>
      <c r="N672" s="1">
        <f>IFERROR(COUNTIFS(PROFILE!$H$13:$H$212,"&gt;=1",PROFILE!$I$13:$I$212,T672),0)</f>
        <v>0</v>
      </c>
      <c r="O672" s="1">
        <f>IFERROR(IF(P672&gt;=1,(IF(LEN(T672)&gt;=1,VLOOKUP(T672,PROFILE!$A$23:$B$34,2,0)*100+COUNTIF($T$8:T672,T672),0)),0),0)</f>
        <v>0</v>
      </c>
      <c r="P672" s="11"/>
      <c r="Q672" s="11"/>
      <c r="R672" s="12"/>
      <c r="S672" s="12"/>
      <c r="T672" s="11"/>
      <c r="U672" s="11"/>
      <c r="V672" s="11"/>
      <c r="W672" s="8">
        <f ca="1">IFERROR(IF(P672&gt;=1,(IF(M672&gt;=2,COUNTIF(INDIRECT(G672):INDIRECT(H672),"OLD"),0)),0),0)</f>
        <v>0</v>
      </c>
      <c r="X672" s="8">
        <f ca="1">IFERROR(IF(P672&gt;=1,(IF(M672=1,COUNTIF(INDIRECT(G672):INDIRECT(H672),"NEW"),IF(M672=3,COUNTIF(INDIRECT(G672):INDIRECT(H672),"NEW"),0))),0),0)</f>
        <v>0</v>
      </c>
      <c r="Y672" s="10">
        <f t="shared" ca="1" si="32"/>
        <v>0</v>
      </c>
      <c r="Z672" s="13"/>
    </row>
    <row r="673" spans="6:26" ht="20.100000000000001" customHeight="1" x14ac:dyDescent="0.25">
      <c r="F673" s="1">
        <f>IFERROR(IF(O673&gt;=101,MATCH(O673,VITRAN!$AG$14:$AG$1513,0)+13,0),0)</f>
        <v>0</v>
      </c>
      <c r="G673" s="1" t="str">
        <f t="shared" si="30"/>
        <v/>
      </c>
      <c r="H673" s="1" t="str">
        <f t="shared" si="31"/>
        <v/>
      </c>
      <c r="J673" s="1">
        <f>IFERROR(SUMIFS(STOCK!$U$10:$U$209,STOCK!$H$10:$H$209,T673),0)</f>
        <v>0</v>
      </c>
      <c r="K673" s="1">
        <f>IFERROR(SUMIFS(STOCK!$V$10:$V$209,STOCK!$H$10:$H$209,T673),0)</f>
        <v>0</v>
      </c>
      <c r="M673" s="1">
        <f>IFERROR(IF(LEN(T673)&gt;=1,VLOOKUP(HLOOKUP(T673,PROFILE!$K$5:$V$8,4,0),PROFILE!$F$1:$G$3,2,0),0),0)</f>
        <v>0</v>
      </c>
      <c r="N673" s="1">
        <f>IFERROR(COUNTIFS(PROFILE!$H$13:$H$212,"&gt;=1",PROFILE!$I$13:$I$212,T673),0)</f>
        <v>0</v>
      </c>
      <c r="O673" s="1">
        <f>IFERROR(IF(P673&gt;=1,(IF(LEN(T673)&gt;=1,VLOOKUP(T673,PROFILE!$A$23:$B$34,2,0)*100+COUNTIF($T$8:T673,T673),0)),0),0)</f>
        <v>0</v>
      </c>
      <c r="P673" s="11"/>
      <c r="Q673" s="11"/>
      <c r="R673" s="12"/>
      <c r="S673" s="12"/>
      <c r="T673" s="11"/>
      <c r="U673" s="11"/>
      <c r="V673" s="11"/>
      <c r="W673" s="8">
        <f ca="1">IFERROR(IF(P673&gt;=1,(IF(M673&gt;=2,COUNTIF(INDIRECT(G673):INDIRECT(H673),"OLD"),0)),0),0)</f>
        <v>0</v>
      </c>
      <c r="X673" s="8">
        <f ca="1">IFERROR(IF(P673&gt;=1,(IF(M673=1,COUNTIF(INDIRECT(G673):INDIRECT(H673),"NEW"),IF(M673=3,COUNTIF(INDIRECT(G673):INDIRECT(H673),"NEW"),0))),0),0)</f>
        <v>0</v>
      </c>
      <c r="Y673" s="10">
        <f t="shared" ca="1" si="32"/>
        <v>0</v>
      </c>
      <c r="Z673" s="13"/>
    </row>
    <row r="674" spans="6:26" ht="20.100000000000001" customHeight="1" x14ac:dyDescent="0.25">
      <c r="F674" s="1">
        <f>IFERROR(IF(O674&gt;=101,MATCH(O674,VITRAN!$AG$14:$AG$1513,0)+13,0),0)</f>
        <v>0</v>
      </c>
      <c r="G674" s="1" t="str">
        <f t="shared" si="30"/>
        <v/>
      </c>
      <c r="H674" s="1" t="str">
        <f t="shared" si="31"/>
        <v/>
      </c>
      <c r="J674" s="1">
        <f>IFERROR(SUMIFS(STOCK!$U$10:$U$209,STOCK!$H$10:$H$209,T674),0)</f>
        <v>0</v>
      </c>
      <c r="K674" s="1">
        <f>IFERROR(SUMIFS(STOCK!$V$10:$V$209,STOCK!$H$10:$H$209,T674),0)</f>
        <v>0</v>
      </c>
      <c r="M674" s="1">
        <f>IFERROR(IF(LEN(T674)&gt;=1,VLOOKUP(HLOOKUP(T674,PROFILE!$K$5:$V$8,4,0),PROFILE!$F$1:$G$3,2,0),0),0)</f>
        <v>0</v>
      </c>
      <c r="N674" s="1">
        <f>IFERROR(COUNTIFS(PROFILE!$H$13:$H$212,"&gt;=1",PROFILE!$I$13:$I$212,T674),0)</f>
        <v>0</v>
      </c>
      <c r="O674" s="1">
        <f>IFERROR(IF(P674&gt;=1,(IF(LEN(T674)&gt;=1,VLOOKUP(T674,PROFILE!$A$23:$B$34,2,0)*100+COUNTIF($T$8:T674,T674),0)),0),0)</f>
        <v>0</v>
      </c>
      <c r="P674" s="11"/>
      <c r="Q674" s="11"/>
      <c r="R674" s="12"/>
      <c r="S674" s="12"/>
      <c r="T674" s="11"/>
      <c r="U674" s="11"/>
      <c r="V674" s="11"/>
      <c r="W674" s="8">
        <f ca="1">IFERROR(IF(P674&gt;=1,(IF(M674&gt;=2,COUNTIF(INDIRECT(G674):INDIRECT(H674),"OLD"),0)),0),0)</f>
        <v>0</v>
      </c>
      <c r="X674" s="8">
        <f ca="1">IFERROR(IF(P674&gt;=1,(IF(M674=1,COUNTIF(INDIRECT(G674):INDIRECT(H674),"NEW"),IF(M674=3,COUNTIF(INDIRECT(G674):INDIRECT(H674),"NEW"),0))),0),0)</f>
        <v>0</v>
      </c>
      <c r="Y674" s="10">
        <f t="shared" ca="1" si="32"/>
        <v>0</v>
      </c>
      <c r="Z674" s="13"/>
    </row>
    <row r="675" spans="6:26" ht="20.100000000000001" customHeight="1" x14ac:dyDescent="0.25">
      <c r="F675" s="1">
        <f>IFERROR(IF(O675&gt;=101,MATCH(O675,VITRAN!$AG$14:$AG$1513,0)+13,0),0)</f>
        <v>0</v>
      </c>
      <c r="G675" s="1" t="str">
        <f t="shared" si="30"/>
        <v/>
      </c>
      <c r="H675" s="1" t="str">
        <f t="shared" si="31"/>
        <v/>
      </c>
      <c r="J675" s="1">
        <f>IFERROR(SUMIFS(STOCK!$U$10:$U$209,STOCK!$H$10:$H$209,T675),0)</f>
        <v>0</v>
      </c>
      <c r="K675" s="1">
        <f>IFERROR(SUMIFS(STOCK!$V$10:$V$209,STOCK!$H$10:$H$209,T675),0)</f>
        <v>0</v>
      </c>
      <c r="M675" s="1">
        <f>IFERROR(IF(LEN(T675)&gt;=1,VLOOKUP(HLOOKUP(T675,PROFILE!$K$5:$V$8,4,0),PROFILE!$F$1:$G$3,2,0),0),0)</f>
        <v>0</v>
      </c>
      <c r="N675" s="1">
        <f>IFERROR(COUNTIFS(PROFILE!$H$13:$H$212,"&gt;=1",PROFILE!$I$13:$I$212,T675),0)</f>
        <v>0</v>
      </c>
      <c r="O675" s="1">
        <f>IFERROR(IF(P675&gt;=1,(IF(LEN(T675)&gt;=1,VLOOKUP(T675,PROFILE!$A$23:$B$34,2,0)*100+COUNTIF($T$8:T675,T675),0)),0),0)</f>
        <v>0</v>
      </c>
      <c r="P675" s="11"/>
      <c r="Q675" s="11"/>
      <c r="R675" s="12"/>
      <c r="S675" s="12"/>
      <c r="T675" s="11"/>
      <c r="U675" s="11"/>
      <c r="V675" s="11"/>
      <c r="W675" s="8">
        <f ca="1">IFERROR(IF(P675&gt;=1,(IF(M675&gt;=2,COUNTIF(INDIRECT(G675):INDIRECT(H675),"OLD"),0)),0),0)</f>
        <v>0</v>
      </c>
      <c r="X675" s="8">
        <f ca="1">IFERROR(IF(P675&gt;=1,(IF(M675=1,COUNTIF(INDIRECT(G675):INDIRECT(H675),"NEW"),IF(M675=3,COUNTIF(INDIRECT(G675):INDIRECT(H675),"NEW"),0))),0),0)</f>
        <v>0</v>
      </c>
      <c r="Y675" s="10">
        <f t="shared" ca="1" si="32"/>
        <v>0</v>
      </c>
      <c r="Z675" s="13"/>
    </row>
    <row r="676" spans="6:26" ht="20.100000000000001" customHeight="1" x14ac:dyDescent="0.25">
      <c r="F676" s="1">
        <f>IFERROR(IF(O676&gt;=101,MATCH(O676,VITRAN!$AG$14:$AG$1513,0)+13,0),0)</f>
        <v>0</v>
      </c>
      <c r="G676" s="1" t="str">
        <f t="shared" si="30"/>
        <v/>
      </c>
      <c r="H676" s="1" t="str">
        <f t="shared" si="31"/>
        <v/>
      </c>
      <c r="J676" s="1">
        <f>IFERROR(SUMIFS(STOCK!$U$10:$U$209,STOCK!$H$10:$H$209,T676),0)</f>
        <v>0</v>
      </c>
      <c r="K676" s="1">
        <f>IFERROR(SUMIFS(STOCK!$V$10:$V$209,STOCK!$H$10:$H$209,T676),0)</f>
        <v>0</v>
      </c>
      <c r="M676" s="1">
        <f>IFERROR(IF(LEN(T676)&gt;=1,VLOOKUP(HLOOKUP(T676,PROFILE!$K$5:$V$8,4,0),PROFILE!$F$1:$G$3,2,0),0),0)</f>
        <v>0</v>
      </c>
      <c r="N676" s="1">
        <f>IFERROR(COUNTIFS(PROFILE!$H$13:$H$212,"&gt;=1",PROFILE!$I$13:$I$212,T676),0)</f>
        <v>0</v>
      </c>
      <c r="O676" s="1">
        <f>IFERROR(IF(P676&gt;=1,(IF(LEN(T676)&gt;=1,VLOOKUP(T676,PROFILE!$A$23:$B$34,2,0)*100+COUNTIF($T$8:T676,T676),0)),0),0)</f>
        <v>0</v>
      </c>
      <c r="P676" s="11"/>
      <c r="Q676" s="11"/>
      <c r="R676" s="12"/>
      <c r="S676" s="12"/>
      <c r="T676" s="11"/>
      <c r="U676" s="11"/>
      <c r="V676" s="11"/>
      <c r="W676" s="8">
        <f ca="1">IFERROR(IF(P676&gt;=1,(IF(M676&gt;=2,COUNTIF(INDIRECT(G676):INDIRECT(H676),"OLD"),0)),0),0)</f>
        <v>0</v>
      </c>
      <c r="X676" s="8">
        <f ca="1">IFERROR(IF(P676&gt;=1,(IF(M676=1,COUNTIF(INDIRECT(G676):INDIRECT(H676),"NEW"),IF(M676=3,COUNTIF(INDIRECT(G676):INDIRECT(H676),"NEW"),0))),0),0)</f>
        <v>0</v>
      </c>
      <c r="Y676" s="10">
        <f t="shared" ca="1" si="32"/>
        <v>0</v>
      </c>
      <c r="Z676" s="13"/>
    </row>
    <row r="677" spans="6:26" ht="20.100000000000001" customHeight="1" x14ac:dyDescent="0.25">
      <c r="F677" s="1">
        <f>IFERROR(IF(O677&gt;=101,MATCH(O677,VITRAN!$AG$14:$AG$1513,0)+13,0),0)</f>
        <v>0</v>
      </c>
      <c r="G677" s="1" t="str">
        <f t="shared" si="30"/>
        <v/>
      </c>
      <c r="H677" s="1" t="str">
        <f t="shared" si="31"/>
        <v/>
      </c>
      <c r="J677" s="1">
        <f>IFERROR(SUMIFS(STOCK!$U$10:$U$209,STOCK!$H$10:$H$209,T677),0)</f>
        <v>0</v>
      </c>
      <c r="K677" s="1">
        <f>IFERROR(SUMIFS(STOCK!$V$10:$V$209,STOCK!$H$10:$H$209,T677),0)</f>
        <v>0</v>
      </c>
      <c r="M677" s="1">
        <f>IFERROR(IF(LEN(T677)&gt;=1,VLOOKUP(HLOOKUP(T677,PROFILE!$K$5:$V$8,4,0),PROFILE!$F$1:$G$3,2,0),0),0)</f>
        <v>0</v>
      </c>
      <c r="N677" s="1">
        <f>IFERROR(COUNTIFS(PROFILE!$H$13:$H$212,"&gt;=1",PROFILE!$I$13:$I$212,T677),0)</f>
        <v>0</v>
      </c>
      <c r="O677" s="1">
        <f>IFERROR(IF(P677&gt;=1,(IF(LEN(T677)&gt;=1,VLOOKUP(T677,PROFILE!$A$23:$B$34,2,0)*100+COUNTIF($T$8:T677,T677),0)),0),0)</f>
        <v>0</v>
      </c>
      <c r="P677" s="11"/>
      <c r="Q677" s="11"/>
      <c r="R677" s="12"/>
      <c r="S677" s="12"/>
      <c r="T677" s="11"/>
      <c r="U677" s="11"/>
      <c r="V677" s="11"/>
      <c r="W677" s="8">
        <f ca="1">IFERROR(IF(P677&gt;=1,(IF(M677&gt;=2,COUNTIF(INDIRECT(G677):INDIRECT(H677),"OLD"),0)),0),0)</f>
        <v>0</v>
      </c>
      <c r="X677" s="8">
        <f ca="1">IFERROR(IF(P677&gt;=1,(IF(M677=1,COUNTIF(INDIRECT(G677):INDIRECT(H677),"NEW"),IF(M677=3,COUNTIF(INDIRECT(G677):INDIRECT(H677),"NEW"),0))),0),0)</f>
        <v>0</v>
      </c>
      <c r="Y677" s="10">
        <f t="shared" ca="1" si="32"/>
        <v>0</v>
      </c>
      <c r="Z677" s="13"/>
    </row>
    <row r="678" spans="6:26" ht="20.100000000000001" customHeight="1" x14ac:dyDescent="0.25">
      <c r="F678" s="1">
        <f>IFERROR(IF(O678&gt;=101,MATCH(O678,VITRAN!$AG$14:$AG$1513,0)+13,0),0)</f>
        <v>0</v>
      </c>
      <c r="G678" s="1" t="str">
        <f t="shared" si="30"/>
        <v/>
      </c>
      <c r="H678" s="1" t="str">
        <f t="shared" si="31"/>
        <v/>
      </c>
      <c r="J678" s="1">
        <f>IFERROR(SUMIFS(STOCK!$U$10:$U$209,STOCK!$H$10:$H$209,T678),0)</f>
        <v>0</v>
      </c>
      <c r="K678" s="1">
        <f>IFERROR(SUMIFS(STOCK!$V$10:$V$209,STOCK!$H$10:$H$209,T678),0)</f>
        <v>0</v>
      </c>
      <c r="M678" s="1">
        <f>IFERROR(IF(LEN(T678)&gt;=1,VLOOKUP(HLOOKUP(T678,PROFILE!$K$5:$V$8,4,0),PROFILE!$F$1:$G$3,2,0),0),0)</f>
        <v>0</v>
      </c>
      <c r="N678" s="1">
        <f>IFERROR(COUNTIFS(PROFILE!$H$13:$H$212,"&gt;=1",PROFILE!$I$13:$I$212,T678),0)</f>
        <v>0</v>
      </c>
      <c r="O678" s="1">
        <f>IFERROR(IF(P678&gt;=1,(IF(LEN(T678)&gt;=1,VLOOKUP(T678,PROFILE!$A$23:$B$34,2,0)*100+COUNTIF($T$8:T678,T678),0)),0),0)</f>
        <v>0</v>
      </c>
      <c r="P678" s="11"/>
      <c r="Q678" s="11"/>
      <c r="R678" s="12"/>
      <c r="S678" s="12"/>
      <c r="T678" s="11"/>
      <c r="U678" s="11"/>
      <c r="V678" s="11"/>
      <c r="W678" s="8">
        <f ca="1">IFERROR(IF(P678&gt;=1,(IF(M678&gt;=2,COUNTIF(INDIRECT(G678):INDIRECT(H678),"OLD"),0)),0),0)</f>
        <v>0</v>
      </c>
      <c r="X678" s="8">
        <f ca="1">IFERROR(IF(P678&gt;=1,(IF(M678=1,COUNTIF(INDIRECT(G678):INDIRECT(H678),"NEW"),IF(M678=3,COUNTIF(INDIRECT(G678):INDIRECT(H678),"NEW"),0))),0),0)</f>
        <v>0</v>
      </c>
      <c r="Y678" s="10">
        <f t="shared" ca="1" si="32"/>
        <v>0</v>
      </c>
      <c r="Z678" s="13"/>
    </row>
    <row r="679" spans="6:26" ht="20.100000000000001" customHeight="1" x14ac:dyDescent="0.25">
      <c r="F679" s="1">
        <f>IFERROR(IF(O679&gt;=101,MATCH(O679,VITRAN!$AG$14:$AG$1513,0)+13,0),0)</f>
        <v>0</v>
      </c>
      <c r="G679" s="1" t="str">
        <f t="shared" si="30"/>
        <v/>
      </c>
      <c r="H679" s="1" t="str">
        <f t="shared" si="31"/>
        <v/>
      </c>
      <c r="J679" s="1">
        <f>IFERROR(SUMIFS(STOCK!$U$10:$U$209,STOCK!$H$10:$H$209,T679),0)</f>
        <v>0</v>
      </c>
      <c r="K679" s="1">
        <f>IFERROR(SUMIFS(STOCK!$V$10:$V$209,STOCK!$H$10:$H$209,T679),0)</f>
        <v>0</v>
      </c>
      <c r="M679" s="1">
        <f>IFERROR(IF(LEN(T679)&gt;=1,VLOOKUP(HLOOKUP(T679,PROFILE!$K$5:$V$8,4,0),PROFILE!$F$1:$G$3,2,0),0),0)</f>
        <v>0</v>
      </c>
      <c r="N679" s="1">
        <f>IFERROR(COUNTIFS(PROFILE!$H$13:$H$212,"&gt;=1",PROFILE!$I$13:$I$212,T679),0)</f>
        <v>0</v>
      </c>
      <c r="O679" s="1">
        <f>IFERROR(IF(P679&gt;=1,(IF(LEN(T679)&gt;=1,VLOOKUP(T679,PROFILE!$A$23:$B$34,2,0)*100+COUNTIF($T$8:T679,T679),0)),0),0)</f>
        <v>0</v>
      </c>
      <c r="P679" s="11"/>
      <c r="Q679" s="11"/>
      <c r="R679" s="12"/>
      <c r="S679" s="12"/>
      <c r="T679" s="11"/>
      <c r="U679" s="11"/>
      <c r="V679" s="11"/>
      <c r="W679" s="8">
        <f ca="1">IFERROR(IF(P679&gt;=1,(IF(M679&gt;=2,COUNTIF(INDIRECT(G679):INDIRECT(H679),"OLD"),0)),0),0)</f>
        <v>0</v>
      </c>
      <c r="X679" s="8">
        <f ca="1">IFERROR(IF(P679&gt;=1,(IF(M679=1,COUNTIF(INDIRECT(G679):INDIRECT(H679),"NEW"),IF(M679=3,COUNTIF(INDIRECT(G679):INDIRECT(H679),"NEW"),0))),0),0)</f>
        <v>0</v>
      </c>
      <c r="Y679" s="10">
        <f t="shared" ca="1" si="32"/>
        <v>0</v>
      </c>
      <c r="Z679" s="13"/>
    </row>
    <row r="680" spans="6:26" ht="20.100000000000001" customHeight="1" x14ac:dyDescent="0.25">
      <c r="F680" s="1">
        <f>IFERROR(IF(O680&gt;=101,MATCH(O680,VITRAN!$AG$14:$AG$1513,0)+13,0),0)</f>
        <v>0</v>
      </c>
      <c r="G680" s="1" t="str">
        <f t="shared" si="30"/>
        <v/>
      </c>
      <c r="H680" s="1" t="str">
        <f t="shared" si="31"/>
        <v/>
      </c>
      <c r="J680" s="1">
        <f>IFERROR(SUMIFS(STOCK!$U$10:$U$209,STOCK!$H$10:$H$209,T680),0)</f>
        <v>0</v>
      </c>
      <c r="K680" s="1">
        <f>IFERROR(SUMIFS(STOCK!$V$10:$V$209,STOCK!$H$10:$H$209,T680),0)</f>
        <v>0</v>
      </c>
      <c r="M680" s="1">
        <f>IFERROR(IF(LEN(T680)&gt;=1,VLOOKUP(HLOOKUP(T680,PROFILE!$K$5:$V$8,4,0),PROFILE!$F$1:$G$3,2,0),0),0)</f>
        <v>0</v>
      </c>
      <c r="N680" s="1">
        <f>IFERROR(COUNTIFS(PROFILE!$H$13:$H$212,"&gt;=1",PROFILE!$I$13:$I$212,T680),0)</f>
        <v>0</v>
      </c>
      <c r="O680" s="1">
        <f>IFERROR(IF(P680&gt;=1,(IF(LEN(T680)&gt;=1,VLOOKUP(T680,PROFILE!$A$23:$B$34,2,0)*100+COUNTIF($T$8:T680,T680),0)),0),0)</f>
        <v>0</v>
      </c>
      <c r="P680" s="11"/>
      <c r="Q680" s="11"/>
      <c r="R680" s="12"/>
      <c r="S680" s="12"/>
      <c r="T680" s="11"/>
      <c r="U680" s="11"/>
      <c r="V680" s="11"/>
      <c r="W680" s="8">
        <f ca="1">IFERROR(IF(P680&gt;=1,(IF(M680&gt;=2,COUNTIF(INDIRECT(G680):INDIRECT(H680),"OLD"),0)),0),0)</f>
        <v>0</v>
      </c>
      <c r="X680" s="8">
        <f ca="1">IFERROR(IF(P680&gt;=1,(IF(M680=1,COUNTIF(INDIRECT(G680):INDIRECT(H680),"NEW"),IF(M680=3,COUNTIF(INDIRECT(G680):INDIRECT(H680),"NEW"),0))),0),0)</f>
        <v>0</v>
      </c>
      <c r="Y680" s="10">
        <f t="shared" ca="1" si="32"/>
        <v>0</v>
      </c>
      <c r="Z680" s="13"/>
    </row>
    <row r="681" spans="6:26" ht="20.100000000000001" customHeight="1" x14ac:dyDescent="0.25">
      <c r="F681" s="1">
        <f>IFERROR(IF(O681&gt;=101,MATCH(O681,VITRAN!$AG$14:$AG$1513,0)+13,0),0)</f>
        <v>0</v>
      </c>
      <c r="G681" s="1" t="str">
        <f t="shared" si="30"/>
        <v/>
      </c>
      <c r="H681" s="1" t="str">
        <f t="shared" si="31"/>
        <v/>
      </c>
      <c r="J681" s="1">
        <f>IFERROR(SUMIFS(STOCK!$U$10:$U$209,STOCK!$H$10:$H$209,T681),0)</f>
        <v>0</v>
      </c>
      <c r="K681" s="1">
        <f>IFERROR(SUMIFS(STOCK!$V$10:$V$209,STOCK!$H$10:$H$209,T681),0)</f>
        <v>0</v>
      </c>
      <c r="M681" s="1">
        <f>IFERROR(IF(LEN(T681)&gt;=1,VLOOKUP(HLOOKUP(T681,PROFILE!$K$5:$V$8,4,0),PROFILE!$F$1:$G$3,2,0),0),0)</f>
        <v>0</v>
      </c>
      <c r="N681" s="1">
        <f>IFERROR(COUNTIFS(PROFILE!$H$13:$H$212,"&gt;=1",PROFILE!$I$13:$I$212,T681),0)</f>
        <v>0</v>
      </c>
      <c r="O681" s="1">
        <f>IFERROR(IF(P681&gt;=1,(IF(LEN(T681)&gt;=1,VLOOKUP(T681,PROFILE!$A$23:$B$34,2,0)*100+COUNTIF($T$8:T681,T681),0)),0),0)</f>
        <v>0</v>
      </c>
      <c r="P681" s="11"/>
      <c r="Q681" s="11"/>
      <c r="R681" s="12"/>
      <c r="S681" s="12"/>
      <c r="T681" s="11"/>
      <c r="U681" s="11"/>
      <c r="V681" s="11"/>
      <c r="W681" s="8">
        <f ca="1">IFERROR(IF(P681&gt;=1,(IF(M681&gt;=2,COUNTIF(INDIRECT(G681):INDIRECT(H681),"OLD"),0)),0),0)</f>
        <v>0</v>
      </c>
      <c r="X681" s="8">
        <f ca="1">IFERROR(IF(P681&gt;=1,(IF(M681=1,COUNTIF(INDIRECT(G681):INDIRECT(H681),"NEW"),IF(M681=3,COUNTIF(INDIRECT(G681):INDIRECT(H681),"NEW"),0))),0),0)</f>
        <v>0</v>
      </c>
      <c r="Y681" s="10">
        <f t="shared" ca="1" si="32"/>
        <v>0</v>
      </c>
      <c r="Z681" s="13"/>
    </row>
    <row r="682" spans="6:26" ht="20.100000000000001" customHeight="1" x14ac:dyDescent="0.25">
      <c r="F682" s="1">
        <f>IFERROR(IF(O682&gt;=101,MATCH(O682,VITRAN!$AG$14:$AG$1513,0)+13,0),0)</f>
        <v>0</v>
      </c>
      <c r="G682" s="1" t="str">
        <f t="shared" si="30"/>
        <v/>
      </c>
      <c r="H682" s="1" t="str">
        <f t="shared" si="31"/>
        <v/>
      </c>
      <c r="J682" s="1">
        <f>IFERROR(SUMIFS(STOCK!$U$10:$U$209,STOCK!$H$10:$H$209,T682),0)</f>
        <v>0</v>
      </c>
      <c r="K682" s="1">
        <f>IFERROR(SUMIFS(STOCK!$V$10:$V$209,STOCK!$H$10:$H$209,T682),0)</f>
        <v>0</v>
      </c>
      <c r="M682" s="1">
        <f>IFERROR(IF(LEN(T682)&gt;=1,VLOOKUP(HLOOKUP(T682,PROFILE!$K$5:$V$8,4,0),PROFILE!$F$1:$G$3,2,0),0),0)</f>
        <v>0</v>
      </c>
      <c r="N682" s="1">
        <f>IFERROR(COUNTIFS(PROFILE!$H$13:$H$212,"&gt;=1",PROFILE!$I$13:$I$212,T682),0)</f>
        <v>0</v>
      </c>
      <c r="O682" s="1">
        <f>IFERROR(IF(P682&gt;=1,(IF(LEN(T682)&gt;=1,VLOOKUP(T682,PROFILE!$A$23:$B$34,2,0)*100+COUNTIF($T$8:T682,T682),0)),0),0)</f>
        <v>0</v>
      </c>
      <c r="P682" s="11"/>
      <c r="Q682" s="11"/>
      <c r="R682" s="12"/>
      <c r="S682" s="12"/>
      <c r="T682" s="11"/>
      <c r="U682" s="11"/>
      <c r="V682" s="11"/>
      <c r="W682" s="8">
        <f ca="1">IFERROR(IF(P682&gt;=1,(IF(M682&gt;=2,COUNTIF(INDIRECT(G682):INDIRECT(H682),"OLD"),0)),0),0)</f>
        <v>0</v>
      </c>
      <c r="X682" s="8">
        <f ca="1">IFERROR(IF(P682&gt;=1,(IF(M682=1,COUNTIF(INDIRECT(G682):INDIRECT(H682),"NEW"),IF(M682=3,COUNTIF(INDIRECT(G682):INDIRECT(H682),"NEW"),0))),0),0)</f>
        <v>0</v>
      </c>
      <c r="Y682" s="10">
        <f t="shared" ca="1" si="32"/>
        <v>0</v>
      </c>
      <c r="Z682" s="13"/>
    </row>
    <row r="683" spans="6:26" ht="20.100000000000001" customHeight="1" x14ac:dyDescent="0.25">
      <c r="F683" s="1">
        <f>IFERROR(IF(O683&gt;=101,MATCH(O683,VITRAN!$AG$14:$AG$1513,0)+13,0),0)</f>
        <v>0</v>
      </c>
      <c r="G683" s="1" t="str">
        <f t="shared" si="30"/>
        <v/>
      </c>
      <c r="H683" s="1" t="str">
        <f t="shared" si="31"/>
        <v/>
      </c>
      <c r="J683" s="1">
        <f>IFERROR(SUMIFS(STOCK!$U$10:$U$209,STOCK!$H$10:$H$209,T683),0)</f>
        <v>0</v>
      </c>
      <c r="K683" s="1">
        <f>IFERROR(SUMIFS(STOCK!$V$10:$V$209,STOCK!$H$10:$H$209,T683),0)</f>
        <v>0</v>
      </c>
      <c r="M683" s="1">
        <f>IFERROR(IF(LEN(T683)&gt;=1,VLOOKUP(HLOOKUP(T683,PROFILE!$K$5:$V$8,4,0),PROFILE!$F$1:$G$3,2,0),0),0)</f>
        <v>0</v>
      </c>
      <c r="N683" s="1">
        <f>IFERROR(COUNTIFS(PROFILE!$H$13:$H$212,"&gt;=1",PROFILE!$I$13:$I$212,T683),0)</f>
        <v>0</v>
      </c>
      <c r="O683" s="1">
        <f>IFERROR(IF(P683&gt;=1,(IF(LEN(T683)&gt;=1,VLOOKUP(T683,PROFILE!$A$23:$B$34,2,0)*100+COUNTIF($T$8:T683,T683),0)),0),0)</f>
        <v>0</v>
      </c>
      <c r="P683" s="11"/>
      <c r="Q683" s="11"/>
      <c r="R683" s="12"/>
      <c r="S683" s="12"/>
      <c r="T683" s="11"/>
      <c r="U683" s="11"/>
      <c r="V683" s="11"/>
      <c r="W683" s="8">
        <f ca="1">IFERROR(IF(P683&gt;=1,(IF(M683&gt;=2,COUNTIF(INDIRECT(G683):INDIRECT(H683),"OLD"),0)),0),0)</f>
        <v>0</v>
      </c>
      <c r="X683" s="8">
        <f ca="1">IFERROR(IF(P683&gt;=1,(IF(M683=1,COUNTIF(INDIRECT(G683):INDIRECT(H683),"NEW"),IF(M683=3,COUNTIF(INDIRECT(G683):INDIRECT(H683),"NEW"),0))),0),0)</f>
        <v>0</v>
      </c>
      <c r="Y683" s="10">
        <f t="shared" ca="1" si="32"/>
        <v>0</v>
      </c>
      <c r="Z683" s="13"/>
    </row>
    <row r="684" spans="6:26" ht="20.100000000000001" customHeight="1" x14ac:dyDescent="0.25">
      <c r="F684" s="1">
        <f>IFERROR(IF(O684&gt;=101,MATCH(O684,VITRAN!$AG$14:$AG$1513,0)+13,0),0)</f>
        <v>0</v>
      </c>
      <c r="G684" s="1" t="str">
        <f t="shared" si="30"/>
        <v/>
      </c>
      <c r="H684" s="1" t="str">
        <f t="shared" si="31"/>
        <v/>
      </c>
      <c r="J684" s="1">
        <f>IFERROR(SUMIFS(STOCK!$U$10:$U$209,STOCK!$H$10:$H$209,T684),0)</f>
        <v>0</v>
      </c>
      <c r="K684" s="1">
        <f>IFERROR(SUMIFS(STOCK!$V$10:$V$209,STOCK!$H$10:$H$209,T684),0)</f>
        <v>0</v>
      </c>
      <c r="M684" s="1">
        <f>IFERROR(IF(LEN(T684)&gt;=1,VLOOKUP(HLOOKUP(T684,PROFILE!$K$5:$V$8,4,0),PROFILE!$F$1:$G$3,2,0),0),0)</f>
        <v>0</v>
      </c>
      <c r="N684" s="1">
        <f>IFERROR(COUNTIFS(PROFILE!$H$13:$H$212,"&gt;=1",PROFILE!$I$13:$I$212,T684),0)</f>
        <v>0</v>
      </c>
      <c r="O684" s="1">
        <f>IFERROR(IF(P684&gt;=1,(IF(LEN(T684)&gt;=1,VLOOKUP(T684,PROFILE!$A$23:$B$34,2,0)*100+COUNTIF($T$8:T684,T684),0)),0),0)</f>
        <v>0</v>
      </c>
      <c r="P684" s="11"/>
      <c r="Q684" s="11"/>
      <c r="R684" s="12"/>
      <c r="S684" s="12"/>
      <c r="T684" s="11"/>
      <c r="U684" s="11"/>
      <c r="V684" s="11"/>
      <c r="W684" s="8">
        <f ca="1">IFERROR(IF(P684&gt;=1,(IF(M684&gt;=2,COUNTIF(INDIRECT(G684):INDIRECT(H684),"OLD"),0)),0),0)</f>
        <v>0</v>
      </c>
      <c r="X684" s="8">
        <f ca="1">IFERROR(IF(P684&gt;=1,(IF(M684=1,COUNTIF(INDIRECT(G684):INDIRECT(H684),"NEW"),IF(M684=3,COUNTIF(INDIRECT(G684):INDIRECT(H684),"NEW"),0))),0),0)</f>
        <v>0</v>
      </c>
      <c r="Y684" s="10">
        <f t="shared" ca="1" si="32"/>
        <v>0</v>
      </c>
      <c r="Z684" s="13"/>
    </row>
    <row r="685" spans="6:26" ht="20.100000000000001" customHeight="1" x14ac:dyDescent="0.25">
      <c r="F685" s="1">
        <f>IFERROR(IF(O685&gt;=101,MATCH(O685,VITRAN!$AG$14:$AG$1513,0)+13,0),0)</f>
        <v>0</v>
      </c>
      <c r="G685" s="1" t="str">
        <f t="shared" si="30"/>
        <v/>
      </c>
      <c r="H685" s="1" t="str">
        <f t="shared" si="31"/>
        <v/>
      </c>
      <c r="J685" s="1">
        <f>IFERROR(SUMIFS(STOCK!$U$10:$U$209,STOCK!$H$10:$H$209,T685),0)</f>
        <v>0</v>
      </c>
      <c r="K685" s="1">
        <f>IFERROR(SUMIFS(STOCK!$V$10:$V$209,STOCK!$H$10:$H$209,T685),0)</f>
        <v>0</v>
      </c>
      <c r="M685" s="1">
        <f>IFERROR(IF(LEN(T685)&gt;=1,VLOOKUP(HLOOKUP(T685,PROFILE!$K$5:$V$8,4,0),PROFILE!$F$1:$G$3,2,0),0),0)</f>
        <v>0</v>
      </c>
      <c r="N685" s="1">
        <f>IFERROR(COUNTIFS(PROFILE!$H$13:$H$212,"&gt;=1",PROFILE!$I$13:$I$212,T685),0)</f>
        <v>0</v>
      </c>
      <c r="O685" s="1">
        <f>IFERROR(IF(P685&gt;=1,(IF(LEN(T685)&gt;=1,VLOOKUP(T685,PROFILE!$A$23:$B$34,2,0)*100+COUNTIF($T$8:T685,T685),0)),0),0)</f>
        <v>0</v>
      </c>
      <c r="P685" s="11"/>
      <c r="Q685" s="11"/>
      <c r="R685" s="12"/>
      <c r="S685" s="12"/>
      <c r="T685" s="11"/>
      <c r="U685" s="11"/>
      <c r="V685" s="11"/>
      <c r="W685" s="8">
        <f ca="1">IFERROR(IF(P685&gt;=1,(IF(M685&gt;=2,COUNTIF(INDIRECT(G685):INDIRECT(H685),"OLD"),0)),0),0)</f>
        <v>0</v>
      </c>
      <c r="X685" s="8">
        <f ca="1">IFERROR(IF(P685&gt;=1,(IF(M685=1,COUNTIF(INDIRECT(G685):INDIRECT(H685),"NEW"),IF(M685=3,COUNTIF(INDIRECT(G685):INDIRECT(H685),"NEW"),0))),0),0)</f>
        <v>0</v>
      </c>
      <c r="Y685" s="10">
        <f t="shared" ca="1" si="32"/>
        <v>0</v>
      </c>
      <c r="Z685" s="13"/>
    </row>
    <row r="686" spans="6:26" ht="20.100000000000001" customHeight="1" x14ac:dyDescent="0.25">
      <c r="F686" s="1">
        <f>IFERROR(IF(O686&gt;=101,MATCH(O686,VITRAN!$AG$14:$AG$1513,0)+13,0),0)</f>
        <v>0</v>
      </c>
      <c r="G686" s="1" t="str">
        <f t="shared" si="30"/>
        <v/>
      </c>
      <c r="H686" s="1" t="str">
        <f t="shared" si="31"/>
        <v/>
      </c>
      <c r="J686" s="1">
        <f>IFERROR(SUMIFS(STOCK!$U$10:$U$209,STOCK!$H$10:$H$209,T686),0)</f>
        <v>0</v>
      </c>
      <c r="K686" s="1">
        <f>IFERROR(SUMIFS(STOCK!$V$10:$V$209,STOCK!$H$10:$H$209,T686),0)</f>
        <v>0</v>
      </c>
      <c r="M686" s="1">
        <f>IFERROR(IF(LEN(T686)&gt;=1,VLOOKUP(HLOOKUP(T686,PROFILE!$K$5:$V$8,4,0),PROFILE!$F$1:$G$3,2,0),0),0)</f>
        <v>0</v>
      </c>
      <c r="N686" s="1">
        <f>IFERROR(COUNTIFS(PROFILE!$H$13:$H$212,"&gt;=1",PROFILE!$I$13:$I$212,T686),0)</f>
        <v>0</v>
      </c>
      <c r="O686" s="1">
        <f>IFERROR(IF(P686&gt;=1,(IF(LEN(T686)&gt;=1,VLOOKUP(T686,PROFILE!$A$23:$B$34,2,0)*100+COUNTIF($T$8:T686,T686),0)),0),0)</f>
        <v>0</v>
      </c>
      <c r="P686" s="11"/>
      <c r="Q686" s="11"/>
      <c r="R686" s="12"/>
      <c r="S686" s="12"/>
      <c r="T686" s="11"/>
      <c r="U686" s="11"/>
      <c r="V686" s="11"/>
      <c r="W686" s="8">
        <f ca="1">IFERROR(IF(P686&gt;=1,(IF(M686&gt;=2,COUNTIF(INDIRECT(G686):INDIRECT(H686),"OLD"),0)),0),0)</f>
        <v>0</v>
      </c>
      <c r="X686" s="8">
        <f ca="1">IFERROR(IF(P686&gt;=1,(IF(M686=1,COUNTIF(INDIRECT(G686):INDIRECT(H686),"NEW"),IF(M686=3,COUNTIF(INDIRECT(G686):INDIRECT(H686),"NEW"),0))),0),0)</f>
        <v>0</v>
      </c>
      <c r="Y686" s="10">
        <f t="shared" ca="1" si="32"/>
        <v>0</v>
      </c>
      <c r="Z686" s="13"/>
    </row>
    <row r="687" spans="6:26" ht="20.100000000000001" customHeight="1" x14ac:dyDescent="0.25">
      <c r="F687" s="1">
        <f>IFERROR(IF(O687&gt;=101,MATCH(O687,VITRAN!$AG$14:$AG$1513,0)+13,0),0)</f>
        <v>0</v>
      </c>
      <c r="G687" s="1" t="str">
        <f t="shared" si="30"/>
        <v/>
      </c>
      <c r="H687" s="1" t="str">
        <f t="shared" si="31"/>
        <v/>
      </c>
      <c r="J687" s="1">
        <f>IFERROR(SUMIFS(STOCK!$U$10:$U$209,STOCK!$H$10:$H$209,T687),0)</f>
        <v>0</v>
      </c>
      <c r="K687" s="1">
        <f>IFERROR(SUMIFS(STOCK!$V$10:$V$209,STOCK!$H$10:$H$209,T687),0)</f>
        <v>0</v>
      </c>
      <c r="M687" s="1">
        <f>IFERROR(IF(LEN(T687)&gt;=1,VLOOKUP(HLOOKUP(T687,PROFILE!$K$5:$V$8,4,0),PROFILE!$F$1:$G$3,2,0),0),0)</f>
        <v>0</v>
      </c>
      <c r="N687" s="1">
        <f>IFERROR(COUNTIFS(PROFILE!$H$13:$H$212,"&gt;=1",PROFILE!$I$13:$I$212,T687),0)</f>
        <v>0</v>
      </c>
      <c r="O687" s="1">
        <f>IFERROR(IF(P687&gt;=1,(IF(LEN(T687)&gt;=1,VLOOKUP(T687,PROFILE!$A$23:$B$34,2,0)*100+COUNTIF($T$8:T687,T687),0)),0),0)</f>
        <v>0</v>
      </c>
      <c r="P687" s="11"/>
      <c r="Q687" s="11"/>
      <c r="R687" s="12"/>
      <c r="S687" s="12"/>
      <c r="T687" s="11"/>
      <c r="U687" s="11"/>
      <c r="V687" s="11"/>
      <c r="W687" s="8">
        <f ca="1">IFERROR(IF(P687&gt;=1,(IF(M687&gt;=2,COUNTIF(INDIRECT(G687):INDIRECT(H687),"OLD"),0)),0),0)</f>
        <v>0</v>
      </c>
      <c r="X687" s="8">
        <f ca="1">IFERROR(IF(P687&gt;=1,(IF(M687=1,COUNTIF(INDIRECT(G687):INDIRECT(H687),"NEW"),IF(M687=3,COUNTIF(INDIRECT(G687):INDIRECT(H687),"NEW"),0))),0),0)</f>
        <v>0</v>
      </c>
      <c r="Y687" s="10">
        <f t="shared" ca="1" si="32"/>
        <v>0</v>
      </c>
      <c r="Z687" s="13"/>
    </row>
    <row r="688" spans="6:26" ht="20.100000000000001" customHeight="1" x14ac:dyDescent="0.25">
      <c r="F688" s="1">
        <f>IFERROR(IF(O688&gt;=101,MATCH(O688,VITRAN!$AG$14:$AG$1513,0)+13,0),0)</f>
        <v>0</v>
      </c>
      <c r="G688" s="1" t="str">
        <f t="shared" si="30"/>
        <v/>
      </c>
      <c r="H688" s="1" t="str">
        <f t="shared" si="31"/>
        <v/>
      </c>
      <c r="J688" s="1">
        <f>IFERROR(SUMIFS(STOCK!$U$10:$U$209,STOCK!$H$10:$H$209,T688),0)</f>
        <v>0</v>
      </c>
      <c r="K688" s="1">
        <f>IFERROR(SUMIFS(STOCK!$V$10:$V$209,STOCK!$H$10:$H$209,T688),0)</f>
        <v>0</v>
      </c>
      <c r="M688" s="1">
        <f>IFERROR(IF(LEN(T688)&gt;=1,VLOOKUP(HLOOKUP(T688,PROFILE!$K$5:$V$8,4,0),PROFILE!$F$1:$G$3,2,0),0),0)</f>
        <v>0</v>
      </c>
      <c r="N688" s="1">
        <f>IFERROR(COUNTIFS(PROFILE!$H$13:$H$212,"&gt;=1",PROFILE!$I$13:$I$212,T688),0)</f>
        <v>0</v>
      </c>
      <c r="O688" s="1">
        <f>IFERROR(IF(P688&gt;=1,(IF(LEN(T688)&gt;=1,VLOOKUP(T688,PROFILE!$A$23:$B$34,2,0)*100+COUNTIF($T$8:T688,T688),0)),0),0)</f>
        <v>0</v>
      </c>
      <c r="P688" s="11"/>
      <c r="Q688" s="11"/>
      <c r="R688" s="12"/>
      <c r="S688" s="12"/>
      <c r="T688" s="11"/>
      <c r="U688" s="11"/>
      <c r="V688" s="11"/>
      <c r="W688" s="8">
        <f ca="1">IFERROR(IF(P688&gt;=1,(IF(M688&gt;=2,COUNTIF(INDIRECT(G688):INDIRECT(H688),"OLD"),0)),0),0)</f>
        <v>0</v>
      </c>
      <c r="X688" s="8">
        <f ca="1">IFERROR(IF(P688&gt;=1,(IF(M688=1,COUNTIF(INDIRECT(G688):INDIRECT(H688),"NEW"),IF(M688=3,COUNTIF(INDIRECT(G688):INDIRECT(H688),"NEW"),0))),0),0)</f>
        <v>0</v>
      </c>
      <c r="Y688" s="10">
        <f t="shared" ca="1" si="32"/>
        <v>0</v>
      </c>
      <c r="Z688" s="13"/>
    </row>
    <row r="689" spans="6:26" ht="20.100000000000001" customHeight="1" x14ac:dyDescent="0.25">
      <c r="F689" s="1">
        <f>IFERROR(IF(O689&gt;=101,MATCH(O689,VITRAN!$AG$14:$AG$1513,0)+13,0),0)</f>
        <v>0</v>
      </c>
      <c r="G689" s="1" t="str">
        <f t="shared" si="30"/>
        <v/>
      </c>
      <c r="H689" s="1" t="str">
        <f t="shared" si="31"/>
        <v/>
      </c>
      <c r="J689" s="1">
        <f>IFERROR(SUMIFS(STOCK!$U$10:$U$209,STOCK!$H$10:$H$209,T689),0)</f>
        <v>0</v>
      </c>
      <c r="K689" s="1">
        <f>IFERROR(SUMIFS(STOCK!$V$10:$V$209,STOCK!$H$10:$H$209,T689),0)</f>
        <v>0</v>
      </c>
      <c r="M689" s="1">
        <f>IFERROR(IF(LEN(T689)&gt;=1,VLOOKUP(HLOOKUP(T689,PROFILE!$K$5:$V$8,4,0),PROFILE!$F$1:$G$3,2,0),0),0)</f>
        <v>0</v>
      </c>
      <c r="N689" s="1">
        <f>IFERROR(COUNTIFS(PROFILE!$H$13:$H$212,"&gt;=1",PROFILE!$I$13:$I$212,T689),0)</f>
        <v>0</v>
      </c>
      <c r="O689" s="1">
        <f>IFERROR(IF(P689&gt;=1,(IF(LEN(T689)&gt;=1,VLOOKUP(T689,PROFILE!$A$23:$B$34,2,0)*100+COUNTIF($T$8:T689,T689),0)),0),0)</f>
        <v>0</v>
      </c>
      <c r="P689" s="11"/>
      <c r="Q689" s="11"/>
      <c r="R689" s="12"/>
      <c r="S689" s="12"/>
      <c r="T689" s="11"/>
      <c r="U689" s="11"/>
      <c r="V689" s="11"/>
      <c r="W689" s="8">
        <f ca="1">IFERROR(IF(P689&gt;=1,(IF(M689&gt;=2,COUNTIF(INDIRECT(G689):INDIRECT(H689),"OLD"),0)),0),0)</f>
        <v>0</v>
      </c>
      <c r="X689" s="8">
        <f ca="1">IFERROR(IF(P689&gt;=1,(IF(M689=1,COUNTIF(INDIRECT(G689):INDIRECT(H689),"NEW"),IF(M689=3,COUNTIF(INDIRECT(G689):INDIRECT(H689),"NEW"),0))),0),0)</f>
        <v>0</v>
      </c>
      <c r="Y689" s="10">
        <f t="shared" ca="1" si="32"/>
        <v>0</v>
      </c>
      <c r="Z689" s="13"/>
    </row>
    <row r="690" spans="6:26" ht="20.100000000000001" customHeight="1" x14ac:dyDescent="0.25">
      <c r="F690" s="1">
        <f>IFERROR(IF(O690&gt;=101,MATCH(O690,VITRAN!$AG$14:$AG$1513,0)+13,0),0)</f>
        <v>0</v>
      </c>
      <c r="G690" s="1" t="str">
        <f t="shared" si="30"/>
        <v/>
      </c>
      <c r="H690" s="1" t="str">
        <f t="shared" si="31"/>
        <v/>
      </c>
      <c r="J690" s="1">
        <f>IFERROR(SUMIFS(STOCK!$U$10:$U$209,STOCK!$H$10:$H$209,T690),0)</f>
        <v>0</v>
      </c>
      <c r="K690" s="1">
        <f>IFERROR(SUMIFS(STOCK!$V$10:$V$209,STOCK!$H$10:$H$209,T690),0)</f>
        <v>0</v>
      </c>
      <c r="M690" s="1">
        <f>IFERROR(IF(LEN(T690)&gt;=1,VLOOKUP(HLOOKUP(T690,PROFILE!$K$5:$V$8,4,0),PROFILE!$F$1:$G$3,2,0),0),0)</f>
        <v>0</v>
      </c>
      <c r="N690" s="1">
        <f>IFERROR(COUNTIFS(PROFILE!$H$13:$H$212,"&gt;=1",PROFILE!$I$13:$I$212,T690),0)</f>
        <v>0</v>
      </c>
      <c r="O690" s="1">
        <f>IFERROR(IF(P690&gt;=1,(IF(LEN(T690)&gt;=1,VLOOKUP(T690,PROFILE!$A$23:$B$34,2,0)*100+COUNTIF($T$8:T690,T690),0)),0),0)</f>
        <v>0</v>
      </c>
      <c r="P690" s="11"/>
      <c r="Q690" s="11"/>
      <c r="R690" s="12"/>
      <c r="S690" s="12"/>
      <c r="T690" s="11"/>
      <c r="U690" s="11"/>
      <c r="V690" s="11"/>
      <c r="W690" s="8">
        <f ca="1">IFERROR(IF(P690&gt;=1,(IF(M690&gt;=2,COUNTIF(INDIRECT(G690):INDIRECT(H690),"OLD"),0)),0),0)</f>
        <v>0</v>
      </c>
      <c r="X690" s="8">
        <f ca="1">IFERROR(IF(P690&gt;=1,(IF(M690=1,COUNTIF(INDIRECT(G690):INDIRECT(H690),"NEW"),IF(M690=3,COUNTIF(INDIRECT(G690):INDIRECT(H690),"NEW"),0))),0),0)</f>
        <v>0</v>
      </c>
      <c r="Y690" s="10">
        <f t="shared" ca="1" si="32"/>
        <v>0</v>
      </c>
      <c r="Z690" s="13"/>
    </row>
    <row r="691" spans="6:26" ht="20.100000000000001" customHeight="1" x14ac:dyDescent="0.25">
      <c r="F691" s="1">
        <f>IFERROR(IF(O691&gt;=101,MATCH(O691,VITRAN!$AG$14:$AG$1513,0)+13,0),0)</f>
        <v>0</v>
      </c>
      <c r="G691" s="1" t="str">
        <f t="shared" si="30"/>
        <v/>
      </c>
      <c r="H691" s="1" t="str">
        <f t="shared" si="31"/>
        <v/>
      </c>
      <c r="J691" s="1">
        <f>IFERROR(SUMIFS(STOCK!$U$10:$U$209,STOCK!$H$10:$H$209,T691),0)</f>
        <v>0</v>
      </c>
      <c r="K691" s="1">
        <f>IFERROR(SUMIFS(STOCK!$V$10:$V$209,STOCK!$H$10:$H$209,T691),0)</f>
        <v>0</v>
      </c>
      <c r="M691" s="1">
        <f>IFERROR(IF(LEN(T691)&gt;=1,VLOOKUP(HLOOKUP(T691,PROFILE!$K$5:$V$8,4,0),PROFILE!$F$1:$G$3,2,0),0),0)</f>
        <v>0</v>
      </c>
      <c r="N691" s="1">
        <f>IFERROR(COUNTIFS(PROFILE!$H$13:$H$212,"&gt;=1",PROFILE!$I$13:$I$212,T691),0)</f>
        <v>0</v>
      </c>
      <c r="O691" s="1">
        <f>IFERROR(IF(P691&gt;=1,(IF(LEN(T691)&gt;=1,VLOOKUP(T691,PROFILE!$A$23:$B$34,2,0)*100+COUNTIF($T$8:T691,T691),0)),0),0)</f>
        <v>0</v>
      </c>
      <c r="P691" s="11"/>
      <c r="Q691" s="11"/>
      <c r="R691" s="12"/>
      <c r="S691" s="12"/>
      <c r="T691" s="11"/>
      <c r="U691" s="11"/>
      <c r="V691" s="11"/>
      <c r="W691" s="8">
        <f ca="1">IFERROR(IF(P691&gt;=1,(IF(M691&gt;=2,COUNTIF(INDIRECT(G691):INDIRECT(H691),"OLD"),0)),0),0)</f>
        <v>0</v>
      </c>
      <c r="X691" s="8">
        <f ca="1">IFERROR(IF(P691&gt;=1,(IF(M691=1,COUNTIF(INDIRECT(G691):INDIRECT(H691),"NEW"),IF(M691=3,COUNTIF(INDIRECT(G691):INDIRECT(H691),"NEW"),0))),0),0)</f>
        <v>0</v>
      </c>
      <c r="Y691" s="10">
        <f t="shared" ca="1" si="32"/>
        <v>0</v>
      </c>
      <c r="Z691" s="13"/>
    </row>
    <row r="692" spans="6:26" ht="20.100000000000001" customHeight="1" x14ac:dyDescent="0.25">
      <c r="F692" s="1">
        <f>IFERROR(IF(O692&gt;=101,MATCH(O692,VITRAN!$AG$14:$AG$1513,0)+13,0),0)</f>
        <v>0</v>
      </c>
      <c r="G692" s="1" t="str">
        <f t="shared" si="30"/>
        <v/>
      </c>
      <c r="H692" s="1" t="str">
        <f t="shared" si="31"/>
        <v/>
      </c>
      <c r="J692" s="1">
        <f>IFERROR(SUMIFS(STOCK!$U$10:$U$209,STOCK!$H$10:$H$209,T692),0)</f>
        <v>0</v>
      </c>
      <c r="K692" s="1">
        <f>IFERROR(SUMIFS(STOCK!$V$10:$V$209,STOCK!$H$10:$H$209,T692),0)</f>
        <v>0</v>
      </c>
      <c r="M692" s="1">
        <f>IFERROR(IF(LEN(T692)&gt;=1,VLOOKUP(HLOOKUP(T692,PROFILE!$K$5:$V$8,4,0),PROFILE!$F$1:$G$3,2,0),0),0)</f>
        <v>0</v>
      </c>
      <c r="N692" s="1">
        <f>IFERROR(COUNTIFS(PROFILE!$H$13:$H$212,"&gt;=1",PROFILE!$I$13:$I$212,T692),0)</f>
        <v>0</v>
      </c>
      <c r="O692" s="1">
        <f>IFERROR(IF(P692&gt;=1,(IF(LEN(T692)&gt;=1,VLOOKUP(T692,PROFILE!$A$23:$B$34,2,0)*100+COUNTIF($T$8:T692,T692),0)),0),0)</f>
        <v>0</v>
      </c>
      <c r="P692" s="11"/>
      <c r="Q692" s="11"/>
      <c r="R692" s="12"/>
      <c r="S692" s="12"/>
      <c r="T692" s="11"/>
      <c r="U692" s="11"/>
      <c r="V692" s="11"/>
      <c r="W692" s="8">
        <f ca="1">IFERROR(IF(P692&gt;=1,(IF(M692&gt;=2,COUNTIF(INDIRECT(G692):INDIRECT(H692),"OLD"),0)),0),0)</f>
        <v>0</v>
      </c>
      <c r="X692" s="8">
        <f ca="1">IFERROR(IF(P692&gt;=1,(IF(M692=1,COUNTIF(INDIRECT(G692):INDIRECT(H692),"NEW"),IF(M692=3,COUNTIF(INDIRECT(G692):INDIRECT(H692),"NEW"),0))),0),0)</f>
        <v>0</v>
      </c>
      <c r="Y692" s="10">
        <f t="shared" ca="1" si="32"/>
        <v>0</v>
      </c>
      <c r="Z692" s="13"/>
    </row>
    <row r="693" spans="6:26" ht="20.100000000000001" customHeight="1" x14ac:dyDescent="0.25">
      <c r="F693" s="1">
        <f>IFERROR(IF(O693&gt;=101,MATCH(O693,VITRAN!$AG$14:$AG$1513,0)+13,0),0)</f>
        <v>0</v>
      </c>
      <c r="G693" s="1" t="str">
        <f t="shared" si="30"/>
        <v/>
      </c>
      <c r="H693" s="1" t="str">
        <f t="shared" si="31"/>
        <v/>
      </c>
      <c r="J693" s="1">
        <f>IFERROR(SUMIFS(STOCK!$U$10:$U$209,STOCK!$H$10:$H$209,T693),0)</f>
        <v>0</v>
      </c>
      <c r="K693" s="1">
        <f>IFERROR(SUMIFS(STOCK!$V$10:$V$209,STOCK!$H$10:$H$209,T693),0)</f>
        <v>0</v>
      </c>
      <c r="M693" s="1">
        <f>IFERROR(IF(LEN(T693)&gt;=1,VLOOKUP(HLOOKUP(T693,PROFILE!$K$5:$V$8,4,0),PROFILE!$F$1:$G$3,2,0),0),0)</f>
        <v>0</v>
      </c>
      <c r="N693" s="1">
        <f>IFERROR(COUNTIFS(PROFILE!$H$13:$H$212,"&gt;=1",PROFILE!$I$13:$I$212,T693),0)</f>
        <v>0</v>
      </c>
      <c r="O693" s="1">
        <f>IFERROR(IF(P693&gt;=1,(IF(LEN(T693)&gt;=1,VLOOKUP(T693,PROFILE!$A$23:$B$34,2,0)*100+COUNTIF($T$8:T693,T693),0)),0),0)</f>
        <v>0</v>
      </c>
      <c r="P693" s="11"/>
      <c r="Q693" s="11"/>
      <c r="R693" s="12"/>
      <c r="S693" s="12"/>
      <c r="T693" s="11"/>
      <c r="U693" s="11"/>
      <c r="V693" s="11"/>
      <c r="W693" s="8">
        <f ca="1">IFERROR(IF(P693&gt;=1,(IF(M693&gt;=2,COUNTIF(INDIRECT(G693):INDIRECT(H693),"OLD"),0)),0),0)</f>
        <v>0</v>
      </c>
      <c r="X693" s="8">
        <f ca="1">IFERROR(IF(P693&gt;=1,(IF(M693=1,COUNTIF(INDIRECT(G693):INDIRECT(H693),"NEW"),IF(M693=3,COUNTIF(INDIRECT(G693):INDIRECT(H693),"NEW"),0))),0),0)</f>
        <v>0</v>
      </c>
      <c r="Y693" s="10">
        <f t="shared" ca="1" si="32"/>
        <v>0</v>
      </c>
      <c r="Z693" s="13"/>
    </row>
    <row r="694" spans="6:26" ht="20.100000000000001" customHeight="1" x14ac:dyDescent="0.25">
      <c r="F694" s="1">
        <f>IFERROR(IF(O694&gt;=101,MATCH(O694,VITRAN!$AG$14:$AG$1513,0)+13,0),0)</f>
        <v>0</v>
      </c>
      <c r="G694" s="1" t="str">
        <f t="shared" si="30"/>
        <v/>
      </c>
      <c r="H694" s="1" t="str">
        <f t="shared" si="31"/>
        <v/>
      </c>
      <c r="J694" s="1">
        <f>IFERROR(SUMIFS(STOCK!$U$10:$U$209,STOCK!$H$10:$H$209,T694),0)</f>
        <v>0</v>
      </c>
      <c r="K694" s="1">
        <f>IFERROR(SUMIFS(STOCK!$V$10:$V$209,STOCK!$H$10:$H$209,T694),0)</f>
        <v>0</v>
      </c>
      <c r="M694" s="1">
        <f>IFERROR(IF(LEN(T694)&gt;=1,VLOOKUP(HLOOKUP(T694,PROFILE!$K$5:$V$8,4,0),PROFILE!$F$1:$G$3,2,0),0),0)</f>
        <v>0</v>
      </c>
      <c r="N694" s="1">
        <f>IFERROR(COUNTIFS(PROFILE!$H$13:$H$212,"&gt;=1",PROFILE!$I$13:$I$212,T694),0)</f>
        <v>0</v>
      </c>
      <c r="O694" s="1">
        <f>IFERROR(IF(P694&gt;=1,(IF(LEN(T694)&gt;=1,VLOOKUP(T694,PROFILE!$A$23:$B$34,2,0)*100+COUNTIF($T$8:T694,T694),0)),0),0)</f>
        <v>0</v>
      </c>
      <c r="P694" s="11"/>
      <c r="Q694" s="11"/>
      <c r="R694" s="12"/>
      <c r="S694" s="12"/>
      <c r="T694" s="11"/>
      <c r="U694" s="11"/>
      <c r="V694" s="11"/>
      <c r="W694" s="8">
        <f ca="1">IFERROR(IF(P694&gt;=1,(IF(M694&gt;=2,COUNTIF(INDIRECT(G694):INDIRECT(H694),"OLD"),0)),0),0)</f>
        <v>0</v>
      </c>
      <c r="X694" s="8">
        <f ca="1">IFERROR(IF(P694&gt;=1,(IF(M694=1,COUNTIF(INDIRECT(G694):INDIRECT(H694),"NEW"),IF(M694=3,COUNTIF(INDIRECT(G694):INDIRECT(H694),"NEW"),0))),0),0)</f>
        <v>0</v>
      </c>
      <c r="Y694" s="10">
        <f t="shared" ca="1" si="32"/>
        <v>0</v>
      </c>
      <c r="Z694" s="13"/>
    </row>
    <row r="695" spans="6:26" ht="20.100000000000001" customHeight="1" x14ac:dyDescent="0.25">
      <c r="F695" s="1">
        <f>IFERROR(IF(O695&gt;=101,MATCH(O695,VITRAN!$AG$14:$AG$1513,0)+13,0),0)</f>
        <v>0</v>
      </c>
      <c r="G695" s="1" t="str">
        <f t="shared" si="30"/>
        <v/>
      </c>
      <c r="H695" s="1" t="str">
        <f t="shared" si="31"/>
        <v/>
      </c>
      <c r="J695" s="1">
        <f>IFERROR(SUMIFS(STOCK!$U$10:$U$209,STOCK!$H$10:$H$209,T695),0)</f>
        <v>0</v>
      </c>
      <c r="K695" s="1">
        <f>IFERROR(SUMIFS(STOCK!$V$10:$V$209,STOCK!$H$10:$H$209,T695),0)</f>
        <v>0</v>
      </c>
      <c r="M695" s="1">
        <f>IFERROR(IF(LEN(T695)&gt;=1,VLOOKUP(HLOOKUP(T695,PROFILE!$K$5:$V$8,4,0),PROFILE!$F$1:$G$3,2,0),0),0)</f>
        <v>0</v>
      </c>
      <c r="N695" s="1">
        <f>IFERROR(COUNTIFS(PROFILE!$H$13:$H$212,"&gt;=1",PROFILE!$I$13:$I$212,T695),0)</f>
        <v>0</v>
      </c>
      <c r="O695" s="1">
        <f>IFERROR(IF(P695&gt;=1,(IF(LEN(T695)&gt;=1,VLOOKUP(T695,PROFILE!$A$23:$B$34,2,0)*100+COUNTIF($T$8:T695,T695),0)),0),0)</f>
        <v>0</v>
      </c>
      <c r="P695" s="11"/>
      <c r="Q695" s="11"/>
      <c r="R695" s="12"/>
      <c r="S695" s="12"/>
      <c r="T695" s="11"/>
      <c r="U695" s="11"/>
      <c r="V695" s="11"/>
      <c r="W695" s="8">
        <f ca="1">IFERROR(IF(P695&gt;=1,(IF(M695&gt;=2,COUNTIF(INDIRECT(G695):INDIRECT(H695),"OLD"),0)),0),0)</f>
        <v>0</v>
      </c>
      <c r="X695" s="8">
        <f ca="1">IFERROR(IF(P695&gt;=1,(IF(M695=1,COUNTIF(INDIRECT(G695):INDIRECT(H695),"NEW"),IF(M695=3,COUNTIF(INDIRECT(G695):INDIRECT(H695),"NEW"),0))),0),0)</f>
        <v>0</v>
      </c>
      <c r="Y695" s="10">
        <f t="shared" ca="1" si="32"/>
        <v>0</v>
      </c>
      <c r="Z695" s="13"/>
    </row>
    <row r="696" spans="6:26" ht="20.100000000000001" customHeight="1" x14ac:dyDescent="0.25">
      <c r="F696" s="1">
        <f>IFERROR(IF(O696&gt;=101,MATCH(O696,VITRAN!$AG$14:$AG$1513,0)+13,0),0)</f>
        <v>0</v>
      </c>
      <c r="G696" s="1" t="str">
        <f t="shared" si="30"/>
        <v/>
      </c>
      <c r="H696" s="1" t="str">
        <f t="shared" si="31"/>
        <v/>
      </c>
      <c r="J696" s="1">
        <f>IFERROR(SUMIFS(STOCK!$U$10:$U$209,STOCK!$H$10:$H$209,T696),0)</f>
        <v>0</v>
      </c>
      <c r="K696" s="1">
        <f>IFERROR(SUMIFS(STOCK!$V$10:$V$209,STOCK!$H$10:$H$209,T696),0)</f>
        <v>0</v>
      </c>
      <c r="M696" s="1">
        <f>IFERROR(IF(LEN(T696)&gt;=1,VLOOKUP(HLOOKUP(T696,PROFILE!$K$5:$V$8,4,0),PROFILE!$F$1:$G$3,2,0),0),0)</f>
        <v>0</v>
      </c>
      <c r="N696" s="1">
        <f>IFERROR(COUNTIFS(PROFILE!$H$13:$H$212,"&gt;=1",PROFILE!$I$13:$I$212,T696),0)</f>
        <v>0</v>
      </c>
      <c r="O696" s="1">
        <f>IFERROR(IF(P696&gt;=1,(IF(LEN(T696)&gt;=1,VLOOKUP(T696,PROFILE!$A$23:$B$34,2,0)*100+COUNTIF($T$8:T696,T696),0)),0),0)</f>
        <v>0</v>
      </c>
      <c r="P696" s="11"/>
      <c r="Q696" s="11"/>
      <c r="R696" s="12"/>
      <c r="S696" s="12"/>
      <c r="T696" s="11"/>
      <c r="U696" s="11"/>
      <c r="V696" s="11"/>
      <c r="W696" s="8">
        <f ca="1">IFERROR(IF(P696&gt;=1,(IF(M696&gt;=2,COUNTIF(INDIRECT(G696):INDIRECT(H696),"OLD"),0)),0),0)</f>
        <v>0</v>
      </c>
      <c r="X696" s="8">
        <f ca="1">IFERROR(IF(P696&gt;=1,(IF(M696=1,COUNTIF(INDIRECT(G696):INDIRECT(H696),"NEW"),IF(M696=3,COUNTIF(INDIRECT(G696):INDIRECT(H696),"NEW"),0))),0),0)</f>
        <v>0</v>
      </c>
      <c r="Y696" s="10">
        <f t="shared" ca="1" si="32"/>
        <v>0</v>
      </c>
      <c r="Z696" s="13"/>
    </row>
    <row r="697" spans="6:26" ht="20.100000000000001" customHeight="1" x14ac:dyDescent="0.25">
      <c r="F697" s="1">
        <f>IFERROR(IF(O697&gt;=101,MATCH(O697,VITRAN!$AG$14:$AG$1513,0)+13,0),0)</f>
        <v>0</v>
      </c>
      <c r="G697" s="1" t="str">
        <f t="shared" si="30"/>
        <v/>
      </c>
      <c r="H697" s="1" t="str">
        <f t="shared" si="31"/>
        <v/>
      </c>
      <c r="J697" s="1">
        <f>IFERROR(SUMIFS(STOCK!$U$10:$U$209,STOCK!$H$10:$H$209,T697),0)</f>
        <v>0</v>
      </c>
      <c r="K697" s="1">
        <f>IFERROR(SUMIFS(STOCK!$V$10:$V$209,STOCK!$H$10:$H$209,T697),0)</f>
        <v>0</v>
      </c>
      <c r="M697" s="1">
        <f>IFERROR(IF(LEN(T697)&gt;=1,VLOOKUP(HLOOKUP(T697,PROFILE!$K$5:$V$8,4,0),PROFILE!$F$1:$G$3,2,0),0),0)</f>
        <v>0</v>
      </c>
      <c r="N697" s="1">
        <f>IFERROR(COUNTIFS(PROFILE!$H$13:$H$212,"&gt;=1",PROFILE!$I$13:$I$212,T697),0)</f>
        <v>0</v>
      </c>
      <c r="O697" s="1">
        <f>IFERROR(IF(P697&gt;=1,(IF(LEN(T697)&gt;=1,VLOOKUP(T697,PROFILE!$A$23:$B$34,2,0)*100+COUNTIF($T$8:T697,T697),0)),0),0)</f>
        <v>0</v>
      </c>
      <c r="P697" s="11"/>
      <c r="Q697" s="11"/>
      <c r="R697" s="12"/>
      <c r="S697" s="12"/>
      <c r="T697" s="11"/>
      <c r="U697" s="11"/>
      <c r="V697" s="11"/>
      <c r="W697" s="8">
        <f ca="1">IFERROR(IF(P697&gt;=1,(IF(M697&gt;=2,COUNTIF(INDIRECT(G697):INDIRECT(H697),"OLD"),0)),0),0)</f>
        <v>0</v>
      </c>
      <c r="X697" s="8">
        <f ca="1">IFERROR(IF(P697&gt;=1,(IF(M697=1,COUNTIF(INDIRECT(G697):INDIRECT(H697),"NEW"),IF(M697=3,COUNTIF(INDIRECT(G697):INDIRECT(H697),"NEW"),0))),0),0)</f>
        <v>0</v>
      </c>
      <c r="Y697" s="10">
        <f t="shared" ca="1" si="32"/>
        <v>0</v>
      </c>
      <c r="Z697" s="13"/>
    </row>
    <row r="698" spans="6:26" ht="20.100000000000001" customHeight="1" x14ac:dyDescent="0.25">
      <c r="F698" s="1">
        <f>IFERROR(IF(O698&gt;=101,MATCH(O698,VITRAN!$AG$14:$AG$1513,0)+13,0),0)</f>
        <v>0</v>
      </c>
      <c r="G698" s="1" t="str">
        <f t="shared" si="30"/>
        <v/>
      </c>
      <c r="H698" s="1" t="str">
        <f t="shared" si="31"/>
        <v/>
      </c>
      <c r="J698" s="1">
        <f>IFERROR(SUMIFS(STOCK!$U$10:$U$209,STOCK!$H$10:$H$209,T698),0)</f>
        <v>0</v>
      </c>
      <c r="K698" s="1">
        <f>IFERROR(SUMIFS(STOCK!$V$10:$V$209,STOCK!$H$10:$H$209,T698),0)</f>
        <v>0</v>
      </c>
      <c r="M698" s="1">
        <f>IFERROR(IF(LEN(T698)&gt;=1,VLOOKUP(HLOOKUP(T698,PROFILE!$K$5:$V$8,4,0),PROFILE!$F$1:$G$3,2,0),0),0)</f>
        <v>0</v>
      </c>
      <c r="N698" s="1">
        <f>IFERROR(COUNTIFS(PROFILE!$H$13:$H$212,"&gt;=1",PROFILE!$I$13:$I$212,T698),0)</f>
        <v>0</v>
      </c>
      <c r="O698" s="1">
        <f>IFERROR(IF(P698&gt;=1,(IF(LEN(T698)&gt;=1,VLOOKUP(T698,PROFILE!$A$23:$B$34,2,0)*100+COUNTIF($T$8:T698,T698),0)),0),0)</f>
        <v>0</v>
      </c>
      <c r="P698" s="11"/>
      <c r="Q698" s="11"/>
      <c r="R698" s="12"/>
      <c r="S698" s="12"/>
      <c r="T698" s="11"/>
      <c r="U698" s="11"/>
      <c r="V698" s="11"/>
      <c r="W698" s="8">
        <f ca="1">IFERROR(IF(P698&gt;=1,(IF(M698&gt;=2,COUNTIF(INDIRECT(G698):INDIRECT(H698),"OLD"),0)),0),0)</f>
        <v>0</v>
      </c>
      <c r="X698" s="8">
        <f ca="1">IFERROR(IF(P698&gt;=1,(IF(M698=1,COUNTIF(INDIRECT(G698):INDIRECT(H698),"NEW"),IF(M698=3,COUNTIF(INDIRECT(G698):INDIRECT(H698),"NEW"),0))),0),0)</f>
        <v>0</v>
      </c>
      <c r="Y698" s="10">
        <f t="shared" ca="1" si="32"/>
        <v>0</v>
      </c>
      <c r="Z698" s="13"/>
    </row>
    <row r="699" spans="6:26" ht="20.100000000000001" customHeight="1" x14ac:dyDescent="0.25">
      <c r="F699" s="1">
        <f>IFERROR(IF(O699&gt;=101,MATCH(O699,VITRAN!$AG$14:$AG$1513,0)+13,0),0)</f>
        <v>0</v>
      </c>
      <c r="G699" s="1" t="str">
        <f t="shared" si="30"/>
        <v/>
      </c>
      <c r="H699" s="1" t="str">
        <f t="shared" si="31"/>
        <v/>
      </c>
      <c r="J699" s="1">
        <f>IFERROR(SUMIFS(STOCK!$U$10:$U$209,STOCK!$H$10:$H$209,T699),0)</f>
        <v>0</v>
      </c>
      <c r="K699" s="1">
        <f>IFERROR(SUMIFS(STOCK!$V$10:$V$209,STOCK!$H$10:$H$209,T699),0)</f>
        <v>0</v>
      </c>
      <c r="M699" s="1">
        <f>IFERROR(IF(LEN(T699)&gt;=1,VLOOKUP(HLOOKUP(T699,PROFILE!$K$5:$V$8,4,0),PROFILE!$F$1:$G$3,2,0),0),0)</f>
        <v>0</v>
      </c>
      <c r="N699" s="1">
        <f>IFERROR(COUNTIFS(PROFILE!$H$13:$H$212,"&gt;=1",PROFILE!$I$13:$I$212,T699),0)</f>
        <v>0</v>
      </c>
      <c r="O699" s="1">
        <f>IFERROR(IF(P699&gt;=1,(IF(LEN(T699)&gt;=1,VLOOKUP(T699,PROFILE!$A$23:$B$34,2,0)*100+COUNTIF($T$8:T699,T699),0)),0),0)</f>
        <v>0</v>
      </c>
      <c r="P699" s="11"/>
      <c r="Q699" s="11"/>
      <c r="R699" s="12"/>
      <c r="S699" s="12"/>
      <c r="T699" s="11"/>
      <c r="U699" s="11"/>
      <c r="V699" s="11"/>
      <c r="W699" s="8">
        <f ca="1">IFERROR(IF(P699&gt;=1,(IF(M699&gt;=2,COUNTIF(INDIRECT(G699):INDIRECT(H699),"OLD"),0)),0),0)</f>
        <v>0</v>
      </c>
      <c r="X699" s="8">
        <f ca="1">IFERROR(IF(P699&gt;=1,(IF(M699=1,COUNTIF(INDIRECT(G699):INDIRECT(H699),"NEW"),IF(M699=3,COUNTIF(INDIRECT(G699):INDIRECT(H699),"NEW"),0))),0),0)</f>
        <v>0</v>
      </c>
      <c r="Y699" s="10">
        <f t="shared" ca="1" si="32"/>
        <v>0</v>
      </c>
      <c r="Z699" s="13"/>
    </row>
    <row r="700" spans="6:26" ht="20.100000000000001" customHeight="1" x14ac:dyDescent="0.25">
      <c r="F700" s="1">
        <f>IFERROR(IF(O700&gt;=101,MATCH(O700,VITRAN!$AG$14:$AG$1513,0)+13,0),0)</f>
        <v>0</v>
      </c>
      <c r="G700" s="1" t="str">
        <f t="shared" si="30"/>
        <v/>
      </c>
      <c r="H700" s="1" t="str">
        <f t="shared" si="31"/>
        <v/>
      </c>
      <c r="J700" s="1">
        <f>IFERROR(SUMIFS(STOCK!$U$10:$U$209,STOCK!$H$10:$H$209,T700),0)</f>
        <v>0</v>
      </c>
      <c r="K700" s="1">
        <f>IFERROR(SUMIFS(STOCK!$V$10:$V$209,STOCK!$H$10:$H$209,T700),0)</f>
        <v>0</v>
      </c>
      <c r="M700" s="1">
        <f>IFERROR(IF(LEN(T700)&gt;=1,VLOOKUP(HLOOKUP(T700,PROFILE!$K$5:$V$8,4,0),PROFILE!$F$1:$G$3,2,0),0),0)</f>
        <v>0</v>
      </c>
      <c r="N700" s="1">
        <f>IFERROR(COUNTIFS(PROFILE!$H$13:$H$212,"&gt;=1",PROFILE!$I$13:$I$212,T700),0)</f>
        <v>0</v>
      </c>
      <c r="O700" s="1">
        <f>IFERROR(IF(P700&gt;=1,(IF(LEN(T700)&gt;=1,VLOOKUP(T700,PROFILE!$A$23:$B$34,2,0)*100+COUNTIF($T$8:T700,T700),0)),0),0)</f>
        <v>0</v>
      </c>
      <c r="P700" s="11"/>
      <c r="Q700" s="11"/>
      <c r="R700" s="12"/>
      <c r="S700" s="12"/>
      <c r="T700" s="11"/>
      <c r="U700" s="11"/>
      <c r="V700" s="11"/>
      <c r="W700" s="8">
        <f ca="1">IFERROR(IF(P700&gt;=1,(IF(M700&gt;=2,COUNTIF(INDIRECT(G700):INDIRECT(H700),"OLD"),0)),0),0)</f>
        <v>0</v>
      </c>
      <c r="X700" s="8">
        <f ca="1">IFERROR(IF(P700&gt;=1,(IF(M700=1,COUNTIF(INDIRECT(G700):INDIRECT(H700),"NEW"),IF(M700=3,COUNTIF(INDIRECT(G700):INDIRECT(H700),"NEW"),0))),0),0)</f>
        <v>0</v>
      </c>
      <c r="Y700" s="10">
        <f t="shared" ca="1" si="32"/>
        <v>0</v>
      </c>
      <c r="Z700" s="13"/>
    </row>
    <row r="701" spans="6:26" ht="20.100000000000001" customHeight="1" x14ac:dyDescent="0.25">
      <c r="F701" s="1">
        <f>IFERROR(IF(O701&gt;=101,MATCH(O701,VITRAN!$AG$14:$AG$1513,0)+13,0),0)</f>
        <v>0</v>
      </c>
      <c r="G701" s="1" t="str">
        <f t="shared" si="30"/>
        <v/>
      </c>
      <c r="H701" s="1" t="str">
        <f t="shared" si="31"/>
        <v/>
      </c>
      <c r="J701" s="1">
        <f>IFERROR(SUMIFS(STOCK!$U$10:$U$209,STOCK!$H$10:$H$209,T701),0)</f>
        <v>0</v>
      </c>
      <c r="K701" s="1">
        <f>IFERROR(SUMIFS(STOCK!$V$10:$V$209,STOCK!$H$10:$H$209,T701),0)</f>
        <v>0</v>
      </c>
      <c r="M701" s="1">
        <f>IFERROR(IF(LEN(T701)&gt;=1,VLOOKUP(HLOOKUP(T701,PROFILE!$K$5:$V$8,4,0),PROFILE!$F$1:$G$3,2,0),0),0)</f>
        <v>0</v>
      </c>
      <c r="N701" s="1">
        <f>IFERROR(COUNTIFS(PROFILE!$H$13:$H$212,"&gt;=1",PROFILE!$I$13:$I$212,T701),0)</f>
        <v>0</v>
      </c>
      <c r="O701" s="1">
        <f>IFERROR(IF(P701&gt;=1,(IF(LEN(T701)&gt;=1,VLOOKUP(T701,PROFILE!$A$23:$B$34,2,0)*100+COUNTIF($T$8:T701,T701),0)),0),0)</f>
        <v>0</v>
      </c>
      <c r="P701" s="11"/>
      <c r="Q701" s="11"/>
      <c r="R701" s="12"/>
      <c r="S701" s="12"/>
      <c r="T701" s="11"/>
      <c r="U701" s="11"/>
      <c r="V701" s="11"/>
      <c r="W701" s="8">
        <f ca="1">IFERROR(IF(P701&gt;=1,(IF(M701&gt;=2,COUNTIF(INDIRECT(G701):INDIRECT(H701),"OLD"),0)),0),0)</f>
        <v>0</v>
      </c>
      <c r="X701" s="8">
        <f ca="1">IFERROR(IF(P701&gt;=1,(IF(M701=1,COUNTIF(INDIRECT(G701):INDIRECT(H701),"NEW"),IF(M701=3,COUNTIF(INDIRECT(G701):INDIRECT(H701),"NEW"),0))),0),0)</f>
        <v>0</v>
      </c>
      <c r="Y701" s="10">
        <f t="shared" ca="1" si="32"/>
        <v>0</v>
      </c>
      <c r="Z701" s="13"/>
    </row>
    <row r="702" spans="6:26" ht="20.100000000000001" customHeight="1" x14ac:dyDescent="0.25">
      <c r="F702" s="1">
        <f>IFERROR(IF(O702&gt;=101,MATCH(O702,VITRAN!$AG$14:$AG$1513,0)+13,0),0)</f>
        <v>0</v>
      </c>
      <c r="G702" s="1" t="str">
        <f t="shared" si="30"/>
        <v/>
      </c>
      <c r="H702" s="1" t="str">
        <f t="shared" si="31"/>
        <v/>
      </c>
      <c r="J702" s="1">
        <f>IFERROR(SUMIFS(STOCK!$U$10:$U$209,STOCK!$H$10:$H$209,T702),0)</f>
        <v>0</v>
      </c>
      <c r="K702" s="1">
        <f>IFERROR(SUMIFS(STOCK!$V$10:$V$209,STOCK!$H$10:$H$209,T702),0)</f>
        <v>0</v>
      </c>
      <c r="M702" s="1">
        <f>IFERROR(IF(LEN(T702)&gt;=1,VLOOKUP(HLOOKUP(T702,PROFILE!$K$5:$V$8,4,0),PROFILE!$F$1:$G$3,2,0),0),0)</f>
        <v>0</v>
      </c>
      <c r="N702" s="1">
        <f>IFERROR(COUNTIFS(PROFILE!$H$13:$H$212,"&gt;=1",PROFILE!$I$13:$I$212,T702),0)</f>
        <v>0</v>
      </c>
      <c r="O702" s="1">
        <f>IFERROR(IF(P702&gt;=1,(IF(LEN(T702)&gt;=1,VLOOKUP(T702,PROFILE!$A$23:$B$34,2,0)*100+COUNTIF($T$8:T702,T702),0)),0),0)</f>
        <v>0</v>
      </c>
      <c r="P702" s="11"/>
      <c r="Q702" s="11"/>
      <c r="R702" s="12"/>
      <c r="S702" s="12"/>
      <c r="T702" s="11"/>
      <c r="U702" s="11"/>
      <c r="V702" s="11"/>
      <c r="W702" s="8">
        <f ca="1">IFERROR(IF(P702&gt;=1,(IF(M702&gt;=2,COUNTIF(INDIRECT(G702):INDIRECT(H702),"OLD"),0)),0),0)</f>
        <v>0</v>
      </c>
      <c r="X702" s="8">
        <f ca="1">IFERROR(IF(P702&gt;=1,(IF(M702=1,COUNTIF(INDIRECT(G702):INDIRECT(H702),"NEW"),IF(M702=3,COUNTIF(INDIRECT(G702):INDIRECT(H702),"NEW"),0))),0),0)</f>
        <v>0</v>
      </c>
      <c r="Y702" s="10">
        <f t="shared" ca="1" si="32"/>
        <v>0</v>
      </c>
      <c r="Z702" s="13"/>
    </row>
    <row r="703" spans="6:26" ht="20.100000000000001" customHeight="1" x14ac:dyDescent="0.25">
      <c r="F703" s="1">
        <f>IFERROR(IF(O703&gt;=101,MATCH(O703,VITRAN!$AG$14:$AG$1513,0)+13,0),0)</f>
        <v>0</v>
      </c>
      <c r="G703" s="1" t="str">
        <f t="shared" si="30"/>
        <v/>
      </c>
      <c r="H703" s="1" t="str">
        <f t="shared" si="31"/>
        <v/>
      </c>
      <c r="J703" s="1">
        <f>IFERROR(SUMIFS(STOCK!$U$10:$U$209,STOCK!$H$10:$H$209,T703),0)</f>
        <v>0</v>
      </c>
      <c r="K703" s="1">
        <f>IFERROR(SUMIFS(STOCK!$V$10:$V$209,STOCK!$H$10:$H$209,T703),0)</f>
        <v>0</v>
      </c>
      <c r="M703" s="1">
        <f>IFERROR(IF(LEN(T703)&gt;=1,VLOOKUP(HLOOKUP(T703,PROFILE!$K$5:$V$8,4,0),PROFILE!$F$1:$G$3,2,0),0),0)</f>
        <v>0</v>
      </c>
      <c r="N703" s="1">
        <f>IFERROR(COUNTIFS(PROFILE!$H$13:$H$212,"&gt;=1",PROFILE!$I$13:$I$212,T703),0)</f>
        <v>0</v>
      </c>
      <c r="O703" s="1">
        <f>IFERROR(IF(P703&gt;=1,(IF(LEN(T703)&gt;=1,VLOOKUP(T703,PROFILE!$A$23:$B$34,2,0)*100+COUNTIF($T$8:T703,T703),0)),0),0)</f>
        <v>0</v>
      </c>
      <c r="P703" s="11"/>
      <c r="Q703" s="11"/>
      <c r="R703" s="12"/>
      <c r="S703" s="12"/>
      <c r="T703" s="11"/>
      <c r="U703" s="11"/>
      <c r="V703" s="11"/>
      <c r="W703" s="8">
        <f ca="1">IFERROR(IF(P703&gt;=1,(IF(M703&gt;=2,COUNTIF(INDIRECT(G703):INDIRECT(H703),"OLD"),0)),0),0)</f>
        <v>0</v>
      </c>
      <c r="X703" s="8">
        <f ca="1">IFERROR(IF(P703&gt;=1,(IF(M703=1,COUNTIF(INDIRECT(G703):INDIRECT(H703),"NEW"),IF(M703=3,COUNTIF(INDIRECT(G703):INDIRECT(H703),"NEW"),0))),0),0)</f>
        <v>0</v>
      </c>
      <c r="Y703" s="10">
        <f t="shared" ca="1" si="32"/>
        <v>0</v>
      </c>
      <c r="Z703" s="13"/>
    </row>
    <row r="704" spans="6:26" ht="20.100000000000001" customHeight="1" x14ac:dyDescent="0.25">
      <c r="F704" s="1">
        <f>IFERROR(IF(O704&gt;=101,MATCH(O704,VITRAN!$AG$14:$AG$1513,0)+13,0),0)</f>
        <v>0</v>
      </c>
      <c r="G704" s="1" t="str">
        <f t="shared" si="30"/>
        <v/>
      </c>
      <c r="H704" s="1" t="str">
        <f t="shared" si="31"/>
        <v/>
      </c>
      <c r="J704" s="1">
        <f>IFERROR(SUMIFS(STOCK!$U$10:$U$209,STOCK!$H$10:$H$209,T704),0)</f>
        <v>0</v>
      </c>
      <c r="K704" s="1">
        <f>IFERROR(SUMIFS(STOCK!$V$10:$V$209,STOCK!$H$10:$H$209,T704),0)</f>
        <v>0</v>
      </c>
      <c r="M704" s="1">
        <f>IFERROR(IF(LEN(T704)&gt;=1,VLOOKUP(HLOOKUP(T704,PROFILE!$K$5:$V$8,4,0),PROFILE!$F$1:$G$3,2,0),0),0)</f>
        <v>0</v>
      </c>
      <c r="N704" s="1">
        <f>IFERROR(COUNTIFS(PROFILE!$H$13:$H$212,"&gt;=1",PROFILE!$I$13:$I$212,T704),0)</f>
        <v>0</v>
      </c>
      <c r="O704" s="1">
        <f>IFERROR(IF(P704&gt;=1,(IF(LEN(T704)&gt;=1,VLOOKUP(T704,PROFILE!$A$23:$B$34,2,0)*100+COUNTIF($T$8:T704,T704),0)),0),0)</f>
        <v>0</v>
      </c>
      <c r="P704" s="11"/>
      <c r="Q704" s="11"/>
      <c r="R704" s="12"/>
      <c r="S704" s="12"/>
      <c r="T704" s="11"/>
      <c r="U704" s="11"/>
      <c r="V704" s="11"/>
      <c r="W704" s="8">
        <f ca="1">IFERROR(IF(P704&gt;=1,(IF(M704&gt;=2,COUNTIF(INDIRECT(G704):INDIRECT(H704),"OLD"),0)),0),0)</f>
        <v>0</v>
      </c>
      <c r="X704" s="8">
        <f ca="1">IFERROR(IF(P704&gt;=1,(IF(M704=1,COUNTIF(INDIRECT(G704):INDIRECT(H704),"NEW"),IF(M704=3,COUNTIF(INDIRECT(G704):INDIRECT(H704),"NEW"),0))),0),0)</f>
        <v>0</v>
      </c>
      <c r="Y704" s="10">
        <f t="shared" ca="1" si="32"/>
        <v>0</v>
      </c>
      <c r="Z704" s="13"/>
    </row>
    <row r="705" spans="6:26" ht="20.100000000000001" customHeight="1" x14ac:dyDescent="0.25">
      <c r="F705" s="1">
        <f>IFERROR(IF(O705&gt;=101,MATCH(O705,VITRAN!$AG$14:$AG$1513,0)+13,0),0)</f>
        <v>0</v>
      </c>
      <c r="G705" s="1" t="str">
        <f t="shared" si="30"/>
        <v/>
      </c>
      <c r="H705" s="1" t="str">
        <f t="shared" si="31"/>
        <v/>
      </c>
      <c r="J705" s="1">
        <f>IFERROR(SUMIFS(STOCK!$U$10:$U$209,STOCK!$H$10:$H$209,T705),0)</f>
        <v>0</v>
      </c>
      <c r="K705" s="1">
        <f>IFERROR(SUMIFS(STOCK!$V$10:$V$209,STOCK!$H$10:$H$209,T705),0)</f>
        <v>0</v>
      </c>
      <c r="M705" s="1">
        <f>IFERROR(IF(LEN(T705)&gt;=1,VLOOKUP(HLOOKUP(T705,PROFILE!$K$5:$V$8,4,0),PROFILE!$F$1:$G$3,2,0),0),0)</f>
        <v>0</v>
      </c>
      <c r="N705" s="1">
        <f>IFERROR(COUNTIFS(PROFILE!$H$13:$H$212,"&gt;=1",PROFILE!$I$13:$I$212,T705),0)</f>
        <v>0</v>
      </c>
      <c r="O705" s="1">
        <f>IFERROR(IF(P705&gt;=1,(IF(LEN(T705)&gt;=1,VLOOKUP(T705,PROFILE!$A$23:$B$34,2,0)*100+COUNTIF($T$8:T705,T705),0)),0),0)</f>
        <v>0</v>
      </c>
      <c r="P705" s="11"/>
      <c r="Q705" s="11"/>
      <c r="R705" s="12"/>
      <c r="S705" s="12"/>
      <c r="T705" s="11"/>
      <c r="U705" s="11"/>
      <c r="V705" s="11"/>
      <c r="W705" s="8">
        <f ca="1">IFERROR(IF(P705&gt;=1,(IF(M705&gt;=2,COUNTIF(INDIRECT(G705):INDIRECT(H705),"OLD"),0)),0),0)</f>
        <v>0</v>
      </c>
      <c r="X705" s="8">
        <f ca="1">IFERROR(IF(P705&gt;=1,(IF(M705=1,COUNTIF(INDIRECT(G705):INDIRECT(H705),"NEW"),IF(M705=3,COUNTIF(INDIRECT(G705):INDIRECT(H705),"NEW"),0))),0),0)</f>
        <v>0</v>
      </c>
      <c r="Y705" s="10">
        <f t="shared" ca="1" si="32"/>
        <v>0</v>
      </c>
      <c r="Z705" s="13"/>
    </row>
    <row r="706" spans="6:26" ht="20.100000000000001" customHeight="1" x14ac:dyDescent="0.25">
      <c r="F706" s="1">
        <f>IFERROR(IF(O706&gt;=101,MATCH(O706,VITRAN!$AG$14:$AG$1513,0)+13,0),0)</f>
        <v>0</v>
      </c>
      <c r="G706" s="1" t="str">
        <f t="shared" si="30"/>
        <v/>
      </c>
      <c r="H706" s="1" t="str">
        <f t="shared" si="31"/>
        <v/>
      </c>
      <c r="J706" s="1">
        <f>IFERROR(SUMIFS(STOCK!$U$10:$U$209,STOCK!$H$10:$H$209,T706),0)</f>
        <v>0</v>
      </c>
      <c r="K706" s="1">
        <f>IFERROR(SUMIFS(STOCK!$V$10:$V$209,STOCK!$H$10:$H$209,T706),0)</f>
        <v>0</v>
      </c>
      <c r="M706" s="1">
        <f>IFERROR(IF(LEN(T706)&gt;=1,VLOOKUP(HLOOKUP(T706,PROFILE!$K$5:$V$8,4,0),PROFILE!$F$1:$G$3,2,0),0),0)</f>
        <v>0</v>
      </c>
      <c r="N706" s="1">
        <f>IFERROR(COUNTIFS(PROFILE!$H$13:$H$212,"&gt;=1",PROFILE!$I$13:$I$212,T706),0)</f>
        <v>0</v>
      </c>
      <c r="O706" s="1">
        <f>IFERROR(IF(P706&gt;=1,(IF(LEN(T706)&gt;=1,VLOOKUP(T706,PROFILE!$A$23:$B$34,2,0)*100+COUNTIF($T$8:T706,T706),0)),0),0)</f>
        <v>0</v>
      </c>
      <c r="P706" s="11"/>
      <c r="Q706" s="11"/>
      <c r="R706" s="12"/>
      <c r="S706" s="12"/>
      <c r="T706" s="11"/>
      <c r="U706" s="11"/>
      <c r="V706" s="11"/>
      <c r="W706" s="8">
        <f ca="1">IFERROR(IF(P706&gt;=1,(IF(M706&gt;=2,COUNTIF(INDIRECT(G706):INDIRECT(H706),"OLD"),0)),0),0)</f>
        <v>0</v>
      </c>
      <c r="X706" s="8">
        <f ca="1">IFERROR(IF(P706&gt;=1,(IF(M706=1,COUNTIF(INDIRECT(G706):INDIRECT(H706),"NEW"),IF(M706=3,COUNTIF(INDIRECT(G706):INDIRECT(H706),"NEW"),0))),0),0)</f>
        <v>0</v>
      </c>
      <c r="Y706" s="10">
        <f t="shared" ca="1" si="32"/>
        <v>0</v>
      </c>
      <c r="Z706" s="13"/>
    </row>
    <row r="707" spans="6:26" ht="20.100000000000001" customHeight="1" x14ac:dyDescent="0.25">
      <c r="F707" s="1">
        <f>IFERROR(IF(O707&gt;=101,MATCH(O707,VITRAN!$AG$14:$AG$1513,0)+13,0),0)</f>
        <v>0</v>
      </c>
      <c r="G707" s="1" t="str">
        <f t="shared" si="30"/>
        <v/>
      </c>
      <c r="H707" s="1" t="str">
        <f t="shared" si="31"/>
        <v/>
      </c>
      <c r="J707" s="1">
        <f>IFERROR(SUMIFS(STOCK!$U$10:$U$209,STOCK!$H$10:$H$209,T707),0)</f>
        <v>0</v>
      </c>
      <c r="K707" s="1">
        <f>IFERROR(SUMIFS(STOCK!$V$10:$V$209,STOCK!$H$10:$H$209,T707),0)</f>
        <v>0</v>
      </c>
      <c r="M707" s="1">
        <f>IFERROR(IF(LEN(T707)&gt;=1,VLOOKUP(HLOOKUP(T707,PROFILE!$K$5:$V$8,4,0),PROFILE!$F$1:$G$3,2,0),0),0)</f>
        <v>0</v>
      </c>
      <c r="N707" s="1">
        <f>IFERROR(COUNTIFS(PROFILE!$H$13:$H$212,"&gt;=1",PROFILE!$I$13:$I$212,T707),0)</f>
        <v>0</v>
      </c>
      <c r="O707" s="1">
        <f>IFERROR(IF(P707&gt;=1,(IF(LEN(T707)&gt;=1,VLOOKUP(T707,PROFILE!$A$23:$B$34,2,0)*100+COUNTIF($T$8:T707,T707),0)),0),0)</f>
        <v>0</v>
      </c>
      <c r="P707" s="11"/>
      <c r="Q707" s="11"/>
      <c r="R707" s="12"/>
      <c r="S707" s="12"/>
      <c r="T707" s="11"/>
      <c r="U707" s="11"/>
      <c r="V707" s="11"/>
      <c r="W707" s="8">
        <f ca="1">IFERROR(IF(P707&gt;=1,(IF(M707&gt;=2,COUNTIF(INDIRECT(G707):INDIRECT(H707),"OLD"),0)),0),0)</f>
        <v>0</v>
      </c>
      <c r="X707" s="8">
        <f ca="1">IFERROR(IF(P707&gt;=1,(IF(M707=1,COUNTIF(INDIRECT(G707):INDIRECT(H707),"NEW"),IF(M707=3,COUNTIF(INDIRECT(G707):INDIRECT(H707),"NEW"),0))),0),0)</f>
        <v>0</v>
      </c>
      <c r="Y707" s="10">
        <f t="shared" ca="1" si="32"/>
        <v>0</v>
      </c>
      <c r="Z707" s="13"/>
    </row>
    <row r="708" spans="6:26" ht="20.100000000000001" customHeight="1" x14ac:dyDescent="0.25">
      <c r="F708" s="1">
        <f>IFERROR(IF(O708&gt;=101,MATCH(O708,VITRAN!$AG$14:$AG$1513,0)+13,0),0)</f>
        <v>0</v>
      </c>
      <c r="G708" s="1" t="str">
        <f t="shared" si="30"/>
        <v/>
      </c>
      <c r="H708" s="1" t="str">
        <f t="shared" si="31"/>
        <v/>
      </c>
      <c r="J708" s="1">
        <f>IFERROR(SUMIFS(STOCK!$U$10:$U$209,STOCK!$H$10:$H$209,T708),0)</f>
        <v>0</v>
      </c>
      <c r="K708" s="1">
        <f>IFERROR(SUMIFS(STOCK!$V$10:$V$209,STOCK!$H$10:$H$209,T708),0)</f>
        <v>0</v>
      </c>
      <c r="M708" s="1">
        <f>IFERROR(IF(LEN(T708)&gt;=1,VLOOKUP(HLOOKUP(T708,PROFILE!$K$5:$V$8,4,0),PROFILE!$F$1:$G$3,2,0),0),0)</f>
        <v>0</v>
      </c>
      <c r="N708" s="1">
        <f>IFERROR(COUNTIFS(PROFILE!$H$13:$H$212,"&gt;=1",PROFILE!$I$13:$I$212,T708),0)</f>
        <v>0</v>
      </c>
      <c r="O708" s="1">
        <f>IFERROR(IF(P708&gt;=1,(IF(LEN(T708)&gt;=1,VLOOKUP(T708,PROFILE!$A$23:$B$34,2,0)*100+COUNTIF($T$8:T708,T708),0)),0),0)</f>
        <v>0</v>
      </c>
      <c r="P708" s="11"/>
      <c r="Q708" s="11"/>
      <c r="R708" s="12"/>
      <c r="S708" s="12"/>
      <c r="T708" s="11"/>
      <c r="U708" s="11"/>
      <c r="V708" s="11"/>
      <c r="W708" s="8">
        <f ca="1">IFERROR(IF(P708&gt;=1,(IF(M708&gt;=2,COUNTIF(INDIRECT(G708):INDIRECT(H708),"OLD"),0)),0),0)</f>
        <v>0</v>
      </c>
      <c r="X708" s="8">
        <f ca="1">IFERROR(IF(P708&gt;=1,(IF(M708=1,COUNTIF(INDIRECT(G708):INDIRECT(H708),"NEW"),IF(M708=3,COUNTIF(INDIRECT(G708):INDIRECT(H708),"NEW"),0))),0),0)</f>
        <v>0</v>
      </c>
      <c r="Y708" s="10">
        <f t="shared" ca="1" si="32"/>
        <v>0</v>
      </c>
      <c r="Z708" s="13"/>
    </row>
    <row r="709" spans="6:26" ht="20.100000000000001" customHeight="1" x14ac:dyDescent="0.25">
      <c r="F709" s="1">
        <f>IFERROR(IF(O709&gt;=101,MATCH(O709,VITRAN!$AG$14:$AG$1513,0)+13,0),0)</f>
        <v>0</v>
      </c>
      <c r="G709" s="1" t="str">
        <f t="shared" si="30"/>
        <v/>
      </c>
      <c r="H709" s="1" t="str">
        <f t="shared" si="31"/>
        <v/>
      </c>
      <c r="J709" s="1">
        <f>IFERROR(SUMIFS(STOCK!$U$10:$U$209,STOCK!$H$10:$H$209,T709),0)</f>
        <v>0</v>
      </c>
      <c r="K709" s="1">
        <f>IFERROR(SUMIFS(STOCK!$V$10:$V$209,STOCK!$H$10:$H$209,T709),0)</f>
        <v>0</v>
      </c>
      <c r="M709" s="1">
        <f>IFERROR(IF(LEN(T709)&gt;=1,VLOOKUP(HLOOKUP(T709,PROFILE!$K$5:$V$8,4,0),PROFILE!$F$1:$G$3,2,0),0),0)</f>
        <v>0</v>
      </c>
      <c r="N709" s="1">
        <f>IFERROR(COUNTIFS(PROFILE!$H$13:$H$212,"&gt;=1",PROFILE!$I$13:$I$212,T709),0)</f>
        <v>0</v>
      </c>
      <c r="O709" s="1">
        <f>IFERROR(IF(P709&gt;=1,(IF(LEN(T709)&gt;=1,VLOOKUP(T709,PROFILE!$A$23:$B$34,2,0)*100+COUNTIF($T$8:T709,T709),0)),0),0)</f>
        <v>0</v>
      </c>
      <c r="P709" s="11"/>
      <c r="Q709" s="11"/>
      <c r="R709" s="12"/>
      <c r="S709" s="12"/>
      <c r="T709" s="11"/>
      <c r="U709" s="11"/>
      <c r="V709" s="11"/>
      <c r="W709" s="8">
        <f ca="1">IFERROR(IF(P709&gt;=1,(IF(M709&gt;=2,COUNTIF(INDIRECT(G709):INDIRECT(H709),"OLD"),0)),0),0)</f>
        <v>0</v>
      </c>
      <c r="X709" s="8">
        <f ca="1">IFERROR(IF(P709&gt;=1,(IF(M709=1,COUNTIF(INDIRECT(G709):INDIRECT(H709),"NEW"),IF(M709=3,COUNTIF(INDIRECT(G709):INDIRECT(H709),"NEW"),0))),0),0)</f>
        <v>0</v>
      </c>
      <c r="Y709" s="10">
        <f t="shared" ca="1" si="32"/>
        <v>0</v>
      </c>
      <c r="Z709" s="13"/>
    </row>
    <row r="710" spans="6:26" ht="20.100000000000001" customHeight="1" x14ac:dyDescent="0.25">
      <c r="F710" s="1">
        <f>IFERROR(IF(O710&gt;=101,MATCH(O710,VITRAN!$AG$14:$AG$1513,0)+13,0),0)</f>
        <v>0</v>
      </c>
      <c r="G710" s="1" t="str">
        <f t="shared" si="30"/>
        <v/>
      </c>
      <c r="H710" s="1" t="str">
        <f t="shared" si="31"/>
        <v/>
      </c>
      <c r="J710" s="1">
        <f>IFERROR(SUMIFS(STOCK!$U$10:$U$209,STOCK!$H$10:$H$209,T710),0)</f>
        <v>0</v>
      </c>
      <c r="K710" s="1">
        <f>IFERROR(SUMIFS(STOCK!$V$10:$V$209,STOCK!$H$10:$H$209,T710),0)</f>
        <v>0</v>
      </c>
      <c r="M710" s="1">
        <f>IFERROR(IF(LEN(T710)&gt;=1,VLOOKUP(HLOOKUP(T710,PROFILE!$K$5:$V$8,4,0),PROFILE!$F$1:$G$3,2,0),0),0)</f>
        <v>0</v>
      </c>
      <c r="N710" s="1">
        <f>IFERROR(COUNTIFS(PROFILE!$H$13:$H$212,"&gt;=1",PROFILE!$I$13:$I$212,T710),0)</f>
        <v>0</v>
      </c>
      <c r="O710" s="1">
        <f>IFERROR(IF(P710&gt;=1,(IF(LEN(T710)&gt;=1,VLOOKUP(T710,PROFILE!$A$23:$B$34,2,0)*100+COUNTIF($T$8:T710,T710),0)),0),0)</f>
        <v>0</v>
      </c>
      <c r="P710" s="11"/>
      <c r="Q710" s="11"/>
      <c r="R710" s="12"/>
      <c r="S710" s="12"/>
      <c r="T710" s="11"/>
      <c r="U710" s="11"/>
      <c r="V710" s="11"/>
      <c r="W710" s="8">
        <f ca="1">IFERROR(IF(P710&gt;=1,(IF(M710&gt;=2,COUNTIF(INDIRECT(G710):INDIRECT(H710),"OLD"),0)),0),0)</f>
        <v>0</v>
      </c>
      <c r="X710" s="8">
        <f ca="1">IFERROR(IF(P710&gt;=1,(IF(M710=1,COUNTIF(INDIRECT(G710):INDIRECT(H710),"NEW"),IF(M710=3,COUNTIF(INDIRECT(G710):INDIRECT(H710),"NEW"),0))),0),0)</f>
        <v>0</v>
      </c>
      <c r="Y710" s="10">
        <f t="shared" ca="1" si="32"/>
        <v>0</v>
      </c>
      <c r="Z710" s="13"/>
    </row>
    <row r="711" spans="6:26" ht="20.100000000000001" customHeight="1" x14ac:dyDescent="0.25">
      <c r="F711" s="1">
        <f>IFERROR(IF(O711&gt;=101,MATCH(O711,VITRAN!$AG$14:$AG$1513,0)+13,0),0)</f>
        <v>0</v>
      </c>
      <c r="G711" s="1" t="str">
        <f t="shared" si="30"/>
        <v/>
      </c>
      <c r="H711" s="1" t="str">
        <f t="shared" si="31"/>
        <v/>
      </c>
      <c r="J711" s="1">
        <f>IFERROR(SUMIFS(STOCK!$U$10:$U$209,STOCK!$H$10:$H$209,T711),0)</f>
        <v>0</v>
      </c>
      <c r="K711" s="1">
        <f>IFERROR(SUMIFS(STOCK!$V$10:$V$209,STOCK!$H$10:$H$209,T711),0)</f>
        <v>0</v>
      </c>
      <c r="M711" s="1">
        <f>IFERROR(IF(LEN(T711)&gt;=1,VLOOKUP(HLOOKUP(T711,PROFILE!$K$5:$V$8,4,0),PROFILE!$F$1:$G$3,2,0),0),0)</f>
        <v>0</v>
      </c>
      <c r="N711" s="1">
        <f>IFERROR(COUNTIFS(PROFILE!$H$13:$H$212,"&gt;=1",PROFILE!$I$13:$I$212,T711),0)</f>
        <v>0</v>
      </c>
      <c r="O711" s="1">
        <f>IFERROR(IF(P711&gt;=1,(IF(LEN(T711)&gt;=1,VLOOKUP(T711,PROFILE!$A$23:$B$34,2,0)*100+COUNTIF($T$8:T711,T711),0)),0),0)</f>
        <v>0</v>
      </c>
      <c r="P711" s="11"/>
      <c r="Q711" s="11"/>
      <c r="R711" s="12"/>
      <c r="S711" s="12"/>
      <c r="T711" s="11"/>
      <c r="U711" s="11"/>
      <c r="V711" s="11"/>
      <c r="W711" s="8">
        <f ca="1">IFERROR(IF(P711&gt;=1,(IF(M711&gt;=2,COUNTIF(INDIRECT(G711):INDIRECT(H711),"OLD"),0)),0),0)</f>
        <v>0</v>
      </c>
      <c r="X711" s="8">
        <f ca="1">IFERROR(IF(P711&gt;=1,(IF(M711=1,COUNTIF(INDIRECT(G711):INDIRECT(H711),"NEW"),IF(M711=3,COUNTIF(INDIRECT(G711):INDIRECT(H711),"NEW"),0))),0),0)</f>
        <v>0</v>
      </c>
      <c r="Y711" s="10">
        <f t="shared" ca="1" si="32"/>
        <v>0</v>
      </c>
      <c r="Z711" s="13"/>
    </row>
    <row r="712" spans="6:26" ht="20.100000000000001" customHeight="1" x14ac:dyDescent="0.25">
      <c r="F712" s="1">
        <f>IFERROR(IF(O712&gt;=101,MATCH(O712,VITRAN!$AG$14:$AG$1513,0)+13,0),0)</f>
        <v>0</v>
      </c>
      <c r="G712" s="1" t="str">
        <f t="shared" si="30"/>
        <v/>
      </c>
      <c r="H712" s="1" t="str">
        <f t="shared" si="31"/>
        <v/>
      </c>
      <c r="J712" s="1">
        <f>IFERROR(SUMIFS(STOCK!$U$10:$U$209,STOCK!$H$10:$H$209,T712),0)</f>
        <v>0</v>
      </c>
      <c r="K712" s="1">
        <f>IFERROR(SUMIFS(STOCK!$V$10:$V$209,STOCK!$H$10:$H$209,T712),0)</f>
        <v>0</v>
      </c>
      <c r="M712" s="1">
        <f>IFERROR(IF(LEN(T712)&gt;=1,VLOOKUP(HLOOKUP(T712,PROFILE!$K$5:$V$8,4,0),PROFILE!$F$1:$G$3,2,0),0),0)</f>
        <v>0</v>
      </c>
      <c r="N712" s="1">
        <f>IFERROR(COUNTIFS(PROFILE!$H$13:$H$212,"&gt;=1",PROFILE!$I$13:$I$212,T712),0)</f>
        <v>0</v>
      </c>
      <c r="O712" s="1">
        <f>IFERROR(IF(P712&gt;=1,(IF(LEN(T712)&gt;=1,VLOOKUP(T712,PROFILE!$A$23:$B$34,2,0)*100+COUNTIF($T$8:T712,T712),0)),0),0)</f>
        <v>0</v>
      </c>
      <c r="P712" s="11"/>
      <c r="Q712" s="11"/>
      <c r="R712" s="12"/>
      <c r="S712" s="12"/>
      <c r="T712" s="11"/>
      <c r="U712" s="11"/>
      <c r="V712" s="11"/>
      <c r="W712" s="8">
        <f ca="1">IFERROR(IF(P712&gt;=1,(IF(M712&gt;=2,COUNTIF(INDIRECT(G712):INDIRECT(H712),"OLD"),0)),0),0)</f>
        <v>0</v>
      </c>
      <c r="X712" s="8">
        <f ca="1">IFERROR(IF(P712&gt;=1,(IF(M712=1,COUNTIF(INDIRECT(G712):INDIRECT(H712),"NEW"),IF(M712=3,COUNTIF(INDIRECT(G712):INDIRECT(H712),"NEW"),0))),0),0)</f>
        <v>0</v>
      </c>
      <c r="Y712" s="10">
        <f t="shared" ca="1" si="32"/>
        <v>0</v>
      </c>
      <c r="Z712" s="13"/>
    </row>
    <row r="713" spans="6:26" ht="20.100000000000001" customHeight="1" x14ac:dyDescent="0.25">
      <c r="F713" s="1">
        <f>IFERROR(IF(O713&gt;=101,MATCH(O713,VITRAN!$AG$14:$AG$1513,0)+13,0),0)</f>
        <v>0</v>
      </c>
      <c r="G713" s="1" t="str">
        <f t="shared" ref="G713:G776" si="33">IFERROR(IF(F713&gt;=1,ADDRESS(F713,38,1,1,"VITRAN"),""),"")</f>
        <v/>
      </c>
      <c r="H713" s="1" t="str">
        <f t="shared" ref="H713:H776" si="34">IFERROR(IF(F713&gt;=1,ADDRESS(F713,50,1,1,"VITRAN"),""),"")</f>
        <v/>
      </c>
      <c r="J713" s="1">
        <f>IFERROR(SUMIFS(STOCK!$U$10:$U$209,STOCK!$H$10:$H$209,T713),0)</f>
        <v>0</v>
      </c>
      <c r="K713" s="1">
        <f>IFERROR(SUMIFS(STOCK!$V$10:$V$209,STOCK!$H$10:$H$209,T713),0)</f>
        <v>0</v>
      </c>
      <c r="M713" s="1">
        <f>IFERROR(IF(LEN(T713)&gt;=1,VLOOKUP(HLOOKUP(T713,PROFILE!$K$5:$V$8,4,0),PROFILE!$F$1:$G$3,2,0),0),0)</f>
        <v>0</v>
      </c>
      <c r="N713" s="1">
        <f>IFERROR(COUNTIFS(PROFILE!$H$13:$H$212,"&gt;=1",PROFILE!$I$13:$I$212,T713),0)</f>
        <v>0</v>
      </c>
      <c r="O713" s="1">
        <f>IFERROR(IF(P713&gt;=1,(IF(LEN(T713)&gt;=1,VLOOKUP(T713,PROFILE!$A$23:$B$34,2,0)*100+COUNTIF($T$8:T713,T713),0)),0),0)</f>
        <v>0</v>
      </c>
      <c r="P713" s="11"/>
      <c r="Q713" s="11"/>
      <c r="R713" s="12"/>
      <c r="S713" s="12"/>
      <c r="T713" s="11"/>
      <c r="U713" s="11"/>
      <c r="V713" s="11"/>
      <c r="W713" s="8">
        <f ca="1">IFERROR(IF(P713&gt;=1,(IF(M713&gt;=2,COUNTIF(INDIRECT(G713):INDIRECT(H713),"OLD"),0)),0),0)</f>
        <v>0</v>
      </c>
      <c r="X713" s="8">
        <f ca="1">IFERROR(IF(P713&gt;=1,(IF(M713=1,COUNTIF(INDIRECT(G713):INDIRECT(H713),"NEW"),IF(M713=3,COUNTIF(INDIRECT(G713):INDIRECT(H713),"NEW"),0))),0),0)</f>
        <v>0</v>
      </c>
      <c r="Y713" s="10">
        <f t="shared" ref="Y713:Y776" ca="1" si="35">W713+X713</f>
        <v>0</v>
      </c>
      <c r="Z713" s="13"/>
    </row>
    <row r="714" spans="6:26" ht="20.100000000000001" customHeight="1" x14ac:dyDescent="0.25">
      <c r="F714" s="1">
        <f>IFERROR(IF(O714&gt;=101,MATCH(O714,VITRAN!$AG$14:$AG$1513,0)+13,0),0)</f>
        <v>0</v>
      </c>
      <c r="G714" s="1" t="str">
        <f t="shared" si="33"/>
        <v/>
      </c>
      <c r="H714" s="1" t="str">
        <f t="shared" si="34"/>
        <v/>
      </c>
      <c r="J714" s="1">
        <f>IFERROR(SUMIFS(STOCK!$U$10:$U$209,STOCK!$H$10:$H$209,T714),0)</f>
        <v>0</v>
      </c>
      <c r="K714" s="1">
        <f>IFERROR(SUMIFS(STOCK!$V$10:$V$209,STOCK!$H$10:$H$209,T714),0)</f>
        <v>0</v>
      </c>
      <c r="M714" s="1">
        <f>IFERROR(IF(LEN(T714)&gt;=1,VLOOKUP(HLOOKUP(T714,PROFILE!$K$5:$V$8,4,0),PROFILE!$F$1:$G$3,2,0),0),0)</f>
        <v>0</v>
      </c>
      <c r="N714" s="1">
        <f>IFERROR(COUNTIFS(PROFILE!$H$13:$H$212,"&gt;=1",PROFILE!$I$13:$I$212,T714),0)</f>
        <v>0</v>
      </c>
      <c r="O714" s="1">
        <f>IFERROR(IF(P714&gt;=1,(IF(LEN(T714)&gt;=1,VLOOKUP(T714,PROFILE!$A$23:$B$34,2,0)*100+COUNTIF($T$8:T714,T714),0)),0),0)</f>
        <v>0</v>
      </c>
      <c r="P714" s="11"/>
      <c r="Q714" s="11"/>
      <c r="R714" s="12"/>
      <c r="S714" s="12"/>
      <c r="T714" s="11"/>
      <c r="U714" s="11"/>
      <c r="V714" s="11"/>
      <c r="W714" s="8">
        <f ca="1">IFERROR(IF(P714&gt;=1,(IF(M714&gt;=2,COUNTIF(INDIRECT(G714):INDIRECT(H714),"OLD"),0)),0),0)</f>
        <v>0</v>
      </c>
      <c r="X714" s="8">
        <f ca="1">IFERROR(IF(P714&gt;=1,(IF(M714=1,COUNTIF(INDIRECT(G714):INDIRECT(H714),"NEW"),IF(M714=3,COUNTIF(INDIRECT(G714):INDIRECT(H714),"NEW"),0))),0),0)</f>
        <v>0</v>
      </c>
      <c r="Y714" s="10">
        <f t="shared" ca="1" si="35"/>
        <v>0</v>
      </c>
      <c r="Z714" s="13"/>
    </row>
    <row r="715" spans="6:26" ht="20.100000000000001" customHeight="1" x14ac:dyDescent="0.25">
      <c r="F715" s="1">
        <f>IFERROR(IF(O715&gt;=101,MATCH(O715,VITRAN!$AG$14:$AG$1513,0)+13,0),0)</f>
        <v>0</v>
      </c>
      <c r="G715" s="1" t="str">
        <f t="shared" si="33"/>
        <v/>
      </c>
      <c r="H715" s="1" t="str">
        <f t="shared" si="34"/>
        <v/>
      </c>
      <c r="J715" s="1">
        <f>IFERROR(SUMIFS(STOCK!$U$10:$U$209,STOCK!$H$10:$H$209,T715),0)</f>
        <v>0</v>
      </c>
      <c r="K715" s="1">
        <f>IFERROR(SUMIFS(STOCK!$V$10:$V$209,STOCK!$H$10:$H$209,T715),0)</f>
        <v>0</v>
      </c>
      <c r="M715" s="1">
        <f>IFERROR(IF(LEN(T715)&gt;=1,VLOOKUP(HLOOKUP(T715,PROFILE!$K$5:$V$8,4,0),PROFILE!$F$1:$G$3,2,0),0),0)</f>
        <v>0</v>
      </c>
      <c r="N715" s="1">
        <f>IFERROR(COUNTIFS(PROFILE!$H$13:$H$212,"&gt;=1",PROFILE!$I$13:$I$212,T715),0)</f>
        <v>0</v>
      </c>
      <c r="O715" s="1">
        <f>IFERROR(IF(P715&gt;=1,(IF(LEN(T715)&gt;=1,VLOOKUP(T715,PROFILE!$A$23:$B$34,2,0)*100+COUNTIF($T$8:T715,T715),0)),0),0)</f>
        <v>0</v>
      </c>
      <c r="P715" s="11"/>
      <c r="Q715" s="11"/>
      <c r="R715" s="12"/>
      <c r="S715" s="12"/>
      <c r="T715" s="11"/>
      <c r="U715" s="11"/>
      <c r="V715" s="11"/>
      <c r="W715" s="8">
        <f ca="1">IFERROR(IF(P715&gt;=1,(IF(M715&gt;=2,COUNTIF(INDIRECT(G715):INDIRECT(H715),"OLD"),0)),0),0)</f>
        <v>0</v>
      </c>
      <c r="X715" s="8">
        <f ca="1">IFERROR(IF(P715&gt;=1,(IF(M715=1,COUNTIF(INDIRECT(G715):INDIRECT(H715),"NEW"),IF(M715=3,COUNTIF(INDIRECT(G715):INDIRECT(H715),"NEW"),0))),0),0)</f>
        <v>0</v>
      </c>
      <c r="Y715" s="10">
        <f t="shared" ca="1" si="35"/>
        <v>0</v>
      </c>
      <c r="Z715" s="13"/>
    </row>
    <row r="716" spans="6:26" ht="20.100000000000001" customHeight="1" x14ac:dyDescent="0.25">
      <c r="F716" s="1">
        <f>IFERROR(IF(O716&gt;=101,MATCH(O716,VITRAN!$AG$14:$AG$1513,0)+13,0),0)</f>
        <v>0</v>
      </c>
      <c r="G716" s="1" t="str">
        <f t="shared" si="33"/>
        <v/>
      </c>
      <c r="H716" s="1" t="str">
        <f t="shared" si="34"/>
        <v/>
      </c>
      <c r="J716" s="1">
        <f>IFERROR(SUMIFS(STOCK!$U$10:$U$209,STOCK!$H$10:$H$209,T716),0)</f>
        <v>0</v>
      </c>
      <c r="K716" s="1">
        <f>IFERROR(SUMIFS(STOCK!$V$10:$V$209,STOCK!$H$10:$H$209,T716),0)</f>
        <v>0</v>
      </c>
      <c r="M716" s="1">
        <f>IFERROR(IF(LEN(T716)&gt;=1,VLOOKUP(HLOOKUP(T716,PROFILE!$K$5:$V$8,4,0),PROFILE!$F$1:$G$3,2,0),0),0)</f>
        <v>0</v>
      </c>
      <c r="N716" s="1">
        <f>IFERROR(COUNTIFS(PROFILE!$H$13:$H$212,"&gt;=1",PROFILE!$I$13:$I$212,T716),0)</f>
        <v>0</v>
      </c>
      <c r="O716" s="1">
        <f>IFERROR(IF(P716&gt;=1,(IF(LEN(T716)&gt;=1,VLOOKUP(T716,PROFILE!$A$23:$B$34,2,0)*100+COUNTIF($T$8:T716,T716),0)),0),0)</f>
        <v>0</v>
      </c>
      <c r="P716" s="11"/>
      <c r="Q716" s="11"/>
      <c r="R716" s="12"/>
      <c r="S716" s="12"/>
      <c r="T716" s="11"/>
      <c r="U716" s="11"/>
      <c r="V716" s="11"/>
      <c r="W716" s="8">
        <f ca="1">IFERROR(IF(P716&gt;=1,(IF(M716&gt;=2,COUNTIF(INDIRECT(G716):INDIRECT(H716),"OLD"),0)),0),0)</f>
        <v>0</v>
      </c>
      <c r="X716" s="8">
        <f ca="1">IFERROR(IF(P716&gt;=1,(IF(M716=1,COUNTIF(INDIRECT(G716):INDIRECT(H716),"NEW"),IF(M716=3,COUNTIF(INDIRECT(G716):INDIRECT(H716),"NEW"),0))),0),0)</f>
        <v>0</v>
      </c>
      <c r="Y716" s="10">
        <f t="shared" ca="1" si="35"/>
        <v>0</v>
      </c>
      <c r="Z716" s="13"/>
    </row>
    <row r="717" spans="6:26" ht="20.100000000000001" customHeight="1" x14ac:dyDescent="0.25">
      <c r="F717" s="1">
        <f>IFERROR(IF(O717&gt;=101,MATCH(O717,VITRAN!$AG$14:$AG$1513,0)+13,0),0)</f>
        <v>0</v>
      </c>
      <c r="G717" s="1" t="str">
        <f t="shared" si="33"/>
        <v/>
      </c>
      <c r="H717" s="1" t="str">
        <f t="shared" si="34"/>
        <v/>
      </c>
      <c r="J717" s="1">
        <f>IFERROR(SUMIFS(STOCK!$U$10:$U$209,STOCK!$H$10:$H$209,T717),0)</f>
        <v>0</v>
      </c>
      <c r="K717" s="1">
        <f>IFERROR(SUMIFS(STOCK!$V$10:$V$209,STOCK!$H$10:$H$209,T717),0)</f>
        <v>0</v>
      </c>
      <c r="M717" s="1">
        <f>IFERROR(IF(LEN(T717)&gt;=1,VLOOKUP(HLOOKUP(T717,PROFILE!$K$5:$V$8,4,0),PROFILE!$F$1:$G$3,2,0),0),0)</f>
        <v>0</v>
      </c>
      <c r="N717" s="1">
        <f>IFERROR(COUNTIFS(PROFILE!$H$13:$H$212,"&gt;=1",PROFILE!$I$13:$I$212,T717),0)</f>
        <v>0</v>
      </c>
      <c r="O717" s="1">
        <f>IFERROR(IF(P717&gt;=1,(IF(LEN(T717)&gt;=1,VLOOKUP(T717,PROFILE!$A$23:$B$34,2,0)*100+COUNTIF($T$8:T717,T717),0)),0),0)</f>
        <v>0</v>
      </c>
      <c r="P717" s="11"/>
      <c r="Q717" s="11"/>
      <c r="R717" s="12"/>
      <c r="S717" s="12"/>
      <c r="T717" s="11"/>
      <c r="U717" s="11"/>
      <c r="V717" s="11"/>
      <c r="W717" s="8">
        <f ca="1">IFERROR(IF(P717&gt;=1,(IF(M717&gt;=2,COUNTIF(INDIRECT(G717):INDIRECT(H717),"OLD"),0)),0),0)</f>
        <v>0</v>
      </c>
      <c r="X717" s="8">
        <f ca="1">IFERROR(IF(P717&gt;=1,(IF(M717=1,COUNTIF(INDIRECT(G717):INDIRECT(H717),"NEW"),IF(M717=3,COUNTIF(INDIRECT(G717):INDIRECT(H717),"NEW"),0))),0),0)</f>
        <v>0</v>
      </c>
      <c r="Y717" s="10">
        <f t="shared" ca="1" si="35"/>
        <v>0</v>
      </c>
      <c r="Z717" s="13"/>
    </row>
    <row r="718" spans="6:26" ht="20.100000000000001" customHeight="1" x14ac:dyDescent="0.25">
      <c r="F718" s="1">
        <f>IFERROR(IF(O718&gt;=101,MATCH(O718,VITRAN!$AG$14:$AG$1513,0)+13,0),0)</f>
        <v>0</v>
      </c>
      <c r="G718" s="1" t="str">
        <f t="shared" si="33"/>
        <v/>
      </c>
      <c r="H718" s="1" t="str">
        <f t="shared" si="34"/>
        <v/>
      </c>
      <c r="J718" s="1">
        <f>IFERROR(SUMIFS(STOCK!$U$10:$U$209,STOCK!$H$10:$H$209,T718),0)</f>
        <v>0</v>
      </c>
      <c r="K718" s="1">
        <f>IFERROR(SUMIFS(STOCK!$V$10:$V$209,STOCK!$H$10:$H$209,T718),0)</f>
        <v>0</v>
      </c>
      <c r="M718" s="1">
        <f>IFERROR(IF(LEN(T718)&gt;=1,VLOOKUP(HLOOKUP(T718,PROFILE!$K$5:$V$8,4,0),PROFILE!$F$1:$G$3,2,0),0),0)</f>
        <v>0</v>
      </c>
      <c r="N718" s="1">
        <f>IFERROR(COUNTIFS(PROFILE!$H$13:$H$212,"&gt;=1",PROFILE!$I$13:$I$212,T718),0)</f>
        <v>0</v>
      </c>
      <c r="O718" s="1">
        <f>IFERROR(IF(P718&gt;=1,(IF(LEN(T718)&gt;=1,VLOOKUP(T718,PROFILE!$A$23:$B$34,2,0)*100+COUNTIF($T$8:T718,T718),0)),0),0)</f>
        <v>0</v>
      </c>
      <c r="P718" s="11"/>
      <c r="Q718" s="11"/>
      <c r="R718" s="12"/>
      <c r="S718" s="12"/>
      <c r="T718" s="11"/>
      <c r="U718" s="11"/>
      <c r="V718" s="11"/>
      <c r="W718" s="8">
        <f ca="1">IFERROR(IF(P718&gt;=1,(IF(M718&gt;=2,COUNTIF(INDIRECT(G718):INDIRECT(H718),"OLD"),0)),0),0)</f>
        <v>0</v>
      </c>
      <c r="X718" s="8">
        <f ca="1">IFERROR(IF(P718&gt;=1,(IF(M718=1,COUNTIF(INDIRECT(G718):INDIRECT(H718),"NEW"),IF(M718=3,COUNTIF(INDIRECT(G718):INDIRECT(H718),"NEW"),0))),0),0)</f>
        <v>0</v>
      </c>
      <c r="Y718" s="10">
        <f t="shared" ca="1" si="35"/>
        <v>0</v>
      </c>
      <c r="Z718" s="13"/>
    </row>
    <row r="719" spans="6:26" ht="20.100000000000001" customHeight="1" x14ac:dyDescent="0.25">
      <c r="F719" s="1">
        <f>IFERROR(IF(O719&gt;=101,MATCH(O719,VITRAN!$AG$14:$AG$1513,0)+13,0),0)</f>
        <v>0</v>
      </c>
      <c r="G719" s="1" t="str">
        <f t="shared" si="33"/>
        <v/>
      </c>
      <c r="H719" s="1" t="str">
        <f t="shared" si="34"/>
        <v/>
      </c>
      <c r="J719" s="1">
        <f>IFERROR(SUMIFS(STOCK!$U$10:$U$209,STOCK!$H$10:$H$209,T719),0)</f>
        <v>0</v>
      </c>
      <c r="K719" s="1">
        <f>IFERROR(SUMIFS(STOCK!$V$10:$V$209,STOCK!$H$10:$H$209,T719),0)</f>
        <v>0</v>
      </c>
      <c r="M719" s="1">
        <f>IFERROR(IF(LEN(T719)&gt;=1,VLOOKUP(HLOOKUP(T719,PROFILE!$K$5:$V$8,4,0),PROFILE!$F$1:$G$3,2,0),0),0)</f>
        <v>0</v>
      </c>
      <c r="N719" s="1">
        <f>IFERROR(COUNTIFS(PROFILE!$H$13:$H$212,"&gt;=1",PROFILE!$I$13:$I$212,T719),0)</f>
        <v>0</v>
      </c>
      <c r="O719" s="1">
        <f>IFERROR(IF(P719&gt;=1,(IF(LEN(T719)&gt;=1,VLOOKUP(T719,PROFILE!$A$23:$B$34,2,0)*100+COUNTIF($T$8:T719,T719),0)),0),0)</f>
        <v>0</v>
      </c>
      <c r="P719" s="11"/>
      <c r="Q719" s="11"/>
      <c r="R719" s="12"/>
      <c r="S719" s="12"/>
      <c r="T719" s="11"/>
      <c r="U719" s="11"/>
      <c r="V719" s="11"/>
      <c r="W719" s="8">
        <f ca="1">IFERROR(IF(P719&gt;=1,(IF(M719&gt;=2,COUNTIF(INDIRECT(G719):INDIRECT(H719),"OLD"),0)),0),0)</f>
        <v>0</v>
      </c>
      <c r="X719" s="8">
        <f ca="1">IFERROR(IF(P719&gt;=1,(IF(M719=1,COUNTIF(INDIRECT(G719):INDIRECT(H719),"NEW"),IF(M719=3,COUNTIF(INDIRECT(G719):INDIRECT(H719),"NEW"),0))),0),0)</f>
        <v>0</v>
      </c>
      <c r="Y719" s="10">
        <f t="shared" ca="1" si="35"/>
        <v>0</v>
      </c>
      <c r="Z719" s="13"/>
    </row>
    <row r="720" spans="6:26" ht="20.100000000000001" customHeight="1" x14ac:dyDescent="0.25">
      <c r="F720" s="1">
        <f>IFERROR(IF(O720&gt;=101,MATCH(O720,VITRAN!$AG$14:$AG$1513,0)+13,0),0)</f>
        <v>0</v>
      </c>
      <c r="G720" s="1" t="str">
        <f t="shared" si="33"/>
        <v/>
      </c>
      <c r="H720" s="1" t="str">
        <f t="shared" si="34"/>
        <v/>
      </c>
      <c r="J720" s="1">
        <f>IFERROR(SUMIFS(STOCK!$U$10:$U$209,STOCK!$H$10:$H$209,T720),0)</f>
        <v>0</v>
      </c>
      <c r="K720" s="1">
        <f>IFERROR(SUMIFS(STOCK!$V$10:$V$209,STOCK!$H$10:$H$209,T720),0)</f>
        <v>0</v>
      </c>
      <c r="M720" s="1">
        <f>IFERROR(IF(LEN(T720)&gt;=1,VLOOKUP(HLOOKUP(T720,PROFILE!$K$5:$V$8,4,0),PROFILE!$F$1:$G$3,2,0),0),0)</f>
        <v>0</v>
      </c>
      <c r="N720" s="1">
        <f>IFERROR(COUNTIFS(PROFILE!$H$13:$H$212,"&gt;=1",PROFILE!$I$13:$I$212,T720),0)</f>
        <v>0</v>
      </c>
      <c r="O720" s="1">
        <f>IFERROR(IF(P720&gt;=1,(IF(LEN(T720)&gt;=1,VLOOKUP(T720,PROFILE!$A$23:$B$34,2,0)*100+COUNTIF($T$8:T720,T720),0)),0),0)</f>
        <v>0</v>
      </c>
      <c r="P720" s="11"/>
      <c r="Q720" s="11"/>
      <c r="R720" s="12"/>
      <c r="S720" s="12"/>
      <c r="T720" s="11"/>
      <c r="U720" s="11"/>
      <c r="V720" s="11"/>
      <c r="W720" s="8">
        <f ca="1">IFERROR(IF(P720&gt;=1,(IF(M720&gt;=2,COUNTIF(INDIRECT(G720):INDIRECT(H720),"OLD"),0)),0),0)</f>
        <v>0</v>
      </c>
      <c r="X720" s="8">
        <f ca="1">IFERROR(IF(P720&gt;=1,(IF(M720=1,COUNTIF(INDIRECT(G720):INDIRECT(H720),"NEW"),IF(M720=3,COUNTIF(INDIRECT(G720):INDIRECT(H720),"NEW"),0))),0),0)</f>
        <v>0</v>
      </c>
      <c r="Y720" s="10">
        <f t="shared" ca="1" si="35"/>
        <v>0</v>
      </c>
      <c r="Z720" s="13"/>
    </row>
    <row r="721" spans="6:26" ht="20.100000000000001" customHeight="1" x14ac:dyDescent="0.25">
      <c r="F721" s="1">
        <f>IFERROR(IF(O721&gt;=101,MATCH(O721,VITRAN!$AG$14:$AG$1513,0)+13,0),0)</f>
        <v>0</v>
      </c>
      <c r="G721" s="1" t="str">
        <f t="shared" si="33"/>
        <v/>
      </c>
      <c r="H721" s="1" t="str">
        <f t="shared" si="34"/>
        <v/>
      </c>
      <c r="J721" s="1">
        <f>IFERROR(SUMIFS(STOCK!$U$10:$U$209,STOCK!$H$10:$H$209,T721),0)</f>
        <v>0</v>
      </c>
      <c r="K721" s="1">
        <f>IFERROR(SUMIFS(STOCK!$V$10:$V$209,STOCK!$H$10:$H$209,T721),0)</f>
        <v>0</v>
      </c>
      <c r="M721" s="1">
        <f>IFERROR(IF(LEN(T721)&gt;=1,VLOOKUP(HLOOKUP(T721,PROFILE!$K$5:$V$8,4,0),PROFILE!$F$1:$G$3,2,0),0),0)</f>
        <v>0</v>
      </c>
      <c r="N721" s="1">
        <f>IFERROR(COUNTIFS(PROFILE!$H$13:$H$212,"&gt;=1",PROFILE!$I$13:$I$212,T721),0)</f>
        <v>0</v>
      </c>
      <c r="O721" s="1">
        <f>IFERROR(IF(P721&gt;=1,(IF(LEN(T721)&gt;=1,VLOOKUP(T721,PROFILE!$A$23:$B$34,2,0)*100+COUNTIF($T$8:T721,T721),0)),0),0)</f>
        <v>0</v>
      </c>
      <c r="P721" s="11"/>
      <c r="Q721" s="11"/>
      <c r="R721" s="12"/>
      <c r="S721" s="12"/>
      <c r="T721" s="11"/>
      <c r="U721" s="11"/>
      <c r="V721" s="11"/>
      <c r="W721" s="8">
        <f ca="1">IFERROR(IF(P721&gt;=1,(IF(M721&gt;=2,COUNTIF(INDIRECT(G721):INDIRECT(H721),"OLD"),0)),0),0)</f>
        <v>0</v>
      </c>
      <c r="X721" s="8">
        <f ca="1">IFERROR(IF(P721&gt;=1,(IF(M721=1,COUNTIF(INDIRECT(G721):INDIRECT(H721),"NEW"),IF(M721=3,COUNTIF(INDIRECT(G721):INDIRECT(H721),"NEW"),0))),0),0)</f>
        <v>0</v>
      </c>
      <c r="Y721" s="10">
        <f t="shared" ca="1" si="35"/>
        <v>0</v>
      </c>
      <c r="Z721" s="13"/>
    </row>
    <row r="722" spans="6:26" ht="20.100000000000001" customHeight="1" x14ac:dyDescent="0.25">
      <c r="F722" s="1">
        <f>IFERROR(IF(O722&gt;=101,MATCH(O722,VITRAN!$AG$14:$AG$1513,0)+13,0),0)</f>
        <v>0</v>
      </c>
      <c r="G722" s="1" t="str">
        <f t="shared" si="33"/>
        <v/>
      </c>
      <c r="H722" s="1" t="str">
        <f t="shared" si="34"/>
        <v/>
      </c>
      <c r="J722" s="1">
        <f>IFERROR(SUMIFS(STOCK!$U$10:$U$209,STOCK!$H$10:$H$209,T722),0)</f>
        <v>0</v>
      </c>
      <c r="K722" s="1">
        <f>IFERROR(SUMIFS(STOCK!$V$10:$V$209,STOCK!$H$10:$H$209,T722),0)</f>
        <v>0</v>
      </c>
      <c r="M722" s="1">
        <f>IFERROR(IF(LEN(T722)&gt;=1,VLOOKUP(HLOOKUP(T722,PROFILE!$K$5:$V$8,4,0),PROFILE!$F$1:$G$3,2,0),0),0)</f>
        <v>0</v>
      </c>
      <c r="N722" s="1">
        <f>IFERROR(COUNTIFS(PROFILE!$H$13:$H$212,"&gt;=1",PROFILE!$I$13:$I$212,T722),0)</f>
        <v>0</v>
      </c>
      <c r="O722" s="1">
        <f>IFERROR(IF(P722&gt;=1,(IF(LEN(T722)&gt;=1,VLOOKUP(T722,PROFILE!$A$23:$B$34,2,0)*100+COUNTIF($T$8:T722,T722),0)),0),0)</f>
        <v>0</v>
      </c>
      <c r="P722" s="11"/>
      <c r="Q722" s="11"/>
      <c r="R722" s="12"/>
      <c r="S722" s="12"/>
      <c r="T722" s="11"/>
      <c r="U722" s="11"/>
      <c r="V722" s="11"/>
      <c r="W722" s="8">
        <f ca="1">IFERROR(IF(P722&gt;=1,(IF(M722&gt;=2,COUNTIF(INDIRECT(G722):INDIRECT(H722),"OLD"),0)),0),0)</f>
        <v>0</v>
      </c>
      <c r="X722" s="8">
        <f ca="1">IFERROR(IF(P722&gt;=1,(IF(M722=1,COUNTIF(INDIRECT(G722):INDIRECT(H722),"NEW"),IF(M722=3,COUNTIF(INDIRECT(G722):INDIRECT(H722),"NEW"),0))),0),0)</f>
        <v>0</v>
      </c>
      <c r="Y722" s="10">
        <f t="shared" ca="1" si="35"/>
        <v>0</v>
      </c>
      <c r="Z722" s="13"/>
    </row>
    <row r="723" spans="6:26" ht="20.100000000000001" customHeight="1" x14ac:dyDescent="0.25">
      <c r="F723" s="1">
        <f>IFERROR(IF(O723&gt;=101,MATCH(O723,VITRAN!$AG$14:$AG$1513,0)+13,0),0)</f>
        <v>0</v>
      </c>
      <c r="G723" s="1" t="str">
        <f t="shared" si="33"/>
        <v/>
      </c>
      <c r="H723" s="1" t="str">
        <f t="shared" si="34"/>
        <v/>
      </c>
      <c r="J723" s="1">
        <f>IFERROR(SUMIFS(STOCK!$U$10:$U$209,STOCK!$H$10:$H$209,T723),0)</f>
        <v>0</v>
      </c>
      <c r="K723" s="1">
        <f>IFERROR(SUMIFS(STOCK!$V$10:$V$209,STOCK!$H$10:$H$209,T723),0)</f>
        <v>0</v>
      </c>
      <c r="M723" s="1">
        <f>IFERROR(IF(LEN(T723)&gt;=1,VLOOKUP(HLOOKUP(T723,PROFILE!$K$5:$V$8,4,0),PROFILE!$F$1:$G$3,2,0),0),0)</f>
        <v>0</v>
      </c>
      <c r="N723" s="1">
        <f>IFERROR(COUNTIFS(PROFILE!$H$13:$H$212,"&gt;=1",PROFILE!$I$13:$I$212,T723),0)</f>
        <v>0</v>
      </c>
      <c r="O723" s="1">
        <f>IFERROR(IF(P723&gt;=1,(IF(LEN(T723)&gt;=1,VLOOKUP(T723,PROFILE!$A$23:$B$34,2,0)*100+COUNTIF($T$8:T723,T723),0)),0),0)</f>
        <v>0</v>
      </c>
      <c r="P723" s="11"/>
      <c r="Q723" s="11"/>
      <c r="R723" s="12"/>
      <c r="S723" s="12"/>
      <c r="T723" s="11"/>
      <c r="U723" s="11"/>
      <c r="V723" s="11"/>
      <c r="W723" s="8">
        <f ca="1">IFERROR(IF(P723&gt;=1,(IF(M723&gt;=2,COUNTIF(INDIRECT(G723):INDIRECT(H723),"OLD"),0)),0),0)</f>
        <v>0</v>
      </c>
      <c r="X723" s="8">
        <f ca="1">IFERROR(IF(P723&gt;=1,(IF(M723=1,COUNTIF(INDIRECT(G723):INDIRECT(H723),"NEW"),IF(M723=3,COUNTIF(INDIRECT(G723):INDIRECT(H723),"NEW"),0))),0),0)</f>
        <v>0</v>
      </c>
      <c r="Y723" s="10">
        <f t="shared" ca="1" si="35"/>
        <v>0</v>
      </c>
      <c r="Z723" s="13"/>
    </row>
    <row r="724" spans="6:26" ht="20.100000000000001" customHeight="1" x14ac:dyDescent="0.25">
      <c r="F724" s="1">
        <f>IFERROR(IF(O724&gt;=101,MATCH(O724,VITRAN!$AG$14:$AG$1513,0)+13,0),0)</f>
        <v>0</v>
      </c>
      <c r="G724" s="1" t="str">
        <f t="shared" si="33"/>
        <v/>
      </c>
      <c r="H724" s="1" t="str">
        <f t="shared" si="34"/>
        <v/>
      </c>
      <c r="J724" s="1">
        <f>IFERROR(SUMIFS(STOCK!$U$10:$U$209,STOCK!$H$10:$H$209,T724),0)</f>
        <v>0</v>
      </c>
      <c r="K724" s="1">
        <f>IFERROR(SUMIFS(STOCK!$V$10:$V$209,STOCK!$H$10:$H$209,T724),0)</f>
        <v>0</v>
      </c>
      <c r="M724" s="1">
        <f>IFERROR(IF(LEN(T724)&gt;=1,VLOOKUP(HLOOKUP(T724,PROFILE!$K$5:$V$8,4,0),PROFILE!$F$1:$G$3,2,0),0),0)</f>
        <v>0</v>
      </c>
      <c r="N724" s="1">
        <f>IFERROR(COUNTIFS(PROFILE!$H$13:$H$212,"&gt;=1",PROFILE!$I$13:$I$212,T724),0)</f>
        <v>0</v>
      </c>
      <c r="O724" s="1">
        <f>IFERROR(IF(P724&gt;=1,(IF(LEN(T724)&gt;=1,VLOOKUP(T724,PROFILE!$A$23:$B$34,2,0)*100+COUNTIF($T$8:T724,T724),0)),0),0)</f>
        <v>0</v>
      </c>
      <c r="P724" s="11"/>
      <c r="Q724" s="11"/>
      <c r="R724" s="12"/>
      <c r="S724" s="12"/>
      <c r="T724" s="11"/>
      <c r="U724" s="11"/>
      <c r="V724" s="11"/>
      <c r="W724" s="8">
        <f ca="1">IFERROR(IF(P724&gt;=1,(IF(M724&gt;=2,COUNTIF(INDIRECT(G724):INDIRECT(H724),"OLD"),0)),0),0)</f>
        <v>0</v>
      </c>
      <c r="X724" s="8">
        <f ca="1">IFERROR(IF(P724&gt;=1,(IF(M724=1,COUNTIF(INDIRECT(G724):INDIRECT(H724),"NEW"),IF(M724=3,COUNTIF(INDIRECT(G724):INDIRECT(H724),"NEW"),0))),0),0)</f>
        <v>0</v>
      </c>
      <c r="Y724" s="10">
        <f t="shared" ca="1" si="35"/>
        <v>0</v>
      </c>
      <c r="Z724" s="13"/>
    </row>
    <row r="725" spans="6:26" ht="20.100000000000001" customHeight="1" x14ac:dyDescent="0.25">
      <c r="F725" s="1">
        <f>IFERROR(IF(O725&gt;=101,MATCH(O725,VITRAN!$AG$14:$AG$1513,0)+13,0),0)</f>
        <v>0</v>
      </c>
      <c r="G725" s="1" t="str">
        <f t="shared" si="33"/>
        <v/>
      </c>
      <c r="H725" s="1" t="str">
        <f t="shared" si="34"/>
        <v/>
      </c>
      <c r="J725" s="1">
        <f>IFERROR(SUMIFS(STOCK!$U$10:$U$209,STOCK!$H$10:$H$209,T725),0)</f>
        <v>0</v>
      </c>
      <c r="K725" s="1">
        <f>IFERROR(SUMIFS(STOCK!$V$10:$V$209,STOCK!$H$10:$H$209,T725),0)</f>
        <v>0</v>
      </c>
      <c r="M725" s="1">
        <f>IFERROR(IF(LEN(T725)&gt;=1,VLOOKUP(HLOOKUP(T725,PROFILE!$K$5:$V$8,4,0),PROFILE!$F$1:$G$3,2,0),0),0)</f>
        <v>0</v>
      </c>
      <c r="N725" s="1">
        <f>IFERROR(COUNTIFS(PROFILE!$H$13:$H$212,"&gt;=1",PROFILE!$I$13:$I$212,T725),0)</f>
        <v>0</v>
      </c>
      <c r="O725" s="1">
        <f>IFERROR(IF(P725&gt;=1,(IF(LEN(T725)&gt;=1,VLOOKUP(T725,PROFILE!$A$23:$B$34,2,0)*100+COUNTIF($T$8:T725,T725),0)),0),0)</f>
        <v>0</v>
      </c>
      <c r="P725" s="11"/>
      <c r="Q725" s="11"/>
      <c r="R725" s="12"/>
      <c r="S725" s="12"/>
      <c r="T725" s="11"/>
      <c r="U725" s="11"/>
      <c r="V725" s="11"/>
      <c r="W725" s="8">
        <f ca="1">IFERROR(IF(P725&gt;=1,(IF(M725&gt;=2,COUNTIF(INDIRECT(G725):INDIRECT(H725),"OLD"),0)),0),0)</f>
        <v>0</v>
      </c>
      <c r="X725" s="8">
        <f ca="1">IFERROR(IF(P725&gt;=1,(IF(M725=1,COUNTIF(INDIRECT(G725):INDIRECT(H725),"NEW"),IF(M725=3,COUNTIF(INDIRECT(G725):INDIRECT(H725),"NEW"),0))),0),0)</f>
        <v>0</v>
      </c>
      <c r="Y725" s="10">
        <f t="shared" ca="1" si="35"/>
        <v>0</v>
      </c>
      <c r="Z725" s="13"/>
    </row>
    <row r="726" spans="6:26" ht="20.100000000000001" customHeight="1" x14ac:dyDescent="0.25">
      <c r="F726" s="1">
        <f>IFERROR(IF(O726&gt;=101,MATCH(O726,VITRAN!$AG$14:$AG$1513,0)+13,0),0)</f>
        <v>0</v>
      </c>
      <c r="G726" s="1" t="str">
        <f t="shared" si="33"/>
        <v/>
      </c>
      <c r="H726" s="1" t="str">
        <f t="shared" si="34"/>
        <v/>
      </c>
      <c r="J726" s="1">
        <f>IFERROR(SUMIFS(STOCK!$U$10:$U$209,STOCK!$H$10:$H$209,T726),0)</f>
        <v>0</v>
      </c>
      <c r="K726" s="1">
        <f>IFERROR(SUMIFS(STOCK!$V$10:$V$209,STOCK!$H$10:$H$209,T726),0)</f>
        <v>0</v>
      </c>
      <c r="M726" s="1">
        <f>IFERROR(IF(LEN(T726)&gt;=1,VLOOKUP(HLOOKUP(T726,PROFILE!$K$5:$V$8,4,0),PROFILE!$F$1:$G$3,2,0),0),0)</f>
        <v>0</v>
      </c>
      <c r="N726" s="1">
        <f>IFERROR(COUNTIFS(PROFILE!$H$13:$H$212,"&gt;=1",PROFILE!$I$13:$I$212,T726),0)</f>
        <v>0</v>
      </c>
      <c r="O726" s="1">
        <f>IFERROR(IF(P726&gt;=1,(IF(LEN(T726)&gt;=1,VLOOKUP(T726,PROFILE!$A$23:$B$34,2,0)*100+COUNTIF($T$8:T726,T726),0)),0),0)</f>
        <v>0</v>
      </c>
      <c r="P726" s="11"/>
      <c r="Q726" s="11"/>
      <c r="R726" s="12"/>
      <c r="S726" s="12"/>
      <c r="T726" s="11"/>
      <c r="U726" s="11"/>
      <c r="V726" s="11"/>
      <c r="W726" s="8">
        <f ca="1">IFERROR(IF(P726&gt;=1,(IF(M726&gt;=2,COUNTIF(INDIRECT(G726):INDIRECT(H726),"OLD"),0)),0),0)</f>
        <v>0</v>
      </c>
      <c r="X726" s="8">
        <f ca="1">IFERROR(IF(P726&gt;=1,(IF(M726=1,COUNTIF(INDIRECT(G726):INDIRECT(H726),"NEW"),IF(M726=3,COUNTIF(INDIRECT(G726):INDIRECT(H726),"NEW"),0))),0),0)</f>
        <v>0</v>
      </c>
      <c r="Y726" s="10">
        <f t="shared" ca="1" si="35"/>
        <v>0</v>
      </c>
      <c r="Z726" s="13"/>
    </row>
    <row r="727" spans="6:26" ht="20.100000000000001" customHeight="1" x14ac:dyDescent="0.25">
      <c r="F727" s="1">
        <f>IFERROR(IF(O727&gt;=101,MATCH(O727,VITRAN!$AG$14:$AG$1513,0)+13,0),0)</f>
        <v>0</v>
      </c>
      <c r="G727" s="1" t="str">
        <f t="shared" si="33"/>
        <v/>
      </c>
      <c r="H727" s="1" t="str">
        <f t="shared" si="34"/>
        <v/>
      </c>
      <c r="J727" s="1">
        <f>IFERROR(SUMIFS(STOCK!$U$10:$U$209,STOCK!$H$10:$H$209,T727),0)</f>
        <v>0</v>
      </c>
      <c r="K727" s="1">
        <f>IFERROR(SUMIFS(STOCK!$V$10:$V$209,STOCK!$H$10:$H$209,T727),0)</f>
        <v>0</v>
      </c>
      <c r="M727" s="1">
        <f>IFERROR(IF(LEN(T727)&gt;=1,VLOOKUP(HLOOKUP(T727,PROFILE!$K$5:$V$8,4,0),PROFILE!$F$1:$G$3,2,0),0),0)</f>
        <v>0</v>
      </c>
      <c r="N727" s="1">
        <f>IFERROR(COUNTIFS(PROFILE!$H$13:$H$212,"&gt;=1",PROFILE!$I$13:$I$212,T727),0)</f>
        <v>0</v>
      </c>
      <c r="O727" s="1">
        <f>IFERROR(IF(P727&gt;=1,(IF(LEN(T727)&gt;=1,VLOOKUP(T727,PROFILE!$A$23:$B$34,2,0)*100+COUNTIF($T$8:T727,T727),0)),0),0)</f>
        <v>0</v>
      </c>
      <c r="P727" s="11"/>
      <c r="Q727" s="11"/>
      <c r="R727" s="12"/>
      <c r="S727" s="12"/>
      <c r="T727" s="11"/>
      <c r="U727" s="11"/>
      <c r="V727" s="11"/>
      <c r="W727" s="8">
        <f ca="1">IFERROR(IF(P727&gt;=1,(IF(M727&gt;=2,COUNTIF(INDIRECT(G727):INDIRECT(H727),"OLD"),0)),0),0)</f>
        <v>0</v>
      </c>
      <c r="X727" s="8">
        <f ca="1">IFERROR(IF(P727&gt;=1,(IF(M727=1,COUNTIF(INDIRECT(G727):INDIRECT(H727),"NEW"),IF(M727=3,COUNTIF(INDIRECT(G727):INDIRECT(H727),"NEW"),0))),0),0)</f>
        <v>0</v>
      </c>
      <c r="Y727" s="10">
        <f t="shared" ca="1" si="35"/>
        <v>0</v>
      </c>
      <c r="Z727" s="13"/>
    </row>
    <row r="728" spans="6:26" ht="20.100000000000001" customHeight="1" x14ac:dyDescent="0.25">
      <c r="F728" s="1">
        <f>IFERROR(IF(O728&gt;=101,MATCH(O728,VITRAN!$AG$14:$AG$1513,0)+13,0),0)</f>
        <v>0</v>
      </c>
      <c r="G728" s="1" t="str">
        <f t="shared" si="33"/>
        <v/>
      </c>
      <c r="H728" s="1" t="str">
        <f t="shared" si="34"/>
        <v/>
      </c>
      <c r="J728" s="1">
        <f>IFERROR(SUMIFS(STOCK!$U$10:$U$209,STOCK!$H$10:$H$209,T728),0)</f>
        <v>0</v>
      </c>
      <c r="K728" s="1">
        <f>IFERROR(SUMIFS(STOCK!$V$10:$V$209,STOCK!$H$10:$H$209,T728),0)</f>
        <v>0</v>
      </c>
      <c r="M728" s="1">
        <f>IFERROR(IF(LEN(T728)&gt;=1,VLOOKUP(HLOOKUP(T728,PROFILE!$K$5:$V$8,4,0),PROFILE!$F$1:$G$3,2,0),0),0)</f>
        <v>0</v>
      </c>
      <c r="N728" s="1">
        <f>IFERROR(COUNTIFS(PROFILE!$H$13:$H$212,"&gt;=1",PROFILE!$I$13:$I$212,T728),0)</f>
        <v>0</v>
      </c>
      <c r="O728" s="1">
        <f>IFERROR(IF(P728&gt;=1,(IF(LEN(T728)&gt;=1,VLOOKUP(T728,PROFILE!$A$23:$B$34,2,0)*100+COUNTIF($T$8:T728,T728),0)),0),0)</f>
        <v>0</v>
      </c>
      <c r="P728" s="11"/>
      <c r="Q728" s="11"/>
      <c r="R728" s="12"/>
      <c r="S728" s="12"/>
      <c r="T728" s="11"/>
      <c r="U728" s="11"/>
      <c r="V728" s="11"/>
      <c r="W728" s="8">
        <f ca="1">IFERROR(IF(P728&gt;=1,(IF(M728&gt;=2,COUNTIF(INDIRECT(G728):INDIRECT(H728),"OLD"),0)),0),0)</f>
        <v>0</v>
      </c>
      <c r="X728" s="8">
        <f ca="1">IFERROR(IF(P728&gt;=1,(IF(M728=1,COUNTIF(INDIRECT(G728):INDIRECT(H728),"NEW"),IF(M728=3,COUNTIF(INDIRECT(G728):INDIRECT(H728),"NEW"),0))),0),0)</f>
        <v>0</v>
      </c>
      <c r="Y728" s="10">
        <f t="shared" ca="1" si="35"/>
        <v>0</v>
      </c>
      <c r="Z728" s="13"/>
    </row>
    <row r="729" spans="6:26" ht="20.100000000000001" customHeight="1" x14ac:dyDescent="0.25">
      <c r="F729" s="1">
        <f>IFERROR(IF(O729&gt;=101,MATCH(O729,VITRAN!$AG$14:$AG$1513,0)+13,0),0)</f>
        <v>0</v>
      </c>
      <c r="G729" s="1" t="str">
        <f t="shared" si="33"/>
        <v/>
      </c>
      <c r="H729" s="1" t="str">
        <f t="shared" si="34"/>
        <v/>
      </c>
      <c r="J729" s="1">
        <f>IFERROR(SUMIFS(STOCK!$U$10:$U$209,STOCK!$H$10:$H$209,T729),0)</f>
        <v>0</v>
      </c>
      <c r="K729" s="1">
        <f>IFERROR(SUMIFS(STOCK!$V$10:$V$209,STOCK!$H$10:$H$209,T729),0)</f>
        <v>0</v>
      </c>
      <c r="M729" s="1">
        <f>IFERROR(IF(LEN(T729)&gt;=1,VLOOKUP(HLOOKUP(T729,PROFILE!$K$5:$V$8,4,0),PROFILE!$F$1:$G$3,2,0),0),0)</f>
        <v>0</v>
      </c>
      <c r="N729" s="1">
        <f>IFERROR(COUNTIFS(PROFILE!$H$13:$H$212,"&gt;=1",PROFILE!$I$13:$I$212,T729),0)</f>
        <v>0</v>
      </c>
      <c r="O729" s="1">
        <f>IFERROR(IF(P729&gt;=1,(IF(LEN(T729)&gt;=1,VLOOKUP(T729,PROFILE!$A$23:$B$34,2,0)*100+COUNTIF($T$8:T729,T729),0)),0),0)</f>
        <v>0</v>
      </c>
      <c r="P729" s="11"/>
      <c r="Q729" s="11"/>
      <c r="R729" s="12"/>
      <c r="S729" s="12"/>
      <c r="T729" s="11"/>
      <c r="U729" s="11"/>
      <c r="V729" s="11"/>
      <c r="W729" s="8">
        <f ca="1">IFERROR(IF(P729&gt;=1,(IF(M729&gt;=2,COUNTIF(INDIRECT(G729):INDIRECT(H729),"OLD"),0)),0),0)</f>
        <v>0</v>
      </c>
      <c r="X729" s="8">
        <f ca="1">IFERROR(IF(P729&gt;=1,(IF(M729=1,COUNTIF(INDIRECT(G729):INDIRECT(H729),"NEW"),IF(M729=3,COUNTIF(INDIRECT(G729):INDIRECT(H729),"NEW"),0))),0),0)</f>
        <v>0</v>
      </c>
      <c r="Y729" s="10">
        <f t="shared" ca="1" si="35"/>
        <v>0</v>
      </c>
      <c r="Z729" s="13"/>
    </row>
    <row r="730" spans="6:26" ht="20.100000000000001" customHeight="1" x14ac:dyDescent="0.25">
      <c r="F730" s="1">
        <f>IFERROR(IF(O730&gt;=101,MATCH(O730,VITRAN!$AG$14:$AG$1513,0)+13,0),0)</f>
        <v>0</v>
      </c>
      <c r="G730" s="1" t="str">
        <f t="shared" si="33"/>
        <v/>
      </c>
      <c r="H730" s="1" t="str">
        <f t="shared" si="34"/>
        <v/>
      </c>
      <c r="J730" s="1">
        <f>IFERROR(SUMIFS(STOCK!$U$10:$U$209,STOCK!$H$10:$H$209,T730),0)</f>
        <v>0</v>
      </c>
      <c r="K730" s="1">
        <f>IFERROR(SUMIFS(STOCK!$V$10:$V$209,STOCK!$H$10:$H$209,T730),0)</f>
        <v>0</v>
      </c>
      <c r="M730" s="1">
        <f>IFERROR(IF(LEN(T730)&gt;=1,VLOOKUP(HLOOKUP(T730,PROFILE!$K$5:$V$8,4,0),PROFILE!$F$1:$G$3,2,0),0),0)</f>
        <v>0</v>
      </c>
      <c r="N730" s="1">
        <f>IFERROR(COUNTIFS(PROFILE!$H$13:$H$212,"&gt;=1",PROFILE!$I$13:$I$212,T730),0)</f>
        <v>0</v>
      </c>
      <c r="O730" s="1">
        <f>IFERROR(IF(P730&gt;=1,(IF(LEN(T730)&gt;=1,VLOOKUP(T730,PROFILE!$A$23:$B$34,2,0)*100+COUNTIF($T$8:T730,T730),0)),0),0)</f>
        <v>0</v>
      </c>
      <c r="P730" s="11"/>
      <c r="Q730" s="11"/>
      <c r="R730" s="12"/>
      <c r="S730" s="12"/>
      <c r="T730" s="11"/>
      <c r="U730" s="11"/>
      <c r="V730" s="11"/>
      <c r="W730" s="8">
        <f ca="1">IFERROR(IF(P730&gt;=1,(IF(M730&gt;=2,COUNTIF(INDIRECT(G730):INDIRECT(H730),"OLD"),0)),0),0)</f>
        <v>0</v>
      </c>
      <c r="X730" s="8">
        <f ca="1">IFERROR(IF(P730&gt;=1,(IF(M730=1,COUNTIF(INDIRECT(G730):INDIRECT(H730),"NEW"),IF(M730=3,COUNTIF(INDIRECT(G730):INDIRECT(H730),"NEW"),0))),0),0)</f>
        <v>0</v>
      </c>
      <c r="Y730" s="10">
        <f t="shared" ca="1" si="35"/>
        <v>0</v>
      </c>
      <c r="Z730" s="13"/>
    </row>
    <row r="731" spans="6:26" ht="20.100000000000001" customHeight="1" x14ac:dyDescent="0.25">
      <c r="F731" s="1">
        <f>IFERROR(IF(O731&gt;=101,MATCH(O731,VITRAN!$AG$14:$AG$1513,0)+13,0),0)</f>
        <v>0</v>
      </c>
      <c r="G731" s="1" t="str">
        <f t="shared" si="33"/>
        <v/>
      </c>
      <c r="H731" s="1" t="str">
        <f t="shared" si="34"/>
        <v/>
      </c>
      <c r="J731" s="1">
        <f>IFERROR(SUMIFS(STOCK!$U$10:$U$209,STOCK!$H$10:$H$209,T731),0)</f>
        <v>0</v>
      </c>
      <c r="K731" s="1">
        <f>IFERROR(SUMIFS(STOCK!$V$10:$V$209,STOCK!$H$10:$H$209,T731),0)</f>
        <v>0</v>
      </c>
      <c r="M731" s="1">
        <f>IFERROR(IF(LEN(T731)&gt;=1,VLOOKUP(HLOOKUP(T731,PROFILE!$K$5:$V$8,4,0),PROFILE!$F$1:$G$3,2,0),0),0)</f>
        <v>0</v>
      </c>
      <c r="N731" s="1">
        <f>IFERROR(COUNTIFS(PROFILE!$H$13:$H$212,"&gt;=1",PROFILE!$I$13:$I$212,T731),0)</f>
        <v>0</v>
      </c>
      <c r="O731" s="1">
        <f>IFERROR(IF(P731&gt;=1,(IF(LEN(T731)&gt;=1,VLOOKUP(T731,PROFILE!$A$23:$B$34,2,0)*100+COUNTIF($T$8:T731,T731),0)),0),0)</f>
        <v>0</v>
      </c>
      <c r="P731" s="11"/>
      <c r="Q731" s="11"/>
      <c r="R731" s="12"/>
      <c r="S731" s="12"/>
      <c r="T731" s="11"/>
      <c r="U731" s="11"/>
      <c r="V731" s="11"/>
      <c r="W731" s="8">
        <f ca="1">IFERROR(IF(P731&gt;=1,(IF(M731&gt;=2,COUNTIF(INDIRECT(G731):INDIRECT(H731),"OLD"),0)),0),0)</f>
        <v>0</v>
      </c>
      <c r="X731" s="8">
        <f ca="1">IFERROR(IF(P731&gt;=1,(IF(M731=1,COUNTIF(INDIRECT(G731):INDIRECT(H731),"NEW"),IF(M731=3,COUNTIF(INDIRECT(G731):INDIRECT(H731),"NEW"),0))),0),0)</f>
        <v>0</v>
      </c>
      <c r="Y731" s="10">
        <f t="shared" ca="1" si="35"/>
        <v>0</v>
      </c>
      <c r="Z731" s="13"/>
    </row>
    <row r="732" spans="6:26" ht="20.100000000000001" customHeight="1" x14ac:dyDescent="0.25">
      <c r="F732" s="1">
        <f>IFERROR(IF(O732&gt;=101,MATCH(O732,VITRAN!$AG$14:$AG$1513,0)+13,0),0)</f>
        <v>0</v>
      </c>
      <c r="G732" s="1" t="str">
        <f t="shared" si="33"/>
        <v/>
      </c>
      <c r="H732" s="1" t="str">
        <f t="shared" si="34"/>
        <v/>
      </c>
      <c r="J732" s="1">
        <f>IFERROR(SUMIFS(STOCK!$U$10:$U$209,STOCK!$H$10:$H$209,T732),0)</f>
        <v>0</v>
      </c>
      <c r="K732" s="1">
        <f>IFERROR(SUMIFS(STOCK!$V$10:$V$209,STOCK!$H$10:$H$209,T732),0)</f>
        <v>0</v>
      </c>
      <c r="M732" s="1">
        <f>IFERROR(IF(LEN(T732)&gt;=1,VLOOKUP(HLOOKUP(T732,PROFILE!$K$5:$V$8,4,0),PROFILE!$F$1:$G$3,2,0),0),0)</f>
        <v>0</v>
      </c>
      <c r="N732" s="1">
        <f>IFERROR(COUNTIFS(PROFILE!$H$13:$H$212,"&gt;=1",PROFILE!$I$13:$I$212,T732),0)</f>
        <v>0</v>
      </c>
      <c r="O732" s="1">
        <f>IFERROR(IF(P732&gt;=1,(IF(LEN(T732)&gt;=1,VLOOKUP(T732,PROFILE!$A$23:$B$34,2,0)*100+COUNTIF($T$8:T732,T732),0)),0),0)</f>
        <v>0</v>
      </c>
      <c r="P732" s="11"/>
      <c r="Q732" s="11"/>
      <c r="R732" s="12"/>
      <c r="S732" s="12"/>
      <c r="T732" s="11"/>
      <c r="U732" s="11"/>
      <c r="V732" s="11"/>
      <c r="W732" s="8">
        <f ca="1">IFERROR(IF(P732&gt;=1,(IF(M732&gt;=2,COUNTIF(INDIRECT(G732):INDIRECT(H732),"OLD"),0)),0),0)</f>
        <v>0</v>
      </c>
      <c r="X732" s="8">
        <f ca="1">IFERROR(IF(P732&gt;=1,(IF(M732=1,COUNTIF(INDIRECT(G732):INDIRECT(H732),"NEW"),IF(M732=3,COUNTIF(INDIRECT(G732):INDIRECT(H732),"NEW"),0))),0),0)</f>
        <v>0</v>
      </c>
      <c r="Y732" s="10">
        <f t="shared" ca="1" si="35"/>
        <v>0</v>
      </c>
      <c r="Z732" s="13"/>
    </row>
    <row r="733" spans="6:26" ht="20.100000000000001" customHeight="1" x14ac:dyDescent="0.25">
      <c r="F733" s="1">
        <f>IFERROR(IF(O733&gt;=101,MATCH(O733,VITRAN!$AG$14:$AG$1513,0)+13,0),0)</f>
        <v>0</v>
      </c>
      <c r="G733" s="1" t="str">
        <f t="shared" si="33"/>
        <v/>
      </c>
      <c r="H733" s="1" t="str">
        <f t="shared" si="34"/>
        <v/>
      </c>
      <c r="J733" s="1">
        <f>IFERROR(SUMIFS(STOCK!$U$10:$U$209,STOCK!$H$10:$H$209,T733),0)</f>
        <v>0</v>
      </c>
      <c r="K733" s="1">
        <f>IFERROR(SUMIFS(STOCK!$V$10:$V$209,STOCK!$H$10:$H$209,T733),0)</f>
        <v>0</v>
      </c>
      <c r="M733" s="1">
        <f>IFERROR(IF(LEN(T733)&gt;=1,VLOOKUP(HLOOKUP(T733,PROFILE!$K$5:$V$8,4,0),PROFILE!$F$1:$G$3,2,0),0),0)</f>
        <v>0</v>
      </c>
      <c r="N733" s="1">
        <f>IFERROR(COUNTIFS(PROFILE!$H$13:$H$212,"&gt;=1",PROFILE!$I$13:$I$212,T733),0)</f>
        <v>0</v>
      </c>
      <c r="O733" s="1">
        <f>IFERROR(IF(P733&gt;=1,(IF(LEN(T733)&gt;=1,VLOOKUP(T733,PROFILE!$A$23:$B$34,2,0)*100+COUNTIF($T$8:T733,T733),0)),0),0)</f>
        <v>0</v>
      </c>
      <c r="P733" s="11"/>
      <c r="Q733" s="11"/>
      <c r="R733" s="12"/>
      <c r="S733" s="12"/>
      <c r="T733" s="11"/>
      <c r="U733" s="11"/>
      <c r="V733" s="11"/>
      <c r="W733" s="8">
        <f ca="1">IFERROR(IF(P733&gt;=1,(IF(M733&gt;=2,COUNTIF(INDIRECT(G733):INDIRECT(H733),"OLD"),0)),0),0)</f>
        <v>0</v>
      </c>
      <c r="X733" s="8">
        <f ca="1">IFERROR(IF(P733&gt;=1,(IF(M733=1,COUNTIF(INDIRECT(G733):INDIRECT(H733),"NEW"),IF(M733=3,COUNTIF(INDIRECT(G733):INDIRECT(H733),"NEW"),0))),0),0)</f>
        <v>0</v>
      </c>
      <c r="Y733" s="10">
        <f t="shared" ca="1" si="35"/>
        <v>0</v>
      </c>
      <c r="Z733" s="13"/>
    </row>
    <row r="734" spans="6:26" ht="20.100000000000001" customHeight="1" x14ac:dyDescent="0.25">
      <c r="F734" s="1">
        <f>IFERROR(IF(O734&gt;=101,MATCH(O734,VITRAN!$AG$14:$AG$1513,0)+13,0),0)</f>
        <v>0</v>
      </c>
      <c r="G734" s="1" t="str">
        <f t="shared" si="33"/>
        <v/>
      </c>
      <c r="H734" s="1" t="str">
        <f t="shared" si="34"/>
        <v/>
      </c>
      <c r="J734" s="1">
        <f>IFERROR(SUMIFS(STOCK!$U$10:$U$209,STOCK!$H$10:$H$209,T734),0)</f>
        <v>0</v>
      </c>
      <c r="K734" s="1">
        <f>IFERROR(SUMIFS(STOCK!$V$10:$V$209,STOCK!$H$10:$H$209,T734),0)</f>
        <v>0</v>
      </c>
      <c r="M734" s="1">
        <f>IFERROR(IF(LEN(T734)&gt;=1,VLOOKUP(HLOOKUP(T734,PROFILE!$K$5:$V$8,4,0),PROFILE!$F$1:$G$3,2,0),0),0)</f>
        <v>0</v>
      </c>
      <c r="N734" s="1">
        <f>IFERROR(COUNTIFS(PROFILE!$H$13:$H$212,"&gt;=1",PROFILE!$I$13:$I$212,T734),0)</f>
        <v>0</v>
      </c>
      <c r="O734" s="1">
        <f>IFERROR(IF(P734&gt;=1,(IF(LEN(T734)&gt;=1,VLOOKUP(T734,PROFILE!$A$23:$B$34,2,0)*100+COUNTIF($T$8:T734,T734),0)),0),0)</f>
        <v>0</v>
      </c>
      <c r="P734" s="11"/>
      <c r="Q734" s="11"/>
      <c r="R734" s="12"/>
      <c r="S734" s="12"/>
      <c r="T734" s="11"/>
      <c r="U734" s="11"/>
      <c r="V734" s="11"/>
      <c r="W734" s="8">
        <f ca="1">IFERROR(IF(P734&gt;=1,(IF(M734&gt;=2,COUNTIF(INDIRECT(G734):INDIRECT(H734),"OLD"),0)),0),0)</f>
        <v>0</v>
      </c>
      <c r="X734" s="8">
        <f ca="1">IFERROR(IF(P734&gt;=1,(IF(M734=1,COUNTIF(INDIRECT(G734):INDIRECT(H734),"NEW"),IF(M734=3,COUNTIF(INDIRECT(G734):INDIRECT(H734),"NEW"),0))),0),0)</f>
        <v>0</v>
      </c>
      <c r="Y734" s="10">
        <f t="shared" ca="1" si="35"/>
        <v>0</v>
      </c>
      <c r="Z734" s="13"/>
    </row>
    <row r="735" spans="6:26" ht="20.100000000000001" customHeight="1" x14ac:dyDescent="0.25">
      <c r="F735" s="1">
        <f>IFERROR(IF(O735&gt;=101,MATCH(O735,VITRAN!$AG$14:$AG$1513,0)+13,0),0)</f>
        <v>0</v>
      </c>
      <c r="G735" s="1" t="str">
        <f t="shared" si="33"/>
        <v/>
      </c>
      <c r="H735" s="1" t="str">
        <f t="shared" si="34"/>
        <v/>
      </c>
      <c r="J735" s="1">
        <f>IFERROR(SUMIFS(STOCK!$U$10:$U$209,STOCK!$H$10:$H$209,T735),0)</f>
        <v>0</v>
      </c>
      <c r="K735" s="1">
        <f>IFERROR(SUMIFS(STOCK!$V$10:$V$209,STOCK!$H$10:$H$209,T735),0)</f>
        <v>0</v>
      </c>
      <c r="M735" s="1">
        <f>IFERROR(IF(LEN(T735)&gt;=1,VLOOKUP(HLOOKUP(T735,PROFILE!$K$5:$V$8,4,0),PROFILE!$F$1:$G$3,2,0),0),0)</f>
        <v>0</v>
      </c>
      <c r="N735" s="1">
        <f>IFERROR(COUNTIFS(PROFILE!$H$13:$H$212,"&gt;=1",PROFILE!$I$13:$I$212,T735),0)</f>
        <v>0</v>
      </c>
      <c r="O735" s="1">
        <f>IFERROR(IF(P735&gt;=1,(IF(LEN(T735)&gt;=1,VLOOKUP(T735,PROFILE!$A$23:$B$34,2,0)*100+COUNTIF($T$8:T735,T735),0)),0),0)</f>
        <v>0</v>
      </c>
      <c r="P735" s="11"/>
      <c r="Q735" s="11"/>
      <c r="R735" s="12"/>
      <c r="S735" s="12"/>
      <c r="T735" s="11"/>
      <c r="U735" s="11"/>
      <c r="V735" s="11"/>
      <c r="W735" s="8">
        <f ca="1">IFERROR(IF(P735&gt;=1,(IF(M735&gt;=2,COUNTIF(INDIRECT(G735):INDIRECT(H735),"OLD"),0)),0),0)</f>
        <v>0</v>
      </c>
      <c r="X735" s="8">
        <f ca="1">IFERROR(IF(P735&gt;=1,(IF(M735=1,COUNTIF(INDIRECT(G735):INDIRECT(H735),"NEW"),IF(M735=3,COUNTIF(INDIRECT(G735):INDIRECT(H735),"NEW"),0))),0),0)</f>
        <v>0</v>
      </c>
      <c r="Y735" s="10">
        <f t="shared" ca="1" si="35"/>
        <v>0</v>
      </c>
      <c r="Z735" s="13"/>
    </row>
    <row r="736" spans="6:26" ht="20.100000000000001" customHeight="1" x14ac:dyDescent="0.25">
      <c r="F736" s="1">
        <f>IFERROR(IF(O736&gt;=101,MATCH(O736,VITRAN!$AG$14:$AG$1513,0)+13,0),0)</f>
        <v>0</v>
      </c>
      <c r="G736" s="1" t="str">
        <f t="shared" si="33"/>
        <v/>
      </c>
      <c r="H736" s="1" t="str">
        <f t="shared" si="34"/>
        <v/>
      </c>
      <c r="J736" s="1">
        <f>IFERROR(SUMIFS(STOCK!$U$10:$U$209,STOCK!$H$10:$H$209,T736),0)</f>
        <v>0</v>
      </c>
      <c r="K736" s="1">
        <f>IFERROR(SUMIFS(STOCK!$V$10:$V$209,STOCK!$H$10:$H$209,T736),0)</f>
        <v>0</v>
      </c>
      <c r="M736" s="1">
        <f>IFERROR(IF(LEN(T736)&gt;=1,VLOOKUP(HLOOKUP(T736,PROFILE!$K$5:$V$8,4,0),PROFILE!$F$1:$G$3,2,0),0),0)</f>
        <v>0</v>
      </c>
      <c r="N736" s="1">
        <f>IFERROR(COUNTIFS(PROFILE!$H$13:$H$212,"&gt;=1",PROFILE!$I$13:$I$212,T736),0)</f>
        <v>0</v>
      </c>
      <c r="O736" s="1">
        <f>IFERROR(IF(P736&gt;=1,(IF(LEN(T736)&gt;=1,VLOOKUP(T736,PROFILE!$A$23:$B$34,2,0)*100+COUNTIF($T$8:T736,T736),0)),0),0)</f>
        <v>0</v>
      </c>
      <c r="P736" s="11"/>
      <c r="Q736" s="11"/>
      <c r="R736" s="12"/>
      <c r="S736" s="12"/>
      <c r="T736" s="11"/>
      <c r="U736" s="11"/>
      <c r="V736" s="11"/>
      <c r="W736" s="8">
        <f ca="1">IFERROR(IF(P736&gt;=1,(IF(M736&gt;=2,COUNTIF(INDIRECT(G736):INDIRECT(H736),"OLD"),0)),0),0)</f>
        <v>0</v>
      </c>
      <c r="X736" s="8">
        <f ca="1">IFERROR(IF(P736&gt;=1,(IF(M736=1,COUNTIF(INDIRECT(G736):INDIRECT(H736),"NEW"),IF(M736=3,COUNTIF(INDIRECT(G736):INDIRECT(H736),"NEW"),0))),0),0)</f>
        <v>0</v>
      </c>
      <c r="Y736" s="10">
        <f t="shared" ca="1" si="35"/>
        <v>0</v>
      </c>
      <c r="Z736" s="13"/>
    </row>
    <row r="737" spans="6:26" ht="20.100000000000001" customHeight="1" x14ac:dyDescent="0.25">
      <c r="F737" s="1">
        <f>IFERROR(IF(O737&gt;=101,MATCH(O737,VITRAN!$AG$14:$AG$1513,0)+13,0),0)</f>
        <v>0</v>
      </c>
      <c r="G737" s="1" t="str">
        <f t="shared" si="33"/>
        <v/>
      </c>
      <c r="H737" s="1" t="str">
        <f t="shared" si="34"/>
        <v/>
      </c>
      <c r="J737" s="1">
        <f>IFERROR(SUMIFS(STOCK!$U$10:$U$209,STOCK!$H$10:$H$209,T737),0)</f>
        <v>0</v>
      </c>
      <c r="K737" s="1">
        <f>IFERROR(SUMIFS(STOCK!$V$10:$V$209,STOCK!$H$10:$H$209,T737),0)</f>
        <v>0</v>
      </c>
      <c r="M737" s="1">
        <f>IFERROR(IF(LEN(T737)&gt;=1,VLOOKUP(HLOOKUP(T737,PROFILE!$K$5:$V$8,4,0),PROFILE!$F$1:$G$3,2,0),0),0)</f>
        <v>0</v>
      </c>
      <c r="N737" s="1">
        <f>IFERROR(COUNTIFS(PROFILE!$H$13:$H$212,"&gt;=1",PROFILE!$I$13:$I$212,T737),0)</f>
        <v>0</v>
      </c>
      <c r="O737" s="1">
        <f>IFERROR(IF(P737&gt;=1,(IF(LEN(T737)&gt;=1,VLOOKUP(T737,PROFILE!$A$23:$B$34,2,0)*100+COUNTIF($T$8:T737,T737),0)),0),0)</f>
        <v>0</v>
      </c>
      <c r="P737" s="11"/>
      <c r="Q737" s="11"/>
      <c r="R737" s="12"/>
      <c r="S737" s="12"/>
      <c r="T737" s="11"/>
      <c r="U737" s="11"/>
      <c r="V737" s="11"/>
      <c r="W737" s="8">
        <f ca="1">IFERROR(IF(P737&gt;=1,(IF(M737&gt;=2,COUNTIF(INDIRECT(G737):INDIRECT(H737),"OLD"),0)),0),0)</f>
        <v>0</v>
      </c>
      <c r="X737" s="8">
        <f ca="1">IFERROR(IF(P737&gt;=1,(IF(M737=1,COUNTIF(INDIRECT(G737):INDIRECT(H737),"NEW"),IF(M737=3,COUNTIF(INDIRECT(G737):INDIRECT(H737),"NEW"),0))),0),0)</f>
        <v>0</v>
      </c>
      <c r="Y737" s="10">
        <f t="shared" ca="1" si="35"/>
        <v>0</v>
      </c>
      <c r="Z737" s="13"/>
    </row>
    <row r="738" spans="6:26" ht="20.100000000000001" customHeight="1" x14ac:dyDescent="0.25">
      <c r="F738" s="1">
        <f>IFERROR(IF(O738&gt;=101,MATCH(O738,VITRAN!$AG$14:$AG$1513,0)+13,0),0)</f>
        <v>0</v>
      </c>
      <c r="G738" s="1" t="str">
        <f t="shared" si="33"/>
        <v/>
      </c>
      <c r="H738" s="1" t="str">
        <f t="shared" si="34"/>
        <v/>
      </c>
      <c r="J738" s="1">
        <f>IFERROR(SUMIFS(STOCK!$U$10:$U$209,STOCK!$H$10:$H$209,T738),0)</f>
        <v>0</v>
      </c>
      <c r="K738" s="1">
        <f>IFERROR(SUMIFS(STOCK!$V$10:$V$209,STOCK!$H$10:$H$209,T738),0)</f>
        <v>0</v>
      </c>
      <c r="M738" s="1">
        <f>IFERROR(IF(LEN(T738)&gt;=1,VLOOKUP(HLOOKUP(T738,PROFILE!$K$5:$V$8,4,0),PROFILE!$F$1:$G$3,2,0),0),0)</f>
        <v>0</v>
      </c>
      <c r="N738" s="1">
        <f>IFERROR(COUNTIFS(PROFILE!$H$13:$H$212,"&gt;=1",PROFILE!$I$13:$I$212,T738),0)</f>
        <v>0</v>
      </c>
      <c r="O738" s="1">
        <f>IFERROR(IF(P738&gt;=1,(IF(LEN(T738)&gt;=1,VLOOKUP(T738,PROFILE!$A$23:$B$34,2,0)*100+COUNTIF($T$8:T738,T738),0)),0),0)</f>
        <v>0</v>
      </c>
      <c r="P738" s="11"/>
      <c r="Q738" s="11"/>
      <c r="R738" s="12"/>
      <c r="S738" s="12"/>
      <c r="T738" s="11"/>
      <c r="U738" s="11"/>
      <c r="V738" s="11"/>
      <c r="W738" s="8">
        <f ca="1">IFERROR(IF(P738&gt;=1,(IF(M738&gt;=2,COUNTIF(INDIRECT(G738):INDIRECT(H738),"OLD"),0)),0),0)</f>
        <v>0</v>
      </c>
      <c r="X738" s="8">
        <f ca="1">IFERROR(IF(P738&gt;=1,(IF(M738=1,COUNTIF(INDIRECT(G738):INDIRECT(H738),"NEW"),IF(M738=3,COUNTIF(INDIRECT(G738):INDIRECT(H738),"NEW"),0))),0),0)</f>
        <v>0</v>
      </c>
      <c r="Y738" s="10">
        <f t="shared" ca="1" si="35"/>
        <v>0</v>
      </c>
      <c r="Z738" s="13"/>
    </row>
    <row r="739" spans="6:26" ht="20.100000000000001" customHeight="1" x14ac:dyDescent="0.25">
      <c r="F739" s="1">
        <f>IFERROR(IF(O739&gt;=101,MATCH(O739,VITRAN!$AG$14:$AG$1513,0)+13,0),0)</f>
        <v>0</v>
      </c>
      <c r="G739" s="1" t="str">
        <f t="shared" si="33"/>
        <v/>
      </c>
      <c r="H739" s="1" t="str">
        <f t="shared" si="34"/>
        <v/>
      </c>
      <c r="J739" s="1">
        <f>IFERROR(SUMIFS(STOCK!$U$10:$U$209,STOCK!$H$10:$H$209,T739),0)</f>
        <v>0</v>
      </c>
      <c r="K739" s="1">
        <f>IFERROR(SUMIFS(STOCK!$V$10:$V$209,STOCK!$H$10:$H$209,T739),0)</f>
        <v>0</v>
      </c>
      <c r="M739" s="1">
        <f>IFERROR(IF(LEN(T739)&gt;=1,VLOOKUP(HLOOKUP(T739,PROFILE!$K$5:$V$8,4,0),PROFILE!$F$1:$G$3,2,0),0),0)</f>
        <v>0</v>
      </c>
      <c r="N739" s="1">
        <f>IFERROR(COUNTIFS(PROFILE!$H$13:$H$212,"&gt;=1",PROFILE!$I$13:$I$212,T739),0)</f>
        <v>0</v>
      </c>
      <c r="O739" s="1">
        <f>IFERROR(IF(P739&gt;=1,(IF(LEN(T739)&gt;=1,VLOOKUP(T739,PROFILE!$A$23:$B$34,2,0)*100+COUNTIF($T$8:T739,T739),0)),0),0)</f>
        <v>0</v>
      </c>
      <c r="P739" s="11"/>
      <c r="Q739" s="11"/>
      <c r="R739" s="12"/>
      <c r="S739" s="12"/>
      <c r="T739" s="11"/>
      <c r="U739" s="11"/>
      <c r="V739" s="11"/>
      <c r="W739" s="8">
        <f ca="1">IFERROR(IF(P739&gt;=1,(IF(M739&gt;=2,COUNTIF(INDIRECT(G739):INDIRECT(H739),"OLD"),0)),0),0)</f>
        <v>0</v>
      </c>
      <c r="X739" s="8">
        <f ca="1">IFERROR(IF(P739&gt;=1,(IF(M739=1,COUNTIF(INDIRECT(G739):INDIRECT(H739),"NEW"),IF(M739=3,COUNTIF(INDIRECT(G739):INDIRECT(H739),"NEW"),0))),0),0)</f>
        <v>0</v>
      </c>
      <c r="Y739" s="10">
        <f t="shared" ca="1" si="35"/>
        <v>0</v>
      </c>
      <c r="Z739" s="13"/>
    </row>
    <row r="740" spans="6:26" ht="20.100000000000001" customHeight="1" x14ac:dyDescent="0.25">
      <c r="F740" s="1">
        <f>IFERROR(IF(O740&gt;=101,MATCH(O740,VITRAN!$AG$14:$AG$1513,0)+13,0),0)</f>
        <v>0</v>
      </c>
      <c r="G740" s="1" t="str">
        <f t="shared" si="33"/>
        <v/>
      </c>
      <c r="H740" s="1" t="str">
        <f t="shared" si="34"/>
        <v/>
      </c>
      <c r="J740" s="1">
        <f>IFERROR(SUMIFS(STOCK!$U$10:$U$209,STOCK!$H$10:$H$209,T740),0)</f>
        <v>0</v>
      </c>
      <c r="K740" s="1">
        <f>IFERROR(SUMIFS(STOCK!$V$10:$V$209,STOCK!$H$10:$H$209,T740),0)</f>
        <v>0</v>
      </c>
      <c r="M740" s="1">
        <f>IFERROR(IF(LEN(T740)&gt;=1,VLOOKUP(HLOOKUP(T740,PROFILE!$K$5:$V$8,4,0),PROFILE!$F$1:$G$3,2,0),0),0)</f>
        <v>0</v>
      </c>
      <c r="N740" s="1">
        <f>IFERROR(COUNTIFS(PROFILE!$H$13:$H$212,"&gt;=1",PROFILE!$I$13:$I$212,T740),0)</f>
        <v>0</v>
      </c>
      <c r="O740" s="1">
        <f>IFERROR(IF(P740&gt;=1,(IF(LEN(T740)&gt;=1,VLOOKUP(T740,PROFILE!$A$23:$B$34,2,0)*100+COUNTIF($T$8:T740,T740),0)),0),0)</f>
        <v>0</v>
      </c>
      <c r="P740" s="11"/>
      <c r="Q740" s="11"/>
      <c r="R740" s="12"/>
      <c r="S740" s="12"/>
      <c r="T740" s="11"/>
      <c r="U740" s="11"/>
      <c r="V740" s="11"/>
      <c r="W740" s="8">
        <f ca="1">IFERROR(IF(P740&gt;=1,(IF(M740&gt;=2,COUNTIF(INDIRECT(G740):INDIRECT(H740),"OLD"),0)),0),0)</f>
        <v>0</v>
      </c>
      <c r="X740" s="8">
        <f ca="1">IFERROR(IF(P740&gt;=1,(IF(M740=1,COUNTIF(INDIRECT(G740):INDIRECT(H740),"NEW"),IF(M740=3,COUNTIF(INDIRECT(G740):INDIRECT(H740),"NEW"),0))),0),0)</f>
        <v>0</v>
      </c>
      <c r="Y740" s="10">
        <f t="shared" ca="1" si="35"/>
        <v>0</v>
      </c>
      <c r="Z740" s="13"/>
    </row>
    <row r="741" spans="6:26" ht="20.100000000000001" customHeight="1" x14ac:dyDescent="0.25">
      <c r="F741" s="1">
        <f>IFERROR(IF(O741&gt;=101,MATCH(O741,VITRAN!$AG$14:$AG$1513,0)+13,0),0)</f>
        <v>0</v>
      </c>
      <c r="G741" s="1" t="str">
        <f t="shared" si="33"/>
        <v/>
      </c>
      <c r="H741" s="1" t="str">
        <f t="shared" si="34"/>
        <v/>
      </c>
      <c r="J741" s="1">
        <f>IFERROR(SUMIFS(STOCK!$U$10:$U$209,STOCK!$H$10:$H$209,T741),0)</f>
        <v>0</v>
      </c>
      <c r="K741" s="1">
        <f>IFERROR(SUMIFS(STOCK!$V$10:$V$209,STOCK!$H$10:$H$209,T741),0)</f>
        <v>0</v>
      </c>
      <c r="M741" s="1">
        <f>IFERROR(IF(LEN(T741)&gt;=1,VLOOKUP(HLOOKUP(T741,PROFILE!$K$5:$V$8,4,0),PROFILE!$F$1:$G$3,2,0),0),0)</f>
        <v>0</v>
      </c>
      <c r="N741" s="1">
        <f>IFERROR(COUNTIFS(PROFILE!$H$13:$H$212,"&gt;=1",PROFILE!$I$13:$I$212,T741),0)</f>
        <v>0</v>
      </c>
      <c r="O741" s="1">
        <f>IFERROR(IF(P741&gt;=1,(IF(LEN(T741)&gt;=1,VLOOKUP(T741,PROFILE!$A$23:$B$34,2,0)*100+COUNTIF($T$8:T741,T741),0)),0),0)</f>
        <v>0</v>
      </c>
      <c r="P741" s="11"/>
      <c r="Q741" s="11"/>
      <c r="R741" s="12"/>
      <c r="S741" s="12"/>
      <c r="T741" s="11"/>
      <c r="U741" s="11"/>
      <c r="V741" s="11"/>
      <c r="W741" s="8">
        <f ca="1">IFERROR(IF(P741&gt;=1,(IF(M741&gt;=2,COUNTIF(INDIRECT(G741):INDIRECT(H741),"OLD"),0)),0),0)</f>
        <v>0</v>
      </c>
      <c r="X741" s="8">
        <f ca="1">IFERROR(IF(P741&gt;=1,(IF(M741=1,COUNTIF(INDIRECT(G741):INDIRECT(H741),"NEW"),IF(M741=3,COUNTIF(INDIRECT(G741):INDIRECT(H741),"NEW"),0))),0),0)</f>
        <v>0</v>
      </c>
      <c r="Y741" s="10">
        <f t="shared" ca="1" si="35"/>
        <v>0</v>
      </c>
      <c r="Z741" s="13"/>
    </row>
    <row r="742" spans="6:26" ht="20.100000000000001" customHeight="1" x14ac:dyDescent="0.25">
      <c r="F742" s="1">
        <f>IFERROR(IF(O742&gt;=101,MATCH(O742,VITRAN!$AG$14:$AG$1513,0)+13,0),0)</f>
        <v>0</v>
      </c>
      <c r="G742" s="1" t="str">
        <f t="shared" si="33"/>
        <v/>
      </c>
      <c r="H742" s="1" t="str">
        <f t="shared" si="34"/>
        <v/>
      </c>
      <c r="J742" s="1">
        <f>IFERROR(SUMIFS(STOCK!$U$10:$U$209,STOCK!$H$10:$H$209,T742),0)</f>
        <v>0</v>
      </c>
      <c r="K742" s="1">
        <f>IFERROR(SUMIFS(STOCK!$V$10:$V$209,STOCK!$H$10:$H$209,T742),0)</f>
        <v>0</v>
      </c>
      <c r="M742" s="1">
        <f>IFERROR(IF(LEN(T742)&gt;=1,VLOOKUP(HLOOKUP(T742,PROFILE!$K$5:$V$8,4,0),PROFILE!$F$1:$G$3,2,0),0),0)</f>
        <v>0</v>
      </c>
      <c r="N742" s="1">
        <f>IFERROR(COUNTIFS(PROFILE!$H$13:$H$212,"&gt;=1",PROFILE!$I$13:$I$212,T742),0)</f>
        <v>0</v>
      </c>
      <c r="O742" s="1">
        <f>IFERROR(IF(P742&gt;=1,(IF(LEN(T742)&gt;=1,VLOOKUP(T742,PROFILE!$A$23:$B$34,2,0)*100+COUNTIF($T$8:T742,T742),0)),0),0)</f>
        <v>0</v>
      </c>
      <c r="P742" s="11"/>
      <c r="Q742" s="11"/>
      <c r="R742" s="12"/>
      <c r="S742" s="12"/>
      <c r="T742" s="11"/>
      <c r="U742" s="11"/>
      <c r="V742" s="11"/>
      <c r="W742" s="8">
        <f ca="1">IFERROR(IF(P742&gt;=1,(IF(M742&gt;=2,COUNTIF(INDIRECT(G742):INDIRECT(H742),"OLD"),0)),0),0)</f>
        <v>0</v>
      </c>
      <c r="X742" s="8">
        <f ca="1">IFERROR(IF(P742&gt;=1,(IF(M742=1,COUNTIF(INDIRECT(G742):INDIRECT(H742),"NEW"),IF(M742=3,COUNTIF(INDIRECT(G742):INDIRECT(H742),"NEW"),0))),0),0)</f>
        <v>0</v>
      </c>
      <c r="Y742" s="10">
        <f t="shared" ca="1" si="35"/>
        <v>0</v>
      </c>
      <c r="Z742" s="13"/>
    </row>
    <row r="743" spans="6:26" ht="20.100000000000001" customHeight="1" x14ac:dyDescent="0.25">
      <c r="F743" s="1">
        <f>IFERROR(IF(O743&gt;=101,MATCH(O743,VITRAN!$AG$14:$AG$1513,0)+13,0),0)</f>
        <v>0</v>
      </c>
      <c r="G743" s="1" t="str">
        <f t="shared" si="33"/>
        <v/>
      </c>
      <c r="H743" s="1" t="str">
        <f t="shared" si="34"/>
        <v/>
      </c>
      <c r="J743" s="1">
        <f>IFERROR(SUMIFS(STOCK!$U$10:$U$209,STOCK!$H$10:$H$209,T743),0)</f>
        <v>0</v>
      </c>
      <c r="K743" s="1">
        <f>IFERROR(SUMIFS(STOCK!$V$10:$V$209,STOCK!$H$10:$H$209,T743),0)</f>
        <v>0</v>
      </c>
      <c r="M743" s="1">
        <f>IFERROR(IF(LEN(T743)&gt;=1,VLOOKUP(HLOOKUP(T743,PROFILE!$K$5:$V$8,4,0),PROFILE!$F$1:$G$3,2,0),0),0)</f>
        <v>0</v>
      </c>
      <c r="N743" s="1">
        <f>IFERROR(COUNTIFS(PROFILE!$H$13:$H$212,"&gt;=1",PROFILE!$I$13:$I$212,T743),0)</f>
        <v>0</v>
      </c>
      <c r="O743" s="1">
        <f>IFERROR(IF(P743&gt;=1,(IF(LEN(T743)&gt;=1,VLOOKUP(T743,PROFILE!$A$23:$B$34,2,0)*100+COUNTIF($T$8:T743,T743),0)),0),0)</f>
        <v>0</v>
      </c>
      <c r="P743" s="11"/>
      <c r="Q743" s="11"/>
      <c r="R743" s="12"/>
      <c r="S743" s="12"/>
      <c r="T743" s="11"/>
      <c r="U743" s="11"/>
      <c r="V743" s="11"/>
      <c r="W743" s="8">
        <f ca="1">IFERROR(IF(P743&gt;=1,(IF(M743&gt;=2,COUNTIF(INDIRECT(G743):INDIRECT(H743),"OLD"),0)),0),0)</f>
        <v>0</v>
      </c>
      <c r="X743" s="8">
        <f ca="1">IFERROR(IF(P743&gt;=1,(IF(M743=1,COUNTIF(INDIRECT(G743):INDIRECT(H743),"NEW"),IF(M743=3,COUNTIF(INDIRECT(G743):INDIRECT(H743),"NEW"),0))),0),0)</f>
        <v>0</v>
      </c>
      <c r="Y743" s="10">
        <f t="shared" ca="1" si="35"/>
        <v>0</v>
      </c>
      <c r="Z743" s="13"/>
    </row>
    <row r="744" spans="6:26" ht="20.100000000000001" customHeight="1" x14ac:dyDescent="0.25">
      <c r="F744" s="1">
        <f>IFERROR(IF(O744&gt;=101,MATCH(O744,VITRAN!$AG$14:$AG$1513,0)+13,0),0)</f>
        <v>0</v>
      </c>
      <c r="G744" s="1" t="str">
        <f t="shared" si="33"/>
        <v/>
      </c>
      <c r="H744" s="1" t="str">
        <f t="shared" si="34"/>
        <v/>
      </c>
      <c r="J744" s="1">
        <f>IFERROR(SUMIFS(STOCK!$U$10:$U$209,STOCK!$H$10:$H$209,T744),0)</f>
        <v>0</v>
      </c>
      <c r="K744" s="1">
        <f>IFERROR(SUMIFS(STOCK!$V$10:$V$209,STOCK!$H$10:$H$209,T744),0)</f>
        <v>0</v>
      </c>
      <c r="M744" s="1">
        <f>IFERROR(IF(LEN(T744)&gt;=1,VLOOKUP(HLOOKUP(T744,PROFILE!$K$5:$V$8,4,0),PROFILE!$F$1:$G$3,2,0),0),0)</f>
        <v>0</v>
      </c>
      <c r="N744" s="1">
        <f>IFERROR(COUNTIFS(PROFILE!$H$13:$H$212,"&gt;=1",PROFILE!$I$13:$I$212,T744),0)</f>
        <v>0</v>
      </c>
      <c r="O744" s="1">
        <f>IFERROR(IF(P744&gt;=1,(IF(LEN(T744)&gt;=1,VLOOKUP(T744,PROFILE!$A$23:$B$34,2,0)*100+COUNTIF($T$8:T744,T744),0)),0),0)</f>
        <v>0</v>
      </c>
      <c r="P744" s="11"/>
      <c r="Q744" s="11"/>
      <c r="R744" s="12"/>
      <c r="S744" s="12"/>
      <c r="T744" s="11"/>
      <c r="U744" s="11"/>
      <c r="V744" s="11"/>
      <c r="W744" s="8">
        <f ca="1">IFERROR(IF(P744&gt;=1,(IF(M744&gt;=2,COUNTIF(INDIRECT(G744):INDIRECT(H744),"OLD"),0)),0),0)</f>
        <v>0</v>
      </c>
      <c r="X744" s="8">
        <f ca="1">IFERROR(IF(P744&gt;=1,(IF(M744=1,COUNTIF(INDIRECT(G744):INDIRECT(H744),"NEW"),IF(M744=3,COUNTIF(INDIRECT(G744):INDIRECT(H744),"NEW"),0))),0),0)</f>
        <v>0</v>
      </c>
      <c r="Y744" s="10">
        <f t="shared" ca="1" si="35"/>
        <v>0</v>
      </c>
      <c r="Z744" s="13"/>
    </row>
    <row r="745" spans="6:26" ht="20.100000000000001" customHeight="1" x14ac:dyDescent="0.25">
      <c r="F745" s="1">
        <f>IFERROR(IF(O745&gt;=101,MATCH(O745,VITRAN!$AG$14:$AG$1513,0)+13,0),0)</f>
        <v>0</v>
      </c>
      <c r="G745" s="1" t="str">
        <f t="shared" si="33"/>
        <v/>
      </c>
      <c r="H745" s="1" t="str">
        <f t="shared" si="34"/>
        <v/>
      </c>
      <c r="J745" s="1">
        <f>IFERROR(SUMIFS(STOCK!$U$10:$U$209,STOCK!$H$10:$H$209,T745),0)</f>
        <v>0</v>
      </c>
      <c r="K745" s="1">
        <f>IFERROR(SUMIFS(STOCK!$V$10:$V$209,STOCK!$H$10:$H$209,T745),0)</f>
        <v>0</v>
      </c>
      <c r="M745" s="1">
        <f>IFERROR(IF(LEN(T745)&gt;=1,VLOOKUP(HLOOKUP(T745,PROFILE!$K$5:$V$8,4,0),PROFILE!$F$1:$G$3,2,0),0),0)</f>
        <v>0</v>
      </c>
      <c r="N745" s="1">
        <f>IFERROR(COUNTIFS(PROFILE!$H$13:$H$212,"&gt;=1",PROFILE!$I$13:$I$212,T745),0)</f>
        <v>0</v>
      </c>
      <c r="O745" s="1">
        <f>IFERROR(IF(P745&gt;=1,(IF(LEN(T745)&gt;=1,VLOOKUP(T745,PROFILE!$A$23:$B$34,2,0)*100+COUNTIF($T$8:T745,T745),0)),0),0)</f>
        <v>0</v>
      </c>
      <c r="P745" s="11"/>
      <c r="Q745" s="11"/>
      <c r="R745" s="12"/>
      <c r="S745" s="12"/>
      <c r="T745" s="11"/>
      <c r="U745" s="11"/>
      <c r="V745" s="11"/>
      <c r="W745" s="8">
        <f ca="1">IFERROR(IF(P745&gt;=1,(IF(M745&gt;=2,COUNTIF(INDIRECT(G745):INDIRECT(H745),"OLD"),0)),0),0)</f>
        <v>0</v>
      </c>
      <c r="X745" s="8">
        <f ca="1">IFERROR(IF(P745&gt;=1,(IF(M745=1,COUNTIF(INDIRECT(G745):INDIRECT(H745),"NEW"),IF(M745=3,COUNTIF(INDIRECT(G745):INDIRECT(H745),"NEW"),0))),0),0)</f>
        <v>0</v>
      </c>
      <c r="Y745" s="10">
        <f t="shared" ca="1" si="35"/>
        <v>0</v>
      </c>
      <c r="Z745" s="13"/>
    </row>
    <row r="746" spans="6:26" ht="20.100000000000001" customHeight="1" x14ac:dyDescent="0.25">
      <c r="F746" s="1">
        <f>IFERROR(IF(O746&gt;=101,MATCH(O746,VITRAN!$AG$14:$AG$1513,0)+13,0),0)</f>
        <v>0</v>
      </c>
      <c r="G746" s="1" t="str">
        <f t="shared" si="33"/>
        <v/>
      </c>
      <c r="H746" s="1" t="str">
        <f t="shared" si="34"/>
        <v/>
      </c>
      <c r="J746" s="1">
        <f>IFERROR(SUMIFS(STOCK!$U$10:$U$209,STOCK!$H$10:$H$209,T746),0)</f>
        <v>0</v>
      </c>
      <c r="K746" s="1">
        <f>IFERROR(SUMIFS(STOCK!$V$10:$V$209,STOCK!$H$10:$H$209,T746),0)</f>
        <v>0</v>
      </c>
      <c r="M746" s="1">
        <f>IFERROR(IF(LEN(T746)&gt;=1,VLOOKUP(HLOOKUP(T746,PROFILE!$K$5:$V$8,4,0),PROFILE!$F$1:$G$3,2,0),0),0)</f>
        <v>0</v>
      </c>
      <c r="N746" s="1">
        <f>IFERROR(COUNTIFS(PROFILE!$H$13:$H$212,"&gt;=1",PROFILE!$I$13:$I$212,T746),0)</f>
        <v>0</v>
      </c>
      <c r="O746" s="1">
        <f>IFERROR(IF(P746&gt;=1,(IF(LEN(T746)&gt;=1,VLOOKUP(T746,PROFILE!$A$23:$B$34,2,0)*100+COUNTIF($T$8:T746,T746),0)),0),0)</f>
        <v>0</v>
      </c>
      <c r="P746" s="11"/>
      <c r="Q746" s="11"/>
      <c r="R746" s="12"/>
      <c r="S746" s="12"/>
      <c r="T746" s="11"/>
      <c r="U746" s="11"/>
      <c r="V746" s="11"/>
      <c r="W746" s="8">
        <f ca="1">IFERROR(IF(P746&gt;=1,(IF(M746&gt;=2,COUNTIF(INDIRECT(G746):INDIRECT(H746),"OLD"),0)),0),0)</f>
        <v>0</v>
      </c>
      <c r="X746" s="8">
        <f ca="1">IFERROR(IF(P746&gt;=1,(IF(M746=1,COUNTIF(INDIRECT(G746):INDIRECT(H746),"NEW"),IF(M746=3,COUNTIF(INDIRECT(G746):INDIRECT(H746),"NEW"),0))),0),0)</f>
        <v>0</v>
      </c>
      <c r="Y746" s="10">
        <f t="shared" ca="1" si="35"/>
        <v>0</v>
      </c>
      <c r="Z746" s="13"/>
    </row>
    <row r="747" spans="6:26" ht="20.100000000000001" customHeight="1" x14ac:dyDescent="0.25">
      <c r="F747" s="1">
        <f>IFERROR(IF(O747&gt;=101,MATCH(O747,VITRAN!$AG$14:$AG$1513,0)+13,0),0)</f>
        <v>0</v>
      </c>
      <c r="G747" s="1" t="str">
        <f t="shared" si="33"/>
        <v/>
      </c>
      <c r="H747" s="1" t="str">
        <f t="shared" si="34"/>
        <v/>
      </c>
      <c r="J747" s="1">
        <f>IFERROR(SUMIFS(STOCK!$U$10:$U$209,STOCK!$H$10:$H$209,T747),0)</f>
        <v>0</v>
      </c>
      <c r="K747" s="1">
        <f>IFERROR(SUMIFS(STOCK!$V$10:$V$209,STOCK!$H$10:$H$209,T747),0)</f>
        <v>0</v>
      </c>
      <c r="M747" s="1">
        <f>IFERROR(IF(LEN(T747)&gt;=1,VLOOKUP(HLOOKUP(T747,PROFILE!$K$5:$V$8,4,0),PROFILE!$F$1:$G$3,2,0),0),0)</f>
        <v>0</v>
      </c>
      <c r="N747" s="1">
        <f>IFERROR(COUNTIFS(PROFILE!$H$13:$H$212,"&gt;=1",PROFILE!$I$13:$I$212,T747),0)</f>
        <v>0</v>
      </c>
      <c r="O747" s="1">
        <f>IFERROR(IF(P747&gt;=1,(IF(LEN(T747)&gt;=1,VLOOKUP(T747,PROFILE!$A$23:$B$34,2,0)*100+COUNTIF($T$8:T747,T747),0)),0),0)</f>
        <v>0</v>
      </c>
      <c r="P747" s="11"/>
      <c r="Q747" s="11"/>
      <c r="R747" s="12"/>
      <c r="S747" s="12"/>
      <c r="T747" s="11"/>
      <c r="U747" s="11"/>
      <c r="V747" s="11"/>
      <c r="W747" s="8">
        <f ca="1">IFERROR(IF(P747&gt;=1,(IF(M747&gt;=2,COUNTIF(INDIRECT(G747):INDIRECT(H747),"OLD"),0)),0),0)</f>
        <v>0</v>
      </c>
      <c r="X747" s="8">
        <f ca="1">IFERROR(IF(P747&gt;=1,(IF(M747=1,COUNTIF(INDIRECT(G747):INDIRECT(H747),"NEW"),IF(M747=3,COUNTIF(INDIRECT(G747):INDIRECT(H747),"NEW"),0))),0),0)</f>
        <v>0</v>
      </c>
      <c r="Y747" s="10">
        <f t="shared" ca="1" si="35"/>
        <v>0</v>
      </c>
      <c r="Z747" s="13"/>
    </row>
    <row r="748" spans="6:26" ht="20.100000000000001" customHeight="1" x14ac:dyDescent="0.25">
      <c r="F748" s="1">
        <f>IFERROR(IF(O748&gt;=101,MATCH(O748,VITRAN!$AG$14:$AG$1513,0)+13,0),0)</f>
        <v>0</v>
      </c>
      <c r="G748" s="1" t="str">
        <f t="shared" si="33"/>
        <v/>
      </c>
      <c r="H748" s="1" t="str">
        <f t="shared" si="34"/>
        <v/>
      </c>
      <c r="J748" s="1">
        <f>IFERROR(SUMIFS(STOCK!$U$10:$U$209,STOCK!$H$10:$H$209,T748),0)</f>
        <v>0</v>
      </c>
      <c r="K748" s="1">
        <f>IFERROR(SUMIFS(STOCK!$V$10:$V$209,STOCK!$H$10:$H$209,T748),0)</f>
        <v>0</v>
      </c>
      <c r="M748" s="1">
        <f>IFERROR(IF(LEN(T748)&gt;=1,VLOOKUP(HLOOKUP(T748,PROFILE!$K$5:$V$8,4,0),PROFILE!$F$1:$G$3,2,0),0),0)</f>
        <v>0</v>
      </c>
      <c r="N748" s="1">
        <f>IFERROR(COUNTIFS(PROFILE!$H$13:$H$212,"&gt;=1",PROFILE!$I$13:$I$212,T748),0)</f>
        <v>0</v>
      </c>
      <c r="O748" s="1">
        <f>IFERROR(IF(P748&gt;=1,(IF(LEN(T748)&gt;=1,VLOOKUP(T748,PROFILE!$A$23:$B$34,2,0)*100+COUNTIF($T$8:T748,T748),0)),0),0)</f>
        <v>0</v>
      </c>
      <c r="P748" s="11"/>
      <c r="Q748" s="11"/>
      <c r="R748" s="12"/>
      <c r="S748" s="12"/>
      <c r="T748" s="11"/>
      <c r="U748" s="11"/>
      <c r="V748" s="11"/>
      <c r="W748" s="8">
        <f ca="1">IFERROR(IF(P748&gt;=1,(IF(M748&gt;=2,COUNTIF(INDIRECT(G748):INDIRECT(H748),"OLD"),0)),0),0)</f>
        <v>0</v>
      </c>
      <c r="X748" s="8">
        <f ca="1">IFERROR(IF(P748&gt;=1,(IF(M748=1,COUNTIF(INDIRECT(G748):INDIRECT(H748),"NEW"),IF(M748=3,COUNTIF(INDIRECT(G748):INDIRECT(H748),"NEW"),0))),0),0)</f>
        <v>0</v>
      </c>
      <c r="Y748" s="10">
        <f t="shared" ca="1" si="35"/>
        <v>0</v>
      </c>
      <c r="Z748" s="13"/>
    </row>
    <row r="749" spans="6:26" ht="20.100000000000001" customHeight="1" x14ac:dyDescent="0.25">
      <c r="F749" s="1">
        <f>IFERROR(IF(O749&gt;=101,MATCH(O749,VITRAN!$AG$14:$AG$1513,0)+13,0),0)</f>
        <v>0</v>
      </c>
      <c r="G749" s="1" t="str">
        <f t="shared" si="33"/>
        <v/>
      </c>
      <c r="H749" s="1" t="str">
        <f t="shared" si="34"/>
        <v/>
      </c>
      <c r="J749" s="1">
        <f>IFERROR(SUMIFS(STOCK!$U$10:$U$209,STOCK!$H$10:$H$209,T749),0)</f>
        <v>0</v>
      </c>
      <c r="K749" s="1">
        <f>IFERROR(SUMIFS(STOCK!$V$10:$V$209,STOCK!$H$10:$H$209,T749),0)</f>
        <v>0</v>
      </c>
      <c r="M749" s="1">
        <f>IFERROR(IF(LEN(T749)&gt;=1,VLOOKUP(HLOOKUP(T749,PROFILE!$K$5:$V$8,4,0),PROFILE!$F$1:$G$3,2,0),0),0)</f>
        <v>0</v>
      </c>
      <c r="N749" s="1">
        <f>IFERROR(COUNTIFS(PROFILE!$H$13:$H$212,"&gt;=1",PROFILE!$I$13:$I$212,T749),0)</f>
        <v>0</v>
      </c>
      <c r="O749" s="1">
        <f>IFERROR(IF(P749&gt;=1,(IF(LEN(T749)&gt;=1,VLOOKUP(T749,PROFILE!$A$23:$B$34,2,0)*100+COUNTIF($T$8:T749,T749),0)),0),0)</f>
        <v>0</v>
      </c>
      <c r="P749" s="11"/>
      <c r="Q749" s="11"/>
      <c r="R749" s="12"/>
      <c r="S749" s="12"/>
      <c r="T749" s="11"/>
      <c r="U749" s="11"/>
      <c r="V749" s="11"/>
      <c r="W749" s="8">
        <f ca="1">IFERROR(IF(P749&gt;=1,(IF(M749&gt;=2,COUNTIF(INDIRECT(G749):INDIRECT(H749),"OLD"),0)),0),0)</f>
        <v>0</v>
      </c>
      <c r="X749" s="8">
        <f ca="1">IFERROR(IF(P749&gt;=1,(IF(M749=1,COUNTIF(INDIRECT(G749):INDIRECT(H749),"NEW"),IF(M749=3,COUNTIF(INDIRECT(G749):INDIRECT(H749),"NEW"),0))),0),0)</f>
        <v>0</v>
      </c>
      <c r="Y749" s="10">
        <f t="shared" ca="1" si="35"/>
        <v>0</v>
      </c>
      <c r="Z749" s="13"/>
    </row>
    <row r="750" spans="6:26" ht="20.100000000000001" customHeight="1" x14ac:dyDescent="0.25">
      <c r="F750" s="1">
        <f>IFERROR(IF(O750&gt;=101,MATCH(O750,VITRAN!$AG$14:$AG$1513,0)+13,0),0)</f>
        <v>0</v>
      </c>
      <c r="G750" s="1" t="str">
        <f t="shared" si="33"/>
        <v/>
      </c>
      <c r="H750" s="1" t="str">
        <f t="shared" si="34"/>
        <v/>
      </c>
      <c r="J750" s="1">
        <f>IFERROR(SUMIFS(STOCK!$U$10:$U$209,STOCK!$H$10:$H$209,T750),0)</f>
        <v>0</v>
      </c>
      <c r="K750" s="1">
        <f>IFERROR(SUMIFS(STOCK!$V$10:$V$209,STOCK!$H$10:$H$209,T750),0)</f>
        <v>0</v>
      </c>
      <c r="M750" s="1">
        <f>IFERROR(IF(LEN(T750)&gt;=1,VLOOKUP(HLOOKUP(T750,PROFILE!$K$5:$V$8,4,0),PROFILE!$F$1:$G$3,2,0),0),0)</f>
        <v>0</v>
      </c>
      <c r="N750" s="1">
        <f>IFERROR(COUNTIFS(PROFILE!$H$13:$H$212,"&gt;=1",PROFILE!$I$13:$I$212,T750),0)</f>
        <v>0</v>
      </c>
      <c r="O750" s="1">
        <f>IFERROR(IF(P750&gt;=1,(IF(LEN(T750)&gt;=1,VLOOKUP(T750,PROFILE!$A$23:$B$34,2,0)*100+COUNTIF($T$8:T750,T750),0)),0),0)</f>
        <v>0</v>
      </c>
      <c r="P750" s="11"/>
      <c r="Q750" s="11"/>
      <c r="R750" s="12"/>
      <c r="S750" s="12"/>
      <c r="T750" s="11"/>
      <c r="U750" s="11"/>
      <c r="V750" s="11"/>
      <c r="W750" s="8">
        <f ca="1">IFERROR(IF(P750&gt;=1,(IF(M750&gt;=2,COUNTIF(INDIRECT(G750):INDIRECT(H750),"OLD"),0)),0),0)</f>
        <v>0</v>
      </c>
      <c r="X750" s="8">
        <f ca="1">IFERROR(IF(P750&gt;=1,(IF(M750=1,COUNTIF(INDIRECT(G750):INDIRECT(H750),"NEW"),IF(M750=3,COUNTIF(INDIRECT(G750):INDIRECT(H750),"NEW"),0))),0),0)</f>
        <v>0</v>
      </c>
      <c r="Y750" s="10">
        <f t="shared" ca="1" si="35"/>
        <v>0</v>
      </c>
      <c r="Z750" s="13"/>
    </row>
    <row r="751" spans="6:26" ht="20.100000000000001" customHeight="1" x14ac:dyDescent="0.25">
      <c r="F751" s="1">
        <f>IFERROR(IF(O751&gt;=101,MATCH(O751,VITRAN!$AG$14:$AG$1513,0)+13,0),0)</f>
        <v>0</v>
      </c>
      <c r="G751" s="1" t="str">
        <f t="shared" si="33"/>
        <v/>
      </c>
      <c r="H751" s="1" t="str">
        <f t="shared" si="34"/>
        <v/>
      </c>
      <c r="J751" s="1">
        <f>IFERROR(SUMIFS(STOCK!$U$10:$U$209,STOCK!$H$10:$H$209,T751),0)</f>
        <v>0</v>
      </c>
      <c r="K751" s="1">
        <f>IFERROR(SUMIFS(STOCK!$V$10:$V$209,STOCK!$H$10:$H$209,T751),0)</f>
        <v>0</v>
      </c>
      <c r="M751" s="1">
        <f>IFERROR(IF(LEN(T751)&gt;=1,VLOOKUP(HLOOKUP(T751,PROFILE!$K$5:$V$8,4,0),PROFILE!$F$1:$G$3,2,0),0),0)</f>
        <v>0</v>
      </c>
      <c r="N751" s="1">
        <f>IFERROR(COUNTIFS(PROFILE!$H$13:$H$212,"&gt;=1",PROFILE!$I$13:$I$212,T751),0)</f>
        <v>0</v>
      </c>
      <c r="O751" s="1">
        <f>IFERROR(IF(P751&gt;=1,(IF(LEN(T751)&gt;=1,VLOOKUP(T751,PROFILE!$A$23:$B$34,2,0)*100+COUNTIF($T$8:T751,T751),0)),0),0)</f>
        <v>0</v>
      </c>
      <c r="P751" s="11"/>
      <c r="Q751" s="11"/>
      <c r="R751" s="12"/>
      <c r="S751" s="12"/>
      <c r="T751" s="11"/>
      <c r="U751" s="11"/>
      <c r="V751" s="11"/>
      <c r="W751" s="8">
        <f ca="1">IFERROR(IF(P751&gt;=1,(IF(M751&gt;=2,COUNTIF(INDIRECT(G751):INDIRECT(H751),"OLD"),0)),0),0)</f>
        <v>0</v>
      </c>
      <c r="X751" s="8">
        <f ca="1">IFERROR(IF(P751&gt;=1,(IF(M751=1,COUNTIF(INDIRECT(G751):INDIRECT(H751),"NEW"),IF(M751=3,COUNTIF(INDIRECT(G751):INDIRECT(H751),"NEW"),0))),0),0)</f>
        <v>0</v>
      </c>
      <c r="Y751" s="10">
        <f t="shared" ca="1" si="35"/>
        <v>0</v>
      </c>
      <c r="Z751" s="13"/>
    </row>
    <row r="752" spans="6:26" ht="20.100000000000001" customHeight="1" x14ac:dyDescent="0.25">
      <c r="F752" s="1">
        <f>IFERROR(IF(O752&gt;=101,MATCH(O752,VITRAN!$AG$14:$AG$1513,0)+13,0),0)</f>
        <v>0</v>
      </c>
      <c r="G752" s="1" t="str">
        <f t="shared" si="33"/>
        <v/>
      </c>
      <c r="H752" s="1" t="str">
        <f t="shared" si="34"/>
        <v/>
      </c>
      <c r="J752" s="1">
        <f>IFERROR(SUMIFS(STOCK!$U$10:$U$209,STOCK!$H$10:$H$209,T752),0)</f>
        <v>0</v>
      </c>
      <c r="K752" s="1">
        <f>IFERROR(SUMIFS(STOCK!$V$10:$V$209,STOCK!$H$10:$H$209,T752),0)</f>
        <v>0</v>
      </c>
      <c r="M752" s="1">
        <f>IFERROR(IF(LEN(T752)&gt;=1,VLOOKUP(HLOOKUP(T752,PROFILE!$K$5:$V$8,4,0),PROFILE!$F$1:$G$3,2,0),0),0)</f>
        <v>0</v>
      </c>
      <c r="N752" s="1">
        <f>IFERROR(COUNTIFS(PROFILE!$H$13:$H$212,"&gt;=1",PROFILE!$I$13:$I$212,T752),0)</f>
        <v>0</v>
      </c>
      <c r="O752" s="1">
        <f>IFERROR(IF(P752&gt;=1,(IF(LEN(T752)&gt;=1,VLOOKUP(T752,PROFILE!$A$23:$B$34,2,0)*100+COUNTIF($T$8:T752,T752),0)),0),0)</f>
        <v>0</v>
      </c>
      <c r="P752" s="11"/>
      <c r="Q752" s="11"/>
      <c r="R752" s="12"/>
      <c r="S752" s="12"/>
      <c r="T752" s="11"/>
      <c r="U752" s="11"/>
      <c r="V752" s="11"/>
      <c r="W752" s="8">
        <f ca="1">IFERROR(IF(P752&gt;=1,(IF(M752&gt;=2,COUNTIF(INDIRECT(G752):INDIRECT(H752),"OLD"),0)),0),0)</f>
        <v>0</v>
      </c>
      <c r="X752" s="8">
        <f ca="1">IFERROR(IF(P752&gt;=1,(IF(M752=1,COUNTIF(INDIRECT(G752):INDIRECT(H752),"NEW"),IF(M752=3,COUNTIF(INDIRECT(G752):INDIRECT(H752),"NEW"),0))),0),0)</f>
        <v>0</v>
      </c>
      <c r="Y752" s="10">
        <f t="shared" ca="1" si="35"/>
        <v>0</v>
      </c>
      <c r="Z752" s="13"/>
    </row>
    <row r="753" spans="6:26" ht="20.100000000000001" customHeight="1" x14ac:dyDescent="0.25">
      <c r="F753" s="1">
        <f>IFERROR(IF(O753&gt;=101,MATCH(O753,VITRAN!$AG$14:$AG$1513,0)+13,0),0)</f>
        <v>0</v>
      </c>
      <c r="G753" s="1" t="str">
        <f t="shared" si="33"/>
        <v/>
      </c>
      <c r="H753" s="1" t="str">
        <f t="shared" si="34"/>
        <v/>
      </c>
      <c r="J753" s="1">
        <f>IFERROR(SUMIFS(STOCK!$U$10:$U$209,STOCK!$H$10:$H$209,T753),0)</f>
        <v>0</v>
      </c>
      <c r="K753" s="1">
        <f>IFERROR(SUMIFS(STOCK!$V$10:$V$209,STOCK!$H$10:$H$209,T753),0)</f>
        <v>0</v>
      </c>
      <c r="M753" s="1">
        <f>IFERROR(IF(LEN(T753)&gt;=1,VLOOKUP(HLOOKUP(T753,PROFILE!$K$5:$V$8,4,0),PROFILE!$F$1:$G$3,2,0),0),0)</f>
        <v>0</v>
      </c>
      <c r="N753" s="1">
        <f>IFERROR(COUNTIFS(PROFILE!$H$13:$H$212,"&gt;=1",PROFILE!$I$13:$I$212,T753),0)</f>
        <v>0</v>
      </c>
      <c r="O753" s="1">
        <f>IFERROR(IF(P753&gt;=1,(IF(LEN(T753)&gt;=1,VLOOKUP(T753,PROFILE!$A$23:$B$34,2,0)*100+COUNTIF($T$8:T753,T753),0)),0),0)</f>
        <v>0</v>
      </c>
      <c r="P753" s="11"/>
      <c r="Q753" s="11"/>
      <c r="R753" s="12"/>
      <c r="S753" s="12"/>
      <c r="T753" s="11"/>
      <c r="U753" s="11"/>
      <c r="V753" s="11"/>
      <c r="W753" s="8">
        <f ca="1">IFERROR(IF(P753&gt;=1,(IF(M753&gt;=2,COUNTIF(INDIRECT(G753):INDIRECT(H753),"OLD"),0)),0),0)</f>
        <v>0</v>
      </c>
      <c r="X753" s="8">
        <f ca="1">IFERROR(IF(P753&gt;=1,(IF(M753=1,COUNTIF(INDIRECT(G753):INDIRECT(H753),"NEW"),IF(M753=3,COUNTIF(INDIRECT(G753):INDIRECT(H753),"NEW"),0))),0),0)</f>
        <v>0</v>
      </c>
      <c r="Y753" s="10">
        <f t="shared" ca="1" si="35"/>
        <v>0</v>
      </c>
      <c r="Z753" s="13"/>
    </row>
    <row r="754" spans="6:26" ht="20.100000000000001" customHeight="1" x14ac:dyDescent="0.25">
      <c r="F754" s="1">
        <f>IFERROR(IF(O754&gt;=101,MATCH(O754,VITRAN!$AG$14:$AG$1513,0)+13,0),0)</f>
        <v>0</v>
      </c>
      <c r="G754" s="1" t="str">
        <f t="shared" si="33"/>
        <v/>
      </c>
      <c r="H754" s="1" t="str">
        <f t="shared" si="34"/>
        <v/>
      </c>
      <c r="J754" s="1">
        <f>IFERROR(SUMIFS(STOCK!$U$10:$U$209,STOCK!$H$10:$H$209,T754),0)</f>
        <v>0</v>
      </c>
      <c r="K754" s="1">
        <f>IFERROR(SUMIFS(STOCK!$V$10:$V$209,STOCK!$H$10:$H$209,T754),0)</f>
        <v>0</v>
      </c>
      <c r="M754" s="1">
        <f>IFERROR(IF(LEN(T754)&gt;=1,VLOOKUP(HLOOKUP(T754,PROFILE!$K$5:$V$8,4,0),PROFILE!$F$1:$G$3,2,0),0),0)</f>
        <v>0</v>
      </c>
      <c r="N754" s="1">
        <f>IFERROR(COUNTIFS(PROFILE!$H$13:$H$212,"&gt;=1",PROFILE!$I$13:$I$212,T754),0)</f>
        <v>0</v>
      </c>
      <c r="O754" s="1">
        <f>IFERROR(IF(P754&gt;=1,(IF(LEN(T754)&gt;=1,VLOOKUP(T754,PROFILE!$A$23:$B$34,2,0)*100+COUNTIF($T$8:T754,T754),0)),0),0)</f>
        <v>0</v>
      </c>
      <c r="P754" s="11"/>
      <c r="Q754" s="11"/>
      <c r="R754" s="12"/>
      <c r="S754" s="12"/>
      <c r="T754" s="11"/>
      <c r="U754" s="11"/>
      <c r="V754" s="11"/>
      <c r="W754" s="8">
        <f ca="1">IFERROR(IF(P754&gt;=1,(IF(M754&gt;=2,COUNTIF(INDIRECT(G754):INDIRECT(H754),"OLD"),0)),0),0)</f>
        <v>0</v>
      </c>
      <c r="X754" s="8">
        <f ca="1">IFERROR(IF(P754&gt;=1,(IF(M754=1,COUNTIF(INDIRECT(G754):INDIRECT(H754),"NEW"),IF(M754=3,COUNTIF(INDIRECT(G754):INDIRECT(H754),"NEW"),0))),0),0)</f>
        <v>0</v>
      </c>
      <c r="Y754" s="10">
        <f t="shared" ca="1" si="35"/>
        <v>0</v>
      </c>
      <c r="Z754" s="13"/>
    </row>
    <row r="755" spans="6:26" ht="20.100000000000001" customHeight="1" x14ac:dyDescent="0.25">
      <c r="F755" s="1">
        <f>IFERROR(IF(O755&gt;=101,MATCH(O755,VITRAN!$AG$14:$AG$1513,0)+13,0),0)</f>
        <v>0</v>
      </c>
      <c r="G755" s="1" t="str">
        <f t="shared" si="33"/>
        <v/>
      </c>
      <c r="H755" s="1" t="str">
        <f t="shared" si="34"/>
        <v/>
      </c>
      <c r="J755" s="1">
        <f>IFERROR(SUMIFS(STOCK!$U$10:$U$209,STOCK!$H$10:$H$209,T755),0)</f>
        <v>0</v>
      </c>
      <c r="K755" s="1">
        <f>IFERROR(SUMIFS(STOCK!$V$10:$V$209,STOCK!$H$10:$H$209,T755),0)</f>
        <v>0</v>
      </c>
      <c r="M755" s="1">
        <f>IFERROR(IF(LEN(T755)&gt;=1,VLOOKUP(HLOOKUP(T755,PROFILE!$K$5:$V$8,4,0),PROFILE!$F$1:$G$3,2,0),0),0)</f>
        <v>0</v>
      </c>
      <c r="N755" s="1">
        <f>IFERROR(COUNTIFS(PROFILE!$H$13:$H$212,"&gt;=1",PROFILE!$I$13:$I$212,T755),0)</f>
        <v>0</v>
      </c>
      <c r="O755" s="1">
        <f>IFERROR(IF(P755&gt;=1,(IF(LEN(T755)&gt;=1,VLOOKUP(T755,PROFILE!$A$23:$B$34,2,0)*100+COUNTIF($T$8:T755,T755),0)),0),0)</f>
        <v>0</v>
      </c>
      <c r="P755" s="11"/>
      <c r="Q755" s="11"/>
      <c r="R755" s="12"/>
      <c r="S755" s="12"/>
      <c r="T755" s="11"/>
      <c r="U755" s="11"/>
      <c r="V755" s="11"/>
      <c r="W755" s="8">
        <f ca="1">IFERROR(IF(P755&gt;=1,(IF(M755&gt;=2,COUNTIF(INDIRECT(G755):INDIRECT(H755),"OLD"),0)),0),0)</f>
        <v>0</v>
      </c>
      <c r="X755" s="8">
        <f ca="1">IFERROR(IF(P755&gt;=1,(IF(M755=1,COUNTIF(INDIRECT(G755):INDIRECT(H755),"NEW"),IF(M755=3,COUNTIF(INDIRECT(G755):INDIRECT(H755),"NEW"),0))),0),0)</f>
        <v>0</v>
      </c>
      <c r="Y755" s="10">
        <f t="shared" ca="1" si="35"/>
        <v>0</v>
      </c>
      <c r="Z755" s="13"/>
    </row>
    <row r="756" spans="6:26" ht="20.100000000000001" customHeight="1" x14ac:dyDescent="0.25">
      <c r="F756" s="1">
        <f>IFERROR(IF(O756&gt;=101,MATCH(O756,VITRAN!$AG$14:$AG$1513,0)+13,0),0)</f>
        <v>0</v>
      </c>
      <c r="G756" s="1" t="str">
        <f t="shared" si="33"/>
        <v/>
      </c>
      <c r="H756" s="1" t="str">
        <f t="shared" si="34"/>
        <v/>
      </c>
      <c r="J756" s="1">
        <f>IFERROR(SUMIFS(STOCK!$U$10:$U$209,STOCK!$H$10:$H$209,T756),0)</f>
        <v>0</v>
      </c>
      <c r="K756" s="1">
        <f>IFERROR(SUMIFS(STOCK!$V$10:$V$209,STOCK!$H$10:$H$209,T756),0)</f>
        <v>0</v>
      </c>
      <c r="M756" s="1">
        <f>IFERROR(IF(LEN(T756)&gt;=1,VLOOKUP(HLOOKUP(T756,PROFILE!$K$5:$V$8,4,0),PROFILE!$F$1:$G$3,2,0),0),0)</f>
        <v>0</v>
      </c>
      <c r="N756" s="1">
        <f>IFERROR(COUNTIFS(PROFILE!$H$13:$H$212,"&gt;=1",PROFILE!$I$13:$I$212,T756),0)</f>
        <v>0</v>
      </c>
      <c r="O756" s="1">
        <f>IFERROR(IF(P756&gt;=1,(IF(LEN(T756)&gt;=1,VLOOKUP(T756,PROFILE!$A$23:$B$34,2,0)*100+COUNTIF($T$8:T756,T756),0)),0),0)</f>
        <v>0</v>
      </c>
      <c r="P756" s="11"/>
      <c r="Q756" s="11"/>
      <c r="R756" s="12"/>
      <c r="S756" s="12"/>
      <c r="T756" s="11"/>
      <c r="U756" s="11"/>
      <c r="V756" s="11"/>
      <c r="W756" s="8">
        <f ca="1">IFERROR(IF(P756&gt;=1,(IF(M756&gt;=2,COUNTIF(INDIRECT(G756):INDIRECT(H756),"OLD"),0)),0),0)</f>
        <v>0</v>
      </c>
      <c r="X756" s="8">
        <f ca="1">IFERROR(IF(P756&gt;=1,(IF(M756=1,COUNTIF(INDIRECT(G756):INDIRECT(H756),"NEW"),IF(M756=3,COUNTIF(INDIRECT(G756):INDIRECT(H756),"NEW"),0))),0),0)</f>
        <v>0</v>
      </c>
      <c r="Y756" s="10">
        <f t="shared" ca="1" si="35"/>
        <v>0</v>
      </c>
      <c r="Z756" s="13"/>
    </row>
    <row r="757" spans="6:26" ht="20.100000000000001" customHeight="1" x14ac:dyDescent="0.25">
      <c r="F757" s="1">
        <f>IFERROR(IF(O757&gt;=101,MATCH(O757,VITRAN!$AG$14:$AG$1513,0)+13,0),0)</f>
        <v>0</v>
      </c>
      <c r="G757" s="1" t="str">
        <f t="shared" si="33"/>
        <v/>
      </c>
      <c r="H757" s="1" t="str">
        <f t="shared" si="34"/>
        <v/>
      </c>
      <c r="J757" s="1">
        <f>IFERROR(SUMIFS(STOCK!$U$10:$U$209,STOCK!$H$10:$H$209,T757),0)</f>
        <v>0</v>
      </c>
      <c r="K757" s="1">
        <f>IFERROR(SUMIFS(STOCK!$V$10:$V$209,STOCK!$H$10:$H$209,T757),0)</f>
        <v>0</v>
      </c>
      <c r="M757" s="1">
        <f>IFERROR(IF(LEN(T757)&gt;=1,VLOOKUP(HLOOKUP(T757,PROFILE!$K$5:$V$8,4,0),PROFILE!$F$1:$G$3,2,0),0),0)</f>
        <v>0</v>
      </c>
      <c r="N757" s="1">
        <f>IFERROR(COUNTIFS(PROFILE!$H$13:$H$212,"&gt;=1",PROFILE!$I$13:$I$212,T757),0)</f>
        <v>0</v>
      </c>
      <c r="O757" s="1">
        <f>IFERROR(IF(P757&gt;=1,(IF(LEN(T757)&gt;=1,VLOOKUP(T757,PROFILE!$A$23:$B$34,2,0)*100+COUNTIF($T$8:T757,T757),0)),0),0)</f>
        <v>0</v>
      </c>
      <c r="P757" s="11"/>
      <c r="Q757" s="11"/>
      <c r="R757" s="12"/>
      <c r="S757" s="12"/>
      <c r="T757" s="11"/>
      <c r="U757" s="11"/>
      <c r="V757" s="11"/>
      <c r="W757" s="8">
        <f ca="1">IFERROR(IF(P757&gt;=1,(IF(M757&gt;=2,COUNTIF(INDIRECT(G757):INDIRECT(H757),"OLD"),0)),0),0)</f>
        <v>0</v>
      </c>
      <c r="X757" s="8">
        <f ca="1">IFERROR(IF(P757&gt;=1,(IF(M757=1,COUNTIF(INDIRECT(G757):INDIRECT(H757),"NEW"),IF(M757=3,COUNTIF(INDIRECT(G757):INDIRECT(H757),"NEW"),0))),0),0)</f>
        <v>0</v>
      </c>
      <c r="Y757" s="10">
        <f t="shared" ca="1" si="35"/>
        <v>0</v>
      </c>
      <c r="Z757" s="13"/>
    </row>
    <row r="758" spans="6:26" ht="20.100000000000001" customHeight="1" x14ac:dyDescent="0.25">
      <c r="F758" s="1">
        <f>IFERROR(IF(O758&gt;=101,MATCH(O758,VITRAN!$AG$14:$AG$1513,0)+13,0),0)</f>
        <v>0</v>
      </c>
      <c r="G758" s="1" t="str">
        <f t="shared" si="33"/>
        <v/>
      </c>
      <c r="H758" s="1" t="str">
        <f t="shared" si="34"/>
        <v/>
      </c>
      <c r="J758" s="1">
        <f>IFERROR(SUMIFS(STOCK!$U$10:$U$209,STOCK!$H$10:$H$209,T758),0)</f>
        <v>0</v>
      </c>
      <c r="K758" s="1">
        <f>IFERROR(SUMIFS(STOCK!$V$10:$V$209,STOCK!$H$10:$H$209,T758),0)</f>
        <v>0</v>
      </c>
      <c r="M758" s="1">
        <f>IFERROR(IF(LEN(T758)&gt;=1,VLOOKUP(HLOOKUP(T758,PROFILE!$K$5:$V$8,4,0),PROFILE!$F$1:$G$3,2,0),0),0)</f>
        <v>0</v>
      </c>
      <c r="N758" s="1">
        <f>IFERROR(COUNTIFS(PROFILE!$H$13:$H$212,"&gt;=1",PROFILE!$I$13:$I$212,T758),0)</f>
        <v>0</v>
      </c>
      <c r="O758" s="1">
        <f>IFERROR(IF(P758&gt;=1,(IF(LEN(T758)&gt;=1,VLOOKUP(T758,PROFILE!$A$23:$B$34,2,0)*100+COUNTIF($T$8:T758,T758),0)),0),0)</f>
        <v>0</v>
      </c>
      <c r="P758" s="11"/>
      <c r="Q758" s="11"/>
      <c r="R758" s="12"/>
      <c r="S758" s="12"/>
      <c r="T758" s="11"/>
      <c r="U758" s="11"/>
      <c r="V758" s="11"/>
      <c r="W758" s="8">
        <f ca="1">IFERROR(IF(P758&gt;=1,(IF(M758&gt;=2,COUNTIF(INDIRECT(G758):INDIRECT(H758),"OLD"),0)),0),0)</f>
        <v>0</v>
      </c>
      <c r="X758" s="8">
        <f ca="1">IFERROR(IF(P758&gt;=1,(IF(M758=1,COUNTIF(INDIRECT(G758):INDIRECT(H758),"NEW"),IF(M758=3,COUNTIF(INDIRECT(G758):INDIRECT(H758),"NEW"),0))),0),0)</f>
        <v>0</v>
      </c>
      <c r="Y758" s="10">
        <f t="shared" ca="1" si="35"/>
        <v>0</v>
      </c>
      <c r="Z758" s="13"/>
    </row>
    <row r="759" spans="6:26" ht="20.100000000000001" customHeight="1" x14ac:dyDescent="0.25">
      <c r="F759" s="1">
        <f>IFERROR(IF(O759&gt;=101,MATCH(O759,VITRAN!$AG$14:$AG$1513,0)+13,0),0)</f>
        <v>0</v>
      </c>
      <c r="G759" s="1" t="str">
        <f t="shared" si="33"/>
        <v/>
      </c>
      <c r="H759" s="1" t="str">
        <f t="shared" si="34"/>
        <v/>
      </c>
      <c r="J759" s="1">
        <f>IFERROR(SUMIFS(STOCK!$U$10:$U$209,STOCK!$H$10:$H$209,T759),0)</f>
        <v>0</v>
      </c>
      <c r="K759" s="1">
        <f>IFERROR(SUMIFS(STOCK!$V$10:$V$209,STOCK!$H$10:$H$209,T759),0)</f>
        <v>0</v>
      </c>
      <c r="M759" s="1">
        <f>IFERROR(IF(LEN(T759)&gt;=1,VLOOKUP(HLOOKUP(T759,PROFILE!$K$5:$V$8,4,0),PROFILE!$F$1:$G$3,2,0),0),0)</f>
        <v>0</v>
      </c>
      <c r="N759" s="1">
        <f>IFERROR(COUNTIFS(PROFILE!$H$13:$H$212,"&gt;=1",PROFILE!$I$13:$I$212,T759),0)</f>
        <v>0</v>
      </c>
      <c r="O759" s="1">
        <f>IFERROR(IF(P759&gt;=1,(IF(LEN(T759)&gt;=1,VLOOKUP(T759,PROFILE!$A$23:$B$34,2,0)*100+COUNTIF($T$8:T759,T759),0)),0),0)</f>
        <v>0</v>
      </c>
      <c r="P759" s="11"/>
      <c r="Q759" s="11"/>
      <c r="R759" s="12"/>
      <c r="S759" s="12"/>
      <c r="T759" s="11"/>
      <c r="U759" s="11"/>
      <c r="V759" s="11"/>
      <c r="W759" s="8">
        <f ca="1">IFERROR(IF(P759&gt;=1,(IF(M759&gt;=2,COUNTIF(INDIRECT(G759):INDIRECT(H759),"OLD"),0)),0),0)</f>
        <v>0</v>
      </c>
      <c r="X759" s="8">
        <f ca="1">IFERROR(IF(P759&gt;=1,(IF(M759=1,COUNTIF(INDIRECT(G759):INDIRECT(H759),"NEW"),IF(M759=3,COUNTIF(INDIRECT(G759):INDIRECT(H759),"NEW"),0))),0),0)</f>
        <v>0</v>
      </c>
      <c r="Y759" s="10">
        <f t="shared" ca="1" si="35"/>
        <v>0</v>
      </c>
      <c r="Z759" s="13"/>
    </row>
    <row r="760" spans="6:26" ht="20.100000000000001" customHeight="1" x14ac:dyDescent="0.25">
      <c r="F760" s="1">
        <f>IFERROR(IF(O760&gt;=101,MATCH(O760,VITRAN!$AG$14:$AG$1513,0)+13,0),0)</f>
        <v>0</v>
      </c>
      <c r="G760" s="1" t="str">
        <f t="shared" si="33"/>
        <v/>
      </c>
      <c r="H760" s="1" t="str">
        <f t="shared" si="34"/>
        <v/>
      </c>
      <c r="J760" s="1">
        <f>IFERROR(SUMIFS(STOCK!$U$10:$U$209,STOCK!$H$10:$H$209,T760),0)</f>
        <v>0</v>
      </c>
      <c r="K760" s="1">
        <f>IFERROR(SUMIFS(STOCK!$V$10:$V$209,STOCK!$H$10:$H$209,T760),0)</f>
        <v>0</v>
      </c>
      <c r="M760" s="1">
        <f>IFERROR(IF(LEN(T760)&gt;=1,VLOOKUP(HLOOKUP(T760,PROFILE!$K$5:$V$8,4,0),PROFILE!$F$1:$G$3,2,0),0),0)</f>
        <v>0</v>
      </c>
      <c r="N760" s="1">
        <f>IFERROR(COUNTIFS(PROFILE!$H$13:$H$212,"&gt;=1",PROFILE!$I$13:$I$212,T760),0)</f>
        <v>0</v>
      </c>
      <c r="O760" s="1">
        <f>IFERROR(IF(P760&gt;=1,(IF(LEN(T760)&gt;=1,VLOOKUP(T760,PROFILE!$A$23:$B$34,2,0)*100+COUNTIF($T$8:T760,T760),0)),0),0)</f>
        <v>0</v>
      </c>
      <c r="P760" s="11"/>
      <c r="Q760" s="11"/>
      <c r="R760" s="12"/>
      <c r="S760" s="12"/>
      <c r="T760" s="11"/>
      <c r="U760" s="11"/>
      <c r="V760" s="11"/>
      <c r="W760" s="8">
        <f ca="1">IFERROR(IF(P760&gt;=1,(IF(M760&gt;=2,COUNTIF(INDIRECT(G760):INDIRECT(H760),"OLD"),0)),0),0)</f>
        <v>0</v>
      </c>
      <c r="X760" s="8">
        <f ca="1">IFERROR(IF(P760&gt;=1,(IF(M760=1,COUNTIF(INDIRECT(G760):INDIRECT(H760),"NEW"),IF(M760=3,COUNTIF(INDIRECT(G760):INDIRECT(H760),"NEW"),0))),0),0)</f>
        <v>0</v>
      </c>
      <c r="Y760" s="10">
        <f t="shared" ca="1" si="35"/>
        <v>0</v>
      </c>
      <c r="Z760" s="13"/>
    </row>
    <row r="761" spans="6:26" ht="20.100000000000001" customHeight="1" x14ac:dyDescent="0.25">
      <c r="F761" s="1">
        <f>IFERROR(IF(O761&gt;=101,MATCH(O761,VITRAN!$AG$14:$AG$1513,0)+13,0),0)</f>
        <v>0</v>
      </c>
      <c r="G761" s="1" t="str">
        <f t="shared" si="33"/>
        <v/>
      </c>
      <c r="H761" s="1" t="str">
        <f t="shared" si="34"/>
        <v/>
      </c>
      <c r="J761" s="1">
        <f>IFERROR(SUMIFS(STOCK!$U$10:$U$209,STOCK!$H$10:$H$209,T761),0)</f>
        <v>0</v>
      </c>
      <c r="K761" s="1">
        <f>IFERROR(SUMIFS(STOCK!$V$10:$V$209,STOCK!$H$10:$H$209,T761),0)</f>
        <v>0</v>
      </c>
      <c r="M761" s="1">
        <f>IFERROR(IF(LEN(T761)&gt;=1,VLOOKUP(HLOOKUP(T761,PROFILE!$K$5:$V$8,4,0),PROFILE!$F$1:$G$3,2,0),0),0)</f>
        <v>0</v>
      </c>
      <c r="N761" s="1">
        <f>IFERROR(COUNTIFS(PROFILE!$H$13:$H$212,"&gt;=1",PROFILE!$I$13:$I$212,T761),0)</f>
        <v>0</v>
      </c>
      <c r="O761" s="1">
        <f>IFERROR(IF(P761&gt;=1,(IF(LEN(T761)&gt;=1,VLOOKUP(T761,PROFILE!$A$23:$B$34,2,0)*100+COUNTIF($T$8:T761,T761),0)),0),0)</f>
        <v>0</v>
      </c>
      <c r="P761" s="11"/>
      <c r="Q761" s="11"/>
      <c r="R761" s="12"/>
      <c r="S761" s="12"/>
      <c r="T761" s="11"/>
      <c r="U761" s="11"/>
      <c r="V761" s="11"/>
      <c r="W761" s="8">
        <f ca="1">IFERROR(IF(P761&gt;=1,(IF(M761&gt;=2,COUNTIF(INDIRECT(G761):INDIRECT(H761),"OLD"),0)),0),0)</f>
        <v>0</v>
      </c>
      <c r="X761" s="8">
        <f ca="1">IFERROR(IF(P761&gt;=1,(IF(M761=1,COUNTIF(INDIRECT(G761):INDIRECT(H761),"NEW"),IF(M761=3,COUNTIF(INDIRECT(G761):INDIRECT(H761),"NEW"),0))),0),0)</f>
        <v>0</v>
      </c>
      <c r="Y761" s="10">
        <f t="shared" ca="1" si="35"/>
        <v>0</v>
      </c>
      <c r="Z761" s="13"/>
    </row>
    <row r="762" spans="6:26" ht="20.100000000000001" customHeight="1" x14ac:dyDescent="0.25">
      <c r="F762" s="1">
        <f>IFERROR(IF(O762&gt;=101,MATCH(O762,VITRAN!$AG$14:$AG$1513,0)+13,0),0)</f>
        <v>0</v>
      </c>
      <c r="G762" s="1" t="str">
        <f t="shared" si="33"/>
        <v/>
      </c>
      <c r="H762" s="1" t="str">
        <f t="shared" si="34"/>
        <v/>
      </c>
      <c r="J762" s="1">
        <f>IFERROR(SUMIFS(STOCK!$U$10:$U$209,STOCK!$H$10:$H$209,T762),0)</f>
        <v>0</v>
      </c>
      <c r="K762" s="1">
        <f>IFERROR(SUMIFS(STOCK!$V$10:$V$209,STOCK!$H$10:$H$209,T762),0)</f>
        <v>0</v>
      </c>
      <c r="M762" s="1">
        <f>IFERROR(IF(LEN(T762)&gt;=1,VLOOKUP(HLOOKUP(T762,PROFILE!$K$5:$V$8,4,0),PROFILE!$F$1:$G$3,2,0),0),0)</f>
        <v>0</v>
      </c>
      <c r="N762" s="1">
        <f>IFERROR(COUNTIFS(PROFILE!$H$13:$H$212,"&gt;=1",PROFILE!$I$13:$I$212,T762),0)</f>
        <v>0</v>
      </c>
      <c r="O762" s="1">
        <f>IFERROR(IF(P762&gt;=1,(IF(LEN(T762)&gt;=1,VLOOKUP(T762,PROFILE!$A$23:$B$34,2,0)*100+COUNTIF($T$8:T762,T762),0)),0),0)</f>
        <v>0</v>
      </c>
      <c r="P762" s="11"/>
      <c r="Q762" s="11"/>
      <c r="R762" s="12"/>
      <c r="S762" s="12"/>
      <c r="T762" s="11"/>
      <c r="U762" s="11"/>
      <c r="V762" s="11"/>
      <c r="W762" s="8">
        <f ca="1">IFERROR(IF(P762&gt;=1,(IF(M762&gt;=2,COUNTIF(INDIRECT(G762):INDIRECT(H762),"OLD"),0)),0),0)</f>
        <v>0</v>
      </c>
      <c r="X762" s="8">
        <f ca="1">IFERROR(IF(P762&gt;=1,(IF(M762=1,COUNTIF(INDIRECT(G762):INDIRECT(H762),"NEW"),IF(M762=3,COUNTIF(INDIRECT(G762):INDIRECT(H762),"NEW"),0))),0),0)</f>
        <v>0</v>
      </c>
      <c r="Y762" s="10">
        <f t="shared" ca="1" si="35"/>
        <v>0</v>
      </c>
      <c r="Z762" s="13"/>
    </row>
    <row r="763" spans="6:26" ht="20.100000000000001" customHeight="1" x14ac:dyDescent="0.25">
      <c r="F763" s="1">
        <f>IFERROR(IF(O763&gt;=101,MATCH(O763,VITRAN!$AG$14:$AG$1513,0)+13,0),0)</f>
        <v>0</v>
      </c>
      <c r="G763" s="1" t="str">
        <f t="shared" si="33"/>
        <v/>
      </c>
      <c r="H763" s="1" t="str">
        <f t="shared" si="34"/>
        <v/>
      </c>
      <c r="J763" s="1">
        <f>IFERROR(SUMIFS(STOCK!$U$10:$U$209,STOCK!$H$10:$H$209,T763),0)</f>
        <v>0</v>
      </c>
      <c r="K763" s="1">
        <f>IFERROR(SUMIFS(STOCK!$V$10:$V$209,STOCK!$H$10:$H$209,T763),0)</f>
        <v>0</v>
      </c>
      <c r="M763" s="1">
        <f>IFERROR(IF(LEN(T763)&gt;=1,VLOOKUP(HLOOKUP(T763,PROFILE!$K$5:$V$8,4,0),PROFILE!$F$1:$G$3,2,0),0),0)</f>
        <v>0</v>
      </c>
      <c r="N763" s="1">
        <f>IFERROR(COUNTIFS(PROFILE!$H$13:$H$212,"&gt;=1",PROFILE!$I$13:$I$212,T763),0)</f>
        <v>0</v>
      </c>
      <c r="O763" s="1">
        <f>IFERROR(IF(P763&gt;=1,(IF(LEN(T763)&gt;=1,VLOOKUP(T763,PROFILE!$A$23:$B$34,2,0)*100+COUNTIF($T$8:T763,T763),0)),0),0)</f>
        <v>0</v>
      </c>
      <c r="P763" s="11"/>
      <c r="Q763" s="11"/>
      <c r="R763" s="12"/>
      <c r="S763" s="12"/>
      <c r="T763" s="11"/>
      <c r="U763" s="11"/>
      <c r="V763" s="11"/>
      <c r="W763" s="8">
        <f ca="1">IFERROR(IF(P763&gt;=1,(IF(M763&gt;=2,COUNTIF(INDIRECT(G763):INDIRECT(H763),"OLD"),0)),0),0)</f>
        <v>0</v>
      </c>
      <c r="X763" s="8">
        <f ca="1">IFERROR(IF(P763&gt;=1,(IF(M763=1,COUNTIF(INDIRECT(G763):INDIRECT(H763),"NEW"),IF(M763=3,COUNTIF(INDIRECT(G763):INDIRECT(H763),"NEW"),0))),0),0)</f>
        <v>0</v>
      </c>
      <c r="Y763" s="10">
        <f t="shared" ca="1" si="35"/>
        <v>0</v>
      </c>
      <c r="Z763" s="13"/>
    </row>
    <row r="764" spans="6:26" ht="20.100000000000001" customHeight="1" x14ac:dyDescent="0.25">
      <c r="F764" s="1">
        <f>IFERROR(IF(O764&gt;=101,MATCH(O764,VITRAN!$AG$14:$AG$1513,0)+13,0),0)</f>
        <v>0</v>
      </c>
      <c r="G764" s="1" t="str">
        <f t="shared" si="33"/>
        <v/>
      </c>
      <c r="H764" s="1" t="str">
        <f t="shared" si="34"/>
        <v/>
      </c>
      <c r="J764" s="1">
        <f>IFERROR(SUMIFS(STOCK!$U$10:$U$209,STOCK!$H$10:$H$209,T764),0)</f>
        <v>0</v>
      </c>
      <c r="K764" s="1">
        <f>IFERROR(SUMIFS(STOCK!$V$10:$V$209,STOCK!$H$10:$H$209,T764),0)</f>
        <v>0</v>
      </c>
      <c r="M764" s="1">
        <f>IFERROR(IF(LEN(T764)&gt;=1,VLOOKUP(HLOOKUP(T764,PROFILE!$K$5:$V$8,4,0),PROFILE!$F$1:$G$3,2,0),0),0)</f>
        <v>0</v>
      </c>
      <c r="N764" s="1">
        <f>IFERROR(COUNTIFS(PROFILE!$H$13:$H$212,"&gt;=1",PROFILE!$I$13:$I$212,T764),0)</f>
        <v>0</v>
      </c>
      <c r="O764" s="1">
        <f>IFERROR(IF(P764&gt;=1,(IF(LEN(T764)&gt;=1,VLOOKUP(T764,PROFILE!$A$23:$B$34,2,0)*100+COUNTIF($T$8:T764,T764),0)),0),0)</f>
        <v>0</v>
      </c>
      <c r="P764" s="11"/>
      <c r="Q764" s="11"/>
      <c r="R764" s="12"/>
      <c r="S764" s="12"/>
      <c r="T764" s="11"/>
      <c r="U764" s="11"/>
      <c r="V764" s="11"/>
      <c r="W764" s="8">
        <f ca="1">IFERROR(IF(P764&gt;=1,(IF(M764&gt;=2,COUNTIF(INDIRECT(G764):INDIRECT(H764),"OLD"),0)),0),0)</f>
        <v>0</v>
      </c>
      <c r="X764" s="8">
        <f ca="1">IFERROR(IF(P764&gt;=1,(IF(M764=1,COUNTIF(INDIRECT(G764):INDIRECT(H764),"NEW"),IF(M764=3,COUNTIF(INDIRECT(G764):INDIRECT(H764),"NEW"),0))),0),0)</f>
        <v>0</v>
      </c>
      <c r="Y764" s="10">
        <f t="shared" ca="1" si="35"/>
        <v>0</v>
      </c>
      <c r="Z764" s="13"/>
    </row>
    <row r="765" spans="6:26" ht="20.100000000000001" customHeight="1" x14ac:dyDescent="0.25">
      <c r="F765" s="1">
        <f>IFERROR(IF(O765&gt;=101,MATCH(O765,VITRAN!$AG$14:$AG$1513,0)+13,0),0)</f>
        <v>0</v>
      </c>
      <c r="G765" s="1" t="str">
        <f t="shared" si="33"/>
        <v/>
      </c>
      <c r="H765" s="1" t="str">
        <f t="shared" si="34"/>
        <v/>
      </c>
      <c r="J765" s="1">
        <f>IFERROR(SUMIFS(STOCK!$U$10:$U$209,STOCK!$H$10:$H$209,T765),0)</f>
        <v>0</v>
      </c>
      <c r="K765" s="1">
        <f>IFERROR(SUMIFS(STOCK!$V$10:$V$209,STOCK!$H$10:$H$209,T765),0)</f>
        <v>0</v>
      </c>
      <c r="M765" s="1">
        <f>IFERROR(IF(LEN(T765)&gt;=1,VLOOKUP(HLOOKUP(T765,PROFILE!$K$5:$V$8,4,0),PROFILE!$F$1:$G$3,2,0),0),0)</f>
        <v>0</v>
      </c>
      <c r="N765" s="1">
        <f>IFERROR(COUNTIFS(PROFILE!$H$13:$H$212,"&gt;=1",PROFILE!$I$13:$I$212,T765),0)</f>
        <v>0</v>
      </c>
      <c r="O765" s="1">
        <f>IFERROR(IF(P765&gt;=1,(IF(LEN(T765)&gt;=1,VLOOKUP(T765,PROFILE!$A$23:$B$34,2,0)*100+COUNTIF($T$8:T765,T765),0)),0),0)</f>
        <v>0</v>
      </c>
      <c r="P765" s="11"/>
      <c r="Q765" s="11"/>
      <c r="R765" s="12"/>
      <c r="S765" s="12"/>
      <c r="T765" s="11"/>
      <c r="U765" s="11"/>
      <c r="V765" s="11"/>
      <c r="W765" s="8">
        <f ca="1">IFERROR(IF(P765&gt;=1,(IF(M765&gt;=2,COUNTIF(INDIRECT(G765):INDIRECT(H765),"OLD"),0)),0),0)</f>
        <v>0</v>
      </c>
      <c r="X765" s="8">
        <f ca="1">IFERROR(IF(P765&gt;=1,(IF(M765=1,COUNTIF(INDIRECT(G765):INDIRECT(H765),"NEW"),IF(M765=3,COUNTIF(INDIRECT(G765):INDIRECT(H765),"NEW"),0))),0),0)</f>
        <v>0</v>
      </c>
      <c r="Y765" s="10">
        <f t="shared" ca="1" si="35"/>
        <v>0</v>
      </c>
      <c r="Z765" s="13"/>
    </row>
    <row r="766" spans="6:26" ht="20.100000000000001" customHeight="1" x14ac:dyDescent="0.25">
      <c r="F766" s="1">
        <f>IFERROR(IF(O766&gt;=101,MATCH(O766,VITRAN!$AG$14:$AG$1513,0)+13,0),0)</f>
        <v>0</v>
      </c>
      <c r="G766" s="1" t="str">
        <f t="shared" si="33"/>
        <v/>
      </c>
      <c r="H766" s="1" t="str">
        <f t="shared" si="34"/>
        <v/>
      </c>
      <c r="J766" s="1">
        <f>IFERROR(SUMIFS(STOCK!$U$10:$U$209,STOCK!$H$10:$H$209,T766),0)</f>
        <v>0</v>
      </c>
      <c r="K766" s="1">
        <f>IFERROR(SUMIFS(STOCK!$V$10:$V$209,STOCK!$H$10:$H$209,T766),0)</f>
        <v>0</v>
      </c>
      <c r="M766" s="1">
        <f>IFERROR(IF(LEN(T766)&gt;=1,VLOOKUP(HLOOKUP(T766,PROFILE!$K$5:$V$8,4,0),PROFILE!$F$1:$G$3,2,0),0),0)</f>
        <v>0</v>
      </c>
      <c r="N766" s="1">
        <f>IFERROR(COUNTIFS(PROFILE!$H$13:$H$212,"&gt;=1",PROFILE!$I$13:$I$212,T766),0)</f>
        <v>0</v>
      </c>
      <c r="O766" s="1">
        <f>IFERROR(IF(P766&gt;=1,(IF(LEN(T766)&gt;=1,VLOOKUP(T766,PROFILE!$A$23:$B$34,2,0)*100+COUNTIF($T$8:T766,T766),0)),0),0)</f>
        <v>0</v>
      </c>
      <c r="P766" s="11"/>
      <c r="Q766" s="11"/>
      <c r="R766" s="12"/>
      <c r="S766" s="12"/>
      <c r="T766" s="11"/>
      <c r="U766" s="11"/>
      <c r="V766" s="11"/>
      <c r="W766" s="8">
        <f ca="1">IFERROR(IF(P766&gt;=1,(IF(M766&gt;=2,COUNTIF(INDIRECT(G766):INDIRECT(H766),"OLD"),0)),0),0)</f>
        <v>0</v>
      </c>
      <c r="X766" s="8">
        <f ca="1">IFERROR(IF(P766&gt;=1,(IF(M766=1,COUNTIF(INDIRECT(G766):INDIRECT(H766),"NEW"),IF(M766=3,COUNTIF(INDIRECT(G766):INDIRECT(H766),"NEW"),0))),0),0)</f>
        <v>0</v>
      </c>
      <c r="Y766" s="10">
        <f t="shared" ca="1" si="35"/>
        <v>0</v>
      </c>
      <c r="Z766" s="13"/>
    </row>
    <row r="767" spans="6:26" ht="20.100000000000001" customHeight="1" x14ac:dyDescent="0.25">
      <c r="F767" s="1">
        <f>IFERROR(IF(O767&gt;=101,MATCH(O767,VITRAN!$AG$14:$AG$1513,0)+13,0),0)</f>
        <v>0</v>
      </c>
      <c r="G767" s="1" t="str">
        <f t="shared" si="33"/>
        <v/>
      </c>
      <c r="H767" s="1" t="str">
        <f t="shared" si="34"/>
        <v/>
      </c>
      <c r="J767" s="1">
        <f>IFERROR(SUMIFS(STOCK!$U$10:$U$209,STOCK!$H$10:$H$209,T767),0)</f>
        <v>0</v>
      </c>
      <c r="K767" s="1">
        <f>IFERROR(SUMIFS(STOCK!$V$10:$V$209,STOCK!$H$10:$H$209,T767),0)</f>
        <v>0</v>
      </c>
      <c r="M767" s="1">
        <f>IFERROR(IF(LEN(T767)&gt;=1,VLOOKUP(HLOOKUP(T767,PROFILE!$K$5:$V$8,4,0),PROFILE!$F$1:$G$3,2,0),0),0)</f>
        <v>0</v>
      </c>
      <c r="N767" s="1">
        <f>IFERROR(COUNTIFS(PROFILE!$H$13:$H$212,"&gt;=1",PROFILE!$I$13:$I$212,T767),0)</f>
        <v>0</v>
      </c>
      <c r="O767" s="1">
        <f>IFERROR(IF(P767&gt;=1,(IF(LEN(T767)&gt;=1,VLOOKUP(T767,PROFILE!$A$23:$B$34,2,0)*100+COUNTIF($T$8:T767,T767),0)),0),0)</f>
        <v>0</v>
      </c>
      <c r="P767" s="11"/>
      <c r="Q767" s="11"/>
      <c r="R767" s="12"/>
      <c r="S767" s="12"/>
      <c r="T767" s="11"/>
      <c r="U767" s="11"/>
      <c r="V767" s="11"/>
      <c r="W767" s="8">
        <f ca="1">IFERROR(IF(P767&gt;=1,(IF(M767&gt;=2,COUNTIF(INDIRECT(G767):INDIRECT(H767),"OLD"),0)),0),0)</f>
        <v>0</v>
      </c>
      <c r="X767" s="8">
        <f ca="1">IFERROR(IF(P767&gt;=1,(IF(M767=1,COUNTIF(INDIRECT(G767):INDIRECT(H767),"NEW"),IF(M767=3,COUNTIF(INDIRECT(G767):INDIRECT(H767),"NEW"),0))),0),0)</f>
        <v>0</v>
      </c>
      <c r="Y767" s="10">
        <f t="shared" ca="1" si="35"/>
        <v>0</v>
      </c>
      <c r="Z767" s="13"/>
    </row>
    <row r="768" spans="6:26" ht="20.100000000000001" customHeight="1" x14ac:dyDescent="0.25">
      <c r="F768" s="1">
        <f>IFERROR(IF(O768&gt;=101,MATCH(O768,VITRAN!$AG$14:$AG$1513,0)+13,0),0)</f>
        <v>0</v>
      </c>
      <c r="G768" s="1" t="str">
        <f t="shared" si="33"/>
        <v/>
      </c>
      <c r="H768" s="1" t="str">
        <f t="shared" si="34"/>
        <v/>
      </c>
      <c r="J768" s="1">
        <f>IFERROR(SUMIFS(STOCK!$U$10:$U$209,STOCK!$H$10:$H$209,T768),0)</f>
        <v>0</v>
      </c>
      <c r="K768" s="1">
        <f>IFERROR(SUMIFS(STOCK!$V$10:$V$209,STOCK!$H$10:$H$209,T768),0)</f>
        <v>0</v>
      </c>
      <c r="M768" s="1">
        <f>IFERROR(IF(LEN(T768)&gt;=1,VLOOKUP(HLOOKUP(T768,PROFILE!$K$5:$V$8,4,0),PROFILE!$F$1:$G$3,2,0),0),0)</f>
        <v>0</v>
      </c>
      <c r="N768" s="1">
        <f>IFERROR(COUNTIFS(PROFILE!$H$13:$H$212,"&gt;=1",PROFILE!$I$13:$I$212,T768),0)</f>
        <v>0</v>
      </c>
      <c r="O768" s="1">
        <f>IFERROR(IF(P768&gt;=1,(IF(LEN(T768)&gt;=1,VLOOKUP(T768,PROFILE!$A$23:$B$34,2,0)*100+COUNTIF($T$8:T768,T768),0)),0),0)</f>
        <v>0</v>
      </c>
      <c r="P768" s="11"/>
      <c r="Q768" s="11"/>
      <c r="R768" s="12"/>
      <c r="S768" s="12"/>
      <c r="T768" s="11"/>
      <c r="U768" s="11"/>
      <c r="V768" s="11"/>
      <c r="W768" s="8">
        <f ca="1">IFERROR(IF(P768&gt;=1,(IF(M768&gt;=2,COUNTIF(INDIRECT(G768):INDIRECT(H768),"OLD"),0)),0),0)</f>
        <v>0</v>
      </c>
      <c r="X768" s="8">
        <f ca="1">IFERROR(IF(P768&gt;=1,(IF(M768=1,COUNTIF(INDIRECT(G768):INDIRECT(H768),"NEW"),IF(M768=3,COUNTIF(INDIRECT(G768):INDIRECT(H768),"NEW"),0))),0),0)</f>
        <v>0</v>
      </c>
      <c r="Y768" s="10">
        <f t="shared" ca="1" si="35"/>
        <v>0</v>
      </c>
      <c r="Z768" s="13"/>
    </row>
    <row r="769" spans="6:26" ht="20.100000000000001" customHeight="1" x14ac:dyDescent="0.25">
      <c r="F769" s="1">
        <f>IFERROR(IF(O769&gt;=101,MATCH(O769,VITRAN!$AG$14:$AG$1513,0)+13,0),0)</f>
        <v>0</v>
      </c>
      <c r="G769" s="1" t="str">
        <f t="shared" si="33"/>
        <v/>
      </c>
      <c r="H769" s="1" t="str">
        <f t="shared" si="34"/>
        <v/>
      </c>
      <c r="J769" s="1">
        <f>IFERROR(SUMIFS(STOCK!$U$10:$U$209,STOCK!$H$10:$H$209,T769),0)</f>
        <v>0</v>
      </c>
      <c r="K769" s="1">
        <f>IFERROR(SUMIFS(STOCK!$V$10:$V$209,STOCK!$H$10:$H$209,T769),0)</f>
        <v>0</v>
      </c>
      <c r="M769" s="1">
        <f>IFERROR(IF(LEN(T769)&gt;=1,VLOOKUP(HLOOKUP(T769,PROFILE!$K$5:$V$8,4,0),PROFILE!$F$1:$G$3,2,0),0),0)</f>
        <v>0</v>
      </c>
      <c r="N769" s="1">
        <f>IFERROR(COUNTIFS(PROFILE!$H$13:$H$212,"&gt;=1",PROFILE!$I$13:$I$212,T769),0)</f>
        <v>0</v>
      </c>
      <c r="O769" s="1">
        <f>IFERROR(IF(P769&gt;=1,(IF(LEN(T769)&gt;=1,VLOOKUP(T769,PROFILE!$A$23:$B$34,2,0)*100+COUNTIF($T$8:T769,T769),0)),0),0)</f>
        <v>0</v>
      </c>
      <c r="P769" s="11"/>
      <c r="Q769" s="11"/>
      <c r="R769" s="12"/>
      <c r="S769" s="12"/>
      <c r="T769" s="11"/>
      <c r="U769" s="11"/>
      <c r="V769" s="11"/>
      <c r="W769" s="8">
        <f ca="1">IFERROR(IF(P769&gt;=1,(IF(M769&gt;=2,COUNTIF(INDIRECT(G769):INDIRECT(H769),"OLD"),0)),0),0)</f>
        <v>0</v>
      </c>
      <c r="X769" s="8">
        <f ca="1">IFERROR(IF(P769&gt;=1,(IF(M769=1,COUNTIF(INDIRECT(G769):INDIRECT(H769),"NEW"),IF(M769=3,COUNTIF(INDIRECT(G769):INDIRECT(H769),"NEW"),0))),0),0)</f>
        <v>0</v>
      </c>
      <c r="Y769" s="10">
        <f t="shared" ca="1" si="35"/>
        <v>0</v>
      </c>
      <c r="Z769" s="13"/>
    </row>
    <row r="770" spans="6:26" ht="20.100000000000001" customHeight="1" x14ac:dyDescent="0.25">
      <c r="F770" s="1">
        <f>IFERROR(IF(O770&gt;=101,MATCH(O770,VITRAN!$AG$14:$AG$1513,0)+13,0),0)</f>
        <v>0</v>
      </c>
      <c r="G770" s="1" t="str">
        <f t="shared" si="33"/>
        <v/>
      </c>
      <c r="H770" s="1" t="str">
        <f t="shared" si="34"/>
        <v/>
      </c>
      <c r="J770" s="1">
        <f>IFERROR(SUMIFS(STOCK!$U$10:$U$209,STOCK!$H$10:$H$209,T770),0)</f>
        <v>0</v>
      </c>
      <c r="K770" s="1">
        <f>IFERROR(SUMIFS(STOCK!$V$10:$V$209,STOCK!$H$10:$H$209,T770),0)</f>
        <v>0</v>
      </c>
      <c r="M770" s="1">
        <f>IFERROR(IF(LEN(T770)&gt;=1,VLOOKUP(HLOOKUP(T770,PROFILE!$K$5:$V$8,4,0),PROFILE!$F$1:$G$3,2,0),0),0)</f>
        <v>0</v>
      </c>
      <c r="N770" s="1">
        <f>IFERROR(COUNTIFS(PROFILE!$H$13:$H$212,"&gt;=1",PROFILE!$I$13:$I$212,T770),0)</f>
        <v>0</v>
      </c>
      <c r="O770" s="1">
        <f>IFERROR(IF(P770&gt;=1,(IF(LEN(T770)&gt;=1,VLOOKUP(T770,PROFILE!$A$23:$B$34,2,0)*100+COUNTIF($T$8:T770,T770),0)),0),0)</f>
        <v>0</v>
      </c>
      <c r="P770" s="11"/>
      <c r="Q770" s="11"/>
      <c r="R770" s="12"/>
      <c r="S770" s="12"/>
      <c r="T770" s="11"/>
      <c r="U770" s="11"/>
      <c r="V770" s="11"/>
      <c r="W770" s="8">
        <f ca="1">IFERROR(IF(P770&gt;=1,(IF(M770&gt;=2,COUNTIF(INDIRECT(G770):INDIRECT(H770),"OLD"),0)),0),0)</f>
        <v>0</v>
      </c>
      <c r="X770" s="8">
        <f ca="1">IFERROR(IF(P770&gt;=1,(IF(M770=1,COUNTIF(INDIRECT(G770):INDIRECT(H770),"NEW"),IF(M770=3,COUNTIF(INDIRECT(G770):INDIRECT(H770),"NEW"),0))),0),0)</f>
        <v>0</v>
      </c>
      <c r="Y770" s="10">
        <f t="shared" ca="1" si="35"/>
        <v>0</v>
      </c>
      <c r="Z770" s="13"/>
    </row>
    <row r="771" spans="6:26" ht="20.100000000000001" customHeight="1" x14ac:dyDescent="0.25">
      <c r="F771" s="1">
        <f>IFERROR(IF(O771&gt;=101,MATCH(O771,VITRAN!$AG$14:$AG$1513,0)+13,0),0)</f>
        <v>0</v>
      </c>
      <c r="G771" s="1" t="str">
        <f t="shared" si="33"/>
        <v/>
      </c>
      <c r="H771" s="1" t="str">
        <f t="shared" si="34"/>
        <v/>
      </c>
      <c r="J771" s="1">
        <f>IFERROR(SUMIFS(STOCK!$U$10:$U$209,STOCK!$H$10:$H$209,T771),0)</f>
        <v>0</v>
      </c>
      <c r="K771" s="1">
        <f>IFERROR(SUMIFS(STOCK!$V$10:$V$209,STOCK!$H$10:$H$209,T771),0)</f>
        <v>0</v>
      </c>
      <c r="M771" s="1">
        <f>IFERROR(IF(LEN(T771)&gt;=1,VLOOKUP(HLOOKUP(T771,PROFILE!$K$5:$V$8,4,0),PROFILE!$F$1:$G$3,2,0),0),0)</f>
        <v>0</v>
      </c>
      <c r="N771" s="1">
        <f>IFERROR(COUNTIFS(PROFILE!$H$13:$H$212,"&gt;=1",PROFILE!$I$13:$I$212,T771),0)</f>
        <v>0</v>
      </c>
      <c r="O771" s="1">
        <f>IFERROR(IF(P771&gt;=1,(IF(LEN(T771)&gt;=1,VLOOKUP(T771,PROFILE!$A$23:$B$34,2,0)*100+COUNTIF($T$8:T771,T771),0)),0),0)</f>
        <v>0</v>
      </c>
      <c r="P771" s="11"/>
      <c r="Q771" s="11"/>
      <c r="R771" s="12"/>
      <c r="S771" s="12"/>
      <c r="T771" s="11"/>
      <c r="U771" s="11"/>
      <c r="V771" s="11"/>
      <c r="W771" s="8">
        <f ca="1">IFERROR(IF(P771&gt;=1,(IF(M771&gt;=2,COUNTIF(INDIRECT(G771):INDIRECT(H771),"OLD"),0)),0),0)</f>
        <v>0</v>
      </c>
      <c r="X771" s="8">
        <f ca="1">IFERROR(IF(P771&gt;=1,(IF(M771=1,COUNTIF(INDIRECT(G771):INDIRECT(H771),"NEW"),IF(M771=3,COUNTIF(INDIRECT(G771):INDIRECT(H771),"NEW"),0))),0),0)</f>
        <v>0</v>
      </c>
      <c r="Y771" s="10">
        <f t="shared" ca="1" si="35"/>
        <v>0</v>
      </c>
      <c r="Z771" s="13"/>
    </row>
    <row r="772" spans="6:26" ht="20.100000000000001" customHeight="1" x14ac:dyDescent="0.25">
      <c r="F772" s="1">
        <f>IFERROR(IF(O772&gt;=101,MATCH(O772,VITRAN!$AG$14:$AG$1513,0)+13,0),0)</f>
        <v>0</v>
      </c>
      <c r="G772" s="1" t="str">
        <f t="shared" si="33"/>
        <v/>
      </c>
      <c r="H772" s="1" t="str">
        <f t="shared" si="34"/>
        <v/>
      </c>
      <c r="J772" s="1">
        <f>IFERROR(SUMIFS(STOCK!$U$10:$U$209,STOCK!$H$10:$H$209,T772),0)</f>
        <v>0</v>
      </c>
      <c r="K772" s="1">
        <f>IFERROR(SUMIFS(STOCK!$V$10:$V$209,STOCK!$H$10:$H$209,T772),0)</f>
        <v>0</v>
      </c>
      <c r="M772" s="1">
        <f>IFERROR(IF(LEN(T772)&gt;=1,VLOOKUP(HLOOKUP(T772,PROFILE!$K$5:$V$8,4,0),PROFILE!$F$1:$G$3,2,0),0),0)</f>
        <v>0</v>
      </c>
      <c r="N772" s="1">
        <f>IFERROR(COUNTIFS(PROFILE!$H$13:$H$212,"&gt;=1",PROFILE!$I$13:$I$212,T772),0)</f>
        <v>0</v>
      </c>
      <c r="O772" s="1">
        <f>IFERROR(IF(P772&gt;=1,(IF(LEN(T772)&gt;=1,VLOOKUP(T772,PROFILE!$A$23:$B$34,2,0)*100+COUNTIF($T$8:T772,T772),0)),0),0)</f>
        <v>0</v>
      </c>
      <c r="P772" s="11"/>
      <c r="Q772" s="11"/>
      <c r="R772" s="12"/>
      <c r="S772" s="12"/>
      <c r="T772" s="11"/>
      <c r="U772" s="11"/>
      <c r="V772" s="11"/>
      <c r="W772" s="8">
        <f ca="1">IFERROR(IF(P772&gt;=1,(IF(M772&gt;=2,COUNTIF(INDIRECT(G772):INDIRECT(H772),"OLD"),0)),0),0)</f>
        <v>0</v>
      </c>
      <c r="X772" s="8">
        <f ca="1">IFERROR(IF(P772&gt;=1,(IF(M772=1,COUNTIF(INDIRECT(G772):INDIRECT(H772),"NEW"),IF(M772=3,COUNTIF(INDIRECT(G772):INDIRECT(H772),"NEW"),0))),0),0)</f>
        <v>0</v>
      </c>
      <c r="Y772" s="10">
        <f t="shared" ca="1" si="35"/>
        <v>0</v>
      </c>
      <c r="Z772" s="13"/>
    </row>
    <row r="773" spans="6:26" ht="20.100000000000001" customHeight="1" x14ac:dyDescent="0.25">
      <c r="F773" s="1">
        <f>IFERROR(IF(O773&gt;=101,MATCH(O773,VITRAN!$AG$14:$AG$1513,0)+13,0),0)</f>
        <v>0</v>
      </c>
      <c r="G773" s="1" t="str">
        <f t="shared" si="33"/>
        <v/>
      </c>
      <c r="H773" s="1" t="str">
        <f t="shared" si="34"/>
        <v/>
      </c>
      <c r="J773" s="1">
        <f>IFERROR(SUMIFS(STOCK!$U$10:$U$209,STOCK!$H$10:$H$209,T773),0)</f>
        <v>0</v>
      </c>
      <c r="K773" s="1">
        <f>IFERROR(SUMIFS(STOCK!$V$10:$V$209,STOCK!$H$10:$H$209,T773),0)</f>
        <v>0</v>
      </c>
      <c r="M773" s="1">
        <f>IFERROR(IF(LEN(T773)&gt;=1,VLOOKUP(HLOOKUP(T773,PROFILE!$K$5:$V$8,4,0),PROFILE!$F$1:$G$3,2,0),0),0)</f>
        <v>0</v>
      </c>
      <c r="N773" s="1">
        <f>IFERROR(COUNTIFS(PROFILE!$H$13:$H$212,"&gt;=1",PROFILE!$I$13:$I$212,T773),0)</f>
        <v>0</v>
      </c>
      <c r="O773" s="1">
        <f>IFERROR(IF(P773&gt;=1,(IF(LEN(T773)&gt;=1,VLOOKUP(T773,PROFILE!$A$23:$B$34,2,0)*100+COUNTIF($T$8:T773,T773),0)),0),0)</f>
        <v>0</v>
      </c>
      <c r="P773" s="11"/>
      <c r="Q773" s="11"/>
      <c r="R773" s="12"/>
      <c r="S773" s="12"/>
      <c r="T773" s="11"/>
      <c r="U773" s="11"/>
      <c r="V773" s="11"/>
      <c r="W773" s="8">
        <f ca="1">IFERROR(IF(P773&gt;=1,(IF(M773&gt;=2,COUNTIF(INDIRECT(G773):INDIRECT(H773),"OLD"),0)),0),0)</f>
        <v>0</v>
      </c>
      <c r="X773" s="8">
        <f ca="1">IFERROR(IF(P773&gt;=1,(IF(M773=1,COUNTIF(INDIRECT(G773):INDIRECT(H773),"NEW"),IF(M773=3,COUNTIF(INDIRECT(G773):INDIRECT(H773),"NEW"),0))),0),0)</f>
        <v>0</v>
      </c>
      <c r="Y773" s="10">
        <f t="shared" ca="1" si="35"/>
        <v>0</v>
      </c>
      <c r="Z773" s="13"/>
    </row>
    <row r="774" spans="6:26" ht="20.100000000000001" customHeight="1" x14ac:dyDescent="0.25">
      <c r="F774" s="1">
        <f>IFERROR(IF(O774&gt;=101,MATCH(O774,VITRAN!$AG$14:$AG$1513,0)+13,0),0)</f>
        <v>0</v>
      </c>
      <c r="G774" s="1" t="str">
        <f t="shared" si="33"/>
        <v/>
      </c>
      <c r="H774" s="1" t="str">
        <f t="shared" si="34"/>
        <v/>
      </c>
      <c r="J774" s="1">
        <f>IFERROR(SUMIFS(STOCK!$U$10:$U$209,STOCK!$H$10:$H$209,T774),0)</f>
        <v>0</v>
      </c>
      <c r="K774" s="1">
        <f>IFERROR(SUMIFS(STOCK!$V$10:$V$209,STOCK!$H$10:$H$209,T774),0)</f>
        <v>0</v>
      </c>
      <c r="M774" s="1">
        <f>IFERROR(IF(LEN(T774)&gt;=1,VLOOKUP(HLOOKUP(T774,PROFILE!$K$5:$V$8,4,0),PROFILE!$F$1:$G$3,2,0),0),0)</f>
        <v>0</v>
      </c>
      <c r="N774" s="1">
        <f>IFERROR(COUNTIFS(PROFILE!$H$13:$H$212,"&gt;=1",PROFILE!$I$13:$I$212,T774),0)</f>
        <v>0</v>
      </c>
      <c r="O774" s="1">
        <f>IFERROR(IF(P774&gt;=1,(IF(LEN(T774)&gt;=1,VLOOKUP(T774,PROFILE!$A$23:$B$34,2,0)*100+COUNTIF($T$8:T774,T774),0)),0),0)</f>
        <v>0</v>
      </c>
      <c r="P774" s="11"/>
      <c r="Q774" s="11"/>
      <c r="R774" s="12"/>
      <c r="S774" s="12"/>
      <c r="T774" s="11"/>
      <c r="U774" s="11"/>
      <c r="V774" s="11"/>
      <c r="W774" s="8">
        <f ca="1">IFERROR(IF(P774&gt;=1,(IF(M774&gt;=2,COUNTIF(INDIRECT(G774):INDIRECT(H774),"OLD"),0)),0),0)</f>
        <v>0</v>
      </c>
      <c r="X774" s="8">
        <f ca="1">IFERROR(IF(P774&gt;=1,(IF(M774=1,COUNTIF(INDIRECT(G774):INDIRECT(H774),"NEW"),IF(M774=3,COUNTIF(INDIRECT(G774):INDIRECT(H774),"NEW"),0))),0),0)</f>
        <v>0</v>
      </c>
      <c r="Y774" s="10">
        <f t="shared" ca="1" si="35"/>
        <v>0</v>
      </c>
      <c r="Z774" s="13"/>
    </row>
    <row r="775" spans="6:26" ht="20.100000000000001" customHeight="1" x14ac:dyDescent="0.25">
      <c r="F775" s="1">
        <f>IFERROR(IF(O775&gt;=101,MATCH(O775,VITRAN!$AG$14:$AG$1513,0)+13,0),0)</f>
        <v>0</v>
      </c>
      <c r="G775" s="1" t="str">
        <f t="shared" si="33"/>
        <v/>
      </c>
      <c r="H775" s="1" t="str">
        <f t="shared" si="34"/>
        <v/>
      </c>
      <c r="J775" s="1">
        <f>IFERROR(SUMIFS(STOCK!$U$10:$U$209,STOCK!$H$10:$H$209,T775),0)</f>
        <v>0</v>
      </c>
      <c r="K775" s="1">
        <f>IFERROR(SUMIFS(STOCK!$V$10:$V$209,STOCK!$H$10:$H$209,T775),0)</f>
        <v>0</v>
      </c>
      <c r="M775" s="1">
        <f>IFERROR(IF(LEN(T775)&gt;=1,VLOOKUP(HLOOKUP(T775,PROFILE!$K$5:$V$8,4,0),PROFILE!$F$1:$G$3,2,0),0),0)</f>
        <v>0</v>
      </c>
      <c r="N775" s="1">
        <f>IFERROR(COUNTIFS(PROFILE!$H$13:$H$212,"&gt;=1",PROFILE!$I$13:$I$212,T775),0)</f>
        <v>0</v>
      </c>
      <c r="O775" s="1">
        <f>IFERROR(IF(P775&gt;=1,(IF(LEN(T775)&gt;=1,VLOOKUP(T775,PROFILE!$A$23:$B$34,2,0)*100+COUNTIF($T$8:T775,T775),0)),0),0)</f>
        <v>0</v>
      </c>
      <c r="P775" s="11"/>
      <c r="Q775" s="11"/>
      <c r="R775" s="12"/>
      <c r="S775" s="12"/>
      <c r="T775" s="11"/>
      <c r="U775" s="11"/>
      <c r="V775" s="11"/>
      <c r="W775" s="8">
        <f ca="1">IFERROR(IF(P775&gt;=1,(IF(M775&gt;=2,COUNTIF(INDIRECT(G775):INDIRECT(H775),"OLD"),0)),0),0)</f>
        <v>0</v>
      </c>
      <c r="X775" s="8">
        <f ca="1">IFERROR(IF(P775&gt;=1,(IF(M775=1,COUNTIF(INDIRECT(G775):INDIRECT(H775),"NEW"),IF(M775=3,COUNTIF(INDIRECT(G775):INDIRECT(H775),"NEW"),0))),0),0)</f>
        <v>0</v>
      </c>
      <c r="Y775" s="10">
        <f t="shared" ca="1" si="35"/>
        <v>0</v>
      </c>
      <c r="Z775" s="13"/>
    </row>
    <row r="776" spans="6:26" ht="20.100000000000001" customHeight="1" x14ac:dyDescent="0.25">
      <c r="F776" s="1">
        <f>IFERROR(IF(O776&gt;=101,MATCH(O776,VITRAN!$AG$14:$AG$1513,0)+13,0),0)</f>
        <v>0</v>
      </c>
      <c r="G776" s="1" t="str">
        <f t="shared" si="33"/>
        <v/>
      </c>
      <c r="H776" s="1" t="str">
        <f t="shared" si="34"/>
        <v/>
      </c>
      <c r="J776" s="1">
        <f>IFERROR(SUMIFS(STOCK!$U$10:$U$209,STOCK!$H$10:$H$209,T776),0)</f>
        <v>0</v>
      </c>
      <c r="K776" s="1">
        <f>IFERROR(SUMIFS(STOCK!$V$10:$V$209,STOCK!$H$10:$H$209,T776),0)</f>
        <v>0</v>
      </c>
      <c r="M776" s="1">
        <f>IFERROR(IF(LEN(T776)&gt;=1,VLOOKUP(HLOOKUP(T776,PROFILE!$K$5:$V$8,4,0),PROFILE!$F$1:$G$3,2,0),0),0)</f>
        <v>0</v>
      </c>
      <c r="N776" s="1">
        <f>IFERROR(COUNTIFS(PROFILE!$H$13:$H$212,"&gt;=1",PROFILE!$I$13:$I$212,T776),0)</f>
        <v>0</v>
      </c>
      <c r="O776" s="1">
        <f>IFERROR(IF(P776&gt;=1,(IF(LEN(T776)&gt;=1,VLOOKUP(T776,PROFILE!$A$23:$B$34,2,0)*100+COUNTIF($T$8:T776,T776),0)),0),0)</f>
        <v>0</v>
      </c>
      <c r="P776" s="11"/>
      <c r="Q776" s="11"/>
      <c r="R776" s="12"/>
      <c r="S776" s="12"/>
      <c r="T776" s="11"/>
      <c r="U776" s="11"/>
      <c r="V776" s="11"/>
      <c r="W776" s="8">
        <f ca="1">IFERROR(IF(P776&gt;=1,(IF(M776&gt;=2,COUNTIF(INDIRECT(G776):INDIRECT(H776),"OLD"),0)),0),0)</f>
        <v>0</v>
      </c>
      <c r="X776" s="8">
        <f ca="1">IFERROR(IF(P776&gt;=1,(IF(M776=1,COUNTIF(INDIRECT(G776):INDIRECT(H776),"NEW"),IF(M776=3,COUNTIF(INDIRECT(G776):INDIRECT(H776),"NEW"),0))),0),0)</f>
        <v>0</v>
      </c>
      <c r="Y776" s="10">
        <f t="shared" ca="1" si="35"/>
        <v>0</v>
      </c>
      <c r="Z776" s="13"/>
    </row>
    <row r="777" spans="6:26" ht="20.100000000000001" customHeight="1" x14ac:dyDescent="0.25">
      <c r="F777" s="1">
        <f>IFERROR(IF(O777&gt;=101,MATCH(O777,VITRAN!$AG$14:$AG$1513,0)+13,0),0)</f>
        <v>0</v>
      </c>
      <c r="G777" s="1" t="str">
        <f t="shared" ref="G777:G840" si="36">IFERROR(IF(F777&gt;=1,ADDRESS(F777,38,1,1,"VITRAN"),""),"")</f>
        <v/>
      </c>
      <c r="H777" s="1" t="str">
        <f t="shared" ref="H777:H840" si="37">IFERROR(IF(F777&gt;=1,ADDRESS(F777,50,1,1,"VITRAN"),""),"")</f>
        <v/>
      </c>
      <c r="J777" s="1">
        <f>IFERROR(SUMIFS(STOCK!$U$10:$U$209,STOCK!$H$10:$H$209,T777),0)</f>
        <v>0</v>
      </c>
      <c r="K777" s="1">
        <f>IFERROR(SUMIFS(STOCK!$V$10:$V$209,STOCK!$H$10:$H$209,T777),0)</f>
        <v>0</v>
      </c>
      <c r="M777" s="1">
        <f>IFERROR(IF(LEN(T777)&gt;=1,VLOOKUP(HLOOKUP(T777,PROFILE!$K$5:$V$8,4,0),PROFILE!$F$1:$G$3,2,0),0),0)</f>
        <v>0</v>
      </c>
      <c r="N777" s="1">
        <f>IFERROR(COUNTIFS(PROFILE!$H$13:$H$212,"&gt;=1",PROFILE!$I$13:$I$212,T777),0)</f>
        <v>0</v>
      </c>
      <c r="O777" s="1">
        <f>IFERROR(IF(P777&gt;=1,(IF(LEN(T777)&gt;=1,VLOOKUP(T777,PROFILE!$A$23:$B$34,2,0)*100+COUNTIF($T$8:T777,T777),0)),0),0)</f>
        <v>0</v>
      </c>
      <c r="P777" s="11"/>
      <c r="Q777" s="11"/>
      <c r="R777" s="12"/>
      <c r="S777" s="12"/>
      <c r="T777" s="11"/>
      <c r="U777" s="11"/>
      <c r="V777" s="11"/>
      <c r="W777" s="8">
        <f ca="1">IFERROR(IF(P777&gt;=1,(IF(M777&gt;=2,COUNTIF(INDIRECT(G777):INDIRECT(H777),"OLD"),0)),0),0)</f>
        <v>0</v>
      </c>
      <c r="X777" s="8">
        <f ca="1">IFERROR(IF(P777&gt;=1,(IF(M777=1,COUNTIF(INDIRECT(G777):INDIRECT(H777),"NEW"),IF(M777=3,COUNTIF(INDIRECT(G777):INDIRECT(H777),"NEW"),0))),0),0)</f>
        <v>0</v>
      </c>
      <c r="Y777" s="10">
        <f t="shared" ref="Y777:Y840" ca="1" si="38">W777+X777</f>
        <v>0</v>
      </c>
      <c r="Z777" s="13"/>
    </row>
    <row r="778" spans="6:26" ht="20.100000000000001" customHeight="1" x14ac:dyDescent="0.25">
      <c r="F778" s="1">
        <f>IFERROR(IF(O778&gt;=101,MATCH(O778,VITRAN!$AG$14:$AG$1513,0)+13,0),0)</f>
        <v>0</v>
      </c>
      <c r="G778" s="1" t="str">
        <f t="shared" si="36"/>
        <v/>
      </c>
      <c r="H778" s="1" t="str">
        <f t="shared" si="37"/>
        <v/>
      </c>
      <c r="J778" s="1">
        <f>IFERROR(SUMIFS(STOCK!$U$10:$U$209,STOCK!$H$10:$H$209,T778),0)</f>
        <v>0</v>
      </c>
      <c r="K778" s="1">
        <f>IFERROR(SUMIFS(STOCK!$V$10:$V$209,STOCK!$H$10:$H$209,T778),0)</f>
        <v>0</v>
      </c>
      <c r="M778" s="1">
        <f>IFERROR(IF(LEN(T778)&gt;=1,VLOOKUP(HLOOKUP(T778,PROFILE!$K$5:$V$8,4,0),PROFILE!$F$1:$G$3,2,0),0),0)</f>
        <v>0</v>
      </c>
      <c r="N778" s="1">
        <f>IFERROR(COUNTIFS(PROFILE!$H$13:$H$212,"&gt;=1",PROFILE!$I$13:$I$212,T778),0)</f>
        <v>0</v>
      </c>
      <c r="O778" s="1">
        <f>IFERROR(IF(P778&gt;=1,(IF(LEN(T778)&gt;=1,VLOOKUP(T778,PROFILE!$A$23:$B$34,2,0)*100+COUNTIF($T$8:T778,T778),0)),0),0)</f>
        <v>0</v>
      </c>
      <c r="P778" s="11"/>
      <c r="Q778" s="11"/>
      <c r="R778" s="12"/>
      <c r="S778" s="12"/>
      <c r="T778" s="11"/>
      <c r="U778" s="11"/>
      <c r="V778" s="11"/>
      <c r="W778" s="8">
        <f ca="1">IFERROR(IF(P778&gt;=1,(IF(M778&gt;=2,COUNTIF(INDIRECT(G778):INDIRECT(H778),"OLD"),0)),0),0)</f>
        <v>0</v>
      </c>
      <c r="X778" s="8">
        <f ca="1">IFERROR(IF(P778&gt;=1,(IF(M778=1,COUNTIF(INDIRECT(G778):INDIRECT(H778),"NEW"),IF(M778=3,COUNTIF(INDIRECT(G778):INDIRECT(H778),"NEW"),0))),0),0)</f>
        <v>0</v>
      </c>
      <c r="Y778" s="10">
        <f t="shared" ca="1" si="38"/>
        <v>0</v>
      </c>
      <c r="Z778" s="13"/>
    </row>
    <row r="779" spans="6:26" ht="20.100000000000001" customHeight="1" x14ac:dyDescent="0.25">
      <c r="F779" s="1">
        <f>IFERROR(IF(O779&gt;=101,MATCH(O779,VITRAN!$AG$14:$AG$1513,0)+13,0),0)</f>
        <v>0</v>
      </c>
      <c r="G779" s="1" t="str">
        <f t="shared" si="36"/>
        <v/>
      </c>
      <c r="H779" s="1" t="str">
        <f t="shared" si="37"/>
        <v/>
      </c>
      <c r="J779" s="1">
        <f>IFERROR(SUMIFS(STOCK!$U$10:$U$209,STOCK!$H$10:$H$209,T779),0)</f>
        <v>0</v>
      </c>
      <c r="K779" s="1">
        <f>IFERROR(SUMIFS(STOCK!$V$10:$V$209,STOCK!$H$10:$H$209,T779),0)</f>
        <v>0</v>
      </c>
      <c r="M779" s="1">
        <f>IFERROR(IF(LEN(T779)&gt;=1,VLOOKUP(HLOOKUP(T779,PROFILE!$K$5:$V$8,4,0),PROFILE!$F$1:$G$3,2,0),0),0)</f>
        <v>0</v>
      </c>
      <c r="N779" s="1">
        <f>IFERROR(COUNTIFS(PROFILE!$H$13:$H$212,"&gt;=1",PROFILE!$I$13:$I$212,T779),0)</f>
        <v>0</v>
      </c>
      <c r="O779" s="1">
        <f>IFERROR(IF(P779&gt;=1,(IF(LEN(T779)&gt;=1,VLOOKUP(T779,PROFILE!$A$23:$B$34,2,0)*100+COUNTIF($T$8:T779,T779),0)),0),0)</f>
        <v>0</v>
      </c>
      <c r="P779" s="11"/>
      <c r="Q779" s="11"/>
      <c r="R779" s="12"/>
      <c r="S779" s="12"/>
      <c r="T779" s="11"/>
      <c r="U779" s="11"/>
      <c r="V779" s="11"/>
      <c r="W779" s="8">
        <f ca="1">IFERROR(IF(P779&gt;=1,(IF(M779&gt;=2,COUNTIF(INDIRECT(G779):INDIRECT(H779),"OLD"),0)),0),0)</f>
        <v>0</v>
      </c>
      <c r="X779" s="8">
        <f ca="1">IFERROR(IF(P779&gt;=1,(IF(M779=1,COUNTIF(INDIRECT(G779):INDIRECT(H779),"NEW"),IF(M779=3,COUNTIF(INDIRECT(G779):INDIRECT(H779),"NEW"),0))),0),0)</f>
        <v>0</v>
      </c>
      <c r="Y779" s="10">
        <f t="shared" ca="1" si="38"/>
        <v>0</v>
      </c>
      <c r="Z779" s="13"/>
    </row>
    <row r="780" spans="6:26" ht="20.100000000000001" customHeight="1" x14ac:dyDescent="0.25">
      <c r="F780" s="1">
        <f>IFERROR(IF(O780&gt;=101,MATCH(O780,VITRAN!$AG$14:$AG$1513,0)+13,0),0)</f>
        <v>0</v>
      </c>
      <c r="G780" s="1" t="str">
        <f t="shared" si="36"/>
        <v/>
      </c>
      <c r="H780" s="1" t="str">
        <f t="shared" si="37"/>
        <v/>
      </c>
      <c r="J780" s="1">
        <f>IFERROR(SUMIFS(STOCK!$U$10:$U$209,STOCK!$H$10:$H$209,T780),0)</f>
        <v>0</v>
      </c>
      <c r="K780" s="1">
        <f>IFERROR(SUMIFS(STOCK!$V$10:$V$209,STOCK!$H$10:$H$209,T780),0)</f>
        <v>0</v>
      </c>
      <c r="M780" s="1">
        <f>IFERROR(IF(LEN(T780)&gt;=1,VLOOKUP(HLOOKUP(T780,PROFILE!$K$5:$V$8,4,0),PROFILE!$F$1:$G$3,2,0),0),0)</f>
        <v>0</v>
      </c>
      <c r="N780" s="1">
        <f>IFERROR(COUNTIFS(PROFILE!$H$13:$H$212,"&gt;=1",PROFILE!$I$13:$I$212,T780),0)</f>
        <v>0</v>
      </c>
      <c r="O780" s="1">
        <f>IFERROR(IF(P780&gt;=1,(IF(LEN(T780)&gt;=1,VLOOKUP(T780,PROFILE!$A$23:$B$34,2,0)*100+COUNTIF($T$8:T780,T780),0)),0),0)</f>
        <v>0</v>
      </c>
      <c r="P780" s="11"/>
      <c r="Q780" s="11"/>
      <c r="R780" s="12"/>
      <c r="S780" s="12"/>
      <c r="T780" s="11"/>
      <c r="U780" s="11"/>
      <c r="V780" s="11"/>
      <c r="W780" s="8">
        <f ca="1">IFERROR(IF(P780&gt;=1,(IF(M780&gt;=2,COUNTIF(INDIRECT(G780):INDIRECT(H780),"OLD"),0)),0),0)</f>
        <v>0</v>
      </c>
      <c r="X780" s="8">
        <f ca="1">IFERROR(IF(P780&gt;=1,(IF(M780=1,COUNTIF(INDIRECT(G780):INDIRECT(H780),"NEW"),IF(M780=3,COUNTIF(INDIRECT(G780):INDIRECT(H780),"NEW"),0))),0),0)</f>
        <v>0</v>
      </c>
      <c r="Y780" s="10">
        <f t="shared" ca="1" si="38"/>
        <v>0</v>
      </c>
      <c r="Z780" s="13"/>
    </row>
    <row r="781" spans="6:26" ht="20.100000000000001" customHeight="1" x14ac:dyDescent="0.25">
      <c r="F781" s="1">
        <f>IFERROR(IF(O781&gt;=101,MATCH(O781,VITRAN!$AG$14:$AG$1513,0)+13,0),0)</f>
        <v>0</v>
      </c>
      <c r="G781" s="1" t="str">
        <f t="shared" si="36"/>
        <v/>
      </c>
      <c r="H781" s="1" t="str">
        <f t="shared" si="37"/>
        <v/>
      </c>
      <c r="J781" s="1">
        <f>IFERROR(SUMIFS(STOCK!$U$10:$U$209,STOCK!$H$10:$H$209,T781),0)</f>
        <v>0</v>
      </c>
      <c r="K781" s="1">
        <f>IFERROR(SUMIFS(STOCK!$V$10:$V$209,STOCK!$H$10:$H$209,T781),0)</f>
        <v>0</v>
      </c>
      <c r="M781" s="1">
        <f>IFERROR(IF(LEN(T781)&gt;=1,VLOOKUP(HLOOKUP(T781,PROFILE!$K$5:$V$8,4,0),PROFILE!$F$1:$G$3,2,0),0),0)</f>
        <v>0</v>
      </c>
      <c r="N781" s="1">
        <f>IFERROR(COUNTIFS(PROFILE!$H$13:$H$212,"&gt;=1",PROFILE!$I$13:$I$212,T781),0)</f>
        <v>0</v>
      </c>
      <c r="O781" s="1">
        <f>IFERROR(IF(P781&gt;=1,(IF(LEN(T781)&gt;=1,VLOOKUP(T781,PROFILE!$A$23:$B$34,2,0)*100+COUNTIF($T$8:T781,T781),0)),0),0)</f>
        <v>0</v>
      </c>
      <c r="P781" s="11"/>
      <c r="Q781" s="11"/>
      <c r="R781" s="12"/>
      <c r="S781" s="12"/>
      <c r="T781" s="11"/>
      <c r="U781" s="11"/>
      <c r="V781" s="11"/>
      <c r="W781" s="8">
        <f ca="1">IFERROR(IF(P781&gt;=1,(IF(M781&gt;=2,COUNTIF(INDIRECT(G781):INDIRECT(H781),"OLD"),0)),0),0)</f>
        <v>0</v>
      </c>
      <c r="X781" s="8">
        <f ca="1">IFERROR(IF(P781&gt;=1,(IF(M781=1,COUNTIF(INDIRECT(G781):INDIRECT(H781),"NEW"),IF(M781=3,COUNTIF(INDIRECT(G781):INDIRECT(H781),"NEW"),0))),0),0)</f>
        <v>0</v>
      </c>
      <c r="Y781" s="10">
        <f t="shared" ca="1" si="38"/>
        <v>0</v>
      </c>
      <c r="Z781" s="13"/>
    </row>
    <row r="782" spans="6:26" ht="20.100000000000001" customHeight="1" x14ac:dyDescent="0.25">
      <c r="F782" s="1">
        <f>IFERROR(IF(O782&gt;=101,MATCH(O782,VITRAN!$AG$14:$AG$1513,0)+13,0),0)</f>
        <v>0</v>
      </c>
      <c r="G782" s="1" t="str">
        <f t="shared" si="36"/>
        <v/>
      </c>
      <c r="H782" s="1" t="str">
        <f t="shared" si="37"/>
        <v/>
      </c>
      <c r="J782" s="1">
        <f>IFERROR(SUMIFS(STOCK!$U$10:$U$209,STOCK!$H$10:$H$209,T782),0)</f>
        <v>0</v>
      </c>
      <c r="K782" s="1">
        <f>IFERROR(SUMIFS(STOCK!$V$10:$V$209,STOCK!$H$10:$H$209,T782),0)</f>
        <v>0</v>
      </c>
      <c r="M782" s="1">
        <f>IFERROR(IF(LEN(T782)&gt;=1,VLOOKUP(HLOOKUP(T782,PROFILE!$K$5:$V$8,4,0),PROFILE!$F$1:$G$3,2,0),0),0)</f>
        <v>0</v>
      </c>
      <c r="N782" s="1">
        <f>IFERROR(COUNTIFS(PROFILE!$H$13:$H$212,"&gt;=1",PROFILE!$I$13:$I$212,T782),0)</f>
        <v>0</v>
      </c>
      <c r="O782" s="1">
        <f>IFERROR(IF(P782&gt;=1,(IF(LEN(T782)&gt;=1,VLOOKUP(T782,PROFILE!$A$23:$B$34,2,0)*100+COUNTIF($T$8:T782,T782),0)),0),0)</f>
        <v>0</v>
      </c>
      <c r="P782" s="11"/>
      <c r="Q782" s="11"/>
      <c r="R782" s="12"/>
      <c r="S782" s="12"/>
      <c r="T782" s="11"/>
      <c r="U782" s="11"/>
      <c r="V782" s="11"/>
      <c r="W782" s="8">
        <f ca="1">IFERROR(IF(P782&gt;=1,(IF(M782&gt;=2,COUNTIF(INDIRECT(G782):INDIRECT(H782),"OLD"),0)),0),0)</f>
        <v>0</v>
      </c>
      <c r="X782" s="8">
        <f ca="1">IFERROR(IF(P782&gt;=1,(IF(M782=1,COUNTIF(INDIRECT(G782):INDIRECT(H782),"NEW"),IF(M782=3,COUNTIF(INDIRECT(G782):INDIRECT(H782),"NEW"),0))),0),0)</f>
        <v>0</v>
      </c>
      <c r="Y782" s="10">
        <f t="shared" ca="1" si="38"/>
        <v>0</v>
      </c>
      <c r="Z782" s="13"/>
    </row>
    <row r="783" spans="6:26" ht="20.100000000000001" customHeight="1" x14ac:dyDescent="0.25">
      <c r="F783" s="1">
        <f>IFERROR(IF(O783&gt;=101,MATCH(O783,VITRAN!$AG$14:$AG$1513,0)+13,0),0)</f>
        <v>0</v>
      </c>
      <c r="G783" s="1" t="str">
        <f t="shared" si="36"/>
        <v/>
      </c>
      <c r="H783" s="1" t="str">
        <f t="shared" si="37"/>
        <v/>
      </c>
      <c r="J783" s="1">
        <f>IFERROR(SUMIFS(STOCK!$U$10:$U$209,STOCK!$H$10:$H$209,T783),0)</f>
        <v>0</v>
      </c>
      <c r="K783" s="1">
        <f>IFERROR(SUMIFS(STOCK!$V$10:$V$209,STOCK!$H$10:$H$209,T783),0)</f>
        <v>0</v>
      </c>
      <c r="M783" s="1">
        <f>IFERROR(IF(LEN(T783)&gt;=1,VLOOKUP(HLOOKUP(T783,PROFILE!$K$5:$V$8,4,0),PROFILE!$F$1:$G$3,2,0),0),0)</f>
        <v>0</v>
      </c>
      <c r="N783" s="1">
        <f>IFERROR(COUNTIFS(PROFILE!$H$13:$H$212,"&gt;=1",PROFILE!$I$13:$I$212,T783),0)</f>
        <v>0</v>
      </c>
      <c r="O783" s="1">
        <f>IFERROR(IF(P783&gt;=1,(IF(LEN(T783)&gt;=1,VLOOKUP(T783,PROFILE!$A$23:$B$34,2,0)*100+COUNTIF($T$8:T783,T783),0)),0),0)</f>
        <v>0</v>
      </c>
      <c r="P783" s="11"/>
      <c r="Q783" s="11"/>
      <c r="R783" s="12"/>
      <c r="S783" s="12"/>
      <c r="T783" s="11"/>
      <c r="U783" s="11"/>
      <c r="V783" s="11"/>
      <c r="W783" s="8">
        <f ca="1">IFERROR(IF(P783&gt;=1,(IF(M783&gt;=2,COUNTIF(INDIRECT(G783):INDIRECT(H783),"OLD"),0)),0),0)</f>
        <v>0</v>
      </c>
      <c r="X783" s="8">
        <f ca="1">IFERROR(IF(P783&gt;=1,(IF(M783=1,COUNTIF(INDIRECT(G783):INDIRECT(H783),"NEW"),IF(M783=3,COUNTIF(INDIRECT(G783):INDIRECT(H783),"NEW"),0))),0),0)</f>
        <v>0</v>
      </c>
      <c r="Y783" s="10">
        <f t="shared" ca="1" si="38"/>
        <v>0</v>
      </c>
      <c r="Z783" s="13"/>
    </row>
    <row r="784" spans="6:26" ht="20.100000000000001" customHeight="1" x14ac:dyDescent="0.25">
      <c r="F784" s="1">
        <f>IFERROR(IF(O784&gt;=101,MATCH(O784,VITRAN!$AG$14:$AG$1513,0)+13,0),0)</f>
        <v>0</v>
      </c>
      <c r="G784" s="1" t="str">
        <f t="shared" si="36"/>
        <v/>
      </c>
      <c r="H784" s="1" t="str">
        <f t="shared" si="37"/>
        <v/>
      </c>
      <c r="J784" s="1">
        <f>IFERROR(SUMIFS(STOCK!$U$10:$U$209,STOCK!$H$10:$H$209,T784),0)</f>
        <v>0</v>
      </c>
      <c r="K784" s="1">
        <f>IFERROR(SUMIFS(STOCK!$V$10:$V$209,STOCK!$H$10:$H$209,T784),0)</f>
        <v>0</v>
      </c>
      <c r="M784" s="1">
        <f>IFERROR(IF(LEN(T784)&gt;=1,VLOOKUP(HLOOKUP(T784,PROFILE!$K$5:$V$8,4,0),PROFILE!$F$1:$G$3,2,0),0),0)</f>
        <v>0</v>
      </c>
      <c r="N784" s="1">
        <f>IFERROR(COUNTIFS(PROFILE!$H$13:$H$212,"&gt;=1",PROFILE!$I$13:$I$212,T784),0)</f>
        <v>0</v>
      </c>
      <c r="O784" s="1">
        <f>IFERROR(IF(P784&gt;=1,(IF(LEN(T784)&gt;=1,VLOOKUP(T784,PROFILE!$A$23:$B$34,2,0)*100+COUNTIF($T$8:T784,T784),0)),0),0)</f>
        <v>0</v>
      </c>
      <c r="P784" s="11"/>
      <c r="Q784" s="11"/>
      <c r="R784" s="12"/>
      <c r="S784" s="12"/>
      <c r="T784" s="11"/>
      <c r="U784" s="11"/>
      <c r="V784" s="11"/>
      <c r="W784" s="8">
        <f ca="1">IFERROR(IF(P784&gt;=1,(IF(M784&gt;=2,COUNTIF(INDIRECT(G784):INDIRECT(H784),"OLD"),0)),0),0)</f>
        <v>0</v>
      </c>
      <c r="X784" s="8">
        <f ca="1">IFERROR(IF(P784&gt;=1,(IF(M784=1,COUNTIF(INDIRECT(G784):INDIRECT(H784),"NEW"),IF(M784=3,COUNTIF(INDIRECT(G784):INDIRECT(H784),"NEW"),0))),0),0)</f>
        <v>0</v>
      </c>
      <c r="Y784" s="10">
        <f t="shared" ca="1" si="38"/>
        <v>0</v>
      </c>
      <c r="Z784" s="13"/>
    </row>
    <row r="785" spans="6:26" ht="20.100000000000001" customHeight="1" x14ac:dyDescent="0.25">
      <c r="F785" s="1">
        <f>IFERROR(IF(O785&gt;=101,MATCH(O785,VITRAN!$AG$14:$AG$1513,0)+13,0),0)</f>
        <v>0</v>
      </c>
      <c r="G785" s="1" t="str">
        <f t="shared" si="36"/>
        <v/>
      </c>
      <c r="H785" s="1" t="str">
        <f t="shared" si="37"/>
        <v/>
      </c>
      <c r="J785" s="1">
        <f>IFERROR(SUMIFS(STOCK!$U$10:$U$209,STOCK!$H$10:$H$209,T785),0)</f>
        <v>0</v>
      </c>
      <c r="K785" s="1">
        <f>IFERROR(SUMIFS(STOCK!$V$10:$V$209,STOCK!$H$10:$H$209,T785),0)</f>
        <v>0</v>
      </c>
      <c r="M785" s="1">
        <f>IFERROR(IF(LEN(T785)&gt;=1,VLOOKUP(HLOOKUP(T785,PROFILE!$K$5:$V$8,4,0),PROFILE!$F$1:$G$3,2,0),0),0)</f>
        <v>0</v>
      </c>
      <c r="N785" s="1">
        <f>IFERROR(COUNTIFS(PROFILE!$H$13:$H$212,"&gt;=1",PROFILE!$I$13:$I$212,T785),0)</f>
        <v>0</v>
      </c>
      <c r="O785" s="1">
        <f>IFERROR(IF(P785&gt;=1,(IF(LEN(T785)&gt;=1,VLOOKUP(T785,PROFILE!$A$23:$B$34,2,0)*100+COUNTIF($T$8:T785,T785),0)),0),0)</f>
        <v>0</v>
      </c>
      <c r="P785" s="11"/>
      <c r="Q785" s="11"/>
      <c r="R785" s="12"/>
      <c r="S785" s="12"/>
      <c r="T785" s="11"/>
      <c r="U785" s="11"/>
      <c r="V785" s="11"/>
      <c r="W785" s="8">
        <f ca="1">IFERROR(IF(P785&gt;=1,(IF(M785&gt;=2,COUNTIF(INDIRECT(G785):INDIRECT(H785),"OLD"),0)),0),0)</f>
        <v>0</v>
      </c>
      <c r="X785" s="8">
        <f ca="1">IFERROR(IF(P785&gt;=1,(IF(M785=1,COUNTIF(INDIRECT(G785):INDIRECT(H785),"NEW"),IF(M785=3,COUNTIF(INDIRECT(G785):INDIRECT(H785),"NEW"),0))),0),0)</f>
        <v>0</v>
      </c>
      <c r="Y785" s="10">
        <f t="shared" ca="1" si="38"/>
        <v>0</v>
      </c>
      <c r="Z785" s="13"/>
    </row>
    <row r="786" spans="6:26" ht="20.100000000000001" customHeight="1" x14ac:dyDescent="0.25">
      <c r="F786" s="1">
        <f>IFERROR(IF(O786&gt;=101,MATCH(O786,VITRAN!$AG$14:$AG$1513,0)+13,0),0)</f>
        <v>0</v>
      </c>
      <c r="G786" s="1" t="str">
        <f t="shared" si="36"/>
        <v/>
      </c>
      <c r="H786" s="1" t="str">
        <f t="shared" si="37"/>
        <v/>
      </c>
      <c r="J786" s="1">
        <f>IFERROR(SUMIFS(STOCK!$U$10:$U$209,STOCK!$H$10:$H$209,T786),0)</f>
        <v>0</v>
      </c>
      <c r="K786" s="1">
        <f>IFERROR(SUMIFS(STOCK!$V$10:$V$209,STOCK!$H$10:$H$209,T786),0)</f>
        <v>0</v>
      </c>
      <c r="M786" s="1">
        <f>IFERROR(IF(LEN(T786)&gt;=1,VLOOKUP(HLOOKUP(T786,PROFILE!$K$5:$V$8,4,0),PROFILE!$F$1:$G$3,2,0),0),0)</f>
        <v>0</v>
      </c>
      <c r="N786" s="1">
        <f>IFERROR(COUNTIFS(PROFILE!$H$13:$H$212,"&gt;=1",PROFILE!$I$13:$I$212,T786),0)</f>
        <v>0</v>
      </c>
      <c r="O786" s="1">
        <f>IFERROR(IF(P786&gt;=1,(IF(LEN(T786)&gt;=1,VLOOKUP(T786,PROFILE!$A$23:$B$34,2,0)*100+COUNTIF($T$8:T786,T786),0)),0),0)</f>
        <v>0</v>
      </c>
      <c r="P786" s="11"/>
      <c r="Q786" s="11"/>
      <c r="R786" s="12"/>
      <c r="S786" s="12"/>
      <c r="T786" s="11"/>
      <c r="U786" s="11"/>
      <c r="V786" s="11"/>
      <c r="W786" s="8">
        <f ca="1">IFERROR(IF(P786&gt;=1,(IF(M786&gt;=2,COUNTIF(INDIRECT(G786):INDIRECT(H786),"OLD"),0)),0),0)</f>
        <v>0</v>
      </c>
      <c r="X786" s="8">
        <f ca="1">IFERROR(IF(P786&gt;=1,(IF(M786=1,COUNTIF(INDIRECT(G786):INDIRECT(H786),"NEW"),IF(M786=3,COUNTIF(INDIRECT(G786):INDIRECT(H786),"NEW"),0))),0),0)</f>
        <v>0</v>
      </c>
      <c r="Y786" s="10">
        <f t="shared" ca="1" si="38"/>
        <v>0</v>
      </c>
      <c r="Z786" s="13"/>
    </row>
    <row r="787" spans="6:26" ht="20.100000000000001" customHeight="1" x14ac:dyDescent="0.25">
      <c r="F787" s="1">
        <f>IFERROR(IF(O787&gt;=101,MATCH(O787,VITRAN!$AG$14:$AG$1513,0)+13,0),0)</f>
        <v>0</v>
      </c>
      <c r="G787" s="1" t="str">
        <f t="shared" si="36"/>
        <v/>
      </c>
      <c r="H787" s="1" t="str">
        <f t="shared" si="37"/>
        <v/>
      </c>
      <c r="J787" s="1">
        <f>IFERROR(SUMIFS(STOCK!$U$10:$U$209,STOCK!$H$10:$H$209,T787),0)</f>
        <v>0</v>
      </c>
      <c r="K787" s="1">
        <f>IFERROR(SUMIFS(STOCK!$V$10:$V$209,STOCK!$H$10:$H$209,T787),0)</f>
        <v>0</v>
      </c>
      <c r="M787" s="1">
        <f>IFERROR(IF(LEN(T787)&gt;=1,VLOOKUP(HLOOKUP(T787,PROFILE!$K$5:$V$8,4,0),PROFILE!$F$1:$G$3,2,0),0),0)</f>
        <v>0</v>
      </c>
      <c r="N787" s="1">
        <f>IFERROR(COUNTIFS(PROFILE!$H$13:$H$212,"&gt;=1",PROFILE!$I$13:$I$212,T787),0)</f>
        <v>0</v>
      </c>
      <c r="O787" s="1">
        <f>IFERROR(IF(P787&gt;=1,(IF(LEN(T787)&gt;=1,VLOOKUP(T787,PROFILE!$A$23:$B$34,2,0)*100+COUNTIF($T$8:T787,T787),0)),0),0)</f>
        <v>0</v>
      </c>
      <c r="P787" s="11"/>
      <c r="Q787" s="11"/>
      <c r="R787" s="12"/>
      <c r="S787" s="12"/>
      <c r="T787" s="11"/>
      <c r="U787" s="11"/>
      <c r="V787" s="11"/>
      <c r="W787" s="8">
        <f ca="1">IFERROR(IF(P787&gt;=1,(IF(M787&gt;=2,COUNTIF(INDIRECT(G787):INDIRECT(H787),"OLD"),0)),0),0)</f>
        <v>0</v>
      </c>
      <c r="X787" s="8">
        <f ca="1">IFERROR(IF(P787&gt;=1,(IF(M787=1,COUNTIF(INDIRECT(G787):INDIRECT(H787),"NEW"),IF(M787=3,COUNTIF(INDIRECT(G787):INDIRECT(H787),"NEW"),0))),0),0)</f>
        <v>0</v>
      </c>
      <c r="Y787" s="10">
        <f t="shared" ca="1" si="38"/>
        <v>0</v>
      </c>
      <c r="Z787" s="13"/>
    </row>
    <row r="788" spans="6:26" ht="20.100000000000001" customHeight="1" x14ac:dyDescent="0.25">
      <c r="F788" s="1">
        <f>IFERROR(IF(O788&gt;=101,MATCH(O788,VITRAN!$AG$14:$AG$1513,0)+13,0),0)</f>
        <v>0</v>
      </c>
      <c r="G788" s="1" t="str">
        <f t="shared" si="36"/>
        <v/>
      </c>
      <c r="H788" s="1" t="str">
        <f t="shared" si="37"/>
        <v/>
      </c>
      <c r="J788" s="1">
        <f>IFERROR(SUMIFS(STOCK!$U$10:$U$209,STOCK!$H$10:$H$209,T788),0)</f>
        <v>0</v>
      </c>
      <c r="K788" s="1">
        <f>IFERROR(SUMIFS(STOCK!$V$10:$V$209,STOCK!$H$10:$H$209,T788),0)</f>
        <v>0</v>
      </c>
      <c r="M788" s="1">
        <f>IFERROR(IF(LEN(T788)&gt;=1,VLOOKUP(HLOOKUP(T788,PROFILE!$K$5:$V$8,4,0),PROFILE!$F$1:$G$3,2,0),0),0)</f>
        <v>0</v>
      </c>
      <c r="N788" s="1">
        <f>IFERROR(COUNTIFS(PROFILE!$H$13:$H$212,"&gt;=1",PROFILE!$I$13:$I$212,T788),0)</f>
        <v>0</v>
      </c>
      <c r="O788" s="1">
        <f>IFERROR(IF(P788&gt;=1,(IF(LEN(T788)&gt;=1,VLOOKUP(T788,PROFILE!$A$23:$B$34,2,0)*100+COUNTIF($T$8:T788,T788),0)),0),0)</f>
        <v>0</v>
      </c>
      <c r="P788" s="11"/>
      <c r="Q788" s="11"/>
      <c r="R788" s="12"/>
      <c r="S788" s="12"/>
      <c r="T788" s="11"/>
      <c r="U788" s="11"/>
      <c r="V788" s="11"/>
      <c r="W788" s="8">
        <f ca="1">IFERROR(IF(P788&gt;=1,(IF(M788&gt;=2,COUNTIF(INDIRECT(G788):INDIRECT(H788),"OLD"),0)),0),0)</f>
        <v>0</v>
      </c>
      <c r="X788" s="8">
        <f ca="1">IFERROR(IF(P788&gt;=1,(IF(M788=1,COUNTIF(INDIRECT(G788):INDIRECT(H788),"NEW"),IF(M788=3,COUNTIF(INDIRECT(G788):INDIRECT(H788),"NEW"),0))),0),0)</f>
        <v>0</v>
      </c>
      <c r="Y788" s="10">
        <f t="shared" ca="1" si="38"/>
        <v>0</v>
      </c>
      <c r="Z788" s="13"/>
    </row>
    <row r="789" spans="6:26" ht="20.100000000000001" customHeight="1" x14ac:dyDescent="0.25">
      <c r="F789" s="1">
        <f>IFERROR(IF(O789&gt;=101,MATCH(O789,VITRAN!$AG$14:$AG$1513,0)+13,0),0)</f>
        <v>0</v>
      </c>
      <c r="G789" s="1" t="str">
        <f t="shared" si="36"/>
        <v/>
      </c>
      <c r="H789" s="1" t="str">
        <f t="shared" si="37"/>
        <v/>
      </c>
      <c r="J789" s="1">
        <f>IFERROR(SUMIFS(STOCK!$U$10:$U$209,STOCK!$H$10:$H$209,T789),0)</f>
        <v>0</v>
      </c>
      <c r="K789" s="1">
        <f>IFERROR(SUMIFS(STOCK!$V$10:$V$209,STOCK!$H$10:$H$209,T789),0)</f>
        <v>0</v>
      </c>
      <c r="M789" s="1">
        <f>IFERROR(IF(LEN(T789)&gt;=1,VLOOKUP(HLOOKUP(T789,PROFILE!$K$5:$V$8,4,0),PROFILE!$F$1:$G$3,2,0),0),0)</f>
        <v>0</v>
      </c>
      <c r="N789" s="1">
        <f>IFERROR(COUNTIFS(PROFILE!$H$13:$H$212,"&gt;=1",PROFILE!$I$13:$I$212,T789),0)</f>
        <v>0</v>
      </c>
      <c r="O789" s="1">
        <f>IFERROR(IF(P789&gt;=1,(IF(LEN(T789)&gt;=1,VLOOKUP(T789,PROFILE!$A$23:$B$34,2,0)*100+COUNTIF($T$8:T789,T789),0)),0),0)</f>
        <v>0</v>
      </c>
      <c r="P789" s="11"/>
      <c r="Q789" s="11"/>
      <c r="R789" s="12"/>
      <c r="S789" s="12"/>
      <c r="T789" s="11"/>
      <c r="U789" s="11"/>
      <c r="V789" s="11"/>
      <c r="W789" s="8">
        <f ca="1">IFERROR(IF(P789&gt;=1,(IF(M789&gt;=2,COUNTIF(INDIRECT(G789):INDIRECT(H789),"OLD"),0)),0),0)</f>
        <v>0</v>
      </c>
      <c r="X789" s="8">
        <f ca="1">IFERROR(IF(P789&gt;=1,(IF(M789=1,COUNTIF(INDIRECT(G789):INDIRECT(H789),"NEW"),IF(M789=3,COUNTIF(INDIRECT(G789):INDIRECT(H789),"NEW"),0))),0),0)</f>
        <v>0</v>
      </c>
      <c r="Y789" s="10">
        <f t="shared" ca="1" si="38"/>
        <v>0</v>
      </c>
      <c r="Z789" s="13"/>
    </row>
    <row r="790" spans="6:26" ht="20.100000000000001" customHeight="1" x14ac:dyDescent="0.25">
      <c r="F790" s="1">
        <f>IFERROR(IF(O790&gt;=101,MATCH(O790,VITRAN!$AG$14:$AG$1513,0)+13,0),0)</f>
        <v>0</v>
      </c>
      <c r="G790" s="1" t="str">
        <f t="shared" si="36"/>
        <v/>
      </c>
      <c r="H790" s="1" t="str">
        <f t="shared" si="37"/>
        <v/>
      </c>
      <c r="J790" s="1">
        <f>IFERROR(SUMIFS(STOCK!$U$10:$U$209,STOCK!$H$10:$H$209,T790),0)</f>
        <v>0</v>
      </c>
      <c r="K790" s="1">
        <f>IFERROR(SUMIFS(STOCK!$V$10:$V$209,STOCK!$H$10:$H$209,T790),0)</f>
        <v>0</v>
      </c>
      <c r="M790" s="1">
        <f>IFERROR(IF(LEN(T790)&gt;=1,VLOOKUP(HLOOKUP(T790,PROFILE!$K$5:$V$8,4,0),PROFILE!$F$1:$G$3,2,0),0),0)</f>
        <v>0</v>
      </c>
      <c r="N790" s="1">
        <f>IFERROR(COUNTIFS(PROFILE!$H$13:$H$212,"&gt;=1",PROFILE!$I$13:$I$212,T790),0)</f>
        <v>0</v>
      </c>
      <c r="O790" s="1">
        <f>IFERROR(IF(P790&gt;=1,(IF(LEN(T790)&gt;=1,VLOOKUP(T790,PROFILE!$A$23:$B$34,2,0)*100+COUNTIF($T$8:T790,T790),0)),0),0)</f>
        <v>0</v>
      </c>
      <c r="P790" s="11"/>
      <c r="Q790" s="11"/>
      <c r="R790" s="12"/>
      <c r="S790" s="12"/>
      <c r="T790" s="11"/>
      <c r="U790" s="11"/>
      <c r="V790" s="11"/>
      <c r="W790" s="8">
        <f ca="1">IFERROR(IF(P790&gt;=1,(IF(M790&gt;=2,COUNTIF(INDIRECT(G790):INDIRECT(H790),"OLD"),0)),0),0)</f>
        <v>0</v>
      </c>
      <c r="X790" s="8">
        <f ca="1">IFERROR(IF(P790&gt;=1,(IF(M790=1,COUNTIF(INDIRECT(G790):INDIRECT(H790),"NEW"),IF(M790=3,COUNTIF(INDIRECT(G790):INDIRECT(H790),"NEW"),0))),0),0)</f>
        <v>0</v>
      </c>
      <c r="Y790" s="10">
        <f t="shared" ca="1" si="38"/>
        <v>0</v>
      </c>
      <c r="Z790" s="13"/>
    </row>
    <row r="791" spans="6:26" ht="20.100000000000001" customHeight="1" x14ac:dyDescent="0.25">
      <c r="F791" s="1">
        <f>IFERROR(IF(O791&gt;=101,MATCH(O791,VITRAN!$AG$14:$AG$1513,0)+13,0),0)</f>
        <v>0</v>
      </c>
      <c r="G791" s="1" t="str">
        <f t="shared" si="36"/>
        <v/>
      </c>
      <c r="H791" s="1" t="str">
        <f t="shared" si="37"/>
        <v/>
      </c>
      <c r="J791" s="1">
        <f>IFERROR(SUMIFS(STOCK!$U$10:$U$209,STOCK!$H$10:$H$209,T791),0)</f>
        <v>0</v>
      </c>
      <c r="K791" s="1">
        <f>IFERROR(SUMIFS(STOCK!$V$10:$V$209,STOCK!$H$10:$H$209,T791),0)</f>
        <v>0</v>
      </c>
      <c r="M791" s="1">
        <f>IFERROR(IF(LEN(T791)&gt;=1,VLOOKUP(HLOOKUP(T791,PROFILE!$K$5:$V$8,4,0),PROFILE!$F$1:$G$3,2,0),0),0)</f>
        <v>0</v>
      </c>
      <c r="N791" s="1">
        <f>IFERROR(COUNTIFS(PROFILE!$H$13:$H$212,"&gt;=1",PROFILE!$I$13:$I$212,T791),0)</f>
        <v>0</v>
      </c>
      <c r="O791" s="1">
        <f>IFERROR(IF(P791&gt;=1,(IF(LEN(T791)&gt;=1,VLOOKUP(T791,PROFILE!$A$23:$B$34,2,0)*100+COUNTIF($T$8:T791,T791),0)),0),0)</f>
        <v>0</v>
      </c>
      <c r="P791" s="11"/>
      <c r="Q791" s="11"/>
      <c r="R791" s="12"/>
      <c r="S791" s="12"/>
      <c r="T791" s="11"/>
      <c r="U791" s="11"/>
      <c r="V791" s="11"/>
      <c r="W791" s="8">
        <f ca="1">IFERROR(IF(P791&gt;=1,(IF(M791&gt;=2,COUNTIF(INDIRECT(G791):INDIRECT(H791),"OLD"),0)),0),0)</f>
        <v>0</v>
      </c>
      <c r="X791" s="8">
        <f ca="1">IFERROR(IF(P791&gt;=1,(IF(M791=1,COUNTIF(INDIRECT(G791):INDIRECT(H791),"NEW"),IF(M791=3,COUNTIF(INDIRECT(G791):INDIRECT(H791),"NEW"),0))),0),0)</f>
        <v>0</v>
      </c>
      <c r="Y791" s="10">
        <f t="shared" ca="1" si="38"/>
        <v>0</v>
      </c>
      <c r="Z791" s="13"/>
    </row>
    <row r="792" spans="6:26" ht="20.100000000000001" customHeight="1" x14ac:dyDescent="0.25">
      <c r="F792" s="1">
        <f>IFERROR(IF(O792&gt;=101,MATCH(O792,VITRAN!$AG$14:$AG$1513,0)+13,0),0)</f>
        <v>0</v>
      </c>
      <c r="G792" s="1" t="str">
        <f t="shared" si="36"/>
        <v/>
      </c>
      <c r="H792" s="1" t="str">
        <f t="shared" si="37"/>
        <v/>
      </c>
      <c r="J792" s="1">
        <f>IFERROR(SUMIFS(STOCK!$U$10:$U$209,STOCK!$H$10:$H$209,T792),0)</f>
        <v>0</v>
      </c>
      <c r="K792" s="1">
        <f>IFERROR(SUMIFS(STOCK!$V$10:$V$209,STOCK!$H$10:$H$209,T792),0)</f>
        <v>0</v>
      </c>
      <c r="M792" s="1">
        <f>IFERROR(IF(LEN(T792)&gt;=1,VLOOKUP(HLOOKUP(T792,PROFILE!$K$5:$V$8,4,0),PROFILE!$F$1:$G$3,2,0),0),0)</f>
        <v>0</v>
      </c>
      <c r="N792" s="1">
        <f>IFERROR(COUNTIFS(PROFILE!$H$13:$H$212,"&gt;=1",PROFILE!$I$13:$I$212,T792),0)</f>
        <v>0</v>
      </c>
      <c r="O792" s="1">
        <f>IFERROR(IF(P792&gt;=1,(IF(LEN(T792)&gt;=1,VLOOKUP(T792,PROFILE!$A$23:$B$34,2,0)*100+COUNTIF($T$8:T792,T792),0)),0),0)</f>
        <v>0</v>
      </c>
      <c r="P792" s="11"/>
      <c r="Q792" s="11"/>
      <c r="R792" s="12"/>
      <c r="S792" s="12"/>
      <c r="T792" s="11"/>
      <c r="U792" s="11"/>
      <c r="V792" s="11"/>
      <c r="W792" s="8">
        <f ca="1">IFERROR(IF(P792&gt;=1,(IF(M792&gt;=2,COUNTIF(INDIRECT(G792):INDIRECT(H792),"OLD"),0)),0),0)</f>
        <v>0</v>
      </c>
      <c r="X792" s="8">
        <f ca="1">IFERROR(IF(P792&gt;=1,(IF(M792=1,COUNTIF(INDIRECT(G792):INDIRECT(H792),"NEW"),IF(M792=3,COUNTIF(INDIRECT(G792):INDIRECT(H792),"NEW"),0))),0),0)</f>
        <v>0</v>
      </c>
      <c r="Y792" s="10">
        <f t="shared" ca="1" si="38"/>
        <v>0</v>
      </c>
      <c r="Z792" s="13"/>
    </row>
    <row r="793" spans="6:26" ht="20.100000000000001" customHeight="1" x14ac:dyDescent="0.25">
      <c r="F793" s="1">
        <f>IFERROR(IF(O793&gt;=101,MATCH(O793,VITRAN!$AG$14:$AG$1513,0)+13,0),0)</f>
        <v>0</v>
      </c>
      <c r="G793" s="1" t="str">
        <f t="shared" si="36"/>
        <v/>
      </c>
      <c r="H793" s="1" t="str">
        <f t="shared" si="37"/>
        <v/>
      </c>
      <c r="J793" s="1">
        <f>IFERROR(SUMIFS(STOCK!$U$10:$U$209,STOCK!$H$10:$H$209,T793),0)</f>
        <v>0</v>
      </c>
      <c r="K793" s="1">
        <f>IFERROR(SUMIFS(STOCK!$V$10:$V$209,STOCK!$H$10:$H$209,T793),0)</f>
        <v>0</v>
      </c>
      <c r="M793" s="1">
        <f>IFERROR(IF(LEN(T793)&gt;=1,VLOOKUP(HLOOKUP(T793,PROFILE!$K$5:$V$8,4,0),PROFILE!$F$1:$G$3,2,0),0),0)</f>
        <v>0</v>
      </c>
      <c r="N793" s="1">
        <f>IFERROR(COUNTIFS(PROFILE!$H$13:$H$212,"&gt;=1",PROFILE!$I$13:$I$212,T793),0)</f>
        <v>0</v>
      </c>
      <c r="O793" s="1">
        <f>IFERROR(IF(P793&gt;=1,(IF(LEN(T793)&gt;=1,VLOOKUP(T793,PROFILE!$A$23:$B$34,2,0)*100+COUNTIF($T$8:T793,T793),0)),0),0)</f>
        <v>0</v>
      </c>
      <c r="P793" s="11"/>
      <c r="Q793" s="11"/>
      <c r="R793" s="12"/>
      <c r="S793" s="12"/>
      <c r="T793" s="11"/>
      <c r="U793" s="11"/>
      <c r="V793" s="11"/>
      <c r="W793" s="8">
        <f ca="1">IFERROR(IF(P793&gt;=1,(IF(M793&gt;=2,COUNTIF(INDIRECT(G793):INDIRECT(H793),"OLD"),0)),0),0)</f>
        <v>0</v>
      </c>
      <c r="X793" s="8">
        <f ca="1">IFERROR(IF(P793&gt;=1,(IF(M793=1,COUNTIF(INDIRECT(G793):INDIRECT(H793),"NEW"),IF(M793=3,COUNTIF(INDIRECT(G793):INDIRECT(H793),"NEW"),0))),0),0)</f>
        <v>0</v>
      </c>
      <c r="Y793" s="10">
        <f t="shared" ca="1" si="38"/>
        <v>0</v>
      </c>
      <c r="Z793" s="13"/>
    </row>
    <row r="794" spans="6:26" ht="20.100000000000001" customHeight="1" x14ac:dyDescent="0.25">
      <c r="F794" s="1">
        <f>IFERROR(IF(O794&gt;=101,MATCH(O794,VITRAN!$AG$14:$AG$1513,0)+13,0),0)</f>
        <v>0</v>
      </c>
      <c r="G794" s="1" t="str">
        <f t="shared" si="36"/>
        <v/>
      </c>
      <c r="H794" s="1" t="str">
        <f t="shared" si="37"/>
        <v/>
      </c>
      <c r="J794" s="1">
        <f>IFERROR(SUMIFS(STOCK!$U$10:$U$209,STOCK!$H$10:$H$209,T794),0)</f>
        <v>0</v>
      </c>
      <c r="K794" s="1">
        <f>IFERROR(SUMIFS(STOCK!$V$10:$V$209,STOCK!$H$10:$H$209,T794),0)</f>
        <v>0</v>
      </c>
      <c r="M794" s="1">
        <f>IFERROR(IF(LEN(T794)&gt;=1,VLOOKUP(HLOOKUP(T794,PROFILE!$K$5:$V$8,4,0),PROFILE!$F$1:$G$3,2,0),0),0)</f>
        <v>0</v>
      </c>
      <c r="N794" s="1">
        <f>IFERROR(COUNTIFS(PROFILE!$H$13:$H$212,"&gt;=1",PROFILE!$I$13:$I$212,T794),0)</f>
        <v>0</v>
      </c>
      <c r="O794" s="1">
        <f>IFERROR(IF(P794&gt;=1,(IF(LEN(T794)&gt;=1,VLOOKUP(T794,PROFILE!$A$23:$B$34,2,0)*100+COUNTIF($T$8:T794,T794),0)),0),0)</f>
        <v>0</v>
      </c>
      <c r="P794" s="11"/>
      <c r="Q794" s="11"/>
      <c r="R794" s="12"/>
      <c r="S794" s="12"/>
      <c r="T794" s="11"/>
      <c r="U794" s="11"/>
      <c r="V794" s="11"/>
      <c r="W794" s="8">
        <f ca="1">IFERROR(IF(P794&gt;=1,(IF(M794&gt;=2,COUNTIF(INDIRECT(G794):INDIRECT(H794),"OLD"),0)),0),0)</f>
        <v>0</v>
      </c>
      <c r="X794" s="8">
        <f ca="1">IFERROR(IF(P794&gt;=1,(IF(M794=1,COUNTIF(INDIRECT(G794):INDIRECT(H794),"NEW"),IF(M794=3,COUNTIF(INDIRECT(G794):INDIRECT(H794),"NEW"),0))),0),0)</f>
        <v>0</v>
      </c>
      <c r="Y794" s="10">
        <f t="shared" ca="1" si="38"/>
        <v>0</v>
      </c>
      <c r="Z794" s="13"/>
    </row>
    <row r="795" spans="6:26" ht="20.100000000000001" customHeight="1" x14ac:dyDescent="0.25">
      <c r="F795" s="1">
        <f>IFERROR(IF(O795&gt;=101,MATCH(O795,VITRAN!$AG$14:$AG$1513,0)+13,0),0)</f>
        <v>0</v>
      </c>
      <c r="G795" s="1" t="str">
        <f t="shared" si="36"/>
        <v/>
      </c>
      <c r="H795" s="1" t="str">
        <f t="shared" si="37"/>
        <v/>
      </c>
      <c r="J795" s="1">
        <f>IFERROR(SUMIFS(STOCK!$U$10:$U$209,STOCK!$H$10:$H$209,T795),0)</f>
        <v>0</v>
      </c>
      <c r="K795" s="1">
        <f>IFERROR(SUMIFS(STOCK!$V$10:$V$209,STOCK!$H$10:$H$209,T795),0)</f>
        <v>0</v>
      </c>
      <c r="M795" s="1">
        <f>IFERROR(IF(LEN(T795)&gt;=1,VLOOKUP(HLOOKUP(T795,PROFILE!$K$5:$V$8,4,0),PROFILE!$F$1:$G$3,2,0),0),0)</f>
        <v>0</v>
      </c>
      <c r="N795" s="1">
        <f>IFERROR(COUNTIFS(PROFILE!$H$13:$H$212,"&gt;=1",PROFILE!$I$13:$I$212,T795),0)</f>
        <v>0</v>
      </c>
      <c r="O795" s="1">
        <f>IFERROR(IF(P795&gt;=1,(IF(LEN(T795)&gt;=1,VLOOKUP(T795,PROFILE!$A$23:$B$34,2,0)*100+COUNTIF($T$8:T795,T795),0)),0),0)</f>
        <v>0</v>
      </c>
      <c r="P795" s="11"/>
      <c r="Q795" s="11"/>
      <c r="R795" s="12"/>
      <c r="S795" s="12"/>
      <c r="T795" s="11"/>
      <c r="U795" s="11"/>
      <c r="V795" s="11"/>
      <c r="W795" s="8">
        <f ca="1">IFERROR(IF(P795&gt;=1,(IF(M795&gt;=2,COUNTIF(INDIRECT(G795):INDIRECT(H795),"OLD"),0)),0),0)</f>
        <v>0</v>
      </c>
      <c r="X795" s="8">
        <f ca="1">IFERROR(IF(P795&gt;=1,(IF(M795=1,COUNTIF(INDIRECT(G795):INDIRECT(H795),"NEW"),IF(M795=3,COUNTIF(INDIRECT(G795):INDIRECT(H795),"NEW"),0))),0),0)</f>
        <v>0</v>
      </c>
      <c r="Y795" s="10">
        <f t="shared" ca="1" si="38"/>
        <v>0</v>
      </c>
      <c r="Z795" s="13"/>
    </row>
    <row r="796" spans="6:26" ht="20.100000000000001" customHeight="1" x14ac:dyDescent="0.25">
      <c r="F796" s="1">
        <f>IFERROR(IF(O796&gt;=101,MATCH(O796,VITRAN!$AG$14:$AG$1513,0)+13,0),0)</f>
        <v>0</v>
      </c>
      <c r="G796" s="1" t="str">
        <f t="shared" si="36"/>
        <v/>
      </c>
      <c r="H796" s="1" t="str">
        <f t="shared" si="37"/>
        <v/>
      </c>
      <c r="J796" s="1">
        <f>IFERROR(SUMIFS(STOCK!$U$10:$U$209,STOCK!$H$10:$H$209,T796),0)</f>
        <v>0</v>
      </c>
      <c r="K796" s="1">
        <f>IFERROR(SUMIFS(STOCK!$V$10:$V$209,STOCK!$H$10:$H$209,T796),0)</f>
        <v>0</v>
      </c>
      <c r="M796" s="1">
        <f>IFERROR(IF(LEN(T796)&gt;=1,VLOOKUP(HLOOKUP(T796,PROFILE!$K$5:$V$8,4,0),PROFILE!$F$1:$G$3,2,0),0),0)</f>
        <v>0</v>
      </c>
      <c r="N796" s="1">
        <f>IFERROR(COUNTIFS(PROFILE!$H$13:$H$212,"&gt;=1",PROFILE!$I$13:$I$212,T796),0)</f>
        <v>0</v>
      </c>
      <c r="O796" s="1">
        <f>IFERROR(IF(P796&gt;=1,(IF(LEN(T796)&gt;=1,VLOOKUP(T796,PROFILE!$A$23:$B$34,2,0)*100+COUNTIF($T$8:T796,T796),0)),0),0)</f>
        <v>0</v>
      </c>
      <c r="P796" s="11"/>
      <c r="Q796" s="11"/>
      <c r="R796" s="12"/>
      <c r="S796" s="12"/>
      <c r="T796" s="11"/>
      <c r="U796" s="11"/>
      <c r="V796" s="11"/>
      <c r="W796" s="8">
        <f ca="1">IFERROR(IF(P796&gt;=1,(IF(M796&gt;=2,COUNTIF(INDIRECT(G796):INDIRECT(H796),"OLD"),0)),0),0)</f>
        <v>0</v>
      </c>
      <c r="X796" s="8">
        <f ca="1">IFERROR(IF(P796&gt;=1,(IF(M796=1,COUNTIF(INDIRECT(G796):INDIRECT(H796),"NEW"),IF(M796=3,COUNTIF(INDIRECT(G796):INDIRECT(H796),"NEW"),0))),0),0)</f>
        <v>0</v>
      </c>
      <c r="Y796" s="10">
        <f t="shared" ca="1" si="38"/>
        <v>0</v>
      </c>
      <c r="Z796" s="13"/>
    </row>
    <row r="797" spans="6:26" ht="20.100000000000001" customHeight="1" x14ac:dyDescent="0.25">
      <c r="F797" s="1">
        <f>IFERROR(IF(O797&gt;=101,MATCH(O797,VITRAN!$AG$14:$AG$1513,0)+13,0),0)</f>
        <v>0</v>
      </c>
      <c r="G797" s="1" t="str">
        <f t="shared" si="36"/>
        <v/>
      </c>
      <c r="H797" s="1" t="str">
        <f t="shared" si="37"/>
        <v/>
      </c>
      <c r="J797" s="1">
        <f>IFERROR(SUMIFS(STOCK!$U$10:$U$209,STOCK!$H$10:$H$209,T797),0)</f>
        <v>0</v>
      </c>
      <c r="K797" s="1">
        <f>IFERROR(SUMIFS(STOCK!$V$10:$V$209,STOCK!$H$10:$H$209,T797),0)</f>
        <v>0</v>
      </c>
      <c r="M797" s="1">
        <f>IFERROR(IF(LEN(T797)&gt;=1,VLOOKUP(HLOOKUP(T797,PROFILE!$K$5:$V$8,4,0),PROFILE!$F$1:$G$3,2,0),0),0)</f>
        <v>0</v>
      </c>
      <c r="N797" s="1">
        <f>IFERROR(COUNTIFS(PROFILE!$H$13:$H$212,"&gt;=1",PROFILE!$I$13:$I$212,T797),0)</f>
        <v>0</v>
      </c>
      <c r="O797" s="1">
        <f>IFERROR(IF(P797&gt;=1,(IF(LEN(T797)&gt;=1,VLOOKUP(T797,PROFILE!$A$23:$B$34,2,0)*100+COUNTIF($T$8:T797,T797),0)),0),0)</f>
        <v>0</v>
      </c>
      <c r="P797" s="11"/>
      <c r="Q797" s="11"/>
      <c r="R797" s="12"/>
      <c r="S797" s="12"/>
      <c r="T797" s="11"/>
      <c r="U797" s="11"/>
      <c r="V797" s="11"/>
      <c r="W797" s="8">
        <f ca="1">IFERROR(IF(P797&gt;=1,(IF(M797&gt;=2,COUNTIF(INDIRECT(G797):INDIRECT(H797),"OLD"),0)),0),0)</f>
        <v>0</v>
      </c>
      <c r="X797" s="8">
        <f ca="1">IFERROR(IF(P797&gt;=1,(IF(M797=1,COUNTIF(INDIRECT(G797):INDIRECT(H797),"NEW"),IF(M797=3,COUNTIF(INDIRECT(G797):INDIRECT(H797),"NEW"),0))),0),0)</f>
        <v>0</v>
      </c>
      <c r="Y797" s="10">
        <f t="shared" ca="1" si="38"/>
        <v>0</v>
      </c>
      <c r="Z797" s="13"/>
    </row>
    <row r="798" spans="6:26" ht="20.100000000000001" customHeight="1" x14ac:dyDescent="0.25">
      <c r="F798" s="1">
        <f>IFERROR(IF(O798&gt;=101,MATCH(O798,VITRAN!$AG$14:$AG$1513,0)+13,0),0)</f>
        <v>0</v>
      </c>
      <c r="G798" s="1" t="str">
        <f t="shared" si="36"/>
        <v/>
      </c>
      <c r="H798" s="1" t="str">
        <f t="shared" si="37"/>
        <v/>
      </c>
      <c r="J798" s="1">
        <f>IFERROR(SUMIFS(STOCK!$U$10:$U$209,STOCK!$H$10:$H$209,T798),0)</f>
        <v>0</v>
      </c>
      <c r="K798" s="1">
        <f>IFERROR(SUMIFS(STOCK!$V$10:$V$209,STOCK!$H$10:$H$209,T798),0)</f>
        <v>0</v>
      </c>
      <c r="M798" s="1">
        <f>IFERROR(IF(LEN(T798)&gt;=1,VLOOKUP(HLOOKUP(T798,PROFILE!$K$5:$V$8,4,0),PROFILE!$F$1:$G$3,2,0),0),0)</f>
        <v>0</v>
      </c>
      <c r="N798" s="1">
        <f>IFERROR(COUNTIFS(PROFILE!$H$13:$H$212,"&gt;=1",PROFILE!$I$13:$I$212,T798),0)</f>
        <v>0</v>
      </c>
      <c r="O798" s="1">
        <f>IFERROR(IF(P798&gt;=1,(IF(LEN(T798)&gt;=1,VLOOKUP(T798,PROFILE!$A$23:$B$34,2,0)*100+COUNTIF($T$8:T798,T798),0)),0),0)</f>
        <v>0</v>
      </c>
      <c r="P798" s="11"/>
      <c r="Q798" s="11"/>
      <c r="R798" s="12"/>
      <c r="S798" s="12"/>
      <c r="T798" s="11"/>
      <c r="U798" s="11"/>
      <c r="V798" s="11"/>
      <c r="W798" s="8">
        <f ca="1">IFERROR(IF(P798&gt;=1,(IF(M798&gt;=2,COUNTIF(INDIRECT(G798):INDIRECT(H798),"OLD"),0)),0),0)</f>
        <v>0</v>
      </c>
      <c r="X798" s="8">
        <f ca="1">IFERROR(IF(P798&gt;=1,(IF(M798=1,COUNTIF(INDIRECT(G798):INDIRECT(H798),"NEW"),IF(M798=3,COUNTIF(INDIRECT(G798):INDIRECT(H798),"NEW"),0))),0),0)</f>
        <v>0</v>
      </c>
      <c r="Y798" s="10">
        <f t="shared" ca="1" si="38"/>
        <v>0</v>
      </c>
      <c r="Z798" s="13"/>
    </row>
    <row r="799" spans="6:26" ht="20.100000000000001" customHeight="1" x14ac:dyDescent="0.25">
      <c r="F799" s="1">
        <f>IFERROR(IF(O799&gt;=101,MATCH(O799,VITRAN!$AG$14:$AG$1513,0)+13,0),0)</f>
        <v>0</v>
      </c>
      <c r="G799" s="1" t="str">
        <f t="shared" si="36"/>
        <v/>
      </c>
      <c r="H799" s="1" t="str">
        <f t="shared" si="37"/>
        <v/>
      </c>
      <c r="J799" s="1">
        <f>IFERROR(SUMIFS(STOCK!$U$10:$U$209,STOCK!$H$10:$H$209,T799),0)</f>
        <v>0</v>
      </c>
      <c r="K799" s="1">
        <f>IFERROR(SUMIFS(STOCK!$V$10:$V$209,STOCK!$H$10:$H$209,T799),0)</f>
        <v>0</v>
      </c>
      <c r="M799" s="1">
        <f>IFERROR(IF(LEN(T799)&gt;=1,VLOOKUP(HLOOKUP(T799,PROFILE!$K$5:$V$8,4,0),PROFILE!$F$1:$G$3,2,0),0),0)</f>
        <v>0</v>
      </c>
      <c r="N799" s="1">
        <f>IFERROR(COUNTIFS(PROFILE!$H$13:$H$212,"&gt;=1",PROFILE!$I$13:$I$212,T799),0)</f>
        <v>0</v>
      </c>
      <c r="O799" s="1">
        <f>IFERROR(IF(P799&gt;=1,(IF(LEN(T799)&gt;=1,VLOOKUP(T799,PROFILE!$A$23:$B$34,2,0)*100+COUNTIF($T$8:T799,T799),0)),0),0)</f>
        <v>0</v>
      </c>
      <c r="P799" s="11"/>
      <c r="Q799" s="11"/>
      <c r="R799" s="12"/>
      <c r="S799" s="12"/>
      <c r="T799" s="11"/>
      <c r="U799" s="11"/>
      <c r="V799" s="11"/>
      <c r="W799" s="8">
        <f ca="1">IFERROR(IF(P799&gt;=1,(IF(M799&gt;=2,COUNTIF(INDIRECT(G799):INDIRECT(H799),"OLD"),0)),0),0)</f>
        <v>0</v>
      </c>
      <c r="X799" s="8">
        <f ca="1">IFERROR(IF(P799&gt;=1,(IF(M799=1,COUNTIF(INDIRECT(G799):INDIRECT(H799),"NEW"),IF(M799=3,COUNTIF(INDIRECT(G799):INDIRECT(H799),"NEW"),0))),0),0)</f>
        <v>0</v>
      </c>
      <c r="Y799" s="10">
        <f t="shared" ca="1" si="38"/>
        <v>0</v>
      </c>
      <c r="Z799" s="13"/>
    </row>
    <row r="800" spans="6:26" ht="20.100000000000001" customHeight="1" x14ac:dyDescent="0.25">
      <c r="F800" s="1">
        <f>IFERROR(IF(O800&gt;=101,MATCH(O800,VITRAN!$AG$14:$AG$1513,0)+13,0),0)</f>
        <v>0</v>
      </c>
      <c r="G800" s="1" t="str">
        <f t="shared" si="36"/>
        <v/>
      </c>
      <c r="H800" s="1" t="str">
        <f t="shared" si="37"/>
        <v/>
      </c>
      <c r="J800" s="1">
        <f>IFERROR(SUMIFS(STOCK!$U$10:$U$209,STOCK!$H$10:$H$209,T800),0)</f>
        <v>0</v>
      </c>
      <c r="K800" s="1">
        <f>IFERROR(SUMIFS(STOCK!$V$10:$V$209,STOCK!$H$10:$H$209,T800),0)</f>
        <v>0</v>
      </c>
      <c r="M800" s="1">
        <f>IFERROR(IF(LEN(T800)&gt;=1,VLOOKUP(HLOOKUP(T800,PROFILE!$K$5:$V$8,4,0),PROFILE!$F$1:$G$3,2,0),0),0)</f>
        <v>0</v>
      </c>
      <c r="N800" s="1">
        <f>IFERROR(COUNTIFS(PROFILE!$H$13:$H$212,"&gt;=1",PROFILE!$I$13:$I$212,T800),0)</f>
        <v>0</v>
      </c>
      <c r="O800" s="1">
        <f>IFERROR(IF(P800&gt;=1,(IF(LEN(T800)&gt;=1,VLOOKUP(T800,PROFILE!$A$23:$B$34,2,0)*100+COUNTIF($T$8:T800,T800),0)),0),0)</f>
        <v>0</v>
      </c>
      <c r="P800" s="11"/>
      <c r="Q800" s="11"/>
      <c r="R800" s="12"/>
      <c r="S800" s="12"/>
      <c r="T800" s="11"/>
      <c r="U800" s="11"/>
      <c r="V800" s="11"/>
      <c r="W800" s="8">
        <f ca="1">IFERROR(IF(P800&gt;=1,(IF(M800&gt;=2,COUNTIF(INDIRECT(G800):INDIRECT(H800),"OLD"),0)),0),0)</f>
        <v>0</v>
      </c>
      <c r="X800" s="8">
        <f ca="1">IFERROR(IF(P800&gt;=1,(IF(M800=1,COUNTIF(INDIRECT(G800):INDIRECT(H800),"NEW"),IF(M800=3,COUNTIF(INDIRECT(G800):INDIRECT(H800),"NEW"),0))),0),0)</f>
        <v>0</v>
      </c>
      <c r="Y800" s="10">
        <f t="shared" ca="1" si="38"/>
        <v>0</v>
      </c>
      <c r="Z800" s="13"/>
    </row>
    <row r="801" spans="6:26" ht="20.100000000000001" customHeight="1" x14ac:dyDescent="0.25">
      <c r="F801" s="1">
        <f>IFERROR(IF(O801&gt;=101,MATCH(O801,VITRAN!$AG$14:$AG$1513,0)+13,0),0)</f>
        <v>0</v>
      </c>
      <c r="G801" s="1" t="str">
        <f t="shared" si="36"/>
        <v/>
      </c>
      <c r="H801" s="1" t="str">
        <f t="shared" si="37"/>
        <v/>
      </c>
      <c r="J801" s="1">
        <f>IFERROR(SUMIFS(STOCK!$U$10:$U$209,STOCK!$H$10:$H$209,T801),0)</f>
        <v>0</v>
      </c>
      <c r="K801" s="1">
        <f>IFERROR(SUMIFS(STOCK!$V$10:$V$209,STOCK!$H$10:$H$209,T801),0)</f>
        <v>0</v>
      </c>
      <c r="M801" s="1">
        <f>IFERROR(IF(LEN(T801)&gt;=1,VLOOKUP(HLOOKUP(T801,PROFILE!$K$5:$V$8,4,0),PROFILE!$F$1:$G$3,2,0),0),0)</f>
        <v>0</v>
      </c>
      <c r="N801" s="1">
        <f>IFERROR(COUNTIFS(PROFILE!$H$13:$H$212,"&gt;=1",PROFILE!$I$13:$I$212,T801),0)</f>
        <v>0</v>
      </c>
      <c r="O801" s="1">
        <f>IFERROR(IF(P801&gt;=1,(IF(LEN(T801)&gt;=1,VLOOKUP(T801,PROFILE!$A$23:$B$34,2,0)*100+COUNTIF($T$8:T801,T801),0)),0),0)</f>
        <v>0</v>
      </c>
      <c r="P801" s="11"/>
      <c r="Q801" s="11"/>
      <c r="R801" s="12"/>
      <c r="S801" s="12"/>
      <c r="T801" s="11"/>
      <c r="U801" s="11"/>
      <c r="V801" s="11"/>
      <c r="W801" s="8">
        <f ca="1">IFERROR(IF(P801&gt;=1,(IF(M801&gt;=2,COUNTIF(INDIRECT(G801):INDIRECT(H801),"OLD"),0)),0),0)</f>
        <v>0</v>
      </c>
      <c r="X801" s="8">
        <f ca="1">IFERROR(IF(P801&gt;=1,(IF(M801=1,COUNTIF(INDIRECT(G801):INDIRECT(H801),"NEW"),IF(M801=3,COUNTIF(INDIRECT(G801):INDIRECT(H801),"NEW"),0))),0),0)</f>
        <v>0</v>
      </c>
      <c r="Y801" s="10">
        <f t="shared" ca="1" si="38"/>
        <v>0</v>
      </c>
      <c r="Z801" s="13"/>
    </row>
    <row r="802" spans="6:26" ht="20.100000000000001" customHeight="1" x14ac:dyDescent="0.25">
      <c r="F802" s="1">
        <f>IFERROR(IF(O802&gt;=101,MATCH(O802,VITRAN!$AG$14:$AG$1513,0)+13,0),0)</f>
        <v>0</v>
      </c>
      <c r="G802" s="1" t="str">
        <f t="shared" si="36"/>
        <v/>
      </c>
      <c r="H802" s="1" t="str">
        <f t="shared" si="37"/>
        <v/>
      </c>
      <c r="J802" s="1">
        <f>IFERROR(SUMIFS(STOCK!$U$10:$U$209,STOCK!$H$10:$H$209,T802),0)</f>
        <v>0</v>
      </c>
      <c r="K802" s="1">
        <f>IFERROR(SUMIFS(STOCK!$V$10:$V$209,STOCK!$H$10:$H$209,T802),0)</f>
        <v>0</v>
      </c>
      <c r="M802" s="1">
        <f>IFERROR(IF(LEN(T802)&gt;=1,VLOOKUP(HLOOKUP(T802,PROFILE!$K$5:$V$8,4,0),PROFILE!$F$1:$G$3,2,0),0),0)</f>
        <v>0</v>
      </c>
      <c r="N802" s="1">
        <f>IFERROR(COUNTIFS(PROFILE!$H$13:$H$212,"&gt;=1",PROFILE!$I$13:$I$212,T802),0)</f>
        <v>0</v>
      </c>
      <c r="O802" s="1">
        <f>IFERROR(IF(P802&gt;=1,(IF(LEN(T802)&gt;=1,VLOOKUP(T802,PROFILE!$A$23:$B$34,2,0)*100+COUNTIF($T$8:T802,T802),0)),0),0)</f>
        <v>0</v>
      </c>
      <c r="P802" s="11"/>
      <c r="Q802" s="11"/>
      <c r="R802" s="12"/>
      <c r="S802" s="12"/>
      <c r="T802" s="11"/>
      <c r="U802" s="11"/>
      <c r="V802" s="11"/>
      <c r="W802" s="8">
        <f ca="1">IFERROR(IF(P802&gt;=1,(IF(M802&gt;=2,COUNTIF(INDIRECT(G802):INDIRECT(H802),"OLD"),0)),0),0)</f>
        <v>0</v>
      </c>
      <c r="X802" s="8">
        <f ca="1">IFERROR(IF(P802&gt;=1,(IF(M802=1,COUNTIF(INDIRECT(G802):INDIRECT(H802),"NEW"),IF(M802=3,COUNTIF(INDIRECT(G802):INDIRECT(H802),"NEW"),0))),0),0)</f>
        <v>0</v>
      </c>
      <c r="Y802" s="10">
        <f t="shared" ca="1" si="38"/>
        <v>0</v>
      </c>
      <c r="Z802" s="13"/>
    </row>
    <row r="803" spans="6:26" ht="20.100000000000001" customHeight="1" x14ac:dyDescent="0.25">
      <c r="F803" s="1">
        <f>IFERROR(IF(O803&gt;=101,MATCH(O803,VITRAN!$AG$14:$AG$1513,0)+13,0),0)</f>
        <v>0</v>
      </c>
      <c r="G803" s="1" t="str">
        <f t="shared" si="36"/>
        <v/>
      </c>
      <c r="H803" s="1" t="str">
        <f t="shared" si="37"/>
        <v/>
      </c>
      <c r="J803" s="1">
        <f>IFERROR(SUMIFS(STOCK!$U$10:$U$209,STOCK!$H$10:$H$209,T803),0)</f>
        <v>0</v>
      </c>
      <c r="K803" s="1">
        <f>IFERROR(SUMIFS(STOCK!$V$10:$V$209,STOCK!$H$10:$H$209,T803),0)</f>
        <v>0</v>
      </c>
      <c r="M803" s="1">
        <f>IFERROR(IF(LEN(T803)&gt;=1,VLOOKUP(HLOOKUP(T803,PROFILE!$K$5:$V$8,4,0),PROFILE!$F$1:$G$3,2,0),0),0)</f>
        <v>0</v>
      </c>
      <c r="N803" s="1">
        <f>IFERROR(COUNTIFS(PROFILE!$H$13:$H$212,"&gt;=1",PROFILE!$I$13:$I$212,T803),0)</f>
        <v>0</v>
      </c>
      <c r="O803" s="1">
        <f>IFERROR(IF(P803&gt;=1,(IF(LEN(T803)&gt;=1,VLOOKUP(T803,PROFILE!$A$23:$B$34,2,0)*100+COUNTIF($T$8:T803,T803),0)),0),0)</f>
        <v>0</v>
      </c>
      <c r="P803" s="11"/>
      <c r="Q803" s="11"/>
      <c r="R803" s="12"/>
      <c r="S803" s="12"/>
      <c r="T803" s="11"/>
      <c r="U803" s="11"/>
      <c r="V803" s="11"/>
      <c r="W803" s="8">
        <f ca="1">IFERROR(IF(P803&gt;=1,(IF(M803&gt;=2,COUNTIF(INDIRECT(G803):INDIRECT(H803),"OLD"),0)),0),0)</f>
        <v>0</v>
      </c>
      <c r="X803" s="8">
        <f ca="1">IFERROR(IF(P803&gt;=1,(IF(M803=1,COUNTIF(INDIRECT(G803):INDIRECT(H803),"NEW"),IF(M803=3,COUNTIF(INDIRECT(G803):INDIRECT(H803),"NEW"),0))),0),0)</f>
        <v>0</v>
      </c>
      <c r="Y803" s="10">
        <f t="shared" ca="1" si="38"/>
        <v>0</v>
      </c>
      <c r="Z803" s="13"/>
    </row>
    <row r="804" spans="6:26" ht="20.100000000000001" customHeight="1" x14ac:dyDescent="0.25">
      <c r="F804" s="1">
        <f>IFERROR(IF(O804&gt;=101,MATCH(O804,VITRAN!$AG$14:$AG$1513,0)+13,0),0)</f>
        <v>0</v>
      </c>
      <c r="G804" s="1" t="str">
        <f t="shared" si="36"/>
        <v/>
      </c>
      <c r="H804" s="1" t="str">
        <f t="shared" si="37"/>
        <v/>
      </c>
      <c r="J804" s="1">
        <f>IFERROR(SUMIFS(STOCK!$U$10:$U$209,STOCK!$H$10:$H$209,T804),0)</f>
        <v>0</v>
      </c>
      <c r="K804" s="1">
        <f>IFERROR(SUMIFS(STOCK!$V$10:$V$209,STOCK!$H$10:$H$209,T804),0)</f>
        <v>0</v>
      </c>
      <c r="M804" s="1">
        <f>IFERROR(IF(LEN(T804)&gt;=1,VLOOKUP(HLOOKUP(T804,PROFILE!$K$5:$V$8,4,0),PROFILE!$F$1:$G$3,2,0),0),0)</f>
        <v>0</v>
      </c>
      <c r="N804" s="1">
        <f>IFERROR(COUNTIFS(PROFILE!$H$13:$H$212,"&gt;=1",PROFILE!$I$13:$I$212,T804),0)</f>
        <v>0</v>
      </c>
      <c r="O804" s="1">
        <f>IFERROR(IF(P804&gt;=1,(IF(LEN(T804)&gt;=1,VLOOKUP(T804,PROFILE!$A$23:$B$34,2,0)*100+COUNTIF($T$8:T804,T804),0)),0),0)</f>
        <v>0</v>
      </c>
      <c r="P804" s="11"/>
      <c r="Q804" s="11"/>
      <c r="R804" s="12"/>
      <c r="S804" s="12"/>
      <c r="T804" s="11"/>
      <c r="U804" s="11"/>
      <c r="V804" s="11"/>
      <c r="W804" s="8">
        <f ca="1">IFERROR(IF(P804&gt;=1,(IF(M804&gt;=2,COUNTIF(INDIRECT(G804):INDIRECT(H804),"OLD"),0)),0),0)</f>
        <v>0</v>
      </c>
      <c r="X804" s="8">
        <f ca="1">IFERROR(IF(P804&gt;=1,(IF(M804=1,COUNTIF(INDIRECT(G804):INDIRECT(H804),"NEW"),IF(M804=3,COUNTIF(INDIRECT(G804):INDIRECT(H804),"NEW"),0))),0),0)</f>
        <v>0</v>
      </c>
      <c r="Y804" s="10">
        <f t="shared" ca="1" si="38"/>
        <v>0</v>
      </c>
      <c r="Z804" s="13"/>
    </row>
    <row r="805" spans="6:26" ht="20.100000000000001" customHeight="1" x14ac:dyDescent="0.25">
      <c r="F805" s="1">
        <f>IFERROR(IF(O805&gt;=101,MATCH(O805,VITRAN!$AG$14:$AG$1513,0)+13,0),0)</f>
        <v>0</v>
      </c>
      <c r="G805" s="1" t="str">
        <f t="shared" si="36"/>
        <v/>
      </c>
      <c r="H805" s="1" t="str">
        <f t="shared" si="37"/>
        <v/>
      </c>
      <c r="J805" s="1">
        <f>IFERROR(SUMIFS(STOCK!$U$10:$U$209,STOCK!$H$10:$H$209,T805),0)</f>
        <v>0</v>
      </c>
      <c r="K805" s="1">
        <f>IFERROR(SUMIFS(STOCK!$V$10:$V$209,STOCK!$H$10:$H$209,T805),0)</f>
        <v>0</v>
      </c>
      <c r="M805" s="1">
        <f>IFERROR(IF(LEN(T805)&gt;=1,VLOOKUP(HLOOKUP(T805,PROFILE!$K$5:$V$8,4,0),PROFILE!$F$1:$G$3,2,0),0),0)</f>
        <v>0</v>
      </c>
      <c r="N805" s="1">
        <f>IFERROR(COUNTIFS(PROFILE!$H$13:$H$212,"&gt;=1",PROFILE!$I$13:$I$212,T805),0)</f>
        <v>0</v>
      </c>
      <c r="O805" s="1">
        <f>IFERROR(IF(P805&gt;=1,(IF(LEN(T805)&gt;=1,VLOOKUP(T805,PROFILE!$A$23:$B$34,2,0)*100+COUNTIF($T$8:T805,T805),0)),0),0)</f>
        <v>0</v>
      </c>
      <c r="P805" s="11"/>
      <c r="Q805" s="11"/>
      <c r="R805" s="12"/>
      <c r="S805" s="12"/>
      <c r="T805" s="11"/>
      <c r="U805" s="11"/>
      <c r="V805" s="11"/>
      <c r="W805" s="8">
        <f ca="1">IFERROR(IF(P805&gt;=1,(IF(M805&gt;=2,COUNTIF(INDIRECT(G805):INDIRECT(H805),"OLD"),0)),0),0)</f>
        <v>0</v>
      </c>
      <c r="X805" s="8">
        <f ca="1">IFERROR(IF(P805&gt;=1,(IF(M805=1,COUNTIF(INDIRECT(G805):INDIRECT(H805),"NEW"),IF(M805=3,COUNTIF(INDIRECT(G805):INDIRECT(H805),"NEW"),0))),0),0)</f>
        <v>0</v>
      </c>
      <c r="Y805" s="10">
        <f t="shared" ca="1" si="38"/>
        <v>0</v>
      </c>
      <c r="Z805" s="13"/>
    </row>
    <row r="806" spans="6:26" ht="20.100000000000001" customHeight="1" x14ac:dyDescent="0.25">
      <c r="F806" s="1">
        <f>IFERROR(IF(O806&gt;=101,MATCH(O806,VITRAN!$AG$14:$AG$1513,0)+13,0),0)</f>
        <v>0</v>
      </c>
      <c r="G806" s="1" t="str">
        <f t="shared" si="36"/>
        <v/>
      </c>
      <c r="H806" s="1" t="str">
        <f t="shared" si="37"/>
        <v/>
      </c>
      <c r="J806" s="1">
        <f>IFERROR(SUMIFS(STOCK!$U$10:$U$209,STOCK!$H$10:$H$209,T806),0)</f>
        <v>0</v>
      </c>
      <c r="K806" s="1">
        <f>IFERROR(SUMIFS(STOCK!$V$10:$V$209,STOCK!$H$10:$H$209,T806),0)</f>
        <v>0</v>
      </c>
      <c r="M806" s="1">
        <f>IFERROR(IF(LEN(T806)&gt;=1,VLOOKUP(HLOOKUP(T806,PROFILE!$K$5:$V$8,4,0),PROFILE!$F$1:$G$3,2,0),0),0)</f>
        <v>0</v>
      </c>
      <c r="N806" s="1">
        <f>IFERROR(COUNTIFS(PROFILE!$H$13:$H$212,"&gt;=1",PROFILE!$I$13:$I$212,T806),0)</f>
        <v>0</v>
      </c>
      <c r="O806" s="1">
        <f>IFERROR(IF(P806&gt;=1,(IF(LEN(T806)&gt;=1,VLOOKUP(T806,PROFILE!$A$23:$B$34,2,0)*100+COUNTIF($T$8:T806,T806),0)),0),0)</f>
        <v>0</v>
      </c>
      <c r="P806" s="11"/>
      <c r="Q806" s="11"/>
      <c r="R806" s="12"/>
      <c r="S806" s="12"/>
      <c r="T806" s="11"/>
      <c r="U806" s="11"/>
      <c r="V806" s="11"/>
      <c r="W806" s="8">
        <f ca="1">IFERROR(IF(P806&gt;=1,(IF(M806&gt;=2,COUNTIF(INDIRECT(G806):INDIRECT(H806),"OLD"),0)),0),0)</f>
        <v>0</v>
      </c>
      <c r="X806" s="8">
        <f ca="1">IFERROR(IF(P806&gt;=1,(IF(M806=1,COUNTIF(INDIRECT(G806):INDIRECT(H806),"NEW"),IF(M806=3,COUNTIF(INDIRECT(G806):INDIRECT(H806),"NEW"),0))),0),0)</f>
        <v>0</v>
      </c>
      <c r="Y806" s="10">
        <f t="shared" ca="1" si="38"/>
        <v>0</v>
      </c>
      <c r="Z806" s="13"/>
    </row>
    <row r="807" spans="6:26" ht="20.100000000000001" customHeight="1" x14ac:dyDescent="0.25">
      <c r="F807" s="1">
        <f>IFERROR(IF(O807&gt;=101,MATCH(O807,VITRAN!$AG$14:$AG$1513,0)+13,0),0)</f>
        <v>0</v>
      </c>
      <c r="G807" s="1" t="str">
        <f t="shared" si="36"/>
        <v/>
      </c>
      <c r="H807" s="1" t="str">
        <f t="shared" si="37"/>
        <v/>
      </c>
      <c r="J807" s="1">
        <f>IFERROR(SUMIFS(STOCK!$U$10:$U$209,STOCK!$H$10:$H$209,T807),0)</f>
        <v>0</v>
      </c>
      <c r="K807" s="1">
        <f>IFERROR(SUMIFS(STOCK!$V$10:$V$209,STOCK!$H$10:$H$209,T807),0)</f>
        <v>0</v>
      </c>
      <c r="M807" s="1">
        <f>IFERROR(IF(LEN(T807)&gt;=1,VLOOKUP(HLOOKUP(T807,PROFILE!$K$5:$V$8,4,0),PROFILE!$F$1:$G$3,2,0),0),0)</f>
        <v>0</v>
      </c>
      <c r="N807" s="1">
        <f>IFERROR(COUNTIFS(PROFILE!$H$13:$H$212,"&gt;=1",PROFILE!$I$13:$I$212,T807),0)</f>
        <v>0</v>
      </c>
      <c r="O807" s="1">
        <f>IFERROR(IF(P807&gt;=1,(IF(LEN(T807)&gt;=1,VLOOKUP(T807,PROFILE!$A$23:$B$34,2,0)*100+COUNTIF($T$8:T807,T807),0)),0),0)</f>
        <v>0</v>
      </c>
      <c r="P807" s="11"/>
      <c r="Q807" s="11"/>
      <c r="R807" s="12"/>
      <c r="S807" s="12"/>
      <c r="T807" s="11"/>
      <c r="U807" s="11"/>
      <c r="V807" s="11"/>
      <c r="W807" s="8">
        <f ca="1">IFERROR(IF(P807&gt;=1,(IF(M807&gt;=2,COUNTIF(INDIRECT(G807):INDIRECT(H807),"OLD"),0)),0),0)</f>
        <v>0</v>
      </c>
      <c r="X807" s="8">
        <f ca="1">IFERROR(IF(P807&gt;=1,(IF(M807=1,COUNTIF(INDIRECT(G807):INDIRECT(H807),"NEW"),IF(M807=3,COUNTIF(INDIRECT(G807):INDIRECT(H807),"NEW"),0))),0),0)</f>
        <v>0</v>
      </c>
      <c r="Y807" s="10">
        <f t="shared" ca="1" si="38"/>
        <v>0</v>
      </c>
      <c r="Z807" s="13"/>
    </row>
    <row r="808" spans="6:26" ht="20.100000000000001" customHeight="1" x14ac:dyDescent="0.25">
      <c r="F808" s="1">
        <f>IFERROR(IF(O808&gt;=101,MATCH(O808,VITRAN!$AG$14:$AG$1513,0)+13,0),0)</f>
        <v>0</v>
      </c>
      <c r="G808" s="1" t="str">
        <f t="shared" si="36"/>
        <v/>
      </c>
      <c r="H808" s="1" t="str">
        <f t="shared" si="37"/>
        <v/>
      </c>
      <c r="J808" s="1">
        <f>IFERROR(SUMIFS(STOCK!$U$10:$U$209,STOCK!$H$10:$H$209,T808),0)</f>
        <v>0</v>
      </c>
      <c r="K808" s="1">
        <f>IFERROR(SUMIFS(STOCK!$V$10:$V$209,STOCK!$H$10:$H$209,T808),0)</f>
        <v>0</v>
      </c>
      <c r="M808" s="1">
        <f>IFERROR(IF(LEN(T808)&gt;=1,VLOOKUP(HLOOKUP(T808,PROFILE!$K$5:$V$8,4,0),PROFILE!$F$1:$G$3,2,0),0),0)</f>
        <v>0</v>
      </c>
      <c r="N808" s="1">
        <f>IFERROR(COUNTIFS(PROFILE!$H$13:$H$212,"&gt;=1",PROFILE!$I$13:$I$212,T808),0)</f>
        <v>0</v>
      </c>
      <c r="O808" s="1">
        <f>IFERROR(IF(P808&gt;=1,(IF(LEN(T808)&gt;=1,VLOOKUP(T808,PROFILE!$A$23:$B$34,2,0)*100+COUNTIF($T$8:T808,T808),0)),0),0)</f>
        <v>0</v>
      </c>
      <c r="P808" s="11"/>
      <c r="Q808" s="11"/>
      <c r="R808" s="12"/>
      <c r="S808" s="12"/>
      <c r="T808" s="11"/>
      <c r="U808" s="11"/>
      <c r="V808" s="11"/>
      <c r="W808" s="8">
        <f ca="1">IFERROR(IF(P808&gt;=1,(IF(M808&gt;=2,COUNTIF(INDIRECT(G808):INDIRECT(H808),"OLD"),0)),0),0)</f>
        <v>0</v>
      </c>
      <c r="X808" s="8">
        <f ca="1">IFERROR(IF(P808&gt;=1,(IF(M808=1,COUNTIF(INDIRECT(G808):INDIRECT(H808),"NEW"),IF(M808=3,COUNTIF(INDIRECT(G808):INDIRECT(H808),"NEW"),0))),0),0)</f>
        <v>0</v>
      </c>
      <c r="Y808" s="10">
        <f t="shared" ca="1" si="38"/>
        <v>0</v>
      </c>
      <c r="Z808" s="13"/>
    </row>
    <row r="809" spans="6:26" ht="20.100000000000001" customHeight="1" x14ac:dyDescent="0.25">
      <c r="F809" s="1">
        <f>IFERROR(IF(O809&gt;=101,MATCH(O809,VITRAN!$AG$14:$AG$1513,0)+13,0),0)</f>
        <v>0</v>
      </c>
      <c r="G809" s="1" t="str">
        <f t="shared" si="36"/>
        <v/>
      </c>
      <c r="H809" s="1" t="str">
        <f t="shared" si="37"/>
        <v/>
      </c>
      <c r="J809" s="1">
        <f>IFERROR(SUMIFS(STOCK!$U$10:$U$209,STOCK!$H$10:$H$209,T809),0)</f>
        <v>0</v>
      </c>
      <c r="K809" s="1">
        <f>IFERROR(SUMIFS(STOCK!$V$10:$V$209,STOCK!$H$10:$H$209,T809),0)</f>
        <v>0</v>
      </c>
      <c r="M809" s="1">
        <f>IFERROR(IF(LEN(T809)&gt;=1,VLOOKUP(HLOOKUP(T809,PROFILE!$K$5:$V$8,4,0),PROFILE!$F$1:$G$3,2,0),0),0)</f>
        <v>0</v>
      </c>
      <c r="N809" s="1">
        <f>IFERROR(COUNTIFS(PROFILE!$H$13:$H$212,"&gt;=1",PROFILE!$I$13:$I$212,T809),0)</f>
        <v>0</v>
      </c>
      <c r="O809" s="1">
        <f>IFERROR(IF(P809&gt;=1,(IF(LEN(T809)&gt;=1,VLOOKUP(T809,PROFILE!$A$23:$B$34,2,0)*100+COUNTIF($T$8:T809,T809),0)),0),0)</f>
        <v>0</v>
      </c>
      <c r="P809" s="11"/>
      <c r="Q809" s="11"/>
      <c r="R809" s="12"/>
      <c r="S809" s="12"/>
      <c r="T809" s="11"/>
      <c r="U809" s="11"/>
      <c r="V809" s="11"/>
      <c r="W809" s="8">
        <f ca="1">IFERROR(IF(P809&gt;=1,(IF(M809&gt;=2,COUNTIF(INDIRECT(G809):INDIRECT(H809),"OLD"),0)),0),0)</f>
        <v>0</v>
      </c>
      <c r="X809" s="8">
        <f ca="1">IFERROR(IF(P809&gt;=1,(IF(M809=1,COUNTIF(INDIRECT(G809):INDIRECT(H809),"NEW"),IF(M809=3,COUNTIF(INDIRECT(G809):INDIRECT(H809),"NEW"),0))),0),0)</f>
        <v>0</v>
      </c>
      <c r="Y809" s="10">
        <f t="shared" ca="1" si="38"/>
        <v>0</v>
      </c>
      <c r="Z809" s="13"/>
    </row>
    <row r="810" spans="6:26" ht="20.100000000000001" customHeight="1" x14ac:dyDescent="0.25">
      <c r="F810" s="1">
        <f>IFERROR(IF(O810&gt;=101,MATCH(O810,VITRAN!$AG$14:$AG$1513,0)+13,0),0)</f>
        <v>0</v>
      </c>
      <c r="G810" s="1" t="str">
        <f t="shared" si="36"/>
        <v/>
      </c>
      <c r="H810" s="1" t="str">
        <f t="shared" si="37"/>
        <v/>
      </c>
      <c r="J810" s="1">
        <f>IFERROR(SUMIFS(STOCK!$U$10:$U$209,STOCK!$H$10:$H$209,T810),0)</f>
        <v>0</v>
      </c>
      <c r="K810" s="1">
        <f>IFERROR(SUMIFS(STOCK!$V$10:$V$209,STOCK!$H$10:$H$209,T810),0)</f>
        <v>0</v>
      </c>
      <c r="M810" s="1">
        <f>IFERROR(IF(LEN(T810)&gt;=1,VLOOKUP(HLOOKUP(T810,PROFILE!$K$5:$V$8,4,0),PROFILE!$F$1:$G$3,2,0),0),0)</f>
        <v>0</v>
      </c>
      <c r="N810" s="1">
        <f>IFERROR(COUNTIFS(PROFILE!$H$13:$H$212,"&gt;=1",PROFILE!$I$13:$I$212,T810),0)</f>
        <v>0</v>
      </c>
      <c r="O810" s="1">
        <f>IFERROR(IF(P810&gt;=1,(IF(LEN(T810)&gt;=1,VLOOKUP(T810,PROFILE!$A$23:$B$34,2,0)*100+COUNTIF($T$8:T810,T810),0)),0),0)</f>
        <v>0</v>
      </c>
      <c r="P810" s="11"/>
      <c r="Q810" s="11"/>
      <c r="R810" s="12"/>
      <c r="S810" s="12"/>
      <c r="T810" s="11"/>
      <c r="U810" s="11"/>
      <c r="V810" s="11"/>
      <c r="W810" s="8">
        <f ca="1">IFERROR(IF(P810&gt;=1,(IF(M810&gt;=2,COUNTIF(INDIRECT(G810):INDIRECT(H810),"OLD"),0)),0),0)</f>
        <v>0</v>
      </c>
      <c r="X810" s="8">
        <f ca="1">IFERROR(IF(P810&gt;=1,(IF(M810=1,COUNTIF(INDIRECT(G810):INDIRECT(H810),"NEW"),IF(M810=3,COUNTIF(INDIRECT(G810):INDIRECT(H810),"NEW"),0))),0),0)</f>
        <v>0</v>
      </c>
      <c r="Y810" s="10">
        <f t="shared" ca="1" si="38"/>
        <v>0</v>
      </c>
      <c r="Z810" s="13"/>
    </row>
    <row r="811" spans="6:26" ht="20.100000000000001" customHeight="1" x14ac:dyDescent="0.25">
      <c r="F811" s="1">
        <f>IFERROR(IF(O811&gt;=101,MATCH(O811,VITRAN!$AG$14:$AG$1513,0)+13,0),0)</f>
        <v>0</v>
      </c>
      <c r="G811" s="1" t="str">
        <f t="shared" si="36"/>
        <v/>
      </c>
      <c r="H811" s="1" t="str">
        <f t="shared" si="37"/>
        <v/>
      </c>
      <c r="J811" s="1">
        <f>IFERROR(SUMIFS(STOCK!$U$10:$U$209,STOCK!$H$10:$H$209,T811),0)</f>
        <v>0</v>
      </c>
      <c r="K811" s="1">
        <f>IFERROR(SUMIFS(STOCK!$V$10:$V$209,STOCK!$H$10:$H$209,T811),0)</f>
        <v>0</v>
      </c>
      <c r="M811" s="1">
        <f>IFERROR(IF(LEN(T811)&gt;=1,VLOOKUP(HLOOKUP(T811,PROFILE!$K$5:$V$8,4,0),PROFILE!$F$1:$G$3,2,0),0),0)</f>
        <v>0</v>
      </c>
      <c r="N811" s="1">
        <f>IFERROR(COUNTIFS(PROFILE!$H$13:$H$212,"&gt;=1",PROFILE!$I$13:$I$212,T811),0)</f>
        <v>0</v>
      </c>
      <c r="O811" s="1">
        <f>IFERROR(IF(P811&gt;=1,(IF(LEN(T811)&gt;=1,VLOOKUP(T811,PROFILE!$A$23:$B$34,2,0)*100+COUNTIF($T$8:T811,T811),0)),0),0)</f>
        <v>0</v>
      </c>
      <c r="P811" s="11"/>
      <c r="Q811" s="11"/>
      <c r="R811" s="12"/>
      <c r="S811" s="12"/>
      <c r="T811" s="11"/>
      <c r="U811" s="11"/>
      <c r="V811" s="11"/>
      <c r="W811" s="8">
        <f ca="1">IFERROR(IF(P811&gt;=1,(IF(M811&gt;=2,COUNTIF(INDIRECT(G811):INDIRECT(H811),"OLD"),0)),0),0)</f>
        <v>0</v>
      </c>
      <c r="X811" s="8">
        <f ca="1">IFERROR(IF(P811&gt;=1,(IF(M811=1,COUNTIF(INDIRECT(G811):INDIRECT(H811),"NEW"),IF(M811=3,COUNTIF(INDIRECT(G811):INDIRECT(H811),"NEW"),0))),0),0)</f>
        <v>0</v>
      </c>
      <c r="Y811" s="10">
        <f t="shared" ca="1" si="38"/>
        <v>0</v>
      </c>
      <c r="Z811" s="13"/>
    </row>
    <row r="812" spans="6:26" ht="20.100000000000001" customHeight="1" x14ac:dyDescent="0.25">
      <c r="F812" s="1">
        <f>IFERROR(IF(O812&gt;=101,MATCH(O812,VITRAN!$AG$14:$AG$1513,0)+13,0),0)</f>
        <v>0</v>
      </c>
      <c r="G812" s="1" t="str">
        <f t="shared" si="36"/>
        <v/>
      </c>
      <c r="H812" s="1" t="str">
        <f t="shared" si="37"/>
        <v/>
      </c>
      <c r="J812" s="1">
        <f>IFERROR(SUMIFS(STOCK!$U$10:$U$209,STOCK!$H$10:$H$209,T812),0)</f>
        <v>0</v>
      </c>
      <c r="K812" s="1">
        <f>IFERROR(SUMIFS(STOCK!$V$10:$V$209,STOCK!$H$10:$H$209,T812),0)</f>
        <v>0</v>
      </c>
      <c r="M812" s="1">
        <f>IFERROR(IF(LEN(T812)&gt;=1,VLOOKUP(HLOOKUP(T812,PROFILE!$K$5:$V$8,4,0),PROFILE!$F$1:$G$3,2,0),0),0)</f>
        <v>0</v>
      </c>
      <c r="N812" s="1">
        <f>IFERROR(COUNTIFS(PROFILE!$H$13:$H$212,"&gt;=1",PROFILE!$I$13:$I$212,T812),0)</f>
        <v>0</v>
      </c>
      <c r="O812" s="1">
        <f>IFERROR(IF(P812&gt;=1,(IF(LEN(T812)&gt;=1,VLOOKUP(T812,PROFILE!$A$23:$B$34,2,0)*100+COUNTIF($T$8:T812,T812),0)),0),0)</f>
        <v>0</v>
      </c>
      <c r="P812" s="11"/>
      <c r="Q812" s="11"/>
      <c r="R812" s="12"/>
      <c r="S812" s="12"/>
      <c r="T812" s="11"/>
      <c r="U812" s="11"/>
      <c r="V812" s="11"/>
      <c r="W812" s="8">
        <f ca="1">IFERROR(IF(P812&gt;=1,(IF(M812&gt;=2,COUNTIF(INDIRECT(G812):INDIRECT(H812),"OLD"),0)),0),0)</f>
        <v>0</v>
      </c>
      <c r="X812" s="8">
        <f ca="1">IFERROR(IF(P812&gt;=1,(IF(M812=1,COUNTIF(INDIRECT(G812):INDIRECT(H812),"NEW"),IF(M812=3,COUNTIF(INDIRECT(G812):INDIRECT(H812),"NEW"),0))),0),0)</f>
        <v>0</v>
      </c>
      <c r="Y812" s="10">
        <f t="shared" ca="1" si="38"/>
        <v>0</v>
      </c>
      <c r="Z812" s="13"/>
    </row>
    <row r="813" spans="6:26" ht="20.100000000000001" customHeight="1" x14ac:dyDescent="0.25">
      <c r="F813" s="1">
        <f>IFERROR(IF(O813&gt;=101,MATCH(O813,VITRAN!$AG$14:$AG$1513,0)+13,0),0)</f>
        <v>0</v>
      </c>
      <c r="G813" s="1" t="str">
        <f t="shared" si="36"/>
        <v/>
      </c>
      <c r="H813" s="1" t="str">
        <f t="shared" si="37"/>
        <v/>
      </c>
      <c r="J813" s="1">
        <f>IFERROR(SUMIFS(STOCK!$U$10:$U$209,STOCK!$H$10:$H$209,T813),0)</f>
        <v>0</v>
      </c>
      <c r="K813" s="1">
        <f>IFERROR(SUMIFS(STOCK!$V$10:$V$209,STOCK!$H$10:$H$209,T813),0)</f>
        <v>0</v>
      </c>
      <c r="M813" s="1">
        <f>IFERROR(IF(LEN(T813)&gt;=1,VLOOKUP(HLOOKUP(T813,PROFILE!$K$5:$V$8,4,0),PROFILE!$F$1:$G$3,2,0),0),0)</f>
        <v>0</v>
      </c>
      <c r="N813" s="1">
        <f>IFERROR(COUNTIFS(PROFILE!$H$13:$H$212,"&gt;=1",PROFILE!$I$13:$I$212,T813),0)</f>
        <v>0</v>
      </c>
      <c r="O813" s="1">
        <f>IFERROR(IF(P813&gt;=1,(IF(LEN(T813)&gt;=1,VLOOKUP(T813,PROFILE!$A$23:$B$34,2,0)*100+COUNTIF($T$8:T813,T813),0)),0),0)</f>
        <v>0</v>
      </c>
      <c r="P813" s="11"/>
      <c r="Q813" s="11"/>
      <c r="R813" s="12"/>
      <c r="S813" s="12"/>
      <c r="T813" s="11"/>
      <c r="U813" s="11"/>
      <c r="V813" s="11"/>
      <c r="W813" s="8">
        <f ca="1">IFERROR(IF(P813&gt;=1,(IF(M813&gt;=2,COUNTIF(INDIRECT(G813):INDIRECT(H813),"OLD"),0)),0),0)</f>
        <v>0</v>
      </c>
      <c r="X813" s="8">
        <f ca="1">IFERROR(IF(P813&gt;=1,(IF(M813=1,COUNTIF(INDIRECT(G813):INDIRECT(H813),"NEW"),IF(M813=3,COUNTIF(INDIRECT(G813):INDIRECT(H813),"NEW"),0))),0),0)</f>
        <v>0</v>
      </c>
      <c r="Y813" s="10">
        <f t="shared" ca="1" si="38"/>
        <v>0</v>
      </c>
      <c r="Z813" s="13"/>
    </row>
    <row r="814" spans="6:26" ht="20.100000000000001" customHeight="1" x14ac:dyDescent="0.25">
      <c r="F814" s="1">
        <f>IFERROR(IF(O814&gt;=101,MATCH(O814,VITRAN!$AG$14:$AG$1513,0)+13,0),0)</f>
        <v>0</v>
      </c>
      <c r="G814" s="1" t="str">
        <f t="shared" si="36"/>
        <v/>
      </c>
      <c r="H814" s="1" t="str">
        <f t="shared" si="37"/>
        <v/>
      </c>
      <c r="J814" s="1">
        <f>IFERROR(SUMIFS(STOCK!$U$10:$U$209,STOCK!$H$10:$H$209,T814),0)</f>
        <v>0</v>
      </c>
      <c r="K814" s="1">
        <f>IFERROR(SUMIFS(STOCK!$V$10:$V$209,STOCK!$H$10:$H$209,T814),0)</f>
        <v>0</v>
      </c>
      <c r="M814" s="1">
        <f>IFERROR(IF(LEN(T814)&gt;=1,VLOOKUP(HLOOKUP(T814,PROFILE!$K$5:$V$8,4,0),PROFILE!$F$1:$G$3,2,0),0),0)</f>
        <v>0</v>
      </c>
      <c r="N814" s="1">
        <f>IFERROR(COUNTIFS(PROFILE!$H$13:$H$212,"&gt;=1",PROFILE!$I$13:$I$212,T814),0)</f>
        <v>0</v>
      </c>
      <c r="O814" s="1">
        <f>IFERROR(IF(P814&gt;=1,(IF(LEN(T814)&gt;=1,VLOOKUP(T814,PROFILE!$A$23:$B$34,2,0)*100+COUNTIF($T$8:T814,T814),0)),0),0)</f>
        <v>0</v>
      </c>
      <c r="P814" s="11"/>
      <c r="Q814" s="11"/>
      <c r="R814" s="12"/>
      <c r="S814" s="12"/>
      <c r="T814" s="11"/>
      <c r="U814" s="11"/>
      <c r="V814" s="11"/>
      <c r="W814" s="8">
        <f ca="1">IFERROR(IF(P814&gt;=1,(IF(M814&gt;=2,COUNTIF(INDIRECT(G814):INDIRECT(H814),"OLD"),0)),0),0)</f>
        <v>0</v>
      </c>
      <c r="X814" s="8">
        <f ca="1">IFERROR(IF(P814&gt;=1,(IF(M814=1,COUNTIF(INDIRECT(G814):INDIRECT(H814),"NEW"),IF(M814=3,COUNTIF(INDIRECT(G814):INDIRECT(H814),"NEW"),0))),0),0)</f>
        <v>0</v>
      </c>
      <c r="Y814" s="10">
        <f t="shared" ca="1" si="38"/>
        <v>0</v>
      </c>
      <c r="Z814" s="13"/>
    </row>
    <row r="815" spans="6:26" ht="20.100000000000001" customHeight="1" x14ac:dyDescent="0.25">
      <c r="F815" s="1">
        <f>IFERROR(IF(O815&gt;=101,MATCH(O815,VITRAN!$AG$14:$AG$1513,0)+13,0),0)</f>
        <v>0</v>
      </c>
      <c r="G815" s="1" t="str">
        <f t="shared" si="36"/>
        <v/>
      </c>
      <c r="H815" s="1" t="str">
        <f t="shared" si="37"/>
        <v/>
      </c>
      <c r="J815" s="1">
        <f>IFERROR(SUMIFS(STOCK!$U$10:$U$209,STOCK!$H$10:$H$209,T815),0)</f>
        <v>0</v>
      </c>
      <c r="K815" s="1">
        <f>IFERROR(SUMIFS(STOCK!$V$10:$V$209,STOCK!$H$10:$H$209,T815),0)</f>
        <v>0</v>
      </c>
      <c r="M815" s="1">
        <f>IFERROR(IF(LEN(T815)&gt;=1,VLOOKUP(HLOOKUP(T815,PROFILE!$K$5:$V$8,4,0),PROFILE!$F$1:$G$3,2,0),0),0)</f>
        <v>0</v>
      </c>
      <c r="N815" s="1">
        <f>IFERROR(COUNTIFS(PROFILE!$H$13:$H$212,"&gt;=1",PROFILE!$I$13:$I$212,T815),0)</f>
        <v>0</v>
      </c>
      <c r="O815" s="1">
        <f>IFERROR(IF(P815&gt;=1,(IF(LEN(T815)&gt;=1,VLOOKUP(T815,PROFILE!$A$23:$B$34,2,0)*100+COUNTIF($T$8:T815,T815),0)),0),0)</f>
        <v>0</v>
      </c>
      <c r="P815" s="11"/>
      <c r="Q815" s="11"/>
      <c r="R815" s="12"/>
      <c r="S815" s="12"/>
      <c r="T815" s="11"/>
      <c r="U815" s="11"/>
      <c r="V815" s="11"/>
      <c r="W815" s="8">
        <f ca="1">IFERROR(IF(P815&gt;=1,(IF(M815&gt;=2,COUNTIF(INDIRECT(G815):INDIRECT(H815),"OLD"),0)),0),0)</f>
        <v>0</v>
      </c>
      <c r="X815" s="8">
        <f ca="1">IFERROR(IF(P815&gt;=1,(IF(M815=1,COUNTIF(INDIRECT(G815):INDIRECT(H815),"NEW"),IF(M815=3,COUNTIF(INDIRECT(G815):INDIRECT(H815),"NEW"),0))),0),0)</f>
        <v>0</v>
      </c>
      <c r="Y815" s="10">
        <f t="shared" ca="1" si="38"/>
        <v>0</v>
      </c>
      <c r="Z815" s="13"/>
    </row>
    <row r="816" spans="6:26" ht="20.100000000000001" customHeight="1" x14ac:dyDescent="0.25">
      <c r="F816" s="1">
        <f>IFERROR(IF(O816&gt;=101,MATCH(O816,VITRAN!$AG$14:$AG$1513,0)+13,0),0)</f>
        <v>0</v>
      </c>
      <c r="G816" s="1" t="str">
        <f t="shared" si="36"/>
        <v/>
      </c>
      <c r="H816" s="1" t="str">
        <f t="shared" si="37"/>
        <v/>
      </c>
      <c r="J816" s="1">
        <f>IFERROR(SUMIFS(STOCK!$U$10:$U$209,STOCK!$H$10:$H$209,T816),0)</f>
        <v>0</v>
      </c>
      <c r="K816" s="1">
        <f>IFERROR(SUMIFS(STOCK!$V$10:$V$209,STOCK!$H$10:$H$209,T816),0)</f>
        <v>0</v>
      </c>
      <c r="M816" s="1">
        <f>IFERROR(IF(LEN(T816)&gt;=1,VLOOKUP(HLOOKUP(T816,PROFILE!$K$5:$V$8,4,0),PROFILE!$F$1:$G$3,2,0),0),0)</f>
        <v>0</v>
      </c>
      <c r="N816" s="1">
        <f>IFERROR(COUNTIFS(PROFILE!$H$13:$H$212,"&gt;=1",PROFILE!$I$13:$I$212,T816),0)</f>
        <v>0</v>
      </c>
      <c r="O816" s="1">
        <f>IFERROR(IF(P816&gt;=1,(IF(LEN(T816)&gt;=1,VLOOKUP(T816,PROFILE!$A$23:$B$34,2,0)*100+COUNTIF($T$8:T816,T816),0)),0),0)</f>
        <v>0</v>
      </c>
      <c r="P816" s="11"/>
      <c r="Q816" s="11"/>
      <c r="R816" s="12"/>
      <c r="S816" s="12"/>
      <c r="T816" s="11"/>
      <c r="U816" s="11"/>
      <c r="V816" s="11"/>
      <c r="W816" s="8">
        <f ca="1">IFERROR(IF(P816&gt;=1,(IF(M816&gt;=2,COUNTIF(INDIRECT(G816):INDIRECT(H816),"OLD"),0)),0),0)</f>
        <v>0</v>
      </c>
      <c r="X816" s="8">
        <f ca="1">IFERROR(IF(P816&gt;=1,(IF(M816=1,COUNTIF(INDIRECT(G816):INDIRECT(H816),"NEW"),IF(M816=3,COUNTIF(INDIRECT(G816):INDIRECT(H816),"NEW"),0))),0),0)</f>
        <v>0</v>
      </c>
      <c r="Y816" s="10">
        <f t="shared" ca="1" si="38"/>
        <v>0</v>
      </c>
      <c r="Z816" s="13"/>
    </row>
    <row r="817" spans="6:26" ht="20.100000000000001" customHeight="1" x14ac:dyDescent="0.25">
      <c r="F817" s="1">
        <f>IFERROR(IF(O817&gt;=101,MATCH(O817,VITRAN!$AG$14:$AG$1513,0)+13,0),0)</f>
        <v>0</v>
      </c>
      <c r="G817" s="1" t="str">
        <f t="shared" si="36"/>
        <v/>
      </c>
      <c r="H817" s="1" t="str">
        <f t="shared" si="37"/>
        <v/>
      </c>
      <c r="J817" s="1">
        <f>IFERROR(SUMIFS(STOCK!$U$10:$U$209,STOCK!$H$10:$H$209,T817),0)</f>
        <v>0</v>
      </c>
      <c r="K817" s="1">
        <f>IFERROR(SUMIFS(STOCK!$V$10:$V$209,STOCK!$H$10:$H$209,T817),0)</f>
        <v>0</v>
      </c>
      <c r="M817" s="1">
        <f>IFERROR(IF(LEN(T817)&gt;=1,VLOOKUP(HLOOKUP(T817,PROFILE!$K$5:$V$8,4,0),PROFILE!$F$1:$G$3,2,0),0),0)</f>
        <v>0</v>
      </c>
      <c r="N817" s="1">
        <f>IFERROR(COUNTIFS(PROFILE!$H$13:$H$212,"&gt;=1",PROFILE!$I$13:$I$212,T817),0)</f>
        <v>0</v>
      </c>
      <c r="O817" s="1">
        <f>IFERROR(IF(P817&gt;=1,(IF(LEN(T817)&gt;=1,VLOOKUP(T817,PROFILE!$A$23:$B$34,2,0)*100+COUNTIF($T$8:T817,T817),0)),0),0)</f>
        <v>0</v>
      </c>
      <c r="P817" s="11"/>
      <c r="Q817" s="11"/>
      <c r="R817" s="12"/>
      <c r="S817" s="12"/>
      <c r="T817" s="11"/>
      <c r="U817" s="11"/>
      <c r="V817" s="11"/>
      <c r="W817" s="8">
        <f ca="1">IFERROR(IF(P817&gt;=1,(IF(M817&gt;=2,COUNTIF(INDIRECT(G817):INDIRECT(H817),"OLD"),0)),0),0)</f>
        <v>0</v>
      </c>
      <c r="X817" s="8">
        <f ca="1">IFERROR(IF(P817&gt;=1,(IF(M817=1,COUNTIF(INDIRECT(G817):INDIRECT(H817),"NEW"),IF(M817=3,COUNTIF(INDIRECT(G817):INDIRECT(H817),"NEW"),0))),0),0)</f>
        <v>0</v>
      </c>
      <c r="Y817" s="10">
        <f t="shared" ca="1" si="38"/>
        <v>0</v>
      </c>
      <c r="Z817" s="13"/>
    </row>
    <row r="818" spans="6:26" ht="20.100000000000001" customHeight="1" x14ac:dyDescent="0.25">
      <c r="F818" s="1">
        <f>IFERROR(IF(O818&gt;=101,MATCH(O818,VITRAN!$AG$14:$AG$1513,0)+13,0),0)</f>
        <v>0</v>
      </c>
      <c r="G818" s="1" t="str">
        <f t="shared" si="36"/>
        <v/>
      </c>
      <c r="H818" s="1" t="str">
        <f t="shared" si="37"/>
        <v/>
      </c>
      <c r="J818" s="1">
        <f>IFERROR(SUMIFS(STOCK!$U$10:$U$209,STOCK!$H$10:$H$209,T818),0)</f>
        <v>0</v>
      </c>
      <c r="K818" s="1">
        <f>IFERROR(SUMIFS(STOCK!$V$10:$V$209,STOCK!$H$10:$H$209,T818),0)</f>
        <v>0</v>
      </c>
      <c r="M818" s="1">
        <f>IFERROR(IF(LEN(T818)&gt;=1,VLOOKUP(HLOOKUP(T818,PROFILE!$K$5:$V$8,4,0),PROFILE!$F$1:$G$3,2,0),0),0)</f>
        <v>0</v>
      </c>
      <c r="N818" s="1">
        <f>IFERROR(COUNTIFS(PROFILE!$H$13:$H$212,"&gt;=1",PROFILE!$I$13:$I$212,T818),0)</f>
        <v>0</v>
      </c>
      <c r="O818" s="1">
        <f>IFERROR(IF(P818&gt;=1,(IF(LEN(T818)&gt;=1,VLOOKUP(T818,PROFILE!$A$23:$B$34,2,0)*100+COUNTIF($T$8:T818,T818),0)),0),0)</f>
        <v>0</v>
      </c>
      <c r="P818" s="11"/>
      <c r="Q818" s="11"/>
      <c r="R818" s="12"/>
      <c r="S818" s="12"/>
      <c r="T818" s="11"/>
      <c r="U818" s="11"/>
      <c r="V818" s="11"/>
      <c r="W818" s="8">
        <f ca="1">IFERROR(IF(P818&gt;=1,(IF(M818&gt;=2,COUNTIF(INDIRECT(G818):INDIRECT(H818),"OLD"),0)),0),0)</f>
        <v>0</v>
      </c>
      <c r="X818" s="8">
        <f ca="1">IFERROR(IF(P818&gt;=1,(IF(M818=1,COUNTIF(INDIRECT(G818):INDIRECT(H818),"NEW"),IF(M818=3,COUNTIF(INDIRECT(G818):INDIRECT(H818),"NEW"),0))),0),0)</f>
        <v>0</v>
      </c>
      <c r="Y818" s="10">
        <f t="shared" ca="1" si="38"/>
        <v>0</v>
      </c>
      <c r="Z818" s="13"/>
    </row>
    <row r="819" spans="6:26" ht="20.100000000000001" customHeight="1" x14ac:dyDescent="0.25">
      <c r="F819" s="1">
        <f>IFERROR(IF(O819&gt;=101,MATCH(O819,VITRAN!$AG$14:$AG$1513,0)+13,0),0)</f>
        <v>0</v>
      </c>
      <c r="G819" s="1" t="str">
        <f t="shared" si="36"/>
        <v/>
      </c>
      <c r="H819" s="1" t="str">
        <f t="shared" si="37"/>
        <v/>
      </c>
      <c r="J819" s="1">
        <f>IFERROR(SUMIFS(STOCK!$U$10:$U$209,STOCK!$H$10:$H$209,T819),0)</f>
        <v>0</v>
      </c>
      <c r="K819" s="1">
        <f>IFERROR(SUMIFS(STOCK!$V$10:$V$209,STOCK!$H$10:$H$209,T819),0)</f>
        <v>0</v>
      </c>
      <c r="M819" s="1">
        <f>IFERROR(IF(LEN(T819)&gt;=1,VLOOKUP(HLOOKUP(T819,PROFILE!$K$5:$V$8,4,0),PROFILE!$F$1:$G$3,2,0),0),0)</f>
        <v>0</v>
      </c>
      <c r="N819" s="1">
        <f>IFERROR(COUNTIFS(PROFILE!$H$13:$H$212,"&gt;=1",PROFILE!$I$13:$I$212,T819),0)</f>
        <v>0</v>
      </c>
      <c r="O819" s="1">
        <f>IFERROR(IF(P819&gt;=1,(IF(LEN(T819)&gt;=1,VLOOKUP(T819,PROFILE!$A$23:$B$34,2,0)*100+COUNTIF($T$8:T819,T819),0)),0),0)</f>
        <v>0</v>
      </c>
      <c r="P819" s="11"/>
      <c r="Q819" s="11"/>
      <c r="R819" s="12"/>
      <c r="S819" s="12"/>
      <c r="T819" s="11"/>
      <c r="U819" s="11"/>
      <c r="V819" s="11"/>
      <c r="W819" s="8">
        <f ca="1">IFERROR(IF(P819&gt;=1,(IF(M819&gt;=2,COUNTIF(INDIRECT(G819):INDIRECT(H819),"OLD"),0)),0),0)</f>
        <v>0</v>
      </c>
      <c r="X819" s="8">
        <f ca="1">IFERROR(IF(P819&gt;=1,(IF(M819=1,COUNTIF(INDIRECT(G819):INDIRECT(H819),"NEW"),IF(M819=3,COUNTIF(INDIRECT(G819):INDIRECT(H819),"NEW"),0))),0),0)</f>
        <v>0</v>
      </c>
      <c r="Y819" s="10">
        <f t="shared" ca="1" si="38"/>
        <v>0</v>
      </c>
      <c r="Z819" s="13"/>
    </row>
    <row r="820" spans="6:26" ht="20.100000000000001" customHeight="1" x14ac:dyDescent="0.25">
      <c r="F820" s="1">
        <f>IFERROR(IF(O820&gt;=101,MATCH(O820,VITRAN!$AG$14:$AG$1513,0)+13,0),0)</f>
        <v>0</v>
      </c>
      <c r="G820" s="1" t="str">
        <f t="shared" si="36"/>
        <v/>
      </c>
      <c r="H820" s="1" t="str">
        <f t="shared" si="37"/>
        <v/>
      </c>
      <c r="J820" s="1">
        <f>IFERROR(SUMIFS(STOCK!$U$10:$U$209,STOCK!$H$10:$H$209,T820),0)</f>
        <v>0</v>
      </c>
      <c r="K820" s="1">
        <f>IFERROR(SUMIFS(STOCK!$V$10:$V$209,STOCK!$H$10:$H$209,T820),0)</f>
        <v>0</v>
      </c>
      <c r="M820" s="1">
        <f>IFERROR(IF(LEN(T820)&gt;=1,VLOOKUP(HLOOKUP(T820,PROFILE!$K$5:$V$8,4,0),PROFILE!$F$1:$G$3,2,0),0),0)</f>
        <v>0</v>
      </c>
      <c r="N820" s="1">
        <f>IFERROR(COUNTIFS(PROFILE!$H$13:$H$212,"&gt;=1",PROFILE!$I$13:$I$212,T820),0)</f>
        <v>0</v>
      </c>
      <c r="O820" s="1">
        <f>IFERROR(IF(P820&gt;=1,(IF(LEN(T820)&gt;=1,VLOOKUP(T820,PROFILE!$A$23:$B$34,2,0)*100+COUNTIF($T$8:T820,T820),0)),0),0)</f>
        <v>0</v>
      </c>
      <c r="P820" s="11"/>
      <c r="Q820" s="11"/>
      <c r="R820" s="12"/>
      <c r="S820" s="12"/>
      <c r="T820" s="11"/>
      <c r="U820" s="11"/>
      <c r="V820" s="11"/>
      <c r="W820" s="8">
        <f ca="1">IFERROR(IF(P820&gt;=1,(IF(M820&gt;=2,COUNTIF(INDIRECT(G820):INDIRECT(H820),"OLD"),0)),0),0)</f>
        <v>0</v>
      </c>
      <c r="X820" s="8">
        <f ca="1">IFERROR(IF(P820&gt;=1,(IF(M820=1,COUNTIF(INDIRECT(G820):INDIRECT(H820),"NEW"),IF(M820=3,COUNTIF(INDIRECT(G820):INDIRECT(H820),"NEW"),0))),0),0)</f>
        <v>0</v>
      </c>
      <c r="Y820" s="10">
        <f t="shared" ca="1" si="38"/>
        <v>0</v>
      </c>
      <c r="Z820" s="13"/>
    </row>
    <row r="821" spans="6:26" ht="20.100000000000001" customHeight="1" x14ac:dyDescent="0.25">
      <c r="F821" s="1">
        <f>IFERROR(IF(O821&gt;=101,MATCH(O821,VITRAN!$AG$14:$AG$1513,0)+13,0),0)</f>
        <v>0</v>
      </c>
      <c r="G821" s="1" t="str">
        <f t="shared" si="36"/>
        <v/>
      </c>
      <c r="H821" s="1" t="str">
        <f t="shared" si="37"/>
        <v/>
      </c>
      <c r="J821" s="1">
        <f>IFERROR(SUMIFS(STOCK!$U$10:$U$209,STOCK!$H$10:$H$209,T821),0)</f>
        <v>0</v>
      </c>
      <c r="K821" s="1">
        <f>IFERROR(SUMIFS(STOCK!$V$10:$V$209,STOCK!$H$10:$H$209,T821),0)</f>
        <v>0</v>
      </c>
      <c r="M821" s="1">
        <f>IFERROR(IF(LEN(T821)&gt;=1,VLOOKUP(HLOOKUP(T821,PROFILE!$K$5:$V$8,4,0),PROFILE!$F$1:$G$3,2,0),0),0)</f>
        <v>0</v>
      </c>
      <c r="N821" s="1">
        <f>IFERROR(COUNTIFS(PROFILE!$H$13:$H$212,"&gt;=1",PROFILE!$I$13:$I$212,T821),0)</f>
        <v>0</v>
      </c>
      <c r="O821" s="1">
        <f>IFERROR(IF(P821&gt;=1,(IF(LEN(T821)&gt;=1,VLOOKUP(T821,PROFILE!$A$23:$B$34,2,0)*100+COUNTIF($T$8:T821,T821),0)),0),0)</f>
        <v>0</v>
      </c>
      <c r="P821" s="11"/>
      <c r="Q821" s="11"/>
      <c r="R821" s="12"/>
      <c r="S821" s="12"/>
      <c r="T821" s="11"/>
      <c r="U821" s="11"/>
      <c r="V821" s="11"/>
      <c r="W821" s="8">
        <f ca="1">IFERROR(IF(P821&gt;=1,(IF(M821&gt;=2,COUNTIF(INDIRECT(G821):INDIRECT(H821),"OLD"),0)),0),0)</f>
        <v>0</v>
      </c>
      <c r="X821" s="8">
        <f ca="1">IFERROR(IF(P821&gt;=1,(IF(M821=1,COUNTIF(INDIRECT(G821):INDIRECT(H821),"NEW"),IF(M821=3,COUNTIF(INDIRECT(G821):INDIRECT(H821),"NEW"),0))),0),0)</f>
        <v>0</v>
      </c>
      <c r="Y821" s="10">
        <f t="shared" ca="1" si="38"/>
        <v>0</v>
      </c>
      <c r="Z821" s="13"/>
    </row>
    <row r="822" spans="6:26" ht="20.100000000000001" customHeight="1" x14ac:dyDescent="0.25">
      <c r="F822" s="1">
        <f>IFERROR(IF(O822&gt;=101,MATCH(O822,VITRAN!$AG$14:$AG$1513,0)+13,0),0)</f>
        <v>0</v>
      </c>
      <c r="G822" s="1" t="str">
        <f t="shared" si="36"/>
        <v/>
      </c>
      <c r="H822" s="1" t="str">
        <f t="shared" si="37"/>
        <v/>
      </c>
      <c r="J822" s="1">
        <f>IFERROR(SUMIFS(STOCK!$U$10:$U$209,STOCK!$H$10:$H$209,T822),0)</f>
        <v>0</v>
      </c>
      <c r="K822" s="1">
        <f>IFERROR(SUMIFS(STOCK!$V$10:$V$209,STOCK!$H$10:$H$209,T822),0)</f>
        <v>0</v>
      </c>
      <c r="M822" s="1">
        <f>IFERROR(IF(LEN(T822)&gt;=1,VLOOKUP(HLOOKUP(T822,PROFILE!$K$5:$V$8,4,0),PROFILE!$F$1:$G$3,2,0),0),0)</f>
        <v>0</v>
      </c>
      <c r="N822" s="1">
        <f>IFERROR(COUNTIFS(PROFILE!$H$13:$H$212,"&gt;=1",PROFILE!$I$13:$I$212,T822),0)</f>
        <v>0</v>
      </c>
      <c r="O822" s="1">
        <f>IFERROR(IF(P822&gt;=1,(IF(LEN(T822)&gt;=1,VLOOKUP(T822,PROFILE!$A$23:$B$34,2,0)*100+COUNTIF($T$8:T822,T822),0)),0),0)</f>
        <v>0</v>
      </c>
      <c r="P822" s="11"/>
      <c r="Q822" s="11"/>
      <c r="R822" s="12"/>
      <c r="S822" s="12"/>
      <c r="T822" s="11"/>
      <c r="U822" s="11"/>
      <c r="V822" s="11"/>
      <c r="W822" s="8">
        <f ca="1">IFERROR(IF(P822&gt;=1,(IF(M822&gt;=2,COUNTIF(INDIRECT(G822):INDIRECT(H822),"OLD"),0)),0),0)</f>
        <v>0</v>
      </c>
      <c r="X822" s="8">
        <f ca="1">IFERROR(IF(P822&gt;=1,(IF(M822=1,COUNTIF(INDIRECT(G822):INDIRECT(H822),"NEW"),IF(M822=3,COUNTIF(INDIRECT(G822):INDIRECT(H822),"NEW"),0))),0),0)</f>
        <v>0</v>
      </c>
      <c r="Y822" s="10">
        <f t="shared" ca="1" si="38"/>
        <v>0</v>
      </c>
      <c r="Z822" s="13"/>
    </row>
    <row r="823" spans="6:26" ht="20.100000000000001" customHeight="1" x14ac:dyDescent="0.25">
      <c r="F823" s="1">
        <f>IFERROR(IF(O823&gt;=101,MATCH(O823,VITRAN!$AG$14:$AG$1513,0)+13,0),0)</f>
        <v>0</v>
      </c>
      <c r="G823" s="1" t="str">
        <f t="shared" si="36"/>
        <v/>
      </c>
      <c r="H823" s="1" t="str">
        <f t="shared" si="37"/>
        <v/>
      </c>
      <c r="J823" s="1">
        <f>IFERROR(SUMIFS(STOCK!$U$10:$U$209,STOCK!$H$10:$H$209,T823),0)</f>
        <v>0</v>
      </c>
      <c r="K823" s="1">
        <f>IFERROR(SUMIFS(STOCK!$V$10:$V$209,STOCK!$H$10:$H$209,T823),0)</f>
        <v>0</v>
      </c>
      <c r="M823" s="1">
        <f>IFERROR(IF(LEN(T823)&gt;=1,VLOOKUP(HLOOKUP(T823,PROFILE!$K$5:$V$8,4,0),PROFILE!$F$1:$G$3,2,0),0),0)</f>
        <v>0</v>
      </c>
      <c r="N823" s="1">
        <f>IFERROR(COUNTIFS(PROFILE!$H$13:$H$212,"&gt;=1",PROFILE!$I$13:$I$212,T823),0)</f>
        <v>0</v>
      </c>
      <c r="O823" s="1">
        <f>IFERROR(IF(P823&gt;=1,(IF(LEN(T823)&gt;=1,VLOOKUP(T823,PROFILE!$A$23:$B$34,2,0)*100+COUNTIF($T$8:T823,T823),0)),0),0)</f>
        <v>0</v>
      </c>
      <c r="P823" s="11"/>
      <c r="Q823" s="11"/>
      <c r="R823" s="12"/>
      <c r="S823" s="12"/>
      <c r="T823" s="11"/>
      <c r="U823" s="11"/>
      <c r="V823" s="11"/>
      <c r="W823" s="8">
        <f ca="1">IFERROR(IF(P823&gt;=1,(IF(M823&gt;=2,COUNTIF(INDIRECT(G823):INDIRECT(H823),"OLD"),0)),0),0)</f>
        <v>0</v>
      </c>
      <c r="X823" s="8">
        <f ca="1">IFERROR(IF(P823&gt;=1,(IF(M823=1,COUNTIF(INDIRECT(G823):INDIRECT(H823),"NEW"),IF(M823=3,COUNTIF(INDIRECT(G823):INDIRECT(H823),"NEW"),0))),0),0)</f>
        <v>0</v>
      </c>
      <c r="Y823" s="10">
        <f t="shared" ca="1" si="38"/>
        <v>0</v>
      </c>
      <c r="Z823" s="13"/>
    </row>
    <row r="824" spans="6:26" ht="20.100000000000001" customHeight="1" x14ac:dyDescent="0.25">
      <c r="F824" s="1">
        <f>IFERROR(IF(O824&gt;=101,MATCH(O824,VITRAN!$AG$14:$AG$1513,0)+13,0),0)</f>
        <v>0</v>
      </c>
      <c r="G824" s="1" t="str">
        <f t="shared" si="36"/>
        <v/>
      </c>
      <c r="H824" s="1" t="str">
        <f t="shared" si="37"/>
        <v/>
      </c>
      <c r="J824" s="1">
        <f>IFERROR(SUMIFS(STOCK!$U$10:$U$209,STOCK!$H$10:$H$209,T824),0)</f>
        <v>0</v>
      </c>
      <c r="K824" s="1">
        <f>IFERROR(SUMIFS(STOCK!$V$10:$V$209,STOCK!$H$10:$H$209,T824),0)</f>
        <v>0</v>
      </c>
      <c r="M824" s="1">
        <f>IFERROR(IF(LEN(T824)&gt;=1,VLOOKUP(HLOOKUP(T824,PROFILE!$K$5:$V$8,4,0),PROFILE!$F$1:$G$3,2,0),0),0)</f>
        <v>0</v>
      </c>
      <c r="N824" s="1">
        <f>IFERROR(COUNTIFS(PROFILE!$H$13:$H$212,"&gt;=1",PROFILE!$I$13:$I$212,T824),0)</f>
        <v>0</v>
      </c>
      <c r="O824" s="1">
        <f>IFERROR(IF(P824&gt;=1,(IF(LEN(T824)&gt;=1,VLOOKUP(T824,PROFILE!$A$23:$B$34,2,0)*100+COUNTIF($T$8:T824,T824),0)),0),0)</f>
        <v>0</v>
      </c>
      <c r="P824" s="11"/>
      <c r="Q824" s="11"/>
      <c r="R824" s="12"/>
      <c r="S824" s="12"/>
      <c r="T824" s="11"/>
      <c r="U824" s="11"/>
      <c r="V824" s="11"/>
      <c r="W824" s="8">
        <f ca="1">IFERROR(IF(P824&gt;=1,(IF(M824&gt;=2,COUNTIF(INDIRECT(G824):INDIRECT(H824),"OLD"),0)),0),0)</f>
        <v>0</v>
      </c>
      <c r="X824" s="8">
        <f ca="1">IFERROR(IF(P824&gt;=1,(IF(M824=1,COUNTIF(INDIRECT(G824):INDIRECT(H824),"NEW"),IF(M824=3,COUNTIF(INDIRECT(G824):INDIRECT(H824),"NEW"),0))),0),0)</f>
        <v>0</v>
      </c>
      <c r="Y824" s="10">
        <f t="shared" ca="1" si="38"/>
        <v>0</v>
      </c>
      <c r="Z824" s="13"/>
    </row>
    <row r="825" spans="6:26" ht="20.100000000000001" customHeight="1" x14ac:dyDescent="0.25">
      <c r="F825" s="1">
        <f>IFERROR(IF(O825&gt;=101,MATCH(O825,VITRAN!$AG$14:$AG$1513,0)+13,0),0)</f>
        <v>0</v>
      </c>
      <c r="G825" s="1" t="str">
        <f t="shared" si="36"/>
        <v/>
      </c>
      <c r="H825" s="1" t="str">
        <f t="shared" si="37"/>
        <v/>
      </c>
      <c r="J825" s="1">
        <f>IFERROR(SUMIFS(STOCK!$U$10:$U$209,STOCK!$H$10:$H$209,T825),0)</f>
        <v>0</v>
      </c>
      <c r="K825" s="1">
        <f>IFERROR(SUMIFS(STOCK!$V$10:$V$209,STOCK!$H$10:$H$209,T825),0)</f>
        <v>0</v>
      </c>
      <c r="M825" s="1">
        <f>IFERROR(IF(LEN(T825)&gt;=1,VLOOKUP(HLOOKUP(T825,PROFILE!$K$5:$V$8,4,0),PROFILE!$F$1:$G$3,2,0),0),0)</f>
        <v>0</v>
      </c>
      <c r="N825" s="1">
        <f>IFERROR(COUNTIFS(PROFILE!$H$13:$H$212,"&gt;=1",PROFILE!$I$13:$I$212,T825),0)</f>
        <v>0</v>
      </c>
      <c r="O825" s="1">
        <f>IFERROR(IF(P825&gt;=1,(IF(LEN(T825)&gt;=1,VLOOKUP(T825,PROFILE!$A$23:$B$34,2,0)*100+COUNTIF($T$8:T825,T825),0)),0),0)</f>
        <v>0</v>
      </c>
      <c r="P825" s="11"/>
      <c r="Q825" s="11"/>
      <c r="R825" s="12"/>
      <c r="S825" s="12"/>
      <c r="T825" s="11"/>
      <c r="U825" s="11"/>
      <c r="V825" s="11"/>
      <c r="W825" s="8">
        <f ca="1">IFERROR(IF(P825&gt;=1,(IF(M825&gt;=2,COUNTIF(INDIRECT(G825):INDIRECT(H825),"OLD"),0)),0),0)</f>
        <v>0</v>
      </c>
      <c r="X825" s="8">
        <f ca="1">IFERROR(IF(P825&gt;=1,(IF(M825=1,COUNTIF(INDIRECT(G825):INDIRECT(H825),"NEW"),IF(M825=3,COUNTIF(INDIRECT(G825):INDIRECT(H825),"NEW"),0))),0),0)</f>
        <v>0</v>
      </c>
      <c r="Y825" s="10">
        <f t="shared" ca="1" si="38"/>
        <v>0</v>
      </c>
      <c r="Z825" s="13"/>
    </row>
    <row r="826" spans="6:26" ht="20.100000000000001" customHeight="1" x14ac:dyDescent="0.25">
      <c r="F826" s="1">
        <f>IFERROR(IF(O826&gt;=101,MATCH(O826,VITRAN!$AG$14:$AG$1513,0)+13,0),0)</f>
        <v>0</v>
      </c>
      <c r="G826" s="1" t="str">
        <f t="shared" si="36"/>
        <v/>
      </c>
      <c r="H826" s="1" t="str">
        <f t="shared" si="37"/>
        <v/>
      </c>
      <c r="J826" s="1">
        <f>IFERROR(SUMIFS(STOCK!$U$10:$U$209,STOCK!$H$10:$H$209,T826),0)</f>
        <v>0</v>
      </c>
      <c r="K826" s="1">
        <f>IFERROR(SUMIFS(STOCK!$V$10:$V$209,STOCK!$H$10:$H$209,T826),0)</f>
        <v>0</v>
      </c>
      <c r="M826" s="1">
        <f>IFERROR(IF(LEN(T826)&gt;=1,VLOOKUP(HLOOKUP(T826,PROFILE!$K$5:$V$8,4,0),PROFILE!$F$1:$G$3,2,0),0),0)</f>
        <v>0</v>
      </c>
      <c r="N826" s="1">
        <f>IFERROR(COUNTIFS(PROFILE!$H$13:$H$212,"&gt;=1",PROFILE!$I$13:$I$212,T826),0)</f>
        <v>0</v>
      </c>
      <c r="O826" s="1">
        <f>IFERROR(IF(P826&gt;=1,(IF(LEN(T826)&gt;=1,VLOOKUP(T826,PROFILE!$A$23:$B$34,2,0)*100+COUNTIF($T$8:T826,T826),0)),0),0)</f>
        <v>0</v>
      </c>
      <c r="P826" s="11"/>
      <c r="Q826" s="11"/>
      <c r="R826" s="12"/>
      <c r="S826" s="12"/>
      <c r="T826" s="11"/>
      <c r="U826" s="11"/>
      <c r="V826" s="11"/>
      <c r="W826" s="8">
        <f ca="1">IFERROR(IF(P826&gt;=1,(IF(M826&gt;=2,COUNTIF(INDIRECT(G826):INDIRECT(H826),"OLD"),0)),0),0)</f>
        <v>0</v>
      </c>
      <c r="X826" s="8">
        <f ca="1">IFERROR(IF(P826&gt;=1,(IF(M826=1,COUNTIF(INDIRECT(G826):INDIRECT(H826),"NEW"),IF(M826=3,COUNTIF(INDIRECT(G826):INDIRECT(H826),"NEW"),0))),0),0)</f>
        <v>0</v>
      </c>
      <c r="Y826" s="10">
        <f t="shared" ca="1" si="38"/>
        <v>0</v>
      </c>
      <c r="Z826" s="13"/>
    </row>
    <row r="827" spans="6:26" ht="20.100000000000001" customHeight="1" x14ac:dyDescent="0.25">
      <c r="F827" s="1">
        <f>IFERROR(IF(O827&gt;=101,MATCH(O827,VITRAN!$AG$14:$AG$1513,0)+13,0),0)</f>
        <v>0</v>
      </c>
      <c r="G827" s="1" t="str">
        <f t="shared" si="36"/>
        <v/>
      </c>
      <c r="H827" s="1" t="str">
        <f t="shared" si="37"/>
        <v/>
      </c>
      <c r="J827" s="1">
        <f>IFERROR(SUMIFS(STOCK!$U$10:$U$209,STOCK!$H$10:$H$209,T827),0)</f>
        <v>0</v>
      </c>
      <c r="K827" s="1">
        <f>IFERROR(SUMIFS(STOCK!$V$10:$V$209,STOCK!$H$10:$H$209,T827),0)</f>
        <v>0</v>
      </c>
      <c r="M827" s="1">
        <f>IFERROR(IF(LEN(T827)&gt;=1,VLOOKUP(HLOOKUP(T827,PROFILE!$K$5:$V$8,4,0),PROFILE!$F$1:$G$3,2,0),0),0)</f>
        <v>0</v>
      </c>
      <c r="N827" s="1">
        <f>IFERROR(COUNTIFS(PROFILE!$H$13:$H$212,"&gt;=1",PROFILE!$I$13:$I$212,T827),0)</f>
        <v>0</v>
      </c>
      <c r="O827" s="1">
        <f>IFERROR(IF(P827&gt;=1,(IF(LEN(T827)&gt;=1,VLOOKUP(T827,PROFILE!$A$23:$B$34,2,0)*100+COUNTIF($T$8:T827,T827),0)),0),0)</f>
        <v>0</v>
      </c>
      <c r="P827" s="11"/>
      <c r="Q827" s="11"/>
      <c r="R827" s="12"/>
      <c r="S827" s="12"/>
      <c r="T827" s="11"/>
      <c r="U827" s="11"/>
      <c r="V827" s="11"/>
      <c r="W827" s="8">
        <f ca="1">IFERROR(IF(P827&gt;=1,(IF(M827&gt;=2,COUNTIF(INDIRECT(G827):INDIRECT(H827),"OLD"),0)),0),0)</f>
        <v>0</v>
      </c>
      <c r="X827" s="8">
        <f ca="1">IFERROR(IF(P827&gt;=1,(IF(M827=1,COUNTIF(INDIRECT(G827):INDIRECT(H827),"NEW"),IF(M827=3,COUNTIF(INDIRECT(G827):INDIRECT(H827),"NEW"),0))),0),0)</f>
        <v>0</v>
      </c>
      <c r="Y827" s="10">
        <f t="shared" ca="1" si="38"/>
        <v>0</v>
      </c>
      <c r="Z827" s="13"/>
    </row>
    <row r="828" spans="6:26" ht="20.100000000000001" customHeight="1" x14ac:dyDescent="0.25">
      <c r="F828" s="1">
        <f>IFERROR(IF(O828&gt;=101,MATCH(O828,VITRAN!$AG$14:$AG$1513,0)+13,0),0)</f>
        <v>0</v>
      </c>
      <c r="G828" s="1" t="str">
        <f t="shared" si="36"/>
        <v/>
      </c>
      <c r="H828" s="1" t="str">
        <f t="shared" si="37"/>
        <v/>
      </c>
      <c r="J828" s="1">
        <f>IFERROR(SUMIFS(STOCK!$U$10:$U$209,STOCK!$H$10:$H$209,T828),0)</f>
        <v>0</v>
      </c>
      <c r="K828" s="1">
        <f>IFERROR(SUMIFS(STOCK!$V$10:$V$209,STOCK!$H$10:$H$209,T828),0)</f>
        <v>0</v>
      </c>
      <c r="M828" s="1">
        <f>IFERROR(IF(LEN(T828)&gt;=1,VLOOKUP(HLOOKUP(T828,PROFILE!$K$5:$V$8,4,0),PROFILE!$F$1:$G$3,2,0),0),0)</f>
        <v>0</v>
      </c>
      <c r="N828" s="1">
        <f>IFERROR(COUNTIFS(PROFILE!$H$13:$H$212,"&gt;=1",PROFILE!$I$13:$I$212,T828),0)</f>
        <v>0</v>
      </c>
      <c r="O828" s="1">
        <f>IFERROR(IF(P828&gt;=1,(IF(LEN(T828)&gt;=1,VLOOKUP(T828,PROFILE!$A$23:$B$34,2,0)*100+COUNTIF($T$8:T828,T828),0)),0),0)</f>
        <v>0</v>
      </c>
      <c r="P828" s="11"/>
      <c r="Q828" s="11"/>
      <c r="R828" s="12"/>
      <c r="S828" s="12"/>
      <c r="T828" s="11"/>
      <c r="U828" s="11"/>
      <c r="V828" s="11"/>
      <c r="W828" s="8">
        <f ca="1">IFERROR(IF(P828&gt;=1,(IF(M828&gt;=2,COUNTIF(INDIRECT(G828):INDIRECT(H828),"OLD"),0)),0),0)</f>
        <v>0</v>
      </c>
      <c r="X828" s="8">
        <f ca="1">IFERROR(IF(P828&gt;=1,(IF(M828=1,COUNTIF(INDIRECT(G828):INDIRECT(H828),"NEW"),IF(M828=3,COUNTIF(INDIRECT(G828):INDIRECT(H828),"NEW"),0))),0),0)</f>
        <v>0</v>
      </c>
      <c r="Y828" s="10">
        <f t="shared" ca="1" si="38"/>
        <v>0</v>
      </c>
      <c r="Z828" s="13"/>
    </row>
    <row r="829" spans="6:26" ht="20.100000000000001" customHeight="1" x14ac:dyDescent="0.25">
      <c r="F829" s="1">
        <f>IFERROR(IF(O829&gt;=101,MATCH(O829,VITRAN!$AG$14:$AG$1513,0)+13,0),0)</f>
        <v>0</v>
      </c>
      <c r="G829" s="1" t="str">
        <f t="shared" si="36"/>
        <v/>
      </c>
      <c r="H829" s="1" t="str">
        <f t="shared" si="37"/>
        <v/>
      </c>
      <c r="J829" s="1">
        <f>IFERROR(SUMIFS(STOCK!$U$10:$U$209,STOCK!$H$10:$H$209,T829),0)</f>
        <v>0</v>
      </c>
      <c r="K829" s="1">
        <f>IFERROR(SUMIFS(STOCK!$V$10:$V$209,STOCK!$H$10:$H$209,T829),0)</f>
        <v>0</v>
      </c>
      <c r="M829" s="1">
        <f>IFERROR(IF(LEN(T829)&gt;=1,VLOOKUP(HLOOKUP(T829,PROFILE!$K$5:$V$8,4,0),PROFILE!$F$1:$G$3,2,0),0),0)</f>
        <v>0</v>
      </c>
      <c r="N829" s="1">
        <f>IFERROR(COUNTIFS(PROFILE!$H$13:$H$212,"&gt;=1",PROFILE!$I$13:$I$212,T829),0)</f>
        <v>0</v>
      </c>
      <c r="O829" s="1">
        <f>IFERROR(IF(P829&gt;=1,(IF(LEN(T829)&gt;=1,VLOOKUP(T829,PROFILE!$A$23:$B$34,2,0)*100+COUNTIF($T$8:T829,T829),0)),0),0)</f>
        <v>0</v>
      </c>
      <c r="P829" s="11"/>
      <c r="Q829" s="11"/>
      <c r="R829" s="12"/>
      <c r="S829" s="12"/>
      <c r="T829" s="11"/>
      <c r="U829" s="11"/>
      <c r="V829" s="11"/>
      <c r="W829" s="8">
        <f ca="1">IFERROR(IF(P829&gt;=1,(IF(M829&gt;=2,COUNTIF(INDIRECT(G829):INDIRECT(H829),"OLD"),0)),0),0)</f>
        <v>0</v>
      </c>
      <c r="X829" s="8">
        <f ca="1">IFERROR(IF(P829&gt;=1,(IF(M829=1,COUNTIF(INDIRECT(G829):INDIRECT(H829),"NEW"),IF(M829=3,COUNTIF(INDIRECT(G829):INDIRECT(H829),"NEW"),0))),0),0)</f>
        <v>0</v>
      </c>
      <c r="Y829" s="10">
        <f t="shared" ca="1" si="38"/>
        <v>0</v>
      </c>
      <c r="Z829" s="13"/>
    </row>
    <row r="830" spans="6:26" ht="20.100000000000001" customHeight="1" x14ac:dyDescent="0.25">
      <c r="F830" s="1">
        <f>IFERROR(IF(O830&gt;=101,MATCH(O830,VITRAN!$AG$14:$AG$1513,0)+13,0),0)</f>
        <v>0</v>
      </c>
      <c r="G830" s="1" t="str">
        <f t="shared" si="36"/>
        <v/>
      </c>
      <c r="H830" s="1" t="str">
        <f t="shared" si="37"/>
        <v/>
      </c>
      <c r="J830" s="1">
        <f>IFERROR(SUMIFS(STOCK!$U$10:$U$209,STOCK!$H$10:$H$209,T830),0)</f>
        <v>0</v>
      </c>
      <c r="K830" s="1">
        <f>IFERROR(SUMIFS(STOCK!$V$10:$V$209,STOCK!$H$10:$H$209,T830),0)</f>
        <v>0</v>
      </c>
      <c r="M830" s="1">
        <f>IFERROR(IF(LEN(T830)&gt;=1,VLOOKUP(HLOOKUP(T830,PROFILE!$K$5:$V$8,4,0),PROFILE!$F$1:$G$3,2,0),0),0)</f>
        <v>0</v>
      </c>
      <c r="N830" s="1">
        <f>IFERROR(COUNTIFS(PROFILE!$H$13:$H$212,"&gt;=1",PROFILE!$I$13:$I$212,T830),0)</f>
        <v>0</v>
      </c>
      <c r="O830" s="1">
        <f>IFERROR(IF(P830&gt;=1,(IF(LEN(T830)&gt;=1,VLOOKUP(T830,PROFILE!$A$23:$B$34,2,0)*100+COUNTIF($T$8:T830,T830),0)),0),0)</f>
        <v>0</v>
      </c>
      <c r="P830" s="11"/>
      <c r="Q830" s="11"/>
      <c r="R830" s="12"/>
      <c r="S830" s="12"/>
      <c r="T830" s="11"/>
      <c r="U830" s="11"/>
      <c r="V830" s="11"/>
      <c r="W830" s="8">
        <f ca="1">IFERROR(IF(P830&gt;=1,(IF(M830&gt;=2,COUNTIF(INDIRECT(G830):INDIRECT(H830),"OLD"),0)),0),0)</f>
        <v>0</v>
      </c>
      <c r="X830" s="8">
        <f ca="1">IFERROR(IF(P830&gt;=1,(IF(M830=1,COUNTIF(INDIRECT(G830):INDIRECT(H830),"NEW"),IF(M830=3,COUNTIF(INDIRECT(G830):INDIRECT(H830),"NEW"),0))),0),0)</f>
        <v>0</v>
      </c>
      <c r="Y830" s="10">
        <f t="shared" ca="1" si="38"/>
        <v>0</v>
      </c>
      <c r="Z830" s="13"/>
    </row>
    <row r="831" spans="6:26" ht="20.100000000000001" customHeight="1" x14ac:dyDescent="0.25">
      <c r="F831" s="1">
        <f>IFERROR(IF(O831&gt;=101,MATCH(O831,VITRAN!$AG$14:$AG$1513,0)+13,0),0)</f>
        <v>0</v>
      </c>
      <c r="G831" s="1" t="str">
        <f t="shared" si="36"/>
        <v/>
      </c>
      <c r="H831" s="1" t="str">
        <f t="shared" si="37"/>
        <v/>
      </c>
      <c r="J831" s="1">
        <f>IFERROR(SUMIFS(STOCK!$U$10:$U$209,STOCK!$H$10:$H$209,T831),0)</f>
        <v>0</v>
      </c>
      <c r="K831" s="1">
        <f>IFERROR(SUMIFS(STOCK!$V$10:$V$209,STOCK!$H$10:$H$209,T831),0)</f>
        <v>0</v>
      </c>
      <c r="M831" s="1">
        <f>IFERROR(IF(LEN(T831)&gt;=1,VLOOKUP(HLOOKUP(T831,PROFILE!$K$5:$V$8,4,0),PROFILE!$F$1:$G$3,2,0),0),0)</f>
        <v>0</v>
      </c>
      <c r="N831" s="1">
        <f>IFERROR(COUNTIFS(PROFILE!$H$13:$H$212,"&gt;=1",PROFILE!$I$13:$I$212,T831),0)</f>
        <v>0</v>
      </c>
      <c r="O831" s="1">
        <f>IFERROR(IF(P831&gt;=1,(IF(LEN(T831)&gt;=1,VLOOKUP(T831,PROFILE!$A$23:$B$34,2,0)*100+COUNTIF($T$8:T831,T831),0)),0),0)</f>
        <v>0</v>
      </c>
      <c r="P831" s="11"/>
      <c r="Q831" s="11"/>
      <c r="R831" s="12"/>
      <c r="S831" s="12"/>
      <c r="T831" s="11"/>
      <c r="U831" s="11"/>
      <c r="V831" s="11"/>
      <c r="W831" s="8">
        <f ca="1">IFERROR(IF(P831&gt;=1,(IF(M831&gt;=2,COUNTIF(INDIRECT(G831):INDIRECT(H831),"OLD"),0)),0),0)</f>
        <v>0</v>
      </c>
      <c r="X831" s="8">
        <f ca="1">IFERROR(IF(P831&gt;=1,(IF(M831=1,COUNTIF(INDIRECT(G831):INDIRECT(H831),"NEW"),IF(M831=3,COUNTIF(INDIRECT(G831):INDIRECT(H831),"NEW"),0))),0),0)</f>
        <v>0</v>
      </c>
      <c r="Y831" s="10">
        <f t="shared" ca="1" si="38"/>
        <v>0</v>
      </c>
      <c r="Z831" s="13"/>
    </row>
    <row r="832" spans="6:26" ht="20.100000000000001" customHeight="1" x14ac:dyDescent="0.25">
      <c r="F832" s="1">
        <f>IFERROR(IF(O832&gt;=101,MATCH(O832,VITRAN!$AG$14:$AG$1513,0)+13,0),0)</f>
        <v>0</v>
      </c>
      <c r="G832" s="1" t="str">
        <f t="shared" si="36"/>
        <v/>
      </c>
      <c r="H832" s="1" t="str">
        <f t="shared" si="37"/>
        <v/>
      </c>
      <c r="J832" s="1">
        <f>IFERROR(SUMIFS(STOCK!$U$10:$U$209,STOCK!$H$10:$H$209,T832),0)</f>
        <v>0</v>
      </c>
      <c r="K832" s="1">
        <f>IFERROR(SUMIFS(STOCK!$V$10:$V$209,STOCK!$H$10:$H$209,T832),0)</f>
        <v>0</v>
      </c>
      <c r="M832" s="1">
        <f>IFERROR(IF(LEN(T832)&gt;=1,VLOOKUP(HLOOKUP(T832,PROFILE!$K$5:$V$8,4,0),PROFILE!$F$1:$G$3,2,0),0),0)</f>
        <v>0</v>
      </c>
      <c r="N832" s="1">
        <f>IFERROR(COUNTIFS(PROFILE!$H$13:$H$212,"&gt;=1",PROFILE!$I$13:$I$212,T832),0)</f>
        <v>0</v>
      </c>
      <c r="O832" s="1">
        <f>IFERROR(IF(P832&gt;=1,(IF(LEN(T832)&gt;=1,VLOOKUP(T832,PROFILE!$A$23:$B$34,2,0)*100+COUNTIF($T$8:T832,T832),0)),0),0)</f>
        <v>0</v>
      </c>
      <c r="P832" s="11"/>
      <c r="Q832" s="11"/>
      <c r="R832" s="12"/>
      <c r="S832" s="12"/>
      <c r="T832" s="11"/>
      <c r="U832" s="11"/>
      <c r="V832" s="11"/>
      <c r="W832" s="8">
        <f ca="1">IFERROR(IF(P832&gt;=1,(IF(M832&gt;=2,COUNTIF(INDIRECT(G832):INDIRECT(H832),"OLD"),0)),0),0)</f>
        <v>0</v>
      </c>
      <c r="X832" s="8">
        <f ca="1">IFERROR(IF(P832&gt;=1,(IF(M832=1,COUNTIF(INDIRECT(G832):INDIRECT(H832),"NEW"),IF(M832=3,COUNTIF(INDIRECT(G832):INDIRECT(H832),"NEW"),0))),0),0)</f>
        <v>0</v>
      </c>
      <c r="Y832" s="10">
        <f t="shared" ca="1" si="38"/>
        <v>0</v>
      </c>
      <c r="Z832" s="13"/>
    </row>
    <row r="833" spans="6:26" ht="20.100000000000001" customHeight="1" x14ac:dyDescent="0.25">
      <c r="F833" s="1">
        <f>IFERROR(IF(O833&gt;=101,MATCH(O833,VITRAN!$AG$14:$AG$1513,0)+13,0),0)</f>
        <v>0</v>
      </c>
      <c r="G833" s="1" t="str">
        <f t="shared" si="36"/>
        <v/>
      </c>
      <c r="H833" s="1" t="str">
        <f t="shared" si="37"/>
        <v/>
      </c>
      <c r="J833" s="1">
        <f>IFERROR(SUMIFS(STOCK!$U$10:$U$209,STOCK!$H$10:$H$209,T833),0)</f>
        <v>0</v>
      </c>
      <c r="K833" s="1">
        <f>IFERROR(SUMIFS(STOCK!$V$10:$V$209,STOCK!$H$10:$H$209,T833),0)</f>
        <v>0</v>
      </c>
      <c r="M833" s="1">
        <f>IFERROR(IF(LEN(T833)&gt;=1,VLOOKUP(HLOOKUP(T833,PROFILE!$K$5:$V$8,4,0),PROFILE!$F$1:$G$3,2,0),0),0)</f>
        <v>0</v>
      </c>
      <c r="N833" s="1">
        <f>IFERROR(COUNTIFS(PROFILE!$H$13:$H$212,"&gt;=1",PROFILE!$I$13:$I$212,T833),0)</f>
        <v>0</v>
      </c>
      <c r="O833" s="1">
        <f>IFERROR(IF(P833&gt;=1,(IF(LEN(T833)&gt;=1,VLOOKUP(T833,PROFILE!$A$23:$B$34,2,0)*100+COUNTIF($T$8:T833,T833),0)),0),0)</f>
        <v>0</v>
      </c>
      <c r="P833" s="11"/>
      <c r="Q833" s="11"/>
      <c r="R833" s="12"/>
      <c r="S833" s="12"/>
      <c r="T833" s="11"/>
      <c r="U833" s="11"/>
      <c r="V833" s="11"/>
      <c r="W833" s="8">
        <f ca="1">IFERROR(IF(P833&gt;=1,(IF(M833&gt;=2,COUNTIF(INDIRECT(G833):INDIRECT(H833),"OLD"),0)),0),0)</f>
        <v>0</v>
      </c>
      <c r="X833" s="8">
        <f ca="1">IFERROR(IF(P833&gt;=1,(IF(M833=1,COUNTIF(INDIRECT(G833):INDIRECT(H833),"NEW"),IF(M833=3,COUNTIF(INDIRECT(G833):INDIRECT(H833),"NEW"),0))),0),0)</f>
        <v>0</v>
      </c>
      <c r="Y833" s="10">
        <f t="shared" ca="1" si="38"/>
        <v>0</v>
      </c>
      <c r="Z833" s="13"/>
    </row>
    <row r="834" spans="6:26" ht="20.100000000000001" customHeight="1" x14ac:dyDescent="0.25">
      <c r="F834" s="1">
        <f>IFERROR(IF(O834&gt;=101,MATCH(O834,VITRAN!$AG$14:$AG$1513,0)+13,0),0)</f>
        <v>0</v>
      </c>
      <c r="G834" s="1" t="str">
        <f t="shared" si="36"/>
        <v/>
      </c>
      <c r="H834" s="1" t="str">
        <f t="shared" si="37"/>
        <v/>
      </c>
      <c r="J834" s="1">
        <f>IFERROR(SUMIFS(STOCK!$U$10:$U$209,STOCK!$H$10:$H$209,T834),0)</f>
        <v>0</v>
      </c>
      <c r="K834" s="1">
        <f>IFERROR(SUMIFS(STOCK!$V$10:$V$209,STOCK!$H$10:$H$209,T834),0)</f>
        <v>0</v>
      </c>
      <c r="M834" s="1">
        <f>IFERROR(IF(LEN(T834)&gt;=1,VLOOKUP(HLOOKUP(T834,PROFILE!$K$5:$V$8,4,0),PROFILE!$F$1:$G$3,2,0),0),0)</f>
        <v>0</v>
      </c>
      <c r="N834" s="1">
        <f>IFERROR(COUNTIFS(PROFILE!$H$13:$H$212,"&gt;=1",PROFILE!$I$13:$I$212,T834),0)</f>
        <v>0</v>
      </c>
      <c r="O834" s="1">
        <f>IFERROR(IF(P834&gt;=1,(IF(LEN(T834)&gt;=1,VLOOKUP(T834,PROFILE!$A$23:$B$34,2,0)*100+COUNTIF($T$8:T834,T834),0)),0),0)</f>
        <v>0</v>
      </c>
      <c r="P834" s="11"/>
      <c r="Q834" s="11"/>
      <c r="R834" s="12"/>
      <c r="S834" s="12"/>
      <c r="T834" s="11"/>
      <c r="U834" s="11"/>
      <c r="V834" s="11"/>
      <c r="W834" s="8">
        <f ca="1">IFERROR(IF(P834&gt;=1,(IF(M834&gt;=2,COUNTIF(INDIRECT(G834):INDIRECT(H834),"OLD"),0)),0),0)</f>
        <v>0</v>
      </c>
      <c r="X834" s="8">
        <f ca="1">IFERROR(IF(P834&gt;=1,(IF(M834=1,COUNTIF(INDIRECT(G834):INDIRECT(H834),"NEW"),IF(M834=3,COUNTIF(INDIRECT(G834):INDIRECT(H834),"NEW"),0))),0),0)</f>
        <v>0</v>
      </c>
      <c r="Y834" s="10">
        <f t="shared" ca="1" si="38"/>
        <v>0</v>
      </c>
      <c r="Z834" s="13"/>
    </row>
    <row r="835" spans="6:26" ht="20.100000000000001" customHeight="1" x14ac:dyDescent="0.25">
      <c r="F835" s="1">
        <f>IFERROR(IF(O835&gt;=101,MATCH(O835,VITRAN!$AG$14:$AG$1513,0)+13,0),0)</f>
        <v>0</v>
      </c>
      <c r="G835" s="1" t="str">
        <f t="shared" si="36"/>
        <v/>
      </c>
      <c r="H835" s="1" t="str">
        <f t="shared" si="37"/>
        <v/>
      </c>
      <c r="J835" s="1">
        <f>IFERROR(SUMIFS(STOCK!$U$10:$U$209,STOCK!$H$10:$H$209,T835),0)</f>
        <v>0</v>
      </c>
      <c r="K835" s="1">
        <f>IFERROR(SUMIFS(STOCK!$V$10:$V$209,STOCK!$H$10:$H$209,T835),0)</f>
        <v>0</v>
      </c>
      <c r="M835" s="1">
        <f>IFERROR(IF(LEN(T835)&gt;=1,VLOOKUP(HLOOKUP(T835,PROFILE!$K$5:$V$8,4,0),PROFILE!$F$1:$G$3,2,0),0),0)</f>
        <v>0</v>
      </c>
      <c r="N835" s="1">
        <f>IFERROR(COUNTIFS(PROFILE!$H$13:$H$212,"&gt;=1",PROFILE!$I$13:$I$212,T835),0)</f>
        <v>0</v>
      </c>
      <c r="O835" s="1">
        <f>IFERROR(IF(P835&gt;=1,(IF(LEN(T835)&gt;=1,VLOOKUP(T835,PROFILE!$A$23:$B$34,2,0)*100+COUNTIF($T$8:T835,T835),0)),0),0)</f>
        <v>0</v>
      </c>
      <c r="P835" s="11"/>
      <c r="Q835" s="11"/>
      <c r="R835" s="12"/>
      <c r="S835" s="12"/>
      <c r="T835" s="11"/>
      <c r="U835" s="11"/>
      <c r="V835" s="11"/>
      <c r="W835" s="8">
        <f ca="1">IFERROR(IF(P835&gt;=1,(IF(M835&gt;=2,COUNTIF(INDIRECT(G835):INDIRECT(H835),"OLD"),0)),0),0)</f>
        <v>0</v>
      </c>
      <c r="X835" s="8">
        <f ca="1">IFERROR(IF(P835&gt;=1,(IF(M835=1,COUNTIF(INDIRECT(G835):INDIRECT(H835),"NEW"),IF(M835=3,COUNTIF(INDIRECT(G835):INDIRECT(H835),"NEW"),0))),0),0)</f>
        <v>0</v>
      </c>
      <c r="Y835" s="10">
        <f t="shared" ca="1" si="38"/>
        <v>0</v>
      </c>
      <c r="Z835" s="13"/>
    </row>
    <row r="836" spans="6:26" ht="20.100000000000001" customHeight="1" x14ac:dyDescent="0.25">
      <c r="F836" s="1">
        <f>IFERROR(IF(O836&gt;=101,MATCH(O836,VITRAN!$AG$14:$AG$1513,0)+13,0),0)</f>
        <v>0</v>
      </c>
      <c r="G836" s="1" t="str">
        <f t="shared" si="36"/>
        <v/>
      </c>
      <c r="H836" s="1" t="str">
        <f t="shared" si="37"/>
        <v/>
      </c>
      <c r="J836" s="1">
        <f>IFERROR(SUMIFS(STOCK!$U$10:$U$209,STOCK!$H$10:$H$209,T836),0)</f>
        <v>0</v>
      </c>
      <c r="K836" s="1">
        <f>IFERROR(SUMIFS(STOCK!$V$10:$V$209,STOCK!$H$10:$H$209,T836),0)</f>
        <v>0</v>
      </c>
      <c r="M836" s="1">
        <f>IFERROR(IF(LEN(T836)&gt;=1,VLOOKUP(HLOOKUP(T836,PROFILE!$K$5:$V$8,4,0),PROFILE!$F$1:$G$3,2,0),0),0)</f>
        <v>0</v>
      </c>
      <c r="N836" s="1">
        <f>IFERROR(COUNTIFS(PROFILE!$H$13:$H$212,"&gt;=1",PROFILE!$I$13:$I$212,T836),0)</f>
        <v>0</v>
      </c>
      <c r="O836" s="1">
        <f>IFERROR(IF(P836&gt;=1,(IF(LEN(T836)&gt;=1,VLOOKUP(T836,PROFILE!$A$23:$B$34,2,0)*100+COUNTIF($T$8:T836,T836),0)),0),0)</f>
        <v>0</v>
      </c>
      <c r="P836" s="11"/>
      <c r="Q836" s="11"/>
      <c r="R836" s="12"/>
      <c r="S836" s="12"/>
      <c r="T836" s="11"/>
      <c r="U836" s="11"/>
      <c r="V836" s="11"/>
      <c r="W836" s="8">
        <f ca="1">IFERROR(IF(P836&gt;=1,(IF(M836&gt;=2,COUNTIF(INDIRECT(G836):INDIRECT(H836),"OLD"),0)),0),0)</f>
        <v>0</v>
      </c>
      <c r="X836" s="8">
        <f ca="1">IFERROR(IF(P836&gt;=1,(IF(M836=1,COUNTIF(INDIRECT(G836):INDIRECT(H836),"NEW"),IF(M836=3,COUNTIF(INDIRECT(G836):INDIRECT(H836),"NEW"),0))),0),0)</f>
        <v>0</v>
      </c>
      <c r="Y836" s="10">
        <f t="shared" ca="1" si="38"/>
        <v>0</v>
      </c>
      <c r="Z836" s="13"/>
    </row>
    <row r="837" spans="6:26" ht="20.100000000000001" customHeight="1" x14ac:dyDescent="0.25">
      <c r="F837" s="1">
        <f>IFERROR(IF(O837&gt;=101,MATCH(O837,VITRAN!$AG$14:$AG$1513,0)+13,0),0)</f>
        <v>0</v>
      </c>
      <c r="G837" s="1" t="str">
        <f t="shared" si="36"/>
        <v/>
      </c>
      <c r="H837" s="1" t="str">
        <f t="shared" si="37"/>
        <v/>
      </c>
      <c r="J837" s="1">
        <f>IFERROR(SUMIFS(STOCK!$U$10:$U$209,STOCK!$H$10:$H$209,T837),0)</f>
        <v>0</v>
      </c>
      <c r="K837" s="1">
        <f>IFERROR(SUMIFS(STOCK!$V$10:$V$209,STOCK!$H$10:$H$209,T837),0)</f>
        <v>0</v>
      </c>
      <c r="M837" s="1">
        <f>IFERROR(IF(LEN(T837)&gt;=1,VLOOKUP(HLOOKUP(T837,PROFILE!$K$5:$V$8,4,0),PROFILE!$F$1:$G$3,2,0),0),0)</f>
        <v>0</v>
      </c>
      <c r="N837" s="1">
        <f>IFERROR(COUNTIFS(PROFILE!$H$13:$H$212,"&gt;=1",PROFILE!$I$13:$I$212,T837),0)</f>
        <v>0</v>
      </c>
      <c r="O837" s="1">
        <f>IFERROR(IF(P837&gt;=1,(IF(LEN(T837)&gt;=1,VLOOKUP(T837,PROFILE!$A$23:$B$34,2,0)*100+COUNTIF($T$8:T837,T837),0)),0),0)</f>
        <v>0</v>
      </c>
      <c r="P837" s="11"/>
      <c r="Q837" s="11"/>
      <c r="R837" s="12"/>
      <c r="S837" s="12"/>
      <c r="T837" s="11"/>
      <c r="U837" s="11"/>
      <c r="V837" s="11"/>
      <c r="W837" s="8">
        <f ca="1">IFERROR(IF(P837&gt;=1,(IF(M837&gt;=2,COUNTIF(INDIRECT(G837):INDIRECT(H837),"OLD"),0)),0),0)</f>
        <v>0</v>
      </c>
      <c r="X837" s="8">
        <f ca="1">IFERROR(IF(P837&gt;=1,(IF(M837=1,COUNTIF(INDIRECT(G837):INDIRECT(H837),"NEW"),IF(M837=3,COUNTIF(INDIRECT(G837):INDIRECT(H837),"NEW"),0))),0),0)</f>
        <v>0</v>
      </c>
      <c r="Y837" s="10">
        <f t="shared" ca="1" si="38"/>
        <v>0</v>
      </c>
      <c r="Z837" s="13"/>
    </row>
    <row r="838" spans="6:26" ht="20.100000000000001" customHeight="1" x14ac:dyDescent="0.25">
      <c r="F838" s="1">
        <f>IFERROR(IF(O838&gt;=101,MATCH(O838,VITRAN!$AG$14:$AG$1513,0)+13,0),0)</f>
        <v>0</v>
      </c>
      <c r="G838" s="1" t="str">
        <f t="shared" si="36"/>
        <v/>
      </c>
      <c r="H838" s="1" t="str">
        <f t="shared" si="37"/>
        <v/>
      </c>
      <c r="J838" s="1">
        <f>IFERROR(SUMIFS(STOCK!$U$10:$U$209,STOCK!$H$10:$H$209,T838),0)</f>
        <v>0</v>
      </c>
      <c r="K838" s="1">
        <f>IFERROR(SUMIFS(STOCK!$V$10:$V$209,STOCK!$H$10:$H$209,T838),0)</f>
        <v>0</v>
      </c>
      <c r="M838" s="1">
        <f>IFERROR(IF(LEN(T838)&gt;=1,VLOOKUP(HLOOKUP(T838,PROFILE!$K$5:$V$8,4,0),PROFILE!$F$1:$G$3,2,0),0),0)</f>
        <v>0</v>
      </c>
      <c r="N838" s="1">
        <f>IFERROR(COUNTIFS(PROFILE!$H$13:$H$212,"&gt;=1",PROFILE!$I$13:$I$212,T838),0)</f>
        <v>0</v>
      </c>
      <c r="O838" s="1">
        <f>IFERROR(IF(P838&gt;=1,(IF(LEN(T838)&gt;=1,VLOOKUP(T838,PROFILE!$A$23:$B$34,2,0)*100+COUNTIF($T$8:T838,T838),0)),0),0)</f>
        <v>0</v>
      </c>
      <c r="P838" s="11"/>
      <c r="Q838" s="11"/>
      <c r="R838" s="12"/>
      <c r="S838" s="12"/>
      <c r="T838" s="11"/>
      <c r="U838" s="11"/>
      <c r="V838" s="11"/>
      <c r="W838" s="8">
        <f ca="1">IFERROR(IF(P838&gt;=1,(IF(M838&gt;=2,COUNTIF(INDIRECT(G838):INDIRECT(H838),"OLD"),0)),0),0)</f>
        <v>0</v>
      </c>
      <c r="X838" s="8">
        <f ca="1">IFERROR(IF(P838&gt;=1,(IF(M838=1,COUNTIF(INDIRECT(G838):INDIRECT(H838),"NEW"),IF(M838=3,COUNTIF(INDIRECT(G838):INDIRECT(H838),"NEW"),0))),0),0)</f>
        <v>0</v>
      </c>
      <c r="Y838" s="10">
        <f t="shared" ca="1" si="38"/>
        <v>0</v>
      </c>
      <c r="Z838" s="13"/>
    </row>
    <row r="839" spans="6:26" ht="20.100000000000001" customHeight="1" x14ac:dyDescent="0.25">
      <c r="F839" s="1">
        <f>IFERROR(IF(O839&gt;=101,MATCH(O839,VITRAN!$AG$14:$AG$1513,0)+13,0),0)</f>
        <v>0</v>
      </c>
      <c r="G839" s="1" t="str">
        <f t="shared" si="36"/>
        <v/>
      </c>
      <c r="H839" s="1" t="str">
        <f t="shared" si="37"/>
        <v/>
      </c>
      <c r="J839" s="1">
        <f>IFERROR(SUMIFS(STOCK!$U$10:$U$209,STOCK!$H$10:$H$209,T839),0)</f>
        <v>0</v>
      </c>
      <c r="K839" s="1">
        <f>IFERROR(SUMIFS(STOCK!$V$10:$V$209,STOCK!$H$10:$H$209,T839),0)</f>
        <v>0</v>
      </c>
      <c r="M839" s="1">
        <f>IFERROR(IF(LEN(T839)&gt;=1,VLOOKUP(HLOOKUP(T839,PROFILE!$K$5:$V$8,4,0),PROFILE!$F$1:$G$3,2,0),0),0)</f>
        <v>0</v>
      </c>
      <c r="N839" s="1">
        <f>IFERROR(COUNTIFS(PROFILE!$H$13:$H$212,"&gt;=1",PROFILE!$I$13:$I$212,T839),0)</f>
        <v>0</v>
      </c>
      <c r="O839" s="1">
        <f>IFERROR(IF(P839&gt;=1,(IF(LEN(T839)&gt;=1,VLOOKUP(T839,PROFILE!$A$23:$B$34,2,0)*100+COUNTIF($T$8:T839,T839),0)),0),0)</f>
        <v>0</v>
      </c>
      <c r="P839" s="11"/>
      <c r="Q839" s="11"/>
      <c r="R839" s="12"/>
      <c r="S839" s="12"/>
      <c r="T839" s="11"/>
      <c r="U839" s="11"/>
      <c r="V839" s="11"/>
      <c r="W839" s="8">
        <f ca="1">IFERROR(IF(P839&gt;=1,(IF(M839&gt;=2,COUNTIF(INDIRECT(G839):INDIRECT(H839),"OLD"),0)),0),0)</f>
        <v>0</v>
      </c>
      <c r="X839" s="8">
        <f ca="1">IFERROR(IF(P839&gt;=1,(IF(M839=1,COUNTIF(INDIRECT(G839):INDIRECT(H839),"NEW"),IF(M839=3,COUNTIF(INDIRECT(G839):INDIRECT(H839),"NEW"),0))),0),0)</f>
        <v>0</v>
      </c>
      <c r="Y839" s="10">
        <f t="shared" ca="1" si="38"/>
        <v>0</v>
      </c>
      <c r="Z839" s="13"/>
    </row>
    <row r="840" spans="6:26" ht="20.100000000000001" customHeight="1" x14ac:dyDescent="0.25">
      <c r="F840" s="1">
        <f>IFERROR(IF(O840&gt;=101,MATCH(O840,VITRAN!$AG$14:$AG$1513,0)+13,0),0)</f>
        <v>0</v>
      </c>
      <c r="G840" s="1" t="str">
        <f t="shared" si="36"/>
        <v/>
      </c>
      <c r="H840" s="1" t="str">
        <f t="shared" si="37"/>
        <v/>
      </c>
      <c r="J840" s="1">
        <f>IFERROR(SUMIFS(STOCK!$U$10:$U$209,STOCK!$H$10:$H$209,T840),0)</f>
        <v>0</v>
      </c>
      <c r="K840" s="1">
        <f>IFERROR(SUMIFS(STOCK!$V$10:$V$209,STOCK!$H$10:$H$209,T840),0)</f>
        <v>0</v>
      </c>
      <c r="M840" s="1">
        <f>IFERROR(IF(LEN(T840)&gt;=1,VLOOKUP(HLOOKUP(T840,PROFILE!$K$5:$V$8,4,0),PROFILE!$F$1:$G$3,2,0),0),0)</f>
        <v>0</v>
      </c>
      <c r="N840" s="1">
        <f>IFERROR(COUNTIFS(PROFILE!$H$13:$H$212,"&gt;=1",PROFILE!$I$13:$I$212,T840),0)</f>
        <v>0</v>
      </c>
      <c r="O840" s="1">
        <f>IFERROR(IF(P840&gt;=1,(IF(LEN(T840)&gt;=1,VLOOKUP(T840,PROFILE!$A$23:$B$34,2,0)*100+COUNTIF($T$8:T840,T840),0)),0),0)</f>
        <v>0</v>
      </c>
      <c r="P840" s="11"/>
      <c r="Q840" s="11"/>
      <c r="R840" s="12"/>
      <c r="S840" s="12"/>
      <c r="T840" s="11"/>
      <c r="U840" s="11"/>
      <c r="V840" s="11"/>
      <c r="W840" s="8">
        <f ca="1">IFERROR(IF(P840&gt;=1,(IF(M840&gt;=2,COUNTIF(INDIRECT(G840):INDIRECT(H840),"OLD"),0)),0),0)</f>
        <v>0</v>
      </c>
      <c r="X840" s="8">
        <f ca="1">IFERROR(IF(P840&gt;=1,(IF(M840=1,COUNTIF(INDIRECT(G840):INDIRECT(H840),"NEW"),IF(M840=3,COUNTIF(INDIRECT(G840):INDIRECT(H840),"NEW"),0))),0),0)</f>
        <v>0</v>
      </c>
      <c r="Y840" s="10">
        <f t="shared" ca="1" si="38"/>
        <v>0</v>
      </c>
      <c r="Z840" s="13"/>
    </row>
    <row r="841" spans="6:26" ht="20.100000000000001" customHeight="1" x14ac:dyDescent="0.25">
      <c r="F841" s="1">
        <f>IFERROR(IF(O841&gt;=101,MATCH(O841,VITRAN!$AG$14:$AG$1513,0)+13,0),0)</f>
        <v>0</v>
      </c>
      <c r="G841" s="1" t="str">
        <f t="shared" ref="G841:G904" si="39">IFERROR(IF(F841&gt;=1,ADDRESS(F841,38,1,1,"VITRAN"),""),"")</f>
        <v/>
      </c>
      <c r="H841" s="1" t="str">
        <f t="shared" ref="H841:H904" si="40">IFERROR(IF(F841&gt;=1,ADDRESS(F841,50,1,1,"VITRAN"),""),"")</f>
        <v/>
      </c>
      <c r="J841" s="1">
        <f>IFERROR(SUMIFS(STOCK!$U$10:$U$209,STOCK!$H$10:$H$209,T841),0)</f>
        <v>0</v>
      </c>
      <c r="K841" s="1">
        <f>IFERROR(SUMIFS(STOCK!$V$10:$V$209,STOCK!$H$10:$H$209,T841),0)</f>
        <v>0</v>
      </c>
      <c r="M841" s="1">
        <f>IFERROR(IF(LEN(T841)&gt;=1,VLOOKUP(HLOOKUP(T841,PROFILE!$K$5:$V$8,4,0),PROFILE!$F$1:$G$3,2,0),0),0)</f>
        <v>0</v>
      </c>
      <c r="N841" s="1">
        <f>IFERROR(COUNTIFS(PROFILE!$H$13:$H$212,"&gt;=1",PROFILE!$I$13:$I$212,T841),0)</f>
        <v>0</v>
      </c>
      <c r="O841" s="1">
        <f>IFERROR(IF(P841&gt;=1,(IF(LEN(T841)&gt;=1,VLOOKUP(T841,PROFILE!$A$23:$B$34,2,0)*100+COUNTIF($T$8:T841,T841),0)),0),0)</f>
        <v>0</v>
      </c>
      <c r="P841" s="11"/>
      <c r="Q841" s="11"/>
      <c r="R841" s="12"/>
      <c r="S841" s="12"/>
      <c r="T841" s="11"/>
      <c r="U841" s="11"/>
      <c r="V841" s="11"/>
      <c r="W841" s="8">
        <f ca="1">IFERROR(IF(P841&gt;=1,(IF(M841&gt;=2,COUNTIF(INDIRECT(G841):INDIRECT(H841),"OLD"),0)),0),0)</f>
        <v>0</v>
      </c>
      <c r="X841" s="8">
        <f ca="1">IFERROR(IF(P841&gt;=1,(IF(M841=1,COUNTIF(INDIRECT(G841):INDIRECT(H841),"NEW"),IF(M841=3,COUNTIF(INDIRECT(G841):INDIRECT(H841),"NEW"),0))),0),0)</f>
        <v>0</v>
      </c>
      <c r="Y841" s="10">
        <f t="shared" ref="Y841:Y904" ca="1" si="41">W841+X841</f>
        <v>0</v>
      </c>
      <c r="Z841" s="13"/>
    </row>
    <row r="842" spans="6:26" ht="20.100000000000001" customHeight="1" x14ac:dyDescent="0.25">
      <c r="F842" s="1">
        <f>IFERROR(IF(O842&gt;=101,MATCH(O842,VITRAN!$AG$14:$AG$1513,0)+13,0),0)</f>
        <v>0</v>
      </c>
      <c r="G842" s="1" t="str">
        <f t="shared" si="39"/>
        <v/>
      </c>
      <c r="H842" s="1" t="str">
        <f t="shared" si="40"/>
        <v/>
      </c>
      <c r="J842" s="1">
        <f>IFERROR(SUMIFS(STOCK!$U$10:$U$209,STOCK!$H$10:$H$209,T842),0)</f>
        <v>0</v>
      </c>
      <c r="K842" s="1">
        <f>IFERROR(SUMIFS(STOCK!$V$10:$V$209,STOCK!$H$10:$H$209,T842),0)</f>
        <v>0</v>
      </c>
      <c r="M842" s="1">
        <f>IFERROR(IF(LEN(T842)&gt;=1,VLOOKUP(HLOOKUP(T842,PROFILE!$K$5:$V$8,4,0),PROFILE!$F$1:$G$3,2,0),0),0)</f>
        <v>0</v>
      </c>
      <c r="N842" s="1">
        <f>IFERROR(COUNTIFS(PROFILE!$H$13:$H$212,"&gt;=1",PROFILE!$I$13:$I$212,T842),0)</f>
        <v>0</v>
      </c>
      <c r="O842" s="1">
        <f>IFERROR(IF(P842&gt;=1,(IF(LEN(T842)&gt;=1,VLOOKUP(T842,PROFILE!$A$23:$B$34,2,0)*100+COUNTIF($T$8:T842,T842),0)),0),0)</f>
        <v>0</v>
      </c>
      <c r="P842" s="11"/>
      <c r="Q842" s="11"/>
      <c r="R842" s="12"/>
      <c r="S842" s="12"/>
      <c r="T842" s="11"/>
      <c r="U842" s="11"/>
      <c r="V842" s="11"/>
      <c r="W842" s="8">
        <f ca="1">IFERROR(IF(P842&gt;=1,(IF(M842&gt;=2,COUNTIF(INDIRECT(G842):INDIRECT(H842),"OLD"),0)),0),0)</f>
        <v>0</v>
      </c>
      <c r="X842" s="8">
        <f ca="1">IFERROR(IF(P842&gt;=1,(IF(M842=1,COUNTIF(INDIRECT(G842):INDIRECT(H842),"NEW"),IF(M842=3,COUNTIF(INDIRECT(G842):INDIRECT(H842),"NEW"),0))),0),0)</f>
        <v>0</v>
      </c>
      <c r="Y842" s="10">
        <f t="shared" ca="1" si="41"/>
        <v>0</v>
      </c>
      <c r="Z842" s="13"/>
    </row>
    <row r="843" spans="6:26" ht="20.100000000000001" customHeight="1" x14ac:dyDescent="0.25">
      <c r="F843" s="1">
        <f>IFERROR(IF(O843&gt;=101,MATCH(O843,VITRAN!$AG$14:$AG$1513,0)+13,0),0)</f>
        <v>0</v>
      </c>
      <c r="G843" s="1" t="str">
        <f t="shared" si="39"/>
        <v/>
      </c>
      <c r="H843" s="1" t="str">
        <f t="shared" si="40"/>
        <v/>
      </c>
      <c r="J843" s="1">
        <f>IFERROR(SUMIFS(STOCK!$U$10:$U$209,STOCK!$H$10:$H$209,T843),0)</f>
        <v>0</v>
      </c>
      <c r="K843" s="1">
        <f>IFERROR(SUMIFS(STOCK!$V$10:$V$209,STOCK!$H$10:$H$209,T843),0)</f>
        <v>0</v>
      </c>
      <c r="M843" s="1">
        <f>IFERROR(IF(LEN(T843)&gt;=1,VLOOKUP(HLOOKUP(T843,PROFILE!$K$5:$V$8,4,0),PROFILE!$F$1:$G$3,2,0),0),0)</f>
        <v>0</v>
      </c>
      <c r="N843" s="1">
        <f>IFERROR(COUNTIFS(PROFILE!$H$13:$H$212,"&gt;=1",PROFILE!$I$13:$I$212,T843),0)</f>
        <v>0</v>
      </c>
      <c r="O843" s="1">
        <f>IFERROR(IF(P843&gt;=1,(IF(LEN(T843)&gt;=1,VLOOKUP(T843,PROFILE!$A$23:$B$34,2,0)*100+COUNTIF($T$8:T843,T843),0)),0),0)</f>
        <v>0</v>
      </c>
      <c r="P843" s="11"/>
      <c r="Q843" s="11"/>
      <c r="R843" s="12"/>
      <c r="S843" s="12"/>
      <c r="T843" s="11"/>
      <c r="U843" s="11"/>
      <c r="V843" s="11"/>
      <c r="W843" s="8">
        <f ca="1">IFERROR(IF(P843&gt;=1,(IF(M843&gt;=2,COUNTIF(INDIRECT(G843):INDIRECT(H843),"OLD"),0)),0),0)</f>
        <v>0</v>
      </c>
      <c r="X843" s="8">
        <f ca="1">IFERROR(IF(P843&gt;=1,(IF(M843=1,COUNTIF(INDIRECT(G843):INDIRECT(H843),"NEW"),IF(M843=3,COUNTIF(INDIRECT(G843):INDIRECT(H843),"NEW"),0))),0),0)</f>
        <v>0</v>
      </c>
      <c r="Y843" s="10">
        <f t="shared" ca="1" si="41"/>
        <v>0</v>
      </c>
      <c r="Z843" s="13"/>
    </row>
    <row r="844" spans="6:26" ht="20.100000000000001" customHeight="1" x14ac:dyDescent="0.25">
      <c r="F844" s="1">
        <f>IFERROR(IF(O844&gt;=101,MATCH(O844,VITRAN!$AG$14:$AG$1513,0)+13,0),0)</f>
        <v>0</v>
      </c>
      <c r="G844" s="1" t="str">
        <f t="shared" si="39"/>
        <v/>
      </c>
      <c r="H844" s="1" t="str">
        <f t="shared" si="40"/>
        <v/>
      </c>
      <c r="J844" s="1">
        <f>IFERROR(SUMIFS(STOCK!$U$10:$U$209,STOCK!$H$10:$H$209,T844),0)</f>
        <v>0</v>
      </c>
      <c r="K844" s="1">
        <f>IFERROR(SUMIFS(STOCK!$V$10:$V$209,STOCK!$H$10:$H$209,T844),0)</f>
        <v>0</v>
      </c>
      <c r="M844" s="1">
        <f>IFERROR(IF(LEN(T844)&gt;=1,VLOOKUP(HLOOKUP(T844,PROFILE!$K$5:$V$8,4,0),PROFILE!$F$1:$G$3,2,0),0),0)</f>
        <v>0</v>
      </c>
      <c r="N844" s="1">
        <f>IFERROR(COUNTIFS(PROFILE!$H$13:$H$212,"&gt;=1",PROFILE!$I$13:$I$212,T844),0)</f>
        <v>0</v>
      </c>
      <c r="O844" s="1">
        <f>IFERROR(IF(P844&gt;=1,(IF(LEN(T844)&gt;=1,VLOOKUP(T844,PROFILE!$A$23:$B$34,2,0)*100+COUNTIF($T$8:T844,T844),0)),0),0)</f>
        <v>0</v>
      </c>
      <c r="P844" s="11"/>
      <c r="Q844" s="11"/>
      <c r="R844" s="12"/>
      <c r="S844" s="12"/>
      <c r="T844" s="11"/>
      <c r="U844" s="11"/>
      <c r="V844" s="11"/>
      <c r="W844" s="8">
        <f ca="1">IFERROR(IF(P844&gt;=1,(IF(M844&gt;=2,COUNTIF(INDIRECT(G844):INDIRECT(H844),"OLD"),0)),0),0)</f>
        <v>0</v>
      </c>
      <c r="X844" s="8">
        <f ca="1">IFERROR(IF(P844&gt;=1,(IF(M844=1,COUNTIF(INDIRECT(G844):INDIRECT(H844),"NEW"),IF(M844=3,COUNTIF(INDIRECT(G844):INDIRECT(H844),"NEW"),0))),0),0)</f>
        <v>0</v>
      </c>
      <c r="Y844" s="10">
        <f t="shared" ca="1" si="41"/>
        <v>0</v>
      </c>
      <c r="Z844" s="13"/>
    </row>
    <row r="845" spans="6:26" ht="20.100000000000001" customHeight="1" x14ac:dyDescent="0.25">
      <c r="F845" s="1">
        <f>IFERROR(IF(O845&gt;=101,MATCH(O845,VITRAN!$AG$14:$AG$1513,0)+13,0),0)</f>
        <v>0</v>
      </c>
      <c r="G845" s="1" t="str">
        <f t="shared" si="39"/>
        <v/>
      </c>
      <c r="H845" s="1" t="str">
        <f t="shared" si="40"/>
        <v/>
      </c>
      <c r="J845" s="1">
        <f>IFERROR(SUMIFS(STOCK!$U$10:$U$209,STOCK!$H$10:$H$209,T845),0)</f>
        <v>0</v>
      </c>
      <c r="K845" s="1">
        <f>IFERROR(SUMIFS(STOCK!$V$10:$V$209,STOCK!$H$10:$H$209,T845),0)</f>
        <v>0</v>
      </c>
      <c r="M845" s="1">
        <f>IFERROR(IF(LEN(T845)&gt;=1,VLOOKUP(HLOOKUP(T845,PROFILE!$K$5:$V$8,4,0),PROFILE!$F$1:$G$3,2,0),0),0)</f>
        <v>0</v>
      </c>
      <c r="N845" s="1">
        <f>IFERROR(COUNTIFS(PROFILE!$H$13:$H$212,"&gt;=1",PROFILE!$I$13:$I$212,T845),0)</f>
        <v>0</v>
      </c>
      <c r="O845" s="1">
        <f>IFERROR(IF(P845&gt;=1,(IF(LEN(T845)&gt;=1,VLOOKUP(T845,PROFILE!$A$23:$B$34,2,0)*100+COUNTIF($T$8:T845,T845),0)),0),0)</f>
        <v>0</v>
      </c>
      <c r="P845" s="11"/>
      <c r="Q845" s="11"/>
      <c r="R845" s="12"/>
      <c r="S845" s="12"/>
      <c r="T845" s="11"/>
      <c r="U845" s="11"/>
      <c r="V845" s="11"/>
      <c r="W845" s="8">
        <f ca="1">IFERROR(IF(P845&gt;=1,(IF(M845&gt;=2,COUNTIF(INDIRECT(G845):INDIRECT(H845),"OLD"),0)),0),0)</f>
        <v>0</v>
      </c>
      <c r="X845" s="8">
        <f ca="1">IFERROR(IF(P845&gt;=1,(IF(M845=1,COUNTIF(INDIRECT(G845):INDIRECT(H845),"NEW"),IF(M845=3,COUNTIF(INDIRECT(G845):INDIRECT(H845),"NEW"),0))),0),0)</f>
        <v>0</v>
      </c>
      <c r="Y845" s="10">
        <f t="shared" ca="1" si="41"/>
        <v>0</v>
      </c>
      <c r="Z845" s="13"/>
    </row>
    <row r="846" spans="6:26" ht="20.100000000000001" customHeight="1" x14ac:dyDescent="0.25">
      <c r="F846" s="1">
        <f>IFERROR(IF(O846&gt;=101,MATCH(O846,VITRAN!$AG$14:$AG$1513,0)+13,0),0)</f>
        <v>0</v>
      </c>
      <c r="G846" s="1" t="str">
        <f t="shared" si="39"/>
        <v/>
      </c>
      <c r="H846" s="1" t="str">
        <f t="shared" si="40"/>
        <v/>
      </c>
      <c r="J846" s="1">
        <f>IFERROR(SUMIFS(STOCK!$U$10:$U$209,STOCK!$H$10:$H$209,T846),0)</f>
        <v>0</v>
      </c>
      <c r="K846" s="1">
        <f>IFERROR(SUMIFS(STOCK!$V$10:$V$209,STOCK!$H$10:$H$209,T846),0)</f>
        <v>0</v>
      </c>
      <c r="M846" s="1">
        <f>IFERROR(IF(LEN(T846)&gt;=1,VLOOKUP(HLOOKUP(T846,PROFILE!$K$5:$V$8,4,0),PROFILE!$F$1:$G$3,2,0),0),0)</f>
        <v>0</v>
      </c>
      <c r="N846" s="1">
        <f>IFERROR(COUNTIFS(PROFILE!$H$13:$H$212,"&gt;=1",PROFILE!$I$13:$I$212,T846),0)</f>
        <v>0</v>
      </c>
      <c r="O846" s="1">
        <f>IFERROR(IF(P846&gt;=1,(IF(LEN(T846)&gt;=1,VLOOKUP(T846,PROFILE!$A$23:$B$34,2,0)*100+COUNTIF($T$8:T846,T846),0)),0),0)</f>
        <v>0</v>
      </c>
      <c r="P846" s="11"/>
      <c r="Q846" s="11"/>
      <c r="R846" s="12"/>
      <c r="S846" s="12"/>
      <c r="T846" s="11"/>
      <c r="U846" s="11"/>
      <c r="V846" s="11"/>
      <c r="W846" s="8">
        <f ca="1">IFERROR(IF(P846&gt;=1,(IF(M846&gt;=2,COUNTIF(INDIRECT(G846):INDIRECT(H846),"OLD"),0)),0),0)</f>
        <v>0</v>
      </c>
      <c r="X846" s="8">
        <f ca="1">IFERROR(IF(P846&gt;=1,(IF(M846=1,COUNTIF(INDIRECT(G846):INDIRECT(H846),"NEW"),IF(M846=3,COUNTIF(INDIRECT(G846):INDIRECT(H846),"NEW"),0))),0),0)</f>
        <v>0</v>
      </c>
      <c r="Y846" s="10">
        <f t="shared" ca="1" si="41"/>
        <v>0</v>
      </c>
      <c r="Z846" s="13"/>
    </row>
    <row r="847" spans="6:26" ht="20.100000000000001" customHeight="1" x14ac:dyDescent="0.25">
      <c r="F847" s="1">
        <f>IFERROR(IF(O847&gt;=101,MATCH(O847,VITRAN!$AG$14:$AG$1513,0)+13,0),0)</f>
        <v>0</v>
      </c>
      <c r="G847" s="1" t="str">
        <f t="shared" si="39"/>
        <v/>
      </c>
      <c r="H847" s="1" t="str">
        <f t="shared" si="40"/>
        <v/>
      </c>
      <c r="J847" s="1">
        <f>IFERROR(SUMIFS(STOCK!$U$10:$U$209,STOCK!$H$10:$H$209,T847),0)</f>
        <v>0</v>
      </c>
      <c r="K847" s="1">
        <f>IFERROR(SUMIFS(STOCK!$V$10:$V$209,STOCK!$H$10:$H$209,T847),0)</f>
        <v>0</v>
      </c>
      <c r="M847" s="1">
        <f>IFERROR(IF(LEN(T847)&gt;=1,VLOOKUP(HLOOKUP(T847,PROFILE!$K$5:$V$8,4,0),PROFILE!$F$1:$G$3,2,0),0),0)</f>
        <v>0</v>
      </c>
      <c r="N847" s="1">
        <f>IFERROR(COUNTIFS(PROFILE!$H$13:$H$212,"&gt;=1",PROFILE!$I$13:$I$212,T847),0)</f>
        <v>0</v>
      </c>
      <c r="O847" s="1">
        <f>IFERROR(IF(P847&gt;=1,(IF(LEN(T847)&gt;=1,VLOOKUP(T847,PROFILE!$A$23:$B$34,2,0)*100+COUNTIF($T$8:T847,T847),0)),0),0)</f>
        <v>0</v>
      </c>
      <c r="P847" s="11"/>
      <c r="Q847" s="11"/>
      <c r="R847" s="12"/>
      <c r="S847" s="12"/>
      <c r="T847" s="11"/>
      <c r="U847" s="11"/>
      <c r="V847" s="11"/>
      <c r="W847" s="8">
        <f ca="1">IFERROR(IF(P847&gt;=1,(IF(M847&gt;=2,COUNTIF(INDIRECT(G847):INDIRECT(H847),"OLD"),0)),0),0)</f>
        <v>0</v>
      </c>
      <c r="X847" s="8">
        <f ca="1">IFERROR(IF(P847&gt;=1,(IF(M847=1,COUNTIF(INDIRECT(G847):INDIRECT(H847),"NEW"),IF(M847=3,COUNTIF(INDIRECT(G847):INDIRECT(H847),"NEW"),0))),0),0)</f>
        <v>0</v>
      </c>
      <c r="Y847" s="10">
        <f t="shared" ca="1" si="41"/>
        <v>0</v>
      </c>
      <c r="Z847" s="13"/>
    </row>
    <row r="848" spans="6:26" ht="20.100000000000001" customHeight="1" x14ac:dyDescent="0.25">
      <c r="F848" s="1">
        <f>IFERROR(IF(O848&gt;=101,MATCH(O848,VITRAN!$AG$14:$AG$1513,0)+13,0),0)</f>
        <v>0</v>
      </c>
      <c r="G848" s="1" t="str">
        <f t="shared" si="39"/>
        <v/>
      </c>
      <c r="H848" s="1" t="str">
        <f t="shared" si="40"/>
        <v/>
      </c>
      <c r="J848" s="1">
        <f>IFERROR(SUMIFS(STOCK!$U$10:$U$209,STOCK!$H$10:$H$209,T848),0)</f>
        <v>0</v>
      </c>
      <c r="K848" s="1">
        <f>IFERROR(SUMIFS(STOCK!$V$10:$V$209,STOCK!$H$10:$H$209,T848),0)</f>
        <v>0</v>
      </c>
      <c r="M848" s="1">
        <f>IFERROR(IF(LEN(T848)&gt;=1,VLOOKUP(HLOOKUP(T848,PROFILE!$K$5:$V$8,4,0),PROFILE!$F$1:$G$3,2,0),0),0)</f>
        <v>0</v>
      </c>
      <c r="N848" s="1">
        <f>IFERROR(COUNTIFS(PROFILE!$H$13:$H$212,"&gt;=1",PROFILE!$I$13:$I$212,T848),0)</f>
        <v>0</v>
      </c>
      <c r="O848" s="1">
        <f>IFERROR(IF(P848&gt;=1,(IF(LEN(T848)&gt;=1,VLOOKUP(T848,PROFILE!$A$23:$B$34,2,0)*100+COUNTIF($T$8:T848,T848),0)),0),0)</f>
        <v>0</v>
      </c>
      <c r="P848" s="11"/>
      <c r="Q848" s="11"/>
      <c r="R848" s="12"/>
      <c r="S848" s="12"/>
      <c r="T848" s="11"/>
      <c r="U848" s="11"/>
      <c r="V848" s="11"/>
      <c r="W848" s="8">
        <f ca="1">IFERROR(IF(P848&gt;=1,(IF(M848&gt;=2,COUNTIF(INDIRECT(G848):INDIRECT(H848),"OLD"),0)),0),0)</f>
        <v>0</v>
      </c>
      <c r="X848" s="8">
        <f ca="1">IFERROR(IF(P848&gt;=1,(IF(M848=1,COUNTIF(INDIRECT(G848):INDIRECT(H848),"NEW"),IF(M848=3,COUNTIF(INDIRECT(G848):INDIRECT(H848),"NEW"),0))),0),0)</f>
        <v>0</v>
      </c>
      <c r="Y848" s="10">
        <f t="shared" ca="1" si="41"/>
        <v>0</v>
      </c>
      <c r="Z848" s="13"/>
    </row>
    <row r="849" spans="6:26" ht="20.100000000000001" customHeight="1" x14ac:dyDescent="0.25">
      <c r="F849" s="1">
        <f>IFERROR(IF(O849&gt;=101,MATCH(O849,VITRAN!$AG$14:$AG$1513,0)+13,0),0)</f>
        <v>0</v>
      </c>
      <c r="G849" s="1" t="str">
        <f t="shared" si="39"/>
        <v/>
      </c>
      <c r="H849" s="1" t="str">
        <f t="shared" si="40"/>
        <v/>
      </c>
      <c r="J849" s="1">
        <f>IFERROR(SUMIFS(STOCK!$U$10:$U$209,STOCK!$H$10:$H$209,T849),0)</f>
        <v>0</v>
      </c>
      <c r="K849" s="1">
        <f>IFERROR(SUMIFS(STOCK!$V$10:$V$209,STOCK!$H$10:$H$209,T849),0)</f>
        <v>0</v>
      </c>
      <c r="M849" s="1">
        <f>IFERROR(IF(LEN(T849)&gt;=1,VLOOKUP(HLOOKUP(T849,PROFILE!$K$5:$V$8,4,0),PROFILE!$F$1:$G$3,2,0),0),0)</f>
        <v>0</v>
      </c>
      <c r="N849" s="1">
        <f>IFERROR(COUNTIFS(PROFILE!$H$13:$H$212,"&gt;=1",PROFILE!$I$13:$I$212,T849),0)</f>
        <v>0</v>
      </c>
      <c r="O849" s="1">
        <f>IFERROR(IF(P849&gt;=1,(IF(LEN(T849)&gt;=1,VLOOKUP(T849,PROFILE!$A$23:$B$34,2,0)*100+COUNTIF($T$8:T849,T849),0)),0),0)</f>
        <v>0</v>
      </c>
      <c r="P849" s="11"/>
      <c r="Q849" s="11"/>
      <c r="R849" s="12"/>
      <c r="S849" s="12"/>
      <c r="T849" s="11"/>
      <c r="U849" s="11"/>
      <c r="V849" s="11"/>
      <c r="W849" s="8">
        <f ca="1">IFERROR(IF(P849&gt;=1,(IF(M849&gt;=2,COUNTIF(INDIRECT(G849):INDIRECT(H849),"OLD"),0)),0),0)</f>
        <v>0</v>
      </c>
      <c r="X849" s="8">
        <f ca="1">IFERROR(IF(P849&gt;=1,(IF(M849=1,COUNTIF(INDIRECT(G849):INDIRECT(H849),"NEW"),IF(M849=3,COUNTIF(INDIRECT(G849):INDIRECT(H849),"NEW"),0))),0),0)</f>
        <v>0</v>
      </c>
      <c r="Y849" s="10">
        <f t="shared" ca="1" si="41"/>
        <v>0</v>
      </c>
      <c r="Z849" s="13"/>
    </row>
    <row r="850" spans="6:26" ht="20.100000000000001" customHeight="1" x14ac:dyDescent="0.25">
      <c r="F850" s="1">
        <f>IFERROR(IF(O850&gt;=101,MATCH(O850,VITRAN!$AG$14:$AG$1513,0)+13,0),0)</f>
        <v>0</v>
      </c>
      <c r="G850" s="1" t="str">
        <f t="shared" si="39"/>
        <v/>
      </c>
      <c r="H850" s="1" t="str">
        <f t="shared" si="40"/>
        <v/>
      </c>
      <c r="J850" s="1">
        <f>IFERROR(SUMIFS(STOCK!$U$10:$U$209,STOCK!$H$10:$H$209,T850),0)</f>
        <v>0</v>
      </c>
      <c r="K850" s="1">
        <f>IFERROR(SUMIFS(STOCK!$V$10:$V$209,STOCK!$H$10:$H$209,T850),0)</f>
        <v>0</v>
      </c>
      <c r="M850" s="1">
        <f>IFERROR(IF(LEN(T850)&gt;=1,VLOOKUP(HLOOKUP(T850,PROFILE!$K$5:$V$8,4,0),PROFILE!$F$1:$G$3,2,0),0),0)</f>
        <v>0</v>
      </c>
      <c r="N850" s="1">
        <f>IFERROR(COUNTIFS(PROFILE!$H$13:$H$212,"&gt;=1",PROFILE!$I$13:$I$212,T850),0)</f>
        <v>0</v>
      </c>
      <c r="O850" s="1">
        <f>IFERROR(IF(P850&gt;=1,(IF(LEN(T850)&gt;=1,VLOOKUP(T850,PROFILE!$A$23:$B$34,2,0)*100+COUNTIF($T$8:T850,T850),0)),0),0)</f>
        <v>0</v>
      </c>
      <c r="P850" s="11"/>
      <c r="Q850" s="11"/>
      <c r="R850" s="12"/>
      <c r="S850" s="12"/>
      <c r="T850" s="11"/>
      <c r="U850" s="11"/>
      <c r="V850" s="11"/>
      <c r="W850" s="8">
        <f ca="1">IFERROR(IF(P850&gt;=1,(IF(M850&gt;=2,COUNTIF(INDIRECT(G850):INDIRECT(H850),"OLD"),0)),0),0)</f>
        <v>0</v>
      </c>
      <c r="X850" s="8">
        <f ca="1">IFERROR(IF(P850&gt;=1,(IF(M850=1,COUNTIF(INDIRECT(G850):INDIRECT(H850),"NEW"),IF(M850=3,COUNTIF(INDIRECT(G850):INDIRECT(H850),"NEW"),0))),0),0)</f>
        <v>0</v>
      </c>
      <c r="Y850" s="10">
        <f t="shared" ca="1" si="41"/>
        <v>0</v>
      </c>
      <c r="Z850" s="13"/>
    </row>
    <row r="851" spans="6:26" ht="20.100000000000001" customHeight="1" x14ac:dyDescent="0.25">
      <c r="F851" s="1">
        <f>IFERROR(IF(O851&gt;=101,MATCH(O851,VITRAN!$AG$14:$AG$1513,0)+13,0),0)</f>
        <v>0</v>
      </c>
      <c r="G851" s="1" t="str">
        <f t="shared" si="39"/>
        <v/>
      </c>
      <c r="H851" s="1" t="str">
        <f t="shared" si="40"/>
        <v/>
      </c>
      <c r="J851" s="1">
        <f>IFERROR(SUMIFS(STOCK!$U$10:$U$209,STOCK!$H$10:$H$209,T851),0)</f>
        <v>0</v>
      </c>
      <c r="K851" s="1">
        <f>IFERROR(SUMIFS(STOCK!$V$10:$V$209,STOCK!$H$10:$H$209,T851),0)</f>
        <v>0</v>
      </c>
      <c r="M851" s="1">
        <f>IFERROR(IF(LEN(T851)&gt;=1,VLOOKUP(HLOOKUP(T851,PROFILE!$K$5:$V$8,4,0),PROFILE!$F$1:$G$3,2,0),0),0)</f>
        <v>0</v>
      </c>
      <c r="N851" s="1">
        <f>IFERROR(COUNTIFS(PROFILE!$H$13:$H$212,"&gt;=1",PROFILE!$I$13:$I$212,T851),0)</f>
        <v>0</v>
      </c>
      <c r="O851" s="1">
        <f>IFERROR(IF(P851&gt;=1,(IF(LEN(T851)&gt;=1,VLOOKUP(T851,PROFILE!$A$23:$B$34,2,0)*100+COUNTIF($T$8:T851,T851),0)),0),0)</f>
        <v>0</v>
      </c>
      <c r="P851" s="11"/>
      <c r="Q851" s="11"/>
      <c r="R851" s="12"/>
      <c r="S851" s="12"/>
      <c r="T851" s="11"/>
      <c r="U851" s="11"/>
      <c r="V851" s="11"/>
      <c r="W851" s="8">
        <f ca="1">IFERROR(IF(P851&gt;=1,(IF(M851&gt;=2,COUNTIF(INDIRECT(G851):INDIRECT(H851),"OLD"),0)),0),0)</f>
        <v>0</v>
      </c>
      <c r="X851" s="8">
        <f ca="1">IFERROR(IF(P851&gt;=1,(IF(M851=1,COUNTIF(INDIRECT(G851):INDIRECT(H851),"NEW"),IF(M851=3,COUNTIF(INDIRECT(G851):INDIRECT(H851),"NEW"),0))),0),0)</f>
        <v>0</v>
      </c>
      <c r="Y851" s="10">
        <f t="shared" ca="1" si="41"/>
        <v>0</v>
      </c>
      <c r="Z851" s="13"/>
    </row>
    <row r="852" spans="6:26" ht="20.100000000000001" customHeight="1" x14ac:dyDescent="0.25">
      <c r="F852" s="1">
        <f>IFERROR(IF(O852&gt;=101,MATCH(O852,VITRAN!$AG$14:$AG$1513,0)+13,0),0)</f>
        <v>0</v>
      </c>
      <c r="G852" s="1" t="str">
        <f t="shared" si="39"/>
        <v/>
      </c>
      <c r="H852" s="1" t="str">
        <f t="shared" si="40"/>
        <v/>
      </c>
      <c r="J852" s="1">
        <f>IFERROR(SUMIFS(STOCK!$U$10:$U$209,STOCK!$H$10:$H$209,T852),0)</f>
        <v>0</v>
      </c>
      <c r="K852" s="1">
        <f>IFERROR(SUMIFS(STOCK!$V$10:$V$209,STOCK!$H$10:$H$209,T852),0)</f>
        <v>0</v>
      </c>
      <c r="M852" s="1">
        <f>IFERROR(IF(LEN(T852)&gt;=1,VLOOKUP(HLOOKUP(T852,PROFILE!$K$5:$V$8,4,0),PROFILE!$F$1:$G$3,2,0),0),0)</f>
        <v>0</v>
      </c>
      <c r="N852" s="1">
        <f>IFERROR(COUNTIFS(PROFILE!$H$13:$H$212,"&gt;=1",PROFILE!$I$13:$I$212,T852),0)</f>
        <v>0</v>
      </c>
      <c r="O852" s="1">
        <f>IFERROR(IF(P852&gt;=1,(IF(LEN(T852)&gt;=1,VLOOKUP(T852,PROFILE!$A$23:$B$34,2,0)*100+COUNTIF($T$8:T852,T852),0)),0),0)</f>
        <v>0</v>
      </c>
      <c r="P852" s="11"/>
      <c r="Q852" s="11"/>
      <c r="R852" s="12"/>
      <c r="S852" s="12"/>
      <c r="T852" s="11"/>
      <c r="U852" s="11"/>
      <c r="V852" s="11"/>
      <c r="W852" s="8">
        <f ca="1">IFERROR(IF(P852&gt;=1,(IF(M852&gt;=2,COUNTIF(INDIRECT(G852):INDIRECT(H852),"OLD"),0)),0),0)</f>
        <v>0</v>
      </c>
      <c r="X852" s="8">
        <f ca="1">IFERROR(IF(P852&gt;=1,(IF(M852=1,COUNTIF(INDIRECT(G852):INDIRECT(H852),"NEW"),IF(M852=3,COUNTIF(INDIRECT(G852):INDIRECT(H852),"NEW"),0))),0),0)</f>
        <v>0</v>
      </c>
      <c r="Y852" s="10">
        <f t="shared" ca="1" si="41"/>
        <v>0</v>
      </c>
      <c r="Z852" s="13"/>
    </row>
    <row r="853" spans="6:26" ht="20.100000000000001" customHeight="1" x14ac:dyDescent="0.25">
      <c r="F853" s="1">
        <f>IFERROR(IF(O853&gt;=101,MATCH(O853,VITRAN!$AG$14:$AG$1513,0)+13,0),0)</f>
        <v>0</v>
      </c>
      <c r="G853" s="1" t="str">
        <f t="shared" si="39"/>
        <v/>
      </c>
      <c r="H853" s="1" t="str">
        <f t="shared" si="40"/>
        <v/>
      </c>
      <c r="J853" s="1">
        <f>IFERROR(SUMIFS(STOCK!$U$10:$U$209,STOCK!$H$10:$H$209,T853),0)</f>
        <v>0</v>
      </c>
      <c r="K853" s="1">
        <f>IFERROR(SUMIFS(STOCK!$V$10:$V$209,STOCK!$H$10:$H$209,T853),0)</f>
        <v>0</v>
      </c>
      <c r="M853" s="1">
        <f>IFERROR(IF(LEN(T853)&gt;=1,VLOOKUP(HLOOKUP(T853,PROFILE!$K$5:$V$8,4,0),PROFILE!$F$1:$G$3,2,0),0),0)</f>
        <v>0</v>
      </c>
      <c r="N853" s="1">
        <f>IFERROR(COUNTIFS(PROFILE!$H$13:$H$212,"&gt;=1",PROFILE!$I$13:$I$212,T853),0)</f>
        <v>0</v>
      </c>
      <c r="O853" s="1">
        <f>IFERROR(IF(P853&gt;=1,(IF(LEN(T853)&gt;=1,VLOOKUP(T853,PROFILE!$A$23:$B$34,2,0)*100+COUNTIF($T$8:T853,T853),0)),0),0)</f>
        <v>0</v>
      </c>
      <c r="P853" s="11"/>
      <c r="Q853" s="11"/>
      <c r="R853" s="12"/>
      <c r="S853" s="12"/>
      <c r="T853" s="11"/>
      <c r="U853" s="11"/>
      <c r="V853" s="11"/>
      <c r="W853" s="8">
        <f ca="1">IFERROR(IF(P853&gt;=1,(IF(M853&gt;=2,COUNTIF(INDIRECT(G853):INDIRECT(H853),"OLD"),0)),0),0)</f>
        <v>0</v>
      </c>
      <c r="X853" s="8">
        <f ca="1">IFERROR(IF(P853&gt;=1,(IF(M853=1,COUNTIF(INDIRECT(G853):INDIRECT(H853),"NEW"),IF(M853=3,COUNTIF(INDIRECT(G853):INDIRECT(H853),"NEW"),0))),0),0)</f>
        <v>0</v>
      </c>
      <c r="Y853" s="10">
        <f t="shared" ca="1" si="41"/>
        <v>0</v>
      </c>
      <c r="Z853" s="13"/>
    </row>
    <row r="854" spans="6:26" ht="20.100000000000001" customHeight="1" x14ac:dyDescent="0.25">
      <c r="F854" s="1">
        <f>IFERROR(IF(O854&gt;=101,MATCH(O854,VITRAN!$AG$14:$AG$1513,0)+13,0),0)</f>
        <v>0</v>
      </c>
      <c r="G854" s="1" t="str">
        <f t="shared" si="39"/>
        <v/>
      </c>
      <c r="H854" s="1" t="str">
        <f t="shared" si="40"/>
        <v/>
      </c>
      <c r="J854" s="1">
        <f>IFERROR(SUMIFS(STOCK!$U$10:$U$209,STOCK!$H$10:$H$209,T854),0)</f>
        <v>0</v>
      </c>
      <c r="K854" s="1">
        <f>IFERROR(SUMIFS(STOCK!$V$10:$V$209,STOCK!$H$10:$H$209,T854),0)</f>
        <v>0</v>
      </c>
      <c r="M854" s="1">
        <f>IFERROR(IF(LEN(T854)&gt;=1,VLOOKUP(HLOOKUP(T854,PROFILE!$K$5:$V$8,4,0),PROFILE!$F$1:$G$3,2,0),0),0)</f>
        <v>0</v>
      </c>
      <c r="N854" s="1">
        <f>IFERROR(COUNTIFS(PROFILE!$H$13:$H$212,"&gt;=1",PROFILE!$I$13:$I$212,T854),0)</f>
        <v>0</v>
      </c>
      <c r="O854" s="1">
        <f>IFERROR(IF(P854&gt;=1,(IF(LEN(T854)&gt;=1,VLOOKUP(T854,PROFILE!$A$23:$B$34,2,0)*100+COUNTIF($T$8:T854,T854),0)),0),0)</f>
        <v>0</v>
      </c>
      <c r="P854" s="11"/>
      <c r="Q854" s="11"/>
      <c r="R854" s="12"/>
      <c r="S854" s="12"/>
      <c r="T854" s="11"/>
      <c r="U854" s="11"/>
      <c r="V854" s="11"/>
      <c r="W854" s="8">
        <f ca="1">IFERROR(IF(P854&gt;=1,(IF(M854&gt;=2,COUNTIF(INDIRECT(G854):INDIRECT(H854),"OLD"),0)),0),0)</f>
        <v>0</v>
      </c>
      <c r="X854" s="8">
        <f ca="1">IFERROR(IF(P854&gt;=1,(IF(M854=1,COUNTIF(INDIRECT(G854):INDIRECT(H854),"NEW"),IF(M854=3,COUNTIF(INDIRECT(G854):INDIRECT(H854),"NEW"),0))),0),0)</f>
        <v>0</v>
      </c>
      <c r="Y854" s="10">
        <f t="shared" ca="1" si="41"/>
        <v>0</v>
      </c>
      <c r="Z854" s="13"/>
    </row>
    <row r="855" spans="6:26" ht="20.100000000000001" customHeight="1" x14ac:dyDescent="0.25">
      <c r="F855" s="1">
        <f>IFERROR(IF(O855&gt;=101,MATCH(O855,VITRAN!$AG$14:$AG$1513,0)+13,0),0)</f>
        <v>0</v>
      </c>
      <c r="G855" s="1" t="str">
        <f t="shared" si="39"/>
        <v/>
      </c>
      <c r="H855" s="1" t="str">
        <f t="shared" si="40"/>
        <v/>
      </c>
      <c r="J855" s="1">
        <f>IFERROR(SUMIFS(STOCK!$U$10:$U$209,STOCK!$H$10:$H$209,T855),0)</f>
        <v>0</v>
      </c>
      <c r="K855" s="1">
        <f>IFERROR(SUMIFS(STOCK!$V$10:$V$209,STOCK!$H$10:$H$209,T855),0)</f>
        <v>0</v>
      </c>
      <c r="M855" s="1">
        <f>IFERROR(IF(LEN(T855)&gt;=1,VLOOKUP(HLOOKUP(T855,PROFILE!$K$5:$V$8,4,0),PROFILE!$F$1:$G$3,2,0),0),0)</f>
        <v>0</v>
      </c>
      <c r="N855" s="1">
        <f>IFERROR(COUNTIFS(PROFILE!$H$13:$H$212,"&gt;=1",PROFILE!$I$13:$I$212,T855),0)</f>
        <v>0</v>
      </c>
      <c r="O855" s="1">
        <f>IFERROR(IF(P855&gt;=1,(IF(LEN(T855)&gt;=1,VLOOKUP(T855,PROFILE!$A$23:$B$34,2,0)*100+COUNTIF($T$8:T855,T855),0)),0),0)</f>
        <v>0</v>
      </c>
      <c r="P855" s="11"/>
      <c r="Q855" s="11"/>
      <c r="R855" s="12"/>
      <c r="S855" s="12"/>
      <c r="T855" s="11"/>
      <c r="U855" s="11"/>
      <c r="V855" s="11"/>
      <c r="W855" s="8">
        <f ca="1">IFERROR(IF(P855&gt;=1,(IF(M855&gt;=2,COUNTIF(INDIRECT(G855):INDIRECT(H855),"OLD"),0)),0),0)</f>
        <v>0</v>
      </c>
      <c r="X855" s="8">
        <f ca="1">IFERROR(IF(P855&gt;=1,(IF(M855=1,COUNTIF(INDIRECT(G855):INDIRECT(H855),"NEW"),IF(M855=3,COUNTIF(INDIRECT(G855):INDIRECT(H855),"NEW"),0))),0),0)</f>
        <v>0</v>
      </c>
      <c r="Y855" s="10">
        <f t="shared" ca="1" si="41"/>
        <v>0</v>
      </c>
      <c r="Z855" s="13"/>
    </row>
    <row r="856" spans="6:26" ht="20.100000000000001" customHeight="1" x14ac:dyDescent="0.25">
      <c r="F856" s="1">
        <f>IFERROR(IF(O856&gt;=101,MATCH(O856,VITRAN!$AG$14:$AG$1513,0)+13,0),0)</f>
        <v>0</v>
      </c>
      <c r="G856" s="1" t="str">
        <f t="shared" si="39"/>
        <v/>
      </c>
      <c r="H856" s="1" t="str">
        <f t="shared" si="40"/>
        <v/>
      </c>
      <c r="J856" s="1">
        <f>IFERROR(SUMIFS(STOCK!$U$10:$U$209,STOCK!$H$10:$H$209,T856),0)</f>
        <v>0</v>
      </c>
      <c r="K856" s="1">
        <f>IFERROR(SUMIFS(STOCK!$V$10:$V$209,STOCK!$H$10:$H$209,T856),0)</f>
        <v>0</v>
      </c>
      <c r="M856" s="1">
        <f>IFERROR(IF(LEN(T856)&gt;=1,VLOOKUP(HLOOKUP(T856,PROFILE!$K$5:$V$8,4,0),PROFILE!$F$1:$G$3,2,0),0),0)</f>
        <v>0</v>
      </c>
      <c r="N856" s="1">
        <f>IFERROR(COUNTIFS(PROFILE!$H$13:$H$212,"&gt;=1",PROFILE!$I$13:$I$212,T856),0)</f>
        <v>0</v>
      </c>
      <c r="O856" s="1">
        <f>IFERROR(IF(P856&gt;=1,(IF(LEN(T856)&gt;=1,VLOOKUP(T856,PROFILE!$A$23:$B$34,2,0)*100+COUNTIF($T$8:T856,T856),0)),0),0)</f>
        <v>0</v>
      </c>
      <c r="P856" s="11"/>
      <c r="Q856" s="11"/>
      <c r="R856" s="12"/>
      <c r="S856" s="12"/>
      <c r="T856" s="11"/>
      <c r="U856" s="11"/>
      <c r="V856" s="11"/>
      <c r="W856" s="8">
        <f ca="1">IFERROR(IF(P856&gt;=1,(IF(M856&gt;=2,COUNTIF(INDIRECT(G856):INDIRECT(H856),"OLD"),0)),0),0)</f>
        <v>0</v>
      </c>
      <c r="X856" s="8">
        <f ca="1">IFERROR(IF(P856&gt;=1,(IF(M856=1,COUNTIF(INDIRECT(G856):INDIRECT(H856),"NEW"),IF(M856=3,COUNTIF(INDIRECT(G856):INDIRECT(H856),"NEW"),0))),0),0)</f>
        <v>0</v>
      </c>
      <c r="Y856" s="10">
        <f t="shared" ca="1" si="41"/>
        <v>0</v>
      </c>
      <c r="Z856" s="13"/>
    </row>
    <row r="857" spans="6:26" ht="20.100000000000001" customHeight="1" x14ac:dyDescent="0.25">
      <c r="F857" s="1">
        <f>IFERROR(IF(O857&gt;=101,MATCH(O857,VITRAN!$AG$14:$AG$1513,0)+13,0),0)</f>
        <v>0</v>
      </c>
      <c r="G857" s="1" t="str">
        <f t="shared" si="39"/>
        <v/>
      </c>
      <c r="H857" s="1" t="str">
        <f t="shared" si="40"/>
        <v/>
      </c>
      <c r="J857" s="1">
        <f>IFERROR(SUMIFS(STOCK!$U$10:$U$209,STOCK!$H$10:$H$209,T857),0)</f>
        <v>0</v>
      </c>
      <c r="K857" s="1">
        <f>IFERROR(SUMIFS(STOCK!$V$10:$V$209,STOCK!$H$10:$H$209,T857),0)</f>
        <v>0</v>
      </c>
      <c r="M857" s="1">
        <f>IFERROR(IF(LEN(T857)&gt;=1,VLOOKUP(HLOOKUP(T857,PROFILE!$K$5:$V$8,4,0),PROFILE!$F$1:$G$3,2,0),0),0)</f>
        <v>0</v>
      </c>
      <c r="N857" s="1">
        <f>IFERROR(COUNTIFS(PROFILE!$H$13:$H$212,"&gt;=1",PROFILE!$I$13:$I$212,T857),0)</f>
        <v>0</v>
      </c>
      <c r="O857" s="1">
        <f>IFERROR(IF(P857&gt;=1,(IF(LEN(T857)&gt;=1,VLOOKUP(T857,PROFILE!$A$23:$B$34,2,0)*100+COUNTIF($T$8:T857,T857),0)),0),0)</f>
        <v>0</v>
      </c>
      <c r="P857" s="11"/>
      <c r="Q857" s="11"/>
      <c r="R857" s="12"/>
      <c r="S857" s="12"/>
      <c r="T857" s="11"/>
      <c r="U857" s="11"/>
      <c r="V857" s="11"/>
      <c r="W857" s="8">
        <f ca="1">IFERROR(IF(P857&gt;=1,(IF(M857&gt;=2,COUNTIF(INDIRECT(G857):INDIRECT(H857),"OLD"),0)),0),0)</f>
        <v>0</v>
      </c>
      <c r="X857" s="8">
        <f ca="1">IFERROR(IF(P857&gt;=1,(IF(M857=1,COUNTIF(INDIRECT(G857):INDIRECT(H857),"NEW"),IF(M857=3,COUNTIF(INDIRECT(G857):INDIRECT(H857),"NEW"),0))),0),0)</f>
        <v>0</v>
      </c>
      <c r="Y857" s="10">
        <f t="shared" ca="1" si="41"/>
        <v>0</v>
      </c>
      <c r="Z857" s="13"/>
    </row>
    <row r="858" spans="6:26" ht="20.100000000000001" customHeight="1" x14ac:dyDescent="0.25">
      <c r="F858" s="1">
        <f>IFERROR(IF(O858&gt;=101,MATCH(O858,VITRAN!$AG$14:$AG$1513,0)+13,0),0)</f>
        <v>0</v>
      </c>
      <c r="G858" s="1" t="str">
        <f t="shared" si="39"/>
        <v/>
      </c>
      <c r="H858" s="1" t="str">
        <f t="shared" si="40"/>
        <v/>
      </c>
      <c r="J858" s="1">
        <f>IFERROR(SUMIFS(STOCK!$U$10:$U$209,STOCK!$H$10:$H$209,T858),0)</f>
        <v>0</v>
      </c>
      <c r="K858" s="1">
        <f>IFERROR(SUMIFS(STOCK!$V$10:$V$209,STOCK!$H$10:$H$209,T858),0)</f>
        <v>0</v>
      </c>
      <c r="M858" s="1">
        <f>IFERROR(IF(LEN(T858)&gt;=1,VLOOKUP(HLOOKUP(T858,PROFILE!$K$5:$V$8,4,0),PROFILE!$F$1:$G$3,2,0),0),0)</f>
        <v>0</v>
      </c>
      <c r="N858" s="1">
        <f>IFERROR(COUNTIFS(PROFILE!$H$13:$H$212,"&gt;=1",PROFILE!$I$13:$I$212,T858),0)</f>
        <v>0</v>
      </c>
      <c r="O858" s="1">
        <f>IFERROR(IF(P858&gt;=1,(IF(LEN(T858)&gt;=1,VLOOKUP(T858,PROFILE!$A$23:$B$34,2,0)*100+COUNTIF($T$8:T858,T858),0)),0),0)</f>
        <v>0</v>
      </c>
      <c r="P858" s="11"/>
      <c r="Q858" s="11"/>
      <c r="R858" s="12"/>
      <c r="S858" s="12"/>
      <c r="T858" s="11"/>
      <c r="U858" s="11"/>
      <c r="V858" s="11"/>
      <c r="W858" s="8">
        <f ca="1">IFERROR(IF(P858&gt;=1,(IF(M858&gt;=2,COUNTIF(INDIRECT(G858):INDIRECT(H858),"OLD"),0)),0),0)</f>
        <v>0</v>
      </c>
      <c r="X858" s="8">
        <f ca="1">IFERROR(IF(P858&gt;=1,(IF(M858=1,COUNTIF(INDIRECT(G858):INDIRECT(H858),"NEW"),IF(M858=3,COUNTIF(INDIRECT(G858):INDIRECT(H858),"NEW"),0))),0),0)</f>
        <v>0</v>
      </c>
      <c r="Y858" s="10">
        <f t="shared" ca="1" si="41"/>
        <v>0</v>
      </c>
      <c r="Z858" s="13"/>
    </row>
    <row r="859" spans="6:26" ht="20.100000000000001" customHeight="1" x14ac:dyDescent="0.25">
      <c r="F859" s="1">
        <f>IFERROR(IF(O859&gt;=101,MATCH(O859,VITRAN!$AG$14:$AG$1513,0)+13,0),0)</f>
        <v>0</v>
      </c>
      <c r="G859" s="1" t="str">
        <f t="shared" si="39"/>
        <v/>
      </c>
      <c r="H859" s="1" t="str">
        <f t="shared" si="40"/>
        <v/>
      </c>
      <c r="J859" s="1">
        <f>IFERROR(SUMIFS(STOCK!$U$10:$U$209,STOCK!$H$10:$H$209,T859),0)</f>
        <v>0</v>
      </c>
      <c r="K859" s="1">
        <f>IFERROR(SUMIFS(STOCK!$V$10:$V$209,STOCK!$H$10:$H$209,T859),0)</f>
        <v>0</v>
      </c>
      <c r="M859" s="1">
        <f>IFERROR(IF(LEN(T859)&gt;=1,VLOOKUP(HLOOKUP(T859,PROFILE!$K$5:$V$8,4,0),PROFILE!$F$1:$G$3,2,0),0),0)</f>
        <v>0</v>
      </c>
      <c r="N859" s="1">
        <f>IFERROR(COUNTIFS(PROFILE!$H$13:$H$212,"&gt;=1",PROFILE!$I$13:$I$212,T859),0)</f>
        <v>0</v>
      </c>
      <c r="O859" s="1">
        <f>IFERROR(IF(P859&gt;=1,(IF(LEN(T859)&gt;=1,VLOOKUP(T859,PROFILE!$A$23:$B$34,2,0)*100+COUNTIF($T$8:T859,T859),0)),0),0)</f>
        <v>0</v>
      </c>
      <c r="P859" s="11"/>
      <c r="Q859" s="11"/>
      <c r="R859" s="12"/>
      <c r="S859" s="12"/>
      <c r="T859" s="11"/>
      <c r="U859" s="11"/>
      <c r="V859" s="11"/>
      <c r="W859" s="8">
        <f ca="1">IFERROR(IF(P859&gt;=1,(IF(M859&gt;=2,COUNTIF(INDIRECT(G859):INDIRECT(H859),"OLD"),0)),0),0)</f>
        <v>0</v>
      </c>
      <c r="X859" s="8">
        <f ca="1">IFERROR(IF(P859&gt;=1,(IF(M859=1,COUNTIF(INDIRECT(G859):INDIRECT(H859),"NEW"),IF(M859=3,COUNTIF(INDIRECT(G859):INDIRECT(H859),"NEW"),0))),0),0)</f>
        <v>0</v>
      </c>
      <c r="Y859" s="10">
        <f t="shared" ca="1" si="41"/>
        <v>0</v>
      </c>
      <c r="Z859" s="13"/>
    </row>
    <row r="860" spans="6:26" ht="20.100000000000001" customHeight="1" x14ac:dyDescent="0.25">
      <c r="F860" s="1">
        <f>IFERROR(IF(O860&gt;=101,MATCH(O860,VITRAN!$AG$14:$AG$1513,0)+13,0),0)</f>
        <v>0</v>
      </c>
      <c r="G860" s="1" t="str">
        <f t="shared" si="39"/>
        <v/>
      </c>
      <c r="H860" s="1" t="str">
        <f t="shared" si="40"/>
        <v/>
      </c>
      <c r="J860" s="1">
        <f>IFERROR(SUMIFS(STOCK!$U$10:$U$209,STOCK!$H$10:$H$209,T860),0)</f>
        <v>0</v>
      </c>
      <c r="K860" s="1">
        <f>IFERROR(SUMIFS(STOCK!$V$10:$V$209,STOCK!$H$10:$H$209,T860),0)</f>
        <v>0</v>
      </c>
      <c r="M860" s="1">
        <f>IFERROR(IF(LEN(T860)&gt;=1,VLOOKUP(HLOOKUP(T860,PROFILE!$K$5:$V$8,4,0),PROFILE!$F$1:$G$3,2,0),0),0)</f>
        <v>0</v>
      </c>
      <c r="N860" s="1">
        <f>IFERROR(COUNTIFS(PROFILE!$H$13:$H$212,"&gt;=1",PROFILE!$I$13:$I$212,T860),0)</f>
        <v>0</v>
      </c>
      <c r="O860" s="1">
        <f>IFERROR(IF(P860&gt;=1,(IF(LEN(T860)&gt;=1,VLOOKUP(T860,PROFILE!$A$23:$B$34,2,0)*100+COUNTIF($T$8:T860,T860),0)),0),0)</f>
        <v>0</v>
      </c>
      <c r="P860" s="11"/>
      <c r="Q860" s="11"/>
      <c r="R860" s="12"/>
      <c r="S860" s="12"/>
      <c r="T860" s="11"/>
      <c r="U860" s="11"/>
      <c r="V860" s="11"/>
      <c r="W860" s="8">
        <f ca="1">IFERROR(IF(P860&gt;=1,(IF(M860&gt;=2,COUNTIF(INDIRECT(G860):INDIRECT(H860),"OLD"),0)),0),0)</f>
        <v>0</v>
      </c>
      <c r="X860" s="8">
        <f ca="1">IFERROR(IF(P860&gt;=1,(IF(M860=1,COUNTIF(INDIRECT(G860):INDIRECT(H860),"NEW"),IF(M860=3,COUNTIF(INDIRECT(G860):INDIRECT(H860),"NEW"),0))),0),0)</f>
        <v>0</v>
      </c>
      <c r="Y860" s="10">
        <f t="shared" ca="1" si="41"/>
        <v>0</v>
      </c>
      <c r="Z860" s="13"/>
    </row>
    <row r="861" spans="6:26" ht="20.100000000000001" customHeight="1" x14ac:dyDescent="0.25">
      <c r="F861" s="1">
        <f>IFERROR(IF(O861&gt;=101,MATCH(O861,VITRAN!$AG$14:$AG$1513,0)+13,0),0)</f>
        <v>0</v>
      </c>
      <c r="G861" s="1" t="str">
        <f t="shared" si="39"/>
        <v/>
      </c>
      <c r="H861" s="1" t="str">
        <f t="shared" si="40"/>
        <v/>
      </c>
      <c r="J861" s="1">
        <f>IFERROR(SUMIFS(STOCK!$U$10:$U$209,STOCK!$H$10:$H$209,T861),0)</f>
        <v>0</v>
      </c>
      <c r="K861" s="1">
        <f>IFERROR(SUMIFS(STOCK!$V$10:$V$209,STOCK!$H$10:$H$209,T861),0)</f>
        <v>0</v>
      </c>
      <c r="M861" s="1">
        <f>IFERROR(IF(LEN(T861)&gt;=1,VLOOKUP(HLOOKUP(T861,PROFILE!$K$5:$V$8,4,0),PROFILE!$F$1:$G$3,2,0),0),0)</f>
        <v>0</v>
      </c>
      <c r="N861" s="1">
        <f>IFERROR(COUNTIFS(PROFILE!$H$13:$H$212,"&gt;=1",PROFILE!$I$13:$I$212,T861),0)</f>
        <v>0</v>
      </c>
      <c r="O861" s="1">
        <f>IFERROR(IF(P861&gt;=1,(IF(LEN(T861)&gt;=1,VLOOKUP(T861,PROFILE!$A$23:$B$34,2,0)*100+COUNTIF($T$8:T861,T861),0)),0),0)</f>
        <v>0</v>
      </c>
      <c r="P861" s="11"/>
      <c r="Q861" s="11"/>
      <c r="R861" s="12"/>
      <c r="S861" s="12"/>
      <c r="T861" s="11"/>
      <c r="U861" s="11"/>
      <c r="V861" s="11"/>
      <c r="W861" s="8">
        <f ca="1">IFERROR(IF(P861&gt;=1,(IF(M861&gt;=2,COUNTIF(INDIRECT(G861):INDIRECT(H861),"OLD"),0)),0),0)</f>
        <v>0</v>
      </c>
      <c r="X861" s="8">
        <f ca="1">IFERROR(IF(P861&gt;=1,(IF(M861=1,COUNTIF(INDIRECT(G861):INDIRECT(H861),"NEW"),IF(M861=3,COUNTIF(INDIRECT(G861):INDIRECT(H861),"NEW"),0))),0),0)</f>
        <v>0</v>
      </c>
      <c r="Y861" s="10">
        <f t="shared" ca="1" si="41"/>
        <v>0</v>
      </c>
      <c r="Z861" s="13"/>
    </row>
    <row r="862" spans="6:26" ht="20.100000000000001" customHeight="1" x14ac:dyDescent="0.25">
      <c r="F862" s="1">
        <f>IFERROR(IF(O862&gt;=101,MATCH(O862,VITRAN!$AG$14:$AG$1513,0)+13,0),0)</f>
        <v>0</v>
      </c>
      <c r="G862" s="1" t="str">
        <f t="shared" si="39"/>
        <v/>
      </c>
      <c r="H862" s="1" t="str">
        <f t="shared" si="40"/>
        <v/>
      </c>
      <c r="J862" s="1">
        <f>IFERROR(SUMIFS(STOCK!$U$10:$U$209,STOCK!$H$10:$H$209,T862),0)</f>
        <v>0</v>
      </c>
      <c r="K862" s="1">
        <f>IFERROR(SUMIFS(STOCK!$V$10:$V$209,STOCK!$H$10:$H$209,T862),0)</f>
        <v>0</v>
      </c>
      <c r="M862" s="1">
        <f>IFERROR(IF(LEN(T862)&gt;=1,VLOOKUP(HLOOKUP(T862,PROFILE!$K$5:$V$8,4,0),PROFILE!$F$1:$G$3,2,0),0),0)</f>
        <v>0</v>
      </c>
      <c r="N862" s="1">
        <f>IFERROR(COUNTIFS(PROFILE!$H$13:$H$212,"&gt;=1",PROFILE!$I$13:$I$212,T862),0)</f>
        <v>0</v>
      </c>
      <c r="O862" s="1">
        <f>IFERROR(IF(P862&gt;=1,(IF(LEN(T862)&gt;=1,VLOOKUP(T862,PROFILE!$A$23:$B$34,2,0)*100+COUNTIF($T$8:T862,T862),0)),0),0)</f>
        <v>0</v>
      </c>
      <c r="P862" s="11"/>
      <c r="Q862" s="11"/>
      <c r="R862" s="12"/>
      <c r="S862" s="12"/>
      <c r="T862" s="11"/>
      <c r="U862" s="11"/>
      <c r="V862" s="11"/>
      <c r="W862" s="8">
        <f ca="1">IFERROR(IF(P862&gt;=1,(IF(M862&gt;=2,COUNTIF(INDIRECT(G862):INDIRECT(H862),"OLD"),0)),0),0)</f>
        <v>0</v>
      </c>
      <c r="X862" s="8">
        <f ca="1">IFERROR(IF(P862&gt;=1,(IF(M862=1,COUNTIF(INDIRECT(G862):INDIRECT(H862),"NEW"),IF(M862=3,COUNTIF(INDIRECT(G862):INDIRECT(H862),"NEW"),0))),0),0)</f>
        <v>0</v>
      </c>
      <c r="Y862" s="10">
        <f t="shared" ca="1" si="41"/>
        <v>0</v>
      </c>
      <c r="Z862" s="13"/>
    </row>
    <row r="863" spans="6:26" ht="20.100000000000001" customHeight="1" x14ac:dyDescent="0.25">
      <c r="F863" s="1">
        <f>IFERROR(IF(O863&gt;=101,MATCH(O863,VITRAN!$AG$14:$AG$1513,0)+13,0),0)</f>
        <v>0</v>
      </c>
      <c r="G863" s="1" t="str">
        <f t="shared" si="39"/>
        <v/>
      </c>
      <c r="H863" s="1" t="str">
        <f t="shared" si="40"/>
        <v/>
      </c>
      <c r="J863" s="1">
        <f>IFERROR(SUMIFS(STOCK!$U$10:$U$209,STOCK!$H$10:$H$209,T863),0)</f>
        <v>0</v>
      </c>
      <c r="K863" s="1">
        <f>IFERROR(SUMIFS(STOCK!$V$10:$V$209,STOCK!$H$10:$H$209,T863),0)</f>
        <v>0</v>
      </c>
      <c r="M863" s="1">
        <f>IFERROR(IF(LEN(T863)&gt;=1,VLOOKUP(HLOOKUP(T863,PROFILE!$K$5:$V$8,4,0),PROFILE!$F$1:$G$3,2,0),0),0)</f>
        <v>0</v>
      </c>
      <c r="N863" s="1">
        <f>IFERROR(COUNTIFS(PROFILE!$H$13:$H$212,"&gt;=1",PROFILE!$I$13:$I$212,T863),0)</f>
        <v>0</v>
      </c>
      <c r="O863" s="1">
        <f>IFERROR(IF(P863&gt;=1,(IF(LEN(T863)&gt;=1,VLOOKUP(T863,PROFILE!$A$23:$B$34,2,0)*100+COUNTIF($T$8:T863,T863),0)),0),0)</f>
        <v>0</v>
      </c>
      <c r="P863" s="11"/>
      <c r="Q863" s="11"/>
      <c r="R863" s="12"/>
      <c r="S863" s="12"/>
      <c r="T863" s="11"/>
      <c r="U863" s="11"/>
      <c r="V863" s="11"/>
      <c r="W863" s="8">
        <f ca="1">IFERROR(IF(P863&gt;=1,(IF(M863&gt;=2,COUNTIF(INDIRECT(G863):INDIRECT(H863),"OLD"),0)),0),0)</f>
        <v>0</v>
      </c>
      <c r="X863" s="8">
        <f ca="1">IFERROR(IF(P863&gt;=1,(IF(M863=1,COUNTIF(INDIRECT(G863):INDIRECT(H863),"NEW"),IF(M863=3,COUNTIF(INDIRECT(G863):INDIRECT(H863),"NEW"),0))),0),0)</f>
        <v>0</v>
      </c>
      <c r="Y863" s="10">
        <f t="shared" ca="1" si="41"/>
        <v>0</v>
      </c>
      <c r="Z863" s="13"/>
    </row>
    <row r="864" spans="6:26" ht="20.100000000000001" customHeight="1" x14ac:dyDescent="0.25">
      <c r="F864" s="1">
        <f>IFERROR(IF(O864&gt;=101,MATCH(O864,VITRAN!$AG$14:$AG$1513,0)+13,0),0)</f>
        <v>0</v>
      </c>
      <c r="G864" s="1" t="str">
        <f t="shared" si="39"/>
        <v/>
      </c>
      <c r="H864" s="1" t="str">
        <f t="shared" si="40"/>
        <v/>
      </c>
      <c r="J864" s="1">
        <f>IFERROR(SUMIFS(STOCK!$U$10:$U$209,STOCK!$H$10:$H$209,T864),0)</f>
        <v>0</v>
      </c>
      <c r="K864" s="1">
        <f>IFERROR(SUMIFS(STOCK!$V$10:$V$209,STOCK!$H$10:$H$209,T864),0)</f>
        <v>0</v>
      </c>
      <c r="M864" s="1">
        <f>IFERROR(IF(LEN(T864)&gt;=1,VLOOKUP(HLOOKUP(T864,PROFILE!$K$5:$V$8,4,0),PROFILE!$F$1:$G$3,2,0),0),0)</f>
        <v>0</v>
      </c>
      <c r="N864" s="1">
        <f>IFERROR(COUNTIFS(PROFILE!$H$13:$H$212,"&gt;=1",PROFILE!$I$13:$I$212,T864),0)</f>
        <v>0</v>
      </c>
      <c r="O864" s="1">
        <f>IFERROR(IF(P864&gt;=1,(IF(LEN(T864)&gt;=1,VLOOKUP(T864,PROFILE!$A$23:$B$34,2,0)*100+COUNTIF($T$8:T864,T864),0)),0),0)</f>
        <v>0</v>
      </c>
      <c r="P864" s="11"/>
      <c r="Q864" s="11"/>
      <c r="R864" s="12"/>
      <c r="S864" s="12"/>
      <c r="T864" s="11"/>
      <c r="U864" s="11"/>
      <c r="V864" s="11"/>
      <c r="W864" s="8">
        <f ca="1">IFERROR(IF(P864&gt;=1,(IF(M864&gt;=2,COUNTIF(INDIRECT(G864):INDIRECT(H864),"OLD"),0)),0),0)</f>
        <v>0</v>
      </c>
      <c r="X864" s="8">
        <f ca="1">IFERROR(IF(P864&gt;=1,(IF(M864=1,COUNTIF(INDIRECT(G864):INDIRECT(H864),"NEW"),IF(M864=3,COUNTIF(INDIRECT(G864):INDIRECT(H864),"NEW"),0))),0),0)</f>
        <v>0</v>
      </c>
      <c r="Y864" s="10">
        <f t="shared" ca="1" si="41"/>
        <v>0</v>
      </c>
      <c r="Z864" s="13"/>
    </row>
    <row r="865" spans="6:26" ht="20.100000000000001" customHeight="1" x14ac:dyDescent="0.25">
      <c r="F865" s="1">
        <f>IFERROR(IF(O865&gt;=101,MATCH(O865,VITRAN!$AG$14:$AG$1513,0)+13,0),0)</f>
        <v>0</v>
      </c>
      <c r="G865" s="1" t="str">
        <f t="shared" si="39"/>
        <v/>
      </c>
      <c r="H865" s="1" t="str">
        <f t="shared" si="40"/>
        <v/>
      </c>
      <c r="J865" s="1">
        <f>IFERROR(SUMIFS(STOCK!$U$10:$U$209,STOCK!$H$10:$H$209,T865),0)</f>
        <v>0</v>
      </c>
      <c r="K865" s="1">
        <f>IFERROR(SUMIFS(STOCK!$V$10:$V$209,STOCK!$H$10:$H$209,T865),0)</f>
        <v>0</v>
      </c>
      <c r="M865" s="1">
        <f>IFERROR(IF(LEN(T865)&gt;=1,VLOOKUP(HLOOKUP(T865,PROFILE!$K$5:$V$8,4,0),PROFILE!$F$1:$G$3,2,0),0),0)</f>
        <v>0</v>
      </c>
      <c r="N865" s="1">
        <f>IFERROR(COUNTIFS(PROFILE!$H$13:$H$212,"&gt;=1",PROFILE!$I$13:$I$212,T865),0)</f>
        <v>0</v>
      </c>
      <c r="O865" s="1">
        <f>IFERROR(IF(P865&gt;=1,(IF(LEN(T865)&gt;=1,VLOOKUP(T865,PROFILE!$A$23:$B$34,2,0)*100+COUNTIF($T$8:T865,T865),0)),0),0)</f>
        <v>0</v>
      </c>
      <c r="P865" s="11"/>
      <c r="Q865" s="11"/>
      <c r="R865" s="12"/>
      <c r="S865" s="12"/>
      <c r="T865" s="11"/>
      <c r="U865" s="11"/>
      <c r="V865" s="11"/>
      <c r="W865" s="8">
        <f ca="1">IFERROR(IF(P865&gt;=1,(IF(M865&gt;=2,COUNTIF(INDIRECT(G865):INDIRECT(H865),"OLD"),0)),0),0)</f>
        <v>0</v>
      </c>
      <c r="X865" s="8">
        <f ca="1">IFERROR(IF(P865&gt;=1,(IF(M865=1,COUNTIF(INDIRECT(G865):INDIRECT(H865),"NEW"),IF(M865=3,COUNTIF(INDIRECT(G865):INDIRECT(H865),"NEW"),0))),0),0)</f>
        <v>0</v>
      </c>
      <c r="Y865" s="10">
        <f t="shared" ca="1" si="41"/>
        <v>0</v>
      </c>
      <c r="Z865" s="13"/>
    </row>
    <row r="866" spans="6:26" ht="20.100000000000001" customHeight="1" x14ac:dyDescent="0.25">
      <c r="F866" s="1">
        <f>IFERROR(IF(O866&gt;=101,MATCH(O866,VITRAN!$AG$14:$AG$1513,0)+13,0),0)</f>
        <v>0</v>
      </c>
      <c r="G866" s="1" t="str">
        <f t="shared" si="39"/>
        <v/>
      </c>
      <c r="H866" s="1" t="str">
        <f t="shared" si="40"/>
        <v/>
      </c>
      <c r="J866" s="1">
        <f>IFERROR(SUMIFS(STOCK!$U$10:$U$209,STOCK!$H$10:$H$209,T866),0)</f>
        <v>0</v>
      </c>
      <c r="K866" s="1">
        <f>IFERROR(SUMIFS(STOCK!$V$10:$V$209,STOCK!$H$10:$H$209,T866),0)</f>
        <v>0</v>
      </c>
      <c r="M866" s="1">
        <f>IFERROR(IF(LEN(T866)&gt;=1,VLOOKUP(HLOOKUP(T866,PROFILE!$K$5:$V$8,4,0),PROFILE!$F$1:$G$3,2,0),0),0)</f>
        <v>0</v>
      </c>
      <c r="N866" s="1">
        <f>IFERROR(COUNTIFS(PROFILE!$H$13:$H$212,"&gt;=1",PROFILE!$I$13:$I$212,T866),0)</f>
        <v>0</v>
      </c>
      <c r="O866" s="1">
        <f>IFERROR(IF(P866&gt;=1,(IF(LEN(T866)&gt;=1,VLOOKUP(T866,PROFILE!$A$23:$B$34,2,0)*100+COUNTIF($T$8:T866,T866),0)),0),0)</f>
        <v>0</v>
      </c>
      <c r="P866" s="11"/>
      <c r="Q866" s="11"/>
      <c r="R866" s="12"/>
      <c r="S866" s="12"/>
      <c r="T866" s="11"/>
      <c r="U866" s="11"/>
      <c r="V866" s="11"/>
      <c r="W866" s="8">
        <f ca="1">IFERROR(IF(P866&gt;=1,(IF(M866&gt;=2,COUNTIF(INDIRECT(G866):INDIRECT(H866),"OLD"),0)),0),0)</f>
        <v>0</v>
      </c>
      <c r="X866" s="8">
        <f ca="1">IFERROR(IF(P866&gt;=1,(IF(M866=1,COUNTIF(INDIRECT(G866):INDIRECT(H866),"NEW"),IF(M866=3,COUNTIF(INDIRECT(G866):INDIRECT(H866),"NEW"),0))),0),0)</f>
        <v>0</v>
      </c>
      <c r="Y866" s="10">
        <f t="shared" ca="1" si="41"/>
        <v>0</v>
      </c>
      <c r="Z866" s="13"/>
    </row>
    <row r="867" spans="6:26" ht="20.100000000000001" customHeight="1" x14ac:dyDescent="0.25">
      <c r="F867" s="1">
        <f>IFERROR(IF(O867&gt;=101,MATCH(O867,VITRAN!$AG$14:$AG$1513,0)+13,0),0)</f>
        <v>0</v>
      </c>
      <c r="G867" s="1" t="str">
        <f t="shared" si="39"/>
        <v/>
      </c>
      <c r="H867" s="1" t="str">
        <f t="shared" si="40"/>
        <v/>
      </c>
      <c r="J867" s="1">
        <f>IFERROR(SUMIFS(STOCK!$U$10:$U$209,STOCK!$H$10:$H$209,T867),0)</f>
        <v>0</v>
      </c>
      <c r="K867" s="1">
        <f>IFERROR(SUMIFS(STOCK!$V$10:$V$209,STOCK!$H$10:$H$209,T867),0)</f>
        <v>0</v>
      </c>
      <c r="M867" s="1">
        <f>IFERROR(IF(LEN(T867)&gt;=1,VLOOKUP(HLOOKUP(T867,PROFILE!$K$5:$V$8,4,0),PROFILE!$F$1:$G$3,2,0),0),0)</f>
        <v>0</v>
      </c>
      <c r="N867" s="1">
        <f>IFERROR(COUNTIFS(PROFILE!$H$13:$H$212,"&gt;=1",PROFILE!$I$13:$I$212,T867),0)</f>
        <v>0</v>
      </c>
      <c r="O867" s="1">
        <f>IFERROR(IF(P867&gt;=1,(IF(LEN(T867)&gt;=1,VLOOKUP(T867,PROFILE!$A$23:$B$34,2,0)*100+COUNTIF($T$8:T867,T867),0)),0),0)</f>
        <v>0</v>
      </c>
      <c r="P867" s="11"/>
      <c r="Q867" s="11"/>
      <c r="R867" s="12"/>
      <c r="S867" s="12"/>
      <c r="T867" s="11"/>
      <c r="U867" s="11"/>
      <c r="V867" s="11"/>
      <c r="W867" s="8">
        <f ca="1">IFERROR(IF(P867&gt;=1,(IF(M867&gt;=2,COUNTIF(INDIRECT(G867):INDIRECT(H867),"OLD"),0)),0),0)</f>
        <v>0</v>
      </c>
      <c r="X867" s="8">
        <f ca="1">IFERROR(IF(P867&gt;=1,(IF(M867=1,COUNTIF(INDIRECT(G867):INDIRECT(H867),"NEW"),IF(M867=3,COUNTIF(INDIRECT(G867):INDIRECT(H867),"NEW"),0))),0),0)</f>
        <v>0</v>
      </c>
      <c r="Y867" s="10">
        <f t="shared" ca="1" si="41"/>
        <v>0</v>
      </c>
      <c r="Z867" s="13"/>
    </row>
    <row r="868" spans="6:26" ht="20.100000000000001" customHeight="1" x14ac:dyDescent="0.25">
      <c r="F868" s="1">
        <f>IFERROR(IF(O868&gt;=101,MATCH(O868,VITRAN!$AG$14:$AG$1513,0)+13,0),0)</f>
        <v>0</v>
      </c>
      <c r="G868" s="1" t="str">
        <f t="shared" si="39"/>
        <v/>
      </c>
      <c r="H868" s="1" t="str">
        <f t="shared" si="40"/>
        <v/>
      </c>
      <c r="J868" s="1">
        <f>IFERROR(SUMIFS(STOCK!$U$10:$U$209,STOCK!$H$10:$H$209,T868),0)</f>
        <v>0</v>
      </c>
      <c r="K868" s="1">
        <f>IFERROR(SUMIFS(STOCK!$V$10:$V$209,STOCK!$H$10:$H$209,T868),0)</f>
        <v>0</v>
      </c>
      <c r="M868" s="1">
        <f>IFERROR(IF(LEN(T868)&gt;=1,VLOOKUP(HLOOKUP(T868,PROFILE!$K$5:$V$8,4,0),PROFILE!$F$1:$G$3,2,0),0),0)</f>
        <v>0</v>
      </c>
      <c r="N868" s="1">
        <f>IFERROR(COUNTIFS(PROFILE!$H$13:$H$212,"&gt;=1",PROFILE!$I$13:$I$212,T868),0)</f>
        <v>0</v>
      </c>
      <c r="O868" s="1">
        <f>IFERROR(IF(P868&gt;=1,(IF(LEN(T868)&gt;=1,VLOOKUP(T868,PROFILE!$A$23:$B$34,2,0)*100+COUNTIF($T$8:T868,T868),0)),0),0)</f>
        <v>0</v>
      </c>
      <c r="P868" s="11"/>
      <c r="Q868" s="11"/>
      <c r="R868" s="12"/>
      <c r="S868" s="12"/>
      <c r="T868" s="11"/>
      <c r="U868" s="11"/>
      <c r="V868" s="11"/>
      <c r="W868" s="8">
        <f ca="1">IFERROR(IF(P868&gt;=1,(IF(M868&gt;=2,COUNTIF(INDIRECT(G868):INDIRECT(H868),"OLD"),0)),0),0)</f>
        <v>0</v>
      </c>
      <c r="X868" s="8">
        <f ca="1">IFERROR(IF(P868&gt;=1,(IF(M868=1,COUNTIF(INDIRECT(G868):INDIRECT(H868),"NEW"),IF(M868=3,COUNTIF(INDIRECT(G868):INDIRECT(H868),"NEW"),0))),0),0)</f>
        <v>0</v>
      </c>
      <c r="Y868" s="10">
        <f t="shared" ca="1" si="41"/>
        <v>0</v>
      </c>
      <c r="Z868" s="13"/>
    </row>
    <row r="869" spans="6:26" ht="20.100000000000001" customHeight="1" x14ac:dyDescent="0.25">
      <c r="F869" s="1">
        <f>IFERROR(IF(O869&gt;=101,MATCH(O869,VITRAN!$AG$14:$AG$1513,0)+13,0),0)</f>
        <v>0</v>
      </c>
      <c r="G869" s="1" t="str">
        <f t="shared" si="39"/>
        <v/>
      </c>
      <c r="H869" s="1" t="str">
        <f t="shared" si="40"/>
        <v/>
      </c>
      <c r="J869" s="1">
        <f>IFERROR(SUMIFS(STOCK!$U$10:$U$209,STOCK!$H$10:$H$209,T869),0)</f>
        <v>0</v>
      </c>
      <c r="K869" s="1">
        <f>IFERROR(SUMIFS(STOCK!$V$10:$V$209,STOCK!$H$10:$H$209,T869),0)</f>
        <v>0</v>
      </c>
      <c r="M869" s="1">
        <f>IFERROR(IF(LEN(T869)&gt;=1,VLOOKUP(HLOOKUP(T869,PROFILE!$K$5:$V$8,4,0),PROFILE!$F$1:$G$3,2,0),0),0)</f>
        <v>0</v>
      </c>
      <c r="N869" s="1">
        <f>IFERROR(COUNTIFS(PROFILE!$H$13:$H$212,"&gt;=1",PROFILE!$I$13:$I$212,T869),0)</f>
        <v>0</v>
      </c>
      <c r="O869" s="1">
        <f>IFERROR(IF(P869&gt;=1,(IF(LEN(T869)&gt;=1,VLOOKUP(T869,PROFILE!$A$23:$B$34,2,0)*100+COUNTIF($T$8:T869,T869),0)),0),0)</f>
        <v>0</v>
      </c>
      <c r="P869" s="11"/>
      <c r="Q869" s="11"/>
      <c r="R869" s="12"/>
      <c r="S869" s="12"/>
      <c r="T869" s="11"/>
      <c r="U869" s="11"/>
      <c r="V869" s="11"/>
      <c r="W869" s="8">
        <f ca="1">IFERROR(IF(P869&gt;=1,(IF(M869&gt;=2,COUNTIF(INDIRECT(G869):INDIRECT(H869),"OLD"),0)),0),0)</f>
        <v>0</v>
      </c>
      <c r="X869" s="8">
        <f ca="1">IFERROR(IF(P869&gt;=1,(IF(M869=1,COUNTIF(INDIRECT(G869):INDIRECT(H869),"NEW"),IF(M869=3,COUNTIF(INDIRECT(G869):INDIRECT(H869),"NEW"),0))),0),0)</f>
        <v>0</v>
      </c>
      <c r="Y869" s="10">
        <f t="shared" ca="1" si="41"/>
        <v>0</v>
      </c>
      <c r="Z869" s="13"/>
    </row>
    <row r="870" spans="6:26" ht="20.100000000000001" customHeight="1" x14ac:dyDescent="0.25">
      <c r="F870" s="1">
        <f>IFERROR(IF(O870&gt;=101,MATCH(O870,VITRAN!$AG$14:$AG$1513,0)+13,0),0)</f>
        <v>0</v>
      </c>
      <c r="G870" s="1" t="str">
        <f t="shared" si="39"/>
        <v/>
      </c>
      <c r="H870" s="1" t="str">
        <f t="shared" si="40"/>
        <v/>
      </c>
      <c r="J870" s="1">
        <f>IFERROR(SUMIFS(STOCK!$U$10:$U$209,STOCK!$H$10:$H$209,T870),0)</f>
        <v>0</v>
      </c>
      <c r="K870" s="1">
        <f>IFERROR(SUMIFS(STOCK!$V$10:$V$209,STOCK!$H$10:$H$209,T870),0)</f>
        <v>0</v>
      </c>
      <c r="M870" s="1">
        <f>IFERROR(IF(LEN(T870)&gt;=1,VLOOKUP(HLOOKUP(T870,PROFILE!$K$5:$V$8,4,0),PROFILE!$F$1:$G$3,2,0),0),0)</f>
        <v>0</v>
      </c>
      <c r="N870" s="1">
        <f>IFERROR(COUNTIFS(PROFILE!$H$13:$H$212,"&gt;=1",PROFILE!$I$13:$I$212,T870),0)</f>
        <v>0</v>
      </c>
      <c r="O870" s="1">
        <f>IFERROR(IF(P870&gt;=1,(IF(LEN(T870)&gt;=1,VLOOKUP(T870,PROFILE!$A$23:$B$34,2,0)*100+COUNTIF($T$8:T870,T870),0)),0),0)</f>
        <v>0</v>
      </c>
      <c r="P870" s="11"/>
      <c r="Q870" s="11"/>
      <c r="R870" s="12"/>
      <c r="S870" s="12"/>
      <c r="T870" s="11"/>
      <c r="U870" s="11"/>
      <c r="V870" s="11"/>
      <c r="W870" s="8">
        <f ca="1">IFERROR(IF(P870&gt;=1,(IF(M870&gt;=2,COUNTIF(INDIRECT(G870):INDIRECT(H870),"OLD"),0)),0),0)</f>
        <v>0</v>
      </c>
      <c r="X870" s="8">
        <f ca="1">IFERROR(IF(P870&gt;=1,(IF(M870=1,COUNTIF(INDIRECT(G870):INDIRECT(H870),"NEW"),IF(M870=3,COUNTIF(INDIRECT(G870):INDIRECT(H870),"NEW"),0))),0),0)</f>
        <v>0</v>
      </c>
      <c r="Y870" s="10">
        <f t="shared" ca="1" si="41"/>
        <v>0</v>
      </c>
      <c r="Z870" s="13"/>
    </row>
    <row r="871" spans="6:26" ht="20.100000000000001" customHeight="1" x14ac:dyDescent="0.25">
      <c r="F871" s="1">
        <f>IFERROR(IF(O871&gt;=101,MATCH(O871,VITRAN!$AG$14:$AG$1513,0)+13,0),0)</f>
        <v>0</v>
      </c>
      <c r="G871" s="1" t="str">
        <f t="shared" si="39"/>
        <v/>
      </c>
      <c r="H871" s="1" t="str">
        <f t="shared" si="40"/>
        <v/>
      </c>
      <c r="J871" s="1">
        <f>IFERROR(SUMIFS(STOCK!$U$10:$U$209,STOCK!$H$10:$H$209,T871),0)</f>
        <v>0</v>
      </c>
      <c r="K871" s="1">
        <f>IFERROR(SUMIFS(STOCK!$V$10:$V$209,STOCK!$H$10:$H$209,T871),0)</f>
        <v>0</v>
      </c>
      <c r="M871" s="1">
        <f>IFERROR(IF(LEN(T871)&gt;=1,VLOOKUP(HLOOKUP(T871,PROFILE!$K$5:$V$8,4,0),PROFILE!$F$1:$G$3,2,0),0),0)</f>
        <v>0</v>
      </c>
      <c r="N871" s="1">
        <f>IFERROR(COUNTIFS(PROFILE!$H$13:$H$212,"&gt;=1",PROFILE!$I$13:$I$212,T871),0)</f>
        <v>0</v>
      </c>
      <c r="O871" s="1">
        <f>IFERROR(IF(P871&gt;=1,(IF(LEN(T871)&gt;=1,VLOOKUP(T871,PROFILE!$A$23:$B$34,2,0)*100+COUNTIF($T$8:T871,T871),0)),0),0)</f>
        <v>0</v>
      </c>
      <c r="P871" s="11"/>
      <c r="Q871" s="11"/>
      <c r="R871" s="12"/>
      <c r="S871" s="12"/>
      <c r="T871" s="11"/>
      <c r="U871" s="11"/>
      <c r="V871" s="11"/>
      <c r="W871" s="8">
        <f ca="1">IFERROR(IF(P871&gt;=1,(IF(M871&gt;=2,COUNTIF(INDIRECT(G871):INDIRECT(H871),"OLD"),0)),0),0)</f>
        <v>0</v>
      </c>
      <c r="X871" s="8">
        <f ca="1">IFERROR(IF(P871&gt;=1,(IF(M871=1,COUNTIF(INDIRECT(G871):INDIRECT(H871),"NEW"),IF(M871=3,COUNTIF(INDIRECT(G871):INDIRECT(H871),"NEW"),0))),0),0)</f>
        <v>0</v>
      </c>
      <c r="Y871" s="10">
        <f t="shared" ca="1" si="41"/>
        <v>0</v>
      </c>
      <c r="Z871" s="13"/>
    </row>
    <row r="872" spans="6:26" ht="20.100000000000001" customHeight="1" x14ac:dyDescent="0.25">
      <c r="F872" s="1">
        <f>IFERROR(IF(O872&gt;=101,MATCH(O872,VITRAN!$AG$14:$AG$1513,0)+13,0),0)</f>
        <v>0</v>
      </c>
      <c r="G872" s="1" t="str">
        <f t="shared" si="39"/>
        <v/>
      </c>
      <c r="H872" s="1" t="str">
        <f t="shared" si="40"/>
        <v/>
      </c>
      <c r="J872" s="1">
        <f>IFERROR(SUMIFS(STOCK!$U$10:$U$209,STOCK!$H$10:$H$209,T872),0)</f>
        <v>0</v>
      </c>
      <c r="K872" s="1">
        <f>IFERROR(SUMIFS(STOCK!$V$10:$V$209,STOCK!$H$10:$H$209,T872),0)</f>
        <v>0</v>
      </c>
      <c r="M872" s="1">
        <f>IFERROR(IF(LEN(T872)&gt;=1,VLOOKUP(HLOOKUP(T872,PROFILE!$K$5:$V$8,4,0),PROFILE!$F$1:$G$3,2,0),0),0)</f>
        <v>0</v>
      </c>
      <c r="N872" s="1">
        <f>IFERROR(COUNTIFS(PROFILE!$H$13:$H$212,"&gt;=1",PROFILE!$I$13:$I$212,T872),0)</f>
        <v>0</v>
      </c>
      <c r="O872" s="1">
        <f>IFERROR(IF(P872&gt;=1,(IF(LEN(T872)&gt;=1,VLOOKUP(T872,PROFILE!$A$23:$B$34,2,0)*100+COUNTIF($T$8:T872,T872),0)),0),0)</f>
        <v>0</v>
      </c>
      <c r="P872" s="11"/>
      <c r="Q872" s="11"/>
      <c r="R872" s="12"/>
      <c r="S872" s="12"/>
      <c r="T872" s="11"/>
      <c r="U872" s="11"/>
      <c r="V872" s="11"/>
      <c r="W872" s="8">
        <f ca="1">IFERROR(IF(P872&gt;=1,(IF(M872&gt;=2,COUNTIF(INDIRECT(G872):INDIRECT(H872),"OLD"),0)),0),0)</f>
        <v>0</v>
      </c>
      <c r="X872" s="8">
        <f ca="1">IFERROR(IF(P872&gt;=1,(IF(M872=1,COUNTIF(INDIRECT(G872):INDIRECT(H872),"NEW"),IF(M872=3,COUNTIF(INDIRECT(G872):INDIRECT(H872),"NEW"),0))),0),0)</f>
        <v>0</v>
      </c>
      <c r="Y872" s="10">
        <f t="shared" ca="1" si="41"/>
        <v>0</v>
      </c>
      <c r="Z872" s="13"/>
    </row>
    <row r="873" spans="6:26" ht="20.100000000000001" customHeight="1" x14ac:dyDescent="0.25">
      <c r="F873" s="1">
        <f>IFERROR(IF(O873&gt;=101,MATCH(O873,VITRAN!$AG$14:$AG$1513,0)+13,0),0)</f>
        <v>0</v>
      </c>
      <c r="G873" s="1" t="str">
        <f t="shared" si="39"/>
        <v/>
      </c>
      <c r="H873" s="1" t="str">
        <f t="shared" si="40"/>
        <v/>
      </c>
      <c r="J873" s="1">
        <f>IFERROR(SUMIFS(STOCK!$U$10:$U$209,STOCK!$H$10:$H$209,T873),0)</f>
        <v>0</v>
      </c>
      <c r="K873" s="1">
        <f>IFERROR(SUMIFS(STOCK!$V$10:$V$209,STOCK!$H$10:$H$209,T873),0)</f>
        <v>0</v>
      </c>
      <c r="M873" s="1">
        <f>IFERROR(IF(LEN(T873)&gt;=1,VLOOKUP(HLOOKUP(T873,PROFILE!$K$5:$V$8,4,0),PROFILE!$F$1:$G$3,2,0),0),0)</f>
        <v>0</v>
      </c>
      <c r="N873" s="1">
        <f>IFERROR(COUNTIFS(PROFILE!$H$13:$H$212,"&gt;=1",PROFILE!$I$13:$I$212,T873),0)</f>
        <v>0</v>
      </c>
      <c r="O873" s="1">
        <f>IFERROR(IF(P873&gt;=1,(IF(LEN(T873)&gt;=1,VLOOKUP(T873,PROFILE!$A$23:$B$34,2,0)*100+COUNTIF($T$8:T873,T873),0)),0),0)</f>
        <v>0</v>
      </c>
      <c r="P873" s="11"/>
      <c r="Q873" s="11"/>
      <c r="R873" s="12"/>
      <c r="S873" s="12"/>
      <c r="T873" s="11"/>
      <c r="U873" s="11"/>
      <c r="V873" s="11"/>
      <c r="W873" s="8">
        <f ca="1">IFERROR(IF(P873&gt;=1,(IF(M873&gt;=2,COUNTIF(INDIRECT(G873):INDIRECT(H873),"OLD"),0)),0),0)</f>
        <v>0</v>
      </c>
      <c r="X873" s="8">
        <f ca="1">IFERROR(IF(P873&gt;=1,(IF(M873=1,COUNTIF(INDIRECT(G873):INDIRECT(H873),"NEW"),IF(M873=3,COUNTIF(INDIRECT(G873):INDIRECT(H873),"NEW"),0))),0),0)</f>
        <v>0</v>
      </c>
      <c r="Y873" s="10">
        <f t="shared" ca="1" si="41"/>
        <v>0</v>
      </c>
      <c r="Z873" s="13"/>
    </row>
    <row r="874" spans="6:26" ht="20.100000000000001" customHeight="1" x14ac:dyDescent="0.25">
      <c r="F874" s="1">
        <f>IFERROR(IF(O874&gt;=101,MATCH(O874,VITRAN!$AG$14:$AG$1513,0)+13,0),0)</f>
        <v>0</v>
      </c>
      <c r="G874" s="1" t="str">
        <f t="shared" si="39"/>
        <v/>
      </c>
      <c r="H874" s="1" t="str">
        <f t="shared" si="40"/>
        <v/>
      </c>
      <c r="J874" s="1">
        <f>IFERROR(SUMIFS(STOCK!$U$10:$U$209,STOCK!$H$10:$H$209,T874),0)</f>
        <v>0</v>
      </c>
      <c r="K874" s="1">
        <f>IFERROR(SUMIFS(STOCK!$V$10:$V$209,STOCK!$H$10:$H$209,T874),0)</f>
        <v>0</v>
      </c>
      <c r="M874" s="1">
        <f>IFERROR(IF(LEN(T874)&gt;=1,VLOOKUP(HLOOKUP(T874,PROFILE!$K$5:$V$8,4,0),PROFILE!$F$1:$G$3,2,0),0),0)</f>
        <v>0</v>
      </c>
      <c r="N874" s="1">
        <f>IFERROR(COUNTIFS(PROFILE!$H$13:$H$212,"&gt;=1",PROFILE!$I$13:$I$212,T874),0)</f>
        <v>0</v>
      </c>
      <c r="O874" s="1">
        <f>IFERROR(IF(P874&gt;=1,(IF(LEN(T874)&gt;=1,VLOOKUP(T874,PROFILE!$A$23:$B$34,2,0)*100+COUNTIF($T$8:T874,T874),0)),0),0)</f>
        <v>0</v>
      </c>
      <c r="P874" s="11"/>
      <c r="Q874" s="11"/>
      <c r="R874" s="12"/>
      <c r="S874" s="12"/>
      <c r="T874" s="11"/>
      <c r="U874" s="11"/>
      <c r="V874" s="11"/>
      <c r="W874" s="8">
        <f ca="1">IFERROR(IF(P874&gt;=1,(IF(M874&gt;=2,COUNTIF(INDIRECT(G874):INDIRECT(H874),"OLD"),0)),0),0)</f>
        <v>0</v>
      </c>
      <c r="X874" s="8">
        <f ca="1">IFERROR(IF(P874&gt;=1,(IF(M874=1,COUNTIF(INDIRECT(G874):INDIRECT(H874),"NEW"),IF(M874=3,COUNTIF(INDIRECT(G874):INDIRECT(H874),"NEW"),0))),0),0)</f>
        <v>0</v>
      </c>
      <c r="Y874" s="10">
        <f t="shared" ca="1" si="41"/>
        <v>0</v>
      </c>
      <c r="Z874" s="13"/>
    </row>
    <row r="875" spans="6:26" ht="20.100000000000001" customHeight="1" x14ac:dyDescent="0.25">
      <c r="F875" s="1">
        <f>IFERROR(IF(O875&gt;=101,MATCH(O875,VITRAN!$AG$14:$AG$1513,0)+13,0),0)</f>
        <v>0</v>
      </c>
      <c r="G875" s="1" t="str">
        <f t="shared" si="39"/>
        <v/>
      </c>
      <c r="H875" s="1" t="str">
        <f t="shared" si="40"/>
        <v/>
      </c>
      <c r="J875" s="1">
        <f>IFERROR(SUMIFS(STOCK!$U$10:$U$209,STOCK!$H$10:$H$209,T875),0)</f>
        <v>0</v>
      </c>
      <c r="K875" s="1">
        <f>IFERROR(SUMIFS(STOCK!$V$10:$V$209,STOCK!$H$10:$H$209,T875),0)</f>
        <v>0</v>
      </c>
      <c r="M875" s="1">
        <f>IFERROR(IF(LEN(T875)&gt;=1,VLOOKUP(HLOOKUP(T875,PROFILE!$K$5:$V$8,4,0),PROFILE!$F$1:$G$3,2,0),0),0)</f>
        <v>0</v>
      </c>
      <c r="N875" s="1">
        <f>IFERROR(COUNTIFS(PROFILE!$H$13:$H$212,"&gt;=1",PROFILE!$I$13:$I$212,T875),0)</f>
        <v>0</v>
      </c>
      <c r="O875" s="1">
        <f>IFERROR(IF(P875&gt;=1,(IF(LEN(T875)&gt;=1,VLOOKUP(T875,PROFILE!$A$23:$B$34,2,0)*100+COUNTIF($T$8:T875,T875),0)),0),0)</f>
        <v>0</v>
      </c>
      <c r="P875" s="11"/>
      <c r="Q875" s="11"/>
      <c r="R875" s="12"/>
      <c r="S875" s="12"/>
      <c r="T875" s="11"/>
      <c r="U875" s="11"/>
      <c r="V875" s="11"/>
      <c r="W875" s="8">
        <f ca="1">IFERROR(IF(P875&gt;=1,(IF(M875&gt;=2,COUNTIF(INDIRECT(G875):INDIRECT(H875),"OLD"),0)),0),0)</f>
        <v>0</v>
      </c>
      <c r="X875" s="8">
        <f ca="1">IFERROR(IF(P875&gt;=1,(IF(M875=1,COUNTIF(INDIRECT(G875):INDIRECT(H875),"NEW"),IF(M875=3,COUNTIF(INDIRECT(G875):INDIRECT(H875),"NEW"),0))),0),0)</f>
        <v>0</v>
      </c>
      <c r="Y875" s="10">
        <f t="shared" ca="1" si="41"/>
        <v>0</v>
      </c>
      <c r="Z875" s="13"/>
    </row>
    <row r="876" spans="6:26" ht="20.100000000000001" customHeight="1" x14ac:dyDescent="0.25">
      <c r="F876" s="1">
        <f>IFERROR(IF(O876&gt;=101,MATCH(O876,VITRAN!$AG$14:$AG$1513,0)+13,0),0)</f>
        <v>0</v>
      </c>
      <c r="G876" s="1" t="str">
        <f t="shared" si="39"/>
        <v/>
      </c>
      <c r="H876" s="1" t="str">
        <f t="shared" si="40"/>
        <v/>
      </c>
      <c r="J876" s="1">
        <f>IFERROR(SUMIFS(STOCK!$U$10:$U$209,STOCK!$H$10:$H$209,T876),0)</f>
        <v>0</v>
      </c>
      <c r="K876" s="1">
        <f>IFERROR(SUMIFS(STOCK!$V$10:$V$209,STOCK!$H$10:$H$209,T876),0)</f>
        <v>0</v>
      </c>
      <c r="M876" s="1">
        <f>IFERROR(IF(LEN(T876)&gt;=1,VLOOKUP(HLOOKUP(T876,PROFILE!$K$5:$V$8,4,0),PROFILE!$F$1:$G$3,2,0),0),0)</f>
        <v>0</v>
      </c>
      <c r="N876" s="1">
        <f>IFERROR(COUNTIFS(PROFILE!$H$13:$H$212,"&gt;=1",PROFILE!$I$13:$I$212,T876),0)</f>
        <v>0</v>
      </c>
      <c r="O876" s="1">
        <f>IFERROR(IF(P876&gt;=1,(IF(LEN(T876)&gt;=1,VLOOKUP(T876,PROFILE!$A$23:$B$34,2,0)*100+COUNTIF($T$8:T876,T876),0)),0),0)</f>
        <v>0</v>
      </c>
      <c r="P876" s="11"/>
      <c r="Q876" s="11"/>
      <c r="R876" s="12"/>
      <c r="S876" s="12"/>
      <c r="T876" s="11"/>
      <c r="U876" s="11"/>
      <c r="V876" s="11"/>
      <c r="W876" s="8">
        <f ca="1">IFERROR(IF(P876&gt;=1,(IF(M876&gt;=2,COUNTIF(INDIRECT(G876):INDIRECT(H876),"OLD"),0)),0),0)</f>
        <v>0</v>
      </c>
      <c r="X876" s="8">
        <f ca="1">IFERROR(IF(P876&gt;=1,(IF(M876=1,COUNTIF(INDIRECT(G876):INDIRECT(H876),"NEW"),IF(M876=3,COUNTIF(INDIRECT(G876):INDIRECT(H876),"NEW"),0))),0),0)</f>
        <v>0</v>
      </c>
      <c r="Y876" s="10">
        <f t="shared" ca="1" si="41"/>
        <v>0</v>
      </c>
      <c r="Z876" s="13"/>
    </row>
    <row r="877" spans="6:26" ht="20.100000000000001" customHeight="1" x14ac:dyDescent="0.25">
      <c r="F877" s="1">
        <f>IFERROR(IF(O877&gt;=101,MATCH(O877,VITRAN!$AG$14:$AG$1513,0)+13,0),0)</f>
        <v>0</v>
      </c>
      <c r="G877" s="1" t="str">
        <f t="shared" si="39"/>
        <v/>
      </c>
      <c r="H877" s="1" t="str">
        <f t="shared" si="40"/>
        <v/>
      </c>
      <c r="J877" s="1">
        <f>IFERROR(SUMIFS(STOCK!$U$10:$U$209,STOCK!$H$10:$H$209,T877),0)</f>
        <v>0</v>
      </c>
      <c r="K877" s="1">
        <f>IFERROR(SUMIFS(STOCK!$V$10:$V$209,STOCK!$H$10:$H$209,T877),0)</f>
        <v>0</v>
      </c>
      <c r="M877" s="1">
        <f>IFERROR(IF(LEN(T877)&gt;=1,VLOOKUP(HLOOKUP(T877,PROFILE!$K$5:$V$8,4,0),PROFILE!$F$1:$G$3,2,0),0),0)</f>
        <v>0</v>
      </c>
      <c r="N877" s="1">
        <f>IFERROR(COUNTIFS(PROFILE!$H$13:$H$212,"&gt;=1",PROFILE!$I$13:$I$212,T877),0)</f>
        <v>0</v>
      </c>
      <c r="O877" s="1">
        <f>IFERROR(IF(P877&gt;=1,(IF(LEN(T877)&gt;=1,VLOOKUP(T877,PROFILE!$A$23:$B$34,2,0)*100+COUNTIF($T$8:T877,T877),0)),0),0)</f>
        <v>0</v>
      </c>
      <c r="P877" s="11"/>
      <c r="Q877" s="11"/>
      <c r="R877" s="12"/>
      <c r="S877" s="12"/>
      <c r="T877" s="11"/>
      <c r="U877" s="11"/>
      <c r="V877" s="11"/>
      <c r="W877" s="8">
        <f ca="1">IFERROR(IF(P877&gt;=1,(IF(M877&gt;=2,COUNTIF(INDIRECT(G877):INDIRECT(H877),"OLD"),0)),0),0)</f>
        <v>0</v>
      </c>
      <c r="X877" s="8">
        <f ca="1">IFERROR(IF(P877&gt;=1,(IF(M877=1,COUNTIF(INDIRECT(G877):INDIRECT(H877),"NEW"),IF(M877=3,COUNTIF(INDIRECT(G877):INDIRECT(H877),"NEW"),0))),0),0)</f>
        <v>0</v>
      </c>
      <c r="Y877" s="10">
        <f t="shared" ca="1" si="41"/>
        <v>0</v>
      </c>
      <c r="Z877" s="13"/>
    </row>
    <row r="878" spans="6:26" ht="20.100000000000001" customHeight="1" x14ac:dyDescent="0.25">
      <c r="F878" s="1">
        <f>IFERROR(IF(O878&gt;=101,MATCH(O878,VITRAN!$AG$14:$AG$1513,0)+13,0),0)</f>
        <v>0</v>
      </c>
      <c r="G878" s="1" t="str">
        <f t="shared" si="39"/>
        <v/>
      </c>
      <c r="H878" s="1" t="str">
        <f t="shared" si="40"/>
        <v/>
      </c>
      <c r="J878" s="1">
        <f>IFERROR(SUMIFS(STOCK!$U$10:$U$209,STOCK!$H$10:$H$209,T878),0)</f>
        <v>0</v>
      </c>
      <c r="K878" s="1">
        <f>IFERROR(SUMIFS(STOCK!$V$10:$V$209,STOCK!$H$10:$H$209,T878),0)</f>
        <v>0</v>
      </c>
      <c r="M878" s="1">
        <f>IFERROR(IF(LEN(T878)&gt;=1,VLOOKUP(HLOOKUP(T878,PROFILE!$K$5:$V$8,4,0),PROFILE!$F$1:$G$3,2,0),0),0)</f>
        <v>0</v>
      </c>
      <c r="N878" s="1">
        <f>IFERROR(COUNTIFS(PROFILE!$H$13:$H$212,"&gt;=1",PROFILE!$I$13:$I$212,T878),0)</f>
        <v>0</v>
      </c>
      <c r="O878" s="1">
        <f>IFERROR(IF(P878&gt;=1,(IF(LEN(T878)&gt;=1,VLOOKUP(T878,PROFILE!$A$23:$B$34,2,0)*100+COUNTIF($T$8:T878,T878),0)),0),0)</f>
        <v>0</v>
      </c>
      <c r="P878" s="11"/>
      <c r="Q878" s="11"/>
      <c r="R878" s="12"/>
      <c r="S878" s="12"/>
      <c r="T878" s="11"/>
      <c r="U878" s="11"/>
      <c r="V878" s="11"/>
      <c r="W878" s="8">
        <f ca="1">IFERROR(IF(P878&gt;=1,(IF(M878&gt;=2,COUNTIF(INDIRECT(G878):INDIRECT(H878),"OLD"),0)),0),0)</f>
        <v>0</v>
      </c>
      <c r="X878" s="8">
        <f ca="1">IFERROR(IF(P878&gt;=1,(IF(M878=1,COUNTIF(INDIRECT(G878):INDIRECT(H878),"NEW"),IF(M878=3,COUNTIF(INDIRECT(G878):INDIRECT(H878),"NEW"),0))),0),0)</f>
        <v>0</v>
      </c>
      <c r="Y878" s="10">
        <f t="shared" ca="1" si="41"/>
        <v>0</v>
      </c>
      <c r="Z878" s="13"/>
    </row>
    <row r="879" spans="6:26" ht="20.100000000000001" customHeight="1" x14ac:dyDescent="0.25">
      <c r="F879" s="1">
        <f>IFERROR(IF(O879&gt;=101,MATCH(O879,VITRAN!$AG$14:$AG$1513,0)+13,0),0)</f>
        <v>0</v>
      </c>
      <c r="G879" s="1" t="str">
        <f t="shared" si="39"/>
        <v/>
      </c>
      <c r="H879" s="1" t="str">
        <f t="shared" si="40"/>
        <v/>
      </c>
      <c r="J879" s="1">
        <f>IFERROR(SUMIFS(STOCK!$U$10:$U$209,STOCK!$H$10:$H$209,T879),0)</f>
        <v>0</v>
      </c>
      <c r="K879" s="1">
        <f>IFERROR(SUMIFS(STOCK!$V$10:$V$209,STOCK!$H$10:$H$209,T879),0)</f>
        <v>0</v>
      </c>
      <c r="M879" s="1">
        <f>IFERROR(IF(LEN(T879)&gt;=1,VLOOKUP(HLOOKUP(T879,PROFILE!$K$5:$V$8,4,0),PROFILE!$F$1:$G$3,2,0),0),0)</f>
        <v>0</v>
      </c>
      <c r="N879" s="1">
        <f>IFERROR(COUNTIFS(PROFILE!$H$13:$H$212,"&gt;=1",PROFILE!$I$13:$I$212,T879),0)</f>
        <v>0</v>
      </c>
      <c r="O879" s="1">
        <f>IFERROR(IF(P879&gt;=1,(IF(LEN(T879)&gt;=1,VLOOKUP(T879,PROFILE!$A$23:$B$34,2,0)*100+COUNTIF($T$8:T879,T879),0)),0),0)</f>
        <v>0</v>
      </c>
      <c r="P879" s="11"/>
      <c r="Q879" s="11"/>
      <c r="R879" s="12"/>
      <c r="S879" s="12"/>
      <c r="T879" s="11"/>
      <c r="U879" s="11"/>
      <c r="V879" s="11"/>
      <c r="W879" s="8">
        <f ca="1">IFERROR(IF(P879&gt;=1,(IF(M879&gt;=2,COUNTIF(INDIRECT(G879):INDIRECT(H879),"OLD"),0)),0),0)</f>
        <v>0</v>
      </c>
      <c r="X879" s="8">
        <f ca="1">IFERROR(IF(P879&gt;=1,(IF(M879=1,COUNTIF(INDIRECT(G879):INDIRECT(H879),"NEW"),IF(M879=3,COUNTIF(INDIRECT(G879):INDIRECT(H879),"NEW"),0))),0),0)</f>
        <v>0</v>
      </c>
      <c r="Y879" s="10">
        <f t="shared" ca="1" si="41"/>
        <v>0</v>
      </c>
      <c r="Z879" s="13"/>
    </row>
    <row r="880" spans="6:26" ht="20.100000000000001" customHeight="1" x14ac:dyDescent="0.25">
      <c r="F880" s="1">
        <f>IFERROR(IF(O880&gt;=101,MATCH(O880,VITRAN!$AG$14:$AG$1513,0)+13,0),0)</f>
        <v>0</v>
      </c>
      <c r="G880" s="1" t="str">
        <f t="shared" si="39"/>
        <v/>
      </c>
      <c r="H880" s="1" t="str">
        <f t="shared" si="40"/>
        <v/>
      </c>
      <c r="J880" s="1">
        <f>IFERROR(SUMIFS(STOCK!$U$10:$U$209,STOCK!$H$10:$H$209,T880),0)</f>
        <v>0</v>
      </c>
      <c r="K880" s="1">
        <f>IFERROR(SUMIFS(STOCK!$V$10:$V$209,STOCK!$H$10:$H$209,T880),0)</f>
        <v>0</v>
      </c>
      <c r="M880" s="1">
        <f>IFERROR(IF(LEN(T880)&gt;=1,VLOOKUP(HLOOKUP(T880,PROFILE!$K$5:$V$8,4,0),PROFILE!$F$1:$G$3,2,0),0),0)</f>
        <v>0</v>
      </c>
      <c r="N880" s="1">
        <f>IFERROR(COUNTIFS(PROFILE!$H$13:$H$212,"&gt;=1",PROFILE!$I$13:$I$212,T880),0)</f>
        <v>0</v>
      </c>
      <c r="O880" s="1">
        <f>IFERROR(IF(P880&gt;=1,(IF(LEN(T880)&gt;=1,VLOOKUP(T880,PROFILE!$A$23:$B$34,2,0)*100+COUNTIF($T$8:T880,T880),0)),0),0)</f>
        <v>0</v>
      </c>
      <c r="P880" s="11"/>
      <c r="Q880" s="11"/>
      <c r="R880" s="12"/>
      <c r="S880" s="12"/>
      <c r="T880" s="11"/>
      <c r="U880" s="11"/>
      <c r="V880" s="11"/>
      <c r="W880" s="8">
        <f ca="1">IFERROR(IF(P880&gt;=1,(IF(M880&gt;=2,COUNTIF(INDIRECT(G880):INDIRECT(H880),"OLD"),0)),0),0)</f>
        <v>0</v>
      </c>
      <c r="X880" s="8">
        <f ca="1">IFERROR(IF(P880&gt;=1,(IF(M880=1,COUNTIF(INDIRECT(G880):INDIRECT(H880),"NEW"),IF(M880=3,COUNTIF(INDIRECT(G880):INDIRECT(H880),"NEW"),0))),0),0)</f>
        <v>0</v>
      </c>
      <c r="Y880" s="10">
        <f t="shared" ca="1" si="41"/>
        <v>0</v>
      </c>
      <c r="Z880" s="13"/>
    </row>
    <row r="881" spans="6:26" ht="20.100000000000001" customHeight="1" x14ac:dyDescent="0.25">
      <c r="F881" s="1">
        <f>IFERROR(IF(O881&gt;=101,MATCH(O881,VITRAN!$AG$14:$AG$1513,0)+13,0),0)</f>
        <v>0</v>
      </c>
      <c r="G881" s="1" t="str">
        <f t="shared" si="39"/>
        <v/>
      </c>
      <c r="H881" s="1" t="str">
        <f t="shared" si="40"/>
        <v/>
      </c>
      <c r="J881" s="1">
        <f>IFERROR(SUMIFS(STOCK!$U$10:$U$209,STOCK!$H$10:$H$209,T881),0)</f>
        <v>0</v>
      </c>
      <c r="K881" s="1">
        <f>IFERROR(SUMIFS(STOCK!$V$10:$V$209,STOCK!$H$10:$H$209,T881),0)</f>
        <v>0</v>
      </c>
      <c r="M881" s="1">
        <f>IFERROR(IF(LEN(T881)&gt;=1,VLOOKUP(HLOOKUP(T881,PROFILE!$K$5:$V$8,4,0),PROFILE!$F$1:$G$3,2,0),0),0)</f>
        <v>0</v>
      </c>
      <c r="N881" s="1">
        <f>IFERROR(COUNTIFS(PROFILE!$H$13:$H$212,"&gt;=1",PROFILE!$I$13:$I$212,T881),0)</f>
        <v>0</v>
      </c>
      <c r="O881" s="1">
        <f>IFERROR(IF(P881&gt;=1,(IF(LEN(T881)&gt;=1,VLOOKUP(T881,PROFILE!$A$23:$B$34,2,0)*100+COUNTIF($T$8:T881,T881),0)),0),0)</f>
        <v>0</v>
      </c>
      <c r="P881" s="11"/>
      <c r="Q881" s="11"/>
      <c r="R881" s="12"/>
      <c r="S881" s="12"/>
      <c r="T881" s="11"/>
      <c r="U881" s="11"/>
      <c r="V881" s="11"/>
      <c r="W881" s="8">
        <f ca="1">IFERROR(IF(P881&gt;=1,(IF(M881&gt;=2,COUNTIF(INDIRECT(G881):INDIRECT(H881),"OLD"),0)),0),0)</f>
        <v>0</v>
      </c>
      <c r="X881" s="8">
        <f ca="1">IFERROR(IF(P881&gt;=1,(IF(M881=1,COUNTIF(INDIRECT(G881):INDIRECT(H881),"NEW"),IF(M881=3,COUNTIF(INDIRECT(G881):INDIRECT(H881),"NEW"),0))),0),0)</f>
        <v>0</v>
      </c>
      <c r="Y881" s="10">
        <f t="shared" ca="1" si="41"/>
        <v>0</v>
      </c>
      <c r="Z881" s="13"/>
    </row>
    <row r="882" spans="6:26" ht="20.100000000000001" customHeight="1" x14ac:dyDescent="0.25">
      <c r="F882" s="1">
        <f>IFERROR(IF(O882&gt;=101,MATCH(O882,VITRAN!$AG$14:$AG$1513,0)+13,0),0)</f>
        <v>0</v>
      </c>
      <c r="G882" s="1" t="str">
        <f t="shared" si="39"/>
        <v/>
      </c>
      <c r="H882" s="1" t="str">
        <f t="shared" si="40"/>
        <v/>
      </c>
      <c r="J882" s="1">
        <f>IFERROR(SUMIFS(STOCK!$U$10:$U$209,STOCK!$H$10:$H$209,T882),0)</f>
        <v>0</v>
      </c>
      <c r="K882" s="1">
        <f>IFERROR(SUMIFS(STOCK!$V$10:$V$209,STOCK!$H$10:$H$209,T882),0)</f>
        <v>0</v>
      </c>
      <c r="M882" s="1">
        <f>IFERROR(IF(LEN(T882)&gt;=1,VLOOKUP(HLOOKUP(T882,PROFILE!$K$5:$V$8,4,0),PROFILE!$F$1:$G$3,2,0),0),0)</f>
        <v>0</v>
      </c>
      <c r="N882" s="1">
        <f>IFERROR(COUNTIFS(PROFILE!$H$13:$H$212,"&gt;=1",PROFILE!$I$13:$I$212,T882),0)</f>
        <v>0</v>
      </c>
      <c r="O882" s="1">
        <f>IFERROR(IF(P882&gt;=1,(IF(LEN(T882)&gt;=1,VLOOKUP(T882,PROFILE!$A$23:$B$34,2,0)*100+COUNTIF($T$8:T882,T882),0)),0),0)</f>
        <v>0</v>
      </c>
      <c r="P882" s="11"/>
      <c r="Q882" s="11"/>
      <c r="R882" s="12"/>
      <c r="S882" s="12"/>
      <c r="T882" s="11"/>
      <c r="U882" s="11"/>
      <c r="V882" s="11"/>
      <c r="W882" s="8">
        <f ca="1">IFERROR(IF(P882&gt;=1,(IF(M882&gt;=2,COUNTIF(INDIRECT(G882):INDIRECT(H882),"OLD"),0)),0),0)</f>
        <v>0</v>
      </c>
      <c r="X882" s="8">
        <f ca="1">IFERROR(IF(P882&gt;=1,(IF(M882=1,COUNTIF(INDIRECT(G882):INDIRECT(H882),"NEW"),IF(M882=3,COUNTIF(INDIRECT(G882):INDIRECT(H882),"NEW"),0))),0),0)</f>
        <v>0</v>
      </c>
      <c r="Y882" s="10">
        <f t="shared" ca="1" si="41"/>
        <v>0</v>
      </c>
      <c r="Z882" s="13"/>
    </row>
    <row r="883" spans="6:26" ht="20.100000000000001" customHeight="1" x14ac:dyDescent="0.25">
      <c r="F883" s="1">
        <f>IFERROR(IF(O883&gt;=101,MATCH(O883,VITRAN!$AG$14:$AG$1513,0)+13,0),0)</f>
        <v>0</v>
      </c>
      <c r="G883" s="1" t="str">
        <f t="shared" si="39"/>
        <v/>
      </c>
      <c r="H883" s="1" t="str">
        <f t="shared" si="40"/>
        <v/>
      </c>
      <c r="J883" s="1">
        <f>IFERROR(SUMIFS(STOCK!$U$10:$U$209,STOCK!$H$10:$H$209,T883),0)</f>
        <v>0</v>
      </c>
      <c r="K883" s="1">
        <f>IFERROR(SUMIFS(STOCK!$V$10:$V$209,STOCK!$H$10:$H$209,T883),0)</f>
        <v>0</v>
      </c>
      <c r="M883" s="1">
        <f>IFERROR(IF(LEN(T883)&gt;=1,VLOOKUP(HLOOKUP(T883,PROFILE!$K$5:$V$8,4,0),PROFILE!$F$1:$G$3,2,0),0),0)</f>
        <v>0</v>
      </c>
      <c r="N883" s="1">
        <f>IFERROR(COUNTIFS(PROFILE!$H$13:$H$212,"&gt;=1",PROFILE!$I$13:$I$212,T883),0)</f>
        <v>0</v>
      </c>
      <c r="O883" s="1">
        <f>IFERROR(IF(P883&gt;=1,(IF(LEN(T883)&gt;=1,VLOOKUP(T883,PROFILE!$A$23:$B$34,2,0)*100+COUNTIF($T$8:T883,T883),0)),0),0)</f>
        <v>0</v>
      </c>
      <c r="P883" s="11"/>
      <c r="Q883" s="11"/>
      <c r="R883" s="12"/>
      <c r="S883" s="12"/>
      <c r="T883" s="11"/>
      <c r="U883" s="11"/>
      <c r="V883" s="11"/>
      <c r="W883" s="8">
        <f ca="1">IFERROR(IF(P883&gt;=1,(IF(M883&gt;=2,COUNTIF(INDIRECT(G883):INDIRECT(H883),"OLD"),0)),0),0)</f>
        <v>0</v>
      </c>
      <c r="X883" s="8">
        <f ca="1">IFERROR(IF(P883&gt;=1,(IF(M883=1,COUNTIF(INDIRECT(G883):INDIRECT(H883),"NEW"),IF(M883=3,COUNTIF(INDIRECT(G883):INDIRECT(H883),"NEW"),0))),0),0)</f>
        <v>0</v>
      </c>
      <c r="Y883" s="10">
        <f t="shared" ca="1" si="41"/>
        <v>0</v>
      </c>
      <c r="Z883" s="13"/>
    </row>
    <row r="884" spans="6:26" ht="20.100000000000001" customHeight="1" x14ac:dyDescent="0.25">
      <c r="F884" s="1">
        <f>IFERROR(IF(O884&gt;=101,MATCH(O884,VITRAN!$AG$14:$AG$1513,0)+13,0),0)</f>
        <v>0</v>
      </c>
      <c r="G884" s="1" t="str">
        <f t="shared" si="39"/>
        <v/>
      </c>
      <c r="H884" s="1" t="str">
        <f t="shared" si="40"/>
        <v/>
      </c>
      <c r="J884" s="1">
        <f>IFERROR(SUMIFS(STOCK!$U$10:$U$209,STOCK!$H$10:$H$209,T884),0)</f>
        <v>0</v>
      </c>
      <c r="K884" s="1">
        <f>IFERROR(SUMIFS(STOCK!$V$10:$V$209,STOCK!$H$10:$H$209,T884),0)</f>
        <v>0</v>
      </c>
      <c r="M884" s="1">
        <f>IFERROR(IF(LEN(T884)&gt;=1,VLOOKUP(HLOOKUP(T884,PROFILE!$K$5:$V$8,4,0),PROFILE!$F$1:$G$3,2,0),0),0)</f>
        <v>0</v>
      </c>
      <c r="N884" s="1">
        <f>IFERROR(COUNTIFS(PROFILE!$H$13:$H$212,"&gt;=1",PROFILE!$I$13:$I$212,T884),0)</f>
        <v>0</v>
      </c>
      <c r="O884" s="1">
        <f>IFERROR(IF(P884&gt;=1,(IF(LEN(T884)&gt;=1,VLOOKUP(T884,PROFILE!$A$23:$B$34,2,0)*100+COUNTIF($T$8:T884,T884),0)),0),0)</f>
        <v>0</v>
      </c>
      <c r="P884" s="11"/>
      <c r="Q884" s="11"/>
      <c r="R884" s="12"/>
      <c r="S884" s="12"/>
      <c r="T884" s="11"/>
      <c r="U884" s="11"/>
      <c r="V884" s="11"/>
      <c r="W884" s="8">
        <f ca="1">IFERROR(IF(P884&gt;=1,(IF(M884&gt;=2,COUNTIF(INDIRECT(G884):INDIRECT(H884),"OLD"),0)),0),0)</f>
        <v>0</v>
      </c>
      <c r="X884" s="8">
        <f ca="1">IFERROR(IF(P884&gt;=1,(IF(M884=1,COUNTIF(INDIRECT(G884):INDIRECT(H884),"NEW"),IF(M884=3,COUNTIF(INDIRECT(G884):INDIRECT(H884),"NEW"),0))),0),0)</f>
        <v>0</v>
      </c>
      <c r="Y884" s="10">
        <f t="shared" ca="1" si="41"/>
        <v>0</v>
      </c>
      <c r="Z884" s="13"/>
    </row>
    <row r="885" spans="6:26" ht="20.100000000000001" customHeight="1" x14ac:dyDescent="0.25">
      <c r="F885" s="1">
        <f>IFERROR(IF(O885&gt;=101,MATCH(O885,VITRAN!$AG$14:$AG$1513,0)+13,0),0)</f>
        <v>0</v>
      </c>
      <c r="G885" s="1" t="str">
        <f t="shared" si="39"/>
        <v/>
      </c>
      <c r="H885" s="1" t="str">
        <f t="shared" si="40"/>
        <v/>
      </c>
      <c r="J885" s="1">
        <f>IFERROR(SUMIFS(STOCK!$U$10:$U$209,STOCK!$H$10:$H$209,T885),0)</f>
        <v>0</v>
      </c>
      <c r="K885" s="1">
        <f>IFERROR(SUMIFS(STOCK!$V$10:$V$209,STOCK!$H$10:$H$209,T885),0)</f>
        <v>0</v>
      </c>
      <c r="M885" s="1">
        <f>IFERROR(IF(LEN(T885)&gt;=1,VLOOKUP(HLOOKUP(T885,PROFILE!$K$5:$V$8,4,0),PROFILE!$F$1:$G$3,2,0),0),0)</f>
        <v>0</v>
      </c>
      <c r="N885" s="1">
        <f>IFERROR(COUNTIFS(PROFILE!$H$13:$H$212,"&gt;=1",PROFILE!$I$13:$I$212,T885),0)</f>
        <v>0</v>
      </c>
      <c r="O885" s="1">
        <f>IFERROR(IF(P885&gt;=1,(IF(LEN(T885)&gt;=1,VLOOKUP(T885,PROFILE!$A$23:$B$34,2,0)*100+COUNTIF($T$8:T885,T885),0)),0),0)</f>
        <v>0</v>
      </c>
      <c r="P885" s="11"/>
      <c r="Q885" s="11"/>
      <c r="R885" s="12"/>
      <c r="S885" s="12"/>
      <c r="T885" s="11"/>
      <c r="U885" s="11"/>
      <c r="V885" s="11"/>
      <c r="W885" s="8">
        <f ca="1">IFERROR(IF(P885&gt;=1,(IF(M885&gt;=2,COUNTIF(INDIRECT(G885):INDIRECT(H885),"OLD"),0)),0),0)</f>
        <v>0</v>
      </c>
      <c r="X885" s="8">
        <f ca="1">IFERROR(IF(P885&gt;=1,(IF(M885=1,COUNTIF(INDIRECT(G885):INDIRECT(H885),"NEW"),IF(M885=3,COUNTIF(INDIRECT(G885):INDIRECT(H885),"NEW"),0))),0),0)</f>
        <v>0</v>
      </c>
      <c r="Y885" s="10">
        <f t="shared" ca="1" si="41"/>
        <v>0</v>
      </c>
      <c r="Z885" s="13"/>
    </row>
    <row r="886" spans="6:26" ht="20.100000000000001" customHeight="1" x14ac:dyDescent="0.25">
      <c r="F886" s="1">
        <f>IFERROR(IF(O886&gt;=101,MATCH(O886,VITRAN!$AG$14:$AG$1513,0)+13,0),0)</f>
        <v>0</v>
      </c>
      <c r="G886" s="1" t="str">
        <f t="shared" si="39"/>
        <v/>
      </c>
      <c r="H886" s="1" t="str">
        <f t="shared" si="40"/>
        <v/>
      </c>
      <c r="J886" s="1">
        <f>IFERROR(SUMIFS(STOCK!$U$10:$U$209,STOCK!$H$10:$H$209,T886),0)</f>
        <v>0</v>
      </c>
      <c r="K886" s="1">
        <f>IFERROR(SUMIFS(STOCK!$V$10:$V$209,STOCK!$H$10:$H$209,T886),0)</f>
        <v>0</v>
      </c>
      <c r="M886" s="1">
        <f>IFERROR(IF(LEN(T886)&gt;=1,VLOOKUP(HLOOKUP(T886,PROFILE!$K$5:$V$8,4,0),PROFILE!$F$1:$G$3,2,0),0),0)</f>
        <v>0</v>
      </c>
      <c r="N886" s="1">
        <f>IFERROR(COUNTIFS(PROFILE!$H$13:$H$212,"&gt;=1",PROFILE!$I$13:$I$212,T886),0)</f>
        <v>0</v>
      </c>
      <c r="O886" s="1">
        <f>IFERROR(IF(P886&gt;=1,(IF(LEN(T886)&gt;=1,VLOOKUP(T886,PROFILE!$A$23:$B$34,2,0)*100+COUNTIF($T$8:T886,T886),0)),0),0)</f>
        <v>0</v>
      </c>
      <c r="P886" s="11"/>
      <c r="Q886" s="11"/>
      <c r="R886" s="12"/>
      <c r="S886" s="12"/>
      <c r="T886" s="11"/>
      <c r="U886" s="11"/>
      <c r="V886" s="11"/>
      <c r="W886" s="8">
        <f ca="1">IFERROR(IF(P886&gt;=1,(IF(M886&gt;=2,COUNTIF(INDIRECT(G886):INDIRECT(H886),"OLD"),0)),0),0)</f>
        <v>0</v>
      </c>
      <c r="X886" s="8">
        <f ca="1">IFERROR(IF(P886&gt;=1,(IF(M886=1,COUNTIF(INDIRECT(G886):INDIRECT(H886),"NEW"),IF(M886=3,COUNTIF(INDIRECT(G886):INDIRECT(H886),"NEW"),0))),0),0)</f>
        <v>0</v>
      </c>
      <c r="Y886" s="10">
        <f t="shared" ca="1" si="41"/>
        <v>0</v>
      </c>
      <c r="Z886" s="13"/>
    </row>
    <row r="887" spans="6:26" ht="20.100000000000001" customHeight="1" x14ac:dyDescent="0.25">
      <c r="F887" s="1">
        <f>IFERROR(IF(O887&gt;=101,MATCH(O887,VITRAN!$AG$14:$AG$1513,0)+13,0),0)</f>
        <v>0</v>
      </c>
      <c r="G887" s="1" t="str">
        <f t="shared" si="39"/>
        <v/>
      </c>
      <c r="H887" s="1" t="str">
        <f t="shared" si="40"/>
        <v/>
      </c>
      <c r="J887" s="1">
        <f>IFERROR(SUMIFS(STOCK!$U$10:$U$209,STOCK!$H$10:$H$209,T887),0)</f>
        <v>0</v>
      </c>
      <c r="K887" s="1">
        <f>IFERROR(SUMIFS(STOCK!$V$10:$V$209,STOCK!$H$10:$H$209,T887),0)</f>
        <v>0</v>
      </c>
      <c r="M887" s="1">
        <f>IFERROR(IF(LEN(T887)&gt;=1,VLOOKUP(HLOOKUP(T887,PROFILE!$K$5:$V$8,4,0),PROFILE!$F$1:$G$3,2,0),0),0)</f>
        <v>0</v>
      </c>
      <c r="N887" s="1">
        <f>IFERROR(COUNTIFS(PROFILE!$H$13:$H$212,"&gt;=1",PROFILE!$I$13:$I$212,T887),0)</f>
        <v>0</v>
      </c>
      <c r="O887" s="1">
        <f>IFERROR(IF(P887&gt;=1,(IF(LEN(T887)&gt;=1,VLOOKUP(T887,PROFILE!$A$23:$B$34,2,0)*100+COUNTIF($T$8:T887,T887),0)),0),0)</f>
        <v>0</v>
      </c>
      <c r="P887" s="11"/>
      <c r="Q887" s="11"/>
      <c r="R887" s="12"/>
      <c r="S887" s="12"/>
      <c r="T887" s="11"/>
      <c r="U887" s="11"/>
      <c r="V887" s="11"/>
      <c r="W887" s="8">
        <f ca="1">IFERROR(IF(P887&gt;=1,(IF(M887&gt;=2,COUNTIF(INDIRECT(G887):INDIRECT(H887),"OLD"),0)),0),0)</f>
        <v>0</v>
      </c>
      <c r="X887" s="8">
        <f ca="1">IFERROR(IF(P887&gt;=1,(IF(M887=1,COUNTIF(INDIRECT(G887):INDIRECT(H887),"NEW"),IF(M887=3,COUNTIF(INDIRECT(G887):INDIRECT(H887),"NEW"),0))),0),0)</f>
        <v>0</v>
      </c>
      <c r="Y887" s="10">
        <f t="shared" ca="1" si="41"/>
        <v>0</v>
      </c>
      <c r="Z887" s="13"/>
    </row>
    <row r="888" spans="6:26" ht="20.100000000000001" customHeight="1" x14ac:dyDescent="0.25">
      <c r="F888" s="1">
        <f>IFERROR(IF(O888&gt;=101,MATCH(O888,VITRAN!$AG$14:$AG$1513,0)+13,0),0)</f>
        <v>0</v>
      </c>
      <c r="G888" s="1" t="str">
        <f t="shared" si="39"/>
        <v/>
      </c>
      <c r="H888" s="1" t="str">
        <f t="shared" si="40"/>
        <v/>
      </c>
      <c r="J888" s="1">
        <f>IFERROR(SUMIFS(STOCK!$U$10:$U$209,STOCK!$H$10:$H$209,T888),0)</f>
        <v>0</v>
      </c>
      <c r="K888" s="1">
        <f>IFERROR(SUMIFS(STOCK!$V$10:$V$209,STOCK!$H$10:$H$209,T888),0)</f>
        <v>0</v>
      </c>
      <c r="M888" s="1">
        <f>IFERROR(IF(LEN(T888)&gt;=1,VLOOKUP(HLOOKUP(T888,PROFILE!$K$5:$V$8,4,0),PROFILE!$F$1:$G$3,2,0),0),0)</f>
        <v>0</v>
      </c>
      <c r="N888" s="1">
        <f>IFERROR(COUNTIFS(PROFILE!$H$13:$H$212,"&gt;=1",PROFILE!$I$13:$I$212,T888),0)</f>
        <v>0</v>
      </c>
      <c r="O888" s="1">
        <f>IFERROR(IF(P888&gt;=1,(IF(LEN(T888)&gt;=1,VLOOKUP(T888,PROFILE!$A$23:$B$34,2,0)*100+COUNTIF($T$8:T888,T888),0)),0),0)</f>
        <v>0</v>
      </c>
      <c r="P888" s="11"/>
      <c r="Q888" s="11"/>
      <c r="R888" s="12"/>
      <c r="S888" s="12"/>
      <c r="T888" s="11"/>
      <c r="U888" s="11"/>
      <c r="V888" s="11"/>
      <c r="W888" s="8">
        <f ca="1">IFERROR(IF(P888&gt;=1,(IF(M888&gt;=2,COUNTIF(INDIRECT(G888):INDIRECT(H888),"OLD"),0)),0),0)</f>
        <v>0</v>
      </c>
      <c r="X888" s="8">
        <f ca="1">IFERROR(IF(P888&gt;=1,(IF(M888=1,COUNTIF(INDIRECT(G888):INDIRECT(H888),"NEW"),IF(M888=3,COUNTIF(INDIRECT(G888):INDIRECT(H888),"NEW"),0))),0),0)</f>
        <v>0</v>
      </c>
      <c r="Y888" s="10">
        <f t="shared" ca="1" si="41"/>
        <v>0</v>
      </c>
      <c r="Z888" s="13"/>
    </row>
    <row r="889" spans="6:26" ht="20.100000000000001" customHeight="1" x14ac:dyDescent="0.25">
      <c r="F889" s="1">
        <f>IFERROR(IF(O889&gt;=101,MATCH(O889,VITRAN!$AG$14:$AG$1513,0)+13,0),0)</f>
        <v>0</v>
      </c>
      <c r="G889" s="1" t="str">
        <f t="shared" si="39"/>
        <v/>
      </c>
      <c r="H889" s="1" t="str">
        <f t="shared" si="40"/>
        <v/>
      </c>
      <c r="J889" s="1">
        <f>IFERROR(SUMIFS(STOCK!$U$10:$U$209,STOCK!$H$10:$H$209,T889),0)</f>
        <v>0</v>
      </c>
      <c r="K889" s="1">
        <f>IFERROR(SUMIFS(STOCK!$V$10:$V$209,STOCK!$H$10:$H$209,T889),0)</f>
        <v>0</v>
      </c>
      <c r="M889" s="1">
        <f>IFERROR(IF(LEN(T889)&gt;=1,VLOOKUP(HLOOKUP(T889,PROFILE!$K$5:$V$8,4,0),PROFILE!$F$1:$G$3,2,0),0),0)</f>
        <v>0</v>
      </c>
      <c r="N889" s="1">
        <f>IFERROR(COUNTIFS(PROFILE!$H$13:$H$212,"&gt;=1",PROFILE!$I$13:$I$212,T889),0)</f>
        <v>0</v>
      </c>
      <c r="O889" s="1">
        <f>IFERROR(IF(P889&gt;=1,(IF(LEN(T889)&gt;=1,VLOOKUP(T889,PROFILE!$A$23:$B$34,2,0)*100+COUNTIF($T$8:T889,T889),0)),0),0)</f>
        <v>0</v>
      </c>
      <c r="P889" s="11"/>
      <c r="Q889" s="11"/>
      <c r="R889" s="12"/>
      <c r="S889" s="12"/>
      <c r="T889" s="11"/>
      <c r="U889" s="11"/>
      <c r="V889" s="11"/>
      <c r="W889" s="8">
        <f ca="1">IFERROR(IF(P889&gt;=1,(IF(M889&gt;=2,COUNTIF(INDIRECT(G889):INDIRECT(H889),"OLD"),0)),0),0)</f>
        <v>0</v>
      </c>
      <c r="X889" s="8">
        <f ca="1">IFERROR(IF(P889&gt;=1,(IF(M889=1,COUNTIF(INDIRECT(G889):INDIRECT(H889),"NEW"),IF(M889=3,COUNTIF(INDIRECT(G889):INDIRECT(H889),"NEW"),0))),0),0)</f>
        <v>0</v>
      </c>
      <c r="Y889" s="10">
        <f t="shared" ca="1" si="41"/>
        <v>0</v>
      </c>
      <c r="Z889" s="13"/>
    </row>
    <row r="890" spans="6:26" ht="20.100000000000001" customHeight="1" x14ac:dyDescent="0.25">
      <c r="F890" s="1">
        <f>IFERROR(IF(O890&gt;=101,MATCH(O890,VITRAN!$AG$14:$AG$1513,0)+13,0),0)</f>
        <v>0</v>
      </c>
      <c r="G890" s="1" t="str">
        <f t="shared" si="39"/>
        <v/>
      </c>
      <c r="H890" s="1" t="str">
        <f t="shared" si="40"/>
        <v/>
      </c>
      <c r="J890" s="1">
        <f>IFERROR(SUMIFS(STOCK!$U$10:$U$209,STOCK!$H$10:$H$209,T890),0)</f>
        <v>0</v>
      </c>
      <c r="K890" s="1">
        <f>IFERROR(SUMIFS(STOCK!$V$10:$V$209,STOCK!$H$10:$H$209,T890),0)</f>
        <v>0</v>
      </c>
      <c r="M890" s="1">
        <f>IFERROR(IF(LEN(T890)&gt;=1,VLOOKUP(HLOOKUP(T890,PROFILE!$K$5:$V$8,4,0),PROFILE!$F$1:$G$3,2,0),0),0)</f>
        <v>0</v>
      </c>
      <c r="N890" s="1">
        <f>IFERROR(COUNTIFS(PROFILE!$H$13:$H$212,"&gt;=1",PROFILE!$I$13:$I$212,T890),0)</f>
        <v>0</v>
      </c>
      <c r="O890" s="1">
        <f>IFERROR(IF(P890&gt;=1,(IF(LEN(T890)&gt;=1,VLOOKUP(T890,PROFILE!$A$23:$B$34,2,0)*100+COUNTIF($T$8:T890,T890),0)),0),0)</f>
        <v>0</v>
      </c>
      <c r="P890" s="11"/>
      <c r="Q890" s="11"/>
      <c r="R890" s="12"/>
      <c r="S890" s="12"/>
      <c r="T890" s="11"/>
      <c r="U890" s="11"/>
      <c r="V890" s="11"/>
      <c r="W890" s="8">
        <f ca="1">IFERROR(IF(P890&gt;=1,(IF(M890&gt;=2,COUNTIF(INDIRECT(G890):INDIRECT(H890),"OLD"),0)),0),0)</f>
        <v>0</v>
      </c>
      <c r="X890" s="8">
        <f ca="1">IFERROR(IF(P890&gt;=1,(IF(M890=1,COUNTIF(INDIRECT(G890):INDIRECT(H890),"NEW"),IF(M890=3,COUNTIF(INDIRECT(G890):INDIRECT(H890),"NEW"),0))),0),0)</f>
        <v>0</v>
      </c>
      <c r="Y890" s="10">
        <f t="shared" ca="1" si="41"/>
        <v>0</v>
      </c>
      <c r="Z890" s="13"/>
    </row>
    <row r="891" spans="6:26" ht="20.100000000000001" customHeight="1" x14ac:dyDescent="0.25">
      <c r="F891" s="1">
        <f>IFERROR(IF(O891&gt;=101,MATCH(O891,VITRAN!$AG$14:$AG$1513,0)+13,0),0)</f>
        <v>0</v>
      </c>
      <c r="G891" s="1" t="str">
        <f t="shared" si="39"/>
        <v/>
      </c>
      <c r="H891" s="1" t="str">
        <f t="shared" si="40"/>
        <v/>
      </c>
      <c r="J891" s="1">
        <f>IFERROR(SUMIFS(STOCK!$U$10:$U$209,STOCK!$H$10:$H$209,T891),0)</f>
        <v>0</v>
      </c>
      <c r="K891" s="1">
        <f>IFERROR(SUMIFS(STOCK!$V$10:$V$209,STOCK!$H$10:$H$209,T891),0)</f>
        <v>0</v>
      </c>
      <c r="M891" s="1">
        <f>IFERROR(IF(LEN(T891)&gt;=1,VLOOKUP(HLOOKUP(T891,PROFILE!$K$5:$V$8,4,0),PROFILE!$F$1:$G$3,2,0),0),0)</f>
        <v>0</v>
      </c>
      <c r="N891" s="1">
        <f>IFERROR(COUNTIFS(PROFILE!$H$13:$H$212,"&gt;=1",PROFILE!$I$13:$I$212,T891),0)</f>
        <v>0</v>
      </c>
      <c r="O891" s="1">
        <f>IFERROR(IF(P891&gt;=1,(IF(LEN(T891)&gt;=1,VLOOKUP(T891,PROFILE!$A$23:$B$34,2,0)*100+COUNTIF($T$8:T891,T891),0)),0),0)</f>
        <v>0</v>
      </c>
      <c r="P891" s="11"/>
      <c r="Q891" s="11"/>
      <c r="R891" s="12"/>
      <c r="S891" s="12"/>
      <c r="T891" s="11"/>
      <c r="U891" s="11"/>
      <c r="V891" s="11"/>
      <c r="W891" s="8">
        <f ca="1">IFERROR(IF(P891&gt;=1,(IF(M891&gt;=2,COUNTIF(INDIRECT(G891):INDIRECT(H891),"OLD"),0)),0),0)</f>
        <v>0</v>
      </c>
      <c r="X891" s="8">
        <f ca="1">IFERROR(IF(P891&gt;=1,(IF(M891=1,COUNTIF(INDIRECT(G891):INDIRECT(H891),"NEW"),IF(M891=3,COUNTIF(INDIRECT(G891):INDIRECT(H891),"NEW"),0))),0),0)</f>
        <v>0</v>
      </c>
      <c r="Y891" s="10">
        <f t="shared" ca="1" si="41"/>
        <v>0</v>
      </c>
      <c r="Z891" s="13"/>
    </row>
    <row r="892" spans="6:26" ht="20.100000000000001" customHeight="1" x14ac:dyDescent="0.25">
      <c r="F892" s="1">
        <f>IFERROR(IF(O892&gt;=101,MATCH(O892,VITRAN!$AG$14:$AG$1513,0)+13,0),0)</f>
        <v>0</v>
      </c>
      <c r="G892" s="1" t="str">
        <f t="shared" si="39"/>
        <v/>
      </c>
      <c r="H892" s="1" t="str">
        <f t="shared" si="40"/>
        <v/>
      </c>
      <c r="J892" s="1">
        <f>IFERROR(SUMIFS(STOCK!$U$10:$U$209,STOCK!$H$10:$H$209,T892),0)</f>
        <v>0</v>
      </c>
      <c r="K892" s="1">
        <f>IFERROR(SUMIFS(STOCK!$V$10:$V$209,STOCK!$H$10:$H$209,T892),0)</f>
        <v>0</v>
      </c>
      <c r="M892" s="1">
        <f>IFERROR(IF(LEN(T892)&gt;=1,VLOOKUP(HLOOKUP(T892,PROFILE!$K$5:$V$8,4,0),PROFILE!$F$1:$G$3,2,0),0),0)</f>
        <v>0</v>
      </c>
      <c r="N892" s="1">
        <f>IFERROR(COUNTIFS(PROFILE!$H$13:$H$212,"&gt;=1",PROFILE!$I$13:$I$212,T892),0)</f>
        <v>0</v>
      </c>
      <c r="O892" s="1">
        <f>IFERROR(IF(P892&gt;=1,(IF(LEN(T892)&gt;=1,VLOOKUP(T892,PROFILE!$A$23:$B$34,2,0)*100+COUNTIF($T$8:T892,T892),0)),0),0)</f>
        <v>0</v>
      </c>
      <c r="P892" s="11"/>
      <c r="Q892" s="11"/>
      <c r="R892" s="12"/>
      <c r="S892" s="12"/>
      <c r="T892" s="11"/>
      <c r="U892" s="11"/>
      <c r="V892" s="11"/>
      <c r="W892" s="8">
        <f ca="1">IFERROR(IF(P892&gt;=1,(IF(M892&gt;=2,COUNTIF(INDIRECT(G892):INDIRECT(H892),"OLD"),0)),0),0)</f>
        <v>0</v>
      </c>
      <c r="X892" s="8">
        <f ca="1">IFERROR(IF(P892&gt;=1,(IF(M892=1,COUNTIF(INDIRECT(G892):INDIRECT(H892),"NEW"),IF(M892=3,COUNTIF(INDIRECT(G892):INDIRECT(H892),"NEW"),0))),0),0)</f>
        <v>0</v>
      </c>
      <c r="Y892" s="10">
        <f t="shared" ca="1" si="41"/>
        <v>0</v>
      </c>
      <c r="Z892" s="13"/>
    </row>
    <row r="893" spans="6:26" ht="20.100000000000001" customHeight="1" x14ac:dyDescent="0.25">
      <c r="F893" s="1">
        <f>IFERROR(IF(O893&gt;=101,MATCH(O893,VITRAN!$AG$14:$AG$1513,0)+13,0),0)</f>
        <v>0</v>
      </c>
      <c r="G893" s="1" t="str">
        <f t="shared" si="39"/>
        <v/>
      </c>
      <c r="H893" s="1" t="str">
        <f t="shared" si="40"/>
        <v/>
      </c>
      <c r="J893" s="1">
        <f>IFERROR(SUMIFS(STOCK!$U$10:$U$209,STOCK!$H$10:$H$209,T893),0)</f>
        <v>0</v>
      </c>
      <c r="K893" s="1">
        <f>IFERROR(SUMIFS(STOCK!$V$10:$V$209,STOCK!$H$10:$H$209,T893),0)</f>
        <v>0</v>
      </c>
      <c r="M893" s="1">
        <f>IFERROR(IF(LEN(T893)&gt;=1,VLOOKUP(HLOOKUP(T893,PROFILE!$K$5:$V$8,4,0),PROFILE!$F$1:$G$3,2,0),0),0)</f>
        <v>0</v>
      </c>
      <c r="N893" s="1">
        <f>IFERROR(COUNTIFS(PROFILE!$H$13:$H$212,"&gt;=1",PROFILE!$I$13:$I$212,T893),0)</f>
        <v>0</v>
      </c>
      <c r="O893" s="1">
        <f>IFERROR(IF(P893&gt;=1,(IF(LEN(T893)&gt;=1,VLOOKUP(T893,PROFILE!$A$23:$B$34,2,0)*100+COUNTIF($T$8:T893,T893),0)),0),0)</f>
        <v>0</v>
      </c>
      <c r="P893" s="11"/>
      <c r="Q893" s="11"/>
      <c r="R893" s="12"/>
      <c r="S893" s="12"/>
      <c r="T893" s="11"/>
      <c r="U893" s="11"/>
      <c r="V893" s="11"/>
      <c r="W893" s="8">
        <f ca="1">IFERROR(IF(P893&gt;=1,(IF(M893&gt;=2,COUNTIF(INDIRECT(G893):INDIRECT(H893),"OLD"),0)),0),0)</f>
        <v>0</v>
      </c>
      <c r="X893" s="8">
        <f ca="1">IFERROR(IF(P893&gt;=1,(IF(M893=1,COUNTIF(INDIRECT(G893):INDIRECT(H893),"NEW"),IF(M893=3,COUNTIF(INDIRECT(G893):INDIRECT(H893),"NEW"),0))),0),0)</f>
        <v>0</v>
      </c>
      <c r="Y893" s="10">
        <f t="shared" ca="1" si="41"/>
        <v>0</v>
      </c>
      <c r="Z893" s="13"/>
    </row>
    <row r="894" spans="6:26" ht="20.100000000000001" customHeight="1" x14ac:dyDescent="0.25">
      <c r="F894" s="1">
        <f>IFERROR(IF(O894&gt;=101,MATCH(O894,VITRAN!$AG$14:$AG$1513,0)+13,0),0)</f>
        <v>0</v>
      </c>
      <c r="G894" s="1" t="str">
        <f t="shared" si="39"/>
        <v/>
      </c>
      <c r="H894" s="1" t="str">
        <f t="shared" si="40"/>
        <v/>
      </c>
      <c r="J894" s="1">
        <f>IFERROR(SUMIFS(STOCK!$U$10:$U$209,STOCK!$H$10:$H$209,T894),0)</f>
        <v>0</v>
      </c>
      <c r="K894" s="1">
        <f>IFERROR(SUMIFS(STOCK!$V$10:$V$209,STOCK!$H$10:$H$209,T894),0)</f>
        <v>0</v>
      </c>
      <c r="M894" s="1">
        <f>IFERROR(IF(LEN(T894)&gt;=1,VLOOKUP(HLOOKUP(T894,PROFILE!$K$5:$V$8,4,0),PROFILE!$F$1:$G$3,2,0),0),0)</f>
        <v>0</v>
      </c>
      <c r="N894" s="1">
        <f>IFERROR(COUNTIFS(PROFILE!$H$13:$H$212,"&gt;=1",PROFILE!$I$13:$I$212,T894),0)</f>
        <v>0</v>
      </c>
      <c r="O894" s="1">
        <f>IFERROR(IF(P894&gt;=1,(IF(LEN(T894)&gt;=1,VLOOKUP(T894,PROFILE!$A$23:$B$34,2,0)*100+COUNTIF($T$8:T894,T894),0)),0),0)</f>
        <v>0</v>
      </c>
      <c r="P894" s="11"/>
      <c r="Q894" s="11"/>
      <c r="R894" s="12"/>
      <c r="S894" s="12"/>
      <c r="T894" s="11"/>
      <c r="U894" s="11"/>
      <c r="V894" s="11"/>
      <c r="W894" s="8">
        <f ca="1">IFERROR(IF(P894&gt;=1,(IF(M894&gt;=2,COUNTIF(INDIRECT(G894):INDIRECT(H894),"OLD"),0)),0),0)</f>
        <v>0</v>
      </c>
      <c r="X894" s="8">
        <f ca="1">IFERROR(IF(P894&gt;=1,(IF(M894=1,COUNTIF(INDIRECT(G894):INDIRECT(H894),"NEW"),IF(M894=3,COUNTIF(INDIRECT(G894):INDIRECT(H894),"NEW"),0))),0),0)</f>
        <v>0</v>
      </c>
      <c r="Y894" s="10">
        <f t="shared" ca="1" si="41"/>
        <v>0</v>
      </c>
      <c r="Z894" s="13"/>
    </row>
    <row r="895" spans="6:26" ht="20.100000000000001" customHeight="1" x14ac:dyDescent="0.25">
      <c r="F895" s="1">
        <f>IFERROR(IF(O895&gt;=101,MATCH(O895,VITRAN!$AG$14:$AG$1513,0)+13,0),0)</f>
        <v>0</v>
      </c>
      <c r="G895" s="1" t="str">
        <f t="shared" si="39"/>
        <v/>
      </c>
      <c r="H895" s="1" t="str">
        <f t="shared" si="40"/>
        <v/>
      </c>
      <c r="J895" s="1">
        <f>IFERROR(SUMIFS(STOCK!$U$10:$U$209,STOCK!$H$10:$H$209,T895),0)</f>
        <v>0</v>
      </c>
      <c r="K895" s="1">
        <f>IFERROR(SUMIFS(STOCK!$V$10:$V$209,STOCK!$H$10:$H$209,T895),0)</f>
        <v>0</v>
      </c>
      <c r="M895" s="1">
        <f>IFERROR(IF(LEN(T895)&gt;=1,VLOOKUP(HLOOKUP(T895,PROFILE!$K$5:$V$8,4,0),PROFILE!$F$1:$G$3,2,0),0),0)</f>
        <v>0</v>
      </c>
      <c r="N895" s="1">
        <f>IFERROR(COUNTIFS(PROFILE!$H$13:$H$212,"&gt;=1",PROFILE!$I$13:$I$212,T895),0)</f>
        <v>0</v>
      </c>
      <c r="O895" s="1">
        <f>IFERROR(IF(P895&gt;=1,(IF(LEN(T895)&gt;=1,VLOOKUP(T895,PROFILE!$A$23:$B$34,2,0)*100+COUNTIF($T$8:T895,T895),0)),0),0)</f>
        <v>0</v>
      </c>
      <c r="P895" s="11"/>
      <c r="Q895" s="11"/>
      <c r="R895" s="12"/>
      <c r="S895" s="12"/>
      <c r="T895" s="11"/>
      <c r="U895" s="11"/>
      <c r="V895" s="11"/>
      <c r="W895" s="8">
        <f ca="1">IFERROR(IF(P895&gt;=1,(IF(M895&gt;=2,COUNTIF(INDIRECT(G895):INDIRECT(H895),"OLD"),0)),0),0)</f>
        <v>0</v>
      </c>
      <c r="X895" s="8">
        <f ca="1">IFERROR(IF(P895&gt;=1,(IF(M895=1,COUNTIF(INDIRECT(G895):INDIRECT(H895),"NEW"),IF(M895=3,COUNTIF(INDIRECT(G895):INDIRECT(H895),"NEW"),0))),0),0)</f>
        <v>0</v>
      </c>
      <c r="Y895" s="10">
        <f t="shared" ca="1" si="41"/>
        <v>0</v>
      </c>
      <c r="Z895" s="13"/>
    </row>
    <row r="896" spans="6:26" ht="20.100000000000001" customHeight="1" x14ac:dyDescent="0.25">
      <c r="F896" s="1">
        <f>IFERROR(IF(O896&gt;=101,MATCH(O896,VITRAN!$AG$14:$AG$1513,0)+13,0),0)</f>
        <v>0</v>
      </c>
      <c r="G896" s="1" t="str">
        <f t="shared" si="39"/>
        <v/>
      </c>
      <c r="H896" s="1" t="str">
        <f t="shared" si="40"/>
        <v/>
      </c>
      <c r="J896" s="1">
        <f>IFERROR(SUMIFS(STOCK!$U$10:$U$209,STOCK!$H$10:$H$209,T896),0)</f>
        <v>0</v>
      </c>
      <c r="K896" s="1">
        <f>IFERROR(SUMIFS(STOCK!$V$10:$V$209,STOCK!$H$10:$H$209,T896),0)</f>
        <v>0</v>
      </c>
      <c r="M896" s="1">
        <f>IFERROR(IF(LEN(T896)&gt;=1,VLOOKUP(HLOOKUP(T896,PROFILE!$K$5:$V$8,4,0),PROFILE!$F$1:$G$3,2,0),0),0)</f>
        <v>0</v>
      </c>
      <c r="N896" s="1">
        <f>IFERROR(COUNTIFS(PROFILE!$H$13:$H$212,"&gt;=1",PROFILE!$I$13:$I$212,T896),0)</f>
        <v>0</v>
      </c>
      <c r="O896" s="1">
        <f>IFERROR(IF(P896&gt;=1,(IF(LEN(T896)&gt;=1,VLOOKUP(T896,PROFILE!$A$23:$B$34,2,0)*100+COUNTIF($T$8:T896,T896),0)),0),0)</f>
        <v>0</v>
      </c>
      <c r="P896" s="11"/>
      <c r="Q896" s="11"/>
      <c r="R896" s="12"/>
      <c r="S896" s="12"/>
      <c r="T896" s="11"/>
      <c r="U896" s="11"/>
      <c r="V896" s="11"/>
      <c r="W896" s="8">
        <f ca="1">IFERROR(IF(P896&gt;=1,(IF(M896&gt;=2,COUNTIF(INDIRECT(G896):INDIRECT(H896),"OLD"),0)),0),0)</f>
        <v>0</v>
      </c>
      <c r="X896" s="8">
        <f ca="1">IFERROR(IF(P896&gt;=1,(IF(M896=1,COUNTIF(INDIRECT(G896):INDIRECT(H896),"NEW"),IF(M896=3,COUNTIF(INDIRECT(G896):INDIRECT(H896),"NEW"),0))),0),0)</f>
        <v>0</v>
      </c>
      <c r="Y896" s="10">
        <f t="shared" ca="1" si="41"/>
        <v>0</v>
      </c>
      <c r="Z896" s="13"/>
    </row>
    <row r="897" spans="6:26" ht="20.100000000000001" customHeight="1" x14ac:dyDescent="0.25">
      <c r="F897" s="1">
        <f>IFERROR(IF(O897&gt;=101,MATCH(O897,VITRAN!$AG$14:$AG$1513,0)+13,0),0)</f>
        <v>0</v>
      </c>
      <c r="G897" s="1" t="str">
        <f t="shared" si="39"/>
        <v/>
      </c>
      <c r="H897" s="1" t="str">
        <f t="shared" si="40"/>
        <v/>
      </c>
      <c r="J897" s="1">
        <f>IFERROR(SUMIFS(STOCK!$U$10:$U$209,STOCK!$H$10:$H$209,T897),0)</f>
        <v>0</v>
      </c>
      <c r="K897" s="1">
        <f>IFERROR(SUMIFS(STOCK!$V$10:$V$209,STOCK!$H$10:$H$209,T897),0)</f>
        <v>0</v>
      </c>
      <c r="M897" s="1">
        <f>IFERROR(IF(LEN(T897)&gt;=1,VLOOKUP(HLOOKUP(T897,PROFILE!$K$5:$V$8,4,0),PROFILE!$F$1:$G$3,2,0),0),0)</f>
        <v>0</v>
      </c>
      <c r="N897" s="1">
        <f>IFERROR(COUNTIFS(PROFILE!$H$13:$H$212,"&gt;=1",PROFILE!$I$13:$I$212,T897),0)</f>
        <v>0</v>
      </c>
      <c r="O897" s="1">
        <f>IFERROR(IF(P897&gt;=1,(IF(LEN(T897)&gt;=1,VLOOKUP(T897,PROFILE!$A$23:$B$34,2,0)*100+COUNTIF($T$8:T897,T897),0)),0),0)</f>
        <v>0</v>
      </c>
      <c r="P897" s="11"/>
      <c r="Q897" s="11"/>
      <c r="R897" s="12"/>
      <c r="S897" s="12"/>
      <c r="T897" s="11"/>
      <c r="U897" s="11"/>
      <c r="V897" s="11"/>
      <c r="W897" s="8">
        <f ca="1">IFERROR(IF(P897&gt;=1,(IF(M897&gt;=2,COUNTIF(INDIRECT(G897):INDIRECT(H897),"OLD"),0)),0),0)</f>
        <v>0</v>
      </c>
      <c r="X897" s="8">
        <f ca="1">IFERROR(IF(P897&gt;=1,(IF(M897=1,COUNTIF(INDIRECT(G897):INDIRECT(H897),"NEW"),IF(M897=3,COUNTIF(INDIRECT(G897):INDIRECT(H897),"NEW"),0))),0),0)</f>
        <v>0</v>
      </c>
      <c r="Y897" s="10">
        <f t="shared" ca="1" si="41"/>
        <v>0</v>
      </c>
      <c r="Z897" s="13"/>
    </row>
    <row r="898" spans="6:26" ht="20.100000000000001" customHeight="1" x14ac:dyDescent="0.25">
      <c r="F898" s="1">
        <f>IFERROR(IF(O898&gt;=101,MATCH(O898,VITRAN!$AG$14:$AG$1513,0)+13,0),0)</f>
        <v>0</v>
      </c>
      <c r="G898" s="1" t="str">
        <f t="shared" si="39"/>
        <v/>
      </c>
      <c r="H898" s="1" t="str">
        <f t="shared" si="40"/>
        <v/>
      </c>
      <c r="J898" s="1">
        <f>IFERROR(SUMIFS(STOCK!$U$10:$U$209,STOCK!$H$10:$H$209,T898),0)</f>
        <v>0</v>
      </c>
      <c r="K898" s="1">
        <f>IFERROR(SUMIFS(STOCK!$V$10:$V$209,STOCK!$H$10:$H$209,T898),0)</f>
        <v>0</v>
      </c>
      <c r="M898" s="1">
        <f>IFERROR(IF(LEN(T898)&gt;=1,VLOOKUP(HLOOKUP(T898,PROFILE!$K$5:$V$8,4,0),PROFILE!$F$1:$G$3,2,0),0),0)</f>
        <v>0</v>
      </c>
      <c r="N898" s="1">
        <f>IFERROR(COUNTIFS(PROFILE!$H$13:$H$212,"&gt;=1",PROFILE!$I$13:$I$212,T898),0)</f>
        <v>0</v>
      </c>
      <c r="O898" s="1">
        <f>IFERROR(IF(P898&gt;=1,(IF(LEN(T898)&gt;=1,VLOOKUP(T898,PROFILE!$A$23:$B$34,2,0)*100+COUNTIF($T$8:T898,T898),0)),0),0)</f>
        <v>0</v>
      </c>
      <c r="P898" s="11"/>
      <c r="Q898" s="11"/>
      <c r="R898" s="12"/>
      <c r="S898" s="12"/>
      <c r="T898" s="11"/>
      <c r="U898" s="11"/>
      <c r="V898" s="11"/>
      <c r="W898" s="8">
        <f ca="1">IFERROR(IF(P898&gt;=1,(IF(M898&gt;=2,COUNTIF(INDIRECT(G898):INDIRECT(H898),"OLD"),0)),0),0)</f>
        <v>0</v>
      </c>
      <c r="X898" s="8">
        <f ca="1">IFERROR(IF(P898&gt;=1,(IF(M898=1,COUNTIF(INDIRECT(G898):INDIRECT(H898),"NEW"),IF(M898=3,COUNTIF(INDIRECT(G898):INDIRECT(H898),"NEW"),0))),0),0)</f>
        <v>0</v>
      </c>
      <c r="Y898" s="10">
        <f t="shared" ca="1" si="41"/>
        <v>0</v>
      </c>
      <c r="Z898" s="13"/>
    </row>
    <row r="899" spans="6:26" ht="20.100000000000001" customHeight="1" x14ac:dyDescent="0.25">
      <c r="F899" s="1">
        <f>IFERROR(IF(O899&gt;=101,MATCH(O899,VITRAN!$AG$14:$AG$1513,0)+13,0),0)</f>
        <v>0</v>
      </c>
      <c r="G899" s="1" t="str">
        <f t="shared" si="39"/>
        <v/>
      </c>
      <c r="H899" s="1" t="str">
        <f t="shared" si="40"/>
        <v/>
      </c>
      <c r="J899" s="1">
        <f>IFERROR(SUMIFS(STOCK!$U$10:$U$209,STOCK!$H$10:$H$209,T899),0)</f>
        <v>0</v>
      </c>
      <c r="K899" s="1">
        <f>IFERROR(SUMIFS(STOCK!$V$10:$V$209,STOCK!$H$10:$H$209,T899),0)</f>
        <v>0</v>
      </c>
      <c r="M899" s="1">
        <f>IFERROR(IF(LEN(T899)&gt;=1,VLOOKUP(HLOOKUP(T899,PROFILE!$K$5:$V$8,4,0),PROFILE!$F$1:$G$3,2,0),0),0)</f>
        <v>0</v>
      </c>
      <c r="N899" s="1">
        <f>IFERROR(COUNTIFS(PROFILE!$H$13:$H$212,"&gt;=1",PROFILE!$I$13:$I$212,T899),0)</f>
        <v>0</v>
      </c>
      <c r="O899" s="1">
        <f>IFERROR(IF(P899&gt;=1,(IF(LEN(T899)&gt;=1,VLOOKUP(T899,PROFILE!$A$23:$B$34,2,0)*100+COUNTIF($T$8:T899,T899),0)),0),0)</f>
        <v>0</v>
      </c>
      <c r="P899" s="11"/>
      <c r="Q899" s="11"/>
      <c r="R899" s="12"/>
      <c r="S899" s="12"/>
      <c r="T899" s="11"/>
      <c r="U899" s="11"/>
      <c r="V899" s="11"/>
      <c r="W899" s="8">
        <f ca="1">IFERROR(IF(P899&gt;=1,(IF(M899&gt;=2,COUNTIF(INDIRECT(G899):INDIRECT(H899),"OLD"),0)),0),0)</f>
        <v>0</v>
      </c>
      <c r="X899" s="8">
        <f ca="1">IFERROR(IF(P899&gt;=1,(IF(M899=1,COUNTIF(INDIRECT(G899):INDIRECT(H899),"NEW"),IF(M899=3,COUNTIF(INDIRECT(G899):INDIRECT(H899),"NEW"),0))),0),0)</f>
        <v>0</v>
      </c>
      <c r="Y899" s="10">
        <f t="shared" ca="1" si="41"/>
        <v>0</v>
      </c>
      <c r="Z899" s="13"/>
    </row>
    <row r="900" spans="6:26" ht="20.100000000000001" customHeight="1" x14ac:dyDescent="0.25">
      <c r="F900" s="1">
        <f>IFERROR(IF(O900&gt;=101,MATCH(O900,VITRAN!$AG$14:$AG$1513,0)+13,0),0)</f>
        <v>0</v>
      </c>
      <c r="G900" s="1" t="str">
        <f t="shared" si="39"/>
        <v/>
      </c>
      <c r="H900" s="1" t="str">
        <f t="shared" si="40"/>
        <v/>
      </c>
      <c r="J900" s="1">
        <f>IFERROR(SUMIFS(STOCK!$U$10:$U$209,STOCK!$H$10:$H$209,T900),0)</f>
        <v>0</v>
      </c>
      <c r="K900" s="1">
        <f>IFERROR(SUMIFS(STOCK!$V$10:$V$209,STOCK!$H$10:$H$209,T900),0)</f>
        <v>0</v>
      </c>
      <c r="M900" s="1">
        <f>IFERROR(IF(LEN(T900)&gt;=1,VLOOKUP(HLOOKUP(T900,PROFILE!$K$5:$V$8,4,0),PROFILE!$F$1:$G$3,2,0),0),0)</f>
        <v>0</v>
      </c>
      <c r="N900" s="1">
        <f>IFERROR(COUNTIFS(PROFILE!$H$13:$H$212,"&gt;=1",PROFILE!$I$13:$I$212,T900),0)</f>
        <v>0</v>
      </c>
      <c r="O900" s="1">
        <f>IFERROR(IF(P900&gt;=1,(IF(LEN(T900)&gt;=1,VLOOKUP(T900,PROFILE!$A$23:$B$34,2,0)*100+COUNTIF($T$8:T900,T900),0)),0),0)</f>
        <v>0</v>
      </c>
      <c r="P900" s="11"/>
      <c r="Q900" s="11"/>
      <c r="R900" s="12"/>
      <c r="S900" s="12"/>
      <c r="T900" s="11"/>
      <c r="U900" s="11"/>
      <c r="V900" s="11"/>
      <c r="W900" s="8">
        <f ca="1">IFERROR(IF(P900&gt;=1,(IF(M900&gt;=2,COUNTIF(INDIRECT(G900):INDIRECT(H900),"OLD"),0)),0),0)</f>
        <v>0</v>
      </c>
      <c r="X900" s="8">
        <f ca="1">IFERROR(IF(P900&gt;=1,(IF(M900=1,COUNTIF(INDIRECT(G900):INDIRECT(H900),"NEW"),IF(M900=3,COUNTIF(INDIRECT(G900):INDIRECT(H900),"NEW"),0))),0),0)</f>
        <v>0</v>
      </c>
      <c r="Y900" s="10">
        <f t="shared" ca="1" si="41"/>
        <v>0</v>
      </c>
      <c r="Z900" s="13"/>
    </row>
    <row r="901" spans="6:26" ht="20.100000000000001" customHeight="1" x14ac:dyDescent="0.25">
      <c r="F901" s="1">
        <f>IFERROR(IF(O901&gt;=101,MATCH(O901,VITRAN!$AG$14:$AG$1513,0)+13,0),0)</f>
        <v>0</v>
      </c>
      <c r="G901" s="1" t="str">
        <f t="shared" si="39"/>
        <v/>
      </c>
      <c r="H901" s="1" t="str">
        <f t="shared" si="40"/>
        <v/>
      </c>
      <c r="J901" s="1">
        <f>IFERROR(SUMIFS(STOCK!$U$10:$U$209,STOCK!$H$10:$H$209,T901),0)</f>
        <v>0</v>
      </c>
      <c r="K901" s="1">
        <f>IFERROR(SUMIFS(STOCK!$V$10:$V$209,STOCK!$H$10:$H$209,T901),0)</f>
        <v>0</v>
      </c>
      <c r="M901" s="1">
        <f>IFERROR(IF(LEN(T901)&gt;=1,VLOOKUP(HLOOKUP(T901,PROFILE!$K$5:$V$8,4,0),PROFILE!$F$1:$G$3,2,0),0),0)</f>
        <v>0</v>
      </c>
      <c r="N901" s="1">
        <f>IFERROR(COUNTIFS(PROFILE!$H$13:$H$212,"&gt;=1",PROFILE!$I$13:$I$212,T901),0)</f>
        <v>0</v>
      </c>
      <c r="O901" s="1">
        <f>IFERROR(IF(P901&gt;=1,(IF(LEN(T901)&gt;=1,VLOOKUP(T901,PROFILE!$A$23:$B$34,2,0)*100+COUNTIF($T$8:T901,T901),0)),0),0)</f>
        <v>0</v>
      </c>
      <c r="P901" s="11"/>
      <c r="Q901" s="11"/>
      <c r="R901" s="12"/>
      <c r="S901" s="12"/>
      <c r="T901" s="11"/>
      <c r="U901" s="11"/>
      <c r="V901" s="11"/>
      <c r="W901" s="8">
        <f ca="1">IFERROR(IF(P901&gt;=1,(IF(M901&gt;=2,COUNTIF(INDIRECT(G901):INDIRECT(H901),"OLD"),0)),0),0)</f>
        <v>0</v>
      </c>
      <c r="X901" s="8">
        <f ca="1">IFERROR(IF(P901&gt;=1,(IF(M901=1,COUNTIF(INDIRECT(G901):INDIRECT(H901),"NEW"),IF(M901=3,COUNTIF(INDIRECT(G901):INDIRECT(H901),"NEW"),0))),0),0)</f>
        <v>0</v>
      </c>
      <c r="Y901" s="10">
        <f t="shared" ca="1" si="41"/>
        <v>0</v>
      </c>
      <c r="Z901" s="13"/>
    </row>
    <row r="902" spans="6:26" ht="20.100000000000001" customHeight="1" x14ac:dyDescent="0.25">
      <c r="F902" s="1">
        <f>IFERROR(IF(O902&gt;=101,MATCH(O902,VITRAN!$AG$14:$AG$1513,0)+13,0),0)</f>
        <v>0</v>
      </c>
      <c r="G902" s="1" t="str">
        <f t="shared" si="39"/>
        <v/>
      </c>
      <c r="H902" s="1" t="str">
        <f t="shared" si="40"/>
        <v/>
      </c>
      <c r="J902" s="1">
        <f>IFERROR(SUMIFS(STOCK!$U$10:$U$209,STOCK!$H$10:$H$209,T902),0)</f>
        <v>0</v>
      </c>
      <c r="K902" s="1">
        <f>IFERROR(SUMIFS(STOCK!$V$10:$V$209,STOCK!$H$10:$H$209,T902),0)</f>
        <v>0</v>
      </c>
      <c r="M902" s="1">
        <f>IFERROR(IF(LEN(T902)&gt;=1,VLOOKUP(HLOOKUP(T902,PROFILE!$K$5:$V$8,4,0),PROFILE!$F$1:$G$3,2,0),0),0)</f>
        <v>0</v>
      </c>
      <c r="N902" s="1">
        <f>IFERROR(COUNTIFS(PROFILE!$H$13:$H$212,"&gt;=1",PROFILE!$I$13:$I$212,T902),0)</f>
        <v>0</v>
      </c>
      <c r="O902" s="1">
        <f>IFERROR(IF(P902&gt;=1,(IF(LEN(T902)&gt;=1,VLOOKUP(T902,PROFILE!$A$23:$B$34,2,0)*100+COUNTIF($T$8:T902,T902),0)),0),0)</f>
        <v>0</v>
      </c>
      <c r="P902" s="11"/>
      <c r="Q902" s="11"/>
      <c r="R902" s="12"/>
      <c r="S902" s="12"/>
      <c r="T902" s="11"/>
      <c r="U902" s="11"/>
      <c r="V902" s="11"/>
      <c r="W902" s="8">
        <f ca="1">IFERROR(IF(P902&gt;=1,(IF(M902&gt;=2,COUNTIF(INDIRECT(G902):INDIRECT(H902),"OLD"),0)),0),0)</f>
        <v>0</v>
      </c>
      <c r="X902" s="8">
        <f ca="1">IFERROR(IF(P902&gt;=1,(IF(M902=1,COUNTIF(INDIRECT(G902):INDIRECT(H902),"NEW"),IF(M902=3,COUNTIF(INDIRECT(G902):INDIRECT(H902),"NEW"),0))),0),0)</f>
        <v>0</v>
      </c>
      <c r="Y902" s="10">
        <f t="shared" ca="1" si="41"/>
        <v>0</v>
      </c>
      <c r="Z902" s="13"/>
    </row>
    <row r="903" spans="6:26" ht="20.100000000000001" customHeight="1" x14ac:dyDescent="0.25">
      <c r="F903" s="1">
        <f>IFERROR(IF(O903&gt;=101,MATCH(O903,VITRAN!$AG$14:$AG$1513,0)+13,0),0)</f>
        <v>0</v>
      </c>
      <c r="G903" s="1" t="str">
        <f t="shared" si="39"/>
        <v/>
      </c>
      <c r="H903" s="1" t="str">
        <f t="shared" si="40"/>
        <v/>
      </c>
      <c r="J903" s="1">
        <f>IFERROR(SUMIFS(STOCK!$U$10:$U$209,STOCK!$H$10:$H$209,T903),0)</f>
        <v>0</v>
      </c>
      <c r="K903" s="1">
        <f>IFERROR(SUMIFS(STOCK!$V$10:$V$209,STOCK!$H$10:$H$209,T903),0)</f>
        <v>0</v>
      </c>
      <c r="M903" s="1">
        <f>IFERROR(IF(LEN(T903)&gt;=1,VLOOKUP(HLOOKUP(T903,PROFILE!$K$5:$V$8,4,0),PROFILE!$F$1:$G$3,2,0),0),0)</f>
        <v>0</v>
      </c>
      <c r="N903" s="1">
        <f>IFERROR(COUNTIFS(PROFILE!$H$13:$H$212,"&gt;=1",PROFILE!$I$13:$I$212,T903),0)</f>
        <v>0</v>
      </c>
      <c r="O903" s="1">
        <f>IFERROR(IF(P903&gt;=1,(IF(LEN(T903)&gt;=1,VLOOKUP(T903,PROFILE!$A$23:$B$34,2,0)*100+COUNTIF($T$8:T903,T903),0)),0),0)</f>
        <v>0</v>
      </c>
      <c r="P903" s="11"/>
      <c r="Q903" s="11"/>
      <c r="R903" s="12"/>
      <c r="S903" s="12"/>
      <c r="T903" s="11"/>
      <c r="U903" s="11"/>
      <c r="V903" s="11"/>
      <c r="W903" s="8">
        <f ca="1">IFERROR(IF(P903&gt;=1,(IF(M903&gt;=2,COUNTIF(INDIRECT(G903):INDIRECT(H903),"OLD"),0)),0),0)</f>
        <v>0</v>
      </c>
      <c r="X903" s="8">
        <f ca="1">IFERROR(IF(P903&gt;=1,(IF(M903=1,COUNTIF(INDIRECT(G903):INDIRECT(H903),"NEW"),IF(M903=3,COUNTIF(INDIRECT(G903):INDIRECT(H903),"NEW"),0))),0),0)</f>
        <v>0</v>
      </c>
      <c r="Y903" s="10">
        <f t="shared" ca="1" si="41"/>
        <v>0</v>
      </c>
      <c r="Z903" s="13"/>
    </row>
    <row r="904" spans="6:26" ht="20.100000000000001" customHeight="1" x14ac:dyDescent="0.25">
      <c r="F904" s="1">
        <f>IFERROR(IF(O904&gt;=101,MATCH(O904,VITRAN!$AG$14:$AG$1513,0)+13,0),0)</f>
        <v>0</v>
      </c>
      <c r="G904" s="1" t="str">
        <f t="shared" si="39"/>
        <v/>
      </c>
      <c r="H904" s="1" t="str">
        <f t="shared" si="40"/>
        <v/>
      </c>
      <c r="J904" s="1">
        <f>IFERROR(SUMIFS(STOCK!$U$10:$U$209,STOCK!$H$10:$H$209,T904),0)</f>
        <v>0</v>
      </c>
      <c r="K904" s="1">
        <f>IFERROR(SUMIFS(STOCK!$V$10:$V$209,STOCK!$H$10:$H$209,T904),0)</f>
        <v>0</v>
      </c>
      <c r="M904" s="1">
        <f>IFERROR(IF(LEN(T904)&gt;=1,VLOOKUP(HLOOKUP(T904,PROFILE!$K$5:$V$8,4,0),PROFILE!$F$1:$G$3,2,0),0),0)</f>
        <v>0</v>
      </c>
      <c r="N904" s="1">
        <f>IFERROR(COUNTIFS(PROFILE!$H$13:$H$212,"&gt;=1",PROFILE!$I$13:$I$212,T904),0)</f>
        <v>0</v>
      </c>
      <c r="O904" s="1">
        <f>IFERROR(IF(P904&gt;=1,(IF(LEN(T904)&gt;=1,VLOOKUP(T904,PROFILE!$A$23:$B$34,2,0)*100+COUNTIF($T$8:T904,T904),0)),0),0)</f>
        <v>0</v>
      </c>
      <c r="P904" s="11"/>
      <c r="Q904" s="11"/>
      <c r="R904" s="12"/>
      <c r="S904" s="12"/>
      <c r="T904" s="11"/>
      <c r="U904" s="11"/>
      <c r="V904" s="11"/>
      <c r="W904" s="8">
        <f ca="1">IFERROR(IF(P904&gt;=1,(IF(M904&gt;=2,COUNTIF(INDIRECT(G904):INDIRECT(H904),"OLD"),0)),0),0)</f>
        <v>0</v>
      </c>
      <c r="X904" s="8">
        <f ca="1">IFERROR(IF(P904&gt;=1,(IF(M904=1,COUNTIF(INDIRECT(G904):INDIRECT(H904),"NEW"),IF(M904=3,COUNTIF(INDIRECT(G904):INDIRECT(H904),"NEW"),0))),0),0)</f>
        <v>0</v>
      </c>
      <c r="Y904" s="10">
        <f t="shared" ca="1" si="41"/>
        <v>0</v>
      </c>
      <c r="Z904" s="13"/>
    </row>
    <row r="905" spans="6:26" ht="20.100000000000001" customHeight="1" x14ac:dyDescent="0.25">
      <c r="F905" s="1">
        <f>IFERROR(IF(O905&gt;=101,MATCH(O905,VITRAN!$AG$14:$AG$1513,0)+13,0),0)</f>
        <v>0</v>
      </c>
      <c r="G905" s="1" t="str">
        <f t="shared" ref="G905:G968" si="42">IFERROR(IF(F905&gt;=1,ADDRESS(F905,38,1,1,"VITRAN"),""),"")</f>
        <v/>
      </c>
      <c r="H905" s="1" t="str">
        <f t="shared" ref="H905:H968" si="43">IFERROR(IF(F905&gt;=1,ADDRESS(F905,50,1,1,"VITRAN"),""),"")</f>
        <v/>
      </c>
      <c r="J905" s="1">
        <f>IFERROR(SUMIFS(STOCK!$U$10:$U$209,STOCK!$H$10:$H$209,T905),0)</f>
        <v>0</v>
      </c>
      <c r="K905" s="1">
        <f>IFERROR(SUMIFS(STOCK!$V$10:$V$209,STOCK!$H$10:$H$209,T905),0)</f>
        <v>0</v>
      </c>
      <c r="M905" s="1">
        <f>IFERROR(IF(LEN(T905)&gt;=1,VLOOKUP(HLOOKUP(T905,PROFILE!$K$5:$V$8,4,0),PROFILE!$F$1:$G$3,2,0),0),0)</f>
        <v>0</v>
      </c>
      <c r="N905" s="1">
        <f>IFERROR(COUNTIFS(PROFILE!$H$13:$H$212,"&gt;=1",PROFILE!$I$13:$I$212,T905),0)</f>
        <v>0</v>
      </c>
      <c r="O905" s="1">
        <f>IFERROR(IF(P905&gt;=1,(IF(LEN(T905)&gt;=1,VLOOKUP(T905,PROFILE!$A$23:$B$34,2,0)*100+COUNTIF($T$8:T905,T905),0)),0),0)</f>
        <v>0</v>
      </c>
      <c r="P905" s="11"/>
      <c r="Q905" s="11"/>
      <c r="R905" s="12"/>
      <c r="S905" s="12"/>
      <c r="T905" s="11"/>
      <c r="U905" s="11"/>
      <c r="V905" s="11"/>
      <c r="W905" s="8">
        <f ca="1">IFERROR(IF(P905&gt;=1,(IF(M905&gt;=2,COUNTIF(INDIRECT(G905):INDIRECT(H905),"OLD"),0)),0),0)</f>
        <v>0</v>
      </c>
      <c r="X905" s="8">
        <f ca="1">IFERROR(IF(P905&gt;=1,(IF(M905=1,COUNTIF(INDIRECT(G905):INDIRECT(H905),"NEW"),IF(M905=3,COUNTIF(INDIRECT(G905):INDIRECT(H905),"NEW"),0))),0),0)</f>
        <v>0</v>
      </c>
      <c r="Y905" s="10">
        <f t="shared" ref="Y905:Y968" ca="1" si="44">W905+X905</f>
        <v>0</v>
      </c>
      <c r="Z905" s="13"/>
    </row>
    <row r="906" spans="6:26" ht="20.100000000000001" customHeight="1" x14ac:dyDescent="0.25">
      <c r="F906" s="1">
        <f>IFERROR(IF(O906&gt;=101,MATCH(O906,VITRAN!$AG$14:$AG$1513,0)+13,0),0)</f>
        <v>0</v>
      </c>
      <c r="G906" s="1" t="str">
        <f t="shared" si="42"/>
        <v/>
      </c>
      <c r="H906" s="1" t="str">
        <f t="shared" si="43"/>
        <v/>
      </c>
      <c r="J906" s="1">
        <f>IFERROR(SUMIFS(STOCK!$U$10:$U$209,STOCK!$H$10:$H$209,T906),0)</f>
        <v>0</v>
      </c>
      <c r="K906" s="1">
        <f>IFERROR(SUMIFS(STOCK!$V$10:$V$209,STOCK!$H$10:$H$209,T906),0)</f>
        <v>0</v>
      </c>
      <c r="M906" s="1">
        <f>IFERROR(IF(LEN(T906)&gt;=1,VLOOKUP(HLOOKUP(T906,PROFILE!$K$5:$V$8,4,0),PROFILE!$F$1:$G$3,2,0),0),0)</f>
        <v>0</v>
      </c>
      <c r="N906" s="1">
        <f>IFERROR(COUNTIFS(PROFILE!$H$13:$H$212,"&gt;=1",PROFILE!$I$13:$I$212,T906),0)</f>
        <v>0</v>
      </c>
      <c r="O906" s="1">
        <f>IFERROR(IF(P906&gt;=1,(IF(LEN(T906)&gt;=1,VLOOKUP(T906,PROFILE!$A$23:$B$34,2,0)*100+COUNTIF($T$8:T906,T906),0)),0),0)</f>
        <v>0</v>
      </c>
      <c r="P906" s="11"/>
      <c r="Q906" s="11"/>
      <c r="R906" s="12"/>
      <c r="S906" s="12"/>
      <c r="T906" s="11"/>
      <c r="U906" s="11"/>
      <c r="V906" s="11"/>
      <c r="W906" s="8">
        <f ca="1">IFERROR(IF(P906&gt;=1,(IF(M906&gt;=2,COUNTIF(INDIRECT(G906):INDIRECT(H906),"OLD"),0)),0),0)</f>
        <v>0</v>
      </c>
      <c r="X906" s="8">
        <f ca="1">IFERROR(IF(P906&gt;=1,(IF(M906=1,COUNTIF(INDIRECT(G906):INDIRECT(H906),"NEW"),IF(M906=3,COUNTIF(INDIRECT(G906):INDIRECT(H906),"NEW"),0))),0),0)</f>
        <v>0</v>
      </c>
      <c r="Y906" s="10">
        <f t="shared" ca="1" si="44"/>
        <v>0</v>
      </c>
      <c r="Z906" s="13"/>
    </row>
    <row r="907" spans="6:26" ht="20.100000000000001" customHeight="1" x14ac:dyDescent="0.25">
      <c r="F907" s="1">
        <f>IFERROR(IF(O907&gt;=101,MATCH(O907,VITRAN!$AG$14:$AG$1513,0)+13,0),0)</f>
        <v>0</v>
      </c>
      <c r="G907" s="1" t="str">
        <f t="shared" si="42"/>
        <v/>
      </c>
      <c r="H907" s="1" t="str">
        <f t="shared" si="43"/>
        <v/>
      </c>
      <c r="J907" s="1">
        <f>IFERROR(SUMIFS(STOCK!$U$10:$U$209,STOCK!$H$10:$H$209,T907),0)</f>
        <v>0</v>
      </c>
      <c r="K907" s="1">
        <f>IFERROR(SUMIFS(STOCK!$V$10:$V$209,STOCK!$H$10:$H$209,T907),0)</f>
        <v>0</v>
      </c>
      <c r="M907" s="1">
        <f>IFERROR(IF(LEN(T907)&gt;=1,VLOOKUP(HLOOKUP(T907,PROFILE!$K$5:$V$8,4,0),PROFILE!$F$1:$G$3,2,0),0),0)</f>
        <v>0</v>
      </c>
      <c r="N907" s="1">
        <f>IFERROR(COUNTIFS(PROFILE!$H$13:$H$212,"&gt;=1",PROFILE!$I$13:$I$212,T907),0)</f>
        <v>0</v>
      </c>
      <c r="O907" s="1">
        <f>IFERROR(IF(P907&gt;=1,(IF(LEN(T907)&gt;=1,VLOOKUP(T907,PROFILE!$A$23:$B$34,2,0)*100+COUNTIF($T$8:T907,T907),0)),0),0)</f>
        <v>0</v>
      </c>
      <c r="P907" s="11"/>
      <c r="Q907" s="11"/>
      <c r="R907" s="12"/>
      <c r="S907" s="12"/>
      <c r="T907" s="11"/>
      <c r="U907" s="11"/>
      <c r="V907" s="11"/>
      <c r="W907" s="8">
        <f ca="1">IFERROR(IF(P907&gt;=1,(IF(M907&gt;=2,COUNTIF(INDIRECT(G907):INDIRECT(H907),"OLD"),0)),0),0)</f>
        <v>0</v>
      </c>
      <c r="X907" s="8">
        <f ca="1">IFERROR(IF(P907&gt;=1,(IF(M907=1,COUNTIF(INDIRECT(G907):INDIRECT(H907),"NEW"),IF(M907=3,COUNTIF(INDIRECT(G907):INDIRECT(H907),"NEW"),0))),0),0)</f>
        <v>0</v>
      </c>
      <c r="Y907" s="10">
        <f t="shared" ca="1" si="44"/>
        <v>0</v>
      </c>
      <c r="Z907" s="13"/>
    </row>
    <row r="908" spans="6:26" ht="20.100000000000001" customHeight="1" x14ac:dyDescent="0.25">
      <c r="F908" s="1">
        <f>IFERROR(IF(O908&gt;=101,MATCH(O908,VITRAN!$AG$14:$AG$1513,0)+13,0),0)</f>
        <v>0</v>
      </c>
      <c r="G908" s="1" t="str">
        <f t="shared" si="42"/>
        <v/>
      </c>
      <c r="H908" s="1" t="str">
        <f t="shared" si="43"/>
        <v/>
      </c>
      <c r="J908" s="1">
        <f>IFERROR(SUMIFS(STOCK!$U$10:$U$209,STOCK!$H$10:$H$209,T908),0)</f>
        <v>0</v>
      </c>
      <c r="K908" s="1">
        <f>IFERROR(SUMIFS(STOCK!$V$10:$V$209,STOCK!$H$10:$H$209,T908),0)</f>
        <v>0</v>
      </c>
      <c r="M908" s="1">
        <f>IFERROR(IF(LEN(T908)&gt;=1,VLOOKUP(HLOOKUP(T908,PROFILE!$K$5:$V$8,4,0),PROFILE!$F$1:$G$3,2,0),0),0)</f>
        <v>0</v>
      </c>
      <c r="N908" s="1">
        <f>IFERROR(COUNTIFS(PROFILE!$H$13:$H$212,"&gt;=1",PROFILE!$I$13:$I$212,T908),0)</f>
        <v>0</v>
      </c>
      <c r="O908" s="1">
        <f>IFERROR(IF(P908&gt;=1,(IF(LEN(T908)&gt;=1,VLOOKUP(T908,PROFILE!$A$23:$B$34,2,0)*100+COUNTIF($T$8:T908,T908),0)),0),0)</f>
        <v>0</v>
      </c>
      <c r="P908" s="11"/>
      <c r="Q908" s="11"/>
      <c r="R908" s="12"/>
      <c r="S908" s="12"/>
      <c r="T908" s="11"/>
      <c r="U908" s="11"/>
      <c r="V908" s="11"/>
      <c r="W908" s="8">
        <f ca="1">IFERROR(IF(P908&gt;=1,(IF(M908&gt;=2,COUNTIF(INDIRECT(G908):INDIRECT(H908),"OLD"),0)),0),0)</f>
        <v>0</v>
      </c>
      <c r="X908" s="8">
        <f ca="1">IFERROR(IF(P908&gt;=1,(IF(M908=1,COUNTIF(INDIRECT(G908):INDIRECT(H908),"NEW"),IF(M908=3,COUNTIF(INDIRECT(G908):INDIRECT(H908),"NEW"),0))),0),0)</f>
        <v>0</v>
      </c>
      <c r="Y908" s="10">
        <f t="shared" ca="1" si="44"/>
        <v>0</v>
      </c>
      <c r="Z908" s="13"/>
    </row>
    <row r="909" spans="6:26" ht="20.100000000000001" customHeight="1" x14ac:dyDescent="0.25">
      <c r="F909" s="1">
        <f>IFERROR(IF(O909&gt;=101,MATCH(O909,VITRAN!$AG$14:$AG$1513,0)+13,0),0)</f>
        <v>0</v>
      </c>
      <c r="G909" s="1" t="str">
        <f t="shared" si="42"/>
        <v/>
      </c>
      <c r="H909" s="1" t="str">
        <f t="shared" si="43"/>
        <v/>
      </c>
      <c r="J909" s="1">
        <f>IFERROR(SUMIFS(STOCK!$U$10:$U$209,STOCK!$H$10:$H$209,T909),0)</f>
        <v>0</v>
      </c>
      <c r="K909" s="1">
        <f>IFERROR(SUMIFS(STOCK!$V$10:$V$209,STOCK!$H$10:$H$209,T909),0)</f>
        <v>0</v>
      </c>
      <c r="M909" s="1">
        <f>IFERROR(IF(LEN(T909)&gt;=1,VLOOKUP(HLOOKUP(T909,PROFILE!$K$5:$V$8,4,0),PROFILE!$F$1:$G$3,2,0),0),0)</f>
        <v>0</v>
      </c>
      <c r="N909" s="1">
        <f>IFERROR(COUNTIFS(PROFILE!$H$13:$H$212,"&gt;=1",PROFILE!$I$13:$I$212,T909),0)</f>
        <v>0</v>
      </c>
      <c r="O909" s="1">
        <f>IFERROR(IF(P909&gt;=1,(IF(LEN(T909)&gt;=1,VLOOKUP(T909,PROFILE!$A$23:$B$34,2,0)*100+COUNTIF($T$8:T909,T909),0)),0),0)</f>
        <v>0</v>
      </c>
      <c r="P909" s="11"/>
      <c r="Q909" s="11"/>
      <c r="R909" s="12"/>
      <c r="S909" s="12"/>
      <c r="T909" s="11"/>
      <c r="U909" s="11"/>
      <c r="V909" s="11"/>
      <c r="W909" s="8">
        <f ca="1">IFERROR(IF(P909&gt;=1,(IF(M909&gt;=2,COUNTIF(INDIRECT(G909):INDIRECT(H909),"OLD"),0)),0),0)</f>
        <v>0</v>
      </c>
      <c r="X909" s="8">
        <f ca="1">IFERROR(IF(P909&gt;=1,(IF(M909=1,COUNTIF(INDIRECT(G909):INDIRECT(H909),"NEW"),IF(M909=3,COUNTIF(INDIRECT(G909):INDIRECT(H909),"NEW"),0))),0),0)</f>
        <v>0</v>
      </c>
      <c r="Y909" s="10">
        <f t="shared" ca="1" si="44"/>
        <v>0</v>
      </c>
      <c r="Z909" s="13"/>
    </row>
    <row r="910" spans="6:26" ht="20.100000000000001" customHeight="1" x14ac:dyDescent="0.25">
      <c r="F910" s="1">
        <f>IFERROR(IF(O910&gt;=101,MATCH(O910,VITRAN!$AG$14:$AG$1513,0)+13,0),0)</f>
        <v>0</v>
      </c>
      <c r="G910" s="1" t="str">
        <f t="shared" si="42"/>
        <v/>
      </c>
      <c r="H910" s="1" t="str">
        <f t="shared" si="43"/>
        <v/>
      </c>
      <c r="J910" s="1">
        <f>IFERROR(SUMIFS(STOCK!$U$10:$U$209,STOCK!$H$10:$H$209,T910),0)</f>
        <v>0</v>
      </c>
      <c r="K910" s="1">
        <f>IFERROR(SUMIFS(STOCK!$V$10:$V$209,STOCK!$H$10:$H$209,T910),0)</f>
        <v>0</v>
      </c>
      <c r="M910" s="1">
        <f>IFERROR(IF(LEN(T910)&gt;=1,VLOOKUP(HLOOKUP(T910,PROFILE!$K$5:$V$8,4,0),PROFILE!$F$1:$G$3,2,0),0),0)</f>
        <v>0</v>
      </c>
      <c r="N910" s="1">
        <f>IFERROR(COUNTIFS(PROFILE!$H$13:$H$212,"&gt;=1",PROFILE!$I$13:$I$212,T910),0)</f>
        <v>0</v>
      </c>
      <c r="O910" s="1">
        <f>IFERROR(IF(P910&gt;=1,(IF(LEN(T910)&gt;=1,VLOOKUP(T910,PROFILE!$A$23:$B$34,2,0)*100+COUNTIF($T$8:T910,T910),0)),0),0)</f>
        <v>0</v>
      </c>
      <c r="P910" s="11"/>
      <c r="Q910" s="11"/>
      <c r="R910" s="12"/>
      <c r="S910" s="12"/>
      <c r="T910" s="11"/>
      <c r="U910" s="11"/>
      <c r="V910" s="11"/>
      <c r="W910" s="8">
        <f ca="1">IFERROR(IF(P910&gt;=1,(IF(M910&gt;=2,COUNTIF(INDIRECT(G910):INDIRECT(H910),"OLD"),0)),0),0)</f>
        <v>0</v>
      </c>
      <c r="X910" s="8">
        <f ca="1">IFERROR(IF(P910&gt;=1,(IF(M910=1,COUNTIF(INDIRECT(G910):INDIRECT(H910),"NEW"),IF(M910=3,COUNTIF(INDIRECT(G910):INDIRECT(H910),"NEW"),0))),0),0)</f>
        <v>0</v>
      </c>
      <c r="Y910" s="10">
        <f t="shared" ca="1" si="44"/>
        <v>0</v>
      </c>
      <c r="Z910" s="13"/>
    </row>
    <row r="911" spans="6:26" ht="20.100000000000001" customHeight="1" x14ac:dyDescent="0.25">
      <c r="F911" s="1">
        <f>IFERROR(IF(O911&gt;=101,MATCH(O911,VITRAN!$AG$14:$AG$1513,0)+13,0),0)</f>
        <v>0</v>
      </c>
      <c r="G911" s="1" t="str">
        <f t="shared" si="42"/>
        <v/>
      </c>
      <c r="H911" s="1" t="str">
        <f t="shared" si="43"/>
        <v/>
      </c>
      <c r="J911" s="1">
        <f>IFERROR(SUMIFS(STOCK!$U$10:$U$209,STOCK!$H$10:$H$209,T911),0)</f>
        <v>0</v>
      </c>
      <c r="K911" s="1">
        <f>IFERROR(SUMIFS(STOCK!$V$10:$V$209,STOCK!$H$10:$H$209,T911),0)</f>
        <v>0</v>
      </c>
      <c r="M911" s="1">
        <f>IFERROR(IF(LEN(T911)&gt;=1,VLOOKUP(HLOOKUP(T911,PROFILE!$K$5:$V$8,4,0),PROFILE!$F$1:$G$3,2,0),0),0)</f>
        <v>0</v>
      </c>
      <c r="N911" s="1">
        <f>IFERROR(COUNTIFS(PROFILE!$H$13:$H$212,"&gt;=1",PROFILE!$I$13:$I$212,T911),0)</f>
        <v>0</v>
      </c>
      <c r="O911" s="1">
        <f>IFERROR(IF(P911&gt;=1,(IF(LEN(T911)&gt;=1,VLOOKUP(T911,PROFILE!$A$23:$B$34,2,0)*100+COUNTIF($T$8:T911,T911),0)),0),0)</f>
        <v>0</v>
      </c>
      <c r="P911" s="11"/>
      <c r="Q911" s="11"/>
      <c r="R911" s="12"/>
      <c r="S911" s="12"/>
      <c r="T911" s="11"/>
      <c r="U911" s="11"/>
      <c r="V911" s="11"/>
      <c r="W911" s="8">
        <f ca="1">IFERROR(IF(P911&gt;=1,(IF(M911&gt;=2,COUNTIF(INDIRECT(G911):INDIRECT(H911),"OLD"),0)),0),0)</f>
        <v>0</v>
      </c>
      <c r="X911" s="8">
        <f ca="1">IFERROR(IF(P911&gt;=1,(IF(M911=1,COUNTIF(INDIRECT(G911):INDIRECT(H911),"NEW"),IF(M911=3,COUNTIF(INDIRECT(G911):INDIRECT(H911),"NEW"),0))),0),0)</f>
        <v>0</v>
      </c>
      <c r="Y911" s="10">
        <f t="shared" ca="1" si="44"/>
        <v>0</v>
      </c>
      <c r="Z911" s="13"/>
    </row>
    <row r="912" spans="6:26" ht="20.100000000000001" customHeight="1" x14ac:dyDescent="0.25">
      <c r="F912" s="1">
        <f>IFERROR(IF(O912&gt;=101,MATCH(O912,VITRAN!$AG$14:$AG$1513,0)+13,0),0)</f>
        <v>0</v>
      </c>
      <c r="G912" s="1" t="str">
        <f t="shared" si="42"/>
        <v/>
      </c>
      <c r="H912" s="1" t="str">
        <f t="shared" si="43"/>
        <v/>
      </c>
      <c r="J912" s="1">
        <f>IFERROR(SUMIFS(STOCK!$U$10:$U$209,STOCK!$H$10:$H$209,T912),0)</f>
        <v>0</v>
      </c>
      <c r="K912" s="1">
        <f>IFERROR(SUMIFS(STOCK!$V$10:$V$209,STOCK!$H$10:$H$209,T912),0)</f>
        <v>0</v>
      </c>
      <c r="M912" s="1">
        <f>IFERROR(IF(LEN(T912)&gt;=1,VLOOKUP(HLOOKUP(T912,PROFILE!$K$5:$V$8,4,0),PROFILE!$F$1:$G$3,2,0),0),0)</f>
        <v>0</v>
      </c>
      <c r="N912" s="1">
        <f>IFERROR(COUNTIFS(PROFILE!$H$13:$H$212,"&gt;=1",PROFILE!$I$13:$I$212,T912),0)</f>
        <v>0</v>
      </c>
      <c r="O912" s="1">
        <f>IFERROR(IF(P912&gt;=1,(IF(LEN(T912)&gt;=1,VLOOKUP(T912,PROFILE!$A$23:$B$34,2,0)*100+COUNTIF($T$8:T912,T912),0)),0),0)</f>
        <v>0</v>
      </c>
      <c r="P912" s="11"/>
      <c r="Q912" s="11"/>
      <c r="R912" s="12"/>
      <c r="S912" s="12"/>
      <c r="T912" s="11"/>
      <c r="U912" s="11"/>
      <c r="V912" s="11"/>
      <c r="W912" s="8">
        <f ca="1">IFERROR(IF(P912&gt;=1,(IF(M912&gt;=2,COUNTIF(INDIRECT(G912):INDIRECT(H912),"OLD"),0)),0),0)</f>
        <v>0</v>
      </c>
      <c r="X912" s="8">
        <f ca="1">IFERROR(IF(P912&gt;=1,(IF(M912=1,COUNTIF(INDIRECT(G912):INDIRECT(H912),"NEW"),IF(M912=3,COUNTIF(INDIRECT(G912):INDIRECT(H912),"NEW"),0))),0),0)</f>
        <v>0</v>
      </c>
      <c r="Y912" s="10">
        <f t="shared" ca="1" si="44"/>
        <v>0</v>
      </c>
      <c r="Z912" s="13"/>
    </row>
    <row r="913" spans="6:26" ht="20.100000000000001" customHeight="1" x14ac:dyDescent="0.25">
      <c r="F913" s="1">
        <f>IFERROR(IF(O913&gt;=101,MATCH(O913,VITRAN!$AG$14:$AG$1513,0)+13,0),0)</f>
        <v>0</v>
      </c>
      <c r="G913" s="1" t="str">
        <f t="shared" si="42"/>
        <v/>
      </c>
      <c r="H913" s="1" t="str">
        <f t="shared" si="43"/>
        <v/>
      </c>
      <c r="J913" s="1">
        <f>IFERROR(SUMIFS(STOCK!$U$10:$U$209,STOCK!$H$10:$H$209,T913),0)</f>
        <v>0</v>
      </c>
      <c r="K913" s="1">
        <f>IFERROR(SUMIFS(STOCK!$V$10:$V$209,STOCK!$H$10:$H$209,T913),0)</f>
        <v>0</v>
      </c>
      <c r="M913" s="1">
        <f>IFERROR(IF(LEN(T913)&gt;=1,VLOOKUP(HLOOKUP(T913,PROFILE!$K$5:$V$8,4,0),PROFILE!$F$1:$G$3,2,0),0),0)</f>
        <v>0</v>
      </c>
      <c r="N913" s="1">
        <f>IFERROR(COUNTIFS(PROFILE!$H$13:$H$212,"&gt;=1",PROFILE!$I$13:$I$212,T913),0)</f>
        <v>0</v>
      </c>
      <c r="O913" s="1">
        <f>IFERROR(IF(P913&gt;=1,(IF(LEN(T913)&gt;=1,VLOOKUP(T913,PROFILE!$A$23:$B$34,2,0)*100+COUNTIF($T$8:T913,T913),0)),0),0)</f>
        <v>0</v>
      </c>
      <c r="P913" s="11"/>
      <c r="Q913" s="11"/>
      <c r="R913" s="12"/>
      <c r="S913" s="12"/>
      <c r="T913" s="11"/>
      <c r="U913" s="11"/>
      <c r="V913" s="11"/>
      <c r="W913" s="8">
        <f ca="1">IFERROR(IF(P913&gt;=1,(IF(M913&gt;=2,COUNTIF(INDIRECT(G913):INDIRECT(H913),"OLD"),0)),0),0)</f>
        <v>0</v>
      </c>
      <c r="X913" s="8">
        <f ca="1">IFERROR(IF(P913&gt;=1,(IF(M913=1,COUNTIF(INDIRECT(G913):INDIRECT(H913),"NEW"),IF(M913=3,COUNTIF(INDIRECT(G913):INDIRECT(H913),"NEW"),0))),0),0)</f>
        <v>0</v>
      </c>
      <c r="Y913" s="10">
        <f t="shared" ca="1" si="44"/>
        <v>0</v>
      </c>
      <c r="Z913" s="13"/>
    </row>
    <row r="914" spans="6:26" ht="20.100000000000001" customHeight="1" x14ac:dyDescent="0.25">
      <c r="F914" s="1">
        <f>IFERROR(IF(O914&gt;=101,MATCH(O914,VITRAN!$AG$14:$AG$1513,0)+13,0),0)</f>
        <v>0</v>
      </c>
      <c r="G914" s="1" t="str">
        <f t="shared" si="42"/>
        <v/>
      </c>
      <c r="H914" s="1" t="str">
        <f t="shared" si="43"/>
        <v/>
      </c>
      <c r="J914" s="1">
        <f>IFERROR(SUMIFS(STOCK!$U$10:$U$209,STOCK!$H$10:$H$209,T914),0)</f>
        <v>0</v>
      </c>
      <c r="K914" s="1">
        <f>IFERROR(SUMIFS(STOCK!$V$10:$V$209,STOCK!$H$10:$H$209,T914),0)</f>
        <v>0</v>
      </c>
      <c r="M914" s="1">
        <f>IFERROR(IF(LEN(T914)&gt;=1,VLOOKUP(HLOOKUP(T914,PROFILE!$K$5:$V$8,4,0),PROFILE!$F$1:$G$3,2,0),0),0)</f>
        <v>0</v>
      </c>
      <c r="N914" s="1">
        <f>IFERROR(COUNTIFS(PROFILE!$H$13:$H$212,"&gt;=1",PROFILE!$I$13:$I$212,T914),0)</f>
        <v>0</v>
      </c>
      <c r="O914" s="1">
        <f>IFERROR(IF(P914&gt;=1,(IF(LEN(T914)&gt;=1,VLOOKUP(T914,PROFILE!$A$23:$B$34,2,0)*100+COUNTIF($T$8:T914,T914),0)),0),0)</f>
        <v>0</v>
      </c>
      <c r="P914" s="11"/>
      <c r="Q914" s="11"/>
      <c r="R914" s="12"/>
      <c r="S914" s="12"/>
      <c r="T914" s="11"/>
      <c r="U914" s="11"/>
      <c r="V914" s="11"/>
      <c r="W914" s="8">
        <f ca="1">IFERROR(IF(P914&gt;=1,(IF(M914&gt;=2,COUNTIF(INDIRECT(G914):INDIRECT(H914),"OLD"),0)),0),0)</f>
        <v>0</v>
      </c>
      <c r="X914" s="8">
        <f ca="1">IFERROR(IF(P914&gt;=1,(IF(M914=1,COUNTIF(INDIRECT(G914):INDIRECT(H914),"NEW"),IF(M914=3,COUNTIF(INDIRECT(G914):INDIRECT(H914),"NEW"),0))),0),0)</f>
        <v>0</v>
      </c>
      <c r="Y914" s="10">
        <f t="shared" ca="1" si="44"/>
        <v>0</v>
      </c>
      <c r="Z914" s="13"/>
    </row>
    <row r="915" spans="6:26" ht="20.100000000000001" customHeight="1" x14ac:dyDescent="0.25">
      <c r="F915" s="1">
        <f>IFERROR(IF(O915&gt;=101,MATCH(O915,VITRAN!$AG$14:$AG$1513,0)+13,0),0)</f>
        <v>0</v>
      </c>
      <c r="G915" s="1" t="str">
        <f t="shared" si="42"/>
        <v/>
      </c>
      <c r="H915" s="1" t="str">
        <f t="shared" si="43"/>
        <v/>
      </c>
      <c r="J915" s="1">
        <f>IFERROR(SUMIFS(STOCK!$U$10:$U$209,STOCK!$H$10:$H$209,T915),0)</f>
        <v>0</v>
      </c>
      <c r="K915" s="1">
        <f>IFERROR(SUMIFS(STOCK!$V$10:$V$209,STOCK!$H$10:$H$209,T915),0)</f>
        <v>0</v>
      </c>
      <c r="M915" s="1">
        <f>IFERROR(IF(LEN(T915)&gt;=1,VLOOKUP(HLOOKUP(T915,PROFILE!$K$5:$V$8,4,0),PROFILE!$F$1:$G$3,2,0),0),0)</f>
        <v>0</v>
      </c>
      <c r="N915" s="1">
        <f>IFERROR(COUNTIFS(PROFILE!$H$13:$H$212,"&gt;=1",PROFILE!$I$13:$I$212,T915),0)</f>
        <v>0</v>
      </c>
      <c r="O915" s="1">
        <f>IFERROR(IF(P915&gt;=1,(IF(LEN(T915)&gt;=1,VLOOKUP(T915,PROFILE!$A$23:$B$34,2,0)*100+COUNTIF($T$8:T915,T915),0)),0),0)</f>
        <v>0</v>
      </c>
      <c r="P915" s="11"/>
      <c r="Q915" s="11"/>
      <c r="R915" s="12"/>
      <c r="S915" s="12"/>
      <c r="T915" s="11"/>
      <c r="U915" s="11"/>
      <c r="V915" s="11"/>
      <c r="W915" s="8">
        <f ca="1">IFERROR(IF(P915&gt;=1,(IF(M915&gt;=2,COUNTIF(INDIRECT(G915):INDIRECT(H915),"OLD"),0)),0),0)</f>
        <v>0</v>
      </c>
      <c r="X915" s="8">
        <f ca="1">IFERROR(IF(P915&gt;=1,(IF(M915=1,COUNTIF(INDIRECT(G915):INDIRECT(H915),"NEW"),IF(M915=3,COUNTIF(INDIRECT(G915):INDIRECT(H915),"NEW"),0))),0),0)</f>
        <v>0</v>
      </c>
      <c r="Y915" s="10">
        <f t="shared" ca="1" si="44"/>
        <v>0</v>
      </c>
      <c r="Z915" s="13"/>
    </row>
    <row r="916" spans="6:26" ht="20.100000000000001" customHeight="1" x14ac:dyDescent="0.25">
      <c r="F916" s="1">
        <f>IFERROR(IF(O916&gt;=101,MATCH(O916,VITRAN!$AG$14:$AG$1513,0)+13,0),0)</f>
        <v>0</v>
      </c>
      <c r="G916" s="1" t="str">
        <f t="shared" si="42"/>
        <v/>
      </c>
      <c r="H916" s="1" t="str">
        <f t="shared" si="43"/>
        <v/>
      </c>
      <c r="J916" s="1">
        <f>IFERROR(SUMIFS(STOCK!$U$10:$U$209,STOCK!$H$10:$H$209,T916),0)</f>
        <v>0</v>
      </c>
      <c r="K916" s="1">
        <f>IFERROR(SUMIFS(STOCK!$V$10:$V$209,STOCK!$H$10:$H$209,T916),0)</f>
        <v>0</v>
      </c>
      <c r="M916" s="1">
        <f>IFERROR(IF(LEN(T916)&gt;=1,VLOOKUP(HLOOKUP(T916,PROFILE!$K$5:$V$8,4,0),PROFILE!$F$1:$G$3,2,0),0),0)</f>
        <v>0</v>
      </c>
      <c r="N916" s="1">
        <f>IFERROR(COUNTIFS(PROFILE!$H$13:$H$212,"&gt;=1",PROFILE!$I$13:$I$212,T916),0)</f>
        <v>0</v>
      </c>
      <c r="O916" s="1">
        <f>IFERROR(IF(P916&gt;=1,(IF(LEN(T916)&gt;=1,VLOOKUP(T916,PROFILE!$A$23:$B$34,2,0)*100+COUNTIF($T$8:T916,T916),0)),0),0)</f>
        <v>0</v>
      </c>
      <c r="P916" s="11"/>
      <c r="Q916" s="11"/>
      <c r="R916" s="12"/>
      <c r="S916" s="12"/>
      <c r="T916" s="11"/>
      <c r="U916" s="11"/>
      <c r="V916" s="11"/>
      <c r="W916" s="8">
        <f ca="1">IFERROR(IF(P916&gt;=1,(IF(M916&gt;=2,COUNTIF(INDIRECT(G916):INDIRECT(H916),"OLD"),0)),0),0)</f>
        <v>0</v>
      </c>
      <c r="X916" s="8">
        <f ca="1">IFERROR(IF(P916&gt;=1,(IF(M916=1,COUNTIF(INDIRECT(G916):INDIRECT(H916),"NEW"),IF(M916=3,COUNTIF(INDIRECT(G916):INDIRECT(H916),"NEW"),0))),0),0)</f>
        <v>0</v>
      </c>
      <c r="Y916" s="10">
        <f t="shared" ca="1" si="44"/>
        <v>0</v>
      </c>
      <c r="Z916" s="13"/>
    </row>
    <row r="917" spans="6:26" ht="20.100000000000001" customHeight="1" x14ac:dyDescent="0.25">
      <c r="F917" s="1">
        <f>IFERROR(IF(O917&gt;=101,MATCH(O917,VITRAN!$AG$14:$AG$1513,0)+13,0),0)</f>
        <v>0</v>
      </c>
      <c r="G917" s="1" t="str">
        <f t="shared" si="42"/>
        <v/>
      </c>
      <c r="H917" s="1" t="str">
        <f t="shared" si="43"/>
        <v/>
      </c>
      <c r="J917" s="1">
        <f>IFERROR(SUMIFS(STOCK!$U$10:$U$209,STOCK!$H$10:$H$209,T917),0)</f>
        <v>0</v>
      </c>
      <c r="K917" s="1">
        <f>IFERROR(SUMIFS(STOCK!$V$10:$V$209,STOCK!$H$10:$H$209,T917),0)</f>
        <v>0</v>
      </c>
      <c r="M917" s="1">
        <f>IFERROR(IF(LEN(T917)&gt;=1,VLOOKUP(HLOOKUP(T917,PROFILE!$K$5:$V$8,4,0),PROFILE!$F$1:$G$3,2,0),0),0)</f>
        <v>0</v>
      </c>
      <c r="N917" s="1">
        <f>IFERROR(COUNTIFS(PROFILE!$H$13:$H$212,"&gt;=1",PROFILE!$I$13:$I$212,T917),0)</f>
        <v>0</v>
      </c>
      <c r="O917" s="1">
        <f>IFERROR(IF(P917&gt;=1,(IF(LEN(T917)&gt;=1,VLOOKUP(T917,PROFILE!$A$23:$B$34,2,0)*100+COUNTIF($T$8:T917,T917),0)),0),0)</f>
        <v>0</v>
      </c>
      <c r="P917" s="11"/>
      <c r="Q917" s="11"/>
      <c r="R917" s="12"/>
      <c r="S917" s="12"/>
      <c r="T917" s="11"/>
      <c r="U917" s="11"/>
      <c r="V917" s="11"/>
      <c r="W917" s="8">
        <f ca="1">IFERROR(IF(P917&gt;=1,(IF(M917&gt;=2,COUNTIF(INDIRECT(G917):INDIRECT(H917),"OLD"),0)),0),0)</f>
        <v>0</v>
      </c>
      <c r="X917" s="8">
        <f ca="1">IFERROR(IF(P917&gt;=1,(IF(M917=1,COUNTIF(INDIRECT(G917):INDIRECT(H917),"NEW"),IF(M917=3,COUNTIF(INDIRECT(G917):INDIRECT(H917),"NEW"),0))),0),0)</f>
        <v>0</v>
      </c>
      <c r="Y917" s="10">
        <f t="shared" ca="1" si="44"/>
        <v>0</v>
      </c>
      <c r="Z917" s="13"/>
    </row>
    <row r="918" spans="6:26" ht="20.100000000000001" customHeight="1" x14ac:dyDescent="0.25">
      <c r="F918" s="1">
        <f>IFERROR(IF(O918&gt;=101,MATCH(O918,VITRAN!$AG$14:$AG$1513,0)+13,0),0)</f>
        <v>0</v>
      </c>
      <c r="G918" s="1" t="str">
        <f t="shared" si="42"/>
        <v/>
      </c>
      <c r="H918" s="1" t="str">
        <f t="shared" si="43"/>
        <v/>
      </c>
      <c r="J918" s="1">
        <f>IFERROR(SUMIFS(STOCK!$U$10:$U$209,STOCK!$H$10:$H$209,T918),0)</f>
        <v>0</v>
      </c>
      <c r="K918" s="1">
        <f>IFERROR(SUMIFS(STOCK!$V$10:$V$209,STOCK!$H$10:$H$209,T918),0)</f>
        <v>0</v>
      </c>
      <c r="M918" s="1">
        <f>IFERROR(IF(LEN(T918)&gt;=1,VLOOKUP(HLOOKUP(T918,PROFILE!$K$5:$V$8,4,0),PROFILE!$F$1:$G$3,2,0),0),0)</f>
        <v>0</v>
      </c>
      <c r="N918" s="1">
        <f>IFERROR(COUNTIFS(PROFILE!$H$13:$H$212,"&gt;=1",PROFILE!$I$13:$I$212,T918),0)</f>
        <v>0</v>
      </c>
      <c r="O918" s="1">
        <f>IFERROR(IF(P918&gt;=1,(IF(LEN(T918)&gt;=1,VLOOKUP(T918,PROFILE!$A$23:$B$34,2,0)*100+COUNTIF($T$8:T918,T918),0)),0),0)</f>
        <v>0</v>
      </c>
      <c r="P918" s="11"/>
      <c r="Q918" s="11"/>
      <c r="R918" s="12"/>
      <c r="S918" s="12"/>
      <c r="T918" s="11"/>
      <c r="U918" s="11"/>
      <c r="V918" s="11"/>
      <c r="W918" s="8">
        <f ca="1">IFERROR(IF(P918&gt;=1,(IF(M918&gt;=2,COUNTIF(INDIRECT(G918):INDIRECT(H918),"OLD"),0)),0),0)</f>
        <v>0</v>
      </c>
      <c r="X918" s="8">
        <f ca="1">IFERROR(IF(P918&gt;=1,(IF(M918=1,COUNTIF(INDIRECT(G918):INDIRECT(H918),"NEW"),IF(M918=3,COUNTIF(INDIRECT(G918):INDIRECT(H918),"NEW"),0))),0),0)</f>
        <v>0</v>
      </c>
      <c r="Y918" s="10">
        <f t="shared" ca="1" si="44"/>
        <v>0</v>
      </c>
      <c r="Z918" s="13"/>
    </row>
    <row r="919" spans="6:26" ht="20.100000000000001" customHeight="1" x14ac:dyDescent="0.25">
      <c r="F919" s="1">
        <f>IFERROR(IF(O919&gt;=101,MATCH(O919,VITRAN!$AG$14:$AG$1513,0)+13,0),0)</f>
        <v>0</v>
      </c>
      <c r="G919" s="1" t="str">
        <f t="shared" si="42"/>
        <v/>
      </c>
      <c r="H919" s="1" t="str">
        <f t="shared" si="43"/>
        <v/>
      </c>
      <c r="J919" s="1">
        <f>IFERROR(SUMIFS(STOCK!$U$10:$U$209,STOCK!$H$10:$H$209,T919),0)</f>
        <v>0</v>
      </c>
      <c r="K919" s="1">
        <f>IFERROR(SUMIFS(STOCK!$V$10:$V$209,STOCK!$H$10:$H$209,T919),0)</f>
        <v>0</v>
      </c>
      <c r="M919" s="1">
        <f>IFERROR(IF(LEN(T919)&gt;=1,VLOOKUP(HLOOKUP(T919,PROFILE!$K$5:$V$8,4,0),PROFILE!$F$1:$G$3,2,0),0),0)</f>
        <v>0</v>
      </c>
      <c r="N919" s="1">
        <f>IFERROR(COUNTIFS(PROFILE!$H$13:$H$212,"&gt;=1",PROFILE!$I$13:$I$212,T919),0)</f>
        <v>0</v>
      </c>
      <c r="O919" s="1">
        <f>IFERROR(IF(P919&gt;=1,(IF(LEN(T919)&gt;=1,VLOOKUP(T919,PROFILE!$A$23:$B$34,2,0)*100+COUNTIF($T$8:T919,T919),0)),0),0)</f>
        <v>0</v>
      </c>
      <c r="P919" s="11"/>
      <c r="Q919" s="11"/>
      <c r="R919" s="12"/>
      <c r="S919" s="12"/>
      <c r="T919" s="11"/>
      <c r="U919" s="11"/>
      <c r="V919" s="11"/>
      <c r="W919" s="8">
        <f ca="1">IFERROR(IF(P919&gt;=1,(IF(M919&gt;=2,COUNTIF(INDIRECT(G919):INDIRECT(H919),"OLD"),0)),0),0)</f>
        <v>0</v>
      </c>
      <c r="X919" s="8">
        <f ca="1">IFERROR(IF(P919&gt;=1,(IF(M919=1,COUNTIF(INDIRECT(G919):INDIRECT(H919),"NEW"),IF(M919=3,COUNTIF(INDIRECT(G919):INDIRECT(H919),"NEW"),0))),0),0)</f>
        <v>0</v>
      </c>
      <c r="Y919" s="10">
        <f t="shared" ca="1" si="44"/>
        <v>0</v>
      </c>
      <c r="Z919" s="13"/>
    </row>
    <row r="920" spans="6:26" ht="20.100000000000001" customHeight="1" x14ac:dyDescent="0.25">
      <c r="F920" s="1">
        <f>IFERROR(IF(O920&gt;=101,MATCH(O920,VITRAN!$AG$14:$AG$1513,0)+13,0),0)</f>
        <v>0</v>
      </c>
      <c r="G920" s="1" t="str">
        <f t="shared" si="42"/>
        <v/>
      </c>
      <c r="H920" s="1" t="str">
        <f t="shared" si="43"/>
        <v/>
      </c>
      <c r="J920" s="1">
        <f>IFERROR(SUMIFS(STOCK!$U$10:$U$209,STOCK!$H$10:$H$209,T920),0)</f>
        <v>0</v>
      </c>
      <c r="K920" s="1">
        <f>IFERROR(SUMIFS(STOCK!$V$10:$V$209,STOCK!$H$10:$H$209,T920),0)</f>
        <v>0</v>
      </c>
      <c r="M920" s="1">
        <f>IFERROR(IF(LEN(T920)&gt;=1,VLOOKUP(HLOOKUP(T920,PROFILE!$K$5:$V$8,4,0),PROFILE!$F$1:$G$3,2,0),0),0)</f>
        <v>0</v>
      </c>
      <c r="N920" s="1">
        <f>IFERROR(COUNTIFS(PROFILE!$H$13:$H$212,"&gt;=1",PROFILE!$I$13:$I$212,T920),0)</f>
        <v>0</v>
      </c>
      <c r="O920" s="1">
        <f>IFERROR(IF(P920&gt;=1,(IF(LEN(T920)&gt;=1,VLOOKUP(T920,PROFILE!$A$23:$B$34,2,0)*100+COUNTIF($T$8:T920,T920),0)),0),0)</f>
        <v>0</v>
      </c>
      <c r="P920" s="11"/>
      <c r="Q920" s="11"/>
      <c r="R920" s="12"/>
      <c r="S920" s="12"/>
      <c r="T920" s="11"/>
      <c r="U920" s="11"/>
      <c r="V920" s="11"/>
      <c r="W920" s="8">
        <f ca="1">IFERROR(IF(P920&gt;=1,(IF(M920&gt;=2,COUNTIF(INDIRECT(G920):INDIRECT(H920),"OLD"),0)),0),0)</f>
        <v>0</v>
      </c>
      <c r="X920" s="8">
        <f ca="1">IFERROR(IF(P920&gt;=1,(IF(M920=1,COUNTIF(INDIRECT(G920):INDIRECT(H920),"NEW"),IF(M920=3,COUNTIF(INDIRECT(G920):INDIRECT(H920),"NEW"),0))),0),0)</f>
        <v>0</v>
      </c>
      <c r="Y920" s="10">
        <f t="shared" ca="1" si="44"/>
        <v>0</v>
      </c>
      <c r="Z920" s="13"/>
    </row>
    <row r="921" spans="6:26" ht="20.100000000000001" customHeight="1" x14ac:dyDescent="0.25">
      <c r="F921" s="1">
        <f>IFERROR(IF(O921&gt;=101,MATCH(O921,VITRAN!$AG$14:$AG$1513,0)+13,0),0)</f>
        <v>0</v>
      </c>
      <c r="G921" s="1" t="str">
        <f t="shared" si="42"/>
        <v/>
      </c>
      <c r="H921" s="1" t="str">
        <f t="shared" si="43"/>
        <v/>
      </c>
      <c r="J921" s="1">
        <f>IFERROR(SUMIFS(STOCK!$U$10:$U$209,STOCK!$H$10:$H$209,T921),0)</f>
        <v>0</v>
      </c>
      <c r="K921" s="1">
        <f>IFERROR(SUMIFS(STOCK!$V$10:$V$209,STOCK!$H$10:$H$209,T921),0)</f>
        <v>0</v>
      </c>
      <c r="M921" s="1">
        <f>IFERROR(IF(LEN(T921)&gt;=1,VLOOKUP(HLOOKUP(T921,PROFILE!$K$5:$V$8,4,0),PROFILE!$F$1:$G$3,2,0),0),0)</f>
        <v>0</v>
      </c>
      <c r="N921" s="1">
        <f>IFERROR(COUNTIFS(PROFILE!$H$13:$H$212,"&gt;=1",PROFILE!$I$13:$I$212,T921),0)</f>
        <v>0</v>
      </c>
      <c r="O921" s="1">
        <f>IFERROR(IF(P921&gt;=1,(IF(LEN(T921)&gt;=1,VLOOKUP(T921,PROFILE!$A$23:$B$34,2,0)*100+COUNTIF($T$8:T921,T921),0)),0),0)</f>
        <v>0</v>
      </c>
      <c r="P921" s="11"/>
      <c r="Q921" s="11"/>
      <c r="R921" s="12"/>
      <c r="S921" s="12"/>
      <c r="T921" s="11"/>
      <c r="U921" s="11"/>
      <c r="V921" s="11"/>
      <c r="W921" s="8">
        <f ca="1">IFERROR(IF(P921&gt;=1,(IF(M921&gt;=2,COUNTIF(INDIRECT(G921):INDIRECT(H921),"OLD"),0)),0),0)</f>
        <v>0</v>
      </c>
      <c r="X921" s="8">
        <f ca="1">IFERROR(IF(P921&gt;=1,(IF(M921=1,COUNTIF(INDIRECT(G921):INDIRECT(H921),"NEW"),IF(M921=3,COUNTIF(INDIRECT(G921):INDIRECT(H921),"NEW"),0))),0),0)</f>
        <v>0</v>
      </c>
      <c r="Y921" s="10">
        <f t="shared" ca="1" si="44"/>
        <v>0</v>
      </c>
      <c r="Z921" s="13"/>
    </row>
    <row r="922" spans="6:26" ht="20.100000000000001" customHeight="1" x14ac:dyDescent="0.25">
      <c r="F922" s="1">
        <f>IFERROR(IF(O922&gt;=101,MATCH(O922,VITRAN!$AG$14:$AG$1513,0)+13,0),0)</f>
        <v>0</v>
      </c>
      <c r="G922" s="1" t="str">
        <f t="shared" si="42"/>
        <v/>
      </c>
      <c r="H922" s="1" t="str">
        <f t="shared" si="43"/>
        <v/>
      </c>
      <c r="J922" s="1">
        <f>IFERROR(SUMIFS(STOCK!$U$10:$U$209,STOCK!$H$10:$H$209,T922),0)</f>
        <v>0</v>
      </c>
      <c r="K922" s="1">
        <f>IFERROR(SUMIFS(STOCK!$V$10:$V$209,STOCK!$H$10:$H$209,T922),0)</f>
        <v>0</v>
      </c>
      <c r="M922" s="1">
        <f>IFERROR(IF(LEN(T922)&gt;=1,VLOOKUP(HLOOKUP(T922,PROFILE!$K$5:$V$8,4,0),PROFILE!$F$1:$G$3,2,0),0),0)</f>
        <v>0</v>
      </c>
      <c r="N922" s="1">
        <f>IFERROR(COUNTIFS(PROFILE!$H$13:$H$212,"&gt;=1",PROFILE!$I$13:$I$212,T922),0)</f>
        <v>0</v>
      </c>
      <c r="O922" s="1">
        <f>IFERROR(IF(P922&gt;=1,(IF(LEN(T922)&gt;=1,VLOOKUP(T922,PROFILE!$A$23:$B$34,2,0)*100+COUNTIF($T$8:T922,T922),0)),0),0)</f>
        <v>0</v>
      </c>
      <c r="P922" s="11"/>
      <c r="Q922" s="11"/>
      <c r="R922" s="12"/>
      <c r="S922" s="12"/>
      <c r="T922" s="11"/>
      <c r="U922" s="11"/>
      <c r="V922" s="11"/>
      <c r="W922" s="8">
        <f ca="1">IFERROR(IF(P922&gt;=1,(IF(M922&gt;=2,COUNTIF(INDIRECT(G922):INDIRECT(H922),"OLD"),0)),0),0)</f>
        <v>0</v>
      </c>
      <c r="X922" s="8">
        <f ca="1">IFERROR(IF(P922&gt;=1,(IF(M922=1,COUNTIF(INDIRECT(G922):INDIRECT(H922),"NEW"),IF(M922=3,COUNTIF(INDIRECT(G922):INDIRECT(H922),"NEW"),0))),0),0)</f>
        <v>0</v>
      </c>
      <c r="Y922" s="10">
        <f t="shared" ca="1" si="44"/>
        <v>0</v>
      </c>
      <c r="Z922" s="13"/>
    </row>
    <row r="923" spans="6:26" ht="20.100000000000001" customHeight="1" x14ac:dyDescent="0.25">
      <c r="F923" s="1">
        <f>IFERROR(IF(O923&gt;=101,MATCH(O923,VITRAN!$AG$14:$AG$1513,0)+13,0),0)</f>
        <v>0</v>
      </c>
      <c r="G923" s="1" t="str">
        <f t="shared" si="42"/>
        <v/>
      </c>
      <c r="H923" s="1" t="str">
        <f t="shared" si="43"/>
        <v/>
      </c>
      <c r="J923" s="1">
        <f>IFERROR(SUMIFS(STOCK!$U$10:$U$209,STOCK!$H$10:$H$209,T923),0)</f>
        <v>0</v>
      </c>
      <c r="K923" s="1">
        <f>IFERROR(SUMIFS(STOCK!$V$10:$V$209,STOCK!$H$10:$H$209,T923),0)</f>
        <v>0</v>
      </c>
      <c r="M923" s="1">
        <f>IFERROR(IF(LEN(T923)&gt;=1,VLOOKUP(HLOOKUP(T923,PROFILE!$K$5:$V$8,4,0),PROFILE!$F$1:$G$3,2,0),0),0)</f>
        <v>0</v>
      </c>
      <c r="N923" s="1">
        <f>IFERROR(COUNTIFS(PROFILE!$H$13:$H$212,"&gt;=1",PROFILE!$I$13:$I$212,T923),0)</f>
        <v>0</v>
      </c>
      <c r="O923" s="1">
        <f>IFERROR(IF(P923&gt;=1,(IF(LEN(T923)&gt;=1,VLOOKUP(T923,PROFILE!$A$23:$B$34,2,0)*100+COUNTIF($T$8:T923,T923),0)),0),0)</f>
        <v>0</v>
      </c>
      <c r="P923" s="11"/>
      <c r="Q923" s="11"/>
      <c r="R923" s="12"/>
      <c r="S923" s="12"/>
      <c r="T923" s="11"/>
      <c r="U923" s="11"/>
      <c r="V923" s="11"/>
      <c r="W923" s="8">
        <f ca="1">IFERROR(IF(P923&gt;=1,(IF(M923&gt;=2,COUNTIF(INDIRECT(G923):INDIRECT(H923),"OLD"),0)),0),0)</f>
        <v>0</v>
      </c>
      <c r="X923" s="8">
        <f ca="1">IFERROR(IF(P923&gt;=1,(IF(M923=1,COUNTIF(INDIRECT(G923):INDIRECT(H923),"NEW"),IF(M923=3,COUNTIF(INDIRECT(G923):INDIRECT(H923),"NEW"),0))),0),0)</f>
        <v>0</v>
      </c>
      <c r="Y923" s="10">
        <f t="shared" ca="1" si="44"/>
        <v>0</v>
      </c>
      <c r="Z923" s="13"/>
    </row>
    <row r="924" spans="6:26" ht="20.100000000000001" customHeight="1" x14ac:dyDescent="0.25">
      <c r="F924" s="1">
        <f>IFERROR(IF(O924&gt;=101,MATCH(O924,VITRAN!$AG$14:$AG$1513,0)+13,0),0)</f>
        <v>0</v>
      </c>
      <c r="G924" s="1" t="str">
        <f t="shared" si="42"/>
        <v/>
      </c>
      <c r="H924" s="1" t="str">
        <f t="shared" si="43"/>
        <v/>
      </c>
      <c r="J924" s="1">
        <f>IFERROR(SUMIFS(STOCK!$U$10:$U$209,STOCK!$H$10:$H$209,T924),0)</f>
        <v>0</v>
      </c>
      <c r="K924" s="1">
        <f>IFERROR(SUMIFS(STOCK!$V$10:$V$209,STOCK!$H$10:$H$209,T924),0)</f>
        <v>0</v>
      </c>
      <c r="M924" s="1">
        <f>IFERROR(IF(LEN(T924)&gt;=1,VLOOKUP(HLOOKUP(T924,PROFILE!$K$5:$V$8,4,0),PROFILE!$F$1:$G$3,2,0),0),0)</f>
        <v>0</v>
      </c>
      <c r="N924" s="1">
        <f>IFERROR(COUNTIFS(PROFILE!$H$13:$H$212,"&gt;=1",PROFILE!$I$13:$I$212,T924),0)</f>
        <v>0</v>
      </c>
      <c r="O924" s="1">
        <f>IFERROR(IF(P924&gt;=1,(IF(LEN(T924)&gt;=1,VLOOKUP(T924,PROFILE!$A$23:$B$34,2,0)*100+COUNTIF($T$8:T924,T924),0)),0),0)</f>
        <v>0</v>
      </c>
      <c r="P924" s="11"/>
      <c r="Q924" s="11"/>
      <c r="R924" s="12"/>
      <c r="S924" s="12"/>
      <c r="T924" s="11"/>
      <c r="U924" s="11"/>
      <c r="V924" s="11"/>
      <c r="W924" s="8">
        <f ca="1">IFERROR(IF(P924&gt;=1,(IF(M924&gt;=2,COUNTIF(INDIRECT(G924):INDIRECT(H924),"OLD"),0)),0),0)</f>
        <v>0</v>
      </c>
      <c r="X924" s="8">
        <f ca="1">IFERROR(IF(P924&gt;=1,(IF(M924=1,COUNTIF(INDIRECT(G924):INDIRECT(H924),"NEW"),IF(M924=3,COUNTIF(INDIRECT(G924):INDIRECT(H924),"NEW"),0))),0),0)</f>
        <v>0</v>
      </c>
      <c r="Y924" s="10">
        <f t="shared" ca="1" si="44"/>
        <v>0</v>
      </c>
      <c r="Z924" s="13"/>
    </row>
    <row r="925" spans="6:26" ht="20.100000000000001" customHeight="1" x14ac:dyDescent="0.25">
      <c r="F925" s="1">
        <f>IFERROR(IF(O925&gt;=101,MATCH(O925,VITRAN!$AG$14:$AG$1513,0)+13,0),0)</f>
        <v>0</v>
      </c>
      <c r="G925" s="1" t="str">
        <f t="shared" si="42"/>
        <v/>
      </c>
      <c r="H925" s="1" t="str">
        <f t="shared" si="43"/>
        <v/>
      </c>
      <c r="J925" s="1">
        <f>IFERROR(SUMIFS(STOCK!$U$10:$U$209,STOCK!$H$10:$H$209,T925),0)</f>
        <v>0</v>
      </c>
      <c r="K925" s="1">
        <f>IFERROR(SUMIFS(STOCK!$V$10:$V$209,STOCK!$H$10:$H$209,T925),0)</f>
        <v>0</v>
      </c>
      <c r="M925" s="1">
        <f>IFERROR(IF(LEN(T925)&gt;=1,VLOOKUP(HLOOKUP(T925,PROFILE!$K$5:$V$8,4,0),PROFILE!$F$1:$G$3,2,0),0),0)</f>
        <v>0</v>
      </c>
      <c r="N925" s="1">
        <f>IFERROR(COUNTIFS(PROFILE!$H$13:$H$212,"&gt;=1",PROFILE!$I$13:$I$212,T925),0)</f>
        <v>0</v>
      </c>
      <c r="O925" s="1">
        <f>IFERROR(IF(P925&gt;=1,(IF(LEN(T925)&gt;=1,VLOOKUP(T925,PROFILE!$A$23:$B$34,2,0)*100+COUNTIF($T$8:T925,T925),0)),0),0)</f>
        <v>0</v>
      </c>
      <c r="P925" s="11"/>
      <c r="Q925" s="11"/>
      <c r="R925" s="12"/>
      <c r="S925" s="12"/>
      <c r="T925" s="11"/>
      <c r="U925" s="11"/>
      <c r="V925" s="11"/>
      <c r="W925" s="8">
        <f ca="1">IFERROR(IF(P925&gt;=1,(IF(M925&gt;=2,COUNTIF(INDIRECT(G925):INDIRECT(H925),"OLD"),0)),0),0)</f>
        <v>0</v>
      </c>
      <c r="X925" s="8">
        <f ca="1">IFERROR(IF(P925&gt;=1,(IF(M925=1,COUNTIF(INDIRECT(G925):INDIRECT(H925),"NEW"),IF(M925=3,COUNTIF(INDIRECT(G925):INDIRECT(H925),"NEW"),0))),0),0)</f>
        <v>0</v>
      </c>
      <c r="Y925" s="10">
        <f t="shared" ca="1" si="44"/>
        <v>0</v>
      </c>
      <c r="Z925" s="13"/>
    </row>
    <row r="926" spans="6:26" ht="20.100000000000001" customHeight="1" x14ac:dyDescent="0.25">
      <c r="F926" s="1">
        <f>IFERROR(IF(O926&gt;=101,MATCH(O926,VITRAN!$AG$14:$AG$1513,0)+13,0),0)</f>
        <v>0</v>
      </c>
      <c r="G926" s="1" t="str">
        <f t="shared" si="42"/>
        <v/>
      </c>
      <c r="H926" s="1" t="str">
        <f t="shared" si="43"/>
        <v/>
      </c>
      <c r="J926" s="1">
        <f>IFERROR(SUMIFS(STOCK!$U$10:$U$209,STOCK!$H$10:$H$209,T926),0)</f>
        <v>0</v>
      </c>
      <c r="K926" s="1">
        <f>IFERROR(SUMIFS(STOCK!$V$10:$V$209,STOCK!$H$10:$H$209,T926),0)</f>
        <v>0</v>
      </c>
      <c r="M926" s="1">
        <f>IFERROR(IF(LEN(T926)&gt;=1,VLOOKUP(HLOOKUP(T926,PROFILE!$K$5:$V$8,4,0),PROFILE!$F$1:$G$3,2,0),0),0)</f>
        <v>0</v>
      </c>
      <c r="N926" s="1">
        <f>IFERROR(COUNTIFS(PROFILE!$H$13:$H$212,"&gt;=1",PROFILE!$I$13:$I$212,T926),0)</f>
        <v>0</v>
      </c>
      <c r="O926" s="1">
        <f>IFERROR(IF(P926&gt;=1,(IF(LEN(T926)&gt;=1,VLOOKUP(T926,PROFILE!$A$23:$B$34,2,0)*100+COUNTIF($T$8:T926,T926),0)),0),0)</f>
        <v>0</v>
      </c>
      <c r="P926" s="11"/>
      <c r="Q926" s="11"/>
      <c r="R926" s="12"/>
      <c r="S926" s="12"/>
      <c r="T926" s="11"/>
      <c r="U926" s="11"/>
      <c r="V926" s="11"/>
      <c r="W926" s="8">
        <f ca="1">IFERROR(IF(P926&gt;=1,(IF(M926&gt;=2,COUNTIF(INDIRECT(G926):INDIRECT(H926),"OLD"),0)),0),0)</f>
        <v>0</v>
      </c>
      <c r="X926" s="8">
        <f ca="1">IFERROR(IF(P926&gt;=1,(IF(M926=1,COUNTIF(INDIRECT(G926):INDIRECT(H926),"NEW"),IF(M926=3,COUNTIF(INDIRECT(G926):INDIRECT(H926),"NEW"),0))),0),0)</f>
        <v>0</v>
      </c>
      <c r="Y926" s="10">
        <f t="shared" ca="1" si="44"/>
        <v>0</v>
      </c>
      <c r="Z926" s="13"/>
    </row>
    <row r="927" spans="6:26" ht="20.100000000000001" customHeight="1" x14ac:dyDescent="0.25">
      <c r="F927" s="1">
        <f>IFERROR(IF(O927&gt;=101,MATCH(O927,VITRAN!$AG$14:$AG$1513,0)+13,0),0)</f>
        <v>0</v>
      </c>
      <c r="G927" s="1" t="str">
        <f t="shared" si="42"/>
        <v/>
      </c>
      <c r="H927" s="1" t="str">
        <f t="shared" si="43"/>
        <v/>
      </c>
      <c r="J927" s="1">
        <f>IFERROR(SUMIFS(STOCK!$U$10:$U$209,STOCK!$H$10:$H$209,T927),0)</f>
        <v>0</v>
      </c>
      <c r="K927" s="1">
        <f>IFERROR(SUMIFS(STOCK!$V$10:$V$209,STOCK!$H$10:$H$209,T927),0)</f>
        <v>0</v>
      </c>
      <c r="M927" s="1">
        <f>IFERROR(IF(LEN(T927)&gt;=1,VLOOKUP(HLOOKUP(T927,PROFILE!$K$5:$V$8,4,0),PROFILE!$F$1:$G$3,2,0),0),0)</f>
        <v>0</v>
      </c>
      <c r="N927" s="1">
        <f>IFERROR(COUNTIFS(PROFILE!$H$13:$H$212,"&gt;=1",PROFILE!$I$13:$I$212,T927),0)</f>
        <v>0</v>
      </c>
      <c r="O927" s="1">
        <f>IFERROR(IF(P927&gt;=1,(IF(LEN(T927)&gt;=1,VLOOKUP(T927,PROFILE!$A$23:$B$34,2,0)*100+COUNTIF($T$8:T927,T927),0)),0),0)</f>
        <v>0</v>
      </c>
      <c r="P927" s="11"/>
      <c r="Q927" s="11"/>
      <c r="R927" s="12"/>
      <c r="S927" s="12"/>
      <c r="T927" s="11"/>
      <c r="U927" s="11"/>
      <c r="V927" s="11"/>
      <c r="W927" s="8">
        <f ca="1">IFERROR(IF(P927&gt;=1,(IF(M927&gt;=2,COUNTIF(INDIRECT(G927):INDIRECT(H927),"OLD"),0)),0),0)</f>
        <v>0</v>
      </c>
      <c r="X927" s="8">
        <f ca="1">IFERROR(IF(P927&gt;=1,(IF(M927=1,COUNTIF(INDIRECT(G927):INDIRECT(H927),"NEW"),IF(M927=3,COUNTIF(INDIRECT(G927):INDIRECT(H927),"NEW"),0))),0),0)</f>
        <v>0</v>
      </c>
      <c r="Y927" s="10">
        <f t="shared" ca="1" si="44"/>
        <v>0</v>
      </c>
      <c r="Z927" s="13"/>
    </row>
    <row r="928" spans="6:26" ht="20.100000000000001" customHeight="1" x14ac:dyDescent="0.25">
      <c r="F928" s="1">
        <f>IFERROR(IF(O928&gt;=101,MATCH(O928,VITRAN!$AG$14:$AG$1513,0)+13,0),0)</f>
        <v>0</v>
      </c>
      <c r="G928" s="1" t="str">
        <f t="shared" si="42"/>
        <v/>
      </c>
      <c r="H928" s="1" t="str">
        <f t="shared" si="43"/>
        <v/>
      </c>
      <c r="J928" s="1">
        <f>IFERROR(SUMIFS(STOCK!$U$10:$U$209,STOCK!$H$10:$H$209,T928),0)</f>
        <v>0</v>
      </c>
      <c r="K928" s="1">
        <f>IFERROR(SUMIFS(STOCK!$V$10:$V$209,STOCK!$H$10:$H$209,T928),0)</f>
        <v>0</v>
      </c>
      <c r="M928" s="1">
        <f>IFERROR(IF(LEN(T928)&gt;=1,VLOOKUP(HLOOKUP(T928,PROFILE!$K$5:$V$8,4,0),PROFILE!$F$1:$G$3,2,0),0),0)</f>
        <v>0</v>
      </c>
      <c r="N928" s="1">
        <f>IFERROR(COUNTIFS(PROFILE!$H$13:$H$212,"&gt;=1",PROFILE!$I$13:$I$212,T928),0)</f>
        <v>0</v>
      </c>
      <c r="O928" s="1">
        <f>IFERROR(IF(P928&gt;=1,(IF(LEN(T928)&gt;=1,VLOOKUP(T928,PROFILE!$A$23:$B$34,2,0)*100+COUNTIF($T$8:T928,T928),0)),0),0)</f>
        <v>0</v>
      </c>
      <c r="P928" s="11"/>
      <c r="Q928" s="11"/>
      <c r="R928" s="12"/>
      <c r="S928" s="12"/>
      <c r="T928" s="11"/>
      <c r="U928" s="11"/>
      <c r="V928" s="11"/>
      <c r="W928" s="8">
        <f ca="1">IFERROR(IF(P928&gt;=1,(IF(M928&gt;=2,COUNTIF(INDIRECT(G928):INDIRECT(H928),"OLD"),0)),0),0)</f>
        <v>0</v>
      </c>
      <c r="X928" s="8">
        <f ca="1">IFERROR(IF(P928&gt;=1,(IF(M928=1,COUNTIF(INDIRECT(G928):INDIRECT(H928),"NEW"),IF(M928=3,COUNTIF(INDIRECT(G928):INDIRECT(H928),"NEW"),0))),0),0)</f>
        <v>0</v>
      </c>
      <c r="Y928" s="10">
        <f t="shared" ca="1" si="44"/>
        <v>0</v>
      </c>
      <c r="Z928" s="13"/>
    </row>
    <row r="929" spans="6:26" ht="20.100000000000001" customHeight="1" x14ac:dyDescent="0.25">
      <c r="F929" s="1">
        <f>IFERROR(IF(O929&gt;=101,MATCH(O929,VITRAN!$AG$14:$AG$1513,0)+13,0),0)</f>
        <v>0</v>
      </c>
      <c r="G929" s="1" t="str">
        <f t="shared" si="42"/>
        <v/>
      </c>
      <c r="H929" s="1" t="str">
        <f t="shared" si="43"/>
        <v/>
      </c>
      <c r="J929" s="1">
        <f>IFERROR(SUMIFS(STOCK!$U$10:$U$209,STOCK!$H$10:$H$209,T929),0)</f>
        <v>0</v>
      </c>
      <c r="K929" s="1">
        <f>IFERROR(SUMIFS(STOCK!$V$10:$V$209,STOCK!$H$10:$H$209,T929),0)</f>
        <v>0</v>
      </c>
      <c r="M929" s="1">
        <f>IFERROR(IF(LEN(T929)&gt;=1,VLOOKUP(HLOOKUP(T929,PROFILE!$K$5:$V$8,4,0),PROFILE!$F$1:$G$3,2,0),0),0)</f>
        <v>0</v>
      </c>
      <c r="N929" s="1">
        <f>IFERROR(COUNTIFS(PROFILE!$H$13:$H$212,"&gt;=1",PROFILE!$I$13:$I$212,T929),0)</f>
        <v>0</v>
      </c>
      <c r="O929" s="1">
        <f>IFERROR(IF(P929&gt;=1,(IF(LEN(T929)&gt;=1,VLOOKUP(T929,PROFILE!$A$23:$B$34,2,0)*100+COUNTIF($T$8:T929,T929),0)),0),0)</f>
        <v>0</v>
      </c>
      <c r="P929" s="11"/>
      <c r="Q929" s="11"/>
      <c r="R929" s="12"/>
      <c r="S929" s="12"/>
      <c r="T929" s="11"/>
      <c r="U929" s="11"/>
      <c r="V929" s="11"/>
      <c r="W929" s="8">
        <f ca="1">IFERROR(IF(P929&gt;=1,(IF(M929&gt;=2,COUNTIF(INDIRECT(G929):INDIRECT(H929),"OLD"),0)),0),0)</f>
        <v>0</v>
      </c>
      <c r="X929" s="8">
        <f ca="1">IFERROR(IF(P929&gt;=1,(IF(M929=1,COUNTIF(INDIRECT(G929):INDIRECT(H929),"NEW"),IF(M929=3,COUNTIF(INDIRECT(G929):INDIRECT(H929),"NEW"),0))),0),0)</f>
        <v>0</v>
      </c>
      <c r="Y929" s="10">
        <f t="shared" ca="1" si="44"/>
        <v>0</v>
      </c>
      <c r="Z929" s="13"/>
    </row>
    <row r="930" spans="6:26" ht="20.100000000000001" customHeight="1" x14ac:dyDescent="0.25">
      <c r="F930" s="1">
        <f>IFERROR(IF(O930&gt;=101,MATCH(O930,VITRAN!$AG$14:$AG$1513,0)+13,0),0)</f>
        <v>0</v>
      </c>
      <c r="G930" s="1" t="str">
        <f t="shared" si="42"/>
        <v/>
      </c>
      <c r="H930" s="1" t="str">
        <f t="shared" si="43"/>
        <v/>
      </c>
      <c r="J930" s="1">
        <f>IFERROR(SUMIFS(STOCK!$U$10:$U$209,STOCK!$H$10:$H$209,T930),0)</f>
        <v>0</v>
      </c>
      <c r="K930" s="1">
        <f>IFERROR(SUMIFS(STOCK!$V$10:$V$209,STOCK!$H$10:$H$209,T930),0)</f>
        <v>0</v>
      </c>
      <c r="M930" s="1">
        <f>IFERROR(IF(LEN(T930)&gt;=1,VLOOKUP(HLOOKUP(T930,PROFILE!$K$5:$V$8,4,0),PROFILE!$F$1:$G$3,2,0),0),0)</f>
        <v>0</v>
      </c>
      <c r="N930" s="1">
        <f>IFERROR(COUNTIFS(PROFILE!$H$13:$H$212,"&gt;=1",PROFILE!$I$13:$I$212,T930),0)</f>
        <v>0</v>
      </c>
      <c r="O930" s="1">
        <f>IFERROR(IF(P930&gt;=1,(IF(LEN(T930)&gt;=1,VLOOKUP(T930,PROFILE!$A$23:$B$34,2,0)*100+COUNTIF($T$8:T930,T930),0)),0),0)</f>
        <v>0</v>
      </c>
      <c r="P930" s="11"/>
      <c r="Q930" s="11"/>
      <c r="R930" s="12"/>
      <c r="S930" s="12"/>
      <c r="T930" s="11"/>
      <c r="U930" s="11"/>
      <c r="V930" s="11"/>
      <c r="W930" s="8">
        <f ca="1">IFERROR(IF(P930&gt;=1,(IF(M930&gt;=2,COUNTIF(INDIRECT(G930):INDIRECT(H930),"OLD"),0)),0),0)</f>
        <v>0</v>
      </c>
      <c r="X930" s="8">
        <f ca="1">IFERROR(IF(P930&gt;=1,(IF(M930=1,COUNTIF(INDIRECT(G930):INDIRECT(H930),"NEW"),IF(M930=3,COUNTIF(INDIRECT(G930):INDIRECT(H930),"NEW"),0))),0),0)</f>
        <v>0</v>
      </c>
      <c r="Y930" s="10">
        <f t="shared" ca="1" si="44"/>
        <v>0</v>
      </c>
      <c r="Z930" s="13"/>
    </row>
    <row r="931" spans="6:26" ht="20.100000000000001" customHeight="1" x14ac:dyDescent="0.25">
      <c r="F931" s="1">
        <f>IFERROR(IF(O931&gt;=101,MATCH(O931,VITRAN!$AG$14:$AG$1513,0)+13,0),0)</f>
        <v>0</v>
      </c>
      <c r="G931" s="1" t="str">
        <f t="shared" si="42"/>
        <v/>
      </c>
      <c r="H931" s="1" t="str">
        <f t="shared" si="43"/>
        <v/>
      </c>
      <c r="J931" s="1">
        <f>IFERROR(SUMIFS(STOCK!$U$10:$U$209,STOCK!$H$10:$H$209,T931),0)</f>
        <v>0</v>
      </c>
      <c r="K931" s="1">
        <f>IFERROR(SUMIFS(STOCK!$V$10:$V$209,STOCK!$H$10:$H$209,T931),0)</f>
        <v>0</v>
      </c>
      <c r="M931" s="1">
        <f>IFERROR(IF(LEN(T931)&gt;=1,VLOOKUP(HLOOKUP(T931,PROFILE!$K$5:$V$8,4,0),PROFILE!$F$1:$G$3,2,0),0),0)</f>
        <v>0</v>
      </c>
      <c r="N931" s="1">
        <f>IFERROR(COUNTIFS(PROFILE!$H$13:$H$212,"&gt;=1",PROFILE!$I$13:$I$212,T931),0)</f>
        <v>0</v>
      </c>
      <c r="O931" s="1">
        <f>IFERROR(IF(P931&gt;=1,(IF(LEN(T931)&gt;=1,VLOOKUP(T931,PROFILE!$A$23:$B$34,2,0)*100+COUNTIF($T$8:T931,T931),0)),0),0)</f>
        <v>0</v>
      </c>
      <c r="P931" s="11"/>
      <c r="Q931" s="11"/>
      <c r="R931" s="12"/>
      <c r="S931" s="12"/>
      <c r="T931" s="11"/>
      <c r="U931" s="11"/>
      <c r="V931" s="11"/>
      <c r="W931" s="8">
        <f ca="1">IFERROR(IF(P931&gt;=1,(IF(M931&gt;=2,COUNTIF(INDIRECT(G931):INDIRECT(H931),"OLD"),0)),0),0)</f>
        <v>0</v>
      </c>
      <c r="X931" s="8">
        <f ca="1">IFERROR(IF(P931&gt;=1,(IF(M931=1,COUNTIF(INDIRECT(G931):INDIRECT(H931),"NEW"),IF(M931=3,COUNTIF(INDIRECT(G931):INDIRECT(H931),"NEW"),0))),0),0)</f>
        <v>0</v>
      </c>
      <c r="Y931" s="10">
        <f t="shared" ca="1" si="44"/>
        <v>0</v>
      </c>
      <c r="Z931" s="13"/>
    </row>
    <row r="932" spans="6:26" ht="20.100000000000001" customHeight="1" x14ac:dyDescent="0.25">
      <c r="F932" s="1">
        <f>IFERROR(IF(O932&gt;=101,MATCH(O932,VITRAN!$AG$14:$AG$1513,0)+13,0),0)</f>
        <v>0</v>
      </c>
      <c r="G932" s="1" t="str">
        <f t="shared" si="42"/>
        <v/>
      </c>
      <c r="H932" s="1" t="str">
        <f t="shared" si="43"/>
        <v/>
      </c>
      <c r="J932" s="1">
        <f>IFERROR(SUMIFS(STOCK!$U$10:$U$209,STOCK!$H$10:$H$209,T932),0)</f>
        <v>0</v>
      </c>
      <c r="K932" s="1">
        <f>IFERROR(SUMIFS(STOCK!$V$10:$V$209,STOCK!$H$10:$H$209,T932),0)</f>
        <v>0</v>
      </c>
      <c r="M932" s="1">
        <f>IFERROR(IF(LEN(T932)&gt;=1,VLOOKUP(HLOOKUP(T932,PROFILE!$K$5:$V$8,4,0),PROFILE!$F$1:$G$3,2,0),0),0)</f>
        <v>0</v>
      </c>
      <c r="N932" s="1">
        <f>IFERROR(COUNTIFS(PROFILE!$H$13:$H$212,"&gt;=1",PROFILE!$I$13:$I$212,T932),0)</f>
        <v>0</v>
      </c>
      <c r="O932" s="1">
        <f>IFERROR(IF(P932&gt;=1,(IF(LEN(T932)&gt;=1,VLOOKUP(T932,PROFILE!$A$23:$B$34,2,0)*100+COUNTIF($T$8:T932,T932),0)),0),0)</f>
        <v>0</v>
      </c>
      <c r="P932" s="11"/>
      <c r="Q932" s="11"/>
      <c r="R932" s="12"/>
      <c r="S932" s="12"/>
      <c r="T932" s="11"/>
      <c r="U932" s="11"/>
      <c r="V932" s="11"/>
      <c r="W932" s="8">
        <f ca="1">IFERROR(IF(P932&gt;=1,(IF(M932&gt;=2,COUNTIF(INDIRECT(G932):INDIRECT(H932),"OLD"),0)),0),0)</f>
        <v>0</v>
      </c>
      <c r="X932" s="8">
        <f ca="1">IFERROR(IF(P932&gt;=1,(IF(M932=1,COUNTIF(INDIRECT(G932):INDIRECT(H932),"NEW"),IF(M932=3,COUNTIF(INDIRECT(G932):INDIRECT(H932),"NEW"),0))),0),0)</f>
        <v>0</v>
      </c>
      <c r="Y932" s="10">
        <f t="shared" ca="1" si="44"/>
        <v>0</v>
      </c>
      <c r="Z932" s="13"/>
    </row>
    <row r="933" spans="6:26" ht="20.100000000000001" customHeight="1" x14ac:dyDescent="0.25">
      <c r="F933" s="1">
        <f>IFERROR(IF(O933&gt;=101,MATCH(O933,VITRAN!$AG$14:$AG$1513,0)+13,0),0)</f>
        <v>0</v>
      </c>
      <c r="G933" s="1" t="str">
        <f t="shared" si="42"/>
        <v/>
      </c>
      <c r="H933" s="1" t="str">
        <f t="shared" si="43"/>
        <v/>
      </c>
      <c r="J933" s="1">
        <f>IFERROR(SUMIFS(STOCK!$U$10:$U$209,STOCK!$H$10:$H$209,T933),0)</f>
        <v>0</v>
      </c>
      <c r="K933" s="1">
        <f>IFERROR(SUMIFS(STOCK!$V$10:$V$209,STOCK!$H$10:$H$209,T933),0)</f>
        <v>0</v>
      </c>
      <c r="M933" s="1">
        <f>IFERROR(IF(LEN(T933)&gt;=1,VLOOKUP(HLOOKUP(T933,PROFILE!$K$5:$V$8,4,0),PROFILE!$F$1:$G$3,2,0),0),0)</f>
        <v>0</v>
      </c>
      <c r="N933" s="1">
        <f>IFERROR(COUNTIFS(PROFILE!$H$13:$H$212,"&gt;=1",PROFILE!$I$13:$I$212,T933),0)</f>
        <v>0</v>
      </c>
      <c r="O933" s="1">
        <f>IFERROR(IF(P933&gt;=1,(IF(LEN(T933)&gt;=1,VLOOKUP(T933,PROFILE!$A$23:$B$34,2,0)*100+COUNTIF($T$8:T933,T933),0)),0),0)</f>
        <v>0</v>
      </c>
      <c r="P933" s="11"/>
      <c r="Q933" s="11"/>
      <c r="R933" s="12"/>
      <c r="S933" s="12"/>
      <c r="T933" s="11"/>
      <c r="U933" s="11"/>
      <c r="V933" s="11"/>
      <c r="W933" s="8">
        <f ca="1">IFERROR(IF(P933&gt;=1,(IF(M933&gt;=2,COUNTIF(INDIRECT(G933):INDIRECT(H933),"OLD"),0)),0),0)</f>
        <v>0</v>
      </c>
      <c r="X933" s="8">
        <f ca="1">IFERROR(IF(P933&gt;=1,(IF(M933=1,COUNTIF(INDIRECT(G933):INDIRECT(H933),"NEW"),IF(M933=3,COUNTIF(INDIRECT(G933):INDIRECT(H933),"NEW"),0))),0),0)</f>
        <v>0</v>
      </c>
      <c r="Y933" s="10">
        <f t="shared" ca="1" si="44"/>
        <v>0</v>
      </c>
      <c r="Z933" s="13"/>
    </row>
    <row r="934" spans="6:26" ht="20.100000000000001" customHeight="1" x14ac:dyDescent="0.25">
      <c r="F934" s="1">
        <f>IFERROR(IF(O934&gt;=101,MATCH(O934,VITRAN!$AG$14:$AG$1513,0)+13,0),0)</f>
        <v>0</v>
      </c>
      <c r="G934" s="1" t="str">
        <f t="shared" si="42"/>
        <v/>
      </c>
      <c r="H934" s="1" t="str">
        <f t="shared" si="43"/>
        <v/>
      </c>
      <c r="J934" s="1">
        <f>IFERROR(SUMIFS(STOCK!$U$10:$U$209,STOCK!$H$10:$H$209,T934),0)</f>
        <v>0</v>
      </c>
      <c r="K934" s="1">
        <f>IFERROR(SUMIFS(STOCK!$V$10:$V$209,STOCK!$H$10:$H$209,T934),0)</f>
        <v>0</v>
      </c>
      <c r="M934" s="1">
        <f>IFERROR(IF(LEN(T934)&gt;=1,VLOOKUP(HLOOKUP(T934,PROFILE!$K$5:$V$8,4,0),PROFILE!$F$1:$G$3,2,0),0),0)</f>
        <v>0</v>
      </c>
      <c r="N934" s="1">
        <f>IFERROR(COUNTIFS(PROFILE!$H$13:$H$212,"&gt;=1",PROFILE!$I$13:$I$212,T934),0)</f>
        <v>0</v>
      </c>
      <c r="O934" s="1">
        <f>IFERROR(IF(P934&gt;=1,(IF(LEN(T934)&gt;=1,VLOOKUP(T934,PROFILE!$A$23:$B$34,2,0)*100+COUNTIF($T$8:T934,T934),0)),0),0)</f>
        <v>0</v>
      </c>
      <c r="P934" s="11"/>
      <c r="Q934" s="11"/>
      <c r="R934" s="12"/>
      <c r="S934" s="12"/>
      <c r="T934" s="11"/>
      <c r="U934" s="11"/>
      <c r="V934" s="11"/>
      <c r="W934" s="8">
        <f ca="1">IFERROR(IF(P934&gt;=1,(IF(M934&gt;=2,COUNTIF(INDIRECT(G934):INDIRECT(H934),"OLD"),0)),0),0)</f>
        <v>0</v>
      </c>
      <c r="X934" s="8">
        <f ca="1">IFERROR(IF(P934&gt;=1,(IF(M934=1,COUNTIF(INDIRECT(G934):INDIRECT(H934),"NEW"),IF(M934=3,COUNTIF(INDIRECT(G934):INDIRECT(H934),"NEW"),0))),0),0)</f>
        <v>0</v>
      </c>
      <c r="Y934" s="10">
        <f t="shared" ca="1" si="44"/>
        <v>0</v>
      </c>
      <c r="Z934" s="13"/>
    </row>
    <row r="935" spans="6:26" ht="20.100000000000001" customHeight="1" x14ac:dyDescent="0.25">
      <c r="F935" s="1">
        <f>IFERROR(IF(O935&gt;=101,MATCH(O935,VITRAN!$AG$14:$AG$1513,0)+13,0),0)</f>
        <v>0</v>
      </c>
      <c r="G935" s="1" t="str">
        <f t="shared" si="42"/>
        <v/>
      </c>
      <c r="H935" s="1" t="str">
        <f t="shared" si="43"/>
        <v/>
      </c>
      <c r="J935" s="1">
        <f>IFERROR(SUMIFS(STOCK!$U$10:$U$209,STOCK!$H$10:$H$209,T935),0)</f>
        <v>0</v>
      </c>
      <c r="K935" s="1">
        <f>IFERROR(SUMIFS(STOCK!$V$10:$V$209,STOCK!$H$10:$H$209,T935),0)</f>
        <v>0</v>
      </c>
      <c r="M935" s="1">
        <f>IFERROR(IF(LEN(T935)&gt;=1,VLOOKUP(HLOOKUP(T935,PROFILE!$K$5:$V$8,4,0),PROFILE!$F$1:$G$3,2,0),0),0)</f>
        <v>0</v>
      </c>
      <c r="N935" s="1">
        <f>IFERROR(COUNTIFS(PROFILE!$H$13:$H$212,"&gt;=1",PROFILE!$I$13:$I$212,T935),0)</f>
        <v>0</v>
      </c>
      <c r="O935" s="1">
        <f>IFERROR(IF(P935&gt;=1,(IF(LEN(T935)&gt;=1,VLOOKUP(T935,PROFILE!$A$23:$B$34,2,0)*100+COUNTIF($T$8:T935,T935),0)),0),0)</f>
        <v>0</v>
      </c>
      <c r="P935" s="11"/>
      <c r="Q935" s="11"/>
      <c r="R935" s="12"/>
      <c r="S935" s="12"/>
      <c r="T935" s="11"/>
      <c r="U935" s="11"/>
      <c r="V935" s="11"/>
      <c r="W935" s="8">
        <f ca="1">IFERROR(IF(P935&gt;=1,(IF(M935&gt;=2,COUNTIF(INDIRECT(G935):INDIRECT(H935),"OLD"),0)),0),0)</f>
        <v>0</v>
      </c>
      <c r="X935" s="8">
        <f ca="1">IFERROR(IF(P935&gt;=1,(IF(M935=1,COUNTIF(INDIRECT(G935):INDIRECT(H935),"NEW"),IF(M935=3,COUNTIF(INDIRECT(G935):INDIRECT(H935),"NEW"),0))),0),0)</f>
        <v>0</v>
      </c>
      <c r="Y935" s="10">
        <f t="shared" ca="1" si="44"/>
        <v>0</v>
      </c>
      <c r="Z935" s="13"/>
    </row>
    <row r="936" spans="6:26" ht="20.100000000000001" customHeight="1" x14ac:dyDescent="0.25">
      <c r="F936" s="1">
        <f>IFERROR(IF(O936&gt;=101,MATCH(O936,VITRAN!$AG$14:$AG$1513,0)+13,0),0)</f>
        <v>0</v>
      </c>
      <c r="G936" s="1" t="str">
        <f t="shared" si="42"/>
        <v/>
      </c>
      <c r="H936" s="1" t="str">
        <f t="shared" si="43"/>
        <v/>
      </c>
      <c r="J936" s="1">
        <f>IFERROR(SUMIFS(STOCK!$U$10:$U$209,STOCK!$H$10:$H$209,T936),0)</f>
        <v>0</v>
      </c>
      <c r="K936" s="1">
        <f>IFERROR(SUMIFS(STOCK!$V$10:$V$209,STOCK!$H$10:$H$209,T936),0)</f>
        <v>0</v>
      </c>
      <c r="M936" s="1">
        <f>IFERROR(IF(LEN(T936)&gt;=1,VLOOKUP(HLOOKUP(T936,PROFILE!$K$5:$V$8,4,0),PROFILE!$F$1:$G$3,2,0),0),0)</f>
        <v>0</v>
      </c>
      <c r="N936" s="1">
        <f>IFERROR(COUNTIFS(PROFILE!$H$13:$H$212,"&gt;=1",PROFILE!$I$13:$I$212,T936),0)</f>
        <v>0</v>
      </c>
      <c r="O936" s="1">
        <f>IFERROR(IF(P936&gt;=1,(IF(LEN(T936)&gt;=1,VLOOKUP(T936,PROFILE!$A$23:$B$34,2,0)*100+COUNTIF($T$8:T936,T936),0)),0),0)</f>
        <v>0</v>
      </c>
      <c r="P936" s="11"/>
      <c r="Q936" s="11"/>
      <c r="R936" s="12"/>
      <c r="S936" s="12"/>
      <c r="T936" s="11"/>
      <c r="U936" s="11"/>
      <c r="V936" s="11"/>
      <c r="W936" s="8">
        <f ca="1">IFERROR(IF(P936&gt;=1,(IF(M936&gt;=2,COUNTIF(INDIRECT(G936):INDIRECT(H936),"OLD"),0)),0),0)</f>
        <v>0</v>
      </c>
      <c r="X936" s="8">
        <f ca="1">IFERROR(IF(P936&gt;=1,(IF(M936=1,COUNTIF(INDIRECT(G936):INDIRECT(H936),"NEW"),IF(M936=3,COUNTIF(INDIRECT(G936):INDIRECT(H936),"NEW"),0))),0),0)</f>
        <v>0</v>
      </c>
      <c r="Y936" s="10">
        <f t="shared" ca="1" si="44"/>
        <v>0</v>
      </c>
      <c r="Z936" s="13"/>
    </row>
    <row r="937" spans="6:26" ht="20.100000000000001" customHeight="1" x14ac:dyDescent="0.25">
      <c r="F937" s="1">
        <f>IFERROR(IF(O937&gt;=101,MATCH(O937,VITRAN!$AG$14:$AG$1513,0)+13,0),0)</f>
        <v>0</v>
      </c>
      <c r="G937" s="1" t="str">
        <f t="shared" si="42"/>
        <v/>
      </c>
      <c r="H937" s="1" t="str">
        <f t="shared" si="43"/>
        <v/>
      </c>
      <c r="J937" s="1">
        <f>IFERROR(SUMIFS(STOCK!$U$10:$U$209,STOCK!$H$10:$H$209,T937),0)</f>
        <v>0</v>
      </c>
      <c r="K937" s="1">
        <f>IFERROR(SUMIFS(STOCK!$V$10:$V$209,STOCK!$H$10:$H$209,T937),0)</f>
        <v>0</v>
      </c>
      <c r="M937" s="1">
        <f>IFERROR(IF(LEN(T937)&gt;=1,VLOOKUP(HLOOKUP(T937,PROFILE!$K$5:$V$8,4,0),PROFILE!$F$1:$G$3,2,0),0),0)</f>
        <v>0</v>
      </c>
      <c r="N937" s="1">
        <f>IFERROR(COUNTIFS(PROFILE!$H$13:$H$212,"&gt;=1",PROFILE!$I$13:$I$212,T937),0)</f>
        <v>0</v>
      </c>
      <c r="O937" s="1">
        <f>IFERROR(IF(P937&gt;=1,(IF(LEN(T937)&gt;=1,VLOOKUP(T937,PROFILE!$A$23:$B$34,2,0)*100+COUNTIF($T$8:T937,T937),0)),0),0)</f>
        <v>0</v>
      </c>
      <c r="P937" s="11"/>
      <c r="Q937" s="11"/>
      <c r="R937" s="12"/>
      <c r="S937" s="12"/>
      <c r="T937" s="11"/>
      <c r="U937" s="11"/>
      <c r="V937" s="11"/>
      <c r="W937" s="8">
        <f ca="1">IFERROR(IF(P937&gt;=1,(IF(M937&gt;=2,COUNTIF(INDIRECT(G937):INDIRECT(H937),"OLD"),0)),0),0)</f>
        <v>0</v>
      </c>
      <c r="X937" s="8">
        <f ca="1">IFERROR(IF(P937&gt;=1,(IF(M937=1,COUNTIF(INDIRECT(G937):INDIRECT(H937),"NEW"),IF(M937=3,COUNTIF(INDIRECT(G937):INDIRECT(H937),"NEW"),0))),0),0)</f>
        <v>0</v>
      </c>
      <c r="Y937" s="10">
        <f t="shared" ca="1" si="44"/>
        <v>0</v>
      </c>
      <c r="Z937" s="13"/>
    </row>
    <row r="938" spans="6:26" ht="20.100000000000001" customHeight="1" x14ac:dyDescent="0.25">
      <c r="F938" s="1">
        <f>IFERROR(IF(O938&gt;=101,MATCH(O938,VITRAN!$AG$14:$AG$1513,0)+13,0),0)</f>
        <v>0</v>
      </c>
      <c r="G938" s="1" t="str">
        <f t="shared" si="42"/>
        <v/>
      </c>
      <c r="H938" s="1" t="str">
        <f t="shared" si="43"/>
        <v/>
      </c>
      <c r="J938" s="1">
        <f>IFERROR(SUMIFS(STOCK!$U$10:$U$209,STOCK!$H$10:$H$209,T938),0)</f>
        <v>0</v>
      </c>
      <c r="K938" s="1">
        <f>IFERROR(SUMIFS(STOCK!$V$10:$V$209,STOCK!$H$10:$H$209,T938),0)</f>
        <v>0</v>
      </c>
      <c r="M938" s="1">
        <f>IFERROR(IF(LEN(T938)&gt;=1,VLOOKUP(HLOOKUP(T938,PROFILE!$K$5:$V$8,4,0),PROFILE!$F$1:$G$3,2,0),0),0)</f>
        <v>0</v>
      </c>
      <c r="N938" s="1">
        <f>IFERROR(COUNTIFS(PROFILE!$H$13:$H$212,"&gt;=1",PROFILE!$I$13:$I$212,T938),0)</f>
        <v>0</v>
      </c>
      <c r="O938" s="1">
        <f>IFERROR(IF(P938&gt;=1,(IF(LEN(T938)&gt;=1,VLOOKUP(T938,PROFILE!$A$23:$B$34,2,0)*100+COUNTIF($T$8:T938,T938),0)),0),0)</f>
        <v>0</v>
      </c>
      <c r="P938" s="11"/>
      <c r="Q938" s="11"/>
      <c r="R938" s="12"/>
      <c r="S938" s="12"/>
      <c r="T938" s="11"/>
      <c r="U938" s="11"/>
      <c r="V938" s="11"/>
      <c r="W938" s="8">
        <f ca="1">IFERROR(IF(P938&gt;=1,(IF(M938&gt;=2,COUNTIF(INDIRECT(G938):INDIRECT(H938),"OLD"),0)),0),0)</f>
        <v>0</v>
      </c>
      <c r="X938" s="8">
        <f ca="1">IFERROR(IF(P938&gt;=1,(IF(M938=1,COUNTIF(INDIRECT(G938):INDIRECT(H938),"NEW"),IF(M938=3,COUNTIF(INDIRECT(G938):INDIRECT(H938),"NEW"),0))),0),0)</f>
        <v>0</v>
      </c>
      <c r="Y938" s="10">
        <f t="shared" ca="1" si="44"/>
        <v>0</v>
      </c>
      <c r="Z938" s="13"/>
    </row>
    <row r="939" spans="6:26" ht="20.100000000000001" customHeight="1" x14ac:dyDescent="0.25">
      <c r="F939" s="1">
        <f>IFERROR(IF(O939&gt;=101,MATCH(O939,VITRAN!$AG$14:$AG$1513,0)+13,0),0)</f>
        <v>0</v>
      </c>
      <c r="G939" s="1" t="str">
        <f t="shared" si="42"/>
        <v/>
      </c>
      <c r="H939" s="1" t="str">
        <f t="shared" si="43"/>
        <v/>
      </c>
      <c r="J939" s="1">
        <f>IFERROR(SUMIFS(STOCK!$U$10:$U$209,STOCK!$H$10:$H$209,T939),0)</f>
        <v>0</v>
      </c>
      <c r="K939" s="1">
        <f>IFERROR(SUMIFS(STOCK!$V$10:$V$209,STOCK!$H$10:$H$209,T939),0)</f>
        <v>0</v>
      </c>
      <c r="M939" s="1">
        <f>IFERROR(IF(LEN(T939)&gt;=1,VLOOKUP(HLOOKUP(T939,PROFILE!$K$5:$V$8,4,0),PROFILE!$F$1:$G$3,2,0),0),0)</f>
        <v>0</v>
      </c>
      <c r="N939" s="1">
        <f>IFERROR(COUNTIFS(PROFILE!$H$13:$H$212,"&gt;=1",PROFILE!$I$13:$I$212,T939),0)</f>
        <v>0</v>
      </c>
      <c r="O939" s="1">
        <f>IFERROR(IF(P939&gt;=1,(IF(LEN(T939)&gt;=1,VLOOKUP(T939,PROFILE!$A$23:$B$34,2,0)*100+COUNTIF($T$8:T939,T939),0)),0),0)</f>
        <v>0</v>
      </c>
      <c r="P939" s="11"/>
      <c r="Q939" s="11"/>
      <c r="R939" s="12"/>
      <c r="S939" s="12"/>
      <c r="T939" s="11"/>
      <c r="U939" s="11"/>
      <c r="V939" s="11"/>
      <c r="W939" s="8">
        <f ca="1">IFERROR(IF(P939&gt;=1,(IF(M939&gt;=2,COUNTIF(INDIRECT(G939):INDIRECT(H939),"OLD"),0)),0),0)</f>
        <v>0</v>
      </c>
      <c r="X939" s="8">
        <f ca="1">IFERROR(IF(P939&gt;=1,(IF(M939=1,COUNTIF(INDIRECT(G939):INDIRECT(H939),"NEW"),IF(M939=3,COUNTIF(INDIRECT(G939):INDIRECT(H939),"NEW"),0))),0),0)</f>
        <v>0</v>
      </c>
      <c r="Y939" s="10">
        <f t="shared" ca="1" si="44"/>
        <v>0</v>
      </c>
      <c r="Z939" s="13"/>
    </row>
    <row r="940" spans="6:26" ht="20.100000000000001" customHeight="1" x14ac:dyDescent="0.25">
      <c r="F940" s="1">
        <f>IFERROR(IF(O940&gt;=101,MATCH(O940,VITRAN!$AG$14:$AG$1513,0)+13,0),0)</f>
        <v>0</v>
      </c>
      <c r="G940" s="1" t="str">
        <f t="shared" si="42"/>
        <v/>
      </c>
      <c r="H940" s="1" t="str">
        <f t="shared" si="43"/>
        <v/>
      </c>
      <c r="J940" s="1">
        <f>IFERROR(SUMIFS(STOCK!$U$10:$U$209,STOCK!$H$10:$H$209,T940),0)</f>
        <v>0</v>
      </c>
      <c r="K940" s="1">
        <f>IFERROR(SUMIFS(STOCK!$V$10:$V$209,STOCK!$H$10:$H$209,T940),0)</f>
        <v>0</v>
      </c>
      <c r="M940" s="1">
        <f>IFERROR(IF(LEN(T940)&gt;=1,VLOOKUP(HLOOKUP(T940,PROFILE!$K$5:$V$8,4,0),PROFILE!$F$1:$G$3,2,0),0),0)</f>
        <v>0</v>
      </c>
      <c r="N940" s="1">
        <f>IFERROR(COUNTIFS(PROFILE!$H$13:$H$212,"&gt;=1",PROFILE!$I$13:$I$212,T940),0)</f>
        <v>0</v>
      </c>
      <c r="O940" s="1">
        <f>IFERROR(IF(P940&gt;=1,(IF(LEN(T940)&gt;=1,VLOOKUP(T940,PROFILE!$A$23:$B$34,2,0)*100+COUNTIF($T$8:T940,T940),0)),0),0)</f>
        <v>0</v>
      </c>
      <c r="P940" s="11"/>
      <c r="Q940" s="11"/>
      <c r="R940" s="12"/>
      <c r="S940" s="12"/>
      <c r="T940" s="11"/>
      <c r="U940" s="11"/>
      <c r="V940" s="11"/>
      <c r="W940" s="8">
        <f ca="1">IFERROR(IF(P940&gt;=1,(IF(M940&gt;=2,COUNTIF(INDIRECT(G940):INDIRECT(H940),"OLD"),0)),0),0)</f>
        <v>0</v>
      </c>
      <c r="X940" s="8">
        <f ca="1">IFERROR(IF(P940&gt;=1,(IF(M940=1,COUNTIF(INDIRECT(G940):INDIRECT(H940),"NEW"),IF(M940=3,COUNTIF(INDIRECT(G940):INDIRECT(H940),"NEW"),0))),0),0)</f>
        <v>0</v>
      </c>
      <c r="Y940" s="10">
        <f t="shared" ca="1" si="44"/>
        <v>0</v>
      </c>
      <c r="Z940" s="13"/>
    </row>
    <row r="941" spans="6:26" ht="20.100000000000001" customHeight="1" x14ac:dyDescent="0.25">
      <c r="F941" s="1">
        <f>IFERROR(IF(O941&gt;=101,MATCH(O941,VITRAN!$AG$14:$AG$1513,0)+13,0),0)</f>
        <v>0</v>
      </c>
      <c r="G941" s="1" t="str">
        <f t="shared" si="42"/>
        <v/>
      </c>
      <c r="H941" s="1" t="str">
        <f t="shared" si="43"/>
        <v/>
      </c>
      <c r="J941" s="1">
        <f>IFERROR(SUMIFS(STOCK!$U$10:$U$209,STOCK!$H$10:$H$209,T941),0)</f>
        <v>0</v>
      </c>
      <c r="K941" s="1">
        <f>IFERROR(SUMIFS(STOCK!$V$10:$V$209,STOCK!$H$10:$H$209,T941),0)</f>
        <v>0</v>
      </c>
      <c r="M941" s="1">
        <f>IFERROR(IF(LEN(T941)&gt;=1,VLOOKUP(HLOOKUP(T941,PROFILE!$K$5:$V$8,4,0),PROFILE!$F$1:$G$3,2,0),0),0)</f>
        <v>0</v>
      </c>
      <c r="N941" s="1">
        <f>IFERROR(COUNTIFS(PROFILE!$H$13:$H$212,"&gt;=1",PROFILE!$I$13:$I$212,T941),0)</f>
        <v>0</v>
      </c>
      <c r="O941" s="1">
        <f>IFERROR(IF(P941&gt;=1,(IF(LEN(T941)&gt;=1,VLOOKUP(T941,PROFILE!$A$23:$B$34,2,0)*100+COUNTIF($T$8:T941,T941),0)),0),0)</f>
        <v>0</v>
      </c>
      <c r="P941" s="11"/>
      <c r="Q941" s="11"/>
      <c r="R941" s="12"/>
      <c r="S941" s="12"/>
      <c r="T941" s="11"/>
      <c r="U941" s="11"/>
      <c r="V941" s="11"/>
      <c r="W941" s="8">
        <f ca="1">IFERROR(IF(P941&gt;=1,(IF(M941&gt;=2,COUNTIF(INDIRECT(G941):INDIRECT(H941),"OLD"),0)),0),0)</f>
        <v>0</v>
      </c>
      <c r="X941" s="8">
        <f ca="1">IFERROR(IF(P941&gt;=1,(IF(M941=1,COUNTIF(INDIRECT(G941):INDIRECT(H941),"NEW"),IF(M941=3,COUNTIF(INDIRECT(G941):INDIRECT(H941),"NEW"),0))),0),0)</f>
        <v>0</v>
      </c>
      <c r="Y941" s="10">
        <f t="shared" ca="1" si="44"/>
        <v>0</v>
      </c>
      <c r="Z941" s="13"/>
    </row>
    <row r="942" spans="6:26" ht="20.100000000000001" customHeight="1" x14ac:dyDescent="0.25">
      <c r="F942" s="1">
        <f>IFERROR(IF(O942&gt;=101,MATCH(O942,VITRAN!$AG$14:$AG$1513,0)+13,0),0)</f>
        <v>0</v>
      </c>
      <c r="G942" s="1" t="str">
        <f t="shared" si="42"/>
        <v/>
      </c>
      <c r="H942" s="1" t="str">
        <f t="shared" si="43"/>
        <v/>
      </c>
      <c r="J942" s="1">
        <f>IFERROR(SUMIFS(STOCK!$U$10:$U$209,STOCK!$H$10:$H$209,T942),0)</f>
        <v>0</v>
      </c>
      <c r="K942" s="1">
        <f>IFERROR(SUMIFS(STOCK!$V$10:$V$209,STOCK!$H$10:$H$209,T942),0)</f>
        <v>0</v>
      </c>
      <c r="M942" s="1">
        <f>IFERROR(IF(LEN(T942)&gt;=1,VLOOKUP(HLOOKUP(T942,PROFILE!$K$5:$V$8,4,0),PROFILE!$F$1:$G$3,2,0),0),0)</f>
        <v>0</v>
      </c>
      <c r="N942" s="1">
        <f>IFERROR(COUNTIFS(PROFILE!$H$13:$H$212,"&gt;=1",PROFILE!$I$13:$I$212,T942),0)</f>
        <v>0</v>
      </c>
      <c r="O942" s="1">
        <f>IFERROR(IF(P942&gt;=1,(IF(LEN(T942)&gt;=1,VLOOKUP(T942,PROFILE!$A$23:$B$34,2,0)*100+COUNTIF($T$8:T942,T942),0)),0),0)</f>
        <v>0</v>
      </c>
      <c r="P942" s="11"/>
      <c r="Q942" s="11"/>
      <c r="R942" s="12"/>
      <c r="S942" s="12"/>
      <c r="T942" s="11"/>
      <c r="U942" s="11"/>
      <c r="V942" s="11"/>
      <c r="W942" s="8">
        <f ca="1">IFERROR(IF(P942&gt;=1,(IF(M942&gt;=2,COUNTIF(INDIRECT(G942):INDIRECT(H942),"OLD"),0)),0),0)</f>
        <v>0</v>
      </c>
      <c r="X942" s="8">
        <f ca="1">IFERROR(IF(P942&gt;=1,(IF(M942=1,COUNTIF(INDIRECT(G942):INDIRECT(H942),"NEW"),IF(M942=3,COUNTIF(INDIRECT(G942):INDIRECT(H942),"NEW"),0))),0),0)</f>
        <v>0</v>
      </c>
      <c r="Y942" s="10">
        <f t="shared" ca="1" si="44"/>
        <v>0</v>
      </c>
      <c r="Z942" s="13"/>
    </row>
    <row r="943" spans="6:26" ht="20.100000000000001" customHeight="1" x14ac:dyDescent="0.25">
      <c r="F943" s="1">
        <f>IFERROR(IF(O943&gt;=101,MATCH(O943,VITRAN!$AG$14:$AG$1513,0)+13,0),0)</f>
        <v>0</v>
      </c>
      <c r="G943" s="1" t="str">
        <f t="shared" si="42"/>
        <v/>
      </c>
      <c r="H943" s="1" t="str">
        <f t="shared" si="43"/>
        <v/>
      </c>
      <c r="J943" s="1">
        <f>IFERROR(SUMIFS(STOCK!$U$10:$U$209,STOCK!$H$10:$H$209,T943),0)</f>
        <v>0</v>
      </c>
      <c r="K943" s="1">
        <f>IFERROR(SUMIFS(STOCK!$V$10:$V$209,STOCK!$H$10:$H$209,T943),0)</f>
        <v>0</v>
      </c>
      <c r="M943" s="1">
        <f>IFERROR(IF(LEN(T943)&gt;=1,VLOOKUP(HLOOKUP(T943,PROFILE!$K$5:$V$8,4,0),PROFILE!$F$1:$G$3,2,0),0),0)</f>
        <v>0</v>
      </c>
      <c r="N943" s="1">
        <f>IFERROR(COUNTIFS(PROFILE!$H$13:$H$212,"&gt;=1",PROFILE!$I$13:$I$212,T943),0)</f>
        <v>0</v>
      </c>
      <c r="O943" s="1">
        <f>IFERROR(IF(P943&gt;=1,(IF(LEN(T943)&gt;=1,VLOOKUP(T943,PROFILE!$A$23:$B$34,2,0)*100+COUNTIF($T$8:T943,T943),0)),0),0)</f>
        <v>0</v>
      </c>
      <c r="P943" s="11"/>
      <c r="Q943" s="11"/>
      <c r="R943" s="12"/>
      <c r="S943" s="12"/>
      <c r="T943" s="11"/>
      <c r="U943" s="11"/>
      <c r="V943" s="11"/>
      <c r="W943" s="8">
        <f ca="1">IFERROR(IF(P943&gt;=1,(IF(M943&gt;=2,COUNTIF(INDIRECT(G943):INDIRECT(H943),"OLD"),0)),0),0)</f>
        <v>0</v>
      </c>
      <c r="X943" s="8">
        <f ca="1">IFERROR(IF(P943&gt;=1,(IF(M943=1,COUNTIF(INDIRECT(G943):INDIRECT(H943),"NEW"),IF(M943=3,COUNTIF(INDIRECT(G943):INDIRECT(H943),"NEW"),0))),0),0)</f>
        <v>0</v>
      </c>
      <c r="Y943" s="10">
        <f t="shared" ca="1" si="44"/>
        <v>0</v>
      </c>
      <c r="Z943" s="13"/>
    </row>
    <row r="944" spans="6:26" ht="20.100000000000001" customHeight="1" x14ac:dyDescent="0.25">
      <c r="F944" s="1">
        <f>IFERROR(IF(O944&gt;=101,MATCH(O944,VITRAN!$AG$14:$AG$1513,0)+13,0),0)</f>
        <v>0</v>
      </c>
      <c r="G944" s="1" t="str">
        <f t="shared" si="42"/>
        <v/>
      </c>
      <c r="H944" s="1" t="str">
        <f t="shared" si="43"/>
        <v/>
      </c>
      <c r="J944" s="1">
        <f>IFERROR(SUMIFS(STOCK!$U$10:$U$209,STOCK!$H$10:$H$209,T944),0)</f>
        <v>0</v>
      </c>
      <c r="K944" s="1">
        <f>IFERROR(SUMIFS(STOCK!$V$10:$V$209,STOCK!$H$10:$H$209,T944),0)</f>
        <v>0</v>
      </c>
      <c r="M944" s="1">
        <f>IFERROR(IF(LEN(T944)&gt;=1,VLOOKUP(HLOOKUP(T944,PROFILE!$K$5:$V$8,4,0),PROFILE!$F$1:$G$3,2,0),0),0)</f>
        <v>0</v>
      </c>
      <c r="N944" s="1">
        <f>IFERROR(COUNTIFS(PROFILE!$H$13:$H$212,"&gt;=1",PROFILE!$I$13:$I$212,T944),0)</f>
        <v>0</v>
      </c>
      <c r="O944" s="1">
        <f>IFERROR(IF(P944&gt;=1,(IF(LEN(T944)&gt;=1,VLOOKUP(T944,PROFILE!$A$23:$B$34,2,0)*100+COUNTIF($T$8:T944,T944),0)),0),0)</f>
        <v>0</v>
      </c>
      <c r="P944" s="11"/>
      <c r="Q944" s="11"/>
      <c r="R944" s="12"/>
      <c r="S944" s="12"/>
      <c r="T944" s="11"/>
      <c r="U944" s="11"/>
      <c r="V944" s="11"/>
      <c r="W944" s="8">
        <f ca="1">IFERROR(IF(P944&gt;=1,(IF(M944&gt;=2,COUNTIF(INDIRECT(G944):INDIRECT(H944),"OLD"),0)),0),0)</f>
        <v>0</v>
      </c>
      <c r="X944" s="8">
        <f ca="1">IFERROR(IF(P944&gt;=1,(IF(M944=1,COUNTIF(INDIRECT(G944):INDIRECT(H944),"NEW"),IF(M944=3,COUNTIF(INDIRECT(G944):INDIRECT(H944),"NEW"),0))),0),0)</f>
        <v>0</v>
      </c>
      <c r="Y944" s="10">
        <f t="shared" ca="1" si="44"/>
        <v>0</v>
      </c>
      <c r="Z944" s="13"/>
    </row>
    <row r="945" spans="6:26" ht="20.100000000000001" customHeight="1" x14ac:dyDescent="0.25">
      <c r="F945" s="1">
        <f>IFERROR(IF(O945&gt;=101,MATCH(O945,VITRAN!$AG$14:$AG$1513,0)+13,0),0)</f>
        <v>0</v>
      </c>
      <c r="G945" s="1" t="str">
        <f t="shared" si="42"/>
        <v/>
      </c>
      <c r="H945" s="1" t="str">
        <f t="shared" si="43"/>
        <v/>
      </c>
      <c r="J945" s="1">
        <f>IFERROR(SUMIFS(STOCK!$U$10:$U$209,STOCK!$H$10:$H$209,T945),0)</f>
        <v>0</v>
      </c>
      <c r="K945" s="1">
        <f>IFERROR(SUMIFS(STOCK!$V$10:$V$209,STOCK!$H$10:$H$209,T945),0)</f>
        <v>0</v>
      </c>
      <c r="M945" s="1">
        <f>IFERROR(IF(LEN(T945)&gt;=1,VLOOKUP(HLOOKUP(T945,PROFILE!$K$5:$V$8,4,0),PROFILE!$F$1:$G$3,2,0),0),0)</f>
        <v>0</v>
      </c>
      <c r="N945" s="1">
        <f>IFERROR(COUNTIFS(PROFILE!$H$13:$H$212,"&gt;=1",PROFILE!$I$13:$I$212,T945),0)</f>
        <v>0</v>
      </c>
      <c r="O945" s="1">
        <f>IFERROR(IF(P945&gt;=1,(IF(LEN(T945)&gt;=1,VLOOKUP(T945,PROFILE!$A$23:$B$34,2,0)*100+COUNTIF($T$8:T945,T945),0)),0),0)</f>
        <v>0</v>
      </c>
      <c r="P945" s="11"/>
      <c r="Q945" s="11"/>
      <c r="R945" s="12"/>
      <c r="S945" s="12"/>
      <c r="T945" s="11"/>
      <c r="U945" s="11"/>
      <c r="V945" s="11"/>
      <c r="W945" s="8">
        <f ca="1">IFERROR(IF(P945&gt;=1,(IF(M945&gt;=2,COUNTIF(INDIRECT(G945):INDIRECT(H945),"OLD"),0)),0),0)</f>
        <v>0</v>
      </c>
      <c r="X945" s="8">
        <f ca="1">IFERROR(IF(P945&gt;=1,(IF(M945=1,COUNTIF(INDIRECT(G945):INDIRECT(H945),"NEW"),IF(M945=3,COUNTIF(INDIRECT(G945):INDIRECT(H945),"NEW"),0))),0),0)</f>
        <v>0</v>
      </c>
      <c r="Y945" s="10">
        <f t="shared" ca="1" si="44"/>
        <v>0</v>
      </c>
      <c r="Z945" s="13"/>
    </row>
    <row r="946" spans="6:26" ht="20.100000000000001" customHeight="1" x14ac:dyDescent="0.25">
      <c r="F946" s="1">
        <f>IFERROR(IF(O946&gt;=101,MATCH(O946,VITRAN!$AG$14:$AG$1513,0)+13,0),0)</f>
        <v>0</v>
      </c>
      <c r="G946" s="1" t="str">
        <f t="shared" si="42"/>
        <v/>
      </c>
      <c r="H946" s="1" t="str">
        <f t="shared" si="43"/>
        <v/>
      </c>
      <c r="J946" s="1">
        <f>IFERROR(SUMIFS(STOCK!$U$10:$U$209,STOCK!$H$10:$H$209,T946),0)</f>
        <v>0</v>
      </c>
      <c r="K946" s="1">
        <f>IFERROR(SUMIFS(STOCK!$V$10:$V$209,STOCK!$H$10:$H$209,T946),0)</f>
        <v>0</v>
      </c>
      <c r="M946" s="1">
        <f>IFERROR(IF(LEN(T946)&gt;=1,VLOOKUP(HLOOKUP(T946,PROFILE!$K$5:$V$8,4,0),PROFILE!$F$1:$G$3,2,0),0),0)</f>
        <v>0</v>
      </c>
      <c r="N946" s="1">
        <f>IFERROR(COUNTIFS(PROFILE!$H$13:$H$212,"&gt;=1",PROFILE!$I$13:$I$212,T946),0)</f>
        <v>0</v>
      </c>
      <c r="O946" s="1">
        <f>IFERROR(IF(P946&gt;=1,(IF(LEN(T946)&gt;=1,VLOOKUP(T946,PROFILE!$A$23:$B$34,2,0)*100+COUNTIF($T$8:T946,T946),0)),0),0)</f>
        <v>0</v>
      </c>
      <c r="P946" s="11"/>
      <c r="Q946" s="11"/>
      <c r="R946" s="12"/>
      <c r="S946" s="12"/>
      <c r="T946" s="11"/>
      <c r="U946" s="11"/>
      <c r="V946" s="11"/>
      <c r="W946" s="8">
        <f ca="1">IFERROR(IF(P946&gt;=1,(IF(M946&gt;=2,COUNTIF(INDIRECT(G946):INDIRECT(H946),"OLD"),0)),0),0)</f>
        <v>0</v>
      </c>
      <c r="X946" s="8">
        <f ca="1">IFERROR(IF(P946&gt;=1,(IF(M946=1,COUNTIF(INDIRECT(G946):INDIRECT(H946),"NEW"),IF(M946=3,COUNTIF(INDIRECT(G946):INDIRECT(H946),"NEW"),0))),0),0)</f>
        <v>0</v>
      </c>
      <c r="Y946" s="10">
        <f t="shared" ca="1" si="44"/>
        <v>0</v>
      </c>
      <c r="Z946" s="13"/>
    </row>
    <row r="947" spans="6:26" ht="20.100000000000001" customHeight="1" x14ac:dyDescent="0.25">
      <c r="F947" s="1">
        <f>IFERROR(IF(O947&gt;=101,MATCH(O947,VITRAN!$AG$14:$AG$1513,0)+13,0),0)</f>
        <v>0</v>
      </c>
      <c r="G947" s="1" t="str">
        <f t="shared" si="42"/>
        <v/>
      </c>
      <c r="H947" s="1" t="str">
        <f t="shared" si="43"/>
        <v/>
      </c>
      <c r="J947" s="1">
        <f>IFERROR(SUMIFS(STOCK!$U$10:$U$209,STOCK!$H$10:$H$209,T947),0)</f>
        <v>0</v>
      </c>
      <c r="K947" s="1">
        <f>IFERROR(SUMIFS(STOCK!$V$10:$V$209,STOCK!$H$10:$H$209,T947),0)</f>
        <v>0</v>
      </c>
      <c r="M947" s="1">
        <f>IFERROR(IF(LEN(T947)&gt;=1,VLOOKUP(HLOOKUP(T947,PROFILE!$K$5:$V$8,4,0),PROFILE!$F$1:$G$3,2,0),0),0)</f>
        <v>0</v>
      </c>
      <c r="N947" s="1">
        <f>IFERROR(COUNTIFS(PROFILE!$H$13:$H$212,"&gt;=1",PROFILE!$I$13:$I$212,T947),0)</f>
        <v>0</v>
      </c>
      <c r="O947" s="1">
        <f>IFERROR(IF(P947&gt;=1,(IF(LEN(T947)&gt;=1,VLOOKUP(T947,PROFILE!$A$23:$B$34,2,0)*100+COUNTIF($T$8:T947,T947),0)),0),0)</f>
        <v>0</v>
      </c>
      <c r="P947" s="11"/>
      <c r="Q947" s="11"/>
      <c r="R947" s="12"/>
      <c r="S947" s="12"/>
      <c r="T947" s="11"/>
      <c r="U947" s="11"/>
      <c r="V947" s="11"/>
      <c r="W947" s="8">
        <f ca="1">IFERROR(IF(P947&gt;=1,(IF(M947&gt;=2,COUNTIF(INDIRECT(G947):INDIRECT(H947),"OLD"),0)),0),0)</f>
        <v>0</v>
      </c>
      <c r="X947" s="8">
        <f ca="1">IFERROR(IF(P947&gt;=1,(IF(M947=1,COUNTIF(INDIRECT(G947):INDIRECT(H947),"NEW"),IF(M947=3,COUNTIF(INDIRECT(G947):INDIRECT(H947),"NEW"),0))),0),0)</f>
        <v>0</v>
      </c>
      <c r="Y947" s="10">
        <f t="shared" ca="1" si="44"/>
        <v>0</v>
      </c>
      <c r="Z947" s="13"/>
    </row>
    <row r="948" spans="6:26" ht="20.100000000000001" customHeight="1" x14ac:dyDescent="0.25">
      <c r="F948" s="1">
        <f>IFERROR(IF(O948&gt;=101,MATCH(O948,VITRAN!$AG$14:$AG$1513,0)+13,0),0)</f>
        <v>0</v>
      </c>
      <c r="G948" s="1" t="str">
        <f t="shared" si="42"/>
        <v/>
      </c>
      <c r="H948" s="1" t="str">
        <f t="shared" si="43"/>
        <v/>
      </c>
      <c r="J948" s="1">
        <f>IFERROR(SUMIFS(STOCK!$U$10:$U$209,STOCK!$H$10:$H$209,T948),0)</f>
        <v>0</v>
      </c>
      <c r="K948" s="1">
        <f>IFERROR(SUMIFS(STOCK!$V$10:$V$209,STOCK!$H$10:$H$209,T948),0)</f>
        <v>0</v>
      </c>
      <c r="M948" s="1">
        <f>IFERROR(IF(LEN(T948)&gt;=1,VLOOKUP(HLOOKUP(T948,PROFILE!$K$5:$V$8,4,0),PROFILE!$F$1:$G$3,2,0),0),0)</f>
        <v>0</v>
      </c>
      <c r="N948" s="1">
        <f>IFERROR(COUNTIFS(PROFILE!$H$13:$H$212,"&gt;=1",PROFILE!$I$13:$I$212,T948),0)</f>
        <v>0</v>
      </c>
      <c r="O948" s="1">
        <f>IFERROR(IF(P948&gt;=1,(IF(LEN(T948)&gt;=1,VLOOKUP(T948,PROFILE!$A$23:$B$34,2,0)*100+COUNTIF($T$8:T948,T948),0)),0),0)</f>
        <v>0</v>
      </c>
      <c r="P948" s="11"/>
      <c r="Q948" s="11"/>
      <c r="R948" s="12"/>
      <c r="S948" s="12"/>
      <c r="T948" s="11"/>
      <c r="U948" s="11"/>
      <c r="V948" s="11"/>
      <c r="W948" s="8">
        <f ca="1">IFERROR(IF(P948&gt;=1,(IF(M948&gt;=2,COUNTIF(INDIRECT(G948):INDIRECT(H948),"OLD"),0)),0),0)</f>
        <v>0</v>
      </c>
      <c r="X948" s="8">
        <f ca="1">IFERROR(IF(P948&gt;=1,(IF(M948=1,COUNTIF(INDIRECT(G948):INDIRECT(H948),"NEW"),IF(M948=3,COUNTIF(INDIRECT(G948):INDIRECT(H948),"NEW"),0))),0),0)</f>
        <v>0</v>
      </c>
      <c r="Y948" s="10">
        <f t="shared" ca="1" si="44"/>
        <v>0</v>
      </c>
      <c r="Z948" s="13"/>
    </row>
    <row r="949" spans="6:26" ht="20.100000000000001" customHeight="1" x14ac:dyDescent="0.25">
      <c r="F949" s="1">
        <f>IFERROR(IF(O949&gt;=101,MATCH(O949,VITRAN!$AG$14:$AG$1513,0)+13,0),0)</f>
        <v>0</v>
      </c>
      <c r="G949" s="1" t="str">
        <f t="shared" si="42"/>
        <v/>
      </c>
      <c r="H949" s="1" t="str">
        <f t="shared" si="43"/>
        <v/>
      </c>
      <c r="J949" s="1">
        <f>IFERROR(SUMIFS(STOCK!$U$10:$U$209,STOCK!$H$10:$H$209,T949),0)</f>
        <v>0</v>
      </c>
      <c r="K949" s="1">
        <f>IFERROR(SUMIFS(STOCK!$V$10:$V$209,STOCK!$H$10:$H$209,T949),0)</f>
        <v>0</v>
      </c>
      <c r="M949" s="1">
        <f>IFERROR(IF(LEN(T949)&gt;=1,VLOOKUP(HLOOKUP(T949,PROFILE!$K$5:$V$8,4,0),PROFILE!$F$1:$G$3,2,0),0),0)</f>
        <v>0</v>
      </c>
      <c r="N949" s="1">
        <f>IFERROR(COUNTIFS(PROFILE!$H$13:$H$212,"&gt;=1",PROFILE!$I$13:$I$212,T949),0)</f>
        <v>0</v>
      </c>
      <c r="O949" s="1">
        <f>IFERROR(IF(P949&gt;=1,(IF(LEN(T949)&gt;=1,VLOOKUP(T949,PROFILE!$A$23:$B$34,2,0)*100+COUNTIF($T$8:T949,T949),0)),0),0)</f>
        <v>0</v>
      </c>
      <c r="P949" s="11"/>
      <c r="Q949" s="11"/>
      <c r="R949" s="12"/>
      <c r="S949" s="12"/>
      <c r="T949" s="11"/>
      <c r="U949" s="11"/>
      <c r="V949" s="11"/>
      <c r="W949" s="8">
        <f ca="1">IFERROR(IF(P949&gt;=1,(IF(M949&gt;=2,COUNTIF(INDIRECT(G949):INDIRECT(H949),"OLD"),0)),0),0)</f>
        <v>0</v>
      </c>
      <c r="X949" s="8">
        <f ca="1">IFERROR(IF(P949&gt;=1,(IF(M949=1,COUNTIF(INDIRECT(G949):INDIRECT(H949),"NEW"),IF(M949=3,COUNTIF(INDIRECT(G949):INDIRECT(H949),"NEW"),0))),0),0)</f>
        <v>0</v>
      </c>
      <c r="Y949" s="10">
        <f t="shared" ca="1" si="44"/>
        <v>0</v>
      </c>
      <c r="Z949" s="13"/>
    </row>
    <row r="950" spans="6:26" ht="20.100000000000001" customHeight="1" x14ac:dyDescent="0.25">
      <c r="F950" s="1">
        <f>IFERROR(IF(O950&gt;=101,MATCH(O950,VITRAN!$AG$14:$AG$1513,0)+13,0),0)</f>
        <v>0</v>
      </c>
      <c r="G950" s="1" t="str">
        <f t="shared" si="42"/>
        <v/>
      </c>
      <c r="H950" s="1" t="str">
        <f t="shared" si="43"/>
        <v/>
      </c>
      <c r="J950" s="1">
        <f>IFERROR(SUMIFS(STOCK!$U$10:$U$209,STOCK!$H$10:$H$209,T950),0)</f>
        <v>0</v>
      </c>
      <c r="K950" s="1">
        <f>IFERROR(SUMIFS(STOCK!$V$10:$V$209,STOCK!$H$10:$H$209,T950),0)</f>
        <v>0</v>
      </c>
      <c r="M950" s="1">
        <f>IFERROR(IF(LEN(T950)&gt;=1,VLOOKUP(HLOOKUP(T950,PROFILE!$K$5:$V$8,4,0),PROFILE!$F$1:$G$3,2,0),0),0)</f>
        <v>0</v>
      </c>
      <c r="N950" s="1">
        <f>IFERROR(COUNTIFS(PROFILE!$H$13:$H$212,"&gt;=1",PROFILE!$I$13:$I$212,T950),0)</f>
        <v>0</v>
      </c>
      <c r="O950" s="1">
        <f>IFERROR(IF(P950&gt;=1,(IF(LEN(T950)&gt;=1,VLOOKUP(T950,PROFILE!$A$23:$B$34,2,0)*100+COUNTIF($T$8:T950,T950),0)),0),0)</f>
        <v>0</v>
      </c>
      <c r="P950" s="11"/>
      <c r="Q950" s="11"/>
      <c r="R950" s="12"/>
      <c r="S950" s="12"/>
      <c r="T950" s="11"/>
      <c r="U950" s="11"/>
      <c r="V950" s="11"/>
      <c r="W950" s="8">
        <f ca="1">IFERROR(IF(P950&gt;=1,(IF(M950&gt;=2,COUNTIF(INDIRECT(G950):INDIRECT(H950),"OLD"),0)),0),0)</f>
        <v>0</v>
      </c>
      <c r="X950" s="8">
        <f ca="1">IFERROR(IF(P950&gt;=1,(IF(M950=1,COUNTIF(INDIRECT(G950):INDIRECT(H950),"NEW"),IF(M950=3,COUNTIF(INDIRECT(G950):INDIRECT(H950),"NEW"),0))),0),0)</f>
        <v>0</v>
      </c>
      <c r="Y950" s="10">
        <f t="shared" ca="1" si="44"/>
        <v>0</v>
      </c>
      <c r="Z950" s="13"/>
    </row>
    <row r="951" spans="6:26" ht="20.100000000000001" customHeight="1" x14ac:dyDescent="0.25">
      <c r="F951" s="1">
        <f>IFERROR(IF(O951&gt;=101,MATCH(O951,VITRAN!$AG$14:$AG$1513,0)+13,0),0)</f>
        <v>0</v>
      </c>
      <c r="G951" s="1" t="str">
        <f t="shared" si="42"/>
        <v/>
      </c>
      <c r="H951" s="1" t="str">
        <f t="shared" si="43"/>
        <v/>
      </c>
      <c r="J951" s="1">
        <f>IFERROR(SUMIFS(STOCK!$U$10:$U$209,STOCK!$H$10:$H$209,T951),0)</f>
        <v>0</v>
      </c>
      <c r="K951" s="1">
        <f>IFERROR(SUMIFS(STOCK!$V$10:$V$209,STOCK!$H$10:$H$209,T951),0)</f>
        <v>0</v>
      </c>
      <c r="M951" s="1">
        <f>IFERROR(IF(LEN(T951)&gt;=1,VLOOKUP(HLOOKUP(T951,PROFILE!$K$5:$V$8,4,0),PROFILE!$F$1:$G$3,2,0),0),0)</f>
        <v>0</v>
      </c>
      <c r="N951" s="1">
        <f>IFERROR(COUNTIFS(PROFILE!$H$13:$H$212,"&gt;=1",PROFILE!$I$13:$I$212,T951),0)</f>
        <v>0</v>
      </c>
      <c r="O951" s="1">
        <f>IFERROR(IF(P951&gt;=1,(IF(LEN(T951)&gt;=1,VLOOKUP(T951,PROFILE!$A$23:$B$34,2,0)*100+COUNTIF($T$8:T951,T951),0)),0),0)</f>
        <v>0</v>
      </c>
      <c r="P951" s="11"/>
      <c r="Q951" s="11"/>
      <c r="R951" s="12"/>
      <c r="S951" s="12"/>
      <c r="T951" s="11"/>
      <c r="U951" s="11"/>
      <c r="V951" s="11"/>
      <c r="W951" s="8">
        <f ca="1">IFERROR(IF(P951&gt;=1,(IF(M951&gt;=2,COUNTIF(INDIRECT(G951):INDIRECT(H951),"OLD"),0)),0),0)</f>
        <v>0</v>
      </c>
      <c r="X951" s="8">
        <f ca="1">IFERROR(IF(P951&gt;=1,(IF(M951=1,COUNTIF(INDIRECT(G951):INDIRECT(H951),"NEW"),IF(M951=3,COUNTIF(INDIRECT(G951):INDIRECT(H951),"NEW"),0))),0),0)</f>
        <v>0</v>
      </c>
      <c r="Y951" s="10">
        <f t="shared" ca="1" si="44"/>
        <v>0</v>
      </c>
      <c r="Z951" s="13"/>
    </row>
    <row r="952" spans="6:26" ht="20.100000000000001" customHeight="1" x14ac:dyDescent="0.25">
      <c r="F952" s="1">
        <f>IFERROR(IF(O952&gt;=101,MATCH(O952,VITRAN!$AG$14:$AG$1513,0)+13,0),0)</f>
        <v>0</v>
      </c>
      <c r="G952" s="1" t="str">
        <f t="shared" si="42"/>
        <v/>
      </c>
      <c r="H952" s="1" t="str">
        <f t="shared" si="43"/>
        <v/>
      </c>
      <c r="J952" s="1">
        <f>IFERROR(SUMIFS(STOCK!$U$10:$U$209,STOCK!$H$10:$H$209,T952),0)</f>
        <v>0</v>
      </c>
      <c r="K952" s="1">
        <f>IFERROR(SUMIFS(STOCK!$V$10:$V$209,STOCK!$H$10:$H$209,T952),0)</f>
        <v>0</v>
      </c>
      <c r="M952" s="1">
        <f>IFERROR(IF(LEN(T952)&gt;=1,VLOOKUP(HLOOKUP(T952,PROFILE!$K$5:$V$8,4,0),PROFILE!$F$1:$G$3,2,0),0),0)</f>
        <v>0</v>
      </c>
      <c r="N952" s="1">
        <f>IFERROR(COUNTIFS(PROFILE!$H$13:$H$212,"&gt;=1",PROFILE!$I$13:$I$212,T952),0)</f>
        <v>0</v>
      </c>
      <c r="O952" s="1">
        <f>IFERROR(IF(P952&gt;=1,(IF(LEN(T952)&gt;=1,VLOOKUP(T952,PROFILE!$A$23:$B$34,2,0)*100+COUNTIF($T$8:T952,T952),0)),0),0)</f>
        <v>0</v>
      </c>
      <c r="P952" s="11"/>
      <c r="Q952" s="11"/>
      <c r="R952" s="12"/>
      <c r="S952" s="12"/>
      <c r="T952" s="11"/>
      <c r="U952" s="11"/>
      <c r="V952" s="11"/>
      <c r="W952" s="8">
        <f ca="1">IFERROR(IF(P952&gt;=1,(IF(M952&gt;=2,COUNTIF(INDIRECT(G952):INDIRECT(H952),"OLD"),0)),0),0)</f>
        <v>0</v>
      </c>
      <c r="X952" s="8">
        <f ca="1">IFERROR(IF(P952&gt;=1,(IF(M952=1,COUNTIF(INDIRECT(G952):INDIRECT(H952),"NEW"),IF(M952=3,COUNTIF(INDIRECT(G952):INDIRECT(H952),"NEW"),0))),0),0)</f>
        <v>0</v>
      </c>
      <c r="Y952" s="10">
        <f t="shared" ca="1" si="44"/>
        <v>0</v>
      </c>
      <c r="Z952" s="13"/>
    </row>
    <row r="953" spans="6:26" ht="20.100000000000001" customHeight="1" x14ac:dyDescent="0.25">
      <c r="F953" s="1">
        <f>IFERROR(IF(O953&gt;=101,MATCH(O953,VITRAN!$AG$14:$AG$1513,0)+13,0),0)</f>
        <v>0</v>
      </c>
      <c r="G953" s="1" t="str">
        <f t="shared" si="42"/>
        <v/>
      </c>
      <c r="H953" s="1" t="str">
        <f t="shared" si="43"/>
        <v/>
      </c>
      <c r="J953" s="1">
        <f>IFERROR(SUMIFS(STOCK!$U$10:$U$209,STOCK!$H$10:$H$209,T953),0)</f>
        <v>0</v>
      </c>
      <c r="K953" s="1">
        <f>IFERROR(SUMIFS(STOCK!$V$10:$V$209,STOCK!$H$10:$H$209,T953),0)</f>
        <v>0</v>
      </c>
      <c r="M953" s="1">
        <f>IFERROR(IF(LEN(T953)&gt;=1,VLOOKUP(HLOOKUP(T953,PROFILE!$K$5:$V$8,4,0),PROFILE!$F$1:$G$3,2,0),0),0)</f>
        <v>0</v>
      </c>
      <c r="N953" s="1">
        <f>IFERROR(COUNTIFS(PROFILE!$H$13:$H$212,"&gt;=1",PROFILE!$I$13:$I$212,T953),0)</f>
        <v>0</v>
      </c>
      <c r="O953" s="1">
        <f>IFERROR(IF(P953&gt;=1,(IF(LEN(T953)&gt;=1,VLOOKUP(T953,PROFILE!$A$23:$B$34,2,0)*100+COUNTIF($T$8:T953,T953),0)),0),0)</f>
        <v>0</v>
      </c>
      <c r="P953" s="11"/>
      <c r="Q953" s="11"/>
      <c r="R953" s="12"/>
      <c r="S953" s="12"/>
      <c r="T953" s="11"/>
      <c r="U953" s="11"/>
      <c r="V953" s="11"/>
      <c r="W953" s="8">
        <f ca="1">IFERROR(IF(P953&gt;=1,(IF(M953&gt;=2,COUNTIF(INDIRECT(G953):INDIRECT(H953),"OLD"),0)),0),0)</f>
        <v>0</v>
      </c>
      <c r="X953" s="8">
        <f ca="1">IFERROR(IF(P953&gt;=1,(IF(M953=1,COUNTIF(INDIRECT(G953):INDIRECT(H953),"NEW"),IF(M953=3,COUNTIF(INDIRECT(G953):INDIRECT(H953),"NEW"),0))),0),0)</f>
        <v>0</v>
      </c>
      <c r="Y953" s="10">
        <f t="shared" ca="1" si="44"/>
        <v>0</v>
      </c>
      <c r="Z953" s="13"/>
    </row>
    <row r="954" spans="6:26" ht="20.100000000000001" customHeight="1" x14ac:dyDescent="0.25">
      <c r="F954" s="1">
        <f>IFERROR(IF(O954&gt;=101,MATCH(O954,VITRAN!$AG$14:$AG$1513,0)+13,0),0)</f>
        <v>0</v>
      </c>
      <c r="G954" s="1" t="str">
        <f t="shared" si="42"/>
        <v/>
      </c>
      <c r="H954" s="1" t="str">
        <f t="shared" si="43"/>
        <v/>
      </c>
      <c r="J954" s="1">
        <f>IFERROR(SUMIFS(STOCK!$U$10:$U$209,STOCK!$H$10:$H$209,T954),0)</f>
        <v>0</v>
      </c>
      <c r="K954" s="1">
        <f>IFERROR(SUMIFS(STOCK!$V$10:$V$209,STOCK!$H$10:$H$209,T954),0)</f>
        <v>0</v>
      </c>
      <c r="M954" s="1">
        <f>IFERROR(IF(LEN(T954)&gt;=1,VLOOKUP(HLOOKUP(T954,PROFILE!$K$5:$V$8,4,0),PROFILE!$F$1:$G$3,2,0),0),0)</f>
        <v>0</v>
      </c>
      <c r="N954" s="1">
        <f>IFERROR(COUNTIFS(PROFILE!$H$13:$H$212,"&gt;=1",PROFILE!$I$13:$I$212,T954),0)</f>
        <v>0</v>
      </c>
      <c r="O954" s="1">
        <f>IFERROR(IF(P954&gt;=1,(IF(LEN(T954)&gt;=1,VLOOKUP(T954,PROFILE!$A$23:$B$34,2,0)*100+COUNTIF($T$8:T954,T954),0)),0),0)</f>
        <v>0</v>
      </c>
      <c r="P954" s="11"/>
      <c r="Q954" s="11"/>
      <c r="R954" s="12"/>
      <c r="S954" s="12"/>
      <c r="T954" s="11"/>
      <c r="U954" s="11"/>
      <c r="V954" s="11"/>
      <c r="W954" s="8">
        <f ca="1">IFERROR(IF(P954&gt;=1,(IF(M954&gt;=2,COUNTIF(INDIRECT(G954):INDIRECT(H954),"OLD"),0)),0),0)</f>
        <v>0</v>
      </c>
      <c r="X954" s="8">
        <f ca="1">IFERROR(IF(P954&gt;=1,(IF(M954=1,COUNTIF(INDIRECT(G954):INDIRECT(H954),"NEW"),IF(M954=3,COUNTIF(INDIRECT(G954):INDIRECT(H954),"NEW"),0))),0),0)</f>
        <v>0</v>
      </c>
      <c r="Y954" s="10">
        <f t="shared" ca="1" si="44"/>
        <v>0</v>
      </c>
      <c r="Z954" s="13"/>
    </row>
    <row r="955" spans="6:26" ht="20.100000000000001" customHeight="1" x14ac:dyDescent="0.25">
      <c r="F955" s="1">
        <f>IFERROR(IF(O955&gt;=101,MATCH(O955,VITRAN!$AG$14:$AG$1513,0)+13,0),0)</f>
        <v>0</v>
      </c>
      <c r="G955" s="1" t="str">
        <f t="shared" si="42"/>
        <v/>
      </c>
      <c r="H955" s="1" t="str">
        <f t="shared" si="43"/>
        <v/>
      </c>
      <c r="J955" s="1">
        <f>IFERROR(SUMIFS(STOCK!$U$10:$U$209,STOCK!$H$10:$H$209,T955),0)</f>
        <v>0</v>
      </c>
      <c r="K955" s="1">
        <f>IFERROR(SUMIFS(STOCK!$V$10:$V$209,STOCK!$H$10:$H$209,T955),0)</f>
        <v>0</v>
      </c>
      <c r="M955" s="1">
        <f>IFERROR(IF(LEN(T955)&gt;=1,VLOOKUP(HLOOKUP(T955,PROFILE!$K$5:$V$8,4,0),PROFILE!$F$1:$G$3,2,0),0),0)</f>
        <v>0</v>
      </c>
      <c r="N955" s="1">
        <f>IFERROR(COUNTIFS(PROFILE!$H$13:$H$212,"&gt;=1",PROFILE!$I$13:$I$212,T955),0)</f>
        <v>0</v>
      </c>
      <c r="O955" s="1">
        <f>IFERROR(IF(P955&gt;=1,(IF(LEN(T955)&gt;=1,VLOOKUP(T955,PROFILE!$A$23:$B$34,2,0)*100+COUNTIF($T$8:T955,T955),0)),0),0)</f>
        <v>0</v>
      </c>
      <c r="P955" s="11"/>
      <c r="Q955" s="11"/>
      <c r="R955" s="12"/>
      <c r="S955" s="12"/>
      <c r="T955" s="11"/>
      <c r="U955" s="11"/>
      <c r="V955" s="11"/>
      <c r="W955" s="8">
        <f ca="1">IFERROR(IF(P955&gt;=1,(IF(M955&gt;=2,COUNTIF(INDIRECT(G955):INDIRECT(H955),"OLD"),0)),0),0)</f>
        <v>0</v>
      </c>
      <c r="X955" s="8">
        <f ca="1">IFERROR(IF(P955&gt;=1,(IF(M955=1,COUNTIF(INDIRECT(G955):INDIRECT(H955),"NEW"),IF(M955=3,COUNTIF(INDIRECT(G955):INDIRECT(H955),"NEW"),0))),0),0)</f>
        <v>0</v>
      </c>
      <c r="Y955" s="10">
        <f t="shared" ca="1" si="44"/>
        <v>0</v>
      </c>
      <c r="Z955" s="13"/>
    </row>
    <row r="956" spans="6:26" ht="20.100000000000001" customHeight="1" x14ac:dyDescent="0.25">
      <c r="F956" s="1">
        <f>IFERROR(IF(O956&gt;=101,MATCH(O956,VITRAN!$AG$14:$AG$1513,0)+13,0),0)</f>
        <v>0</v>
      </c>
      <c r="G956" s="1" t="str">
        <f t="shared" si="42"/>
        <v/>
      </c>
      <c r="H956" s="1" t="str">
        <f t="shared" si="43"/>
        <v/>
      </c>
      <c r="J956" s="1">
        <f>IFERROR(SUMIFS(STOCK!$U$10:$U$209,STOCK!$H$10:$H$209,T956),0)</f>
        <v>0</v>
      </c>
      <c r="K956" s="1">
        <f>IFERROR(SUMIFS(STOCK!$V$10:$V$209,STOCK!$H$10:$H$209,T956),0)</f>
        <v>0</v>
      </c>
      <c r="M956" s="1">
        <f>IFERROR(IF(LEN(T956)&gt;=1,VLOOKUP(HLOOKUP(T956,PROFILE!$K$5:$V$8,4,0),PROFILE!$F$1:$G$3,2,0),0),0)</f>
        <v>0</v>
      </c>
      <c r="N956" s="1">
        <f>IFERROR(COUNTIFS(PROFILE!$H$13:$H$212,"&gt;=1",PROFILE!$I$13:$I$212,T956),0)</f>
        <v>0</v>
      </c>
      <c r="O956" s="1">
        <f>IFERROR(IF(P956&gt;=1,(IF(LEN(T956)&gt;=1,VLOOKUP(T956,PROFILE!$A$23:$B$34,2,0)*100+COUNTIF($T$8:T956,T956),0)),0),0)</f>
        <v>0</v>
      </c>
      <c r="P956" s="11"/>
      <c r="Q956" s="11"/>
      <c r="R956" s="12"/>
      <c r="S956" s="12"/>
      <c r="T956" s="11"/>
      <c r="U956" s="11"/>
      <c r="V956" s="11"/>
      <c r="W956" s="8">
        <f ca="1">IFERROR(IF(P956&gt;=1,(IF(M956&gt;=2,COUNTIF(INDIRECT(G956):INDIRECT(H956),"OLD"),0)),0),0)</f>
        <v>0</v>
      </c>
      <c r="X956" s="8">
        <f ca="1">IFERROR(IF(P956&gt;=1,(IF(M956=1,COUNTIF(INDIRECT(G956):INDIRECT(H956),"NEW"),IF(M956=3,COUNTIF(INDIRECT(G956):INDIRECT(H956),"NEW"),0))),0),0)</f>
        <v>0</v>
      </c>
      <c r="Y956" s="10">
        <f t="shared" ca="1" si="44"/>
        <v>0</v>
      </c>
      <c r="Z956" s="13"/>
    </row>
    <row r="957" spans="6:26" ht="20.100000000000001" customHeight="1" x14ac:dyDescent="0.25">
      <c r="F957" s="1">
        <f>IFERROR(IF(O957&gt;=101,MATCH(O957,VITRAN!$AG$14:$AG$1513,0)+13,0),0)</f>
        <v>0</v>
      </c>
      <c r="G957" s="1" t="str">
        <f t="shared" si="42"/>
        <v/>
      </c>
      <c r="H957" s="1" t="str">
        <f t="shared" si="43"/>
        <v/>
      </c>
      <c r="J957" s="1">
        <f>IFERROR(SUMIFS(STOCK!$U$10:$U$209,STOCK!$H$10:$H$209,T957),0)</f>
        <v>0</v>
      </c>
      <c r="K957" s="1">
        <f>IFERROR(SUMIFS(STOCK!$V$10:$V$209,STOCK!$H$10:$H$209,T957),0)</f>
        <v>0</v>
      </c>
      <c r="M957" s="1">
        <f>IFERROR(IF(LEN(T957)&gt;=1,VLOOKUP(HLOOKUP(T957,PROFILE!$K$5:$V$8,4,0),PROFILE!$F$1:$G$3,2,0),0),0)</f>
        <v>0</v>
      </c>
      <c r="N957" s="1">
        <f>IFERROR(COUNTIFS(PROFILE!$H$13:$H$212,"&gt;=1",PROFILE!$I$13:$I$212,T957),0)</f>
        <v>0</v>
      </c>
      <c r="O957" s="1">
        <f>IFERROR(IF(P957&gt;=1,(IF(LEN(T957)&gt;=1,VLOOKUP(T957,PROFILE!$A$23:$B$34,2,0)*100+COUNTIF($T$8:T957,T957),0)),0),0)</f>
        <v>0</v>
      </c>
      <c r="P957" s="11"/>
      <c r="Q957" s="11"/>
      <c r="R957" s="12"/>
      <c r="S957" s="12"/>
      <c r="T957" s="11"/>
      <c r="U957" s="11"/>
      <c r="V957" s="11"/>
      <c r="W957" s="8">
        <f ca="1">IFERROR(IF(P957&gt;=1,(IF(M957&gt;=2,COUNTIF(INDIRECT(G957):INDIRECT(H957),"OLD"),0)),0),0)</f>
        <v>0</v>
      </c>
      <c r="X957" s="8">
        <f ca="1">IFERROR(IF(P957&gt;=1,(IF(M957=1,COUNTIF(INDIRECT(G957):INDIRECT(H957),"NEW"),IF(M957=3,COUNTIF(INDIRECT(G957):INDIRECT(H957),"NEW"),0))),0),0)</f>
        <v>0</v>
      </c>
      <c r="Y957" s="10">
        <f t="shared" ca="1" si="44"/>
        <v>0</v>
      </c>
      <c r="Z957" s="13"/>
    </row>
    <row r="958" spans="6:26" ht="20.100000000000001" customHeight="1" x14ac:dyDescent="0.25">
      <c r="F958" s="1">
        <f>IFERROR(IF(O958&gt;=101,MATCH(O958,VITRAN!$AG$14:$AG$1513,0)+13,0),0)</f>
        <v>0</v>
      </c>
      <c r="G958" s="1" t="str">
        <f t="shared" si="42"/>
        <v/>
      </c>
      <c r="H958" s="1" t="str">
        <f t="shared" si="43"/>
        <v/>
      </c>
      <c r="J958" s="1">
        <f>IFERROR(SUMIFS(STOCK!$U$10:$U$209,STOCK!$H$10:$H$209,T958),0)</f>
        <v>0</v>
      </c>
      <c r="K958" s="1">
        <f>IFERROR(SUMIFS(STOCK!$V$10:$V$209,STOCK!$H$10:$H$209,T958),0)</f>
        <v>0</v>
      </c>
      <c r="M958" s="1">
        <f>IFERROR(IF(LEN(T958)&gt;=1,VLOOKUP(HLOOKUP(T958,PROFILE!$K$5:$V$8,4,0),PROFILE!$F$1:$G$3,2,0),0),0)</f>
        <v>0</v>
      </c>
      <c r="N958" s="1">
        <f>IFERROR(COUNTIFS(PROFILE!$H$13:$H$212,"&gt;=1",PROFILE!$I$13:$I$212,T958),0)</f>
        <v>0</v>
      </c>
      <c r="O958" s="1">
        <f>IFERROR(IF(P958&gt;=1,(IF(LEN(T958)&gt;=1,VLOOKUP(T958,PROFILE!$A$23:$B$34,2,0)*100+COUNTIF($T$8:T958,T958),0)),0),0)</f>
        <v>0</v>
      </c>
      <c r="P958" s="11"/>
      <c r="Q958" s="11"/>
      <c r="R958" s="12"/>
      <c r="S958" s="12"/>
      <c r="T958" s="11"/>
      <c r="U958" s="11"/>
      <c r="V958" s="11"/>
      <c r="W958" s="8">
        <f ca="1">IFERROR(IF(P958&gt;=1,(IF(M958&gt;=2,COUNTIF(INDIRECT(G958):INDIRECT(H958),"OLD"),0)),0),0)</f>
        <v>0</v>
      </c>
      <c r="X958" s="8">
        <f ca="1">IFERROR(IF(P958&gt;=1,(IF(M958=1,COUNTIF(INDIRECT(G958):INDIRECT(H958),"NEW"),IF(M958=3,COUNTIF(INDIRECT(G958):INDIRECT(H958),"NEW"),0))),0),0)</f>
        <v>0</v>
      </c>
      <c r="Y958" s="10">
        <f t="shared" ca="1" si="44"/>
        <v>0</v>
      </c>
      <c r="Z958" s="13"/>
    </row>
    <row r="959" spans="6:26" ht="20.100000000000001" customHeight="1" x14ac:dyDescent="0.25">
      <c r="F959" s="1">
        <f>IFERROR(IF(O959&gt;=101,MATCH(O959,VITRAN!$AG$14:$AG$1513,0)+13,0),0)</f>
        <v>0</v>
      </c>
      <c r="G959" s="1" t="str">
        <f t="shared" si="42"/>
        <v/>
      </c>
      <c r="H959" s="1" t="str">
        <f t="shared" si="43"/>
        <v/>
      </c>
      <c r="J959" s="1">
        <f>IFERROR(SUMIFS(STOCK!$U$10:$U$209,STOCK!$H$10:$H$209,T959),0)</f>
        <v>0</v>
      </c>
      <c r="K959" s="1">
        <f>IFERROR(SUMIFS(STOCK!$V$10:$V$209,STOCK!$H$10:$H$209,T959),0)</f>
        <v>0</v>
      </c>
      <c r="M959" s="1">
        <f>IFERROR(IF(LEN(T959)&gt;=1,VLOOKUP(HLOOKUP(T959,PROFILE!$K$5:$V$8,4,0),PROFILE!$F$1:$G$3,2,0),0),0)</f>
        <v>0</v>
      </c>
      <c r="N959" s="1">
        <f>IFERROR(COUNTIFS(PROFILE!$H$13:$H$212,"&gt;=1",PROFILE!$I$13:$I$212,T959),0)</f>
        <v>0</v>
      </c>
      <c r="O959" s="1">
        <f>IFERROR(IF(P959&gt;=1,(IF(LEN(T959)&gt;=1,VLOOKUP(T959,PROFILE!$A$23:$B$34,2,0)*100+COUNTIF($T$8:T959,T959),0)),0),0)</f>
        <v>0</v>
      </c>
      <c r="P959" s="11"/>
      <c r="Q959" s="11"/>
      <c r="R959" s="12"/>
      <c r="S959" s="12"/>
      <c r="T959" s="11"/>
      <c r="U959" s="11"/>
      <c r="V959" s="11"/>
      <c r="W959" s="8">
        <f ca="1">IFERROR(IF(P959&gt;=1,(IF(M959&gt;=2,COUNTIF(INDIRECT(G959):INDIRECT(H959),"OLD"),0)),0),0)</f>
        <v>0</v>
      </c>
      <c r="X959" s="8">
        <f ca="1">IFERROR(IF(P959&gt;=1,(IF(M959=1,COUNTIF(INDIRECT(G959):INDIRECT(H959),"NEW"),IF(M959=3,COUNTIF(INDIRECT(G959):INDIRECT(H959),"NEW"),0))),0),0)</f>
        <v>0</v>
      </c>
      <c r="Y959" s="10">
        <f t="shared" ca="1" si="44"/>
        <v>0</v>
      </c>
      <c r="Z959" s="13"/>
    </row>
    <row r="960" spans="6:26" ht="20.100000000000001" customHeight="1" x14ac:dyDescent="0.25">
      <c r="F960" s="1">
        <f>IFERROR(IF(O960&gt;=101,MATCH(O960,VITRAN!$AG$14:$AG$1513,0)+13,0),0)</f>
        <v>0</v>
      </c>
      <c r="G960" s="1" t="str">
        <f t="shared" si="42"/>
        <v/>
      </c>
      <c r="H960" s="1" t="str">
        <f t="shared" si="43"/>
        <v/>
      </c>
      <c r="J960" s="1">
        <f>IFERROR(SUMIFS(STOCK!$U$10:$U$209,STOCK!$H$10:$H$209,T960),0)</f>
        <v>0</v>
      </c>
      <c r="K960" s="1">
        <f>IFERROR(SUMIFS(STOCK!$V$10:$V$209,STOCK!$H$10:$H$209,T960),0)</f>
        <v>0</v>
      </c>
      <c r="M960" s="1">
        <f>IFERROR(IF(LEN(T960)&gt;=1,VLOOKUP(HLOOKUP(T960,PROFILE!$K$5:$V$8,4,0),PROFILE!$F$1:$G$3,2,0),0),0)</f>
        <v>0</v>
      </c>
      <c r="N960" s="1">
        <f>IFERROR(COUNTIFS(PROFILE!$H$13:$H$212,"&gt;=1",PROFILE!$I$13:$I$212,T960),0)</f>
        <v>0</v>
      </c>
      <c r="O960" s="1">
        <f>IFERROR(IF(P960&gt;=1,(IF(LEN(T960)&gt;=1,VLOOKUP(T960,PROFILE!$A$23:$B$34,2,0)*100+COUNTIF($T$8:T960,T960),0)),0),0)</f>
        <v>0</v>
      </c>
      <c r="P960" s="11"/>
      <c r="Q960" s="11"/>
      <c r="R960" s="12"/>
      <c r="S960" s="12"/>
      <c r="T960" s="11"/>
      <c r="U960" s="11"/>
      <c r="V960" s="11"/>
      <c r="W960" s="8">
        <f ca="1">IFERROR(IF(P960&gt;=1,(IF(M960&gt;=2,COUNTIF(INDIRECT(G960):INDIRECT(H960),"OLD"),0)),0),0)</f>
        <v>0</v>
      </c>
      <c r="X960" s="8">
        <f ca="1">IFERROR(IF(P960&gt;=1,(IF(M960=1,COUNTIF(INDIRECT(G960):INDIRECT(H960),"NEW"),IF(M960=3,COUNTIF(INDIRECT(G960):INDIRECT(H960),"NEW"),0))),0),0)</f>
        <v>0</v>
      </c>
      <c r="Y960" s="10">
        <f t="shared" ca="1" si="44"/>
        <v>0</v>
      </c>
      <c r="Z960" s="13"/>
    </row>
    <row r="961" spans="6:26" ht="20.100000000000001" customHeight="1" x14ac:dyDescent="0.25">
      <c r="F961" s="1">
        <f>IFERROR(IF(O961&gt;=101,MATCH(O961,VITRAN!$AG$14:$AG$1513,0)+13,0),0)</f>
        <v>0</v>
      </c>
      <c r="G961" s="1" t="str">
        <f t="shared" si="42"/>
        <v/>
      </c>
      <c r="H961" s="1" t="str">
        <f t="shared" si="43"/>
        <v/>
      </c>
      <c r="J961" s="1">
        <f>IFERROR(SUMIFS(STOCK!$U$10:$U$209,STOCK!$H$10:$H$209,T961),0)</f>
        <v>0</v>
      </c>
      <c r="K961" s="1">
        <f>IFERROR(SUMIFS(STOCK!$V$10:$V$209,STOCK!$H$10:$H$209,T961),0)</f>
        <v>0</v>
      </c>
      <c r="M961" s="1">
        <f>IFERROR(IF(LEN(T961)&gt;=1,VLOOKUP(HLOOKUP(T961,PROFILE!$K$5:$V$8,4,0),PROFILE!$F$1:$G$3,2,0),0),0)</f>
        <v>0</v>
      </c>
      <c r="N961" s="1">
        <f>IFERROR(COUNTIFS(PROFILE!$H$13:$H$212,"&gt;=1",PROFILE!$I$13:$I$212,T961),0)</f>
        <v>0</v>
      </c>
      <c r="O961" s="1">
        <f>IFERROR(IF(P961&gt;=1,(IF(LEN(T961)&gt;=1,VLOOKUP(T961,PROFILE!$A$23:$B$34,2,0)*100+COUNTIF($T$8:T961,T961),0)),0),0)</f>
        <v>0</v>
      </c>
      <c r="P961" s="11"/>
      <c r="Q961" s="11"/>
      <c r="R961" s="12"/>
      <c r="S961" s="12"/>
      <c r="T961" s="11"/>
      <c r="U961" s="11"/>
      <c r="V961" s="11"/>
      <c r="W961" s="8">
        <f ca="1">IFERROR(IF(P961&gt;=1,(IF(M961&gt;=2,COUNTIF(INDIRECT(G961):INDIRECT(H961),"OLD"),0)),0),0)</f>
        <v>0</v>
      </c>
      <c r="X961" s="8">
        <f ca="1">IFERROR(IF(P961&gt;=1,(IF(M961=1,COUNTIF(INDIRECT(G961):INDIRECT(H961),"NEW"),IF(M961=3,COUNTIF(INDIRECT(G961):INDIRECT(H961),"NEW"),0))),0),0)</f>
        <v>0</v>
      </c>
      <c r="Y961" s="10">
        <f t="shared" ca="1" si="44"/>
        <v>0</v>
      </c>
      <c r="Z961" s="13"/>
    </row>
    <row r="962" spans="6:26" ht="20.100000000000001" customHeight="1" x14ac:dyDescent="0.25">
      <c r="F962" s="1">
        <f>IFERROR(IF(O962&gt;=101,MATCH(O962,VITRAN!$AG$14:$AG$1513,0)+13,0),0)</f>
        <v>0</v>
      </c>
      <c r="G962" s="1" t="str">
        <f t="shared" si="42"/>
        <v/>
      </c>
      <c r="H962" s="1" t="str">
        <f t="shared" si="43"/>
        <v/>
      </c>
      <c r="J962" s="1">
        <f>IFERROR(SUMIFS(STOCK!$U$10:$U$209,STOCK!$H$10:$H$209,T962),0)</f>
        <v>0</v>
      </c>
      <c r="K962" s="1">
        <f>IFERROR(SUMIFS(STOCK!$V$10:$V$209,STOCK!$H$10:$H$209,T962),0)</f>
        <v>0</v>
      </c>
      <c r="M962" s="1">
        <f>IFERROR(IF(LEN(T962)&gt;=1,VLOOKUP(HLOOKUP(T962,PROFILE!$K$5:$V$8,4,0),PROFILE!$F$1:$G$3,2,0),0),0)</f>
        <v>0</v>
      </c>
      <c r="N962" s="1">
        <f>IFERROR(COUNTIFS(PROFILE!$H$13:$H$212,"&gt;=1",PROFILE!$I$13:$I$212,T962),0)</f>
        <v>0</v>
      </c>
      <c r="O962" s="1">
        <f>IFERROR(IF(P962&gt;=1,(IF(LEN(T962)&gt;=1,VLOOKUP(T962,PROFILE!$A$23:$B$34,2,0)*100+COUNTIF($T$8:T962,T962),0)),0),0)</f>
        <v>0</v>
      </c>
      <c r="P962" s="11"/>
      <c r="Q962" s="11"/>
      <c r="R962" s="12"/>
      <c r="S962" s="12"/>
      <c r="T962" s="11"/>
      <c r="U962" s="11"/>
      <c r="V962" s="11"/>
      <c r="W962" s="8">
        <f ca="1">IFERROR(IF(P962&gt;=1,(IF(M962&gt;=2,COUNTIF(INDIRECT(G962):INDIRECT(H962),"OLD"),0)),0),0)</f>
        <v>0</v>
      </c>
      <c r="X962" s="8">
        <f ca="1">IFERROR(IF(P962&gt;=1,(IF(M962=1,COUNTIF(INDIRECT(G962):INDIRECT(H962),"NEW"),IF(M962=3,COUNTIF(INDIRECT(G962):INDIRECT(H962),"NEW"),0))),0),0)</f>
        <v>0</v>
      </c>
      <c r="Y962" s="10">
        <f t="shared" ca="1" si="44"/>
        <v>0</v>
      </c>
      <c r="Z962" s="13"/>
    </row>
    <row r="963" spans="6:26" ht="20.100000000000001" customHeight="1" x14ac:dyDescent="0.25">
      <c r="F963" s="1">
        <f>IFERROR(IF(O963&gt;=101,MATCH(O963,VITRAN!$AG$14:$AG$1513,0)+13,0),0)</f>
        <v>0</v>
      </c>
      <c r="G963" s="1" t="str">
        <f t="shared" si="42"/>
        <v/>
      </c>
      <c r="H963" s="1" t="str">
        <f t="shared" si="43"/>
        <v/>
      </c>
      <c r="J963" s="1">
        <f>IFERROR(SUMIFS(STOCK!$U$10:$U$209,STOCK!$H$10:$H$209,T963),0)</f>
        <v>0</v>
      </c>
      <c r="K963" s="1">
        <f>IFERROR(SUMIFS(STOCK!$V$10:$V$209,STOCK!$H$10:$H$209,T963),0)</f>
        <v>0</v>
      </c>
      <c r="M963" s="1">
        <f>IFERROR(IF(LEN(T963)&gt;=1,VLOOKUP(HLOOKUP(T963,PROFILE!$K$5:$V$8,4,0),PROFILE!$F$1:$G$3,2,0),0),0)</f>
        <v>0</v>
      </c>
      <c r="N963" s="1">
        <f>IFERROR(COUNTIFS(PROFILE!$H$13:$H$212,"&gt;=1",PROFILE!$I$13:$I$212,T963),0)</f>
        <v>0</v>
      </c>
      <c r="O963" s="1">
        <f>IFERROR(IF(P963&gt;=1,(IF(LEN(T963)&gt;=1,VLOOKUP(T963,PROFILE!$A$23:$B$34,2,0)*100+COUNTIF($T$8:T963,T963),0)),0),0)</f>
        <v>0</v>
      </c>
      <c r="P963" s="11"/>
      <c r="Q963" s="11"/>
      <c r="R963" s="12"/>
      <c r="S963" s="12"/>
      <c r="T963" s="11"/>
      <c r="U963" s="11"/>
      <c r="V963" s="11"/>
      <c r="W963" s="8">
        <f ca="1">IFERROR(IF(P963&gt;=1,(IF(M963&gt;=2,COUNTIF(INDIRECT(G963):INDIRECT(H963),"OLD"),0)),0),0)</f>
        <v>0</v>
      </c>
      <c r="X963" s="8">
        <f ca="1">IFERROR(IF(P963&gt;=1,(IF(M963=1,COUNTIF(INDIRECT(G963):INDIRECT(H963),"NEW"),IF(M963=3,COUNTIF(INDIRECT(G963):INDIRECT(H963),"NEW"),0))),0),0)</f>
        <v>0</v>
      </c>
      <c r="Y963" s="10">
        <f t="shared" ca="1" si="44"/>
        <v>0</v>
      </c>
      <c r="Z963" s="13"/>
    </row>
    <row r="964" spans="6:26" ht="20.100000000000001" customHeight="1" x14ac:dyDescent="0.25">
      <c r="F964" s="1">
        <f>IFERROR(IF(O964&gt;=101,MATCH(O964,VITRAN!$AG$14:$AG$1513,0)+13,0),0)</f>
        <v>0</v>
      </c>
      <c r="G964" s="1" t="str">
        <f t="shared" si="42"/>
        <v/>
      </c>
      <c r="H964" s="1" t="str">
        <f t="shared" si="43"/>
        <v/>
      </c>
      <c r="J964" s="1">
        <f>IFERROR(SUMIFS(STOCK!$U$10:$U$209,STOCK!$H$10:$H$209,T964),0)</f>
        <v>0</v>
      </c>
      <c r="K964" s="1">
        <f>IFERROR(SUMIFS(STOCK!$V$10:$V$209,STOCK!$H$10:$H$209,T964),0)</f>
        <v>0</v>
      </c>
      <c r="M964" s="1">
        <f>IFERROR(IF(LEN(T964)&gt;=1,VLOOKUP(HLOOKUP(T964,PROFILE!$K$5:$V$8,4,0),PROFILE!$F$1:$G$3,2,0),0),0)</f>
        <v>0</v>
      </c>
      <c r="N964" s="1">
        <f>IFERROR(COUNTIFS(PROFILE!$H$13:$H$212,"&gt;=1",PROFILE!$I$13:$I$212,T964),0)</f>
        <v>0</v>
      </c>
      <c r="O964" s="1">
        <f>IFERROR(IF(P964&gt;=1,(IF(LEN(T964)&gt;=1,VLOOKUP(T964,PROFILE!$A$23:$B$34,2,0)*100+COUNTIF($T$8:T964,T964),0)),0),0)</f>
        <v>0</v>
      </c>
      <c r="P964" s="11"/>
      <c r="Q964" s="11"/>
      <c r="R964" s="12"/>
      <c r="S964" s="12"/>
      <c r="T964" s="11"/>
      <c r="U964" s="11"/>
      <c r="V964" s="11"/>
      <c r="W964" s="8">
        <f ca="1">IFERROR(IF(P964&gt;=1,(IF(M964&gt;=2,COUNTIF(INDIRECT(G964):INDIRECT(H964),"OLD"),0)),0),0)</f>
        <v>0</v>
      </c>
      <c r="X964" s="8">
        <f ca="1">IFERROR(IF(P964&gt;=1,(IF(M964=1,COUNTIF(INDIRECT(G964):INDIRECT(H964),"NEW"),IF(M964=3,COUNTIF(INDIRECT(G964):INDIRECT(H964),"NEW"),0))),0),0)</f>
        <v>0</v>
      </c>
      <c r="Y964" s="10">
        <f t="shared" ca="1" si="44"/>
        <v>0</v>
      </c>
      <c r="Z964" s="13"/>
    </row>
    <row r="965" spans="6:26" ht="20.100000000000001" customHeight="1" x14ac:dyDescent="0.25">
      <c r="F965" s="1">
        <f>IFERROR(IF(O965&gt;=101,MATCH(O965,VITRAN!$AG$14:$AG$1513,0)+13,0),0)</f>
        <v>0</v>
      </c>
      <c r="G965" s="1" t="str">
        <f t="shared" si="42"/>
        <v/>
      </c>
      <c r="H965" s="1" t="str">
        <f t="shared" si="43"/>
        <v/>
      </c>
      <c r="J965" s="1">
        <f>IFERROR(SUMIFS(STOCK!$U$10:$U$209,STOCK!$H$10:$H$209,T965),0)</f>
        <v>0</v>
      </c>
      <c r="K965" s="1">
        <f>IFERROR(SUMIFS(STOCK!$V$10:$V$209,STOCK!$H$10:$H$209,T965),0)</f>
        <v>0</v>
      </c>
      <c r="M965" s="1">
        <f>IFERROR(IF(LEN(T965)&gt;=1,VLOOKUP(HLOOKUP(T965,PROFILE!$K$5:$V$8,4,0),PROFILE!$F$1:$G$3,2,0),0),0)</f>
        <v>0</v>
      </c>
      <c r="N965" s="1">
        <f>IFERROR(COUNTIFS(PROFILE!$H$13:$H$212,"&gt;=1",PROFILE!$I$13:$I$212,T965),0)</f>
        <v>0</v>
      </c>
      <c r="O965" s="1">
        <f>IFERROR(IF(P965&gt;=1,(IF(LEN(T965)&gt;=1,VLOOKUP(T965,PROFILE!$A$23:$B$34,2,0)*100+COUNTIF($T$8:T965,T965),0)),0),0)</f>
        <v>0</v>
      </c>
      <c r="P965" s="11"/>
      <c r="Q965" s="11"/>
      <c r="R965" s="12"/>
      <c r="S965" s="12"/>
      <c r="T965" s="11"/>
      <c r="U965" s="11"/>
      <c r="V965" s="11"/>
      <c r="W965" s="8">
        <f ca="1">IFERROR(IF(P965&gt;=1,(IF(M965&gt;=2,COUNTIF(INDIRECT(G965):INDIRECT(H965),"OLD"),0)),0),0)</f>
        <v>0</v>
      </c>
      <c r="X965" s="8">
        <f ca="1">IFERROR(IF(P965&gt;=1,(IF(M965=1,COUNTIF(INDIRECT(G965):INDIRECT(H965),"NEW"),IF(M965=3,COUNTIF(INDIRECT(G965):INDIRECT(H965),"NEW"),0))),0),0)</f>
        <v>0</v>
      </c>
      <c r="Y965" s="10">
        <f t="shared" ca="1" si="44"/>
        <v>0</v>
      </c>
      <c r="Z965" s="13"/>
    </row>
    <row r="966" spans="6:26" ht="20.100000000000001" customHeight="1" x14ac:dyDescent="0.25">
      <c r="F966" s="1">
        <f>IFERROR(IF(O966&gt;=101,MATCH(O966,VITRAN!$AG$14:$AG$1513,0)+13,0),0)</f>
        <v>0</v>
      </c>
      <c r="G966" s="1" t="str">
        <f t="shared" si="42"/>
        <v/>
      </c>
      <c r="H966" s="1" t="str">
        <f t="shared" si="43"/>
        <v/>
      </c>
      <c r="J966" s="1">
        <f>IFERROR(SUMIFS(STOCK!$U$10:$U$209,STOCK!$H$10:$H$209,T966),0)</f>
        <v>0</v>
      </c>
      <c r="K966" s="1">
        <f>IFERROR(SUMIFS(STOCK!$V$10:$V$209,STOCK!$H$10:$H$209,T966),0)</f>
        <v>0</v>
      </c>
      <c r="M966" s="1">
        <f>IFERROR(IF(LEN(T966)&gt;=1,VLOOKUP(HLOOKUP(T966,PROFILE!$K$5:$V$8,4,0),PROFILE!$F$1:$G$3,2,0),0),0)</f>
        <v>0</v>
      </c>
      <c r="N966" s="1">
        <f>IFERROR(COUNTIFS(PROFILE!$H$13:$H$212,"&gt;=1",PROFILE!$I$13:$I$212,T966),0)</f>
        <v>0</v>
      </c>
      <c r="O966" s="1">
        <f>IFERROR(IF(P966&gt;=1,(IF(LEN(T966)&gt;=1,VLOOKUP(T966,PROFILE!$A$23:$B$34,2,0)*100+COUNTIF($T$8:T966,T966),0)),0),0)</f>
        <v>0</v>
      </c>
      <c r="P966" s="11"/>
      <c r="Q966" s="11"/>
      <c r="R966" s="12"/>
      <c r="S966" s="12"/>
      <c r="T966" s="11"/>
      <c r="U966" s="11"/>
      <c r="V966" s="11"/>
      <c r="W966" s="8">
        <f ca="1">IFERROR(IF(P966&gt;=1,(IF(M966&gt;=2,COUNTIF(INDIRECT(G966):INDIRECT(H966),"OLD"),0)),0),0)</f>
        <v>0</v>
      </c>
      <c r="X966" s="8">
        <f ca="1">IFERROR(IF(P966&gt;=1,(IF(M966=1,COUNTIF(INDIRECT(G966):INDIRECT(H966),"NEW"),IF(M966=3,COUNTIF(INDIRECT(G966):INDIRECT(H966),"NEW"),0))),0),0)</f>
        <v>0</v>
      </c>
      <c r="Y966" s="10">
        <f t="shared" ca="1" si="44"/>
        <v>0</v>
      </c>
      <c r="Z966" s="13"/>
    </row>
    <row r="967" spans="6:26" ht="20.100000000000001" customHeight="1" x14ac:dyDescent="0.25">
      <c r="F967" s="1">
        <f>IFERROR(IF(O967&gt;=101,MATCH(O967,VITRAN!$AG$14:$AG$1513,0)+13,0),0)</f>
        <v>0</v>
      </c>
      <c r="G967" s="1" t="str">
        <f t="shared" si="42"/>
        <v/>
      </c>
      <c r="H967" s="1" t="str">
        <f t="shared" si="43"/>
        <v/>
      </c>
      <c r="J967" s="1">
        <f>IFERROR(SUMIFS(STOCK!$U$10:$U$209,STOCK!$H$10:$H$209,T967),0)</f>
        <v>0</v>
      </c>
      <c r="K967" s="1">
        <f>IFERROR(SUMIFS(STOCK!$V$10:$V$209,STOCK!$H$10:$H$209,T967),0)</f>
        <v>0</v>
      </c>
      <c r="M967" s="1">
        <f>IFERROR(IF(LEN(T967)&gt;=1,VLOOKUP(HLOOKUP(T967,PROFILE!$K$5:$V$8,4,0),PROFILE!$F$1:$G$3,2,0),0),0)</f>
        <v>0</v>
      </c>
      <c r="N967" s="1">
        <f>IFERROR(COUNTIFS(PROFILE!$H$13:$H$212,"&gt;=1",PROFILE!$I$13:$I$212,T967),0)</f>
        <v>0</v>
      </c>
      <c r="O967" s="1">
        <f>IFERROR(IF(P967&gt;=1,(IF(LEN(T967)&gt;=1,VLOOKUP(T967,PROFILE!$A$23:$B$34,2,0)*100+COUNTIF($T$8:T967,T967),0)),0),0)</f>
        <v>0</v>
      </c>
      <c r="P967" s="11"/>
      <c r="Q967" s="11"/>
      <c r="R967" s="12"/>
      <c r="S967" s="12"/>
      <c r="T967" s="11"/>
      <c r="U967" s="11"/>
      <c r="V967" s="11"/>
      <c r="W967" s="8">
        <f ca="1">IFERROR(IF(P967&gt;=1,(IF(M967&gt;=2,COUNTIF(INDIRECT(G967):INDIRECT(H967),"OLD"),0)),0),0)</f>
        <v>0</v>
      </c>
      <c r="X967" s="8">
        <f ca="1">IFERROR(IF(P967&gt;=1,(IF(M967=1,COUNTIF(INDIRECT(G967):INDIRECT(H967),"NEW"),IF(M967=3,COUNTIF(INDIRECT(G967):INDIRECT(H967),"NEW"),0))),0),0)</f>
        <v>0</v>
      </c>
      <c r="Y967" s="10">
        <f t="shared" ca="1" si="44"/>
        <v>0</v>
      </c>
      <c r="Z967" s="13"/>
    </row>
    <row r="968" spans="6:26" ht="20.100000000000001" customHeight="1" x14ac:dyDescent="0.25">
      <c r="F968" s="1">
        <f>IFERROR(IF(O968&gt;=101,MATCH(O968,VITRAN!$AG$14:$AG$1513,0)+13,0),0)</f>
        <v>0</v>
      </c>
      <c r="G968" s="1" t="str">
        <f t="shared" si="42"/>
        <v/>
      </c>
      <c r="H968" s="1" t="str">
        <f t="shared" si="43"/>
        <v/>
      </c>
      <c r="J968" s="1">
        <f>IFERROR(SUMIFS(STOCK!$U$10:$U$209,STOCK!$H$10:$H$209,T968),0)</f>
        <v>0</v>
      </c>
      <c r="K968" s="1">
        <f>IFERROR(SUMIFS(STOCK!$V$10:$V$209,STOCK!$H$10:$H$209,T968),0)</f>
        <v>0</v>
      </c>
      <c r="M968" s="1">
        <f>IFERROR(IF(LEN(T968)&gt;=1,VLOOKUP(HLOOKUP(T968,PROFILE!$K$5:$V$8,4,0),PROFILE!$F$1:$G$3,2,0),0),0)</f>
        <v>0</v>
      </c>
      <c r="N968" s="1">
        <f>IFERROR(COUNTIFS(PROFILE!$H$13:$H$212,"&gt;=1",PROFILE!$I$13:$I$212,T968),0)</f>
        <v>0</v>
      </c>
      <c r="O968" s="1">
        <f>IFERROR(IF(P968&gt;=1,(IF(LEN(T968)&gt;=1,VLOOKUP(T968,PROFILE!$A$23:$B$34,2,0)*100+COUNTIF($T$8:T968,T968),0)),0),0)</f>
        <v>0</v>
      </c>
      <c r="P968" s="11"/>
      <c r="Q968" s="11"/>
      <c r="R968" s="12"/>
      <c r="S968" s="12"/>
      <c r="T968" s="11"/>
      <c r="U968" s="11"/>
      <c r="V968" s="11"/>
      <c r="W968" s="8">
        <f ca="1">IFERROR(IF(P968&gt;=1,(IF(M968&gt;=2,COUNTIF(INDIRECT(G968):INDIRECT(H968),"OLD"),0)),0),0)</f>
        <v>0</v>
      </c>
      <c r="X968" s="8">
        <f ca="1">IFERROR(IF(P968&gt;=1,(IF(M968=1,COUNTIF(INDIRECT(G968):INDIRECT(H968),"NEW"),IF(M968=3,COUNTIF(INDIRECT(G968):INDIRECT(H968),"NEW"),0))),0),0)</f>
        <v>0</v>
      </c>
      <c r="Y968" s="10">
        <f t="shared" ca="1" si="44"/>
        <v>0</v>
      </c>
      <c r="Z968" s="13"/>
    </row>
    <row r="969" spans="6:26" ht="20.100000000000001" customHeight="1" x14ac:dyDescent="0.25">
      <c r="F969" s="1">
        <f>IFERROR(IF(O969&gt;=101,MATCH(O969,VITRAN!$AG$14:$AG$1513,0)+13,0),0)</f>
        <v>0</v>
      </c>
      <c r="G969" s="1" t="str">
        <f t="shared" ref="G969:G1032" si="45">IFERROR(IF(F969&gt;=1,ADDRESS(F969,38,1,1,"VITRAN"),""),"")</f>
        <v/>
      </c>
      <c r="H969" s="1" t="str">
        <f t="shared" ref="H969:H1032" si="46">IFERROR(IF(F969&gt;=1,ADDRESS(F969,50,1,1,"VITRAN"),""),"")</f>
        <v/>
      </c>
      <c r="J969" s="1">
        <f>IFERROR(SUMIFS(STOCK!$U$10:$U$209,STOCK!$H$10:$H$209,T969),0)</f>
        <v>0</v>
      </c>
      <c r="K969" s="1">
        <f>IFERROR(SUMIFS(STOCK!$V$10:$V$209,STOCK!$H$10:$H$209,T969),0)</f>
        <v>0</v>
      </c>
      <c r="M969" s="1">
        <f>IFERROR(IF(LEN(T969)&gt;=1,VLOOKUP(HLOOKUP(T969,PROFILE!$K$5:$V$8,4,0),PROFILE!$F$1:$G$3,2,0),0),0)</f>
        <v>0</v>
      </c>
      <c r="N969" s="1">
        <f>IFERROR(COUNTIFS(PROFILE!$H$13:$H$212,"&gt;=1",PROFILE!$I$13:$I$212,T969),0)</f>
        <v>0</v>
      </c>
      <c r="O969" s="1">
        <f>IFERROR(IF(P969&gt;=1,(IF(LEN(T969)&gt;=1,VLOOKUP(T969,PROFILE!$A$23:$B$34,2,0)*100+COUNTIF($T$8:T969,T969),0)),0),0)</f>
        <v>0</v>
      </c>
      <c r="P969" s="11"/>
      <c r="Q969" s="11"/>
      <c r="R969" s="12"/>
      <c r="S969" s="12"/>
      <c r="T969" s="11"/>
      <c r="U969" s="11"/>
      <c r="V969" s="11"/>
      <c r="W969" s="8">
        <f ca="1">IFERROR(IF(P969&gt;=1,(IF(M969&gt;=2,COUNTIF(INDIRECT(G969):INDIRECT(H969),"OLD"),0)),0),0)</f>
        <v>0</v>
      </c>
      <c r="X969" s="8">
        <f ca="1">IFERROR(IF(P969&gt;=1,(IF(M969=1,COUNTIF(INDIRECT(G969):INDIRECT(H969),"NEW"),IF(M969=3,COUNTIF(INDIRECT(G969):INDIRECT(H969),"NEW"),0))),0),0)</f>
        <v>0</v>
      </c>
      <c r="Y969" s="10">
        <f t="shared" ref="Y969:Y1032" ca="1" si="47">W969+X969</f>
        <v>0</v>
      </c>
      <c r="Z969" s="13"/>
    </row>
    <row r="970" spans="6:26" ht="20.100000000000001" customHeight="1" x14ac:dyDescent="0.25">
      <c r="F970" s="1">
        <f>IFERROR(IF(O970&gt;=101,MATCH(O970,VITRAN!$AG$14:$AG$1513,0)+13,0),0)</f>
        <v>0</v>
      </c>
      <c r="G970" s="1" t="str">
        <f t="shared" si="45"/>
        <v/>
      </c>
      <c r="H970" s="1" t="str">
        <f t="shared" si="46"/>
        <v/>
      </c>
      <c r="J970" s="1">
        <f>IFERROR(SUMIFS(STOCK!$U$10:$U$209,STOCK!$H$10:$H$209,T970),0)</f>
        <v>0</v>
      </c>
      <c r="K970" s="1">
        <f>IFERROR(SUMIFS(STOCK!$V$10:$V$209,STOCK!$H$10:$H$209,T970),0)</f>
        <v>0</v>
      </c>
      <c r="M970" s="1">
        <f>IFERROR(IF(LEN(T970)&gt;=1,VLOOKUP(HLOOKUP(T970,PROFILE!$K$5:$V$8,4,0),PROFILE!$F$1:$G$3,2,0),0),0)</f>
        <v>0</v>
      </c>
      <c r="N970" s="1">
        <f>IFERROR(COUNTIFS(PROFILE!$H$13:$H$212,"&gt;=1",PROFILE!$I$13:$I$212,T970),0)</f>
        <v>0</v>
      </c>
      <c r="O970" s="1">
        <f>IFERROR(IF(P970&gt;=1,(IF(LEN(T970)&gt;=1,VLOOKUP(T970,PROFILE!$A$23:$B$34,2,0)*100+COUNTIF($T$8:T970,T970),0)),0),0)</f>
        <v>0</v>
      </c>
      <c r="P970" s="11"/>
      <c r="Q970" s="11"/>
      <c r="R970" s="12"/>
      <c r="S970" s="12"/>
      <c r="T970" s="11"/>
      <c r="U970" s="11"/>
      <c r="V970" s="11"/>
      <c r="W970" s="8">
        <f ca="1">IFERROR(IF(P970&gt;=1,(IF(M970&gt;=2,COUNTIF(INDIRECT(G970):INDIRECT(H970),"OLD"),0)),0),0)</f>
        <v>0</v>
      </c>
      <c r="X970" s="8">
        <f ca="1">IFERROR(IF(P970&gt;=1,(IF(M970=1,COUNTIF(INDIRECT(G970):INDIRECT(H970),"NEW"),IF(M970=3,COUNTIF(INDIRECT(G970):INDIRECT(H970),"NEW"),0))),0),0)</f>
        <v>0</v>
      </c>
      <c r="Y970" s="10">
        <f t="shared" ca="1" si="47"/>
        <v>0</v>
      </c>
      <c r="Z970" s="13"/>
    </row>
    <row r="971" spans="6:26" ht="20.100000000000001" customHeight="1" x14ac:dyDescent="0.25">
      <c r="F971" s="1">
        <f>IFERROR(IF(O971&gt;=101,MATCH(O971,VITRAN!$AG$14:$AG$1513,0)+13,0),0)</f>
        <v>0</v>
      </c>
      <c r="G971" s="1" t="str">
        <f t="shared" si="45"/>
        <v/>
      </c>
      <c r="H971" s="1" t="str">
        <f t="shared" si="46"/>
        <v/>
      </c>
      <c r="J971" s="1">
        <f>IFERROR(SUMIFS(STOCK!$U$10:$U$209,STOCK!$H$10:$H$209,T971),0)</f>
        <v>0</v>
      </c>
      <c r="K971" s="1">
        <f>IFERROR(SUMIFS(STOCK!$V$10:$V$209,STOCK!$H$10:$H$209,T971),0)</f>
        <v>0</v>
      </c>
      <c r="M971" s="1">
        <f>IFERROR(IF(LEN(T971)&gt;=1,VLOOKUP(HLOOKUP(T971,PROFILE!$K$5:$V$8,4,0),PROFILE!$F$1:$G$3,2,0),0),0)</f>
        <v>0</v>
      </c>
      <c r="N971" s="1">
        <f>IFERROR(COUNTIFS(PROFILE!$H$13:$H$212,"&gt;=1",PROFILE!$I$13:$I$212,T971),0)</f>
        <v>0</v>
      </c>
      <c r="O971" s="1">
        <f>IFERROR(IF(P971&gt;=1,(IF(LEN(T971)&gt;=1,VLOOKUP(T971,PROFILE!$A$23:$B$34,2,0)*100+COUNTIF($T$8:T971,T971),0)),0),0)</f>
        <v>0</v>
      </c>
      <c r="P971" s="11"/>
      <c r="Q971" s="11"/>
      <c r="R971" s="12"/>
      <c r="S971" s="12"/>
      <c r="T971" s="11"/>
      <c r="U971" s="11"/>
      <c r="V971" s="11"/>
      <c r="W971" s="8">
        <f ca="1">IFERROR(IF(P971&gt;=1,(IF(M971&gt;=2,COUNTIF(INDIRECT(G971):INDIRECT(H971),"OLD"),0)),0),0)</f>
        <v>0</v>
      </c>
      <c r="X971" s="8">
        <f ca="1">IFERROR(IF(P971&gt;=1,(IF(M971=1,COUNTIF(INDIRECT(G971):INDIRECT(H971),"NEW"),IF(M971=3,COUNTIF(INDIRECT(G971):INDIRECT(H971),"NEW"),0))),0),0)</f>
        <v>0</v>
      </c>
      <c r="Y971" s="10">
        <f t="shared" ca="1" si="47"/>
        <v>0</v>
      </c>
      <c r="Z971" s="13"/>
    </row>
    <row r="972" spans="6:26" ht="20.100000000000001" customHeight="1" x14ac:dyDescent="0.25">
      <c r="F972" s="1">
        <f>IFERROR(IF(O972&gt;=101,MATCH(O972,VITRAN!$AG$14:$AG$1513,0)+13,0),0)</f>
        <v>0</v>
      </c>
      <c r="G972" s="1" t="str">
        <f t="shared" si="45"/>
        <v/>
      </c>
      <c r="H972" s="1" t="str">
        <f t="shared" si="46"/>
        <v/>
      </c>
      <c r="J972" s="1">
        <f>IFERROR(SUMIFS(STOCK!$U$10:$U$209,STOCK!$H$10:$H$209,T972),0)</f>
        <v>0</v>
      </c>
      <c r="K972" s="1">
        <f>IFERROR(SUMIFS(STOCK!$V$10:$V$209,STOCK!$H$10:$H$209,T972),0)</f>
        <v>0</v>
      </c>
      <c r="M972" s="1">
        <f>IFERROR(IF(LEN(T972)&gt;=1,VLOOKUP(HLOOKUP(T972,PROFILE!$K$5:$V$8,4,0),PROFILE!$F$1:$G$3,2,0),0),0)</f>
        <v>0</v>
      </c>
      <c r="N972" s="1">
        <f>IFERROR(COUNTIFS(PROFILE!$H$13:$H$212,"&gt;=1",PROFILE!$I$13:$I$212,T972),0)</f>
        <v>0</v>
      </c>
      <c r="O972" s="1">
        <f>IFERROR(IF(P972&gt;=1,(IF(LEN(T972)&gt;=1,VLOOKUP(T972,PROFILE!$A$23:$B$34,2,0)*100+COUNTIF($T$8:T972,T972),0)),0),0)</f>
        <v>0</v>
      </c>
      <c r="P972" s="11"/>
      <c r="Q972" s="11"/>
      <c r="R972" s="12"/>
      <c r="S972" s="12"/>
      <c r="T972" s="11"/>
      <c r="U972" s="11"/>
      <c r="V972" s="11"/>
      <c r="W972" s="8">
        <f ca="1">IFERROR(IF(P972&gt;=1,(IF(M972&gt;=2,COUNTIF(INDIRECT(G972):INDIRECT(H972),"OLD"),0)),0),0)</f>
        <v>0</v>
      </c>
      <c r="X972" s="8">
        <f ca="1">IFERROR(IF(P972&gt;=1,(IF(M972=1,COUNTIF(INDIRECT(G972):INDIRECT(H972),"NEW"),IF(M972=3,COUNTIF(INDIRECT(G972):INDIRECT(H972),"NEW"),0))),0),0)</f>
        <v>0</v>
      </c>
      <c r="Y972" s="10">
        <f t="shared" ca="1" si="47"/>
        <v>0</v>
      </c>
      <c r="Z972" s="13"/>
    </row>
    <row r="973" spans="6:26" ht="20.100000000000001" customHeight="1" x14ac:dyDescent="0.25">
      <c r="F973" s="1">
        <f>IFERROR(IF(O973&gt;=101,MATCH(O973,VITRAN!$AG$14:$AG$1513,0)+13,0),0)</f>
        <v>0</v>
      </c>
      <c r="G973" s="1" t="str">
        <f t="shared" si="45"/>
        <v/>
      </c>
      <c r="H973" s="1" t="str">
        <f t="shared" si="46"/>
        <v/>
      </c>
      <c r="J973" s="1">
        <f>IFERROR(SUMIFS(STOCK!$U$10:$U$209,STOCK!$H$10:$H$209,T973),0)</f>
        <v>0</v>
      </c>
      <c r="K973" s="1">
        <f>IFERROR(SUMIFS(STOCK!$V$10:$V$209,STOCK!$H$10:$H$209,T973),0)</f>
        <v>0</v>
      </c>
      <c r="M973" s="1">
        <f>IFERROR(IF(LEN(T973)&gt;=1,VLOOKUP(HLOOKUP(T973,PROFILE!$K$5:$V$8,4,0),PROFILE!$F$1:$G$3,2,0),0),0)</f>
        <v>0</v>
      </c>
      <c r="N973" s="1">
        <f>IFERROR(COUNTIFS(PROFILE!$H$13:$H$212,"&gt;=1",PROFILE!$I$13:$I$212,T973),0)</f>
        <v>0</v>
      </c>
      <c r="O973" s="1">
        <f>IFERROR(IF(P973&gt;=1,(IF(LEN(T973)&gt;=1,VLOOKUP(T973,PROFILE!$A$23:$B$34,2,0)*100+COUNTIF($T$8:T973,T973),0)),0),0)</f>
        <v>0</v>
      </c>
      <c r="P973" s="11"/>
      <c r="Q973" s="11"/>
      <c r="R973" s="12"/>
      <c r="S973" s="12"/>
      <c r="T973" s="11"/>
      <c r="U973" s="11"/>
      <c r="V973" s="11"/>
      <c r="W973" s="8">
        <f ca="1">IFERROR(IF(P973&gt;=1,(IF(M973&gt;=2,COUNTIF(INDIRECT(G973):INDIRECT(H973),"OLD"),0)),0),0)</f>
        <v>0</v>
      </c>
      <c r="X973" s="8">
        <f ca="1">IFERROR(IF(P973&gt;=1,(IF(M973=1,COUNTIF(INDIRECT(G973):INDIRECT(H973),"NEW"),IF(M973=3,COUNTIF(INDIRECT(G973):INDIRECT(H973),"NEW"),0))),0),0)</f>
        <v>0</v>
      </c>
      <c r="Y973" s="10">
        <f t="shared" ca="1" si="47"/>
        <v>0</v>
      </c>
      <c r="Z973" s="13"/>
    </row>
    <row r="974" spans="6:26" ht="20.100000000000001" customHeight="1" x14ac:dyDescent="0.25">
      <c r="F974" s="1">
        <f>IFERROR(IF(O974&gt;=101,MATCH(O974,VITRAN!$AG$14:$AG$1513,0)+13,0),0)</f>
        <v>0</v>
      </c>
      <c r="G974" s="1" t="str">
        <f t="shared" si="45"/>
        <v/>
      </c>
      <c r="H974" s="1" t="str">
        <f t="shared" si="46"/>
        <v/>
      </c>
      <c r="J974" s="1">
        <f>IFERROR(SUMIFS(STOCK!$U$10:$U$209,STOCK!$H$10:$H$209,T974),0)</f>
        <v>0</v>
      </c>
      <c r="K974" s="1">
        <f>IFERROR(SUMIFS(STOCK!$V$10:$V$209,STOCK!$H$10:$H$209,T974),0)</f>
        <v>0</v>
      </c>
      <c r="M974" s="1">
        <f>IFERROR(IF(LEN(T974)&gt;=1,VLOOKUP(HLOOKUP(T974,PROFILE!$K$5:$V$8,4,0),PROFILE!$F$1:$G$3,2,0),0),0)</f>
        <v>0</v>
      </c>
      <c r="N974" s="1">
        <f>IFERROR(COUNTIFS(PROFILE!$H$13:$H$212,"&gt;=1",PROFILE!$I$13:$I$212,T974),0)</f>
        <v>0</v>
      </c>
      <c r="O974" s="1">
        <f>IFERROR(IF(P974&gt;=1,(IF(LEN(T974)&gt;=1,VLOOKUP(T974,PROFILE!$A$23:$B$34,2,0)*100+COUNTIF($T$8:T974,T974),0)),0),0)</f>
        <v>0</v>
      </c>
      <c r="P974" s="11"/>
      <c r="Q974" s="11"/>
      <c r="R974" s="12"/>
      <c r="S974" s="12"/>
      <c r="T974" s="11"/>
      <c r="U974" s="11"/>
      <c r="V974" s="11"/>
      <c r="W974" s="8">
        <f ca="1">IFERROR(IF(P974&gt;=1,(IF(M974&gt;=2,COUNTIF(INDIRECT(G974):INDIRECT(H974),"OLD"),0)),0),0)</f>
        <v>0</v>
      </c>
      <c r="X974" s="8">
        <f ca="1">IFERROR(IF(P974&gt;=1,(IF(M974=1,COUNTIF(INDIRECT(G974):INDIRECT(H974),"NEW"),IF(M974=3,COUNTIF(INDIRECT(G974):INDIRECT(H974),"NEW"),0))),0),0)</f>
        <v>0</v>
      </c>
      <c r="Y974" s="10">
        <f t="shared" ca="1" si="47"/>
        <v>0</v>
      </c>
      <c r="Z974" s="13"/>
    </row>
    <row r="975" spans="6:26" ht="20.100000000000001" customHeight="1" x14ac:dyDescent="0.25">
      <c r="F975" s="1">
        <f>IFERROR(IF(O975&gt;=101,MATCH(O975,VITRAN!$AG$14:$AG$1513,0)+13,0),0)</f>
        <v>0</v>
      </c>
      <c r="G975" s="1" t="str">
        <f t="shared" si="45"/>
        <v/>
      </c>
      <c r="H975" s="1" t="str">
        <f t="shared" si="46"/>
        <v/>
      </c>
      <c r="J975" s="1">
        <f>IFERROR(SUMIFS(STOCK!$U$10:$U$209,STOCK!$H$10:$H$209,T975),0)</f>
        <v>0</v>
      </c>
      <c r="K975" s="1">
        <f>IFERROR(SUMIFS(STOCK!$V$10:$V$209,STOCK!$H$10:$H$209,T975),0)</f>
        <v>0</v>
      </c>
      <c r="M975" s="1">
        <f>IFERROR(IF(LEN(T975)&gt;=1,VLOOKUP(HLOOKUP(T975,PROFILE!$K$5:$V$8,4,0),PROFILE!$F$1:$G$3,2,0),0),0)</f>
        <v>0</v>
      </c>
      <c r="N975" s="1">
        <f>IFERROR(COUNTIFS(PROFILE!$H$13:$H$212,"&gt;=1",PROFILE!$I$13:$I$212,T975),0)</f>
        <v>0</v>
      </c>
      <c r="O975" s="1">
        <f>IFERROR(IF(P975&gt;=1,(IF(LEN(T975)&gt;=1,VLOOKUP(T975,PROFILE!$A$23:$B$34,2,0)*100+COUNTIF($T$8:T975,T975),0)),0),0)</f>
        <v>0</v>
      </c>
      <c r="P975" s="11"/>
      <c r="Q975" s="11"/>
      <c r="R975" s="12"/>
      <c r="S975" s="12"/>
      <c r="T975" s="11"/>
      <c r="U975" s="11"/>
      <c r="V975" s="11"/>
      <c r="W975" s="8">
        <f ca="1">IFERROR(IF(P975&gt;=1,(IF(M975&gt;=2,COUNTIF(INDIRECT(G975):INDIRECT(H975),"OLD"),0)),0),0)</f>
        <v>0</v>
      </c>
      <c r="X975" s="8">
        <f ca="1">IFERROR(IF(P975&gt;=1,(IF(M975=1,COUNTIF(INDIRECT(G975):INDIRECT(H975),"NEW"),IF(M975=3,COUNTIF(INDIRECT(G975):INDIRECT(H975),"NEW"),0))),0),0)</f>
        <v>0</v>
      </c>
      <c r="Y975" s="10">
        <f t="shared" ca="1" si="47"/>
        <v>0</v>
      </c>
      <c r="Z975" s="13"/>
    </row>
    <row r="976" spans="6:26" ht="20.100000000000001" customHeight="1" x14ac:dyDescent="0.25">
      <c r="F976" s="1">
        <f>IFERROR(IF(O976&gt;=101,MATCH(O976,VITRAN!$AG$14:$AG$1513,0)+13,0),0)</f>
        <v>0</v>
      </c>
      <c r="G976" s="1" t="str">
        <f t="shared" si="45"/>
        <v/>
      </c>
      <c r="H976" s="1" t="str">
        <f t="shared" si="46"/>
        <v/>
      </c>
      <c r="J976" s="1">
        <f>IFERROR(SUMIFS(STOCK!$U$10:$U$209,STOCK!$H$10:$H$209,T976),0)</f>
        <v>0</v>
      </c>
      <c r="K976" s="1">
        <f>IFERROR(SUMIFS(STOCK!$V$10:$V$209,STOCK!$H$10:$H$209,T976),0)</f>
        <v>0</v>
      </c>
      <c r="M976" s="1">
        <f>IFERROR(IF(LEN(T976)&gt;=1,VLOOKUP(HLOOKUP(T976,PROFILE!$K$5:$V$8,4,0),PROFILE!$F$1:$G$3,2,0),0),0)</f>
        <v>0</v>
      </c>
      <c r="N976" s="1">
        <f>IFERROR(COUNTIFS(PROFILE!$H$13:$H$212,"&gt;=1",PROFILE!$I$13:$I$212,T976),0)</f>
        <v>0</v>
      </c>
      <c r="O976" s="1">
        <f>IFERROR(IF(P976&gt;=1,(IF(LEN(T976)&gt;=1,VLOOKUP(T976,PROFILE!$A$23:$B$34,2,0)*100+COUNTIF($T$8:T976,T976),0)),0),0)</f>
        <v>0</v>
      </c>
      <c r="P976" s="11"/>
      <c r="Q976" s="11"/>
      <c r="R976" s="12"/>
      <c r="S976" s="12"/>
      <c r="T976" s="11"/>
      <c r="U976" s="11"/>
      <c r="V976" s="11"/>
      <c r="W976" s="8">
        <f ca="1">IFERROR(IF(P976&gt;=1,(IF(M976&gt;=2,COUNTIF(INDIRECT(G976):INDIRECT(H976),"OLD"),0)),0),0)</f>
        <v>0</v>
      </c>
      <c r="X976" s="8">
        <f ca="1">IFERROR(IF(P976&gt;=1,(IF(M976=1,COUNTIF(INDIRECT(G976):INDIRECT(H976),"NEW"),IF(M976=3,COUNTIF(INDIRECT(G976):INDIRECT(H976),"NEW"),0))),0),0)</f>
        <v>0</v>
      </c>
      <c r="Y976" s="10">
        <f t="shared" ca="1" si="47"/>
        <v>0</v>
      </c>
      <c r="Z976" s="13"/>
    </row>
    <row r="977" spans="6:26" ht="20.100000000000001" customHeight="1" x14ac:dyDescent="0.25">
      <c r="F977" s="1">
        <f>IFERROR(IF(O977&gt;=101,MATCH(O977,VITRAN!$AG$14:$AG$1513,0)+13,0),0)</f>
        <v>0</v>
      </c>
      <c r="G977" s="1" t="str">
        <f t="shared" si="45"/>
        <v/>
      </c>
      <c r="H977" s="1" t="str">
        <f t="shared" si="46"/>
        <v/>
      </c>
      <c r="J977" s="1">
        <f>IFERROR(SUMIFS(STOCK!$U$10:$U$209,STOCK!$H$10:$H$209,T977),0)</f>
        <v>0</v>
      </c>
      <c r="K977" s="1">
        <f>IFERROR(SUMIFS(STOCK!$V$10:$V$209,STOCK!$H$10:$H$209,T977),0)</f>
        <v>0</v>
      </c>
      <c r="M977" s="1">
        <f>IFERROR(IF(LEN(T977)&gt;=1,VLOOKUP(HLOOKUP(T977,PROFILE!$K$5:$V$8,4,0),PROFILE!$F$1:$G$3,2,0),0),0)</f>
        <v>0</v>
      </c>
      <c r="N977" s="1">
        <f>IFERROR(COUNTIFS(PROFILE!$H$13:$H$212,"&gt;=1",PROFILE!$I$13:$I$212,T977),0)</f>
        <v>0</v>
      </c>
      <c r="O977" s="1">
        <f>IFERROR(IF(P977&gt;=1,(IF(LEN(T977)&gt;=1,VLOOKUP(T977,PROFILE!$A$23:$B$34,2,0)*100+COUNTIF($T$8:T977,T977),0)),0),0)</f>
        <v>0</v>
      </c>
      <c r="P977" s="11"/>
      <c r="Q977" s="11"/>
      <c r="R977" s="12"/>
      <c r="S977" s="12"/>
      <c r="T977" s="11"/>
      <c r="U977" s="11"/>
      <c r="V977" s="11"/>
      <c r="W977" s="8">
        <f ca="1">IFERROR(IF(P977&gt;=1,(IF(M977&gt;=2,COUNTIF(INDIRECT(G977):INDIRECT(H977),"OLD"),0)),0),0)</f>
        <v>0</v>
      </c>
      <c r="X977" s="8">
        <f ca="1">IFERROR(IF(P977&gt;=1,(IF(M977=1,COUNTIF(INDIRECT(G977):INDIRECT(H977),"NEW"),IF(M977=3,COUNTIF(INDIRECT(G977):INDIRECT(H977),"NEW"),0))),0),0)</f>
        <v>0</v>
      </c>
      <c r="Y977" s="10">
        <f t="shared" ca="1" si="47"/>
        <v>0</v>
      </c>
      <c r="Z977" s="13"/>
    </row>
    <row r="978" spans="6:26" ht="20.100000000000001" customHeight="1" x14ac:dyDescent="0.25">
      <c r="F978" s="1">
        <f>IFERROR(IF(O978&gt;=101,MATCH(O978,VITRAN!$AG$14:$AG$1513,0)+13,0),0)</f>
        <v>0</v>
      </c>
      <c r="G978" s="1" t="str">
        <f t="shared" si="45"/>
        <v/>
      </c>
      <c r="H978" s="1" t="str">
        <f t="shared" si="46"/>
        <v/>
      </c>
      <c r="J978" s="1">
        <f>IFERROR(SUMIFS(STOCK!$U$10:$U$209,STOCK!$H$10:$H$209,T978),0)</f>
        <v>0</v>
      </c>
      <c r="K978" s="1">
        <f>IFERROR(SUMIFS(STOCK!$V$10:$V$209,STOCK!$H$10:$H$209,T978),0)</f>
        <v>0</v>
      </c>
      <c r="M978" s="1">
        <f>IFERROR(IF(LEN(T978)&gt;=1,VLOOKUP(HLOOKUP(T978,PROFILE!$K$5:$V$8,4,0),PROFILE!$F$1:$G$3,2,0),0),0)</f>
        <v>0</v>
      </c>
      <c r="N978" s="1">
        <f>IFERROR(COUNTIFS(PROFILE!$H$13:$H$212,"&gt;=1",PROFILE!$I$13:$I$212,T978),0)</f>
        <v>0</v>
      </c>
      <c r="O978" s="1">
        <f>IFERROR(IF(P978&gt;=1,(IF(LEN(T978)&gt;=1,VLOOKUP(T978,PROFILE!$A$23:$B$34,2,0)*100+COUNTIF($T$8:T978,T978),0)),0),0)</f>
        <v>0</v>
      </c>
      <c r="P978" s="11"/>
      <c r="Q978" s="11"/>
      <c r="R978" s="12"/>
      <c r="S978" s="12"/>
      <c r="T978" s="11"/>
      <c r="U978" s="11"/>
      <c r="V978" s="11"/>
      <c r="W978" s="8">
        <f ca="1">IFERROR(IF(P978&gt;=1,(IF(M978&gt;=2,COUNTIF(INDIRECT(G978):INDIRECT(H978),"OLD"),0)),0),0)</f>
        <v>0</v>
      </c>
      <c r="X978" s="8">
        <f ca="1">IFERROR(IF(P978&gt;=1,(IF(M978=1,COUNTIF(INDIRECT(G978):INDIRECT(H978),"NEW"),IF(M978=3,COUNTIF(INDIRECT(G978):INDIRECT(H978),"NEW"),0))),0),0)</f>
        <v>0</v>
      </c>
      <c r="Y978" s="10">
        <f t="shared" ca="1" si="47"/>
        <v>0</v>
      </c>
      <c r="Z978" s="13"/>
    </row>
    <row r="979" spans="6:26" ht="20.100000000000001" customHeight="1" x14ac:dyDescent="0.25">
      <c r="F979" s="1">
        <f>IFERROR(IF(O979&gt;=101,MATCH(O979,VITRAN!$AG$14:$AG$1513,0)+13,0),0)</f>
        <v>0</v>
      </c>
      <c r="G979" s="1" t="str">
        <f t="shared" si="45"/>
        <v/>
      </c>
      <c r="H979" s="1" t="str">
        <f t="shared" si="46"/>
        <v/>
      </c>
      <c r="J979" s="1">
        <f>IFERROR(SUMIFS(STOCK!$U$10:$U$209,STOCK!$H$10:$H$209,T979),0)</f>
        <v>0</v>
      </c>
      <c r="K979" s="1">
        <f>IFERROR(SUMIFS(STOCK!$V$10:$V$209,STOCK!$H$10:$H$209,T979),0)</f>
        <v>0</v>
      </c>
      <c r="M979" s="1">
        <f>IFERROR(IF(LEN(T979)&gt;=1,VLOOKUP(HLOOKUP(T979,PROFILE!$K$5:$V$8,4,0),PROFILE!$F$1:$G$3,2,0),0),0)</f>
        <v>0</v>
      </c>
      <c r="N979" s="1">
        <f>IFERROR(COUNTIFS(PROFILE!$H$13:$H$212,"&gt;=1",PROFILE!$I$13:$I$212,T979),0)</f>
        <v>0</v>
      </c>
      <c r="O979" s="1">
        <f>IFERROR(IF(P979&gt;=1,(IF(LEN(T979)&gt;=1,VLOOKUP(T979,PROFILE!$A$23:$B$34,2,0)*100+COUNTIF($T$8:T979,T979),0)),0),0)</f>
        <v>0</v>
      </c>
      <c r="P979" s="11"/>
      <c r="Q979" s="11"/>
      <c r="R979" s="12"/>
      <c r="S979" s="12"/>
      <c r="T979" s="11"/>
      <c r="U979" s="11"/>
      <c r="V979" s="11"/>
      <c r="W979" s="8">
        <f ca="1">IFERROR(IF(P979&gt;=1,(IF(M979&gt;=2,COUNTIF(INDIRECT(G979):INDIRECT(H979),"OLD"),0)),0),0)</f>
        <v>0</v>
      </c>
      <c r="X979" s="8">
        <f ca="1">IFERROR(IF(P979&gt;=1,(IF(M979=1,COUNTIF(INDIRECT(G979):INDIRECT(H979),"NEW"),IF(M979=3,COUNTIF(INDIRECT(G979):INDIRECT(H979),"NEW"),0))),0),0)</f>
        <v>0</v>
      </c>
      <c r="Y979" s="10">
        <f t="shared" ca="1" si="47"/>
        <v>0</v>
      </c>
      <c r="Z979" s="13"/>
    </row>
    <row r="980" spans="6:26" ht="20.100000000000001" customHeight="1" x14ac:dyDescent="0.25">
      <c r="F980" s="1">
        <f>IFERROR(IF(O980&gt;=101,MATCH(O980,VITRAN!$AG$14:$AG$1513,0)+13,0),0)</f>
        <v>0</v>
      </c>
      <c r="G980" s="1" t="str">
        <f t="shared" si="45"/>
        <v/>
      </c>
      <c r="H980" s="1" t="str">
        <f t="shared" si="46"/>
        <v/>
      </c>
      <c r="J980" s="1">
        <f>IFERROR(SUMIFS(STOCK!$U$10:$U$209,STOCK!$H$10:$H$209,T980),0)</f>
        <v>0</v>
      </c>
      <c r="K980" s="1">
        <f>IFERROR(SUMIFS(STOCK!$V$10:$V$209,STOCK!$H$10:$H$209,T980),0)</f>
        <v>0</v>
      </c>
      <c r="M980" s="1">
        <f>IFERROR(IF(LEN(T980)&gt;=1,VLOOKUP(HLOOKUP(T980,PROFILE!$K$5:$V$8,4,0),PROFILE!$F$1:$G$3,2,0),0),0)</f>
        <v>0</v>
      </c>
      <c r="N980" s="1">
        <f>IFERROR(COUNTIFS(PROFILE!$H$13:$H$212,"&gt;=1",PROFILE!$I$13:$I$212,T980),0)</f>
        <v>0</v>
      </c>
      <c r="O980" s="1">
        <f>IFERROR(IF(P980&gt;=1,(IF(LEN(T980)&gt;=1,VLOOKUP(T980,PROFILE!$A$23:$B$34,2,0)*100+COUNTIF($T$8:T980,T980),0)),0),0)</f>
        <v>0</v>
      </c>
      <c r="P980" s="11"/>
      <c r="Q980" s="11"/>
      <c r="R980" s="12"/>
      <c r="S980" s="12"/>
      <c r="T980" s="11"/>
      <c r="U980" s="11"/>
      <c r="V980" s="11"/>
      <c r="W980" s="8">
        <f ca="1">IFERROR(IF(P980&gt;=1,(IF(M980&gt;=2,COUNTIF(INDIRECT(G980):INDIRECT(H980),"OLD"),0)),0),0)</f>
        <v>0</v>
      </c>
      <c r="X980" s="8">
        <f ca="1">IFERROR(IF(P980&gt;=1,(IF(M980=1,COUNTIF(INDIRECT(G980):INDIRECT(H980),"NEW"),IF(M980=3,COUNTIF(INDIRECT(G980):INDIRECT(H980),"NEW"),0))),0),0)</f>
        <v>0</v>
      </c>
      <c r="Y980" s="10">
        <f t="shared" ca="1" si="47"/>
        <v>0</v>
      </c>
      <c r="Z980" s="13"/>
    </row>
    <row r="981" spans="6:26" ht="20.100000000000001" customHeight="1" x14ac:dyDescent="0.25">
      <c r="F981" s="1">
        <f>IFERROR(IF(O981&gt;=101,MATCH(O981,VITRAN!$AG$14:$AG$1513,0)+13,0),0)</f>
        <v>0</v>
      </c>
      <c r="G981" s="1" t="str">
        <f t="shared" si="45"/>
        <v/>
      </c>
      <c r="H981" s="1" t="str">
        <f t="shared" si="46"/>
        <v/>
      </c>
      <c r="J981" s="1">
        <f>IFERROR(SUMIFS(STOCK!$U$10:$U$209,STOCK!$H$10:$H$209,T981),0)</f>
        <v>0</v>
      </c>
      <c r="K981" s="1">
        <f>IFERROR(SUMIFS(STOCK!$V$10:$V$209,STOCK!$H$10:$H$209,T981),0)</f>
        <v>0</v>
      </c>
      <c r="M981" s="1">
        <f>IFERROR(IF(LEN(T981)&gt;=1,VLOOKUP(HLOOKUP(T981,PROFILE!$K$5:$V$8,4,0),PROFILE!$F$1:$G$3,2,0),0),0)</f>
        <v>0</v>
      </c>
      <c r="N981" s="1">
        <f>IFERROR(COUNTIFS(PROFILE!$H$13:$H$212,"&gt;=1",PROFILE!$I$13:$I$212,T981),0)</f>
        <v>0</v>
      </c>
      <c r="O981" s="1">
        <f>IFERROR(IF(P981&gt;=1,(IF(LEN(T981)&gt;=1,VLOOKUP(T981,PROFILE!$A$23:$B$34,2,0)*100+COUNTIF($T$8:T981,T981),0)),0),0)</f>
        <v>0</v>
      </c>
      <c r="P981" s="11"/>
      <c r="Q981" s="11"/>
      <c r="R981" s="12"/>
      <c r="S981" s="12"/>
      <c r="T981" s="11"/>
      <c r="U981" s="11"/>
      <c r="V981" s="11"/>
      <c r="W981" s="8">
        <f ca="1">IFERROR(IF(P981&gt;=1,(IF(M981&gt;=2,COUNTIF(INDIRECT(G981):INDIRECT(H981),"OLD"),0)),0),0)</f>
        <v>0</v>
      </c>
      <c r="X981" s="8">
        <f ca="1">IFERROR(IF(P981&gt;=1,(IF(M981=1,COUNTIF(INDIRECT(G981):INDIRECT(H981),"NEW"),IF(M981=3,COUNTIF(INDIRECT(G981):INDIRECT(H981),"NEW"),0))),0),0)</f>
        <v>0</v>
      </c>
      <c r="Y981" s="10">
        <f t="shared" ca="1" si="47"/>
        <v>0</v>
      </c>
      <c r="Z981" s="13"/>
    </row>
    <row r="982" spans="6:26" ht="20.100000000000001" customHeight="1" x14ac:dyDescent="0.25">
      <c r="F982" s="1">
        <f>IFERROR(IF(O982&gt;=101,MATCH(O982,VITRAN!$AG$14:$AG$1513,0)+13,0),0)</f>
        <v>0</v>
      </c>
      <c r="G982" s="1" t="str">
        <f t="shared" si="45"/>
        <v/>
      </c>
      <c r="H982" s="1" t="str">
        <f t="shared" si="46"/>
        <v/>
      </c>
      <c r="J982" s="1">
        <f>IFERROR(SUMIFS(STOCK!$U$10:$U$209,STOCK!$H$10:$H$209,T982),0)</f>
        <v>0</v>
      </c>
      <c r="K982" s="1">
        <f>IFERROR(SUMIFS(STOCK!$V$10:$V$209,STOCK!$H$10:$H$209,T982),0)</f>
        <v>0</v>
      </c>
      <c r="M982" s="1">
        <f>IFERROR(IF(LEN(T982)&gt;=1,VLOOKUP(HLOOKUP(T982,PROFILE!$K$5:$V$8,4,0),PROFILE!$F$1:$G$3,2,0),0),0)</f>
        <v>0</v>
      </c>
      <c r="N982" s="1">
        <f>IFERROR(COUNTIFS(PROFILE!$H$13:$H$212,"&gt;=1",PROFILE!$I$13:$I$212,T982),0)</f>
        <v>0</v>
      </c>
      <c r="O982" s="1">
        <f>IFERROR(IF(P982&gt;=1,(IF(LEN(T982)&gt;=1,VLOOKUP(T982,PROFILE!$A$23:$B$34,2,0)*100+COUNTIF($T$8:T982,T982),0)),0),0)</f>
        <v>0</v>
      </c>
      <c r="P982" s="11"/>
      <c r="Q982" s="11"/>
      <c r="R982" s="12"/>
      <c r="S982" s="12"/>
      <c r="T982" s="11"/>
      <c r="U982" s="11"/>
      <c r="V982" s="11"/>
      <c r="W982" s="8">
        <f ca="1">IFERROR(IF(P982&gt;=1,(IF(M982&gt;=2,COUNTIF(INDIRECT(G982):INDIRECT(H982),"OLD"),0)),0),0)</f>
        <v>0</v>
      </c>
      <c r="X982" s="8">
        <f ca="1">IFERROR(IF(P982&gt;=1,(IF(M982=1,COUNTIF(INDIRECT(G982):INDIRECT(H982),"NEW"),IF(M982=3,COUNTIF(INDIRECT(G982):INDIRECT(H982),"NEW"),0))),0),0)</f>
        <v>0</v>
      </c>
      <c r="Y982" s="10">
        <f t="shared" ca="1" si="47"/>
        <v>0</v>
      </c>
      <c r="Z982" s="13"/>
    </row>
    <row r="983" spans="6:26" ht="20.100000000000001" customHeight="1" x14ac:dyDescent="0.25">
      <c r="F983" s="1">
        <f>IFERROR(IF(O983&gt;=101,MATCH(O983,VITRAN!$AG$14:$AG$1513,0)+13,0),0)</f>
        <v>0</v>
      </c>
      <c r="G983" s="1" t="str">
        <f t="shared" si="45"/>
        <v/>
      </c>
      <c r="H983" s="1" t="str">
        <f t="shared" si="46"/>
        <v/>
      </c>
      <c r="J983" s="1">
        <f>IFERROR(SUMIFS(STOCK!$U$10:$U$209,STOCK!$H$10:$H$209,T983),0)</f>
        <v>0</v>
      </c>
      <c r="K983" s="1">
        <f>IFERROR(SUMIFS(STOCK!$V$10:$V$209,STOCK!$H$10:$H$209,T983),0)</f>
        <v>0</v>
      </c>
      <c r="M983" s="1">
        <f>IFERROR(IF(LEN(T983)&gt;=1,VLOOKUP(HLOOKUP(T983,PROFILE!$K$5:$V$8,4,0),PROFILE!$F$1:$G$3,2,0),0),0)</f>
        <v>0</v>
      </c>
      <c r="N983" s="1">
        <f>IFERROR(COUNTIFS(PROFILE!$H$13:$H$212,"&gt;=1",PROFILE!$I$13:$I$212,T983),0)</f>
        <v>0</v>
      </c>
      <c r="O983" s="1">
        <f>IFERROR(IF(P983&gt;=1,(IF(LEN(T983)&gt;=1,VLOOKUP(T983,PROFILE!$A$23:$B$34,2,0)*100+COUNTIF($T$8:T983,T983),0)),0),0)</f>
        <v>0</v>
      </c>
      <c r="P983" s="11"/>
      <c r="Q983" s="11"/>
      <c r="R983" s="12"/>
      <c r="S983" s="12"/>
      <c r="T983" s="11"/>
      <c r="U983" s="11"/>
      <c r="V983" s="11"/>
      <c r="W983" s="8">
        <f ca="1">IFERROR(IF(P983&gt;=1,(IF(M983&gt;=2,COUNTIF(INDIRECT(G983):INDIRECT(H983),"OLD"),0)),0),0)</f>
        <v>0</v>
      </c>
      <c r="X983" s="8">
        <f ca="1">IFERROR(IF(P983&gt;=1,(IF(M983=1,COUNTIF(INDIRECT(G983):INDIRECT(H983),"NEW"),IF(M983=3,COUNTIF(INDIRECT(G983):INDIRECT(H983),"NEW"),0))),0),0)</f>
        <v>0</v>
      </c>
      <c r="Y983" s="10">
        <f t="shared" ca="1" si="47"/>
        <v>0</v>
      </c>
      <c r="Z983" s="13"/>
    </row>
    <row r="984" spans="6:26" ht="20.100000000000001" customHeight="1" x14ac:dyDescent="0.25">
      <c r="F984" s="1">
        <f>IFERROR(IF(O984&gt;=101,MATCH(O984,VITRAN!$AG$14:$AG$1513,0)+13,0),0)</f>
        <v>0</v>
      </c>
      <c r="G984" s="1" t="str">
        <f t="shared" si="45"/>
        <v/>
      </c>
      <c r="H984" s="1" t="str">
        <f t="shared" si="46"/>
        <v/>
      </c>
      <c r="J984" s="1">
        <f>IFERROR(SUMIFS(STOCK!$U$10:$U$209,STOCK!$H$10:$H$209,T984),0)</f>
        <v>0</v>
      </c>
      <c r="K984" s="1">
        <f>IFERROR(SUMIFS(STOCK!$V$10:$V$209,STOCK!$H$10:$H$209,T984),0)</f>
        <v>0</v>
      </c>
      <c r="M984" s="1">
        <f>IFERROR(IF(LEN(T984)&gt;=1,VLOOKUP(HLOOKUP(T984,PROFILE!$K$5:$V$8,4,0),PROFILE!$F$1:$G$3,2,0),0),0)</f>
        <v>0</v>
      </c>
      <c r="N984" s="1">
        <f>IFERROR(COUNTIFS(PROFILE!$H$13:$H$212,"&gt;=1",PROFILE!$I$13:$I$212,T984),0)</f>
        <v>0</v>
      </c>
      <c r="O984" s="1">
        <f>IFERROR(IF(P984&gt;=1,(IF(LEN(T984)&gt;=1,VLOOKUP(T984,PROFILE!$A$23:$B$34,2,0)*100+COUNTIF($T$8:T984,T984),0)),0),0)</f>
        <v>0</v>
      </c>
      <c r="P984" s="11"/>
      <c r="Q984" s="11"/>
      <c r="R984" s="12"/>
      <c r="S984" s="12"/>
      <c r="T984" s="11"/>
      <c r="U984" s="11"/>
      <c r="V984" s="11"/>
      <c r="W984" s="8">
        <f ca="1">IFERROR(IF(P984&gt;=1,(IF(M984&gt;=2,COUNTIF(INDIRECT(G984):INDIRECT(H984),"OLD"),0)),0),0)</f>
        <v>0</v>
      </c>
      <c r="X984" s="8">
        <f ca="1">IFERROR(IF(P984&gt;=1,(IF(M984=1,COUNTIF(INDIRECT(G984):INDIRECT(H984),"NEW"),IF(M984=3,COUNTIF(INDIRECT(G984):INDIRECT(H984),"NEW"),0))),0),0)</f>
        <v>0</v>
      </c>
      <c r="Y984" s="10">
        <f t="shared" ca="1" si="47"/>
        <v>0</v>
      </c>
      <c r="Z984" s="13"/>
    </row>
    <row r="985" spans="6:26" ht="20.100000000000001" customHeight="1" x14ac:dyDescent="0.25">
      <c r="F985" s="1">
        <f>IFERROR(IF(O985&gt;=101,MATCH(O985,VITRAN!$AG$14:$AG$1513,0)+13,0),0)</f>
        <v>0</v>
      </c>
      <c r="G985" s="1" t="str">
        <f t="shared" si="45"/>
        <v/>
      </c>
      <c r="H985" s="1" t="str">
        <f t="shared" si="46"/>
        <v/>
      </c>
      <c r="J985" s="1">
        <f>IFERROR(SUMIFS(STOCK!$U$10:$U$209,STOCK!$H$10:$H$209,T985),0)</f>
        <v>0</v>
      </c>
      <c r="K985" s="1">
        <f>IFERROR(SUMIFS(STOCK!$V$10:$V$209,STOCK!$H$10:$H$209,T985),0)</f>
        <v>0</v>
      </c>
      <c r="M985" s="1">
        <f>IFERROR(IF(LEN(T985)&gt;=1,VLOOKUP(HLOOKUP(T985,PROFILE!$K$5:$V$8,4,0),PROFILE!$F$1:$G$3,2,0),0),0)</f>
        <v>0</v>
      </c>
      <c r="N985" s="1">
        <f>IFERROR(COUNTIFS(PROFILE!$H$13:$H$212,"&gt;=1",PROFILE!$I$13:$I$212,T985),0)</f>
        <v>0</v>
      </c>
      <c r="O985" s="1">
        <f>IFERROR(IF(P985&gt;=1,(IF(LEN(T985)&gt;=1,VLOOKUP(T985,PROFILE!$A$23:$B$34,2,0)*100+COUNTIF($T$8:T985,T985),0)),0),0)</f>
        <v>0</v>
      </c>
      <c r="P985" s="11"/>
      <c r="Q985" s="11"/>
      <c r="R985" s="12"/>
      <c r="S985" s="12"/>
      <c r="T985" s="11"/>
      <c r="U985" s="11"/>
      <c r="V985" s="11"/>
      <c r="W985" s="8">
        <f ca="1">IFERROR(IF(P985&gt;=1,(IF(M985&gt;=2,COUNTIF(INDIRECT(G985):INDIRECT(H985),"OLD"),0)),0),0)</f>
        <v>0</v>
      </c>
      <c r="X985" s="8">
        <f ca="1">IFERROR(IF(P985&gt;=1,(IF(M985=1,COUNTIF(INDIRECT(G985):INDIRECT(H985),"NEW"),IF(M985=3,COUNTIF(INDIRECT(G985):INDIRECT(H985),"NEW"),0))),0),0)</f>
        <v>0</v>
      </c>
      <c r="Y985" s="10">
        <f t="shared" ca="1" si="47"/>
        <v>0</v>
      </c>
      <c r="Z985" s="13"/>
    </row>
    <row r="986" spans="6:26" ht="20.100000000000001" customHeight="1" x14ac:dyDescent="0.25">
      <c r="F986" s="1">
        <f>IFERROR(IF(O986&gt;=101,MATCH(O986,VITRAN!$AG$14:$AG$1513,0)+13,0),0)</f>
        <v>0</v>
      </c>
      <c r="G986" s="1" t="str">
        <f t="shared" si="45"/>
        <v/>
      </c>
      <c r="H986" s="1" t="str">
        <f t="shared" si="46"/>
        <v/>
      </c>
      <c r="J986" s="1">
        <f>IFERROR(SUMIFS(STOCK!$U$10:$U$209,STOCK!$H$10:$H$209,T986),0)</f>
        <v>0</v>
      </c>
      <c r="K986" s="1">
        <f>IFERROR(SUMIFS(STOCK!$V$10:$V$209,STOCK!$H$10:$H$209,T986),0)</f>
        <v>0</v>
      </c>
      <c r="M986" s="1">
        <f>IFERROR(IF(LEN(T986)&gt;=1,VLOOKUP(HLOOKUP(T986,PROFILE!$K$5:$V$8,4,0),PROFILE!$F$1:$G$3,2,0),0),0)</f>
        <v>0</v>
      </c>
      <c r="N986" s="1">
        <f>IFERROR(COUNTIFS(PROFILE!$H$13:$H$212,"&gt;=1",PROFILE!$I$13:$I$212,T986),0)</f>
        <v>0</v>
      </c>
      <c r="O986" s="1">
        <f>IFERROR(IF(P986&gt;=1,(IF(LEN(T986)&gt;=1,VLOOKUP(T986,PROFILE!$A$23:$B$34,2,0)*100+COUNTIF($T$8:T986,T986),0)),0),0)</f>
        <v>0</v>
      </c>
      <c r="P986" s="11"/>
      <c r="Q986" s="11"/>
      <c r="R986" s="12"/>
      <c r="S986" s="12"/>
      <c r="T986" s="11"/>
      <c r="U986" s="11"/>
      <c r="V986" s="11"/>
      <c r="W986" s="8">
        <f ca="1">IFERROR(IF(P986&gt;=1,(IF(M986&gt;=2,COUNTIF(INDIRECT(G986):INDIRECT(H986),"OLD"),0)),0),0)</f>
        <v>0</v>
      </c>
      <c r="X986" s="8">
        <f ca="1">IFERROR(IF(P986&gt;=1,(IF(M986=1,COUNTIF(INDIRECT(G986):INDIRECT(H986),"NEW"),IF(M986=3,COUNTIF(INDIRECT(G986):INDIRECT(H986),"NEW"),0))),0),0)</f>
        <v>0</v>
      </c>
      <c r="Y986" s="10">
        <f t="shared" ca="1" si="47"/>
        <v>0</v>
      </c>
      <c r="Z986" s="13"/>
    </row>
    <row r="987" spans="6:26" ht="20.100000000000001" customHeight="1" x14ac:dyDescent="0.25">
      <c r="F987" s="1">
        <f>IFERROR(IF(O987&gt;=101,MATCH(O987,VITRAN!$AG$14:$AG$1513,0)+13,0),0)</f>
        <v>0</v>
      </c>
      <c r="G987" s="1" t="str">
        <f t="shared" si="45"/>
        <v/>
      </c>
      <c r="H987" s="1" t="str">
        <f t="shared" si="46"/>
        <v/>
      </c>
      <c r="J987" s="1">
        <f>IFERROR(SUMIFS(STOCK!$U$10:$U$209,STOCK!$H$10:$H$209,T987),0)</f>
        <v>0</v>
      </c>
      <c r="K987" s="1">
        <f>IFERROR(SUMIFS(STOCK!$V$10:$V$209,STOCK!$H$10:$H$209,T987),0)</f>
        <v>0</v>
      </c>
      <c r="M987" s="1">
        <f>IFERROR(IF(LEN(T987)&gt;=1,VLOOKUP(HLOOKUP(T987,PROFILE!$K$5:$V$8,4,0),PROFILE!$F$1:$G$3,2,0),0),0)</f>
        <v>0</v>
      </c>
      <c r="N987" s="1">
        <f>IFERROR(COUNTIFS(PROFILE!$H$13:$H$212,"&gt;=1",PROFILE!$I$13:$I$212,T987),0)</f>
        <v>0</v>
      </c>
      <c r="O987" s="1">
        <f>IFERROR(IF(P987&gt;=1,(IF(LEN(T987)&gt;=1,VLOOKUP(T987,PROFILE!$A$23:$B$34,2,0)*100+COUNTIF($T$8:T987,T987),0)),0),0)</f>
        <v>0</v>
      </c>
      <c r="P987" s="11"/>
      <c r="Q987" s="11"/>
      <c r="R987" s="12"/>
      <c r="S987" s="12"/>
      <c r="T987" s="11"/>
      <c r="U987" s="11"/>
      <c r="V987" s="11"/>
      <c r="W987" s="8">
        <f ca="1">IFERROR(IF(P987&gt;=1,(IF(M987&gt;=2,COUNTIF(INDIRECT(G987):INDIRECT(H987),"OLD"),0)),0),0)</f>
        <v>0</v>
      </c>
      <c r="X987" s="8">
        <f ca="1">IFERROR(IF(P987&gt;=1,(IF(M987=1,COUNTIF(INDIRECT(G987):INDIRECT(H987),"NEW"),IF(M987=3,COUNTIF(INDIRECT(G987):INDIRECT(H987),"NEW"),0))),0),0)</f>
        <v>0</v>
      </c>
      <c r="Y987" s="10">
        <f t="shared" ca="1" si="47"/>
        <v>0</v>
      </c>
      <c r="Z987" s="13"/>
    </row>
    <row r="988" spans="6:26" ht="20.100000000000001" customHeight="1" x14ac:dyDescent="0.25">
      <c r="F988" s="1">
        <f>IFERROR(IF(O988&gt;=101,MATCH(O988,VITRAN!$AG$14:$AG$1513,0)+13,0),0)</f>
        <v>0</v>
      </c>
      <c r="G988" s="1" t="str">
        <f t="shared" si="45"/>
        <v/>
      </c>
      <c r="H988" s="1" t="str">
        <f t="shared" si="46"/>
        <v/>
      </c>
      <c r="J988" s="1">
        <f>IFERROR(SUMIFS(STOCK!$U$10:$U$209,STOCK!$H$10:$H$209,T988),0)</f>
        <v>0</v>
      </c>
      <c r="K988" s="1">
        <f>IFERROR(SUMIFS(STOCK!$V$10:$V$209,STOCK!$H$10:$H$209,T988),0)</f>
        <v>0</v>
      </c>
      <c r="M988" s="1">
        <f>IFERROR(IF(LEN(T988)&gt;=1,VLOOKUP(HLOOKUP(T988,PROFILE!$K$5:$V$8,4,0),PROFILE!$F$1:$G$3,2,0),0),0)</f>
        <v>0</v>
      </c>
      <c r="N988" s="1">
        <f>IFERROR(COUNTIFS(PROFILE!$H$13:$H$212,"&gt;=1",PROFILE!$I$13:$I$212,T988),0)</f>
        <v>0</v>
      </c>
      <c r="O988" s="1">
        <f>IFERROR(IF(P988&gt;=1,(IF(LEN(T988)&gt;=1,VLOOKUP(T988,PROFILE!$A$23:$B$34,2,0)*100+COUNTIF($T$8:T988,T988),0)),0),0)</f>
        <v>0</v>
      </c>
      <c r="P988" s="11"/>
      <c r="Q988" s="11"/>
      <c r="R988" s="12"/>
      <c r="S988" s="12"/>
      <c r="T988" s="11"/>
      <c r="U988" s="11"/>
      <c r="V988" s="11"/>
      <c r="W988" s="8">
        <f ca="1">IFERROR(IF(P988&gt;=1,(IF(M988&gt;=2,COUNTIF(INDIRECT(G988):INDIRECT(H988),"OLD"),0)),0),0)</f>
        <v>0</v>
      </c>
      <c r="X988" s="8">
        <f ca="1">IFERROR(IF(P988&gt;=1,(IF(M988=1,COUNTIF(INDIRECT(G988):INDIRECT(H988),"NEW"),IF(M988=3,COUNTIF(INDIRECT(G988):INDIRECT(H988),"NEW"),0))),0),0)</f>
        <v>0</v>
      </c>
      <c r="Y988" s="10">
        <f t="shared" ca="1" si="47"/>
        <v>0</v>
      </c>
      <c r="Z988" s="13"/>
    </row>
    <row r="989" spans="6:26" ht="20.100000000000001" customHeight="1" x14ac:dyDescent="0.25">
      <c r="F989" s="1">
        <f>IFERROR(IF(O989&gt;=101,MATCH(O989,VITRAN!$AG$14:$AG$1513,0)+13,0),0)</f>
        <v>0</v>
      </c>
      <c r="G989" s="1" t="str">
        <f t="shared" si="45"/>
        <v/>
      </c>
      <c r="H989" s="1" t="str">
        <f t="shared" si="46"/>
        <v/>
      </c>
      <c r="J989" s="1">
        <f>IFERROR(SUMIFS(STOCK!$U$10:$U$209,STOCK!$H$10:$H$209,T989),0)</f>
        <v>0</v>
      </c>
      <c r="K989" s="1">
        <f>IFERROR(SUMIFS(STOCK!$V$10:$V$209,STOCK!$H$10:$H$209,T989),0)</f>
        <v>0</v>
      </c>
      <c r="M989" s="1">
        <f>IFERROR(IF(LEN(T989)&gt;=1,VLOOKUP(HLOOKUP(T989,PROFILE!$K$5:$V$8,4,0),PROFILE!$F$1:$G$3,2,0),0),0)</f>
        <v>0</v>
      </c>
      <c r="N989" s="1">
        <f>IFERROR(COUNTIFS(PROFILE!$H$13:$H$212,"&gt;=1",PROFILE!$I$13:$I$212,T989),0)</f>
        <v>0</v>
      </c>
      <c r="O989" s="1">
        <f>IFERROR(IF(P989&gt;=1,(IF(LEN(T989)&gt;=1,VLOOKUP(T989,PROFILE!$A$23:$B$34,2,0)*100+COUNTIF($T$8:T989,T989),0)),0),0)</f>
        <v>0</v>
      </c>
      <c r="P989" s="11"/>
      <c r="Q989" s="11"/>
      <c r="R989" s="12"/>
      <c r="S989" s="12"/>
      <c r="T989" s="11"/>
      <c r="U989" s="11"/>
      <c r="V989" s="11"/>
      <c r="W989" s="8">
        <f ca="1">IFERROR(IF(P989&gt;=1,(IF(M989&gt;=2,COUNTIF(INDIRECT(G989):INDIRECT(H989),"OLD"),0)),0),0)</f>
        <v>0</v>
      </c>
      <c r="X989" s="8">
        <f ca="1">IFERROR(IF(P989&gt;=1,(IF(M989=1,COUNTIF(INDIRECT(G989):INDIRECT(H989),"NEW"),IF(M989=3,COUNTIF(INDIRECT(G989):INDIRECT(H989),"NEW"),0))),0),0)</f>
        <v>0</v>
      </c>
      <c r="Y989" s="10">
        <f t="shared" ca="1" si="47"/>
        <v>0</v>
      </c>
      <c r="Z989" s="13"/>
    </row>
    <row r="990" spans="6:26" ht="20.100000000000001" customHeight="1" x14ac:dyDescent="0.25">
      <c r="F990" s="1">
        <f>IFERROR(IF(O990&gt;=101,MATCH(O990,VITRAN!$AG$14:$AG$1513,0)+13,0),0)</f>
        <v>0</v>
      </c>
      <c r="G990" s="1" t="str">
        <f t="shared" si="45"/>
        <v/>
      </c>
      <c r="H990" s="1" t="str">
        <f t="shared" si="46"/>
        <v/>
      </c>
      <c r="J990" s="1">
        <f>IFERROR(SUMIFS(STOCK!$U$10:$U$209,STOCK!$H$10:$H$209,T990),0)</f>
        <v>0</v>
      </c>
      <c r="K990" s="1">
        <f>IFERROR(SUMIFS(STOCK!$V$10:$V$209,STOCK!$H$10:$H$209,T990),0)</f>
        <v>0</v>
      </c>
      <c r="M990" s="1">
        <f>IFERROR(IF(LEN(T990)&gt;=1,VLOOKUP(HLOOKUP(T990,PROFILE!$K$5:$V$8,4,0),PROFILE!$F$1:$G$3,2,0),0),0)</f>
        <v>0</v>
      </c>
      <c r="N990" s="1">
        <f>IFERROR(COUNTIFS(PROFILE!$H$13:$H$212,"&gt;=1",PROFILE!$I$13:$I$212,T990),0)</f>
        <v>0</v>
      </c>
      <c r="O990" s="1">
        <f>IFERROR(IF(P990&gt;=1,(IF(LEN(T990)&gt;=1,VLOOKUP(T990,PROFILE!$A$23:$B$34,2,0)*100+COUNTIF($T$8:T990,T990),0)),0),0)</f>
        <v>0</v>
      </c>
      <c r="P990" s="11"/>
      <c r="Q990" s="11"/>
      <c r="R990" s="12"/>
      <c r="S990" s="12"/>
      <c r="T990" s="11"/>
      <c r="U990" s="11"/>
      <c r="V990" s="11"/>
      <c r="W990" s="8">
        <f ca="1">IFERROR(IF(P990&gt;=1,(IF(M990&gt;=2,COUNTIF(INDIRECT(G990):INDIRECT(H990),"OLD"),0)),0),0)</f>
        <v>0</v>
      </c>
      <c r="X990" s="8">
        <f ca="1">IFERROR(IF(P990&gt;=1,(IF(M990=1,COUNTIF(INDIRECT(G990):INDIRECT(H990),"NEW"),IF(M990=3,COUNTIF(INDIRECT(G990):INDIRECT(H990),"NEW"),0))),0),0)</f>
        <v>0</v>
      </c>
      <c r="Y990" s="10">
        <f t="shared" ca="1" si="47"/>
        <v>0</v>
      </c>
      <c r="Z990" s="13"/>
    </row>
    <row r="991" spans="6:26" ht="20.100000000000001" customHeight="1" x14ac:dyDescent="0.25">
      <c r="F991" s="1">
        <f>IFERROR(IF(O991&gt;=101,MATCH(O991,VITRAN!$AG$14:$AG$1513,0)+13,0),0)</f>
        <v>0</v>
      </c>
      <c r="G991" s="1" t="str">
        <f t="shared" si="45"/>
        <v/>
      </c>
      <c r="H991" s="1" t="str">
        <f t="shared" si="46"/>
        <v/>
      </c>
      <c r="J991" s="1">
        <f>IFERROR(SUMIFS(STOCK!$U$10:$U$209,STOCK!$H$10:$H$209,T991),0)</f>
        <v>0</v>
      </c>
      <c r="K991" s="1">
        <f>IFERROR(SUMIFS(STOCK!$V$10:$V$209,STOCK!$H$10:$H$209,T991),0)</f>
        <v>0</v>
      </c>
      <c r="M991" s="1">
        <f>IFERROR(IF(LEN(T991)&gt;=1,VLOOKUP(HLOOKUP(T991,PROFILE!$K$5:$V$8,4,0),PROFILE!$F$1:$G$3,2,0),0),0)</f>
        <v>0</v>
      </c>
      <c r="N991" s="1">
        <f>IFERROR(COUNTIFS(PROFILE!$H$13:$H$212,"&gt;=1",PROFILE!$I$13:$I$212,T991),0)</f>
        <v>0</v>
      </c>
      <c r="O991" s="1">
        <f>IFERROR(IF(P991&gt;=1,(IF(LEN(T991)&gt;=1,VLOOKUP(T991,PROFILE!$A$23:$B$34,2,0)*100+COUNTIF($T$8:T991,T991),0)),0),0)</f>
        <v>0</v>
      </c>
      <c r="P991" s="11"/>
      <c r="Q991" s="11"/>
      <c r="R991" s="12"/>
      <c r="S991" s="12"/>
      <c r="T991" s="11"/>
      <c r="U991" s="11"/>
      <c r="V991" s="11"/>
      <c r="W991" s="8">
        <f ca="1">IFERROR(IF(P991&gt;=1,(IF(M991&gt;=2,COUNTIF(INDIRECT(G991):INDIRECT(H991),"OLD"),0)),0),0)</f>
        <v>0</v>
      </c>
      <c r="X991" s="8">
        <f ca="1">IFERROR(IF(P991&gt;=1,(IF(M991=1,COUNTIF(INDIRECT(G991):INDIRECT(H991),"NEW"),IF(M991=3,COUNTIF(INDIRECT(G991):INDIRECT(H991),"NEW"),0))),0),0)</f>
        <v>0</v>
      </c>
      <c r="Y991" s="10">
        <f t="shared" ca="1" si="47"/>
        <v>0</v>
      </c>
      <c r="Z991" s="13"/>
    </row>
    <row r="992" spans="6:26" ht="20.100000000000001" customHeight="1" x14ac:dyDescent="0.25">
      <c r="F992" s="1">
        <f>IFERROR(IF(O992&gt;=101,MATCH(O992,VITRAN!$AG$14:$AG$1513,0)+13,0),0)</f>
        <v>0</v>
      </c>
      <c r="G992" s="1" t="str">
        <f t="shared" si="45"/>
        <v/>
      </c>
      <c r="H992" s="1" t="str">
        <f t="shared" si="46"/>
        <v/>
      </c>
      <c r="J992" s="1">
        <f>IFERROR(SUMIFS(STOCK!$U$10:$U$209,STOCK!$H$10:$H$209,T992),0)</f>
        <v>0</v>
      </c>
      <c r="K992" s="1">
        <f>IFERROR(SUMIFS(STOCK!$V$10:$V$209,STOCK!$H$10:$H$209,T992),0)</f>
        <v>0</v>
      </c>
      <c r="M992" s="1">
        <f>IFERROR(IF(LEN(T992)&gt;=1,VLOOKUP(HLOOKUP(T992,PROFILE!$K$5:$V$8,4,0),PROFILE!$F$1:$G$3,2,0),0),0)</f>
        <v>0</v>
      </c>
      <c r="N992" s="1">
        <f>IFERROR(COUNTIFS(PROFILE!$H$13:$H$212,"&gt;=1",PROFILE!$I$13:$I$212,T992),0)</f>
        <v>0</v>
      </c>
      <c r="O992" s="1">
        <f>IFERROR(IF(P992&gt;=1,(IF(LEN(T992)&gt;=1,VLOOKUP(T992,PROFILE!$A$23:$B$34,2,0)*100+COUNTIF($T$8:T992,T992),0)),0),0)</f>
        <v>0</v>
      </c>
      <c r="P992" s="11"/>
      <c r="Q992" s="11"/>
      <c r="R992" s="12"/>
      <c r="S992" s="12"/>
      <c r="T992" s="11"/>
      <c r="U992" s="11"/>
      <c r="V992" s="11"/>
      <c r="W992" s="8">
        <f ca="1">IFERROR(IF(P992&gt;=1,(IF(M992&gt;=2,COUNTIF(INDIRECT(G992):INDIRECT(H992),"OLD"),0)),0),0)</f>
        <v>0</v>
      </c>
      <c r="X992" s="8">
        <f ca="1">IFERROR(IF(P992&gt;=1,(IF(M992=1,COUNTIF(INDIRECT(G992):INDIRECT(H992),"NEW"),IF(M992=3,COUNTIF(INDIRECT(G992):INDIRECT(H992),"NEW"),0))),0),0)</f>
        <v>0</v>
      </c>
      <c r="Y992" s="10">
        <f t="shared" ca="1" si="47"/>
        <v>0</v>
      </c>
      <c r="Z992" s="13"/>
    </row>
    <row r="993" spans="6:26" ht="20.100000000000001" customHeight="1" x14ac:dyDescent="0.25">
      <c r="F993" s="1">
        <f>IFERROR(IF(O993&gt;=101,MATCH(O993,VITRAN!$AG$14:$AG$1513,0)+13,0),0)</f>
        <v>0</v>
      </c>
      <c r="G993" s="1" t="str">
        <f t="shared" si="45"/>
        <v/>
      </c>
      <c r="H993" s="1" t="str">
        <f t="shared" si="46"/>
        <v/>
      </c>
      <c r="J993" s="1">
        <f>IFERROR(SUMIFS(STOCK!$U$10:$U$209,STOCK!$H$10:$H$209,T993),0)</f>
        <v>0</v>
      </c>
      <c r="K993" s="1">
        <f>IFERROR(SUMIFS(STOCK!$V$10:$V$209,STOCK!$H$10:$H$209,T993),0)</f>
        <v>0</v>
      </c>
      <c r="M993" s="1">
        <f>IFERROR(IF(LEN(T993)&gt;=1,VLOOKUP(HLOOKUP(T993,PROFILE!$K$5:$V$8,4,0),PROFILE!$F$1:$G$3,2,0),0),0)</f>
        <v>0</v>
      </c>
      <c r="N993" s="1">
        <f>IFERROR(COUNTIFS(PROFILE!$H$13:$H$212,"&gt;=1",PROFILE!$I$13:$I$212,T993),0)</f>
        <v>0</v>
      </c>
      <c r="O993" s="1">
        <f>IFERROR(IF(P993&gt;=1,(IF(LEN(T993)&gt;=1,VLOOKUP(T993,PROFILE!$A$23:$B$34,2,0)*100+COUNTIF($T$8:T993,T993),0)),0),0)</f>
        <v>0</v>
      </c>
      <c r="P993" s="11"/>
      <c r="Q993" s="11"/>
      <c r="R993" s="12"/>
      <c r="S993" s="12"/>
      <c r="T993" s="11"/>
      <c r="U993" s="11"/>
      <c r="V993" s="11"/>
      <c r="W993" s="8">
        <f ca="1">IFERROR(IF(P993&gt;=1,(IF(M993&gt;=2,COUNTIF(INDIRECT(G993):INDIRECT(H993),"OLD"),0)),0),0)</f>
        <v>0</v>
      </c>
      <c r="X993" s="8">
        <f ca="1">IFERROR(IF(P993&gt;=1,(IF(M993=1,COUNTIF(INDIRECT(G993):INDIRECT(H993),"NEW"),IF(M993=3,COUNTIF(INDIRECT(G993):INDIRECT(H993),"NEW"),0))),0),0)</f>
        <v>0</v>
      </c>
      <c r="Y993" s="10">
        <f t="shared" ca="1" si="47"/>
        <v>0</v>
      </c>
      <c r="Z993" s="13"/>
    </row>
    <row r="994" spans="6:26" ht="20.100000000000001" customHeight="1" x14ac:dyDescent="0.25">
      <c r="F994" s="1">
        <f>IFERROR(IF(O994&gt;=101,MATCH(O994,VITRAN!$AG$14:$AG$1513,0)+13,0),0)</f>
        <v>0</v>
      </c>
      <c r="G994" s="1" t="str">
        <f t="shared" si="45"/>
        <v/>
      </c>
      <c r="H994" s="1" t="str">
        <f t="shared" si="46"/>
        <v/>
      </c>
      <c r="J994" s="1">
        <f>IFERROR(SUMIFS(STOCK!$U$10:$U$209,STOCK!$H$10:$H$209,T994),0)</f>
        <v>0</v>
      </c>
      <c r="K994" s="1">
        <f>IFERROR(SUMIFS(STOCK!$V$10:$V$209,STOCK!$H$10:$H$209,T994),0)</f>
        <v>0</v>
      </c>
      <c r="M994" s="1">
        <f>IFERROR(IF(LEN(T994)&gt;=1,VLOOKUP(HLOOKUP(T994,PROFILE!$K$5:$V$8,4,0),PROFILE!$F$1:$G$3,2,0),0),0)</f>
        <v>0</v>
      </c>
      <c r="N994" s="1">
        <f>IFERROR(COUNTIFS(PROFILE!$H$13:$H$212,"&gt;=1",PROFILE!$I$13:$I$212,T994),0)</f>
        <v>0</v>
      </c>
      <c r="O994" s="1">
        <f>IFERROR(IF(P994&gt;=1,(IF(LEN(T994)&gt;=1,VLOOKUP(T994,PROFILE!$A$23:$B$34,2,0)*100+COUNTIF($T$8:T994,T994),0)),0),0)</f>
        <v>0</v>
      </c>
      <c r="P994" s="11"/>
      <c r="Q994" s="11"/>
      <c r="R994" s="12"/>
      <c r="S994" s="12"/>
      <c r="T994" s="11"/>
      <c r="U994" s="11"/>
      <c r="V994" s="11"/>
      <c r="W994" s="8">
        <f ca="1">IFERROR(IF(P994&gt;=1,(IF(M994&gt;=2,COUNTIF(INDIRECT(G994):INDIRECT(H994),"OLD"),0)),0),0)</f>
        <v>0</v>
      </c>
      <c r="X994" s="8">
        <f ca="1">IFERROR(IF(P994&gt;=1,(IF(M994=1,COUNTIF(INDIRECT(G994):INDIRECT(H994),"NEW"),IF(M994=3,COUNTIF(INDIRECT(G994):INDIRECT(H994),"NEW"),0))),0),0)</f>
        <v>0</v>
      </c>
      <c r="Y994" s="10">
        <f t="shared" ca="1" si="47"/>
        <v>0</v>
      </c>
      <c r="Z994" s="13"/>
    </row>
    <row r="995" spans="6:26" ht="20.100000000000001" customHeight="1" x14ac:dyDescent="0.25">
      <c r="F995" s="1">
        <f>IFERROR(IF(O995&gt;=101,MATCH(O995,VITRAN!$AG$14:$AG$1513,0)+13,0),0)</f>
        <v>0</v>
      </c>
      <c r="G995" s="1" t="str">
        <f t="shared" si="45"/>
        <v/>
      </c>
      <c r="H995" s="1" t="str">
        <f t="shared" si="46"/>
        <v/>
      </c>
      <c r="J995" s="1">
        <f>IFERROR(SUMIFS(STOCK!$U$10:$U$209,STOCK!$H$10:$H$209,T995),0)</f>
        <v>0</v>
      </c>
      <c r="K995" s="1">
        <f>IFERROR(SUMIFS(STOCK!$V$10:$V$209,STOCK!$H$10:$H$209,T995),0)</f>
        <v>0</v>
      </c>
      <c r="M995" s="1">
        <f>IFERROR(IF(LEN(T995)&gt;=1,VLOOKUP(HLOOKUP(T995,PROFILE!$K$5:$V$8,4,0),PROFILE!$F$1:$G$3,2,0),0),0)</f>
        <v>0</v>
      </c>
      <c r="N995" s="1">
        <f>IFERROR(COUNTIFS(PROFILE!$H$13:$H$212,"&gt;=1",PROFILE!$I$13:$I$212,T995),0)</f>
        <v>0</v>
      </c>
      <c r="O995" s="1">
        <f>IFERROR(IF(P995&gt;=1,(IF(LEN(T995)&gt;=1,VLOOKUP(T995,PROFILE!$A$23:$B$34,2,0)*100+COUNTIF($T$8:T995,T995),0)),0),0)</f>
        <v>0</v>
      </c>
      <c r="P995" s="11"/>
      <c r="Q995" s="11"/>
      <c r="R995" s="12"/>
      <c r="S995" s="12"/>
      <c r="T995" s="11"/>
      <c r="U995" s="11"/>
      <c r="V995" s="11"/>
      <c r="W995" s="8">
        <f ca="1">IFERROR(IF(P995&gt;=1,(IF(M995&gt;=2,COUNTIF(INDIRECT(G995):INDIRECT(H995),"OLD"),0)),0),0)</f>
        <v>0</v>
      </c>
      <c r="X995" s="8">
        <f ca="1">IFERROR(IF(P995&gt;=1,(IF(M995=1,COUNTIF(INDIRECT(G995):INDIRECT(H995),"NEW"),IF(M995=3,COUNTIF(INDIRECT(G995):INDIRECT(H995),"NEW"),0))),0),0)</f>
        <v>0</v>
      </c>
      <c r="Y995" s="10">
        <f t="shared" ca="1" si="47"/>
        <v>0</v>
      </c>
      <c r="Z995" s="13"/>
    </row>
    <row r="996" spans="6:26" ht="20.100000000000001" customHeight="1" x14ac:dyDescent="0.25">
      <c r="F996" s="1">
        <f>IFERROR(IF(O996&gt;=101,MATCH(O996,VITRAN!$AG$14:$AG$1513,0)+13,0),0)</f>
        <v>0</v>
      </c>
      <c r="G996" s="1" t="str">
        <f t="shared" si="45"/>
        <v/>
      </c>
      <c r="H996" s="1" t="str">
        <f t="shared" si="46"/>
        <v/>
      </c>
      <c r="J996" s="1">
        <f>IFERROR(SUMIFS(STOCK!$U$10:$U$209,STOCK!$H$10:$H$209,T996),0)</f>
        <v>0</v>
      </c>
      <c r="K996" s="1">
        <f>IFERROR(SUMIFS(STOCK!$V$10:$V$209,STOCK!$H$10:$H$209,T996),0)</f>
        <v>0</v>
      </c>
      <c r="M996" s="1">
        <f>IFERROR(IF(LEN(T996)&gt;=1,VLOOKUP(HLOOKUP(T996,PROFILE!$K$5:$V$8,4,0),PROFILE!$F$1:$G$3,2,0),0),0)</f>
        <v>0</v>
      </c>
      <c r="N996" s="1">
        <f>IFERROR(COUNTIFS(PROFILE!$H$13:$H$212,"&gt;=1",PROFILE!$I$13:$I$212,T996),0)</f>
        <v>0</v>
      </c>
      <c r="O996" s="1">
        <f>IFERROR(IF(P996&gt;=1,(IF(LEN(T996)&gt;=1,VLOOKUP(T996,PROFILE!$A$23:$B$34,2,0)*100+COUNTIF($T$8:T996,T996),0)),0),0)</f>
        <v>0</v>
      </c>
      <c r="P996" s="11"/>
      <c r="Q996" s="11"/>
      <c r="R996" s="12"/>
      <c r="S996" s="12"/>
      <c r="T996" s="11"/>
      <c r="U996" s="11"/>
      <c r="V996" s="11"/>
      <c r="W996" s="8">
        <f ca="1">IFERROR(IF(P996&gt;=1,(IF(M996&gt;=2,COUNTIF(INDIRECT(G996):INDIRECT(H996),"OLD"),0)),0),0)</f>
        <v>0</v>
      </c>
      <c r="X996" s="8">
        <f ca="1">IFERROR(IF(P996&gt;=1,(IF(M996=1,COUNTIF(INDIRECT(G996):INDIRECT(H996),"NEW"),IF(M996=3,COUNTIF(INDIRECT(G996):INDIRECT(H996),"NEW"),0))),0),0)</f>
        <v>0</v>
      </c>
      <c r="Y996" s="10">
        <f t="shared" ca="1" si="47"/>
        <v>0</v>
      </c>
      <c r="Z996" s="13"/>
    </row>
    <row r="997" spans="6:26" ht="20.100000000000001" customHeight="1" x14ac:dyDescent="0.25">
      <c r="F997" s="1">
        <f>IFERROR(IF(O997&gt;=101,MATCH(O997,VITRAN!$AG$14:$AG$1513,0)+13,0),0)</f>
        <v>0</v>
      </c>
      <c r="G997" s="1" t="str">
        <f t="shared" si="45"/>
        <v/>
      </c>
      <c r="H997" s="1" t="str">
        <f t="shared" si="46"/>
        <v/>
      </c>
      <c r="J997" s="1">
        <f>IFERROR(SUMIFS(STOCK!$U$10:$U$209,STOCK!$H$10:$H$209,T997),0)</f>
        <v>0</v>
      </c>
      <c r="K997" s="1">
        <f>IFERROR(SUMIFS(STOCK!$V$10:$V$209,STOCK!$H$10:$H$209,T997),0)</f>
        <v>0</v>
      </c>
      <c r="M997" s="1">
        <f>IFERROR(IF(LEN(T997)&gt;=1,VLOOKUP(HLOOKUP(T997,PROFILE!$K$5:$V$8,4,0),PROFILE!$F$1:$G$3,2,0),0),0)</f>
        <v>0</v>
      </c>
      <c r="N997" s="1">
        <f>IFERROR(COUNTIFS(PROFILE!$H$13:$H$212,"&gt;=1",PROFILE!$I$13:$I$212,T997),0)</f>
        <v>0</v>
      </c>
      <c r="O997" s="1">
        <f>IFERROR(IF(P997&gt;=1,(IF(LEN(T997)&gt;=1,VLOOKUP(T997,PROFILE!$A$23:$B$34,2,0)*100+COUNTIF($T$8:T997,T997),0)),0),0)</f>
        <v>0</v>
      </c>
      <c r="P997" s="11"/>
      <c r="Q997" s="11"/>
      <c r="R997" s="12"/>
      <c r="S997" s="12"/>
      <c r="T997" s="11"/>
      <c r="U997" s="11"/>
      <c r="V997" s="11"/>
      <c r="W997" s="8">
        <f ca="1">IFERROR(IF(P997&gt;=1,(IF(M997&gt;=2,COUNTIF(INDIRECT(G997):INDIRECT(H997),"OLD"),0)),0),0)</f>
        <v>0</v>
      </c>
      <c r="X997" s="8">
        <f ca="1">IFERROR(IF(P997&gt;=1,(IF(M997=1,COUNTIF(INDIRECT(G997):INDIRECT(H997),"NEW"),IF(M997=3,COUNTIF(INDIRECT(G997):INDIRECT(H997),"NEW"),0))),0),0)</f>
        <v>0</v>
      </c>
      <c r="Y997" s="10">
        <f t="shared" ca="1" si="47"/>
        <v>0</v>
      </c>
      <c r="Z997" s="13"/>
    </row>
    <row r="998" spans="6:26" ht="20.100000000000001" customHeight="1" x14ac:dyDescent="0.25">
      <c r="F998" s="1">
        <f>IFERROR(IF(O998&gt;=101,MATCH(O998,VITRAN!$AG$14:$AG$1513,0)+13,0),0)</f>
        <v>0</v>
      </c>
      <c r="G998" s="1" t="str">
        <f t="shared" si="45"/>
        <v/>
      </c>
      <c r="H998" s="1" t="str">
        <f t="shared" si="46"/>
        <v/>
      </c>
      <c r="J998" s="1">
        <f>IFERROR(SUMIFS(STOCK!$U$10:$U$209,STOCK!$H$10:$H$209,T998),0)</f>
        <v>0</v>
      </c>
      <c r="K998" s="1">
        <f>IFERROR(SUMIFS(STOCK!$V$10:$V$209,STOCK!$H$10:$H$209,T998),0)</f>
        <v>0</v>
      </c>
      <c r="M998" s="1">
        <f>IFERROR(IF(LEN(T998)&gt;=1,VLOOKUP(HLOOKUP(T998,PROFILE!$K$5:$V$8,4,0),PROFILE!$F$1:$G$3,2,0),0),0)</f>
        <v>0</v>
      </c>
      <c r="N998" s="1">
        <f>IFERROR(COUNTIFS(PROFILE!$H$13:$H$212,"&gt;=1",PROFILE!$I$13:$I$212,T998),0)</f>
        <v>0</v>
      </c>
      <c r="O998" s="1">
        <f>IFERROR(IF(P998&gt;=1,(IF(LEN(T998)&gt;=1,VLOOKUP(T998,PROFILE!$A$23:$B$34,2,0)*100+COUNTIF($T$8:T998,T998),0)),0),0)</f>
        <v>0</v>
      </c>
      <c r="P998" s="11"/>
      <c r="Q998" s="11"/>
      <c r="R998" s="12"/>
      <c r="S998" s="12"/>
      <c r="T998" s="11"/>
      <c r="U998" s="11"/>
      <c r="V998" s="11"/>
      <c r="W998" s="8">
        <f ca="1">IFERROR(IF(P998&gt;=1,(IF(M998&gt;=2,COUNTIF(INDIRECT(G998):INDIRECT(H998),"OLD"),0)),0),0)</f>
        <v>0</v>
      </c>
      <c r="X998" s="8">
        <f ca="1">IFERROR(IF(P998&gt;=1,(IF(M998=1,COUNTIF(INDIRECT(G998):INDIRECT(H998),"NEW"),IF(M998=3,COUNTIF(INDIRECT(G998):INDIRECT(H998),"NEW"),0))),0),0)</f>
        <v>0</v>
      </c>
      <c r="Y998" s="10">
        <f t="shared" ca="1" si="47"/>
        <v>0</v>
      </c>
      <c r="Z998" s="13"/>
    </row>
    <row r="999" spans="6:26" ht="20.100000000000001" customHeight="1" x14ac:dyDescent="0.25">
      <c r="F999" s="1">
        <f>IFERROR(IF(O999&gt;=101,MATCH(O999,VITRAN!$AG$14:$AG$1513,0)+13,0),0)</f>
        <v>0</v>
      </c>
      <c r="G999" s="1" t="str">
        <f t="shared" si="45"/>
        <v/>
      </c>
      <c r="H999" s="1" t="str">
        <f t="shared" si="46"/>
        <v/>
      </c>
      <c r="J999" s="1">
        <f>IFERROR(SUMIFS(STOCK!$U$10:$U$209,STOCK!$H$10:$H$209,T999),0)</f>
        <v>0</v>
      </c>
      <c r="K999" s="1">
        <f>IFERROR(SUMIFS(STOCK!$V$10:$V$209,STOCK!$H$10:$H$209,T999),0)</f>
        <v>0</v>
      </c>
      <c r="M999" s="1">
        <f>IFERROR(IF(LEN(T999)&gt;=1,VLOOKUP(HLOOKUP(T999,PROFILE!$K$5:$V$8,4,0),PROFILE!$F$1:$G$3,2,0),0),0)</f>
        <v>0</v>
      </c>
      <c r="N999" s="1">
        <f>IFERROR(COUNTIFS(PROFILE!$H$13:$H$212,"&gt;=1",PROFILE!$I$13:$I$212,T999),0)</f>
        <v>0</v>
      </c>
      <c r="O999" s="1">
        <f>IFERROR(IF(P999&gt;=1,(IF(LEN(T999)&gt;=1,VLOOKUP(T999,PROFILE!$A$23:$B$34,2,0)*100+COUNTIF($T$8:T999,T999),0)),0),0)</f>
        <v>0</v>
      </c>
      <c r="P999" s="11"/>
      <c r="Q999" s="11"/>
      <c r="R999" s="12"/>
      <c r="S999" s="12"/>
      <c r="T999" s="11"/>
      <c r="U999" s="11"/>
      <c r="V999" s="11"/>
      <c r="W999" s="8">
        <f ca="1">IFERROR(IF(P999&gt;=1,(IF(M999&gt;=2,COUNTIF(INDIRECT(G999):INDIRECT(H999),"OLD"),0)),0),0)</f>
        <v>0</v>
      </c>
      <c r="X999" s="8">
        <f ca="1">IFERROR(IF(P999&gt;=1,(IF(M999=1,COUNTIF(INDIRECT(G999):INDIRECT(H999),"NEW"),IF(M999=3,COUNTIF(INDIRECT(G999):INDIRECT(H999),"NEW"),0))),0),0)</f>
        <v>0</v>
      </c>
      <c r="Y999" s="10">
        <f t="shared" ca="1" si="47"/>
        <v>0</v>
      </c>
      <c r="Z999" s="13"/>
    </row>
    <row r="1000" spans="6:26" ht="20.100000000000001" customHeight="1" x14ac:dyDescent="0.25">
      <c r="F1000" s="1">
        <f>IFERROR(IF(O1000&gt;=101,MATCH(O1000,VITRAN!$AG$14:$AG$1513,0)+13,0),0)</f>
        <v>0</v>
      </c>
      <c r="G1000" s="1" t="str">
        <f t="shared" si="45"/>
        <v/>
      </c>
      <c r="H1000" s="1" t="str">
        <f t="shared" si="46"/>
        <v/>
      </c>
      <c r="J1000" s="1">
        <f>IFERROR(SUMIFS(STOCK!$U$10:$U$209,STOCK!$H$10:$H$209,T1000),0)</f>
        <v>0</v>
      </c>
      <c r="K1000" s="1">
        <f>IFERROR(SUMIFS(STOCK!$V$10:$V$209,STOCK!$H$10:$H$209,T1000),0)</f>
        <v>0</v>
      </c>
      <c r="M1000" s="1">
        <f>IFERROR(IF(LEN(T1000)&gt;=1,VLOOKUP(HLOOKUP(T1000,PROFILE!$K$5:$V$8,4,0),PROFILE!$F$1:$G$3,2,0),0),0)</f>
        <v>0</v>
      </c>
      <c r="N1000" s="1">
        <f>IFERROR(COUNTIFS(PROFILE!$H$13:$H$212,"&gt;=1",PROFILE!$I$13:$I$212,T1000),0)</f>
        <v>0</v>
      </c>
      <c r="O1000" s="1">
        <f>IFERROR(IF(P1000&gt;=1,(IF(LEN(T1000)&gt;=1,VLOOKUP(T1000,PROFILE!$A$23:$B$34,2,0)*100+COUNTIF($T$8:T1000,T1000),0)),0),0)</f>
        <v>0</v>
      </c>
      <c r="P1000" s="11"/>
      <c r="Q1000" s="11"/>
      <c r="R1000" s="12"/>
      <c r="S1000" s="12"/>
      <c r="T1000" s="11"/>
      <c r="U1000" s="11"/>
      <c r="V1000" s="11"/>
      <c r="W1000" s="8">
        <f ca="1">IFERROR(IF(P1000&gt;=1,(IF(M1000&gt;=2,COUNTIF(INDIRECT(G1000):INDIRECT(H1000),"OLD"),0)),0),0)</f>
        <v>0</v>
      </c>
      <c r="X1000" s="8">
        <f ca="1">IFERROR(IF(P1000&gt;=1,(IF(M1000=1,COUNTIF(INDIRECT(G1000):INDIRECT(H1000),"NEW"),IF(M1000=3,COUNTIF(INDIRECT(G1000):INDIRECT(H1000),"NEW"),0))),0),0)</f>
        <v>0</v>
      </c>
      <c r="Y1000" s="10">
        <f t="shared" ca="1" si="47"/>
        <v>0</v>
      </c>
      <c r="Z1000" s="13"/>
    </row>
    <row r="1001" spans="6:26" ht="20.100000000000001" customHeight="1" x14ac:dyDescent="0.25">
      <c r="F1001" s="1">
        <f>IFERROR(IF(O1001&gt;=101,MATCH(O1001,VITRAN!$AG$14:$AG$1513,0)+13,0),0)</f>
        <v>0</v>
      </c>
      <c r="G1001" s="1" t="str">
        <f t="shared" si="45"/>
        <v/>
      </c>
      <c r="H1001" s="1" t="str">
        <f t="shared" si="46"/>
        <v/>
      </c>
      <c r="J1001" s="1">
        <f>IFERROR(SUMIFS(STOCK!$U$10:$U$209,STOCK!$H$10:$H$209,T1001),0)</f>
        <v>0</v>
      </c>
      <c r="K1001" s="1">
        <f>IFERROR(SUMIFS(STOCK!$V$10:$V$209,STOCK!$H$10:$H$209,T1001),0)</f>
        <v>0</v>
      </c>
      <c r="M1001" s="1">
        <f>IFERROR(IF(LEN(T1001)&gt;=1,VLOOKUP(HLOOKUP(T1001,PROFILE!$K$5:$V$8,4,0),PROFILE!$F$1:$G$3,2,0),0),0)</f>
        <v>0</v>
      </c>
      <c r="N1001" s="1">
        <f>IFERROR(COUNTIFS(PROFILE!$H$13:$H$212,"&gt;=1",PROFILE!$I$13:$I$212,T1001),0)</f>
        <v>0</v>
      </c>
      <c r="O1001" s="1">
        <f>IFERROR(IF(P1001&gt;=1,(IF(LEN(T1001)&gt;=1,VLOOKUP(T1001,PROFILE!$A$23:$B$34,2,0)*100+COUNTIF($T$8:T1001,T1001),0)),0),0)</f>
        <v>0</v>
      </c>
      <c r="P1001" s="11"/>
      <c r="Q1001" s="11"/>
      <c r="R1001" s="12"/>
      <c r="S1001" s="12"/>
      <c r="T1001" s="11"/>
      <c r="U1001" s="11"/>
      <c r="V1001" s="11"/>
      <c r="W1001" s="8">
        <f ca="1">IFERROR(IF(P1001&gt;=1,(IF(M1001&gt;=2,COUNTIF(INDIRECT(G1001):INDIRECT(H1001),"OLD"),0)),0),0)</f>
        <v>0</v>
      </c>
      <c r="X1001" s="8">
        <f ca="1">IFERROR(IF(P1001&gt;=1,(IF(M1001=1,COUNTIF(INDIRECT(G1001):INDIRECT(H1001),"NEW"),IF(M1001=3,COUNTIF(INDIRECT(G1001):INDIRECT(H1001),"NEW"),0))),0),0)</f>
        <v>0</v>
      </c>
      <c r="Y1001" s="10">
        <f t="shared" ca="1" si="47"/>
        <v>0</v>
      </c>
      <c r="Z1001" s="13"/>
    </row>
    <row r="1002" spans="6:26" ht="20.100000000000001" customHeight="1" x14ac:dyDescent="0.25">
      <c r="F1002" s="1">
        <f>IFERROR(IF(O1002&gt;=101,MATCH(O1002,VITRAN!$AG$14:$AG$1513,0)+13,0),0)</f>
        <v>0</v>
      </c>
      <c r="G1002" s="1" t="str">
        <f t="shared" si="45"/>
        <v/>
      </c>
      <c r="H1002" s="1" t="str">
        <f t="shared" si="46"/>
        <v/>
      </c>
      <c r="J1002" s="1">
        <f>IFERROR(SUMIFS(STOCK!$U$10:$U$209,STOCK!$H$10:$H$209,T1002),0)</f>
        <v>0</v>
      </c>
      <c r="K1002" s="1">
        <f>IFERROR(SUMIFS(STOCK!$V$10:$V$209,STOCK!$H$10:$H$209,T1002),0)</f>
        <v>0</v>
      </c>
      <c r="M1002" s="1">
        <f>IFERROR(IF(LEN(T1002)&gt;=1,VLOOKUP(HLOOKUP(T1002,PROFILE!$K$5:$V$8,4,0),PROFILE!$F$1:$G$3,2,0),0),0)</f>
        <v>0</v>
      </c>
      <c r="N1002" s="1">
        <f>IFERROR(COUNTIFS(PROFILE!$H$13:$H$212,"&gt;=1",PROFILE!$I$13:$I$212,T1002),0)</f>
        <v>0</v>
      </c>
      <c r="O1002" s="1">
        <f>IFERROR(IF(P1002&gt;=1,(IF(LEN(T1002)&gt;=1,VLOOKUP(T1002,PROFILE!$A$23:$B$34,2,0)*100+COUNTIF($T$8:T1002,T1002),0)),0),0)</f>
        <v>0</v>
      </c>
      <c r="P1002" s="11"/>
      <c r="Q1002" s="11"/>
      <c r="R1002" s="12"/>
      <c r="S1002" s="12"/>
      <c r="T1002" s="11"/>
      <c r="U1002" s="11"/>
      <c r="V1002" s="11"/>
      <c r="W1002" s="8">
        <f ca="1">IFERROR(IF(P1002&gt;=1,(IF(M1002&gt;=2,COUNTIF(INDIRECT(G1002):INDIRECT(H1002),"OLD"),0)),0),0)</f>
        <v>0</v>
      </c>
      <c r="X1002" s="8">
        <f ca="1">IFERROR(IF(P1002&gt;=1,(IF(M1002=1,COUNTIF(INDIRECT(G1002):INDIRECT(H1002),"NEW"),IF(M1002=3,COUNTIF(INDIRECT(G1002):INDIRECT(H1002),"NEW"),0))),0),0)</f>
        <v>0</v>
      </c>
      <c r="Y1002" s="10">
        <f t="shared" ca="1" si="47"/>
        <v>0</v>
      </c>
      <c r="Z1002" s="13"/>
    </row>
    <row r="1003" spans="6:26" ht="20.100000000000001" customHeight="1" x14ac:dyDescent="0.25">
      <c r="F1003" s="1">
        <f>IFERROR(IF(O1003&gt;=101,MATCH(O1003,VITRAN!$AG$14:$AG$1513,0)+13,0),0)</f>
        <v>0</v>
      </c>
      <c r="G1003" s="1" t="str">
        <f t="shared" si="45"/>
        <v/>
      </c>
      <c r="H1003" s="1" t="str">
        <f t="shared" si="46"/>
        <v/>
      </c>
      <c r="J1003" s="1">
        <f>IFERROR(SUMIFS(STOCK!$U$10:$U$209,STOCK!$H$10:$H$209,T1003),0)</f>
        <v>0</v>
      </c>
      <c r="K1003" s="1">
        <f>IFERROR(SUMIFS(STOCK!$V$10:$V$209,STOCK!$H$10:$H$209,T1003),0)</f>
        <v>0</v>
      </c>
      <c r="M1003" s="1">
        <f>IFERROR(IF(LEN(T1003)&gt;=1,VLOOKUP(HLOOKUP(T1003,PROFILE!$K$5:$V$8,4,0),PROFILE!$F$1:$G$3,2,0),0),0)</f>
        <v>0</v>
      </c>
      <c r="N1003" s="1">
        <f>IFERROR(COUNTIFS(PROFILE!$H$13:$H$212,"&gt;=1",PROFILE!$I$13:$I$212,T1003),0)</f>
        <v>0</v>
      </c>
      <c r="O1003" s="1">
        <f>IFERROR(IF(P1003&gt;=1,(IF(LEN(T1003)&gt;=1,VLOOKUP(T1003,PROFILE!$A$23:$B$34,2,0)*100+COUNTIF($T$8:T1003,T1003),0)),0),0)</f>
        <v>0</v>
      </c>
      <c r="P1003" s="11"/>
      <c r="Q1003" s="11"/>
      <c r="R1003" s="12"/>
      <c r="S1003" s="12"/>
      <c r="T1003" s="11"/>
      <c r="U1003" s="11"/>
      <c r="V1003" s="11"/>
      <c r="W1003" s="8">
        <f ca="1">IFERROR(IF(P1003&gt;=1,(IF(M1003&gt;=2,COUNTIF(INDIRECT(G1003):INDIRECT(H1003),"OLD"),0)),0),0)</f>
        <v>0</v>
      </c>
      <c r="X1003" s="8">
        <f ca="1">IFERROR(IF(P1003&gt;=1,(IF(M1003=1,COUNTIF(INDIRECT(G1003):INDIRECT(H1003),"NEW"),IF(M1003=3,COUNTIF(INDIRECT(G1003):INDIRECT(H1003),"NEW"),0))),0),0)</f>
        <v>0</v>
      </c>
      <c r="Y1003" s="10">
        <f t="shared" ca="1" si="47"/>
        <v>0</v>
      </c>
      <c r="Z1003" s="13"/>
    </row>
    <row r="1004" spans="6:26" ht="20.100000000000001" customHeight="1" x14ac:dyDescent="0.25">
      <c r="F1004" s="1">
        <f>IFERROR(IF(O1004&gt;=101,MATCH(O1004,VITRAN!$AG$14:$AG$1513,0)+13,0),0)</f>
        <v>0</v>
      </c>
      <c r="G1004" s="1" t="str">
        <f t="shared" si="45"/>
        <v/>
      </c>
      <c r="H1004" s="1" t="str">
        <f t="shared" si="46"/>
        <v/>
      </c>
      <c r="J1004" s="1">
        <f>IFERROR(SUMIFS(STOCK!$U$10:$U$209,STOCK!$H$10:$H$209,T1004),0)</f>
        <v>0</v>
      </c>
      <c r="K1004" s="1">
        <f>IFERROR(SUMIFS(STOCK!$V$10:$V$209,STOCK!$H$10:$H$209,T1004),0)</f>
        <v>0</v>
      </c>
      <c r="M1004" s="1">
        <f>IFERROR(IF(LEN(T1004)&gt;=1,VLOOKUP(HLOOKUP(T1004,PROFILE!$K$5:$V$8,4,0),PROFILE!$F$1:$G$3,2,0),0),0)</f>
        <v>0</v>
      </c>
      <c r="N1004" s="1">
        <f>IFERROR(COUNTIFS(PROFILE!$H$13:$H$212,"&gt;=1",PROFILE!$I$13:$I$212,T1004),0)</f>
        <v>0</v>
      </c>
      <c r="O1004" s="1">
        <f>IFERROR(IF(P1004&gt;=1,(IF(LEN(T1004)&gt;=1,VLOOKUP(T1004,PROFILE!$A$23:$B$34,2,0)*100+COUNTIF($T$8:T1004,T1004),0)),0),0)</f>
        <v>0</v>
      </c>
      <c r="P1004" s="11"/>
      <c r="Q1004" s="11"/>
      <c r="R1004" s="12"/>
      <c r="S1004" s="12"/>
      <c r="T1004" s="11"/>
      <c r="U1004" s="11"/>
      <c r="V1004" s="11"/>
      <c r="W1004" s="8">
        <f ca="1">IFERROR(IF(P1004&gt;=1,(IF(M1004&gt;=2,COUNTIF(INDIRECT(G1004):INDIRECT(H1004),"OLD"),0)),0),0)</f>
        <v>0</v>
      </c>
      <c r="X1004" s="8">
        <f ca="1">IFERROR(IF(P1004&gt;=1,(IF(M1004=1,COUNTIF(INDIRECT(G1004):INDIRECT(H1004),"NEW"),IF(M1004=3,COUNTIF(INDIRECT(G1004):INDIRECT(H1004),"NEW"),0))),0),0)</f>
        <v>0</v>
      </c>
      <c r="Y1004" s="10">
        <f t="shared" ca="1" si="47"/>
        <v>0</v>
      </c>
      <c r="Z1004" s="13"/>
    </row>
    <row r="1005" spans="6:26" ht="20.100000000000001" customHeight="1" x14ac:dyDescent="0.25">
      <c r="F1005" s="1">
        <f>IFERROR(IF(O1005&gt;=101,MATCH(O1005,VITRAN!$AG$14:$AG$1513,0)+13,0),0)</f>
        <v>0</v>
      </c>
      <c r="G1005" s="1" t="str">
        <f t="shared" si="45"/>
        <v/>
      </c>
      <c r="H1005" s="1" t="str">
        <f t="shared" si="46"/>
        <v/>
      </c>
      <c r="J1005" s="1">
        <f>IFERROR(SUMIFS(STOCK!$U$10:$U$209,STOCK!$H$10:$H$209,T1005),0)</f>
        <v>0</v>
      </c>
      <c r="K1005" s="1">
        <f>IFERROR(SUMIFS(STOCK!$V$10:$V$209,STOCK!$H$10:$H$209,T1005),0)</f>
        <v>0</v>
      </c>
      <c r="M1005" s="1">
        <f>IFERROR(IF(LEN(T1005)&gt;=1,VLOOKUP(HLOOKUP(T1005,PROFILE!$K$5:$V$8,4,0),PROFILE!$F$1:$G$3,2,0),0),0)</f>
        <v>0</v>
      </c>
      <c r="N1005" s="1">
        <f>IFERROR(COUNTIFS(PROFILE!$H$13:$H$212,"&gt;=1",PROFILE!$I$13:$I$212,T1005),0)</f>
        <v>0</v>
      </c>
      <c r="O1005" s="1">
        <f>IFERROR(IF(P1005&gt;=1,(IF(LEN(T1005)&gt;=1,VLOOKUP(T1005,PROFILE!$A$23:$B$34,2,0)*100+COUNTIF($T$8:T1005,T1005),0)),0),0)</f>
        <v>0</v>
      </c>
      <c r="P1005" s="11"/>
      <c r="Q1005" s="11"/>
      <c r="R1005" s="12"/>
      <c r="S1005" s="12"/>
      <c r="T1005" s="11"/>
      <c r="U1005" s="11"/>
      <c r="V1005" s="11"/>
      <c r="W1005" s="8">
        <f ca="1">IFERROR(IF(P1005&gt;=1,(IF(M1005&gt;=2,COUNTIF(INDIRECT(G1005):INDIRECT(H1005),"OLD"),0)),0),0)</f>
        <v>0</v>
      </c>
      <c r="X1005" s="8">
        <f ca="1">IFERROR(IF(P1005&gt;=1,(IF(M1005=1,COUNTIF(INDIRECT(G1005):INDIRECT(H1005),"NEW"),IF(M1005=3,COUNTIF(INDIRECT(G1005):INDIRECT(H1005),"NEW"),0))),0),0)</f>
        <v>0</v>
      </c>
      <c r="Y1005" s="10">
        <f t="shared" ca="1" si="47"/>
        <v>0</v>
      </c>
      <c r="Z1005" s="13"/>
    </row>
    <row r="1006" spans="6:26" ht="20.100000000000001" customHeight="1" x14ac:dyDescent="0.25">
      <c r="F1006" s="1">
        <f>IFERROR(IF(O1006&gt;=101,MATCH(O1006,VITRAN!$AG$14:$AG$1513,0)+13,0),0)</f>
        <v>0</v>
      </c>
      <c r="G1006" s="1" t="str">
        <f t="shared" si="45"/>
        <v/>
      </c>
      <c r="H1006" s="1" t="str">
        <f t="shared" si="46"/>
        <v/>
      </c>
      <c r="J1006" s="1">
        <f>IFERROR(SUMIFS(STOCK!$U$10:$U$209,STOCK!$H$10:$H$209,T1006),0)</f>
        <v>0</v>
      </c>
      <c r="K1006" s="1">
        <f>IFERROR(SUMIFS(STOCK!$V$10:$V$209,STOCK!$H$10:$H$209,T1006),0)</f>
        <v>0</v>
      </c>
      <c r="M1006" s="1">
        <f>IFERROR(IF(LEN(T1006)&gt;=1,VLOOKUP(HLOOKUP(T1006,PROFILE!$K$5:$V$8,4,0),PROFILE!$F$1:$G$3,2,0),0),0)</f>
        <v>0</v>
      </c>
      <c r="N1006" s="1">
        <f>IFERROR(COUNTIFS(PROFILE!$H$13:$H$212,"&gt;=1",PROFILE!$I$13:$I$212,T1006),0)</f>
        <v>0</v>
      </c>
      <c r="O1006" s="1">
        <f>IFERROR(IF(P1006&gt;=1,(IF(LEN(T1006)&gt;=1,VLOOKUP(T1006,PROFILE!$A$23:$B$34,2,0)*100+COUNTIF($T$8:T1006,T1006),0)),0),0)</f>
        <v>0</v>
      </c>
      <c r="P1006" s="11"/>
      <c r="Q1006" s="11"/>
      <c r="R1006" s="12"/>
      <c r="S1006" s="12"/>
      <c r="T1006" s="11"/>
      <c r="U1006" s="11"/>
      <c r="V1006" s="11"/>
      <c r="W1006" s="8">
        <f ca="1">IFERROR(IF(P1006&gt;=1,(IF(M1006&gt;=2,COUNTIF(INDIRECT(G1006):INDIRECT(H1006),"OLD"),0)),0),0)</f>
        <v>0</v>
      </c>
      <c r="X1006" s="8">
        <f ca="1">IFERROR(IF(P1006&gt;=1,(IF(M1006=1,COUNTIF(INDIRECT(G1006):INDIRECT(H1006),"NEW"),IF(M1006=3,COUNTIF(INDIRECT(G1006):INDIRECT(H1006),"NEW"),0))),0),0)</f>
        <v>0</v>
      </c>
      <c r="Y1006" s="10">
        <f t="shared" ca="1" si="47"/>
        <v>0</v>
      </c>
      <c r="Z1006" s="13"/>
    </row>
    <row r="1007" spans="6:26" ht="20.100000000000001" customHeight="1" x14ac:dyDescent="0.25">
      <c r="F1007" s="1">
        <f>IFERROR(IF(O1007&gt;=101,MATCH(O1007,VITRAN!$AG$14:$AG$1513,0)+13,0),0)</f>
        <v>0</v>
      </c>
      <c r="G1007" s="1" t="str">
        <f t="shared" si="45"/>
        <v/>
      </c>
      <c r="H1007" s="1" t="str">
        <f t="shared" si="46"/>
        <v/>
      </c>
      <c r="J1007" s="1">
        <f>IFERROR(SUMIFS(STOCK!$U$10:$U$209,STOCK!$H$10:$H$209,T1007),0)</f>
        <v>0</v>
      </c>
      <c r="K1007" s="1">
        <f>IFERROR(SUMIFS(STOCK!$V$10:$V$209,STOCK!$H$10:$H$209,T1007),0)</f>
        <v>0</v>
      </c>
      <c r="M1007" s="1">
        <f>IFERROR(IF(LEN(T1007)&gt;=1,VLOOKUP(HLOOKUP(T1007,PROFILE!$K$5:$V$8,4,0),PROFILE!$F$1:$G$3,2,0),0),0)</f>
        <v>0</v>
      </c>
      <c r="N1007" s="1">
        <f>IFERROR(COUNTIFS(PROFILE!$H$13:$H$212,"&gt;=1",PROFILE!$I$13:$I$212,T1007),0)</f>
        <v>0</v>
      </c>
      <c r="O1007" s="1">
        <f>IFERROR(IF(P1007&gt;=1,(IF(LEN(T1007)&gt;=1,VLOOKUP(T1007,PROFILE!$A$23:$B$34,2,0)*100+COUNTIF($T$8:T1007,T1007),0)),0),0)</f>
        <v>0</v>
      </c>
      <c r="P1007" s="11"/>
      <c r="Q1007" s="11"/>
      <c r="R1007" s="12"/>
      <c r="S1007" s="12"/>
      <c r="T1007" s="11"/>
      <c r="U1007" s="11"/>
      <c r="V1007" s="11"/>
      <c r="W1007" s="8">
        <f ca="1">IFERROR(IF(P1007&gt;=1,(IF(M1007&gt;=2,COUNTIF(INDIRECT(G1007):INDIRECT(H1007),"OLD"),0)),0),0)</f>
        <v>0</v>
      </c>
      <c r="X1007" s="8">
        <f ca="1">IFERROR(IF(P1007&gt;=1,(IF(M1007=1,COUNTIF(INDIRECT(G1007):INDIRECT(H1007),"NEW"),IF(M1007=3,COUNTIF(INDIRECT(G1007):INDIRECT(H1007),"NEW"),0))),0),0)</f>
        <v>0</v>
      </c>
      <c r="Y1007" s="10">
        <f t="shared" ca="1" si="47"/>
        <v>0</v>
      </c>
      <c r="Z1007" s="13"/>
    </row>
    <row r="1008" spans="6:26" ht="20.100000000000001" customHeight="1" x14ac:dyDescent="0.25">
      <c r="F1008" s="1">
        <f>IFERROR(IF(O1008&gt;=101,MATCH(O1008,VITRAN!$AG$14:$AG$1513,0)+13,0),0)</f>
        <v>0</v>
      </c>
      <c r="G1008" s="1" t="str">
        <f t="shared" si="45"/>
        <v/>
      </c>
      <c r="H1008" s="1" t="str">
        <f t="shared" si="46"/>
        <v/>
      </c>
      <c r="J1008" s="1">
        <f>IFERROR(SUMIFS(STOCK!$U$10:$U$209,STOCK!$H$10:$H$209,T1008),0)</f>
        <v>0</v>
      </c>
      <c r="K1008" s="1">
        <f>IFERROR(SUMIFS(STOCK!$V$10:$V$209,STOCK!$H$10:$H$209,T1008),0)</f>
        <v>0</v>
      </c>
      <c r="M1008" s="1">
        <f>IFERROR(IF(LEN(T1008)&gt;=1,VLOOKUP(HLOOKUP(T1008,PROFILE!$K$5:$V$8,4,0),PROFILE!$F$1:$G$3,2,0),0),0)</f>
        <v>0</v>
      </c>
      <c r="N1008" s="1">
        <f>IFERROR(COUNTIFS(PROFILE!$H$13:$H$212,"&gt;=1",PROFILE!$I$13:$I$212,T1008),0)</f>
        <v>0</v>
      </c>
      <c r="O1008" s="1">
        <f>IFERROR(IF(P1008&gt;=1,(IF(LEN(T1008)&gt;=1,VLOOKUP(T1008,PROFILE!$A$23:$B$34,2,0)*100+COUNTIF($T$8:T1008,T1008),0)),0),0)</f>
        <v>0</v>
      </c>
      <c r="P1008" s="11"/>
      <c r="Q1008" s="11"/>
      <c r="R1008" s="12"/>
      <c r="S1008" s="12"/>
      <c r="T1008" s="11"/>
      <c r="U1008" s="11"/>
      <c r="V1008" s="11"/>
      <c r="W1008" s="8">
        <f ca="1">IFERROR(IF(P1008&gt;=1,(IF(M1008&gt;=2,COUNTIF(INDIRECT(G1008):INDIRECT(H1008),"OLD"),0)),0),0)</f>
        <v>0</v>
      </c>
      <c r="X1008" s="8">
        <f ca="1">IFERROR(IF(P1008&gt;=1,(IF(M1008=1,COUNTIF(INDIRECT(G1008):INDIRECT(H1008),"NEW"),IF(M1008=3,COUNTIF(INDIRECT(G1008):INDIRECT(H1008),"NEW"),0))),0),0)</f>
        <v>0</v>
      </c>
      <c r="Y1008" s="10">
        <f t="shared" ca="1" si="47"/>
        <v>0</v>
      </c>
      <c r="Z1008" s="13"/>
    </row>
    <row r="1009" spans="6:26" ht="20.100000000000001" customHeight="1" x14ac:dyDescent="0.25">
      <c r="F1009" s="1">
        <f>IFERROR(IF(O1009&gt;=101,MATCH(O1009,VITRAN!$AG$14:$AG$1513,0)+13,0),0)</f>
        <v>0</v>
      </c>
      <c r="G1009" s="1" t="str">
        <f t="shared" si="45"/>
        <v/>
      </c>
      <c r="H1009" s="1" t="str">
        <f t="shared" si="46"/>
        <v/>
      </c>
      <c r="J1009" s="1">
        <f>IFERROR(SUMIFS(STOCK!$U$10:$U$209,STOCK!$H$10:$H$209,T1009),0)</f>
        <v>0</v>
      </c>
      <c r="K1009" s="1">
        <f>IFERROR(SUMIFS(STOCK!$V$10:$V$209,STOCK!$H$10:$H$209,T1009),0)</f>
        <v>0</v>
      </c>
      <c r="M1009" s="1">
        <f>IFERROR(IF(LEN(T1009)&gt;=1,VLOOKUP(HLOOKUP(T1009,PROFILE!$K$5:$V$8,4,0),PROFILE!$F$1:$G$3,2,0),0),0)</f>
        <v>0</v>
      </c>
      <c r="N1009" s="1">
        <f>IFERROR(COUNTIFS(PROFILE!$H$13:$H$212,"&gt;=1",PROFILE!$I$13:$I$212,T1009),0)</f>
        <v>0</v>
      </c>
      <c r="O1009" s="1">
        <f>IFERROR(IF(P1009&gt;=1,(IF(LEN(T1009)&gt;=1,VLOOKUP(T1009,PROFILE!$A$23:$B$34,2,0)*100+COUNTIF($T$8:T1009,T1009),0)),0),0)</f>
        <v>0</v>
      </c>
      <c r="P1009" s="11"/>
      <c r="Q1009" s="11"/>
      <c r="R1009" s="12"/>
      <c r="S1009" s="12"/>
      <c r="T1009" s="11"/>
      <c r="U1009" s="11"/>
      <c r="V1009" s="11"/>
      <c r="W1009" s="8">
        <f ca="1">IFERROR(IF(P1009&gt;=1,(IF(M1009&gt;=2,COUNTIF(INDIRECT(G1009):INDIRECT(H1009),"OLD"),0)),0),0)</f>
        <v>0</v>
      </c>
      <c r="X1009" s="8">
        <f ca="1">IFERROR(IF(P1009&gt;=1,(IF(M1009=1,COUNTIF(INDIRECT(G1009):INDIRECT(H1009),"NEW"),IF(M1009=3,COUNTIF(INDIRECT(G1009):INDIRECT(H1009),"NEW"),0))),0),0)</f>
        <v>0</v>
      </c>
      <c r="Y1009" s="10">
        <f t="shared" ca="1" si="47"/>
        <v>0</v>
      </c>
      <c r="Z1009" s="13"/>
    </row>
    <row r="1010" spans="6:26" ht="20.100000000000001" customHeight="1" x14ac:dyDescent="0.25">
      <c r="F1010" s="1">
        <f>IFERROR(IF(O1010&gt;=101,MATCH(O1010,VITRAN!$AG$14:$AG$1513,0)+13,0),0)</f>
        <v>0</v>
      </c>
      <c r="G1010" s="1" t="str">
        <f t="shared" si="45"/>
        <v/>
      </c>
      <c r="H1010" s="1" t="str">
        <f t="shared" si="46"/>
        <v/>
      </c>
      <c r="J1010" s="1">
        <f>IFERROR(SUMIFS(STOCK!$U$10:$U$209,STOCK!$H$10:$H$209,T1010),0)</f>
        <v>0</v>
      </c>
      <c r="K1010" s="1">
        <f>IFERROR(SUMIFS(STOCK!$V$10:$V$209,STOCK!$H$10:$H$209,T1010),0)</f>
        <v>0</v>
      </c>
      <c r="M1010" s="1">
        <f>IFERROR(IF(LEN(T1010)&gt;=1,VLOOKUP(HLOOKUP(T1010,PROFILE!$K$5:$V$8,4,0),PROFILE!$F$1:$G$3,2,0),0),0)</f>
        <v>0</v>
      </c>
      <c r="N1010" s="1">
        <f>IFERROR(COUNTIFS(PROFILE!$H$13:$H$212,"&gt;=1",PROFILE!$I$13:$I$212,T1010),0)</f>
        <v>0</v>
      </c>
      <c r="O1010" s="1">
        <f>IFERROR(IF(P1010&gt;=1,(IF(LEN(T1010)&gt;=1,VLOOKUP(T1010,PROFILE!$A$23:$B$34,2,0)*100+COUNTIF($T$8:T1010,T1010),0)),0),0)</f>
        <v>0</v>
      </c>
      <c r="P1010" s="11"/>
      <c r="Q1010" s="11"/>
      <c r="R1010" s="12"/>
      <c r="S1010" s="12"/>
      <c r="T1010" s="11"/>
      <c r="U1010" s="11"/>
      <c r="V1010" s="11"/>
      <c r="W1010" s="8">
        <f ca="1">IFERROR(IF(P1010&gt;=1,(IF(M1010&gt;=2,COUNTIF(INDIRECT(G1010):INDIRECT(H1010),"OLD"),0)),0),0)</f>
        <v>0</v>
      </c>
      <c r="X1010" s="8">
        <f ca="1">IFERROR(IF(P1010&gt;=1,(IF(M1010=1,COUNTIF(INDIRECT(G1010):INDIRECT(H1010),"NEW"),IF(M1010=3,COUNTIF(INDIRECT(G1010):INDIRECT(H1010),"NEW"),0))),0),0)</f>
        <v>0</v>
      </c>
      <c r="Y1010" s="10">
        <f t="shared" ca="1" si="47"/>
        <v>0</v>
      </c>
      <c r="Z1010" s="13"/>
    </row>
    <row r="1011" spans="6:26" ht="20.100000000000001" customHeight="1" x14ac:dyDescent="0.25">
      <c r="F1011" s="1">
        <f>IFERROR(IF(O1011&gt;=101,MATCH(O1011,VITRAN!$AG$14:$AG$1513,0)+13,0),0)</f>
        <v>0</v>
      </c>
      <c r="G1011" s="1" t="str">
        <f t="shared" si="45"/>
        <v/>
      </c>
      <c r="H1011" s="1" t="str">
        <f t="shared" si="46"/>
        <v/>
      </c>
      <c r="J1011" s="1">
        <f>IFERROR(SUMIFS(STOCK!$U$10:$U$209,STOCK!$H$10:$H$209,T1011),0)</f>
        <v>0</v>
      </c>
      <c r="K1011" s="1">
        <f>IFERROR(SUMIFS(STOCK!$V$10:$V$209,STOCK!$H$10:$H$209,T1011),0)</f>
        <v>0</v>
      </c>
      <c r="M1011" s="1">
        <f>IFERROR(IF(LEN(T1011)&gt;=1,VLOOKUP(HLOOKUP(T1011,PROFILE!$K$5:$V$8,4,0),PROFILE!$F$1:$G$3,2,0),0),0)</f>
        <v>0</v>
      </c>
      <c r="N1011" s="1">
        <f>IFERROR(COUNTIFS(PROFILE!$H$13:$H$212,"&gt;=1",PROFILE!$I$13:$I$212,T1011),0)</f>
        <v>0</v>
      </c>
      <c r="O1011" s="1">
        <f>IFERROR(IF(P1011&gt;=1,(IF(LEN(T1011)&gt;=1,VLOOKUP(T1011,PROFILE!$A$23:$B$34,2,0)*100+COUNTIF($T$8:T1011,T1011),0)),0),0)</f>
        <v>0</v>
      </c>
      <c r="P1011" s="11"/>
      <c r="Q1011" s="11"/>
      <c r="R1011" s="12"/>
      <c r="S1011" s="12"/>
      <c r="T1011" s="11"/>
      <c r="U1011" s="11"/>
      <c r="V1011" s="11"/>
      <c r="W1011" s="8">
        <f ca="1">IFERROR(IF(P1011&gt;=1,(IF(M1011&gt;=2,COUNTIF(INDIRECT(G1011):INDIRECT(H1011),"OLD"),0)),0),0)</f>
        <v>0</v>
      </c>
      <c r="X1011" s="8">
        <f ca="1">IFERROR(IF(P1011&gt;=1,(IF(M1011=1,COUNTIF(INDIRECT(G1011):INDIRECT(H1011),"NEW"),IF(M1011=3,COUNTIF(INDIRECT(G1011):INDIRECT(H1011),"NEW"),0))),0),0)</f>
        <v>0</v>
      </c>
      <c r="Y1011" s="10">
        <f t="shared" ca="1" si="47"/>
        <v>0</v>
      </c>
      <c r="Z1011" s="13"/>
    </row>
    <row r="1012" spans="6:26" ht="20.100000000000001" customHeight="1" x14ac:dyDescent="0.25">
      <c r="F1012" s="1">
        <f>IFERROR(IF(O1012&gt;=101,MATCH(O1012,VITRAN!$AG$14:$AG$1513,0)+13,0),0)</f>
        <v>0</v>
      </c>
      <c r="G1012" s="1" t="str">
        <f t="shared" si="45"/>
        <v/>
      </c>
      <c r="H1012" s="1" t="str">
        <f t="shared" si="46"/>
        <v/>
      </c>
      <c r="J1012" s="1">
        <f>IFERROR(SUMIFS(STOCK!$U$10:$U$209,STOCK!$H$10:$H$209,T1012),0)</f>
        <v>0</v>
      </c>
      <c r="K1012" s="1">
        <f>IFERROR(SUMIFS(STOCK!$V$10:$V$209,STOCK!$H$10:$H$209,T1012),0)</f>
        <v>0</v>
      </c>
      <c r="M1012" s="1">
        <f>IFERROR(IF(LEN(T1012)&gt;=1,VLOOKUP(HLOOKUP(T1012,PROFILE!$K$5:$V$8,4,0),PROFILE!$F$1:$G$3,2,0),0),0)</f>
        <v>0</v>
      </c>
      <c r="N1012" s="1">
        <f>IFERROR(COUNTIFS(PROFILE!$H$13:$H$212,"&gt;=1",PROFILE!$I$13:$I$212,T1012),0)</f>
        <v>0</v>
      </c>
      <c r="O1012" s="1">
        <f>IFERROR(IF(P1012&gt;=1,(IF(LEN(T1012)&gt;=1,VLOOKUP(T1012,PROFILE!$A$23:$B$34,2,0)*100+COUNTIF($T$8:T1012,T1012),0)),0),0)</f>
        <v>0</v>
      </c>
      <c r="P1012" s="11"/>
      <c r="Q1012" s="11"/>
      <c r="R1012" s="12"/>
      <c r="S1012" s="12"/>
      <c r="T1012" s="11"/>
      <c r="U1012" s="11"/>
      <c r="V1012" s="11"/>
      <c r="W1012" s="8">
        <f ca="1">IFERROR(IF(P1012&gt;=1,(IF(M1012&gt;=2,COUNTIF(INDIRECT(G1012):INDIRECT(H1012),"OLD"),0)),0),0)</f>
        <v>0</v>
      </c>
      <c r="X1012" s="8">
        <f ca="1">IFERROR(IF(P1012&gt;=1,(IF(M1012=1,COUNTIF(INDIRECT(G1012):INDIRECT(H1012),"NEW"),IF(M1012=3,COUNTIF(INDIRECT(G1012):INDIRECT(H1012),"NEW"),0))),0),0)</f>
        <v>0</v>
      </c>
      <c r="Y1012" s="10">
        <f t="shared" ca="1" si="47"/>
        <v>0</v>
      </c>
      <c r="Z1012" s="13"/>
    </row>
    <row r="1013" spans="6:26" ht="20.100000000000001" customHeight="1" x14ac:dyDescent="0.25">
      <c r="F1013" s="1">
        <f>IFERROR(IF(O1013&gt;=101,MATCH(O1013,VITRAN!$AG$14:$AG$1513,0)+13,0),0)</f>
        <v>0</v>
      </c>
      <c r="G1013" s="1" t="str">
        <f t="shared" si="45"/>
        <v/>
      </c>
      <c r="H1013" s="1" t="str">
        <f t="shared" si="46"/>
        <v/>
      </c>
      <c r="J1013" s="1">
        <f>IFERROR(SUMIFS(STOCK!$U$10:$U$209,STOCK!$H$10:$H$209,T1013),0)</f>
        <v>0</v>
      </c>
      <c r="K1013" s="1">
        <f>IFERROR(SUMIFS(STOCK!$V$10:$V$209,STOCK!$H$10:$H$209,T1013),0)</f>
        <v>0</v>
      </c>
      <c r="M1013" s="1">
        <f>IFERROR(IF(LEN(T1013)&gt;=1,VLOOKUP(HLOOKUP(T1013,PROFILE!$K$5:$V$8,4,0),PROFILE!$F$1:$G$3,2,0),0),0)</f>
        <v>0</v>
      </c>
      <c r="N1013" s="1">
        <f>IFERROR(COUNTIFS(PROFILE!$H$13:$H$212,"&gt;=1",PROFILE!$I$13:$I$212,T1013),0)</f>
        <v>0</v>
      </c>
      <c r="O1013" s="1">
        <f>IFERROR(IF(P1013&gt;=1,(IF(LEN(T1013)&gt;=1,VLOOKUP(T1013,PROFILE!$A$23:$B$34,2,0)*100+COUNTIF($T$8:T1013,T1013),0)),0),0)</f>
        <v>0</v>
      </c>
      <c r="P1013" s="11"/>
      <c r="Q1013" s="11"/>
      <c r="R1013" s="12"/>
      <c r="S1013" s="12"/>
      <c r="T1013" s="11"/>
      <c r="U1013" s="11"/>
      <c r="V1013" s="11"/>
      <c r="W1013" s="8">
        <f ca="1">IFERROR(IF(P1013&gt;=1,(IF(M1013&gt;=2,COUNTIF(INDIRECT(G1013):INDIRECT(H1013),"OLD"),0)),0),0)</f>
        <v>0</v>
      </c>
      <c r="X1013" s="8">
        <f ca="1">IFERROR(IF(P1013&gt;=1,(IF(M1013=1,COUNTIF(INDIRECT(G1013):INDIRECT(H1013),"NEW"),IF(M1013=3,COUNTIF(INDIRECT(G1013):INDIRECT(H1013),"NEW"),0))),0),0)</f>
        <v>0</v>
      </c>
      <c r="Y1013" s="10">
        <f t="shared" ca="1" si="47"/>
        <v>0</v>
      </c>
      <c r="Z1013" s="13"/>
    </row>
    <row r="1014" spans="6:26" ht="20.100000000000001" customHeight="1" x14ac:dyDescent="0.25">
      <c r="F1014" s="1">
        <f>IFERROR(IF(O1014&gt;=101,MATCH(O1014,VITRAN!$AG$14:$AG$1513,0)+13,0),0)</f>
        <v>0</v>
      </c>
      <c r="G1014" s="1" t="str">
        <f t="shared" si="45"/>
        <v/>
      </c>
      <c r="H1014" s="1" t="str">
        <f t="shared" si="46"/>
        <v/>
      </c>
      <c r="J1014" s="1">
        <f>IFERROR(SUMIFS(STOCK!$U$10:$U$209,STOCK!$H$10:$H$209,T1014),0)</f>
        <v>0</v>
      </c>
      <c r="K1014" s="1">
        <f>IFERROR(SUMIFS(STOCK!$V$10:$V$209,STOCK!$H$10:$H$209,T1014),0)</f>
        <v>0</v>
      </c>
      <c r="M1014" s="1">
        <f>IFERROR(IF(LEN(T1014)&gt;=1,VLOOKUP(HLOOKUP(T1014,PROFILE!$K$5:$V$8,4,0),PROFILE!$F$1:$G$3,2,0),0),0)</f>
        <v>0</v>
      </c>
      <c r="N1014" s="1">
        <f>IFERROR(COUNTIFS(PROFILE!$H$13:$H$212,"&gt;=1",PROFILE!$I$13:$I$212,T1014),0)</f>
        <v>0</v>
      </c>
      <c r="O1014" s="1">
        <f>IFERROR(IF(P1014&gt;=1,(IF(LEN(T1014)&gt;=1,VLOOKUP(T1014,PROFILE!$A$23:$B$34,2,0)*100+COUNTIF($T$8:T1014,T1014),0)),0),0)</f>
        <v>0</v>
      </c>
      <c r="P1014" s="11"/>
      <c r="Q1014" s="11"/>
      <c r="R1014" s="12"/>
      <c r="S1014" s="12"/>
      <c r="T1014" s="11"/>
      <c r="U1014" s="11"/>
      <c r="V1014" s="11"/>
      <c r="W1014" s="8">
        <f ca="1">IFERROR(IF(P1014&gt;=1,(IF(M1014&gt;=2,COUNTIF(INDIRECT(G1014):INDIRECT(H1014),"OLD"),0)),0),0)</f>
        <v>0</v>
      </c>
      <c r="X1014" s="8">
        <f ca="1">IFERROR(IF(P1014&gt;=1,(IF(M1014=1,COUNTIF(INDIRECT(G1014):INDIRECT(H1014),"NEW"),IF(M1014=3,COUNTIF(INDIRECT(G1014):INDIRECT(H1014),"NEW"),0))),0),0)</f>
        <v>0</v>
      </c>
      <c r="Y1014" s="10">
        <f t="shared" ca="1" si="47"/>
        <v>0</v>
      </c>
      <c r="Z1014" s="13"/>
    </row>
    <row r="1015" spans="6:26" ht="20.100000000000001" customHeight="1" x14ac:dyDescent="0.25">
      <c r="F1015" s="1">
        <f>IFERROR(IF(O1015&gt;=101,MATCH(O1015,VITRAN!$AG$14:$AG$1513,0)+13,0),0)</f>
        <v>0</v>
      </c>
      <c r="G1015" s="1" t="str">
        <f t="shared" si="45"/>
        <v/>
      </c>
      <c r="H1015" s="1" t="str">
        <f t="shared" si="46"/>
        <v/>
      </c>
      <c r="J1015" s="1">
        <f>IFERROR(SUMIFS(STOCK!$U$10:$U$209,STOCK!$H$10:$H$209,T1015),0)</f>
        <v>0</v>
      </c>
      <c r="K1015" s="1">
        <f>IFERROR(SUMIFS(STOCK!$V$10:$V$209,STOCK!$H$10:$H$209,T1015),0)</f>
        <v>0</v>
      </c>
      <c r="M1015" s="1">
        <f>IFERROR(IF(LEN(T1015)&gt;=1,VLOOKUP(HLOOKUP(T1015,PROFILE!$K$5:$V$8,4,0),PROFILE!$F$1:$G$3,2,0),0),0)</f>
        <v>0</v>
      </c>
      <c r="N1015" s="1">
        <f>IFERROR(COUNTIFS(PROFILE!$H$13:$H$212,"&gt;=1",PROFILE!$I$13:$I$212,T1015),0)</f>
        <v>0</v>
      </c>
      <c r="O1015" s="1">
        <f>IFERROR(IF(P1015&gt;=1,(IF(LEN(T1015)&gt;=1,VLOOKUP(T1015,PROFILE!$A$23:$B$34,2,0)*100+COUNTIF($T$8:T1015,T1015),0)),0),0)</f>
        <v>0</v>
      </c>
      <c r="P1015" s="11"/>
      <c r="Q1015" s="11"/>
      <c r="R1015" s="12"/>
      <c r="S1015" s="12"/>
      <c r="T1015" s="11"/>
      <c r="U1015" s="11"/>
      <c r="V1015" s="11"/>
      <c r="W1015" s="8">
        <f ca="1">IFERROR(IF(P1015&gt;=1,(IF(M1015&gt;=2,COUNTIF(INDIRECT(G1015):INDIRECT(H1015),"OLD"),0)),0),0)</f>
        <v>0</v>
      </c>
      <c r="X1015" s="8">
        <f ca="1">IFERROR(IF(P1015&gt;=1,(IF(M1015=1,COUNTIF(INDIRECT(G1015):INDIRECT(H1015),"NEW"),IF(M1015=3,COUNTIF(INDIRECT(G1015):INDIRECT(H1015),"NEW"),0))),0),0)</f>
        <v>0</v>
      </c>
      <c r="Y1015" s="10">
        <f t="shared" ca="1" si="47"/>
        <v>0</v>
      </c>
      <c r="Z1015" s="13"/>
    </row>
    <row r="1016" spans="6:26" ht="20.100000000000001" customHeight="1" x14ac:dyDescent="0.25">
      <c r="F1016" s="1">
        <f>IFERROR(IF(O1016&gt;=101,MATCH(O1016,VITRAN!$AG$14:$AG$1513,0)+13,0),0)</f>
        <v>0</v>
      </c>
      <c r="G1016" s="1" t="str">
        <f t="shared" si="45"/>
        <v/>
      </c>
      <c r="H1016" s="1" t="str">
        <f t="shared" si="46"/>
        <v/>
      </c>
      <c r="J1016" s="1">
        <f>IFERROR(SUMIFS(STOCK!$U$10:$U$209,STOCK!$H$10:$H$209,T1016),0)</f>
        <v>0</v>
      </c>
      <c r="K1016" s="1">
        <f>IFERROR(SUMIFS(STOCK!$V$10:$V$209,STOCK!$H$10:$H$209,T1016),0)</f>
        <v>0</v>
      </c>
      <c r="M1016" s="1">
        <f>IFERROR(IF(LEN(T1016)&gt;=1,VLOOKUP(HLOOKUP(T1016,PROFILE!$K$5:$V$8,4,0),PROFILE!$F$1:$G$3,2,0),0),0)</f>
        <v>0</v>
      </c>
      <c r="N1016" s="1">
        <f>IFERROR(COUNTIFS(PROFILE!$H$13:$H$212,"&gt;=1",PROFILE!$I$13:$I$212,T1016),0)</f>
        <v>0</v>
      </c>
      <c r="O1016" s="1">
        <f>IFERROR(IF(P1016&gt;=1,(IF(LEN(T1016)&gt;=1,VLOOKUP(T1016,PROFILE!$A$23:$B$34,2,0)*100+COUNTIF($T$8:T1016,T1016),0)),0),0)</f>
        <v>0</v>
      </c>
      <c r="P1016" s="11"/>
      <c r="Q1016" s="11"/>
      <c r="R1016" s="12"/>
      <c r="S1016" s="12"/>
      <c r="T1016" s="11"/>
      <c r="U1016" s="11"/>
      <c r="V1016" s="11"/>
      <c r="W1016" s="8">
        <f ca="1">IFERROR(IF(P1016&gt;=1,(IF(M1016&gt;=2,COUNTIF(INDIRECT(G1016):INDIRECT(H1016),"OLD"),0)),0),0)</f>
        <v>0</v>
      </c>
      <c r="X1016" s="8">
        <f ca="1">IFERROR(IF(P1016&gt;=1,(IF(M1016=1,COUNTIF(INDIRECT(G1016):INDIRECT(H1016),"NEW"),IF(M1016=3,COUNTIF(INDIRECT(G1016):INDIRECT(H1016),"NEW"),0))),0),0)</f>
        <v>0</v>
      </c>
      <c r="Y1016" s="10">
        <f t="shared" ca="1" si="47"/>
        <v>0</v>
      </c>
      <c r="Z1016" s="13"/>
    </row>
    <row r="1017" spans="6:26" ht="20.100000000000001" customHeight="1" x14ac:dyDescent="0.25">
      <c r="F1017" s="1">
        <f>IFERROR(IF(O1017&gt;=101,MATCH(O1017,VITRAN!$AG$14:$AG$1513,0)+13,0),0)</f>
        <v>0</v>
      </c>
      <c r="G1017" s="1" t="str">
        <f t="shared" si="45"/>
        <v/>
      </c>
      <c r="H1017" s="1" t="str">
        <f t="shared" si="46"/>
        <v/>
      </c>
      <c r="J1017" s="1">
        <f>IFERROR(SUMIFS(STOCK!$U$10:$U$209,STOCK!$H$10:$H$209,T1017),0)</f>
        <v>0</v>
      </c>
      <c r="K1017" s="1">
        <f>IFERROR(SUMIFS(STOCK!$V$10:$V$209,STOCK!$H$10:$H$209,T1017),0)</f>
        <v>0</v>
      </c>
      <c r="M1017" s="1">
        <f>IFERROR(IF(LEN(T1017)&gt;=1,VLOOKUP(HLOOKUP(T1017,PROFILE!$K$5:$V$8,4,0),PROFILE!$F$1:$G$3,2,0),0),0)</f>
        <v>0</v>
      </c>
      <c r="N1017" s="1">
        <f>IFERROR(COUNTIFS(PROFILE!$H$13:$H$212,"&gt;=1",PROFILE!$I$13:$I$212,T1017),0)</f>
        <v>0</v>
      </c>
      <c r="O1017" s="1">
        <f>IFERROR(IF(P1017&gt;=1,(IF(LEN(T1017)&gt;=1,VLOOKUP(T1017,PROFILE!$A$23:$B$34,2,0)*100+COUNTIF($T$8:T1017,T1017),0)),0),0)</f>
        <v>0</v>
      </c>
      <c r="P1017" s="11"/>
      <c r="Q1017" s="11"/>
      <c r="R1017" s="12"/>
      <c r="S1017" s="12"/>
      <c r="T1017" s="11"/>
      <c r="U1017" s="11"/>
      <c r="V1017" s="11"/>
      <c r="W1017" s="8">
        <f ca="1">IFERROR(IF(P1017&gt;=1,(IF(M1017&gt;=2,COUNTIF(INDIRECT(G1017):INDIRECT(H1017),"OLD"),0)),0),0)</f>
        <v>0</v>
      </c>
      <c r="X1017" s="8">
        <f ca="1">IFERROR(IF(P1017&gt;=1,(IF(M1017=1,COUNTIF(INDIRECT(G1017):INDIRECT(H1017),"NEW"),IF(M1017=3,COUNTIF(INDIRECT(G1017):INDIRECT(H1017),"NEW"),0))),0),0)</f>
        <v>0</v>
      </c>
      <c r="Y1017" s="10">
        <f t="shared" ca="1" si="47"/>
        <v>0</v>
      </c>
      <c r="Z1017" s="13"/>
    </row>
    <row r="1018" spans="6:26" ht="20.100000000000001" customHeight="1" x14ac:dyDescent="0.25">
      <c r="F1018" s="1">
        <f>IFERROR(IF(O1018&gt;=101,MATCH(O1018,VITRAN!$AG$14:$AG$1513,0)+13,0),0)</f>
        <v>0</v>
      </c>
      <c r="G1018" s="1" t="str">
        <f t="shared" si="45"/>
        <v/>
      </c>
      <c r="H1018" s="1" t="str">
        <f t="shared" si="46"/>
        <v/>
      </c>
      <c r="J1018" s="1">
        <f>IFERROR(SUMIFS(STOCK!$U$10:$U$209,STOCK!$H$10:$H$209,T1018),0)</f>
        <v>0</v>
      </c>
      <c r="K1018" s="1">
        <f>IFERROR(SUMIFS(STOCK!$V$10:$V$209,STOCK!$H$10:$H$209,T1018),0)</f>
        <v>0</v>
      </c>
      <c r="M1018" s="1">
        <f>IFERROR(IF(LEN(T1018)&gt;=1,VLOOKUP(HLOOKUP(T1018,PROFILE!$K$5:$V$8,4,0),PROFILE!$F$1:$G$3,2,0),0),0)</f>
        <v>0</v>
      </c>
      <c r="N1018" s="1">
        <f>IFERROR(COUNTIFS(PROFILE!$H$13:$H$212,"&gt;=1",PROFILE!$I$13:$I$212,T1018),0)</f>
        <v>0</v>
      </c>
      <c r="O1018" s="1">
        <f>IFERROR(IF(P1018&gt;=1,(IF(LEN(T1018)&gt;=1,VLOOKUP(T1018,PROFILE!$A$23:$B$34,2,0)*100+COUNTIF($T$8:T1018,T1018),0)),0),0)</f>
        <v>0</v>
      </c>
      <c r="P1018" s="11"/>
      <c r="Q1018" s="11"/>
      <c r="R1018" s="12"/>
      <c r="S1018" s="12"/>
      <c r="T1018" s="11"/>
      <c r="U1018" s="11"/>
      <c r="V1018" s="11"/>
      <c r="W1018" s="8">
        <f ca="1">IFERROR(IF(P1018&gt;=1,(IF(M1018&gt;=2,COUNTIF(INDIRECT(G1018):INDIRECT(H1018),"OLD"),0)),0),0)</f>
        <v>0</v>
      </c>
      <c r="X1018" s="8">
        <f ca="1">IFERROR(IF(P1018&gt;=1,(IF(M1018=1,COUNTIF(INDIRECT(G1018):INDIRECT(H1018),"NEW"),IF(M1018=3,COUNTIF(INDIRECT(G1018):INDIRECT(H1018),"NEW"),0))),0),0)</f>
        <v>0</v>
      </c>
      <c r="Y1018" s="10">
        <f t="shared" ca="1" si="47"/>
        <v>0</v>
      </c>
      <c r="Z1018" s="13"/>
    </row>
    <row r="1019" spans="6:26" ht="20.100000000000001" customHeight="1" x14ac:dyDescent="0.25">
      <c r="F1019" s="1">
        <f>IFERROR(IF(O1019&gt;=101,MATCH(O1019,VITRAN!$AG$14:$AG$1513,0)+13,0),0)</f>
        <v>0</v>
      </c>
      <c r="G1019" s="1" t="str">
        <f t="shared" si="45"/>
        <v/>
      </c>
      <c r="H1019" s="1" t="str">
        <f t="shared" si="46"/>
        <v/>
      </c>
      <c r="J1019" s="1">
        <f>IFERROR(SUMIFS(STOCK!$U$10:$U$209,STOCK!$H$10:$H$209,T1019),0)</f>
        <v>0</v>
      </c>
      <c r="K1019" s="1">
        <f>IFERROR(SUMIFS(STOCK!$V$10:$V$209,STOCK!$H$10:$H$209,T1019),0)</f>
        <v>0</v>
      </c>
      <c r="M1019" s="1">
        <f>IFERROR(IF(LEN(T1019)&gt;=1,VLOOKUP(HLOOKUP(T1019,PROFILE!$K$5:$V$8,4,0),PROFILE!$F$1:$G$3,2,0),0),0)</f>
        <v>0</v>
      </c>
      <c r="N1019" s="1">
        <f>IFERROR(COUNTIFS(PROFILE!$H$13:$H$212,"&gt;=1",PROFILE!$I$13:$I$212,T1019),0)</f>
        <v>0</v>
      </c>
      <c r="O1019" s="1">
        <f>IFERROR(IF(P1019&gt;=1,(IF(LEN(T1019)&gt;=1,VLOOKUP(T1019,PROFILE!$A$23:$B$34,2,0)*100+COUNTIF($T$8:T1019,T1019),0)),0),0)</f>
        <v>0</v>
      </c>
      <c r="P1019" s="11"/>
      <c r="Q1019" s="11"/>
      <c r="R1019" s="12"/>
      <c r="S1019" s="12"/>
      <c r="T1019" s="11"/>
      <c r="U1019" s="11"/>
      <c r="V1019" s="11"/>
      <c r="W1019" s="8">
        <f ca="1">IFERROR(IF(P1019&gt;=1,(IF(M1019&gt;=2,COUNTIF(INDIRECT(G1019):INDIRECT(H1019),"OLD"),0)),0),0)</f>
        <v>0</v>
      </c>
      <c r="X1019" s="8">
        <f ca="1">IFERROR(IF(P1019&gt;=1,(IF(M1019=1,COUNTIF(INDIRECT(G1019):INDIRECT(H1019),"NEW"),IF(M1019=3,COUNTIF(INDIRECT(G1019):INDIRECT(H1019),"NEW"),0))),0),0)</f>
        <v>0</v>
      </c>
      <c r="Y1019" s="10">
        <f t="shared" ca="1" si="47"/>
        <v>0</v>
      </c>
      <c r="Z1019" s="13"/>
    </row>
    <row r="1020" spans="6:26" ht="20.100000000000001" customHeight="1" x14ac:dyDescent="0.25">
      <c r="F1020" s="1">
        <f>IFERROR(IF(O1020&gt;=101,MATCH(O1020,VITRAN!$AG$14:$AG$1513,0)+13,0),0)</f>
        <v>0</v>
      </c>
      <c r="G1020" s="1" t="str">
        <f t="shared" si="45"/>
        <v/>
      </c>
      <c r="H1020" s="1" t="str">
        <f t="shared" si="46"/>
        <v/>
      </c>
      <c r="J1020" s="1">
        <f>IFERROR(SUMIFS(STOCK!$U$10:$U$209,STOCK!$H$10:$H$209,T1020),0)</f>
        <v>0</v>
      </c>
      <c r="K1020" s="1">
        <f>IFERROR(SUMIFS(STOCK!$V$10:$V$209,STOCK!$H$10:$H$209,T1020),0)</f>
        <v>0</v>
      </c>
      <c r="M1020" s="1">
        <f>IFERROR(IF(LEN(T1020)&gt;=1,VLOOKUP(HLOOKUP(T1020,PROFILE!$K$5:$V$8,4,0),PROFILE!$F$1:$G$3,2,0),0),0)</f>
        <v>0</v>
      </c>
      <c r="N1020" s="1">
        <f>IFERROR(COUNTIFS(PROFILE!$H$13:$H$212,"&gt;=1",PROFILE!$I$13:$I$212,T1020),0)</f>
        <v>0</v>
      </c>
      <c r="O1020" s="1">
        <f>IFERROR(IF(P1020&gt;=1,(IF(LEN(T1020)&gt;=1,VLOOKUP(T1020,PROFILE!$A$23:$B$34,2,0)*100+COUNTIF($T$8:T1020,T1020),0)),0),0)</f>
        <v>0</v>
      </c>
      <c r="P1020" s="11"/>
      <c r="Q1020" s="11"/>
      <c r="R1020" s="12"/>
      <c r="S1020" s="12"/>
      <c r="T1020" s="11"/>
      <c r="U1020" s="11"/>
      <c r="V1020" s="11"/>
      <c r="W1020" s="8">
        <f ca="1">IFERROR(IF(P1020&gt;=1,(IF(M1020&gt;=2,COUNTIF(INDIRECT(G1020):INDIRECT(H1020),"OLD"),0)),0),0)</f>
        <v>0</v>
      </c>
      <c r="X1020" s="8">
        <f ca="1">IFERROR(IF(P1020&gt;=1,(IF(M1020=1,COUNTIF(INDIRECT(G1020):INDIRECT(H1020),"NEW"),IF(M1020=3,COUNTIF(INDIRECT(G1020):INDIRECT(H1020),"NEW"),0))),0),0)</f>
        <v>0</v>
      </c>
      <c r="Y1020" s="10">
        <f t="shared" ca="1" si="47"/>
        <v>0</v>
      </c>
      <c r="Z1020" s="13"/>
    </row>
    <row r="1021" spans="6:26" ht="20.100000000000001" customHeight="1" x14ac:dyDescent="0.25">
      <c r="F1021" s="1">
        <f>IFERROR(IF(O1021&gt;=101,MATCH(O1021,VITRAN!$AG$14:$AG$1513,0)+13,0),0)</f>
        <v>0</v>
      </c>
      <c r="G1021" s="1" t="str">
        <f t="shared" si="45"/>
        <v/>
      </c>
      <c r="H1021" s="1" t="str">
        <f t="shared" si="46"/>
        <v/>
      </c>
      <c r="J1021" s="1">
        <f>IFERROR(SUMIFS(STOCK!$U$10:$U$209,STOCK!$H$10:$H$209,T1021),0)</f>
        <v>0</v>
      </c>
      <c r="K1021" s="1">
        <f>IFERROR(SUMIFS(STOCK!$V$10:$V$209,STOCK!$H$10:$H$209,T1021),0)</f>
        <v>0</v>
      </c>
      <c r="M1021" s="1">
        <f>IFERROR(IF(LEN(T1021)&gt;=1,VLOOKUP(HLOOKUP(T1021,PROFILE!$K$5:$V$8,4,0),PROFILE!$F$1:$G$3,2,0),0),0)</f>
        <v>0</v>
      </c>
      <c r="N1021" s="1">
        <f>IFERROR(COUNTIFS(PROFILE!$H$13:$H$212,"&gt;=1",PROFILE!$I$13:$I$212,T1021),0)</f>
        <v>0</v>
      </c>
      <c r="O1021" s="1">
        <f>IFERROR(IF(P1021&gt;=1,(IF(LEN(T1021)&gt;=1,VLOOKUP(T1021,PROFILE!$A$23:$B$34,2,0)*100+COUNTIF($T$8:T1021,T1021),0)),0),0)</f>
        <v>0</v>
      </c>
      <c r="P1021" s="11"/>
      <c r="Q1021" s="11"/>
      <c r="R1021" s="12"/>
      <c r="S1021" s="12"/>
      <c r="T1021" s="11"/>
      <c r="U1021" s="11"/>
      <c r="V1021" s="11"/>
      <c r="W1021" s="8">
        <f ca="1">IFERROR(IF(P1021&gt;=1,(IF(M1021&gt;=2,COUNTIF(INDIRECT(G1021):INDIRECT(H1021),"OLD"),0)),0),0)</f>
        <v>0</v>
      </c>
      <c r="X1021" s="8">
        <f ca="1">IFERROR(IF(P1021&gt;=1,(IF(M1021=1,COUNTIF(INDIRECT(G1021):INDIRECT(H1021),"NEW"),IF(M1021=3,COUNTIF(INDIRECT(G1021):INDIRECT(H1021),"NEW"),0))),0),0)</f>
        <v>0</v>
      </c>
      <c r="Y1021" s="10">
        <f t="shared" ca="1" si="47"/>
        <v>0</v>
      </c>
      <c r="Z1021" s="13"/>
    </row>
    <row r="1022" spans="6:26" ht="20.100000000000001" customHeight="1" x14ac:dyDescent="0.25">
      <c r="F1022" s="1">
        <f>IFERROR(IF(O1022&gt;=101,MATCH(O1022,VITRAN!$AG$14:$AG$1513,0)+13,0),0)</f>
        <v>0</v>
      </c>
      <c r="G1022" s="1" t="str">
        <f t="shared" si="45"/>
        <v/>
      </c>
      <c r="H1022" s="1" t="str">
        <f t="shared" si="46"/>
        <v/>
      </c>
      <c r="J1022" s="1">
        <f>IFERROR(SUMIFS(STOCK!$U$10:$U$209,STOCK!$H$10:$H$209,T1022),0)</f>
        <v>0</v>
      </c>
      <c r="K1022" s="1">
        <f>IFERROR(SUMIFS(STOCK!$V$10:$V$209,STOCK!$H$10:$H$209,T1022),0)</f>
        <v>0</v>
      </c>
      <c r="M1022" s="1">
        <f>IFERROR(IF(LEN(T1022)&gt;=1,VLOOKUP(HLOOKUP(T1022,PROFILE!$K$5:$V$8,4,0),PROFILE!$F$1:$G$3,2,0),0),0)</f>
        <v>0</v>
      </c>
      <c r="N1022" s="1">
        <f>IFERROR(COUNTIFS(PROFILE!$H$13:$H$212,"&gt;=1",PROFILE!$I$13:$I$212,T1022),0)</f>
        <v>0</v>
      </c>
      <c r="O1022" s="1">
        <f>IFERROR(IF(P1022&gt;=1,(IF(LEN(T1022)&gt;=1,VLOOKUP(T1022,PROFILE!$A$23:$B$34,2,0)*100+COUNTIF($T$8:T1022,T1022),0)),0),0)</f>
        <v>0</v>
      </c>
      <c r="P1022" s="11"/>
      <c r="Q1022" s="11"/>
      <c r="R1022" s="12"/>
      <c r="S1022" s="12"/>
      <c r="T1022" s="11"/>
      <c r="U1022" s="11"/>
      <c r="V1022" s="11"/>
      <c r="W1022" s="8">
        <f ca="1">IFERROR(IF(P1022&gt;=1,(IF(M1022&gt;=2,COUNTIF(INDIRECT(G1022):INDIRECT(H1022),"OLD"),0)),0),0)</f>
        <v>0</v>
      </c>
      <c r="X1022" s="8">
        <f ca="1">IFERROR(IF(P1022&gt;=1,(IF(M1022=1,COUNTIF(INDIRECT(G1022):INDIRECT(H1022),"NEW"),IF(M1022=3,COUNTIF(INDIRECT(G1022):INDIRECT(H1022),"NEW"),0))),0),0)</f>
        <v>0</v>
      </c>
      <c r="Y1022" s="10">
        <f t="shared" ca="1" si="47"/>
        <v>0</v>
      </c>
      <c r="Z1022" s="13"/>
    </row>
    <row r="1023" spans="6:26" ht="20.100000000000001" customHeight="1" x14ac:dyDescent="0.25">
      <c r="F1023" s="1">
        <f>IFERROR(IF(O1023&gt;=101,MATCH(O1023,VITRAN!$AG$14:$AG$1513,0)+13,0),0)</f>
        <v>0</v>
      </c>
      <c r="G1023" s="1" t="str">
        <f t="shared" si="45"/>
        <v/>
      </c>
      <c r="H1023" s="1" t="str">
        <f t="shared" si="46"/>
        <v/>
      </c>
      <c r="J1023" s="1">
        <f>IFERROR(SUMIFS(STOCK!$U$10:$U$209,STOCK!$H$10:$H$209,T1023),0)</f>
        <v>0</v>
      </c>
      <c r="K1023" s="1">
        <f>IFERROR(SUMIFS(STOCK!$V$10:$V$209,STOCK!$H$10:$H$209,T1023),0)</f>
        <v>0</v>
      </c>
      <c r="M1023" s="1">
        <f>IFERROR(IF(LEN(T1023)&gt;=1,VLOOKUP(HLOOKUP(T1023,PROFILE!$K$5:$V$8,4,0),PROFILE!$F$1:$G$3,2,0),0),0)</f>
        <v>0</v>
      </c>
      <c r="N1023" s="1">
        <f>IFERROR(COUNTIFS(PROFILE!$H$13:$H$212,"&gt;=1",PROFILE!$I$13:$I$212,T1023),0)</f>
        <v>0</v>
      </c>
      <c r="O1023" s="1">
        <f>IFERROR(IF(P1023&gt;=1,(IF(LEN(T1023)&gt;=1,VLOOKUP(T1023,PROFILE!$A$23:$B$34,2,0)*100+COUNTIF($T$8:T1023,T1023),0)),0),0)</f>
        <v>0</v>
      </c>
      <c r="P1023" s="11"/>
      <c r="Q1023" s="11"/>
      <c r="R1023" s="12"/>
      <c r="S1023" s="12"/>
      <c r="T1023" s="11"/>
      <c r="U1023" s="11"/>
      <c r="V1023" s="11"/>
      <c r="W1023" s="8">
        <f ca="1">IFERROR(IF(P1023&gt;=1,(IF(M1023&gt;=2,COUNTIF(INDIRECT(G1023):INDIRECT(H1023),"OLD"),0)),0),0)</f>
        <v>0</v>
      </c>
      <c r="X1023" s="8">
        <f ca="1">IFERROR(IF(P1023&gt;=1,(IF(M1023=1,COUNTIF(INDIRECT(G1023):INDIRECT(H1023),"NEW"),IF(M1023=3,COUNTIF(INDIRECT(G1023):INDIRECT(H1023),"NEW"),0))),0),0)</f>
        <v>0</v>
      </c>
      <c r="Y1023" s="10">
        <f t="shared" ca="1" si="47"/>
        <v>0</v>
      </c>
      <c r="Z1023" s="13"/>
    </row>
    <row r="1024" spans="6:26" ht="20.100000000000001" customHeight="1" x14ac:dyDescent="0.25">
      <c r="F1024" s="1">
        <f>IFERROR(IF(O1024&gt;=101,MATCH(O1024,VITRAN!$AG$14:$AG$1513,0)+13,0),0)</f>
        <v>0</v>
      </c>
      <c r="G1024" s="1" t="str">
        <f t="shared" si="45"/>
        <v/>
      </c>
      <c r="H1024" s="1" t="str">
        <f t="shared" si="46"/>
        <v/>
      </c>
      <c r="J1024" s="1">
        <f>IFERROR(SUMIFS(STOCK!$U$10:$U$209,STOCK!$H$10:$H$209,T1024),0)</f>
        <v>0</v>
      </c>
      <c r="K1024" s="1">
        <f>IFERROR(SUMIFS(STOCK!$V$10:$V$209,STOCK!$H$10:$H$209,T1024),0)</f>
        <v>0</v>
      </c>
      <c r="M1024" s="1">
        <f>IFERROR(IF(LEN(T1024)&gt;=1,VLOOKUP(HLOOKUP(T1024,PROFILE!$K$5:$V$8,4,0),PROFILE!$F$1:$G$3,2,0),0),0)</f>
        <v>0</v>
      </c>
      <c r="N1024" s="1">
        <f>IFERROR(COUNTIFS(PROFILE!$H$13:$H$212,"&gt;=1",PROFILE!$I$13:$I$212,T1024),0)</f>
        <v>0</v>
      </c>
      <c r="O1024" s="1">
        <f>IFERROR(IF(P1024&gt;=1,(IF(LEN(T1024)&gt;=1,VLOOKUP(T1024,PROFILE!$A$23:$B$34,2,0)*100+COUNTIF($T$8:T1024,T1024),0)),0),0)</f>
        <v>0</v>
      </c>
      <c r="P1024" s="11"/>
      <c r="Q1024" s="11"/>
      <c r="R1024" s="12"/>
      <c r="S1024" s="12"/>
      <c r="T1024" s="11"/>
      <c r="U1024" s="11"/>
      <c r="V1024" s="11"/>
      <c r="W1024" s="8">
        <f ca="1">IFERROR(IF(P1024&gt;=1,(IF(M1024&gt;=2,COUNTIF(INDIRECT(G1024):INDIRECT(H1024),"OLD"),0)),0),0)</f>
        <v>0</v>
      </c>
      <c r="X1024" s="8">
        <f ca="1">IFERROR(IF(P1024&gt;=1,(IF(M1024=1,COUNTIF(INDIRECT(G1024):INDIRECT(H1024),"NEW"),IF(M1024=3,COUNTIF(INDIRECT(G1024):INDIRECT(H1024),"NEW"),0))),0),0)</f>
        <v>0</v>
      </c>
      <c r="Y1024" s="10">
        <f t="shared" ca="1" si="47"/>
        <v>0</v>
      </c>
      <c r="Z1024" s="13"/>
    </row>
    <row r="1025" spans="6:26" ht="20.100000000000001" customHeight="1" x14ac:dyDescent="0.25">
      <c r="F1025" s="1">
        <f>IFERROR(IF(O1025&gt;=101,MATCH(O1025,VITRAN!$AG$14:$AG$1513,0)+13,0),0)</f>
        <v>0</v>
      </c>
      <c r="G1025" s="1" t="str">
        <f t="shared" si="45"/>
        <v/>
      </c>
      <c r="H1025" s="1" t="str">
        <f t="shared" si="46"/>
        <v/>
      </c>
      <c r="J1025" s="1">
        <f>IFERROR(SUMIFS(STOCK!$U$10:$U$209,STOCK!$H$10:$H$209,T1025),0)</f>
        <v>0</v>
      </c>
      <c r="K1025" s="1">
        <f>IFERROR(SUMIFS(STOCK!$V$10:$V$209,STOCK!$H$10:$H$209,T1025),0)</f>
        <v>0</v>
      </c>
      <c r="M1025" s="1">
        <f>IFERROR(IF(LEN(T1025)&gt;=1,VLOOKUP(HLOOKUP(T1025,PROFILE!$K$5:$V$8,4,0),PROFILE!$F$1:$G$3,2,0),0),0)</f>
        <v>0</v>
      </c>
      <c r="N1025" s="1">
        <f>IFERROR(COUNTIFS(PROFILE!$H$13:$H$212,"&gt;=1",PROFILE!$I$13:$I$212,T1025),0)</f>
        <v>0</v>
      </c>
      <c r="O1025" s="1">
        <f>IFERROR(IF(P1025&gt;=1,(IF(LEN(T1025)&gt;=1,VLOOKUP(T1025,PROFILE!$A$23:$B$34,2,0)*100+COUNTIF($T$8:T1025,T1025),0)),0),0)</f>
        <v>0</v>
      </c>
      <c r="P1025" s="11"/>
      <c r="Q1025" s="11"/>
      <c r="R1025" s="12"/>
      <c r="S1025" s="12"/>
      <c r="T1025" s="11"/>
      <c r="U1025" s="11"/>
      <c r="V1025" s="11"/>
      <c r="W1025" s="8">
        <f ca="1">IFERROR(IF(P1025&gt;=1,(IF(M1025&gt;=2,COUNTIF(INDIRECT(G1025):INDIRECT(H1025),"OLD"),0)),0),0)</f>
        <v>0</v>
      </c>
      <c r="X1025" s="8">
        <f ca="1">IFERROR(IF(P1025&gt;=1,(IF(M1025=1,COUNTIF(INDIRECT(G1025):INDIRECT(H1025),"NEW"),IF(M1025=3,COUNTIF(INDIRECT(G1025):INDIRECT(H1025),"NEW"),0))),0),0)</f>
        <v>0</v>
      </c>
      <c r="Y1025" s="10">
        <f t="shared" ca="1" si="47"/>
        <v>0</v>
      </c>
      <c r="Z1025" s="13"/>
    </row>
    <row r="1026" spans="6:26" ht="20.100000000000001" customHeight="1" x14ac:dyDescent="0.25">
      <c r="F1026" s="1">
        <f>IFERROR(IF(O1026&gt;=101,MATCH(O1026,VITRAN!$AG$14:$AG$1513,0)+13,0),0)</f>
        <v>0</v>
      </c>
      <c r="G1026" s="1" t="str">
        <f t="shared" si="45"/>
        <v/>
      </c>
      <c r="H1026" s="1" t="str">
        <f t="shared" si="46"/>
        <v/>
      </c>
      <c r="J1026" s="1">
        <f>IFERROR(SUMIFS(STOCK!$U$10:$U$209,STOCK!$H$10:$H$209,T1026),0)</f>
        <v>0</v>
      </c>
      <c r="K1026" s="1">
        <f>IFERROR(SUMIFS(STOCK!$V$10:$V$209,STOCK!$H$10:$H$209,T1026),0)</f>
        <v>0</v>
      </c>
      <c r="M1026" s="1">
        <f>IFERROR(IF(LEN(T1026)&gt;=1,VLOOKUP(HLOOKUP(T1026,PROFILE!$K$5:$V$8,4,0),PROFILE!$F$1:$G$3,2,0),0),0)</f>
        <v>0</v>
      </c>
      <c r="N1026" s="1">
        <f>IFERROR(COUNTIFS(PROFILE!$H$13:$H$212,"&gt;=1",PROFILE!$I$13:$I$212,T1026),0)</f>
        <v>0</v>
      </c>
      <c r="O1026" s="1">
        <f>IFERROR(IF(P1026&gt;=1,(IF(LEN(T1026)&gt;=1,VLOOKUP(T1026,PROFILE!$A$23:$B$34,2,0)*100+COUNTIF($T$8:T1026,T1026),0)),0),0)</f>
        <v>0</v>
      </c>
      <c r="P1026" s="11"/>
      <c r="Q1026" s="11"/>
      <c r="R1026" s="12"/>
      <c r="S1026" s="12"/>
      <c r="T1026" s="11"/>
      <c r="U1026" s="11"/>
      <c r="V1026" s="11"/>
      <c r="W1026" s="8">
        <f ca="1">IFERROR(IF(P1026&gt;=1,(IF(M1026&gt;=2,COUNTIF(INDIRECT(G1026):INDIRECT(H1026),"OLD"),0)),0),0)</f>
        <v>0</v>
      </c>
      <c r="X1026" s="8">
        <f ca="1">IFERROR(IF(P1026&gt;=1,(IF(M1026=1,COUNTIF(INDIRECT(G1026):INDIRECT(H1026),"NEW"),IF(M1026=3,COUNTIF(INDIRECT(G1026):INDIRECT(H1026),"NEW"),0))),0),0)</f>
        <v>0</v>
      </c>
      <c r="Y1026" s="10">
        <f t="shared" ca="1" si="47"/>
        <v>0</v>
      </c>
      <c r="Z1026" s="13"/>
    </row>
    <row r="1027" spans="6:26" ht="20.100000000000001" customHeight="1" x14ac:dyDescent="0.25">
      <c r="F1027" s="1">
        <f>IFERROR(IF(O1027&gt;=101,MATCH(O1027,VITRAN!$AG$14:$AG$1513,0)+13,0),0)</f>
        <v>0</v>
      </c>
      <c r="G1027" s="1" t="str">
        <f t="shared" si="45"/>
        <v/>
      </c>
      <c r="H1027" s="1" t="str">
        <f t="shared" si="46"/>
        <v/>
      </c>
      <c r="J1027" s="1">
        <f>IFERROR(SUMIFS(STOCK!$U$10:$U$209,STOCK!$H$10:$H$209,T1027),0)</f>
        <v>0</v>
      </c>
      <c r="K1027" s="1">
        <f>IFERROR(SUMIFS(STOCK!$V$10:$V$209,STOCK!$H$10:$H$209,T1027),0)</f>
        <v>0</v>
      </c>
      <c r="M1027" s="1">
        <f>IFERROR(IF(LEN(T1027)&gt;=1,VLOOKUP(HLOOKUP(T1027,PROFILE!$K$5:$V$8,4,0),PROFILE!$F$1:$G$3,2,0),0),0)</f>
        <v>0</v>
      </c>
      <c r="N1027" s="1">
        <f>IFERROR(COUNTIFS(PROFILE!$H$13:$H$212,"&gt;=1",PROFILE!$I$13:$I$212,T1027),0)</f>
        <v>0</v>
      </c>
      <c r="O1027" s="1">
        <f>IFERROR(IF(P1027&gt;=1,(IF(LEN(T1027)&gt;=1,VLOOKUP(T1027,PROFILE!$A$23:$B$34,2,0)*100+COUNTIF($T$8:T1027,T1027),0)),0),0)</f>
        <v>0</v>
      </c>
      <c r="P1027" s="11"/>
      <c r="Q1027" s="11"/>
      <c r="R1027" s="12"/>
      <c r="S1027" s="12"/>
      <c r="T1027" s="11"/>
      <c r="U1027" s="11"/>
      <c r="V1027" s="11"/>
      <c r="W1027" s="8">
        <f ca="1">IFERROR(IF(P1027&gt;=1,(IF(M1027&gt;=2,COUNTIF(INDIRECT(G1027):INDIRECT(H1027),"OLD"),0)),0),0)</f>
        <v>0</v>
      </c>
      <c r="X1027" s="8">
        <f ca="1">IFERROR(IF(P1027&gt;=1,(IF(M1027=1,COUNTIF(INDIRECT(G1027):INDIRECT(H1027),"NEW"),IF(M1027=3,COUNTIF(INDIRECT(G1027):INDIRECT(H1027),"NEW"),0))),0),0)</f>
        <v>0</v>
      </c>
      <c r="Y1027" s="10">
        <f t="shared" ca="1" si="47"/>
        <v>0</v>
      </c>
      <c r="Z1027" s="13"/>
    </row>
    <row r="1028" spans="6:26" ht="20.100000000000001" customHeight="1" x14ac:dyDescent="0.25">
      <c r="F1028" s="1">
        <f>IFERROR(IF(O1028&gt;=101,MATCH(O1028,VITRAN!$AG$14:$AG$1513,0)+13,0),0)</f>
        <v>0</v>
      </c>
      <c r="G1028" s="1" t="str">
        <f t="shared" si="45"/>
        <v/>
      </c>
      <c r="H1028" s="1" t="str">
        <f t="shared" si="46"/>
        <v/>
      </c>
      <c r="J1028" s="1">
        <f>IFERROR(SUMIFS(STOCK!$U$10:$U$209,STOCK!$H$10:$H$209,T1028),0)</f>
        <v>0</v>
      </c>
      <c r="K1028" s="1">
        <f>IFERROR(SUMIFS(STOCK!$V$10:$V$209,STOCK!$H$10:$H$209,T1028),0)</f>
        <v>0</v>
      </c>
      <c r="M1028" s="1">
        <f>IFERROR(IF(LEN(T1028)&gt;=1,VLOOKUP(HLOOKUP(T1028,PROFILE!$K$5:$V$8,4,0),PROFILE!$F$1:$G$3,2,0),0),0)</f>
        <v>0</v>
      </c>
      <c r="N1028" s="1">
        <f>IFERROR(COUNTIFS(PROFILE!$H$13:$H$212,"&gt;=1",PROFILE!$I$13:$I$212,T1028),0)</f>
        <v>0</v>
      </c>
      <c r="O1028" s="1">
        <f>IFERROR(IF(P1028&gt;=1,(IF(LEN(T1028)&gt;=1,VLOOKUP(T1028,PROFILE!$A$23:$B$34,2,0)*100+COUNTIF($T$8:T1028,T1028),0)),0),0)</f>
        <v>0</v>
      </c>
      <c r="P1028" s="11"/>
      <c r="Q1028" s="11"/>
      <c r="R1028" s="12"/>
      <c r="S1028" s="12"/>
      <c r="T1028" s="11"/>
      <c r="U1028" s="11"/>
      <c r="V1028" s="11"/>
      <c r="W1028" s="8">
        <f ca="1">IFERROR(IF(P1028&gt;=1,(IF(M1028&gt;=2,COUNTIF(INDIRECT(G1028):INDIRECT(H1028),"OLD"),0)),0),0)</f>
        <v>0</v>
      </c>
      <c r="X1028" s="8">
        <f ca="1">IFERROR(IF(P1028&gt;=1,(IF(M1028=1,COUNTIF(INDIRECT(G1028):INDIRECT(H1028),"NEW"),IF(M1028=3,COUNTIF(INDIRECT(G1028):INDIRECT(H1028),"NEW"),0))),0),0)</f>
        <v>0</v>
      </c>
      <c r="Y1028" s="10">
        <f t="shared" ca="1" si="47"/>
        <v>0</v>
      </c>
      <c r="Z1028" s="13"/>
    </row>
    <row r="1029" spans="6:26" ht="20.100000000000001" customHeight="1" x14ac:dyDescent="0.25">
      <c r="F1029" s="1">
        <f>IFERROR(IF(O1029&gt;=101,MATCH(O1029,VITRAN!$AG$14:$AG$1513,0)+13,0),0)</f>
        <v>0</v>
      </c>
      <c r="G1029" s="1" t="str">
        <f t="shared" si="45"/>
        <v/>
      </c>
      <c r="H1029" s="1" t="str">
        <f t="shared" si="46"/>
        <v/>
      </c>
      <c r="J1029" s="1">
        <f>IFERROR(SUMIFS(STOCK!$U$10:$U$209,STOCK!$H$10:$H$209,T1029),0)</f>
        <v>0</v>
      </c>
      <c r="K1029" s="1">
        <f>IFERROR(SUMIFS(STOCK!$V$10:$V$209,STOCK!$H$10:$H$209,T1029),0)</f>
        <v>0</v>
      </c>
      <c r="M1029" s="1">
        <f>IFERROR(IF(LEN(T1029)&gt;=1,VLOOKUP(HLOOKUP(T1029,PROFILE!$K$5:$V$8,4,0),PROFILE!$F$1:$G$3,2,0),0),0)</f>
        <v>0</v>
      </c>
      <c r="N1029" s="1">
        <f>IFERROR(COUNTIFS(PROFILE!$H$13:$H$212,"&gt;=1",PROFILE!$I$13:$I$212,T1029),0)</f>
        <v>0</v>
      </c>
      <c r="O1029" s="1">
        <f>IFERROR(IF(P1029&gt;=1,(IF(LEN(T1029)&gt;=1,VLOOKUP(T1029,PROFILE!$A$23:$B$34,2,0)*100+COUNTIF($T$8:T1029,T1029),0)),0),0)</f>
        <v>0</v>
      </c>
      <c r="P1029" s="11"/>
      <c r="Q1029" s="11"/>
      <c r="R1029" s="12"/>
      <c r="S1029" s="12"/>
      <c r="T1029" s="11"/>
      <c r="U1029" s="11"/>
      <c r="V1029" s="11"/>
      <c r="W1029" s="8">
        <f ca="1">IFERROR(IF(P1029&gt;=1,(IF(M1029&gt;=2,COUNTIF(INDIRECT(G1029):INDIRECT(H1029),"OLD"),0)),0),0)</f>
        <v>0</v>
      </c>
      <c r="X1029" s="8">
        <f ca="1">IFERROR(IF(P1029&gt;=1,(IF(M1029=1,COUNTIF(INDIRECT(G1029):INDIRECT(H1029),"NEW"),IF(M1029=3,COUNTIF(INDIRECT(G1029):INDIRECT(H1029),"NEW"),0))),0),0)</f>
        <v>0</v>
      </c>
      <c r="Y1029" s="10">
        <f t="shared" ca="1" si="47"/>
        <v>0</v>
      </c>
      <c r="Z1029" s="13"/>
    </row>
    <row r="1030" spans="6:26" ht="20.100000000000001" customHeight="1" x14ac:dyDescent="0.25">
      <c r="F1030" s="1">
        <f>IFERROR(IF(O1030&gt;=101,MATCH(O1030,VITRAN!$AG$14:$AG$1513,0)+13,0),0)</f>
        <v>0</v>
      </c>
      <c r="G1030" s="1" t="str">
        <f t="shared" si="45"/>
        <v/>
      </c>
      <c r="H1030" s="1" t="str">
        <f t="shared" si="46"/>
        <v/>
      </c>
      <c r="J1030" s="1">
        <f>IFERROR(SUMIFS(STOCK!$U$10:$U$209,STOCK!$H$10:$H$209,T1030),0)</f>
        <v>0</v>
      </c>
      <c r="K1030" s="1">
        <f>IFERROR(SUMIFS(STOCK!$V$10:$V$209,STOCK!$H$10:$H$209,T1030),0)</f>
        <v>0</v>
      </c>
      <c r="M1030" s="1">
        <f>IFERROR(IF(LEN(T1030)&gt;=1,VLOOKUP(HLOOKUP(T1030,PROFILE!$K$5:$V$8,4,0),PROFILE!$F$1:$G$3,2,0),0),0)</f>
        <v>0</v>
      </c>
      <c r="N1030" s="1">
        <f>IFERROR(COUNTIFS(PROFILE!$H$13:$H$212,"&gt;=1",PROFILE!$I$13:$I$212,T1030),0)</f>
        <v>0</v>
      </c>
      <c r="O1030" s="1">
        <f>IFERROR(IF(P1030&gt;=1,(IF(LEN(T1030)&gt;=1,VLOOKUP(T1030,PROFILE!$A$23:$B$34,2,0)*100+COUNTIF($T$8:T1030,T1030),0)),0),0)</f>
        <v>0</v>
      </c>
      <c r="P1030" s="11"/>
      <c r="Q1030" s="11"/>
      <c r="R1030" s="12"/>
      <c r="S1030" s="12"/>
      <c r="T1030" s="11"/>
      <c r="U1030" s="11"/>
      <c r="V1030" s="11"/>
      <c r="W1030" s="8">
        <f ca="1">IFERROR(IF(P1030&gt;=1,(IF(M1030&gt;=2,COUNTIF(INDIRECT(G1030):INDIRECT(H1030),"OLD"),0)),0),0)</f>
        <v>0</v>
      </c>
      <c r="X1030" s="8">
        <f ca="1">IFERROR(IF(P1030&gt;=1,(IF(M1030=1,COUNTIF(INDIRECT(G1030):INDIRECT(H1030),"NEW"),IF(M1030=3,COUNTIF(INDIRECT(G1030):INDIRECT(H1030),"NEW"),0))),0),0)</f>
        <v>0</v>
      </c>
      <c r="Y1030" s="10">
        <f t="shared" ca="1" si="47"/>
        <v>0</v>
      </c>
      <c r="Z1030" s="13"/>
    </row>
    <row r="1031" spans="6:26" ht="20.100000000000001" customHeight="1" x14ac:dyDescent="0.25">
      <c r="F1031" s="1">
        <f>IFERROR(IF(O1031&gt;=101,MATCH(O1031,VITRAN!$AG$14:$AG$1513,0)+13,0),0)</f>
        <v>0</v>
      </c>
      <c r="G1031" s="1" t="str">
        <f t="shared" si="45"/>
        <v/>
      </c>
      <c r="H1031" s="1" t="str">
        <f t="shared" si="46"/>
        <v/>
      </c>
      <c r="J1031" s="1">
        <f>IFERROR(SUMIFS(STOCK!$U$10:$U$209,STOCK!$H$10:$H$209,T1031),0)</f>
        <v>0</v>
      </c>
      <c r="K1031" s="1">
        <f>IFERROR(SUMIFS(STOCK!$V$10:$V$209,STOCK!$H$10:$H$209,T1031),0)</f>
        <v>0</v>
      </c>
      <c r="M1031" s="1">
        <f>IFERROR(IF(LEN(T1031)&gt;=1,VLOOKUP(HLOOKUP(T1031,PROFILE!$K$5:$V$8,4,0),PROFILE!$F$1:$G$3,2,0),0),0)</f>
        <v>0</v>
      </c>
      <c r="N1031" s="1">
        <f>IFERROR(COUNTIFS(PROFILE!$H$13:$H$212,"&gt;=1",PROFILE!$I$13:$I$212,T1031),0)</f>
        <v>0</v>
      </c>
      <c r="O1031" s="1">
        <f>IFERROR(IF(P1031&gt;=1,(IF(LEN(T1031)&gt;=1,VLOOKUP(T1031,PROFILE!$A$23:$B$34,2,0)*100+COUNTIF($T$8:T1031,T1031),0)),0),0)</f>
        <v>0</v>
      </c>
      <c r="P1031" s="11"/>
      <c r="Q1031" s="11"/>
      <c r="R1031" s="12"/>
      <c r="S1031" s="12"/>
      <c r="T1031" s="11"/>
      <c r="U1031" s="11"/>
      <c r="V1031" s="11"/>
      <c r="W1031" s="8">
        <f ca="1">IFERROR(IF(P1031&gt;=1,(IF(M1031&gt;=2,COUNTIF(INDIRECT(G1031):INDIRECT(H1031),"OLD"),0)),0),0)</f>
        <v>0</v>
      </c>
      <c r="X1031" s="8">
        <f ca="1">IFERROR(IF(P1031&gt;=1,(IF(M1031=1,COUNTIF(INDIRECT(G1031):INDIRECT(H1031),"NEW"),IF(M1031=3,COUNTIF(INDIRECT(G1031):INDIRECT(H1031),"NEW"),0))),0),0)</f>
        <v>0</v>
      </c>
      <c r="Y1031" s="10">
        <f t="shared" ca="1" si="47"/>
        <v>0</v>
      </c>
      <c r="Z1031" s="13"/>
    </row>
    <row r="1032" spans="6:26" ht="20.100000000000001" customHeight="1" x14ac:dyDescent="0.25">
      <c r="F1032" s="1">
        <f>IFERROR(IF(O1032&gt;=101,MATCH(O1032,VITRAN!$AG$14:$AG$1513,0)+13,0),0)</f>
        <v>0</v>
      </c>
      <c r="G1032" s="1" t="str">
        <f t="shared" si="45"/>
        <v/>
      </c>
      <c r="H1032" s="1" t="str">
        <f t="shared" si="46"/>
        <v/>
      </c>
      <c r="J1032" s="1">
        <f>IFERROR(SUMIFS(STOCK!$U$10:$U$209,STOCK!$H$10:$H$209,T1032),0)</f>
        <v>0</v>
      </c>
      <c r="K1032" s="1">
        <f>IFERROR(SUMIFS(STOCK!$V$10:$V$209,STOCK!$H$10:$H$209,T1032),0)</f>
        <v>0</v>
      </c>
      <c r="M1032" s="1">
        <f>IFERROR(IF(LEN(T1032)&gt;=1,VLOOKUP(HLOOKUP(T1032,PROFILE!$K$5:$V$8,4,0),PROFILE!$F$1:$G$3,2,0),0),0)</f>
        <v>0</v>
      </c>
      <c r="N1032" s="1">
        <f>IFERROR(COUNTIFS(PROFILE!$H$13:$H$212,"&gt;=1",PROFILE!$I$13:$I$212,T1032),0)</f>
        <v>0</v>
      </c>
      <c r="O1032" s="1">
        <f>IFERROR(IF(P1032&gt;=1,(IF(LEN(T1032)&gt;=1,VLOOKUP(T1032,PROFILE!$A$23:$B$34,2,0)*100+COUNTIF($T$8:T1032,T1032),0)),0),0)</f>
        <v>0</v>
      </c>
      <c r="P1032" s="11"/>
      <c r="Q1032" s="11"/>
      <c r="R1032" s="12"/>
      <c r="S1032" s="12"/>
      <c r="T1032" s="11"/>
      <c r="U1032" s="11"/>
      <c r="V1032" s="11"/>
      <c r="W1032" s="8">
        <f ca="1">IFERROR(IF(P1032&gt;=1,(IF(M1032&gt;=2,COUNTIF(INDIRECT(G1032):INDIRECT(H1032),"OLD"),0)),0),0)</f>
        <v>0</v>
      </c>
      <c r="X1032" s="8">
        <f ca="1">IFERROR(IF(P1032&gt;=1,(IF(M1032=1,COUNTIF(INDIRECT(G1032):INDIRECT(H1032),"NEW"),IF(M1032=3,COUNTIF(INDIRECT(G1032):INDIRECT(H1032),"NEW"),0))),0),0)</f>
        <v>0</v>
      </c>
      <c r="Y1032" s="10">
        <f t="shared" ca="1" si="47"/>
        <v>0</v>
      </c>
      <c r="Z1032" s="13"/>
    </row>
    <row r="1033" spans="6:26" ht="20.100000000000001" customHeight="1" x14ac:dyDescent="0.25">
      <c r="F1033" s="1">
        <f>IFERROR(IF(O1033&gt;=101,MATCH(O1033,VITRAN!$AG$14:$AG$1513,0)+13,0),0)</f>
        <v>0</v>
      </c>
      <c r="G1033" s="1" t="str">
        <f t="shared" ref="G1033:G1096" si="48">IFERROR(IF(F1033&gt;=1,ADDRESS(F1033,38,1,1,"VITRAN"),""),"")</f>
        <v/>
      </c>
      <c r="H1033" s="1" t="str">
        <f t="shared" ref="H1033:H1096" si="49">IFERROR(IF(F1033&gt;=1,ADDRESS(F1033,50,1,1,"VITRAN"),""),"")</f>
        <v/>
      </c>
      <c r="J1033" s="1">
        <f>IFERROR(SUMIFS(STOCK!$U$10:$U$209,STOCK!$H$10:$H$209,T1033),0)</f>
        <v>0</v>
      </c>
      <c r="K1033" s="1">
        <f>IFERROR(SUMIFS(STOCK!$V$10:$V$209,STOCK!$H$10:$H$209,T1033),0)</f>
        <v>0</v>
      </c>
      <c r="M1033" s="1">
        <f>IFERROR(IF(LEN(T1033)&gt;=1,VLOOKUP(HLOOKUP(T1033,PROFILE!$K$5:$V$8,4,0),PROFILE!$F$1:$G$3,2,0),0),0)</f>
        <v>0</v>
      </c>
      <c r="N1033" s="1">
        <f>IFERROR(COUNTIFS(PROFILE!$H$13:$H$212,"&gt;=1",PROFILE!$I$13:$I$212,T1033),0)</f>
        <v>0</v>
      </c>
      <c r="O1033" s="1">
        <f>IFERROR(IF(P1033&gt;=1,(IF(LEN(T1033)&gt;=1,VLOOKUP(T1033,PROFILE!$A$23:$B$34,2,0)*100+COUNTIF($T$8:T1033,T1033),0)),0),0)</f>
        <v>0</v>
      </c>
      <c r="P1033" s="11"/>
      <c r="Q1033" s="11"/>
      <c r="R1033" s="12"/>
      <c r="S1033" s="12"/>
      <c r="T1033" s="11"/>
      <c r="U1033" s="11"/>
      <c r="V1033" s="11"/>
      <c r="W1033" s="8">
        <f ca="1">IFERROR(IF(P1033&gt;=1,(IF(M1033&gt;=2,COUNTIF(INDIRECT(G1033):INDIRECT(H1033),"OLD"),0)),0),0)</f>
        <v>0</v>
      </c>
      <c r="X1033" s="8">
        <f ca="1">IFERROR(IF(P1033&gt;=1,(IF(M1033=1,COUNTIF(INDIRECT(G1033):INDIRECT(H1033),"NEW"),IF(M1033=3,COUNTIF(INDIRECT(G1033):INDIRECT(H1033),"NEW"),0))),0),0)</f>
        <v>0</v>
      </c>
      <c r="Y1033" s="10">
        <f t="shared" ref="Y1033:Y1096" ca="1" si="50">W1033+X1033</f>
        <v>0</v>
      </c>
      <c r="Z1033" s="13"/>
    </row>
    <row r="1034" spans="6:26" ht="20.100000000000001" customHeight="1" x14ac:dyDescent="0.25">
      <c r="F1034" s="1">
        <f>IFERROR(IF(O1034&gt;=101,MATCH(O1034,VITRAN!$AG$14:$AG$1513,0)+13,0),0)</f>
        <v>0</v>
      </c>
      <c r="G1034" s="1" t="str">
        <f t="shared" si="48"/>
        <v/>
      </c>
      <c r="H1034" s="1" t="str">
        <f t="shared" si="49"/>
        <v/>
      </c>
      <c r="J1034" s="1">
        <f>IFERROR(SUMIFS(STOCK!$U$10:$U$209,STOCK!$H$10:$H$209,T1034),0)</f>
        <v>0</v>
      </c>
      <c r="K1034" s="1">
        <f>IFERROR(SUMIFS(STOCK!$V$10:$V$209,STOCK!$H$10:$H$209,T1034),0)</f>
        <v>0</v>
      </c>
      <c r="M1034" s="1">
        <f>IFERROR(IF(LEN(T1034)&gt;=1,VLOOKUP(HLOOKUP(T1034,PROFILE!$K$5:$V$8,4,0),PROFILE!$F$1:$G$3,2,0),0),0)</f>
        <v>0</v>
      </c>
      <c r="N1034" s="1">
        <f>IFERROR(COUNTIFS(PROFILE!$H$13:$H$212,"&gt;=1",PROFILE!$I$13:$I$212,T1034),0)</f>
        <v>0</v>
      </c>
      <c r="O1034" s="1">
        <f>IFERROR(IF(P1034&gt;=1,(IF(LEN(T1034)&gt;=1,VLOOKUP(T1034,PROFILE!$A$23:$B$34,2,0)*100+COUNTIF($T$8:T1034,T1034),0)),0),0)</f>
        <v>0</v>
      </c>
      <c r="P1034" s="11"/>
      <c r="Q1034" s="11"/>
      <c r="R1034" s="12"/>
      <c r="S1034" s="12"/>
      <c r="T1034" s="11"/>
      <c r="U1034" s="11"/>
      <c r="V1034" s="11"/>
      <c r="W1034" s="8">
        <f ca="1">IFERROR(IF(P1034&gt;=1,(IF(M1034&gt;=2,COUNTIF(INDIRECT(G1034):INDIRECT(H1034),"OLD"),0)),0),0)</f>
        <v>0</v>
      </c>
      <c r="X1034" s="8">
        <f ca="1">IFERROR(IF(P1034&gt;=1,(IF(M1034=1,COUNTIF(INDIRECT(G1034):INDIRECT(H1034),"NEW"),IF(M1034=3,COUNTIF(INDIRECT(G1034):INDIRECT(H1034),"NEW"),0))),0),0)</f>
        <v>0</v>
      </c>
      <c r="Y1034" s="10">
        <f t="shared" ca="1" si="50"/>
        <v>0</v>
      </c>
      <c r="Z1034" s="13"/>
    </row>
    <row r="1035" spans="6:26" ht="20.100000000000001" customHeight="1" x14ac:dyDescent="0.25">
      <c r="F1035" s="1">
        <f>IFERROR(IF(O1035&gt;=101,MATCH(O1035,VITRAN!$AG$14:$AG$1513,0)+13,0),0)</f>
        <v>0</v>
      </c>
      <c r="G1035" s="1" t="str">
        <f t="shared" si="48"/>
        <v/>
      </c>
      <c r="H1035" s="1" t="str">
        <f t="shared" si="49"/>
        <v/>
      </c>
      <c r="J1035" s="1">
        <f>IFERROR(SUMIFS(STOCK!$U$10:$U$209,STOCK!$H$10:$H$209,T1035),0)</f>
        <v>0</v>
      </c>
      <c r="K1035" s="1">
        <f>IFERROR(SUMIFS(STOCK!$V$10:$V$209,STOCK!$H$10:$H$209,T1035),0)</f>
        <v>0</v>
      </c>
      <c r="M1035" s="1">
        <f>IFERROR(IF(LEN(T1035)&gt;=1,VLOOKUP(HLOOKUP(T1035,PROFILE!$K$5:$V$8,4,0),PROFILE!$F$1:$G$3,2,0),0),0)</f>
        <v>0</v>
      </c>
      <c r="N1035" s="1">
        <f>IFERROR(COUNTIFS(PROFILE!$H$13:$H$212,"&gt;=1",PROFILE!$I$13:$I$212,T1035),0)</f>
        <v>0</v>
      </c>
      <c r="O1035" s="1">
        <f>IFERROR(IF(P1035&gt;=1,(IF(LEN(T1035)&gt;=1,VLOOKUP(T1035,PROFILE!$A$23:$B$34,2,0)*100+COUNTIF($T$8:T1035,T1035),0)),0),0)</f>
        <v>0</v>
      </c>
      <c r="P1035" s="11"/>
      <c r="Q1035" s="11"/>
      <c r="R1035" s="12"/>
      <c r="S1035" s="12"/>
      <c r="T1035" s="11"/>
      <c r="U1035" s="11"/>
      <c r="V1035" s="11"/>
      <c r="W1035" s="8">
        <f ca="1">IFERROR(IF(P1035&gt;=1,(IF(M1035&gt;=2,COUNTIF(INDIRECT(G1035):INDIRECT(H1035),"OLD"),0)),0),0)</f>
        <v>0</v>
      </c>
      <c r="X1035" s="8">
        <f ca="1">IFERROR(IF(P1035&gt;=1,(IF(M1035=1,COUNTIF(INDIRECT(G1035):INDIRECT(H1035),"NEW"),IF(M1035=3,COUNTIF(INDIRECT(G1035):INDIRECT(H1035),"NEW"),0))),0),0)</f>
        <v>0</v>
      </c>
      <c r="Y1035" s="10">
        <f t="shared" ca="1" si="50"/>
        <v>0</v>
      </c>
      <c r="Z1035" s="13"/>
    </row>
    <row r="1036" spans="6:26" ht="20.100000000000001" customHeight="1" x14ac:dyDescent="0.25">
      <c r="F1036" s="1">
        <f>IFERROR(IF(O1036&gt;=101,MATCH(O1036,VITRAN!$AG$14:$AG$1513,0)+13,0),0)</f>
        <v>0</v>
      </c>
      <c r="G1036" s="1" t="str">
        <f t="shared" si="48"/>
        <v/>
      </c>
      <c r="H1036" s="1" t="str">
        <f t="shared" si="49"/>
        <v/>
      </c>
      <c r="J1036" s="1">
        <f>IFERROR(SUMIFS(STOCK!$U$10:$U$209,STOCK!$H$10:$H$209,T1036),0)</f>
        <v>0</v>
      </c>
      <c r="K1036" s="1">
        <f>IFERROR(SUMIFS(STOCK!$V$10:$V$209,STOCK!$H$10:$H$209,T1036),0)</f>
        <v>0</v>
      </c>
      <c r="M1036" s="1">
        <f>IFERROR(IF(LEN(T1036)&gt;=1,VLOOKUP(HLOOKUP(T1036,PROFILE!$K$5:$V$8,4,0),PROFILE!$F$1:$G$3,2,0),0),0)</f>
        <v>0</v>
      </c>
      <c r="N1036" s="1">
        <f>IFERROR(COUNTIFS(PROFILE!$H$13:$H$212,"&gt;=1",PROFILE!$I$13:$I$212,T1036),0)</f>
        <v>0</v>
      </c>
      <c r="O1036" s="1">
        <f>IFERROR(IF(P1036&gt;=1,(IF(LEN(T1036)&gt;=1,VLOOKUP(T1036,PROFILE!$A$23:$B$34,2,0)*100+COUNTIF($T$8:T1036,T1036),0)),0),0)</f>
        <v>0</v>
      </c>
      <c r="P1036" s="11"/>
      <c r="Q1036" s="11"/>
      <c r="R1036" s="12"/>
      <c r="S1036" s="12"/>
      <c r="T1036" s="11"/>
      <c r="U1036" s="11"/>
      <c r="V1036" s="11"/>
      <c r="W1036" s="8">
        <f ca="1">IFERROR(IF(P1036&gt;=1,(IF(M1036&gt;=2,COUNTIF(INDIRECT(G1036):INDIRECT(H1036),"OLD"),0)),0),0)</f>
        <v>0</v>
      </c>
      <c r="X1036" s="8">
        <f ca="1">IFERROR(IF(P1036&gt;=1,(IF(M1036=1,COUNTIF(INDIRECT(G1036):INDIRECT(H1036),"NEW"),IF(M1036=3,COUNTIF(INDIRECT(G1036):INDIRECT(H1036),"NEW"),0))),0),0)</f>
        <v>0</v>
      </c>
      <c r="Y1036" s="10">
        <f t="shared" ca="1" si="50"/>
        <v>0</v>
      </c>
      <c r="Z1036" s="13"/>
    </row>
    <row r="1037" spans="6:26" ht="20.100000000000001" customHeight="1" x14ac:dyDescent="0.25">
      <c r="F1037" s="1">
        <f>IFERROR(IF(O1037&gt;=101,MATCH(O1037,VITRAN!$AG$14:$AG$1513,0)+13,0),0)</f>
        <v>0</v>
      </c>
      <c r="G1037" s="1" t="str">
        <f t="shared" si="48"/>
        <v/>
      </c>
      <c r="H1037" s="1" t="str">
        <f t="shared" si="49"/>
        <v/>
      </c>
      <c r="J1037" s="1">
        <f>IFERROR(SUMIFS(STOCK!$U$10:$U$209,STOCK!$H$10:$H$209,T1037),0)</f>
        <v>0</v>
      </c>
      <c r="K1037" s="1">
        <f>IFERROR(SUMIFS(STOCK!$V$10:$V$209,STOCK!$H$10:$H$209,T1037),0)</f>
        <v>0</v>
      </c>
      <c r="M1037" s="1">
        <f>IFERROR(IF(LEN(T1037)&gt;=1,VLOOKUP(HLOOKUP(T1037,PROFILE!$K$5:$V$8,4,0),PROFILE!$F$1:$G$3,2,0),0),0)</f>
        <v>0</v>
      </c>
      <c r="N1037" s="1">
        <f>IFERROR(COUNTIFS(PROFILE!$H$13:$H$212,"&gt;=1",PROFILE!$I$13:$I$212,T1037),0)</f>
        <v>0</v>
      </c>
      <c r="O1037" s="1">
        <f>IFERROR(IF(P1037&gt;=1,(IF(LEN(T1037)&gt;=1,VLOOKUP(T1037,PROFILE!$A$23:$B$34,2,0)*100+COUNTIF($T$8:T1037,T1037),0)),0),0)</f>
        <v>0</v>
      </c>
      <c r="P1037" s="11"/>
      <c r="Q1037" s="11"/>
      <c r="R1037" s="12"/>
      <c r="S1037" s="12"/>
      <c r="T1037" s="11"/>
      <c r="U1037" s="11"/>
      <c r="V1037" s="11"/>
      <c r="W1037" s="8">
        <f ca="1">IFERROR(IF(P1037&gt;=1,(IF(M1037&gt;=2,COUNTIF(INDIRECT(G1037):INDIRECT(H1037),"OLD"),0)),0),0)</f>
        <v>0</v>
      </c>
      <c r="X1037" s="8">
        <f ca="1">IFERROR(IF(P1037&gt;=1,(IF(M1037=1,COUNTIF(INDIRECT(G1037):INDIRECT(H1037),"NEW"),IF(M1037=3,COUNTIF(INDIRECT(G1037):INDIRECT(H1037),"NEW"),0))),0),0)</f>
        <v>0</v>
      </c>
      <c r="Y1037" s="10">
        <f t="shared" ca="1" si="50"/>
        <v>0</v>
      </c>
      <c r="Z1037" s="13"/>
    </row>
    <row r="1038" spans="6:26" ht="20.100000000000001" customHeight="1" x14ac:dyDescent="0.25">
      <c r="F1038" s="1">
        <f>IFERROR(IF(O1038&gt;=101,MATCH(O1038,VITRAN!$AG$14:$AG$1513,0)+13,0),0)</f>
        <v>0</v>
      </c>
      <c r="G1038" s="1" t="str">
        <f t="shared" si="48"/>
        <v/>
      </c>
      <c r="H1038" s="1" t="str">
        <f t="shared" si="49"/>
        <v/>
      </c>
      <c r="J1038" s="1">
        <f>IFERROR(SUMIFS(STOCK!$U$10:$U$209,STOCK!$H$10:$H$209,T1038),0)</f>
        <v>0</v>
      </c>
      <c r="K1038" s="1">
        <f>IFERROR(SUMIFS(STOCK!$V$10:$V$209,STOCK!$H$10:$H$209,T1038),0)</f>
        <v>0</v>
      </c>
      <c r="M1038" s="1">
        <f>IFERROR(IF(LEN(T1038)&gt;=1,VLOOKUP(HLOOKUP(T1038,PROFILE!$K$5:$V$8,4,0),PROFILE!$F$1:$G$3,2,0),0),0)</f>
        <v>0</v>
      </c>
      <c r="N1038" s="1">
        <f>IFERROR(COUNTIFS(PROFILE!$H$13:$H$212,"&gt;=1",PROFILE!$I$13:$I$212,T1038),0)</f>
        <v>0</v>
      </c>
      <c r="O1038" s="1">
        <f>IFERROR(IF(P1038&gt;=1,(IF(LEN(T1038)&gt;=1,VLOOKUP(T1038,PROFILE!$A$23:$B$34,2,0)*100+COUNTIF($T$8:T1038,T1038),0)),0),0)</f>
        <v>0</v>
      </c>
      <c r="P1038" s="11"/>
      <c r="Q1038" s="11"/>
      <c r="R1038" s="12"/>
      <c r="S1038" s="12"/>
      <c r="T1038" s="11"/>
      <c r="U1038" s="11"/>
      <c r="V1038" s="11"/>
      <c r="W1038" s="8">
        <f ca="1">IFERROR(IF(P1038&gt;=1,(IF(M1038&gt;=2,COUNTIF(INDIRECT(G1038):INDIRECT(H1038),"OLD"),0)),0),0)</f>
        <v>0</v>
      </c>
      <c r="X1038" s="8">
        <f ca="1">IFERROR(IF(P1038&gt;=1,(IF(M1038=1,COUNTIF(INDIRECT(G1038):INDIRECT(H1038),"NEW"),IF(M1038=3,COUNTIF(INDIRECT(G1038):INDIRECT(H1038),"NEW"),0))),0),0)</f>
        <v>0</v>
      </c>
      <c r="Y1038" s="10">
        <f t="shared" ca="1" si="50"/>
        <v>0</v>
      </c>
      <c r="Z1038" s="13"/>
    </row>
    <row r="1039" spans="6:26" ht="20.100000000000001" customHeight="1" x14ac:dyDescent="0.25">
      <c r="F1039" s="1">
        <f>IFERROR(IF(O1039&gt;=101,MATCH(O1039,VITRAN!$AG$14:$AG$1513,0)+13,0),0)</f>
        <v>0</v>
      </c>
      <c r="G1039" s="1" t="str">
        <f t="shared" si="48"/>
        <v/>
      </c>
      <c r="H1039" s="1" t="str">
        <f t="shared" si="49"/>
        <v/>
      </c>
      <c r="J1039" s="1">
        <f>IFERROR(SUMIFS(STOCK!$U$10:$U$209,STOCK!$H$10:$H$209,T1039),0)</f>
        <v>0</v>
      </c>
      <c r="K1039" s="1">
        <f>IFERROR(SUMIFS(STOCK!$V$10:$V$209,STOCK!$H$10:$H$209,T1039),0)</f>
        <v>0</v>
      </c>
      <c r="M1039" s="1">
        <f>IFERROR(IF(LEN(T1039)&gt;=1,VLOOKUP(HLOOKUP(T1039,PROFILE!$K$5:$V$8,4,0),PROFILE!$F$1:$G$3,2,0),0),0)</f>
        <v>0</v>
      </c>
      <c r="N1039" s="1">
        <f>IFERROR(COUNTIFS(PROFILE!$H$13:$H$212,"&gt;=1",PROFILE!$I$13:$I$212,T1039),0)</f>
        <v>0</v>
      </c>
      <c r="O1039" s="1">
        <f>IFERROR(IF(P1039&gt;=1,(IF(LEN(T1039)&gt;=1,VLOOKUP(T1039,PROFILE!$A$23:$B$34,2,0)*100+COUNTIF($T$8:T1039,T1039),0)),0),0)</f>
        <v>0</v>
      </c>
      <c r="P1039" s="11"/>
      <c r="Q1039" s="11"/>
      <c r="R1039" s="12"/>
      <c r="S1039" s="12"/>
      <c r="T1039" s="11"/>
      <c r="U1039" s="11"/>
      <c r="V1039" s="11"/>
      <c r="W1039" s="8">
        <f ca="1">IFERROR(IF(P1039&gt;=1,(IF(M1039&gt;=2,COUNTIF(INDIRECT(G1039):INDIRECT(H1039),"OLD"),0)),0),0)</f>
        <v>0</v>
      </c>
      <c r="X1039" s="8">
        <f ca="1">IFERROR(IF(P1039&gt;=1,(IF(M1039=1,COUNTIF(INDIRECT(G1039):INDIRECT(H1039),"NEW"),IF(M1039=3,COUNTIF(INDIRECT(G1039):INDIRECT(H1039),"NEW"),0))),0),0)</f>
        <v>0</v>
      </c>
      <c r="Y1039" s="10">
        <f t="shared" ca="1" si="50"/>
        <v>0</v>
      </c>
      <c r="Z1039" s="13"/>
    </row>
    <row r="1040" spans="6:26" ht="20.100000000000001" customHeight="1" x14ac:dyDescent="0.25">
      <c r="F1040" s="1">
        <f>IFERROR(IF(O1040&gt;=101,MATCH(O1040,VITRAN!$AG$14:$AG$1513,0)+13,0),0)</f>
        <v>0</v>
      </c>
      <c r="G1040" s="1" t="str">
        <f t="shared" si="48"/>
        <v/>
      </c>
      <c r="H1040" s="1" t="str">
        <f t="shared" si="49"/>
        <v/>
      </c>
      <c r="J1040" s="1">
        <f>IFERROR(SUMIFS(STOCK!$U$10:$U$209,STOCK!$H$10:$H$209,T1040),0)</f>
        <v>0</v>
      </c>
      <c r="K1040" s="1">
        <f>IFERROR(SUMIFS(STOCK!$V$10:$V$209,STOCK!$H$10:$H$209,T1040),0)</f>
        <v>0</v>
      </c>
      <c r="M1040" s="1">
        <f>IFERROR(IF(LEN(T1040)&gt;=1,VLOOKUP(HLOOKUP(T1040,PROFILE!$K$5:$V$8,4,0),PROFILE!$F$1:$G$3,2,0),0),0)</f>
        <v>0</v>
      </c>
      <c r="N1040" s="1">
        <f>IFERROR(COUNTIFS(PROFILE!$H$13:$H$212,"&gt;=1",PROFILE!$I$13:$I$212,T1040),0)</f>
        <v>0</v>
      </c>
      <c r="O1040" s="1">
        <f>IFERROR(IF(P1040&gt;=1,(IF(LEN(T1040)&gt;=1,VLOOKUP(T1040,PROFILE!$A$23:$B$34,2,0)*100+COUNTIF($T$8:T1040,T1040),0)),0),0)</f>
        <v>0</v>
      </c>
      <c r="P1040" s="11"/>
      <c r="Q1040" s="11"/>
      <c r="R1040" s="12"/>
      <c r="S1040" s="12"/>
      <c r="T1040" s="11"/>
      <c r="U1040" s="11"/>
      <c r="V1040" s="11"/>
      <c r="W1040" s="8">
        <f ca="1">IFERROR(IF(P1040&gt;=1,(IF(M1040&gt;=2,COUNTIF(INDIRECT(G1040):INDIRECT(H1040),"OLD"),0)),0),0)</f>
        <v>0</v>
      </c>
      <c r="X1040" s="8">
        <f ca="1">IFERROR(IF(P1040&gt;=1,(IF(M1040=1,COUNTIF(INDIRECT(G1040):INDIRECT(H1040),"NEW"),IF(M1040=3,COUNTIF(INDIRECT(G1040):INDIRECT(H1040),"NEW"),0))),0),0)</f>
        <v>0</v>
      </c>
      <c r="Y1040" s="10">
        <f t="shared" ca="1" si="50"/>
        <v>0</v>
      </c>
      <c r="Z1040" s="13"/>
    </row>
    <row r="1041" spans="6:26" ht="20.100000000000001" customHeight="1" x14ac:dyDescent="0.25">
      <c r="F1041" s="1">
        <f>IFERROR(IF(O1041&gt;=101,MATCH(O1041,VITRAN!$AG$14:$AG$1513,0)+13,0),0)</f>
        <v>0</v>
      </c>
      <c r="G1041" s="1" t="str">
        <f t="shared" si="48"/>
        <v/>
      </c>
      <c r="H1041" s="1" t="str">
        <f t="shared" si="49"/>
        <v/>
      </c>
      <c r="J1041" s="1">
        <f>IFERROR(SUMIFS(STOCK!$U$10:$U$209,STOCK!$H$10:$H$209,T1041),0)</f>
        <v>0</v>
      </c>
      <c r="K1041" s="1">
        <f>IFERROR(SUMIFS(STOCK!$V$10:$V$209,STOCK!$H$10:$H$209,T1041),0)</f>
        <v>0</v>
      </c>
      <c r="M1041" s="1">
        <f>IFERROR(IF(LEN(T1041)&gt;=1,VLOOKUP(HLOOKUP(T1041,PROFILE!$K$5:$V$8,4,0),PROFILE!$F$1:$G$3,2,0),0),0)</f>
        <v>0</v>
      </c>
      <c r="N1041" s="1">
        <f>IFERROR(COUNTIFS(PROFILE!$H$13:$H$212,"&gt;=1",PROFILE!$I$13:$I$212,T1041),0)</f>
        <v>0</v>
      </c>
      <c r="O1041" s="1">
        <f>IFERROR(IF(P1041&gt;=1,(IF(LEN(T1041)&gt;=1,VLOOKUP(T1041,PROFILE!$A$23:$B$34,2,0)*100+COUNTIF($T$8:T1041,T1041),0)),0),0)</f>
        <v>0</v>
      </c>
      <c r="P1041" s="11"/>
      <c r="Q1041" s="11"/>
      <c r="R1041" s="12"/>
      <c r="S1041" s="12"/>
      <c r="T1041" s="11"/>
      <c r="U1041" s="11"/>
      <c r="V1041" s="11"/>
      <c r="W1041" s="8">
        <f ca="1">IFERROR(IF(P1041&gt;=1,(IF(M1041&gt;=2,COUNTIF(INDIRECT(G1041):INDIRECT(H1041),"OLD"),0)),0),0)</f>
        <v>0</v>
      </c>
      <c r="X1041" s="8">
        <f ca="1">IFERROR(IF(P1041&gt;=1,(IF(M1041=1,COUNTIF(INDIRECT(G1041):INDIRECT(H1041),"NEW"),IF(M1041=3,COUNTIF(INDIRECT(G1041):INDIRECT(H1041),"NEW"),0))),0),0)</f>
        <v>0</v>
      </c>
      <c r="Y1041" s="10">
        <f t="shared" ca="1" si="50"/>
        <v>0</v>
      </c>
      <c r="Z1041" s="13"/>
    </row>
    <row r="1042" spans="6:26" ht="20.100000000000001" customHeight="1" x14ac:dyDescent="0.25">
      <c r="F1042" s="1">
        <f>IFERROR(IF(O1042&gt;=101,MATCH(O1042,VITRAN!$AG$14:$AG$1513,0)+13,0),0)</f>
        <v>0</v>
      </c>
      <c r="G1042" s="1" t="str">
        <f t="shared" si="48"/>
        <v/>
      </c>
      <c r="H1042" s="1" t="str">
        <f t="shared" si="49"/>
        <v/>
      </c>
      <c r="J1042" s="1">
        <f>IFERROR(SUMIFS(STOCK!$U$10:$U$209,STOCK!$H$10:$H$209,T1042),0)</f>
        <v>0</v>
      </c>
      <c r="K1042" s="1">
        <f>IFERROR(SUMIFS(STOCK!$V$10:$V$209,STOCK!$H$10:$H$209,T1042),0)</f>
        <v>0</v>
      </c>
      <c r="M1042" s="1">
        <f>IFERROR(IF(LEN(T1042)&gt;=1,VLOOKUP(HLOOKUP(T1042,PROFILE!$K$5:$V$8,4,0),PROFILE!$F$1:$G$3,2,0),0),0)</f>
        <v>0</v>
      </c>
      <c r="N1042" s="1">
        <f>IFERROR(COUNTIFS(PROFILE!$H$13:$H$212,"&gt;=1",PROFILE!$I$13:$I$212,T1042),0)</f>
        <v>0</v>
      </c>
      <c r="O1042" s="1">
        <f>IFERROR(IF(P1042&gt;=1,(IF(LEN(T1042)&gt;=1,VLOOKUP(T1042,PROFILE!$A$23:$B$34,2,0)*100+COUNTIF($T$8:T1042,T1042),0)),0),0)</f>
        <v>0</v>
      </c>
      <c r="P1042" s="11"/>
      <c r="Q1042" s="11"/>
      <c r="R1042" s="12"/>
      <c r="S1042" s="12"/>
      <c r="T1042" s="11"/>
      <c r="U1042" s="11"/>
      <c r="V1042" s="11"/>
      <c r="W1042" s="8">
        <f ca="1">IFERROR(IF(P1042&gt;=1,(IF(M1042&gt;=2,COUNTIF(INDIRECT(G1042):INDIRECT(H1042),"OLD"),0)),0),0)</f>
        <v>0</v>
      </c>
      <c r="X1042" s="8">
        <f ca="1">IFERROR(IF(P1042&gt;=1,(IF(M1042=1,COUNTIF(INDIRECT(G1042):INDIRECT(H1042),"NEW"),IF(M1042=3,COUNTIF(INDIRECT(G1042):INDIRECT(H1042),"NEW"),0))),0),0)</f>
        <v>0</v>
      </c>
      <c r="Y1042" s="10">
        <f t="shared" ca="1" si="50"/>
        <v>0</v>
      </c>
      <c r="Z1042" s="13"/>
    </row>
    <row r="1043" spans="6:26" ht="20.100000000000001" customHeight="1" x14ac:dyDescent="0.25">
      <c r="F1043" s="1">
        <f>IFERROR(IF(O1043&gt;=101,MATCH(O1043,VITRAN!$AG$14:$AG$1513,0)+13,0),0)</f>
        <v>0</v>
      </c>
      <c r="G1043" s="1" t="str">
        <f t="shared" si="48"/>
        <v/>
      </c>
      <c r="H1043" s="1" t="str">
        <f t="shared" si="49"/>
        <v/>
      </c>
      <c r="J1043" s="1">
        <f>IFERROR(SUMIFS(STOCK!$U$10:$U$209,STOCK!$H$10:$H$209,T1043),0)</f>
        <v>0</v>
      </c>
      <c r="K1043" s="1">
        <f>IFERROR(SUMIFS(STOCK!$V$10:$V$209,STOCK!$H$10:$H$209,T1043),0)</f>
        <v>0</v>
      </c>
      <c r="M1043" s="1">
        <f>IFERROR(IF(LEN(T1043)&gt;=1,VLOOKUP(HLOOKUP(T1043,PROFILE!$K$5:$V$8,4,0),PROFILE!$F$1:$G$3,2,0),0),0)</f>
        <v>0</v>
      </c>
      <c r="N1043" s="1">
        <f>IFERROR(COUNTIFS(PROFILE!$H$13:$H$212,"&gt;=1",PROFILE!$I$13:$I$212,T1043),0)</f>
        <v>0</v>
      </c>
      <c r="O1043" s="1">
        <f>IFERROR(IF(P1043&gt;=1,(IF(LEN(T1043)&gt;=1,VLOOKUP(T1043,PROFILE!$A$23:$B$34,2,0)*100+COUNTIF($T$8:T1043,T1043),0)),0),0)</f>
        <v>0</v>
      </c>
      <c r="P1043" s="11"/>
      <c r="Q1043" s="11"/>
      <c r="R1043" s="12"/>
      <c r="S1043" s="12"/>
      <c r="T1043" s="11"/>
      <c r="U1043" s="11"/>
      <c r="V1043" s="11"/>
      <c r="W1043" s="8">
        <f ca="1">IFERROR(IF(P1043&gt;=1,(IF(M1043&gt;=2,COUNTIF(INDIRECT(G1043):INDIRECT(H1043),"OLD"),0)),0),0)</f>
        <v>0</v>
      </c>
      <c r="X1043" s="8">
        <f ca="1">IFERROR(IF(P1043&gt;=1,(IF(M1043=1,COUNTIF(INDIRECT(G1043):INDIRECT(H1043),"NEW"),IF(M1043=3,COUNTIF(INDIRECT(G1043):INDIRECT(H1043),"NEW"),0))),0),0)</f>
        <v>0</v>
      </c>
      <c r="Y1043" s="10">
        <f t="shared" ca="1" si="50"/>
        <v>0</v>
      </c>
      <c r="Z1043" s="13"/>
    </row>
    <row r="1044" spans="6:26" ht="20.100000000000001" customHeight="1" x14ac:dyDescent="0.25">
      <c r="F1044" s="1">
        <f>IFERROR(IF(O1044&gt;=101,MATCH(O1044,VITRAN!$AG$14:$AG$1513,0)+13,0),0)</f>
        <v>0</v>
      </c>
      <c r="G1044" s="1" t="str">
        <f t="shared" si="48"/>
        <v/>
      </c>
      <c r="H1044" s="1" t="str">
        <f t="shared" si="49"/>
        <v/>
      </c>
      <c r="J1044" s="1">
        <f>IFERROR(SUMIFS(STOCK!$U$10:$U$209,STOCK!$H$10:$H$209,T1044),0)</f>
        <v>0</v>
      </c>
      <c r="K1044" s="1">
        <f>IFERROR(SUMIFS(STOCK!$V$10:$V$209,STOCK!$H$10:$H$209,T1044),0)</f>
        <v>0</v>
      </c>
      <c r="M1044" s="1">
        <f>IFERROR(IF(LEN(T1044)&gt;=1,VLOOKUP(HLOOKUP(T1044,PROFILE!$K$5:$V$8,4,0),PROFILE!$F$1:$G$3,2,0),0),0)</f>
        <v>0</v>
      </c>
      <c r="N1044" s="1">
        <f>IFERROR(COUNTIFS(PROFILE!$H$13:$H$212,"&gt;=1",PROFILE!$I$13:$I$212,T1044),0)</f>
        <v>0</v>
      </c>
      <c r="O1044" s="1">
        <f>IFERROR(IF(P1044&gt;=1,(IF(LEN(T1044)&gt;=1,VLOOKUP(T1044,PROFILE!$A$23:$B$34,2,0)*100+COUNTIF($T$8:T1044,T1044),0)),0),0)</f>
        <v>0</v>
      </c>
      <c r="P1044" s="11"/>
      <c r="Q1044" s="11"/>
      <c r="R1044" s="12"/>
      <c r="S1044" s="12"/>
      <c r="T1044" s="11"/>
      <c r="U1044" s="11"/>
      <c r="V1044" s="11"/>
      <c r="W1044" s="8">
        <f ca="1">IFERROR(IF(P1044&gt;=1,(IF(M1044&gt;=2,COUNTIF(INDIRECT(G1044):INDIRECT(H1044),"OLD"),0)),0),0)</f>
        <v>0</v>
      </c>
      <c r="X1044" s="8">
        <f ca="1">IFERROR(IF(P1044&gt;=1,(IF(M1044=1,COUNTIF(INDIRECT(G1044):INDIRECT(H1044),"NEW"),IF(M1044=3,COUNTIF(INDIRECT(G1044):INDIRECT(H1044),"NEW"),0))),0),0)</f>
        <v>0</v>
      </c>
      <c r="Y1044" s="10">
        <f t="shared" ca="1" si="50"/>
        <v>0</v>
      </c>
      <c r="Z1044" s="13"/>
    </row>
    <row r="1045" spans="6:26" ht="20.100000000000001" customHeight="1" x14ac:dyDescent="0.25">
      <c r="F1045" s="1">
        <f>IFERROR(IF(O1045&gt;=101,MATCH(O1045,VITRAN!$AG$14:$AG$1513,0)+13,0),0)</f>
        <v>0</v>
      </c>
      <c r="G1045" s="1" t="str">
        <f t="shared" si="48"/>
        <v/>
      </c>
      <c r="H1045" s="1" t="str">
        <f t="shared" si="49"/>
        <v/>
      </c>
      <c r="J1045" s="1">
        <f>IFERROR(SUMIFS(STOCK!$U$10:$U$209,STOCK!$H$10:$H$209,T1045),0)</f>
        <v>0</v>
      </c>
      <c r="K1045" s="1">
        <f>IFERROR(SUMIFS(STOCK!$V$10:$V$209,STOCK!$H$10:$H$209,T1045),0)</f>
        <v>0</v>
      </c>
      <c r="M1045" s="1">
        <f>IFERROR(IF(LEN(T1045)&gt;=1,VLOOKUP(HLOOKUP(T1045,PROFILE!$K$5:$V$8,4,0),PROFILE!$F$1:$G$3,2,0),0),0)</f>
        <v>0</v>
      </c>
      <c r="N1045" s="1">
        <f>IFERROR(COUNTIFS(PROFILE!$H$13:$H$212,"&gt;=1",PROFILE!$I$13:$I$212,T1045),0)</f>
        <v>0</v>
      </c>
      <c r="O1045" s="1">
        <f>IFERROR(IF(P1045&gt;=1,(IF(LEN(T1045)&gt;=1,VLOOKUP(T1045,PROFILE!$A$23:$B$34,2,0)*100+COUNTIF($T$8:T1045,T1045),0)),0),0)</f>
        <v>0</v>
      </c>
      <c r="P1045" s="11"/>
      <c r="Q1045" s="11"/>
      <c r="R1045" s="12"/>
      <c r="S1045" s="12"/>
      <c r="T1045" s="11"/>
      <c r="U1045" s="11"/>
      <c r="V1045" s="11"/>
      <c r="W1045" s="8">
        <f ca="1">IFERROR(IF(P1045&gt;=1,(IF(M1045&gt;=2,COUNTIF(INDIRECT(G1045):INDIRECT(H1045),"OLD"),0)),0),0)</f>
        <v>0</v>
      </c>
      <c r="X1045" s="8">
        <f ca="1">IFERROR(IF(P1045&gt;=1,(IF(M1045=1,COUNTIF(INDIRECT(G1045):INDIRECT(H1045),"NEW"),IF(M1045=3,COUNTIF(INDIRECT(G1045):INDIRECT(H1045),"NEW"),0))),0),0)</f>
        <v>0</v>
      </c>
      <c r="Y1045" s="10">
        <f t="shared" ca="1" si="50"/>
        <v>0</v>
      </c>
      <c r="Z1045" s="13"/>
    </row>
    <row r="1046" spans="6:26" ht="20.100000000000001" customHeight="1" x14ac:dyDescent="0.25">
      <c r="F1046" s="1">
        <f>IFERROR(IF(O1046&gt;=101,MATCH(O1046,VITRAN!$AG$14:$AG$1513,0)+13,0),0)</f>
        <v>0</v>
      </c>
      <c r="G1046" s="1" t="str">
        <f t="shared" si="48"/>
        <v/>
      </c>
      <c r="H1046" s="1" t="str">
        <f t="shared" si="49"/>
        <v/>
      </c>
      <c r="J1046" s="1">
        <f>IFERROR(SUMIFS(STOCK!$U$10:$U$209,STOCK!$H$10:$H$209,T1046),0)</f>
        <v>0</v>
      </c>
      <c r="K1046" s="1">
        <f>IFERROR(SUMIFS(STOCK!$V$10:$V$209,STOCK!$H$10:$H$209,T1046),0)</f>
        <v>0</v>
      </c>
      <c r="M1046" s="1">
        <f>IFERROR(IF(LEN(T1046)&gt;=1,VLOOKUP(HLOOKUP(T1046,PROFILE!$K$5:$V$8,4,0),PROFILE!$F$1:$G$3,2,0),0),0)</f>
        <v>0</v>
      </c>
      <c r="N1046" s="1">
        <f>IFERROR(COUNTIFS(PROFILE!$H$13:$H$212,"&gt;=1",PROFILE!$I$13:$I$212,T1046),0)</f>
        <v>0</v>
      </c>
      <c r="O1046" s="1">
        <f>IFERROR(IF(P1046&gt;=1,(IF(LEN(T1046)&gt;=1,VLOOKUP(T1046,PROFILE!$A$23:$B$34,2,0)*100+COUNTIF($T$8:T1046,T1046),0)),0),0)</f>
        <v>0</v>
      </c>
      <c r="P1046" s="11"/>
      <c r="Q1046" s="11"/>
      <c r="R1046" s="12"/>
      <c r="S1046" s="12"/>
      <c r="T1046" s="11"/>
      <c r="U1046" s="11"/>
      <c r="V1046" s="11"/>
      <c r="W1046" s="8">
        <f ca="1">IFERROR(IF(P1046&gt;=1,(IF(M1046&gt;=2,COUNTIF(INDIRECT(G1046):INDIRECT(H1046),"OLD"),0)),0),0)</f>
        <v>0</v>
      </c>
      <c r="X1046" s="8">
        <f ca="1">IFERROR(IF(P1046&gt;=1,(IF(M1046=1,COUNTIF(INDIRECT(G1046):INDIRECT(H1046),"NEW"),IF(M1046=3,COUNTIF(INDIRECT(G1046):INDIRECT(H1046),"NEW"),0))),0),0)</f>
        <v>0</v>
      </c>
      <c r="Y1046" s="10">
        <f t="shared" ca="1" si="50"/>
        <v>0</v>
      </c>
      <c r="Z1046" s="13"/>
    </row>
    <row r="1047" spans="6:26" ht="20.100000000000001" customHeight="1" x14ac:dyDescent="0.25">
      <c r="F1047" s="1">
        <f>IFERROR(IF(O1047&gt;=101,MATCH(O1047,VITRAN!$AG$14:$AG$1513,0)+13,0),0)</f>
        <v>0</v>
      </c>
      <c r="G1047" s="1" t="str">
        <f t="shared" si="48"/>
        <v/>
      </c>
      <c r="H1047" s="1" t="str">
        <f t="shared" si="49"/>
        <v/>
      </c>
      <c r="J1047" s="1">
        <f>IFERROR(SUMIFS(STOCK!$U$10:$U$209,STOCK!$H$10:$H$209,T1047),0)</f>
        <v>0</v>
      </c>
      <c r="K1047" s="1">
        <f>IFERROR(SUMIFS(STOCK!$V$10:$V$209,STOCK!$H$10:$H$209,T1047),0)</f>
        <v>0</v>
      </c>
      <c r="M1047" s="1">
        <f>IFERROR(IF(LEN(T1047)&gt;=1,VLOOKUP(HLOOKUP(T1047,PROFILE!$K$5:$V$8,4,0),PROFILE!$F$1:$G$3,2,0),0),0)</f>
        <v>0</v>
      </c>
      <c r="N1047" s="1">
        <f>IFERROR(COUNTIFS(PROFILE!$H$13:$H$212,"&gt;=1",PROFILE!$I$13:$I$212,T1047),0)</f>
        <v>0</v>
      </c>
      <c r="O1047" s="1">
        <f>IFERROR(IF(P1047&gt;=1,(IF(LEN(T1047)&gt;=1,VLOOKUP(T1047,PROFILE!$A$23:$B$34,2,0)*100+COUNTIF($T$8:T1047,T1047),0)),0),0)</f>
        <v>0</v>
      </c>
      <c r="P1047" s="11"/>
      <c r="Q1047" s="11"/>
      <c r="R1047" s="12"/>
      <c r="S1047" s="12"/>
      <c r="T1047" s="11"/>
      <c r="U1047" s="11"/>
      <c r="V1047" s="11"/>
      <c r="W1047" s="8">
        <f ca="1">IFERROR(IF(P1047&gt;=1,(IF(M1047&gt;=2,COUNTIF(INDIRECT(G1047):INDIRECT(H1047),"OLD"),0)),0),0)</f>
        <v>0</v>
      </c>
      <c r="X1047" s="8">
        <f ca="1">IFERROR(IF(P1047&gt;=1,(IF(M1047=1,COUNTIF(INDIRECT(G1047):INDIRECT(H1047),"NEW"),IF(M1047=3,COUNTIF(INDIRECT(G1047):INDIRECT(H1047),"NEW"),0))),0),0)</f>
        <v>0</v>
      </c>
      <c r="Y1047" s="10">
        <f t="shared" ca="1" si="50"/>
        <v>0</v>
      </c>
      <c r="Z1047" s="13"/>
    </row>
    <row r="1048" spans="6:26" ht="20.100000000000001" customHeight="1" x14ac:dyDescent="0.25">
      <c r="F1048" s="1">
        <f>IFERROR(IF(O1048&gt;=101,MATCH(O1048,VITRAN!$AG$14:$AG$1513,0)+13,0),0)</f>
        <v>0</v>
      </c>
      <c r="G1048" s="1" t="str">
        <f t="shared" si="48"/>
        <v/>
      </c>
      <c r="H1048" s="1" t="str">
        <f t="shared" si="49"/>
        <v/>
      </c>
      <c r="J1048" s="1">
        <f>IFERROR(SUMIFS(STOCK!$U$10:$U$209,STOCK!$H$10:$H$209,T1048),0)</f>
        <v>0</v>
      </c>
      <c r="K1048" s="1">
        <f>IFERROR(SUMIFS(STOCK!$V$10:$V$209,STOCK!$H$10:$H$209,T1048),0)</f>
        <v>0</v>
      </c>
      <c r="M1048" s="1">
        <f>IFERROR(IF(LEN(T1048)&gt;=1,VLOOKUP(HLOOKUP(T1048,PROFILE!$K$5:$V$8,4,0),PROFILE!$F$1:$G$3,2,0),0),0)</f>
        <v>0</v>
      </c>
      <c r="N1048" s="1">
        <f>IFERROR(COUNTIFS(PROFILE!$H$13:$H$212,"&gt;=1",PROFILE!$I$13:$I$212,T1048),0)</f>
        <v>0</v>
      </c>
      <c r="O1048" s="1">
        <f>IFERROR(IF(P1048&gt;=1,(IF(LEN(T1048)&gt;=1,VLOOKUP(T1048,PROFILE!$A$23:$B$34,2,0)*100+COUNTIF($T$8:T1048,T1048),0)),0),0)</f>
        <v>0</v>
      </c>
      <c r="P1048" s="11"/>
      <c r="Q1048" s="11"/>
      <c r="R1048" s="12"/>
      <c r="S1048" s="12"/>
      <c r="T1048" s="11"/>
      <c r="U1048" s="11"/>
      <c r="V1048" s="11"/>
      <c r="W1048" s="8">
        <f ca="1">IFERROR(IF(P1048&gt;=1,(IF(M1048&gt;=2,COUNTIF(INDIRECT(G1048):INDIRECT(H1048),"OLD"),0)),0),0)</f>
        <v>0</v>
      </c>
      <c r="X1048" s="8">
        <f ca="1">IFERROR(IF(P1048&gt;=1,(IF(M1048=1,COUNTIF(INDIRECT(G1048):INDIRECT(H1048),"NEW"),IF(M1048=3,COUNTIF(INDIRECT(G1048):INDIRECT(H1048),"NEW"),0))),0),0)</f>
        <v>0</v>
      </c>
      <c r="Y1048" s="10">
        <f t="shared" ca="1" si="50"/>
        <v>0</v>
      </c>
      <c r="Z1048" s="13"/>
    </row>
    <row r="1049" spans="6:26" ht="20.100000000000001" customHeight="1" x14ac:dyDescent="0.25">
      <c r="F1049" s="1">
        <f>IFERROR(IF(O1049&gt;=101,MATCH(O1049,VITRAN!$AG$14:$AG$1513,0)+13,0),0)</f>
        <v>0</v>
      </c>
      <c r="G1049" s="1" t="str">
        <f t="shared" si="48"/>
        <v/>
      </c>
      <c r="H1049" s="1" t="str">
        <f t="shared" si="49"/>
        <v/>
      </c>
      <c r="J1049" s="1">
        <f>IFERROR(SUMIFS(STOCK!$U$10:$U$209,STOCK!$H$10:$H$209,T1049),0)</f>
        <v>0</v>
      </c>
      <c r="K1049" s="1">
        <f>IFERROR(SUMIFS(STOCK!$V$10:$V$209,STOCK!$H$10:$H$209,T1049),0)</f>
        <v>0</v>
      </c>
      <c r="M1049" s="1">
        <f>IFERROR(IF(LEN(T1049)&gt;=1,VLOOKUP(HLOOKUP(T1049,PROFILE!$K$5:$V$8,4,0),PROFILE!$F$1:$G$3,2,0),0),0)</f>
        <v>0</v>
      </c>
      <c r="N1049" s="1">
        <f>IFERROR(COUNTIFS(PROFILE!$H$13:$H$212,"&gt;=1",PROFILE!$I$13:$I$212,T1049),0)</f>
        <v>0</v>
      </c>
      <c r="O1049" s="1">
        <f>IFERROR(IF(P1049&gt;=1,(IF(LEN(T1049)&gt;=1,VLOOKUP(T1049,PROFILE!$A$23:$B$34,2,0)*100+COUNTIF($T$8:T1049,T1049),0)),0),0)</f>
        <v>0</v>
      </c>
      <c r="P1049" s="11"/>
      <c r="Q1049" s="11"/>
      <c r="R1049" s="12"/>
      <c r="S1049" s="12"/>
      <c r="T1049" s="11"/>
      <c r="U1049" s="11"/>
      <c r="V1049" s="11"/>
      <c r="W1049" s="8">
        <f ca="1">IFERROR(IF(P1049&gt;=1,(IF(M1049&gt;=2,COUNTIF(INDIRECT(G1049):INDIRECT(H1049),"OLD"),0)),0),0)</f>
        <v>0</v>
      </c>
      <c r="X1049" s="8">
        <f ca="1">IFERROR(IF(P1049&gt;=1,(IF(M1049=1,COUNTIF(INDIRECT(G1049):INDIRECT(H1049),"NEW"),IF(M1049=3,COUNTIF(INDIRECT(G1049):INDIRECT(H1049),"NEW"),0))),0),0)</f>
        <v>0</v>
      </c>
      <c r="Y1049" s="10">
        <f t="shared" ca="1" si="50"/>
        <v>0</v>
      </c>
      <c r="Z1049" s="13"/>
    </row>
    <row r="1050" spans="6:26" ht="20.100000000000001" customHeight="1" x14ac:dyDescent="0.25">
      <c r="F1050" s="1">
        <f>IFERROR(IF(O1050&gt;=101,MATCH(O1050,VITRAN!$AG$14:$AG$1513,0)+13,0),0)</f>
        <v>0</v>
      </c>
      <c r="G1050" s="1" t="str">
        <f t="shared" si="48"/>
        <v/>
      </c>
      <c r="H1050" s="1" t="str">
        <f t="shared" si="49"/>
        <v/>
      </c>
      <c r="J1050" s="1">
        <f>IFERROR(SUMIFS(STOCK!$U$10:$U$209,STOCK!$H$10:$H$209,T1050),0)</f>
        <v>0</v>
      </c>
      <c r="K1050" s="1">
        <f>IFERROR(SUMIFS(STOCK!$V$10:$V$209,STOCK!$H$10:$H$209,T1050),0)</f>
        <v>0</v>
      </c>
      <c r="M1050" s="1">
        <f>IFERROR(IF(LEN(T1050)&gt;=1,VLOOKUP(HLOOKUP(T1050,PROFILE!$K$5:$V$8,4,0),PROFILE!$F$1:$G$3,2,0),0),0)</f>
        <v>0</v>
      </c>
      <c r="N1050" s="1">
        <f>IFERROR(COUNTIFS(PROFILE!$H$13:$H$212,"&gt;=1",PROFILE!$I$13:$I$212,T1050),0)</f>
        <v>0</v>
      </c>
      <c r="O1050" s="1">
        <f>IFERROR(IF(P1050&gt;=1,(IF(LEN(T1050)&gt;=1,VLOOKUP(T1050,PROFILE!$A$23:$B$34,2,0)*100+COUNTIF($T$8:T1050,T1050),0)),0),0)</f>
        <v>0</v>
      </c>
      <c r="P1050" s="11"/>
      <c r="Q1050" s="11"/>
      <c r="R1050" s="12"/>
      <c r="S1050" s="12"/>
      <c r="T1050" s="11"/>
      <c r="U1050" s="11"/>
      <c r="V1050" s="11"/>
      <c r="W1050" s="8">
        <f ca="1">IFERROR(IF(P1050&gt;=1,(IF(M1050&gt;=2,COUNTIF(INDIRECT(G1050):INDIRECT(H1050),"OLD"),0)),0),0)</f>
        <v>0</v>
      </c>
      <c r="X1050" s="8">
        <f ca="1">IFERROR(IF(P1050&gt;=1,(IF(M1050=1,COUNTIF(INDIRECT(G1050):INDIRECT(H1050),"NEW"),IF(M1050=3,COUNTIF(INDIRECT(G1050):INDIRECT(H1050),"NEW"),0))),0),0)</f>
        <v>0</v>
      </c>
      <c r="Y1050" s="10">
        <f t="shared" ca="1" si="50"/>
        <v>0</v>
      </c>
      <c r="Z1050" s="13"/>
    </row>
    <row r="1051" spans="6:26" ht="20.100000000000001" customHeight="1" x14ac:dyDescent="0.25">
      <c r="F1051" s="1">
        <f>IFERROR(IF(O1051&gt;=101,MATCH(O1051,VITRAN!$AG$14:$AG$1513,0)+13,0),0)</f>
        <v>0</v>
      </c>
      <c r="G1051" s="1" t="str">
        <f t="shared" si="48"/>
        <v/>
      </c>
      <c r="H1051" s="1" t="str">
        <f t="shared" si="49"/>
        <v/>
      </c>
      <c r="J1051" s="1">
        <f>IFERROR(SUMIFS(STOCK!$U$10:$U$209,STOCK!$H$10:$H$209,T1051),0)</f>
        <v>0</v>
      </c>
      <c r="K1051" s="1">
        <f>IFERROR(SUMIFS(STOCK!$V$10:$V$209,STOCK!$H$10:$H$209,T1051),0)</f>
        <v>0</v>
      </c>
      <c r="M1051" s="1">
        <f>IFERROR(IF(LEN(T1051)&gt;=1,VLOOKUP(HLOOKUP(T1051,PROFILE!$K$5:$V$8,4,0),PROFILE!$F$1:$G$3,2,0),0),0)</f>
        <v>0</v>
      </c>
      <c r="N1051" s="1">
        <f>IFERROR(COUNTIFS(PROFILE!$H$13:$H$212,"&gt;=1",PROFILE!$I$13:$I$212,T1051),0)</f>
        <v>0</v>
      </c>
      <c r="O1051" s="1">
        <f>IFERROR(IF(P1051&gt;=1,(IF(LEN(T1051)&gt;=1,VLOOKUP(T1051,PROFILE!$A$23:$B$34,2,0)*100+COUNTIF($T$8:T1051,T1051),0)),0),0)</f>
        <v>0</v>
      </c>
      <c r="P1051" s="11"/>
      <c r="Q1051" s="11"/>
      <c r="R1051" s="12"/>
      <c r="S1051" s="12"/>
      <c r="T1051" s="11"/>
      <c r="U1051" s="11"/>
      <c r="V1051" s="11"/>
      <c r="W1051" s="8">
        <f ca="1">IFERROR(IF(P1051&gt;=1,(IF(M1051&gt;=2,COUNTIF(INDIRECT(G1051):INDIRECT(H1051),"OLD"),0)),0),0)</f>
        <v>0</v>
      </c>
      <c r="X1051" s="8">
        <f ca="1">IFERROR(IF(P1051&gt;=1,(IF(M1051=1,COUNTIF(INDIRECT(G1051):INDIRECT(H1051),"NEW"),IF(M1051=3,COUNTIF(INDIRECT(G1051):INDIRECT(H1051),"NEW"),0))),0),0)</f>
        <v>0</v>
      </c>
      <c r="Y1051" s="10">
        <f t="shared" ca="1" si="50"/>
        <v>0</v>
      </c>
      <c r="Z1051" s="13"/>
    </row>
    <row r="1052" spans="6:26" ht="20.100000000000001" customHeight="1" x14ac:dyDescent="0.25">
      <c r="F1052" s="1">
        <f>IFERROR(IF(O1052&gt;=101,MATCH(O1052,VITRAN!$AG$14:$AG$1513,0)+13,0),0)</f>
        <v>0</v>
      </c>
      <c r="G1052" s="1" t="str">
        <f t="shared" si="48"/>
        <v/>
      </c>
      <c r="H1052" s="1" t="str">
        <f t="shared" si="49"/>
        <v/>
      </c>
      <c r="J1052" s="1">
        <f>IFERROR(SUMIFS(STOCK!$U$10:$U$209,STOCK!$H$10:$H$209,T1052),0)</f>
        <v>0</v>
      </c>
      <c r="K1052" s="1">
        <f>IFERROR(SUMIFS(STOCK!$V$10:$V$209,STOCK!$H$10:$H$209,T1052),0)</f>
        <v>0</v>
      </c>
      <c r="M1052" s="1">
        <f>IFERROR(IF(LEN(T1052)&gt;=1,VLOOKUP(HLOOKUP(T1052,PROFILE!$K$5:$V$8,4,0),PROFILE!$F$1:$G$3,2,0),0),0)</f>
        <v>0</v>
      </c>
      <c r="N1052" s="1">
        <f>IFERROR(COUNTIFS(PROFILE!$H$13:$H$212,"&gt;=1",PROFILE!$I$13:$I$212,T1052),0)</f>
        <v>0</v>
      </c>
      <c r="O1052" s="1">
        <f>IFERROR(IF(P1052&gt;=1,(IF(LEN(T1052)&gt;=1,VLOOKUP(T1052,PROFILE!$A$23:$B$34,2,0)*100+COUNTIF($T$8:T1052,T1052),0)),0),0)</f>
        <v>0</v>
      </c>
      <c r="P1052" s="11"/>
      <c r="Q1052" s="11"/>
      <c r="R1052" s="12"/>
      <c r="S1052" s="12"/>
      <c r="T1052" s="11"/>
      <c r="U1052" s="11"/>
      <c r="V1052" s="11"/>
      <c r="W1052" s="8">
        <f ca="1">IFERROR(IF(P1052&gt;=1,(IF(M1052&gt;=2,COUNTIF(INDIRECT(G1052):INDIRECT(H1052),"OLD"),0)),0),0)</f>
        <v>0</v>
      </c>
      <c r="X1052" s="8">
        <f ca="1">IFERROR(IF(P1052&gt;=1,(IF(M1052=1,COUNTIF(INDIRECT(G1052):INDIRECT(H1052),"NEW"),IF(M1052=3,COUNTIF(INDIRECT(G1052):INDIRECT(H1052),"NEW"),0))),0),0)</f>
        <v>0</v>
      </c>
      <c r="Y1052" s="10">
        <f t="shared" ca="1" si="50"/>
        <v>0</v>
      </c>
      <c r="Z1052" s="13"/>
    </row>
    <row r="1053" spans="6:26" ht="20.100000000000001" customHeight="1" x14ac:dyDescent="0.25">
      <c r="F1053" s="1">
        <f>IFERROR(IF(O1053&gt;=101,MATCH(O1053,VITRAN!$AG$14:$AG$1513,0)+13,0),0)</f>
        <v>0</v>
      </c>
      <c r="G1053" s="1" t="str">
        <f t="shared" si="48"/>
        <v/>
      </c>
      <c r="H1053" s="1" t="str">
        <f t="shared" si="49"/>
        <v/>
      </c>
      <c r="J1053" s="1">
        <f>IFERROR(SUMIFS(STOCK!$U$10:$U$209,STOCK!$H$10:$H$209,T1053),0)</f>
        <v>0</v>
      </c>
      <c r="K1053" s="1">
        <f>IFERROR(SUMIFS(STOCK!$V$10:$V$209,STOCK!$H$10:$H$209,T1053),0)</f>
        <v>0</v>
      </c>
      <c r="M1053" s="1">
        <f>IFERROR(IF(LEN(T1053)&gt;=1,VLOOKUP(HLOOKUP(T1053,PROFILE!$K$5:$V$8,4,0),PROFILE!$F$1:$G$3,2,0),0),0)</f>
        <v>0</v>
      </c>
      <c r="N1053" s="1">
        <f>IFERROR(COUNTIFS(PROFILE!$H$13:$H$212,"&gt;=1",PROFILE!$I$13:$I$212,T1053),0)</f>
        <v>0</v>
      </c>
      <c r="O1053" s="1">
        <f>IFERROR(IF(P1053&gt;=1,(IF(LEN(T1053)&gt;=1,VLOOKUP(T1053,PROFILE!$A$23:$B$34,2,0)*100+COUNTIF($T$8:T1053,T1053),0)),0),0)</f>
        <v>0</v>
      </c>
      <c r="P1053" s="11"/>
      <c r="Q1053" s="11"/>
      <c r="R1053" s="12"/>
      <c r="S1053" s="12"/>
      <c r="T1053" s="11"/>
      <c r="U1053" s="11"/>
      <c r="V1053" s="11"/>
      <c r="W1053" s="8">
        <f ca="1">IFERROR(IF(P1053&gt;=1,(IF(M1053&gt;=2,COUNTIF(INDIRECT(G1053):INDIRECT(H1053),"OLD"),0)),0),0)</f>
        <v>0</v>
      </c>
      <c r="X1053" s="8">
        <f ca="1">IFERROR(IF(P1053&gt;=1,(IF(M1053=1,COUNTIF(INDIRECT(G1053):INDIRECT(H1053),"NEW"),IF(M1053=3,COUNTIF(INDIRECT(G1053):INDIRECT(H1053),"NEW"),0))),0),0)</f>
        <v>0</v>
      </c>
      <c r="Y1053" s="10">
        <f t="shared" ca="1" si="50"/>
        <v>0</v>
      </c>
      <c r="Z1053" s="13"/>
    </row>
    <row r="1054" spans="6:26" ht="20.100000000000001" customHeight="1" x14ac:dyDescent="0.25">
      <c r="F1054" s="1">
        <f>IFERROR(IF(O1054&gt;=101,MATCH(O1054,VITRAN!$AG$14:$AG$1513,0)+13,0),0)</f>
        <v>0</v>
      </c>
      <c r="G1054" s="1" t="str">
        <f t="shared" si="48"/>
        <v/>
      </c>
      <c r="H1054" s="1" t="str">
        <f t="shared" si="49"/>
        <v/>
      </c>
      <c r="J1054" s="1">
        <f>IFERROR(SUMIFS(STOCK!$U$10:$U$209,STOCK!$H$10:$H$209,T1054),0)</f>
        <v>0</v>
      </c>
      <c r="K1054" s="1">
        <f>IFERROR(SUMIFS(STOCK!$V$10:$V$209,STOCK!$H$10:$H$209,T1054),0)</f>
        <v>0</v>
      </c>
      <c r="M1054" s="1">
        <f>IFERROR(IF(LEN(T1054)&gt;=1,VLOOKUP(HLOOKUP(T1054,PROFILE!$K$5:$V$8,4,0),PROFILE!$F$1:$G$3,2,0),0),0)</f>
        <v>0</v>
      </c>
      <c r="N1054" s="1">
        <f>IFERROR(COUNTIFS(PROFILE!$H$13:$H$212,"&gt;=1",PROFILE!$I$13:$I$212,T1054),0)</f>
        <v>0</v>
      </c>
      <c r="O1054" s="1">
        <f>IFERROR(IF(P1054&gt;=1,(IF(LEN(T1054)&gt;=1,VLOOKUP(T1054,PROFILE!$A$23:$B$34,2,0)*100+COUNTIF($T$8:T1054,T1054),0)),0),0)</f>
        <v>0</v>
      </c>
      <c r="P1054" s="11"/>
      <c r="Q1054" s="11"/>
      <c r="R1054" s="12"/>
      <c r="S1054" s="12"/>
      <c r="T1054" s="11"/>
      <c r="U1054" s="11"/>
      <c r="V1054" s="11"/>
      <c r="W1054" s="8">
        <f ca="1">IFERROR(IF(P1054&gt;=1,(IF(M1054&gt;=2,COUNTIF(INDIRECT(G1054):INDIRECT(H1054),"OLD"),0)),0),0)</f>
        <v>0</v>
      </c>
      <c r="X1054" s="8">
        <f ca="1">IFERROR(IF(P1054&gt;=1,(IF(M1054=1,COUNTIF(INDIRECT(G1054):INDIRECT(H1054),"NEW"),IF(M1054=3,COUNTIF(INDIRECT(G1054):INDIRECT(H1054),"NEW"),0))),0),0)</f>
        <v>0</v>
      </c>
      <c r="Y1054" s="10">
        <f t="shared" ca="1" si="50"/>
        <v>0</v>
      </c>
      <c r="Z1054" s="13"/>
    </row>
    <row r="1055" spans="6:26" ht="20.100000000000001" customHeight="1" x14ac:dyDescent="0.25">
      <c r="F1055" s="1">
        <f>IFERROR(IF(O1055&gt;=101,MATCH(O1055,VITRAN!$AG$14:$AG$1513,0)+13,0),0)</f>
        <v>0</v>
      </c>
      <c r="G1055" s="1" t="str">
        <f t="shared" si="48"/>
        <v/>
      </c>
      <c r="H1055" s="1" t="str">
        <f t="shared" si="49"/>
        <v/>
      </c>
      <c r="J1055" s="1">
        <f>IFERROR(SUMIFS(STOCK!$U$10:$U$209,STOCK!$H$10:$H$209,T1055),0)</f>
        <v>0</v>
      </c>
      <c r="K1055" s="1">
        <f>IFERROR(SUMIFS(STOCK!$V$10:$V$209,STOCK!$H$10:$H$209,T1055),0)</f>
        <v>0</v>
      </c>
      <c r="M1055" s="1">
        <f>IFERROR(IF(LEN(T1055)&gt;=1,VLOOKUP(HLOOKUP(T1055,PROFILE!$K$5:$V$8,4,0),PROFILE!$F$1:$G$3,2,0),0),0)</f>
        <v>0</v>
      </c>
      <c r="N1055" s="1">
        <f>IFERROR(COUNTIFS(PROFILE!$H$13:$H$212,"&gt;=1",PROFILE!$I$13:$I$212,T1055),0)</f>
        <v>0</v>
      </c>
      <c r="O1055" s="1">
        <f>IFERROR(IF(P1055&gt;=1,(IF(LEN(T1055)&gt;=1,VLOOKUP(T1055,PROFILE!$A$23:$B$34,2,0)*100+COUNTIF($T$8:T1055,T1055),0)),0),0)</f>
        <v>0</v>
      </c>
      <c r="P1055" s="11"/>
      <c r="Q1055" s="11"/>
      <c r="R1055" s="12"/>
      <c r="S1055" s="12"/>
      <c r="T1055" s="11"/>
      <c r="U1055" s="11"/>
      <c r="V1055" s="11"/>
      <c r="W1055" s="8">
        <f ca="1">IFERROR(IF(P1055&gt;=1,(IF(M1055&gt;=2,COUNTIF(INDIRECT(G1055):INDIRECT(H1055),"OLD"),0)),0),0)</f>
        <v>0</v>
      </c>
      <c r="X1055" s="8">
        <f ca="1">IFERROR(IF(P1055&gt;=1,(IF(M1055=1,COUNTIF(INDIRECT(G1055):INDIRECT(H1055),"NEW"),IF(M1055=3,COUNTIF(INDIRECT(G1055):INDIRECT(H1055),"NEW"),0))),0),0)</f>
        <v>0</v>
      </c>
      <c r="Y1055" s="10">
        <f t="shared" ca="1" si="50"/>
        <v>0</v>
      </c>
      <c r="Z1055" s="13"/>
    </row>
    <row r="1056" spans="6:26" ht="20.100000000000001" customHeight="1" x14ac:dyDescent="0.25">
      <c r="F1056" s="1">
        <f>IFERROR(IF(O1056&gt;=101,MATCH(O1056,VITRAN!$AG$14:$AG$1513,0)+13,0),0)</f>
        <v>0</v>
      </c>
      <c r="G1056" s="1" t="str">
        <f t="shared" si="48"/>
        <v/>
      </c>
      <c r="H1056" s="1" t="str">
        <f t="shared" si="49"/>
        <v/>
      </c>
      <c r="J1056" s="1">
        <f>IFERROR(SUMIFS(STOCK!$U$10:$U$209,STOCK!$H$10:$H$209,T1056),0)</f>
        <v>0</v>
      </c>
      <c r="K1056" s="1">
        <f>IFERROR(SUMIFS(STOCK!$V$10:$V$209,STOCK!$H$10:$H$209,T1056),0)</f>
        <v>0</v>
      </c>
      <c r="M1056" s="1">
        <f>IFERROR(IF(LEN(T1056)&gt;=1,VLOOKUP(HLOOKUP(T1056,PROFILE!$K$5:$V$8,4,0),PROFILE!$F$1:$G$3,2,0),0),0)</f>
        <v>0</v>
      </c>
      <c r="N1056" s="1">
        <f>IFERROR(COUNTIFS(PROFILE!$H$13:$H$212,"&gt;=1",PROFILE!$I$13:$I$212,T1056),0)</f>
        <v>0</v>
      </c>
      <c r="O1056" s="1">
        <f>IFERROR(IF(P1056&gt;=1,(IF(LEN(T1056)&gt;=1,VLOOKUP(T1056,PROFILE!$A$23:$B$34,2,0)*100+COUNTIF($T$8:T1056,T1056),0)),0),0)</f>
        <v>0</v>
      </c>
      <c r="P1056" s="11"/>
      <c r="Q1056" s="11"/>
      <c r="R1056" s="12"/>
      <c r="S1056" s="12"/>
      <c r="T1056" s="11"/>
      <c r="U1056" s="11"/>
      <c r="V1056" s="11"/>
      <c r="W1056" s="8">
        <f ca="1">IFERROR(IF(P1056&gt;=1,(IF(M1056&gt;=2,COUNTIF(INDIRECT(G1056):INDIRECT(H1056),"OLD"),0)),0),0)</f>
        <v>0</v>
      </c>
      <c r="X1056" s="8">
        <f ca="1">IFERROR(IF(P1056&gt;=1,(IF(M1056=1,COUNTIF(INDIRECT(G1056):INDIRECT(H1056),"NEW"),IF(M1056=3,COUNTIF(INDIRECT(G1056):INDIRECT(H1056),"NEW"),0))),0),0)</f>
        <v>0</v>
      </c>
      <c r="Y1056" s="10">
        <f t="shared" ca="1" si="50"/>
        <v>0</v>
      </c>
      <c r="Z1056" s="13"/>
    </row>
    <row r="1057" spans="6:26" ht="20.100000000000001" customHeight="1" x14ac:dyDescent="0.25">
      <c r="F1057" s="1">
        <f>IFERROR(IF(O1057&gt;=101,MATCH(O1057,VITRAN!$AG$14:$AG$1513,0)+13,0),0)</f>
        <v>0</v>
      </c>
      <c r="G1057" s="1" t="str">
        <f t="shared" si="48"/>
        <v/>
      </c>
      <c r="H1057" s="1" t="str">
        <f t="shared" si="49"/>
        <v/>
      </c>
      <c r="J1057" s="1">
        <f>IFERROR(SUMIFS(STOCK!$U$10:$U$209,STOCK!$H$10:$H$209,T1057),0)</f>
        <v>0</v>
      </c>
      <c r="K1057" s="1">
        <f>IFERROR(SUMIFS(STOCK!$V$10:$V$209,STOCK!$H$10:$H$209,T1057),0)</f>
        <v>0</v>
      </c>
      <c r="M1057" s="1">
        <f>IFERROR(IF(LEN(T1057)&gt;=1,VLOOKUP(HLOOKUP(T1057,PROFILE!$K$5:$V$8,4,0),PROFILE!$F$1:$G$3,2,0),0),0)</f>
        <v>0</v>
      </c>
      <c r="N1057" s="1">
        <f>IFERROR(COUNTIFS(PROFILE!$H$13:$H$212,"&gt;=1",PROFILE!$I$13:$I$212,T1057),0)</f>
        <v>0</v>
      </c>
      <c r="O1057" s="1">
        <f>IFERROR(IF(P1057&gt;=1,(IF(LEN(T1057)&gt;=1,VLOOKUP(T1057,PROFILE!$A$23:$B$34,2,0)*100+COUNTIF($T$8:T1057,T1057),0)),0),0)</f>
        <v>0</v>
      </c>
      <c r="P1057" s="11"/>
      <c r="Q1057" s="11"/>
      <c r="R1057" s="12"/>
      <c r="S1057" s="12"/>
      <c r="T1057" s="11"/>
      <c r="U1057" s="11"/>
      <c r="V1057" s="11"/>
      <c r="W1057" s="8">
        <f ca="1">IFERROR(IF(P1057&gt;=1,(IF(M1057&gt;=2,COUNTIF(INDIRECT(G1057):INDIRECT(H1057),"OLD"),0)),0),0)</f>
        <v>0</v>
      </c>
      <c r="X1057" s="8">
        <f ca="1">IFERROR(IF(P1057&gt;=1,(IF(M1057=1,COUNTIF(INDIRECT(G1057):INDIRECT(H1057),"NEW"),IF(M1057=3,COUNTIF(INDIRECT(G1057):INDIRECT(H1057),"NEW"),0))),0),0)</f>
        <v>0</v>
      </c>
      <c r="Y1057" s="10">
        <f t="shared" ca="1" si="50"/>
        <v>0</v>
      </c>
      <c r="Z1057" s="13"/>
    </row>
    <row r="1058" spans="6:26" ht="20.100000000000001" customHeight="1" x14ac:dyDescent="0.25">
      <c r="F1058" s="1">
        <f>IFERROR(IF(O1058&gt;=101,MATCH(O1058,VITRAN!$AG$14:$AG$1513,0)+13,0),0)</f>
        <v>0</v>
      </c>
      <c r="G1058" s="1" t="str">
        <f t="shared" si="48"/>
        <v/>
      </c>
      <c r="H1058" s="1" t="str">
        <f t="shared" si="49"/>
        <v/>
      </c>
      <c r="J1058" s="1">
        <f>IFERROR(SUMIFS(STOCK!$U$10:$U$209,STOCK!$H$10:$H$209,T1058),0)</f>
        <v>0</v>
      </c>
      <c r="K1058" s="1">
        <f>IFERROR(SUMIFS(STOCK!$V$10:$V$209,STOCK!$H$10:$H$209,T1058),0)</f>
        <v>0</v>
      </c>
      <c r="M1058" s="1">
        <f>IFERROR(IF(LEN(T1058)&gt;=1,VLOOKUP(HLOOKUP(T1058,PROFILE!$K$5:$V$8,4,0),PROFILE!$F$1:$G$3,2,0),0),0)</f>
        <v>0</v>
      </c>
      <c r="N1058" s="1">
        <f>IFERROR(COUNTIFS(PROFILE!$H$13:$H$212,"&gt;=1",PROFILE!$I$13:$I$212,T1058),0)</f>
        <v>0</v>
      </c>
      <c r="O1058" s="1">
        <f>IFERROR(IF(P1058&gt;=1,(IF(LEN(T1058)&gt;=1,VLOOKUP(T1058,PROFILE!$A$23:$B$34,2,0)*100+COUNTIF($T$8:T1058,T1058),0)),0),0)</f>
        <v>0</v>
      </c>
      <c r="P1058" s="11"/>
      <c r="Q1058" s="11"/>
      <c r="R1058" s="12"/>
      <c r="S1058" s="12"/>
      <c r="T1058" s="11"/>
      <c r="U1058" s="11"/>
      <c r="V1058" s="11"/>
      <c r="W1058" s="8">
        <f ca="1">IFERROR(IF(P1058&gt;=1,(IF(M1058&gt;=2,COUNTIF(INDIRECT(G1058):INDIRECT(H1058),"OLD"),0)),0),0)</f>
        <v>0</v>
      </c>
      <c r="X1058" s="8">
        <f ca="1">IFERROR(IF(P1058&gt;=1,(IF(M1058=1,COUNTIF(INDIRECT(G1058):INDIRECT(H1058),"NEW"),IF(M1058=3,COUNTIF(INDIRECT(G1058):INDIRECT(H1058),"NEW"),0))),0),0)</f>
        <v>0</v>
      </c>
      <c r="Y1058" s="10">
        <f t="shared" ca="1" si="50"/>
        <v>0</v>
      </c>
      <c r="Z1058" s="13"/>
    </row>
    <row r="1059" spans="6:26" ht="20.100000000000001" customHeight="1" x14ac:dyDescent="0.25">
      <c r="F1059" s="1">
        <f>IFERROR(IF(O1059&gt;=101,MATCH(O1059,VITRAN!$AG$14:$AG$1513,0)+13,0),0)</f>
        <v>0</v>
      </c>
      <c r="G1059" s="1" t="str">
        <f t="shared" si="48"/>
        <v/>
      </c>
      <c r="H1059" s="1" t="str">
        <f t="shared" si="49"/>
        <v/>
      </c>
      <c r="J1059" s="1">
        <f>IFERROR(SUMIFS(STOCK!$U$10:$U$209,STOCK!$H$10:$H$209,T1059),0)</f>
        <v>0</v>
      </c>
      <c r="K1059" s="1">
        <f>IFERROR(SUMIFS(STOCK!$V$10:$V$209,STOCK!$H$10:$H$209,T1059),0)</f>
        <v>0</v>
      </c>
      <c r="M1059" s="1">
        <f>IFERROR(IF(LEN(T1059)&gt;=1,VLOOKUP(HLOOKUP(T1059,PROFILE!$K$5:$V$8,4,0),PROFILE!$F$1:$G$3,2,0),0),0)</f>
        <v>0</v>
      </c>
      <c r="N1059" s="1">
        <f>IFERROR(COUNTIFS(PROFILE!$H$13:$H$212,"&gt;=1",PROFILE!$I$13:$I$212,T1059),0)</f>
        <v>0</v>
      </c>
      <c r="O1059" s="1">
        <f>IFERROR(IF(P1059&gt;=1,(IF(LEN(T1059)&gt;=1,VLOOKUP(T1059,PROFILE!$A$23:$B$34,2,0)*100+COUNTIF($T$8:T1059,T1059),0)),0),0)</f>
        <v>0</v>
      </c>
      <c r="P1059" s="11"/>
      <c r="Q1059" s="11"/>
      <c r="R1059" s="12"/>
      <c r="S1059" s="12"/>
      <c r="T1059" s="11"/>
      <c r="U1059" s="11"/>
      <c r="V1059" s="11"/>
      <c r="W1059" s="8">
        <f ca="1">IFERROR(IF(P1059&gt;=1,(IF(M1059&gt;=2,COUNTIF(INDIRECT(G1059):INDIRECT(H1059),"OLD"),0)),0),0)</f>
        <v>0</v>
      </c>
      <c r="X1059" s="8">
        <f ca="1">IFERROR(IF(P1059&gt;=1,(IF(M1059=1,COUNTIF(INDIRECT(G1059):INDIRECT(H1059),"NEW"),IF(M1059=3,COUNTIF(INDIRECT(G1059):INDIRECT(H1059),"NEW"),0))),0),0)</f>
        <v>0</v>
      </c>
      <c r="Y1059" s="10">
        <f t="shared" ca="1" si="50"/>
        <v>0</v>
      </c>
      <c r="Z1059" s="13"/>
    </row>
    <row r="1060" spans="6:26" ht="20.100000000000001" customHeight="1" x14ac:dyDescent="0.25">
      <c r="F1060" s="1">
        <f>IFERROR(IF(O1060&gt;=101,MATCH(O1060,VITRAN!$AG$14:$AG$1513,0)+13,0),0)</f>
        <v>0</v>
      </c>
      <c r="G1060" s="1" t="str">
        <f t="shared" si="48"/>
        <v/>
      </c>
      <c r="H1060" s="1" t="str">
        <f t="shared" si="49"/>
        <v/>
      </c>
      <c r="J1060" s="1">
        <f>IFERROR(SUMIFS(STOCK!$U$10:$U$209,STOCK!$H$10:$H$209,T1060),0)</f>
        <v>0</v>
      </c>
      <c r="K1060" s="1">
        <f>IFERROR(SUMIFS(STOCK!$V$10:$V$209,STOCK!$H$10:$H$209,T1060),0)</f>
        <v>0</v>
      </c>
      <c r="M1060" s="1">
        <f>IFERROR(IF(LEN(T1060)&gt;=1,VLOOKUP(HLOOKUP(T1060,PROFILE!$K$5:$V$8,4,0),PROFILE!$F$1:$G$3,2,0),0),0)</f>
        <v>0</v>
      </c>
      <c r="N1060" s="1">
        <f>IFERROR(COUNTIFS(PROFILE!$H$13:$H$212,"&gt;=1",PROFILE!$I$13:$I$212,T1060),0)</f>
        <v>0</v>
      </c>
      <c r="O1060" s="1">
        <f>IFERROR(IF(P1060&gt;=1,(IF(LEN(T1060)&gt;=1,VLOOKUP(T1060,PROFILE!$A$23:$B$34,2,0)*100+COUNTIF($T$8:T1060,T1060),0)),0),0)</f>
        <v>0</v>
      </c>
      <c r="P1060" s="11"/>
      <c r="Q1060" s="11"/>
      <c r="R1060" s="12"/>
      <c r="S1060" s="12"/>
      <c r="T1060" s="11"/>
      <c r="U1060" s="11"/>
      <c r="V1060" s="11"/>
      <c r="W1060" s="8">
        <f ca="1">IFERROR(IF(P1060&gt;=1,(IF(M1060&gt;=2,COUNTIF(INDIRECT(G1060):INDIRECT(H1060),"OLD"),0)),0),0)</f>
        <v>0</v>
      </c>
      <c r="X1060" s="8">
        <f ca="1">IFERROR(IF(P1060&gt;=1,(IF(M1060=1,COUNTIF(INDIRECT(G1060):INDIRECT(H1060),"NEW"),IF(M1060=3,COUNTIF(INDIRECT(G1060):INDIRECT(H1060),"NEW"),0))),0),0)</f>
        <v>0</v>
      </c>
      <c r="Y1060" s="10">
        <f t="shared" ca="1" si="50"/>
        <v>0</v>
      </c>
      <c r="Z1060" s="13"/>
    </row>
    <row r="1061" spans="6:26" ht="20.100000000000001" customHeight="1" x14ac:dyDescent="0.25">
      <c r="F1061" s="1">
        <f>IFERROR(IF(O1061&gt;=101,MATCH(O1061,VITRAN!$AG$14:$AG$1513,0)+13,0),0)</f>
        <v>0</v>
      </c>
      <c r="G1061" s="1" t="str">
        <f t="shared" si="48"/>
        <v/>
      </c>
      <c r="H1061" s="1" t="str">
        <f t="shared" si="49"/>
        <v/>
      </c>
      <c r="J1061" s="1">
        <f>IFERROR(SUMIFS(STOCK!$U$10:$U$209,STOCK!$H$10:$H$209,T1061),0)</f>
        <v>0</v>
      </c>
      <c r="K1061" s="1">
        <f>IFERROR(SUMIFS(STOCK!$V$10:$V$209,STOCK!$H$10:$H$209,T1061),0)</f>
        <v>0</v>
      </c>
      <c r="M1061" s="1">
        <f>IFERROR(IF(LEN(T1061)&gt;=1,VLOOKUP(HLOOKUP(T1061,PROFILE!$K$5:$V$8,4,0),PROFILE!$F$1:$G$3,2,0),0),0)</f>
        <v>0</v>
      </c>
      <c r="N1061" s="1">
        <f>IFERROR(COUNTIFS(PROFILE!$H$13:$H$212,"&gt;=1",PROFILE!$I$13:$I$212,T1061),0)</f>
        <v>0</v>
      </c>
      <c r="O1061" s="1">
        <f>IFERROR(IF(P1061&gt;=1,(IF(LEN(T1061)&gt;=1,VLOOKUP(T1061,PROFILE!$A$23:$B$34,2,0)*100+COUNTIF($T$8:T1061,T1061),0)),0),0)</f>
        <v>0</v>
      </c>
      <c r="P1061" s="11"/>
      <c r="Q1061" s="11"/>
      <c r="R1061" s="12"/>
      <c r="S1061" s="12"/>
      <c r="T1061" s="11"/>
      <c r="U1061" s="11"/>
      <c r="V1061" s="11"/>
      <c r="W1061" s="8">
        <f ca="1">IFERROR(IF(P1061&gt;=1,(IF(M1061&gt;=2,COUNTIF(INDIRECT(G1061):INDIRECT(H1061),"OLD"),0)),0),0)</f>
        <v>0</v>
      </c>
      <c r="X1061" s="8">
        <f ca="1">IFERROR(IF(P1061&gt;=1,(IF(M1061=1,COUNTIF(INDIRECT(G1061):INDIRECT(H1061),"NEW"),IF(M1061=3,COUNTIF(INDIRECT(G1061):INDIRECT(H1061),"NEW"),0))),0),0)</f>
        <v>0</v>
      </c>
      <c r="Y1061" s="10">
        <f t="shared" ca="1" si="50"/>
        <v>0</v>
      </c>
      <c r="Z1061" s="13"/>
    </row>
    <row r="1062" spans="6:26" ht="20.100000000000001" customHeight="1" x14ac:dyDescent="0.25">
      <c r="F1062" s="1">
        <f>IFERROR(IF(O1062&gt;=101,MATCH(O1062,VITRAN!$AG$14:$AG$1513,0)+13,0),0)</f>
        <v>0</v>
      </c>
      <c r="G1062" s="1" t="str">
        <f t="shared" si="48"/>
        <v/>
      </c>
      <c r="H1062" s="1" t="str">
        <f t="shared" si="49"/>
        <v/>
      </c>
      <c r="J1062" s="1">
        <f>IFERROR(SUMIFS(STOCK!$U$10:$U$209,STOCK!$H$10:$H$209,T1062),0)</f>
        <v>0</v>
      </c>
      <c r="K1062" s="1">
        <f>IFERROR(SUMIFS(STOCK!$V$10:$V$209,STOCK!$H$10:$H$209,T1062),0)</f>
        <v>0</v>
      </c>
      <c r="M1062" s="1">
        <f>IFERROR(IF(LEN(T1062)&gt;=1,VLOOKUP(HLOOKUP(T1062,PROFILE!$K$5:$V$8,4,0),PROFILE!$F$1:$G$3,2,0),0),0)</f>
        <v>0</v>
      </c>
      <c r="N1062" s="1">
        <f>IFERROR(COUNTIFS(PROFILE!$H$13:$H$212,"&gt;=1",PROFILE!$I$13:$I$212,T1062),0)</f>
        <v>0</v>
      </c>
      <c r="O1062" s="1">
        <f>IFERROR(IF(P1062&gt;=1,(IF(LEN(T1062)&gt;=1,VLOOKUP(T1062,PROFILE!$A$23:$B$34,2,0)*100+COUNTIF($T$8:T1062,T1062),0)),0),0)</f>
        <v>0</v>
      </c>
      <c r="P1062" s="11"/>
      <c r="Q1062" s="11"/>
      <c r="R1062" s="12"/>
      <c r="S1062" s="12"/>
      <c r="T1062" s="11"/>
      <c r="U1062" s="11"/>
      <c r="V1062" s="11"/>
      <c r="W1062" s="8">
        <f ca="1">IFERROR(IF(P1062&gt;=1,(IF(M1062&gt;=2,COUNTIF(INDIRECT(G1062):INDIRECT(H1062),"OLD"),0)),0),0)</f>
        <v>0</v>
      </c>
      <c r="X1062" s="8">
        <f ca="1">IFERROR(IF(P1062&gt;=1,(IF(M1062=1,COUNTIF(INDIRECT(G1062):INDIRECT(H1062),"NEW"),IF(M1062=3,COUNTIF(INDIRECT(G1062):INDIRECT(H1062),"NEW"),0))),0),0)</f>
        <v>0</v>
      </c>
      <c r="Y1062" s="10">
        <f t="shared" ca="1" si="50"/>
        <v>0</v>
      </c>
      <c r="Z1062" s="13"/>
    </row>
    <row r="1063" spans="6:26" ht="20.100000000000001" customHeight="1" x14ac:dyDescent="0.25">
      <c r="F1063" s="1">
        <f>IFERROR(IF(O1063&gt;=101,MATCH(O1063,VITRAN!$AG$14:$AG$1513,0)+13,0),0)</f>
        <v>0</v>
      </c>
      <c r="G1063" s="1" t="str">
        <f t="shared" si="48"/>
        <v/>
      </c>
      <c r="H1063" s="1" t="str">
        <f t="shared" si="49"/>
        <v/>
      </c>
      <c r="J1063" s="1">
        <f>IFERROR(SUMIFS(STOCK!$U$10:$U$209,STOCK!$H$10:$H$209,T1063),0)</f>
        <v>0</v>
      </c>
      <c r="K1063" s="1">
        <f>IFERROR(SUMIFS(STOCK!$V$10:$V$209,STOCK!$H$10:$H$209,T1063),0)</f>
        <v>0</v>
      </c>
      <c r="M1063" s="1">
        <f>IFERROR(IF(LEN(T1063)&gt;=1,VLOOKUP(HLOOKUP(T1063,PROFILE!$K$5:$V$8,4,0),PROFILE!$F$1:$G$3,2,0),0),0)</f>
        <v>0</v>
      </c>
      <c r="N1063" s="1">
        <f>IFERROR(COUNTIFS(PROFILE!$H$13:$H$212,"&gt;=1",PROFILE!$I$13:$I$212,T1063),0)</f>
        <v>0</v>
      </c>
      <c r="O1063" s="1">
        <f>IFERROR(IF(P1063&gt;=1,(IF(LEN(T1063)&gt;=1,VLOOKUP(T1063,PROFILE!$A$23:$B$34,2,0)*100+COUNTIF($T$8:T1063,T1063),0)),0),0)</f>
        <v>0</v>
      </c>
      <c r="P1063" s="11"/>
      <c r="Q1063" s="11"/>
      <c r="R1063" s="12"/>
      <c r="S1063" s="12"/>
      <c r="T1063" s="11"/>
      <c r="U1063" s="11"/>
      <c r="V1063" s="11"/>
      <c r="W1063" s="8">
        <f ca="1">IFERROR(IF(P1063&gt;=1,(IF(M1063&gt;=2,COUNTIF(INDIRECT(G1063):INDIRECT(H1063),"OLD"),0)),0),0)</f>
        <v>0</v>
      </c>
      <c r="X1063" s="8">
        <f ca="1">IFERROR(IF(P1063&gt;=1,(IF(M1063=1,COUNTIF(INDIRECT(G1063):INDIRECT(H1063),"NEW"),IF(M1063=3,COUNTIF(INDIRECT(G1063):INDIRECT(H1063),"NEW"),0))),0),0)</f>
        <v>0</v>
      </c>
      <c r="Y1063" s="10">
        <f t="shared" ca="1" si="50"/>
        <v>0</v>
      </c>
      <c r="Z1063" s="13"/>
    </row>
    <row r="1064" spans="6:26" ht="20.100000000000001" customHeight="1" x14ac:dyDescent="0.25">
      <c r="F1064" s="1">
        <f>IFERROR(IF(O1064&gt;=101,MATCH(O1064,VITRAN!$AG$14:$AG$1513,0)+13,0),0)</f>
        <v>0</v>
      </c>
      <c r="G1064" s="1" t="str">
        <f t="shared" si="48"/>
        <v/>
      </c>
      <c r="H1064" s="1" t="str">
        <f t="shared" si="49"/>
        <v/>
      </c>
      <c r="J1064" s="1">
        <f>IFERROR(SUMIFS(STOCK!$U$10:$U$209,STOCK!$H$10:$H$209,T1064),0)</f>
        <v>0</v>
      </c>
      <c r="K1064" s="1">
        <f>IFERROR(SUMIFS(STOCK!$V$10:$V$209,STOCK!$H$10:$H$209,T1064),0)</f>
        <v>0</v>
      </c>
      <c r="M1064" s="1">
        <f>IFERROR(IF(LEN(T1064)&gt;=1,VLOOKUP(HLOOKUP(T1064,PROFILE!$K$5:$V$8,4,0),PROFILE!$F$1:$G$3,2,0),0),0)</f>
        <v>0</v>
      </c>
      <c r="N1064" s="1">
        <f>IFERROR(COUNTIFS(PROFILE!$H$13:$H$212,"&gt;=1",PROFILE!$I$13:$I$212,T1064),0)</f>
        <v>0</v>
      </c>
      <c r="O1064" s="1">
        <f>IFERROR(IF(P1064&gt;=1,(IF(LEN(T1064)&gt;=1,VLOOKUP(T1064,PROFILE!$A$23:$B$34,2,0)*100+COUNTIF($T$8:T1064,T1064),0)),0),0)</f>
        <v>0</v>
      </c>
      <c r="P1064" s="11"/>
      <c r="Q1064" s="11"/>
      <c r="R1064" s="12"/>
      <c r="S1064" s="12"/>
      <c r="T1064" s="11"/>
      <c r="U1064" s="11"/>
      <c r="V1064" s="11"/>
      <c r="W1064" s="8">
        <f ca="1">IFERROR(IF(P1064&gt;=1,(IF(M1064&gt;=2,COUNTIF(INDIRECT(G1064):INDIRECT(H1064),"OLD"),0)),0),0)</f>
        <v>0</v>
      </c>
      <c r="X1064" s="8">
        <f ca="1">IFERROR(IF(P1064&gt;=1,(IF(M1064=1,COUNTIF(INDIRECT(G1064):INDIRECT(H1064),"NEW"),IF(M1064=3,COUNTIF(INDIRECT(G1064):INDIRECT(H1064),"NEW"),0))),0),0)</f>
        <v>0</v>
      </c>
      <c r="Y1064" s="10">
        <f t="shared" ca="1" si="50"/>
        <v>0</v>
      </c>
      <c r="Z1064" s="13"/>
    </row>
    <row r="1065" spans="6:26" ht="20.100000000000001" customHeight="1" x14ac:dyDescent="0.25">
      <c r="F1065" s="1">
        <f>IFERROR(IF(O1065&gt;=101,MATCH(O1065,VITRAN!$AG$14:$AG$1513,0)+13,0),0)</f>
        <v>0</v>
      </c>
      <c r="G1065" s="1" t="str">
        <f t="shared" si="48"/>
        <v/>
      </c>
      <c r="H1065" s="1" t="str">
        <f t="shared" si="49"/>
        <v/>
      </c>
      <c r="J1065" s="1">
        <f>IFERROR(SUMIFS(STOCK!$U$10:$U$209,STOCK!$H$10:$H$209,T1065),0)</f>
        <v>0</v>
      </c>
      <c r="K1065" s="1">
        <f>IFERROR(SUMIFS(STOCK!$V$10:$V$209,STOCK!$H$10:$H$209,T1065),0)</f>
        <v>0</v>
      </c>
      <c r="M1065" s="1">
        <f>IFERROR(IF(LEN(T1065)&gt;=1,VLOOKUP(HLOOKUP(T1065,PROFILE!$K$5:$V$8,4,0),PROFILE!$F$1:$G$3,2,0),0),0)</f>
        <v>0</v>
      </c>
      <c r="N1065" s="1">
        <f>IFERROR(COUNTIFS(PROFILE!$H$13:$H$212,"&gt;=1",PROFILE!$I$13:$I$212,T1065),0)</f>
        <v>0</v>
      </c>
      <c r="O1065" s="1">
        <f>IFERROR(IF(P1065&gt;=1,(IF(LEN(T1065)&gt;=1,VLOOKUP(T1065,PROFILE!$A$23:$B$34,2,0)*100+COUNTIF($T$8:T1065,T1065),0)),0),0)</f>
        <v>0</v>
      </c>
      <c r="P1065" s="11"/>
      <c r="Q1065" s="11"/>
      <c r="R1065" s="12"/>
      <c r="S1065" s="12"/>
      <c r="T1065" s="11"/>
      <c r="U1065" s="11"/>
      <c r="V1065" s="11"/>
      <c r="W1065" s="8">
        <f ca="1">IFERROR(IF(P1065&gt;=1,(IF(M1065&gt;=2,COUNTIF(INDIRECT(G1065):INDIRECT(H1065),"OLD"),0)),0),0)</f>
        <v>0</v>
      </c>
      <c r="X1065" s="8">
        <f ca="1">IFERROR(IF(P1065&gt;=1,(IF(M1065=1,COUNTIF(INDIRECT(G1065):INDIRECT(H1065),"NEW"),IF(M1065=3,COUNTIF(INDIRECT(G1065):INDIRECT(H1065),"NEW"),0))),0),0)</f>
        <v>0</v>
      </c>
      <c r="Y1065" s="10">
        <f t="shared" ca="1" si="50"/>
        <v>0</v>
      </c>
      <c r="Z1065" s="13"/>
    </row>
    <row r="1066" spans="6:26" ht="20.100000000000001" customHeight="1" x14ac:dyDescent="0.25">
      <c r="F1066" s="1">
        <f>IFERROR(IF(O1066&gt;=101,MATCH(O1066,VITRAN!$AG$14:$AG$1513,0)+13,0),0)</f>
        <v>0</v>
      </c>
      <c r="G1066" s="1" t="str">
        <f t="shared" si="48"/>
        <v/>
      </c>
      <c r="H1066" s="1" t="str">
        <f t="shared" si="49"/>
        <v/>
      </c>
      <c r="J1066" s="1">
        <f>IFERROR(SUMIFS(STOCK!$U$10:$U$209,STOCK!$H$10:$H$209,T1066),0)</f>
        <v>0</v>
      </c>
      <c r="K1066" s="1">
        <f>IFERROR(SUMIFS(STOCK!$V$10:$V$209,STOCK!$H$10:$H$209,T1066),0)</f>
        <v>0</v>
      </c>
      <c r="M1066" s="1">
        <f>IFERROR(IF(LEN(T1066)&gt;=1,VLOOKUP(HLOOKUP(T1066,PROFILE!$K$5:$V$8,4,0),PROFILE!$F$1:$G$3,2,0),0),0)</f>
        <v>0</v>
      </c>
      <c r="N1066" s="1">
        <f>IFERROR(COUNTIFS(PROFILE!$H$13:$H$212,"&gt;=1",PROFILE!$I$13:$I$212,T1066),0)</f>
        <v>0</v>
      </c>
      <c r="O1066" s="1">
        <f>IFERROR(IF(P1066&gt;=1,(IF(LEN(T1066)&gt;=1,VLOOKUP(T1066,PROFILE!$A$23:$B$34,2,0)*100+COUNTIF($T$8:T1066,T1066),0)),0),0)</f>
        <v>0</v>
      </c>
      <c r="P1066" s="11"/>
      <c r="Q1066" s="11"/>
      <c r="R1066" s="12"/>
      <c r="S1066" s="12"/>
      <c r="T1066" s="11"/>
      <c r="U1066" s="11"/>
      <c r="V1066" s="11"/>
      <c r="W1066" s="8">
        <f ca="1">IFERROR(IF(P1066&gt;=1,(IF(M1066&gt;=2,COUNTIF(INDIRECT(G1066):INDIRECT(H1066),"OLD"),0)),0),0)</f>
        <v>0</v>
      </c>
      <c r="X1066" s="8">
        <f ca="1">IFERROR(IF(P1066&gt;=1,(IF(M1066=1,COUNTIF(INDIRECT(G1066):INDIRECT(H1066),"NEW"),IF(M1066=3,COUNTIF(INDIRECT(G1066):INDIRECT(H1066),"NEW"),0))),0),0)</f>
        <v>0</v>
      </c>
      <c r="Y1066" s="10">
        <f t="shared" ca="1" si="50"/>
        <v>0</v>
      </c>
      <c r="Z1066" s="13"/>
    </row>
    <row r="1067" spans="6:26" ht="20.100000000000001" customHeight="1" x14ac:dyDescent="0.25">
      <c r="F1067" s="1">
        <f>IFERROR(IF(O1067&gt;=101,MATCH(O1067,VITRAN!$AG$14:$AG$1513,0)+13,0),0)</f>
        <v>0</v>
      </c>
      <c r="G1067" s="1" t="str">
        <f t="shared" si="48"/>
        <v/>
      </c>
      <c r="H1067" s="1" t="str">
        <f t="shared" si="49"/>
        <v/>
      </c>
      <c r="J1067" s="1">
        <f>IFERROR(SUMIFS(STOCK!$U$10:$U$209,STOCK!$H$10:$H$209,T1067),0)</f>
        <v>0</v>
      </c>
      <c r="K1067" s="1">
        <f>IFERROR(SUMIFS(STOCK!$V$10:$V$209,STOCK!$H$10:$H$209,T1067),0)</f>
        <v>0</v>
      </c>
      <c r="M1067" s="1">
        <f>IFERROR(IF(LEN(T1067)&gt;=1,VLOOKUP(HLOOKUP(T1067,PROFILE!$K$5:$V$8,4,0),PROFILE!$F$1:$G$3,2,0),0),0)</f>
        <v>0</v>
      </c>
      <c r="N1067" s="1">
        <f>IFERROR(COUNTIFS(PROFILE!$H$13:$H$212,"&gt;=1",PROFILE!$I$13:$I$212,T1067),0)</f>
        <v>0</v>
      </c>
      <c r="O1067" s="1">
        <f>IFERROR(IF(P1067&gt;=1,(IF(LEN(T1067)&gt;=1,VLOOKUP(T1067,PROFILE!$A$23:$B$34,2,0)*100+COUNTIF($T$8:T1067,T1067),0)),0),0)</f>
        <v>0</v>
      </c>
      <c r="P1067" s="11"/>
      <c r="Q1067" s="11"/>
      <c r="R1067" s="12"/>
      <c r="S1067" s="12"/>
      <c r="T1067" s="11"/>
      <c r="U1067" s="11"/>
      <c r="V1067" s="11"/>
      <c r="W1067" s="8">
        <f ca="1">IFERROR(IF(P1067&gt;=1,(IF(M1067&gt;=2,COUNTIF(INDIRECT(G1067):INDIRECT(H1067),"OLD"),0)),0),0)</f>
        <v>0</v>
      </c>
      <c r="X1067" s="8">
        <f ca="1">IFERROR(IF(P1067&gt;=1,(IF(M1067=1,COUNTIF(INDIRECT(G1067):INDIRECT(H1067),"NEW"),IF(M1067=3,COUNTIF(INDIRECT(G1067):INDIRECT(H1067),"NEW"),0))),0),0)</f>
        <v>0</v>
      </c>
      <c r="Y1067" s="10">
        <f t="shared" ca="1" si="50"/>
        <v>0</v>
      </c>
      <c r="Z1067" s="13"/>
    </row>
    <row r="1068" spans="6:26" ht="20.100000000000001" customHeight="1" x14ac:dyDescent="0.25">
      <c r="F1068" s="1">
        <f>IFERROR(IF(O1068&gt;=101,MATCH(O1068,VITRAN!$AG$14:$AG$1513,0)+13,0),0)</f>
        <v>0</v>
      </c>
      <c r="G1068" s="1" t="str">
        <f t="shared" si="48"/>
        <v/>
      </c>
      <c r="H1068" s="1" t="str">
        <f t="shared" si="49"/>
        <v/>
      </c>
      <c r="J1068" s="1">
        <f>IFERROR(SUMIFS(STOCK!$U$10:$U$209,STOCK!$H$10:$H$209,T1068),0)</f>
        <v>0</v>
      </c>
      <c r="K1068" s="1">
        <f>IFERROR(SUMIFS(STOCK!$V$10:$V$209,STOCK!$H$10:$H$209,T1068),0)</f>
        <v>0</v>
      </c>
      <c r="M1068" s="1">
        <f>IFERROR(IF(LEN(T1068)&gt;=1,VLOOKUP(HLOOKUP(T1068,PROFILE!$K$5:$V$8,4,0),PROFILE!$F$1:$G$3,2,0),0),0)</f>
        <v>0</v>
      </c>
      <c r="N1068" s="1">
        <f>IFERROR(COUNTIFS(PROFILE!$H$13:$H$212,"&gt;=1",PROFILE!$I$13:$I$212,T1068),0)</f>
        <v>0</v>
      </c>
      <c r="O1068" s="1">
        <f>IFERROR(IF(P1068&gt;=1,(IF(LEN(T1068)&gt;=1,VLOOKUP(T1068,PROFILE!$A$23:$B$34,2,0)*100+COUNTIF($T$8:T1068,T1068),0)),0),0)</f>
        <v>0</v>
      </c>
      <c r="P1068" s="11"/>
      <c r="Q1068" s="11"/>
      <c r="R1068" s="12"/>
      <c r="S1068" s="12"/>
      <c r="T1068" s="11"/>
      <c r="U1068" s="11"/>
      <c r="V1068" s="11"/>
      <c r="W1068" s="8">
        <f ca="1">IFERROR(IF(P1068&gt;=1,(IF(M1068&gt;=2,COUNTIF(INDIRECT(G1068):INDIRECT(H1068),"OLD"),0)),0),0)</f>
        <v>0</v>
      </c>
      <c r="X1068" s="8">
        <f ca="1">IFERROR(IF(P1068&gt;=1,(IF(M1068=1,COUNTIF(INDIRECT(G1068):INDIRECT(H1068),"NEW"),IF(M1068=3,COUNTIF(INDIRECT(G1068):INDIRECT(H1068),"NEW"),0))),0),0)</f>
        <v>0</v>
      </c>
      <c r="Y1068" s="10">
        <f t="shared" ca="1" si="50"/>
        <v>0</v>
      </c>
      <c r="Z1068" s="13"/>
    </row>
    <row r="1069" spans="6:26" ht="20.100000000000001" customHeight="1" x14ac:dyDescent="0.25">
      <c r="F1069" s="1">
        <f>IFERROR(IF(O1069&gt;=101,MATCH(O1069,VITRAN!$AG$14:$AG$1513,0)+13,0),0)</f>
        <v>0</v>
      </c>
      <c r="G1069" s="1" t="str">
        <f t="shared" si="48"/>
        <v/>
      </c>
      <c r="H1069" s="1" t="str">
        <f t="shared" si="49"/>
        <v/>
      </c>
      <c r="J1069" s="1">
        <f>IFERROR(SUMIFS(STOCK!$U$10:$U$209,STOCK!$H$10:$H$209,T1069),0)</f>
        <v>0</v>
      </c>
      <c r="K1069" s="1">
        <f>IFERROR(SUMIFS(STOCK!$V$10:$V$209,STOCK!$H$10:$H$209,T1069),0)</f>
        <v>0</v>
      </c>
      <c r="M1069" s="1">
        <f>IFERROR(IF(LEN(T1069)&gt;=1,VLOOKUP(HLOOKUP(T1069,PROFILE!$K$5:$V$8,4,0),PROFILE!$F$1:$G$3,2,0),0),0)</f>
        <v>0</v>
      </c>
      <c r="N1069" s="1">
        <f>IFERROR(COUNTIFS(PROFILE!$H$13:$H$212,"&gt;=1",PROFILE!$I$13:$I$212,T1069),0)</f>
        <v>0</v>
      </c>
      <c r="O1069" s="1">
        <f>IFERROR(IF(P1069&gt;=1,(IF(LEN(T1069)&gt;=1,VLOOKUP(T1069,PROFILE!$A$23:$B$34,2,0)*100+COUNTIF($T$8:T1069,T1069),0)),0),0)</f>
        <v>0</v>
      </c>
      <c r="P1069" s="11"/>
      <c r="Q1069" s="11"/>
      <c r="R1069" s="12"/>
      <c r="S1069" s="12"/>
      <c r="T1069" s="11"/>
      <c r="U1069" s="11"/>
      <c r="V1069" s="11"/>
      <c r="W1069" s="8">
        <f ca="1">IFERROR(IF(P1069&gt;=1,(IF(M1069&gt;=2,COUNTIF(INDIRECT(G1069):INDIRECT(H1069),"OLD"),0)),0),0)</f>
        <v>0</v>
      </c>
      <c r="X1069" s="8">
        <f ca="1">IFERROR(IF(P1069&gt;=1,(IF(M1069=1,COUNTIF(INDIRECT(G1069):INDIRECT(H1069),"NEW"),IF(M1069=3,COUNTIF(INDIRECT(G1069):INDIRECT(H1069),"NEW"),0))),0),0)</f>
        <v>0</v>
      </c>
      <c r="Y1069" s="10">
        <f t="shared" ca="1" si="50"/>
        <v>0</v>
      </c>
      <c r="Z1069" s="13"/>
    </row>
    <row r="1070" spans="6:26" ht="20.100000000000001" customHeight="1" x14ac:dyDescent="0.25">
      <c r="F1070" s="1">
        <f>IFERROR(IF(O1070&gt;=101,MATCH(O1070,VITRAN!$AG$14:$AG$1513,0)+13,0),0)</f>
        <v>0</v>
      </c>
      <c r="G1070" s="1" t="str">
        <f t="shared" si="48"/>
        <v/>
      </c>
      <c r="H1070" s="1" t="str">
        <f t="shared" si="49"/>
        <v/>
      </c>
      <c r="J1070" s="1">
        <f>IFERROR(SUMIFS(STOCK!$U$10:$U$209,STOCK!$H$10:$H$209,T1070),0)</f>
        <v>0</v>
      </c>
      <c r="K1070" s="1">
        <f>IFERROR(SUMIFS(STOCK!$V$10:$V$209,STOCK!$H$10:$H$209,T1070),0)</f>
        <v>0</v>
      </c>
      <c r="M1070" s="1">
        <f>IFERROR(IF(LEN(T1070)&gt;=1,VLOOKUP(HLOOKUP(T1070,PROFILE!$K$5:$V$8,4,0),PROFILE!$F$1:$G$3,2,0),0),0)</f>
        <v>0</v>
      </c>
      <c r="N1070" s="1">
        <f>IFERROR(COUNTIFS(PROFILE!$H$13:$H$212,"&gt;=1",PROFILE!$I$13:$I$212,T1070),0)</f>
        <v>0</v>
      </c>
      <c r="O1070" s="1">
        <f>IFERROR(IF(P1070&gt;=1,(IF(LEN(T1070)&gt;=1,VLOOKUP(T1070,PROFILE!$A$23:$B$34,2,0)*100+COUNTIF($T$8:T1070,T1070),0)),0),0)</f>
        <v>0</v>
      </c>
      <c r="P1070" s="11"/>
      <c r="Q1070" s="11"/>
      <c r="R1070" s="12"/>
      <c r="S1070" s="12"/>
      <c r="T1070" s="11"/>
      <c r="U1070" s="11"/>
      <c r="V1070" s="11"/>
      <c r="W1070" s="8">
        <f ca="1">IFERROR(IF(P1070&gt;=1,(IF(M1070&gt;=2,COUNTIF(INDIRECT(G1070):INDIRECT(H1070),"OLD"),0)),0),0)</f>
        <v>0</v>
      </c>
      <c r="X1070" s="8">
        <f ca="1">IFERROR(IF(P1070&gt;=1,(IF(M1070=1,COUNTIF(INDIRECT(G1070):INDIRECT(H1070),"NEW"),IF(M1070=3,COUNTIF(INDIRECT(G1070):INDIRECT(H1070),"NEW"),0))),0),0)</f>
        <v>0</v>
      </c>
      <c r="Y1070" s="10">
        <f t="shared" ca="1" si="50"/>
        <v>0</v>
      </c>
      <c r="Z1070" s="13"/>
    </row>
    <row r="1071" spans="6:26" ht="20.100000000000001" customHeight="1" x14ac:dyDescent="0.25">
      <c r="F1071" s="1">
        <f>IFERROR(IF(O1071&gt;=101,MATCH(O1071,VITRAN!$AG$14:$AG$1513,0)+13,0),0)</f>
        <v>0</v>
      </c>
      <c r="G1071" s="1" t="str">
        <f t="shared" si="48"/>
        <v/>
      </c>
      <c r="H1071" s="1" t="str">
        <f t="shared" si="49"/>
        <v/>
      </c>
      <c r="J1071" s="1">
        <f>IFERROR(SUMIFS(STOCK!$U$10:$U$209,STOCK!$H$10:$H$209,T1071),0)</f>
        <v>0</v>
      </c>
      <c r="K1071" s="1">
        <f>IFERROR(SUMIFS(STOCK!$V$10:$V$209,STOCK!$H$10:$H$209,T1071),0)</f>
        <v>0</v>
      </c>
      <c r="M1071" s="1">
        <f>IFERROR(IF(LEN(T1071)&gt;=1,VLOOKUP(HLOOKUP(T1071,PROFILE!$K$5:$V$8,4,0),PROFILE!$F$1:$G$3,2,0),0),0)</f>
        <v>0</v>
      </c>
      <c r="N1071" s="1">
        <f>IFERROR(COUNTIFS(PROFILE!$H$13:$H$212,"&gt;=1",PROFILE!$I$13:$I$212,T1071),0)</f>
        <v>0</v>
      </c>
      <c r="O1071" s="1">
        <f>IFERROR(IF(P1071&gt;=1,(IF(LEN(T1071)&gt;=1,VLOOKUP(T1071,PROFILE!$A$23:$B$34,2,0)*100+COUNTIF($T$8:T1071,T1071),0)),0),0)</f>
        <v>0</v>
      </c>
      <c r="P1071" s="11"/>
      <c r="Q1071" s="11"/>
      <c r="R1071" s="12"/>
      <c r="S1071" s="12"/>
      <c r="T1071" s="11"/>
      <c r="U1071" s="11"/>
      <c r="V1071" s="11"/>
      <c r="W1071" s="8">
        <f ca="1">IFERROR(IF(P1071&gt;=1,(IF(M1071&gt;=2,COUNTIF(INDIRECT(G1071):INDIRECT(H1071),"OLD"),0)),0),0)</f>
        <v>0</v>
      </c>
      <c r="X1071" s="8">
        <f ca="1">IFERROR(IF(P1071&gt;=1,(IF(M1071=1,COUNTIF(INDIRECT(G1071):INDIRECT(H1071),"NEW"),IF(M1071=3,COUNTIF(INDIRECT(G1071):INDIRECT(H1071),"NEW"),0))),0),0)</f>
        <v>0</v>
      </c>
      <c r="Y1071" s="10">
        <f t="shared" ca="1" si="50"/>
        <v>0</v>
      </c>
      <c r="Z1071" s="13"/>
    </row>
    <row r="1072" spans="6:26" ht="20.100000000000001" customHeight="1" x14ac:dyDescent="0.25">
      <c r="F1072" s="1">
        <f>IFERROR(IF(O1072&gt;=101,MATCH(O1072,VITRAN!$AG$14:$AG$1513,0)+13,0),0)</f>
        <v>0</v>
      </c>
      <c r="G1072" s="1" t="str">
        <f t="shared" si="48"/>
        <v/>
      </c>
      <c r="H1072" s="1" t="str">
        <f t="shared" si="49"/>
        <v/>
      </c>
      <c r="J1072" s="1">
        <f>IFERROR(SUMIFS(STOCK!$U$10:$U$209,STOCK!$H$10:$H$209,T1072),0)</f>
        <v>0</v>
      </c>
      <c r="K1072" s="1">
        <f>IFERROR(SUMIFS(STOCK!$V$10:$V$209,STOCK!$H$10:$H$209,T1072),0)</f>
        <v>0</v>
      </c>
      <c r="M1072" s="1">
        <f>IFERROR(IF(LEN(T1072)&gt;=1,VLOOKUP(HLOOKUP(T1072,PROFILE!$K$5:$V$8,4,0),PROFILE!$F$1:$G$3,2,0),0),0)</f>
        <v>0</v>
      </c>
      <c r="N1072" s="1">
        <f>IFERROR(COUNTIFS(PROFILE!$H$13:$H$212,"&gt;=1",PROFILE!$I$13:$I$212,T1072),0)</f>
        <v>0</v>
      </c>
      <c r="O1072" s="1">
        <f>IFERROR(IF(P1072&gt;=1,(IF(LEN(T1072)&gt;=1,VLOOKUP(T1072,PROFILE!$A$23:$B$34,2,0)*100+COUNTIF($T$8:T1072,T1072),0)),0),0)</f>
        <v>0</v>
      </c>
      <c r="P1072" s="11"/>
      <c r="Q1072" s="11"/>
      <c r="R1072" s="12"/>
      <c r="S1072" s="12"/>
      <c r="T1072" s="11"/>
      <c r="U1072" s="11"/>
      <c r="V1072" s="11"/>
      <c r="W1072" s="8">
        <f ca="1">IFERROR(IF(P1072&gt;=1,(IF(M1072&gt;=2,COUNTIF(INDIRECT(G1072):INDIRECT(H1072),"OLD"),0)),0),0)</f>
        <v>0</v>
      </c>
      <c r="X1072" s="8">
        <f ca="1">IFERROR(IF(P1072&gt;=1,(IF(M1072=1,COUNTIF(INDIRECT(G1072):INDIRECT(H1072),"NEW"),IF(M1072=3,COUNTIF(INDIRECT(G1072):INDIRECT(H1072),"NEW"),0))),0),0)</f>
        <v>0</v>
      </c>
      <c r="Y1072" s="10">
        <f t="shared" ca="1" si="50"/>
        <v>0</v>
      </c>
      <c r="Z1072" s="13"/>
    </row>
    <row r="1073" spans="6:26" ht="20.100000000000001" customHeight="1" x14ac:dyDescent="0.25">
      <c r="F1073" s="1">
        <f>IFERROR(IF(O1073&gt;=101,MATCH(O1073,VITRAN!$AG$14:$AG$1513,0)+13,0),0)</f>
        <v>0</v>
      </c>
      <c r="G1073" s="1" t="str">
        <f t="shared" si="48"/>
        <v/>
      </c>
      <c r="H1073" s="1" t="str">
        <f t="shared" si="49"/>
        <v/>
      </c>
      <c r="J1073" s="1">
        <f>IFERROR(SUMIFS(STOCK!$U$10:$U$209,STOCK!$H$10:$H$209,T1073),0)</f>
        <v>0</v>
      </c>
      <c r="K1073" s="1">
        <f>IFERROR(SUMIFS(STOCK!$V$10:$V$209,STOCK!$H$10:$H$209,T1073),0)</f>
        <v>0</v>
      </c>
      <c r="M1073" s="1">
        <f>IFERROR(IF(LEN(T1073)&gt;=1,VLOOKUP(HLOOKUP(T1073,PROFILE!$K$5:$V$8,4,0),PROFILE!$F$1:$G$3,2,0),0),0)</f>
        <v>0</v>
      </c>
      <c r="N1073" s="1">
        <f>IFERROR(COUNTIFS(PROFILE!$H$13:$H$212,"&gt;=1",PROFILE!$I$13:$I$212,T1073),0)</f>
        <v>0</v>
      </c>
      <c r="O1073" s="1">
        <f>IFERROR(IF(P1073&gt;=1,(IF(LEN(T1073)&gt;=1,VLOOKUP(T1073,PROFILE!$A$23:$B$34,2,0)*100+COUNTIF($T$8:T1073,T1073),0)),0),0)</f>
        <v>0</v>
      </c>
      <c r="P1073" s="11"/>
      <c r="Q1073" s="11"/>
      <c r="R1073" s="12"/>
      <c r="S1073" s="12"/>
      <c r="T1073" s="11"/>
      <c r="U1073" s="11"/>
      <c r="V1073" s="11"/>
      <c r="W1073" s="8">
        <f ca="1">IFERROR(IF(P1073&gt;=1,(IF(M1073&gt;=2,COUNTIF(INDIRECT(G1073):INDIRECT(H1073),"OLD"),0)),0),0)</f>
        <v>0</v>
      </c>
      <c r="X1073" s="8">
        <f ca="1">IFERROR(IF(P1073&gt;=1,(IF(M1073=1,COUNTIF(INDIRECT(G1073):INDIRECT(H1073),"NEW"),IF(M1073=3,COUNTIF(INDIRECT(G1073):INDIRECT(H1073),"NEW"),0))),0),0)</f>
        <v>0</v>
      </c>
      <c r="Y1073" s="10">
        <f t="shared" ca="1" si="50"/>
        <v>0</v>
      </c>
      <c r="Z1073" s="13"/>
    </row>
    <row r="1074" spans="6:26" ht="20.100000000000001" customHeight="1" x14ac:dyDescent="0.25">
      <c r="F1074" s="1">
        <f>IFERROR(IF(O1074&gt;=101,MATCH(O1074,VITRAN!$AG$14:$AG$1513,0)+13,0),0)</f>
        <v>0</v>
      </c>
      <c r="G1074" s="1" t="str">
        <f t="shared" si="48"/>
        <v/>
      </c>
      <c r="H1074" s="1" t="str">
        <f t="shared" si="49"/>
        <v/>
      </c>
      <c r="J1074" s="1">
        <f>IFERROR(SUMIFS(STOCK!$U$10:$U$209,STOCK!$H$10:$H$209,T1074),0)</f>
        <v>0</v>
      </c>
      <c r="K1074" s="1">
        <f>IFERROR(SUMIFS(STOCK!$V$10:$V$209,STOCK!$H$10:$H$209,T1074),0)</f>
        <v>0</v>
      </c>
      <c r="M1074" s="1">
        <f>IFERROR(IF(LEN(T1074)&gt;=1,VLOOKUP(HLOOKUP(T1074,PROFILE!$K$5:$V$8,4,0),PROFILE!$F$1:$G$3,2,0),0),0)</f>
        <v>0</v>
      </c>
      <c r="N1074" s="1">
        <f>IFERROR(COUNTIFS(PROFILE!$H$13:$H$212,"&gt;=1",PROFILE!$I$13:$I$212,T1074),0)</f>
        <v>0</v>
      </c>
      <c r="O1074" s="1">
        <f>IFERROR(IF(P1074&gt;=1,(IF(LEN(T1074)&gt;=1,VLOOKUP(T1074,PROFILE!$A$23:$B$34,2,0)*100+COUNTIF($T$8:T1074,T1074),0)),0),0)</f>
        <v>0</v>
      </c>
      <c r="P1074" s="11"/>
      <c r="Q1074" s="11"/>
      <c r="R1074" s="12"/>
      <c r="S1074" s="12"/>
      <c r="T1074" s="11"/>
      <c r="U1074" s="11"/>
      <c r="V1074" s="11"/>
      <c r="W1074" s="8">
        <f ca="1">IFERROR(IF(P1074&gt;=1,(IF(M1074&gt;=2,COUNTIF(INDIRECT(G1074):INDIRECT(H1074),"OLD"),0)),0),0)</f>
        <v>0</v>
      </c>
      <c r="X1074" s="8">
        <f ca="1">IFERROR(IF(P1074&gt;=1,(IF(M1074=1,COUNTIF(INDIRECT(G1074):INDIRECT(H1074),"NEW"),IF(M1074=3,COUNTIF(INDIRECT(G1074):INDIRECT(H1074),"NEW"),0))),0),0)</f>
        <v>0</v>
      </c>
      <c r="Y1074" s="10">
        <f t="shared" ca="1" si="50"/>
        <v>0</v>
      </c>
      <c r="Z1074" s="13"/>
    </row>
    <row r="1075" spans="6:26" ht="20.100000000000001" customHeight="1" x14ac:dyDescent="0.25">
      <c r="F1075" s="1">
        <f>IFERROR(IF(O1075&gt;=101,MATCH(O1075,VITRAN!$AG$14:$AG$1513,0)+13,0),0)</f>
        <v>0</v>
      </c>
      <c r="G1075" s="1" t="str">
        <f t="shared" si="48"/>
        <v/>
      </c>
      <c r="H1075" s="1" t="str">
        <f t="shared" si="49"/>
        <v/>
      </c>
      <c r="J1075" s="1">
        <f>IFERROR(SUMIFS(STOCK!$U$10:$U$209,STOCK!$H$10:$H$209,T1075),0)</f>
        <v>0</v>
      </c>
      <c r="K1075" s="1">
        <f>IFERROR(SUMIFS(STOCK!$V$10:$V$209,STOCK!$H$10:$H$209,T1075),0)</f>
        <v>0</v>
      </c>
      <c r="M1075" s="1">
        <f>IFERROR(IF(LEN(T1075)&gt;=1,VLOOKUP(HLOOKUP(T1075,PROFILE!$K$5:$V$8,4,0),PROFILE!$F$1:$G$3,2,0),0),0)</f>
        <v>0</v>
      </c>
      <c r="N1075" s="1">
        <f>IFERROR(COUNTIFS(PROFILE!$H$13:$H$212,"&gt;=1",PROFILE!$I$13:$I$212,T1075),0)</f>
        <v>0</v>
      </c>
      <c r="O1075" s="1">
        <f>IFERROR(IF(P1075&gt;=1,(IF(LEN(T1075)&gt;=1,VLOOKUP(T1075,PROFILE!$A$23:$B$34,2,0)*100+COUNTIF($T$8:T1075,T1075),0)),0),0)</f>
        <v>0</v>
      </c>
      <c r="P1075" s="11"/>
      <c r="Q1075" s="11"/>
      <c r="R1075" s="12"/>
      <c r="S1075" s="12"/>
      <c r="T1075" s="11"/>
      <c r="U1075" s="11"/>
      <c r="V1075" s="11"/>
      <c r="W1075" s="8">
        <f ca="1">IFERROR(IF(P1075&gt;=1,(IF(M1075&gt;=2,COUNTIF(INDIRECT(G1075):INDIRECT(H1075),"OLD"),0)),0),0)</f>
        <v>0</v>
      </c>
      <c r="X1075" s="8">
        <f ca="1">IFERROR(IF(P1075&gt;=1,(IF(M1075=1,COUNTIF(INDIRECT(G1075):INDIRECT(H1075),"NEW"),IF(M1075=3,COUNTIF(INDIRECT(G1075):INDIRECT(H1075),"NEW"),0))),0),0)</f>
        <v>0</v>
      </c>
      <c r="Y1075" s="10">
        <f t="shared" ca="1" si="50"/>
        <v>0</v>
      </c>
      <c r="Z1075" s="13"/>
    </row>
    <row r="1076" spans="6:26" ht="20.100000000000001" customHeight="1" x14ac:dyDescent="0.25">
      <c r="F1076" s="1">
        <f>IFERROR(IF(O1076&gt;=101,MATCH(O1076,VITRAN!$AG$14:$AG$1513,0)+13,0),0)</f>
        <v>0</v>
      </c>
      <c r="G1076" s="1" t="str">
        <f t="shared" si="48"/>
        <v/>
      </c>
      <c r="H1076" s="1" t="str">
        <f t="shared" si="49"/>
        <v/>
      </c>
      <c r="J1076" s="1">
        <f>IFERROR(SUMIFS(STOCK!$U$10:$U$209,STOCK!$H$10:$H$209,T1076),0)</f>
        <v>0</v>
      </c>
      <c r="K1076" s="1">
        <f>IFERROR(SUMIFS(STOCK!$V$10:$V$209,STOCK!$H$10:$H$209,T1076),0)</f>
        <v>0</v>
      </c>
      <c r="M1076" s="1">
        <f>IFERROR(IF(LEN(T1076)&gt;=1,VLOOKUP(HLOOKUP(T1076,PROFILE!$K$5:$V$8,4,0),PROFILE!$F$1:$G$3,2,0),0),0)</f>
        <v>0</v>
      </c>
      <c r="N1076" s="1">
        <f>IFERROR(COUNTIFS(PROFILE!$H$13:$H$212,"&gt;=1",PROFILE!$I$13:$I$212,T1076),0)</f>
        <v>0</v>
      </c>
      <c r="O1076" s="1">
        <f>IFERROR(IF(P1076&gt;=1,(IF(LEN(T1076)&gt;=1,VLOOKUP(T1076,PROFILE!$A$23:$B$34,2,0)*100+COUNTIF($T$8:T1076,T1076),0)),0),0)</f>
        <v>0</v>
      </c>
      <c r="P1076" s="11"/>
      <c r="Q1076" s="11"/>
      <c r="R1076" s="12"/>
      <c r="S1076" s="12"/>
      <c r="T1076" s="11"/>
      <c r="U1076" s="11"/>
      <c r="V1076" s="11"/>
      <c r="W1076" s="8">
        <f ca="1">IFERROR(IF(P1076&gt;=1,(IF(M1076&gt;=2,COUNTIF(INDIRECT(G1076):INDIRECT(H1076),"OLD"),0)),0),0)</f>
        <v>0</v>
      </c>
      <c r="X1076" s="8">
        <f ca="1">IFERROR(IF(P1076&gt;=1,(IF(M1076=1,COUNTIF(INDIRECT(G1076):INDIRECT(H1076),"NEW"),IF(M1076=3,COUNTIF(INDIRECT(G1076):INDIRECT(H1076),"NEW"),0))),0),0)</f>
        <v>0</v>
      </c>
      <c r="Y1076" s="10">
        <f t="shared" ca="1" si="50"/>
        <v>0</v>
      </c>
      <c r="Z1076" s="13"/>
    </row>
    <row r="1077" spans="6:26" ht="20.100000000000001" customHeight="1" x14ac:dyDescent="0.25">
      <c r="F1077" s="1">
        <f>IFERROR(IF(O1077&gt;=101,MATCH(O1077,VITRAN!$AG$14:$AG$1513,0)+13,0),0)</f>
        <v>0</v>
      </c>
      <c r="G1077" s="1" t="str">
        <f t="shared" si="48"/>
        <v/>
      </c>
      <c r="H1077" s="1" t="str">
        <f t="shared" si="49"/>
        <v/>
      </c>
      <c r="J1077" s="1">
        <f>IFERROR(SUMIFS(STOCK!$U$10:$U$209,STOCK!$H$10:$H$209,T1077),0)</f>
        <v>0</v>
      </c>
      <c r="K1077" s="1">
        <f>IFERROR(SUMIFS(STOCK!$V$10:$V$209,STOCK!$H$10:$H$209,T1077),0)</f>
        <v>0</v>
      </c>
      <c r="M1077" s="1">
        <f>IFERROR(IF(LEN(T1077)&gt;=1,VLOOKUP(HLOOKUP(T1077,PROFILE!$K$5:$V$8,4,0),PROFILE!$F$1:$G$3,2,0),0),0)</f>
        <v>0</v>
      </c>
      <c r="N1077" s="1">
        <f>IFERROR(COUNTIFS(PROFILE!$H$13:$H$212,"&gt;=1",PROFILE!$I$13:$I$212,T1077),0)</f>
        <v>0</v>
      </c>
      <c r="O1077" s="1">
        <f>IFERROR(IF(P1077&gt;=1,(IF(LEN(T1077)&gt;=1,VLOOKUP(T1077,PROFILE!$A$23:$B$34,2,0)*100+COUNTIF($T$8:T1077,T1077),0)),0),0)</f>
        <v>0</v>
      </c>
      <c r="P1077" s="11"/>
      <c r="Q1077" s="11"/>
      <c r="R1077" s="12"/>
      <c r="S1077" s="12"/>
      <c r="T1077" s="11"/>
      <c r="U1077" s="11"/>
      <c r="V1077" s="11"/>
      <c r="W1077" s="8">
        <f ca="1">IFERROR(IF(P1077&gt;=1,(IF(M1077&gt;=2,COUNTIF(INDIRECT(G1077):INDIRECT(H1077),"OLD"),0)),0),0)</f>
        <v>0</v>
      </c>
      <c r="X1077" s="8">
        <f ca="1">IFERROR(IF(P1077&gt;=1,(IF(M1077=1,COUNTIF(INDIRECT(G1077):INDIRECT(H1077),"NEW"),IF(M1077=3,COUNTIF(INDIRECT(G1077):INDIRECT(H1077),"NEW"),0))),0),0)</f>
        <v>0</v>
      </c>
      <c r="Y1077" s="10">
        <f t="shared" ca="1" si="50"/>
        <v>0</v>
      </c>
      <c r="Z1077" s="13"/>
    </row>
    <row r="1078" spans="6:26" ht="20.100000000000001" customHeight="1" x14ac:dyDescent="0.25">
      <c r="F1078" s="1">
        <f>IFERROR(IF(O1078&gt;=101,MATCH(O1078,VITRAN!$AG$14:$AG$1513,0)+13,0),0)</f>
        <v>0</v>
      </c>
      <c r="G1078" s="1" t="str">
        <f t="shared" si="48"/>
        <v/>
      </c>
      <c r="H1078" s="1" t="str">
        <f t="shared" si="49"/>
        <v/>
      </c>
      <c r="J1078" s="1">
        <f>IFERROR(SUMIFS(STOCK!$U$10:$U$209,STOCK!$H$10:$H$209,T1078),0)</f>
        <v>0</v>
      </c>
      <c r="K1078" s="1">
        <f>IFERROR(SUMIFS(STOCK!$V$10:$V$209,STOCK!$H$10:$H$209,T1078),0)</f>
        <v>0</v>
      </c>
      <c r="M1078" s="1">
        <f>IFERROR(IF(LEN(T1078)&gt;=1,VLOOKUP(HLOOKUP(T1078,PROFILE!$K$5:$V$8,4,0),PROFILE!$F$1:$G$3,2,0),0),0)</f>
        <v>0</v>
      </c>
      <c r="N1078" s="1">
        <f>IFERROR(COUNTIFS(PROFILE!$H$13:$H$212,"&gt;=1",PROFILE!$I$13:$I$212,T1078),0)</f>
        <v>0</v>
      </c>
      <c r="O1078" s="1">
        <f>IFERROR(IF(P1078&gt;=1,(IF(LEN(T1078)&gt;=1,VLOOKUP(T1078,PROFILE!$A$23:$B$34,2,0)*100+COUNTIF($T$8:T1078,T1078),0)),0),0)</f>
        <v>0</v>
      </c>
      <c r="P1078" s="11"/>
      <c r="Q1078" s="11"/>
      <c r="R1078" s="12"/>
      <c r="S1078" s="12"/>
      <c r="T1078" s="11"/>
      <c r="U1078" s="11"/>
      <c r="V1078" s="11"/>
      <c r="W1078" s="8">
        <f ca="1">IFERROR(IF(P1078&gt;=1,(IF(M1078&gt;=2,COUNTIF(INDIRECT(G1078):INDIRECT(H1078),"OLD"),0)),0),0)</f>
        <v>0</v>
      </c>
      <c r="X1078" s="8">
        <f ca="1">IFERROR(IF(P1078&gt;=1,(IF(M1078=1,COUNTIF(INDIRECT(G1078):INDIRECT(H1078),"NEW"),IF(M1078=3,COUNTIF(INDIRECT(G1078):INDIRECT(H1078),"NEW"),0))),0),0)</f>
        <v>0</v>
      </c>
      <c r="Y1078" s="10">
        <f t="shared" ca="1" si="50"/>
        <v>0</v>
      </c>
      <c r="Z1078" s="13"/>
    </row>
    <row r="1079" spans="6:26" ht="20.100000000000001" customHeight="1" x14ac:dyDescent="0.25">
      <c r="F1079" s="1">
        <f>IFERROR(IF(O1079&gt;=101,MATCH(O1079,VITRAN!$AG$14:$AG$1513,0)+13,0),0)</f>
        <v>0</v>
      </c>
      <c r="G1079" s="1" t="str">
        <f t="shared" si="48"/>
        <v/>
      </c>
      <c r="H1079" s="1" t="str">
        <f t="shared" si="49"/>
        <v/>
      </c>
      <c r="J1079" s="1">
        <f>IFERROR(SUMIFS(STOCK!$U$10:$U$209,STOCK!$H$10:$H$209,T1079),0)</f>
        <v>0</v>
      </c>
      <c r="K1079" s="1">
        <f>IFERROR(SUMIFS(STOCK!$V$10:$V$209,STOCK!$H$10:$H$209,T1079),0)</f>
        <v>0</v>
      </c>
      <c r="M1079" s="1">
        <f>IFERROR(IF(LEN(T1079)&gt;=1,VLOOKUP(HLOOKUP(T1079,PROFILE!$K$5:$V$8,4,0),PROFILE!$F$1:$G$3,2,0),0),0)</f>
        <v>0</v>
      </c>
      <c r="N1079" s="1">
        <f>IFERROR(COUNTIFS(PROFILE!$H$13:$H$212,"&gt;=1",PROFILE!$I$13:$I$212,T1079),0)</f>
        <v>0</v>
      </c>
      <c r="O1079" s="1">
        <f>IFERROR(IF(P1079&gt;=1,(IF(LEN(T1079)&gt;=1,VLOOKUP(T1079,PROFILE!$A$23:$B$34,2,0)*100+COUNTIF($T$8:T1079,T1079),0)),0),0)</f>
        <v>0</v>
      </c>
      <c r="P1079" s="11"/>
      <c r="Q1079" s="11"/>
      <c r="R1079" s="12"/>
      <c r="S1079" s="12"/>
      <c r="T1079" s="11"/>
      <c r="U1079" s="11"/>
      <c r="V1079" s="11"/>
      <c r="W1079" s="8">
        <f ca="1">IFERROR(IF(P1079&gt;=1,(IF(M1079&gt;=2,COUNTIF(INDIRECT(G1079):INDIRECT(H1079),"OLD"),0)),0),0)</f>
        <v>0</v>
      </c>
      <c r="X1079" s="8">
        <f ca="1">IFERROR(IF(P1079&gt;=1,(IF(M1079=1,COUNTIF(INDIRECT(G1079):INDIRECT(H1079),"NEW"),IF(M1079=3,COUNTIF(INDIRECT(G1079):INDIRECT(H1079),"NEW"),0))),0),0)</f>
        <v>0</v>
      </c>
      <c r="Y1079" s="10">
        <f t="shared" ca="1" si="50"/>
        <v>0</v>
      </c>
      <c r="Z1079" s="13"/>
    </row>
    <row r="1080" spans="6:26" ht="20.100000000000001" customHeight="1" x14ac:dyDescent="0.25">
      <c r="F1080" s="1">
        <f>IFERROR(IF(O1080&gt;=101,MATCH(O1080,VITRAN!$AG$14:$AG$1513,0)+13,0),0)</f>
        <v>0</v>
      </c>
      <c r="G1080" s="1" t="str">
        <f t="shared" si="48"/>
        <v/>
      </c>
      <c r="H1080" s="1" t="str">
        <f t="shared" si="49"/>
        <v/>
      </c>
      <c r="J1080" s="1">
        <f>IFERROR(SUMIFS(STOCK!$U$10:$U$209,STOCK!$H$10:$H$209,T1080),0)</f>
        <v>0</v>
      </c>
      <c r="K1080" s="1">
        <f>IFERROR(SUMIFS(STOCK!$V$10:$V$209,STOCK!$H$10:$H$209,T1080),0)</f>
        <v>0</v>
      </c>
      <c r="M1080" s="1">
        <f>IFERROR(IF(LEN(T1080)&gt;=1,VLOOKUP(HLOOKUP(T1080,PROFILE!$K$5:$V$8,4,0),PROFILE!$F$1:$G$3,2,0),0),0)</f>
        <v>0</v>
      </c>
      <c r="N1080" s="1">
        <f>IFERROR(COUNTIFS(PROFILE!$H$13:$H$212,"&gt;=1",PROFILE!$I$13:$I$212,T1080),0)</f>
        <v>0</v>
      </c>
      <c r="O1080" s="1">
        <f>IFERROR(IF(P1080&gt;=1,(IF(LEN(T1080)&gt;=1,VLOOKUP(T1080,PROFILE!$A$23:$B$34,2,0)*100+COUNTIF($T$8:T1080,T1080),0)),0),0)</f>
        <v>0</v>
      </c>
      <c r="P1080" s="11"/>
      <c r="Q1080" s="11"/>
      <c r="R1080" s="12"/>
      <c r="S1080" s="12"/>
      <c r="T1080" s="11"/>
      <c r="U1080" s="11"/>
      <c r="V1080" s="11"/>
      <c r="W1080" s="8">
        <f ca="1">IFERROR(IF(P1080&gt;=1,(IF(M1080&gt;=2,COUNTIF(INDIRECT(G1080):INDIRECT(H1080),"OLD"),0)),0),0)</f>
        <v>0</v>
      </c>
      <c r="X1080" s="8">
        <f ca="1">IFERROR(IF(P1080&gt;=1,(IF(M1080=1,COUNTIF(INDIRECT(G1080):INDIRECT(H1080),"NEW"),IF(M1080=3,COUNTIF(INDIRECT(G1080):INDIRECT(H1080),"NEW"),0))),0),0)</f>
        <v>0</v>
      </c>
      <c r="Y1080" s="10">
        <f t="shared" ca="1" si="50"/>
        <v>0</v>
      </c>
      <c r="Z1080" s="13"/>
    </row>
    <row r="1081" spans="6:26" ht="20.100000000000001" customHeight="1" x14ac:dyDescent="0.25">
      <c r="F1081" s="1">
        <f>IFERROR(IF(O1081&gt;=101,MATCH(O1081,VITRAN!$AG$14:$AG$1513,0)+13,0),0)</f>
        <v>0</v>
      </c>
      <c r="G1081" s="1" t="str">
        <f t="shared" si="48"/>
        <v/>
      </c>
      <c r="H1081" s="1" t="str">
        <f t="shared" si="49"/>
        <v/>
      </c>
      <c r="J1081" s="1">
        <f>IFERROR(SUMIFS(STOCK!$U$10:$U$209,STOCK!$H$10:$H$209,T1081),0)</f>
        <v>0</v>
      </c>
      <c r="K1081" s="1">
        <f>IFERROR(SUMIFS(STOCK!$V$10:$V$209,STOCK!$H$10:$H$209,T1081),0)</f>
        <v>0</v>
      </c>
      <c r="M1081" s="1">
        <f>IFERROR(IF(LEN(T1081)&gt;=1,VLOOKUP(HLOOKUP(T1081,PROFILE!$K$5:$V$8,4,0),PROFILE!$F$1:$G$3,2,0),0),0)</f>
        <v>0</v>
      </c>
      <c r="N1081" s="1">
        <f>IFERROR(COUNTIFS(PROFILE!$H$13:$H$212,"&gt;=1",PROFILE!$I$13:$I$212,T1081),0)</f>
        <v>0</v>
      </c>
      <c r="O1081" s="1">
        <f>IFERROR(IF(P1081&gt;=1,(IF(LEN(T1081)&gt;=1,VLOOKUP(T1081,PROFILE!$A$23:$B$34,2,0)*100+COUNTIF($T$8:T1081,T1081),0)),0),0)</f>
        <v>0</v>
      </c>
      <c r="P1081" s="11"/>
      <c r="Q1081" s="11"/>
      <c r="R1081" s="12"/>
      <c r="S1081" s="12"/>
      <c r="T1081" s="11"/>
      <c r="U1081" s="11"/>
      <c r="V1081" s="11"/>
      <c r="W1081" s="8">
        <f ca="1">IFERROR(IF(P1081&gt;=1,(IF(M1081&gt;=2,COUNTIF(INDIRECT(G1081):INDIRECT(H1081),"OLD"),0)),0),0)</f>
        <v>0</v>
      </c>
      <c r="X1081" s="8">
        <f ca="1">IFERROR(IF(P1081&gt;=1,(IF(M1081=1,COUNTIF(INDIRECT(G1081):INDIRECT(H1081),"NEW"),IF(M1081=3,COUNTIF(INDIRECT(G1081):INDIRECT(H1081),"NEW"),0))),0),0)</f>
        <v>0</v>
      </c>
      <c r="Y1081" s="10">
        <f t="shared" ca="1" si="50"/>
        <v>0</v>
      </c>
      <c r="Z1081" s="13"/>
    </row>
    <row r="1082" spans="6:26" ht="20.100000000000001" customHeight="1" x14ac:dyDescent="0.25">
      <c r="F1082" s="1">
        <f>IFERROR(IF(O1082&gt;=101,MATCH(O1082,VITRAN!$AG$14:$AG$1513,0)+13,0),0)</f>
        <v>0</v>
      </c>
      <c r="G1082" s="1" t="str">
        <f t="shared" si="48"/>
        <v/>
      </c>
      <c r="H1082" s="1" t="str">
        <f t="shared" si="49"/>
        <v/>
      </c>
      <c r="J1082" s="1">
        <f>IFERROR(SUMIFS(STOCK!$U$10:$U$209,STOCK!$H$10:$H$209,T1082),0)</f>
        <v>0</v>
      </c>
      <c r="K1082" s="1">
        <f>IFERROR(SUMIFS(STOCK!$V$10:$V$209,STOCK!$H$10:$H$209,T1082),0)</f>
        <v>0</v>
      </c>
      <c r="M1082" s="1">
        <f>IFERROR(IF(LEN(T1082)&gt;=1,VLOOKUP(HLOOKUP(T1082,PROFILE!$K$5:$V$8,4,0),PROFILE!$F$1:$G$3,2,0),0),0)</f>
        <v>0</v>
      </c>
      <c r="N1082" s="1">
        <f>IFERROR(COUNTIFS(PROFILE!$H$13:$H$212,"&gt;=1",PROFILE!$I$13:$I$212,T1082),0)</f>
        <v>0</v>
      </c>
      <c r="O1082" s="1">
        <f>IFERROR(IF(P1082&gt;=1,(IF(LEN(T1082)&gt;=1,VLOOKUP(T1082,PROFILE!$A$23:$B$34,2,0)*100+COUNTIF($T$8:T1082,T1082),0)),0),0)</f>
        <v>0</v>
      </c>
      <c r="P1082" s="11"/>
      <c r="Q1082" s="11"/>
      <c r="R1082" s="12"/>
      <c r="S1082" s="12"/>
      <c r="T1082" s="11"/>
      <c r="U1082" s="11"/>
      <c r="V1082" s="11"/>
      <c r="W1082" s="8">
        <f ca="1">IFERROR(IF(P1082&gt;=1,(IF(M1082&gt;=2,COUNTIF(INDIRECT(G1082):INDIRECT(H1082),"OLD"),0)),0),0)</f>
        <v>0</v>
      </c>
      <c r="X1082" s="8">
        <f ca="1">IFERROR(IF(P1082&gt;=1,(IF(M1082=1,COUNTIF(INDIRECT(G1082):INDIRECT(H1082),"NEW"),IF(M1082=3,COUNTIF(INDIRECT(G1082):INDIRECT(H1082),"NEW"),0))),0),0)</f>
        <v>0</v>
      </c>
      <c r="Y1082" s="10">
        <f t="shared" ca="1" si="50"/>
        <v>0</v>
      </c>
      <c r="Z1082" s="13"/>
    </row>
    <row r="1083" spans="6:26" ht="20.100000000000001" customHeight="1" x14ac:dyDescent="0.25">
      <c r="F1083" s="1">
        <f>IFERROR(IF(O1083&gt;=101,MATCH(O1083,VITRAN!$AG$14:$AG$1513,0)+13,0),0)</f>
        <v>0</v>
      </c>
      <c r="G1083" s="1" t="str">
        <f t="shared" si="48"/>
        <v/>
      </c>
      <c r="H1083" s="1" t="str">
        <f t="shared" si="49"/>
        <v/>
      </c>
      <c r="J1083" s="1">
        <f>IFERROR(SUMIFS(STOCK!$U$10:$U$209,STOCK!$H$10:$H$209,T1083),0)</f>
        <v>0</v>
      </c>
      <c r="K1083" s="1">
        <f>IFERROR(SUMIFS(STOCK!$V$10:$V$209,STOCK!$H$10:$H$209,T1083),0)</f>
        <v>0</v>
      </c>
      <c r="M1083" s="1">
        <f>IFERROR(IF(LEN(T1083)&gt;=1,VLOOKUP(HLOOKUP(T1083,PROFILE!$K$5:$V$8,4,0),PROFILE!$F$1:$G$3,2,0),0),0)</f>
        <v>0</v>
      </c>
      <c r="N1083" s="1">
        <f>IFERROR(COUNTIFS(PROFILE!$H$13:$H$212,"&gt;=1",PROFILE!$I$13:$I$212,T1083),0)</f>
        <v>0</v>
      </c>
      <c r="O1083" s="1">
        <f>IFERROR(IF(P1083&gt;=1,(IF(LEN(T1083)&gt;=1,VLOOKUP(T1083,PROFILE!$A$23:$B$34,2,0)*100+COUNTIF($T$8:T1083,T1083),0)),0),0)</f>
        <v>0</v>
      </c>
      <c r="P1083" s="11"/>
      <c r="Q1083" s="11"/>
      <c r="R1083" s="12"/>
      <c r="S1083" s="12"/>
      <c r="T1083" s="11"/>
      <c r="U1083" s="11"/>
      <c r="V1083" s="11"/>
      <c r="W1083" s="8">
        <f ca="1">IFERROR(IF(P1083&gt;=1,(IF(M1083&gt;=2,COUNTIF(INDIRECT(G1083):INDIRECT(H1083),"OLD"),0)),0),0)</f>
        <v>0</v>
      </c>
      <c r="X1083" s="8">
        <f ca="1">IFERROR(IF(P1083&gt;=1,(IF(M1083=1,COUNTIF(INDIRECT(G1083):INDIRECT(H1083),"NEW"),IF(M1083=3,COUNTIF(INDIRECT(G1083):INDIRECT(H1083),"NEW"),0))),0),0)</f>
        <v>0</v>
      </c>
      <c r="Y1083" s="10">
        <f t="shared" ca="1" si="50"/>
        <v>0</v>
      </c>
      <c r="Z1083" s="13"/>
    </row>
    <row r="1084" spans="6:26" ht="20.100000000000001" customHeight="1" x14ac:dyDescent="0.25">
      <c r="F1084" s="1">
        <f>IFERROR(IF(O1084&gt;=101,MATCH(O1084,VITRAN!$AG$14:$AG$1513,0)+13,0),0)</f>
        <v>0</v>
      </c>
      <c r="G1084" s="1" t="str">
        <f t="shared" si="48"/>
        <v/>
      </c>
      <c r="H1084" s="1" t="str">
        <f t="shared" si="49"/>
        <v/>
      </c>
      <c r="J1084" s="1">
        <f>IFERROR(SUMIFS(STOCK!$U$10:$U$209,STOCK!$H$10:$H$209,T1084),0)</f>
        <v>0</v>
      </c>
      <c r="K1084" s="1">
        <f>IFERROR(SUMIFS(STOCK!$V$10:$V$209,STOCK!$H$10:$H$209,T1084),0)</f>
        <v>0</v>
      </c>
      <c r="M1084" s="1">
        <f>IFERROR(IF(LEN(T1084)&gt;=1,VLOOKUP(HLOOKUP(T1084,PROFILE!$K$5:$V$8,4,0),PROFILE!$F$1:$G$3,2,0),0),0)</f>
        <v>0</v>
      </c>
      <c r="N1084" s="1">
        <f>IFERROR(COUNTIFS(PROFILE!$H$13:$H$212,"&gt;=1",PROFILE!$I$13:$I$212,T1084),0)</f>
        <v>0</v>
      </c>
      <c r="O1084" s="1">
        <f>IFERROR(IF(P1084&gt;=1,(IF(LEN(T1084)&gt;=1,VLOOKUP(T1084,PROFILE!$A$23:$B$34,2,0)*100+COUNTIF($T$8:T1084,T1084),0)),0),0)</f>
        <v>0</v>
      </c>
      <c r="P1084" s="11"/>
      <c r="Q1084" s="11"/>
      <c r="R1084" s="12"/>
      <c r="S1084" s="12"/>
      <c r="T1084" s="11"/>
      <c r="U1084" s="11"/>
      <c r="V1084" s="11"/>
      <c r="W1084" s="8">
        <f ca="1">IFERROR(IF(P1084&gt;=1,(IF(M1084&gt;=2,COUNTIF(INDIRECT(G1084):INDIRECT(H1084),"OLD"),0)),0),0)</f>
        <v>0</v>
      </c>
      <c r="X1084" s="8">
        <f ca="1">IFERROR(IF(P1084&gt;=1,(IF(M1084=1,COUNTIF(INDIRECT(G1084):INDIRECT(H1084),"NEW"),IF(M1084=3,COUNTIF(INDIRECT(G1084):INDIRECT(H1084),"NEW"),0))),0),0)</f>
        <v>0</v>
      </c>
      <c r="Y1084" s="10">
        <f t="shared" ca="1" si="50"/>
        <v>0</v>
      </c>
      <c r="Z1084" s="13"/>
    </row>
    <row r="1085" spans="6:26" ht="20.100000000000001" customHeight="1" x14ac:dyDescent="0.25">
      <c r="F1085" s="1">
        <f>IFERROR(IF(O1085&gt;=101,MATCH(O1085,VITRAN!$AG$14:$AG$1513,0)+13,0),0)</f>
        <v>0</v>
      </c>
      <c r="G1085" s="1" t="str">
        <f t="shared" si="48"/>
        <v/>
      </c>
      <c r="H1085" s="1" t="str">
        <f t="shared" si="49"/>
        <v/>
      </c>
      <c r="J1085" s="1">
        <f>IFERROR(SUMIFS(STOCK!$U$10:$U$209,STOCK!$H$10:$H$209,T1085),0)</f>
        <v>0</v>
      </c>
      <c r="K1085" s="1">
        <f>IFERROR(SUMIFS(STOCK!$V$10:$V$209,STOCK!$H$10:$H$209,T1085),0)</f>
        <v>0</v>
      </c>
      <c r="M1085" s="1">
        <f>IFERROR(IF(LEN(T1085)&gt;=1,VLOOKUP(HLOOKUP(T1085,PROFILE!$K$5:$V$8,4,0),PROFILE!$F$1:$G$3,2,0),0),0)</f>
        <v>0</v>
      </c>
      <c r="N1085" s="1">
        <f>IFERROR(COUNTIFS(PROFILE!$H$13:$H$212,"&gt;=1",PROFILE!$I$13:$I$212,T1085),0)</f>
        <v>0</v>
      </c>
      <c r="O1085" s="1">
        <f>IFERROR(IF(P1085&gt;=1,(IF(LEN(T1085)&gt;=1,VLOOKUP(T1085,PROFILE!$A$23:$B$34,2,0)*100+COUNTIF($T$8:T1085,T1085),0)),0),0)</f>
        <v>0</v>
      </c>
      <c r="P1085" s="11"/>
      <c r="Q1085" s="11"/>
      <c r="R1085" s="12"/>
      <c r="S1085" s="12"/>
      <c r="T1085" s="11"/>
      <c r="U1085" s="11"/>
      <c r="V1085" s="11"/>
      <c r="W1085" s="8">
        <f ca="1">IFERROR(IF(P1085&gt;=1,(IF(M1085&gt;=2,COUNTIF(INDIRECT(G1085):INDIRECT(H1085),"OLD"),0)),0),0)</f>
        <v>0</v>
      </c>
      <c r="X1085" s="8">
        <f ca="1">IFERROR(IF(P1085&gt;=1,(IF(M1085=1,COUNTIF(INDIRECT(G1085):INDIRECT(H1085),"NEW"),IF(M1085=3,COUNTIF(INDIRECT(G1085):INDIRECT(H1085),"NEW"),0))),0),0)</f>
        <v>0</v>
      </c>
      <c r="Y1085" s="10">
        <f t="shared" ca="1" si="50"/>
        <v>0</v>
      </c>
      <c r="Z1085" s="13"/>
    </row>
    <row r="1086" spans="6:26" ht="20.100000000000001" customHeight="1" x14ac:dyDescent="0.25">
      <c r="F1086" s="1">
        <f>IFERROR(IF(O1086&gt;=101,MATCH(O1086,VITRAN!$AG$14:$AG$1513,0)+13,0),0)</f>
        <v>0</v>
      </c>
      <c r="G1086" s="1" t="str">
        <f t="shared" si="48"/>
        <v/>
      </c>
      <c r="H1086" s="1" t="str">
        <f t="shared" si="49"/>
        <v/>
      </c>
      <c r="J1086" s="1">
        <f>IFERROR(SUMIFS(STOCK!$U$10:$U$209,STOCK!$H$10:$H$209,T1086),0)</f>
        <v>0</v>
      </c>
      <c r="K1086" s="1">
        <f>IFERROR(SUMIFS(STOCK!$V$10:$V$209,STOCK!$H$10:$H$209,T1086),0)</f>
        <v>0</v>
      </c>
      <c r="M1086" s="1">
        <f>IFERROR(IF(LEN(T1086)&gt;=1,VLOOKUP(HLOOKUP(T1086,PROFILE!$K$5:$V$8,4,0),PROFILE!$F$1:$G$3,2,0),0),0)</f>
        <v>0</v>
      </c>
      <c r="N1086" s="1">
        <f>IFERROR(COUNTIFS(PROFILE!$H$13:$H$212,"&gt;=1",PROFILE!$I$13:$I$212,T1086),0)</f>
        <v>0</v>
      </c>
      <c r="O1086" s="1">
        <f>IFERROR(IF(P1086&gt;=1,(IF(LEN(T1086)&gt;=1,VLOOKUP(T1086,PROFILE!$A$23:$B$34,2,0)*100+COUNTIF($T$8:T1086,T1086),0)),0),0)</f>
        <v>0</v>
      </c>
      <c r="P1086" s="11"/>
      <c r="Q1086" s="11"/>
      <c r="R1086" s="12"/>
      <c r="S1086" s="12"/>
      <c r="T1086" s="11"/>
      <c r="U1086" s="11"/>
      <c r="V1086" s="11"/>
      <c r="W1086" s="8">
        <f ca="1">IFERROR(IF(P1086&gt;=1,(IF(M1086&gt;=2,COUNTIF(INDIRECT(G1086):INDIRECT(H1086),"OLD"),0)),0),0)</f>
        <v>0</v>
      </c>
      <c r="X1086" s="8">
        <f ca="1">IFERROR(IF(P1086&gt;=1,(IF(M1086=1,COUNTIF(INDIRECT(G1086):INDIRECT(H1086),"NEW"),IF(M1086=3,COUNTIF(INDIRECT(G1086):INDIRECT(H1086),"NEW"),0))),0),0)</f>
        <v>0</v>
      </c>
      <c r="Y1086" s="10">
        <f t="shared" ca="1" si="50"/>
        <v>0</v>
      </c>
      <c r="Z1086" s="13"/>
    </row>
    <row r="1087" spans="6:26" ht="20.100000000000001" customHeight="1" x14ac:dyDescent="0.25">
      <c r="F1087" s="1">
        <f>IFERROR(IF(O1087&gt;=101,MATCH(O1087,VITRAN!$AG$14:$AG$1513,0)+13,0),0)</f>
        <v>0</v>
      </c>
      <c r="G1087" s="1" t="str">
        <f t="shared" si="48"/>
        <v/>
      </c>
      <c r="H1087" s="1" t="str">
        <f t="shared" si="49"/>
        <v/>
      </c>
      <c r="J1087" s="1">
        <f>IFERROR(SUMIFS(STOCK!$U$10:$U$209,STOCK!$H$10:$H$209,T1087),0)</f>
        <v>0</v>
      </c>
      <c r="K1087" s="1">
        <f>IFERROR(SUMIFS(STOCK!$V$10:$V$209,STOCK!$H$10:$H$209,T1087),0)</f>
        <v>0</v>
      </c>
      <c r="M1087" s="1">
        <f>IFERROR(IF(LEN(T1087)&gt;=1,VLOOKUP(HLOOKUP(T1087,PROFILE!$K$5:$V$8,4,0),PROFILE!$F$1:$G$3,2,0),0),0)</f>
        <v>0</v>
      </c>
      <c r="N1087" s="1">
        <f>IFERROR(COUNTIFS(PROFILE!$H$13:$H$212,"&gt;=1",PROFILE!$I$13:$I$212,T1087),0)</f>
        <v>0</v>
      </c>
      <c r="O1087" s="1">
        <f>IFERROR(IF(P1087&gt;=1,(IF(LEN(T1087)&gt;=1,VLOOKUP(T1087,PROFILE!$A$23:$B$34,2,0)*100+COUNTIF($T$8:T1087,T1087),0)),0),0)</f>
        <v>0</v>
      </c>
      <c r="P1087" s="11"/>
      <c r="Q1087" s="11"/>
      <c r="R1087" s="12"/>
      <c r="S1087" s="12"/>
      <c r="T1087" s="11"/>
      <c r="U1087" s="11"/>
      <c r="V1087" s="11"/>
      <c r="W1087" s="8">
        <f ca="1">IFERROR(IF(P1087&gt;=1,(IF(M1087&gt;=2,COUNTIF(INDIRECT(G1087):INDIRECT(H1087),"OLD"),0)),0),0)</f>
        <v>0</v>
      </c>
      <c r="X1087" s="8">
        <f ca="1">IFERROR(IF(P1087&gt;=1,(IF(M1087=1,COUNTIF(INDIRECT(G1087):INDIRECT(H1087),"NEW"),IF(M1087=3,COUNTIF(INDIRECT(G1087):INDIRECT(H1087),"NEW"),0))),0),0)</f>
        <v>0</v>
      </c>
      <c r="Y1087" s="10">
        <f t="shared" ca="1" si="50"/>
        <v>0</v>
      </c>
      <c r="Z1087" s="13"/>
    </row>
    <row r="1088" spans="6:26" ht="20.100000000000001" customHeight="1" x14ac:dyDescent="0.25">
      <c r="F1088" s="1">
        <f>IFERROR(IF(O1088&gt;=101,MATCH(O1088,VITRAN!$AG$14:$AG$1513,0)+13,0),0)</f>
        <v>0</v>
      </c>
      <c r="G1088" s="1" t="str">
        <f t="shared" si="48"/>
        <v/>
      </c>
      <c r="H1088" s="1" t="str">
        <f t="shared" si="49"/>
        <v/>
      </c>
      <c r="J1088" s="1">
        <f>IFERROR(SUMIFS(STOCK!$U$10:$U$209,STOCK!$H$10:$H$209,T1088),0)</f>
        <v>0</v>
      </c>
      <c r="K1088" s="1">
        <f>IFERROR(SUMIFS(STOCK!$V$10:$V$209,STOCK!$H$10:$H$209,T1088),0)</f>
        <v>0</v>
      </c>
      <c r="M1088" s="1">
        <f>IFERROR(IF(LEN(T1088)&gt;=1,VLOOKUP(HLOOKUP(T1088,PROFILE!$K$5:$V$8,4,0),PROFILE!$F$1:$G$3,2,0),0),0)</f>
        <v>0</v>
      </c>
      <c r="N1088" s="1">
        <f>IFERROR(COUNTIFS(PROFILE!$H$13:$H$212,"&gt;=1",PROFILE!$I$13:$I$212,T1088),0)</f>
        <v>0</v>
      </c>
      <c r="O1088" s="1">
        <f>IFERROR(IF(P1088&gt;=1,(IF(LEN(T1088)&gt;=1,VLOOKUP(T1088,PROFILE!$A$23:$B$34,2,0)*100+COUNTIF($T$8:T1088,T1088),0)),0),0)</f>
        <v>0</v>
      </c>
      <c r="P1088" s="11"/>
      <c r="Q1088" s="11"/>
      <c r="R1088" s="12"/>
      <c r="S1088" s="12"/>
      <c r="T1088" s="11"/>
      <c r="U1088" s="11"/>
      <c r="V1088" s="11"/>
      <c r="W1088" s="8">
        <f ca="1">IFERROR(IF(P1088&gt;=1,(IF(M1088&gt;=2,COUNTIF(INDIRECT(G1088):INDIRECT(H1088),"OLD"),0)),0),0)</f>
        <v>0</v>
      </c>
      <c r="X1088" s="8">
        <f ca="1">IFERROR(IF(P1088&gt;=1,(IF(M1088=1,COUNTIF(INDIRECT(G1088):INDIRECT(H1088),"NEW"),IF(M1088=3,COUNTIF(INDIRECT(G1088):INDIRECT(H1088),"NEW"),0))),0),0)</f>
        <v>0</v>
      </c>
      <c r="Y1088" s="10">
        <f t="shared" ca="1" si="50"/>
        <v>0</v>
      </c>
      <c r="Z1088" s="13"/>
    </row>
    <row r="1089" spans="6:26" ht="20.100000000000001" customHeight="1" x14ac:dyDescent="0.25">
      <c r="F1089" s="1">
        <f>IFERROR(IF(O1089&gt;=101,MATCH(O1089,VITRAN!$AG$14:$AG$1513,0)+13,0),0)</f>
        <v>0</v>
      </c>
      <c r="G1089" s="1" t="str">
        <f t="shared" si="48"/>
        <v/>
      </c>
      <c r="H1089" s="1" t="str">
        <f t="shared" si="49"/>
        <v/>
      </c>
      <c r="J1089" s="1">
        <f>IFERROR(SUMIFS(STOCK!$U$10:$U$209,STOCK!$H$10:$H$209,T1089),0)</f>
        <v>0</v>
      </c>
      <c r="K1089" s="1">
        <f>IFERROR(SUMIFS(STOCK!$V$10:$V$209,STOCK!$H$10:$H$209,T1089),0)</f>
        <v>0</v>
      </c>
      <c r="M1089" s="1">
        <f>IFERROR(IF(LEN(T1089)&gt;=1,VLOOKUP(HLOOKUP(T1089,PROFILE!$K$5:$V$8,4,0),PROFILE!$F$1:$G$3,2,0),0),0)</f>
        <v>0</v>
      </c>
      <c r="N1089" s="1">
        <f>IFERROR(COUNTIFS(PROFILE!$H$13:$H$212,"&gt;=1",PROFILE!$I$13:$I$212,T1089),0)</f>
        <v>0</v>
      </c>
      <c r="O1089" s="1">
        <f>IFERROR(IF(P1089&gt;=1,(IF(LEN(T1089)&gt;=1,VLOOKUP(T1089,PROFILE!$A$23:$B$34,2,0)*100+COUNTIF($T$8:T1089,T1089),0)),0),0)</f>
        <v>0</v>
      </c>
      <c r="P1089" s="11"/>
      <c r="Q1089" s="11"/>
      <c r="R1089" s="12"/>
      <c r="S1089" s="12"/>
      <c r="T1089" s="11"/>
      <c r="U1089" s="11"/>
      <c r="V1089" s="11"/>
      <c r="W1089" s="8">
        <f ca="1">IFERROR(IF(P1089&gt;=1,(IF(M1089&gt;=2,COUNTIF(INDIRECT(G1089):INDIRECT(H1089),"OLD"),0)),0),0)</f>
        <v>0</v>
      </c>
      <c r="X1089" s="8">
        <f ca="1">IFERROR(IF(P1089&gt;=1,(IF(M1089=1,COUNTIF(INDIRECT(G1089):INDIRECT(H1089),"NEW"),IF(M1089=3,COUNTIF(INDIRECT(G1089):INDIRECT(H1089),"NEW"),0))),0),0)</f>
        <v>0</v>
      </c>
      <c r="Y1089" s="10">
        <f t="shared" ca="1" si="50"/>
        <v>0</v>
      </c>
      <c r="Z1089" s="13"/>
    </row>
    <row r="1090" spans="6:26" ht="20.100000000000001" customHeight="1" x14ac:dyDescent="0.25">
      <c r="F1090" s="1">
        <f>IFERROR(IF(O1090&gt;=101,MATCH(O1090,VITRAN!$AG$14:$AG$1513,0)+13,0),0)</f>
        <v>0</v>
      </c>
      <c r="G1090" s="1" t="str">
        <f t="shared" si="48"/>
        <v/>
      </c>
      <c r="H1090" s="1" t="str">
        <f t="shared" si="49"/>
        <v/>
      </c>
      <c r="J1090" s="1">
        <f>IFERROR(SUMIFS(STOCK!$U$10:$U$209,STOCK!$H$10:$H$209,T1090),0)</f>
        <v>0</v>
      </c>
      <c r="K1090" s="1">
        <f>IFERROR(SUMIFS(STOCK!$V$10:$V$209,STOCK!$H$10:$H$209,T1090),0)</f>
        <v>0</v>
      </c>
      <c r="M1090" s="1">
        <f>IFERROR(IF(LEN(T1090)&gt;=1,VLOOKUP(HLOOKUP(T1090,PROFILE!$K$5:$V$8,4,0),PROFILE!$F$1:$G$3,2,0),0),0)</f>
        <v>0</v>
      </c>
      <c r="N1090" s="1">
        <f>IFERROR(COUNTIFS(PROFILE!$H$13:$H$212,"&gt;=1",PROFILE!$I$13:$I$212,T1090),0)</f>
        <v>0</v>
      </c>
      <c r="O1090" s="1">
        <f>IFERROR(IF(P1090&gt;=1,(IF(LEN(T1090)&gt;=1,VLOOKUP(T1090,PROFILE!$A$23:$B$34,2,0)*100+COUNTIF($T$8:T1090,T1090),0)),0),0)</f>
        <v>0</v>
      </c>
      <c r="P1090" s="11"/>
      <c r="Q1090" s="11"/>
      <c r="R1090" s="12"/>
      <c r="S1090" s="12"/>
      <c r="T1090" s="11"/>
      <c r="U1090" s="11"/>
      <c r="V1090" s="11"/>
      <c r="W1090" s="8">
        <f ca="1">IFERROR(IF(P1090&gt;=1,(IF(M1090&gt;=2,COUNTIF(INDIRECT(G1090):INDIRECT(H1090),"OLD"),0)),0),0)</f>
        <v>0</v>
      </c>
      <c r="X1090" s="8">
        <f ca="1">IFERROR(IF(P1090&gt;=1,(IF(M1090=1,COUNTIF(INDIRECT(G1090):INDIRECT(H1090),"NEW"),IF(M1090=3,COUNTIF(INDIRECT(G1090):INDIRECT(H1090),"NEW"),0))),0),0)</f>
        <v>0</v>
      </c>
      <c r="Y1090" s="10">
        <f t="shared" ca="1" si="50"/>
        <v>0</v>
      </c>
      <c r="Z1090" s="13"/>
    </row>
    <row r="1091" spans="6:26" ht="20.100000000000001" customHeight="1" x14ac:dyDescent="0.25">
      <c r="F1091" s="1">
        <f>IFERROR(IF(O1091&gt;=101,MATCH(O1091,VITRAN!$AG$14:$AG$1513,0)+13,0),0)</f>
        <v>0</v>
      </c>
      <c r="G1091" s="1" t="str">
        <f t="shared" si="48"/>
        <v/>
      </c>
      <c r="H1091" s="1" t="str">
        <f t="shared" si="49"/>
        <v/>
      </c>
      <c r="J1091" s="1">
        <f>IFERROR(SUMIFS(STOCK!$U$10:$U$209,STOCK!$H$10:$H$209,T1091),0)</f>
        <v>0</v>
      </c>
      <c r="K1091" s="1">
        <f>IFERROR(SUMIFS(STOCK!$V$10:$V$209,STOCK!$H$10:$H$209,T1091),0)</f>
        <v>0</v>
      </c>
      <c r="M1091" s="1">
        <f>IFERROR(IF(LEN(T1091)&gt;=1,VLOOKUP(HLOOKUP(T1091,PROFILE!$K$5:$V$8,4,0),PROFILE!$F$1:$G$3,2,0),0),0)</f>
        <v>0</v>
      </c>
      <c r="N1091" s="1">
        <f>IFERROR(COUNTIFS(PROFILE!$H$13:$H$212,"&gt;=1",PROFILE!$I$13:$I$212,T1091),0)</f>
        <v>0</v>
      </c>
      <c r="O1091" s="1">
        <f>IFERROR(IF(P1091&gt;=1,(IF(LEN(T1091)&gt;=1,VLOOKUP(T1091,PROFILE!$A$23:$B$34,2,0)*100+COUNTIF($T$8:T1091,T1091),0)),0),0)</f>
        <v>0</v>
      </c>
      <c r="P1091" s="11"/>
      <c r="Q1091" s="11"/>
      <c r="R1091" s="12"/>
      <c r="S1091" s="12"/>
      <c r="T1091" s="11"/>
      <c r="U1091" s="11"/>
      <c r="V1091" s="11"/>
      <c r="W1091" s="8">
        <f ca="1">IFERROR(IF(P1091&gt;=1,(IF(M1091&gt;=2,COUNTIF(INDIRECT(G1091):INDIRECT(H1091),"OLD"),0)),0),0)</f>
        <v>0</v>
      </c>
      <c r="X1091" s="8">
        <f ca="1">IFERROR(IF(P1091&gt;=1,(IF(M1091=1,COUNTIF(INDIRECT(G1091):INDIRECT(H1091),"NEW"),IF(M1091=3,COUNTIF(INDIRECT(G1091):INDIRECT(H1091),"NEW"),0))),0),0)</f>
        <v>0</v>
      </c>
      <c r="Y1091" s="10">
        <f t="shared" ca="1" si="50"/>
        <v>0</v>
      </c>
      <c r="Z1091" s="13"/>
    </row>
    <row r="1092" spans="6:26" ht="20.100000000000001" customHeight="1" x14ac:dyDescent="0.25">
      <c r="F1092" s="1">
        <f>IFERROR(IF(O1092&gt;=101,MATCH(O1092,VITRAN!$AG$14:$AG$1513,0)+13,0),0)</f>
        <v>0</v>
      </c>
      <c r="G1092" s="1" t="str">
        <f t="shared" si="48"/>
        <v/>
      </c>
      <c r="H1092" s="1" t="str">
        <f t="shared" si="49"/>
        <v/>
      </c>
      <c r="J1092" s="1">
        <f>IFERROR(SUMIFS(STOCK!$U$10:$U$209,STOCK!$H$10:$H$209,T1092),0)</f>
        <v>0</v>
      </c>
      <c r="K1092" s="1">
        <f>IFERROR(SUMIFS(STOCK!$V$10:$V$209,STOCK!$H$10:$H$209,T1092),0)</f>
        <v>0</v>
      </c>
      <c r="M1092" s="1">
        <f>IFERROR(IF(LEN(T1092)&gt;=1,VLOOKUP(HLOOKUP(T1092,PROFILE!$K$5:$V$8,4,0),PROFILE!$F$1:$G$3,2,0),0),0)</f>
        <v>0</v>
      </c>
      <c r="N1092" s="1">
        <f>IFERROR(COUNTIFS(PROFILE!$H$13:$H$212,"&gt;=1",PROFILE!$I$13:$I$212,T1092),0)</f>
        <v>0</v>
      </c>
      <c r="O1092" s="1">
        <f>IFERROR(IF(P1092&gt;=1,(IF(LEN(T1092)&gt;=1,VLOOKUP(T1092,PROFILE!$A$23:$B$34,2,0)*100+COUNTIF($T$8:T1092,T1092),0)),0),0)</f>
        <v>0</v>
      </c>
      <c r="P1092" s="11"/>
      <c r="Q1092" s="11"/>
      <c r="R1092" s="12"/>
      <c r="S1092" s="12"/>
      <c r="T1092" s="11"/>
      <c r="U1092" s="11"/>
      <c r="V1092" s="11"/>
      <c r="W1092" s="8">
        <f ca="1">IFERROR(IF(P1092&gt;=1,(IF(M1092&gt;=2,COUNTIF(INDIRECT(G1092):INDIRECT(H1092),"OLD"),0)),0),0)</f>
        <v>0</v>
      </c>
      <c r="X1092" s="8">
        <f ca="1">IFERROR(IF(P1092&gt;=1,(IF(M1092=1,COUNTIF(INDIRECT(G1092):INDIRECT(H1092),"NEW"),IF(M1092=3,COUNTIF(INDIRECT(G1092):INDIRECT(H1092),"NEW"),0))),0),0)</f>
        <v>0</v>
      </c>
      <c r="Y1092" s="10">
        <f t="shared" ca="1" si="50"/>
        <v>0</v>
      </c>
      <c r="Z1092" s="13"/>
    </row>
    <row r="1093" spans="6:26" ht="20.100000000000001" customHeight="1" x14ac:dyDescent="0.25">
      <c r="F1093" s="1">
        <f>IFERROR(IF(O1093&gt;=101,MATCH(O1093,VITRAN!$AG$14:$AG$1513,0)+13,0),0)</f>
        <v>0</v>
      </c>
      <c r="G1093" s="1" t="str">
        <f t="shared" si="48"/>
        <v/>
      </c>
      <c r="H1093" s="1" t="str">
        <f t="shared" si="49"/>
        <v/>
      </c>
      <c r="J1093" s="1">
        <f>IFERROR(SUMIFS(STOCK!$U$10:$U$209,STOCK!$H$10:$H$209,T1093),0)</f>
        <v>0</v>
      </c>
      <c r="K1093" s="1">
        <f>IFERROR(SUMIFS(STOCK!$V$10:$V$209,STOCK!$H$10:$H$209,T1093),0)</f>
        <v>0</v>
      </c>
      <c r="M1093" s="1">
        <f>IFERROR(IF(LEN(T1093)&gt;=1,VLOOKUP(HLOOKUP(T1093,PROFILE!$K$5:$V$8,4,0),PROFILE!$F$1:$G$3,2,0),0),0)</f>
        <v>0</v>
      </c>
      <c r="N1093" s="1">
        <f>IFERROR(COUNTIFS(PROFILE!$H$13:$H$212,"&gt;=1",PROFILE!$I$13:$I$212,T1093),0)</f>
        <v>0</v>
      </c>
      <c r="O1093" s="1">
        <f>IFERROR(IF(P1093&gt;=1,(IF(LEN(T1093)&gt;=1,VLOOKUP(T1093,PROFILE!$A$23:$B$34,2,0)*100+COUNTIF($T$8:T1093,T1093),0)),0),0)</f>
        <v>0</v>
      </c>
      <c r="P1093" s="11"/>
      <c r="Q1093" s="11"/>
      <c r="R1093" s="12"/>
      <c r="S1093" s="12"/>
      <c r="T1093" s="11"/>
      <c r="U1093" s="11"/>
      <c r="V1093" s="11"/>
      <c r="W1093" s="8">
        <f ca="1">IFERROR(IF(P1093&gt;=1,(IF(M1093&gt;=2,COUNTIF(INDIRECT(G1093):INDIRECT(H1093),"OLD"),0)),0),0)</f>
        <v>0</v>
      </c>
      <c r="X1093" s="8">
        <f ca="1">IFERROR(IF(P1093&gt;=1,(IF(M1093=1,COUNTIF(INDIRECT(G1093):INDIRECT(H1093),"NEW"),IF(M1093=3,COUNTIF(INDIRECT(G1093):INDIRECT(H1093),"NEW"),0))),0),0)</f>
        <v>0</v>
      </c>
      <c r="Y1093" s="10">
        <f t="shared" ca="1" si="50"/>
        <v>0</v>
      </c>
      <c r="Z1093" s="13"/>
    </row>
    <row r="1094" spans="6:26" ht="20.100000000000001" customHeight="1" x14ac:dyDescent="0.25">
      <c r="F1094" s="1">
        <f>IFERROR(IF(O1094&gt;=101,MATCH(O1094,VITRAN!$AG$14:$AG$1513,0)+13,0),0)</f>
        <v>0</v>
      </c>
      <c r="G1094" s="1" t="str">
        <f t="shared" si="48"/>
        <v/>
      </c>
      <c r="H1094" s="1" t="str">
        <f t="shared" si="49"/>
        <v/>
      </c>
      <c r="J1094" s="1">
        <f>IFERROR(SUMIFS(STOCK!$U$10:$U$209,STOCK!$H$10:$H$209,T1094),0)</f>
        <v>0</v>
      </c>
      <c r="K1094" s="1">
        <f>IFERROR(SUMIFS(STOCK!$V$10:$V$209,STOCK!$H$10:$H$209,T1094),0)</f>
        <v>0</v>
      </c>
      <c r="M1094" s="1">
        <f>IFERROR(IF(LEN(T1094)&gt;=1,VLOOKUP(HLOOKUP(T1094,PROFILE!$K$5:$V$8,4,0),PROFILE!$F$1:$G$3,2,0),0),0)</f>
        <v>0</v>
      </c>
      <c r="N1094" s="1">
        <f>IFERROR(COUNTIFS(PROFILE!$H$13:$H$212,"&gt;=1",PROFILE!$I$13:$I$212,T1094),0)</f>
        <v>0</v>
      </c>
      <c r="O1094" s="1">
        <f>IFERROR(IF(P1094&gt;=1,(IF(LEN(T1094)&gt;=1,VLOOKUP(T1094,PROFILE!$A$23:$B$34,2,0)*100+COUNTIF($T$8:T1094,T1094),0)),0),0)</f>
        <v>0</v>
      </c>
      <c r="P1094" s="11"/>
      <c r="Q1094" s="11"/>
      <c r="R1094" s="12"/>
      <c r="S1094" s="12"/>
      <c r="T1094" s="11"/>
      <c r="U1094" s="11"/>
      <c r="V1094" s="11"/>
      <c r="W1094" s="8">
        <f ca="1">IFERROR(IF(P1094&gt;=1,(IF(M1094&gt;=2,COUNTIF(INDIRECT(G1094):INDIRECT(H1094),"OLD"),0)),0),0)</f>
        <v>0</v>
      </c>
      <c r="X1094" s="8">
        <f ca="1">IFERROR(IF(P1094&gt;=1,(IF(M1094=1,COUNTIF(INDIRECT(G1094):INDIRECT(H1094),"NEW"),IF(M1094=3,COUNTIF(INDIRECT(G1094):INDIRECT(H1094),"NEW"),0))),0),0)</f>
        <v>0</v>
      </c>
      <c r="Y1094" s="10">
        <f t="shared" ca="1" si="50"/>
        <v>0</v>
      </c>
      <c r="Z1094" s="13"/>
    </row>
    <row r="1095" spans="6:26" ht="20.100000000000001" customHeight="1" x14ac:dyDescent="0.25">
      <c r="F1095" s="1">
        <f>IFERROR(IF(O1095&gt;=101,MATCH(O1095,VITRAN!$AG$14:$AG$1513,0)+13,0),0)</f>
        <v>0</v>
      </c>
      <c r="G1095" s="1" t="str">
        <f t="shared" si="48"/>
        <v/>
      </c>
      <c r="H1095" s="1" t="str">
        <f t="shared" si="49"/>
        <v/>
      </c>
      <c r="J1095" s="1">
        <f>IFERROR(SUMIFS(STOCK!$U$10:$U$209,STOCK!$H$10:$H$209,T1095),0)</f>
        <v>0</v>
      </c>
      <c r="K1095" s="1">
        <f>IFERROR(SUMIFS(STOCK!$V$10:$V$209,STOCK!$H$10:$H$209,T1095),0)</f>
        <v>0</v>
      </c>
      <c r="M1095" s="1">
        <f>IFERROR(IF(LEN(T1095)&gt;=1,VLOOKUP(HLOOKUP(T1095,PROFILE!$K$5:$V$8,4,0),PROFILE!$F$1:$G$3,2,0),0),0)</f>
        <v>0</v>
      </c>
      <c r="N1095" s="1">
        <f>IFERROR(COUNTIFS(PROFILE!$H$13:$H$212,"&gt;=1",PROFILE!$I$13:$I$212,T1095),0)</f>
        <v>0</v>
      </c>
      <c r="O1095" s="1">
        <f>IFERROR(IF(P1095&gt;=1,(IF(LEN(T1095)&gt;=1,VLOOKUP(T1095,PROFILE!$A$23:$B$34,2,0)*100+COUNTIF($T$8:T1095,T1095),0)),0),0)</f>
        <v>0</v>
      </c>
      <c r="P1095" s="11"/>
      <c r="Q1095" s="11"/>
      <c r="R1095" s="12"/>
      <c r="S1095" s="12"/>
      <c r="T1095" s="11"/>
      <c r="U1095" s="11"/>
      <c r="V1095" s="11"/>
      <c r="W1095" s="8">
        <f ca="1">IFERROR(IF(P1095&gt;=1,(IF(M1095&gt;=2,COUNTIF(INDIRECT(G1095):INDIRECT(H1095),"OLD"),0)),0),0)</f>
        <v>0</v>
      </c>
      <c r="X1095" s="8">
        <f ca="1">IFERROR(IF(P1095&gt;=1,(IF(M1095=1,COUNTIF(INDIRECT(G1095):INDIRECT(H1095),"NEW"),IF(M1095=3,COUNTIF(INDIRECT(G1095):INDIRECT(H1095),"NEW"),0))),0),0)</f>
        <v>0</v>
      </c>
      <c r="Y1095" s="10">
        <f t="shared" ca="1" si="50"/>
        <v>0</v>
      </c>
      <c r="Z1095" s="13"/>
    </row>
    <row r="1096" spans="6:26" ht="20.100000000000001" customHeight="1" x14ac:dyDescent="0.25">
      <c r="F1096" s="1">
        <f>IFERROR(IF(O1096&gt;=101,MATCH(O1096,VITRAN!$AG$14:$AG$1513,0)+13,0),0)</f>
        <v>0</v>
      </c>
      <c r="G1096" s="1" t="str">
        <f t="shared" si="48"/>
        <v/>
      </c>
      <c r="H1096" s="1" t="str">
        <f t="shared" si="49"/>
        <v/>
      </c>
      <c r="J1096" s="1">
        <f>IFERROR(SUMIFS(STOCK!$U$10:$U$209,STOCK!$H$10:$H$209,T1096),0)</f>
        <v>0</v>
      </c>
      <c r="K1096" s="1">
        <f>IFERROR(SUMIFS(STOCK!$V$10:$V$209,STOCK!$H$10:$H$209,T1096),0)</f>
        <v>0</v>
      </c>
      <c r="M1096" s="1">
        <f>IFERROR(IF(LEN(T1096)&gt;=1,VLOOKUP(HLOOKUP(T1096,PROFILE!$K$5:$V$8,4,0),PROFILE!$F$1:$G$3,2,0),0),0)</f>
        <v>0</v>
      </c>
      <c r="N1096" s="1">
        <f>IFERROR(COUNTIFS(PROFILE!$H$13:$H$212,"&gt;=1",PROFILE!$I$13:$I$212,T1096),0)</f>
        <v>0</v>
      </c>
      <c r="O1096" s="1">
        <f>IFERROR(IF(P1096&gt;=1,(IF(LEN(T1096)&gt;=1,VLOOKUP(T1096,PROFILE!$A$23:$B$34,2,0)*100+COUNTIF($T$8:T1096,T1096),0)),0),0)</f>
        <v>0</v>
      </c>
      <c r="P1096" s="11"/>
      <c r="Q1096" s="11"/>
      <c r="R1096" s="12"/>
      <c r="S1096" s="12"/>
      <c r="T1096" s="11"/>
      <c r="U1096" s="11"/>
      <c r="V1096" s="11"/>
      <c r="W1096" s="8">
        <f ca="1">IFERROR(IF(P1096&gt;=1,(IF(M1096&gt;=2,COUNTIF(INDIRECT(G1096):INDIRECT(H1096),"OLD"),0)),0),0)</f>
        <v>0</v>
      </c>
      <c r="X1096" s="8">
        <f ca="1">IFERROR(IF(P1096&gt;=1,(IF(M1096=1,COUNTIF(INDIRECT(G1096):INDIRECT(H1096),"NEW"),IF(M1096=3,COUNTIF(INDIRECT(G1096):INDIRECT(H1096),"NEW"),0))),0),0)</f>
        <v>0</v>
      </c>
      <c r="Y1096" s="10">
        <f t="shared" ca="1" si="50"/>
        <v>0</v>
      </c>
      <c r="Z1096" s="13"/>
    </row>
    <row r="1097" spans="6:26" ht="20.100000000000001" customHeight="1" x14ac:dyDescent="0.25">
      <c r="F1097" s="1">
        <f>IFERROR(IF(O1097&gt;=101,MATCH(O1097,VITRAN!$AG$14:$AG$1513,0)+13,0),0)</f>
        <v>0</v>
      </c>
      <c r="G1097" s="1" t="str">
        <f t="shared" ref="G1097:G1160" si="51">IFERROR(IF(F1097&gt;=1,ADDRESS(F1097,38,1,1,"VITRAN"),""),"")</f>
        <v/>
      </c>
      <c r="H1097" s="1" t="str">
        <f t="shared" ref="H1097:H1160" si="52">IFERROR(IF(F1097&gt;=1,ADDRESS(F1097,50,1,1,"VITRAN"),""),"")</f>
        <v/>
      </c>
      <c r="J1097" s="1">
        <f>IFERROR(SUMIFS(STOCK!$U$10:$U$209,STOCK!$H$10:$H$209,T1097),0)</f>
        <v>0</v>
      </c>
      <c r="K1097" s="1">
        <f>IFERROR(SUMIFS(STOCK!$V$10:$V$209,STOCK!$H$10:$H$209,T1097),0)</f>
        <v>0</v>
      </c>
      <c r="M1097" s="1">
        <f>IFERROR(IF(LEN(T1097)&gt;=1,VLOOKUP(HLOOKUP(T1097,PROFILE!$K$5:$V$8,4,0),PROFILE!$F$1:$G$3,2,0),0),0)</f>
        <v>0</v>
      </c>
      <c r="N1097" s="1">
        <f>IFERROR(COUNTIFS(PROFILE!$H$13:$H$212,"&gt;=1",PROFILE!$I$13:$I$212,T1097),0)</f>
        <v>0</v>
      </c>
      <c r="O1097" s="1">
        <f>IFERROR(IF(P1097&gt;=1,(IF(LEN(T1097)&gt;=1,VLOOKUP(T1097,PROFILE!$A$23:$B$34,2,0)*100+COUNTIF($T$8:T1097,T1097),0)),0),0)</f>
        <v>0</v>
      </c>
      <c r="P1097" s="11"/>
      <c r="Q1097" s="11"/>
      <c r="R1097" s="12"/>
      <c r="S1097" s="12"/>
      <c r="T1097" s="11"/>
      <c r="U1097" s="11"/>
      <c r="V1097" s="11"/>
      <c r="W1097" s="8">
        <f ca="1">IFERROR(IF(P1097&gt;=1,(IF(M1097&gt;=2,COUNTIF(INDIRECT(G1097):INDIRECT(H1097),"OLD"),0)),0),0)</f>
        <v>0</v>
      </c>
      <c r="X1097" s="8">
        <f ca="1">IFERROR(IF(P1097&gt;=1,(IF(M1097=1,COUNTIF(INDIRECT(G1097):INDIRECT(H1097),"NEW"),IF(M1097=3,COUNTIF(INDIRECT(G1097):INDIRECT(H1097),"NEW"),0))),0),0)</f>
        <v>0</v>
      </c>
      <c r="Y1097" s="10">
        <f t="shared" ref="Y1097:Y1160" ca="1" si="53">W1097+X1097</f>
        <v>0</v>
      </c>
      <c r="Z1097" s="13"/>
    </row>
    <row r="1098" spans="6:26" ht="20.100000000000001" customHeight="1" x14ac:dyDescent="0.25">
      <c r="F1098" s="1">
        <f>IFERROR(IF(O1098&gt;=101,MATCH(O1098,VITRAN!$AG$14:$AG$1513,0)+13,0),0)</f>
        <v>0</v>
      </c>
      <c r="G1098" s="1" t="str">
        <f t="shared" si="51"/>
        <v/>
      </c>
      <c r="H1098" s="1" t="str">
        <f t="shared" si="52"/>
        <v/>
      </c>
      <c r="J1098" s="1">
        <f>IFERROR(SUMIFS(STOCK!$U$10:$U$209,STOCK!$H$10:$H$209,T1098),0)</f>
        <v>0</v>
      </c>
      <c r="K1098" s="1">
        <f>IFERROR(SUMIFS(STOCK!$V$10:$V$209,STOCK!$H$10:$H$209,T1098),0)</f>
        <v>0</v>
      </c>
      <c r="M1098" s="1">
        <f>IFERROR(IF(LEN(T1098)&gt;=1,VLOOKUP(HLOOKUP(T1098,PROFILE!$K$5:$V$8,4,0),PROFILE!$F$1:$G$3,2,0),0),0)</f>
        <v>0</v>
      </c>
      <c r="N1098" s="1">
        <f>IFERROR(COUNTIFS(PROFILE!$H$13:$H$212,"&gt;=1",PROFILE!$I$13:$I$212,T1098),0)</f>
        <v>0</v>
      </c>
      <c r="O1098" s="1">
        <f>IFERROR(IF(P1098&gt;=1,(IF(LEN(T1098)&gt;=1,VLOOKUP(T1098,PROFILE!$A$23:$B$34,2,0)*100+COUNTIF($T$8:T1098,T1098),0)),0),0)</f>
        <v>0</v>
      </c>
      <c r="P1098" s="11"/>
      <c r="Q1098" s="11"/>
      <c r="R1098" s="12"/>
      <c r="S1098" s="12"/>
      <c r="T1098" s="11"/>
      <c r="U1098" s="11"/>
      <c r="V1098" s="11"/>
      <c r="W1098" s="8">
        <f ca="1">IFERROR(IF(P1098&gt;=1,(IF(M1098&gt;=2,COUNTIF(INDIRECT(G1098):INDIRECT(H1098),"OLD"),0)),0),0)</f>
        <v>0</v>
      </c>
      <c r="X1098" s="8">
        <f ca="1">IFERROR(IF(P1098&gt;=1,(IF(M1098=1,COUNTIF(INDIRECT(G1098):INDIRECT(H1098),"NEW"),IF(M1098=3,COUNTIF(INDIRECT(G1098):INDIRECT(H1098),"NEW"),0))),0),0)</f>
        <v>0</v>
      </c>
      <c r="Y1098" s="10">
        <f t="shared" ca="1" si="53"/>
        <v>0</v>
      </c>
      <c r="Z1098" s="13"/>
    </row>
    <row r="1099" spans="6:26" ht="20.100000000000001" customHeight="1" x14ac:dyDescent="0.25">
      <c r="F1099" s="1">
        <f>IFERROR(IF(O1099&gt;=101,MATCH(O1099,VITRAN!$AG$14:$AG$1513,0)+13,0),0)</f>
        <v>0</v>
      </c>
      <c r="G1099" s="1" t="str">
        <f t="shared" si="51"/>
        <v/>
      </c>
      <c r="H1099" s="1" t="str">
        <f t="shared" si="52"/>
        <v/>
      </c>
      <c r="J1099" s="1">
        <f>IFERROR(SUMIFS(STOCK!$U$10:$U$209,STOCK!$H$10:$H$209,T1099),0)</f>
        <v>0</v>
      </c>
      <c r="K1099" s="1">
        <f>IFERROR(SUMIFS(STOCK!$V$10:$V$209,STOCK!$H$10:$H$209,T1099),0)</f>
        <v>0</v>
      </c>
      <c r="M1099" s="1">
        <f>IFERROR(IF(LEN(T1099)&gt;=1,VLOOKUP(HLOOKUP(T1099,PROFILE!$K$5:$V$8,4,0),PROFILE!$F$1:$G$3,2,0),0),0)</f>
        <v>0</v>
      </c>
      <c r="N1099" s="1">
        <f>IFERROR(COUNTIFS(PROFILE!$H$13:$H$212,"&gt;=1",PROFILE!$I$13:$I$212,T1099),0)</f>
        <v>0</v>
      </c>
      <c r="O1099" s="1">
        <f>IFERROR(IF(P1099&gt;=1,(IF(LEN(T1099)&gt;=1,VLOOKUP(T1099,PROFILE!$A$23:$B$34,2,0)*100+COUNTIF($T$8:T1099,T1099),0)),0),0)</f>
        <v>0</v>
      </c>
      <c r="P1099" s="11"/>
      <c r="Q1099" s="11"/>
      <c r="R1099" s="12"/>
      <c r="S1099" s="12"/>
      <c r="T1099" s="11"/>
      <c r="U1099" s="11"/>
      <c r="V1099" s="11"/>
      <c r="W1099" s="8">
        <f ca="1">IFERROR(IF(P1099&gt;=1,(IF(M1099&gt;=2,COUNTIF(INDIRECT(G1099):INDIRECT(H1099),"OLD"),0)),0),0)</f>
        <v>0</v>
      </c>
      <c r="X1099" s="8">
        <f ca="1">IFERROR(IF(P1099&gt;=1,(IF(M1099=1,COUNTIF(INDIRECT(G1099):INDIRECT(H1099),"NEW"),IF(M1099=3,COUNTIF(INDIRECT(G1099):INDIRECT(H1099),"NEW"),0))),0),0)</f>
        <v>0</v>
      </c>
      <c r="Y1099" s="10">
        <f t="shared" ca="1" si="53"/>
        <v>0</v>
      </c>
      <c r="Z1099" s="13"/>
    </row>
    <row r="1100" spans="6:26" ht="20.100000000000001" customHeight="1" x14ac:dyDescent="0.25">
      <c r="F1100" s="1">
        <f>IFERROR(IF(O1100&gt;=101,MATCH(O1100,VITRAN!$AG$14:$AG$1513,0)+13,0),0)</f>
        <v>0</v>
      </c>
      <c r="G1100" s="1" t="str">
        <f t="shared" si="51"/>
        <v/>
      </c>
      <c r="H1100" s="1" t="str">
        <f t="shared" si="52"/>
        <v/>
      </c>
      <c r="J1100" s="1">
        <f>IFERROR(SUMIFS(STOCK!$U$10:$U$209,STOCK!$H$10:$H$209,T1100),0)</f>
        <v>0</v>
      </c>
      <c r="K1100" s="1">
        <f>IFERROR(SUMIFS(STOCK!$V$10:$V$209,STOCK!$H$10:$H$209,T1100),0)</f>
        <v>0</v>
      </c>
      <c r="M1100" s="1">
        <f>IFERROR(IF(LEN(T1100)&gt;=1,VLOOKUP(HLOOKUP(T1100,PROFILE!$K$5:$V$8,4,0),PROFILE!$F$1:$G$3,2,0),0),0)</f>
        <v>0</v>
      </c>
      <c r="N1100" s="1">
        <f>IFERROR(COUNTIFS(PROFILE!$H$13:$H$212,"&gt;=1",PROFILE!$I$13:$I$212,T1100),0)</f>
        <v>0</v>
      </c>
      <c r="O1100" s="1">
        <f>IFERROR(IF(P1100&gt;=1,(IF(LEN(T1100)&gt;=1,VLOOKUP(T1100,PROFILE!$A$23:$B$34,2,0)*100+COUNTIF($T$8:T1100,T1100),0)),0),0)</f>
        <v>0</v>
      </c>
      <c r="P1100" s="11"/>
      <c r="Q1100" s="11"/>
      <c r="R1100" s="12"/>
      <c r="S1100" s="12"/>
      <c r="T1100" s="11"/>
      <c r="U1100" s="11"/>
      <c r="V1100" s="11"/>
      <c r="W1100" s="8">
        <f ca="1">IFERROR(IF(P1100&gt;=1,(IF(M1100&gt;=2,COUNTIF(INDIRECT(G1100):INDIRECT(H1100),"OLD"),0)),0),0)</f>
        <v>0</v>
      </c>
      <c r="X1100" s="8">
        <f ca="1">IFERROR(IF(P1100&gt;=1,(IF(M1100=1,COUNTIF(INDIRECT(G1100):INDIRECT(H1100),"NEW"),IF(M1100=3,COUNTIF(INDIRECT(G1100):INDIRECT(H1100),"NEW"),0))),0),0)</f>
        <v>0</v>
      </c>
      <c r="Y1100" s="10">
        <f t="shared" ca="1" si="53"/>
        <v>0</v>
      </c>
      <c r="Z1100" s="13"/>
    </row>
    <row r="1101" spans="6:26" ht="20.100000000000001" customHeight="1" x14ac:dyDescent="0.25">
      <c r="F1101" s="1">
        <f>IFERROR(IF(O1101&gt;=101,MATCH(O1101,VITRAN!$AG$14:$AG$1513,0)+13,0),0)</f>
        <v>0</v>
      </c>
      <c r="G1101" s="1" t="str">
        <f t="shared" si="51"/>
        <v/>
      </c>
      <c r="H1101" s="1" t="str">
        <f t="shared" si="52"/>
        <v/>
      </c>
      <c r="J1101" s="1">
        <f>IFERROR(SUMIFS(STOCK!$U$10:$U$209,STOCK!$H$10:$H$209,T1101),0)</f>
        <v>0</v>
      </c>
      <c r="K1101" s="1">
        <f>IFERROR(SUMIFS(STOCK!$V$10:$V$209,STOCK!$H$10:$H$209,T1101),0)</f>
        <v>0</v>
      </c>
      <c r="M1101" s="1">
        <f>IFERROR(IF(LEN(T1101)&gt;=1,VLOOKUP(HLOOKUP(T1101,PROFILE!$K$5:$V$8,4,0),PROFILE!$F$1:$G$3,2,0),0),0)</f>
        <v>0</v>
      </c>
      <c r="N1101" s="1">
        <f>IFERROR(COUNTIFS(PROFILE!$H$13:$H$212,"&gt;=1",PROFILE!$I$13:$I$212,T1101),0)</f>
        <v>0</v>
      </c>
      <c r="O1101" s="1">
        <f>IFERROR(IF(P1101&gt;=1,(IF(LEN(T1101)&gt;=1,VLOOKUP(T1101,PROFILE!$A$23:$B$34,2,0)*100+COUNTIF($T$8:T1101,T1101),0)),0),0)</f>
        <v>0</v>
      </c>
      <c r="P1101" s="11"/>
      <c r="Q1101" s="11"/>
      <c r="R1101" s="12"/>
      <c r="S1101" s="12"/>
      <c r="T1101" s="11"/>
      <c r="U1101" s="11"/>
      <c r="V1101" s="11"/>
      <c r="W1101" s="8">
        <f ca="1">IFERROR(IF(P1101&gt;=1,(IF(M1101&gt;=2,COUNTIF(INDIRECT(G1101):INDIRECT(H1101),"OLD"),0)),0),0)</f>
        <v>0</v>
      </c>
      <c r="X1101" s="8">
        <f ca="1">IFERROR(IF(P1101&gt;=1,(IF(M1101=1,COUNTIF(INDIRECT(G1101):INDIRECT(H1101),"NEW"),IF(M1101=3,COUNTIF(INDIRECT(G1101):INDIRECT(H1101),"NEW"),0))),0),0)</f>
        <v>0</v>
      </c>
      <c r="Y1101" s="10">
        <f t="shared" ca="1" si="53"/>
        <v>0</v>
      </c>
      <c r="Z1101" s="13"/>
    </row>
    <row r="1102" spans="6:26" ht="20.100000000000001" customHeight="1" x14ac:dyDescent="0.25">
      <c r="F1102" s="1">
        <f>IFERROR(IF(O1102&gt;=101,MATCH(O1102,VITRAN!$AG$14:$AG$1513,0)+13,0),0)</f>
        <v>0</v>
      </c>
      <c r="G1102" s="1" t="str">
        <f t="shared" si="51"/>
        <v/>
      </c>
      <c r="H1102" s="1" t="str">
        <f t="shared" si="52"/>
        <v/>
      </c>
      <c r="J1102" s="1">
        <f>IFERROR(SUMIFS(STOCK!$U$10:$U$209,STOCK!$H$10:$H$209,T1102),0)</f>
        <v>0</v>
      </c>
      <c r="K1102" s="1">
        <f>IFERROR(SUMIFS(STOCK!$V$10:$V$209,STOCK!$H$10:$H$209,T1102),0)</f>
        <v>0</v>
      </c>
      <c r="M1102" s="1">
        <f>IFERROR(IF(LEN(T1102)&gt;=1,VLOOKUP(HLOOKUP(T1102,PROFILE!$K$5:$V$8,4,0),PROFILE!$F$1:$G$3,2,0),0),0)</f>
        <v>0</v>
      </c>
      <c r="N1102" s="1">
        <f>IFERROR(COUNTIFS(PROFILE!$H$13:$H$212,"&gt;=1",PROFILE!$I$13:$I$212,T1102),0)</f>
        <v>0</v>
      </c>
      <c r="O1102" s="1">
        <f>IFERROR(IF(P1102&gt;=1,(IF(LEN(T1102)&gt;=1,VLOOKUP(T1102,PROFILE!$A$23:$B$34,2,0)*100+COUNTIF($T$8:T1102,T1102),0)),0),0)</f>
        <v>0</v>
      </c>
      <c r="P1102" s="11"/>
      <c r="Q1102" s="11"/>
      <c r="R1102" s="12"/>
      <c r="S1102" s="12"/>
      <c r="T1102" s="11"/>
      <c r="U1102" s="11"/>
      <c r="V1102" s="11"/>
      <c r="W1102" s="8">
        <f ca="1">IFERROR(IF(P1102&gt;=1,(IF(M1102&gt;=2,COUNTIF(INDIRECT(G1102):INDIRECT(H1102),"OLD"),0)),0),0)</f>
        <v>0</v>
      </c>
      <c r="X1102" s="8">
        <f ca="1">IFERROR(IF(P1102&gt;=1,(IF(M1102=1,COUNTIF(INDIRECT(G1102):INDIRECT(H1102),"NEW"),IF(M1102=3,COUNTIF(INDIRECT(G1102):INDIRECT(H1102),"NEW"),0))),0),0)</f>
        <v>0</v>
      </c>
      <c r="Y1102" s="10">
        <f t="shared" ca="1" si="53"/>
        <v>0</v>
      </c>
      <c r="Z1102" s="13"/>
    </row>
    <row r="1103" spans="6:26" ht="20.100000000000001" customHeight="1" x14ac:dyDescent="0.25">
      <c r="F1103" s="1">
        <f>IFERROR(IF(O1103&gt;=101,MATCH(O1103,VITRAN!$AG$14:$AG$1513,0)+13,0),0)</f>
        <v>0</v>
      </c>
      <c r="G1103" s="1" t="str">
        <f t="shared" si="51"/>
        <v/>
      </c>
      <c r="H1103" s="1" t="str">
        <f t="shared" si="52"/>
        <v/>
      </c>
      <c r="J1103" s="1">
        <f>IFERROR(SUMIFS(STOCK!$U$10:$U$209,STOCK!$H$10:$H$209,T1103),0)</f>
        <v>0</v>
      </c>
      <c r="K1103" s="1">
        <f>IFERROR(SUMIFS(STOCK!$V$10:$V$209,STOCK!$H$10:$H$209,T1103),0)</f>
        <v>0</v>
      </c>
      <c r="M1103" s="1">
        <f>IFERROR(IF(LEN(T1103)&gt;=1,VLOOKUP(HLOOKUP(T1103,PROFILE!$K$5:$V$8,4,0),PROFILE!$F$1:$G$3,2,0),0),0)</f>
        <v>0</v>
      </c>
      <c r="N1103" s="1">
        <f>IFERROR(COUNTIFS(PROFILE!$H$13:$H$212,"&gt;=1",PROFILE!$I$13:$I$212,T1103),0)</f>
        <v>0</v>
      </c>
      <c r="O1103" s="1">
        <f>IFERROR(IF(P1103&gt;=1,(IF(LEN(T1103)&gt;=1,VLOOKUP(T1103,PROFILE!$A$23:$B$34,2,0)*100+COUNTIF($T$8:T1103,T1103),0)),0),0)</f>
        <v>0</v>
      </c>
      <c r="P1103" s="11"/>
      <c r="Q1103" s="11"/>
      <c r="R1103" s="12"/>
      <c r="S1103" s="12"/>
      <c r="T1103" s="11"/>
      <c r="U1103" s="11"/>
      <c r="V1103" s="11"/>
      <c r="W1103" s="8">
        <f ca="1">IFERROR(IF(P1103&gt;=1,(IF(M1103&gt;=2,COUNTIF(INDIRECT(G1103):INDIRECT(H1103),"OLD"),0)),0),0)</f>
        <v>0</v>
      </c>
      <c r="X1103" s="8">
        <f ca="1">IFERROR(IF(P1103&gt;=1,(IF(M1103=1,COUNTIF(INDIRECT(G1103):INDIRECT(H1103),"NEW"),IF(M1103=3,COUNTIF(INDIRECT(G1103):INDIRECT(H1103),"NEW"),0))),0),0)</f>
        <v>0</v>
      </c>
      <c r="Y1103" s="10">
        <f t="shared" ca="1" si="53"/>
        <v>0</v>
      </c>
      <c r="Z1103" s="13"/>
    </row>
    <row r="1104" spans="6:26" ht="20.100000000000001" customHeight="1" x14ac:dyDescent="0.25">
      <c r="F1104" s="1">
        <f>IFERROR(IF(O1104&gt;=101,MATCH(O1104,VITRAN!$AG$14:$AG$1513,0)+13,0),0)</f>
        <v>0</v>
      </c>
      <c r="G1104" s="1" t="str">
        <f t="shared" si="51"/>
        <v/>
      </c>
      <c r="H1104" s="1" t="str">
        <f t="shared" si="52"/>
        <v/>
      </c>
      <c r="J1104" s="1">
        <f>IFERROR(SUMIFS(STOCK!$U$10:$U$209,STOCK!$H$10:$H$209,T1104),0)</f>
        <v>0</v>
      </c>
      <c r="K1104" s="1">
        <f>IFERROR(SUMIFS(STOCK!$V$10:$V$209,STOCK!$H$10:$H$209,T1104),0)</f>
        <v>0</v>
      </c>
      <c r="M1104" s="1">
        <f>IFERROR(IF(LEN(T1104)&gt;=1,VLOOKUP(HLOOKUP(T1104,PROFILE!$K$5:$V$8,4,0),PROFILE!$F$1:$G$3,2,0),0),0)</f>
        <v>0</v>
      </c>
      <c r="N1104" s="1">
        <f>IFERROR(COUNTIFS(PROFILE!$H$13:$H$212,"&gt;=1",PROFILE!$I$13:$I$212,T1104),0)</f>
        <v>0</v>
      </c>
      <c r="O1104" s="1">
        <f>IFERROR(IF(P1104&gt;=1,(IF(LEN(T1104)&gt;=1,VLOOKUP(T1104,PROFILE!$A$23:$B$34,2,0)*100+COUNTIF($T$8:T1104,T1104),0)),0),0)</f>
        <v>0</v>
      </c>
      <c r="P1104" s="11"/>
      <c r="Q1104" s="11"/>
      <c r="R1104" s="12"/>
      <c r="S1104" s="12"/>
      <c r="T1104" s="11"/>
      <c r="U1104" s="11"/>
      <c r="V1104" s="11"/>
      <c r="W1104" s="8">
        <f ca="1">IFERROR(IF(P1104&gt;=1,(IF(M1104&gt;=2,COUNTIF(INDIRECT(G1104):INDIRECT(H1104),"OLD"),0)),0),0)</f>
        <v>0</v>
      </c>
      <c r="X1104" s="8">
        <f ca="1">IFERROR(IF(P1104&gt;=1,(IF(M1104=1,COUNTIF(INDIRECT(G1104):INDIRECT(H1104),"NEW"),IF(M1104=3,COUNTIF(INDIRECT(G1104):INDIRECT(H1104),"NEW"),0))),0),0)</f>
        <v>0</v>
      </c>
      <c r="Y1104" s="10">
        <f t="shared" ca="1" si="53"/>
        <v>0</v>
      </c>
      <c r="Z1104" s="13"/>
    </row>
    <row r="1105" spans="6:26" ht="20.100000000000001" customHeight="1" x14ac:dyDescent="0.25">
      <c r="F1105" s="1">
        <f>IFERROR(IF(O1105&gt;=101,MATCH(O1105,VITRAN!$AG$14:$AG$1513,0)+13,0),0)</f>
        <v>0</v>
      </c>
      <c r="G1105" s="1" t="str">
        <f t="shared" si="51"/>
        <v/>
      </c>
      <c r="H1105" s="1" t="str">
        <f t="shared" si="52"/>
        <v/>
      </c>
      <c r="J1105" s="1">
        <f>IFERROR(SUMIFS(STOCK!$U$10:$U$209,STOCK!$H$10:$H$209,T1105),0)</f>
        <v>0</v>
      </c>
      <c r="K1105" s="1">
        <f>IFERROR(SUMIFS(STOCK!$V$10:$V$209,STOCK!$H$10:$H$209,T1105),0)</f>
        <v>0</v>
      </c>
      <c r="M1105" s="1">
        <f>IFERROR(IF(LEN(T1105)&gt;=1,VLOOKUP(HLOOKUP(T1105,PROFILE!$K$5:$V$8,4,0),PROFILE!$F$1:$G$3,2,0),0),0)</f>
        <v>0</v>
      </c>
      <c r="N1105" s="1">
        <f>IFERROR(COUNTIFS(PROFILE!$H$13:$H$212,"&gt;=1",PROFILE!$I$13:$I$212,T1105),0)</f>
        <v>0</v>
      </c>
      <c r="O1105" s="1">
        <f>IFERROR(IF(P1105&gt;=1,(IF(LEN(T1105)&gt;=1,VLOOKUP(T1105,PROFILE!$A$23:$B$34,2,0)*100+COUNTIF($T$8:T1105,T1105),0)),0),0)</f>
        <v>0</v>
      </c>
      <c r="P1105" s="11"/>
      <c r="Q1105" s="11"/>
      <c r="R1105" s="12"/>
      <c r="S1105" s="12"/>
      <c r="T1105" s="11"/>
      <c r="U1105" s="11"/>
      <c r="V1105" s="11"/>
      <c r="W1105" s="8">
        <f ca="1">IFERROR(IF(P1105&gt;=1,(IF(M1105&gt;=2,COUNTIF(INDIRECT(G1105):INDIRECT(H1105),"OLD"),0)),0),0)</f>
        <v>0</v>
      </c>
      <c r="X1105" s="8">
        <f ca="1">IFERROR(IF(P1105&gt;=1,(IF(M1105=1,COUNTIF(INDIRECT(G1105):INDIRECT(H1105),"NEW"),IF(M1105=3,COUNTIF(INDIRECT(G1105):INDIRECT(H1105),"NEW"),0))),0),0)</f>
        <v>0</v>
      </c>
      <c r="Y1105" s="10">
        <f t="shared" ca="1" si="53"/>
        <v>0</v>
      </c>
      <c r="Z1105" s="13"/>
    </row>
    <row r="1106" spans="6:26" ht="20.100000000000001" customHeight="1" x14ac:dyDescent="0.25">
      <c r="F1106" s="1">
        <f>IFERROR(IF(O1106&gt;=101,MATCH(O1106,VITRAN!$AG$14:$AG$1513,0)+13,0),0)</f>
        <v>0</v>
      </c>
      <c r="G1106" s="1" t="str">
        <f t="shared" si="51"/>
        <v/>
      </c>
      <c r="H1106" s="1" t="str">
        <f t="shared" si="52"/>
        <v/>
      </c>
      <c r="J1106" s="1">
        <f>IFERROR(SUMIFS(STOCK!$U$10:$U$209,STOCK!$H$10:$H$209,T1106),0)</f>
        <v>0</v>
      </c>
      <c r="K1106" s="1">
        <f>IFERROR(SUMIFS(STOCK!$V$10:$V$209,STOCK!$H$10:$H$209,T1106),0)</f>
        <v>0</v>
      </c>
      <c r="M1106" s="1">
        <f>IFERROR(IF(LEN(T1106)&gt;=1,VLOOKUP(HLOOKUP(T1106,PROFILE!$K$5:$V$8,4,0),PROFILE!$F$1:$G$3,2,0),0),0)</f>
        <v>0</v>
      </c>
      <c r="N1106" s="1">
        <f>IFERROR(COUNTIFS(PROFILE!$H$13:$H$212,"&gt;=1",PROFILE!$I$13:$I$212,T1106),0)</f>
        <v>0</v>
      </c>
      <c r="O1106" s="1">
        <f>IFERROR(IF(P1106&gt;=1,(IF(LEN(T1106)&gt;=1,VLOOKUP(T1106,PROFILE!$A$23:$B$34,2,0)*100+COUNTIF($T$8:T1106,T1106),0)),0),0)</f>
        <v>0</v>
      </c>
      <c r="P1106" s="11"/>
      <c r="Q1106" s="11"/>
      <c r="R1106" s="12"/>
      <c r="S1106" s="12"/>
      <c r="T1106" s="11"/>
      <c r="U1106" s="11"/>
      <c r="V1106" s="11"/>
      <c r="W1106" s="8">
        <f ca="1">IFERROR(IF(P1106&gt;=1,(IF(M1106&gt;=2,COUNTIF(INDIRECT(G1106):INDIRECT(H1106),"OLD"),0)),0),0)</f>
        <v>0</v>
      </c>
      <c r="X1106" s="8">
        <f ca="1">IFERROR(IF(P1106&gt;=1,(IF(M1106=1,COUNTIF(INDIRECT(G1106):INDIRECT(H1106),"NEW"),IF(M1106=3,COUNTIF(INDIRECT(G1106):INDIRECT(H1106),"NEW"),0))),0),0)</f>
        <v>0</v>
      </c>
      <c r="Y1106" s="10">
        <f t="shared" ca="1" si="53"/>
        <v>0</v>
      </c>
      <c r="Z1106" s="13"/>
    </row>
    <row r="1107" spans="6:26" ht="20.100000000000001" customHeight="1" x14ac:dyDescent="0.25">
      <c r="F1107" s="1">
        <f>IFERROR(IF(O1107&gt;=101,MATCH(O1107,VITRAN!$AG$14:$AG$1513,0)+13,0),0)</f>
        <v>0</v>
      </c>
      <c r="G1107" s="1" t="str">
        <f t="shared" si="51"/>
        <v/>
      </c>
      <c r="H1107" s="1" t="str">
        <f t="shared" si="52"/>
        <v/>
      </c>
      <c r="J1107" s="1">
        <f>IFERROR(SUMIFS(STOCK!$U$10:$U$209,STOCK!$H$10:$H$209,T1107),0)</f>
        <v>0</v>
      </c>
      <c r="K1107" s="1">
        <f>IFERROR(SUMIFS(STOCK!$V$10:$V$209,STOCK!$H$10:$H$209,T1107),0)</f>
        <v>0</v>
      </c>
      <c r="M1107" s="1">
        <f>IFERROR(IF(LEN(T1107)&gt;=1,VLOOKUP(HLOOKUP(T1107,PROFILE!$K$5:$V$8,4,0),PROFILE!$F$1:$G$3,2,0),0),0)</f>
        <v>0</v>
      </c>
      <c r="N1107" s="1">
        <f>IFERROR(COUNTIFS(PROFILE!$H$13:$H$212,"&gt;=1",PROFILE!$I$13:$I$212,T1107),0)</f>
        <v>0</v>
      </c>
      <c r="O1107" s="1">
        <f>IFERROR(IF(P1107&gt;=1,(IF(LEN(T1107)&gt;=1,VLOOKUP(T1107,PROFILE!$A$23:$B$34,2,0)*100+COUNTIF($T$8:T1107,T1107),0)),0),0)</f>
        <v>0</v>
      </c>
      <c r="P1107" s="11"/>
      <c r="Q1107" s="11"/>
      <c r="R1107" s="12"/>
      <c r="S1107" s="12"/>
      <c r="T1107" s="11"/>
      <c r="U1107" s="11"/>
      <c r="V1107" s="11"/>
      <c r="W1107" s="8">
        <f ca="1">IFERROR(IF(P1107&gt;=1,(IF(M1107&gt;=2,COUNTIF(INDIRECT(G1107):INDIRECT(H1107),"OLD"),0)),0),0)</f>
        <v>0</v>
      </c>
      <c r="X1107" s="8">
        <f ca="1">IFERROR(IF(P1107&gt;=1,(IF(M1107=1,COUNTIF(INDIRECT(G1107):INDIRECT(H1107),"NEW"),IF(M1107=3,COUNTIF(INDIRECT(G1107):INDIRECT(H1107),"NEW"),0))),0),0)</f>
        <v>0</v>
      </c>
      <c r="Y1107" s="10">
        <f t="shared" ca="1" si="53"/>
        <v>0</v>
      </c>
      <c r="Z1107" s="13"/>
    </row>
    <row r="1108" spans="6:26" ht="20.100000000000001" customHeight="1" x14ac:dyDescent="0.25">
      <c r="F1108" s="1">
        <f>IFERROR(IF(O1108&gt;=101,MATCH(O1108,VITRAN!$AG$14:$AG$1513,0)+13,0),0)</f>
        <v>0</v>
      </c>
      <c r="G1108" s="1" t="str">
        <f t="shared" si="51"/>
        <v/>
      </c>
      <c r="H1108" s="1" t="str">
        <f t="shared" si="52"/>
        <v/>
      </c>
      <c r="J1108" s="1">
        <f>IFERROR(SUMIFS(STOCK!$U$10:$U$209,STOCK!$H$10:$H$209,T1108),0)</f>
        <v>0</v>
      </c>
      <c r="K1108" s="1">
        <f>IFERROR(SUMIFS(STOCK!$V$10:$V$209,STOCK!$H$10:$H$209,T1108),0)</f>
        <v>0</v>
      </c>
      <c r="M1108" s="1">
        <f>IFERROR(IF(LEN(T1108)&gt;=1,VLOOKUP(HLOOKUP(T1108,PROFILE!$K$5:$V$8,4,0),PROFILE!$F$1:$G$3,2,0),0),0)</f>
        <v>0</v>
      </c>
      <c r="N1108" s="1">
        <f>IFERROR(COUNTIFS(PROFILE!$H$13:$H$212,"&gt;=1",PROFILE!$I$13:$I$212,T1108),0)</f>
        <v>0</v>
      </c>
      <c r="O1108" s="1">
        <f>IFERROR(IF(P1108&gt;=1,(IF(LEN(T1108)&gt;=1,VLOOKUP(T1108,PROFILE!$A$23:$B$34,2,0)*100+COUNTIF($T$8:T1108,T1108),0)),0),0)</f>
        <v>0</v>
      </c>
      <c r="P1108" s="11"/>
      <c r="Q1108" s="11"/>
      <c r="R1108" s="12"/>
      <c r="S1108" s="12"/>
      <c r="T1108" s="11"/>
      <c r="U1108" s="11"/>
      <c r="V1108" s="11"/>
      <c r="W1108" s="8">
        <f ca="1">IFERROR(IF(P1108&gt;=1,(IF(M1108&gt;=2,COUNTIF(INDIRECT(G1108):INDIRECT(H1108),"OLD"),0)),0),0)</f>
        <v>0</v>
      </c>
      <c r="X1108" s="8">
        <f ca="1">IFERROR(IF(P1108&gt;=1,(IF(M1108=1,COUNTIF(INDIRECT(G1108):INDIRECT(H1108),"NEW"),IF(M1108=3,COUNTIF(INDIRECT(G1108):INDIRECT(H1108),"NEW"),0))),0),0)</f>
        <v>0</v>
      </c>
      <c r="Y1108" s="10">
        <f t="shared" ca="1" si="53"/>
        <v>0</v>
      </c>
      <c r="Z1108" s="13"/>
    </row>
    <row r="1109" spans="6:26" ht="20.100000000000001" customHeight="1" x14ac:dyDescent="0.25">
      <c r="F1109" s="1">
        <f>IFERROR(IF(O1109&gt;=101,MATCH(O1109,VITRAN!$AG$14:$AG$1513,0)+13,0),0)</f>
        <v>0</v>
      </c>
      <c r="G1109" s="1" t="str">
        <f t="shared" si="51"/>
        <v/>
      </c>
      <c r="H1109" s="1" t="str">
        <f t="shared" si="52"/>
        <v/>
      </c>
      <c r="J1109" s="1">
        <f>IFERROR(SUMIFS(STOCK!$U$10:$U$209,STOCK!$H$10:$H$209,T1109),0)</f>
        <v>0</v>
      </c>
      <c r="K1109" s="1">
        <f>IFERROR(SUMIFS(STOCK!$V$10:$V$209,STOCK!$H$10:$H$209,T1109),0)</f>
        <v>0</v>
      </c>
      <c r="M1109" s="1">
        <f>IFERROR(IF(LEN(T1109)&gt;=1,VLOOKUP(HLOOKUP(T1109,PROFILE!$K$5:$V$8,4,0),PROFILE!$F$1:$G$3,2,0),0),0)</f>
        <v>0</v>
      </c>
      <c r="N1109" s="1">
        <f>IFERROR(COUNTIFS(PROFILE!$H$13:$H$212,"&gt;=1",PROFILE!$I$13:$I$212,T1109),0)</f>
        <v>0</v>
      </c>
      <c r="O1109" s="1">
        <f>IFERROR(IF(P1109&gt;=1,(IF(LEN(T1109)&gt;=1,VLOOKUP(T1109,PROFILE!$A$23:$B$34,2,0)*100+COUNTIF($T$8:T1109,T1109),0)),0),0)</f>
        <v>0</v>
      </c>
      <c r="P1109" s="11"/>
      <c r="Q1109" s="11"/>
      <c r="R1109" s="12"/>
      <c r="S1109" s="12"/>
      <c r="T1109" s="11"/>
      <c r="U1109" s="11"/>
      <c r="V1109" s="11"/>
      <c r="W1109" s="8">
        <f ca="1">IFERROR(IF(P1109&gt;=1,(IF(M1109&gt;=2,COUNTIF(INDIRECT(G1109):INDIRECT(H1109),"OLD"),0)),0),0)</f>
        <v>0</v>
      </c>
      <c r="X1109" s="8">
        <f ca="1">IFERROR(IF(P1109&gt;=1,(IF(M1109=1,COUNTIF(INDIRECT(G1109):INDIRECT(H1109),"NEW"),IF(M1109=3,COUNTIF(INDIRECT(G1109):INDIRECT(H1109),"NEW"),0))),0),0)</f>
        <v>0</v>
      </c>
      <c r="Y1109" s="10">
        <f t="shared" ca="1" si="53"/>
        <v>0</v>
      </c>
      <c r="Z1109" s="13"/>
    </row>
    <row r="1110" spans="6:26" ht="20.100000000000001" customHeight="1" x14ac:dyDescent="0.25">
      <c r="F1110" s="1">
        <f>IFERROR(IF(O1110&gt;=101,MATCH(O1110,VITRAN!$AG$14:$AG$1513,0)+13,0),0)</f>
        <v>0</v>
      </c>
      <c r="G1110" s="1" t="str">
        <f t="shared" si="51"/>
        <v/>
      </c>
      <c r="H1110" s="1" t="str">
        <f t="shared" si="52"/>
        <v/>
      </c>
      <c r="J1110" s="1">
        <f>IFERROR(SUMIFS(STOCK!$U$10:$U$209,STOCK!$H$10:$H$209,T1110),0)</f>
        <v>0</v>
      </c>
      <c r="K1110" s="1">
        <f>IFERROR(SUMIFS(STOCK!$V$10:$V$209,STOCK!$H$10:$H$209,T1110),0)</f>
        <v>0</v>
      </c>
      <c r="M1110" s="1">
        <f>IFERROR(IF(LEN(T1110)&gt;=1,VLOOKUP(HLOOKUP(T1110,PROFILE!$K$5:$V$8,4,0),PROFILE!$F$1:$G$3,2,0),0),0)</f>
        <v>0</v>
      </c>
      <c r="N1110" s="1">
        <f>IFERROR(COUNTIFS(PROFILE!$H$13:$H$212,"&gt;=1",PROFILE!$I$13:$I$212,T1110),0)</f>
        <v>0</v>
      </c>
      <c r="O1110" s="1">
        <f>IFERROR(IF(P1110&gt;=1,(IF(LEN(T1110)&gt;=1,VLOOKUP(T1110,PROFILE!$A$23:$B$34,2,0)*100+COUNTIF($T$8:T1110,T1110),0)),0),0)</f>
        <v>0</v>
      </c>
      <c r="P1110" s="11"/>
      <c r="Q1110" s="11"/>
      <c r="R1110" s="12"/>
      <c r="S1110" s="12"/>
      <c r="T1110" s="11"/>
      <c r="U1110" s="11"/>
      <c r="V1110" s="11"/>
      <c r="W1110" s="8">
        <f ca="1">IFERROR(IF(P1110&gt;=1,(IF(M1110&gt;=2,COUNTIF(INDIRECT(G1110):INDIRECT(H1110),"OLD"),0)),0),0)</f>
        <v>0</v>
      </c>
      <c r="X1110" s="8">
        <f ca="1">IFERROR(IF(P1110&gt;=1,(IF(M1110=1,COUNTIF(INDIRECT(G1110):INDIRECT(H1110),"NEW"),IF(M1110=3,COUNTIF(INDIRECT(G1110):INDIRECT(H1110),"NEW"),0))),0),0)</f>
        <v>0</v>
      </c>
      <c r="Y1110" s="10">
        <f t="shared" ca="1" si="53"/>
        <v>0</v>
      </c>
      <c r="Z1110" s="13"/>
    </row>
    <row r="1111" spans="6:26" ht="20.100000000000001" customHeight="1" x14ac:dyDescent="0.25">
      <c r="F1111" s="1">
        <f>IFERROR(IF(O1111&gt;=101,MATCH(O1111,VITRAN!$AG$14:$AG$1513,0)+13,0),0)</f>
        <v>0</v>
      </c>
      <c r="G1111" s="1" t="str">
        <f t="shared" si="51"/>
        <v/>
      </c>
      <c r="H1111" s="1" t="str">
        <f t="shared" si="52"/>
        <v/>
      </c>
      <c r="J1111" s="1">
        <f>IFERROR(SUMIFS(STOCK!$U$10:$U$209,STOCK!$H$10:$H$209,T1111),0)</f>
        <v>0</v>
      </c>
      <c r="K1111" s="1">
        <f>IFERROR(SUMIFS(STOCK!$V$10:$V$209,STOCK!$H$10:$H$209,T1111),0)</f>
        <v>0</v>
      </c>
      <c r="M1111" s="1">
        <f>IFERROR(IF(LEN(T1111)&gt;=1,VLOOKUP(HLOOKUP(T1111,PROFILE!$K$5:$V$8,4,0),PROFILE!$F$1:$G$3,2,0),0),0)</f>
        <v>0</v>
      </c>
      <c r="N1111" s="1">
        <f>IFERROR(COUNTIFS(PROFILE!$H$13:$H$212,"&gt;=1",PROFILE!$I$13:$I$212,T1111),0)</f>
        <v>0</v>
      </c>
      <c r="O1111" s="1">
        <f>IFERROR(IF(P1111&gt;=1,(IF(LEN(T1111)&gt;=1,VLOOKUP(T1111,PROFILE!$A$23:$B$34,2,0)*100+COUNTIF($T$8:T1111,T1111),0)),0),0)</f>
        <v>0</v>
      </c>
      <c r="P1111" s="11"/>
      <c r="Q1111" s="11"/>
      <c r="R1111" s="12"/>
      <c r="S1111" s="12"/>
      <c r="T1111" s="11"/>
      <c r="U1111" s="11"/>
      <c r="V1111" s="11"/>
      <c r="W1111" s="8">
        <f ca="1">IFERROR(IF(P1111&gt;=1,(IF(M1111&gt;=2,COUNTIF(INDIRECT(G1111):INDIRECT(H1111),"OLD"),0)),0),0)</f>
        <v>0</v>
      </c>
      <c r="X1111" s="8">
        <f ca="1">IFERROR(IF(P1111&gt;=1,(IF(M1111=1,COUNTIF(INDIRECT(G1111):INDIRECT(H1111),"NEW"),IF(M1111=3,COUNTIF(INDIRECT(G1111):INDIRECT(H1111),"NEW"),0))),0),0)</f>
        <v>0</v>
      </c>
      <c r="Y1111" s="10">
        <f t="shared" ca="1" si="53"/>
        <v>0</v>
      </c>
      <c r="Z1111" s="13"/>
    </row>
    <row r="1112" spans="6:26" ht="20.100000000000001" customHeight="1" x14ac:dyDescent="0.25">
      <c r="F1112" s="1">
        <f>IFERROR(IF(O1112&gt;=101,MATCH(O1112,VITRAN!$AG$14:$AG$1513,0)+13,0),0)</f>
        <v>0</v>
      </c>
      <c r="G1112" s="1" t="str">
        <f t="shared" si="51"/>
        <v/>
      </c>
      <c r="H1112" s="1" t="str">
        <f t="shared" si="52"/>
        <v/>
      </c>
      <c r="J1112" s="1">
        <f>IFERROR(SUMIFS(STOCK!$U$10:$U$209,STOCK!$H$10:$H$209,T1112),0)</f>
        <v>0</v>
      </c>
      <c r="K1112" s="1">
        <f>IFERROR(SUMIFS(STOCK!$V$10:$V$209,STOCK!$H$10:$H$209,T1112),0)</f>
        <v>0</v>
      </c>
      <c r="M1112" s="1">
        <f>IFERROR(IF(LEN(T1112)&gt;=1,VLOOKUP(HLOOKUP(T1112,PROFILE!$K$5:$V$8,4,0),PROFILE!$F$1:$G$3,2,0),0),0)</f>
        <v>0</v>
      </c>
      <c r="N1112" s="1">
        <f>IFERROR(COUNTIFS(PROFILE!$H$13:$H$212,"&gt;=1",PROFILE!$I$13:$I$212,T1112),0)</f>
        <v>0</v>
      </c>
      <c r="O1112" s="1">
        <f>IFERROR(IF(P1112&gt;=1,(IF(LEN(T1112)&gt;=1,VLOOKUP(T1112,PROFILE!$A$23:$B$34,2,0)*100+COUNTIF($T$8:T1112,T1112),0)),0),0)</f>
        <v>0</v>
      </c>
      <c r="P1112" s="11"/>
      <c r="Q1112" s="11"/>
      <c r="R1112" s="12"/>
      <c r="S1112" s="12"/>
      <c r="T1112" s="11"/>
      <c r="U1112" s="11"/>
      <c r="V1112" s="11"/>
      <c r="W1112" s="8">
        <f ca="1">IFERROR(IF(P1112&gt;=1,(IF(M1112&gt;=2,COUNTIF(INDIRECT(G1112):INDIRECT(H1112),"OLD"),0)),0),0)</f>
        <v>0</v>
      </c>
      <c r="X1112" s="8">
        <f ca="1">IFERROR(IF(P1112&gt;=1,(IF(M1112=1,COUNTIF(INDIRECT(G1112):INDIRECT(H1112),"NEW"),IF(M1112=3,COUNTIF(INDIRECT(G1112):INDIRECT(H1112),"NEW"),0))),0),0)</f>
        <v>0</v>
      </c>
      <c r="Y1112" s="10">
        <f t="shared" ca="1" si="53"/>
        <v>0</v>
      </c>
      <c r="Z1112" s="13"/>
    </row>
    <row r="1113" spans="6:26" ht="20.100000000000001" customHeight="1" x14ac:dyDescent="0.25">
      <c r="F1113" s="1">
        <f>IFERROR(IF(O1113&gt;=101,MATCH(O1113,VITRAN!$AG$14:$AG$1513,0)+13,0),0)</f>
        <v>0</v>
      </c>
      <c r="G1113" s="1" t="str">
        <f t="shared" si="51"/>
        <v/>
      </c>
      <c r="H1113" s="1" t="str">
        <f t="shared" si="52"/>
        <v/>
      </c>
      <c r="J1113" s="1">
        <f>IFERROR(SUMIFS(STOCK!$U$10:$U$209,STOCK!$H$10:$H$209,T1113),0)</f>
        <v>0</v>
      </c>
      <c r="K1113" s="1">
        <f>IFERROR(SUMIFS(STOCK!$V$10:$V$209,STOCK!$H$10:$H$209,T1113),0)</f>
        <v>0</v>
      </c>
      <c r="M1113" s="1">
        <f>IFERROR(IF(LEN(T1113)&gt;=1,VLOOKUP(HLOOKUP(T1113,PROFILE!$K$5:$V$8,4,0),PROFILE!$F$1:$G$3,2,0),0),0)</f>
        <v>0</v>
      </c>
      <c r="N1113" s="1">
        <f>IFERROR(COUNTIFS(PROFILE!$H$13:$H$212,"&gt;=1",PROFILE!$I$13:$I$212,T1113),0)</f>
        <v>0</v>
      </c>
      <c r="O1113" s="1">
        <f>IFERROR(IF(P1113&gt;=1,(IF(LEN(T1113)&gt;=1,VLOOKUP(T1113,PROFILE!$A$23:$B$34,2,0)*100+COUNTIF($T$8:T1113,T1113),0)),0),0)</f>
        <v>0</v>
      </c>
      <c r="P1113" s="11"/>
      <c r="Q1113" s="11"/>
      <c r="R1113" s="12"/>
      <c r="S1113" s="12"/>
      <c r="T1113" s="11"/>
      <c r="U1113" s="11"/>
      <c r="V1113" s="11"/>
      <c r="W1113" s="8">
        <f ca="1">IFERROR(IF(P1113&gt;=1,(IF(M1113&gt;=2,COUNTIF(INDIRECT(G1113):INDIRECT(H1113),"OLD"),0)),0),0)</f>
        <v>0</v>
      </c>
      <c r="X1113" s="8">
        <f ca="1">IFERROR(IF(P1113&gt;=1,(IF(M1113=1,COUNTIF(INDIRECT(G1113):INDIRECT(H1113),"NEW"),IF(M1113=3,COUNTIF(INDIRECT(G1113):INDIRECT(H1113),"NEW"),0))),0),0)</f>
        <v>0</v>
      </c>
      <c r="Y1113" s="10">
        <f t="shared" ca="1" si="53"/>
        <v>0</v>
      </c>
      <c r="Z1113" s="13"/>
    </row>
    <row r="1114" spans="6:26" ht="20.100000000000001" customHeight="1" x14ac:dyDescent="0.25">
      <c r="F1114" s="1">
        <f>IFERROR(IF(O1114&gt;=101,MATCH(O1114,VITRAN!$AG$14:$AG$1513,0)+13,0),0)</f>
        <v>0</v>
      </c>
      <c r="G1114" s="1" t="str">
        <f t="shared" si="51"/>
        <v/>
      </c>
      <c r="H1114" s="1" t="str">
        <f t="shared" si="52"/>
        <v/>
      </c>
      <c r="J1114" s="1">
        <f>IFERROR(SUMIFS(STOCK!$U$10:$U$209,STOCK!$H$10:$H$209,T1114),0)</f>
        <v>0</v>
      </c>
      <c r="K1114" s="1">
        <f>IFERROR(SUMIFS(STOCK!$V$10:$V$209,STOCK!$H$10:$H$209,T1114),0)</f>
        <v>0</v>
      </c>
      <c r="M1114" s="1">
        <f>IFERROR(IF(LEN(T1114)&gt;=1,VLOOKUP(HLOOKUP(T1114,PROFILE!$K$5:$V$8,4,0),PROFILE!$F$1:$G$3,2,0),0),0)</f>
        <v>0</v>
      </c>
      <c r="N1114" s="1">
        <f>IFERROR(COUNTIFS(PROFILE!$H$13:$H$212,"&gt;=1",PROFILE!$I$13:$I$212,T1114),0)</f>
        <v>0</v>
      </c>
      <c r="O1114" s="1">
        <f>IFERROR(IF(P1114&gt;=1,(IF(LEN(T1114)&gt;=1,VLOOKUP(T1114,PROFILE!$A$23:$B$34,2,0)*100+COUNTIF($T$8:T1114,T1114),0)),0),0)</f>
        <v>0</v>
      </c>
      <c r="P1114" s="11"/>
      <c r="Q1114" s="11"/>
      <c r="R1114" s="12"/>
      <c r="S1114" s="12"/>
      <c r="T1114" s="11"/>
      <c r="U1114" s="11"/>
      <c r="V1114" s="11"/>
      <c r="W1114" s="8">
        <f ca="1">IFERROR(IF(P1114&gt;=1,(IF(M1114&gt;=2,COUNTIF(INDIRECT(G1114):INDIRECT(H1114),"OLD"),0)),0),0)</f>
        <v>0</v>
      </c>
      <c r="X1114" s="8">
        <f ca="1">IFERROR(IF(P1114&gt;=1,(IF(M1114=1,COUNTIF(INDIRECT(G1114):INDIRECT(H1114),"NEW"),IF(M1114=3,COUNTIF(INDIRECT(G1114):INDIRECT(H1114),"NEW"),0))),0),0)</f>
        <v>0</v>
      </c>
      <c r="Y1114" s="10">
        <f t="shared" ca="1" si="53"/>
        <v>0</v>
      </c>
      <c r="Z1114" s="13"/>
    </row>
    <row r="1115" spans="6:26" ht="20.100000000000001" customHeight="1" x14ac:dyDescent="0.25">
      <c r="F1115" s="1">
        <f>IFERROR(IF(O1115&gt;=101,MATCH(O1115,VITRAN!$AG$14:$AG$1513,0)+13,0),0)</f>
        <v>0</v>
      </c>
      <c r="G1115" s="1" t="str">
        <f t="shared" si="51"/>
        <v/>
      </c>
      <c r="H1115" s="1" t="str">
        <f t="shared" si="52"/>
        <v/>
      </c>
      <c r="J1115" s="1">
        <f>IFERROR(SUMIFS(STOCK!$U$10:$U$209,STOCK!$H$10:$H$209,T1115),0)</f>
        <v>0</v>
      </c>
      <c r="K1115" s="1">
        <f>IFERROR(SUMIFS(STOCK!$V$10:$V$209,STOCK!$H$10:$H$209,T1115),0)</f>
        <v>0</v>
      </c>
      <c r="M1115" s="1">
        <f>IFERROR(IF(LEN(T1115)&gt;=1,VLOOKUP(HLOOKUP(T1115,PROFILE!$K$5:$V$8,4,0),PROFILE!$F$1:$G$3,2,0),0),0)</f>
        <v>0</v>
      </c>
      <c r="N1115" s="1">
        <f>IFERROR(COUNTIFS(PROFILE!$H$13:$H$212,"&gt;=1",PROFILE!$I$13:$I$212,T1115),0)</f>
        <v>0</v>
      </c>
      <c r="O1115" s="1">
        <f>IFERROR(IF(P1115&gt;=1,(IF(LEN(T1115)&gt;=1,VLOOKUP(T1115,PROFILE!$A$23:$B$34,2,0)*100+COUNTIF($T$8:T1115,T1115),0)),0),0)</f>
        <v>0</v>
      </c>
      <c r="P1115" s="11"/>
      <c r="Q1115" s="11"/>
      <c r="R1115" s="12"/>
      <c r="S1115" s="12"/>
      <c r="T1115" s="11"/>
      <c r="U1115" s="11"/>
      <c r="V1115" s="11"/>
      <c r="W1115" s="8">
        <f ca="1">IFERROR(IF(P1115&gt;=1,(IF(M1115&gt;=2,COUNTIF(INDIRECT(G1115):INDIRECT(H1115),"OLD"),0)),0),0)</f>
        <v>0</v>
      </c>
      <c r="X1115" s="8">
        <f ca="1">IFERROR(IF(P1115&gt;=1,(IF(M1115=1,COUNTIF(INDIRECT(G1115):INDIRECT(H1115),"NEW"),IF(M1115=3,COUNTIF(INDIRECT(G1115):INDIRECT(H1115),"NEW"),0))),0),0)</f>
        <v>0</v>
      </c>
      <c r="Y1115" s="10">
        <f t="shared" ca="1" si="53"/>
        <v>0</v>
      </c>
      <c r="Z1115" s="13"/>
    </row>
    <row r="1116" spans="6:26" ht="20.100000000000001" customHeight="1" x14ac:dyDescent="0.25">
      <c r="F1116" s="1">
        <f>IFERROR(IF(O1116&gt;=101,MATCH(O1116,VITRAN!$AG$14:$AG$1513,0)+13,0),0)</f>
        <v>0</v>
      </c>
      <c r="G1116" s="1" t="str">
        <f t="shared" si="51"/>
        <v/>
      </c>
      <c r="H1116" s="1" t="str">
        <f t="shared" si="52"/>
        <v/>
      </c>
      <c r="J1116" s="1">
        <f>IFERROR(SUMIFS(STOCK!$U$10:$U$209,STOCK!$H$10:$H$209,T1116),0)</f>
        <v>0</v>
      </c>
      <c r="K1116" s="1">
        <f>IFERROR(SUMIFS(STOCK!$V$10:$V$209,STOCK!$H$10:$H$209,T1116),0)</f>
        <v>0</v>
      </c>
      <c r="M1116" s="1">
        <f>IFERROR(IF(LEN(T1116)&gt;=1,VLOOKUP(HLOOKUP(T1116,PROFILE!$K$5:$V$8,4,0),PROFILE!$F$1:$G$3,2,0),0),0)</f>
        <v>0</v>
      </c>
      <c r="N1116" s="1">
        <f>IFERROR(COUNTIFS(PROFILE!$H$13:$H$212,"&gt;=1",PROFILE!$I$13:$I$212,T1116),0)</f>
        <v>0</v>
      </c>
      <c r="O1116" s="1">
        <f>IFERROR(IF(P1116&gt;=1,(IF(LEN(T1116)&gt;=1,VLOOKUP(T1116,PROFILE!$A$23:$B$34,2,0)*100+COUNTIF($T$8:T1116,T1116),0)),0),0)</f>
        <v>0</v>
      </c>
      <c r="P1116" s="11"/>
      <c r="Q1116" s="11"/>
      <c r="R1116" s="12"/>
      <c r="S1116" s="12"/>
      <c r="T1116" s="11"/>
      <c r="U1116" s="11"/>
      <c r="V1116" s="11"/>
      <c r="W1116" s="8">
        <f ca="1">IFERROR(IF(P1116&gt;=1,(IF(M1116&gt;=2,COUNTIF(INDIRECT(G1116):INDIRECT(H1116),"OLD"),0)),0),0)</f>
        <v>0</v>
      </c>
      <c r="X1116" s="8">
        <f ca="1">IFERROR(IF(P1116&gt;=1,(IF(M1116=1,COUNTIF(INDIRECT(G1116):INDIRECT(H1116),"NEW"),IF(M1116=3,COUNTIF(INDIRECT(G1116):INDIRECT(H1116),"NEW"),0))),0),0)</f>
        <v>0</v>
      </c>
      <c r="Y1116" s="10">
        <f t="shared" ca="1" si="53"/>
        <v>0</v>
      </c>
      <c r="Z1116" s="13"/>
    </row>
    <row r="1117" spans="6:26" ht="20.100000000000001" customHeight="1" x14ac:dyDescent="0.25">
      <c r="F1117" s="1">
        <f>IFERROR(IF(O1117&gt;=101,MATCH(O1117,VITRAN!$AG$14:$AG$1513,0)+13,0),0)</f>
        <v>0</v>
      </c>
      <c r="G1117" s="1" t="str">
        <f t="shared" si="51"/>
        <v/>
      </c>
      <c r="H1117" s="1" t="str">
        <f t="shared" si="52"/>
        <v/>
      </c>
      <c r="J1117" s="1">
        <f>IFERROR(SUMIFS(STOCK!$U$10:$U$209,STOCK!$H$10:$H$209,T1117),0)</f>
        <v>0</v>
      </c>
      <c r="K1117" s="1">
        <f>IFERROR(SUMIFS(STOCK!$V$10:$V$209,STOCK!$H$10:$H$209,T1117),0)</f>
        <v>0</v>
      </c>
      <c r="M1117" s="1">
        <f>IFERROR(IF(LEN(T1117)&gt;=1,VLOOKUP(HLOOKUP(T1117,PROFILE!$K$5:$V$8,4,0),PROFILE!$F$1:$G$3,2,0),0),0)</f>
        <v>0</v>
      </c>
      <c r="N1117" s="1">
        <f>IFERROR(COUNTIFS(PROFILE!$H$13:$H$212,"&gt;=1",PROFILE!$I$13:$I$212,T1117),0)</f>
        <v>0</v>
      </c>
      <c r="O1117" s="1">
        <f>IFERROR(IF(P1117&gt;=1,(IF(LEN(T1117)&gt;=1,VLOOKUP(T1117,PROFILE!$A$23:$B$34,2,0)*100+COUNTIF($T$8:T1117,T1117),0)),0),0)</f>
        <v>0</v>
      </c>
      <c r="P1117" s="11"/>
      <c r="Q1117" s="11"/>
      <c r="R1117" s="12"/>
      <c r="S1117" s="12"/>
      <c r="T1117" s="11"/>
      <c r="U1117" s="11"/>
      <c r="V1117" s="11"/>
      <c r="W1117" s="8">
        <f ca="1">IFERROR(IF(P1117&gt;=1,(IF(M1117&gt;=2,COUNTIF(INDIRECT(G1117):INDIRECT(H1117),"OLD"),0)),0),0)</f>
        <v>0</v>
      </c>
      <c r="X1117" s="8">
        <f ca="1">IFERROR(IF(P1117&gt;=1,(IF(M1117=1,COUNTIF(INDIRECT(G1117):INDIRECT(H1117),"NEW"),IF(M1117=3,COUNTIF(INDIRECT(G1117):INDIRECT(H1117),"NEW"),0))),0),0)</f>
        <v>0</v>
      </c>
      <c r="Y1117" s="10">
        <f t="shared" ca="1" si="53"/>
        <v>0</v>
      </c>
      <c r="Z1117" s="13"/>
    </row>
    <row r="1118" spans="6:26" ht="20.100000000000001" customHeight="1" x14ac:dyDescent="0.25">
      <c r="F1118" s="1">
        <f>IFERROR(IF(O1118&gt;=101,MATCH(O1118,VITRAN!$AG$14:$AG$1513,0)+13,0),0)</f>
        <v>0</v>
      </c>
      <c r="G1118" s="1" t="str">
        <f t="shared" si="51"/>
        <v/>
      </c>
      <c r="H1118" s="1" t="str">
        <f t="shared" si="52"/>
        <v/>
      </c>
      <c r="J1118" s="1">
        <f>IFERROR(SUMIFS(STOCK!$U$10:$U$209,STOCK!$H$10:$H$209,T1118),0)</f>
        <v>0</v>
      </c>
      <c r="K1118" s="1">
        <f>IFERROR(SUMIFS(STOCK!$V$10:$V$209,STOCK!$H$10:$H$209,T1118),0)</f>
        <v>0</v>
      </c>
      <c r="M1118" s="1">
        <f>IFERROR(IF(LEN(T1118)&gt;=1,VLOOKUP(HLOOKUP(T1118,PROFILE!$K$5:$V$8,4,0),PROFILE!$F$1:$G$3,2,0),0),0)</f>
        <v>0</v>
      </c>
      <c r="N1118" s="1">
        <f>IFERROR(COUNTIFS(PROFILE!$H$13:$H$212,"&gt;=1",PROFILE!$I$13:$I$212,T1118),0)</f>
        <v>0</v>
      </c>
      <c r="O1118" s="1">
        <f>IFERROR(IF(P1118&gt;=1,(IF(LEN(T1118)&gt;=1,VLOOKUP(T1118,PROFILE!$A$23:$B$34,2,0)*100+COUNTIF($T$8:T1118,T1118),0)),0),0)</f>
        <v>0</v>
      </c>
      <c r="P1118" s="11"/>
      <c r="Q1118" s="11"/>
      <c r="R1118" s="12"/>
      <c r="S1118" s="12"/>
      <c r="T1118" s="11"/>
      <c r="U1118" s="11"/>
      <c r="V1118" s="11"/>
      <c r="W1118" s="8">
        <f ca="1">IFERROR(IF(P1118&gt;=1,(IF(M1118&gt;=2,COUNTIF(INDIRECT(G1118):INDIRECT(H1118),"OLD"),0)),0),0)</f>
        <v>0</v>
      </c>
      <c r="X1118" s="8">
        <f ca="1">IFERROR(IF(P1118&gt;=1,(IF(M1118=1,COUNTIF(INDIRECT(G1118):INDIRECT(H1118),"NEW"),IF(M1118=3,COUNTIF(INDIRECT(G1118):INDIRECT(H1118),"NEW"),0))),0),0)</f>
        <v>0</v>
      </c>
      <c r="Y1118" s="10">
        <f t="shared" ca="1" si="53"/>
        <v>0</v>
      </c>
      <c r="Z1118" s="13"/>
    </row>
    <row r="1119" spans="6:26" ht="20.100000000000001" customHeight="1" x14ac:dyDescent="0.25">
      <c r="F1119" s="1">
        <f>IFERROR(IF(O1119&gt;=101,MATCH(O1119,VITRAN!$AG$14:$AG$1513,0)+13,0),0)</f>
        <v>0</v>
      </c>
      <c r="G1119" s="1" t="str">
        <f t="shared" si="51"/>
        <v/>
      </c>
      <c r="H1119" s="1" t="str">
        <f t="shared" si="52"/>
        <v/>
      </c>
      <c r="J1119" s="1">
        <f>IFERROR(SUMIFS(STOCK!$U$10:$U$209,STOCK!$H$10:$H$209,T1119),0)</f>
        <v>0</v>
      </c>
      <c r="K1119" s="1">
        <f>IFERROR(SUMIFS(STOCK!$V$10:$V$209,STOCK!$H$10:$H$209,T1119),0)</f>
        <v>0</v>
      </c>
      <c r="M1119" s="1">
        <f>IFERROR(IF(LEN(T1119)&gt;=1,VLOOKUP(HLOOKUP(T1119,PROFILE!$K$5:$V$8,4,0),PROFILE!$F$1:$G$3,2,0),0),0)</f>
        <v>0</v>
      </c>
      <c r="N1119" s="1">
        <f>IFERROR(COUNTIFS(PROFILE!$H$13:$H$212,"&gt;=1",PROFILE!$I$13:$I$212,T1119),0)</f>
        <v>0</v>
      </c>
      <c r="O1119" s="1">
        <f>IFERROR(IF(P1119&gt;=1,(IF(LEN(T1119)&gt;=1,VLOOKUP(T1119,PROFILE!$A$23:$B$34,2,0)*100+COUNTIF($T$8:T1119,T1119),0)),0),0)</f>
        <v>0</v>
      </c>
      <c r="P1119" s="11"/>
      <c r="Q1119" s="11"/>
      <c r="R1119" s="12"/>
      <c r="S1119" s="12"/>
      <c r="T1119" s="11"/>
      <c r="U1119" s="11"/>
      <c r="V1119" s="11"/>
      <c r="W1119" s="8">
        <f ca="1">IFERROR(IF(P1119&gt;=1,(IF(M1119&gt;=2,COUNTIF(INDIRECT(G1119):INDIRECT(H1119),"OLD"),0)),0),0)</f>
        <v>0</v>
      </c>
      <c r="X1119" s="8">
        <f ca="1">IFERROR(IF(P1119&gt;=1,(IF(M1119=1,COUNTIF(INDIRECT(G1119):INDIRECT(H1119),"NEW"),IF(M1119=3,COUNTIF(INDIRECT(G1119):INDIRECT(H1119),"NEW"),0))),0),0)</f>
        <v>0</v>
      </c>
      <c r="Y1119" s="10">
        <f t="shared" ca="1" si="53"/>
        <v>0</v>
      </c>
      <c r="Z1119" s="13"/>
    </row>
    <row r="1120" spans="6:26" ht="20.100000000000001" customHeight="1" x14ac:dyDescent="0.25">
      <c r="F1120" s="1">
        <f>IFERROR(IF(O1120&gt;=101,MATCH(O1120,VITRAN!$AG$14:$AG$1513,0)+13,0),0)</f>
        <v>0</v>
      </c>
      <c r="G1120" s="1" t="str">
        <f t="shared" si="51"/>
        <v/>
      </c>
      <c r="H1120" s="1" t="str">
        <f t="shared" si="52"/>
        <v/>
      </c>
      <c r="J1120" s="1">
        <f>IFERROR(SUMIFS(STOCK!$U$10:$U$209,STOCK!$H$10:$H$209,T1120),0)</f>
        <v>0</v>
      </c>
      <c r="K1120" s="1">
        <f>IFERROR(SUMIFS(STOCK!$V$10:$V$209,STOCK!$H$10:$H$209,T1120),0)</f>
        <v>0</v>
      </c>
      <c r="M1120" s="1">
        <f>IFERROR(IF(LEN(T1120)&gt;=1,VLOOKUP(HLOOKUP(T1120,PROFILE!$K$5:$V$8,4,0),PROFILE!$F$1:$G$3,2,0),0),0)</f>
        <v>0</v>
      </c>
      <c r="N1120" s="1">
        <f>IFERROR(COUNTIFS(PROFILE!$H$13:$H$212,"&gt;=1",PROFILE!$I$13:$I$212,T1120),0)</f>
        <v>0</v>
      </c>
      <c r="O1120" s="1">
        <f>IFERROR(IF(P1120&gt;=1,(IF(LEN(T1120)&gt;=1,VLOOKUP(T1120,PROFILE!$A$23:$B$34,2,0)*100+COUNTIF($T$8:T1120,T1120),0)),0),0)</f>
        <v>0</v>
      </c>
      <c r="P1120" s="11"/>
      <c r="Q1120" s="11"/>
      <c r="R1120" s="12"/>
      <c r="S1120" s="12"/>
      <c r="T1120" s="11"/>
      <c r="U1120" s="11"/>
      <c r="V1120" s="11"/>
      <c r="W1120" s="8">
        <f ca="1">IFERROR(IF(P1120&gt;=1,(IF(M1120&gt;=2,COUNTIF(INDIRECT(G1120):INDIRECT(H1120),"OLD"),0)),0),0)</f>
        <v>0</v>
      </c>
      <c r="X1120" s="8">
        <f ca="1">IFERROR(IF(P1120&gt;=1,(IF(M1120=1,COUNTIF(INDIRECT(G1120):INDIRECT(H1120),"NEW"),IF(M1120=3,COUNTIF(INDIRECT(G1120):INDIRECT(H1120),"NEW"),0))),0),0)</f>
        <v>0</v>
      </c>
      <c r="Y1120" s="10">
        <f t="shared" ca="1" si="53"/>
        <v>0</v>
      </c>
      <c r="Z1120" s="13"/>
    </row>
    <row r="1121" spans="6:26" ht="20.100000000000001" customHeight="1" x14ac:dyDescent="0.25">
      <c r="F1121" s="1">
        <f>IFERROR(IF(O1121&gt;=101,MATCH(O1121,VITRAN!$AG$14:$AG$1513,0)+13,0),0)</f>
        <v>0</v>
      </c>
      <c r="G1121" s="1" t="str">
        <f t="shared" si="51"/>
        <v/>
      </c>
      <c r="H1121" s="1" t="str">
        <f t="shared" si="52"/>
        <v/>
      </c>
      <c r="J1121" s="1">
        <f>IFERROR(SUMIFS(STOCK!$U$10:$U$209,STOCK!$H$10:$H$209,T1121),0)</f>
        <v>0</v>
      </c>
      <c r="K1121" s="1">
        <f>IFERROR(SUMIFS(STOCK!$V$10:$V$209,STOCK!$H$10:$H$209,T1121),0)</f>
        <v>0</v>
      </c>
      <c r="M1121" s="1">
        <f>IFERROR(IF(LEN(T1121)&gt;=1,VLOOKUP(HLOOKUP(T1121,PROFILE!$K$5:$V$8,4,0),PROFILE!$F$1:$G$3,2,0),0),0)</f>
        <v>0</v>
      </c>
      <c r="N1121" s="1">
        <f>IFERROR(COUNTIFS(PROFILE!$H$13:$H$212,"&gt;=1",PROFILE!$I$13:$I$212,T1121),0)</f>
        <v>0</v>
      </c>
      <c r="O1121" s="1">
        <f>IFERROR(IF(P1121&gt;=1,(IF(LEN(T1121)&gt;=1,VLOOKUP(T1121,PROFILE!$A$23:$B$34,2,0)*100+COUNTIF($T$8:T1121,T1121),0)),0),0)</f>
        <v>0</v>
      </c>
      <c r="P1121" s="11"/>
      <c r="Q1121" s="11"/>
      <c r="R1121" s="12"/>
      <c r="S1121" s="12"/>
      <c r="T1121" s="11"/>
      <c r="U1121" s="11"/>
      <c r="V1121" s="11"/>
      <c r="W1121" s="8">
        <f ca="1">IFERROR(IF(P1121&gt;=1,(IF(M1121&gt;=2,COUNTIF(INDIRECT(G1121):INDIRECT(H1121),"OLD"),0)),0),0)</f>
        <v>0</v>
      </c>
      <c r="X1121" s="8">
        <f ca="1">IFERROR(IF(P1121&gt;=1,(IF(M1121=1,COUNTIF(INDIRECT(G1121):INDIRECT(H1121),"NEW"),IF(M1121=3,COUNTIF(INDIRECT(G1121):INDIRECT(H1121),"NEW"),0))),0),0)</f>
        <v>0</v>
      </c>
      <c r="Y1121" s="10">
        <f t="shared" ca="1" si="53"/>
        <v>0</v>
      </c>
      <c r="Z1121" s="13"/>
    </row>
    <row r="1122" spans="6:26" ht="20.100000000000001" customHeight="1" x14ac:dyDescent="0.25">
      <c r="F1122" s="1">
        <f>IFERROR(IF(O1122&gt;=101,MATCH(O1122,VITRAN!$AG$14:$AG$1513,0)+13,0),0)</f>
        <v>0</v>
      </c>
      <c r="G1122" s="1" t="str">
        <f t="shared" si="51"/>
        <v/>
      </c>
      <c r="H1122" s="1" t="str">
        <f t="shared" si="52"/>
        <v/>
      </c>
      <c r="J1122" s="1">
        <f>IFERROR(SUMIFS(STOCK!$U$10:$U$209,STOCK!$H$10:$H$209,T1122),0)</f>
        <v>0</v>
      </c>
      <c r="K1122" s="1">
        <f>IFERROR(SUMIFS(STOCK!$V$10:$V$209,STOCK!$H$10:$H$209,T1122),0)</f>
        <v>0</v>
      </c>
      <c r="M1122" s="1">
        <f>IFERROR(IF(LEN(T1122)&gt;=1,VLOOKUP(HLOOKUP(T1122,PROFILE!$K$5:$V$8,4,0),PROFILE!$F$1:$G$3,2,0),0),0)</f>
        <v>0</v>
      </c>
      <c r="N1122" s="1">
        <f>IFERROR(COUNTIFS(PROFILE!$H$13:$H$212,"&gt;=1",PROFILE!$I$13:$I$212,T1122),0)</f>
        <v>0</v>
      </c>
      <c r="O1122" s="1">
        <f>IFERROR(IF(P1122&gt;=1,(IF(LEN(T1122)&gt;=1,VLOOKUP(T1122,PROFILE!$A$23:$B$34,2,0)*100+COUNTIF($T$8:T1122,T1122),0)),0),0)</f>
        <v>0</v>
      </c>
      <c r="P1122" s="11"/>
      <c r="Q1122" s="11"/>
      <c r="R1122" s="12"/>
      <c r="S1122" s="12"/>
      <c r="T1122" s="11"/>
      <c r="U1122" s="11"/>
      <c r="V1122" s="11"/>
      <c r="W1122" s="8">
        <f ca="1">IFERROR(IF(P1122&gt;=1,(IF(M1122&gt;=2,COUNTIF(INDIRECT(G1122):INDIRECT(H1122),"OLD"),0)),0),0)</f>
        <v>0</v>
      </c>
      <c r="X1122" s="8">
        <f ca="1">IFERROR(IF(P1122&gt;=1,(IF(M1122=1,COUNTIF(INDIRECT(G1122):INDIRECT(H1122),"NEW"),IF(M1122=3,COUNTIF(INDIRECT(G1122):INDIRECT(H1122),"NEW"),0))),0),0)</f>
        <v>0</v>
      </c>
      <c r="Y1122" s="10">
        <f t="shared" ca="1" si="53"/>
        <v>0</v>
      </c>
      <c r="Z1122" s="13"/>
    </row>
    <row r="1123" spans="6:26" ht="20.100000000000001" customHeight="1" x14ac:dyDescent="0.25">
      <c r="F1123" s="1">
        <f>IFERROR(IF(O1123&gt;=101,MATCH(O1123,VITRAN!$AG$14:$AG$1513,0)+13,0),0)</f>
        <v>0</v>
      </c>
      <c r="G1123" s="1" t="str">
        <f t="shared" si="51"/>
        <v/>
      </c>
      <c r="H1123" s="1" t="str">
        <f t="shared" si="52"/>
        <v/>
      </c>
      <c r="J1123" s="1">
        <f>IFERROR(SUMIFS(STOCK!$U$10:$U$209,STOCK!$H$10:$H$209,T1123),0)</f>
        <v>0</v>
      </c>
      <c r="K1123" s="1">
        <f>IFERROR(SUMIFS(STOCK!$V$10:$V$209,STOCK!$H$10:$H$209,T1123),0)</f>
        <v>0</v>
      </c>
      <c r="M1123" s="1">
        <f>IFERROR(IF(LEN(T1123)&gt;=1,VLOOKUP(HLOOKUP(T1123,PROFILE!$K$5:$V$8,4,0),PROFILE!$F$1:$G$3,2,0),0),0)</f>
        <v>0</v>
      </c>
      <c r="N1123" s="1">
        <f>IFERROR(COUNTIFS(PROFILE!$H$13:$H$212,"&gt;=1",PROFILE!$I$13:$I$212,T1123),0)</f>
        <v>0</v>
      </c>
      <c r="O1123" s="1">
        <f>IFERROR(IF(P1123&gt;=1,(IF(LEN(T1123)&gt;=1,VLOOKUP(T1123,PROFILE!$A$23:$B$34,2,0)*100+COUNTIF($T$8:T1123,T1123),0)),0),0)</f>
        <v>0</v>
      </c>
      <c r="P1123" s="11"/>
      <c r="Q1123" s="11"/>
      <c r="R1123" s="12"/>
      <c r="S1123" s="12"/>
      <c r="T1123" s="11"/>
      <c r="U1123" s="11"/>
      <c r="V1123" s="11"/>
      <c r="W1123" s="8">
        <f ca="1">IFERROR(IF(P1123&gt;=1,(IF(M1123&gt;=2,COUNTIF(INDIRECT(G1123):INDIRECT(H1123),"OLD"),0)),0),0)</f>
        <v>0</v>
      </c>
      <c r="X1123" s="8">
        <f ca="1">IFERROR(IF(P1123&gt;=1,(IF(M1123=1,COUNTIF(INDIRECT(G1123):INDIRECT(H1123),"NEW"),IF(M1123=3,COUNTIF(INDIRECT(G1123):INDIRECT(H1123),"NEW"),0))),0),0)</f>
        <v>0</v>
      </c>
      <c r="Y1123" s="10">
        <f t="shared" ca="1" si="53"/>
        <v>0</v>
      </c>
      <c r="Z1123" s="13"/>
    </row>
    <row r="1124" spans="6:26" ht="20.100000000000001" customHeight="1" x14ac:dyDescent="0.25">
      <c r="F1124" s="1">
        <f>IFERROR(IF(O1124&gt;=101,MATCH(O1124,VITRAN!$AG$14:$AG$1513,0)+13,0),0)</f>
        <v>0</v>
      </c>
      <c r="G1124" s="1" t="str">
        <f t="shared" si="51"/>
        <v/>
      </c>
      <c r="H1124" s="1" t="str">
        <f t="shared" si="52"/>
        <v/>
      </c>
      <c r="J1124" s="1">
        <f>IFERROR(SUMIFS(STOCK!$U$10:$U$209,STOCK!$H$10:$H$209,T1124),0)</f>
        <v>0</v>
      </c>
      <c r="K1124" s="1">
        <f>IFERROR(SUMIFS(STOCK!$V$10:$V$209,STOCK!$H$10:$H$209,T1124),0)</f>
        <v>0</v>
      </c>
      <c r="M1124" s="1">
        <f>IFERROR(IF(LEN(T1124)&gt;=1,VLOOKUP(HLOOKUP(T1124,PROFILE!$K$5:$V$8,4,0),PROFILE!$F$1:$G$3,2,0),0),0)</f>
        <v>0</v>
      </c>
      <c r="N1124" s="1">
        <f>IFERROR(COUNTIFS(PROFILE!$H$13:$H$212,"&gt;=1",PROFILE!$I$13:$I$212,T1124),0)</f>
        <v>0</v>
      </c>
      <c r="O1124" s="1">
        <f>IFERROR(IF(P1124&gt;=1,(IF(LEN(T1124)&gt;=1,VLOOKUP(T1124,PROFILE!$A$23:$B$34,2,0)*100+COUNTIF($T$8:T1124,T1124),0)),0),0)</f>
        <v>0</v>
      </c>
      <c r="P1124" s="11"/>
      <c r="Q1124" s="11"/>
      <c r="R1124" s="12"/>
      <c r="S1124" s="12"/>
      <c r="T1124" s="11"/>
      <c r="U1124" s="11"/>
      <c r="V1124" s="11"/>
      <c r="W1124" s="8">
        <f ca="1">IFERROR(IF(P1124&gt;=1,(IF(M1124&gt;=2,COUNTIF(INDIRECT(G1124):INDIRECT(H1124),"OLD"),0)),0),0)</f>
        <v>0</v>
      </c>
      <c r="X1124" s="8">
        <f ca="1">IFERROR(IF(P1124&gt;=1,(IF(M1124=1,COUNTIF(INDIRECT(G1124):INDIRECT(H1124),"NEW"),IF(M1124=3,COUNTIF(INDIRECT(G1124):INDIRECT(H1124),"NEW"),0))),0),0)</f>
        <v>0</v>
      </c>
      <c r="Y1124" s="10">
        <f t="shared" ca="1" si="53"/>
        <v>0</v>
      </c>
      <c r="Z1124" s="13"/>
    </row>
    <row r="1125" spans="6:26" ht="20.100000000000001" customHeight="1" x14ac:dyDescent="0.25">
      <c r="F1125" s="1">
        <f>IFERROR(IF(O1125&gt;=101,MATCH(O1125,VITRAN!$AG$14:$AG$1513,0)+13,0),0)</f>
        <v>0</v>
      </c>
      <c r="G1125" s="1" t="str">
        <f t="shared" si="51"/>
        <v/>
      </c>
      <c r="H1125" s="1" t="str">
        <f t="shared" si="52"/>
        <v/>
      </c>
      <c r="J1125" s="1">
        <f>IFERROR(SUMIFS(STOCK!$U$10:$U$209,STOCK!$H$10:$H$209,T1125),0)</f>
        <v>0</v>
      </c>
      <c r="K1125" s="1">
        <f>IFERROR(SUMIFS(STOCK!$V$10:$V$209,STOCK!$H$10:$H$209,T1125),0)</f>
        <v>0</v>
      </c>
      <c r="M1125" s="1">
        <f>IFERROR(IF(LEN(T1125)&gt;=1,VLOOKUP(HLOOKUP(T1125,PROFILE!$K$5:$V$8,4,0),PROFILE!$F$1:$G$3,2,0),0),0)</f>
        <v>0</v>
      </c>
      <c r="N1125" s="1">
        <f>IFERROR(COUNTIFS(PROFILE!$H$13:$H$212,"&gt;=1",PROFILE!$I$13:$I$212,T1125),0)</f>
        <v>0</v>
      </c>
      <c r="O1125" s="1">
        <f>IFERROR(IF(P1125&gt;=1,(IF(LEN(T1125)&gt;=1,VLOOKUP(T1125,PROFILE!$A$23:$B$34,2,0)*100+COUNTIF($T$8:T1125,T1125),0)),0),0)</f>
        <v>0</v>
      </c>
      <c r="P1125" s="11"/>
      <c r="Q1125" s="11"/>
      <c r="R1125" s="12"/>
      <c r="S1125" s="12"/>
      <c r="T1125" s="11"/>
      <c r="U1125" s="11"/>
      <c r="V1125" s="11"/>
      <c r="W1125" s="8">
        <f ca="1">IFERROR(IF(P1125&gt;=1,(IF(M1125&gt;=2,COUNTIF(INDIRECT(G1125):INDIRECT(H1125),"OLD"),0)),0),0)</f>
        <v>0</v>
      </c>
      <c r="X1125" s="8">
        <f ca="1">IFERROR(IF(P1125&gt;=1,(IF(M1125=1,COUNTIF(INDIRECT(G1125):INDIRECT(H1125),"NEW"),IF(M1125=3,COUNTIF(INDIRECT(G1125):INDIRECT(H1125),"NEW"),0))),0),0)</f>
        <v>0</v>
      </c>
      <c r="Y1125" s="10">
        <f t="shared" ca="1" si="53"/>
        <v>0</v>
      </c>
      <c r="Z1125" s="13"/>
    </row>
    <row r="1126" spans="6:26" ht="20.100000000000001" customHeight="1" x14ac:dyDescent="0.25">
      <c r="F1126" s="1">
        <f>IFERROR(IF(O1126&gt;=101,MATCH(O1126,VITRAN!$AG$14:$AG$1513,0)+13,0),0)</f>
        <v>0</v>
      </c>
      <c r="G1126" s="1" t="str">
        <f t="shared" si="51"/>
        <v/>
      </c>
      <c r="H1126" s="1" t="str">
        <f t="shared" si="52"/>
        <v/>
      </c>
      <c r="J1126" s="1">
        <f>IFERROR(SUMIFS(STOCK!$U$10:$U$209,STOCK!$H$10:$H$209,T1126),0)</f>
        <v>0</v>
      </c>
      <c r="K1126" s="1">
        <f>IFERROR(SUMIFS(STOCK!$V$10:$V$209,STOCK!$H$10:$H$209,T1126),0)</f>
        <v>0</v>
      </c>
      <c r="M1126" s="1">
        <f>IFERROR(IF(LEN(T1126)&gt;=1,VLOOKUP(HLOOKUP(T1126,PROFILE!$K$5:$V$8,4,0),PROFILE!$F$1:$G$3,2,0),0),0)</f>
        <v>0</v>
      </c>
      <c r="N1126" s="1">
        <f>IFERROR(COUNTIFS(PROFILE!$H$13:$H$212,"&gt;=1",PROFILE!$I$13:$I$212,T1126),0)</f>
        <v>0</v>
      </c>
      <c r="O1126" s="1">
        <f>IFERROR(IF(P1126&gt;=1,(IF(LEN(T1126)&gt;=1,VLOOKUP(T1126,PROFILE!$A$23:$B$34,2,0)*100+COUNTIF($T$8:T1126,T1126),0)),0),0)</f>
        <v>0</v>
      </c>
      <c r="P1126" s="11"/>
      <c r="Q1126" s="11"/>
      <c r="R1126" s="12"/>
      <c r="S1126" s="12"/>
      <c r="T1126" s="11"/>
      <c r="U1126" s="11"/>
      <c r="V1126" s="11"/>
      <c r="W1126" s="8">
        <f ca="1">IFERROR(IF(P1126&gt;=1,(IF(M1126&gt;=2,COUNTIF(INDIRECT(G1126):INDIRECT(H1126),"OLD"),0)),0),0)</f>
        <v>0</v>
      </c>
      <c r="X1126" s="8">
        <f ca="1">IFERROR(IF(P1126&gt;=1,(IF(M1126=1,COUNTIF(INDIRECT(G1126):INDIRECT(H1126),"NEW"),IF(M1126=3,COUNTIF(INDIRECT(G1126):INDIRECT(H1126),"NEW"),0))),0),0)</f>
        <v>0</v>
      </c>
      <c r="Y1126" s="10">
        <f t="shared" ca="1" si="53"/>
        <v>0</v>
      </c>
      <c r="Z1126" s="13"/>
    </row>
    <row r="1127" spans="6:26" ht="20.100000000000001" customHeight="1" x14ac:dyDescent="0.25">
      <c r="F1127" s="1">
        <f>IFERROR(IF(O1127&gt;=101,MATCH(O1127,VITRAN!$AG$14:$AG$1513,0)+13,0),0)</f>
        <v>0</v>
      </c>
      <c r="G1127" s="1" t="str">
        <f t="shared" si="51"/>
        <v/>
      </c>
      <c r="H1127" s="1" t="str">
        <f t="shared" si="52"/>
        <v/>
      </c>
      <c r="J1127" s="1">
        <f>IFERROR(SUMIFS(STOCK!$U$10:$U$209,STOCK!$H$10:$H$209,T1127),0)</f>
        <v>0</v>
      </c>
      <c r="K1127" s="1">
        <f>IFERROR(SUMIFS(STOCK!$V$10:$V$209,STOCK!$H$10:$H$209,T1127),0)</f>
        <v>0</v>
      </c>
      <c r="M1127" s="1">
        <f>IFERROR(IF(LEN(T1127)&gt;=1,VLOOKUP(HLOOKUP(T1127,PROFILE!$K$5:$V$8,4,0),PROFILE!$F$1:$G$3,2,0),0),0)</f>
        <v>0</v>
      </c>
      <c r="N1127" s="1">
        <f>IFERROR(COUNTIFS(PROFILE!$H$13:$H$212,"&gt;=1",PROFILE!$I$13:$I$212,T1127),0)</f>
        <v>0</v>
      </c>
      <c r="O1127" s="1">
        <f>IFERROR(IF(P1127&gt;=1,(IF(LEN(T1127)&gt;=1,VLOOKUP(T1127,PROFILE!$A$23:$B$34,2,0)*100+COUNTIF($T$8:T1127,T1127),0)),0),0)</f>
        <v>0</v>
      </c>
      <c r="P1127" s="11"/>
      <c r="Q1127" s="11"/>
      <c r="R1127" s="12"/>
      <c r="S1127" s="12"/>
      <c r="T1127" s="11"/>
      <c r="U1127" s="11"/>
      <c r="V1127" s="11"/>
      <c r="W1127" s="8">
        <f ca="1">IFERROR(IF(P1127&gt;=1,(IF(M1127&gt;=2,COUNTIF(INDIRECT(G1127):INDIRECT(H1127),"OLD"),0)),0),0)</f>
        <v>0</v>
      </c>
      <c r="X1127" s="8">
        <f ca="1">IFERROR(IF(P1127&gt;=1,(IF(M1127=1,COUNTIF(INDIRECT(G1127):INDIRECT(H1127),"NEW"),IF(M1127=3,COUNTIF(INDIRECT(G1127):INDIRECT(H1127),"NEW"),0))),0),0)</f>
        <v>0</v>
      </c>
      <c r="Y1127" s="10">
        <f t="shared" ca="1" si="53"/>
        <v>0</v>
      </c>
      <c r="Z1127" s="13"/>
    </row>
    <row r="1128" spans="6:26" ht="20.100000000000001" customHeight="1" x14ac:dyDescent="0.25">
      <c r="F1128" s="1">
        <f>IFERROR(IF(O1128&gt;=101,MATCH(O1128,VITRAN!$AG$14:$AG$1513,0)+13,0),0)</f>
        <v>0</v>
      </c>
      <c r="G1128" s="1" t="str">
        <f t="shared" si="51"/>
        <v/>
      </c>
      <c r="H1128" s="1" t="str">
        <f t="shared" si="52"/>
        <v/>
      </c>
      <c r="J1128" s="1">
        <f>IFERROR(SUMIFS(STOCK!$U$10:$U$209,STOCK!$H$10:$H$209,T1128),0)</f>
        <v>0</v>
      </c>
      <c r="K1128" s="1">
        <f>IFERROR(SUMIFS(STOCK!$V$10:$V$209,STOCK!$H$10:$H$209,T1128),0)</f>
        <v>0</v>
      </c>
      <c r="M1128" s="1">
        <f>IFERROR(IF(LEN(T1128)&gt;=1,VLOOKUP(HLOOKUP(T1128,PROFILE!$K$5:$V$8,4,0),PROFILE!$F$1:$G$3,2,0),0),0)</f>
        <v>0</v>
      </c>
      <c r="N1128" s="1">
        <f>IFERROR(COUNTIFS(PROFILE!$H$13:$H$212,"&gt;=1",PROFILE!$I$13:$I$212,T1128),0)</f>
        <v>0</v>
      </c>
      <c r="O1128" s="1">
        <f>IFERROR(IF(P1128&gt;=1,(IF(LEN(T1128)&gt;=1,VLOOKUP(T1128,PROFILE!$A$23:$B$34,2,0)*100+COUNTIF($T$8:T1128,T1128),0)),0),0)</f>
        <v>0</v>
      </c>
      <c r="P1128" s="11"/>
      <c r="Q1128" s="11"/>
      <c r="R1128" s="12"/>
      <c r="S1128" s="12"/>
      <c r="T1128" s="11"/>
      <c r="U1128" s="11"/>
      <c r="V1128" s="11"/>
      <c r="W1128" s="8">
        <f ca="1">IFERROR(IF(P1128&gt;=1,(IF(M1128&gt;=2,COUNTIF(INDIRECT(G1128):INDIRECT(H1128),"OLD"),0)),0),0)</f>
        <v>0</v>
      </c>
      <c r="X1128" s="8">
        <f ca="1">IFERROR(IF(P1128&gt;=1,(IF(M1128=1,COUNTIF(INDIRECT(G1128):INDIRECT(H1128),"NEW"),IF(M1128=3,COUNTIF(INDIRECT(G1128):INDIRECT(H1128),"NEW"),0))),0),0)</f>
        <v>0</v>
      </c>
      <c r="Y1128" s="10">
        <f t="shared" ca="1" si="53"/>
        <v>0</v>
      </c>
      <c r="Z1128" s="13"/>
    </row>
    <row r="1129" spans="6:26" ht="20.100000000000001" customHeight="1" x14ac:dyDescent="0.25">
      <c r="F1129" s="1">
        <f>IFERROR(IF(O1129&gt;=101,MATCH(O1129,VITRAN!$AG$14:$AG$1513,0)+13,0),0)</f>
        <v>0</v>
      </c>
      <c r="G1129" s="1" t="str">
        <f t="shared" si="51"/>
        <v/>
      </c>
      <c r="H1129" s="1" t="str">
        <f t="shared" si="52"/>
        <v/>
      </c>
      <c r="J1129" s="1">
        <f>IFERROR(SUMIFS(STOCK!$U$10:$U$209,STOCK!$H$10:$H$209,T1129),0)</f>
        <v>0</v>
      </c>
      <c r="K1129" s="1">
        <f>IFERROR(SUMIFS(STOCK!$V$10:$V$209,STOCK!$H$10:$H$209,T1129),0)</f>
        <v>0</v>
      </c>
      <c r="M1129" s="1">
        <f>IFERROR(IF(LEN(T1129)&gt;=1,VLOOKUP(HLOOKUP(T1129,PROFILE!$K$5:$V$8,4,0),PROFILE!$F$1:$G$3,2,0),0),0)</f>
        <v>0</v>
      </c>
      <c r="N1129" s="1">
        <f>IFERROR(COUNTIFS(PROFILE!$H$13:$H$212,"&gt;=1",PROFILE!$I$13:$I$212,T1129),0)</f>
        <v>0</v>
      </c>
      <c r="O1129" s="1">
        <f>IFERROR(IF(P1129&gt;=1,(IF(LEN(T1129)&gt;=1,VLOOKUP(T1129,PROFILE!$A$23:$B$34,2,0)*100+COUNTIF($T$8:T1129,T1129),0)),0),0)</f>
        <v>0</v>
      </c>
      <c r="P1129" s="11"/>
      <c r="Q1129" s="11"/>
      <c r="R1129" s="12"/>
      <c r="S1129" s="12"/>
      <c r="T1129" s="11"/>
      <c r="U1129" s="11"/>
      <c r="V1129" s="11"/>
      <c r="W1129" s="8">
        <f ca="1">IFERROR(IF(P1129&gt;=1,(IF(M1129&gt;=2,COUNTIF(INDIRECT(G1129):INDIRECT(H1129),"OLD"),0)),0),0)</f>
        <v>0</v>
      </c>
      <c r="X1129" s="8">
        <f ca="1">IFERROR(IF(P1129&gt;=1,(IF(M1129=1,COUNTIF(INDIRECT(G1129):INDIRECT(H1129),"NEW"),IF(M1129=3,COUNTIF(INDIRECT(G1129):INDIRECT(H1129),"NEW"),0))),0),0)</f>
        <v>0</v>
      </c>
      <c r="Y1129" s="10">
        <f t="shared" ca="1" si="53"/>
        <v>0</v>
      </c>
      <c r="Z1129" s="13"/>
    </row>
    <row r="1130" spans="6:26" ht="20.100000000000001" customHeight="1" x14ac:dyDescent="0.25">
      <c r="F1130" s="1">
        <f>IFERROR(IF(O1130&gt;=101,MATCH(O1130,VITRAN!$AG$14:$AG$1513,0)+13,0),0)</f>
        <v>0</v>
      </c>
      <c r="G1130" s="1" t="str">
        <f t="shared" si="51"/>
        <v/>
      </c>
      <c r="H1130" s="1" t="str">
        <f t="shared" si="52"/>
        <v/>
      </c>
      <c r="J1130" s="1">
        <f>IFERROR(SUMIFS(STOCK!$U$10:$U$209,STOCK!$H$10:$H$209,T1130),0)</f>
        <v>0</v>
      </c>
      <c r="K1130" s="1">
        <f>IFERROR(SUMIFS(STOCK!$V$10:$V$209,STOCK!$H$10:$H$209,T1130),0)</f>
        <v>0</v>
      </c>
      <c r="M1130" s="1">
        <f>IFERROR(IF(LEN(T1130)&gt;=1,VLOOKUP(HLOOKUP(T1130,PROFILE!$K$5:$V$8,4,0),PROFILE!$F$1:$G$3,2,0),0),0)</f>
        <v>0</v>
      </c>
      <c r="N1130" s="1">
        <f>IFERROR(COUNTIFS(PROFILE!$H$13:$H$212,"&gt;=1",PROFILE!$I$13:$I$212,T1130),0)</f>
        <v>0</v>
      </c>
      <c r="O1130" s="1">
        <f>IFERROR(IF(P1130&gt;=1,(IF(LEN(T1130)&gt;=1,VLOOKUP(T1130,PROFILE!$A$23:$B$34,2,0)*100+COUNTIF($T$8:T1130,T1130),0)),0),0)</f>
        <v>0</v>
      </c>
      <c r="P1130" s="11"/>
      <c r="Q1130" s="11"/>
      <c r="R1130" s="12"/>
      <c r="S1130" s="12"/>
      <c r="T1130" s="11"/>
      <c r="U1130" s="11"/>
      <c r="V1130" s="11"/>
      <c r="W1130" s="8">
        <f ca="1">IFERROR(IF(P1130&gt;=1,(IF(M1130&gt;=2,COUNTIF(INDIRECT(G1130):INDIRECT(H1130),"OLD"),0)),0),0)</f>
        <v>0</v>
      </c>
      <c r="X1130" s="8">
        <f ca="1">IFERROR(IF(P1130&gt;=1,(IF(M1130=1,COUNTIF(INDIRECT(G1130):INDIRECT(H1130),"NEW"),IF(M1130=3,COUNTIF(INDIRECT(G1130):INDIRECT(H1130),"NEW"),0))),0),0)</f>
        <v>0</v>
      </c>
      <c r="Y1130" s="10">
        <f t="shared" ca="1" si="53"/>
        <v>0</v>
      </c>
      <c r="Z1130" s="13"/>
    </row>
    <row r="1131" spans="6:26" ht="20.100000000000001" customHeight="1" x14ac:dyDescent="0.25">
      <c r="F1131" s="1">
        <f>IFERROR(IF(O1131&gt;=101,MATCH(O1131,VITRAN!$AG$14:$AG$1513,0)+13,0),0)</f>
        <v>0</v>
      </c>
      <c r="G1131" s="1" t="str">
        <f t="shared" si="51"/>
        <v/>
      </c>
      <c r="H1131" s="1" t="str">
        <f t="shared" si="52"/>
        <v/>
      </c>
      <c r="J1131" s="1">
        <f>IFERROR(SUMIFS(STOCK!$U$10:$U$209,STOCK!$H$10:$H$209,T1131),0)</f>
        <v>0</v>
      </c>
      <c r="K1131" s="1">
        <f>IFERROR(SUMIFS(STOCK!$V$10:$V$209,STOCK!$H$10:$H$209,T1131),0)</f>
        <v>0</v>
      </c>
      <c r="M1131" s="1">
        <f>IFERROR(IF(LEN(T1131)&gt;=1,VLOOKUP(HLOOKUP(T1131,PROFILE!$K$5:$V$8,4,0),PROFILE!$F$1:$G$3,2,0),0),0)</f>
        <v>0</v>
      </c>
      <c r="N1131" s="1">
        <f>IFERROR(COUNTIFS(PROFILE!$H$13:$H$212,"&gt;=1",PROFILE!$I$13:$I$212,T1131),0)</f>
        <v>0</v>
      </c>
      <c r="O1131" s="1">
        <f>IFERROR(IF(P1131&gt;=1,(IF(LEN(T1131)&gt;=1,VLOOKUP(T1131,PROFILE!$A$23:$B$34,2,0)*100+COUNTIF($T$8:T1131,T1131),0)),0),0)</f>
        <v>0</v>
      </c>
      <c r="P1131" s="11"/>
      <c r="Q1131" s="11"/>
      <c r="R1131" s="12"/>
      <c r="S1131" s="12"/>
      <c r="T1131" s="11"/>
      <c r="U1131" s="11"/>
      <c r="V1131" s="11"/>
      <c r="W1131" s="8">
        <f ca="1">IFERROR(IF(P1131&gt;=1,(IF(M1131&gt;=2,COUNTIF(INDIRECT(G1131):INDIRECT(H1131),"OLD"),0)),0),0)</f>
        <v>0</v>
      </c>
      <c r="X1131" s="8">
        <f ca="1">IFERROR(IF(P1131&gt;=1,(IF(M1131=1,COUNTIF(INDIRECT(G1131):INDIRECT(H1131),"NEW"),IF(M1131=3,COUNTIF(INDIRECT(G1131):INDIRECT(H1131),"NEW"),0))),0),0)</f>
        <v>0</v>
      </c>
      <c r="Y1131" s="10">
        <f t="shared" ca="1" si="53"/>
        <v>0</v>
      </c>
      <c r="Z1131" s="13"/>
    </row>
    <row r="1132" spans="6:26" ht="20.100000000000001" customHeight="1" x14ac:dyDescent="0.25">
      <c r="F1132" s="1">
        <f>IFERROR(IF(O1132&gt;=101,MATCH(O1132,VITRAN!$AG$14:$AG$1513,0)+13,0),0)</f>
        <v>0</v>
      </c>
      <c r="G1132" s="1" t="str">
        <f t="shared" si="51"/>
        <v/>
      </c>
      <c r="H1132" s="1" t="str">
        <f t="shared" si="52"/>
        <v/>
      </c>
      <c r="J1132" s="1">
        <f>IFERROR(SUMIFS(STOCK!$U$10:$U$209,STOCK!$H$10:$H$209,T1132),0)</f>
        <v>0</v>
      </c>
      <c r="K1132" s="1">
        <f>IFERROR(SUMIFS(STOCK!$V$10:$V$209,STOCK!$H$10:$H$209,T1132),0)</f>
        <v>0</v>
      </c>
      <c r="M1132" s="1">
        <f>IFERROR(IF(LEN(T1132)&gt;=1,VLOOKUP(HLOOKUP(T1132,PROFILE!$K$5:$V$8,4,0),PROFILE!$F$1:$G$3,2,0),0),0)</f>
        <v>0</v>
      </c>
      <c r="N1132" s="1">
        <f>IFERROR(COUNTIFS(PROFILE!$H$13:$H$212,"&gt;=1",PROFILE!$I$13:$I$212,T1132),0)</f>
        <v>0</v>
      </c>
      <c r="O1132" s="1">
        <f>IFERROR(IF(P1132&gt;=1,(IF(LEN(T1132)&gt;=1,VLOOKUP(T1132,PROFILE!$A$23:$B$34,2,0)*100+COUNTIF($T$8:T1132,T1132),0)),0),0)</f>
        <v>0</v>
      </c>
      <c r="P1132" s="11"/>
      <c r="Q1132" s="11"/>
      <c r="R1132" s="12"/>
      <c r="S1132" s="12"/>
      <c r="T1132" s="11"/>
      <c r="U1132" s="11"/>
      <c r="V1132" s="11"/>
      <c r="W1132" s="8">
        <f ca="1">IFERROR(IF(P1132&gt;=1,(IF(M1132&gt;=2,COUNTIF(INDIRECT(G1132):INDIRECT(H1132),"OLD"),0)),0),0)</f>
        <v>0</v>
      </c>
      <c r="X1132" s="8">
        <f ca="1">IFERROR(IF(P1132&gt;=1,(IF(M1132=1,COUNTIF(INDIRECT(G1132):INDIRECT(H1132),"NEW"),IF(M1132=3,COUNTIF(INDIRECT(G1132):INDIRECT(H1132),"NEW"),0))),0),0)</f>
        <v>0</v>
      </c>
      <c r="Y1132" s="10">
        <f t="shared" ca="1" si="53"/>
        <v>0</v>
      </c>
      <c r="Z1132" s="13"/>
    </row>
    <row r="1133" spans="6:26" ht="20.100000000000001" customHeight="1" x14ac:dyDescent="0.25">
      <c r="F1133" s="1">
        <f>IFERROR(IF(O1133&gt;=101,MATCH(O1133,VITRAN!$AG$14:$AG$1513,0)+13,0),0)</f>
        <v>0</v>
      </c>
      <c r="G1133" s="1" t="str">
        <f t="shared" si="51"/>
        <v/>
      </c>
      <c r="H1133" s="1" t="str">
        <f t="shared" si="52"/>
        <v/>
      </c>
      <c r="J1133" s="1">
        <f>IFERROR(SUMIFS(STOCK!$U$10:$U$209,STOCK!$H$10:$H$209,T1133),0)</f>
        <v>0</v>
      </c>
      <c r="K1133" s="1">
        <f>IFERROR(SUMIFS(STOCK!$V$10:$V$209,STOCK!$H$10:$H$209,T1133),0)</f>
        <v>0</v>
      </c>
      <c r="M1133" s="1">
        <f>IFERROR(IF(LEN(T1133)&gt;=1,VLOOKUP(HLOOKUP(T1133,PROFILE!$K$5:$V$8,4,0),PROFILE!$F$1:$G$3,2,0),0),0)</f>
        <v>0</v>
      </c>
      <c r="N1133" s="1">
        <f>IFERROR(COUNTIFS(PROFILE!$H$13:$H$212,"&gt;=1",PROFILE!$I$13:$I$212,T1133),0)</f>
        <v>0</v>
      </c>
      <c r="O1133" s="1">
        <f>IFERROR(IF(P1133&gt;=1,(IF(LEN(T1133)&gt;=1,VLOOKUP(T1133,PROFILE!$A$23:$B$34,2,0)*100+COUNTIF($T$8:T1133,T1133),0)),0),0)</f>
        <v>0</v>
      </c>
      <c r="P1133" s="11"/>
      <c r="Q1133" s="11"/>
      <c r="R1133" s="12"/>
      <c r="S1133" s="12"/>
      <c r="T1133" s="11"/>
      <c r="U1133" s="11"/>
      <c r="V1133" s="11"/>
      <c r="W1133" s="8">
        <f ca="1">IFERROR(IF(P1133&gt;=1,(IF(M1133&gt;=2,COUNTIF(INDIRECT(G1133):INDIRECT(H1133),"OLD"),0)),0),0)</f>
        <v>0</v>
      </c>
      <c r="X1133" s="8">
        <f ca="1">IFERROR(IF(P1133&gt;=1,(IF(M1133=1,COUNTIF(INDIRECT(G1133):INDIRECT(H1133),"NEW"),IF(M1133=3,COUNTIF(INDIRECT(G1133):INDIRECT(H1133),"NEW"),0))),0),0)</f>
        <v>0</v>
      </c>
      <c r="Y1133" s="10">
        <f t="shared" ca="1" si="53"/>
        <v>0</v>
      </c>
      <c r="Z1133" s="13"/>
    </row>
    <row r="1134" spans="6:26" ht="20.100000000000001" customHeight="1" x14ac:dyDescent="0.25">
      <c r="F1134" s="1">
        <f>IFERROR(IF(O1134&gt;=101,MATCH(O1134,VITRAN!$AG$14:$AG$1513,0)+13,0),0)</f>
        <v>0</v>
      </c>
      <c r="G1134" s="1" t="str">
        <f t="shared" si="51"/>
        <v/>
      </c>
      <c r="H1134" s="1" t="str">
        <f t="shared" si="52"/>
        <v/>
      </c>
      <c r="J1134" s="1">
        <f>IFERROR(SUMIFS(STOCK!$U$10:$U$209,STOCK!$H$10:$H$209,T1134),0)</f>
        <v>0</v>
      </c>
      <c r="K1134" s="1">
        <f>IFERROR(SUMIFS(STOCK!$V$10:$V$209,STOCK!$H$10:$H$209,T1134),0)</f>
        <v>0</v>
      </c>
      <c r="M1134" s="1">
        <f>IFERROR(IF(LEN(T1134)&gt;=1,VLOOKUP(HLOOKUP(T1134,PROFILE!$K$5:$V$8,4,0),PROFILE!$F$1:$G$3,2,0),0),0)</f>
        <v>0</v>
      </c>
      <c r="N1134" s="1">
        <f>IFERROR(COUNTIFS(PROFILE!$H$13:$H$212,"&gt;=1",PROFILE!$I$13:$I$212,T1134),0)</f>
        <v>0</v>
      </c>
      <c r="O1134" s="1">
        <f>IFERROR(IF(P1134&gt;=1,(IF(LEN(T1134)&gt;=1,VLOOKUP(T1134,PROFILE!$A$23:$B$34,2,0)*100+COUNTIF($T$8:T1134,T1134),0)),0),0)</f>
        <v>0</v>
      </c>
      <c r="P1134" s="11"/>
      <c r="Q1134" s="11"/>
      <c r="R1134" s="12"/>
      <c r="S1134" s="12"/>
      <c r="T1134" s="11"/>
      <c r="U1134" s="11"/>
      <c r="V1134" s="11"/>
      <c r="W1134" s="8">
        <f ca="1">IFERROR(IF(P1134&gt;=1,(IF(M1134&gt;=2,COUNTIF(INDIRECT(G1134):INDIRECT(H1134),"OLD"),0)),0),0)</f>
        <v>0</v>
      </c>
      <c r="X1134" s="8">
        <f ca="1">IFERROR(IF(P1134&gt;=1,(IF(M1134=1,COUNTIF(INDIRECT(G1134):INDIRECT(H1134),"NEW"),IF(M1134=3,COUNTIF(INDIRECT(G1134):INDIRECT(H1134),"NEW"),0))),0),0)</f>
        <v>0</v>
      </c>
      <c r="Y1134" s="10">
        <f t="shared" ca="1" si="53"/>
        <v>0</v>
      </c>
      <c r="Z1134" s="13"/>
    </row>
    <row r="1135" spans="6:26" ht="20.100000000000001" customHeight="1" x14ac:dyDescent="0.25">
      <c r="F1135" s="1">
        <f>IFERROR(IF(O1135&gt;=101,MATCH(O1135,VITRAN!$AG$14:$AG$1513,0)+13,0),0)</f>
        <v>0</v>
      </c>
      <c r="G1135" s="1" t="str">
        <f t="shared" si="51"/>
        <v/>
      </c>
      <c r="H1135" s="1" t="str">
        <f t="shared" si="52"/>
        <v/>
      </c>
      <c r="J1135" s="1">
        <f>IFERROR(SUMIFS(STOCK!$U$10:$U$209,STOCK!$H$10:$H$209,T1135),0)</f>
        <v>0</v>
      </c>
      <c r="K1135" s="1">
        <f>IFERROR(SUMIFS(STOCK!$V$10:$V$209,STOCK!$H$10:$H$209,T1135),0)</f>
        <v>0</v>
      </c>
      <c r="M1135" s="1">
        <f>IFERROR(IF(LEN(T1135)&gt;=1,VLOOKUP(HLOOKUP(T1135,PROFILE!$K$5:$V$8,4,0),PROFILE!$F$1:$G$3,2,0),0),0)</f>
        <v>0</v>
      </c>
      <c r="N1135" s="1">
        <f>IFERROR(COUNTIFS(PROFILE!$H$13:$H$212,"&gt;=1",PROFILE!$I$13:$I$212,T1135),0)</f>
        <v>0</v>
      </c>
      <c r="O1135" s="1">
        <f>IFERROR(IF(P1135&gt;=1,(IF(LEN(T1135)&gt;=1,VLOOKUP(T1135,PROFILE!$A$23:$B$34,2,0)*100+COUNTIF($T$8:T1135,T1135),0)),0),0)</f>
        <v>0</v>
      </c>
      <c r="P1135" s="11"/>
      <c r="Q1135" s="11"/>
      <c r="R1135" s="12"/>
      <c r="S1135" s="12"/>
      <c r="T1135" s="11"/>
      <c r="U1135" s="11"/>
      <c r="V1135" s="11"/>
      <c r="W1135" s="8">
        <f ca="1">IFERROR(IF(P1135&gt;=1,(IF(M1135&gt;=2,COUNTIF(INDIRECT(G1135):INDIRECT(H1135),"OLD"),0)),0),0)</f>
        <v>0</v>
      </c>
      <c r="X1135" s="8">
        <f ca="1">IFERROR(IF(P1135&gt;=1,(IF(M1135=1,COUNTIF(INDIRECT(G1135):INDIRECT(H1135),"NEW"),IF(M1135=3,COUNTIF(INDIRECT(G1135):INDIRECT(H1135),"NEW"),0))),0),0)</f>
        <v>0</v>
      </c>
      <c r="Y1135" s="10">
        <f t="shared" ca="1" si="53"/>
        <v>0</v>
      </c>
      <c r="Z1135" s="13"/>
    </row>
    <row r="1136" spans="6:26" ht="20.100000000000001" customHeight="1" x14ac:dyDescent="0.25">
      <c r="F1136" s="1">
        <f>IFERROR(IF(O1136&gt;=101,MATCH(O1136,VITRAN!$AG$14:$AG$1513,0)+13,0),0)</f>
        <v>0</v>
      </c>
      <c r="G1136" s="1" t="str">
        <f t="shared" si="51"/>
        <v/>
      </c>
      <c r="H1136" s="1" t="str">
        <f t="shared" si="52"/>
        <v/>
      </c>
      <c r="J1136" s="1">
        <f>IFERROR(SUMIFS(STOCK!$U$10:$U$209,STOCK!$H$10:$H$209,T1136),0)</f>
        <v>0</v>
      </c>
      <c r="K1136" s="1">
        <f>IFERROR(SUMIFS(STOCK!$V$10:$V$209,STOCK!$H$10:$H$209,T1136),0)</f>
        <v>0</v>
      </c>
      <c r="M1136" s="1">
        <f>IFERROR(IF(LEN(T1136)&gt;=1,VLOOKUP(HLOOKUP(T1136,PROFILE!$K$5:$V$8,4,0),PROFILE!$F$1:$G$3,2,0),0),0)</f>
        <v>0</v>
      </c>
      <c r="N1136" s="1">
        <f>IFERROR(COUNTIFS(PROFILE!$H$13:$H$212,"&gt;=1",PROFILE!$I$13:$I$212,T1136),0)</f>
        <v>0</v>
      </c>
      <c r="O1136" s="1">
        <f>IFERROR(IF(P1136&gt;=1,(IF(LEN(T1136)&gt;=1,VLOOKUP(T1136,PROFILE!$A$23:$B$34,2,0)*100+COUNTIF($T$8:T1136,T1136),0)),0),0)</f>
        <v>0</v>
      </c>
      <c r="P1136" s="11"/>
      <c r="Q1136" s="11"/>
      <c r="R1136" s="12"/>
      <c r="S1136" s="12"/>
      <c r="T1136" s="11"/>
      <c r="U1136" s="11"/>
      <c r="V1136" s="11"/>
      <c r="W1136" s="8">
        <f ca="1">IFERROR(IF(P1136&gt;=1,(IF(M1136&gt;=2,COUNTIF(INDIRECT(G1136):INDIRECT(H1136),"OLD"),0)),0),0)</f>
        <v>0</v>
      </c>
      <c r="X1136" s="8">
        <f ca="1">IFERROR(IF(P1136&gt;=1,(IF(M1136=1,COUNTIF(INDIRECT(G1136):INDIRECT(H1136),"NEW"),IF(M1136=3,COUNTIF(INDIRECT(G1136):INDIRECT(H1136),"NEW"),0))),0),0)</f>
        <v>0</v>
      </c>
      <c r="Y1136" s="10">
        <f t="shared" ca="1" si="53"/>
        <v>0</v>
      </c>
      <c r="Z1136" s="13"/>
    </row>
    <row r="1137" spans="6:26" ht="20.100000000000001" customHeight="1" x14ac:dyDescent="0.25">
      <c r="F1137" s="1">
        <f>IFERROR(IF(O1137&gt;=101,MATCH(O1137,VITRAN!$AG$14:$AG$1513,0)+13,0),0)</f>
        <v>0</v>
      </c>
      <c r="G1137" s="1" t="str">
        <f t="shared" si="51"/>
        <v/>
      </c>
      <c r="H1137" s="1" t="str">
        <f t="shared" si="52"/>
        <v/>
      </c>
      <c r="J1137" s="1">
        <f>IFERROR(SUMIFS(STOCK!$U$10:$U$209,STOCK!$H$10:$H$209,T1137),0)</f>
        <v>0</v>
      </c>
      <c r="K1137" s="1">
        <f>IFERROR(SUMIFS(STOCK!$V$10:$V$209,STOCK!$H$10:$H$209,T1137),0)</f>
        <v>0</v>
      </c>
      <c r="M1137" s="1">
        <f>IFERROR(IF(LEN(T1137)&gt;=1,VLOOKUP(HLOOKUP(T1137,PROFILE!$K$5:$V$8,4,0),PROFILE!$F$1:$G$3,2,0),0),0)</f>
        <v>0</v>
      </c>
      <c r="N1137" s="1">
        <f>IFERROR(COUNTIFS(PROFILE!$H$13:$H$212,"&gt;=1",PROFILE!$I$13:$I$212,T1137),0)</f>
        <v>0</v>
      </c>
      <c r="O1137" s="1">
        <f>IFERROR(IF(P1137&gt;=1,(IF(LEN(T1137)&gt;=1,VLOOKUP(T1137,PROFILE!$A$23:$B$34,2,0)*100+COUNTIF($T$8:T1137,T1137),0)),0),0)</f>
        <v>0</v>
      </c>
      <c r="P1137" s="11"/>
      <c r="Q1137" s="11"/>
      <c r="R1137" s="12"/>
      <c r="S1137" s="12"/>
      <c r="T1137" s="11"/>
      <c r="U1137" s="11"/>
      <c r="V1137" s="11"/>
      <c r="W1137" s="8">
        <f ca="1">IFERROR(IF(P1137&gt;=1,(IF(M1137&gt;=2,COUNTIF(INDIRECT(G1137):INDIRECT(H1137),"OLD"),0)),0),0)</f>
        <v>0</v>
      </c>
      <c r="X1137" s="8">
        <f ca="1">IFERROR(IF(P1137&gt;=1,(IF(M1137=1,COUNTIF(INDIRECT(G1137):INDIRECT(H1137),"NEW"),IF(M1137=3,COUNTIF(INDIRECT(G1137):INDIRECT(H1137),"NEW"),0))),0),0)</f>
        <v>0</v>
      </c>
      <c r="Y1137" s="10">
        <f t="shared" ca="1" si="53"/>
        <v>0</v>
      </c>
      <c r="Z1137" s="13"/>
    </row>
    <row r="1138" spans="6:26" ht="20.100000000000001" customHeight="1" x14ac:dyDescent="0.25">
      <c r="F1138" s="1">
        <f>IFERROR(IF(O1138&gt;=101,MATCH(O1138,VITRAN!$AG$14:$AG$1513,0)+13,0),0)</f>
        <v>0</v>
      </c>
      <c r="G1138" s="1" t="str">
        <f t="shared" si="51"/>
        <v/>
      </c>
      <c r="H1138" s="1" t="str">
        <f t="shared" si="52"/>
        <v/>
      </c>
      <c r="J1138" s="1">
        <f>IFERROR(SUMIFS(STOCK!$U$10:$U$209,STOCK!$H$10:$H$209,T1138),0)</f>
        <v>0</v>
      </c>
      <c r="K1138" s="1">
        <f>IFERROR(SUMIFS(STOCK!$V$10:$V$209,STOCK!$H$10:$H$209,T1138),0)</f>
        <v>0</v>
      </c>
      <c r="M1138" s="1">
        <f>IFERROR(IF(LEN(T1138)&gt;=1,VLOOKUP(HLOOKUP(T1138,PROFILE!$K$5:$V$8,4,0),PROFILE!$F$1:$G$3,2,0),0),0)</f>
        <v>0</v>
      </c>
      <c r="N1138" s="1">
        <f>IFERROR(COUNTIFS(PROFILE!$H$13:$H$212,"&gt;=1",PROFILE!$I$13:$I$212,T1138),0)</f>
        <v>0</v>
      </c>
      <c r="O1138" s="1">
        <f>IFERROR(IF(P1138&gt;=1,(IF(LEN(T1138)&gt;=1,VLOOKUP(T1138,PROFILE!$A$23:$B$34,2,0)*100+COUNTIF($T$8:T1138,T1138),0)),0),0)</f>
        <v>0</v>
      </c>
      <c r="P1138" s="11"/>
      <c r="Q1138" s="11"/>
      <c r="R1138" s="12"/>
      <c r="S1138" s="12"/>
      <c r="T1138" s="11"/>
      <c r="U1138" s="11"/>
      <c r="V1138" s="11"/>
      <c r="W1138" s="8">
        <f ca="1">IFERROR(IF(P1138&gt;=1,(IF(M1138&gt;=2,COUNTIF(INDIRECT(G1138):INDIRECT(H1138),"OLD"),0)),0),0)</f>
        <v>0</v>
      </c>
      <c r="X1138" s="8">
        <f ca="1">IFERROR(IF(P1138&gt;=1,(IF(M1138=1,COUNTIF(INDIRECT(G1138):INDIRECT(H1138),"NEW"),IF(M1138=3,COUNTIF(INDIRECT(G1138):INDIRECT(H1138),"NEW"),0))),0),0)</f>
        <v>0</v>
      </c>
      <c r="Y1138" s="10">
        <f t="shared" ca="1" si="53"/>
        <v>0</v>
      </c>
      <c r="Z1138" s="13"/>
    </row>
    <row r="1139" spans="6:26" ht="20.100000000000001" customHeight="1" x14ac:dyDescent="0.25">
      <c r="F1139" s="1">
        <f>IFERROR(IF(O1139&gt;=101,MATCH(O1139,VITRAN!$AG$14:$AG$1513,0)+13,0),0)</f>
        <v>0</v>
      </c>
      <c r="G1139" s="1" t="str">
        <f t="shared" si="51"/>
        <v/>
      </c>
      <c r="H1139" s="1" t="str">
        <f t="shared" si="52"/>
        <v/>
      </c>
      <c r="J1139" s="1">
        <f>IFERROR(SUMIFS(STOCK!$U$10:$U$209,STOCK!$H$10:$H$209,T1139),0)</f>
        <v>0</v>
      </c>
      <c r="K1139" s="1">
        <f>IFERROR(SUMIFS(STOCK!$V$10:$V$209,STOCK!$H$10:$H$209,T1139),0)</f>
        <v>0</v>
      </c>
      <c r="M1139" s="1">
        <f>IFERROR(IF(LEN(T1139)&gt;=1,VLOOKUP(HLOOKUP(T1139,PROFILE!$K$5:$V$8,4,0),PROFILE!$F$1:$G$3,2,0),0),0)</f>
        <v>0</v>
      </c>
      <c r="N1139" s="1">
        <f>IFERROR(COUNTIFS(PROFILE!$H$13:$H$212,"&gt;=1",PROFILE!$I$13:$I$212,T1139),0)</f>
        <v>0</v>
      </c>
      <c r="O1139" s="1">
        <f>IFERROR(IF(P1139&gt;=1,(IF(LEN(T1139)&gt;=1,VLOOKUP(T1139,PROFILE!$A$23:$B$34,2,0)*100+COUNTIF($T$8:T1139,T1139),0)),0),0)</f>
        <v>0</v>
      </c>
      <c r="P1139" s="11"/>
      <c r="Q1139" s="11"/>
      <c r="R1139" s="12"/>
      <c r="S1139" s="12"/>
      <c r="T1139" s="11"/>
      <c r="U1139" s="11"/>
      <c r="V1139" s="11"/>
      <c r="W1139" s="8">
        <f ca="1">IFERROR(IF(P1139&gt;=1,(IF(M1139&gt;=2,COUNTIF(INDIRECT(G1139):INDIRECT(H1139),"OLD"),0)),0),0)</f>
        <v>0</v>
      </c>
      <c r="X1139" s="8">
        <f ca="1">IFERROR(IF(P1139&gt;=1,(IF(M1139=1,COUNTIF(INDIRECT(G1139):INDIRECT(H1139),"NEW"),IF(M1139=3,COUNTIF(INDIRECT(G1139):INDIRECT(H1139),"NEW"),0))),0),0)</f>
        <v>0</v>
      </c>
      <c r="Y1139" s="10">
        <f t="shared" ca="1" si="53"/>
        <v>0</v>
      </c>
      <c r="Z1139" s="13"/>
    </row>
    <row r="1140" spans="6:26" ht="20.100000000000001" customHeight="1" x14ac:dyDescent="0.25">
      <c r="F1140" s="1">
        <f>IFERROR(IF(O1140&gt;=101,MATCH(O1140,VITRAN!$AG$14:$AG$1513,0)+13,0),0)</f>
        <v>0</v>
      </c>
      <c r="G1140" s="1" t="str">
        <f t="shared" si="51"/>
        <v/>
      </c>
      <c r="H1140" s="1" t="str">
        <f t="shared" si="52"/>
        <v/>
      </c>
      <c r="J1140" s="1">
        <f>IFERROR(SUMIFS(STOCK!$U$10:$U$209,STOCK!$H$10:$H$209,T1140),0)</f>
        <v>0</v>
      </c>
      <c r="K1140" s="1">
        <f>IFERROR(SUMIFS(STOCK!$V$10:$V$209,STOCK!$H$10:$H$209,T1140),0)</f>
        <v>0</v>
      </c>
      <c r="M1140" s="1">
        <f>IFERROR(IF(LEN(T1140)&gt;=1,VLOOKUP(HLOOKUP(T1140,PROFILE!$K$5:$V$8,4,0),PROFILE!$F$1:$G$3,2,0),0),0)</f>
        <v>0</v>
      </c>
      <c r="N1140" s="1">
        <f>IFERROR(COUNTIFS(PROFILE!$H$13:$H$212,"&gt;=1",PROFILE!$I$13:$I$212,T1140),0)</f>
        <v>0</v>
      </c>
      <c r="O1140" s="1">
        <f>IFERROR(IF(P1140&gt;=1,(IF(LEN(T1140)&gt;=1,VLOOKUP(T1140,PROFILE!$A$23:$B$34,2,0)*100+COUNTIF($T$8:T1140,T1140),0)),0),0)</f>
        <v>0</v>
      </c>
      <c r="P1140" s="11"/>
      <c r="Q1140" s="11"/>
      <c r="R1140" s="12"/>
      <c r="S1140" s="12"/>
      <c r="T1140" s="11"/>
      <c r="U1140" s="11"/>
      <c r="V1140" s="11"/>
      <c r="W1140" s="8">
        <f ca="1">IFERROR(IF(P1140&gt;=1,(IF(M1140&gt;=2,COUNTIF(INDIRECT(G1140):INDIRECT(H1140),"OLD"),0)),0),0)</f>
        <v>0</v>
      </c>
      <c r="X1140" s="8">
        <f ca="1">IFERROR(IF(P1140&gt;=1,(IF(M1140=1,COUNTIF(INDIRECT(G1140):INDIRECT(H1140),"NEW"),IF(M1140=3,COUNTIF(INDIRECT(G1140):INDIRECT(H1140),"NEW"),0))),0),0)</f>
        <v>0</v>
      </c>
      <c r="Y1140" s="10">
        <f t="shared" ca="1" si="53"/>
        <v>0</v>
      </c>
      <c r="Z1140" s="13"/>
    </row>
    <row r="1141" spans="6:26" ht="20.100000000000001" customHeight="1" x14ac:dyDescent="0.25">
      <c r="F1141" s="1">
        <f>IFERROR(IF(O1141&gt;=101,MATCH(O1141,VITRAN!$AG$14:$AG$1513,0)+13,0),0)</f>
        <v>0</v>
      </c>
      <c r="G1141" s="1" t="str">
        <f t="shared" si="51"/>
        <v/>
      </c>
      <c r="H1141" s="1" t="str">
        <f t="shared" si="52"/>
        <v/>
      </c>
      <c r="J1141" s="1">
        <f>IFERROR(SUMIFS(STOCK!$U$10:$U$209,STOCK!$H$10:$H$209,T1141),0)</f>
        <v>0</v>
      </c>
      <c r="K1141" s="1">
        <f>IFERROR(SUMIFS(STOCK!$V$10:$V$209,STOCK!$H$10:$H$209,T1141),0)</f>
        <v>0</v>
      </c>
      <c r="M1141" s="1">
        <f>IFERROR(IF(LEN(T1141)&gt;=1,VLOOKUP(HLOOKUP(T1141,PROFILE!$K$5:$V$8,4,0),PROFILE!$F$1:$G$3,2,0),0),0)</f>
        <v>0</v>
      </c>
      <c r="N1141" s="1">
        <f>IFERROR(COUNTIFS(PROFILE!$H$13:$H$212,"&gt;=1",PROFILE!$I$13:$I$212,T1141),0)</f>
        <v>0</v>
      </c>
      <c r="O1141" s="1">
        <f>IFERROR(IF(P1141&gt;=1,(IF(LEN(T1141)&gt;=1,VLOOKUP(T1141,PROFILE!$A$23:$B$34,2,0)*100+COUNTIF($T$8:T1141,T1141),0)),0),0)</f>
        <v>0</v>
      </c>
      <c r="P1141" s="11"/>
      <c r="Q1141" s="11"/>
      <c r="R1141" s="12"/>
      <c r="S1141" s="12"/>
      <c r="T1141" s="11"/>
      <c r="U1141" s="11"/>
      <c r="V1141" s="11"/>
      <c r="W1141" s="8">
        <f ca="1">IFERROR(IF(P1141&gt;=1,(IF(M1141&gt;=2,COUNTIF(INDIRECT(G1141):INDIRECT(H1141),"OLD"),0)),0),0)</f>
        <v>0</v>
      </c>
      <c r="X1141" s="8">
        <f ca="1">IFERROR(IF(P1141&gt;=1,(IF(M1141=1,COUNTIF(INDIRECT(G1141):INDIRECT(H1141),"NEW"),IF(M1141=3,COUNTIF(INDIRECT(G1141):INDIRECT(H1141),"NEW"),0))),0),0)</f>
        <v>0</v>
      </c>
      <c r="Y1141" s="10">
        <f t="shared" ca="1" si="53"/>
        <v>0</v>
      </c>
      <c r="Z1141" s="13"/>
    </row>
    <row r="1142" spans="6:26" ht="20.100000000000001" customHeight="1" x14ac:dyDescent="0.25">
      <c r="F1142" s="1">
        <f>IFERROR(IF(O1142&gt;=101,MATCH(O1142,VITRAN!$AG$14:$AG$1513,0)+13,0),0)</f>
        <v>0</v>
      </c>
      <c r="G1142" s="1" t="str">
        <f t="shared" si="51"/>
        <v/>
      </c>
      <c r="H1142" s="1" t="str">
        <f t="shared" si="52"/>
        <v/>
      </c>
      <c r="J1142" s="1">
        <f>IFERROR(SUMIFS(STOCK!$U$10:$U$209,STOCK!$H$10:$H$209,T1142),0)</f>
        <v>0</v>
      </c>
      <c r="K1142" s="1">
        <f>IFERROR(SUMIFS(STOCK!$V$10:$V$209,STOCK!$H$10:$H$209,T1142),0)</f>
        <v>0</v>
      </c>
      <c r="M1142" s="1">
        <f>IFERROR(IF(LEN(T1142)&gt;=1,VLOOKUP(HLOOKUP(T1142,PROFILE!$K$5:$V$8,4,0),PROFILE!$F$1:$G$3,2,0),0),0)</f>
        <v>0</v>
      </c>
      <c r="N1142" s="1">
        <f>IFERROR(COUNTIFS(PROFILE!$H$13:$H$212,"&gt;=1",PROFILE!$I$13:$I$212,T1142),0)</f>
        <v>0</v>
      </c>
      <c r="O1142" s="1">
        <f>IFERROR(IF(P1142&gt;=1,(IF(LEN(T1142)&gt;=1,VLOOKUP(T1142,PROFILE!$A$23:$B$34,2,0)*100+COUNTIF($T$8:T1142,T1142),0)),0),0)</f>
        <v>0</v>
      </c>
      <c r="P1142" s="11"/>
      <c r="Q1142" s="11"/>
      <c r="R1142" s="12"/>
      <c r="S1142" s="12"/>
      <c r="T1142" s="11"/>
      <c r="U1142" s="11"/>
      <c r="V1142" s="11"/>
      <c r="W1142" s="8">
        <f ca="1">IFERROR(IF(P1142&gt;=1,(IF(M1142&gt;=2,COUNTIF(INDIRECT(G1142):INDIRECT(H1142),"OLD"),0)),0),0)</f>
        <v>0</v>
      </c>
      <c r="X1142" s="8">
        <f ca="1">IFERROR(IF(P1142&gt;=1,(IF(M1142=1,COUNTIF(INDIRECT(G1142):INDIRECT(H1142),"NEW"),IF(M1142=3,COUNTIF(INDIRECT(G1142):INDIRECT(H1142),"NEW"),0))),0),0)</f>
        <v>0</v>
      </c>
      <c r="Y1142" s="10">
        <f t="shared" ca="1" si="53"/>
        <v>0</v>
      </c>
      <c r="Z1142" s="13"/>
    </row>
    <row r="1143" spans="6:26" ht="20.100000000000001" customHeight="1" x14ac:dyDescent="0.25">
      <c r="F1143" s="1">
        <f>IFERROR(IF(O1143&gt;=101,MATCH(O1143,VITRAN!$AG$14:$AG$1513,0)+13,0),0)</f>
        <v>0</v>
      </c>
      <c r="G1143" s="1" t="str">
        <f t="shared" si="51"/>
        <v/>
      </c>
      <c r="H1143" s="1" t="str">
        <f t="shared" si="52"/>
        <v/>
      </c>
      <c r="J1143" s="1">
        <f>IFERROR(SUMIFS(STOCK!$U$10:$U$209,STOCK!$H$10:$H$209,T1143),0)</f>
        <v>0</v>
      </c>
      <c r="K1143" s="1">
        <f>IFERROR(SUMIFS(STOCK!$V$10:$V$209,STOCK!$H$10:$H$209,T1143),0)</f>
        <v>0</v>
      </c>
      <c r="M1143" s="1">
        <f>IFERROR(IF(LEN(T1143)&gt;=1,VLOOKUP(HLOOKUP(T1143,PROFILE!$K$5:$V$8,4,0),PROFILE!$F$1:$G$3,2,0),0),0)</f>
        <v>0</v>
      </c>
      <c r="N1143" s="1">
        <f>IFERROR(COUNTIFS(PROFILE!$H$13:$H$212,"&gt;=1",PROFILE!$I$13:$I$212,T1143),0)</f>
        <v>0</v>
      </c>
      <c r="O1143" s="1">
        <f>IFERROR(IF(P1143&gt;=1,(IF(LEN(T1143)&gt;=1,VLOOKUP(T1143,PROFILE!$A$23:$B$34,2,0)*100+COUNTIF($T$8:T1143,T1143),0)),0),0)</f>
        <v>0</v>
      </c>
      <c r="P1143" s="11"/>
      <c r="Q1143" s="11"/>
      <c r="R1143" s="12"/>
      <c r="S1143" s="12"/>
      <c r="T1143" s="11"/>
      <c r="U1143" s="11"/>
      <c r="V1143" s="11"/>
      <c r="W1143" s="8">
        <f ca="1">IFERROR(IF(P1143&gt;=1,(IF(M1143&gt;=2,COUNTIF(INDIRECT(G1143):INDIRECT(H1143),"OLD"),0)),0),0)</f>
        <v>0</v>
      </c>
      <c r="X1143" s="8">
        <f ca="1">IFERROR(IF(P1143&gt;=1,(IF(M1143=1,COUNTIF(INDIRECT(G1143):INDIRECT(H1143),"NEW"),IF(M1143=3,COUNTIF(INDIRECT(G1143):INDIRECT(H1143),"NEW"),0))),0),0)</f>
        <v>0</v>
      </c>
      <c r="Y1143" s="10">
        <f t="shared" ca="1" si="53"/>
        <v>0</v>
      </c>
      <c r="Z1143" s="13"/>
    </row>
    <row r="1144" spans="6:26" ht="20.100000000000001" customHeight="1" x14ac:dyDescent="0.25">
      <c r="F1144" s="1">
        <f>IFERROR(IF(O1144&gt;=101,MATCH(O1144,VITRAN!$AG$14:$AG$1513,0)+13,0),0)</f>
        <v>0</v>
      </c>
      <c r="G1144" s="1" t="str">
        <f t="shared" si="51"/>
        <v/>
      </c>
      <c r="H1144" s="1" t="str">
        <f t="shared" si="52"/>
        <v/>
      </c>
      <c r="J1144" s="1">
        <f>IFERROR(SUMIFS(STOCK!$U$10:$U$209,STOCK!$H$10:$H$209,T1144),0)</f>
        <v>0</v>
      </c>
      <c r="K1144" s="1">
        <f>IFERROR(SUMIFS(STOCK!$V$10:$V$209,STOCK!$H$10:$H$209,T1144),0)</f>
        <v>0</v>
      </c>
      <c r="M1144" s="1">
        <f>IFERROR(IF(LEN(T1144)&gt;=1,VLOOKUP(HLOOKUP(T1144,PROFILE!$K$5:$V$8,4,0),PROFILE!$F$1:$G$3,2,0),0),0)</f>
        <v>0</v>
      </c>
      <c r="N1144" s="1">
        <f>IFERROR(COUNTIFS(PROFILE!$H$13:$H$212,"&gt;=1",PROFILE!$I$13:$I$212,T1144),0)</f>
        <v>0</v>
      </c>
      <c r="O1144" s="1">
        <f>IFERROR(IF(P1144&gt;=1,(IF(LEN(T1144)&gt;=1,VLOOKUP(T1144,PROFILE!$A$23:$B$34,2,0)*100+COUNTIF($T$8:T1144,T1144),0)),0),0)</f>
        <v>0</v>
      </c>
      <c r="P1144" s="11"/>
      <c r="Q1144" s="11"/>
      <c r="R1144" s="12"/>
      <c r="S1144" s="12"/>
      <c r="T1144" s="11"/>
      <c r="U1144" s="11"/>
      <c r="V1144" s="11"/>
      <c r="W1144" s="8">
        <f ca="1">IFERROR(IF(P1144&gt;=1,(IF(M1144&gt;=2,COUNTIF(INDIRECT(G1144):INDIRECT(H1144),"OLD"),0)),0),0)</f>
        <v>0</v>
      </c>
      <c r="X1144" s="8">
        <f ca="1">IFERROR(IF(P1144&gt;=1,(IF(M1144=1,COUNTIF(INDIRECT(G1144):INDIRECT(H1144),"NEW"),IF(M1144=3,COUNTIF(INDIRECT(G1144):INDIRECT(H1144),"NEW"),0))),0),0)</f>
        <v>0</v>
      </c>
      <c r="Y1144" s="10">
        <f t="shared" ca="1" si="53"/>
        <v>0</v>
      </c>
      <c r="Z1144" s="13"/>
    </row>
    <row r="1145" spans="6:26" ht="20.100000000000001" customHeight="1" x14ac:dyDescent="0.25">
      <c r="F1145" s="1">
        <f>IFERROR(IF(O1145&gt;=101,MATCH(O1145,VITRAN!$AG$14:$AG$1513,0)+13,0),0)</f>
        <v>0</v>
      </c>
      <c r="G1145" s="1" t="str">
        <f t="shared" si="51"/>
        <v/>
      </c>
      <c r="H1145" s="1" t="str">
        <f t="shared" si="52"/>
        <v/>
      </c>
      <c r="J1145" s="1">
        <f>IFERROR(SUMIFS(STOCK!$U$10:$U$209,STOCK!$H$10:$H$209,T1145),0)</f>
        <v>0</v>
      </c>
      <c r="K1145" s="1">
        <f>IFERROR(SUMIFS(STOCK!$V$10:$V$209,STOCK!$H$10:$H$209,T1145),0)</f>
        <v>0</v>
      </c>
      <c r="M1145" s="1">
        <f>IFERROR(IF(LEN(T1145)&gt;=1,VLOOKUP(HLOOKUP(T1145,PROFILE!$K$5:$V$8,4,0),PROFILE!$F$1:$G$3,2,0),0),0)</f>
        <v>0</v>
      </c>
      <c r="N1145" s="1">
        <f>IFERROR(COUNTIFS(PROFILE!$H$13:$H$212,"&gt;=1",PROFILE!$I$13:$I$212,T1145),0)</f>
        <v>0</v>
      </c>
      <c r="O1145" s="1">
        <f>IFERROR(IF(P1145&gt;=1,(IF(LEN(T1145)&gt;=1,VLOOKUP(T1145,PROFILE!$A$23:$B$34,2,0)*100+COUNTIF($T$8:T1145,T1145),0)),0),0)</f>
        <v>0</v>
      </c>
      <c r="P1145" s="11"/>
      <c r="Q1145" s="11"/>
      <c r="R1145" s="12"/>
      <c r="S1145" s="12"/>
      <c r="T1145" s="11"/>
      <c r="U1145" s="11"/>
      <c r="V1145" s="11"/>
      <c r="W1145" s="8">
        <f ca="1">IFERROR(IF(P1145&gt;=1,(IF(M1145&gt;=2,COUNTIF(INDIRECT(G1145):INDIRECT(H1145),"OLD"),0)),0),0)</f>
        <v>0</v>
      </c>
      <c r="X1145" s="8">
        <f ca="1">IFERROR(IF(P1145&gt;=1,(IF(M1145=1,COUNTIF(INDIRECT(G1145):INDIRECT(H1145),"NEW"),IF(M1145=3,COUNTIF(INDIRECT(G1145):INDIRECT(H1145),"NEW"),0))),0),0)</f>
        <v>0</v>
      </c>
      <c r="Y1145" s="10">
        <f t="shared" ca="1" si="53"/>
        <v>0</v>
      </c>
      <c r="Z1145" s="13"/>
    </row>
    <row r="1146" spans="6:26" ht="20.100000000000001" customHeight="1" x14ac:dyDescent="0.25">
      <c r="F1146" s="1">
        <f>IFERROR(IF(O1146&gt;=101,MATCH(O1146,VITRAN!$AG$14:$AG$1513,0)+13,0),0)</f>
        <v>0</v>
      </c>
      <c r="G1146" s="1" t="str">
        <f t="shared" si="51"/>
        <v/>
      </c>
      <c r="H1146" s="1" t="str">
        <f t="shared" si="52"/>
        <v/>
      </c>
      <c r="J1146" s="1">
        <f>IFERROR(SUMIFS(STOCK!$U$10:$U$209,STOCK!$H$10:$H$209,T1146),0)</f>
        <v>0</v>
      </c>
      <c r="K1146" s="1">
        <f>IFERROR(SUMIFS(STOCK!$V$10:$V$209,STOCK!$H$10:$H$209,T1146),0)</f>
        <v>0</v>
      </c>
      <c r="M1146" s="1">
        <f>IFERROR(IF(LEN(T1146)&gt;=1,VLOOKUP(HLOOKUP(T1146,PROFILE!$K$5:$V$8,4,0),PROFILE!$F$1:$G$3,2,0),0),0)</f>
        <v>0</v>
      </c>
      <c r="N1146" s="1">
        <f>IFERROR(COUNTIFS(PROFILE!$H$13:$H$212,"&gt;=1",PROFILE!$I$13:$I$212,T1146),0)</f>
        <v>0</v>
      </c>
      <c r="O1146" s="1">
        <f>IFERROR(IF(P1146&gt;=1,(IF(LEN(T1146)&gt;=1,VLOOKUP(T1146,PROFILE!$A$23:$B$34,2,0)*100+COUNTIF($T$8:T1146,T1146),0)),0),0)</f>
        <v>0</v>
      </c>
      <c r="P1146" s="11"/>
      <c r="Q1146" s="11"/>
      <c r="R1146" s="12"/>
      <c r="S1146" s="12"/>
      <c r="T1146" s="11"/>
      <c r="U1146" s="11"/>
      <c r="V1146" s="11"/>
      <c r="W1146" s="8">
        <f ca="1">IFERROR(IF(P1146&gt;=1,(IF(M1146&gt;=2,COUNTIF(INDIRECT(G1146):INDIRECT(H1146),"OLD"),0)),0),0)</f>
        <v>0</v>
      </c>
      <c r="X1146" s="8">
        <f ca="1">IFERROR(IF(P1146&gt;=1,(IF(M1146=1,COUNTIF(INDIRECT(G1146):INDIRECT(H1146),"NEW"),IF(M1146=3,COUNTIF(INDIRECT(G1146):INDIRECT(H1146),"NEW"),0))),0),0)</f>
        <v>0</v>
      </c>
      <c r="Y1146" s="10">
        <f t="shared" ca="1" si="53"/>
        <v>0</v>
      </c>
      <c r="Z1146" s="13"/>
    </row>
    <row r="1147" spans="6:26" ht="20.100000000000001" customHeight="1" x14ac:dyDescent="0.25">
      <c r="F1147" s="1">
        <f>IFERROR(IF(O1147&gt;=101,MATCH(O1147,VITRAN!$AG$14:$AG$1513,0)+13,0),0)</f>
        <v>0</v>
      </c>
      <c r="G1147" s="1" t="str">
        <f t="shared" si="51"/>
        <v/>
      </c>
      <c r="H1147" s="1" t="str">
        <f t="shared" si="52"/>
        <v/>
      </c>
      <c r="J1147" s="1">
        <f>IFERROR(SUMIFS(STOCK!$U$10:$U$209,STOCK!$H$10:$H$209,T1147),0)</f>
        <v>0</v>
      </c>
      <c r="K1147" s="1">
        <f>IFERROR(SUMIFS(STOCK!$V$10:$V$209,STOCK!$H$10:$H$209,T1147),0)</f>
        <v>0</v>
      </c>
      <c r="M1147" s="1">
        <f>IFERROR(IF(LEN(T1147)&gt;=1,VLOOKUP(HLOOKUP(T1147,PROFILE!$K$5:$V$8,4,0),PROFILE!$F$1:$G$3,2,0),0),0)</f>
        <v>0</v>
      </c>
      <c r="N1147" s="1">
        <f>IFERROR(COUNTIFS(PROFILE!$H$13:$H$212,"&gt;=1",PROFILE!$I$13:$I$212,T1147),0)</f>
        <v>0</v>
      </c>
      <c r="O1147" s="1">
        <f>IFERROR(IF(P1147&gt;=1,(IF(LEN(T1147)&gt;=1,VLOOKUP(T1147,PROFILE!$A$23:$B$34,2,0)*100+COUNTIF($T$8:T1147,T1147),0)),0),0)</f>
        <v>0</v>
      </c>
      <c r="P1147" s="11"/>
      <c r="Q1147" s="11"/>
      <c r="R1147" s="12"/>
      <c r="S1147" s="12"/>
      <c r="T1147" s="11"/>
      <c r="U1147" s="11"/>
      <c r="V1147" s="11"/>
      <c r="W1147" s="8">
        <f ca="1">IFERROR(IF(P1147&gt;=1,(IF(M1147&gt;=2,COUNTIF(INDIRECT(G1147):INDIRECT(H1147),"OLD"),0)),0),0)</f>
        <v>0</v>
      </c>
      <c r="X1147" s="8">
        <f ca="1">IFERROR(IF(P1147&gt;=1,(IF(M1147=1,COUNTIF(INDIRECT(G1147):INDIRECT(H1147),"NEW"),IF(M1147=3,COUNTIF(INDIRECT(G1147):INDIRECT(H1147),"NEW"),0))),0),0)</f>
        <v>0</v>
      </c>
      <c r="Y1147" s="10">
        <f t="shared" ca="1" si="53"/>
        <v>0</v>
      </c>
      <c r="Z1147" s="13"/>
    </row>
    <row r="1148" spans="6:26" ht="20.100000000000001" customHeight="1" x14ac:dyDescent="0.25">
      <c r="F1148" s="1">
        <f>IFERROR(IF(O1148&gt;=101,MATCH(O1148,VITRAN!$AG$14:$AG$1513,0)+13,0),0)</f>
        <v>0</v>
      </c>
      <c r="G1148" s="1" t="str">
        <f t="shared" si="51"/>
        <v/>
      </c>
      <c r="H1148" s="1" t="str">
        <f t="shared" si="52"/>
        <v/>
      </c>
      <c r="J1148" s="1">
        <f>IFERROR(SUMIFS(STOCK!$U$10:$U$209,STOCK!$H$10:$H$209,T1148),0)</f>
        <v>0</v>
      </c>
      <c r="K1148" s="1">
        <f>IFERROR(SUMIFS(STOCK!$V$10:$V$209,STOCK!$H$10:$H$209,T1148),0)</f>
        <v>0</v>
      </c>
      <c r="M1148" s="1">
        <f>IFERROR(IF(LEN(T1148)&gt;=1,VLOOKUP(HLOOKUP(T1148,PROFILE!$K$5:$V$8,4,0),PROFILE!$F$1:$G$3,2,0),0),0)</f>
        <v>0</v>
      </c>
      <c r="N1148" s="1">
        <f>IFERROR(COUNTIFS(PROFILE!$H$13:$H$212,"&gt;=1",PROFILE!$I$13:$I$212,T1148),0)</f>
        <v>0</v>
      </c>
      <c r="O1148" s="1">
        <f>IFERROR(IF(P1148&gt;=1,(IF(LEN(T1148)&gt;=1,VLOOKUP(T1148,PROFILE!$A$23:$B$34,2,0)*100+COUNTIF($T$8:T1148,T1148),0)),0),0)</f>
        <v>0</v>
      </c>
      <c r="P1148" s="11"/>
      <c r="Q1148" s="11"/>
      <c r="R1148" s="12"/>
      <c r="S1148" s="12"/>
      <c r="T1148" s="11"/>
      <c r="U1148" s="11"/>
      <c r="V1148" s="11"/>
      <c r="W1148" s="8">
        <f ca="1">IFERROR(IF(P1148&gt;=1,(IF(M1148&gt;=2,COUNTIF(INDIRECT(G1148):INDIRECT(H1148),"OLD"),0)),0),0)</f>
        <v>0</v>
      </c>
      <c r="X1148" s="8">
        <f ca="1">IFERROR(IF(P1148&gt;=1,(IF(M1148=1,COUNTIF(INDIRECT(G1148):INDIRECT(H1148),"NEW"),IF(M1148=3,COUNTIF(INDIRECT(G1148):INDIRECT(H1148),"NEW"),0))),0),0)</f>
        <v>0</v>
      </c>
      <c r="Y1148" s="10">
        <f t="shared" ca="1" si="53"/>
        <v>0</v>
      </c>
      <c r="Z1148" s="13"/>
    </row>
    <row r="1149" spans="6:26" ht="20.100000000000001" customHeight="1" x14ac:dyDescent="0.25">
      <c r="F1149" s="1">
        <f>IFERROR(IF(O1149&gt;=101,MATCH(O1149,VITRAN!$AG$14:$AG$1513,0)+13,0),0)</f>
        <v>0</v>
      </c>
      <c r="G1149" s="1" t="str">
        <f t="shared" si="51"/>
        <v/>
      </c>
      <c r="H1149" s="1" t="str">
        <f t="shared" si="52"/>
        <v/>
      </c>
      <c r="J1149" s="1">
        <f>IFERROR(SUMIFS(STOCK!$U$10:$U$209,STOCK!$H$10:$H$209,T1149),0)</f>
        <v>0</v>
      </c>
      <c r="K1149" s="1">
        <f>IFERROR(SUMIFS(STOCK!$V$10:$V$209,STOCK!$H$10:$H$209,T1149),0)</f>
        <v>0</v>
      </c>
      <c r="M1149" s="1">
        <f>IFERROR(IF(LEN(T1149)&gt;=1,VLOOKUP(HLOOKUP(T1149,PROFILE!$K$5:$V$8,4,0),PROFILE!$F$1:$G$3,2,0),0),0)</f>
        <v>0</v>
      </c>
      <c r="N1149" s="1">
        <f>IFERROR(COUNTIFS(PROFILE!$H$13:$H$212,"&gt;=1",PROFILE!$I$13:$I$212,T1149),0)</f>
        <v>0</v>
      </c>
      <c r="O1149" s="1">
        <f>IFERROR(IF(P1149&gt;=1,(IF(LEN(T1149)&gt;=1,VLOOKUP(T1149,PROFILE!$A$23:$B$34,2,0)*100+COUNTIF($T$8:T1149,T1149),0)),0),0)</f>
        <v>0</v>
      </c>
      <c r="P1149" s="11"/>
      <c r="Q1149" s="11"/>
      <c r="R1149" s="12"/>
      <c r="S1149" s="12"/>
      <c r="T1149" s="11"/>
      <c r="U1149" s="11"/>
      <c r="V1149" s="11"/>
      <c r="W1149" s="8">
        <f ca="1">IFERROR(IF(P1149&gt;=1,(IF(M1149&gt;=2,COUNTIF(INDIRECT(G1149):INDIRECT(H1149),"OLD"),0)),0),0)</f>
        <v>0</v>
      </c>
      <c r="X1149" s="8">
        <f ca="1">IFERROR(IF(P1149&gt;=1,(IF(M1149=1,COUNTIF(INDIRECT(G1149):INDIRECT(H1149),"NEW"),IF(M1149=3,COUNTIF(INDIRECT(G1149):INDIRECT(H1149),"NEW"),0))),0),0)</f>
        <v>0</v>
      </c>
      <c r="Y1149" s="10">
        <f t="shared" ca="1" si="53"/>
        <v>0</v>
      </c>
      <c r="Z1149" s="13"/>
    </row>
    <row r="1150" spans="6:26" ht="20.100000000000001" customHeight="1" x14ac:dyDescent="0.25">
      <c r="F1150" s="1">
        <f>IFERROR(IF(O1150&gt;=101,MATCH(O1150,VITRAN!$AG$14:$AG$1513,0)+13,0),0)</f>
        <v>0</v>
      </c>
      <c r="G1150" s="1" t="str">
        <f t="shared" si="51"/>
        <v/>
      </c>
      <c r="H1150" s="1" t="str">
        <f t="shared" si="52"/>
        <v/>
      </c>
      <c r="J1150" s="1">
        <f>IFERROR(SUMIFS(STOCK!$U$10:$U$209,STOCK!$H$10:$H$209,T1150),0)</f>
        <v>0</v>
      </c>
      <c r="K1150" s="1">
        <f>IFERROR(SUMIFS(STOCK!$V$10:$V$209,STOCK!$H$10:$H$209,T1150),0)</f>
        <v>0</v>
      </c>
      <c r="M1150" s="1">
        <f>IFERROR(IF(LEN(T1150)&gt;=1,VLOOKUP(HLOOKUP(T1150,PROFILE!$K$5:$V$8,4,0),PROFILE!$F$1:$G$3,2,0),0),0)</f>
        <v>0</v>
      </c>
      <c r="N1150" s="1">
        <f>IFERROR(COUNTIFS(PROFILE!$H$13:$H$212,"&gt;=1",PROFILE!$I$13:$I$212,T1150),0)</f>
        <v>0</v>
      </c>
      <c r="O1150" s="1">
        <f>IFERROR(IF(P1150&gt;=1,(IF(LEN(T1150)&gt;=1,VLOOKUP(T1150,PROFILE!$A$23:$B$34,2,0)*100+COUNTIF($T$8:T1150,T1150),0)),0),0)</f>
        <v>0</v>
      </c>
      <c r="P1150" s="11"/>
      <c r="Q1150" s="11"/>
      <c r="R1150" s="12"/>
      <c r="S1150" s="12"/>
      <c r="T1150" s="11"/>
      <c r="U1150" s="11"/>
      <c r="V1150" s="11"/>
      <c r="W1150" s="8">
        <f ca="1">IFERROR(IF(P1150&gt;=1,(IF(M1150&gt;=2,COUNTIF(INDIRECT(G1150):INDIRECT(H1150),"OLD"),0)),0),0)</f>
        <v>0</v>
      </c>
      <c r="X1150" s="8">
        <f ca="1">IFERROR(IF(P1150&gt;=1,(IF(M1150=1,COUNTIF(INDIRECT(G1150):INDIRECT(H1150),"NEW"),IF(M1150=3,COUNTIF(INDIRECT(G1150):INDIRECT(H1150),"NEW"),0))),0),0)</f>
        <v>0</v>
      </c>
      <c r="Y1150" s="10">
        <f t="shared" ca="1" si="53"/>
        <v>0</v>
      </c>
      <c r="Z1150" s="13"/>
    </row>
    <row r="1151" spans="6:26" ht="20.100000000000001" customHeight="1" x14ac:dyDescent="0.25">
      <c r="F1151" s="1">
        <f>IFERROR(IF(O1151&gt;=101,MATCH(O1151,VITRAN!$AG$14:$AG$1513,0)+13,0),0)</f>
        <v>0</v>
      </c>
      <c r="G1151" s="1" t="str">
        <f t="shared" si="51"/>
        <v/>
      </c>
      <c r="H1151" s="1" t="str">
        <f t="shared" si="52"/>
        <v/>
      </c>
      <c r="J1151" s="1">
        <f>IFERROR(SUMIFS(STOCK!$U$10:$U$209,STOCK!$H$10:$H$209,T1151),0)</f>
        <v>0</v>
      </c>
      <c r="K1151" s="1">
        <f>IFERROR(SUMIFS(STOCK!$V$10:$V$209,STOCK!$H$10:$H$209,T1151),0)</f>
        <v>0</v>
      </c>
      <c r="M1151" s="1">
        <f>IFERROR(IF(LEN(T1151)&gt;=1,VLOOKUP(HLOOKUP(T1151,PROFILE!$K$5:$V$8,4,0),PROFILE!$F$1:$G$3,2,0),0),0)</f>
        <v>0</v>
      </c>
      <c r="N1151" s="1">
        <f>IFERROR(COUNTIFS(PROFILE!$H$13:$H$212,"&gt;=1",PROFILE!$I$13:$I$212,T1151),0)</f>
        <v>0</v>
      </c>
      <c r="O1151" s="1">
        <f>IFERROR(IF(P1151&gt;=1,(IF(LEN(T1151)&gt;=1,VLOOKUP(T1151,PROFILE!$A$23:$B$34,2,0)*100+COUNTIF($T$8:T1151,T1151),0)),0),0)</f>
        <v>0</v>
      </c>
      <c r="P1151" s="11"/>
      <c r="Q1151" s="11"/>
      <c r="R1151" s="12"/>
      <c r="S1151" s="12"/>
      <c r="T1151" s="11"/>
      <c r="U1151" s="11"/>
      <c r="V1151" s="11"/>
      <c r="W1151" s="8">
        <f ca="1">IFERROR(IF(P1151&gt;=1,(IF(M1151&gt;=2,COUNTIF(INDIRECT(G1151):INDIRECT(H1151),"OLD"),0)),0),0)</f>
        <v>0</v>
      </c>
      <c r="X1151" s="8">
        <f ca="1">IFERROR(IF(P1151&gt;=1,(IF(M1151=1,COUNTIF(INDIRECT(G1151):INDIRECT(H1151),"NEW"),IF(M1151=3,COUNTIF(INDIRECT(G1151):INDIRECT(H1151),"NEW"),0))),0),0)</f>
        <v>0</v>
      </c>
      <c r="Y1151" s="10">
        <f t="shared" ca="1" si="53"/>
        <v>0</v>
      </c>
      <c r="Z1151" s="13"/>
    </row>
    <row r="1152" spans="6:26" ht="20.100000000000001" customHeight="1" x14ac:dyDescent="0.25">
      <c r="F1152" s="1">
        <f>IFERROR(IF(O1152&gt;=101,MATCH(O1152,VITRAN!$AG$14:$AG$1513,0)+13,0),0)</f>
        <v>0</v>
      </c>
      <c r="G1152" s="1" t="str">
        <f t="shared" si="51"/>
        <v/>
      </c>
      <c r="H1152" s="1" t="str">
        <f t="shared" si="52"/>
        <v/>
      </c>
      <c r="J1152" s="1">
        <f>IFERROR(SUMIFS(STOCK!$U$10:$U$209,STOCK!$H$10:$H$209,T1152),0)</f>
        <v>0</v>
      </c>
      <c r="K1152" s="1">
        <f>IFERROR(SUMIFS(STOCK!$V$10:$V$209,STOCK!$H$10:$H$209,T1152),0)</f>
        <v>0</v>
      </c>
      <c r="M1152" s="1">
        <f>IFERROR(IF(LEN(T1152)&gt;=1,VLOOKUP(HLOOKUP(T1152,PROFILE!$K$5:$V$8,4,0),PROFILE!$F$1:$G$3,2,0),0),0)</f>
        <v>0</v>
      </c>
      <c r="N1152" s="1">
        <f>IFERROR(COUNTIFS(PROFILE!$H$13:$H$212,"&gt;=1",PROFILE!$I$13:$I$212,T1152),0)</f>
        <v>0</v>
      </c>
      <c r="O1152" s="1">
        <f>IFERROR(IF(P1152&gt;=1,(IF(LEN(T1152)&gt;=1,VLOOKUP(T1152,PROFILE!$A$23:$B$34,2,0)*100+COUNTIF($T$8:T1152,T1152),0)),0),0)</f>
        <v>0</v>
      </c>
      <c r="P1152" s="11"/>
      <c r="Q1152" s="11"/>
      <c r="R1152" s="12"/>
      <c r="S1152" s="12"/>
      <c r="T1152" s="11"/>
      <c r="U1152" s="11"/>
      <c r="V1152" s="11"/>
      <c r="W1152" s="8">
        <f ca="1">IFERROR(IF(P1152&gt;=1,(IF(M1152&gt;=2,COUNTIF(INDIRECT(G1152):INDIRECT(H1152),"OLD"),0)),0),0)</f>
        <v>0</v>
      </c>
      <c r="X1152" s="8">
        <f ca="1">IFERROR(IF(P1152&gt;=1,(IF(M1152=1,COUNTIF(INDIRECT(G1152):INDIRECT(H1152),"NEW"),IF(M1152=3,COUNTIF(INDIRECT(G1152):INDIRECT(H1152),"NEW"),0))),0),0)</f>
        <v>0</v>
      </c>
      <c r="Y1152" s="10">
        <f t="shared" ca="1" si="53"/>
        <v>0</v>
      </c>
      <c r="Z1152" s="13"/>
    </row>
    <row r="1153" spans="6:26" ht="20.100000000000001" customHeight="1" x14ac:dyDescent="0.25">
      <c r="F1153" s="1">
        <f>IFERROR(IF(O1153&gt;=101,MATCH(O1153,VITRAN!$AG$14:$AG$1513,0)+13,0),0)</f>
        <v>0</v>
      </c>
      <c r="G1153" s="1" t="str">
        <f t="shared" si="51"/>
        <v/>
      </c>
      <c r="H1153" s="1" t="str">
        <f t="shared" si="52"/>
        <v/>
      </c>
      <c r="J1153" s="1">
        <f>IFERROR(SUMIFS(STOCK!$U$10:$U$209,STOCK!$H$10:$H$209,T1153),0)</f>
        <v>0</v>
      </c>
      <c r="K1153" s="1">
        <f>IFERROR(SUMIFS(STOCK!$V$10:$V$209,STOCK!$H$10:$H$209,T1153),0)</f>
        <v>0</v>
      </c>
      <c r="M1153" s="1">
        <f>IFERROR(IF(LEN(T1153)&gt;=1,VLOOKUP(HLOOKUP(T1153,PROFILE!$K$5:$V$8,4,0),PROFILE!$F$1:$G$3,2,0),0),0)</f>
        <v>0</v>
      </c>
      <c r="N1153" s="1">
        <f>IFERROR(COUNTIFS(PROFILE!$H$13:$H$212,"&gt;=1",PROFILE!$I$13:$I$212,T1153),0)</f>
        <v>0</v>
      </c>
      <c r="O1153" s="1">
        <f>IFERROR(IF(P1153&gt;=1,(IF(LEN(T1153)&gt;=1,VLOOKUP(T1153,PROFILE!$A$23:$B$34,2,0)*100+COUNTIF($T$8:T1153,T1153),0)),0),0)</f>
        <v>0</v>
      </c>
      <c r="P1153" s="11"/>
      <c r="Q1153" s="11"/>
      <c r="R1153" s="12"/>
      <c r="S1153" s="12"/>
      <c r="T1153" s="11"/>
      <c r="U1153" s="11"/>
      <c r="V1153" s="11"/>
      <c r="W1153" s="8">
        <f ca="1">IFERROR(IF(P1153&gt;=1,(IF(M1153&gt;=2,COUNTIF(INDIRECT(G1153):INDIRECT(H1153),"OLD"),0)),0),0)</f>
        <v>0</v>
      </c>
      <c r="X1153" s="8">
        <f ca="1">IFERROR(IF(P1153&gt;=1,(IF(M1153=1,COUNTIF(INDIRECT(G1153):INDIRECT(H1153),"NEW"),IF(M1153=3,COUNTIF(INDIRECT(G1153):INDIRECT(H1153),"NEW"),0))),0),0)</f>
        <v>0</v>
      </c>
      <c r="Y1153" s="10">
        <f t="shared" ca="1" si="53"/>
        <v>0</v>
      </c>
      <c r="Z1153" s="13"/>
    </row>
    <row r="1154" spans="6:26" ht="20.100000000000001" customHeight="1" x14ac:dyDescent="0.25">
      <c r="F1154" s="1">
        <f>IFERROR(IF(O1154&gt;=101,MATCH(O1154,VITRAN!$AG$14:$AG$1513,0)+13,0),0)</f>
        <v>0</v>
      </c>
      <c r="G1154" s="1" t="str">
        <f t="shared" si="51"/>
        <v/>
      </c>
      <c r="H1154" s="1" t="str">
        <f t="shared" si="52"/>
        <v/>
      </c>
      <c r="J1154" s="1">
        <f>IFERROR(SUMIFS(STOCK!$U$10:$U$209,STOCK!$H$10:$H$209,T1154),0)</f>
        <v>0</v>
      </c>
      <c r="K1154" s="1">
        <f>IFERROR(SUMIFS(STOCK!$V$10:$V$209,STOCK!$H$10:$H$209,T1154),0)</f>
        <v>0</v>
      </c>
      <c r="M1154" s="1">
        <f>IFERROR(IF(LEN(T1154)&gt;=1,VLOOKUP(HLOOKUP(T1154,PROFILE!$K$5:$V$8,4,0),PROFILE!$F$1:$G$3,2,0),0),0)</f>
        <v>0</v>
      </c>
      <c r="N1154" s="1">
        <f>IFERROR(COUNTIFS(PROFILE!$H$13:$H$212,"&gt;=1",PROFILE!$I$13:$I$212,T1154),0)</f>
        <v>0</v>
      </c>
      <c r="O1154" s="1">
        <f>IFERROR(IF(P1154&gt;=1,(IF(LEN(T1154)&gt;=1,VLOOKUP(T1154,PROFILE!$A$23:$B$34,2,0)*100+COUNTIF($T$8:T1154,T1154),0)),0),0)</f>
        <v>0</v>
      </c>
      <c r="P1154" s="11"/>
      <c r="Q1154" s="11"/>
      <c r="R1154" s="12"/>
      <c r="S1154" s="12"/>
      <c r="T1154" s="11"/>
      <c r="U1154" s="11"/>
      <c r="V1154" s="11"/>
      <c r="W1154" s="8">
        <f ca="1">IFERROR(IF(P1154&gt;=1,(IF(M1154&gt;=2,COUNTIF(INDIRECT(G1154):INDIRECT(H1154),"OLD"),0)),0),0)</f>
        <v>0</v>
      </c>
      <c r="X1154" s="8">
        <f ca="1">IFERROR(IF(P1154&gt;=1,(IF(M1154=1,COUNTIF(INDIRECT(G1154):INDIRECT(H1154),"NEW"),IF(M1154=3,COUNTIF(INDIRECT(G1154):INDIRECT(H1154),"NEW"),0))),0),0)</f>
        <v>0</v>
      </c>
      <c r="Y1154" s="10">
        <f t="shared" ca="1" si="53"/>
        <v>0</v>
      </c>
      <c r="Z1154" s="13"/>
    </row>
    <row r="1155" spans="6:26" ht="20.100000000000001" customHeight="1" x14ac:dyDescent="0.25">
      <c r="F1155" s="1">
        <f>IFERROR(IF(O1155&gt;=101,MATCH(O1155,VITRAN!$AG$14:$AG$1513,0)+13,0),0)</f>
        <v>0</v>
      </c>
      <c r="G1155" s="1" t="str">
        <f t="shared" si="51"/>
        <v/>
      </c>
      <c r="H1155" s="1" t="str">
        <f t="shared" si="52"/>
        <v/>
      </c>
      <c r="J1155" s="1">
        <f>IFERROR(SUMIFS(STOCK!$U$10:$U$209,STOCK!$H$10:$H$209,T1155),0)</f>
        <v>0</v>
      </c>
      <c r="K1155" s="1">
        <f>IFERROR(SUMIFS(STOCK!$V$10:$V$209,STOCK!$H$10:$H$209,T1155),0)</f>
        <v>0</v>
      </c>
      <c r="M1155" s="1">
        <f>IFERROR(IF(LEN(T1155)&gt;=1,VLOOKUP(HLOOKUP(T1155,PROFILE!$K$5:$V$8,4,0),PROFILE!$F$1:$G$3,2,0),0),0)</f>
        <v>0</v>
      </c>
      <c r="N1155" s="1">
        <f>IFERROR(COUNTIFS(PROFILE!$H$13:$H$212,"&gt;=1",PROFILE!$I$13:$I$212,T1155),0)</f>
        <v>0</v>
      </c>
      <c r="O1155" s="1">
        <f>IFERROR(IF(P1155&gt;=1,(IF(LEN(T1155)&gt;=1,VLOOKUP(T1155,PROFILE!$A$23:$B$34,2,0)*100+COUNTIF($T$8:T1155,T1155),0)),0),0)</f>
        <v>0</v>
      </c>
      <c r="P1155" s="11"/>
      <c r="Q1155" s="11"/>
      <c r="R1155" s="12"/>
      <c r="S1155" s="12"/>
      <c r="T1155" s="11"/>
      <c r="U1155" s="11"/>
      <c r="V1155" s="11"/>
      <c r="W1155" s="8">
        <f ca="1">IFERROR(IF(P1155&gt;=1,(IF(M1155&gt;=2,COUNTIF(INDIRECT(G1155):INDIRECT(H1155),"OLD"),0)),0),0)</f>
        <v>0</v>
      </c>
      <c r="X1155" s="8">
        <f ca="1">IFERROR(IF(P1155&gt;=1,(IF(M1155=1,COUNTIF(INDIRECT(G1155):INDIRECT(H1155),"NEW"),IF(M1155=3,COUNTIF(INDIRECT(G1155):INDIRECT(H1155),"NEW"),0))),0),0)</f>
        <v>0</v>
      </c>
      <c r="Y1155" s="10">
        <f t="shared" ca="1" si="53"/>
        <v>0</v>
      </c>
      <c r="Z1155" s="13"/>
    </row>
    <row r="1156" spans="6:26" ht="20.100000000000001" customHeight="1" x14ac:dyDescent="0.25">
      <c r="F1156" s="1">
        <f>IFERROR(IF(O1156&gt;=101,MATCH(O1156,VITRAN!$AG$14:$AG$1513,0)+13,0),0)</f>
        <v>0</v>
      </c>
      <c r="G1156" s="1" t="str">
        <f t="shared" si="51"/>
        <v/>
      </c>
      <c r="H1156" s="1" t="str">
        <f t="shared" si="52"/>
        <v/>
      </c>
      <c r="J1156" s="1">
        <f>IFERROR(SUMIFS(STOCK!$U$10:$U$209,STOCK!$H$10:$H$209,T1156),0)</f>
        <v>0</v>
      </c>
      <c r="K1156" s="1">
        <f>IFERROR(SUMIFS(STOCK!$V$10:$V$209,STOCK!$H$10:$H$209,T1156),0)</f>
        <v>0</v>
      </c>
      <c r="M1156" s="1">
        <f>IFERROR(IF(LEN(T1156)&gt;=1,VLOOKUP(HLOOKUP(T1156,PROFILE!$K$5:$V$8,4,0),PROFILE!$F$1:$G$3,2,0),0),0)</f>
        <v>0</v>
      </c>
      <c r="N1156" s="1">
        <f>IFERROR(COUNTIFS(PROFILE!$H$13:$H$212,"&gt;=1",PROFILE!$I$13:$I$212,T1156),0)</f>
        <v>0</v>
      </c>
      <c r="O1156" s="1">
        <f>IFERROR(IF(P1156&gt;=1,(IF(LEN(T1156)&gt;=1,VLOOKUP(T1156,PROFILE!$A$23:$B$34,2,0)*100+COUNTIF($T$8:T1156,T1156),0)),0),0)</f>
        <v>0</v>
      </c>
      <c r="P1156" s="11"/>
      <c r="Q1156" s="11"/>
      <c r="R1156" s="12"/>
      <c r="S1156" s="12"/>
      <c r="T1156" s="11"/>
      <c r="U1156" s="11"/>
      <c r="V1156" s="11"/>
      <c r="W1156" s="8">
        <f ca="1">IFERROR(IF(P1156&gt;=1,(IF(M1156&gt;=2,COUNTIF(INDIRECT(G1156):INDIRECT(H1156),"OLD"),0)),0),0)</f>
        <v>0</v>
      </c>
      <c r="X1156" s="8">
        <f ca="1">IFERROR(IF(P1156&gt;=1,(IF(M1156=1,COUNTIF(INDIRECT(G1156):INDIRECT(H1156),"NEW"),IF(M1156=3,COUNTIF(INDIRECT(G1156):INDIRECT(H1156),"NEW"),0))),0),0)</f>
        <v>0</v>
      </c>
      <c r="Y1156" s="10">
        <f t="shared" ca="1" si="53"/>
        <v>0</v>
      </c>
      <c r="Z1156" s="13"/>
    </row>
    <row r="1157" spans="6:26" ht="20.100000000000001" customHeight="1" x14ac:dyDescent="0.25">
      <c r="F1157" s="1">
        <f>IFERROR(IF(O1157&gt;=101,MATCH(O1157,VITRAN!$AG$14:$AG$1513,0)+13,0),0)</f>
        <v>0</v>
      </c>
      <c r="G1157" s="1" t="str">
        <f t="shared" si="51"/>
        <v/>
      </c>
      <c r="H1157" s="1" t="str">
        <f t="shared" si="52"/>
        <v/>
      </c>
      <c r="J1157" s="1">
        <f>IFERROR(SUMIFS(STOCK!$U$10:$U$209,STOCK!$H$10:$H$209,T1157),0)</f>
        <v>0</v>
      </c>
      <c r="K1157" s="1">
        <f>IFERROR(SUMIFS(STOCK!$V$10:$V$209,STOCK!$H$10:$H$209,T1157),0)</f>
        <v>0</v>
      </c>
      <c r="M1157" s="1">
        <f>IFERROR(IF(LEN(T1157)&gt;=1,VLOOKUP(HLOOKUP(T1157,PROFILE!$K$5:$V$8,4,0),PROFILE!$F$1:$G$3,2,0),0),0)</f>
        <v>0</v>
      </c>
      <c r="N1157" s="1">
        <f>IFERROR(COUNTIFS(PROFILE!$H$13:$H$212,"&gt;=1",PROFILE!$I$13:$I$212,T1157),0)</f>
        <v>0</v>
      </c>
      <c r="O1157" s="1">
        <f>IFERROR(IF(P1157&gt;=1,(IF(LEN(T1157)&gt;=1,VLOOKUP(T1157,PROFILE!$A$23:$B$34,2,0)*100+COUNTIF($T$8:T1157,T1157),0)),0),0)</f>
        <v>0</v>
      </c>
      <c r="P1157" s="11"/>
      <c r="Q1157" s="11"/>
      <c r="R1157" s="12"/>
      <c r="S1157" s="12"/>
      <c r="T1157" s="11"/>
      <c r="U1157" s="11"/>
      <c r="V1157" s="11"/>
      <c r="W1157" s="8">
        <f ca="1">IFERROR(IF(P1157&gt;=1,(IF(M1157&gt;=2,COUNTIF(INDIRECT(G1157):INDIRECT(H1157),"OLD"),0)),0),0)</f>
        <v>0</v>
      </c>
      <c r="X1157" s="8">
        <f ca="1">IFERROR(IF(P1157&gt;=1,(IF(M1157=1,COUNTIF(INDIRECT(G1157):INDIRECT(H1157),"NEW"),IF(M1157=3,COUNTIF(INDIRECT(G1157):INDIRECT(H1157),"NEW"),0))),0),0)</f>
        <v>0</v>
      </c>
      <c r="Y1157" s="10">
        <f t="shared" ca="1" si="53"/>
        <v>0</v>
      </c>
      <c r="Z1157" s="13"/>
    </row>
    <row r="1158" spans="6:26" ht="20.100000000000001" customHeight="1" x14ac:dyDescent="0.25">
      <c r="F1158" s="1">
        <f>IFERROR(IF(O1158&gt;=101,MATCH(O1158,VITRAN!$AG$14:$AG$1513,0)+13,0),0)</f>
        <v>0</v>
      </c>
      <c r="G1158" s="1" t="str">
        <f t="shared" si="51"/>
        <v/>
      </c>
      <c r="H1158" s="1" t="str">
        <f t="shared" si="52"/>
        <v/>
      </c>
      <c r="J1158" s="1">
        <f>IFERROR(SUMIFS(STOCK!$U$10:$U$209,STOCK!$H$10:$H$209,T1158),0)</f>
        <v>0</v>
      </c>
      <c r="K1158" s="1">
        <f>IFERROR(SUMIFS(STOCK!$V$10:$V$209,STOCK!$H$10:$H$209,T1158),0)</f>
        <v>0</v>
      </c>
      <c r="M1158" s="1">
        <f>IFERROR(IF(LEN(T1158)&gt;=1,VLOOKUP(HLOOKUP(T1158,PROFILE!$K$5:$V$8,4,0),PROFILE!$F$1:$G$3,2,0),0),0)</f>
        <v>0</v>
      </c>
      <c r="N1158" s="1">
        <f>IFERROR(COUNTIFS(PROFILE!$H$13:$H$212,"&gt;=1",PROFILE!$I$13:$I$212,T1158),0)</f>
        <v>0</v>
      </c>
      <c r="O1158" s="1">
        <f>IFERROR(IF(P1158&gt;=1,(IF(LEN(T1158)&gt;=1,VLOOKUP(T1158,PROFILE!$A$23:$B$34,2,0)*100+COUNTIF($T$8:T1158,T1158),0)),0),0)</f>
        <v>0</v>
      </c>
      <c r="P1158" s="11"/>
      <c r="Q1158" s="11"/>
      <c r="R1158" s="12"/>
      <c r="S1158" s="12"/>
      <c r="T1158" s="11"/>
      <c r="U1158" s="11"/>
      <c r="V1158" s="11"/>
      <c r="W1158" s="8">
        <f ca="1">IFERROR(IF(P1158&gt;=1,(IF(M1158&gt;=2,COUNTIF(INDIRECT(G1158):INDIRECT(H1158),"OLD"),0)),0),0)</f>
        <v>0</v>
      </c>
      <c r="X1158" s="8">
        <f ca="1">IFERROR(IF(P1158&gt;=1,(IF(M1158=1,COUNTIF(INDIRECT(G1158):INDIRECT(H1158),"NEW"),IF(M1158=3,COUNTIF(INDIRECT(G1158):INDIRECT(H1158),"NEW"),0))),0),0)</f>
        <v>0</v>
      </c>
      <c r="Y1158" s="10">
        <f t="shared" ca="1" si="53"/>
        <v>0</v>
      </c>
      <c r="Z1158" s="13"/>
    </row>
    <row r="1159" spans="6:26" ht="20.100000000000001" customHeight="1" x14ac:dyDescent="0.25">
      <c r="F1159" s="1">
        <f>IFERROR(IF(O1159&gt;=101,MATCH(O1159,VITRAN!$AG$14:$AG$1513,0)+13,0),0)</f>
        <v>0</v>
      </c>
      <c r="G1159" s="1" t="str">
        <f t="shared" si="51"/>
        <v/>
      </c>
      <c r="H1159" s="1" t="str">
        <f t="shared" si="52"/>
        <v/>
      </c>
      <c r="J1159" s="1">
        <f>IFERROR(SUMIFS(STOCK!$U$10:$U$209,STOCK!$H$10:$H$209,T1159),0)</f>
        <v>0</v>
      </c>
      <c r="K1159" s="1">
        <f>IFERROR(SUMIFS(STOCK!$V$10:$V$209,STOCK!$H$10:$H$209,T1159),0)</f>
        <v>0</v>
      </c>
      <c r="M1159" s="1">
        <f>IFERROR(IF(LEN(T1159)&gt;=1,VLOOKUP(HLOOKUP(T1159,PROFILE!$K$5:$V$8,4,0),PROFILE!$F$1:$G$3,2,0),0),0)</f>
        <v>0</v>
      </c>
      <c r="N1159" s="1">
        <f>IFERROR(COUNTIFS(PROFILE!$H$13:$H$212,"&gt;=1",PROFILE!$I$13:$I$212,T1159),0)</f>
        <v>0</v>
      </c>
      <c r="O1159" s="1">
        <f>IFERROR(IF(P1159&gt;=1,(IF(LEN(T1159)&gt;=1,VLOOKUP(T1159,PROFILE!$A$23:$B$34,2,0)*100+COUNTIF($T$8:T1159,T1159),0)),0),0)</f>
        <v>0</v>
      </c>
      <c r="P1159" s="11"/>
      <c r="Q1159" s="11"/>
      <c r="R1159" s="12"/>
      <c r="S1159" s="12"/>
      <c r="T1159" s="11"/>
      <c r="U1159" s="11"/>
      <c r="V1159" s="11"/>
      <c r="W1159" s="8">
        <f ca="1">IFERROR(IF(P1159&gt;=1,(IF(M1159&gt;=2,COUNTIF(INDIRECT(G1159):INDIRECT(H1159),"OLD"),0)),0),0)</f>
        <v>0</v>
      </c>
      <c r="X1159" s="8">
        <f ca="1">IFERROR(IF(P1159&gt;=1,(IF(M1159=1,COUNTIF(INDIRECT(G1159):INDIRECT(H1159),"NEW"),IF(M1159=3,COUNTIF(INDIRECT(G1159):INDIRECT(H1159),"NEW"),0))),0),0)</f>
        <v>0</v>
      </c>
      <c r="Y1159" s="10">
        <f t="shared" ca="1" si="53"/>
        <v>0</v>
      </c>
      <c r="Z1159" s="13"/>
    </row>
    <row r="1160" spans="6:26" ht="20.100000000000001" customHeight="1" x14ac:dyDescent="0.25">
      <c r="F1160" s="1">
        <f>IFERROR(IF(O1160&gt;=101,MATCH(O1160,VITRAN!$AG$14:$AG$1513,0)+13,0),0)</f>
        <v>0</v>
      </c>
      <c r="G1160" s="1" t="str">
        <f t="shared" si="51"/>
        <v/>
      </c>
      <c r="H1160" s="1" t="str">
        <f t="shared" si="52"/>
        <v/>
      </c>
      <c r="J1160" s="1">
        <f>IFERROR(SUMIFS(STOCK!$U$10:$U$209,STOCK!$H$10:$H$209,T1160),0)</f>
        <v>0</v>
      </c>
      <c r="K1160" s="1">
        <f>IFERROR(SUMIFS(STOCK!$V$10:$V$209,STOCK!$H$10:$H$209,T1160),0)</f>
        <v>0</v>
      </c>
      <c r="M1160" s="1">
        <f>IFERROR(IF(LEN(T1160)&gt;=1,VLOOKUP(HLOOKUP(T1160,PROFILE!$K$5:$V$8,4,0),PROFILE!$F$1:$G$3,2,0),0),0)</f>
        <v>0</v>
      </c>
      <c r="N1160" s="1">
        <f>IFERROR(COUNTIFS(PROFILE!$H$13:$H$212,"&gt;=1",PROFILE!$I$13:$I$212,T1160),0)</f>
        <v>0</v>
      </c>
      <c r="O1160" s="1">
        <f>IFERROR(IF(P1160&gt;=1,(IF(LEN(T1160)&gt;=1,VLOOKUP(T1160,PROFILE!$A$23:$B$34,2,0)*100+COUNTIF($T$8:T1160,T1160),0)),0),0)</f>
        <v>0</v>
      </c>
      <c r="P1160" s="11"/>
      <c r="Q1160" s="11"/>
      <c r="R1160" s="12"/>
      <c r="S1160" s="12"/>
      <c r="T1160" s="11"/>
      <c r="U1160" s="11"/>
      <c r="V1160" s="11"/>
      <c r="W1160" s="8">
        <f ca="1">IFERROR(IF(P1160&gt;=1,(IF(M1160&gt;=2,COUNTIF(INDIRECT(G1160):INDIRECT(H1160),"OLD"),0)),0),0)</f>
        <v>0</v>
      </c>
      <c r="X1160" s="8">
        <f ca="1">IFERROR(IF(P1160&gt;=1,(IF(M1160=1,COUNTIF(INDIRECT(G1160):INDIRECT(H1160),"NEW"),IF(M1160=3,COUNTIF(INDIRECT(G1160):INDIRECT(H1160),"NEW"),0))),0),0)</f>
        <v>0</v>
      </c>
      <c r="Y1160" s="10">
        <f t="shared" ca="1" si="53"/>
        <v>0</v>
      </c>
      <c r="Z1160" s="13"/>
    </row>
    <row r="1161" spans="6:26" ht="20.100000000000001" customHeight="1" x14ac:dyDescent="0.25">
      <c r="F1161" s="1">
        <f>IFERROR(IF(O1161&gt;=101,MATCH(O1161,VITRAN!$AG$14:$AG$1513,0)+13,0),0)</f>
        <v>0</v>
      </c>
      <c r="G1161" s="1" t="str">
        <f t="shared" ref="G1161:G1224" si="54">IFERROR(IF(F1161&gt;=1,ADDRESS(F1161,38,1,1,"VITRAN"),""),"")</f>
        <v/>
      </c>
      <c r="H1161" s="1" t="str">
        <f t="shared" ref="H1161:H1224" si="55">IFERROR(IF(F1161&gt;=1,ADDRESS(F1161,50,1,1,"VITRAN"),""),"")</f>
        <v/>
      </c>
      <c r="J1161" s="1">
        <f>IFERROR(SUMIFS(STOCK!$U$10:$U$209,STOCK!$H$10:$H$209,T1161),0)</f>
        <v>0</v>
      </c>
      <c r="K1161" s="1">
        <f>IFERROR(SUMIFS(STOCK!$V$10:$V$209,STOCK!$H$10:$H$209,T1161),0)</f>
        <v>0</v>
      </c>
      <c r="M1161" s="1">
        <f>IFERROR(IF(LEN(T1161)&gt;=1,VLOOKUP(HLOOKUP(T1161,PROFILE!$K$5:$V$8,4,0),PROFILE!$F$1:$G$3,2,0),0),0)</f>
        <v>0</v>
      </c>
      <c r="N1161" s="1">
        <f>IFERROR(COUNTIFS(PROFILE!$H$13:$H$212,"&gt;=1",PROFILE!$I$13:$I$212,T1161),0)</f>
        <v>0</v>
      </c>
      <c r="O1161" s="1">
        <f>IFERROR(IF(P1161&gt;=1,(IF(LEN(T1161)&gt;=1,VLOOKUP(T1161,PROFILE!$A$23:$B$34,2,0)*100+COUNTIF($T$8:T1161,T1161),0)),0),0)</f>
        <v>0</v>
      </c>
      <c r="P1161" s="11"/>
      <c r="Q1161" s="11"/>
      <c r="R1161" s="12"/>
      <c r="S1161" s="12"/>
      <c r="T1161" s="11"/>
      <c r="U1161" s="11"/>
      <c r="V1161" s="11"/>
      <c r="W1161" s="8">
        <f ca="1">IFERROR(IF(P1161&gt;=1,(IF(M1161&gt;=2,COUNTIF(INDIRECT(G1161):INDIRECT(H1161),"OLD"),0)),0),0)</f>
        <v>0</v>
      </c>
      <c r="X1161" s="8">
        <f ca="1">IFERROR(IF(P1161&gt;=1,(IF(M1161=1,COUNTIF(INDIRECT(G1161):INDIRECT(H1161),"NEW"),IF(M1161=3,COUNTIF(INDIRECT(G1161):INDIRECT(H1161),"NEW"),0))),0),0)</f>
        <v>0</v>
      </c>
      <c r="Y1161" s="10">
        <f t="shared" ref="Y1161:Y1224" ca="1" si="56">W1161+X1161</f>
        <v>0</v>
      </c>
      <c r="Z1161" s="13"/>
    </row>
    <row r="1162" spans="6:26" ht="20.100000000000001" customHeight="1" x14ac:dyDescent="0.25">
      <c r="F1162" s="1">
        <f>IFERROR(IF(O1162&gt;=101,MATCH(O1162,VITRAN!$AG$14:$AG$1513,0)+13,0),0)</f>
        <v>0</v>
      </c>
      <c r="G1162" s="1" t="str">
        <f t="shared" si="54"/>
        <v/>
      </c>
      <c r="H1162" s="1" t="str">
        <f t="shared" si="55"/>
        <v/>
      </c>
      <c r="J1162" s="1">
        <f>IFERROR(SUMIFS(STOCK!$U$10:$U$209,STOCK!$H$10:$H$209,T1162),0)</f>
        <v>0</v>
      </c>
      <c r="K1162" s="1">
        <f>IFERROR(SUMIFS(STOCK!$V$10:$V$209,STOCK!$H$10:$H$209,T1162),0)</f>
        <v>0</v>
      </c>
      <c r="M1162" s="1">
        <f>IFERROR(IF(LEN(T1162)&gt;=1,VLOOKUP(HLOOKUP(T1162,PROFILE!$K$5:$V$8,4,0),PROFILE!$F$1:$G$3,2,0),0),0)</f>
        <v>0</v>
      </c>
      <c r="N1162" s="1">
        <f>IFERROR(COUNTIFS(PROFILE!$H$13:$H$212,"&gt;=1",PROFILE!$I$13:$I$212,T1162),0)</f>
        <v>0</v>
      </c>
      <c r="O1162" s="1">
        <f>IFERROR(IF(P1162&gt;=1,(IF(LEN(T1162)&gt;=1,VLOOKUP(T1162,PROFILE!$A$23:$B$34,2,0)*100+COUNTIF($T$8:T1162,T1162),0)),0),0)</f>
        <v>0</v>
      </c>
      <c r="P1162" s="11"/>
      <c r="Q1162" s="11"/>
      <c r="R1162" s="12"/>
      <c r="S1162" s="12"/>
      <c r="T1162" s="11"/>
      <c r="U1162" s="11"/>
      <c r="V1162" s="11"/>
      <c r="W1162" s="8">
        <f ca="1">IFERROR(IF(P1162&gt;=1,(IF(M1162&gt;=2,COUNTIF(INDIRECT(G1162):INDIRECT(H1162),"OLD"),0)),0),0)</f>
        <v>0</v>
      </c>
      <c r="X1162" s="8">
        <f ca="1">IFERROR(IF(P1162&gt;=1,(IF(M1162=1,COUNTIF(INDIRECT(G1162):INDIRECT(H1162),"NEW"),IF(M1162=3,COUNTIF(INDIRECT(G1162):INDIRECT(H1162),"NEW"),0))),0),0)</f>
        <v>0</v>
      </c>
      <c r="Y1162" s="10">
        <f t="shared" ca="1" si="56"/>
        <v>0</v>
      </c>
      <c r="Z1162" s="13"/>
    </row>
    <row r="1163" spans="6:26" ht="20.100000000000001" customHeight="1" x14ac:dyDescent="0.25">
      <c r="F1163" s="1">
        <f>IFERROR(IF(O1163&gt;=101,MATCH(O1163,VITRAN!$AG$14:$AG$1513,0)+13,0),0)</f>
        <v>0</v>
      </c>
      <c r="G1163" s="1" t="str">
        <f t="shared" si="54"/>
        <v/>
      </c>
      <c r="H1163" s="1" t="str">
        <f t="shared" si="55"/>
        <v/>
      </c>
      <c r="J1163" s="1">
        <f>IFERROR(SUMIFS(STOCK!$U$10:$U$209,STOCK!$H$10:$H$209,T1163),0)</f>
        <v>0</v>
      </c>
      <c r="K1163" s="1">
        <f>IFERROR(SUMIFS(STOCK!$V$10:$V$209,STOCK!$H$10:$H$209,T1163),0)</f>
        <v>0</v>
      </c>
      <c r="M1163" s="1">
        <f>IFERROR(IF(LEN(T1163)&gt;=1,VLOOKUP(HLOOKUP(T1163,PROFILE!$K$5:$V$8,4,0),PROFILE!$F$1:$G$3,2,0),0),0)</f>
        <v>0</v>
      </c>
      <c r="N1163" s="1">
        <f>IFERROR(COUNTIFS(PROFILE!$H$13:$H$212,"&gt;=1",PROFILE!$I$13:$I$212,T1163),0)</f>
        <v>0</v>
      </c>
      <c r="O1163" s="1">
        <f>IFERROR(IF(P1163&gt;=1,(IF(LEN(T1163)&gt;=1,VLOOKUP(T1163,PROFILE!$A$23:$B$34,2,0)*100+COUNTIF($T$8:T1163,T1163),0)),0),0)</f>
        <v>0</v>
      </c>
      <c r="P1163" s="11"/>
      <c r="Q1163" s="11"/>
      <c r="R1163" s="12"/>
      <c r="S1163" s="12"/>
      <c r="T1163" s="11"/>
      <c r="U1163" s="11"/>
      <c r="V1163" s="11"/>
      <c r="W1163" s="8">
        <f ca="1">IFERROR(IF(P1163&gt;=1,(IF(M1163&gt;=2,COUNTIF(INDIRECT(G1163):INDIRECT(H1163),"OLD"),0)),0),0)</f>
        <v>0</v>
      </c>
      <c r="X1163" s="8">
        <f ca="1">IFERROR(IF(P1163&gt;=1,(IF(M1163=1,COUNTIF(INDIRECT(G1163):INDIRECT(H1163),"NEW"),IF(M1163=3,COUNTIF(INDIRECT(G1163):INDIRECT(H1163),"NEW"),0))),0),0)</f>
        <v>0</v>
      </c>
      <c r="Y1163" s="10">
        <f t="shared" ca="1" si="56"/>
        <v>0</v>
      </c>
      <c r="Z1163" s="13"/>
    </row>
    <row r="1164" spans="6:26" ht="20.100000000000001" customHeight="1" x14ac:dyDescent="0.25">
      <c r="F1164" s="1">
        <f>IFERROR(IF(O1164&gt;=101,MATCH(O1164,VITRAN!$AG$14:$AG$1513,0)+13,0),0)</f>
        <v>0</v>
      </c>
      <c r="G1164" s="1" t="str">
        <f t="shared" si="54"/>
        <v/>
      </c>
      <c r="H1164" s="1" t="str">
        <f t="shared" si="55"/>
        <v/>
      </c>
      <c r="J1164" s="1">
        <f>IFERROR(SUMIFS(STOCK!$U$10:$U$209,STOCK!$H$10:$H$209,T1164),0)</f>
        <v>0</v>
      </c>
      <c r="K1164" s="1">
        <f>IFERROR(SUMIFS(STOCK!$V$10:$V$209,STOCK!$H$10:$H$209,T1164),0)</f>
        <v>0</v>
      </c>
      <c r="M1164" s="1">
        <f>IFERROR(IF(LEN(T1164)&gt;=1,VLOOKUP(HLOOKUP(T1164,PROFILE!$K$5:$V$8,4,0),PROFILE!$F$1:$G$3,2,0),0),0)</f>
        <v>0</v>
      </c>
      <c r="N1164" s="1">
        <f>IFERROR(COUNTIFS(PROFILE!$H$13:$H$212,"&gt;=1",PROFILE!$I$13:$I$212,T1164),0)</f>
        <v>0</v>
      </c>
      <c r="O1164" s="1">
        <f>IFERROR(IF(P1164&gt;=1,(IF(LEN(T1164)&gt;=1,VLOOKUP(T1164,PROFILE!$A$23:$B$34,2,0)*100+COUNTIF($T$8:T1164,T1164),0)),0),0)</f>
        <v>0</v>
      </c>
      <c r="P1164" s="11"/>
      <c r="Q1164" s="11"/>
      <c r="R1164" s="12"/>
      <c r="S1164" s="12"/>
      <c r="T1164" s="11"/>
      <c r="U1164" s="11"/>
      <c r="V1164" s="11"/>
      <c r="W1164" s="8">
        <f ca="1">IFERROR(IF(P1164&gt;=1,(IF(M1164&gt;=2,COUNTIF(INDIRECT(G1164):INDIRECT(H1164),"OLD"),0)),0),0)</f>
        <v>0</v>
      </c>
      <c r="X1164" s="8">
        <f ca="1">IFERROR(IF(P1164&gt;=1,(IF(M1164=1,COUNTIF(INDIRECT(G1164):INDIRECT(H1164),"NEW"),IF(M1164=3,COUNTIF(INDIRECT(G1164):INDIRECT(H1164),"NEW"),0))),0),0)</f>
        <v>0</v>
      </c>
      <c r="Y1164" s="10">
        <f t="shared" ca="1" si="56"/>
        <v>0</v>
      </c>
      <c r="Z1164" s="13"/>
    </row>
    <row r="1165" spans="6:26" ht="20.100000000000001" customHeight="1" x14ac:dyDescent="0.25">
      <c r="F1165" s="1">
        <f>IFERROR(IF(O1165&gt;=101,MATCH(O1165,VITRAN!$AG$14:$AG$1513,0)+13,0),0)</f>
        <v>0</v>
      </c>
      <c r="G1165" s="1" t="str">
        <f t="shared" si="54"/>
        <v/>
      </c>
      <c r="H1165" s="1" t="str">
        <f t="shared" si="55"/>
        <v/>
      </c>
      <c r="J1165" s="1">
        <f>IFERROR(SUMIFS(STOCK!$U$10:$U$209,STOCK!$H$10:$H$209,T1165),0)</f>
        <v>0</v>
      </c>
      <c r="K1165" s="1">
        <f>IFERROR(SUMIFS(STOCK!$V$10:$V$209,STOCK!$H$10:$H$209,T1165),0)</f>
        <v>0</v>
      </c>
      <c r="M1165" s="1">
        <f>IFERROR(IF(LEN(T1165)&gt;=1,VLOOKUP(HLOOKUP(T1165,PROFILE!$K$5:$V$8,4,0),PROFILE!$F$1:$G$3,2,0),0),0)</f>
        <v>0</v>
      </c>
      <c r="N1165" s="1">
        <f>IFERROR(COUNTIFS(PROFILE!$H$13:$H$212,"&gt;=1",PROFILE!$I$13:$I$212,T1165),0)</f>
        <v>0</v>
      </c>
      <c r="O1165" s="1">
        <f>IFERROR(IF(P1165&gt;=1,(IF(LEN(T1165)&gt;=1,VLOOKUP(T1165,PROFILE!$A$23:$B$34,2,0)*100+COUNTIF($T$8:T1165,T1165),0)),0),0)</f>
        <v>0</v>
      </c>
      <c r="P1165" s="11"/>
      <c r="Q1165" s="11"/>
      <c r="R1165" s="12"/>
      <c r="S1165" s="12"/>
      <c r="T1165" s="11"/>
      <c r="U1165" s="11"/>
      <c r="V1165" s="11"/>
      <c r="W1165" s="8">
        <f ca="1">IFERROR(IF(P1165&gt;=1,(IF(M1165&gt;=2,COUNTIF(INDIRECT(G1165):INDIRECT(H1165),"OLD"),0)),0),0)</f>
        <v>0</v>
      </c>
      <c r="X1165" s="8">
        <f ca="1">IFERROR(IF(P1165&gt;=1,(IF(M1165=1,COUNTIF(INDIRECT(G1165):INDIRECT(H1165),"NEW"),IF(M1165=3,COUNTIF(INDIRECT(G1165):INDIRECT(H1165),"NEW"),0))),0),0)</f>
        <v>0</v>
      </c>
      <c r="Y1165" s="10">
        <f t="shared" ca="1" si="56"/>
        <v>0</v>
      </c>
      <c r="Z1165" s="13"/>
    </row>
    <row r="1166" spans="6:26" ht="20.100000000000001" customHeight="1" x14ac:dyDescent="0.25">
      <c r="F1166" s="1">
        <f>IFERROR(IF(O1166&gt;=101,MATCH(O1166,VITRAN!$AG$14:$AG$1513,0)+13,0),0)</f>
        <v>0</v>
      </c>
      <c r="G1166" s="1" t="str">
        <f t="shared" si="54"/>
        <v/>
      </c>
      <c r="H1166" s="1" t="str">
        <f t="shared" si="55"/>
        <v/>
      </c>
      <c r="J1166" s="1">
        <f>IFERROR(SUMIFS(STOCK!$U$10:$U$209,STOCK!$H$10:$H$209,T1166),0)</f>
        <v>0</v>
      </c>
      <c r="K1166" s="1">
        <f>IFERROR(SUMIFS(STOCK!$V$10:$V$209,STOCK!$H$10:$H$209,T1166),0)</f>
        <v>0</v>
      </c>
      <c r="M1166" s="1">
        <f>IFERROR(IF(LEN(T1166)&gt;=1,VLOOKUP(HLOOKUP(T1166,PROFILE!$K$5:$V$8,4,0),PROFILE!$F$1:$G$3,2,0),0),0)</f>
        <v>0</v>
      </c>
      <c r="N1166" s="1">
        <f>IFERROR(COUNTIFS(PROFILE!$H$13:$H$212,"&gt;=1",PROFILE!$I$13:$I$212,T1166),0)</f>
        <v>0</v>
      </c>
      <c r="O1166" s="1">
        <f>IFERROR(IF(P1166&gt;=1,(IF(LEN(T1166)&gt;=1,VLOOKUP(T1166,PROFILE!$A$23:$B$34,2,0)*100+COUNTIF($T$8:T1166,T1166),0)),0),0)</f>
        <v>0</v>
      </c>
      <c r="P1166" s="11"/>
      <c r="Q1166" s="11"/>
      <c r="R1166" s="12"/>
      <c r="S1166" s="12"/>
      <c r="T1166" s="11"/>
      <c r="U1166" s="11"/>
      <c r="V1166" s="11"/>
      <c r="W1166" s="8">
        <f ca="1">IFERROR(IF(P1166&gt;=1,(IF(M1166&gt;=2,COUNTIF(INDIRECT(G1166):INDIRECT(H1166),"OLD"),0)),0),0)</f>
        <v>0</v>
      </c>
      <c r="X1166" s="8">
        <f ca="1">IFERROR(IF(P1166&gt;=1,(IF(M1166=1,COUNTIF(INDIRECT(G1166):INDIRECT(H1166),"NEW"),IF(M1166=3,COUNTIF(INDIRECT(G1166):INDIRECT(H1166),"NEW"),0))),0),0)</f>
        <v>0</v>
      </c>
      <c r="Y1166" s="10">
        <f t="shared" ca="1" si="56"/>
        <v>0</v>
      </c>
      <c r="Z1166" s="13"/>
    </row>
    <row r="1167" spans="6:26" ht="20.100000000000001" customHeight="1" x14ac:dyDescent="0.25">
      <c r="F1167" s="1">
        <f>IFERROR(IF(O1167&gt;=101,MATCH(O1167,VITRAN!$AG$14:$AG$1513,0)+13,0),0)</f>
        <v>0</v>
      </c>
      <c r="G1167" s="1" t="str">
        <f t="shared" si="54"/>
        <v/>
      </c>
      <c r="H1167" s="1" t="str">
        <f t="shared" si="55"/>
        <v/>
      </c>
      <c r="J1167" s="1">
        <f>IFERROR(SUMIFS(STOCK!$U$10:$U$209,STOCK!$H$10:$H$209,T1167),0)</f>
        <v>0</v>
      </c>
      <c r="K1167" s="1">
        <f>IFERROR(SUMIFS(STOCK!$V$10:$V$209,STOCK!$H$10:$H$209,T1167),0)</f>
        <v>0</v>
      </c>
      <c r="M1167" s="1">
        <f>IFERROR(IF(LEN(T1167)&gt;=1,VLOOKUP(HLOOKUP(T1167,PROFILE!$K$5:$V$8,4,0),PROFILE!$F$1:$G$3,2,0),0),0)</f>
        <v>0</v>
      </c>
      <c r="N1167" s="1">
        <f>IFERROR(COUNTIFS(PROFILE!$H$13:$H$212,"&gt;=1",PROFILE!$I$13:$I$212,T1167),0)</f>
        <v>0</v>
      </c>
      <c r="O1167" s="1">
        <f>IFERROR(IF(P1167&gt;=1,(IF(LEN(T1167)&gt;=1,VLOOKUP(T1167,PROFILE!$A$23:$B$34,2,0)*100+COUNTIF($T$8:T1167,T1167),0)),0),0)</f>
        <v>0</v>
      </c>
      <c r="P1167" s="11"/>
      <c r="Q1167" s="11"/>
      <c r="R1167" s="12"/>
      <c r="S1167" s="12"/>
      <c r="T1167" s="11"/>
      <c r="U1167" s="11"/>
      <c r="V1167" s="11"/>
      <c r="W1167" s="8">
        <f ca="1">IFERROR(IF(P1167&gt;=1,(IF(M1167&gt;=2,COUNTIF(INDIRECT(G1167):INDIRECT(H1167),"OLD"),0)),0),0)</f>
        <v>0</v>
      </c>
      <c r="X1167" s="8">
        <f ca="1">IFERROR(IF(P1167&gt;=1,(IF(M1167=1,COUNTIF(INDIRECT(G1167):INDIRECT(H1167),"NEW"),IF(M1167=3,COUNTIF(INDIRECT(G1167):INDIRECT(H1167),"NEW"),0))),0),0)</f>
        <v>0</v>
      </c>
      <c r="Y1167" s="10">
        <f t="shared" ca="1" si="56"/>
        <v>0</v>
      </c>
      <c r="Z1167" s="13"/>
    </row>
    <row r="1168" spans="6:26" ht="20.100000000000001" customHeight="1" x14ac:dyDescent="0.25">
      <c r="F1168" s="1">
        <f>IFERROR(IF(O1168&gt;=101,MATCH(O1168,VITRAN!$AG$14:$AG$1513,0)+13,0),0)</f>
        <v>0</v>
      </c>
      <c r="G1168" s="1" t="str">
        <f t="shared" si="54"/>
        <v/>
      </c>
      <c r="H1168" s="1" t="str">
        <f t="shared" si="55"/>
        <v/>
      </c>
      <c r="J1168" s="1">
        <f>IFERROR(SUMIFS(STOCK!$U$10:$U$209,STOCK!$H$10:$H$209,T1168),0)</f>
        <v>0</v>
      </c>
      <c r="K1168" s="1">
        <f>IFERROR(SUMIFS(STOCK!$V$10:$V$209,STOCK!$H$10:$H$209,T1168),0)</f>
        <v>0</v>
      </c>
      <c r="M1168" s="1">
        <f>IFERROR(IF(LEN(T1168)&gt;=1,VLOOKUP(HLOOKUP(T1168,PROFILE!$K$5:$V$8,4,0),PROFILE!$F$1:$G$3,2,0),0),0)</f>
        <v>0</v>
      </c>
      <c r="N1168" s="1">
        <f>IFERROR(COUNTIFS(PROFILE!$H$13:$H$212,"&gt;=1",PROFILE!$I$13:$I$212,T1168),0)</f>
        <v>0</v>
      </c>
      <c r="O1168" s="1">
        <f>IFERROR(IF(P1168&gt;=1,(IF(LEN(T1168)&gt;=1,VLOOKUP(T1168,PROFILE!$A$23:$B$34,2,0)*100+COUNTIF($T$8:T1168,T1168),0)),0),0)</f>
        <v>0</v>
      </c>
      <c r="P1168" s="11"/>
      <c r="Q1168" s="11"/>
      <c r="R1168" s="12"/>
      <c r="S1168" s="12"/>
      <c r="T1168" s="11"/>
      <c r="U1168" s="11"/>
      <c r="V1168" s="11"/>
      <c r="W1168" s="8">
        <f ca="1">IFERROR(IF(P1168&gt;=1,(IF(M1168&gt;=2,COUNTIF(INDIRECT(G1168):INDIRECT(H1168),"OLD"),0)),0),0)</f>
        <v>0</v>
      </c>
      <c r="X1168" s="8">
        <f ca="1">IFERROR(IF(P1168&gt;=1,(IF(M1168=1,COUNTIF(INDIRECT(G1168):INDIRECT(H1168),"NEW"),IF(M1168=3,COUNTIF(INDIRECT(G1168):INDIRECT(H1168),"NEW"),0))),0),0)</f>
        <v>0</v>
      </c>
      <c r="Y1168" s="10">
        <f t="shared" ca="1" si="56"/>
        <v>0</v>
      </c>
      <c r="Z1168" s="13"/>
    </row>
    <row r="1169" spans="6:26" ht="20.100000000000001" customHeight="1" x14ac:dyDescent="0.25">
      <c r="F1169" s="1">
        <f>IFERROR(IF(O1169&gt;=101,MATCH(O1169,VITRAN!$AG$14:$AG$1513,0)+13,0),0)</f>
        <v>0</v>
      </c>
      <c r="G1169" s="1" t="str">
        <f t="shared" si="54"/>
        <v/>
      </c>
      <c r="H1169" s="1" t="str">
        <f t="shared" si="55"/>
        <v/>
      </c>
      <c r="J1169" s="1">
        <f>IFERROR(SUMIFS(STOCK!$U$10:$U$209,STOCK!$H$10:$H$209,T1169),0)</f>
        <v>0</v>
      </c>
      <c r="K1169" s="1">
        <f>IFERROR(SUMIFS(STOCK!$V$10:$V$209,STOCK!$H$10:$H$209,T1169),0)</f>
        <v>0</v>
      </c>
      <c r="M1169" s="1">
        <f>IFERROR(IF(LEN(T1169)&gt;=1,VLOOKUP(HLOOKUP(T1169,PROFILE!$K$5:$V$8,4,0),PROFILE!$F$1:$G$3,2,0),0),0)</f>
        <v>0</v>
      </c>
      <c r="N1169" s="1">
        <f>IFERROR(COUNTIFS(PROFILE!$H$13:$H$212,"&gt;=1",PROFILE!$I$13:$I$212,T1169),0)</f>
        <v>0</v>
      </c>
      <c r="O1169" s="1">
        <f>IFERROR(IF(P1169&gt;=1,(IF(LEN(T1169)&gt;=1,VLOOKUP(T1169,PROFILE!$A$23:$B$34,2,0)*100+COUNTIF($T$8:T1169,T1169),0)),0),0)</f>
        <v>0</v>
      </c>
      <c r="P1169" s="11"/>
      <c r="Q1169" s="11"/>
      <c r="R1169" s="12"/>
      <c r="S1169" s="12"/>
      <c r="T1169" s="11"/>
      <c r="U1169" s="11"/>
      <c r="V1169" s="11"/>
      <c r="W1169" s="8">
        <f ca="1">IFERROR(IF(P1169&gt;=1,(IF(M1169&gt;=2,COUNTIF(INDIRECT(G1169):INDIRECT(H1169),"OLD"),0)),0),0)</f>
        <v>0</v>
      </c>
      <c r="X1169" s="8">
        <f ca="1">IFERROR(IF(P1169&gt;=1,(IF(M1169=1,COUNTIF(INDIRECT(G1169):INDIRECT(H1169),"NEW"),IF(M1169=3,COUNTIF(INDIRECT(G1169):INDIRECT(H1169),"NEW"),0))),0),0)</f>
        <v>0</v>
      </c>
      <c r="Y1169" s="10">
        <f t="shared" ca="1" si="56"/>
        <v>0</v>
      </c>
      <c r="Z1169" s="13"/>
    </row>
    <row r="1170" spans="6:26" ht="20.100000000000001" customHeight="1" x14ac:dyDescent="0.25">
      <c r="F1170" s="1">
        <f>IFERROR(IF(O1170&gt;=101,MATCH(O1170,VITRAN!$AG$14:$AG$1513,0)+13,0),0)</f>
        <v>0</v>
      </c>
      <c r="G1170" s="1" t="str">
        <f t="shared" si="54"/>
        <v/>
      </c>
      <c r="H1170" s="1" t="str">
        <f t="shared" si="55"/>
        <v/>
      </c>
      <c r="J1170" s="1">
        <f>IFERROR(SUMIFS(STOCK!$U$10:$U$209,STOCK!$H$10:$H$209,T1170),0)</f>
        <v>0</v>
      </c>
      <c r="K1170" s="1">
        <f>IFERROR(SUMIFS(STOCK!$V$10:$V$209,STOCK!$H$10:$H$209,T1170),0)</f>
        <v>0</v>
      </c>
      <c r="M1170" s="1">
        <f>IFERROR(IF(LEN(T1170)&gt;=1,VLOOKUP(HLOOKUP(T1170,PROFILE!$K$5:$V$8,4,0),PROFILE!$F$1:$G$3,2,0),0),0)</f>
        <v>0</v>
      </c>
      <c r="N1170" s="1">
        <f>IFERROR(COUNTIFS(PROFILE!$H$13:$H$212,"&gt;=1",PROFILE!$I$13:$I$212,T1170),0)</f>
        <v>0</v>
      </c>
      <c r="O1170" s="1">
        <f>IFERROR(IF(P1170&gt;=1,(IF(LEN(T1170)&gt;=1,VLOOKUP(T1170,PROFILE!$A$23:$B$34,2,0)*100+COUNTIF($T$8:T1170,T1170),0)),0),0)</f>
        <v>0</v>
      </c>
      <c r="P1170" s="11"/>
      <c r="Q1170" s="11"/>
      <c r="R1170" s="12"/>
      <c r="S1170" s="12"/>
      <c r="T1170" s="11"/>
      <c r="U1170" s="11"/>
      <c r="V1170" s="11"/>
      <c r="W1170" s="8">
        <f ca="1">IFERROR(IF(P1170&gt;=1,(IF(M1170&gt;=2,COUNTIF(INDIRECT(G1170):INDIRECT(H1170),"OLD"),0)),0),0)</f>
        <v>0</v>
      </c>
      <c r="X1170" s="8">
        <f ca="1">IFERROR(IF(P1170&gt;=1,(IF(M1170=1,COUNTIF(INDIRECT(G1170):INDIRECT(H1170),"NEW"),IF(M1170=3,COUNTIF(INDIRECT(G1170):INDIRECT(H1170),"NEW"),0))),0),0)</f>
        <v>0</v>
      </c>
      <c r="Y1170" s="10">
        <f t="shared" ca="1" si="56"/>
        <v>0</v>
      </c>
      <c r="Z1170" s="13"/>
    </row>
    <row r="1171" spans="6:26" ht="20.100000000000001" customHeight="1" x14ac:dyDescent="0.25">
      <c r="F1171" s="1">
        <f>IFERROR(IF(O1171&gt;=101,MATCH(O1171,VITRAN!$AG$14:$AG$1513,0)+13,0),0)</f>
        <v>0</v>
      </c>
      <c r="G1171" s="1" t="str">
        <f t="shared" si="54"/>
        <v/>
      </c>
      <c r="H1171" s="1" t="str">
        <f t="shared" si="55"/>
        <v/>
      </c>
      <c r="J1171" s="1">
        <f>IFERROR(SUMIFS(STOCK!$U$10:$U$209,STOCK!$H$10:$H$209,T1171),0)</f>
        <v>0</v>
      </c>
      <c r="K1171" s="1">
        <f>IFERROR(SUMIFS(STOCK!$V$10:$V$209,STOCK!$H$10:$H$209,T1171),0)</f>
        <v>0</v>
      </c>
      <c r="M1171" s="1">
        <f>IFERROR(IF(LEN(T1171)&gt;=1,VLOOKUP(HLOOKUP(T1171,PROFILE!$K$5:$V$8,4,0),PROFILE!$F$1:$G$3,2,0),0),0)</f>
        <v>0</v>
      </c>
      <c r="N1171" s="1">
        <f>IFERROR(COUNTIFS(PROFILE!$H$13:$H$212,"&gt;=1",PROFILE!$I$13:$I$212,T1171),0)</f>
        <v>0</v>
      </c>
      <c r="O1171" s="1">
        <f>IFERROR(IF(P1171&gt;=1,(IF(LEN(T1171)&gt;=1,VLOOKUP(T1171,PROFILE!$A$23:$B$34,2,0)*100+COUNTIF($T$8:T1171,T1171),0)),0),0)</f>
        <v>0</v>
      </c>
      <c r="P1171" s="11"/>
      <c r="Q1171" s="11"/>
      <c r="R1171" s="12"/>
      <c r="S1171" s="12"/>
      <c r="T1171" s="11"/>
      <c r="U1171" s="11"/>
      <c r="V1171" s="11"/>
      <c r="W1171" s="8">
        <f ca="1">IFERROR(IF(P1171&gt;=1,(IF(M1171&gt;=2,COUNTIF(INDIRECT(G1171):INDIRECT(H1171),"OLD"),0)),0),0)</f>
        <v>0</v>
      </c>
      <c r="X1171" s="8">
        <f ca="1">IFERROR(IF(P1171&gt;=1,(IF(M1171=1,COUNTIF(INDIRECT(G1171):INDIRECT(H1171),"NEW"),IF(M1171=3,COUNTIF(INDIRECT(G1171):INDIRECT(H1171),"NEW"),0))),0),0)</f>
        <v>0</v>
      </c>
      <c r="Y1171" s="10">
        <f t="shared" ca="1" si="56"/>
        <v>0</v>
      </c>
      <c r="Z1171" s="13"/>
    </row>
    <row r="1172" spans="6:26" ht="20.100000000000001" customHeight="1" x14ac:dyDescent="0.25">
      <c r="F1172" s="1">
        <f>IFERROR(IF(O1172&gt;=101,MATCH(O1172,VITRAN!$AG$14:$AG$1513,0)+13,0),0)</f>
        <v>0</v>
      </c>
      <c r="G1172" s="1" t="str">
        <f t="shared" si="54"/>
        <v/>
      </c>
      <c r="H1172" s="1" t="str">
        <f t="shared" si="55"/>
        <v/>
      </c>
      <c r="J1172" s="1">
        <f>IFERROR(SUMIFS(STOCK!$U$10:$U$209,STOCK!$H$10:$H$209,T1172),0)</f>
        <v>0</v>
      </c>
      <c r="K1172" s="1">
        <f>IFERROR(SUMIFS(STOCK!$V$10:$V$209,STOCK!$H$10:$H$209,T1172),0)</f>
        <v>0</v>
      </c>
      <c r="M1172" s="1">
        <f>IFERROR(IF(LEN(T1172)&gt;=1,VLOOKUP(HLOOKUP(T1172,PROFILE!$K$5:$V$8,4,0),PROFILE!$F$1:$G$3,2,0),0),0)</f>
        <v>0</v>
      </c>
      <c r="N1172" s="1">
        <f>IFERROR(COUNTIFS(PROFILE!$H$13:$H$212,"&gt;=1",PROFILE!$I$13:$I$212,T1172),0)</f>
        <v>0</v>
      </c>
      <c r="O1172" s="1">
        <f>IFERROR(IF(P1172&gt;=1,(IF(LEN(T1172)&gt;=1,VLOOKUP(T1172,PROFILE!$A$23:$B$34,2,0)*100+COUNTIF($T$8:T1172,T1172),0)),0),0)</f>
        <v>0</v>
      </c>
      <c r="P1172" s="11"/>
      <c r="Q1172" s="11"/>
      <c r="R1172" s="12"/>
      <c r="S1172" s="12"/>
      <c r="T1172" s="11"/>
      <c r="U1172" s="11"/>
      <c r="V1172" s="11"/>
      <c r="W1172" s="8">
        <f ca="1">IFERROR(IF(P1172&gt;=1,(IF(M1172&gt;=2,COUNTIF(INDIRECT(G1172):INDIRECT(H1172),"OLD"),0)),0),0)</f>
        <v>0</v>
      </c>
      <c r="X1172" s="8">
        <f ca="1">IFERROR(IF(P1172&gt;=1,(IF(M1172=1,COUNTIF(INDIRECT(G1172):INDIRECT(H1172),"NEW"),IF(M1172=3,COUNTIF(INDIRECT(G1172):INDIRECT(H1172),"NEW"),0))),0),0)</f>
        <v>0</v>
      </c>
      <c r="Y1172" s="10">
        <f t="shared" ca="1" si="56"/>
        <v>0</v>
      </c>
      <c r="Z1172" s="13"/>
    </row>
    <row r="1173" spans="6:26" ht="20.100000000000001" customHeight="1" x14ac:dyDescent="0.25">
      <c r="F1173" s="1">
        <f>IFERROR(IF(O1173&gt;=101,MATCH(O1173,VITRAN!$AG$14:$AG$1513,0)+13,0),0)</f>
        <v>0</v>
      </c>
      <c r="G1173" s="1" t="str">
        <f t="shared" si="54"/>
        <v/>
      </c>
      <c r="H1173" s="1" t="str">
        <f t="shared" si="55"/>
        <v/>
      </c>
      <c r="J1173" s="1">
        <f>IFERROR(SUMIFS(STOCK!$U$10:$U$209,STOCK!$H$10:$H$209,T1173),0)</f>
        <v>0</v>
      </c>
      <c r="K1173" s="1">
        <f>IFERROR(SUMIFS(STOCK!$V$10:$V$209,STOCK!$H$10:$H$209,T1173),0)</f>
        <v>0</v>
      </c>
      <c r="M1173" s="1">
        <f>IFERROR(IF(LEN(T1173)&gt;=1,VLOOKUP(HLOOKUP(T1173,PROFILE!$K$5:$V$8,4,0),PROFILE!$F$1:$G$3,2,0),0),0)</f>
        <v>0</v>
      </c>
      <c r="N1173" s="1">
        <f>IFERROR(COUNTIFS(PROFILE!$H$13:$H$212,"&gt;=1",PROFILE!$I$13:$I$212,T1173),0)</f>
        <v>0</v>
      </c>
      <c r="O1173" s="1">
        <f>IFERROR(IF(P1173&gt;=1,(IF(LEN(T1173)&gt;=1,VLOOKUP(T1173,PROFILE!$A$23:$B$34,2,0)*100+COUNTIF($T$8:T1173,T1173),0)),0),0)</f>
        <v>0</v>
      </c>
      <c r="P1173" s="11"/>
      <c r="Q1173" s="11"/>
      <c r="R1173" s="12"/>
      <c r="S1173" s="12"/>
      <c r="T1173" s="11"/>
      <c r="U1173" s="11"/>
      <c r="V1173" s="11"/>
      <c r="W1173" s="8">
        <f ca="1">IFERROR(IF(P1173&gt;=1,(IF(M1173&gt;=2,COUNTIF(INDIRECT(G1173):INDIRECT(H1173),"OLD"),0)),0),0)</f>
        <v>0</v>
      </c>
      <c r="X1173" s="8">
        <f ca="1">IFERROR(IF(P1173&gt;=1,(IF(M1173=1,COUNTIF(INDIRECT(G1173):INDIRECT(H1173),"NEW"),IF(M1173=3,COUNTIF(INDIRECT(G1173):INDIRECT(H1173),"NEW"),0))),0),0)</f>
        <v>0</v>
      </c>
      <c r="Y1173" s="10">
        <f t="shared" ca="1" si="56"/>
        <v>0</v>
      </c>
      <c r="Z1173" s="13"/>
    </row>
    <row r="1174" spans="6:26" ht="20.100000000000001" customHeight="1" x14ac:dyDescent="0.25">
      <c r="F1174" s="1">
        <f>IFERROR(IF(O1174&gt;=101,MATCH(O1174,VITRAN!$AG$14:$AG$1513,0)+13,0),0)</f>
        <v>0</v>
      </c>
      <c r="G1174" s="1" t="str">
        <f t="shared" si="54"/>
        <v/>
      </c>
      <c r="H1174" s="1" t="str">
        <f t="shared" si="55"/>
        <v/>
      </c>
      <c r="J1174" s="1">
        <f>IFERROR(SUMIFS(STOCK!$U$10:$U$209,STOCK!$H$10:$H$209,T1174),0)</f>
        <v>0</v>
      </c>
      <c r="K1174" s="1">
        <f>IFERROR(SUMIFS(STOCK!$V$10:$V$209,STOCK!$H$10:$H$209,T1174),0)</f>
        <v>0</v>
      </c>
      <c r="M1174" s="1">
        <f>IFERROR(IF(LEN(T1174)&gt;=1,VLOOKUP(HLOOKUP(T1174,PROFILE!$K$5:$V$8,4,0),PROFILE!$F$1:$G$3,2,0),0),0)</f>
        <v>0</v>
      </c>
      <c r="N1174" s="1">
        <f>IFERROR(COUNTIFS(PROFILE!$H$13:$H$212,"&gt;=1",PROFILE!$I$13:$I$212,T1174),0)</f>
        <v>0</v>
      </c>
      <c r="O1174" s="1">
        <f>IFERROR(IF(P1174&gt;=1,(IF(LEN(T1174)&gt;=1,VLOOKUP(T1174,PROFILE!$A$23:$B$34,2,0)*100+COUNTIF($T$8:T1174,T1174),0)),0),0)</f>
        <v>0</v>
      </c>
      <c r="P1174" s="11"/>
      <c r="Q1174" s="11"/>
      <c r="R1174" s="12"/>
      <c r="S1174" s="12"/>
      <c r="T1174" s="11"/>
      <c r="U1174" s="11"/>
      <c r="V1174" s="11"/>
      <c r="W1174" s="8">
        <f ca="1">IFERROR(IF(P1174&gt;=1,(IF(M1174&gt;=2,COUNTIF(INDIRECT(G1174):INDIRECT(H1174),"OLD"),0)),0),0)</f>
        <v>0</v>
      </c>
      <c r="X1174" s="8">
        <f ca="1">IFERROR(IF(P1174&gt;=1,(IF(M1174=1,COUNTIF(INDIRECT(G1174):INDIRECT(H1174),"NEW"),IF(M1174=3,COUNTIF(INDIRECT(G1174):INDIRECT(H1174),"NEW"),0))),0),0)</f>
        <v>0</v>
      </c>
      <c r="Y1174" s="10">
        <f t="shared" ca="1" si="56"/>
        <v>0</v>
      </c>
      <c r="Z1174" s="13"/>
    </row>
    <row r="1175" spans="6:26" ht="20.100000000000001" customHeight="1" x14ac:dyDescent="0.25">
      <c r="F1175" s="1">
        <f>IFERROR(IF(O1175&gt;=101,MATCH(O1175,VITRAN!$AG$14:$AG$1513,0)+13,0),0)</f>
        <v>0</v>
      </c>
      <c r="G1175" s="1" t="str">
        <f t="shared" si="54"/>
        <v/>
      </c>
      <c r="H1175" s="1" t="str">
        <f t="shared" si="55"/>
        <v/>
      </c>
      <c r="J1175" s="1">
        <f>IFERROR(SUMIFS(STOCK!$U$10:$U$209,STOCK!$H$10:$H$209,T1175),0)</f>
        <v>0</v>
      </c>
      <c r="K1175" s="1">
        <f>IFERROR(SUMIFS(STOCK!$V$10:$V$209,STOCK!$H$10:$H$209,T1175),0)</f>
        <v>0</v>
      </c>
      <c r="M1175" s="1">
        <f>IFERROR(IF(LEN(T1175)&gt;=1,VLOOKUP(HLOOKUP(T1175,PROFILE!$K$5:$V$8,4,0),PROFILE!$F$1:$G$3,2,0),0),0)</f>
        <v>0</v>
      </c>
      <c r="N1175" s="1">
        <f>IFERROR(COUNTIFS(PROFILE!$H$13:$H$212,"&gt;=1",PROFILE!$I$13:$I$212,T1175),0)</f>
        <v>0</v>
      </c>
      <c r="O1175" s="1">
        <f>IFERROR(IF(P1175&gt;=1,(IF(LEN(T1175)&gt;=1,VLOOKUP(T1175,PROFILE!$A$23:$B$34,2,0)*100+COUNTIF($T$8:T1175,T1175),0)),0),0)</f>
        <v>0</v>
      </c>
      <c r="P1175" s="11"/>
      <c r="Q1175" s="11"/>
      <c r="R1175" s="12"/>
      <c r="S1175" s="12"/>
      <c r="T1175" s="11"/>
      <c r="U1175" s="11"/>
      <c r="V1175" s="11"/>
      <c r="W1175" s="8">
        <f ca="1">IFERROR(IF(P1175&gt;=1,(IF(M1175&gt;=2,COUNTIF(INDIRECT(G1175):INDIRECT(H1175),"OLD"),0)),0),0)</f>
        <v>0</v>
      </c>
      <c r="X1175" s="8">
        <f ca="1">IFERROR(IF(P1175&gt;=1,(IF(M1175=1,COUNTIF(INDIRECT(G1175):INDIRECT(H1175),"NEW"),IF(M1175=3,COUNTIF(INDIRECT(G1175):INDIRECT(H1175),"NEW"),0))),0),0)</f>
        <v>0</v>
      </c>
      <c r="Y1175" s="10">
        <f t="shared" ca="1" si="56"/>
        <v>0</v>
      </c>
      <c r="Z1175" s="13"/>
    </row>
    <row r="1176" spans="6:26" ht="20.100000000000001" customHeight="1" x14ac:dyDescent="0.25">
      <c r="F1176" s="1">
        <f>IFERROR(IF(O1176&gt;=101,MATCH(O1176,VITRAN!$AG$14:$AG$1513,0)+13,0),0)</f>
        <v>0</v>
      </c>
      <c r="G1176" s="1" t="str">
        <f t="shared" si="54"/>
        <v/>
      </c>
      <c r="H1176" s="1" t="str">
        <f t="shared" si="55"/>
        <v/>
      </c>
      <c r="J1176" s="1">
        <f>IFERROR(SUMIFS(STOCK!$U$10:$U$209,STOCK!$H$10:$H$209,T1176),0)</f>
        <v>0</v>
      </c>
      <c r="K1176" s="1">
        <f>IFERROR(SUMIFS(STOCK!$V$10:$V$209,STOCK!$H$10:$H$209,T1176),0)</f>
        <v>0</v>
      </c>
      <c r="M1176" s="1">
        <f>IFERROR(IF(LEN(T1176)&gt;=1,VLOOKUP(HLOOKUP(T1176,PROFILE!$K$5:$V$8,4,0),PROFILE!$F$1:$G$3,2,0),0),0)</f>
        <v>0</v>
      </c>
      <c r="N1176" s="1">
        <f>IFERROR(COUNTIFS(PROFILE!$H$13:$H$212,"&gt;=1",PROFILE!$I$13:$I$212,T1176),0)</f>
        <v>0</v>
      </c>
      <c r="O1176" s="1">
        <f>IFERROR(IF(P1176&gt;=1,(IF(LEN(T1176)&gt;=1,VLOOKUP(T1176,PROFILE!$A$23:$B$34,2,0)*100+COUNTIF($T$8:T1176,T1176),0)),0),0)</f>
        <v>0</v>
      </c>
      <c r="P1176" s="11"/>
      <c r="Q1176" s="11"/>
      <c r="R1176" s="12"/>
      <c r="S1176" s="12"/>
      <c r="T1176" s="11"/>
      <c r="U1176" s="11"/>
      <c r="V1176" s="11"/>
      <c r="W1176" s="8">
        <f ca="1">IFERROR(IF(P1176&gt;=1,(IF(M1176&gt;=2,COUNTIF(INDIRECT(G1176):INDIRECT(H1176),"OLD"),0)),0),0)</f>
        <v>0</v>
      </c>
      <c r="X1176" s="8">
        <f ca="1">IFERROR(IF(P1176&gt;=1,(IF(M1176=1,COUNTIF(INDIRECT(G1176):INDIRECT(H1176),"NEW"),IF(M1176=3,COUNTIF(INDIRECT(G1176):INDIRECT(H1176),"NEW"),0))),0),0)</f>
        <v>0</v>
      </c>
      <c r="Y1176" s="10">
        <f t="shared" ca="1" si="56"/>
        <v>0</v>
      </c>
      <c r="Z1176" s="13"/>
    </row>
    <row r="1177" spans="6:26" ht="20.100000000000001" customHeight="1" x14ac:dyDescent="0.25">
      <c r="F1177" s="1">
        <f>IFERROR(IF(O1177&gt;=101,MATCH(O1177,VITRAN!$AG$14:$AG$1513,0)+13,0),0)</f>
        <v>0</v>
      </c>
      <c r="G1177" s="1" t="str">
        <f t="shared" si="54"/>
        <v/>
      </c>
      <c r="H1177" s="1" t="str">
        <f t="shared" si="55"/>
        <v/>
      </c>
      <c r="J1177" s="1">
        <f>IFERROR(SUMIFS(STOCK!$U$10:$U$209,STOCK!$H$10:$H$209,T1177),0)</f>
        <v>0</v>
      </c>
      <c r="K1177" s="1">
        <f>IFERROR(SUMIFS(STOCK!$V$10:$V$209,STOCK!$H$10:$H$209,T1177),0)</f>
        <v>0</v>
      </c>
      <c r="M1177" s="1">
        <f>IFERROR(IF(LEN(T1177)&gt;=1,VLOOKUP(HLOOKUP(T1177,PROFILE!$K$5:$V$8,4,0),PROFILE!$F$1:$G$3,2,0),0),0)</f>
        <v>0</v>
      </c>
      <c r="N1177" s="1">
        <f>IFERROR(COUNTIFS(PROFILE!$H$13:$H$212,"&gt;=1",PROFILE!$I$13:$I$212,T1177),0)</f>
        <v>0</v>
      </c>
      <c r="O1177" s="1">
        <f>IFERROR(IF(P1177&gt;=1,(IF(LEN(T1177)&gt;=1,VLOOKUP(T1177,PROFILE!$A$23:$B$34,2,0)*100+COUNTIF($T$8:T1177,T1177),0)),0),0)</f>
        <v>0</v>
      </c>
      <c r="P1177" s="11"/>
      <c r="Q1177" s="11"/>
      <c r="R1177" s="12"/>
      <c r="S1177" s="12"/>
      <c r="T1177" s="11"/>
      <c r="U1177" s="11"/>
      <c r="V1177" s="11"/>
      <c r="W1177" s="8">
        <f ca="1">IFERROR(IF(P1177&gt;=1,(IF(M1177&gt;=2,COUNTIF(INDIRECT(G1177):INDIRECT(H1177),"OLD"),0)),0),0)</f>
        <v>0</v>
      </c>
      <c r="X1177" s="8">
        <f ca="1">IFERROR(IF(P1177&gt;=1,(IF(M1177=1,COUNTIF(INDIRECT(G1177):INDIRECT(H1177),"NEW"),IF(M1177=3,COUNTIF(INDIRECT(G1177):INDIRECT(H1177),"NEW"),0))),0),0)</f>
        <v>0</v>
      </c>
      <c r="Y1177" s="10">
        <f t="shared" ca="1" si="56"/>
        <v>0</v>
      </c>
      <c r="Z1177" s="13"/>
    </row>
    <row r="1178" spans="6:26" ht="20.100000000000001" customHeight="1" x14ac:dyDescent="0.25">
      <c r="F1178" s="1">
        <f>IFERROR(IF(O1178&gt;=101,MATCH(O1178,VITRAN!$AG$14:$AG$1513,0)+13,0),0)</f>
        <v>0</v>
      </c>
      <c r="G1178" s="1" t="str">
        <f t="shared" si="54"/>
        <v/>
      </c>
      <c r="H1178" s="1" t="str">
        <f t="shared" si="55"/>
        <v/>
      </c>
      <c r="J1178" s="1">
        <f>IFERROR(SUMIFS(STOCK!$U$10:$U$209,STOCK!$H$10:$H$209,T1178),0)</f>
        <v>0</v>
      </c>
      <c r="K1178" s="1">
        <f>IFERROR(SUMIFS(STOCK!$V$10:$V$209,STOCK!$H$10:$H$209,T1178),0)</f>
        <v>0</v>
      </c>
      <c r="M1178" s="1">
        <f>IFERROR(IF(LEN(T1178)&gt;=1,VLOOKUP(HLOOKUP(T1178,PROFILE!$K$5:$V$8,4,0),PROFILE!$F$1:$G$3,2,0),0),0)</f>
        <v>0</v>
      </c>
      <c r="N1178" s="1">
        <f>IFERROR(COUNTIFS(PROFILE!$H$13:$H$212,"&gt;=1",PROFILE!$I$13:$I$212,T1178),0)</f>
        <v>0</v>
      </c>
      <c r="O1178" s="1">
        <f>IFERROR(IF(P1178&gt;=1,(IF(LEN(T1178)&gt;=1,VLOOKUP(T1178,PROFILE!$A$23:$B$34,2,0)*100+COUNTIF($T$8:T1178,T1178),0)),0),0)</f>
        <v>0</v>
      </c>
      <c r="P1178" s="11"/>
      <c r="Q1178" s="11"/>
      <c r="R1178" s="12"/>
      <c r="S1178" s="12"/>
      <c r="T1178" s="11"/>
      <c r="U1178" s="11"/>
      <c r="V1178" s="11"/>
      <c r="W1178" s="8">
        <f ca="1">IFERROR(IF(P1178&gt;=1,(IF(M1178&gt;=2,COUNTIF(INDIRECT(G1178):INDIRECT(H1178),"OLD"),0)),0),0)</f>
        <v>0</v>
      </c>
      <c r="X1178" s="8">
        <f ca="1">IFERROR(IF(P1178&gt;=1,(IF(M1178=1,COUNTIF(INDIRECT(G1178):INDIRECT(H1178),"NEW"),IF(M1178=3,COUNTIF(INDIRECT(G1178):INDIRECT(H1178),"NEW"),0))),0),0)</f>
        <v>0</v>
      </c>
      <c r="Y1178" s="10">
        <f t="shared" ca="1" si="56"/>
        <v>0</v>
      </c>
      <c r="Z1178" s="13"/>
    </row>
    <row r="1179" spans="6:26" ht="20.100000000000001" customHeight="1" x14ac:dyDescent="0.25">
      <c r="F1179" s="1">
        <f>IFERROR(IF(O1179&gt;=101,MATCH(O1179,VITRAN!$AG$14:$AG$1513,0)+13,0),0)</f>
        <v>0</v>
      </c>
      <c r="G1179" s="1" t="str">
        <f t="shared" si="54"/>
        <v/>
      </c>
      <c r="H1179" s="1" t="str">
        <f t="shared" si="55"/>
        <v/>
      </c>
      <c r="J1179" s="1">
        <f>IFERROR(SUMIFS(STOCK!$U$10:$U$209,STOCK!$H$10:$H$209,T1179),0)</f>
        <v>0</v>
      </c>
      <c r="K1179" s="1">
        <f>IFERROR(SUMIFS(STOCK!$V$10:$V$209,STOCK!$H$10:$H$209,T1179),0)</f>
        <v>0</v>
      </c>
      <c r="M1179" s="1">
        <f>IFERROR(IF(LEN(T1179)&gt;=1,VLOOKUP(HLOOKUP(T1179,PROFILE!$K$5:$V$8,4,0),PROFILE!$F$1:$G$3,2,0),0),0)</f>
        <v>0</v>
      </c>
      <c r="N1179" s="1">
        <f>IFERROR(COUNTIFS(PROFILE!$H$13:$H$212,"&gt;=1",PROFILE!$I$13:$I$212,T1179),0)</f>
        <v>0</v>
      </c>
      <c r="O1179" s="1">
        <f>IFERROR(IF(P1179&gt;=1,(IF(LEN(T1179)&gt;=1,VLOOKUP(T1179,PROFILE!$A$23:$B$34,2,0)*100+COUNTIF($T$8:T1179,T1179),0)),0),0)</f>
        <v>0</v>
      </c>
      <c r="P1179" s="11"/>
      <c r="Q1179" s="11"/>
      <c r="R1179" s="12"/>
      <c r="S1179" s="12"/>
      <c r="T1179" s="11"/>
      <c r="U1179" s="11"/>
      <c r="V1179" s="11"/>
      <c r="W1179" s="8">
        <f ca="1">IFERROR(IF(P1179&gt;=1,(IF(M1179&gt;=2,COUNTIF(INDIRECT(G1179):INDIRECT(H1179),"OLD"),0)),0),0)</f>
        <v>0</v>
      </c>
      <c r="X1179" s="8">
        <f ca="1">IFERROR(IF(P1179&gt;=1,(IF(M1179=1,COUNTIF(INDIRECT(G1179):INDIRECT(H1179),"NEW"),IF(M1179=3,COUNTIF(INDIRECT(G1179):INDIRECT(H1179),"NEW"),0))),0),0)</f>
        <v>0</v>
      </c>
      <c r="Y1179" s="10">
        <f t="shared" ca="1" si="56"/>
        <v>0</v>
      </c>
      <c r="Z1179" s="13"/>
    </row>
    <row r="1180" spans="6:26" ht="20.100000000000001" customHeight="1" x14ac:dyDescent="0.25">
      <c r="F1180" s="1">
        <f>IFERROR(IF(O1180&gt;=101,MATCH(O1180,VITRAN!$AG$14:$AG$1513,0)+13,0),0)</f>
        <v>0</v>
      </c>
      <c r="G1180" s="1" t="str">
        <f t="shared" si="54"/>
        <v/>
      </c>
      <c r="H1180" s="1" t="str">
        <f t="shared" si="55"/>
        <v/>
      </c>
      <c r="J1180" s="1">
        <f>IFERROR(SUMIFS(STOCK!$U$10:$U$209,STOCK!$H$10:$H$209,T1180),0)</f>
        <v>0</v>
      </c>
      <c r="K1180" s="1">
        <f>IFERROR(SUMIFS(STOCK!$V$10:$V$209,STOCK!$H$10:$H$209,T1180),0)</f>
        <v>0</v>
      </c>
      <c r="M1180" s="1">
        <f>IFERROR(IF(LEN(T1180)&gt;=1,VLOOKUP(HLOOKUP(T1180,PROFILE!$K$5:$V$8,4,0),PROFILE!$F$1:$G$3,2,0),0),0)</f>
        <v>0</v>
      </c>
      <c r="N1180" s="1">
        <f>IFERROR(COUNTIFS(PROFILE!$H$13:$H$212,"&gt;=1",PROFILE!$I$13:$I$212,T1180),0)</f>
        <v>0</v>
      </c>
      <c r="O1180" s="1">
        <f>IFERROR(IF(P1180&gt;=1,(IF(LEN(T1180)&gt;=1,VLOOKUP(T1180,PROFILE!$A$23:$B$34,2,0)*100+COUNTIF($T$8:T1180,T1180),0)),0),0)</f>
        <v>0</v>
      </c>
      <c r="P1180" s="11"/>
      <c r="Q1180" s="11"/>
      <c r="R1180" s="12"/>
      <c r="S1180" s="12"/>
      <c r="T1180" s="11"/>
      <c r="U1180" s="11"/>
      <c r="V1180" s="11"/>
      <c r="W1180" s="8">
        <f ca="1">IFERROR(IF(P1180&gt;=1,(IF(M1180&gt;=2,COUNTIF(INDIRECT(G1180):INDIRECT(H1180),"OLD"),0)),0),0)</f>
        <v>0</v>
      </c>
      <c r="X1180" s="8">
        <f ca="1">IFERROR(IF(P1180&gt;=1,(IF(M1180=1,COUNTIF(INDIRECT(G1180):INDIRECT(H1180),"NEW"),IF(M1180=3,COUNTIF(INDIRECT(G1180):INDIRECT(H1180),"NEW"),0))),0),0)</f>
        <v>0</v>
      </c>
      <c r="Y1180" s="10">
        <f t="shared" ca="1" si="56"/>
        <v>0</v>
      </c>
      <c r="Z1180" s="13"/>
    </row>
    <row r="1181" spans="6:26" ht="20.100000000000001" customHeight="1" x14ac:dyDescent="0.25">
      <c r="F1181" s="1">
        <f>IFERROR(IF(O1181&gt;=101,MATCH(O1181,VITRAN!$AG$14:$AG$1513,0)+13,0),0)</f>
        <v>0</v>
      </c>
      <c r="G1181" s="1" t="str">
        <f t="shared" si="54"/>
        <v/>
      </c>
      <c r="H1181" s="1" t="str">
        <f t="shared" si="55"/>
        <v/>
      </c>
      <c r="J1181" s="1">
        <f>IFERROR(SUMIFS(STOCK!$U$10:$U$209,STOCK!$H$10:$H$209,T1181),0)</f>
        <v>0</v>
      </c>
      <c r="K1181" s="1">
        <f>IFERROR(SUMIFS(STOCK!$V$10:$V$209,STOCK!$H$10:$H$209,T1181),0)</f>
        <v>0</v>
      </c>
      <c r="M1181" s="1">
        <f>IFERROR(IF(LEN(T1181)&gt;=1,VLOOKUP(HLOOKUP(T1181,PROFILE!$K$5:$V$8,4,0),PROFILE!$F$1:$G$3,2,0),0),0)</f>
        <v>0</v>
      </c>
      <c r="N1181" s="1">
        <f>IFERROR(COUNTIFS(PROFILE!$H$13:$H$212,"&gt;=1",PROFILE!$I$13:$I$212,T1181),0)</f>
        <v>0</v>
      </c>
      <c r="O1181" s="1">
        <f>IFERROR(IF(P1181&gt;=1,(IF(LEN(T1181)&gt;=1,VLOOKUP(T1181,PROFILE!$A$23:$B$34,2,0)*100+COUNTIF($T$8:T1181,T1181),0)),0),0)</f>
        <v>0</v>
      </c>
      <c r="P1181" s="11"/>
      <c r="Q1181" s="11"/>
      <c r="R1181" s="12"/>
      <c r="S1181" s="12"/>
      <c r="T1181" s="11"/>
      <c r="U1181" s="11"/>
      <c r="V1181" s="11"/>
      <c r="W1181" s="8">
        <f ca="1">IFERROR(IF(P1181&gt;=1,(IF(M1181&gt;=2,COUNTIF(INDIRECT(G1181):INDIRECT(H1181),"OLD"),0)),0),0)</f>
        <v>0</v>
      </c>
      <c r="X1181" s="8">
        <f ca="1">IFERROR(IF(P1181&gt;=1,(IF(M1181=1,COUNTIF(INDIRECT(G1181):INDIRECT(H1181),"NEW"),IF(M1181=3,COUNTIF(INDIRECT(G1181):INDIRECT(H1181),"NEW"),0))),0),0)</f>
        <v>0</v>
      </c>
      <c r="Y1181" s="10">
        <f t="shared" ca="1" si="56"/>
        <v>0</v>
      </c>
      <c r="Z1181" s="13"/>
    </row>
    <row r="1182" spans="6:26" ht="20.100000000000001" customHeight="1" x14ac:dyDescent="0.25">
      <c r="F1182" s="1">
        <f>IFERROR(IF(O1182&gt;=101,MATCH(O1182,VITRAN!$AG$14:$AG$1513,0)+13,0),0)</f>
        <v>0</v>
      </c>
      <c r="G1182" s="1" t="str">
        <f t="shared" si="54"/>
        <v/>
      </c>
      <c r="H1182" s="1" t="str">
        <f t="shared" si="55"/>
        <v/>
      </c>
      <c r="J1182" s="1">
        <f>IFERROR(SUMIFS(STOCK!$U$10:$U$209,STOCK!$H$10:$H$209,T1182),0)</f>
        <v>0</v>
      </c>
      <c r="K1182" s="1">
        <f>IFERROR(SUMIFS(STOCK!$V$10:$V$209,STOCK!$H$10:$H$209,T1182),0)</f>
        <v>0</v>
      </c>
      <c r="M1182" s="1">
        <f>IFERROR(IF(LEN(T1182)&gt;=1,VLOOKUP(HLOOKUP(T1182,PROFILE!$K$5:$V$8,4,0),PROFILE!$F$1:$G$3,2,0),0),0)</f>
        <v>0</v>
      </c>
      <c r="N1182" s="1">
        <f>IFERROR(COUNTIFS(PROFILE!$H$13:$H$212,"&gt;=1",PROFILE!$I$13:$I$212,T1182),0)</f>
        <v>0</v>
      </c>
      <c r="O1182" s="1">
        <f>IFERROR(IF(P1182&gt;=1,(IF(LEN(T1182)&gt;=1,VLOOKUP(T1182,PROFILE!$A$23:$B$34,2,0)*100+COUNTIF($T$8:T1182,T1182),0)),0),0)</f>
        <v>0</v>
      </c>
      <c r="P1182" s="11"/>
      <c r="Q1182" s="11"/>
      <c r="R1182" s="12"/>
      <c r="S1182" s="12"/>
      <c r="T1182" s="11"/>
      <c r="U1182" s="11"/>
      <c r="V1182" s="11"/>
      <c r="W1182" s="8">
        <f ca="1">IFERROR(IF(P1182&gt;=1,(IF(M1182&gt;=2,COUNTIF(INDIRECT(G1182):INDIRECT(H1182),"OLD"),0)),0),0)</f>
        <v>0</v>
      </c>
      <c r="X1182" s="8">
        <f ca="1">IFERROR(IF(P1182&gt;=1,(IF(M1182=1,COUNTIF(INDIRECT(G1182):INDIRECT(H1182),"NEW"),IF(M1182=3,COUNTIF(INDIRECT(G1182):INDIRECT(H1182),"NEW"),0))),0),0)</f>
        <v>0</v>
      </c>
      <c r="Y1182" s="10">
        <f t="shared" ca="1" si="56"/>
        <v>0</v>
      </c>
      <c r="Z1182" s="13"/>
    </row>
    <row r="1183" spans="6:26" ht="20.100000000000001" customHeight="1" x14ac:dyDescent="0.25">
      <c r="F1183" s="1">
        <f>IFERROR(IF(O1183&gt;=101,MATCH(O1183,VITRAN!$AG$14:$AG$1513,0)+13,0),0)</f>
        <v>0</v>
      </c>
      <c r="G1183" s="1" t="str">
        <f t="shared" si="54"/>
        <v/>
      </c>
      <c r="H1183" s="1" t="str">
        <f t="shared" si="55"/>
        <v/>
      </c>
      <c r="J1183" s="1">
        <f>IFERROR(SUMIFS(STOCK!$U$10:$U$209,STOCK!$H$10:$H$209,T1183),0)</f>
        <v>0</v>
      </c>
      <c r="K1183" s="1">
        <f>IFERROR(SUMIFS(STOCK!$V$10:$V$209,STOCK!$H$10:$H$209,T1183),0)</f>
        <v>0</v>
      </c>
      <c r="M1183" s="1">
        <f>IFERROR(IF(LEN(T1183)&gt;=1,VLOOKUP(HLOOKUP(T1183,PROFILE!$K$5:$V$8,4,0),PROFILE!$F$1:$G$3,2,0),0),0)</f>
        <v>0</v>
      </c>
      <c r="N1183" s="1">
        <f>IFERROR(COUNTIFS(PROFILE!$H$13:$H$212,"&gt;=1",PROFILE!$I$13:$I$212,T1183),0)</f>
        <v>0</v>
      </c>
      <c r="O1183" s="1">
        <f>IFERROR(IF(P1183&gt;=1,(IF(LEN(T1183)&gt;=1,VLOOKUP(T1183,PROFILE!$A$23:$B$34,2,0)*100+COUNTIF($T$8:T1183,T1183),0)),0),0)</f>
        <v>0</v>
      </c>
      <c r="P1183" s="11"/>
      <c r="Q1183" s="11"/>
      <c r="R1183" s="12"/>
      <c r="S1183" s="12"/>
      <c r="T1183" s="11"/>
      <c r="U1183" s="11"/>
      <c r="V1183" s="11"/>
      <c r="W1183" s="8">
        <f ca="1">IFERROR(IF(P1183&gt;=1,(IF(M1183&gt;=2,COUNTIF(INDIRECT(G1183):INDIRECT(H1183),"OLD"),0)),0),0)</f>
        <v>0</v>
      </c>
      <c r="X1183" s="8">
        <f ca="1">IFERROR(IF(P1183&gt;=1,(IF(M1183=1,COUNTIF(INDIRECT(G1183):INDIRECT(H1183),"NEW"),IF(M1183=3,COUNTIF(INDIRECT(G1183):INDIRECT(H1183),"NEW"),0))),0),0)</f>
        <v>0</v>
      </c>
      <c r="Y1183" s="10">
        <f t="shared" ca="1" si="56"/>
        <v>0</v>
      </c>
      <c r="Z1183" s="13"/>
    </row>
    <row r="1184" spans="6:26" ht="20.100000000000001" customHeight="1" x14ac:dyDescent="0.25">
      <c r="F1184" s="1">
        <f>IFERROR(IF(O1184&gt;=101,MATCH(O1184,VITRAN!$AG$14:$AG$1513,0)+13,0),0)</f>
        <v>0</v>
      </c>
      <c r="G1184" s="1" t="str">
        <f t="shared" si="54"/>
        <v/>
      </c>
      <c r="H1184" s="1" t="str">
        <f t="shared" si="55"/>
        <v/>
      </c>
      <c r="J1184" s="1">
        <f>IFERROR(SUMIFS(STOCK!$U$10:$U$209,STOCK!$H$10:$H$209,T1184),0)</f>
        <v>0</v>
      </c>
      <c r="K1184" s="1">
        <f>IFERROR(SUMIFS(STOCK!$V$10:$V$209,STOCK!$H$10:$H$209,T1184),0)</f>
        <v>0</v>
      </c>
      <c r="M1184" s="1">
        <f>IFERROR(IF(LEN(T1184)&gt;=1,VLOOKUP(HLOOKUP(T1184,PROFILE!$K$5:$V$8,4,0),PROFILE!$F$1:$G$3,2,0),0),0)</f>
        <v>0</v>
      </c>
      <c r="N1184" s="1">
        <f>IFERROR(COUNTIFS(PROFILE!$H$13:$H$212,"&gt;=1",PROFILE!$I$13:$I$212,T1184),0)</f>
        <v>0</v>
      </c>
      <c r="O1184" s="1">
        <f>IFERROR(IF(P1184&gt;=1,(IF(LEN(T1184)&gt;=1,VLOOKUP(T1184,PROFILE!$A$23:$B$34,2,0)*100+COUNTIF($T$8:T1184,T1184),0)),0),0)</f>
        <v>0</v>
      </c>
      <c r="P1184" s="11"/>
      <c r="Q1184" s="11"/>
      <c r="R1184" s="12"/>
      <c r="S1184" s="12"/>
      <c r="T1184" s="11"/>
      <c r="U1184" s="11"/>
      <c r="V1184" s="11"/>
      <c r="W1184" s="8">
        <f ca="1">IFERROR(IF(P1184&gt;=1,(IF(M1184&gt;=2,COUNTIF(INDIRECT(G1184):INDIRECT(H1184),"OLD"),0)),0),0)</f>
        <v>0</v>
      </c>
      <c r="X1184" s="8">
        <f ca="1">IFERROR(IF(P1184&gt;=1,(IF(M1184=1,COUNTIF(INDIRECT(G1184):INDIRECT(H1184),"NEW"),IF(M1184=3,COUNTIF(INDIRECT(G1184):INDIRECT(H1184),"NEW"),0))),0),0)</f>
        <v>0</v>
      </c>
      <c r="Y1184" s="10">
        <f t="shared" ca="1" si="56"/>
        <v>0</v>
      </c>
      <c r="Z1184" s="13"/>
    </row>
    <row r="1185" spans="6:26" ht="20.100000000000001" customHeight="1" x14ac:dyDescent="0.25">
      <c r="F1185" s="1">
        <f>IFERROR(IF(O1185&gt;=101,MATCH(O1185,VITRAN!$AG$14:$AG$1513,0)+13,0),0)</f>
        <v>0</v>
      </c>
      <c r="G1185" s="1" t="str">
        <f t="shared" si="54"/>
        <v/>
      </c>
      <c r="H1185" s="1" t="str">
        <f t="shared" si="55"/>
        <v/>
      </c>
      <c r="J1185" s="1">
        <f>IFERROR(SUMIFS(STOCK!$U$10:$U$209,STOCK!$H$10:$H$209,T1185),0)</f>
        <v>0</v>
      </c>
      <c r="K1185" s="1">
        <f>IFERROR(SUMIFS(STOCK!$V$10:$V$209,STOCK!$H$10:$H$209,T1185),0)</f>
        <v>0</v>
      </c>
      <c r="M1185" s="1">
        <f>IFERROR(IF(LEN(T1185)&gt;=1,VLOOKUP(HLOOKUP(T1185,PROFILE!$K$5:$V$8,4,0),PROFILE!$F$1:$G$3,2,0),0),0)</f>
        <v>0</v>
      </c>
      <c r="N1185" s="1">
        <f>IFERROR(COUNTIFS(PROFILE!$H$13:$H$212,"&gt;=1",PROFILE!$I$13:$I$212,T1185),0)</f>
        <v>0</v>
      </c>
      <c r="O1185" s="1">
        <f>IFERROR(IF(P1185&gt;=1,(IF(LEN(T1185)&gt;=1,VLOOKUP(T1185,PROFILE!$A$23:$B$34,2,0)*100+COUNTIF($T$8:T1185,T1185),0)),0),0)</f>
        <v>0</v>
      </c>
      <c r="P1185" s="11"/>
      <c r="Q1185" s="11"/>
      <c r="R1185" s="12"/>
      <c r="S1185" s="12"/>
      <c r="T1185" s="11"/>
      <c r="U1185" s="11"/>
      <c r="V1185" s="11"/>
      <c r="W1185" s="8">
        <f ca="1">IFERROR(IF(P1185&gt;=1,(IF(M1185&gt;=2,COUNTIF(INDIRECT(G1185):INDIRECT(H1185),"OLD"),0)),0),0)</f>
        <v>0</v>
      </c>
      <c r="X1185" s="8">
        <f ca="1">IFERROR(IF(P1185&gt;=1,(IF(M1185=1,COUNTIF(INDIRECT(G1185):INDIRECT(H1185),"NEW"),IF(M1185=3,COUNTIF(INDIRECT(G1185):INDIRECT(H1185),"NEW"),0))),0),0)</f>
        <v>0</v>
      </c>
      <c r="Y1185" s="10">
        <f t="shared" ca="1" si="56"/>
        <v>0</v>
      </c>
      <c r="Z1185" s="13"/>
    </row>
    <row r="1186" spans="6:26" ht="20.100000000000001" customHeight="1" x14ac:dyDescent="0.25">
      <c r="F1186" s="1">
        <f>IFERROR(IF(O1186&gt;=101,MATCH(O1186,VITRAN!$AG$14:$AG$1513,0)+13,0),0)</f>
        <v>0</v>
      </c>
      <c r="G1186" s="1" t="str">
        <f t="shared" si="54"/>
        <v/>
      </c>
      <c r="H1186" s="1" t="str">
        <f t="shared" si="55"/>
        <v/>
      </c>
      <c r="J1186" s="1">
        <f>IFERROR(SUMIFS(STOCK!$U$10:$U$209,STOCK!$H$10:$H$209,T1186),0)</f>
        <v>0</v>
      </c>
      <c r="K1186" s="1">
        <f>IFERROR(SUMIFS(STOCK!$V$10:$V$209,STOCK!$H$10:$H$209,T1186),0)</f>
        <v>0</v>
      </c>
      <c r="M1186" s="1">
        <f>IFERROR(IF(LEN(T1186)&gt;=1,VLOOKUP(HLOOKUP(T1186,PROFILE!$K$5:$V$8,4,0),PROFILE!$F$1:$G$3,2,0),0),0)</f>
        <v>0</v>
      </c>
      <c r="N1186" s="1">
        <f>IFERROR(COUNTIFS(PROFILE!$H$13:$H$212,"&gt;=1",PROFILE!$I$13:$I$212,T1186),0)</f>
        <v>0</v>
      </c>
      <c r="O1186" s="1">
        <f>IFERROR(IF(P1186&gt;=1,(IF(LEN(T1186)&gt;=1,VLOOKUP(T1186,PROFILE!$A$23:$B$34,2,0)*100+COUNTIF($T$8:T1186,T1186),0)),0),0)</f>
        <v>0</v>
      </c>
      <c r="P1186" s="11"/>
      <c r="Q1186" s="11"/>
      <c r="R1186" s="12"/>
      <c r="S1186" s="12"/>
      <c r="T1186" s="11"/>
      <c r="U1186" s="11"/>
      <c r="V1186" s="11"/>
      <c r="W1186" s="8">
        <f ca="1">IFERROR(IF(P1186&gt;=1,(IF(M1186&gt;=2,COUNTIF(INDIRECT(G1186):INDIRECT(H1186),"OLD"),0)),0),0)</f>
        <v>0</v>
      </c>
      <c r="X1186" s="8">
        <f ca="1">IFERROR(IF(P1186&gt;=1,(IF(M1186=1,COUNTIF(INDIRECT(G1186):INDIRECT(H1186),"NEW"),IF(M1186=3,COUNTIF(INDIRECT(G1186):INDIRECT(H1186),"NEW"),0))),0),0)</f>
        <v>0</v>
      </c>
      <c r="Y1186" s="10">
        <f t="shared" ca="1" si="56"/>
        <v>0</v>
      </c>
      <c r="Z1186" s="13"/>
    </row>
    <row r="1187" spans="6:26" ht="20.100000000000001" customHeight="1" x14ac:dyDescent="0.25">
      <c r="F1187" s="1">
        <f>IFERROR(IF(O1187&gt;=101,MATCH(O1187,VITRAN!$AG$14:$AG$1513,0)+13,0),0)</f>
        <v>0</v>
      </c>
      <c r="G1187" s="1" t="str">
        <f t="shared" si="54"/>
        <v/>
      </c>
      <c r="H1187" s="1" t="str">
        <f t="shared" si="55"/>
        <v/>
      </c>
      <c r="J1187" s="1">
        <f>IFERROR(SUMIFS(STOCK!$U$10:$U$209,STOCK!$H$10:$H$209,T1187),0)</f>
        <v>0</v>
      </c>
      <c r="K1187" s="1">
        <f>IFERROR(SUMIFS(STOCK!$V$10:$V$209,STOCK!$H$10:$H$209,T1187),0)</f>
        <v>0</v>
      </c>
      <c r="M1187" s="1">
        <f>IFERROR(IF(LEN(T1187)&gt;=1,VLOOKUP(HLOOKUP(T1187,PROFILE!$K$5:$V$8,4,0),PROFILE!$F$1:$G$3,2,0),0),0)</f>
        <v>0</v>
      </c>
      <c r="N1187" s="1">
        <f>IFERROR(COUNTIFS(PROFILE!$H$13:$H$212,"&gt;=1",PROFILE!$I$13:$I$212,T1187),0)</f>
        <v>0</v>
      </c>
      <c r="O1187" s="1">
        <f>IFERROR(IF(P1187&gt;=1,(IF(LEN(T1187)&gt;=1,VLOOKUP(T1187,PROFILE!$A$23:$B$34,2,0)*100+COUNTIF($T$8:T1187,T1187),0)),0),0)</f>
        <v>0</v>
      </c>
      <c r="P1187" s="11"/>
      <c r="Q1187" s="11"/>
      <c r="R1187" s="12"/>
      <c r="S1187" s="12"/>
      <c r="T1187" s="11"/>
      <c r="U1187" s="11"/>
      <c r="V1187" s="11"/>
      <c r="W1187" s="8">
        <f ca="1">IFERROR(IF(P1187&gt;=1,(IF(M1187&gt;=2,COUNTIF(INDIRECT(G1187):INDIRECT(H1187),"OLD"),0)),0),0)</f>
        <v>0</v>
      </c>
      <c r="X1187" s="8">
        <f ca="1">IFERROR(IF(P1187&gt;=1,(IF(M1187=1,COUNTIF(INDIRECT(G1187):INDIRECT(H1187),"NEW"),IF(M1187=3,COUNTIF(INDIRECT(G1187):INDIRECT(H1187),"NEW"),0))),0),0)</f>
        <v>0</v>
      </c>
      <c r="Y1187" s="10">
        <f t="shared" ca="1" si="56"/>
        <v>0</v>
      </c>
      <c r="Z1187" s="13"/>
    </row>
    <row r="1188" spans="6:26" ht="20.100000000000001" customHeight="1" x14ac:dyDescent="0.25">
      <c r="F1188" s="1">
        <f>IFERROR(IF(O1188&gt;=101,MATCH(O1188,VITRAN!$AG$14:$AG$1513,0)+13,0),0)</f>
        <v>0</v>
      </c>
      <c r="G1188" s="1" t="str">
        <f t="shared" si="54"/>
        <v/>
      </c>
      <c r="H1188" s="1" t="str">
        <f t="shared" si="55"/>
        <v/>
      </c>
      <c r="J1188" s="1">
        <f>IFERROR(SUMIFS(STOCK!$U$10:$U$209,STOCK!$H$10:$H$209,T1188),0)</f>
        <v>0</v>
      </c>
      <c r="K1188" s="1">
        <f>IFERROR(SUMIFS(STOCK!$V$10:$V$209,STOCK!$H$10:$H$209,T1188),0)</f>
        <v>0</v>
      </c>
      <c r="M1188" s="1">
        <f>IFERROR(IF(LEN(T1188)&gt;=1,VLOOKUP(HLOOKUP(T1188,PROFILE!$K$5:$V$8,4,0),PROFILE!$F$1:$G$3,2,0),0),0)</f>
        <v>0</v>
      </c>
      <c r="N1188" s="1">
        <f>IFERROR(COUNTIFS(PROFILE!$H$13:$H$212,"&gt;=1",PROFILE!$I$13:$I$212,T1188),0)</f>
        <v>0</v>
      </c>
      <c r="O1188" s="1">
        <f>IFERROR(IF(P1188&gt;=1,(IF(LEN(T1188)&gt;=1,VLOOKUP(T1188,PROFILE!$A$23:$B$34,2,0)*100+COUNTIF($T$8:T1188,T1188),0)),0),0)</f>
        <v>0</v>
      </c>
      <c r="P1188" s="11"/>
      <c r="Q1188" s="11"/>
      <c r="R1188" s="12"/>
      <c r="S1188" s="12"/>
      <c r="T1188" s="11"/>
      <c r="U1188" s="11"/>
      <c r="V1188" s="11"/>
      <c r="W1188" s="8">
        <f ca="1">IFERROR(IF(P1188&gt;=1,(IF(M1188&gt;=2,COUNTIF(INDIRECT(G1188):INDIRECT(H1188),"OLD"),0)),0),0)</f>
        <v>0</v>
      </c>
      <c r="X1188" s="8">
        <f ca="1">IFERROR(IF(P1188&gt;=1,(IF(M1188=1,COUNTIF(INDIRECT(G1188):INDIRECT(H1188),"NEW"),IF(M1188=3,COUNTIF(INDIRECT(G1188):INDIRECT(H1188),"NEW"),0))),0),0)</f>
        <v>0</v>
      </c>
      <c r="Y1188" s="10">
        <f t="shared" ca="1" si="56"/>
        <v>0</v>
      </c>
      <c r="Z1188" s="13"/>
    </row>
    <row r="1189" spans="6:26" ht="20.100000000000001" customHeight="1" x14ac:dyDescent="0.25">
      <c r="F1189" s="1">
        <f>IFERROR(IF(O1189&gt;=101,MATCH(O1189,VITRAN!$AG$14:$AG$1513,0)+13,0),0)</f>
        <v>0</v>
      </c>
      <c r="G1189" s="1" t="str">
        <f t="shared" si="54"/>
        <v/>
      </c>
      <c r="H1189" s="1" t="str">
        <f t="shared" si="55"/>
        <v/>
      </c>
      <c r="J1189" s="1">
        <f>IFERROR(SUMIFS(STOCK!$U$10:$U$209,STOCK!$H$10:$H$209,T1189),0)</f>
        <v>0</v>
      </c>
      <c r="K1189" s="1">
        <f>IFERROR(SUMIFS(STOCK!$V$10:$V$209,STOCK!$H$10:$H$209,T1189),0)</f>
        <v>0</v>
      </c>
      <c r="M1189" s="1">
        <f>IFERROR(IF(LEN(T1189)&gt;=1,VLOOKUP(HLOOKUP(T1189,PROFILE!$K$5:$V$8,4,0),PROFILE!$F$1:$G$3,2,0),0),0)</f>
        <v>0</v>
      </c>
      <c r="N1189" s="1">
        <f>IFERROR(COUNTIFS(PROFILE!$H$13:$H$212,"&gt;=1",PROFILE!$I$13:$I$212,T1189),0)</f>
        <v>0</v>
      </c>
      <c r="O1189" s="1">
        <f>IFERROR(IF(P1189&gt;=1,(IF(LEN(T1189)&gt;=1,VLOOKUP(T1189,PROFILE!$A$23:$B$34,2,0)*100+COUNTIF($T$8:T1189,T1189),0)),0),0)</f>
        <v>0</v>
      </c>
      <c r="P1189" s="11"/>
      <c r="Q1189" s="11"/>
      <c r="R1189" s="12"/>
      <c r="S1189" s="12"/>
      <c r="T1189" s="11"/>
      <c r="U1189" s="11"/>
      <c r="V1189" s="11"/>
      <c r="W1189" s="8">
        <f ca="1">IFERROR(IF(P1189&gt;=1,(IF(M1189&gt;=2,COUNTIF(INDIRECT(G1189):INDIRECT(H1189),"OLD"),0)),0),0)</f>
        <v>0</v>
      </c>
      <c r="X1189" s="8">
        <f ca="1">IFERROR(IF(P1189&gt;=1,(IF(M1189=1,COUNTIF(INDIRECT(G1189):INDIRECT(H1189),"NEW"),IF(M1189=3,COUNTIF(INDIRECT(G1189):INDIRECT(H1189),"NEW"),0))),0),0)</f>
        <v>0</v>
      </c>
      <c r="Y1189" s="10">
        <f t="shared" ca="1" si="56"/>
        <v>0</v>
      </c>
      <c r="Z1189" s="13"/>
    </row>
    <row r="1190" spans="6:26" ht="20.100000000000001" customHeight="1" x14ac:dyDescent="0.25">
      <c r="F1190" s="1">
        <f>IFERROR(IF(O1190&gt;=101,MATCH(O1190,VITRAN!$AG$14:$AG$1513,0)+13,0),0)</f>
        <v>0</v>
      </c>
      <c r="G1190" s="1" t="str">
        <f t="shared" si="54"/>
        <v/>
      </c>
      <c r="H1190" s="1" t="str">
        <f t="shared" si="55"/>
        <v/>
      </c>
      <c r="J1190" s="1">
        <f>IFERROR(SUMIFS(STOCK!$U$10:$U$209,STOCK!$H$10:$H$209,T1190),0)</f>
        <v>0</v>
      </c>
      <c r="K1190" s="1">
        <f>IFERROR(SUMIFS(STOCK!$V$10:$V$209,STOCK!$H$10:$H$209,T1190),0)</f>
        <v>0</v>
      </c>
      <c r="M1190" s="1">
        <f>IFERROR(IF(LEN(T1190)&gt;=1,VLOOKUP(HLOOKUP(T1190,PROFILE!$K$5:$V$8,4,0),PROFILE!$F$1:$G$3,2,0),0),0)</f>
        <v>0</v>
      </c>
      <c r="N1190" s="1">
        <f>IFERROR(COUNTIFS(PROFILE!$H$13:$H$212,"&gt;=1",PROFILE!$I$13:$I$212,T1190),0)</f>
        <v>0</v>
      </c>
      <c r="O1190" s="1">
        <f>IFERROR(IF(P1190&gt;=1,(IF(LEN(T1190)&gt;=1,VLOOKUP(T1190,PROFILE!$A$23:$B$34,2,0)*100+COUNTIF($T$8:T1190,T1190),0)),0),0)</f>
        <v>0</v>
      </c>
      <c r="P1190" s="11"/>
      <c r="Q1190" s="11"/>
      <c r="R1190" s="12"/>
      <c r="S1190" s="12"/>
      <c r="T1190" s="11"/>
      <c r="U1190" s="11"/>
      <c r="V1190" s="11"/>
      <c r="W1190" s="8">
        <f ca="1">IFERROR(IF(P1190&gt;=1,(IF(M1190&gt;=2,COUNTIF(INDIRECT(G1190):INDIRECT(H1190),"OLD"),0)),0),0)</f>
        <v>0</v>
      </c>
      <c r="X1190" s="8">
        <f ca="1">IFERROR(IF(P1190&gt;=1,(IF(M1190=1,COUNTIF(INDIRECT(G1190):INDIRECT(H1190),"NEW"),IF(M1190=3,COUNTIF(INDIRECT(G1190):INDIRECT(H1190),"NEW"),0))),0),0)</f>
        <v>0</v>
      </c>
      <c r="Y1190" s="10">
        <f t="shared" ca="1" si="56"/>
        <v>0</v>
      </c>
      <c r="Z1190" s="13"/>
    </row>
    <row r="1191" spans="6:26" ht="20.100000000000001" customHeight="1" x14ac:dyDescent="0.25">
      <c r="F1191" s="1">
        <f>IFERROR(IF(O1191&gt;=101,MATCH(O1191,VITRAN!$AG$14:$AG$1513,0)+13,0),0)</f>
        <v>0</v>
      </c>
      <c r="G1191" s="1" t="str">
        <f t="shared" si="54"/>
        <v/>
      </c>
      <c r="H1191" s="1" t="str">
        <f t="shared" si="55"/>
        <v/>
      </c>
      <c r="J1191" s="1">
        <f>IFERROR(SUMIFS(STOCK!$U$10:$U$209,STOCK!$H$10:$H$209,T1191),0)</f>
        <v>0</v>
      </c>
      <c r="K1191" s="1">
        <f>IFERROR(SUMIFS(STOCK!$V$10:$V$209,STOCK!$H$10:$H$209,T1191),0)</f>
        <v>0</v>
      </c>
      <c r="M1191" s="1">
        <f>IFERROR(IF(LEN(T1191)&gt;=1,VLOOKUP(HLOOKUP(T1191,PROFILE!$K$5:$V$8,4,0),PROFILE!$F$1:$G$3,2,0),0),0)</f>
        <v>0</v>
      </c>
      <c r="N1191" s="1">
        <f>IFERROR(COUNTIFS(PROFILE!$H$13:$H$212,"&gt;=1",PROFILE!$I$13:$I$212,T1191),0)</f>
        <v>0</v>
      </c>
      <c r="O1191" s="1">
        <f>IFERROR(IF(P1191&gt;=1,(IF(LEN(T1191)&gt;=1,VLOOKUP(T1191,PROFILE!$A$23:$B$34,2,0)*100+COUNTIF($T$8:T1191,T1191),0)),0),0)</f>
        <v>0</v>
      </c>
      <c r="P1191" s="11"/>
      <c r="Q1191" s="11"/>
      <c r="R1191" s="12"/>
      <c r="S1191" s="12"/>
      <c r="T1191" s="11"/>
      <c r="U1191" s="11"/>
      <c r="V1191" s="11"/>
      <c r="W1191" s="8">
        <f ca="1">IFERROR(IF(P1191&gt;=1,(IF(M1191&gt;=2,COUNTIF(INDIRECT(G1191):INDIRECT(H1191),"OLD"),0)),0),0)</f>
        <v>0</v>
      </c>
      <c r="X1191" s="8">
        <f ca="1">IFERROR(IF(P1191&gt;=1,(IF(M1191=1,COUNTIF(INDIRECT(G1191):INDIRECT(H1191),"NEW"),IF(M1191=3,COUNTIF(INDIRECT(G1191):INDIRECT(H1191),"NEW"),0))),0),0)</f>
        <v>0</v>
      </c>
      <c r="Y1191" s="10">
        <f t="shared" ca="1" si="56"/>
        <v>0</v>
      </c>
      <c r="Z1191" s="13"/>
    </row>
    <row r="1192" spans="6:26" ht="20.100000000000001" customHeight="1" x14ac:dyDescent="0.25">
      <c r="F1192" s="1">
        <f>IFERROR(IF(O1192&gt;=101,MATCH(O1192,VITRAN!$AG$14:$AG$1513,0)+13,0),0)</f>
        <v>0</v>
      </c>
      <c r="G1192" s="1" t="str">
        <f t="shared" si="54"/>
        <v/>
      </c>
      <c r="H1192" s="1" t="str">
        <f t="shared" si="55"/>
        <v/>
      </c>
      <c r="J1192" s="1">
        <f>IFERROR(SUMIFS(STOCK!$U$10:$U$209,STOCK!$H$10:$H$209,T1192),0)</f>
        <v>0</v>
      </c>
      <c r="K1192" s="1">
        <f>IFERROR(SUMIFS(STOCK!$V$10:$V$209,STOCK!$H$10:$H$209,T1192),0)</f>
        <v>0</v>
      </c>
      <c r="M1192" s="1">
        <f>IFERROR(IF(LEN(T1192)&gt;=1,VLOOKUP(HLOOKUP(T1192,PROFILE!$K$5:$V$8,4,0),PROFILE!$F$1:$G$3,2,0),0),0)</f>
        <v>0</v>
      </c>
      <c r="N1192" s="1">
        <f>IFERROR(COUNTIFS(PROFILE!$H$13:$H$212,"&gt;=1",PROFILE!$I$13:$I$212,T1192),0)</f>
        <v>0</v>
      </c>
      <c r="O1192" s="1">
        <f>IFERROR(IF(P1192&gt;=1,(IF(LEN(T1192)&gt;=1,VLOOKUP(T1192,PROFILE!$A$23:$B$34,2,0)*100+COUNTIF($T$8:T1192,T1192),0)),0),0)</f>
        <v>0</v>
      </c>
      <c r="P1192" s="11"/>
      <c r="Q1192" s="11"/>
      <c r="R1192" s="12"/>
      <c r="S1192" s="12"/>
      <c r="T1192" s="11"/>
      <c r="U1192" s="11"/>
      <c r="V1192" s="11"/>
      <c r="W1192" s="8">
        <f ca="1">IFERROR(IF(P1192&gt;=1,(IF(M1192&gt;=2,COUNTIF(INDIRECT(G1192):INDIRECT(H1192),"OLD"),0)),0),0)</f>
        <v>0</v>
      </c>
      <c r="X1192" s="8">
        <f ca="1">IFERROR(IF(P1192&gt;=1,(IF(M1192=1,COUNTIF(INDIRECT(G1192):INDIRECT(H1192),"NEW"),IF(M1192=3,COUNTIF(INDIRECT(G1192):INDIRECT(H1192),"NEW"),0))),0),0)</f>
        <v>0</v>
      </c>
      <c r="Y1192" s="10">
        <f t="shared" ca="1" si="56"/>
        <v>0</v>
      </c>
      <c r="Z1192" s="13"/>
    </row>
    <row r="1193" spans="6:26" ht="20.100000000000001" customHeight="1" x14ac:dyDescent="0.25">
      <c r="F1193" s="1">
        <f>IFERROR(IF(O1193&gt;=101,MATCH(O1193,VITRAN!$AG$14:$AG$1513,0)+13,0),0)</f>
        <v>0</v>
      </c>
      <c r="G1193" s="1" t="str">
        <f t="shared" si="54"/>
        <v/>
      </c>
      <c r="H1193" s="1" t="str">
        <f t="shared" si="55"/>
        <v/>
      </c>
      <c r="J1193" s="1">
        <f>IFERROR(SUMIFS(STOCK!$U$10:$U$209,STOCK!$H$10:$H$209,T1193),0)</f>
        <v>0</v>
      </c>
      <c r="K1193" s="1">
        <f>IFERROR(SUMIFS(STOCK!$V$10:$V$209,STOCK!$H$10:$H$209,T1193),0)</f>
        <v>0</v>
      </c>
      <c r="M1193" s="1">
        <f>IFERROR(IF(LEN(T1193)&gt;=1,VLOOKUP(HLOOKUP(T1193,PROFILE!$K$5:$V$8,4,0),PROFILE!$F$1:$G$3,2,0),0),0)</f>
        <v>0</v>
      </c>
      <c r="N1193" s="1">
        <f>IFERROR(COUNTIFS(PROFILE!$H$13:$H$212,"&gt;=1",PROFILE!$I$13:$I$212,T1193),0)</f>
        <v>0</v>
      </c>
      <c r="O1193" s="1">
        <f>IFERROR(IF(P1193&gt;=1,(IF(LEN(T1193)&gt;=1,VLOOKUP(T1193,PROFILE!$A$23:$B$34,2,0)*100+COUNTIF($T$8:T1193,T1193),0)),0),0)</f>
        <v>0</v>
      </c>
      <c r="P1193" s="11"/>
      <c r="Q1193" s="11"/>
      <c r="R1193" s="12"/>
      <c r="S1193" s="12"/>
      <c r="T1193" s="11"/>
      <c r="U1193" s="11"/>
      <c r="V1193" s="11"/>
      <c r="W1193" s="8">
        <f ca="1">IFERROR(IF(P1193&gt;=1,(IF(M1193&gt;=2,COUNTIF(INDIRECT(G1193):INDIRECT(H1193),"OLD"),0)),0),0)</f>
        <v>0</v>
      </c>
      <c r="X1193" s="8">
        <f ca="1">IFERROR(IF(P1193&gt;=1,(IF(M1193=1,COUNTIF(INDIRECT(G1193):INDIRECT(H1193),"NEW"),IF(M1193=3,COUNTIF(INDIRECT(G1193):INDIRECT(H1193),"NEW"),0))),0),0)</f>
        <v>0</v>
      </c>
      <c r="Y1193" s="10">
        <f t="shared" ca="1" si="56"/>
        <v>0</v>
      </c>
      <c r="Z1193" s="13"/>
    </row>
    <row r="1194" spans="6:26" ht="20.100000000000001" customHeight="1" x14ac:dyDescent="0.25">
      <c r="F1194" s="1">
        <f>IFERROR(IF(O1194&gt;=101,MATCH(O1194,VITRAN!$AG$14:$AG$1513,0)+13,0),0)</f>
        <v>0</v>
      </c>
      <c r="G1194" s="1" t="str">
        <f t="shared" si="54"/>
        <v/>
      </c>
      <c r="H1194" s="1" t="str">
        <f t="shared" si="55"/>
        <v/>
      </c>
      <c r="J1194" s="1">
        <f>IFERROR(SUMIFS(STOCK!$U$10:$U$209,STOCK!$H$10:$H$209,T1194),0)</f>
        <v>0</v>
      </c>
      <c r="K1194" s="1">
        <f>IFERROR(SUMIFS(STOCK!$V$10:$V$209,STOCK!$H$10:$H$209,T1194),0)</f>
        <v>0</v>
      </c>
      <c r="M1194" s="1">
        <f>IFERROR(IF(LEN(T1194)&gt;=1,VLOOKUP(HLOOKUP(T1194,PROFILE!$K$5:$V$8,4,0),PROFILE!$F$1:$G$3,2,0),0),0)</f>
        <v>0</v>
      </c>
      <c r="N1194" s="1">
        <f>IFERROR(COUNTIFS(PROFILE!$H$13:$H$212,"&gt;=1",PROFILE!$I$13:$I$212,T1194),0)</f>
        <v>0</v>
      </c>
      <c r="O1194" s="1">
        <f>IFERROR(IF(P1194&gt;=1,(IF(LEN(T1194)&gt;=1,VLOOKUP(T1194,PROFILE!$A$23:$B$34,2,0)*100+COUNTIF($T$8:T1194,T1194),0)),0),0)</f>
        <v>0</v>
      </c>
      <c r="P1194" s="11"/>
      <c r="Q1194" s="11"/>
      <c r="R1194" s="12"/>
      <c r="S1194" s="12"/>
      <c r="T1194" s="11"/>
      <c r="U1194" s="11"/>
      <c r="V1194" s="11"/>
      <c r="W1194" s="8">
        <f ca="1">IFERROR(IF(P1194&gt;=1,(IF(M1194&gt;=2,COUNTIF(INDIRECT(G1194):INDIRECT(H1194),"OLD"),0)),0),0)</f>
        <v>0</v>
      </c>
      <c r="X1194" s="8">
        <f ca="1">IFERROR(IF(P1194&gt;=1,(IF(M1194=1,COUNTIF(INDIRECT(G1194):INDIRECT(H1194),"NEW"),IF(M1194=3,COUNTIF(INDIRECT(G1194):INDIRECT(H1194),"NEW"),0))),0),0)</f>
        <v>0</v>
      </c>
      <c r="Y1194" s="10">
        <f t="shared" ca="1" si="56"/>
        <v>0</v>
      </c>
      <c r="Z1194" s="13"/>
    </row>
    <row r="1195" spans="6:26" ht="20.100000000000001" customHeight="1" x14ac:dyDescent="0.25">
      <c r="F1195" s="1">
        <f>IFERROR(IF(O1195&gt;=101,MATCH(O1195,VITRAN!$AG$14:$AG$1513,0)+13,0),0)</f>
        <v>0</v>
      </c>
      <c r="G1195" s="1" t="str">
        <f t="shared" si="54"/>
        <v/>
      </c>
      <c r="H1195" s="1" t="str">
        <f t="shared" si="55"/>
        <v/>
      </c>
      <c r="J1195" s="1">
        <f>IFERROR(SUMIFS(STOCK!$U$10:$U$209,STOCK!$H$10:$H$209,T1195),0)</f>
        <v>0</v>
      </c>
      <c r="K1195" s="1">
        <f>IFERROR(SUMIFS(STOCK!$V$10:$V$209,STOCK!$H$10:$H$209,T1195),0)</f>
        <v>0</v>
      </c>
      <c r="M1195" s="1">
        <f>IFERROR(IF(LEN(T1195)&gt;=1,VLOOKUP(HLOOKUP(T1195,PROFILE!$K$5:$V$8,4,0),PROFILE!$F$1:$G$3,2,0),0),0)</f>
        <v>0</v>
      </c>
      <c r="N1195" s="1">
        <f>IFERROR(COUNTIFS(PROFILE!$H$13:$H$212,"&gt;=1",PROFILE!$I$13:$I$212,T1195),0)</f>
        <v>0</v>
      </c>
      <c r="O1195" s="1">
        <f>IFERROR(IF(P1195&gt;=1,(IF(LEN(T1195)&gt;=1,VLOOKUP(T1195,PROFILE!$A$23:$B$34,2,0)*100+COUNTIF($T$8:T1195,T1195),0)),0),0)</f>
        <v>0</v>
      </c>
      <c r="P1195" s="11"/>
      <c r="Q1195" s="11"/>
      <c r="R1195" s="12"/>
      <c r="S1195" s="12"/>
      <c r="T1195" s="11"/>
      <c r="U1195" s="11"/>
      <c r="V1195" s="11"/>
      <c r="W1195" s="8">
        <f ca="1">IFERROR(IF(P1195&gt;=1,(IF(M1195&gt;=2,COUNTIF(INDIRECT(G1195):INDIRECT(H1195),"OLD"),0)),0),0)</f>
        <v>0</v>
      </c>
      <c r="X1195" s="8">
        <f ca="1">IFERROR(IF(P1195&gt;=1,(IF(M1195=1,COUNTIF(INDIRECT(G1195):INDIRECT(H1195),"NEW"),IF(M1195=3,COUNTIF(INDIRECT(G1195):INDIRECT(H1195),"NEW"),0))),0),0)</f>
        <v>0</v>
      </c>
      <c r="Y1195" s="10">
        <f t="shared" ca="1" si="56"/>
        <v>0</v>
      </c>
      <c r="Z1195" s="13"/>
    </row>
    <row r="1196" spans="6:26" ht="20.100000000000001" customHeight="1" x14ac:dyDescent="0.25">
      <c r="F1196" s="1">
        <f>IFERROR(IF(O1196&gt;=101,MATCH(O1196,VITRAN!$AG$14:$AG$1513,0)+13,0),0)</f>
        <v>0</v>
      </c>
      <c r="G1196" s="1" t="str">
        <f t="shared" si="54"/>
        <v/>
      </c>
      <c r="H1196" s="1" t="str">
        <f t="shared" si="55"/>
        <v/>
      </c>
      <c r="J1196" s="1">
        <f>IFERROR(SUMIFS(STOCK!$U$10:$U$209,STOCK!$H$10:$H$209,T1196),0)</f>
        <v>0</v>
      </c>
      <c r="K1196" s="1">
        <f>IFERROR(SUMIFS(STOCK!$V$10:$V$209,STOCK!$H$10:$H$209,T1196),0)</f>
        <v>0</v>
      </c>
      <c r="M1196" s="1">
        <f>IFERROR(IF(LEN(T1196)&gt;=1,VLOOKUP(HLOOKUP(T1196,PROFILE!$K$5:$V$8,4,0),PROFILE!$F$1:$G$3,2,0),0),0)</f>
        <v>0</v>
      </c>
      <c r="N1196" s="1">
        <f>IFERROR(COUNTIFS(PROFILE!$H$13:$H$212,"&gt;=1",PROFILE!$I$13:$I$212,T1196),0)</f>
        <v>0</v>
      </c>
      <c r="O1196" s="1">
        <f>IFERROR(IF(P1196&gt;=1,(IF(LEN(T1196)&gt;=1,VLOOKUP(T1196,PROFILE!$A$23:$B$34,2,0)*100+COUNTIF($T$8:T1196,T1196),0)),0),0)</f>
        <v>0</v>
      </c>
      <c r="P1196" s="11"/>
      <c r="Q1196" s="11"/>
      <c r="R1196" s="12"/>
      <c r="S1196" s="12"/>
      <c r="T1196" s="11"/>
      <c r="U1196" s="11"/>
      <c r="V1196" s="11"/>
      <c r="W1196" s="8">
        <f ca="1">IFERROR(IF(P1196&gt;=1,(IF(M1196&gt;=2,COUNTIF(INDIRECT(G1196):INDIRECT(H1196),"OLD"),0)),0),0)</f>
        <v>0</v>
      </c>
      <c r="X1196" s="8">
        <f ca="1">IFERROR(IF(P1196&gt;=1,(IF(M1196=1,COUNTIF(INDIRECT(G1196):INDIRECT(H1196),"NEW"),IF(M1196=3,COUNTIF(INDIRECT(G1196):INDIRECT(H1196),"NEW"),0))),0),0)</f>
        <v>0</v>
      </c>
      <c r="Y1196" s="10">
        <f t="shared" ca="1" si="56"/>
        <v>0</v>
      </c>
      <c r="Z1196" s="13"/>
    </row>
    <row r="1197" spans="6:26" ht="20.100000000000001" customHeight="1" x14ac:dyDescent="0.25">
      <c r="F1197" s="1">
        <f>IFERROR(IF(O1197&gt;=101,MATCH(O1197,VITRAN!$AG$14:$AG$1513,0)+13,0),0)</f>
        <v>0</v>
      </c>
      <c r="G1197" s="1" t="str">
        <f t="shared" si="54"/>
        <v/>
      </c>
      <c r="H1197" s="1" t="str">
        <f t="shared" si="55"/>
        <v/>
      </c>
      <c r="J1197" s="1">
        <f>IFERROR(SUMIFS(STOCK!$U$10:$U$209,STOCK!$H$10:$H$209,T1197),0)</f>
        <v>0</v>
      </c>
      <c r="K1197" s="1">
        <f>IFERROR(SUMIFS(STOCK!$V$10:$V$209,STOCK!$H$10:$H$209,T1197),0)</f>
        <v>0</v>
      </c>
      <c r="M1197" s="1">
        <f>IFERROR(IF(LEN(T1197)&gt;=1,VLOOKUP(HLOOKUP(T1197,PROFILE!$K$5:$V$8,4,0),PROFILE!$F$1:$G$3,2,0),0),0)</f>
        <v>0</v>
      </c>
      <c r="N1197" s="1">
        <f>IFERROR(COUNTIFS(PROFILE!$H$13:$H$212,"&gt;=1",PROFILE!$I$13:$I$212,T1197),0)</f>
        <v>0</v>
      </c>
      <c r="O1197" s="1">
        <f>IFERROR(IF(P1197&gt;=1,(IF(LEN(T1197)&gt;=1,VLOOKUP(T1197,PROFILE!$A$23:$B$34,2,0)*100+COUNTIF($T$8:T1197,T1197),0)),0),0)</f>
        <v>0</v>
      </c>
      <c r="P1197" s="11"/>
      <c r="Q1197" s="11"/>
      <c r="R1197" s="12"/>
      <c r="S1197" s="12"/>
      <c r="T1197" s="11"/>
      <c r="U1197" s="11"/>
      <c r="V1197" s="11"/>
      <c r="W1197" s="8">
        <f ca="1">IFERROR(IF(P1197&gt;=1,(IF(M1197&gt;=2,COUNTIF(INDIRECT(G1197):INDIRECT(H1197),"OLD"),0)),0),0)</f>
        <v>0</v>
      </c>
      <c r="X1197" s="8">
        <f ca="1">IFERROR(IF(P1197&gt;=1,(IF(M1197=1,COUNTIF(INDIRECT(G1197):INDIRECT(H1197),"NEW"),IF(M1197=3,COUNTIF(INDIRECT(G1197):INDIRECT(H1197),"NEW"),0))),0),0)</f>
        <v>0</v>
      </c>
      <c r="Y1197" s="10">
        <f t="shared" ca="1" si="56"/>
        <v>0</v>
      </c>
      <c r="Z1197" s="13"/>
    </row>
    <row r="1198" spans="6:26" ht="20.100000000000001" customHeight="1" x14ac:dyDescent="0.25">
      <c r="F1198" s="1">
        <f>IFERROR(IF(O1198&gt;=101,MATCH(O1198,VITRAN!$AG$14:$AG$1513,0)+13,0),0)</f>
        <v>0</v>
      </c>
      <c r="G1198" s="1" t="str">
        <f t="shared" si="54"/>
        <v/>
      </c>
      <c r="H1198" s="1" t="str">
        <f t="shared" si="55"/>
        <v/>
      </c>
      <c r="J1198" s="1">
        <f>IFERROR(SUMIFS(STOCK!$U$10:$U$209,STOCK!$H$10:$H$209,T1198),0)</f>
        <v>0</v>
      </c>
      <c r="K1198" s="1">
        <f>IFERROR(SUMIFS(STOCK!$V$10:$V$209,STOCK!$H$10:$H$209,T1198),0)</f>
        <v>0</v>
      </c>
      <c r="M1198" s="1">
        <f>IFERROR(IF(LEN(T1198)&gt;=1,VLOOKUP(HLOOKUP(T1198,PROFILE!$K$5:$V$8,4,0),PROFILE!$F$1:$G$3,2,0),0),0)</f>
        <v>0</v>
      </c>
      <c r="N1198" s="1">
        <f>IFERROR(COUNTIFS(PROFILE!$H$13:$H$212,"&gt;=1",PROFILE!$I$13:$I$212,T1198),0)</f>
        <v>0</v>
      </c>
      <c r="O1198" s="1">
        <f>IFERROR(IF(P1198&gt;=1,(IF(LEN(T1198)&gt;=1,VLOOKUP(T1198,PROFILE!$A$23:$B$34,2,0)*100+COUNTIF($T$8:T1198,T1198),0)),0),0)</f>
        <v>0</v>
      </c>
      <c r="P1198" s="11"/>
      <c r="Q1198" s="11"/>
      <c r="R1198" s="12"/>
      <c r="S1198" s="12"/>
      <c r="T1198" s="11"/>
      <c r="U1198" s="11"/>
      <c r="V1198" s="11"/>
      <c r="W1198" s="8">
        <f ca="1">IFERROR(IF(P1198&gt;=1,(IF(M1198&gt;=2,COUNTIF(INDIRECT(G1198):INDIRECT(H1198),"OLD"),0)),0),0)</f>
        <v>0</v>
      </c>
      <c r="X1198" s="8">
        <f ca="1">IFERROR(IF(P1198&gt;=1,(IF(M1198=1,COUNTIF(INDIRECT(G1198):INDIRECT(H1198),"NEW"),IF(M1198=3,COUNTIF(INDIRECT(G1198):INDIRECT(H1198),"NEW"),0))),0),0)</f>
        <v>0</v>
      </c>
      <c r="Y1198" s="10">
        <f t="shared" ca="1" si="56"/>
        <v>0</v>
      </c>
      <c r="Z1198" s="13"/>
    </row>
    <row r="1199" spans="6:26" ht="20.100000000000001" customHeight="1" x14ac:dyDescent="0.25">
      <c r="F1199" s="1">
        <f>IFERROR(IF(O1199&gt;=101,MATCH(O1199,VITRAN!$AG$14:$AG$1513,0)+13,0),0)</f>
        <v>0</v>
      </c>
      <c r="G1199" s="1" t="str">
        <f t="shared" si="54"/>
        <v/>
      </c>
      <c r="H1199" s="1" t="str">
        <f t="shared" si="55"/>
        <v/>
      </c>
      <c r="J1199" s="1">
        <f>IFERROR(SUMIFS(STOCK!$U$10:$U$209,STOCK!$H$10:$H$209,T1199),0)</f>
        <v>0</v>
      </c>
      <c r="K1199" s="1">
        <f>IFERROR(SUMIFS(STOCK!$V$10:$V$209,STOCK!$H$10:$H$209,T1199),0)</f>
        <v>0</v>
      </c>
      <c r="M1199" s="1">
        <f>IFERROR(IF(LEN(T1199)&gt;=1,VLOOKUP(HLOOKUP(T1199,PROFILE!$K$5:$V$8,4,0),PROFILE!$F$1:$G$3,2,0),0),0)</f>
        <v>0</v>
      </c>
      <c r="N1199" s="1">
        <f>IFERROR(COUNTIFS(PROFILE!$H$13:$H$212,"&gt;=1",PROFILE!$I$13:$I$212,T1199),0)</f>
        <v>0</v>
      </c>
      <c r="O1199" s="1">
        <f>IFERROR(IF(P1199&gt;=1,(IF(LEN(T1199)&gt;=1,VLOOKUP(T1199,PROFILE!$A$23:$B$34,2,0)*100+COUNTIF($T$8:T1199,T1199),0)),0),0)</f>
        <v>0</v>
      </c>
      <c r="P1199" s="11"/>
      <c r="Q1199" s="11"/>
      <c r="R1199" s="12"/>
      <c r="S1199" s="12"/>
      <c r="T1199" s="11"/>
      <c r="U1199" s="11"/>
      <c r="V1199" s="11"/>
      <c r="W1199" s="8">
        <f ca="1">IFERROR(IF(P1199&gt;=1,(IF(M1199&gt;=2,COUNTIF(INDIRECT(G1199):INDIRECT(H1199),"OLD"),0)),0),0)</f>
        <v>0</v>
      </c>
      <c r="X1199" s="8">
        <f ca="1">IFERROR(IF(P1199&gt;=1,(IF(M1199=1,COUNTIF(INDIRECT(G1199):INDIRECT(H1199),"NEW"),IF(M1199=3,COUNTIF(INDIRECT(G1199):INDIRECT(H1199),"NEW"),0))),0),0)</f>
        <v>0</v>
      </c>
      <c r="Y1199" s="10">
        <f t="shared" ca="1" si="56"/>
        <v>0</v>
      </c>
      <c r="Z1199" s="13"/>
    </row>
    <row r="1200" spans="6:26" ht="20.100000000000001" customHeight="1" x14ac:dyDescent="0.25">
      <c r="F1200" s="1">
        <f>IFERROR(IF(O1200&gt;=101,MATCH(O1200,VITRAN!$AG$14:$AG$1513,0)+13,0),0)</f>
        <v>0</v>
      </c>
      <c r="G1200" s="1" t="str">
        <f t="shared" si="54"/>
        <v/>
      </c>
      <c r="H1200" s="1" t="str">
        <f t="shared" si="55"/>
        <v/>
      </c>
      <c r="J1200" s="1">
        <f>IFERROR(SUMIFS(STOCK!$U$10:$U$209,STOCK!$H$10:$H$209,T1200),0)</f>
        <v>0</v>
      </c>
      <c r="K1200" s="1">
        <f>IFERROR(SUMIFS(STOCK!$V$10:$V$209,STOCK!$H$10:$H$209,T1200),0)</f>
        <v>0</v>
      </c>
      <c r="M1200" s="1">
        <f>IFERROR(IF(LEN(T1200)&gt;=1,VLOOKUP(HLOOKUP(T1200,PROFILE!$K$5:$V$8,4,0),PROFILE!$F$1:$G$3,2,0),0),0)</f>
        <v>0</v>
      </c>
      <c r="N1200" s="1">
        <f>IFERROR(COUNTIFS(PROFILE!$H$13:$H$212,"&gt;=1",PROFILE!$I$13:$I$212,T1200),0)</f>
        <v>0</v>
      </c>
      <c r="O1200" s="1">
        <f>IFERROR(IF(P1200&gt;=1,(IF(LEN(T1200)&gt;=1,VLOOKUP(T1200,PROFILE!$A$23:$B$34,2,0)*100+COUNTIF($T$8:T1200,T1200),0)),0),0)</f>
        <v>0</v>
      </c>
      <c r="P1200" s="11"/>
      <c r="Q1200" s="11"/>
      <c r="R1200" s="12"/>
      <c r="S1200" s="12"/>
      <c r="T1200" s="11"/>
      <c r="U1200" s="11"/>
      <c r="V1200" s="11"/>
      <c r="W1200" s="8">
        <f ca="1">IFERROR(IF(P1200&gt;=1,(IF(M1200&gt;=2,COUNTIF(INDIRECT(G1200):INDIRECT(H1200),"OLD"),0)),0),0)</f>
        <v>0</v>
      </c>
      <c r="X1200" s="8">
        <f ca="1">IFERROR(IF(P1200&gt;=1,(IF(M1200=1,COUNTIF(INDIRECT(G1200):INDIRECT(H1200),"NEW"),IF(M1200=3,COUNTIF(INDIRECT(G1200):INDIRECT(H1200),"NEW"),0))),0),0)</f>
        <v>0</v>
      </c>
      <c r="Y1200" s="10">
        <f t="shared" ca="1" si="56"/>
        <v>0</v>
      </c>
      <c r="Z1200" s="13"/>
    </row>
    <row r="1201" spans="6:26" ht="20.100000000000001" customHeight="1" x14ac:dyDescent="0.25">
      <c r="F1201" s="1">
        <f>IFERROR(IF(O1201&gt;=101,MATCH(O1201,VITRAN!$AG$14:$AG$1513,0)+13,0),0)</f>
        <v>0</v>
      </c>
      <c r="G1201" s="1" t="str">
        <f t="shared" si="54"/>
        <v/>
      </c>
      <c r="H1201" s="1" t="str">
        <f t="shared" si="55"/>
        <v/>
      </c>
      <c r="J1201" s="1">
        <f>IFERROR(SUMIFS(STOCK!$U$10:$U$209,STOCK!$H$10:$H$209,T1201),0)</f>
        <v>0</v>
      </c>
      <c r="K1201" s="1">
        <f>IFERROR(SUMIFS(STOCK!$V$10:$V$209,STOCK!$H$10:$H$209,T1201),0)</f>
        <v>0</v>
      </c>
      <c r="M1201" s="1">
        <f>IFERROR(IF(LEN(T1201)&gt;=1,VLOOKUP(HLOOKUP(T1201,PROFILE!$K$5:$V$8,4,0),PROFILE!$F$1:$G$3,2,0),0),0)</f>
        <v>0</v>
      </c>
      <c r="N1201" s="1">
        <f>IFERROR(COUNTIFS(PROFILE!$H$13:$H$212,"&gt;=1",PROFILE!$I$13:$I$212,T1201),0)</f>
        <v>0</v>
      </c>
      <c r="O1201" s="1">
        <f>IFERROR(IF(P1201&gt;=1,(IF(LEN(T1201)&gt;=1,VLOOKUP(T1201,PROFILE!$A$23:$B$34,2,0)*100+COUNTIF($T$8:T1201,T1201),0)),0),0)</f>
        <v>0</v>
      </c>
      <c r="P1201" s="11"/>
      <c r="Q1201" s="11"/>
      <c r="R1201" s="12"/>
      <c r="S1201" s="12"/>
      <c r="T1201" s="11"/>
      <c r="U1201" s="11"/>
      <c r="V1201" s="11"/>
      <c r="W1201" s="8">
        <f ca="1">IFERROR(IF(P1201&gt;=1,(IF(M1201&gt;=2,COUNTIF(INDIRECT(G1201):INDIRECT(H1201),"OLD"),0)),0),0)</f>
        <v>0</v>
      </c>
      <c r="X1201" s="8">
        <f ca="1">IFERROR(IF(P1201&gt;=1,(IF(M1201=1,COUNTIF(INDIRECT(G1201):INDIRECT(H1201),"NEW"),IF(M1201=3,COUNTIF(INDIRECT(G1201):INDIRECT(H1201),"NEW"),0))),0),0)</f>
        <v>0</v>
      </c>
      <c r="Y1201" s="10">
        <f t="shared" ca="1" si="56"/>
        <v>0</v>
      </c>
      <c r="Z1201" s="13"/>
    </row>
    <row r="1202" spans="6:26" ht="20.100000000000001" customHeight="1" x14ac:dyDescent="0.25">
      <c r="F1202" s="1">
        <f>IFERROR(IF(O1202&gt;=101,MATCH(O1202,VITRAN!$AG$14:$AG$1513,0)+13,0),0)</f>
        <v>0</v>
      </c>
      <c r="G1202" s="1" t="str">
        <f t="shared" si="54"/>
        <v/>
      </c>
      <c r="H1202" s="1" t="str">
        <f t="shared" si="55"/>
        <v/>
      </c>
      <c r="J1202" s="1">
        <f>IFERROR(SUMIFS(STOCK!$U$10:$U$209,STOCK!$H$10:$H$209,T1202),0)</f>
        <v>0</v>
      </c>
      <c r="K1202" s="1">
        <f>IFERROR(SUMIFS(STOCK!$V$10:$V$209,STOCK!$H$10:$H$209,T1202),0)</f>
        <v>0</v>
      </c>
      <c r="M1202" s="1">
        <f>IFERROR(IF(LEN(T1202)&gt;=1,VLOOKUP(HLOOKUP(T1202,PROFILE!$K$5:$V$8,4,0),PROFILE!$F$1:$G$3,2,0),0),0)</f>
        <v>0</v>
      </c>
      <c r="N1202" s="1">
        <f>IFERROR(COUNTIFS(PROFILE!$H$13:$H$212,"&gt;=1",PROFILE!$I$13:$I$212,T1202),0)</f>
        <v>0</v>
      </c>
      <c r="O1202" s="1">
        <f>IFERROR(IF(P1202&gt;=1,(IF(LEN(T1202)&gt;=1,VLOOKUP(T1202,PROFILE!$A$23:$B$34,2,0)*100+COUNTIF($T$8:T1202,T1202),0)),0),0)</f>
        <v>0</v>
      </c>
      <c r="P1202" s="11"/>
      <c r="Q1202" s="11"/>
      <c r="R1202" s="12"/>
      <c r="S1202" s="12"/>
      <c r="T1202" s="11"/>
      <c r="U1202" s="11"/>
      <c r="V1202" s="11"/>
      <c r="W1202" s="8">
        <f ca="1">IFERROR(IF(P1202&gt;=1,(IF(M1202&gt;=2,COUNTIF(INDIRECT(G1202):INDIRECT(H1202),"OLD"),0)),0),0)</f>
        <v>0</v>
      </c>
      <c r="X1202" s="8">
        <f ca="1">IFERROR(IF(P1202&gt;=1,(IF(M1202=1,COUNTIF(INDIRECT(G1202):INDIRECT(H1202),"NEW"),IF(M1202=3,COUNTIF(INDIRECT(G1202):INDIRECT(H1202),"NEW"),0))),0),0)</f>
        <v>0</v>
      </c>
      <c r="Y1202" s="10">
        <f t="shared" ca="1" si="56"/>
        <v>0</v>
      </c>
      <c r="Z1202" s="13"/>
    </row>
    <row r="1203" spans="6:26" ht="20.100000000000001" customHeight="1" x14ac:dyDescent="0.25">
      <c r="F1203" s="1">
        <f>IFERROR(IF(O1203&gt;=101,MATCH(O1203,VITRAN!$AG$14:$AG$1513,0)+13,0),0)</f>
        <v>0</v>
      </c>
      <c r="G1203" s="1" t="str">
        <f t="shared" si="54"/>
        <v/>
      </c>
      <c r="H1203" s="1" t="str">
        <f t="shared" si="55"/>
        <v/>
      </c>
      <c r="J1203" s="1">
        <f>IFERROR(SUMIFS(STOCK!$U$10:$U$209,STOCK!$H$10:$H$209,T1203),0)</f>
        <v>0</v>
      </c>
      <c r="K1203" s="1">
        <f>IFERROR(SUMIFS(STOCK!$V$10:$V$209,STOCK!$H$10:$H$209,T1203),0)</f>
        <v>0</v>
      </c>
      <c r="M1203" s="1">
        <f>IFERROR(IF(LEN(T1203)&gt;=1,VLOOKUP(HLOOKUP(T1203,PROFILE!$K$5:$V$8,4,0),PROFILE!$F$1:$G$3,2,0),0),0)</f>
        <v>0</v>
      </c>
      <c r="N1203" s="1">
        <f>IFERROR(COUNTIFS(PROFILE!$H$13:$H$212,"&gt;=1",PROFILE!$I$13:$I$212,T1203),0)</f>
        <v>0</v>
      </c>
      <c r="O1203" s="1">
        <f>IFERROR(IF(P1203&gt;=1,(IF(LEN(T1203)&gt;=1,VLOOKUP(T1203,PROFILE!$A$23:$B$34,2,0)*100+COUNTIF($T$8:T1203,T1203),0)),0),0)</f>
        <v>0</v>
      </c>
      <c r="P1203" s="11"/>
      <c r="Q1203" s="11"/>
      <c r="R1203" s="12"/>
      <c r="S1203" s="12"/>
      <c r="T1203" s="11"/>
      <c r="U1203" s="11"/>
      <c r="V1203" s="11"/>
      <c r="W1203" s="8">
        <f ca="1">IFERROR(IF(P1203&gt;=1,(IF(M1203&gt;=2,COUNTIF(INDIRECT(G1203):INDIRECT(H1203),"OLD"),0)),0),0)</f>
        <v>0</v>
      </c>
      <c r="X1203" s="8">
        <f ca="1">IFERROR(IF(P1203&gt;=1,(IF(M1203=1,COUNTIF(INDIRECT(G1203):INDIRECT(H1203),"NEW"),IF(M1203=3,COUNTIF(INDIRECT(G1203):INDIRECT(H1203),"NEW"),0))),0),0)</f>
        <v>0</v>
      </c>
      <c r="Y1203" s="10">
        <f t="shared" ca="1" si="56"/>
        <v>0</v>
      </c>
      <c r="Z1203" s="13"/>
    </row>
    <row r="1204" spans="6:26" ht="20.100000000000001" customHeight="1" x14ac:dyDescent="0.25">
      <c r="F1204" s="1">
        <f>IFERROR(IF(O1204&gt;=101,MATCH(O1204,VITRAN!$AG$14:$AG$1513,0)+13,0),0)</f>
        <v>0</v>
      </c>
      <c r="G1204" s="1" t="str">
        <f t="shared" si="54"/>
        <v/>
      </c>
      <c r="H1204" s="1" t="str">
        <f t="shared" si="55"/>
        <v/>
      </c>
      <c r="J1204" s="1">
        <f>IFERROR(SUMIFS(STOCK!$U$10:$U$209,STOCK!$H$10:$H$209,T1204),0)</f>
        <v>0</v>
      </c>
      <c r="K1204" s="1">
        <f>IFERROR(SUMIFS(STOCK!$V$10:$V$209,STOCK!$H$10:$H$209,T1204),0)</f>
        <v>0</v>
      </c>
      <c r="M1204" s="1">
        <f>IFERROR(IF(LEN(T1204)&gt;=1,VLOOKUP(HLOOKUP(T1204,PROFILE!$K$5:$V$8,4,0),PROFILE!$F$1:$G$3,2,0),0),0)</f>
        <v>0</v>
      </c>
      <c r="N1204" s="1">
        <f>IFERROR(COUNTIFS(PROFILE!$H$13:$H$212,"&gt;=1",PROFILE!$I$13:$I$212,T1204),0)</f>
        <v>0</v>
      </c>
      <c r="O1204" s="1">
        <f>IFERROR(IF(P1204&gt;=1,(IF(LEN(T1204)&gt;=1,VLOOKUP(T1204,PROFILE!$A$23:$B$34,2,0)*100+COUNTIF($T$8:T1204,T1204),0)),0),0)</f>
        <v>0</v>
      </c>
      <c r="P1204" s="11"/>
      <c r="Q1204" s="11"/>
      <c r="R1204" s="12"/>
      <c r="S1204" s="12"/>
      <c r="T1204" s="11"/>
      <c r="U1204" s="11"/>
      <c r="V1204" s="11"/>
      <c r="W1204" s="8">
        <f ca="1">IFERROR(IF(P1204&gt;=1,(IF(M1204&gt;=2,COUNTIF(INDIRECT(G1204):INDIRECT(H1204),"OLD"),0)),0),0)</f>
        <v>0</v>
      </c>
      <c r="X1204" s="8">
        <f ca="1">IFERROR(IF(P1204&gt;=1,(IF(M1204=1,COUNTIF(INDIRECT(G1204):INDIRECT(H1204),"NEW"),IF(M1204=3,COUNTIF(INDIRECT(G1204):INDIRECT(H1204),"NEW"),0))),0),0)</f>
        <v>0</v>
      </c>
      <c r="Y1204" s="10">
        <f t="shared" ca="1" si="56"/>
        <v>0</v>
      </c>
      <c r="Z1204" s="13"/>
    </row>
    <row r="1205" spans="6:26" ht="20.100000000000001" customHeight="1" x14ac:dyDescent="0.25">
      <c r="F1205" s="1">
        <f>IFERROR(IF(O1205&gt;=101,MATCH(O1205,VITRAN!$AG$14:$AG$1513,0)+13,0),0)</f>
        <v>0</v>
      </c>
      <c r="G1205" s="1" t="str">
        <f t="shared" si="54"/>
        <v/>
      </c>
      <c r="H1205" s="1" t="str">
        <f t="shared" si="55"/>
        <v/>
      </c>
      <c r="J1205" s="1">
        <f>IFERROR(SUMIFS(STOCK!$U$10:$U$209,STOCK!$H$10:$H$209,T1205),0)</f>
        <v>0</v>
      </c>
      <c r="K1205" s="1">
        <f>IFERROR(SUMIFS(STOCK!$V$10:$V$209,STOCK!$H$10:$H$209,T1205),0)</f>
        <v>0</v>
      </c>
      <c r="M1205" s="1">
        <f>IFERROR(IF(LEN(T1205)&gt;=1,VLOOKUP(HLOOKUP(T1205,PROFILE!$K$5:$V$8,4,0),PROFILE!$F$1:$G$3,2,0),0),0)</f>
        <v>0</v>
      </c>
      <c r="N1205" s="1">
        <f>IFERROR(COUNTIFS(PROFILE!$H$13:$H$212,"&gt;=1",PROFILE!$I$13:$I$212,T1205),0)</f>
        <v>0</v>
      </c>
      <c r="O1205" s="1">
        <f>IFERROR(IF(P1205&gt;=1,(IF(LEN(T1205)&gt;=1,VLOOKUP(T1205,PROFILE!$A$23:$B$34,2,0)*100+COUNTIF($T$8:T1205,T1205),0)),0),0)</f>
        <v>0</v>
      </c>
      <c r="P1205" s="11"/>
      <c r="Q1205" s="11"/>
      <c r="R1205" s="12"/>
      <c r="S1205" s="12"/>
      <c r="T1205" s="11"/>
      <c r="U1205" s="11"/>
      <c r="V1205" s="11"/>
      <c r="W1205" s="8">
        <f ca="1">IFERROR(IF(P1205&gt;=1,(IF(M1205&gt;=2,COUNTIF(INDIRECT(G1205):INDIRECT(H1205),"OLD"),0)),0),0)</f>
        <v>0</v>
      </c>
      <c r="X1205" s="8">
        <f ca="1">IFERROR(IF(P1205&gt;=1,(IF(M1205=1,COUNTIF(INDIRECT(G1205):INDIRECT(H1205),"NEW"),IF(M1205=3,COUNTIF(INDIRECT(G1205):INDIRECT(H1205),"NEW"),0))),0),0)</f>
        <v>0</v>
      </c>
      <c r="Y1205" s="10">
        <f t="shared" ca="1" si="56"/>
        <v>0</v>
      </c>
      <c r="Z1205" s="13"/>
    </row>
    <row r="1206" spans="6:26" ht="20.100000000000001" customHeight="1" x14ac:dyDescent="0.25">
      <c r="F1206" s="1">
        <f>IFERROR(IF(O1206&gt;=101,MATCH(O1206,VITRAN!$AG$14:$AG$1513,0)+13,0),0)</f>
        <v>0</v>
      </c>
      <c r="G1206" s="1" t="str">
        <f t="shared" si="54"/>
        <v/>
      </c>
      <c r="H1206" s="1" t="str">
        <f t="shared" si="55"/>
        <v/>
      </c>
      <c r="J1206" s="1">
        <f>IFERROR(SUMIFS(STOCK!$U$10:$U$209,STOCK!$H$10:$H$209,T1206),0)</f>
        <v>0</v>
      </c>
      <c r="K1206" s="1">
        <f>IFERROR(SUMIFS(STOCK!$V$10:$V$209,STOCK!$H$10:$H$209,T1206),0)</f>
        <v>0</v>
      </c>
      <c r="M1206" s="1">
        <f>IFERROR(IF(LEN(T1206)&gt;=1,VLOOKUP(HLOOKUP(T1206,PROFILE!$K$5:$V$8,4,0),PROFILE!$F$1:$G$3,2,0),0),0)</f>
        <v>0</v>
      </c>
      <c r="N1206" s="1">
        <f>IFERROR(COUNTIFS(PROFILE!$H$13:$H$212,"&gt;=1",PROFILE!$I$13:$I$212,T1206),0)</f>
        <v>0</v>
      </c>
      <c r="O1206" s="1">
        <f>IFERROR(IF(P1206&gt;=1,(IF(LEN(T1206)&gt;=1,VLOOKUP(T1206,PROFILE!$A$23:$B$34,2,0)*100+COUNTIF($T$8:T1206,T1206),0)),0),0)</f>
        <v>0</v>
      </c>
      <c r="P1206" s="11"/>
      <c r="Q1206" s="11"/>
      <c r="R1206" s="12"/>
      <c r="S1206" s="12"/>
      <c r="T1206" s="11"/>
      <c r="U1206" s="11"/>
      <c r="V1206" s="11"/>
      <c r="W1206" s="8">
        <f ca="1">IFERROR(IF(P1206&gt;=1,(IF(M1206&gt;=2,COUNTIF(INDIRECT(G1206):INDIRECT(H1206),"OLD"),0)),0),0)</f>
        <v>0</v>
      </c>
      <c r="X1206" s="8">
        <f ca="1">IFERROR(IF(P1206&gt;=1,(IF(M1206=1,COUNTIF(INDIRECT(G1206):INDIRECT(H1206),"NEW"),IF(M1206=3,COUNTIF(INDIRECT(G1206):INDIRECT(H1206),"NEW"),0))),0),0)</f>
        <v>0</v>
      </c>
      <c r="Y1206" s="10">
        <f t="shared" ca="1" si="56"/>
        <v>0</v>
      </c>
      <c r="Z1206" s="13"/>
    </row>
    <row r="1207" spans="6:26" ht="20.100000000000001" customHeight="1" x14ac:dyDescent="0.25">
      <c r="F1207" s="1">
        <f>IFERROR(IF(O1207&gt;=101,MATCH(O1207,VITRAN!$AG$14:$AG$1513,0)+13,0),0)</f>
        <v>0</v>
      </c>
      <c r="G1207" s="1" t="str">
        <f t="shared" si="54"/>
        <v/>
      </c>
      <c r="H1207" s="1" t="str">
        <f t="shared" si="55"/>
        <v/>
      </c>
      <c r="J1207" s="1">
        <f>IFERROR(SUMIFS(STOCK!$U$10:$U$209,STOCK!$H$10:$H$209,T1207),0)</f>
        <v>0</v>
      </c>
      <c r="K1207" s="1">
        <f>IFERROR(SUMIFS(STOCK!$V$10:$V$209,STOCK!$H$10:$H$209,T1207),0)</f>
        <v>0</v>
      </c>
      <c r="M1207" s="1">
        <f>IFERROR(IF(LEN(T1207)&gt;=1,VLOOKUP(HLOOKUP(T1207,PROFILE!$K$5:$V$8,4,0),PROFILE!$F$1:$G$3,2,0),0),0)</f>
        <v>0</v>
      </c>
      <c r="N1207" s="1">
        <f>IFERROR(COUNTIFS(PROFILE!$H$13:$H$212,"&gt;=1",PROFILE!$I$13:$I$212,T1207),0)</f>
        <v>0</v>
      </c>
      <c r="O1207" s="1">
        <f>IFERROR(IF(P1207&gt;=1,(IF(LEN(T1207)&gt;=1,VLOOKUP(T1207,PROFILE!$A$23:$B$34,2,0)*100+COUNTIF($T$8:T1207,T1207),0)),0),0)</f>
        <v>0</v>
      </c>
      <c r="P1207" s="11"/>
      <c r="Q1207" s="11"/>
      <c r="R1207" s="12"/>
      <c r="S1207" s="12"/>
      <c r="T1207" s="11"/>
      <c r="U1207" s="11"/>
      <c r="V1207" s="11"/>
      <c r="W1207" s="8">
        <f ca="1">IFERROR(IF(P1207&gt;=1,(IF(M1207&gt;=2,COUNTIF(INDIRECT(G1207):INDIRECT(H1207),"OLD"),0)),0),0)</f>
        <v>0</v>
      </c>
      <c r="X1207" s="8">
        <f ca="1">IFERROR(IF(P1207&gt;=1,(IF(M1207=1,COUNTIF(INDIRECT(G1207):INDIRECT(H1207),"NEW"),IF(M1207=3,COUNTIF(INDIRECT(G1207):INDIRECT(H1207),"NEW"),0))),0),0)</f>
        <v>0</v>
      </c>
      <c r="Y1207" s="10">
        <f t="shared" ca="1" si="56"/>
        <v>0</v>
      </c>
      <c r="Z1207" s="13"/>
    </row>
    <row r="1208" spans="6:26" ht="20.100000000000001" customHeight="1" x14ac:dyDescent="0.25">
      <c r="F1208" s="1">
        <f>IFERROR(IF(O1208&gt;=101,MATCH(O1208,VITRAN!$AG$14:$AG$1513,0)+13,0),0)</f>
        <v>0</v>
      </c>
      <c r="G1208" s="1" t="str">
        <f t="shared" si="54"/>
        <v/>
      </c>
      <c r="H1208" s="1" t="str">
        <f t="shared" si="55"/>
        <v/>
      </c>
      <c r="J1208" s="1">
        <f>IFERROR(SUMIFS(STOCK!$U$10:$U$209,STOCK!$H$10:$H$209,T1208),0)</f>
        <v>0</v>
      </c>
      <c r="K1208" s="1">
        <f>IFERROR(SUMIFS(STOCK!$V$10:$V$209,STOCK!$H$10:$H$209,T1208),0)</f>
        <v>0</v>
      </c>
      <c r="M1208" s="1">
        <f>IFERROR(IF(LEN(T1208)&gt;=1,VLOOKUP(HLOOKUP(T1208,PROFILE!$K$5:$V$8,4,0),PROFILE!$F$1:$G$3,2,0),0),0)</f>
        <v>0</v>
      </c>
      <c r="N1208" s="1">
        <f>IFERROR(COUNTIFS(PROFILE!$H$13:$H$212,"&gt;=1",PROFILE!$I$13:$I$212,T1208),0)</f>
        <v>0</v>
      </c>
      <c r="O1208" s="1">
        <f>IFERROR(IF(P1208&gt;=1,(IF(LEN(T1208)&gt;=1,VLOOKUP(T1208,PROFILE!$A$23:$B$34,2,0)*100+COUNTIF($T$8:T1208,T1208),0)),0),0)</f>
        <v>0</v>
      </c>
      <c r="P1208" s="11"/>
      <c r="Q1208" s="11"/>
      <c r="R1208" s="12"/>
      <c r="S1208" s="12"/>
      <c r="T1208" s="11"/>
      <c r="U1208" s="11"/>
      <c r="V1208" s="11"/>
      <c r="W1208" s="8">
        <f ca="1">IFERROR(IF(P1208&gt;=1,(IF(M1208&gt;=2,COUNTIF(INDIRECT(G1208):INDIRECT(H1208),"OLD"),0)),0),0)</f>
        <v>0</v>
      </c>
      <c r="X1208" s="8">
        <f ca="1">IFERROR(IF(P1208&gt;=1,(IF(M1208=1,COUNTIF(INDIRECT(G1208):INDIRECT(H1208),"NEW"),IF(M1208=3,COUNTIF(INDIRECT(G1208):INDIRECT(H1208),"NEW"),0))),0),0)</f>
        <v>0</v>
      </c>
      <c r="Y1208" s="10">
        <f t="shared" ca="1" si="56"/>
        <v>0</v>
      </c>
      <c r="Z1208" s="13"/>
    </row>
    <row r="1209" spans="6:26" ht="20.100000000000001" customHeight="1" x14ac:dyDescent="0.25">
      <c r="F1209" s="1">
        <f>IFERROR(IF(O1209&gt;=101,MATCH(O1209,VITRAN!$AG$14:$AG$1513,0)+13,0),0)</f>
        <v>0</v>
      </c>
      <c r="G1209" s="1" t="str">
        <f t="shared" si="54"/>
        <v/>
      </c>
      <c r="H1209" s="1" t="str">
        <f t="shared" si="55"/>
        <v/>
      </c>
      <c r="J1209" s="1">
        <f>IFERROR(SUMIFS(STOCK!$U$10:$U$209,STOCK!$H$10:$H$209,T1209),0)</f>
        <v>0</v>
      </c>
      <c r="K1209" s="1">
        <f>IFERROR(SUMIFS(STOCK!$V$10:$V$209,STOCK!$H$10:$H$209,T1209),0)</f>
        <v>0</v>
      </c>
      <c r="M1209" s="1">
        <f>IFERROR(IF(LEN(T1209)&gt;=1,VLOOKUP(HLOOKUP(T1209,PROFILE!$K$5:$V$8,4,0),PROFILE!$F$1:$G$3,2,0),0),0)</f>
        <v>0</v>
      </c>
      <c r="N1209" s="1">
        <f>IFERROR(COUNTIFS(PROFILE!$H$13:$H$212,"&gt;=1",PROFILE!$I$13:$I$212,T1209),0)</f>
        <v>0</v>
      </c>
      <c r="O1209" s="1">
        <f>IFERROR(IF(P1209&gt;=1,(IF(LEN(T1209)&gt;=1,VLOOKUP(T1209,PROFILE!$A$23:$B$34,2,0)*100+COUNTIF($T$8:T1209,T1209),0)),0),0)</f>
        <v>0</v>
      </c>
      <c r="P1209" s="11"/>
      <c r="Q1209" s="11"/>
      <c r="R1209" s="12"/>
      <c r="S1209" s="12"/>
      <c r="T1209" s="11"/>
      <c r="U1209" s="11"/>
      <c r="V1209" s="11"/>
      <c r="W1209" s="8">
        <f ca="1">IFERROR(IF(P1209&gt;=1,(IF(M1209&gt;=2,COUNTIF(INDIRECT(G1209):INDIRECT(H1209),"OLD"),0)),0),0)</f>
        <v>0</v>
      </c>
      <c r="X1209" s="8">
        <f ca="1">IFERROR(IF(P1209&gt;=1,(IF(M1209=1,COUNTIF(INDIRECT(G1209):INDIRECT(H1209),"NEW"),IF(M1209=3,COUNTIF(INDIRECT(G1209):INDIRECT(H1209),"NEW"),0))),0),0)</f>
        <v>0</v>
      </c>
      <c r="Y1209" s="10">
        <f t="shared" ca="1" si="56"/>
        <v>0</v>
      </c>
      <c r="Z1209" s="13"/>
    </row>
    <row r="1210" spans="6:26" ht="20.100000000000001" customHeight="1" x14ac:dyDescent="0.25">
      <c r="F1210" s="1">
        <f>IFERROR(IF(O1210&gt;=101,MATCH(O1210,VITRAN!$AG$14:$AG$1513,0)+13,0),0)</f>
        <v>0</v>
      </c>
      <c r="G1210" s="1" t="str">
        <f t="shared" si="54"/>
        <v/>
      </c>
      <c r="H1210" s="1" t="str">
        <f t="shared" si="55"/>
        <v/>
      </c>
      <c r="J1210" s="1">
        <f>IFERROR(SUMIFS(STOCK!$U$10:$U$209,STOCK!$H$10:$H$209,T1210),0)</f>
        <v>0</v>
      </c>
      <c r="K1210" s="1">
        <f>IFERROR(SUMIFS(STOCK!$V$10:$V$209,STOCK!$H$10:$H$209,T1210),0)</f>
        <v>0</v>
      </c>
      <c r="M1210" s="1">
        <f>IFERROR(IF(LEN(T1210)&gt;=1,VLOOKUP(HLOOKUP(T1210,PROFILE!$K$5:$V$8,4,0),PROFILE!$F$1:$G$3,2,0),0),0)</f>
        <v>0</v>
      </c>
      <c r="N1210" s="1">
        <f>IFERROR(COUNTIFS(PROFILE!$H$13:$H$212,"&gt;=1",PROFILE!$I$13:$I$212,T1210),0)</f>
        <v>0</v>
      </c>
      <c r="O1210" s="1">
        <f>IFERROR(IF(P1210&gt;=1,(IF(LEN(T1210)&gt;=1,VLOOKUP(T1210,PROFILE!$A$23:$B$34,2,0)*100+COUNTIF($T$8:T1210,T1210),0)),0),0)</f>
        <v>0</v>
      </c>
      <c r="P1210" s="11"/>
      <c r="Q1210" s="11"/>
      <c r="R1210" s="12"/>
      <c r="S1210" s="12"/>
      <c r="T1210" s="11"/>
      <c r="U1210" s="11"/>
      <c r="V1210" s="11"/>
      <c r="W1210" s="8">
        <f ca="1">IFERROR(IF(P1210&gt;=1,(IF(M1210&gt;=2,COUNTIF(INDIRECT(G1210):INDIRECT(H1210),"OLD"),0)),0),0)</f>
        <v>0</v>
      </c>
      <c r="X1210" s="8">
        <f ca="1">IFERROR(IF(P1210&gt;=1,(IF(M1210=1,COUNTIF(INDIRECT(G1210):INDIRECT(H1210),"NEW"),IF(M1210=3,COUNTIF(INDIRECT(G1210):INDIRECT(H1210),"NEW"),0))),0),0)</f>
        <v>0</v>
      </c>
      <c r="Y1210" s="10">
        <f t="shared" ca="1" si="56"/>
        <v>0</v>
      </c>
      <c r="Z1210" s="13"/>
    </row>
    <row r="1211" spans="6:26" ht="20.100000000000001" customHeight="1" x14ac:dyDescent="0.25">
      <c r="F1211" s="1">
        <f>IFERROR(IF(O1211&gt;=101,MATCH(O1211,VITRAN!$AG$14:$AG$1513,0)+13,0),0)</f>
        <v>0</v>
      </c>
      <c r="G1211" s="1" t="str">
        <f t="shared" si="54"/>
        <v/>
      </c>
      <c r="H1211" s="1" t="str">
        <f t="shared" si="55"/>
        <v/>
      </c>
      <c r="J1211" s="1">
        <f>IFERROR(SUMIFS(STOCK!$U$10:$U$209,STOCK!$H$10:$H$209,T1211),0)</f>
        <v>0</v>
      </c>
      <c r="K1211" s="1">
        <f>IFERROR(SUMIFS(STOCK!$V$10:$V$209,STOCK!$H$10:$H$209,T1211),0)</f>
        <v>0</v>
      </c>
      <c r="M1211" s="1">
        <f>IFERROR(IF(LEN(T1211)&gt;=1,VLOOKUP(HLOOKUP(T1211,PROFILE!$K$5:$V$8,4,0),PROFILE!$F$1:$G$3,2,0),0),0)</f>
        <v>0</v>
      </c>
      <c r="N1211" s="1">
        <f>IFERROR(COUNTIFS(PROFILE!$H$13:$H$212,"&gt;=1",PROFILE!$I$13:$I$212,T1211),0)</f>
        <v>0</v>
      </c>
      <c r="O1211" s="1">
        <f>IFERROR(IF(P1211&gt;=1,(IF(LEN(T1211)&gt;=1,VLOOKUP(T1211,PROFILE!$A$23:$B$34,2,0)*100+COUNTIF($T$8:T1211,T1211),0)),0),0)</f>
        <v>0</v>
      </c>
      <c r="P1211" s="11"/>
      <c r="Q1211" s="11"/>
      <c r="R1211" s="12"/>
      <c r="S1211" s="12"/>
      <c r="T1211" s="11"/>
      <c r="U1211" s="11"/>
      <c r="V1211" s="11"/>
      <c r="W1211" s="8">
        <f ca="1">IFERROR(IF(P1211&gt;=1,(IF(M1211&gt;=2,COUNTIF(INDIRECT(G1211):INDIRECT(H1211),"OLD"),0)),0),0)</f>
        <v>0</v>
      </c>
      <c r="X1211" s="8">
        <f ca="1">IFERROR(IF(P1211&gt;=1,(IF(M1211=1,COUNTIF(INDIRECT(G1211):INDIRECT(H1211),"NEW"),IF(M1211=3,COUNTIF(INDIRECT(G1211):INDIRECT(H1211),"NEW"),0))),0),0)</f>
        <v>0</v>
      </c>
      <c r="Y1211" s="10">
        <f t="shared" ca="1" si="56"/>
        <v>0</v>
      </c>
      <c r="Z1211" s="13"/>
    </row>
    <row r="1212" spans="6:26" ht="20.100000000000001" customHeight="1" x14ac:dyDescent="0.25">
      <c r="F1212" s="1">
        <f>IFERROR(IF(O1212&gt;=101,MATCH(O1212,VITRAN!$AG$14:$AG$1513,0)+13,0),0)</f>
        <v>0</v>
      </c>
      <c r="G1212" s="1" t="str">
        <f t="shared" si="54"/>
        <v/>
      </c>
      <c r="H1212" s="1" t="str">
        <f t="shared" si="55"/>
        <v/>
      </c>
      <c r="J1212" s="1">
        <f>IFERROR(SUMIFS(STOCK!$U$10:$U$209,STOCK!$H$10:$H$209,T1212),0)</f>
        <v>0</v>
      </c>
      <c r="K1212" s="1">
        <f>IFERROR(SUMIFS(STOCK!$V$10:$V$209,STOCK!$H$10:$H$209,T1212),0)</f>
        <v>0</v>
      </c>
      <c r="M1212" s="1">
        <f>IFERROR(IF(LEN(T1212)&gt;=1,VLOOKUP(HLOOKUP(T1212,PROFILE!$K$5:$V$8,4,0),PROFILE!$F$1:$G$3,2,0),0),0)</f>
        <v>0</v>
      </c>
      <c r="N1212" s="1">
        <f>IFERROR(COUNTIFS(PROFILE!$H$13:$H$212,"&gt;=1",PROFILE!$I$13:$I$212,T1212),0)</f>
        <v>0</v>
      </c>
      <c r="O1212" s="1">
        <f>IFERROR(IF(P1212&gt;=1,(IF(LEN(T1212)&gt;=1,VLOOKUP(T1212,PROFILE!$A$23:$B$34,2,0)*100+COUNTIF($T$8:T1212,T1212),0)),0),0)</f>
        <v>0</v>
      </c>
      <c r="P1212" s="11"/>
      <c r="Q1212" s="11"/>
      <c r="R1212" s="12"/>
      <c r="S1212" s="12"/>
      <c r="T1212" s="11"/>
      <c r="U1212" s="11"/>
      <c r="V1212" s="11"/>
      <c r="W1212" s="8">
        <f ca="1">IFERROR(IF(P1212&gt;=1,(IF(M1212&gt;=2,COUNTIF(INDIRECT(G1212):INDIRECT(H1212),"OLD"),0)),0),0)</f>
        <v>0</v>
      </c>
      <c r="X1212" s="8">
        <f ca="1">IFERROR(IF(P1212&gt;=1,(IF(M1212=1,COUNTIF(INDIRECT(G1212):INDIRECT(H1212),"NEW"),IF(M1212=3,COUNTIF(INDIRECT(G1212):INDIRECT(H1212),"NEW"),0))),0),0)</f>
        <v>0</v>
      </c>
      <c r="Y1212" s="10">
        <f t="shared" ca="1" si="56"/>
        <v>0</v>
      </c>
      <c r="Z1212" s="13"/>
    </row>
    <row r="1213" spans="6:26" ht="20.100000000000001" customHeight="1" x14ac:dyDescent="0.25">
      <c r="F1213" s="1">
        <f>IFERROR(IF(O1213&gt;=101,MATCH(O1213,VITRAN!$AG$14:$AG$1513,0)+13,0),0)</f>
        <v>0</v>
      </c>
      <c r="G1213" s="1" t="str">
        <f t="shared" si="54"/>
        <v/>
      </c>
      <c r="H1213" s="1" t="str">
        <f t="shared" si="55"/>
        <v/>
      </c>
      <c r="J1213" s="1">
        <f>IFERROR(SUMIFS(STOCK!$U$10:$U$209,STOCK!$H$10:$H$209,T1213),0)</f>
        <v>0</v>
      </c>
      <c r="K1213" s="1">
        <f>IFERROR(SUMIFS(STOCK!$V$10:$V$209,STOCK!$H$10:$H$209,T1213),0)</f>
        <v>0</v>
      </c>
      <c r="M1213" s="1">
        <f>IFERROR(IF(LEN(T1213)&gt;=1,VLOOKUP(HLOOKUP(T1213,PROFILE!$K$5:$V$8,4,0),PROFILE!$F$1:$G$3,2,0),0),0)</f>
        <v>0</v>
      </c>
      <c r="N1213" s="1">
        <f>IFERROR(COUNTIFS(PROFILE!$H$13:$H$212,"&gt;=1",PROFILE!$I$13:$I$212,T1213),0)</f>
        <v>0</v>
      </c>
      <c r="O1213" s="1">
        <f>IFERROR(IF(P1213&gt;=1,(IF(LEN(T1213)&gt;=1,VLOOKUP(T1213,PROFILE!$A$23:$B$34,2,0)*100+COUNTIF($T$8:T1213,T1213),0)),0),0)</f>
        <v>0</v>
      </c>
      <c r="P1213" s="11"/>
      <c r="Q1213" s="11"/>
      <c r="R1213" s="12"/>
      <c r="S1213" s="12"/>
      <c r="T1213" s="11"/>
      <c r="U1213" s="11"/>
      <c r="V1213" s="11"/>
      <c r="W1213" s="8">
        <f ca="1">IFERROR(IF(P1213&gt;=1,(IF(M1213&gt;=2,COUNTIF(INDIRECT(G1213):INDIRECT(H1213),"OLD"),0)),0),0)</f>
        <v>0</v>
      </c>
      <c r="X1213" s="8">
        <f ca="1">IFERROR(IF(P1213&gt;=1,(IF(M1213=1,COUNTIF(INDIRECT(G1213):INDIRECT(H1213),"NEW"),IF(M1213=3,COUNTIF(INDIRECT(G1213):INDIRECT(H1213),"NEW"),0))),0),0)</f>
        <v>0</v>
      </c>
      <c r="Y1213" s="10">
        <f t="shared" ca="1" si="56"/>
        <v>0</v>
      </c>
      <c r="Z1213" s="13"/>
    </row>
    <row r="1214" spans="6:26" ht="20.100000000000001" customHeight="1" x14ac:dyDescent="0.25">
      <c r="F1214" s="1">
        <f>IFERROR(IF(O1214&gt;=101,MATCH(O1214,VITRAN!$AG$14:$AG$1513,0)+13,0),0)</f>
        <v>0</v>
      </c>
      <c r="G1214" s="1" t="str">
        <f t="shared" si="54"/>
        <v/>
      </c>
      <c r="H1214" s="1" t="str">
        <f t="shared" si="55"/>
        <v/>
      </c>
      <c r="J1214" s="1">
        <f>IFERROR(SUMIFS(STOCK!$U$10:$U$209,STOCK!$H$10:$H$209,T1214),0)</f>
        <v>0</v>
      </c>
      <c r="K1214" s="1">
        <f>IFERROR(SUMIFS(STOCK!$V$10:$V$209,STOCK!$H$10:$H$209,T1214),0)</f>
        <v>0</v>
      </c>
      <c r="M1214" s="1">
        <f>IFERROR(IF(LEN(T1214)&gt;=1,VLOOKUP(HLOOKUP(T1214,PROFILE!$K$5:$V$8,4,0),PROFILE!$F$1:$G$3,2,0),0),0)</f>
        <v>0</v>
      </c>
      <c r="N1214" s="1">
        <f>IFERROR(COUNTIFS(PROFILE!$H$13:$H$212,"&gt;=1",PROFILE!$I$13:$I$212,T1214),0)</f>
        <v>0</v>
      </c>
      <c r="O1214" s="1">
        <f>IFERROR(IF(P1214&gt;=1,(IF(LEN(T1214)&gt;=1,VLOOKUP(T1214,PROFILE!$A$23:$B$34,2,0)*100+COUNTIF($T$8:T1214,T1214),0)),0),0)</f>
        <v>0</v>
      </c>
      <c r="P1214" s="11"/>
      <c r="Q1214" s="11"/>
      <c r="R1214" s="12"/>
      <c r="S1214" s="12"/>
      <c r="T1214" s="11"/>
      <c r="U1214" s="11"/>
      <c r="V1214" s="11"/>
      <c r="W1214" s="8">
        <f ca="1">IFERROR(IF(P1214&gt;=1,(IF(M1214&gt;=2,COUNTIF(INDIRECT(G1214):INDIRECT(H1214),"OLD"),0)),0),0)</f>
        <v>0</v>
      </c>
      <c r="X1214" s="8">
        <f ca="1">IFERROR(IF(P1214&gt;=1,(IF(M1214=1,COUNTIF(INDIRECT(G1214):INDIRECT(H1214),"NEW"),IF(M1214=3,COUNTIF(INDIRECT(G1214):INDIRECT(H1214),"NEW"),0))),0),0)</f>
        <v>0</v>
      </c>
      <c r="Y1214" s="10">
        <f t="shared" ca="1" si="56"/>
        <v>0</v>
      </c>
      <c r="Z1214" s="13"/>
    </row>
    <row r="1215" spans="6:26" ht="20.100000000000001" customHeight="1" x14ac:dyDescent="0.25">
      <c r="F1215" s="1">
        <f>IFERROR(IF(O1215&gt;=101,MATCH(O1215,VITRAN!$AG$14:$AG$1513,0)+13,0),0)</f>
        <v>0</v>
      </c>
      <c r="G1215" s="1" t="str">
        <f t="shared" si="54"/>
        <v/>
      </c>
      <c r="H1215" s="1" t="str">
        <f t="shared" si="55"/>
        <v/>
      </c>
      <c r="J1215" s="1">
        <f>IFERROR(SUMIFS(STOCK!$U$10:$U$209,STOCK!$H$10:$H$209,T1215),0)</f>
        <v>0</v>
      </c>
      <c r="K1215" s="1">
        <f>IFERROR(SUMIFS(STOCK!$V$10:$V$209,STOCK!$H$10:$H$209,T1215),0)</f>
        <v>0</v>
      </c>
      <c r="M1215" s="1">
        <f>IFERROR(IF(LEN(T1215)&gt;=1,VLOOKUP(HLOOKUP(T1215,PROFILE!$K$5:$V$8,4,0),PROFILE!$F$1:$G$3,2,0),0),0)</f>
        <v>0</v>
      </c>
      <c r="N1215" s="1">
        <f>IFERROR(COUNTIFS(PROFILE!$H$13:$H$212,"&gt;=1",PROFILE!$I$13:$I$212,T1215),0)</f>
        <v>0</v>
      </c>
      <c r="O1215" s="1">
        <f>IFERROR(IF(P1215&gt;=1,(IF(LEN(T1215)&gt;=1,VLOOKUP(T1215,PROFILE!$A$23:$B$34,2,0)*100+COUNTIF($T$8:T1215,T1215),0)),0),0)</f>
        <v>0</v>
      </c>
      <c r="P1215" s="11"/>
      <c r="Q1215" s="11"/>
      <c r="R1215" s="12"/>
      <c r="S1215" s="12"/>
      <c r="T1215" s="11"/>
      <c r="U1215" s="11"/>
      <c r="V1215" s="11"/>
      <c r="W1215" s="8">
        <f ca="1">IFERROR(IF(P1215&gt;=1,(IF(M1215&gt;=2,COUNTIF(INDIRECT(G1215):INDIRECT(H1215),"OLD"),0)),0),0)</f>
        <v>0</v>
      </c>
      <c r="X1215" s="8">
        <f ca="1">IFERROR(IF(P1215&gt;=1,(IF(M1215=1,COUNTIF(INDIRECT(G1215):INDIRECT(H1215),"NEW"),IF(M1215=3,COUNTIF(INDIRECT(G1215):INDIRECT(H1215),"NEW"),0))),0),0)</f>
        <v>0</v>
      </c>
      <c r="Y1215" s="10">
        <f t="shared" ca="1" si="56"/>
        <v>0</v>
      </c>
      <c r="Z1215" s="13"/>
    </row>
    <row r="1216" spans="6:26" ht="20.100000000000001" customHeight="1" x14ac:dyDescent="0.25">
      <c r="F1216" s="1">
        <f>IFERROR(IF(O1216&gt;=101,MATCH(O1216,VITRAN!$AG$14:$AG$1513,0)+13,0),0)</f>
        <v>0</v>
      </c>
      <c r="G1216" s="1" t="str">
        <f t="shared" si="54"/>
        <v/>
      </c>
      <c r="H1216" s="1" t="str">
        <f t="shared" si="55"/>
        <v/>
      </c>
      <c r="J1216" s="1">
        <f>IFERROR(SUMIFS(STOCK!$U$10:$U$209,STOCK!$H$10:$H$209,T1216),0)</f>
        <v>0</v>
      </c>
      <c r="K1216" s="1">
        <f>IFERROR(SUMIFS(STOCK!$V$10:$V$209,STOCK!$H$10:$H$209,T1216),0)</f>
        <v>0</v>
      </c>
      <c r="M1216" s="1">
        <f>IFERROR(IF(LEN(T1216)&gt;=1,VLOOKUP(HLOOKUP(T1216,PROFILE!$K$5:$V$8,4,0),PROFILE!$F$1:$G$3,2,0),0),0)</f>
        <v>0</v>
      </c>
      <c r="N1216" s="1">
        <f>IFERROR(COUNTIFS(PROFILE!$H$13:$H$212,"&gt;=1",PROFILE!$I$13:$I$212,T1216),0)</f>
        <v>0</v>
      </c>
      <c r="O1216" s="1">
        <f>IFERROR(IF(P1216&gt;=1,(IF(LEN(T1216)&gt;=1,VLOOKUP(T1216,PROFILE!$A$23:$B$34,2,0)*100+COUNTIF($T$8:T1216,T1216),0)),0),0)</f>
        <v>0</v>
      </c>
      <c r="P1216" s="11"/>
      <c r="Q1216" s="11"/>
      <c r="R1216" s="12"/>
      <c r="S1216" s="12"/>
      <c r="T1216" s="11"/>
      <c r="U1216" s="11"/>
      <c r="V1216" s="11"/>
      <c r="W1216" s="8">
        <f ca="1">IFERROR(IF(P1216&gt;=1,(IF(M1216&gt;=2,COUNTIF(INDIRECT(G1216):INDIRECT(H1216),"OLD"),0)),0),0)</f>
        <v>0</v>
      </c>
      <c r="X1216" s="8">
        <f ca="1">IFERROR(IF(P1216&gt;=1,(IF(M1216=1,COUNTIF(INDIRECT(G1216):INDIRECT(H1216),"NEW"),IF(M1216=3,COUNTIF(INDIRECT(G1216):INDIRECT(H1216),"NEW"),0))),0),0)</f>
        <v>0</v>
      </c>
      <c r="Y1216" s="10">
        <f t="shared" ca="1" si="56"/>
        <v>0</v>
      </c>
      <c r="Z1216" s="13"/>
    </row>
    <row r="1217" spans="6:26" ht="20.100000000000001" customHeight="1" x14ac:dyDescent="0.25">
      <c r="F1217" s="1">
        <f>IFERROR(IF(O1217&gt;=101,MATCH(O1217,VITRAN!$AG$14:$AG$1513,0)+13,0),0)</f>
        <v>0</v>
      </c>
      <c r="G1217" s="1" t="str">
        <f t="shared" si="54"/>
        <v/>
      </c>
      <c r="H1217" s="1" t="str">
        <f t="shared" si="55"/>
        <v/>
      </c>
      <c r="J1217" s="1">
        <f>IFERROR(SUMIFS(STOCK!$U$10:$U$209,STOCK!$H$10:$H$209,T1217),0)</f>
        <v>0</v>
      </c>
      <c r="K1217" s="1">
        <f>IFERROR(SUMIFS(STOCK!$V$10:$V$209,STOCK!$H$10:$H$209,T1217),0)</f>
        <v>0</v>
      </c>
      <c r="M1217" s="1">
        <f>IFERROR(IF(LEN(T1217)&gt;=1,VLOOKUP(HLOOKUP(T1217,PROFILE!$K$5:$V$8,4,0),PROFILE!$F$1:$G$3,2,0),0),0)</f>
        <v>0</v>
      </c>
      <c r="N1217" s="1">
        <f>IFERROR(COUNTIFS(PROFILE!$H$13:$H$212,"&gt;=1",PROFILE!$I$13:$I$212,T1217),0)</f>
        <v>0</v>
      </c>
      <c r="O1217" s="1">
        <f>IFERROR(IF(P1217&gt;=1,(IF(LEN(T1217)&gt;=1,VLOOKUP(T1217,PROFILE!$A$23:$B$34,2,0)*100+COUNTIF($T$8:T1217,T1217),0)),0),0)</f>
        <v>0</v>
      </c>
      <c r="P1217" s="11"/>
      <c r="Q1217" s="11"/>
      <c r="R1217" s="12"/>
      <c r="S1217" s="12"/>
      <c r="T1217" s="11"/>
      <c r="U1217" s="11"/>
      <c r="V1217" s="11"/>
      <c r="W1217" s="8">
        <f ca="1">IFERROR(IF(P1217&gt;=1,(IF(M1217&gt;=2,COUNTIF(INDIRECT(G1217):INDIRECT(H1217),"OLD"),0)),0),0)</f>
        <v>0</v>
      </c>
      <c r="X1217" s="8">
        <f ca="1">IFERROR(IF(P1217&gt;=1,(IF(M1217=1,COUNTIF(INDIRECT(G1217):INDIRECT(H1217),"NEW"),IF(M1217=3,COUNTIF(INDIRECT(G1217):INDIRECT(H1217),"NEW"),0))),0),0)</f>
        <v>0</v>
      </c>
      <c r="Y1217" s="10">
        <f t="shared" ca="1" si="56"/>
        <v>0</v>
      </c>
      <c r="Z1217" s="13"/>
    </row>
    <row r="1218" spans="6:26" ht="20.100000000000001" customHeight="1" x14ac:dyDescent="0.25">
      <c r="F1218" s="1">
        <f>IFERROR(IF(O1218&gt;=101,MATCH(O1218,VITRAN!$AG$14:$AG$1513,0)+13,0),0)</f>
        <v>0</v>
      </c>
      <c r="G1218" s="1" t="str">
        <f t="shared" si="54"/>
        <v/>
      </c>
      <c r="H1218" s="1" t="str">
        <f t="shared" si="55"/>
        <v/>
      </c>
      <c r="J1218" s="1">
        <f>IFERROR(SUMIFS(STOCK!$U$10:$U$209,STOCK!$H$10:$H$209,T1218),0)</f>
        <v>0</v>
      </c>
      <c r="K1218" s="1">
        <f>IFERROR(SUMIFS(STOCK!$V$10:$V$209,STOCK!$H$10:$H$209,T1218),0)</f>
        <v>0</v>
      </c>
      <c r="M1218" s="1">
        <f>IFERROR(IF(LEN(T1218)&gt;=1,VLOOKUP(HLOOKUP(T1218,PROFILE!$K$5:$V$8,4,0),PROFILE!$F$1:$G$3,2,0),0),0)</f>
        <v>0</v>
      </c>
      <c r="N1218" s="1">
        <f>IFERROR(COUNTIFS(PROFILE!$H$13:$H$212,"&gt;=1",PROFILE!$I$13:$I$212,T1218),0)</f>
        <v>0</v>
      </c>
      <c r="O1218" s="1">
        <f>IFERROR(IF(P1218&gt;=1,(IF(LEN(T1218)&gt;=1,VLOOKUP(T1218,PROFILE!$A$23:$B$34,2,0)*100+COUNTIF($T$8:T1218,T1218),0)),0),0)</f>
        <v>0</v>
      </c>
      <c r="P1218" s="11"/>
      <c r="Q1218" s="11"/>
      <c r="R1218" s="12"/>
      <c r="S1218" s="12"/>
      <c r="T1218" s="11"/>
      <c r="U1218" s="11"/>
      <c r="V1218" s="11"/>
      <c r="W1218" s="8">
        <f ca="1">IFERROR(IF(P1218&gt;=1,(IF(M1218&gt;=2,COUNTIF(INDIRECT(G1218):INDIRECT(H1218),"OLD"),0)),0),0)</f>
        <v>0</v>
      </c>
      <c r="X1218" s="8">
        <f ca="1">IFERROR(IF(P1218&gt;=1,(IF(M1218=1,COUNTIF(INDIRECT(G1218):INDIRECT(H1218),"NEW"),IF(M1218=3,COUNTIF(INDIRECT(G1218):INDIRECT(H1218),"NEW"),0))),0),0)</f>
        <v>0</v>
      </c>
      <c r="Y1218" s="10">
        <f t="shared" ca="1" si="56"/>
        <v>0</v>
      </c>
      <c r="Z1218" s="13"/>
    </row>
    <row r="1219" spans="6:26" ht="20.100000000000001" customHeight="1" x14ac:dyDescent="0.25">
      <c r="F1219" s="1">
        <f>IFERROR(IF(O1219&gt;=101,MATCH(O1219,VITRAN!$AG$14:$AG$1513,0)+13,0),0)</f>
        <v>0</v>
      </c>
      <c r="G1219" s="1" t="str">
        <f t="shared" si="54"/>
        <v/>
      </c>
      <c r="H1219" s="1" t="str">
        <f t="shared" si="55"/>
        <v/>
      </c>
      <c r="J1219" s="1">
        <f>IFERROR(SUMIFS(STOCK!$U$10:$U$209,STOCK!$H$10:$H$209,T1219),0)</f>
        <v>0</v>
      </c>
      <c r="K1219" s="1">
        <f>IFERROR(SUMIFS(STOCK!$V$10:$V$209,STOCK!$H$10:$H$209,T1219),0)</f>
        <v>0</v>
      </c>
      <c r="M1219" s="1">
        <f>IFERROR(IF(LEN(T1219)&gt;=1,VLOOKUP(HLOOKUP(T1219,PROFILE!$K$5:$V$8,4,0),PROFILE!$F$1:$G$3,2,0),0),0)</f>
        <v>0</v>
      </c>
      <c r="N1219" s="1">
        <f>IFERROR(COUNTIFS(PROFILE!$H$13:$H$212,"&gt;=1",PROFILE!$I$13:$I$212,T1219),0)</f>
        <v>0</v>
      </c>
      <c r="O1219" s="1">
        <f>IFERROR(IF(P1219&gt;=1,(IF(LEN(T1219)&gt;=1,VLOOKUP(T1219,PROFILE!$A$23:$B$34,2,0)*100+COUNTIF($T$8:T1219,T1219),0)),0),0)</f>
        <v>0</v>
      </c>
      <c r="P1219" s="11"/>
      <c r="Q1219" s="11"/>
      <c r="R1219" s="12"/>
      <c r="S1219" s="12"/>
      <c r="T1219" s="11"/>
      <c r="U1219" s="11"/>
      <c r="V1219" s="11"/>
      <c r="W1219" s="8">
        <f ca="1">IFERROR(IF(P1219&gt;=1,(IF(M1219&gt;=2,COUNTIF(INDIRECT(G1219):INDIRECT(H1219),"OLD"),0)),0),0)</f>
        <v>0</v>
      </c>
      <c r="X1219" s="8">
        <f ca="1">IFERROR(IF(P1219&gt;=1,(IF(M1219=1,COUNTIF(INDIRECT(G1219):INDIRECT(H1219),"NEW"),IF(M1219=3,COUNTIF(INDIRECT(G1219):INDIRECT(H1219),"NEW"),0))),0),0)</f>
        <v>0</v>
      </c>
      <c r="Y1219" s="10">
        <f t="shared" ca="1" si="56"/>
        <v>0</v>
      </c>
      <c r="Z1219" s="13"/>
    </row>
    <row r="1220" spans="6:26" ht="20.100000000000001" customHeight="1" x14ac:dyDescent="0.25">
      <c r="F1220" s="1">
        <f>IFERROR(IF(O1220&gt;=101,MATCH(O1220,VITRAN!$AG$14:$AG$1513,0)+13,0),0)</f>
        <v>0</v>
      </c>
      <c r="G1220" s="1" t="str">
        <f t="shared" si="54"/>
        <v/>
      </c>
      <c r="H1220" s="1" t="str">
        <f t="shared" si="55"/>
        <v/>
      </c>
      <c r="J1220" s="1">
        <f>IFERROR(SUMIFS(STOCK!$U$10:$U$209,STOCK!$H$10:$H$209,T1220),0)</f>
        <v>0</v>
      </c>
      <c r="K1220" s="1">
        <f>IFERROR(SUMIFS(STOCK!$V$10:$V$209,STOCK!$H$10:$H$209,T1220),0)</f>
        <v>0</v>
      </c>
      <c r="M1220" s="1">
        <f>IFERROR(IF(LEN(T1220)&gt;=1,VLOOKUP(HLOOKUP(T1220,PROFILE!$K$5:$V$8,4,0),PROFILE!$F$1:$G$3,2,0),0),0)</f>
        <v>0</v>
      </c>
      <c r="N1220" s="1">
        <f>IFERROR(COUNTIFS(PROFILE!$H$13:$H$212,"&gt;=1",PROFILE!$I$13:$I$212,T1220),0)</f>
        <v>0</v>
      </c>
      <c r="O1220" s="1">
        <f>IFERROR(IF(P1220&gt;=1,(IF(LEN(T1220)&gt;=1,VLOOKUP(T1220,PROFILE!$A$23:$B$34,2,0)*100+COUNTIF($T$8:T1220,T1220),0)),0),0)</f>
        <v>0</v>
      </c>
      <c r="P1220" s="11"/>
      <c r="Q1220" s="11"/>
      <c r="R1220" s="12"/>
      <c r="S1220" s="12"/>
      <c r="T1220" s="11"/>
      <c r="U1220" s="11"/>
      <c r="V1220" s="11"/>
      <c r="W1220" s="8">
        <f ca="1">IFERROR(IF(P1220&gt;=1,(IF(M1220&gt;=2,COUNTIF(INDIRECT(G1220):INDIRECT(H1220),"OLD"),0)),0),0)</f>
        <v>0</v>
      </c>
      <c r="X1220" s="8">
        <f ca="1">IFERROR(IF(P1220&gt;=1,(IF(M1220=1,COUNTIF(INDIRECT(G1220):INDIRECT(H1220),"NEW"),IF(M1220=3,COUNTIF(INDIRECT(G1220):INDIRECT(H1220),"NEW"),0))),0),0)</f>
        <v>0</v>
      </c>
      <c r="Y1220" s="10">
        <f t="shared" ca="1" si="56"/>
        <v>0</v>
      </c>
      <c r="Z1220" s="13"/>
    </row>
    <row r="1221" spans="6:26" ht="20.100000000000001" customHeight="1" x14ac:dyDescent="0.25">
      <c r="F1221" s="1">
        <f>IFERROR(IF(O1221&gt;=101,MATCH(O1221,VITRAN!$AG$14:$AG$1513,0)+13,0),0)</f>
        <v>0</v>
      </c>
      <c r="G1221" s="1" t="str">
        <f t="shared" si="54"/>
        <v/>
      </c>
      <c r="H1221" s="1" t="str">
        <f t="shared" si="55"/>
        <v/>
      </c>
      <c r="J1221" s="1">
        <f>IFERROR(SUMIFS(STOCK!$U$10:$U$209,STOCK!$H$10:$H$209,T1221),0)</f>
        <v>0</v>
      </c>
      <c r="K1221" s="1">
        <f>IFERROR(SUMIFS(STOCK!$V$10:$V$209,STOCK!$H$10:$H$209,T1221),0)</f>
        <v>0</v>
      </c>
      <c r="M1221" s="1">
        <f>IFERROR(IF(LEN(T1221)&gt;=1,VLOOKUP(HLOOKUP(T1221,PROFILE!$K$5:$V$8,4,0),PROFILE!$F$1:$G$3,2,0),0),0)</f>
        <v>0</v>
      </c>
      <c r="N1221" s="1">
        <f>IFERROR(COUNTIFS(PROFILE!$H$13:$H$212,"&gt;=1",PROFILE!$I$13:$I$212,T1221),0)</f>
        <v>0</v>
      </c>
      <c r="O1221" s="1">
        <f>IFERROR(IF(P1221&gt;=1,(IF(LEN(T1221)&gt;=1,VLOOKUP(T1221,PROFILE!$A$23:$B$34,2,0)*100+COUNTIF($T$8:T1221,T1221),0)),0),0)</f>
        <v>0</v>
      </c>
      <c r="P1221" s="11"/>
      <c r="Q1221" s="11"/>
      <c r="R1221" s="12"/>
      <c r="S1221" s="12"/>
      <c r="T1221" s="11"/>
      <c r="U1221" s="11"/>
      <c r="V1221" s="11"/>
      <c r="W1221" s="8">
        <f ca="1">IFERROR(IF(P1221&gt;=1,(IF(M1221&gt;=2,COUNTIF(INDIRECT(G1221):INDIRECT(H1221),"OLD"),0)),0),0)</f>
        <v>0</v>
      </c>
      <c r="X1221" s="8">
        <f ca="1">IFERROR(IF(P1221&gt;=1,(IF(M1221=1,COUNTIF(INDIRECT(G1221):INDIRECT(H1221),"NEW"),IF(M1221=3,COUNTIF(INDIRECT(G1221):INDIRECT(H1221),"NEW"),0))),0),0)</f>
        <v>0</v>
      </c>
      <c r="Y1221" s="10">
        <f t="shared" ca="1" si="56"/>
        <v>0</v>
      </c>
      <c r="Z1221" s="13"/>
    </row>
    <row r="1222" spans="6:26" ht="20.100000000000001" customHeight="1" x14ac:dyDescent="0.25">
      <c r="F1222" s="1">
        <f>IFERROR(IF(O1222&gt;=101,MATCH(O1222,VITRAN!$AG$14:$AG$1513,0)+13,0),0)</f>
        <v>0</v>
      </c>
      <c r="G1222" s="1" t="str">
        <f t="shared" si="54"/>
        <v/>
      </c>
      <c r="H1222" s="1" t="str">
        <f t="shared" si="55"/>
        <v/>
      </c>
      <c r="J1222" s="1">
        <f>IFERROR(SUMIFS(STOCK!$U$10:$U$209,STOCK!$H$10:$H$209,T1222),0)</f>
        <v>0</v>
      </c>
      <c r="K1222" s="1">
        <f>IFERROR(SUMIFS(STOCK!$V$10:$V$209,STOCK!$H$10:$H$209,T1222),0)</f>
        <v>0</v>
      </c>
      <c r="M1222" s="1">
        <f>IFERROR(IF(LEN(T1222)&gt;=1,VLOOKUP(HLOOKUP(T1222,PROFILE!$K$5:$V$8,4,0),PROFILE!$F$1:$G$3,2,0),0),0)</f>
        <v>0</v>
      </c>
      <c r="N1222" s="1">
        <f>IFERROR(COUNTIFS(PROFILE!$H$13:$H$212,"&gt;=1",PROFILE!$I$13:$I$212,T1222),0)</f>
        <v>0</v>
      </c>
      <c r="O1222" s="1">
        <f>IFERROR(IF(P1222&gt;=1,(IF(LEN(T1222)&gt;=1,VLOOKUP(T1222,PROFILE!$A$23:$B$34,2,0)*100+COUNTIF($T$8:T1222,T1222),0)),0),0)</f>
        <v>0</v>
      </c>
      <c r="P1222" s="11"/>
      <c r="Q1222" s="11"/>
      <c r="R1222" s="12"/>
      <c r="S1222" s="12"/>
      <c r="T1222" s="11"/>
      <c r="U1222" s="11"/>
      <c r="V1222" s="11"/>
      <c r="W1222" s="8">
        <f ca="1">IFERROR(IF(P1222&gt;=1,(IF(M1222&gt;=2,COUNTIF(INDIRECT(G1222):INDIRECT(H1222),"OLD"),0)),0),0)</f>
        <v>0</v>
      </c>
      <c r="X1222" s="8">
        <f ca="1">IFERROR(IF(P1222&gt;=1,(IF(M1222=1,COUNTIF(INDIRECT(G1222):INDIRECT(H1222),"NEW"),IF(M1222=3,COUNTIF(INDIRECT(G1222):INDIRECT(H1222),"NEW"),0))),0),0)</f>
        <v>0</v>
      </c>
      <c r="Y1222" s="10">
        <f t="shared" ca="1" si="56"/>
        <v>0</v>
      </c>
      <c r="Z1222" s="13"/>
    </row>
    <row r="1223" spans="6:26" ht="20.100000000000001" customHeight="1" x14ac:dyDescent="0.25">
      <c r="F1223" s="1">
        <f>IFERROR(IF(O1223&gt;=101,MATCH(O1223,VITRAN!$AG$14:$AG$1513,0)+13,0),0)</f>
        <v>0</v>
      </c>
      <c r="G1223" s="1" t="str">
        <f t="shared" si="54"/>
        <v/>
      </c>
      <c r="H1223" s="1" t="str">
        <f t="shared" si="55"/>
        <v/>
      </c>
      <c r="J1223" s="1">
        <f>IFERROR(SUMIFS(STOCK!$U$10:$U$209,STOCK!$H$10:$H$209,T1223),0)</f>
        <v>0</v>
      </c>
      <c r="K1223" s="1">
        <f>IFERROR(SUMIFS(STOCK!$V$10:$V$209,STOCK!$H$10:$H$209,T1223),0)</f>
        <v>0</v>
      </c>
      <c r="M1223" s="1">
        <f>IFERROR(IF(LEN(T1223)&gt;=1,VLOOKUP(HLOOKUP(T1223,PROFILE!$K$5:$V$8,4,0),PROFILE!$F$1:$G$3,2,0),0),0)</f>
        <v>0</v>
      </c>
      <c r="N1223" s="1">
        <f>IFERROR(COUNTIFS(PROFILE!$H$13:$H$212,"&gt;=1",PROFILE!$I$13:$I$212,T1223),0)</f>
        <v>0</v>
      </c>
      <c r="O1223" s="1">
        <f>IFERROR(IF(P1223&gt;=1,(IF(LEN(T1223)&gt;=1,VLOOKUP(T1223,PROFILE!$A$23:$B$34,2,0)*100+COUNTIF($T$8:T1223,T1223),0)),0),0)</f>
        <v>0</v>
      </c>
      <c r="P1223" s="11"/>
      <c r="Q1223" s="11"/>
      <c r="R1223" s="12"/>
      <c r="S1223" s="12"/>
      <c r="T1223" s="11"/>
      <c r="U1223" s="11"/>
      <c r="V1223" s="11"/>
      <c r="W1223" s="8">
        <f ca="1">IFERROR(IF(P1223&gt;=1,(IF(M1223&gt;=2,COUNTIF(INDIRECT(G1223):INDIRECT(H1223),"OLD"),0)),0),0)</f>
        <v>0</v>
      </c>
      <c r="X1223" s="8">
        <f ca="1">IFERROR(IF(P1223&gt;=1,(IF(M1223=1,COUNTIF(INDIRECT(G1223):INDIRECT(H1223),"NEW"),IF(M1223=3,COUNTIF(INDIRECT(G1223):INDIRECT(H1223),"NEW"),0))),0),0)</f>
        <v>0</v>
      </c>
      <c r="Y1223" s="10">
        <f t="shared" ca="1" si="56"/>
        <v>0</v>
      </c>
      <c r="Z1223" s="13"/>
    </row>
    <row r="1224" spans="6:26" ht="20.100000000000001" customHeight="1" x14ac:dyDescent="0.25">
      <c r="F1224" s="1">
        <f>IFERROR(IF(O1224&gt;=101,MATCH(O1224,VITRAN!$AG$14:$AG$1513,0)+13,0),0)</f>
        <v>0</v>
      </c>
      <c r="G1224" s="1" t="str">
        <f t="shared" si="54"/>
        <v/>
      </c>
      <c r="H1224" s="1" t="str">
        <f t="shared" si="55"/>
        <v/>
      </c>
      <c r="J1224" s="1">
        <f>IFERROR(SUMIFS(STOCK!$U$10:$U$209,STOCK!$H$10:$H$209,T1224),0)</f>
        <v>0</v>
      </c>
      <c r="K1224" s="1">
        <f>IFERROR(SUMIFS(STOCK!$V$10:$V$209,STOCK!$H$10:$H$209,T1224),0)</f>
        <v>0</v>
      </c>
      <c r="M1224" s="1">
        <f>IFERROR(IF(LEN(T1224)&gt;=1,VLOOKUP(HLOOKUP(T1224,PROFILE!$K$5:$V$8,4,0),PROFILE!$F$1:$G$3,2,0),0),0)</f>
        <v>0</v>
      </c>
      <c r="N1224" s="1">
        <f>IFERROR(COUNTIFS(PROFILE!$H$13:$H$212,"&gt;=1",PROFILE!$I$13:$I$212,T1224),0)</f>
        <v>0</v>
      </c>
      <c r="O1224" s="1">
        <f>IFERROR(IF(P1224&gt;=1,(IF(LEN(T1224)&gt;=1,VLOOKUP(T1224,PROFILE!$A$23:$B$34,2,0)*100+COUNTIF($T$8:T1224,T1224),0)),0),0)</f>
        <v>0</v>
      </c>
      <c r="P1224" s="11"/>
      <c r="Q1224" s="11"/>
      <c r="R1224" s="12"/>
      <c r="S1224" s="12"/>
      <c r="T1224" s="11"/>
      <c r="U1224" s="11"/>
      <c r="V1224" s="11"/>
      <c r="W1224" s="8">
        <f ca="1">IFERROR(IF(P1224&gt;=1,(IF(M1224&gt;=2,COUNTIF(INDIRECT(G1224):INDIRECT(H1224),"OLD"),0)),0),0)</f>
        <v>0</v>
      </c>
      <c r="X1224" s="8">
        <f ca="1">IFERROR(IF(P1224&gt;=1,(IF(M1224=1,COUNTIF(INDIRECT(G1224):INDIRECT(H1224),"NEW"),IF(M1224=3,COUNTIF(INDIRECT(G1224):INDIRECT(H1224),"NEW"),0))),0),0)</f>
        <v>0</v>
      </c>
      <c r="Y1224" s="10">
        <f t="shared" ca="1" si="56"/>
        <v>0</v>
      </c>
      <c r="Z1224" s="13"/>
    </row>
    <row r="1225" spans="6:26" ht="20.100000000000001" customHeight="1" x14ac:dyDescent="0.25">
      <c r="F1225" s="1">
        <f>IFERROR(IF(O1225&gt;=101,MATCH(O1225,VITRAN!$AG$14:$AG$1513,0)+13,0),0)</f>
        <v>0</v>
      </c>
      <c r="G1225" s="1" t="str">
        <f t="shared" ref="G1225:G1288" si="57">IFERROR(IF(F1225&gt;=1,ADDRESS(F1225,38,1,1,"VITRAN"),""),"")</f>
        <v/>
      </c>
      <c r="H1225" s="1" t="str">
        <f t="shared" ref="H1225:H1288" si="58">IFERROR(IF(F1225&gt;=1,ADDRESS(F1225,50,1,1,"VITRAN"),""),"")</f>
        <v/>
      </c>
      <c r="J1225" s="1">
        <f>IFERROR(SUMIFS(STOCK!$U$10:$U$209,STOCK!$H$10:$H$209,T1225),0)</f>
        <v>0</v>
      </c>
      <c r="K1225" s="1">
        <f>IFERROR(SUMIFS(STOCK!$V$10:$V$209,STOCK!$H$10:$H$209,T1225),0)</f>
        <v>0</v>
      </c>
      <c r="M1225" s="1">
        <f>IFERROR(IF(LEN(T1225)&gt;=1,VLOOKUP(HLOOKUP(T1225,PROFILE!$K$5:$V$8,4,0),PROFILE!$F$1:$G$3,2,0),0),0)</f>
        <v>0</v>
      </c>
      <c r="N1225" s="1">
        <f>IFERROR(COUNTIFS(PROFILE!$H$13:$H$212,"&gt;=1",PROFILE!$I$13:$I$212,T1225),0)</f>
        <v>0</v>
      </c>
      <c r="O1225" s="1">
        <f>IFERROR(IF(P1225&gt;=1,(IF(LEN(T1225)&gt;=1,VLOOKUP(T1225,PROFILE!$A$23:$B$34,2,0)*100+COUNTIF($T$8:T1225,T1225),0)),0),0)</f>
        <v>0</v>
      </c>
      <c r="P1225" s="11"/>
      <c r="Q1225" s="11"/>
      <c r="R1225" s="12"/>
      <c r="S1225" s="12"/>
      <c r="T1225" s="11"/>
      <c r="U1225" s="11"/>
      <c r="V1225" s="11"/>
      <c r="W1225" s="8">
        <f ca="1">IFERROR(IF(P1225&gt;=1,(IF(M1225&gt;=2,COUNTIF(INDIRECT(G1225):INDIRECT(H1225),"OLD"),0)),0),0)</f>
        <v>0</v>
      </c>
      <c r="X1225" s="8">
        <f ca="1">IFERROR(IF(P1225&gt;=1,(IF(M1225=1,COUNTIF(INDIRECT(G1225):INDIRECT(H1225),"NEW"),IF(M1225=3,COUNTIF(INDIRECT(G1225):INDIRECT(H1225),"NEW"),0))),0),0)</f>
        <v>0</v>
      </c>
      <c r="Y1225" s="10">
        <f t="shared" ref="Y1225:Y1288" ca="1" si="59">W1225+X1225</f>
        <v>0</v>
      </c>
      <c r="Z1225" s="13"/>
    </row>
    <row r="1226" spans="6:26" ht="20.100000000000001" customHeight="1" x14ac:dyDescent="0.25">
      <c r="F1226" s="1">
        <f>IFERROR(IF(O1226&gt;=101,MATCH(O1226,VITRAN!$AG$14:$AG$1513,0)+13,0),0)</f>
        <v>0</v>
      </c>
      <c r="G1226" s="1" t="str">
        <f t="shared" si="57"/>
        <v/>
      </c>
      <c r="H1226" s="1" t="str">
        <f t="shared" si="58"/>
        <v/>
      </c>
      <c r="J1226" s="1">
        <f>IFERROR(SUMIFS(STOCK!$U$10:$U$209,STOCK!$H$10:$H$209,T1226),0)</f>
        <v>0</v>
      </c>
      <c r="K1226" s="1">
        <f>IFERROR(SUMIFS(STOCK!$V$10:$V$209,STOCK!$H$10:$H$209,T1226),0)</f>
        <v>0</v>
      </c>
      <c r="M1226" s="1">
        <f>IFERROR(IF(LEN(T1226)&gt;=1,VLOOKUP(HLOOKUP(T1226,PROFILE!$K$5:$V$8,4,0),PROFILE!$F$1:$G$3,2,0),0),0)</f>
        <v>0</v>
      </c>
      <c r="N1226" s="1">
        <f>IFERROR(COUNTIFS(PROFILE!$H$13:$H$212,"&gt;=1",PROFILE!$I$13:$I$212,T1226),0)</f>
        <v>0</v>
      </c>
      <c r="O1226" s="1">
        <f>IFERROR(IF(P1226&gt;=1,(IF(LEN(T1226)&gt;=1,VLOOKUP(T1226,PROFILE!$A$23:$B$34,2,0)*100+COUNTIF($T$8:T1226,T1226),0)),0),0)</f>
        <v>0</v>
      </c>
      <c r="P1226" s="11"/>
      <c r="Q1226" s="11"/>
      <c r="R1226" s="12"/>
      <c r="S1226" s="12"/>
      <c r="T1226" s="11"/>
      <c r="U1226" s="11"/>
      <c r="V1226" s="11"/>
      <c r="W1226" s="8">
        <f ca="1">IFERROR(IF(P1226&gt;=1,(IF(M1226&gt;=2,COUNTIF(INDIRECT(G1226):INDIRECT(H1226),"OLD"),0)),0),0)</f>
        <v>0</v>
      </c>
      <c r="X1226" s="8">
        <f ca="1">IFERROR(IF(P1226&gt;=1,(IF(M1226=1,COUNTIF(INDIRECT(G1226):INDIRECT(H1226),"NEW"),IF(M1226=3,COUNTIF(INDIRECT(G1226):INDIRECT(H1226),"NEW"),0))),0),0)</f>
        <v>0</v>
      </c>
      <c r="Y1226" s="10">
        <f t="shared" ca="1" si="59"/>
        <v>0</v>
      </c>
      <c r="Z1226" s="13"/>
    </row>
    <row r="1227" spans="6:26" ht="20.100000000000001" customHeight="1" x14ac:dyDescent="0.25">
      <c r="F1227" s="1">
        <f>IFERROR(IF(O1227&gt;=101,MATCH(O1227,VITRAN!$AG$14:$AG$1513,0)+13,0),0)</f>
        <v>0</v>
      </c>
      <c r="G1227" s="1" t="str">
        <f t="shared" si="57"/>
        <v/>
      </c>
      <c r="H1227" s="1" t="str">
        <f t="shared" si="58"/>
        <v/>
      </c>
      <c r="J1227" s="1">
        <f>IFERROR(SUMIFS(STOCK!$U$10:$U$209,STOCK!$H$10:$H$209,T1227),0)</f>
        <v>0</v>
      </c>
      <c r="K1227" s="1">
        <f>IFERROR(SUMIFS(STOCK!$V$10:$V$209,STOCK!$H$10:$H$209,T1227),0)</f>
        <v>0</v>
      </c>
      <c r="M1227" s="1">
        <f>IFERROR(IF(LEN(T1227)&gt;=1,VLOOKUP(HLOOKUP(T1227,PROFILE!$K$5:$V$8,4,0),PROFILE!$F$1:$G$3,2,0),0),0)</f>
        <v>0</v>
      </c>
      <c r="N1227" s="1">
        <f>IFERROR(COUNTIFS(PROFILE!$H$13:$H$212,"&gt;=1",PROFILE!$I$13:$I$212,T1227),0)</f>
        <v>0</v>
      </c>
      <c r="O1227" s="1">
        <f>IFERROR(IF(P1227&gt;=1,(IF(LEN(T1227)&gt;=1,VLOOKUP(T1227,PROFILE!$A$23:$B$34,2,0)*100+COUNTIF($T$8:T1227,T1227),0)),0),0)</f>
        <v>0</v>
      </c>
      <c r="P1227" s="11"/>
      <c r="Q1227" s="11"/>
      <c r="R1227" s="12"/>
      <c r="S1227" s="12"/>
      <c r="T1227" s="11"/>
      <c r="U1227" s="11"/>
      <c r="V1227" s="11"/>
      <c r="W1227" s="8">
        <f ca="1">IFERROR(IF(P1227&gt;=1,(IF(M1227&gt;=2,COUNTIF(INDIRECT(G1227):INDIRECT(H1227),"OLD"),0)),0),0)</f>
        <v>0</v>
      </c>
      <c r="X1227" s="8">
        <f ca="1">IFERROR(IF(P1227&gt;=1,(IF(M1227=1,COUNTIF(INDIRECT(G1227):INDIRECT(H1227),"NEW"),IF(M1227=3,COUNTIF(INDIRECT(G1227):INDIRECT(H1227),"NEW"),0))),0),0)</f>
        <v>0</v>
      </c>
      <c r="Y1227" s="10">
        <f t="shared" ca="1" si="59"/>
        <v>0</v>
      </c>
      <c r="Z1227" s="13"/>
    </row>
    <row r="1228" spans="6:26" ht="20.100000000000001" customHeight="1" x14ac:dyDescent="0.25">
      <c r="F1228" s="1">
        <f>IFERROR(IF(O1228&gt;=101,MATCH(O1228,VITRAN!$AG$14:$AG$1513,0)+13,0),0)</f>
        <v>0</v>
      </c>
      <c r="G1228" s="1" t="str">
        <f t="shared" si="57"/>
        <v/>
      </c>
      <c r="H1228" s="1" t="str">
        <f t="shared" si="58"/>
        <v/>
      </c>
      <c r="J1228" s="1">
        <f>IFERROR(SUMIFS(STOCK!$U$10:$U$209,STOCK!$H$10:$H$209,T1228),0)</f>
        <v>0</v>
      </c>
      <c r="K1228" s="1">
        <f>IFERROR(SUMIFS(STOCK!$V$10:$V$209,STOCK!$H$10:$H$209,T1228),0)</f>
        <v>0</v>
      </c>
      <c r="M1228" s="1">
        <f>IFERROR(IF(LEN(T1228)&gt;=1,VLOOKUP(HLOOKUP(T1228,PROFILE!$K$5:$V$8,4,0),PROFILE!$F$1:$G$3,2,0),0),0)</f>
        <v>0</v>
      </c>
      <c r="N1228" s="1">
        <f>IFERROR(COUNTIFS(PROFILE!$H$13:$H$212,"&gt;=1",PROFILE!$I$13:$I$212,T1228),0)</f>
        <v>0</v>
      </c>
      <c r="O1228" s="1">
        <f>IFERROR(IF(P1228&gt;=1,(IF(LEN(T1228)&gt;=1,VLOOKUP(T1228,PROFILE!$A$23:$B$34,2,0)*100+COUNTIF($T$8:T1228,T1228),0)),0),0)</f>
        <v>0</v>
      </c>
      <c r="P1228" s="11"/>
      <c r="Q1228" s="11"/>
      <c r="R1228" s="12"/>
      <c r="S1228" s="12"/>
      <c r="T1228" s="11"/>
      <c r="U1228" s="11"/>
      <c r="V1228" s="11"/>
      <c r="W1228" s="8">
        <f ca="1">IFERROR(IF(P1228&gt;=1,(IF(M1228&gt;=2,COUNTIF(INDIRECT(G1228):INDIRECT(H1228),"OLD"),0)),0),0)</f>
        <v>0</v>
      </c>
      <c r="X1228" s="8">
        <f ca="1">IFERROR(IF(P1228&gt;=1,(IF(M1228=1,COUNTIF(INDIRECT(G1228):INDIRECT(H1228),"NEW"),IF(M1228=3,COUNTIF(INDIRECT(G1228):INDIRECT(H1228),"NEW"),0))),0),0)</f>
        <v>0</v>
      </c>
      <c r="Y1228" s="10">
        <f t="shared" ca="1" si="59"/>
        <v>0</v>
      </c>
      <c r="Z1228" s="13"/>
    </row>
    <row r="1229" spans="6:26" ht="20.100000000000001" customHeight="1" x14ac:dyDescent="0.25">
      <c r="F1229" s="1">
        <f>IFERROR(IF(O1229&gt;=101,MATCH(O1229,VITRAN!$AG$14:$AG$1513,0)+13,0),0)</f>
        <v>0</v>
      </c>
      <c r="G1229" s="1" t="str">
        <f t="shared" si="57"/>
        <v/>
      </c>
      <c r="H1229" s="1" t="str">
        <f t="shared" si="58"/>
        <v/>
      </c>
      <c r="J1229" s="1">
        <f>IFERROR(SUMIFS(STOCK!$U$10:$U$209,STOCK!$H$10:$H$209,T1229),0)</f>
        <v>0</v>
      </c>
      <c r="K1229" s="1">
        <f>IFERROR(SUMIFS(STOCK!$V$10:$V$209,STOCK!$H$10:$H$209,T1229),0)</f>
        <v>0</v>
      </c>
      <c r="M1229" s="1">
        <f>IFERROR(IF(LEN(T1229)&gt;=1,VLOOKUP(HLOOKUP(T1229,PROFILE!$K$5:$V$8,4,0),PROFILE!$F$1:$G$3,2,0),0),0)</f>
        <v>0</v>
      </c>
      <c r="N1229" s="1">
        <f>IFERROR(COUNTIFS(PROFILE!$H$13:$H$212,"&gt;=1",PROFILE!$I$13:$I$212,T1229),0)</f>
        <v>0</v>
      </c>
      <c r="O1229" s="1">
        <f>IFERROR(IF(P1229&gt;=1,(IF(LEN(T1229)&gt;=1,VLOOKUP(T1229,PROFILE!$A$23:$B$34,2,0)*100+COUNTIF($T$8:T1229,T1229),0)),0),0)</f>
        <v>0</v>
      </c>
      <c r="P1229" s="11"/>
      <c r="Q1229" s="11"/>
      <c r="R1229" s="12"/>
      <c r="S1229" s="12"/>
      <c r="T1229" s="11"/>
      <c r="U1229" s="11"/>
      <c r="V1229" s="11"/>
      <c r="W1229" s="8">
        <f ca="1">IFERROR(IF(P1229&gt;=1,(IF(M1229&gt;=2,COUNTIF(INDIRECT(G1229):INDIRECT(H1229),"OLD"),0)),0),0)</f>
        <v>0</v>
      </c>
      <c r="X1229" s="8">
        <f ca="1">IFERROR(IF(P1229&gt;=1,(IF(M1229=1,COUNTIF(INDIRECT(G1229):INDIRECT(H1229),"NEW"),IF(M1229=3,COUNTIF(INDIRECT(G1229):INDIRECT(H1229),"NEW"),0))),0),0)</f>
        <v>0</v>
      </c>
      <c r="Y1229" s="10">
        <f t="shared" ca="1" si="59"/>
        <v>0</v>
      </c>
      <c r="Z1229" s="13"/>
    </row>
    <row r="1230" spans="6:26" ht="20.100000000000001" customHeight="1" x14ac:dyDescent="0.25">
      <c r="F1230" s="1">
        <f>IFERROR(IF(O1230&gt;=101,MATCH(O1230,VITRAN!$AG$14:$AG$1513,0)+13,0),0)</f>
        <v>0</v>
      </c>
      <c r="G1230" s="1" t="str">
        <f t="shared" si="57"/>
        <v/>
      </c>
      <c r="H1230" s="1" t="str">
        <f t="shared" si="58"/>
        <v/>
      </c>
      <c r="J1230" s="1">
        <f>IFERROR(SUMIFS(STOCK!$U$10:$U$209,STOCK!$H$10:$H$209,T1230),0)</f>
        <v>0</v>
      </c>
      <c r="K1230" s="1">
        <f>IFERROR(SUMIFS(STOCK!$V$10:$V$209,STOCK!$H$10:$H$209,T1230),0)</f>
        <v>0</v>
      </c>
      <c r="M1230" s="1">
        <f>IFERROR(IF(LEN(T1230)&gt;=1,VLOOKUP(HLOOKUP(T1230,PROFILE!$K$5:$V$8,4,0),PROFILE!$F$1:$G$3,2,0),0),0)</f>
        <v>0</v>
      </c>
      <c r="N1230" s="1">
        <f>IFERROR(COUNTIFS(PROFILE!$H$13:$H$212,"&gt;=1",PROFILE!$I$13:$I$212,T1230),0)</f>
        <v>0</v>
      </c>
      <c r="O1230" s="1">
        <f>IFERROR(IF(P1230&gt;=1,(IF(LEN(T1230)&gt;=1,VLOOKUP(T1230,PROFILE!$A$23:$B$34,2,0)*100+COUNTIF($T$8:T1230,T1230),0)),0),0)</f>
        <v>0</v>
      </c>
      <c r="P1230" s="11"/>
      <c r="Q1230" s="11"/>
      <c r="R1230" s="12"/>
      <c r="S1230" s="12"/>
      <c r="T1230" s="11"/>
      <c r="U1230" s="11"/>
      <c r="V1230" s="11"/>
      <c r="W1230" s="8">
        <f ca="1">IFERROR(IF(P1230&gt;=1,(IF(M1230&gt;=2,COUNTIF(INDIRECT(G1230):INDIRECT(H1230),"OLD"),0)),0),0)</f>
        <v>0</v>
      </c>
      <c r="X1230" s="8">
        <f ca="1">IFERROR(IF(P1230&gt;=1,(IF(M1230=1,COUNTIF(INDIRECT(G1230):INDIRECT(H1230),"NEW"),IF(M1230=3,COUNTIF(INDIRECT(G1230):INDIRECT(H1230),"NEW"),0))),0),0)</f>
        <v>0</v>
      </c>
      <c r="Y1230" s="10">
        <f t="shared" ca="1" si="59"/>
        <v>0</v>
      </c>
      <c r="Z1230" s="13"/>
    </row>
    <row r="1231" spans="6:26" ht="20.100000000000001" customHeight="1" x14ac:dyDescent="0.25">
      <c r="F1231" s="1">
        <f>IFERROR(IF(O1231&gt;=101,MATCH(O1231,VITRAN!$AG$14:$AG$1513,0)+13,0),0)</f>
        <v>0</v>
      </c>
      <c r="G1231" s="1" t="str">
        <f t="shared" si="57"/>
        <v/>
      </c>
      <c r="H1231" s="1" t="str">
        <f t="shared" si="58"/>
        <v/>
      </c>
      <c r="J1231" s="1">
        <f>IFERROR(SUMIFS(STOCK!$U$10:$U$209,STOCK!$H$10:$H$209,T1231),0)</f>
        <v>0</v>
      </c>
      <c r="K1231" s="1">
        <f>IFERROR(SUMIFS(STOCK!$V$10:$V$209,STOCK!$H$10:$H$209,T1231),0)</f>
        <v>0</v>
      </c>
      <c r="M1231" s="1">
        <f>IFERROR(IF(LEN(T1231)&gt;=1,VLOOKUP(HLOOKUP(T1231,PROFILE!$K$5:$V$8,4,0),PROFILE!$F$1:$G$3,2,0),0),0)</f>
        <v>0</v>
      </c>
      <c r="N1231" s="1">
        <f>IFERROR(COUNTIFS(PROFILE!$H$13:$H$212,"&gt;=1",PROFILE!$I$13:$I$212,T1231),0)</f>
        <v>0</v>
      </c>
      <c r="O1231" s="1">
        <f>IFERROR(IF(P1231&gt;=1,(IF(LEN(T1231)&gt;=1,VLOOKUP(T1231,PROFILE!$A$23:$B$34,2,0)*100+COUNTIF($T$8:T1231,T1231),0)),0),0)</f>
        <v>0</v>
      </c>
      <c r="P1231" s="11"/>
      <c r="Q1231" s="11"/>
      <c r="R1231" s="12"/>
      <c r="S1231" s="12"/>
      <c r="T1231" s="11"/>
      <c r="U1231" s="11"/>
      <c r="V1231" s="11"/>
      <c r="W1231" s="8">
        <f ca="1">IFERROR(IF(P1231&gt;=1,(IF(M1231&gt;=2,COUNTIF(INDIRECT(G1231):INDIRECT(H1231),"OLD"),0)),0),0)</f>
        <v>0</v>
      </c>
      <c r="X1231" s="8">
        <f ca="1">IFERROR(IF(P1231&gt;=1,(IF(M1231=1,COUNTIF(INDIRECT(G1231):INDIRECT(H1231),"NEW"),IF(M1231=3,COUNTIF(INDIRECT(G1231):INDIRECT(H1231),"NEW"),0))),0),0)</f>
        <v>0</v>
      </c>
      <c r="Y1231" s="10">
        <f t="shared" ca="1" si="59"/>
        <v>0</v>
      </c>
      <c r="Z1231" s="13"/>
    </row>
    <row r="1232" spans="6:26" ht="20.100000000000001" customHeight="1" x14ac:dyDescent="0.25">
      <c r="F1232" s="1">
        <f>IFERROR(IF(O1232&gt;=101,MATCH(O1232,VITRAN!$AG$14:$AG$1513,0)+13,0),0)</f>
        <v>0</v>
      </c>
      <c r="G1232" s="1" t="str">
        <f t="shared" si="57"/>
        <v/>
      </c>
      <c r="H1232" s="1" t="str">
        <f t="shared" si="58"/>
        <v/>
      </c>
      <c r="J1232" s="1">
        <f>IFERROR(SUMIFS(STOCK!$U$10:$U$209,STOCK!$H$10:$H$209,T1232),0)</f>
        <v>0</v>
      </c>
      <c r="K1232" s="1">
        <f>IFERROR(SUMIFS(STOCK!$V$10:$V$209,STOCK!$H$10:$H$209,T1232),0)</f>
        <v>0</v>
      </c>
      <c r="M1232" s="1">
        <f>IFERROR(IF(LEN(T1232)&gt;=1,VLOOKUP(HLOOKUP(T1232,PROFILE!$K$5:$V$8,4,0),PROFILE!$F$1:$G$3,2,0),0),0)</f>
        <v>0</v>
      </c>
      <c r="N1232" s="1">
        <f>IFERROR(COUNTIFS(PROFILE!$H$13:$H$212,"&gt;=1",PROFILE!$I$13:$I$212,T1232),0)</f>
        <v>0</v>
      </c>
      <c r="O1232" s="1">
        <f>IFERROR(IF(P1232&gt;=1,(IF(LEN(T1232)&gt;=1,VLOOKUP(T1232,PROFILE!$A$23:$B$34,2,0)*100+COUNTIF($T$8:T1232,T1232),0)),0),0)</f>
        <v>0</v>
      </c>
      <c r="P1232" s="11"/>
      <c r="Q1232" s="11"/>
      <c r="R1232" s="12"/>
      <c r="S1232" s="12"/>
      <c r="T1232" s="11"/>
      <c r="U1232" s="11"/>
      <c r="V1232" s="11"/>
      <c r="W1232" s="8">
        <f ca="1">IFERROR(IF(P1232&gt;=1,(IF(M1232&gt;=2,COUNTIF(INDIRECT(G1232):INDIRECT(H1232),"OLD"),0)),0),0)</f>
        <v>0</v>
      </c>
      <c r="X1232" s="8">
        <f ca="1">IFERROR(IF(P1232&gt;=1,(IF(M1232=1,COUNTIF(INDIRECT(G1232):INDIRECT(H1232),"NEW"),IF(M1232=3,COUNTIF(INDIRECT(G1232):INDIRECT(H1232),"NEW"),0))),0),0)</f>
        <v>0</v>
      </c>
      <c r="Y1232" s="10">
        <f t="shared" ca="1" si="59"/>
        <v>0</v>
      </c>
      <c r="Z1232" s="13"/>
    </row>
    <row r="1233" spans="6:26" ht="20.100000000000001" customHeight="1" x14ac:dyDescent="0.25">
      <c r="F1233" s="1">
        <f>IFERROR(IF(O1233&gt;=101,MATCH(O1233,VITRAN!$AG$14:$AG$1513,0)+13,0),0)</f>
        <v>0</v>
      </c>
      <c r="G1233" s="1" t="str">
        <f t="shared" si="57"/>
        <v/>
      </c>
      <c r="H1233" s="1" t="str">
        <f t="shared" si="58"/>
        <v/>
      </c>
      <c r="J1233" s="1">
        <f>IFERROR(SUMIFS(STOCK!$U$10:$U$209,STOCK!$H$10:$H$209,T1233),0)</f>
        <v>0</v>
      </c>
      <c r="K1233" s="1">
        <f>IFERROR(SUMIFS(STOCK!$V$10:$V$209,STOCK!$H$10:$H$209,T1233),0)</f>
        <v>0</v>
      </c>
      <c r="M1233" s="1">
        <f>IFERROR(IF(LEN(T1233)&gt;=1,VLOOKUP(HLOOKUP(T1233,PROFILE!$K$5:$V$8,4,0),PROFILE!$F$1:$G$3,2,0),0),0)</f>
        <v>0</v>
      </c>
      <c r="N1233" s="1">
        <f>IFERROR(COUNTIFS(PROFILE!$H$13:$H$212,"&gt;=1",PROFILE!$I$13:$I$212,T1233),0)</f>
        <v>0</v>
      </c>
      <c r="O1233" s="1">
        <f>IFERROR(IF(P1233&gt;=1,(IF(LEN(T1233)&gt;=1,VLOOKUP(T1233,PROFILE!$A$23:$B$34,2,0)*100+COUNTIF($T$8:T1233,T1233),0)),0),0)</f>
        <v>0</v>
      </c>
      <c r="P1233" s="11"/>
      <c r="Q1233" s="11"/>
      <c r="R1233" s="12"/>
      <c r="S1233" s="12"/>
      <c r="T1233" s="11"/>
      <c r="U1233" s="11"/>
      <c r="V1233" s="11"/>
      <c r="W1233" s="8">
        <f ca="1">IFERROR(IF(P1233&gt;=1,(IF(M1233&gt;=2,COUNTIF(INDIRECT(G1233):INDIRECT(H1233),"OLD"),0)),0),0)</f>
        <v>0</v>
      </c>
      <c r="X1233" s="8">
        <f ca="1">IFERROR(IF(P1233&gt;=1,(IF(M1233=1,COUNTIF(INDIRECT(G1233):INDIRECT(H1233),"NEW"),IF(M1233=3,COUNTIF(INDIRECT(G1233):INDIRECT(H1233),"NEW"),0))),0),0)</f>
        <v>0</v>
      </c>
      <c r="Y1233" s="10">
        <f t="shared" ca="1" si="59"/>
        <v>0</v>
      </c>
      <c r="Z1233" s="13"/>
    </row>
    <row r="1234" spans="6:26" ht="20.100000000000001" customHeight="1" x14ac:dyDescent="0.25">
      <c r="F1234" s="1">
        <f>IFERROR(IF(O1234&gt;=101,MATCH(O1234,VITRAN!$AG$14:$AG$1513,0)+13,0),0)</f>
        <v>0</v>
      </c>
      <c r="G1234" s="1" t="str">
        <f t="shared" si="57"/>
        <v/>
      </c>
      <c r="H1234" s="1" t="str">
        <f t="shared" si="58"/>
        <v/>
      </c>
      <c r="J1234" s="1">
        <f>IFERROR(SUMIFS(STOCK!$U$10:$U$209,STOCK!$H$10:$H$209,T1234),0)</f>
        <v>0</v>
      </c>
      <c r="K1234" s="1">
        <f>IFERROR(SUMIFS(STOCK!$V$10:$V$209,STOCK!$H$10:$H$209,T1234),0)</f>
        <v>0</v>
      </c>
      <c r="M1234" s="1">
        <f>IFERROR(IF(LEN(T1234)&gt;=1,VLOOKUP(HLOOKUP(T1234,PROFILE!$K$5:$V$8,4,0),PROFILE!$F$1:$G$3,2,0),0),0)</f>
        <v>0</v>
      </c>
      <c r="N1234" s="1">
        <f>IFERROR(COUNTIFS(PROFILE!$H$13:$H$212,"&gt;=1",PROFILE!$I$13:$I$212,T1234),0)</f>
        <v>0</v>
      </c>
      <c r="O1234" s="1">
        <f>IFERROR(IF(P1234&gt;=1,(IF(LEN(T1234)&gt;=1,VLOOKUP(T1234,PROFILE!$A$23:$B$34,2,0)*100+COUNTIF($T$8:T1234,T1234),0)),0),0)</f>
        <v>0</v>
      </c>
      <c r="P1234" s="11"/>
      <c r="Q1234" s="11"/>
      <c r="R1234" s="12"/>
      <c r="S1234" s="12"/>
      <c r="T1234" s="11"/>
      <c r="U1234" s="11"/>
      <c r="V1234" s="11"/>
      <c r="W1234" s="8">
        <f ca="1">IFERROR(IF(P1234&gt;=1,(IF(M1234&gt;=2,COUNTIF(INDIRECT(G1234):INDIRECT(H1234),"OLD"),0)),0),0)</f>
        <v>0</v>
      </c>
      <c r="X1234" s="8">
        <f ca="1">IFERROR(IF(P1234&gt;=1,(IF(M1234=1,COUNTIF(INDIRECT(G1234):INDIRECT(H1234),"NEW"),IF(M1234=3,COUNTIF(INDIRECT(G1234):INDIRECT(H1234),"NEW"),0))),0),0)</f>
        <v>0</v>
      </c>
      <c r="Y1234" s="10">
        <f t="shared" ca="1" si="59"/>
        <v>0</v>
      </c>
      <c r="Z1234" s="13"/>
    </row>
    <row r="1235" spans="6:26" ht="20.100000000000001" customHeight="1" x14ac:dyDescent="0.25">
      <c r="F1235" s="1">
        <f>IFERROR(IF(O1235&gt;=101,MATCH(O1235,VITRAN!$AG$14:$AG$1513,0)+13,0),0)</f>
        <v>0</v>
      </c>
      <c r="G1235" s="1" t="str">
        <f t="shared" si="57"/>
        <v/>
      </c>
      <c r="H1235" s="1" t="str">
        <f t="shared" si="58"/>
        <v/>
      </c>
      <c r="J1235" s="1">
        <f>IFERROR(SUMIFS(STOCK!$U$10:$U$209,STOCK!$H$10:$H$209,T1235),0)</f>
        <v>0</v>
      </c>
      <c r="K1235" s="1">
        <f>IFERROR(SUMIFS(STOCK!$V$10:$V$209,STOCK!$H$10:$H$209,T1235),0)</f>
        <v>0</v>
      </c>
      <c r="M1235" s="1">
        <f>IFERROR(IF(LEN(T1235)&gt;=1,VLOOKUP(HLOOKUP(T1235,PROFILE!$K$5:$V$8,4,0),PROFILE!$F$1:$G$3,2,0),0),0)</f>
        <v>0</v>
      </c>
      <c r="N1235" s="1">
        <f>IFERROR(COUNTIFS(PROFILE!$H$13:$H$212,"&gt;=1",PROFILE!$I$13:$I$212,T1235),0)</f>
        <v>0</v>
      </c>
      <c r="O1235" s="1">
        <f>IFERROR(IF(P1235&gt;=1,(IF(LEN(T1235)&gt;=1,VLOOKUP(T1235,PROFILE!$A$23:$B$34,2,0)*100+COUNTIF($T$8:T1235,T1235),0)),0),0)</f>
        <v>0</v>
      </c>
      <c r="P1235" s="11"/>
      <c r="Q1235" s="11"/>
      <c r="R1235" s="12"/>
      <c r="S1235" s="12"/>
      <c r="T1235" s="11"/>
      <c r="U1235" s="11"/>
      <c r="V1235" s="11"/>
      <c r="W1235" s="8">
        <f ca="1">IFERROR(IF(P1235&gt;=1,(IF(M1235&gt;=2,COUNTIF(INDIRECT(G1235):INDIRECT(H1235),"OLD"),0)),0),0)</f>
        <v>0</v>
      </c>
      <c r="X1235" s="8">
        <f ca="1">IFERROR(IF(P1235&gt;=1,(IF(M1235=1,COUNTIF(INDIRECT(G1235):INDIRECT(H1235),"NEW"),IF(M1235=3,COUNTIF(INDIRECT(G1235):INDIRECT(H1235),"NEW"),0))),0),0)</f>
        <v>0</v>
      </c>
      <c r="Y1235" s="10">
        <f t="shared" ca="1" si="59"/>
        <v>0</v>
      </c>
      <c r="Z1235" s="13"/>
    </row>
    <row r="1236" spans="6:26" ht="20.100000000000001" customHeight="1" x14ac:dyDescent="0.25">
      <c r="F1236" s="1">
        <f>IFERROR(IF(O1236&gt;=101,MATCH(O1236,VITRAN!$AG$14:$AG$1513,0)+13,0),0)</f>
        <v>0</v>
      </c>
      <c r="G1236" s="1" t="str">
        <f t="shared" si="57"/>
        <v/>
      </c>
      <c r="H1236" s="1" t="str">
        <f t="shared" si="58"/>
        <v/>
      </c>
      <c r="J1236" s="1">
        <f>IFERROR(SUMIFS(STOCK!$U$10:$U$209,STOCK!$H$10:$H$209,T1236),0)</f>
        <v>0</v>
      </c>
      <c r="K1236" s="1">
        <f>IFERROR(SUMIFS(STOCK!$V$10:$V$209,STOCK!$H$10:$H$209,T1236),0)</f>
        <v>0</v>
      </c>
      <c r="M1236" s="1">
        <f>IFERROR(IF(LEN(T1236)&gt;=1,VLOOKUP(HLOOKUP(T1236,PROFILE!$K$5:$V$8,4,0),PROFILE!$F$1:$G$3,2,0),0),0)</f>
        <v>0</v>
      </c>
      <c r="N1236" s="1">
        <f>IFERROR(COUNTIFS(PROFILE!$H$13:$H$212,"&gt;=1",PROFILE!$I$13:$I$212,T1236),0)</f>
        <v>0</v>
      </c>
      <c r="O1236" s="1">
        <f>IFERROR(IF(P1236&gt;=1,(IF(LEN(T1236)&gt;=1,VLOOKUP(T1236,PROFILE!$A$23:$B$34,2,0)*100+COUNTIF($T$8:T1236,T1236),0)),0),0)</f>
        <v>0</v>
      </c>
      <c r="P1236" s="11"/>
      <c r="Q1236" s="11"/>
      <c r="R1236" s="12"/>
      <c r="S1236" s="12"/>
      <c r="T1236" s="11"/>
      <c r="U1236" s="11"/>
      <c r="V1236" s="11"/>
      <c r="W1236" s="8">
        <f ca="1">IFERROR(IF(P1236&gt;=1,(IF(M1236&gt;=2,COUNTIF(INDIRECT(G1236):INDIRECT(H1236),"OLD"),0)),0),0)</f>
        <v>0</v>
      </c>
      <c r="X1236" s="8">
        <f ca="1">IFERROR(IF(P1236&gt;=1,(IF(M1236=1,COUNTIF(INDIRECT(G1236):INDIRECT(H1236),"NEW"),IF(M1236=3,COUNTIF(INDIRECT(G1236):INDIRECT(H1236),"NEW"),0))),0),0)</f>
        <v>0</v>
      </c>
      <c r="Y1236" s="10">
        <f t="shared" ca="1" si="59"/>
        <v>0</v>
      </c>
      <c r="Z1236" s="13"/>
    </row>
    <row r="1237" spans="6:26" ht="20.100000000000001" customHeight="1" x14ac:dyDescent="0.25">
      <c r="F1237" s="1">
        <f>IFERROR(IF(O1237&gt;=101,MATCH(O1237,VITRAN!$AG$14:$AG$1513,0)+13,0),0)</f>
        <v>0</v>
      </c>
      <c r="G1237" s="1" t="str">
        <f t="shared" si="57"/>
        <v/>
      </c>
      <c r="H1237" s="1" t="str">
        <f t="shared" si="58"/>
        <v/>
      </c>
      <c r="J1237" s="1">
        <f>IFERROR(SUMIFS(STOCK!$U$10:$U$209,STOCK!$H$10:$H$209,T1237),0)</f>
        <v>0</v>
      </c>
      <c r="K1237" s="1">
        <f>IFERROR(SUMIFS(STOCK!$V$10:$V$209,STOCK!$H$10:$H$209,T1237),0)</f>
        <v>0</v>
      </c>
      <c r="M1237" s="1">
        <f>IFERROR(IF(LEN(T1237)&gt;=1,VLOOKUP(HLOOKUP(T1237,PROFILE!$K$5:$V$8,4,0),PROFILE!$F$1:$G$3,2,0),0),0)</f>
        <v>0</v>
      </c>
      <c r="N1237" s="1">
        <f>IFERROR(COUNTIFS(PROFILE!$H$13:$H$212,"&gt;=1",PROFILE!$I$13:$I$212,T1237),0)</f>
        <v>0</v>
      </c>
      <c r="O1237" s="1">
        <f>IFERROR(IF(P1237&gt;=1,(IF(LEN(T1237)&gt;=1,VLOOKUP(T1237,PROFILE!$A$23:$B$34,2,0)*100+COUNTIF($T$8:T1237,T1237),0)),0),0)</f>
        <v>0</v>
      </c>
      <c r="P1237" s="11"/>
      <c r="Q1237" s="11"/>
      <c r="R1237" s="12"/>
      <c r="S1237" s="12"/>
      <c r="T1237" s="11"/>
      <c r="U1237" s="11"/>
      <c r="V1237" s="11"/>
      <c r="W1237" s="8">
        <f ca="1">IFERROR(IF(P1237&gt;=1,(IF(M1237&gt;=2,COUNTIF(INDIRECT(G1237):INDIRECT(H1237),"OLD"),0)),0),0)</f>
        <v>0</v>
      </c>
      <c r="X1237" s="8">
        <f ca="1">IFERROR(IF(P1237&gt;=1,(IF(M1237=1,COUNTIF(INDIRECT(G1237):INDIRECT(H1237),"NEW"),IF(M1237=3,COUNTIF(INDIRECT(G1237):INDIRECT(H1237),"NEW"),0))),0),0)</f>
        <v>0</v>
      </c>
      <c r="Y1237" s="10">
        <f t="shared" ca="1" si="59"/>
        <v>0</v>
      </c>
      <c r="Z1237" s="13"/>
    </row>
    <row r="1238" spans="6:26" ht="20.100000000000001" customHeight="1" x14ac:dyDescent="0.25">
      <c r="F1238" s="1">
        <f>IFERROR(IF(O1238&gt;=101,MATCH(O1238,VITRAN!$AG$14:$AG$1513,0)+13,0),0)</f>
        <v>0</v>
      </c>
      <c r="G1238" s="1" t="str">
        <f t="shared" si="57"/>
        <v/>
      </c>
      <c r="H1238" s="1" t="str">
        <f t="shared" si="58"/>
        <v/>
      </c>
      <c r="J1238" s="1">
        <f>IFERROR(SUMIFS(STOCK!$U$10:$U$209,STOCK!$H$10:$H$209,T1238),0)</f>
        <v>0</v>
      </c>
      <c r="K1238" s="1">
        <f>IFERROR(SUMIFS(STOCK!$V$10:$V$209,STOCK!$H$10:$H$209,T1238),0)</f>
        <v>0</v>
      </c>
      <c r="M1238" s="1">
        <f>IFERROR(IF(LEN(T1238)&gt;=1,VLOOKUP(HLOOKUP(T1238,PROFILE!$K$5:$V$8,4,0),PROFILE!$F$1:$G$3,2,0),0),0)</f>
        <v>0</v>
      </c>
      <c r="N1238" s="1">
        <f>IFERROR(COUNTIFS(PROFILE!$H$13:$H$212,"&gt;=1",PROFILE!$I$13:$I$212,T1238),0)</f>
        <v>0</v>
      </c>
      <c r="O1238" s="1">
        <f>IFERROR(IF(P1238&gt;=1,(IF(LEN(T1238)&gt;=1,VLOOKUP(T1238,PROFILE!$A$23:$B$34,2,0)*100+COUNTIF($T$8:T1238,T1238),0)),0),0)</f>
        <v>0</v>
      </c>
      <c r="P1238" s="11"/>
      <c r="Q1238" s="11"/>
      <c r="R1238" s="12"/>
      <c r="S1238" s="12"/>
      <c r="T1238" s="11"/>
      <c r="U1238" s="11"/>
      <c r="V1238" s="11"/>
      <c r="W1238" s="8">
        <f ca="1">IFERROR(IF(P1238&gt;=1,(IF(M1238&gt;=2,COUNTIF(INDIRECT(G1238):INDIRECT(H1238),"OLD"),0)),0),0)</f>
        <v>0</v>
      </c>
      <c r="X1238" s="8">
        <f ca="1">IFERROR(IF(P1238&gt;=1,(IF(M1238=1,COUNTIF(INDIRECT(G1238):INDIRECT(H1238),"NEW"),IF(M1238=3,COUNTIF(INDIRECT(G1238):INDIRECT(H1238),"NEW"),0))),0),0)</f>
        <v>0</v>
      </c>
      <c r="Y1238" s="10">
        <f t="shared" ca="1" si="59"/>
        <v>0</v>
      </c>
      <c r="Z1238" s="13"/>
    </row>
    <row r="1239" spans="6:26" ht="20.100000000000001" customHeight="1" x14ac:dyDescent="0.25">
      <c r="F1239" s="1">
        <f>IFERROR(IF(O1239&gt;=101,MATCH(O1239,VITRAN!$AG$14:$AG$1513,0)+13,0),0)</f>
        <v>0</v>
      </c>
      <c r="G1239" s="1" t="str">
        <f t="shared" si="57"/>
        <v/>
      </c>
      <c r="H1239" s="1" t="str">
        <f t="shared" si="58"/>
        <v/>
      </c>
      <c r="J1239" s="1">
        <f>IFERROR(SUMIFS(STOCK!$U$10:$U$209,STOCK!$H$10:$H$209,T1239),0)</f>
        <v>0</v>
      </c>
      <c r="K1239" s="1">
        <f>IFERROR(SUMIFS(STOCK!$V$10:$V$209,STOCK!$H$10:$H$209,T1239),0)</f>
        <v>0</v>
      </c>
      <c r="M1239" s="1">
        <f>IFERROR(IF(LEN(T1239)&gt;=1,VLOOKUP(HLOOKUP(T1239,PROFILE!$K$5:$V$8,4,0),PROFILE!$F$1:$G$3,2,0),0),0)</f>
        <v>0</v>
      </c>
      <c r="N1239" s="1">
        <f>IFERROR(COUNTIFS(PROFILE!$H$13:$H$212,"&gt;=1",PROFILE!$I$13:$I$212,T1239),0)</f>
        <v>0</v>
      </c>
      <c r="O1239" s="1">
        <f>IFERROR(IF(P1239&gt;=1,(IF(LEN(T1239)&gt;=1,VLOOKUP(T1239,PROFILE!$A$23:$B$34,2,0)*100+COUNTIF($T$8:T1239,T1239),0)),0),0)</f>
        <v>0</v>
      </c>
      <c r="P1239" s="11"/>
      <c r="Q1239" s="11"/>
      <c r="R1239" s="12"/>
      <c r="S1239" s="12"/>
      <c r="T1239" s="11"/>
      <c r="U1239" s="11"/>
      <c r="V1239" s="11"/>
      <c r="W1239" s="8">
        <f ca="1">IFERROR(IF(P1239&gt;=1,(IF(M1239&gt;=2,COUNTIF(INDIRECT(G1239):INDIRECT(H1239),"OLD"),0)),0),0)</f>
        <v>0</v>
      </c>
      <c r="X1239" s="8">
        <f ca="1">IFERROR(IF(P1239&gt;=1,(IF(M1239=1,COUNTIF(INDIRECT(G1239):INDIRECT(H1239),"NEW"),IF(M1239=3,COUNTIF(INDIRECT(G1239):INDIRECT(H1239),"NEW"),0))),0),0)</f>
        <v>0</v>
      </c>
      <c r="Y1239" s="10">
        <f t="shared" ca="1" si="59"/>
        <v>0</v>
      </c>
      <c r="Z1239" s="13"/>
    </row>
    <row r="1240" spans="6:26" ht="20.100000000000001" customHeight="1" x14ac:dyDescent="0.25">
      <c r="F1240" s="1">
        <f>IFERROR(IF(O1240&gt;=101,MATCH(O1240,VITRAN!$AG$14:$AG$1513,0)+13,0),0)</f>
        <v>0</v>
      </c>
      <c r="G1240" s="1" t="str">
        <f t="shared" si="57"/>
        <v/>
      </c>
      <c r="H1240" s="1" t="str">
        <f t="shared" si="58"/>
        <v/>
      </c>
      <c r="J1240" s="1">
        <f>IFERROR(SUMIFS(STOCK!$U$10:$U$209,STOCK!$H$10:$H$209,T1240),0)</f>
        <v>0</v>
      </c>
      <c r="K1240" s="1">
        <f>IFERROR(SUMIFS(STOCK!$V$10:$V$209,STOCK!$H$10:$H$209,T1240),0)</f>
        <v>0</v>
      </c>
      <c r="M1240" s="1">
        <f>IFERROR(IF(LEN(T1240)&gt;=1,VLOOKUP(HLOOKUP(T1240,PROFILE!$K$5:$V$8,4,0),PROFILE!$F$1:$G$3,2,0),0),0)</f>
        <v>0</v>
      </c>
      <c r="N1240" s="1">
        <f>IFERROR(COUNTIFS(PROFILE!$H$13:$H$212,"&gt;=1",PROFILE!$I$13:$I$212,T1240),0)</f>
        <v>0</v>
      </c>
      <c r="O1240" s="1">
        <f>IFERROR(IF(P1240&gt;=1,(IF(LEN(T1240)&gt;=1,VLOOKUP(T1240,PROFILE!$A$23:$B$34,2,0)*100+COUNTIF($T$8:T1240,T1240),0)),0),0)</f>
        <v>0</v>
      </c>
      <c r="P1240" s="11"/>
      <c r="Q1240" s="11"/>
      <c r="R1240" s="12"/>
      <c r="S1240" s="12"/>
      <c r="T1240" s="11"/>
      <c r="U1240" s="11"/>
      <c r="V1240" s="11"/>
      <c r="W1240" s="8">
        <f ca="1">IFERROR(IF(P1240&gt;=1,(IF(M1240&gt;=2,COUNTIF(INDIRECT(G1240):INDIRECT(H1240),"OLD"),0)),0),0)</f>
        <v>0</v>
      </c>
      <c r="X1240" s="8">
        <f ca="1">IFERROR(IF(P1240&gt;=1,(IF(M1240=1,COUNTIF(INDIRECT(G1240):INDIRECT(H1240),"NEW"),IF(M1240=3,COUNTIF(INDIRECT(G1240):INDIRECT(H1240),"NEW"),0))),0),0)</f>
        <v>0</v>
      </c>
      <c r="Y1240" s="10">
        <f t="shared" ca="1" si="59"/>
        <v>0</v>
      </c>
      <c r="Z1240" s="13"/>
    </row>
    <row r="1241" spans="6:26" ht="20.100000000000001" customHeight="1" x14ac:dyDescent="0.25">
      <c r="F1241" s="1">
        <f>IFERROR(IF(O1241&gt;=101,MATCH(O1241,VITRAN!$AG$14:$AG$1513,0)+13,0),0)</f>
        <v>0</v>
      </c>
      <c r="G1241" s="1" t="str">
        <f t="shared" si="57"/>
        <v/>
      </c>
      <c r="H1241" s="1" t="str">
        <f t="shared" si="58"/>
        <v/>
      </c>
      <c r="J1241" s="1">
        <f>IFERROR(SUMIFS(STOCK!$U$10:$U$209,STOCK!$H$10:$H$209,T1241),0)</f>
        <v>0</v>
      </c>
      <c r="K1241" s="1">
        <f>IFERROR(SUMIFS(STOCK!$V$10:$V$209,STOCK!$H$10:$H$209,T1241),0)</f>
        <v>0</v>
      </c>
      <c r="M1241" s="1">
        <f>IFERROR(IF(LEN(T1241)&gt;=1,VLOOKUP(HLOOKUP(T1241,PROFILE!$K$5:$V$8,4,0),PROFILE!$F$1:$G$3,2,0),0),0)</f>
        <v>0</v>
      </c>
      <c r="N1241" s="1">
        <f>IFERROR(COUNTIFS(PROFILE!$H$13:$H$212,"&gt;=1",PROFILE!$I$13:$I$212,T1241),0)</f>
        <v>0</v>
      </c>
      <c r="O1241" s="1">
        <f>IFERROR(IF(P1241&gt;=1,(IF(LEN(T1241)&gt;=1,VLOOKUP(T1241,PROFILE!$A$23:$B$34,2,0)*100+COUNTIF($T$8:T1241,T1241),0)),0),0)</f>
        <v>0</v>
      </c>
      <c r="P1241" s="11"/>
      <c r="Q1241" s="11"/>
      <c r="R1241" s="12"/>
      <c r="S1241" s="12"/>
      <c r="T1241" s="11"/>
      <c r="U1241" s="11"/>
      <c r="V1241" s="11"/>
      <c r="W1241" s="8">
        <f ca="1">IFERROR(IF(P1241&gt;=1,(IF(M1241&gt;=2,COUNTIF(INDIRECT(G1241):INDIRECT(H1241),"OLD"),0)),0),0)</f>
        <v>0</v>
      </c>
      <c r="X1241" s="8">
        <f ca="1">IFERROR(IF(P1241&gt;=1,(IF(M1241=1,COUNTIF(INDIRECT(G1241):INDIRECT(H1241),"NEW"),IF(M1241=3,COUNTIF(INDIRECT(G1241):INDIRECT(H1241),"NEW"),0))),0),0)</f>
        <v>0</v>
      </c>
      <c r="Y1241" s="10">
        <f t="shared" ca="1" si="59"/>
        <v>0</v>
      </c>
      <c r="Z1241" s="13"/>
    </row>
    <row r="1242" spans="6:26" ht="20.100000000000001" customHeight="1" x14ac:dyDescent="0.25">
      <c r="F1242" s="1">
        <f>IFERROR(IF(O1242&gt;=101,MATCH(O1242,VITRAN!$AG$14:$AG$1513,0)+13,0),0)</f>
        <v>0</v>
      </c>
      <c r="G1242" s="1" t="str">
        <f t="shared" si="57"/>
        <v/>
      </c>
      <c r="H1242" s="1" t="str">
        <f t="shared" si="58"/>
        <v/>
      </c>
      <c r="J1242" s="1">
        <f>IFERROR(SUMIFS(STOCK!$U$10:$U$209,STOCK!$H$10:$H$209,T1242),0)</f>
        <v>0</v>
      </c>
      <c r="K1242" s="1">
        <f>IFERROR(SUMIFS(STOCK!$V$10:$V$209,STOCK!$H$10:$H$209,T1242),0)</f>
        <v>0</v>
      </c>
      <c r="M1242" s="1">
        <f>IFERROR(IF(LEN(T1242)&gt;=1,VLOOKUP(HLOOKUP(T1242,PROFILE!$K$5:$V$8,4,0),PROFILE!$F$1:$G$3,2,0),0),0)</f>
        <v>0</v>
      </c>
      <c r="N1242" s="1">
        <f>IFERROR(COUNTIFS(PROFILE!$H$13:$H$212,"&gt;=1",PROFILE!$I$13:$I$212,T1242),0)</f>
        <v>0</v>
      </c>
      <c r="O1242" s="1">
        <f>IFERROR(IF(P1242&gt;=1,(IF(LEN(T1242)&gt;=1,VLOOKUP(T1242,PROFILE!$A$23:$B$34,2,0)*100+COUNTIF($T$8:T1242,T1242),0)),0),0)</f>
        <v>0</v>
      </c>
      <c r="P1242" s="11"/>
      <c r="Q1242" s="11"/>
      <c r="R1242" s="12"/>
      <c r="S1242" s="12"/>
      <c r="T1242" s="11"/>
      <c r="U1242" s="11"/>
      <c r="V1242" s="11"/>
      <c r="W1242" s="8">
        <f ca="1">IFERROR(IF(P1242&gt;=1,(IF(M1242&gt;=2,COUNTIF(INDIRECT(G1242):INDIRECT(H1242),"OLD"),0)),0),0)</f>
        <v>0</v>
      </c>
      <c r="X1242" s="8">
        <f ca="1">IFERROR(IF(P1242&gt;=1,(IF(M1242=1,COUNTIF(INDIRECT(G1242):INDIRECT(H1242),"NEW"),IF(M1242=3,COUNTIF(INDIRECT(G1242):INDIRECT(H1242),"NEW"),0))),0),0)</f>
        <v>0</v>
      </c>
      <c r="Y1242" s="10">
        <f t="shared" ca="1" si="59"/>
        <v>0</v>
      </c>
      <c r="Z1242" s="13"/>
    </row>
    <row r="1243" spans="6:26" ht="20.100000000000001" customHeight="1" x14ac:dyDescent="0.25">
      <c r="F1243" s="1">
        <f>IFERROR(IF(O1243&gt;=101,MATCH(O1243,VITRAN!$AG$14:$AG$1513,0)+13,0),0)</f>
        <v>0</v>
      </c>
      <c r="G1243" s="1" t="str">
        <f t="shared" si="57"/>
        <v/>
      </c>
      <c r="H1243" s="1" t="str">
        <f t="shared" si="58"/>
        <v/>
      </c>
      <c r="J1243" s="1">
        <f>IFERROR(SUMIFS(STOCK!$U$10:$U$209,STOCK!$H$10:$H$209,T1243),0)</f>
        <v>0</v>
      </c>
      <c r="K1243" s="1">
        <f>IFERROR(SUMIFS(STOCK!$V$10:$V$209,STOCK!$H$10:$H$209,T1243),0)</f>
        <v>0</v>
      </c>
      <c r="M1243" s="1">
        <f>IFERROR(IF(LEN(T1243)&gt;=1,VLOOKUP(HLOOKUP(T1243,PROFILE!$K$5:$V$8,4,0),PROFILE!$F$1:$G$3,2,0),0),0)</f>
        <v>0</v>
      </c>
      <c r="N1243" s="1">
        <f>IFERROR(COUNTIFS(PROFILE!$H$13:$H$212,"&gt;=1",PROFILE!$I$13:$I$212,T1243),0)</f>
        <v>0</v>
      </c>
      <c r="O1243" s="1">
        <f>IFERROR(IF(P1243&gt;=1,(IF(LEN(T1243)&gt;=1,VLOOKUP(T1243,PROFILE!$A$23:$B$34,2,0)*100+COUNTIF($T$8:T1243,T1243),0)),0),0)</f>
        <v>0</v>
      </c>
      <c r="P1243" s="11"/>
      <c r="Q1243" s="11"/>
      <c r="R1243" s="12"/>
      <c r="S1243" s="12"/>
      <c r="T1243" s="11"/>
      <c r="U1243" s="11"/>
      <c r="V1243" s="11"/>
      <c r="W1243" s="8">
        <f ca="1">IFERROR(IF(P1243&gt;=1,(IF(M1243&gt;=2,COUNTIF(INDIRECT(G1243):INDIRECT(H1243),"OLD"),0)),0),0)</f>
        <v>0</v>
      </c>
      <c r="X1243" s="8">
        <f ca="1">IFERROR(IF(P1243&gt;=1,(IF(M1243=1,COUNTIF(INDIRECT(G1243):INDIRECT(H1243),"NEW"),IF(M1243=3,COUNTIF(INDIRECT(G1243):INDIRECT(H1243),"NEW"),0))),0),0)</f>
        <v>0</v>
      </c>
      <c r="Y1243" s="10">
        <f t="shared" ca="1" si="59"/>
        <v>0</v>
      </c>
      <c r="Z1243" s="13"/>
    </row>
    <row r="1244" spans="6:26" ht="20.100000000000001" customHeight="1" x14ac:dyDescent="0.25">
      <c r="F1244" s="1">
        <f>IFERROR(IF(O1244&gt;=101,MATCH(O1244,VITRAN!$AG$14:$AG$1513,0)+13,0),0)</f>
        <v>0</v>
      </c>
      <c r="G1244" s="1" t="str">
        <f t="shared" si="57"/>
        <v/>
      </c>
      <c r="H1244" s="1" t="str">
        <f t="shared" si="58"/>
        <v/>
      </c>
      <c r="J1244" s="1">
        <f>IFERROR(SUMIFS(STOCK!$U$10:$U$209,STOCK!$H$10:$H$209,T1244),0)</f>
        <v>0</v>
      </c>
      <c r="K1244" s="1">
        <f>IFERROR(SUMIFS(STOCK!$V$10:$V$209,STOCK!$H$10:$H$209,T1244),0)</f>
        <v>0</v>
      </c>
      <c r="M1244" s="1">
        <f>IFERROR(IF(LEN(T1244)&gt;=1,VLOOKUP(HLOOKUP(T1244,PROFILE!$K$5:$V$8,4,0),PROFILE!$F$1:$G$3,2,0),0),0)</f>
        <v>0</v>
      </c>
      <c r="N1244" s="1">
        <f>IFERROR(COUNTIFS(PROFILE!$H$13:$H$212,"&gt;=1",PROFILE!$I$13:$I$212,T1244),0)</f>
        <v>0</v>
      </c>
      <c r="O1244" s="1">
        <f>IFERROR(IF(P1244&gt;=1,(IF(LEN(T1244)&gt;=1,VLOOKUP(T1244,PROFILE!$A$23:$B$34,2,0)*100+COUNTIF($T$8:T1244,T1244),0)),0),0)</f>
        <v>0</v>
      </c>
      <c r="P1244" s="11"/>
      <c r="Q1244" s="11"/>
      <c r="R1244" s="12"/>
      <c r="S1244" s="12"/>
      <c r="T1244" s="11"/>
      <c r="U1244" s="11"/>
      <c r="V1244" s="11"/>
      <c r="W1244" s="8">
        <f ca="1">IFERROR(IF(P1244&gt;=1,(IF(M1244&gt;=2,COUNTIF(INDIRECT(G1244):INDIRECT(H1244),"OLD"),0)),0),0)</f>
        <v>0</v>
      </c>
      <c r="X1244" s="8">
        <f ca="1">IFERROR(IF(P1244&gt;=1,(IF(M1244=1,COUNTIF(INDIRECT(G1244):INDIRECT(H1244),"NEW"),IF(M1244=3,COUNTIF(INDIRECT(G1244):INDIRECT(H1244),"NEW"),0))),0),0)</f>
        <v>0</v>
      </c>
      <c r="Y1244" s="10">
        <f t="shared" ca="1" si="59"/>
        <v>0</v>
      </c>
      <c r="Z1244" s="13"/>
    </row>
    <row r="1245" spans="6:26" ht="20.100000000000001" customHeight="1" x14ac:dyDescent="0.25">
      <c r="F1245" s="1">
        <f>IFERROR(IF(O1245&gt;=101,MATCH(O1245,VITRAN!$AG$14:$AG$1513,0)+13,0),0)</f>
        <v>0</v>
      </c>
      <c r="G1245" s="1" t="str">
        <f t="shared" si="57"/>
        <v/>
      </c>
      <c r="H1245" s="1" t="str">
        <f t="shared" si="58"/>
        <v/>
      </c>
      <c r="J1245" s="1">
        <f>IFERROR(SUMIFS(STOCK!$U$10:$U$209,STOCK!$H$10:$H$209,T1245),0)</f>
        <v>0</v>
      </c>
      <c r="K1245" s="1">
        <f>IFERROR(SUMIFS(STOCK!$V$10:$V$209,STOCK!$H$10:$H$209,T1245),0)</f>
        <v>0</v>
      </c>
      <c r="M1245" s="1">
        <f>IFERROR(IF(LEN(T1245)&gt;=1,VLOOKUP(HLOOKUP(T1245,PROFILE!$K$5:$V$8,4,0),PROFILE!$F$1:$G$3,2,0),0),0)</f>
        <v>0</v>
      </c>
      <c r="N1245" s="1">
        <f>IFERROR(COUNTIFS(PROFILE!$H$13:$H$212,"&gt;=1",PROFILE!$I$13:$I$212,T1245),0)</f>
        <v>0</v>
      </c>
      <c r="O1245" s="1">
        <f>IFERROR(IF(P1245&gt;=1,(IF(LEN(T1245)&gt;=1,VLOOKUP(T1245,PROFILE!$A$23:$B$34,2,0)*100+COUNTIF($T$8:T1245,T1245),0)),0),0)</f>
        <v>0</v>
      </c>
      <c r="P1245" s="11"/>
      <c r="Q1245" s="11"/>
      <c r="R1245" s="12"/>
      <c r="S1245" s="12"/>
      <c r="T1245" s="11"/>
      <c r="U1245" s="11"/>
      <c r="V1245" s="11"/>
      <c r="W1245" s="8">
        <f ca="1">IFERROR(IF(P1245&gt;=1,(IF(M1245&gt;=2,COUNTIF(INDIRECT(G1245):INDIRECT(H1245),"OLD"),0)),0),0)</f>
        <v>0</v>
      </c>
      <c r="X1245" s="8">
        <f ca="1">IFERROR(IF(P1245&gt;=1,(IF(M1245=1,COUNTIF(INDIRECT(G1245):INDIRECT(H1245),"NEW"),IF(M1245=3,COUNTIF(INDIRECT(G1245):INDIRECT(H1245),"NEW"),0))),0),0)</f>
        <v>0</v>
      </c>
      <c r="Y1245" s="10">
        <f t="shared" ca="1" si="59"/>
        <v>0</v>
      </c>
      <c r="Z1245" s="13"/>
    </row>
    <row r="1246" spans="6:26" ht="20.100000000000001" customHeight="1" x14ac:dyDescent="0.25">
      <c r="F1246" s="1">
        <f>IFERROR(IF(O1246&gt;=101,MATCH(O1246,VITRAN!$AG$14:$AG$1513,0)+13,0),0)</f>
        <v>0</v>
      </c>
      <c r="G1246" s="1" t="str">
        <f t="shared" si="57"/>
        <v/>
      </c>
      <c r="H1246" s="1" t="str">
        <f t="shared" si="58"/>
        <v/>
      </c>
      <c r="J1246" s="1">
        <f>IFERROR(SUMIFS(STOCK!$U$10:$U$209,STOCK!$H$10:$H$209,T1246),0)</f>
        <v>0</v>
      </c>
      <c r="K1246" s="1">
        <f>IFERROR(SUMIFS(STOCK!$V$10:$V$209,STOCK!$H$10:$H$209,T1246),0)</f>
        <v>0</v>
      </c>
      <c r="M1246" s="1">
        <f>IFERROR(IF(LEN(T1246)&gt;=1,VLOOKUP(HLOOKUP(T1246,PROFILE!$K$5:$V$8,4,0),PROFILE!$F$1:$G$3,2,0),0),0)</f>
        <v>0</v>
      </c>
      <c r="N1246" s="1">
        <f>IFERROR(COUNTIFS(PROFILE!$H$13:$H$212,"&gt;=1",PROFILE!$I$13:$I$212,T1246),0)</f>
        <v>0</v>
      </c>
      <c r="O1246" s="1">
        <f>IFERROR(IF(P1246&gt;=1,(IF(LEN(T1246)&gt;=1,VLOOKUP(T1246,PROFILE!$A$23:$B$34,2,0)*100+COUNTIF($T$8:T1246,T1246),0)),0),0)</f>
        <v>0</v>
      </c>
      <c r="P1246" s="11"/>
      <c r="Q1246" s="11"/>
      <c r="R1246" s="12"/>
      <c r="S1246" s="12"/>
      <c r="T1246" s="11"/>
      <c r="U1246" s="11"/>
      <c r="V1246" s="11"/>
      <c r="W1246" s="8">
        <f ca="1">IFERROR(IF(P1246&gt;=1,(IF(M1246&gt;=2,COUNTIF(INDIRECT(G1246):INDIRECT(H1246),"OLD"),0)),0),0)</f>
        <v>0</v>
      </c>
      <c r="X1246" s="8">
        <f ca="1">IFERROR(IF(P1246&gt;=1,(IF(M1246=1,COUNTIF(INDIRECT(G1246):INDIRECT(H1246),"NEW"),IF(M1246=3,COUNTIF(INDIRECT(G1246):INDIRECT(H1246),"NEW"),0))),0),0)</f>
        <v>0</v>
      </c>
      <c r="Y1246" s="10">
        <f t="shared" ca="1" si="59"/>
        <v>0</v>
      </c>
      <c r="Z1246" s="13"/>
    </row>
    <row r="1247" spans="6:26" ht="20.100000000000001" customHeight="1" x14ac:dyDescent="0.25">
      <c r="F1247" s="1">
        <f>IFERROR(IF(O1247&gt;=101,MATCH(O1247,VITRAN!$AG$14:$AG$1513,0)+13,0),0)</f>
        <v>0</v>
      </c>
      <c r="G1247" s="1" t="str">
        <f t="shared" si="57"/>
        <v/>
      </c>
      <c r="H1247" s="1" t="str">
        <f t="shared" si="58"/>
        <v/>
      </c>
      <c r="J1247" s="1">
        <f>IFERROR(SUMIFS(STOCK!$U$10:$U$209,STOCK!$H$10:$H$209,T1247),0)</f>
        <v>0</v>
      </c>
      <c r="K1247" s="1">
        <f>IFERROR(SUMIFS(STOCK!$V$10:$V$209,STOCK!$H$10:$H$209,T1247),0)</f>
        <v>0</v>
      </c>
      <c r="M1247" s="1">
        <f>IFERROR(IF(LEN(T1247)&gt;=1,VLOOKUP(HLOOKUP(T1247,PROFILE!$K$5:$V$8,4,0),PROFILE!$F$1:$G$3,2,0),0),0)</f>
        <v>0</v>
      </c>
      <c r="N1247" s="1">
        <f>IFERROR(COUNTIFS(PROFILE!$H$13:$H$212,"&gt;=1",PROFILE!$I$13:$I$212,T1247),0)</f>
        <v>0</v>
      </c>
      <c r="O1247" s="1">
        <f>IFERROR(IF(P1247&gt;=1,(IF(LEN(T1247)&gt;=1,VLOOKUP(T1247,PROFILE!$A$23:$B$34,2,0)*100+COUNTIF($T$8:T1247,T1247),0)),0),0)</f>
        <v>0</v>
      </c>
      <c r="P1247" s="11"/>
      <c r="Q1247" s="11"/>
      <c r="R1247" s="12"/>
      <c r="S1247" s="12"/>
      <c r="T1247" s="11"/>
      <c r="U1247" s="11"/>
      <c r="V1247" s="11"/>
      <c r="W1247" s="8">
        <f ca="1">IFERROR(IF(P1247&gt;=1,(IF(M1247&gt;=2,COUNTIF(INDIRECT(G1247):INDIRECT(H1247),"OLD"),0)),0),0)</f>
        <v>0</v>
      </c>
      <c r="X1247" s="8">
        <f ca="1">IFERROR(IF(P1247&gt;=1,(IF(M1247=1,COUNTIF(INDIRECT(G1247):INDIRECT(H1247),"NEW"),IF(M1247=3,COUNTIF(INDIRECT(G1247):INDIRECT(H1247),"NEW"),0))),0),0)</f>
        <v>0</v>
      </c>
      <c r="Y1247" s="10">
        <f t="shared" ca="1" si="59"/>
        <v>0</v>
      </c>
      <c r="Z1247" s="13"/>
    </row>
    <row r="1248" spans="6:26" ht="20.100000000000001" customHeight="1" x14ac:dyDescent="0.25">
      <c r="F1248" s="1">
        <f>IFERROR(IF(O1248&gt;=101,MATCH(O1248,VITRAN!$AG$14:$AG$1513,0)+13,0),0)</f>
        <v>0</v>
      </c>
      <c r="G1248" s="1" t="str">
        <f t="shared" si="57"/>
        <v/>
      </c>
      <c r="H1248" s="1" t="str">
        <f t="shared" si="58"/>
        <v/>
      </c>
      <c r="J1248" s="1">
        <f>IFERROR(SUMIFS(STOCK!$U$10:$U$209,STOCK!$H$10:$H$209,T1248),0)</f>
        <v>0</v>
      </c>
      <c r="K1248" s="1">
        <f>IFERROR(SUMIFS(STOCK!$V$10:$V$209,STOCK!$H$10:$H$209,T1248),0)</f>
        <v>0</v>
      </c>
      <c r="M1248" s="1">
        <f>IFERROR(IF(LEN(T1248)&gt;=1,VLOOKUP(HLOOKUP(T1248,PROFILE!$K$5:$V$8,4,0),PROFILE!$F$1:$G$3,2,0),0),0)</f>
        <v>0</v>
      </c>
      <c r="N1248" s="1">
        <f>IFERROR(COUNTIFS(PROFILE!$H$13:$H$212,"&gt;=1",PROFILE!$I$13:$I$212,T1248),0)</f>
        <v>0</v>
      </c>
      <c r="O1248" s="1">
        <f>IFERROR(IF(P1248&gt;=1,(IF(LEN(T1248)&gt;=1,VLOOKUP(T1248,PROFILE!$A$23:$B$34,2,0)*100+COUNTIF($T$8:T1248,T1248),0)),0),0)</f>
        <v>0</v>
      </c>
      <c r="P1248" s="11"/>
      <c r="Q1248" s="11"/>
      <c r="R1248" s="12"/>
      <c r="S1248" s="12"/>
      <c r="T1248" s="11"/>
      <c r="U1248" s="11"/>
      <c r="V1248" s="11"/>
      <c r="W1248" s="8">
        <f ca="1">IFERROR(IF(P1248&gt;=1,(IF(M1248&gt;=2,COUNTIF(INDIRECT(G1248):INDIRECT(H1248),"OLD"),0)),0),0)</f>
        <v>0</v>
      </c>
      <c r="X1248" s="8">
        <f ca="1">IFERROR(IF(P1248&gt;=1,(IF(M1248=1,COUNTIF(INDIRECT(G1248):INDIRECT(H1248),"NEW"),IF(M1248=3,COUNTIF(INDIRECT(G1248):INDIRECT(H1248),"NEW"),0))),0),0)</f>
        <v>0</v>
      </c>
      <c r="Y1248" s="10">
        <f t="shared" ca="1" si="59"/>
        <v>0</v>
      </c>
      <c r="Z1248" s="13"/>
    </row>
    <row r="1249" spans="6:26" ht="20.100000000000001" customHeight="1" x14ac:dyDescent="0.25">
      <c r="F1249" s="1">
        <f>IFERROR(IF(O1249&gt;=101,MATCH(O1249,VITRAN!$AG$14:$AG$1513,0)+13,0),0)</f>
        <v>0</v>
      </c>
      <c r="G1249" s="1" t="str">
        <f t="shared" si="57"/>
        <v/>
      </c>
      <c r="H1249" s="1" t="str">
        <f t="shared" si="58"/>
        <v/>
      </c>
      <c r="J1249" s="1">
        <f>IFERROR(SUMIFS(STOCK!$U$10:$U$209,STOCK!$H$10:$H$209,T1249),0)</f>
        <v>0</v>
      </c>
      <c r="K1249" s="1">
        <f>IFERROR(SUMIFS(STOCK!$V$10:$V$209,STOCK!$H$10:$H$209,T1249),0)</f>
        <v>0</v>
      </c>
      <c r="M1249" s="1">
        <f>IFERROR(IF(LEN(T1249)&gt;=1,VLOOKUP(HLOOKUP(T1249,PROFILE!$K$5:$V$8,4,0),PROFILE!$F$1:$G$3,2,0),0),0)</f>
        <v>0</v>
      </c>
      <c r="N1249" s="1">
        <f>IFERROR(COUNTIFS(PROFILE!$H$13:$H$212,"&gt;=1",PROFILE!$I$13:$I$212,T1249),0)</f>
        <v>0</v>
      </c>
      <c r="O1249" s="1">
        <f>IFERROR(IF(P1249&gt;=1,(IF(LEN(T1249)&gt;=1,VLOOKUP(T1249,PROFILE!$A$23:$B$34,2,0)*100+COUNTIF($T$8:T1249,T1249),0)),0),0)</f>
        <v>0</v>
      </c>
      <c r="P1249" s="11"/>
      <c r="Q1249" s="11"/>
      <c r="R1249" s="12"/>
      <c r="S1249" s="12"/>
      <c r="T1249" s="11"/>
      <c r="U1249" s="11"/>
      <c r="V1249" s="11"/>
      <c r="W1249" s="8">
        <f ca="1">IFERROR(IF(P1249&gt;=1,(IF(M1249&gt;=2,COUNTIF(INDIRECT(G1249):INDIRECT(H1249),"OLD"),0)),0),0)</f>
        <v>0</v>
      </c>
      <c r="X1249" s="8">
        <f ca="1">IFERROR(IF(P1249&gt;=1,(IF(M1249=1,COUNTIF(INDIRECT(G1249):INDIRECT(H1249),"NEW"),IF(M1249=3,COUNTIF(INDIRECT(G1249):INDIRECT(H1249),"NEW"),0))),0),0)</f>
        <v>0</v>
      </c>
      <c r="Y1249" s="10">
        <f t="shared" ca="1" si="59"/>
        <v>0</v>
      </c>
      <c r="Z1249" s="13"/>
    </row>
    <row r="1250" spans="6:26" ht="20.100000000000001" customHeight="1" x14ac:dyDescent="0.25">
      <c r="F1250" s="1">
        <f>IFERROR(IF(O1250&gt;=101,MATCH(O1250,VITRAN!$AG$14:$AG$1513,0)+13,0),0)</f>
        <v>0</v>
      </c>
      <c r="G1250" s="1" t="str">
        <f t="shared" si="57"/>
        <v/>
      </c>
      <c r="H1250" s="1" t="str">
        <f t="shared" si="58"/>
        <v/>
      </c>
      <c r="J1250" s="1">
        <f>IFERROR(SUMIFS(STOCK!$U$10:$U$209,STOCK!$H$10:$H$209,T1250),0)</f>
        <v>0</v>
      </c>
      <c r="K1250" s="1">
        <f>IFERROR(SUMIFS(STOCK!$V$10:$V$209,STOCK!$H$10:$H$209,T1250),0)</f>
        <v>0</v>
      </c>
      <c r="M1250" s="1">
        <f>IFERROR(IF(LEN(T1250)&gt;=1,VLOOKUP(HLOOKUP(T1250,PROFILE!$K$5:$V$8,4,0),PROFILE!$F$1:$G$3,2,0),0),0)</f>
        <v>0</v>
      </c>
      <c r="N1250" s="1">
        <f>IFERROR(COUNTIFS(PROFILE!$H$13:$H$212,"&gt;=1",PROFILE!$I$13:$I$212,T1250),0)</f>
        <v>0</v>
      </c>
      <c r="O1250" s="1">
        <f>IFERROR(IF(P1250&gt;=1,(IF(LEN(T1250)&gt;=1,VLOOKUP(T1250,PROFILE!$A$23:$B$34,2,0)*100+COUNTIF($T$8:T1250,T1250),0)),0),0)</f>
        <v>0</v>
      </c>
      <c r="P1250" s="11"/>
      <c r="Q1250" s="11"/>
      <c r="R1250" s="12"/>
      <c r="S1250" s="12"/>
      <c r="T1250" s="11"/>
      <c r="U1250" s="11"/>
      <c r="V1250" s="11"/>
      <c r="W1250" s="8">
        <f ca="1">IFERROR(IF(P1250&gt;=1,(IF(M1250&gt;=2,COUNTIF(INDIRECT(G1250):INDIRECT(H1250),"OLD"),0)),0),0)</f>
        <v>0</v>
      </c>
      <c r="X1250" s="8">
        <f ca="1">IFERROR(IF(P1250&gt;=1,(IF(M1250=1,COUNTIF(INDIRECT(G1250):INDIRECT(H1250),"NEW"),IF(M1250=3,COUNTIF(INDIRECT(G1250):INDIRECT(H1250),"NEW"),0))),0),0)</f>
        <v>0</v>
      </c>
      <c r="Y1250" s="10">
        <f t="shared" ca="1" si="59"/>
        <v>0</v>
      </c>
      <c r="Z1250" s="13"/>
    </row>
    <row r="1251" spans="6:26" ht="20.100000000000001" customHeight="1" x14ac:dyDescent="0.25">
      <c r="F1251" s="1">
        <f>IFERROR(IF(O1251&gt;=101,MATCH(O1251,VITRAN!$AG$14:$AG$1513,0)+13,0),0)</f>
        <v>0</v>
      </c>
      <c r="G1251" s="1" t="str">
        <f t="shared" si="57"/>
        <v/>
      </c>
      <c r="H1251" s="1" t="str">
        <f t="shared" si="58"/>
        <v/>
      </c>
      <c r="J1251" s="1">
        <f>IFERROR(SUMIFS(STOCK!$U$10:$U$209,STOCK!$H$10:$H$209,T1251),0)</f>
        <v>0</v>
      </c>
      <c r="K1251" s="1">
        <f>IFERROR(SUMIFS(STOCK!$V$10:$V$209,STOCK!$H$10:$H$209,T1251),0)</f>
        <v>0</v>
      </c>
      <c r="M1251" s="1">
        <f>IFERROR(IF(LEN(T1251)&gt;=1,VLOOKUP(HLOOKUP(T1251,PROFILE!$K$5:$V$8,4,0),PROFILE!$F$1:$G$3,2,0),0),0)</f>
        <v>0</v>
      </c>
      <c r="N1251" s="1">
        <f>IFERROR(COUNTIFS(PROFILE!$H$13:$H$212,"&gt;=1",PROFILE!$I$13:$I$212,T1251),0)</f>
        <v>0</v>
      </c>
      <c r="O1251" s="1">
        <f>IFERROR(IF(P1251&gt;=1,(IF(LEN(T1251)&gt;=1,VLOOKUP(T1251,PROFILE!$A$23:$B$34,2,0)*100+COUNTIF($T$8:T1251,T1251),0)),0),0)</f>
        <v>0</v>
      </c>
      <c r="P1251" s="11"/>
      <c r="Q1251" s="11"/>
      <c r="R1251" s="12"/>
      <c r="S1251" s="12"/>
      <c r="T1251" s="11"/>
      <c r="U1251" s="11"/>
      <c r="V1251" s="11"/>
      <c r="W1251" s="8">
        <f ca="1">IFERROR(IF(P1251&gt;=1,(IF(M1251&gt;=2,COUNTIF(INDIRECT(G1251):INDIRECT(H1251),"OLD"),0)),0),0)</f>
        <v>0</v>
      </c>
      <c r="X1251" s="8">
        <f ca="1">IFERROR(IF(P1251&gt;=1,(IF(M1251=1,COUNTIF(INDIRECT(G1251):INDIRECT(H1251),"NEW"),IF(M1251=3,COUNTIF(INDIRECT(G1251):INDIRECT(H1251),"NEW"),0))),0),0)</f>
        <v>0</v>
      </c>
      <c r="Y1251" s="10">
        <f t="shared" ca="1" si="59"/>
        <v>0</v>
      </c>
      <c r="Z1251" s="13"/>
    </row>
    <row r="1252" spans="6:26" ht="20.100000000000001" customHeight="1" x14ac:dyDescent="0.25">
      <c r="F1252" s="1">
        <f>IFERROR(IF(O1252&gt;=101,MATCH(O1252,VITRAN!$AG$14:$AG$1513,0)+13,0),0)</f>
        <v>0</v>
      </c>
      <c r="G1252" s="1" t="str">
        <f t="shared" si="57"/>
        <v/>
      </c>
      <c r="H1252" s="1" t="str">
        <f t="shared" si="58"/>
        <v/>
      </c>
      <c r="J1252" s="1">
        <f>IFERROR(SUMIFS(STOCK!$U$10:$U$209,STOCK!$H$10:$H$209,T1252),0)</f>
        <v>0</v>
      </c>
      <c r="K1252" s="1">
        <f>IFERROR(SUMIFS(STOCK!$V$10:$V$209,STOCK!$H$10:$H$209,T1252),0)</f>
        <v>0</v>
      </c>
      <c r="M1252" s="1">
        <f>IFERROR(IF(LEN(T1252)&gt;=1,VLOOKUP(HLOOKUP(T1252,PROFILE!$K$5:$V$8,4,0),PROFILE!$F$1:$G$3,2,0),0),0)</f>
        <v>0</v>
      </c>
      <c r="N1252" s="1">
        <f>IFERROR(COUNTIFS(PROFILE!$H$13:$H$212,"&gt;=1",PROFILE!$I$13:$I$212,T1252),0)</f>
        <v>0</v>
      </c>
      <c r="O1252" s="1">
        <f>IFERROR(IF(P1252&gt;=1,(IF(LEN(T1252)&gt;=1,VLOOKUP(T1252,PROFILE!$A$23:$B$34,2,0)*100+COUNTIF($T$8:T1252,T1252),0)),0),0)</f>
        <v>0</v>
      </c>
      <c r="P1252" s="11"/>
      <c r="Q1252" s="11"/>
      <c r="R1252" s="12"/>
      <c r="S1252" s="12"/>
      <c r="T1252" s="11"/>
      <c r="U1252" s="11"/>
      <c r="V1252" s="11"/>
      <c r="W1252" s="8">
        <f ca="1">IFERROR(IF(P1252&gt;=1,(IF(M1252&gt;=2,COUNTIF(INDIRECT(G1252):INDIRECT(H1252),"OLD"),0)),0),0)</f>
        <v>0</v>
      </c>
      <c r="X1252" s="8">
        <f ca="1">IFERROR(IF(P1252&gt;=1,(IF(M1252=1,COUNTIF(INDIRECT(G1252):INDIRECT(H1252),"NEW"),IF(M1252=3,COUNTIF(INDIRECT(G1252):INDIRECT(H1252),"NEW"),0))),0),0)</f>
        <v>0</v>
      </c>
      <c r="Y1252" s="10">
        <f t="shared" ca="1" si="59"/>
        <v>0</v>
      </c>
      <c r="Z1252" s="13"/>
    </row>
    <row r="1253" spans="6:26" ht="20.100000000000001" customHeight="1" x14ac:dyDescent="0.25">
      <c r="F1253" s="1">
        <f>IFERROR(IF(O1253&gt;=101,MATCH(O1253,VITRAN!$AG$14:$AG$1513,0)+13,0),0)</f>
        <v>0</v>
      </c>
      <c r="G1253" s="1" t="str">
        <f t="shared" si="57"/>
        <v/>
      </c>
      <c r="H1253" s="1" t="str">
        <f t="shared" si="58"/>
        <v/>
      </c>
      <c r="J1253" s="1">
        <f>IFERROR(SUMIFS(STOCK!$U$10:$U$209,STOCK!$H$10:$H$209,T1253),0)</f>
        <v>0</v>
      </c>
      <c r="K1253" s="1">
        <f>IFERROR(SUMIFS(STOCK!$V$10:$V$209,STOCK!$H$10:$H$209,T1253),0)</f>
        <v>0</v>
      </c>
      <c r="M1253" s="1">
        <f>IFERROR(IF(LEN(T1253)&gt;=1,VLOOKUP(HLOOKUP(T1253,PROFILE!$K$5:$V$8,4,0),PROFILE!$F$1:$G$3,2,0),0),0)</f>
        <v>0</v>
      </c>
      <c r="N1253" s="1">
        <f>IFERROR(COUNTIFS(PROFILE!$H$13:$H$212,"&gt;=1",PROFILE!$I$13:$I$212,T1253),0)</f>
        <v>0</v>
      </c>
      <c r="O1253" s="1">
        <f>IFERROR(IF(P1253&gt;=1,(IF(LEN(T1253)&gt;=1,VLOOKUP(T1253,PROFILE!$A$23:$B$34,2,0)*100+COUNTIF($T$8:T1253,T1253),0)),0),0)</f>
        <v>0</v>
      </c>
      <c r="P1253" s="11"/>
      <c r="Q1253" s="11"/>
      <c r="R1253" s="12"/>
      <c r="S1253" s="12"/>
      <c r="T1253" s="11"/>
      <c r="U1253" s="11"/>
      <c r="V1253" s="11"/>
      <c r="W1253" s="8">
        <f ca="1">IFERROR(IF(P1253&gt;=1,(IF(M1253&gt;=2,COUNTIF(INDIRECT(G1253):INDIRECT(H1253),"OLD"),0)),0),0)</f>
        <v>0</v>
      </c>
      <c r="X1253" s="8">
        <f ca="1">IFERROR(IF(P1253&gt;=1,(IF(M1253=1,COUNTIF(INDIRECT(G1253):INDIRECT(H1253),"NEW"),IF(M1253=3,COUNTIF(INDIRECT(G1253):INDIRECT(H1253),"NEW"),0))),0),0)</f>
        <v>0</v>
      </c>
      <c r="Y1253" s="10">
        <f t="shared" ca="1" si="59"/>
        <v>0</v>
      </c>
      <c r="Z1253" s="13"/>
    </row>
    <row r="1254" spans="6:26" ht="20.100000000000001" customHeight="1" x14ac:dyDescent="0.25">
      <c r="F1254" s="1">
        <f>IFERROR(IF(O1254&gt;=101,MATCH(O1254,VITRAN!$AG$14:$AG$1513,0)+13,0),0)</f>
        <v>0</v>
      </c>
      <c r="G1254" s="1" t="str">
        <f t="shared" si="57"/>
        <v/>
      </c>
      <c r="H1254" s="1" t="str">
        <f t="shared" si="58"/>
        <v/>
      </c>
      <c r="J1254" s="1">
        <f>IFERROR(SUMIFS(STOCK!$U$10:$U$209,STOCK!$H$10:$H$209,T1254),0)</f>
        <v>0</v>
      </c>
      <c r="K1254" s="1">
        <f>IFERROR(SUMIFS(STOCK!$V$10:$V$209,STOCK!$H$10:$H$209,T1254),0)</f>
        <v>0</v>
      </c>
      <c r="M1254" s="1">
        <f>IFERROR(IF(LEN(T1254)&gt;=1,VLOOKUP(HLOOKUP(T1254,PROFILE!$K$5:$V$8,4,0),PROFILE!$F$1:$G$3,2,0),0),0)</f>
        <v>0</v>
      </c>
      <c r="N1254" s="1">
        <f>IFERROR(COUNTIFS(PROFILE!$H$13:$H$212,"&gt;=1",PROFILE!$I$13:$I$212,T1254),0)</f>
        <v>0</v>
      </c>
      <c r="O1254" s="1">
        <f>IFERROR(IF(P1254&gt;=1,(IF(LEN(T1254)&gt;=1,VLOOKUP(T1254,PROFILE!$A$23:$B$34,2,0)*100+COUNTIF($T$8:T1254,T1254),0)),0),0)</f>
        <v>0</v>
      </c>
      <c r="P1254" s="11"/>
      <c r="Q1254" s="11"/>
      <c r="R1254" s="12"/>
      <c r="S1254" s="12"/>
      <c r="T1254" s="11"/>
      <c r="U1254" s="11"/>
      <c r="V1254" s="11"/>
      <c r="W1254" s="8">
        <f ca="1">IFERROR(IF(P1254&gt;=1,(IF(M1254&gt;=2,COUNTIF(INDIRECT(G1254):INDIRECT(H1254),"OLD"),0)),0),0)</f>
        <v>0</v>
      </c>
      <c r="X1254" s="8">
        <f ca="1">IFERROR(IF(P1254&gt;=1,(IF(M1254=1,COUNTIF(INDIRECT(G1254):INDIRECT(H1254),"NEW"),IF(M1254=3,COUNTIF(INDIRECT(G1254):INDIRECT(H1254),"NEW"),0))),0),0)</f>
        <v>0</v>
      </c>
      <c r="Y1254" s="10">
        <f t="shared" ca="1" si="59"/>
        <v>0</v>
      </c>
      <c r="Z1254" s="13"/>
    </row>
    <row r="1255" spans="6:26" ht="20.100000000000001" customHeight="1" x14ac:dyDescent="0.25">
      <c r="F1255" s="1">
        <f>IFERROR(IF(O1255&gt;=101,MATCH(O1255,VITRAN!$AG$14:$AG$1513,0)+13,0),0)</f>
        <v>0</v>
      </c>
      <c r="G1255" s="1" t="str">
        <f t="shared" si="57"/>
        <v/>
      </c>
      <c r="H1255" s="1" t="str">
        <f t="shared" si="58"/>
        <v/>
      </c>
      <c r="J1255" s="1">
        <f>IFERROR(SUMIFS(STOCK!$U$10:$U$209,STOCK!$H$10:$H$209,T1255),0)</f>
        <v>0</v>
      </c>
      <c r="K1255" s="1">
        <f>IFERROR(SUMIFS(STOCK!$V$10:$V$209,STOCK!$H$10:$H$209,T1255),0)</f>
        <v>0</v>
      </c>
      <c r="M1255" s="1">
        <f>IFERROR(IF(LEN(T1255)&gt;=1,VLOOKUP(HLOOKUP(T1255,PROFILE!$K$5:$V$8,4,0),PROFILE!$F$1:$G$3,2,0),0),0)</f>
        <v>0</v>
      </c>
      <c r="N1255" s="1">
        <f>IFERROR(COUNTIFS(PROFILE!$H$13:$H$212,"&gt;=1",PROFILE!$I$13:$I$212,T1255),0)</f>
        <v>0</v>
      </c>
      <c r="O1255" s="1">
        <f>IFERROR(IF(P1255&gt;=1,(IF(LEN(T1255)&gt;=1,VLOOKUP(T1255,PROFILE!$A$23:$B$34,2,0)*100+COUNTIF($T$8:T1255,T1255),0)),0),0)</f>
        <v>0</v>
      </c>
      <c r="P1255" s="11"/>
      <c r="Q1255" s="11"/>
      <c r="R1255" s="12"/>
      <c r="S1255" s="12"/>
      <c r="T1255" s="11"/>
      <c r="U1255" s="11"/>
      <c r="V1255" s="11"/>
      <c r="W1255" s="8">
        <f ca="1">IFERROR(IF(P1255&gt;=1,(IF(M1255&gt;=2,COUNTIF(INDIRECT(G1255):INDIRECT(H1255),"OLD"),0)),0),0)</f>
        <v>0</v>
      </c>
      <c r="X1255" s="8">
        <f ca="1">IFERROR(IF(P1255&gt;=1,(IF(M1255=1,COUNTIF(INDIRECT(G1255):INDIRECT(H1255),"NEW"),IF(M1255=3,COUNTIF(INDIRECT(G1255):INDIRECT(H1255),"NEW"),0))),0),0)</f>
        <v>0</v>
      </c>
      <c r="Y1255" s="10">
        <f t="shared" ca="1" si="59"/>
        <v>0</v>
      </c>
      <c r="Z1255" s="13"/>
    </row>
    <row r="1256" spans="6:26" ht="20.100000000000001" customHeight="1" x14ac:dyDescent="0.25">
      <c r="F1256" s="1">
        <f>IFERROR(IF(O1256&gt;=101,MATCH(O1256,VITRAN!$AG$14:$AG$1513,0)+13,0),0)</f>
        <v>0</v>
      </c>
      <c r="G1256" s="1" t="str">
        <f t="shared" si="57"/>
        <v/>
      </c>
      <c r="H1256" s="1" t="str">
        <f t="shared" si="58"/>
        <v/>
      </c>
      <c r="J1256" s="1">
        <f>IFERROR(SUMIFS(STOCK!$U$10:$U$209,STOCK!$H$10:$H$209,T1256),0)</f>
        <v>0</v>
      </c>
      <c r="K1256" s="1">
        <f>IFERROR(SUMIFS(STOCK!$V$10:$V$209,STOCK!$H$10:$H$209,T1256),0)</f>
        <v>0</v>
      </c>
      <c r="M1256" s="1">
        <f>IFERROR(IF(LEN(T1256)&gt;=1,VLOOKUP(HLOOKUP(T1256,PROFILE!$K$5:$V$8,4,0),PROFILE!$F$1:$G$3,2,0),0),0)</f>
        <v>0</v>
      </c>
      <c r="N1256" s="1">
        <f>IFERROR(COUNTIFS(PROFILE!$H$13:$H$212,"&gt;=1",PROFILE!$I$13:$I$212,T1256),0)</f>
        <v>0</v>
      </c>
      <c r="O1256" s="1">
        <f>IFERROR(IF(P1256&gt;=1,(IF(LEN(T1256)&gt;=1,VLOOKUP(T1256,PROFILE!$A$23:$B$34,2,0)*100+COUNTIF($T$8:T1256,T1256),0)),0),0)</f>
        <v>0</v>
      </c>
      <c r="P1256" s="11"/>
      <c r="Q1256" s="11"/>
      <c r="R1256" s="12"/>
      <c r="S1256" s="12"/>
      <c r="T1256" s="11"/>
      <c r="U1256" s="11"/>
      <c r="V1256" s="11"/>
      <c r="W1256" s="8">
        <f ca="1">IFERROR(IF(P1256&gt;=1,(IF(M1256&gt;=2,COUNTIF(INDIRECT(G1256):INDIRECT(H1256),"OLD"),0)),0),0)</f>
        <v>0</v>
      </c>
      <c r="X1256" s="8">
        <f ca="1">IFERROR(IF(P1256&gt;=1,(IF(M1256=1,COUNTIF(INDIRECT(G1256):INDIRECT(H1256),"NEW"),IF(M1256=3,COUNTIF(INDIRECT(G1256):INDIRECT(H1256),"NEW"),0))),0),0)</f>
        <v>0</v>
      </c>
      <c r="Y1256" s="10">
        <f t="shared" ca="1" si="59"/>
        <v>0</v>
      </c>
      <c r="Z1256" s="13"/>
    </row>
    <row r="1257" spans="6:26" ht="20.100000000000001" customHeight="1" x14ac:dyDescent="0.25">
      <c r="F1257" s="1">
        <f>IFERROR(IF(O1257&gt;=101,MATCH(O1257,VITRAN!$AG$14:$AG$1513,0)+13,0),0)</f>
        <v>0</v>
      </c>
      <c r="G1257" s="1" t="str">
        <f t="shared" si="57"/>
        <v/>
      </c>
      <c r="H1257" s="1" t="str">
        <f t="shared" si="58"/>
        <v/>
      </c>
      <c r="J1257" s="1">
        <f>IFERROR(SUMIFS(STOCK!$U$10:$U$209,STOCK!$H$10:$H$209,T1257),0)</f>
        <v>0</v>
      </c>
      <c r="K1257" s="1">
        <f>IFERROR(SUMIFS(STOCK!$V$10:$V$209,STOCK!$H$10:$H$209,T1257),0)</f>
        <v>0</v>
      </c>
      <c r="M1257" s="1">
        <f>IFERROR(IF(LEN(T1257)&gt;=1,VLOOKUP(HLOOKUP(T1257,PROFILE!$K$5:$V$8,4,0),PROFILE!$F$1:$G$3,2,0),0),0)</f>
        <v>0</v>
      </c>
      <c r="N1257" s="1">
        <f>IFERROR(COUNTIFS(PROFILE!$H$13:$H$212,"&gt;=1",PROFILE!$I$13:$I$212,T1257),0)</f>
        <v>0</v>
      </c>
      <c r="O1257" s="1">
        <f>IFERROR(IF(P1257&gt;=1,(IF(LEN(T1257)&gt;=1,VLOOKUP(T1257,PROFILE!$A$23:$B$34,2,0)*100+COUNTIF($T$8:T1257,T1257),0)),0),0)</f>
        <v>0</v>
      </c>
      <c r="P1257" s="11"/>
      <c r="Q1257" s="11"/>
      <c r="R1257" s="12"/>
      <c r="S1257" s="12"/>
      <c r="T1257" s="11"/>
      <c r="U1257" s="11"/>
      <c r="V1257" s="11"/>
      <c r="W1257" s="8">
        <f ca="1">IFERROR(IF(P1257&gt;=1,(IF(M1257&gt;=2,COUNTIF(INDIRECT(G1257):INDIRECT(H1257),"OLD"),0)),0),0)</f>
        <v>0</v>
      </c>
      <c r="X1257" s="8">
        <f ca="1">IFERROR(IF(P1257&gt;=1,(IF(M1257=1,COUNTIF(INDIRECT(G1257):INDIRECT(H1257),"NEW"),IF(M1257=3,COUNTIF(INDIRECT(G1257):INDIRECT(H1257),"NEW"),0))),0),0)</f>
        <v>0</v>
      </c>
      <c r="Y1257" s="10">
        <f t="shared" ca="1" si="59"/>
        <v>0</v>
      </c>
      <c r="Z1257" s="13"/>
    </row>
    <row r="1258" spans="6:26" ht="20.100000000000001" customHeight="1" x14ac:dyDescent="0.25">
      <c r="F1258" s="1">
        <f>IFERROR(IF(O1258&gt;=101,MATCH(O1258,VITRAN!$AG$14:$AG$1513,0)+13,0),0)</f>
        <v>0</v>
      </c>
      <c r="G1258" s="1" t="str">
        <f t="shared" si="57"/>
        <v/>
      </c>
      <c r="H1258" s="1" t="str">
        <f t="shared" si="58"/>
        <v/>
      </c>
      <c r="J1258" s="1">
        <f>IFERROR(SUMIFS(STOCK!$U$10:$U$209,STOCK!$H$10:$H$209,T1258),0)</f>
        <v>0</v>
      </c>
      <c r="K1258" s="1">
        <f>IFERROR(SUMIFS(STOCK!$V$10:$V$209,STOCK!$H$10:$H$209,T1258),0)</f>
        <v>0</v>
      </c>
      <c r="M1258" s="1">
        <f>IFERROR(IF(LEN(T1258)&gt;=1,VLOOKUP(HLOOKUP(T1258,PROFILE!$K$5:$V$8,4,0),PROFILE!$F$1:$G$3,2,0),0),0)</f>
        <v>0</v>
      </c>
      <c r="N1258" s="1">
        <f>IFERROR(COUNTIFS(PROFILE!$H$13:$H$212,"&gt;=1",PROFILE!$I$13:$I$212,T1258),0)</f>
        <v>0</v>
      </c>
      <c r="O1258" s="1">
        <f>IFERROR(IF(P1258&gt;=1,(IF(LEN(T1258)&gt;=1,VLOOKUP(T1258,PROFILE!$A$23:$B$34,2,0)*100+COUNTIF($T$8:T1258,T1258),0)),0),0)</f>
        <v>0</v>
      </c>
      <c r="P1258" s="11"/>
      <c r="Q1258" s="11"/>
      <c r="R1258" s="12"/>
      <c r="S1258" s="12"/>
      <c r="T1258" s="11"/>
      <c r="U1258" s="11"/>
      <c r="V1258" s="11"/>
      <c r="W1258" s="8">
        <f ca="1">IFERROR(IF(P1258&gt;=1,(IF(M1258&gt;=2,COUNTIF(INDIRECT(G1258):INDIRECT(H1258),"OLD"),0)),0),0)</f>
        <v>0</v>
      </c>
      <c r="X1258" s="8">
        <f ca="1">IFERROR(IF(P1258&gt;=1,(IF(M1258=1,COUNTIF(INDIRECT(G1258):INDIRECT(H1258),"NEW"),IF(M1258=3,COUNTIF(INDIRECT(G1258):INDIRECT(H1258),"NEW"),0))),0),0)</f>
        <v>0</v>
      </c>
      <c r="Y1258" s="10">
        <f t="shared" ca="1" si="59"/>
        <v>0</v>
      </c>
      <c r="Z1258" s="13"/>
    </row>
    <row r="1259" spans="6:26" ht="20.100000000000001" customHeight="1" x14ac:dyDescent="0.25">
      <c r="F1259" s="1">
        <f>IFERROR(IF(O1259&gt;=101,MATCH(O1259,VITRAN!$AG$14:$AG$1513,0)+13,0),0)</f>
        <v>0</v>
      </c>
      <c r="G1259" s="1" t="str">
        <f t="shared" si="57"/>
        <v/>
      </c>
      <c r="H1259" s="1" t="str">
        <f t="shared" si="58"/>
        <v/>
      </c>
      <c r="J1259" s="1">
        <f>IFERROR(SUMIFS(STOCK!$U$10:$U$209,STOCK!$H$10:$H$209,T1259),0)</f>
        <v>0</v>
      </c>
      <c r="K1259" s="1">
        <f>IFERROR(SUMIFS(STOCK!$V$10:$V$209,STOCK!$H$10:$H$209,T1259),0)</f>
        <v>0</v>
      </c>
      <c r="M1259" s="1">
        <f>IFERROR(IF(LEN(T1259)&gt;=1,VLOOKUP(HLOOKUP(T1259,PROFILE!$K$5:$V$8,4,0),PROFILE!$F$1:$G$3,2,0),0),0)</f>
        <v>0</v>
      </c>
      <c r="N1259" s="1">
        <f>IFERROR(COUNTIFS(PROFILE!$H$13:$H$212,"&gt;=1",PROFILE!$I$13:$I$212,T1259),0)</f>
        <v>0</v>
      </c>
      <c r="O1259" s="1">
        <f>IFERROR(IF(P1259&gt;=1,(IF(LEN(T1259)&gt;=1,VLOOKUP(T1259,PROFILE!$A$23:$B$34,2,0)*100+COUNTIF($T$8:T1259,T1259),0)),0),0)</f>
        <v>0</v>
      </c>
      <c r="P1259" s="11"/>
      <c r="Q1259" s="11"/>
      <c r="R1259" s="12"/>
      <c r="S1259" s="12"/>
      <c r="T1259" s="11"/>
      <c r="U1259" s="11"/>
      <c r="V1259" s="11"/>
      <c r="W1259" s="8">
        <f ca="1">IFERROR(IF(P1259&gt;=1,(IF(M1259&gt;=2,COUNTIF(INDIRECT(G1259):INDIRECT(H1259),"OLD"),0)),0),0)</f>
        <v>0</v>
      </c>
      <c r="X1259" s="8">
        <f ca="1">IFERROR(IF(P1259&gt;=1,(IF(M1259=1,COUNTIF(INDIRECT(G1259):INDIRECT(H1259),"NEW"),IF(M1259=3,COUNTIF(INDIRECT(G1259):INDIRECT(H1259),"NEW"),0))),0),0)</f>
        <v>0</v>
      </c>
      <c r="Y1259" s="10">
        <f t="shared" ca="1" si="59"/>
        <v>0</v>
      </c>
      <c r="Z1259" s="13"/>
    </row>
    <row r="1260" spans="6:26" ht="20.100000000000001" customHeight="1" x14ac:dyDescent="0.25">
      <c r="F1260" s="1">
        <f>IFERROR(IF(O1260&gt;=101,MATCH(O1260,VITRAN!$AG$14:$AG$1513,0)+13,0),0)</f>
        <v>0</v>
      </c>
      <c r="G1260" s="1" t="str">
        <f t="shared" si="57"/>
        <v/>
      </c>
      <c r="H1260" s="1" t="str">
        <f t="shared" si="58"/>
        <v/>
      </c>
      <c r="J1260" s="1">
        <f>IFERROR(SUMIFS(STOCK!$U$10:$U$209,STOCK!$H$10:$H$209,T1260),0)</f>
        <v>0</v>
      </c>
      <c r="K1260" s="1">
        <f>IFERROR(SUMIFS(STOCK!$V$10:$V$209,STOCK!$H$10:$H$209,T1260),0)</f>
        <v>0</v>
      </c>
      <c r="M1260" s="1">
        <f>IFERROR(IF(LEN(T1260)&gt;=1,VLOOKUP(HLOOKUP(T1260,PROFILE!$K$5:$V$8,4,0),PROFILE!$F$1:$G$3,2,0),0),0)</f>
        <v>0</v>
      </c>
      <c r="N1260" s="1">
        <f>IFERROR(COUNTIFS(PROFILE!$H$13:$H$212,"&gt;=1",PROFILE!$I$13:$I$212,T1260),0)</f>
        <v>0</v>
      </c>
      <c r="O1260" s="1">
        <f>IFERROR(IF(P1260&gt;=1,(IF(LEN(T1260)&gt;=1,VLOOKUP(T1260,PROFILE!$A$23:$B$34,2,0)*100+COUNTIF($T$8:T1260,T1260),0)),0),0)</f>
        <v>0</v>
      </c>
      <c r="P1260" s="11"/>
      <c r="Q1260" s="11"/>
      <c r="R1260" s="12"/>
      <c r="S1260" s="12"/>
      <c r="T1260" s="11"/>
      <c r="U1260" s="11"/>
      <c r="V1260" s="11"/>
      <c r="W1260" s="8">
        <f ca="1">IFERROR(IF(P1260&gt;=1,(IF(M1260&gt;=2,COUNTIF(INDIRECT(G1260):INDIRECT(H1260),"OLD"),0)),0),0)</f>
        <v>0</v>
      </c>
      <c r="X1260" s="8">
        <f ca="1">IFERROR(IF(P1260&gt;=1,(IF(M1260=1,COUNTIF(INDIRECT(G1260):INDIRECT(H1260),"NEW"),IF(M1260=3,COUNTIF(INDIRECT(G1260):INDIRECT(H1260),"NEW"),0))),0),0)</f>
        <v>0</v>
      </c>
      <c r="Y1260" s="10">
        <f t="shared" ca="1" si="59"/>
        <v>0</v>
      </c>
      <c r="Z1260" s="13"/>
    </row>
    <row r="1261" spans="6:26" ht="20.100000000000001" customHeight="1" x14ac:dyDescent="0.25">
      <c r="F1261" s="1">
        <f>IFERROR(IF(O1261&gt;=101,MATCH(O1261,VITRAN!$AG$14:$AG$1513,0)+13,0),0)</f>
        <v>0</v>
      </c>
      <c r="G1261" s="1" t="str">
        <f t="shared" si="57"/>
        <v/>
      </c>
      <c r="H1261" s="1" t="str">
        <f t="shared" si="58"/>
        <v/>
      </c>
      <c r="J1261" s="1">
        <f>IFERROR(SUMIFS(STOCK!$U$10:$U$209,STOCK!$H$10:$H$209,T1261),0)</f>
        <v>0</v>
      </c>
      <c r="K1261" s="1">
        <f>IFERROR(SUMIFS(STOCK!$V$10:$V$209,STOCK!$H$10:$H$209,T1261),0)</f>
        <v>0</v>
      </c>
      <c r="M1261" s="1">
        <f>IFERROR(IF(LEN(T1261)&gt;=1,VLOOKUP(HLOOKUP(T1261,PROFILE!$K$5:$V$8,4,0),PROFILE!$F$1:$G$3,2,0),0),0)</f>
        <v>0</v>
      </c>
      <c r="N1261" s="1">
        <f>IFERROR(COUNTIFS(PROFILE!$H$13:$H$212,"&gt;=1",PROFILE!$I$13:$I$212,T1261),0)</f>
        <v>0</v>
      </c>
      <c r="O1261" s="1">
        <f>IFERROR(IF(P1261&gt;=1,(IF(LEN(T1261)&gt;=1,VLOOKUP(T1261,PROFILE!$A$23:$B$34,2,0)*100+COUNTIF($T$8:T1261,T1261),0)),0),0)</f>
        <v>0</v>
      </c>
      <c r="P1261" s="11"/>
      <c r="Q1261" s="11"/>
      <c r="R1261" s="12"/>
      <c r="S1261" s="12"/>
      <c r="T1261" s="11"/>
      <c r="U1261" s="11"/>
      <c r="V1261" s="11"/>
      <c r="W1261" s="8">
        <f ca="1">IFERROR(IF(P1261&gt;=1,(IF(M1261&gt;=2,COUNTIF(INDIRECT(G1261):INDIRECT(H1261),"OLD"),0)),0),0)</f>
        <v>0</v>
      </c>
      <c r="X1261" s="8">
        <f ca="1">IFERROR(IF(P1261&gt;=1,(IF(M1261=1,COUNTIF(INDIRECT(G1261):INDIRECT(H1261),"NEW"),IF(M1261=3,COUNTIF(INDIRECT(G1261):INDIRECT(H1261),"NEW"),0))),0),0)</f>
        <v>0</v>
      </c>
      <c r="Y1261" s="10">
        <f t="shared" ca="1" si="59"/>
        <v>0</v>
      </c>
      <c r="Z1261" s="13"/>
    </row>
    <row r="1262" spans="6:26" ht="20.100000000000001" customHeight="1" x14ac:dyDescent="0.25">
      <c r="F1262" s="1">
        <f>IFERROR(IF(O1262&gt;=101,MATCH(O1262,VITRAN!$AG$14:$AG$1513,0)+13,0),0)</f>
        <v>0</v>
      </c>
      <c r="G1262" s="1" t="str">
        <f t="shared" si="57"/>
        <v/>
      </c>
      <c r="H1262" s="1" t="str">
        <f t="shared" si="58"/>
        <v/>
      </c>
      <c r="J1262" s="1">
        <f>IFERROR(SUMIFS(STOCK!$U$10:$U$209,STOCK!$H$10:$H$209,T1262),0)</f>
        <v>0</v>
      </c>
      <c r="K1262" s="1">
        <f>IFERROR(SUMIFS(STOCK!$V$10:$V$209,STOCK!$H$10:$H$209,T1262),0)</f>
        <v>0</v>
      </c>
      <c r="M1262" s="1">
        <f>IFERROR(IF(LEN(T1262)&gt;=1,VLOOKUP(HLOOKUP(T1262,PROFILE!$K$5:$V$8,4,0),PROFILE!$F$1:$G$3,2,0),0),0)</f>
        <v>0</v>
      </c>
      <c r="N1262" s="1">
        <f>IFERROR(COUNTIFS(PROFILE!$H$13:$H$212,"&gt;=1",PROFILE!$I$13:$I$212,T1262),0)</f>
        <v>0</v>
      </c>
      <c r="O1262" s="1">
        <f>IFERROR(IF(P1262&gt;=1,(IF(LEN(T1262)&gt;=1,VLOOKUP(T1262,PROFILE!$A$23:$B$34,2,0)*100+COUNTIF($T$8:T1262,T1262),0)),0),0)</f>
        <v>0</v>
      </c>
      <c r="P1262" s="11"/>
      <c r="Q1262" s="11"/>
      <c r="R1262" s="12"/>
      <c r="S1262" s="12"/>
      <c r="T1262" s="11"/>
      <c r="U1262" s="11"/>
      <c r="V1262" s="11"/>
      <c r="W1262" s="8">
        <f ca="1">IFERROR(IF(P1262&gt;=1,(IF(M1262&gt;=2,COUNTIF(INDIRECT(G1262):INDIRECT(H1262),"OLD"),0)),0),0)</f>
        <v>0</v>
      </c>
      <c r="X1262" s="8">
        <f ca="1">IFERROR(IF(P1262&gt;=1,(IF(M1262=1,COUNTIF(INDIRECT(G1262):INDIRECT(H1262),"NEW"),IF(M1262=3,COUNTIF(INDIRECT(G1262):INDIRECT(H1262),"NEW"),0))),0),0)</f>
        <v>0</v>
      </c>
      <c r="Y1262" s="10">
        <f t="shared" ca="1" si="59"/>
        <v>0</v>
      </c>
      <c r="Z1262" s="13"/>
    </row>
    <row r="1263" spans="6:26" ht="20.100000000000001" customHeight="1" x14ac:dyDescent="0.25">
      <c r="F1263" s="1">
        <f>IFERROR(IF(O1263&gt;=101,MATCH(O1263,VITRAN!$AG$14:$AG$1513,0)+13,0),0)</f>
        <v>0</v>
      </c>
      <c r="G1263" s="1" t="str">
        <f t="shared" si="57"/>
        <v/>
      </c>
      <c r="H1263" s="1" t="str">
        <f t="shared" si="58"/>
        <v/>
      </c>
      <c r="J1263" s="1">
        <f>IFERROR(SUMIFS(STOCK!$U$10:$U$209,STOCK!$H$10:$H$209,T1263),0)</f>
        <v>0</v>
      </c>
      <c r="K1263" s="1">
        <f>IFERROR(SUMIFS(STOCK!$V$10:$V$209,STOCK!$H$10:$H$209,T1263),0)</f>
        <v>0</v>
      </c>
      <c r="M1263" s="1">
        <f>IFERROR(IF(LEN(T1263)&gt;=1,VLOOKUP(HLOOKUP(T1263,PROFILE!$K$5:$V$8,4,0),PROFILE!$F$1:$G$3,2,0),0),0)</f>
        <v>0</v>
      </c>
      <c r="N1263" s="1">
        <f>IFERROR(COUNTIFS(PROFILE!$H$13:$H$212,"&gt;=1",PROFILE!$I$13:$I$212,T1263),0)</f>
        <v>0</v>
      </c>
      <c r="O1263" s="1">
        <f>IFERROR(IF(P1263&gt;=1,(IF(LEN(T1263)&gt;=1,VLOOKUP(T1263,PROFILE!$A$23:$B$34,2,0)*100+COUNTIF($T$8:T1263,T1263),0)),0),0)</f>
        <v>0</v>
      </c>
      <c r="P1263" s="11"/>
      <c r="Q1263" s="11"/>
      <c r="R1263" s="12"/>
      <c r="S1263" s="12"/>
      <c r="T1263" s="11"/>
      <c r="U1263" s="11"/>
      <c r="V1263" s="11"/>
      <c r="W1263" s="8">
        <f ca="1">IFERROR(IF(P1263&gt;=1,(IF(M1263&gt;=2,COUNTIF(INDIRECT(G1263):INDIRECT(H1263),"OLD"),0)),0),0)</f>
        <v>0</v>
      </c>
      <c r="X1263" s="8">
        <f ca="1">IFERROR(IF(P1263&gt;=1,(IF(M1263=1,COUNTIF(INDIRECT(G1263):INDIRECT(H1263),"NEW"),IF(M1263=3,COUNTIF(INDIRECT(G1263):INDIRECT(H1263),"NEW"),0))),0),0)</f>
        <v>0</v>
      </c>
      <c r="Y1263" s="10">
        <f t="shared" ca="1" si="59"/>
        <v>0</v>
      </c>
      <c r="Z1263" s="13"/>
    </row>
    <row r="1264" spans="6:26" ht="20.100000000000001" customHeight="1" x14ac:dyDescent="0.25">
      <c r="F1264" s="1">
        <f>IFERROR(IF(O1264&gt;=101,MATCH(O1264,VITRAN!$AG$14:$AG$1513,0)+13,0),0)</f>
        <v>0</v>
      </c>
      <c r="G1264" s="1" t="str">
        <f t="shared" si="57"/>
        <v/>
      </c>
      <c r="H1264" s="1" t="str">
        <f t="shared" si="58"/>
        <v/>
      </c>
      <c r="J1264" s="1">
        <f>IFERROR(SUMIFS(STOCK!$U$10:$U$209,STOCK!$H$10:$H$209,T1264),0)</f>
        <v>0</v>
      </c>
      <c r="K1264" s="1">
        <f>IFERROR(SUMIFS(STOCK!$V$10:$V$209,STOCK!$H$10:$H$209,T1264),0)</f>
        <v>0</v>
      </c>
      <c r="M1264" s="1">
        <f>IFERROR(IF(LEN(T1264)&gt;=1,VLOOKUP(HLOOKUP(T1264,PROFILE!$K$5:$V$8,4,0),PROFILE!$F$1:$G$3,2,0),0),0)</f>
        <v>0</v>
      </c>
      <c r="N1264" s="1">
        <f>IFERROR(COUNTIFS(PROFILE!$H$13:$H$212,"&gt;=1",PROFILE!$I$13:$I$212,T1264),0)</f>
        <v>0</v>
      </c>
      <c r="O1264" s="1">
        <f>IFERROR(IF(P1264&gt;=1,(IF(LEN(T1264)&gt;=1,VLOOKUP(T1264,PROFILE!$A$23:$B$34,2,0)*100+COUNTIF($T$8:T1264,T1264),0)),0),0)</f>
        <v>0</v>
      </c>
      <c r="P1264" s="11"/>
      <c r="Q1264" s="11"/>
      <c r="R1264" s="12"/>
      <c r="S1264" s="12"/>
      <c r="T1264" s="11"/>
      <c r="U1264" s="11"/>
      <c r="V1264" s="11"/>
      <c r="W1264" s="8">
        <f ca="1">IFERROR(IF(P1264&gt;=1,(IF(M1264&gt;=2,COUNTIF(INDIRECT(G1264):INDIRECT(H1264),"OLD"),0)),0),0)</f>
        <v>0</v>
      </c>
      <c r="X1264" s="8">
        <f ca="1">IFERROR(IF(P1264&gt;=1,(IF(M1264=1,COUNTIF(INDIRECT(G1264):INDIRECT(H1264),"NEW"),IF(M1264=3,COUNTIF(INDIRECT(G1264):INDIRECT(H1264),"NEW"),0))),0),0)</f>
        <v>0</v>
      </c>
      <c r="Y1264" s="10">
        <f t="shared" ca="1" si="59"/>
        <v>0</v>
      </c>
      <c r="Z1264" s="13"/>
    </row>
    <row r="1265" spans="6:26" ht="20.100000000000001" customHeight="1" x14ac:dyDescent="0.25">
      <c r="F1265" s="1">
        <f>IFERROR(IF(O1265&gt;=101,MATCH(O1265,VITRAN!$AG$14:$AG$1513,0)+13,0),0)</f>
        <v>0</v>
      </c>
      <c r="G1265" s="1" t="str">
        <f t="shared" si="57"/>
        <v/>
      </c>
      <c r="H1265" s="1" t="str">
        <f t="shared" si="58"/>
        <v/>
      </c>
      <c r="J1265" s="1">
        <f>IFERROR(SUMIFS(STOCK!$U$10:$U$209,STOCK!$H$10:$H$209,T1265),0)</f>
        <v>0</v>
      </c>
      <c r="K1265" s="1">
        <f>IFERROR(SUMIFS(STOCK!$V$10:$V$209,STOCK!$H$10:$H$209,T1265),0)</f>
        <v>0</v>
      </c>
      <c r="M1265" s="1">
        <f>IFERROR(IF(LEN(T1265)&gt;=1,VLOOKUP(HLOOKUP(T1265,PROFILE!$K$5:$V$8,4,0),PROFILE!$F$1:$G$3,2,0),0),0)</f>
        <v>0</v>
      </c>
      <c r="N1265" s="1">
        <f>IFERROR(COUNTIFS(PROFILE!$H$13:$H$212,"&gt;=1",PROFILE!$I$13:$I$212,T1265),0)</f>
        <v>0</v>
      </c>
      <c r="O1265" s="1">
        <f>IFERROR(IF(P1265&gt;=1,(IF(LEN(T1265)&gt;=1,VLOOKUP(T1265,PROFILE!$A$23:$B$34,2,0)*100+COUNTIF($T$8:T1265,T1265),0)),0),0)</f>
        <v>0</v>
      </c>
      <c r="P1265" s="11"/>
      <c r="Q1265" s="11"/>
      <c r="R1265" s="12"/>
      <c r="S1265" s="12"/>
      <c r="T1265" s="11"/>
      <c r="U1265" s="11"/>
      <c r="V1265" s="11"/>
      <c r="W1265" s="8">
        <f ca="1">IFERROR(IF(P1265&gt;=1,(IF(M1265&gt;=2,COUNTIF(INDIRECT(G1265):INDIRECT(H1265),"OLD"),0)),0),0)</f>
        <v>0</v>
      </c>
      <c r="X1265" s="8">
        <f ca="1">IFERROR(IF(P1265&gt;=1,(IF(M1265=1,COUNTIF(INDIRECT(G1265):INDIRECT(H1265),"NEW"),IF(M1265=3,COUNTIF(INDIRECT(G1265):INDIRECT(H1265),"NEW"),0))),0),0)</f>
        <v>0</v>
      </c>
      <c r="Y1265" s="10">
        <f t="shared" ca="1" si="59"/>
        <v>0</v>
      </c>
      <c r="Z1265" s="13"/>
    </row>
    <row r="1266" spans="6:26" ht="20.100000000000001" customHeight="1" x14ac:dyDescent="0.25">
      <c r="F1266" s="1">
        <f>IFERROR(IF(O1266&gt;=101,MATCH(O1266,VITRAN!$AG$14:$AG$1513,0)+13,0),0)</f>
        <v>0</v>
      </c>
      <c r="G1266" s="1" t="str">
        <f t="shared" si="57"/>
        <v/>
      </c>
      <c r="H1266" s="1" t="str">
        <f t="shared" si="58"/>
        <v/>
      </c>
      <c r="J1266" s="1">
        <f>IFERROR(SUMIFS(STOCK!$U$10:$U$209,STOCK!$H$10:$H$209,T1266),0)</f>
        <v>0</v>
      </c>
      <c r="K1266" s="1">
        <f>IFERROR(SUMIFS(STOCK!$V$10:$V$209,STOCK!$H$10:$H$209,T1266),0)</f>
        <v>0</v>
      </c>
      <c r="M1266" s="1">
        <f>IFERROR(IF(LEN(T1266)&gt;=1,VLOOKUP(HLOOKUP(T1266,PROFILE!$K$5:$V$8,4,0),PROFILE!$F$1:$G$3,2,0),0),0)</f>
        <v>0</v>
      </c>
      <c r="N1266" s="1">
        <f>IFERROR(COUNTIFS(PROFILE!$H$13:$H$212,"&gt;=1",PROFILE!$I$13:$I$212,T1266),0)</f>
        <v>0</v>
      </c>
      <c r="O1266" s="1">
        <f>IFERROR(IF(P1266&gt;=1,(IF(LEN(T1266)&gt;=1,VLOOKUP(T1266,PROFILE!$A$23:$B$34,2,0)*100+COUNTIF($T$8:T1266,T1266),0)),0),0)</f>
        <v>0</v>
      </c>
      <c r="P1266" s="11"/>
      <c r="Q1266" s="11"/>
      <c r="R1266" s="12"/>
      <c r="S1266" s="12"/>
      <c r="T1266" s="11"/>
      <c r="U1266" s="11"/>
      <c r="V1266" s="11"/>
      <c r="W1266" s="8">
        <f ca="1">IFERROR(IF(P1266&gt;=1,(IF(M1266&gt;=2,COUNTIF(INDIRECT(G1266):INDIRECT(H1266),"OLD"),0)),0),0)</f>
        <v>0</v>
      </c>
      <c r="X1266" s="8">
        <f ca="1">IFERROR(IF(P1266&gt;=1,(IF(M1266=1,COUNTIF(INDIRECT(G1266):INDIRECT(H1266),"NEW"),IF(M1266=3,COUNTIF(INDIRECT(G1266):INDIRECT(H1266),"NEW"),0))),0),0)</f>
        <v>0</v>
      </c>
      <c r="Y1266" s="10">
        <f t="shared" ca="1" si="59"/>
        <v>0</v>
      </c>
      <c r="Z1266" s="13"/>
    </row>
    <row r="1267" spans="6:26" ht="20.100000000000001" customHeight="1" x14ac:dyDescent="0.25">
      <c r="F1267" s="1">
        <f>IFERROR(IF(O1267&gt;=101,MATCH(O1267,VITRAN!$AG$14:$AG$1513,0)+13,0),0)</f>
        <v>0</v>
      </c>
      <c r="G1267" s="1" t="str">
        <f t="shared" si="57"/>
        <v/>
      </c>
      <c r="H1267" s="1" t="str">
        <f t="shared" si="58"/>
        <v/>
      </c>
      <c r="J1267" s="1">
        <f>IFERROR(SUMIFS(STOCK!$U$10:$U$209,STOCK!$H$10:$H$209,T1267),0)</f>
        <v>0</v>
      </c>
      <c r="K1267" s="1">
        <f>IFERROR(SUMIFS(STOCK!$V$10:$V$209,STOCK!$H$10:$H$209,T1267),0)</f>
        <v>0</v>
      </c>
      <c r="M1267" s="1">
        <f>IFERROR(IF(LEN(T1267)&gt;=1,VLOOKUP(HLOOKUP(T1267,PROFILE!$K$5:$V$8,4,0),PROFILE!$F$1:$G$3,2,0),0),0)</f>
        <v>0</v>
      </c>
      <c r="N1267" s="1">
        <f>IFERROR(COUNTIFS(PROFILE!$H$13:$H$212,"&gt;=1",PROFILE!$I$13:$I$212,T1267),0)</f>
        <v>0</v>
      </c>
      <c r="O1267" s="1">
        <f>IFERROR(IF(P1267&gt;=1,(IF(LEN(T1267)&gt;=1,VLOOKUP(T1267,PROFILE!$A$23:$B$34,2,0)*100+COUNTIF($T$8:T1267,T1267),0)),0),0)</f>
        <v>0</v>
      </c>
      <c r="P1267" s="11"/>
      <c r="Q1267" s="11"/>
      <c r="R1267" s="12"/>
      <c r="S1267" s="12"/>
      <c r="T1267" s="11"/>
      <c r="U1267" s="11"/>
      <c r="V1267" s="11"/>
      <c r="W1267" s="8">
        <f ca="1">IFERROR(IF(P1267&gt;=1,(IF(M1267&gt;=2,COUNTIF(INDIRECT(G1267):INDIRECT(H1267),"OLD"),0)),0),0)</f>
        <v>0</v>
      </c>
      <c r="X1267" s="8">
        <f ca="1">IFERROR(IF(P1267&gt;=1,(IF(M1267=1,COUNTIF(INDIRECT(G1267):INDIRECT(H1267),"NEW"),IF(M1267=3,COUNTIF(INDIRECT(G1267):INDIRECT(H1267),"NEW"),0))),0),0)</f>
        <v>0</v>
      </c>
      <c r="Y1267" s="10">
        <f t="shared" ca="1" si="59"/>
        <v>0</v>
      </c>
      <c r="Z1267" s="13"/>
    </row>
    <row r="1268" spans="6:26" ht="20.100000000000001" customHeight="1" x14ac:dyDescent="0.25">
      <c r="F1268" s="1">
        <f>IFERROR(IF(O1268&gt;=101,MATCH(O1268,VITRAN!$AG$14:$AG$1513,0)+13,0),0)</f>
        <v>0</v>
      </c>
      <c r="G1268" s="1" t="str">
        <f t="shared" si="57"/>
        <v/>
      </c>
      <c r="H1268" s="1" t="str">
        <f t="shared" si="58"/>
        <v/>
      </c>
      <c r="J1268" s="1">
        <f>IFERROR(SUMIFS(STOCK!$U$10:$U$209,STOCK!$H$10:$H$209,T1268),0)</f>
        <v>0</v>
      </c>
      <c r="K1268" s="1">
        <f>IFERROR(SUMIFS(STOCK!$V$10:$V$209,STOCK!$H$10:$H$209,T1268),0)</f>
        <v>0</v>
      </c>
      <c r="M1268" s="1">
        <f>IFERROR(IF(LEN(T1268)&gt;=1,VLOOKUP(HLOOKUP(T1268,PROFILE!$K$5:$V$8,4,0),PROFILE!$F$1:$G$3,2,0),0),0)</f>
        <v>0</v>
      </c>
      <c r="N1268" s="1">
        <f>IFERROR(COUNTIFS(PROFILE!$H$13:$H$212,"&gt;=1",PROFILE!$I$13:$I$212,T1268),0)</f>
        <v>0</v>
      </c>
      <c r="O1268" s="1">
        <f>IFERROR(IF(P1268&gt;=1,(IF(LEN(T1268)&gt;=1,VLOOKUP(T1268,PROFILE!$A$23:$B$34,2,0)*100+COUNTIF($T$8:T1268,T1268),0)),0),0)</f>
        <v>0</v>
      </c>
      <c r="P1268" s="11"/>
      <c r="Q1268" s="11"/>
      <c r="R1268" s="12"/>
      <c r="S1268" s="12"/>
      <c r="T1268" s="11"/>
      <c r="U1268" s="11"/>
      <c r="V1268" s="11"/>
      <c r="W1268" s="8">
        <f ca="1">IFERROR(IF(P1268&gt;=1,(IF(M1268&gt;=2,COUNTIF(INDIRECT(G1268):INDIRECT(H1268),"OLD"),0)),0),0)</f>
        <v>0</v>
      </c>
      <c r="X1268" s="8">
        <f ca="1">IFERROR(IF(P1268&gt;=1,(IF(M1268=1,COUNTIF(INDIRECT(G1268):INDIRECT(H1268),"NEW"),IF(M1268=3,COUNTIF(INDIRECT(G1268):INDIRECT(H1268),"NEW"),0))),0),0)</f>
        <v>0</v>
      </c>
      <c r="Y1268" s="10">
        <f t="shared" ca="1" si="59"/>
        <v>0</v>
      </c>
      <c r="Z1268" s="13"/>
    </row>
    <row r="1269" spans="6:26" ht="20.100000000000001" customHeight="1" x14ac:dyDescent="0.25">
      <c r="F1269" s="1">
        <f>IFERROR(IF(O1269&gt;=101,MATCH(O1269,VITRAN!$AG$14:$AG$1513,0)+13,0),0)</f>
        <v>0</v>
      </c>
      <c r="G1269" s="1" t="str">
        <f t="shared" si="57"/>
        <v/>
      </c>
      <c r="H1269" s="1" t="str">
        <f t="shared" si="58"/>
        <v/>
      </c>
      <c r="J1269" s="1">
        <f>IFERROR(SUMIFS(STOCK!$U$10:$U$209,STOCK!$H$10:$H$209,T1269),0)</f>
        <v>0</v>
      </c>
      <c r="K1269" s="1">
        <f>IFERROR(SUMIFS(STOCK!$V$10:$V$209,STOCK!$H$10:$H$209,T1269),0)</f>
        <v>0</v>
      </c>
      <c r="M1269" s="1">
        <f>IFERROR(IF(LEN(T1269)&gt;=1,VLOOKUP(HLOOKUP(T1269,PROFILE!$K$5:$V$8,4,0),PROFILE!$F$1:$G$3,2,0),0),0)</f>
        <v>0</v>
      </c>
      <c r="N1269" s="1">
        <f>IFERROR(COUNTIFS(PROFILE!$H$13:$H$212,"&gt;=1",PROFILE!$I$13:$I$212,T1269),0)</f>
        <v>0</v>
      </c>
      <c r="O1269" s="1">
        <f>IFERROR(IF(P1269&gt;=1,(IF(LEN(T1269)&gt;=1,VLOOKUP(T1269,PROFILE!$A$23:$B$34,2,0)*100+COUNTIF($T$8:T1269,T1269),0)),0),0)</f>
        <v>0</v>
      </c>
      <c r="P1269" s="11"/>
      <c r="Q1269" s="11"/>
      <c r="R1269" s="12"/>
      <c r="S1269" s="12"/>
      <c r="T1269" s="11"/>
      <c r="U1269" s="11"/>
      <c r="V1269" s="11"/>
      <c r="W1269" s="8">
        <f ca="1">IFERROR(IF(P1269&gt;=1,(IF(M1269&gt;=2,COUNTIF(INDIRECT(G1269):INDIRECT(H1269),"OLD"),0)),0),0)</f>
        <v>0</v>
      </c>
      <c r="X1269" s="8">
        <f ca="1">IFERROR(IF(P1269&gt;=1,(IF(M1269=1,COUNTIF(INDIRECT(G1269):INDIRECT(H1269),"NEW"),IF(M1269=3,COUNTIF(INDIRECT(G1269):INDIRECT(H1269),"NEW"),0))),0),0)</f>
        <v>0</v>
      </c>
      <c r="Y1269" s="10">
        <f t="shared" ca="1" si="59"/>
        <v>0</v>
      </c>
      <c r="Z1269" s="13"/>
    </row>
    <row r="1270" spans="6:26" ht="20.100000000000001" customHeight="1" x14ac:dyDescent="0.25">
      <c r="F1270" s="1">
        <f>IFERROR(IF(O1270&gt;=101,MATCH(O1270,VITRAN!$AG$14:$AG$1513,0)+13,0),0)</f>
        <v>0</v>
      </c>
      <c r="G1270" s="1" t="str">
        <f t="shared" si="57"/>
        <v/>
      </c>
      <c r="H1270" s="1" t="str">
        <f t="shared" si="58"/>
        <v/>
      </c>
      <c r="J1270" s="1">
        <f>IFERROR(SUMIFS(STOCK!$U$10:$U$209,STOCK!$H$10:$H$209,T1270),0)</f>
        <v>0</v>
      </c>
      <c r="K1270" s="1">
        <f>IFERROR(SUMIFS(STOCK!$V$10:$V$209,STOCK!$H$10:$H$209,T1270),0)</f>
        <v>0</v>
      </c>
      <c r="M1270" s="1">
        <f>IFERROR(IF(LEN(T1270)&gt;=1,VLOOKUP(HLOOKUP(T1270,PROFILE!$K$5:$V$8,4,0),PROFILE!$F$1:$G$3,2,0),0),0)</f>
        <v>0</v>
      </c>
      <c r="N1270" s="1">
        <f>IFERROR(COUNTIFS(PROFILE!$H$13:$H$212,"&gt;=1",PROFILE!$I$13:$I$212,T1270),0)</f>
        <v>0</v>
      </c>
      <c r="O1270" s="1">
        <f>IFERROR(IF(P1270&gt;=1,(IF(LEN(T1270)&gt;=1,VLOOKUP(T1270,PROFILE!$A$23:$B$34,2,0)*100+COUNTIF($T$8:T1270,T1270),0)),0),0)</f>
        <v>0</v>
      </c>
      <c r="P1270" s="11"/>
      <c r="Q1270" s="11"/>
      <c r="R1270" s="12"/>
      <c r="S1270" s="12"/>
      <c r="T1270" s="11"/>
      <c r="U1270" s="11"/>
      <c r="V1270" s="11"/>
      <c r="W1270" s="8">
        <f ca="1">IFERROR(IF(P1270&gt;=1,(IF(M1270&gt;=2,COUNTIF(INDIRECT(G1270):INDIRECT(H1270),"OLD"),0)),0),0)</f>
        <v>0</v>
      </c>
      <c r="X1270" s="8">
        <f ca="1">IFERROR(IF(P1270&gt;=1,(IF(M1270=1,COUNTIF(INDIRECT(G1270):INDIRECT(H1270),"NEW"),IF(M1270=3,COUNTIF(INDIRECT(G1270):INDIRECT(H1270),"NEW"),0))),0),0)</f>
        <v>0</v>
      </c>
      <c r="Y1270" s="10">
        <f t="shared" ca="1" si="59"/>
        <v>0</v>
      </c>
      <c r="Z1270" s="13"/>
    </row>
    <row r="1271" spans="6:26" ht="20.100000000000001" customHeight="1" x14ac:dyDescent="0.25">
      <c r="F1271" s="1">
        <f>IFERROR(IF(O1271&gt;=101,MATCH(O1271,VITRAN!$AG$14:$AG$1513,0)+13,0),0)</f>
        <v>0</v>
      </c>
      <c r="G1271" s="1" t="str">
        <f t="shared" si="57"/>
        <v/>
      </c>
      <c r="H1271" s="1" t="str">
        <f t="shared" si="58"/>
        <v/>
      </c>
      <c r="J1271" s="1">
        <f>IFERROR(SUMIFS(STOCK!$U$10:$U$209,STOCK!$H$10:$H$209,T1271),0)</f>
        <v>0</v>
      </c>
      <c r="K1271" s="1">
        <f>IFERROR(SUMIFS(STOCK!$V$10:$V$209,STOCK!$H$10:$H$209,T1271),0)</f>
        <v>0</v>
      </c>
      <c r="M1271" s="1">
        <f>IFERROR(IF(LEN(T1271)&gt;=1,VLOOKUP(HLOOKUP(T1271,PROFILE!$K$5:$V$8,4,0),PROFILE!$F$1:$G$3,2,0),0),0)</f>
        <v>0</v>
      </c>
      <c r="N1271" s="1">
        <f>IFERROR(COUNTIFS(PROFILE!$H$13:$H$212,"&gt;=1",PROFILE!$I$13:$I$212,T1271),0)</f>
        <v>0</v>
      </c>
      <c r="O1271" s="1">
        <f>IFERROR(IF(P1271&gt;=1,(IF(LEN(T1271)&gt;=1,VLOOKUP(T1271,PROFILE!$A$23:$B$34,2,0)*100+COUNTIF($T$8:T1271,T1271),0)),0),0)</f>
        <v>0</v>
      </c>
      <c r="P1271" s="11"/>
      <c r="Q1271" s="11"/>
      <c r="R1271" s="12"/>
      <c r="S1271" s="12"/>
      <c r="T1271" s="11"/>
      <c r="U1271" s="11"/>
      <c r="V1271" s="11"/>
      <c r="W1271" s="8">
        <f ca="1">IFERROR(IF(P1271&gt;=1,(IF(M1271&gt;=2,COUNTIF(INDIRECT(G1271):INDIRECT(H1271),"OLD"),0)),0),0)</f>
        <v>0</v>
      </c>
      <c r="X1271" s="8">
        <f ca="1">IFERROR(IF(P1271&gt;=1,(IF(M1271=1,COUNTIF(INDIRECT(G1271):INDIRECT(H1271),"NEW"),IF(M1271=3,COUNTIF(INDIRECT(G1271):INDIRECT(H1271),"NEW"),0))),0),0)</f>
        <v>0</v>
      </c>
      <c r="Y1271" s="10">
        <f t="shared" ca="1" si="59"/>
        <v>0</v>
      </c>
      <c r="Z1271" s="13"/>
    </row>
    <row r="1272" spans="6:26" ht="20.100000000000001" customHeight="1" x14ac:dyDescent="0.25">
      <c r="F1272" s="1">
        <f>IFERROR(IF(O1272&gt;=101,MATCH(O1272,VITRAN!$AG$14:$AG$1513,0)+13,0),0)</f>
        <v>0</v>
      </c>
      <c r="G1272" s="1" t="str">
        <f t="shared" si="57"/>
        <v/>
      </c>
      <c r="H1272" s="1" t="str">
        <f t="shared" si="58"/>
        <v/>
      </c>
      <c r="J1272" s="1">
        <f>IFERROR(SUMIFS(STOCK!$U$10:$U$209,STOCK!$H$10:$H$209,T1272),0)</f>
        <v>0</v>
      </c>
      <c r="K1272" s="1">
        <f>IFERROR(SUMIFS(STOCK!$V$10:$V$209,STOCK!$H$10:$H$209,T1272),0)</f>
        <v>0</v>
      </c>
      <c r="M1272" s="1">
        <f>IFERROR(IF(LEN(T1272)&gt;=1,VLOOKUP(HLOOKUP(T1272,PROFILE!$K$5:$V$8,4,0),PROFILE!$F$1:$G$3,2,0),0),0)</f>
        <v>0</v>
      </c>
      <c r="N1272" s="1">
        <f>IFERROR(COUNTIFS(PROFILE!$H$13:$H$212,"&gt;=1",PROFILE!$I$13:$I$212,T1272),0)</f>
        <v>0</v>
      </c>
      <c r="O1272" s="1">
        <f>IFERROR(IF(P1272&gt;=1,(IF(LEN(T1272)&gt;=1,VLOOKUP(T1272,PROFILE!$A$23:$B$34,2,0)*100+COUNTIF($T$8:T1272,T1272),0)),0),0)</f>
        <v>0</v>
      </c>
      <c r="P1272" s="11"/>
      <c r="Q1272" s="11"/>
      <c r="R1272" s="12"/>
      <c r="S1272" s="12"/>
      <c r="T1272" s="11"/>
      <c r="U1272" s="11"/>
      <c r="V1272" s="11"/>
      <c r="W1272" s="8">
        <f ca="1">IFERROR(IF(P1272&gt;=1,(IF(M1272&gt;=2,COUNTIF(INDIRECT(G1272):INDIRECT(H1272),"OLD"),0)),0),0)</f>
        <v>0</v>
      </c>
      <c r="X1272" s="8">
        <f ca="1">IFERROR(IF(P1272&gt;=1,(IF(M1272=1,COUNTIF(INDIRECT(G1272):INDIRECT(H1272),"NEW"),IF(M1272=3,COUNTIF(INDIRECT(G1272):INDIRECT(H1272),"NEW"),0))),0),0)</f>
        <v>0</v>
      </c>
      <c r="Y1272" s="10">
        <f t="shared" ca="1" si="59"/>
        <v>0</v>
      </c>
      <c r="Z1272" s="13"/>
    </row>
    <row r="1273" spans="6:26" ht="20.100000000000001" customHeight="1" x14ac:dyDescent="0.25">
      <c r="F1273" s="1">
        <f>IFERROR(IF(O1273&gt;=101,MATCH(O1273,VITRAN!$AG$14:$AG$1513,0)+13,0),0)</f>
        <v>0</v>
      </c>
      <c r="G1273" s="1" t="str">
        <f t="shared" si="57"/>
        <v/>
      </c>
      <c r="H1273" s="1" t="str">
        <f t="shared" si="58"/>
        <v/>
      </c>
      <c r="J1273" s="1">
        <f>IFERROR(SUMIFS(STOCK!$U$10:$U$209,STOCK!$H$10:$H$209,T1273),0)</f>
        <v>0</v>
      </c>
      <c r="K1273" s="1">
        <f>IFERROR(SUMIFS(STOCK!$V$10:$V$209,STOCK!$H$10:$H$209,T1273),0)</f>
        <v>0</v>
      </c>
      <c r="M1273" s="1">
        <f>IFERROR(IF(LEN(T1273)&gt;=1,VLOOKUP(HLOOKUP(T1273,PROFILE!$K$5:$V$8,4,0),PROFILE!$F$1:$G$3,2,0),0),0)</f>
        <v>0</v>
      </c>
      <c r="N1273" s="1">
        <f>IFERROR(COUNTIFS(PROFILE!$H$13:$H$212,"&gt;=1",PROFILE!$I$13:$I$212,T1273),0)</f>
        <v>0</v>
      </c>
      <c r="O1273" s="1">
        <f>IFERROR(IF(P1273&gt;=1,(IF(LEN(T1273)&gt;=1,VLOOKUP(T1273,PROFILE!$A$23:$B$34,2,0)*100+COUNTIF($T$8:T1273,T1273),0)),0),0)</f>
        <v>0</v>
      </c>
      <c r="P1273" s="11"/>
      <c r="Q1273" s="11"/>
      <c r="R1273" s="12"/>
      <c r="S1273" s="12"/>
      <c r="T1273" s="11"/>
      <c r="U1273" s="11"/>
      <c r="V1273" s="11"/>
      <c r="W1273" s="8">
        <f ca="1">IFERROR(IF(P1273&gt;=1,(IF(M1273&gt;=2,COUNTIF(INDIRECT(G1273):INDIRECT(H1273),"OLD"),0)),0),0)</f>
        <v>0</v>
      </c>
      <c r="X1273" s="8">
        <f ca="1">IFERROR(IF(P1273&gt;=1,(IF(M1273=1,COUNTIF(INDIRECT(G1273):INDIRECT(H1273),"NEW"),IF(M1273=3,COUNTIF(INDIRECT(G1273):INDIRECT(H1273),"NEW"),0))),0),0)</f>
        <v>0</v>
      </c>
      <c r="Y1273" s="10">
        <f t="shared" ca="1" si="59"/>
        <v>0</v>
      </c>
      <c r="Z1273" s="13"/>
    </row>
    <row r="1274" spans="6:26" ht="20.100000000000001" customHeight="1" x14ac:dyDescent="0.25">
      <c r="F1274" s="1">
        <f>IFERROR(IF(O1274&gt;=101,MATCH(O1274,VITRAN!$AG$14:$AG$1513,0)+13,0),0)</f>
        <v>0</v>
      </c>
      <c r="G1274" s="1" t="str">
        <f t="shared" si="57"/>
        <v/>
      </c>
      <c r="H1274" s="1" t="str">
        <f t="shared" si="58"/>
        <v/>
      </c>
      <c r="J1274" s="1">
        <f>IFERROR(SUMIFS(STOCK!$U$10:$U$209,STOCK!$H$10:$H$209,T1274),0)</f>
        <v>0</v>
      </c>
      <c r="K1274" s="1">
        <f>IFERROR(SUMIFS(STOCK!$V$10:$V$209,STOCK!$H$10:$H$209,T1274),0)</f>
        <v>0</v>
      </c>
      <c r="M1274" s="1">
        <f>IFERROR(IF(LEN(T1274)&gt;=1,VLOOKUP(HLOOKUP(T1274,PROFILE!$K$5:$V$8,4,0),PROFILE!$F$1:$G$3,2,0),0),0)</f>
        <v>0</v>
      </c>
      <c r="N1274" s="1">
        <f>IFERROR(COUNTIFS(PROFILE!$H$13:$H$212,"&gt;=1",PROFILE!$I$13:$I$212,T1274),0)</f>
        <v>0</v>
      </c>
      <c r="O1274" s="1">
        <f>IFERROR(IF(P1274&gt;=1,(IF(LEN(T1274)&gt;=1,VLOOKUP(T1274,PROFILE!$A$23:$B$34,2,0)*100+COUNTIF($T$8:T1274,T1274),0)),0),0)</f>
        <v>0</v>
      </c>
      <c r="P1274" s="11"/>
      <c r="Q1274" s="11"/>
      <c r="R1274" s="12"/>
      <c r="S1274" s="12"/>
      <c r="T1274" s="11"/>
      <c r="U1274" s="11"/>
      <c r="V1274" s="11"/>
      <c r="W1274" s="8">
        <f ca="1">IFERROR(IF(P1274&gt;=1,(IF(M1274&gt;=2,COUNTIF(INDIRECT(G1274):INDIRECT(H1274),"OLD"),0)),0),0)</f>
        <v>0</v>
      </c>
      <c r="X1274" s="8">
        <f ca="1">IFERROR(IF(P1274&gt;=1,(IF(M1274=1,COUNTIF(INDIRECT(G1274):INDIRECT(H1274),"NEW"),IF(M1274=3,COUNTIF(INDIRECT(G1274):INDIRECT(H1274),"NEW"),0))),0),0)</f>
        <v>0</v>
      </c>
      <c r="Y1274" s="10">
        <f t="shared" ca="1" si="59"/>
        <v>0</v>
      </c>
      <c r="Z1274" s="13"/>
    </row>
    <row r="1275" spans="6:26" ht="20.100000000000001" customHeight="1" x14ac:dyDescent="0.25">
      <c r="F1275" s="1">
        <f>IFERROR(IF(O1275&gt;=101,MATCH(O1275,VITRAN!$AG$14:$AG$1513,0)+13,0),0)</f>
        <v>0</v>
      </c>
      <c r="G1275" s="1" t="str">
        <f t="shared" si="57"/>
        <v/>
      </c>
      <c r="H1275" s="1" t="str">
        <f t="shared" si="58"/>
        <v/>
      </c>
      <c r="J1275" s="1">
        <f>IFERROR(SUMIFS(STOCK!$U$10:$U$209,STOCK!$H$10:$H$209,T1275),0)</f>
        <v>0</v>
      </c>
      <c r="K1275" s="1">
        <f>IFERROR(SUMIFS(STOCK!$V$10:$V$209,STOCK!$H$10:$H$209,T1275),0)</f>
        <v>0</v>
      </c>
      <c r="M1275" s="1">
        <f>IFERROR(IF(LEN(T1275)&gt;=1,VLOOKUP(HLOOKUP(T1275,PROFILE!$K$5:$V$8,4,0),PROFILE!$F$1:$G$3,2,0),0),0)</f>
        <v>0</v>
      </c>
      <c r="N1275" s="1">
        <f>IFERROR(COUNTIFS(PROFILE!$H$13:$H$212,"&gt;=1",PROFILE!$I$13:$I$212,T1275),0)</f>
        <v>0</v>
      </c>
      <c r="O1275" s="1">
        <f>IFERROR(IF(P1275&gt;=1,(IF(LEN(T1275)&gt;=1,VLOOKUP(T1275,PROFILE!$A$23:$B$34,2,0)*100+COUNTIF($T$8:T1275,T1275),0)),0),0)</f>
        <v>0</v>
      </c>
      <c r="P1275" s="11"/>
      <c r="Q1275" s="11"/>
      <c r="R1275" s="12"/>
      <c r="S1275" s="12"/>
      <c r="T1275" s="11"/>
      <c r="U1275" s="11"/>
      <c r="V1275" s="11"/>
      <c r="W1275" s="8">
        <f ca="1">IFERROR(IF(P1275&gt;=1,(IF(M1275&gt;=2,COUNTIF(INDIRECT(G1275):INDIRECT(H1275),"OLD"),0)),0),0)</f>
        <v>0</v>
      </c>
      <c r="X1275" s="8">
        <f ca="1">IFERROR(IF(P1275&gt;=1,(IF(M1275=1,COUNTIF(INDIRECT(G1275):INDIRECT(H1275),"NEW"),IF(M1275=3,COUNTIF(INDIRECT(G1275):INDIRECT(H1275),"NEW"),0))),0),0)</f>
        <v>0</v>
      </c>
      <c r="Y1275" s="10">
        <f t="shared" ca="1" si="59"/>
        <v>0</v>
      </c>
      <c r="Z1275" s="13"/>
    </row>
    <row r="1276" spans="6:26" ht="20.100000000000001" customHeight="1" x14ac:dyDescent="0.25">
      <c r="F1276" s="1">
        <f>IFERROR(IF(O1276&gt;=101,MATCH(O1276,VITRAN!$AG$14:$AG$1513,0)+13,0),0)</f>
        <v>0</v>
      </c>
      <c r="G1276" s="1" t="str">
        <f t="shared" si="57"/>
        <v/>
      </c>
      <c r="H1276" s="1" t="str">
        <f t="shared" si="58"/>
        <v/>
      </c>
      <c r="J1276" s="1">
        <f>IFERROR(SUMIFS(STOCK!$U$10:$U$209,STOCK!$H$10:$H$209,T1276),0)</f>
        <v>0</v>
      </c>
      <c r="K1276" s="1">
        <f>IFERROR(SUMIFS(STOCK!$V$10:$V$209,STOCK!$H$10:$H$209,T1276),0)</f>
        <v>0</v>
      </c>
      <c r="M1276" s="1">
        <f>IFERROR(IF(LEN(T1276)&gt;=1,VLOOKUP(HLOOKUP(T1276,PROFILE!$K$5:$V$8,4,0),PROFILE!$F$1:$G$3,2,0),0),0)</f>
        <v>0</v>
      </c>
      <c r="N1276" s="1">
        <f>IFERROR(COUNTIFS(PROFILE!$H$13:$H$212,"&gt;=1",PROFILE!$I$13:$I$212,T1276),0)</f>
        <v>0</v>
      </c>
      <c r="O1276" s="1">
        <f>IFERROR(IF(P1276&gt;=1,(IF(LEN(T1276)&gt;=1,VLOOKUP(T1276,PROFILE!$A$23:$B$34,2,0)*100+COUNTIF($T$8:T1276,T1276),0)),0),0)</f>
        <v>0</v>
      </c>
      <c r="P1276" s="11"/>
      <c r="Q1276" s="11"/>
      <c r="R1276" s="12"/>
      <c r="S1276" s="12"/>
      <c r="T1276" s="11"/>
      <c r="U1276" s="11"/>
      <c r="V1276" s="11"/>
      <c r="W1276" s="8">
        <f ca="1">IFERROR(IF(P1276&gt;=1,(IF(M1276&gt;=2,COUNTIF(INDIRECT(G1276):INDIRECT(H1276),"OLD"),0)),0),0)</f>
        <v>0</v>
      </c>
      <c r="X1276" s="8">
        <f ca="1">IFERROR(IF(P1276&gt;=1,(IF(M1276=1,COUNTIF(INDIRECT(G1276):INDIRECT(H1276),"NEW"),IF(M1276=3,COUNTIF(INDIRECT(G1276):INDIRECT(H1276),"NEW"),0))),0),0)</f>
        <v>0</v>
      </c>
      <c r="Y1276" s="10">
        <f t="shared" ca="1" si="59"/>
        <v>0</v>
      </c>
      <c r="Z1276" s="13"/>
    </row>
    <row r="1277" spans="6:26" ht="20.100000000000001" customHeight="1" x14ac:dyDescent="0.25">
      <c r="F1277" s="1">
        <f>IFERROR(IF(O1277&gt;=101,MATCH(O1277,VITRAN!$AG$14:$AG$1513,0)+13,0),0)</f>
        <v>0</v>
      </c>
      <c r="G1277" s="1" t="str">
        <f t="shared" si="57"/>
        <v/>
      </c>
      <c r="H1277" s="1" t="str">
        <f t="shared" si="58"/>
        <v/>
      </c>
      <c r="J1277" s="1">
        <f>IFERROR(SUMIFS(STOCK!$U$10:$U$209,STOCK!$H$10:$H$209,T1277),0)</f>
        <v>0</v>
      </c>
      <c r="K1277" s="1">
        <f>IFERROR(SUMIFS(STOCK!$V$10:$V$209,STOCK!$H$10:$H$209,T1277),0)</f>
        <v>0</v>
      </c>
      <c r="M1277" s="1">
        <f>IFERROR(IF(LEN(T1277)&gt;=1,VLOOKUP(HLOOKUP(T1277,PROFILE!$K$5:$V$8,4,0),PROFILE!$F$1:$G$3,2,0),0),0)</f>
        <v>0</v>
      </c>
      <c r="N1277" s="1">
        <f>IFERROR(COUNTIFS(PROFILE!$H$13:$H$212,"&gt;=1",PROFILE!$I$13:$I$212,T1277),0)</f>
        <v>0</v>
      </c>
      <c r="O1277" s="1">
        <f>IFERROR(IF(P1277&gt;=1,(IF(LEN(T1277)&gt;=1,VLOOKUP(T1277,PROFILE!$A$23:$B$34,2,0)*100+COUNTIF($T$8:T1277,T1277),0)),0),0)</f>
        <v>0</v>
      </c>
      <c r="P1277" s="11"/>
      <c r="Q1277" s="11"/>
      <c r="R1277" s="12"/>
      <c r="S1277" s="12"/>
      <c r="T1277" s="11"/>
      <c r="U1277" s="11"/>
      <c r="V1277" s="11"/>
      <c r="W1277" s="8">
        <f ca="1">IFERROR(IF(P1277&gt;=1,(IF(M1277&gt;=2,COUNTIF(INDIRECT(G1277):INDIRECT(H1277),"OLD"),0)),0),0)</f>
        <v>0</v>
      </c>
      <c r="X1277" s="8">
        <f ca="1">IFERROR(IF(P1277&gt;=1,(IF(M1277=1,COUNTIF(INDIRECT(G1277):INDIRECT(H1277),"NEW"),IF(M1277=3,COUNTIF(INDIRECT(G1277):INDIRECT(H1277),"NEW"),0))),0),0)</f>
        <v>0</v>
      </c>
      <c r="Y1277" s="10">
        <f t="shared" ca="1" si="59"/>
        <v>0</v>
      </c>
      <c r="Z1277" s="13"/>
    </row>
    <row r="1278" spans="6:26" ht="20.100000000000001" customHeight="1" x14ac:dyDescent="0.25">
      <c r="F1278" s="1">
        <f>IFERROR(IF(O1278&gt;=101,MATCH(O1278,VITRAN!$AG$14:$AG$1513,0)+13,0),0)</f>
        <v>0</v>
      </c>
      <c r="G1278" s="1" t="str">
        <f t="shared" si="57"/>
        <v/>
      </c>
      <c r="H1278" s="1" t="str">
        <f t="shared" si="58"/>
        <v/>
      </c>
      <c r="J1278" s="1">
        <f>IFERROR(SUMIFS(STOCK!$U$10:$U$209,STOCK!$H$10:$H$209,T1278),0)</f>
        <v>0</v>
      </c>
      <c r="K1278" s="1">
        <f>IFERROR(SUMIFS(STOCK!$V$10:$V$209,STOCK!$H$10:$H$209,T1278),0)</f>
        <v>0</v>
      </c>
      <c r="M1278" s="1">
        <f>IFERROR(IF(LEN(T1278)&gt;=1,VLOOKUP(HLOOKUP(T1278,PROFILE!$K$5:$V$8,4,0),PROFILE!$F$1:$G$3,2,0),0),0)</f>
        <v>0</v>
      </c>
      <c r="N1278" s="1">
        <f>IFERROR(COUNTIFS(PROFILE!$H$13:$H$212,"&gt;=1",PROFILE!$I$13:$I$212,T1278),0)</f>
        <v>0</v>
      </c>
      <c r="O1278" s="1">
        <f>IFERROR(IF(P1278&gt;=1,(IF(LEN(T1278)&gt;=1,VLOOKUP(T1278,PROFILE!$A$23:$B$34,2,0)*100+COUNTIF($T$8:T1278,T1278),0)),0),0)</f>
        <v>0</v>
      </c>
      <c r="P1278" s="11"/>
      <c r="Q1278" s="11"/>
      <c r="R1278" s="12"/>
      <c r="S1278" s="12"/>
      <c r="T1278" s="11"/>
      <c r="U1278" s="11"/>
      <c r="V1278" s="11"/>
      <c r="W1278" s="8">
        <f ca="1">IFERROR(IF(P1278&gt;=1,(IF(M1278&gt;=2,COUNTIF(INDIRECT(G1278):INDIRECT(H1278),"OLD"),0)),0),0)</f>
        <v>0</v>
      </c>
      <c r="X1278" s="8">
        <f ca="1">IFERROR(IF(P1278&gt;=1,(IF(M1278=1,COUNTIF(INDIRECT(G1278):INDIRECT(H1278),"NEW"),IF(M1278=3,COUNTIF(INDIRECT(G1278):INDIRECT(H1278),"NEW"),0))),0),0)</f>
        <v>0</v>
      </c>
      <c r="Y1278" s="10">
        <f t="shared" ca="1" si="59"/>
        <v>0</v>
      </c>
      <c r="Z1278" s="13"/>
    </row>
    <row r="1279" spans="6:26" ht="20.100000000000001" customHeight="1" x14ac:dyDescent="0.25">
      <c r="F1279" s="1">
        <f>IFERROR(IF(O1279&gt;=101,MATCH(O1279,VITRAN!$AG$14:$AG$1513,0)+13,0),0)</f>
        <v>0</v>
      </c>
      <c r="G1279" s="1" t="str">
        <f t="shared" si="57"/>
        <v/>
      </c>
      <c r="H1279" s="1" t="str">
        <f t="shared" si="58"/>
        <v/>
      </c>
      <c r="J1279" s="1">
        <f>IFERROR(SUMIFS(STOCK!$U$10:$U$209,STOCK!$H$10:$H$209,T1279),0)</f>
        <v>0</v>
      </c>
      <c r="K1279" s="1">
        <f>IFERROR(SUMIFS(STOCK!$V$10:$V$209,STOCK!$H$10:$H$209,T1279),0)</f>
        <v>0</v>
      </c>
      <c r="M1279" s="1">
        <f>IFERROR(IF(LEN(T1279)&gt;=1,VLOOKUP(HLOOKUP(T1279,PROFILE!$K$5:$V$8,4,0),PROFILE!$F$1:$G$3,2,0),0),0)</f>
        <v>0</v>
      </c>
      <c r="N1279" s="1">
        <f>IFERROR(COUNTIFS(PROFILE!$H$13:$H$212,"&gt;=1",PROFILE!$I$13:$I$212,T1279),0)</f>
        <v>0</v>
      </c>
      <c r="O1279" s="1">
        <f>IFERROR(IF(P1279&gt;=1,(IF(LEN(T1279)&gt;=1,VLOOKUP(T1279,PROFILE!$A$23:$B$34,2,0)*100+COUNTIF($T$8:T1279,T1279),0)),0),0)</f>
        <v>0</v>
      </c>
      <c r="P1279" s="11"/>
      <c r="Q1279" s="11"/>
      <c r="R1279" s="12"/>
      <c r="S1279" s="12"/>
      <c r="T1279" s="11"/>
      <c r="U1279" s="11"/>
      <c r="V1279" s="11"/>
      <c r="W1279" s="8">
        <f ca="1">IFERROR(IF(P1279&gt;=1,(IF(M1279&gt;=2,COUNTIF(INDIRECT(G1279):INDIRECT(H1279),"OLD"),0)),0),0)</f>
        <v>0</v>
      </c>
      <c r="X1279" s="8">
        <f ca="1">IFERROR(IF(P1279&gt;=1,(IF(M1279=1,COUNTIF(INDIRECT(G1279):INDIRECT(H1279),"NEW"),IF(M1279=3,COUNTIF(INDIRECT(G1279):INDIRECT(H1279),"NEW"),0))),0),0)</f>
        <v>0</v>
      </c>
      <c r="Y1279" s="10">
        <f t="shared" ca="1" si="59"/>
        <v>0</v>
      </c>
      <c r="Z1279" s="13"/>
    </row>
    <row r="1280" spans="6:26" ht="20.100000000000001" customHeight="1" x14ac:dyDescent="0.25">
      <c r="F1280" s="1">
        <f>IFERROR(IF(O1280&gt;=101,MATCH(O1280,VITRAN!$AG$14:$AG$1513,0)+13,0),0)</f>
        <v>0</v>
      </c>
      <c r="G1280" s="1" t="str">
        <f t="shared" si="57"/>
        <v/>
      </c>
      <c r="H1280" s="1" t="str">
        <f t="shared" si="58"/>
        <v/>
      </c>
      <c r="J1280" s="1">
        <f>IFERROR(SUMIFS(STOCK!$U$10:$U$209,STOCK!$H$10:$H$209,T1280),0)</f>
        <v>0</v>
      </c>
      <c r="K1280" s="1">
        <f>IFERROR(SUMIFS(STOCK!$V$10:$V$209,STOCK!$H$10:$H$209,T1280),0)</f>
        <v>0</v>
      </c>
      <c r="M1280" s="1">
        <f>IFERROR(IF(LEN(T1280)&gt;=1,VLOOKUP(HLOOKUP(T1280,PROFILE!$K$5:$V$8,4,0),PROFILE!$F$1:$G$3,2,0),0),0)</f>
        <v>0</v>
      </c>
      <c r="N1280" s="1">
        <f>IFERROR(COUNTIFS(PROFILE!$H$13:$H$212,"&gt;=1",PROFILE!$I$13:$I$212,T1280),0)</f>
        <v>0</v>
      </c>
      <c r="O1280" s="1">
        <f>IFERROR(IF(P1280&gt;=1,(IF(LEN(T1280)&gt;=1,VLOOKUP(T1280,PROFILE!$A$23:$B$34,2,0)*100+COUNTIF($T$8:T1280,T1280),0)),0),0)</f>
        <v>0</v>
      </c>
      <c r="P1280" s="11"/>
      <c r="Q1280" s="11"/>
      <c r="R1280" s="12"/>
      <c r="S1280" s="12"/>
      <c r="T1280" s="11"/>
      <c r="U1280" s="11"/>
      <c r="V1280" s="11"/>
      <c r="W1280" s="8">
        <f ca="1">IFERROR(IF(P1280&gt;=1,(IF(M1280&gt;=2,COUNTIF(INDIRECT(G1280):INDIRECT(H1280),"OLD"),0)),0),0)</f>
        <v>0</v>
      </c>
      <c r="X1280" s="8">
        <f ca="1">IFERROR(IF(P1280&gt;=1,(IF(M1280=1,COUNTIF(INDIRECT(G1280):INDIRECT(H1280),"NEW"),IF(M1280=3,COUNTIF(INDIRECT(G1280):INDIRECT(H1280),"NEW"),0))),0),0)</f>
        <v>0</v>
      </c>
      <c r="Y1280" s="10">
        <f t="shared" ca="1" si="59"/>
        <v>0</v>
      </c>
      <c r="Z1280" s="13"/>
    </row>
    <row r="1281" spans="6:26" ht="20.100000000000001" customHeight="1" x14ac:dyDescent="0.25">
      <c r="F1281" s="1">
        <f>IFERROR(IF(O1281&gt;=101,MATCH(O1281,VITRAN!$AG$14:$AG$1513,0)+13,0),0)</f>
        <v>0</v>
      </c>
      <c r="G1281" s="1" t="str">
        <f t="shared" si="57"/>
        <v/>
      </c>
      <c r="H1281" s="1" t="str">
        <f t="shared" si="58"/>
        <v/>
      </c>
      <c r="J1281" s="1">
        <f>IFERROR(SUMIFS(STOCK!$U$10:$U$209,STOCK!$H$10:$H$209,T1281),0)</f>
        <v>0</v>
      </c>
      <c r="K1281" s="1">
        <f>IFERROR(SUMIFS(STOCK!$V$10:$V$209,STOCK!$H$10:$H$209,T1281),0)</f>
        <v>0</v>
      </c>
      <c r="M1281" s="1">
        <f>IFERROR(IF(LEN(T1281)&gt;=1,VLOOKUP(HLOOKUP(T1281,PROFILE!$K$5:$V$8,4,0),PROFILE!$F$1:$G$3,2,0),0),0)</f>
        <v>0</v>
      </c>
      <c r="N1281" s="1">
        <f>IFERROR(COUNTIFS(PROFILE!$H$13:$H$212,"&gt;=1",PROFILE!$I$13:$I$212,T1281),0)</f>
        <v>0</v>
      </c>
      <c r="O1281" s="1">
        <f>IFERROR(IF(P1281&gt;=1,(IF(LEN(T1281)&gt;=1,VLOOKUP(T1281,PROFILE!$A$23:$B$34,2,0)*100+COUNTIF($T$8:T1281,T1281),0)),0),0)</f>
        <v>0</v>
      </c>
      <c r="P1281" s="11"/>
      <c r="Q1281" s="11"/>
      <c r="R1281" s="12"/>
      <c r="S1281" s="12"/>
      <c r="T1281" s="11"/>
      <c r="U1281" s="11"/>
      <c r="V1281" s="11"/>
      <c r="W1281" s="8">
        <f ca="1">IFERROR(IF(P1281&gt;=1,(IF(M1281&gt;=2,COUNTIF(INDIRECT(G1281):INDIRECT(H1281),"OLD"),0)),0),0)</f>
        <v>0</v>
      </c>
      <c r="X1281" s="8">
        <f ca="1">IFERROR(IF(P1281&gt;=1,(IF(M1281=1,COUNTIF(INDIRECT(G1281):INDIRECT(H1281),"NEW"),IF(M1281=3,COUNTIF(INDIRECT(G1281):INDIRECT(H1281),"NEW"),0))),0),0)</f>
        <v>0</v>
      </c>
      <c r="Y1281" s="10">
        <f t="shared" ca="1" si="59"/>
        <v>0</v>
      </c>
      <c r="Z1281" s="13"/>
    </row>
    <row r="1282" spans="6:26" ht="20.100000000000001" customHeight="1" x14ac:dyDescent="0.25">
      <c r="F1282" s="1">
        <f>IFERROR(IF(O1282&gt;=101,MATCH(O1282,VITRAN!$AG$14:$AG$1513,0)+13,0),0)</f>
        <v>0</v>
      </c>
      <c r="G1282" s="1" t="str">
        <f t="shared" si="57"/>
        <v/>
      </c>
      <c r="H1282" s="1" t="str">
        <f t="shared" si="58"/>
        <v/>
      </c>
      <c r="J1282" s="1">
        <f>IFERROR(SUMIFS(STOCK!$U$10:$U$209,STOCK!$H$10:$H$209,T1282),0)</f>
        <v>0</v>
      </c>
      <c r="K1282" s="1">
        <f>IFERROR(SUMIFS(STOCK!$V$10:$V$209,STOCK!$H$10:$H$209,T1282),0)</f>
        <v>0</v>
      </c>
      <c r="M1282" s="1">
        <f>IFERROR(IF(LEN(T1282)&gt;=1,VLOOKUP(HLOOKUP(T1282,PROFILE!$K$5:$V$8,4,0),PROFILE!$F$1:$G$3,2,0),0),0)</f>
        <v>0</v>
      </c>
      <c r="N1282" s="1">
        <f>IFERROR(COUNTIFS(PROFILE!$H$13:$H$212,"&gt;=1",PROFILE!$I$13:$I$212,T1282),0)</f>
        <v>0</v>
      </c>
      <c r="O1282" s="1">
        <f>IFERROR(IF(P1282&gt;=1,(IF(LEN(T1282)&gt;=1,VLOOKUP(T1282,PROFILE!$A$23:$B$34,2,0)*100+COUNTIF($T$8:T1282,T1282),0)),0),0)</f>
        <v>0</v>
      </c>
      <c r="P1282" s="11"/>
      <c r="Q1282" s="11"/>
      <c r="R1282" s="12"/>
      <c r="S1282" s="12"/>
      <c r="T1282" s="11"/>
      <c r="U1282" s="11"/>
      <c r="V1282" s="11"/>
      <c r="W1282" s="8">
        <f ca="1">IFERROR(IF(P1282&gt;=1,(IF(M1282&gt;=2,COUNTIF(INDIRECT(G1282):INDIRECT(H1282),"OLD"),0)),0),0)</f>
        <v>0</v>
      </c>
      <c r="X1282" s="8">
        <f ca="1">IFERROR(IF(P1282&gt;=1,(IF(M1282=1,COUNTIF(INDIRECT(G1282):INDIRECT(H1282),"NEW"),IF(M1282=3,COUNTIF(INDIRECT(G1282):INDIRECT(H1282),"NEW"),0))),0),0)</f>
        <v>0</v>
      </c>
      <c r="Y1282" s="10">
        <f t="shared" ca="1" si="59"/>
        <v>0</v>
      </c>
      <c r="Z1282" s="13"/>
    </row>
    <row r="1283" spans="6:26" ht="20.100000000000001" customHeight="1" x14ac:dyDescent="0.25">
      <c r="F1283" s="1">
        <f>IFERROR(IF(O1283&gt;=101,MATCH(O1283,VITRAN!$AG$14:$AG$1513,0)+13,0),0)</f>
        <v>0</v>
      </c>
      <c r="G1283" s="1" t="str">
        <f t="shared" si="57"/>
        <v/>
      </c>
      <c r="H1283" s="1" t="str">
        <f t="shared" si="58"/>
        <v/>
      </c>
      <c r="J1283" s="1">
        <f>IFERROR(SUMIFS(STOCK!$U$10:$U$209,STOCK!$H$10:$H$209,T1283),0)</f>
        <v>0</v>
      </c>
      <c r="K1283" s="1">
        <f>IFERROR(SUMIFS(STOCK!$V$10:$V$209,STOCK!$H$10:$H$209,T1283),0)</f>
        <v>0</v>
      </c>
      <c r="M1283" s="1">
        <f>IFERROR(IF(LEN(T1283)&gt;=1,VLOOKUP(HLOOKUP(T1283,PROFILE!$K$5:$V$8,4,0),PROFILE!$F$1:$G$3,2,0),0),0)</f>
        <v>0</v>
      </c>
      <c r="N1283" s="1">
        <f>IFERROR(COUNTIFS(PROFILE!$H$13:$H$212,"&gt;=1",PROFILE!$I$13:$I$212,T1283),0)</f>
        <v>0</v>
      </c>
      <c r="O1283" s="1">
        <f>IFERROR(IF(P1283&gt;=1,(IF(LEN(T1283)&gt;=1,VLOOKUP(T1283,PROFILE!$A$23:$B$34,2,0)*100+COUNTIF($T$8:T1283,T1283),0)),0),0)</f>
        <v>0</v>
      </c>
      <c r="P1283" s="11"/>
      <c r="Q1283" s="11"/>
      <c r="R1283" s="12"/>
      <c r="S1283" s="12"/>
      <c r="T1283" s="11"/>
      <c r="U1283" s="11"/>
      <c r="V1283" s="11"/>
      <c r="W1283" s="8">
        <f ca="1">IFERROR(IF(P1283&gt;=1,(IF(M1283&gt;=2,COUNTIF(INDIRECT(G1283):INDIRECT(H1283),"OLD"),0)),0),0)</f>
        <v>0</v>
      </c>
      <c r="X1283" s="8">
        <f ca="1">IFERROR(IF(P1283&gt;=1,(IF(M1283=1,COUNTIF(INDIRECT(G1283):INDIRECT(H1283),"NEW"),IF(M1283=3,COUNTIF(INDIRECT(G1283):INDIRECT(H1283),"NEW"),0))),0),0)</f>
        <v>0</v>
      </c>
      <c r="Y1283" s="10">
        <f t="shared" ca="1" si="59"/>
        <v>0</v>
      </c>
      <c r="Z1283" s="13"/>
    </row>
    <row r="1284" spans="6:26" ht="20.100000000000001" customHeight="1" x14ac:dyDescent="0.25">
      <c r="F1284" s="1">
        <f>IFERROR(IF(O1284&gt;=101,MATCH(O1284,VITRAN!$AG$14:$AG$1513,0)+13,0),0)</f>
        <v>0</v>
      </c>
      <c r="G1284" s="1" t="str">
        <f t="shared" si="57"/>
        <v/>
      </c>
      <c r="H1284" s="1" t="str">
        <f t="shared" si="58"/>
        <v/>
      </c>
      <c r="J1284" s="1">
        <f>IFERROR(SUMIFS(STOCK!$U$10:$U$209,STOCK!$H$10:$H$209,T1284),0)</f>
        <v>0</v>
      </c>
      <c r="K1284" s="1">
        <f>IFERROR(SUMIFS(STOCK!$V$10:$V$209,STOCK!$H$10:$H$209,T1284),0)</f>
        <v>0</v>
      </c>
      <c r="M1284" s="1">
        <f>IFERROR(IF(LEN(T1284)&gt;=1,VLOOKUP(HLOOKUP(T1284,PROFILE!$K$5:$V$8,4,0),PROFILE!$F$1:$G$3,2,0),0),0)</f>
        <v>0</v>
      </c>
      <c r="N1284" s="1">
        <f>IFERROR(COUNTIFS(PROFILE!$H$13:$H$212,"&gt;=1",PROFILE!$I$13:$I$212,T1284),0)</f>
        <v>0</v>
      </c>
      <c r="O1284" s="1">
        <f>IFERROR(IF(P1284&gt;=1,(IF(LEN(T1284)&gt;=1,VLOOKUP(T1284,PROFILE!$A$23:$B$34,2,0)*100+COUNTIF($T$8:T1284,T1284),0)),0),0)</f>
        <v>0</v>
      </c>
      <c r="P1284" s="11"/>
      <c r="Q1284" s="11"/>
      <c r="R1284" s="12"/>
      <c r="S1284" s="12"/>
      <c r="T1284" s="11"/>
      <c r="U1284" s="11"/>
      <c r="V1284" s="11"/>
      <c r="W1284" s="8">
        <f ca="1">IFERROR(IF(P1284&gt;=1,(IF(M1284&gt;=2,COUNTIF(INDIRECT(G1284):INDIRECT(H1284),"OLD"),0)),0),0)</f>
        <v>0</v>
      </c>
      <c r="X1284" s="8">
        <f ca="1">IFERROR(IF(P1284&gt;=1,(IF(M1284=1,COUNTIF(INDIRECT(G1284):INDIRECT(H1284),"NEW"),IF(M1284=3,COUNTIF(INDIRECT(G1284):INDIRECT(H1284),"NEW"),0))),0),0)</f>
        <v>0</v>
      </c>
      <c r="Y1284" s="10">
        <f t="shared" ca="1" si="59"/>
        <v>0</v>
      </c>
      <c r="Z1284" s="13"/>
    </row>
    <row r="1285" spans="6:26" ht="20.100000000000001" customHeight="1" x14ac:dyDescent="0.25">
      <c r="F1285" s="1">
        <f>IFERROR(IF(O1285&gt;=101,MATCH(O1285,VITRAN!$AG$14:$AG$1513,0)+13,0),0)</f>
        <v>0</v>
      </c>
      <c r="G1285" s="1" t="str">
        <f t="shared" si="57"/>
        <v/>
      </c>
      <c r="H1285" s="1" t="str">
        <f t="shared" si="58"/>
        <v/>
      </c>
      <c r="J1285" s="1">
        <f>IFERROR(SUMIFS(STOCK!$U$10:$U$209,STOCK!$H$10:$H$209,T1285),0)</f>
        <v>0</v>
      </c>
      <c r="K1285" s="1">
        <f>IFERROR(SUMIFS(STOCK!$V$10:$V$209,STOCK!$H$10:$H$209,T1285),0)</f>
        <v>0</v>
      </c>
      <c r="M1285" s="1">
        <f>IFERROR(IF(LEN(T1285)&gt;=1,VLOOKUP(HLOOKUP(T1285,PROFILE!$K$5:$V$8,4,0),PROFILE!$F$1:$G$3,2,0),0),0)</f>
        <v>0</v>
      </c>
      <c r="N1285" s="1">
        <f>IFERROR(COUNTIFS(PROFILE!$H$13:$H$212,"&gt;=1",PROFILE!$I$13:$I$212,T1285),0)</f>
        <v>0</v>
      </c>
      <c r="O1285" s="1">
        <f>IFERROR(IF(P1285&gt;=1,(IF(LEN(T1285)&gt;=1,VLOOKUP(T1285,PROFILE!$A$23:$B$34,2,0)*100+COUNTIF($T$8:T1285,T1285),0)),0),0)</f>
        <v>0</v>
      </c>
      <c r="P1285" s="11"/>
      <c r="Q1285" s="11"/>
      <c r="R1285" s="12"/>
      <c r="S1285" s="12"/>
      <c r="T1285" s="11"/>
      <c r="U1285" s="11"/>
      <c r="V1285" s="11"/>
      <c r="W1285" s="8">
        <f ca="1">IFERROR(IF(P1285&gt;=1,(IF(M1285&gt;=2,COUNTIF(INDIRECT(G1285):INDIRECT(H1285),"OLD"),0)),0),0)</f>
        <v>0</v>
      </c>
      <c r="X1285" s="8">
        <f ca="1">IFERROR(IF(P1285&gt;=1,(IF(M1285=1,COUNTIF(INDIRECT(G1285):INDIRECT(H1285),"NEW"),IF(M1285=3,COUNTIF(INDIRECT(G1285):INDIRECT(H1285),"NEW"),0))),0),0)</f>
        <v>0</v>
      </c>
      <c r="Y1285" s="10">
        <f t="shared" ca="1" si="59"/>
        <v>0</v>
      </c>
      <c r="Z1285" s="13"/>
    </row>
    <row r="1286" spans="6:26" ht="20.100000000000001" customHeight="1" x14ac:dyDescent="0.25">
      <c r="F1286" s="1">
        <f>IFERROR(IF(O1286&gt;=101,MATCH(O1286,VITRAN!$AG$14:$AG$1513,0)+13,0),0)</f>
        <v>0</v>
      </c>
      <c r="G1286" s="1" t="str">
        <f t="shared" si="57"/>
        <v/>
      </c>
      <c r="H1286" s="1" t="str">
        <f t="shared" si="58"/>
        <v/>
      </c>
      <c r="J1286" s="1">
        <f>IFERROR(SUMIFS(STOCK!$U$10:$U$209,STOCK!$H$10:$H$209,T1286),0)</f>
        <v>0</v>
      </c>
      <c r="K1286" s="1">
        <f>IFERROR(SUMIFS(STOCK!$V$10:$V$209,STOCK!$H$10:$H$209,T1286),0)</f>
        <v>0</v>
      </c>
      <c r="M1286" s="1">
        <f>IFERROR(IF(LEN(T1286)&gt;=1,VLOOKUP(HLOOKUP(T1286,PROFILE!$K$5:$V$8,4,0),PROFILE!$F$1:$G$3,2,0),0),0)</f>
        <v>0</v>
      </c>
      <c r="N1286" s="1">
        <f>IFERROR(COUNTIFS(PROFILE!$H$13:$H$212,"&gt;=1",PROFILE!$I$13:$I$212,T1286),0)</f>
        <v>0</v>
      </c>
      <c r="O1286" s="1">
        <f>IFERROR(IF(P1286&gt;=1,(IF(LEN(T1286)&gt;=1,VLOOKUP(T1286,PROFILE!$A$23:$B$34,2,0)*100+COUNTIF($T$8:T1286,T1286),0)),0),0)</f>
        <v>0</v>
      </c>
      <c r="P1286" s="11"/>
      <c r="Q1286" s="11"/>
      <c r="R1286" s="12"/>
      <c r="S1286" s="12"/>
      <c r="T1286" s="11"/>
      <c r="U1286" s="11"/>
      <c r="V1286" s="11"/>
      <c r="W1286" s="8">
        <f ca="1">IFERROR(IF(P1286&gt;=1,(IF(M1286&gt;=2,COUNTIF(INDIRECT(G1286):INDIRECT(H1286),"OLD"),0)),0),0)</f>
        <v>0</v>
      </c>
      <c r="X1286" s="8">
        <f ca="1">IFERROR(IF(P1286&gt;=1,(IF(M1286=1,COUNTIF(INDIRECT(G1286):INDIRECT(H1286),"NEW"),IF(M1286=3,COUNTIF(INDIRECT(G1286):INDIRECT(H1286),"NEW"),0))),0),0)</f>
        <v>0</v>
      </c>
      <c r="Y1286" s="10">
        <f t="shared" ca="1" si="59"/>
        <v>0</v>
      </c>
      <c r="Z1286" s="13"/>
    </row>
    <row r="1287" spans="6:26" ht="20.100000000000001" customHeight="1" x14ac:dyDescent="0.25">
      <c r="F1287" s="1">
        <f>IFERROR(IF(O1287&gt;=101,MATCH(O1287,VITRAN!$AG$14:$AG$1513,0)+13,0),0)</f>
        <v>0</v>
      </c>
      <c r="G1287" s="1" t="str">
        <f t="shared" si="57"/>
        <v/>
      </c>
      <c r="H1287" s="1" t="str">
        <f t="shared" si="58"/>
        <v/>
      </c>
      <c r="J1287" s="1">
        <f>IFERROR(SUMIFS(STOCK!$U$10:$U$209,STOCK!$H$10:$H$209,T1287),0)</f>
        <v>0</v>
      </c>
      <c r="K1287" s="1">
        <f>IFERROR(SUMIFS(STOCK!$V$10:$V$209,STOCK!$H$10:$H$209,T1287),0)</f>
        <v>0</v>
      </c>
      <c r="M1287" s="1">
        <f>IFERROR(IF(LEN(T1287)&gt;=1,VLOOKUP(HLOOKUP(T1287,PROFILE!$K$5:$V$8,4,0),PROFILE!$F$1:$G$3,2,0),0),0)</f>
        <v>0</v>
      </c>
      <c r="N1287" s="1">
        <f>IFERROR(COUNTIFS(PROFILE!$H$13:$H$212,"&gt;=1",PROFILE!$I$13:$I$212,T1287),0)</f>
        <v>0</v>
      </c>
      <c r="O1287" s="1">
        <f>IFERROR(IF(P1287&gt;=1,(IF(LEN(T1287)&gt;=1,VLOOKUP(T1287,PROFILE!$A$23:$B$34,2,0)*100+COUNTIF($T$8:T1287,T1287),0)),0),0)</f>
        <v>0</v>
      </c>
      <c r="P1287" s="11"/>
      <c r="Q1287" s="11"/>
      <c r="R1287" s="12"/>
      <c r="S1287" s="12"/>
      <c r="T1287" s="11"/>
      <c r="U1287" s="11"/>
      <c r="V1287" s="11"/>
      <c r="W1287" s="8">
        <f ca="1">IFERROR(IF(P1287&gt;=1,(IF(M1287&gt;=2,COUNTIF(INDIRECT(G1287):INDIRECT(H1287),"OLD"),0)),0),0)</f>
        <v>0</v>
      </c>
      <c r="X1287" s="8">
        <f ca="1">IFERROR(IF(P1287&gt;=1,(IF(M1287=1,COUNTIF(INDIRECT(G1287):INDIRECT(H1287),"NEW"),IF(M1287=3,COUNTIF(INDIRECT(G1287):INDIRECT(H1287),"NEW"),0))),0),0)</f>
        <v>0</v>
      </c>
      <c r="Y1287" s="10">
        <f t="shared" ca="1" si="59"/>
        <v>0</v>
      </c>
      <c r="Z1287" s="13"/>
    </row>
    <row r="1288" spans="6:26" ht="20.100000000000001" customHeight="1" x14ac:dyDescent="0.25">
      <c r="F1288" s="1">
        <f>IFERROR(IF(O1288&gt;=101,MATCH(O1288,VITRAN!$AG$14:$AG$1513,0)+13,0),0)</f>
        <v>0</v>
      </c>
      <c r="G1288" s="1" t="str">
        <f t="shared" si="57"/>
        <v/>
      </c>
      <c r="H1288" s="1" t="str">
        <f t="shared" si="58"/>
        <v/>
      </c>
      <c r="J1288" s="1">
        <f>IFERROR(SUMIFS(STOCK!$U$10:$U$209,STOCK!$H$10:$H$209,T1288),0)</f>
        <v>0</v>
      </c>
      <c r="K1288" s="1">
        <f>IFERROR(SUMIFS(STOCK!$V$10:$V$209,STOCK!$H$10:$H$209,T1288),0)</f>
        <v>0</v>
      </c>
      <c r="M1288" s="1">
        <f>IFERROR(IF(LEN(T1288)&gt;=1,VLOOKUP(HLOOKUP(T1288,PROFILE!$K$5:$V$8,4,0),PROFILE!$F$1:$G$3,2,0),0),0)</f>
        <v>0</v>
      </c>
      <c r="N1288" s="1">
        <f>IFERROR(COUNTIFS(PROFILE!$H$13:$H$212,"&gt;=1",PROFILE!$I$13:$I$212,T1288),0)</f>
        <v>0</v>
      </c>
      <c r="O1288" s="1">
        <f>IFERROR(IF(P1288&gt;=1,(IF(LEN(T1288)&gt;=1,VLOOKUP(T1288,PROFILE!$A$23:$B$34,2,0)*100+COUNTIF($T$8:T1288,T1288),0)),0),0)</f>
        <v>0</v>
      </c>
      <c r="P1288" s="11"/>
      <c r="Q1288" s="11"/>
      <c r="R1288" s="12"/>
      <c r="S1288" s="12"/>
      <c r="T1288" s="11"/>
      <c r="U1288" s="11"/>
      <c r="V1288" s="11"/>
      <c r="W1288" s="8">
        <f ca="1">IFERROR(IF(P1288&gt;=1,(IF(M1288&gt;=2,COUNTIF(INDIRECT(G1288):INDIRECT(H1288),"OLD"),0)),0),0)</f>
        <v>0</v>
      </c>
      <c r="X1288" s="8">
        <f ca="1">IFERROR(IF(P1288&gt;=1,(IF(M1288=1,COUNTIF(INDIRECT(G1288):INDIRECT(H1288),"NEW"),IF(M1288=3,COUNTIF(INDIRECT(G1288):INDIRECT(H1288),"NEW"),0))),0),0)</f>
        <v>0</v>
      </c>
      <c r="Y1288" s="10">
        <f t="shared" ca="1" si="59"/>
        <v>0</v>
      </c>
      <c r="Z1288" s="13"/>
    </row>
    <row r="1289" spans="6:26" ht="20.100000000000001" customHeight="1" x14ac:dyDescent="0.25">
      <c r="F1289" s="1">
        <f>IFERROR(IF(O1289&gt;=101,MATCH(O1289,VITRAN!$AG$14:$AG$1513,0)+13,0),0)</f>
        <v>0</v>
      </c>
      <c r="G1289" s="1" t="str">
        <f t="shared" ref="G1289:G1352" si="60">IFERROR(IF(F1289&gt;=1,ADDRESS(F1289,38,1,1,"VITRAN"),""),"")</f>
        <v/>
      </c>
      <c r="H1289" s="1" t="str">
        <f t="shared" ref="H1289:H1352" si="61">IFERROR(IF(F1289&gt;=1,ADDRESS(F1289,50,1,1,"VITRAN"),""),"")</f>
        <v/>
      </c>
      <c r="J1289" s="1">
        <f>IFERROR(SUMIFS(STOCK!$U$10:$U$209,STOCK!$H$10:$H$209,T1289),0)</f>
        <v>0</v>
      </c>
      <c r="K1289" s="1">
        <f>IFERROR(SUMIFS(STOCK!$V$10:$V$209,STOCK!$H$10:$H$209,T1289),0)</f>
        <v>0</v>
      </c>
      <c r="M1289" s="1">
        <f>IFERROR(IF(LEN(T1289)&gt;=1,VLOOKUP(HLOOKUP(T1289,PROFILE!$K$5:$V$8,4,0),PROFILE!$F$1:$G$3,2,0),0),0)</f>
        <v>0</v>
      </c>
      <c r="N1289" s="1">
        <f>IFERROR(COUNTIFS(PROFILE!$H$13:$H$212,"&gt;=1",PROFILE!$I$13:$I$212,T1289),0)</f>
        <v>0</v>
      </c>
      <c r="O1289" s="1">
        <f>IFERROR(IF(P1289&gt;=1,(IF(LEN(T1289)&gt;=1,VLOOKUP(T1289,PROFILE!$A$23:$B$34,2,0)*100+COUNTIF($T$8:T1289,T1289),0)),0),0)</f>
        <v>0</v>
      </c>
      <c r="P1289" s="11"/>
      <c r="Q1289" s="11"/>
      <c r="R1289" s="12"/>
      <c r="S1289" s="12"/>
      <c r="T1289" s="11"/>
      <c r="U1289" s="11"/>
      <c r="V1289" s="11"/>
      <c r="W1289" s="8">
        <f ca="1">IFERROR(IF(P1289&gt;=1,(IF(M1289&gt;=2,COUNTIF(INDIRECT(G1289):INDIRECT(H1289),"OLD"),0)),0),0)</f>
        <v>0</v>
      </c>
      <c r="X1289" s="8">
        <f ca="1">IFERROR(IF(P1289&gt;=1,(IF(M1289=1,COUNTIF(INDIRECT(G1289):INDIRECT(H1289),"NEW"),IF(M1289=3,COUNTIF(INDIRECT(G1289):INDIRECT(H1289),"NEW"),0))),0),0)</f>
        <v>0</v>
      </c>
      <c r="Y1289" s="10">
        <f t="shared" ref="Y1289:Y1352" ca="1" si="62">W1289+X1289</f>
        <v>0</v>
      </c>
      <c r="Z1289" s="13"/>
    </row>
    <row r="1290" spans="6:26" ht="20.100000000000001" customHeight="1" x14ac:dyDescent="0.25">
      <c r="F1290" s="1">
        <f>IFERROR(IF(O1290&gt;=101,MATCH(O1290,VITRAN!$AG$14:$AG$1513,0)+13,0),0)</f>
        <v>0</v>
      </c>
      <c r="G1290" s="1" t="str">
        <f t="shared" si="60"/>
        <v/>
      </c>
      <c r="H1290" s="1" t="str">
        <f t="shared" si="61"/>
        <v/>
      </c>
      <c r="J1290" s="1">
        <f>IFERROR(SUMIFS(STOCK!$U$10:$U$209,STOCK!$H$10:$H$209,T1290),0)</f>
        <v>0</v>
      </c>
      <c r="K1290" s="1">
        <f>IFERROR(SUMIFS(STOCK!$V$10:$V$209,STOCK!$H$10:$H$209,T1290),0)</f>
        <v>0</v>
      </c>
      <c r="M1290" s="1">
        <f>IFERROR(IF(LEN(T1290)&gt;=1,VLOOKUP(HLOOKUP(T1290,PROFILE!$K$5:$V$8,4,0),PROFILE!$F$1:$G$3,2,0),0),0)</f>
        <v>0</v>
      </c>
      <c r="N1290" s="1">
        <f>IFERROR(COUNTIFS(PROFILE!$H$13:$H$212,"&gt;=1",PROFILE!$I$13:$I$212,T1290),0)</f>
        <v>0</v>
      </c>
      <c r="O1290" s="1">
        <f>IFERROR(IF(P1290&gt;=1,(IF(LEN(T1290)&gt;=1,VLOOKUP(T1290,PROFILE!$A$23:$B$34,2,0)*100+COUNTIF($T$8:T1290,T1290),0)),0),0)</f>
        <v>0</v>
      </c>
      <c r="P1290" s="11"/>
      <c r="Q1290" s="11"/>
      <c r="R1290" s="12"/>
      <c r="S1290" s="12"/>
      <c r="T1290" s="11"/>
      <c r="U1290" s="11"/>
      <c r="V1290" s="11"/>
      <c r="W1290" s="8">
        <f ca="1">IFERROR(IF(P1290&gt;=1,(IF(M1290&gt;=2,COUNTIF(INDIRECT(G1290):INDIRECT(H1290),"OLD"),0)),0),0)</f>
        <v>0</v>
      </c>
      <c r="X1290" s="8">
        <f ca="1">IFERROR(IF(P1290&gt;=1,(IF(M1290=1,COUNTIF(INDIRECT(G1290):INDIRECT(H1290),"NEW"),IF(M1290=3,COUNTIF(INDIRECT(G1290):INDIRECT(H1290),"NEW"),0))),0),0)</f>
        <v>0</v>
      </c>
      <c r="Y1290" s="10">
        <f t="shared" ca="1" si="62"/>
        <v>0</v>
      </c>
      <c r="Z1290" s="13"/>
    </row>
    <row r="1291" spans="6:26" ht="20.100000000000001" customHeight="1" x14ac:dyDescent="0.25">
      <c r="F1291" s="1">
        <f>IFERROR(IF(O1291&gt;=101,MATCH(O1291,VITRAN!$AG$14:$AG$1513,0)+13,0),0)</f>
        <v>0</v>
      </c>
      <c r="G1291" s="1" t="str">
        <f t="shared" si="60"/>
        <v/>
      </c>
      <c r="H1291" s="1" t="str">
        <f t="shared" si="61"/>
        <v/>
      </c>
      <c r="J1291" s="1">
        <f>IFERROR(SUMIFS(STOCK!$U$10:$U$209,STOCK!$H$10:$H$209,T1291),0)</f>
        <v>0</v>
      </c>
      <c r="K1291" s="1">
        <f>IFERROR(SUMIFS(STOCK!$V$10:$V$209,STOCK!$H$10:$H$209,T1291),0)</f>
        <v>0</v>
      </c>
      <c r="M1291" s="1">
        <f>IFERROR(IF(LEN(T1291)&gt;=1,VLOOKUP(HLOOKUP(T1291,PROFILE!$K$5:$V$8,4,0),PROFILE!$F$1:$G$3,2,0),0),0)</f>
        <v>0</v>
      </c>
      <c r="N1291" s="1">
        <f>IFERROR(COUNTIFS(PROFILE!$H$13:$H$212,"&gt;=1",PROFILE!$I$13:$I$212,T1291),0)</f>
        <v>0</v>
      </c>
      <c r="O1291" s="1">
        <f>IFERROR(IF(P1291&gt;=1,(IF(LEN(T1291)&gt;=1,VLOOKUP(T1291,PROFILE!$A$23:$B$34,2,0)*100+COUNTIF($T$8:T1291,T1291),0)),0),0)</f>
        <v>0</v>
      </c>
      <c r="P1291" s="11"/>
      <c r="Q1291" s="11"/>
      <c r="R1291" s="12"/>
      <c r="S1291" s="12"/>
      <c r="T1291" s="11"/>
      <c r="U1291" s="11"/>
      <c r="V1291" s="11"/>
      <c r="W1291" s="8">
        <f ca="1">IFERROR(IF(P1291&gt;=1,(IF(M1291&gt;=2,COUNTIF(INDIRECT(G1291):INDIRECT(H1291),"OLD"),0)),0),0)</f>
        <v>0</v>
      </c>
      <c r="X1291" s="8">
        <f ca="1">IFERROR(IF(P1291&gt;=1,(IF(M1291=1,COUNTIF(INDIRECT(G1291):INDIRECT(H1291),"NEW"),IF(M1291=3,COUNTIF(INDIRECT(G1291):INDIRECT(H1291),"NEW"),0))),0),0)</f>
        <v>0</v>
      </c>
      <c r="Y1291" s="10">
        <f t="shared" ca="1" si="62"/>
        <v>0</v>
      </c>
      <c r="Z1291" s="13"/>
    </row>
    <row r="1292" spans="6:26" ht="20.100000000000001" customHeight="1" x14ac:dyDescent="0.25">
      <c r="F1292" s="1">
        <f>IFERROR(IF(O1292&gt;=101,MATCH(O1292,VITRAN!$AG$14:$AG$1513,0)+13,0),0)</f>
        <v>0</v>
      </c>
      <c r="G1292" s="1" t="str">
        <f t="shared" si="60"/>
        <v/>
      </c>
      <c r="H1292" s="1" t="str">
        <f t="shared" si="61"/>
        <v/>
      </c>
      <c r="J1292" s="1">
        <f>IFERROR(SUMIFS(STOCK!$U$10:$U$209,STOCK!$H$10:$H$209,T1292),0)</f>
        <v>0</v>
      </c>
      <c r="K1292" s="1">
        <f>IFERROR(SUMIFS(STOCK!$V$10:$V$209,STOCK!$H$10:$H$209,T1292),0)</f>
        <v>0</v>
      </c>
      <c r="M1292" s="1">
        <f>IFERROR(IF(LEN(T1292)&gt;=1,VLOOKUP(HLOOKUP(T1292,PROFILE!$K$5:$V$8,4,0),PROFILE!$F$1:$G$3,2,0),0),0)</f>
        <v>0</v>
      </c>
      <c r="N1292" s="1">
        <f>IFERROR(COUNTIFS(PROFILE!$H$13:$H$212,"&gt;=1",PROFILE!$I$13:$I$212,T1292),0)</f>
        <v>0</v>
      </c>
      <c r="O1292" s="1">
        <f>IFERROR(IF(P1292&gt;=1,(IF(LEN(T1292)&gt;=1,VLOOKUP(T1292,PROFILE!$A$23:$B$34,2,0)*100+COUNTIF($T$8:T1292,T1292),0)),0),0)</f>
        <v>0</v>
      </c>
      <c r="P1292" s="11"/>
      <c r="Q1292" s="11"/>
      <c r="R1292" s="12"/>
      <c r="S1292" s="12"/>
      <c r="T1292" s="11"/>
      <c r="U1292" s="11"/>
      <c r="V1292" s="11"/>
      <c r="W1292" s="8">
        <f ca="1">IFERROR(IF(P1292&gt;=1,(IF(M1292&gt;=2,COUNTIF(INDIRECT(G1292):INDIRECT(H1292),"OLD"),0)),0),0)</f>
        <v>0</v>
      </c>
      <c r="X1292" s="8">
        <f ca="1">IFERROR(IF(P1292&gt;=1,(IF(M1292=1,COUNTIF(INDIRECT(G1292):INDIRECT(H1292),"NEW"),IF(M1292=3,COUNTIF(INDIRECT(G1292):INDIRECT(H1292),"NEW"),0))),0),0)</f>
        <v>0</v>
      </c>
      <c r="Y1292" s="10">
        <f t="shared" ca="1" si="62"/>
        <v>0</v>
      </c>
      <c r="Z1292" s="13"/>
    </row>
    <row r="1293" spans="6:26" ht="20.100000000000001" customHeight="1" x14ac:dyDescent="0.25">
      <c r="F1293" s="1">
        <f>IFERROR(IF(O1293&gt;=101,MATCH(O1293,VITRAN!$AG$14:$AG$1513,0)+13,0),0)</f>
        <v>0</v>
      </c>
      <c r="G1293" s="1" t="str">
        <f t="shared" si="60"/>
        <v/>
      </c>
      <c r="H1293" s="1" t="str">
        <f t="shared" si="61"/>
        <v/>
      </c>
      <c r="J1293" s="1">
        <f>IFERROR(SUMIFS(STOCK!$U$10:$U$209,STOCK!$H$10:$H$209,T1293),0)</f>
        <v>0</v>
      </c>
      <c r="K1293" s="1">
        <f>IFERROR(SUMIFS(STOCK!$V$10:$V$209,STOCK!$H$10:$H$209,T1293),0)</f>
        <v>0</v>
      </c>
      <c r="M1293" s="1">
        <f>IFERROR(IF(LEN(T1293)&gt;=1,VLOOKUP(HLOOKUP(T1293,PROFILE!$K$5:$V$8,4,0),PROFILE!$F$1:$G$3,2,0),0),0)</f>
        <v>0</v>
      </c>
      <c r="N1293" s="1">
        <f>IFERROR(COUNTIFS(PROFILE!$H$13:$H$212,"&gt;=1",PROFILE!$I$13:$I$212,T1293),0)</f>
        <v>0</v>
      </c>
      <c r="O1293" s="1">
        <f>IFERROR(IF(P1293&gt;=1,(IF(LEN(T1293)&gt;=1,VLOOKUP(T1293,PROFILE!$A$23:$B$34,2,0)*100+COUNTIF($T$8:T1293,T1293),0)),0),0)</f>
        <v>0</v>
      </c>
      <c r="P1293" s="11"/>
      <c r="Q1293" s="11"/>
      <c r="R1293" s="12"/>
      <c r="S1293" s="12"/>
      <c r="T1293" s="11"/>
      <c r="U1293" s="11"/>
      <c r="V1293" s="11"/>
      <c r="W1293" s="8">
        <f ca="1">IFERROR(IF(P1293&gt;=1,(IF(M1293&gt;=2,COUNTIF(INDIRECT(G1293):INDIRECT(H1293),"OLD"),0)),0),0)</f>
        <v>0</v>
      </c>
      <c r="X1293" s="8">
        <f ca="1">IFERROR(IF(P1293&gt;=1,(IF(M1293=1,COUNTIF(INDIRECT(G1293):INDIRECT(H1293),"NEW"),IF(M1293=3,COUNTIF(INDIRECT(G1293):INDIRECT(H1293),"NEW"),0))),0),0)</f>
        <v>0</v>
      </c>
      <c r="Y1293" s="10">
        <f t="shared" ca="1" si="62"/>
        <v>0</v>
      </c>
      <c r="Z1293" s="13"/>
    </row>
    <row r="1294" spans="6:26" ht="20.100000000000001" customHeight="1" x14ac:dyDescent="0.25">
      <c r="F1294" s="1">
        <f>IFERROR(IF(O1294&gt;=101,MATCH(O1294,VITRAN!$AG$14:$AG$1513,0)+13,0),0)</f>
        <v>0</v>
      </c>
      <c r="G1294" s="1" t="str">
        <f t="shared" si="60"/>
        <v/>
      </c>
      <c r="H1294" s="1" t="str">
        <f t="shared" si="61"/>
        <v/>
      </c>
      <c r="J1294" s="1">
        <f>IFERROR(SUMIFS(STOCK!$U$10:$U$209,STOCK!$H$10:$H$209,T1294),0)</f>
        <v>0</v>
      </c>
      <c r="K1294" s="1">
        <f>IFERROR(SUMIFS(STOCK!$V$10:$V$209,STOCK!$H$10:$H$209,T1294),0)</f>
        <v>0</v>
      </c>
      <c r="M1294" s="1">
        <f>IFERROR(IF(LEN(T1294)&gt;=1,VLOOKUP(HLOOKUP(T1294,PROFILE!$K$5:$V$8,4,0),PROFILE!$F$1:$G$3,2,0),0),0)</f>
        <v>0</v>
      </c>
      <c r="N1294" s="1">
        <f>IFERROR(COUNTIFS(PROFILE!$H$13:$H$212,"&gt;=1",PROFILE!$I$13:$I$212,T1294),0)</f>
        <v>0</v>
      </c>
      <c r="O1294" s="1">
        <f>IFERROR(IF(P1294&gt;=1,(IF(LEN(T1294)&gt;=1,VLOOKUP(T1294,PROFILE!$A$23:$B$34,2,0)*100+COUNTIF($T$8:T1294,T1294),0)),0),0)</f>
        <v>0</v>
      </c>
      <c r="P1294" s="11"/>
      <c r="Q1294" s="11"/>
      <c r="R1294" s="12"/>
      <c r="S1294" s="12"/>
      <c r="T1294" s="11"/>
      <c r="U1294" s="11"/>
      <c r="V1294" s="11"/>
      <c r="W1294" s="8">
        <f ca="1">IFERROR(IF(P1294&gt;=1,(IF(M1294&gt;=2,COUNTIF(INDIRECT(G1294):INDIRECT(H1294),"OLD"),0)),0),0)</f>
        <v>0</v>
      </c>
      <c r="X1294" s="8">
        <f ca="1">IFERROR(IF(P1294&gt;=1,(IF(M1294=1,COUNTIF(INDIRECT(G1294):INDIRECT(H1294),"NEW"),IF(M1294=3,COUNTIF(INDIRECT(G1294):INDIRECT(H1294),"NEW"),0))),0),0)</f>
        <v>0</v>
      </c>
      <c r="Y1294" s="10">
        <f t="shared" ca="1" si="62"/>
        <v>0</v>
      </c>
      <c r="Z1294" s="13"/>
    </row>
    <row r="1295" spans="6:26" ht="20.100000000000001" customHeight="1" x14ac:dyDescent="0.25">
      <c r="F1295" s="1">
        <f>IFERROR(IF(O1295&gt;=101,MATCH(O1295,VITRAN!$AG$14:$AG$1513,0)+13,0),0)</f>
        <v>0</v>
      </c>
      <c r="G1295" s="1" t="str">
        <f t="shared" si="60"/>
        <v/>
      </c>
      <c r="H1295" s="1" t="str">
        <f t="shared" si="61"/>
        <v/>
      </c>
      <c r="J1295" s="1">
        <f>IFERROR(SUMIFS(STOCK!$U$10:$U$209,STOCK!$H$10:$H$209,T1295),0)</f>
        <v>0</v>
      </c>
      <c r="K1295" s="1">
        <f>IFERROR(SUMIFS(STOCK!$V$10:$V$209,STOCK!$H$10:$H$209,T1295),0)</f>
        <v>0</v>
      </c>
      <c r="M1295" s="1">
        <f>IFERROR(IF(LEN(T1295)&gt;=1,VLOOKUP(HLOOKUP(T1295,PROFILE!$K$5:$V$8,4,0),PROFILE!$F$1:$G$3,2,0),0),0)</f>
        <v>0</v>
      </c>
      <c r="N1295" s="1">
        <f>IFERROR(COUNTIFS(PROFILE!$H$13:$H$212,"&gt;=1",PROFILE!$I$13:$I$212,T1295),0)</f>
        <v>0</v>
      </c>
      <c r="O1295" s="1">
        <f>IFERROR(IF(P1295&gt;=1,(IF(LEN(T1295)&gt;=1,VLOOKUP(T1295,PROFILE!$A$23:$B$34,2,0)*100+COUNTIF($T$8:T1295,T1295),0)),0),0)</f>
        <v>0</v>
      </c>
      <c r="P1295" s="11"/>
      <c r="Q1295" s="11"/>
      <c r="R1295" s="12"/>
      <c r="S1295" s="12"/>
      <c r="T1295" s="11"/>
      <c r="U1295" s="11"/>
      <c r="V1295" s="11"/>
      <c r="W1295" s="8">
        <f ca="1">IFERROR(IF(P1295&gt;=1,(IF(M1295&gt;=2,COUNTIF(INDIRECT(G1295):INDIRECT(H1295),"OLD"),0)),0),0)</f>
        <v>0</v>
      </c>
      <c r="X1295" s="8">
        <f ca="1">IFERROR(IF(P1295&gt;=1,(IF(M1295=1,COUNTIF(INDIRECT(G1295):INDIRECT(H1295),"NEW"),IF(M1295=3,COUNTIF(INDIRECT(G1295):INDIRECT(H1295),"NEW"),0))),0),0)</f>
        <v>0</v>
      </c>
      <c r="Y1295" s="10">
        <f t="shared" ca="1" si="62"/>
        <v>0</v>
      </c>
      <c r="Z1295" s="13"/>
    </row>
    <row r="1296" spans="6:26" ht="20.100000000000001" customHeight="1" x14ac:dyDescent="0.25">
      <c r="F1296" s="1">
        <f>IFERROR(IF(O1296&gt;=101,MATCH(O1296,VITRAN!$AG$14:$AG$1513,0)+13,0),0)</f>
        <v>0</v>
      </c>
      <c r="G1296" s="1" t="str">
        <f t="shared" si="60"/>
        <v/>
      </c>
      <c r="H1296" s="1" t="str">
        <f t="shared" si="61"/>
        <v/>
      </c>
      <c r="J1296" s="1">
        <f>IFERROR(SUMIFS(STOCK!$U$10:$U$209,STOCK!$H$10:$H$209,T1296),0)</f>
        <v>0</v>
      </c>
      <c r="K1296" s="1">
        <f>IFERROR(SUMIFS(STOCK!$V$10:$V$209,STOCK!$H$10:$H$209,T1296),0)</f>
        <v>0</v>
      </c>
      <c r="M1296" s="1">
        <f>IFERROR(IF(LEN(T1296)&gt;=1,VLOOKUP(HLOOKUP(T1296,PROFILE!$K$5:$V$8,4,0),PROFILE!$F$1:$G$3,2,0),0),0)</f>
        <v>0</v>
      </c>
      <c r="N1296" s="1">
        <f>IFERROR(COUNTIFS(PROFILE!$H$13:$H$212,"&gt;=1",PROFILE!$I$13:$I$212,T1296),0)</f>
        <v>0</v>
      </c>
      <c r="O1296" s="1">
        <f>IFERROR(IF(P1296&gt;=1,(IF(LEN(T1296)&gt;=1,VLOOKUP(T1296,PROFILE!$A$23:$B$34,2,0)*100+COUNTIF($T$8:T1296,T1296),0)),0),0)</f>
        <v>0</v>
      </c>
      <c r="P1296" s="11"/>
      <c r="Q1296" s="11"/>
      <c r="R1296" s="12"/>
      <c r="S1296" s="12"/>
      <c r="T1296" s="11"/>
      <c r="U1296" s="11"/>
      <c r="V1296" s="11"/>
      <c r="W1296" s="8">
        <f ca="1">IFERROR(IF(P1296&gt;=1,(IF(M1296&gt;=2,COUNTIF(INDIRECT(G1296):INDIRECT(H1296),"OLD"),0)),0),0)</f>
        <v>0</v>
      </c>
      <c r="X1296" s="8">
        <f ca="1">IFERROR(IF(P1296&gt;=1,(IF(M1296=1,COUNTIF(INDIRECT(G1296):INDIRECT(H1296),"NEW"),IF(M1296=3,COUNTIF(INDIRECT(G1296):INDIRECT(H1296),"NEW"),0))),0),0)</f>
        <v>0</v>
      </c>
      <c r="Y1296" s="10">
        <f t="shared" ca="1" si="62"/>
        <v>0</v>
      </c>
      <c r="Z1296" s="13"/>
    </row>
    <row r="1297" spans="6:26" ht="20.100000000000001" customHeight="1" x14ac:dyDescent="0.25">
      <c r="F1297" s="1">
        <f>IFERROR(IF(O1297&gt;=101,MATCH(O1297,VITRAN!$AG$14:$AG$1513,0)+13,0),0)</f>
        <v>0</v>
      </c>
      <c r="G1297" s="1" t="str">
        <f t="shared" si="60"/>
        <v/>
      </c>
      <c r="H1297" s="1" t="str">
        <f t="shared" si="61"/>
        <v/>
      </c>
      <c r="J1297" s="1">
        <f>IFERROR(SUMIFS(STOCK!$U$10:$U$209,STOCK!$H$10:$H$209,T1297),0)</f>
        <v>0</v>
      </c>
      <c r="K1297" s="1">
        <f>IFERROR(SUMIFS(STOCK!$V$10:$V$209,STOCK!$H$10:$H$209,T1297),0)</f>
        <v>0</v>
      </c>
      <c r="M1297" s="1">
        <f>IFERROR(IF(LEN(T1297)&gt;=1,VLOOKUP(HLOOKUP(T1297,PROFILE!$K$5:$V$8,4,0),PROFILE!$F$1:$G$3,2,0),0),0)</f>
        <v>0</v>
      </c>
      <c r="N1297" s="1">
        <f>IFERROR(COUNTIFS(PROFILE!$H$13:$H$212,"&gt;=1",PROFILE!$I$13:$I$212,T1297),0)</f>
        <v>0</v>
      </c>
      <c r="O1297" s="1">
        <f>IFERROR(IF(P1297&gt;=1,(IF(LEN(T1297)&gt;=1,VLOOKUP(T1297,PROFILE!$A$23:$B$34,2,0)*100+COUNTIF($T$8:T1297,T1297),0)),0),0)</f>
        <v>0</v>
      </c>
      <c r="P1297" s="11"/>
      <c r="Q1297" s="11"/>
      <c r="R1297" s="12"/>
      <c r="S1297" s="12"/>
      <c r="T1297" s="11"/>
      <c r="U1297" s="11"/>
      <c r="V1297" s="11"/>
      <c r="W1297" s="8">
        <f ca="1">IFERROR(IF(P1297&gt;=1,(IF(M1297&gt;=2,COUNTIF(INDIRECT(G1297):INDIRECT(H1297),"OLD"),0)),0),0)</f>
        <v>0</v>
      </c>
      <c r="X1297" s="8">
        <f ca="1">IFERROR(IF(P1297&gt;=1,(IF(M1297=1,COUNTIF(INDIRECT(G1297):INDIRECT(H1297),"NEW"),IF(M1297=3,COUNTIF(INDIRECT(G1297):INDIRECT(H1297),"NEW"),0))),0),0)</f>
        <v>0</v>
      </c>
      <c r="Y1297" s="10">
        <f t="shared" ca="1" si="62"/>
        <v>0</v>
      </c>
      <c r="Z1297" s="13"/>
    </row>
    <row r="1298" spans="6:26" ht="20.100000000000001" customHeight="1" x14ac:dyDescent="0.25">
      <c r="F1298" s="1">
        <f>IFERROR(IF(O1298&gt;=101,MATCH(O1298,VITRAN!$AG$14:$AG$1513,0)+13,0),0)</f>
        <v>0</v>
      </c>
      <c r="G1298" s="1" t="str">
        <f t="shared" si="60"/>
        <v/>
      </c>
      <c r="H1298" s="1" t="str">
        <f t="shared" si="61"/>
        <v/>
      </c>
      <c r="J1298" s="1">
        <f>IFERROR(SUMIFS(STOCK!$U$10:$U$209,STOCK!$H$10:$H$209,T1298),0)</f>
        <v>0</v>
      </c>
      <c r="K1298" s="1">
        <f>IFERROR(SUMIFS(STOCK!$V$10:$V$209,STOCK!$H$10:$H$209,T1298),0)</f>
        <v>0</v>
      </c>
      <c r="M1298" s="1">
        <f>IFERROR(IF(LEN(T1298)&gt;=1,VLOOKUP(HLOOKUP(T1298,PROFILE!$K$5:$V$8,4,0),PROFILE!$F$1:$G$3,2,0),0),0)</f>
        <v>0</v>
      </c>
      <c r="N1298" s="1">
        <f>IFERROR(COUNTIFS(PROFILE!$H$13:$H$212,"&gt;=1",PROFILE!$I$13:$I$212,T1298),0)</f>
        <v>0</v>
      </c>
      <c r="O1298" s="1">
        <f>IFERROR(IF(P1298&gt;=1,(IF(LEN(T1298)&gt;=1,VLOOKUP(T1298,PROFILE!$A$23:$B$34,2,0)*100+COUNTIF($T$8:T1298,T1298),0)),0),0)</f>
        <v>0</v>
      </c>
      <c r="P1298" s="11"/>
      <c r="Q1298" s="11"/>
      <c r="R1298" s="12"/>
      <c r="S1298" s="12"/>
      <c r="T1298" s="11"/>
      <c r="U1298" s="11"/>
      <c r="V1298" s="11"/>
      <c r="W1298" s="8">
        <f ca="1">IFERROR(IF(P1298&gt;=1,(IF(M1298&gt;=2,COUNTIF(INDIRECT(G1298):INDIRECT(H1298),"OLD"),0)),0),0)</f>
        <v>0</v>
      </c>
      <c r="X1298" s="8">
        <f ca="1">IFERROR(IF(P1298&gt;=1,(IF(M1298=1,COUNTIF(INDIRECT(G1298):INDIRECT(H1298),"NEW"),IF(M1298=3,COUNTIF(INDIRECT(G1298):INDIRECT(H1298),"NEW"),0))),0),0)</f>
        <v>0</v>
      </c>
      <c r="Y1298" s="10">
        <f t="shared" ca="1" si="62"/>
        <v>0</v>
      </c>
      <c r="Z1298" s="13"/>
    </row>
    <row r="1299" spans="6:26" ht="20.100000000000001" customHeight="1" x14ac:dyDescent="0.25">
      <c r="F1299" s="1">
        <f>IFERROR(IF(O1299&gt;=101,MATCH(O1299,VITRAN!$AG$14:$AG$1513,0)+13,0),0)</f>
        <v>0</v>
      </c>
      <c r="G1299" s="1" t="str">
        <f t="shared" si="60"/>
        <v/>
      </c>
      <c r="H1299" s="1" t="str">
        <f t="shared" si="61"/>
        <v/>
      </c>
      <c r="J1299" s="1">
        <f>IFERROR(SUMIFS(STOCK!$U$10:$U$209,STOCK!$H$10:$H$209,T1299),0)</f>
        <v>0</v>
      </c>
      <c r="K1299" s="1">
        <f>IFERROR(SUMIFS(STOCK!$V$10:$V$209,STOCK!$H$10:$H$209,T1299),0)</f>
        <v>0</v>
      </c>
      <c r="M1299" s="1">
        <f>IFERROR(IF(LEN(T1299)&gt;=1,VLOOKUP(HLOOKUP(T1299,PROFILE!$K$5:$V$8,4,0),PROFILE!$F$1:$G$3,2,0),0),0)</f>
        <v>0</v>
      </c>
      <c r="N1299" s="1">
        <f>IFERROR(COUNTIFS(PROFILE!$H$13:$H$212,"&gt;=1",PROFILE!$I$13:$I$212,T1299),0)</f>
        <v>0</v>
      </c>
      <c r="O1299" s="1">
        <f>IFERROR(IF(P1299&gt;=1,(IF(LEN(T1299)&gt;=1,VLOOKUP(T1299,PROFILE!$A$23:$B$34,2,0)*100+COUNTIF($T$8:T1299,T1299),0)),0),0)</f>
        <v>0</v>
      </c>
      <c r="P1299" s="11"/>
      <c r="Q1299" s="11"/>
      <c r="R1299" s="12"/>
      <c r="S1299" s="12"/>
      <c r="T1299" s="11"/>
      <c r="U1299" s="11"/>
      <c r="V1299" s="11"/>
      <c r="W1299" s="8">
        <f ca="1">IFERROR(IF(P1299&gt;=1,(IF(M1299&gt;=2,COUNTIF(INDIRECT(G1299):INDIRECT(H1299),"OLD"),0)),0),0)</f>
        <v>0</v>
      </c>
      <c r="X1299" s="8">
        <f ca="1">IFERROR(IF(P1299&gt;=1,(IF(M1299=1,COUNTIF(INDIRECT(G1299):INDIRECT(H1299),"NEW"),IF(M1299=3,COUNTIF(INDIRECT(G1299):INDIRECT(H1299),"NEW"),0))),0),0)</f>
        <v>0</v>
      </c>
      <c r="Y1299" s="10">
        <f t="shared" ca="1" si="62"/>
        <v>0</v>
      </c>
      <c r="Z1299" s="13"/>
    </row>
    <row r="1300" spans="6:26" ht="20.100000000000001" customHeight="1" x14ac:dyDescent="0.25">
      <c r="F1300" s="1">
        <f>IFERROR(IF(O1300&gt;=101,MATCH(O1300,VITRAN!$AG$14:$AG$1513,0)+13,0),0)</f>
        <v>0</v>
      </c>
      <c r="G1300" s="1" t="str">
        <f t="shared" si="60"/>
        <v/>
      </c>
      <c r="H1300" s="1" t="str">
        <f t="shared" si="61"/>
        <v/>
      </c>
      <c r="J1300" s="1">
        <f>IFERROR(SUMIFS(STOCK!$U$10:$U$209,STOCK!$H$10:$H$209,T1300),0)</f>
        <v>0</v>
      </c>
      <c r="K1300" s="1">
        <f>IFERROR(SUMIFS(STOCK!$V$10:$V$209,STOCK!$H$10:$H$209,T1300),0)</f>
        <v>0</v>
      </c>
      <c r="M1300" s="1">
        <f>IFERROR(IF(LEN(T1300)&gt;=1,VLOOKUP(HLOOKUP(T1300,PROFILE!$K$5:$V$8,4,0),PROFILE!$F$1:$G$3,2,0),0),0)</f>
        <v>0</v>
      </c>
      <c r="N1300" s="1">
        <f>IFERROR(COUNTIFS(PROFILE!$H$13:$H$212,"&gt;=1",PROFILE!$I$13:$I$212,T1300),0)</f>
        <v>0</v>
      </c>
      <c r="O1300" s="1">
        <f>IFERROR(IF(P1300&gt;=1,(IF(LEN(T1300)&gt;=1,VLOOKUP(T1300,PROFILE!$A$23:$B$34,2,0)*100+COUNTIF($T$8:T1300,T1300),0)),0),0)</f>
        <v>0</v>
      </c>
      <c r="P1300" s="11"/>
      <c r="Q1300" s="11"/>
      <c r="R1300" s="12"/>
      <c r="S1300" s="12"/>
      <c r="T1300" s="11"/>
      <c r="U1300" s="11"/>
      <c r="V1300" s="11"/>
      <c r="W1300" s="8">
        <f ca="1">IFERROR(IF(P1300&gt;=1,(IF(M1300&gt;=2,COUNTIF(INDIRECT(G1300):INDIRECT(H1300),"OLD"),0)),0),0)</f>
        <v>0</v>
      </c>
      <c r="X1300" s="8">
        <f ca="1">IFERROR(IF(P1300&gt;=1,(IF(M1300=1,COUNTIF(INDIRECT(G1300):INDIRECT(H1300),"NEW"),IF(M1300=3,COUNTIF(INDIRECT(G1300):INDIRECT(H1300),"NEW"),0))),0),0)</f>
        <v>0</v>
      </c>
      <c r="Y1300" s="10">
        <f t="shared" ca="1" si="62"/>
        <v>0</v>
      </c>
      <c r="Z1300" s="13"/>
    </row>
    <row r="1301" spans="6:26" ht="20.100000000000001" customHeight="1" x14ac:dyDescent="0.25">
      <c r="F1301" s="1">
        <f>IFERROR(IF(O1301&gt;=101,MATCH(O1301,VITRAN!$AG$14:$AG$1513,0)+13,0),0)</f>
        <v>0</v>
      </c>
      <c r="G1301" s="1" t="str">
        <f t="shared" si="60"/>
        <v/>
      </c>
      <c r="H1301" s="1" t="str">
        <f t="shared" si="61"/>
        <v/>
      </c>
      <c r="J1301" s="1">
        <f>IFERROR(SUMIFS(STOCK!$U$10:$U$209,STOCK!$H$10:$H$209,T1301),0)</f>
        <v>0</v>
      </c>
      <c r="K1301" s="1">
        <f>IFERROR(SUMIFS(STOCK!$V$10:$V$209,STOCK!$H$10:$H$209,T1301),0)</f>
        <v>0</v>
      </c>
      <c r="M1301" s="1">
        <f>IFERROR(IF(LEN(T1301)&gt;=1,VLOOKUP(HLOOKUP(T1301,PROFILE!$K$5:$V$8,4,0),PROFILE!$F$1:$G$3,2,0),0),0)</f>
        <v>0</v>
      </c>
      <c r="N1301" s="1">
        <f>IFERROR(COUNTIFS(PROFILE!$H$13:$H$212,"&gt;=1",PROFILE!$I$13:$I$212,T1301),0)</f>
        <v>0</v>
      </c>
      <c r="O1301" s="1">
        <f>IFERROR(IF(P1301&gt;=1,(IF(LEN(T1301)&gt;=1,VLOOKUP(T1301,PROFILE!$A$23:$B$34,2,0)*100+COUNTIF($T$8:T1301,T1301),0)),0),0)</f>
        <v>0</v>
      </c>
      <c r="P1301" s="11"/>
      <c r="Q1301" s="11"/>
      <c r="R1301" s="12"/>
      <c r="S1301" s="12"/>
      <c r="T1301" s="11"/>
      <c r="U1301" s="11"/>
      <c r="V1301" s="11"/>
      <c r="W1301" s="8">
        <f ca="1">IFERROR(IF(P1301&gt;=1,(IF(M1301&gt;=2,COUNTIF(INDIRECT(G1301):INDIRECT(H1301),"OLD"),0)),0),0)</f>
        <v>0</v>
      </c>
      <c r="X1301" s="8">
        <f ca="1">IFERROR(IF(P1301&gt;=1,(IF(M1301=1,COUNTIF(INDIRECT(G1301):INDIRECT(H1301),"NEW"),IF(M1301=3,COUNTIF(INDIRECT(G1301):INDIRECT(H1301),"NEW"),0))),0),0)</f>
        <v>0</v>
      </c>
      <c r="Y1301" s="10">
        <f t="shared" ca="1" si="62"/>
        <v>0</v>
      </c>
      <c r="Z1301" s="13"/>
    </row>
    <row r="1302" spans="6:26" ht="20.100000000000001" customHeight="1" x14ac:dyDescent="0.25">
      <c r="F1302" s="1">
        <f>IFERROR(IF(O1302&gt;=101,MATCH(O1302,VITRAN!$AG$14:$AG$1513,0)+13,0),0)</f>
        <v>0</v>
      </c>
      <c r="G1302" s="1" t="str">
        <f t="shared" si="60"/>
        <v/>
      </c>
      <c r="H1302" s="1" t="str">
        <f t="shared" si="61"/>
        <v/>
      </c>
      <c r="J1302" s="1">
        <f>IFERROR(SUMIFS(STOCK!$U$10:$U$209,STOCK!$H$10:$H$209,T1302),0)</f>
        <v>0</v>
      </c>
      <c r="K1302" s="1">
        <f>IFERROR(SUMIFS(STOCK!$V$10:$V$209,STOCK!$H$10:$H$209,T1302),0)</f>
        <v>0</v>
      </c>
      <c r="M1302" s="1">
        <f>IFERROR(IF(LEN(T1302)&gt;=1,VLOOKUP(HLOOKUP(T1302,PROFILE!$K$5:$V$8,4,0),PROFILE!$F$1:$G$3,2,0),0),0)</f>
        <v>0</v>
      </c>
      <c r="N1302" s="1">
        <f>IFERROR(COUNTIFS(PROFILE!$H$13:$H$212,"&gt;=1",PROFILE!$I$13:$I$212,T1302),0)</f>
        <v>0</v>
      </c>
      <c r="O1302" s="1">
        <f>IFERROR(IF(P1302&gt;=1,(IF(LEN(T1302)&gt;=1,VLOOKUP(T1302,PROFILE!$A$23:$B$34,2,0)*100+COUNTIF($T$8:T1302,T1302),0)),0),0)</f>
        <v>0</v>
      </c>
      <c r="P1302" s="11"/>
      <c r="Q1302" s="11"/>
      <c r="R1302" s="12"/>
      <c r="S1302" s="12"/>
      <c r="T1302" s="11"/>
      <c r="U1302" s="11"/>
      <c r="V1302" s="11"/>
      <c r="W1302" s="8">
        <f ca="1">IFERROR(IF(P1302&gt;=1,(IF(M1302&gt;=2,COUNTIF(INDIRECT(G1302):INDIRECT(H1302),"OLD"),0)),0),0)</f>
        <v>0</v>
      </c>
      <c r="X1302" s="8">
        <f ca="1">IFERROR(IF(P1302&gt;=1,(IF(M1302=1,COUNTIF(INDIRECT(G1302):INDIRECT(H1302),"NEW"),IF(M1302=3,COUNTIF(INDIRECT(G1302):INDIRECT(H1302),"NEW"),0))),0),0)</f>
        <v>0</v>
      </c>
      <c r="Y1302" s="10">
        <f t="shared" ca="1" si="62"/>
        <v>0</v>
      </c>
      <c r="Z1302" s="13"/>
    </row>
    <row r="1303" spans="6:26" ht="20.100000000000001" customHeight="1" x14ac:dyDescent="0.25">
      <c r="F1303" s="1">
        <f>IFERROR(IF(O1303&gt;=101,MATCH(O1303,VITRAN!$AG$14:$AG$1513,0)+13,0),0)</f>
        <v>0</v>
      </c>
      <c r="G1303" s="1" t="str">
        <f t="shared" si="60"/>
        <v/>
      </c>
      <c r="H1303" s="1" t="str">
        <f t="shared" si="61"/>
        <v/>
      </c>
      <c r="J1303" s="1">
        <f>IFERROR(SUMIFS(STOCK!$U$10:$U$209,STOCK!$H$10:$H$209,T1303),0)</f>
        <v>0</v>
      </c>
      <c r="K1303" s="1">
        <f>IFERROR(SUMIFS(STOCK!$V$10:$V$209,STOCK!$H$10:$H$209,T1303),0)</f>
        <v>0</v>
      </c>
      <c r="M1303" s="1">
        <f>IFERROR(IF(LEN(T1303)&gt;=1,VLOOKUP(HLOOKUP(T1303,PROFILE!$K$5:$V$8,4,0),PROFILE!$F$1:$G$3,2,0),0),0)</f>
        <v>0</v>
      </c>
      <c r="N1303" s="1">
        <f>IFERROR(COUNTIFS(PROFILE!$H$13:$H$212,"&gt;=1",PROFILE!$I$13:$I$212,T1303),0)</f>
        <v>0</v>
      </c>
      <c r="O1303" s="1">
        <f>IFERROR(IF(P1303&gt;=1,(IF(LEN(T1303)&gt;=1,VLOOKUP(T1303,PROFILE!$A$23:$B$34,2,0)*100+COUNTIF($T$8:T1303,T1303),0)),0),0)</f>
        <v>0</v>
      </c>
      <c r="P1303" s="11"/>
      <c r="Q1303" s="11"/>
      <c r="R1303" s="12"/>
      <c r="S1303" s="12"/>
      <c r="T1303" s="11"/>
      <c r="U1303" s="11"/>
      <c r="V1303" s="11"/>
      <c r="W1303" s="8">
        <f ca="1">IFERROR(IF(P1303&gt;=1,(IF(M1303&gt;=2,COUNTIF(INDIRECT(G1303):INDIRECT(H1303),"OLD"),0)),0),0)</f>
        <v>0</v>
      </c>
      <c r="X1303" s="8">
        <f ca="1">IFERROR(IF(P1303&gt;=1,(IF(M1303=1,COUNTIF(INDIRECT(G1303):INDIRECT(H1303),"NEW"),IF(M1303=3,COUNTIF(INDIRECT(G1303):INDIRECT(H1303),"NEW"),0))),0),0)</f>
        <v>0</v>
      </c>
      <c r="Y1303" s="10">
        <f t="shared" ca="1" si="62"/>
        <v>0</v>
      </c>
      <c r="Z1303" s="13"/>
    </row>
    <row r="1304" spans="6:26" ht="20.100000000000001" customHeight="1" x14ac:dyDescent="0.25">
      <c r="F1304" s="1">
        <f>IFERROR(IF(O1304&gt;=101,MATCH(O1304,VITRAN!$AG$14:$AG$1513,0)+13,0),0)</f>
        <v>0</v>
      </c>
      <c r="G1304" s="1" t="str">
        <f t="shared" si="60"/>
        <v/>
      </c>
      <c r="H1304" s="1" t="str">
        <f t="shared" si="61"/>
        <v/>
      </c>
      <c r="J1304" s="1">
        <f>IFERROR(SUMIFS(STOCK!$U$10:$U$209,STOCK!$H$10:$H$209,T1304),0)</f>
        <v>0</v>
      </c>
      <c r="K1304" s="1">
        <f>IFERROR(SUMIFS(STOCK!$V$10:$V$209,STOCK!$H$10:$H$209,T1304),0)</f>
        <v>0</v>
      </c>
      <c r="M1304" s="1">
        <f>IFERROR(IF(LEN(T1304)&gt;=1,VLOOKUP(HLOOKUP(T1304,PROFILE!$K$5:$V$8,4,0),PROFILE!$F$1:$G$3,2,0),0),0)</f>
        <v>0</v>
      </c>
      <c r="N1304" s="1">
        <f>IFERROR(COUNTIFS(PROFILE!$H$13:$H$212,"&gt;=1",PROFILE!$I$13:$I$212,T1304),0)</f>
        <v>0</v>
      </c>
      <c r="O1304" s="1">
        <f>IFERROR(IF(P1304&gt;=1,(IF(LEN(T1304)&gt;=1,VLOOKUP(T1304,PROFILE!$A$23:$B$34,2,0)*100+COUNTIF($T$8:T1304,T1304),0)),0),0)</f>
        <v>0</v>
      </c>
      <c r="P1304" s="11"/>
      <c r="Q1304" s="11"/>
      <c r="R1304" s="12"/>
      <c r="S1304" s="12"/>
      <c r="T1304" s="11"/>
      <c r="U1304" s="11"/>
      <c r="V1304" s="11"/>
      <c r="W1304" s="8">
        <f ca="1">IFERROR(IF(P1304&gt;=1,(IF(M1304&gt;=2,COUNTIF(INDIRECT(G1304):INDIRECT(H1304),"OLD"),0)),0),0)</f>
        <v>0</v>
      </c>
      <c r="X1304" s="8">
        <f ca="1">IFERROR(IF(P1304&gt;=1,(IF(M1304=1,COUNTIF(INDIRECT(G1304):INDIRECT(H1304),"NEW"),IF(M1304=3,COUNTIF(INDIRECT(G1304):INDIRECT(H1304),"NEW"),0))),0),0)</f>
        <v>0</v>
      </c>
      <c r="Y1304" s="10">
        <f t="shared" ca="1" si="62"/>
        <v>0</v>
      </c>
      <c r="Z1304" s="13"/>
    </row>
    <row r="1305" spans="6:26" ht="20.100000000000001" customHeight="1" x14ac:dyDescent="0.25">
      <c r="F1305" s="1">
        <f>IFERROR(IF(O1305&gt;=101,MATCH(O1305,VITRAN!$AG$14:$AG$1513,0)+13,0),0)</f>
        <v>0</v>
      </c>
      <c r="G1305" s="1" t="str">
        <f t="shared" si="60"/>
        <v/>
      </c>
      <c r="H1305" s="1" t="str">
        <f t="shared" si="61"/>
        <v/>
      </c>
      <c r="J1305" s="1">
        <f>IFERROR(SUMIFS(STOCK!$U$10:$U$209,STOCK!$H$10:$H$209,T1305),0)</f>
        <v>0</v>
      </c>
      <c r="K1305" s="1">
        <f>IFERROR(SUMIFS(STOCK!$V$10:$V$209,STOCK!$H$10:$H$209,T1305),0)</f>
        <v>0</v>
      </c>
      <c r="M1305" s="1">
        <f>IFERROR(IF(LEN(T1305)&gt;=1,VLOOKUP(HLOOKUP(T1305,PROFILE!$K$5:$V$8,4,0),PROFILE!$F$1:$G$3,2,0),0),0)</f>
        <v>0</v>
      </c>
      <c r="N1305" s="1">
        <f>IFERROR(COUNTIFS(PROFILE!$H$13:$H$212,"&gt;=1",PROFILE!$I$13:$I$212,T1305),0)</f>
        <v>0</v>
      </c>
      <c r="O1305" s="1">
        <f>IFERROR(IF(P1305&gt;=1,(IF(LEN(T1305)&gt;=1,VLOOKUP(T1305,PROFILE!$A$23:$B$34,2,0)*100+COUNTIF($T$8:T1305,T1305),0)),0),0)</f>
        <v>0</v>
      </c>
      <c r="P1305" s="11"/>
      <c r="Q1305" s="11"/>
      <c r="R1305" s="12"/>
      <c r="S1305" s="12"/>
      <c r="T1305" s="11"/>
      <c r="U1305" s="11"/>
      <c r="V1305" s="11"/>
      <c r="W1305" s="8">
        <f ca="1">IFERROR(IF(P1305&gt;=1,(IF(M1305&gt;=2,COUNTIF(INDIRECT(G1305):INDIRECT(H1305),"OLD"),0)),0),0)</f>
        <v>0</v>
      </c>
      <c r="X1305" s="8">
        <f ca="1">IFERROR(IF(P1305&gt;=1,(IF(M1305=1,COUNTIF(INDIRECT(G1305):INDIRECT(H1305),"NEW"),IF(M1305=3,COUNTIF(INDIRECT(G1305):INDIRECT(H1305),"NEW"),0))),0),0)</f>
        <v>0</v>
      </c>
      <c r="Y1305" s="10">
        <f t="shared" ca="1" si="62"/>
        <v>0</v>
      </c>
      <c r="Z1305" s="13"/>
    </row>
    <row r="1306" spans="6:26" ht="20.100000000000001" customHeight="1" x14ac:dyDescent="0.25">
      <c r="F1306" s="1">
        <f>IFERROR(IF(O1306&gt;=101,MATCH(O1306,VITRAN!$AG$14:$AG$1513,0)+13,0),0)</f>
        <v>0</v>
      </c>
      <c r="G1306" s="1" t="str">
        <f t="shared" si="60"/>
        <v/>
      </c>
      <c r="H1306" s="1" t="str">
        <f t="shared" si="61"/>
        <v/>
      </c>
      <c r="J1306" s="1">
        <f>IFERROR(SUMIFS(STOCK!$U$10:$U$209,STOCK!$H$10:$H$209,T1306),0)</f>
        <v>0</v>
      </c>
      <c r="K1306" s="1">
        <f>IFERROR(SUMIFS(STOCK!$V$10:$V$209,STOCK!$H$10:$H$209,T1306),0)</f>
        <v>0</v>
      </c>
      <c r="M1306" s="1">
        <f>IFERROR(IF(LEN(T1306)&gt;=1,VLOOKUP(HLOOKUP(T1306,PROFILE!$K$5:$V$8,4,0),PROFILE!$F$1:$G$3,2,0),0),0)</f>
        <v>0</v>
      </c>
      <c r="N1306" s="1">
        <f>IFERROR(COUNTIFS(PROFILE!$H$13:$H$212,"&gt;=1",PROFILE!$I$13:$I$212,T1306),0)</f>
        <v>0</v>
      </c>
      <c r="O1306" s="1">
        <f>IFERROR(IF(P1306&gt;=1,(IF(LEN(T1306)&gt;=1,VLOOKUP(T1306,PROFILE!$A$23:$B$34,2,0)*100+COUNTIF($T$8:T1306,T1306),0)),0),0)</f>
        <v>0</v>
      </c>
      <c r="P1306" s="11"/>
      <c r="Q1306" s="11"/>
      <c r="R1306" s="12"/>
      <c r="S1306" s="12"/>
      <c r="T1306" s="11"/>
      <c r="U1306" s="11"/>
      <c r="V1306" s="11"/>
      <c r="W1306" s="8">
        <f ca="1">IFERROR(IF(P1306&gt;=1,(IF(M1306&gt;=2,COUNTIF(INDIRECT(G1306):INDIRECT(H1306),"OLD"),0)),0),0)</f>
        <v>0</v>
      </c>
      <c r="X1306" s="8">
        <f ca="1">IFERROR(IF(P1306&gt;=1,(IF(M1306=1,COUNTIF(INDIRECT(G1306):INDIRECT(H1306),"NEW"),IF(M1306=3,COUNTIF(INDIRECT(G1306):INDIRECT(H1306),"NEW"),0))),0),0)</f>
        <v>0</v>
      </c>
      <c r="Y1306" s="10">
        <f t="shared" ca="1" si="62"/>
        <v>0</v>
      </c>
      <c r="Z1306" s="13"/>
    </row>
    <row r="1307" spans="6:26" ht="20.100000000000001" customHeight="1" x14ac:dyDescent="0.25">
      <c r="F1307" s="1">
        <f>IFERROR(IF(O1307&gt;=101,MATCH(O1307,VITRAN!$AG$14:$AG$1513,0)+13,0),0)</f>
        <v>0</v>
      </c>
      <c r="G1307" s="1" t="str">
        <f t="shared" si="60"/>
        <v/>
      </c>
      <c r="H1307" s="1" t="str">
        <f t="shared" si="61"/>
        <v/>
      </c>
      <c r="J1307" s="1">
        <f>IFERROR(SUMIFS(STOCK!$U$10:$U$209,STOCK!$H$10:$H$209,T1307),0)</f>
        <v>0</v>
      </c>
      <c r="K1307" s="1">
        <f>IFERROR(SUMIFS(STOCK!$V$10:$V$209,STOCK!$H$10:$H$209,T1307),0)</f>
        <v>0</v>
      </c>
      <c r="M1307" s="1">
        <f>IFERROR(IF(LEN(T1307)&gt;=1,VLOOKUP(HLOOKUP(T1307,PROFILE!$K$5:$V$8,4,0),PROFILE!$F$1:$G$3,2,0),0),0)</f>
        <v>0</v>
      </c>
      <c r="N1307" s="1">
        <f>IFERROR(COUNTIFS(PROFILE!$H$13:$H$212,"&gt;=1",PROFILE!$I$13:$I$212,T1307),0)</f>
        <v>0</v>
      </c>
      <c r="O1307" s="1">
        <f>IFERROR(IF(P1307&gt;=1,(IF(LEN(T1307)&gt;=1,VLOOKUP(T1307,PROFILE!$A$23:$B$34,2,0)*100+COUNTIF($T$8:T1307,T1307),0)),0),0)</f>
        <v>0</v>
      </c>
      <c r="P1307" s="11"/>
      <c r="Q1307" s="11"/>
      <c r="R1307" s="12"/>
      <c r="S1307" s="12"/>
      <c r="T1307" s="11"/>
      <c r="U1307" s="11"/>
      <c r="V1307" s="11"/>
      <c r="W1307" s="8">
        <f ca="1">IFERROR(IF(P1307&gt;=1,(IF(M1307&gt;=2,COUNTIF(INDIRECT(G1307):INDIRECT(H1307),"OLD"),0)),0),0)</f>
        <v>0</v>
      </c>
      <c r="X1307" s="8">
        <f ca="1">IFERROR(IF(P1307&gt;=1,(IF(M1307=1,COUNTIF(INDIRECT(G1307):INDIRECT(H1307),"NEW"),IF(M1307=3,COUNTIF(INDIRECT(G1307):INDIRECT(H1307),"NEW"),0))),0),0)</f>
        <v>0</v>
      </c>
      <c r="Y1307" s="10">
        <f t="shared" ca="1" si="62"/>
        <v>0</v>
      </c>
      <c r="Z1307" s="13"/>
    </row>
    <row r="1308" spans="6:26" ht="20.100000000000001" customHeight="1" x14ac:dyDescent="0.25">
      <c r="F1308" s="1">
        <f>IFERROR(IF(O1308&gt;=101,MATCH(O1308,VITRAN!$AG$14:$AG$1513,0)+13,0),0)</f>
        <v>0</v>
      </c>
      <c r="G1308" s="1" t="str">
        <f t="shared" si="60"/>
        <v/>
      </c>
      <c r="H1308" s="1" t="str">
        <f t="shared" si="61"/>
        <v/>
      </c>
      <c r="J1308" s="1">
        <f>IFERROR(SUMIFS(STOCK!$U$10:$U$209,STOCK!$H$10:$H$209,T1308),0)</f>
        <v>0</v>
      </c>
      <c r="K1308" s="1">
        <f>IFERROR(SUMIFS(STOCK!$V$10:$V$209,STOCK!$H$10:$H$209,T1308),0)</f>
        <v>0</v>
      </c>
      <c r="M1308" s="1">
        <f>IFERROR(IF(LEN(T1308)&gt;=1,VLOOKUP(HLOOKUP(T1308,PROFILE!$K$5:$V$8,4,0),PROFILE!$F$1:$G$3,2,0),0),0)</f>
        <v>0</v>
      </c>
      <c r="N1308" s="1">
        <f>IFERROR(COUNTIFS(PROFILE!$H$13:$H$212,"&gt;=1",PROFILE!$I$13:$I$212,T1308),0)</f>
        <v>0</v>
      </c>
      <c r="O1308" s="1">
        <f>IFERROR(IF(P1308&gt;=1,(IF(LEN(T1308)&gt;=1,VLOOKUP(T1308,PROFILE!$A$23:$B$34,2,0)*100+COUNTIF($T$8:T1308,T1308),0)),0),0)</f>
        <v>0</v>
      </c>
      <c r="P1308" s="11"/>
      <c r="Q1308" s="11"/>
      <c r="R1308" s="12"/>
      <c r="S1308" s="12"/>
      <c r="T1308" s="11"/>
      <c r="U1308" s="11"/>
      <c r="V1308" s="11"/>
      <c r="W1308" s="8">
        <f ca="1">IFERROR(IF(P1308&gt;=1,(IF(M1308&gt;=2,COUNTIF(INDIRECT(G1308):INDIRECT(H1308),"OLD"),0)),0),0)</f>
        <v>0</v>
      </c>
      <c r="X1308" s="8">
        <f ca="1">IFERROR(IF(P1308&gt;=1,(IF(M1308=1,COUNTIF(INDIRECT(G1308):INDIRECT(H1308),"NEW"),IF(M1308=3,COUNTIF(INDIRECT(G1308):INDIRECT(H1308),"NEW"),0))),0),0)</f>
        <v>0</v>
      </c>
      <c r="Y1308" s="10">
        <f t="shared" ca="1" si="62"/>
        <v>0</v>
      </c>
      <c r="Z1308" s="13"/>
    </row>
    <row r="1309" spans="6:26" ht="20.100000000000001" customHeight="1" x14ac:dyDescent="0.25">
      <c r="F1309" s="1">
        <f>IFERROR(IF(O1309&gt;=101,MATCH(O1309,VITRAN!$AG$14:$AG$1513,0)+13,0),0)</f>
        <v>0</v>
      </c>
      <c r="G1309" s="1" t="str">
        <f t="shared" si="60"/>
        <v/>
      </c>
      <c r="H1309" s="1" t="str">
        <f t="shared" si="61"/>
        <v/>
      </c>
      <c r="J1309" s="1">
        <f>IFERROR(SUMIFS(STOCK!$U$10:$U$209,STOCK!$H$10:$H$209,T1309),0)</f>
        <v>0</v>
      </c>
      <c r="K1309" s="1">
        <f>IFERROR(SUMIFS(STOCK!$V$10:$V$209,STOCK!$H$10:$H$209,T1309),0)</f>
        <v>0</v>
      </c>
      <c r="M1309" s="1">
        <f>IFERROR(IF(LEN(T1309)&gt;=1,VLOOKUP(HLOOKUP(T1309,PROFILE!$K$5:$V$8,4,0),PROFILE!$F$1:$G$3,2,0),0),0)</f>
        <v>0</v>
      </c>
      <c r="N1309" s="1">
        <f>IFERROR(COUNTIFS(PROFILE!$H$13:$H$212,"&gt;=1",PROFILE!$I$13:$I$212,T1309),0)</f>
        <v>0</v>
      </c>
      <c r="O1309" s="1">
        <f>IFERROR(IF(P1309&gt;=1,(IF(LEN(T1309)&gt;=1,VLOOKUP(T1309,PROFILE!$A$23:$B$34,2,0)*100+COUNTIF($T$8:T1309,T1309),0)),0),0)</f>
        <v>0</v>
      </c>
      <c r="P1309" s="11"/>
      <c r="Q1309" s="11"/>
      <c r="R1309" s="12"/>
      <c r="S1309" s="12"/>
      <c r="T1309" s="11"/>
      <c r="U1309" s="11"/>
      <c r="V1309" s="11"/>
      <c r="W1309" s="8">
        <f ca="1">IFERROR(IF(P1309&gt;=1,(IF(M1309&gt;=2,COUNTIF(INDIRECT(G1309):INDIRECT(H1309),"OLD"),0)),0),0)</f>
        <v>0</v>
      </c>
      <c r="X1309" s="8">
        <f ca="1">IFERROR(IF(P1309&gt;=1,(IF(M1309=1,COUNTIF(INDIRECT(G1309):INDIRECT(H1309),"NEW"),IF(M1309=3,COUNTIF(INDIRECT(G1309):INDIRECT(H1309),"NEW"),0))),0),0)</f>
        <v>0</v>
      </c>
      <c r="Y1309" s="10">
        <f t="shared" ca="1" si="62"/>
        <v>0</v>
      </c>
      <c r="Z1309" s="13"/>
    </row>
    <row r="1310" spans="6:26" ht="20.100000000000001" customHeight="1" x14ac:dyDescent="0.25">
      <c r="F1310" s="1">
        <f>IFERROR(IF(O1310&gt;=101,MATCH(O1310,VITRAN!$AG$14:$AG$1513,0)+13,0),0)</f>
        <v>0</v>
      </c>
      <c r="G1310" s="1" t="str">
        <f t="shared" si="60"/>
        <v/>
      </c>
      <c r="H1310" s="1" t="str">
        <f t="shared" si="61"/>
        <v/>
      </c>
      <c r="J1310" s="1">
        <f>IFERROR(SUMIFS(STOCK!$U$10:$U$209,STOCK!$H$10:$H$209,T1310),0)</f>
        <v>0</v>
      </c>
      <c r="K1310" s="1">
        <f>IFERROR(SUMIFS(STOCK!$V$10:$V$209,STOCK!$H$10:$H$209,T1310),0)</f>
        <v>0</v>
      </c>
      <c r="M1310" s="1">
        <f>IFERROR(IF(LEN(T1310)&gt;=1,VLOOKUP(HLOOKUP(T1310,PROFILE!$K$5:$V$8,4,0),PROFILE!$F$1:$G$3,2,0),0),0)</f>
        <v>0</v>
      </c>
      <c r="N1310" s="1">
        <f>IFERROR(COUNTIFS(PROFILE!$H$13:$H$212,"&gt;=1",PROFILE!$I$13:$I$212,T1310),0)</f>
        <v>0</v>
      </c>
      <c r="O1310" s="1">
        <f>IFERROR(IF(P1310&gt;=1,(IF(LEN(T1310)&gt;=1,VLOOKUP(T1310,PROFILE!$A$23:$B$34,2,0)*100+COUNTIF($T$8:T1310,T1310),0)),0),0)</f>
        <v>0</v>
      </c>
      <c r="P1310" s="11"/>
      <c r="Q1310" s="11"/>
      <c r="R1310" s="12"/>
      <c r="S1310" s="12"/>
      <c r="T1310" s="11"/>
      <c r="U1310" s="11"/>
      <c r="V1310" s="11"/>
      <c r="W1310" s="8">
        <f ca="1">IFERROR(IF(P1310&gt;=1,(IF(M1310&gt;=2,COUNTIF(INDIRECT(G1310):INDIRECT(H1310),"OLD"),0)),0),0)</f>
        <v>0</v>
      </c>
      <c r="X1310" s="8">
        <f ca="1">IFERROR(IF(P1310&gt;=1,(IF(M1310=1,COUNTIF(INDIRECT(G1310):INDIRECT(H1310),"NEW"),IF(M1310=3,COUNTIF(INDIRECT(G1310):INDIRECT(H1310),"NEW"),0))),0),0)</f>
        <v>0</v>
      </c>
      <c r="Y1310" s="10">
        <f t="shared" ca="1" si="62"/>
        <v>0</v>
      </c>
      <c r="Z1310" s="13"/>
    </row>
    <row r="1311" spans="6:26" ht="20.100000000000001" customHeight="1" x14ac:dyDescent="0.25">
      <c r="F1311" s="1">
        <f>IFERROR(IF(O1311&gt;=101,MATCH(O1311,VITRAN!$AG$14:$AG$1513,0)+13,0),0)</f>
        <v>0</v>
      </c>
      <c r="G1311" s="1" t="str">
        <f t="shared" si="60"/>
        <v/>
      </c>
      <c r="H1311" s="1" t="str">
        <f t="shared" si="61"/>
        <v/>
      </c>
      <c r="J1311" s="1">
        <f>IFERROR(SUMIFS(STOCK!$U$10:$U$209,STOCK!$H$10:$H$209,T1311),0)</f>
        <v>0</v>
      </c>
      <c r="K1311" s="1">
        <f>IFERROR(SUMIFS(STOCK!$V$10:$V$209,STOCK!$H$10:$H$209,T1311),0)</f>
        <v>0</v>
      </c>
      <c r="M1311" s="1">
        <f>IFERROR(IF(LEN(T1311)&gt;=1,VLOOKUP(HLOOKUP(T1311,PROFILE!$K$5:$V$8,4,0),PROFILE!$F$1:$G$3,2,0),0),0)</f>
        <v>0</v>
      </c>
      <c r="N1311" s="1">
        <f>IFERROR(COUNTIFS(PROFILE!$H$13:$H$212,"&gt;=1",PROFILE!$I$13:$I$212,T1311),0)</f>
        <v>0</v>
      </c>
      <c r="O1311" s="1">
        <f>IFERROR(IF(P1311&gt;=1,(IF(LEN(T1311)&gt;=1,VLOOKUP(T1311,PROFILE!$A$23:$B$34,2,0)*100+COUNTIF($T$8:T1311,T1311),0)),0),0)</f>
        <v>0</v>
      </c>
      <c r="P1311" s="11"/>
      <c r="Q1311" s="11"/>
      <c r="R1311" s="12"/>
      <c r="S1311" s="12"/>
      <c r="T1311" s="11"/>
      <c r="U1311" s="11"/>
      <c r="V1311" s="11"/>
      <c r="W1311" s="8">
        <f ca="1">IFERROR(IF(P1311&gt;=1,(IF(M1311&gt;=2,COUNTIF(INDIRECT(G1311):INDIRECT(H1311),"OLD"),0)),0),0)</f>
        <v>0</v>
      </c>
      <c r="X1311" s="8">
        <f ca="1">IFERROR(IF(P1311&gt;=1,(IF(M1311=1,COUNTIF(INDIRECT(G1311):INDIRECT(H1311),"NEW"),IF(M1311=3,COUNTIF(INDIRECT(G1311):INDIRECT(H1311),"NEW"),0))),0),0)</f>
        <v>0</v>
      </c>
      <c r="Y1311" s="10">
        <f t="shared" ca="1" si="62"/>
        <v>0</v>
      </c>
      <c r="Z1311" s="13"/>
    </row>
    <row r="1312" spans="6:26" ht="20.100000000000001" customHeight="1" x14ac:dyDescent="0.25">
      <c r="F1312" s="1">
        <f>IFERROR(IF(O1312&gt;=101,MATCH(O1312,VITRAN!$AG$14:$AG$1513,0)+13,0),0)</f>
        <v>0</v>
      </c>
      <c r="G1312" s="1" t="str">
        <f t="shared" si="60"/>
        <v/>
      </c>
      <c r="H1312" s="1" t="str">
        <f t="shared" si="61"/>
        <v/>
      </c>
      <c r="J1312" s="1">
        <f>IFERROR(SUMIFS(STOCK!$U$10:$U$209,STOCK!$H$10:$H$209,T1312),0)</f>
        <v>0</v>
      </c>
      <c r="K1312" s="1">
        <f>IFERROR(SUMIFS(STOCK!$V$10:$V$209,STOCK!$H$10:$H$209,T1312),0)</f>
        <v>0</v>
      </c>
      <c r="M1312" s="1">
        <f>IFERROR(IF(LEN(T1312)&gt;=1,VLOOKUP(HLOOKUP(T1312,PROFILE!$K$5:$V$8,4,0),PROFILE!$F$1:$G$3,2,0),0),0)</f>
        <v>0</v>
      </c>
      <c r="N1312" s="1">
        <f>IFERROR(COUNTIFS(PROFILE!$H$13:$H$212,"&gt;=1",PROFILE!$I$13:$I$212,T1312),0)</f>
        <v>0</v>
      </c>
      <c r="O1312" s="1">
        <f>IFERROR(IF(P1312&gt;=1,(IF(LEN(T1312)&gt;=1,VLOOKUP(T1312,PROFILE!$A$23:$B$34,2,0)*100+COUNTIF($T$8:T1312,T1312),0)),0),0)</f>
        <v>0</v>
      </c>
      <c r="P1312" s="11"/>
      <c r="Q1312" s="11"/>
      <c r="R1312" s="12"/>
      <c r="S1312" s="12"/>
      <c r="T1312" s="11"/>
      <c r="U1312" s="11"/>
      <c r="V1312" s="11"/>
      <c r="W1312" s="8">
        <f ca="1">IFERROR(IF(P1312&gt;=1,(IF(M1312&gt;=2,COUNTIF(INDIRECT(G1312):INDIRECT(H1312),"OLD"),0)),0),0)</f>
        <v>0</v>
      </c>
      <c r="X1312" s="8">
        <f ca="1">IFERROR(IF(P1312&gt;=1,(IF(M1312=1,COUNTIF(INDIRECT(G1312):INDIRECT(H1312),"NEW"),IF(M1312=3,COUNTIF(INDIRECT(G1312):INDIRECT(H1312),"NEW"),0))),0),0)</f>
        <v>0</v>
      </c>
      <c r="Y1312" s="10">
        <f t="shared" ca="1" si="62"/>
        <v>0</v>
      </c>
      <c r="Z1312" s="13"/>
    </row>
    <row r="1313" spans="6:26" ht="20.100000000000001" customHeight="1" x14ac:dyDescent="0.25">
      <c r="F1313" s="1">
        <f>IFERROR(IF(O1313&gt;=101,MATCH(O1313,VITRAN!$AG$14:$AG$1513,0)+13,0),0)</f>
        <v>0</v>
      </c>
      <c r="G1313" s="1" t="str">
        <f t="shared" si="60"/>
        <v/>
      </c>
      <c r="H1313" s="1" t="str">
        <f t="shared" si="61"/>
        <v/>
      </c>
      <c r="J1313" s="1">
        <f>IFERROR(SUMIFS(STOCK!$U$10:$U$209,STOCK!$H$10:$H$209,T1313),0)</f>
        <v>0</v>
      </c>
      <c r="K1313" s="1">
        <f>IFERROR(SUMIFS(STOCK!$V$10:$V$209,STOCK!$H$10:$H$209,T1313),0)</f>
        <v>0</v>
      </c>
      <c r="M1313" s="1">
        <f>IFERROR(IF(LEN(T1313)&gt;=1,VLOOKUP(HLOOKUP(T1313,PROFILE!$K$5:$V$8,4,0),PROFILE!$F$1:$G$3,2,0),0),0)</f>
        <v>0</v>
      </c>
      <c r="N1313" s="1">
        <f>IFERROR(COUNTIFS(PROFILE!$H$13:$H$212,"&gt;=1",PROFILE!$I$13:$I$212,T1313),0)</f>
        <v>0</v>
      </c>
      <c r="O1313" s="1">
        <f>IFERROR(IF(P1313&gt;=1,(IF(LEN(T1313)&gt;=1,VLOOKUP(T1313,PROFILE!$A$23:$B$34,2,0)*100+COUNTIF($T$8:T1313,T1313),0)),0),0)</f>
        <v>0</v>
      </c>
      <c r="P1313" s="11"/>
      <c r="Q1313" s="11"/>
      <c r="R1313" s="12"/>
      <c r="S1313" s="12"/>
      <c r="T1313" s="11"/>
      <c r="U1313" s="11"/>
      <c r="V1313" s="11"/>
      <c r="W1313" s="8">
        <f ca="1">IFERROR(IF(P1313&gt;=1,(IF(M1313&gt;=2,COUNTIF(INDIRECT(G1313):INDIRECT(H1313),"OLD"),0)),0),0)</f>
        <v>0</v>
      </c>
      <c r="X1313" s="8">
        <f ca="1">IFERROR(IF(P1313&gt;=1,(IF(M1313=1,COUNTIF(INDIRECT(G1313):INDIRECT(H1313),"NEW"),IF(M1313=3,COUNTIF(INDIRECT(G1313):INDIRECT(H1313),"NEW"),0))),0),0)</f>
        <v>0</v>
      </c>
      <c r="Y1313" s="10">
        <f t="shared" ca="1" si="62"/>
        <v>0</v>
      </c>
      <c r="Z1313" s="13"/>
    </row>
    <row r="1314" spans="6:26" ht="20.100000000000001" customHeight="1" x14ac:dyDescent="0.25">
      <c r="F1314" s="1">
        <f>IFERROR(IF(O1314&gt;=101,MATCH(O1314,VITRAN!$AG$14:$AG$1513,0)+13,0),0)</f>
        <v>0</v>
      </c>
      <c r="G1314" s="1" t="str">
        <f t="shared" si="60"/>
        <v/>
      </c>
      <c r="H1314" s="1" t="str">
        <f t="shared" si="61"/>
        <v/>
      </c>
      <c r="J1314" s="1">
        <f>IFERROR(SUMIFS(STOCK!$U$10:$U$209,STOCK!$H$10:$H$209,T1314),0)</f>
        <v>0</v>
      </c>
      <c r="K1314" s="1">
        <f>IFERROR(SUMIFS(STOCK!$V$10:$V$209,STOCK!$H$10:$H$209,T1314),0)</f>
        <v>0</v>
      </c>
      <c r="M1314" s="1">
        <f>IFERROR(IF(LEN(T1314)&gt;=1,VLOOKUP(HLOOKUP(T1314,PROFILE!$K$5:$V$8,4,0),PROFILE!$F$1:$G$3,2,0),0),0)</f>
        <v>0</v>
      </c>
      <c r="N1314" s="1">
        <f>IFERROR(COUNTIFS(PROFILE!$H$13:$H$212,"&gt;=1",PROFILE!$I$13:$I$212,T1314),0)</f>
        <v>0</v>
      </c>
      <c r="O1314" s="1">
        <f>IFERROR(IF(P1314&gt;=1,(IF(LEN(T1314)&gt;=1,VLOOKUP(T1314,PROFILE!$A$23:$B$34,2,0)*100+COUNTIF($T$8:T1314,T1314),0)),0),0)</f>
        <v>0</v>
      </c>
      <c r="P1314" s="11"/>
      <c r="Q1314" s="11"/>
      <c r="R1314" s="12"/>
      <c r="S1314" s="12"/>
      <c r="T1314" s="11"/>
      <c r="U1314" s="11"/>
      <c r="V1314" s="11"/>
      <c r="W1314" s="8">
        <f ca="1">IFERROR(IF(P1314&gt;=1,(IF(M1314&gt;=2,COUNTIF(INDIRECT(G1314):INDIRECT(H1314),"OLD"),0)),0),0)</f>
        <v>0</v>
      </c>
      <c r="X1314" s="8">
        <f ca="1">IFERROR(IF(P1314&gt;=1,(IF(M1314=1,COUNTIF(INDIRECT(G1314):INDIRECT(H1314),"NEW"),IF(M1314=3,COUNTIF(INDIRECT(G1314):INDIRECT(H1314),"NEW"),0))),0),0)</f>
        <v>0</v>
      </c>
      <c r="Y1314" s="10">
        <f t="shared" ca="1" si="62"/>
        <v>0</v>
      </c>
      <c r="Z1314" s="13"/>
    </row>
    <row r="1315" spans="6:26" ht="20.100000000000001" customHeight="1" x14ac:dyDescent="0.25">
      <c r="F1315" s="1">
        <f>IFERROR(IF(O1315&gt;=101,MATCH(O1315,VITRAN!$AG$14:$AG$1513,0)+13,0),0)</f>
        <v>0</v>
      </c>
      <c r="G1315" s="1" t="str">
        <f t="shared" si="60"/>
        <v/>
      </c>
      <c r="H1315" s="1" t="str">
        <f t="shared" si="61"/>
        <v/>
      </c>
      <c r="J1315" s="1">
        <f>IFERROR(SUMIFS(STOCK!$U$10:$U$209,STOCK!$H$10:$H$209,T1315),0)</f>
        <v>0</v>
      </c>
      <c r="K1315" s="1">
        <f>IFERROR(SUMIFS(STOCK!$V$10:$V$209,STOCK!$H$10:$H$209,T1315),0)</f>
        <v>0</v>
      </c>
      <c r="M1315" s="1">
        <f>IFERROR(IF(LEN(T1315)&gt;=1,VLOOKUP(HLOOKUP(T1315,PROFILE!$K$5:$V$8,4,0),PROFILE!$F$1:$G$3,2,0),0),0)</f>
        <v>0</v>
      </c>
      <c r="N1315" s="1">
        <f>IFERROR(COUNTIFS(PROFILE!$H$13:$H$212,"&gt;=1",PROFILE!$I$13:$I$212,T1315),0)</f>
        <v>0</v>
      </c>
      <c r="O1315" s="1">
        <f>IFERROR(IF(P1315&gt;=1,(IF(LEN(T1315)&gt;=1,VLOOKUP(T1315,PROFILE!$A$23:$B$34,2,0)*100+COUNTIF($T$8:T1315,T1315),0)),0),0)</f>
        <v>0</v>
      </c>
      <c r="P1315" s="11"/>
      <c r="Q1315" s="11"/>
      <c r="R1315" s="12"/>
      <c r="S1315" s="12"/>
      <c r="T1315" s="11"/>
      <c r="U1315" s="11"/>
      <c r="V1315" s="11"/>
      <c r="W1315" s="8">
        <f ca="1">IFERROR(IF(P1315&gt;=1,(IF(M1315&gt;=2,COUNTIF(INDIRECT(G1315):INDIRECT(H1315),"OLD"),0)),0),0)</f>
        <v>0</v>
      </c>
      <c r="X1315" s="8">
        <f ca="1">IFERROR(IF(P1315&gt;=1,(IF(M1315=1,COUNTIF(INDIRECT(G1315):INDIRECT(H1315),"NEW"),IF(M1315=3,COUNTIF(INDIRECT(G1315):INDIRECT(H1315),"NEW"),0))),0),0)</f>
        <v>0</v>
      </c>
      <c r="Y1315" s="10">
        <f t="shared" ca="1" si="62"/>
        <v>0</v>
      </c>
      <c r="Z1315" s="13"/>
    </row>
    <row r="1316" spans="6:26" ht="20.100000000000001" customHeight="1" x14ac:dyDescent="0.25">
      <c r="F1316" s="1">
        <f>IFERROR(IF(O1316&gt;=101,MATCH(O1316,VITRAN!$AG$14:$AG$1513,0)+13,0),0)</f>
        <v>0</v>
      </c>
      <c r="G1316" s="1" t="str">
        <f t="shared" si="60"/>
        <v/>
      </c>
      <c r="H1316" s="1" t="str">
        <f t="shared" si="61"/>
        <v/>
      </c>
      <c r="J1316" s="1">
        <f>IFERROR(SUMIFS(STOCK!$U$10:$U$209,STOCK!$H$10:$H$209,T1316),0)</f>
        <v>0</v>
      </c>
      <c r="K1316" s="1">
        <f>IFERROR(SUMIFS(STOCK!$V$10:$V$209,STOCK!$H$10:$H$209,T1316),0)</f>
        <v>0</v>
      </c>
      <c r="M1316" s="1">
        <f>IFERROR(IF(LEN(T1316)&gt;=1,VLOOKUP(HLOOKUP(T1316,PROFILE!$K$5:$V$8,4,0),PROFILE!$F$1:$G$3,2,0),0),0)</f>
        <v>0</v>
      </c>
      <c r="N1316" s="1">
        <f>IFERROR(COUNTIFS(PROFILE!$H$13:$H$212,"&gt;=1",PROFILE!$I$13:$I$212,T1316),0)</f>
        <v>0</v>
      </c>
      <c r="O1316" s="1">
        <f>IFERROR(IF(P1316&gt;=1,(IF(LEN(T1316)&gt;=1,VLOOKUP(T1316,PROFILE!$A$23:$B$34,2,0)*100+COUNTIF($T$8:T1316,T1316),0)),0),0)</f>
        <v>0</v>
      </c>
      <c r="P1316" s="11"/>
      <c r="Q1316" s="11"/>
      <c r="R1316" s="12"/>
      <c r="S1316" s="12"/>
      <c r="T1316" s="11"/>
      <c r="U1316" s="11"/>
      <c r="V1316" s="11"/>
      <c r="W1316" s="8">
        <f ca="1">IFERROR(IF(P1316&gt;=1,(IF(M1316&gt;=2,COUNTIF(INDIRECT(G1316):INDIRECT(H1316),"OLD"),0)),0),0)</f>
        <v>0</v>
      </c>
      <c r="X1316" s="8">
        <f ca="1">IFERROR(IF(P1316&gt;=1,(IF(M1316=1,COUNTIF(INDIRECT(G1316):INDIRECT(H1316),"NEW"),IF(M1316=3,COUNTIF(INDIRECT(G1316):INDIRECT(H1316),"NEW"),0))),0),0)</f>
        <v>0</v>
      </c>
      <c r="Y1316" s="10">
        <f t="shared" ca="1" si="62"/>
        <v>0</v>
      </c>
      <c r="Z1316" s="13"/>
    </row>
    <row r="1317" spans="6:26" ht="20.100000000000001" customHeight="1" x14ac:dyDescent="0.25">
      <c r="F1317" s="1">
        <f>IFERROR(IF(O1317&gt;=101,MATCH(O1317,VITRAN!$AG$14:$AG$1513,0)+13,0),0)</f>
        <v>0</v>
      </c>
      <c r="G1317" s="1" t="str">
        <f t="shared" si="60"/>
        <v/>
      </c>
      <c r="H1317" s="1" t="str">
        <f t="shared" si="61"/>
        <v/>
      </c>
      <c r="J1317" s="1">
        <f>IFERROR(SUMIFS(STOCK!$U$10:$U$209,STOCK!$H$10:$H$209,T1317),0)</f>
        <v>0</v>
      </c>
      <c r="K1317" s="1">
        <f>IFERROR(SUMIFS(STOCK!$V$10:$V$209,STOCK!$H$10:$H$209,T1317),0)</f>
        <v>0</v>
      </c>
      <c r="M1317" s="1">
        <f>IFERROR(IF(LEN(T1317)&gt;=1,VLOOKUP(HLOOKUP(T1317,PROFILE!$K$5:$V$8,4,0),PROFILE!$F$1:$G$3,2,0),0),0)</f>
        <v>0</v>
      </c>
      <c r="N1317" s="1">
        <f>IFERROR(COUNTIFS(PROFILE!$H$13:$H$212,"&gt;=1",PROFILE!$I$13:$I$212,T1317),0)</f>
        <v>0</v>
      </c>
      <c r="O1317" s="1">
        <f>IFERROR(IF(P1317&gt;=1,(IF(LEN(T1317)&gt;=1,VLOOKUP(T1317,PROFILE!$A$23:$B$34,2,0)*100+COUNTIF($T$8:T1317,T1317),0)),0),0)</f>
        <v>0</v>
      </c>
      <c r="P1317" s="11"/>
      <c r="Q1317" s="11"/>
      <c r="R1317" s="12"/>
      <c r="S1317" s="12"/>
      <c r="T1317" s="11"/>
      <c r="U1317" s="11"/>
      <c r="V1317" s="11"/>
      <c r="W1317" s="8">
        <f ca="1">IFERROR(IF(P1317&gt;=1,(IF(M1317&gt;=2,COUNTIF(INDIRECT(G1317):INDIRECT(H1317),"OLD"),0)),0),0)</f>
        <v>0</v>
      </c>
      <c r="X1317" s="8">
        <f ca="1">IFERROR(IF(P1317&gt;=1,(IF(M1317=1,COUNTIF(INDIRECT(G1317):INDIRECT(H1317),"NEW"),IF(M1317=3,COUNTIF(INDIRECT(G1317):INDIRECT(H1317),"NEW"),0))),0),0)</f>
        <v>0</v>
      </c>
      <c r="Y1317" s="10">
        <f t="shared" ca="1" si="62"/>
        <v>0</v>
      </c>
      <c r="Z1317" s="13"/>
    </row>
    <row r="1318" spans="6:26" ht="20.100000000000001" customHeight="1" x14ac:dyDescent="0.25">
      <c r="F1318" s="1">
        <f>IFERROR(IF(O1318&gt;=101,MATCH(O1318,VITRAN!$AG$14:$AG$1513,0)+13,0),0)</f>
        <v>0</v>
      </c>
      <c r="G1318" s="1" t="str">
        <f t="shared" si="60"/>
        <v/>
      </c>
      <c r="H1318" s="1" t="str">
        <f t="shared" si="61"/>
        <v/>
      </c>
      <c r="J1318" s="1">
        <f>IFERROR(SUMIFS(STOCK!$U$10:$U$209,STOCK!$H$10:$H$209,T1318),0)</f>
        <v>0</v>
      </c>
      <c r="K1318" s="1">
        <f>IFERROR(SUMIFS(STOCK!$V$10:$V$209,STOCK!$H$10:$H$209,T1318),0)</f>
        <v>0</v>
      </c>
      <c r="M1318" s="1">
        <f>IFERROR(IF(LEN(T1318)&gt;=1,VLOOKUP(HLOOKUP(T1318,PROFILE!$K$5:$V$8,4,0),PROFILE!$F$1:$G$3,2,0),0),0)</f>
        <v>0</v>
      </c>
      <c r="N1318" s="1">
        <f>IFERROR(COUNTIFS(PROFILE!$H$13:$H$212,"&gt;=1",PROFILE!$I$13:$I$212,T1318),0)</f>
        <v>0</v>
      </c>
      <c r="O1318" s="1">
        <f>IFERROR(IF(P1318&gt;=1,(IF(LEN(T1318)&gt;=1,VLOOKUP(T1318,PROFILE!$A$23:$B$34,2,0)*100+COUNTIF($T$8:T1318,T1318),0)),0),0)</f>
        <v>0</v>
      </c>
      <c r="P1318" s="11"/>
      <c r="Q1318" s="11"/>
      <c r="R1318" s="12"/>
      <c r="S1318" s="12"/>
      <c r="T1318" s="11"/>
      <c r="U1318" s="11"/>
      <c r="V1318" s="11"/>
      <c r="W1318" s="8">
        <f ca="1">IFERROR(IF(P1318&gt;=1,(IF(M1318&gt;=2,COUNTIF(INDIRECT(G1318):INDIRECT(H1318),"OLD"),0)),0),0)</f>
        <v>0</v>
      </c>
      <c r="X1318" s="8">
        <f ca="1">IFERROR(IF(P1318&gt;=1,(IF(M1318=1,COUNTIF(INDIRECT(G1318):INDIRECT(H1318),"NEW"),IF(M1318=3,COUNTIF(INDIRECT(G1318):INDIRECT(H1318),"NEW"),0))),0),0)</f>
        <v>0</v>
      </c>
      <c r="Y1318" s="10">
        <f t="shared" ca="1" si="62"/>
        <v>0</v>
      </c>
      <c r="Z1318" s="13"/>
    </row>
    <row r="1319" spans="6:26" ht="20.100000000000001" customHeight="1" x14ac:dyDescent="0.25">
      <c r="F1319" s="1">
        <f>IFERROR(IF(O1319&gt;=101,MATCH(O1319,VITRAN!$AG$14:$AG$1513,0)+13,0),0)</f>
        <v>0</v>
      </c>
      <c r="G1319" s="1" t="str">
        <f t="shared" si="60"/>
        <v/>
      </c>
      <c r="H1319" s="1" t="str">
        <f t="shared" si="61"/>
        <v/>
      </c>
      <c r="J1319" s="1">
        <f>IFERROR(SUMIFS(STOCK!$U$10:$U$209,STOCK!$H$10:$H$209,T1319),0)</f>
        <v>0</v>
      </c>
      <c r="K1319" s="1">
        <f>IFERROR(SUMIFS(STOCK!$V$10:$V$209,STOCK!$H$10:$H$209,T1319),0)</f>
        <v>0</v>
      </c>
      <c r="M1319" s="1">
        <f>IFERROR(IF(LEN(T1319)&gt;=1,VLOOKUP(HLOOKUP(T1319,PROFILE!$K$5:$V$8,4,0),PROFILE!$F$1:$G$3,2,0),0),0)</f>
        <v>0</v>
      </c>
      <c r="N1319" s="1">
        <f>IFERROR(COUNTIFS(PROFILE!$H$13:$H$212,"&gt;=1",PROFILE!$I$13:$I$212,T1319),0)</f>
        <v>0</v>
      </c>
      <c r="O1319" s="1">
        <f>IFERROR(IF(P1319&gt;=1,(IF(LEN(T1319)&gt;=1,VLOOKUP(T1319,PROFILE!$A$23:$B$34,2,0)*100+COUNTIF($T$8:T1319,T1319),0)),0),0)</f>
        <v>0</v>
      </c>
      <c r="P1319" s="11"/>
      <c r="Q1319" s="11"/>
      <c r="R1319" s="12"/>
      <c r="S1319" s="12"/>
      <c r="T1319" s="11"/>
      <c r="U1319" s="11"/>
      <c r="V1319" s="11"/>
      <c r="W1319" s="8">
        <f ca="1">IFERROR(IF(P1319&gt;=1,(IF(M1319&gt;=2,COUNTIF(INDIRECT(G1319):INDIRECT(H1319),"OLD"),0)),0),0)</f>
        <v>0</v>
      </c>
      <c r="X1319" s="8">
        <f ca="1">IFERROR(IF(P1319&gt;=1,(IF(M1319=1,COUNTIF(INDIRECT(G1319):INDIRECT(H1319),"NEW"),IF(M1319=3,COUNTIF(INDIRECT(G1319):INDIRECT(H1319),"NEW"),0))),0),0)</f>
        <v>0</v>
      </c>
      <c r="Y1319" s="10">
        <f t="shared" ca="1" si="62"/>
        <v>0</v>
      </c>
      <c r="Z1319" s="13"/>
    </row>
    <row r="1320" spans="6:26" ht="20.100000000000001" customHeight="1" x14ac:dyDescent="0.25">
      <c r="F1320" s="1">
        <f>IFERROR(IF(O1320&gt;=101,MATCH(O1320,VITRAN!$AG$14:$AG$1513,0)+13,0),0)</f>
        <v>0</v>
      </c>
      <c r="G1320" s="1" t="str">
        <f t="shared" si="60"/>
        <v/>
      </c>
      <c r="H1320" s="1" t="str">
        <f t="shared" si="61"/>
        <v/>
      </c>
      <c r="J1320" s="1">
        <f>IFERROR(SUMIFS(STOCK!$U$10:$U$209,STOCK!$H$10:$H$209,T1320),0)</f>
        <v>0</v>
      </c>
      <c r="K1320" s="1">
        <f>IFERROR(SUMIFS(STOCK!$V$10:$V$209,STOCK!$H$10:$H$209,T1320),0)</f>
        <v>0</v>
      </c>
      <c r="M1320" s="1">
        <f>IFERROR(IF(LEN(T1320)&gt;=1,VLOOKUP(HLOOKUP(T1320,PROFILE!$K$5:$V$8,4,0),PROFILE!$F$1:$G$3,2,0),0),0)</f>
        <v>0</v>
      </c>
      <c r="N1320" s="1">
        <f>IFERROR(COUNTIFS(PROFILE!$H$13:$H$212,"&gt;=1",PROFILE!$I$13:$I$212,T1320),0)</f>
        <v>0</v>
      </c>
      <c r="O1320" s="1">
        <f>IFERROR(IF(P1320&gt;=1,(IF(LEN(T1320)&gt;=1,VLOOKUP(T1320,PROFILE!$A$23:$B$34,2,0)*100+COUNTIF($T$8:T1320,T1320),0)),0),0)</f>
        <v>0</v>
      </c>
      <c r="P1320" s="11"/>
      <c r="Q1320" s="11"/>
      <c r="R1320" s="12"/>
      <c r="S1320" s="12"/>
      <c r="T1320" s="11"/>
      <c r="U1320" s="11"/>
      <c r="V1320" s="11"/>
      <c r="W1320" s="8">
        <f ca="1">IFERROR(IF(P1320&gt;=1,(IF(M1320&gt;=2,COUNTIF(INDIRECT(G1320):INDIRECT(H1320),"OLD"),0)),0),0)</f>
        <v>0</v>
      </c>
      <c r="X1320" s="8">
        <f ca="1">IFERROR(IF(P1320&gt;=1,(IF(M1320=1,COUNTIF(INDIRECT(G1320):INDIRECT(H1320),"NEW"),IF(M1320=3,COUNTIF(INDIRECT(G1320):INDIRECT(H1320),"NEW"),0))),0),0)</f>
        <v>0</v>
      </c>
      <c r="Y1320" s="10">
        <f t="shared" ca="1" si="62"/>
        <v>0</v>
      </c>
      <c r="Z1320" s="13"/>
    </row>
    <row r="1321" spans="6:26" ht="20.100000000000001" customHeight="1" x14ac:dyDescent="0.25">
      <c r="F1321" s="1">
        <f>IFERROR(IF(O1321&gt;=101,MATCH(O1321,VITRAN!$AG$14:$AG$1513,0)+13,0),0)</f>
        <v>0</v>
      </c>
      <c r="G1321" s="1" t="str">
        <f t="shared" si="60"/>
        <v/>
      </c>
      <c r="H1321" s="1" t="str">
        <f t="shared" si="61"/>
        <v/>
      </c>
      <c r="J1321" s="1">
        <f>IFERROR(SUMIFS(STOCK!$U$10:$U$209,STOCK!$H$10:$H$209,T1321),0)</f>
        <v>0</v>
      </c>
      <c r="K1321" s="1">
        <f>IFERROR(SUMIFS(STOCK!$V$10:$V$209,STOCK!$H$10:$H$209,T1321),0)</f>
        <v>0</v>
      </c>
      <c r="M1321" s="1">
        <f>IFERROR(IF(LEN(T1321)&gt;=1,VLOOKUP(HLOOKUP(T1321,PROFILE!$K$5:$V$8,4,0),PROFILE!$F$1:$G$3,2,0),0),0)</f>
        <v>0</v>
      </c>
      <c r="N1321" s="1">
        <f>IFERROR(COUNTIFS(PROFILE!$H$13:$H$212,"&gt;=1",PROFILE!$I$13:$I$212,T1321),0)</f>
        <v>0</v>
      </c>
      <c r="O1321" s="1">
        <f>IFERROR(IF(P1321&gt;=1,(IF(LEN(T1321)&gt;=1,VLOOKUP(T1321,PROFILE!$A$23:$B$34,2,0)*100+COUNTIF($T$8:T1321,T1321),0)),0),0)</f>
        <v>0</v>
      </c>
      <c r="P1321" s="11"/>
      <c r="Q1321" s="11"/>
      <c r="R1321" s="12"/>
      <c r="S1321" s="12"/>
      <c r="T1321" s="11"/>
      <c r="U1321" s="11"/>
      <c r="V1321" s="11"/>
      <c r="W1321" s="8">
        <f ca="1">IFERROR(IF(P1321&gt;=1,(IF(M1321&gt;=2,COUNTIF(INDIRECT(G1321):INDIRECT(H1321),"OLD"),0)),0),0)</f>
        <v>0</v>
      </c>
      <c r="X1321" s="8">
        <f ca="1">IFERROR(IF(P1321&gt;=1,(IF(M1321=1,COUNTIF(INDIRECT(G1321):INDIRECT(H1321),"NEW"),IF(M1321=3,COUNTIF(INDIRECT(G1321):INDIRECT(H1321),"NEW"),0))),0),0)</f>
        <v>0</v>
      </c>
      <c r="Y1321" s="10">
        <f t="shared" ca="1" si="62"/>
        <v>0</v>
      </c>
      <c r="Z1321" s="13"/>
    </row>
    <row r="1322" spans="6:26" ht="20.100000000000001" customHeight="1" x14ac:dyDescent="0.25">
      <c r="F1322" s="1">
        <f>IFERROR(IF(O1322&gt;=101,MATCH(O1322,VITRAN!$AG$14:$AG$1513,0)+13,0),0)</f>
        <v>0</v>
      </c>
      <c r="G1322" s="1" t="str">
        <f t="shared" si="60"/>
        <v/>
      </c>
      <c r="H1322" s="1" t="str">
        <f t="shared" si="61"/>
        <v/>
      </c>
      <c r="J1322" s="1">
        <f>IFERROR(SUMIFS(STOCK!$U$10:$U$209,STOCK!$H$10:$H$209,T1322),0)</f>
        <v>0</v>
      </c>
      <c r="K1322" s="1">
        <f>IFERROR(SUMIFS(STOCK!$V$10:$V$209,STOCK!$H$10:$H$209,T1322),0)</f>
        <v>0</v>
      </c>
      <c r="M1322" s="1">
        <f>IFERROR(IF(LEN(T1322)&gt;=1,VLOOKUP(HLOOKUP(T1322,PROFILE!$K$5:$V$8,4,0),PROFILE!$F$1:$G$3,2,0),0),0)</f>
        <v>0</v>
      </c>
      <c r="N1322" s="1">
        <f>IFERROR(COUNTIFS(PROFILE!$H$13:$H$212,"&gt;=1",PROFILE!$I$13:$I$212,T1322),0)</f>
        <v>0</v>
      </c>
      <c r="O1322" s="1">
        <f>IFERROR(IF(P1322&gt;=1,(IF(LEN(T1322)&gt;=1,VLOOKUP(T1322,PROFILE!$A$23:$B$34,2,0)*100+COUNTIF($T$8:T1322,T1322),0)),0),0)</f>
        <v>0</v>
      </c>
      <c r="P1322" s="11"/>
      <c r="Q1322" s="11"/>
      <c r="R1322" s="12"/>
      <c r="S1322" s="12"/>
      <c r="T1322" s="11"/>
      <c r="U1322" s="11"/>
      <c r="V1322" s="11"/>
      <c r="W1322" s="8">
        <f ca="1">IFERROR(IF(P1322&gt;=1,(IF(M1322&gt;=2,COUNTIF(INDIRECT(G1322):INDIRECT(H1322),"OLD"),0)),0),0)</f>
        <v>0</v>
      </c>
      <c r="X1322" s="8">
        <f ca="1">IFERROR(IF(P1322&gt;=1,(IF(M1322=1,COUNTIF(INDIRECT(G1322):INDIRECT(H1322),"NEW"),IF(M1322=3,COUNTIF(INDIRECT(G1322):INDIRECT(H1322),"NEW"),0))),0),0)</f>
        <v>0</v>
      </c>
      <c r="Y1322" s="10">
        <f t="shared" ca="1" si="62"/>
        <v>0</v>
      </c>
      <c r="Z1322" s="13"/>
    </row>
    <row r="1323" spans="6:26" ht="20.100000000000001" customHeight="1" x14ac:dyDescent="0.25">
      <c r="F1323" s="1">
        <f>IFERROR(IF(O1323&gt;=101,MATCH(O1323,VITRAN!$AG$14:$AG$1513,0)+13,0),0)</f>
        <v>0</v>
      </c>
      <c r="G1323" s="1" t="str">
        <f t="shared" si="60"/>
        <v/>
      </c>
      <c r="H1323" s="1" t="str">
        <f t="shared" si="61"/>
        <v/>
      </c>
      <c r="J1323" s="1">
        <f>IFERROR(SUMIFS(STOCK!$U$10:$U$209,STOCK!$H$10:$H$209,T1323),0)</f>
        <v>0</v>
      </c>
      <c r="K1323" s="1">
        <f>IFERROR(SUMIFS(STOCK!$V$10:$V$209,STOCK!$H$10:$H$209,T1323),0)</f>
        <v>0</v>
      </c>
      <c r="M1323" s="1">
        <f>IFERROR(IF(LEN(T1323)&gt;=1,VLOOKUP(HLOOKUP(T1323,PROFILE!$K$5:$V$8,4,0),PROFILE!$F$1:$G$3,2,0),0),0)</f>
        <v>0</v>
      </c>
      <c r="N1323" s="1">
        <f>IFERROR(COUNTIFS(PROFILE!$H$13:$H$212,"&gt;=1",PROFILE!$I$13:$I$212,T1323),0)</f>
        <v>0</v>
      </c>
      <c r="O1323" s="1">
        <f>IFERROR(IF(P1323&gt;=1,(IF(LEN(T1323)&gt;=1,VLOOKUP(T1323,PROFILE!$A$23:$B$34,2,0)*100+COUNTIF($T$8:T1323,T1323),0)),0),0)</f>
        <v>0</v>
      </c>
      <c r="P1323" s="11"/>
      <c r="Q1323" s="11"/>
      <c r="R1323" s="12"/>
      <c r="S1323" s="12"/>
      <c r="T1323" s="11"/>
      <c r="U1323" s="11"/>
      <c r="V1323" s="11"/>
      <c r="W1323" s="8">
        <f ca="1">IFERROR(IF(P1323&gt;=1,(IF(M1323&gt;=2,COUNTIF(INDIRECT(G1323):INDIRECT(H1323),"OLD"),0)),0),0)</f>
        <v>0</v>
      </c>
      <c r="X1323" s="8">
        <f ca="1">IFERROR(IF(P1323&gt;=1,(IF(M1323=1,COUNTIF(INDIRECT(G1323):INDIRECT(H1323),"NEW"),IF(M1323=3,COUNTIF(INDIRECT(G1323):INDIRECT(H1323),"NEW"),0))),0),0)</f>
        <v>0</v>
      </c>
      <c r="Y1323" s="10">
        <f t="shared" ca="1" si="62"/>
        <v>0</v>
      </c>
      <c r="Z1323" s="13"/>
    </row>
    <row r="1324" spans="6:26" ht="20.100000000000001" customHeight="1" x14ac:dyDescent="0.25">
      <c r="F1324" s="1">
        <f>IFERROR(IF(O1324&gt;=101,MATCH(O1324,VITRAN!$AG$14:$AG$1513,0)+13,0),0)</f>
        <v>0</v>
      </c>
      <c r="G1324" s="1" t="str">
        <f t="shared" si="60"/>
        <v/>
      </c>
      <c r="H1324" s="1" t="str">
        <f t="shared" si="61"/>
        <v/>
      </c>
      <c r="J1324" s="1">
        <f>IFERROR(SUMIFS(STOCK!$U$10:$U$209,STOCK!$H$10:$H$209,T1324),0)</f>
        <v>0</v>
      </c>
      <c r="K1324" s="1">
        <f>IFERROR(SUMIFS(STOCK!$V$10:$V$209,STOCK!$H$10:$H$209,T1324),0)</f>
        <v>0</v>
      </c>
      <c r="M1324" s="1">
        <f>IFERROR(IF(LEN(T1324)&gt;=1,VLOOKUP(HLOOKUP(T1324,PROFILE!$K$5:$V$8,4,0),PROFILE!$F$1:$G$3,2,0),0),0)</f>
        <v>0</v>
      </c>
      <c r="N1324" s="1">
        <f>IFERROR(COUNTIFS(PROFILE!$H$13:$H$212,"&gt;=1",PROFILE!$I$13:$I$212,T1324),0)</f>
        <v>0</v>
      </c>
      <c r="O1324" s="1">
        <f>IFERROR(IF(P1324&gt;=1,(IF(LEN(T1324)&gt;=1,VLOOKUP(T1324,PROFILE!$A$23:$B$34,2,0)*100+COUNTIF($T$8:T1324,T1324),0)),0),0)</f>
        <v>0</v>
      </c>
      <c r="P1324" s="11"/>
      <c r="Q1324" s="11"/>
      <c r="R1324" s="12"/>
      <c r="S1324" s="12"/>
      <c r="T1324" s="11"/>
      <c r="U1324" s="11"/>
      <c r="V1324" s="11"/>
      <c r="W1324" s="8">
        <f ca="1">IFERROR(IF(P1324&gt;=1,(IF(M1324&gt;=2,COUNTIF(INDIRECT(G1324):INDIRECT(H1324),"OLD"),0)),0),0)</f>
        <v>0</v>
      </c>
      <c r="X1324" s="8">
        <f ca="1">IFERROR(IF(P1324&gt;=1,(IF(M1324=1,COUNTIF(INDIRECT(G1324):INDIRECT(H1324),"NEW"),IF(M1324=3,COUNTIF(INDIRECT(G1324):INDIRECT(H1324),"NEW"),0))),0),0)</f>
        <v>0</v>
      </c>
      <c r="Y1324" s="10">
        <f t="shared" ca="1" si="62"/>
        <v>0</v>
      </c>
      <c r="Z1324" s="13"/>
    </row>
    <row r="1325" spans="6:26" ht="20.100000000000001" customHeight="1" x14ac:dyDescent="0.25">
      <c r="F1325" s="1">
        <f>IFERROR(IF(O1325&gt;=101,MATCH(O1325,VITRAN!$AG$14:$AG$1513,0)+13,0),0)</f>
        <v>0</v>
      </c>
      <c r="G1325" s="1" t="str">
        <f t="shared" si="60"/>
        <v/>
      </c>
      <c r="H1325" s="1" t="str">
        <f t="shared" si="61"/>
        <v/>
      </c>
      <c r="J1325" s="1">
        <f>IFERROR(SUMIFS(STOCK!$U$10:$U$209,STOCK!$H$10:$H$209,T1325),0)</f>
        <v>0</v>
      </c>
      <c r="K1325" s="1">
        <f>IFERROR(SUMIFS(STOCK!$V$10:$V$209,STOCK!$H$10:$H$209,T1325),0)</f>
        <v>0</v>
      </c>
      <c r="M1325" s="1">
        <f>IFERROR(IF(LEN(T1325)&gt;=1,VLOOKUP(HLOOKUP(T1325,PROFILE!$K$5:$V$8,4,0),PROFILE!$F$1:$G$3,2,0),0),0)</f>
        <v>0</v>
      </c>
      <c r="N1325" s="1">
        <f>IFERROR(COUNTIFS(PROFILE!$H$13:$H$212,"&gt;=1",PROFILE!$I$13:$I$212,T1325),0)</f>
        <v>0</v>
      </c>
      <c r="O1325" s="1">
        <f>IFERROR(IF(P1325&gt;=1,(IF(LEN(T1325)&gt;=1,VLOOKUP(T1325,PROFILE!$A$23:$B$34,2,0)*100+COUNTIF($T$8:T1325,T1325),0)),0),0)</f>
        <v>0</v>
      </c>
      <c r="P1325" s="11"/>
      <c r="Q1325" s="11"/>
      <c r="R1325" s="12"/>
      <c r="S1325" s="12"/>
      <c r="T1325" s="11"/>
      <c r="U1325" s="11"/>
      <c r="V1325" s="11"/>
      <c r="W1325" s="8">
        <f ca="1">IFERROR(IF(P1325&gt;=1,(IF(M1325&gt;=2,COUNTIF(INDIRECT(G1325):INDIRECT(H1325),"OLD"),0)),0),0)</f>
        <v>0</v>
      </c>
      <c r="X1325" s="8">
        <f ca="1">IFERROR(IF(P1325&gt;=1,(IF(M1325=1,COUNTIF(INDIRECT(G1325):INDIRECT(H1325),"NEW"),IF(M1325=3,COUNTIF(INDIRECT(G1325):INDIRECT(H1325),"NEW"),0))),0),0)</f>
        <v>0</v>
      </c>
      <c r="Y1325" s="10">
        <f t="shared" ca="1" si="62"/>
        <v>0</v>
      </c>
      <c r="Z1325" s="13"/>
    </row>
    <row r="1326" spans="6:26" ht="20.100000000000001" customHeight="1" x14ac:dyDescent="0.25">
      <c r="F1326" s="1">
        <f>IFERROR(IF(O1326&gt;=101,MATCH(O1326,VITRAN!$AG$14:$AG$1513,0)+13,0),0)</f>
        <v>0</v>
      </c>
      <c r="G1326" s="1" t="str">
        <f t="shared" si="60"/>
        <v/>
      </c>
      <c r="H1326" s="1" t="str">
        <f t="shared" si="61"/>
        <v/>
      </c>
      <c r="J1326" s="1">
        <f>IFERROR(SUMIFS(STOCK!$U$10:$U$209,STOCK!$H$10:$H$209,T1326),0)</f>
        <v>0</v>
      </c>
      <c r="K1326" s="1">
        <f>IFERROR(SUMIFS(STOCK!$V$10:$V$209,STOCK!$H$10:$H$209,T1326),0)</f>
        <v>0</v>
      </c>
      <c r="M1326" s="1">
        <f>IFERROR(IF(LEN(T1326)&gt;=1,VLOOKUP(HLOOKUP(T1326,PROFILE!$K$5:$V$8,4,0),PROFILE!$F$1:$G$3,2,0),0),0)</f>
        <v>0</v>
      </c>
      <c r="N1326" s="1">
        <f>IFERROR(COUNTIFS(PROFILE!$H$13:$H$212,"&gt;=1",PROFILE!$I$13:$I$212,T1326),0)</f>
        <v>0</v>
      </c>
      <c r="O1326" s="1">
        <f>IFERROR(IF(P1326&gt;=1,(IF(LEN(T1326)&gt;=1,VLOOKUP(T1326,PROFILE!$A$23:$B$34,2,0)*100+COUNTIF($T$8:T1326,T1326),0)),0),0)</f>
        <v>0</v>
      </c>
      <c r="P1326" s="11"/>
      <c r="Q1326" s="11"/>
      <c r="R1326" s="12"/>
      <c r="S1326" s="12"/>
      <c r="T1326" s="11"/>
      <c r="U1326" s="11"/>
      <c r="V1326" s="11"/>
      <c r="W1326" s="8">
        <f ca="1">IFERROR(IF(P1326&gt;=1,(IF(M1326&gt;=2,COUNTIF(INDIRECT(G1326):INDIRECT(H1326),"OLD"),0)),0),0)</f>
        <v>0</v>
      </c>
      <c r="X1326" s="8">
        <f ca="1">IFERROR(IF(P1326&gt;=1,(IF(M1326=1,COUNTIF(INDIRECT(G1326):INDIRECT(H1326),"NEW"),IF(M1326=3,COUNTIF(INDIRECT(G1326):INDIRECT(H1326),"NEW"),0))),0),0)</f>
        <v>0</v>
      </c>
      <c r="Y1326" s="10">
        <f t="shared" ca="1" si="62"/>
        <v>0</v>
      </c>
      <c r="Z1326" s="13"/>
    </row>
    <row r="1327" spans="6:26" ht="20.100000000000001" customHeight="1" x14ac:dyDescent="0.25">
      <c r="F1327" s="1">
        <f>IFERROR(IF(O1327&gt;=101,MATCH(O1327,VITRAN!$AG$14:$AG$1513,0)+13,0),0)</f>
        <v>0</v>
      </c>
      <c r="G1327" s="1" t="str">
        <f t="shared" si="60"/>
        <v/>
      </c>
      <c r="H1327" s="1" t="str">
        <f t="shared" si="61"/>
        <v/>
      </c>
      <c r="J1327" s="1">
        <f>IFERROR(SUMIFS(STOCK!$U$10:$U$209,STOCK!$H$10:$H$209,T1327),0)</f>
        <v>0</v>
      </c>
      <c r="K1327" s="1">
        <f>IFERROR(SUMIFS(STOCK!$V$10:$V$209,STOCK!$H$10:$H$209,T1327),0)</f>
        <v>0</v>
      </c>
      <c r="M1327" s="1">
        <f>IFERROR(IF(LEN(T1327)&gt;=1,VLOOKUP(HLOOKUP(T1327,PROFILE!$K$5:$V$8,4,0),PROFILE!$F$1:$G$3,2,0),0),0)</f>
        <v>0</v>
      </c>
      <c r="N1327" s="1">
        <f>IFERROR(COUNTIFS(PROFILE!$H$13:$H$212,"&gt;=1",PROFILE!$I$13:$I$212,T1327),0)</f>
        <v>0</v>
      </c>
      <c r="O1327" s="1">
        <f>IFERROR(IF(P1327&gt;=1,(IF(LEN(T1327)&gt;=1,VLOOKUP(T1327,PROFILE!$A$23:$B$34,2,0)*100+COUNTIF($T$8:T1327,T1327),0)),0),0)</f>
        <v>0</v>
      </c>
      <c r="P1327" s="11"/>
      <c r="Q1327" s="11"/>
      <c r="R1327" s="12"/>
      <c r="S1327" s="12"/>
      <c r="T1327" s="11"/>
      <c r="U1327" s="11"/>
      <c r="V1327" s="11"/>
      <c r="W1327" s="8">
        <f ca="1">IFERROR(IF(P1327&gt;=1,(IF(M1327&gt;=2,COUNTIF(INDIRECT(G1327):INDIRECT(H1327),"OLD"),0)),0),0)</f>
        <v>0</v>
      </c>
      <c r="X1327" s="8">
        <f ca="1">IFERROR(IF(P1327&gt;=1,(IF(M1327=1,COUNTIF(INDIRECT(G1327):INDIRECT(H1327),"NEW"),IF(M1327=3,COUNTIF(INDIRECT(G1327):INDIRECT(H1327),"NEW"),0))),0),0)</f>
        <v>0</v>
      </c>
      <c r="Y1327" s="10">
        <f t="shared" ca="1" si="62"/>
        <v>0</v>
      </c>
      <c r="Z1327" s="13"/>
    </row>
    <row r="1328" spans="6:26" ht="20.100000000000001" customHeight="1" x14ac:dyDescent="0.25">
      <c r="F1328" s="1">
        <f>IFERROR(IF(O1328&gt;=101,MATCH(O1328,VITRAN!$AG$14:$AG$1513,0)+13,0),0)</f>
        <v>0</v>
      </c>
      <c r="G1328" s="1" t="str">
        <f t="shared" si="60"/>
        <v/>
      </c>
      <c r="H1328" s="1" t="str">
        <f t="shared" si="61"/>
        <v/>
      </c>
      <c r="J1328" s="1">
        <f>IFERROR(SUMIFS(STOCK!$U$10:$U$209,STOCK!$H$10:$H$209,T1328),0)</f>
        <v>0</v>
      </c>
      <c r="K1328" s="1">
        <f>IFERROR(SUMIFS(STOCK!$V$10:$V$209,STOCK!$H$10:$H$209,T1328),0)</f>
        <v>0</v>
      </c>
      <c r="M1328" s="1">
        <f>IFERROR(IF(LEN(T1328)&gt;=1,VLOOKUP(HLOOKUP(T1328,PROFILE!$K$5:$V$8,4,0),PROFILE!$F$1:$G$3,2,0),0),0)</f>
        <v>0</v>
      </c>
      <c r="N1328" s="1">
        <f>IFERROR(COUNTIFS(PROFILE!$H$13:$H$212,"&gt;=1",PROFILE!$I$13:$I$212,T1328),0)</f>
        <v>0</v>
      </c>
      <c r="O1328" s="1">
        <f>IFERROR(IF(P1328&gt;=1,(IF(LEN(T1328)&gt;=1,VLOOKUP(T1328,PROFILE!$A$23:$B$34,2,0)*100+COUNTIF($T$8:T1328,T1328),0)),0),0)</f>
        <v>0</v>
      </c>
      <c r="P1328" s="11"/>
      <c r="Q1328" s="11"/>
      <c r="R1328" s="12"/>
      <c r="S1328" s="12"/>
      <c r="T1328" s="11"/>
      <c r="U1328" s="11"/>
      <c r="V1328" s="11"/>
      <c r="W1328" s="8">
        <f ca="1">IFERROR(IF(P1328&gt;=1,(IF(M1328&gt;=2,COUNTIF(INDIRECT(G1328):INDIRECT(H1328),"OLD"),0)),0),0)</f>
        <v>0</v>
      </c>
      <c r="X1328" s="8">
        <f ca="1">IFERROR(IF(P1328&gt;=1,(IF(M1328=1,COUNTIF(INDIRECT(G1328):INDIRECT(H1328),"NEW"),IF(M1328=3,COUNTIF(INDIRECT(G1328):INDIRECT(H1328),"NEW"),0))),0),0)</f>
        <v>0</v>
      </c>
      <c r="Y1328" s="10">
        <f t="shared" ca="1" si="62"/>
        <v>0</v>
      </c>
      <c r="Z1328" s="13"/>
    </row>
    <row r="1329" spans="6:26" ht="20.100000000000001" customHeight="1" x14ac:dyDescent="0.25">
      <c r="F1329" s="1">
        <f>IFERROR(IF(O1329&gt;=101,MATCH(O1329,VITRAN!$AG$14:$AG$1513,0)+13,0),0)</f>
        <v>0</v>
      </c>
      <c r="G1329" s="1" t="str">
        <f t="shared" si="60"/>
        <v/>
      </c>
      <c r="H1329" s="1" t="str">
        <f t="shared" si="61"/>
        <v/>
      </c>
      <c r="J1329" s="1">
        <f>IFERROR(SUMIFS(STOCK!$U$10:$U$209,STOCK!$H$10:$H$209,T1329),0)</f>
        <v>0</v>
      </c>
      <c r="K1329" s="1">
        <f>IFERROR(SUMIFS(STOCK!$V$10:$V$209,STOCK!$H$10:$H$209,T1329),0)</f>
        <v>0</v>
      </c>
      <c r="M1329" s="1">
        <f>IFERROR(IF(LEN(T1329)&gt;=1,VLOOKUP(HLOOKUP(T1329,PROFILE!$K$5:$V$8,4,0),PROFILE!$F$1:$G$3,2,0),0),0)</f>
        <v>0</v>
      </c>
      <c r="N1329" s="1">
        <f>IFERROR(COUNTIFS(PROFILE!$H$13:$H$212,"&gt;=1",PROFILE!$I$13:$I$212,T1329),0)</f>
        <v>0</v>
      </c>
      <c r="O1329" s="1">
        <f>IFERROR(IF(P1329&gt;=1,(IF(LEN(T1329)&gt;=1,VLOOKUP(T1329,PROFILE!$A$23:$B$34,2,0)*100+COUNTIF($T$8:T1329,T1329),0)),0),0)</f>
        <v>0</v>
      </c>
      <c r="P1329" s="11"/>
      <c r="Q1329" s="11"/>
      <c r="R1329" s="12"/>
      <c r="S1329" s="12"/>
      <c r="T1329" s="11"/>
      <c r="U1329" s="11"/>
      <c r="V1329" s="11"/>
      <c r="W1329" s="8">
        <f ca="1">IFERROR(IF(P1329&gt;=1,(IF(M1329&gt;=2,COUNTIF(INDIRECT(G1329):INDIRECT(H1329),"OLD"),0)),0),0)</f>
        <v>0</v>
      </c>
      <c r="X1329" s="8">
        <f ca="1">IFERROR(IF(P1329&gt;=1,(IF(M1329=1,COUNTIF(INDIRECT(G1329):INDIRECT(H1329),"NEW"),IF(M1329=3,COUNTIF(INDIRECT(G1329):INDIRECT(H1329),"NEW"),0))),0),0)</f>
        <v>0</v>
      </c>
      <c r="Y1329" s="10">
        <f t="shared" ca="1" si="62"/>
        <v>0</v>
      </c>
      <c r="Z1329" s="13"/>
    </row>
    <row r="1330" spans="6:26" ht="20.100000000000001" customHeight="1" x14ac:dyDescent="0.25">
      <c r="F1330" s="1">
        <f>IFERROR(IF(O1330&gt;=101,MATCH(O1330,VITRAN!$AG$14:$AG$1513,0)+13,0),0)</f>
        <v>0</v>
      </c>
      <c r="G1330" s="1" t="str">
        <f t="shared" si="60"/>
        <v/>
      </c>
      <c r="H1330" s="1" t="str">
        <f t="shared" si="61"/>
        <v/>
      </c>
      <c r="J1330" s="1">
        <f>IFERROR(SUMIFS(STOCK!$U$10:$U$209,STOCK!$H$10:$H$209,T1330),0)</f>
        <v>0</v>
      </c>
      <c r="K1330" s="1">
        <f>IFERROR(SUMIFS(STOCK!$V$10:$V$209,STOCK!$H$10:$H$209,T1330),0)</f>
        <v>0</v>
      </c>
      <c r="M1330" s="1">
        <f>IFERROR(IF(LEN(T1330)&gt;=1,VLOOKUP(HLOOKUP(T1330,PROFILE!$K$5:$V$8,4,0),PROFILE!$F$1:$G$3,2,0),0),0)</f>
        <v>0</v>
      </c>
      <c r="N1330" s="1">
        <f>IFERROR(COUNTIFS(PROFILE!$H$13:$H$212,"&gt;=1",PROFILE!$I$13:$I$212,T1330),0)</f>
        <v>0</v>
      </c>
      <c r="O1330" s="1">
        <f>IFERROR(IF(P1330&gt;=1,(IF(LEN(T1330)&gt;=1,VLOOKUP(T1330,PROFILE!$A$23:$B$34,2,0)*100+COUNTIF($T$8:T1330,T1330),0)),0),0)</f>
        <v>0</v>
      </c>
      <c r="P1330" s="11"/>
      <c r="Q1330" s="11"/>
      <c r="R1330" s="12"/>
      <c r="S1330" s="12"/>
      <c r="T1330" s="11"/>
      <c r="U1330" s="11"/>
      <c r="V1330" s="11"/>
      <c r="W1330" s="8">
        <f ca="1">IFERROR(IF(P1330&gt;=1,(IF(M1330&gt;=2,COUNTIF(INDIRECT(G1330):INDIRECT(H1330),"OLD"),0)),0),0)</f>
        <v>0</v>
      </c>
      <c r="X1330" s="8">
        <f ca="1">IFERROR(IF(P1330&gt;=1,(IF(M1330=1,COUNTIF(INDIRECT(G1330):INDIRECT(H1330),"NEW"),IF(M1330=3,COUNTIF(INDIRECT(G1330):INDIRECT(H1330),"NEW"),0))),0),0)</f>
        <v>0</v>
      </c>
      <c r="Y1330" s="10">
        <f t="shared" ca="1" si="62"/>
        <v>0</v>
      </c>
      <c r="Z1330" s="13"/>
    </row>
    <row r="1331" spans="6:26" ht="20.100000000000001" customHeight="1" x14ac:dyDescent="0.25">
      <c r="F1331" s="1">
        <f>IFERROR(IF(O1331&gt;=101,MATCH(O1331,VITRAN!$AG$14:$AG$1513,0)+13,0),0)</f>
        <v>0</v>
      </c>
      <c r="G1331" s="1" t="str">
        <f t="shared" si="60"/>
        <v/>
      </c>
      <c r="H1331" s="1" t="str">
        <f t="shared" si="61"/>
        <v/>
      </c>
      <c r="J1331" s="1">
        <f>IFERROR(SUMIFS(STOCK!$U$10:$U$209,STOCK!$H$10:$H$209,T1331),0)</f>
        <v>0</v>
      </c>
      <c r="K1331" s="1">
        <f>IFERROR(SUMIFS(STOCK!$V$10:$V$209,STOCK!$H$10:$H$209,T1331),0)</f>
        <v>0</v>
      </c>
      <c r="M1331" s="1">
        <f>IFERROR(IF(LEN(T1331)&gt;=1,VLOOKUP(HLOOKUP(T1331,PROFILE!$K$5:$V$8,4,0),PROFILE!$F$1:$G$3,2,0),0),0)</f>
        <v>0</v>
      </c>
      <c r="N1331" s="1">
        <f>IFERROR(COUNTIFS(PROFILE!$H$13:$H$212,"&gt;=1",PROFILE!$I$13:$I$212,T1331),0)</f>
        <v>0</v>
      </c>
      <c r="O1331" s="1">
        <f>IFERROR(IF(P1331&gt;=1,(IF(LEN(T1331)&gt;=1,VLOOKUP(T1331,PROFILE!$A$23:$B$34,2,0)*100+COUNTIF($T$8:T1331,T1331),0)),0),0)</f>
        <v>0</v>
      </c>
      <c r="P1331" s="11"/>
      <c r="Q1331" s="11"/>
      <c r="R1331" s="12"/>
      <c r="S1331" s="12"/>
      <c r="T1331" s="11"/>
      <c r="U1331" s="11"/>
      <c r="V1331" s="11"/>
      <c r="W1331" s="8">
        <f ca="1">IFERROR(IF(P1331&gt;=1,(IF(M1331&gt;=2,COUNTIF(INDIRECT(G1331):INDIRECT(H1331),"OLD"),0)),0),0)</f>
        <v>0</v>
      </c>
      <c r="X1331" s="8">
        <f ca="1">IFERROR(IF(P1331&gt;=1,(IF(M1331=1,COUNTIF(INDIRECT(G1331):INDIRECT(H1331),"NEW"),IF(M1331=3,COUNTIF(INDIRECT(G1331):INDIRECT(H1331),"NEW"),0))),0),0)</f>
        <v>0</v>
      </c>
      <c r="Y1331" s="10">
        <f t="shared" ca="1" si="62"/>
        <v>0</v>
      </c>
      <c r="Z1331" s="13"/>
    </row>
    <row r="1332" spans="6:26" ht="20.100000000000001" customHeight="1" x14ac:dyDescent="0.25">
      <c r="F1332" s="1">
        <f>IFERROR(IF(O1332&gt;=101,MATCH(O1332,VITRAN!$AG$14:$AG$1513,0)+13,0),0)</f>
        <v>0</v>
      </c>
      <c r="G1332" s="1" t="str">
        <f t="shared" si="60"/>
        <v/>
      </c>
      <c r="H1332" s="1" t="str">
        <f t="shared" si="61"/>
        <v/>
      </c>
      <c r="J1332" s="1">
        <f>IFERROR(SUMIFS(STOCK!$U$10:$U$209,STOCK!$H$10:$H$209,T1332),0)</f>
        <v>0</v>
      </c>
      <c r="K1332" s="1">
        <f>IFERROR(SUMIFS(STOCK!$V$10:$V$209,STOCK!$H$10:$H$209,T1332),0)</f>
        <v>0</v>
      </c>
      <c r="M1332" s="1">
        <f>IFERROR(IF(LEN(T1332)&gt;=1,VLOOKUP(HLOOKUP(T1332,PROFILE!$K$5:$V$8,4,0),PROFILE!$F$1:$G$3,2,0),0),0)</f>
        <v>0</v>
      </c>
      <c r="N1332" s="1">
        <f>IFERROR(COUNTIFS(PROFILE!$H$13:$H$212,"&gt;=1",PROFILE!$I$13:$I$212,T1332),0)</f>
        <v>0</v>
      </c>
      <c r="O1332" s="1">
        <f>IFERROR(IF(P1332&gt;=1,(IF(LEN(T1332)&gt;=1,VLOOKUP(T1332,PROFILE!$A$23:$B$34,2,0)*100+COUNTIF($T$8:T1332,T1332),0)),0),0)</f>
        <v>0</v>
      </c>
      <c r="P1332" s="11"/>
      <c r="Q1332" s="11"/>
      <c r="R1332" s="12"/>
      <c r="S1332" s="12"/>
      <c r="T1332" s="11"/>
      <c r="U1332" s="11"/>
      <c r="V1332" s="11"/>
      <c r="W1332" s="8">
        <f ca="1">IFERROR(IF(P1332&gt;=1,(IF(M1332&gt;=2,COUNTIF(INDIRECT(G1332):INDIRECT(H1332),"OLD"),0)),0),0)</f>
        <v>0</v>
      </c>
      <c r="X1332" s="8">
        <f ca="1">IFERROR(IF(P1332&gt;=1,(IF(M1332=1,COUNTIF(INDIRECT(G1332):INDIRECT(H1332),"NEW"),IF(M1332=3,COUNTIF(INDIRECT(G1332):INDIRECT(H1332),"NEW"),0))),0),0)</f>
        <v>0</v>
      </c>
      <c r="Y1332" s="10">
        <f t="shared" ca="1" si="62"/>
        <v>0</v>
      </c>
      <c r="Z1332" s="13"/>
    </row>
    <row r="1333" spans="6:26" ht="20.100000000000001" customHeight="1" x14ac:dyDescent="0.25">
      <c r="F1333" s="1">
        <f>IFERROR(IF(O1333&gt;=101,MATCH(O1333,VITRAN!$AG$14:$AG$1513,0)+13,0),0)</f>
        <v>0</v>
      </c>
      <c r="G1333" s="1" t="str">
        <f t="shared" si="60"/>
        <v/>
      </c>
      <c r="H1333" s="1" t="str">
        <f t="shared" si="61"/>
        <v/>
      </c>
      <c r="J1333" s="1">
        <f>IFERROR(SUMIFS(STOCK!$U$10:$U$209,STOCK!$H$10:$H$209,T1333),0)</f>
        <v>0</v>
      </c>
      <c r="K1333" s="1">
        <f>IFERROR(SUMIFS(STOCK!$V$10:$V$209,STOCK!$H$10:$H$209,T1333),0)</f>
        <v>0</v>
      </c>
      <c r="M1333" s="1">
        <f>IFERROR(IF(LEN(T1333)&gt;=1,VLOOKUP(HLOOKUP(T1333,PROFILE!$K$5:$V$8,4,0),PROFILE!$F$1:$G$3,2,0),0),0)</f>
        <v>0</v>
      </c>
      <c r="N1333" s="1">
        <f>IFERROR(COUNTIFS(PROFILE!$H$13:$H$212,"&gt;=1",PROFILE!$I$13:$I$212,T1333),0)</f>
        <v>0</v>
      </c>
      <c r="O1333" s="1">
        <f>IFERROR(IF(P1333&gt;=1,(IF(LEN(T1333)&gt;=1,VLOOKUP(T1333,PROFILE!$A$23:$B$34,2,0)*100+COUNTIF($T$8:T1333,T1333),0)),0),0)</f>
        <v>0</v>
      </c>
      <c r="P1333" s="11"/>
      <c r="Q1333" s="11"/>
      <c r="R1333" s="12"/>
      <c r="S1333" s="12"/>
      <c r="T1333" s="11"/>
      <c r="U1333" s="11"/>
      <c r="V1333" s="11"/>
      <c r="W1333" s="8">
        <f ca="1">IFERROR(IF(P1333&gt;=1,(IF(M1333&gt;=2,COUNTIF(INDIRECT(G1333):INDIRECT(H1333),"OLD"),0)),0),0)</f>
        <v>0</v>
      </c>
      <c r="X1333" s="8">
        <f ca="1">IFERROR(IF(P1333&gt;=1,(IF(M1333=1,COUNTIF(INDIRECT(G1333):INDIRECT(H1333),"NEW"),IF(M1333=3,COUNTIF(INDIRECT(G1333):INDIRECT(H1333),"NEW"),0))),0),0)</f>
        <v>0</v>
      </c>
      <c r="Y1333" s="10">
        <f t="shared" ca="1" si="62"/>
        <v>0</v>
      </c>
      <c r="Z1333" s="13"/>
    </row>
    <row r="1334" spans="6:26" ht="20.100000000000001" customHeight="1" x14ac:dyDescent="0.25">
      <c r="F1334" s="1">
        <f>IFERROR(IF(O1334&gt;=101,MATCH(O1334,VITRAN!$AG$14:$AG$1513,0)+13,0),0)</f>
        <v>0</v>
      </c>
      <c r="G1334" s="1" t="str">
        <f t="shared" si="60"/>
        <v/>
      </c>
      <c r="H1334" s="1" t="str">
        <f t="shared" si="61"/>
        <v/>
      </c>
      <c r="J1334" s="1">
        <f>IFERROR(SUMIFS(STOCK!$U$10:$U$209,STOCK!$H$10:$H$209,T1334),0)</f>
        <v>0</v>
      </c>
      <c r="K1334" s="1">
        <f>IFERROR(SUMIFS(STOCK!$V$10:$V$209,STOCK!$H$10:$H$209,T1334),0)</f>
        <v>0</v>
      </c>
      <c r="M1334" s="1">
        <f>IFERROR(IF(LEN(T1334)&gt;=1,VLOOKUP(HLOOKUP(T1334,PROFILE!$K$5:$V$8,4,0),PROFILE!$F$1:$G$3,2,0),0),0)</f>
        <v>0</v>
      </c>
      <c r="N1334" s="1">
        <f>IFERROR(COUNTIFS(PROFILE!$H$13:$H$212,"&gt;=1",PROFILE!$I$13:$I$212,T1334),0)</f>
        <v>0</v>
      </c>
      <c r="O1334" s="1">
        <f>IFERROR(IF(P1334&gt;=1,(IF(LEN(T1334)&gt;=1,VLOOKUP(T1334,PROFILE!$A$23:$B$34,2,0)*100+COUNTIF($T$8:T1334,T1334),0)),0),0)</f>
        <v>0</v>
      </c>
      <c r="P1334" s="11"/>
      <c r="Q1334" s="11"/>
      <c r="R1334" s="12"/>
      <c r="S1334" s="12"/>
      <c r="T1334" s="11"/>
      <c r="U1334" s="11"/>
      <c r="V1334" s="11"/>
      <c r="W1334" s="8">
        <f ca="1">IFERROR(IF(P1334&gt;=1,(IF(M1334&gt;=2,COUNTIF(INDIRECT(G1334):INDIRECT(H1334),"OLD"),0)),0),0)</f>
        <v>0</v>
      </c>
      <c r="X1334" s="8">
        <f ca="1">IFERROR(IF(P1334&gt;=1,(IF(M1334=1,COUNTIF(INDIRECT(G1334):INDIRECT(H1334),"NEW"),IF(M1334=3,COUNTIF(INDIRECT(G1334):INDIRECT(H1334),"NEW"),0))),0),0)</f>
        <v>0</v>
      </c>
      <c r="Y1334" s="10">
        <f t="shared" ca="1" si="62"/>
        <v>0</v>
      </c>
      <c r="Z1334" s="13"/>
    </row>
    <row r="1335" spans="6:26" ht="20.100000000000001" customHeight="1" x14ac:dyDescent="0.25">
      <c r="F1335" s="1">
        <f>IFERROR(IF(O1335&gt;=101,MATCH(O1335,VITRAN!$AG$14:$AG$1513,0)+13,0),0)</f>
        <v>0</v>
      </c>
      <c r="G1335" s="1" t="str">
        <f t="shared" si="60"/>
        <v/>
      </c>
      <c r="H1335" s="1" t="str">
        <f t="shared" si="61"/>
        <v/>
      </c>
      <c r="J1335" s="1">
        <f>IFERROR(SUMIFS(STOCK!$U$10:$U$209,STOCK!$H$10:$H$209,T1335),0)</f>
        <v>0</v>
      </c>
      <c r="K1335" s="1">
        <f>IFERROR(SUMIFS(STOCK!$V$10:$V$209,STOCK!$H$10:$H$209,T1335),0)</f>
        <v>0</v>
      </c>
      <c r="M1335" s="1">
        <f>IFERROR(IF(LEN(T1335)&gt;=1,VLOOKUP(HLOOKUP(T1335,PROFILE!$K$5:$V$8,4,0),PROFILE!$F$1:$G$3,2,0),0),0)</f>
        <v>0</v>
      </c>
      <c r="N1335" s="1">
        <f>IFERROR(COUNTIFS(PROFILE!$H$13:$H$212,"&gt;=1",PROFILE!$I$13:$I$212,T1335),0)</f>
        <v>0</v>
      </c>
      <c r="O1335" s="1">
        <f>IFERROR(IF(P1335&gt;=1,(IF(LEN(T1335)&gt;=1,VLOOKUP(T1335,PROFILE!$A$23:$B$34,2,0)*100+COUNTIF($T$8:T1335,T1335),0)),0),0)</f>
        <v>0</v>
      </c>
      <c r="P1335" s="11"/>
      <c r="Q1335" s="11"/>
      <c r="R1335" s="12"/>
      <c r="S1335" s="12"/>
      <c r="T1335" s="11"/>
      <c r="U1335" s="11"/>
      <c r="V1335" s="11"/>
      <c r="W1335" s="8">
        <f ca="1">IFERROR(IF(P1335&gt;=1,(IF(M1335&gt;=2,COUNTIF(INDIRECT(G1335):INDIRECT(H1335),"OLD"),0)),0),0)</f>
        <v>0</v>
      </c>
      <c r="X1335" s="8">
        <f ca="1">IFERROR(IF(P1335&gt;=1,(IF(M1335=1,COUNTIF(INDIRECT(G1335):INDIRECT(H1335),"NEW"),IF(M1335=3,COUNTIF(INDIRECT(G1335):INDIRECT(H1335),"NEW"),0))),0),0)</f>
        <v>0</v>
      </c>
      <c r="Y1335" s="10">
        <f t="shared" ca="1" si="62"/>
        <v>0</v>
      </c>
      <c r="Z1335" s="13"/>
    </row>
    <row r="1336" spans="6:26" ht="20.100000000000001" customHeight="1" x14ac:dyDescent="0.25">
      <c r="F1336" s="1">
        <f>IFERROR(IF(O1336&gt;=101,MATCH(O1336,VITRAN!$AG$14:$AG$1513,0)+13,0),0)</f>
        <v>0</v>
      </c>
      <c r="G1336" s="1" t="str">
        <f t="shared" si="60"/>
        <v/>
      </c>
      <c r="H1336" s="1" t="str">
        <f t="shared" si="61"/>
        <v/>
      </c>
      <c r="J1336" s="1">
        <f>IFERROR(SUMIFS(STOCK!$U$10:$U$209,STOCK!$H$10:$H$209,T1336),0)</f>
        <v>0</v>
      </c>
      <c r="K1336" s="1">
        <f>IFERROR(SUMIFS(STOCK!$V$10:$V$209,STOCK!$H$10:$H$209,T1336),0)</f>
        <v>0</v>
      </c>
      <c r="M1336" s="1">
        <f>IFERROR(IF(LEN(T1336)&gt;=1,VLOOKUP(HLOOKUP(T1336,PROFILE!$K$5:$V$8,4,0),PROFILE!$F$1:$G$3,2,0),0),0)</f>
        <v>0</v>
      </c>
      <c r="N1336" s="1">
        <f>IFERROR(COUNTIFS(PROFILE!$H$13:$H$212,"&gt;=1",PROFILE!$I$13:$I$212,T1336),0)</f>
        <v>0</v>
      </c>
      <c r="O1336" s="1">
        <f>IFERROR(IF(P1336&gt;=1,(IF(LEN(T1336)&gt;=1,VLOOKUP(T1336,PROFILE!$A$23:$B$34,2,0)*100+COUNTIF($T$8:T1336,T1336),0)),0),0)</f>
        <v>0</v>
      </c>
      <c r="P1336" s="11"/>
      <c r="Q1336" s="11"/>
      <c r="R1336" s="12"/>
      <c r="S1336" s="12"/>
      <c r="T1336" s="11"/>
      <c r="U1336" s="11"/>
      <c r="V1336" s="11"/>
      <c r="W1336" s="8">
        <f ca="1">IFERROR(IF(P1336&gt;=1,(IF(M1336&gt;=2,COUNTIF(INDIRECT(G1336):INDIRECT(H1336),"OLD"),0)),0),0)</f>
        <v>0</v>
      </c>
      <c r="X1336" s="8">
        <f ca="1">IFERROR(IF(P1336&gt;=1,(IF(M1336=1,COUNTIF(INDIRECT(G1336):INDIRECT(H1336),"NEW"),IF(M1336=3,COUNTIF(INDIRECT(G1336):INDIRECT(H1336),"NEW"),0))),0),0)</f>
        <v>0</v>
      </c>
      <c r="Y1336" s="10">
        <f t="shared" ca="1" si="62"/>
        <v>0</v>
      </c>
      <c r="Z1336" s="13"/>
    </row>
    <row r="1337" spans="6:26" ht="20.100000000000001" customHeight="1" x14ac:dyDescent="0.25">
      <c r="F1337" s="1">
        <f>IFERROR(IF(O1337&gt;=101,MATCH(O1337,VITRAN!$AG$14:$AG$1513,0)+13,0),0)</f>
        <v>0</v>
      </c>
      <c r="G1337" s="1" t="str">
        <f t="shared" si="60"/>
        <v/>
      </c>
      <c r="H1337" s="1" t="str">
        <f t="shared" si="61"/>
        <v/>
      </c>
      <c r="J1337" s="1">
        <f>IFERROR(SUMIFS(STOCK!$U$10:$U$209,STOCK!$H$10:$H$209,T1337),0)</f>
        <v>0</v>
      </c>
      <c r="K1337" s="1">
        <f>IFERROR(SUMIFS(STOCK!$V$10:$V$209,STOCK!$H$10:$H$209,T1337),0)</f>
        <v>0</v>
      </c>
      <c r="M1337" s="1">
        <f>IFERROR(IF(LEN(T1337)&gt;=1,VLOOKUP(HLOOKUP(T1337,PROFILE!$K$5:$V$8,4,0),PROFILE!$F$1:$G$3,2,0),0),0)</f>
        <v>0</v>
      </c>
      <c r="N1337" s="1">
        <f>IFERROR(COUNTIFS(PROFILE!$H$13:$H$212,"&gt;=1",PROFILE!$I$13:$I$212,T1337),0)</f>
        <v>0</v>
      </c>
      <c r="O1337" s="1">
        <f>IFERROR(IF(P1337&gt;=1,(IF(LEN(T1337)&gt;=1,VLOOKUP(T1337,PROFILE!$A$23:$B$34,2,0)*100+COUNTIF($T$8:T1337,T1337),0)),0),0)</f>
        <v>0</v>
      </c>
      <c r="P1337" s="11"/>
      <c r="Q1337" s="11"/>
      <c r="R1337" s="12"/>
      <c r="S1337" s="12"/>
      <c r="T1337" s="11"/>
      <c r="U1337" s="11"/>
      <c r="V1337" s="11"/>
      <c r="W1337" s="8">
        <f ca="1">IFERROR(IF(P1337&gt;=1,(IF(M1337&gt;=2,COUNTIF(INDIRECT(G1337):INDIRECT(H1337),"OLD"),0)),0),0)</f>
        <v>0</v>
      </c>
      <c r="X1337" s="8">
        <f ca="1">IFERROR(IF(P1337&gt;=1,(IF(M1337=1,COUNTIF(INDIRECT(G1337):INDIRECT(H1337),"NEW"),IF(M1337=3,COUNTIF(INDIRECT(G1337):INDIRECT(H1337),"NEW"),0))),0),0)</f>
        <v>0</v>
      </c>
      <c r="Y1337" s="10">
        <f t="shared" ca="1" si="62"/>
        <v>0</v>
      </c>
      <c r="Z1337" s="13"/>
    </row>
    <row r="1338" spans="6:26" ht="20.100000000000001" customHeight="1" x14ac:dyDescent="0.25">
      <c r="F1338" s="1">
        <f>IFERROR(IF(O1338&gt;=101,MATCH(O1338,VITRAN!$AG$14:$AG$1513,0)+13,0),0)</f>
        <v>0</v>
      </c>
      <c r="G1338" s="1" t="str">
        <f t="shared" si="60"/>
        <v/>
      </c>
      <c r="H1338" s="1" t="str">
        <f t="shared" si="61"/>
        <v/>
      </c>
      <c r="J1338" s="1">
        <f>IFERROR(SUMIFS(STOCK!$U$10:$U$209,STOCK!$H$10:$H$209,T1338),0)</f>
        <v>0</v>
      </c>
      <c r="K1338" s="1">
        <f>IFERROR(SUMIFS(STOCK!$V$10:$V$209,STOCK!$H$10:$H$209,T1338),0)</f>
        <v>0</v>
      </c>
      <c r="M1338" s="1">
        <f>IFERROR(IF(LEN(T1338)&gt;=1,VLOOKUP(HLOOKUP(T1338,PROFILE!$K$5:$V$8,4,0),PROFILE!$F$1:$G$3,2,0),0),0)</f>
        <v>0</v>
      </c>
      <c r="N1338" s="1">
        <f>IFERROR(COUNTIFS(PROFILE!$H$13:$H$212,"&gt;=1",PROFILE!$I$13:$I$212,T1338),0)</f>
        <v>0</v>
      </c>
      <c r="O1338" s="1">
        <f>IFERROR(IF(P1338&gt;=1,(IF(LEN(T1338)&gt;=1,VLOOKUP(T1338,PROFILE!$A$23:$B$34,2,0)*100+COUNTIF($T$8:T1338,T1338),0)),0),0)</f>
        <v>0</v>
      </c>
      <c r="P1338" s="11"/>
      <c r="Q1338" s="11"/>
      <c r="R1338" s="12"/>
      <c r="S1338" s="12"/>
      <c r="T1338" s="11"/>
      <c r="U1338" s="11"/>
      <c r="V1338" s="11"/>
      <c r="W1338" s="8">
        <f ca="1">IFERROR(IF(P1338&gt;=1,(IF(M1338&gt;=2,COUNTIF(INDIRECT(G1338):INDIRECT(H1338),"OLD"),0)),0),0)</f>
        <v>0</v>
      </c>
      <c r="X1338" s="8">
        <f ca="1">IFERROR(IF(P1338&gt;=1,(IF(M1338=1,COUNTIF(INDIRECT(G1338):INDIRECT(H1338),"NEW"),IF(M1338=3,COUNTIF(INDIRECT(G1338):INDIRECT(H1338),"NEW"),0))),0),0)</f>
        <v>0</v>
      </c>
      <c r="Y1338" s="10">
        <f t="shared" ca="1" si="62"/>
        <v>0</v>
      </c>
      <c r="Z1338" s="13"/>
    </row>
    <row r="1339" spans="6:26" ht="20.100000000000001" customHeight="1" x14ac:dyDescent="0.25">
      <c r="F1339" s="1">
        <f>IFERROR(IF(O1339&gt;=101,MATCH(O1339,VITRAN!$AG$14:$AG$1513,0)+13,0),0)</f>
        <v>0</v>
      </c>
      <c r="G1339" s="1" t="str">
        <f t="shared" si="60"/>
        <v/>
      </c>
      <c r="H1339" s="1" t="str">
        <f t="shared" si="61"/>
        <v/>
      </c>
      <c r="J1339" s="1">
        <f>IFERROR(SUMIFS(STOCK!$U$10:$U$209,STOCK!$H$10:$H$209,T1339),0)</f>
        <v>0</v>
      </c>
      <c r="K1339" s="1">
        <f>IFERROR(SUMIFS(STOCK!$V$10:$V$209,STOCK!$H$10:$H$209,T1339),0)</f>
        <v>0</v>
      </c>
      <c r="M1339" s="1">
        <f>IFERROR(IF(LEN(T1339)&gt;=1,VLOOKUP(HLOOKUP(T1339,PROFILE!$K$5:$V$8,4,0),PROFILE!$F$1:$G$3,2,0),0),0)</f>
        <v>0</v>
      </c>
      <c r="N1339" s="1">
        <f>IFERROR(COUNTIFS(PROFILE!$H$13:$H$212,"&gt;=1",PROFILE!$I$13:$I$212,T1339),0)</f>
        <v>0</v>
      </c>
      <c r="O1339" s="1">
        <f>IFERROR(IF(P1339&gt;=1,(IF(LEN(T1339)&gt;=1,VLOOKUP(T1339,PROFILE!$A$23:$B$34,2,0)*100+COUNTIF($T$8:T1339,T1339),0)),0),0)</f>
        <v>0</v>
      </c>
      <c r="P1339" s="11"/>
      <c r="Q1339" s="11"/>
      <c r="R1339" s="12"/>
      <c r="S1339" s="12"/>
      <c r="T1339" s="11"/>
      <c r="U1339" s="11"/>
      <c r="V1339" s="11"/>
      <c r="W1339" s="8">
        <f ca="1">IFERROR(IF(P1339&gt;=1,(IF(M1339&gt;=2,COUNTIF(INDIRECT(G1339):INDIRECT(H1339),"OLD"),0)),0),0)</f>
        <v>0</v>
      </c>
      <c r="X1339" s="8">
        <f ca="1">IFERROR(IF(P1339&gt;=1,(IF(M1339=1,COUNTIF(INDIRECT(G1339):INDIRECT(H1339),"NEW"),IF(M1339=3,COUNTIF(INDIRECT(G1339):INDIRECT(H1339),"NEW"),0))),0),0)</f>
        <v>0</v>
      </c>
      <c r="Y1339" s="10">
        <f t="shared" ca="1" si="62"/>
        <v>0</v>
      </c>
      <c r="Z1339" s="13"/>
    </row>
    <row r="1340" spans="6:26" ht="20.100000000000001" customHeight="1" x14ac:dyDescent="0.25">
      <c r="F1340" s="1">
        <f>IFERROR(IF(O1340&gt;=101,MATCH(O1340,VITRAN!$AG$14:$AG$1513,0)+13,0),0)</f>
        <v>0</v>
      </c>
      <c r="G1340" s="1" t="str">
        <f t="shared" si="60"/>
        <v/>
      </c>
      <c r="H1340" s="1" t="str">
        <f t="shared" si="61"/>
        <v/>
      </c>
      <c r="J1340" s="1">
        <f>IFERROR(SUMIFS(STOCK!$U$10:$U$209,STOCK!$H$10:$H$209,T1340),0)</f>
        <v>0</v>
      </c>
      <c r="K1340" s="1">
        <f>IFERROR(SUMIFS(STOCK!$V$10:$V$209,STOCK!$H$10:$H$209,T1340),0)</f>
        <v>0</v>
      </c>
      <c r="M1340" s="1">
        <f>IFERROR(IF(LEN(T1340)&gt;=1,VLOOKUP(HLOOKUP(T1340,PROFILE!$K$5:$V$8,4,0),PROFILE!$F$1:$G$3,2,0),0),0)</f>
        <v>0</v>
      </c>
      <c r="N1340" s="1">
        <f>IFERROR(COUNTIFS(PROFILE!$H$13:$H$212,"&gt;=1",PROFILE!$I$13:$I$212,T1340),0)</f>
        <v>0</v>
      </c>
      <c r="O1340" s="1">
        <f>IFERROR(IF(P1340&gt;=1,(IF(LEN(T1340)&gt;=1,VLOOKUP(T1340,PROFILE!$A$23:$B$34,2,0)*100+COUNTIF($T$8:T1340,T1340),0)),0),0)</f>
        <v>0</v>
      </c>
      <c r="P1340" s="11"/>
      <c r="Q1340" s="11"/>
      <c r="R1340" s="12"/>
      <c r="S1340" s="12"/>
      <c r="T1340" s="11"/>
      <c r="U1340" s="11"/>
      <c r="V1340" s="11"/>
      <c r="W1340" s="8">
        <f ca="1">IFERROR(IF(P1340&gt;=1,(IF(M1340&gt;=2,COUNTIF(INDIRECT(G1340):INDIRECT(H1340),"OLD"),0)),0),0)</f>
        <v>0</v>
      </c>
      <c r="X1340" s="8">
        <f ca="1">IFERROR(IF(P1340&gt;=1,(IF(M1340=1,COUNTIF(INDIRECT(G1340):INDIRECT(H1340),"NEW"),IF(M1340=3,COUNTIF(INDIRECT(G1340):INDIRECT(H1340),"NEW"),0))),0),0)</f>
        <v>0</v>
      </c>
      <c r="Y1340" s="10">
        <f t="shared" ca="1" si="62"/>
        <v>0</v>
      </c>
      <c r="Z1340" s="13"/>
    </row>
    <row r="1341" spans="6:26" ht="20.100000000000001" customHeight="1" x14ac:dyDescent="0.25">
      <c r="F1341" s="1">
        <f>IFERROR(IF(O1341&gt;=101,MATCH(O1341,VITRAN!$AG$14:$AG$1513,0)+13,0),0)</f>
        <v>0</v>
      </c>
      <c r="G1341" s="1" t="str">
        <f t="shared" si="60"/>
        <v/>
      </c>
      <c r="H1341" s="1" t="str">
        <f t="shared" si="61"/>
        <v/>
      </c>
      <c r="J1341" s="1">
        <f>IFERROR(SUMIFS(STOCK!$U$10:$U$209,STOCK!$H$10:$H$209,T1341),0)</f>
        <v>0</v>
      </c>
      <c r="K1341" s="1">
        <f>IFERROR(SUMIFS(STOCK!$V$10:$V$209,STOCK!$H$10:$H$209,T1341),0)</f>
        <v>0</v>
      </c>
      <c r="M1341" s="1">
        <f>IFERROR(IF(LEN(T1341)&gt;=1,VLOOKUP(HLOOKUP(T1341,PROFILE!$K$5:$V$8,4,0),PROFILE!$F$1:$G$3,2,0),0),0)</f>
        <v>0</v>
      </c>
      <c r="N1341" s="1">
        <f>IFERROR(COUNTIFS(PROFILE!$H$13:$H$212,"&gt;=1",PROFILE!$I$13:$I$212,T1341),0)</f>
        <v>0</v>
      </c>
      <c r="O1341" s="1">
        <f>IFERROR(IF(P1341&gt;=1,(IF(LEN(T1341)&gt;=1,VLOOKUP(T1341,PROFILE!$A$23:$B$34,2,0)*100+COUNTIF($T$8:T1341,T1341),0)),0),0)</f>
        <v>0</v>
      </c>
      <c r="P1341" s="11"/>
      <c r="Q1341" s="11"/>
      <c r="R1341" s="12"/>
      <c r="S1341" s="12"/>
      <c r="T1341" s="11"/>
      <c r="U1341" s="11"/>
      <c r="V1341" s="11"/>
      <c r="W1341" s="8">
        <f ca="1">IFERROR(IF(P1341&gt;=1,(IF(M1341&gt;=2,COUNTIF(INDIRECT(G1341):INDIRECT(H1341),"OLD"),0)),0),0)</f>
        <v>0</v>
      </c>
      <c r="X1341" s="8">
        <f ca="1">IFERROR(IF(P1341&gt;=1,(IF(M1341=1,COUNTIF(INDIRECT(G1341):INDIRECT(H1341),"NEW"),IF(M1341=3,COUNTIF(INDIRECT(G1341):INDIRECT(H1341),"NEW"),0))),0),0)</f>
        <v>0</v>
      </c>
      <c r="Y1341" s="10">
        <f t="shared" ca="1" si="62"/>
        <v>0</v>
      </c>
      <c r="Z1341" s="13"/>
    </row>
    <row r="1342" spans="6:26" ht="20.100000000000001" customHeight="1" x14ac:dyDescent="0.25">
      <c r="F1342" s="1">
        <f>IFERROR(IF(O1342&gt;=101,MATCH(O1342,VITRAN!$AG$14:$AG$1513,0)+13,0),0)</f>
        <v>0</v>
      </c>
      <c r="G1342" s="1" t="str">
        <f t="shared" si="60"/>
        <v/>
      </c>
      <c r="H1342" s="1" t="str">
        <f t="shared" si="61"/>
        <v/>
      </c>
      <c r="J1342" s="1">
        <f>IFERROR(SUMIFS(STOCK!$U$10:$U$209,STOCK!$H$10:$H$209,T1342),0)</f>
        <v>0</v>
      </c>
      <c r="K1342" s="1">
        <f>IFERROR(SUMIFS(STOCK!$V$10:$V$209,STOCK!$H$10:$H$209,T1342),0)</f>
        <v>0</v>
      </c>
      <c r="M1342" s="1">
        <f>IFERROR(IF(LEN(T1342)&gt;=1,VLOOKUP(HLOOKUP(T1342,PROFILE!$K$5:$V$8,4,0),PROFILE!$F$1:$G$3,2,0),0),0)</f>
        <v>0</v>
      </c>
      <c r="N1342" s="1">
        <f>IFERROR(COUNTIFS(PROFILE!$H$13:$H$212,"&gt;=1",PROFILE!$I$13:$I$212,T1342),0)</f>
        <v>0</v>
      </c>
      <c r="O1342" s="1">
        <f>IFERROR(IF(P1342&gt;=1,(IF(LEN(T1342)&gt;=1,VLOOKUP(T1342,PROFILE!$A$23:$B$34,2,0)*100+COUNTIF($T$8:T1342,T1342),0)),0),0)</f>
        <v>0</v>
      </c>
      <c r="P1342" s="11"/>
      <c r="Q1342" s="11"/>
      <c r="R1342" s="12"/>
      <c r="S1342" s="12"/>
      <c r="T1342" s="11"/>
      <c r="U1342" s="11"/>
      <c r="V1342" s="11"/>
      <c r="W1342" s="8">
        <f ca="1">IFERROR(IF(P1342&gt;=1,(IF(M1342&gt;=2,COUNTIF(INDIRECT(G1342):INDIRECT(H1342),"OLD"),0)),0),0)</f>
        <v>0</v>
      </c>
      <c r="X1342" s="8">
        <f ca="1">IFERROR(IF(P1342&gt;=1,(IF(M1342=1,COUNTIF(INDIRECT(G1342):INDIRECT(H1342),"NEW"),IF(M1342=3,COUNTIF(INDIRECT(G1342):INDIRECT(H1342),"NEW"),0))),0),0)</f>
        <v>0</v>
      </c>
      <c r="Y1342" s="10">
        <f t="shared" ca="1" si="62"/>
        <v>0</v>
      </c>
      <c r="Z1342" s="13"/>
    </row>
    <row r="1343" spans="6:26" ht="20.100000000000001" customHeight="1" x14ac:dyDescent="0.25">
      <c r="F1343" s="1">
        <f>IFERROR(IF(O1343&gt;=101,MATCH(O1343,VITRAN!$AG$14:$AG$1513,0)+13,0),0)</f>
        <v>0</v>
      </c>
      <c r="G1343" s="1" t="str">
        <f t="shared" si="60"/>
        <v/>
      </c>
      <c r="H1343" s="1" t="str">
        <f t="shared" si="61"/>
        <v/>
      </c>
      <c r="J1343" s="1">
        <f>IFERROR(SUMIFS(STOCK!$U$10:$U$209,STOCK!$H$10:$H$209,T1343),0)</f>
        <v>0</v>
      </c>
      <c r="K1343" s="1">
        <f>IFERROR(SUMIFS(STOCK!$V$10:$V$209,STOCK!$H$10:$H$209,T1343),0)</f>
        <v>0</v>
      </c>
      <c r="M1343" s="1">
        <f>IFERROR(IF(LEN(T1343)&gt;=1,VLOOKUP(HLOOKUP(T1343,PROFILE!$K$5:$V$8,4,0),PROFILE!$F$1:$G$3,2,0),0),0)</f>
        <v>0</v>
      </c>
      <c r="N1343" s="1">
        <f>IFERROR(COUNTIFS(PROFILE!$H$13:$H$212,"&gt;=1",PROFILE!$I$13:$I$212,T1343),0)</f>
        <v>0</v>
      </c>
      <c r="O1343" s="1">
        <f>IFERROR(IF(P1343&gt;=1,(IF(LEN(T1343)&gt;=1,VLOOKUP(T1343,PROFILE!$A$23:$B$34,2,0)*100+COUNTIF($T$8:T1343,T1343),0)),0),0)</f>
        <v>0</v>
      </c>
      <c r="P1343" s="11"/>
      <c r="Q1343" s="11"/>
      <c r="R1343" s="12"/>
      <c r="S1343" s="12"/>
      <c r="T1343" s="11"/>
      <c r="U1343" s="11"/>
      <c r="V1343" s="11"/>
      <c r="W1343" s="8">
        <f ca="1">IFERROR(IF(P1343&gt;=1,(IF(M1343&gt;=2,COUNTIF(INDIRECT(G1343):INDIRECT(H1343),"OLD"),0)),0),0)</f>
        <v>0</v>
      </c>
      <c r="X1343" s="8">
        <f ca="1">IFERROR(IF(P1343&gt;=1,(IF(M1343=1,COUNTIF(INDIRECT(G1343):INDIRECT(H1343),"NEW"),IF(M1343=3,COUNTIF(INDIRECT(G1343):INDIRECT(H1343),"NEW"),0))),0),0)</f>
        <v>0</v>
      </c>
      <c r="Y1343" s="10">
        <f t="shared" ca="1" si="62"/>
        <v>0</v>
      </c>
      <c r="Z1343" s="13"/>
    </row>
    <row r="1344" spans="6:26" ht="20.100000000000001" customHeight="1" x14ac:dyDescent="0.25">
      <c r="F1344" s="1">
        <f>IFERROR(IF(O1344&gt;=101,MATCH(O1344,VITRAN!$AG$14:$AG$1513,0)+13,0),0)</f>
        <v>0</v>
      </c>
      <c r="G1344" s="1" t="str">
        <f t="shared" si="60"/>
        <v/>
      </c>
      <c r="H1344" s="1" t="str">
        <f t="shared" si="61"/>
        <v/>
      </c>
      <c r="J1344" s="1">
        <f>IFERROR(SUMIFS(STOCK!$U$10:$U$209,STOCK!$H$10:$H$209,T1344),0)</f>
        <v>0</v>
      </c>
      <c r="K1344" s="1">
        <f>IFERROR(SUMIFS(STOCK!$V$10:$V$209,STOCK!$H$10:$H$209,T1344),0)</f>
        <v>0</v>
      </c>
      <c r="M1344" s="1">
        <f>IFERROR(IF(LEN(T1344)&gt;=1,VLOOKUP(HLOOKUP(T1344,PROFILE!$K$5:$V$8,4,0),PROFILE!$F$1:$G$3,2,0),0),0)</f>
        <v>0</v>
      </c>
      <c r="N1344" s="1">
        <f>IFERROR(COUNTIFS(PROFILE!$H$13:$H$212,"&gt;=1",PROFILE!$I$13:$I$212,T1344),0)</f>
        <v>0</v>
      </c>
      <c r="O1344" s="1">
        <f>IFERROR(IF(P1344&gt;=1,(IF(LEN(T1344)&gt;=1,VLOOKUP(T1344,PROFILE!$A$23:$B$34,2,0)*100+COUNTIF($T$8:T1344,T1344),0)),0),0)</f>
        <v>0</v>
      </c>
      <c r="P1344" s="11"/>
      <c r="Q1344" s="11"/>
      <c r="R1344" s="12"/>
      <c r="S1344" s="12"/>
      <c r="T1344" s="11"/>
      <c r="U1344" s="11"/>
      <c r="V1344" s="11"/>
      <c r="W1344" s="8">
        <f ca="1">IFERROR(IF(P1344&gt;=1,(IF(M1344&gt;=2,COUNTIF(INDIRECT(G1344):INDIRECT(H1344),"OLD"),0)),0),0)</f>
        <v>0</v>
      </c>
      <c r="X1344" s="8">
        <f ca="1">IFERROR(IF(P1344&gt;=1,(IF(M1344=1,COUNTIF(INDIRECT(G1344):INDIRECT(H1344),"NEW"),IF(M1344=3,COUNTIF(INDIRECT(G1344):INDIRECT(H1344),"NEW"),0))),0),0)</f>
        <v>0</v>
      </c>
      <c r="Y1344" s="10">
        <f t="shared" ca="1" si="62"/>
        <v>0</v>
      </c>
      <c r="Z1344" s="13"/>
    </row>
    <row r="1345" spans="6:26" ht="20.100000000000001" customHeight="1" x14ac:dyDescent="0.25">
      <c r="F1345" s="1">
        <f>IFERROR(IF(O1345&gt;=101,MATCH(O1345,VITRAN!$AG$14:$AG$1513,0)+13,0),0)</f>
        <v>0</v>
      </c>
      <c r="G1345" s="1" t="str">
        <f t="shared" si="60"/>
        <v/>
      </c>
      <c r="H1345" s="1" t="str">
        <f t="shared" si="61"/>
        <v/>
      </c>
      <c r="J1345" s="1">
        <f>IFERROR(SUMIFS(STOCK!$U$10:$U$209,STOCK!$H$10:$H$209,T1345),0)</f>
        <v>0</v>
      </c>
      <c r="K1345" s="1">
        <f>IFERROR(SUMIFS(STOCK!$V$10:$V$209,STOCK!$H$10:$H$209,T1345),0)</f>
        <v>0</v>
      </c>
      <c r="M1345" s="1">
        <f>IFERROR(IF(LEN(T1345)&gt;=1,VLOOKUP(HLOOKUP(T1345,PROFILE!$K$5:$V$8,4,0),PROFILE!$F$1:$G$3,2,0),0),0)</f>
        <v>0</v>
      </c>
      <c r="N1345" s="1">
        <f>IFERROR(COUNTIFS(PROFILE!$H$13:$H$212,"&gt;=1",PROFILE!$I$13:$I$212,T1345),0)</f>
        <v>0</v>
      </c>
      <c r="O1345" s="1">
        <f>IFERROR(IF(P1345&gt;=1,(IF(LEN(T1345)&gt;=1,VLOOKUP(T1345,PROFILE!$A$23:$B$34,2,0)*100+COUNTIF($T$8:T1345,T1345),0)),0),0)</f>
        <v>0</v>
      </c>
      <c r="P1345" s="11"/>
      <c r="Q1345" s="11"/>
      <c r="R1345" s="12"/>
      <c r="S1345" s="12"/>
      <c r="T1345" s="11"/>
      <c r="U1345" s="11"/>
      <c r="V1345" s="11"/>
      <c r="W1345" s="8">
        <f ca="1">IFERROR(IF(P1345&gt;=1,(IF(M1345&gt;=2,COUNTIF(INDIRECT(G1345):INDIRECT(H1345),"OLD"),0)),0),0)</f>
        <v>0</v>
      </c>
      <c r="X1345" s="8">
        <f ca="1">IFERROR(IF(P1345&gt;=1,(IF(M1345=1,COUNTIF(INDIRECT(G1345):INDIRECT(H1345),"NEW"),IF(M1345=3,COUNTIF(INDIRECT(G1345):INDIRECT(H1345),"NEW"),0))),0),0)</f>
        <v>0</v>
      </c>
      <c r="Y1345" s="10">
        <f t="shared" ca="1" si="62"/>
        <v>0</v>
      </c>
      <c r="Z1345" s="13"/>
    </row>
    <row r="1346" spans="6:26" ht="20.100000000000001" customHeight="1" x14ac:dyDescent="0.25">
      <c r="F1346" s="1">
        <f>IFERROR(IF(O1346&gt;=101,MATCH(O1346,VITRAN!$AG$14:$AG$1513,0)+13,0),0)</f>
        <v>0</v>
      </c>
      <c r="G1346" s="1" t="str">
        <f t="shared" si="60"/>
        <v/>
      </c>
      <c r="H1346" s="1" t="str">
        <f t="shared" si="61"/>
        <v/>
      </c>
      <c r="J1346" s="1">
        <f>IFERROR(SUMIFS(STOCK!$U$10:$U$209,STOCK!$H$10:$H$209,T1346),0)</f>
        <v>0</v>
      </c>
      <c r="K1346" s="1">
        <f>IFERROR(SUMIFS(STOCK!$V$10:$V$209,STOCK!$H$10:$H$209,T1346),0)</f>
        <v>0</v>
      </c>
      <c r="M1346" s="1">
        <f>IFERROR(IF(LEN(T1346)&gt;=1,VLOOKUP(HLOOKUP(T1346,PROFILE!$K$5:$V$8,4,0),PROFILE!$F$1:$G$3,2,0),0),0)</f>
        <v>0</v>
      </c>
      <c r="N1346" s="1">
        <f>IFERROR(COUNTIFS(PROFILE!$H$13:$H$212,"&gt;=1",PROFILE!$I$13:$I$212,T1346),0)</f>
        <v>0</v>
      </c>
      <c r="O1346" s="1">
        <f>IFERROR(IF(P1346&gt;=1,(IF(LEN(T1346)&gt;=1,VLOOKUP(T1346,PROFILE!$A$23:$B$34,2,0)*100+COUNTIF($T$8:T1346,T1346),0)),0),0)</f>
        <v>0</v>
      </c>
      <c r="P1346" s="11"/>
      <c r="Q1346" s="11"/>
      <c r="R1346" s="12"/>
      <c r="S1346" s="12"/>
      <c r="T1346" s="11"/>
      <c r="U1346" s="11"/>
      <c r="V1346" s="11"/>
      <c r="W1346" s="8">
        <f ca="1">IFERROR(IF(P1346&gt;=1,(IF(M1346&gt;=2,COUNTIF(INDIRECT(G1346):INDIRECT(H1346),"OLD"),0)),0),0)</f>
        <v>0</v>
      </c>
      <c r="X1346" s="8">
        <f ca="1">IFERROR(IF(P1346&gt;=1,(IF(M1346=1,COUNTIF(INDIRECT(G1346):INDIRECT(H1346),"NEW"),IF(M1346=3,COUNTIF(INDIRECT(G1346):INDIRECT(H1346),"NEW"),0))),0),0)</f>
        <v>0</v>
      </c>
      <c r="Y1346" s="10">
        <f t="shared" ca="1" si="62"/>
        <v>0</v>
      </c>
      <c r="Z1346" s="13"/>
    </row>
    <row r="1347" spans="6:26" ht="20.100000000000001" customHeight="1" x14ac:dyDescent="0.25">
      <c r="F1347" s="1">
        <f>IFERROR(IF(O1347&gt;=101,MATCH(O1347,VITRAN!$AG$14:$AG$1513,0)+13,0),0)</f>
        <v>0</v>
      </c>
      <c r="G1347" s="1" t="str">
        <f t="shared" si="60"/>
        <v/>
      </c>
      <c r="H1347" s="1" t="str">
        <f t="shared" si="61"/>
        <v/>
      </c>
      <c r="J1347" s="1">
        <f>IFERROR(SUMIFS(STOCK!$U$10:$U$209,STOCK!$H$10:$H$209,T1347),0)</f>
        <v>0</v>
      </c>
      <c r="K1347" s="1">
        <f>IFERROR(SUMIFS(STOCK!$V$10:$V$209,STOCK!$H$10:$H$209,T1347),0)</f>
        <v>0</v>
      </c>
      <c r="M1347" s="1">
        <f>IFERROR(IF(LEN(T1347)&gt;=1,VLOOKUP(HLOOKUP(T1347,PROFILE!$K$5:$V$8,4,0),PROFILE!$F$1:$G$3,2,0),0),0)</f>
        <v>0</v>
      </c>
      <c r="N1347" s="1">
        <f>IFERROR(COUNTIFS(PROFILE!$H$13:$H$212,"&gt;=1",PROFILE!$I$13:$I$212,T1347),0)</f>
        <v>0</v>
      </c>
      <c r="O1347" s="1">
        <f>IFERROR(IF(P1347&gt;=1,(IF(LEN(T1347)&gt;=1,VLOOKUP(T1347,PROFILE!$A$23:$B$34,2,0)*100+COUNTIF($T$8:T1347,T1347),0)),0),0)</f>
        <v>0</v>
      </c>
      <c r="P1347" s="11"/>
      <c r="Q1347" s="11"/>
      <c r="R1347" s="12"/>
      <c r="S1347" s="12"/>
      <c r="T1347" s="11"/>
      <c r="U1347" s="11"/>
      <c r="V1347" s="11"/>
      <c r="W1347" s="8">
        <f ca="1">IFERROR(IF(P1347&gt;=1,(IF(M1347&gt;=2,COUNTIF(INDIRECT(G1347):INDIRECT(H1347),"OLD"),0)),0),0)</f>
        <v>0</v>
      </c>
      <c r="X1347" s="8">
        <f ca="1">IFERROR(IF(P1347&gt;=1,(IF(M1347=1,COUNTIF(INDIRECT(G1347):INDIRECT(H1347),"NEW"),IF(M1347=3,COUNTIF(INDIRECT(G1347):INDIRECT(H1347),"NEW"),0))),0),0)</f>
        <v>0</v>
      </c>
      <c r="Y1347" s="10">
        <f t="shared" ca="1" si="62"/>
        <v>0</v>
      </c>
      <c r="Z1347" s="13"/>
    </row>
    <row r="1348" spans="6:26" ht="20.100000000000001" customHeight="1" x14ac:dyDescent="0.25">
      <c r="F1348" s="1">
        <f>IFERROR(IF(O1348&gt;=101,MATCH(O1348,VITRAN!$AG$14:$AG$1513,0)+13,0),0)</f>
        <v>0</v>
      </c>
      <c r="G1348" s="1" t="str">
        <f t="shared" si="60"/>
        <v/>
      </c>
      <c r="H1348" s="1" t="str">
        <f t="shared" si="61"/>
        <v/>
      </c>
      <c r="J1348" s="1">
        <f>IFERROR(SUMIFS(STOCK!$U$10:$U$209,STOCK!$H$10:$H$209,T1348),0)</f>
        <v>0</v>
      </c>
      <c r="K1348" s="1">
        <f>IFERROR(SUMIFS(STOCK!$V$10:$V$209,STOCK!$H$10:$H$209,T1348),0)</f>
        <v>0</v>
      </c>
      <c r="M1348" s="1">
        <f>IFERROR(IF(LEN(T1348)&gt;=1,VLOOKUP(HLOOKUP(T1348,PROFILE!$K$5:$V$8,4,0),PROFILE!$F$1:$G$3,2,0),0),0)</f>
        <v>0</v>
      </c>
      <c r="N1348" s="1">
        <f>IFERROR(COUNTIFS(PROFILE!$H$13:$H$212,"&gt;=1",PROFILE!$I$13:$I$212,T1348),0)</f>
        <v>0</v>
      </c>
      <c r="O1348" s="1">
        <f>IFERROR(IF(P1348&gt;=1,(IF(LEN(T1348)&gt;=1,VLOOKUP(T1348,PROFILE!$A$23:$B$34,2,0)*100+COUNTIF($T$8:T1348,T1348),0)),0),0)</f>
        <v>0</v>
      </c>
      <c r="P1348" s="11"/>
      <c r="Q1348" s="11"/>
      <c r="R1348" s="12"/>
      <c r="S1348" s="12"/>
      <c r="T1348" s="11"/>
      <c r="U1348" s="11"/>
      <c r="V1348" s="11"/>
      <c r="W1348" s="8">
        <f ca="1">IFERROR(IF(P1348&gt;=1,(IF(M1348&gt;=2,COUNTIF(INDIRECT(G1348):INDIRECT(H1348),"OLD"),0)),0),0)</f>
        <v>0</v>
      </c>
      <c r="X1348" s="8">
        <f ca="1">IFERROR(IF(P1348&gt;=1,(IF(M1348=1,COUNTIF(INDIRECT(G1348):INDIRECT(H1348),"NEW"),IF(M1348=3,COUNTIF(INDIRECT(G1348):INDIRECT(H1348),"NEW"),0))),0),0)</f>
        <v>0</v>
      </c>
      <c r="Y1348" s="10">
        <f t="shared" ca="1" si="62"/>
        <v>0</v>
      </c>
      <c r="Z1348" s="13"/>
    </row>
    <row r="1349" spans="6:26" ht="20.100000000000001" customHeight="1" x14ac:dyDescent="0.25">
      <c r="F1349" s="1">
        <f>IFERROR(IF(O1349&gt;=101,MATCH(O1349,VITRAN!$AG$14:$AG$1513,0)+13,0),0)</f>
        <v>0</v>
      </c>
      <c r="G1349" s="1" t="str">
        <f t="shared" si="60"/>
        <v/>
      </c>
      <c r="H1349" s="1" t="str">
        <f t="shared" si="61"/>
        <v/>
      </c>
      <c r="J1349" s="1">
        <f>IFERROR(SUMIFS(STOCK!$U$10:$U$209,STOCK!$H$10:$H$209,T1349),0)</f>
        <v>0</v>
      </c>
      <c r="K1349" s="1">
        <f>IFERROR(SUMIFS(STOCK!$V$10:$V$209,STOCK!$H$10:$H$209,T1349),0)</f>
        <v>0</v>
      </c>
      <c r="M1349" s="1">
        <f>IFERROR(IF(LEN(T1349)&gt;=1,VLOOKUP(HLOOKUP(T1349,PROFILE!$K$5:$V$8,4,0),PROFILE!$F$1:$G$3,2,0),0),0)</f>
        <v>0</v>
      </c>
      <c r="N1349" s="1">
        <f>IFERROR(COUNTIFS(PROFILE!$H$13:$H$212,"&gt;=1",PROFILE!$I$13:$I$212,T1349),0)</f>
        <v>0</v>
      </c>
      <c r="O1349" s="1">
        <f>IFERROR(IF(P1349&gt;=1,(IF(LEN(T1349)&gt;=1,VLOOKUP(T1349,PROFILE!$A$23:$B$34,2,0)*100+COUNTIF($T$8:T1349,T1349),0)),0),0)</f>
        <v>0</v>
      </c>
      <c r="P1349" s="11"/>
      <c r="Q1349" s="11"/>
      <c r="R1349" s="12"/>
      <c r="S1349" s="12"/>
      <c r="T1349" s="11"/>
      <c r="U1349" s="11"/>
      <c r="V1349" s="11"/>
      <c r="W1349" s="8">
        <f ca="1">IFERROR(IF(P1349&gt;=1,(IF(M1349&gt;=2,COUNTIF(INDIRECT(G1349):INDIRECT(H1349),"OLD"),0)),0),0)</f>
        <v>0</v>
      </c>
      <c r="X1349" s="8">
        <f ca="1">IFERROR(IF(P1349&gt;=1,(IF(M1349=1,COUNTIF(INDIRECT(G1349):INDIRECT(H1349),"NEW"),IF(M1349=3,COUNTIF(INDIRECT(G1349):INDIRECT(H1349),"NEW"),0))),0),0)</f>
        <v>0</v>
      </c>
      <c r="Y1349" s="10">
        <f t="shared" ca="1" si="62"/>
        <v>0</v>
      </c>
      <c r="Z1349" s="13"/>
    </row>
    <row r="1350" spans="6:26" ht="20.100000000000001" customHeight="1" x14ac:dyDescent="0.25">
      <c r="F1350" s="1">
        <f>IFERROR(IF(O1350&gt;=101,MATCH(O1350,VITRAN!$AG$14:$AG$1513,0)+13,0),0)</f>
        <v>0</v>
      </c>
      <c r="G1350" s="1" t="str">
        <f t="shared" si="60"/>
        <v/>
      </c>
      <c r="H1350" s="1" t="str">
        <f t="shared" si="61"/>
        <v/>
      </c>
      <c r="J1350" s="1">
        <f>IFERROR(SUMIFS(STOCK!$U$10:$U$209,STOCK!$H$10:$H$209,T1350),0)</f>
        <v>0</v>
      </c>
      <c r="K1350" s="1">
        <f>IFERROR(SUMIFS(STOCK!$V$10:$V$209,STOCK!$H$10:$H$209,T1350),0)</f>
        <v>0</v>
      </c>
      <c r="M1350" s="1">
        <f>IFERROR(IF(LEN(T1350)&gt;=1,VLOOKUP(HLOOKUP(T1350,PROFILE!$K$5:$V$8,4,0),PROFILE!$F$1:$G$3,2,0),0),0)</f>
        <v>0</v>
      </c>
      <c r="N1350" s="1">
        <f>IFERROR(COUNTIFS(PROFILE!$H$13:$H$212,"&gt;=1",PROFILE!$I$13:$I$212,T1350),0)</f>
        <v>0</v>
      </c>
      <c r="O1350" s="1">
        <f>IFERROR(IF(P1350&gt;=1,(IF(LEN(T1350)&gt;=1,VLOOKUP(T1350,PROFILE!$A$23:$B$34,2,0)*100+COUNTIF($T$8:T1350,T1350),0)),0),0)</f>
        <v>0</v>
      </c>
      <c r="P1350" s="11"/>
      <c r="Q1350" s="11"/>
      <c r="R1350" s="12"/>
      <c r="S1350" s="12"/>
      <c r="T1350" s="11"/>
      <c r="U1350" s="11"/>
      <c r="V1350" s="11"/>
      <c r="W1350" s="8">
        <f ca="1">IFERROR(IF(P1350&gt;=1,(IF(M1350&gt;=2,COUNTIF(INDIRECT(G1350):INDIRECT(H1350),"OLD"),0)),0),0)</f>
        <v>0</v>
      </c>
      <c r="X1350" s="8">
        <f ca="1">IFERROR(IF(P1350&gt;=1,(IF(M1350=1,COUNTIF(INDIRECT(G1350):INDIRECT(H1350),"NEW"),IF(M1350=3,COUNTIF(INDIRECT(G1350):INDIRECT(H1350),"NEW"),0))),0),0)</f>
        <v>0</v>
      </c>
      <c r="Y1350" s="10">
        <f t="shared" ca="1" si="62"/>
        <v>0</v>
      </c>
      <c r="Z1350" s="13"/>
    </row>
    <row r="1351" spans="6:26" ht="20.100000000000001" customHeight="1" x14ac:dyDescent="0.25">
      <c r="F1351" s="1">
        <f>IFERROR(IF(O1351&gt;=101,MATCH(O1351,VITRAN!$AG$14:$AG$1513,0)+13,0),0)</f>
        <v>0</v>
      </c>
      <c r="G1351" s="1" t="str">
        <f t="shared" si="60"/>
        <v/>
      </c>
      <c r="H1351" s="1" t="str">
        <f t="shared" si="61"/>
        <v/>
      </c>
      <c r="J1351" s="1">
        <f>IFERROR(SUMIFS(STOCK!$U$10:$U$209,STOCK!$H$10:$H$209,T1351),0)</f>
        <v>0</v>
      </c>
      <c r="K1351" s="1">
        <f>IFERROR(SUMIFS(STOCK!$V$10:$V$209,STOCK!$H$10:$H$209,T1351),0)</f>
        <v>0</v>
      </c>
      <c r="M1351" s="1">
        <f>IFERROR(IF(LEN(T1351)&gt;=1,VLOOKUP(HLOOKUP(T1351,PROFILE!$K$5:$V$8,4,0),PROFILE!$F$1:$G$3,2,0),0),0)</f>
        <v>0</v>
      </c>
      <c r="N1351" s="1">
        <f>IFERROR(COUNTIFS(PROFILE!$H$13:$H$212,"&gt;=1",PROFILE!$I$13:$I$212,T1351),0)</f>
        <v>0</v>
      </c>
      <c r="O1351" s="1">
        <f>IFERROR(IF(P1351&gt;=1,(IF(LEN(T1351)&gt;=1,VLOOKUP(T1351,PROFILE!$A$23:$B$34,2,0)*100+COUNTIF($T$8:T1351,T1351),0)),0),0)</f>
        <v>0</v>
      </c>
      <c r="P1351" s="11"/>
      <c r="Q1351" s="11"/>
      <c r="R1351" s="12"/>
      <c r="S1351" s="12"/>
      <c r="T1351" s="11"/>
      <c r="U1351" s="11"/>
      <c r="V1351" s="11"/>
      <c r="W1351" s="8">
        <f ca="1">IFERROR(IF(P1351&gt;=1,(IF(M1351&gt;=2,COUNTIF(INDIRECT(G1351):INDIRECT(H1351),"OLD"),0)),0),0)</f>
        <v>0</v>
      </c>
      <c r="X1351" s="8">
        <f ca="1">IFERROR(IF(P1351&gt;=1,(IF(M1351=1,COUNTIF(INDIRECT(G1351):INDIRECT(H1351),"NEW"),IF(M1351=3,COUNTIF(INDIRECT(G1351):INDIRECT(H1351),"NEW"),0))),0),0)</f>
        <v>0</v>
      </c>
      <c r="Y1351" s="10">
        <f t="shared" ca="1" si="62"/>
        <v>0</v>
      </c>
      <c r="Z1351" s="13"/>
    </row>
    <row r="1352" spans="6:26" ht="20.100000000000001" customHeight="1" x14ac:dyDescent="0.25">
      <c r="F1352" s="1">
        <f>IFERROR(IF(O1352&gt;=101,MATCH(O1352,VITRAN!$AG$14:$AG$1513,0)+13,0),0)</f>
        <v>0</v>
      </c>
      <c r="G1352" s="1" t="str">
        <f t="shared" si="60"/>
        <v/>
      </c>
      <c r="H1352" s="1" t="str">
        <f t="shared" si="61"/>
        <v/>
      </c>
      <c r="J1352" s="1">
        <f>IFERROR(SUMIFS(STOCK!$U$10:$U$209,STOCK!$H$10:$H$209,T1352),0)</f>
        <v>0</v>
      </c>
      <c r="K1352" s="1">
        <f>IFERROR(SUMIFS(STOCK!$V$10:$V$209,STOCK!$H$10:$H$209,T1352),0)</f>
        <v>0</v>
      </c>
      <c r="M1352" s="1">
        <f>IFERROR(IF(LEN(T1352)&gt;=1,VLOOKUP(HLOOKUP(T1352,PROFILE!$K$5:$V$8,4,0),PROFILE!$F$1:$G$3,2,0),0),0)</f>
        <v>0</v>
      </c>
      <c r="N1352" s="1">
        <f>IFERROR(COUNTIFS(PROFILE!$H$13:$H$212,"&gt;=1",PROFILE!$I$13:$I$212,T1352),0)</f>
        <v>0</v>
      </c>
      <c r="O1352" s="1">
        <f>IFERROR(IF(P1352&gt;=1,(IF(LEN(T1352)&gt;=1,VLOOKUP(T1352,PROFILE!$A$23:$B$34,2,0)*100+COUNTIF($T$8:T1352,T1352),0)),0),0)</f>
        <v>0</v>
      </c>
      <c r="P1352" s="11"/>
      <c r="Q1352" s="11"/>
      <c r="R1352" s="12"/>
      <c r="S1352" s="12"/>
      <c r="T1352" s="11"/>
      <c r="U1352" s="11"/>
      <c r="V1352" s="11"/>
      <c r="W1352" s="8">
        <f ca="1">IFERROR(IF(P1352&gt;=1,(IF(M1352&gt;=2,COUNTIF(INDIRECT(G1352):INDIRECT(H1352),"OLD"),0)),0),0)</f>
        <v>0</v>
      </c>
      <c r="X1352" s="8">
        <f ca="1">IFERROR(IF(P1352&gt;=1,(IF(M1352=1,COUNTIF(INDIRECT(G1352):INDIRECT(H1352),"NEW"),IF(M1352=3,COUNTIF(INDIRECT(G1352):INDIRECT(H1352),"NEW"),0))),0),0)</f>
        <v>0</v>
      </c>
      <c r="Y1352" s="10">
        <f t="shared" ca="1" si="62"/>
        <v>0</v>
      </c>
      <c r="Z1352" s="13"/>
    </row>
    <row r="1353" spans="6:26" ht="20.100000000000001" customHeight="1" x14ac:dyDescent="0.25">
      <c r="F1353" s="1">
        <f>IFERROR(IF(O1353&gt;=101,MATCH(O1353,VITRAN!$AG$14:$AG$1513,0)+13,0),0)</f>
        <v>0</v>
      </c>
      <c r="G1353" s="1" t="str">
        <f t="shared" ref="G1353:G1416" si="63">IFERROR(IF(F1353&gt;=1,ADDRESS(F1353,38,1,1,"VITRAN"),""),"")</f>
        <v/>
      </c>
      <c r="H1353" s="1" t="str">
        <f t="shared" ref="H1353:H1416" si="64">IFERROR(IF(F1353&gt;=1,ADDRESS(F1353,50,1,1,"VITRAN"),""),"")</f>
        <v/>
      </c>
      <c r="J1353" s="1">
        <f>IFERROR(SUMIFS(STOCK!$U$10:$U$209,STOCK!$H$10:$H$209,T1353),0)</f>
        <v>0</v>
      </c>
      <c r="K1353" s="1">
        <f>IFERROR(SUMIFS(STOCK!$V$10:$V$209,STOCK!$H$10:$H$209,T1353),0)</f>
        <v>0</v>
      </c>
      <c r="M1353" s="1">
        <f>IFERROR(IF(LEN(T1353)&gt;=1,VLOOKUP(HLOOKUP(T1353,PROFILE!$K$5:$V$8,4,0),PROFILE!$F$1:$G$3,2,0),0),0)</f>
        <v>0</v>
      </c>
      <c r="N1353" s="1">
        <f>IFERROR(COUNTIFS(PROFILE!$H$13:$H$212,"&gt;=1",PROFILE!$I$13:$I$212,T1353),0)</f>
        <v>0</v>
      </c>
      <c r="O1353" s="1">
        <f>IFERROR(IF(P1353&gt;=1,(IF(LEN(T1353)&gt;=1,VLOOKUP(T1353,PROFILE!$A$23:$B$34,2,0)*100+COUNTIF($T$8:T1353,T1353),0)),0),0)</f>
        <v>0</v>
      </c>
      <c r="P1353" s="11"/>
      <c r="Q1353" s="11"/>
      <c r="R1353" s="12"/>
      <c r="S1353" s="12"/>
      <c r="T1353" s="11"/>
      <c r="U1353" s="11"/>
      <c r="V1353" s="11"/>
      <c r="W1353" s="8">
        <f ca="1">IFERROR(IF(P1353&gt;=1,(IF(M1353&gt;=2,COUNTIF(INDIRECT(G1353):INDIRECT(H1353),"OLD"),0)),0),0)</f>
        <v>0</v>
      </c>
      <c r="X1353" s="8">
        <f ca="1">IFERROR(IF(P1353&gt;=1,(IF(M1353=1,COUNTIF(INDIRECT(G1353):INDIRECT(H1353),"NEW"),IF(M1353=3,COUNTIF(INDIRECT(G1353):INDIRECT(H1353),"NEW"),0))),0),0)</f>
        <v>0</v>
      </c>
      <c r="Y1353" s="10">
        <f t="shared" ref="Y1353:Y1416" ca="1" si="65">W1353+X1353</f>
        <v>0</v>
      </c>
      <c r="Z1353" s="13"/>
    </row>
    <row r="1354" spans="6:26" ht="20.100000000000001" customHeight="1" x14ac:dyDescent="0.25">
      <c r="F1354" s="1">
        <f>IFERROR(IF(O1354&gt;=101,MATCH(O1354,VITRAN!$AG$14:$AG$1513,0)+13,0),0)</f>
        <v>0</v>
      </c>
      <c r="G1354" s="1" t="str">
        <f t="shared" si="63"/>
        <v/>
      </c>
      <c r="H1354" s="1" t="str">
        <f t="shared" si="64"/>
        <v/>
      </c>
      <c r="J1354" s="1">
        <f>IFERROR(SUMIFS(STOCK!$U$10:$U$209,STOCK!$H$10:$H$209,T1354),0)</f>
        <v>0</v>
      </c>
      <c r="K1354" s="1">
        <f>IFERROR(SUMIFS(STOCK!$V$10:$V$209,STOCK!$H$10:$H$209,T1354),0)</f>
        <v>0</v>
      </c>
      <c r="M1354" s="1">
        <f>IFERROR(IF(LEN(T1354)&gt;=1,VLOOKUP(HLOOKUP(T1354,PROFILE!$K$5:$V$8,4,0),PROFILE!$F$1:$G$3,2,0),0),0)</f>
        <v>0</v>
      </c>
      <c r="N1354" s="1">
        <f>IFERROR(COUNTIFS(PROFILE!$H$13:$H$212,"&gt;=1",PROFILE!$I$13:$I$212,T1354),0)</f>
        <v>0</v>
      </c>
      <c r="O1354" s="1">
        <f>IFERROR(IF(P1354&gt;=1,(IF(LEN(T1354)&gt;=1,VLOOKUP(T1354,PROFILE!$A$23:$B$34,2,0)*100+COUNTIF($T$8:T1354,T1354),0)),0),0)</f>
        <v>0</v>
      </c>
      <c r="P1354" s="11"/>
      <c r="Q1354" s="11"/>
      <c r="R1354" s="12"/>
      <c r="S1354" s="12"/>
      <c r="T1354" s="11"/>
      <c r="U1354" s="11"/>
      <c r="V1354" s="11"/>
      <c r="W1354" s="8">
        <f ca="1">IFERROR(IF(P1354&gt;=1,(IF(M1354&gt;=2,COUNTIF(INDIRECT(G1354):INDIRECT(H1354),"OLD"),0)),0),0)</f>
        <v>0</v>
      </c>
      <c r="X1354" s="8">
        <f ca="1">IFERROR(IF(P1354&gt;=1,(IF(M1354=1,COUNTIF(INDIRECT(G1354):INDIRECT(H1354),"NEW"),IF(M1354=3,COUNTIF(INDIRECT(G1354):INDIRECT(H1354),"NEW"),0))),0),0)</f>
        <v>0</v>
      </c>
      <c r="Y1354" s="10">
        <f t="shared" ca="1" si="65"/>
        <v>0</v>
      </c>
      <c r="Z1354" s="13"/>
    </row>
    <row r="1355" spans="6:26" ht="20.100000000000001" customHeight="1" x14ac:dyDescent="0.25">
      <c r="F1355" s="1">
        <f>IFERROR(IF(O1355&gt;=101,MATCH(O1355,VITRAN!$AG$14:$AG$1513,0)+13,0),0)</f>
        <v>0</v>
      </c>
      <c r="G1355" s="1" t="str">
        <f t="shared" si="63"/>
        <v/>
      </c>
      <c r="H1355" s="1" t="str">
        <f t="shared" si="64"/>
        <v/>
      </c>
      <c r="J1355" s="1">
        <f>IFERROR(SUMIFS(STOCK!$U$10:$U$209,STOCK!$H$10:$H$209,T1355),0)</f>
        <v>0</v>
      </c>
      <c r="K1355" s="1">
        <f>IFERROR(SUMIFS(STOCK!$V$10:$V$209,STOCK!$H$10:$H$209,T1355),0)</f>
        <v>0</v>
      </c>
      <c r="M1355" s="1">
        <f>IFERROR(IF(LEN(T1355)&gt;=1,VLOOKUP(HLOOKUP(T1355,PROFILE!$K$5:$V$8,4,0),PROFILE!$F$1:$G$3,2,0),0),0)</f>
        <v>0</v>
      </c>
      <c r="N1355" s="1">
        <f>IFERROR(COUNTIFS(PROFILE!$H$13:$H$212,"&gt;=1",PROFILE!$I$13:$I$212,T1355),0)</f>
        <v>0</v>
      </c>
      <c r="O1355" s="1">
        <f>IFERROR(IF(P1355&gt;=1,(IF(LEN(T1355)&gt;=1,VLOOKUP(T1355,PROFILE!$A$23:$B$34,2,0)*100+COUNTIF($T$8:T1355,T1355),0)),0),0)</f>
        <v>0</v>
      </c>
      <c r="P1355" s="11"/>
      <c r="Q1355" s="11"/>
      <c r="R1355" s="12"/>
      <c r="S1355" s="12"/>
      <c r="T1355" s="11"/>
      <c r="U1355" s="11"/>
      <c r="V1355" s="11"/>
      <c r="W1355" s="8">
        <f ca="1">IFERROR(IF(P1355&gt;=1,(IF(M1355&gt;=2,COUNTIF(INDIRECT(G1355):INDIRECT(H1355),"OLD"),0)),0),0)</f>
        <v>0</v>
      </c>
      <c r="X1355" s="8">
        <f ca="1">IFERROR(IF(P1355&gt;=1,(IF(M1355=1,COUNTIF(INDIRECT(G1355):INDIRECT(H1355),"NEW"),IF(M1355=3,COUNTIF(INDIRECT(G1355):INDIRECT(H1355),"NEW"),0))),0),0)</f>
        <v>0</v>
      </c>
      <c r="Y1355" s="10">
        <f t="shared" ca="1" si="65"/>
        <v>0</v>
      </c>
      <c r="Z1355" s="13"/>
    </row>
    <row r="1356" spans="6:26" ht="20.100000000000001" customHeight="1" x14ac:dyDescent="0.25">
      <c r="F1356" s="1">
        <f>IFERROR(IF(O1356&gt;=101,MATCH(O1356,VITRAN!$AG$14:$AG$1513,0)+13,0),0)</f>
        <v>0</v>
      </c>
      <c r="G1356" s="1" t="str">
        <f t="shared" si="63"/>
        <v/>
      </c>
      <c r="H1356" s="1" t="str">
        <f t="shared" si="64"/>
        <v/>
      </c>
      <c r="J1356" s="1">
        <f>IFERROR(SUMIFS(STOCK!$U$10:$U$209,STOCK!$H$10:$H$209,T1356),0)</f>
        <v>0</v>
      </c>
      <c r="K1356" s="1">
        <f>IFERROR(SUMIFS(STOCK!$V$10:$V$209,STOCK!$H$10:$H$209,T1356),0)</f>
        <v>0</v>
      </c>
      <c r="M1356" s="1">
        <f>IFERROR(IF(LEN(T1356)&gt;=1,VLOOKUP(HLOOKUP(T1356,PROFILE!$K$5:$V$8,4,0),PROFILE!$F$1:$G$3,2,0),0),0)</f>
        <v>0</v>
      </c>
      <c r="N1356" s="1">
        <f>IFERROR(COUNTIFS(PROFILE!$H$13:$H$212,"&gt;=1",PROFILE!$I$13:$I$212,T1356),0)</f>
        <v>0</v>
      </c>
      <c r="O1356" s="1">
        <f>IFERROR(IF(P1356&gt;=1,(IF(LEN(T1356)&gt;=1,VLOOKUP(T1356,PROFILE!$A$23:$B$34,2,0)*100+COUNTIF($T$8:T1356,T1356),0)),0),0)</f>
        <v>0</v>
      </c>
      <c r="P1356" s="11"/>
      <c r="Q1356" s="11"/>
      <c r="R1356" s="12"/>
      <c r="S1356" s="12"/>
      <c r="T1356" s="11"/>
      <c r="U1356" s="11"/>
      <c r="V1356" s="11"/>
      <c r="W1356" s="8">
        <f ca="1">IFERROR(IF(P1356&gt;=1,(IF(M1356&gt;=2,COUNTIF(INDIRECT(G1356):INDIRECT(H1356),"OLD"),0)),0),0)</f>
        <v>0</v>
      </c>
      <c r="X1356" s="8">
        <f ca="1">IFERROR(IF(P1356&gt;=1,(IF(M1356=1,COUNTIF(INDIRECT(G1356):INDIRECT(H1356),"NEW"),IF(M1356=3,COUNTIF(INDIRECT(G1356):INDIRECT(H1356),"NEW"),0))),0),0)</f>
        <v>0</v>
      </c>
      <c r="Y1356" s="10">
        <f t="shared" ca="1" si="65"/>
        <v>0</v>
      </c>
      <c r="Z1356" s="13"/>
    </row>
    <row r="1357" spans="6:26" ht="20.100000000000001" customHeight="1" x14ac:dyDescent="0.25">
      <c r="F1357" s="1">
        <f>IFERROR(IF(O1357&gt;=101,MATCH(O1357,VITRAN!$AG$14:$AG$1513,0)+13,0),0)</f>
        <v>0</v>
      </c>
      <c r="G1357" s="1" t="str">
        <f t="shared" si="63"/>
        <v/>
      </c>
      <c r="H1357" s="1" t="str">
        <f t="shared" si="64"/>
        <v/>
      </c>
      <c r="J1357" s="1">
        <f>IFERROR(SUMIFS(STOCK!$U$10:$U$209,STOCK!$H$10:$H$209,T1357),0)</f>
        <v>0</v>
      </c>
      <c r="K1357" s="1">
        <f>IFERROR(SUMIFS(STOCK!$V$10:$V$209,STOCK!$H$10:$H$209,T1357),0)</f>
        <v>0</v>
      </c>
      <c r="M1357" s="1">
        <f>IFERROR(IF(LEN(T1357)&gt;=1,VLOOKUP(HLOOKUP(T1357,PROFILE!$K$5:$V$8,4,0),PROFILE!$F$1:$G$3,2,0),0),0)</f>
        <v>0</v>
      </c>
      <c r="N1357" s="1">
        <f>IFERROR(COUNTIFS(PROFILE!$H$13:$H$212,"&gt;=1",PROFILE!$I$13:$I$212,T1357),0)</f>
        <v>0</v>
      </c>
      <c r="O1357" s="1">
        <f>IFERROR(IF(P1357&gt;=1,(IF(LEN(T1357)&gt;=1,VLOOKUP(T1357,PROFILE!$A$23:$B$34,2,0)*100+COUNTIF($T$8:T1357,T1357),0)),0),0)</f>
        <v>0</v>
      </c>
      <c r="P1357" s="11"/>
      <c r="Q1357" s="11"/>
      <c r="R1357" s="12"/>
      <c r="S1357" s="12"/>
      <c r="T1357" s="11"/>
      <c r="U1357" s="11"/>
      <c r="V1357" s="11"/>
      <c r="W1357" s="8">
        <f ca="1">IFERROR(IF(P1357&gt;=1,(IF(M1357&gt;=2,COUNTIF(INDIRECT(G1357):INDIRECT(H1357),"OLD"),0)),0),0)</f>
        <v>0</v>
      </c>
      <c r="X1357" s="8">
        <f ca="1">IFERROR(IF(P1357&gt;=1,(IF(M1357=1,COUNTIF(INDIRECT(G1357):INDIRECT(H1357),"NEW"),IF(M1357=3,COUNTIF(INDIRECT(G1357):INDIRECT(H1357),"NEW"),0))),0),0)</f>
        <v>0</v>
      </c>
      <c r="Y1357" s="10">
        <f t="shared" ca="1" si="65"/>
        <v>0</v>
      </c>
      <c r="Z1357" s="13"/>
    </row>
    <row r="1358" spans="6:26" ht="20.100000000000001" customHeight="1" x14ac:dyDescent="0.25">
      <c r="F1358" s="1">
        <f>IFERROR(IF(O1358&gt;=101,MATCH(O1358,VITRAN!$AG$14:$AG$1513,0)+13,0),0)</f>
        <v>0</v>
      </c>
      <c r="G1358" s="1" t="str">
        <f t="shared" si="63"/>
        <v/>
      </c>
      <c r="H1358" s="1" t="str">
        <f t="shared" si="64"/>
        <v/>
      </c>
      <c r="J1358" s="1">
        <f>IFERROR(SUMIFS(STOCK!$U$10:$U$209,STOCK!$H$10:$H$209,T1358),0)</f>
        <v>0</v>
      </c>
      <c r="K1358" s="1">
        <f>IFERROR(SUMIFS(STOCK!$V$10:$V$209,STOCK!$H$10:$H$209,T1358),0)</f>
        <v>0</v>
      </c>
      <c r="M1358" s="1">
        <f>IFERROR(IF(LEN(T1358)&gt;=1,VLOOKUP(HLOOKUP(T1358,PROFILE!$K$5:$V$8,4,0),PROFILE!$F$1:$G$3,2,0),0),0)</f>
        <v>0</v>
      </c>
      <c r="N1358" s="1">
        <f>IFERROR(COUNTIFS(PROFILE!$H$13:$H$212,"&gt;=1",PROFILE!$I$13:$I$212,T1358),0)</f>
        <v>0</v>
      </c>
      <c r="O1358" s="1">
        <f>IFERROR(IF(P1358&gt;=1,(IF(LEN(T1358)&gt;=1,VLOOKUP(T1358,PROFILE!$A$23:$B$34,2,0)*100+COUNTIF($T$8:T1358,T1358),0)),0),0)</f>
        <v>0</v>
      </c>
      <c r="P1358" s="11"/>
      <c r="Q1358" s="11"/>
      <c r="R1358" s="12"/>
      <c r="S1358" s="12"/>
      <c r="T1358" s="11"/>
      <c r="U1358" s="11"/>
      <c r="V1358" s="11"/>
      <c r="W1358" s="8">
        <f ca="1">IFERROR(IF(P1358&gt;=1,(IF(M1358&gt;=2,COUNTIF(INDIRECT(G1358):INDIRECT(H1358),"OLD"),0)),0),0)</f>
        <v>0</v>
      </c>
      <c r="X1358" s="8">
        <f ca="1">IFERROR(IF(P1358&gt;=1,(IF(M1358=1,COUNTIF(INDIRECT(G1358):INDIRECT(H1358),"NEW"),IF(M1358=3,COUNTIF(INDIRECT(G1358):INDIRECT(H1358),"NEW"),0))),0),0)</f>
        <v>0</v>
      </c>
      <c r="Y1358" s="10">
        <f t="shared" ca="1" si="65"/>
        <v>0</v>
      </c>
      <c r="Z1358" s="13"/>
    </row>
    <row r="1359" spans="6:26" ht="20.100000000000001" customHeight="1" x14ac:dyDescent="0.25">
      <c r="F1359" s="1">
        <f>IFERROR(IF(O1359&gt;=101,MATCH(O1359,VITRAN!$AG$14:$AG$1513,0)+13,0),0)</f>
        <v>0</v>
      </c>
      <c r="G1359" s="1" t="str">
        <f t="shared" si="63"/>
        <v/>
      </c>
      <c r="H1359" s="1" t="str">
        <f t="shared" si="64"/>
        <v/>
      </c>
      <c r="J1359" s="1">
        <f>IFERROR(SUMIFS(STOCK!$U$10:$U$209,STOCK!$H$10:$H$209,T1359),0)</f>
        <v>0</v>
      </c>
      <c r="K1359" s="1">
        <f>IFERROR(SUMIFS(STOCK!$V$10:$V$209,STOCK!$H$10:$H$209,T1359),0)</f>
        <v>0</v>
      </c>
      <c r="M1359" s="1">
        <f>IFERROR(IF(LEN(T1359)&gt;=1,VLOOKUP(HLOOKUP(T1359,PROFILE!$K$5:$V$8,4,0),PROFILE!$F$1:$G$3,2,0),0),0)</f>
        <v>0</v>
      </c>
      <c r="N1359" s="1">
        <f>IFERROR(COUNTIFS(PROFILE!$H$13:$H$212,"&gt;=1",PROFILE!$I$13:$I$212,T1359),0)</f>
        <v>0</v>
      </c>
      <c r="O1359" s="1">
        <f>IFERROR(IF(P1359&gt;=1,(IF(LEN(T1359)&gt;=1,VLOOKUP(T1359,PROFILE!$A$23:$B$34,2,0)*100+COUNTIF($T$8:T1359,T1359),0)),0),0)</f>
        <v>0</v>
      </c>
      <c r="P1359" s="11"/>
      <c r="Q1359" s="11"/>
      <c r="R1359" s="12"/>
      <c r="S1359" s="12"/>
      <c r="T1359" s="11"/>
      <c r="U1359" s="11"/>
      <c r="V1359" s="11"/>
      <c r="W1359" s="8">
        <f ca="1">IFERROR(IF(P1359&gt;=1,(IF(M1359&gt;=2,COUNTIF(INDIRECT(G1359):INDIRECT(H1359),"OLD"),0)),0),0)</f>
        <v>0</v>
      </c>
      <c r="X1359" s="8">
        <f ca="1">IFERROR(IF(P1359&gt;=1,(IF(M1359=1,COUNTIF(INDIRECT(G1359):INDIRECT(H1359),"NEW"),IF(M1359=3,COUNTIF(INDIRECT(G1359):INDIRECT(H1359),"NEW"),0))),0),0)</f>
        <v>0</v>
      </c>
      <c r="Y1359" s="10">
        <f t="shared" ca="1" si="65"/>
        <v>0</v>
      </c>
      <c r="Z1359" s="13"/>
    </row>
    <row r="1360" spans="6:26" ht="20.100000000000001" customHeight="1" x14ac:dyDescent="0.25">
      <c r="F1360" s="1">
        <f>IFERROR(IF(O1360&gt;=101,MATCH(O1360,VITRAN!$AG$14:$AG$1513,0)+13,0),0)</f>
        <v>0</v>
      </c>
      <c r="G1360" s="1" t="str">
        <f t="shared" si="63"/>
        <v/>
      </c>
      <c r="H1360" s="1" t="str">
        <f t="shared" si="64"/>
        <v/>
      </c>
      <c r="J1360" s="1">
        <f>IFERROR(SUMIFS(STOCK!$U$10:$U$209,STOCK!$H$10:$H$209,T1360),0)</f>
        <v>0</v>
      </c>
      <c r="K1360" s="1">
        <f>IFERROR(SUMIFS(STOCK!$V$10:$V$209,STOCK!$H$10:$H$209,T1360),0)</f>
        <v>0</v>
      </c>
      <c r="M1360" s="1">
        <f>IFERROR(IF(LEN(T1360)&gt;=1,VLOOKUP(HLOOKUP(T1360,PROFILE!$K$5:$V$8,4,0),PROFILE!$F$1:$G$3,2,0),0),0)</f>
        <v>0</v>
      </c>
      <c r="N1360" s="1">
        <f>IFERROR(COUNTIFS(PROFILE!$H$13:$H$212,"&gt;=1",PROFILE!$I$13:$I$212,T1360),0)</f>
        <v>0</v>
      </c>
      <c r="O1360" s="1">
        <f>IFERROR(IF(P1360&gt;=1,(IF(LEN(T1360)&gt;=1,VLOOKUP(T1360,PROFILE!$A$23:$B$34,2,0)*100+COUNTIF($T$8:T1360,T1360),0)),0),0)</f>
        <v>0</v>
      </c>
      <c r="P1360" s="11"/>
      <c r="Q1360" s="11"/>
      <c r="R1360" s="12"/>
      <c r="S1360" s="12"/>
      <c r="T1360" s="11"/>
      <c r="U1360" s="11"/>
      <c r="V1360" s="11"/>
      <c r="W1360" s="8">
        <f ca="1">IFERROR(IF(P1360&gt;=1,(IF(M1360&gt;=2,COUNTIF(INDIRECT(G1360):INDIRECT(H1360),"OLD"),0)),0),0)</f>
        <v>0</v>
      </c>
      <c r="X1360" s="8">
        <f ca="1">IFERROR(IF(P1360&gt;=1,(IF(M1360=1,COUNTIF(INDIRECT(G1360):INDIRECT(H1360),"NEW"),IF(M1360=3,COUNTIF(INDIRECT(G1360):INDIRECT(H1360),"NEW"),0))),0),0)</f>
        <v>0</v>
      </c>
      <c r="Y1360" s="10">
        <f t="shared" ca="1" si="65"/>
        <v>0</v>
      </c>
      <c r="Z1360" s="13"/>
    </row>
    <row r="1361" spans="6:26" ht="20.100000000000001" customHeight="1" x14ac:dyDescent="0.25">
      <c r="F1361" s="1">
        <f>IFERROR(IF(O1361&gt;=101,MATCH(O1361,VITRAN!$AG$14:$AG$1513,0)+13,0),0)</f>
        <v>0</v>
      </c>
      <c r="G1361" s="1" t="str">
        <f t="shared" si="63"/>
        <v/>
      </c>
      <c r="H1361" s="1" t="str">
        <f t="shared" si="64"/>
        <v/>
      </c>
      <c r="J1361" s="1">
        <f>IFERROR(SUMIFS(STOCK!$U$10:$U$209,STOCK!$H$10:$H$209,T1361),0)</f>
        <v>0</v>
      </c>
      <c r="K1361" s="1">
        <f>IFERROR(SUMIFS(STOCK!$V$10:$V$209,STOCK!$H$10:$H$209,T1361),0)</f>
        <v>0</v>
      </c>
      <c r="M1361" s="1">
        <f>IFERROR(IF(LEN(T1361)&gt;=1,VLOOKUP(HLOOKUP(T1361,PROFILE!$K$5:$V$8,4,0),PROFILE!$F$1:$G$3,2,0),0),0)</f>
        <v>0</v>
      </c>
      <c r="N1361" s="1">
        <f>IFERROR(COUNTIFS(PROFILE!$H$13:$H$212,"&gt;=1",PROFILE!$I$13:$I$212,T1361),0)</f>
        <v>0</v>
      </c>
      <c r="O1361" s="1">
        <f>IFERROR(IF(P1361&gt;=1,(IF(LEN(T1361)&gt;=1,VLOOKUP(T1361,PROFILE!$A$23:$B$34,2,0)*100+COUNTIF($T$8:T1361,T1361),0)),0),0)</f>
        <v>0</v>
      </c>
      <c r="P1361" s="11"/>
      <c r="Q1361" s="11"/>
      <c r="R1361" s="12"/>
      <c r="S1361" s="12"/>
      <c r="T1361" s="11"/>
      <c r="U1361" s="11"/>
      <c r="V1361" s="11"/>
      <c r="W1361" s="8">
        <f ca="1">IFERROR(IF(P1361&gt;=1,(IF(M1361&gt;=2,COUNTIF(INDIRECT(G1361):INDIRECT(H1361),"OLD"),0)),0),0)</f>
        <v>0</v>
      </c>
      <c r="X1361" s="8">
        <f ca="1">IFERROR(IF(P1361&gt;=1,(IF(M1361=1,COUNTIF(INDIRECT(G1361):INDIRECT(H1361),"NEW"),IF(M1361=3,COUNTIF(INDIRECT(G1361):INDIRECT(H1361),"NEW"),0))),0),0)</f>
        <v>0</v>
      </c>
      <c r="Y1361" s="10">
        <f t="shared" ca="1" si="65"/>
        <v>0</v>
      </c>
      <c r="Z1361" s="13"/>
    </row>
    <row r="1362" spans="6:26" ht="20.100000000000001" customHeight="1" x14ac:dyDescent="0.25">
      <c r="F1362" s="1">
        <f>IFERROR(IF(O1362&gt;=101,MATCH(O1362,VITRAN!$AG$14:$AG$1513,0)+13,0),0)</f>
        <v>0</v>
      </c>
      <c r="G1362" s="1" t="str">
        <f t="shared" si="63"/>
        <v/>
      </c>
      <c r="H1362" s="1" t="str">
        <f t="shared" si="64"/>
        <v/>
      </c>
      <c r="J1362" s="1">
        <f>IFERROR(SUMIFS(STOCK!$U$10:$U$209,STOCK!$H$10:$H$209,T1362),0)</f>
        <v>0</v>
      </c>
      <c r="K1362" s="1">
        <f>IFERROR(SUMIFS(STOCK!$V$10:$V$209,STOCK!$H$10:$H$209,T1362),0)</f>
        <v>0</v>
      </c>
      <c r="M1362" s="1">
        <f>IFERROR(IF(LEN(T1362)&gt;=1,VLOOKUP(HLOOKUP(T1362,PROFILE!$K$5:$V$8,4,0),PROFILE!$F$1:$G$3,2,0),0),0)</f>
        <v>0</v>
      </c>
      <c r="N1362" s="1">
        <f>IFERROR(COUNTIFS(PROFILE!$H$13:$H$212,"&gt;=1",PROFILE!$I$13:$I$212,T1362),0)</f>
        <v>0</v>
      </c>
      <c r="O1362" s="1">
        <f>IFERROR(IF(P1362&gt;=1,(IF(LEN(T1362)&gt;=1,VLOOKUP(T1362,PROFILE!$A$23:$B$34,2,0)*100+COUNTIF($T$8:T1362,T1362),0)),0),0)</f>
        <v>0</v>
      </c>
      <c r="P1362" s="11"/>
      <c r="Q1362" s="11"/>
      <c r="R1362" s="12"/>
      <c r="S1362" s="12"/>
      <c r="T1362" s="11"/>
      <c r="U1362" s="11"/>
      <c r="V1362" s="11"/>
      <c r="W1362" s="8">
        <f ca="1">IFERROR(IF(P1362&gt;=1,(IF(M1362&gt;=2,COUNTIF(INDIRECT(G1362):INDIRECT(H1362),"OLD"),0)),0),0)</f>
        <v>0</v>
      </c>
      <c r="X1362" s="8">
        <f ca="1">IFERROR(IF(P1362&gt;=1,(IF(M1362=1,COUNTIF(INDIRECT(G1362):INDIRECT(H1362),"NEW"),IF(M1362=3,COUNTIF(INDIRECT(G1362):INDIRECT(H1362),"NEW"),0))),0),0)</f>
        <v>0</v>
      </c>
      <c r="Y1362" s="10">
        <f t="shared" ca="1" si="65"/>
        <v>0</v>
      </c>
      <c r="Z1362" s="13"/>
    </row>
    <row r="1363" spans="6:26" ht="20.100000000000001" customHeight="1" x14ac:dyDescent="0.25">
      <c r="F1363" s="1">
        <f>IFERROR(IF(O1363&gt;=101,MATCH(O1363,VITRAN!$AG$14:$AG$1513,0)+13,0),0)</f>
        <v>0</v>
      </c>
      <c r="G1363" s="1" t="str">
        <f t="shared" si="63"/>
        <v/>
      </c>
      <c r="H1363" s="1" t="str">
        <f t="shared" si="64"/>
        <v/>
      </c>
      <c r="J1363" s="1">
        <f>IFERROR(SUMIFS(STOCK!$U$10:$U$209,STOCK!$H$10:$H$209,T1363),0)</f>
        <v>0</v>
      </c>
      <c r="K1363" s="1">
        <f>IFERROR(SUMIFS(STOCK!$V$10:$V$209,STOCK!$H$10:$H$209,T1363),0)</f>
        <v>0</v>
      </c>
      <c r="M1363" s="1">
        <f>IFERROR(IF(LEN(T1363)&gt;=1,VLOOKUP(HLOOKUP(T1363,PROFILE!$K$5:$V$8,4,0),PROFILE!$F$1:$G$3,2,0),0),0)</f>
        <v>0</v>
      </c>
      <c r="N1363" s="1">
        <f>IFERROR(COUNTIFS(PROFILE!$H$13:$H$212,"&gt;=1",PROFILE!$I$13:$I$212,T1363),0)</f>
        <v>0</v>
      </c>
      <c r="O1363" s="1">
        <f>IFERROR(IF(P1363&gt;=1,(IF(LEN(T1363)&gt;=1,VLOOKUP(T1363,PROFILE!$A$23:$B$34,2,0)*100+COUNTIF($T$8:T1363,T1363),0)),0),0)</f>
        <v>0</v>
      </c>
      <c r="P1363" s="11"/>
      <c r="Q1363" s="11"/>
      <c r="R1363" s="12"/>
      <c r="S1363" s="12"/>
      <c r="T1363" s="11"/>
      <c r="U1363" s="11"/>
      <c r="V1363" s="11"/>
      <c r="W1363" s="8">
        <f ca="1">IFERROR(IF(P1363&gt;=1,(IF(M1363&gt;=2,COUNTIF(INDIRECT(G1363):INDIRECT(H1363),"OLD"),0)),0),0)</f>
        <v>0</v>
      </c>
      <c r="X1363" s="8">
        <f ca="1">IFERROR(IF(P1363&gt;=1,(IF(M1363=1,COUNTIF(INDIRECT(G1363):INDIRECT(H1363),"NEW"),IF(M1363=3,COUNTIF(INDIRECT(G1363):INDIRECT(H1363),"NEW"),0))),0),0)</f>
        <v>0</v>
      </c>
      <c r="Y1363" s="10">
        <f t="shared" ca="1" si="65"/>
        <v>0</v>
      </c>
      <c r="Z1363" s="13"/>
    </row>
    <row r="1364" spans="6:26" ht="20.100000000000001" customHeight="1" x14ac:dyDescent="0.25">
      <c r="F1364" s="1">
        <f>IFERROR(IF(O1364&gt;=101,MATCH(O1364,VITRAN!$AG$14:$AG$1513,0)+13,0),0)</f>
        <v>0</v>
      </c>
      <c r="G1364" s="1" t="str">
        <f t="shared" si="63"/>
        <v/>
      </c>
      <c r="H1364" s="1" t="str">
        <f t="shared" si="64"/>
        <v/>
      </c>
      <c r="J1364" s="1">
        <f>IFERROR(SUMIFS(STOCK!$U$10:$U$209,STOCK!$H$10:$H$209,T1364),0)</f>
        <v>0</v>
      </c>
      <c r="K1364" s="1">
        <f>IFERROR(SUMIFS(STOCK!$V$10:$V$209,STOCK!$H$10:$H$209,T1364),0)</f>
        <v>0</v>
      </c>
      <c r="M1364" s="1">
        <f>IFERROR(IF(LEN(T1364)&gt;=1,VLOOKUP(HLOOKUP(T1364,PROFILE!$K$5:$V$8,4,0),PROFILE!$F$1:$G$3,2,0),0),0)</f>
        <v>0</v>
      </c>
      <c r="N1364" s="1">
        <f>IFERROR(COUNTIFS(PROFILE!$H$13:$H$212,"&gt;=1",PROFILE!$I$13:$I$212,T1364),0)</f>
        <v>0</v>
      </c>
      <c r="O1364" s="1">
        <f>IFERROR(IF(P1364&gt;=1,(IF(LEN(T1364)&gt;=1,VLOOKUP(T1364,PROFILE!$A$23:$B$34,2,0)*100+COUNTIF($T$8:T1364,T1364),0)),0),0)</f>
        <v>0</v>
      </c>
      <c r="P1364" s="11"/>
      <c r="Q1364" s="11"/>
      <c r="R1364" s="12"/>
      <c r="S1364" s="12"/>
      <c r="T1364" s="11"/>
      <c r="U1364" s="11"/>
      <c r="V1364" s="11"/>
      <c r="W1364" s="8">
        <f ca="1">IFERROR(IF(P1364&gt;=1,(IF(M1364&gt;=2,COUNTIF(INDIRECT(G1364):INDIRECT(H1364),"OLD"),0)),0),0)</f>
        <v>0</v>
      </c>
      <c r="X1364" s="8">
        <f ca="1">IFERROR(IF(P1364&gt;=1,(IF(M1364=1,COUNTIF(INDIRECT(G1364):INDIRECT(H1364),"NEW"),IF(M1364=3,COUNTIF(INDIRECT(G1364):INDIRECT(H1364),"NEW"),0))),0),0)</f>
        <v>0</v>
      </c>
      <c r="Y1364" s="10">
        <f t="shared" ca="1" si="65"/>
        <v>0</v>
      </c>
      <c r="Z1364" s="13"/>
    </row>
    <row r="1365" spans="6:26" ht="20.100000000000001" customHeight="1" x14ac:dyDescent="0.25">
      <c r="F1365" s="1">
        <f>IFERROR(IF(O1365&gt;=101,MATCH(O1365,VITRAN!$AG$14:$AG$1513,0)+13,0),0)</f>
        <v>0</v>
      </c>
      <c r="G1365" s="1" t="str">
        <f t="shared" si="63"/>
        <v/>
      </c>
      <c r="H1365" s="1" t="str">
        <f t="shared" si="64"/>
        <v/>
      </c>
      <c r="J1365" s="1">
        <f>IFERROR(SUMIFS(STOCK!$U$10:$U$209,STOCK!$H$10:$H$209,T1365),0)</f>
        <v>0</v>
      </c>
      <c r="K1365" s="1">
        <f>IFERROR(SUMIFS(STOCK!$V$10:$V$209,STOCK!$H$10:$H$209,T1365),0)</f>
        <v>0</v>
      </c>
      <c r="M1365" s="1">
        <f>IFERROR(IF(LEN(T1365)&gt;=1,VLOOKUP(HLOOKUP(T1365,PROFILE!$K$5:$V$8,4,0),PROFILE!$F$1:$G$3,2,0),0),0)</f>
        <v>0</v>
      </c>
      <c r="N1365" s="1">
        <f>IFERROR(COUNTIFS(PROFILE!$H$13:$H$212,"&gt;=1",PROFILE!$I$13:$I$212,T1365),0)</f>
        <v>0</v>
      </c>
      <c r="O1365" s="1">
        <f>IFERROR(IF(P1365&gt;=1,(IF(LEN(T1365)&gt;=1,VLOOKUP(T1365,PROFILE!$A$23:$B$34,2,0)*100+COUNTIF($T$8:T1365,T1365),0)),0),0)</f>
        <v>0</v>
      </c>
      <c r="P1365" s="11"/>
      <c r="Q1365" s="11"/>
      <c r="R1365" s="12"/>
      <c r="S1365" s="12"/>
      <c r="T1365" s="11"/>
      <c r="U1365" s="11"/>
      <c r="V1365" s="11"/>
      <c r="W1365" s="8">
        <f ca="1">IFERROR(IF(P1365&gt;=1,(IF(M1365&gt;=2,COUNTIF(INDIRECT(G1365):INDIRECT(H1365),"OLD"),0)),0),0)</f>
        <v>0</v>
      </c>
      <c r="X1365" s="8">
        <f ca="1">IFERROR(IF(P1365&gt;=1,(IF(M1365=1,COUNTIF(INDIRECT(G1365):INDIRECT(H1365),"NEW"),IF(M1365=3,COUNTIF(INDIRECT(G1365):INDIRECT(H1365),"NEW"),0))),0),0)</f>
        <v>0</v>
      </c>
      <c r="Y1365" s="10">
        <f t="shared" ca="1" si="65"/>
        <v>0</v>
      </c>
      <c r="Z1365" s="13"/>
    </row>
    <row r="1366" spans="6:26" ht="20.100000000000001" customHeight="1" x14ac:dyDescent="0.25">
      <c r="F1366" s="1">
        <f>IFERROR(IF(O1366&gt;=101,MATCH(O1366,VITRAN!$AG$14:$AG$1513,0)+13,0),0)</f>
        <v>0</v>
      </c>
      <c r="G1366" s="1" t="str">
        <f t="shared" si="63"/>
        <v/>
      </c>
      <c r="H1366" s="1" t="str">
        <f t="shared" si="64"/>
        <v/>
      </c>
      <c r="J1366" s="1">
        <f>IFERROR(SUMIFS(STOCK!$U$10:$U$209,STOCK!$H$10:$H$209,T1366),0)</f>
        <v>0</v>
      </c>
      <c r="K1366" s="1">
        <f>IFERROR(SUMIFS(STOCK!$V$10:$V$209,STOCK!$H$10:$H$209,T1366),0)</f>
        <v>0</v>
      </c>
      <c r="M1366" s="1">
        <f>IFERROR(IF(LEN(T1366)&gt;=1,VLOOKUP(HLOOKUP(T1366,PROFILE!$K$5:$V$8,4,0),PROFILE!$F$1:$G$3,2,0),0),0)</f>
        <v>0</v>
      </c>
      <c r="N1366" s="1">
        <f>IFERROR(COUNTIFS(PROFILE!$H$13:$H$212,"&gt;=1",PROFILE!$I$13:$I$212,T1366),0)</f>
        <v>0</v>
      </c>
      <c r="O1366" s="1">
        <f>IFERROR(IF(P1366&gt;=1,(IF(LEN(T1366)&gt;=1,VLOOKUP(T1366,PROFILE!$A$23:$B$34,2,0)*100+COUNTIF($T$8:T1366,T1366),0)),0),0)</f>
        <v>0</v>
      </c>
      <c r="P1366" s="11"/>
      <c r="Q1366" s="11"/>
      <c r="R1366" s="12"/>
      <c r="S1366" s="12"/>
      <c r="T1366" s="11"/>
      <c r="U1366" s="11"/>
      <c r="V1366" s="11"/>
      <c r="W1366" s="8">
        <f ca="1">IFERROR(IF(P1366&gt;=1,(IF(M1366&gt;=2,COUNTIF(INDIRECT(G1366):INDIRECT(H1366),"OLD"),0)),0),0)</f>
        <v>0</v>
      </c>
      <c r="X1366" s="8">
        <f ca="1">IFERROR(IF(P1366&gt;=1,(IF(M1366=1,COUNTIF(INDIRECT(G1366):INDIRECT(H1366),"NEW"),IF(M1366=3,COUNTIF(INDIRECT(G1366):INDIRECT(H1366),"NEW"),0))),0),0)</f>
        <v>0</v>
      </c>
      <c r="Y1366" s="10">
        <f t="shared" ca="1" si="65"/>
        <v>0</v>
      </c>
      <c r="Z1366" s="13"/>
    </row>
    <row r="1367" spans="6:26" ht="20.100000000000001" customHeight="1" x14ac:dyDescent="0.25">
      <c r="F1367" s="1">
        <f>IFERROR(IF(O1367&gt;=101,MATCH(O1367,VITRAN!$AG$14:$AG$1513,0)+13,0),0)</f>
        <v>0</v>
      </c>
      <c r="G1367" s="1" t="str">
        <f t="shared" si="63"/>
        <v/>
      </c>
      <c r="H1367" s="1" t="str">
        <f t="shared" si="64"/>
        <v/>
      </c>
      <c r="J1367" s="1">
        <f>IFERROR(SUMIFS(STOCK!$U$10:$U$209,STOCK!$H$10:$H$209,T1367),0)</f>
        <v>0</v>
      </c>
      <c r="K1367" s="1">
        <f>IFERROR(SUMIFS(STOCK!$V$10:$V$209,STOCK!$H$10:$H$209,T1367),0)</f>
        <v>0</v>
      </c>
      <c r="M1367" s="1">
        <f>IFERROR(IF(LEN(T1367)&gt;=1,VLOOKUP(HLOOKUP(T1367,PROFILE!$K$5:$V$8,4,0),PROFILE!$F$1:$G$3,2,0),0),0)</f>
        <v>0</v>
      </c>
      <c r="N1367" s="1">
        <f>IFERROR(COUNTIFS(PROFILE!$H$13:$H$212,"&gt;=1",PROFILE!$I$13:$I$212,T1367),0)</f>
        <v>0</v>
      </c>
      <c r="O1367" s="1">
        <f>IFERROR(IF(P1367&gt;=1,(IF(LEN(T1367)&gt;=1,VLOOKUP(T1367,PROFILE!$A$23:$B$34,2,0)*100+COUNTIF($T$8:T1367,T1367),0)),0),0)</f>
        <v>0</v>
      </c>
      <c r="P1367" s="11"/>
      <c r="Q1367" s="11"/>
      <c r="R1367" s="12"/>
      <c r="S1367" s="12"/>
      <c r="T1367" s="11"/>
      <c r="U1367" s="11"/>
      <c r="V1367" s="11"/>
      <c r="W1367" s="8">
        <f ca="1">IFERROR(IF(P1367&gt;=1,(IF(M1367&gt;=2,COUNTIF(INDIRECT(G1367):INDIRECT(H1367),"OLD"),0)),0),0)</f>
        <v>0</v>
      </c>
      <c r="X1367" s="8">
        <f ca="1">IFERROR(IF(P1367&gt;=1,(IF(M1367=1,COUNTIF(INDIRECT(G1367):INDIRECT(H1367),"NEW"),IF(M1367=3,COUNTIF(INDIRECT(G1367):INDIRECT(H1367),"NEW"),0))),0),0)</f>
        <v>0</v>
      </c>
      <c r="Y1367" s="10">
        <f t="shared" ca="1" si="65"/>
        <v>0</v>
      </c>
      <c r="Z1367" s="13"/>
    </row>
    <row r="1368" spans="6:26" ht="20.100000000000001" customHeight="1" x14ac:dyDescent="0.25">
      <c r="F1368" s="1">
        <f>IFERROR(IF(O1368&gt;=101,MATCH(O1368,VITRAN!$AG$14:$AG$1513,0)+13,0),0)</f>
        <v>0</v>
      </c>
      <c r="G1368" s="1" t="str">
        <f t="shared" si="63"/>
        <v/>
      </c>
      <c r="H1368" s="1" t="str">
        <f t="shared" si="64"/>
        <v/>
      </c>
      <c r="J1368" s="1">
        <f>IFERROR(SUMIFS(STOCK!$U$10:$U$209,STOCK!$H$10:$H$209,T1368),0)</f>
        <v>0</v>
      </c>
      <c r="K1368" s="1">
        <f>IFERROR(SUMIFS(STOCK!$V$10:$V$209,STOCK!$H$10:$H$209,T1368),0)</f>
        <v>0</v>
      </c>
      <c r="M1368" s="1">
        <f>IFERROR(IF(LEN(T1368)&gt;=1,VLOOKUP(HLOOKUP(T1368,PROFILE!$K$5:$V$8,4,0),PROFILE!$F$1:$G$3,2,0),0),0)</f>
        <v>0</v>
      </c>
      <c r="N1368" s="1">
        <f>IFERROR(COUNTIFS(PROFILE!$H$13:$H$212,"&gt;=1",PROFILE!$I$13:$I$212,T1368),0)</f>
        <v>0</v>
      </c>
      <c r="O1368" s="1">
        <f>IFERROR(IF(P1368&gt;=1,(IF(LEN(T1368)&gt;=1,VLOOKUP(T1368,PROFILE!$A$23:$B$34,2,0)*100+COUNTIF($T$8:T1368,T1368),0)),0),0)</f>
        <v>0</v>
      </c>
      <c r="P1368" s="11"/>
      <c r="Q1368" s="11"/>
      <c r="R1368" s="12"/>
      <c r="S1368" s="12"/>
      <c r="T1368" s="11"/>
      <c r="U1368" s="11"/>
      <c r="V1368" s="11"/>
      <c r="W1368" s="8">
        <f ca="1">IFERROR(IF(P1368&gt;=1,(IF(M1368&gt;=2,COUNTIF(INDIRECT(G1368):INDIRECT(H1368),"OLD"),0)),0),0)</f>
        <v>0</v>
      </c>
      <c r="X1368" s="8">
        <f ca="1">IFERROR(IF(P1368&gt;=1,(IF(M1368=1,COUNTIF(INDIRECT(G1368):INDIRECT(H1368),"NEW"),IF(M1368=3,COUNTIF(INDIRECT(G1368):INDIRECT(H1368),"NEW"),0))),0),0)</f>
        <v>0</v>
      </c>
      <c r="Y1368" s="10">
        <f t="shared" ca="1" si="65"/>
        <v>0</v>
      </c>
      <c r="Z1368" s="13"/>
    </row>
    <row r="1369" spans="6:26" ht="20.100000000000001" customHeight="1" x14ac:dyDescent="0.25">
      <c r="F1369" s="1">
        <f>IFERROR(IF(O1369&gt;=101,MATCH(O1369,VITRAN!$AG$14:$AG$1513,0)+13,0),0)</f>
        <v>0</v>
      </c>
      <c r="G1369" s="1" t="str">
        <f t="shared" si="63"/>
        <v/>
      </c>
      <c r="H1369" s="1" t="str">
        <f t="shared" si="64"/>
        <v/>
      </c>
      <c r="J1369" s="1">
        <f>IFERROR(SUMIFS(STOCK!$U$10:$U$209,STOCK!$H$10:$H$209,T1369),0)</f>
        <v>0</v>
      </c>
      <c r="K1369" s="1">
        <f>IFERROR(SUMIFS(STOCK!$V$10:$V$209,STOCK!$H$10:$H$209,T1369),0)</f>
        <v>0</v>
      </c>
      <c r="M1369" s="1">
        <f>IFERROR(IF(LEN(T1369)&gt;=1,VLOOKUP(HLOOKUP(T1369,PROFILE!$K$5:$V$8,4,0),PROFILE!$F$1:$G$3,2,0),0),0)</f>
        <v>0</v>
      </c>
      <c r="N1369" s="1">
        <f>IFERROR(COUNTIFS(PROFILE!$H$13:$H$212,"&gt;=1",PROFILE!$I$13:$I$212,T1369),0)</f>
        <v>0</v>
      </c>
      <c r="O1369" s="1">
        <f>IFERROR(IF(P1369&gt;=1,(IF(LEN(T1369)&gt;=1,VLOOKUP(T1369,PROFILE!$A$23:$B$34,2,0)*100+COUNTIF($T$8:T1369,T1369),0)),0),0)</f>
        <v>0</v>
      </c>
      <c r="P1369" s="11"/>
      <c r="Q1369" s="11"/>
      <c r="R1369" s="12"/>
      <c r="S1369" s="12"/>
      <c r="T1369" s="11"/>
      <c r="U1369" s="11"/>
      <c r="V1369" s="11"/>
      <c r="W1369" s="8">
        <f ca="1">IFERROR(IF(P1369&gt;=1,(IF(M1369&gt;=2,COUNTIF(INDIRECT(G1369):INDIRECT(H1369),"OLD"),0)),0),0)</f>
        <v>0</v>
      </c>
      <c r="X1369" s="8">
        <f ca="1">IFERROR(IF(P1369&gt;=1,(IF(M1369=1,COUNTIF(INDIRECT(G1369):INDIRECT(H1369),"NEW"),IF(M1369=3,COUNTIF(INDIRECT(G1369):INDIRECT(H1369),"NEW"),0))),0),0)</f>
        <v>0</v>
      </c>
      <c r="Y1369" s="10">
        <f t="shared" ca="1" si="65"/>
        <v>0</v>
      </c>
      <c r="Z1369" s="13"/>
    </row>
    <row r="1370" spans="6:26" ht="20.100000000000001" customHeight="1" x14ac:dyDescent="0.25">
      <c r="F1370" s="1">
        <f>IFERROR(IF(O1370&gt;=101,MATCH(O1370,VITRAN!$AG$14:$AG$1513,0)+13,0),0)</f>
        <v>0</v>
      </c>
      <c r="G1370" s="1" t="str">
        <f t="shared" si="63"/>
        <v/>
      </c>
      <c r="H1370" s="1" t="str">
        <f t="shared" si="64"/>
        <v/>
      </c>
      <c r="J1370" s="1">
        <f>IFERROR(SUMIFS(STOCK!$U$10:$U$209,STOCK!$H$10:$H$209,T1370),0)</f>
        <v>0</v>
      </c>
      <c r="K1370" s="1">
        <f>IFERROR(SUMIFS(STOCK!$V$10:$V$209,STOCK!$H$10:$H$209,T1370),0)</f>
        <v>0</v>
      </c>
      <c r="M1370" s="1">
        <f>IFERROR(IF(LEN(T1370)&gt;=1,VLOOKUP(HLOOKUP(T1370,PROFILE!$K$5:$V$8,4,0),PROFILE!$F$1:$G$3,2,0),0),0)</f>
        <v>0</v>
      </c>
      <c r="N1370" s="1">
        <f>IFERROR(COUNTIFS(PROFILE!$H$13:$H$212,"&gt;=1",PROFILE!$I$13:$I$212,T1370),0)</f>
        <v>0</v>
      </c>
      <c r="O1370" s="1">
        <f>IFERROR(IF(P1370&gt;=1,(IF(LEN(T1370)&gt;=1,VLOOKUP(T1370,PROFILE!$A$23:$B$34,2,0)*100+COUNTIF($T$8:T1370,T1370),0)),0),0)</f>
        <v>0</v>
      </c>
      <c r="P1370" s="11"/>
      <c r="Q1370" s="11"/>
      <c r="R1370" s="12"/>
      <c r="S1370" s="12"/>
      <c r="T1370" s="11"/>
      <c r="U1370" s="11"/>
      <c r="V1370" s="11"/>
      <c r="W1370" s="8">
        <f ca="1">IFERROR(IF(P1370&gt;=1,(IF(M1370&gt;=2,COUNTIF(INDIRECT(G1370):INDIRECT(H1370),"OLD"),0)),0),0)</f>
        <v>0</v>
      </c>
      <c r="X1370" s="8">
        <f ca="1">IFERROR(IF(P1370&gt;=1,(IF(M1370=1,COUNTIF(INDIRECT(G1370):INDIRECT(H1370),"NEW"),IF(M1370=3,COUNTIF(INDIRECT(G1370):INDIRECT(H1370),"NEW"),0))),0),0)</f>
        <v>0</v>
      </c>
      <c r="Y1370" s="10">
        <f t="shared" ca="1" si="65"/>
        <v>0</v>
      </c>
      <c r="Z1370" s="13"/>
    </row>
    <row r="1371" spans="6:26" ht="20.100000000000001" customHeight="1" x14ac:dyDescent="0.25">
      <c r="F1371" s="1">
        <f>IFERROR(IF(O1371&gt;=101,MATCH(O1371,VITRAN!$AG$14:$AG$1513,0)+13,0),0)</f>
        <v>0</v>
      </c>
      <c r="G1371" s="1" t="str">
        <f t="shared" si="63"/>
        <v/>
      </c>
      <c r="H1371" s="1" t="str">
        <f t="shared" si="64"/>
        <v/>
      </c>
      <c r="J1371" s="1">
        <f>IFERROR(SUMIFS(STOCK!$U$10:$U$209,STOCK!$H$10:$H$209,T1371),0)</f>
        <v>0</v>
      </c>
      <c r="K1371" s="1">
        <f>IFERROR(SUMIFS(STOCK!$V$10:$V$209,STOCK!$H$10:$H$209,T1371),0)</f>
        <v>0</v>
      </c>
      <c r="M1371" s="1">
        <f>IFERROR(IF(LEN(T1371)&gt;=1,VLOOKUP(HLOOKUP(T1371,PROFILE!$K$5:$V$8,4,0),PROFILE!$F$1:$G$3,2,0),0),0)</f>
        <v>0</v>
      </c>
      <c r="N1371" s="1">
        <f>IFERROR(COUNTIFS(PROFILE!$H$13:$H$212,"&gt;=1",PROFILE!$I$13:$I$212,T1371),0)</f>
        <v>0</v>
      </c>
      <c r="O1371" s="1">
        <f>IFERROR(IF(P1371&gt;=1,(IF(LEN(T1371)&gt;=1,VLOOKUP(T1371,PROFILE!$A$23:$B$34,2,0)*100+COUNTIF($T$8:T1371,T1371),0)),0),0)</f>
        <v>0</v>
      </c>
      <c r="P1371" s="11"/>
      <c r="Q1371" s="11"/>
      <c r="R1371" s="12"/>
      <c r="S1371" s="12"/>
      <c r="T1371" s="11"/>
      <c r="U1371" s="11"/>
      <c r="V1371" s="11"/>
      <c r="W1371" s="8">
        <f ca="1">IFERROR(IF(P1371&gt;=1,(IF(M1371&gt;=2,COUNTIF(INDIRECT(G1371):INDIRECT(H1371),"OLD"),0)),0),0)</f>
        <v>0</v>
      </c>
      <c r="X1371" s="8">
        <f ca="1">IFERROR(IF(P1371&gt;=1,(IF(M1371=1,COUNTIF(INDIRECT(G1371):INDIRECT(H1371),"NEW"),IF(M1371=3,COUNTIF(INDIRECT(G1371):INDIRECT(H1371),"NEW"),0))),0),0)</f>
        <v>0</v>
      </c>
      <c r="Y1371" s="10">
        <f t="shared" ca="1" si="65"/>
        <v>0</v>
      </c>
      <c r="Z1371" s="13"/>
    </row>
    <row r="1372" spans="6:26" ht="20.100000000000001" customHeight="1" x14ac:dyDescent="0.25">
      <c r="F1372" s="1">
        <f>IFERROR(IF(O1372&gt;=101,MATCH(O1372,VITRAN!$AG$14:$AG$1513,0)+13,0),0)</f>
        <v>0</v>
      </c>
      <c r="G1372" s="1" t="str">
        <f t="shared" si="63"/>
        <v/>
      </c>
      <c r="H1372" s="1" t="str">
        <f t="shared" si="64"/>
        <v/>
      </c>
      <c r="J1372" s="1">
        <f>IFERROR(SUMIFS(STOCK!$U$10:$U$209,STOCK!$H$10:$H$209,T1372),0)</f>
        <v>0</v>
      </c>
      <c r="K1372" s="1">
        <f>IFERROR(SUMIFS(STOCK!$V$10:$V$209,STOCK!$H$10:$H$209,T1372),0)</f>
        <v>0</v>
      </c>
      <c r="M1372" s="1">
        <f>IFERROR(IF(LEN(T1372)&gt;=1,VLOOKUP(HLOOKUP(T1372,PROFILE!$K$5:$V$8,4,0),PROFILE!$F$1:$G$3,2,0),0),0)</f>
        <v>0</v>
      </c>
      <c r="N1372" s="1">
        <f>IFERROR(COUNTIFS(PROFILE!$H$13:$H$212,"&gt;=1",PROFILE!$I$13:$I$212,T1372),0)</f>
        <v>0</v>
      </c>
      <c r="O1372" s="1">
        <f>IFERROR(IF(P1372&gt;=1,(IF(LEN(T1372)&gt;=1,VLOOKUP(T1372,PROFILE!$A$23:$B$34,2,0)*100+COUNTIF($T$8:T1372,T1372),0)),0),0)</f>
        <v>0</v>
      </c>
      <c r="P1372" s="11"/>
      <c r="Q1372" s="11"/>
      <c r="R1372" s="12"/>
      <c r="S1372" s="12"/>
      <c r="T1372" s="11"/>
      <c r="U1372" s="11"/>
      <c r="V1372" s="11"/>
      <c r="W1372" s="8">
        <f ca="1">IFERROR(IF(P1372&gt;=1,(IF(M1372&gt;=2,COUNTIF(INDIRECT(G1372):INDIRECT(H1372),"OLD"),0)),0),0)</f>
        <v>0</v>
      </c>
      <c r="X1372" s="8">
        <f ca="1">IFERROR(IF(P1372&gt;=1,(IF(M1372=1,COUNTIF(INDIRECT(G1372):INDIRECT(H1372),"NEW"),IF(M1372=3,COUNTIF(INDIRECT(G1372):INDIRECT(H1372),"NEW"),0))),0),0)</f>
        <v>0</v>
      </c>
      <c r="Y1372" s="10">
        <f t="shared" ca="1" si="65"/>
        <v>0</v>
      </c>
      <c r="Z1372" s="13"/>
    </row>
    <row r="1373" spans="6:26" ht="20.100000000000001" customHeight="1" x14ac:dyDescent="0.25">
      <c r="F1373" s="1">
        <f>IFERROR(IF(O1373&gt;=101,MATCH(O1373,VITRAN!$AG$14:$AG$1513,0)+13,0),0)</f>
        <v>0</v>
      </c>
      <c r="G1373" s="1" t="str">
        <f t="shared" si="63"/>
        <v/>
      </c>
      <c r="H1373" s="1" t="str">
        <f t="shared" si="64"/>
        <v/>
      </c>
      <c r="J1373" s="1">
        <f>IFERROR(SUMIFS(STOCK!$U$10:$U$209,STOCK!$H$10:$H$209,T1373),0)</f>
        <v>0</v>
      </c>
      <c r="K1373" s="1">
        <f>IFERROR(SUMIFS(STOCK!$V$10:$V$209,STOCK!$H$10:$H$209,T1373),0)</f>
        <v>0</v>
      </c>
      <c r="M1373" s="1">
        <f>IFERROR(IF(LEN(T1373)&gt;=1,VLOOKUP(HLOOKUP(T1373,PROFILE!$K$5:$V$8,4,0),PROFILE!$F$1:$G$3,2,0),0),0)</f>
        <v>0</v>
      </c>
      <c r="N1373" s="1">
        <f>IFERROR(COUNTIFS(PROFILE!$H$13:$H$212,"&gt;=1",PROFILE!$I$13:$I$212,T1373),0)</f>
        <v>0</v>
      </c>
      <c r="O1373" s="1">
        <f>IFERROR(IF(P1373&gt;=1,(IF(LEN(T1373)&gt;=1,VLOOKUP(T1373,PROFILE!$A$23:$B$34,2,0)*100+COUNTIF($T$8:T1373,T1373),0)),0),0)</f>
        <v>0</v>
      </c>
      <c r="P1373" s="11"/>
      <c r="Q1373" s="11"/>
      <c r="R1373" s="12"/>
      <c r="S1373" s="12"/>
      <c r="T1373" s="11"/>
      <c r="U1373" s="11"/>
      <c r="V1373" s="11"/>
      <c r="W1373" s="8">
        <f ca="1">IFERROR(IF(P1373&gt;=1,(IF(M1373&gt;=2,COUNTIF(INDIRECT(G1373):INDIRECT(H1373),"OLD"),0)),0),0)</f>
        <v>0</v>
      </c>
      <c r="X1373" s="8">
        <f ca="1">IFERROR(IF(P1373&gt;=1,(IF(M1373=1,COUNTIF(INDIRECT(G1373):INDIRECT(H1373),"NEW"),IF(M1373=3,COUNTIF(INDIRECT(G1373):INDIRECT(H1373),"NEW"),0))),0),0)</f>
        <v>0</v>
      </c>
      <c r="Y1373" s="10">
        <f t="shared" ca="1" si="65"/>
        <v>0</v>
      </c>
      <c r="Z1373" s="13"/>
    </row>
    <row r="1374" spans="6:26" ht="20.100000000000001" customHeight="1" x14ac:dyDescent="0.25">
      <c r="F1374" s="1">
        <f>IFERROR(IF(O1374&gt;=101,MATCH(O1374,VITRAN!$AG$14:$AG$1513,0)+13,0),0)</f>
        <v>0</v>
      </c>
      <c r="G1374" s="1" t="str">
        <f t="shared" si="63"/>
        <v/>
      </c>
      <c r="H1374" s="1" t="str">
        <f t="shared" si="64"/>
        <v/>
      </c>
      <c r="J1374" s="1">
        <f>IFERROR(SUMIFS(STOCK!$U$10:$U$209,STOCK!$H$10:$H$209,T1374),0)</f>
        <v>0</v>
      </c>
      <c r="K1374" s="1">
        <f>IFERROR(SUMIFS(STOCK!$V$10:$V$209,STOCK!$H$10:$H$209,T1374),0)</f>
        <v>0</v>
      </c>
      <c r="M1374" s="1">
        <f>IFERROR(IF(LEN(T1374)&gt;=1,VLOOKUP(HLOOKUP(T1374,PROFILE!$K$5:$V$8,4,0),PROFILE!$F$1:$G$3,2,0),0),0)</f>
        <v>0</v>
      </c>
      <c r="N1374" s="1">
        <f>IFERROR(COUNTIFS(PROFILE!$H$13:$H$212,"&gt;=1",PROFILE!$I$13:$I$212,T1374),0)</f>
        <v>0</v>
      </c>
      <c r="O1374" s="1">
        <f>IFERROR(IF(P1374&gt;=1,(IF(LEN(T1374)&gt;=1,VLOOKUP(T1374,PROFILE!$A$23:$B$34,2,0)*100+COUNTIF($T$8:T1374,T1374),0)),0),0)</f>
        <v>0</v>
      </c>
      <c r="P1374" s="11"/>
      <c r="Q1374" s="11"/>
      <c r="R1374" s="12"/>
      <c r="S1374" s="12"/>
      <c r="T1374" s="11"/>
      <c r="U1374" s="11"/>
      <c r="V1374" s="11"/>
      <c r="W1374" s="8">
        <f ca="1">IFERROR(IF(P1374&gt;=1,(IF(M1374&gt;=2,COUNTIF(INDIRECT(G1374):INDIRECT(H1374),"OLD"),0)),0),0)</f>
        <v>0</v>
      </c>
      <c r="X1374" s="8">
        <f ca="1">IFERROR(IF(P1374&gt;=1,(IF(M1374=1,COUNTIF(INDIRECT(G1374):INDIRECT(H1374),"NEW"),IF(M1374=3,COUNTIF(INDIRECT(G1374):INDIRECT(H1374),"NEW"),0))),0),0)</f>
        <v>0</v>
      </c>
      <c r="Y1374" s="10">
        <f t="shared" ca="1" si="65"/>
        <v>0</v>
      </c>
      <c r="Z1374" s="13"/>
    </row>
    <row r="1375" spans="6:26" ht="20.100000000000001" customHeight="1" x14ac:dyDescent="0.25">
      <c r="F1375" s="1">
        <f>IFERROR(IF(O1375&gt;=101,MATCH(O1375,VITRAN!$AG$14:$AG$1513,0)+13,0),0)</f>
        <v>0</v>
      </c>
      <c r="G1375" s="1" t="str">
        <f t="shared" si="63"/>
        <v/>
      </c>
      <c r="H1375" s="1" t="str">
        <f t="shared" si="64"/>
        <v/>
      </c>
      <c r="J1375" s="1">
        <f>IFERROR(SUMIFS(STOCK!$U$10:$U$209,STOCK!$H$10:$H$209,T1375),0)</f>
        <v>0</v>
      </c>
      <c r="K1375" s="1">
        <f>IFERROR(SUMIFS(STOCK!$V$10:$V$209,STOCK!$H$10:$H$209,T1375),0)</f>
        <v>0</v>
      </c>
      <c r="M1375" s="1">
        <f>IFERROR(IF(LEN(T1375)&gt;=1,VLOOKUP(HLOOKUP(T1375,PROFILE!$K$5:$V$8,4,0),PROFILE!$F$1:$G$3,2,0),0),0)</f>
        <v>0</v>
      </c>
      <c r="N1375" s="1">
        <f>IFERROR(COUNTIFS(PROFILE!$H$13:$H$212,"&gt;=1",PROFILE!$I$13:$I$212,T1375),0)</f>
        <v>0</v>
      </c>
      <c r="O1375" s="1">
        <f>IFERROR(IF(P1375&gt;=1,(IF(LEN(T1375)&gt;=1,VLOOKUP(T1375,PROFILE!$A$23:$B$34,2,0)*100+COUNTIF($T$8:T1375,T1375),0)),0),0)</f>
        <v>0</v>
      </c>
      <c r="P1375" s="11"/>
      <c r="Q1375" s="11"/>
      <c r="R1375" s="12"/>
      <c r="S1375" s="12"/>
      <c r="T1375" s="11"/>
      <c r="U1375" s="11"/>
      <c r="V1375" s="11"/>
      <c r="W1375" s="8">
        <f ca="1">IFERROR(IF(P1375&gt;=1,(IF(M1375&gt;=2,COUNTIF(INDIRECT(G1375):INDIRECT(H1375),"OLD"),0)),0),0)</f>
        <v>0</v>
      </c>
      <c r="X1375" s="8">
        <f ca="1">IFERROR(IF(P1375&gt;=1,(IF(M1375=1,COUNTIF(INDIRECT(G1375):INDIRECT(H1375),"NEW"),IF(M1375=3,COUNTIF(INDIRECT(G1375):INDIRECT(H1375),"NEW"),0))),0),0)</f>
        <v>0</v>
      </c>
      <c r="Y1375" s="10">
        <f t="shared" ca="1" si="65"/>
        <v>0</v>
      </c>
      <c r="Z1375" s="13"/>
    </row>
    <row r="1376" spans="6:26" ht="20.100000000000001" customHeight="1" x14ac:dyDescent="0.25">
      <c r="F1376" s="1">
        <f>IFERROR(IF(O1376&gt;=101,MATCH(O1376,VITRAN!$AG$14:$AG$1513,0)+13,0),0)</f>
        <v>0</v>
      </c>
      <c r="G1376" s="1" t="str">
        <f t="shared" si="63"/>
        <v/>
      </c>
      <c r="H1376" s="1" t="str">
        <f t="shared" si="64"/>
        <v/>
      </c>
      <c r="J1376" s="1">
        <f>IFERROR(SUMIFS(STOCK!$U$10:$U$209,STOCK!$H$10:$H$209,T1376),0)</f>
        <v>0</v>
      </c>
      <c r="K1376" s="1">
        <f>IFERROR(SUMIFS(STOCK!$V$10:$V$209,STOCK!$H$10:$H$209,T1376),0)</f>
        <v>0</v>
      </c>
      <c r="M1376" s="1">
        <f>IFERROR(IF(LEN(T1376)&gt;=1,VLOOKUP(HLOOKUP(T1376,PROFILE!$K$5:$V$8,4,0),PROFILE!$F$1:$G$3,2,0),0),0)</f>
        <v>0</v>
      </c>
      <c r="N1376" s="1">
        <f>IFERROR(COUNTIFS(PROFILE!$H$13:$H$212,"&gt;=1",PROFILE!$I$13:$I$212,T1376),0)</f>
        <v>0</v>
      </c>
      <c r="O1376" s="1">
        <f>IFERROR(IF(P1376&gt;=1,(IF(LEN(T1376)&gt;=1,VLOOKUP(T1376,PROFILE!$A$23:$B$34,2,0)*100+COUNTIF($T$8:T1376,T1376),0)),0),0)</f>
        <v>0</v>
      </c>
      <c r="P1376" s="11"/>
      <c r="Q1376" s="11"/>
      <c r="R1376" s="12"/>
      <c r="S1376" s="12"/>
      <c r="T1376" s="11"/>
      <c r="U1376" s="11"/>
      <c r="V1376" s="11"/>
      <c r="W1376" s="8">
        <f ca="1">IFERROR(IF(P1376&gt;=1,(IF(M1376&gt;=2,COUNTIF(INDIRECT(G1376):INDIRECT(H1376),"OLD"),0)),0),0)</f>
        <v>0</v>
      </c>
      <c r="X1376" s="8">
        <f ca="1">IFERROR(IF(P1376&gt;=1,(IF(M1376=1,COUNTIF(INDIRECT(G1376):INDIRECT(H1376),"NEW"),IF(M1376=3,COUNTIF(INDIRECT(G1376):INDIRECT(H1376),"NEW"),0))),0),0)</f>
        <v>0</v>
      </c>
      <c r="Y1376" s="10">
        <f t="shared" ca="1" si="65"/>
        <v>0</v>
      </c>
      <c r="Z1376" s="13"/>
    </row>
    <row r="1377" spans="6:26" ht="20.100000000000001" customHeight="1" x14ac:dyDescent="0.25">
      <c r="F1377" s="1">
        <f>IFERROR(IF(O1377&gt;=101,MATCH(O1377,VITRAN!$AG$14:$AG$1513,0)+13,0),0)</f>
        <v>0</v>
      </c>
      <c r="G1377" s="1" t="str">
        <f t="shared" si="63"/>
        <v/>
      </c>
      <c r="H1377" s="1" t="str">
        <f t="shared" si="64"/>
        <v/>
      </c>
      <c r="J1377" s="1">
        <f>IFERROR(SUMIFS(STOCK!$U$10:$U$209,STOCK!$H$10:$H$209,T1377),0)</f>
        <v>0</v>
      </c>
      <c r="K1377" s="1">
        <f>IFERROR(SUMIFS(STOCK!$V$10:$V$209,STOCK!$H$10:$H$209,T1377),0)</f>
        <v>0</v>
      </c>
      <c r="M1377" s="1">
        <f>IFERROR(IF(LEN(T1377)&gt;=1,VLOOKUP(HLOOKUP(T1377,PROFILE!$K$5:$V$8,4,0),PROFILE!$F$1:$G$3,2,0),0),0)</f>
        <v>0</v>
      </c>
      <c r="N1377" s="1">
        <f>IFERROR(COUNTIFS(PROFILE!$H$13:$H$212,"&gt;=1",PROFILE!$I$13:$I$212,T1377),0)</f>
        <v>0</v>
      </c>
      <c r="O1377" s="1">
        <f>IFERROR(IF(P1377&gt;=1,(IF(LEN(T1377)&gt;=1,VLOOKUP(T1377,PROFILE!$A$23:$B$34,2,0)*100+COUNTIF($T$8:T1377,T1377),0)),0),0)</f>
        <v>0</v>
      </c>
      <c r="P1377" s="11"/>
      <c r="Q1377" s="11"/>
      <c r="R1377" s="12"/>
      <c r="S1377" s="12"/>
      <c r="T1377" s="11"/>
      <c r="U1377" s="11"/>
      <c r="V1377" s="11"/>
      <c r="W1377" s="8">
        <f ca="1">IFERROR(IF(P1377&gt;=1,(IF(M1377&gt;=2,COUNTIF(INDIRECT(G1377):INDIRECT(H1377),"OLD"),0)),0),0)</f>
        <v>0</v>
      </c>
      <c r="X1377" s="8">
        <f ca="1">IFERROR(IF(P1377&gt;=1,(IF(M1377=1,COUNTIF(INDIRECT(G1377):INDIRECT(H1377),"NEW"),IF(M1377=3,COUNTIF(INDIRECT(G1377):INDIRECT(H1377),"NEW"),0))),0),0)</f>
        <v>0</v>
      </c>
      <c r="Y1377" s="10">
        <f t="shared" ca="1" si="65"/>
        <v>0</v>
      </c>
      <c r="Z1377" s="13"/>
    </row>
    <row r="1378" spans="6:26" ht="20.100000000000001" customHeight="1" x14ac:dyDescent="0.25">
      <c r="F1378" s="1">
        <f>IFERROR(IF(O1378&gt;=101,MATCH(O1378,VITRAN!$AG$14:$AG$1513,0)+13,0),0)</f>
        <v>0</v>
      </c>
      <c r="G1378" s="1" t="str">
        <f t="shared" si="63"/>
        <v/>
      </c>
      <c r="H1378" s="1" t="str">
        <f t="shared" si="64"/>
        <v/>
      </c>
      <c r="J1378" s="1">
        <f>IFERROR(SUMIFS(STOCK!$U$10:$U$209,STOCK!$H$10:$H$209,T1378),0)</f>
        <v>0</v>
      </c>
      <c r="K1378" s="1">
        <f>IFERROR(SUMIFS(STOCK!$V$10:$V$209,STOCK!$H$10:$H$209,T1378),0)</f>
        <v>0</v>
      </c>
      <c r="M1378" s="1">
        <f>IFERROR(IF(LEN(T1378)&gt;=1,VLOOKUP(HLOOKUP(T1378,PROFILE!$K$5:$V$8,4,0),PROFILE!$F$1:$G$3,2,0),0),0)</f>
        <v>0</v>
      </c>
      <c r="N1378" s="1">
        <f>IFERROR(COUNTIFS(PROFILE!$H$13:$H$212,"&gt;=1",PROFILE!$I$13:$I$212,T1378),0)</f>
        <v>0</v>
      </c>
      <c r="O1378" s="1">
        <f>IFERROR(IF(P1378&gt;=1,(IF(LEN(T1378)&gt;=1,VLOOKUP(T1378,PROFILE!$A$23:$B$34,2,0)*100+COUNTIF($T$8:T1378,T1378),0)),0),0)</f>
        <v>0</v>
      </c>
      <c r="P1378" s="11"/>
      <c r="Q1378" s="11"/>
      <c r="R1378" s="12"/>
      <c r="S1378" s="12"/>
      <c r="T1378" s="11"/>
      <c r="U1378" s="11"/>
      <c r="V1378" s="11"/>
      <c r="W1378" s="8">
        <f ca="1">IFERROR(IF(P1378&gt;=1,(IF(M1378&gt;=2,COUNTIF(INDIRECT(G1378):INDIRECT(H1378),"OLD"),0)),0),0)</f>
        <v>0</v>
      </c>
      <c r="X1378" s="8">
        <f ca="1">IFERROR(IF(P1378&gt;=1,(IF(M1378=1,COUNTIF(INDIRECT(G1378):INDIRECT(H1378),"NEW"),IF(M1378=3,COUNTIF(INDIRECT(G1378):INDIRECT(H1378),"NEW"),0))),0),0)</f>
        <v>0</v>
      </c>
      <c r="Y1378" s="10">
        <f t="shared" ca="1" si="65"/>
        <v>0</v>
      </c>
      <c r="Z1378" s="13"/>
    </row>
    <row r="1379" spans="6:26" ht="20.100000000000001" customHeight="1" x14ac:dyDescent="0.25">
      <c r="F1379" s="1">
        <f>IFERROR(IF(O1379&gt;=101,MATCH(O1379,VITRAN!$AG$14:$AG$1513,0)+13,0),0)</f>
        <v>0</v>
      </c>
      <c r="G1379" s="1" t="str">
        <f t="shared" si="63"/>
        <v/>
      </c>
      <c r="H1379" s="1" t="str">
        <f t="shared" si="64"/>
        <v/>
      </c>
      <c r="J1379" s="1">
        <f>IFERROR(SUMIFS(STOCK!$U$10:$U$209,STOCK!$H$10:$H$209,T1379),0)</f>
        <v>0</v>
      </c>
      <c r="K1379" s="1">
        <f>IFERROR(SUMIFS(STOCK!$V$10:$V$209,STOCK!$H$10:$H$209,T1379),0)</f>
        <v>0</v>
      </c>
      <c r="M1379" s="1">
        <f>IFERROR(IF(LEN(T1379)&gt;=1,VLOOKUP(HLOOKUP(T1379,PROFILE!$K$5:$V$8,4,0),PROFILE!$F$1:$G$3,2,0),0),0)</f>
        <v>0</v>
      </c>
      <c r="N1379" s="1">
        <f>IFERROR(COUNTIFS(PROFILE!$H$13:$H$212,"&gt;=1",PROFILE!$I$13:$I$212,T1379),0)</f>
        <v>0</v>
      </c>
      <c r="O1379" s="1">
        <f>IFERROR(IF(P1379&gt;=1,(IF(LEN(T1379)&gt;=1,VLOOKUP(T1379,PROFILE!$A$23:$B$34,2,0)*100+COUNTIF($T$8:T1379,T1379),0)),0),0)</f>
        <v>0</v>
      </c>
      <c r="P1379" s="11"/>
      <c r="Q1379" s="11"/>
      <c r="R1379" s="12"/>
      <c r="S1379" s="12"/>
      <c r="T1379" s="11"/>
      <c r="U1379" s="11"/>
      <c r="V1379" s="11"/>
      <c r="W1379" s="8">
        <f ca="1">IFERROR(IF(P1379&gt;=1,(IF(M1379&gt;=2,COUNTIF(INDIRECT(G1379):INDIRECT(H1379),"OLD"),0)),0),0)</f>
        <v>0</v>
      </c>
      <c r="X1379" s="8">
        <f ca="1">IFERROR(IF(P1379&gt;=1,(IF(M1379=1,COUNTIF(INDIRECT(G1379):INDIRECT(H1379),"NEW"),IF(M1379=3,COUNTIF(INDIRECT(G1379):INDIRECT(H1379),"NEW"),0))),0),0)</f>
        <v>0</v>
      </c>
      <c r="Y1379" s="10">
        <f t="shared" ca="1" si="65"/>
        <v>0</v>
      </c>
      <c r="Z1379" s="13"/>
    </row>
    <row r="1380" spans="6:26" ht="20.100000000000001" customHeight="1" x14ac:dyDescent="0.25">
      <c r="F1380" s="1">
        <f>IFERROR(IF(O1380&gt;=101,MATCH(O1380,VITRAN!$AG$14:$AG$1513,0)+13,0),0)</f>
        <v>0</v>
      </c>
      <c r="G1380" s="1" t="str">
        <f t="shared" si="63"/>
        <v/>
      </c>
      <c r="H1380" s="1" t="str">
        <f t="shared" si="64"/>
        <v/>
      </c>
      <c r="J1380" s="1">
        <f>IFERROR(SUMIFS(STOCK!$U$10:$U$209,STOCK!$H$10:$H$209,T1380),0)</f>
        <v>0</v>
      </c>
      <c r="K1380" s="1">
        <f>IFERROR(SUMIFS(STOCK!$V$10:$V$209,STOCK!$H$10:$H$209,T1380),0)</f>
        <v>0</v>
      </c>
      <c r="M1380" s="1">
        <f>IFERROR(IF(LEN(T1380)&gt;=1,VLOOKUP(HLOOKUP(T1380,PROFILE!$K$5:$V$8,4,0),PROFILE!$F$1:$G$3,2,0),0),0)</f>
        <v>0</v>
      </c>
      <c r="N1380" s="1">
        <f>IFERROR(COUNTIFS(PROFILE!$H$13:$H$212,"&gt;=1",PROFILE!$I$13:$I$212,T1380),0)</f>
        <v>0</v>
      </c>
      <c r="O1380" s="1">
        <f>IFERROR(IF(P1380&gt;=1,(IF(LEN(T1380)&gt;=1,VLOOKUP(T1380,PROFILE!$A$23:$B$34,2,0)*100+COUNTIF($T$8:T1380,T1380),0)),0),0)</f>
        <v>0</v>
      </c>
      <c r="P1380" s="11"/>
      <c r="Q1380" s="11"/>
      <c r="R1380" s="12"/>
      <c r="S1380" s="12"/>
      <c r="T1380" s="11"/>
      <c r="U1380" s="11"/>
      <c r="V1380" s="11"/>
      <c r="W1380" s="8">
        <f ca="1">IFERROR(IF(P1380&gt;=1,(IF(M1380&gt;=2,COUNTIF(INDIRECT(G1380):INDIRECT(H1380),"OLD"),0)),0),0)</f>
        <v>0</v>
      </c>
      <c r="X1380" s="8">
        <f ca="1">IFERROR(IF(P1380&gt;=1,(IF(M1380=1,COUNTIF(INDIRECT(G1380):INDIRECT(H1380),"NEW"),IF(M1380=3,COUNTIF(INDIRECT(G1380):INDIRECT(H1380),"NEW"),0))),0),0)</f>
        <v>0</v>
      </c>
      <c r="Y1380" s="10">
        <f t="shared" ca="1" si="65"/>
        <v>0</v>
      </c>
      <c r="Z1380" s="13"/>
    </row>
    <row r="1381" spans="6:26" ht="20.100000000000001" customHeight="1" x14ac:dyDescent="0.25">
      <c r="F1381" s="1">
        <f>IFERROR(IF(O1381&gt;=101,MATCH(O1381,VITRAN!$AG$14:$AG$1513,0)+13,0),0)</f>
        <v>0</v>
      </c>
      <c r="G1381" s="1" t="str">
        <f t="shared" si="63"/>
        <v/>
      </c>
      <c r="H1381" s="1" t="str">
        <f t="shared" si="64"/>
        <v/>
      </c>
      <c r="J1381" s="1">
        <f>IFERROR(SUMIFS(STOCK!$U$10:$U$209,STOCK!$H$10:$H$209,T1381),0)</f>
        <v>0</v>
      </c>
      <c r="K1381" s="1">
        <f>IFERROR(SUMIFS(STOCK!$V$10:$V$209,STOCK!$H$10:$H$209,T1381),0)</f>
        <v>0</v>
      </c>
      <c r="M1381" s="1">
        <f>IFERROR(IF(LEN(T1381)&gt;=1,VLOOKUP(HLOOKUP(T1381,PROFILE!$K$5:$V$8,4,0),PROFILE!$F$1:$G$3,2,0),0),0)</f>
        <v>0</v>
      </c>
      <c r="N1381" s="1">
        <f>IFERROR(COUNTIFS(PROFILE!$H$13:$H$212,"&gt;=1",PROFILE!$I$13:$I$212,T1381),0)</f>
        <v>0</v>
      </c>
      <c r="O1381" s="1">
        <f>IFERROR(IF(P1381&gt;=1,(IF(LEN(T1381)&gt;=1,VLOOKUP(T1381,PROFILE!$A$23:$B$34,2,0)*100+COUNTIF($T$8:T1381,T1381),0)),0),0)</f>
        <v>0</v>
      </c>
      <c r="P1381" s="11"/>
      <c r="Q1381" s="11"/>
      <c r="R1381" s="12"/>
      <c r="S1381" s="12"/>
      <c r="T1381" s="11"/>
      <c r="U1381" s="11"/>
      <c r="V1381" s="11"/>
      <c r="W1381" s="8">
        <f ca="1">IFERROR(IF(P1381&gt;=1,(IF(M1381&gt;=2,COUNTIF(INDIRECT(G1381):INDIRECT(H1381),"OLD"),0)),0),0)</f>
        <v>0</v>
      </c>
      <c r="X1381" s="8">
        <f ca="1">IFERROR(IF(P1381&gt;=1,(IF(M1381=1,COUNTIF(INDIRECT(G1381):INDIRECT(H1381),"NEW"),IF(M1381=3,COUNTIF(INDIRECT(G1381):INDIRECT(H1381),"NEW"),0))),0),0)</f>
        <v>0</v>
      </c>
      <c r="Y1381" s="10">
        <f t="shared" ca="1" si="65"/>
        <v>0</v>
      </c>
      <c r="Z1381" s="13"/>
    </row>
    <row r="1382" spans="6:26" ht="20.100000000000001" customHeight="1" x14ac:dyDescent="0.25">
      <c r="F1382" s="1">
        <f>IFERROR(IF(O1382&gt;=101,MATCH(O1382,VITRAN!$AG$14:$AG$1513,0)+13,0),0)</f>
        <v>0</v>
      </c>
      <c r="G1382" s="1" t="str">
        <f t="shared" si="63"/>
        <v/>
      </c>
      <c r="H1382" s="1" t="str">
        <f t="shared" si="64"/>
        <v/>
      </c>
      <c r="J1382" s="1">
        <f>IFERROR(SUMIFS(STOCK!$U$10:$U$209,STOCK!$H$10:$H$209,T1382),0)</f>
        <v>0</v>
      </c>
      <c r="K1382" s="1">
        <f>IFERROR(SUMIFS(STOCK!$V$10:$V$209,STOCK!$H$10:$H$209,T1382),0)</f>
        <v>0</v>
      </c>
      <c r="M1382" s="1">
        <f>IFERROR(IF(LEN(T1382)&gt;=1,VLOOKUP(HLOOKUP(T1382,PROFILE!$K$5:$V$8,4,0),PROFILE!$F$1:$G$3,2,0),0),0)</f>
        <v>0</v>
      </c>
      <c r="N1382" s="1">
        <f>IFERROR(COUNTIFS(PROFILE!$H$13:$H$212,"&gt;=1",PROFILE!$I$13:$I$212,T1382),0)</f>
        <v>0</v>
      </c>
      <c r="O1382" s="1">
        <f>IFERROR(IF(P1382&gt;=1,(IF(LEN(T1382)&gt;=1,VLOOKUP(T1382,PROFILE!$A$23:$B$34,2,0)*100+COUNTIF($T$8:T1382,T1382),0)),0),0)</f>
        <v>0</v>
      </c>
      <c r="P1382" s="11"/>
      <c r="Q1382" s="11"/>
      <c r="R1382" s="12"/>
      <c r="S1382" s="12"/>
      <c r="T1382" s="11"/>
      <c r="U1382" s="11"/>
      <c r="V1382" s="11"/>
      <c r="W1382" s="8">
        <f ca="1">IFERROR(IF(P1382&gt;=1,(IF(M1382&gt;=2,COUNTIF(INDIRECT(G1382):INDIRECT(H1382),"OLD"),0)),0),0)</f>
        <v>0</v>
      </c>
      <c r="X1382" s="8">
        <f ca="1">IFERROR(IF(P1382&gt;=1,(IF(M1382=1,COUNTIF(INDIRECT(G1382):INDIRECT(H1382),"NEW"),IF(M1382=3,COUNTIF(INDIRECT(G1382):INDIRECT(H1382),"NEW"),0))),0),0)</f>
        <v>0</v>
      </c>
      <c r="Y1382" s="10">
        <f t="shared" ca="1" si="65"/>
        <v>0</v>
      </c>
      <c r="Z1382" s="13"/>
    </row>
    <row r="1383" spans="6:26" ht="20.100000000000001" customHeight="1" x14ac:dyDescent="0.25">
      <c r="F1383" s="1">
        <f>IFERROR(IF(O1383&gt;=101,MATCH(O1383,VITRAN!$AG$14:$AG$1513,0)+13,0),0)</f>
        <v>0</v>
      </c>
      <c r="G1383" s="1" t="str">
        <f t="shared" si="63"/>
        <v/>
      </c>
      <c r="H1383" s="1" t="str">
        <f t="shared" si="64"/>
        <v/>
      </c>
      <c r="J1383" s="1">
        <f>IFERROR(SUMIFS(STOCK!$U$10:$U$209,STOCK!$H$10:$H$209,T1383),0)</f>
        <v>0</v>
      </c>
      <c r="K1383" s="1">
        <f>IFERROR(SUMIFS(STOCK!$V$10:$V$209,STOCK!$H$10:$H$209,T1383),0)</f>
        <v>0</v>
      </c>
      <c r="M1383" s="1">
        <f>IFERROR(IF(LEN(T1383)&gt;=1,VLOOKUP(HLOOKUP(T1383,PROFILE!$K$5:$V$8,4,0),PROFILE!$F$1:$G$3,2,0),0),0)</f>
        <v>0</v>
      </c>
      <c r="N1383" s="1">
        <f>IFERROR(COUNTIFS(PROFILE!$H$13:$H$212,"&gt;=1",PROFILE!$I$13:$I$212,T1383),0)</f>
        <v>0</v>
      </c>
      <c r="O1383" s="1">
        <f>IFERROR(IF(P1383&gt;=1,(IF(LEN(T1383)&gt;=1,VLOOKUP(T1383,PROFILE!$A$23:$B$34,2,0)*100+COUNTIF($T$8:T1383,T1383),0)),0),0)</f>
        <v>0</v>
      </c>
      <c r="P1383" s="11"/>
      <c r="Q1383" s="11"/>
      <c r="R1383" s="12"/>
      <c r="S1383" s="12"/>
      <c r="T1383" s="11"/>
      <c r="U1383" s="11"/>
      <c r="V1383" s="11"/>
      <c r="W1383" s="8">
        <f ca="1">IFERROR(IF(P1383&gt;=1,(IF(M1383&gt;=2,COUNTIF(INDIRECT(G1383):INDIRECT(H1383),"OLD"),0)),0),0)</f>
        <v>0</v>
      </c>
      <c r="X1383" s="8">
        <f ca="1">IFERROR(IF(P1383&gt;=1,(IF(M1383=1,COUNTIF(INDIRECT(G1383):INDIRECT(H1383),"NEW"),IF(M1383=3,COUNTIF(INDIRECT(G1383):INDIRECT(H1383),"NEW"),0))),0),0)</f>
        <v>0</v>
      </c>
      <c r="Y1383" s="10">
        <f t="shared" ca="1" si="65"/>
        <v>0</v>
      </c>
      <c r="Z1383" s="13"/>
    </row>
    <row r="1384" spans="6:26" ht="20.100000000000001" customHeight="1" x14ac:dyDescent="0.25">
      <c r="F1384" s="1">
        <f>IFERROR(IF(O1384&gt;=101,MATCH(O1384,VITRAN!$AG$14:$AG$1513,0)+13,0),0)</f>
        <v>0</v>
      </c>
      <c r="G1384" s="1" t="str">
        <f t="shared" si="63"/>
        <v/>
      </c>
      <c r="H1384" s="1" t="str">
        <f t="shared" si="64"/>
        <v/>
      </c>
      <c r="J1384" s="1">
        <f>IFERROR(SUMIFS(STOCK!$U$10:$U$209,STOCK!$H$10:$H$209,T1384),0)</f>
        <v>0</v>
      </c>
      <c r="K1384" s="1">
        <f>IFERROR(SUMIFS(STOCK!$V$10:$V$209,STOCK!$H$10:$H$209,T1384),0)</f>
        <v>0</v>
      </c>
      <c r="M1384" s="1">
        <f>IFERROR(IF(LEN(T1384)&gt;=1,VLOOKUP(HLOOKUP(T1384,PROFILE!$K$5:$V$8,4,0),PROFILE!$F$1:$G$3,2,0),0),0)</f>
        <v>0</v>
      </c>
      <c r="N1384" s="1">
        <f>IFERROR(COUNTIFS(PROFILE!$H$13:$H$212,"&gt;=1",PROFILE!$I$13:$I$212,T1384),0)</f>
        <v>0</v>
      </c>
      <c r="O1384" s="1">
        <f>IFERROR(IF(P1384&gt;=1,(IF(LEN(T1384)&gt;=1,VLOOKUP(T1384,PROFILE!$A$23:$B$34,2,0)*100+COUNTIF($T$8:T1384,T1384),0)),0),0)</f>
        <v>0</v>
      </c>
      <c r="P1384" s="11"/>
      <c r="Q1384" s="11"/>
      <c r="R1384" s="12"/>
      <c r="S1384" s="12"/>
      <c r="T1384" s="11"/>
      <c r="U1384" s="11"/>
      <c r="V1384" s="11"/>
      <c r="W1384" s="8">
        <f ca="1">IFERROR(IF(P1384&gt;=1,(IF(M1384&gt;=2,COUNTIF(INDIRECT(G1384):INDIRECT(H1384),"OLD"),0)),0),0)</f>
        <v>0</v>
      </c>
      <c r="X1384" s="8">
        <f ca="1">IFERROR(IF(P1384&gt;=1,(IF(M1384=1,COUNTIF(INDIRECT(G1384):INDIRECT(H1384),"NEW"),IF(M1384=3,COUNTIF(INDIRECT(G1384):INDIRECT(H1384),"NEW"),0))),0),0)</f>
        <v>0</v>
      </c>
      <c r="Y1384" s="10">
        <f t="shared" ca="1" si="65"/>
        <v>0</v>
      </c>
      <c r="Z1384" s="13"/>
    </row>
    <row r="1385" spans="6:26" ht="20.100000000000001" customHeight="1" x14ac:dyDescent="0.25">
      <c r="F1385" s="1">
        <f>IFERROR(IF(O1385&gt;=101,MATCH(O1385,VITRAN!$AG$14:$AG$1513,0)+13,0),0)</f>
        <v>0</v>
      </c>
      <c r="G1385" s="1" t="str">
        <f t="shared" si="63"/>
        <v/>
      </c>
      <c r="H1385" s="1" t="str">
        <f t="shared" si="64"/>
        <v/>
      </c>
      <c r="J1385" s="1">
        <f>IFERROR(SUMIFS(STOCK!$U$10:$U$209,STOCK!$H$10:$H$209,T1385),0)</f>
        <v>0</v>
      </c>
      <c r="K1385" s="1">
        <f>IFERROR(SUMIFS(STOCK!$V$10:$V$209,STOCK!$H$10:$H$209,T1385),0)</f>
        <v>0</v>
      </c>
      <c r="M1385" s="1">
        <f>IFERROR(IF(LEN(T1385)&gt;=1,VLOOKUP(HLOOKUP(T1385,PROFILE!$K$5:$V$8,4,0),PROFILE!$F$1:$G$3,2,0),0),0)</f>
        <v>0</v>
      </c>
      <c r="N1385" s="1">
        <f>IFERROR(COUNTIFS(PROFILE!$H$13:$H$212,"&gt;=1",PROFILE!$I$13:$I$212,T1385),0)</f>
        <v>0</v>
      </c>
      <c r="O1385" s="1">
        <f>IFERROR(IF(P1385&gt;=1,(IF(LEN(T1385)&gt;=1,VLOOKUP(T1385,PROFILE!$A$23:$B$34,2,0)*100+COUNTIF($T$8:T1385,T1385),0)),0),0)</f>
        <v>0</v>
      </c>
      <c r="P1385" s="11"/>
      <c r="Q1385" s="11"/>
      <c r="R1385" s="12"/>
      <c r="S1385" s="12"/>
      <c r="T1385" s="11"/>
      <c r="U1385" s="11"/>
      <c r="V1385" s="11"/>
      <c r="W1385" s="8">
        <f ca="1">IFERROR(IF(P1385&gt;=1,(IF(M1385&gt;=2,COUNTIF(INDIRECT(G1385):INDIRECT(H1385),"OLD"),0)),0),0)</f>
        <v>0</v>
      </c>
      <c r="X1385" s="8">
        <f ca="1">IFERROR(IF(P1385&gt;=1,(IF(M1385=1,COUNTIF(INDIRECT(G1385):INDIRECT(H1385),"NEW"),IF(M1385=3,COUNTIF(INDIRECT(G1385):INDIRECT(H1385),"NEW"),0))),0),0)</f>
        <v>0</v>
      </c>
      <c r="Y1385" s="10">
        <f t="shared" ca="1" si="65"/>
        <v>0</v>
      </c>
      <c r="Z1385" s="13"/>
    </row>
    <row r="1386" spans="6:26" ht="20.100000000000001" customHeight="1" x14ac:dyDescent="0.25">
      <c r="F1386" s="1">
        <f>IFERROR(IF(O1386&gt;=101,MATCH(O1386,VITRAN!$AG$14:$AG$1513,0)+13,0),0)</f>
        <v>0</v>
      </c>
      <c r="G1386" s="1" t="str">
        <f t="shared" si="63"/>
        <v/>
      </c>
      <c r="H1386" s="1" t="str">
        <f t="shared" si="64"/>
        <v/>
      </c>
      <c r="J1386" s="1">
        <f>IFERROR(SUMIFS(STOCK!$U$10:$U$209,STOCK!$H$10:$H$209,T1386),0)</f>
        <v>0</v>
      </c>
      <c r="K1386" s="1">
        <f>IFERROR(SUMIFS(STOCK!$V$10:$V$209,STOCK!$H$10:$H$209,T1386),0)</f>
        <v>0</v>
      </c>
      <c r="M1386" s="1">
        <f>IFERROR(IF(LEN(T1386)&gt;=1,VLOOKUP(HLOOKUP(T1386,PROFILE!$K$5:$V$8,4,0),PROFILE!$F$1:$G$3,2,0),0),0)</f>
        <v>0</v>
      </c>
      <c r="N1386" s="1">
        <f>IFERROR(COUNTIFS(PROFILE!$H$13:$H$212,"&gt;=1",PROFILE!$I$13:$I$212,T1386),0)</f>
        <v>0</v>
      </c>
      <c r="O1386" s="1">
        <f>IFERROR(IF(P1386&gt;=1,(IF(LEN(T1386)&gt;=1,VLOOKUP(T1386,PROFILE!$A$23:$B$34,2,0)*100+COUNTIF($T$8:T1386,T1386),0)),0),0)</f>
        <v>0</v>
      </c>
      <c r="P1386" s="11"/>
      <c r="Q1386" s="11"/>
      <c r="R1386" s="12"/>
      <c r="S1386" s="12"/>
      <c r="T1386" s="11"/>
      <c r="U1386" s="11"/>
      <c r="V1386" s="11"/>
      <c r="W1386" s="8">
        <f ca="1">IFERROR(IF(P1386&gt;=1,(IF(M1386&gt;=2,COUNTIF(INDIRECT(G1386):INDIRECT(H1386),"OLD"),0)),0),0)</f>
        <v>0</v>
      </c>
      <c r="X1386" s="8">
        <f ca="1">IFERROR(IF(P1386&gt;=1,(IF(M1386=1,COUNTIF(INDIRECT(G1386):INDIRECT(H1386),"NEW"),IF(M1386=3,COUNTIF(INDIRECT(G1386):INDIRECT(H1386),"NEW"),0))),0),0)</f>
        <v>0</v>
      </c>
      <c r="Y1386" s="10">
        <f t="shared" ca="1" si="65"/>
        <v>0</v>
      </c>
      <c r="Z1386" s="13"/>
    </row>
    <row r="1387" spans="6:26" ht="20.100000000000001" customHeight="1" x14ac:dyDescent="0.25">
      <c r="F1387" s="1">
        <f>IFERROR(IF(O1387&gt;=101,MATCH(O1387,VITRAN!$AG$14:$AG$1513,0)+13,0),0)</f>
        <v>0</v>
      </c>
      <c r="G1387" s="1" t="str">
        <f t="shared" si="63"/>
        <v/>
      </c>
      <c r="H1387" s="1" t="str">
        <f t="shared" si="64"/>
        <v/>
      </c>
      <c r="J1387" s="1">
        <f>IFERROR(SUMIFS(STOCK!$U$10:$U$209,STOCK!$H$10:$H$209,T1387),0)</f>
        <v>0</v>
      </c>
      <c r="K1387" s="1">
        <f>IFERROR(SUMIFS(STOCK!$V$10:$V$209,STOCK!$H$10:$H$209,T1387),0)</f>
        <v>0</v>
      </c>
      <c r="M1387" s="1">
        <f>IFERROR(IF(LEN(T1387)&gt;=1,VLOOKUP(HLOOKUP(T1387,PROFILE!$K$5:$V$8,4,0),PROFILE!$F$1:$G$3,2,0),0),0)</f>
        <v>0</v>
      </c>
      <c r="N1387" s="1">
        <f>IFERROR(COUNTIFS(PROFILE!$H$13:$H$212,"&gt;=1",PROFILE!$I$13:$I$212,T1387),0)</f>
        <v>0</v>
      </c>
      <c r="O1387" s="1">
        <f>IFERROR(IF(P1387&gt;=1,(IF(LEN(T1387)&gt;=1,VLOOKUP(T1387,PROFILE!$A$23:$B$34,2,0)*100+COUNTIF($T$8:T1387,T1387),0)),0),0)</f>
        <v>0</v>
      </c>
      <c r="P1387" s="11"/>
      <c r="Q1387" s="11"/>
      <c r="R1387" s="12"/>
      <c r="S1387" s="12"/>
      <c r="T1387" s="11"/>
      <c r="U1387" s="11"/>
      <c r="V1387" s="11"/>
      <c r="W1387" s="8">
        <f ca="1">IFERROR(IF(P1387&gt;=1,(IF(M1387&gt;=2,COUNTIF(INDIRECT(G1387):INDIRECT(H1387),"OLD"),0)),0),0)</f>
        <v>0</v>
      </c>
      <c r="X1387" s="8">
        <f ca="1">IFERROR(IF(P1387&gt;=1,(IF(M1387=1,COUNTIF(INDIRECT(G1387):INDIRECT(H1387),"NEW"),IF(M1387=3,COUNTIF(INDIRECT(G1387):INDIRECT(H1387),"NEW"),0))),0),0)</f>
        <v>0</v>
      </c>
      <c r="Y1387" s="10">
        <f t="shared" ca="1" si="65"/>
        <v>0</v>
      </c>
      <c r="Z1387" s="13"/>
    </row>
    <row r="1388" spans="6:26" ht="20.100000000000001" customHeight="1" x14ac:dyDescent="0.25">
      <c r="F1388" s="1">
        <f>IFERROR(IF(O1388&gt;=101,MATCH(O1388,VITRAN!$AG$14:$AG$1513,0)+13,0),0)</f>
        <v>0</v>
      </c>
      <c r="G1388" s="1" t="str">
        <f t="shared" si="63"/>
        <v/>
      </c>
      <c r="H1388" s="1" t="str">
        <f t="shared" si="64"/>
        <v/>
      </c>
      <c r="J1388" s="1">
        <f>IFERROR(SUMIFS(STOCK!$U$10:$U$209,STOCK!$H$10:$H$209,T1388),0)</f>
        <v>0</v>
      </c>
      <c r="K1388" s="1">
        <f>IFERROR(SUMIFS(STOCK!$V$10:$V$209,STOCK!$H$10:$H$209,T1388),0)</f>
        <v>0</v>
      </c>
      <c r="M1388" s="1">
        <f>IFERROR(IF(LEN(T1388)&gt;=1,VLOOKUP(HLOOKUP(T1388,PROFILE!$K$5:$V$8,4,0),PROFILE!$F$1:$G$3,2,0),0),0)</f>
        <v>0</v>
      </c>
      <c r="N1388" s="1">
        <f>IFERROR(COUNTIFS(PROFILE!$H$13:$H$212,"&gt;=1",PROFILE!$I$13:$I$212,T1388),0)</f>
        <v>0</v>
      </c>
      <c r="O1388" s="1">
        <f>IFERROR(IF(P1388&gt;=1,(IF(LEN(T1388)&gt;=1,VLOOKUP(T1388,PROFILE!$A$23:$B$34,2,0)*100+COUNTIF($T$8:T1388,T1388),0)),0),0)</f>
        <v>0</v>
      </c>
      <c r="P1388" s="11"/>
      <c r="Q1388" s="11"/>
      <c r="R1388" s="12"/>
      <c r="S1388" s="12"/>
      <c r="T1388" s="11"/>
      <c r="U1388" s="11"/>
      <c r="V1388" s="11"/>
      <c r="W1388" s="8">
        <f ca="1">IFERROR(IF(P1388&gt;=1,(IF(M1388&gt;=2,COUNTIF(INDIRECT(G1388):INDIRECT(H1388),"OLD"),0)),0),0)</f>
        <v>0</v>
      </c>
      <c r="X1388" s="8">
        <f ca="1">IFERROR(IF(P1388&gt;=1,(IF(M1388=1,COUNTIF(INDIRECT(G1388):INDIRECT(H1388),"NEW"),IF(M1388=3,COUNTIF(INDIRECT(G1388):INDIRECT(H1388),"NEW"),0))),0),0)</f>
        <v>0</v>
      </c>
      <c r="Y1388" s="10">
        <f t="shared" ca="1" si="65"/>
        <v>0</v>
      </c>
      <c r="Z1388" s="13"/>
    </row>
    <row r="1389" spans="6:26" ht="20.100000000000001" customHeight="1" x14ac:dyDescent="0.25">
      <c r="F1389" s="1">
        <f>IFERROR(IF(O1389&gt;=101,MATCH(O1389,VITRAN!$AG$14:$AG$1513,0)+13,0),0)</f>
        <v>0</v>
      </c>
      <c r="G1389" s="1" t="str">
        <f t="shared" si="63"/>
        <v/>
      </c>
      <c r="H1389" s="1" t="str">
        <f t="shared" si="64"/>
        <v/>
      </c>
      <c r="J1389" s="1">
        <f>IFERROR(SUMIFS(STOCK!$U$10:$U$209,STOCK!$H$10:$H$209,T1389),0)</f>
        <v>0</v>
      </c>
      <c r="K1389" s="1">
        <f>IFERROR(SUMIFS(STOCK!$V$10:$V$209,STOCK!$H$10:$H$209,T1389),0)</f>
        <v>0</v>
      </c>
      <c r="M1389" s="1">
        <f>IFERROR(IF(LEN(T1389)&gt;=1,VLOOKUP(HLOOKUP(T1389,PROFILE!$K$5:$V$8,4,0),PROFILE!$F$1:$G$3,2,0),0),0)</f>
        <v>0</v>
      </c>
      <c r="N1389" s="1">
        <f>IFERROR(COUNTIFS(PROFILE!$H$13:$H$212,"&gt;=1",PROFILE!$I$13:$I$212,T1389),0)</f>
        <v>0</v>
      </c>
      <c r="O1389" s="1">
        <f>IFERROR(IF(P1389&gt;=1,(IF(LEN(T1389)&gt;=1,VLOOKUP(T1389,PROFILE!$A$23:$B$34,2,0)*100+COUNTIF($T$8:T1389,T1389),0)),0),0)</f>
        <v>0</v>
      </c>
      <c r="P1389" s="11"/>
      <c r="Q1389" s="11"/>
      <c r="R1389" s="12"/>
      <c r="S1389" s="12"/>
      <c r="T1389" s="11"/>
      <c r="U1389" s="11"/>
      <c r="V1389" s="11"/>
      <c r="W1389" s="8">
        <f ca="1">IFERROR(IF(P1389&gt;=1,(IF(M1389&gt;=2,COUNTIF(INDIRECT(G1389):INDIRECT(H1389),"OLD"),0)),0),0)</f>
        <v>0</v>
      </c>
      <c r="X1389" s="8">
        <f ca="1">IFERROR(IF(P1389&gt;=1,(IF(M1389=1,COUNTIF(INDIRECT(G1389):INDIRECT(H1389),"NEW"),IF(M1389=3,COUNTIF(INDIRECT(G1389):INDIRECT(H1389),"NEW"),0))),0),0)</f>
        <v>0</v>
      </c>
      <c r="Y1389" s="10">
        <f t="shared" ca="1" si="65"/>
        <v>0</v>
      </c>
      <c r="Z1389" s="13"/>
    </row>
    <row r="1390" spans="6:26" ht="20.100000000000001" customHeight="1" x14ac:dyDescent="0.25">
      <c r="F1390" s="1">
        <f>IFERROR(IF(O1390&gt;=101,MATCH(O1390,VITRAN!$AG$14:$AG$1513,0)+13,0),0)</f>
        <v>0</v>
      </c>
      <c r="G1390" s="1" t="str">
        <f t="shared" si="63"/>
        <v/>
      </c>
      <c r="H1390" s="1" t="str">
        <f t="shared" si="64"/>
        <v/>
      </c>
      <c r="J1390" s="1">
        <f>IFERROR(SUMIFS(STOCK!$U$10:$U$209,STOCK!$H$10:$H$209,T1390),0)</f>
        <v>0</v>
      </c>
      <c r="K1390" s="1">
        <f>IFERROR(SUMIFS(STOCK!$V$10:$V$209,STOCK!$H$10:$H$209,T1390),0)</f>
        <v>0</v>
      </c>
      <c r="M1390" s="1">
        <f>IFERROR(IF(LEN(T1390)&gt;=1,VLOOKUP(HLOOKUP(T1390,PROFILE!$K$5:$V$8,4,0),PROFILE!$F$1:$G$3,2,0),0),0)</f>
        <v>0</v>
      </c>
      <c r="N1390" s="1">
        <f>IFERROR(COUNTIFS(PROFILE!$H$13:$H$212,"&gt;=1",PROFILE!$I$13:$I$212,T1390),0)</f>
        <v>0</v>
      </c>
      <c r="O1390" s="1">
        <f>IFERROR(IF(P1390&gt;=1,(IF(LEN(T1390)&gt;=1,VLOOKUP(T1390,PROFILE!$A$23:$B$34,2,0)*100+COUNTIF($T$8:T1390,T1390),0)),0),0)</f>
        <v>0</v>
      </c>
      <c r="P1390" s="11"/>
      <c r="Q1390" s="11"/>
      <c r="R1390" s="12"/>
      <c r="S1390" s="12"/>
      <c r="T1390" s="11"/>
      <c r="U1390" s="11"/>
      <c r="V1390" s="11"/>
      <c r="W1390" s="8">
        <f ca="1">IFERROR(IF(P1390&gt;=1,(IF(M1390&gt;=2,COUNTIF(INDIRECT(G1390):INDIRECT(H1390),"OLD"),0)),0),0)</f>
        <v>0</v>
      </c>
      <c r="X1390" s="8">
        <f ca="1">IFERROR(IF(P1390&gt;=1,(IF(M1390=1,COUNTIF(INDIRECT(G1390):INDIRECT(H1390),"NEW"),IF(M1390=3,COUNTIF(INDIRECT(G1390):INDIRECT(H1390),"NEW"),0))),0),0)</f>
        <v>0</v>
      </c>
      <c r="Y1390" s="10">
        <f t="shared" ca="1" si="65"/>
        <v>0</v>
      </c>
      <c r="Z1390" s="13"/>
    </row>
    <row r="1391" spans="6:26" ht="20.100000000000001" customHeight="1" x14ac:dyDescent="0.25">
      <c r="F1391" s="1">
        <f>IFERROR(IF(O1391&gt;=101,MATCH(O1391,VITRAN!$AG$14:$AG$1513,0)+13,0),0)</f>
        <v>0</v>
      </c>
      <c r="G1391" s="1" t="str">
        <f t="shared" si="63"/>
        <v/>
      </c>
      <c r="H1391" s="1" t="str">
        <f t="shared" si="64"/>
        <v/>
      </c>
      <c r="J1391" s="1">
        <f>IFERROR(SUMIFS(STOCK!$U$10:$U$209,STOCK!$H$10:$H$209,T1391),0)</f>
        <v>0</v>
      </c>
      <c r="K1391" s="1">
        <f>IFERROR(SUMIFS(STOCK!$V$10:$V$209,STOCK!$H$10:$H$209,T1391),0)</f>
        <v>0</v>
      </c>
      <c r="M1391" s="1">
        <f>IFERROR(IF(LEN(T1391)&gt;=1,VLOOKUP(HLOOKUP(T1391,PROFILE!$K$5:$V$8,4,0),PROFILE!$F$1:$G$3,2,0),0),0)</f>
        <v>0</v>
      </c>
      <c r="N1391" s="1">
        <f>IFERROR(COUNTIFS(PROFILE!$H$13:$H$212,"&gt;=1",PROFILE!$I$13:$I$212,T1391),0)</f>
        <v>0</v>
      </c>
      <c r="O1391" s="1">
        <f>IFERROR(IF(P1391&gt;=1,(IF(LEN(T1391)&gt;=1,VLOOKUP(T1391,PROFILE!$A$23:$B$34,2,0)*100+COUNTIF($T$8:T1391,T1391),0)),0),0)</f>
        <v>0</v>
      </c>
      <c r="P1391" s="11"/>
      <c r="Q1391" s="11"/>
      <c r="R1391" s="12"/>
      <c r="S1391" s="12"/>
      <c r="T1391" s="11"/>
      <c r="U1391" s="11"/>
      <c r="V1391" s="11"/>
      <c r="W1391" s="8">
        <f ca="1">IFERROR(IF(P1391&gt;=1,(IF(M1391&gt;=2,COUNTIF(INDIRECT(G1391):INDIRECT(H1391),"OLD"),0)),0),0)</f>
        <v>0</v>
      </c>
      <c r="X1391" s="8">
        <f ca="1">IFERROR(IF(P1391&gt;=1,(IF(M1391=1,COUNTIF(INDIRECT(G1391):INDIRECT(H1391),"NEW"),IF(M1391=3,COUNTIF(INDIRECT(G1391):INDIRECT(H1391),"NEW"),0))),0),0)</f>
        <v>0</v>
      </c>
      <c r="Y1391" s="10">
        <f t="shared" ca="1" si="65"/>
        <v>0</v>
      </c>
      <c r="Z1391" s="13"/>
    </row>
    <row r="1392" spans="6:26" ht="20.100000000000001" customHeight="1" x14ac:dyDescent="0.25">
      <c r="F1392" s="1">
        <f>IFERROR(IF(O1392&gt;=101,MATCH(O1392,VITRAN!$AG$14:$AG$1513,0)+13,0),0)</f>
        <v>0</v>
      </c>
      <c r="G1392" s="1" t="str">
        <f t="shared" si="63"/>
        <v/>
      </c>
      <c r="H1392" s="1" t="str">
        <f t="shared" si="64"/>
        <v/>
      </c>
      <c r="J1392" s="1">
        <f>IFERROR(SUMIFS(STOCK!$U$10:$U$209,STOCK!$H$10:$H$209,T1392),0)</f>
        <v>0</v>
      </c>
      <c r="K1392" s="1">
        <f>IFERROR(SUMIFS(STOCK!$V$10:$V$209,STOCK!$H$10:$H$209,T1392),0)</f>
        <v>0</v>
      </c>
      <c r="M1392" s="1">
        <f>IFERROR(IF(LEN(T1392)&gt;=1,VLOOKUP(HLOOKUP(T1392,PROFILE!$K$5:$V$8,4,0),PROFILE!$F$1:$G$3,2,0),0),0)</f>
        <v>0</v>
      </c>
      <c r="N1392" s="1">
        <f>IFERROR(COUNTIFS(PROFILE!$H$13:$H$212,"&gt;=1",PROFILE!$I$13:$I$212,T1392),0)</f>
        <v>0</v>
      </c>
      <c r="O1392" s="1">
        <f>IFERROR(IF(P1392&gt;=1,(IF(LEN(T1392)&gt;=1,VLOOKUP(T1392,PROFILE!$A$23:$B$34,2,0)*100+COUNTIF($T$8:T1392,T1392),0)),0),0)</f>
        <v>0</v>
      </c>
      <c r="P1392" s="11"/>
      <c r="Q1392" s="11"/>
      <c r="R1392" s="12"/>
      <c r="S1392" s="12"/>
      <c r="T1392" s="11"/>
      <c r="U1392" s="11"/>
      <c r="V1392" s="11"/>
      <c r="W1392" s="8">
        <f ca="1">IFERROR(IF(P1392&gt;=1,(IF(M1392&gt;=2,COUNTIF(INDIRECT(G1392):INDIRECT(H1392),"OLD"),0)),0),0)</f>
        <v>0</v>
      </c>
      <c r="X1392" s="8">
        <f ca="1">IFERROR(IF(P1392&gt;=1,(IF(M1392=1,COUNTIF(INDIRECT(G1392):INDIRECT(H1392),"NEW"),IF(M1392=3,COUNTIF(INDIRECT(G1392):INDIRECT(H1392),"NEW"),0))),0),0)</f>
        <v>0</v>
      </c>
      <c r="Y1392" s="10">
        <f t="shared" ca="1" si="65"/>
        <v>0</v>
      </c>
      <c r="Z1392" s="13"/>
    </row>
    <row r="1393" spans="6:26" ht="20.100000000000001" customHeight="1" x14ac:dyDescent="0.25">
      <c r="F1393" s="1">
        <f>IFERROR(IF(O1393&gt;=101,MATCH(O1393,VITRAN!$AG$14:$AG$1513,0)+13,0),0)</f>
        <v>0</v>
      </c>
      <c r="G1393" s="1" t="str">
        <f t="shared" si="63"/>
        <v/>
      </c>
      <c r="H1393" s="1" t="str">
        <f t="shared" si="64"/>
        <v/>
      </c>
      <c r="J1393" s="1">
        <f>IFERROR(SUMIFS(STOCK!$U$10:$U$209,STOCK!$H$10:$H$209,T1393),0)</f>
        <v>0</v>
      </c>
      <c r="K1393" s="1">
        <f>IFERROR(SUMIFS(STOCK!$V$10:$V$209,STOCK!$H$10:$H$209,T1393),0)</f>
        <v>0</v>
      </c>
      <c r="M1393" s="1">
        <f>IFERROR(IF(LEN(T1393)&gt;=1,VLOOKUP(HLOOKUP(T1393,PROFILE!$K$5:$V$8,4,0),PROFILE!$F$1:$G$3,2,0),0),0)</f>
        <v>0</v>
      </c>
      <c r="N1393" s="1">
        <f>IFERROR(COUNTIFS(PROFILE!$H$13:$H$212,"&gt;=1",PROFILE!$I$13:$I$212,T1393),0)</f>
        <v>0</v>
      </c>
      <c r="O1393" s="1">
        <f>IFERROR(IF(P1393&gt;=1,(IF(LEN(T1393)&gt;=1,VLOOKUP(T1393,PROFILE!$A$23:$B$34,2,0)*100+COUNTIF($T$8:T1393,T1393),0)),0),0)</f>
        <v>0</v>
      </c>
      <c r="P1393" s="11"/>
      <c r="Q1393" s="11"/>
      <c r="R1393" s="12"/>
      <c r="S1393" s="12"/>
      <c r="T1393" s="11"/>
      <c r="U1393" s="11"/>
      <c r="V1393" s="11"/>
      <c r="W1393" s="8">
        <f ca="1">IFERROR(IF(P1393&gt;=1,(IF(M1393&gt;=2,COUNTIF(INDIRECT(G1393):INDIRECT(H1393),"OLD"),0)),0),0)</f>
        <v>0</v>
      </c>
      <c r="X1393" s="8">
        <f ca="1">IFERROR(IF(P1393&gt;=1,(IF(M1393=1,COUNTIF(INDIRECT(G1393):INDIRECT(H1393),"NEW"),IF(M1393=3,COUNTIF(INDIRECT(G1393):INDIRECT(H1393),"NEW"),0))),0),0)</f>
        <v>0</v>
      </c>
      <c r="Y1393" s="10">
        <f t="shared" ca="1" si="65"/>
        <v>0</v>
      </c>
      <c r="Z1393" s="13"/>
    </row>
    <row r="1394" spans="6:26" ht="20.100000000000001" customHeight="1" x14ac:dyDescent="0.25">
      <c r="F1394" s="1">
        <f>IFERROR(IF(O1394&gt;=101,MATCH(O1394,VITRAN!$AG$14:$AG$1513,0)+13,0),0)</f>
        <v>0</v>
      </c>
      <c r="G1394" s="1" t="str">
        <f t="shared" si="63"/>
        <v/>
      </c>
      <c r="H1394" s="1" t="str">
        <f t="shared" si="64"/>
        <v/>
      </c>
      <c r="J1394" s="1">
        <f>IFERROR(SUMIFS(STOCK!$U$10:$U$209,STOCK!$H$10:$H$209,T1394),0)</f>
        <v>0</v>
      </c>
      <c r="K1394" s="1">
        <f>IFERROR(SUMIFS(STOCK!$V$10:$V$209,STOCK!$H$10:$H$209,T1394),0)</f>
        <v>0</v>
      </c>
      <c r="M1394" s="1">
        <f>IFERROR(IF(LEN(T1394)&gt;=1,VLOOKUP(HLOOKUP(T1394,PROFILE!$K$5:$V$8,4,0),PROFILE!$F$1:$G$3,2,0),0),0)</f>
        <v>0</v>
      </c>
      <c r="N1394" s="1">
        <f>IFERROR(COUNTIFS(PROFILE!$H$13:$H$212,"&gt;=1",PROFILE!$I$13:$I$212,T1394),0)</f>
        <v>0</v>
      </c>
      <c r="O1394" s="1">
        <f>IFERROR(IF(P1394&gt;=1,(IF(LEN(T1394)&gt;=1,VLOOKUP(T1394,PROFILE!$A$23:$B$34,2,0)*100+COUNTIF($T$8:T1394,T1394),0)),0),0)</f>
        <v>0</v>
      </c>
      <c r="P1394" s="11"/>
      <c r="Q1394" s="11"/>
      <c r="R1394" s="12"/>
      <c r="S1394" s="12"/>
      <c r="T1394" s="11"/>
      <c r="U1394" s="11"/>
      <c r="V1394" s="11"/>
      <c r="W1394" s="8">
        <f ca="1">IFERROR(IF(P1394&gt;=1,(IF(M1394&gt;=2,COUNTIF(INDIRECT(G1394):INDIRECT(H1394),"OLD"),0)),0),0)</f>
        <v>0</v>
      </c>
      <c r="X1394" s="8">
        <f ca="1">IFERROR(IF(P1394&gt;=1,(IF(M1394=1,COUNTIF(INDIRECT(G1394):INDIRECT(H1394),"NEW"),IF(M1394=3,COUNTIF(INDIRECT(G1394):INDIRECT(H1394),"NEW"),0))),0),0)</f>
        <v>0</v>
      </c>
      <c r="Y1394" s="10">
        <f t="shared" ca="1" si="65"/>
        <v>0</v>
      </c>
      <c r="Z1394" s="13"/>
    </row>
    <row r="1395" spans="6:26" ht="20.100000000000001" customHeight="1" x14ac:dyDescent="0.25">
      <c r="F1395" s="1">
        <f>IFERROR(IF(O1395&gt;=101,MATCH(O1395,VITRAN!$AG$14:$AG$1513,0)+13,0),0)</f>
        <v>0</v>
      </c>
      <c r="G1395" s="1" t="str">
        <f t="shared" si="63"/>
        <v/>
      </c>
      <c r="H1395" s="1" t="str">
        <f t="shared" si="64"/>
        <v/>
      </c>
      <c r="J1395" s="1">
        <f>IFERROR(SUMIFS(STOCK!$U$10:$U$209,STOCK!$H$10:$H$209,T1395),0)</f>
        <v>0</v>
      </c>
      <c r="K1395" s="1">
        <f>IFERROR(SUMIFS(STOCK!$V$10:$V$209,STOCK!$H$10:$H$209,T1395),0)</f>
        <v>0</v>
      </c>
      <c r="M1395" s="1">
        <f>IFERROR(IF(LEN(T1395)&gt;=1,VLOOKUP(HLOOKUP(T1395,PROFILE!$K$5:$V$8,4,0),PROFILE!$F$1:$G$3,2,0),0),0)</f>
        <v>0</v>
      </c>
      <c r="N1395" s="1">
        <f>IFERROR(COUNTIFS(PROFILE!$H$13:$H$212,"&gt;=1",PROFILE!$I$13:$I$212,T1395),0)</f>
        <v>0</v>
      </c>
      <c r="O1395" s="1">
        <f>IFERROR(IF(P1395&gt;=1,(IF(LEN(T1395)&gt;=1,VLOOKUP(T1395,PROFILE!$A$23:$B$34,2,0)*100+COUNTIF($T$8:T1395,T1395),0)),0),0)</f>
        <v>0</v>
      </c>
      <c r="P1395" s="11"/>
      <c r="Q1395" s="11"/>
      <c r="R1395" s="12"/>
      <c r="S1395" s="12"/>
      <c r="T1395" s="11"/>
      <c r="U1395" s="11"/>
      <c r="V1395" s="11"/>
      <c r="W1395" s="8">
        <f ca="1">IFERROR(IF(P1395&gt;=1,(IF(M1395&gt;=2,COUNTIF(INDIRECT(G1395):INDIRECT(H1395),"OLD"),0)),0),0)</f>
        <v>0</v>
      </c>
      <c r="X1395" s="8">
        <f ca="1">IFERROR(IF(P1395&gt;=1,(IF(M1395=1,COUNTIF(INDIRECT(G1395):INDIRECT(H1395),"NEW"),IF(M1395=3,COUNTIF(INDIRECT(G1395):INDIRECT(H1395),"NEW"),0))),0),0)</f>
        <v>0</v>
      </c>
      <c r="Y1395" s="10">
        <f t="shared" ca="1" si="65"/>
        <v>0</v>
      </c>
      <c r="Z1395" s="13"/>
    </row>
    <row r="1396" spans="6:26" ht="20.100000000000001" customHeight="1" x14ac:dyDescent="0.25">
      <c r="F1396" s="1">
        <f>IFERROR(IF(O1396&gt;=101,MATCH(O1396,VITRAN!$AG$14:$AG$1513,0)+13,0),0)</f>
        <v>0</v>
      </c>
      <c r="G1396" s="1" t="str">
        <f t="shared" si="63"/>
        <v/>
      </c>
      <c r="H1396" s="1" t="str">
        <f t="shared" si="64"/>
        <v/>
      </c>
      <c r="J1396" s="1">
        <f>IFERROR(SUMIFS(STOCK!$U$10:$U$209,STOCK!$H$10:$H$209,T1396),0)</f>
        <v>0</v>
      </c>
      <c r="K1396" s="1">
        <f>IFERROR(SUMIFS(STOCK!$V$10:$V$209,STOCK!$H$10:$H$209,T1396),0)</f>
        <v>0</v>
      </c>
      <c r="M1396" s="1">
        <f>IFERROR(IF(LEN(T1396)&gt;=1,VLOOKUP(HLOOKUP(T1396,PROFILE!$K$5:$V$8,4,0),PROFILE!$F$1:$G$3,2,0),0),0)</f>
        <v>0</v>
      </c>
      <c r="N1396" s="1">
        <f>IFERROR(COUNTIFS(PROFILE!$H$13:$H$212,"&gt;=1",PROFILE!$I$13:$I$212,T1396),0)</f>
        <v>0</v>
      </c>
      <c r="O1396" s="1">
        <f>IFERROR(IF(P1396&gt;=1,(IF(LEN(T1396)&gt;=1,VLOOKUP(T1396,PROFILE!$A$23:$B$34,2,0)*100+COUNTIF($T$8:T1396,T1396),0)),0),0)</f>
        <v>0</v>
      </c>
      <c r="P1396" s="11"/>
      <c r="Q1396" s="11"/>
      <c r="R1396" s="12"/>
      <c r="S1396" s="12"/>
      <c r="T1396" s="11"/>
      <c r="U1396" s="11"/>
      <c r="V1396" s="11"/>
      <c r="W1396" s="8">
        <f ca="1">IFERROR(IF(P1396&gt;=1,(IF(M1396&gt;=2,COUNTIF(INDIRECT(G1396):INDIRECT(H1396),"OLD"),0)),0),0)</f>
        <v>0</v>
      </c>
      <c r="X1396" s="8">
        <f ca="1">IFERROR(IF(P1396&gt;=1,(IF(M1396=1,COUNTIF(INDIRECT(G1396):INDIRECT(H1396),"NEW"),IF(M1396=3,COUNTIF(INDIRECT(G1396):INDIRECT(H1396),"NEW"),0))),0),0)</f>
        <v>0</v>
      </c>
      <c r="Y1396" s="10">
        <f t="shared" ca="1" si="65"/>
        <v>0</v>
      </c>
      <c r="Z1396" s="13"/>
    </row>
    <row r="1397" spans="6:26" ht="20.100000000000001" customHeight="1" x14ac:dyDescent="0.25">
      <c r="F1397" s="1">
        <f>IFERROR(IF(O1397&gt;=101,MATCH(O1397,VITRAN!$AG$14:$AG$1513,0)+13,0),0)</f>
        <v>0</v>
      </c>
      <c r="G1397" s="1" t="str">
        <f t="shared" si="63"/>
        <v/>
      </c>
      <c r="H1397" s="1" t="str">
        <f t="shared" si="64"/>
        <v/>
      </c>
      <c r="J1397" s="1">
        <f>IFERROR(SUMIFS(STOCK!$U$10:$U$209,STOCK!$H$10:$H$209,T1397),0)</f>
        <v>0</v>
      </c>
      <c r="K1397" s="1">
        <f>IFERROR(SUMIFS(STOCK!$V$10:$V$209,STOCK!$H$10:$H$209,T1397),0)</f>
        <v>0</v>
      </c>
      <c r="M1397" s="1">
        <f>IFERROR(IF(LEN(T1397)&gt;=1,VLOOKUP(HLOOKUP(T1397,PROFILE!$K$5:$V$8,4,0),PROFILE!$F$1:$G$3,2,0),0),0)</f>
        <v>0</v>
      </c>
      <c r="N1397" s="1">
        <f>IFERROR(COUNTIFS(PROFILE!$H$13:$H$212,"&gt;=1",PROFILE!$I$13:$I$212,T1397),0)</f>
        <v>0</v>
      </c>
      <c r="O1397" s="1">
        <f>IFERROR(IF(P1397&gt;=1,(IF(LEN(T1397)&gt;=1,VLOOKUP(T1397,PROFILE!$A$23:$B$34,2,0)*100+COUNTIF($T$8:T1397,T1397),0)),0),0)</f>
        <v>0</v>
      </c>
      <c r="P1397" s="11"/>
      <c r="Q1397" s="11"/>
      <c r="R1397" s="12"/>
      <c r="S1397" s="12"/>
      <c r="T1397" s="11"/>
      <c r="U1397" s="11"/>
      <c r="V1397" s="11"/>
      <c r="W1397" s="8">
        <f ca="1">IFERROR(IF(P1397&gt;=1,(IF(M1397&gt;=2,COUNTIF(INDIRECT(G1397):INDIRECT(H1397),"OLD"),0)),0),0)</f>
        <v>0</v>
      </c>
      <c r="X1397" s="8">
        <f ca="1">IFERROR(IF(P1397&gt;=1,(IF(M1397=1,COUNTIF(INDIRECT(G1397):INDIRECT(H1397),"NEW"),IF(M1397=3,COUNTIF(INDIRECT(G1397):INDIRECT(H1397),"NEW"),0))),0),0)</f>
        <v>0</v>
      </c>
      <c r="Y1397" s="10">
        <f t="shared" ca="1" si="65"/>
        <v>0</v>
      </c>
      <c r="Z1397" s="13"/>
    </row>
    <row r="1398" spans="6:26" ht="20.100000000000001" customHeight="1" x14ac:dyDescent="0.25">
      <c r="F1398" s="1">
        <f>IFERROR(IF(O1398&gt;=101,MATCH(O1398,VITRAN!$AG$14:$AG$1513,0)+13,0),0)</f>
        <v>0</v>
      </c>
      <c r="G1398" s="1" t="str">
        <f t="shared" si="63"/>
        <v/>
      </c>
      <c r="H1398" s="1" t="str">
        <f t="shared" si="64"/>
        <v/>
      </c>
      <c r="J1398" s="1">
        <f>IFERROR(SUMIFS(STOCK!$U$10:$U$209,STOCK!$H$10:$H$209,T1398),0)</f>
        <v>0</v>
      </c>
      <c r="K1398" s="1">
        <f>IFERROR(SUMIFS(STOCK!$V$10:$V$209,STOCK!$H$10:$H$209,T1398),0)</f>
        <v>0</v>
      </c>
      <c r="M1398" s="1">
        <f>IFERROR(IF(LEN(T1398)&gt;=1,VLOOKUP(HLOOKUP(T1398,PROFILE!$K$5:$V$8,4,0),PROFILE!$F$1:$G$3,2,0),0),0)</f>
        <v>0</v>
      </c>
      <c r="N1398" s="1">
        <f>IFERROR(COUNTIFS(PROFILE!$H$13:$H$212,"&gt;=1",PROFILE!$I$13:$I$212,T1398),0)</f>
        <v>0</v>
      </c>
      <c r="O1398" s="1">
        <f>IFERROR(IF(P1398&gt;=1,(IF(LEN(T1398)&gt;=1,VLOOKUP(T1398,PROFILE!$A$23:$B$34,2,0)*100+COUNTIF($T$8:T1398,T1398),0)),0),0)</f>
        <v>0</v>
      </c>
      <c r="P1398" s="11"/>
      <c r="Q1398" s="11"/>
      <c r="R1398" s="12"/>
      <c r="S1398" s="12"/>
      <c r="T1398" s="11"/>
      <c r="U1398" s="11"/>
      <c r="V1398" s="11"/>
      <c r="W1398" s="8">
        <f ca="1">IFERROR(IF(P1398&gt;=1,(IF(M1398&gt;=2,COUNTIF(INDIRECT(G1398):INDIRECT(H1398),"OLD"),0)),0),0)</f>
        <v>0</v>
      </c>
      <c r="X1398" s="8">
        <f ca="1">IFERROR(IF(P1398&gt;=1,(IF(M1398=1,COUNTIF(INDIRECT(G1398):INDIRECT(H1398),"NEW"),IF(M1398=3,COUNTIF(INDIRECT(G1398):INDIRECT(H1398),"NEW"),0))),0),0)</f>
        <v>0</v>
      </c>
      <c r="Y1398" s="10">
        <f t="shared" ca="1" si="65"/>
        <v>0</v>
      </c>
      <c r="Z1398" s="13"/>
    </row>
    <row r="1399" spans="6:26" ht="20.100000000000001" customHeight="1" x14ac:dyDescent="0.25">
      <c r="F1399" s="1">
        <f>IFERROR(IF(O1399&gt;=101,MATCH(O1399,VITRAN!$AG$14:$AG$1513,0)+13,0),0)</f>
        <v>0</v>
      </c>
      <c r="G1399" s="1" t="str">
        <f t="shared" si="63"/>
        <v/>
      </c>
      <c r="H1399" s="1" t="str">
        <f t="shared" si="64"/>
        <v/>
      </c>
      <c r="J1399" s="1">
        <f>IFERROR(SUMIFS(STOCK!$U$10:$U$209,STOCK!$H$10:$H$209,T1399),0)</f>
        <v>0</v>
      </c>
      <c r="K1399" s="1">
        <f>IFERROR(SUMIFS(STOCK!$V$10:$V$209,STOCK!$H$10:$H$209,T1399),0)</f>
        <v>0</v>
      </c>
      <c r="M1399" s="1">
        <f>IFERROR(IF(LEN(T1399)&gt;=1,VLOOKUP(HLOOKUP(T1399,PROFILE!$K$5:$V$8,4,0),PROFILE!$F$1:$G$3,2,0),0),0)</f>
        <v>0</v>
      </c>
      <c r="N1399" s="1">
        <f>IFERROR(COUNTIFS(PROFILE!$H$13:$H$212,"&gt;=1",PROFILE!$I$13:$I$212,T1399),0)</f>
        <v>0</v>
      </c>
      <c r="O1399" s="1">
        <f>IFERROR(IF(P1399&gt;=1,(IF(LEN(T1399)&gt;=1,VLOOKUP(T1399,PROFILE!$A$23:$B$34,2,0)*100+COUNTIF($T$8:T1399,T1399),0)),0),0)</f>
        <v>0</v>
      </c>
      <c r="P1399" s="11"/>
      <c r="Q1399" s="11"/>
      <c r="R1399" s="12"/>
      <c r="S1399" s="12"/>
      <c r="T1399" s="11"/>
      <c r="U1399" s="11"/>
      <c r="V1399" s="11"/>
      <c r="W1399" s="8">
        <f ca="1">IFERROR(IF(P1399&gt;=1,(IF(M1399&gt;=2,COUNTIF(INDIRECT(G1399):INDIRECT(H1399),"OLD"),0)),0),0)</f>
        <v>0</v>
      </c>
      <c r="X1399" s="8">
        <f ca="1">IFERROR(IF(P1399&gt;=1,(IF(M1399=1,COUNTIF(INDIRECT(G1399):INDIRECT(H1399),"NEW"),IF(M1399=3,COUNTIF(INDIRECT(G1399):INDIRECT(H1399),"NEW"),0))),0),0)</f>
        <v>0</v>
      </c>
      <c r="Y1399" s="10">
        <f t="shared" ca="1" si="65"/>
        <v>0</v>
      </c>
      <c r="Z1399" s="13"/>
    </row>
    <row r="1400" spans="6:26" ht="20.100000000000001" customHeight="1" x14ac:dyDescent="0.25">
      <c r="F1400" s="1">
        <f>IFERROR(IF(O1400&gt;=101,MATCH(O1400,VITRAN!$AG$14:$AG$1513,0)+13,0),0)</f>
        <v>0</v>
      </c>
      <c r="G1400" s="1" t="str">
        <f t="shared" si="63"/>
        <v/>
      </c>
      <c r="H1400" s="1" t="str">
        <f t="shared" si="64"/>
        <v/>
      </c>
      <c r="J1400" s="1">
        <f>IFERROR(SUMIFS(STOCK!$U$10:$U$209,STOCK!$H$10:$H$209,T1400),0)</f>
        <v>0</v>
      </c>
      <c r="K1400" s="1">
        <f>IFERROR(SUMIFS(STOCK!$V$10:$V$209,STOCK!$H$10:$H$209,T1400),0)</f>
        <v>0</v>
      </c>
      <c r="M1400" s="1">
        <f>IFERROR(IF(LEN(T1400)&gt;=1,VLOOKUP(HLOOKUP(T1400,PROFILE!$K$5:$V$8,4,0),PROFILE!$F$1:$G$3,2,0),0),0)</f>
        <v>0</v>
      </c>
      <c r="N1400" s="1">
        <f>IFERROR(COUNTIFS(PROFILE!$H$13:$H$212,"&gt;=1",PROFILE!$I$13:$I$212,T1400),0)</f>
        <v>0</v>
      </c>
      <c r="O1400" s="1">
        <f>IFERROR(IF(P1400&gt;=1,(IF(LEN(T1400)&gt;=1,VLOOKUP(T1400,PROFILE!$A$23:$B$34,2,0)*100+COUNTIF($T$8:T1400,T1400),0)),0),0)</f>
        <v>0</v>
      </c>
      <c r="P1400" s="11"/>
      <c r="Q1400" s="11"/>
      <c r="R1400" s="12"/>
      <c r="S1400" s="12"/>
      <c r="T1400" s="11"/>
      <c r="U1400" s="11"/>
      <c r="V1400" s="11"/>
      <c r="W1400" s="8">
        <f ca="1">IFERROR(IF(P1400&gt;=1,(IF(M1400&gt;=2,COUNTIF(INDIRECT(G1400):INDIRECT(H1400),"OLD"),0)),0),0)</f>
        <v>0</v>
      </c>
      <c r="X1400" s="8">
        <f ca="1">IFERROR(IF(P1400&gt;=1,(IF(M1400=1,COUNTIF(INDIRECT(G1400):INDIRECT(H1400),"NEW"),IF(M1400=3,COUNTIF(INDIRECT(G1400):INDIRECT(H1400),"NEW"),0))),0),0)</f>
        <v>0</v>
      </c>
      <c r="Y1400" s="10">
        <f t="shared" ca="1" si="65"/>
        <v>0</v>
      </c>
      <c r="Z1400" s="13"/>
    </row>
    <row r="1401" spans="6:26" ht="20.100000000000001" customHeight="1" x14ac:dyDescent="0.25">
      <c r="F1401" s="1">
        <f>IFERROR(IF(O1401&gt;=101,MATCH(O1401,VITRAN!$AG$14:$AG$1513,0)+13,0),0)</f>
        <v>0</v>
      </c>
      <c r="G1401" s="1" t="str">
        <f t="shared" si="63"/>
        <v/>
      </c>
      <c r="H1401" s="1" t="str">
        <f t="shared" si="64"/>
        <v/>
      </c>
      <c r="J1401" s="1">
        <f>IFERROR(SUMIFS(STOCK!$U$10:$U$209,STOCK!$H$10:$H$209,T1401),0)</f>
        <v>0</v>
      </c>
      <c r="K1401" s="1">
        <f>IFERROR(SUMIFS(STOCK!$V$10:$V$209,STOCK!$H$10:$H$209,T1401),0)</f>
        <v>0</v>
      </c>
      <c r="M1401" s="1">
        <f>IFERROR(IF(LEN(T1401)&gt;=1,VLOOKUP(HLOOKUP(T1401,PROFILE!$K$5:$V$8,4,0),PROFILE!$F$1:$G$3,2,0),0),0)</f>
        <v>0</v>
      </c>
      <c r="N1401" s="1">
        <f>IFERROR(COUNTIFS(PROFILE!$H$13:$H$212,"&gt;=1",PROFILE!$I$13:$I$212,T1401),0)</f>
        <v>0</v>
      </c>
      <c r="O1401" s="1">
        <f>IFERROR(IF(P1401&gt;=1,(IF(LEN(T1401)&gt;=1,VLOOKUP(T1401,PROFILE!$A$23:$B$34,2,0)*100+COUNTIF($T$8:T1401,T1401),0)),0),0)</f>
        <v>0</v>
      </c>
      <c r="P1401" s="11"/>
      <c r="Q1401" s="11"/>
      <c r="R1401" s="12"/>
      <c r="S1401" s="12"/>
      <c r="T1401" s="11"/>
      <c r="U1401" s="11"/>
      <c r="V1401" s="11"/>
      <c r="W1401" s="8">
        <f ca="1">IFERROR(IF(P1401&gt;=1,(IF(M1401&gt;=2,COUNTIF(INDIRECT(G1401):INDIRECT(H1401),"OLD"),0)),0),0)</f>
        <v>0</v>
      </c>
      <c r="X1401" s="8">
        <f ca="1">IFERROR(IF(P1401&gt;=1,(IF(M1401=1,COUNTIF(INDIRECT(G1401):INDIRECT(H1401),"NEW"),IF(M1401=3,COUNTIF(INDIRECT(G1401):INDIRECT(H1401),"NEW"),0))),0),0)</f>
        <v>0</v>
      </c>
      <c r="Y1401" s="10">
        <f t="shared" ca="1" si="65"/>
        <v>0</v>
      </c>
      <c r="Z1401" s="13"/>
    </row>
    <row r="1402" spans="6:26" ht="20.100000000000001" customHeight="1" x14ac:dyDescent="0.25">
      <c r="F1402" s="1">
        <f>IFERROR(IF(O1402&gt;=101,MATCH(O1402,VITRAN!$AG$14:$AG$1513,0)+13,0),0)</f>
        <v>0</v>
      </c>
      <c r="G1402" s="1" t="str">
        <f t="shared" si="63"/>
        <v/>
      </c>
      <c r="H1402" s="1" t="str">
        <f t="shared" si="64"/>
        <v/>
      </c>
      <c r="J1402" s="1">
        <f>IFERROR(SUMIFS(STOCK!$U$10:$U$209,STOCK!$H$10:$H$209,T1402),0)</f>
        <v>0</v>
      </c>
      <c r="K1402" s="1">
        <f>IFERROR(SUMIFS(STOCK!$V$10:$V$209,STOCK!$H$10:$H$209,T1402),0)</f>
        <v>0</v>
      </c>
      <c r="M1402" s="1">
        <f>IFERROR(IF(LEN(T1402)&gt;=1,VLOOKUP(HLOOKUP(T1402,PROFILE!$K$5:$V$8,4,0),PROFILE!$F$1:$G$3,2,0),0),0)</f>
        <v>0</v>
      </c>
      <c r="N1402" s="1">
        <f>IFERROR(COUNTIFS(PROFILE!$H$13:$H$212,"&gt;=1",PROFILE!$I$13:$I$212,T1402),0)</f>
        <v>0</v>
      </c>
      <c r="O1402" s="1">
        <f>IFERROR(IF(P1402&gt;=1,(IF(LEN(T1402)&gt;=1,VLOOKUP(T1402,PROFILE!$A$23:$B$34,2,0)*100+COUNTIF($T$8:T1402,T1402),0)),0),0)</f>
        <v>0</v>
      </c>
      <c r="P1402" s="11"/>
      <c r="Q1402" s="11"/>
      <c r="R1402" s="12"/>
      <c r="S1402" s="12"/>
      <c r="T1402" s="11"/>
      <c r="U1402" s="11"/>
      <c r="V1402" s="11"/>
      <c r="W1402" s="8">
        <f ca="1">IFERROR(IF(P1402&gt;=1,(IF(M1402&gt;=2,COUNTIF(INDIRECT(G1402):INDIRECT(H1402),"OLD"),0)),0),0)</f>
        <v>0</v>
      </c>
      <c r="X1402" s="8">
        <f ca="1">IFERROR(IF(P1402&gt;=1,(IF(M1402=1,COUNTIF(INDIRECT(G1402):INDIRECT(H1402),"NEW"),IF(M1402=3,COUNTIF(INDIRECT(G1402):INDIRECT(H1402),"NEW"),0))),0),0)</f>
        <v>0</v>
      </c>
      <c r="Y1402" s="10">
        <f t="shared" ca="1" si="65"/>
        <v>0</v>
      </c>
      <c r="Z1402" s="13"/>
    </row>
    <row r="1403" spans="6:26" ht="20.100000000000001" customHeight="1" x14ac:dyDescent="0.25">
      <c r="F1403" s="1">
        <f>IFERROR(IF(O1403&gt;=101,MATCH(O1403,VITRAN!$AG$14:$AG$1513,0)+13,0),0)</f>
        <v>0</v>
      </c>
      <c r="G1403" s="1" t="str">
        <f t="shared" si="63"/>
        <v/>
      </c>
      <c r="H1403" s="1" t="str">
        <f t="shared" si="64"/>
        <v/>
      </c>
      <c r="J1403" s="1">
        <f>IFERROR(SUMIFS(STOCK!$U$10:$U$209,STOCK!$H$10:$H$209,T1403),0)</f>
        <v>0</v>
      </c>
      <c r="K1403" s="1">
        <f>IFERROR(SUMIFS(STOCK!$V$10:$V$209,STOCK!$H$10:$H$209,T1403),0)</f>
        <v>0</v>
      </c>
      <c r="M1403" s="1">
        <f>IFERROR(IF(LEN(T1403)&gt;=1,VLOOKUP(HLOOKUP(T1403,PROFILE!$K$5:$V$8,4,0),PROFILE!$F$1:$G$3,2,0),0),0)</f>
        <v>0</v>
      </c>
      <c r="N1403" s="1">
        <f>IFERROR(COUNTIFS(PROFILE!$H$13:$H$212,"&gt;=1",PROFILE!$I$13:$I$212,T1403),0)</f>
        <v>0</v>
      </c>
      <c r="O1403" s="1">
        <f>IFERROR(IF(P1403&gt;=1,(IF(LEN(T1403)&gt;=1,VLOOKUP(T1403,PROFILE!$A$23:$B$34,2,0)*100+COUNTIF($T$8:T1403,T1403),0)),0),0)</f>
        <v>0</v>
      </c>
      <c r="P1403" s="11"/>
      <c r="Q1403" s="11"/>
      <c r="R1403" s="12"/>
      <c r="S1403" s="12"/>
      <c r="T1403" s="11"/>
      <c r="U1403" s="11"/>
      <c r="V1403" s="11"/>
      <c r="W1403" s="8">
        <f ca="1">IFERROR(IF(P1403&gt;=1,(IF(M1403&gt;=2,COUNTIF(INDIRECT(G1403):INDIRECT(H1403),"OLD"),0)),0),0)</f>
        <v>0</v>
      </c>
      <c r="X1403" s="8">
        <f ca="1">IFERROR(IF(P1403&gt;=1,(IF(M1403=1,COUNTIF(INDIRECT(G1403):INDIRECT(H1403),"NEW"),IF(M1403=3,COUNTIF(INDIRECT(G1403):INDIRECT(H1403),"NEW"),0))),0),0)</f>
        <v>0</v>
      </c>
      <c r="Y1403" s="10">
        <f t="shared" ca="1" si="65"/>
        <v>0</v>
      </c>
      <c r="Z1403" s="13"/>
    </row>
    <row r="1404" spans="6:26" ht="20.100000000000001" customHeight="1" x14ac:dyDescent="0.25">
      <c r="F1404" s="1">
        <f>IFERROR(IF(O1404&gt;=101,MATCH(O1404,VITRAN!$AG$14:$AG$1513,0)+13,0),0)</f>
        <v>0</v>
      </c>
      <c r="G1404" s="1" t="str">
        <f t="shared" si="63"/>
        <v/>
      </c>
      <c r="H1404" s="1" t="str">
        <f t="shared" si="64"/>
        <v/>
      </c>
      <c r="J1404" s="1">
        <f>IFERROR(SUMIFS(STOCK!$U$10:$U$209,STOCK!$H$10:$H$209,T1404),0)</f>
        <v>0</v>
      </c>
      <c r="K1404" s="1">
        <f>IFERROR(SUMIFS(STOCK!$V$10:$V$209,STOCK!$H$10:$H$209,T1404),0)</f>
        <v>0</v>
      </c>
      <c r="M1404" s="1">
        <f>IFERROR(IF(LEN(T1404)&gt;=1,VLOOKUP(HLOOKUP(T1404,PROFILE!$K$5:$V$8,4,0),PROFILE!$F$1:$G$3,2,0),0),0)</f>
        <v>0</v>
      </c>
      <c r="N1404" s="1">
        <f>IFERROR(COUNTIFS(PROFILE!$H$13:$H$212,"&gt;=1",PROFILE!$I$13:$I$212,T1404),0)</f>
        <v>0</v>
      </c>
      <c r="O1404" s="1">
        <f>IFERROR(IF(P1404&gt;=1,(IF(LEN(T1404)&gt;=1,VLOOKUP(T1404,PROFILE!$A$23:$B$34,2,0)*100+COUNTIF($T$8:T1404,T1404),0)),0),0)</f>
        <v>0</v>
      </c>
      <c r="P1404" s="11"/>
      <c r="Q1404" s="11"/>
      <c r="R1404" s="12"/>
      <c r="S1404" s="12"/>
      <c r="T1404" s="11"/>
      <c r="U1404" s="11"/>
      <c r="V1404" s="11"/>
      <c r="W1404" s="8">
        <f ca="1">IFERROR(IF(P1404&gt;=1,(IF(M1404&gt;=2,COUNTIF(INDIRECT(G1404):INDIRECT(H1404),"OLD"),0)),0),0)</f>
        <v>0</v>
      </c>
      <c r="X1404" s="8">
        <f ca="1">IFERROR(IF(P1404&gt;=1,(IF(M1404=1,COUNTIF(INDIRECT(G1404):INDIRECT(H1404),"NEW"),IF(M1404=3,COUNTIF(INDIRECT(G1404):INDIRECT(H1404),"NEW"),0))),0),0)</f>
        <v>0</v>
      </c>
      <c r="Y1404" s="10">
        <f t="shared" ca="1" si="65"/>
        <v>0</v>
      </c>
      <c r="Z1404" s="13"/>
    </row>
    <row r="1405" spans="6:26" ht="20.100000000000001" customHeight="1" x14ac:dyDescent="0.25">
      <c r="F1405" s="1">
        <f>IFERROR(IF(O1405&gt;=101,MATCH(O1405,VITRAN!$AG$14:$AG$1513,0)+13,0),0)</f>
        <v>0</v>
      </c>
      <c r="G1405" s="1" t="str">
        <f t="shared" si="63"/>
        <v/>
      </c>
      <c r="H1405" s="1" t="str">
        <f t="shared" si="64"/>
        <v/>
      </c>
      <c r="J1405" s="1">
        <f>IFERROR(SUMIFS(STOCK!$U$10:$U$209,STOCK!$H$10:$H$209,T1405),0)</f>
        <v>0</v>
      </c>
      <c r="K1405" s="1">
        <f>IFERROR(SUMIFS(STOCK!$V$10:$V$209,STOCK!$H$10:$H$209,T1405),0)</f>
        <v>0</v>
      </c>
      <c r="M1405" s="1">
        <f>IFERROR(IF(LEN(T1405)&gt;=1,VLOOKUP(HLOOKUP(T1405,PROFILE!$K$5:$V$8,4,0),PROFILE!$F$1:$G$3,2,0),0),0)</f>
        <v>0</v>
      </c>
      <c r="N1405" s="1">
        <f>IFERROR(COUNTIFS(PROFILE!$H$13:$H$212,"&gt;=1",PROFILE!$I$13:$I$212,T1405),0)</f>
        <v>0</v>
      </c>
      <c r="O1405" s="1">
        <f>IFERROR(IF(P1405&gt;=1,(IF(LEN(T1405)&gt;=1,VLOOKUP(T1405,PROFILE!$A$23:$B$34,2,0)*100+COUNTIF($T$8:T1405,T1405),0)),0),0)</f>
        <v>0</v>
      </c>
      <c r="P1405" s="11"/>
      <c r="Q1405" s="11"/>
      <c r="R1405" s="12"/>
      <c r="S1405" s="12"/>
      <c r="T1405" s="11"/>
      <c r="U1405" s="11"/>
      <c r="V1405" s="11"/>
      <c r="W1405" s="8">
        <f ca="1">IFERROR(IF(P1405&gt;=1,(IF(M1405&gt;=2,COUNTIF(INDIRECT(G1405):INDIRECT(H1405),"OLD"),0)),0),0)</f>
        <v>0</v>
      </c>
      <c r="X1405" s="8">
        <f ca="1">IFERROR(IF(P1405&gt;=1,(IF(M1405=1,COUNTIF(INDIRECT(G1405):INDIRECT(H1405),"NEW"),IF(M1405=3,COUNTIF(INDIRECT(G1405):INDIRECT(H1405),"NEW"),0))),0),0)</f>
        <v>0</v>
      </c>
      <c r="Y1405" s="10">
        <f t="shared" ca="1" si="65"/>
        <v>0</v>
      </c>
      <c r="Z1405" s="13"/>
    </row>
    <row r="1406" spans="6:26" ht="20.100000000000001" customHeight="1" x14ac:dyDescent="0.25">
      <c r="F1406" s="1">
        <f>IFERROR(IF(O1406&gt;=101,MATCH(O1406,VITRAN!$AG$14:$AG$1513,0)+13,0),0)</f>
        <v>0</v>
      </c>
      <c r="G1406" s="1" t="str">
        <f t="shared" si="63"/>
        <v/>
      </c>
      <c r="H1406" s="1" t="str">
        <f t="shared" si="64"/>
        <v/>
      </c>
      <c r="J1406" s="1">
        <f>IFERROR(SUMIFS(STOCK!$U$10:$U$209,STOCK!$H$10:$H$209,T1406),0)</f>
        <v>0</v>
      </c>
      <c r="K1406" s="1">
        <f>IFERROR(SUMIFS(STOCK!$V$10:$V$209,STOCK!$H$10:$H$209,T1406),0)</f>
        <v>0</v>
      </c>
      <c r="M1406" s="1">
        <f>IFERROR(IF(LEN(T1406)&gt;=1,VLOOKUP(HLOOKUP(T1406,PROFILE!$K$5:$V$8,4,0),PROFILE!$F$1:$G$3,2,0),0),0)</f>
        <v>0</v>
      </c>
      <c r="N1406" s="1">
        <f>IFERROR(COUNTIFS(PROFILE!$H$13:$H$212,"&gt;=1",PROFILE!$I$13:$I$212,T1406),0)</f>
        <v>0</v>
      </c>
      <c r="O1406" s="1">
        <f>IFERROR(IF(P1406&gt;=1,(IF(LEN(T1406)&gt;=1,VLOOKUP(T1406,PROFILE!$A$23:$B$34,2,0)*100+COUNTIF($T$8:T1406,T1406),0)),0),0)</f>
        <v>0</v>
      </c>
      <c r="P1406" s="11"/>
      <c r="Q1406" s="11"/>
      <c r="R1406" s="12"/>
      <c r="S1406" s="12"/>
      <c r="T1406" s="11"/>
      <c r="U1406" s="11"/>
      <c r="V1406" s="11"/>
      <c r="W1406" s="8">
        <f ca="1">IFERROR(IF(P1406&gt;=1,(IF(M1406&gt;=2,COUNTIF(INDIRECT(G1406):INDIRECT(H1406),"OLD"),0)),0),0)</f>
        <v>0</v>
      </c>
      <c r="X1406" s="8">
        <f ca="1">IFERROR(IF(P1406&gt;=1,(IF(M1406=1,COUNTIF(INDIRECT(G1406):INDIRECT(H1406),"NEW"),IF(M1406=3,COUNTIF(INDIRECT(G1406):INDIRECT(H1406),"NEW"),0))),0),0)</f>
        <v>0</v>
      </c>
      <c r="Y1406" s="10">
        <f t="shared" ca="1" si="65"/>
        <v>0</v>
      </c>
      <c r="Z1406" s="13"/>
    </row>
    <row r="1407" spans="6:26" ht="20.100000000000001" customHeight="1" x14ac:dyDescent="0.25">
      <c r="F1407" s="1">
        <f>IFERROR(IF(O1407&gt;=101,MATCH(O1407,VITRAN!$AG$14:$AG$1513,0)+13,0),0)</f>
        <v>0</v>
      </c>
      <c r="G1407" s="1" t="str">
        <f t="shared" si="63"/>
        <v/>
      </c>
      <c r="H1407" s="1" t="str">
        <f t="shared" si="64"/>
        <v/>
      </c>
      <c r="J1407" s="1">
        <f>IFERROR(SUMIFS(STOCK!$U$10:$U$209,STOCK!$H$10:$H$209,T1407),0)</f>
        <v>0</v>
      </c>
      <c r="K1407" s="1">
        <f>IFERROR(SUMIFS(STOCK!$V$10:$V$209,STOCK!$H$10:$H$209,T1407),0)</f>
        <v>0</v>
      </c>
      <c r="M1407" s="1">
        <f>IFERROR(IF(LEN(T1407)&gt;=1,VLOOKUP(HLOOKUP(T1407,PROFILE!$K$5:$V$8,4,0),PROFILE!$F$1:$G$3,2,0),0),0)</f>
        <v>0</v>
      </c>
      <c r="N1407" s="1">
        <f>IFERROR(COUNTIFS(PROFILE!$H$13:$H$212,"&gt;=1",PROFILE!$I$13:$I$212,T1407),0)</f>
        <v>0</v>
      </c>
      <c r="O1407" s="1">
        <f>IFERROR(IF(P1407&gt;=1,(IF(LEN(T1407)&gt;=1,VLOOKUP(T1407,PROFILE!$A$23:$B$34,2,0)*100+COUNTIF($T$8:T1407,T1407),0)),0),0)</f>
        <v>0</v>
      </c>
      <c r="P1407" s="11"/>
      <c r="Q1407" s="11"/>
      <c r="R1407" s="12"/>
      <c r="S1407" s="12"/>
      <c r="T1407" s="11"/>
      <c r="U1407" s="11"/>
      <c r="V1407" s="11"/>
      <c r="W1407" s="8">
        <f ca="1">IFERROR(IF(P1407&gt;=1,(IF(M1407&gt;=2,COUNTIF(INDIRECT(G1407):INDIRECT(H1407),"OLD"),0)),0),0)</f>
        <v>0</v>
      </c>
      <c r="X1407" s="8">
        <f ca="1">IFERROR(IF(P1407&gt;=1,(IF(M1407=1,COUNTIF(INDIRECT(G1407):INDIRECT(H1407),"NEW"),IF(M1407=3,COUNTIF(INDIRECT(G1407):INDIRECT(H1407),"NEW"),0))),0),0)</f>
        <v>0</v>
      </c>
      <c r="Y1407" s="10">
        <f t="shared" ca="1" si="65"/>
        <v>0</v>
      </c>
      <c r="Z1407" s="13"/>
    </row>
    <row r="1408" spans="6:26" ht="20.100000000000001" customHeight="1" x14ac:dyDescent="0.25">
      <c r="F1408" s="1">
        <f>IFERROR(IF(O1408&gt;=101,MATCH(O1408,VITRAN!$AG$14:$AG$1513,0)+13,0),0)</f>
        <v>0</v>
      </c>
      <c r="G1408" s="1" t="str">
        <f t="shared" si="63"/>
        <v/>
      </c>
      <c r="H1408" s="1" t="str">
        <f t="shared" si="64"/>
        <v/>
      </c>
      <c r="J1408" s="1">
        <f>IFERROR(SUMIFS(STOCK!$U$10:$U$209,STOCK!$H$10:$H$209,T1408),0)</f>
        <v>0</v>
      </c>
      <c r="K1408" s="1">
        <f>IFERROR(SUMIFS(STOCK!$V$10:$V$209,STOCK!$H$10:$H$209,T1408),0)</f>
        <v>0</v>
      </c>
      <c r="M1408" s="1">
        <f>IFERROR(IF(LEN(T1408)&gt;=1,VLOOKUP(HLOOKUP(T1408,PROFILE!$K$5:$V$8,4,0),PROFILE!$F$1:$G$3,2,0),0),0)</f>
        <v>0</v>
      </c>
      <c r="N1408" s="1">
        <f>IFERROR(COUNTIFS(PROFILE!$H$13:$H$212,"&gt;=1",PROFILE!$I$13:$I$212,T1408),0)</f>
        <v>0</v>
      </c>
      <c r="O1408" s="1">
        <f>IFERROR(IF(P1408&gt;=1,(IF(LEN(T1408)&gt;=1,VLOOKUP(T1408,PROFILE!$A$23:$B$34,2,0)*100+COUNTIF($T$8:T1408,T1408),0)),0),0)</f>
        <v>0</v>
      </c>
      <c r="P1408" s="11"/>
      <c r="Q1408" s="11"/>
      <c r="R1408" s="12"/>
      <c r="S1408" s="12"/>
      <c r="T1408" s="11"/>
      <c r="U1408" s="11"/>
      <c r="V1408" s="11"/>
      <c r="W1408" s="8">
        <f ca="1">IFERROR(IF(P1408&gt;=1,(IF(M1408&gt;=2,COUNTIF(INDIRECT(G1408):INDIRECT(H1408),"OLD"),0)),0),0)</f>
        <v>0</v>
      </c>
      <c r="X1408" s="8">
        <f ca="1">IFERROR(IF(P1408&gt;=1,(IF(M1408=1,COUNTIF(INDIRECT(G1408):INDIRECT(H1408),"NEW"),IF(M1408=3,COUNTIF(INDIRECT(G1408):INDIRECT(H1408),"NEW"),0))),0),0)</f>
        <v>0</v>
      </c>
      <c r="Y1408" s="10">
        <f t="shared" ca="1" si="65"/>
        <v>0</v>
      </c>
      <c r="Z1408" s="13"/>
    </row>
    <row r="1409" spans="6:26" ht="20.100000000000001" customHeight="1" x14ac:dyDescent="0.25">
      <c r="F1409" s="1">
        <f>IFERROR(IF(O1409&gt;=101,MATCH(O1409,VITRAN!$AG$14:$AG$1513,0)+13,0),0)</f>
        <v>0</v>
      </c>
      <c r="G1409" s="1" t="str">
        <f t="shared" si="63"/>
        <v/>
      </c>
      <c r="H1409" s="1" t="str">
        <f t="shared" si="64"/>
        <v/>
      </c>
      <c r="J1409" s="1">
        <f>IFERROR(SUMIFS(STOCK!$U$10:$U$209,STOCK!$H$10:$H$209,T1409),0)</f>
        <v>0</v>
      </c>
      <c r="K1409" s="1">
        <f>IFERROR(SUMIFS(STOCK!$V$10:$V$209,STOCK!$H$10:$H$209,T1409),0)</f>
        <v>0</v>
      </c>
      <c r="M1409" s="1">
        <f>IFERROR(IF(LEN(T1409)&gt;=1,VLOOKUP(HLOOKUP(T1409,PROFILE!$K$5:$V$8,4,0),PROFILE!$F$1:$G$3,2,0),0),0)</f>
        <v>0</v>
      </c>
      <c r="N1409" s="1">
        <f>IFERROR(COUNTIFS(PROFILE!$H$13:$H$212,"&gt;=1",PROFILE!$I$13:$I$212,T1409),0)</f>
        <v>0</v>
      </c>
      <c r="O1409" s="1">
        <f>IFERROR(IF(P1409&gt;=1,(IF(LEN(T1409)&gt;=1,VLOOKUP(T1409,PROFILE!$A$23:$B$34,2,0)*100+COUNTIF($T$8:T1409,T1409),0)),0),0)</f>
        <v>0</v>
      </c>
      <c r="P1409" s="11"/>
      <c r="Q1409" s="11"/>
      <c r="R1409" s="12"/>
      <c r="S1409" s="12"/>
      <c r="T1409" s="11"/>
      <c r="U1409" s="11"/>
      <c r="V1409" s="11"/>
      <c r="W1409" s="8">
        <f ca="1">IFERROR(IF(P1409&gt;=1,(IF(M1409&gt;=2,COUNTIF(INDIRECT(G1409):INDIRECT(H1409),"OLD"),0)),0),0)</f>
        <v>0</v>
      </c>
      <c r="X1409" s="8">
        <f ca="1">IFERROR(IF(P1409&gt;=1,(IF(M1409=1,COUNTIF(INDIRECT(G1409):INDIRECT(H1409),"NEW"),IF(M1409=3,COUNTIF(INDIRECT(G1409):INDIRECT(H1409),"NEW"),0))),0),0)</f>
        <v>0</v>
      </c>
      <c r="Y1409" s="10">
        <f t="shared" ca="1" si="65"/>
        <v>0</v>
      </c>
      <c r="Z1409" s="13"/>
    </row>
    <row r="1410" spans="6:26" ht="20.100000000000001" customHeight="1" x14ac:dyDescent="0.25">
      <c r="F1410" s="1">
        <f>IFERROR(IF(O1410&gt;=101,MATCH(O1410,VITRAN!$AG$14:$AG$1513,0)+13,0),0)</f>
        <v>0</v>
      </c>
      <c r="G1410" s="1" t="str">
        <f t="shared" si="63"/>
        <v/>
      </c>
      <c r="H1410" s="1" t="str">
        <f t="shared" si="64"/>
        <v/>
      </c>
      <c r="J1410" s="1">
        <f>IFERROR(SUMIFS(STOCK!$U$10:$U$209,STOCK!$H$10:$H$209,T1410),0)</f>
        <v>0</v>
      </c>
      <c r="K1410" s="1">
        <f>IFERROR(SUMIFS(STOCK!$V$10:$V$209,STOCK!$H$10:$H$209,T1410),0)</f>
        <v>0</v>
      </c>
      <c r="M1410" s="1">
        <f>IFERROR(IF(LEN(T1410)&gt;=1,VLOOKUP(HLOOKUP(T1410,PROFILE!$K$5:$V$8,4,0),PROFILE!$F$1:$G$3,2,0),0),0)</f>
        <v>0</v>
      </c>
      <c r="N1410" s="1">
        <f>IFERROR(COUNTIFS(PROFILE!$H$13:$H$212,"&gt;=1",PROFILE!$I$13:$I$212,T1410),0)</f>
        <v>0</v>
      </c>
      <c r="O1410" s="1">
        <f>IFERROR(IF(P1410&gt;=1,(IF(LEN(T1410)&gt;=1,VLOOKUP(T1410,PROFILE!$A$23:$B$34,2,0)*100+COUNTIF($T$8:T1410,T1410),0)),0),0)</f>
        <v>0</v>
      </c>
      <c r="P1410" s="11"/>
      <c r="Q1410" s="11"/>
      <c r="R1410" s="12"/>
      <c r="S1410" s="12"/>
      <c r="T1410" s="11"/>
      <c r="U1410" s="11"/>
      <c r="V1410" s="11"/>
      <c r="W1410" s="8">
        <f ca="1">IFERROR(IF(P1410&gt;=1,(IF(M1410&gt;=2,COUNTIF(INDIRECT(G1410):INDIRECT(H1410),"OLD"),0)),0),0)</f>
        <v>0</v>
      </c>
      <c r="X1410" s="8">
        <f ca="1">IFERROR(IF(P1410&gt;=1,(IF(M1410=1,COUNTIF(INDIRECT(G1410):INDIRECT(H1410),"NEW"),IF(M1410=3,COUNTIF(INDIRECT(G1410):INDIRECT(H1410),"NEW"),0))),0),0)</f>
        <v>0</v>
      </c>
      <c r="Y1410" s="10">
        <f t="shared" ca="1" si="65"/>
        <v>0</v>
      </c>
      <c r="Z1410" s="13"/>
    </row>
    <row r="1411" spans="6:26" ht="20.100000000000001" customHeight="1" x14ac:dyDescent="0.25">
      <c r="F1411" s="1">
        <f>IFERROR(IF(O1411&gt;=101,MATCH(O1411,VITRAN!$AG$14:$AG$1513,0)+13,0),0)</f>
        <v>0</v>
      </c>
      <c r="G1411" s="1" t="str">
        <f t="shared" si="63"/>
        <v/>
      </c>
      <c r="H1411" s="1" t="str">
        <f t="shared" si="64"/>
        <v/>
      </c>
      <c r="J1411" s="1">
        <f>IFERROR(SUMIFS(STOCK!$U$10:$U$209,STOCK!$H$10:$H$209,T1411),0)</f>
        <v>0</v>
      </c>
      <c r="K1411" s="1">
        <f>IFERROR(SUMIFS(STOCK!$V$10:$V$209,STOCK!$H$10:$H$209,T1411),0)</f>
        <v>0</v>
      </c>
      <c r="M1411" s="1">
        <f>IFERROR(IF(LEN(T1411)&gt;=1,VLOOKUP(HLOOKUP(T1411,PROFILE!$K$5:$V$8,4,0),PROFILE!$F$1:$G$3,2,0),0),0)</f>
        <v>0</v>
      </c>
      <c r="N1411" s="1">
        <f>IFERROR(COUNTIFS(PROFILE!$H$13:$H$212,"&gt;=1",PROFILE!$I$13:$I$212,T1411),0)</f>
        <v>0</v>
      </c>
      <c r="O1411" s="1">
        <f>IFERROR(IF(P1411&gt;=1,(IF(LEN(T1411)&gt;=1,VLOOKUP(T1411,PROFILE!$A$23:$B$34,2,0)*100+COUNTIF($T$8:T1411,T1411),0)),0),0)</f>
        <v>0</v>
      </c>
      <c r="P1411" s="11"/>
      <c r="Q1411" s="11"/>
      <c r="R1411" s="12"/>
      <c r="S1411" s="12"/>
      <c r="T1411" s="11"/>
      <c r="U1411" s="11"/>
      <c r="V1411" s="11"/>
      <c r="W1411" s="8">
        <f ca="1">IFERROR(IF(P1411&gt;=1,(IF(M1411&gt;=2,COUNTIF(INDIRECT(G1411):INDIRECT(H1411),"OLD"),0)),0),0)</f>
        <v>0</v>
      </c>
      <c r="X1411" s="8">
        <f ca="1">IFERROR(IF(P1411&gt;=1,(IF(M1411=1,COUNTIF(INDIRECT(G1411):INDIRECT(H1411),"NEW"),IF(M1411=3,COUNTIF(INDIRECT(G1411):INDIRECT(H1411),"NEW"),0))),0),0)</f>
        <v>0</v>
      </c>
      <c r="Y1411" s="10">
        <f t="shared" ca="1" si="65"/>
        <v>0</v>
      </c>
      <c r="Z1411" s="13"/>
    </row>
    <row r="1412" spans="6:26" ht="20.100000000000001" customHeight="1" x14ac:dyDescent="0.25">
      <c r="F1412" s="1">
        <f>IFERROR(IF(O1412&gt;=101,MATCH(O1412,VITRAN!$AG$14:$AG$1513,0)+13,0),0)</f>
        <v>0</v>
      </c>
      <c r="G1412" s="1" t="str">
        <f t="shared" si="63"/>
        <v/>
      </c>
      <c r="H1412" s="1" t="str">
        <f t="shared" si="64"/>
        <v/>
      </c>
      <c r="J1412" s="1">
        <f>IFERROR(SUMIFS(STOCK!$U$10:$U$209,STOCK!$H$10:$H$209,T1412),0)</f>
        <v>0</v>
      </c>
      <c r="K1412" s="1">
        <f>IFERROR(SUMIFS(STOCK!$V$10:$V$209,STOCK!$H$10:$H$209,T1412),0)</f>
        <v>0</v>
      </c>
      <c r="M1412" s="1">
        <f>IFERROR(IF(LEN(T1412)&gt;=1,VLOOKUP(HLOOKUP(T1412,PROFILE!$K$5:$V$8,4,0),PROFILE!$F$1:$G$3,2,0),0),0)</f>
        <v>0</v>
      </c>
      <c r="N1412" s="1">
        <f>IFERROR(COUNTIFS(PROFILE!$H$13:$H$212,"&gt;=1",PROFILE!$I$13:$I$212,T1412),0)</f>
        <v>0</v>
      </c>
      <c r="O1412" s="1">
        <f>IFERROR(IF(P1412&gt;=1,(IF(LEN(T1412)&gt;=1,VLOOKUP(T1412,PROFILE!$A$23:$B$34,2,0)*100+COUNTIF($T$8:T1412,T1412),0)),0),0)</f>
        <v>0</v>
      </c>
      <c r="P1412" s="11"/>
      <c r="Q1412" s="11"/>
      <c r="R1412" s="12"/>
      <c r="S1412" s="12"/>
      <c r="T1412" s="11"/>
      <c r="U1412" s="11"/>
      <c r="V1412" s="11"/>
      <c r="W1412" s="8">
        <f ca="1">IFERROR(IF(P1412&gt;=1,(IF(M1412&gt;=2,COUNTIF(INDIRECT(G1412):INDIRECT(H1412),"OLD"),0)),0),0)</f>
        <v>0</v>
      </c>
      <c r="X1412" s="8">
        <f ca="1">IFERROR(IF(P1412&gt;=1,(IF(M1412=1,COUNTIF(INDIRECT(G1412):INDIRECT(H1412),"NEW"),IF(M1412=3,COUNTIF(INDIRECT(G1412):INDIRECT(H1412),"NEW"),0))),0),0)</f>
        <v>0</v>
      </c>
      <c r="Y1412" s="10">
        <f t="shared" ca="1" si="65"/>
        <v>0</v>
      </c>
      <c r="Z1412" s="13"/>
    </row>
    <row r="1413" spans="6:26" ht="20.100000000000001" customHeight="1" x14ac:dyDescent="0.25">
      <c r="F1413" s="1">
        <f>IFERROR(IF(O1413&gt;=101,MATCH(O1413,VITRAN!$AG$14:$AG$1513,0)+13,0),0)</f>
        <v>0</v>
      </c>
      <c r="G1413" s="1" t="str">
        <f t="shared" si="63"/>
        <v/>
      </c>
      <c r="H1413" s="1" t="str">
        <f t="shared" si="64"/>
        <v/>
      </c>
      <c r="J1413" s="1">
        <f>IFERROR(SUMIFS(STOCK!$U$10:$U$209,STOCK!$H$10:$H$209,T1413),0)</f>
        <v>0</v>
      </c>
      <c r="K1413" s="1">
        <f>IFERROR(SUMIFS(STOCK!$V$10:$V$209,STOCK!$H$10:$H$209,T1413),0)</f>
        <v>0</v>
      </c>
      <c r="M1413" s="1">
        <f>IFERROR(IF(LEN(T1413)&gt;=1,VLOOKUP(HLOOKUP(T1413,PROFILE!$K$5:$V$8,4,0),PROFILE!$F$1:$G$3,2,0),0),0)</f>
        <v>0</v>
      </c>
      <c r="N1413" s="1">
        <f>IFERROR(COUNTIFS(PROFILE!$H$13:$H$212,"&gt;=1",PROFILE!$I$13:$I$212,T1413),0)</f>
        <v>0</v>
      </c>
      <c r="O1413" s="1">
        <f>IFERROR(IF(P1413&gt;=1,(IF(LEN(T1413)&gt;=1,VLOOKUP(T1413,PROFILE!$A$23:$B$34,2,0)*100+COUNTIF($T$8:T1413,T1413),0)),0),0)</f>
        <v>0</v>
      </c>
      <c r="P1413" s="11"/>
      <c r="Q1413" s="11"/>
      <c r="R1413" s="12"/>
      <c r="S1413" s="12"/>
      <c r="T1413" s="11"/>
      <c r="U1413" s="11"/>
      <c r="V1413" s="11"/>
      <c r="W1413" s="8">
        <f ca="1">IFERROR(IF(P1413&gt;=1,(IF(M1413&gt;=2,COUNTIF(INDIRECT(G1413):INDIRECT(H1413),"OLD"),0)),0),0)</f>
        <v>0</v>
      </c>
      <c r="X1413" s="8">
        <f ca="1">IFERROR(IF(P1413&gt;=1,(IF(M1413=1,COUNTIF(INDIRECT(G1413):INDIRECT(H1413),"NEW"),IF(M1413=3,COUNTIF(INDIRECT(G1413):INDIRECT(H1413),"NEW"),0))),0),0)</f>
        <v>0</v>
      </c>
      <c r="Y1413" s="10">
        <f t="shared" ca="1" si="65"/>
        <v>0</v>
      </c>
      <c r="Z1413" s="13"/>
    </row>
    <row r="1414" spans="6:26" ht="20.100000000000001" customHeight="1" x14ac:dyDescent="0.25">
      <c r="F1414" s="1">
        <f>IFERROR(IF(O1414&gt;=101,MATCH(O1414,VITRAN!$AG$14:$AG$1513,0)+13,0),0)</f>
        <v>0</v>
      </c>
      <c r="G1414" s="1" t="str">
        <f t="shared" si="63"/>
        <v/>
      </c>
      <c r="H1414" s="1" t="str">
        <f t="shared" si="64"/>
        <v/>
      </c>
      <c r="J1414" s="1">
        <f>IFERROR(SUMIFS(STOCK!$U$10:$U$209,STOCK!$H$10:$H$209,T1414),0)</f>
        <v>0</v>
      </c>
      <c r="K1414" s="1">
        <f>IFERROR(SUMIFS(STOCK!$V$10:$V$209,STOCK!$H$10:$H$209,T1414),0)</f>
        <v>0</v>
      </c>
      <c r="M1414" s="1">
        <f>IFERROR(IF(LEN(T1414)&gt;=1,VLOOKUP(HLOOKUP(T1414,PROFILE!$K$5:$V$8,4,0),PROFILE!$F$1:$G$3,2,0),0),0)</f>
        <v>0</v>
      </c>
      <c r="N1414" s="1">
        <f>IFERROR(COUNTIFS(PROFILE!$H$13:$H$212,"&gt;=1",PROFILE!$I$13:$I$212,T1414),0)</f>
        <v>0</v>
      </c>
      <c r="O1414" s="1">
        <f>IFERROR(IF(P1414&gt;=1,(IF(LEN(T1414)&gt;=1,VLOOKUP(T1414,PROFILE!$A$23:$B$34,2,0)*100+COUNTIF($T$8:T1414,T1414),0)),0),0)</f>
        <v>0</v>
      </c>
      <c r="P1414" s="11"/>
      <c r="Q1414" s="11"/>
      <c r="R1414" s="12"/>
      <c r="S1414" s="12"/>
      <c r="T1414" s="11"/>
      <c r="U1414" s="11"/>
      <c r="V1414" s="11"/>
      <c r="W1414" s="8">
        <f ca="1">IFERROR(IF(P1414&gt;=1,(IF(M1414&gt;=2,COUNTIF(INDIRECT(G1414):INDIRECT(H1414),"OLD"),0)),0),0)</f>
        <v>0</v>
      </c>
      <c r="X1414" s="8">
        <f ca="1">IFERROR(IF(P1414&gt;=1,(IF(M1414=1,COUNTIF(INDIRECT(G1414):INDIRECT(H1414),"NEW"),IF(M1414=3,COUNTIF(INDIRECT(G1414):INDIRECT(H1414),"NEW"),0))),0),0)</f>
        <v>0</v>
      </c>
      <c r="Y1414" s="10">
        <f t="shared" ca="1" si="65"/>
        <v>0</v>
      </c>
      <c r="Z1414" s="13"/>
    </row>
    <row r="1415" spans="6:26" ht="20.100000000000001" customHeight="1" x14ac:dyDescent="0.25">
      <c r="F1415" s="1">
        <f>IFERROR(IF(O1415&gt;=101,MATCH(O1415,VITRAN!$AG$14:$AG$1513,0)+13,0),0)</f>
        <v>0</v>
      </c>
      <c r="G1415" s="1" t="str">
        <f t="shared" si="63"/>
        <v/>
      </c>
      <c r="H1415" s="1" t="str">
        <f t="shared" si="64"/>
        <v/>
      </c>
      <c r="J1415" s="1">
        <f>IFERROR(SUMIFS(STOCK!$U$10:$U$209,STOCK!$H$10:$H$209,T1415),0)</f>
        <v>0</v>
      </c>
      <c r="K1415" s="1">
        <f>IFERROR(SUMIFS(STOCK!$V$10:$V$209,STOCK!$H$10:$H$209,T1415),0)</f>
        <v>0</v>
      </c>
      <c r="M1415" s="1">
        <f>IFERROR(IF(LEN(T1415)&gt;=1,VLOOKUP(HLOOKUP(T1415,PROFILE!$K$5:$V$8,4,0),PROFILE!$F$1:$G$3,2,0),0),0)</f>
        <v>0</v>
      </c>
      <c r="N1415" s="1">
        <f>IFERROR(COUNTIFS(PROFILE!$H$13:$H$212,"&gt;=1",PROFILE!$I$13:$I$212,T1415),0)</f>
        <v>0</v>
      </c>
      <c r="O1415" s="1">
        <f>IFERROR(IF(P1415&gt;=1,(IF(LEN(T1415)&gt;=1,VLOOKUP(T1415,PROFILE!$A$23:$B$34,2,0)*100+COUNTIF($T$8:T1415,T1415),0)),0),0)</f>
        <v>0</v>
      </c>
      <c r="P1415" s="11"/>
      <c r="Q1415" s="11"/>
      <c r="R1415" s="12"/>
      <c r="S1415" s="12"/>
      <c r="T1415" s="11"/>
      <c r="U1415" s="11"/>
      <c r="V1415" s="11"/>
      <c r="W1415" s="8">
        <f ca="1">IFERROR(IF(P1415&gt;=1,(IF(M1415&gt;=2,COUNTIF(INDIRECT(G1415):INDIRECT(H1415),"OLD"),0)),0),0)</f>
        <v>0</v>
      </c>
      <c r="X1415" s="8">
        <f ca="1">IFERROR(IF(P1415&gt;=1,(IF(M1415=1,COUNTIF(INDIRECT(G1415):INDIRECT(H1415),"NEW"),IF(M1415=3,COUNTIF(INDIRECT(G1415):INDIRECT(H1415),"NEW"),0))),0),0)</f>
        <v>0</v>
      </c>
      <c r="Y1415" s="10">
        <f t="shared" ca="1" si="65"/>
        <v>0</v>
      </c>
      <c r="Z1415" s="13"/>
    </row>
    <row r="1416" spans="6:26" ht="20.100000000000001" customHeight="1" x14ac:dyDescent="0.25">
      <c r="F1416" s="1">
        <f>IFERROR(IF(O1416&gt;=101,MATCH(O1416,VITRAN!$AG$14:$AG$1513,0)+13,0),0)</f>
        <v>0</v>
      </c>
      <c r="G1416" s="1" t="str">
        <f t="shared" si="63"/>
        <v/>
      </c>
      <c r="H1416" s="1" t="str">
        <f t="shared" si="64"/>
        <v/>
      </c>
      <c r="J1416" s="1">
        <f>IFERROR(SUMIFS(STOCK!$U$10:$U$209,STOCK!$H$10:$H$209,T1416),0)</f>
        <v>0</v>
      </c>
      <c r="K1416" s="1">
        <f>IFERROR(SUMIFS(STOCK!$V$10:$V$209,STOCK!$H$10:$H$209,T1416),0)</f>
        <v>0</v>
      </c>
      <c r="M1416" s="1">
        <f>IFERROR(IF(LEN(T1416)&gt;=1,VLOOKUP(HLOOKUP(T1416,PROFILE!$K$5:$V$8,4,0),PROFILE!$F$1:$G$3,2,0),0),0)</f>
        <v>0</v>
      </c>
      <c r="N1416" s="1">
        <f>IFERROR(COUNTIFS(PROFILE!$H$13:$H$212,"&gt;=1",PROFILE!$I$13:$I$212,T1416),0)</f>
        <v>0</v>
      </c>
      <c r="O1416" s="1">
        <f>IFERROR(IF(P1416&gt;=1,(IF(LEN(T1416)&gt;=1,VLOOKUP(T1416,PROFILE!$A$23:$B$34,2,0)*100+COUNTIF($T$8:T1416,T1416),0)),0),0)</f>
        <v>0</v>
      </c>
      <c r="P1416" s="11"/>
      <c r="Q1416" s="11"/>
      <c r="R1416" s="12"/>
      <c r="S1416" s="12"/>
      <c r="T1416" s="11"/>
      <c r="U1416" s="11"/>
      <c r="V1416" s="11"/>
      <c r="W1416" s="8">
        <f ca="1">IFERROR(IF(P1416&gt;=1,(IF(M1416&gt;=2,COUNTIF(INDIRECT(G1416):INDIRECT(H1416),"OLD"),0)),0),0)</f>
        <v>0</v>
      </c>
      <c r="X1416" s="8">
        <f ca="1">IFERROR(IF(P1416&gt;=1,(IF(M1416=1,COUNTIF(INDIRECT(G1416):INDIRECT(H1416),"NEW"),IF(M1416=3,COUNTIF(INDIRECT(G1416):INDIRECT(H1416),"NEW"),0))),0),0)</f>
        <v>0</v>
      </c>
      <c r="Y1416" s="10">
        <f t="shared" ca="1" si="65"/>
        <v>0</v>
      </c>
      <c r="Z1416" s="13"/>
    </row>
    <row r="1417" spans="6:26" ht="20.100000000000001" customHeight="1" x14ac:dyDescent="0.25">
      <c r="F1417" s="1">
        <f>IFERROR(IF(O1417&gt;=101,MATCH(O1417,VITRAN!$AG$14:$AG$1513,0)+13,0),0)</f>
        <v>0</v>
      </c>
      <c r="G1417" s="1" t="str">
        <f t="shared" ref="G1417:G1480" si="66">IFERROR(IF(F1417&gt;=1,ADDRESS(F1417,38,1,1,"VITRAN"),""),"")</f>
        <v/>
      </c>
      <c r="H1417" s="1" t="str">
        <f t="shared" ref="H1417:H1480" si="67">IFERROR(IF(F1417&gt;=1,ADDRESS(F1417,50,1,1,"VITRAN"),""),"")</f>
        <v/>
      </c>
      <c r="J1417" s="1">
        <f>IFERROR(SUMIFS(STOCK!$U$10:$U$209,STOCK!$H$10:$H$209,T1417),0)</f>
        <v>0</v>
      </c>
      <c r="K1417" s="1">
        <f>IFERROR(SUMIFS(STOCK!$V$10:$V$209,STOCK!$H$10:$H$209,T1417),0)</f>
        <v>0</v>
      </c>
      <c r="M1417" s="1">
        <f>IFERROR(IF(LEN(T1417)&gt;=1,VLOOKUP(HLOOKUP(T1417,PROFILE!$K$5:$V$8,4,0),PROFILE!$F$1:$G$3,2,0),0),0)</f>
        <v>0</v>
      </c>
      <c r="N1417" s="1">
        <f>IFERROR(COUNTIFS(PROFILE!$H$13:$H$212,"&gt;=1",PROFILE!$I$13:$I$212,T1417),0)</f>
        <v>0</v>
      </c>
      <c r="O1417" s="1">
        <f>IFERROR(IF(P1417&gt;=1,(IF(LEN(T1417)&gt;=1,VLOOKUP(T1417,PROFILE!$A$23:$B$34,2,0)*100+COUNTIF($T$8:T1417,T1417),0)),0),0)</f>
        <v>0</v>
      </c>
      <c r="P1417" s="11"/>
      <c r="Q1417" s="11"/>
      <c r="R1417" s="12"/>
      <c r="S1417" s="12"/>
      <c r="T1417" s="11"/>
      <c r="U1417" s="11"/>
      <c r="V1417" s="11"/>
      <c r="W1417" s="8">
        <f ca="1">IFERROR(IF(P1417&gt;=1,(IF(M1417&gt;=2,COUNTIF(INDIRECT(G1417):INDIRECT(H1417),"OLD"),0)),0),0)</f>
        <v>0</v>
      </c>
      <c r="X1417" s="8">
        <f ca="1">IFERROR(IF(P1417&gt;=1,(IF(M1417=1,COUNTIF(INDIRECT(G1417):INDIRECT(H1417),"NEW"),IF(M1417=3,COUNTIF(INDIRECT(G1417):INDIRECT(H1417),"NEW"),0))),0),0)</f>
        <v>0</v>
      </c>
      <c r="Y1417" s="10">
        <f t="shared" ref="Y1417:Y1480" ca="1" si="68">W1417+X1417</f>
        <v>0</v>
      </c>
      <c r="Z1417" s="13"/>
    </row>
    <row r="1418" spans="6:26" ht="20.100000000000001" customHeight="1" x14ac:dyDescent="0.25">
      <c r="F1418" s="1">
        <f>IFERROR(IF(O1418&gt;=101,MATCH(O1418,VITRAN!$AG$14:$AG$1513,0)+13,0),0)</f>
        <v>0</v>
      </c>
      <c r="G1418" s="1" t="str">
        <f t="shared" si="66"/>
        <v/>
      </c>
      <c r="H1418" s="1" t="str">
        <f t="shared" si="67"/>
        <v/>
      </c>
      <c r="J1418" s="1">
        <f>IFERROR(SUMIFS(STOCK!$U$10:$U$209,STOCK!$H$10:$H$209,T1418),0)</f>
        <v>0</v>
      </c>
      <c r="K1418" s="1">
        <f>IFERROR(SUMIFS(STOCK!$V$10:$V$209,STOCK!$H$10:$H$209,T1418),0)</f>
        <v>0</v>
      </c>
      <c r="M1418" s="1">
        <f>IFERROR(IF(LEN(T1418)&gt;=1,VLOOKUP(HLOOKUP(T1418,PROFILE!$K$5:$V$8,4,0),PROFILE!$F$1:$G$3,2,0),0),0)</f>
        <v>0</v>
      </c>
      <c r="N1418" s="1">
        <f>IFERROR(COUNTIFS(PROFILE!$H$13:$H$212,"&gt;=1",PROFILE!$I$13:$I$212,T1418),0)</f>
        <v>0</v>
      </c>
      <c r="O1418" s="1">
        <f>IFERROR(IF(P1418&gt;=1,(IF(LEN(T1418)&gt;=1,VLOOKUP(T1418,PROFILE!$A$23:$B$34,2,0)*100+COUNTIF($T$8:T1418,T1418),0)),0),0)</f>
        <v>0</v>
      </c>
      <c r="P1418" s="11"/>
      <c r="Q1418" s="11"/>
      <c r="R1418" s="12"/>
      <c r="S1418" s="12"/>
      <c r="T1418" s="11"/>
      <c r="U1418" s="11"/>
      <c r="V1418" s="11"/>
      <c r="W1418" s="8">
        <f ca="1">IFERROR(IF(P1418&gt;=1,(IF(M1418&gt;=2,COUNTIF(INDIRECT(G1418):INDIRECT(H1418),"OLD"),0)),0),0)</f>
        <v>0</v>
      </c>
      <c r="X1418" s="8">
        <f ca="1">IFERROR(IF(P1418&gt;=1,(IF(M1418=1,COUNTIF(INDIRECT(G1418):INDIRECT(H1418),"NEW"),IF(M1418=3,COUNTIF(INDIRECT(G1418):INDIRECT(H1418),"NEW"),0))),0),0)</f>
        <v>0</v>
      </c>
      <c r="Y1418" s="10">
        <f t="shared" ca="1" si="68"/>
        <v>0</v>
      </c>
      <c r="Z1418" s="13"/>
    </row>
    <row r="1419" spans="6:26" ht="20.100000000000001" customHeight="1" x14ac:dyDescent="0.25">
      <c r="F1419" s="1">
        <f>IFERROR(IF(O1419&gt;=101,MATCH(O1419,VITRAN!$AG$14:$AG$1513,0)+13,0),0)</f>
        <v>0</v>
      </c>
      <c r="G1419" s="1" t="str">
        <f t="shared" si="66"/>
        <v/>
      </c>
      <c r="H1419" s="1" t="str">
        <f t="shared" si="67"/>
        <v/>
      </c>
      <c r="J1419" s="1">
        <f>IFERROR(SUMIFS(STOCK!$U$10:$U$209,STOCK!$H$10:$H$209,T1419),0)</f>
        <v>0</v>
      </c>
      <c r="K1419" s="1">
        <f>IFERROR(SUMIFS(STOCK!$V$10:$V$209,STOCK!$H$10:$H$209,T1419),0)</f>
        <v>0</v>
      </c>
      <c r="M1419" s="1">
        <f>IFERROR(IF(LEN(T1419)&gt;=1,VLOOKUP(HLOOKUP(T1419,PROFILE!$K$5:$V$8,4,0),PROFILE!$F$1:$G$3,2,0),0),0)</f>
        <v>0</v>
      </c>
      <c r="N1419" s="1">
        <f>IFERROR(COUNTIFS(PROFILE!$H$13:$H$212,"&gt;=1",PROFILE!$I$13:$I$212,T1419),0)</f>
        <v>0</v>
      </c>
      <c r="O1419" s="1">
        <f>IFERROR(IF(P1419&gt;=1,(IF(LEN(T1419)&gt;=1,VLOOKUP(T1419,PROFILE!$A$23:$B$34,2,0)*100+COUNTIF($T$8:T1419,T1419),0)),0),0)</f>
        <v>0</v>
      </c>
      <c r="P1419" s="11"/>
      <c r="Q1419" s="11"/>
      <c r="R1419" s="12"/>
      <c r="S1419" s="12"/>
      <c r="T1419" s="11"/>
      <c r="U1419" s="11"/>
      <c r="V1419" s="11"/>
      <c r="W1419" s="8">
        <f ca="1">IFERROR(IF(P1419&gt;=1,(IF(M1419&gt;=2,COUNTIF(INDIRECT(G1419):INDIRECT(H1419),"OLD"),0)),0),0)</f>
        <v>0</v>
      </c>
      <c r="X1419" s="8">
        <f ca="1">IFERROR(IF(P1419&gt;=1,(IF(M1419=1,COUNTIF(INDIRECT(G1419):INDIRECT(H1419),"NEW"),IF(M1419=3,COUNTIF(INDIRECT(G1419):INDIRECT(H1419),"NEW"),0))),0),0)</f>
        <v>0</v>
      </c>
      <c r="Y1419" s="10">
        <f t="shared" ca="1" si="68"/>
        <v>0</v>
      </c>
      <c r="Z1419" s="13"/>
    </row>
    <row r="1420" spans="6:26" ht="20.100000000000001" customHeight="1" x14ac:dyDescent="0.25">
      <c r="F1420" s="1">
        <f>IFERROR(IF(O1420&gt;=101,MATCH(O1420,VITRAN!$AG$14:$AG$1513,0)+13,0),0)</f>
        <v>0</v>
      </c>
      <c r="G1420" s="1" t="str">
        <f t="shared" si="66"/>
        <v/>
      </c>
      <c r="H1420" s="1" t="str">
        <f t="shared" si="67"/>
        <v/>
      </c>
      <c r="J1420" s="1">
        <f>IFERROR(SUMIFS(STOCK!$U$10:$U$209,STOCK!$H$10:$H$209,T1420),0)</f>
        <v>0</v>
      </c>
      <c r="K1420" s="1">
        <f>IFERROR(SUMIFS(STOCK!$V$10:$V$209,STOCK!$H$10:$H$209,T1420),0)</f>
        <v>0</v>
      </c>
      <c r="M1420" s="1">
        <f>IFERROR(IF(LEN(T1420)&gt;=1,VLOOKUP(HLOOKUP(T1420,PROFILE!$K$5:$V$8,4,0),PROFILE!$F$1:$G$3,2,0),0),0)</f>
        <v>0</v>
      </c>
      <c r="N1420" s="1">
        <f>IFERROR(COUNTIFS(PROFILE!$H$13:$H$212,"&gt;=1",PROFILE!$I$13:$I$212,T1420),0)</f>
        <v>0</v>
      </c>
      <c r="O1420" s="1">
        <f>IFERROR(IF(P1420&gt;=1,(IF(LEN(T1420)&gt;=1,VLOOKUP(T1420,PROFILE!$A$23:$B$34,2,0)*100+COUNTIF($T$8:T1420,T1420),0)),0),0)</f>
        <v>0</v>
      </c>
      <c r="P1420" s="11"/>
      <c r="Q1420" s="11"/>
      <c r="R1420" s="12"/>
      <c r="S1420" s="12"/>
      <c r="T1420" s="11"/>
      <c r="U1420" s="11"/>
      <c r="V1420" s="11"/>
      <c r="W1420" s="8">
        <f ca="1">IFERROR(IF(P1420&gt;=1,(IF(M1420&gt;=2,COUNTIF(INDIRECT(G1420):INDIRECT(H1420),"OLD"),0)),0),0)</f>
        <v>0</v>
      </c>
      <c r="X1420" s="8">
        <f ca="1">IFERROR(IF(P1420&gt;=1,(IF(M1420=1,COUNTIF(INDIRECT(G1420):INDIRECT(H1420),"NEW"),IF(M1420=3,COUNTIF(INDIRECT(G1420):INDIRECT(H1420),"NEW"),0))),0),0)</f>
        <v>0</v>
      </c>
      <c r="Y1420" s="10">
        <f t="shared" ca="1" si="68"/>
        <v>0</v>
      </c>
      <c r="Z1420" s="13"/>
    </row>
    <row r="1421" spans="6:26" ht="20.100000000000001" customHeight="1" x14ac:dyDescent="0.25">
      <c r="F1421" s="1">
        <f>IFERROR(IF(O1421&gt;=101,MATCH(O1421,VITRAN!$AG$14:$AG$1513,0)+13,0),0)</f>
        <v>0</v>
      </c>
      <c r="G1421" s="1" t="str">
        <f t="shared" si="66"/>
        <v/>
      </c>
      <c r="H1421" s="1" t="str">
        <f t="shared" si="67"/>
        <v/>
      </c>
      <c r="J1421" s="1">
        <f>IFERROR(SUMIFS(STOCK!$U$10:$U$209,STOCK!$H$10:$H$209,T1421),0)</f>
        <v>0</v>
      </c>
      <c r="K1421" s="1">
        <f>IFERROR(SUMIFS(STOCK!$V$10:$V$209,STOCK!$H$10:$H$209,T1421),0)</f>
        <v>0</v>
      </c>
      <c r="M1421" s="1">
        <f>IFERROR(IF(LEN(T1421)&gt;=1,VLOOKUP(HLOOKUP(T1421,PROFILE!$K$5:$V$8,4,0),PROFILE!$F$1:$G$3,2,0),0),0)</f>
        <v>0</v>
      </c>
      <c r="N1421" s="1">
        <f>IFERROR(COUNTIFS(PROFILE!$H$13:$H$212,"&gt;=1",PROFILE!$I$13:$I$212,T1421),0)</f>
        <v>0</v>
      </c>
      <c r="O1421" s="1">
        <f>IFERROR(IF(P1421&gt;=1,(IF(LEN(T1421)&gt;=1,VLOOKUP(T1421,PROFILE!$A$23:$B$34,2,0)*100+COUNTIF($T$8:T1421,T1421),0)),0),0)</f>
        <v>0</v>
      </c>
      <c r="P1421" s="11"/>
      <c r="Q1421" s="11"/>
      <c r="R1421" s="12"/>
      <c r="S1421" s="12"/>
      <c r="T1421" s="11"/>
      <c r="U1421" s="11"/>
      <c r="V1421" s="11"/>
      <c r="W1421" s="8">
        <f ca="1">IFERROR(IF(P1421&gt;=1,(IF(M1421&gt;=2,COUNTIF(INDIRECT(G1421):INDIRECT(H1421),"OLD"),0)),0),0)</f>
        <v>0</v>
      </c>
      <c r="X1421" s="8">
        <f ca="1">IFERROR(IF(P1421&gt;=1,(IF(M1421=1,COUNTIF(INDIRECT(G1421):INDIRECT(H1421),"NEW"),IF(M1421=3,COUNTIF(INDIRECT(G1421):INDIRECT(H1421),"NEW"),0))),0),0)</f>
        <v>0</v>
      </c>
      <c r="Y1421" s="10">
        <f t="shared" ca="1" si="68"/>
        <v>0</v>
      </c>
      <c r="Z1421" s="13"/>
    </row>
    <row r="1422" spans="6:26" ht="20.100000000000001" customHeight="1" x14ac:dyDescent="0.25">
      <c r="F1422" s="1">
        <f>IFERROR(IF(O1422&gt;=101,MATCH(O1422,VITRAN!$AG$14:$AG$1513,0)+13,0),0)</f>
        <v>0</v>
      </c>
      <c r="G1422" s="1" t="str">
        <f t="shared" si="66"/>
        <v/>
      </c>
      <c r="H1422" s="1" t="str">
        <f t="shared" si="67"/>
        <v/>
      </c>
      <c r="J1422" s="1">
        <f>IFERROR(SUMIFS(STOCK!$U$10:$U$209,STOCK!$H$10:$H$209,T1422),0)</f>
        <v>0</v>
      </c>
      <c r="K1422" s="1">
        <f>IFERROR(SUMIFS(STOCK!$V$10:$V$209,STOCK!$H$10:$H$209,T1422),0)</f>
        <v>0</v>
      </c>
      <c r="M1422" s="1">
        <f>IFERROR(IF(LEN(T1422)&gt;=1,VLOOKUP(HLOOKUP(T1422,PROFILE!$K$5:$V$8,4,0),PROFILE!$F$1:$G$3,2,0),0),0)</f>
        <v>0</v>
      </c>
      <c r="N1422" s="1">
        <f>IFERROR(COUNTIFS(PROFILE!$H$13:$H$212,"&gt;=1",PROFILE!$I$13:$I$212,T1422),0)</f>
        <v>0</v>
      </c>
      <c r="O1422" s="1">
        <f>IFERROR(IF(P1422&gt;=1,(IF(LEN(T1422)&gt;=1,VLOOKUP(T1422,PROFILE!$A$23:$B$34,2,0)*100+COUNTIF($T$8:T1422,T1422),0)),0),0)</f>
        <v>0</v>
      </c>
      <c r="P1422" s="11"/>
      <c r="Q1422" s="11"/>
      <c r="R1422" s="12"/>
      <c r="S1422" s="12"/>
      <c r="T1422" s="11"/>
      <c r="U1422" s="11"/>
      <c r="V1422" s="11"/>
      <c r="W1422" s="8">
        <f ca="1">IFERROR(IF(P1422&gt;=1,(IF(M1422&gt;=2,COUNTIF(INDIRECT(G1422):INDIRECT(H1422),"OLD"),0)),0),0)</f>
        <v>0</v>
      </c>
      <c r="X1422" s="8">
        <f ca="1">IFERROR(IF(P1422&gt;=1,(IF(M1422=1,COUNTIF(INDIRECT(G1422):INDIRECT(H1422),"NEW"),IF(M1422=3,COUNTIF(INDIRECT(G1422):INDIRECT(H1422),"NEW"),0))),0),0)</f>
        <v>0</v>
      </c>
      <c r="Y1422" s="10">
        <f t="shared" ca="1" si="68"/>
        <v>0</v>
      </c>
      <c r="Z1422" s="13"/>
    </row>
    <row r="1423" spans="6:26" ht="20.100000000000001" customHeight="1" x14ac:dyDescent="0.25">
      <c r="F1423" s="1">
        <f>IFERROR(IF(O1423&gt;=101,MATCH(O1423,VITRAN!$AG$14:$AG$1513,0)+13,0),0)</f>
        <v>0</v>
      </c>
      <c r="G1423" s="1" t="str">
        <f t="shared" si="66"/>
        <v/>
      </c>
      <c r="H1423" s="1" t="str">
        <f t="shared" si="67"/>
        <v/>
      </c>
      <c r="J1423" s="1">
        <f>IFERROR(SUMIFS(STOCK!$U$10:$U$209,STOCK!$H$10:$H$209,T1423),0)</f>
        <v>0</v>
      </c>
      <c r="K1423" s="1">
        <f>IFERROR(SUMIFS(STOCK!$V$10:$V$209,STOCK!$H$10:$H$209,T1423),0)</f>
        <v>0</v>
      </c>
      <c r="M1423" s="1">
        <f>IFERROR(IF(LEN(T1423)&gt;=1,VLOOKUP(HLOOKUP(T1423,PROFILE!$K$5:$V$8,4,0),PROFILE!$F$1:$G$3,2,0),0),0)</f>
        <v>0</v>
      </c>
      <c r="N1423" s="1">
        <f>IFERROR(COUNTIFS(PROFILE!$H$13:$H$212,"&gt;=1",PROFILE!$I$13:$I$212,T1423),0)</f>
        <v>0</v>
      </c>
      <c r="O1423" s="1">
        <f>IFERROR(IF(P1423&gt;=1,(IF(LEN(T1423)&gt;=1,VLOOKUP(T1423,PROFILE!$A$23:$B$34,2,0)*100+COUNTIF($T$8:T1423,T1423),0)),0),0)</f>
        <v>0</v>
      </c>
      <c r="P1423" s="11"/>
      <c r="Q1423" s="11"/>
      <c r="R1423" s="12"/>
      <c r="S1423" s="12"/>
      <c r="T1423" s="11"/>
      <c r="U1423" s="11"/>
      <c r="V1423" s="11"/>
      <c r="W1423" s="8">
        <f ca="1">IFERROR(IF(P1423&gt;=1,(IF(M1423&gt;=2,COUNTIF(INDIRECT(G1423):INDIRECT(H1423),"OLD"),0)),0),0)</f>
        <v>0</v>
      </c>
      <c r="X1423" s="8">
        <f ca="1">IFERROR(IF(P1423&gt;=1,(IF(M1423=1,COUNTIF(INDIRECT(G1423):INDIRECT(H1423),"NEW"),IF(M1423=3,COUNTIF(INDIRECT(G1423):INDIRECT(H1423),"NEW"),0))),0),0)</f>
        <v>0</v>
      </c>
      <c r="Y1423" s="10">
        <f t="shared" ca="1" si="68"/>
        <v>0</v>
      </c>
      <c r="Z1423" s="13"/>
    </row>
    <row r="1424" spans="6:26" ht="20.100000000000001" customHeight="1" x14ac:dyDescent="0.25">
      <c r="F1424" s="1">
        <f>IFERROR(IF(O1424&gt;=101,MATCH(O1424,VITRAN!$AG$14:$AG$1513,0)+13,0),0)</f>
        <v>0</v>
      </c>
      <c r="G1424" s="1" t="str">
        <f t="shared" si="66"/>
        <v/>
      </c>
      <c r="H1424" s="1" t="str">
        <f t="shared" si="67"/>
        <v/>
      </c>
      <c r="J1424" s="1">
        <f>IFERROR(SUMIFS(STOCK!$U$10:$U$209,STOCK!$H$10:$H$209,T1424),0)</f>
        <v>0</v>
      </c>
      <c r="K1424" s="1">
        <f>IFERROR(SUMIFS(STOCK!$V$10:$V$209,STOCK!$H$10:$H$209,T1424),0)</f>
        <v>0</v>
      </c>
      <c r="M1424" s="1">
        <f>IFERROR(IF(LEN(T1424)&gt;=1,VLOOKUP(HLOOKUP(T1424,PROFILE!$K$5:$V$8,4,0),PROFILE!$F$1:$G$3,2,0),0),0)</f>
        <v>0</v>
      </c>
      <c r="N1424" s="1">
        <f>IFERROR(COUNTIFS(PROFILE!$H$13:$H$212,"&gt;=1",PROFILE!$I$13:$I$212,T1424),0)</f>
        <v>0</v>
      </c>
      <c r="O1424" s="1">
        <f>IFERROR(IF(P1424&gt;=1,(IF(LEN(T1424)&gt;=1,VLOOKUP(T1424,PROFILE!$A$23:$B$34,2,0)*100+COUNTIF($T$8:T1424,T1424),0)),0),0)</f>
        <v>0</v>
      </c>
      <c r="P1424" s="11"/>
      <c r="Q1424" s="11"/>
      <c r="R1424" s="12"/>
      <c r="S1424" s="12"/>
      <c r="T1424" s="11"/>
      <c r="U1424" s="11"/>
      <c r="V1424" s="11"/>
      <c r="W1424" s="8">
        <f ca="1">IFERROR(IF(P1424&gt;=1,(IF(M1424&gt;=2,COUNTIF(INDIRECT(G1424):INDIRECT(H1424),"OLD"),0)),0),0)</f>
        <v>0</v>
      </c>
      <c r="X1424" s="8">
        <f ca="1">IFERROR(IF(P1424&gt;=1,(IF(M1424=1,COUNTIF(INDIRECT(G1424):INDIRECT(H1424),"NEW"),IF(M1424=3,COUNTIF(INDIRECT(G1424):INDIRECT(H1424),"NEW"),0))),0),0)</f>
        <v>0</v>
      </c>
      <c r="Y1424" s="10">
        <f t="shared" ca="1" si="68"/>
        <v>0</v>
      </c>
      <c r="Z1424" s="13"/>
    </row>
    <row r="1425" spans="6:26" ht="20.100000000000001" customHeight="1" x14ac:dyDescent="0.25">
      <c r="F1425" s="1">
        <f>IFERROR(IF(O1425&gt;=101,MATCH(O1425,VITRAN!$AG$14:$AG$1513,0)+13,0),0)</f>
        <v>0</v>
      </c>
      <c r="G1425" s="1" t="str">
        <f t="shared" si="66"/>
        <v/>
      </c>
      <c r="H1425" s="1" t="str">
        <f t="shared" si="67"/>
        <v/>
      </c>
      <c r="J1425" s="1">
        <f>IFERROR(SUMIFS(STOCK!$U$10:$U$209,STOCK!$H$10:$H$209,T1425),0)</f>
        <v>0</v>
      </c>
      <c r="K1425" s="1">
        <f>IFERROR(SUMIFS(STOCK!$V$10:$V$209,STOCK!$H$10:$H$209,T1425),0)</f>
        <v>0</v>
      </c>
      <c r="M1425" s="1">
        <f>IFERROR(IF(LEN(T1425)&gt;=1,VLOOKUP(HLOOKUP(T1425,PROFILE!$K$5:$V$8,4,0),PROFILE!$F$1:$G$3,2,0),0),0)</f>
        <v>0</v>
      </c>
      <c r="N1425" s="1">
        <f>IFERROR(COUNTIFS(PROFILE!$H$13:$H$212,"&gt;=1",PROFILE!$I$13:$I$212,T1425),0)</f>
        <v>0</v>
      </c>
      <c r="O1425" s="1">
        <f>IFERROR(IF(P1425&gt;=1,(IF(LEN(T1425)&gt;=1,VLOOKUP(T1425,PROFILE!$A$23:$B$34,2,0)*100+COUNTIF($T$8:T1425,T1425),0)),0),0)</f>
        <v>0</v>
      </c>
      <c r="P1425" s="11"/>
      <c r="Q1425" s="11"/>
      <c r="R1425" s="12"/>
      <c r="S1425" s="12"/>
      <c r="T1425" s="11"/>
      <c r="U1425" s="11"/>
      <c r="V1425" s="11"/>
      <c r="W1425" s="8">
        <f ca="1">IFERROR(IF(P1425&gt;=1,(IF(M1425&gt;=2,COUNTIF(INDIRECT(G1425):INDIRECT(H1425),"OLD"),0)),0),0)</f>
        <v>0</v>
      </c>
      <c r="X1425" s="8">
        <f ca="1">IFERROR(IF(P1425&gt;=1,(IF(M1425=1,COUNTIF(INDIRECT(G1425):INDIRECT(H1425),"NEW"),IF(M1425=3,COUNTIF(INDIRECT(G1425):INDIRECT(H1425),"NEW"),0))),0),0)</f>
        <v>0</v>
      </c>
      <c r="Y1425" s="10">
        <f t="shared" ca="1" si="68"/>
        <v>0</v>
      </c>
      <c r="Z1425" s="13"/>
    </row>
    <row r="1426" spans="6:26" ht="20.100000000000001" customHeight="1" x14ac:dyDescent="0.25">
      <c r="F1426" s="1">
        <f>IFERROR(IF(O1426&gt;=101,MATCH(O1426,VITRAN!$AG$14:$AG$1513,0)+13,0),0)</f>
        <v>0</v>
      </c>
      <c r="G1426" s="1" t="str">
        <f t="shared" si="66"/>
        <v/>
      </c>
      <c r="H1426" s="1" t="str">
        <f t="shared" si="67"/>
        <v/>
      </c>
      <c r="J1426" s="1">
        <f>IFERROR(SUMIFS(STOCK!$U$10:$U$209,STOCK!$H$10:$H$209,T1426),0)</f>
        <v>0</v>
      </c>
      <c r="K1426" s="1">
        <f>IFERROR(SUMIFS(STOCK!$V$10:$V$209,STOCK!$H$10:$H$209,T1426),0)</f>
        <v>0</v>
      </c>
      <c r="M1426" s="1">
        <f>IFERROR(IF(LEN(T1426)&gt;=1,VLOOKUP(HLOOKUP(T1426,PROFILE!$K$5:$V$8,4,0),PROFILE!$F$1:$G$3,2,0),0),0)</f>
        <v>0</v>
      </c>
      <c r="N1426" s="1">
        <f>IFERROR(COUNTIFS(PROFILE!$H$13:$H$212,"&gt;=1",PROFILE!$I$13:$I$212,T1426),0)</f>
        <v>0</v>
      </c>
      <c r="O1426" s="1">
        <f>IFERROR(IF(P1426&gt;=1,(IF(LEN(T1426)&gt;=1,VLOOKUP(T1426,PROFILE!$A$23:$B$34,2,0)*100+COUNTIF($T$8:T1426,T1426),0)),0),0)</f>
        <v>0</v>
      </c>
      <c r="P1426" s="11"/>
      <c r="Q1426" s="11"/>
      <c r="R1426" s="12"/>
      <c r="S1426" s="12"/>
      <c r="T1426" s="11"/>
      <c r="U1426" s="11"/>
      <c r="V1426" s="11"/>
      <c r="W1426" s="8">
        <f ca="1">IFERROR(IF(P1426&gt;=1,(IF(M1426&gt;=2,COUNTIF(INDIRECT(G1426):INDIRECT(H1426),"OLD"),0)),0),0)</f>
        <v>0</v>
      </c>
      <c r="X1426" s="8">
        <f ca="1">IFERROR(IF(P1426&gt;=1,(IF(M1426=1,COUNTIF(INDIRECT(G1426):INDIRECT(H1426),"NEW"),IF(M1426=3,COUNTIF(INDIRECT(G1426):INDIRECT(H1426),"NEW"),0))),0),0)</f>
        <v>0</v>
      </c>
      <c r="Y1426" s="10">
        <f t="shared" ca="1" si="68"/>
        <v>0</v>
      </c>
      <c r="Z1426" s="13"/>
    </row>
    <row r="1427" spans="6:26" ht="20.100000000000001" customHeight="1" x14ac:dyDescent="0.25">
      <c r="F1427" s="1">
        <f>IFERROR(IF(O1427&gt;=101,MATCH(O1427,VITRAN!$AG$14:$AG$1513,0)+13,0),0)</f>
        <v>0</v>
      </c>
      <c r="G1427" s="1" t="str">
        <f t="shared" si="66"/>
        <v/>
      </c>
      <c r="H1427" s="1" t="str">
        <f t="shared" si="67"/>
        <v/>
      </c>
      <c r="J1427" s="1">
        <f>IFERROR(SUMIFS(STOCK!$U$10:$U$209,STOCK!$H$10:$H$209,T1427),0)</f>
        <v>0</v>
      </c>
      <c r="K1427" s="1">
        <f>IFERROR(SUMIFS(STOCK!$V$10:$V$209,STOCK!$H$10:$H$209,T1427),0)</f>
        <v>0</v>
      </c>
      <c r="M1427" s="1">
        <f>IFERROR(IF(LEN(T1427)&gt;=1,VLOOKUP(HLOOKUP(T1427,PROFILE!$K$5:$V$8,4,0),PROFILE!$F$1:$G$3,2,0),0),0)</f>
        <v>0</v>
      </c>
      <c r="N1427" s="1">
        <f>IFERROR(COUNTIFS(PROFILE!$H$13:$H$212,"&gt;=1",PROFILE!$I$13:$I$212,T1427),0)</f>
        <v>0</v>
      </c>
      <c r="O1427" s="1">
        <f>IFERROR(IF(P1427&gt;=1,(IF(LEN(T1427)&gt;=1,VLOOKUP(T1427,PROFILE!$A$23:$B$34,2,0)*100+COUNTIF($T$8:T1427,T1427),0)),0),0)</f>
        <v>0</v>
      </c>
      <c r="P1427" s="11"/>
      <c r="Q1427" s="11"/>
      <c r="R1427" s="12"/>
      <c r="S1427" s="12"/>
      <c r="T1427" s="11"/>
      <c r="U1427" s="11"/>
      <c r="V1427" s="11"/>
      <c r="W1427" s="8">
        <f ca="1">IFERROR(IF(P1427&gt;=1,(IF(M1427&gt;=2,COUNTIF(INDIRECT(G1427):INDIRECT(H1427),"OLD"),0)),0),0)</f>
        <v>0</v>
      </c>
      <c r="X1427" s="8">
        <f ca="1">IFERROR(IF(P1427&gt;=1,(IF(M1427=1,COUNTIF(INDIRECT(G1427):INDIRECT(H1427),"NEW"),IF(M1427=3,COUNTIF(INDIRECT(G1427):INDIRECT(H1427),"NEW"),0))),0),0)</f>
        <v>0</v>
      </c>
      <c r="Y1427" s="10">
        <f t="shared" ca="1" si="68"/>
        <v>0</v>
      </c>
      <c r="Z1427" s="13"/>
    </row>
    <row r="1428" spans="6:26" ht="20.100000000000001" customHeight="1" x14ac:dyDescent="0.25">
      <c r="F1428" s="1">
        <f>IFERROR(IF(O1428&gt;=101,MATCH(O1428,VITRAN!$AG$14:$AG$1513,0)+13,0),0)</f>
        <v>0</v>
      </c>
      <c r="G1428" s="1" t="str">
        <f t="shared" si="66"/>
        <v/>
      </c>
      <c r="H1428" s="1" t="str">
        <f t="shared" si="67"/>
        <v/>
      </c>
      <c r="J1428" s="1">
        <f>IFERROR(SUMIFS(STOCK!$U$10:$U$209,STOCK!$H$10:$H$209,T1428),0)</f>
        <v>0</v>
      </c>
      <c r="K1428" s="1">
        <f>IFERROR(SUMIFS(STOCK!$V$10:$V$209,STOCK!$H$10:$H$209,T1428),0)</f>
        <v>0</v>
      </c>
      <c r="M1428" s="1">
        <f>IFERROR(IF(LEN(T1428)&gt;=1,VLOOKUP(HLOOKUP(T1428,PROFILE!$K$5:$V$8,4,0),PROFILE!$F$1:$G$3,2,0),0),0)</f>
        <v>0</v>
      </c>
      <c r="N1428" s="1">
        <f>IFERROR(COUNTIFS(PROFILE!$H$13:$H$212,"&gt;=1",PROFILE!$I$13:$I$212,T1428),0)</f>
        <v>0</v>
      </c>
      <c r="O1428" s="1">
        <f>IFERROR(IF(P1428&gt;=1,(IF(LEN(T1428)&gt;=1,VLOOKUP(T1428,PROFILE!$A$23:$B$34,2,0)*100+COUNTIF($T$8:T1428,T1428),0)),0),0)</f>
        <v>0</v>
      </c>
      <c r="P1428" s="11"/>
      <c r="Q1428" s="11"/>
      <c r="R1428" s="12"/>
      <c r="S1428" s="12"/>
      <c r="T1428" s="11"/>
      <c r="U1428" s="11"/>
      <c r="V1428" s="11"/>
      <c r="W1428" s="8">
        <f ca="1">IFERROR(IF(P1428&gt;=1,(IF(M1428&gt;=2,COUNTIF(INDIRECT(G1428):INDIRECT(H1428),"OLD"),0)),0),0)</f>
        <v>0</v>
      </c>
      <c r="X1428" s="8">
        <f ca="1">IFERROR(IF(P1428&gt;=1,(IF(M1428=1,COUNTIF(INDIRECT(G1428):INDIRECT(H1428),"NEW"),IF(M1428=3,COUNTIF(INDIRECT(G1428):INDIRECT(H1428),"NEW"),0))),0),0)</f>
        <v>0</v>
      </c>
      <c r="Y1428" s="10">
        <f t="shared" ca="1" si="68"/>
        <v>0</v>
      </c>
      <c r="Z1428" s="13"/>
    </row>
    <row r="1429" spans="6:26" ht="20.100000000000001" customHeight="1" x14ac:dyDescent="0.25">
      <c r="F1429" s="1">
        <f>IFERROR(IF(O1429&gt;=101,MATCH(O1429,VITRAN!$AG$14:$AG$1513,0)+13,0),0)</f>
        <v>0</v>
      </c>
      <c r="G1429" s="1" t="str">
        <f t="shared" si="66"/>
        <v/>
      </c>
      <c r="H1429" s="1" t="str">
        <f t="shared" si="67"/>
        <v/>
      </c>
      <c r="J1429" s="1">
        <f>IFERROR(SUMIFS(STOCK!$U$10:$U$209,STOCK!$H$10:$H$209,T1429),0)</f>
        <v>0</v>
      </c>
      <c r="K1429" s="1">
        <f>IFERROR(SUMIFS(STOCK!$V$10:$V$209,STOCK!$H$10:$H$209,T1429),0)</f>
        <v>0</v>
      </c>
      <c r="M1429" s="1">
        <f>IFERROR(IF(LEN(T1429)&gt;=1,VLOOKUP(HLOOKUP(T1429,PROFILE!$K$5:$V$8,4,0),PROFILE!$F$1:$G$3,2,0),0),0)</f>
        <v>0</v>
      </c>
      <c r="N1429" s="1">
        <f>IFERROR(COUNTIFS(PROFILE!$H$13:$H$212,"&gt;=1",PROFILE!$I$13:$I$212,T1429),0)</f>
        <v>0</v>
      </c>
      <c r="O1429" s="1">
        <f>IFERROR(IF(P1429&gt;=1,(IF(LEN(T1429)&gt;=1,VLOOKUP(T1429,PROFILE!$A$23:$B$34,2,0)*100+COUNTIF($T$8:T1429,T1429),0)),0),0)</f>
        <v>0</v>
      </c>
      <c r="P1429" s="11"/>
      <c r="Q1429" s="11"/>
      <c r="R1429" s="12"/>
      <c r="S1429" s="12"/>
      <c r="T1429" s="11"/>
      <c r="U1429" s="11"/>
      <c r="V1429" s="11"/>
      <c r="W1429" s="8">
        <f ca="1">IFERROR(IF(P1429&gt;=1,(IF(M1429&gt;=2,COUNTIF(INDIRECT(G1429):INDIRECT(H1429),"OLD"),0)),0),0)</f>
        <v>0</v>
      </c>
      <c r="X1429" s="8">
        <f ca="1">IFERROR(IF(P1429&gt;=1,(IF(M1429=1,COUNTIF(INDIRECT(G1429):INDIRECT(H1429),"NEW"),IF(M1429=3,COUNTIF(INDIRECT(G1429):INDIRECT(H1429),"NEW"),0))),0),0)</f>
        <v>0</v>
      </c>
      <c r="Y1429" s="10">
        <f t="shared" ca="1" si="68"/>
        <v>0</v>
      </c>
      <c r="Z1429" s="13"/>
    </row>
    <row r="1430" spans="6:26" ht="20.100000000000001" customHeight="1" x14ac:dyDescent="0.25">
      <c r="F1430" s="1">
        <f>IFERROR(IF(O1430&gt;=101,MATCH(O1430,VITRAN!$AG$14:$AG$1513,0)+13,0),0)</f>
        <v>0</v>
      </c>
      <c r="G1430" s="1" t="str">
        <f t="shared" si="66"/>
        <v/>
      </c>
      <c r="H1430" s="1" t="str">
        <f t="shared" si="67"/>
        <v/>
      </c>
      <c r="J1430" s="1">
        <f>IFERROR(SUMIFS(STOCK!$U$10:$U$209,STOCK!$H$10:$H$209,T1430),0)</f>
        <v>0</v>
      </c>
      <c r="K1430" s="1">
        <f>IFERROR(SUMIFS(STOCK!$V$10:$V$209,STOCK!$H$10:$H$209,T1430),0)</f>
        <v>0</v>
      </c>
      <c r="M1430" s="1">
        <f>IFERROR(IF(LEN(T1430)&gt;=1,VLOOKUP(HLOOKUP(T1430,PROFILE!$K$5:$V$8,4,0),PROFILE!$F$1:$G$3,2,0),0),0)</f>
        <v>0</v>
      </c>
      <c r="N1430" s="1">
        <f>IFERROR(COUNTIFS(PROFILE!$H$13:$H$212,"&gt;=1",PROFILE!$I$13:$I$212,T1430),0)</f>
        <v>0</v>
      </c>
      <c r="O1430" s="1">
        <f>IFERROR(IF(P1430&gt;=1,(IF(LEN(T1430)&gt;=1,VLOOKUP(T1430,PROFILE!$A$23:$B$34,2,0)*100+COUNTIF($T$8:T1430,T1430),0)),0),0)</f>
        <v>0</v>
      </c>
      <c r="P1430" s="11"/>
      <c r="Q1430" s="11"/>
      <c r="R1430" s="12"/>
      <c r="S1430" s="12"/>
      <c r="T1430" s="11"/>
      <c r="U1430" s="11"/>
      <c r="V1430" s="11"/>
      <c r="W1430" s="8">
        <f ca="1">IFERROR(IF(P1430&gt;=1,(IF(M1430&gt;=2,COUNTIF(INDIRECT(G1430):INDIRECT(H1430),"OLD"),0)),0),0)</f>
        <v>0</v>
      </c>
      <c r="X1430" s="8">
        <f ca="1">IFERROR(IF(P1430&gt;=1,(IF(M1430=1,COUNTIF(INDIRECT(G1430):INDIRECT(H1430),"NEW"),IF(M1430=3,COUNTIF(INDIRECT(G1430):INDIRECT(H1430),"NEW"),0))),0),0)</f>
        <v>0</v>
      </c>
      <c r="Y1430" s="10">
        <f t="shared" ca="1" si="68"/>
        <v>0</v>
      </c>
      <c r="Z1430" s="13"/>
    </row>
    <row r="1431" spans="6:26" ht="20.100000000000001" customHeight="1" x14ac:dyDescent="0.25">
      <c r="F1431" s="1">
        <f>IFERROR(IF(O1431&gt;=101,MATCH(O1431,VITRAN!$AG$14:$AG$1513,0)+13,0),0)</f>
        <v>0</v>
      </c>
      <c r="G1431" s="1" t="str">
        <f t="shared" si="66"/>
        <v/>
      </c>
      <c r="H1431" s="1" t="str">
        <f t="shared" si="67"/>
        <v/>
      </c>
      <c r="J1431" s="1">
        <f>IFERROR(SUMIFS(STOCK!$U$10:$U$209,STOCK!$H$10:$H$209,T1431),0)</f>
        <v>0</v>
      </c>
      <c r="K1431" s="1">
        <f>IFERROR(SUMIFS(STOCK!$V$10:$V$209,STOCK!$H$10:$H$209,T1431),0)</f>
        <v>0</v>
      </c>
      <c r="M1431" s="1">
        <f>IFERROR(IF(LEN(T1431)&gt;=1,VLOOKUP(HLOOKUP(T1431,PROFILE!$K$5:$V$8,4,0),PROFILE!$F$1:$G$3,2,0),0),0)</f>
        <v>0</v>
      </c>
      <c r="N1431" s="1">
        <f>IFERROR(COUNTIFS(PROFILE!$H$13:$H$212,"&gt;=1",PROFILE!$I$13:$I$212,T1431),0)</f>
        <v>0</v>
      </c>
      <c r="O1431" s="1">
        <f>IFERROR(IF(P1431&gt;=1,(IF(LEN(T1431)&gt;=1,VLOOKUP(T1431,PROFILE!$A$23:$B$34,2,0)*100+COUNTIF($T$8:T1431,T1431),0)),0),0)</f>
        <v>0</v>
      </c>
      <c r="P1431" s="11"/>
      <c r="Q1431" s="11"/>
      <c r="R1431" s="12"/>
      <c r="S1431" s="12"/>
      <c r="T1431" s="11"/>
      <c r="U1431" s="11"/>
      <c r="V1431" s="11"/>
      <c r="W1431" s="8">
        <f ca="1">IFERROR(IF(P1431&gt;=1,(IF(M1431&gt;=2,COUNTIF(INDIRECT(G1431):INDIRECT(H1431),"OLD"),0)),0),0)</f>
        <v>0</v>
      </c>
      <c r="X1431" s="8">
        <f ca="1">IFERROR(IF(P1431&gt;=1,(IF(M1431=1,COUNTIF(INDIRECT(G1431):INDIRECT(H1431),"NEW"),IF(M1431=3,COUNTIF(INDIRECT(G1431):INDIRECT(H1431),"NEW"),0))),0),0)</f>
        <v>0</v>
      </c>
      <c r="Y1431" s="10">
        <f t="shared" ca="1" si="68"/>
        <v>0</v>
      </c>
      <c r="Z1431" s="13"/>
    </row>
    <row r="1432" spans="6:26" ht="20.100000000000001" customHeight="1" x14ac:dyDescent="0.25">
      <c r="F1432" s="1">
        <f>IFERROR(IF(O1432&gt;=101,MATCH(O1432,VITRAN!$AG$14:$AG$1513,0)+13,0),0)</f>
        <v>0</v>
      </c>
      <c r="G1432" s="1" t="str">
        <f t="shared" si="66"/>
        <v/>
      </c>
      <c r="H1432" s="1" t="str">
        <f t="shared" si="67"/>
        <v/>
      </c>
      <c r="J1432" s="1">
        <f>IFERROR(SUMIFS(STOCK!$U$10:$U$209,STOCK!$H$10:$H$209,T1432),0)</f>
        <v>0</v>
      </c>
      <c r="K1432" s="1">
        <f>IFERROR(SUMIFS(STOCK!$V$10:$V$209,STOCK!$H$10:$H$209,T1432),0)</f>
        <v>0</v>
      </c>
      <c r="M1432" s="1">
        <f>IFERROR(IF(LEN(T1432)&gt;=1,VLOOKUP(HLOOKUP(T1432,PROFILE!$K$5:$V$8,4,0),PROFILE!$F$1:$G$3,2,0),0),0)</f>
        <v>0</v>
      </c>
      <c r="N1432" s="1">
        <f>IFERROR(COUNTIFS(PROFILE!$H$13:$H$212,"&gt;=1",PROFILE!$I$13:$I$212,T1432),0)</f>
        <v>0</v>
      </c>
      <c r="O1432" s="1">
        <f>IFERROR(IF(P1432&gt;=1,(IF(LEN(T1432)&gt;=1,VLOOKUP(T1432,PROFILE!$A$23:$B$34,2,0)*100+COUNTIF($T$8:T1432,T1432),0)),0),0)</f>
        <v>0</v>
      </c>
      <c r="P1432" s="11"/>
      <c r="Q1432" s="11"/>
      <c r="R1432" s="12"/>
      <c r="S1432" s="12"/>
      <c r="T1432" s="11"/>
      <c r="U1432" s="11"/>
      <c r="V1432" s="11"/>
      <c r="W1432" s="8">
        <f ca="1">IFERROR(IF(P1432&gt;=1,(IF(M1432&gt;=2,COUNTIF(INDIRECT(G1432):INDIRECT(H1432),"OLD"),0)),0),0)</f>
        <v>0</v>
      </c>
      <c r="X1432" s="8">
        <f ca="1">IFERROR(IF(P1432&gt;=1,(IF(M1432=1,COUNTIF(INDIRECT(G1432):INDIRECT(H1432),"NEW"),IF(M1432=3,COUNTIF(INDIRECT(G1432):INDIRECT(H1432),"NEW"),0))),0),0)</f>
        <v>0</v>
      </c>
      <c r="Y1432" s="10">
        <f t="shared" ca="1" si="68"/>
        <v>0</v>
      </c>
      <c r="Z1432" s="13"/>
    </row>
    <row r="1433" spans="6:26" ht="20.100000000000001" customHeight="1" x14ac:dyDescent="0.25">
      <c r="F1433" s="1">
        <f>IFERROR(IF(O1433&gt;=101,MATCH(O1433,VITRAN!$AG$14:$AG$1513,0)+13,0),0)</f>
        <v>0</v>
      </c>
      <c r="G1433" s="1" t="str">
        <f t="shared" si="66"/>
        <v/>
      </c>
      <c r="H1433" s="1" t="str">
        <f t="shared" si="67"/>
        <v/>
      </c>
      <c r="J1433" s="1">
        <f>IFERROR(SUMIFS(STOCK!$U$10:$U$209,STOCK!$H$10:$H$209,T1433),0)</f>
        <v>0</v>
      </c>
      <c r="K1433" s="1">
        <f>IFERROR(SUMIFS(STOCK!$V$10:$V$209,STOCK!$H$10:$H$209,T1433),0)</f>
        <v>0</v>
      </c>
      <c r="M1433" s="1">
        <f>IFERROR(IF(LEN(T1433)&gt;=1,VLOOKUP(HLOOKUP(T1433,PROFILE!$K$5:$V$8,4,0),PROFILE!$F$1:$G$3,2,0),0),0)</f>
        <v>0</v>
      </c>
      <c r="N1433" s="1">
        <f>IFERROR(COUNTIFS(PROFILE!$H$13:$H$212,"&gt;=1",PROFILE!$I$13:$I$212,T1433),0)</f>
        <v>0</v>
      </c>
      <c r="O1433" s="1">
        <f>IFERROR(IF(P1433&gt;=1,(IF(LEN(T1433)&gt;=1,VLOOKUP(T1433,PROFILE!$A$23:$B$34,2,0)*100+COUNTIF($T$8:T1433,T1433),0)),0),0)</f>
        <v>0</v>
      </c>
      <c r="P1433" s="11"/>
      <c r="Q1433" s="11"/>
      <c r="R1433" s="12"/>
      <c r="S1433" s="12"/>
      <c r="T1433" s="11"/>
      <c r="U1433" s="11"/>
      <c r="V1433" s="11"/>
      <c r="W1433" s="8">
        <f ca="1">IFERROR(IF(P1433&gt;=1,(IF(M1433&gt;=2,COUNTIF(INDIRECT(G1433):INDIRECT(H1433),"OLD"),0)),0),0)</f>
        <v>0</v>
      </c>
      <c r="X1433" s="8">
        <f ca="1">IFERROR(IF(P1433&gt;=1,(IF(M1433=1,COUNTIF(INDIRECT(G1433):INDIRECT(H1433),"NEW"),IF(M1433=3,COUNTIF(INDIRECT(G1433):INDIRECT(H1433),"NEW"),0))),0),0)</f>
        <v>0</v>
      </c>
      <c r="Y1433" s="10">
        <f t="shared" ca="1" si="68"/>
        <v>0</v>
      </c>
      <c r="Z1433" s="13"/>
    </row>
    <row r="1434" spans="6:26" ht="20.100000000000001" customHeight="1" x14ac:dyDescent="0.25">
      <c r="F1434" s="1">
        <f>IFERROR(IF(O1434&gt;=101,MATCH(O1434,VITRAN!$AG$14:$AG$1513,0)+13,0),0)</f>
        <v>0</v>
      </c>
      <c r="G1434" s="1" t="str">
        <f t="shared" si="66"/>
        <v/>
      </c>
      <c r="H1434" s="1" t="str">
        <f t="shared" si="67"/>
        <v/>
      </c>
      <c r="J1434" s="1">
        <f>IFERROR(SUMIFS(STOCK!$U$10:$U$209,STOCK!$H$10:$H$209,T1434),0)</f>
        <v>0</v>
      </c>
      <c r="K1434" s="1">
        <f>IFERROR(SUMIFS(STOCK!$V$10:$V$209,STOCK!$H$10:$H$209,T1434),0)</f>
        <v>0</v>
      </c>
      <c r="M1434" s="1">
        <f>IFERROR(IF(LEN(T1434)&gt;=1,VLOOKUP(HLOOKUP(T1434,PROFILE!$K$5:$V$8,4,0),PROFILE!$F$1:$G$3,2,0),0),0)</f>
        <v>0</v>
      </c>
      <c r="N1434" s="1">
        <f>IFERROR(COUNTIFS(PROFILE!$H$13:$H$212,"&gt;=1",PROFILE!$I$13:$I$212,T1434),0)</f>
        <v>0</v>
      </c>
      <c r="O1434" s="1">
        <f>IFERROR(IF(P1434&gt;=1,(IF(LEN(T1434)&gt;=1,VLOOKUP(T1434,PROFILE!$A$23:$B$34,2,0)*100+COUNTIF($T$8:T1434,T1434),0)),0),0)</f>
        <v>0</v>
      </c>
      <c r="P1434" s="11"/>
      <c r="Q1434" s="11"/>
      <c r="R1434" s="12"/>
      <c r="S1434" s="12"/>
      <c r="T1434" s="11"/>
      <c r="U1434" s="11"/>
      <c r="V1434" s="11"/>
      <c r="W1434" s="8">
        <f ca="1">IFERROR(IF(P1434&gt;=1,(IF(M1434&gt;=2,COUNTIF(INDIRECT(G1434):INDIRECT(H1434),"OLD"),0)),0),0)</f>
        <v>0</v>
      </c>
      <c r="X1434" s="8">
        <f ca="1">IFERROR(IF(P1434&gt;=1,(IF(M1434=1,COUNTIF(INDIRECT(G1434):INDIRECT(H1434),"NEW"),IF(M1434=3,COUNTIF(INDIRECT(G1434):INDIRECT(H1434),"NEW"),0))),0),0)</f>
        <v>0</v>
      </c>
      <c r="Y1434" s="10">
        <f t="shared" ca="1" si="68"/>
        <v>0</v>
      </c>
      <c r="Z1434" s="13"/>
    </row>
    <row r="1435" spans="6:26" ht="20.100000000000001" customHeight="1" x14ac:dyDescent="0.25">
      <c r="F1435" s="1">
        <f>IFERROR(IF(O1435&gt;=101,MATCH(O1435,VITRAN!$AG$14:$AG$1513,0)+13,0),0)</f>
        <v>0</v>
      </c>
      <c r="G1435" s="1" t="str">
        <f t="shared" si="66"/>
        <v/>
      </c>
      <c r="H1435" s="1" t="str">
        <f t="shared" si="67"/>
        <v/>
      </c>
      <c r="J1435" s="1">
        <f>IFERROR(SUMIFS(STOCK!$U$10:$U$209,STOCK!$H$10:$H$209,T1435),0)</f>
        <v>0</v>
      </c>
      <c r="K1435" s="1">
        <f>IFERROR(SUMIFS(STOCK!$V$10:$V$209,STOCK!$H$10:$H$209,T1435),0)</f>
        <v>0</v>
      </c>
      <c r="M1435" s="1">
        <f>IFERROR(IF(LEN(T1435)&gt;=1,VLOOKUP(HLOOKUP(T1435,PROFILE!$K$5:$V$8,4,0),PROFILE!$F$1:$G$3,2,0),0),0)</f>
        <v>0</v>
      </c>
      <c r="N1435" s="1">
        <f>IFERROR(COUNTIFS(PROFILE!$H$13:$H$212,"&gt;=1",PROFILE!$I$13:$I$212,T1435),0)</f>
        <v>0</v>
      </c>
      <c r="O1435" s="1">
        <f>IFERROR(IF(P1435&gt;=1,(IF(LEN(T1435)&gt;=1,VLOOKUP(T1435,PROFILE!$A$23:$B$34,2,0)*100+COUNTIF($T$8:T1435,T1435),0)),0),0)</f>
        <v>0</v>
      </c>
      <c r="P1435" s="11"/>
      <c r="Q1435" s="11"/>
      <c r="R1435" s="12"/>
      <c r="S1435" s="12"/>
      <c r="T1435" s="11"/>
      <c r="U1435" s="11"/>
      <c r="V1435" s="11"/>
      <c r="W1435" s="8">
        <f ca="1">IFERROR(IF(P1435&gt;=1,(IF(M1435&gt;=2,COUNTIF(INDIRECT(G1435):INDIRECT(H1435),"OLD"),0)),0),0)</f>
        <v>0</v>
      </c>
      <c r="X1435" s="8">
        <f ca="1">IFERROR(IF(P1435&gt;=1,(IF(M1435=1,COUNTIF(INDIRECT(G1435):INDIRECT(H1435),"NEW"),IF(M1435=3,COUNTIF(INDIRECT(G1435):INDIRECT(H1435),"NEW"),0))),0),0)</f>
        <v>0</v>
      </c>
      <c r="Y1435" s="10">
        <f t="shared" ca="1" si="68"/>
        <v>0</v>
      </c>
      <c r="Z1435" s="13"/>
    </row>
    <row r="1436" spans="6:26" ht="20.100000000000001" customHeight="1" x14ac:dyDescent="0.25">
      <c r="F1436" s="1">
        <f>IFERROR(IF(O1436&gt;=101,MATCH(O1436,VITRAN!$AG$14:$AG$1513,0)+13,0),0)</f>
        <v>0</v>
      </c>
      <c r="G1436" s="1" t="str">
        <f t="shared" si="66"/>
        <v/>
      </c>
      <c r="H1436" s="1" t="str">
        <f t="shared" si="67"/>
        <v/>
      </c>
      <c r="J1436" s="1">
        <f>IFERROR(SUMIFS(STOCK!$U$10:$U$209,STOCK!$H$10:$H$209,T1436),0)</f>
        <v>0</v>
      </c>
      <c r="K1436" s="1">
        <f>IFERROR(SUMIFS(STOCK!$V$10:$V$209,STOCK!$H$10:$H$209,T1436),0)</f>
        <v>0</v>
      </c>
      <c r="M1436" s="1">
        <f>IFERROR(IF(LEN(T1436)&gt;=1,VLOOKUP(HLOOKUP(T1436,PROFILE!$K$5:$V$8,4,0),PROFILE!$F$1:$G$3,2,0),0),0)</f>
        <v>0</v>
      </c>
      <c r="N1436" s="1">
        <f>IFERROR(COUNTIFS(PROFILE!$H$13:$H$212,"&gt;=1",PROFILE!$I$13:$I$212,T1436),0)</f>
        <v>0</v>
      </c>
      <c r="O1436" s="1">
        <f>IFERROR(IF(P1436&gt;=1,(IF(LEN(T1436)&gt;=1,VLOOKUP(T1436,PROFILE!$A$23:$B$34,2,0)*100+COUNTIF($T$8:T1436,T1436),0)),0),0)</f>
        <v>0</v>
      </c>
      <c r="P1436" s="11"/>
      <c r="Q1436" s="11"/>
      <c r="R1436" s="12"/>
      <c r="S1436" s="12"/>
      <c r="T1436" s="11"/>
      <c r="U1436" s="11"/>
      <c r="V1436" s="11"/>
      <c r="W1436" s="8">
        <f ca="1">IFERROR(IF(P1436&gt;=1,(IF(M1436&gt;=2,COUNTIF(INDIRECT(G1436):INDIRECT(H1436),"OLD"),0)),0),0)</f>
        <v>0</v>
      </c>
      <c r="X1436" s="8">
        <f ca="1">IFERROR(IF(P1436&gt;=1,(IF(M1436=1,COUNTIF(INDIRECT(G1436):INDIRECT(H1436),"NEW"),IF(M1436=3,COUNTIF(INDIRECT(G1436):INDIRECT(H1436),"NEW"),0))),0),0)</f>
        <v>0</v>
      </c>
      <c r="Y1436" s="10">
        <f t="shared" ca="1" si="68"/>
        <v>0</v>
      </c>
      <c r="Z1436" s="13"/>
    </row>
    <row r="1437" spans="6:26" ht="20.100000000000001" customHeight="1" x14ac:dyDescent="0.25">
      <c r="F1437" s="1">
        <f>IFERROR(IF(O1437&gt;=101,MATCH(O1437,VITRAN!$AG$14:$AG$1513,0)+13,0),0)</f>
        <v>0</v>
      </c>
      <c r="G1437" s="1" t="str">
        <f t="shared" si="66"/>
        <v/>
      </c>
      <c r="H1437" s="1" t="str">
        <f t="shared" si="67"/>
        <v/>
      </c>
      <c r="J1437" s="1">
        <f>IFERROR(SUMIFS(STOCK!$U$10:$U$209,STOCK!$H$10:$H$209,T1437),0)</f>
        <v>0</v>
      </c>
      <c r="K1437" s="1">
        <f>IFERROR(SUMIFS(STOCK!$V$10:$V$209,STOCK!$H$10:$H$209,T1437),0)</f>
        <v>0</v>
      </c>
      <c r="M1437" s="1">
        <f>IFERROR(IF(LEN(T1437)&gt;=1,VLOOKUP(HLOOKUP(T1437,PROFILE!$K$5:$V$8,4,0),PROFILE!$F$1:$G$3,2,0),0),0)</f>
        <v>0</v>
      </c>
      <c r="N1437" s="1">
        <f>IFERROR(COUNTIFS(PROFILE!$H$13:$H$212,"&gt;=1",PROFILE!$I$13:$I$212,T1437),0)</f>
        <v>0</v>
      </c>
      <c r="O1437" s="1">
        <f>IFERROR(IF(P1437&gt;=1,(IF(LEN(T1437)&gt;=1,VLOOKUP(T1437,PROFILE!$A$23:$B$34,2,0)*100+COUNTIF($T$8:T1437,T1437),0)),0),0)</f>
        <v>0</v>
      </c>
      <c r="P1437" s="11"/>
      <c r="Q1437" s="11"/>
      <c r="R1437" s="12"/>
      <c r="S1437" s="12"/>
      <c r="T1437" s="11"/>
      <c r="U1437" s="11"/>
      <c r="V1437" s="11"/>
      <c r="W1437" s="8">
        <f ca="1">IFERROR(IF(P1437&gt;=1,(IF(M1437&gt;=2,COUNTIF(INDIRECT(G1437):INDIRECT(H1437),"OLD"),0)),0),0)</f>
        <v>0</v>
      </c>
      <c r="X1437" s="8">
        <f ca="1">IFERROR(IF(P1437&gt;=1,(IF(M1437=1,COUNTIF(INDIRECT(G1437):INDIRECT(H1437),"NEW"),IF(M1437=3,COUNTIF(INDIRECT(G1437):INDIRECT(H1437),"NEW"),0))),0),0)</f>
        <v>0</v>
      </c>
      <c r="Y1437" s="10">
        <f t="shared" ca="1" si="68"/>
        <v>0</v>
      </c>
      <c r="Z1437" s="13"/>
    </row>
    <row r="1438" spans="6:26" ht="20.100000000000001" customHeight="1" x14ac:dyDescent="0.25">
      <c r="F1438" s="1">
        <f>IFERROR(IF(O1438&gt;=101,MATCH(O1438,VITRAN!$AG$14:$AG$1513,0)+13,0),0)</f>
        <v>0</v>
      </c>
      <c r="G1438" s="1" t="str">
        <f t="shared" si="66"/>
        <v/>
      </c>
      <c r="H1438" s="1" t="str">
        <f t="shared" si="67"/>
        <v/>
      </c>
      <c r="J1438" s="1">
        <f>IFERROR(SUMIFS(STOCK!$U$10:$U$209,STOCK!$H$10:$H$209,T1438),0)</f>
        <v>0</v>
      </c>
      <c r="K1438" s="1">
        <f>IFERROR(SUMIFS(STOCK!$V$10:$V$209,STOCK!$H$10:$H$209,T1438),0)</f>
        <v>0</v>
      </c>
      <c r="M1438" s="1">
        <f>IFERROR(IF(LEN(T1438)&gt;=1,VLOOKUP(HLOOKUP(T1438,PROFILE!$K$5:$V$8,4,0),PROFILE!$F$1:$G$3,2,0),0),0)</f>
        <v>0</v>
      </c>
      <c r="N1438" s="1">
        <f>IFERROR(COUNTIFS(PROFILE!$H$13:$H$212,"&gt;=1",PROFILE!$I$13:$I$212,T1438),0)</f>
        <v>0</v>
      </c>
      <c r="O1438" s="1">
        <f>IFERROR(IF(P1438&gt;=1,(IF(LEN(T1438)&gt;=1,VLOOKUP(T1438,PROFILE!$A$23:$B$34,2,0)*100+COUNTIF($T$8:T1438,T1438),0)),0),0)</f>
        <v>0</v>
      </c>
      <c r="P1438" s="11"/>
      <c r="Q1438" s="11"/>
      <c r="R1438" s="12"/>
      <c r="S1438" s="12"/>
      <c r="T1438" s="11"/>
      <c r="U1438" s="11"/>
      <c r="V1438" s="11"/>
      <c r="W1438" s="8">
        <f ca="1">IFERROR(IF(P1438&gt;=1,(IF(M1438&gt;=2,COUNTIF(INDIRECT(G1438):INDIRECT(H1438),"OLD"),0)),0),0)</f>
        <v>0</v>
      </c>
      <c r="X1438" s="8">
        <f ca="1">IFERROR(IF(P1438&gt;=1,(IF(M1438=1,COUNTIF(INDIRECT(G1438):INDIRECT(H1438),"NEW"),IF(M1438=3,COUNTIF(INDIRECT(G1438):INDIRECT(H1438),"NEW"),0))),0),0)</f>
        <v>0</v>
      </c>
      <c r="Y1438" s="10">
        <f t="shared" ca="1" si="68"/>
        <v>0</v>
      </c>
      <c r="Z1438" s="13"/>
    </row>
    <row r="1439" spans="6:26" ht="20.100000000000001" customHeight="1" x14ac:dyDescent="0.25">
      <c r="F1439" s="1">
        <f>IFERROR(IF(O1439&gt;=101,MATCH(O1439,VITRAN!$AG$14:$AG$1513,0)+13,0),0)</f>
        <v>0</v>
      </c>
      <c r="G1439" s="1" t="str">
        <f t="shared" si="66"/>
        <v/>
      </c>
      <c r="H1439" s="1" t="str">
        <f t="shared" si="67"/>
        <v/>
      </c>
      <c r="J1439" s="1">
        <f>IFERROR(SUMIFS(STOCK!$U$10:$U$209,STOCK!$H$10:$H$209,T1439),0)</f>
        <v>0</v>
      </c>
      <c r="K1439" s="1">
        <f>IFERROR(SUMIFS(STOCK!$V$10:$V$209,STOCK!$H$10:$H$209,T1439),0)</f>
        <v>0</v>
      </c>
      <c r="M1439" s="1">
        <f>IFERROR(IF(LEN(T1439)&gt;=1,VLOOKUP(HLOOKUP(T1439,PROFILE!$K$5:$V$8,4,0),PROFILE!$F$1:$G$3,2,0),0),0)</f>
        <v>0</v>
      </c>
      <c r="N1439" s="1">
        <f>IFERROR(COUNTIFS(PROFILE!$H$13:$H$212,"&gt;=1",PROFILE!$I$13:$I$212,T1439),0)</f>
        <v>0</v>
      </c>
      <c r="O1439" s="1">
        <f>IFERROR(IF(P1439&gt;=1,(IF(LEN(T1439)&gt;=1,VLOOKUP(T1439,PROFILE!$A$23:$B$34,2,0)*100+COUNTIF($T$8:T1439,T1439),0)),0),0)</f>
        <v>0</v>
      </c>
      <c r="P1439" s="11"/>
      <c r="Q1439" s="11"/>
      <c r="R1439" s="12"/>
      <c r="S1439" s="12"/>
      <c r="T1439" s="11"/>
      <c r="U1439" s="11"/>
      <c r="V1439" s="11"/>
      <c r="W1439" s="8">
        <f ca="1">IFERROR(IF(P1439&gt;=1,(IF(M1439&gt;=2,COUNTIF(INDIRECT(G1439):INDIRECT(H1439),"OLD"),0)),0),0)</f>
        <v>0</v>
      </c>
      <c r="X1439" s="8">
        <f ca="1">IFERROR(IF(P1439&gt;=1,(IF(M1439=1,COUNTIF(INDIRECT(G1439):INDIRECT(H1439),"NEW"),IF(M1439=3,COUNTIF(INDIRECT(G1439):INDIRECT(H1439),"NEW"),0))),0),0)</f>
        <v>0</v>
      </c>
      <c r="Y1439" s="10">
        <f t="shared" ca="1" si="68"/>
        <v>0</v>
      </c>
      <c r="Z1439" s="13"/>
    </row>
    <row r="1440" spans="6:26" ht="20.100000000000001" customHeight="1" x14ac:dyDescent="0.25">
      <c r="F1440" s="1">
        <f>IFERROR(IF(O1440&gt;=101,MATCH(O1440,VITRAN!$AG$14:$AG$1513,0)+13,0),0)</f>
        <v>0</v>
      </c>
      <c r="G1440" s="1" t="str">
        <f t="shared" si="66"/>
        <v/>
      </c>
      <c r="H1440" s="1" t="str">
        <f t="shared" si="67"/>
        <v/>
      </c>
      <c r="J1440" s="1">
        <f>IFERROR(SUMIFS(STOCK!$U$10:$U$209,STOCK!$H$10:$H$209,T1440),0)</f>
        <v>0</v>
      </c>
      <c r="K1440" s="1">
        <f>IFERROR(SUMIFS(STOCK!$V$10:$V$209,STOCK!$H$10:$H$209,T1440),0)</f>
        <v>0</v>
      </c>
      <c r="M1440" s="1">
        <f>IFERROR(IF(LEN(T1440)&gt;=1,VLOOKUP(HLOOKUP(T1440,PROFILE!$K$5:$V$8,4,0),PROFILE!$F$1:$G$3,2,0),0),0)</f>
        <v>0</v>
      </c>
      <c r="N1440" s="1">
        <f>IFERROR(COUNTIFS(PROFILE!$H$13:$H$212,"&gt;=1",PROFILE!$I$13:$I$212,T1440),0)</f>
        <v>0</v>
      </c>
      <c r="O1440" s="1">
        <f>IFERROR(IF(P1440&gt;=1,(IF(LEN(T1440)&gt;=1,VLOOKUP(T1440,PROFILE!$A$23:$B$34,2,0)*100+COUNTIF($T$8:T1440,T1440),0)),0),0)</f>
        <v>0</v>
      </c>
      <c r="P1440" s="11"/>
      <c r="Q1440" s="11"/>
      <c r="R1440" s="12"/>
      <c r="S1440" s="12"/>
      <c r="T1440" s="11"/>
      <c r="U1440" s="11"/>
      <c r="V1440" s="11"/>
      <c r="W1440" s="8">
        <f ca="1">IFERROR(IF(P1440&gt;=1,(IF(M1440&gt;=2,COUNTIF(INDIRECT(G1440):INDIRECT(H1440),"OLD"),0)),0),0)</f>
        <v>0</v>
      </c>
      <c r="X1440" s="8">
        <f ca="1">IFERROR(IF(P1440&gt;=1,(IF(M1440=1,COUNTIF(INDIRECT(G1440):INDIRECT(H1440),"NEW"),IF(M1440=3,COUNTIF(INDIRECT(G1440):INDIRECT(H1440),"NEW"),0))),0),0)</f>
        <v>0</v>
      </c>
      <c r="Y1440" s="10">
        <f t="shared" ca="1" si="68"/>
        <v>0</v>
      </c>
      <c r="Z1440" s="13"/>
    </row>
    <row r="1441" spans="6:26" ht="20.100000000000001" customHeight="1" x14ac:dyDescent="0.25">
      <c r="F1441" s="1">
        <f>IFERROR(IF(O1441&gt;=101,MATCH(O1441,VITRAN!$AG$14:$AG$1513,0)+13,0),0)</f>
        <v>0</v>
      </c>
      <c r="G1441" s="1" t="str">
        <f t="shared" si="66"/>
        <v/>
      </c>
      <c r="H1441" s="1" t="str">
        <f t="shared" si="67"/>
        <v/>
      </c>
      <c r="J1441" s="1">
        <f>IFERROR(SUMIFS(STOCK!$U$10:$U$209,STOCK!$H$10:$H$209,T1441),0)</f>
        <v>0</v>
      </c>
      <c r="K1441" s="1">
        <f>IFERROR(SUMIFS(STOCK!$V$10:$V$209,STOCK!$H$10:$H$209,T1441),0)</f>
        <v>0</v>
      </c>
      <c r="M1441" s="1">
        <f>IFERROR(IF(LEN(T1441)&gt;=1,VLOOKUP(HLOOKUP(T1441,PROFILE!$K$5:$V$8,4,0),PROFILE!$F$1:$G$3,2,0),0),0)</f>
        <v>0</v>
      </c>
      <c r="N1441" s="1">
        <f>IFERROR(COUNTIFS(PROFILE!$H$13:$H$212,"&gt;=1",PROFILE!$I$13:$I$212,T1441),0)</f>
        <v>0</v>
      </c>
      <c r="O1441" s="1">
        <f>IFERROR(IF(P1441&gt;=1,(IF(LEN(T1441)&gt;=1,VLOOKUP(T1441,PROFILE!$A$23:$B$34,2,0)*100+COUNTIF($T$8:T1441,T1441),0)),0),0)</f>
        <v>0</v>
      </c>
      <c r="P1441" s="11"/>
      <c r="Q1441" s="11"/>
      <c r="R1441" s="12"/>
      <c r="S1441" s="12"/>
      <c r="T1441" s="11"/>
      <c r="U1441" s="11"/>
      <c r="V1441" s="11"/>
      <c r="W1441" s="8">
        <f ca="1">IFERROR(IF(P1441&gt;=1,(IF(M1441&gt;=2,COUNTIF(INDIRECT(G1441):INDIRECT(H1441),"OLD"),0)),0),0)</f>
        <v>0</v>
      </c>
      <c r="X1441" s="8">
        <f ca="1">IFERROR(IF(P1441&gt;=1,(IF(M1441=1,COUNTIF(INDIRECT(G1441):INDIRECT(H1441),"NEW"),IF(M1441=3,COUNTIF(INDIRECT(G1441):INDIRECT(H1441),"NEW"),0))),0),0)</f>
        <v>0</v>
      </c>
      <c r="Y1441" s="10">
        <f t="shared" ca="1" si="68"/>
        <v>0</v>
      </c>
      <c r="Z1441" s="13"/>
    </row>
    <row r="1442" spans="6:26" ht="20.100000000000001" customHeight="1" x14ac:dyDescent="0.25">
      <c r="F1442" s="1">
        <f>IFERROR(IF(O1442&gt;=101,MATCH(O1442,VITRAN!$AG$14:$AG$1513,0)+13,0),0)</f>
        <v>0</v>
      </c>
      <c r="G1442" s="1" t="str">
        <f t="shared" si="66"/>
        <v/>
      </c>
      <c r="H1442" s="1" t="str">
        <f t="shared" si="67"/>
        <v/>
      </c>
      <c r="J1442" s="1">
        <f>IFERROR(SUMIFS(STOCK!$U$10:$U$209,STOCK!$H$10:$H$209,T1442),0)</f>
        <v>0</v>
      </c>
      <c r="K1442" s="1">
        <f>IFERROR(SUMIFS(STOCK!$V$10:$V$209,STOCK!$H$10:$H$209,T1442),0)</f>
        <v>0</v>
      </c>
      <c r="M1442" s="1">
        <f>IFERROR(IF(LEN(T1442)&gt;=1,VLOOKUP(HLOOKUP(T1442,PROFILE!$K$5:$V$8,4,0),PROFILE!$F$1:$G$3,2,0),0),0)</f>
        <v>0</v>
      </c>
      <c r="N1442" s="1">
        <f>IFERROR(COUNTIFS(PROFILE!$H$13:$H$212,"&gt;=1",PROFILE!$I$13:$I$212,T1442),0)</f>
        <v>0</v>
      </c>
      <c r="O1442" s="1">
        <f>IFERROR(IF(P1442&gt;=1,(IF(LEN(T1442)&gt;=1,VLOOKUP(T1442,PROFILE!$A$23:$B$34,2,0)*100+COUNTIF($T$8:T1442,T1442),0)),0),0)</f>
        <v>0</v>
      </c>
      <c r="P1442" s="11"/>
      <c r="Q1442" s="11"/>
      <c r="R1442" s="12"/>
      <c r="S1442" s="12"/>
      <c r="T1442" s="11"/>
      <c r="U1442" s="11"/>
      <c r="V1442" s="11"/>
      <c r="W1442" s="8">
        <f ca="1">IFERROR(IF(P1442&gt;=1,(IF(M1442&gt;=2,COUNTIF(INDIRECT(G1442):INDIRECT(H1442),"OLD"),0)),0),0)</f>
        <v>0</v>
      </c>
      <c r="X1442" s="8">
        <f ca="1">IFERROR(IF(P1442&gt;=1,(IF(M1442=1,COUNTIF(INDIRECT(G1442):INDIRECT(H1442),"NEW"),IF(M1442=3,COUNTIF(INDIRECT(G1442):INDIRECT(H1442),"NEW"),0))),0),0)</f>
        <v>0</v>
      </c>
      <c r="Y1442" s="10">
        <f t="shared" ca="1" si="68"/>
        <v>0</v>
      </c>
      <c r="Z1442" s="13"/>
    </row>
    <row r="1443" spans="6:26" ht="20.100000000000001" customHeight="1" x14ac:dyDescent="0.25">
      <c r="F1443" s="1">
        <f>IFERROR(IF(O1443&gt;=101,MATCH(O1443,VITRAN!$AG$14:$AG$1513,0)+13,0),0)</f>
        <v>0</v>
      </c>
      <c r="G1443" s="1" t="str">
        <f t="shared" si="66"/>
        <v/>
      </c>
      <c r="H1443" s="1" t="str">
        <f t="shared" si="67"/>
        <v/>
      </c>
      <c r="J1443" s="1">
        <f>IFERROR(SUMIFS(STOCK!$U$10:$U$209,STOCK!$H$10:$H$209,T1443),0)</f>
        <v>0</v>
      </c>
      <c r="K1443" s="1">
        <f>IFERROR(SUMIFS(STOCK!$V$10:$V$209,STOCK!$H$10:$H$209,T1443),0)</f>
        <v>0</v>
      </c>
      <c r="M1443" s="1">
        <f>IFERROR(IF(LEN(T1443)&gt;=1,VLOOKUP(HLOOKUP(T1443,PROFILE!$K$5:$V$8,4,0),PROFILE!$F$1:$G$3,2,0),0),0)</f>
        <v>0</v>
      </c>
      <c r="N1443" s="1">
        <f>IFERROR(COUNTIFS(PROFILE!$H$13:$H$212,"&gt;=1",PROFILE!$I$13:$I$212,T1443),0)</f>
        <v>0</v>
      </c>
      <c r="O1443" s="1">
        <f>IFERROR(IF(P1443&gt;=1,(IF(LEN(T1443)&gt;=1,VLOOKUP(T1443,PROFILE!$A$23:$B$34,2,0)*100+COUNTIF($T$8:T1443,T1443),0)),0),0)</f>
        <v>0</v>
      </c>
      <c r="P1443" s="11"/>
      <c r="Q1443" s="11"/>
      <c r="R1443" s="12"/>
      <c r="S1443" s="12"/>
      <c r="T1443" s="11"/>
      <c r="U1443" s="11"/>
      <c r="V1443" s="11"/>
      <c r="W1443" s="8">
        <f ca="1">IFERROR(IF(P1443&gt;=1,(IF(M1443&gt;=2,COUNTIF(INDIRECT(G1443):INDIRECT(H1443),"OLD"),0)),0),0)</f>
        <v>0</v>
      </c>
      <c r="X1443" s="8">
        <f ca="1">IFERROR(IF(P1443&gt;=1,(IF(M1443=1,COUNTIF(INDIRECT(G1443):INDIRECT(H1443),"NEW"),IF(M1443=3,COUNTIF(INDIRECT(G1443):INDIRECT(H1443),"NEW"),0))),0),0)</f>
        <v>0</v>
      </c>
      <c r="Y1443" s="10">
        <f t="shared" ca="1" si="68"/>
        <v>0</v>
      </c>
      <c r="Z1443" s="13"/>
    </row>
    <row r="1444" spans="6:26" ht="20.100000000000001" customHeight="1" x14ac:dyDescent="0.25">
      <c r="F1444" s="1">
        <f>IFERROR(IF(O1444&gt;=101,MATCH(O1444,VITRAN!$AG$14:$AG$1513,0)+13,0),0)</f>
        <v>0</v>
      </c>
      <c r="G1444" s="1" t="str">
        <f t="shared" si="66"/>
        <v/>
      </c>
      <c r="H1444" s="1" t="str">
        <f t="shared" si="67"/>
        <v/>
      </c>
      <c r="J1444" s="1">
        <f>IFERROR(SUMIFS(STOCK!$U$10:$U$209,STOCK!$H$10:$H$209,T1444),0)</f>
        <v>0</v>
      </c>
      <c r="K1444" s="1">
        <f>IFERROR(SUMIFS(STOCK!$V$10:$V$209,STOCK!$H$10:$H$209,T1444),0)</f>
        <v>0</v>
      </c>
      <c r="M1444" s="1">
        <f>IFERROR(IF(LEN(T1444)&gt;=1,VLOOKUP(HLOOKUP(T1444,PROFILE!$K$5:$V$8,4,0),PROFILE!$F$1:$G$3,2,0),0),0)</f>
        <v>0</v>
      </c>
      <c r="N1444" s="1">
        <f>IFERROR(COUNTIFS(PROFILE!$H$13:$H$212,"&gt;=1",PROFILE!$I$13:$I$212,T1444),0)</f>
        <v>0</v>
      </c>
      <c r="O1444" s="1">
        <f>IFERROR(IF(P1444&gt;=1,(IF(LEN(T1444)&gt;=1,VLOOKUP(T1444,PROFILE!$A$23:$B$34,2,0)*100+COUNTIF($T$8:T1444,T1444),0)),0),0)</f>
        <v>0</v>
      </c>
      <c r="P1444" s="11"/>
      <c r="Q1444" s="11"/>
      <c r="R1444" s="12"/>
      <c r="S1444" s="12"/>
      <c r="T1444" s="11"/>
      <c r="U1444" s="11"/>
      <c r="V1444" s="11"/>
      <c r="W1444" s="8">
        <f ca="1">IFERROR(IF(P1444&gt;=1,(IF(M1444&gt;=2,COUNTIF(INDIRECT(G1444):INDIRECT(H1444),"OLD"),0)),0),0)</f>
        <v>0</v>
      </c>
      <c r="X1444" s="8">
        <f ca="1">IFERROR(IF(P1444&gt;=1,(IF(M1444=1,COUNTIF(INDIRECT(G1444):INDIRECT(H1444),"NEW"),IF(M1444=3,COUNTIF(INDIRECT(G1444):INDIRECT(H1444),"NEW"),0))),0),0)</f>
        <v>0</v>
      </c>
      <c r="Y1444" s="10">
        <f t="shared" ca="1" si="68"/>
        <v>0</v>
      </c>
      <c r="Z1444" s="13"/>
    </row>
    <row r="1445" spans="6:26" ht="20.100000000000001" customHeight="1" x14ac:dyDescent="0.25">
      <c r="F1445" s="1">
        <f>IFERROR(IF(O1445&gt;=101,MATCH(O1445,VITRAN!$AG$14:$AG$1513,0)+13,0),0)</f>
        <v>0</v>
      </c>
      <c r="G1445" s="1" t="str">
        <f t="shared" si="66"/>
        <v/>
      </c>
      <c r="H1445" s="1" t="str">
        <f t="shared" si="67"/>
        <v/>
      </c>
      <c r="J1445" s="1">
        <f>IFERROR(SUMIFS(STOCK!$U$10:$U$209,STOCK!$H$10:$H$209,T1445),0)</f>
        <v>0</v>
      </c>
      <c r="K1445" s="1">
        <f>IFERROR(SUMIFS(STOCK!$V$10:$V$209,STOCK!$H$10:$H$209,T1445),0)</f>
        <v>0</v>
      </c>
      <c r="M1445" s="1">
        <f>IFERROR(IF(LEN(T1445)&gt;=1,VLOOKUP(HLOOKUP(T1445,PROFILE!$K$5:$V$8,4,0),PROFILE!$F$1:$G$3,2,0),0),0)</f>
        <v>0</v>
      </c>
      <c r="N1445" s="1">
        <f>IFERROR(COUNTIFS(PROFILE!$H$13:$H$212,"&gt;=1",PROFILE!$I$13:$I$212,T1445),0)</f>
        <v>0</v>
      </c>
      <c r="O1445" s="1">
        <f>IFERROR(IF(P1445&gt;=1,(IF(LEN(T1445)&gt;=1,VLOOKUP(T1445,PROFILE!$A$23:$B$34,2,0)*100+COUNTIF($T$8:T1445,T1445),0)),0),0)</f>
        <v>0</v>
      </c>
      <c r="P1445" s="11"/>
      <c r="Q1445" s="11"/>
      <c r="R1445" s="12"/>
      <c r="S1445" s="12"/>
      <c r="T1445" s="11"/>
      <c r="U1445" s="11"/>
      <c r="V1445" s="11"/>
      <c r="W1445" s="8">
        <f ca="1">IFERROR(IF(P1445&gt;=1,(IF(M1445&gt;=2,COUNTIF(INDIRECT(G1445):INDIRECT(H1445),"OLD"),0)),0),0)</f>
        <v>0</v>
      </c>
      <c r="X1445" s="8">
        <f ca="1">IFERROR(IF(P1445&gt;=1,(IF(M1445=1,COUNTIF(INDIRECT(G1445):INDIRECT(H1445),"NEW"),IF(M1445=3,COUNTIF(INDIRECT(G1445):INDIRECT(H1445),"NEW"),0))),0),0)</f>
        <v>0</v>
      </c>
      <c r="Y1445" s="10">
        <f t="shared" ca="1" si="68"/>
        <v>0</v>
      </c>
      <c r="Z1445" s="13"/>
    </row>
    <row r="1446" spans="6:26" ht="20.100000000000001" customHeight="1" x14ac:dyDescent="0.25">
      <c r="F1446" s="1">
        <f>IFERROR(IF(O1446&gt;=101,MATCH(O1446,VITRAN!$AG$14:$AG$1513,0)+13,0),0)</f>
        <v>0</v>
      </c>
      <c r="G1446" s="1" t="str">
        <f t="shared" si="66"/>
        <v/>
      </c>
      <c r="H1446" s="1" t="str">
        <f t="shared" si="67"/>
        <v/>
      </c>
      <c r="J1446" s="1">
        <f>IFERROR(SUMIFS(STOCK!$U$10:$U$209,STOCK!$H$10:$H$209,T1446),0)</f>
        <v>0</v>
      </c>
      <c r="K1446" s="1">
        <f>IFERROR(SUMIFS(STOCK!$V$10:$V$209,STOCK!$H$10:$H$209,T1446),0)</f>
        <v>0</v>
      </c>
      <c r="M1446" s="1">
        <f>IFERROR(IF(LEN(T1446)&gt;=1,VLOOKUP(HLOOKUP(T1446,PROFILE!$K$5:$V$8,4,0),PROFILE!$F$1:$G$3,2,0),0),0)</f>
        <v>0</v>
      </c>
      <c r="N1446" s="1">
        <f>IFERROR(COUNTIFS(PROFILE!$H$13:$H$212,"&gt;=1",PROFILE!$I$13:$I$212,T1446),0)</f>
        <v>0</v>
      </c>
      <c r="O1446" s="1">
        <f>IFERROR(IF(P1446&gt;=1,(IF(LEN(T1446)&gt;=1,VLOOKUP(T1446,PROFILE!$A$23:$B$34,2,0)*100+COUNTIF($T$8:T1446,T1446),0)),0),0)</f>
        <v>0</v>
      </c>
      <c r="P1446" s="11"/>
      <c r="Q1446" s="11"/>
      <c r="R1446" s="12"/>
      <c r="S1446" s="12"/>
      <c r="T1446" s="11"/>
      <c r="U1446" s="11"/>
      <c r="V1446" s="11"/>
      <c r="W1446" s="8">
        <f ca="1">IFERROR(IF(P1446&gt;=1,(IF(M1446&gt;=2,COUNTIF(INDIRECT(G1446):INDIRECT(H1446),"OLD"),0)),0),0)</f>
        <v>0</v>
      </c>
      <c r="X1446" s="8">
        <f ca="1">IFERROR(IF(P1446&gt;=1,(IF(M1446=1,COUNTIF(INDIRECT(G1446):INDIRECT(H1446),"NEW"),IF(M1446=3,COUNTIF(INDIRECT(G1446):INDIRECT(H1446),"NEW"),0))),0),0)</f>
        <v>0</v>
      </c>
      <c r="Y1446" s="10">
        <f t="shared" ca="1" si="68"/>
        <v>0</v>
      </c>
      <c r="Z1446" s="13"/>
    </row>
    <row r="1447" spans="6:26" ht="20.100000000000001" customHeight="1" x14ac:dyDescent="0.25">
      <c r="F1447" s="1">
        <f>IFERROR(IF(O1447&gt;=101,MATCH(O1447,VITRAN!$AG$14:$AG$1513,0)+13,0),0)</f>
        <v>0</v>
      </c>
      <c r="G1447" s="1" t="str">
        <f t="shared" si="66"/>
        <v/>
      </c>
      <c r="H1447" s="1" t="str">
        <f t="shared" si="67"/>
        <v/>
      </c>
      <c r="J1447" s="1">
        <f>IFERROR(SUMIFS(STOCK!$U$10:$U$209,STOCK!$H$10:$H$209,T1447),0)</f>
        <v>0</v>
      </c>
      <c r="K1447" s="1">
        <f>IFERROR(SUMIFS(STOCK!$V$10:$V$209,STOCK!$H$10:$H$209,T1447),0)</f>
        <v>0</v>
      </c>
      <c r="M1447" s="1">
        <f>IFERROR(IF(LEN(T1447)&gt;=1,VLOOKUP(HLOOKUP(T1447,PROFILE!$K$5:$V$8,4,0),PROFILE!$F$1:$G$3,2,0),0),0)</f>
        <v>0</v>
      </c>
      <c r="N1447" s="1">
        <f>IFERROR(COUNTIFS(PROFILE!$H$13:$H$212,"&gt;=1",PROFILE!$I$13:$I$212,T1447),0)</f>
        <v>0</v>
      </c>
      <c r="O1447" s="1">
        <f>IFERROR(IF(P1447&gt;=1,(IF(LEN(T1447)&gt;=1,VLOOKUP(T1447,PROFILE!$A$23:$B$34,2,0)*100+COUNTIF($T$8:T1447,T1447),0)),0),0)</f>
        <v>0</v>
      </c>
      <c r="P1447" s="11"/>
      <c r="Q1447" s="11"/>
      <c r="R1447" s="12"/>
      <c r="S1447" s="12"/>
      <c r="T1447" s="11"/>
      <c r="U1447" s="11"/>
      <c r="V1447" s="11"/>
      <c r="W1447" s="8">
        <f ca="1">IFERROR(IF(P1447&gt;=1,(IF(M1447&gt;=2,COUNTIF(INDIRECT(G1447):INDIRECT(H1447),"OLD"),0)),0),0)</f>
        <v>0</v>
      </c>
      <c r="X1447" s="8">
        <f ca="1">IFERROR(IF(P1447&gt;=1,(IF(M1447=1,COUNTIF(INDIRECT(G1447):INDIRECT(H1447),"NEW"),IF(M1447=3,COUNTIF(INDIRECT(G1447):INDIRECT(H1447),"NEW"),0))),0),0)</f>
        <v>0</v>
      </c>
      <c r="Y1447" s="10">
        <f t="shared" ca="1" si="68"/>
        <v>0</v>
      </c>
      <c r="Z1447" s="13"/>
    </row>
    <row r="1448" spans="6:26" ht="20.100000000000001" customHeight="1" x14ac:dyDescent="0.25">
      <c r="F1448" s="1">
        <f>IFERROR(IF(O1448&gt;=101,MATCH(O1448,VITRAN!$AG$14:$AG$1513,0)+13,0),0)</f>
        <v>0</v>
      </c>
      <c r="G1448" s="1" t="str">
        <f t="shared" si="66"/>
        <v/>
      </c>
      <c r="H1448" s="1" t="str">
        <f t="shared" si="67"/>
        <v/>
      </c>
      <c r="J1448" s="1">
        <f>IFERROR(SUMIFS(STOCK!$U$10:$U$209,STOCK!$H$10:$H$209,T1448),0)</f>
        <v>0</v>
      </c>
      <c r="K1448" s="1">
        <f>IFERROR(SUMIFS(STOCK!$V$10:$V$209,STOCK!$H$10:$H$209,T1448),0)</f>
        <v>0</v>
      </c>
      <c r="M1448" s="1">
        <f>IFERROR(IF(LEN(T1448)&gt;=1,VLOOKUP(HLOOKUP(T1448,PROFILE!$K$5:$V$8,4,0),PROFILE!$F$1:$G$3,2,0),0),0)</f>
        <v>0</v>
      </c>
      <c r="N1448" s="1">
        <f>IFERROR(COUNTIFS(PROFILE!$H$13:$H$212,"&gt;=1",PROFILE!$I$13:$I$212,T1448),0)</f>
        <v>0</v>
      </c>
      <c r="O1448" s="1">
        <f>IFERROR(IF(P1448&gt;=1,(IF(LEN(T1448)&gt;=1,VLOOKUP(T1448,PROFILE!$A$23:$B$34,2,0)*100+COUNTIF($T$8:T1448,T1448),0)),0),0)</f>
        <v>0</v>
      </c>
      <c r="P1448" s="11"/>
      <c r="Q1448" s="11"/>
      <c r="R1448" s="12"/>
      <c r="S1448" s="12"/>
      <c r="T1448" s="11"/>
      <c r="U1448" s="11"/>
      <c r="V1448" s="11"/>
      <c r="W1448" s="8">
        <f ca="1">IFERROR(IF(P1448&gt;=1,(IF(M1448&gt;=2,COUNTIF(INDIRECT(G1448):INDIRECT(H1448),"OLD"),0)),0),0)</f>
        <v>0</v>
      </c>
      <c r="X1448" s="8">
        <f ca="1">IFERROR(IF(P1448&gt;=1,(IF(M1448=1,COUNTIF(INDIRECT(G1448):INDIRECT(H1448),"NEW"),IF(M1448=3,COUNTIF(INDIRECT(G1448):INDIRECT(H1448),"NEW"),0))),0),0)</f>
        <v>0</v>
      </c>
      <c r="Y1448" s="10">
        <f t="shared" ca="1" si="68"/>
        <v>0</v>
      </c>
      <c r="Z1448" s="13"/>
    </row>
    <row r="1449" spans="6:26" ht="20.100000000000001" customHeight="1" x14ac:dyDescent="0.25">
      <c r="F1449" s="1">
        <f>IFERROR(IF(O1449&gt;=101,MATCH(O1449,VITRAN!$AG$14:$AG$1513,0)+13,0),0)</f>
        <v>0</v>
      </c>
      <c r="G1449" s="1" t="str">
        <f t="shared" si="66"/>
        <v/>
      </c>
      <c r="H1449" s="1" t="str">
        <f t="shared" si="67"/>
        <v/>
      </c>
      <c r="J1449" s="1">
        <f>IFERROR(SUMIFS(STOCK!$U$10:$U$209,STOCK!$H$10:$H$209,T1449),0)</f>
        <v>0</v>
      </c>
      <c r="K1449" s="1">
        <f>IFERROR(SUMIFS(STOCK!$V$10:$V$209,STOCK!$H$10:$H$209,T1449),0)</f>
        <v>0</v>
      </c>
      <c r="M1449" s="1">
        <f>IFERROR(IF(LEN(T1449)&gt;=1,VLOOKUP(HLOOKUP(T1449,PROFILE!$K$5:$V$8,4,0),PROFILE!$F$1:$G$3,2,0),0),0)</f>
        <v>0</v>
      </c>
      <c r="N1449" s="1">
        <f>IFERROR(COUNTIFS(PROFILE!$H$13:$H$212,"&gt;=1",PROFILE!$I$13:$I$212,T1449),0)</f>
        <v>0</v>
      </c>
      <c r="O1449" s="1">
        <f>IFERROR(IF(P1449&gt;=1,(IF(LEN(T1449)&gt;=1,VLOOKUP(T1449,PROFILE!$A$23:$B$34,2,0)*100+COUNTIF($T$8:T1449,T1449),0)),0),0)</f>
        <v>0</v>
      </c>
      <c r="P1449" s="11"/>
      <c r="Q1449" s="11"/>
      <c r="R1449" s="12"/>
      <c r="S1449" s="12"/>
      <c r="T1449" s="11"/>
      <c r="U1449" s="11"/>
      <c r="V1449" s="11"/>
      <c r="W1449" s="8">
        <f ca="1">IFERROR(IF(P1449&gt;=1,(IF(M1449&gt;=2,COUNTIF(INDIRECT(G1449):INDIRECT(H1449),"OLD"),0)),0),0)</f>
        <v>0</v>
      </c>
      <c r="X1449" s="8">
        <f ca="1">IFERROR(IF(P1449&gt;=1,(IF(M1449=1,COUNTIF(INDIRECT(G1449):INDIRECT(H1449),"NEW"),IF(M1449=3,COUNTIF(INDIRECT(G1449):INDIRECT(H1449),"NEW"),0))),0),0)</f>
        <v>0</v>
      </c>
      <c r="Y1449" s="10">
        <f t="shared" ca="1" si="68"/>
        <v>0</v>
      </c>
      <c r="Z1449" s="13"/>
    </row>
    <row r="1450" spans="6:26" ht="20.100000000000001" customHeight="1" x14ac:dyDescent="0.25">
      <c r="F1450" s="1">
        <f>IFERROR(IF(O1450&gt;=101,MATCH(O1450,VITRAN!$AG$14:$AG$1513,0)+13,0),0)</f>
        <v>0</v>
      </c>
      <c r="G1450" s="1" t="str">
        <f t="shared" si="66"/>
        <v/>
      </c>
      <c r="H1450" s="1" t="str">
        <f t="shared" si="67"/>
        <v/>
      </c>
      <c r="J1450" s="1">
        <f>IFERROR(SUMIFS(STOCK!$U$10:$U$209,STOCK!$H$10:$H$209,T1450),0)</f>
        <v>0</v>
      </c>
      <c r="K1450" s="1">
        <f>IFERROR(SUMIFS(STOCK!$V$10:$V$209,STOCK!$H$10:$H$209,T1450),0)</f>
        <v>0</v>
      </c>
      <c r="M1450" s="1">
        <f>IFERROR(IF(LEN(T1450)&gt;=1,VLOOKUP(HLOOKUP(T1450,PROFILE!$K$5:$V$8,4,0),PROFILE!$F$1:$G$3,2,0),0),0)</f>
        <v>0</v>
      </c>
      <c r="N1450" s="1">
        <f>IFERROR(COUNTIFS(PROFILE!$H$13:$H$212,"&gt;=1",PROFILE!$I$13:$I$212,T1450),0)</f>
        <v>0</v>
      </c>
      <c r="O1450" s="1">
        <f>IFERROR(IF(P1450&gt;=1,(IF(LEN(T1450)&gt;=1,VLOOKUP(T1450,PROFILE!$A$23:$B$34,2,0)*100+COUNTIF($T$8:T1450,T1450),0)),0),0)</f>
        <v>0</v>
      </c>
      <c r="P1450" s="11"/>
      <c r="Q1450" s="11"/>
      <c r="R1450" s="12"/>
      <c r="S1450" s="12"/>
      <c r="T1450" s="11"/>
      <c r="U1450" s="11"/>
      <c r="V1450" s="11"/>
      <c r="W1450" s="8">
        <f ca="1">IFERROR(IF(P1450&gt;=1,(IF(M1450&gt;=2,COUNTIF(INDIRECT(G1450):INDIRECT(H1450),"OLD"),0)),0),0)</f>
        <v>0</v>
      </c>
      <c r="X1450" s="8">
        <f ca="1">IFERROR(IF(P1450&gt;=1,(IF(M1450=1,COUNTIF(INDIRECT(G1450):INDIRECT(H1450),"NEW"),IF(M1450=3,COUNTIF(INDIRECT(G1450):INDIRECT(H1450),"NEW"),0))),0),0)</f>
        <v>0</v>
      </c>
      <c r="Y1450" s="10">
        <f t="shared" ca="1" si="68"/>
        <v>0</v>
      </c>
      <c r="Z1450" s="13"/>
    </row>
    <row r="1451" spans="6:26" ht="20.100000000000001" customHeight="1" x14ac:dyDescent="0.25">
      <c r="F1451" s="1">
        <f>IFERROR(IF(O1451&gt;=101,MATCH(O1451,VITRAN!$AG$14:$AG$1513,0)+13,0),0)</f>
        <v>0</v>
      </c>
      <c r="G1451" s="1" t="str">
        <f t="shared" si="66"/>
        <v/>
      </c>
      <c r="H1451" s="1" t="str">
        <f t="shared" si="67"/>
        <v/>
      </c>
      <c r="J1451" s="1">
        <f>IFERROR(SUMIFS(STOCK!$U$10:$U$209,STOCK!$H$10:$H$209,T1451),0)</f>
        <v>0</v>
      </c>
      <c r="K1451" s="1">
        <f>IFERROR(SUMIFS(STOCK!$V$10:$V$209,STOCK!$H$10:$H$209,T1451),0)</f>
        <v>0</v>
      </c>
      <c r="M1451" s="1">
        <f>IFERROR(IF(LEN(T1451)&gt;=1,VLOOKUP(HLOOKUP(T1451,PROFILE!$K$5:$V$8,4,0),PROFILE!$F$1:$G$3,2,0),0),0)</f>
        <v>0</v>
      </c>
      <c r="N1451" s="1">
        <f>IFERROR(COUNTIFS(PROFILE!$H$13:$H$212,"&gt;=1",PROFILE!$I$13:$I$212,T1451),0)</f>
        <v>0</v>
      </c>
      <c r="O1451" s="1">
        <f>IFERROR(IF(P1451&gt;=1,(IF(LEN(T1451)&gt;=1,VLOOKUP(T1451,PROFILE!$A$23:$B$34,2,0)*100+COUNTIF($T$8:T1451,T1451),0)),0),0)</f>
        <v>0</v>
      </c>
      <c r="P1451" s="11"/>
      <c r="Q1451" s="11"/>
      <c r="R1451" s="12"/>
      <c r="S1451" s="12"/>
      <c r="T1451" s="11"/>
      <c r="U1451" s="11"/>
      <c r="V1451" s="11"/>
      <c r="W1451" s="8">
        <f ca="1">IFERROR(IF(P1451&gt;=1,(IF(M1451&gt;=2,COUNTIF(INDIRECT(G1451):INDIRECT(H1451),"OLD"),0)),0),0)</f>
        <v>0</v>
      </c>
      <c r="X1451" s="8">
        <f ca="1">IFERROR(IF(P1451&gt;=1,(IF(M1451=1,COUNTIF(INDIRECT(G1451):INDIRECT(H1451),"NEW"),IF(M1451=3,COUNTIF(INDIRECT(G1451):INDIRECT(H1451),"NEW"),0))),0),0)</f>
        <v>0</v>
      </c>
      <c r="Y1451" s="10">
        <f t="shared" ca="1" si="68"/>
        <v>0</v>
      </c>
      <c r="Z1451" s="13"/>
    </row>
    <row r="1452" spans="6:26" ht="20.100000000000001" customHeight="1" x14ac:dyDescent="0.25">
      <c r="F1452" s="1">
        <f>IFERROR(IF(O1452&gt;=101,MATCH(O1452,VITRAN!$AG$14:$AG$1513,0)+13,0),0)</f>
        <v>0</v>
      </c>
      <c r="G1452" s="1" t="str">
        <f t="shared" si="66"/>
        <v/>
      </c>
      <c r="H1452" s="1" t="str">
        <f t="shared" si="67"/>
        <v/>
      </c>
      <c r="J1452" s="1">
        <f>IFERROR(SUMIFS(STOCK!$U$10:$U$209,STOCK!$H$10:$H$209,T1452),0)</f>
        <v>0</v>
      </c>
      <c r="K1452" s="1">
        <f>IFERROR(SUMIFS(STOCK!$V$10:$V$209,STOCK!$H$10:$H$209,T1452),0)</f>
        <v>0</v>
      </c>
      <c r="M1452" s="1">
        <f>IFERROR(IF(LEN(T1452)&gt;=1,VLOOKUP(HLOOKUP(T1452,PROFILE!$K$5:$V$8,4,0),PROFILE!$F$1:$G$3,2,0),0),0)</f>
        <v>0</v>
      </c>
      <c r="N1452" s="1">
        <f>IFERROR(COUNTIFS(PROFILE!$H$13:$H$212,"&gt;=1",PROFILE!$I$13:$I$212,T1452),0)</f>
        <v>0</v>
      </c>
      <c r="O1452" s="1">
        <f>IFERROR(IF(P1452&gt;=1,(IF(LEN(T1452)&gt;=1,VLOOKUP(T1452,PROFILE!$A$23:$B$34,2,0)*100+COUNTIF($T$8:T1452,T1452),0)),0),0)</f>
        <v>0</v>
      </c>
      <c r="P1452" s="11"/>
      <c r="Q1452" s="11"/>
      <c r="R1452" s="12"/>
      <c r="S1452" s="12"/>
      <c r="T1452" s="11"/>
      <c r="U1452" s="11"/>
      <c r="V1452" s="11"/>
      <c r="W1452" s="8">
        <f ca="1">IFERROR(IF(P1452&gt;=1,(IF(M1452&gt;=2,COUNTIF(INDIRECT(G1452):INDIRECT(H1452),"OLD"),0)),0),0)</f>
        <v>0</v>
      </c>
      <c r="X1452" s="8">
        <f ca="1">IFERROR(IF(P1452&gt;=1,(IF(M1452=1,COUNTIF(INDIRECT(G1452):INDIRECT(H1452),"NEW"),IF(M1452=3,COUNTIF(INDIRECT(G1452):INDIRECT(H1452),"NEW"),0))),0),0)</f>
        <v>0</v>
      </c>
      <c r="Y1452" s="10">
        <f t="shared" ca="1" si="68"/>
        <v>0</v>
      </c>
      <c r="Z1452" s="13"/>
    </row>
    <row r="1453" spans="6:26" ht="20.100000000000001" customHeight="1" x14ac:dyDescent="0.25">
      <c r="F1453" s="1">
        <f>IFERROR(IF(O1453&gt;=101,MATCH(O1453,VITRAN!$AG$14:$AG$1513,0)+13,0),0)</f>
        <v>0</v>
      </c>
      <c r="G1453" s="1" t="str">
        <f t="shared" si="66"/>
        <v/>
      </c>
      <c r="H1453" s="1" t="str">
        <f t="shared" si="67"/>
        <v/>
      </c>
      <c r="J1453" s="1">
        <f>IFERROR(SUMIFS(STOCK!$U$10:$U$209,STOCK!$H$10:$H$209,T1453),0)</f>
        <v>0</v>
      </c>
      <c r="K1453" s="1">
        <f>IFERROR(SUMIFS(STOCK!$V$10:$V$209,STOCK!$H$10:$H$209,T1453),0)</f>
        <v>0</v>
      </c>
      <c r="M1453" s="1">
        <f>IFERROR(IF(LEN(T1453)&gt;=1,VLOOKUP(HLOOKUP(T1453,PROFILE!$K$5:$V$8,4,0),PROFILE!$F$1:$G$3,2,0),0),0)</f>
        <v>0</v>
      </c>
      <c r="N1453" s="1">
        <f>IFERROR(COUNTIFS(PROFILE!$H$13:$H$212,"&gt;=1",PROFILE!$I$13:$I$212,T1453),0)</f>
        <v>0</v>
      </c>
      <c r="O1453" s="1">
        <f>IFERROR(IF(P1453&gt;=1,(IF(LEN(T1453)&gt;=1,VLOOKUP(T1453,PROFILE!$A$23:$B$34,2,0)*100+COUNTIF($T$8:T1453,T1453),0)),0),0)</f>
        <v>0</v>
      </c>
      <c r="P1453" s="11"/>
      <c r="Q1453" s="11"/>
      <c r="R1453" s="12"/>
      <c r="S1453" s="12"/>
      <c r="T1453" s="11"/>
      <c r="U1453" s="11"/>
      <c r="V1453" s="11"/>
      <c r="W1453" s="8">
        <f ca="1">IFERROR(IF(P1453&gt;=1,(IF(M1453&gt;=2,COUNTIF(INDIRECT(G1453):INDIRECT(H1453),"OLD"),0)),0),0)</f>
        <v>0</v>
      </c>
      <c r="X1453" s="8">
        <f ca="1">IFERROR(IF(P1453&gt;=1,(IF(M1453=1,COUNTIF(INDIRECT(G1453):INDIRECT(H1453),"NEW"),IF(M1453=3,COUNTIF(INDIRECT(G1453):INDIRECT(H1453),"NEW"),0))),0),0)</f>
        <v>0</v>
      </c>
      <c r="Y1453" s="10">
        <f t="shared" ca="1" si="68"/>
        <v>0</v>
      </c>
      <c r="Z1453" s="13"/>
    </row>
    <row r="1454" spans="6:26" ht="20.100000000000001" customHeight="1" x14ac:dyDescent="0.25">
      <c r="F1454" s="1">
        <f>IFERROR(IF(O1454&gt;=101,MATCH(O1454,VITRAN!$AG$14:$AG$1513,0)+13,0),0)</f>
        <v>0</v>
      </c>
      <c r="G1454" s="1" t="str">
        <f t="shared" si="66"/>
        <v/>
      </c>
      <c r="H1454" s="1" t="str">
        <f t="shared" si="67"/>
        <v/>
      </c>
      <c r="J1454" s="1">
        <f>IFERROR(SUMIFS(STOCK!$U$10:$U$209,STOCK!$H$10:$H$209,T1454),0)</f>
        <v>0</v>
      </c>
      <c r="K1454" s="1">
        <f>IFERROR(SUMIFS(STOCK!$V$10:$V$209,STOCK!$H$10:$H$209,T1454),0)</f>
        <v>0</v>
      </c>
      <c r="M1454" s="1">
        <f>IFERROR(IF(LEN(T1454)&gt;=1,VLOOKUP(HLOOKUP(T1454,PROFILE!$K$5:$V$8,4,0),PROFILE!$F$1:$G$3,2,0),0),0)</f>
        <v>0</v>
      </c>
      <c r="N1454" s="1">
        <f>IFERROR(COUNTIFS(PROFILE!$H$13:$H$212,"&gt;=1",PROFILE!$I$13:$I$212,T1454),0)</f>
        <v>0</v>
      </c>
      <c r="O1454" s="1">
        <f>IFERROR(IF(P1454&gt;=1,(IF(LEN(T1454)&gt;=1,VLOOKUP(T1454,PROFILE!$A$23:$B$34,2,0)*100+COUNTIF($T$8:T1454,T1454),0)),0),0)</f>
        <v>0</v>
      </c>
      <c r="P1454" s="11"/>
      <c r="Q1454" s="11"/>
      <c r="R1454" s="12"/>
      <c r="S1454" s="12"/>
      <c r="T1454" s="11"/>
      <c r="U1454" s="11"/>
      <c r="V1454" s="11"/>
      <c r="W1454" s="8">
        <f ca="1">IFERROR(IF(P1454&gt;=1,(IF(M1454&gt;=2,COUNTIF(INDIRECT(G1454):INDIRECT(H1454),"OLD"),0)),0),0)</f>
        <v>0</v>
      </c>
      <c r="X1454" s="8">
        <f ca="1">IFERROR(IF(P1454&gt;=1,(IF(M1454=1,COUNTIF(INDIRECT(G1454):INDIRECT(H1454),"NEW"),IF(M1454=3,COUNTIF(INDIRECT(G1454):INDIRECT(H1454),"NEW"),0))),0),0)</f>
        <v>0</v>
      </c>
      <c r="Y1454" s="10">
        <f t="shared" ca="1" si="68"/>
        <v>0</v>
      </c>
      <c r="Z1454" s="13"/>
    </row>
    <row r="1455" spans="6:26" ht="20.100000000000001" customHeight="1" x14ac:dyDescent="0.25">
      <c r="F1455" s="1">
        <f>IFERROR(IF(O1455&gt;=101,MATCH(O1455,VITRAN!$AG$14:$AG$1513,0)+13,0),0)</f>
        <v>0</v>
      </c>
      <c r="G1455" s="1" t="str">
        <f t="shared" si="66"/>
        <v/>
      </c>
      <c r="H1455" s="1" t="str">
        <f t="shared" si="67"/>
        <v/>
      </c>
      <c r="J1455" s="1">
        <f>IFERROR(SUMIFS(STOCK!$U$10:$U$209,STOCK!$H$10:$H$209,T1455),0)</f>
        <v>0</v>
      </c>
      <c r="K1455" s="1">
        <f>IFERROR(SUMIFS(STOCK!$V$10:$V$209,STOCK!$H$10:$H$209,T1455),0)</f>
        <v>0</v>
      </c>
      <c r="M1455" s="1">
        <f>IFERROR(IF(LEN(T1455)&gt;=1,VLOOKUP(HLOOKUP(T1455,PROFILE!$K$5:$V$8,4,0),PROFILE!$F$1:$G$3,2,0),0),0)</f>
        <v>0</v>
      </c>
      <c r="N1455" s="1">
        <f>IFERROR(COUNTIFS(PROFILE!$H$13:$H$212,"&gt;=1",PROFILE!$I$13:$I$212,T1455),0)</f>
        <v>0</v>
      </c>
      <c r="O1455" s="1">
        <f>IFERROR(IF(P1455&gt;=1,(IF(LEN(T1455)&gt;=1,VLOOKUP(T1455,PROFILE!$A$23:$B$34,2,0)*100+COUNTIF($T$8:T1455,T1455),0)),0),0)</f>
        <v>0</v>
      </c>
      <c r="P1455" s="11"/>
      <c r="Q1455" s="11"/>
      <c r="R1455" s="12"/>
      <c r="S1455" s="12"/>
      <c r="T1455" s="11"/>
      <c r="U1455" s="11"/>
      <c r="V1455" s="11"/>
      <c r="W1455" s="8">
        <f ca="1">IFERROR(IF(P1455&gt;=1,(IF(M1455&gt;=2,COUNTIF(INDIRECT(G1455):INDIRECT(H1455),"OLD"),0)),0),0)</f>
        <v>0</v>
      </c>
      <c r="X1455" s="8">
        <f ca="1">IFERROR(IF(P1455&gt;=1,(IF(M1455=1,COUNTIF(INDIRECT(G1455):INDIRECT(H1455),"NEW"),IF(M1455=3,COUNTIF(INDIRECT(G1455):INDIRECT(H1455),"NEW"),0))),0),0)</f>
        <v>0</v>
      </c>
      <c r="Y1455" s="10">
        <f t="shared" ca="1" si="68"/>
        <v>0</v>
      </c>
      <c r="Z1455" s="13"/>
    </row>
    <row r="1456" spans="6:26" ht="20.100000000000001" customHeight="1" x14ac:dyDescent="0.25">
      <c r="F1456" s="1">
        <f>IFERROR(IF(O1456&gt;=101,MATCH(O1456,VITRAN!$AG$14:$AG$1513,0)+13,0),0)</f>
        <v>0</v>
      </c>
      <c r="G1456" s="1" t="str">
        <f t="shared" si="66"/>
        <v/>
      </c>
      <c r="H1456" s="1" t="str">
        <f t="shared" si="67"/>
        <v/>
      </c>
      <c r="J1456" s="1">
        <f>IFERROR(SUMIFS(STOCK!$U$10:$U$209,STOCK!$H$10:$H$209,T1456),0)</f>
        <v>0</v>
      </c>
      <c r="K1456" s="1">
        <f>IFERROR(SUMIFS(STOCK!$V$10:$V$209,STOCK!$H$10:$H$209,T1456),0)</f>
        <v>0</v>
      </c>
      <c r="M1456" s="1">
        <f>IFERROR(IF(LEN(T1456)&gt;=1,VLOOKUP(HLOOKUP(T1456,PROFILE!$K$5:$V$8,4,0),PROFILE!$F$1:$G$3,2,0),0),0)</f>
        <v>0</v>
      </c>
      <c r="N1456" s="1">
        <f>IFERROR(COUNTIFS(PROFILE!$H$13:$H$212,"&gt;=1",PROFILE!$I$13:$I$212,T1456),0)</f>
        <v>0</v>
      </c>
      <c r="O1456" s="1">
        <f>IFERROR(IF(P1456&gt;=1,(IF(LEN(T1456)&gt;=1,VLOOKUP(T1456,PROFILE!$A$23:$B$34,2,0)*100+COUNTIF($T$8:T1456,T1456),0)),0),0)</f>
        <v>0</v>
      </c>
      <c r="P1456" s="11"/>
      <c r="Q1456" s="11"/>
      <c r="R1456" s="12"/>
      <c r="S1456" s="12"/>
      <c r="T1456" s="11"/>
      <c r="U1456" s="11"/>
      <c r="V1456" s="11"/>
      <c r="W1456" s="8">
        <f ca="1">IFERROR(IF(P1456&gt;=1,(IF(M1456&gt;=2,COUNTIF(INDIRECT(G1456):INDIRECT(H1456),"OLD"),0)),0),0)</f>
        <v>0</v>
      </c>
      <c r="X1456" s="8">
        <f ca="1">IFERROR(IF(P1456&gt;=1,(IF(M1456=1,COUNTIF(INDIRECT(G1456):INDIRECT(H1456),"NEW"),IF(M1456=3,COUNTIF(INDIRECT(G1456):INDIRECT(H1456),"NEW"),0))),0),0)</f>
        <v>0</v>
      </c>
      <c r="Y1456" s="10">
        <f t="shared" ca="1" si="68"/>
        <v>0</v>
      </c>
      <c r="Z1456" s="13"/>
    </row>
    <row r="1457" spans="6:26" ht="20.100000000000001" customHeight="1" x14ac:dyDescent="0.25">
      <c r="F1457" s="1">
        <f>IFERROR(IF(O1457&gt;=101,MATCH(O1457,VITRAN!$AG$14:$AG$1513,0)+13,0),0)</f>
        <v>0</v>
      </c>
      <c r="G1457" s="1" t="str">
        <f t="shared" si="66"/>
        <v/>
      </c>
      <c r="H1457" s="1" t="str">
        <f t="shared" si="67"/>
        <v/>
      </c>
      <c r="J1457" s="1">
        <f>IFERROR(SUMIFS(STOCK!$U$10:$U$209,STOCK!$H$10:$H$209,T1457),0)</f>
        <v>0</v>
      </c>
      <c r="K1457" s="1">
        <f>IFERROR(SUMIFS(STOCK!$V$10:$V$209,STOCK!$H$10:$H$209,T1457),0)</f>
        <v>0</v>
      </c>
      <c r="M1457" s="1">
        <f>IFERROR(IF(LEN(T1457)&gt;=1,VLOOKUP(HLOOKUP(T1457,PROFILE!$K$5:$V$8,4,0),PROFILE!$F$1:$G$3,2,0),0),0)</f>
        <v>0</v>
      </c>
      <c r="N1457" s="1">
        <f>IFERROR(COUNTIFS(PROFILE!$H$13:$H$212,"&gt;=1",PROFILE!$I$13:$I$212,T1457),0)</f>
        <v>0</v>
      </c>
      <c r="O1457" s="1">
        <f>IFERROR(IF(P1457&gt;=1,(IF(LEN(T1457)&gt;=1,VLOOKUP(T1457,PROFILE!$A$23:$B$34,2,0)*100+COUNTIF($T$8:T1457,T1457),0)),0),0)</f>
        <v>0</v>
      </c>
      <c r="P1457" s="11"/>
      <c r="Q1457" s="11"/>
      <c r="R1457" s="12"/>
      <c r="S1457" s="12"/>
      <c r="T1457" s="11"/>
      <c r="U1457" s="11"/>
      <c r="V1457" s="11"/>
      <c r="W1457" s="8">
        <f ca="1">IFERROR(IF(P1457&gt;=1,(IF(M1457&gt;=2,COUNTIF(INDIRECT(G1457):INDIRECT(H1457),"OLD"),0)),0),0)</f>
        <v>0</v>
      </c>
      <c r="X1457" s="8">
        <f ca="1">IFERROR(IF(P1457&gt;=1,(IF(M1457=1,COUNTIF(INDIRECT(G1457):INDIRECT(H1457),"NEW"),IF(M1457=3,COUNTIF(INDIRECT(G1457):INDIRECT(H1457),"NEW"),0))),0),0)</f>
        <v>0</v>
      </c>
      <c r="Y1457" s="10">
        <f t="shared" ca="1" si="68"/>
        <v>0</v>
      </c>
      <c r="Z1457" s="13"/>
    </row>
    <row r="1458" spans="6:26" ht="20.100000000000001" customHeight="1" x14ac:dyDescent="0.25">
      <c r="F1458" s="1">
        <f>IFERROR(IF(O1458&gt;=101,MATCH(O1458,VITRAN!$AG$14:$AG$1513,0)+13,0),0)</f>
        <v>0</v>
      </c>
      <c r="G1458" s="1" t="str">
        <f t="shared" si="66"/>
        <v/>
      </c>
      <c r="H1458" s="1" t="str">
        <f t="shared" si="67"/>
        <v/>
      </c>
      <c r="J1458" s="1">
        <f>IFERROR(SUMIFS(STOCK!$U$10:$U$209,STOCK!$H$10:$H$209,T1458),0)</f>
        <v>0</v>
      </c>
      <c r="K1458" s="1">
        <f>IFERROR(SUMIFS(STOCK!$V$10:$V$209,STOCK!$H$10:$H$209,T1458),0)</f>
        <v>0</v>
      </c>
      <c r="M1458" s="1">
        <f>IFERROR(IF(LEN(T1458)&gt;=1,VLOOKUP(HLOOKUP(T1458,PROFILE!$K$5:$V$8,4,0),PROFILE!$F$1:$G$3,2,0),0),0)</f>
        <v>0</v>
      </c>
      <c r="N1458" s="1">
        <f>IFERROR(COUNTIFS(PROFILE!$H$13:$H$212,"&gt;=1",PROFILE!$I$13:$I$212,T1458),0)</f>
        <v>0</v>
      </c>
      <c r="O1458" s="1">
        <f>IFERROR(IF(P1458&gt;=1,(IF(LEN(T1458)&gt;=1,VLOOKUP(T1458,PROFILE!$A$23:$B$34,2,0)*100+COUNTIF($T$8:T1458,T1458),0)),0),0)</f>
        <v>0</v>
      </c>
      <c r="P1458" s="11"/>
      <c r="Q1458" s="11"/>
      <c r="R1458" s="12"/>
      <c r="S1458" s="12"/>
      <c r="T1458" s="11"/>
      <c r="U1458" s="11"/>
      <c r="V1458" s="11"/>
      <c r="W1458" s="8">
        <f ca="1">IFERROR(IF(P1458&gt;=1,(IF(M1458&gt;=2,COUNTIF(INDIRECT(G1458):INDIRECT(H1458),"OLD"),0)),0),0)</f>
        <v>0</v>
      </c>
      <c r="X1458" s="8">
        <f ca="1">IFERROR(IF(P1458&gt;=1,(IF(M1458=1,COUNTIF(INDIRECT(G1458):INDIRECT(H1458),"NEW"),IF(M1458=3,COUNTIF(INDIRECT(G1458):INDIRECT(H1458),"NEW"),0))),0),0)</f>
        <v>0</v>
      </c>
      <c r="Y1458" s="10">
        <f t="shared" ca="1" si="68"/>
        <v>0</v>
      </c>
      <c r="Z1458" s="13"/>
    </row>
    <row r="1459" spans="6:26" ht="20.100000000000001" customHeight="1" x14ac:dyDescent="0.25">
      <c r="F1459" s="1">
        <f>IFERROR(IF(O1459&gt;=101,MATCH(O1459,VITRAN!$AG$14:$AG$1513,0)+13,0),0)</f>
        <v>0</v>
      </c>
      <c r="G1459" s="1" t="str">
        <f t="shared" si="66"/>
        <v/>
      </c>
      <c r="H1459" s="1" t="str">
        <f t="shared" si="67"/>
        <v/>
      </c>
      <c r="J1459" s="1">
        <f>IFERROR(SUMIFS(STOCK!$U$10:$U$209,STOCK!$H$10:$H$209,T1459),0)</f>
        <v>0</v>
      </c>
      <c r="K1459" s="1">
        <f>IFERROR(SUMIFS(STOCK!$V$10:$V$209,STOCK!$H$10:$H$209,T1459),0)</f>
        <v>0</v>
      </c>
      <c r="M1459" s="1">
        <f>IFERROR(IF(LEN(T1459)&gt;=1,VLOOKUP(HLOOKUP(T1459,PROFILE!$K$5:$V$8,4,0),PROFILE!$F$1:$G$3,2,0),0),0)</f>
        <v>0</v>
      </c>
      <c r="N1459" s="1">
        <f>IFERROR(COUNTIFS(PROFILE!$H$13:$H$212,"&gt;=1",PROFILE!$I$13:$I$212,T1459),0)</f>
        <v>0</v>
      </c>
      <c r="O1459" s="1">
        <f>IFERROR(IF(P1459&gt;=1,(IF(LEN(T1459)&gt;=1,VLOOKUP(T1459,PROFILE!$A$23:$B$34,2,0)*100+COUNTIF($T$8:T1459,T1459),0)),0),0)</f>
        <v>0</v>
      </c>
      <c r="P1459" s="11"/>
      <c r="Q1459" s="11"/>
      <c r="R1459" s="12"/>
      <c r="S1459" s="12"/>
      <c r="T1459" s="11"/>
      <c r="U1459" s="11"/>
      <c r="V1459" s="11"/>
      <c r="W1459" s="8">
        <f ca="1">IFERROR(IF(P1459&gt;=1,(IF(M1459&gt;=2,COUNTIF(INDIRECT(G1459):INDIRECT(H1459),"OLD"),0)),0),0)</f>
        <v>0</v>
      </c>
      <c r="X1459" s="8">
        <f ca="1">IFERROR(IF(P1459&gt;=1,(IF(M1459=1,COUNTIF(INDIRECT(G1459):INDIRECT(H1459),"NEW"),IF(M1459=3,COUNTIF(INDIRECT(G1459):INDIRECT(H1459),"NEW"),0))),0),0)</f>
        <v>0</v>
      </c>
      <c r="Y1459" s="10">
        <f t="shared" ca="1" si="68"/>
        <v>0</v>
      </c>
      <c r="Z1459" s="13"/>
    </row>
    <row r="1460" spans="6:26" ht="20.100000000000001" customHeight="1" x14ac:dyDescent="0.25">
      <c r="F1460" s="1">
        <f>IFERROR(IF(O1460&gt;=101,MATCH(O1460,VITRAN!$AG$14:$AG$1513,0)+13,0),0)</f>
        <v>0</v>
      </c>
      <c r="G1460" s="1" t="str">
        <f t="shared" si="66"/>
        <v/>
      </c>
      <c r="H1460" s="1" t="str">
        <f t="shared" si="67"/>
        <v/>
      </c>
      <c r="J1460" s="1">
        <f>IFERROR(SUMIFS(STOCK!$U$10:$U$209,STOCK!$H$10:$H$209,T1460),0)</f>
        <v>0</v>
      </c>
      <c r="K1460" s="1">
        <f>IFERROR(SUMIFS(STOCK!$V$10:$V$209,STOCK!$H$10:$H$209,T1460),0)</f>
        <v>0</v>
      </c>
      <c r="M1460" s="1">
        <f>IFERROR(IF(LEN(T1460)&gt;=1,VLOOKUP(HLOOKUP(T1460,PROFILE!$K$5:$V$8,4,0),PROFILE!$F$1:$G$3,2,0),0),0)</f>
        <v>0</v>
      </c>
      <c r="N1460" s="1">
        <f>IFERROR(COUNTIFS(PROFILE!$H$13:$H$212,"&gt;=1",PROFILE!$I$13:$I$212,T1460),0)</f>
        <v>0</v>
      </c>
      <c r="O1460" s="1">
        <f>IFERROR(IF(P1460&gt;=1,(IF(LEN(T1460)&gt;=1,VLOOKUP(T1460,PROFILE!$A$23:$B$34,2,0)*100+COUNTIF($T$8:T1460,T1460),0)),0),0)</f>
        <v>0</v>
      </c>
      <c r="P1460" s="11"/>
      <c r="Q1460" s="11"/>
      <c r="R1460" s="12"/>
      <c r="S1460" s="12"/>
      <c r="T1460" s="11"/>
      <c r="U1460" s="11"/>
      <c r="V1460" s="11"/>
      <c r="W1460" s="8">
        <f ca="1">IFERROR(IF(P1460&gt;=1,(IF(M1460&gt;=2,COUNTIF(INDIRECT(G1460):INDIRECT(H1460),"OLD"),0)),0),0)</f>
        <v>0</v>
      </c>
      <c r="X1460" s="8">
        <f ca="1">IFERROR(IF(P1460&gt;=1,(IF(M1460=1,COUNTIF(INDIRECT(G1460):INDIRECT(H1460),"NEW"),IF(M1460=3,COUNTIF(INDIRECT(G1460):INDIRECT(H1460),"NEW"),0))),0),0)</f>
        <v>0</v>
      </c>
      <c r="Y1460" s="10">
        <f t="shared" ca="1" si="68"/>
        <v>0</v>
      </c>
      <c r="Z1460" s="13"/>
    </row>
    <row r="1461" spans="6:26" ht="20.100000000000001" customHeight="1" x14ac:dyDescent="0.25">
      <c r="F1461" s="1">
        <f>IFERROR(IF(O1461&gt;=101,MATCH(O1461,VITRAN!$AG$14:$AG$1513,0)+13,0),0)</f>
        <v>0</v>
      </c>
      <c r="G1461" s="1" t="str">
        <f t="shared" si="66"/>
        <v/>
      </c>
      <c r="H1461" s="1" t="str">
        <f t="shared" si="67"/>
        <v/>
      </c>
      <c r="J1461" s="1">
        <f>IFERROR(SUMIFS(STOCK!$U$10:$U$209,STOCK!$H$10:$H$209,T1461),0)</f>
        <v>0</v>
      </c>
      <c r="K1461" s="1">
        <f>IFERROR(SUMIFS(STOCK!$V$10:$V$209,STOCK!$H$10:$H$209,T1461),0)</f>
        <v>0</v>
      </c>
      <c r="M1461" s="1">
        <f>IFERROR(IF(LEN(T1461)&gt;=1,VLOOKUP(HLOOKUP(T1461,PROFILE!$K$5:$V$8,4,0),PROFILE!$F$1:$G$3,2,0),0),0)</f>
        <v>0</v>
      </c>
      <c r="N1461" s="1">
        <f>IFERROR(COUNTIFS(PROFILE!$H$13:$H$212,"&gt;=1",PROFILE!$I$13:$I$212,T1461),0)</f>
        <v>0</v>
      </c>
      <c r="O1461" s="1">
        <f>IFERROR(IF(P1461&gt;=1,(IF(LEN(T1461)&gt;=1,VLOOKUP(T1461,PROFILE!$A$23:$B$34,2,0)*100+COUNTIF($T$8:T1461,T1461),0)),0),0)</f>
        <v>0</v>
      </c>
      <c r="P1461" s="11"/>
      <c r="Q1461" s="11"/>
      <c r="R1461" s="12"/>
      <c r="S1461" s="12"/>
      <c r="T1461" s="11"/>
      <c r="U1461" s="11"/>
      <c r="V1461" s="11"/>
      <c r="W1461" s="8">
        <f ca="1">IFERROR(IF(P1461&gt;=1,(IF(M1461&gt;=2,COUNTIF(INDIRECT(G1461):INDIRECT(H1461),"OLD"),0)),0),0)</f>
        <v>0</v>
      </c>
      <c r="X1461" s="8">
        <f ca="1">IFERROR(IF(P1461&gt;=1,(IF(M1461=1,COUNTIF(INDIRECT(G1461):INDIRECT(H1461),"NEW"),IF(M1461=3,COUNTIF(INDIRECT(G1461):INDIRECT(H1461),"NEW"),0))),0),0)</f>
        <v>0</v>
      </c>
      <c r="Y1461" s="10">
        <f t="shared" ca="1" si="68"/>
        <v>0</v>
      </c>
      <c r="Z1461" s="13"/>
    </row>
    <row r="1462" spans="6:26" ht="20.100000000000001" customHeight="1" x14ac:dyDescent="0.25">
      <c r="F1462" s="1">
        <f>IFERROR(IF(O1462&gt;=101,MATCH(O1462,VITRAN!$AG$14:$AG$1513,0)+13,0),0)</f>
        <v>0</v>
      </c>
      <c r="G1462" s="1" t="str">
        <f t="shared" si="66"/>
        <v/>
      </c>
      <c r="H1462" s="1" t="str">
        <f t="shared" si="67"/>
        <v/>
      </c>
      <c r="J1462" s="1">
        <f>IFERROR(SUMIFS(STOCK!$U$10:$U$209,STOCK!$H$10:$H$209,T1462),0)</f>
        <v>0</v>
      </c>
      <c r="K1462" s="1">
        <f>IFERROR(SUMIFS(STOCK!$V$10:$V$209,STOCK!$H$10:$H$209,T1462),0)</f>
        <v>0</v>
      </c>
      <c r="M1462" s="1">
        <f>IFERROR(IF(LEN(T1462)&gt;=1,VLOOKUP(HLOOKUP(T1462,PROFILE!$K$5:$V$8,4,0),PROFILE!$F$1:$G$3,2,0),0),0)</f>
        <v>0</v>
      </c>
      <c r="N1462" s="1">
        <f>IFERROR(COUNTIFS(PROFILE!$H$13:$H$212,"&gt;=1",PROFILE!$I$13:$I$212,T1462),0)</f>
        <v>0</v>
      </c>
      <c r="O1462" s="1">
        <f>IFERROR(IF(P1462&gt;=1,(IF(LEN(T1462)&gt;=1,VLOOKUP(T1462,PROFILE!$A$23:$B$34,2,0)*100+COUNTIF($T$8:T1462,T1462),0)),0),0)</f>
        <v>0</v>
      </c>
      <c r="P1462" s="11"/>
      <c r="Q1462" s="11"/>
      <c r="R1462" s="12"/>
      <c r="S1462" s="12"/>
      <c r="T1462" s="11"/>
      <c r="U1462" s="11"/>
      <c r="V1462" s="11"/>
      <c r="W1462" s="8">
        <f ca="1">IFERROR(IF(P1462&gt;=1,(IF(M1462&gt;=2,COUNTIF(INDIRECT(G1462):INDIRECT(H1462),"OLD"),0)),0),0)</f>
        <v>0</v>
      </c>
      <c r="X1462" s="8">
        <f ca="1">IFERROR(IF(P1462&gt;=1,(IF(M1462=1,COUNTIF(INDIRECT(G1462):INDIRECT(H1462),"NEW"),IF(M1462=3,COUNTIF(INDIRECT(G1462):INDIRECT(H1462),"NEW"),0))),0),0)</f>
        <v>0</v>
      </c>
      <c r="Y1462" s="10">
        <f t="shared" ca="1" si="68"/>
        <v>0</v>
      </c>
      <c r="Z1462" s="13"/>
    </row>
    <row r="1463" spans="6:26" ht="20.100000000000001" customHeight="1" x14ac:dyDescent="0.25">
      <c r="F1463" s="1">
        <f>IFERROR(IF(O1463&gt;=101,MATCH(O1463,VITRAN!$AG$14:$AG$1513,0)+13,0),0)</f>
        <v>0</v>
      </c>
      <c r="G1463" s="1" t="str">
        <f t="shared" si="66"/>
        <v/>
      </c>
      <c r="H1463" s="1" t="str">
        <f t="shared" si="67"/>
        <v/>
      </c>
      <c r="J1463" s="1">
        <f>IFERROR(SUMIFS(STOCK!$U$10:$U$209,STOCK!$H$10:$H$209,T1463),0)</f>
        <v>0</v>
      </c>
      <c r="K1463" s="1">
        <f>IFERROR(SUMIFS(STOCK!$V$10:$V$209,STOCK!$H$10:$H$209,T1463),0)</f>
        <v>0</v>
      </c>
      <c r="M1463" s="1">
        <f>IFERROR(IF(LEN(T1463)&gt;=1,VLOOKUP(HLOOKUP(T1463,PROFILE!$K$5:$V$8,4,0),PROFILE!$F$1:$G$3,2,0),0),0)</f>
        <v>0</v>
      </c>
      <c r="N1463" s="1">
        <f>IFERROR(COUNTIFS(PROFILE!$H$13:$H$212,"&gt;=1",PROFILE!$I$13:$I$212,T1463),0)</f>
        <v>0</v>
      </c>
      <c r="O1463" s="1">
        <f>IFERROR(IF(P1463&gt;=1,(IF(LEN(T1463)&gt;=1,VLOOKUP(T1463,PROFILE!$A$23:$B$34,2,0)*100+COUNTIF($T$8:T1463,T1463),0)),0),0)</f>
        <v>0</v>
      </c>
      <c r="P1463" s="11"/>
      <c r="Q1463" s="11"/>
      <c r="R1463" s="12"/>
      <c r="S1463" s="12"/>
      <c r="T1463" s="11"/>
      <c r="U1463" s="11"/>
      <c r="V1463" s="11"/>
      <c r="W1463" s="8">
        <f ca="1">IFERROR(IF(P1463&gt;=1,(IF(M1463&gt;=2,COUNTIF(INDIRECT(G1463):INDIRECT(H1463),"OLD"),0)),0),0)</f>
        <v>0</v>
      </c>
      <c r="X1463" s="8">
        <f ca="1">IFERROR(IF(P1463&gt;=1,(IF(M1463=1,COUNTIF(INDIRECT(G1463):INDIRECT(H1463),"NEW"),IF(M1463=3,COUNTIF(INDIRECT(G1463):INDIRECT(H1463),"NEW"),0))),0),0)</f>
        <v>0</v>
      </c>
      <c r="Y1463" s="10">
        <f t="shared" ca="1" si="68"/>
        <v>0</v>
      </c>
      <c r="Z1463" s="13"/>
    </row>
    <row r="1464" spans="6:26" ht="20.100000000000001" customHeight="1" x14ac:dyDescent="0.25">
      <c r="F1464" s="1">
        <f>IFERROR(IF(O1464&gt;=101,MATCH(O1464,VITRAN!$AG$14:$AG$1513,0)+13,0),0)</f>
        <v>0</v>
      </c>
      <c r="G1464" s="1" t="str">
        <f t="shared" si="66"/>
        <v/>
      </c>
      <c r="H1464" s="1" t="str">
        <f t="shared" si="67"/>
        <v/>
      </c>
      <c r="J1464" s="1">
        <f>IFERROR(SUMIFS(STOCK!$U$10:$U$209,STOCK!$H$10:$H$209,T1464),0)</f>
        <v>0</v>
      </c>
      <c r="K1464" s="1">
        <f>IFERROR(SUMIFS(STOCK!$V$10:$V$209,STOCK!$H$10:$H$209,T1464),0)</f>
        <v>0</v>
      </c>
      <c r="M1464" s="1">
        <f>IFERROR(IF(LEN(T1464)&gt;=1,VLOOKUP(HLOOKUP(T1464,PROFILE!$K$5:$V$8,4,0),PROFILE!$F$1:$G$3,2,0),0),0)</f>
        <v>0</v>
      </c>
      <c r="N1464" s="1">
        <f>IFERROR(COUNTIFS(PROFILE!$H$13:$H$212,"&gt;=1",PROFILE!$I$13:$I$212,T1464),0)</f>
        <v>0</v>
      </c>
      <c r="O1464" s="1">
        <f>IFERROR(IF(P1464&gt;=1,(IF(LEN(T1464)&gt;=1,VLOOKUP(T1464,PROFILE!$A$23:$B$34,2,0)*100+COUNTIF($T$8:T1464,T1464),0)),0),0)</f>
        <v>0</v>
      </c>
      <c r="P1464" s="11"/>
      <c r="Q1464" s="11"/>
      <c r="R1464" s="12"/>
      <c r="S1464" s="12"/>
      <c r="T1464" s="11"/>
      <c r="U1464" s="11"/>
      <c r="V1464" s="11"/>
      <c r="W1464" s="8">
        <f ca="1">IFERROR(IF(P1464&gt;=1,(IF(M1464&gt;=2,COUNTIF(INDIRECT(G1464):INDIRECT(H1464),"OLD"),0)),0),0)</f>
        <v>0</v>
      </c>
      <c r="X1464" s="8">
        <f ca="1">IFERROR(IF(P1464&gt;=1,(IF(M1464=1,COUNTIF(INDIRECT(G1464):INDIRECT(H1464),"NEW"),IF(M1464=3,COUNTIF(INDIRECT(G1464):INDIRECT(H1464),"NEW"),0))),0),0)</f>
        <v>0</v>
      </c>
      <c r="Y1464" s="10">
        <f t="shared" ca="1" si="68"/>
        <v>0</v>
      </c>
      <c r="Z1464" s="13"/>
    </row>
    <row r="1465" spans="6:26" ht="20.100000000000001" customHeight="1" x14ac:dyDescent="0.25">
      <c r="F1465" s="1">
        <f>IFERROR(IF(O1465&gt;=101,MATCH(O1465,VITRAN!$AG$14:$AG$1513,0)+13,0),0)</f>
        <v>0</v>
      </c>
      <c r="G1465" s="1" t="str">
        <f t="shared" si="66"/>
        <v/>
      </c>
      <c r="H1465" s="1" t="str">
        <f t="shared" si="67"/>
        <v/>
      </c>
      <c r="J1465" s="1">
        <f>IFERROR(SUMIFS(STOCK!$U$10:$U$209,STOCK!$H$10:$H$209,T1465),0)</f>
        <v>0</v>
      </c>
      <c r="K1465" s="1">
        <f>IFERROR(SUMIFS(STOCK!$V$10:$V$209,STOCK!$H$10:$H$209,T1465),0)</f>
        <v>0</v>
      </c>
      <c r="M1465" s="1">
        <f>IFERROR(IF(LEN(T1465)&gt;=1,VLOOKUP(HLOOKUP(T1465,PROFILE!$K$5:$V$8,4,0),PROFILE!$F$1:$G$3,2,0),0),0)</f>
        <v>0</v>
      </c>
      <c r="N1465" s="1">
        <f>IFERROR(COUNTIFS(PROFILE!$H$13:$H$212,"&gt;=1",PROFILE!$I$13:$I$212,T1465),0)</f>
        <v>0</v>
      </c>
      <c r="O1465" s="1">
        <f>IFERROR(IF(P1465&gt;=1,(IF(LEN(T1465)&gt;=1,VLOOKUP(T1465,PROFILE!$A$23:$B$34,2,0)*100+COUNTIF($T$8:T1465,T1465),0)),0),0)</f>
        <v>0</v>
      </c>
      <c r="P1465" s="11"/>
      <c r="Q1465" s="11"/>
      <c r="R1465" s="12"/>
      <c r="S1465" s="12"/>
      <c r="T1465" s="11"/>
      <c r="U1465" s="11"/>
      <c r="V1465" s="11"/>
      <c r="W1465" s="8">
        <f ca="1">IFERROR(IF(P1465&gt;=1,(IF(M1465&gt;=2,COUNTIF(INDIRECT(G1465):INDIRECT(H1465),"OLD"),0)),0),0)</f>
        <v>0</v>
      </c>
      <c r="X1465" s="8">
        <f ca="1">IFERROR(IF(P1465&gt;=1,(IF(M1465=1,COUNTIF(INDIRECT(G1465):INDIRECT(H1465),"NEW"),IF(M1465=3,COUNTIF(INDIRECT(G1465):INDIRECT(H1465),"NEW"),0))),0),0)</f>
        <v>0</v>
      </c>
      <c r="Y1465" s="10">
        <f t="shared" ca="1" si="68"/>
        <v>0</v>
      </c>
      <c r="Z1465" s="13"/>
    </row>
    <row r="1466" spans="6:26" ht="20.100000000000001" customHeight="1" x14ac:dyDescent="0.25">
      <c r="F1466" s="1">
        <f>IFERROR(IF(O1466&gt;=101,MATCH(O1466,VITRAN!$AG$14:$AG$1513,0)+13,0),0)</f>
        <v>0</v>
      </c>
      <c r="G1466" s="1" t="str">
        <f t="shared" si="66"/>
        <v/>
      </c>
      <c r="H1466" s="1" t="str">
        <f t="shared" si="67"/>
        <v/>
      </c>
      <c r="J1466" s="1">
        <f>IFERROR(SUMIFS(STOCK!$U$10:$U$209,STOCK!$H$10:$H$209,T1466),0)</f>
        <v>0</v>
      </c>
      <c r="K1466" s="1">
        <f>IFERROR(SUMIFS(STOCK!$V$10:$V$209,STOCK!$H$10:$H$209,T1466),0)</f>
        <v>0</v>
      </c>
      <c r="M1466" s="1">
        <f>IFERROR(IF(LEN(T1466)&gt;=1,VLOOKUP(HLOOKUP(T1466,PROFILE!$K$5:$V$8,4,0),PROFILE!$F$1:$G$3,2,0),0),0)</f>
        <v>0</v>
      </c>
      <c r="N1466" s="1">
        <f>IFERROR(COUNTIFS(PROFILE!$H$13:$H$212,"&gt;=1",PROFILE!$I$13:$I$212,T1466),0)</f>
        <v>0</v>
      </c>
      <c r="O1466" s="1">
        <f>IFERROR(IF(P1466&gt;=1,(IF(LEN(T1466)&gt;=1,VLOOKUP(T1466,PROFILE!$A$23:$B$34,2,0)*100+COUNTIF($T$8:T1466,T1466),0)),0),0)</f>
        <v>0</v>
      </c>
      <c r="P1466" s="11"/>
      <c r="Q1466" s="11"/>
      <c r="R1466" s="12"/>
      <c r="S1466" s="12"/>
      <c r="T1466" s="11"/>
      <c r="U1466" s="11"/>
      <c r="V1466" s="11"/>
      <c r="W1466" s="8">
        <f ca="1">IFERROR(IF(P1466&gt;=1,(IF(M1466&gt;=2,COUNTIF(INDIRECT(G1466):INDIRECT(H1466),"OLD"),0)),0),0)</f>
        <v>0</v>
      </c>
      <c r="X1466" s="8">
        <f ca="1">IFERROR(IF(P1466&gt;=1,(IF(M1466=1,COUNTIF(INDIRECT(G1466):INDIRECT(H1466),"NEW"),IF(M1466=3,COUNTIF(INDIRECT(G1466):INDIRECT(H1466),"NEW"),0))),0),0)</f>
        <v>0</v>
      </c>
      <c r="Y1466" s="10">
        <f t="shared" ca="1" si="68"/>
        <v>0</v>
      </c>
      <c r="Z1466" s="13"/>
    </row>
    <row r="1467" spans="6:26" ht="20.100000000000001" customHeight="1" x14ac:dyDescent="0.25">
      <c r="F1467" s="1">
        <f>IFERROR(IF(O1467&gt;=101,MATCH(O1467,VITRAN!$AG$14:$AG$1513,0)+13,0),0)</f>
        <v>0</v>
      </c>
      <c r="G1467" s="1" t="str">
        <f t="shared" si="66"/>
        <v/>
      </c>
      <c r="H1467" s="1" t="str">
        <f t="shared" si="67"/>
        <v/>
      </c>
      <c r="J1467" s="1">
        <f>IFERROR(SUMIFS(STOCK!$U$10:$U$209,STOCK!$H$10:$H$209,T1467),0)</f>
        <v>0</v>
      </c>
      <c r="K1467" s="1">
        <f>IFERROR(SUMIFS(STOCK!$V$10:$V$209,STOCK!$H$10:$H$209,T1467),0)</f>
        <v>0</v>
      </c>
      <c r="M1467" s="1">
        <f>IFERROR(IF(LEN(T1467)&gt;=1,VLOOKUP(HLOOKUP(T1467,PROFILE!$K$5:$V$8,4,0),PROFILE!$F$1:$G$3,2,0),0),0)</f>
        <v>0</v>
      </c>
      <c r="N1467" s="1">
        <f>IFERROR(COUNTIFS(PROFILE!$H$13:$H$212,"&gt;=1",PROFILE!$I$13:$I$212,T1467),0)</f>
        <v>0</v>
      </c>
      <c r="O1467" s="1">
        <f>IFERROR(IF(P1467&gt;=1,(IF(LEN(T1467)&gt;=1,VLOOKUP(T1467,PROFILE!$A$23:$B$34,2,0)*100+COUNTIF($T$8:T1467,T1467),0)),0),0)</f>
        <v>0</v>
      </c>
      <c r="P1467" s="11"/>
      <c r="Q1467" s="11"/>
      <c r="R1467" s="12"/>
      <c r="S1467" s="12"/>
      <c r="T1467" s="11"/>
      <c r="U1467" s="11"/>
      <c r="V1467" s="11"/>
      <c r="W1467" s="8">
        <f ca="1">IFERROR(IF(P1467&gt;=1,(IF(M1467&gt;=2,COUNTIF(INDIRECT(G1467):INDIRECT(H1467),"OLD"),0)),0),0)</f>
        <v>0</v>
      </c>
      <c r="X1467" s="8">
        <f ca="1">IFERROR(IF(P1467&gt;=1,(IF(M1467=1,COUNTIF(INDIRECT(G1467):INDIRECT(H1467),"NEW"),IF(M1467=3,COUNTIF(INDIRECT(G1467):INDIRECT(H1467),"NEW"),0))),0),0)</f>
        <v>0</v>
      </c>
      <c r="Y1467" s="10">
        <f t="shared" ca="1" si="68"/>
        <v>0</v>
      </c>
      <c r="Z1467" s="13"/>
    </row>
    <row r="1468" spans="6:26" ht="20.100000000000001" customHeight="1" x14ac:dyDescent="0.25">
      <c r="F1468" s="1">
        <f>IFERROR(IF(O1468&gt;=101,MATCH(O1468,VITRAN!$AG$14:$AG$1513,0)+13,0),0)</f>
        <v>0</v>
      </c>
      <c r="G1468" s="1" t="str">
        <f t="shared" si="66"/>
        <v/>
      </c>
      <c r="H1468" s="1" t="str">
        <f t="shared" si="67"/>
        <v/>
      </c>
      <c r="J1468" s="1">
        <f>IFERROR(SUMIFS(STOCK!$U$10:$U$209,STOCK!$H$10:$H$209,T1468),0)</f>
        <v>0</v>
      </c>
      <c r="K1468" s="1">
        <f>IFERROR(SUMIFS(STOCK!$V$10:$V$209,STOCK!$H$10:$H$209,T1468),0)</f>
        <v>0</v>
      </c>
      <c r="M1468" s="1">
        <f>IFERROR(IF(LEN(T1468)&gt;=1,VLOOKUP(HLOOKUP(T1468,PROFILE!$K$5:$V$8,4,0),PROFILE!$F$1:$G$3,2,0),0),0)</f>
        <v>0</v>
      </c>
      <c r="N1468" s="1">
        <f>IFERROR(COUNTIFS(PROFILE!$H$13:$H$212,"&gt;=1",PROFILE!$I$13:$I$212,T1468),0)</f>
        <v>0</v>
      </c>
      <c r="O1468" s="1">
        <f>IFERROR(IF(P1468&gt;=1,(IF(LEN(T1468)&gt;=1,VLOOKUP(T1468,PROFILE!$A$23:$B$34,2,0)*100+COUNTIF($T$8:T1468,T1468),0)),0),0)</f>
        <v>0</v>
      </c>
      <c r="P1468" s="11"/>
      <c r="Q1468" s="11"/>
      <c r="R1468" s="12"/>
      <c r="S1468" s="12"/>
      <c r="T1468" s="11"/>
      <c r="U1468" s="11"/>
      <c r="V1468" s="11"/>
      <c r="W1468" s="8">
        <f ca="1">IFERROR(IF(P1468&gt;=1,(IF(M1468&gt;=2,COUNTIF(INDIRECT(G1468):INDIRECT(H1468),"OLD"),0)),0),0)</f>
        <v>0</v>
      </c>
      <c r="X1468" s="8">
        <f ca="1">IFERROR(IF(P1468&gt;=1,(IF(M1468=1,COUNTIF(INDIRECT(G1468):INDIRECT(H1468),"NEW"),IF(M1468=3,COUNTIF(INDIRECT(G1468):INDIRECT(H1468),"NEW"),0))),0),0)</f>
        <v>0</v>
      </c>
      <c r="Y1468" s="10">
        <f t="shared" ca="1" si="68"/>
        <v>0</v>
      </c>
      <c r="Z1468" s="13"/>
    </row>
    <row r="1469" spans="6:26" ht="20.100000000000001" customHeight="1" x14ac:dyDescent="0.25">
      <c r="F1469" s="1">
        <f>IFERROR(IF(O1469&gt;=101,MATCH(O1469,VITRAN!$AG$14:$AG$1513,0)+13,0),0)</f>
        <v>0</v>
      </c>
      <c r="G1469" s="1" t="str">
        <f t="shared" si="66"/>
        <v/>
      </c>
      <c r="H1469" s="1" t="str">
        <f t="shared" si="67"/>
        <v/>
      </c>
      <c r="J1469" s="1">
        <f>IFERROR(SUMIFS(STOCK!$U$10:$U$209,STOCK!$H$10:$H$209,T1469),0)</f>
        <v>0</v>
      </c>
      <c r="K1469" s="1">
        <f>IFERROR(SUMIFS(STOCK!$V$10:$V$209,STOCK!$H$10:$H$209,T1469),0)</f>
        <v>0</v>
      </c>
      <c r="M1469" s="1">
        <f>IFERROR(IF(LEN(T1469)&gt;=1,VLOOKUP(HLOOKUP(T1469,PROFILE!$K$5:$V$8,4,0),PROFILE!$F$1:$G$3,2,0),0),0)</f>
        <v>0</v>
      </c>
      <c r="N1469" s="1">
        <f>IFERROR(COUNTIFS(PROFILE!$H$13:$H$212,"&gt;=1",PROFILE!$I$13:$I$212,T1469),0)</f>
        <v>0</v>
      </c>
      <c r="O1469" s="1">
        <f>IFERROR(IF(P1469&gt;=1,(IF(LEN(T1469)&gt;=1,VLOOKUP(T1469,PROFILE!$A$23:$B$34,2,0)*100+COUNTIF($T$8:T1469,T1469),0)),0),0)</f>
        <v>0</v>
      </c>
      <c r="P1469" s="11"/>
      <c r="Q1469" s="11"/>
      <c r="R1469" s="12"/>
      <c r="S1469" s="12"/>
      <c r="T1469" s="11"/>
      <c r="U1469" s="11"/>
      <c r="V1469" s="11"/>
      <c r="W1469" s="8">
        <f ca="1">IFERROR(IF(P1469&gt;=1,(IF(M1469&gt;=2,COUNTIF(INDIRECT(G1469):INDIRECT(H1469),"OLD"),0)),0),0)</f>
        <v>0</v>
      </c>
      <c r="X1469" s="8">
        <f ca="1">IFERROR(IF(P1469&gt;=1,(IF(M1469=1,COUNTIF(INDIRECT(G1469):INDIRECT(H1469),"NEW"),IF(M1469=3,COUNTIF(INDIRECT(G1469):INDIRECT(H1469),"NEW"),0))),0),0)</f>
        <v>0</v>
      </c>
      <c r="Y1469" s="10">
        <f t="shared" ca="1" si="68"/>
        <v>0</v>
      </c>
      <c r="Z1469" s="13"/>
    </row>
    <row r="1470" spans="6:26" ht="20.100000000000001" customHeight="1" x14ac:dyDescent="0.25">
      <c r="F1470" s="1">
        <f>IFERROR(IF(O1470&gt;=101,MATCH(O1470,VITRAN!$AG$14:$AG$1513,0)+13,0),0)</f>
        <v>0</v>
      </c>
      <c r="G1470" s="1" t="str">
        <f t="shared" si="66"/>
        <v/>
      </c>
      <c r="H1470" s="1" t="str">
        <f t="shared" si="67"/>
        <v/>
      </c>
      <c r="J1470" s="1">
        <f>IFERROR(SUMIFS(STOCK!$U$10:$U$209,STOCK!$H$10:$H$209,T1470),0)</f>
        <v>0</v>
      </c>
      <c r="K1470" s="1">
        <f>IFERROR(SUMIFS(STOCK!$V$10:$V$209,STOCK!$H$10:$H$209,T1470),0)</f>
        <v>0</v>
      </c>
      <c r="M1470" s="1">
        <f>IFERROR(IF(LEN(T1470)&gt;=1,VLOOKUP(HLOOKUP(T1470,PROFILE!$K$5:$V$8,4,0),PROFILE!$F$1:$G$3,2,0),0),0)</f>
        <v>0</v>
      </c>
      <c r="N1470" s="1">
        <f>IFERROR(COUNTIFS(PROFILE!$H$13:$H$212,"&gt;=1",PROFILE!$I$13:$I$212,T1470),0)</f>
        <v>0</v>
      </c>
      <c r="O1470" s="1">
        <f>IFERROR(IF(P1470&gt;=1,(IF(LEN(T1470)&gt;=1,VLOOKUP(T1470,PROFILE!$A$23:$B$34,2,0)*100+COUNTIF($T$8:T1470,T1470),0)),0),0)</f>
        <v>0</v>
      </c>
      <c r="P1470" s="11"/>
      <c r="Q1470" s="11"/>
      <c r="R1470" s="12"/>
      <c r="S1470" s="12"/>
      <c r="T1470" s="11"/>
      <c r="U1470" s="11"/>
      <c r="V1470" s="11"/>
      <c r="W1470" s="8">
        <f ca="1">IFERROR(IF(P1470&gt;=1,(IF(M1470&gt;=2,COUNTIF(INDIRECT(G1470):INDIRECT(H1470),"OLD"),0)),0),0)</f>
        <v>0</v>
      </c>
      <c r="X1470" s="8">
        <f ca="1">IFERROR(IF(P1470&gt;=1,(IF(M1470=1,COUNTIF(INDIRECT(G1470):INDIRECT(H1470),"NEW"),IF(M1470=3,COUNTIF(INDIRECT(G1470):INDIRECT(H1470),"NEW"),0))),0),0)</f>
        <v>0</v>
      </c>
      <c r="Y1470" s="10">
        <f t="shared" ca="1" si="68"/>
        <v>0</v>
      </c>
      <c r="Z1470" s="13"/>
    </row>
    <row r="1471" spans="6:26" ht="20.100000000000001" customHeight="1" x14ac:dyDescent="0.25">
      <c r="F1471" s="1">
        <f>IFERROR(IF(O1471&gt;=101,MATCH(O1471,VITRAN!$AG$14:$AG$1513,0)+13,0),0)</f>
        <v>0</v>
      </c>
      <c r="G1471" s="1" t="str">
        <f t="shared" si="66"/>
        <v/>
      </c>
      <c r="H1471" s="1" t="str">
        <f t="shared" si="67"/>
        <v/>
      </c>
      <c r="J1471" s="1">
        <f>IFERROR(SUMIFS(STOCK!$U$10:$U$209,STOCK!$H$10:$H$209,T1471),0)</f>
        <v>0</v>
      </c>
      <c r="K1471" s="1">
        <f>IFERROR(SUMIFS(STOCK!$V$10:$V$209,STOCK!$H$10:$H$209,T1471),0)</f>
        <v>0</v>
      </c>
      <c r="M1471" s="1">
        <f>IFERROR(IF(LEN(T1471)&gt;=1,VLOOKUP(HLOOKUP(T1471,PROFILE!$K$5:$V$8,4,0),PROFILE!$F$1:$G$3,2,0),0),0)</f>
        <v>0</v>
      </c>
      <c r="N1471" s="1">
        <f>IFERROR(COUNTIFS(PROFILE!$H$13:$H$212,"&gt;=1",PROFILE!$I$13:$I$212,T1471),0)</f>
        <v>0</v>
      </c>
      <c r="O1471" s="1">
        <f>IFERROR(IF(P1471&gt;=1,(IF(LEN(T1471)&gt;=1,VLOOKUP(T1471,PROFILE!$A$23:$B$34,2,0)*100+COUNTIF($T$8:T1471,T1471),0)),0),0)</f>
        <v>0</v>
      </c>
      <c r="P1471" s="11"/>
      <c r="Q1471" s="11"/>
      <c r="R1471" s="12"/>
      <c r="S1471" s="12"/>
      <c r="T1471" s="11"/>
      <c r="U1471" s="11"/>
      <c r="V1471" s="11"/>
      <c r="W1471" s="8">
        <f ca="1">IFERROR(IF(P1471&gt;=1,(IF(M1471&gt;=2,COUNTIF(INDIRECT(G1471):INDIRECT(H1471),"OLD"),0)),0),0)</f>
        <v>0</v>
      </c>
      <c r="X1471" s="8">
        <f ca="1">IFERROR(IF(P1471&gt;=1,(IF(M1471=1,COUNTIF(INDIRECT(G1471):INDIRECT(H1471),"NEW"),IF(M1471=3,COUNTIF(INDIRECT(G1471):INDIRECT(H1471),"NEW"),0))),0),0)</f>
        <v>0</v>
      </c>
      <c r="Y1471" s="10">
        <f t="shared" ca="1" si="68"/>
        <v>0</v>
      </c>
      <c r="Z1471" s="13"/>
    </row>
    <row r="1472" spans="6:26" ht="20.100000000000001" customHeight="1" x14ac:dyDescent="0.25">
      <c r="F1472" s="1">
        <f>IFERROR(IF(O1472&gt;=101,MATCH(O1472,VITRAN!$AG$14:$AG$1513,0)+13,0),0)</f>
        <v>0</v>
      </c>
      <c r="G1472" s="1" t="str">
        <f t="shared" si="66"/>
        <v/>
      </c>
      <c r="H1472" s="1" t="str">
        <f t="shared" si="67"/>
        <v/>
      </c>
      <c r="J1472" s="1">
        <f>IFERROR(SUMIFS(STOCK!$U$10:$U$209,STOCK!$H$10:$H$209,T1472),0)</f>
        <v>0</v>
      </c>
      <c r="K1472" s="1">
        <f>IFERROR(SUMIFS(STOCK!$V$10:$V$209,STOCK!$H$10:$H$209,T1472),0)</f>
        <v>0</v>
      </c>
      <c r="M1472" s="1">
        <f>IFERROR(IF(LEN(T1472)&gt;=1,VLOOKUP(HLOOKUP(T1472,PROFILE!$K$5:$V$8,4,0),PROFILE!$F$1:$G$3,2,0),0),0)</f>
        <v>0</v>
      </c>
      <c r="N1472" s="1">
        <f>IFERROR(COUNTIFS(PROFILE!$H$13:$H$212,"&gt;=1",PROFILE!$I$13:$I$212,T1472),0)</f>
        <v>0</v>
      </c>
      <c r="O1472" s="1">
        <f>IFERROR(IF(P1472&gt;=1,(IF(LEN(T1472)&gt;=1,VLOOKUP(T1472,PROFILE!$A$23:$B$34,2,0)*100+COUNTIF($T$8:T1472,T1472),0)),0),0)</f>
        <v>0</v>
      </c>
      <c r="P1472" s="11"/>
      <c r="Q1472" s="11"/>
      <c r="R1472" s="12"/>
      <c r="S1472" s="12"/>
      <c r="T1472" s="11"/>
      <c r="U1472" s="11"/>
      <c r="V1472" s="11"/>
      <c r="W1472" s="8">
        <f ca="1">IFERROR(IF(P1472&gt;=1,(IF(M1472&gt;=2,COUNTIF(INDIRECT(G1472):INDIRECT(H1472),"OLD"),0)),0),0)</f>
        <v>0</v>
      </c>
      <c r="X1472" s="8">
        <f ca="1">IFERROR(IF(P1472&gt;=1,(IF(M1472=1,COUNTIF(INDIRECT(G1472):INDIRECT(H1472),"NEW"),IF(M1472=3,COUNTIF(INDIRECT(G1472):INDIRECT(H1472),"NEW"),0))),0),0)</f>
        <v>0</v>
      </c>
      <c r="Y1472" s="10">
        <f t="shared" ca="1" si="68"/>
        <v>0</v>
      </c>
      <c r="Z1472" s="13"/>
    </row>
    <row r="1473" spans="6:26" ht="20.100000000000001" customHeight="1" x14ac:dyDescent="0.25">
      <c r="F1473" s="1">
        <f>IFERROR(IF(O1473&gt;=101,MATCH(O1473,VITRAN!$AG$14:$AG$1513,0)+13,0),0)</f>
        <v>0</v>
      </c>
      <c r="G1473" s="1" t="str">
        <f t="shared" si="66"/>
        <v/>
      </c>
      <c r="H1473" s="1" t="str">
        <f t="shared" si="67"/>
        <v/>
      </c>
      <c r="J1473" s="1">
        <f>IFERROR(SUMIFS(STOCK!$U$10:$U$209,STOCK!$H$10:$H$209,T1473),0)</f>
        <v>0</v>
      </c>
      <c r="K1473" s="1">
        <f>IFERROR(SUMIFS(STOCK!$V$10:$V$209,STOCK!$H$10:$H$209,T1473),0)</f>
        <v>0</v>
      </c>
      <c r="M1473" s="1">
        <f>IFERROR(IF(LEN(T1473)&gt;=1,VLOOKUP(HLOOKUP(T1473,PROFILE!$K$5:$V$8,4,0),PROFILE!$F$1:$G$3,2,0),0),0)</f>
        <v>0</v>
      </c>
      <c r="N1473" s="1">
        <f>IFERROR(COUNTIFS(PROFILE!$H$13:$H$212,"&gt;=1",PROFILE!$I$13:$I$212,T1473),0)</f>
        <v>0</v>
      </c>
      <c r="O1473" s="1">
        <f>IFERROR(IF(P1473&gt;=1,(IF(LEN(T1473)&gt;=1,VLOOKUP(T1473,PROFILE!$A$23:$B$34,2,0)*100+COUNTIF($T$8:T1473,T1473),0)),0),0)</f>
        <v>0</v>
      </c>
      <c r="P1473" s="11"/>
      <c r="Q1473" s="11"/>
      <c r="R1473" s="12"/>
      <c r="S1473" s="12"/>
      <c r="T1473" s="11"/>
      <c r="U1473" s="11"/>
      <c r="V1473" s="11"/>
      <c r="W1473" s="8">
        <f ca="1">IFERROR(IF(P1473&gt;=1,(IF(M1473&gt;=2,COUNTIF(INDIRECT(G1473):INDIRECT(H1473),"OLD"),0)),0),0)</f>
        <v>0</v>
      </c>
      <c r="X1473" s="8">
        <f ca="1">IFERROR(IF(P1473&gt;=1,(IF(M1473=1,COUNTIF(INDIRECT(G1473):INDIRECT(H1473),"NEW"),IF(M1473=3,COUNTIF(INDIRECT(G1473):INDIRECT(H1473),"NEW"),0))),0),0)</f>
        <v>0</v>
      </c>
      <c r="Y1473" s="10">
        <f t="shared" ca="1" si="68"/>
        <v>0</v>
      </c>
      <c r="Z1473" s="13"/>
    </row>
    <row r="1474" spans="6:26" ht="20.100000000000001" customHeight="1" x14ac:dyDescent="0.25">
      <c r="F1474" s="1">
        <f>IFERROR(IF(O1474&gt;=101,MATCH(O1474,VITRAN!$AG$14:$AG$1513,0)+13,0),0)</f>
        <v>0</v>
      </c>
      <c r="G1474" s="1" t="str">
        <f t="shared" si="66"/>
        <v/>
      </c>
      <c r="H1474" s="1" t="str">
        <f t="shared" si="67"/>
        <v/>
      </c>
      <c r="J1474" s="1">
        <f>IFERROR(SUMIFS(STOCK!$U$10:$U$209,STOCK!$H$10:$H$209,T1474),0)</f>
        <v>0</v>
      </c>
      <c r="K1474" s="1">
        <f>IFERROR(SUMIFS(STOCK!$V$10:$V$209,STOCK!$H$10:$H$209,T1474),0)</f>
        <v>0</v>
      </c>
      <c r="M1474" s="1">
        <f>IFERROR(IF(LEN(T1474)&gt;=1,VLOOKUP(HLOOKUP(T1474,PROFILE!$K$5:$V$8,4,0),PROFILE!$F$1:$G$3,2,0),0),0)</f>
        <v>0</v>
      </c>
      <c r="N1474" s="1">
        <f>IFERROR(COUNTIFS(PROFILE!$H$13:$H$212,"&gt;=1",PROFILE!$I$13:$I$212,T1474),0)</f>
        <v>0</v>
      </c>
      <c r="O1474" s="1">
        <f>IFERROR(IF(P1474&gt;=1,(IF(LEN(T1474)&gt;=1,VLOOKUP(T1474,PROFILE!$A$23:$B$34,2,0)*100+COUNTIF($T$8:T1474,T1474),0)),0),0)</f>
        <v>0</v>
      </c>
      <c r="P1474" s="11"/>
      <c r="Q1474" s="11"/>
      <c r="R1474" s="12"/>
      <c r="S1474" s="12"/>
      <c r="T1474" s="11"/>
      <c r="U1474" s="11"/>
      <c r="V1474" s="11"/>
      <c r="W1474" s="8">
        <f ca="1">IFERROR(IF(P1474&gt;=1,(IF(M1474&gt;=2,COUNTIF(INDIRECT(G1474):INDIRECT(H1474),"OLD"),0)),0),0)</f>
        <v>0</v>
      </c>
      <c r="X1474" s="8">
        <f ca="1">IFERROR(IF(P1474&gt;=1,(IF(M1474=1,COUNTIF(INDIRECT(G1474):INDIRECT(H1474),"NEW"),IF(M1474=3,COUNTIF(INDIRECT(G1474):INDIRECT(H1474),"NEW"),0))),0),0)</f>
        <v>0</v>
      </c>
      <c r="Y1474" s="10">
        <f t="shared" ca="1" si="68"/>
        <v>0</v>
      </c>
      <c r="Z1474" s="13"/>
    </row>
    <row r="1475" spans="6:26" ht="20.100000000000001" customHeight="1" x14ac:dyDescent="0.25">
      <c r="F1475" s="1">
        <f>IFERROR(IF(O1475&gt;=101,MATCH(O1475,VITRAN!$AG$14:$AG$1513,0)+13,0),0)</f>
        <v>0</v>
      </c>
      <c r="G1475" s="1" t="str">
        <f t="shared" si="66"/>
        <v/>
      </c>
      <c r="H1475" s="1" t="str">
        <f t="shared" si="67"/>
        <v/>
      </c>
      <c r="J1475" s="1">
        <f>IFERROR(SUMIFS(STOCK!$U$10:$U$209,STOCK!$H$10:$H$209,T1475),0)</f>
        <v>0</v>
      </c>
      <c r="K1475" s="1">
        <f>IFERROR(SUMIFS(STOCK!$V$10:$V$209,STOCK!$H$10:$H$209,T1475),0)</f>
        <v>0</v>
      </c>
      <c r="M1475" s="1">
        <f>IFERROR(IF(LEN(T1475)&gt;=1,VLOOKUP(HLOOKUP(T1475,PROFILE!$K$5:$V$8,4,0),PROFILE!$F$1:$G$3,2,0),0),0)</f>
        <v>0</v>
      </c>
      <c r="N1475" s="1">
        <f>IFERROR(COUNTIFS(PROFILE!$H$13:$H$212,"&gt;=1",PROFILE!$I$13:$I$212,T1475),0)</f>
        <v>0</v>
      </c>
      <c r="O1475" s="1">
        <f>IFERROR(IF(P1475&gt;=1,(IF(LEN(T1475)&gt;=1,VLOOKUP(T1475,PROFILE!$A$23:$B$34,2,0)*100+COUNTIF($T$8:T1475,T1475),0)),0),0)</f>
        <v>0</v>
      </c>
      <c r="P1475" s="11"/>
      <c r="Q1475" s="11"/>
      <c r="R1475" s="12"/>
      <c r="S1475" s="12"/>
      <c r="T1475" s="11"/>
      <c r="U1475" s="11"/>
      <c r="V1475" s="11"/>
      <c r="W1475" s="8">
        <f ca="1">IFERROR(IF(P1475&gt;=1,(IF(M1475&gt;=2,COUNTIF(INDIRECT(G1475):INDIRECT(H1475),"OLD"),0)),0),0)</f>
        <v>0</v>
      </c>
      <c r="X1475" s="8">
        <f ca="1">IFERROR(IF(P1475&gt;=1,(IF(M1475=1,COUNTIF(INDIRECT(G1475):INDIRECT(H1475),"NEW"),IF(M1475=3,COUNTIF(INDIRECT(G1475):INDIRECT(H1475),"NEW"),0))),0),0)</f>
        <v>0</v>
      </c>
      <c r="Y1475" s="10">
        <f t="shared" ca="1" si="68"/>
        <v>0</v>
      </c>
      <c r="Z1475" s="13"/>
    </row>
    <row r="1476" spans="6:26" ht="20.100000000000001" customHeight="1" x14ac:dyDescent="0.25">
      <c r="F1476" s="1">
        <f>IFERROR(IF(O1476&gt;=101,MATCH(O1476,VITRAN!$AG$14:$AG$1513,0)+13,0),0)</f>
        <v>0</v>
      </c>
      <c r="G1476" s="1" t="str">
        <f t="shared" si="66"/>
        <v/>
      </c>
      <c r="H1476" s="1" t="str">
        <f t="shared" si="67"/>
        <v/>
      </c>
      <c r="J1476" s="1">
        <f>IFERROR(SUMIFS(STOCK!$U$10:$U$209,STOCK!$H$10:$H$209,T1476),0)</f>
        <v>0</v>
      </c>
      <c r="K1476" s="1">
        <f>IFERROR(SUMIFS(STOCK!$V$10:$V$209,STOCK!$H$10:$H$209,T1476),0)</f>
        <v>0</v>
      </c>
      <c r="M1476" s="1">
        <f>IFERROR(IF(LEN(T1476)&gt;=1,VLOOKUP(HLOOKUP(T1476,PROFILE!$K$5:$V$8,4,0),PROFILE!$F$1:$G$3,2,0),0),0)</f>
        <v>0</v>
      </c>
      <c r="N1476" s="1">
        <f>IFERROR(COUNTIFS(PROFILE!$H$13:$H$212,"&gt;=1",PROFILE!$I$13:$I$212,T1476),0)</f>
        <v>0</v>
      </c>
      <c r="O1476" s="1">
        <f>IFERROR(IF(P1476&gt;=1,(IF(LEN(T1476)&gt;=1,VLOOKUP(T1476,PROFILE!$A$23:$B$34,2,0)*100+COUNTIF($T$8:T1476,T1476),0)),0),0)</f>
        <v>0</v>
      </c>
      <c r="P1476" s="11"/>
      <c r="Q1476" s="11"/>
      <c r="R1476" s="12"/>
      <c r="S1476" s="12"/>
      <c r="T1476" s="11"/>
      <c r="U1476" s="11"/>
      <c r="V1476" s="11"/>
      <c r="W1476" s="8">
        <f ca="1">IFERROR(IF(P1476&gt;=1,(IF(M1476&gt;=2,COUNTIF(INDIRECT(G1476):INDIRECT(H1476),"OLD"),0)),0),0)</f>
        <v>0</v>
      </c>
      <c r="X1476" s="8">
        <f ca="1">IFERROR(IF(P1476&gt;=1,(IF(M1476=1,COUNTIF(INDIRECT(G1476):INDIRECT(H1476),"NEW"),IF(M1476=3,COUNTIF(INDIRECT(G1476):INDIRECT(H1476),"NEW"),0))),0),0)</f>
        <v>0</v>
      </c>
      <c r="Y1476" s="10">
        <f t="shared" ca="1" si="68"/>
        <v>0</v>
      </c>
      <c r="Z1476" s="13"/>
    </row>
    <row r="1477" spans="6:26" ht="20.100000000000001" customHeight="1" x14ac:dyDescent="0.25">
      <c r="F1477" s="1">
        <f>IFERROR(IF(O1477&gt;=101,MATCH(O1477,VITRAN!$AG$14:$AG$1513,0)+13,0),0)</f>
        <v>0</v>
      </c>
      <c r="G1477" s="1" t="str">
        <f t="shared" si="66"/>
        <v/>
      </c>
      <c r="H1477" s="1" t="str">
        <f t="shared" si="67"/>
        <v/>
      </c>
      <c r="J1477" s="1">
        <f>IFERROR(SUMIFS(STOCK!$U$10:$U$209,STOCK!$H$10:$H$209,T1477),0)</f>
        <v>0</v>
      </c>
      <c r="K1477" s="1">
        <f>IFERROR(SUMIFS(STOCK!$V$10:$V$209,STOCK!$H$10:$H$209,T1477),0)</f>
        <v>0</v>
      </c>
      <c r="M1477" s="1">
        <f>IFERROR(IF(LEN(T1477)&gt;=1,VLOOKUP(HLOOKUP(T1477,PROFILE!$K$5:$V$8,4,0),PROFILE!$F$1:$G$3,2,0),0),0)</f>
        <v>0</v>
      </c>
      <c r="N1477" s="1">
        <f>IFERROR(COUNTIFS(PROFILE!$H$13:$H$212,"&gt;=1",PROFILE!$I$13:$I$212,T1477),0)</f>
        <v>0</v>
      </c>
      <c r="O1477" s="1">
        <f>IFERROR(IF(P1477&gt;=1,(IF(LEN(T1477)&gt;=1,VLOOKUP(T1477,PROFILE!$A$23:$B$34,2,0)*100+COUNTIF($T$8:T1477,T1477),0)),0),0)</f>
        <v>0</v>
      </c>
      <c r="P1477" s="11"/>
      <c r="Q1477" s="11"/>
      <c r="R1477" s="12"/>
      <c r="S1477" s="12"/>
      <c r="T1477" s="11"/>
      <c r="U1477" s="11"/>
      <c r="V1477" s="11"/>
      <c r="W1477" s="8">
        <f ca="1">IFERROR(IF(P1477&gt;=1,(IF(M1477&gt;=2,COUNTIF(INDIRECT(G1477):INDIRECT(H1477),"OLD"),0)),0),0)</f>
        <v>0</v>
      </c>
      <c r="X1477" s="8">
        <f ca="1">IFERROR(IF(P1477&gt;=1,(IF(M1477=1,COUNTIF(INDIRECT(G1477):INDIRECT(H1477),"NEW"),IF(M1477=3,COUNTIF(INDIRECT(G1477):INDIRECT(H1477),"NEW"),0))),0),0)</f>
        <v>0</v>
      </c>
      <c r="Y1477" s="10">
        <f t="shared" ca="1" si="68"/>
        <v>0</v>
      </c>
      <c r="Z1477" s="13"/>
    </row>
    <row r="1478" spans="6:26" ht="20.100000000000001" customHeight="1" x14ac:dyDescent="0.25">
      <c r="F1478" s="1">
        <f>IFERROR(IF(O1478&gt;=101,MATCH(O1478,VITRAN!$AG$14:$AG$1513,0)+13,0),0)</f>
        <v>0</v>
      </c>
      <c r="G1478" s="1" t="str">
        <f t="shared" si="66"/>
        <v/>
      </c>
      <c r="H1478" s="1" t="str">
        <f t="shared" si="67"/>
        <v/>
      </c>
      <c r="J1478" s="1">
        <f>IFERROR(SUMIFS(STOCK!$U$10:$U$209,STOCK!$H$10:$H$209,T1478),0)</f>
        <v>0</v>
      </c>
      <c r="K1478" s="1">
        <f>IFERROR(SUMIFS(STOCK!$V$10:$V$209,STOCK!$H$10:$H$209,T1478),0)</f>
        <v>0</v>
      </c>
      <c r="M1478" s="1">
        <f>IFERROR(IF(LEN(T1478)&gt;=1,VLOOKUP(HLOOKUP(T1478,PROFILE!$K$5:$V$8,4,0),PROFILE!$F$1:$G$3,2,0),0),0)</f>
        <v>0</v>
      </c>
      <c r="N1478" s="1">
        <f>IFERROR(COUNTIFS(PROFILE!$H$13:$H$212,"&gt;=1",PROFILE!$I$13:$I$212,T1478),0)</f>
        <v>0</v>
      </c>
      <c r="O1478" s="1">
        <f>IFERROR(IF(P1478&gt;=1,(IF(LEN(T1478)&gt;=1,VLOOKUP(T1478,PROFILE!$A$23:$B$34,2,0)*100+COUNTIF($T$8:T1478,T1478),0)),0),0)</f>
        <v>0</v>
      </c>
      <c r="P1478" s="11"/>
      <c r="Q1478" s="11"/>
      <c r="R1478" s="12"/>
      <c r="S1478" s="12"/>
      <c r="T1478" s="11"/>
      <c r="U1478" s="11"/>
      <c r="V1478" s="11"/>
      <c r="W1478" s="8">
        <f ca="1">IFERROR(IF(P1478&gt;=1,(IF(M1478&gt;=2,COUNTIF(INDIRECT(G1478):INDIRECT(H1478),"OLD"),0)),0),0)</f>
        <v>0</v>
      </c>
      <c r="X1478" s="8">
        <f ca="1">IFERROR(IF(P1478&gt;=1,(IF(M1478=1,COUNTIF(INDIRECT(G1478):INDIRECT(H1478),"NEW"),IF(M1478=3,COUNTIF(INDIRECT(G1478):INDIRECT(H1478),"NEW"),0))),0),0)</f>
        <v>0</v>
      </c>
      <c r="Y1478" s="10">
        <f t="shared" ca="1" si="68"/>
        <v>0</v>
      </c>
      <c r="Z1478" s="13"/>
    </row>
    <row r="1479" spans="6:26" ht="20.100000000000001" customHeight="1" x14ac:dyDescent="0.25">
      <c r="F1479" s="1">
        <f>IFERROR(IF(O1479&gt;=101,MATCH(O1479,VITRAN!$AG$14:$AG$1513,0)+13,0),0)</f>
        <v>0</v>
      </c>
      <c r="G1479" s="1" t="str">
        <f t="shared" si="66"/>
        <v/>
      </c>
      <c r="H1479" s="1" t="str">
        <f t="shared" si="67"/>
        <v/>
      </c>
      <c r="J1479" s="1">
        <f>IFERROR(SUMIFS(STOCK!$U$10:$U$209,STOCK!$H$10:$H$209,T1479),0)</f>
        <v>0</v>
      </c>
      <c r="K1479" s="1">
        <f>IFERROR(SUMIFS(STOCK!$V$10:$V$209,STOCK!$H$10:$H$209,T1479),0)</f>
        <v>0</v>
      </c>
      <c r="M1479" s="1">
        <f>IFERROR(IF(LEN(T1479)&gt;=1,VLOOKUP(HLOOKUP(T1479,PROFILE!$K$5:$V$8,4,0),PROFILE!$F$1:$G$3,2,0),0),0)</f>
        <v>0</v>
      </c>
      <c r="N1479" s="1">
        <f>IFERROR(COUNTIFS(PROFILE!$H$13:$H$212,"&gt;=1",PROFILE!$I$13:$I$212,T1479),0)</f>
        <v>0</v>
      </c>
      <c r="O1479" s="1">
        <f>IFERROR(IF(P1479&gt;=1,(IF(LEN(T1479)&gt;=1,VLOOKUP(T1479,PROFILE!$A$23:$B$34,2,0)*100+COUNTIF($T$8:T1479,T1479),0)),0),0)</f>
        <v>0</v>
      </c>
      <c r="P1479" s="11"/>
      <c r="Q1479" s="11"/>
      <c r="R1479" s="12"/>
      <c r="S1479" s="12"/>
      <c r="T1479" s="11"/>
      <c r="U1479" s="11"/>
      <c r="V1479" s="11"/>
      <c r="W1479" s="8">
        <f ca="1">IFERROR(IF(P1479&gt;=1,(IF(M1479&gt;=2,COUNTIF(INDIRECT(G1479):INDIRECT(H1479),"OLD"),0)),0),0)</f>
        <v>0</v>
      </c>
      <c r="X1479" s="8">
        <f ca="1">IFERROR(IF(P1479&gt;=1,(IF(M1479=1,COUNTIF(INDIRECT(G1479):INDIRECT(H1479),"NEW"),IF(M1479=3,COUNTIF(INDIRECT(G1479):INDIRECT(H1479),"NEW"),0))),0),0)</f>
        <v>0</v>
      </c>
      <c r="Y1479" s="10">
        <f t="shared" ca="1" si="68"/>
        <v>0</v>
      </c>
      <c r="Z1479" s="13"/>
    </row>
    <row r="1480" spans="6:26" ht="20.100000000000001" customHeight="1" x14ac:dyDescent="0.25">
      <c r="F1480" s="1">
        <f>IFERROR(IF(O1480&gt;=101,MATCH(O1480,VITRAN!$AG$14:$AG$1513,0)+13,0),0)</f>
        <v>0</v>
      </c>
      <c r="G1480" s="1" t="str">
        <f t="shared" si="66"/>
        <v/>
      </c>
      <c r="H1480" s="1" t="str">
        <f t="shared" si="67"/>
        <v/>
      </c>
      <c r="J1480" s="1">
        <f>IFERROR(SUMIFS(STOCK!$U$10:$U$209,STOCK!$H$10:$H$209,T1480),0)</f>
        <v>0</v>
      </c>
      <c r="K1480" s="1">
        <f>IFERROR(SUMIFS(STOCK!$V$10:$V$209,STOCK!$H$10:$H$209,T1480),0)</f>
        <v>0</v>
      </c>
      <c r="M1480" s="1">
        <f>IFERROR(IF(LEN(T1480)&gt;=1,VLOOKUP(HLOOKUP(T1480,PROFILE!$K$5:$V$8,4,0),PROFILE!$F$1:$G$3,2,0),0),0)</f>
        <v>0</v>
      </c>
      <c r="N1480" s="1">
        <f>IFERROR(COUNTIFS(PROFILE!$H$13:$H$212,"&gt;=1",PROFILE!$I$13:$I$212,T1480),0)</f>
        <v>0</v>
      </c>
      <c r="O1480" s="1">
        <f>IFERROR(IF(P1480&gt;=1,(IF(LEN(T1480)&gt;=1,VLOOKUP(T1480,PROFILE!$A$23:$B$34,2,0)*100+COUNTIF($T$8:T1480,T1480),0)),0),0)</f>
        <v>0</v>
      </c>
      <c r="P1480" s="11"/>
      <c r="Q1480" s="11"/>
      <c r="R1480" s="12"/>
      <c r="S1480" s="12"/>
      <c r="T1480" s="11"/>
      <c r="U1480" s="11"/>
      <c r="V1480" s="11"/>
      <c r="W1480" s="8">
        <f ca="1">IFERROR(IF(P1480&gt;=1,(IF(M1480&gt;=2,COUNTIF(INDIRECT(G1480):INDIRECT(H1480),"OLD"),0)),0),0)</f>
        <v>0</v>
      </c>
      <c r="X1480" s="8">
        <f ca="1">IFERROR(IF(P1480&gt;=1,(IF(M1480=1,COUNTIF(INDIRECT(G1480):INDIRECT(H1480),"NEW"),IF(M1480=3,COUNTIF(INDIRECT(G1480):INDIRECT(H1480),"NEW"),0))),0),0)</f>
        <v>0</v>
      </c>
      <c r="Y1480" s="10">
        <f t="shared" ca="1" si="68"/>
        <v>0</v>
      </c>
      <c r="Z1480" s="13"/>
    </row>
    <row r="1481" spans="6:26" ht="20.100000000000001" customHeight="1" x14ac:dyDescent="0.25">
      <c r="F1481" s="1">
        <f>IFERROR(IF(O1481&gt;=101,MATCH(O1481,VITRAN!$AG$14:$AG$1513,0)+13,0),0)</f>
        <v>0</v>
      </c>
      <c r="G1481" s="1" t="str">
        <f t="shared" ref="G1481:G1507" si="69">IFERROR(IF(F1481&gt;=1,ADDRESS(F1481,38,1,1,"VITRAN"),""),"")</f>
        <v/>
      </c>
      <c r="H1481" s="1" t="str">
        <f t="shared" ref="H1481:H1507" si="70">IFERROR(IF(F1481&gt;=1,ADDRESS(F1481,50,1,1,"VITRAN"),""),"")</f>
        <v/>
      </c>
      <c r="J1481" s="1">
        <f>IFERROR(SUMIFS(STOCK!$U$10:$U$209,STOCK!$H$10:$H$209,T1481),0)</f>
        <v>0</v>
      </c>
      <c r="K1481" s="1">
        <f>IFERROR(SUMIFS(STOCK!$V$10:$V$209,STOCK!$H$10:$H$209,T1481),0)</f>
        <v>0</v>
      </c>
      <c r="M1481" s="1">
        <f>IFERROR(IF(LEN(T1481)&gt;=1,VLOOKUP(HLOOKUP(T1481,PROFILE!$K$5:$V$8,4,0),PROFILE!$F$1:$G$3,2,0),0),0)</f>
        <v>0</v>
      </c>
      <c r="N1481" s="1">
        <f>IFERROR(COUNTIFS(PROFILE!$H$13:$H$212,"&gt;=1",PROFILE!$I$13:$I$212,T1481),0)</f>
        <v>0</v>
      </c>
      <c r="O1481" s="1">
        <f>IFERROR(IF(P1481&gt;=1,(IF(LEN(T1481)&gt;=1,VLOOKUP(T1481,PROFILE!$A$23:$B$34,2,0)*100+COUNTIF($T$8:T1481,T1481),0)),0),0)</f>
        <v>0</v>
      </c>
      <c r="P1481" s="11"/>
      <c r="Q1481" s="11"/>
      <c r="R1481" s="12"/>
      <c r="S1481" s="12"/>
      <c r="T1481" s="11"/>
      <c r="U1481" s="11"/>
      <c r="V1481" s="11"/>
      <c r="W1481" s="8">
        <f ca="1">IFERROR(IF(P1481&gt;=1,(IF(M1481&gt;=2,COUNTIF(INDIRECT(G1481):INDIRECT(H1481),"OLD"),0)),0),0)</f>
        <v>0</v>
      </c>
      <c r="X1481" s="8">
        <f ca="1">IFERROR(IF(P1481&gt;=1,(IF(M1481=1,COUNTIF(INDIRECT(G1481):INDIRECT(H1481),"NEW"),IF(M1481=3,COUNTIF(INDIRECT(G1481):INDIRECT(H1481),"NEW"),0))),0),0)</f>
        <v>0</v>
      </c>
      <c r="Y1481" s="10">
        <f t="shared" ref="Y1481:Y1507" ca="1" si="71">W1481+X1481</f>
        <v>0</v>
      </c>
      <c r="Z1481" s="13"/>
    </row>
    <row r="1482" spans="6:26" ht="20.100000000000001" customHeight="1" x14ac:dyDescent="0.25">
      <c r="F1482" s="1">
        <f>IFERROR(IF(O1482&gt;=101,MATCH(O1482,VITRAN!$AG$14:$AG$1513,0)+13,0),0)</f>
        <v>0</v>
      </c>
      <c r="G1482" s="1" t="str">
        <f t="shared" si="69"/>
        <v/>
      </c>
      <c r="H1482" s="1" t="str">
        <f t="shared" si="70"/>
        <v/>
      </c>
      <c r="J1482" s="1">
        <f>IFERROR(SUMIFS(STOCK!$U$10:$U$209,STOCK!$H$10:$H$209,T1482),0)</f>
        <v>0</v>
      </c>
      <c r="K1482" s="1">
        <f>IFERROR(SUMIFS(STOCK!$V$10:$V$209,STOCK!$H$10:$H$209,T1482),0)</f>
        <v>0</v>
      </c>
      <c r="M1482" s="1">
        <f>IFERROR(IF(LEN(T1482)&gt;=1,VLOOKUP(HLOOKUP(T1482,PROFILE!$K$5:$V$8,4,0),PROFILE!$F$1:$G$3,2,0),0),0)</f>
        <v>0</v>
      </c>
      <c r="N1482" s="1">
        <f>IFERROR(COUNTIFS(PROFILE!$H$13:$H$212,"&gt;=1",PROFILE!$I$13:$I$212,T1482),0)</f>
        <v>0</v>
      </c>
      <c r="O1482" s="1">
        <f>IFERROR(IF(P1482&gt;=1,(IF(LEN(T1482)&gt;=1,VLOOKUP(T1482,PROFILE!$A$23:$B$34,2,0)*100+COUNTIF($T$8:T1482,T1482),0)),0),0)</f>
        <v>0</v>
      </c>
      <c r="P1482" s="11"/>
      <c r="Q1482" s="11"/>
      <c r="R1482" s="12"/>
      <c r="S1482" s="12"/>
      <c r="T1482" s="11"/>
      <c r="U1482" s="11"/>
      <c r="V1482" s="11"/>
      <c r="W1482" s="8">
        <f ca="1">IFERROR(IF(P1482&gt;=1,(IF(M1482&gt;=2,COUNTIF(INDIRECT(G1482):INDIRECT(H1482),"OLD"),0)),0),0)</f>
        <v>0</v>
      </c>
      <c r="X1482" s="8">
        <f ca="1">IFERROR(IF(P1482&gt;=1,(IF(M1482=1,COUNTIF(INDIRECT(G1482):INDIRECT(H1482),"NEW"),IF(M1482=3,COUNTIF(INDIRECT(G1482):INDIRECT(H1482),"NEW"),0))),0),0)</f>
        <v>0</v>
      </c>
      <c r="Y1482" s="10">
        <f t="shared" ca="1" si="71"/>
        <v>0</v>
      </c>
      <c r="Z1482" s="13"/>
    </row>
    <row r="1483" spans="6:26" ht="20.100000000000001" customHeight="1" x14ac:dyDescent="0.25">
      <c r="F1483" s="1">
        <f>IFERROR(IF(O1483&gt;=101,MATCH(O1483,VITRAN!$AG$14:$AG$1513,0)+13,0),0)</f>
        <v>0</v>
      </c>
      <c r="G1483" s="1" t="str">
        <f t="shared" si="69"/>
        <v/>
      </c>
      <c r="H1483" s="1" t="str">
        <f t="shared" si="70"/>
        <v/>
      </c>
      <c r="J1483" s="1">
        <f>IFERROR(SUMIFS(STOCK!$U$10:$U$209,STOCK!$H$10:$H$209,T1483),0)</f>
        <v>0</v>
      </c>
      <c r="K1483" s="1">
        <f>IFERROR(SUMIFS(STOCK!$V$10:$V$209,STOCK!$H$10:$H$209,T1483),0)</f>
        <v>0</v>
      </c>
      <c r="M1483" s="1">
        <f>IFERROR(IF(LEN(T1483)&gt;=1,VLOOKUP(HLOOKUP(T1483,PROFILE!$K$5:$V$8,4,0),PROFILE!$F$1:$G$3,2,0),0),0)</f>
        <v>0</v>
      </c>
      <c r="N1483" s="1">
        <f>IFERROR(COUNTIFS(PROFILE!$H$13:$H$212,"&gt;=1",PROFILE!$I$13:$I$212,T1483),0)</f>
        <v>0</v>
      </c>
      <c r="O1483" s="1">
        <f>IFERROR(IF(P1483&gt;=1,(IF(LEN(T1483)&gt;=1,VLOOKUP(T1483,PROFILE!$A$23:$B$34,2,0)*100+COUNTIF($T$8:T1483,T1483),0)),0),0)</f>
        <v>0</v>
      </c>
      <c r="P1483" s="11"/>
      <c r="Q1483" s="11"/>
      <c r="R1483" s="12"/>
      <c r="S1483" s="12"/>
      <c r="T1483" s="11"/>
      <c r="U1483" s="11"/>
      <c r="V1483" s="11"/>
      <c r="W1483" s="8">
        <f ca="1">IFERROR(IF(P1483&gt;=1,(IF(M1483&gt;=2,COUNTIF(INDIRECT(G1483):INDIRECT(H1483),"OLD"),0)),0),0)</f>
        <v>0</v>
      </c>
      <c r="X1483" s="8">
        <f ca="1">IFERROR(IF(P1483&gt;=1,(IF(M1483=1,COUNTIF(INDIRECT(G1483):INDIRECT(H1483),"NEW"),IF(M1483=3,COUNTIF(INDIRECT(G1483):INDIRECT(H1483),"NEW"),0))),0),0)</f>
        <v>0</v>
      </c>
      <c r="Y1483" s="10">
        <f t="shared" ca="1" si="71"/>
        <v>0</v>
      </c>
      <c r="Z1483" s="13"/>
    </row>
    <row r="1484" spans="6:26" ht="20.100000000000001" customHeight="1" x14ac:dyDescent="0.25">
      <c r="F1484" s="1">
        <f>IFERROR(IF(O1484&gt;=101,MATCH(O1484,VITRAN!$AG$14:$AG$1513,0)+13,0),0)</f>
        <v>0</v>
      </c>
      <c r="G1484" s="1" t="str">
        <f t="shared" si="69"/>
        <v/>
      </c>
      <c r="H1484" s="1" t="str">
        <f t="shared" si="70"/>
        <v/>
      </c>
      <c r="J1484" s="1">
        <f>IFERROR(SUMIFS(STOCK!$U$10:$U$209,STOCK!$H$10:$H$209,T1484),0)</f>
        <v>0</v>
      </c>
      <c r="K1484" s="1">
        <f>IFERROR(SUMIFS(STOCK!$V$10:$V$209,STOCK!$H$10:$H$209,T1484),0)</f>
        <v>0</v>
      </c>
      <c r="M1484" s="1">
        <f>IFERROR(IF(LEN(T1484)&gt;=1,VLOOKUP(HLOOKUP(T1484,PROFILE!$K$5:$V$8,4,0),PROFILE!$F$1:$G$3,2,0),0),0)</f>
        <v>0</v>
      </c>
      <c r="N1484" s="1">
        <f>IFERROR(COUNTIFS(PROFILE!$H$13:$H$212,"&gt;=1",PROFILE!$I$13:$I$212,T1484),0)</f>
        <v>0</v>
      </c>
      <c r="O1484" s="1">
        <f>IFERROR(IF(P1484&gt;=1,(IF(LEN(T1484)&gt;=1,VLOOKUP(T1484,PROFILE!$A$23:$B$34,2,0)*100+COUNTIF($T$8:T1484,T1484),0)),0),0)</f>
        <v>0</v>
      </c>
      <c r="P1484" s="11"/>
      <c r="Q1484" s="11"/>
      <c r="R1484" s="12"/>
      <c r="S1484" s="12"/>
      <c r="T1484" s="11"/>
      <c r="U1484" s="11"/>
      <c r="V1484" s="11"/>
      <c r="W1484" s="8">
        <f ca="1">IFERROR(IF(P1484&gt;=1,(IF(M1484&gt;=2,COUNTIF(INDIRECT(G1484):INDIRECT(H1484),"OLD"),0)),0),0)</f>
        <v>0</v>
      </c>
      <c r="X1484" s="8">
        <f ca="1">IFERROR(IF(P1484&gt;=1,(IF(M1484=1,COUNTIF(INDIRECT(G1484):INDIRECT(H1484),"NEW"),IF(M1484=3,COUNTIF(INDIRECT(G1484):INDIRECT(H1484),"NEW"),0))),0),0)</f>
        <v>0</v>
      </c>
      <c r="Y1484" s="10">
        <f t="shared" ca="1" si="71"/>
        <v>0</v>
      </c>
      <c r="Z1484" s="13"/>
    </row>
    <row r="1485" spans="6:26" ht="20.100000000000001" customHeight="1" x14ac:dyDescent="0.25">
      <c r="F1485" s="1">
        <f>IFERROR(IF(O1485&gt;=101,MATCH(O1485,VITRAN!$AG$14:$AG$1513,0)+13,0),0)</f>
        <v>0</v>
      </c>
      <c r="G1485" s="1" t="str">
        <f t="shared" si="69"/>
        <v/>
      </c>
      <c r="H1485" s="1" t="str">
        <f t="shared" si="70"/>
        <v/>
      </c>
      <c r="J1485" s="1">
        <f>IFERROR(SUMIFS(STOCK!$U$10:$U$209,STOCK!$H$10:$H$209,T1485),0)</f>
        <v>0</v>
      </c>
      <c r="K1485" s="1">
        <f>IFERROR(SUMIFS(STOCK!$V$10:$V$209,STOCK!$H$10:$H$209,T1485),0)</f>
        <v>0</v>
      </c>
      <c r="M1485" s="1">
        <f>IFERROR(IF(LEN(T1485)&gt;=1,VLOOKUP(HLOOKUP(T1485,PROFILE!$K$5:$V$8,4,0),PROFILE!$F$1:$G$3,2,0),0),0)</f>
        <v>0</v>
      </c>
      <c r="N1485" s="1">
        <f>IFERROR(COUNTIFS(PROFILE!$H$13:$H$212,"&gt;=1",PROFILE!$I$13:$I$212,T1485),0)</f>
        <v>0</v>
      </c>
      <c r="O1485" s="1">
        <f>IFERROR(IF(P1485&gt;=1,(IF(LEN(T1485)&gt;=1,VLOOKUP(T1485,PROFILE!$A$23:$B$34,2,0)*100+COUNTIF($T$8:T1485,T1485),0)),0),0)</f>
        <v>0</v>
      </c>
      <c r="P1485" s="11"/>
      <c r="Q1485" s="11"/>
      <c r="R1485" s="12"/>
      <c r="S1485" s="12"/>
      <c r="T1485" s="11"/>
      <c r="U1485" s="11"/>
      <c r="V1485" s="11"/>
      <c r="W1485" s="8">
        <f ca="1">IFERROR(IF(P1485&gt;=1,(IF(M1485&gt;=2,COUNTIF(INDIRECT(G1485):INDIRECT(H1485),"OLD"),0)),0),0)</f>
        <v>0</v>
      </c>
      <c r="X1485" s="8">
        <f ca="1">IFERROR(IF(P1485&gt;=1,(IF(M1485=1,COUNTIF(INDIRECT(G1485):INDIRECT(H1485),"NEW"),IF(M1485=3,COUNTIF(INDIRECT(G1485):INDIRECT(H1485),"NEW"),0))),0),0)</f>
        <v>0</v>
      </c>
      <c r="Y1485" s="10">
        <f t="shared" ca="1" si="71"/>
        <v>0</v>
      </c>
      <c r="Z1485" s="13"/>
    </row>
    <row r="1486" spans="6:26" ht="20.100000000000001" customHeight="1" x14ac:dyDescent="0.25">
      <c r="F1486" s="1">
        <f>IFERROR(IF(O1486&gt;=101,MATCH(O1486,VITRAN!$AG$14:$AG$1513,0)+13,0),0)</f>
        <v>0</v>
      </c>
      <c r="G1486" s="1" t="str">
        <f t="shared" si="69"/>
        <v/>
      </c>
      <c r="H1486" s="1" t="str">
        <f t="shared" si="70"/>
        <v/>
      </c>
      <c r="J1486" s="1">
        <f>IFERROR(SUMIFS(STOCK!$U$10:$U$209,STOCK!$H$10:$H$209,T1486),0)</f>
        <v>0</v>
      </c>
      <c r="K1486" s="1">
        <f>IFERROR(SUMIFS(STOCK!$V$10:$V$209,STOCK!$H$10:$H$209,T1486),0)</f>
        <v>0</v>
      </c>
      <c r="M1486" s="1">
        <f>IFERROR(IF(LEN(T1486)&gt;=1,VLOOKUP(HLOOKUP(T1486,PROFILE!$K$5:$V$8,4,0),PROFILE!$F$1:$G$3,2,0),0),0)</f>
        <v>0</v>
      </c>
      <c r="N1486" s="1">
        <f>IFERROR(COUNTIFS(PROFILE!$H$13:$H$212,"&gt;=1",PROFILE!$I$13:$I$212,T1486),0)</f>
        <v>0</v>
      </c>
      <c r="O1486" s="1">
        <f>IFERROR(IF(P1486&gt;=1,(IF(LEN(T1486)&gt;=1,VLOOKUP(T1486,PROFILE!$A$23:$B$34,2,0)*100+COUNTIF($T$8:T1486,T1486),0)),0),0)</f>
        <v>0</v>
      </c>
      <c r="P1486" s="11"/>
      <c r="Q1486" s="11"/>
      <c r="R1486" s="12"/>
      <c r="S1486" s="12"/>
      <c r="T1486" s="11"/>
      <c r="U1486" s="11"/>
      <c r="V1486" s="11"/>
      <c r="W1486" s="8">
        <f ca="1">IFERROR(IF(P1486&gt;=1,(IF(M1486&gt;=2,COUNTIF(INDIRECT(G1486):INDIRECT(H1486),"OLD"),0)),0),0)</f>
        <v>0</v>
      </c>
      <c r="X1486" s="8">
        <f ca="1">IFERROR(IF(P1486&gt;=1,(IF(M1486=1,COUNTIF(INDIRECT(G1486):INDIRECT(H1486),"NEW"),IF(M1486=3,COUNTIF(INDIRECT(G1486):INDIRECT(H1486),"NEW"),0))),0),0)</f>
        <v>0</v>
      </c>
      <c r="Y1486" s="10">
        <f t="shared" ca="1" si="71"/>
        <v>0</v>
      </c>
      <c r="Z1486" s="13"/>
    </row>
    <row r="1487" spans="6:26" ht="20.100000000000001" customHeight="1" x14ac:dyDescent="0.25">
      <c r="F1487" s="1">
        <f>IFERROR(IF(O1487&gt;=101,MATCH(O1487,VITRAN!$AG$14:$AG$1513,0)+13,0),0)</f>
        <v>0</v>
      </c>
      <c r="G1487" s="1" t="str">
        <f t="shared" si="69"/>
        <v/>
      </c>
      <c r="H1487" s="1" t="str">
        <f t="shared" si="70"/>
        <v/>
      </c>
      <c r="J1487" s="1">
        <f>IFERROR(SUMIFS(STOCK!$U$10:$U$209,STOCK!$H$10:$H$209,T1487),0)</f>
        <v>0</v>
      </c>
      <c r="K1487" s="1">
        <f>IFERROR(SUMIFS(STOCK!$V$10:$V$209,STOCK!$H$10:$H$209,T1487),0)</f>
        <v>0</v>
      </c>
      <c r="M1487" s="1">
        <f>IFERROR(IF(LEN(T1487)&gt;=1,VLOOKUP(HLOOKUP(T1487,PROFILE!$K$5:$V$8,4,0),PROFILE!$F$1:$G$3,2,0),0),0)</f>
        <v>0</v>
      </c>
      <c r="N1487" s="1">
        <f>IFERROR(COUNTIFS(PROFILE!$H$13:$H$212,"&gt;=1",PROFILE!$I$13:$I$212,T1487),0)</f>
        <v>0</v>
      </c>
      <c r="O1487" s="1">
        <f>IFERROR(IF(P1487&gt;=1,(IF(LEN(T1487)&gt;=1,VLOOKUP(T1487,PROFILE!$A$23:$B$34,2,0)*100+COUNTIF($T$8:T1487,T1487),0)),0),0)</f>
        <v>0</v>
      </c>
      <c r="P1487" s="11"/>
      <c r="Q1487" s="11"/>
      <c r="R1487" s="12"/>
      <c r="S1487" s="12"/>
      <c r="T1487" s="11"/>
      <c r="U1487" s="11"/>
      <c r="V1487" s="11"/>
      <c r="W1487" s="8">
        <f ca="1">IFERROR(IF(P1487&gt;=1,(IF(M1487&gt;=2,COUNTIF(INDIRECT(G1487):INDIRECT(H1487),"OLD"),0)),0),0)</f>
        <v>0</v>
      </c>
      <c r="X1487" s="8">
        <f ca="1">IFERROR(IF(P1487&gt;=1,(IF(M1487=1,COUNTIF(INDIRECT(G1487):INDIRECT(H1487),"NEW"),IF(M1487=3,COUNTIF(INDIRECT(G1487):INDIRECT(H1487),"NEW"),0))),0),0)</f>
        <v>0</v>
      </c>
      <c r="Y1487" s="10">
        <f t="shared" ca="1" si="71"/>
        <v>0</v>
      </c>
      <c r="Z1487" s="13"/>
    </row>
    <row r="1488" spans="6:26" ht="20.100000000000001" customHeight="1" x14ac:dyDescent="0.25">
      <c r="F1488" s="1">
        <f>IFERROR(IF(O1488&gt;=101,MATCH(O1488,VITRAN!$AG$14:$AG$1513,0)+13,0),0)</f>
        <v>0</v>
      </c>
      <c r="G1488" s="1" t="str">
        <f t="shared" si="69"/>
        <v/>
      </c>
      <c r="H1488" s="1" t="str">
        <f t="shared" si="70"/>
        <v/>
      </c>
      <c r="J1488" s="1">
        <f>IFERROR(SUMIFS(STOCK!$U$10:$U$209,STOCK!$H$10:$H$209,T1488),0)</f>
        <v>0</v>
      </c>
      <c r="K1488" s="1">
        <f>IFERROR(SUMIFS(STOCK!$V$10:$V$209,STOCK!$H$10:$H$209,T1488),0)</f>
        <v>0</v>
      </c>
      <c r="M1488" s="1">
        <f>IFERROR(IF(LEN(T1488)&gt;=1,VLOOKUP(HLOOKUP(T1488,PROFILE!$K$5:$V$8,4,0),PROFILE!$F$1:$G$3,2,0),0),0)</f>
        <v>0</v>
      </c>
      <c r="N1488" s="1">
        <f>IFERROR(COUNTIFS(PROFILE!$H$13:$H$212,"&gt;=1",PROFILE!$I$13:$I$212,T1488),0)</f>
        <v>0</v>
      </c>
      <c r="O1488" s="1">
        <f>IFERROR(IF(P1488&gt;=1,(IF(LEN(T1488)&gt;=1,VLOOKUP(T1488,PROFILE!$A$23:$B$34,2,0)*100+COUNTIF($T$8:T1488,T1488),0)),0),0)</f>
        <v>0</v>
      </c>
      <c r="P1488" s="11"/>
      <c r="Q1488" s="11"/>
      <c r="R1488" s="12"/>
      <c r="S1488" s="12"/>
      <c r="T1488" s="11"/>
      <c r="U1488" s="11"/>
      <c r="V1488" s="11"/>
      <c r="W1488" s="8">
        <f ca="1">IFERROR(IF(P1488&gt;=1,(IF(M1488&gt;=2,COUNTIF(INDIRECT(G1488):INDIRECT(H1488),"OLD"),0)),0),0)</f>
        <v>0</v>
      </c>
      <c r="X1488" s="8">
        <f ca="1">IFERROR(IF(P1488&gt;=1,(IF(M1488=1,COUNTIF(INDIRECT(G1488):INDIRECT(H1488),"NEW"),IF(M1488=3,COUNTIF(INDIRECT(G1488):INDIRECT(H1488),"NEW"),0))),0),0)</f>
        <v>0</v>
      </c>
      <c r="Y1488" s="10">
        <f t="shared" ca="1" si="71"/>
        <v>0</v>
      </c>
      <c r="Z1488" s="13"/>
    </row>
    <row r="1489" spans="6:26" ht="20.100000000000001" customHeight="1" x14ac:dyDescent="0.25">
      <c r="F1489" s="1">
        <f>IFERROR(IF(O1489&gt;=101,MATCH(O1489,VITRAN!$AG$14:$AG$1513,0)+13,0),0)</f>
        <v>0</v>
      </c>
      <c r="G1489" s="1" t="str">
        <f t="shared" si="69"/>
        <v/>
      </c>
      <c r="H1489" s="1" t="str">
        <f t="shared" si="70"/>
        <v/>
      </c>
      <c r="J1489" s="1">
        <f>IFERROR(SUMIFS(STOCK!$U$10:$U$209,STOCK!$H$10:$H$209,T1489),0)</f>
        <v>0</v>
      </c>
      <c r="K1489" s="1">
        <f>IFERROR(SUMIFS(STOCK!$V$10:$V$209,STOCK!$H$10:$H$209,T1489),0)</f>
        <v>0</v>
      </c>
      <c r="M1489" s="1">
        <f>IFERROR(IF(LEN(T1489)&gt;=1,VLOOKUP(HLOOKUP(T1489,PROFILE!$K$5:$V$8,4,0),PROFILE!$F$1:$G$3,2,0),0),0)</f>
        <v>0</v>
      </c>
      <c r="N1489" s="1">
        <f>IFERROR(COUNTIFS(PROFILE!$H$13:$H$212,"&gt;=1",PROFILE!$I$13:$I$212,T1489),0)</f>
        <v>0</v>
      </c>
      <c r="O1489" s="1">
        <f>IFERROR(IF(P1489&gt;=1,(IF(LEN(T1489)&gt;=1,VLOOKUP(T1489,PROFILE!$A$23:$B$34,2,0)*100+COUNTIF($T$8:T1489,T1489),0)),0),0)</f>
        <v>0</v>
      </c>
      <c r="P1489" s="11"/>
      <c r="Q1489" s="11"/>
      <c r="R1489" s="12"/>
      <c r="S1489" s="12"/>
      <c r="T1489" s="11"/>
      <c r="U1489" s="11"/>
      <c r="V1489" s="11"/>
      <c r="W1489" s="8">
        <f ca="1">IFERROR(IF(P1489&gt;=1,(IF(M1489&gt;=2,COUNTIF(INDIRECT(G1489):INDIRECT(H1489),"OLD"),0)),0),0)</f>
        <v>0</v>
      </c>
      <c r="X1489" s="8">
        <f ca="1">IFERROR(IF(P1489&gt;=1,(IF(M1489=1,COUNTIF(INDIRECT(G1489):INDIRECT(H1489),"NEW"),IF(M1489=3,COUNTIF(INDIRECT(G1489):INDIRECT(H1489),"NEW"),0))),0),0)</f>
        <v>0</v>
      </c>
      <c r="Y1489" s="10">
        <f t="shared" ca="1" si="71"/>
        <v>0</v>
      </c>
      <c r="Z1489" s="13"/>
    </row>
    <row r="1490" spans="6:26" ht="20.100000000000001" customHeight="1" x14ac:dyDescent="0.25">
      <c r="F1490" s="1">
        <f>IFERROR(IF(O1490&gt;=101,MATCH(O1490,VITRAN!$AG$14:$AG$1513,0)+13,0),0)</f>
        <v>0</v>
      </c>
      <c r="G1490" s="1" t="str">
        <f t="shared" si="69"/>
        <v/>
      </c>
      <c r="H1490" s="1" t="str">
        <f t="shared" si="70"/>
        <v/>
      </c>
      <c r="J1490" s="1">
        <f>IFERROR(SUMIFS(STOCK!$U$10:$U$209,STOCK!$H$10:$H$209,T1490),0)</f>
        <v>0</v>
      </c>
      <c r="K1490" s="1">
        <f>IFERROR(SUMIFS(STOCK!$V$10:$V$209,STOCK!$H$10:$H$209,T1490),0)</f>
        <v>0</v>
      </c>
      <c r="M1490" s="1">
        <f>IFERROR(IF(LEN(T1490)&gt;=1,VLOOKUP(HLOOKUP(T1490,PROFILE!$K$5:$V$8,4,0),PROFILE!$F$1:$G$3,2,0),0),0)</f>
        <v>0</v>
      </c>
      <c r="N1490" s="1">
        <f>IFERROR(COUNTIFS(PROFILE!$H$13:$H$212,"&gt;=1",PROFILE!$I$13:$I$212,T1490),0)</f>
        <v>0</v>
      </c>
      <c r="O1490" s="1">
        <f>IFERROR(IF(P1490&gt;=1,(IF(LEN(T1490)&gt;=1,VLOOKUP(T1490,PROFILE!$A$23:$B$34,2,0)*100+COUNTIF($T$8:T1490,T1490),0)),0),0)</f>
        <v>0</v>
      </c>
      <c r="P1490" s="11"/>
      <c r="Q1490" s="11"/>
      <c r="R1490" s="12"/>
      <c r="S1490" s="12"/>
      <c r="T1490" s="11"/>
      <c r="U1490" s="11"/>
      <c r="V1490" s="11"/>
      <c r="W1490" s="8">
        <f ca="1">IFERROR(IF(P1490&gt;=1,(IF(M1490&gt;=2,COUNTIF(INDIRECT(G1490):INDIRECT(H1490),"OLD"),0)),0),0)</f>
        <v>0</v>
      </c>
      <c r="X1490" s="8">
        <f ca="1">IFERROR(IF(P1490&gt;=1,(IF(M1490=1,COUNTIF(INDIRECT(G1490):INDIRECT(H1490),"NEW"),IF(M1490=3,COUNTIF(INDIRECT(G1490):INDIRECT(H1490),"NEW"),0))),0),0)</f>
        <v>0</v>
      </c>
      <c r="Y1490" s="10">
        <f t="shared" ca="1" si="71"/>
        <v>0</v>
      </c>
      <c r="Z1490" s="13"/>
    </row>
    <row r="1491" spans="6:26" ht="20.100000000000001" customHeight="1" x14ac:dyDescent="0.25">
      <c r="F1491" s="1">
        <f>IFERROR(IF(O1491&gt;=101,MATCH(O1491,VITRAN!$AG$14:$AG$1513,0)+13,0),0)</f>
        <v>0</v>
      </c>
      <c r="G1491" s="1" t="str">
        <f t="shared" si="69"/>
        <v/>
      </c>
      <c r="H1491" s="1" t="str">
        <f t="shared" si="70"/>
        <v/>
      </c>
      <c r="J1491" s="1">
        <f>IFERROR(SUMIFS(STOCK!$U$10:$U$209,STOCK!$H$10:$H$209,T1491),0)</f>
        <v>0</v>
      </c>
      <c r="K1491" s="1">
        <f>IFERROR(SUMIFS(STOCK!$V$10:$V$209,STOCK!$H$10:$H$209,T1491),0)</f>
        <v>0</v>
      </c>
      <c r="M1491" s="1">
        <f>IFERROR(IF(LEN(T1491)&gt;=1,VLOOKUP(HLOOKUP(T1491,PROFILE!$K$5:$V$8,4,0),PROFILE!$F$1:$G$3,2,0),0),0)</f>
        <v>0</v>
      </c>
      <c r="N1491" s="1">
        <f>IFERROR(COUNTIFS(PROFILE!$H$13:$H$212,"&gt;=1",PROFILE!$I$13:$I$212,T1491),0)</f>
        <v>0</v>
      </c>
      <c r="O1491" s="1">
        <f>IFERROR(IF(P1491&gt;=1,(IF(LEN(T1491)&gt;=1,VLOOKUP(T1491,PROFILE!$A$23:$B$34,2,0)*100+COUNTIF($T$8:T1491,T1491),0)),0),0)</f>
        <v>0</v>
      </c>
      <c r="P1491" s="11"/>
      <c r="Q1491" s="11"/>
      <c r="R1491" s="12"/>
      <c r="S1491" s="12"/>
      <c r="T1491" s="11"/>
      <c r="U1491" s="11"/>
      <c r="V1491" s="11"/>
      <c r="W1491" s="8">
        <f ca="1">IFERROR(IF(P1491&gt;=1,(IF(M1491&gt;=2,COUNTIF(INDIRECT(G1491):INDIRECT(H1491),"OLD"),0)),0),0)</f>
        <v>0</v>
      </c>
      <c r="X1491" s="8">
        <f ca="1">IFERROR(IF(P1491&gt;=1,(IF(M1491=1,COUNTIF(INDIRECT(G1491):INDIRECT(H1491),"NEW"),IF(M1491=3,COUNTIF(INDIRECT(G1491):INDIRECT(H1491),"NEW"),0))),0),0)</f>
        <v>0</v>
      </c>
      <c r="Y1491" s="10">
        <f t="shared" ca="1" si="71"/>
        <v>0</v>
      </c>
      <c r="Z1491" s="13"/>
    </row>
    <row r="1492" spans="6:26" ht="20.100000000000001" customHeight="1" x14ac:dyDescent="0.25">
      <c r="F1492" s="1">
        <f>IFERROR(IF(O1492&gt;=101,MATCH(O1492,VITRAN!$AG$14:$AG$1513,0)+13,0),0)</f>
        <v>0</v>
      </c>
      <c r="G1492" s="1" t="str">
        <f t="shared" si="69"/>
        <v/>
      </c>
      <c r="H1492" s="1" t="str">
        <f t="shared" si="70"/>
        <v/>
      </c>
      <c r="J1492" s="1">
        <f>IFERROR(SUMIFS(STOCK!$U$10:$U$209,STOCK!$H$10:$H$209,T1492),0)</f>
        <v>0</v>
      </c>
      <c r="K1492" s="1">
        <f>IFERROR(SUMIFS(STOCK!$V$10:$V$209,STOCK!$H$10:$H$209,T1492),0)</f>
        <v>0</v>
      </c>
      <c r="M1492" s="1">
        <f>IFERROR(IF(LEN(T1492)&gt;=1,VLOOKUP(HLOOKUP(T1492,PROFILE!$K$5:$V$8,4,0),PROFILE!$F$1:$G$3,2,0),0),0)</f>
        <v>0</v>
      </c>
      <c r="N1492" s="1">
        <f>IFERROR(COUNTIFS(PROFILE!$H$13:$H$212,"&gt;=1",PROFILE!$I$13:$I$212,T1492),0)</f>
        <v>0</v>
      </c>
      <c r="O1492" s="1">
        <f>IFERROR(IF(P1492&gt;=1,(IF(LEN(T1492)&gt;=1,VLOOKUP(T1492,PROFILE!$A$23:$B$34,2,0)*100+COUNTIF($T$8:T1492,T1492),0)),0),0)</f>
        <v>0</v>
      </c>
      <c r="P1492" s="11"/>
      <c r="Q1492" s="11"/>
      <c r="R1492" s="12"/>
      <c r="S1492" s="12"/>
      <c r="T1492" s="11"/>
      <c r="U1492" s="11"/>
      <c r="V1492" s="11"/>
      <c r="W1492" s="8">
        <f ca="1">IFERROR(IF(P1492&gt;=1,(IF(M1492&gt;=2,COUNTIF(INDIRECT(G1492):INDIRECT(H1492),"OLD"),0)),0),0)</f>
        <v>0</v>
      </c>
      <c r="X1492" s="8">
        <f ca="1">IFERROR(IF(P1492&gt;=1,(IF(M1492=1,COUNTIF(INDIRECT(G1492):INDIRECT(H1492),"NEW"),IF(M1492=3,COUNTIF(INDIRECT(G1492):INDIRECT(H1492),"NEW"),0))),0),0)</f>
        <v>0</v>
      </c>
      <c r="Y1492" s="10">
        <f t="shared" ca="1" si="71"/>
        <v>0</v>
      </c>
      <c r="Z1492" s="13"/>
    </row>
    <row r="1493" spans="6:26" ht="20.100000000000001" customHeight="1" x14ac:dyDescent="0.25">
      <c r="F1493" s="1">
        <f>IFERROR(IF(O1493&gt;=101,MATCH(O1493,VITRAN!$AG$14:$AG$1513,0)+13,0),0)</f>
        <v>0</v>
      </c>
      <c r="G1493" s="1" t="str">
        <f t="shared" si="69"/>
        <v/>
      </c>
      <c r="H1493" s="1" t="str">
        <f t="shared" si="70"/>
        <v/>
      </c>
      <c r="J1493" s="1">
        <f>IFERROR(SUMIFS(STOCK!$U$10:$U$209,STOCK!$H$10:$H$209,T1493),0)</f>
        <v>0</v>
      </c>
      <c r="K1493" s="1">
        <f>IFERROR(SUMIFS(STOCK!$V$10:$V$209,STOCK!$H$10:$H$209,T1493),0)</f>
        <v>0</v>
      </c>
      <c r="M1493" s="1">
        <f>IFERROR(IF(LEN(T1493)&gt;=1,VLOOKUP(HLOOKUP(T1493,PROFILE!$K$5:$V$8,4,0),PROFILE!$F$1:$G$3,2,0),0),0)</f>
        <v>0</v>
      </c>
      <c r="N1493" s="1">
        <f>IFERROR(COUNTIFS(PROFILE!$H$13:$H$212,"&gt;=1",PROFILE!$I$13:$I$212,T1493),0)</f>
        <v>0</v>
      </c>
      <c r="O1493" s="1">
        <f>IFERROR(IF(P1493&gt;=1,(IF(LEN(T1493)&gt;=1,VLOOKUP(T1493,PROFILE!$A$23:$B$34,2,0)*100+COUNTIF($T$8:T1493,T1493),0)),0),0)</f>
        <v>0</v>
      </c>
      <c r="P1493" s="11"/>
      <c r="Q1493" s="11"/>
      <c r="R1493" s="12"/>
      <c r="S1493" s="12"/>
      <c r="T1493" s="11"/>
      <c r="U1493" s="11"/>
      <c r="V1493" s="11"/>
      <c r="W1493" s="8">
        <f ca="1">IFERROR(IF(P1493&gt;=1,(IF(M1493&gt;=2,COUNTIF(INDIRECT(G1493):INDIRECT(H1493),"OLD"),0)),0),0)</f>
        <v>0</v>
      </c>
      <c r="X1493" s="8">
        <f ca="1">IFERROR(IF(P1493&gt;=1,(IF(M1493=1,COUNTIF(INDIRECT(G1493):INDIRECT(H1493),"NEW"),IF(M1493=3,COUNTIF(INDIRECT(G1493):INDIRECT(H1493),"NEW"),0))),0),0)</f>
        <v>0</v>
      </c>
      <c r="Y1493" s="10">
        <f t="shared" ca="1" si="71"/>
        <v>0</v>
      </c>
      <c r="Z1493" s="13"/>
    </row>
    <row r="1494" spans="6:26" ht="20.100000000000001" customHeight="1" x14ac:dyDescent="0.25">
      <c r="F1494" s="1">
        <f>IFERROR(IF(O1494&gt;=101,MATCH(O1494,VITRAN!$AG$14:$AG$1513,0)+13,0),0)</f>
        <v>0</v>
      </c>
      <c r="G1494" s="1" t="str">
        <f t="shared" si="69"/>
        <v/>
      </c>
      <c r="H1494" s="1" t="str">
        <f t="shared" si="70"/>
        <v/>
      </c>
      <c r="J1494" s="1">
        <f>IFERROR(SUMIFS(STOCK!$U$10:$U$209,STOCK!$H$10:$H$209,T1494),0)</f>
        <v>0</v>
      </c>
      <c r="K1494" s="1">
        <f>IFERROR(SUMIFS(STOCK!$V$10:$V$209,STOCK!$H$10:$H$209,T1494),0)</f>
        <v>0</v>
      </c>
      <c r="M1494" s="1">
        <f>IFERROR(IF(LEN(T1494)&gt;=1,VLOOKUP(HLOOKUP(T1494,PROFILE!$K$5:$V$8,4,0),PROFILE!$F$1:$G$3,2,0),0),0)</f>
        <v>0</v>
      </c>
      <c r="N1494" s="1">
        <f>IFERROR(COUNTIFS(PROFILE!$H$13:$H$212,"&gt;=1",PROFILE!$I$13:$I$212,T1494),0)</f>
        <v>0</v>
      </c>
      <c r="O1494" s="1">
        <f>IFERROR(IF(P1494&gt;=1,(IF(LEN(T1494)&gt;=1,VLOOKUP(T1494,PROFILE!$A$23:$B$34,2,0)*100+COUNTIF($T$8:T1494,T1494),0)),0),0)</f>
        <v>0</v>
      </c>
      <c r="P1494" s="11"/>
      <c r="Q1494" s="11"/>
      <c r="R1494" s="12"/>
      <c r="S1494" s="12"/>
      <c r="T1494" s="11"/>
      <c r="U1494" s="11"/>
      <c r="V1494" s="11"/>
      <c r="W1494" s="8">
        <f ca="1">IFERROR(IF(P1494&gt;=1,(IF(M1494&gt;=2,COUNTIF(INDIRECT(G1494):INDIRECT(H1494),"OLD"),0)),0),0)</f>
        <v>0</v>
      </c>
      <c r="X1494" s="8">
        <f ca="1">IFERROR(IF(P1494&gt;=1,(IF(M1494=1,COUNTIF(INDIRECT(G1494):INDIRECT(H1494),"NEW"),IF(M1494=3,COUNTIF(INDIRECT(G1494):INDIRECT(H1494),"NEW"),0))),0),0)</f>
        <v>0</v>
      </c>
      <c r="Y1494" s="10">
        <f t="shared" ca="1" si="71"/>
        <v>0</v>
      </c>
      <c r="Z1494" s="13"/>
    </row>
    <row r="1495" spans="6:26" ht="20.100000000000001" customHeight="1" x14ac:dyDescent="0.25">
      <c r="F1495" s="1">
        <f>IFERROR(IF(O1495&gt;=101,MATCH(O1495,VITRAN!$AG$14:$AG$1513,0)+13,0),0)</f>
        <v>0</v>
      </c>
      <c r="G1495" s="1" t="str">
        <f t="shared" si="69"/>
        <v/>
      </c>
      <c r="H1495" s="1" t="str">
        <f t="shared" si="70"/>
        <v/>
      </c>
      <c r="J1495" s="1">
        <f>IFERROR(SUMIFS(STOCK!$U$10:$U$209,STOCK!$H$10:$H$209,T1495),0)</f>
        <v>0</v>
      </c>
      <c r="K1495" s="1">
        <f>IFERROR(SUMIFS(STOCK!$V$10:$V$209,STOCK!$H$10:$H$209,T1495),0)</f>
        <v>0</v>
      </c>
      <c r="M1495" s="1">
        <f>IFERROR(IF(LEN(T1495)&gt;=1,VLOOKUP(HLOOKUP(T1495,PROFILE!$K$5:$V$8,4,0),PROFILE!$F$1:$G$3,2,0),0),0)</f>
        <v>0</v>
      </c>
      <c r="N1495" s="1">
        <f>IFERROR(COUNTIFS(PROFILE!$H$13:$H$212,"&gt;=1",PROFILE!$I$13:$I$212,T1495),0)</f>
        <v>0</v>
      </c>
      <c r="O1495" s="1">
        <f>IFERROR(IF(P1495&gt;=1,(IF(LEN(T1495)&gt;=1,VLOOKUP(T1495,PROFILE!$A$23:$B$34,2,0)*100+COUNTIF($T$8:T1495,T1495),0)),0),0)</f>
        <v>0</v>
      </c>
      <c r="P1495" s="11"/>
      <c r="Q1495" s="11"/>
      <c r="R1495" s="12"/>
      <c r="S1495" s="12"/>
      <c r="T1495" s="11"/>
      <c r="U1495" s="11"/>
      <c r="V1495" s="11"/>
      <c r="W1495" s="8">
        <f ca="1">IFERROR(IF(P1495&gt;=1,(IF(M1495&gt;=2,COUNTIF(INDIRECT(G1495):INDIRECT(H1495),"OLD"),0)),0),0)</f>
        <v>0</v>
      </c>
      <c r="X1495" s="8">
        <f ca="1">IFERROR(IF(P1495&gt;=1,(IF(M1495=1,COUNTIF(INDIRECT(G1495):INDIRECT(H1495),"NEW"),IF(M1495=3,COUNTIF(INDIRECT(G1495):INDIRECT(H1495),"NEW"),0))),0),0)</f>
        <v>0</v>
      </c>
      <c r="Y1495" s="10">
        <f t="shared" ca="1" si="71"/>
        <v>0</v>
      </c>
      <c r="Z1495" s="13"/>
    </row>
    <row r="1496" spans="6:26" ht="20.100000000000001" customHeight="1" x14ac:dyDescent="0.25">
      <c r="F1496" s="1">
        <f>IFERROR(IF(O1496&gt;=101,MATCH(O1496,VITRAN!$AG$14:$AG$1513,0)+13,0),0)</f>
        <v>0</v>
      </c>
      <c r="G1496" s="1" t="str">
        <f t="shared" si="69"/>
        <v/>
      </c>
      <c r="H1496" s="1" t="str">
        <f t="shared" si="70"/>
        <v/>
      </c>
      <c r="J1496" s="1">
        <f>IFERROR(SUMIFS(STOCK!$U$10:$U$209,STOCK!$H$10:$H$209,T1496),0)</f>
        <v>0</v>
      </c>
      <c r="K1496" s="1">
        <f>IFERROR(SUMIFS(STOCK!$V$10:$V$209,STOCK!$H$10:$H$209,T1496),0)</f>
        <v>0</v>
      </c>
      <c r="M1496" s="1">
        <f>IFERROR(IF(LEN(T1496)&gt;=1,VLOOKUP(HLOOKUP(T1496,PROFILE!$K$5:$V$8,4,0),PROFILE!$F$1:$G$3,2,0),0),0)</f>
        <v>0</v>
      </c>
      <c r="N1496" s="1">
        <f>IFERROR(COUNTIFS(PROFILE!$H$13:$H$212,"&gt;=1",PROFILE!$I$13:$I$212,T1496),0)</f>
        <v>0</v>
      </c>
      <c r="O1496" s="1">
        <f>IFERROR(IF(P1496&gt;=1,(IF(LEN(T1496)&gt;=1,VLOOKUP(T1496,PROFILE!$A$23:$B$34,2,0)*100+COUNTIF($T$8:T1496,T1496),0)),0),0)</f>
        <v>0</v>
      </c>
      <c r="P1496" s="11"/>
      <c r="Q1496" s="11"/>
      <c r="R1496" s="12"/>
      <c r="S1496" s="12"/>
      <c r="T1496" s="11"/>
      <c r="U1496" s="11"/>
      <c r="V1496" s="11"/>
      <c r="W1496" s="8">
        <f ca="1">IFERROR(IF(P1496&gt;=1,(IF(M1496&gt;=2,COUNTIF(INDIRECT(G1496):INDIRECT(H1496),"OLD"),0)),0),0)</f>
        <v>0</v>
      </c>
      <c r="X1496" s="8">
        <f ca="1">IFERROR(IF(P1496&gt;=1,(IF(M1496=1,COUNTIF(INDIRECT(G1496):INDIRECT(H1496),"NEW"),IF(M1496=3,COUNTIF(INDIRECT(G1496):INDIRECT(H1496),"NEW"),0))),0),0)</f>
        <v>0</v>
      </c>
      <c r="Y1496" s="10">
        <f t="shared" ca="1" si="71"/>
        <v>0</v>
      </c>
      <c r="Z1496" s="13"/>
    </row>
    <row r="1497" spans="6:26" ht="20.100000000000001" customHeight="1" x14ac:dyDescent="0.25">
      <c r="F1497" s="1">
        <f>IFERROR(IF(O1497&gt;=101,MATCH(O1497,VITRAN!$AG$14:$AG$1513,0)+13,0),0)</f>
        <v>0</v>
      </c>
      <c r="G1497" s="1" t="str">
        <f t="shared" si="69"/>
        <v/>
      </c>
      <c r="H1497" s="1" t="str">
        <f t="shared" si="70"/>
        <v/>
      </c>
      <c r="J1497" s="1">
        <f>IFERROR(SUMIFS(STOCK!$U$10:$U$209,STOCK!$H$10:$H$209,T1497),0)</f>
        <v>0</v>
      </c>
      <c r="K1497" s="1">
        <f>IFERROR(SUMIFS(STOCK!$V$10:$V$209,STOCK!$H$10:$H$209,T1497),0)</f>
        <v>0</v>
      </c>
      <c r="M1497" s="1">
        <f>IFERROR(IF(LEN(T1497)&gt;=1,VLOOKUP(HLOOKUP(T1497,PROFILE!$K$5:$V$8,4,0),PROFILE!$F$1:$G$3,2,0),0),0)</f>
        <v>0</v>
      </c>
      <c r="N1497" s="1">
        <f>IFERROR(COUNTIFS(PROFILE!$H$13:$H$212,"&gt;=1",PROFILE!$I$13:$I$212,T1497),0)</f>
        <v>0</v>
      </c>
      <c r="O1497" s="1">
        <f>IFERROR(IF(P1497&gt;=1,(IF(LEN(T1497)&gt;=1,VLOOKUP(T1497,PROFILE!$A$23:$B$34,2,0)*100+COUNTIF($T$8:T1497,T1497),0)),0),0)</f>
        <v>0</v>
      </c>
      <c r="P1497" s="11"/>
      <c r="Q1497" s="11"/>
      <c r="R1497" s="12"/>
      <c r="S1497" s="12"/>
      <c r="T1497" s="11"/>
      <c r="U1497" s="11"/>
      <c r="V1497" s="11"/>
      <c r="W1497" s="8">
        <f ca="1">IFERROR(IF(P1497&gt;=1,(IF(M1497&gt;=2,COUNTIF(INDIRECT(G1497):INDIRECT(H1497),"OLD"),0)),0),0)</f>
        <v>0</v>
      </c>
      <c r="X1497" s="8">
        <f ca="1">IFERROR(IF(P1497&gt;=1,(IF(M1497=1,COUNTIF(INDIRECT(G1497):INDIRECT(H1497),"NEW"),IF(M1497=3,COUNTIF(INDIRECT(G1497):INDIRECT(H1497),"NEW"),0))),0),0)</f>
        <v>0</v>
      </c>
      <c r="Y1497" s="10">
        <f t="shared" ca="1" si="71"/>
        <v>0</v>
      </c>
      <c r="Z1497" s="13"/>
    </row>
    <row r="1498" spans="6:26" ht="20.100000000000001" customHeight="1" x14ac:dyDescent="0.25">
      <c r="F1498" s="1">
        <f>IFERROR(IF(O1498&gt;=101,MATCH(O1498,VITRAN!$AG$14:$AG$1513,0)+13,0),0)</f>
        <v>0</v>
      </c>
      <c r="G1498" s="1" t="str">
        <f t="shared" si="69"/>
        <v/>
      </c>
      <c r="H1498" s="1" t="str">
        <f t="shared" si="70"/>
        <v/>
      </c>
      <c r="J1498" s="1">
        <f>IFERROR(SUMIFS(STOCK!$U$10:$U$209,STOCK!$H$10:$H$209,T1498),0)</f>
        <v>0</v>
      </c>
      <c r="K1498" s="1">
        <f>IFERROR(SUMIFS(STOCK!$V$10:$V$209,STOCK!$H$10:$H$209,T1498),0)</f>
        <v>0</v>
      </c>
      <c r="M1498" s="1">
        <f>IFERROR(IF(LEN(T1498)&gt;=1,VLOOKUP(HLOOKUP(T1498,PROFILE!$K$5:$V$8,4,0),PROFILE!$F$1:$G$3,2,0),0),0)</f>
        <v>0</v>
      </c>
      <c r="N1498" s="1">
        <f>IFERROR(COUNTIFS(PROFILE!$H$13:$H$212,"&gt;=1",PROFILE!$I$13:$I$212,T1498),0)</f>
        <v>0</v>
      </c>
      <c r="O1498" s="1">
        <f>IFERROR(IF(P1498&gt;=1,(IF(LEN(T1498)&gt;=1,VLOOKUP(T1498,PROFILE!$A$23:$B$34,2,0)*100+COUNTIF($T$8:T1498,T1498),0)),0),0)</f>
        <v>0</v>
      </c>
      <c r="P1498" s="11"/>
      <c r="Q1498" s="11"/>
      <c r="R1498" s="12"/>
      <c r="S1498" s="12"/>
      <c r="T1498" s="11"/>
      <c r="U1498" s="11"/>
      <c r="V1498" s="11"/>
      <c r="W1498" s="8">
        <f ca="1">IFERROR(IF(P1498&gt;=1,(IF(M1498&gt;=2,COUNTIF(INDIRECT(G1498):INDIRECT(H1498),"OLD"),0)),0),0)</f>
        <v>0</v>
      </c>
      <c r="X1498" s="8">
        <f ca="1">IFERROR(IF(P1498&gt;=1,(IF(M1498=1,COUNTIF(INDIRECT(G1498):INDIRECT(H1498),"NEW"),IF(M1498=3,COUNTIF(INDIRECT(G1498):INDIRECT(H1498),"NEW"),0))),0),0)</f>
        <v>0</v>
      </c>
      <c r="Y1498" s="10">
        <f t="shared" ca="1" si="71"/>
        <v>0</v>
      </c>
      <c r="Z1498" s="13"/>
    </row>
    <row r="1499" spans="6:26" ht="20.100000000000001" customHeight="1" x14ac:dyDescent="0.25">
      <c r="F1499" s="1">
        <f>IFERROR(IF(O1499&gt;=101,MATCH(O1499,VITRAN!$AG$14:$AG$1513,0)+13,0),0)</f>
        <v>0</v>
      </c>
      <c r="G1499" s="1" t="str">
        <f t="shared" si="69"/>
        <v/>
      </c>
      <c r="H1499" s="1" t="str">
        <f t="shared" si="70"/>
        <v/>
      </c>
      <c r="J1499" s="1">
        <f>IFERROR(SUMIFS(STOCK!$U$10:$U$209,STOCK!$H$10:$H$209,T1499),0)</f>
        <v>0</v>
      </c>
      <c r="K1499" s="1">
        <f>IFERROR(SUMIFS(STOCK!$V$10:$V$209,STOCK!$H$10:$H$209,T1499),0)</f>
        <v>0</v>
      </c>
      <c r="M1499" s="1">
        <f>IFERROR(IF(LEN(T1499)&gt;=1,VLOOKUP(HLOOKUP(T1499,PROFILE!$K$5:$V$8,4,0),PROFILE!$F$1:$G$3,2,0),0),0)</f>
        <v>0</v>
      </c>
      <c r="N1499" s="1">
        <f>IFERROR(COUNTIFS(PROFILE!$H$13:$H$212,"&gt;=1",PROFILE!$I$13:$I$212,T1499),0)</f>
        <v>0</v>
      </c>
      <c r="O1499" s="1">
        <f>IFERROR(IF(P1499&gt;=1,(IF(LEN(T1499)&gt;=1,VLOOKUP(T1499,PROFILE!$A$23:$B$34,2,0)*100+COUNTIF($T$8:T1499,T1499),0)),0),0)</f>
        <v>0</v>
      </c>
      <c r="P1499" s="11"/>
      <c r="Q1499" s="11"/>
      <c r="R1499" s="12"/>
      <c r="S1499" s="12"/>
      <c r="T1499" s="11"/>
      <c r="U1499" s="11"/>
      <c r="V1499" s="11"/>
      <c r="W1499" s="8">
        <f ca="1">IFERROR(IF(P1499&gt;=1,(IF(M1499&gt;=2,COUNTIF(INDIRECT(G1499):INDIRECT(H1499),"OLD"),0)),0),0)</f>
        <v>0</v>
      </c>
      <c r="X1499" s="8">
        <f ca="1">IFERROR(IF(P1499&gt;=1,(IF(M1499=1,COUNTIF(INDIRECT(G1499):INDIRECT(H1499),"NEW"),IF(M1499=3,COUNTIF(INDIRECT(G1499):INDIRECT(H1499),"NEW"),0))),0),0)</f>
        <v>0</v>
      </c>
      <c r="Y1499" s="10">
        <f t="shared" ca="1" si="71"/>
        <v>0</v>
      </c>
      <c r="Z1499" s="13"/>
    </row>
    <row r="1500" spans="6:26" ht="20.100000000000001" customHeight="1" x14ac:dyDescent="0.25">
      <c r="F1500" s="1">
        <f>IFERROR(IF(O1500&gt;=101,MATCH(O1500,VITRAN!$AG$14:$AG$1513,0)+13,0),0)</f>
        <v>0</v>
      </c>
      <c r="G1500" s="1" t="str">
        <f t="shared" si="69"/>
        <v/>
      </c>
      <c r="H1500" s="1" t="str">
        <f t="shared" si="70"/>
        <v/>
      </c>
      <c r="J1500" s="1">
        <f>IFERROR(SUMIFS(STOCK!$U$10:$U$209,STOCK!$H$10:$H$209,T1500),0)</f>
        <v>0</v>
      </c>
      <c r="K1500" s="1">
        <f>IFERROR(SUMIFS(STOCK!$V$10:$V$209,STOCK!$H$10:$H$209,T1500),0)</f>
        <v>0</v>
      </c>
      <c r="M1500" s="1">
        <f>IFERROR(IF(LEN(T1500)&gt;=1,VLOOKUP(HLOOKUP(T1500,PROFILE!$K$5:$V$8,4,0),PROFILE!$F$1:$G$3,2,0),0),0)</f>
        <v>0</v>
      </c>
      <c r="N1500" s="1">
        <f>IFERROR(COUNTIFS(PROFILE!$H$13:$H$212,"&gt;=1",PROFILE!$I$13:$I$212,T1500),0)</f>
        <v>0</v>
      </c>
      <c r="O1500" s="1">
        <f>IFERROR(IF(P1500&gt;=1,(IF(LEN(T1500)&gt;=1,VLOOKUP(T1500,PROFILE!$A$23:$B$34,2,0)*100+COUNTIF($T$8:T1500,T1500),0)),0),0)</f>
        <v>0</v>
      </c>
      <c r="P1500" s="11"/>
      <c r="Q1500" s="11"/>
      <c r="R1500" s="12"/>
      <c r="S1500" s="12"/>
      <c r="T1500" s="11"/>
      <c r="U1500" s="11"/>
      <c r="V1500" s="11"/>
      <c r="W1500" s="8">
        <f ca="1">IFERROR(IF(P1500&gt;=1,(IF(M1500&gt;=2,COUNTIF(INDIRECT(G1500):INDIRECT(H1500),"OLD"),0)),0),0)</f>
        <v>0</v>
      </c>
      <c r="X1500" s="8">
        <f ca="1">IFERROR(IF(P1500&gt;=1,(IF(M1500=1,COUNTIF(INDIRECT(G1500):INDIRECT(H1500),"NEW"),IF(M1500=3,COUNTIF(INDIRECT(G1500):INDIRECT(H1500),"NEW"),0))),0),0)</f>
        <v>0</v>
      </c>
      <c r="Y1500" s="10">
        <f t="shared" ca="1" si="71"/>
        <v>0</v>
      </c>
      <c r="Z1500" s="13"/>
    </row>
    <row r="1501" spans="6:26" ht="20.100000000000001" customHeight="1" x14ac:dyDescent="0.25">
      <c r="F1501" s="1">
        <f>IFERROR(IF(O1501&gt;=101,MATCH(O1501,VITRAN!$AG$14:$AG$1513,0)+13,0),0)</f>
        <v>0</v>
      </c>
      <c r="G1501" s="1" t="str">
        <f t="shared" si="69"/>
        <v/>
      </c>
      <c r="H1501" s="1" t="str">
        <f t="shared" si="70"/>
        <v/>
      </c>
      <c r="J1501" s="1">
        <f>IFERROR(SUMIFS(STOCK!$U$10:$U$209,STOCK!$H$10:$H$209,T1501),0)</f>
        <v>0</v>
      </c>
      <c r="K1501" s="1">
        <f>IFERROR(SUMIFS(STOCK!$V$10:$V$209,STOCK!$H$10:$H$209,T1501),0)</f>
        <v>0</v>
      </c>
      <c r="M1501" s="1">
        <f>IFERROR(IF(LEN(T1501)&gt;=1,VLOOKUP(HLOOKUP(T1501,PROFILE!$K$5:$V$8,4,0),PROFILE!$F$1:$G$3,2,0),0),0)</f>
        <v>0</v>
      </c>
      <c r="N1501" s="1">
        <f>IFERROR(COUNTIFS(PROFILE!$H$13:$H$212,"&gt;=1",PROFILE!$I$13:$I$212,T1501),0)</f>
        <v>0</v>
      </c>
      <c r="O1501" s="1">
        <f>IFERROR(IF(P1501&gt;=1,(IF(LEN(T1501)&gt;=1,VLOOKUP(T1501,PROFILE!$A$23:$B$34,2,0)*100+COUNTIF($T$8:T1501,T1501),0)),0),0)</f>
        <v>0</v>
      </c>
      <c r="P1501" s="11"/>
      <c r="Q1501" s="11"/>
      <c r="R1501" s="12"/>
      <c r="S1501" s="12"/>
      <c r="T1501" s="11"/>
      <c r="U1501" s="11"/>
      <c r="V1501" s="11"/>
      <c r="W1501" s="8">
        <f ca="1">IFERROR(IF(P1501&gt;=1,(IF(M1501&gt;=2,COUNTIF(INDIRECT(G1501):INDIRECT(H1501),"OLD"),0)),0),0)</f>
        <v>0</v>
      </c>
      <c r="X1501" s="8">
        <f ca="1">IFERROR(IF(P1501&gt;=1,(IF(M1501=1,COUNTIF(INDIRECT(G1501):INDIRECT(H1501),"NEW"),IF(M1501=3,COUNTIF(INDIRECT(G1501):INDIRECT(H1501),"NEW"),0))),0),0)</f>
        <v>0</v>
      </c>
      <c r="Y1501" s="10">
        <f t="shared" ca="1" si="71"/>
        <v>0</v>
      </c>
      <c r="Z1501" s="13"/>
    </row>
    <row r="1502" spans="6:26" ht="20.100000000000001" customHeight="1" x14ac:dyDescent="0.25">
      <c r="F1502" s="1">
        <f>IFERROR(IF(O1502&gt;=101,MATCH(O1502,VITRAN!$AG$14:$AG$1513,0)+13,0),0)</f>
        <v>0</v>
      </c>
      <c r="G1502" s="1" t="str">
        <f t="shared" si="69"/>
        <v/>
      </c>
      <c r="H1502" s="1" t="str">
        <f t="shared" si="70"/>
        <v/>
      </c>
      <c r="J1502" s="1">
        <f>IFERROR(SUMIFS(STOCK!$U$10:$U$209,STOCK!$H$10:$H$209,T1502),0)</f>
        <v>0</v>
      </c>
      <c r="K1502" s="1">
        <f>IFERROR(SUMIFS(STOCK!$V$10:$V$209,STOCK!$H$10:$H$209,T1502),0)</f>
        <v>0</v>
      </c>
      <c r="M1502" s="1">
        <f>IFERROR(IF(LEN(T1502)&gt;=1,VLOOKUP(HLOOKUP(T1502,PROFILE!$K$5:$V$8,4,0),PROFILE!$F$1:$G$3,2,0),0),0)</f>
        <v>0</v>
      </c>
      <c r="N1502" s="1">
        <f>IFERROR(COUNTIFS(PROFILE!$H$13:$H$212,"&gt;=1",PROFILE!$I$13:$I$212,T1502),0)</f>
        <v>0</v>
      </c>
      <c r="O1502" s="1">
        <f>IFERROR(IF(P1502&gt;=1,(IF(LEN(T1502)&gt;=1,VLOOKUP(T1502,PROFILE!$A$23:$B$34,2,0)*100+COUNTIF($T$8:T1502,T1502),0)),0),0)</f>
        <v>0</v>
      </c>
      <c r="P1502" s="11"/>
      <c r="Q1502" s="11"/>
      <c r="R1502" s="12"/>
      <c r="S1502" s="12"/>
      <c r="T1502" s="11"/>
      <c r="U1502" s="11"/>
      <c r="V1502" s="11"/>
      <c r="W1502" s="8">
        <f ca="1">IFERROR(IF(P1502&gt;=1,(IF(M1502&gt;=2,COUNTIF(INDIRECT(G1502):INDIRECT(H1502),"OLD"),0)),0),0)</f>
        <v>0</v>
      </c>
      <c r="X1502" s="8">
        <f ca="1">IFERROR(IF(P1502&gt;=1,(IF(M1502=1,COUNTIF(INDIRECT(G1502):INDIRECT(H1502),"NEW"),IF(M1502=3,COUNTIF(INDIRECT(G1502):INDIRECT(H1502),"NEW"),0))),0),0)</f>
        <v>0</v>
      </c>
      <c r="Y1502" s="10">
        <f t="shared" ca="1" si="71"/>
        <v>0</v>
      </c>
      <c r="Z1502" s="13"/>
    </row>
    <row r="1503" spans="6:26" ht="20.100000000000001" customHeight="1" x14ac:dyDescent="0.25">
      <c r="F1503" s="1">
        <f>IFERROR(IF(O1503&gt;=101,MATCH(O1503,VITRAN!$AG$14:$AG$1513,0)+13,0),0)</f>
        <v>0</v>
      </c>
      <c r="G1503" s="1" t="str">
        <f t="shared" si="69"/>
        <v/>
      </c>
      <c r="H1503" s="1" t="str">
        <f t="shared" si="70"/>
        <v/>
      </c>
      <c r="J1503" s="1">
        <f>IFERROR(SUMIFS(STOCK!$U$10:$U$209,STOCK!$H$10:$H$209,T1503),0)</f>
        <v>0</v>
      </c>
      <c r="K1503" s="1">
        <f>IFERROR(SUMIFS(STOCK!$V$10:$V$209,STOCK!$H$10:$H$209,T1503),0)</f>
        <v>0</v>
      </c>
      <c r="M1503" s="1">
        <f>IFERROR(IF(LEN(T1503)&gt;=1,VLOOKUP(HLOOKUP(T1503,PROFILE!$K$5:$V$8,4,0),PROFILE!$F$1:$G$3,2,0),0),0)</f>
        <v>0</v>
      </c>
      <c r="N1503" s="1">
        <f>IFERROR(COUNTIFS(PROFILE!$H$13:$H$212,"&gt;=1",PROFILE!$I$13:$I$212,T1503),0)</f>
        <v>0</v>
      </c>
      <c r="O1503" s="1">
        <f>IFERROR(IF(P1503&gt;=1,(IF(LEN(T1503)&gt;=1,VLOOKUP(T1503,PROFILE!$A$23:$B$34,2,0)*100+COUNTIF($T$8:T1503,T1503),0)),0),0)</f>
        <v>0</v>
      </c>
      <c r="P1503" s="11"/>
      <c r="Q1503" s="11"/>
      <c r="R1503" s="12"/>
      <c r="S1503" s="12"/>
      <c r="T1503" s="11"/>
      <c r="U1503" s="11"/>
      <c r="V1503" s="11"/>
      <c r="W1503" s="8">
        <f ca="1">IFERROR(IF(P1503&gt;=1,(IF(M1503&gt;=2,COUNTIF(INDIRECT(G1503):INDIRECT(H1503),"OLD"),0)),0),0)</f>
        <v>0</v>
      </c>
      <c r="X1503" s="8">
        <f ca="1">IFERROR(IF(P1503&gt;=1,(IF(M1503=1,COUNTIF(INDIRECT(G1503):INDIRECT(H1503),"NEW"),IF(M1503=3,COUNTIF(INDIRECT(G1503):INDIRECT(H1503),"NEW"),0))),0),0)</f>
        <v>0</v>
      </c>
      <c r="Y1503" s="10">
        <f t="shared" ca="1" si="71"/>
        <v>0</v>
      </c>
      <c r="Z1503" s="13"/>
    </row>
    <row r="1504" spans="6:26" ht="20.100000000000001" customHeight="1" x14ac:dyDescent="0.25">
      <c r="F1504" s="1">
        <f>IFERROR(IF(O1504&gt;=101,MATCH(O1504,VITRAN!$AG$14:$AG$1513,0)+13,0),0)</f>
        <v>0</v>
      </c>
      <c r="G1504" s="1" t="str">
        <f t="shared" si="69"/>
        <v/>
      </c>
      <c r="H1504" s="1" t="str">
        <f t="shared" si="70"/>
        <v/>
      </c>
      <c r="J1504" s="1">
        <f>IFERROR(SUMIFS(STOCK!$U$10:$U$209,STOCK!$H$10:$H$209,T1504),0)</f>
        <v>0</v>
      </c>
      <c r="K1504" s="1">
        <f>IFERROR(SUMIFS(STOCK!$V$10:$V$209,STOCK!$H$10:$H$209,T1504),0)</f>
        <v>0</v>
      </c>
      <c r="M1504" s="1">
        <f>IFERROR(IF(LEN(T1504)&gt;=1,VLOOKUP(HLOOKUP(T1504,PROFILE!$K$5:$V$8,4,0),PROFILE!$F$1:$G$3,2,0),0),0)</f>
        <v>0</v>
      </c>
      <c r="N1504" s="1">
        <f>IFERROR(COUNTIFS(PROFILE!$H$13:$H$212,"&gt;=1",PROFILE!$I$13:$I$212,T1504),0)</f>
        <v>0</v>
      </c>
      <c r="O1504" s="1">
        <f>IFERROR(IF(P1504&gt;=1,(IF(LEN(T1504)&gt;=1,VLOOKUP(T1504,PROFILE!$A$23:$B$34,2,0)*100+COUNTIF($T$8:T1504,T1504),0)),0),0)</f>
        <v>0</v>
      </c>
      <c r="P1504" s="11"/>
      <c r="Q1504" s="11"/>
      <c r="R1504" s="12"/>
      <c r="S1504" s="12"/>
      <c r="T1504" s="11"/>
      <c r="U1504" s="11"/>
      <c r="V1504" s="11"/>
      <c r="W1504" s="8">
        <f ca="1">IFERROR(IF(P1504&gt;=1,(IF(M1504&gt;=2,COUNTIF(INDIRECT(G1504):INDIRECT(H1504),"OLD"),0)),0),0)</f>
        <v>0</v>
      </c>
      <c r="X1504" s="8">
        <f ca="1">IFERROR(IF(P1504&gt;=1,(IF(M1504=1,COUNTIF(INDIRECT(G1504):INDIRECT(H1504),"NEW"),IF(M1504=3,COUNTIF(INDIRECT(G1504):INDIRECT(H1504),"NEW"),0))),0),0)</f>
        <v>0</v>
      </c>
      <c r="Y1504" s="10">
        <f t="shared" ca="1" si="71"/>
        <v>0</v>
      </c>
      <c r="Z1504" s="13"/>
    </row>
    <row r="1505" spans="6:26" ht="20.100000000000001" customHeight="1" x14ac:dyDescent="0.25">
      <c r="F1505" s="1">
        <f>IFERROR(IF(O1505&gt;=101,MATCH(O1505,VITRAN!$AG$14:$AG$1513,0)+13,0),0)</f>
        <v>0</v>
      </c>
      <c r="G1505" s="1" t="str">
        <f t="shared" si="69"/>
        <v/>
      </c>
      <c r="H1505" s="1" t="str">
        <f t="shared" si="70"/>
        <v/>
      </c>
      <c r="J1505" s="1">
        <f>IFERROR(SUMIFS(STOCK!$U$10:$U$209,STOCK!$H$10:$H$209,T1505),0)</f>
        <v>0</v>
      </c>
      <c r="K1505" s="1">
        <f>IFERROR(SUMIFS(STOCK!$V$10:$V$209,STOCK!$H$10:$H$209,T1505),0)</f>
        <v>0</v>
      </c>
      <c r="M1505" s="1">
        <f>IFERROR(IF(LEN(T1505)&gt;=1,VLOOKUP(HLOOKUP(T1505,PROFILE!$K$5:$V$8,4,0),PROFILE!$F$1:$G$3,2,0),0),0)</f>
        <v>0</v>
      </c>
      <c r="N1505" s="1">
        <f>IFERROR(COUNTIFS(PROFILE!$H$13:$H$212,"&gt;=1",PROFILE!$I$13:$I$212,T1505),0)</f>
        <v>0</v>
      </c>
      <c r="O1505" s="1">
        <f>IFERROR(IF(P1505&gt;=1,(IF(LEN(T1505)&gt;=1,VLOOKUP(T1505,PROFILE!$A$23:$B$34,2,0)*100+COUNTIF($T$8:T1505,T1505),0)),0),0)</f>
        <v>0</v>
      </c>
      <c r="P1505" s="11"/>
      <c r="Q1505" s="11"/>
      <c r="R1505" s="12"/>
      <c r="S1505" s="12"/>
      <c r="T1505" s="11"/>
      <c r="U1505" s="11"/>
      <c r="V1505" s="11"/>
      <c r="W1505" s="8">
        <f ca="1">IFERROR(IF(P1505&gt;=1,(IF(M1505&gt;=2,COUNTIF(INDIRECT(G1505):INDIRECT(H1505),"OLD"),0)),0),0)</f>
        <v>0</v>
      </c>
      <c r="X1505" s="8">
        <f ca="1">IFERROR(IF(P1505&gt;=1,(IF(M1505=1,COUNTIF(INDIRECT(G1505):INDIRECT(H1505),"NEW"),IF(M1505=3,COUNTIF(INDIRECT(G1505):INDIRECT(H1505),"NEW"),0))),0),0)</f>
        <v>0</v>
      </c>
      <c r="Y1505" s="10">
        <f t="shared" ca="1" si="71"/>
        <v>0</v>
      </c>
      <c r="Z1505" s="13"/>
    </row>
    <row r="1506" spans="6:26" ht="20.100000000000001" customHeight="1" x14ac:dyDescent="0.25">
      <c r="F1506" s="1">
        <f>IFERROR(IF(O1506&gt;=101,MATCH(O1506,VITRAN!$AG$14:$AG$1513,0)+13,0),0)</f>
        <v>0</v>
      </c>
      <c r="G1506" s="1" t="str">
        <f t="shared" si="69"/>
        <v/>
      </c>
      <c r="H1506" s="1" t="str">
        <f t="shared" si="70"/>
        <v/>
      </c>
      <c r="J1506" s="1">
        <f>IFERROR(SUMIFS(STOCK!$U$10:$U$209,STOCK!$H$10:$H$209,T1506),0)</f>
        <v>0</v>
      </c>
      <c r="K1506" s="1">
        <f>IFERROR(SUMIFS(STOCK!$V$10:$V$209,STOCK!$H$10:$H$209,T1506),0)</f>
        <v>0</v>
      </c>
      <c r="M1506" s="1">
        <f>IFERROR(IF(LEN(T1506)&gt;=1,VLOOKUP(HLOOKUP(T1506,PROFILE!$K$5:$V$8,4,0),PROFILE!$F$1:$G$3,2,0),0),0)</f>
        <v>0</v>
      </c>
      <c r="N1506" s="1">
        <f>IFERROR(COUNTIFS(PROFILE!$H$13:$H$212,"&gt;=1",PROFILE!$I$13:$I$212,T1506),0)</f>
        <v>0</v>
      </c>
      <c r="O1506" s="1">
        <f>IFERROR(IF(P1506&gt;=1,(IF(LEN(T1506)&gt;=1,VLOOKUP(T1506,PROFILE!$A$23:$B$34,2,0)*100+COUNTIF($T$8:T1506,T1506),0)),0),0)</f>
        <v>0</v>
      </c>
      <c r="P1506" s="11"/>
      <c r="Q1506" s="11"/>
      <c r="R1506" s="12"/>
      <c r="S1506" s="12"/>
      <c r="T1506" s="11"/>
      <c r="U1506" s="11"/>
      <c r="V1506" s="11"/>
      <c r="W1506" s="8">
        <f ca="1">IFERROR(IF(P1506&gt;=1,(IF(M1506&gt;=2,COUNTIF(INDIRECT(G1506):INDIRECT(H1506),"OLD"),0)),0),0)</f>
        <v>0</v>
      </c>
      <c r="X1506" s="8">
        <f ca="1">IFERROR(IF(P1506&gt;=1,(IF(M1506=1,COUNTIF(INDIRECT(G1506):INDIRECT(H1506),"NEW"),IF(M1506=3,COUNTIF(INDIRECT(G1506):INDIRECT(H1506),"NEW"),0))),0),0)</f>
        <v>0</v>
      </c>
      <c r="Y1506" s="10">
        <f t="shared" ca="1" si="71"/>
        <v>0</v>
      </c>
      <c r="Z1506" s="13"/>
    </row>
    <row r="1507" spans="6:26" ht="20.100000000000001" customHeight="1" x14ac:dyDescent="0.25">
      <c r="F1507" s="1">
        <f>IFERROR(IF(O1507&gt;=101,MATCH(O1507,VITRAN!$AG$14:$AG$1513,0)+13,0),0)</f>
        <v>0</v>
      </c>
      <c r="G1507" s="1" t="str">
        <f t="shared" si="69"/>
        <v/>
      </c>
      <c r="H1507" s="1" t="str">
        <f t="shared" si="70"/>
        <v/>
      </c>
      <c r="J1507" s="1">
        <f>IFERROR(SUMIFS(STOCK!$U$10:$U$209,STOCK!$H$10:$H$209,T1507),0)</f>
        <v>0</v>
      </c>
      <c r="K1507" s="1">
        <f>IFERROR(SUMIFS(STOCK!$V$10:$V$209,STOCK!$H$10:$H$209,T1507),0)</f>
        <v>0</v>
      </c>
      <c r="M1507" s="1">
        <f>IFERROR(IF(LEN(T1507)&gt;=1,VLOOKUP(HLOOKUP(T1507,PROFILE!$K$5:$V$8,4,0),PROFILE!$F$1:$G$3,2,0),0),0)</f>
        <v>0</v>
      </c>
      <c r="N1507" s="1">
        <f>IFERROR(COUNTIFS(PROFILE!$H$13:$H$212,"&gt;=1",PROFILE!$I$13:$I$212,T1507),0)</f>
        <v>0</v>
      </c>
      <c r="O1507" s="1">
        <f>IFERROR(IF(P1507&gt;=1,(IF(LEN(T1507)&gt;=1,VLOOKUP(T1507,PROFILE!$A$23:$B$34,2,0)*100+COUNTIF($T$8:T1507,T1507),0)),0),0)</f>
        <v>0</v>
      </c>
      <c r="P1507" s="11"/>
      <c r="Q1507" s="11"/>
      <c r="R1507" s="12"/>
      <c r="S1507" s="12"/>
      <c r="T1507" s="11"/>
      <c r="U1507" s="11"/>
      <c r="V1507" s="11"/>
      <c r="W1507" s="8">
        <f ca="1">IFERROR(IF(P1507&gt;=1,(IF(M1507&gt;=2,COUNTIF(INDIRECT(G1507):INDIRECT(H1507),"OLD"),0)),0),0)</f>
        <v>0</v>
      </c>
      <c r="X1507" s="8">
        <f ca="1">IFERROR(IF(P1507&gt;=1,(IF(M1507=1,COUNTIF(INDIRECT(G1507):INDIRECT(H1507),"NEW"),IF(M1507=3,COUNTIF(INDIRECT(G1507):INDIRECT(H1507),"NEW"),0))),0),0)</f>
        <v>0</v>
      </c>
      <c r="Y1507" s="10">
        <f t="shared" ca="1" si="71"/>
        <v>0</v>
      </c>
      <c r="Z1507" s="13"/>
    </row>
  </sheetData>
  <sheetProtection password="CD8E" sheet="1" objects="1" scenarios="1"/>
  <sortState ref="B4:Q201">
    <sortCondition ref="O4:O201"/>
    <sortCondition ref="B4:B201"/>
    <sortCondition ref="N4:N201"/>
    <sortCondition ref="P4:P201"/>
  </sortState>
  <mergeCells count="11">
    <mergeCell ref="P4:Z4"/>
    <mergeCell ref="P5:Z5"/>
    <mergeCell ref="W6:Y6"/>
    <mergeCell ref="Z6:Z7"/>
    <mergeCell ref="P6:P7"/>
    <mergeCell ref="Q6:Q7"/>
    <mergeCell ref="R6:R7"/>
    <mergeCell ref="S6:S7"/>
    <mergeCell ref="T6:T7"/>
    <mergeCell ref="U6:U7"/>
    <mergeCell ref="V6:V7"/>
  </mergeCells>
  <conditionalFormatting sqref="P4:Z4">
    <cfRule type="cellIs" dxfId="8" priority="2" operator="equal">
      <formula>0</formula>
    </cfRule>
  </conditionalFormatting>
  <conditionalFormatting sqref="W8:Y1507">
    <cfRule type="cellIs" dxfId="7" priority="1" operator="equal">
      <formula>0</formula>
    </cfRule>
  </conditionalFormatting>
  <dataValidations count="3">
    <dataValidation type="list" allowBlank="1" showInputMessage="1" showErrorMessage="1" sqref="T8:T1507">
      <formula1>CLASS</formula1>
    </dataValidation>
    <dataValidation type="list" allowBlank="1" showInputMessage="1" showErrorMessage="1" sqref="U8:U1507">
      <formula1>लिंग</formula1>
    </dataValidation>
    <dataValidation type="list" allowBlank="1" showInputMessage="1" showErrorMessage="1" sqref="V8:V1507">
      <formula1>वर्ग</formula1>
    </dataValidation>
  </dataValidations>
  <pageMargins left="0" right="0" top="0" bottom="0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M209"/>
  <sheetViews>
    <sheetView view="pageBreakPreview" topLeftCell="G6" zoomScaleNormal="100" zoomScaleSheetLayoutView="100" workbookViewId="0">
      <pane xSplit="4" ySplit="4" topLeftCell="K10" activePane="bottomRight" state="frozen"/>
      <selection activeCell="G6" sqref="G6"/>
      <selection pane="topRight" activeCell="K6" sqref="K6"/>
      <selection pane="bottomLeft" activeCell="G10" sqref="G10"/>
      <selection pane="bottomRight" activeCell="AB19" sqref="AB19"/>
    </sheetView>
  </sheetViews>
  <sheetFormatPr defaultRowHeight="15" x14ac:dyDescent="0.25"/>
  <cols>
    <col min="1" max="2" width="9.140625" style="1" hidden="1" customWidth="1"/>
    <col min="3" max="4" width="4.7109375" style="1" hidden="1" customWidth="1"/>
    <col min="5" max="5" width="17.140625" style="1" hidden="1" customWidth="1"/>
    <col min="6" max="6" width="22.28515625" style="1" hidden="1" customWidth="1"/>
    <col min="7" max="8" width="5.7109375" style="1" customWidth="1"/>
    <col min="9" max="9" width="19.28515625" style="1" customWidth="1"/>
    <col min="10" max="10" width="32.85546875" style="1" customWidth="1"/>
    <col min="11" max="11" width="7.7109375" style="1" customWidth="1"/>
    <col min="12" max="26" width="6.7109375" style="1" customWidth="1"/>
    <col min="27" max="27" width="8" style="1" customWidth="1"/>
    <col min="28" max="28" width="7.7109375" style="1" customWidth="1"/>
    <col min="29" max="38" width="7.7109375" style="1" hidden="1" customWidth="1"/>
    <col min="39" max="39" width="1.85546875" style="1" hidden="1" customWidth="1"/>
    <col min="40" max="41" width="0" style="1" hidden="1" customWidth="1"/>
    <col min="42" max="16384" width="9.140625" style="1"/>
  </cols>
  <sheetData>
    <row r="1" spans="5:35" hidden="1" x14ac:dyDescent="0.25"/>
    <row r="2" spans="5:35" hidden="1" x14ac:dyDescent="0.25"/>
    <row r="3" spans="5:35" hidden="1" x14ac:dyDescent="0.25"/>
    <row r="4" spans="5:35" ht="35.1" hidden="1" customHeight="1" x14ac:dyDescent="0.25"/>
    <row r="5" spans="5:35" ht="30" hidden="1" customHeight="1" x14ac:dyDescent="0.25"/>
    <row r="6" spans="5:35" ht="30" customHeight="1" x14ac:dyDescent="0.25">
      <c r="G6" s="37">
        <f>PROFILE!H1</f>
        <v>0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5:35" ht="30" customHeight="1" x14ac:dyDescent="0.25">
      <c r="G7" s="41" t="s">
        <v>62</v>
      </c>
      <c r="H7" s="42"/>
      <c r="I7" s="42"/>
      <c r="J7" s="42"/>
      <c r="K7" s="43" t="s">
        <v>65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4"/>
    </row>
    <row r="8" spans="5:35" ht="20.100000000000001" customHeight="1" x14ac:dyDescent="0.25">
      <c r="F8" s="1">
        <f>COUNTIF(PROFILE!X13:X212,"&lt;=100")</f>
        <v>200</v>
      </c>
      <c r="G8" s="38" t="s">
        <v>1</v>
      </c>
      <c r="H8" s="38" t="s">
        <v>3</v>
      </c>
      <c r="I8" s="38" t="s">
        <v>4</v>
      </c>
      <c r="J8" s="38" t="s">
        <v>5</v>
      </c>
      <c r="K8" s="40" t="s">
        <v>48</v>
      </c>
      <c r="L8" s="39" t="s">
        <v>49</v>
      </c>
      <c r="M8" s="39"/>
      <c r="N8" s="39"/>
      <c r="O8" s="39" t="s">
        <v>50</v>
      </c>
      <c r="P8" s="39"/>
      <c r="Q8" s="39"/>
      <c r="R8" s="39" t="s">
        <v>0</v>
      </c>
      <c r="S8" s="39"/>
      <c r="T8" s="39"/>
      <c r="U8" s="39" t="s">
        <v>51</v>
      </c>
      <c r="V8" s="39"/>
      <c r="W8" s="39"/>
      <c r="X8" s="39" t="s">
        <v>52</v>
      </c>
      <c r="Y8" s="39"/>
      <c r="Z8" s="39"/>
      <c r="AA8" s="40" t="s">
        <v>55</v>
      </c>
      <c r="AB8" s="40" t="s">
        <v>53</v>
      </c>
    </row>
    <row r="9" spans="5:35" ht="20.100000000000001" customHeight="1" x14ac:dyDescent="0.25">
      <c r="F9" s="1">
        <f>COUNTIF(PROFILE!X13:X212,"&gt;=101")</f>
        <v>0</v>
      </c>
      <c r="G9" s="38"/>
      <c r="H9" s="38"/>
      <c r="I9" s="38"/>
      <c r="J9" s="38"/>
      <c r="K9" s="40"/>
      <c r="L9" s="14" t="s">
        <v>36</v>
      </c>
      <c r="M9" s="14" t="s">
        <v>37</v>
      </c>
      <c r="N9" s="14" t="s">
        <v>2</v>
      </c>
      <c r="O9" s="14" t="s">
        <v>36</v>
      </c>
      <c r="P9" s="14" t="s">
        <v>37</v>
      </c>
      <c r="Q9" s="14" t="s">
        <v>2</v>
      </c>
      <c r="R9" s="14" t="s">
        <v>36</v>
      </c>
      <c r="S9" s="14" t="s">
        <v>37</v>
      </c>
      <c r="T9" s="14" t="s">
        <v>2</v>
      </c>
      <c r="U9" s="14" t="s">
        <v>36</v>
      </c>
      <c r="V9" s="14" t="s">
        <v>37</v>
      </c>
      <c r="W9" s="14" t="s">
        <v>2</v>
      </c>
      <c r="X9" s="14" t="s">
        <v>36</v>
      </c>
      <c r="Y9" s="14" t="s">
        <v>37</v>
      </c>
      <c r="Z9" s="14" t="s">
        <v>2</v>
      </c>
      <c r="AA9" s="40"/>
      <c r="AB9" s="40"/>
    </row>
    <row r="10" spans="5:35" ht="18" customHeight="1" x14ac:dyDescent="0.25">
      <c r="E10" s="1">
        <v>1</v>
      </c>
      <c r="F10" s="1">
        <f>IFERROR(IF($F$9&gt;=E10,SMALL(PROFILE!$X$13:$X$212,$F$8+E10),0),0)</f>
        <v>0</v>
      </c>
      <c r="G10" s="15">
        <f>IF(F10&gt;=101,E10,0)</f>
        <v>0</v>
      </c>
      <c r="H10" s="15" t="str">
        <f>IFERROR(IF($G10&gt;=1,INDEX(PROFILE!$I$13:$X$212,MATCH($F10,PROFILE!$X$13:$X$212,0),1),""),"")</f>
        <v/>
      </c>
      <c r="I10" s="16" t="str">
        <f>IFERROR(IF($G10&gt;=1,INDEX(PROFILE!$I$13:$X$212,MATCH($F10,PROFILE!$X$13:$X$212,0),2),""),"")</f>
        <v/>
      </c>
      <c r="J10" s="16" t="str">
        <f>IFERROR(IF($G10&gt;=1,INDEX(PROFILE!$I$13:$X$212,MATCH($F10,PROFILE!$X$13:$X$212,0),6),""),"")</f>
        <v/>
      </c>
      <c r="K10" s="17"/>
      <c r="L10" s="17"/>
      <c r="M10" s="17"/>
      <c r="N10" s="3">
        <f>L10+M10</f>
        <v>0</v>
      </c>
      <c r="O10" s="15">
        <f t="shared" ref="O10:O41" si="0">IFERROR(IF(G10&gt;=1,(IF(AC10=1,0,IF(AC10=2,AD10,IF(AC10=3,(IF(MOD(AD10,2)=0,ROUNDDOWN(AD10/2,0),IF(MOD(AD10,2)=1,(IF(MOD(F10,2)=0,ROUNDDOWN(AD10/2,0),IF(MOD(F10,2)=1,ROUNDUP(AD10/2,0),0))),0))),0)))),0),0)</f>
        <v>0</v>
      </c>
      <c r="P10" s="17"/>
      <c r="Q10" s="3">
        <f t="shared" ref="Q10:Q73" si="1">O10+P10</f>
        <v>0</v>
      </c>
      <c r="R10" s="3">
        <f>L10+O10</f>
        <v>0</v>
      </c>
      <c r="S10" s="3">
        <f t="shared" ref="S10:T25" si="2">M10+P10</f>
        <v>0</v>
      </c>
      <c r="T10" s="3">
        <f t="shared" si="2"/>
        <v>0</v>
      </c>
      <c r="U10" s="15">
        <f>IFERROR(IF(G10&gt;=1,(IF(AC10&gt;=2,(IF(R10&gt;=AF10,AF10,IF(R10&lt;AF10,R10,0))),0)),0),0)</f>
        <v>0</v>
      </c>
      <c r="V10" s="15">
        <f>IFERROR(IF(G10&gt;=1,(IF(AC10=1,(IF(S10&gt;=AG10,AG10,IF(S10&lt;AG10,S10,0))),IF(AC10=2,0,IF(AC10=3,(IF(S10&gt;=AG10,AG10,IF(S10&lt;AG10,S10,0))),0)))),0),0)</f>
        <v>0</v>
      </c>
      <c r="W10" s="3">
        <f t="shared" ref="W10:W73" si="3">U10+V10</f>
        <v>0</v>
      </c>
      <c r="X10" s="15">
        <f>R10-U10</f>
        <v>0</v>
      </c>
      <c r="Y10" s="15">
        <f>S10-V10</f>
        <v>0</v>
      </c>
      <c r="Z10" s="3">
        <f t="shared" ref="Z10:Z73" si="4">X10+Y10</f>
        <v>0</v>
      </c>
      <c r="AA10" s="3">
        <f>IFERROR(IF(G10&gt;=1,(IF(LEN(H10)&gt;=1,(IF(AE10&gt;W10,AE10-W10,0)),0)),0),0)</f>
        <v>0</v>
      </c>
      <c r="AB10" s="3">
        <f>IFERROR(IF(Y10&gt;=AI10,0,IF(Y10&lt;AI10,AI10-Y10,0)),0)</f>
        <v>0</v>
      </c>
      <c r="AC10" s="1">
        <f>IFERROR(IF(G10&gt;=1,(IF(LEN(H10)&gt;=1,VLOOKUP(HLOOKUP(H10,PROFILE!$K$5:$V$8,4,0),PROFILE!$F$1:$G$3,2,0),0)),0),0)</f>
        <v>0</v>
      </c>
      <c r="AD10" s="1">
        <f>IFERROR(IF(G10&gt;=1,(IF(LEN(H10)&gt;=1,HLOOKUP(H10,PROFILE!$K$5:$V$8,2,0),0)),0),0)</f>
        <v>0</v>
      </c>
      <c r="AE10" s="1">
        <f>IFERROR(IF(G10&gt;=1,(IF(LEN(H10)&gt;=1,HLOOKUP(H10,PROFILE!$K$5:$V$8,3,0),0)),0),0)</f>
        <v>0</v>
      </c>
      <c r="AF10" s="1">
        <f>IFERROR(IF(G10&gt;=1,(IF(AC10=1,0,IF(AC10=2,AE10,IF(AC10=3,(IF(MOD(AE10,2)=0,ROUNDDOWN(AE10/2,0),IF(MOD(AE10,2)=1,(IF(MOD(F10,2)=0,ROUNDDOWN(AE10/2,0),IF(MOD(F10,2)=1,ROUNDUP(AE10/2,0),0))),0))),0)))),0),0)</f>
        <v>0</v>
      </c>
      <c r="AG10" s="1">
        <f>AE10-U10</f>
        <v>0</v>
      </c>
      <c r="AH10" s="1">
        <f>IFERROR(IF(AE10&gt;=1,ROUNDUP(AE10*110/100,0),0),0)</f>
        <v>0</v>
      </c>
      <c r="AI10" s="1">
        <f>IFERROR(IF(AC10=1,AH10,IF(AC10=2,0,IF(AC10=3,ROUNDUP(AH10/2,0),0))),0)</f>
        <v>0</v>
      </c>
    </row>
    <row r="11" spans="5:35" ht="18" customHeight="1" x14ac:dyDescent="0.25">
      <c r="E11" s="1">
        <v>2</v>
      </c>
      <c r="F11" s="1">
        <f>IFERROR(IF($F$9&gt;=E11,SMALL(PROFILE!$X$13:$X$212,$F$8+E11),0),0)</f>
        <v>0</v>
      </c>
      <c r="G11" s="15">
        <f t="shared" ref="G11:G74" si="5">IF(F11&gt;=101,E11,0)</f>
        <v>0</v>
      </c>
      <c r="H11" s="15" t="str">
        <f>IFERROR(IF($G11&gt;=1,INDEX(PROFILE!$I$13:$X$212,MATCH($F11,PROFILE!$X$13:$X$212,0),1),""),"")</f>
        <v/>
      </c>
      <c r="I11" s="16" t="str">
        <f>IFERROR(IF($G11&gt;=1,INDEX(PROFILE!$I$13:$X$212,MATCH($F11,PROFILE!$X$13:$X$212,0),2),""),"")</f>
        <v/>
      </c>
      <c r="J11" s="16" t="str">
        <f>IFERROR(IF($G11&gt;=1,INDEX(PROFILE!$I$13:$X$212,MATCH($F11,PROFILE!$X$13:$X$212,0),6),""),"")</f>
        <v/>
      </c>
      <c r="K11" s="17"/>
      <c r="L11" s="17"/>
      <c r="M11" s="17"/>
      <c r="N11" s="3">
        <f t="shared" ref="N11:N74" si="6">L11+M11</f>
        <v>0</v>
      </c>
      <c r="O11" s="15">
        <f t="shared" si="0"/>
        <v>0</v>
      </c>
      <c r="P11" s="17"/>
      <c r="Q11" s="3">
        <f t="shared" si="1"/>
        <v>0</v>
      </c>
      <c r="R11" s="3">
        <f t="shared" ref="R11:R74" si="7">L11+O11</f>
        <v>0</v>
      </c>
      <c r="S11" s="3">
        <f t="shared" si="2"/>
        <v>0</v>
      </c>
      <c r="T11" s="3">
        <f t="shared" si="2"/>
        <v>0</v>
      </c>
      <c r="U11" s="15">
        <f t="shared" ref="U11:U74" si="8">IFERROR(IF(G11&gt;=1,(IF(AC11&gt;=2,(IF(R11&gt;=AF11,AF11,IF(R11&lt;AF11,R11,0))),0)),0),0)</f>
        <v>0</v>
      </c>
      <c r="V11" s="15">
        <f t="shared" ref="V11:V74" si="9">IFERROR(IF(G11&gt;=1,(IF(AC11=1,(IF(S11&gt;=AG11,AG11,IF(S11&lt;AG11,S11,0))),IF(AC11=2,0,IF(AC11=3,(IF(S11&gt;=AG11,AG11,IF(S11&lt;AG11,S11,0))),0)))),0),0)</f>
        <v>0</v>
      </c>
      <c r="W11" s="3">
        <f t="shared" si="3"/>
        <v>0</v>
      </c>
      <c r="X11" s="15">
        <f t="shared" ref="X11:Y74" si="10">R11-U11</f>
        <v>0</v>
      </c>
      <c r="Y11" s="15">
        <f t="shared" si="10"/>
        <v>0</v>
      </c>
      <c r="Z11" s="3">
        <f t="shared" si="4"/>
        <v>0</v>
      </c>
      <c r="AA11" s="3">
        <f t="shared" ref="AA11:AA74" si="11">IFERROR(IF(G11&gt;=1,(IF(LEN(H11)&gt;=1,(IF(AE11&gt;W11,AE11-W11,0)),0)),0),0)</f>
        <v>0</v>
      </c>
      <c r="AB11" s="3">
        <f t="shared" ref="AB11:AB74" si="12">IFERROR(IF(Y11&gt;=AI11,0,IF(Y11&lt;AI11,AI11-Y11,0)),0)</f>
        <v>0</v>
      </c>
      <c r="AC11" s="1">
        <f>IFERROR(IF(G11&gt;=1,(IF(LEN(H11)&gt;=1,VLOOKUP(HLOOKUP(H11,PROFILE!$K$5:$V$8,4,0),PROFILE!$F$1:$G$3,2,0),0)),0),0)</f>
        <v>0</v>
      </c>
      <c r="AD11" s="1">
        <f>IFERROR(IF(G11&gt;=1,(IF(LEN(H11)&gt;=1,HLOOKUP(H11,PROFILE!$K$5:$V$8,2,0),0)),0),0)</f>
        <v>0</v>
      </c>
      <c r="AE11" s="1">
        <f>IFERROR(IF(G11&gt;=1,(IF(LEN(H11)&gt;=1,HLOOKUP(H11,PROFILE!$K$5:$V$8,3,0),0)),0),0)</f>
        <v>0</v>
      </c>
      <c r="AF11" s="1">
        <f t="shared" ref="AF11:AF74" si="13">IFERROR(IF(G11&gt;=1,(IF(AC11=1,0,IF(AC11=2,AE11,IF(AC11=3,(IF(MOD(AE11,2)=0,ROUNDDOWN(AE11/2,0),IF(MOD(AE11,2)=1,(IF(MOD(F11,2)=0,ROUNDDOWN(AE11/2,0),IF(MOD(F11,2)=1,ROUNDUP(AE11/2,0),0))),0))),0)))),0),0)</f>
        <v>0</v>
      </c>
      <c r="AG11" s="1">
        <f t="shared" ref="AG11:AG74" si="14">AE11-U11</f>
        <v>0</v>
      </c>
      <c r="AH11" s="1">
        <f t="shared" ref="AH11:AH74" si="15">IFERROR(IF(AE11&gt;=1,ROUNDUP(AE11*110/100,0),0),0)</f>
        <v>0</v>
      </c>
      <c r="AI11" s="1">
        <f t="shared" ref="AI11:AI74" si="16">IFERROR(IF(AC11=1,AH11,IF(AC11=2,0,IF(AC11=3,ROUNDUP(AH11/2,0),0))),0)</f>
        <v>0</v>
      </c>
    </row>
    <row r="12" spans="5:35" ht="18" customHeight="1" x14ac:dyDescent="0.25">
      <c r="E12" s="1">
        <v>3</v>
      </c>
      <c r="F12" s="1">
        <f>IFERROR(IF($F$9&gt;=E12,SMALL(PROFILE!$X$13:$X$212,$F$8+E12),0),0)</f>
        <v>0</v>
      </c>
      <c r="G12" s="15">
        <f t="shared" si="5"/>
        <v>0</v>
      </c>
      <c r="H12" s="15" t="str">
        <f>IFERROR(IF($G12&gt;=1,INDEX(PROFILE!$I$13:$X$212,MATCH($F12,PROFILE!$X$13:$X$212,0),1),""),"")</f>
        <v/>
      </c>
      <c r="I12" s="16" t="str">
        <f>IFERROR(IF($G12&gt;=1,INDEX(PROFILE!$I$13:$X$212,MATCH($F12,PROFILE!$X$13:$X$212,0),2),""),"")</f>
        <v/>
      </c>
      <c r="J12" s="16" t="str">
        <f>IFERROR(IF($G12&gt;=1,INDEX(PROFILE!$I$13:$X$212,MATCH($F12,PROFILE!$X$13:$X$212,0),6),""),"")</f>
        <v/>
      </c>
      <c r="K12" s="17"/>
      <c r="L12" s="17"/>
      <c r="M12" s="17"/>
      <c r="N12" s="3">
        <f t="shared" si="6"/>
        <v>0</v>
      </c>
      <c r="O12" s="15">
        <f t="shared" si="0"/>
        <v>0</v>
      </c>
      <c r="P12" s="17"/>
      <c r="Q12" s="3">
        <f t="shared" si="1"/>
        <v>0</v>
      </c>
      <c r="R12" s="3">
        <f t="shared" si="7"/>
        <v>0</v>
      </c>
      <c r="S12" s="3">
        <f t="shared" si="2"/>
        <v>0</v>
      </c>
      <c r="T12" s="3">
        <f t="shared" si="2"/>
        <v>0</v>
      </c>
      <c r="U12" s="15">
        <f t="shared" si="8"/>
        <v>0</v>
      </c>
      <c r="V12" s="15">
        <f t="shared" si="9"/>
        <v>0</v>
      </c>
      <c r="W12" s="3">
        <f t="shared" si="3"/>
        <v>0</v>
      </c>
      <c r="X12" s="15">
        <f t="shared" si="10"/>
        <v>0</v>
      </c>
      <c r="Y12" s="15">
        <f t="shared" si="10"/>
        <v>0</v>
      </c>
      <c r="Z12" s="3">
        <f t="shared" si="4"/>
        <v>0</v>
      </c>
      <c r="AA12" s="3">
        <f t="shared" si="11"/>
        <v>0</v>
      </c>
      <c r="AB12" s="3">
        <f t="shared" si="12"/>
        <v>0</v>
      </c>
      <c r="AC12" s="1">
        <f>IFERROR(IF(G12&gt;=1,(IF(LEN(H12)&gt;=1,VLOOKUP(HLOOKUP(H12,PROFILE!$K$5:$V$8,4,0),PROFILE!$F$1:$G$3,2,0),0)),0),0)</f>
        <v>0</v>
      </c>
      <c r="AD12" s="1">
        <f>IFERROR(IF(G12&gt;=1,(IF(LEN(H12)&gt;=1,HLOOKUP(H12,PROFILE!$K$5:$V$8,2,0),0)),0),0)</f>
        <v>0</v>
      </c>
      <c r="AE12" s="1">
        <f>IFERROR(IF(G12&gt;=1,(IF(LEN(H12)&gt;=1,HLOOKUP(H12,PROFILE!$K$5:$V$8,3,0),0)),0),0)</f>
        <v>0</v>
      </c>
      <c r="AF12" s="1">
        <f t="shared" si="13"/>
        <v>0</v>
      </c>
      <c r="AG12" s="1">
        <f t="shared" si="14"/>
        <v>0</v>
      </c>
      <c r="AH12" s="1">
        <f t="shared" si="15"/>
        <v>0</v>
      </c>
      <c r="AI12" s="1">
        <f t="shared" si="16"/>
        <v>0</v>
      </c>
    </row>
    <row r="13" spans="5:35" ht="18" customHeight="1" x14ac:dyDescent="0.25">
      <c r="E13" s="1">
        <v>4</v>
      </c>
      <c r="F13" s="1">
        <f>IFERROR(IF($F$9&gt;=E13,SMALL(PROFILE!$X$13:$X$212,$F$8+E13),0),0)</f>
        <v>0</v>
      </c>
      <c r="G13" s="15">
        <f t="shared" si="5"/>
        <v>0</v>
      </c>
      <c r="H13" s="15" t="str">
        <f>IFERROR(IF($G13&gt;=1,INDEX(PROFILE!$I$13:$X$212,MATCH($F13,PROFILE!$X$13:$X$212,0),1),""),"")</f>
        <v/>
      </c>
      <c r="I13" s="16" t="str">
        <f>IFERROR(IF($G13&gt;=1,INDEX(PROFILE!$I$13:$X$212,MATCH($F13,PROFILE!$X$13:$X$212,0),2),""),"")</f>
        <v/>
      </c>
      <c r="J13" s="16" t="str">
        <f>IFERROR(IF($G13&gt;=1,INDEX(PROFILE!$I$13:$X$212,MATCH($F13,PROFILE!$X$13:$X$212,0),6),""),"")</f>
        <v/>
      </c>
      <c r="K13" s="17"/>
      <c r="L13" s="17"/>
      <c r="M13" s="17"/>
      <c r="N13" s="3">
        <f t="shared" si="6"/>
        <v>0</v>
      </c>
      <c r="O13" s="15">
        <f t="shared" si="0"/>
        <v>0</v>
      </c>
      <c r="P13" s="17"/>
      <c r="Q13" s="3">
        <f t="shared" si="1"/>
        <v>0</v>
      </c>
      <c r="R13" s="3">
        <f t="shared" si="7"/>
        <v>0</v>
      </c>
      <c r="S13" s="3">
        <f t="shared" si="2"/>
        <v>0</v>
      </c>
      <c r="T13" s="3">
        <f t="shared" si="2"/>
        <v>0</v>
      </c>
      <c r="U13" s="15">
        <f t="shared" si="8"/>
        <v>0</v>
      </c>
      <c r="V13" s="15">
        <f t="shared" si="9"/>
        <v>0</v>
      </c>
      <c r="W13" s="3">
        <f t="shared" si="3"/>
        <v>0</v>
      </c>
      <c r="X13" s="15">
        <f t="shared" si="10"/>
        <v>0</v>
      </c>
      <c r="Y13" s="15">
        <f t="shared" si="10"/>
        <v>0</v>
      </c>
      <c r="Z13" s="3">
        <f t="shared" si="4"/>
        <v>0</v>
      </c>
      <c r="AA13" s="3">
        <f t="shared" si="11"/>
        <v>0</v>
      </c>
      <c r="AB13" s="3">
        <f t="shared" si="12"/>
        <v>0</v>
      </c>
      <c r="AC13" s="1">
        <f>IFERROR(IF(G13&gt;=1,(IF(LEN(H13)&gt;=1,VLOOKUP(HLOOKUP(H13,PROFILE!$K$5:$V$8,4,0),PROFILE!$F$1:$G$3,2,0),0)),0),0)</f>
        <v>0</v>
      </c>
      <c r="AD13" s="1">
        <f>IFERROR(IF(G13&gt;=1,(IF(LEN(H13)&gt;=1,HLOOKUP(H13,PROFILE!$K$5:$V$8,2,0),0)),0),0)</f>
        <v>0</v>
      </c>
      <c r="AE13" s="1">
        <f>IFERROR(IF(G13&gt;=1,(IF(LEN(H13)&gt;=1,HLOOKUP(H13,PROFILE!$K$5:$V$8,3,0),0)),0),0)</f>
        <v>0</v>
      </c>
      <c r="AF13" s="1">
        <f t="shared" si="13"/>
        <v>0</v>
      </c>
      <c r="AG13" s="1">
        <f t="shared" si="14"/>
        <v>0</v>
      </c>
      <c r="AH13" s="1">
        <f t="shared" si="15"/>
        <v>0</v>
      </c>
      <c r="AI13" s="1">
        <f t="shared" si="16"/>
        <v>0</v>
      </c>
    </row>
    <row r="14" spans="5:35" ht="18" customHeight="1" x14ac:dyDescent="0.25">
      <c r="E14" s="1">
        <v>5</v>
      </c>
      <c r="F14" s="1">
        <f>IFERROR(IF($F$9&gt;=E14,SMALL(PROFILE!$X$13:$X$212,$F$8+E14),0),0)</f>
        <v>0</v>
      </c>
      <c r="G14" s="15">
        <f t="shared" si="5"/>
        <v>0</v>
      </c>
      <c r="H14" s="15" t="str">
        <f>IFERROR(IF($G14&gt;=1,INDEX(PROFILE!$I$13:$X$212,MATCH($F14,PROFILE!$X$13:$X$212,0),1),""),"")</f>
        <v/>
      </c>
      <c r="I14" s="16" t="str">
        <f>IFERROR(IF($G14&gt;=1,INDEX(PROFILE!$I$13:$X$212,MATCH($F14,PROFILE!$X$13:$X$212,0),2),""),"")</f>
        <v/>
      </c>
      <c r="J14" s="16" t="str">
        <f>IFERROR(IF($G14&gt;=1,INDEX(PROFILE!$I$13:$X$212,MATCH($F14,PROFILE!$X$13:$X$212,0),6),""),"")</f>
        <v/>
      </c>
      <c r="K14" s="17"/>
      <c r="L14" s="17"/>
      <c r="M14" s="17"/>
      <c r="N14" s="3">
        <f t="shared" si="6"/>
        <v>0</v>
      </c>
      <c r="O14" s="15">
        <f t="shared" si="0"/>
        <v>0</v>
      </c>
      <c r="P14" s="17"/>
      <c r="Q14" s="3">
        <f t="shared" si="1"/>
        <v>0</v>
      </c>
      <c r="R14" s="3">
        <f t="shared" si="7"/>
        <v>0</v>
      </c>
      <c r="S14" s="3">
        <f t="shared" si="2"/>
        <v>0</v>
      </c>
      <c r="T14" s="3">
        <f t="shared" si="2"/>
        <v>0</v>
      </c>
      <c r="U14" s="15">
        <f t="shared" si="8"/>
        <v>0</v>
      </c>
      <c r="V14" s="15">
        <f>IFERROR(IF(G14&gt;=1,(IF(AC14=1,(IF(S14&gt;=AG14,AG14,IF(S14&lt;AG14,S14,0))),IF(AC14=2,0,IF(AC14=3,(IF(S14&gt;=AG14,AG14,IF(S14&lt;AG14,S14,0))),0)))),0),0)</f>
        <v>0</v>
      </c>
      <c r="W14" s="3">
        <f t="shared" si="3"/>
        <v>0</v>
      </c>
      <c r="X14" s="15">
        <f t="shared" si="10"/>
        <v>0</v>
      </c>
      <c r="Y14" s="15">
        <f>S14-V14</f>
        <v>0</v>
      </c>
      <c r="Z14" s="3">
        <f t="shared" si="4"/>
        <v>0</v>
      </c>
      <c r="AA14" s="3">
        <f t="shared" si="11"/>
        <v>0</v>
      </c>
      <c r="AB14" s="3">
        <f t="shared" si="12"/>
        <v>0</v>
      </c>
      <c r="AC14" s="1">
        <f>IFERROR(IF(G14&gt;=1,(IF(LEN(H14)&gt;=1,VLOOKUP(HLOOKUP(H14,PROFILE!$K$5:$V$8,4,0),PROFILE!$F$1:$G$3,2,0),0)),0),0)</f>
        <v>0</v>
      </c>
      <c r="AD14" s="1">
        <f>IFERROR(IF(G14&gt;=1,(IF(LEN(H14)&gt;=1,HLOOKUP(H14,PROFILE!$K$5:$V$8,2,0),0)),0),0)</f>
        <v>0</v>
      </c>
      <c r="AE14" s="1">
        <f>IFERROR(IF(G14&gt;=1,(IF(LEN(H14)&gt;=1,HLOOKUP(H14,PROFILE!$K$5:$V$8,3,0),0)),0),0)</f>
        <v>0</v>
      </c>
      <c r="AF14" s="1">
        <f t="shared" si="13"/>
        <v>0</v>
      </c>
      <c r="AG14" s="1">
        <f t="shared" si="14"/>
        <v>0</v>
      </c>
      <c r="AH14" s="1">
        <f t="shared" si="15"/>
        <v>0</v>
      </c>
      <c r="AI14" s="1">
        <f t="shared" si="16"/>
        <v>0</v>
      </c>
    </row>
    <row r="15" spans="5:35" ht="18" customHeight="1" x14ac:dyDescent="0.25">
      <c r="E15" s="1">
        <v>6</v>
      </c>
      <c r="F15" s="1">
        <f>IFERROR(IF($F$9&gt;=E15,SMALL(PROFILE!$X$13:$X$212,$F$8+E15),0),0)</f>
        <v>0</v>
      </c>
      <c r="G15" s="15">
        <f t="shared" si="5"/>
        <v>0</v>
      </c>
      <c r="H15" s="15" t="str">
        <f>IFERROR(IF($G15&gt;=1,INDEX(PROFILE!$I$13:$X$212,MATCH($F15,PROFILE!$X$13:$X$212,0),1),""),"")</f>
        <v/>
      </c>
      <c r="I15" s="16" t="str">
        <f>IFERROR(IF($G15&gt;=1,INDEX(PROFILE!$I$13:$X$212,MATCH($F15,PROFILE!$X$13:$X$212,0),2),""),"")</f>
        <v/>
      </c>
      <c r="J15" s="16" t="str">
        <f>IFERROR(IF($G15&gt;=1,INDEX(PROFILE!$I$13:$X$212,MATCH($F15,PROFILE!$X$13:$X$212,0),6),""),"")</f>
        <v/>
      </c>
      <c r="K15" s="17"/>
      <c r="L15" s="17"/>
      <c r="M15" s="17"/>
      <c r="N15" s="3">
        <f t="shared" si="6"/>
        <v>0</v>
      </c>
      <c r="O15" s="15">
        <f t="shared" si="0"/>
        <v>0</v>
      </c>
      <c r="P15" s="17"/>
      <c r="Q15" s="3">
        <f t="shared" si="1"/>
        <v>0</v>
      </c>
      <c r="R15" s="3">
        <f t="shared" si="7"/>
        <v>0</v>
      </c>
      <c r="S15" s="3">
        <f t="shared" si="2"/>
        <v>0</v>
      </c>
      <c r="T15" s="3">
        <f t="shared" si="2"/>
        <v>0</v>
      </c>
      <c r="U15" s="15">
        <f t="shared" si="8"/>
        <v>0</v>
      </c>
      <c r="V15" s="15">
        <f t="shared" si="9"/>
        <v>0</v>
      </c>
      <c r="W15" s="3">
        <f t="shared" si="3"/>
        <v>0</v>
      </c>
      <c r="X15" s="15">
        <f t="shared" si="10"/>
        <v>0</v>
      </c>
      <c r="Y15" s="15">
        <f t="shared" si="10"/>
        <v>0</v>
      </c>
      <c r="Z15" s="3">
        <f t="shared" si="4"/>
        <v>0</v>
      </c>
      <c r="AA15" s="3">
        <f t="shared" si="11"/>
        <v>0</v>
      </c>
      <c r="AB15" s="3">
        <f t="shared" si="12"/>
        <v>0</v>
      </c>
      <c r="AC15" s="1">
        <f>IFERROR(IF(G15&gt;=1,(IF(LEN(H15)&gt;=1,VLOOKUP(HLOOKUP(H15,PROFILE!$K$5:$V$8,4,0),PROFILE!$F$1:$G$3,2,0),0)),0),0)</f>
        <v>0</v>
      </c>
      <c r="AD15" s="1">
        <f>IFERROR(IF(G15&gt;=1,(IF(LEN(H15)&gt;=1,HLOOKUP(H15,PROFILE!$K$5:$V$8,2,0),0)),0),0)</f>
        <v>0</v>
      </c>
      <c r="AE15" s="1">
        <f>IFERROR(IF(G15&gt;=1,(IF(LEN(H15)&gt;=1,HLOOKUP(H15,PROFILE!$K$5:$V$8,3,0),0)),0),0)</f>
        <v>0</v>
      </c>
      <c r="AF15" s="1">
        <f t="shared" si="13"/>
        <v>0</v>
      </c>
      <c r="AG15" s="1">
        <f t="shared" si="14"/>
        <v>0</v>
      </c>
      <c r="AH15" s="1">
        <f t="shared" si="15"/>
        <v>0</v>
      </c>
      <c r="AI15" s="1">
        <f t="shared" si="16"/>
        <v>0</v>
      </c>
    </row>
    <row r="16" spans="5:35" ht="18" customHeight="1" x14ac:dyDescent="0.25">
      <c r="E16" s="1">
        <v>7</v>
      </c>
      <c r="F16" s="1">
        <f>IFERROR(IF($F$9&gt;=E16,SMALL(PROFILE!$X$13:$X$212,$F$8+E16),0),0)</f>
        <v>0</v>
      </c>
      <c r="G16" s="15">
        <f t="shared" si="5"/>
        <v>0</v>
      </c>
      <c r="H16" s="15" t="str">
        <f>IFERROR(IF($G16&gt;=1,INDEX(PROFILE!$I$13:$X$212,MATCH($F16,PROFILE!$X$13:$X$212,0),1),""),"")</f>
        <v/>
      </c>
      <c r="I16" s="16" t="str">
        <f>IFERROR(IF($G16&gt;=1,INDEX(PROFILE!$I$13:$X$212,MATCH($F16,PROFILE!$X$13:$X$212,0),2),""),"")</f>
        <v/>
      </c>
      <c r="J16" s="16" t="str">
        <f>IFERROR(IF($G16&gt;=1,INDEX(PROFILE!$I$13:$X$212,MATCH($F16,PROFILE!$X$13:$X$212,0),6),""),"")</f>
        <v/>
      </c>
      <c r="K16" s="17"/>
      <c r="L16" s="17"/>
      <c r="M16" s="17"/>
      <c r="N16" s="3">
        <f t="shared" si="6"/>
        <v>0</v>
      </c>
      <c r="O16" s="15">
        <f t="shared" si="0"/>
        <v>0</v>
      </c>
      <c r="P16" s="17"/>
      <c r="Q16" s="3">
        <f t="shared" si="1"/>
        <v>0</v>
      </c>
      <c r="R16" s="3">
        <f t="shared" si="7"/>
        <v>0</v>
      </c>
      <c r="S16" s="3">
        <f t="shared" si="2"/>
        <v>0</v>
      </c>
      <c r="T16" s="3">
        <f t="shared" si="2"/>
        <v>0</v>
      </c>
      <c r="U16" s="15">
        <f t="shared" si="8"/>
        <v>0</v>
      </c>
      <c r="V16" s="15">
        <f t="shared" si="9"/>
        <v>0</v>
      </c>
      <c r="W16" s="3">
        <f t="shared" si="3"/>
        <v>0</v>
      </c>
      <c r="X16" s="15">
        <f t="shared" si="10"/>
        <v>0</v>
      </c>
      <c r="Y16" s="15">
        <f t="shared" si="10"/>
        <v>0</v>
      </c>
      <c r="Z16" s="3">
        <f t="shared" si="4"/>
        <v>0</v>
      </c>
      <c r="AA16" s="3">
        <f t="shared" si="11"/>
        <v>0</v>
      </c>
      <c r="AB16" s="3">
        <f t="shared" si="12"/>
        <v>0</v>
      </c>
      <c r="AC16" s="1">
        <f>IFERROR(IF(G16&gt;=1,(IF(LEN(H16)&gt;=1,VLOOKUP(HLOOKUP(H16,PROFILE!$K$5:$V$8,4,0),PROFILE!$F$1:$G$3,2,0),0)),0),0)</f>
        <v>0</v>
      </c>
      <c r="AD16" s="1">
        <f>IFERROR(IF(G16&gt;=1,(IF(LEN(H16)&gt;=1,HLOOKUP(H16,PROFILE!$K$5:$V$8,2,0),0)),0),0)</f>
        <v>0</v>
      </c>
      <c r="AE16" s="1">
        <f>IFERROR(IF(G16&gt;=1,(IF(LEN(H16)&gt;=1,HLOOKUP(H16,PROFILE!$K$5:$V$8,3,0),0)),0),0)</f>
        <v>0</v>
      </c>
      <c r="AF16" s="1">
        <f t="shared" si="13"/>
        <v>0</v>
      </c>
      <c r="AG16" s="1">
        <f t="shared" si="14"/>
        <v>0</v>
      </c>
      <c r="AH16" s="1">
        <f t="shared" si="15"/>
        <v>0</v>
      </c>
      <c r="AI16" s="1">
        <f t="shared" si="16"/>
        <v>0</v>
      </c>
    </row>
    <row r="17" spans="5:35" ht="18" customHeight="1" x14ac:dyDescent="0.25">
      <c r="E17" s="1">
        <v>8</v>
      </c>
      <c r="F17" s="1">
        <f>IFERROR(IF($F$9&gt;=E17,SMALL(PROFILE!$X$13:$X$212,$F$8+E17),0),0)</f>
        <v>0</v>
      </c>
      <c r="G17" s="15">
        <f t="shared" si="5"/>
        <v>0</v>
      </c>
      <c r="H17" s="15" t="str">
        <f>IFERROR(IF($G17&gt;=1,INDEX(PROFILE!$I$13:$X$212,MATCH($F17,PROFILE!$X$13:$X$212,0),1),""),"")</f>
        <v/>
      </c>
      <c r="I17" s="16" t="str">
        <f>IFERROR(IF($G17&gt;=1,INDEX(PROFILE!$I$13:$X$212,MATCH($F17,PROFILE!$X$13:$X$212,0),2),""),"")</f>
        <v/>
      </c>
      <c r="J17" s="16" t="str">
        <f>IFERROR(IF($G17&gt;=1,INDEX(PROFILE!$I$13:$X$212,MATCH($F17,PROFILE!$X$13:$X$212,0),6),""),"")</f>
        <v/>
      </c>
      <c r="K17" s="17"/>
      <c r="L17" s="17"/>
      <c r="M17" s="17"/>
      <c r="N17" s="3">
        <f t="shared" si="6"/>
        <v>0</v>
      </c>
      <c r="O17" s="15">
        <f t="shared" si="0"/>
        <v>0</v>
      </c>
      <c r="P17" s="17"/>
      <c r="Q17" s="3">
        <f t="shared" si="1"/>
        <v>0</v>
      </c>
      <c r="R17" s="3">
        <f t="shared" si="7"/>
        <v>0</v>
      </c>
      <c r="S17" s="3">
        <f t="shared" si="2"/>
        <v>0</v>
      </c>
      <c r="T17" s="3">
        <f t="shared" si="2"/>
        <v>0</v>
      </c>
      <c r="U17" s="15">
        <f t="shared" si="8"/>
        <v>0</v>
      </c>
      <c r="V17" s="15">
        <f t="shared" si="9"/>
        <v>0</v>
      </c>
      <c r="W17" s="3">
        <f t="shared" si="3"/>
        <v>0</v>
      </c>
      <c r="X17" s="15">
        <f t="shared" si="10"/>
        <v>0</v>
      </c>
      <c r="Y17" s="15">
        <f t="shared" si="10"/>
        <v>0</v>
      </c>
      <c r="Z17" s="3">
        <f t="shared" si="4"/>
        <v>0</v>
      </c>
      <c r="AA17" s="3">
        <f t="shared" si="11"/>
        <v>0</v>
      </c>
      <c r="AB17" s="3">
        <f t="shared" si="12"/>
        <v>0</v>
      </c>
      <c r="AC17" s="1">
        <f>IFERROR(IF(G17&gt;=1,(IF(LEN(H17)&gt;=1,VLOOKUP(HLOOKUP(H17,PROFILE!$K$5:$V$8,4,0),PROFILE!$F$1:$G$3,2,0),0)),0),0)</f>
        <v>0</v>
      </c>
      <c r="AD17" s="1">
        <f>IFERROR(IF(G17&gt;=1,(IF(LEN(H17)&gt;=1,HLOOKUP(H17,PROFILE!$K$5:$V$8,2,0),0)),0),0)</f>
        <v>0</v>
      </c>
      <c r="AE17" s="1">
        <f>IFERROR(IF(G17&gt;=1,(IF(LEN(H17)&gt;=1,HLOOKUP(H17,PROFILE!$K$5:$V$8,3,0),0)),0),0)</f>
        <v>0</v>
      </c>
      <c r="AF17" s="1">
        <f t="shared" si="13"/>
        <v>0</v>
      </c>
      <c r="AG17" s="1">
        <f t="shared" si="14"/>
        <v>0</v>
      </c>
      <c r="AH17" s="1">
        <f t="shared" si="15"/>
        <v>0</v>
      </c>
      <c r="AI17" s="1">
        <f t="shared" si="16"/>
        <v>0</v>
      </c>
    </row>
    <row r="18" spans="5:35" ht="18" customHeight="1" x14ac:dyDescent="0.25">
      <c r="E18" s="1">
        <v>9</v>
      </c>
      <c r="F18" s="1">
        <f>IFERROR(IF($F$9&gt;=E18,SMALL(PROFILE!$X$13:$X$212,$F$8+E18),0),0)</f>
        <v>0</v>
      </c>
      <c r="G18" s="15">
        <f t="shared" si="5"/>
        <v>0</v>
      </c>
      <c r="H18" s="15" t="str">
        <f>IFERROR(IF($G18&gt;=1,INDEX(PROFILE!$I$13:$X$212,MATCH($F18,PROFILE!$X$13:$X$212,0),1),""),"")</f>
        <v/>
      </c>
      <c r="I18" s="16" t="str">
        <f>IFERROR(IF($G18&gt;=1,INDEX(PROFILE!$I$13:$X$212,MATCH($F18,PROFILE!$X$13:$X$212,0),2),""),"")</f>
        <v/>
      </c>
      <c r="J18" s="16" t="str">
        <f>IFERROR(IF($G18&gt;=1,INDEX(PROFILE!$I$13:$X$212,MATCH($F18,PROFILE!$X$13:$X$212,0),6),""),"")</f>
        <v/>
      </c>
      <c r="K18" s="17"/>
      <c r="L18" s="17"/>
      <c r="M18" s="17"/>
      <c r="N18" s="3">
        <f t="shared" si="6"/>
        <v>0</v>
      </c>
      <c r="O18" s="15">
        <f t="shared" si="0"/>
        <v>0</v>
      </c>
      <c r="P18" s="17"/>
      <c r="Q18" s="3">
        <f t="shared" si="1"/>
        <v>0</v>
      </c>
      <c r="R18" s="3">
        <f t="shared" si="7"/>
        <v>0</v>
      </c>
      <c r="S18" s="3">
        <f t="shared" si="2"/>
        <v>0</v>
      </c>
      <c r="T18" s="3">
        <f t="shared" si="2"/>
        <v>0</v>
      </c>
      <c r="U18" s="15">
        <f t="shared" si="8"/>
        <v>0</v>
      </c>
      <c r="V18" s="15">
        <f t="shared" si="9"/>
        <v>0</v>
      </c>
      <c r="W18" s="3">
        <f t="shared" si="3"/>
        <v>0</v>
      </c>
      <c r="X18" s="15">
        <f t="shared" si="10"/>
        <v>0</v>
      </c>
      <c r="Y18" s="15">
        <f t="shared" si="10"/>
        <v>0</v>
      </c>
      <c r="Z18" s="3">
        <f t="shared" si="4"/>
        <v>0</v>
      </c>
      <c r="AA18" s="3">
        <f t="shared" si="11"/>
        <v>0</v>
      </c>
      <c r="AB18" s="3">
        <f t="shared" si="12"/>
        <v>0</v>
      </c>
      <c r="AC18" s="1">
        <f>IFERROR(IF(G18&gt;=1,(IF(LEN(H18)&gt;=1,VLOOKUP(HLOOKUP(H18,PROFILE!$K$5:$V$8,4,0),PROFILE!$F$1:$G$3,2,0),0)),0),0)</f>
        <v>0</v>
      </c>
      <c r="AD18" s="1">
        <f>IFERROR(IF(G18&gt;=1,(IF(LEN(H18)&gt;=1,HLOOKUP(H18,PROFILE!$K$5:$V$8,2,0),0)),0),0)</f>
        <v>0</v>
      </c>
      <c r="AE18" s="1">
        <f>IFERROR(IF(G18&gt;=1,(IF(LEN(H18)&gt;=1,HLOOKUP(H18,PROFILE!$K$5:$V$8,3,0),0)),0),0)</f>
        <v>0</v>
      </c>
      <c r="AF18" s="1">
        <f t="shared" si="13"/>
        <v>0</v>
      </c>
      <c r="AG18" s="1">
        <f t="shared" si="14"/>
        <v>0</v>
      </c>
      <c r="AH18" s="1">
        <f t="shared" si="15"/>
        <v>0</v>
      </c>
      <c r="AI18" s="1">
        <f t="shared" si="16"/>
        <v>0</v>
      </c>
    </row>
    <row r="19" spans="5:35" ht="18" customHeight="1" x14ac:dyDescent="0.25">
      <c r="E19" s="1">
        <v>10</v>
      </c>
      <c r="F19" s="1">
        <f>IFERROR(IF($F$9&gt;=E19,SMALL(PROFILE!$X$13:$X$212,$F$8+E19),0),0)</f>
        <v>0</v>
      </c>
      <c r="G19" s="15">
        <f t="shared" si="5"/>
        <v>0</v>
      </c>
      <c r="H19" s="15" t="str">
        <f>IFERROR(IF($G19&gt;=1,INDEX(PROFILE!$I$13:$X$212,MATCH($F19,PROFILE!$X$13:$X$212,0),1),""),"")</f>
        <v/>
      </c>
      <c r="I19" s="16" t="str">
        <f>IFERROR(IF($G19&gt;=1,INDEX(PROFILE!$I$13:$X$212,MATCH($F19,PROFILE!$X$13:$X$212,0),2),""),"")</f>
        <v/>
      </c>
      <c r="J19" s="16" t="str">
        <f>IFERROR(IF($G19&gt;=1,INDEX(PROFILE!$I$13:$X$212,MATCH($F19,PROFILE!$X$13:$X$212,0),6),""),"")</f>
        <v/>
      </c>
      <c r="K19" s="17"/>
      <c r="L19" s="17"/>
      <c r="M19" s="17"/>
      <c r="N19" s="3">
        <f t="shared" si="6"/>
        <v>0</v>
      </c>
      <c r="O19" s="15">
        <f t="shared" si="0"/>
        <v>0</v>
      </c>
      <c r="P19" s="17"/>
      <c r="Q19" s="3">
        <f t="shared" si="1"/>
        <v>0</v>
      </c>
      <c r="R19" s="3">
        <f t="shared" si="7"/>
        <v>0</v>
      </c>
      <c r="S19" s="3">
        <f t="shared" si="2"/>
        <v>0</v>
      </c>
      <c r="T19" s="3">
        <f t="shared" si="2"/>
        <v>0</v>
      </c>
      <c r="U19" s="15">
        <f>IFERROR(IF(G19&gt;=1,(IF(AC19&gt;=2,(IF(R19&gt;=AF19,AF19,IF(R19&lt;AF19,R19,0))),0)),0),0)</f>
        <v>0</v>
      </c>
      <c r="V19" s="15">
        <f t="shared" si="9"/>
        <v>0</v>
      </c>
      <c r="W19" s="3">
        <f t="shared" si="3"/>
        <v>0</v>
      </c>
      <c r="X19" s="15">
        <f t="shared" si="10"/>
        <v>0</v>
      </c>
      <c r="Y19" s="15">
        <f t="shared" si="10"/>
        <v>0</v>
      </c>
      <c r="Z19" s="3">
        <f t="shared" si="4"/>
        <v>0</v>
      </c>
      <c r="AA19" s="3">
        <f t="shared" si="11"/>
        <v>0</v>
      </c>
      <c r="AB19" s="3">
        <f t="shared" si="12"/>
        <v>0</v>
      </c>
      <c r="AC19" s="1">
        <f>IFERROR(IF(G19&gt;=1,(IF(LEN(H19)&gt;=1,VLOOKUP(HLOOKUP(H19,PROFILE!$K$5:$V$8,4,0),PROFILE!$F$1:$G$3,2,0),0)),0),0)</f>
        <v>0</v>
      </c>
      <c r="AD19" s="1">
        <f>IFERROR(IF(G19&gt;=1,(IF(LEN(H19)&gt;=1,HLOOKUP(H19,PROFILE!$K$5:$V$8,2,0),0)),0),0)</f>
        <v>0</v>
      </c>
      <c r="AE19" s="1">
        <f>IFERROR(IF(G19&gt;=1,(IF(LEN(H19)&gt;=1,HLOOKUP(H19,PROFILE!$K$5:$V$8,3,0),0)),0),0)</f>
        <v>0</v>
      </c>
      <c r="AF19" s="1">
        <f t="shared" si="13"/>
        <v>0</v>
      </c>
      <c r="AG19" s="1">
        <f t="shared" si="14"/>
        <v>0</v>
      </c>
      <c r="AH19" s="1">
        <f t="shared" si="15"/>
        <v>0</v>
      </c>
      <c r="AI19" s="1">
        <f t="shared" si="16"/>
        <v>0</v>
      </c>
    </row>
    <row r="20" spans="5:35" ht="18" customHeight="1" x14ac:dyDescent="0.25">
      <c r="E20" s="1">
        <v>11</v>
      </c>
      <c r="F20" s="1">
        <f>IFERROR(IF($F$9&gt;=E20,SMALL(PROFILE!$X$13:$X$212,$F$8+E20),0),0)</f>
        <v>0</v>
      </c>
      <c r="G20" s="15">
        <f t="shared" si="5"/>
        <v>0</v>
      </c>
      <c r="H20" s="15" t="str">
        <f>IFERROR(IF($G20&gt;=1,INDEX(PROFILE!$I$13:$X$212,MATCH($F20,PROFILE!$X$13:$X$212,0),1),""),"")</f>
        <v/>
      </c>
      <c r="I20" s="16" t="str">
        <f>IFERROR(IF($G20&gt;=1,INDEX(PROFILE!$I$13:$X$212,MATCH($F20,PROFILE!$X$13:$X$212,0),2),""),"")</f>
        <v/>
      </c>
      <c r="J20" s="16" t="str">
        <f>IFERROR(IF($G20&gt;=1,INDEX(PROFILE!$I$13:$X$212,MATCH($F20,PROFILE!$X$13:$X$212,0),6),""),"")</f>
        <v/>
      </c>
      <c r="K20" s="17"/>
      <c r="L20" s="17"/>
      <c r="M20" s="17"/>
      <c r="N20" s="3">
        <f t="shared" si="6"/>
        <v>0</v>
      </c>
      <c r="O20" s="15">
        <f t="shared" si="0"/>
        <v>0</v>
      </c>
      <c r="P20" s="17"/>
      <c r="Q20" s="3">
        <f t="shared" si="1"/>
        <v>0</v>
      </c>
      <c r="R20" s="3">
        <f t="shared" si="7"/>
        <v>0</v>
      </c>
      <c r="S20" s="3">
        <f t="shared" si="2"/>
        <v>0</v>
      </c>
      <c r="T20" s="3">
        <f t="shared" si="2"/>
        <v>0</v>
      </c>
      <c r="U20" s="15">
        <f t="shared" si="8"/>
        <v>0</v>
      </c>
      <c r="V20" s="15">
        <f t="shared" si="9"/>
        <v>0</v>
      </c>
      <c r="W20" s="3">
        <f t="shared" si="3"/>
        <v>0</v>
      </c>
      <c r="X20" s="15">
        <f t="shared" si="10"/>
        <v>0</v>
      </c>
      <c r="Y20" s="15">
        <f t="shared" si="10"/>
        <v>0</v>
      </c>
      <c r="Z20" s="3">
        <f t="shared" si="4"/>
        <v>0</v>
      </c>
      <c r="AA20" s="3">
        <f t="shared" si="11"/>
        <v>0</v>
      </c>
      <c r="AB20" s="3">
        <f t="shared" si="12"/>
        <v>0</v>
      </c>
      <c r="AC20" s="1">
        <f>IFERROR(IF(G20&gt;=1,(IF(LEN(H20)&gt;=1,VLOOKUP(HLOOKUP(H20,PROFILE!$K$5:$V$8,4,0),PROFILE!$F$1:$G$3,2,0),0)),0),0)</f>
        <v>0</v>
      </c>
      <c r="AD20" s="1">
        <f>IFERROR(IF(G20&gt;=1,(IF(LEN(H20)&gt;=1,HLOOKUP(H20,PROFILE!$K$5:$V$8,2,0),0)),0),0)</f>
        <v>0</v>
      </c>
      <c r="AE20" s="1">
        <f>IFERROR(IF(G20&gt;=1,(IF(LEN(H20)&gt;=1,HLOOKUP(H20,PROFILE!$K$5:$V$8,3,0),0)),0),0)</f>
        <v>0</v>
      </c>
      <c r="AF20" s="1">
        <f t="shared" si="13"/>
        <v>0</v>
      </c>
      <c r="AG20" s="1">
        <f t="shared" si="14"/>
        <v>0</v>
      </c>
      <c r="AH20" s="1">
        <f t="shared" si="15"/>
        <v>0</v>
      </c>
      <c r="AI20" s="1">
        <f t="shared" si="16"/>
        <v>0</v>
      </c>
    </row>
    <row r="21" spans="5:35" ht="18" customHeight="1" x14ac:dyDescent="0.25">
      <c r="E21" s="1">
        <v>12</v>
      </c>
      <c r="F21" s="1">
        <f>IFERROR(IF($F$9&gt;=E21,SMALL(PROFILE!$X$13:$X$212,$F$8+E21),0),0)</f>
        <v>0</v>
      </c>
      <c r="G21" s="15">
        <f t="shared" si="5"/>
        <v>0</v>
      </c>
      <c r="H21" s="15" t="str">
        <f>IFERROR(IF($G21&gt;=1,INDEX(PROFILE!$I$13:$X$212,MATCH($F21,PROFILE!$X$13:$X$212,0),1),""),"")</f>
        <v/>
      </c>
      <c r="I21" s="16" t="str">
        <f>IFERROR(IF($G21&gt;=1,INDEX(PROFILE!$I$13:$X$212,MATCH($F21,PROFILE!$X$13:$X$212,0),2),""),"")</f>
        <v/>
      </c>
      <c r="J21" s="16" t="str">
        <f>IFERROR(IF($G21&gt;=1,INDEX(PROFILE!$I$13:$X$212,MATCH($F21,PROFILE!$X$13:$X$212,0),6),""),"")</f>
        <v/>
      </c>
      <c r="K21" s="17"/>
      <c r="L21" s="17"/>
      <c r="M21" s="17"/>
      <c r="N21" s="3">
        <f t="shared" si="6"/>
        <v>0</v>
      </c>
      <c r="O21" s="15">
        <f t="shared" si="0"/>
        <v>0</v>
      </c>
      <c r="P21" s="17"/>
      <c r="Q21" s="3">
        <f t="shared" si="1"/>
        <v>0</v>
      </c>
      <c r="R21" s="3">
        <f t="shared" si="7"/>
        <v>0</v>
      </c>
      <c r="S21" s="3">
        <f t="shared" si="2"/>
        <v>0</v>
      </c>
      <c r="T21" s="3">
        <f t="shared" si="2"/>
        <v>0</v>
      </c>
      <c r="U21" s="15">
        <f t="shared" si="8"/>
        <v>0</v>
      </c>
      <c r="V21" s="15">
        <f t="shared" si="9"/>
        <v>0</v>
      </c>
      <c r="W21" s="3">
        <f t="shared" si="3"/>
        <v>0</v>
      </c>
      <c r="X21" s="15">
        <f t="shared" si="10"/>
        <v>0</v>
      </c>
      <c r="Y21" s="15">
        <f t="shared" si="10"/>
        <v>0</v>
      </c>
      <c r="Z21" s="3">
        <f t="shared" si="4"/>
        <v>0</v>
      </c>
      <c r="AA21" s="3">
        <f t="shared" si="11"/>
        <v>0</v>
      </c>
      <c r="AB21" s="3">
        <f t="shared" si="12"/>
        <v>0</v>
      </c>
      <c r="AC21" s="1">
        <f>IFERROR(IF(G21&gt;=1,(IF(LEN(H21)&gt;=1,VLOOKUP(HLOOKUP(H21,PROFILE!$K$5:$V$8,4,0),PROFILE!$F$1:$G$3,2,0),0)),0),0)</f>
        <v>0</v>
      </c>
      <c r="AD21" s="1">
        <f>IFERROR(IF(G21&gt;=1,(IF(LEN(H21)&gt;=1,HLOOKUP(H21,PROFILE!$K$5:$V$8,2,0),0)),0),0)</f>
        <v>0</v>
      </c>
      <c r="AE21" s="1">
        <f>IFERROR(IF(G21&gt;=1,(IF(LEN(H21)&gt;=1,HLOOKUP(H21,PROFILE!$K$5:$V$8,3,0),0)),0),0)</f>
        <v>0</v>
      </c>
      <c r="AF21" s="1">
        <f t="shared" si="13"/>
        <v>0</v>
      </c>
      <c r="AG21" s="1">
        <f t="shared" si="14"/>
        <v>0</v>
      </c>
      <c r="AH21" s="1">
        <f t="shared" si="15"/>
        <v>0</v>
      </c>
      <c r="AI21" s="1">
        <f t="shared" si="16"/>
        <v>0</v>
      </c>
    </row>
    <row r="22" spans="5:35" ht="18" customHeight="1" x14ac:dyDescent="0.25">
      <c r="E22" s="1">
        <v>13</v>
      </c>
      <c r="F22" s="1">
        <f>IFERROR(IF($F$9&gt;=E22,SMALL(PROFILE!$X$13:$X$212,$F$8+E22),0),0)</f>
        <v>0</v>
      </c>
      <c r="G22" s="15">
        <f t="shared" si="5"/>
        <v>0</v>
      </c>
      <c r="H22" s="15" t="str">
        <f>IFERROR(IF($G22&gt;=1,INDEX(PROFILE!$I$13:$X$212,MATCH($F22,PROFILE!$X$13:$X$212,0),1),""),"")</f>
        <v/>
      </c>
      <c r="I22" s="16" t="str">
        <f>IFERROR(IF($G22&gt;=1,INDEX(PROFILE!$I$13:$X$212,MATCH($F22,PROFILE!$X$13:$X$212,0),2),""),"")</f>
        <v/>
      </c>
      <c r="J22" s="16" t="str">
        <f>IFERROR(IF($G22&gt;=1,INDEX(PROFILE!$I$13:$X$212,MATCH($F22,PROFILE!$X$13:$X$212,0),6),""),"")</f>
        <v/>
      </c>
      <c r="K22" s="17"/>
      <c r="L22" s="17"/>
      <c r="M22" s="17"/>
      <c r="N22" s="3">
        <f t="shared" si="6"/>
        <v>0</v>
      </c>
      <c r="O22" s="15">
        <f t="shared" si="0"/>
        <v>0</v>
      </c>
      <c r="P22" s="17"/>
      <c r="Q22" s="3">
        <f t="shared" si="1"/>
        <v>0</v>
      </c>
      <c r="R22" s="3">
        <f t="shared" si="7"/>
        <v>0</v>
      </c>
      <c r="S22" s="3">
        <f t="shared" si="2"/>
        <v>0</v>
      </c>
      <c r="T22" s="3">
        <f t="shared" si="2"/>
        <v>0</v>
      </c>
      <c r="U22" s="15">
        <f t="shared" si="8"/>
        <v>0</v>
      </c>
      <c r="V22" s="15">
        <f t="shared" si="9"/>
        <v>0</v>
      </c>
      <c r="W22" s="3">
        <f t="shared" si="3"/>
        <v>0</v>
      </c>
      <c r="X22" s="15">
        <f t="shared" si="10"/>
        <v>0</v>
      </c>
      <c r="Y22" s="15">
        <f t="shared" si="10"/>
        <v>0</v>
      </c>
      <c r="Z22" s="3">
        <f t="shared" si="4"/>
        <v>0</v>
      </c>
      <c r="AA22" s="3">
        <f t="shared" si="11"/>
        <v>0</v>
      </c>
      <c r="AB22" s="3">
        <f t="shared" si="12"/>
        <v>0</v>
      </c>
      <c r="AC22" s="1">
        <f>IFERROR(IF(G22&gt;=1,(IF(LEN(H22)&gt;=1,VLOOKUP(HLOOKUP(H22,PROFILE!$K$5:$V$8,4,0),PROFILE!$F$1:$G$3,2,0),0)),0),0)</f>
        <v>0</v>
      </c>
      <c r="AD22" s="1">
        <f>IFERROR(IF(G22&gt;=1,(IF(LEN(H22)&gt;=1,HLOOKUP(H22,PROFILE!$K$5:$V$8,2,0),0)),0),0)</f>
        <v>0</v>
      </c>
      <c r="AE22" s="1">
        <f>IFERROR(IF(G22&gt;=1,(IF(LEN(H22)&gt;=1,HLOOKUP(H22,PROFILE!$K$5:$V$8,3,0),0)),0),0)</f>
        <v>0</v>
      </c>
      <c r="AF22" s="1">
        <f t="shared" si="13"/>
        <v>0</v>
      </c>
      <c r="AG22" s="1">
        <f t="shared" si="14"/>
        <v>0</v>
      </c>
      <c r="AH22" s="1">
        <f t="shared" si="15"/>
        <v>0</v>
      </c>
      <c r="AI22" s="1">
        <f t="shared" si="16"/>
        <v>0</v>
      </c>
    </row>
    <row r="23" spans="5:35" ht="18" customHeight="1" x14ac:dyDescent="0.25">
      <c r="E23" s="1">
        <v>14</v>
      </c>
      <c r="F23" s="1">
        <f>IFERROR(IF($F$9&gt;=E23,SMALL(PROFILE!$X$13:$X$212,$F$8+E23),0),0)</f>
        <v>0</v>
      </c>
      <c r="G23" s="15">
        <f t="shared" si="5"/>
        <v>0</v>
      </c>
      <c r="H23" s="15" t="str">
        <f>IFERROR(IF($G23&gt;=1,INDEX(PROFILE!$I$13:$X$212,MATCH($F23,PROFILE!$X$13:$X$212,0),1),""),"")</f>
        <v/>
      </c>
      <c r="I23" s="16" t="str">
        <f>IFERROR(IF($G23&gt;=1,INDEX(PROFILE!$I$13:$X$212,MATCH($F23,PROFILE!$X$13:$X$212,0),2),""),"")</f>
        <v/>
      </c>
      <c r="J23" s="16" t="str">
        <f>IFERROR(IF($G23&gt;=1,INDEX(PROFILE!$I$13:$X$212,MATCH($F23,PROFILE!$X$13:$X$212,0),6),""),"")</f>
        <v/>
      </c>
      <c r="K23" s="17"/>
      <c r="L23" s="17"/>
      <c r="M23" s="17"/>
      <c r="N23" s="3">
        <f t="shared" si="6"/>
        <v>0</v>
      </c>
      <c r="O23" s="15">
        <f t="shared" si="0"/>
        <v>0</v>
      </c>
      <c r="P23" s="17"/>
      <c r="Q23" s="3">
        <f t="shared" si="1"/>
        <v>0</v>
      </c>
      <c r="R23" s="3">
        <f t="shared" si="7"/>
        <v>0</v>
      </c>
      <c r="S23" s="3">
        <f t="shared" si="2"/>
        <v>0</v>
      </c>
      <c r="T23" s="3">
        <f t="shared" si="2"/>
        <v>0</v>
      </c>
      <c r="U23" s="15">
        <f t="shared" si="8"/>
        <v>0</v>
      </c>
      <c r="V23" s="15">
        <f t="shared" si="9"/>
        <v>0</v>
      </c>
      <c r="W23" s="3">
        <f t="shared" si="3"/>
        <v>0</v>
      </c>
      <c r="X23" s="15">
        <f t="shared" si="10"/>
        <v>0</v>
      </c>
      <c r="Y23" s="15">
        <f t="shared" si="10"/>
        <v>0</v>
      </c>
      <c r="Z23" s="3">
        <f t="shared" si="4"/>
        <v>0</v>
      </c>
      <c r="AA23" s="3">
        <f t="shared" si="11"/>
        <v>0</v>
      </c>
      <c r="AB23" s="3">
        <f t="shared" si="12"/>
        <v>0</v>
      </c>
      <c r="AC23" s="1">
        <f>IFERROR(IF(G23&gt;=1,(IF(LEN(H23)&gt;=1,VLOOKUP(HLOOKUP(H23,PROFILE!$K$5:$V$8,4,0),PROFILE!$F$1:$G$3,2,0),0)),0),0)</f>
        <v>0</v>
      </c>
      <c r="AD23" s="1">
        <f>IFERROR(IF(G23&gt;=1,(IF(LEN(H23)&gt;=1,HLOOKUP(H23,PROFILE!$K$5:$V$8,2,0),0)),0),0)</f>
        <v>0</v>
      </c>
      <c r="AE23" s="1">
        <f>IFERROR(IF(G23&gt;=1,(IF(LEN(H23)&gt;=1,HLOOKUP(H23,PROFILE!$K$5:$V$8,3,0),0)),0),0)</f>
        <v>0</v>
      </c>
      <c r="AF23" s="1">
        <f t="shared" si="13"/>
        <v>0</v>
      </c>
      <c r="AG23" s="1">
        <f t="shared" si="14"/>
        <v>0</v>
      </c>
      <c r="AH23" s="1">
        <f t="shared" si="15"/>
        <v>0</v>
      </c>
      <c r="AI23" s="1">
        <f t="shared" si="16"/>
        <v>0</v>
      </c>
    </row>
    <row r="24" spans="5:35" ht="18" customHeight="1" x14ac:dyDescent="0.25">
      <c r="E24" s="1">
        <v>15</v>
      </c>
      <c r="F24" s="1">
        <f>IFERROR(IF($F$9&gt;=E24,SMALL(PROFILE!$X$13:$X$212,$F$8+E24),0),0)</f>
        <v>0</v>
      </c>
      <c r="G24" s="15">
        <f t="shared" si="5"/>
        <v>0</v>
      </c>
      <c r="H24" s="15" t="str">
        <f>IFERROR(IF($G24&gt;=1,INDEX(PROFILE!$I$13:$X$212,MATCH($F24,PROFILE!$X$13:$X$212,0),1),""),"")</f>
        <v/>
      </c>
      <c r="I24" s="16" t="str">
        <f>IFERROR(IF($G24&gt;=1,INDEX(PROFILE!$I$13:$X$212,MATCH($F24,PROFILE!$X$13:$X$212,0),2),""),"")</f>
        <v/>
      </c>
      <c r="J24" s="16" t="str">
        <f>IFERROR(IF($G24&gt;=1,INDEX(PROFILE!$I$13:$X$212,MATCH($F24,PROFILE!$X$13:$X$212,0),6),""),"")</f>
        <v/>
      </c>
      <c r="K24" s="17"/>
      <c r="L24" s="17"/>
      <c r="M24" s="17"/>
      <c r="N24" s="3">
        <f t="shared" si="6"/>
        <v>0</v>
      </c>
      <c r="O24" s="15">
        <f t="shared" si="0"/>
        <v>0</v>
      </c>
      <c r="P24" s="17"/>
      <c r="Q24" s="3">
        <f t="shared" si="1"/>
        <v>0</v>
      </c>
      <c r="R24" s="3">
        <f t="shared" si="7"/>
        <v>0</v>
      </c>
      <c r="S24" s="3">
        <f t="shared" si="2"/>
        <v>0</v>
      </c>
      <c r="T24" s="3">
        <f t="shared" si="2"/>
        <v>0</v>
      </c>
      <c r="U24" s="15">
        <f t="shared" si="8"/>
        <v>0</v>
      </c>
      <c r="V24" s="15">
        <f t="shared" si="9"/>
        <v>0</v>
      </c>
      <c r="W24" s="3">
        <f t="shared" si="3"/>
        <v>0</v>
      </c>
      <c r="X24" s="15">
        <f t="shared" si="10"/>
        <v>0</v>
      </c>
      <c r="Y24" s="15">
        <f t="shared" si="10"/>
        <v>0</v>
      </c>
      <c r="Z24" s="3">
        <f t="shared" si="4"/>
        <v>0</v>
      </c>
      <c r="AA24" s="3">
        <f t="shared" si="11"/>
        <v>0</v>
      </c>
      <c r="AB24" s="3">
        <f t="shared" si="12"/>
        <v>0</v>
      </c>
      <c r="AC24" s="1">
        <f>IFERROR(IF(G24&gt;=1,(IF(LEN(H24)&gt;=1,VLOOKUP(HLOOKUP(H24,PROFILE!$K$5:$V$8,4,0),PROFILE!$F$1:$G$3,2,0),0)),0),0)</f>
        <v>0</v>
      </c>
      <c r="AD24" s="1">
        <f>IFERROR(IF(G24&gt;=1,(IF(LEN(H24)&gt;=1,HLOOKUP(H24,PROFILE!$K$5:$V$8,2,0),0)),0),0)</f>
        <v>0</v>
      </c>
      <c r="AE24" s="1">
        <f>IFERROR(IF(G24&gt;=1,(IF(LEN(H24)&gt;=1,HLOOKUP(H24,PROFILE!$K$5:$V$8,3,0),0)),0),0)</f>
        <v>0</v>
      </c>
      <c r="AF24" s="1">
        <f t="shared" si="13"/>
        <v>0</v>
      </c>
      <c r="AG24" s="1">
        <f t="shared" si="14"/>
        <v>0</v>
      </c>
      <c r="AH24" s="1">
        <f t="shared" si="15"/>
        <v>0</v>
      </c>
      <c r="AI24" s="1">
        <f t="shared" si="16"/>
        <v>0</v>
      </c>
    </row>
    <row r="25" spans="5:35" ht="18" customHeight="1" x14ac:dyDescent="0.25">
      <c r="E25" s="1">
        <v>16</v>
      </c>
      <c r="F25" s="1">
        <f>IFERROR(IF($F$9&gt;=E25,SMALL(PROFILE!$X$13:$X$212,$F$8+E25),0),0)</f>
        <v>0</v>
      </c>
      <c r="G25" s="15">
        <f t="shared" si="5"/>
        <v>0</v>
      </c>
      <c r="H25" s="15" t="str">
        <f>IFERROR(IF($G25&gt;=1,INDEX(PROFILE!$I$13:$X$212,MATCH($F25,PROFILE!$X$13:$X$212,0),1),""),"")</f>
        <v/>
      </c>
      <c r="I25" s="16" t="str">
        <f>IFERROR(IF($G25&gt;=1,INDEX(PROFILE!$I$13:$X$212,MATCH($F25,PROFILE!$X$13:$X$212,0),2),""),"")</f>
        <v/>
      </c>
      <c r="J25" s="16" t="str">
        <f>IFERROR(IF($G25&gt;=1,INDEX(PROFILE!$I$13:$X$212,MATCH($F25,PROFILE!$X$13:$X$212,0),6),""),"")</f>
        <v/>
      </c>
      <c r="K25" s="17"/>
      <c r="L25" s="17"/>
      <c r="M25" s="17"/>
      <c r="N25" s="3">
        <f t="shared" si="6"/>
        <v>0</v>
      </c>
      <c r="O25" s="15">
        <f t="shared" si="0"/>
        <v>0</v>
      </c>
      <c r="P25" s="17"/>
      <c r="Q25" s="3">
        <f t="shared" si="1"/>
        <v>0</v>
      </c>
      <c r="R25" s="3">
        <f t="shared" si="7"/>
        <v>0</v>
      </c>
      <c r="S25" s="3">
        <f t="shared" si="2"/>
        <v>0</v>
      </c>
      <c r="T25" s="3">
        <f t="shared" si="2"/>
        <v>0</v>
      </c>
      <c r="U25" s="15">
        <f t="shared" si="8"/>
        <v>0</v>
      </c>
      <c r="V25" s="15">
        <f t="shared" si="9"/>
        <v>0</v>
      </c>
      <c r="W25" s="3">
        <f t="shared" si="3"/>
        <v>0</v>
      </c>
      <c r="X25" s="15">
        <f t="shared" si="10"/>
        <v>0</v>
      </c>
      <c r="Y25" s="15">
        <f t="shared" si="10"/>
        <v>0</v>
      </c>
      <c r="Z25" s="3">
        <f t="shared" si="4"/>
        <v>0</v>
      </c>
      <c r="AA25" s="3">
        <f t="shared" si="11"/>
        <v>0</v>
      </c>
      <c r="AB25" s="3">
        <f t="shared" si="12"/>
        <v>0</v>
      </c>
      <c r="AC25" s="1">
        <f>IFERROR(IF(G25&gt;=1,(IF(LEN(H25)&gt;=1,VLOOKUP(HLOOKUP(H25,PROFILE!$K$5:$V$8,4,0),PROFILE!$F$1:$G$3,2,0),0)),0),0)</f>
        <v>0</v>
      </c>
      <c r="AD25" s="1">
        <f>IFERROR(IF(G25&gt;=1,(IF(LEN(H25)&gt;=1,HLOOKUP(H25,PROFILE!$K$5:$V$8,2,0),0)),0),0)</f>
        <v>0</v>
      </c>
      <c r="AE25" s="1">
        <f>IFERROR(IF(G25&gt;=1,(IF(LEN(H25)&gt;=1,HLOOKUP(H25,PROFILE!$K$5:$V$8,3,0),0)),0),0)</f>
        <v>0</v>
      </c>
      <c r="AF25" s="1">
        <f t="shared" si="13"/>
        <v>0</v>
      </c>
      <c r="AG25" s="1">
        <f t="shared" si="14"/>
        <v>0</v>
      </c>
      <c r="AH25" s="1">
        <f t="shared" si="15"/>
        <v>0</v>
      </c>
      <c r="AI25" s="1">
        <f t="shared" si="16"/>
        <v>0</v>
      </c>
    </row>
    <row r="26" spans="5:35" ht="18" customHeight="1" x14ac:dyDescent="0.25">
      <c r="E26" s="1">
        <v>17</v>
      </c>
      <c r="F26" s="1">
        <f>IFERROR(IF($F$9&gt;=E26,SMALL(PROFILE!$X$13:$X$212,$F$8+E26),0),0)</f>
        <v>0</v>
      </c>
      <c r="G26" s="15">
        <f t="shared" si="5"/>
        <v>0</v>
      </c>
      <c r="H26" s="15" t="str">
        <f>IFERROR(IF($G26&gt;=1,INDEX(PROFILE!$I$13:$X$212,MATCH($F26,PROFILE!$X$13:$X$212,0),1),""),"")</f>
        <v/>
      </c>
      <c r="I26" s="16" t="str">
        <f>IFERROR(IF($G26&gt;=1,INDEX(PROFILE!$I$13:$X$212,MATCH($F26,PROFILE!$X$13:$X$212,0),2),""),"")</f>
        <v/>
      </c>
      <c r="J26" s="16" t="str">
        <f>IFERROR(IF($G26&gt;=1,INDEX(PROFILE!$I$13:$X$212,MATCH($F26,PROFILE!$X$13:$X$212,0),6),""),"")</f>
        <v/>
      </c>
      <c r="K26" s="17"/>
      <c r="L26" s="17"/>
      <c r="M26" s="17"/>
      <c r="N26" s="3">
        <f t="shared" si="6"/>
        <v>0</v>
      </c>
      <c r="O26" s="15">
        <f t="shared" si="0"/>
        <v>0</v>
      </c>
      <c r="P26" s="17"/>
      <c r="Q26" s="3">
        <f t="shared" si="1"/>
        <v>0</v>
      </c>
      <c r="R26" s="3">
        <f t="shared" si="7"/>
        <v>0</v>
      </c>
      <c r="S26" s="3">
        <f t="shared" ref="S26:S89" si="17">M26+P26</f>
        <v>0</v>
      </c>
      <c r="T26" s="3">
        <f t="shared" ref="T26:T89" si="18">N26+Q26</f>
        <v>0</v>
      </c>
      <c r="U26" s="15">
        <f t="shared" si="8"/>
        <v>0</v>
      </c>
      <c r="V26" s="15">
        <f t="shared" si="9"/>
        <v>0</v>
      </c>
      <c r="W26" s="3">
        <f t="shared" si="3"/>
        <v>0</v>
      </c>
      <c r="X26" s="15">
        <f t="shared" si="10"/>
        <v>0</v>
      </c>
      <c r="Y26" s="15">
        <f t="shared" si="10"/>
        <v>0</v>
      </c>
      <c r="Z26" s="3">
        <f t="shared" si="4"/>
        <v>0</v>
      </c>
      <c r="AA26" s="3">
        <f t="shared" si="11"/>
        <v>0</v>
      </c>
      <c r="AB26" s="3">
        <f t="shared" si="12"/>
        <v>0</v>
      </c>
      <c r="AC26" s="1">
        <f>IFERROR(IF(G26&gt;=1,(IF(LEN(H26)&gt;=1,VLOOKUP(HLOOKUP(H26,PROFILE!$K$5:$V$8,4,0),PROFILE!$F$1:$G$3,2,0),0)),0),0)</f>
        <v>0</v>
      </c>
      <c r="AD26" s="1">
        <f>IFERROR(IF(G26&gt;=1,(IF(LEN(H26)&gt;=1,HLOOKUP(H26,PROFILE!$K$5:$V$8,2,0),0)),0),0)</f>
        <v>0</v>
      </c>
      <c r="AE26" s="1">
        <f>IFERROR(IF(G26&gt;=1,(IF(LEN(H26)&gt;=1,HLOOKUP(H26,PROFILE!$K$5:$V$8,3,0),0)),0),0)</f>
        <v>0</v>
      </c>
      <c r="AF26" s="1">
        <f t="shared" si="13"/>
        <v>0</v>
      </c>
      <c r="AG26" s="1">
        <f t="shared" si="14"/>
        <v>0</v>
      </c>
      <c r="AH26" s="1">
        <f t="shared" si="15"/>
        <v>0</v>
      </c>
      <c r="AI26" s="1">
        <f t="shared" si="16"/>
        <v>0</v>
      </c>
    </row>
    <row r="27" spans="5:35" ht="18" customHeight="1" x14ac:dyDescent="0.25">
      <c r="E27" s="1">
        <v>18</v>
      </c>
      <c r="F27" s="1">
        <f>IFERROR(IF($F$9&gt;=E27,SMALL(PROFILE!$X$13:$X$212,$F$8+E27),0),0)</f>
        <v>0</v>
      </c>
      <c r="G27" s="15">
        <f t="shared" si="5"/>
        <v>0</v>
      </c>
      <c r="H27" s="15" t="str">
        <f>IFERROR(IF($G27&gt;=1,INDEX(PROFILE!$I$13:$X$212,MATCH($F27,PROFILE!$X$13:$X$212,0),1),""),"")</f>
        <v/>
      </c>
      <c r="I27" s="16" t="str">
        <f>IFERROR(IF($G27&gt;=1,INDEX(PROFILE!$I$13:$X$212,MATCH($F27,PROFILE!$X$13:$X$212,0),2),""),"")</f>
        <v/>
      </c>
      <c r="J27" s="16" t="str">
        <f>IFERROR(IF($G27&gt;=1,INDEX(PROFILE!$I$13:$X$212,MATCH($F27,PROFILE!$X$13:$X$212,0),6),""),"")</f>
        <v/>
      </c>
      <c r="K27" s="17"/>
      <c r="L27" s="17"/>
      <c r="M27" s="17"/>
      <c r="N27" s="3">
        <f t="shared" si="6"/>
        <v>0</v>
      </c>
      <c r="O27" s="15">
        <f t="shared" si="0"/>
        <v>0</v>
      </c>
      <c r="P27" s="17"/>
      <c r="Q27" s="3">
        <f t="shared" si="1"/>
        <v>0</v>
      </c>
      <c r="R27" s="3">
        <f t="shared" si="7"/>
        <v>0</v>
      </c>
      <c r="S27" s="3">
        <f t="shared" si="17"/>
        <v>0</v>
      </c>
      <c r="T27" s="3">
        <f t="shared" si="18"/>
        <v>0</v>
      </c>
      <c r="U27" s="15">
        <f t="shared" si="8"/>
        <v>0</v>
      </c>
      <c r="V27" s="15">
        <f t="shared" si="9"/>
        <v>0</v>
      </c>
      <c r="W27" s="3">
        <f t="shared" si="3"/>
        <v>0</v>
      </c>
      <c r="X27" s="15">
        <f t="shared" si="10"/>
        <v>0</v>
      </c>
      <c r="Y27" s="15">
        <f t="shared" si="10"/>
        <v>0</v>
      </c>
      <c r="Z27" s="3">
        <f t="shared" si="4"/>
        <v>0</v>
      </c>
      <c r="AA27" s="3">
        <f t="shared" si="11"/>
        <v>0</v>
      </c>
      <c r="AB27" s="3">
        <f t="shared" si="12"/>
        <v>0</v>
      </c>
      <c r="AC27" s="1">
        <f>IFERROR(IF(G27&gt;=1,(IF(LEN(H27)&gt;=1,VLOOKUP(HLOOKUP(H27,PROFILE!$K$5:$V$8,4,0),PROFILE!$F$1:$G$3,2,0),0)),0),0)</f>
        <v>0</v>
      </c>
      <c r="AD27" s="1">
        <f>IFERROR(IF(G27&gt;=1,(IF(LEN(H27)&gt;=1,HLOOKUP(H27,PROFILE!$K$5:$V$8,2,0),0)),0),0)</f>
        <v>0</v>
      </c>
      <c r="AE27" s="1">
        <f>IFERROR(IF(G27&gt;=1,(IF(LEN(H27)&gt;=1,HLOOKUP(H27,PROFILE!$K$5:$V$8,3,0),0)),0),0)</f>
        <v>0</v>
      </c>
      <c r="AF27" s="1">
        <f t="shared" si="13"/>
        <v>0</v>
      </c>
      <c r="AG27" s="1">
        <f t="shared" si="14"/>
        <v>0</v>
      </c>
      <c r="AH27" s="1">
        <f t="shared" si="15"/>
        <v>0</v>
      </c>
      <c r="AI27" s="1">
        <f t="shared" si="16"/>
        <v>0</v>
      </c>
    </row>
    <row r="28" spans="5:35" ht="18" customHeight="1" x14ac:dyDescent="0.25">
      <c r="E28" s="1">
        <v>19</v>
      </c>
      <c r="F28" s="1">
        <f>IFERROR(IF($F$9&gt;=E28,SMALL(PROFILE!$X$13:$X$212,$F$8+E28),0),0)</f>
        <v>0</v>
      </c>
      <c r="G28" s="15">
        <f t="shared" si="5"/>
        <v>0</v>
      </c>
      <c r="H28" s="15" t="str">
        <f>IFERROR(IF($G28&gt;=1,INDEX(PROFILE!$I$13:$X$212,MATCH($F28,PROFILE!$X$13:$X$212,0),1),""),"")</f>
        <v/>
      </c>
      <c r="I28" s="16" t="str">
        <f>IFERROR(IF($G28&gt;=1,INDEX(PROFILE!$I$13:$X$212,MATCH($F28,PROFILE!$X$13:$X$212,0),2),""),"")</f>
        <v/>
      </c>
      <c r="J28" s="16" t="str">
        <f>IFERROR(IF($G28&gt;=1,INDEX(PROFILE!$I$13:$X$212,MATCH($F28,PROFILE!$X$13:$X$212,0),6),""),"")</f>
        <v/>
      </c>
      <c r="K28" s="17"/>
      <c r="L28" s="17"/>
      <c r="M28" s="17"/>
      <c r="N28" s="3">
        <f t="shared" si="6"/>
        <v>0</v>
      </c>
      <c r="O28" s="15">
        <f t="shared" si="0"/>
        <v>0</v>
      </c>
      <c r="P28" s="17"/>
      <c r="Q28" s="3">
        <f t="shared" si="1"/>
        <v>0</v>
      </c>
      <c r="R28" s="3">
        <f t="shared" si="7"/>
        <v>0</v>
      </c>
      <c r="S28" s="3">
        <f t="shared" si="17"/>
        <v>0</v>
      </c>
      <c r="T28" s="3">
        <f t="shared" si="18"/>
        <v>0</v>
      </c>
      <c r="U28" s="15">
        <f t="shared" si="8"/>
        <v>0</v>
      </c>
      <c r="V28" s="15">
        <f t="shared" si="9"/>
        <v>0</v>
      </c>
      <c r="W28" s="3">
        <f t="shared" si="3"/>
        <v>0</v>
      </c>
      <c r="X28" s="15">
        <f t="shared" si="10"/>
        <v>0</v>
      </c>
      <c r="Y28" s="15">
        <f t="shared" si="10"/>
        <v>0</v>
      </c>
      <c r="Z28" s="3">
        <f t="shared" si="4"/>
        <v>0</v>
      </c>
      <c r="AA28" s="3">
        <f t="shared" si="11"/>
        <v>0</v>
      </c>
      <c r="AB28" s="3">
        <f t="shared" si="12"/>
        <v>0</v>
      </c>
      <c r="AC28" s="1">
        <f>IFERROR(IF(G28&gt;=1,(IF(LEN(H28)&gt;=1,VLOOKUP(HLOOKUP(H28,PROFILE!$K$5:$V$8,4,0),PROFILE!$F$1:$G$3,2,0),0)),0),0)</f>
        <v>0</v>
      </c>
      <c r="AD28" s="1">
        <f>IFERROR(IF(G28&gt;=1,(IF(LEN(H28)&gt;=1,HLOOKUP(H28,PROFILE!$K$5:$V$8,2,0),0)),0),0)</f>
        <v>0</v>
      </c>
      <c r="AE28" s="1">
        <f>IFERROR(IF(G28&gt;=1,(IF(LEN(H28)&gt;=1,HLOOKUP(H28,PROFILE!$K$5:$V$8,3,0),0)),0),0)</f>
        <v>0</v>
      </c>
      <c r="AF28" s="1">
        <f t="shared" si="13"/>
        <v>0</v>
      </c>
      <c r="AG28" s="1">
        <f t="shared" si="14"/>
        <v>0</v>
      </c>
      <c r="AH28" s="1">
        <f t="shared" si="15"/>
        <v>0</v>
      </c>
      <c r="AI28" s="1">
        <f t="shared" si="16"/>
        <v>0</v>
      </c>
    </row>
    <row r="29" spans="5:35" ht="18" customHeight="1" x14ac:dyDescent="0.25">
      <c r="E29" s="1">
        <v>20</v>
      </c>
      <c r="F29" s="1">
        <f>IFERROR(IF($F$9&gt;=E29,SMALL(PROFILE!$X$13:$X$212,$F$8+E29),0),0)</f>
        <v>0</v>
      </c>
      <c r="G29" s="15">
        <f t="shared" si="5"/>
        <v>0</v>
      </c>
      <c r="H29" s="15" t="str">
        <f>IFERROR(IF($G29&gt;=1,INDEX(PROFILE!$I$13:$X$212,MATCH($F29,PROFILE!$X$13:$X$212,0),1),""),"")</f>
        <v/>
      </c>
      <c r="I29" s="16" t="str">
        <f>IFERROR(IF($G29&gt;=1,INDEX(PROFILE!$I$13:$X$212,MATCH($F29,PROFILE!$X$13:$X$212,0),2),""),"")</f>
        <v/>
      </c>
      <c r="J29" s="16" t="str">
        <f>IFERROR(IF($G29&gt;=1,INDEX(PROFILE!$I$13:$X$212,MATCH($F29,PROFILE!$X$13:$X$212,0),6),""),"")</f>
        <v/>
      </c>
      <c r="K29" s="17"/>
      <c r="L29" s="17"/>
      <c r="M29" s="17"/>
      <c r="N29" s="3">
        <f t="shared" si="6"/>
        <v>0</v>
      </c>
      <c r="O29" s="15">
        <f t="shared" si="0"/>
        <v>0</v>
      </c>
      <c r="P29" s="17"/>
      <c r="Q29" s="3">
        <f t="shared" si="1"/>
        <v>0</v>
      </c>
      <c r="R29" s="3">
        <f t="shared" si="7"/>
        <v>0</v>
      </c>
      <c r="S29" s="3">
        <f t="shared" si="17"/>
        <v>0</v>
      </c>
      <c r="T29" s="3">
        <f t="shared" si="18"/>
        <v>0</v>
      </c>
      <c r="U29" s="15">
        <f t="shared" si="8"/>
        <v>0</v>
      </c>
      <c r="V29" s="15">
        <f t="shared" si="9"/>
        <v>0</v>
      </c>
      <c r="W29" s="3">
        <f t="shared" si="3"/>
        <v>0</v>
      </c>
      <c r="X29" s="15">
        <f t="shared" si="10"/>
        <v>0</v>
      </c>
      <c r="Y29" s="15">
        <f t="shared" si="10"/>
        <v>0</v>
      </c>
      <c r="Z29" s="3">
        <f t="shared" si="4"/>
        <v>0</v>
      </c>
      <c r="AA29" s="3">
        <f t="shared" si="11"/>
        <v>0</v>
      </c>
      <c r="AB29" s="3">
        <f t="shared" si="12"/>
        <v>0</v>
      </c>
      <c r="AC29" s="1">
        <f>IFERROR(IF(G29&gt;=1,(IF(LEN(H29)&gt;=1,VLOOKUP(HLOOKUP(H29,PROFILE!$K$5:$V$8,4,0),PROFILE!$F$1:$G$3,2,0),0)),0),0)</f>
        <v>0</v>
      </c>
      <c r="AD29" s="1">
        <f>IFERROR(IF(G29&gt;=1,(IF(LEN(H29)&gt;=1,HLOOKUP(H29,PROFILE!$K$5:$V$8,2,0),0)),0),0)</f>
        <v>0</v>
      </c>
      <c r="AE29" s="1">
        <f>IFERROR(IF(G29&gt;=1,(IF(LEN(H29)&gt;=1,HLOOKUP(H29,PROFILE!$K$5:$V$8,3,0),0)),0),0)</f>
        <v>0</v>
      </c>
      <c r="AF29" s="1">
        <f t="shared" si="13"/>
        <v>0</v>
      </c>
      <c r="AG29" s="1">
        <f t="shared" si="14"/>
        <v>0</v>
      </c>
      <c r="AH29" s="1">
        <f t="shared" si="15"/>
        <v>0</v>
      </c>
      <c r="AI29" s="1">
        <f t="shared" si="16"/>
        <v>0</v>
      </c>
    </row>
    <row r="30" spans="5:35" ht="18" customHeight="1" x14ac:dyDescent="0.25">
      <c r="E30" s="1">
        <v>21</v>
      </c>
      <c r="F30" s="1">
        <f>IFERROR(IF($F$9&gt;=E30,SMALL(PROFILE!$X$13:$X$212,$F$8+E30),0),0)</f>
        <v>0</v>
      </c>
      <c r="G30" s="15">
        <f t="shared" si="5"/>
        <v>0</v>
      </c>
      <c r="H30" s="15" t="str">
        <f>IFERROR(IF($G30&gt;=1,INDEX(PROFILE!$I$13:$X$212,MATCH($F30,PROFILE!$X$13:$X$212,0),1),""),"")</f>
        <v/>
      </c>
      <c r="I30" s="16" t="str">
        <f>IFERROR(IF($G30&gt;=1,INDEX(PROFILE!$I$13:$X$212,MATCH($F30,PROFILE!$X$13:$X$212,0),2),""),"")</f>
        <v/>
      </c>
      <c r="J30" s="16" t="str">
        <f>IFERROR(IF($G30&gt;=1,INDEX(PROFILE!$I$13:$X$212,MATCH($F30,PROFILE!$X$13:$X$212,0),6),""),"")</f>
        <v/>
      </c>
      <c r="K30" s="17"/>
      <c r="L30" s="17"/>
      <c r="M30" s="17"/>
      <c r="N30" s="3">
        <f t="shared" si="6"/>
        <v>0</v>
      </c>
      <c r="O30" s="15">
        <f t="shared" si="0"/>
        <v>0</v>
      </c>
      <c r="P30" s="17"/>
      <c r="Q30" s="3">
        <f t="shared" si="1"/>
        <v>0</v>
      </c>
      <c r="R30" s="3">
        <f t="shared" si="7"/>
        <v>0</v>
      </c>
      <c r="S30" s="3">
        <f t="shared" si="17"/>
        <v>0</v>
      </c>
      <c r="T30" s="3">
        <f t="shared" si="18"/>
        <v>0</v>
      </c>
      <c r="U30" s="15">
        <f t="shared" si="8"/>
        <v>0</v>
      </c>
      <c r="V30" s="15">
        <f t="shared" si="9"/>
        <v>0</v>
      </c>
      <c r="W30" s="3">
        <f t="shared" si="3"/>
        <v>0</v>
      </c>
      <c r="X30" s="15">
        <f t="shared" si="10"/>
        <v>0</v>
      </c>
      <c r="Y30" s="15">
        <f t="shared" si="10"/>
        <v>0</v>
      </c>
      <c r="Z30" s="3">
        <f t="shared" si="4"/>
        <v>0</v>
      </c>
      <c r="AA30" s="3">
        <f t="shared" si="11"/>
        <v>0</v>
      </c>
      <c r="AB30" s="3">
        <f t="shared" si="12"/>
        <v>0</v>
      </c>
      <c r="AC30" s="1">
        <f>IFERROR(IF(G30&gt;=1,(IF(LEN(H30)&gt;=1,VLOOKUP(HLOOKUP(H30,PROFILE!$K$5:$V$8,4,0),PROFILE!$F$1:$G$3,2,0),0)),0),0)</f>
        <v>0</v>
      </c>
      <c r="AD30" s="1">
        <f>IFERROR(IF(G30&gt;=1,(IF(LEN(H30)&gt;=1,HLOOKUP(H30,PROFILE!$K$5:$V$8,2,0),0)),0),0)</f>
        <v>0</v>
      </c>
      <c r="AE30" s="1">
        <f>IFERROR(IF(G30&gt;=1,(IF(LEN(H30)&gt;=1,HLOOKUP(H30,PROFILE!$K$5:$V$8,3,0),0)),0),0)</f>
        <v>0</v>
      </c>
      <c r="AF30" s="1">
        <f t="shared" si="13"/>
        <v>0</v>
      </c>
      <c r="AG30" s="1">
        <f t="shared" si="14"/>
        <v>0</v>
      </c>
      <c r="AH30" s="1">
        <f t="shared" si="15"/>
        <v>0</v>
      </c>
      <c r="AI30" s="1">
        <f t="shared" si="16"/>
        <v>0</v>
      </c>
    </row>
    <row r="31" spans="5:35" ht="18" customHeight="1" x14ac:dyDescent="0.25">
      <c r="E31" s="1">
        <v>22</v>
      </c>
      <c r="F31" s="1">
        <f>IFERROR(IF($F$9&gt;=E31,SMALL(PROFILE!$X$13:$X$212,$F$8+E31),0),0)</f>
        <v>0</v>
      </c>
      <c r="G31" s="15">
        <f t="shared" si="5"/>
        <v>0</v>
      </c>
      <c r="H31" s="15" t="str">
        <f>IFERROR(IF($G31&gt;=1,INDEX(PROFILE!$I$13:$X$212,MATCH($F31,PROFILE!$X$13:$X$212,0),1),""),"")</f>
        <v/>
      </c>
      <c r="I31" s="16" t="str">
        <f>IFERROR(IF($G31&gt;=1,INDEX(PROFILE!$I$13:$X$212,MATCH($F31,PROFILE!$X$13:$X$212,0),2),""),"")</f>
        <v/>
      </c>
      <c r="J31" s="16" t="str">
        <f>IFERROR(IF($G31&gt;=1,INDEX(PROFILE!$I$13:$X$212,MATCH($F31,PROFILE!$X$13:$X$212,0),6),""),"")</f>
        <v/>
      </c>
      <c r="K31" s="17"/>
      <c r="L31" s="17"/>
      <c r="M31" s="17"/>
      <c r="N31" s="3">
        <f t="shared" si="6"/>
        <v>0</v>
      </c>
      <c r="O31" s="15">
        <f t="shared" si="0"/>
        <v>0</v>
      </c>
      <c r="P31" s="17"/>
      <c r="Q31" s="3">
        <f t="shared" si="1"/>
        <v>0</v>
      </c>
      <c r="R31" s="3">
        <f t="shared" si="7"/>
        <v>0</v>
      </c>
      <c r="S31" s="3">
        <f t="shared" si="17"/>
        <v>0</v>
      </c>
      <c r="T31" s="3">
        <f t="shared" si="18"/>
        <v>0</v>
      </c>
      <c r="U31" s="15">
        <f t="shared" si="8"/>
        <v>0</v>
      </c>
      <c r="V31" s="15">
        <f t="shared" si="9"/>
        <v>0</v>
      </c>
      <c r="W31" s="3">
        <f t="shared" si="3"/>
        <v>0</v>
      </c>
      <c r="X31" s="15">
        <f t="shared" si="10"/>
        <v>0</v>
      </c>
      <c r="Y31" s="15">
        <f t="shared" si="10"/>
        <v>0</v>
      </c>
      <c r="Z31" s="3">
        <f t="shared" si="4"/>
        <v>0</v>
      </c>
      <c r="AA31" s="3">
        <f t="shared" si="11"/>
        <v>0</v>
      </c>
      <c r="AB31" s="3">
        <f t="shared" si="12"/>
        <v>0</v>
      </c>
      <c r="AC31" s="1">
        <f>IFERROR(IF(G31&gt;=1,(IF(LEN(H31)&gt;=1,VLOOKUP(HLOOKUP(H31,PROFILE!$K$5:$V$8,4,0),PROFILE!$F$1:$G$3,2,0),0)),0),0)</f>
        <v>0</v>
      </c>
      <c r="AD31" s="1">
        <f>IFERROR(IF(G31&gt;=1,(IF(LEN(H31)&gt;=1,HLOOKUP(H31,PROFILE!$K$5:$V$8,2,0),0)),0),0)</f>
        <v>0</v>
      </c>
      <c r="AE31" s="1">
        <f>IFERROR(IF(G31&gt;=1,(IF(LEN(H31)&gt;=1,HLOOKUP(H31,PROFILE!$K$5:$V$8,3,0),0)),0),0)</f>
        <v>0</v>
      </c>
      <c r="AF31" s="1">
        <f t="shared" si="13"/>
        <v>0</v>
      </c>
      <c r="AG31" s="1">
        <f t="shared" si="14"/>
        <v>0</v>
      </c>
      <c r="AH31" s="1">
        <f t="shared" si="15"/>
        <v>0</v>
      </c>
      <c r="AI31" s="1">
        <f t="shared" si="16"/>
        <v>0</v>
      </c>
    </row>
    <row r="32" spans="5:35" ht="18" customHeight="1" x14ac:dyDescent="0.25">
      <c r="E32" s="1">
        <v>23</v>
      </c>
      <c r="F32" s="1">
        <f>IFERROR(IF($F$9&gt;=E32,SMALL(PROFILE!$X$13:$X$212,$F$8+E32),0),0)</f>
        <v>0</v>
      </c>
      <c r="G32" s="15">
        <f t="shared" si="5"/>
        <v>0</v>
      </c>
      <c r="H32" s="15" t="str">
        <f>IFERROR(IF($G32&gt;=1,INDEX(PROFILE!$I$13:$X$212,MATCH($F32,PROFILE!$X$13:$X$212,0),1),""),"")</f>
        <v/>
      </c>
      <c r="I32" s="16" t="str">
        <f>IFERROR(IF($G32&gt;=1,INDEX(PROFILE!$I$13:$X$212,MATCH($F32,PROFILE!$X$13:$X$212,0),2),""),"")</f>
        <v/>
      </c>
      <c r="J32" s="16" t="str">
        <f>IFERROR(IF($G32&gt;=1,INDEX(PROFILE!$I$13:$X$212,MATCH($F32,PROFILE!$X$13:$X$212,0),6),""),"")</f>
        <v/>
      </c>
      <c r="K32" s="17"/>
      <c r="L32" s="17"/>
      <c r="M32" s="17"/>
      <c r="N32" s="3">
        <f t="shared" si="6"/>
        <v>0</v>
      </c>
      <c r="O32" s="15">
        <f t="shared" si="0"/>
        <v>0</v>
      </c>
      <c r="P32" s="17"/>
      <c r="Q32" s="3">
        <f t="shared" si="1"/>
        <v>0</v>
      </c>
      <c r="R32" s="3">
        <f t="shared" si="7"/>
        <v>0</v>
      </c>
      <c r="S32" s="3">
        <f t="shared" si="17"/>
        <v>0</v>
      </c>
      <c r="T32" s="3">
        <f t="shared" si="18"/>
        <v>0</v>
      </c>
      <c r="U32" s="15">
        <f t="shared" si="8"/>
        <v>0</v>
      </c>
      <c r="V32" s="15">
        <f t="shared" si="9"/>
        <v>0</v>
      </c>
      <c r="W32" s="3">
        <f t="shared" si="3"/>
        <v>0</v>
      </c>
      <c r="X32" s="15">
        <f t="shared" si="10"/>
        <v>0</v>
      </c>
      <c r="Y32" s="15">
        <f t="shared" si="10"/>
        <v>0</v>
      </c>
      <c r="Z32" s="3">
        <f t="shared" si="4"/>
        <v>0</v>
      </c>
      <c r="AA32" s="3">
        <f t="shared" si="11"/>
        <v>0</v>
      </c>
      <c r="AB32" s="3">
        <f t="shared" si="12"/>
        <v>0</v>
      </c>
      <c r="AC32" s="1">
        <f>IFERROR(IF(G32&gt;=1,(IF(LEN(H32)&gt;=1,VLOOKUP(HLOOKUP(H32,PROFILE!$K$5:$V$8,4,0),PROFILE!$F$1:$G$3,2,0),0)),0),0)</f>
        <v>0</v>
      </c>
      <c r="AD32" s="1">
        <f>IFERROR(IF(G32&gt;=1,(IF(LEN(H32)&gt;=1,HLOOKUP(H32,PROFILE!$K$5:$V$8,2,0),0)),0),0)</f>
        <v>0</v>
      </c>
      <c r="AE32" s="1">
        <f>IFERROR(IF(G32&gt;=1,(IF(LEN(H32)&gt;=1,HLOOKUP(H32,PROFILE!$K$5:$V$8,3,0),0)),0),0)</f>
        <v>0</v>
      </c>
      <c r="AF32" s="1">
        <f t="shared" si="13"/>
        <v>0</v>
      </c>
      <c r="AG32" s="1">
        <f t="shared" si="14"/>
        <v>0</v>
      </c>
      <c r="AH32" s="1">
        <f t="shared" si="15"/>
        <v>0</v>
      </c>
      <c r="AI32" s="1">
        <f t="shared" si="16"/>
        <v>0</v>
      </c>
    </row>
    <row r="33" spans="5:35" ht="18" customHeight="1" x14ac:dyDescent="0.25">
      <c r="E33" s="1">
        <v>24</v>
      </c>
      <c r="F33" s="1">
        <f>IFERROR(IF($F$9&gt;=E33,SMALL(PROFILE!$X$13:$X$212,$F$8+E33),0),0)</f>
        <v>0</v>
      </c>
      <c r="G33" s="15">
        <f t="shared" si="5"/>
        <v>0</v>
      </c>
      <c r="H33" s="15" t="str">
        <f>IFERROR(IF($G33&gt;=1,INDEX(PROFILE!$I$13:$X$212,MATCH($F33,PROFILE!$X$13:$X$212,0),1),""),"")</f>
        <v/>
      </c>
      <c r="I33" s="16" t="str">
        <f>IFERROR(IF($G33&gt;=1,INDEX(PROFILE!$I$13:$X$212,MATCH($F33,PROFILE!$X$13:$X$212,0),2),""),"")</f>
        <v/>
      </c>
      <c r="J33" s="16" t="str">
        <f>IFERROR(IF($G33&gt;=1,INDEX(PROFILE!$I$13:$X$212,MATCH($F33,PROFILE!$X$13:$X$212,0),6),""),"")</f>
        <v/>
      </c>
      <c r="K33" s="17"/>
      <c r="L33" s="17"/>
      <c r="M33" s="17"/>
      <c r="N33" s="3">
        <f t="shared" si="6"/>
        <v>0</v>
      </c>
      <c r="O33" s="15">
        <f t="shared" si="0"/>
        <v>0</v>
      </c>
      <c r="P33" s="17"/>
      <c r="Q33" s="3">
        <f t="shared" si="1"/>
        <v>0</v>
      </c>
      <c r="R33" s="3">
        <f t="shared" si="7"/>
        <v>0</v>
      </c>
      <c r="S33" s="3">
        <f t="shared" si="17"/>
        <v>0</v>
      </c>
      <c r="T33" s="3">
        <f t="shared" si="18"/>
        <v>0</v>
      </c>
      <c r="U33" s="15">
        <f t="shared" si="8"/>
        <v>0</v>
      </c>
      <c r="V33" s="15">
        <f t="shared" si="9"/>
        <v>0</v>
      </c>
      <c r="W33" s="3">
        <f t="shared" si="3"/>
        <v>0</v>
      </c>
      <c r="X33" s="15">
        <f t="shared" si="10"/>
        <v>0</v>
      </c>
      <c r="Y33" s="15">
        <f t="shared" si="10"/>
        <v>0</v>
      </c>
      <c r="Z33" s="3">
        <f t="shared" si="4"/>
        <v>0</v>
      </c>
      <c r="AA33" s="3">
        <f t="shared" si="11"/>
        <v>0</v>
      </c>
      <c r="AB33" s="3">
        <f t="shared" si="12"/>
        <v>0</v>
      </c>
      <c r="AC33" s="1">
        <f>IFERROR(IF(G33&gt;=1,(IF(LEN(H33)&gt;=1,VLOOKUP(HLOOKUP(H33,PROFILE!$K$5:$V$8,4,0),PROFILE!$F$1:$G$3,2,0),0)),0),0)</f>
        <v>0</v>
      </c>
      <c r="AD33" s="1">
        <f>IFERROR(IF(G33&gt;=1,(IF(LEN(H33)&gt;=1,HLOOKUP(H33,PROFILE!$K$5:$V$8,2,0),0)),0),0)</f>
        <v>0</v>
      </c>
      <c r="AE33" s="1">
        <f>IFERROR(IF(G33&gt;=1,(IF(LEN(H33)&gt;=1,HLOOKUP(H33,PROFILE!$K$5:$V$8,3,0),0)),0),0)</f>
        <v>0</v>
      </c>
      <c r="AF33" s="1">
        <f t="shared" si="13"/>
        <v>0</v>
      </c>
      <c r="AG33" s="1">
        <f t="shared" si="14"/>
        <v>0</v>
      </c>
      <c r="AH33" s="1">
        <f t="shared" si="15"/>
        <v>0</v>
      </c>
      <c r="AI33" s="1">
        <f t="shared" si="16"/>
        <v>0</v>
      </c>
    </row>
    <row r="34" spans="5:35" ht="18" customHeight="1" x14ac:dyDescent="0.25">
      <c r="E34" s="1">
        <v>25</v>
      </c>
      <c r="F34" s="1">
        <f>IFERROR(IF($F$9&gt;=E34,SMALL(PROFILE!$X$13:$X$212,$F$8+E34),0),0)</f>
        <v>0</v>
      </c>
      <c r="G34" s="15">
        <f t="shared" si="5"/>
        <v>0</v>
      </c>
      <c r="H34" s="15" t="str">
        <f>IFERROR(IF($G34&gt;=1,INDEX(PROFILE!$I$13:$X$212,MATCH($F34,PROFILE!$X$13:$X$212,0),1),""),"")</f>
        <v/>
      </c>
      <c r="I34" s="16" t="str">
        <f>IFERROR(IF($G34&gt;=1,INDEX(PROFILE!$I$13:$X$212,MATCH($F34,PROFILE!$X$13:$X$212,0),2),""),"")</f>
        <v/>
      </c>
      <c r="J34" s="16" t="str">
        <f>IFERROR(IF($G34&gt;=1,INDEX(PROFILE!$I$13:$X$212,MATCH($F34,PROFILE!$X$13:$X$212,0),6),""),"")</f>
        <v/>
      </c>
      <c r="K34" s="17"/>
      <c r="L34" s="17"/>
      <c r="M34" s="17"/>
      <c r="N34" s="3">
        <f t="shared" si="6"/>
        <v>0</v>
      </c>
      <c r="O34" s="15">
        <f t="shared" si="0"/>
        <v>0</v>
      </c>
      <c r="P34" s="17"/>
      <c r="Q34" s="3">
        <f t="shared" si="1"/>
        <v>0</v>
      </c>
      <c r="R34" s="3">
        <f t="shared" si="7"/>
        <v>0</v>
      </c>
      <c r="S34" s="3">
        <f t="shared" si="17"/>
        <v>0</v>
      </c>
      <c r="T34" s="3">
        <f t="shared" si="18"/>
        <v>0</v>
      </c>
      <c r="U34" s="15">
        <f t="shared" si="8"/>
        <v>0</v>
      </c>
      <c r="V34" s="15">
        <f t="shared" si="9"/>
        <v>0</v>
      </c>
      <c r="W34" s="3">
        <f t="shared" si="3"/>
        <v>0</v>
      </c>
      <c r="X34" s="15">
        <f t="shared" si="10"/>
        <v>0</v>
      </c>
      <c r="Y34" s="15">
        <f t="shared" si="10"/>
        <v>0</v>
      </c>
      <c r="Z34" s="3">
        <f t="shared" si="4"/>
        <v>0</v>
      </c>
      <c r="AA34" s="3">
        <f t="shared" si="11"/>
        <v>0</v>
      </c>
      <c r="AB34" s="3">
        <f t="shared" si="12"/>
        <v>0</v>
      </c>
      <c r="AC34" s="1">
        <f>IFERROR(IF(G34&gt;=1,(IF(LEN(H34)&gt;=1,VLOOKUP(HLOOKUP(H34,PROFILE!$K$5:$V$8,4,0),PROFILE!$F$1:$G$3,2,0),0)),0),0)</f>
        <v>0</v>
      </c>
      <c r="AD34" s="1">
        <f>IFERROR(IF(G34&gt;=1,(IF(LEN(H34)&gt;=1,HLOOKUP(H34,PROFILE!$K$5:$V$8,2,0),0)),0),0)</f>
        <v>0</v>
      </c>
      <c r="AE34" s="1">
        <f>IFERROR(IF(G34&gt;=1,(IF(LEN(H34)&gt;=1,HLOOKUP(H34,PROFILE!$K$5:$V$8,3,0),0)),0),0)</f>
        <v>0</v>
      </c>
      <c r="AF34" s="1">
        <f t="shared" si="13"/>
        <v>0</v>
      </c>
      <c r="AG34" s="1">
        <f t="shared" si="14"/>
        <v>0</v>
      </c>
      <c r="AH34" s="1">
        <f t="shared" si="15"/>
        <v>0</v>
      </c>
      <c r="AI34" s="1">
        <f t="shared" si="16"/>
        <v>0</v>
      </c>
    </row>
    <row r="35" spans="5:35" ht="18" customHeight="1" x14ac:dyDescent="0.25">
      <c r="E35" s="1">
        <v>26</v>
      </c>
      <c r="F35" s="1">
        <f>IFERROR(IF($F$9&gt;=E35,SMALL(PROFILE!$X$13:$X$212,$F$8+E35),0),0)</f>
        <v>0</v>
      </c>
      <c r="G35" s="15">
        <f t="shared" si="5"/>
        <v>0</v>
      </c>
      <c r="H35" s="15" t="str">
        <f>IFERROR(IF($G35&gt;=1,INDEX(PROFILE!$I$13:$X$212,MATCH($F35,PROFILE!$X$13:$X$212,0),1),""),"")</f>
        <v/>
      </c>
      <c r="I35" s="16" t="str">
        <f>IFERROR(IF($G35&gt;=1,INDEX(PROFILE!$I$13:$X$212,MATCH($F35,PROFILE!$X$13:$X$212,0),2),""),"")</f>
        <v/>
      </c>
      <c r="J35" s="16" t="str">
        <f>IFERROR(IF($G35&gt;=1,INDEX(PROFILE!$I$13:$X$212,MATCH($F35,PROFILE!$X$13:$X$212,0),6),""),"")</f>
        <v/>
      </c>
      <c r="K35" s="17"/>
      <c r="L35" s="17"/>
      <c r="M35" s="17"/>
      <c r="N35" s="3">
        <f t="shared" si="6"/>
        <v>0</v>
      </c>
      <c r="O35" s="15">
        <f t="shared" si="0"/>
        <v>0</v>
      </c>
      <c r="P35" s="17"/>
      <c r="Q35" s="3">
        <f t="shared" si="1"/>
        <v>0</v>
      </c>
      <c r="R35" s="3">
        <f t="shared" si="7"/>
        <v>0</v>
      </c>
      <c r="S35" s="3">
        <f t="shared" si="17"/>
        <v>0</v>
      </c>
      <c r="T35" s="3">
        <f t="shared" si="18"/>
        <v>0</v>
      </c>
      <c r="U35" s="15">
        <f t="shared" si="8"/>
        <v>0</v>
      </c>
      <c r="V35" s="15">
        <f t="shared" si="9"/>
        <v>0</v>
      </c>
      <c r="W35" s="3">
        <f t="shared" si="3"/>
        <v>0</v>
      </c>
      <c r="X35" s="15">
        <f t="shared" si="10"/>
        <v>0</v>
      </c>
      <c r="Y35" s="15">
        <f t="shared" si="10"/>
        <v>0</v>
      </c>
      <c r="Z35" s="3">
        <f t="shared" si="4"/>
        <v>0</v>
      </c>
      <c r="AA35" s="3">
        <f t="shared" si="11"/>
        <v>0</v>
      </c>
      <c r="AB35" s="3">
        <f t="shared" si="12"/>
        <v>0</v>
      </c>
      <c r="AC35" s="1">
        <f>IFERROR(IF(G35&gt;=1,(IF(LEN(H35)&gt;=1,VLOOKUP(HLOOKUP(H35,PROFILE!$K$5:$V$8,4,0),PROFILE!$F$1:$G$3,2,0),0)),0),0)</f>
        <v>0</v>
      </c>
      <c r="AD35" s="1">
        <f>IFERROR(IF(G35&gt;=1,(IF(LEN(H35)&gt;=1,HLOOKUP(H35,PROFILE!$K$5:$V$8,2,0),0)),0),0)</f>
        <v>0</v>
      </c>
      <c r="AE35" s="1">
        <f>IFERROR(IF(G35&gt;=1,(IF(LEN(H35)&gt;=1,HLOOKUP(H35,PROFILE!$K$5:$V$8,3,0),0)),0),0)</f>
        <v>0</v>
      </c>
      <c r="AF35" s="1">
        <f t="shared" si="13"/>
        <v>0</v>
      </c>
      <c r="AG35" s="1">
        <f t="shared" si="14"/>
        <v>0</v>
      </c>
      <c r="AH35" s="1">
        <f t="shared" si="15"/>
        <v>0</v>
      </c>
      <c r="AI35" s="1">
        <f t="shared" si="16"/>
        <v>0</v>
      </c>
    </row>
    <row r="36" spans="5:35" ht="18" customHeight="1" x14ac:dyDescent="0.25">
      <c r="E36" s="1">
        <v>27</v>
      </c>
      <c r="F36" s="1">
        <f>IFERROR(IF($F$9&gt;=E36,SMALL(PROFILE!$X$13:$X$212,$F$8+E36),0),0)</f>
        <v>0</v>
      </c>
      <c r="G36" s="15">
        <f t="shared" si="5"/>
        <v>0</v>
      </c>
      <c r="H36" s="15" t="str">
        <f>IFERROR(IF($G36&gt;=1,INDEX(PROFILE!$I$13:$X$212,MATCH($F36,PROFILE!$X$13:$X$212,0),1),""),"")</f>
        <v/>
      </c>
      <c r="I36" s="16" t="str">
        <f>IFERROR(IF($G36&gt;=1,INDEX(PROFILE!$I$13:$X$212,MATCH($F36,PROFILE!$X$13:$X$212,0),2),""),"")</f>
        <v/>
      </c>
      <c r="J36" s="16" t="str">
        <f>IFERROR(IF($G36&gt;=1,INDEX(PROFILE!$I$13:$X$212,MATCH($F36,PROFILE!$X$13:$X$212,0),6),""),"")</f>
        <v/>
      </c>
      <c r="K36" s="17"/>
      <c r="L36" s="17"/>
      <c r="M36" s="17"/>
      <c r="N36" s="3">
        <f t="shared" si="6"/>
        <v>0</v>
      </c>
      <c r="O36" s="15">
        <f t="shared" si="0"/>
        <v>0</v>
      </c>
      <c r="P36" s="17"/>
      <c r="Q36" s="3">
        <f t="shared" si="1"/>
        <v>0</v>
      </c>
      <c r="R36" s="3">
        <f t="shared" si="7"/>
        <v>0</v>
      </c>
      <c r="S36" s="3">
        <f t="shared" si="17"/>
        <v>0</v>
      </c>
      <c r="T36" s="3">
        <f t="shared" si="18"/>
        <v>0</v>
      </c>
      <c r="U36" s="15">
        <f t="shared" si="8"/>
        <v>0</v>
      </c>
      <c r="V36" s="15">
        <f t="shared" si="9"/>
        <v>0</v>
      </c>
      <c r="W36" s="3">
        <f t="shared" si="3"/>
        <v>0</v>
      </c>
      <c r="X36" s="15">
        <f t="shared" si="10"/>
        <v>0</v>
      </c>
      <c r="Y36" s="15">
        <f t="shared" si="10"/>
        <v>0</v>
      </c>
      <c r="Z36" s="3">
        <f t="shared" si="4"/>
        <v>0</v>
      </c>
      <c r="AA36" s="3">
        <f t="shared" si="11"/>
        <v>0</v>
      </c>
      <c r="AB36" s="3">
        <f t="shared" si="12"/>
        <v>0</v>
      </c>
      <c r="AC36" s="1">
        <f>IFERROR(IF(G36&gt;=1,(IF(LEN(H36)&gt;=1,VLOOKUP(HLOOKUP(H36,PROFILE!$K$5:$V$8,4,0),PROFILE!$F$1:$G$3,2,0),0)),0),0)</f>
        <v>0</v>
      </c>
      <c r="AD36" s="1">
        <f>IFERROR(IF(G36&gt;=1,(IF(LEN(H36)&gt;=1,HLOOKUP(H36,PROFILE!$K$5:$V$8,2,0),0)),0),0)</f>
        <v>0</v>
      </c>
      <c r="AE36" s="1">
        <f>IFERROR(IF(G36&gt;=1,(IF(LEN(H36)&gt;=1,HLOOKUP(H36,PROFILE!$K$5:$V$8,3,0),0)),0),0)</f>
        <v>0</v>
      </c>
      <c r="AF36" s="1">
        <f t="shared" si="13"/>
        <v>0</v>
      </c>
      <c r="AG36" s="1">
        <f t="shared" si="14"/>
        <v>0</v>
      </c>
      <c r="AH36" s="1">
        <f t="shared" si="15"/>
        <v>0</v>
      </c>
      <c r="AI36" s="1">
        <f t="shared" si="16"/>
        <v>0</v>
      </c>
    </row>
    <row r="37" spans="5:35" ht="18" customHeight="1" x14ac:dyDescent="0.25">
      <c r="E37" s="1">
        <v>28</v>
      </c>
      <c r="F37" s="1">
        <f>IFERROR(IF($F$9&gt;=E37,SMALL(PROFILE!$X$13:$X$212,$F$8+E37),0),0)</f>
        <v>0</v>
      </c>
      <c r="G37" s="15">
        <f t="shared" si="5"/>
        <v>0</v>
      </c>
      <c r="H37" s="15" t="str">
        <f>IFERROR(IF($G37&gt;=1,INDEX(PROFILE!$I$13:$X$212,MATCH($F37,PROFILE!$X$13:$X$212,0),1),""),"")</f>
        <v/>
      </c>
      <c r="I37" s="16" t="str">
        <f>IFERROR(IF($G37&gt;=1,INDEX(PROFILE!$I$13:$X$212,MATCH($F37,PROFILE!$X$13:$X$212,0),2),""),"")</f>
        <v/>
      </c>
      <c r="J37" s="16" t="str">
        <f>IFERROR(IF($G37&gt;=1,INDEX(PROFILE!$I$13:$X$212,MATCH($F37,PROFILE!$X$13:$X$212,0),6),""),"")</f>
        <v/>
      </c>
      <c r="K37" s="17"/>
      <c r="L37" s="17"/>
      <c r="M37" s="17"/>
      <c r="N37" s="3">
        <f t="shared" si="6"/>
        <v>0</v>
      </c>
      <c r="O37" s="15">
        <f t="shared" si="0"/>
        <v>0</v>
      </c>
      <c r="P37" s="17"/>
      <c r="Q37" s="3">
        <f t="shared" si="1"/>
        <v>0</v>
      </c>
      <c r="R37" s="3">
        <f t="shared" si="7"/>
        <v>0</v>
      </c>
      <c r="S37" s="3">
        <f t="shared" si="17"/>
        <v>0</v>
      </c>
      <c r="T37" s="3">
        <f t="shared" si="18"/>
        <v>0</v>
      </c>
      <c r="U37" s="15">
        <f t="shared" si="8"/>
        <v>0</v>
      </c>
      <c r="V37" s="15">
        <f t="shared" si="9"/>
        <v>0</v>
      </c>
      <c r="W37" s="3">
        <f t="shared" si="3"/>
        <v>0</v>
      </c>
      <c r="X37" s="15">
        <f t="shared" si="10"/>
        <v>0</v>
      </c>
      <c r="Y37" s="15">
        <f t="shared" si="10"/>
        <v>0</v>
      </c>
      <c r="Z37" s="3">
        <f t="shared" si="4"/>
        <v>0</v>
      </c>
      <c r="AA37" s="3">
        <f t="shared" si="11"/>
        <v>0</v>
      </c>
      <c r="AB37" s="3">
        <f t="shared" si="12"/>
        <v>0</v>
      </c>
      <c r="AC37" s="1">
        <f>IFERROR(IF(G37&gt;=1,(IF(LEN(H37)&gt;=1,VLOOKUP(HLOOKUP(H37,PROFILE!$K$5:$V$8,4,0),PROFILE!$F$1:$G$3,2,0),0)),0),0)</f>
        <v>0</v>
      </c>
      <c r="AD37" s="1">
        <f>IFERROR(IF(G37&gt;=1,(IF(LEN(H37)&gt;=1,HLOOKUP(H37,PROFILE!$K$5:$V$8,2,0),0)),0),0)</f>
        <v>0</v>
      </c>
      <c r="AE37" s="1">
        <f>IFERROR(IF(G37&gt;=1,(IF(LEN(H37)&gt;=1,HLOOKUP(H37,PROFILE!$K$5:$V$8,3,0),0)),0),0)</f>
        <v>0</v>
      </c>
      <c r="AF37" s="1">
        <f t="shared" si="13"/>
        <v>0</v>
      </c>
      <c r="AG37" s="1">
        <f t="shared" si="14"/>
        <v>0</v>
      </c>
      <c r="AH37" s="1">
        <f t="shared" si="15"/>
        <v>0</v>
      </c>
      <c r="AI37" s="1">
        <f t="shared" si="16"/>
        <v>0</v>
      </c>
    </row>
    <row r="38" spans="5:35" ht="18" customHeight="1" x14ac:dyDescent="0.25">
      <c r="E38" s="1">
        <v>29</v>
      </c>
      <c r="F38" s="1">
        <f>IFERROR(IF($F$9&gt;=E38,SMALL(PROFILE!$X$13:$X$212,$F$8+E38),0),0)</f>
        <v>0</v>
      </c>
      <c r="G38" s="15">
        <f t="shared" si="5"/>
        <v>0</v>
      </c>
      <c r="H38" s="15" t="str">
        <f>IFERROR(IF($G38&gt;=1,INDEX(PROFILE!$I$13:$X$212,MATCH($F38,PROFILE!$X$13:$X$212,0),1),""),"")</f>
        <v/>
      </c>
      <c r="I38" s="16" t="str">
        <f>IFERROR(IF($G38&gt;=1,INDEX(PROFILE!$I$13:$X$212,MATCH($F38,PROFILE!$X$13:$X$212,0),2),""),"")</f>
        <v/>
      </c>
      <c r="J38" s="16" t="str">
        <f>IFERROR(IF($G38&gt;=1,INDEX(PROFILE!$I$13:$X$212,MATCH($F38,PROFILE!$X$13:$X$212,0),6),""),"")</f>
        <v/>
      </c>
      <c r="K38" s="17"/>
      <c r="L38" s="17"/>
      <c r="M38" s="17"/>
      <c r="N38" s="3">
        <f t="shared" si="6"/>
        <v>0</v>
      </c>
      <c r="O38" s="15">
        <f t="shared" si="0"/>
        <v>0</v>
      </c>
      <c r="P38" s="17"/>
      <c r="Q38" s="3">
        <f t="shared" si="1"/>
        <v>0</v>
      </c>
      <c r="R38" s="3">
        <f t="shared" si="7"/>
        <v>0</v>
      </c>
      <c r="S38" s="3">
        <f t="shared" si="17"/>
        <v>0</v>
      </c>
      <c r="T38" s="3">
        <f t="shared" si="18"/>
        <v>0</v>
      </c>
      <c r="U38" s="15">
        <f t="shared" si="8"/>
        <v>0</v>
      </c>
      <c r="V38" s="15">
        <f t="shared" si="9"/>
        <v>0</v>
      </c>
      <c r="W38" s="3">
        <f t="shared" si="3"/>
        <v>0</v>
      </c>
      <c r="X38" s="15">
        <f t="shared" si="10"/>
        <v>0</v>
      </c>
      <c r="Y38" s="15">
        <f t="shared" si="10"/>
        <v>0</v>
      </c>
      <c r="Z38" s="3">
        <f t="shared" si="4"/>
        <v>0</v>
      </c>
      <c r="AA38" s="3">
        <f t="shared" si="11"/>
        <v>0</v>
      </c>
      <c r="AB38" s="3">
        <f t="shared" si="12"/>
        <v>0</v>
      </c>
      <c r="AC38" s="1">
        <f>IFERROR(IF(G38&gt;=1,(IF(LEN(H38)&gt;=1,VLOOKUP(HLOOKUP(H38,PROFILE!$K$5:$V$8,4,0),PROFILE!$F$1:$G$3,2,0),0)),0),0)</f>
        <v>0</v>
      </c>
      <c r="AD38" s="1">
        <f>IFERROR(IF(G38&gt;=1,(IF(LEN(H38)&gt;=1,HLOOKUP(H38,PROFILE!$K$5:$V$8,2,0),0)),0),0)</f>
        <v>0</v>
      </c>
      <c r="AE38" s="1">
        <f>IFERROR(IF(G38&gt;=1,(IF(LEN(H38)&gt;=1,HLOOKUP(H38,PROFILE!$K$5:$V$8,3,0),0)),0),0)</f>
        <v>0</v>
      </c>
      <c r="AF38" s="1">
        <f t="shared" si="13"/>
        <v>0</v>
      </c>
      <c r="AG38" s="1">
        <f t="shared" si="14"/>
        <v>0</v>
      </c>
      <c r="AH38" s="1">
        <f t="shared" si="15"/>
        <v>0</v>
      </c>
      <c r="AI38" s="1">
        <f t="shared" si="16"/>
        <v>0</v>
      </c>
    </row>
    <row r="39" spans="5:35" ht="18" customHeight="1" x14ac:dyDescent="0.25">
      <c r="E39" s="1">
        <v>30</v>
      </c>
      <c r="F39" s="1">
        <f>IFERROR(IF($F$9&gt;=E39,SMALL(PROFILE!$X$13:$X$212,$F$8+E39),0),0)</f>
        <v>0</v>
      </c>
      <c r="G39" s="15">
        <f t="shared" si="5"/>
        <v>0</v>
      </c>
      <c r="H39" s="15" t="str">
        <f>IFERROR(IF($G39&gt;=1,INDEX(PROFILE!$I$13:$X$212,MATCH($F39,PROFILE!$X$13:$X$212,0),1),""),"")</f>
        <v/>
      </c>
      <c r="I39" s="16" t="str">
        <f>IFERROR(IF($G39&gt;=1,INDEX(PROFILE!$I$13:$X$212,MATCH($F39,PROFILE!$X$13:$X$212,0),2),""),"")</f>
        <v/>
      </c>
      <c r="J39" s="16" t="str">
        <f>IFERROR(IF($G39&gt;=1,INDEX(PROFILE!$I$13:$X$212,MATCH($F39,PROFILE!$X$13:$X$212,0),6),""),"")</f>
        <v/>
      </c>
      <c r="K39" s="17"/>
      <c r="L39" s="17"/>
      <c r="M39" s="17"/>
      <c r="N39" s="3">
        <f t="shared" si="6"/>
        <v>0</v>
      </c>
      <c r="O39" s="15">
        <f t="shared" si="0"/>
        <v>0</v>
      </c>
      <c r="P39" s="17"/>
      <c r="Q39" s="3">
        <f t="shared" si="1"/>
        <v>0</v>
      </c>
      <c r="R39" s="3">
        <f t="shared" si="7"/>
        <v>0</v>
      </c>
      <c r="S39" s="3">
        <f t="shared" si="17"/>
        <v>0</v>
      </c>
      <c r="T39" s="3">
        <f t="shared" si="18"/>
        <v>0</v>
      </c>
      <c r="U39" s="15">
        <f t="shared" si="8"/>
        <v>0</v>
      </c>
      <c r="V39" s="15">
        <f t="shared" si="9"/>
        <v>0</v>
      </c>
      <c r="W39" s="3">
        <f t="shared" si="3"/>
        <v>0</v>
      </c>
      <c r="X39" s="15">
        <f t="shared" si="10"/>
        <v>0</v>
      </c>
      <c r="Y39" s="15">
        <f t="shared" si="10"/>
        <v>0</v>
      </c>
      <c r="Z39" s="3">
        <f t="shared" si="4"/>
        <v>0</v>
      </c>
      <c r="AA39" s="3">
        <f t="shared" si="11"/>
        <v>0</v>
      </c>
      <c r="AB39" s="3">
        <f t="shared" si="12"/>
        <v>0</v>
      </c>
      <c r="AC39" s="1">
        <f>IFERROR(IF(G39&gt;=1,(IF(LEN(H39)&gt;=1,VLOOKUP(HLOOKUP(H39,PROFILE!$K$5:$V$8,4,0),PROFILE!$F$1:$G$3,2,0),0)),0),0)</f>
        <v>0</v>
      </c>
      <c r="AD39" s="1">
        <f>IFERROR(IF(G39&gt;=1,(IF(LEN(H39)&gt;=1,HLOOKUP(H39,PROFILE!$K$5:$V$8,2,0),0)),0),0)</f>
        <v>0</v>
      </c>
      <c r="AE39" s="1">
        <f>IFERROR(IF(G39&gt;=1,(IF(LEN(H39)&gt;=1,HLOOKUP(H39,PROFILE!$K$5:$V$8,3,0),0)),0),0)</f>
        <v>0</v>
      </c>
      <c r="AF39" s="1">
        <f t="shared" si="13"/>
        <v>0</v>
      </c>
      <c r="AG39" s="1">
        <f t="shared" si="14"/>
        <v>0</v>
      </c>
      <c r="AH39" s="1">
        <f t="shared" si="15"/>
        <v>0</v>
      </c>
      <c r="AI39" s="1">
        <f t="shared" si="16"/>
        <v>0</v>
      </c>
    </row>
    <row r="40" spans="5:35" ht="18" customHeight="1" x14ac:dyDescent="0.25">
      <c r="E40" s="1">
        <v>31</v>
      </c>
      <c r="F40" s="1">
        <f>IFERROR(IF($F$9&gt;=E40,SMALL(PROFILE!$X$13:$X$212,$F$8+E40),0),0)</f>
        <v>0</v>
      </c>
      <c r="G40" s="15">
        <f t="shared" si="5"/>
        <v>0</v>
      </c>
      <c r="H40" s="15" t="str">
        <f>IFERROR(IF($G40&gt;=1,INDEX(PROFILE!$I$13:$X$212,MATCH($F40,PROFILE!$X$13:$X$212,0),1),""),"")</f>
        <v/>
      </c>
      <c r="I40" s="16" t="str">
        <f>IFERROR(IF($G40&gt;=1,INDEX(PROFILE!$I$13:$X$212,MATCH($F40,PROFILE!$X$13:$X$212,0),2),""),"")</f>
        <v/>
      </c>
      <c r="J40" s="16" t="str">
        <f>IFERROR(IF($G40&gt;=1,INDEX(PROFILE!$I$13:$X$212,MATCH($F40,PROFILE!$X$13:$X$212,0),6),""),"")</f>
        <v/>
      </c>
      <c r="K40" s="17"/>
      <c r="L40" s="17"/>
      <c r="M40" s="17"/>
      <c r="N40" s="3">
        <f t="shared" si="6"/>
        <v>0</v>
      </c>
      <c r="O40" s="15">
        <f t="shared" si="0"/>
        <v>0</v>
      </c>
      <c r="P40" s="17"/>
      <c r="Q40" s="3">
        <f t="shared" si="1"/>
        <v>0</v>
      </c>
      <c r="R40" s="3">
        <f t="shared" si="7"/>
        <v>0</v>
      </c>
      <c r="S40" s="3">
        <f t="shared" si="17"/>
        <v>0</v>
      </c>
      <c r="T40" s="3">
        <f t="shared" si="18"/>
        <v>0</v>
      </c>
      <c r="U40" s="15">
        <f t="shared" si="8"/>
        <v>0</v>
      </c>
      <c r="V40" s="15">
        <f t="shared" si="9"/>
        <v>0</v>
      </c>
      <c r="W40" s="3">
        <f t="shared" si="3"/>
        <v>0</v>
      </c>
      <c r="X40" s="15">
        <f t="shared" si="10"/>
        <v>0</v>
      </c>
      <c r="Y40" s="15">
        <f t="shared" si="10"/>
        <v>0</v>
      </c>
      <c r="Z40" s="3">
        <f t="shared" si="4"/>
        <v>0</v>
      </c>
      <c r="AA40" s="3">
        <f t="shared" si="11"/>
        <v>0</v>
      </c>
      <c r="AB40" s="3">
        <f t="shared" si="12"/>
        <v>0</v>
      </c>
      <c r="AC40" s="1">
        <f>IFERROR(IF(G40&gt;=1,(IF(LEN(H40)&gt;=1,VLOOKUP(HLOOKUP(H40,PROFILE!$K$5:$V$8,4,0),PROFILE!$F$1:$G$3,2,0),0)),0),0)</f>
        <v>0</v>
      </c>
      <c r="AD40" s="1">
        <f>IFERROR(IF(G40&gt;=1,(IF(LEN(H40)&gt;=1,HLOOKUP(H40,PROFILE!$K$5:$V$8,2,0),0)),0),0)</f>
        <v>0</v>
      </c>
      <c r="AE40" s="1">
        <f>IFERROR(IF(G40&gt;=1,(IF(LEN(H40)&gt;=1,HLOOKUP(H40,PROFILE!$K$5:$V$8,3,0),0)),0),0)</f>
        <v>0</v>
      </c>
      <c r="AF40" s="1">
        <f t="shared" si="13"/>
        <v>0</v>
      </c>
      <c r="AG40" s="1">
        <f t="shared" si="14"/>
        <v>0</v>
      </c>
      <c r="AH40" s="1">
        <f t="shared" si="15"/>
        <v>0</v>
      </c>
      <c r="AI40" s="1">
        <f t="shared" si="16"/>
        <v>0</v>
      </c>
    </row>
    <row r="41" spans="5:35" ht="18" customHeight="1" x14ac:dyDescent="0.25">
      <c r="E41" s="1">
        <v>32</v>
      </c>
      <c r="F41" s="1">
        <f>IFERROR(IF($F$9&gt;=E41,SMALL(PROFILE!$X$13:$X$212,$F$8+E41),0),0)</f>
        <v>0</v>
      </c>
      <c r="G41" s="15">
        <f t="shared" si="5"/>
        <v>0</v>
      </c>
      <c r="H41" s="15" t="str">
        <f>IFERROR(IF($G41&gt;=1,INDEX(PROFILE!$I$13:$X$212,MATCH($F41,PROFILE!$X$13:$X$212,0),1),""),"")</f>
        <v/>
      </c>
      <c r="I41" s="16" t="str">
        <f>IFERROR(IF($G41&gt;=1,INDEX(PROFILE!$I$13:$X$212,MATCH($F41,PROFILE!$X$13:$X$212,0),2),""),"")</f>
        <v/>
      </c>
      <c r="J41" s="16" t="str">
        <f>IFERROR(IF($G41&gt;=1,INDEX(PROFILE!$I$13:$X$212,MATCH($F41,PROFILE!$X$13:$X$212,0),6),""),"")</f>
        <v/>
      </c>
      <c r="K41" s="17"/>
      <c r="L41" s="17"/>
      <c r="M41" s="17"/>
      <c r="N41" s="3">
        <f t="shared" si="6"/>
        <v>0</v>
      </c>
      <c r="O41" s="15">
        <f t="shared" si="0"/>
        <v>0</v>
      </c>
      <c r="P41" s="17"/>
      <c r="Q41" s="3">
        <f t="shared" si="1"/>
        <v>0</v>
      </c>
      <c r="R41" s="3">
        <f t="shared" si="7"/>
        <v>0</v>
      </c>
      <c r="S41" s="3">
        <f t="shared" si="17"/>
        <v>0</v>
      </c>
      <c r="T41" s="3">
        <f t="shared" si="18"/>
        <v>0</v>
      </c>
      <c r="U41" s="15">
        <f t="shared" si="8"/>
        <v>0</v>
      </c>
      <c r="V41" s="15">
        <f t="shared" si="9"/>
        <v>0</v>
      </c>
      <c r="W41" s="3">
        <f t="shared" si="3"/>
        <v>0</v>
      </c>
      <c r="X41" s="15">
        <f t="shared" si="10"/>
        <v>0</v>
      </c>
      <c r="Y41" s="15">
        <f t="shared" si="10"/>
        <v>0</v>
      </c>
      <c r="Z41" s="3">
        <f t="shared" si="4"/>
        <v>0</v>
      </c>
      <c r="AA41" s="3">
        <f t="shared" si="11"/>
        <v>0</v>
      </c>
      <c r="AB41" s="3">
        <f t="shared" si="12"/>
        <v>0</v>
      </c>
      <c r="AC41" s="1">
        <f>IFERROR(IF(G41&gt;=1,(IF(LEN(H41)&gt;=1,VLOOKUP(HLOOKUP(H41,PROFILE!$K$5:$V$8,4,0),PROFILE!$F$1:$G$3,2,0),0)),0),0)</f>
        <v>0</v>
      </c>
      <c r="AD41" s="1">
        <f>IFERROR(IF(G41&gt;=1,(IF(LEN(H41)&gt;=1,HLOOKUP(H41,PROFILE!$K$5:$V$8,2,0),0)),0),0)</f>
        <v>0</v>
      </c>
      <c r="AE41" s="1">
        <f>IFERROR(IF(G41&gt;=1,(IF(LEN(H41)&gt;=1,HLOOKUP(H41,PROFILE!$K$5:$V$8,3,0),0)),0),0)</f>
        <v>0</v>
      </c>
      <c r="AF41" s="1">
        <f t="shared" si="13"/>
        <v>0</v>
      </c>
      <c r="AG41" s="1">
        <f t="shared" si="14"/>
        <v>0</v>
      </c>
      <c r="AH41" s="1">
        <f t="shared" si="15"/>
        <v>0</v>
      </c>
      <c r="AI41" s="1">
        <f t="shared" si="16"/>
        <v>0</v>
      </c>
    </row>
    <row r="42" spans="5:35" ht="18" customHeight="1" x14ac:dyDescent="0.25">
      <c r="E42" s="1">
        <v>33</v>
      </c>
      <c r="F42" s="1">
        <f>IFERROR(IF($F$9&gt;=E42,SMALL(PROFILE!$X$13:$X$212,$F$8+E42),0),0)</f>
        <v>0</v>
      </c>
      <c r="G42" s="15">
        <f t="shared" si="5"/>
        <v>0</v>
      </c>
      <c r="H42" s="15" t="str">
        <f>IFERROR(IF($G42&gt;=1,INDEX(PROFILE!$I$13:$X$212,MATCH($F42,PROFILE!$X$13:$X$212,0),1),""),"")</f>
        <v/>
      </c>
      <c r="I42" s="16" t="str">
        <f>IFERROR(IF($G42&gt;=1,INDEX(PROFILE!$I$13:$X$212,MATCH($F42,PROFILE!$X$13:$X$212,0),2),""),"")</f>
        <v/>
      </c>
      <c r="J42" s="16" t="str">
        <f>IFERROR(IF($G42&gt;=1,INDEX(PROFILE!$I$13:$X$212,MATCH($F42,PROFILE!$X$13:$X$212,0),6),""),"")</f>
        <v/>
      </c>
      <c r="K42" s="17"/>
      <c r="L42" s="17"/>
      <c r="M42" s="17"/>
      <c r="N42" s="3">
        <f t="shared" si="6"/>
        <v>0</v>
      </c>
      <c r="O42" s="15">
        <f t="shared" ref="O42:O73" si="19">IFERROR(IF(G42&gt;=1,(IF(AC42=1,0,IF(AC42=2,AD42,IF(AC42=3,(IF(MOD(AD42,2)=0,ROUNDDOWN(AD42/2,0),IF(MOD(AD42,2)=1,(IF(MOD(F42,2)=0,ROUNDDOWN(AD42/2,0),IF(MOD(F42,2)=1,ROUNDUP(AD42/2,0),0))),0))),0)))),0),0)</f>
        <v>0</v>
      </c>
      <c r="P42" s="17"/>
      <c r="Q42" s="3">
        <f t="shared" si="1"/>
        <v>0</v>
      </c>
      <c r="R42" s="3">
        <f t="shared" si="7"/>
        <v>0</v>
      </c>
      <c r="S42" s="3">
        <f t="shared" si="17"/>
        <v>0</v>
      </c>
      <c r="T42" s="3">
        <f t="shared" si="18"/>
        <v>0</v>
      </c>
      <c r="U42" s="15">
        <f t="shared" si="8"/>
        <v>0</v>
      </c>
      <c r="V42" s="15">
        <f t="shared" si="9"/>
        <v>0</v>
      </c>
      <c r="W42" s="3">
        <f t="shared" si="3"/>
        <v>0</v>
      </c>
      <c r="X42" s="15">
        <f t="shared" si="10"/>
        <v>0</v>
      </c>
      <c r="Y42" s="15">
        <f t="shared" si="10"/>
        <v>0</v>
      </c>
      <c r="Z42" s="3">
        <f t="shared" si="4"/>
        <v>0</v>
      </c>
      <c r="AA42" s="3">
        <f t="shared" si="11"/>
        <v>0</v>
      </c>
      <c r="AB42" s="3">
        <f t="shared" si="12"/>
        <v>0</v>
      </c>
      <c r="AC42" s="1">
        <f>IFERROR(IF(G42&gt;=1,(IF(LEN(H42)&gt;=1,VLOOKUP(HLOOKUP(H42,PROFILE!$K$5:$V$8,4,0),PROFILE!$F$1:$G$3,2,0),0)),0),0)</f>
        <v>0</v>
      </c>
      <c r="AD42" s="1">
        <f>IFERROR(IF(G42&gt;=1,(IF(LEN(H42)&gt;=1,HLOOKUP(H42,PROFILE!$K$5:$V$8,2,0),0)),0),0)</f>
        <v>0</v>
      </c>
      <c r="AE42" s="1">
        <f>IFERROR(IF(G42&gt;=1,(IF(LEN(H42)&gt;=1,HLOOKUP(H42,PROFILE!$K$5:$V$8,3,0),0)),0),0)</f>
        <v>0</v>
      </c>
      <c r="AF42" s="1">
        <f t="shared" si="13"/>
        <v>0</v>
      </c>
      <c r="AG42" s="1">
        <f t="shared" si="14"/>
        <v>0</v>
      </c>
      <c r="AH42" s="1">
        <f t="shared" si="15"/>
        <v>0</v>
      </c>
      <c r="AI42" s="1">
        <f t="shared" si="16"/>
        <v>0</v>
      </c>
    </row>
    <row r="43" spans="5:35" ht="18" customHeight="1" x14ac:dyDescent="0.25">
      <c r="E43" s="1">
        <v>34</v>
      </c>
      <c r="F43" s="1">
        <f>IFERROR(IF($F$9&gt;=E43,SMALL(PROFILE!$X$13:$X$212,$F$8+E43),0),0)</f>
        <v>0</v>
      </c>
      <c r="G43" s="15">
        <f t="shared" si="5"/>
        <v>0</v>
      </c>
      <c r="H43" s="15" t="str">
        <f>IFERROR(IF($G43&gt;=1,INDEX(PROFILE!$I$13:$X$212,MATCH($F43,PROFILE!$X$13:$X$212,0),1),""),"")</f>
        <v/>
      </c>
      <c r="I43" s="16" t="str">
        <f>IFERROR(IF($G43&gt;=1,INDEX(PROFILE!$I$13:$X$212,MATCH($F43,PROFILE!$X$13:$X$212,0),2),""),"")</f>
        <v/>
      </c>
      <c r="J43" s="16" t="str">
        <f>IFERROR(IF($G43&gt;=1,INDEX(PROFILE!$I$13:$X$212,MATCH($F43,PROFILE!$X$13:$X$212,0),6),""),"")</f>
        <v/>
      </c>
      <c r="K43" s="17"/>
      <c r="L43" s="17"/>
      <c r="M43" s="17"/>
      <c r="N43" s="3">
        <f t="shared" si="6"/>
        <v>0</v>
      </c>
      <c r="O43" s="15">
        <f t="shared" si="19"/>
        <v>0</v>
      </c>
      <c r="P43" s="17"/>
      <c r="Q43" s="3">
        <f t="shared" si="1"/>
        <v>0</v>
      </c>
      <c r="R43" s="3">
        <f t="shared" si="7"/>
        <v>0</v>
      </c>
      <c r="S43" s="3">
        <f t="shared" si="17"/>
        <v>0</v>
      </c>
      <c r="T43" s="3">
        <f t="shared" si="18"/>
        <v>0</v>
      </c>
      <c r="U43" s="15">
        <f t="shared" si="8"/>
        <v>0</v>
      </c>
      <c r="V43" s="15">
        <f t="shared" si="9"/>
        <v>0</v>
      </c>
      <c r="W43" s="3">
        <f t="shared" si="3"/>
        <v>0</v>
      </c>
      <c r="X43" s="15">
        <f t="shared" si="10"/>
        <v>0</v>
      </c>
      <c r="Y43" s="15">
        <f t="shared" si="10"/>
        <v>0</v>
      </c>
      <c r="Z43" s="3">
        <f t="shared" si="4"/>
        <v>0</v>
      </c>
      <c r="AA43" s="3">
        <f t="shared" si="11"/>
        <v>0</v>
      </c>
      <c r="AB43" s="3">
        <f t="shared" si="12"/>
        <v>0</v>
      </c>
      <c r="AC43" s="1">
        <f>IFERROR(IF(G43&gt;=1,(IF(LEN(H43)&gt;=1,VLOOKUP(HLOOKUP(H43,PROFILE!$K$5:$V$8,4,0),PROFILE!$F$1:$G$3,2,0),0)),0),0)</f>
        <v>0</v>
      </c>
      <c r="AD43" s="1">
        <f>IFERROR(IF(G43&gt;=1,(IF(LEN(H43)&gt;=1,HLOOKUP(H43,PROFILE!$K$5:$V$8,2,0),0)),0),0)</f>
        <v>0</v>
      </c>
      <c r="AE43" s="1">
        <f>IFERROR(IF(G43&gt;=1,(IF(LEN(H43)&gt;=1,HLOOKUP(H43,PROFILE!$K$5:$V$8,3,0),0)),0),0)</f>
        <v>0</v>
      </c>
      <c r="AF43" s="1">
        <f t="shared" si="13"/>
        <v>0</v>
      </c>
      <c r="AG43" s="1">
        <f t="shared" si="14"/>
        <v>0</v>
      </c>
      <c r="AH43" s="1">
        <f t="shared" si="15"/>
        <v>0</v>
      </c>
      <c r="AI43" s="1">
        <f t="shared" si="16"/>
        <v>0</v>
      </c>
    </row>
    <row r="44" spans="5:35" ht="18" customHeight="1" x14ac:dyDescent="0.25">
      <c r="E44" s="1">
        <v>35</v>
      </c>
      <c r="F44" s="1">
        <f>IFERROR(IF($F$9&gt;=E44,SMALL(PROFILE!$X$13:$X$212,$F$8+E44),0),0)</f>
        <v>0</v>
      </c>
      <c r="G44" s="15">
        <f t="shared" si="5"/>
        <v>0</v>
      </c>
      <c r="H44" s="15" t="str">
        <f>IFERROR(IF($G44&gt;=1,INDEX(PROFILE!$I$13:$X$212,MATCH($F44,PROFILE!$X$13:$X$212,0),1),""),"")</f>
        <v/>
      </c>
      <c r="I44" s="16" t="str">
        <f>IFERROR(IF($G44&gt;=1,INDEX(PROFILE!$I$13:$X$212,MATCH($F44,PROFILE!$X$13:$X$212,0),2),""),"")</f>
        <v/>
      </c>
      <c r="J44" s="16" t="str">
        <f>IFERROR(IF($G44&gt;=1,INDEX(PROFILE!$I$13:$X$212,MATCH($F44,PROFILE!$X$13:$X$212,0),6),""),"")</f>
        <v/>
      </c>
      <c r="K44" s="17"/>
      <c r="L44" s="17"/>
      <c r="M44" s="17"/>
      <c r="N44" s="3">
        <f t="shared" si="6"/>
        <v>0</v>
      </c>
      <c r="O44" s="15">
        <f t="shared" si="19"/>
        <v>0</v>
      </c>
      <c r="P44" s="17"/>
      <c r="Q44" s="3">
        <f t="shared" si="1"/>
        <v>0</v>
      </c>
      <c r="R44" s="3">
        <f t="shared" si="7"/>
        <v>0</v>
      </c>
      <c r="S44" s="3">
        <f t="shared" si="17"/>
        <v>0</v>
      </c>
      <c r="T44" s="3">
        <f t="shared" si="18"/>
        <v>0</v>
      </c>
      <c r="U44" s="15">
        <f t="shared" si="8"/>
        <v>0</v>
      </c>
      <c r="V44" s="15">
        <f t="shared" si="9"/>
        <v>0</v>
      </c>
      <c r="W44" s="3">
        <f t="shared" si="3"/>
        <v>0</v>
      </c>
      <c r="X44" s="15">
        <f t="shared" si="10"/>
        <v>0</v>
      </c>
      <c r="Y44" s="15">
        <f t="shared" si="10"/>
        <v>0</v>
      </c>
      <c r="Z44" s="3">
        <f t="shared" si="4"/>
        <v>0</v>
      </c>
      <c r="AA44" s="3">
        <f t="shared" si="11"/>
        <v>0</v>
      </c>
      <c r="AB44" s="3">
        <f t="shared" si="12"/>
        <v>0</v>
      </c>
      <c r="AC44" s="1">
        <f>IFERROR(IF(G44&gt;=1,(IF(LEN(H44)&gt;=1,VLOOKUP(HLOOKUP(H44,PROFILE!$K$5:$V$8,4,0),PROFILE!$F$1:$G$3,2,0),0)),0),0)</f>
        <v>0</v>
      </c>
      <c r="AD44" s="1">
        <f>IFERROR(IF(G44&gt;=1,(IF(LEN(H44)&gt;=1,HLOOKUP(H44,PROFILE!$K$5:$V$8,2,0),0)),0),0)</f>
        <v>0</v>
      </c>
      <c r="AE44" s="1">
        <f>IFERROR(IF(G44&gt;=1,(IF(LEN(H44)&gt;=1,HLOOKUP(H44,PROFILE!$K$5:$V$8,3,0),0)),0),0)</f>
        <v>0</v>
      </c>
      <c r="AF44" s="1">
        <f t="shared" si="13"/>
        <v>0</v>
      </c>
      <c r="AG44" s="1">
        <f t="shared" si="14"/>
        <v>0</v>
      </c>
      <c r="AH44" s="1">
        <f t="shared" si="15"/>
        <v>0</v>
      </c>
      <c r="AI44" s="1">
        <f t="shared" si="16"/>
        <v>0</v>
      </c>
    </row>
    <row r="45" spans="5:35" ht="18" customHeight="1" x14ac:dyDescent="0.25">
      <c r="E45" s="1">
        <v>36</v>
      </c>
      <c r="F45" s="1">
        <f>IFERROR(IF($F$9&gt;=E45,SMALL(PROFILE!$X$13:$X$212,$F$8+E45),0),0)</f>
        <v>0</v>
      </c>
      <c r="G45" s="15">
        <f t="shared" si="5"/>
        <v>0</v>
      </c>
      <c r="H45" s="15" t="str">
        <f>IFERROR(IF($G45&gt;=1,INDEX(PROFILE!$I$13:$X$212,MATCH($F45,PROFILE!$X$13:$X$212,0),1),""),"")</f>
        <v/>
      </c>
      <c r="I45" s="16" t="str">
        <f>IFERROR(IF($G45&gt;=1,INDEX(PROFILE!$I$13:$X$212,MATCH($F45,PROFILE!$X$13:$X$212,0),2),""),"")</f>
        <v/>
      </c>
      <c r="J45" s="16" t="str">
        <f>IFERROR(IF($G45&gt;=1,INDEX(PROFILE!$I$13:$X$212,MATCH($F45,PROFILE!$X$13:$X$212,0),6),""),"")</f>
        <v/>
      </c>
      <c r="K45" s="17"/>
      <c r="L45" s="17"/>
      <c r="M45" s="17"/>
      <c r="N45" s="3">
        <f t="shared" si="6"/>
        <v>0</v>
      </c>
      <c r="O45" s="15">
        <f t="shared" si="19"/>
        <v>0</v>
      </c>
      <c r="P45" s="17"/>
      <c r="Q45" s="3">
        <f t="shared" si="1"/>
        <v>0</v>
      </c>
      <c r="R45" s="3">
        <f t="shared" si="7"/>
        <v>0</v>
      </c>
      <c r="S45" s="3">
        <f t="shared" si="17"/>
        <v>0</v>
      </c>
      <c r="T45" s="3">
        <f t="shared" si="18"/>
        <v>0</v>
      </c>
      <c r="U45" s="15">
        <f t="shared" si="8"/>
        <v>0</v>
      </c>
      <c r="V45" s="15">
        <f t="shared" si="9"/>
        <v>0</v>
      </c>
      <c r="W45" s="3">
        <f t="shared" si="3"/>
        <v>0</v>
      </c>
      <c r="X45" s="15">
        <f t="shared" si="10"/>
        <v>0</v>
      </c>
      <c r="Y45" s="15">
        <f t="shared" si="10"/>
        <v>0</v>
      </c>
      <c r="Z45" s="3">
        <f t="shared" si="4"/>
        <v>0</v>
      </c>
      <c r="AA45" s="3">
        <f t="shared" si="11"/>
        <v>0</v>
      </c>
      <c r="AB45" s="3">
        <f t="shared" si="12"/>
        <v>0</v>
      </c>
      <c r="AC45" s="1">
        <f>IFERROR(IF(G45&gt;=1,(IF(LEN(H45)&gt;=1,VLOOKUP(HLOOKUP(H45,PROFILE!$K$5:$V$8,4,0),PROFILE!$F$1:$G$3,2,0),0)),0),0)</f>
        <v>0</v>
      </c>
      <c r="AD45" s="1">
        <f>IFERROR(IF(G45&gt;=1,(IF(LEN(H45)&gt;=1,HLOOKUP(H45,PROFILE!$K$5:$V$8,2,0),0)),0),0)</f>
        <v>0</v>
      </c>
      <c r="AE45" s="1">
        <f>IFERROR(IF(G45&gt;=1,(IF(LEN(H45)&gt;=1,HLOOKUP(H45,PROFILE!$K$5:$V$8,3,0),0)),0),0)</f>
        <v>0</v>
      </c>
      <c r="AF45" s="1">
        <f t="shared" si="13"/>
        <v>0</v>
      </c>
      <c r="AG45" s="1">
        <f t="shared" si="14"/>
        <v>0</v>
      </c>
      <c r="AH45" s="1">
        <f t="shared" si="15"/>
        <v>0</v>
      </c>
      <c r="AI45" s="1">
        <f t="shared" si="16"/>
        <v>0</v>
      </c>
    </row>
    <row r="46" spans="5:35" ht="18" customHeight="1" x14ac:dyDescent="0.25">
      <c r="E46" s="1">
        <v>37</v>
      </c>
      <c r="F46" s="1">
        <f>IFERROR(IF($F$9&gt;=E46,SMALL(PROFILE!$X$13:$X$212,$F$8+E46),0),0)</f>
        <v>0</v>
      </c>
      <c r="G46" s="15">
        <f t="shared" si="5"/>
        <v>0</v>
      </c>
      <c r="H46" s="15" t="str">
        <f>IFERROR(IF($G46&gt;=1,INDEX(PROFILE!$I$13:$X$212,MATCH($F46,PROFILE!$X$13:$X$212,0),1),""),"")</f>
        <v/>
      </c>
      <c r="I46" s="16" t="str">
        <f>IFERROR(IF($G46&gt;=1,INDEX(PROFILE!$I$13:$X$212,MATCH($F46,PROFILE!$X$13:$X$212,0),2),""),"")</f>
        <v/>
      </c>
      <c r="J46" s="16" t="str">
        <f>IFERROR(IF($G46&gt;=1,INDEX(PROFILE!$I$13:$X$212,MATCH($F46,PROFILE!$X$13:$X$212,0),6),""),"")</f>
        <v/>
      </c>
      <c r="K46" s="17"/>
      <c r="L46" s="17"/>
      <c r="M46" s="17"/>
      <c r="N46" s="3">
        <f t="shared" si="6"/>
        <v>0</v>
      </c>
      <c r="O46" s="15">
        <f t="shared" si="19"/>
        <v>0</v>
      </c>
      <c r="P46" s="17"/>
      <c r="Q46" s="3">
        <f t="shared" si="1"/>
        <v>0</v>
      </c>
      <c r="R46" s="3">
        <f t="shared" si="7"/>
        <v>0</v>
      </c>
      <c r="S46" s="3">
        <f t="shared" si="17"/>
        <v>0</v>
      </c>
      <c r="T46" s="3">
        <f t="shared" si="18"/>
        <v>0</v>
      </c>
      <c r="U46" s="15">
        <f t="shared" si="8"/>
        <v>0</v>
      </c>
      <c r="V46" s="15">
        <f t="shared" si="9"/>
        <v>0</v>
      </c>
      <c r="W46" s="3">
        <f t="shared" si="3"/>
        <v>0</v>
      </c>
      <c r="X46" s="15">
        <f t="shared" si="10"/>
        <v>0</v>
      </c>
      <c r="Y46" s="15">
        <f t="shared" si="10"/>
        <v>0</v>
      </c>
      <c r="Z46" s="3">
        <f t="shared" si="4"/>
        <v>0</v>
      </c>
      <c r="AA46" s="3">
        <f t="shared" si="11"/>
        <v>0</v>
      </c>
      <c r="AB46" s="3">
        <f t="shared" si="12"/>
        <v>0</v>
      </c>
      <c r="AC46" s="1">
        <f>IFERROR(IF(G46&gt;=1,(IF(LEN(H46)&gt;=1,VLOOKUP(HLOOKUP(H46,PROFILE!$K$5:$V$8,4,0),PROFILE!$F$1:$G$3,2,0),0)),0),0)</f>
        <v>0</v>
      </c>
      <c r="AD46" s="1">
        <f>IFERROR(IF(G46&gt;=1,(IF(LEN(H46)&gt;=1,HLOOKUP(H46,PROFILE!$K$5:$V$8,2,0),0)),0),0)</f>
        <v>0</v>
      </c>
      <c r="AE46" s="1">
        <f>IFERROR(IF(G46&gt;=1,(IF(LEN(H46)&gt;=1,HLOOKUP(H46,PROFILE!$K$5:$V$8,3,0),0)),0),0)</f>
        <v>0</v>
      </c>
      <c r="AF46" s="1">
        <f t="shared" si="13"/>
        <v>0</v>
      </c>
      <c r="AG46" s="1">
        <f t="shared" si="14"/>
        <v>0</v>
      </c>
      <c r="AH46" s="1">
        <f t="shared" si="15"/>
        <v>0</v>
      </c>
      <c r="AI46" s="1">
        <f t="shared" si="16"/>
        <v>0</v>
      </c>
    </row>
    <row r="47" spans="5:35" ht="18" customHeight="1" x14ac:dyDescent="0.25">
      <c r="E47" s="1">
        <v>38</v>
      </c>
      <c r="F47" s="1">
        <f>IFERROR(IF($F$9&gt;=E47,SMALL(PROFILE!$X$13:$X$212,$F$8+E47),0),0)</f>
        <v>0</v>
      </c>
      <c r="G47" s="15">
        <f t="shared" si="5"/>
        <v>0</v>
      </c>
      <c r="H47" s="15" t="str">
        <f>IFERROR(IF($G47&gt;=1,INDEX(PROFILE!$I$13:$X$212,MATCH($F47,PROFILE!$X$13:$X$212,0),1),""),"")</f>
        <v/>
      </c>
      <c r="I47" s="16" t="str">
        <f>IFERROR(IF($G47&gt;=1,INDEX(PROFILE!$I$13:$X$212,MATCH($F47,PROFILE!$X$13:$X$212,0),2),""),"")</f>
        <v/>
      </c>
      <c r="J47" s="16" t="str">
        <f>IFERROR(IF($G47&gt;=1,INDEX(PROFILE!$I$13:$X$212,MATCH($F47,PROFILE!$X$13:$X$212,0),6),""),"")</f>
        <v/>
      </c>
      <c r="K47" s="17"/>
      <c r="L47" s="17"/>
      <c r="M47" s="17"/>
      <c r="N47" s="3">
        <f t="shared" si="6"/>
        <v>0</v>
      </c>
      <c r="O47" s="15">
        <f t="shared" si="19"/>
        <v>0</v>
      </c>
      <c r="P47" s="17"/>
      <c r="Q47" s="3">
        <f t="shared" si="1"/>
        <v>0</v>
      </c>
      <c r="R47" s="3">
        <f t="shared" si="7"/>
        <v>0</v>
      </c>
      <c r="S47" s="3">
        <f t="shared" si="17"/>
        <v>0</v>
      </c>
      <c r="T47" s="3">
        <f t="shared" si="18"/>
        <v>0</v>
      </c>
      <c r="U47" s="15">
        <f t="shared" si="8"/>
        <v>0</v>
      </c>
      <c r="V47" s="15">
        <f t="shared" si="9"/>
        <v>0</v>
      </c>
      <c r="W47" s="3">
        <f t="shared" si="3"/>
        <v>0</v>
      </c>
      <c r="X47" s="15">
        <f t="shared" si="10"/>
        <v>0</v>
      </c>
      <c r="Y47" s="15">
        <f t="shared" si="10"/>
        <v>0</v>
      </c>
      <c r="Z47" s="3">
        <f t="shared" si="4"/>
        <v>0</v>
      </c>
      <c r="AA47" s="3">
        <f t="shared" si="11"/>
        <v>0</v>
      </c>
      <c r="AB47" s="3">
        <f t="shared" si="12"/>
        <v>0</v>
      </c>
      <c r="AC47" s="1">
        <f>IFERROR(IF(G47&gt;=1,(IF(LEN(H47)&gt;=1,VLOOKUP(HLOOKUP(H47,PROFILE!$K$5:$V$8,4,0),PROFILE!$F$1:$G$3,2,0),0)),0),0)</f>
        <v>0</v>
      </c>
      <c r="AD47" s="1">
        <f>IFERROR(IF(G47&gt;=1,(IF(LEN(H47)&gt;=1,HLOOKUP(H47,PROFILE!$K$5:$V$8,2,0),0)),0),0)</f>
        <v>0</v>
      </c>
      <c r="AE47" s="1">
        <f>IFERROR(IF(G47&gt;=1,(IF(LEN(H47)&gt;=1,HLOOKUP(H47,PROFILE!$K$5:$V$8,3,0),0)),0),0)</f>
        <v>0</v>
      </c>
      <c r="AF47" s="1">
        <f t="shared" si="13"/>
        <v>0</v>
      </c>
      <c r="AG47" s="1">
        <f t="shared" si="14"/>
        <v>0</v>
      </c>
      <c r="AH47" s="1">
        <f t="shared" si="15"/>
        <v>0</v>
      </c>
      <c r="AI47" s="1">
        <f t="shared" si="16"/>
        <v>0</v>
      </c>
    </row>
    <row r="48" spans="5:35" ht="18" customHeight="1" x14ac:dyDescent="0.25">
      <c r="E48" s="1">
        <v>39</v>
      </c>
      <c r="F48" s="1">
        <f>IFERROR(IF($F$9&gt;=E48,SMALL(PROFILE!$X$13:$X$212,$F$8+E48),0),0)</f>
        <v>0</v>
      </c>
      <c r="G48" s="15">
        <f t="shared" si="5"/>
        <v>0</v>
      </c>
      <c r="H48" s="15" t="str">
        <f>IFERROR(IF($G48&gt;=1,INDEX(PROFILE!$I$13:$X$212,MATCH($F48,PROFILE!$X$13:$X$212,0),1),""),"")</f>
        <v/>
      </c>
      <c r="I48" s="16" t="str">
        <f>IFERROR(IF($G48&gt;=1,INDEX(PROFILE!$I$13:$X$212,MATCH($F48,PROFILE!$X$13:$X$212,0),2),""),"")</f>
        <v/>
      </c>
      <c r="J48" s="16" t="str">
        <f>IFERROR(IF($G48&gt;=1,INDEX(PROFILE!$I$13:$X$212,MATCH($F48,PROFILE!$X$13:$X$212,0),6),""),"")</f>
        <v/>
      </c>
      <c r="K48" s="17"/>
      <c r="L48" s="17"/>
      <c r="M48" s="17"/>
      <c r="N48" s="3">
        <f t="shared" si="6"/>
        <v>0</v>
      </c>
      <c r="O48" s="15">
        <f t="shared" si="19"/>
        <v>0</v>
      </c>
      <c r="P48" s="17"/>
      <c r="Q48" s="3">
        <f t="shared" si="1"/>
        <v>0</v>
      </c>
      <c r="R48" s="3">
        <f t="shared" si="7"/>
        <v>0</v>
      </c>
      <c r="S48" s="3">
        <f t="shared" si="17"/>
        <v>0</v>
      </c>
      <c r="T48" s="3">
        <f t="shared" si="18"/>
        <v>0</v>
      </c>
      <c r="U48" s="15">
        <f t="shared" si="8"/>
        <v>0</v>
      </c>
      <c r="V48" s="15">
        <f t="shared" si="9"/>
        <v>0</v>
      </c>
      <c r="W48" s="3">
        <f t="shared" si="3"/>
        <v>0</v>
      </c>
      <c r="X48" s="15">
        <f t="shared" si="10"/>
        <v>0</v>
      </c>
      <c r="Y48" s="15">
        <f t="shared" si="10"/>
        <v>0</v>
      </c>
      <c r="Z48" s="3">
        <f t="shared" si="4"/>
        <v>0</v>
      </c>
      <c r="AA48" s="3">
        <f t="shared" si="11"/>
        <v>0</v>
      </c>
      <c r="AB48" s="3">
        <f t="shared" si="12"/>
        <v>0</v>
      </c>
      <c r="AC48" s="1">
        <f>IFERROR(IF(G48&gt;=1,(IF(LEN(H48)&gt;=1,VLOOKUP(HLOOKUP(H48,PROFILE!$K$5:$V$8,4,0),PROFILE!$F$1:$G$3,2,0),0)),0),0)</f>
        <v>0</v>
      </c>
      <c r="AD48" s="1">
        <f>IFERROR(IF(G48&gt;=1,(IF(LEN(H48)&gt;=1,HLOOKUP(H48,PROFILE!$K$5:$V$8,2,0),0)),0),0)</f>
        <v>0</v>
      </c>
      <c r="AE48" s="1">
        <f>IFERROR(IF(G48&gt;=1,(IF(LEN(H48)&gt;=1,HLOOKUP(H48,PROFILE!$K$5:$V$8,3,0),0)),0),0)</f>
        <v>0</v>
      </c>
      <c r="AF48" s="1">
        <f t="shared" si="13"/>
        <v>0</v>
      </c>
      <c r="AG48" s="1">
        <f t="shared" si="14"/>
        <v>0</v>
      </c>
      <c r="AH48" s="1">
        <f t="shared" si="15"/>
        <v>0</v>
      </c>
      <c r="AI48" s="1">
        <f t="shared" si="16"/>
        <v>0</v>
      </c>
    </row>
    <row r="49" spans="5:35" ht="18" customHeight="1" x14ac:dyDescent="0.25">
      <c r="E49" s="1">
        <v>40</v>
      </c>
      <c r="F49" s="1">
        <f>IFERROR(IF($F$9&gt;=E49,SMALL(PROFILE!$X$13:$X$212,$F$8+E49),0),0)</f>
        <v>0</v>
      </c>
      <c r="G49" s="15">
        <f t="shared" si="5"/>
        <v>0</v>
      </c>
      <c r="H49" s="15" t="str">
        <f>IFERROR(IF($G49&gt;=1,INDEX(PROFILE!$I$13:$X$212,MATCH($F49,PROFILE!$X$13:$X$212,0),1),""),"")</f>
        <v/>
      </c>
      <c r="I49" s="16" t="str">
        <f>IFERROR(IF($G49&gt;=1,INDEX(PROFILE!$I$13:$X$212,MATCH($F49,PROFILE!$X$13:$X$212,0),2),""),"")</f>
        <v/>
      </c>
      <c r="J49" s="16" t="str">
        <f>IFERROR(IF($G49&gt;=1,INDEX(PROFILE!$I$13:$X$212,MATCH($F49,PROFILE!$X$13:$X$212,0),6),""),"")</f>
        <v/>
      </c>
      <c r="K49" s="17"/>
      <c r="L49" s="17"/>
      <c r="M49" s="17"/>
      <c r="N49" s="3">
        <f t="shared" si="6"/>
        <v>0</v>
      </c>
      <c r="O49" s="15">
        <f t="shared" si="19"/>
        <v>0</v>
      </c>
      <c r="P49" s="17"/>
      <c r="Q49" s="3">
        <f t="shared" si="1"/>
        <v>0</v>
      </c>
      <c r="R49" s="3">
        <f t="shared" si="7"/>
        <v>0</v>
      </c>
      <c r="S49" s="3">
        <f t="shared" si="17"/>
        <v>0</v>
      </c>
      <c r="T49" s="3">
        <f t="shared" si="18"/>
        <v>0</v>
      </c>
      <c r="U49" s="15">
        <f t="shared" si="8"/>
        <v>0</v>
      </c>
      <c r="V49" s="15">
        <f t="shared" si="9"/>
        <v>0</v>
      </c>
      <c r="W49" s="3">
        <f t="shared" si="3"/>
        <v>0</v>
      </c>
      <c r="X49" s="15">
        <f t="shared" si="10"/>
        <v>0</v>
      </c>
      <c r="Y49" s="15">
        <f t="shared" si="10"/>
        <v>0</v>
      </c>
      <c r="Z49" s="3">
        <f t="shared" si="4"/>
        <v>0</v>
      </c>
      <c r="AA49" s="3">
        <f t="shared" si="11"/>
        <v>0</v>
      </c>
      <c r="AB49" s="3">
        <f t="shared" si="12"/>
        <v>0</v>
      </c>
      <c r="AC49" s="1">
        <f>IFERROR(IF(G49&gt;=1,(IF(LEN(H49)&gt;=1,VLOOKUP(HLOOKUP(H49,PROFILE!$K$5:$V$8,4,0),PROFILE!$F$1:$G$3,2,0),0)),0),0)</f>
        <v>0</v>
      </c>
      <c r="AD49" s="1">
        <f>IFERROR(IF(G49&gt;=1,(IF(LEN(H49)&gt;=1,HLOOKUP(H49,PROFILE!$K$5:$V$8,2,0),0)),0),0)</f>
        <v>0</v>
      </c>
      <c r="AE49" s="1">
        <f>IFERROR(IF(G49&gt;=1,(IF(LEN(H49)&gt;=1,HLOOKUP(H49,PROFILE!$K$5:$V$8,3,0),0)),0),0)</f>
        <v>0</v>
      </c>
      <c r="AF49" s="1">
        <f t="shared" si="13"/>
        <v>0</v>
      </c>
      <c r="AG49" s="1">
        <f t="shared" si="14"/>
        <v>0</v>
      </c>
      <c r="AH49" s="1">
        <f t="shared" si="15"/>
        <v>0</v>
      </c>
      <c r="AI49" s="1">
        <f t="shared" si="16"/>
        <v>0</v>
      </c>
    </row>
    <row r="50" spans="5:35" ht="18" customHeight="1" x14ac:dyDescent="0.25">
      <c r="E50" s="1">
        <v>41</v>
      </c>
      <c r="F50" s="1">
        <f>IFERROR(IF($F$9&gt;=E50,SMALL(PROFILE!$X$13:$X$212,$F$8+E50),0),0)</f>
        <v>0</v>
      </c>
      <c r="G50" s="15">
        <f t="shared" si="5"/>
        <v>0</v>
      </c>
      <c r="H50" s="15" t="str">
        <f>IFERROR(IF($G50&gt;=1,INDEX(PROFILE!$I$13:$X$212,MATCH($F50,PROFILE!$X$13:$X$212,0),1),""),"")</f>
        <v/>
      </c>
      <c r="I50" s="16" t="str">
        <f>IFERROR(IF($G50&gt;=1,INDEX(PROFILE!$I$13:$X$212,MATCH($F50,PROFILE!$X$13:$X$212,0),2),""),"")</f>
        <v/>
      </c>
      <c r="J50" s="16" t="str">
        <f>IFERROR(IF($G50&gt;=1,INDEX(PROFILE!$I$13:$X$212,MATCH($F50,PROFILE!$X$13:$X$212,0),6),""),"")</f>
        <v/>
      </c>
      <c r="K50" s="17"/>
      <c r="L50" s="17"/>
      <c r="M50" s="17"/>
      <c r="N50" s="3">
        <f t="shared" si="6"/>
        <v>0</v>
      </c>
      <c r="O50" s="15">
        <f t="shared" si="19"/>
        <v>0</v>
      </c>
      <c r="P50" s="17"/>
      <c r="Q50" s="3">
        <f t="shared" si="1"/>
        <v>0</v>
      </c>
      <c r="R50" s="3">
        <f t="shared" si="7"/>
        <v>0</v>
      </c>
      <c r="S50" s="3">
        <f t="shared" si="17"/>
        <v>0</v>
      </c>
      <c r="T50" s="3">
        <f t="shared" si="18"/>
        <v>0</v>
      </c>
      <c r="U50" s="15">
        <f t="shared" si="8"/>
        <v>0</v>
      </c>
      <c r="V50" s="15">
        <f t="shared" si="9"/>
        <v>0</v>
      </c>
      <c r="W50" s="3">
        <f t="shared" si="3"/>
        <v>0</v>
      </c>
      <c r="X50" s="15">
        <f t="shared" si="10"/>
        <v>0</v>
      </c>
      <c r="Y50" s="15">
        <f t="shared" si="10"/>
        <v>0</v>
      </c>
      <c r="Z50" s="3">
        <f t="shared" si="4"/>
        <v>0</v>
      </c>
      <c r="AA50" s="3">
        <f t="shared" si="11"/>
        <v>0</v>
      </c>
      <c r="AB50" s="3">
        <f t="shared" si="12"/>
        <v>0</v>
      </c>
      <c r="AC50" s="1">
        <f>IFERROR(IF(G50&gt;=1,(IF(LEN(H50)&gt;=1,VLOOKUP(HLOOKUP(H50,PROFILE!$K$5:$V$8,4,0),PROFILE!$F$1:$G$3,2,0),0)),0),0)</f>
        <v>0</v>
      </c>
      <c r="AD50" s="1">
        <f>IFERROR(IF(G50&gt;=1,(IF(LEN(H50)&gt;=1,HLOOKUP(H50,PROFILE!$K$5:$V$8,2,0),0)),0),0)</f>
        <v>0</v>
      </c>
      <c r="AE50" s="1">
        <f>IFERROR(IF(G50&gt;=1,(IF(LEN(H50)&gt;=1,HLOOKUP(H50,PROFILE!$K$5:$V$8,3,0),0)),0),0)</f>
        <v>0</v>
      </c>
      <c r="AF50" s="1">
        <f t="shared" si="13"/>
        <v>0</v>
      </c>
      <c r="AG50" s="1">
        <f t="shared" si="14"/>
        <v>0</v>
      </c>
      <c r="AH50" s="1">
        <f t="shared" si="15"/>
        <v>0</v>
      </c>
      <c r="AI50" s="1">
        <f t="shared" si="16"/>
        <v>0</v>
      </c>
    </row>
    <row r="51" spans="5:35" ht="18" customHeight="1" x14ac:dyDescent="0.25">
      <c r="E51" s="1">
        <v>42</v>
      </c>
      <c r="F51" s="1">
        <f>IFERROR(IF($F$9&gt;=E51,SMALL(PROFILE!$X$13:$X$212,$F$8+E51),0),0)</f>
        <v>0</v>
      </c>
      <c r="G51" s="15">
        <f t="shared" si="5"/>
        <v>0</v>
      </c>
      <c r="H51" s="15" t="str">
        <f>IFERROR(IF($G51&gt;=1,INDEX(PROFILE!$I$13:$X$212,MATCH($F51,PROFILE!$X$13:$X$212,0),1),""),"")</f>
        <v/>
      </c>
      <c r="I51" s="16" t="str">
        <f>IFERROR(IF($G51&gt;=1,INDEX(PROFILE!$I$13:$X$212,MATCH($F51,PROFILE!$X$13:$X$212,0),2),""),"")</f>
        <v/>
      </c>
      <c r="J51" s="16" t="str">
        <f>IFERROR(IF($G51&gt;=1,INDEX(PROFILE!$I$13:$X$212,MATCH($F51,PROFILE!$X$13:$X$212,0),6),""),"")</f>
        <v/>
      </c>
      <c r="K51" s="17"/>
      <c r="L51" s="17"/>
      <c r="M51" s="17"/>
      <c r="N51" s="3">
        <f t="shared" si="6"/>
        <v>0</v>
      </c>
      <c r="O51" s="15">
        <f t="shared" si="19"/>
        <v>0</v>
      </c>
      <c r="P51" s="17"/>
      <c r="Q51" s="3">
        <f t="shared" si="1"/>
        <v>0</v>
      </c>
      <c r="R51" s="3">
        <f t="shared" si="7"/>
        <v>0</v>
      </c>
      <c r="S51" s="3">
        <f t="shared" si="17"/>
        <v>0</v>
      </c>
      <c r="T51" s="3">
        <f t="shared" si="18"/>
        <v>0</v>
      </c>
      <c r="U51" s="15">
        <f t="shared" si="8"/>
        <v>0</v>
      </c>
      <c r="V51" s="15">
        <f t="shared" si="9"/>
        <v>0</v>
      </c>
      <c r="W51" s="3">
        <f t="shared" si="3"/>
        <v>0</v>
      </c>
      <c r="X51" s="15">
        <f t="shared" si="10"/>
        <v>0</v>
      </c>
      <c r="Y51" s="15">
        <f t="shared" si="10"/>
        <v>0</v>
      </c>
      <c r="Z51" s="3">
        <f t="shared" si="4"/>
        <v>0</v>
      </c>
      <c r="AA51" s="3">
        <f t="shared" si="11"/>
        <v>0</v>
      </c>
      <c r="AB51" s="3">
        <f t="shared" si="12"/>
        <v>0</v>
      </c>
      <c r="AC51" s="1">
        <f>IFERROR(IF(G51&gt;=1,(IF(LEN(H51)&gt;=1,VLOOKUP(HLOOKUP(H51,PROFILE!$K$5:$V$8,4,0),PROFILE!$F$1:$G$3,2,0),0)),0),0)</f>
        <v>0</v>
      </c>
      <c r="AD51" s="1">
        <f>IFERROR(IF(G51&gt;=1,(IF(LEN(H51)&gt;=1,HLOOKUP(H51,PROFILE!$K$5:$V$8,2,0),0)),0),0)</f>
        <v>0</v>
      </c>
      <c r="AE51" s="1">
        <f>IFERROR(IF(G51&gt;=1,(IF(LEN(H51)&gt;=1,HLOOKUP(H51,PROFILE!$K$5:$V$8,3,0),0)),0),0)</f>
        <v>0</v>
      </c>
      <c r="AF51" s="1">
        <f t="shared" si="13"/>
        <v>0</v>
      </c>
      <c r="AG51" s="1">
        <f t="shared" si="14"/>
        <v>0</v>
      </c>
      <c r="AH51" s="1">
        <f t="shared" si="15"/>
        <v>0</v>
      </c>
      <c r="AI51" s="1">
        <f t="shared" si="16"/>
        <v>0</v>
      </c>
    </row>
    <row r="52" spans="5:35" ht="18" customHeight="1" x14ac:dyDescent="0.25">
      <c r="E52" s="1">
        <v>43</v>
      </c>
      <c r="F52" s="1">
        <f>IFERROR(IF($F$9&gt;=E52,SMALL(PROFILE!$X$13:$X$212,$F$8+E52),0),0)</f>
        <v>0</v>
      </c>
      <c r="G52" s="15">
        <f t="shared" si="5"/>
        <v>0</v>
      </c>
      <c r="H52" s="15" t="str">
        <f>IFERROR(IF($G52&gt;=1,INDEX(PROFILE!$I$13:$X$212,MATCH($F52,PROFILE!$X$13:$X$212,0),1),""),"")</f>
        <v/>
      </c>
      <c r="I52" s="16" t="str">
        <f>IFERROR(IF($G52&gt;=1,INDEX(PROFILE!$I$13:$X$212,MATCH($F52,PROFILE!$X$13:$X$212,0),2),""),"")</f>
        <v/>
      </c>
      <c r="J52" s="16" t="str">
        <f>IFERROR(IF($G52&gt;=1,INDEX(PROFILE!$I$13:$X$212,MATCH($F52,PROFILE!$X$13:$X$212,0),6),""),"")</f>
        <v/>
      </c>
      <c r="K52" s="17"/>
      <c r="L52" s="17"/>
      <c r="M52" s="17"/>
      <c r="N52" s="3">
        <f t="shared" si="6"/>
        <v>0</v>
      </c>
      <c r="O52" s="15">
        <f t="shared" si="19"/>
        <v>0</v>
      </c>
      <c r="P52" s="17"/>
      <c r="Q52" s="3">
        <f t="shared" si="1"/>
        <v>0</v>
      </c>
      <c r="R52" s="3">
        <f t="shared" si="7"/>
        <v>0</v>
      </c>
      <c r="S52" s="3">
        <f t="shared" si="17"/>
        <v>0</v>
      </c>
      <c r="T52" s="3">
        <f t="shared" si="18"/>
        <v>0</v>
      </c>
      <c r="U52" s="15">
        <f t="shared" si="8"/>
        <v>0</v>
      </c>
      <c r="V52" s="15">
        <f t="shared" si="9"/>
        <v>0</v>
      </c>
      <c r="W52" s="3">
        <f t="shared" si="3"/>
        <v>0</v>
      </c>
      <c r="X52" s="15">
        <f t="shared" si="10"/>
        <v>0</v>
      </c>
      <c r="Y52" s="15">
        <f t="shared" si="10"/>
        <v>0</v>
      </c>
      <c r="Z52" s="3">
        <f t="shared" si="4"/>
        <v>0</v>
      </c>
      <c r="AA52" s="3">
        <f t="shared" si="11"/>
        <v>0</v>
      </c>
      <c r="AB52" s="3">
        <f t="shared" si="12"/>
        <v>0</v>
      </c>
      <c r="AC52" s="1">
        <f>IFERROR(IF(G52&gt;=1,(IF(LEN(H52)&gt;=1,VLOOKUP(HLOOKUP(H52,PROFILE!$K$5:$V$8,4,0),PROFILE!$F$1:$G$3,2,0),0)),0),0)</f>
        <v>0</v>
      </c>
      <c r="AD52" s="1">
        <f>IFERROR(IF(G52&gt;=1,(IF(LEN(H52)&gt;=1,HLOOKUP(H52,PROFILE!$K$5:$V$8,2,0),0)),0),0)</f>
        <v>0</v>
      </c>
      <c r="AE52" s="1">
        <f>IFERROR(IF(G52&gt;=1,(IF(LEN(H52)&gt;=1,HLOOKUP(H52,PROFILE!$K$5:$V$8,3,0),0)),0),0)</f>
        <v>0</v>
      </c>
      <c r="AF52" s="1">
        <f t="shared" si="13"/>
        <v>0</v>
      </c>
      <c r="AG52" s="1">
        <f t="shared" si="14"/>
        <v>0</v>
      </c>
      <c r="AH52" s="1">
        <f t="shared" si="15"/>
        <v>0</v>
      </c>
      <c r="AI52" s="1">
        <f t="shared" si="16"/>
        <v>0</v>
      </c>
    </row>
    <row r="53" spans="5:35" ht="18" customHeight="1" x14ac:dyDescent="0.25">
      <c r="E53" s="1">
        <v>44</v>
      </c>
      <c r="F53" s="1">
        <f>IFERROR(IF($F$9&gt;=E53,SMALL(PROFILE!$X$13:$X$212,$F$8+E53),0),0)</f>
        <v>0</v>
      </c>
      <c r="G53" s="15">
        <f t="shared" si="5"/>
        <v>0</v>
      </c>
      <c r="H53" s="15" t="str">
        <f>IFERROR(IF($G53&gt;=1,INDEX(PROFILE!$I$13:$X$212,MATCH($F53,PROFILE!$X$13:$X$212,0),1),""),"")</f>
        <v/>
      </c>
      <c r="I53" s="16" t="str">
        <f>IFERROR(IF($G53&gt;=1,INDEX(PROFILE!$I$13:$X$212,MATCH($F53,PROFILE!$X$13:$X$212,0),2),""),"")</f>
        <v/>
      </c>
      <c r="J53" s="16" t="str">
        <f>IFERROR(IF($G53&gt;=1,INDEX(PROFILE!$I$13:$X$212,MATCH($F53,PROFILE!$X$13:$X$212,0),6),""),"")</f>
        <v/>
      </c>
      <c r="K53" s="17"/>
      <c r="L53" s="17"/>
      <c r="M53" s="17"/>
      <c r="N53" s="3">
        <f t="shared" si="6"/>
        <v>0</v>
      </c>
      <c r="O53" s="15">
        <f t="shared" si="19"/>
        <v>0</v>
      </c>
      <c r="P53" s="17"/>
      <c r="Q53" s="3">
        <f t="shared" si="1"/>
        <v>0</v>
      </c>
      <c r="R53" s="3">
        <f t="shared" si="7"/>
        <v>0</v>
      </c>
      <c r="S53" s="3">
        <f t="shared" si="17"/>
        <v>0</v>
      </c>
      <c r="T53" s="3">
        <f t="shared" si="18"/>
        <v>0</v>
      </c>
      <c r="U53" s="15">
        <f t="shared" si="8"/>
        <v>0</v>
      </c>
      <c r="V53" s="15">
        <f t="shared" si="9"/>
        <v>0</v>
      </c>
      <c r="W53" s="3">
        <f t="shared" si="3"/>
        <v>0</v>
      </c>
      <c r="X53" s="15">
        <f t="shared" si="10"/>
        <v>0</v>
      </c>
      <c r="Y53" s="15">
        <f t="shared" si="10"/>
        <v>0</v>
      </c>
      <c r="Z53" s="3">
        <f t="shared" si="4"/>
        <v>0</v>
      </c>
      <c r="AA53" s="3">
        <f t="shared" si="11"/>
        <v>0</v>
      </c>
      <c r="AB53" s="3">
        <f t="shared" si="12"/>
        <v>0</v>
      </c>
      <c r="AC53" s="1">
        <f>IFERROR(IF(G53&gt;=1,(IF(LEN(H53)&gt;=1,VLOOKUP(HLOOKUP(H53,PROFILE!$K$5:$V$8,4,0),PROFILE!$F$1:$G$3,2,0),0)),0),0)</f>
        <v>0</v>
      </c>
      <c r="AD53" s="1">
        <f>IFERROR(IF(G53&gt;=1,(IF(LEN(H53)&gt;=1,HLOOKUP(H53,PROFILE!$K$5:$V$8,2,0),0)),0),0)</f>
        <v>0</v>
      </c>
      <c r="AE53" s="1">
        <f>IFERROR(IF(G53&gt;=1,(IF(LEN(H53)&gt;=1,HLOOKUP(H53,PROFILE!$K$5:$V$8,3,0),0)),0),0)</f>
        <v>0</v>
      </c>
      <c r="AF53" s="1">
        <f t="shared" si="13"/>
        <v>0</v>
      </c>
      <c r="AG53" s="1">
        <f t="shared" si="14"/>
        <v>0</v>
      </c>
      <c r="AH53" s="1">
        <f t="shared" si="15"/>
        <v>0</v>
      </c>
      <c r="AI53" s="1">
        <f t="shared" si="16"/>
        <v>0</v>
      </c>
    </row>
    <row r="54" spans="5:35" ht="18" customHeight="1" x14ac:dyDescent="0.25">
      <c r="E54" s="1">
        <v>45</v>
      </c>
      <c r="F54" s="1">
        <f>IFERROR(IF($F$9&gt;=E54,SMALL(PROFILE!$X$13:$X$212,$F$8+E54),0),0)</f>
        <v>0</v>
      </c>
      <c r="G54" s="15">
        <f t="shared" si="5"/>
        <v>0</v>
      </c>
      <c r="H54" s="15" t="str">
        <f>IFERROR(IF($G54&gt;=1,INDEX(PROFILE!$I$13:$X$212,MATCH($F54,PROFILE!$X$13:$X$212,0),1),""),"")</f>
        <v/>
      </c>
      <c r="I54" s="16" t="str">
        <f>IFERROR(IF($G54&gt;=1,INDEX(PROFILE!$I$13:$X$212,MATCH($F54,PROFILE!$X$13:$X$212,0),2),""),"")</f>
        <v/>
      </c>
      <c r="J54" s="16" t="str">
        <f>IFERROR(IF($G54&gt;=1,INDEX(PROFILE!$I$13:$X$212,MATCH($F54,PROFILE!$X$13:$X$212,0),6),""),"")</f>
        <v/>
      </c>
      <c r="K54" s="17"/>
      <c r="L54" s="17"/>
      <c r="M54" s="17"/>
      <c r="N54" s="3">
        <f t="shared" si="6"/>
        <v>0</v>
      </c>
      <c r="O54" s="15">
        <f t="shared" si="19"/>
        <v>0</v>
      </c>
      <c r="P54" s="17"/>
      <c r="Q54" s="3">
        <f t="shared" si="1"/>
        <v>0</v>
      </c>
      <c r="R54" s="3">
        <f t="shared" si="7"/>
        <v>0</v>
      </c>
      <c r="S54" s="3">
        <f t="shared" si="17"/>
        <v>0</v>
      </c>
      <c r="T54" s="3">
        <f t="shared" si="18"/>
        <v>0</v>
      </c>
      <c r="U54" s="15">
        <f t="shared" si="8"/>
        <v>0</v>
      </c>
      <c r="V54" s="15">
        <f t="shared" si="9"/>
        <v>0</v>
      </c>
      <c r="W54" s="3">
        <f t="shared" si="3"/>
        <v>0</v>
      </c>
      <c r="X54" s="15">
        <f t="shared" si="10"/>
        <v>0</v>
      </c>
      <c r="Y54" s="15">
        <f t="shared" si="10"/>
        <v>0</v>
      </c>
      <c r="Z54" s="3">
        <f t="shared" si="4"/>
        <v>0</v>
      </c>
      <c r="AA54" s="3">
        <f t="shared" si="11"/>
        <v>0</v>
      </c>
      <c r="AB54" s="3">
        <f t="shared" si="12"/>
        <v>0</v>
      </c>
      <c r="AC54" s="1">
        <f>IFERROR(IF(G54&gt;=1,(IF(LEN(H54)&gt;=1,VLOOKUP(HLOOKUP(H54,PROFILE!$K$5:$V$8,4,0),PROFILE!$F$1:$G$3,2,0),0)),0),0)</f>
        <v>0</v>
      </c>
      <c r="AD54" s="1">
        <f>IFERROR(IF(G54&gt;=1,(IF(LEN(H54)&gt;=1,HLOOKUP(H54,PROFILE!$K$5:$V$8,2,0),0)),0),0)</f>
        <v>0</v>
      </c>
      <c r="AE54" s="1">
        <f>IFERROR(IF(G54&gt;=1,(IF(LEN(H54)&gt;=1,HLOOKUP(H54,PROFILE!$K$5:$V$8,3,0),0)),0),0)</f>
        <v>0</v>
      </c>
      <c r="AF54" s="1">
        <f t="shared" si="13"/>
        <v>0</v>
      </c>
      <c r="AG54" s="1">
        <f t="shared" si="14"/>
        <v>0</v>
      </c>
      <c r="AH54" s="1">
        <f t="shared" si="15"/>
        <v>0</v>
      </c>
      <c r="AI54" s="1">
        <f t="shared" si="16"/>
        <v>0</v>
      </c>
    </row>
    <row r="55" spans="5:35" ht="18" customHeight="1" x14ac:dyDescent="0.25">
      <c r="E55" s="1">
        <v>46</v>
      </c>
      <c r="F55" s="1">
        <f>IFERROR(IF($F$9&gt;=E55,SMALL(PROFILE!$X$13:$X$212,$F$8+E55),0),0)</f>
        <v>0</v>
      </c>
      <c r="G55" s="15">
        <f t="shared" si="5"/>
        <v>0</v>
      </c>
      <c r="H55" s="15" t="str">
        <f>IFERROR(IF($G55&gt;=1,INDEX(PROFILE!$I$13:$X$212,MATCH($F55,PROFILE!$X$13:$X$212,0),1),""),"")</f>
        <v/>
      </c>
      <c r="I55" s="16" t="str">
        <f>IFERROR(IF($G55&gt;=1,INDEX(PROFILE!$I$13:$X$212,MATCH($F55,PROFILE!$X$13:$X$212,0),2),""),"")</f>
        <v/>
      </c>
      <c r="J55" s="16" t="str">
        <f>IFERROR(IF($G55&gt;=1,INDEX(PROFILE!$I$13:$X$212,MATCH($F55,PROFILE!$X$13:$X$212,0),6),""),"")</f>
        <v/>
      </c>
      <c r="K55" s="17"/>
      <c r="L55" s="17"/>
      <c r="M55" s="17"/>
      <c r="N55" s="3">
        <f t="shared" si="6"/>
        <v>0</v>
      </c>
      <c r="O55" s="15">
        <f t="shared" si="19"/>
        <v>0</v>
      </c>
      <c r="P55" s="17"/>
      <c r="Q55" s="3">
        <f t="shared" si="1"/>
        <v>0</v>
      </c>
      <c r="R55" s="3">
        <f t="shared" si="7"/>
        <v>0</v>
      </c>
      <c r="S55" s="3">
        <f t="shared" si="17"/>
        <v>0</v>
      </c>
      <c r="T55" s="3">
        <f t="shared" si="18"/>
        <v>0</v>
      </c>
      <c r="U55" s="15">
        <f t="shared" si="8"/>
        <v>0</v>
      </c>
      <c r="V55" s="15">
        <f t="shared" si="9"/>
        <v>0</v>
      </c>
      <c r="W55" s="3">
        <f t="shared" si="3"/>
        <v>0</v>
      </c>
      <c r="X55" s="15">
        <f t="shared" si="10"/>
        <v>0</v>
      </c>
      <c r="Y55" s="15">
        <f t="shared" si="10"/>
        <v>0</v>
      </c>
      <c r="Z55" s="3">
        <f t="shared" si="4"/>
        <v>0</v>
      </c>
      <c r="AA55" s="3">
        <f t="shared" si="11"/>
        <v>0</v>
      </c>
      <c r="AB55" s="3">
        <f t="shared" si="12"/>
        <v>0</v>
      </c>
      <c r="AC55" s="1">
        <f>IFERROR(IF(G55&gt;=1,(IF(LEN(H55)&gt;=1,VLOOKUP(HLOOKUP(H55,PROFILE!$K$5:$V$8,4,0),PROFILE!$F$1:$G$3,2,0),0)),0),0)</f>
        <v>0</v>
      </c>
      <c r="AD55" s="1">
        <f>IFERROR(IF(G55&gt;=1,(IF(LEN(H55)&gt;=1,HLOOKUP(H55,PROFILE!$K$5:$V$8,2,0),0)),0),0)</f>
        <v>0</v>
      </c>
      <c r="AE55" s="1">
        <f>IFERROR(IF(G55&gt;=1,(IF(LEN(H55)&gt;=1,HLOOKUP(H55,PROFILE!$K$5:$V$8,3,0),0)),0),0)</f>
        <v>0</v>
      </c>
      <c r="AF55" s="1">
        <f t="shared" si="13"/>
        <v>0</v>
      </c>
      <c r="AG55" s="1">
        <f t="shared" si="14"/>
        <v>0</v>
      </c>
      <c r="AH55" s="1">
        <f t="shared" si="15"/>
        <v>0</v>
      </c>
      <c r="AI55" s="1">
        <f t="shared" si="16"/>
        <v>0</v>
      </c>
    </row>
    <row r="56" spans="5:35" ht="18" customHeight="1" x14ac:dyDescent="0.25">
      <c r="E56" s="1">
        <v>47</v>
      </c>
      <c r="F56" s="1">
        <f>IFERROR(IF($F$9&gt;=E56,SMALL(PROFILE!$X$13:$X$212,$F$8+E56),0),0)</f>
        <v>0</v>
      </c>
      <c r="G56" s="15">
        <f t="shared" si="5"/>
        <v>0</v>
      </c>
      <c r="H56" s="15" t="str">
        <f>IFERROR(IF($G56&gt;=1,INDEX(PROFILE!$I$13:$X$212,MATCH($F56,PROFILE!$X$13:$X$212,0),1),""),"")</f>
        <v/>
      </c>
      <c r="I56" s="16" t="str">
        <f>IFERROR(IF($G56&gt;=1,INDEX(PROFILE!$I$13:$X$212,MATCH($F56,PROFILE!$X$13:$X$212,0),2),""),"")</f>
        <v/>
      </c>
      <c r="J56" s="16" t="str">
        <f>IFERROR(IF($G56&gt;=1,INDEX(PROFILE!$I$13:$X$212,MATCH($F56,PROFILE!$X$13:$X$212,0),6),""),"")</f>
        <v/>
      </c>
      <c r="K56" s="17"/>
      <c r="L56" s="17"/>
      <c r="M56" s="17"/>
      <c r="N56" s="3">
        <f t="shared" si="6"/>
        <v>0</v>
      </c>
      <c r="O56" s="15">
        <f t="shared" si="19"/>
        <v>0</v>
      </c>
      <c r="P56" s="17"/>
      <c r="Q56" s="3">
        <f t="shared" si="1"/>
        <v>0</v>
      </c>
      <c r="R56" s="3">
        <f t="shared" si="7"/>
        <v>0</v>
      </c>
      <c r="S56" s="3">
        <f t="shared" si="17"/>
        <v>0</v>
      </c>
      <c r="T56" s="3">
        <f t="shared" si="18"/>
        <v>0</v>
      </c>
      <c r="U56" s="15">
        <f t="shared" si="8"/>
        <v>0</v>
      </c>
      <c r="V56" s="15">
        <f t="shared" si="9"/>
        <v>0</v>
      </c>
      <c r="W56" s="3">
        <f t="shared" si="3"/>
        <v>0</v>
      </c>
      <c r="X56" s="15">
        <f t="shared" si="10"/>
        <v>0</v>
      </c>
      <c r="Y56" s="15">
        <f t="shared" si="10"/>
        <v>0</v>
      </c>
      <c r="Z56" s="3">
        <f t="shared" si="4"/>
        <v>0</v>
      </c>
      <c r="AA56" s="3">
        <f t="shared" si="11"/>
        <v>0</v>
      </c>
      <c r="AB56" s="3">
        <f t="shared" si="12"/>
        <v>0</v>
      </c>
      <c r="AC56" s="1">
        <f>IFERROR(IF(G56&gt;=1,(IF(LEN(H56)&gt;=1,VLOOKUP(HLOOKUP(H56,PROFILE!$K$5:$V$8,4,0),PROFILE!$F$1:$G$3,2,0),0)),0),0)</f>
        <v>0</v>
      </c>
      <c r="AD56" s="1">
        <f>IFERROR(IF(G56&gt;=1,(IF(LEN(H56)&gt;=1,HLOOKUP(H56,PROFILE!$K$5:$V$8,2,0),0)),0),0)</f>
        <v>0</v>
      </c>
      <c r="AE56" s="1">
        <f>IFERROR(IF(G56&gt;=1,(IF(LEN(H56)&gt;=1,HLOOKUP(H56,PROFILE!$K$5:$V$8,3,0),0)),0),0)</f>
        <v>0</v>
      </c>
      <c r="AF56" s="1">
        <f t="shared" si="13"/>
        <v>0</v>
      </c>
      <c r="AG56" s="1">
        <f t="shared" si="14"/>
        <v>0</v>
      </c>
      <c r="AH56" s="1">
        <f t="shared" si="15"/>
        <v>0</v>
      </c>
      <c r="AI56" s="1">
        <f t="shared" si="16"/>
        <v>0</v>
      </c>
    </row>
    <row r="57" spans="5:35" ht="18" customHeight="1" x14ac:dyDescent="0.25">
      <c r="E57" s="1">
        <v>48</v>
      </c>
      <c r="F57" s="1">
        <f>IFERROR(IF($F$9&gt;=E57,SMALL(PROFILE!$X$13:$X$212,$F$8+E57),0),0)</f>
        <v>0</v>
      </c>
      <c r="G57" s="15">
        <f t="shared" si="5"/>
        <v>0</v>
      </c>
      <c r="H57" s="15" t="str">
        <f>IFERROR(IF($G57&gt;=1,INDEX(PROFILE!$I$13:$X$212,MATCH($F57,PROFILE!$X$13:$X$212,0),1),""),"")</f>
        <v/>
      </c>
      <c r="I57" s="16" t="str">
        <f>IFERROR(IF($G57&gt;=1,INDEX(PROFILE!$I$13:$X$212,MATCH($F57,PROFILE!$X$13:$X$212,0),2),""),"")</f>
        <v/>
      </c>
      <c r="J57" s="16" t="str">
        <f>IFERROR(IF($G57&gt;=1,INDEX(PROFILE!$I$13:$X$212,MATCH($F57,PROFILE!$X$13:$X$212,0),6),""),"")</f>
        <v/>
      </c>
      <c r="K57" s="17"/>
      <c r="L57" s="17"/>
      <c r="M57" s="17"/>
      <c r="N57" s="3">
        <f t="shared" si="6"/>
        <v>0</v>
      </c>
      <c r="O57" s="15">
        <f t="shared" si="19"/>
        <v>0</v>
      </c>
      <c r="P57" s="17"/>
      <c r="Q57" s="3">
        <f t="shared" si="1"/>
        <v>0</v>
      </c>
      <c r="R57" s="3">
        <f t="shared" si="7"/>
        <v>0</v>
      </c>
      <c r="S57" s="3">
        <f t="shared" si="17"/>
        <v>0</v>
      </c>
      <c r="T57" s="3">
        <f t="shared" si="18"/>
        <v>0</v>
      </c>
      <c r="U57" s="15">
        <f t="shared" si="8"/>
        <v>0</v>
      </c>
      <c r="V57" s="15">
        <f t="shared" si="9"/>
        <v>0</v>
      </c>
      <c r="W57" s="3">
        <f t="shared" si="3"/>
        <v>0</v>
      </c>
      <c r="X57" s="15">
        <f t="shared" si="10"/>
        <v>0</v>
      </c>
      <c r="Y57" s="15">
        <f t="shared" si="10"/>
        <v>0</v>
      </c>
      <c r="Z57" s="3">
        <f t="shared" si="4"/>
        <v>0</v>
      </c>
      <c r="AA57" s="3">
        <f t="shared" si="11"/>
        <v>0</v>
      </c>
      <c r="AB57" s="3">
        <f t="shared" si="12"/>
        <v>0</v>
      </c>
      <c r="AC57" s="1">
        <f>IFERROR(IF(G57&gt;=1,(IF(LEN(H57)&gt;=1,VLOOKUP(HLOOKUP(H57,PROFILE!$K$5:$V$8,4,0),PROFILE!$F$1:$G$3,2,0),0)),0),0)</f>
        <v>0</v>
      </c>
      <c r="AD57" s="1">
        <f>IFERROR(IF(G57&gt;=1,(IF(LEN(H57)&gt;=1,HLOOKUP(H57,PROFILE!$K$5:$V$8,2,0),0)),0),0)</f>
        <v>0</v>
      </c>
      <c r="AE57" s="1">
        <f>IFERROR(IF(G57&gt;=1,(IF(LEN(H57)&gt;=1,HLOOKUP(H57,PROFILE!$K$5:$V$8,3,0),0)),0),0)</f>
        <v>0</v>
      </c>
      <c r="AF57" s="1">
        <f t="shared" si="13"/>
        <v>0</v>
      </c>
      <c r="AG57" s="1">
        <f t="shared" si="14"/>
        <v>0</v>
      </c>
      <c r="AH57" s="1">
        <f t="shared" si="15"/>
        <v>0</v>
      </c>
      <c r="AI57" s="1">
        <f t="shared" si="16"/>
        <v>0</v>
      </c>
    </row>
    <row r="58" spans="5:35" ht="18" customHeight="1" x14ac:dyDescent="0.25">
      <c r="E58" s="1">
        <v>49</v>
      </c>
      <c r="F58" s="1">
        <f>IFERROR(IF($F$9&gt;=E58,SMALL(PROFILE!$X$13:$X$212,$F$8+E58),0),0)</f>
        <v>0</v>
      </c>
      <c r="G58" s="15">
        <f t="shared" si="5"/>
        <v>0</v>
      </c>
      <c r="H58" s="15" t="str">
        <f>IFERROR(IF($G58&gt;=1,INDEX(PROFILE!$I$13:$X$212,MATCH($F58,PROFILE!$X$13:$X$212,0),1),""),"")</f>
        <v/>
      </c>
      <c r="I58" s="16" t="str">
        <f>IFERROR(IF($G58&gt;=1,INDEX(PROFILE!$I$13:$X$212,MATCH($F58,PROFILE!$X$13:$X$212,0),2),""),"")</f>
        <v/>
      </c>
      <c r="J58" s="16" t="str">
        <f>IFERROR(IF($G58&gt;=1,INDEX(PROFILE!$I$13:$X$212,MATCH($F58,PROFILE!$X$13:$X$212,0),6),""),"")</f>
        <v/>
      </c>
      <c r="K58" s="17"/>
      <c r="L58" s="17"/>
      <c r="M58" s="17"/>
      <c r="N58" s="3">
        <f t="shared" si="6"/>
        <v>0</v>
      </c>
      <c r="O58" s="15">
        <f t="shared" si="19"/>
        <v>0</v>
      </c>
      <c r="P58" s="17"/>
      <c r="Q58" s="3">
        <f t="shared" si="1"/>
        <v>0</v>
      </c>
      <c r="R58" s="3">
        <f t="shared" si="7"/>
        <v>0</v>
      </c>
      <c r="S58" s="3">
        <f t="shared" si="17"/>
        <v>0</v>
      </c>
      <c r="T58" s="3">
        <f t="shared" si="18"/>
        <v>0</v>
      </c>
      <c r="U58" s="15">
        <f t="shared" si="8"/>
        <v>0</v>
      </c>
      <c r="V58" s="15">
        <f t="shared" si="9"/>
        <v>0</v>
      </c>
      <c r="W58" s="3">
        <f t="shared" si="3"/>
        <v>0</v>
      </c>
      <c r="X58" s="15">
        <f t="shared" si="10"/>
        <v>0</v>
      </c>
      <c r="Y58" s="15">
        <f t="shared" si="10"/>
        <v>0</v>
      </c>
      <c r="Z58" s="3">
        <f t="shared" si="4"/>
        <v>0</v>
      </c>
      <c r="AA58" s="3">
        <f t="shared" si="11"/>
        <v>0</v>
      </c>
      <c r="AB58" s="3">
        <f t="shared" si="12"/>
        <v>0</v>
      </c>
      <c r="AC58" s="1">
        <f>IFERROR(IF(G58&gt;=1,(IF(LEN(H58)&gt;=1,VLOOKUP(HLOOKUP(H58,PROFILE!$K$5:$V$8,4,0),PROFILE!$F$1:$G$3,2,0),0)),0),0)</f>
        <v>0</v>
      </c>
      <c r="AD58" s="1">
        <f>IFERROR(IF(G58&gt;=1,(IF(LEN(H58)&gt;=1,HLOOKUP(H58,PROFILE!$K$5:$V$8,2,0),0)),0),0)</f>
        <v>0</v>
      </c>
      <c r="AE58" s="1">
        <f>IFERROR(IF(G58&gt;=1,(IF(LEN(H58)&gt;=1,HLOOKUP(H58,PROFILE!$K$5:$V$8,3,0),0)),0),0)</f>
        <v>0</v>
      </c>
      <c r="AF58" s="1">
        <f t="shared" si="13"/>
        <v>0</v>
      </c>
      <c r="AG58" s="1">
        <f t="shared" si="14"/>
        <v>0</v>
      </c>
      <c r="AH58" s="1">
        <f t="shared" si="15"/>
        <v>0</v>
      </c>
      <c r="AI58" s="1">
        <f t="shared" si="16"/>
        <v>0</v>
      </c>
    </row>
    <row r="59" spans="5:35" ht="18" customHeight="1" x14ac:dyDescent="0.25">
      <c r="E59" s="1">
        <v>50</v>
      </c>
      <c r="F59" s="1">
        <f>IFERROR(IF($F$9&gt;=E59,SMALL(PROFILE!$X$13:$X$212,$F$8+E59),0),0)</f>
        <v>0</v>
      </c>
      <c r="G59" s="15">
        <f t="shared" si="5"/>
        <v>0</v>
      </c>
      <c r="H59" s="15" t="str">
        <f>IFERROR(IF($G59&gt;=1,INDEX(PROFILE!$I$13:$X$212,MATCH($F59,PROFILE!$X$13:$X$212,0),1),""),"")</f>
        <v/>
      </c>
      <c r="I59" s="16" t="str">
        <f>IFERROR(IF($G59&gt;=1,INDEX(PROFILE!$I$13:$X$212,MATCH($F59,PROFILE!$X$13:$X$212,0),2),""),"")</f>
        <v/>
      </c>
      <c r="J59" s="16" t="str">
        <f>IFERROR(IF($G59&gt;=1,INDEX(PROFILE!$I$13:$X$212,MATCH($F59,PROFILE!$X$13:$X$212,0),6),""),"")</f>
        <v/>
      </c>
      <c r="K59" s="17"/>
      <c r="L59" s="17"/>
      <c r="M59" s="17"/>
      <c r="N59" s="3">
        <f t="shared" si="6"/>
        <v>0</v>
      </c>
      <c r="O59" s="15">
        <f t="shared" si="19"/>
        <v>0</v>
      </c>
      <c r="P59" s="17"/>
      <c r="Q59" s="3">
        <f t="shared" si="1"/>
        <v>0</v>
      </c>
      <c r="R59" s="3">
        <f t="shared" si="7"/>
        <v>0</v>
      </c>
      <c r="S59" s="3">
        <f t="shared" si="17"/>
        <v>0</v>
      </c>
      <c r="T59" s="3">
        <f t="shared" si="18"/>
        <v>0</v>
      </c>
      <c r="U59" s="15">
        <f t="shared" si="8"/>
        <v>0</v>
      </c>
      <c r="V59" s="15">
        <f t="shared" si="9"/>
        <v>0</v>
      </c>
      <c r="W59" s="3">
        <f t="shared" si="3"/>
        <v>0</v>
      </c>
      <c r="X59" s="15">
        <f t="shared" si="10"/>
        <v>0</v>
      </c>
      <c r="Y59" s="15">
        <f t="shared" si="10"/>
        <v>0</v>
      </c>
      <c r="Z59" s="3">
        <f t="shared" si="4"/>
        <v>0</v>
      </c>
      <c r="AA59" s="3">
        <f t="shared" si="11"/>
        <v>0</v>
      </c>
      <c r="AB59" s="3">
        <f t="shared" si="12"/>
        <v>0</v>
      </c>
      <c r="AC59" s="1">
        <f>IFERROR(IF(G59&gt;=1,(IF(LEN(H59)&gt;=1,VLOOKUP(HLOOKUP(H59,PROFILE!$K$5:$V$8,4,0),PROFILE!$F$1:$G$3,2,0),0)),0),0)</f>
        <v>0</v>
      </c>
      <c r="AD59" s="1">
        <f>IFERROR(IF(G59&gt;=1,(IF(LEN(H59)&gt;=1,HLOOKUP(H59,PROFILE!$K$5:$V$8,2,0),0)),0),0)</f>
        <v>0</v>
      </c>
      <c r="AE59" s="1">
        <f>IFERROR(IF(G59&gt;=1,(IF(LEN(H59)&gt;=1,HLOOKUP(H59,PROFILE!$K$5:$V$8,3,0),0)),0),0)</f>
        <v>0</v>
      </c>
      <c r="AF59" s="1">
        <f t="shared" si="13"/>
        <v>0</v>
      </c>
      <c r="AG59" s="1">
        <f t="shared" si="14"/>
        <v>0</v>
      </c>
      <c r="AH59" s="1">
        <f t="shared" si="15"/>
        <v>0</v>
      </c>
      <c r="AI59" s="1">
        <f t="shared" si="16"/>
        <v>0</v>
      </c>
    </row>
    <row r="60" spans="5:35" ht="18" customHeight="1" x14ac:dyDescent="0.25">
      <c r="E60" s="1">
        <v>51</v>
      </c>
      <c r="F60" s="1">
        <f>IFERROR(IF($F$9&gt;=E60,SMALL(PROFILE!$X$13:$X$212,$F$8+E60),0),0)</f>
        <v>0</v>
      </c>
      <c r="G60" s="15">
        <f t="shared" si="5"/>
        <v>0</v>
      </c>
      <c r="H60" s="15" t="str">
        <f>IFERROR(IF($G60&gt;=1,INDEX(PROFILE!$I$13:$X$212,MATCH($F60,PROFILE!$X$13:$X$212,0),1),""),"")</f>
        <v/>
      </c>
      <c r="I60" s="16" t="str">
        <f>IFERROR(IF($G60&gt;=1,INDEX(PROFILE!$I$13:$X$212,MATCH($F60,PROFILE!$X$13:$X$212,0),2),""),"")</f>
        <v/>
      </c>
      <c r="J60" s="16" t="str">
        <f>IFERROR(IF($G60&gt;=1,INDEX(PROFILE!$I$13:$X$212,MATCH($F60,PROFILE!$X$13:$X$212,0),6),""),"")</f>
        <v/>
      </c>
      <c r="K60" s="17"/>
      <c r="L60" s="17"/>
      <c r="M60" s="17"/>
      <c r="N60" s="3">
        <f t="shared" si="6"/>
        <v>0</v>
      </c>
      <c r="O60" s="15">
        <f t="shared" si="19"/>
        <v>0</v>
      </c>
      <c r="P60" s="17"/>
      <c r="Q60" s="3">
        <f t="shared" si="1"/>
        <v>0</v>
      </c>
      <c r="R60" s="3">
        <f t="shared" si="7"/>
        <v>0</v>
      </c>
      <c r="S60" s="3">
        <f t="shared" si="17"/>
        <v>0</v>
      </c>
      <c r="T60" s="3">
        <f t="shared" si="18"/>
        <v>0</v>
      </c>
      <c r="U60" s="15">
        <f t="shared" si="8"/>
        <v>0</v>
      </c>
      <c r="V60" s="15">
        <f t="shared" si="9"/>
        <v>0</v>
      </c>
      <c r="W60" s="3">
        <f t="shared" si="3"/>
        <v>0</v>
      </c>
      <c r="X60" s="15">
        <f t="shared" si="10"/>
        <v>0</v>
      </c>
      <c r="Y60" s="15">
        <f t="shared" si="10"/>
        <v>0</v>
      </c>
      <c r="Z60" s="3">
        <f t="shared" si="4"/>
        <v>0</v>
      </c>
      <c r="AA60" s="3">
        <f t="shared" si="11"/>
        <v>0</v>
      </c>
      <c r="AB60" s="3">
        <f t="shared" si="12"/>
        <v>0</v>
      </c>
      <c r="AC60" s="1">
        <f>IFERROR(IF(G60&gt;=1,(IF(LEN(H60)&gt;=1,VLOOKUP(HLOOKUP(H60,PROFILE!$K$5:$V$8,4,0),PROFILE!$F$1:$G$3,2,0),0)),0),0)</f>
        <v>0</v>
      </c>
      <c r="AD60" s="1">
        <f>IFERROR(IF(G60&gt;=1,(IF(LEN(H60)&gt;=1,HLOOKUP(H60,PROFILE!$K$5:$V$8,2,0),0)),0),0)</f>
        <v>0</v>
      </c>
      <c r="AE60" s="1">
        <f>IFERROR(IF(G60&gt;=1,(IF(LEN(H60)&gt;=1,HLOOKUP(H60,PROFILE!$K$5:$V$8,3,0),0)),0),0)</f>
        <v>0</v>
      </c>
      <c r="AF60" s="1">
        <f t="shared" si="13"/>
        <v>0</v>
      </c>
      <c r="AG60" s="1">
        <f t="shared" si="14"/>
        <v>0</v>
      </c>
      <c r="AH60" s="1">
        <f t="shared" si="15"/>
        <v>0</v>
      </c>
      <c r="AI60" s="1">
        <f t="shared" si="16"/>
        <v>0</v>
      </c>
    </row>
    <row r="61" spans="5:35" ht="18" customHeight="1" x14ac:dyDescent="0.25">
      <c r="E61" s="1">
        <v>52</v>
      </c>
      <c r="F61" s="1">
        <f>IFERROR(IF($F$9&gt;=E61,SMALL(PROFILE!$X$13:$X$212,$F$8+E61),0),0)</f>
        <v>0</v>
      </c>
      <c r="G61" s="15">
        <f t="shared" si="5"/>
        <v>0</v>
      </c>
      <c r="H61" s="15" t="str">
        <f>IFERROR(IF($G61&gt;=1,INDEX(PROFILE!$I$13:$X$212,MATCH($F61,PROFILE!$X$13:$X$212,0),1),""),"")</f>
        <v/>
      </c>
      <c r="I61" s="16" t="str">
        <f>IFERROR(IF($G61&gt;=1,INDEX(PROFILE!$I$13:$X$212,MATCH($F61,PROFILE!$X$13:$X$212,0),2),""),"")</f>
        <v/>
      </c>
      <c r="J61" s="16" t="str">
        <f>IFERROR(IF($G61&gt;=1,INDEX(PROFILE!$I$13:$X$212,MATCH($F61,PROFILE!$X$13:$X$212,0),6),""),"")</f>
        <v/>
      </c>
      <c r="K61" s="17"/>
      <c r="L61" s="17"/>
      <c r="M61" s="17"/>
      <c r="N61" s="3">
        <f t="shared" si="6"/>
        <v>0</v>
      </c>
      <c r="O61" s="15">
        <f t="shared" si="19"/>
        <v>0</v>
      </c>
      <c r="P61" s="17"/>
      <c r="Q61" s="3">
        <f t="shared" si="1"/>
        <v>0</v>
      </c>
      <c r="R61" s="3">
        <f t="shared" si="7"/>
        <v>0</v>
      </c>
      <c r="S61" s="3">
        <f t="shared" si="17"/>
        <v>0</v>
      </c>
      <c r="T61" s="3">
        <f t="shared" si="18"/>
        <v>0</v>
      </c>
      <c r="U61" s="15">
        <f t="shared" si="8"/>
        <v>0</v>
      </c>
      <c r="V61" s="15">
        <f t="shared" si="9"/>
        <v>0</v>
      </c>
      <c r="W61" s="3">
        <f t="shared" si="3"/>
        <v>0</v>
      </c>
      <c r="X61" s="15">
        <f t="shared" si="10"/>
        <v>0</v>
      </c>
      <c r="Y61" s="15">
        <f t="shared" si="10"/>
        <v>0</v>
      </c>
      <c r="Z61" s="3">
        <f t="shared" si="4"/>
        <v>0</v>
      </c>
      <c r="AA61" s="3">
        <f t="shared" si="11"/>
        <v>0</v>
      </c>
      <c r="AB61" s="3">
        <f t="shared" si="12"/>
        <v>0</v>
      </c>
      <c r="AC61" s="1">
        <f>IFERROR(IF(G61&gt;=1,(IF(LEN(H61)&gt;=1,VLOOKUP(HLOOKUP(H61,PROFILE!$K$5:$V$8,4,0),PROFILE!$F$1:$G$3,2,0),0)),0),0)</f>
        <v>0</v>
      </c>
      <c r="AD61" s="1">
        <f>IFERROR(IF(G61&gt;=1,(IF(LEN(H61)&gt;=1,HLOOKUP(H61,PROFILE!$K$5:$V$8,2,0),0)),0),0)</f>
        <v>0</v>
      </c>
      <c r="AE61" s="1">
        <f>IFERROR(IF(G61&gt;=1,(IF(LEN(H61)&gt;=1,HLOOKUP(H61,PROFILE!$K$5:$V$8,3,0),0)),0),0)</f>
        <v>0</v>
      </c>
      <c r="AF61" s="1">
        <f t="shared" si="13"/>
        <v>0</v>
      </c>
      <c r="AG61" s="1">
        <f t="shared" si="14"/>
        <v>0</v>
      </c>
      <c r="AH61" s="1">
        <f t="shared" si="15"/>
        <v>0</v>
      </c>
      <c r="AI61" s="1">
        <f t="shared" si="16"/>
        <v>0</v>
      </c>
    </row>
    <row r="62" spans="5:35" ht="18" customHeight="1" x14ac:dyDescent="0.25">
      <c r="E62" s="1">
        <v>53</v>
      </c>
      <c r="F62" s="1">
        <f>IFERROR(IF($F$9&gt;=E62,SMALL(PROFILE!$X$13:$X$212,$F$8+E62),0),0)</f>
        <v>0</v>
      </c>
      <c r="G62" s="15">
        <f t="shared" si="5"/>
        <v>0</v>
      </c>
      <c r="H62" s="15" t="str">
        <f>IFERROR(IF($G62&gt;=1,INDEX(PROFILE!$I$13:$X$212,MATCH($F62,PROFILE!$X$13:$X$212,0),1),""),"")</f>
        <v/>
      </c>
      <c r="I62" s="16" t="str">
        <f>IFERROR(IF($G62&gt;=1,INDEX(PROFILE!$I$13:$X$212,MATCH($F62,PROFILE!$X$13:$X$212,0),2),""),"")</f>
        <v/>
      </c>
      <c r="J62" s="16" t="str">
        <f>IFERROR(IF($G62&gt;=1,INDEX(PROFILE!$I$13:$X$212,MATCH($F62,PROFILE!$X$13:$X$212,0),6),""),"")</f>
        <v/>
      </c>
      <c r="K62" s="17"/>
      <c r="L62" s="17"/>
      <c r="M62" s="17"/>
      <c r="N62" s="3">
        <f t="shared" si="6"/>
        <v>0</v>
      </c>
      <c r="O62" s="15">
        <f t="shared" si="19"/>
        <v>0</v>
      </c>
      <c r="P62" s="17"/>
      <c r="Q62" s="3">
        <f t="shared" si="1"/>
        <v>0</v>
      </c>
      <c r="R62" s="3">
        <f t="shared" si="7"/>
        <v>0</v>
      </c>
      <c r="S62" s="3">
        <f t="shared" si="17"/>
        <v>0</v>
      </c>
      <c r="T62" s="3">
        <f t="shared" si="18"/>
        <v>0</v>
      </c>
      <c r="U62" s="15">
        <f t="shared" si="8"/>
        <v>0</v>
      </c>
      <c r="V62" s="15">
        <f t="shared" si="9"/>
        <v>0</v>
      </c>
      <c r="W62" s="3">
        <f t="shared" si="3"/>
        <v>0</v>
      </c>
      <c r="X62" s="15">
        <f t="shared" si="10"/>
        <v>0</v>
      </c>
      <c r="Y62" s="15">
        <f t="shared" si="10"/>
        <v>0</v>
      </c>
      <c r="Z62" s="3">
        <f t="shared" si="4"/>
        <v>0</v>
      </c>
      <c r="AA62" s="3">
        <f t="shared" si="11"/>
        <v>0</v>
      </c>
      <c r="AB62" s="3">
        <f t="shared" si="12"/>
        <v>0</v>
      </c>
      <c r="AC62" s="1">
        <f>IFERROR(IF(G62&gt;=1,(IF(LEN(H62)&gt;=1,VLOOKUP(HLOOKUP(H62,PROFILE!$K$5:$V$8,4,0),PROFILE!$F$1:$G$3,2,0),0)),0),0)</f>
        <v>0</v>
      </c>
      <c r="AD62" s="1">
        <f>IFERROR(IF(G62&gt;=1,(IF(LEN(H62)&gt;=1,HLOOKUP(H62,PROFILE!$K$5:$V$8,2,0),0)),0),0)</f>
        <v>0</v>
      </c>
      <c r="AE62" s="1">
        <f>IFERROR(IF(G62&gt;=1,(IF(LEN(H62)&gt;=1,HLOOKUP(H62,PROFILE!$K$5:$V$8,3,0),0)),0),0)</f>
        <v>0</v>
      </c>
      <c r="AF62" s="1">
        <f t="shared" si="13"/>
        <v>0</v>
      </c>
      <c r="AG62" s="1">
        <f t="shared" si="14"/>
        <v>0</v>
      </c>
      <c r="AH62" s="1">
        <f t="shared" si="15"/>
        <v>0</v>
      </c>
      <c r="AI62" s="1">
        <f t="shared" si="16"/>
        <v>0</v>
      </c>
    </row>
    <row r="63" spans="5:35" ht="18" customHeight="1" x14ac:dyDescent="0.25">
      <c r="E63" s="1">
        <v>54</v>
      </c>
      <c r="F63" s="1">
        <f>IFERROR(IF($F$9&gt;=E63,SMALL(PROFILE!$X$13:$X$212,$F$8+E63),0),0)</f>
        <v>0</v>
      </c>
      <c r="G63" s="15">
        <f t="shared" si="5"/>
        <v>0</v>
      </c>
      <c r="H63" s="15" t="str">
        <f>IFERROR(IF($G63&gt;=1,INDEX(PROFILE!$I$13:$X$212,MATCH($F63,PROFILE!$X$13:$X$212,0),1),""),"")</f>
        <v/>
      </c>
      <c r="I63" s="16" t="str">
        <f>IFERROR(IF($G63&gt;=1,INDEX(PROFILE!$I$13:$X$212,MATCH($F63,PROFILE!$X$13:$X$212,0),2),""),"")</f>
        <v/>
      </c>
      <c r="J63" s="16" t="str">
        <f>IFERROR(IF($G63&gt;=1,INDEX(PROFILE!$I$13:$X$212,MATCH($F63,PROFILE!$X$13:$X$212,0),6),""),"")</f>
        <v/>
      </c>
      <c r="K63" s="17"/>
      <c r="L63" s="17"/>
      <c r="M63" s="17"/>
      <c r="N63" s="3">
        <f t="shared" si="6"/>
        <v>0</v>
      </c>
      <c r="O63" s="15">
        <f t="shared" si="19"/>
        <v>0</v>
      </c>
      <c r="P63" s="17"/>
      <c r="Q63" s="3">
        <f t="shared" si="1"/>
        <v>0</v>
      </c>
      <c r="R63" s="3">
        <f t="shared" si="7"/>
        <v>0</v>
      </c>
      <c r="S63" s="3">
        <f t="shared" si="17"/>
        <v>0</v>
      </c>
      <c r="T63" s="3">
        <f t="shared" si="18"/>
        <v>0</v>
      </c>
      <c r="U63" s="15">
        <f t="shared" si="8"/>
        <v>0</v>
      </c>
      <c r="V63" s="15">
        <f t="shared" si="9"/>
        <v>0</v>
      </c>
      <c r="W63" s="3">
        <f t="shared" si="3"/>
        <v>0</v>
      </c>
      <c r="X63" s="15">
        <f t="shared" si="10"/>
        <v>0</v>
      </c>
      <c r="Y63" s="15">
        <f t="shared" si="10"/>
        <v>0</v>
      </c>
      <c r="Z63" s="3">
        <f t="shared" si="4"/>
        <v>0</v>
      </c>
      <c r="AA63" s="3">
        <f t="shared" si="11"/>
        <v>0</v>
      </c>
      <c r="AB63" s="3">
        <f t="shared" si="12"/>
        <v>0</v>
      </c>
      <c r="AC63" s="1">
        <f>IFERROR(IF(G63&gt;=1,(IF(LEN(H63)&gt;=1,VLOOKUP(HLOOKUP(H63,PROFILE!$K$5:$V$8,4,0),PROFILE!$F$1:$G$3,2,0),0)),0),0)</f>
        <v>0</v>
      </c>
      <c r="AD63" s="1">
        <f>IFERROR(IF(G63&gt;=1,(IF(LEN(H63)&gt;=1,HLOOKUP(H63,PROFILE!$K$5:$V$8,2,0),0)),0),0)</f>
        <v>0</v>
      </c>
      <c r="AE63" s="1">
        <f>IFERROR(IF(G63&gt;=1,(IF(LEN(H63)&gt;=1,HLOOKUP(H63,PROFILE!$K$5:$V$8,3,0),0)),0),0)</f>
        <v>0</v>
      </c>
      <c r="AF63" s="1">
        <f t="shared" si="13"/>
        <v>0</v>
      </c>
      <c r="AG63" s="1">
        <f t="shared" si="14"/>
        <v>0</v>
      </c>
      <c r="AH63" s="1">
        <f t="shared" si="15"/>
        <v>0</v>
      </c>
      <c r="AI63" s="1">
        <f t="shared" si="16"/>
        <v>0</v>
      </c>
    </row>
    <row r="64" spans="5:35" ht="18" customHeight="1" x14ac:dyDescent="0.25">
      <c r="E64" s="1">
        <v>55</v>
      </c>
      <c r="F64" s="1">
        <f>IFERROR(IF($F$9&gt;=E64,SMALL(PROFILE!$X$13:$X$212,$F$8+E64),0),0)</f>
        <v>0</v>
      </c>
      <c r="G64" s="15">
        <f t="shared" si="5"/>
        <v>0</v>
      </c>
      <c r="H64" s="15" t="str">
        <f>IFERROR(IF($G64&gt;=1,INDEX(PROFILE!$I$13:$X$212,MATCH($F64,PROFILE!$X$13:$X$212,0),1),""),"")</f>
        <v/>
      </c>
      <c r="I64" s="16" t="str">
        <f>IFERROR(IF($G64&gt;=1,INDEX(PROFILE!$I$13:$X$212,MATCH($F64,PROFILE!$X$13:$X$212,0),2),""),"")</f>
        <v/>
      </c>
      <c r="J64" s="16" t="str">
        <f>IFERROR(IF($G64&gt;=1,INDEX(PROFILE!$I$13:$X$212,MATCH($F64,PROFILE!$X$13:$X$212,0),6),""),"")</f>
        <v/>
      </c>
      <c r="K64" s="17"/>
      <c r="L64" s="17"/>
      <c r="M64" s="17"/>
      <c r="N64" s="3">
        <f t="shared" si="6"/>
        <v>0</v>
      </c>
      <c r="O64" s="15">
        <f t="shared" si="19"/>
        <v>0</v>
      </c>
      <c r="P64" s="17"/>
      <c r="Q64" s="3">
        <f t="shared" si="1"/>
        <v>0</v>
      </c>
      <c r="R64" s="3">
        <f t="shared" si="7"/>
        <v>0</v>
      </c>
      <c r="S64" s="3">
        <f t="shared" si="17"/>
        <v>0</v>
      </c>
      <c r="T64" s="3">
        <f t="shared" si="18"/>
        <v>0</v>
      </c>
      <c r="U64" s="15">
        <f t="shared" si="8"/>
        <v>0</v>
      </c>
      <c r="V64" s="15">
        <f t="shared" si="9"/>
        <v>0</v>
      </c>
      <c r="W64" s="3">
        <f t="shared" si="3"/>
        <v>0</v>
      </c>
      <c r="X64" s="15">
        <f t="shared" si="10"/>
        <v>0</v>
      </c>
      <c r="Y64" s="15">
        <f t="shared" si="10"/>
        <v>0</v>
      </c>
      <c r="Z64" s="3">
        <f t="shared" si="4"/>
        <v>0</v>
      </c>
      <c r="AA64" s="3">
        <f t="shared" si="11"/>
        <v>0</v>
      </c>
      <c r="AB64" s="3">
        <f t="shared" si="12"/>
        <v>0</v>
      </c>
      <c r="AC64" s="1">
        <f>IFERROR(IF(G64&gt;=1,(IF(LEN(H64)&gt;=1,VLOOKUP(HLOOKUP(H64,PROFILE!$K$5:$V$8,4,0),PROFILE!$F$1:$G$3,2,0),0)),0),0)</f>
        <v>0</v>
      </c>
      <c r="AD64" s="1">
        <f>IFERROR(IF(G64&gt;=1,(IF(LEN(H64)&gt;=1,HLOOKUP(H64,PROFILE!$K$5:$V$8,2,0),0)),0),0)</f>
        <v>0</v>
      </c>
      <c r="AE64" s="1">
        <f>IFERROR(IF(G64&gt;=1,(IF(LEN(H64)&gt;=1,HLOOKUP(H64,PROFILE!$K$5:$V$8,3,0),0)),0),0)</f>
        <v>0</v>
      </c>
      <c r="AF64" s="1">
        <f t="shared" si="13"/>
        <v>0</v>
      </c>
      <c r="AG64" s="1">
        <f t="shared" si="14"/>
        <v>0</v>
      </c>
      <c r="AH64" s="1">
        <f t="shared" si="15"/>
        <v>0</v>
      </c>
      <c r="AI64" s="1">
        <f t="shared" si="16"/>
        <v>0</v>
      </c>
    </row>
    <row r="65" spans="5:35" ht="18" customHeight="1" x14ac:dyDescent="0.25">
      <c r="E65" s="1">
        <v>56</v>
      </c>
      <c r="F65" s="1">
        <f>IFERROR(IF($F$9&gt;=E65,SMALL(PROFILE!$X$13:$X$212,$F$8+E65),0),0)</f>
        <v>0</v>
      </c>
      <c r="G65" s="15">
        <f t="shared" si="5"/>
        <v>0</v>
      </c>
      <c r="H65" s="15" t="str">
        <f>IFERROR(IF($G65&gt;=1,INDEX(PROFILE!$I$13:$X$212,MATCH($F65,PROFILE!$X$13:$X$212,0),1),""),"")</f>
        <v/>
      </c>
      <c r="I65" s="16" t="str">
        <f>IFERROR(IF($G65&gt;=1,INDEX(PROFILE!$I$13:$X$212,MATCH($F65,PROFILE!$X$13:$X$212,0),2),""),"")</f>
        <v/>
      </c>
      <c r="J65" s="16" t="str">
        <f>IFERROR(IF($G65&gt;=1,INDEX(PROFILE!$I$13:$X$212,MATCH($F65,PROFILE!$X$13:$X$212,0),6),""),"")</f>
        <v/>
      </c>
      <c r="K65" s="17"/>
      <c r="L65" s="17"/>
      <c r="M65" s="17"/>
      <c r="N65" s="3">
        <f t="shared" si="6"/>
        <v>0</v>
      </c>
      <c r="O65" s="15">
        <f t="shared" si="19"/>
        <v>0</v>
      </c>
      <c r="P65" s="17"/>
      <c r="Q65" s="3">
        <f t="shared" si="1"/>
        <v>0</v>
      </c>
      <c r="R65" s="3">
        <f t="shared" si="7"/>
        <v>0</v>
      </c>
      <c r="S65" s="3">
        <f t="shared" si="17"/>
        <v>0</v>
      </c>
      <c r="T65" s="3">
        <f t="shared" si="18"/>
        <v>0</v>
      </c>
      <c r="U65" s="15">
        <f t="shared" si="8"/>
        <v>0</v>
      </c>
      <c r="V65" s="15">
        <f t="shared" si="9"/>
        <v>0</v>
      </c>
      <c r="W65" s="3">
        <f t="shared" si="3"/>
        <v>0</v>
      </c>
      <c r="X65" s="15">
        <f t="shared" si="10"/>
        <v>0</v>
      </c>
      <c r="Y65" s="15">
        <f t="shared" si="10"/>
        <v>0</v>
      </c>
      <c r="Z65" s="3">
        <f t="shared" si="4"/>
        <v>0</v>
      </c>
      <c r="AA65" s="3">
        <f t="shared" si="11"/>
        <v>0</v>
      </c>
      <c r="AB65" s="3">
        <f t="shared" si="12"/>
        <v>0</v>
      </c>
      <c r="AC65" s="1">
        <f>IFERROR(IF(G65&gt;=1,(IF(LEN(H65)&gt;=1,VLOOKUP(HLOOKUP(H65,PROFILE!$K$5:$V$8,4,0),PROFILE!$F$1:$G$3,2,0),0)),0),0)</f>
        <v>0</v>
      </c>
      <c r="AD65" s="1">
        <f>IFERROR(IF(G65&gt;=1,(IF(LEN(H65)&gt;=1,HLOOKUP(H65,PROFILE!$K$5:$V$8,2,0),0)),0),0)</f>
        <v>0</v>
      </c>
      <c r="AE65" s="1">
        <f>IFERROR(IF(G65&gt;=1,(IF(LEN(H65)&gt;=1,HLOOKUP(H65,PROFILE!$K$5:$V$8,3,0),0)),0),0)</f>
        <v>0</v>
      </c>
      <c r="AF65" s="1">
        <f t="shared" si="13"/>
        <v>0</v>
      </c>
      <c r="AG65" s="1">
        <f t="shared" si="14"/>
        <v>0</v>
      </c>
      <c r="AH65" s="1">
        <f t="shared" si="15"/>
        <v>0</v>
      </c>
      <c r="AI65" s="1">
        <f t="shared" si="16"/>
        <v>0</v>
      </c>
    </row>
    <row r="66" spans="5:35" ht="18" customHeight="1" x14ac:dyDescent="0.25">
      <c r="E66" s="1">
        <v>57</v>
      </c>
      <c r="F66" s="1">
        <f>IFERROR(IF($F$9&gt;=E66,SMALL(PROFILE!$X$13:$X$212,$F$8+E66),0),0)</f>
        <v>0</v>
      </c>
      <c r="G66" s="15">
        <f t="shared" si="5"/>
        <v>0</v>
      </c>
      <c r="H66" s="15" t="str">
        <f>IFERROR(IF($G66&gt;=1,INDEX(PROFILE!$I$13:$X$212,MATCH($F66,PROFILE!$X$13:$X$212,0),1),""),"")</f>
        <v/>
      </c>
      <c r="I66" s="16" t="str">
        <f>IFERROR(IF($G66&gt;=1,INDEX(PROFILE!$I$13:$X$212,MATCH($F66,PROFILE!$X$13:$X$212,0),2),""),"")</f>
        <v/>
      </c>
      <c r="J66" s="16" t="str">
        <f>IFERROR(IF($G66&gt;=1,INDEX(PROFILE!$I$13:$X$212,MATCH($F66,PROFILE!$X$13:$X$212,0),6),""),"")</f>
        <v/>
      </c>
      <c r="K66" s="17"/>
      <c r="L66" s="17"/>
      <c r="M66" s="17"/>
      <c r="N66" s="3">
        <f t="shared" si="6"/>
        <v>0</v>
      </c>
      <c r="O66" s="15">
        <f t="shared" si="19"/>
        <v>0</v>
      </c>
      <c r="P66" s="17"/>
      <c r="Q66" s="3">
        <f t="shared" si="1"/>
        <v>0</v>
      </c>
      <c r="R66" s="3">
        <f t="shared" si="7"/>
        <v>0</v>
      </c>
      <c r="S66" s="3">
        <f t="shared" si="17"/>
        <v>0</v>
      </c>
      <c r="T66" s="3">
        <f t="shared" si="18"/>
        <v>0</v>
      </c>
      <c r="U66" s="15">
        <f t="shared" si="8"/>
        <v>0</v>
      </c>
      <c r="V66" s="15">
        <f t="shared" si="9"/>
        <v>0</v>
      </c>
      <c r="W66" s="3">
        <f t="shared" si="3"/>
        <v>0</v>
      </c>
      <c r="X66" s="15">
        <f t="shared" si="10"/>
        <v>0</v>
      </c>
      <c r="Y66" s="15">
        <f t="shared" si="10"/>
        <v>0</v>
      </c>
      <c r="Z66" s="3">
        <f t="shared" si="4"/>
        <v>0</v>
      </c>
      <c r="AA66" s="3">
        <f t="shared" si="11"/>
        <v>0</v>
      </c>
      <c r="AB66" s="3">
        <f t="shared" si="12"/>
        <v>0</v>
      </c>
      <c r="AC66" s="1">
        <f>IFERROR(IF(G66&gt;=1,(IF(LEN(H66)&gt;=1,VLOOKUP(HLOOKUP(H66,PROFILE!$K$5:$V$8,4,0),PROFILE!$F$1:$G$3,2,0),0)),0),0)</f>
        <v>0</v>
      </c>
      <c r="AD66" s="1">
        <f>IFERROR(IF(G66&gt;=1,(IF(LEN(H66)&gt;=1,HLOOKUP(H66,PROFILE!$K$5:$V$8,2,0),0)),0),0)</f>
        <v>0</v>
      </c>
      <c r="AE66" s="1">
        <f>IFERROR(IF(G66&gt;=1,(IF(LEN(H66)&gt;=1,HLOOKUP(H66,PROFILE!$K$5:$V$8,3,0),0)),0),0)</f>
        <v>0</v>
      </c>
      <c r="AF66" s="1">
        <f t="shared" si="13"/>
        <v>0</v>
      </c>
      <c r="AG66" s="1">
        <f t="shared" si="14"/>
        <v>0</v>
      </c>
      <c r="AH66" s="1">
        <f t="shared" si="15"/>
        <v>0</v>
      </c>
      <c r="AI66" s="1">
        <f t="shared" si="16"/>
        <v>0</v>
      </c>
    </row>
    <row r="67" spans="5:35" ht="18" customHeight="1" x14ac:dyDescent="0.25">
      <c r="E67" s="1">
        <v>58</v>
      </c>
      <c r="F67" s="1">
        <f>IFERROR(IF($F$9&gt;=E67,SMALL(PROFILE!$X$13:$X$212,$F$8+E67),0),0)</f>
        <v>0</v>
      </c>
      <c r="G67" s="15">
        <f t="shared" si="5"/>
        <v>0</v>
      </c>
      <c r="H67" s="15" t="str">
        <f>IFERROR(IF($G67&gt;=1,INDEX(PROFILE!$I$13:$X$212,MATCH($F67,PROFILE!$X$13:$X$212,0),1),""),"")</f>
        <v/>
      </c>
      <c r="I67" s="16" t="str">
        <f>IFERROR(IF($G67&gt;=1,INDEX(PROFILE!$I$13:$X$212,MATCH($F67,PROFILE!$X$13:$X$212,0),2),""),"")</f>
        <v/>
      </c>
      <c r="J67" s="16" t="str">
        <f>IFERROR(IF($G67&gt;=1,INDEX(PROFILE!$I$13:$X$212,MATCH($F67,PROFILE!$X$13:$X$212,0),6),""),"")</f>
        <v/>
      </c>
      <c r="K67" s="17"/>
      <c r="L67" s="17"/>
      <c r="M67" s="17"/>
      <c r="N67" s="3">
        <f t="shared" si="6"/>
        <v>0</v>
      </c>
      <c r="O67" s="15">
        <f t="shared" si="19"/>
        <v>0</v>
      </c>
      <c r="P67" s="17"/>
      <c r="Q67" s="3">
        <f t="shared" si="1"/>
        <v>0</v>
      </c>
      <c r="R67" s="3">
        <f t="shared" si="7"/>
        <v>0</v>
      </c>
      <c r="S67" s="3">
        <f t="shared" si="17"/>
        <v>0</v>
      </c>
      <c r="T67" s="3">
        <f t="shared" si="18"/>
        <v>0</v>
      </c>
      <c r="U67" s="15">
        <f t="shared" si="8"/>
        <v>0</v>
      </c>
      <c r="V67" s="15">
        <f t="shared" si="9"/>
        <v>0</v>
      </c>
      <c r="W67" s="3">
        <f t="shared" si="3"/>
        <v>0</v>
      </c>
      <c r="X67" s="15">
        <f t="shared" si="10"/>
        <v>0</v>
      </c>
      <c r="Y67" s="15">
        <f t="shared" si="10"/>
        <v>0</v>
      </c>
      <c r="Z67" s="3">
        <f t="shared" si="4"/>
        <v>0</v>
      </c>
      <c r="AA67" s="3">
        <f t="shared" si="11"/>
        <v>0</v>
      </c>
      <c r="AB67" s="3">
        <f t="shared" si="12"/>
        <v>0</v>
      </c>
      <c r="AC67" s="1">
        <f>IFERROR(IF(G67&gt;=1,(IF(LEN(H67)&gt;=1,VLOOKUP(HLOOKUP(H67,PROFILE!$K$5:$V$8,4,0),PROFILE!$F$1:$G$3,2,0),0)),0),0)</f>
        <v>0</v>
      </c>
      <c r="AD67" s="1">
        <f>IFERROR(IF(G67&gt;=1,(IF(LEN(H67)&gt;=1,HLOOKUP(H67,PROFILE!$K$5:$V$8,2,0),0)),0),0)</f>
        <v>0</v>
      </c>
      <c r="AE67" s="1">
        <f>IFERROR(IF(G67&gt;=1,(IF(LEN(H67)&gt;=1,HLOOKUP(H67,PROFILE!$K$5:$V$8,3,0),0)),0),0)</f>
        <v>0</v>
      </c>
      <c r="AF67" s="1">
        <f t="shared" si="13"/>
        <v>0</v>
      </c>
      <c r="AG67" s="1">
        <f t="shared" si="14"/>
        <v>0</v>
      </c>
      <c r="AH67" s="1">
        <f t="shared" si="15"/>
        <v>0</v>
      </c>
      <c r="AI67" s="1">
        <f t="shared" si="16"/>
        <v>0</v>
      </c>
    </row>
    <row r="68" spans="5:35" ht="18" customHeight="1" x14ac:dyDescent="0.25">
      <c r="E68" s="1">
        <v>59</v>
      </c>
      <c r="F68" s="1">
        <f>IFERROR(IF($F$9&gt;=E68,SMALL(PROFILE!$X$13:$X$212,$F$8+E68),0),0)</f>
        <v>0</v>
      </c>
      <c r="G68" s="15">
        <f t="shared" si="5"/>
        <v>0</v>
      </c>
      <c r="H68" s="15" t="str">
        <f>IFERROR(IF($G68&gt;=1,INDEX(PROFILE!$I$13:$X$212,MATCH($F68,PROFILE!$X$13:$X$212,0),1),""),"")</f>
        <v/>
      </c>
      <c r="I68" s="16" t="str">
        <f>IFERROR(IF($G68&gt;=1,INDEX(PROFILE!$I$13:$X$212,MATCH($F68,PROFILE!$X$13:$X$212,0),2),""),"")</f>
        <v/>
      </c>
      <c r="J68" s="16" t="str">
        <f>IFERROR(IF($G68&gt;=1,INDEX(PROFILE!$I$13:$X$212,MATCH($F68,PROFILE!$X$13:$X$212,0),6),""),"")</f>
        <v/>
      </c>
      <c r="K68" s="17"/>
      <c r="L68" s="17"/>
      <c r="M68" s="17"/>
      <c r="N68" s="3">
        <f t="shared" si="6"/>
        <v>0</v>
      </c>
      <c r="O68" s="15">
        <f t="shared" si="19"/>
        <v>0</v>
      </c>
      <c r="P68" s="17"/>
      <c r="Q68" s="3">
        <f t="shared" si="1"/>
        <v>0</v>
      </c>
      <c r="R68" s="3">
        <f t="shared" si="7"/>
        <v>0</v>
      </c>
      <c r="S68" s="3">
        <f t="shared" si="17"/>
        <v>0</v>
      </c>
      <c r="T68" s="3">
        <f t="shared" si="18"/>
        <v>0</v>
      </c>
      <c r="U68" s="15">
        <f t="shared" si="8"/>
        <v>0</v>
      </c>
      <c r="V68" s="15">
        <f t="shared" si="9"/>
        <v>0</v>
      </c>
      <c r="W68" s="3">
        <f t="shared" si="3"/>
        <v>0</v>
      </c>
      <c r="X68" s="15">
        <f t="shared" si="10"/>
        <v>0</v>
      </c>
      <c r="Y68" s="15">
        <f t="shared" si="10"/>
        <v>0</v>
      </c>
      <c r="Z68" s="3">
        <f t="shared" si="4"/>
        <v>0</v>
      </c>
      <c r="AA68" s="3">
        <f t="shared" si="11"/>
        <v>0</v>
      </c>
      <c r="AB68" s="3">
        <f t="shared" si="12"/>
        <v>0</v>
      </c>
      <c r="AC68" s="1">
        <f>IFERROR(IF(G68&gt;=1,(IF(LEN(H68)&gt;=1,VLOOKUP(HLOOKUP(H68,PROFILE!$K$5:$V$8,4,0),PROFILE!$F$1:$G$3,2,0),0)),0),0)</f>
        <v>0</v>
      </c>
      <c r="AD68" s="1">
        <f>IFERROR(IF(G68&gt;=1,(IF(LEN(H68)&gt;=1,HLOOKUP(H68,PROFILE!$K$5:$V$8,2,0),0)),0),0)</f>
        <v>0</v>
      </c>
      <c r="AE68" s="1">
        <f>IFERROR(IF(G68&gt;=1,(IF(LEN(H68)&gt;=1,HLOOKUP(H68,PROFILE!$K$5:$V$8,3,0),0)),0),0)</f>
        <v>0</v>
      </c>
      <c r="AF68" s="1">
        <f t="shared" si="13"/>
        <v>0</v>
      </c>
      <c r="AG68" s="1">
        <f t="shared" si="14"/>
        <v>0</v>
      </c>
      <c r="AH68" s="1">
        <f t="shared" si="15"/>
        <v>0</v>
      </c>
      <c r="AI68" s="1">
        <f t="shared" si="16"/>
        <v>0</v>
      </c>
    </row>
    <row r="69" spans="5:35" ht="18" customHeight="1" x14ac:dyDescent="0.25">
      <c r="E69" s="1">
        <v>60</v>
      </c>
      <c r="F69" s="1">
        <f>IFERROR(IF($F$9&gt;=E69,SMALL(PROFILE!$X$13:$X$212,$F$8+E69),0),0)</f>
        <v>0</v>
      </c>
      <c r="G69" s="15">
        <f t="shared" si="5"/>
        <v>0</v>
      </c>
      <c r="H69" s="15" t="str">
        <f>IFERROR(IF($G69&gt;=1,INDEX(PROFILE!$I$13:$X$212,MATCH($F69,PROFILE!$X$13:$X$212,0),1),""),"")</f>
        <v/>
      </c>
      <c r="I69" s="16" t="str">
        <f>IFERROR(IF($G69&gt;=1,INDEX(PROFILE!$I$13:$X$212,MATCH($F69,PROFILE!$X$13:$X$212,0),2),""),"")</f>
        <v/>
      </c>
      <c r="J69" s="16" t="str">
        <f>IFERROR(IF($G69&gt;=1,INDEX(PROFILE!$I$13:$X$212,MATCH($F69,PROFILE!$X$13:$X$212,0),6),""),"")</f>
        <v/>
      </c>
      <c r="K69" s="17"/>
      <c r="L69" s="17"/>
      <c r="M69" s="17"/>
      <c r="N69" s="3">
        <f t="shared" si="6"/>
        <v>0</v>
      </c>
      <c r="O69" s="15">
        <f t="shared" si="19"/>
        <v>0</v>
      </c>
      <c r="P69" s="17"/>
      <c r="Q69" s="3">
        <f t="shared" si="1"/>
        <v>0</v>
      </c>
      <c r="R69" s="3">
        <f t="shared" si="7"/>
        <v>0</v>
      </c>
      <c r="S69" s="3">
        <f t="shared" si="17"/>
        <v>0</v>
      </c>
      <c r="T69" s="3">
        <f t="shared" si="18"/>
        <v>0</v>
      </c>
      <c r="U69" s="15">
        <f t="shared" si="8"/>
        <v>0</v>
      </c>
      <c r="V69" s="15">
        <f t="shared" si="9"/>
        <v>0</v>
      </c>
      <c r="W69" s="3">
        <f t="shared" si="3"/>
        <v>0</v>
      </c>
      <c r="X69" s="15">
        <f t="shared" si="10"/>
        <v>0</v>
      </c>
      <c r="Y69" s="15">
        <f t="shared" si="10"/>
        <v>0</v>
      </c>
      <c r="Z69" s="3">
        <f t="shared" si="4"/>
        <v>0</v>
      </c>
      <c r="AA69" s="3">
        <f t="shared" si="11"/>
        <v>0</v>
      </c>
      <c r="AB69" s="3">
        <f t="shared" si="12"/>
        <v>0</v>
      </c>
      <c r="AC69" s="1">
        <f>IFERROR(IF(G69&gt;=1,(IF(LEN(H69)&gt;=1,VLOOKUP(HLOOKUP(H69,PROFILE!$K$5:$V$8,4,0),PROFILE!$F$1:$G$3,2,0),0)),0),0)</f>
        <v>0</v>
      </c>
      <c r="AD69" s="1">
        <f>IFERROR(IF(G69&gt;=1,(IF(LEN(H69)&gt;=1,HLOOKUP(H69,PROFILE!$K$5:$V$8,2,0),0)),0),0)</f>
        <v>0</v>
      </c>
      <c r="AE69" s="1">
        <f>IFERROR(IF(G69&gt;=1,(IF(LEN(H69)&gt;=1,HLOOKUP(H69,PROFILE!$K$5:$V$8,3,0),0)),0),0)</f>
        <v>0</v>
      </c>
      <c r="AF69" s="1">
        <f t="shared" si="13"/>
        <v>0</v>
      </c>
      <c r="AG69" s="1">
        <f t="shared" si="14"/>
        <v>0</v>
      </c>
      <c r="AH69" s="1">
        <f t="shared" si="15"/>
        <v>0</v>
      </c>
      <c r="AI69" s="1">
        <f t="shared" si="16"/>
        <v>0</v>
      </c>
    </row>
    <row r="70" spans="5:35" ht="18" customHeight="1" x14ac:dyDescent="0.25">
      <c r="E70" s="1">
        <v>61</v>
      </c>
      <c r="F70" s="1">
        <f>IFERROR(IF($F$9&gt;=E70,SMALL(PROFILE!$X$13:$X$212,$F$8+E70),0),0)</f>
        <v>0</v>
      </c>
      <c r="G70" s="15">
        <f t="shared" si="5"/>
        <v>0</v>
      </c>
      <c r="H70" s="15" t="str">
        <f>IFERROR(IF($G70&gt;=1,INDEX(PROFILE!$I$13:$X$212,MATCH($F70,PROFILE!$X$13:$X$212,0),1),""),"")</f>
        <v/>
      </c>
      <c r="I70" s="16" t="str">
        <f>IFERROR(IF($G70&gt;=1,INDEX(PROFILE!$I$13:$X$212,MATCH($F70,PROFILE!$X$13:$X$212,0),2),""),"")</f>
        <v/>
      </c>
      <c r="J70" s="16" t="str">
        <f>IFERROR(IF($G70&gt;=1,INDEX(PROFILE!$I$13:$X$212,MATCH($F70,PROFILE!$X$13:$X$212,0),6),""),"")</f>
        <v/>
      </c>
      <c r="K70" s="17"/>
      <c r="L70" s="17"/>
      <c r="M70" s="17"/>
      <c r="N70" s="3">
        <f t="shared" si="6"/>
        <v>0</v>
      </c>
      <c r="O70" s="15">
        <f t="shared" si="19"/>
        <v>0</v>
      </c>
      <c r="P70" s="17"/>
      <c r="Q70" s="3">
        <f t="shared" si="1"/>
        <v>0</v>
      </c>
      <c r="R70" s="3">
        <f t="shared" si="7"/>
        <v>0</v>
      </c>
      <c r="S70" s="3">
        <f t="shared" si="17"/>
        <v>0</v>
      </c>
      <c r="T70" s="3">
        <f t="shared" si="18"/>
        <v>0</v>
      </c>
      <c r="U70" s="15">
        <f t="shared" si="8"/>
        <v>0</v>
      </c>
      <c r="V70" s="15">
        <f t="shared" si="9"/>
        <v>0</v>
      </c>
      <c r="W70" s="3">
        <f t="shared" si="3"/>
        <v>0</v>
      </c>
      <c r="X70" s="15">
        <f t="shared" si="10"/>
        <v>0</v>
      </c>
      <c r="Y70" s="15">
        <f t="shared" si="10"/>
        <v>0</v>
      </c>
      <c r="Z70" s="3">
        <f t="shared" si="4"/>
        <v>0</v>
      </c>
      <c r="AA70" s="3">
        <f t="shared" si="11"/>
        <v>0</v>
      </c>
      <c r="AB70" s="3">
        <f t="shared" si="12"/>
        <v>0</v>
      </c>
      <c r="AC70" s="1">
        <f>IFERROR(IF(G70&gt;=1,(IF(LEN(H70)&gt;=1,VLOOKUP(HLOOKUP(H70,PROFILE!$K$5:$V$8,4,0),PROFILE!$F$1:$G$3,2,0),0)),0),0)</f>
        <v>0</v>
      </c>
      <c r="AD70" s="1">
        <f>IFERROR(IF(G70&gt;=1,(IF(LEN(H70)&gt;=1,HLOOKUP(H70,PROFILE!$K$5:$V$8,2,0),0)),0),0)</f>
        <v>0</v>
      </c>
      <c r="AE70" s="1">
        <f>IFERROR(IF(G70&gt;=1,(IF(LEN(H70)&gt;=1,HLOOKUP(H70,PROFILE!$K$5:$V$8,3,0),0)),0),0)</f>
        <v>0</v>
      </c>
      <c r="AF70" s="1">
        <f t="shared" si="13"/>
        <v>0</v>
      </c>
      <c r="AG70" s="1">
        <f t="shared" si="14"/>
        <v>0</v>
      </c>
      <c r="AH70" s="1">
        <f t="shared" si="15"/>
        <v>0</v>
      </c>
      <c r="AI70" s="1">
        <f t="shared" si="16"/>
        <v>0</v>
      </c>
    </row>
    <row r="71" spans="5:35" ht="18" customHeight="1" x14ac:dyDescent="0.25">
      <c r="E71" s="1">
        <v>62</v>
      </c>
      <c r="F71" s="1">
        <f>IFERROR(IF($F$9&gt;=E71,SMALL(PROFILE!$X$13:$X$212,$F$8+E71),0),0)</f>
        <v>0</v>
      </c>
      <c r="G71" s="15">
        <f t="shared" si="5"/>
        <v>0</v>
      </c>
      <c r="H71" s="15" t="str">
        <f>IFERROR(IF($G71&gt;=1,INDEX(PROFILE!$I$13:$X$212,MATCH($F71,PROFILE!$X$13:$X$212,0),1),""),"")</f>
        <v/>
      </c>
      <c r="I71" s="16" t="str">
        <f>IFERROR(IF($G71&gt;=1,INDEX(PROFILE!$I$13:$X$212,MATCH($F71,PROFILE!$X$13:$X$212,0),2),""),"")</f>
        <v/>
      </c>
      <c r="J71" s="16" t="str">
        <f>IFERROR(IF($G71&gt;=1,INDEX(PROFILE!$I$13:$X$212,MATCH($F71,PROFILE!$X$13:$X$212,0),6),""),"")</f>
        <v/>
      </c>
      <c r="K71" s="17"/>
      <c r="L71" s="17"/>
      <c r="M71" s="17"/>
      <c r="N71" s="3">
        <f t="shared" si="6"/>
        <v>0</v>
      </c>
      <c r="O71" s="15">
        <f t="shared" si="19"/>
        <v>0</v>
      </c>
      <c r="P71" s="17"/>
      <c r="Q71" s="3">
        <f t="shared" si="1"/>
        <v>0</v>
      </c>
      <c r="R71" s="3">
        <f t="shared" si="7"/>
        <v>0</v>
      </c>
      <c r="S71" s="3">
        <f t="shared" si="17"/>
        <v>0</v>
      </c>
      <c r="T71" s="3">
        <f t="shared" si="18"/>
        <v>0</v>
      </c>
      <c r="U71" s="15">
        <f t="shared" si="8"/>
        <v>0</v>
      </c>
      <c r="V71" s="15">
        <f t="shared" si="9"/>
        <v>0</v>
      </c>
      <c r="W71" s="3">
        <f t="shared" si="3"/>
        <v>0</v>
      </c>
      <c r="X71" s="15">
        <f t="shared" si="10"/>
        <v>0</v>
      </c>
      <c r="Y71" s="15">
        <f t="shared" si="10"/>
        <v>0</v>
      </c>
      <c r="Z71" s="3">
        <f t="shared" si="4"/>
        <v>0</v>
      </c>
      <c r="AA71" s="3">
        <f t="shared" si="11"/>
        <v>0</v>
      </c>
      <c r="AB71" s="3">
        <f t="shared" si="12"/>
        <v>0</v>
      </c>
      <c r="AC71" s="1">
        <f>IFERROR(IF(G71&gt;=1,(IF(LEN(H71)&gt;=1,VLOOKUP(HLOOKUP(H71,PROFILE!$K$5:$V$8,4,0),PROFILE!$F$1:$G$3,2,0),0)),0),0)</f>
        <v>0</v>
      </c>
      <c r="AD71" s="1">
        <f>IFERROR(IF(G71&gt;=1,(IF(LEN(H71)&gt;=1,HLOOKUP(H71,PROFILE!$K$5:$V$8,2,0),0)),0),0)</f>
        <v>0</v>
      </c>
      <c r="AE71" s="1">
        <f>IFERROR(IF(G71&gt;=1,(IF(LEN(H71)&gt;=1,HLOOKUP(H71,PROFILE!$K$5:$V$8,3,0),0)),0),0)</f>
        <v>0</v>
      </c>
      <c r="AF71" s="1">
        <f t="shared" si="13"/>
        <v>0</v>
      </c>
      <c r="AG71" s="1">
        <f t="shared" si="14"/>
        <v>0</v>
      </c>
      <c r="AH71" s="1">
        <f t="shared" si="15"/>
        <v>0</v>
      </c>
      <c r="AI71" s="1">
        <f t="shared" si="16"/>
        <v>0</v>
      </c>
    </row>
    <row r="72" spans="5:35" ht="18" customHeight="1" x14ac:dyDescent="0.25">
      <c r="E72" s="1">
        <v>63</v>
      </c>
      <c r="F72" s="1">
        <f>IFERROR(IF($F$9&gt;=E72,SMALL(PROFILE!$X$13:$X$212,$F$8+E72),0),0)</f>
        <v>0</v>
      </c>
      <c r="G72" s="15">
        <f t="shared" si="5"/>
        <v>0</v>
      </c>
      <c r="H72" s="15" t="str">
        <f>IFERROR(IF($G72&gt;=1,INDEX(PROFILE!$I$13:$X$212,MATCH($F72,PROFILE!$X$13:$X$212,0),1),""),"")</f>
        <v/>
      </c>
      <c r="I72" s="16" t="str">
        <f>IFERROR(IF($G72&gt;=1,INDEX(PROFILE!$I$13:$X$212,MATCH($F72,PROFILE!$X$13:$X$212,0),2),""),"")</f>
        <v/>
      </c>
      <c r="J72" s="16" t="str">
        <f>IFERROR(IF($G72&gt;=1,INDEX(PROFILE!$I$13:$X$212,MATCH($F72,PROFILE!$X$13:$X$212,0),6),""),"")</f>
        <v/>
      </c>
      <c r="K72" s="17"/>
      <c r="L72" s="17"/>
      <c r="M72" s="17"/>
      <c r="N72" s="3">
        <f t="shared" si="6"/>
        <v>0</v>
      </c>
      <c r="O72" s="15">
        <f t="shared" si="19"/>
        <v>0</v>
      </c>
      <c r="P72" s="17"/>
      <c r="Q72" s="3">
        <f t="shared" si="1"/>
        <v>0</v>
      </c>
      <c r="R72" s="3">
        <f t="shared" si="7"/>
        <v>0</v>
      </c>
      <c r="S72" s="3">
        <f t="shared" si="17"/>
        <v>0</v>
      </c>
      <c r="T72" s="3">
        <f t="shared" si="18"/>
        <v>0</v>
      </c>
      <c r="U72" s="15">
        <f t="shared" si="8"/>
        <v>0</v>
      </c>
      <c r="V72" s="15">
        <f t="shared" si="9"/>
        <v>0</v>
      </c>
      <c r="W72" s="3">
        <f t="shared" si="3"/>
        <v>0</v>
      </c>
      <c r="X72" s="15">
        <f t="shared" si="10"/>
        <v>0</v>
      </c>
      <c r="Y72" s="15">
        <f t="shared" si="10"/>
        <v>0</v>
      </c>
      <c r="Z72" s="3">
        <f t="shared" si="4"/>
        <v>0</v>
      </c>
      <c r="AA72" s="3">
        <f t="shared" si="11"/>
        <v>0</v>
      </c>
      <c r="AB72" s="3">
        <f t="shared" si="12"/>
        <v>0</v>
      </c>
      <c r="AC72" s="1">
        <f>IFERROR(IF(G72&gt;=1,(IF(LEN(H72)&gt;=1,VLOOKUP(HLOOKUP(H72,PROFILE!$K$5:$V$8,4,0),PROFILE!$F$1:$G$3,2,0),0)),0),0)</f>
        <v>0</v>
      </c>
      <c r="AD72" s="1">
        <f>IFERROR(IF(G72&gt;=1,(IF(LEN(H72)&gt;=1,HLOOKUP(H72,PROFILE!$K$5:$V$8,2,0),0)),0),0)</f>
        <v>0</v>
      </c>
      <c r="AE72" s="1">
        <f>IFERROR(IF(G72&gt;=1,(IF(LEN(H72)&gt;=1,HLOOKUP(H72,PROFILE!$K$5:$V$8,3,0),0)),0),0)</f>
        <v>0</v>
      </c>
      <c r="AF72" s="1">
        <f t="shared" si="13"/>
        <v>0</v>
      </c>
      <c r="AG72" s="1">
        <f t="shared" si="14"/>
        <v>0</v>
      </c>
      <c r="AH72" s="1">
        <f t="shared" si="15"/>
        <v>0</v>
      </c>
      <c r="AI72" s="1">
        <f t="shared" si="16"/>
        <v>0</v>
      </c>
    </row>
    <row r="73" spans="5:35" ht="18" customHeight="1" x14ac:dyDescent="0.25">
      <c r="E73" s="1">
        <v>64</v>
      </c>
      <c r="F73" s="1">
        <f>IFERROR(IF($F$9&gt;=E73,SMALL(PROFILE!$X$13:$X$212,$F$8+E73),0),0)</f>
        <v>0</v>
      </c>
      <c r="G73" s="15">
        <f t="shared" si="5"/>
        <v>0</v>
      </c>
      <c r="H73" s="15" t="str">
        <f>IFERROR(IF($G73&gt;=1,INDEX(PROFILE!$I$13:$X$212,MATCH($F73,PROFILE!$X$13:$X$212,0),1),""),"")</f>
        <v/>
      </c>
      <c r="I73" s="16" t="str">
        <f>IFERROR(IF($G73&gt;=1,INDEX(PROFILE!$I$13:$X$212,MATCH($F73,PROFILE!$X$13:$X$212,0),2),""),"")</f>
        <v/>
      </c>
      <c r="J73" s="16" t="str">
        <f>IFERROR(IF($G73&gt;=1,INDEX(PROFILE!$I$13:$X$212,MATCH($F73,PROFILE!$X$13:$X$212,0),6),""),"")</f>
        <v/>
      </c>
      <c r="K73" s="17"/>
      <c r="L73" s="17"/>
      <c r="M73" s="17"/>
      <c r="N73" s="3">
        <f t="shared" si="6"/>
        <v>0</v>
      </c>
      <c r="O73" s="15">
        <f t="shared" si="19"/>
        <v>0</v>
      </c>
      <c r="P73" s="17"/>
      <c r="Q73" s="3">
        <f t="shared" si="1"/>
        <v>0</v>
      </c>
      <c r="R73" s="3">
        <f t="shared" si="7"/>
        <v>0</v>
      </c>
      <c r="S73" s="3">
        <f t="shared" si="17"/>
        <v>0</v>
      </c>
      <c r="T73" s="3">
        <f t="shared" si="18"/>
        <v>0</v>
      </c>
      <c r="U73" s="15">
        <f t="shared" si="8"/>
        <v>0</v>
      </c>
      <c r="V73" s="15">
        <f t="shared" si="9"/>
        <v>0</v>
      </c>
      <c r="W73" s="3">
        <f t="shared" si="3"/>
        <v>0</v>
      </c>
      <c r="X73" s="15">
        <f t="shared" si="10"/>
        <v>0</v>
      </c>
      <c r="Y73" s="15">
        <f t="shared" si="10"/>
        <v>0</v>
      </c>
      <c r="Z73" s="3">
        <f t="shared" si="4"/>
        <v>0</v>
      </c>
      <c r="AA73" s="3">
        <f t="shared" si="11"/>
        <v>0</v>
      </c>
      <c r="AB73" s="3">
        <f t="shared" si="12"/>
        <v>0</v>
      </c>
      <c r="AC73" s="1">
        <f>IFERROR(IF(G73&gt;=1,(IF(LEN(H73)&gt;=1,VLOOKUP(HLOOKUP(H73,PROFILE!$K$5:$V$8,4,0),PROFILE!$F$1:$G$3,2,0),0)),0),0)</f>
        <v>0</v>
      </c>
      <c r="AD73" s="1">
        <f>IFERROR(IF(G73&gt;=1,(IF(LEN(H73)&gt;=1,HLOOKUP(H73,PROFILE!$K$5:$V$8,2,0),0)),0),0)</f>
        <v>0</v>
      </c>
      <c r="AE73" s="1">
        <f>IFERROR(IF(G73&gt;=1,(IF(LEN(H73)&gt;=1,HLOOKUP(H73,PROFILE!$K$5:$V$8,3,0),0)),0),0)</f>
        <v>0</v>
      </c>
      <c r="AF73" s="1">
        <f t="shared" si="13"/>
        <v>0</v>
      </c>
      <c r="AG73" s="1">
        <f t="shared" si="14"/>
        <v>0</v>
      </c>
      <c r="AH73" s="1">
        <f t="shared" si="15"/>
        <v>0</v>
      </c>
      <c r="AI73" s="1">
        <f t="shared" si="16"/>
        <v>0</v>
      </c>
    </row>
    <row r="74" spans="5:35" ht="18" customHeight="1" x14ac:dyDescent="0.25">
      <c r="E74" s="1">
        <v>65</v>
      </c>
      <c r="F74" s="1">
        <f>IFERROR(IF($F$9&gt;=E74,SMALL(PROFILE!$X$13:$X$212,$F$8+E74),0),0)</f>
        <v>0</v>
      </c>
      <c r="G74" s="15">
        <f t="shared" si="5"/>
        <v>0</v>
      </c>
      <c r="H74" s="15" t="str">
        <f>IFERROR(IF($G74&gt;=1,INDEX(PROFILE!$I$13:$X$212,MATCH($F74,PROFILE!$X$13:$X$212,0),1),""),"")</f>
        <v/>
      </c>
      <c r="I74" s="16" t="str">
        <f>IFERROR(IF($G74&gt;=1,INDEX(PROFILE!$I$13:$X$212,MATCH($F74,PROFILE!$X$13:$X$212,0),2),""),"")</f>
        <v/>
      </c>
      <c r="J74" s="16" t="str">
        <f>IFERROR(IF($G74&gt;=1,INDEX(PROFILE!$I$13:$X$212,MATCH($F74,PROFILE!$X$13:$X$212,0),6),""),"")</f>
        <v/>
      </c>
      <c r="K74" s="17"/>
      <c r="L74" s="17"/>
      <c r="M74" s="17"/>
      <c r="N74" s="3">
        <f t="shared" si="6"/>
        <v>0</v>
      </c>
      <c r="O74" s="15">
        <f t="shared" ref="O74:O93" si="20">IFERROR(IF(G74&gt;=1,(IF(AC74=1,0,IF(AC74=2,AD74,IF(AC74=3,(IF(MOD(AD74,2)=0,ROUNDDOWN(AD74/2,0),IF(MOD(AD74,2)=1,(IF(MOD(F74,2)=0,ROUNDDOWN(AD74/2,0),IF(MOD(F74,2)=1,ROUNDUP(AD74/2,0),0))),0))),0)))),0),0)</f>
        <v>0</v>
      </c>
      <c r="P74" s="17"/>
      <c r="Q74" s="3">
        <f t="shared" ref="Q74:Q137" si="21">O74+P74</f>
        <v>0</v>
      </c>
      <c r="R74" s="3">
        <f t="shared" si="7"/>
        <v>0</v>
      </c>
      <c r="S74" s="3">
        <f t="shared" si="17"/>
        <v>0</v>
      </c>
      <c r="T74" s="3">
        <f t="shared" si="18"/>
        <v>0</v>
      </c>
      <c r="U74" s="15">
        <f t="shared" si="8"/>
        <v>0</v>
      </c>
      <c r="V74" s="15">
        <f t="shared" si="9"/>
        <v>0</v>
      </c>
      <c r="W74" s="3">
        <f t="shared" ref="W74:W137" si="22">U74+V74</f>
        <v>0</v>
      </c>
      <c r="X74" s="15">
        <f t="shared" si="10"/>
        <v>0</v>
      </c>
      <c r="Y74" s="15">
        <f t="shared" si="10"/>
        <v>0</v>
      </c>
      <c r="Z74" s="3">
        <f t="shared" ref="Z74:Z137" si="23">X74+Y74</f>
        <v>0</v>
      </c>
      <c r="AA74" s="3">
        <f t="shared" si="11"/>
        <v>0</v>
      </c>
      <c r="AB74" s="3">
        <f t="shared" si="12"/>
        <v>0</v>
      </c>
      <c r="AC74" s="1">
        <f>IFERROR(IF(G74&gt;=1,(IF(LEN(H74)&gt;=1,VLOOKUP(HLOOKUP(H74,PROFILE!$K$5:$V$8,4,0),PROFILE!$F$1:$G$3,2,0),0)),0),0)</f>
        <v>0</v>
      </c>
      <c r="AD74" s="1">
        <f>IFERROR(IF(G74&gt;=1,(IF(LEN(H74)&gt;=1,HLOOKUP(H74,PROFILE!$K$5:$V$8,2,0),0)),0),0)</f>
        <v>0</v>
      </c>
      <c r="AE74" s="1">
        <f>IFERROR(IF(G74&gt;=1,(IF(LEN(H74)&gt;=1,HLOOKUP(H74,PROFILE!$K$5:$V$8,3,0),0)),0),0)</f>
        <v>0</v>
      </c>
      <c r="AF74" s="1">
        <f t="shared" si="13"/>
        <v>0</v>
      </c>
      <c r="AG74" s="1">
        <f t="shared" si="14"/>
        <v>0</v>
      </c>
      <c r="AH74" s="1">
        <f t="shared" si="15"/>
        <v>0</v>
      </c>
      <c r="AI74" s="1">
        <f t="shared" si="16"/>
        <v>0</v>
      </c>
    </row>
    <row r="75" spans="5:35" ht="18" customHeight="1" x14ac:dyDescent="0.25">
      <c r="E75" s="1">
        <v>66</v>
      </c>
      <c r="F75" s="1">
        <f>IFERROR(IF($F$9&gt;=E75,SMALL(PROFILE!$X$13:$X$212,$F$8+E75),0),0)</f>
        <v>0</v>
      </c>
      <c r="G75" s="15">
        <f t="shared" ref="G75:G138" si="24">IF(F75&gt;=101,E75,0)</f>
        <v>0</v>
      </c>
      <c r="H75" s="15" t="str">
        <f>IFERROR(IF($G75&gt;=1,INDEX(PROFILE!$I$13:$X$212,MATCH($F75,PROFILE!$X$13:$X$212,0),1),""),"")</f>
        <v/>
      </c>
      <c r="I75" s="16" t="str">
        <f>IFERROR(IF($G75&gt;=1,INDEX(PROFILE!$I$13:$X$212,MATCH($F75,PROFILE!$X$13:$X$212,0),2),""),"")</f>
        <v/>
      </c>
      <c r="J75" s="16" t="str">
        <f>IFERROR(IF($G75&gt;=1,INDEX(PROFILE!$I$13:$X$212,MATCH($F75,PROFILE!$X$13:$X$212,0),6),""),"")</f>
        <v/>
      </c>
      <c r="K75" s="17"/>
      <c r="L75" s="17"/>
      <c r="M75" s="17"/>
      <c r="N75" s="3">
        <f t="shared" ref="N75:N138" si="25">L75+M75</f>
        <v>0</v>
      </c>
      <c r="O75" s="15">
        <f t="shared" si="20"/>
        <v>0</v>
      </c>
      <c r="P75" s="17"/>
      <c r="Q75" s="3">
        <f t="shared" si="21"/>
        <v>0</v>
      </c>
      <c r="R75" s="3">
        <f t="shared" ref="R75:R138" si="26">L75+O75</f>
        <v>0</v>
      </c>
      <c r="S75" s="3">
        <f t="shared" si="17"/>
        <v>0</v>
      </c>
      <c r="T75" s="3">
        <f t="shared" si="18"/>
        <v>0</v>
      </c>
      <c r="U75" s="15">
        <f t="shared" ref="U75:U138" si="27">IFERROR(IF(G75&gt;=1,(IF(AC75&gt;=2,(IF(R75&gt;=AF75,AF75,IF(R75&lt;AF75,R75,0))),0)),0),0)</f>
        <v>0</v>
      </c>
      <c r="V75" s="15">
        <f t="shared" ref="V75:V138" si="28">IFERROR(IF(G75&gt;=1,(IF(AC75=1,(IF(S75&gt;=AG75,AG75,IF(S75&lt;AG75,S75,0))),IF(AC75=2,0,IF(AC75=3,(IF(S75&gt;=AG75,AG75,IF(S75&lt;AG75,S75,0))),0)))),0),0)</f>
        <v>0</v>
      </c>
      <c r="W75" s="3">
        <f t="shared" si="22"/>
        <v>0</v>
      </c>
      <c r="X75" s="15">
        <f t="shared" ref="X75:Y138" si="29">R75-U75</f>
        <v>0</v>
      </c>
      <c r="Y75" s="15">
        <f t="shared" si="29"/>
        <v>0</v>
      </c>
      <c r="Z75" s="3">
        <f t="shared" si="23"/>
        <v>0</v>
      </c>
      <c r="AA75" s="3">
        <f t="shared" ref="AA75:AA138" si="30">IFERROR(IF(G75&gt;=1,(IF(LEN(H75)&gt;=1,(IF(AE75&gt;W75,AE75-W75,0)),0)),0),0)</f>
        <v>0</v>
      </c>
      <c r="AB75" s="3">
        <f t="shared" ref="AB75:AB138" si="31">IFERROR(IF(Y75&gt;=AI75,0,IF(Y75&lt;AI75,AI75-Y75,0)),0)</f>
        <v>0</v>
      </c>
      <c r="AC75" s="1">
        <f>IFERROR(IF(G75&gt;=1,(IF(LEN(H75)&gt;=1,VLOOKUP(HLOOKUP(H75,PROFILE!$K$5:$V$8,4,0),PROFILE!$F$1:$G$3,2,0),0)),0),0)</f>
        <v>0</v>
      </c>
      <c r="AD75" s="1">
        <f>IFERROR(IF(G75&gt;=1,(IF(LEN(H75)&gt;=1,HLOOKUP(H75,PROFILE!$K$5:$V$8,2,0),0)),0),0)</f>
        <v>0</v>
      </c>
      <c r="AE75" s="1">
        <f>IFERROR(IF(G75&gt;=1,(IF(LEN(H75)&gt;=1,HLOOKUP(H75,PROFILE!$K$5:$V$8,3,0),0)),0),0)</f>
        <v>0</v>
      </c>
      <c r="AF75" s="1">
        <f t="shared" ref="AF75:AF138" si="32">IFERROR(IF(G75&gt;=1,(IF(AC75=1,0,IF(AC75=2,AE75,IF(AC75=3,(IF(MOD(AE75,2)=0,ROUNDDOWN(AE75/2,0),IF(MOD(AE75,2)=1,(IF(MOD(F75,2)=0,ROUNDDOWN(AE75/2,0),IF(MOD(F75,2)=1,ROUNDUP(AE75/2,0),0))),0))),0)))),0),0)</f>
        <v>0</v>
      </c>
      <c r="AG75" s="1">
        <f t="shared" ref="AG75:AG138" si="33">AE75-U75</f>
        <v>0</v>
      </c>
      <c r="AH75" s="1">
        <f t="shared" ref="AH75:AH138" si="34">IFERROR(IF(AE75&gt;=1,ROUNDUP(AE75*110/100,0),0),0)</f>
        <v>0</v>
      </c>
      <c r="AI75" s="1">
        <f t="shared" ref="AI75:AI138" si="35">IFERROR(IF(AC75=1,AH75,IF(AC75=2,0,IF(AC75=3,ROUNDUP(AH75/2,0),0))),0)</f>
        <v>0</v>
      </c>
    </row>
    <row r="76" spans="5:35" ht="18" customHeight="1" x14ac:dyDescent="0.25">
      <c r="E76" s="1">
        <v>67</v>
      </c>
      <c r="F76" s="1">
        <f>IFERROR(IF($F$9&gt;=E76,SMALL(PROFILE!$X$13:$X$212,$F$8+E76),0),0)</f>
        <v>0</v>
      </c>
      <c r="G76" s="15">
        <f t="shared" si="24"/>
        <v>0</v>
      </c>
      <c r="H76" s="15" t="str">
        <f>IFERROR(IF($G76&gt;=1,INDEX(PROFILE!$I$13:$X$212,MATCH($F76,PROFILE!$X$13:$X$212,0),1),""),"")</f>
        <v/>
      </c>
      <c r="I76" s="16" t="str">
        <f>IFERROR(IF($G76&gt;=1,INDEX(PROFILE!$I$13:$X$212,MATCH($F76,PROFILE!$X$13:$X$212,0),2),""),"")</f>
        <v/>
      </c>
      <c r="J76" s="16" t="str">
        <f>IFERROR(IF($G76&gt;=1,INDEX(PROFILE!$I$13:$X$212,MATCH($F76,PROFILE!$X$13:$X$212,0),6),""),"")</f>
        <v/>
      </c>
      <c r="K76" s="17"/>
      <c r="L76" s="17"/>
      <c r="M76" s="17"/>
      <c r="N76" s="3">
        <f t="shared" si="25"/>
        <v>0</v>
      </c>
      <c r="O76" s="15">
        <f t="shared" si="20"/>
        <v>0</v>
      </c>
      <c r="P76" s="17"/>
      <c r="Q76" s="3">
        <f t="shared" si="21"/>
        <v>0</v>
      </c>
      <c r="R76" s="3">
        <f t="shared" si="26"/>
        <v>0</v>
      </c>
      <c r="S76" s="3">
        <f t="shared" si="17"/>
        <v>0</v>
      </c>
      <c r="T76" s="3">
        <f t="shared" si="18"/>
        <v>0</v>
      </c>
      <c r="U76" s="15">
        <f t="shared" si="27"/>
        <v>0</v>
      </c>
      <c r="V76" s="15">
        <f t="shared" si="28"/>
        <v>0</v>
      </c>
      <c r="W76" s="3">
        <f t="shared" si="22"/>
        <v>0</v>
      </c>
      <c r="X76" s="15">
        <f t="shared" si="29"/>
        <v>0</v>
      </c>
      <c r="Y76" s="15">
        <f t="shared" si="29"/>
        <v>0</v>
      </c>
      <c r="Z76" s="3">
        <f t="shared" si="23"/>
        <v>0</v>
      </c>
      <c r="AA76" s="3">
        <f t="shared" si="30"/>
        <v>0</v>
      </c>
      <c r="AB76" s="3">
        <f t="shared" si="31"/>
        <v>0</v>
      </c>
      <c r="AC76" s="1">
        <f>IFERROR(IF(G76&gt;=1,(IF(LEN(H76)&gt;=1,VLOOKUP(HLOOKUP(H76,PROFILE!$K$5:$V$8,4,0),PROFILE!$F$1:$G$3,2,0),0)),0),0)</f>
        <v>0</v>
      </c>
      <c r="AD76" s="1">
        <f>IFERROR(IF(G76&gt;=1,(IF(LEN(H76)&gt;=1,HLOOKUP(H76,PROFILE!$K$5:$V$8,2,0),0)),0),0)</f>
        <v>0</v>
      </c>
      <c r="AE76" s="1">
        <f>IFERROR(IF(G76&gt;=1,(IF(LEN(H76)&gt;=1,HLOOKUP(H76,PROFILE!$K$5:$V$8,3,0),0)),0),0)</f>
        <v>0</v>
      </c>
      <c r="AF76" s="1">
        <f t="shared" si="32"/>
        <v>0</v>
      </c>
      <c r="AG76" s="1">
        <f t="shared" si="33"/>
        <v>0</v>
      </c>
      <c r="AH76" s="1">
        <f t="shared" si="34"/>
        <v>0</v>
      </c>
      <c r="AI76" s="1">
        <f t="shared" si="35"/>
        <v>0</v>
      </c>
    </row>
    <row r="77" spans="5:35" ht="18" customHeight="1" x14ac:dyDescent="0.25">
      <c r="E77" s="1">
        <v>68</v>
      </c>
      <c r="F77" s="1">
        <f>IFERROR(IF($F$9&gt;=E77,SMALL(PROFILE!$X$13:$X$212,$F$8+E77),0),0)</f>
        <v>0</v>
      </c>
      <c r="G77" s="15">
        <f t="shared" si="24"/>
        <v>0</v>
      </c>
      <c r="H77" s="15" t="str">
        <f>IFERROR(IF($G77&gt;=1,INDEX(PROFILE!$I$13:$X$212,MATCH($F77,PROFILE!$X$13:$X$212,0),1),""),"")</f>
        <v/>
      </c>
      <c r="I77" s="16" t="str">
        <f>IFERROR(IF($G77&gt;=1,INDEX(PROFILE!$I$13:$X$212,MATCH($F77,PROFILE!$X$13:$X$212,0),2),""),"")</f>
        <v/>
      </c>
      <c r="J77" s="16" t="str">
        <f>IFERROR(IF($G77&gt;=1,INDEX(PROFILE!$I$13:$X$212,MATCH($F77,PROFILE!$X$13:$X$212,0),6),""),"")</f>
        <v/>
      </c>
      <c r="K77" s="17"/>
      <c r="L77" s="17"/>
      <c r="M77" s="17"/>
      <c r="N77" s="3">
        <f t="shared" si="25"/>
        <v>0</v>
      </c>
      <c r="O77" s="15">
        <f t="shared" si="20"/>
        <v>0</v>
      </c>
      <c r="P77" s="17"/>
      <c r="Q77" s="3">
        <f t="shared" si="21"/>
        <v>0</v>
      </c>
      <c r="R77" s="3">
        <f t="shared" si="26"/>
        <v>0</v>
      </c>
      <c r="S77" s="3">
        <f t="shared" si="17"/>
        <v>0</v>
      </c>
      <c r="T77" s="3">
        <f t="shared" si="18"/>
        <v>0</v>
      </c>
      <c r="U77" s="15">
        <f t="shared" si="27"/>
        <v>0</v>
      </c>
      <c r="V77" s="15">
        <f t="shared" si="28"/>
        <v>0</v>
      </c>
      <c r="W77" s="3">
        <f t="shared" si="22"/>
        <v>0</v>
      </c>
      <c r="X77" s="15">
        <f t="shared" si="29"/>
        <v>0</v>
      </c>
      <c r="Y77" s="15">
        <f t="shared" si="29"/>
        <v>0</v>
      </c>
      <c r="Z77" s="3">
        <f t="shared" si="23"/>
        <v>0</v>
      </c>
      <c r="AA77" s="3">
        <f t="shared" si="30"/>
        <v>0</v>
      </c>
      <c r="AB77" s="3">
        <f t="shared" si="31"/>
        <v>0</v>
      </c>
      <c r="AC77" s="1">
        <f>IFERROR(IF(G77&gt;=1,(IF(LEN(H77)&gt;=1,VLOOKUP(HLOOKUP(H77,PROFILE!$K$5:$V$8,4,0),PROFILE!$F$1:$G$3,2,0),0)),0),0)</f>
        <v>0</v>
      </c>
      <c r="AD77" s="1">
        <f>IFERROR(IF(G77&gt;=1,(IF(LEN(H77)&gt;=1,HLOOKUP(H77,PROFILE!$K$5:$V$8,2,0),0)),0),0)</f>
        <v>0</v>
      </c>
      <c r="AE77" s="1">
        <f>IFERROR(IF(G77&gt;=1,(IF(LEN(H77)&gt;=1,HLOOKUP(H77,PROFILE!$K$5:$V$8,3,0),0)),0),0)</f>
        <v>0</v>
      </c>
      <c r="AF77" s="1">
        <f t="shared" si="32"/>
        <v>0</v>
      </c>
      <c r="AG77" s="1">
        <f t="shared" si="33"/>
        <v>0</v>
      </c>
      <c r="AH77" s="1">
        <f t="shared" si="34"/>
        <v>0</v>
      </c>
      <c r="AI77" s="1">
        <f t="shared" si="35"/>
        <v>0</v>
      </c>
    </row>
    <row r="78" spans="5:35" ht="18" customHeight="1" x14ac:dyDescent="0.25">
      <c r="E78" s="1">
        <v>69</v>
      </c>
      <c r="F78" s="1">
        <f>IFERROR(IF($F$9&gt;=E78,SMALL(PROFILE!$X$13:$X$212,$F$8+E78),0),0)</f>
        <v>0</v>
      </c>
      <c r="G78" s="15">
        <f t="shared" si="24"/>
        <v>0</v>
      </c>
      <c r="H78" s="15" t="str">
        <f>IFERROR(IF($G78&gt;=1,INDEX(PROFILE!$I$13:$X$212,MATCH($F78,PROFILE!$X$13:$X$212,0),1),""),"")</f>
        <v/>
      </c>
      <c r="I78" s="16" t="str">
        <f>IFERROR(IF($G78&gt;=1,INDEX(PROFILE!$I$13:$X$212,MATCH($F78,PROFILE!$X$13:$X$212,0),2),""),"")</f>
        <v/>
      </c>
      <c r="J78" s="16" t="str">
        <f>IFERROR(IF($G78&gt;=1,INDEX(PROFILE!$I$13:$X$212,MATCH($F78,PROFILE!$X$13:$X$212,0),6),""),"")</f>
        <v/>
      </c>
      <c r="K78" s="17"/>
      <c r="L78" s="17"/>
      <c r="M78" s="17"/>
      <c r="N78" s="3">
        <f t="shared" si="25"/>
        <v>0</v>
      </c>
      <c r="O78" s="15">
        <f t="shared" si="20"/>
        <v>0</v>
      </c>
      <c r="P78" s="17"/>
      <c r="Q78" s="3">
        <f t="shared" si="21"/>
        <v>0</v>
      </c>
      <c r="R78" s="3">
        <f t="shared" si="26"/>
        <v>0</v>
      </c>
      <c r="S78" s="3">
        <f t="shared" si="17"/>
        <v>0</v>
      </c>
      <c r="T78" s="3">
        <f t="shared" si="18"/>
        <v>0</v>
      </c>
      <c r="U78" s="15">
        <f t="shared" si="27"/>
        <v>0</v>
      </c>
      <c r="V78" s="15">
        <f t="shared" si="28"/>
        <v>0</v>
      </c>
      <c r="W78" s="3">
        <f t="shared" si="22"/>
        <v>0</v>
      </c>
      <c r="X78" s="15">
        <f t="shared" si="29"/>
        <v>0</v>
      </c>
      <c r="Y78" s="15">
        <f t="shared" si="29"/>
        <v>0</v>
      </c>
      <c r="Z78" s="3">
        <f t="shared" si="23"/>
        <v>0</v>
      </c>
      <c r="AA78" s="3">
        <f t="shared" si="30"/>
        <v>0</v>
      </c>
      <c r="AB78" s="3">
        <f t="shared" si="31"/>
        <v>0</v>
      </c>
      <c r="AC78" s="1">
        <f>IFERROR(IF(G78&gt;=1,(IF(LEN(H78)&gt;=1,VLOOKUP(HLOOKUP(H78,PROFILE!$K$5:$V$8,4,0),PROFILE!$F$1:$G$3,2,0),0)),0),0)</f>
        <v>0</v>
      </c>
      <c r="AD78" s="1">
        <f>IFERROR(IF(G78&gt;=1,(IF(LEN(H78)&gt;=1,HLOOKUP(H78,PROFILE!$K$5:$V$8,2,0),0)),0),0)</f>
        <v>0</v>
      </c>
      <c r="AE78" s="1">
        <f>IFERROR(IF(G78&gt;=1,(IF(LEN(H78)&gt;=1,HLOOKUP(H78,PROFILE!$K$5:$V$8,3,0),0)),0),0)</f>
        <v>0</v>
      </c>
      <c r="AF78" s="1">
        <f t="shared" si="32"/>
        <v>0</v>
      </c>
      <c r="AG78" s="1">
        <f t="shared" si="33"/>
        <v>0</v>
      </c>
      <c r="AH78" s="1">
        <f t="shared" si="34"/>
        <v>0</v>
      </c>
      <c r="AI78" s="1">
        <f t="shared" si="35"/>
        <v>0</v>
      </c>
    </row>
    <row r="79" spans="5:35" ht="18" customHeight="1" x14ac:dyDescent="0.25">
      <c r="E79" s="1">
        <v>70</v>
      </c>
      <c r="F79" s="1">
        <f>IFERROR(IF($F$9&gt;=E79,SMALL(PROFILE!$X$13:$X$212,$F$8+E79),0),0)</f>
        <v>0</v>
      </c>
      <c r="G79" s="15">
        <f t="shared" si="24"/>
        <v>0</v>
      </c>
      <c r="H79" s="15" t="str">
        <f>IFERROR(IF($G79&gt;=1,INDEX(PROFILE!$I$13:$X$212,MATCH($F79,PROFILE!$X$13:$X$212,0),1),""),"")</f>
        <v/>
      </c>
      <c r="I79" s="16" t="str">
        <f>IFERROR(IF($G79&gt;=1,INDEX(PROFILE!$I$13:$X$212,MATCH($F79,PROFILE!$X$13:$X$212,0),2),""),"")</f>
        <v/>
      </c>
      <c r="J79" s="16" t="str">
        <f>IFERROR(IF($G79&gt;=1,INDEX(PROFILE!$I$13:$X$212,MATCH($F79,PROFILE!$X$13:$X$212,0),6),""),"")</f>
        <v/>
      </c>
      <c r="K79" s="17"/>
      <c r="L79" s="17"/>
      <c r="M79" s="17"/>
      <c r="N79" s="3">
        <f t="shared" si="25"/>
        <v>0</v>
      </c>
      <c r="O79" s="15">
        <f t="shared" si="20"/>
        <v>0</v>
      </c>
      <c r="P79" s="17"/>
      <c r="Q79" s="3">
        <f t="shared" si="21"/>
        <v>0</v>
      </c>
      <c r="R79" s="3">
        <f t="shared" si="26"/>
        <v>0</v>
      </c>
      <c r="S79" s="3">
        <f t="shared" si="17"/>
        <v>0</v>
      </c>
      <c r="T79" s="3">
        <f t="shared" si="18"/>
        <v>0</v>
      </c>
      <c r="U79" s="15">
        <f t="shared" si="27"/>
        <v>0</v>
      </c>
      <c r="V79" s="15">
        <f t="shared" si="28"/>
        <v>0</v>
      </c>
      <c r="W79" s="3">
        <f t="shared" si="22"/>
        <v>0</v>
      </c>
      <c r="X79" s="15">
        <f t="shared" si="29"/>
        <v>0</v>
      </c>
      <c r="Y79" s="15">
        <f t="shared" si="29"/>
        <v>0</v>
      </c>
      <c r="Z79" s="3">
        <f t="shared" si="23"/>
        <v>0</v>
      </c>
      <c r="AA79" s="3">
        <f t="shared" si="30"/>
        <v>0</v>
      </c>
      <c r="AB79" s="3">
        <f t="shared" si="31"/>
        <v>0</v>
      </c>
      <c r="AC79" s="1">
        <f>IFERROR(IF(G79&gt;=1,(IF(LEN(H79)&gt;=1,VLOOKUP(HLOOKUP(H79,PROFILE!$K$5:$V$8,4,0),PROFILE!$F$1:$G$3,2,0),0)),0),0)</f>
        <v>0</v>
      </c>
      <c r="AD79" s="1">
        <f>IFERROR(IF(G79&gt;=1,(IF(LEN(H79)&gt;=1,HLOOKUP(H79,PROFILE!$K$5:$V$8,2,0),0)),0),0)</f>
        <v>0</v>
      </c>
      <c r="AE79" s="1">
        <f>IFERROR(IF(G79&gt;=1,(IF(LEN(H79)&gt;=1,HLOOKUP(H79,PROFILE!$K$5:$V$8,3,0),0)),0),0)</f>
        <v>0</v>
      </c>
      <c r="AF79" s="1">
        <f t="shared" si="32"/>
        <v>0</v>
      </c>
      <c r="AG79" s="1">
        <f t="shared" si="33"/>
        <v>0</v>
      </c>
      <c r="AH79" s="1">
        <f t="shared" si="34"/>
        <v>0</v>
      </c>
      <c r="AI79" s="1">
        <f t="shared" si="35"/>
        <v>0</v>
      </c>
    </row>
    <row r="80" spans="5:35" ht="18" customHeight="1" x14ac:dyDescent="0.25">
      <c r="E80" s="1">
        <v>71</v>
      </c>
      <c r="F80" s="1">
        <f>IFERROR(IF($F$9&gt;=E80,SMALL(PROFILE!$X$13:$X$212,$F$8+E80),0),0)</f>
        <v>0</v>
      </c>
      <c r="G80" s="15">
        <f t="shared" si="24"/>
        <v>0</v>
      </c>
      <c r="H80" s="15" t="str">
        <f>IFERROR(IF($G80&gt;=1,INDEX(PROFILE!$I$13:$X$212,MATCH($F80,PROFILE!$X$13:$X$212,0),1),""),"")</f>
        <v/>
      </c>
      <c r="I80" s="16" t="str">
        <f>IFERROR(IF($G80&gt;=1,INDEX(PROFILE!$I$13:$X$212,MATCH($F80,PROFILE!$X$13:$X$212,0),2),""),"")</f>
        <v/>
      </c>
      <c r="J80" s="16" t="str">
        <f>IFERROR(IF($G80&gt;=1,INDEX(PROFILE!$I$13:$X$212,MATCH($F80,PROFILE!$X$13:$X$212,0),6),""),"")</f>
        <v/>
      </c>
      <c r="K80" s="17"/>
      <c r="L80" s="17"/>
      <c r="M80" s="17"/>
      <c r="N80" s="3">
        <f t="shared" si="25"/>
        <v>0</v>
      </c>
      <c r="O80" s="15">
        <f t="shared" si="20"/>
        <v>0</v>
      </c>
      <c r="P80" s="17"/>
      <c r="Q80" s="3">
        <f t="shared" si="21"/>
        <v>0</v>
      </c>
      <c r="R80" s="3">
        <f t="shared" si="26"/>
        <v>0</v>
      </c>
      <c r="S80" s="3">
        <f t="shared" si="17"/>
        <v>0</v>
      </c>
      <c r="T80" s="3">
        <f t="shared" si="18"/>
        <v>0</v>
      </c>
      <c r="U80" s="15">
        <f t="shared" si="27"/>
        <v>0</v>
      </c>
      <c r="V80" s="15">
        <f t="shared" si="28"/>
        <v>0</v>
      </c>
      <c r="W80" s="3">
        <f t="shared" si="22"/>
        <v>0</v>
      </c>
      <c r="X80" s="15">
        <f t="shared" si="29"/>
        <v>0</v>
      </c>
      <c r="Y80" s="15">
        <f t="shared" si="29"/>
        <v>0</v>
      </c>
      <c r="Z80" s="3">
        <f t="shared" si="23"/>
        <v>0</v>
      </c>
      <c r="AA80" s="3">
        <f t="shared" si="30"/>
        <v>0</v>
      </c>
      <c r="AB80" s="3">
        <f t="shared" si="31"/>
        <v>0</v>
      </c>
      <c r="AC80" s="1">
        <f>IFERROR(IF(G80&gt;=1,(IF(LEN(H80)&gt;=1,VLOOKUP(HLOOKUP(H80,PROFILE!$K$5:$V$8,4,0),PROFILE!$F$1:$G$3,2,0),0)),0),0)</f>
        <v>0</v>
      </c>
      <c r="AD80" s="1">
        <f>IFERROR(IF(G80&gt;=1,(IF(LEN(H80)&gt;=1,HLOOKUP(H80,PROFILE!$K$5:$V$8,2,0),0)),0),0)</f>
        <v>0</v>
      </c>
      <c r="AE80" s="1">
        <f>IFERROR(IF(G80&gt;=1,(IF(LEN(H80)&gt;=1,HLOOKUP(H80,PROFILE!$K$5:$V$8,3,0),0)),0),0)</f>
        <v>0</v>
      </c>
      <c r="AF80" s="1">
        <f t="shared" si="32"/>
        <v>0</v>
      </c>
      <c r="AG80" s="1">
        <f t="shared" si="33"/>
        <v>0</v>
      </c>
      <c r="AH80" s="1">
        <f t="shared" si="34"/>
        <v>0</v>
      </c>
      <c r="AI80" s="1">
        <f t="shared" si="35"/>
        <v>0</v>
      </c>
    </row>
    <row r="81" spans="5:35" ht="18" customHeight="1" x14ac:dyDescent="0.25">
      <c r="E81" s="1">
        <v>72</v>
      </c>
      <c r="F81" s="1">
        <f>IFERROR(IF($F$9&gt;=E81,SMALL(PROFILE!$X$13:$X$212,$F$8+E81),0),0)</f>
        <v>0</v>
      </c>
      <c r="G81" s="15">
        <f t="shared" si="24"/>
        <v>0</v>
      </c>
      <c r="H81" s="15" t="str">
        <f>IFERROR(IF($G81&gt;=1,INDEX(PROFILE!$I$13:$X$212,MATCH($F81,PROFILE!$X$13:$X$212,0),1),""),"")</f>
        <v/>
      </c>
      <c r="I81" s="16" t="str">
        <f>IFERROR(IF($G81&gt;=1,INDEX(PROFILE!$I$13:$X$212,MATCH($F81,PROFILE!$X$13:$X$212,0),2),""),"")</f>
        <v/>
      </c>
      <c r="J81" s="16" t="str">
        <f>IFERROR(IF($G81&gt;=1,INDEX(PROFILE!$I$13:$X$212,MATCH($F81,PROFILE!$X$13:$X$212,0),6),""),"")</f>
        <v/>
      </c>
      <c r="K81" s="17"/>
      <c r="L81" s="17"/>
      <c r="M81" s="17"/>
      <c r="N81" s="3">
        <f t="shared" si="25"/>
        <v>0</v>
      </c>
      <c r="O81" s="15">
        <f t="shared" si="20"/>
        <v>0</v>
      </c>
      <c r="P81" s="17"/>
      <c r="Q81" s="3">
        <f t="shared" si="21"/>
        <v>0</v>
      </c>
      <c r="R81" s="3">
        <f t="shared" si="26"/>
        <v>0</v>
      </c>
      <c r="S81" s="3">
        <f t="shared" si="17"/>
        <v>0</v>
      </c>
      <c r="T81" s="3">
        <f t="shared" si="18"/>
        <v>0</v>
      </c>
      <c r="U81" s="15">
        <f t="shared" si="27"/>
        <v>0</v>
      </c>
      <c r="V81" s="15">
        <f t="shared" si="28"/>
        <v>0</v>
      </c>
      <c r="W81" s="3">
        <f t="shared" si="22"/>
        <v>0</v>
      </c>
      <c r="X81" s="15">
        <f t="shared" si="29"/>
        <v>0</v>
      </c>
      <c r="Y81" s="15">
        <f t="shared" si="29"/>
        <v>0</v>
      </c>
      <c r="Z81" s="3">
        <f t="shared" si="23"/>
        <v>0</v>
      </c>
      <c r="AA81" s="3">
        <f t="shared" si="30"/>
        <v>0</v>
      </c>
      <c r="AB81" s="3">
        <f t="shared" si="31"/>
        <v>0</v>
      </c>
      <c r="AC81" s="1">
        <f>IFERROR(IF(G81&gt;=1,(IF(LEN(H81)&gt;=1,VLOOKUP(HLOOKUP(H81,PROFILE!$K$5:$V$8,4,0),PROFILE!$F$1:$G$3,2,0),0)),0),0)</f>
        <v>0</v>
      </c>
      <c r="AD81" s="1">
        <f>IFERROR(IF(G81&gt;=1,(IF(LEN(H81)&gt;=1,HLOOKUP(H81,PROFILE!$K$5:$V$8,2,0),0)),0),0)</f>
        <v>0</v>
      </c>
      <c r="AE81" s="1">
        <f>IFERROR(IF(G81&gt;=1,(IF(LEN(H81)&gt;=1,HLOOKUP(H81,PROFILE!$K$5:$V$8,3,0),0)),0),0)</f>
        <v>0</v>
      </c>
      <c r="AF81" s="1">
        <f t="shared" si="32"/>
        <v>0</v>
      </c>
      <c r="AG81" s="1">
        <f t="shared" si="33"/>
        <v>0</v>
      </c>
      <c r="AH81" s="1">
        <f t="shared" si="34"/>
        <v>0</v>
      </c>
      <c r="AI81" s="1">
        <f t="shared" si="35"/>
        <v>0</v>
      </c>
    </row>
    <row r="82" spans="5:35" ht="18" customHeight="1" x14ac:dyDescent="0.25">
      <c r="E82" s="1">
        <v>73</v>
      </c>
      <c r="F82" s="1">
        <f>IFERROR(IF($F$9&gt;=E82,SMALL(PROFILE!$X$13:$X$212,$F$8+E82),0),0)</f>
        <v>0</v>
      </c>
      <c r="G82" s="15">
        <f t="shared" si="24"/>
        <v>0</v>
      </c>
      <c r="H82" s="15" t="str">
        <f>IFERROR(IF($G82&gt;=1,INDEX(PROFILE!$I$13:$X$212,MATCH($F82,PROFILE!$X$13:$X$212,0),1),""),"")</f>
        <v/>
      </c>
      <c r="I82" s="16" t="str">
        <f>IFERROR(IF($G82&gt;=1,INDEX(PROFILE!$I$13:$X$212,MATCH($F82,PROFILE!$X$13:$X$212,0),2),""),"")</f>
        <v/>
      </c>
      <c r="J82" s="16" t="str">
        <f>IFERROR(IF($G82&gt;=1,INDEX(PROFILE!$I$13:$X$212,MATCH($F82,PROFILE!$X$13:$X$212,0),6),""),"")</f>
        <v/>
      </c>
      <c r="K82" s="17"/>
      <c r="L82" s="17"/>
      <c r="M82" s="17"/>
      <c r="N82" s="3">
        <f t="shared" si="25"/>
        <v>0</v>
      </c>
      <c r="O82" s="15">
        <f t="shared" si="20"/>
        <v>0</v>
      </c>
      <c r="P82" s="17"/>
      <c r="Q82" s="3">
        <f t="shared" si="21"/>
        <v>0</v>
      </c>
      <c r="R82" s="3">
        <f t="shared" si="26"/>
        <v>0</v>
      </c>
      <c r="S82" s="3">
        <f t="shared" si="17"/>
        <v>0</v>
      </c>
      <c r="T82" s="3">
        <f t="shared" si="18"/>
        <v>0</v>
      </c>
      <c r="U82" s="15">
        <f t="shared" si="27"/>
        <v>0</v>
      </c>
      <c r="V82" s="15">
        <f t="shared" si="28"/>
        <v>0</v>
      </c>
      <c r="W82" s="3">
        <f t="shared" si="22"/>
        <v>0</v>
      </c>
      <c r="X82" s="15">
        <f t="shared" si="29"/>
        <v>0</v>
      </c>
      <c r="Y82" s="15">
        <f t="shared" si="29"/>
        <v>0</v>
      </c>
      <c r="Z82" s="3">
        <f t="shared" si="23"/>
        <v>0</v>
      </c>
      <c r="AA82" s="3">
        <f t="shared" si="30"/>
        <v>0</v>
      </c>
      <c r="AB82" s="3">
        <f t="shared" si="31"/>
        <v>0</v>
      </c>
      <c r="AC82" s="1">
        <f>IFERROR(IF(G82&gt;=1,(IF(LEN(H82)&gt;=1,VLOOKUP(HLOOKUP(H82,PROFILE!$K$5:$V$8,4,0),PROFILE!$F$1:$G$3,2,0),0)),0),0)</f>
        <v>0</v>
      </c>
      <c r="AD82" s="1">
        <f>IFERROR(IF(G82&gt;=1,(IF(LEN(H82)&gt;=1,HLOOKUP(H82,PROFILE!$K$5:$V$8,2,0),0)),0),0)</f>
        <v>0</v>
      </c>
      <c r="AE82" s="1">
        <f>IFERROR(IF(G82&gt;=1,(IF(LEN(H82)&gt;=1,HLOOKUP(H82,PROFILE!$K$5:$V$8,3,0),0)),0),0)</f>
        <v>0</v>
      </c>
      <c r="AF82" s="1">
        <f t="shared" si="32"/>
        <v>0</v>
      </c>
      <c r="AG82" s="1">
        <f t="shared" si="33"/>
        <v>0</v>
      </c>
      <c r="AH82" s="1">
        <f t="shared" si="34"/>
        <v>0</v>
      </c>
      <c r="AI82" s="1">
        <f t="shared" si="35"/>
        <v>0</v>
      </c>
    </row>
    <row r="83" spans="5:35" ht="18" customHeight="1" x14ac:dyDescent="0.25">
      <c r="E83" s="1">
        <v>74</v>
      </c>
      <c r="F83" s="1">
        <f>IFERROR(IF($F$9&gt;=E83,SMALL(PROFILE!$X$13:$X$212,$F$8+E83),0),0)</f>
        <v>0</v>
      </c>
      <c r="G83" s="15">
        <f t="shared" si="24"/>
        <v>0</v>
      </c>
      <c r="H83" s="15" t="str">
        <f>IFERROR(IF($G83&gt;=1,INDEX(PROFILE!$I$13:$X$212,MATCH($F83,PROFILE!$X$13:$X$212,0),1),""),"")</f>
        <v/>
      </c>
      <c r="I83" s="16" t="str">
        <f>IFERROR(IF($G83&gt;=1,INDEX(PROFILE!$I$13:$X$212,MATCH($F83,PROFILE!$X$13:$X$212,0),2),""),"")</f>
        <v/>
      </c>
      <c r="J83" s="16" t="str">
        <f>IFERROR(IF($G83&gt;=1,INDEX(PROFILE!$I$13:$X$212,MATCH($F83,PROFILE!$X$13:$X$212,0),6),""),"")</f>
        <v/>
      </c>
      <c r="K83" s="17"/>
      <c r="L83" s="17"/>
      <c r="M83" s="17"/>
      <c r="N83" s="3">
        <f t="shared" si="25"/>
        <v>0</v>
      </c>
      <c r="O83" s="15">
        <f t="shared" si="20"/>
        <v>0</v>
      </c>
      <c r="P83" s="17"/>
      <c r="Q83" s="3">
        <f t="shared" si="21"/>
        <v>0</v>
      </c>
      <c r="R83" s="3">
        <f t="shared" si="26"/>
        <v>0</v>
      </c>
      <c r="S83" s="3">
        <f t="shared" si="17"/>
        <v>0</v>
      </c>
      <c r="T83" s="3">
        <f t="shared" si="18"/>
        <v>0</v>
      </c>
      <c r="U83" s="15">
        <f t="shared" si="27"/>
        <v>0</v>
      </c>
      <c r="V83" s="15">
        <f t="shared" si="28"/>
        <v>0</v>
      </c>
      <c r="W83" s="3">
        <f t="shared" si="22"/>
        <v>0</v>
      </c>
      <c r="X83" s="15">
        <f t="shared" si="29"/>
        <v>0</v>
      </c>
      <c r="Y83" s="15">
        <f t="shared" si="29"/>
        <v>0</v>
      </c>
      <c r="Z83" s="3">
        <f t="shared" si="23"/>
        <v>0</v>
      </c>
      <c r="AA83" s="3">
        <f t="shared" si="30"/>
        <v>0</v>
      </c>
      <c r="AB83" s="3">
        <f t="shared" si="31"/>
        <v>0</v>
      </c>
      <c r="AC83" s="1">
        <f>IFERROR(IF(G83&gt;=1,(IF(LEN(H83)&gt;=1,VLOOKUP(HLOOKUP(H83,PROFILE!$K$5:$V$8,4,0),PROFILE!$F$1:$G$3,2,0),0)),0),0)</f>
        <v>0</v>
      </c>
      <c r="AD83" s="1">
        <f>IFERROR(IF(G83&gt;=1,(IF(LEN(H83)&gt;=1,HLOOKUP(H83,PROFILE!$K$5:$V$8,2,0),0)),0),0)</f>
        <v>0</v>
      </c>
      <c r="AE83" s="1">
        <f>IFERROR(IF(G83&gt;=1,(IF(LEN(H83)&gt;=1,HLOOKUP(H83,PROFILE!$K$5:$V$8,3,0),0)),0),0)</f>
        <v>0</v>
      </c>
      <c r="AF83" s="1">
        <f t="shared" si="32"/>
        <v>0</v>
      </c>
      <c r="AG83" s="1">
        <f t="shared" si="33"/>
        <v>0</v>
      </c>
      <c r="AH83" s="1">
        <f t="shared" si="34"/>
        <v>0</v>
      </c>
      <c r="AI83" s="1">
        <f t="shared" si="35"/>
        <v>0</v>
      </c>
    </row>
    <row r="84" spans="5:35" ht="18" customHeight="1" x14ac:dyDescent="0.25">
      <c r="E84" s="1">
        <v>75</v>
      </c>
      <c r="F84" s="1">
        <f>IFERROR(IF($F$9&gt;=E84,SMALL(PROFILE!$X$13:$X$212,$F$8+E84),0),0)</f>
        <v>0</v>
      </c>
      <c r="G84" s="15">
        <f t="shared" si="24"/>
        <v>0</v>
      </c>
      <c r="H84" s="15" t="str">
        <f>IFERROR(IF($G84&gt;=1,INDEX(PROFILE!$I$13:$X$212,MATCH($F84,PROFILE!$X$13:$X$212,0),1),""),"")</f>
        <v/>
      </c>
      <c r="I84" s="16" t="str">
        <f>IFERROR(IF($G84&gt;=1,INDEX(PROFILE!$I$13:$X$212,MATCH($F84,PROFILE!$X$13:$X$212,0),2),""),"")</f>
        <v/>
      </c>
      <c r="J84" s="16" t="str">
        <f>IFERROR(IF($G84&gt;=1,INDEX(PROFILE!$I$13:$X$212,MATCH($F84,PROFILE!$X$13:$X$212,0),6),""),"")</f>
        <v/>
      </c>
      <c r="K84" s="17"/>
      <c r="L84" s="17"/>
      <c r="M84" s="17"/>
      <c r="N84" s="3">
        <f t="shared" si="25"/>
        <v>0</v>
      </c>
      <c r="O84" s="15">
        <f t="shared" si="20"/>
        <v>0</v>
      </c>
      <c r="P84" s="17"/>
      <c r="Q84" s="3">
        <f t="shared" si="21"/>
        <v>0</v>
      </c>
      <c r="R84" s="3">
        <f t="shared" si="26"/>
        <v>0</v>
      </c>
      <c r="S84" s="3">
        <f t="shared" si="17"/>
        <v>0</v>
      </c>
      <c r="T84" s="3">
        <f t="shared" si="18"/>
        <v>0</v>
      </c>
      <c r="U84" s="15">
        <f t="shared" si="27"/>
        <v>0</v>
      </c>
      <c r="V84" s="15">
        <f t="shared" si="28"/>
        <v>0</v>
      </c>
      <c r="W84" s="3">
        <f t="shared" si="22"/>
        <v>0</v>
      </c>
      <c r="X84" s="15">
        <f t="shared" si="29"/>
        <v>0</v>
      </c>
      <c r="Y84" s="15">
        <f t="shared" si="29"/>
        <v>0</v>
      </c>
      <c r="Z84" s="3">
        <f t="shared" si="23"/>
        <v>0</v>
      </c>
      <c r="AA84" s="3">
        <f t="shared" si="30"/>
        <v>0</v>
      </c>
      <c r="AB84" s="3">
        <f t="shared" si="31"/>
        <v>0</v>
      </c>
      <c r="AC84" s="1">
        <f>IFERROR(IF(G84&gt;=1,(IF(LEN(H84)&gt;=1,VLOOKUP(HLOOKUP(H84,PROFILE!$K$5:$V$8,4,0),PROFILE!$F$1:$G$3,2,0),0)),0),0)</f>
        <v>0</v>
      </c>
      <c r="AD84" s="1">
        <f>IFERROR(IF(G84&gt;=1,(IF(LEN(H84)&gt;=1,HLOOKUP(H84,PROFILE!$K$5:$V$8,2,0),0)),0),0)</f>
        <v>0</v>
      </c>
      <c r="AE84" s="1">
        <f>IFERROR(IF(G84&gt;=1,(IF(LEN(H84)&gt;=1,HLOOKUP(H84,PROFILE!$K$5:$V$8,3,0),0)),0),0)</f>
        <v>0</v>
      </c>
      <c r="AF84" s="1">
        <f t="shared" si="32"/>
        <v>0</v>
      </c>
      <c r="AG84" s="1">
        <f t="shared" si="33"/>
        <v>0</v>
      </c>
      <c r="AH84" s="1">
        <f t="shared" si="34"/>
        <v>0</v>
      </c>
      <c r="AI84" s="1">
        <f t="shared" si="35"/>
        <v>0</v>
      </c>
    </row>
    <row r="85" spans="5:35" ht="18" customHeight="1" x14ac:dyDescent="0.25">
      <c r="E85" s="1">
        <v>76</v>
      </c>
      <c r="F85" s="1">
        <f>IFERROR(IF($F$9&gt;=E85,SMALL(PROFILE!$X$13:$X$212,$F$8+E85),0),0)</f>
        <v>0</v>
      </c>
      <c r="G85" s="15">
        <f t="shared" si="24"/>
        <v>0</v>
      </c>
      <c r="H85" s="15" t="str">
        <f>IFERROR(IF($G85&gt;=1,INDEX(PROFILE!$I$13:$X$212,MATCH($F85,PROFILE!$X$13:$X$212,0),1),""),"")</f>
        <v/>
      </c>
      <c r="I85" s="16" t="str">
        <f>IFERROR(IF($G85&gt;=1,INDEX(PROFILE!$I$13:$X$212,MATCH($F85,PROFILE!$X$13:$X$212,0),2),""),"")</f>
        <v/>
      </c>
      <c r="J85" s="16" t="str">
        <f>IFERROR(IF($G85&gt;=1,INDEX(PROFILE!$I$13:$X$212,MATCH($F85,PROFILE!$X$13:$X$212,0),6),""),"")</f>
        <v/>
      </c>
      <c r="K85" s="17"/>
      <c r="L85" s="17"/>
      <c r="M85" s="17"/>
      <c r="N85" s="3">
        <f t="shared" si="25"/>
        <v>0</v>
      </c>
      <c r="O85" s="15">
        <f t="shared" si="20"/>
        <v>0</v>
      </c>
      <c r="P85" s="17"/>
      <c r="Q85" s="3">
        <f t="shared" si="21"/>
        <v>0</v>
      </c>
      <c r="R85" s="3">
        <f t="shared" si="26"/>
        <v>0</v>
      </c>
      <c r="S85" s="3">
        <f t="shared" si="17"/>
        <v>0</v>
      </c>
      <c r="T85" s="3">
        <f t="shared" si="18"/>
        <v>0</v>
      </c>
      <c r="U85" s="15">
        <f t="shared" si="27"/>
        <v>0</v>
      </c>
      <c r="V85" s="15">
        <f t="shared" si="28"/>
        <v>0</v>
      </c>
      <c r="W85" s="3">
        <f t="shared" si="22"/>
        <v>0</v>
      </c>
      <c r="X85" s="15">
        <f t="shared" si="29"/>
        <v>0</v>
      </c>
      <c r="Y85" s="15">
        <f t="shared" si="29"/>
        <v>0</v>
      </c>
      <c r="Z85" s="3">
        <f t="shared" si="23"/>
        <v>0</v>
      </c>
      <c r="AA85" s="3">
        <f t="shared" si="30"/>
        <v>0</v>
      </c>
      <c r="AB85" s="3">
        <f t="shared" si="31"/>
        <v>0</v>
      </c>
      <c r="AC85" s="1">
        <f>IFERROR(IF(G85&gt;=1,(IF(LEN(H85)&gt;=1,VLOOKUP(HLOOKUP(H85,PROFILE!$K$5:$V$8,4,0),PROFILE!$F$1:$G$3,2,0),0)),0),0)</f>
        <v>0</v>
      </c>
      <c r="AD85" s="1">
        <f>IFERROR(IF(G85&gt;=1,(IF(LEN(H85)&gt;=1,HLOOKUP(H85,PROFILE!$K$5:$V$8,2,0),0)),0),0)</f>
        <v>0</v>
      </c>
      <c r="AE85" s="1">
        <f>IFERROR(IF(G85&gt;=1,(IF(LEN(H85)&gt;=1,HLOOKUP(H85,PROFILE!$K$5:$V$8,3,0),0)),0),0)</f>
        <v>0</v>
      </c>
      <c r="AF85" s="1">
        <f t="shared" si="32"/>
        <v>0</v>
      </c>
      <c r="AG85" s="1">
        <f t="shared" si="33"/>
        <v>0</v>
      </c>
      <c r="AH85" s="1">
        <f t="shared" si="34"/>
        <v>0</v>
      </c>
      <c r="AI85" s="1">
        <f t="shared" si="35"/>
        <v>0</v>
      </c>
    </row>
    <row r="86" spans="5:35" ht="18" customHeight="1" x14ac:dyDescent="0.25">
      <c r="E86" s="1">
        <v>77</v>
      </c>
      <c r="F86" s="1">
        <f>IFERROR(IF($F$9&gt;=E86,SMALL(PROFILE!$X$13:$X$212,$F$8+E86),0),0)</f>
        <v>0</v>
      </c>
      <c r="G86" s="15">
        <f t="shared" si="24"/>
        <v>0</v>
      </c>
      <c r="H86" s="15" t="str">
        <f>IFERROR(IF($G86&gt;=1,INDEX(PROFILE!$I$13:$X$212,MATCH($F86,PROFILE!$X$13:$X$212,0),1),""),"")</f>
        <v/>
      </c>
      <c r="I86" s="16" t="str">
        <f>IFERROR(IF($G86&gt;=1,INDEX(PROFILE!$I$13:$X$212,MATCH($F86,PROFILE!$X$13:$X$212,0),2),""),"")</f>
        <v/>
      </c>
      <c r="J86" s="16" t="str">
        <f>IFERROR(IF($G86&gt;=1,INDEX(PROFILE!$I$13:$X$212,MATCH($F86,PROFILE!$X$13:$X$212,0),6),""),"")</f>
        <v/>
      </c>
      <c r="K86" s="17"/>
      <c r="L86" s="17"/>
      <c r="M86" s="17"/>
      <c r="N86" s="3">
        <f t="shared" si="25"/>
        <v>0</v>
      </c>
      <c r="O86" s="15">
        <f t="shared" si="20"/>
        <v>0</v>
      </c>
      <c r="P86" s="17"/>
      <c r="Q86" s="3">
        <f t="shared" si="21"/>
        <v>0</v>
      </c>
      <c r="R86" s="3">
        <f t="shared" si="26"/>
        <v>0</v>
      </c>
      <c r="S86" s="3">
        <f t="shared" si="17"/>
        <v>0</v>
      </c>
      <c r="T86" s="3">
        <f t="shared" si="18"/>
        <v>0</v>
      </c>
      <c r="U86" s="15">
        <f t="shared" si="27"/>
        <v>0</v>
      </c>
      <c r="V86" s="15">
        <f t="shared" si="28"/>
        <v>0</v>
      </c>
      <c r="W86" s="3">
        <f t="shared" si="22"/>
        <v>0</v>
      </c>
      <c r="X86" s="15">
        <f t="shared" si="29"/>
        <v>0</v>
      </c>
      <c r="Y86" s="15">
        <f t="shared" si="29"/>
        <v>0</v>
      </c>
      <c r="Z86" s="3">
        <f t="shared" si="23"/>
        <v>0</v>
      </c>
      <c r="AA86" s="3">
        <f t="shared" si="30"/>
        <v>0</v>
      </c>
      <c r="AB86" s="3">
        <f t="shared" si="31"/>
        <v>0</v>
      </c>
      <c r="AC86" s="1">
        <f>IFERROR(IF(G86&gt;=1,(IF(LEN(H86)&gt;=1,VLOOKUP(HLOOKUP(H86,PROFILE!$K$5:$V$8,4,0),PROFILE!$F$1:$G$3,2,0),0)),0),0)</f>
        <v>0</v>
      </c>
      <c r="AD86" s="1">
        <f>IFERROR(IF(G86&gt;=1,(IF(LEN(H86)&gt;=1,HLOOKUP(H86,PROFILE!$K$5:$V$8,2,0),0)),0),0)</f>
        <v>0</v>
      </c>
      <c r="AE86" s="1">
        <f>IFERROR(IF(G86&gt;=1,(IF(LEN(H86)&gt;=1,HLOOKUP(H86,PROFILE!$K$5:$V$8,3,0),0)),0),0)</f>
        <v>0</v>
      </c>
      <c r="AF86" s="1">
        <f t="shared" si="32"/>
        <v>0</v>
      </c>
      <c r="AG86" s="1">
        <f t="shared" si="33"/>
        <v>0</v>
      </c>
      <c r="AH86" s="1">
        <f t="shared" si="34"/>
        <v>0</v>
      </c>
      <c r="AI86" s="1">
        <f t="shared" si="35"/>
        <v>0</v>
      </c>
    </row>
    <row r="87" spans="5:35" ht="18" customHeight="1" x14ac:dyDescent="0.25">
      <c r="E87" s="1">
        <v>78</v>
      </c>
      <c r="F87" s="1">
        <f>IFERROR(IF($F$9&gt;=E87,SMALL(PROFILE!$X$13:$X$212,$F$8+E87),0),0)</f>
        <v>0</v>
      </c>
      <c r="G87" s="15">
        <f t="shared" si="24"/>
        <v>0</v>
      </c>
      <c r="H87" s="15" t="str">
        <f>IFERROR(IF($G87&gt;=1,INDEX(PROFILE!$I$13:$X$212,MATCH($F87,PROFILE!$X$13:$X$212,0),1),""),"")</f>
        <v/>
      </c>
      <c r="I87" s="16" t="str">
        <f>IFERROR(IF($G87&gt;=1,INDEX(PROFILE!$I$13:$X$212,MATCH($F87,PROFILE!$X$13:$X$212,0),2),""),"")</f>
        <v/>
      </c>
      <c r="J87" s="16" t="str">
        <f>IFERROR(IF($G87&gt;=1,INDEX(PROFILE!$I$13:$X$212,MATCH($F87,PROFILE!$X$13:$X$212,0),6),""),"")</f>
        <v/>
      </c>
      <c r="K87" s="17"/>
      <c r="L87" s="17"/>
      <c r="M87" s="17"/>
      <c r="N87" s="3">
        <f t="shared" si="25"/>
        <v>0</v>
      </c>
      <c r="O87" s="15">
        <f t="shared" si="20"/>
        <v>0</v>
      </c>
      <c r="P87" s="17"/>
      <c r="Q87" s="3">
        <f t="shared" si="21"/>
        <v>0</v>
      </c>
      <c r="R87" s="3">
        <f t="shared" si="26"/>
        <v>0</v>
      </c>
      <c r="S87" s="3">
        <f t="shared" si="17"/>
        <v>0</v>
      </c>
      <c r="T87" s="3">
        <f t="shared" si="18"/>
        <v>0</v>
      </c>
      <c r="U87" s="15">
        <f t="shared" si="27"/>
        <v>0</v>
      </c>
      <c r="V87" s="15">
        <f t="shared" si="28"/>
        <v>0</v>
      </c>
      <c r="W87" s="3">
        <f t="shared" si="22"/>
        <v>0</v>
      </c>
      <c r="X87" s="15">
        <f t="shared" si="29"/>
        <v>0</v>
      </c>
      <c r="Y87" s="15">
        <f t="shared" si="29"/>
        <v>0</v>
      </c>
      <c r="Z87" s="3">
        <f t="shared" si="23"/>
        <v>0</v>
      </c>
      <c r="AA87" s="3">
        <f t="shared" si="30"/>
        <v>0</v>
      </c>
      <c r="AB87" s="3">
        <f t="shared" si="31"/>
        <v>0</v>
      </c>
      <c r="AC87" s="1">
        <f>IFERROR(IF(G87&gt;=1,(IF(LEN(H87)&gt;=1,VLOOKUP(HLOOKUP(H87,PROFILE!$K$5:$V$8,4,0),PROFILE!$F$1:$G$3,2,0),0)),0),0)</f>
        <v>0</v>
      </c>
      <c r="AD87" s="1">
        <f>IFERROR(IF(G87&gt;=1,(IF(LEN(H87)&gt;=1,HLOOKUP(H87,PROFILE!$K$5:$V$8,2,0),0)),0),0)</f>
        <v>0</v>
      </c>
      <c r="AE87" s="1">
        <f>IFERROR(IF(G87&gt;=1,(IF(LEN(H87)&gt;=1,HLOOKUP(H87,PROFILE!$K$5:$V$8,3,0),0)),0),0)</f>
        <v>0</v>
      </c>
      <c r="AF87" s="1">
        <f t="shared" si="32"/>
        <v>0</v>
      </c>
      <c r="AG87" s="1">
        <f t="shared" si="33"/>
        <v>0</v>
      </c>
      <c r="AH87" s="1">
        <f t="shared" si="34"/>
        <v>0</v>
      </c>
      <c r="AI87" s="1">
        <f t="shared" si="35"/>
        <v>0</v>
      </c>
    </row>
    <row r="88" spans="5:35" ht="18" customHeight="1" x14ac:dyDescent="0.25">
      <c r="E88" s="1">
        <v>79</v>
      </c>
      <c r="F88" s="1">
        <f>IFERROR(IF($F$9&gt;=E88,SMALL(PROFILE!$X$13:$X$212,$F$8+E88),0),0)</f>
        <v>0</v>
      </c>
      <c r="G88" s="15">
        <f t="shared" si="24"/>
        <v>0</v>
      </c>
      <c r="H88" s="15" t="str">
        <f>IFERROR(IF($G88&gt;=1,INDEX(PROFILE!$I$13:$X$212,MATCH($F88,PROFILE!$X$13:$X$212,0),1),""),"")</f>
        <v/>
      </c>
      <c r="I88" s="16" t="str">
        <f>IFERROR(IF($G88&gt;=1,INDEX(PROFILE!$I$13:$X$212,MATCH($F88,PROFILE!$X$13:$X$212,0),2),""),"")</f>
        <v/>
      </c>
      <c r="J88" s="16" t="str">
        <f>IFERROR(IF($G88&gt;=1,INDEX(PROFILE!$I$13:$X$212,MATCH($F88,PROFILE!$X$13:$X$212,0),6),""),"")</f>
        <v/>
      </c>
      <c r="K88" s="17"/>
      <c r="L88" s="17"/>
      <c r="M88" s="17"/>
      <c r="N88" s="3">
        <f t="shared" si="25"/>
        <v>0</v>
      </c>
      <c r="O88" s="15">
        <f t="shared" si="20"/>
        <v>0</v>
      </c>
      <c r="P88" s="17"/>
      <c r="Q88" s="3">
        <f t="shared" si="21"/>
        <v>0</v>
      </c>
      <c r="R88" s="3">
        <f t="shared" si="26"/>
        <v>0</v>
      </c>
      <c r="S88" s="3">
        <f t="shared" si="17"/>
        <v>0</v>
      </c>
      <c r="T88" s="3">
        <f t="shared" si="18"/>
        <v>0</v>
      </c>
      <c r="U88" s="15">
        <f t="shared" si="27"/>
        <v>0</v>
      </c>
      <c r="V88" s="15">
        <f t="shared" si="28"/>
        <v>0</v>
      </c>
      <c r="W88" s="3">
        <f t="shared" si="22"/>
        <v>0</v>
      </c>
      <c r="X88" s="15">
        <f t="shared" si="29"/>
        <v>0</v>
      </c>
      <c r="Y88" s="15">
        <f t="shared" si="29"/>
        <v>0</v>
      </c>
      <c r="Z88" s="3">
        <f t="shared" si="23"/>
        <v>0</v>
      </c>
      <c r="AA88" s="3">
        <f t="shared" si="30"/>
        <v>0</v>
      </c>
      <c r="AB88" s="3">
        <f t="shared" si="31"/>
        <v>0</v>
      </c>
      <c r="AC88" s="1">
        <f>IFERROR(IF(G88&gt;=1,(IF(LEN(H88)&gt;=1,VLOOKUP(HLOOKUP(H88,PROFILE!$K$5:$V$8,4,0),PROFILE!$F$1:$G$3,2,0),0)),0),0)</f>
        <v>0</v>
      </c>
      <c r="AD88" s="1">
        <f>IFERROR(IF(G88&gt;=1,(IF(LEN(H88)&gt;=1,HLOOKUP(H88,PROFILE!$K$5:$V$8,2,0),0)),0),0)</f>
        <v>0</v>
      </c>
      <c r="AE88" s="1">
        <f>IFERROR(IF(G88&gt;=1,(IF(LEN(H88)&gt;=1,HLOOKUP(H88,PROFILE!$K$5:$V$8,3,0),0)),0),0)</f>
        <v>0</v>
      </c>
      <c r="AF88" s="1">
        <f t="shared" si="32"/>
        <v>0</v>
      </c>
      <c r="AG88" s="1">
        <f t="shared" si="33"/>
        <v>0</v>
      </c>
      <c r="AH88" s="1">
        <f t="shared" si="34"/>
        <v>0</v>
      </c>
      <c r="AI88" s="1">
        <f t="shared" si="35"/>
        <v>0</v>
      </c>
    </row>
    <row r="89" spans="5:35" ht="18" customHeight="1" x14ac:dyDescent="0.25">
      <c r="E89" s="1">
        <v>80</v>
      </c>
      <c r="F89" s="1">
        <f>IFERROR(IF($F$9&gt;=E89,SMALL(PROFILE!$X$13:$X$212,$F$8+E89),0),0)</f>
        <v>0</v>
      </c>
      <c r="G89" s="15">
        <f t="shared" si="24"/>
        <v>0</v>
      </c>
      <c r="H89" s="15" t="str">
        <f>IFERROR(IF($G89&gt;=1,INDEX(PROFILE!$I$13:$X$212,MATCH($F89,PROFILE!$X$13:$X$212,0),1),""),"")</f>
        <v/>
      </c>
      <c r="I89" s="16" t="str">
        <f>IFERROR(IF($G89&gt;=1,INDEX(PROFILE!$I$13:$X$212,MATCH($F89,PROFILE!$X$13:$X$212,0),2),""),"")</f>
        <v/>
      </c>
      <c r="J89" s="16" t="str">
        <f>IFERROR(IF($G89&gt;=1,INDEX(PROFILE!$I$13:$X$212,MATCH($F89,PROFILE!$X$13:$X$212,0),6),""),"")</f>
        <v/>
      </c>
      <c r="K89" s="17"/>
      <c r="L89" s="17"/>
      <c r="M89" s="17"/>
      <c r="N89" s="3">
        <f t="shared" si="25"/>
        <v>0</v>
      </c>
      <c r="O89" s="15">
        <f t="shared" si="20"/>
        <v>0</v>
      </c>
      <c r="P89" s="17"/>
      <c r="Q89" s="3">
        <f t="shared" si="21"/>
        <v>0</v>
      </c>
      <c r="R89" s="3">
        <f t="shared" si="26"/>
        <v>0</v>
      </c>
      <c r="S89" s="3">
        <f t="shared" si="17"/>
        <v>0</v>
      </c>
      <c r="T89" s="3">
        <f t="shared" si="18"/>
        <v>0</v>
      </c>
      <c r="U89" s="15">
        <f t="shared" si="27"/>
        <v>0</v>
      </c>
      <c r="V89" s="15">
        <f t="shared" si="28"/>
        <v>0</v>
      </c>
      <c r="W89" s="3">
        <f t="shared" si="22"/>
        <v>0</v>
      </c>
      <c r="X89" s="15">
        <f t="shared" si="29"/>
        <v>0</v>
      </c>
      <c r="Y89" s="15">
        <f t="shared" si="29"/>
        <v>0</v>
      </c>
      <c r="Z89" s="3">
        <f t="shared" si="23"/>
        <v>0</v>
      </c>
      <c r="AA89" s="3">
        <f t="shared" si="30"/>
        <v>0</v>
      </c>
      <c r="AB89" s="3">
        <f t="shared" si="31"/>
        <v>0</v>
      </c>
      <c r="AC89" s="1">
        <f>IFERROR(IF(G89&gt;=1,(IF(LEN(H89)&gt;=1,VLOOKUP(HLOOKUP(H89,PROFILE!$K$5:$V$8,4,0),PROFILE!$F$1:$G$3,2,0),0)),0),0)</f>
        <v>0</v>
      </c>
      <c r="AD89" s="1">
        <f>IFERROR(IF(G89&gt;=1,(IF(LEN(H89)&gt;=1,HLOOKUP(H89,PROFILE!$K$5:$V$8,2,0),0)),0),0)</f>
        <v>0</v>
      </c>
      <c r="AE89" s="1">
        <f>IFERROR(IF(G89&gt;=1,(IF(LEN(H89)&gt;=1,HLOOKUP(H89,PROFILE!$K$5:$V$8,3,0),0)),0),0)</f>
        <v>0</v>
      </c>
      <c r="AF89" s="1">
        <f t="shared" si="32"/>
        <v>0</v>
      </c>
      <c r="AG89" s="1">
        <f t="shared" si="33"/>
        <v>0</v>
      </c>
      <c r="AH89" s="1">
        <f t="shared" si="34"/>
        <v>0</v>
      </c>
      <c r="AI89" s="1">
        <f t="shared" si="35"/>
        <v>0</v>
      </c>
    </row>
    <row r="90" spans="5:35" ht="18" customHeight="1" x14ac:dyDescent="0.25">
      <c r="E90" s="1">
        <v>81</v>
      </c>
      <c r="F90" s="1">
        <f>IFERROR(IF($F$9&gt;=E90,SMALL(PROFILE!$X$13:$X$212,$F$8+E90),0),0)</f>
        <v>0</v>
      </c>
      <c r="G90" s="15">
        <f t="shared" si="24"/>
        <v>0</v>
      </c>
      <c r="H90" s="15" t="str">
        <f>IFERROR(IF($G90&gt;=1,INDEX(PROFILE!$I$13:$X$212,MATCH($F90,PROFILE!$X$13:$X$212,0),1),""),"")</f>
        <v/>
      </c>
      <c r="I90" s="16" t="str">
        <f>IFERROR(IF($G90&gt;=1,INDEX(PROFILE!$I$13:$X$212,MATCH($F90,PROFILE!$X$13:$X$212,0),2),""),"")</f>
        <v/>
      </c>
      <c r="J90" s="16" t="str">
        <f>IFERROR(IF($G90&gt;=1,INDEX(PROFILE!$I$13:$X$212,MATCH($F90,PROFILE!$X$13:$X$212,0),6),""),"")</f>
        <v/>
      </c>
      <c r="K90" s="17"/>
      <c r="L90" s="17"/>
      <c r="M90" s="17"/>
      <c r="N90" s="3">
        <f t="shared" si="25"/>
        <v>0</v>
      </c>
      <c r="O90" s="15">
        <f t="shared" si="20"/>
        <v>0</v>
      </c>
      <c r="P90" s="17"/>
      <c r="Q90" s="3">
        <f t="shared" si="21"/>
        <v>0</v>
      </c>
      <c r="R90" s="3">
        <f t="shared" si="26"/>
        <v>0</v>
      </c>
      <c r="S90" s="3">
        <f t="shared" ref="S90:S153" si="36">M90+P90</f>
        <v>0</v>
      </c>
      <c r="T90" s="3">
        <f t="shared" ref="T90:T153" si="37">N90+Q90</f>
        <v>0</v>
      </c>
      <c r="U90" s="15">
        <f t="shared" si="27"/>
        <v>0</v>
      </c>
      <c r="V90" s="15">
        <f t="shared" si="28"/>
        <v>0</v>
      </c>
      <c r="W90" s="3">
        <f t="shared" si="22"/>
        <v>0</v>
      </c>
      <c r="X90" s="15">
        <f t="shared" si="29"/>
        <v>0</v>
      </c>
      <c r="Y90" s="15">
        <f t="shared" si="29"/>
        <v>0</v>
      </c>
      <c r="Z90" s="3">
        <f t="shared" si="23"/>
        <v>0</v>
      </c>
      <c r="AA90" s="3">
        <f t="shared" si="30"/>
        <v>0</v>
      </c>
      <c r="AB90" s="3">
        <f t="shared" si="31"/>
        <v>0</v>
      </c>
      <c r="AC90" s="1">
        <f>IFERROR(IF(G90&gt;=1,(IF(LEN(H90)&gt;=1,VLOOKUP(HLOOKUP(H90,PROFILE!$K$5:$V$8,4,0),PROFILE!$F$1:$G$3,2,0),0)),0),0)</f>
        <v>0</v>
      </c>
      <c r="AD90" s="1">
        <f>IFERROR(IF(G90&gt;=1,(IF(LEN(H90)&gt;=1,HLOOKUP(H90,PROFILE!$K$5:$V$8,2,0),0)),0),0)</f>
        <v>0</v>
      </c>
      <c r="AE90" s="1">
        <f>IFERROR(IF(G90&gt;=1,(IF(LEN(H90)&gt;=1,HLOOKUP(H90,PROFILE!$K$5:$V$8,3,0),0)),0),0)</f>
        <v>0</v>
      </c>
      <c r="AF90" s="1">
        <f t="shared" si="32"/>
        <v>0</v>
      </c>
      <c r="AG90" s="1">
        <f t="shared" si="33"/>
        <v>0</v>
      </c>
      <c r="AH90" s="1">
        <f t="shared" si="34"/>
        <v>0</v>
      </c>
      <c r="AI90" s="1">
        <f t="shared" si="35"/>
        <v>0</v>
      </c>
    </row>
    <row r="91" spans="5:35" ht="18" customHeight="1" x14ac:dyDescent="0.25">
      <c r="E91" s="1">
        <v>82</v>
      </c>
      <c r="F91" s="1">
        <f>IFERROR(IF($F$9&gt;=E91,SMALL(PROFILE!$X$13:$X$212,$F$8+E91),0),0)</f>
        <v>0</v>
      </c>
      <c r="G91" s="15">
        <f t="shared" si="24"/>
        <v>0</v>
      </c>
      <c r="H91" s="15" t="str">
        <f>IFERROR(IF($G91&gt;=1,INDEX(PROFILE!$I$13:$X$212,MATCH($F91,PROFILE!$X$13:$X$212,0),1),""),"")</f>
        <v/>
      </c>
      <c r="I91" s="16" t="str">
        <f>IFERROR(IF($G91&gt;=1,INDEX(PROFILE!$I$13:$X$212,MATCH($F91,PROFILE!$X$13:$X$212,0),2),""),"")</f>
        <v/>
      </c>
      <c r="J91" s="16" t="str">
        <f>IFERROR(IF($G91&gt;=1,INDEX(PROFILE!$I$13:$X$212,MATCH($F91,PROFILE!$X$13:$X$212,0),6),""),"")</f>
        <v/>
      </c>
      <c r="K91" s="17"/>
      <c r="L91" s="17"/>
      <c r="M91" s="17"/>
      <c r="N91" s="3">
        <f t="shared" si="25"/>
        <v>0</v>
      </c>
      <c r="O91" s="15">
        <f t="shared" si="20"/>
        <v>0</v>
      </c>
      <c r="P91" s="17"/>
      <c r="Q91" s="3">
        <f t="shared" si="21"/>
        <v>0</v>
      </c>
      <c r="R91" s="3">
        <f t="shared" si="26"/>
        <v>0</v>
      </c>
      <c r="S91" s="3">
        <f t="shared" si="36"/>
        <v>0</v>
      </c>
      <c r="T91" s="3">
        <f t="shared" si="37"/>
        <v>0</v>
      </c>
      <c r="U91" s="15">
        <f t="shared" si="27"/>
        <v>0</v>
      </c>
      <c r="V91" s="15">
        <f t="shared" si="28"/>
        <v>0</v>
      </c>
      <c r="W91" s="3">
        <f t="shared" si="22"/>
        <v>0</v>
      </c>
      <c r="X91" s="15">
        <f t="shared" si="29"/>
        <v>0</v>
      </c>
      <c r="Y91" s="15">
        <f t="shared" si="29"/>
        <v>0</v>
      </c>
      <c r="Z91" s="3">
        <f t="shared" si="23"/>
        <v>0</v>
      </c>
      <c r="AA91" s="3">
        <f t="shared" si="30"/>
        <v>0</v>
      </c>
      <c r="AB91" s="3">
        <f t="shared" si="31"/>
        <v>0</v>
      </c>
      <c r="AC91" s="1">
        <f>IFERROR(IF(G91&gt;=1,(IF(LEN(H91)&gt;=1,VLOOKUP(HLOOKUP(H91,PROFILE!$K$5:$V$8,4,0),PROFILE!$F$1:$G$3,2,0),0)),0),0)</f>
        <v>0</v>
      </c>
      <c r="AD91" s="1">
        <f>IFERROR(IF(G91&gt;=1,(IF(LEN(H91)&gt;=1,HLOOKUP(H91,PROFILE!$K$5:$V$8,2,0),0)),0),0)</f>
        <v>0</v>
      </c>
      <c r="AE91" s="1">
        <f>IFERROR(IF(G91&gt;=1,(IF(LEN(H91)&gt;=1,HLOOKUP(H91,PROFILE!$K$5:$V$8,3,0),0)),0),0)</f>
        <v>0</v>
      </c>
      <c r="AF91" s="1">
        <f t="shared" si="32"/>
        <v>0</v>
      </c>
      <c r="AG91" s="1">
        <f t="shared" si="33"/>
        <v>0</v>
      </c>
      <c r="AH91" s="1">
        <f t="shared" si="34"/>
        <v>0</v>
      </c>
      <c r="AI91" s="1">
        <f t="shared" si="35"/>
        <v>0</v>
      </c>
    </row>
    <row r="92" spans="5:35" ht="18" customHeight="1" x14ac:dyDescent="0.25">
      <c r="E92" s="1">
        <v>83</v>
      </c>
      <c r="F92" s="1">
        <f>IFERROR(IF($F$9&gt;=E92,SMALL(PROFILE!$X$13:$X$212,$F$8+E92),0),0)</f>
        <v>0</v>
      </c>
      <c r="G92" s="15">
        <f t="shared" si="24"/>
        <v>0</v>
      </c>
      <c r="H92" s="15" t="str">
        <f>IFERROR(IF($G92&gt;=1,INDEX(PROFILE!$I$13:$X$212,MATCH($F92,PROFILE!$X$13:$X$212,0),1),""),"")</f>
        <v/>
      </c>
      <c r="I92" s="16" t="str">
        <f>IFERROR(IF($G92&gt;=1,INDEX(PROFILE!$I$13:$X$212,MATCH($F92,PROFILE!$X$13:$X$212,0),2),""),"")</f>
        <v/>
      </c>
      <c r="J92" s="16" t="str">
        <f>IFERROR(IF($G92&gt;=1,INDEX(PROFILE!$I$13:$X$212,MATCH($F92,PROFILE!$X$13:$X$212,0),6),""),"")</f>
        <v/>
      </c>
      <c r="K92" s="17"/>
      <c r="L92" s="17"/>
      <c r="M92" s="17"/>
      <c r="N92" s="3">
        <f t="shared" si="25"/>
        <v>0</v>
      </c>
      <c r="O92" s="15">
        <f t="shared" si="20"/>
        <v>0</v>
      </c>
      <c r="P92" s="17"/>
      <c r="Q92" s="3">
        <f t="shared" si="21"/>
        <v>0</v>
      </c>
      <c r="R92" s="3">
        <f t="shared" si="26"/>
        <v>0</v>
      </c>
      <c r="S92" s="3">
        <f t="shared" si="36"/>
        <v>0</v>
      </c>
      <c r="T92" s="3">
        <f t="shared" si="37"/>
        <v>0</v>
      </c>
      <c r="U92" s="15">
        <f t="shared" si="27"/>
        <v>0</v>
      </c>
      <c r="V92" s="15">
        <f t="shared" si="28"/>
        <v>0</v>
      </c>
      <c r="W92" s="3">
        <f t="shared" si="22"/>
        <v>0</v>
      </c>
      <c r="X92" s="15">
        <f t="shared" si="29"/>
        <v>0</v>
      </c>
      <c r="Y92" s="15">
        <f t="shared" si="29"/>
        <v>0</v>
      </c>
      <c r="Z92" s="3">
        <f t="shared" si="23"/>
        <v>0</v>
      </c>
      <c r="AA92" s="3">
        <f t="shared" si="30"/>
        <v>0</v>
      </c>
      <c r="AB92" s="3">
        <f t="shared" si="31"/>
        <v>0</v>
      </c>
      <c r="AC92" s="1">
        <f>IFERROR(IF(G92&gt;=1,(IF(LEN(H92)&gt;=1,VLOOKUP(HLOOKUP(H92,PROFILE!$K$5:$V$8,4,0),PROFILE!$F$1:$G$3,2,0),0)),0),0)</f>
        <v>0</v>
      </c>
      <c r="AD92" s="1">
        <f>IFERROR(IF(G92&gt;=1,(IF(LEN(H92)&gt;=1,HLOOKUP(H92,PROFILE!$K$5:$V$8,2,0),0)),0),0)</f>
        <v>0</v>
      </c>
      <c r="AE92" s="1">
        <f>IFERROR(IF(G92&gt;=1,(IF(LEN(H92)&gt;=1,HLOOKUP(H92,PROFILE!$K$5:$V$8,3,0),0)),0),0)</f>
        <v>0</v>
      </c>
      <c r="AF92" s="1">
        <f t="shared" si="32"/>
        <v>0</v>
      </c>
      <c r="AG92" s="1">
        <f t="shared" si="33"/>
        <v>0</v>
      </c>
      <c r="AH92" s="1">
        <f t="shared" si="34"/>
        <v>0</v>
      </c>
      <c r="AI92" s="1">
        <f t="shared" si="35"/>
        <v>0</v>
      </c>
    </row>
    <row r="93" spans="5:35" ht="18" customHeight="1" x14ac:dyDescent="0.25">
      <c r="E93" s="1">
        <v>84</v>
      </c>
      <c r="F93" s="1">
        <f>IFERROR(IF($F$9&gt;=E93,SMALL(PROFILE!$X$13:$X$212,$F$8+E93),0),0)</f>
        <v>0</v>
      </c>
      <c r="G93" s="15">
        <f t="shared" si="24"/>
        <v>0</v>
      </c>
      <c r="H93" s="15" t="str">
        <f>IFERROR(IF($G93&gt;=1,INDEX(PROFILE!$I$13:$X$212,MATCH($F93,PROFILE!$X$13:$X$212,0),1),""),"")</f>
        <v/>
      </c>
      <c r="I93" s="16" t="str">
        <f>IFERROR(IF($G93&gt;=1,INDEX(PROFILE!$I$13:$X$212,MATCH($F93,PROFILE!$X$13:$X$212,0),2),""),"")</f>
        <v/>
      </c>
      <c r="J93" s="16" t="str">
        <f>IFERROR(IF($G93&gt;=1,INDEX(PROFILE!$I$13:$X$212,MATCH($F93,PROFILE!$X$13:$X$212,0),6),""),"")</f>
        <v/>
      </c>
      <c r="K93" s="17"/>
      <c r="L93" s="17"/>
      <c r="M93" s="17"/>
      <c r="N93" s="3">
        <f t="shared" si="25"/>
        <v>0</v>
      </c>
      <c r="O93" s="15">
        <f t="shared" si="20"/>
        <v>0</v>
      </c>
      <c r="P93" s="17"/>
      <c r="Q93" s="3">
        <f t="shared" si="21"/>
        <v>0</v>
      </c>
      <c r="R93" s="3">
        <f t="shared" si="26"/>
        <v>0</v>
      </c>
      <c r="S93" s="3">
        <f t="shared" si="36"/>
        <v>0</v>
      </c>
      <c r="T93" s="3">
        <f t="shared" si="37"/>
        <v>0</v>
      </c>
      <c r="U93" s="15">
        <f t="shared" si="27"/>
        <v>0</v>
      </c>
      <c r="V93" s="15">
        <f t="shared" si="28"/>
        <v>0</v>
      </c>
      <c r="W93" s="3">
        <f t="shared" si="22"/>
        <v>0</v>
      </c>
      <c r="X93" s="15">
        <f t="shared" si="29"/>
        <v>0</v>
      </c>
      <c r="Y93" s="15">
        <f t="shared" si="29"/>
        <v>0</v>
      </c>
      <c r="Z93" s="3">
        <f t="shared" si="23"/>
        <v>0</v>
      </c>
      <c r="AA93" s="3">
        <f t="shared" si="30"/>
        <v>0</v>
      </c>
      <c r="AB93" s="3">
        <f t="shared" si="31"/>
        <v>0</v>
      </c>
      <c r="AC93" s="1">
        <f>IFERROR(IF(G93&gt;=1,(IF(LEN(H93)&gt;=1,VLOOKUP(HLOOKUP(H93,PROFILE!$K$5:$V$8,4,0),PROFILE!$F$1:$G$3,2,0),0)),0),0)</f>
        <v>0</v>
      </c>
      <c r="AD93" s="1">
        <f>IFERROR(IF(G93&gt;=1,(IF(LEN(H93)&gt;=1,HLOOKUP(H93,PROFILE!$K$5:$V$8,2,0),0)),0),0)</f>
        <v>0</v>
      </c>
      <c r="AE93" s="1">
        <f>IFERROR(IF(G93&gt;=1,(IF(LEN(H93)&gt;=1,HLOOKUP(H93,PROFILE!$K$5:$V$8,3,0),0)),0),0)</f>
        <v>0</v>
      </c>
      <c r="AF93" s="1">
        <f t="shared" si="32"/>
        <v>0</v>
      </c>
      <c r="AG93" s="1">
        <f t="shared" si="33"/>
        <v>0</v>
      </c>
      <c r="AH93" s="1">
        <f t="shared" si="34"/>
        <v>0</v>
      </c>
      <c r="AI93" s="1">
        <f t="shared" si="35"/>
        <v>0</v>
      </c>
    </row>
    <row r="94" spans="5:35" ht="18" customHeight="1" x14ac:dyDescent="0.25">
      <c r="E94" s="1">
        <v>85</v>
      </c>
      <c r="F94" s="1">
        <f>IFERROR(IF($F$9&gt;=E94,SMALL(PROFILE!$X$13:$X$212,$F$8+E94),0),0)</f>
        <v>0</v>
      </c>
      <c r="G94" s="15">
        <f t="shared" si="24"/>
        <v>0</v>
      </c>
      <c r="H94" s="15" t="str">
        <f>IFERROR(IF($G94&gt;=1,INDEX(PROFILE!$I$13:$X$212,MATCH($F94,PROFILE!$X$13:$X$212,0),1),""),"")</f>
        <v/>
      </c>
      <c r="I94" s="16" t="str">
        <f>IFERROR(IF($G94&gt;=1,INDEX(PROFILE!$I$13:$X$212,MATCH($F94,PROFILE!$X$13:$X$212,0),2),""),"")</f>
        <v/>
      </c>
      <c r="J94" s="16" t="str">
        <f>IFERROR(IF($G94&gt;=1,INDEX(PROFILE!$I$13:$X$212,MATCH($F94,PROFILE!$X$13:$X$212,0),6),""),"")</f>
        <v/>
      </c>
      <c r="K94" s="17"/>
      <c r="L94" s="17"/>
      <c r="M94" s="17"/>
      <c r="N94" s="3">
        <f t="shared" si="25"/>
        <v>0</v>
      </c>
      <c r="O94" s="15">
        <f t="shared" ref="O94:O157" si="38">IFERROR(IF(G94&gt;=1,(IF(AC94=1,0,IF(AC94=2,AD94,IF(AC94=3,(IF(MOD(AD94,2)=0,ROUNDDOWN(AD94/2,0),IF(MOD(AD94,2)=1,(IF(MOD(F94,2)=0,ROUNDDOWN(AD94/2,0),IF(MOD(F94,2)=1,ROUNDUP(AD94/2,0),0))),0))),0)))),0),0)</f>
        <v>0</v>
      </c>
      <c r="P94" s="17"/>
      <c r="Q94" s="3">
        <f t="shared" si="21"/>
        <v>0</v>
      </c>
      <c r="R94" s="3">
        <f t="shared" si="26"/>
        <v>0</v>
      </c>
      <c r="S94" s="3">
        <f t="shared" si="36"/>
        <v>0</v>
      </c>
      <c r="T94" s="3">
        <f t="shared" si="37"/>
        <v>0</v>
      </c>
      <c r="U94" s="15">
        <f t="shared" si="27"/>
        <v>0</v>
      </c>
      <c r="V94" s="15">
        <f t="shared" si="28"/>
        <v>0</v>
      </c>
      <c r="W94" s="3">
        <f t="shared" si="22"/>
        <v>0</v>
      </c>
      <c r="X94" s="15">
        <f t="shared" si="29"/>
        <v>0</v>
      </c>
      <c r="Y94" s="15">
        <f t="shared" si="29"/>
        <v>0</v>
      </c>
      <c r="Z94" s="3">
        <f t="shared" si="23"/>
        <v>0</v>
      </c>
      <c r="AA94" s="3">
        <f t="shared" si="30"/>
        <v>0</v>
      </c>
      <c r="AB94" s="3">
        <f t="shared" si="31"/>
        <v>0</v>
      </c>
      <c r="AC94" s="1">
        <f>IFERROR(IF(G94&gt;=1,(IF(LEN(H94)&gt;=1,VLOOKUP(HLOOKUP(H94,PROFILE!$K$5:$V$8,4,0),PROFILE!$F$1:$G$3,2,0),0)),0),0)</f>
        <v>0</v>
      </c>
      <c r="AD94" s="1">
        <f>IFERROR(IF(G94&gt;=1,(IF(LEN(H94)&gt;=1,HLOOKUP(H94,PROFILE!$K$5:$V$8,2,0),0)),0),0)</f>
        <v>0</v>
      </c>
      <c r="AE94" s="1">
        <f>IFERROR(IF(G94&gt;=1,(IF(LEN(H94)&gt;=1,HLOOKUP(H94,PROFILE!$K$5:$V$8,3,0),0)),0),0)</f>
        <v>0</v>
      </c>
      <c r="AF94" s="1">
        <f t="shared" si="32"/>
        <v>0</v>
      </c>
      <c r="AG94" s="1">
        <f t="shared" si="33"/>
        <v>0</v>
      </c>
      <c r="AH94" s="1">
        <f t="shared" si="34"/>
        <v>0</v>
      </c>
      <c r="AI94" s="1">
        <f t="shared" si="35"/>
        <v>0</v>
      </c>
    </row>
    <row r="95" spans="5:35" ht="18" customHeight="1" x14ac:dyDescent="0.25">
      <c r="E95" s="1">
        <v>86</v>
      </c>
      <c r="F95" s="1">
        <f>IFERROR(IF($F$9&gt;=E95,SMALL(PROFILE!$X$13:$X$212,$F$8+E95),0),0)</f>
        <v>0</v>
      </c>
      <c r="G95" s="15">
        <f t="shared" si="24"/>
        <v>0</v>
      </c>
      <c r="H95" s="15" t="str">
        <f>IFERROR(IF($G95&gt;=1,INDEX(PROFILE!$I$13:$X$212,MATCH($F95,PROFILE!$X$13:$X$212,0),1),""),"")</f>
        <v/>
      </c>
      <c r="I95" s="16" t="str">
        <f>IFERROR(IF($G95&gt;=1,INDEX(PROFILE!$I$13:$X$212,MATCH($F95,PROFILE!$X$13:$X$212,0),2),""),"")</f>
        <v/>
      </c>
      <c r="J95" s="16" t="str">
        <f>IFERROR(IF($G95&gt;=1,INDEX(PROFILE!$I$13:$X$212,MATCH($F95,PROFILE!$X$13:$X$212,0),6),""),"")</f>
        <v/>
      </c>
      <c r="K95" s="17"/>
      <c r="L95" s="17"/>
      <c r="M95" s="17"/>
      <c r="N95" s="3">
        <f t="shared" si="25"/>
        <v>0</v>
      </c>
      <c r="O95" s="15">
        <f t="shared" si="38"/>
        <v>0</v>
      </c>
      <c r="P95" s="17"/>
      <c r="Q95" s="3">
        <f t="shared" si="21"/>
        <v>0</v>
      </c>
      <c r="R95" s="3">
        <f t="shared" si="26"/>
        <v>0</v>
      </c>
      <c r="S95" s="3">
        <f t="shared" si="36"/>
        <v>0</v>
      </c>
      <c r="T95" s="3">
        <f t="shared" si="37"/>
        <v>0</v>
      </c>
      <c r="U95" s="15">
        <f t="shared" si="27"/>
        <v>0</v>
      </c>
      <c r="V95" s="15">
        <f t="shared" si="28"/>
        <v>0</v>
      </c>
      <c r="W95" s="3">
        <f t="shared" si="22"/>
        <v>0</v>
      </c>
      <c r="X95" s="15">
        <f t="shared" si="29"/>
        <v>0</v>
      </c>
      <c r="Y95" s="15">
        <f t="shared" si="29"/>
        <v>0</v>
      </c>
      <c r="Z95" s="3">
        <f t="shared" si="23"/>
        <v>0</v>
      </c>
      <c r="AA95" s="3">
        <f t="shared" si="30"/>
        <v>0</v>
      </c>
      <c r="AB95" s="3">
        <f t="shared" si="31"/>
        <v>0</v>
      </c>
      <c r="AC95" s="1">
        <f>IFERROR(IF(G95&gt;=1,(IF(LEN(H95)&gt;=1,VLOOKUP(HLOOKUP(H95,PROFILE!$K$5:$V$8,4,0),PROFILE!$F$1:$G$3,2,0),0)),0),0)</f>
        <v>0</v>
      </c>
      <c r="AD95" s="1">
        <f>IFERROR(IF(G95&gt;=1,(IF(LEN(H95)&gt;=1,HLOOKUP(H95,PROFILE!$K$5:$V$8,2,0),0)),0),0)</f>
        <v>0</v>
      </c>
      <c r="AE95" s="1">
        <f>IFERROR(IF(G95&gt;=1,(IF(LEN(H95)&gt;=1,HLOOKUP(H95,PROFILE!$K$5:$V$8,3,0),0)),0),0)</f>
        <v>0</v>
      </c>
      <c r="AF95" s="1">
        <f t="shared" si="32"/>
        <v>0</v>
      </c>
      <c r="AG95" s="1">
        <f t="shared" si="33"/>
        <v>0</v>
      </c>
      <c r="AH95" s="1">
        <f t="shared" si="34"/>
        <v>0</v>
      </c>
      <c r="AI95" s="1">
        <f t="shared" si="35"/>
        <v>0</v>
      </c>
    </row>
    <row r="96" spans="5:35" ht="18" customHeight="1" x14ac:dyDescent="0.25">
      <c r="E96" s="1">
        <v>87</v>
      </c>
      <c r="F96" s="1">
        <f>IFERROR(IF($F$9&gt;=E96,SMALL(PROFILE!$X$13:$X$212,$F$8+E96),0),0)</f>
        <v>0</v>
      </c>
      <c r="G96" s="15">
        <f t="shared" si="24"/>
        <v>0</v>
      </c>
      <c r="H96" s="15" t="str">
        <f>IFERROR(IF($G96&gt;=1,INDEX(PROFILE!$I$13:$X$212,MATCH($F96,PROFILE!$X$13:$X$212,0),1),""),"")</f>
        <v/>
      </c>
      <c r="I96" s="16" t="str">
        <f>IFERROR(IF($G96&gt;=1,INDEX(PROFILE!$I$13:$X$212,MATCH($F96,PROFILE!$X$13:$X$212,0),2),""),"")</f>
        <v/>
      </c>
      <c r="J96" s="16" t="str">
        <f>IFERROR(IF($G96&gt;=1,INDEX(PROFILE!$I$13:$X$212,MATCH($F96,PROFILE!$X$13:$X$212,0),6),""),"")</f>
        <v/>
      </c>
      <c r="K96" s="17"/>
      <c r="L96" s="17"/>
      <c r="M96" s="17"/>
      <c r="N96" s="3">
        <f t="shared" si="25"/>
        <v>0</v>
      </c>
      <c r="O96" s="15">
        <f t="shared" si="38"/>
        <v>0</v>
      </c>
      <c r="P96" s="17"/>
      <c r="Q96" s="3">
        <f t="shared" si="21"/>
        <v>0</v>
      </c>
      <c r="R96" s="3">
        <f t="shared" si="26"/>
        <v>0</v>
      </c>
      <c r="S96" s="3">
        <f t="shared" si="36"/>
        <v>0</v>
      </c>
      <c r="T96" s="3">
        <f t="shared" si="37"/>
        <v>0</v>
      </c>
      <c r="U96" s="15">
        <f t="shared" si="27"/>
        <v>0</v>
      </c>
      <c r="V96" s="15">
        <f t="shared" si="28"/>
        <v>0</v>
      </c>
      <c r="W96" s="3">
        <f t="shared" si="22"/>
        <v>0</v>
      </c>
      <c r="X96" s="15">
        <f t="shared" si="29"/>
        <v>0</v>
      </c>
      <c r="Y96" s="15">
        <f t="shared" si="29"/>
        <v>0</v>
      </c>
      <c r="Z96" s="3">
        <f t="shared" si="23"/>
        <v>0</v>
      </c>
      <c r="AA96" s="3">
        <f t="shared" si="30"/>
        <v>0</v>
      </c>
      <c r="AB96" s="3">
        <f t="shared" si="31"/>
        <v>0</v>
      </c>
      <c r="AC96" s="1">
        <f>IFERROR(IF(G96&gt;=1,(IF(LEN(H96)&gt;=1,VLOOKUP(HLOOKUP(H96,PROFILE!$K$5:$V$8,4,0),PROFILE!$F$1:$G$3,2,0),0)),0),0)</f>
        <v>0</v>
      </c>
      <c r="AD96" s="1">
        <f>IFERROR(IF(G96&gt;=1,(IF(LEN(H96)&gt;=1,HLOOKUP(H96,PROFILE!$K$5:$V$8,2,0),0)),0),0)</f>
        <v>0</v>
      </c>
      <c r="AE96" s="1">
        <f>IFERROR(IF(G96&gt;=1,(IF(LEN(H96)&gt;=1,HLOOKUP(H96,PROFILE!$K$5:$V$8,3,0),0)),0),0)</f>
        <v>0</v>
      </c>
      <c r="AF96" s="1">
        <f t="shared" si="32"/>
        <v>0</v>
      </c>
      <c r="AG96" s="1">
        <f t="shared" si="33"/>
        <v>0</v>
      </c>
      <c r="AH96" s="1">
        <f t="shared" si="34"/>
        <v>0</v>
      </c>
      <c r="AI96" s="1">
        <f t="shared" si="35"/>
        <v>0</v>
      </c>
    </row>
    <row r="97" spans="5:35" ht="18" customHeight="1" x14ac:dyDescent="0.25">
      <c r="E97" s="1">
        <v>88</v>
      </c>
      <c r="F97" s="1">
        <f>IFERROR(IF($F$9&gt;=E97,SMALL(PROFILE!$X$13:$X$212,$F$8+E97),0),0)</f>
        <v>0</v>
      </c>
      <c r="G97" s="15">
        <f t="shared" si="24"/>
        <v>0</v>
      </c>
      <c r="H97" s="15" t="str">
        <f>IFERROR(IF($G97&gt;=1,INDEX(PROFILE!$I$13:$X$212,MATCH($F97,PROFILE!$X$13:$X$212,0),1),""),"")</f>
        <v/>
      </c>
      <c r="I97" s="16" t="str">
        <f>IFERROR(IF($G97&gt;=1,INDEX(PROFILE!$I$13:$X$212,MATCH($F97,PROFILE!$X$13:$X$212,0),2),""),"")</f>
        <v/>
      </c>
      <c r="J97" s="16" t="str">
        <f>IFERROR(IF($G97&gt;=1,INDEX(PROFILE!$I$13:$X$212,MATCH($F97,PROFILE!$X$13:$X$212,0),6),""),"")</f>
        <v/>
      </c>
      <c r="K97" s="17"/>
      <c r="L97" s="17"/>
      <c r="M97" s="17"/>
      <c r="N97" s="3">
        <f t="shared" si="25"/>
        <v>0</v>
      </c>
      <c r="O97" s="15">
        <f t="shared" si="38"/>
        <v>0</v>
      </c>
      <c r="P97" s="17"/>
      <c r="Q97" s="3">
        <f t="shared" si="21"/>
        <v>0</v>
      </c>
      <c r="R97" s="3">
        <f t="shared" si="26"/>
        <v>0</v>
      </c>
      <c r="S97" s="3">
        <f t="shared" si="36"/>
        <v>0</v>
      </c>
      <c r="T97" s="3">
        <f t="shared" si="37"/>
        <v>0</v>
      </c>
      <c r="U97" s="15">
        <f t="shared" si="27"/>
        <v>0</v>
      </c>
      <c r="V97" s="15">
        <f t="shared" si="28"/>
        <v>0</v>
      </c>
      <c r="W97" s="3">
        <f t="shared" si="22"/>
        <v>0</v>
      </c>
      <c r="X97" s="15">
        <f t="shared" si="29"/>
        <v>0</v>
      </c>
      <c r="Y97" s="15">
        <f t="shared" si="29"/>
        <v>0</v>
      </c>
      <c r="Z97" s="3">
        <f t="shared" si="23"/>
        <v>0</v>
      </c>
      <c r="AA97" s="3">
        <f t="shared" si="30"/>
        <v>0</v>
      </c>
      <c r="AB97" s="3">
        <f t="shared" si="31"/>
        <v>0</v>
      </c>
      <c r="AC97" s="1">
        <f>IFERROR(IF(G97&gt;=1,(IF(LEN(H97)&gt;=1,VLOOKUP(HLOOKUP(H97,PROFILE!$K$5:$V$8,4,0),PROFILE!$F$1:$G$3,2,0),0)),0),0)</f>
        <v>0</v>
      </c>
      <c r="AD97" s="1">
        <f>IFERROR(IF(G97&gt;=1,(IF(LEN(H97)&gt;=1,HLOOKUP(H97,PROFILE!$K$5:$V$8,2,0),0)),0),0)</f>
        <v>0</v>
      </c>
      <c r="AE97" s="1">
        <f>IFERROR(IF(G97&gt;=1,(IF(LEN(H97)&gt;=1,HLOOKUP(H97,PROFILE!$K$5:$V$8,3,0),0)),0),0)</f>
        <v>0</v>
      </c>
      <c r="AF97" s="1">
        <f t="shared" si="32"/>
        <v>0</v>
      </c>
      <c r="AG97" s="1">
        <f t="shared" si="33"/>
        <v>0</v>
      </c>
      <c r="AH97" s="1">
        <f t="shared" si="34"/>
        <v>0</v>
      </c>
      <c r="AI97" s="1">
        <f t="shared" si="35"/>
        <v>0</v>
      </c>
    </row>
    <row r="98" spans="5:35" ht="18" customHeight="1" x14ac:dyDescent="0.25">
      <c r="E98" s="1">
        <v>89</v>
      </c>
      <c r="F98" s="1">
        <f>IFERROR(IF($F$9&gt;=E98,SMALL(PROFILE!$X$13:$X$212,$F$8+E98),0),0)</f>
        <v>0</v>
      </c>
      <c r="G98" s="15">
        <f t="shared" si="24"/>
        <v>0</v>
      </c>
      <c r="H98" s="15" t="str">
        <f>IFERROR(IF($G98&gt;=1,INDEX(PROFILE!$I$13:$X$212,MATCH($F98,PROFILE!$X$13:$X$212,0),1),""),"")</f>
        <v/>
      </c>
      <c r="I98" s="16" t="str">
        <f>IFERROR(IF($G98&gt;=1,INDEX(PROFILE!$I$13:$X$212,MATCH($F98,PROFILE!$X$13:$X$212,0),2),""),"")</f>
        <v/>
      </c>
      <c r="J98" s="16" t="str">
        <f>IFERROR(IF($G98&gt;=1,INDEX(PROFILE!$I$13:$X$212,MATCH($F98,PROFILE!$X$13:$X$212,0),6),""),"")</f>
        <v/>
      </c>
      <c r="K98" s="17"/>
      <c r="L98" s="17"/>
      <c r="M98" s="17"/>
      <c r="N98" s="3">
        <f t="shared" si="25"/>
        <v>0</v>
      </c>
      <c r="O98" s="15">
        <f t="shared" si="38"/>
        <v>0</v>
      </c>
      <c r="P98" s="17"/>
      <c r="Q98" s="3">
        <f t="shared" si="21"/>
        <v>0</v>
      </c>
      <c r="R98" s="3">
        <f t="shared" si="26"/>
        <v>0</v>
      </c>
      <c r="S98" s="3">
        <f t="shared" si="36"/>
        <v>0</v>
      </c>
      <c r="T98" s="3">
        <f t="shared" si="37"/>
        <v>0</v>
      </c>
      <c r="U98" s="15">
        <f t="shared" si="27"/>
        <v>0</v>
      </c>
      <c r="V98" s="15">
        <f t="shared" si="28"/>
        <v>0</v>
      </c>
      <c r="W98" s="3">
        <f t="shared" si="22"/>
        <v>0</v>
      </c>
      <c r="X98" s="15">
        <f t="shared" si="29"/>
        <v>0</v>
      </c>
      <c r="Y98" s="15">
        <f t="shared" si="29"/>
        <v>0</v>
      </c>
      <c r="Z98" s="3">
        <f t="shared" si="23"/>
        <v>0</v>
      </c>
      <c r="AA98" s="3">
        <f t="shared" si="30"/>
        <v>0</v>
      </c>
      <c r="AB98" s="3">
        <f t="shared" si="31"/>
        <v>0</v>
      </c>
      <c r="AC98" s="1">
        <f>IFERROR(IF(G98&gt;=1,(IF(LEN(H98)&gt;=1,VLOOKUP(HLOOKUP(H98,PROFILE!$K$5:$V$8,4,0),PROFILE!$F$1:$G$3,2,0),0)),0),0)</f>
        <v>0</v>
      </c>
      <c r="AD98" s="1">
        <f>IFERROR(IF(G98&gt;=1,(IF(LEN(H98)&gt;=1,HLOOKUP(H98,PROFILE!$K$5:$V$8,2,0),0)),0),0)</f>
        <v>0</v>
      </c>
      <c r="AE98" s="1">
        <f>IFERROR(IF(G98&gt;=1,(IF(LEN(H98)&gt;=1,HLOOKUP(H98,PROFILE!$K$5:$V$8,3,0),0)),0),0)</f>
        <v>0</v>
      </c>
      <c r="AF98" s="1">
        <f t="shared" si="32"/>
        <v>0</v>
      </c>
      <c r="AG98" s="1">
        <f t="shared" si="33"/>
        <v>0</v>
      </c>
      <c r="AH98" s="1">
        <f t="shared" si="34"/>
        <v>0</v>
      </c>
      <c r="AI98" s="1">
        <f t="shared" si="35"/>
        <v>0</v>
      </c>
    </row>
    <row r="99" spans="5:35" ht="18" customHeight="1" x14ac:dyDescent="0.25">
      <c r="E99" s="1">
        <v>90</v>
      </c>
      <c r="F99" s="1">
        <f>IFERROR(IF($F$9&gt;=E99,SMALL(PROFILE!$X$13:$X$212,$F$8+E99),0),0)</f>
        <v>0</v>
      </c>
      <c r="G99" s="15">
        <f t="shared" si="24"/>
        <v>0</v>
      </c>
      <c r="H99" s="15" t="str">
        <f>IFERROR(IF($G99&gt;=1,INDEX(PROFILE!$I$13:$X$212,MATCH($F99,PROFILE!$X$13:$X$212,0),1),""),"")</f>
        <v/>
      </c>
      <c r="I99" s="16" t="str">
        <f>IFERROR(IF($G99&gt;=1,INDEX(PROFILE!$I$13:$X$212,MATCH($F99,PROFILE!$X$13:$X$212,0),2),""),"")</f>
        <v/>
      </c>
      <c r="J99" s="16" t="str">
        <f>IFERROR(IF($G99&gt;=1,INDEX(PROFILE!$I$13:$X$212,MATCH($F99,PROFILE!$X$13:$X$212,0),6),""),"")</f>
        <v/>
      </c>
      <c r="K99" s="17"/>
      <c r="L99" s="17"/>
      <c r="M99" s="17"/>
      <c r="N99" s="3">
        <f t="shared" si="25"/>
        <v>0</v>
      </c>
      <c r="O99" s="15">
        <f t="shared" si="38"/>
        <v>0</v>
      </c>
      <c r="P99" s="17"/>
      <c r="Q99" s="3">
        <f t="shared" si="21"/>
        <v>0</v>
      </c>
      <c r="R99" s="3">
        <f t="shared" si="26"/>
        <v>0</v>
      </c>
      <c r="S99" s="3">
        <f t="shared" si="36"/>
        <v>0</v>
      </c>
      <c r="T99" s="3">
        <f t="shared" si="37"/>
        <v>0</v>
      </c>
      <c r="U99" s="15">
        <f t="shared" si="27"/>
        <v>0</v>
      </c>
      <c r="V99" s="15">
        <f t="shared" si="28"/>
        <v>0</v>
      </c>
      <c r="W99" s="3">
        <f t="shared" si="22"/>
        <v>0</v>
      </c>
      <c r="X99" s="15">
        <f t="shared" si="29"/>
        <v>0</v>
      </c>
      <c r="Y99" s="15">
        <f t="shared" si="29"/>
        <v>0</v>
      </c>
      <c r="Z99" s="3">
        <f t="shared" si="23"/>
        <v>0</v>
      </c>
      <c r="AA99" s="3">
        <f t="shared" si="30"/>
        <v>0</v>
      </c>
      <c r="AB99" s="3">
        <f t="shared" si="31"/>
        <v>0</v>
      </c>
      <c r="AC99" s="1">
        <f>IFERROR(IF(G99&gt;=1,(IF(LEN(H99)&gt;=1,VLOOKUP(HLOOKUP(H99,PROFILE!$K$5:$V$8,4,0),PROFILE!$F$1:$G$3,2,0),0)),0),0)</f>
        <v>0</v>
      </c>
      <c r="AD99" s="1">
        <f>IFERROR(IF(G99&gt;=1,(IF(LEN(H99)&gt;=1,HLOOKUP(H99,PROFILE!$K$5:$V$8,2,0),0)),0),0)</f>
        <v>0</v>
      </c>
      <c r="AE99" s="1">
        <f>IFERROR(IF(G99&gt;=1,(IF(LEN(H99)&gt;=1,HLOOKUP(H99,PROFILE!$K$5:$V$8,3,0),0)),0),0)</f>
        <v>0</v>
      </c>
      <c r="AF99" s="1">
        <f t="shared" si="32"/>
        <v>0</v>
      </c>
      <c r="AG99" s="1">
        <f t="shared" si="33"/>
        <v>0</v>
      </c>
      <c r="AH99" s="1">
        <f t="shared" si="34"/>
        <v>0</v>
      </c>
      <c r="AI99" s="1">
        <f t="shared" si="35"/>
        <v>0</v>
      </c>
    </row>
    <row r="100" spans="5:35" ht="18" customHeight="1" x14ac:dyDescent="0.25">
      <c r="E100" s="1">
        <v>91</v>
      </c>
      <c r="F100" s="1">
        <f>IFERROR(IF($F$9&gt;=E100,SMALL(PROFILE!$X$13:$X$212,$F$8+E100),0),0)</f>
        <v>0</v>
      </c>
      <c r="G100" s="15">
        <f t="shared" si="24"/>
        <v>0</v>
      </c>
      <c r="H100" s="15" t="str">
        <f>IFERROR(IF($G100&gt;=1,INDEX(PROFILE!$I$13:$X$212,MATCH($F100,PROFILE!$X$13:$X$212,0),1),""),"")</f>
        <v/>
      </c>
      <c r="I100" s="16" t="str">
        <f>IFERROR(IF($G100&gt;=1,INDEX(PROFILE!$I$13:$X$212,MATCH($F100,PROFILE!$X$13:$X$212,0),2),""),"")</f>
        <v/>
      </c>
      <c r="J100" s="16" t="str">
        <f>IFERROR(IF($G100&gt;=1,INDEX(PROFILE!$I$13:$X$212,MATCH($F100,PROFILE!$X$13:$X$212,0),6),""),"")</f>
        <v/>
      </c>
      <c r="K100" s="17"/>
      <c r="L100" s="17"/>
      <c r="M100" s="17"/>
      <c r="N100" s="3">
        <f t="shared" si="25"/>
        <v>0</v>
      </c>
      <c r="O100" s="15">
        <f t="shared" si="38"/>
        <v>0</v>
      </c>
      <c r="P100" s="17"/>
      <c r="Q100" s="3">
        <f t="shared" si="21"/>
        <v>0</v>
      </c>
      <c r="R100" s="3">
        <f t="shared" si="26"/>
        <v>0</v>
      </c>
      <c r="S100" s="3">
        <f t="shared" si="36"/>
        <v>0</v>
      </c>
      <c r="T100" s="3">
        <f t="shared" si="37"/>
        <v>0</v>
      </c>
      <c r="U100" s="15">
        <f t="shared" si="27"/>
        <v>0</v>
      </c>
      <c r="V100" s="15">
        <f t="shared" si="28"/>
        <v>0</v>
      </c>
      <c r="W100" s="3">
        <f t="shared" si="22"/>
        <v>0</v>
      </c>
      <c r="X100" s="15">
        <f t="shared" si="29"/>
        <v>0</v>
      </c>
      <c r="Y100" s="15">
        <f t="shared" si="29"/>
        <v>0</v>
      </c>
      <c r="Z100" s="3">
        <f t="shared" si="23"/>
        <v>0</v>
      </c>
      <c r="AA100" s="3">
        <f t="shared" si="30"/>
        <v>0</v>
      </c>
      <c r="AB100" s="3">
        <f t="shared" si="31"/>
        <v>0</v>
      </c>
      <c r="AC100" s="1">
        <f>IFERROR(IF(G100&gt;=1,(IF(LEN(H100)&gt;=1,VLOOKUP(HLOOKUP(H100,PROFILE!$K$5:$V$8,4,0),PROFILE!$F$1:$G$3,2,0),0)),0),0)</f>
        <v>0</v>
      </c>
      <c r="AD100" s="1">
        <f>IFERROR(IF(G100&gt;=1,(IF(LEN(H100)&gt;=1,HLOOKUP(H100,PROFILE!$K$5:$V$8,2,0),0)),0),0)</f>
        <v>0</v>
      </c>
      <c r="AE100" s="1">
        <f>IFERROR(IF(G100&gt;=1,(IF(LEN(H100)&gt;=1,HLOOKUP(H100,PROFILE!$K$5:$V$8,3,0),0)),0),0)</f>
        <v>0</v>
      </c>
      <c r="AF100" s="1">
        <f t="shared" si="32"/>
        <v>0</v>
      </c>
      <c r="AG100" s="1">
        <f t="shared" si="33"/>
        <v>0</v>
      </c>
      <c r="AH100" s="1">
        <f t="shared" si="34"/>
        <v>0</v>
      </c>
      <c r="AI100" s="1">
        <f t="shared" si="35"/>
        <v>0</v>
      </c>
    </row>
    <row r="101" spans="5:35" ht="18" customHeight="1" x14ac:dyDescent="0.25">
      <c r="E101" s="1">
        <v>92</v>
      </c>
      <c r="F101" s="1">
        <f>IFERROR(IF($F$9&gt;=E101,SMALL(PROFILE!$X$13:$X$212,$F$8+E101),0),0)</f>
        <v>0</v>
      </c>
      <c r="G101" s="15">
        <f t="shared" si="24"/>
        <v>0</v>
      </c>
      <c r="H101" s="15" t="str">
        <f>IFERROR(IF($G101&gt;=1,INDEX(PROFILE!$I$13:$X$212,MATCH($F101,PROFILE!$X$13:$X$212,0),1),""),"")</f>
        <v/>
      </c>
      <c r="I101" s="16" t="str">
        <f>IFERROR(IF($G101&gt;=1,INDEX(PROFILE!$I$13:$X$212,MATCH($F101,PROFILE!$X$13:$X$212,0),2),""),"")</f>
        <v/>
      </c>
      <c r="J101" s="16" t="str">
        <f>IFERROR(IF($G101&gt;=1,INDEX(PROFILE!$I$13:$X$212,MATCH($F101,PROFILE!$X$13:$X$212,0),6),""),"")</f>
        <v/>
      </c>
      <c r="K101" s="17"/>
      <c r="L101" s="17"/>
      <c r="M101" s="17"/>
      <c r="N101" s="3">
        <f t="shared" si="25"/>
        <v>0</v>
      </c>
      <c r="O101" s="15">
        <f t="shared" si="38"/>
        <v>0</v>
      </c>
      <c r="P101" s="17"/>
      <c r="Q101" s="3">
        <f t="shared" si="21"/>
        <v>0</v>
      </c>
      <c r="R101" s="3">
        <f t="shared" si="26"/>
        <v>0</v>
      </c>
      <c r="S101" s="3">
        <f t="shared" si="36"/>
        <v>0</v>
      </c>
      <c r="T101" s="3">
        <f t="shared" si="37"/>
        <v>0</v>
      </c>
      <c r="U101" s="15">
        <f t="shared" si="27"/>
        <v>0</v>
      </c>
      <c r="V101" s="15">
        <f t="shared" si="28"/>
        <v>0</v>
      </c>
      <c r="W101" s="3">
        <f t="shared" si="22"/>
        <v>0</v>
      </c>
      <c r="X101" s="15">
        <f t="shared" si="29"/>
        <v>0</v>
      </c>
      <c r="Y101" s="15">
        <f t="shared" si="29"/>
        <v>0</v>
      </c>
      <c r="Z101" s="3">
        <f t="shared" si="23"/>
        <v>0</v>
      </c>
      <c r="AA101" s="3">
        <f t="shared" si="30"/>
        <v>0</v>
      </c>
      <c r="AB101" s="3">
        <f t="shared" si="31"/>
        <v>0</v>
      </c>
      <c r="AC101" s="1">
        <f>IFERROR(IF(G101&gt;=1,(IF(LEN(H101)&gt;=1,VLOOKUP(HLOOKUP(H101,PROFILE!$K$5:$V$8,4,0),PROFILE!$F$1:$G$3,2,0),0)),0),0)</f>
        <v>0</v>
      </c>
      <c r="AD101" s="1">
        <f>IFERROR(IF(G101&gt;=1,(IF(LEN(H101)&gt;=1,HLOOKUP(H101,PROFILE!$K$5:$V$8,2,0),0)),0),0)</f>
        <v>0</v>
      </c>
      <c r="AE101" s="1">
        <f>IFERROR(IF(G101&gt;=1,(IF(LEN(H101)&gt;=1,HLOOKUP(H101,PROFILE!$K$5:$V$8,3,0),0)),0),0)</f>
        <v>0</v>
      </c>
      <c r="AF101" s="1">
        <f t="shared" si="32"/>
        <v>0</v>
      </c>
      <c r="AG101" s="1">
        <f t="shared" si="33"/>
        <v>0</v>
      </c>
      <c r="AH101" s="1">
        <f t="shared" si="34"/>
        <v>0</v>
      </c>
      <c r="AI101" s="1">
        <f t="shared" si="35"/>
        <v>0</v>
      </c>
    </row>
    <row r="102" spans="5:35" ht="18" customHeight="1" x14ac:dyDescent="0.25">
      <c r="E102" s="1">
        <v>93</v>
      </c>
      <c r="F102" s="1">
        <f>IFERROR(IF($F$9&gt;=E102,SMALL(PROFILE!$X$13:$X$212,$F$8+E102),0),0)</f>
        <v>0</v>
      </c>
      <c r="G102" s="15">
        <f t="shared" si="24"/>
        <v>0</v>
      </c>
      <c r="H102" s="15" t="str">
        <f>IFERROR(IF($G102&gt;=1,INDEX(PROFILE!$I$13:$X$212,MATCH($F102,PROFILE!$X$13:$X$212,0),1),""),"")</f>
        <v/>
      </c>
      <c r="I102" s="16" t="str">
        <f>IFERROR(IF($G102&gt;=1,INDEX(PROFILE!$I$13:$X$212,MATCH($F102,PROFILE!$X$13:$X$212,0),2),""),"")</f>
        <v/>
      </c>
      <c r="J102" s="16" t="str">
        <f>IFERROR(IF($G102&gt;=1,INDEX(PROFILE!$I$13:$X$212,MATCH($F102,PROFILE!$X$13:$X$212,0),6),""),"")</f>
        <v/>
      </c>
      <c r="K102" s="17"/>
      <c r="L102" s="17"/>
      <c r="M102" s="17"/>
      <c r="N102" s="3">
        <f t="shared" si="25"/>
        <v>0</v>
      </c>
      <c r="O102" s="15">
        <f t="shared" si="38"/>
        <v>0</v>
      </c>
      <c r="P102" s="17"/>
      <c r="Q102" s="3">
        <f t="shared" si="21"/>
        <v>0</v>
      </c>
      <c r="R102" s="3">
        <f t="shared" si="26"/>
        <v>0</v>
      </c>
      <c r="S102" s="3">
        <f t="shared" si="36"/>
        <v>0</v>
      </c>
      <c r="T102" s="3">
        <f t="shared" si="37"/>
        <v>0</v>
      </c>
      <c r="U102" s="15">
        <f t="shared" si="27"/>
        <v>0</v>
      </c>
      <c r="V102" s="15">
        <f t="shared" si="28"/>
        <v>0</v>
      </c>
      <c r="W102" s="3">
        <f t="shared" si="22"/>
        <v>0</v>
      </c>
      <c r="X102" s="15">
        <f t="shared" si="29"/>
        <v>0</v>
      </c>
      <c r="Y102" s="15">
        <f t="shared" si="29"/>
        <v>0</v>
      </c>
      <c r="Z102" s="3">
        <f t="shared" si="23"/>
        <v>0</v>
      </c>
      <c r="AA102" s="3">
        <f t="shared" si="30"/>
        <v>0</v>
      </c>
      <c r="AB102" s="3">
        <f t="shared" si="31"/>
        <v>0</v>
      </c>
      <c r="AC102" s="1">
        <f>IFERROR(IF(G102&gt;=1,(IF(LEN(H102)&gt;=1,VLOOKUP(HLOOKUP(H102,PROFILE!$K$5:$V$8,4,0),PROFILE!$F$1:$G$3,2,0),0)),0),0)</f>
        <v>0</v>
      </c>
      <c r="AD102" s="1">
        <f>IFERROR(IF(G102&gt;=1,(IF(LEN(H102)&gt;=1,HLOOKUP(H102,PROFILE!$K$5:$V$8,2,0),0)),0),0)</f>
        <v>0</v>
      </c>
      <c r="AE102" s="1">
        <f>IFERROR(IF(G102&gt;=1,(IF(LEN(H102)&gt;=1,HLOOKUP(H102,PROFILE!$K$5:$V$8,3,0),0)),0),0)</f>
        <v>0</v>
      </c>
      <c r="AF102" s="1">
        <f t="shared" si="32"/>
        <v>0</v>
      </c>
      <c r="AG102" s="1">
        <f t="shared" si="33"/>
        <v>0</v>
      </c>
      <c r="AH102" s="1">
        <f t="shared" si="34"/>
        <v>0</v>
      </c>
      <c r="AI102" s="1">
        <f t="shared" si="35"/>
        <v>0</v>
      </c>
    </row>
    <row r="103" spans="5:35" ht="18" customHeight="1" x14ac:dyDescent="0.25">
      <c r="E103" s="1">
        <v>94</v>
      </c>
      <c r="F103" s="1">
        <f>IFERROR(IF($F$9&gt;=E103,SMALL(PROFILE!$X$13:$X$212,$F$8+E103),0),0)</f>
        <v>0</v>
      </c>
      <c r="G103" s="15">
        <f t="shared" si="24"/>
        <v>0</v>
      </c>
      <c r="H103" s="15" t="str">
        <f>IFERROR(IF($G103&gt;=1,INDEX(PROFILE!$I$13:$X$212,MATCH($F103,PROFILE!$X$13:$X$212,0),1),""),"")</f>
        <v/>
      </c>
      <c r="I103" s="16" t="str">
        <f>IFERROR(IF($G103&gt;=1,INDEX(PROFILE!$I$13:$X$212,MATCH($F103,PROFILE!$X$13:$X$212,0),2),""),"")</f>
        <v/>
      </c>
      <c r="J103" s="16" t="str">
        <f>IFERROR(IF($G103&gt;=1,INDEX(PROFILE!$I$13:$X$212,MATCH($F103,PROFILE!$X$13:$X$212,0),6),""),"")</f>
        <v/>
      </c>
      <c r="K103" s="17"/>
      <c r="L103" s="17"/>
      <c r="M103" s="17"/>
      <c r="N103" s="3">
        <f t="shared" si="25"/>
        <v>0</v>
      </c>
      <c r="O103" s="15">
        <f t="shared" si="38"/>
        <v>0</v>
      </c>
      <c r="P103" s="17"/>
      <c r="Q103" s="3">
        <f t="shared" si="21"/>
        <v>0</v>
      </c>
      <c r="R103" s="3">
        <f t="shared" si="26"/>
        <v>0</v>
      </c>
      <c r="S103" s="3">
        <f t="shared" si="36"/>
        <v>0</v>
      </c>
      <c r="T103" s="3">
        <f t="shared" si="37"/>
        <v>0</v>
      </c>
      <c r="U103" s="15">
        <f t="shared" si="27"/>
        <v>0</v>
      </c>
      <c r="V103" s="15">
        <f t="shared" si="28"/>
        <v>0</v>
      </c>
      <c r="W103" s="3">
        <f t="shared" si="22"/>
        <v>0</v>
      </c>
      <c r="X103" s="15">
        <f t="shared" si="29"/>
        <v>0</v>
      </c>
      <c r="Y103" s="15">
        <f t="shared" si="29"/>
        <v>0</v>
      </c>
      <c r="Z103" s="3">
        <f t="shared" si="23"/>
        <v>0</v>
      </c>
      <c r="AA103" s="3">
        <f t="shared" si="30"/>
        <v>0</v>
      </c>
      <c r="AB103" s="3">
        <f t="shared" si="31"/>
        <v>0</v>
      </c>
      <c r="AC103" s="1">
        <f>IFERROR(IF(G103&gt;=1,(IF(LEN(H103)&gt;=1,VLOOKUP(HLOOKUP(H103,PROFILE!$K$5:$V$8,4,0),PROFILE!$F$1:$G$3,2,0),0)),0),0)</f>
        <v>0</v>
      </c>
      <c r="AD103" s="1">
        <f>IFERROR(IF(G103&gt;=1,(IF(LEN(H103)&gt;=1,HLOOKUP(H103,PROFILE!$K$5:$V$8,2,0),0)),0),0)</f>
        <v>0</v>
      </c>
      <c r="AE103" s="1">
        <f>IFERROR(IF(G103&gt;=1,(IF(LEN(H103)&gt;=1,HLOOKUP(H103,PROFILE!$K$5:$V$8,3,0),0)),0),0)</f>
        <v>0</v>
      </c>
      <c r="AF103" s="1">
        <f t="shared" si="32"/>
        <v>0</v>
      </c>
      <c r="AG103" s="1">
        <f t="shared" si="33"/>
        <v>0</v>
      </c>
      <c r="AH103" s="1">
        <f t="shared" si="34"/>
        <v>0</v>
      </c>
      <c r="AI103" s="1">
        <f t="shared" si="35"/>
        <v>0</v>
      </c>
    </row>
    <row r="104" spans="5:35" ht="18" customHeight="1" x14ac:dyDescent="0.25">
      <c r="E104" s="1">
        <v>95</v>
      </c>
      <c r="F104" s="1">
        <f>IFERROR(IF($F$9&gt;=E104,SMALL(PROFILE!$X$13:$X$212,$F$8+E104),0),0)</f>
        <v>0</v>
      </c>
      <c r="G104" s="15">
        <f t="shared" si="24"/>
        <v>0</v>
      </c>
      <c r="H104" s="15" t="str">
        <f>IFERROR(IF($G104&gt;=1,INDEX(PROFILE!$I$13:$X$212,MATCH($F104,PROFILE!$X$13:$X$212,0),1),""),"")</f>
        <v/>
      </c>
      <c r="I104" s="16" t="str">
        <f>IFERROR(IF($G104&gt;=1,INDEX(PROFILE!$I$13:$X$212,MATCH($F104,PROFILE!$X$13:$X$212,0),2),""),"")</f>
        <v/>
      </c>
      <c r="J104" s="16" t="str">
        <f>IFERROR(IF($G104&gt;=1,INDEX(PROFILE!$I$13:$X$212,MATCH($F104,PROFILE!$X$13:$X$212,0),6),""),"")</f>
        <v/>
      </c>
      <c r="K104" s="17"/>
      <c r="L104" s="17"/>
      <c r="M104" s="17"/>
      <c r="N104" s="3">
        <f t="shared" si="25"/>
        <v>0</v>
      </c>
      <c r="O104" s="15">
        <f t="shared" si="38"/>
        <v>0</v>
      </c>
      <c r="P104" s="17"/>
      <c r="Q104" s="3">
        <f t="shared" si="21"/>
        <v>0</v>
      </c>
      <c r="R104" s="3">
        <f t="shared" si="26"/>
        <v>0</v>
      </c>
      <c r="S104" s="3">
        <f t="shared" si="36"/>
        <v>0</v>
      </c>
      <c r="T104" s="3">
        <f t="shared" si="37"/>
        <v>0</v>
      </c>
      <c r="U104" s="15">
        <f t="shared" si="27"/>
        <v>0</v>
      </c>
      <c r="V104" s="15">
        <f t="shared" si="28"/>
        <v>0</v>
      </c>
      <c r="W104" s="3">
        <f t="shared" si="22"/>
        <v>0</v>
      </c>
      <c r="X104" s="15">
        <f t="shared" si="29"/>
        <v>0</v>
      </c>
      <c r="Y104" s="15">
        <f t="shared" si="29"/>
        <v>0</v>
      </c>
      <c r="Z104" s="3">
        <f t="shared" si="23"/>
        <v>0</v>
      </c>
      <c r="AA104" s="3">
        <f t="shared" si="30"/>
        <v>0</v>
      </c>
      <c r="AB104" s="3">
        <f t="shared" si="31"/>
        <v>0</v>
      </c>
      <c r="AC104" s="1">
        <f>IFERROR(IF(G104&gt;=1,(IF(LEN(H104)&gt;=1,VLOOKUP(HLOOKUP(H104,PROFILE!$K$5:$V$8,4,0),PROFILE!$F$1:$G$3,2,0),0)),0),0)</f>
        <v>0</v>
      </c>
      <c r="AD104" s="1">
        <f>IFERROR(IF(G104&gt;=1,(IF(LEN(H104)&gt;=1,HLOOKUP(H104,PROFILE!$K$5:$V$8,2,0),0)),0),0)</f>
        <v>0</v>
      </c>
      <c r="AE104" s="1">
        <f>IFERROR(IF(G104&gt;=1,(IF(LEN(H104)&gt;=1,HLOOKUP(H104,PROFILE!$K$5:$V$8,3,0),0)),0),0)</f>
        <v>0</v>
      </c>
      <c r="AF104" s="1">
        <f t="shared" si="32"/>
        <v>0</v>
      </c>
      <c r="AG104" s="1">
        <f t="shared" si="33"/>
        <v>0</v>
      </c>
      <c r="AH104" s="1">
        <f t="shared" si="34"/>
        <v>0</v>
      </c>
      <c r="AI104" s="1">
        <f t="shared" si="35"/>
        <v>0</v>
      </c>
    </row>
    <row r="105" spans="5:35" ht="18" customHeight="1" x14ac:dyDescent="0.25">
      <c r="E105" s="1">
        <v>96</v>
      </c>
      <c r="F105" s="1">
        <f>IFERROR(IF($F$9&gt;=E105,SMALL(PROFILE!$X$13:$X$212,$F$8+E105),0),0)</f>
        <v>0</v>
      </c>
      <c r="G105" s="15">
        <f t="shared" si="24"/>
        <v>0</v>
      </c>
      <c r="H105" s="15" t="str">
        <f>IFERROR(IF($G105&gt;=1,INDEX(PROFILE!$I$13:$X$212,MATCH($F105,PROFILE!$X$13:$X$212,0),1),""),"")</f>
        <v/>
      </c>
      <c r="I105" s="16" t="str">
        <f>IFERROR(IF($G105&gt;=1,INDEX(PROFILE!$I$13:$X$212,MATCH($F105,PROFILE!$X$13:$X$212,0),2),""),"")</f>
        <v/>
      </c>
      <c r="J105" s="16" t="str">
        <f>IFERROR(IF($G105&gt;=1,INDEX(PROFILE!$I$13:$X$212,MATCH($F105,PROFILE!$X$13:$X$212,0),6),""),"")</f>
        <v/>
      </c>
      <c r="K105" s="17"/>
      <c r="L105" s="17"/>
      <c r="M105" s="17"/>
      <c r="N105" s="3">
        <f t="shared" si="25"/>
        <v>0</v>
      </c>
      <c r="O105" s="15">
        <f t="shared" si="38"/>
        <v>0</v>
      </c>
      <c r="P105" s="17"/>
      <c r="Q105" s="3">
        <f t="shared" si="21"/>
        <v>0</v>
      </c>
      <c r="R105" s="3">
        <f t="shared" si="26"/>
        <v>0</v>
      </c>
      <c r="S105" s="3">
        <f t="shared" si="36"/>
        <v>0</v>
      </c>
      <c r="T105" s="3">
        <f t="shared" si="37"/>
        <v>0</v>
      </c>
      <c r="U105" s="15">
        <f t="shared" si="27"/>
        <v>0</v>
      </c>
      <c r="V105" s="15">
        <f t="shared" si="28"/>
        <v>0</v>
      </c>
      <c r="W105" s="3">
        <f t="shared" si="22"/>
        <v>0</v>
      </c>
      <c r="X105" s="15">
        <f t="shared" si="29"/>
        <v>0</v>
      </c>
      <c r="Y105" s="15">
        <f t="shared" si="29"/>
        <v>0</v>
      </c>
      <c r="Z105" s="3">
        <f t="shared" si="23"/>
        <v>0</v>
      </c>
      <c r="AA105" s="3">
        <f t="shared" si="30"/>
        <v>0</v>
      </c>
      <c r="AB105" s="3">
        <f t="shared" si="31"/>
        <v>0</v>
      </c>
      <c r="AC105" s="1">
        <f>IFERROR(IF(G105&gt;=1,(IF(LEN(H105)&gt;=1,VLOOKUP(HLOOKUP(H105,PROFILE!$K$5:$V$8,4,0),PROFILE!$F$1:$G$3,2,0),0)),0),0)</f>
        <v>0</v>
      </c>
      <c r="AD105" s="1">
        <f>IFERROR(IF(G105&gt;=1,(IF(LEN(H105)&gt;=1,HLOOKUP(H105,PROFILE!$K$5:$V$8,2,0),0)),0),0)</f>
        <v>0</v>
      </c>
      <c r="AE105" s="1">
        <f>IFERROR(IF(G105&gt;=1,(IF(LEN(H105)&gt;=1,HLOOKUP(H105,PROFILE!$K$5:$V$8,3,0),0)),0),0)</f>
        <v>0</v>
      </c>
      <c r="AF105" s="1">
        <f t="shared" si="32"/>
        <v>0</v>
      </c>
      <c r="AG105" s="1">
        <f t="shared" si="33"/>
        <v>0</v>
      </c>
      <c r="AH105" s="1">
        <f t="shared" si="34"/>
        <v>0</v>
      </c>
      <c r="AI105" s="1">
        <f t="shared" si="35"/>
        <v>0</v>
      </c>
    </row>
    <row r="106" spans="5:35" ht="18" customHeight="1" x14ac:dyDescent="0.25">
      <c r="E106" s="1">
        <v>97</v>
      </c>
      <c r="F106" s="1">
        <f>IFERROR(IF($F$9&gt;=E106,SMALL(PROFILE!$X$13:$X$212,$F$8+E106),0),0)</f>
        <v>0</v>
      </c>
      <c r="G106" s="15">
        <f t="shared" si="24"/>
        <v>0</v>
      </c>
      <c r="H106" s="15" t="str">
        <f>IFERROR(IF($G106&gt;=1,INDEX(PROFILE!$I$13:$X$212,MATCH($F106,PROFILE!$X$13:$X$212,0),1),""),"")</f>
        <v/>
      </c>
      <c r="I106" s="16" t="str">
        <f>IFERROR(IF($G106&gt;=1,INDEX(PROFILE!$I$13:$X$212,MATCH($F106,PROFILE!$X$13:$X$212,0),2),""),"")</f>
        <v/>
      </c>
      <c r="J106" s="16" t="str">
        <f>IFERROR(IF($G106&gt;=1,INDEX(PROFILE!$I$13:$X$212,MATCH($F106,PROFILE!$X$13:$X$212,0),6),""),"")</f>
        <v/>
      </c>
      <c r="K106" s="17"/>
      <c r="L106" s="17"/>
      <c r="M106" s="17"/>
      <c r="N106" s="3">
        <f t="shared" si="25"/>
        <v>0</v>
      </c>
      <c r="O106" s="15">
        <f t="shared" si="38"/>
        <v>0</v>
      </c>
      <c r="P106" s="17"/>
      <c r="Q106" s="3">
        <f t="shared" si="21"/>
        <v>0</v>
      </c>
      <c r="R106" s="3">
        <f t="shared" si="26"/>
        <v>0</v>
      </c>
      <c r="S106" s="3">
        <f t="shared" si="36"/>
        <v>0</v>
      </c>
      <c r="T106" s="3">
        <f t="shared" si="37"/>
        <v>0</v>
      </c>
      <c r="U106" s="15">
        <f t="shared" si="27"/>
        <v>0</v>
      </c>
      <c r="V106" s="15">
        <f t="shared" si="28"/>
        <v>0</v>
      </c>
      <c r="W106" s="3">
        <f t="shared" si="22"/>
        <v>0</v>
      </c>
      <c r="X106" s="15">
        <f t="shared" si="29"/>
        <v>0</v>
      </c>
      <c r="Y106" s="15">
        <f t="shared" si="29"/>
        <v>0</v>
      </c>
      <c r="Z106" s="3">
        <f t="shared" si="23"/>
        <v>0</v>
      </c>
      <c r="AA106" s="3">
        <f t="shared" si="30"/>
        <v>0</v>
      </c>
      <c r="AB106" s="3">
        <f t="shared" si="31"/>
        <v>0</v>
      </c>
      <c r="AC106" s="1">
        <f>IFERROR(IF(G106&gt;=1,(IF(LEN(H106)&gt;=1,VLOOKUP(HLOOKUP(H106,PROFILE!$K$5:$V$8,4,0),PROFILE!$F$1:$G$3,2,0),0)),0),0)</f>
        <v>0</v>
      </c>
      <c r="AD106" s="1">
        <f>IFERROR(IF(G106&gt;=1,(IF(LEN(H106)&gt;=1,HLOOKUP(H106,PROFILE!$K$5:$V$8,2,0),0)),0),0)</f>
        <v>0</v>
      </c>
      <c r="AE106" s="1">
        <f>IFERROR(IF(G106&gt;=1,(IF(LEN(H106)&gt;=1,HLOOKUP(H106,PROFILE!$K$5:$V$8,3,0),0)),0),0)</f>
        <v>0</v>
      </c>
      <c r="AF106" s="1">
        <f t="shared" si="32"/>
        <v>0</v>
      </c>
      <c r="AG106" s="1">
        <f t="shared" si="33"/>
        <v>0</v>
      </c>
      <c r="AH106" s="1">
        <f t="shared" si="34"/>
        <v>0</v>
      </c>
      <c r="AI106" s="1">
        <f t="shared" si="35"/>
        <v>0</v>
      </c>
    </row>
    <row r="107" spans="5:35" ht="18" customHeight="1" x14ac:dyDescent="0.25">
      <c r="E107" s="1">
        <v>98</v>
      </c>
      <c r="F107" s="1">
        <f>IFERROR(IF($F$9&gt;=E107,SMALL(PROFILE!$X$13:$X$212,$F$8+E107),0),0)</f>
        <v>0</v>
      </c>
      <c r="G107" s="15">
        <f t="shared" si="24"/>
        <v>0</v>
      </c>
      <c r="H107" s="15" t="str">
        <f>IFERROR(IF($G107&gt;=1,INDEX(PROFILE!$I$13:$X$212,MATCH($F107,PROFILE!$X$13:$X$212,0),1),""),"")</f>
        <v/>
      </c>
      <c r="I107" s="16" t="str">
        <f>IFERROR(IF($G107&gt;=1,INDEX(PROFILE!$I$13:$X$212,MATCH($F107,PROFILE!$X$13:$X$212,0),2),""),"")</f>
        <v/>
      </c>
      <c r="J107" s="16" t="str">
        <f>IFERROR(IF($G107&gt;=1,INDEX(PROFILE!$I$13:$X$212,MATCH($F107,PROFILE!$X$13:$X$212,0),6),""),"")</f>
        <v/>
      </c>
      <c r="K107" s="17"/>
      <c r="L107" s="17"/>
      <c r="M107" s="17"/>
      <c r="N107" s="3">
        <f t="shared" si="25"/>
        <v>0</v>
      </c>
      <c r="O107" s="15">
        <f t="shared" si="38"/>
        <v>0</v>
      </c>
      <c r="P107" s="17"/>
      <c r="Q107" s="3">
        <f t="shared" si="21"/>
        <v>0</v>
      </c>
      <c r="R107" s="3">
        <f t="shared" si="26"/>
        <v>0</v>
      </c>
      <c r="S107" s="3">
        <f t="shared" si="36"/>
        <v>0</v>
      </c>
      <c r="T107" s="3">
        <f t="shared" si="37"/>
        <v>0</v>
      </c>
      <c r="U107" s="15">
        <f t="shared" si="27"/>
        <v>0</v>
      </c>
      <c r="V107" s="15">
        <f t="shared" si="28"/>
        <v>0</v>
      </c>
      <c r="W107" s="3">
        <f t="shared" si="22"/>
        <v>0</v>
      </c>
      <c r="X107" s="15">
        <f t="shared" si="29"/>
        <v>0</v>
      </c>
      <c r="Y107" s="15">
        <f t="shared" si="29"/>
        <v>0</v>
      </c>
      <c r="Z107" s="3">
        <f t="shared" si="23"/>
        <v>0</v>
      </c>
      <c r="AA107" s="3">
        <f t="shared" si="30"/>
        <v>0</v>
      </c>
      <c r="AB107" s="3">
        <f t="shared" si="31"/>
        <v>0</v>
      </c>
      <c r="AC107" s="1">
        <f>IFERROR(IF(G107&gt;=1,(IF(LEN(H107)&gt;=1,VLOOKUP(HLOOKUP(H107,PROFILE!$K$5:$V$8,4,0),PROFILE!$F$1:$G$3,2,0),0)),0),0)</f>
        <v>0</v>
      </c>
      <c r="AD107" s="1">
        <f>IFERROR(IF(G107&gt;=1,(IF(LEN(H107)&gt;=1,HLOOKUP(H107,PROFILE!$K$5:$V$8,2,0),0)),0),0)</f>
        <v>0</v>
      </c>
      <c r="AE107" s="1">
        <f>IFERROR(IF(G107&gt;=1,(IF(LEN(H107)&gt;=1,HLOOKUP(H107,PROFILE!$K$5:$V$8,3,0),0)),0),0)</f>
        <v>0</v>
      </c>
      <c r="AF107" s="1">
        <f t="shared" si="32"/>
        <v>0</v>
      </c>
      <c r="AG107" s="1">
        <f t="shared" si="33"/>
        <v>0</v>
      </c>
      <c r="AH107" s="1">
        <f t="shared" si="34"/>
        <v>0</v>
      </c>
      <c r="AI107" s="1">
        <f t="shared" si="35"/>
        <v>0</v>
      </c>
    </row>
    <row r="108" spans="5:35" ht="18" customHeight="1" x14ac:dyDescent="0.25">
      <c r="E108" s="1">
        <v>99</v>
      </c>
      <c r="F108" s="1">
        <f>IFERROR(IF($F$9&gt;=E108,SMALL(PROFILE!$X$13:$X$212,$F$8+E108),0),0)</f>
        <v>0</v>
      </c>
      <c r="G108" s="15">
        <f t="shared" si="24"/>
        <v>0</v>
      </c>
      <c r="H108" s="15" t="str">
        <f>IFERROR(IF($G108&gt;=1,INDEX(PROFILE!$I$13:$X$212,MATCH($F108,PROFILE!$X$13:$X$212,0),1),""),"")</f>
        <v/>
      </c>
      <c r="I108" s="16" t="str">
        <f>IFERROR(IF($G108&gt;=1,INDEX(PROFILE!$I$13:$X$212,MATCH($F108,PROFILE!$X$13:$X$212,0),2),""),"")</f>
        <v/>
      </c>
      <c r="J108" s="16" t="str">
        <f>IFERROR(IF($G108&gt;=1,INDEX(PROFILE!$I$13:$X$212,MATCH($F108,PROFILE!$X$13:$X$212,0),6),""),"")</f>
        <v/>
      </c>
      <c r="K108" s="17"/>
      <c r="L108" s="17"/>
      <c r="M108" s="17"/>
      <c r="N108" s="3">
        <f t="shared" si="25"/>
        <v>0</v>
      </c>
      <c r="O108" s="15">
        <f t="shared" si="38"/>
        <v>0</v>
      </c>
      <c r="P108" s="17"/>
      <c r="Q108" s="3">
        <f t="shared" si="21"/>
        <v>0</v>
      </c>
      <c r="R108" s="3">
        <f t="shared" si="26"/>
        <v>0</v>
      </c>
      <c r="S108" s="3">
        <f t="shared" si="36"/>
        <v>0</v>
      </c>
      <c r="T108" s="3">
        <f t="shared" si="37"/>
        <v>0</v>
      </c>
      <c r="U108" s="15">
        <f t="shared" si="27"/>
        <v>0</v>
      </c>
      <c r="V108" s="15">
        <f t="shared" si="28"/>
        <v>0</v>
      </c>
      <c r="W108" s="3">
        <f t="shared" si="22"/>
        <v>0</v>
      </c>
      <c r="X108" s="15">
        <f t="shared" si="29"/>
        <v>0</v>
      </c>
      <c r="Y108" s="15">
        <f t="shared" si="29"/>
        <v>0</v>
      </c>
      <c r="Z108" s="3">
        <f t="shared" si="23"/>
        <v>0</v>
      </c>
      <c r="AA108" s="3">
        <f t="shared" si="30"/>
        <v>0</v>
      </c>
      <c r="AB108" s="3">
        <f t="shared" si="31"/>
        <v>0</v>
      </c>
      <c r="AC108" s="1">
        <f>IFERROR(IF(G108&gt;=1,(IF(LEN(H108)&gt;=1,VLOOKUP(HLOOKUP(H108,PROFILE!$K$5:$V$8,4,0),PROFILE!$F$1:$G$3,2,0),0)),0),0)</f>
        <v>0</v>
      </c>
      <c r="AD108" s="1">
        <f>IFERROR(IF(G108&gt;=1,(IF(LEN(H108)&gt;=1,HLOOKUP(H108,PROFILE!$K$5:$V$8,2,0),0)),0),0)</f>
        <v>0</v>
      </c>
      <c r="AE108" s="1">
        <f>IFERROR(IF(G108&gt;=1,(IF(LEN(H108)&gt;=1,HLOOKUP(H108,PROFILE!$K$5:$V$8,3,0),0)),0),0)</f>
        <v>0</v>
      </c>
      <c r="AF108" s="1">
        <f t="shared" si="32"/>
        <v>0</v>
      </c>
      <c r="AG108" s="1">
        <f t="shared" si="33"/>
        <v>0</v>
      </c>
      <c r="AH108" s="1">
        <f t="shared" si="34"/>
        <v>0</v>
      </c>
      <c r="AI108" s="1">
        <f t="shared" si="35"/>
        <v>0</v>
      </c>
    </row>
    <row r="109" spans="5:35" ht="18" customHeight="1" x14ac:dyDescent="0.25">
      <c r="E109" s="1">
        <v>100</v>
      </c>
      <c r="F109" s="1">
        <f>IFERROR(IF($F$9&gt;=E109,SMALL(PROFILE!$X$13:$X$212,$F$8+E109),0),0)</f>
        <v>0</v>
      </c>
      <c r="G109" s="15">
        <f t="shared" si="24"/>
        <v>0</v>
      </c>
      <c r="H109" s="15" t="str">
        <f>IFERROR(IF($G109&gt;=1,INDEX(PROFILE!$I$13:$X$212,MATCH($F109,PROFILE!$X$13:$X$212,0),1),""),"")</f>
        <v/>
      </c>
      <c r="I109" s="16" t="str">
        <f>IFERROR(IF($G109&gt;=1,INDEX(PROFILE!$I$13:$X$212,MATCH($F109,PROFILE!$X$13:$X$212,0),2),""),"")</f>
        <v/>
      </c>
      <c r="J109" s="16" t="str">
        <f>IFERROR(IF($G109&gt;=1,INDEX(PROFILE!$I$13:$X$212,MATCH($F109,PROFILE!$X$13:$X$212,0),6),""),"")</f>
        <v/>
      </c>
      <c r="K109" s="17"/>
      <c r="L109" s="17"/>
      <c r="M109" s="17"/>
      <c r="N109" s="3">
        <f t="shared" si="25"/>
        <v>0</v>
      </c>
      <c r="O109" s="15">
        <f t="shared" si="38"/>
        <v>0</v>
      </c>
      <c r="P109" s="17"/>
      <c r="Q109" s="3">
        <f t="shared" si="21"/>
        <v>0</v>
      </c>
      <c r="R109" s="3">
        <f t="shared" si="26"/>
        <v>0</v>
      </c>
      <c r="S109" s="3">
        <f t="shared" si="36"/>
        <v>0</v>
      </c>
      <c r="T109" s="3">
        <f t="shared" si="37"/>
        <v>0</v>
      </c>
      <c r="U109" s="15">
        <f t="shared" si="27"/>
        <v>0</v>
      </c>
      <c r="V109" s="15">
        <f t="shared" si="28"/>
        <v>0</v>
      </c>
      <c r="W109" s="3">
        <f t="shared" si="22"/>
        <v>0</v>
      </c>
      <c r="X109" s="15">
        <f t="shared" si="29"/>
        <v>0</v>
      </c>
      <c r="Y109" s="15">
        <f t="shared" si="29"/>
        <v>0</v>
      </c>
      <c r="Z109" s="3">
        <f t="shared" si="23"/>
        <v>0</v>
      </c>
      <c r="AA109" s="3">
        <f t="shared" si="30"/>
        <v>0</v>
      </c>
      <c r="AB109" s="3">
        <f t="shared" si="31"/>
        <v>0</v>
      </c>
      <c r="AC109" s="1">
        <f>IFERROR(IF(G109&gt;=1,(IF(LEN(H109)&gt;=1,VLOOKUP(HLOOKUP(H109,PROFILE!$K$5:$V$8,4,0),PROFILE!$F$1:$G$3,2,0),0)),0),0)</f>
        <v>0</v>
      </c>
      <c r="AD109" s="1">
        <f>IFERROR(IF(G109&gt;=1,(IF(LEN(H109)&gt;=1,HLOOKUP(H109,PROFILE!$K$5:$V$8,2,0),0)),0),0)</f>
        <v>0</v>
      </c>
      <c r="AE109" s="1">
        <f>IFERROR(IF(G109&gt;=1,(IF(LEN(H109)&gt;=1,HLOOKUP(H109,PROFILE!$K$5:$V$8,3,0),0)),0),0)</f>
        <v>0</v>
      </c>
      <c r="AF109" s="1">
        <f t="shared" si="32"/>
        <v>0</v>
      </c>
      <c r="AG109" s="1">
        <f t="shared" si="33"/>
        <v>0</v>
      </c>
      <c r="AH109" s="1">
        <f t="shared" si="34"/>
        <v>0</v>
      </c>
      <c r="AI109" s="1">
        <f t="shared" si="35"/>
        <v>0</v>
      </c>
    </row>
    <row r="110" spans="5:35" ht="18" customHeight="1" x14ac:dyDescent="0.25">
      <c r="E110" s="1">
        <v>101</v>
      </c>
      <c r="F110" s="1">
        <f>IFERROR(IF($F$9&gt;=E110,SMALL(PROFILE!$X$13:$X$212,$F$8+E110),0),0)</f>
        <v>0</v>
      </c>
      <c r="G110" s="15">
        <f t="shared" si="24"/>
        <v>0</v>
      </c>
      <c r="H110" s="15" t="str">
        <f>IFERROR(IF($G110&gt;=1,INDEX(PROFILE!$I$13:$X$212,MATCH($F110,PROFILE!$X$13:$X$212,0),1),""),"")</f>
        <v/>
      </c>
      <c r="I110" s="16" t="str">
        <f>IFERROR(IF($G110&gt;=1,INDEX(PROFILE!$I$13:$X$212,MATCH($F110,PROFILE!$X$13:$X$212,0),2),""),"")</f>
        <v/>
      </c>
      <c r="J110" s="16" t="str">
        <f>IFERROR(IF($G110&gt;=1,INDEX(PROFILE!$I$13:$X$212,MATCH($F110,PROFILE!$X$13:$X$212,0),6),""),"")</f>
        <v/>
      </c>
      <c r="K110" s="17"/>
      <c r="L110" s="17"/>
      <c r="M110" s="17"/>
      <c r="N110" s="3">
        <f t="shared" si="25"/>
        <v>0</v>
      </c>
      <c r="O110" s="15">
        <f t="shared" si="38"/>
        <v>0</v>
      </c>
      <c r="P110" s="17"/>
      <c r="Q110" s="3">
        <f t="shared" si="21"/>
        <v>0</v>
      </c>
      <c r="R110" s="3">
        <f t="shared" si="26"/>
        <v>0</v>
      </c>
      <c r="S110" s="3">
        <f t="shared" si="36"/>
        <v>0</v>
      </c>
      <c r="T110" s="3">
        <f t="shared" si="37"/>
        <v>0</v>
      </c>
      <c r="U110" s="15">
        <f t="shared" si="27"/>
        <v>0</v>
      </c>
      <c r="V110" s="15">
        <f t="shared" si="28"/>
        <v>0</v>
      </c>
      <c r="W110" s="3">
        <f t="shared" si="22"/>
        <v>0</v>
      </c>
      <c r="X110" s="15">
        <f t="shared" si="29"/>
        <v>0</v>
      </c>
      <c r="Y110" s="15">
        <f t="shared" si="29"/>
        <v>0</v>
      </c>
      <c r="Z110" s="3">
        <f t="shared" si="23"/>
        <v>0</v>
      </c>
      <c r="AA110" s="3">
        <f t="shared" si="30"/>
        <v>0</v>
      </c>
      <c r="AB110" s="3">
        <f t="shared" si="31"/>
        <v>0</v>
      </c>
      <c r="AC110" s="1">
        <f>IFERROR(IF(G110&gt;=1,(IF(LEN(H110)&gt;=1,VLOOKUP(HLOOKUP(H110,PROFILE!$K$5:$V$8,4,0),PROFILE!$F$1:$G$3,2,0),0)),0),0)</f>
        <v>0</v>
      </c>
      <c r="AD110" s="1">
        <f>IFERROR(IF(G110&gt;=1,(IF(LEN(H110)&gt;=1,HLOOKUP(H110,PROFILE!$K$5:$V$8,2,0),0)),0),0)</f>
        <v>0</v>
      </c>
      <c r="AE110" s="1">
        <f>IFERROR(IF(G110&gt;=1,(IF(LEN(H110)&gt;=1,HLOOKUP(H110,PROFILE!$K$5:$V$8,3,0),0)),0),0)</f>
        <v>0</v>
      </c>
      <c r="AF110" s="1">
        <f t="shared" si="32"/>
        <v>0</v>
      </c>
      <c r="AG110" s="1">
        <f t="shared" si="33"/>
        <v>0</v>
      </c>
      <c r="AH110" s="1">
        <f t="shared" si="34"/>
        <v>0</v>
      </c>
      <c r="AI110" s="1">
        <f t="shared" si="35"/>
        <v>0</v>
      </c>
    </row>
    <row r="111" spans="5:35" ht="18" customHeight="1" x14ac:dyDescent="0.25">
      <c r="E111" s="1">
        <v>102</v>
      </c>
      <c r="F111" s="1">
        <f>IFERROR(IF($F$9&gt;=E111,SMALL(PROFILE!$X$13:$X$212,$F$8+E111),0),0)</f>
        <v>0</v>
      </c>
      <c r="G111" s="15">
        <f t="shared" si="24"/>
        <v>0</v>
      </c>
      <c r="H111" s="15" t="str">
        <f>IFERROR(IF($G111&gt;=1,INDEX(PROFILE!$I$13:$X$212,MATCH($F111,PROFILE!$X$13:$X$212,0),1),""),"")</f>
        <v/>
      </c>
      <c r="I111" s="16" t="str">
        <f>IFERROR(IF($G111&gt;=1,INDEX(PROFILE!$I$13:$X$212,MATCH($F111,PROFILE!$X$13:$X$212,0),2),""),"")</f>
        <v/>
      </c>
      <c r="J111" s="16" t="str">
        <f>IFERROR(IF($G111&gt;=1,INDEX(PROFILE!$I$13:$X$212,MATCH($F111,PROFILE!$X$13:$X$212,0),6),""),"")</f>
        <v/>
      </c>
      <c r="K111" s="17"/>
      <c r="L111" s="17"/>
      <c r="M111" s="17"/>
      <c r="N111" s="3">
        <f t="shared" si="25"/>
        <v>0</v>
      </c>
      <c r="O111" s="15">
        <f t="shared" si="38"/>
        <v>0</v>
      </c>
      <c r="P111" s="17"/>
      <c r="Q111" s="3">
        <f t="shared" si="21"/>
        <v>0</v>
      </c>
      <c r="R111" s="3">
        <f t="shared" si="26"/>
        <v>0</v>
      </c>
      <c r="S111" s="3">
        <f t="shared" si="36"/>
        <v>0</v>
      </c>
      <c r="T111" s="3">
        <f t="shared" si="37"/>
        <v>0</v>
      </c>
      <c r="U111" s="15">
        <f t="shared" si="27"/>
        <v>0</v>
      </c>
      <c r="V111" s="15">
        <f t="shared" si="28"/>
        <v>0</v>
      </c>
      <c r="W111" s="3">
        <f t="shared" si="22"/>
        <v>0</v>
      </c>
      <c r="X111" s="15">
        <f t="shared" si="29"/>
        <v>0</v>
      </c>
      <c r="Y111" s="15">
        <f t="shared" si="29"/>
        <v>0</v>
      </c>
      <c r="Z111" s="3">
        <f t="shared" si="23"/>
        <v>0</v>
      </c>
      <c r="AA111" s="3">
        <f t="shared" si="30"/>
        <v>0</v>
      </c>
      <c r="AB111" s="3">
        <f t="shared" si="31"/>
        <v>0</v>
      </c>
      <c r="AC111" s="1">
        <f>IFERROR(IF(G111&gt;=1,(IF(LEN(H111)&gt;=1,VLOOKUP(HLOOKUP(H111,PROFILE!$K$5:$V$8,4,0),PROFILE!$F$1:$G$3,2,0),0)),0),0)</f>
        <v>0</v>
      </c>
      <c r="AD111" s="1">
        <f>IFERROR(IF(G111&gt;=1,(IF(LEN(H111)&gt;=1,HLOOKUP(H111,PROFILE!$K$5:$V$8,2,0),0)),0),0)</f>
        <v>0</v>
      </c>
      <c r="AE111" s="1">
        <f>IFERROR(IF(G111&gt;=1,(IF(LEN(H111)&gt;=1,HLOOKUP(H111,PROFILE!$K$5:$V$8,3,0),0)),0),0)</f>
        <v>0</v>
      </c>
      <c r="AF111" s="1">
        <f t="shared" si="32"/>
        <v>0</v>
      </c>
      <c r="AG111" s="1">
        <f t="shared" si="33"/>
        <v>0</v>
      </c>
      <c r="AH111" s="1">
        <f t="shared" si="34"/>
        <v>0</v>
      </c>
      <c r="AI111" s="1">
        <f t="shared" si="35"/>
        <v>0</v>
      </c>
    </row>
    <row r="112" spans="5:35" ht="18" customHeight="1" x14ac:dyDescent="0.25">
      <c r="E112" s="1">
        <v>103</v>
      </c>
      <c r="F112" s="1">
        <f>IFERROR(IF($F$9&gt;=E112,SMALL(PROFILE!$X$13:$X$212,$F$8+E112),0),0)</f>
        <v>0</v>
      </c>
      <c r="G112" s="15">
        <f t="shared" si="24"/>
        <v>0</v>
      </c>
      <c r="H112" s="15" t="str">
        <f>IFERROR(IF($G112&gt;=1,INDEX(PROFILE!$I$13:$X$212,MATCH($F112,PROFILE!$X$13:$X$212,0),1),""),"")</f>
        <v/>
      </c>
      <c r="I112" s="16" t="str">
        <f>IFERROR(IF($G112&gt;=1,INDEX(PROFILE!$I$13:$X$212,MATCH($F112,PROFILE!$X$13:$X$212,0),2),""),"")</f>
        <v/>
      </c>
      <c r="J112" s="16" t="str">
        <f>IFERROR(IF($G112&gt;=1,INDEX(PROFILE!$I$13:$X$212,MATCH($F112,PROFILE!$X$13:$X$212,0),6),""),"")</f>
        <v/>
      </c>
      <c r="K112" s="17"/>
      <c r="L112" s="17"/>
      <c r="M112" s="17"/>
      <c r="N112" s="3">
        <f t="shared" si="25"/>
        <v>0</v>
      </c>
      <c r="O112" s="15">
        <f t="shared" si="38"/>
        <v>0</v>
      </c>
      <c r="P112" s="17"/>
      <c r="Q112" s="3">
        <f t="shared" si="21"/>
        <v>0</v>
      </c>
      <c r="R112" s="3">
        <f t="shared" si="26"/>
        <v>0</v>
      </c>
      <c r="S112" s="3">
        <f t="shared" si="36"/>
        <v>0</v>
      </c>
      <c r="T112" s="3">
        <f t="shared" si="37"/>
        <v>0</v>
      </c>
      <c r="U112" s="15">
        <f t="shared" si="27"/>
        <v>0</v>
      </c>
      <c r="V112" s="15">
        <f t="shared" si="28"/>
        <v>0</v>
      </c>
      <c r="W112" s="3">
        <f t="shared" si="22"/>
        <v>0</v>
      </c>
      <c r="X112" s="15">
        <f t="shared" si="29"/>
        <v>0</v>
      </c>
      <c r="Y112" s="15">
        <f t="shared" si="29"/>
        <v>0</v>
      </c>
      <c r="Z112" s="3">
        <f t="shared" si="23"/>
        <v>0</v>
      </c>
      <c r="AA112" s="3">
        <f t="shared" si="30"/>
        <v>0</v>
      </c>
      <c r="AB112" s="3">
        <f t="shared" si="31"/>
        <v>0</v>
      </c>
      <c r="AC112" s="1">
        <f>IFERROR(IF(G112&gt;=1,(IF(LEN(H112)&gt;=1,VLOOKUP(HLOOKUP(H112,PROFILE!$K$5:$V$8,4,0),PROFILE!$F$1:$G$3,2,0),0)),0),0)</f>
        <v>0</v>
      </c>
      <c r="AD112" s="1">
        <f>IFERROR(IF(G112&gt;=1,(IF(LEN(H112)&gt;=1,HLOOKUP(H112,PROFILE!$K$5:$V$8,2,0),0)),0),0)</f>
        <v>0</v>
      </c>
      <c r="AE112" s="1">
        <f>IFERROR(IF(G112&gt;=1,(IF(LEN(H112)&gt;=1,HLOOKUP(H112,PROFILE!$K$5:$V$8,3,0),0)),0),0)</f>
        <v>0</v>
      </c>
      <c r="AF112" s="1">
        <f t="shared" si="32"/>
        <v>0</v>
      </c>
      <c r="AG112" s="1">
        <f t="shared" si="33"/>
        <v>0</v>
      </c>
      <c r="AH112" s="1">
        <f t="shared" si="34"/>
        <v>0</v>
      </c>
      <c r="AI112" s="1">
        <f t="shared" si="35"/>
        <v>0</v>
      </c>
    </row>
    <row r="113" spans="5:35" ht="18" customHeight="1" x14ac:dyDescent="0.25">
      <c r="E113" s="1">
        <v>104</v>
      </c>
      <c r="F113" s="1">
        <f>IFERROR(IF($F$9&gt;=E113,SMALL(PROFILE!$X$13:$X$212,$F$8+E113),0),0)</f>
        <v>0</v>
      </c>
      <c r="G113" s="15">
        <f t="shared" si="24"/>
        <v>0</v>
      </c>
      <c r="H113" s="15" t="str">
        <f>IFERROR(IF($G113&gt;=1,INDEX(PROFILE!$I$13:$X$212,MATCH($F113,PROFILE!$X$13:$X$212,0),1),""),"")</f>
        <v/>
      </c>
      <c r="I113" s="16" t="str">
        <f>IFERROR(IF($G113&gt;=1,INDEX(PROFILE!$I$13:$X$212,MATCH($F113,PROFILE!$X$13:$X$212,0),2),""),"")</f>
        <v/>
      </c>
      <c r="J113" s="16" t="str">
        <f>IFERROR(IF($G113&gt;=1,INDEX(PROFILE!$I$13:$X$212,MATCH($F113,PROFILE!$X$13:$X$212,0),6),""),"")</f>
        <v/>
      </c>
      <c r="K113" s="17"/>
      <c r="L113" s="17"/>
      <c r="M113" s="17"/>
      <c r="N113" s="3">
        <f t="shared" si="25"/>
        <v>0</v>
      </c>
      <c r="O113" s="15">
        <f t="shared" si="38"/>
        <v>0</v>
      </c>
      <c r="P113" s="17"/>
      <c r="Q113" s="3">
        <f t="shared" si="21"/>
        <v>0</v>
      </c>
      <c r="R113" s="3">
        <f t="shared" si="26"/>
        <v>0</v>
      </c>
      <c r="S113" s="3">
        <f t="shared" si="36"/>
        <v>0</v>
      </c>
      <c r="T113" s="3">
        <f t="shared" si="37"/>
        <v>0</v>
      </c>
      <c r="U113" s="15">
        <f t="shared" si="27"/>
        <v>0</v>
      </c>
      <c r="V113" s="15">
        <f t="shared" si="28"/>
        <v>0</v>
      </c>
      <c r="W113" s="3">
        <f t="shared" si="22"/>
        <v>0</v>
      </c>
      <c r="X113" s="15">
        <f t="shared" si="29"/>
        <v>0</v>
      </c>
      <c r="Y113" s="15">
        <f t="shared" si="29"/>
        <v>0</v>
      </c>
      <c r="Z113" s="3">
        <f t="shared" si="23"/>
        <v>0</v>
      </c>
      <c r="AA113" s="3">
        <f t="shared" si="30"/>
        <v>0</v>
      </c>
      <c r="AB113" s="3">
        <f t="shared" si="31"/>
        <v>0</v>
      </c>
      <c r="AC113" s="1">
        <f>IFERROR(IF(G113&gt;=1,(IF(LEN(H113)&gt;=1,VLOOKUP(HLOOKUP(H113,PROFILE!$K$5:$V$8,4,0),PROFILE!$F$1:$G$3,2,0),0)),0),0)</f>
        <v>0</v>
      </c>
      <c r="AD113" s="1">
        <f>IFERROR(IF(G113&gt;=1,(IF(LEN(H113)&gt;=1,HLOOKUP(H113,PROFILE!$K$5:$V$8,2,0),0)),0),0)</f>
        <v>0</v>
      </c>
      <c r="AE113" s="1">
        <f>IFERROR(IF(G113&gt;=1,(IF(LEN(H113)&gt;=1,HLOOKUP(H113,PROFILE!$K$5:$V$8,3,0),0)),0),0)</f>
        <v>0</v>
      </c>
      <c r="AF113" s="1">
        <f t="shared" si="32"/>
        <v>0</v>
      </c>
      <c r="AG113" s="1">
        <f t="shared" si="33"/>
        <v>0</v>
      </c>
      <c r="AH113" s="1">
        <f t="shared" si="34"/>
        <v>0</v>
      </c>
      <c r="AI113" s="1">
        <f t="shared" si="35"/>
        <v>0</v>
      </c>
    </row>
    <row r="114" spans="5:35" ht="18" customHeight="1" x14ac:dyDescent="0.25">
      <c r="E114" s="1">
        <v>105</v>
      </c>
      <c r="F114" s="1">
        <f>IFERROR(IF($F$9&gt;=E114,SMALL(PROFILE!$X$13:$X$212,$F$8+E114),0),0)</f>
        <v>0</v>
      </c>
      <c r="G114" s="15">
        <f t="shared" si="24"/>
        <v>0</v>
      </c>
      <c r="H114" s="15" t="str">
        <f>IFERROR(IF($G114&gt;=1,INDEX(PROFILE!$I$13:$X$212,MATCH($F114,PROFILE!$X$13:$X$212,0),1),""),"")</f>
        <v/>
      </c>
      <c r="I114" s="16" t="str">
        <f>IFERROR(IF($G114&gt;=1,INDEX(PROFILE!$I$13:$X$212,MATCH($F114,PROFILE!$X$13:$X$212,0),2),""),"")</f>
        <v/>
      </c>
      <c r="J114" s="16" t="str">
        <f>IFERROR(IF($G114&gt;=1,INDEX(PROFILE!$I$13:$X$212,MATCH($F114,PROFILE!$X$13:$X$212,0),6),""),"")</f>
        <v/>
      </c>
      <c r="K114" s="17"/>
      <c r="L114" s="17"/>
      <c r="M114" s="17"/>
      <c r="N114" s="3">
        <f t="shared" si="25"/>
        <v>0</v>
      </c>
      <c r="O114" s="15">
        <f t="shared" si="38"/>
        <v>0</v>
      </c>
      <c r="P114" s="17"/>
      <c r="Q114" s="3">
        <f t="shared" si="21"/>
        <v>0</v>
      </c>
      <c r="R114" s="3">
        <f t="shared" si="26"/>
        <v>0</v>
      </c>
      <c r="S114" s="3">
        <f t="shared" si="36"/>
        <v>0</v>
      </c>
      <c r="T114" s="3">
        <f t="shared" si="37"/>
        <v>0</v>
      </c>
      <c r="U114" s="15">
        <f t="shared" si="27"/>
        <v>0</v>
      </c>
      <c r="V114" s="15">
        <f t="shared" si="28"/>
        <v>0</v>
      </c>
      <c r="W114" s="3">
        <f t="shared" si="22"/>
        <v>0</v>
      </c>
      <c r="X114" s="15">
        <f t="shared" si="29"/>
        <v>0</v>
      </c>
      <c r="Y114" s="15">
        <f t="shared" si="29"/>
        <v>0</v>
      </c>
      <c r="Z114" s="3">
        <f t="shared" si="23"/>
        <v>0</v>
      </c>
      <c r="AA114" s="3">
        <f t="shared" si="30"/>
        <v>0</v>
      </c>
      <c r="AB114" s="3">
        <f t="shared" si="31"/>
        <v>0</v>
      </c>
      <c r="AC114" s="1">
        <f>IFERROR(IF(G114&gt;=1,(IF(LEN(H114)&gt;=1,VLOOKUP(HLOOKUP(H114,PROFILE!$K$5:$V$8,4,0),PROFILE!$F$1:$G$3,2,0),0)),0),0)</f>
        <v>0</v>
      </c>
      <c r="AD114" s="1">
        <f>IFERROR(IF(G114&gt;=1,(IF(LEN(H114)&gt;=1,HLOOKUP(H114,PROFILE!$K$5:$V$8,2,0),0)),0),0)</f>
        <v>0</v>
      </c>
      <c r="AE114" s="1">
        <f>IFERROR(IF(G114&gt;=1,(IF(LEN(H114)&gt;=1,HLOOKUP(H114,PROFILE!$K$5:$V$8,3,0),0)),0),0)</f>
        <v>0</v>
      </c>
      <c r="AF114" s="1">
        <f t="shared" si="32"/>
        <v>0</v>
      </c>
      <c r="AG114" s="1">
        <f t="shared" si="33"/>
        <v>0</v>
      </c>
      <c r="AH114" s="1">
        <f t="shared" si="34"/>
        <v>0</v>
      </c>
      <c r="AI114" s="1">
        <f t="shared" si="35"/>
        <v>0</v>
      </c>
    </row>
    <row r="115" spans="5:35" ht="18" customHeight="1" x14ac:dyDescent="0.25">
      <c r="E115" s="1">
        <v>106</v>
      </c>
      <c r="F115" s="1">
        <f>IFERROR(IF($F$9&gt;=E115,SMALL(PROFILE!$X$13:$X$212,$F$8+E115),0),0)</f>
        <v>0</v>
      </c>
      <c r="G115" s="15">
        <f t="shared" si="24"/>
        <v>0</v>
      </c>
      <c r="H115" s="15" t="str">
        <f>IFERROR(IF($G115&gt;=1,INDEX(PROFILE!$I$13:$X$212,MATCH($F115,PROFILE!$X$13:$X$212,0),1),""),"")</f>
        <v/>
      </c>
      <c r="I115" s="16" t="str">
        <f>IFERROR(IF($G115&gt;=1,INDEX(PROFILE!$I$13:$X$212,MATCH($F115,PROFILE!$X$13:$X$212,0),2),""),"")</f>
        <v/>
      </c>
      <c r="J115" s="16" t="str">
        <f>IFERROR(IF($G115&gt;=1,INDEX(PROFILE!$I$13:$X$212,MATCH($F115,PROFILE!$X$13:$X$212,0),6),""),"")</f>
        <v/>
      </c>
      <c r="K115" s="17"/>
      <c r="L115" s="17"/>
      <c r="M115" s="17"/>
      <c r="N115" s="3">
        <f t="shared" si="25"/>
        <v>0</v>
      </c>
      <c r="O115" s="15">
        <f t="shared" si="38"/>
        <v>0</v>
      </c>
      <c r="P115" s="17"/>
      <c r="Q115" s="3">
        <f t="shared" si="21"/>
        <v>0</v>
      </c>
      <c r="R115" s="3">
        <f t="shared" si="26"/>
        <v>0</v>
      </c>
      <c r="S115" s="3">
        <f t="shared" si="36"/>
        <v>0</v>
      </c>
      <c r="T115" s="3">
        <f t="shared" si="37"/>
        <v>0</v>
      </c>
      <c r="U115" s="15">
        <f t="shared" si="27"/>
        <v>0</v>
      </c>
      <c r="V115" s="15">
        <f t="shared" si="28"/>
        <v>0</v>
      </c>
      <c r="W115" s="3">
        <f t="shared" si="22"/>
        <v>0</v>
      </c>
      <c r="X115" s="15">
        <f t="shared" si="29"/>
        <v>0</v>
      </c>
      <c r="Y115" s="15">
        <f t="shared" si="29"/>
        <v>0</v>
      </c>
      <c r="Z115" s="3">
        <f t="shared" si="23"/>
        <v>0</v>
      </c>
      <c r="AA115" s="3">
        <f t="shared" si="30"/>
        <v>0</v>
      </c>
      <c r="AB115" s="3">
        <f t="shared" si="31"/>
        <v>0</v>
      </c>
      <c r="AC115" s="1">
        <f>IFERROR(IF(G115&gt;=1,(IF(LEN(H115)&gt;=1,VLOOKUP(HLOOKUP(H115,PROFILE!$K$5:$V$8,4,0),PROFILE!$F$1:$G$3,2,0),0)),0),0)</f>
        <v>0</v>
      </c>
      <c r="AD115" s="1">
        <f>IFERROR(IF(G115&gt;=1,(IF(LEN(H115)&gt;=1,HLOOKUP(H115,PROFILE!$K$5:$V$8,2,0),0)),0),0)</f>
        <v>0</v>
      </c>
      <c r="AE115" s="1">
        <f>IFERROR(IF(G115&gt;=1,(IF(LEN(H115)&gt;=1,HLOOKUP(H115,PROFILE!$K$5:$V$8,3,0),0)),0),0)</f>
        <v>0</v>
      </c>
      <c r="AF115" s="1">
        <f t="shared" si="32"/>
        <v>0</v>
      </c>
      <c r="AG115" s="1">
        <f t="shared" si="33"/>
        <v>0</v>
      </c>
      <c r="AH115" s="1">
        <f t="shared" si="34"/>
        <v>0</v>
      </c>
      <c r="AI115" s="1">
        <f t="shared" si="35"/>
        <v>0</v>
      </c>
    </row>
    <row r="116" spans="5:35" ht="18" customHeight="1" x14ac:dyDescent="0.25">
      <c r="E116" s="1">
        <v>107</v>
      </c>
      <c r="F116" s="1">
        <f>IFERROR(IF($F$9&gt;=E116,SMALL(PROFILE!$X$13:$X$212,$F$8+E116),0),0)</f>
        <v>0</v>
      </c>
      <c r="G116" s="15">
        <f t="shared" si="24"/>
        <v>0</v>
      </c>
      <c r="H116" s="15" t="str">
        <f>IFERROR(IF($G116&gt;=1,INDEX(PROFILE!$I$13:$X$212,MATCH($F116,PROFILE!$X$13:$X$212,0),1),""),"")</f>
        <v/>
      </c>
      <c r="I116" s="16" t="str">
        <f>IFERROR(IF($G116&gt;=1,INDEX(PROFILE!$I$13:$X$212,MATCH($F116,PROFILE!$X$13:$X$212,0),2),""),"")</f>
        <v/>
      </c>
      <c r="J116" s="16" t="str">
        <f>IFERROR(IF($G116&gt;=1,INDEX(PROFILE!$I$13:$X$212,MATCH($F116,PROFILE!$X$13:$X$212,0),6),""),"")</f>
        <v/>
      </c>
      <c r="K116" s="17"/>
      <c r="L116" s="17"/>
      <c r="M116" s="17"/>
      <c r="N116" s="3">
        <f t="shared" si="25"/>
        <v>0</v>
      </c>
      <c r="O116" s="15">
        <f t="shared" si="38"/>
        <v>0</v>
      </c>
      <c r="P116" s="17"/>
      <c r="Q116" s="3">
        <f t="shared" si="21"/>
        <v>0</v>
      </c>
      <c r="R116" s="3">
        <f t="shared" si="26"/>
        <v>0</v>
      </c>
      <c r="S116" s="3">
        <f t="shared" si="36"/>
        <v>0</v>
      </c>
      <c r="T116" s="3">
        <f t="shared" si="37"/>
        <v>0</v>
      </c>
      <c r="U116" s="15">
        <f t="shared" si="27"/>
        <v>0</v>
      </c>
      <c r="V116" s="15">
        <f t="shared" si="28"/>
        <v>0</v>
      </c>
      <c r="W116" s="3">
        <f t="shared" si="22"/>
        <v>0</v>
      </c>
      <c r="X116" s="15">
        <f t="shared" si="29"/>
        <v>0</v>
      </c>
      <c r="Y116" s="15">
        <f t="shared" si="29"/>
        <v>0</v>
      </c>
      <c r="Z116" s="3">
        <f t="shared" si="23"/>
        <v>0</v>
      </c>
      <c r="AA116" s="3">
        <f t="shared" si="30"/>
        <v>0</v>
      </c>
      <c r="AB116" s="3">
        <f t="shared" si="31"/>
        <v>0</v>
      </c>
      <c r="AC116" s="1">
        <f>IFERROR(IF(G116&gt;=1,(IF(LEN(H116)&gt;=1,VLOOKUP(HLOOKUP(H116,PROFILE!$K$5:$V$8,4,0),PROFILE!$F$1:$G$3,2,0),0)),0),0)</f>
        <v>0</v>
      </c>
      <c r="AD116" s="1">
        <f>IFERROR(IF(G116&gt;=1,(IF(LEN(H116)&gt;=1,HLOOKUP(H116,PROFILE!$K$5:$V$8,2,0),0)),0),0)</f>
        <v>0</v>
      </c>
      <c r="AE116" s="1">
        <f>IFERROR(IF(G116&gt;=1,(IF(LEN(H116)&gt;=1,HLOOKUP(H116,PROFILE!$K$5:$V$8,3,0),0)),0),0)</f>
        <v>0</v>
      </c>
      <c r="AF116" s="1">
        <f t="shared" si="32"/>
        <v>0</v>
      </c>
      <c r="AG116" s="1">
        <f t="shared" si="33"/>
        <v>0</v>
      </c>
      <c r="AH116" s="1">
        <f t="shared" si="34"/>
        <v>0</v>
      </c>
      <c r="AI116" s="1">
        <f t="shared" si="35"/>
        <v>0</v>
      </c>
    </row>
    <row r="117" spans="5:35" ht="18" customHeight="1" x14ac:dyDescent="0.25">
      <c r="E117" s="1">
        <v>108</v>
      </c>
      <c r="F117" s="1">
        <f>IFERROR(IF($F$9&gt;=E117,SMALL(PROFILE!$X$13:$X$212,$F$8+E117),0),0)</f>
        <v>0</v>
      </c>
      <c r="G117" s="15">
        <f t="shared" si="24"/>
        <v>0</v>
      </c>
      <c r="H117" s="15" t="str">
        <f>IFERROR(IF($G117&gt;=1,INDEX(PROFILE!$I$13:$X$212,MATCH($F117,PROFILE!$X$13:$X$212,0),1),""),"")</f>
        <v/>
      </c>
      <c r="I117" s="16" t="str">
        <f>IFERROR(IF($G117&gt;=1,INDEX(PROFILE!$I$13:$X$212,MATCH($F117,PROFILE!$X$13:$X$212,0),2),""),"")</f>
        <v/>
      </c>
      <c r="J117" s="16" t="str">
        <f>IFERROR(IF($G117&gt;=1,INDEX(PROFILE!$I$13:$X$212,MATCH($F117,PROFILE!$X$13:$X$212,0),6),""),"")</f>
        <v/>
      </c>
      <c r="K117" s="17"/>
      <c r="L117" s="17"/>
      <c r="M117" s="17"/>
      <c r="N117" s="3">
        <f t="shared" si="25"/>
        <v>0</v>
      </c>
      <c r="O117" s="15">
        <f t="shared" si="38"/>
        <v>0</v>
      </c>
      <c r="P117" s="17"/>
      <c r="Q117" s="3">
        <f t="shared" si="21"/>
        <v>0</v>
      </c>
      <c r="R117" s="3">
        <f t="shared" si="26"/>
        <v>0</v>
      </c>
      <c r="S117" s="3">
        <f t="shared" si="36"/>
        <v>0</v>
      </c>
      <c r="T117" s="3">
        <f t="shared" si="37"/>
        <v>0</v>
      </c>
      <c r="U117" s="15">
        <f t="shared" si="27"/>
        <v>0</v>
      </c>
      <c r="V117" s="15">
        <f t="shared" si="28"/>
        <v>0</v>
      </c>
      <c r="W117" s="3">
        <f t="shared" si="22"/>
        <v>0</v>
      </c>
      <c r="X117" s="15">
        <f t="shared" si="29"/>
        <v>0</v>
      </c>
      <c r="Y117" s="15">
        <f t="shared" si="29"/>
        <v>0</v>
      </c>
      <c r="Z117" s="3">
        <f t="shared" si="23"/>
        <v>0</v>
      </c>
      <c r="AA117" s="3">
        <f t="shared" si="30"/>
        <v>0</v>
      </c>
      <c r="AB117" s="3">
        <f t="shared" si="31"/>
        <v>0</v>
      </c>
      <c r="AC117" s="1">
        <f>IFERROR(IF(G117&gt;=1,(IF(LEN(H117)&gt;=1,VLOOKUP(HLOOKUP(H117,PROFILE!$K$5:$V$8,4,0),PROFILE!$F$1:$G$3,2,0),0)),0),0)</f>
        <v>0</v>
      </c>
      <c r="AD117" s="1">
        <f>IFERROR(IF(G117&gt;=1,(IF(LEN(H117)&gt;=1,HLOOKUP(H117,PROFILE!$K$5:$V$8,2,0),0)),0),0)</f>
        <v>0</v>
      </c>
      <c r="AE117" s="1">
        <f>IFERROR(IF(G117&gt;=1,(IF(LEN(H117)&gt;=1,HLOOKUP(H117,PROFILE!$K$5:$V$8,3,0),0)),0),0)</f>
        <v>0</v>
      </c>
      <c r="AF117" s="1">
        <f t="shared" si="32"/>
        <v>0</v>
      </c>
      <c r="AG117" s="1">
        <f t="shared" si="33"/>
        <v>0</v>
      </c>
      <c r="AH117" s="1">
        <f t="shared" si="34"/>
        <v>0</v>
      </c>
      <c r="AI117" s="1">
        <f t="shared" si="35"/>
        <v>0</v>
      </c>
    </row>
    <row r="118" spans="5:35" ht="18" customHeight="1" x14ac:dyDescent="0.25">
      <c r="E118" s="1">
        <v>109</v>
      </c>
      <c r="F118" s="1">
        <f>IFERROR(IF($F$9&gt;=E118,SMALL(PROFILE!$X$13:$X$212,$F$8+E118),0),0)</f>
        <v>0</v>
      </c>
      <c r="G118" s="15">
        <f t="shared" si="24"/>
        <v>0</v>
      </c>
      <c r="H118" s="15" t="str">
        <f>IFERROR(IF($G118&gt;=1,INDEX(PROFILE!$I$13:$X$212,MATCH($F118,PROFILE!$X$13:$X$212,0),1),""),"")</f>
        <v/>
      </c>
      <c r="I118" s="16" t="str">
        <f>IFERROR(IF($G118&gt;=1,INDEX(PROFILE!$I$13:$X$212,MATCH($F118,PROFILE!$X$13:$X$212,0),2),""),"")</f>
        <v/>
      </c>
      <c r="J118" s="16" t="str">
        <f>IFERROR(IF($G118&gt;=1,INDEX(PROFILE!$I$13:$X$212,MATCH($F118,PROFILE!$X$13:$X$212,0),6),""),"")</f>
        <v/>
      </c>
      <c r="K118" s="17"/>
      <c r="L118" s="17"/>
      <c r="M118" s="17"/>
      <c r="N118" s="3">
        <f t="shared" si="25"/>
        <v>0</v>
      </c>
      <c r="O118" s="15">
        <f t="shared" si="38"/>
        <v>0</v>
      </c>
      <c r="P118" s="17"/>
      <c r="Q118" s="3">
        <f t="shared" si="21"/>
        <v>0</v>
      </c>
      <c r="R118" s="3">
        <f t="shared" si="26"/>
        <v>0</v>
      </c>
      <c r="S118" s="3">
        <f t="shared" si="36"/>
        <v>0</v>
      </c>
      <c r="T118" s="3">
        <f t="shared" si="37"/>
        <v>0</v>
      </c>
      <c r="U118" s="15">
        <f t="shared" si="27"/>
        <v>0</v>
      </c>
      <c r="V118" s="15">
        <f t="shared" si="28"/>
        <v>0</v>
      </c>
      <c r="W118" s="3">
        <f t="shared" si="22"/>
        <v>0</v>
      </c>
      <c r="X118" s="15">
        <f t="shared" si="29"/>
        <v>0</v>
      </c>
      <c r="Y118" s="15">
        <f t="shared" si="29"/>
        <v>0</v>
      </c>
      <c r="Z118" s="3">
        <f t="shared" si="23"/>
        <v>0</v>
      </c>
      <c r="AA118" s="3">
        <f t="shared" si="30"/>
        <v>0</v>
      </c>
      <c r="AB118" s="3">
        <f t="shared" si="31"/>
        <v>0</v>
      </c>
      <c r="AC118" s="1">
        <f>IFERROR(IF(G118&gt;=1,(IF(LEN(H118)&gt;=1,VLOOKUP(HLOOKUP(H118,PROFILE!$K$5:$V$8,4,0),PROFILE!$F$1:$G$3,2,0),0)),0),0)</f>
        <v>0</v>
      </c>
      <c r="AD118" s="1">
        <f>IFERROR(IF(G118&gt;=1,(IF(LEN(H118)&gt;=1,HLOOKUP(H118,PROFILE!$K$5:$V$8,2,0),0)),0),0)</f>
        <v>0</v>
      </c>
      <c r="AE118" s="1">
        <f>IFERROR(IF(G118&gt;=1,(IF(LEN(H118)&gt;=1,HLOOKUP(H118,PROFILE!$K$5:$V$8,3,0),0)),0),0)</f>
        <v>0</v>
      </c>
      <c r="AF118" s="1">
        <f t="shared" si="32"/>
        <v>0</v>
      </c>
      <c r="AG118" s="1">
        <f t="shared" si="33"/>
        <v>0</v>
      </c>
      <c r="AH118" s="1">
        <f t="shared" si="34"/>
        <v>0</v>
      </c>
      <c r="AI118" s="1">
        <f t="shared" si="35"/>
        <v>0</v>
      </c>
    </row>
    <row r="119" spans="5:35" ht="18" customHeight="1" x14ac:dyDescent="0.25">
      <c r="E119" s="1">
        <v>110</v>
      </c>
      <c r="F119" s="1">
        <f>IFERROR(IF($F$9&gt;=E119,SMALL(PROFILE!$X$13:$X$212,$F$8+E119),0),0)</f>
        <v>0</v>
      </c>
      <c r="G119" s="15">
        <f t="shared" si="24"/>
        <v>0</v>
      </c>
      <c r="H119" s="15" t="str">
        <f>IFERROR(IF($G119&gt;=1,INDEX(PROFILE!$I$13:$X$212,MATCH($F119,PROFILE!$X$13:$X$212,0),1),""),"")</f>
        <v/>
      </c>
      <c r="I119" s="16" t="str">
        <f>IFERROR(IF($G119&gt;=1,INDEX(PROFILE!$I$13:$X$212,MATCH($F119,PROFILE!$X$13:$X$212,0),2),""),"")</f>
        <v/>
      </c>
      <c r="J119" s="16" t="str">
        <f>IFERROR(IF($G119&gt;=1,INDEX(PROFILE!$I$13:$X$212,MATCH($F119,PROFILE!$X$13:$X$212,0),6),""),"")</f>
        <v/>
      </c>
      <c r="K119" s="17"/>
      <c r="L119" s="17"/>
      <c r="M119" s="17"/>
      <c r="N119" s="3">
        <f t="shared" si="25"/>
        <v>0</v>
      </c>
      <c r="O119" s="15">
        <f t="shared" si="38"/>
        <v>0</v>
      </c>
      <c r="P119" s="17"/>
      <c r="Q119" s="3">
        <f t="shared" si="21"/>
        <v>0</v>
      </c>
      <c r="R119" s="3">
        <f t="shared" si="26"/>
        <v>0</v>
      </c>
      <c r="S119" s="3">
        <f t="shared" si="36"/>
        <v>0</v>
      </c>
      <c r="T119" s="3">
        <f t="shared" si="37"/>
        <v>0</v>
      </c>
      <c r="U119" s="15">
        <f t="shared" si="27"/>
        <v>0</v>
      </c>
      <c r="V119" s="15">
        <f t="shared" si="28"/>
        <v>0</v>
      </c>
      <c r="W119" s="3">
        <f t="shared" si="22"/>
        <v>0</v>
      </c>
      <c r="X119" s="15">
        <f t="shared" si="29"/>
        <v>0</v>
      </c>
      <c r="Y119" s="15">
        <f t="shared" si="29"/>
        <v>0</v>
      </c>
      <c r="Z119" s="3">
        <f t="shared" si="23"/>
        <v>0</v>
      </c>
      <c r="AA119" s="3">
        <f t="shared" si="30"/>
        <v>0</v>
      </c>
      <c r="AB119" s="3">
        <f t="shared" si="31"/>
        <v>0</v>
      </c>
      <c r="AC119" s="1">
        <f>IFERROR(IF(G119&gt;=1,(IF(LEN(H119)&gt;=1,VLOOKUP(HLOOKUP(H119,PROFILE!$K$5:$V$8,4,0),PROFILE!$F$1:$G$3,2,0),0)),0),0)</f>
        <v>0</v>
      </c>
      <c r="AD119" s="1">
        <f>IFERROR(IF(G119&gt;=1,(IF(LEN(H119)&gt;=1,HLOOKUP(H119,PROFILE!$K$5:$V$8,2,0),0)),0),0)</f>
        <v>0</v>
      </c>
      <c r="AE119" s="1">
        <f>IFERROR(IF(G119&gt;=1,(IF(LEN(H119)&gt;=1,HLOOKUP(H119,PROFILE!$K$5:$V$8,3,0),0)),0),0)</f>
        <v>0</v>
      </c>
      <c r="AF119" s="1">
        <f t="shared" si="32"/>
        <v>0</v>
      </c>
      <c r="AG119" s="1">
        <f t="shared" si="33"/>
        <v>0</v>
      </c>
      <c r="AH119" s="1">
        <f t="shared" si="34"/>
        <v>0</v>
      </c>
      <c r="AI119" s="1">
        <f t="shared" si="35"/>
        <v>0</v>
      </c>
    </row>
    <row r="120" spans="5:35" ht="18" customHeight="1" x14ac:dyDescent="0.25">
      <c r="E120" s="1">
        <v>111</v>
      </c>
      <c r="F120" s="1">
        <f>IFERROR(IF($F$9&gt;=E120,SMALL(PROFILE!$X$13:$X$212,$F$8+E120),0),0)</f>
        <v>0</v>
      </c>
      <c r="G120" s="15">
        <f t="shared" si="24"/>
        <v>0</v>
      </c>
      <c r="H120" s="15" t="str">
        <f>IFERROR(IF($G120&gt;=1,INDEX(PROFILE!$I$13:$X$212,MATCH($F120,PROFILE!$X$13:$X$212,0),1),""),"")</f>
        <v/>
      </c>
      <c r="I120" s="16" t="str">
        <f>IFERROR(IF($G120&gt;=1,INDEX(PROFILE!$I$13:$X$212,MATCH($F120,PROFILE!$X$13:$X$212,0),2),""),"")</f>
        <v/>
      </c>
      <c r="J120" s="16" t="str">
        <f>IFERROR(IF($G120&gt;=1,INDEX(PROFILE!$I$13:$X$212,MATCH($F120,PROFILE!$X$13:$X$212,0),6),""),"")</f>
        <v/>
      </c>
      <c r="K120" s="17"/>
      <c r="L120" s="17"/>
      <c r="M120" s="17"/>
      <c r="N120" s="3">
        <f t="shared" si="25"/>
        <v>0</v>
      </c>
      <c r="O120" s="15">
        <f t="shared" si="38"/>
        <v>0</v>
      </c>
      <c r="P120" s="17"/>
      <c r="Q120" s="3">
        <f t="shared" si="21"/>
        <v>0</v>
      </c>
      <c r="R120" s="3">
        <f t="shared" si="26"/>
        <v>0</v>
      </c>
      <c r="S120" s="3">
        <f t="shared" si="36"/>
        <v>0</v>
      </c>
      <c r="T120" s="3">
        <f t="shared" si="37"/>
        <v>0</v>
      </c>
      <c r="U120" s="15">
        <f t="shared" si="27"/>
        <v>0</v>
      </c>
      <c r="V120" s="15">
        <f t="shared" si="28"/>
        <v>0</v>
      </c>
      <c r="W120" s="3">
        <f t="shared" si="22"/>
        <v>0</v>
      </c>
      <c r="X120" s="15">
        <f t="shared" si="29"/>
        <v>0</v>
      </c>
      <c r="Y120" s="15">
        <f t="shared" si="29"/>
        <v>0</v>
      </c>
      <c r="Z120" s="3">
        <f t="shared" si="23"/>
        <v>0</v>
      </c>
      <c r="AA120" s="3">
        <f t="shared" si="30"/>
        <v>0</v>
      </c>
      <c r="AB120" s="3">
        <f t="shared" si="31"/>
        <v>0</v>
      </c>
      <c r="AC120" s="1">
        <f>IFERROR(IF(G120&gt;=1,(IF(LEN(H120)&gt;=1,VLOOKUP(HLOOKUP(H120,PROFILE!$K$5:$V$8,4,0),PROFILE!$F$1:$G$3,2,0),0)),0),0)</f>
        <v>0</v>
      </c>
      <c r="AD120" s="1">
        <f>IFERROR(IF(G120&gt;=1,(IF(LEN(H120)&gt;=1,HLOOKUP(H120,PROFILE!$K$5:$V$8,2,0),0)),0),0)</f>
        <v>0</v>
      </c>
      <c r="AE120" s="1">
        <f>IFERROR(IF(G120&gt;=1,(IF(LEN(H120)&gt;=1,HLOOKUP(H120,PROFILE!$K$5:$V$8,3,0),0)),0),0)</f>
        <v>0</v>
      </c>
      <c r="AF120" s="1">
        <f t="shared" si="32"/>
        <v>0</v>
      </c>
      <c r="AG120" s="1">
        <f t="shared" si="33"/>
        <v>0</v>
      </c>
      <c r="AH120" s="1">
        <f t="shared" si="34"/>
        <v>0</v>
      </c>
      <c r="AI120" s="1">
        <f t="shared" si="35"/>
        <v>0</v>
      </c>
    </row>
    <row r="121" spans="5:35" ht="18" customHeight="1" x14ac:dyDescent="0.25">
      <c r="E121" s="1">
        <v>112</v>
      </c>
      <c r="F121" s="1">
        <f>IFERROR(IF($F$9&gt;=E121,SMALL(PROFILE!$X$13:$X$212,$F$8+E121),0),0)</f>
        <v>0</v>
      </c>
      <c r="G121" s="15">
        <f t="shared" si="24"/>
        <v>0</v>
      </c>
      <c r="H121" s="15" t="str">
        <f>IFERROR(IF($G121&gt;=1,INDEX(PROFILE!$I$13:$X$212,MATCH($F121,PROFILE!$X$13:$X$212,0),1),""),"")</f>
        <v/>
      </c>
      <c r="I121" s="16" t="str">
        <f>IFERROR(IF($G121&gt;=1,INDEX(PROFILE!$I$13:$X$212,MATCH($F121,PROFILE!$X$13:$X$212,0),2),""),"")</f>
        <v/>
      </c>
      <c r="J121" s="16" t="str">
        <f>IFERROR(IF($G121&gt;=1,INDEX(PROFILE!$I$13:$X$212,MATCH($F121,PROFILE!$X$13:$X$212,0),6),""),"")</f>
        <v/>
      </c>
      <c r="K121" s="17"/>
      <c r="L121" s="17"/>
      <c r="M121" s="17"/>
      <c r="N121" s="3">
        <f t="shared" si="25"/>
        <v>0</v>
      </c>
      <c r="O121" s="15">
        <f t="shared" si="38"/>
        <v>0</v>
      </c>
      <c r="P121" s="17"/>
      <c r="Q121" s="3">
        <f t="shared" si="21"/>
        <v>0</v>
      </c>
      <c r="R121" s="3">
        <f t="shared" si="26"/>
        <v>0</v>
      </c>
      <c r="S121" s="3">
        <f t="shared" si="36"/>
        <v>0</v>
      </c>
      <c r="T121" s="3">
        <f t="shared" si="37"/>
        <v>0</v>
      </c>
      <c r="U121" s="15">
        <f t="shared" si="27"/>
        <v>0</v>
      </c>
      <c r="V121" s="15">
        <f t="shared" si="28"/>
        <v>0</v>
      </c>
      <c r="W121" s="3">
        <f t="shared" si="22"/>
        <v>0</v>
      </c>
      <c r="X121" s="15">
        <f t="shared" si="29"/>
        <v>0</v>
      </c>
      <c r="Y121" s="15">
        <f t="shared" si="29"/>
        <v>0</v>
      </c>
      <c r="Z121" s="3">
        <f t="shared" si="23"/>
        <v>0</v>
      </c>
      <c r="AA121" s="3">
        <f t="shared" si="30"/>
        <v>0</v>
      </c>
      <c r="AB121" s="3">
        <f t="shared" si="31"/>
        <v>0</v>
      </c>
      <c r="AC121" s="1">
        <f>IFERROR(IF(G121&gt;=1,(IF(LEN(H121)&gt;=1,VLOOKUP(HLOOKUP(H121,PROFILE!$K$5:$V$8,4,0),PROFILE!$F$1:$G$3,2,0),0)),0),0)</f>
        <v>0</v>
      </c>
      <c r="AD121" s="1">
        <f>IFERROR(IF(G121&gt;=1,(IF(LEN(H121)&gt;=1,HLOOKUP(H121,PROFILE!$K$5:$V$8,2,0),0)),0),0)</f>
        <v>0</v>
      </c>
      <c r="AE121" s="1">
        <f>IFERROR(IF(G121&gt;=1,(IF(LEN(H121)&gt;=1,HLOOKUP(H121,PROFILE!$K$5:$V$8,3,0),0)),0),0)</f>
        <v>0</v>
      </c>
      <c r="AF121" s="1">
        <f t="shared" si="32"/>
        <v>0</v>
      </c>
      <c r="AG121" s="1">
        <f t="shared" si="33"/>
        <v>0</v>
      </c>
      <c r="AH121" s="1">
        <f t="shared" si="34"/>
        <v>0</v>
      </c>
      <c r="AI121" s="1">
        <f t="shared" si="35"/>
        <v>0</v>
      </c>
    </row>
    <row r="122" spans="5:35" ht="18" customHeight="1" x14ac:dyDescent="0.25">
      <c r="E122" s="1">
        <v>113</v>
      </c>
      <c r="F122" s="1">
        <f>IFERROR(IF($F$9&gt;=E122,SMALL(PROFILE!$X$13:$X$212,$F$8+E122),0),0)</f>
        <v>0</v>
      </c>
      <c r="G122" s="15">
        <f t="shared" si="24"/>
        <v>0</v>
      </c>
      <c r="H122" s="15" t="str">
        <f>IFERROR(IF($G122&gt;=1,INDEX(PROFILE!$I$13:$X$212,MATCH($F122,PROFILE!$X$13:$X$212,0),1),""),"")</f>
        <v/>
      </c>
      <c r="I122" s="16" t="str">
        <f>IFERROR(IF($G122&gt;=1,INDEX(PROFILE!$I$13:$X$212,MATCH($F122,PROFILE!$X$13:$X$212,0),2),""),"")</f>
        <v/>
      </c>
      <c r="J122" s="16" t="str">
        <f>IFERROR(IF($G122&gt;=1,INDEX(PROFILE!$I$13:$X$212,MATCH($F122,PROFILE!$X$13:$X$212,0),6),""),"")</f>
        <v/>
      </c>
      <c r="K122" s="17"/>
      <c r="L122" s="17"/>
      <c r="M122" s="17"/>
      <c r="N122" s="3">
        <f t="shared" si="25"/>
        <v>0</v>
      </c>
      <c r="O122" s="15">
        <f t="shared" si="38"/>
        <v>0</v>
      </c>
      <c r="P122" s="17"/>
      <c r="Q122" s="3">
        <f t="shared" si="21"/>
        <v>0</v>
      </c>
      <c r="R122" s="3">
        <f t="shared" si="26"/>
        <v>0</v>
      </c>
      <c r="S122" s="3">
        <f t="shared" si="36"/>
        <v>0</v>
      </c>
      <c r="T122" s="3">
        <f t="shared" si="37"/>
        <v>0</v>
      </c>
      <c r="U122" s="15">
        <f t="shared" si="27"/>
        <v>0</v>
      </c>
      <c r="V122" s="15">
        <f t="shared" si="28"/>
        <v>0</v>
      </c>
      <c r="W122" s="3">
        <f t="shared" si="22"/>
        <v>0</v>
      </c>
      <c r="X122" s="15">
        <f t="shared" si="29"/>
        <v>0</v>
      </c>
      <c r="Y122" s="15">
        <f t="shared" si="29"/>
        <v>0</v>
      </c>
      <c r="Z122" s="3">
        <f t="shared" si="23"/>
        <v>0</v>
      </c>
      <c r="AA122" s="3">
        <f t="shared" si="30"/>
        <v>0</v>
      </c>
      <c r="AB122" s="3">
        <f t="shared" si="31"/>
        <v>0</v>
      </c>
      <c r="AC122" s="1">
        <f>IFERROR(IF(G122&gt;=1,(IF(LEN(H122)&gt;=1,VLOOKUP(HLOOKUP(H122,PROFILE!$K$5:$V$8,4,0),PROFILE!$F$1:$G$3,2,0),0)),0),0)</f>
        <v>0</v>
      </c>
      <c r="AD122" s="1">
        <f>IFERROR(IF(G122&gt;=1,(IF(LEN(H122)&gt;=1,HLOOKUP(H122,PROFILE!$K$5:$V$8,2,0),0)),0),0)</f>
        <v>0</v>
      </c>
      <c r="AE122" s="1">
        <f>IFERROR(IF(G122&gt;=1,(IF(LEN(H122)&gt;=1,HLOOKUP(H122,PROFILE!$K$5:$V$8,3,0),0)),0),0)</f>
        <v>0</v>
      </c>
      <c r="AF122" s="1">
        <f t="shared" si="32"/>
        <v>0</v>
      </c>
      <c r="AG122" s="1">
        <f t="shared" si="33"/>
        <v>0</v>
      </c>
      <c r="AH122" s="1">
        <f t="shared" si="34"/>
        <v>0</v>
      </c>
      <c r="AI122" s="1">
        <f t="shared" si="35"/>
        <v>0</v>
      </c>
    </row>
    <row r="123" spans="5:35" ht="18" customHeight="1" x14ac:dyDescent="0.25">
      <c r="E123" s="1">
        <v>114</v>
      </c>
      <c r="F123" s="1">
        <f>IFERROR(IF($F$9&gt;=E123,SMALL(PROFILE!$X$13:$X$212,$F$8+E123),0),0)</f>
        <v>0</v>
      </c>
      <c r="G123" s="15">
        <f t="shared" si="24"/>
        <v>0</v>
      </c>
      <c r="H123" s="15" t="str">
        <f>IFERROR(IF($G123&gt;=1,INDEX(PROFILE!$I$13:$X$212,MATCH($F123,PROFILE!$X$13:$X$212,0),1),""),"")</f>
        <v/>
      </c>
      <c r="I123" s="16" t="str">
        <f>IFERROR(IF($G123&gt;=1,INDEX(PROFILE!$I$13:$X$212,MATCH($F123,PROFILE!$X$13:$X$212,0),2),""),"")</f>
        <v/>
      </c>
      <c r="J123" s="16" t="str">
        <f>IFERROR(IF($G123&gt;=1,INDEX(PROFILE!$I$13:$X$212,MATCH($F123,PROFILE!$X$13:$X$212,0),6),""),"")</f>
        <v/>
      </c>
      <c r="K123" s="17"/>
      <c r="L123" s="17"/>
      <c r="M123" s="17"/>
      <c r="N123" s="3">
        <f t="shared" si="25"/>
        <v>0</v>
      </c>
      <c r="O123" s="15">
        <f t="shared" si="38"/>
        <v>0</v>
      </c>
      <c r="P123" s="17"/>
      <c r="Q123" s="3">
        <f t="shared" si="21"/>
        <v>0</v>
      </c>
      <c r="R123" s="3">
        <f t="shared" si="26"/>
        <v>0</v>
      </c>
      <c r="S123" s="3">
        <f t="shared" si="36"/>
        <v>0</v>
      </c>
      <c r="T123" s="3">
        <f t="shared" si="37"/>
        <v>0</v>
      </c>
      <c r="U123" s="15">
        <f t="shared" si="27"/>
        <v>0</v>
      </c>
      <c r="V123" s="15">
        <f t="shared" si="28"/>
        <v>0</v>
      </c>
      <c r="W123" s="3">
        <f t="shared" si="22"/>
        <v>0</v>
      </c>
      <c r="X123" s="15">
        <f t="shared" si="29"/>
        <v>0</v>
      </c>
      <c r="Y123" s="15">
        <f t="shared" si="29"/>
        <v>0</v>
      </c>
      <c r="Z123" s="3">
        <f t="shared" si="23"/>
        <v>0</v>
      </c>
      <c r="AA123" s="3">
        <f t="shared" si="30"/>
        <v>0</v>
      </c>
      <c r="AB123" s="3">
        <f t="shared" si="31"/>
        <v>0</v>
      </c>
      <c r="AC123" s="1">
        <f>IFERROR(IF(G123&gt;=1,(IF(LEN(H123)&gt;=1,VLOOKUP(HLOOKUP(H123,PROFILE!$K$5:$V$8,4,0),PROFILE!$F$1:$G$3,2,0),0)),0),0)</f>
        <v>0</v>
      </c>
      <c r="AD123" s="1">
        <f>IFERROR(IF(G123&gt;=1,(IF(LEN(H123)&gt;=1,HLOOKUP(H123,PROFILE!$K$5:$V$8,2,0),0)),0),0)</f>
        <v>0</v>
      </c>
      <c r="AE123" s="1">
        <f>IFERROR(IF(G123&gt;=1,(IF(LEN(H123)&gt;=1,HLOOKUP(H123,PROFILE!$K$5:$V$8,3,0),0)),0),0)</f>
        <v>0</v>
      </c>
      <c r="AF123" s="1">
        <f t="shared" si="32"/>
        <v>0</v>
      </c>
      <c r="AG123" s="1">
        <f t="shared" si="33"/>
        <v>0</v>
      </c>
      <c r="AH123" s="1">
        <f t="shared" si="34"/>
        <v>0</v>
      </c>
      <c r="AI123" s="1">
        <f t="shared" si="35"/>
        <v>0</v>
      </c>
    </row>
    <row r="124" spans="5:35" ht="18" customHeight="1" x14ac:dyDescent="0.25">
      <c r="E124" s="1">
        <v>115</v>
      </c>
      <c r="F124" s="1">
        <f>IFERROR(IF($F$9&gt;=E124,SMALL(PROFILE!$X$13:$X$212,$F$8+E124),0),0)</f>
        <v>0</v>
      </c>
      <c r="G124" s="15">
        <f t="shared" si="24"/>
        <v>0</v>
      </c>
      <c r="H124" s="15" t="str">
        <f>IFERROR(IF($G124&gt;=1,INDEX(PROFILE!$I$13:$X$212,MATCH($F124,PROFILE!$X$13:$X$212,0),1),""),"")</f>
        <v/>
      </c>
      <c r="I124" s="16" t="str">
        <f>IFERROR(IF($G124&gt;=1,INDEX(PROFILE!$I$13:$X$212,MATCH($F124,PROFILE!$X$13:$X$212,0),2),""),"")</f>
        <v/>
      </c>
      <c r="J124" s="16" t="str">
        <f>IFERROR(IF($G124&gt;=1,INDEX(PROFILE!$I$13:$X$212,MATCH($F124,PROFILE!$X$13:$X$212,0),6),""),"")</f>
        <v/>
      </c>
      <c r="K124" s="17"/>
      <c r="L124" s="17"/>
      <c r="M124" s="17"/>
      <c r="N124" s="3">
        <f t="shared" si="25"/>
        <v>0</v>
      </c>
      <c r="O124" s="15">
        <f t="shared" si="38"/>
        <v>0</v>
      </c>
      <c r="P124" s="17"/>
      <c r="Q124" s="3">
        <f t="shared" si="21"/>
        <v>0</v>
      </c>
      <c r="R124" s="3">
        <f t="shared" si="26"/>
        <v>0</v>
      </c>
      <c r="S124" s="3">
        <f t="shared" si="36"/>
        <v>0</v>
      </c>
      <c r="T124" s="3">
        <f t="shared" si="37"/>
        <v>0</v>
      </c>
      <c r="U124" s="15">
        <f t="shared" si="27"/>
        <v>0</v>
      </c>
      <c r="V124" s="15">
        <f t="shared" si="28"/>
        <v>0</v>
      </c>
      <c r="W124" s="3">
        <f t="shared" si="22"/>
        <v>0</v>
      </c>
      <c r="X124" s="15">
        <f t="shared" si="29"/>
        <v>0</v>
      </c>
      <c r="Y124" s="15">
        <f t="shared" si="29"/>
        <v>0</v>
      </c>
      <c r="Z124" s="3">
        <f t="shared" si="23"/>
        <v>0</v>
      </c>
      <c r="AA124" s="3">
        <f t="shared" si="30"/>
        <v>0</v>
      </c>
      <c r="AB124" s="3">
        <f t="shared" si="31"/>
        <v>0</v>
      </c>
      <c r="AC124" s="1">
        <f>IFERROR(IF(G124&gt;=1,(IF(LEN(H124)&gt;=1,VLOOKUP(HLOOKUP(H124,PROFILE!$K$5:$V$8,4,0),PROFILE!$F$1:$G$3,2,0),0)),0),0)</f>
        <v>0</v>
      </c>
      <c r="AD124" s="1">
        <f>IFERROR(IF(G124&gt;=1,(IF(LEN(H124)&gt;=1,HLOOKUP(H124,PROFILE!$K$5:$V$8,2,0),0)),0),0)</f>
        <v>0</v>
      </c>
      <c r="AE124" s="1">
        <f>IFERROR(IF(G124&gt;=1,(IF(LEN(H124)&gt;=1,HLOOKUP(H124,PROFILE!$K$5:$V$8,3,0),0)),0),0)</f>
        <v>0</v>
      </c>
      <c r="AF124" s="1">
        <f t="shared" si="32"/>
        <v>0</v>
      </c>
      <c r="AG124" s="1">
        <f t="shared" si="33"/>
        <v>0</v>
      </c>
      <c r="AH124" s="1">
        <f t="shared" si="34"/>
        <v>0</v>
      </c>
      <c r="AI124" s="1">
        <f t="shared" si="35"/>
        <v>0</v>
      </c>
    </row>
    <row r="125" spans="5:35" ht="18" customHeight="1" x14ac:dyDescent="0.25">
      <c r="E125" s="1">
        <v>116</v>
      </c>
      <c r="F125" s="1">
        <f>IFERROR(IF($F$9&gt;=E125,SMALL(PROFILE!$X$13:$X$212,$F$8+E125),0),0)</f>
        <v>0</v>
      </c>
      <c r="G125" s="15">
        <f t="shared" si="24"/>
        <v>0</v>
      </c>
      <c r="H125" s="15" t="str">
        <f>IFERROR(IF($G125&gt;=1,INDEX(PROFILE!$I$13:$X$212,MATCH($F125,PROFILE!$X$13:$X$212,0),1),""),"")</f>
        <v/>
      </c>
      <c r="I125" s="16" t="str">
        <f>IFERROR(IF($G125&gt;=1,INDEX(PROFILE!$I$13:$X$212,MATCH($F125,PROFILE!$X$13:$X$212,0),2),""),"")</f>
        <v/>
      </c>
      <c r="J125" s="16" t="str">
        <f>IFERROR(IF($G125&gt;=1,INDEX(PROFILE!$I$13:$X$212,MATCH($F125,PROFILE!$X$13:$X$212,0),6),""),"")</f>
        <v/>
      </c>
      <c r="K125" s="17"/>
      <c r="L125" s="17"/>
      <c r="M125" s="17"/>
      <c r="N125" s="3">
        <f t="shared" si="25"/>
        <v>0</v>
      </c>
      <c r="O125" s="15">
        <f t="shared" si="38"/>
        <v>0</v>
      </c>
      <c r="P125" s="17"/>
      <c r="Q125" s="3">
        <f t="shared" si="21"/>
        <v>0</v>
      </c>
      <c r="R125" s="3">
        <f t="shared" si="26"/>
        <v>0</v>
      </c>
      <c r="S125" s="3">
        <f t="shared" si="36"/>
        <v>0</v>
      </c>
      <c r="T125" s="3">
        <f t="shared" si="37"/>
        <v>0</v>
      </c>
      <c r="U125" s="15">
        <f t="shared" si="27"/>
        <v>0</v>
      </c>
      <c r="V125" s="15">
        <f t="shared" si="28"/>
        <v>0</v>
      </c>
      <c r="W125" s="3">
        <f t="shared" si="22"/>
        <v>0</v>
      </c>
      <c r="X125" s="15">
        <f t="shared" si="29"/>
        <v>0</v>
      </c>
      <c r="Y125" s="15">
        <f t="shared" si="29"/>
        <v>0</v>
      </c>
      <c r="Z125" s="3">
        <f t="shared" si="23"/>
        <v>0</v>
      </c>
      <c r="AA125" s="3">
        <f t="shared" si="30"/>
        <v>0</v>
      </c>
      <c r="AB125" s="3">
        <f t="shared" si="31"/>
        <v>0</v>
      </c>
      <c r="AC125" s="1">
        <f>IFERROR(IF(G125&gt;=1,(IF(LEN(H125)&gt;=1,VLOOKUP(HLOOKUP(H125,PROFILE!$K$5:$V$8,4,0),PROFILE!$F$1:$G$3,2,0),0)),0),0)</f>
        <v>0</v>
      </c>
      <c r="AD125" s="1">
        <f>IFERROR(IF(G125&gt;=1,(IF(LEN(H125)&gt;=1,HLOOKUP(H125,PROFILE!$K$5:$V$8,2,0),0)),0),0)</f>
        <v>0</v>
      </c>
      <c r="AE125" s="1">
        <f>IFERROR(IF(G125&gt;=1,(IF(LEN(H125)&gt;=1,HLOOKUP(H125,PROFILE!$K$5:$V$8,3,0),0)),0),0)</f>
        <v>0</v>
      </c>
      <c r="AF125" s="1">
        <f t="shared" si="32"/>
        <v>0</v>
      </c>
      <c r="AG125" s="1">
        <f t="shared" si="33"/>
        <v>0</v>
      </c>
      <c r="AH125" s="1">
        <f t="shared" si="34"/>
        <v>0</v>
      </c>
      <c r="AI125" s="1">
        <f t="shared" si="35"/>
        <v>0</v>
      </c>
    </row>
    <row r="126" spans="5:35" ht="18" customHeight="1" x14ac:dyDescent="0.25">
      <c r="E126" s="1">
        <v>117</v>
      </c>
      <c r="F126" s="1">
        <f>IFERROR(IF($F$9&gt;=E126,SMALL(PROFILE!$X$13:$X$212,$F$8+E126),0),0)</f>
        <v>0</v>
      </c>
      <c r="G126" s="15">
        <f t="shared" si="24"/>
        <v>0</v>
      </c>
      <c r="H126" s="15" t="str">
        <f>IFERROR(IF($G126&gt;=1,INDEX(PROFILE!$I$13:$X$212,MATCH($F126,PROFILE!$X$13:$X$212,0),1),""),"")</f>
        <v/>
      </c>
      <c r="I126" s="16" t="str">
        <f>IFERROR(IF($G126&gt;=1,INDEX(PROFILE!$I$13:$X$212,MATCH($F126,PROFILE!$X$13:$X$212,0),2),""),"")</f>
        <v/>
      </c>
      <c r="J126" s="16" t="str">
        <f>IFERROR(IF($G126&gt;=1,INDEX(PROFILE!$I$13:$X$212,MATCH($F126,PROFILE!$X$13:$X$212,0),6),""),"")</f>
        <v/>
      </c>
      <c r="K126" s="17"/>
      <c r="L126" s="17"/>
      <c r="M126" s="17"/>
      <c r="N126" s="3">
        <f t="shared" si="25"/>
        <v>0</v>
      </c>
      <c r="O126" s="15">
        <f t="shared" si="38"/>
        <v>0</v>
      </c>
      <c r="P126" s="17"/>
      <c r="Q126" s="3">
        <f t="shared" si="21"/>
        <v>0</v>
      </c>
      <c r="R126" s="3">
        <f t="shared" si="26"/>
        <v>0</v>
      </c>
      <c r="S126" s="3">
        <f t="shared" si="36"/>
        <v>0</v>
      </c>
      <c r="T126" s="3">
        <f t="shared" si="37"/>
        <v>0</v>
      </c>
      <c r="U126" s="15">
        <f t="shared" si="27"/>
        <v>0</v>
      </c>
      <c r="V126" s="15">
        <f t="shared" si="28"/>
        <v>0</v>
      </c>
      <c r="W126" s="3">
        <f t="shared" si="22"/>
        <v>0</v>
      </c>
      <c r="X126" s="15">
        <f t="shared" si="29"/>
        <v>0</v>
      </c>
      <c r="Y126" s="15">
        <f t="shared" si="29"/>
        <v>0</v>
      </c>
      <c r="Z126" s="3">
        <f t="shared" si="23"/>
        <v>0</v>
      </c>
      <c r="AA126" s="3">
        <f t="shared" si="30"/>
        <v>0</v>
      </c>
      <c r="AB126" s="3">
        <f t="shared" si="31"/>
        <v>0</v>
      </c>
      <c r="AC126" s="1">
        <f>IFERROR(IF(G126&gt;=1,(IF(LEN(H126)&gt;=1,VLOOKUP(HLOOKUP(H126,PROFILE!$K$5:$V$8,4,0),PROFILE!$F$1:$G$3,2,0),0)),0),0)</f>
        <v>0</v>
      </c>
      <c r="AD126" s="1">
        <f>IFERROR(IF(G126&gt;=1,(IF(LEN(H126)&gt;=1,HLOOKUP(H126,PROFILE!$K$5:$V$8,2,0),0)),0),0)</f>
        <v>0</v>
      </c>
      <c r="AE126" s="1">
        <f>IFERROR(IF(G126&gt;=1,(IF(LEN(H126)&gt;=1,HLOOKUP(H126,PROFILE!$K$5:$V$8,3,0),0)),0),0)</f>
        <v>0</v>
      </c>
      <c r="AF126" s="1">
        <f t="shared" si="32"/>
        <v>0</v>
      </c>
      <c r="AG126" s="1">
        <f t="shared" si="33"/>
        <v>0</v>
      </c>
      <c r="AH126" s="1">
        <f t="shared" si="34"/>
        <v>0</v>
      </c>
      <c r="AI126" s="1">
        <f t="shared" si="35"/>
        <v>0</v>
      </c>
    </row>
    <row r="127" spans="5:35" ht="18" customHeight="1" x14ac:dyDescent="0.25">
      <c r="E127" s="1">
        <v>118</v>
      </c>
      <c r="F127" s="1">
        <f>IFERROR(IF($F$9&gt;=E127,SMALL(PROFILE!$X$13:$X$212,$F$8+E127),0),0)</f>
        <v>0</v>
      </c>
      <c r="G127" s="15">
        <f t="shared" si="24"/>
        <v>0</v>
      </c>
      <c r="H127" s="15" t="str">
        <f>IFERROR(IF($G127&gt;=1,INDEX(PROFILE!$I$13:$X$212,MATCH($F127,PROFILE!$X$13:$X$212,0),1),""),"")</f>
        <v/>
      </c>
      <c r="I127" s="16" t="str">
        <f>IFERROR(IF($G127&gt;=1,INDEX(PROFILE!$I$13:$X$212,MATCH($F127,PROFILE!$X$13:$X$212,0),2),""),"")</f>
        <v/>
      </c>
      <c r="J127" s="16" t="str">
        <f>IFERROR(IF($G127&gt;=1,INDEX(PROFILE!$I$13:$X$212,MATCH($F127,PROFILE!$X$13:$X$212,0),6),""),"")</f>
        <v/>
      </c>
      <c r="K127" s="17"/>
      <c r="L127" s="17"/>
      <c r="M127" s="17"/>
      <c r="N127" s="3">
        <f t="shared" si="25"/>
        <v>0</v>
      </c>
      <c r="O127" s="15">
        <f t="shared" si="38"/>
        <v>0</v>
      </c>
      <c r="P127" s="17"/>
      <c r="Q127" s="3">
        <f t="shared" si="21"/>
        <v>0</v>
      </c>
      <c r="R127" s="3">
        <f t="shared" si="26"/>
        <v>0</v>
      </c>
      <c r="S127" s="3">
        <f t="shared" si="36"/>
        <v>0</v>
      </c>
      <c r="T127" s="3">
        <f t="shared" si="37"/>
        <v>0</v>
      </c>
      <c r="U127" s="15">
        <f t="shared" si="27"/>
        <v>0</v>
      </c>
      <c r="V127" s="15">
        <f t="shared" si="28"/>
        <v>0</v>
      </c>
      <c r="W127" s="3">
        <f t="shared" si="22"/>
        <v>0</v>
      </c>
      <c r="X127" s="15">
        <f t="shared" si="29"/>
        <v>0</v>
      </c>
      <c r="Y127" s="15">
        <f t="shared" si="29"/>
        <v>0</v>
      </c>
      <c r="Z127" s="3">
        <f t="shared" si="23"/>
        <v>0</v>
      </c>
      <c r="AA127" s="3">
        <f t="shared" si="30"/>
        <v>0</v>
      </c>
      <c r="AB127" s="3">
        <f t="shared" si="31"/>
        <v>0</v>
      </c>
      <c r="AC127" s="1">
        <f>IFERROR(IF(G127&gt;=1,(IF(LEN(H127)&gt;=1,VLOOKUP(HLOOKUP(H127,PROFILE!$K$5:$V$8,4,0),PROFILE!$F$1:$G$3,2,0),0)),0),0)</f>
        <v>0</v>
      </c>
      <c r="AD127" s="1">
        <f>IFERROR(IF(G127&gt;=1,(IF(LEN(H127)&gt;=1,HLOOKUP(H127,PROFILE!$K$5:$V$8,2,0),0)),0),0)</f>
        <v>0</v>
      </c>
      <c r="AE127" s="1">
        <f>IFERROR(IF(G127&gt;=1,(IF(LEN(H127)&gt;=1,HLOOKUP(H127,PROFILE!$K$5:$V$8,3,0),0)),0),0)</f>
        <v>0</v>
      </c>
      <c r="AF127" s="1">
        <f t="shared" si="32"/>
        <v>0</v>
      </c>
      <c r="AG127" s="1">
        <f t="shared" si="33"/>
        <v>0</v>
      </c>
      <c r="AH127" s="1">
        <f t="shared" si="34"/>
        <v>0</v>
      </c>
      <c r="AI127" s="1">
        <f t="shared" si="35"/>
        <v>0</v>
      </c>
    </row>
    <row r="128" spans="5:35" ht="18" customHeight="1" x14ac:dyDescent="0.25">
      <c r="E128" s="1">
        <v>119</v>
      </c>
      <c r="F128" s="1">
        <f>IFERROR(IF($F$9&gt;=E128,SMALL(PROFILE!$X$13:$X$212,$F$8+E128),0),0)</f>
        <v>0</v>
      </c>
      <c r="G128" s="15">
        <f t="shared" si="24"/>
        <v>0</v>
      </c>
      <c r="H128" s="15" t="str">
        <f>IFERROR(IF($G128&gt;=1,INDEX(PROFILE!$I$13:$X$212,MATCH($F128,PROFILE!$X$13:$X$212,0),1),""),"")</f>
        <v/>
      </c>
      <c r="I128" s="16" t="str">
        <f>IFERROR(IF($G128&gt;=1,INDEX(PROFILE!$I$13:$X$212,MATCH($F128,PROFILE!$X$13:$X$212,0),2),""),"")</f>
        <v/>
      </c>
      <c r="J128" s="16" t="str">
        <f>IFERROR(IF($G128&gt;=1,INDEX(PROFILE!$I$13:$X$212,MATCH($F128,PROFILE!$X$13:$X$212,0),6),""),"")</f>
        <v/>
      </c>
      <c r="K128" s="17"/>
      <c r="L128" s="17"/>
      <c r="M128" s="17"/>
      <c r="N128" s="3">
        <f t="shared" si="25"/>
        <v>0</v>
      </c>
      <c r="O128" s="15">
        <f t="shared" si="38"/>
        <v>0</v>
      </c>
      <c r="P128" s="17"/>
      <c r="Q128" s="3">
        <f t="shared" si="21"/>
        <v>0</v>
      </c>
      <c r="R128" s="3">
        <f t="shared" si="26"/>
        <v>0</v>
      </c>
      <c r="S128" s="3">
        <f t="shared" si="36"/>
        <v>0</v>
      </c>
      <c r="T128" s="3">
        <f t="shared" si="37"/>
        <v>0</v>
      </c>
      <c r="U128" s="15">
        <f t="shared" si="27"/>
        <v>0</v>
      </c>
      <c r="V128" s="15">
        <f t="shared" si="28"/>
        <v>0</v>
      </c>
      <c r="W128" s="3">
        <f t="shared" si="22"/>
        <v>0</v>
      </c>
      <c r="X128" s="15">
        <f t="shared" si="29"/>
        <v>0</v>
      </c>
      <c r="Y128" s="15">
        <f t="shared" si="29"/>
        <v>0</v>
      </c>
      <c r="Z128" s="3">
        <f t="shared" si="23"/>
        <v>0</v>
      </c>
      <c r="AA128" s="3">
        <f t="shared" si="30"/>
        <v>0</v>
      </c>
      <c r="AB128" s="3">
        <f t="shared" si="31"/>
        <v>0</v>
      </c>
      <c r="AC128" s="1">
        <f>IFERROR(IF(G128&gt;=1,(IF(LEN(H128)&gt;=1,VLOOKUP(HLOOKUP(H128,PROFILE!$K$5:$V$8,4,0),PROFILE!$F$1:$G$3,2,0),0)),0),0)</f>
        <v>0</v>
      </c>
      <c r="AD128" s="1">
        <f>IFERROR(IF(G128&gt;=1,(IF(LEN(H128)&gt;=1,HLOOKUP(H128,PROFILE!$K$5:$V$8,2,0),0)),0),0)</f>
        <v>0</v>
      </c>
      <c r="AE128" s="1">
        <f>IFERROR(IF(G128&gt;=1,(IF(LEN(H128)&gt;=1,HLOOKUP(H128,PROFILE!$K$5:$V$8,3,0),0)),0),0)</f>
        <v>0</v>
      </c>
      <c r="AF128" s="1">
        <f t="shared" si="32"/>
        <v>0</v>
      </c>
      <c r="AG128" s="1">
        <f t="shared" si="33"/>
        <v>0</v>
      </c>
      <c r="AH128" s="1">
        <f t="shared" si="34"/>
        <v>0</v>
      </c>
      <c r="AI128" s="1">
        <f t="shared" si="35"/>
        <v>0</v>
      </c>
    </row>
    <row r="129" spans="5:35" ht="18" customHeight="1" x14ac:dyDescent="0.25">
      <c r="E129" s="1">
        <v>120</v>
      </c>
      <c r="F129" s="1">
        <f>IFERROR(IF($F$9&gt;=E129,SMALL(PROFILE!$X$13:$X$212,$F$8+E129),0),0)</f>
        <v>0</v>
      </c>
      <c r="G129" s="15">
        <f t="shared" si="24"/>
        <v>0</v>
      </c>
      <c r="H129" s="15" t="str">
        <f>IFERROR(IF($G129&gt;=1,INDEX(PROFILE!$I$13:$X$212,MATCH($F129,PROFILE!$X$13:$X$212,0),1),""),"")</f>
        <v/>
      </c>
      <c r="I129" s="16" t="str">
        <f>IFERROR(IF($G129&gt;=1,INDEX(PROFILE!$I$13:$X$212,MATCH($F129,PROFILE!$X$13:$X$212,0),2),""),"")</f>
        <v/>
      </c>
      <c r="J129" s="16" t="str">
        <f>IFERROR(IF($G129&gt;=1,INDEX(PROFILE!$I$13:$X$212,MATCH($F129,PROFILE!$X$13:$X$212,0),6),""),"")</f>
        <v/>
      </c>
      <c r="K129" s="17"/>
      <c r="L129" s="17"/>
      <c r="M129" s="17"/>
      <c r="N129" s="3">
        <f t="shared" si="25"/>
        <v>0</v>
      </c>
      <c r="O129" s="15">
        <f t="shared" si="38"/>
        <v>0</v>
      </c>
      <c r="P129" s="17"/>
      <c r="Q129" s="3">
        <f t="shared" si="21"/>
        <v>0</v>
      </c>
      <c r="R129" s="3">
        <f t="shared" si="26"/>
        <v>0</v>
      </c>
      <c r="S129" s="3">
        <f t="shared" si="36"/>
        <v>0</v>
      </c>
      <c r="T129" s="3">
        <f t="shared" si="37"/>
        <v>0</v>
      </c>
      <c r="U129" s="15">
        <f t="shared" si="27"/>
        <v>0</v>
      </c>
      <c r="V129" s="15">
        <f t="shared" si="28"/>
        <v>0</v>
      </c>
      <c r="W129" s="3">
        <f t="shared" si="22"/>
        <v>0</v>
      </c>
      <c r="X129" s="15">
        <f t="shared" si="29"/>
        <v>0</v>
      </c>
      <c r="Y129" s="15">
        <f t="shared" si="29"/>
        <v>0</v>
      </c>
      <c r="Z129" s="3">
        <f t="shared" si="23"/>
        <v>0</v>
      </c>
      <c r="AA129" s="3">
        <f t="shared" si="30"/>
        <v>0</v>
      </c>
      <c r="AB129" s="3">
        <f t="shared" si="31"/>
        <v>0</v>
      </c>
      <c r="AC129" s="1">
        <f>IFERROR(IF(G129&gt;=1,(IF(LEN(H129)&gt;=1,VLOOKUP(HLOOKUP(H129,PROFILE!$K$5:$V$8,4,0),PROFILE!$F$1:$G$3,2,0),0)),0),0)</f>
        <v>0</v>
      </c>
      <c r="AD129" s="1">
        <f>IFERROR(IF(G129&gt;=1,(IF(LEN(H129)&gt;=1,HLOOKUP(H129,PROFILE!$K$5:$V$8,2,0),0)),0),0)</f>
        <v>0</v>
      </c>
      <c r="AE129" s="1">
        <f>IFERROR(IF(G129&gt;=1,(IF(LEN(H129)&gt;=1,HLOOKUP(H129,PROFILE!$K$5:$V$8,3,0),0)),0),0)</f>
        <v>0</v>
      </c>
      <c r="AF129" s="1">
        <f t="shared" si="32"/>
        <v>0</v>
      </c>
      <c r="AG129" s="1">
        <f t="shared" si="33"/>
        <v>0</v>
      </c>
      <c r="AH129" s="1">
        <f t="shared" si="34"/>
        <v>0</v>
      </c>
      <c r="AI129" s="1">
        <f t="shared" si="35"/>
        <v>0</v>
      </c>
    </row>
    <row r="130" spans="5:35" ht="18" customHeight="1" x14ac:dyDescent="0.25">
      <c r="E130" s="1">
        <v>121</v>
      </c>
      <c r="F130" s="1">
        <f>IFERROR(IF($F$9&gt;=E130,SMALL(PROFILE!$X$13:$X$212,$F$8+E130),0),0)</f>
        <v>0</v>
      </c>
      <c r="G130" s="15">
        <f t="shared" si="24"/>
        <v>0</v>
      </c>
      <c r="H130" s="15" t="str">
        <f>IFERROR(IF($G130&gt;=1,INDEX(PROFILE!$I$13:$X$212,MATCH($F130,PROFILE!$X$13:$X$212,0),1),""),"")</f>
        <v/>
      </c>
      <c r="I130" s="16" t="str">
        <f>IFERROR(IF($G130&gt;=1,INDEX(PROFILE!$I$13:$X$212,MATCH($F130,PROFILE!$X$13:$X$212,0),2),""),"")</f>
        <v/>
      </c>
      <c r="J130" s="16" t="str">
        <f>IFERROR(IF($G130&gt;=1,INDEX(PROFILE!$I$13:$X$212,MATCH($F130,PROFILE!$X$13:$X$212,0),6),""),"")</f>
        <v/>
      </c>
      <c r="K130" s="17"/>
      <c r="L130" s="17"/>
      <c r="M130" s="17"/>
      <c r="N130" s="3">
        <f t="shared" si="25"/>
        <v>0</v>
      </c>
      <c r="O130" s="15">
        <f t="shared" si="38"/>
        <v>0</v>
      </c>
      <c r="P130" s="17"/>
      <c r="Q130" s="3">
        <f t="shared" si="21"/>
        <v>0</v>
      </c>
      <c r="R130" s="3">
        <f t="shared" si="26"/>
        <v>0</v>
      </c>
      <c r="S130" s="3">
        <f t="shared" si="36"/>
        <v>0</v>
      </c>
      <c r="T130" s="3">
        <f t="shared" si="37"/>
        <v>0</v>
      </c>
      <c r="U130" s="15">
        <f t="shared" si="27"/>
        <v>0</v>
      </c>
      <c r="V130" s="15">
        <f t="shared" si="28"/>
        <v>0</v>
      </c>
      <c r="W130" s="3">
        <f t="shared" si="22"/>
        <v>0</v>
      </c>
      <c r="X130" s="15">
        <f t="shared" si="29"/>
        <v>0</v>
      </c>
      <c r="Y130" s="15">
        <f t="shared" si="29"/>
        <v>0</v>
      </c>
      <c r="Z130" s="3">
        <f t="shared" si="23"/>
        <v>0</v>
      </c>
      <c r="AA130" s="3">
        <f t="shared" si="30"/>
        <v>0</v>
      </c>
      <c r="AB130" s="3">
        <f t="shared" si="31"/>
        <v>0</v>
      </c>
      <c r="AC130" s="1">
        <f>IFERROR(IF(G130&gt;=1,(IF(LEN(H130)&gt;=1,VLOOKUP(HLOOKUP(H130,PROFILE!$K$5:$V$8,4,0),PROFILE!$F$1:$G$3,2,0),0)),0),0)</f>
        <v>0</v>
      </c>
      <c r="AD130" s="1">
        <f>IFERROR(IF(G130&gt;=1,(IF(LEN(H130)&gt;=1,HLOOKUP(H130,PROFILE!$K$5:$V$8,2,0),0)),0),0)</f>
        <v>0</v>
      </c>
      <c r="AE130" s="1">
        <f>IFERROR(IF(G130&gt;=1,(IF(LEN(H130)&gt;=1,HLOOKUP(H130,PROFILE!$K$5:$V$8,3,0),0)),0),0)</f>
        <v>0</v>
      </c>
      <c r="AF130" s="1">
        <f t="shared" si="32"/>
        <v>0</v>
      </c>
      <c r="AG130" s="1">
        <f t="shared" si="33"/>
        <v>0</v>
      </c>
      <c r="AH130" s="1">
        <f t="shared" si="34"/>
        <v>0</v>
      </c>
      <c r="AI130" s="1">
        <f t="shared" si="35"/>
        <v>0</v>
      </c>
    </row>
    <row r="131" spans="5:35" ht="18" customHeight="1" x14ac:dyDescent="0.25">
      <c r="E131" s="1">
        <v>122</v>
      </c>
      <c r="F131" s="1">
        <f>IFERROR(IF($F$9&gt;=E131,SMALL(PROFILE!$X$13:$X$212,$F$8+E131),0),0)</f>
        <v>0</v>
      </c>
      <c r="G131" s="15">
        <f t="shared" si="24"/>
        <v>0</v>
      </c>
      <c r="H131" s="15" t="str">
        <f>IFERROR(IF($G131&gt;=1,INDEX(PROFILE!$I$13:$X$212,MATCH($F131,PROFILE!$X$13:$X$212,0),1),""),"")</f>
        <v/>
      </c>
      <c r="I131" s="16" t="str">
        <f>IFERROR(IF($G131&gt;=1,INDEX(PROFILE!$I$13:$X$212,MATCH($F131,PROFILE!$X$13:$X$212,0),2),""),"")</f>
        <v/>
      </c>
      <c r="J131" s="16" t="str">
        <f>IFERROR(IF($G131&gt;=1,INDEX(PROFILE!$I$13:$X$212,MATCH($F131,PROFILE!$X$13:$X$212,0),6),""),"")</f>
        <v/>
      </c>
      <c r="K131" s="17"/>
      <c r="L131" s="17"/>
      <c r="M131" s="17"/>
      <c r="N131" s="3">
        <f t="shared" si="25"/>
        <v>0</v>
      </c>
      <c r="O131" s="15">
        <f t="shared" si="38"/>
        <v>0</v>
      </c>
      <c r="P131" s="17"/>
      <c r="Q131" s="3">
        <f t="shared" si="21"/>
        <v>0</v>
      </c>
      <c r="R131" s="3">
        <f t="shared" si="26"/>
        <v>0</v>
      </c>
      <c r="S131" s="3">
        <f t="shared" si="36"/>
        <v>0</v>
      </c>
      <c r="T131" s="3">
        <f t="shared" si="37"/>
        <v>0</v>
      </c>
      <c r="U131" s="15">
        <f t="shared" si="27"/>
        <v>0</v>
      </c>
      <c r="V131" s="15">
        <f t="shared" si="28"/>
        <v>0</v>
      </c>
      <c r="W131" s="3">
        <f t="shared" si="22"/>
        <v>0</v>
      </c>
      <c r="X131" s="15">
        <f t="shared" si="29"/>
        <v>0</v>
      </c>
      <c r="Y131" s="15">
        <f t="shared" si="29"/>
        <v>0</v>
      </c>
      <c r="Z131" s="3">
        <f t="shared" si="23"/>
        <v>0</v>
      </c>
      <c r="AA131" s="3">
        <f t="shared" si="30"/>
        <v>0</v>
      </c>
      <c r="AB131" s="3">
        <f t="shared" si="31"/>
        <v>0</v>
      </c>
      <c r="AC131" s="1">
        <f>IFERROR(IF(G131&gt;=1,(IF(LEN(H131)&gt;=1,VLOOKUP(HLOOKUP(H131,PROFILE!$K$5:$V$8,4,0),PROFILE!$F$1:$G$3,2,0),0)),0),0)</f>
        <v>0</v>
      </c>
      <c r="AD131" s="1">
        <f>IFERROR(IF(G131&gt;=1,(IF(LEN(H131)&gt;=1,HLOOKUP(H131,PROFILE!$K$5:$V$8,2,0),0)),0),0)</f>
        <v>0</v>
      </c>
      <c r="AE131" s="1">
        <f>IFERROR(IF(G131&gt;=1,(IF(LEN(H131)&gt;=1,HLOOKUP(H131,PROFILE!$K$5:$V$8,3,0),0)),0),0)</f>
        <v>0</v>
      </c>
      <c r="AF131" s="1">
        <f t="shared" si="32"/>
        <v>0</v>
      </c>
      <c r="AG131" s="1">
        <f t="shared" si="33"/>
        <v>0</v>
      </c>
      <c r="AH131" s="1">
        <f t="shared" si="34"/>
        <v>0</v>
      </c>
      <c r="AI131" s="1">
        <f t="shared" si="35"/>
        <v>0</v>
      </c>
    </row>
    <row r="132" spans="5:35" ht="18" customHeight="1" x14ac:dyDescent="0.25">
      <c r="E132" s="1">
        <v>123</v>
      </c>
      <c r="F132" s="1">
        <f>IFERROR(IF($F$9&gt;=E132,SMALL(PROFILE!$X$13:$X$212,$F$8+E132),0),0)</f>
        <v>0</v>
      </c>
      <c r="G132" s="15">
        <f t="shared" si="24"/>
        <v>0</v>
      </c>
      <c r="H132" s="15" t="str">
        <f>IFERROR(IF($G132&gt;=1,INDEX(PROFILE!$I$13:$X$212,MATCH($F132,PROFILE!$X$13:$X$212,0),1),""),"")</f>
        <v/>
      </c>
      <c r="I132" s="16" t="str">
        <f>IFERROR(IF($G132&gt;=1,INDEX(PROFILE!$I$13:$X$212,MATCH($F132,PROFILE!$X$13:$X$212,0),2),""),"")</f>
        <v/>
      </c>
      <c r="J132" s="16" t="str">
        <f>IFERROR(IF($G132&gt;=1,INDEX(PROFILE!$I$13:$X$212,MATCH($F132,PROFILE!$X$13:$X$212,0),6),""),"")</f>
        <v/>
      </c>
      <c r="K132" s="17"/>
      <c r="L132" s="17"/>
      <c r="M132" s="17"/>
      <c r="N132" s="3">
        <f t="shared" si="25"/>
        <v>0</v>
      </c>
      <c r="O132" s="15">
        <f t="shared" si="38"/>
        <v>0</v>
      </c>
      <c r="P132" s="17"/>
      <c r="Q132" s="3">
        <f t="shared" si="21"/>
        <v>0</v>
      </c>
      <c r="R132" s="3">
        <f t="shared" si="26"/>
        <v>0</v>
      </c>
      <c r="S132" s="3">
        <f t="shared" si="36"/>
        <v>0</v>
      </c>
      <c r="T132" s="3">
        <f t="shared" si="37"/>
        <v>0</v>
      </c>
      <c r="U132" s="15">
        <f t="shared" si="27"/>
        <v>0</v>
      </c>
      <c r="V132" s="15">
        <f t="shared" si="28"/>
        <v>0</v>
      </c>
      <c r="W132" s="3">
        <f t="shared" si="22"/>
        <v>0</v>
      </c>
      <c r="X132" s="15">
        <f t="shared" si="29"/>
        <v>0</v>
      </c>
      <c r="Y132" s="15">
        <f t="shared" si="29"/>
        <v>0</v>
      </c>
      <c r="Z132" s="3">
        <f t="shared" si="23"/>
        <v>0</v>
      </c>
      <c r="AA132" s="3">
        <f t="shared" si="30"/>
        <v>0</v>
      </c>
      <c r="AB132" s="3">
        <f t="shared" si="31"/>
        <v>0</v>
      </c>
      <c r="AC132" s="1">
        <f>IFERROR(IF(G132&gt;=1,(IF(LEN(H132)&gt;=1,VLOOKUP(HLOOKUP(H132,PROFILE!$K$5:$V$8,4,0),PROFILE!$F$1:$G$3,2,0),0)),0),0)</f>
        <v>0</v>
      </c>
      <c r="AD132" s="1">
        <f>IFERROR(IF(G132&gt;=1,(IF(LEN(H132)&gt;=1,HLOOKUP(H132,PROFILE!$K$5:$V$8,2,0),0)),0),0)</f>
        <v>0</v>
      </c>
      <c r="AE132" s="1">
        <f>IFERROR(IF(G132&gt;=1,(IF(LEN(H132)&gt;=1,HLOOKUP(H132,PROFILE!$K$5:$V$8,3,0),0)),0),0)</f>
        <v>0</v>
      </c>
      <c r="AF132" s="1">
        <f t="shared" si="32"/>
        <v>0</v>
      </c>
      <c r="AG132" s="1">
        <f t="shared" si="33"/>
        <v>0</v>
      </c>
      <c r="AH132" s="1">
        <f t="shared" si="34"/>
        <v>0</v>
      </c>
      <c r="AI132" s="1">
        <f t="shared" si="35"/>
        <v>0</v>
      </c>
    </row>
    <row r="133" spans="5:35" ht="18" customHeight="1" x14ac:dyDescent="0.25">
      <c r="E133" s="1">
        <v>124</v>
      </c>
      <c r="F133" s="1">
        <f>IFERROR(IF($F$9&gt;=E133,SMALL(PROFILE!$X$13:$X$212,$F$8+E133),0),0)</f>
        <v>0</v>
      </c>
      <c r="G133" s="15">
        <f t="shared" si="24"/>
        <v>0</v>
      </c>
      <c r="H133" s="15" t="str">
        <f>IFERROR(IF($G133&gt;=1,INDEX(PROFILE!$I$13:$X$212,MATCH($F133,PROFILE!$X$13:$X$212,0),1),""),"")</f>
        <v/>
      </c>
      <c r="I133" s="16" t="str">
        <f>IFERROR(IF($G133&gt;=1,INDEX(PROFILE!$I$13:$X$212,MATCH($F133,PROFILE!$X$13:$X$212,0),2),""),"")</f>
        <v/>
      </c>
      <c r="J133" s="16" t="str">
        <f>IFERROR(IF($G133&gt;=1,INDEX(PROFILE!$I$13:$X$212,MATCH($F133,PROFILE!$X$13:$X$212,0),6),""),"")</f>
        <v/>
      </c>
      <c r="K133" s="17"/>
      <c r="L133" s="17"/>
      <c r="M133" s="17"/>
      <c r="N133" s="3">
        <f t="shared" si="25"/>
        <v>0</v>
      </c>
      <c r="O133" s="15">
        <f t="shared" si="38"/>
        <v>0</v>
      </c>
      <c r="P133" s="17"/>
      <c r="Q133" s="3">
        <f t="shared" si="21"/>
        <v>0</v>
      </c>
      <c r="R133" s="3">
        <f t="shared" si="26"/>
        <v>0</v>
      </c>
      <c r="S133" s="3">
        <f t="shared" si="36"/>
        <v>0</v>
      </c>
      <c r="T133" s="3">
        <f t="shared" si="37"/>
        <v>0</v>
      </c>
      <c r="U133" s="15">
        <f t="shared" si="27"/>
        <v>0</v>
      </c>
      <c r="V133" s="15">
        <f t="shared" si="28"/>
        <v>0</v>
      </c>
      <c r="W133" s="3">
        <f t="shared" si="22"/>
        <v>0</v>
      </c>
      <c r="X133" s="15">
        <f t="shared" si="29"/>
        <v>0</v>
      </c>
      <c r="Y133" s="15">
        <f t="shared" si="29"/>
        <v>0</v>
      </c>
      <c r="Z133" s="3">
        <f t="shared" si="23"/>
        <v>0</v>
      </c>
      <c r="AA133" s="3">
        <f t="shared" si="30"/>
        <v>0</v>
      </c>
      <c r="AB133" s="3">
        <f t="shared" si="31"/>
        <v>0</v>
      </c>
      <c r="AC133" s="1">
        <f>IFERROR(IF(G133&gt;=1,(IF(LEN(H133)&gt;=1,VLOOKUP(HLOOKUP(H133,PROFILE!$K$5:$V$8,4,0),PROFILE!$F$1:$G$3,2,0),0)),0),0)</f>
        <v>0</v>
      </c>
      <c r="AD133" s="1">
        <f>IFERROR(IF(G133&gt;=1,(IF(LEN(H133)&gt;=1,HLOOKUP(H133,PROFILE!$K$5:$V$8,2,0),0)),0),0)</f>
        <v>0</v>
      </c>
      <c r="AE133" s="1">
        <f>IFERROR(IF(G133&gt;=1,(IF(LEN(H133)&gt;=1,HLOOKUP(H133,PROFILE!$K$5:$V$8,3,0),0)),0),0)</f>
        <v>0</v>
      </c>
      <c r="AF133" s="1">
        <f t="shared" si="32"/>
        <v>0</v>
      </c>
      <c r="AG133" s="1">
        <f t="shared" si="33"/>
        <v>0</v>
      </c>
      <c r="AH133" s="1">
        <f t="shared" si="34"/>
        <v>0</v>
      </c>
      <c r="AI133" s="1">
        <f t="shared" si="35"/>
        <v>0</v>
      </c>
    </row>
    <row r="134" spans="5:35" ht="18" customHeight="1" x14ac:dyDescent="0.25">
      <c r="E134" s="1">
        <v>125</v>
      </c>
      <c r="F134" s="1">
        <f>IFERROR(IF($F$9&gt;=E134,SMALL(PROFILE!$X$13:$X$212,$F$8+E134),0),0)</f>
        <v>0</v>
      </c>
      <c r="G134" s="15">
        <f t="shared" si="24"/>
        <v>0</v>
      </c>
      <c r="H134" s="15" t="str">
        <f>IFERROR(IF($G134&gt;=1,INDEX(PROFILE!$I$13:$X$212,MATCH($F134,PROFILE!$X$13:$X$212,0),1),""),"")</f>
        <v/>
      </c>
      <c r="I134" s="16" t="str">
        <f>IFERROR(IF($G134&gt;=1,INDEX(PROFILE!$I$13:$X$212,MATCH($F134,PROFILE!$X$13:$X$212,0),2),""),"")</f>
        <v/>
      </c>
      <c r="J134" s="16" t="str">
        <f>IFERROR(IF($G134&gt;=1,INDEX(PROFILE!$I$13:$X$212,MATCH($F134,PROFILE!$X$13:$X$212,0),6),""),"")</f>
        <v/>
      </c>
      <c r="K134" s="17"/>
      <c r="L134" s="17"/>
      <c r="M134" s="17"/>
      <c r="N134" s="3">
        <f t="shared" si="25"/>
        <v>0</v>
      </c>
      <c r="O134" s="15">
        <f t="shared" si="38"/>
        <v>0</v>
      </c>
      <c r="P134" s="17"/>
      <c r="Q134" s="3">
        <f t="shared" si="21"/>
        <v>0</v>
      </c>
      <c r="R134" s="3">
        <f t="shared" si="26"/>
        <v>0</v>
      </c>
      <c r="S134" s="3">
        <f t="shared" si="36"/>
        <v>0</v>
      </c>
      <c r="T134" s="3">
        <f t="shared" si="37"/>
        <v>0</v>
      </c>
      <c r="U134" s="15">
        <f t="shared" si="27"/>
        <v>0</v>
      </c>
      <c r="V134" s="15">
        <f t="shared" si="28"/>
        <v>0</v>
      </c>
      <c r="W134" s="3">
        <f t="shared" si="22"/>
        <v>0</v>
      </c>
      <c r="X134" s="15">
        <f t="shared" si="29"/>
        <v>0</v>
      </c>
      <c r="Y134" s="15">
        <f t="shared" si="29"/>
        <v>0</v>
      </c>
      <c r="Z134" s="3">
        <f t="shared" si="23"/>
        <v>0</v>
      </c>
      <c r="AA134" s="3">
        <f t="shared" si="30"/>
        <v>0</v>
      </c>
      <c r="AB134" s="3">
        <f t="shared" si="31"/>
        <v>0</v>
      </c>
      <c r="AC134" s="1">
        <f>IFERROR(IF(G134&gt;=1,(IF(LEN(H134)&gt;=1,VLOOKUP(HLOOKUP(H134,PROFILE!$K$5:$V$8,4,0),PROFILE!$F$1:$G$3,2,0),0)),0),0)</f>
        <v>0</v>
      </c>
      <c r="AD134" s="1">
        <f>IFERROR(IF(G134&gt;=1,(IF(LEN(H134)&gt;=1,HLOOKUP(H134,PROFILE!$K$5:$V$8,2,0),0)),0),0)</f>
        <v>0</v>
      </c>
      <c r="AE134" s="1">
        <f>IFERROR(IF(G134&gt;=1,(IF(LEN(H134)&gt;=1,HLOOKUP(H134,PROFILE!$K$5:$V$8,3,0),0)),0),0)</f>
        <v>0</v>
      </c>
      <c r="AF134" s="1">
        <f t="shared" si="32"/>
        <v>0</v>
      </c>
      <c r="AG134" s="1">
        <f t="shared" si="33"/>
        <v>0</v>
      </c>
      <c r="AH134" s="1">
        <f t="shared" si="34"/>
        <v>0</v>
      </c>
      <c r="AI134" s="1">
        <f t="shared" si="35"/>
        <v>0</v>
      </c>
    </row>
    <row r="135" spans="5:35" ht="18" customHeight="1" x14ac:dyDescent="0.25">
      <c r="E135" s="1">
        <v>126</v>
      </c>
      <c r="F135" s="1">
        <f>IFERROR(IF($F$9&gt;=E135,SMALL(PROFILE!$X$13:$X$212,$F$8+E135),0),0)</f>
        <v>0</v>
      </c>
      <c r="G135" s="15">
        <f t="shared" si="24"/>
        <v>0</v>
      </c>
      <c r="H135" s="15" t="str">
        <f>IFERROR(IF($G135&gt;=1,INDEX(PROFILE!$I$13:$X$212,MATCH($F135,PROFILE!$X$13:$X$212,0),1),""),"")</f>
        <v/>
      </c>
      <c r="I135" s="16" t="str">
        <f>IFERROR(IF($G135&gt;=1,INDEX(PROFILE!$I$13:$X$212,MATCH($F135,PROFILE!$X$13:$X$212,0),2),""),"")</f>
        <v/>
      </c>
      <c r="J135" s="16" t="str">
        <f>IFERROR(IF($G135&gt;=1,INDEX(PROFILE!$I$13:$X$212,MATCH($F135,PROFILE!$X$13:$X$212,0),6),""),"")</f>
        <v/>
      </c>
      <c r="K135" s="17"/>
      <c r="L135" s="17"/>
      <c r="M135" s="17"/>
      <c r="N135" s="3">
        <f t="shared" si="25"/>
        <v>0</v>
      </c>
      <c r="O135" s="15">
        <f t="shared" si="38"/>
        <v>0</v>
      </c>
      <c r="P135" s="17"/>
      <c r="Q135" s="3">
        <f t="shared" si="21"/>
        <v>0</v>
      </c>
      <c r="R135" s="3">
        <f t="shared" si="26"/>
        <v>0</v>
      </c>
      <c r="S135" s="3">
        <f t="shared" si="36"/>
        <v>0</v>
      </c>
      <c r="T135" s="3">
        <f t="shared" si="37"/>
        <v>0</v>
      </c>
      <c r="U135" s="15">
        <f t="shared" si="27"/>
        <v>0</v>
      </c>
      <c r="V135" s="15">
        <f t="shared" si="28"/>
        <v>0</v>
      </c>
      <c r="W135" s="3">
        <f t="shared" si="22"/>
        <v>0</v>
      </c>
      <c r="X135" s="15">
        <f t="shared" si="29"/>
        <v>0</v>
      </c>
      <c r="Y135" s="15">
        <f t="shared" si="29"/>
        <v>0</v>
      </c>
      <c r="Z135" s="3">
        <f t="shared" si="23"/>
        <v>0</v>
      </c>
      <c r="AA135" s="3">
        <f t="shared" si="30"/>
        <v>0</v>
      </c>
      <c r="AB135" s="3">
        <f t="shared" si="31"/>
        <v>0</v>
      </c>
      <c r="AC135" s="1">
        <f>IFERROR(IF(G135&gt;=1,(IF(LEN(H135)&gt;=1,VLOOKUP(HLOOKUP(H135,PROFILE!$K$5:$V$8,4,0),PROFILE!$F$1:$G$3,2,0),0)),0),0)</f>
        <v>0</v>
      </c>
      <c r="AD135" s="1">
        <f>IFERROR(IF(G135&gt;=1,(IF(LEN(H135)&gt;=1,HLOOKUP(H135,PROFILE!$K$5:$V$8,2,0),0)),0),0)</f>
        <v>0</v>
      </c>
      <c r="AE135" s="1">
        <f>IFERROR(IF(G135&gt;=1,(IF(LEN(H135)&gt;=1,HLOOKUP(H135,PROFILE!$K$5:$V$8,3,0),0)),0),0)</f>
        <v>0</v>
      </c>
      <c r="AF135" s="1">
        <f t="shared" si="32"/>
        <v>0</v>
      </c>
      <c r="AG135" s="1">
        <f t="shared" si="33"/>
        <v>0</v>
      </c>
      <c r="AH135" s="1">
        <f t="shared" si="34"/>
        <v>0</v>
      </c>
      <c r="AI135" s="1">
        <f t="shared" si="35"/>
        <v>0</v>
      </c>
    </row>
    <row r="136" spans="5:35" ht="18" customHeight="1" x14ac:dyDescent="0.25">
      <c r="E136" s="1">
        <v>127</v>
      </c>
      <c r="F136" s="1">
        <f>IFERROR(IF($F$9&gt;=E136,SMALL(PROFILE!$X$13:$X$212,$F$8+E136),0),0)</f>
        <v>0</v>
      </c>
      <c r="G136" s="15">
        <f t="shared" si="24"/>
        <v>0</v>
      </c>
      <c r="H136" s="15" t="str">
        <f>IFERROR(IF($G136&gt;=1,INDEX(PROFILE!$I$13:$X$212,MATCH($F136,PROFILE!$X$13:$X$212,0),1),""),"")</f>
        <v/>
      </c>
      <c r="I136" s="16" t="str">
        <f>IFERROR(IF($G136&gt;=1,INDEX(PROFILE!$I$13:$X$212,MATCH($F136,PROFILE!$X$13:$X$212,0),2),""),"")</f>
        <v/>
      </c>
      <c r="J136" s="16" t="str">
        <f>IFERROR(IF($G136&gt;=1,INDEX(PROFILE!$I$13:$X$212,MATCH($F136,PROFILE!$X$13:$X$212,0),6),""),"")</f>
        <v/>
      </c>
      <c r="K136" s="17"/>
      <c r="L136" s="17"/>
      <c r="M136" s="17"/>
      <c r="N136" s="3">
        <f t="shared" si="25"/>
        <v>0</v>
      </c>
      <c r="O136" s="15">
        <f t="shared" si="38"/>
        <v>0</v>
      </c>
      <c r="P136" s="17"/>
      <c r="Q136" s="3">
        <f t="shared" si="21"/>
        <v>0</v>
      </c>
      <c r="R136" s="3">
        <f t="shared" si="26"/>
        <v>0</v>
      </c>
      <c r="S136" s="3">
        <f t="shared" si="36"/>
        <v>0</v>
      </c>
      <c r="T136" s="3">
        <f t="shared" si="37"/>
        <v>0</v>
      </c>
      <c r="U136" s="15">
        <f t="shared" si="27"/>
        <v>0</v>
      </c>
      <c r="V136" s="15">
        <f t="shared" si="28"/>
        <v>0</v>
      </c>
      <c r="W136" s="3">
        <f t="shared" si="22"/>
        <v>0</v>
      </c>
      <c r="X136" s="15">
        <f t="shared" si="29"/>
        <v>0</v>
      </c>
      <c r="Y136" s="15">
        <f t="shared" si="29"/>
        <v>0</v>
      </c>
      <c r="Z136" s="3">
        <f t="shared" si="23"/>
        <v>0</v>
      </c>
      <c r="AA136" s="3">
        <f t="shared" si="30"/>
        <v>0</v>
      </c>
      <c r="AB136" s="3">
        <f t="shared" si="31"/>
        <v>0</v>
      </c>
      <c r="AC136" s="1">
        <f>IFERROR(IF(G136&gt;=1,(IF(LEN(H136)&gt;=1,VLOOKUP(HLOOKUP(H136,PROFILE!$K$5:$V$8,4,0),PROFILE!$F$1:$G$3,2,0),0)),0),0)</f>
        <v>0</v>
      </c>
      <c r="AD136" s="1">
        <f>IFERROR(IF(G136&gt;=1,(IF(LEN(H136)&gt;=1,HLOOKUP(H136,PROFILE!$K$5:$V$8,2,0),0)),0),0)</f>
        <v>0</v>
      </c>
      <c r="AE136" s="1">
        <f>IFERROR(IF(G136&gt;=1,(IF(LEN(H136)&gt;=1,HLOOKUP(H136,PROFILE!$K$5:$V$8,3,0),0)),0),0)</f>
        <v>0</v>
      </c>
      <c r="AF136" s="1">
        <f t="shared" si="32"/>
        <v>0</v>
      </c>
      <c r="AG136" s="1">
        <f t="shared" si="33"/>
        <v>0</v>
      </c>
      <c r="AH136" s="1">
        <f t="shared" si="34"/>
        <v>0</v>
      </c>
      <c r="AI136" s="1">
        <f t="shared" si="35"/>
        <v>0</v>
      </c>
    </row>
    <row r="137" spans="5:35" ht="18" customHeight="1" x14ac:dyDescent="0.25">
      <c r="E137" s="1">
        <v>128</v>
      </c>
      <c r="F137" s="1">
        <f>IFERROR(IF($F$9&gt;=E137,SMALL(PROFILE!$X$13:$X$212,$F$8+E137),0),0)</f>
        <v>0</v>
      </c>
      <c r="G137" s="15">
        <f t="shared" si="24"/>
        <v>0</v>
      </c>
      <c r="H137" s="15" t="str">
        <f>IFERROR(IF($G137&gt;=1,INDEX(PROFILE!$I$13:$X$212,MATCH($F137,PROFILE!$X$13:$X$212,0),1),""),"")</f>
        <v/>
      </c>
      <c r="I137" s="16" t="str">
        <f>IFERROR(IF($G137&gt;=1,INDEX(PROFILE!$I$13:$X$212,MATCH($F137,PROFILE!$X$13:$X$212,0),2),""),"")</f>
        <v/>
      </c>
      <c r="J137" s="16" t="str">
        <f>IFERROR(IF($G137&gt;=1,INDEX(PROFILE!$I$13:$X$212,MATCH($F137,PROFILE!$X$13:$X$212,0),6),""),"")</f>
        <v/>
      </c>
      <c r="K137" s="17"/>
      <c r="L137" s="17"/>
      <c r="M137" s="17"/>
      <c r="N137" s="3">
        <f t="shared" si="25"/>
        <v>0</v>
      </c>
      <c r="O137" s="15">
        <f t="shared" si="38"/>
        <v>0</v>
      </c>
      <c r="P137" s="17"/>
      <c r="Q137" s="3">
        <f t="shared" si="21"/>
        <v>0</v>
      </c>
      <c r="R137" s="3">
        <f t="shared" si="26"/>
        <v>0</v>
      </c>
      <c r="S137" s="3">
        <f t="shared" si="36"/>
        <v>0</v>
      </c>
      <c r="T137" s="3">
        <f t="shared" si="37"/>
        <v>0</v>
      </c>
      <c r="U137" s="15">
        <f t="shared" si="27"/>
        <v>0</v>
      </c>
      <c r="V137" s="15">
        <f t="shared" si="28"/>
        <v>0</v>
      </c>
      <c r="W137" s="3">
        <f t="shared" si="22"/>
        <v>0</v>
      </c>
      <c r="X137" s="15">
        <f t="shared" si="29"/>
        <v>0</v>
      </c>
      <c r="Y137" s="15">
        <f t="shared" si="29"/>
        <v>0</v>
      </c>
      <c r="Z137" s="3">
        <f t="shared" si="23"/>
        <v>0</v>
      </c>
      <c r="AA137" s="3">
        <f t="shared" si="30"/>
        <v>0</v>
      </c>
      <c r="AB137" s="3">
        <f t="shared" si="31"/>
        <v>0</v>
      </c>
      <c r="AC137" s="1">
        <f>IFERROR(IF(G137&gt;=1,(IF(LEN(H137)&gt;=1,VLOOKUP(HLOOKUP(H137,PROFILE!$K$5:$V$8,4,0),PROFILE!$F$1:$G$3,2,0),0)),0),0)</f>
        <v>0</v>
      </c>
      <c r="AD137" s="1">
        <f>IFERROR(IF(G137&gt;=1,(IF(LEN(H137)&gt;=1,HLOOKUP(H137,PROFILE!$K$5:$V$8,2,0),0)),0),0)</f>
        <v>0</v>
      </c>
      <c r="AE137" s="1">
        <f>IFERROR(IF(G137&gt;=1,(IF(LEN(H137)&gt;=1,HLOOKUP(H137,PROFILE!$K$5:$V$8,3,0),0)),0),0)</f>
        <v>0</v>
      </c>
      <c r="AF137" s="1">
        <f t="shared" si="32"/>
        <v>0</v>
      </c>
      <c r="AG137" s="1">
        <f t="shared" si="33"/>
        <v>0</v>
      </c>
      <c r="AH137" s="1">
        <f t="shared" si="34"/>
        <v>0</v>
      </c>
      <c r="AI137" s="1">
        <f t="shared" si="35"/>
        <v>0</v>
      </c>
    </row>
    <row r="138" spans="5:35" ht="18" customHeight="1" x14ac:dyDescent="0.25">
      <c r="E138" s="1">
        <v>129</v>
      </c>
      <c r="F138" s="1">
        <f>IFERROR(IF($F$9&gt;=E138,SMALL(PROFILE!$X$13:$X$212,$F$8+E138),0),0)</f>
        <v>0</v>
      </c>
      <c r="G138" s="15">
        <f t="shared" si="24"/>
        <v>0</v>
      </c>
      <c r="H138" s="15" t="str">
        <f>IFERROR(IF($G138&gt;=1,INDEX(PROFILE!$I$13:$X$212,MATCH($F138,PROFILE!$X$13:$X$212,0),1),""),"")</f>
        <v/>
      </c>
      <c r="I138" s="16" t="str">
        <f>IFERROR(IF($G138&gt;=1,INDEX(PROFILE!$I$13:$X$212,MATCH($F138,PROFILE!$X$13:$X$212,0),2),""),"")</f>
        <v/>
      </c>
      <c r="J138" s="16" t="str">
        <f>IFERROR(IF($G138&gt;=1,INDEX(PROFILE!$I$13:$X$212,MATCH($F138,PROFILE!$X$13:$X$212,0),6),""),"")</f>
        <v/>
      </c>
      <c r="K138" s="17"/>
      <c r="L138" s="17"/>
      <c r="M138" s="17"/>
      <c r="N138" s="3">
        <f t="shared" si="25"/>
        <v>0</v>
      </c>
      <c r="O138" s="15">
        <f t="shared" si="38"/>
        <v>0</v>
      </c>
      <c r="P138" s="17"/>
      <c r="Q138" s="3">
        <f t="shared" ref="Q138:Q201" si="39">O138+P138</f>
        <v>0</v>
      </c>
      <c r="R138" s="3">
        <f t="shared" si="26"/>
        <v>0</v>
      </c>
      <c r="S138" s="3">
        <f t="shared" si="36"/>
        <v>0</v>
      </c>
      <c r="T138" s="3">
        <f t="shared" si="37"/>
        <v>0</v>
      </c>
      <c r="U138" s="15">
        <f t="shared" si="27"/>
        <v>0</v>
      </c>
      <c r="V138" s="15">
        <f t="shared" si="28"/>
        <v>0</v>
      </c>
      <c r="W138" s="3">
        <f t="shared" ref="W138:W201" si="40">U138+V138</f>
        <v>0</v>
      </c>
      <c r="X138" s="15">
        <f t="shared" si="29"/>
        <v>0</v>
      </c>
      <c r="Y138" s="15">
        <f t="shared" si="29"/>
        <v>0</v>
      </c>
      <c r="Z138" s="3">
        <f t="shared" ref="Z138:Z201" si="41">X138+Y138</f>
        <v>0</v>
      </c>
      <c r="AA138" s="3">
        <f t="shared" si="30"/>
        <v>0</v>
      </c>
      <c r="AB138" s="3">
        <f t="shared" si="31"/>
        <v>0</v>
      </c>
      <c r="AC138" s="1">
        <f>IFERROR(IF(G138&gt;=1,(IF(LEN(H138)&gt;=1,VLOOKUP(HLOOKUP(H138,PROFILE!$K$5:$V$8,4,0),PROFILE!$F$1:$G$3,2,0),0)),0),0)</f>
        <v>0</v>
      </c>
      <c r="AD138" s="1">
        <f>IFERROR(IF(G138&gt;=1,(IF(LEN(H138)&gt;=1,HLOOKUP(H138,PROFILE!$K$5:$V$8,2,0),0)),0),0)</f>
        <v>0</v>
      </c>
      <c r="AE138" s="1">
        <f>IFERROR(IF(G138&gt;=1,(IF(LEN(H138)&gt;=1,HLOOKUP(H138,PROFILE!$K$5:$V$8,3,0),0)),0),0)</f>
        <v>0</v>
      </c>
      <c r="AF138" s="1">
        <f t="shared" si="32"/>
        <v>0</v>
      </c>
      <c r="AG138" s="1">
        <f t="shared" si="33"/>
        <v>0</v>
      </c>
      <c r="AH138" s="1">
        <f t="shared" si="34"/>
        <v>0</v>
      </c>
      <c r="AI138" s="1">
        <f t="shared" si="35"/>
        <v>0</v>
      </c>
    </row>
    <row r="139" spans="5:35" ht="18" customHeight="1" x14ac:dyDescent="0.25">
      <c r="E139" s="1">
        <v>130</v>
      </c>
      <c r="F139" s="1">
        <f>IFERROR(IF($F$9&gt;=E139,SMALL(PROFILE!$X$13:$X$212,$F$8+E139),0),0)</f>
        <v>0</v>
      </c>
      <c r="G139" s="15">
        <f t="shared" ref="G139:G202" si="42">IF(F139&gt;=101,E139,0)</f>
        <v>0</v>
      </c>
      <c r="H139" s="15" t="str">
        <f>IFERROR(IF($G139&gt;=1,INDEX(PROFILE!$I$13:$X$212,MATCH($F139,PROFILE!$X$13:$X$212,0),1),""),"")</f>
        <v/>
      </c>
      <c r="I139" s="16" t="str">
        <f>IFERROR(IF($G139&gt;=1,INDEX(PROFILE!$I$13:$X$212,MATCH($F139,PROFILE!$X$13:$X$212,0),2),""),"")</f>
        <v/>
      </c>
      <c r="J139" s="16" t="str">
        <f>IFERROR(IF($G139&gt;=1,INDEX(PROFILE!$I$13:$X$212,MATCH($F139,PROFILE!$X$13:$X$212,0),6),""),"")</f>
        <v/>
      </c>
      <c r="K139" s="17"/>
      <c r="L139" s="17"/>
      <c r="M139" s="17"/>
      <c r="N139" s="3">
        <f t="shared" ref="N139:N202" si="43">L139+M139</f>
        <v>0</v>
      </c>
      <c r="O139" s="15">
        <f t="shared" si="38"/>
        <v>0</v>
      </c>
      <c r="P139" s="17"/>
      <c r="Q139" s="3">
        <f t="shared" si="39"/>
        <v>0</v>
      </c>
      <c r="R139" s="3">
        <f t="shared" ref="R139:R202" si="44">L139+O139</f>
        <v>0</v>
      </c>
      <c r="S139" s="3">
        <f t="shared" si="36"/>
        <v>0</v>
      </c>
      <c r="T139" s="3">
        <f t="shared" si="37"/>
        <v>0</v>
      </c>
      <c r="U139" s="15">
        <f t="shared" ref="U139:U202" si="45">IFERROR(IF(G139&gt;=1,(IF(AC139&gt;=2,(IF(R139&gt;=AF139,AF139,IF(R139&lt;AF139,R139,0))),0)),0),0)</f>
        <v>0</v>
      </c>
      <c r="V139" s="15">
        <f t="shared" ref="V139:V202" si="46">IFERROR(IF(G139&gt;=1,(IF(AC139=1,(IF(S139&gt;=AG139,AG139,IF(S139&lt;AG139,S139,0))),IF(AC139=2,0,IF(AC139=3,(IF(S139&gt;=AG139,AG139,IF(S139&lt;AG139,S139,0))),0)))),0),0)</f>
        <v>0</v>
      </c>
      <c r="W139" s="3">
        <f t="shared" si="40"/>
        <v>0</v>
      </c>
      <c r="X139" s="15">
        <f t="shared" ref="X139:Y202" si="47">R139-U139</f>
        <v>0</v>
      </c>
      <c r="Y139" s="15">
        <f t="shared" si="47"/>
        <v>0</v>
      </c>
      <c r="Z139" s="3">
        <f t="shared" si="41"/>
        <v>0</v>
      </c>
      <c r="AA139" s="3">
        <f t="shared" ref="AA139:AA202" si="48">IFERROR(IF(G139&gt;=1,(IF(LEN(H139)&gt;=1,(IF(AE139&gt;W139,AE139-W139,0)),0)),0),0)</f>
        <v>0</v>
      </c>
      <c r="AB139" s="3">
        <f t="shared" ref="AB139:AB202" si="49">IFERROR(IF(Y139&gt;=AI139,0,IF(Y139&lt;AI139,AI139-Y139,0)),0)</f>
        <v>0</v>
      </c>
      <c r="AC139" s="1">
        <f>IFERROR(IF(G139&gt;=1,(IF(LEN(H139)&gt;=1,VLOOKUP(HLOOKUP(H139,PROFILE!$K$5:$V$8,4,0),PROFILE!$F$1:$G$3,2,0),0)),0),0)</f>
        <v>0</v>
      </c>
      <c r="AD139" s="1">
        <f>IFERROR(IF(G139&gt;=1,(IF(LEN(H139)&gt;=1,HLOOKUP(H139,PROFILE!$K$5:$V$8,2,0),0)),0),0)</f>
        <v>0</v>
      </c>
      <c r="AE139" s="1">
        <f>IFERROR(IF(G139&gt;=1,(IF(LEN(H139)&gt;=1,HLOOKUP(H139,PROFILE!$K$5:$V$8,3,0),0)),0),0)</f>
        <v>0</v>
      </c>
      <c r="AF139" s="1">
        <f t="shared" ref="AF139:AF202" si="50">IFERROR(IF(G139&gt;=1,(IF(AC139=1,0,IF(AC139=2,AE139,IF(AC139=3,(IF(MOD(AE139,2)=0,ROUNDDOWN(AE139/2,0),IF(MOD(AE139,2)=1,(IF(MOD(F139,2)=0,ROUNDDOWN(AE139/2,0),IF(MOD(F139,2)=1,ROUNDUP(AE139/2,0),0))),0))),0)))),0),0)</f>
        <v>0</v>
      </c>
      <c r="AG139" s="1">
        <f t="shared" ref="AG139:AG202" si="51">AE139-U139</f>
        <v>0</v>
      </c>
      <c r="AH139" s="1">
        <f t="shared" ref="AH139:AH202" si="52">IFERROR(IF(AE139&gt;=1,ROUNDUP(AE139*110/100,0),0),0)</f>
        <v>0</v>
      </c>
      <c r="AI139" s="1">
        <f t="shared" ref="AI139:AI202" si="53">IFERROR(IF(AC139=1,AH139,IF(AC139=2,0,IF(AC139=3,ROUNDUP(AH139/2,0),0))),0)</f>
        <v>0</v>
      </c>
    </row>
    <row r="140" spans="5:35" ht="18" customHeight="1" x14ac:dyDescent="0.25">
      <c r="E140" s="1">
        <v>131</v>
      </c>
      <c r="F140" s="1">
        <f>IFERROR(IF($F$9&gt;=E140,SMALL(PROFILE!$X$13:$X$212,$F$8+E140),0),0)</f>
        <v>0</v>
      </c>
      <c r="G140" s="15">
        <f t="shared" si="42"/>
        <v>0</v>
      </c>
      <c r="H140" s="15" t="str">
        <f>IFERROR(IF($G140&gt;=1,INDEX(PROFILE!$I$13:$X$212,MATCH($F140,PROFILE!$X$13:$X$212,0),1),""),"")</f>
        <v/>
      </c>
      <c r="I140" s="16" t="str">
        <f>IFERROR(IF($G140&gt;=1,INDEX(PROFILE!$I$13:$X$212,MATCH($F140,PROFILE!$X$13:$X$212,0),2),""),"")</f>
        <v/>
      </c>
      <c r="J140" s="16" t="str">
        <f>IFERROR(IF($G140&gt;=1,INDEX(PROFILE!$I$13:$X$212,MATCH($F140,PROFILE!$X$13:$X$212,0),6),""),"")</f>
        <v/>
      </c>
      <c r="K140" s="17"/>
      <c r="L140" s="17"/>
      <c r="M140" s="17"/>
      <c r="N140" s="3">
        <f t="shared" si="43"/>
        <v>0</v>
      </c>
      <c r="O140" s="15">
        <f t="shared" si="38"/>
        <v>0</v>
      </c>
      <c r="P140" s="17"/>
      <c r="Q140" s="3">
        <f t="shared" si="39"/>
        <v>0</v>
      </c>
      <c r="R140" s="3">
        <f t="shared" si="44"/>
        <v>0</v>
      </c>
      <c r="S140" s="3">
        <f t="shared" si="36"/>
        <v>0</v>
      </c>
      <c r="T140" s="3">
        <f t="shared" si="37"/>
        <v>0</v>
      </c>
      <c r="U140" s="15">
        <f t="shared" si="45"/>
        <v>0</v>
      </c>
      <c r="V140" s="15">
        <f t="shared" si="46"/>
        <v>0</v>
      </c>
      <c r="W140" s="3">
        <f t="shared" si="40"/>
        <v>0</v>
      </c>
      <c r="X140" s="15">
        <f t="shared" si="47"/>
        <v>0</v>
      </c>
      <c r="Y140" s="15">
        <f t="shared" si="47"/>
        <v>0</v>
      </c>
      <c r="Z140" s="3">
        <f t="shared" si="41"/>
        <v>0</v>
      </c>
      <c r="AA140" s="3">
        <f t="shared" si="48"/>
        <v>0</v>
      </c>
      <c r="AB140" s="3">
        <f t="shared" si="49"/>
        <v>0</v>
      </c>
      <c r="AC140" s="1">
        <f>IFERROR(IF(G140&gt;=1,(IF(LEN(H140)&gt;=1,VLOOKUP(HLOOKUP(H140,PROFILE!$K$5:$V$8,4,0),PROFILE!$F$1:$G$3,2,0),0)),0),0)</f>
        <v>0</v>
      </c>
      <c r="AD140" s="1">
        <f>IFERROR(IF(G140&gt;=1,(IF(LEN(H140)&gt;=1,HLOOKUP(H140,PROFILE!$K$5:$V$8,2,0),0)),0),0)</f>
        <v>0</v>
      </c>
      <c r="AE140" s="1">
        <f>IFERROR(IF(G140&gt;=1,(IF(LEN(H140)&gt;=1,HLOOKUP(H140,PROFILE!$K$5:$V$8,3,0),0)),0),0)</f>
        <v>0</v>
      </c>
      <c r="AF140" s="1">
        <f t="shared" si="50"/>
        <v>0</v>
      </c>
      <c r="AG140" s="1">
        <f t="shared" si="51"/>
        <v>0</v>
      </c>
      <c r="AH140" s="1">
        <f t="shared" si="52"/>
        <v>0</v>
      </c>
      <c r="AI140" s="1">
        <f t="shared" si="53"/>
        <v>0</v>
      </c>
    </row>
    <row r="141" spans="5:35" ht="18" customHeight="1" x14ac:dyDescent="0.25">
      <c r="E141" s="1">
        <v>132</v>
      </c>
      <c r="F141" s="1">
        <f>IFERROR(IF($F$9&gt;=E141,SMALL(PROFILE!$X$13:$X$212,$F$8+E141),0),0)</f>
        <v>0</v>
      </c>
      <c r="G141" s="15">
        <f t="shared" si="42"/>
        <v>0</v>
      </c>
      <c r="H141" s="15" t="str">
        <f>IFERROR(IF($G141&gt;=1,INDEX(PROFILE!$I$13:$X$212,MATCH($F141,PROFILE!$X$13:$X$212,0),1),""),"")</f>
        <v/>
      </c>
      <c r="I141" s="16" t="str">
        <f>IFERROR(IF($G141&gt;=1,INDEX(PROFILE!$I$13:$X$212,MATCH($F141,PROFILE!$X$13:$X$212,0),2),""),"")</f>
        <v/>
      </c>
      <c r="J141" s="16" t="str">
        <f>IFERROR(IF($G141&gt;=1,INDEX(PROFILE!$I$13:$X$212,MATCH($F141,PROFILE!$X$13:$X$212,0),6),""),"")</f>
        <v/>
      </c>
      <c r="K141" s="17"/>
      <c r="L141" s="17"/>
      <c r="M141" s="17"/>
      <c r="N141" s="3">
        <f t="shared" si="43"/>
        <v>0</v>
      </c>
      <c r="O141" s="15">
        <f t="shared" si="38"/>
        <v>0</v>
      </c>
      <c r="P141" s="17"/>
      <c r="Q141" s="3">
        <f t="shared" si="39"/>
        <v>0</v>
      </c>
      <c r="R141" s="3">
        <f t="shared" si="44"/>
        <v>0</v>
      </c>
      <c r="S141" s="3">
        <f t="shared" si="36"/>
        <v>0</v>
      </c>
      <c r="T141" s="3">
        <f t="shared" si="37"/>
        <v>0</v>
      </c>
      <c r="U141" s="15">
        <f t="shared" si="45"/>
        <v>0</v>
      </c>
      <c r="V141" s="15">
        <f t="shared" si="46"/>
        <v>0</v>
      </c>
      <c r="W141" s="3">
        <f t="shared" si="40"/>
        <v>0</v>
      </c>
      <c r="X141" s="15">
        <f t="shared" si="47"/>
        <v>0</v>
      </c>
      <c r="Y141" s="15">
        <f t="shared" si="47"/>
        <v>0</v>
      </c>
      <c r="Z141" s="3">
        <f t="shared" si="41"/>
        <v>0</v>
      </c>
      <c r="AA141" s="3">
        <f t="shared" si="48"/>
        <v>0</v>
      </c>
      <c r="AB141" s="3">
        <f t="shared" si="49"/>
        <v>0</v>
      </c>
      <c r="AC141" s="1">
        <f>IFERROR(IF(G141&gt;=1,(IF(LEN(H141)&gt;=1,VLOOKUP(HLOOKUP(H141,PROFILE!$K$5:$V$8,4,0),PROFILE!$F$1:$G$3,2,0),0)),0),0)</f>
        <v>0</v>
      </c>
      <c r="AD141" s="1">
        <f>IFERROR(IF(G141&gt;=1,(IF(LEN(H141)&gt;=1,HLOOKUP(H141,PROFILE!$K$5:$V$8,2,0),0)),0),0)</f>
        <v>0</v>
      </c>
      <c r="AE141" s="1">
        <f>IFERROR(IF(G141&gt;=1,(IF(LEN(H141)&gt;=1,HLOOKUP(H141,PROFILE!$K$5:$V$8,3,0),0)),0),0)</f>
        <v>0</v>
      </c>
      <c r="AF141" s="1">
        <f t="shared" si="50"/>
        <v>0</v>
      </c>
      <c r="AG141" s="1">
        <f t="shared" si="51"/>
        <v>0</v>
      </c>
      <c r="AH141" s="1">
        <f t="shared" si="52"/>
        <v>0</v>
      </c>
      <c r="AI141" s="1">
        <f t="shared" si="53"/>
        <v>0</v>
      </c>
    </row>
    <row r="142" spans="5:35" ht="18" customHeight="1" x14ac:dyDescent="0.25">
      <c r="E142" s="1">
        <v>133</v>
      </c>
      <c r="F142" s="1">
        <f>IFERROR(IF($F$9&gt;=E142,SMALL(PROFILE!$X$13:$X$212,$F$8+E142),0),0)</f>
        <v>0</v>
      </c>
      <c r="G142" s="15">
        <f t="shared" si="42"/>
        <v>0</v>
      </c>
      <c r="H142" s="15" t="str">
        <f>IFERROR(IF($G142&gt;=1,INDEX(PROFILE!$I$13:$X$212,MATCH($F142,PROFILE!$X$13:$X$212,0),1),""),"")</f>
        <v/>
      </c>
      <c r="I142" s="16" t="str">
        <f>IFERROR(IF($G142&gt;=1,INDEX(PROFILE!$I$13:$X$212,MATCH($F142,PROFILE!$X$13:$X$212,0),2),""),"")</f>
        <v/>
      </c>
      <c r="J142" s="16" t="str">
        <f>IFERROR(IF($G142&gt;=1,INDEX(PROFILE!$I$13:$X$212,MATCH($F142,PROFILE!$X$13:$X$212,0),6),""),"")</f>
        <v/>
      </c>
      <c r="K142" s="17"/>
      <c r="L142" s="17"/>
      <c r="M142" s="17"/>
      <c r="N142" s="3">
        <f t="shared" si="43"/>
        <v>0</v>
      </c>
      <c r="O142" s="15">
        <f t="shared" si="38"/>
        <v>0</v>
      </c>
      <c r="P142" s="17"/>
      <c r="Q142" s="3">
        <f t="shared" si="39"/>
        <v>0</v>
      </c>
      <c r="R142" s="3">
        <f t="shared" si="44"/>
        <v>0</v>
      </c>
      <c r="S142" s="3">
        <f t="shared" si="36"/>
        <v>0</v>
      </c>
      <c r="T142" s="3">
        <f t="shared" si="37"/>
        <v>0</v>
      </c>
      <c r="U142" s="15">
        <f t="shared" si="45"/>
        <v>0</v>
      </c>
      <c r="V142" s="15">
        <f t="shared" si="46"/>
        <v>0</v>
      </c>
      <c r="W142" s="3">
        <f t="shared" si="40"/>
        <v>0</v>
      </c>
      <c r="X142" s="15">
        <f t="shared" si="47"/>
        <v>0</v>
      </c>
      <c r="Y142" s="15">
        <f t="shared" si="47"/>
        <v>0</v>
      </c>
      <c r="Z142" s="3">
        <f t="shared" si="41"/>
        <v>0</v>
      </c>
      <c r="AA142" s="3">
        <f t="shared" si="48"/>
        <v>0</v>
      </c>
      <c r="AB142" s="3">
        <f t="shared" si="49"/>
        <v>0</v>
      </c>
      <c r="AC142" s="1">
        <f>IFERROR(IF(G142&gt;=1,(IF(LEN(H142)&gt;=1,VLOOKUP(HLOOKUP(H142,PROFILE!$K$5:$V$8,4,0),PROFILE!$F$1:$G$3,2,0),0)),0),0)</f>
        <v>0</v>
      </c>
      <c r="AD142" s="1">
        <f>IFERROR(IF(G142&gt;=1,(IF(LEN(H142)&gt;=1,HLOOKUP(H142,PROFILE!$K$5:$V$8,2,0),0)),0),0)</f>
        <v>0</v>
      </c>
      <c r="AE142" s="1">
        <f>IFERROR(IF(G142&gt;=1,(IF(LEN(H142)&gt;=1,HLOOKUP(H142,PROFILE!$K$5:$V$8,3,0),0)),0),0)</f>
        <v>0</v>
      </c>
      <c r="AF142" s="1">
        <f t="shared" si="50"/>
        <v>0</v>
      </c>
      <c r="AG142" s="1">
        <f t="shared" si="51"/>
        <v>0</v>
      </c>
      <c r="AH142" s="1">
        <f t="shared" si="52"/>
        <v>0</v>
      </c>
      <c r="AI142" s="1">
        <f t="shared" si="53"/>
        <v>0</v>
      </c>
    </row>
    <row r="143" spans="5:35" ht="18" customHeight="1" x14ac:dyDescent="0.25">
      <c r="E143" s="1">
        <v>134</v>
      </c>
      <c r="F143" s="1">
        <f>IFERROR(IF($F$9&gt;=E143,SMALL(PROFILE!$X$13:$X$212,$F$8+E143),0),0)</f>
        <v>0</v>
      </c>
      <c r="G143" s="15">
        <f t="shared" si="42"/>
        <v>0</v>
      </c>
      <c r="H143" s="15" t="str">
        <f>IFERROR(IF($G143&gt;=1,INDEX(PROFILE!$I$13:$X$212,MATCH($F143,PROFILE!$X$13:$X$212,0),1),""),"")</f>
        <v/>
      </c>
      <c r="I143" s="16" t="str">
        <f>IFERROR(IF($G143&gt;=1,INDEX(PROFILE!$I$13:$X$212,MATCH($F143,PROFILE!$X$13:$X$212,0),2),""),"")</f>
        <v/>
      </c>
      <c r="J143" s="16" t="str">
        <f>IFERROR(IF($G143&gt;=1,INDEX(PROFILE!$I$13:$X$212,MATCH($F143,PROFILE!$X$13:$X$212,0),6),""),"")</f>
        <v/>
      </c>
      <c r="K143" s="17"/>
      <c r="L143" s="17"/>
      <c r="M143" s="17"/>
      <c r="N143" s="3">
        <f t="shared" si="43"/>
        <v>0</v>
      </c>
      <c r="O143" s="15">
        <f t="shared" si="38"/>
        <v>0</v>
      </c>
      <c r="P143" s="17"/>
      <c r="Q143" s="3">
        <f t="shared" si="39"/>
        <v>0</v>
      </c>
      <c r="R143" s="3">
        <f t="shared" si="44"/>
        <v>0</v>
      </c>
      <c r="S143" s="3">
        <f t="shared" si="36"/>
        <v>0</v>
      </c>
      <c r="T143" s="3">
        <f t="shared" si="37"/>
        <v>0</v>
      </c>
      <c r="U143" s="15">
        <f t="shared" si="45"/>
        <v>0</v>
      </c>
      <c r="V143" s="15">
        <f t="shared" si="46"/>
        <v>0</v>
      </c>
      <c r="W143" s="3">
        <f t="shared" si="40"/>
        <v>0</v>
      </c>
      <c r="X143" s="15">
        <f t="shared" si="47"/>
        <v>0</v>
      </c>
      <c r="Y143" s="15">
        <f t="shared" si="47"/>
        <v>0</v>
      </c>
      <c r="Z143" s="3">
        <f t="shared" si="41"/>
        <v>0</v>
      </c>
      <c r="AA143" s="3">
        <f t="shared" si="48"/>
        <v>0</v>
      </c>
      <c r="AB143" s="3">
        <f t="shared" si="49"/>
        <v>0</v>
      </c>
      <c r="AC143" s="1">
        <f>IFERROR(IF(G143&gt;=1,(IF(LEN(H143)&gt;=1,VLOOKUP(HLOOKUP(H143,PROFILE!$K$5:$V$8,4,0),PROFILE!$F$1:$G$3,2,0),0)),0),0)</f>
        <v>0</v>
      </c>
      <c r="AD143" s="1">
        <f>IFERROR(IF(G143&gt;=1,(IF(LEN(H143)&gt;=1,HLOOKUP(H143,PROFILE!$K$5:$V$8,2,0),0)),0),0)</f>
        <v>0</v>
      </c>
      <c r="AE143" s="1">
        <f>IFERROR(IF(G143&gt;=1,(IF(LEN(H143)&gt;=1,HLOOKUP(H143,PROFILE!$K$5:$V$8,3,0),0)),0),0)</f>
        <v>0</v>
      </c>
      <c r="AF143" s="1">
        <f t="shared" si="50"/>
        <v>0</v>
      </c>
      <c r="AG143" s="1">
        <f t="shared" si="51"/>
        <v>0</v>
      </c>
      <c r="AH143" s="1">
        <f t="shared" si="52"/>
        <v>0</v>
      </c>
      <c r="AI143" s="1">
        <f t="shared" si="53"/>
        <v>0</v>
      </c>
    </row>
    <row r="144" spans="5:35" ht="18" customHeight="1" x14ac:dyDescent="0.25">
      <c r="E144" s="1">
        <v>135</v>
      </c>
      <c r="F144" s="1">
        <f>IFERROR(IF($F$9&gt;=E144,SMALL(PROFILE!$X$13:$X$212,$F$8+E144),0),0)</f>
        <v>0</v>
      </c>
      <c r="G144" s="15">
        <f t="shared" si="42"/>
        <v>0</v>
      </c>
      <c r="H144" s="15" t="str">
        <f>IFERROR(IF($G144&gt;=1,INDEX(PROFILE!$I$13:$X$212,MATCH($F144,PROFILE!$X$13:$X$212,0),1),""),"")</f>
        <v/>
      </c>
      <c r="I144" s="16" t="str">
        <f>IFERROR(IF($G144&gt;=1,INDEX(PROFILE!$I$13:$X$212,MATCH($F144,PROFILE!$X$13:$X$212,0),2),""),"")</f>
        <v/>
      </c>
      <c r="J144" s="16" t="str">
        <f>IFERROR(IF($G144&gt;=1,INDEX(PROFILE!$I$13:$X$212,MATCH($F144,PROFILE!$X$13:$X$212,0),6),""),"")</f>
        <v/>
      </c>
      <c r="K144" s="17"/>
      <c r="L144" s="17"/>
      <c r="M144" s="17"/>
      <c r="N144" s="3">
        <f t="shared" si="43"/>
        <v>0</v>
      </c>
      <c r="O144" s="15">
        <f t="shared" si="38"/>
        <v>0</v>
      </c>
      <c r="P144" s="17"/>
      <c r="Q144" s="3">
        <f t="shared" si="39"/>
        <v>0</v>
      </c>
      <c r="R144" s="3">
        <f t="shared" si="44"/>
        <v>0</v>
      </c>
      <c r="S144" s="3">
        <f t="shared" si="36"/>
        <v>0</v>
      </c>
      <c r="T144" s="3">
        <f t="shared" si="37"/>
        <v>0</v>
      </c>
      <c r="U144" s="15">
        <f t="shared" si="45"/>
        <v>0</v>
      </c>
      <c r="V144" s="15">
        <f t="shared" si="46"/>
        <v>0</v>
      </c>
      <c r="W144" s="3">
        <f t="shared" si="40"/>
        <v>0</v>
      </c>
      <c r="X144" s="15">
        <f t="shared" si="47"/>
        <v>0</v>
      </c>
      <c r="Y144" s="15">
        <f t="shared" si="47"/>
        <v>0</v>
      </c>
      <c r="Z144" s="3">
        <f t="shared" si="41"/>
        <v>0</v>
      </c>
      <c r="AA144" s="3">
        <f t="shared" si="48"/>
        <v>0</v>
      </c>
      <c r="AB144" s="3">
        <f t="shared" si="49"/>
        <v>0</v>
      </c>
      <c r="AC144" s="1">
        <f>IFERROR(IF(G144&gt;=1,(IF(LEN(H144)&gt;=1,VLOOKUP(HLOOKUP(H144,PROFILE!$K$5:$V$8,4,0),PROFILE!$F$1:$G$3,2,0),0)),0),0)</f>
        <v>0</v>
      </c>
      <c r="AD144" s="1">
        <f>IFERROR(IF(G144&gt;=1,(IF(LEN(H144)&gt;=1,HLOOKUP(H144,PROFILE!$K$5:$V$8,2,0),0)),0),0)</f>
        <v>0</v>
      </c>
      <c r="AE144" s="1">
        <f>IFERROR(IF(G144&gt;=1,(IF(LEN(H144)&gt;=1,HLOOKUP(H144,PROFILE!$K$5:$V$8,3,0),0)),0),0)</f>
        <v>0</v>
      </c>
      <c r="AF144" s="1">
        <f t="shared" si="50"/>
        <v>0</v>
      </c>
      <c r="AG144" s="1">
        <f t="shared" si="51"/>
        <v>0</v>
      </c>
      <c r="AH144" s="1">
        <f t="shared" si="52"/>
        <v>0</v>
      </c>
      <c r="AI144" s="1">
        <f t="shared" si="53"/>
        <v>0</v>
      </c>
    </row>
    <row r="145" spans="5:35" ht="18" customHeight="1" x14ac:dyDescent="0.25">
      <c r="E145" s="1">
        <v>136</v>
      </c>
      <c r="F145" s="1">
        <f>IFERROR(IF($F$9&gt;=E145,SMALL(PROFILE!$X$13:$X$212,$F$8+E145),0),0)</f>
        <v>0</v>
      </c>
      <c r="G145" s="15">
        <f t="shared" si="42"/>
        <v>0</v>
      </c>
      <c r="H145" s="15" t="str">
        <f>IFERROR(IF($G145&gt;=1,INDEX(PROFILE!$I$13:$X$212,MATCH($F145,PROFILE!$X$13:$X$212,0),1),""),"")</f>
        <v/>
      </c>
      <c r="I145" s="16" t="str">
        <f>IFERROR(IF($G145&gt;=1,INDEX(PROFILE!$I$13:$X$212,MATCH($F145,PROFILE!$X$13:$X$212,0),2),""),"")</f>
        <v/>
      </c>
      <c r="J145" s="16" t="str">
        <f>IFERROR(IF($G145&gt;=1,INDEX(PROFILE!$I$13:$X$212,MATCH($F145,PROFILE!$X$13:$X$212,0),6),""),"")</f>
        <v/>
      </c>
      <c r="K145" s="17"/>
      <c r="L145" s="17"/>
      <c r="M145" s="17"/>
      <c r="N145" s="3">
        <f t="shared" si="43"/>
        <v>0</v>
      </c>
      <c r="O145" s="15">
        <f t="shared" si="38"/>
        <v>0</v>
      </c>
      <c r="P145" s="17"/>
      <c r="Q145" s="3">
        <f t="shared" si="39"/>
        <v>0</v>
      </c>
      <c r="R145" s="3">
        <f t="shared" si="44"/>
        <v>0</v>
      </c>
      <c r="S145" s="3">
        <f t="shared" si="36"/>
        <v>0</v>
      </c>
      <c r="T145" s="3">
        <f t="shared" si="37"/>
        <v>0</v>
      </c>
      <c r="U145" s="15">
        <f t="shared" si="45"/>
        <v>0</v>
      </c>
      <c r="V145" s="15">
        <f t="shared" si="46"/>
        <v>0</v>
      </c>
      <c r="W145" s="3">
        <f t="shared" si="40"/>
        <v>0</v>
      </c>
      <c r="X145" s="15">
        <f t="shared" si="47"/>
        <v>0</v>
      </c>
      <c r="Y145" s="15">
        <f t="shared" si="47"/>
        <v>0</v>
      </c>
      <c r="Z145" s="3">
        <f t="shared" si="41"/>
        <v>0</v>
      </c>
      <c r="AA145" s="3">
        <f t="shared" si="48"/>
        <v>0</v>
      </c>
      <c r="AB145" s="3">
        <f t="shared" si="49"/>
        <v>0</v>
      </c>
      <c r="AC145" s="1">
        <f>IFERROR(IF(G145&gt;=1,(IF(LEN(H145)&gt;=1,VLOOKUP(HLOOKUP(H145,PROFILE!$K$5:$V$8,4,0),PROFILE!$F$1:$G$3,2,0),0)),0),0)</f>
        <v>0</v>
      </c>
      <c r="AD145" s="1">
        <f>IFERROR(IF(G145&gt;=1,(IF(LEN(H145)&gt;=1,HLOOKUP(H145,PROFILE!$K$5:$V$8,2,0),0)),0),0)</f>
        <v>0</v>
      </c>
      <c r="AE145" s="1">
        <f>IFERROR(IF(G145&gt;=1,(IF(LEN(H145)&gt;=1,HLOOKUP(H145,PROFILE!$K$5:$V$8,3,0),0)),0),0)</f>
        <v>0</v>
      </c>
      <c r="AF145" s="1">
        <f t="shared" si="50"/>
        <v>0</v>
      </c>
      <c r="AG145" s="1">
        <f t="shared" si="51"/>
        <v>0</v>
      </c>
      <c r="AH145" s="1">
        <f t="shared" si="52"/>
        <v>0</v>
      </c>
      <c r="AI145" s="1">
        <f t="shared" si="53"/>
        <v>0</v>
      </c>
    </row>
    <row r="146" spans="5:35" ht="18" customHeight="1" x14ac:dyDescent="0.25">
      <c r="E146" s="1">
        <v>137</v>
      </c>
      <c r="F146" s="1">
        <f>IFERROR(IF($F$9&gt;=E146,SMALL(PROFILE!$X$13:$X$212,$F$8+E146),0),0)</f>
        <v>0</v>
      </c>
      <c r="G146" s="15">
        <f t="shared" si="42"/>
        <v>0</v>
      </c>
      <c r="H146" s="15" t="str">
        <f>IFERROR(IF($G146&gt;=1,INDEX(PROFILE!$I$13:$X$212,MATCH($F146,PROFILE!$X$13:$X$212,0),1),""),"")</f>
        <v/>
      </c>
      <c r="I146" s="16" t="str">
        <f>IFERROR(IF($G146&gt;=1,INDEX(PROFILE!$I$13:$X$212,MATCH($F146,PROFILE!$X$13:$X$212,0),2),""),"")</f>
        <v/>
      </c>
      <c r="J146" s="16" t="str">
        <f>IFERROR(IF($G146&gt;=1,INDEX(PROFILE!$I$13:$X$212,MATCH($F146,PROFILE!$X$13:$X$212,0),6),""),"")</f>
        <v/>
      </c>
      <c r="K146" s="17"/>
      <c r="L146" s="17"/>
      <c r="M146" s="17"/>
      <c r="N146" s="3">
        <f t="shared" si="43"/>
        <v>0</v>
      </c>
      <c r="O146" s="15">
        <f t="shared" si="38"/>
        <v>0</v>
      </c>
      <c r="P146" s="17"/>
      <c r="Q146" s="3">
        <f t="shared" si="39"/>
        <v>0</v>
      </c>
      <c r="R146" s="3">
        <f t="shared" si="44"/>
        <v>0</v>
      </c>
      <c r="S146" s="3">
        <f t="shared" si="36"/>
        <v>0</v>
      </c>
      <c r="T146" s="3">
        <f t="shared" si="37"/>
        <v>0</v>
      </c>
      <c r="U146" s="15">
        <f t="shared" si="45"/>
        <v>0</v>
      </c>
      <c r="V146" s="15">
        <f t="shared" si="46"/>
        <v>0</v>
      </c>
      <c r="W146" s="3">
        <f t="shared" si="40"/>
        <v>0</v>
      </c>
      <c r="X146" s="15">
        <f t="shared" si="47"/>
        <v>0</v>
      </c>
      <c r="Y146" s="15">
        <f t="shared" si="47"/>
        <v>0</v>
      </c>
      <c r="Z146" s="3">
        <f t="shared" si="41"/>
        <v>0</v>
      </c>
      <c r="AA146" s="3">
        <f t="shared" si="48"/>
        <v>0</v>
      </c>
      <c r="AB146" s="3">
        <f t="shared" si="49"/>
        <v>0</v>
      </c>
      <c r="AC146" s="1">
        <f>IFERROR(IF(G146&gt;=1,(IF(LEN(H146)&gt;=1,VLOOKUP(HLOOKUP(H146,PROFILE!$K$5:$V$8,4,0),PROFILE!$F$1:$G$3,2,0),0)),0),0)</f>
        <v>0</v>
      </c>
      <c r="AD146" s="1">
        <f>IFERROR(IF(G146&gt;=1,(IF(LEN(H146)&gt;=1,HLOOKUP(H146,PROFILE!$K$5:$V$8,2,0),0)),0),0)</f>
        <v>0</v>
      </c>
      <c r="AE146" s="1">
        <f>IFERROR(IF(G146&gt;=1,(IF(LEN(H146)&gt;=1,HLOOKUP(H146,PROFILE!$K$5:$V$8,3,0),0)),0),0)</f>
        <v>0</v>
      </c>
      <c r="AF146" s="1">
        <f t="shared" si="50"/>
        <v>0</v>
      </c>
      <c r="AG146" s="1">
        <f t="shared" si="51"/>
        <v>0</v>
      </c>
      <c r="AH146" s="1">
        <f t="shared" si="52"/>
        <v>0</v>
      </c>
      <c r="AI146" s="1">
        <f t="shared" si="53"/>
        <v>0</v>
      </c>
    </row>
    <row r="147" spans="5:35" ht="18" customHeight="1" x14ac:dyDescent="0.25">
      <c r="E147" s="1">
        <v>138</v>
      </c>
      <c r="F147" s="1">
        <f>IFERROR(IF($F$9&gt;=E147,SMALL(PROFILE!$X$13:$X$212,$F$8+E147),0),0)</f>
        <v>0</v>
      </c>
      <c r="G147" s="15">
        <f t="shared" si="42"/>
        <v>0</v>
      </c>
      <c r="H147" s="15" t="str">
        <f>IFERROR(IF($G147&gt;=1,INDEX(PROFILE!$I$13:$X$212,MATCH($F147,PROFILE!$X$13:$X$212,0),1),""),"")</f>
        <v/>
      </c>
      <c r="I147" s="16" t="str">
        <f>IFERROR(IF($G147&gt;=1,INDEX(PROFILE!$I$13:$X$212,MATCH($F147,PROFILE!$X$13:$X$212,0),2),""),"")</f>
        <v/>
      </c>
      <c r="J147" s="16" t="str">
        <f>IFERROR(IF($G147&gt;=1,INDEX(PROFILE!$I$13:$X$212,MATCH($F147,PROFILE!$X$13:$X$212,0),6),""),"")</f>
        <v/>
      </c>
      <c r="K147" s="17"/>
      <c r="L147" s="17"/>
      <c r="M147" s="17"/>
      <c r="N147" s="3">
        <f t="shared" si="43"/>
        <v>0</v>
      </c>
      <c r="O147" s="15">
        <f t="shared" si="38"/>
        <v>0</v>
      </c>
      <c r="P147" s="17"/>
      <c r="Q147" s="3">
        <f t="shared" si="39"/>
        <v>0</v>
      </c>
      <c r="R147" s="3">
        <f t="shared" si="44"/>
        <v>0</v>
      </c>
      <c r="S147" s="3">
        <f t="shared" si="36"/>
        <v>0</v>
      </c>
      <c r="T147" s="3">
        <f t="shared" si="37"/>
        <v>0</v>
      </c>
      <c r="U147" s="15">
        <f t="shared" si="45"/>
        <v>0</v>
      </c>
      <c r="V147" s="15">
        <f t="shared" si="46"/>
        <v>0</v>
      </c>
      <c r="W147" s="3">
        <f t="shared" si="40"/>
        <v>0</v>
      </c>
      <c r="X147" s="15">
        <f t="shared" si="47"/>
        <v>0</v>
      </c>
      <c r="Y147" s="15">
        <f t="shared" si="47"/>
        <v>0</v>
      </c>
      <c r="Z147" s="3">
        <f t="shared" si="41"/>
        <v>0</v>
      </c>
      <c r="AA147" s="3">
        <f t="shared" si="48"/>
        <v>0</v>
      </c>
      <c r="AB147" s="3">
        <f t="shared" si="49"/>
        <v>0</v>
      </c>
      <c r="AC147" s="1">
        <f>IFERROR(IF(G147&gt;=1,(IF(LEN(H147)&gt;=1,VLOOKUP(HLOOKUP(H147,PROFILE!$K$5:$V$8,4,0),PROFILE!$F$1:$G$3,2,0),0)),0),0)</f>
        <v>0</v>
      </c>
      <c r="AD147" s="1">
        <f>IFERROR(IF(G147&gt;=1,(IF(LEN(H147)&gt;=1,HLOOKUP(H147,PROFILE!$K$5:$V$8,2,0),0)),0),0)</f>
        <v>0</v>
      </c>
      <c r="AE147" s="1">
        <f>IFERROR(IF(G147&gt;=1,(IF(LEN(H147)&gt;=1,HLOOKUP(H147,PROFILE!$K$5:$V$8,3,0),0)),0),0)</f>
        <v>0</v>
      </c>
      <c r="AF147" s="1">
        <f t="shared" si="50"/>
        <v>0</v>
      </c>
      <c r="AG147" s="1">
        <f t="shared" si="51"/>
        <v>0</v>
      </c>
      <c r="AH147" s="1">
        <f t="shared" si="52"/>
        <v>0</v>
      </c>
      <c r="AI147" s="1">
        <f t="shared" si="53"/>
        <v>0</v>
      </c>
    </row>
    <row r="148" spans="5:35" ht="18" customHeight="1" x14ac:dyDescent="0.25">
      <c r="E148" s="1">
        <v>139</v>
      </c>
      <c r="F148" s="1">
        <f>IFERROR(IF($F$9&gt;=E148,SMALL(PROFILE!$X$13:$X$212,$F$8+E148),0),0)</f>
        <v>0</v>
      </c>
      <c r="G148" s="15">
        <f t="shared" si="42"/>
        <v>0</v>
      </c>
      <c r="H148" s="15" t="str">
        <f>IFERROR(IF($G148&gt;=1,INDEX(PROFILE!$I$13:$X$212,MATCH($F148,PROFILE!$X$13:$X$212,0),1),""),"")</f>
        <v/>
      </c>
      <c r="I148" s="16" t="str">
        <f>IFERROR(IF($G148&gt;=1,INDEX(PROFILE!$I$13:$X$212,MATCH($F148,PROFILE!$X$13:$X$212,0),2),""),"")</f>
        <v/>
      </c>
      <c r="J148" s="16" t="str">
        <f>IFERROR(IF($G148&gt;=1,INDEX(PROFILE!$I$13:$X$212,MATCH($F148,PROFILE!$X$13:$X$212,0),6),""),"")</f>
        <v/>
      </c>
      <c r="K148" s="17"/>
      <c r="L148" s="17"/>
      <c r="M148" s="17"/>
      <c r="N148" s="3">
        <f t="shared" si="43"/>
        <v>0</v>
      </c>
      <c r="O148" s="15">
        <f t="shared" si="38"/>
        <v>0</v>
      </c>
      <c r="P148" s="17"/>
      <c r="Q148" s="3">
        <f t="shared" si="39"/>
        <v>0</v>
      </c>
      <c r="R148" s="3">
        <f t="shared" si="44"/>
        <v>0</v>
      </c>
      <c r="S148" s="3">
        <f t="shared" si="36"/>
        <v>0</v>
      </c>
      <c r="T148" s="3">
        <f t="shared" si="37"/>
        <v>0</v>
      </c>
      <c r="U148" s="15">
        <f t="shared" si="45"/>
        <v>0</v>
      </c>
      <c r="V148" s="15">
        <f t="shared" si="46"/>
        <v>0</v>
      </c>
      <c r="W148" s="3">
        <f t="shared" si="40"/>
        <v>0</v>
      </c>
      <c r="X148" s="15">
        <f t="shared" si="47"/>
        <v>0</v>
      </c>
      <c r="Y148" s="15">
        <f t="shared" si="47"/>
        <v>0</v>
      </c>
      <c r="Z148" s="3">
        <f t="shared" si="41"/>
        <v>0</v>
      </c>
      <c r="AA148" s="3">
        <f t="shared" si="48"/>
        <v>0</v>
      </c>
      <c r="AB148" s="3">
        <f t="shared" si="49"/>
        <v>0</v>
      </c>
      <c r="AC148" s="1">
        <f>IFERROR(IF(G148&gt;=1,(IF(LEN(H148)&gt;=1,VLOOKUP(HLOOKUP(H148,PROFILE!$K$5:$V$8,4,0),PROFILE!$F$1:$G$3,2,0),0)),0),0)</f>
        <v>0</v>
      </c>
      <c r="AD148" s="1">
        <f>IFERROR(IF(G148&gt;=1,(IF(LEN(H148)&gt;=1,HLOOKUP(H148,PROFILE!$K$5:$V$8,2,0),0)),0),0)</f>
        <v>0</v>
      </c>
      <c r="AE148" s="1">
        <f>IFERROR(IF(G148&gt;=1,(IF(LEN(H148)&gt;=1,HLOOKUP(H148,PROFILE!$K$5:$V$8,3,0),0)),0),0)</f>
        <v>0</v>
      </c>
      <c r="AF148" s="1">
        <f t="shared" si="50"/>
        <v>0</v>
      </c>
      <c r="AG148" s="1">
        <f t="shared" si="51"/>
        <v>0</v>
      </c>
      <c r="AH148" s="1">
        <f t="shared" si="52"/>
        <v>0</v>
      </c>
      <c r="AI148" s="1">
        <f t="shared" si="53"/>
        <v>0</v>
      </c>
    </row>
    <row r="149" spans="5:35" ht="18" customHeight="1" x14ac:dyDescent="0.25">
      <c r="E149" s="1">
        <v>140</v>
      </c>
      <c r="F149" s="1">
        <f>IFERROR(IF($F$9&gt;=E149,SMALL(PROFILE!$X$13:$X$212,$F$8+E149),0),0)</f>
        <v>0</v>
      </c>
      <c r="G149" s="15">
        <f t="shared" si="42"/>
        <v>0</v>
      </c>
      <c r="H149" s="15" t="str">
        <f>IFERROR(IF($G149&gt;=1,INDEX(PROFILE!$I$13:$X$212,MATCH($F149,PROFILE!$X$13:$X$212,0),1),""),"")</f>
        <v/>
      </c>
      <c r="I149" s="16" t="str">
        <f>IFERROR(IF($G149&gt;=1,INDEX(PROFILE!$I$13:$X$212,MATCH($F149,PROFILE!$X$13:$X$212,0),2),""),"")</f>
        <v/>
      </c>
      <c r="J149" s="16" t="str">
        <f>IFERROR(IF($G149&gt;=1,INDEX(PROFILE!$I$13:$X$212,MATCH($F149,PROFILE!$X$13:$X$212,0),6),""),"")</f>
        <v/>
      </c>
      <c r="K149" s="17"/>
      <c r="L149" s="17"/>
      <c r="M149" s="17"/>
      <c r="N149" s="3">
        <f t="shared" si="43"/>
        <v>0</v>
      </c>
      <c r="O149" s="15">
        <f t="shared" si="38"/>
        <v>0</v>
      </c>
      <c r="P149" s="17"/>
      <c r="Q149" s="3">
        <f t="shared" si="39"/>
        <v>0</v>
      </c>
      <c r="R149" s="3">
        <f t="shared" si="44"/>
        <v>0</v>
      </c>
      <c r="S149" s="3">
        <f t="shared" si="36"/>
        <v>0</v>
      </c>
      <c r="T149" s="3">
        <f t="shared" si="37"/>
        <v>0</v>
      </c>
      <c r="U149" s="15">
        <f t="shared" si="45"/>
        <v>0</v>
      </c>
      <c r="V149" s="15">
        <f t="shared" si="46"/>
        <v>0</v>
      </c>
      <c r="W149" s="3">
        <f t="shared" si="40"/>
        <v>0</v>
      </c>
      <c r="X149" s="15">
        <f t="shared" si="47"/>
        <v>0</v>
      </c>
      <c r="Y149" s="15">
        <f t="shared" si="47"/>
        <v>0</v>
      </c>
      <c r="Z149" s="3">
        <f t="shared" si="41"/>
        <v>0</v>
      </c>
      <c r="AA149" s="3">
        <f t="shared" si="48"/>
        <v>0</v>
      </c>
      <c r="AB149" s="3">
        <f t="shared" si="49"/>
        <v>0</v>
      </c>
      <c r="AC149" s="1">
        <f>IFERROR(IF(G149&gt;=1,(IF(LEN(H149)&gt;=1,VLOOKUP(HLOOKUP(H149,PROFILE!$K$5:$V$8,4,0),PROFILE!$F$1:$G$3,2,0),0)),0),0)</f>
        <v>0</v>
      </c>
      <c r="AD149" s="1">
        <f>IFERROR(IF(G149&gt;=1,(IF(LEN(H149)&gt;=1,HLOOKUP(H149,PROFILE!$K$5:$V$8,2,0),0)),0),0)</f>
        <v>0</v>
      </c>
      <c r="AE149" s="1">
        <f>IFERROR(IF(G149&gt;=1,(IF(LEN(H149)&gt;=1,HLOOKUP(H149,PROFILE!$K$5:$V$8,3,0),0)),0),0)</f>
        <v>0</v>
      </c>
      <c r="AF149" s="1">
        <f t="shared" si="50"/>
        <v>0</v>
      </c>
      <c r="AG149" s="1">
        <f t="shared" si="51"/>
        <v>0</v>
      </c>
      <c r="AH149" s="1">
        <f t="shared" si="52"/>
        <v>0</v>
      </c>
      <c r="AI149" s="1">
        <f t="shared" si="53"/>
        <v>0</v>
      </c>
    </row>
    <row r="150" spans="5:35" ht="18" customHeight="1" x14ac:dyDescent="0.25">
      <c r="E150" s="1">
        <v>141</v>
      </c>
      <c r="F150" s="1">
        <f>IFERROR(IF($F$9&gt;=E150,SMALL(PROFILE!$X$13:$X$212,$F$8+E150),0),0)</f>
        <v>0</v>
      </c>
      <c r="G150" s="15">
        <f t="shared" si="42"/>
        <v>0</v>
      </c>
      <c r="H150" s="15" t="str">
        <f>IFERROR(IF($G150&gt;=1,INDEX(PROFILE!$I$13:$X$212,MATCH($F150,PROFILE!$X$13:$X$212,0),1),""),"")</f>
        <v/>
      </c>
      <c r="I150" s="16" t="str">
        <f>IFERROR(IF($G150&gt;=1,INDEX(PROFILE!$I$13:$X$212,MATCH($F150,PROFILE!$X$13:$X$212,0),2),""),"")</f>
        <v/>
      </c>
      <c r="J150" s="16" t="str">
        <f>IFERROR(IF($G150&gt;=1,INDEX(PROFILE!$I$13:$X$212,MATCH($F150,PROFILE!$X$13:$X$212,0),6),""),"")</f>
        <v/>
      </c>
      <c r="K150" s="17"/>
      <c r="L150" s="17"/>
      <c r="M150" s="17"/>
      <c r="N150" s="3">
        <f t="shared" si="43"/>
        <v>0</v>
      </c>
      <c r="O150" s="15">
        <f t="shared" si="38"/>
        <v>0</v>
      </c>
      <c r="P150" s="17"/>
      <c r="Q150" s="3">
        <f t="shared" si="39"/>
        <v>0</v>
      </c>
      <c r="R150" s="3">
        <f t="shared" si="44"/>
        <v>0</v>
      </c>
      <c r="S150" s="3">
        <f t="shared" si="36"/>
        <v>0</v>
      </c>
      <c r="T150" s="3">
        <f t="shared" si="37"/>
        <v>0</v>
      </c>
      <c r="U150" s="15">
        <f t="shared" si="45"/>
        <v>0</v>
      </c>
      <c r="V150" s="15">
        <f t="shared" si="46"/>
        <v>0</v>
      </c>
      <c r="W150" s="3">
        <f t="shared" si="40"/>
        <v>0</v>
      </c>
      <c r="X150" s="15">
        <f t="shared" si="47"/>
        <v>0</v>
      </c>
      <c r="Y150" s="15">
        <f t="shared" si="47"/>
        <v>0</v>
      </c>
      <c r="Z150" s="3">
        <f t="shared" si="41"/>
        <v>0</v>
      </c>
      <c r="AA150" s="3">
        <f t="shared" si="48"/>
        <v>0</v>
      </c>
      <c r="AB150" s="3">
        <f t="shared" si="49"/>
        <v>0</v>
      </c>
      <c r="AC150" s="1">
        <f>IFERROR(IF(G150&gt;=1,(IF(LEN(H150)&gt;=1,VLOOKUP(HLOOKUP(H150,PROFILE!$K$5:$V$8,4,0),PROFILE!$F$1:$G$3,2,0),0)),0),0)</f>
        <v>0</v>
      </c>
      <c r="AD150" s="1">
        <f>IFERROR(IF(G150&gt;=1,(IF(LEN(H150)&gt;=1,HLOOKUP(H150,PROFILE!$K$5:$V$8,2,0),0)),0),0)</f>
        <v>0</v>
      </c>
      <c r="AE150" s="1">
        <f>IFERROR(IF(G150&gt;=1,(IF(LEN(H150)&gt;=1,HLOOKUP(H150,PROFILE!$K$5:$V$8,3,0),0)),0),0)</f>
        <v>0</v>
      </c>
      <c r="AF150" s="1">
        <f t="shared" si="50"/>
        <v>0</v>
      </c>
      <c r="AG150" s="1">
        <f t="shared" si="51"/>
        <v>0</v>
      </c>
      <c r="AH150" s="1">
        <f t="shared" si="52"/>
        <v>0</v>
      </c>
      <c r="AI150" s="1">
        <f t="shared" si="53"/>
        <v>0</v>
      </c>
    </row>
    <row r="151" spans="5:35" ht="18" customHeight="1" x14ac:dyDescent="0.25">
      <c r="E151" s="1">
        <v>142</v>
      </c>
      <c r="F151" s="1">
        <f>IFERROR(IF($F$9&gt;=E151,SMALL(PROFILE!$X$13:$X$212,$F$8+E151),0),0)</f>
        <v>0</v>
      </c>
      <c r="G151" s="15">
        <f t="shared" si="42"/>
        <v>0</v>
      </c>
      <c r="H151" s="15" t="str">
        <f>IFERROR(IF($G151&gt;=1,INDEX(PROFILE!$I$13:$X$212,MATCH($F151,PROFILE!$X$13:$X$212,0),1),""),"")</f>
        <v/>
      </c>
      <c r="I151" s="16" t="str">
        <f>IFERROR(IF($G151&gt;=1,INDEX(PROFILE!$I$13:$X$212,MATCH($F151,PROFILE!$X$13:$X$212,0),2),""),"")</f>
        <v/>
      </c>
      <c r="J151" s="16" t="str">
        <f>IFERROR(IF($G151&gt;=1,INDEX(PROFILE!$I$13:$X$212,MATCH($F151,PROFILE!$X$13:$X$212,0),6),""),"")</f>
        <v/>
      </c>
      <c r="K151" s="17"/>
      <c r="L151" s="17"/>
      <c r="M151" s="17"/>
      <c r="N151" s="3">
        <f t="shared" si="43"/>
        <v>0</v>
      </c>
      <c r="O151" s="15">
        <f t="shared" si="38"/>
        <v>0</v>
      </c>
      <c r="P151" s="17"/>
      <c r="Q151" s="3">
        <f t="shared" si="39"/>
        <v>0</v>
      </c>
      <c r="R151" s="3">
        <f t="shared" si="44"/>
        <v>0</v>
      </c>
      <c r="S151" s="3">
        <f t="shared" si="36"/>
        <v>0</v>
      </c>
      <c r="T151" s="3">
        <f t="shared" si="37"/>
        <v>0</v>
      </c>
      <c r="U151" s="15">
        <f t="shared" si="45"/>
        <v>0</v>
      </c>
      <c r="V151" s="15">
        <f t="shared" si="46"/>
        <v>0</v>
      </c>
      <c r="W151" s="3">
        <f t="shared" si="40"/>
        <v>0</v>
      </c>
      <c r="X151" s="15">
        <f t="shared" si="47"/>
        <v>0</v>
      </c>
      <c r="Y151" s="15">
        <f t="shared" si="47"/>
        <v>0</v>
      </c>
      <c r="Z151" s="3">
        <f t="shared" si="41"/>
        <v>0</v>
      </c>
      <c r="AA151" s="3">
        <f t="shared" si="48"/>
        <v>0</v>
      </c>
      <c r="AB151" s="3">
        <f t="shared" si="49"/>
        <v>0</v>
      </c>
      <c r="AC151" s="1">
        <f>IFERROR(IF(G151&gt;=1,(IF(LEN(H151)&gt;=1,VLOOKUP(HLOOKUP(H151,PROFILE!$K$5:$V$8,4,0),PROFILE!$F$1:$G$3,2,0),0)),0),0)</f>
        <v>0</v>
      </c>
      <c r="AD151" s="1">
        <f>IFERROR(IF(G151&gt;=1,(IF(LEN(H151)&gt;=1,HLOOKUP(H151,PROFILE!$K$5:$V$8,2,0),0)),0),0)</f>
        <v>0</v>
      </c>
      <c r="AE151" s="1">
        <f>IFERROR(IF(G151&gt;=1,(IF(LEN(H151)&gt;=1,HLOOKUP(H151,PROFILE!$K$5:$V$8,3,0),0)),0),0)</f>
        <v>0</v>
      </c>
      <c r="AF151" s="1">
        <f t="shared" si="50"/>
        <v>0</v>
      </c>
      <c r="AG151" s="1">
        <f t="shared" si="51"/>
        <v>0</v>
      </c>
      <c r="AH151" s="1">
        <f t="shared" si="52"/>
        <v>0</v>
      </c>
      <c r="AI151" s="1">
        <f t="shared" si="53"/>
        <v>0</v>
      </c>
    </row>
    <row r="152" spans="5:35" ht="18" customHeight="1" x14ac:dyDescent="0.25">
      <c r="E152" s="1">
        <v>143</v>
      </c>
      <c r="F152" s="1">
        <f>IFERROR(IF($F$9&gt;=E152,SMALL(PROFILE!$X$13:$X$212,$F$8+E152),0),0)</f>
        <v>0</v>
      </c>
      <c r="G152" s="15">
        <f t="shared" si="42"/>
        <v>0</v>
      </c>
      <c r="H152" s="15" t="str">
        <f>IFERROR(IF($G152&gt;=1,INDEX(PROFILE!$I$13:$X$212,MATCH($F152,PROFILE!$X$13:$X$212,0),1),""),"")</f>
        <v/>
      </c>
      <c r="I152" s="16" t="str">
        <f>IFERROR(IF($G152&gt;=1,INDEX(PROFILE!$I$13:$X$212,MATCH($F152,PROFILE!$X$13:$X$212,0),2),""),"")</f>
        <v/>
      </c>
      <c r="J152" s="16" t="str">
        <f>IFERROR(IF($G152&gt;=1,INDEX(PROFILE!$I$13:$X$212,MATCH($F152,PROFILE!$X$13:$X$212,0),6),""),"")</f>
        <v/>
      </c>
      <c r="K152" s="17"/>
      <c r="L152" s="17"/>
      <c r="M152" s="17"/>
      <c r="N152" s="3">
        <f t="shared" si="43"/>
        <v>0</v>
      </c>
      <c r="O152" s="15">
        <f t="shared" si="38"/>
        <v>0</v>
      </c>
      <c r="P152" s="17"/>
      <c r="Q152" s="3">
        <f t="shared" si="39"/>
        <v>0</v>
      </c>
      <c r="R152" s="3">
        <f t="shared" si="44"/>
        <v>0</v>
      </c>
      <c r="S152" s="3">
        <f t="shared" si="36"/>
        <v>0</v>
      </c>
      <c r="T152" s="3">
        <f t="shared" si="37"/>
        <v>0</v>
      </c>
      <c r="U152" s="15">
        <f t="shared" si="45"/>
        <v>0</v>
      </c>
      <c r="V152" s="15">
        <f t="shared" si="46"/>
        <v>0</v>
      </c>
      <c r="W152" s="3">
        <f t="shared" si="40"/>
        <v>0</v>
      </c>
      <c r="X152" s="15">
        <f t="shared" si="47"/>
        <v>0</v>
      </c>
      <c r="Y152" s="15">
        <f t="shared" si="47"/>
        <v>0</v>
      </c>
      <c r="Z152" s="3">
        <f t="shared" si="41"/>
        <v>0</v>
      </c>
      <c r="AA152" s="3">
        <f t="shared" si="48"/>
        <v>0</v>
      </c>
      <c r="AB152" s="3">
        <f t="shared" si="49"/>
        <v>0</v>
      </c>
      <c r="AC152" s="1">
        <f>IFERROR(IF(G152&gt;=1,(IF(LEN(H152)&gt;=1,VLOOKUP(HLOOKUP(H152,PROFILE!$K$5:$V$8,4,0),PROFILE!$F$1:$G$3,2,0),0)),0),0)</f>
        <v>0</v>
      </c>
      <c r="AD152" s="1">
        <f>IFERROR(IF(G152&gt;=1,(IF(LEN(H152)&gt;=1,HLOOKUP(H152,PROFILE!$K$5:$V$8,2,0),0)),0),0)</f>
        <v>0</v>
      </c>
      <c r="AE152" s="1">
        <f>IFERROR(IF(G152&gt;=1,(IF(LEN(H152)&gt;=1,HLOOKUP(H152,PROFILE!$K$5:$V$8,3,0),0)),0),0)</f>
        <v>0</v>
      </c>
      <c r="AF152" s="1">
        <f t="shared" si="50"/>
        <v>0</v>
      </c>
      <c r="AG152" s="1">
        <f t="shared" si="51"/>
        <v>0</v>
      </c>
      <c r="AH152" s="1">
        <f t="shared" si="52"/>
        <v>0</v>
      </c>
      <c r="AI152" s="1">
        <f t="shared" si="53"/>
        <v>0</v>
      </c>
    </row>
    <row r="153" spans="5:35" ht="18" customHeight="1" x14ac:dyDescent="0.25">
      <c r="E153" s="1">
        <v>144</v>
      </c>
      <c r="F153" s="1">
        <f>IFERROR(IF($F$9&gt;=E153,SMALL(PROFILE!$X$13:$X$212,$F$8+E153),0),0)</f>
        <v>0</v>
      </c>
      <c r="G153" s="15">
        <f t="shared" si="42"/>
        <v>0</v>
      </c>
      <c r="H153" s="15" t="str">
        <f>IFERROR(IF($G153&gt;=1,INDEX(PROFILE!$I$13:$X$212,MATCH($F153,PROFILE!$X$13:$X$212,0),1),""),"")</f>
        <v/>
      </c>
      <c r="I153" s="16" t="str">
        <f>IFERROR(IF($G153&gt;=1,INDEX(PROFILE!$I$13:$X$212,MATCH($F153,PROFILE!$X$13:$X$212,0),2),""),"")</f>
        <v/>
      </c>
      <c r="J153" s="16" t="str">
        <f>IFERROR(IF($G153&gt;=1,INDEX(PROFILE!$I$13:$X$212,MATCH($F153,PROFILE!$X$13:$X$212,0),6),""),"")</f>
        <v/>
      </c>
      <c r="K153" s="17"/>
      <c r="L153" s="17"/>
      <c r="M153" s="17"/>
      <c r="N153" s="3">
        <f t="shared" si="43"/>
        <v>0</v>
      </c>
      <c r="O153" s="15">
        <f t="shared" si="38"/>
        <v>0</v>
      </c>
      <c r="P153" s="17"/>
      <c r="Q153" s="3">
        <f t="shared" si="39"/>
        <v>0</v>
      </c>
      <c r="R153" s="3">
        <f t="shared" si="44"/>
        <v>0</v>
      </c>
      <c r="S153" s="3">
        <f t="shared" si="36"/>
        <v>0</v>
      </c>
      <c r="T153" s="3">
        <f t="shared" si="37"/>
        <v>0</v>
      </c>
      <c r="U153" s="15">
        <f t="shared" si="45"/>
        <v>0</v>
      </c>
      <c r="V153" s="15">
        <f t="shared" si="46"/>
        <v>0</v>
      </c>
      <c r="W153" s="3">
        <f t="shared" si="40"/>
        <v>0</v>
      </c>
      <c r="X153" s="15">
        <f t="shared" si="47"/>
        <v>0</v>
      </c>
      <c r="Y153" s="15">
        <f t="shared" si="47"/>
        <v>0</v>
      </c>
      <c r="Z153" s="3">
        <f t="shared" si="41"/>
        <v>0</v>
      </c>
      <c r="AA153" s="3">
        <f t="shared" si="48"/>
        <v>0</v>
      </c>
      <c r="AB153" s="3">
        <f t="shared" si="49"/>
        <v>0</v>
      </c>
      <c r="AC153" s="1">
        <f>IFERROR(IF(G153&gt;=1,(IF(LEN(H153)&gt;=1,VLOOKUP(HLOOKUP(H153,PROFILE!$K$5:$V$8,4,0),PROFILE!$F$1:$G$3,2,0),0)),0),0)</f>
        <v>0</v>
      </c>
      <c r="AD153" s="1">
        <f>IFERROR(IF(G153&gt;=1,(IF(LEN(H153)&gt;=1,HLOOKUP(H153,PROFILE!$K$5:$V$8,2,0),0)),0),0)</f>
        <v>0</v>
      </c>
      <c r="AE153" s="1">
        <f>IFERROR(IF(G153&gt;=1,(IF(LEN(H153)&gt;=1,HLOOKUP(H153,PROFILE!$K$5:$V$8,3,0),0)),0),0)</f>
        <v>0</v>
      </c>
      <c r="AF153" s="1">
        <f t="shared" si="50"/>
        <v>0</v>
      </c>
      <c r="AG153" s="1">
        <f t="shared" si="51"/>
        <v>0</v>
      </c>
      <c r="AH153" s="1">
        <f t="shared" si="52"/>
        <v>0</v>
      </c>
      <c r="AI153" s="1">
        <f t="shared" si="53"/>
        <v>0</v>
      </c>
    </row>
    <row r="154" spans="5:35" ht="18" customHeight="1" x14ac:dyDescent="0.25">
      <c r="E154" s="1">
        <v>145</v>
      </c>
      <c r="F154" s="1">
        <f>IFERROR(IF($F$9&gt;=E154,SMALL(PROFILE!$X$13:$X$212,$F$8+E154),0),0)</f>
        <v>0</v>
      </c>
      <c r="G154" s="15">
        <f t="shared" si="42"/>
        <v>0</v>
      </c>
      <c r="H154" s="15" t="str">
        <f>IFERROR(IF($G154&gt;=1,INDEX(PROFILE!$I$13:$X$212,MATCH($F154,PROFILE!$X$13:$X$212,0),1),""),"")</f>
        <v/>
      </c>
      <c r="I154" s="16" t="str">
        <f>IFERROR(IF($G154&gt;=1,INDEX(PROFILE!$I$13:$X$212,MATCH($F154,PROFILE!$X$13:$X$212,0),2),""),"")</f>
        <v/>
      </c>
      <c r="J154" s="16" t="str">
        <f>IFERROR(IF($G154&gt;=1,INDEX(PROFILE!$I$13:$X$212,MATCH($F154,PROFILE!$X$13:$X$212,0),6),""),"")</f>
        <v/>
      </c>
      <c r="K154" s="17"/>
      <c r="L154" s="17"/>
      <c r="M154" s="17"/>
      <c r="N154" s="3">
        <f t="shared" si="43"/>
        <v>0</v>
      </c>
      <c r="O154" s="15">
        <f t="shared" si="38"/>
        <v>0</v>
      </c>
      <c r="P154" s="17"/>
      <c r="Q154" s="3">
        <f t="shared" si="39"/>
        <v>0</v>
      </c>
      <c r="R154" s="3">
        <f t="shared" si="44"/>
        <v>0</v>
      </c>
      <c r="S154" s="3">
        <f t="shared" ref="S154:S209" si="54">M154+P154</f>
        <v>0</v>
      </c>
      <c r="T154" s="3">
        <f t="shared" ref="T154:T209" si="55">N154+Q154</f>
        <v>0</v>
      </c>
      <c r="U154" s="15">
        <f t="shared" si="45"/>
        <v>0</v>
      </c>
      <c r="V154" s="15">
        <f t="shared" si="46"/>
        <v>0</v>
      </c>
      <c r="W154" s="3">
        <f t="shared" si="40"/>
        <v>0</v>
      </c>
      <c r="X154" s="15">
        <f t="shared" si="47"/>
        <v>0</v>
      </c>
      <c r="Y154" s="15">
        <f t="shared" si="47"/>
        <v>0</v>
      </c>
      <c r="Z154" s="3">
        <f t="shared" si="41"/>
        <v>0</v>
      </c>
      <c r="AA154" s="3">
        <f t="shared" si="48"/>
        <v>0</v>
      </c>
      <c r="AB154" s="3">
        <f t="shared" si="49"/>
        <v>0</v>
      </c>
      <c r="AC154" s="1">
        <f>IFERROR(IF(G154&gt;=1,(IF(LEN(H154)&gt;=1,VLOOKUP(HLOOKUP(H154,PROFILE!$K$5:$V$8,4,0),PROFILE!$F$1:$G$3,2,0),0)),0),0)</f>
        <v>0</v>
      </c>
      <c r="AD154" s="1">
        <f>IFERROR(IF(G154&gt;=1,(IF(LEN(H154)&gt;=1,HLOOKUP(H154,PROFILE!$K$5:$V$8,2,0),0)),0),0)</f>
        <v>0</v>
      </c>
      <c r="AE154" s="1">
        <f>IFERROR(IF(G154&gt;=1,(IF(LEN(H154)&gt;=1,HLOOKUP(H154,PROFILE!$K$5:$V$8,3,0),0)),0),0)</f>
        <v>0</v>
      </c>
      <c r="AF154" s="1">
        <f t="shared" si="50"/>
        <v>0</v>
      </c>
      <c r="AG154" s="1">
        <f t="shared" si="51"/>
        <v>0</v>
      </c>
      <c r="AH154" s="1">
        <f t="shared" si="52"/>
        <v>0</v>
      </c>
      <c r="AI154" s="1">
        <f t="shared" si="53"/>
        <v>0</v>
      </c>
    </row>
    <row r="155" spans="5:35" ht="18" customHeight="1" x14ac:dyDescent="0.25">
      <c r="E155" s="1">
        <v>146</v>
      </c>
      <c r="F155" s="1">
        <f>IFERROR(IF($F$9&gt;=E155,SMALL(PROFILE!$X$13:$X$212,$F$8+E155),0),0)</f>
        <v>0</v>
      </c>
      <c r="G155" s="15">
        <f t="shared" si="42"/>
        <v>0</v>
      </c>
      <c r="H155" s="15" t="str">
        <f>IFERROR(IF($G155&gt;=1,INDEX(PROFILE!$I$13:$X$212,MATCH($F155,PROFILE!$X$13:$X$212,0),1),""),"")</f>
        <v/>
      </c>
      <c r="I155" s="16" t="str">
        <f>IFERROR(IF($G155&gt;=1,INDEX(PROFILE!$I$13:$X$212,MATCH($F155,PROFILE!$X$13:$X$212,0),2),""),"")</f>
        <v/>
      </c>
      <c r="J155" s="16" t="str">
        <f>IFERROR(IF($G155&gt;=1,INDEX(PROFILE!$I$13:$X$212,MATCH($F155,PROFILE!$X$13:$X$212,0),6),""),"")</f>
        <v/>
      </c>
      <c r="K155" s="17"/>
      <c r="L155" s="17"/>
      <c r="M155" s="17"/>
      <c r="N155" s="3">
        <f t="shared" si="43"/>
        <v>0</v>
      </c>
      <c r="O155" s="15">
        <f t="shared" si="38"/>
        <v>0</v>
      </c>
      <c r="P155" s="17"/>
      <c r="Q155" s="3">
        <f t="shared" si="39"/>
        <v>0</v>
      </c>
      <c r="R155" s="3">
        <f t="shared" si="44"/>
        <v>0</v>
      </c>
      <c r="S155" s="3">
        <f t="shared" si="54"/>
        <v>0</v>
      </c>
      <c r="T155" s="3">
        <f t="shared" si="55"/>
        <v>0</v>
      </c>
      <c r="U155" s="15">
        <f t="shared" si="45"/>
        <v>0</v>
      </c>
      <c r="V155" s="15">
        <f t="shared" si="46"/>
        <v>0</v>
      </c>
      <c r="W155" s="3">
        <f t="shared" si="40"/>
        <v>0</v>
      </c>
      <c r="X155" s="15">
        <f t="shared" si="47"/>
        <v>0</v>
      </c>
      <c r="Y155" s="15">
        <f t="shared" si="47"/>
        <v>0</v>
      </c>
      <c r="Z155" s="3">
        <f t="shared" si="41"/>
        <v>0</v>
      </c>
      <c r="AA155" s="3">
        <f t="shared" si="48"/>
        <v>0</v>
      </c>
      <c r="AB155" s="3">
        <f t="shared" si="49"/>
        <v>0</v>
      </c>
      <c r="AC155" s="1">
        <f>IFERROR(IF(G155&gt;=1,(IF(LEN(H155)&gt;=1,VLOOKUP(HLOOKUP(H155,PROFILE!$K$5:$V$8,4,0),PROFILE!$F$1:$G$3,2,0),0)),0),0)</f>
        <v>0</v>
      </c>
      <c r="AD155" s="1">
        <f>IFERROR(IF(G155&gt;=1,(IF(LEN(H155)&gt;=1,HLOOKUP(H155,PROFILE!$K$5:$V$8,2,0),0)),0),0)</f>
        <v>0</v>
      </c>
      <c r="AE155" s="1">
        <f>IFERROR(IF(G155&gt;=1,(IF(LEN(H155)&gt;=1,HLOOKUP(H155,PROFILE!$K$5:$V$8,3,0),0)),0),0)</f>
        <v>0</v>
      </c>
      <c r="AF155" s="1">
        <f t="shared" si="50"/>
        <v>0</v>
      </c>
      <c r="AG155" s="1">
        <f t="shared" si="51"/>
        <v>0</v>
      </c>
      <c r="AH155" s="1">
        <f t="shared" si="52"/>
        <v>0</v>
      </c>
      <c r="AI155" s="1">
        <f t="shared" si="53"/>
        <v>0</v>
      </c>
    </row>
    <row r="156" spans="5:35" ht="18" customHeight="1" x14ac:dyDescent="0.25">
      <c r="E156" s="1">
        <v>147</v>
      </c>
      <c r="F156" s="1">
        <f>IFERROR(IF($F$9&gt;=E156,SMALL(PROFILE!$X$13:$X$212,$F$8+E156),0),0)</f>
        <v>0</v>
      </c>
      <c r="G156" s="15">
        <f t="shared" si="42"/>
        <v>0</v>
      </c>
      <c r="H156" s="15" t="str">
        <f>IFERROR(IF($G156&gt;=1,INDEX(PROFILE!$I$13:$X$212,MATCH($F156,PROFILE!$X$13:$X$212,0),1),""),"")</f>
        <v/>
      </c>
      <c r="I156" s="16" t="str">
        <f>IFERROR(IF($G156&gt;=1,INDEX(PROFILE!$I$13:$X$212,MATCH($F156,PROFILE!$X$13:$X$212,0),2),""),"")</f>
        <v/>
      </c>
      <c r="J156" s="16" t="str">
        <f>IFERROR(IF($G156&gt;=1,INDEX(PROFILE!$I$13:$X$212,MATCH($F156,PROFILE!$X$13:$X$212,0),6),""),"")</f>
        <v/>
      </c>
      <c r="K156" s="17"/>
      <c r="L156" s="17"/>
      <c r="M156" s="17"/>
      <c r="N156" s="3">
        <f t="shared" si="43"/>
        <v>0</v>
      </c>
      <c r="O156" s="15">
        <f t="shared" si="38"/>
        <v>0</v>
      </c>
      <c r="P156" s="17"/>
      <c r="Q156" s="3">
        <f t="shared" si="39"/>
        <v>0</v>
      </c>
      <c r="R156" s="3">
        <f t="shared" si="44"/>
        <v>0</v>
      </c>
      <c r="S156" s="3">
        <f t="shared" si="54"/>
        <v>0</v>
      </c>
      <c r="T156" s="3">
        <f t="shared" si="55"/>
        <v>0</v>
      </c>
      <c r="U156" s="15">
        <f t="shared" si="45"/>
        <v>0</v>
      </c>
      <c r="V156" s="15">
        <f t="shared" si="46"/>
        <v>0</v>
      </c>
      <c r="W156" s="3">
        <f t="shared" si="40"/>
        <v>0</v>
      </c>
      <c r="X156" s="15">
        <f t="shared" si="47"/>
        <v>0</v>
      </c>
      <c r="Y156" s="15">
        <f t="shared" si="47"/>
        <v>0</v>
      </c>
      <c r="Z156" s="3">
        <f t="shared" si="41"/>
        <v>0</v>
      </c>
      <c r="AA156" s="3">
        <f t="shared" si="48"/>
        <v>0</v>
      </c>
      <c r="AB156" s="3">
        <f t="shared" si="49"/>
        <v>0</v>
      </c>
      <c r="AC156" s="1">
        <f>IFERROR(IF(G156&gt;=1,(IF(LEN(H156)&gt;=1,VLOOKUP(HLOOKUP(H156,PROFILE!$K$5:$V$8,4,0),PROFILE!$F$1:$G$3,2,0),0)),0),0)</f>
        <v>0</v>
      </c>
      <c r="AD156" s="1">
        <f>IFERROR(IF(G156&gt;=1,(IF(LEN(H156)&gt;=1,HLOOKUP(H156,PROFILE!$K$5:$V$8,2,0),0)),0),0)</f>
        <v>0</v>
      </c>
      <c r="AE156" s="1">
        <f>IFERROR(IF(G156&gt;=1,(IF(LEN(H156)&gt;=1,HLOOKUP(H156,PROFILE!$K$5:$V$8,3,0),0)),0),0)</f>
        <v>0</v>
      </c>
      <c r="AF156" s="1">
        <f t="shared" si="50"/>
        <v>0</v>
      </c>
      <c r="AG156" s="1">
        <f t="shared" si="51"/>
        <v>0</v>
      </c>
      <c r="AH156" s="1">
        <f t="shared" si="52"/>
        <v>0</v>
      </c>
      <c r="AI156" s="1">
        <f t="shared" si="53"/>
        <v>0</v>
      </c>
    </row>
    <row r="157" spans="5:35" ht="18" customHeight="1" x14ac:dyDescent="0.25">
      <c r="E157" s="1">
        <v>148</v>
      </c>
      <c r="F157" s="1">
        <f>IFERROR(IF($F$9&gt;=E157,SMALL(PROFILE!$X$13:$X$212,$F$8+E157),0),0)</f>
        <v>0</v>
      </c>
      <c r="G157" s="15">
        <f t="shared" si="42"/>
        <v>0</v>
      </c>
      <c r="H157" s="15" t="str">
        <f>IFERROR(IF($G157&gt;=1,INDEX(PROFILE!$I$13:$X$212,MATCH($F157,PROFILE!$X$13:$X$212,0),1),""),"")</f>
        <v/>
      </c>
      <c r="I157" s="16" t="str">
        <f>IFERROR(IF($G157&gt;=1,INDEX(PROFILE!$I$13:$X$212,MATCH($F157,PROFILE!$X$13:$X$212,0),2),""),"")</f>
        <v/>
      </c>
      <c r="J157" s="16" t="str">
        <f>IFERROR(IF($G157&gt;=1,INDEX(PROFILE!$I$13:$X$212,MATCH($F157,PROFILE!$X$13:$X$212,0),6),""),"")</f>
        <v/>
      </c>
      <c r="K157" s="17"/>
      <c r="L157" s="17"/>
      <c r="M157" s="17"/>
      <c r="N157" s="3">
        <f t="shared" si="43"/>
        <v>0</v>
      </c>
      <c r="O157" s="15">
        <f t="shared" si="38"/>
        <v>0</v>
      </c>
      <c r="P157" s="17"/>
      <c r="Q157" s="3">
        <f t="shared" si="39"/>
        <v>0</v>
      </c>
      <c r="R157" s="3">
        <f t="shared" si="44"/>
        <v>0</v>
      </c>
      <c r="S157" s="3">
        <f t="shared" si="54"/>
        <v>0</v>
      </c>
      <c r="T157" s="3">
        <f t="shared" si="55"/>
        <v>0</v>
      </c>
      <c r="U157" s="15">
        <f t="shared" si="45"/>
        <v>0</v>
      </c>
      <c r="V157" s="15">
        <f t="shared" si="46"/>
        <v>0</v>
      </c>
      <c r="W157" s="3">
        <f t="shared" si="40"/>
        <v>0</v>
      </c>
      <c r="X157" s="15">
        <f t="shared" si="47"/>
        <v>0</v>
      </c>
      <c r="Y157" s="15">
        <f t="shared" si="47"/>
        <v>0</v>
      </c>
      <c r="Z157" s="3">
        <f t="shared" si="41"/>
        <v>0</v>
      </c>
      <c r="AA157" s="3">
        <f t="shared" si="48"/>
        <v>0</v>
      </c>
      <c r="AB157" s="3">
        <f t="shared" si="49"/>
        <v>0</v>
      </c>
      <c r="AC157" s="1">
        <f>IFERROR(IF(G157&gt;=1,(IF(LEN(H157)&gt;=1,VLOOKUP(HLOOKUP(H157,PROFILE!$K$5:$V$8,4,0),PROFILE!$F$1:$G$3,2,0),0)),0),0)</f>
        <v>0</v>
      </c>
      <c r="AD157" s="1">
        <f>IFERROR(IF(G157&gt;=1,(IF(LEN(H157)&gt;=1,HLOOKUP(H157,PROFILE!$K$5:$V$8,2,0),0)),0),0)</f>
        <v>0</v>
      </c>
      <c r="AE157" s="1">
        <f>IFERROR(IF(G157&gt;=1,(IF(LEN(H157)&gt;=1,HLOOKUP(H157,PROFILE!$K$5:$V$8,3,0),0)),0),0)</f>
        <v>0</v>
      </c>
      <c r="AF157" s="1">
        <f t="shared" si="50"/>
        <v>0</v>
      </c>
      <c r="AG157" s="1">
        <f t="shared" si="51"/>
        <v>0</v>
      </c>
      <c r="AH157" s="1">
        <f t="shared" si="52"/>
        <v>0</v>
      </c>
      <c r="AI157" s="1">
        <f t="shared" si="53"/>
        <v>0</v>
      </c>
    </row>
    <row r="158" spans="5:35" ht="18" customHeight="1" x14ac:dyDescent="0.25">
      <c r="E158" s="1">
        <v>149</v>
      </c>
      <c r="F158" s="1">
        <f>IFERROR(IF($F$9&gt;=E158,SMALL(PROFILE!$X$13:$X$212,$F$8+E158),0),0)</f>
        <v>0</v>
      </c>
      <c r="G158" s="15">
        <f t="shared" si="42"/>
        <v>0</v>
      </c>
      <c r="H158" s="15" t="str">
        <f>IFERROR(IF($G158&gt;=1,INDEX(PROFILE!$I$13:$X$212,MATCH($F158,PROFILE!$X$13:$X$212,0),1),""),"")</f>
        <v/>
      </c>
      <c r="I158" s="16" t="str">
        <f>IFERROR(IF($G158&gt;=1,INDEX(PROFILE!$I$13:$X$212,MATCH($F158,PROFILE!$X$13:$X$212,0),2),""),"")</f>
        <v/>
      </c>
      <c r="J158" s="16" t="str">
        <f>IFERROR(IF($G158&gt;=1,INDEX(PROFILE!$I$13:$X$212,MATCH($F158,PROFILE!$X$13:$X$212,0),6),""),"")</f>
        <v/>
      </c>
      <c r="K158" s="17"/>
      <c r="L158" s="17"/>
      <c r="M158" s="17"/>
      <c r="N158" s="3">
        <f t="shared" si="43"/>
        <v>0</v>
      </c>
      <c r="O158" s="15">
        <f t="shared" ref="O158:O209" si="56">IFERROR(IF(G158&gt;=1,(IF(AC158=1,0,IF(AC158=2,AD158,IF(AC158=3,(IF(MOD(AD158,2)=0,ROUNDDOWN(AD158/2,0),IF(MOD(AD158,2)=1,(IF(MOD(F158,2)=0,ROUNDDOWN(AD158/2,0),IF(MOD(F158,2)=1,ROUNDUP(AD158/2,0),0))),0))),0)))),0),0)</f>
        <v>0</v>
      </c>
      <c r="P158" s="17"/>
      <c r="Q158" s="3">
        <f t="shared" si="39"/>
        <v>0</v>
      </c>
      <c r="R158" s="3">
        <f t="shared" si="44"/>
        <v>0</v>
      </c>
      <c r="S158" s="3">
        <f t="shared" si="54"/>
        <v>0</v>
      </c>
      <c r="T158" s="3">
        <f t="shared" si="55"/>
        <v>0</v>
      </c>
      <c r="U158" s="15">
        <f t="shared" si="45"/>
        <v>0</v>
      </c>
      <c r="V158" s="15">
        <f t="shared" si="46"/>
        <v>0</v>
      </c>
      <c r="W158" s="3">
        <f t="shared" si="40"/>
        <v>0</v>
      </c>
      <c r="X158" s="15">
        <f t="shared" si="47"/>
        <v>0</v>
      </c>
      <c r="Y158" s="15">
        <f t="shared" si="47"/>
        <v>0</v>
      </c>
      <c r="Z158" s="3">
        <f t="shared" si="41"/>
        <v>0</v>
      </c>
      <c r="AA158" s="3">
        <f t="shared" si="48"/>
        <v>0</v>
      </c>
      <c r="AB158" s="3">
        <f t="shared" si="49"/>
        <v>0</v>
      </c>
      <c r="AC158" s="1">
        <f>IFERROR(IF(G158&gt;=1,(IF(LEN(H158)&gt;=1,VLOOKUP(HLOOKUP(H158,PROFILE!$K$5:$V$8,4,0),PROFILE!$F$1:$G$3,2,0),0)),0),0)</f>
        <v>0</v>
      </c>
      <c r="AD158" s="1">
        <f>IFERROR(IF(G158&gt;=1,(IF(LEN(H158)&gt;=1,HLOOKUP(H158,PROFILE!$K$5:$V$8,2,0),0)),0),0)</f>
        <v>0</v>
      </c>
      <c r="AE158" s="1">
        <f>IFERROR(IF(G158&gt;=1,(IF(LEN(H158)&gt;=1,HLOOKUP(H158,PROFILE!$K$5:$V$8,3,0),0)),0),0)</f>
        <v>0</v>
      </c>
      <c r="AF158" s="1">
        <f t="shared" si="50"/>
        <v>0</v>
      </c>
      <c r="AG158" s="1">
        <f t="shared" si="51"/>
        <v>0</v>
      </c>
      <c r="AH158" s="1">
        <f t="shared" si="52"/>
        <v>0</v>
      </c>
      <c r="AI158" s="1">
        <f t="shared" si="53"/>
        <v>0</v>
      </c>
    </row>
    <row r="159" spans="5:35" ht="18" customHeight="1" x14ac:dyDescent="0.25">
      <c r="E159" s="1">
        <v>150</v>
      </c>
      <c r="F159" s="1">
        <f>IFERROR(IF($F$9&gt;=E159,SMALL(PROFILE!$X$13:$X$212,$F$8+E159),0),0)</f>
        <v>0</v>
      </c>
      <c r="G159" s="15">
        <f t="shared" si="42"/>
        <v>0</v>
      </c>
      <c r="H159" s="15" t="str">
        <f>IFERROR(IF($G159&gt;=1,INDEX(PROFILE!$I$13:$X$212,MATCH($F159,PROFILE!$X$13:$X$212,0),1),""),"")</f>
        <v/>
      </c>
      <c r="I159" s="16" t="str">
        <f>IFERROR(IF($G159&gt;=1,INDEX(PROFILE!$I$13:$X$212,MATCH($F159,PROFILE!$X$13:$X$212,0),2),""),"")</f>
        <v/>
      </c>
      <c r="J159" s="16" t="str">
        <f>IFERROR(IF($G159&gt;=1,INDEX(PROFILE!$I$13:$X$212,MATCH($F159,PROFILE!$X$13:$X$212,0),6),""),"")</f>
        <v/>
      </c>
      <c r="K159" s="17"/>
      <c r="L159" s="17"/>
      <c r="M159" s="17"/>
      <c r="N159" s="3">
        <f t="shared" si="43"/>
        <v>0</v>
      </c>
      <c r="O159" s="15">
        <f t="shared" si="56"/>
        <v>0</v>
      </c>
      <c r="P159" s="17"/>
      <c r="Q159" s="3">
        <f t="shared" si="39"/>
        <v>0</v>
      </c>
      <c r="R159" s="3">
        <f t="shared" si="44"/>
        <v>0</v>
      </c>
      <c r="S159" s="3">
        <f t="shared" si="54"/>
        <v>0</v>
      </c>
      <c r="T159" s="3">
        <f t="shared" si="55"/>
        <v>0</v>
      </c>
      <c r="U159" s="15">
        <f t="shared" si="45"/>
        <v>0</v>
      </c>
      <c r="V159" s="15">
        <f t="shared" si="46"/>
        <v>0</v>
      </c>
      <c r="W159" s="3">
        <f t="shared" si="40"/>
        <v>0</v>
      </c>
      <c r="X159" s="15">
        <f t="shared" si="47"/>
        <v>0</v>
      </c>
      <c r="Y159" s="15">
        <f t="shared" si="47"/>
        <v>0</v>
      </c>
      <c r="Z159" s="3">
        <f t="shared" si="41"/>
        <v>0</v>
      </c>
      <c r="AA159" s="3">
        <f t="shared" si="48"/>
        <v>0</v>
      </c>
      <c r="AB159" s="3">
        <f t="shared" si="49"/>
        <v>0</v>
      </c>
      <c r="AC159" s="1">
        <f>IFERROR(IF(G159&gt;=1,(IF(LEN(H159)&gt;=1,VLOOKUP(HLOOKUP(H159,PROFILE!$K$5:$V$8,4,0),PROFILE!$F$1:$G$3,2,0),0)),0),0)</f>
        <v>0</v>
      </c>
      <c r="AD159" s="1">
        <f>IFERROR(IF(G159&gt;=1,(IF(LEN(H159)&gt;=1,HLOOKUP(H159,PROFILE!$K$5:$V$8,2,0),0)),0),0)</f>
        <v>0</v>
      </c>
      <c r="AE159" s="1">
        <f>IFERROR(IF(G159&gt;=1,(IF(LEN(H159)&gt;=1,HLOOKUP(H159,PROFILE!$K$5:$V$8,3,0),0)),0),0)</f>
        <v>0</v>
      </c>
      <c r="AF159" s="1">
        <f t="shared" si="50"/>
        <v>0</v>
      </c>
      <c r="AG159" s="1">
        <f t="shared" si="51"/>
        <v>0</v>
      </c>
      <c r="AH159" s="1">
        <f t="shared" si="52"/>
        <v>0</v>
      </c>
      <c r="AI159" s="1">
        <f t="shared" si="53"/>
        <v>0</v>
      </c>
    </row>
    <row r="160" spans="5:35" ht="18" customHeight="1" x14ac:dyDescent="0.25">
      <c r="E160" s="1">
        <v>151</v>
      </c>
      <c r="F160" s="1">
        <f>IFERROR(IF($F$9&gt;=E160,SMALL(PROFILE!$X$13:$X$212,$F$8+E160),0),0)</f>
        <v>0</v>
      </c>
      <c r="G160" s="15">
        <f t="shared" si="42"/>
        <v>0</v>
      </c>
      <c r="H160" s="15" t="str">
        <f>IFERROR(IF($G160&gt;=1,INDEX(PROFILE!$I$13:$X$212,MATCH($F160,PROFILE!$X$13:$X$212,0),1),""),"")</f>
        <v/>
      </c>
      <c r="I160" s="16" t="str">
        <f>IFERROR(IF($G160&gt;=1,INDEX(PROFILE!$I$13:$X$212,MATCH($F160,PROFILE!$X$13:$X$212,0),2),""),"")</f>
        <v/>
      </c>
      <c r="J160" s="16" t="str">
        <f>IFERROR(IF($G160&gt;=1,INDEX(PROFILE!$I$13:$X$212,MATCH($F160,PROFILE!$X$13:$X$212,0),6),""),"")</f>
        <v/>
      </c>
      <c r="K160" s="17"/>
      <c r="L160" s="17"/>
      <c r="M160" s="17"/>
      <c r="N160" s="3">
        <f t="shared" si="43"/>
        <v>0</v>
      </c>
      <c r="O160" s="15">
        <f t="shared" si="56"/>
        <v>0</v>
      </c>
      <c r="P160" s="17"/>
      <c r="Q160" s="3">
        <f t="shared" si="39"/>
        <v>0</v>
      </c>
      <c r="R160" s="3">
        <f t="shared" si="44"/>
        <v>0</v>
      </c>
      <c r="S160" s="3">
        <f t="shared" si="54"/>
        <v>0</v>
      </c>
      <c r="T160" s="3">
        <f t="shared" si="55"/>
        <v>0</v>
      </c>
      <c r="U160" s="15">
        <f t="shared" si="45"/>
        <v>0</v>
      </c>
      <c r="V160" s="15">
        <f t="shared" si="46"/>
        <v>0</v>
      </c>
      <c r="W160" s="3">
        <f t="shared" si="40"/>
        <v>0</v>
      </c>
      <c r="X160" s="15">
        <f t="shared" si="47"/>
        <v>0</v>
      </c>
      <c r="Y160" s="15">
        <f t="shared" si="47"/>
        <v>0</v>
      </c>
      <c r="Z160" s="3">
        <f t="shared" si="41"/>
        <v>0</v>
      </c>
      <c r="AA160" s="3">
        <f t="shared" si="48"/>
        <v>0</v>
      </c>
      <c r="AB160" s="3">
        <f t="shared" si="49"/>
        <v>0</v>
      </c>
      <c r="AC160" s="1">
        <f>IFERROR(IF(G160&gt;=1,(IF(LEN(H160)&gt;=1,VLOOKUP(HLOOKUP(H160,PROFILE!$K$5:$V$8,4,0),PROFILE!$F$1:$G$3,2,0),0)),0),0)</f>
        <v>0</v>
      </c>
      <c r="AD160" s="1">
        <f>IFERROR(IF(G160&gt;=1,(IF(LEN(H160)&gt;=1,HLOOKUP(H160,PROFILE!$K$5:$V$8,2,0),0)),0),0)</f>
        <v>0</v>
      </c>
      <c r="AE160" s="1">
        <f>IFERROR(IF(G160&gt;=1,(IF(LEN(H160)&gt;=1,HLOOKUP(H160,PROFILE!$K$5:$V$8,3,0),0)),0),0)</f>
        <v>0</v>
      </c>
      <c r="AF160" s="1">
        <f t="shared" si="50"/>
        <v>0</v>
      </c>
      <c r="AG160" s="1">
        <f t="shared" si="51"/>
        <v>0</v>
      </c>
      <c r="AH160" s="1">
        <f t="shared" si="52"/>
        <v>0</v>
      </c>
      <c r="AI160" s="1">
        <f t="shared" si="53"/>
        <v>0</v>
      </c>
    </row>
    <row r="161" spans="5:35" ht="18" customHeight="1" x14ac:dyDescent="0.25">
      <c r="E161" s="1">
        <v>152</v>
      </c>
      <c r="F161" s="1">
        <f>IFERROR(IF($F$9&gt;=E161,SMALL(PROFILE!$X$13:$X$212,$F$8+E161),0),0)</f>
        <v>0</v>
      </c>
      <c r="G161" s="15">
        <f t="shared" si="42"/>
        <v>0</v>
      </c>
      <c r="H161" s="15" t="str">
        <f>IFERROR(IF($G161&gt;=1,INDEX(PROFILE!$I$13:$X$212,MATCH($F161,PROFILE!$X$13:$X$212,0),1),""),"")</f>
        <v/>
      </c>
      <c r="I161" s="16" t="str">
        <f>IFERROR(IF($G161&gt;=1,INDEX(PROFILE!$I$13:$X$212,MATCH($F161,PROFILE!$X$13:$X$212,0),2),""),"")</f>
        <v/>
      </c>
      <c r="J161" s="16" t="str">
        <f>IFERROR(IF($G161&gt;=1,INDEX(PROFILE!$I$13:$X$212,MATCH($F161,PROFILE!$X$13:$X$212,0),6),""),"")</f>
        <v/>
      </c>
      <c r="K161" s="17"/>
      <c r="L161" s="17"/>
      <c r="M161" s="17"/>
      <c r="N161" s="3">
        <f t="shared" si="43"/>
        <v>0</v>
      </c>
      <c r="O161" s="15">
        <f t="shared" si="56"/>
        <v>0</v>
      </c>
      <c r="P161" s="17"/>
      <c r="Q161" s="3">
        <f t="shared" si="39"/>
        <v>0</v>
      </c>
      <c r="R161" s="3">
        <f t="shared" si="44"/>
        <v>0</v>
      </c>
      <c r="S161" s="3">
        <f t="shared" si="54"/>
        <v>0</v>
      </c>
      <c r="T161" s="3">
        <f t="shared" si="55"/>
        <v>0</v>
      </c>
      <c r="U161" s="15">
        <f t="shared" si="45"/>
        <v>0</v>
      </c>
      <c r="V161" s="15">
        <f t="shared" si="46"/>
        <v>0</v>
      </c>
      <c r="W161" s="3">
        <f t="shared" si="40"/>
        <v>0</v>
      </c>
      <c r="X161" s="15">
        <f t="shared" si="47"/>
        <v>0</v>
      </c>
      <c r="Y161" s="15">
        <f t="shared" si="47"/>
        <v>0</v>
      </c>
      <c r="Z161" s="3">
        <f t="shared" si="41"/>
        <v>0</v>
      </c>
      <c r="AA161" s="3">
        <f t="shared" si="48"/>
        <v>0</v>
      </c>
      <c r="AB161" s="3">
        <f t="shared" si="49"/>
        <v>0</v>
      </c>
      <c r="AC161" s="1">
        <f>IFERROR(IF(G161&gt;=1,(IF(LEN(H161)&gt;=1,VLOOKUP(HLOOKUP(H161,PROFILE!$K$5:$V$8,4,0),PROFILE!$F$1:$G$3,2,0),0)),0),0)</f>
        <v>0</v>
      </c>
      <c r="AD161" s="1">
        <f>IFERROR(IF(G161&gt;=1,(IF(LEN(H161)&gt;=1,HLOOKUP(H161,PROFILE!$K$5:$V$8,2,0),0)),0),0)</f>
        <v>0</v>
      </c>
      <c r="AE161" s="1">
        <f>IFERROR(IF(G161&gt;=1,(IF(LEN(H161)&gt;=1,HLOOKUP(H161,PROFILE!$K$5:$V$8,3,0),0)),0),0)</f>
        <v>0</v>
      </c>
      <c r="AF161" s="1">
        <f t="shared" si="50"/>
        <v>0</v>
      </c>
      <c r="AG161" s="1">
        <f t="shared" si="51"/>
        <v>0</v>
      </c>
      <c r="AH161" s="1">
        <f t="shared" si="52"/>
        <v>0</v>
      </c>
      <c r="AI161" s="1">
        <f t="shared" si="53"/>
        <v>0</v>
      </c>
    </row>
    <row r="162" spans="5:35" ht="18" customHeight="1" x14ac:dyDescent="0.25">
      <c r="E162" s="1">
        <v>153</v>
      </c>
      <c r="F162" s="1">
        <f>IFERROR(IF($F$9&gt;=E162,SMALL(PROFILE!$X$13:$X$212,$F$8+E162),0),0)</f>
        <v>0</v>
      </c>
      <c r="G162" s="15">
        <f t="shared" si="42"/>
        <v>0</v>
      </c>
      <c r="H162" s="15" t="str">
        <f>IFERROR(IF($G162&gt;=1,INDEX(PROFILE!$I$13:$X$212,MATCH($F162,PROFILE!$X$13:$X$212,0),1),""),"")</f>
        <v/>
      </c>
      <c r="I162" s="16" t="str">
        <f>IFERROR(IF($G162&gt;=1,INDEX(PROFILE!$I$13:$X$212,MATCH($F162,PROFILE!$X$13:$X$212,0),2),""),"")</f>
        <v/>
      </c>
      <c r="J162" s="16" t="str">
        <f>IFERROR(IF($G162&gt;=1,INDEX(PROFILE!$I$13:$X$212,MATCH($F162,PROFILE!$X$13:$X$212,0),6),""),"")</f>
        <v/>
      </c>
      <c r="K162" s="17"/>
      <c r="L162" s="17"/>
      <c r="M162" s="17"/>
      <c r="N162" s="3">
        <f t="shared" si="43"/>
        <v>0</v>
      </c>
      <c r="O162" s="15">
        <f t="shared" si="56"/>
        <v>0</v>
      </c>
      <c r="P162" s="17"/>
      <c r="Q162" s="3">
        <f t="shared" si="39"/>
        <v>0</v>
      </c>
      <c r="R162" s="3">
        <f t="shared" si="44"/>
        <v>0</v>
      </c>
      <c r="S162" s="3">
        <f t="shared" si="54"/>
        <v>0</v>
      </c>
      <c r="T162" s="3">
        <f t="shared" si="55"/>
        <v>0</v>
      </c>
      <c r="U162" s="15">
        <f t="shared" si="45"/>
        <v>0</v>
      </c>
      <c r="V162" s="15">
        <f t="shared" si="46"/>
        <v>0</v>
      </c>
      <c r="W162" s="3">
        <f t="shared" si="40"/>
        <v>0</v>
      </c>
      <c r="X162" s="15">
        <f t="shared" si="47"/>
        <v>0</v>
      </c>
      <c r="Y162" s="15">
        <f t="shared" si="47"/>
        <v>0</v>
      </c>
      <c r="Z162" s="3">
        <f t="shared" si="41"/>
        <v>0</v>
      </c>
      <c r="AA162" s="3">
        <f t="shared" si="48"/>
        <v>0</v>
      </c>
      <c r="AB162" s="3">
        <f t="shared" si="49"/>
        <v>0</v>
      </c>
      <c r="AC162" s="1">
        <f>IFERROR(IF(G162&gt;=1,(IF(LEN(H162)&gt;=1,VLOOKUP(HLOOKUP(H162,PROFILE!$K$5:$V$8,4,0),PROFILE!$F$1:$G$3,2,0),0)),0),0)</f>
        <v>0</v>
      </c>
      <c r="AD162" s="1">
        <f>IFERROR(IF(G162&gt;=1,(IF(LEN(H162)&gt;=1,HLOOKUP(H162,PROFILE!$K$5:$V$8,2,0),0)),0),0)</f>
        <v>0</v>
      </c>
      <c r="AE162" s="1">
        <f>IFERROR(IF(G162&gt;=1,(IF(LEN(H162)&gt;=1,HLOOKUP(H162,PROFILE!$K$5:$V$8,3,0),0)),0),0)</f>
        <v>0</v>
      </c>
      <c r="AF162" s="1">
        <f t="shared" si="50"/>
        <v>0</v>
      </c>
      <c r="AG162" s="1">
        <f t="shared" si="51"/>
        <v>0</v>
      </c>
      <c r="AH162" s="1">
        <f t="shared" si="52"/>
        <v>0</v>
      </c>
      <c r="AI162" s="1">
        <f t="shared" si="53"/>
        <v>0</v>
      </c>
    </row>
    <row r="163" spans="5:35" ht="18" customHeight="1" x14ac:dyDescent="0.25">
      <c r="E163" s="1">
        <v>154</v>
      </c>
      <c r="F163" s="1">
        <f>IFERROR(IF($F$9&gt;=E163,SMALL(PROFILE!$X$13:$X$212,$F$8+E163),0),0)</f>
        <v>0</v>
      </c>
      <c r="G163" s="15">
        <f t="shared" si="42"/>
        <v>0</v>
      </c>
      <c r="H163" s="15" t="str">
        <f>IFERROR(IF($G163&gt;=1,INDEX(PROFILE!$I$13:$X$212,MATCH($F163,PROFILE!$X$13:$X$212,0),1),""),"")</f>
        <v/>
      </c>
      <c r="I163" s="16" t="str">
        <f>IFERROR(IF($G163&gt;=1,INDEX(PROFILE!$I$13:$X$212,MATCH($F163,PROFILE!$X$13:$X$212,0),2),""),"")</f>
        <v/>
      </c>
      <c r="J163" s="16" t="str">
        <f>IFERROR(IF($G163&gt;=1,INDEX(PROFILE!$I$13:$X$212,MATCH($F163,PROFILE!$X$13:$X$212,0),6),""),"")</f>
        <v/>
      </c>
      <c r="K163" s="17"/>
      <c r="L163" s="17"/>
      <c r="M163" s="17"/>
      <c r="N163" s="3">
        <f t="shared" si="43"/>
        <v>0</v>
      </c>
      <c r="O163" s="15">
        <f t="shared" si="56"/>
        <v>0</v>
      </c>
      <c r="P163" s="17"/>
      <c r="Q163" s="3">
        <f t="shared" si="39"/>
        <v>0</v>
      </c>
      <c r="R163" s="3">
        <f t="shared" si="44"/>
        <v>0</v>
      </c>
      <c r="S163" s="3">
        <f t="shared" si="54"/>
        <v>0</v>
      </c>
      <c r="T163" s="3">
        <f t="shared" si="55"/>
        <v>0</v>
      </c>
      <c r="U163" s="15">
        <f t="shared" si="45"/>
        <v>0</v>
      </c>
      <c r="V163" s="15">
        <f t="shared" si="46"/>
        <v>0</v>
      </c>
      <c r="W163" s="3">
        <f t="shared" si="40"/>
        <v>0</v>
      </c>
      <c r="X163" s="15">
        <f t="shared" si="47"/>
        <v>0</v>
      </c>
      <c r="Y163" s="15">
        <f t="shared" si="47"/>
        <v>0</v>
      </c>
      <c r="Z163" s="3">
        <f t="shared" si="41"/>
        <v>0</v>
      </c>
      <c r="AA163" s="3">
        <f t="shared" si="48"/>
        <v>0</v>
      </c>
      <c r="AB163" s="3">
        <f t="shared" si="49"/>
        <v>0</v>
      </c>
      <c r="AC163" s="1">
        <f>IFERROR(IF(G163&gt;=1,(IF(LEN(H163)&gt;=1,VLOOKUP(HLOOKUP(H163,PROFILE!$K$5:$V$8,4,0),PROFILE!$F$1:$G$3,2,0),0)),0),0)</f>
        <v>0</v>
      </c>
      <c r="AD163" s="1">
        <f>IFERROR(IF(G163&gt;=1,(IF(LEN(H163)&gt;=1,HLOOKUP(H163,PROFILE!$K$5:$V$8,2,0),0)),0),0)</f>
        <v>0</v>
      </c>
      <c r="AE163" s="1">
        <f>IFERROR(IF(G163&gt;=1,(IF(LEN(H163)&gt;=1,HLOOKUP(H163,PROFILE!$K$5:$V$8,3,0),0)),0),0)</f>
        <v>0</v>
      </c>
      <c r="AF163" s="1">
        <f t="shared" si="50"/>
        <v>0</v>
      </c>
      <c r="AG163" s="1">
        <f t="shared" si="51"/>
        <v>0</v>
      </c>
      <c r="AH163" s="1">
        <f t="shared" si="52"/>
        <v>0</v>
      </c>
      <c r="AI163" s="1">
        <f t="shared" si="53"/>
        <v>0</v>
      </c>
    </row>
    <row r="164" spans="5:35" ht="18" customHeight="1" x14ac:dyDescent="0.25">
      <c r="E164" s="1">
        <v>155</v>
      </c>
      <c r="F164" s="1">
        <f>IFERROR(IF($F$9&gt;=E164,SMALL(PROFILE!$X$13:$X$212,$F$8+E164),0),0)</f>
        <v>0</v>
      </c>
      <c r="G164" s="15">
        <f t="shared" si="42"/>
        <v>0</v>
      </c>
      <c r="H164" s="15" t="str">
        <f>IFERROR(IF($G164&gt;=1,INDEX(PROFILE!$I$13:$X$212,MATCH($F164,PROFILE!$X$13:$X$212,0),1),""),"")</f>
        <v/>
      </c>
      <c r="I164" s="16" t="str">
        <f>IFERROR(IF($G164&gt;=1,INDEX(PROFILE!$I$13:$X$212,MATCH($F164,PROFILE!$X$13:$X$212,0),2),""),"")</f>
        <v/>
      </c>
      <c r="J164" s="16" t="str">
        <f>IFERROR(IF($G164&gt;=1,INDEX(PROFILE!$I$13:$X$212,MATCH($F164,PROFILE!$X$13:$X$212,0),6),""),"")</f>
        <v/>
      </c>
      <c r="K164" s="17"/>
      <c r="L164" s="17"/>
      <c r="M164" s="17"/>
      <c r="N164" s="3">
        <f t="shared" si="43"/>
        <v>0</v>
      </c>
      <c r="O164" s="15">
        <f t="shared" si="56"/>
        <v>0</v>
      </c>
      <c r="P164" s="17"/>
      <c r="Q164" s="3">
        <f t="shared" si="39"/>
        <v>0</v>
      </c>
      <c r="R164" s="3">
        <f t="shared" si="44"/>
        <v>0</v>
      </c>
      <c r="S164" s="3">
        <f t="shared" si="54"/>
        <v>0</v>
      </c>
      <c r="T164" s="3">
        <f t="shared" si="55"/>
        <v>0</v>
      </c>
      <c r="U164" s="15">
        <f t="shared" si="45"/>
        <v>0</v>
      </c>
      <c r="V164" s="15">
        <f t="shared" si="46"/>
        <v>0</v>
      </c>
      <c r="W164" s="3">
        <f t="shared" si="40"/>
        <v>0</v>
      </c>
      <c r="X164" s="15">
        <f t="shared" si="47"/>
        <v>0</v>
      </c>
      <c r="Y164" s="15">
        <f t="shared" si="47"/>
        <v>0</v>
      </c>
      <c r="Z164" s="3">
        <f t="shared" si="41"/>
        <v>0</v>
      </c>
      <c r="AA164" s="3">
        <f t="shared" si="48"/>
        <v>0</v>
      </c>
      <c r="AB164" s="3">
        <f t="shared" si="49"/>
        <v>0</v>
      </c>
      <c r="AC164" s="1">
        <f>IFERROR(IF(G164&gt;=1,(IF(LEN(H164)&gt;=1,VLOOKUP(HLOOKUP(H164,PROFILE!$K$5:$V$8,4,0),PROFILE!$F$1:$G$3,2,0),0)),0),0)</f>
        <v>0</v>
      </c>
      <c r="AD164" s="1">
        <f>IFERROR(IF(G164&gt;=1,(IF(LEN(H164)&gt;=1,HLOOKUP(H164,PROFILE!$K$5:$V$8,2,0),0)),0),0)</f>
        <v>0</v>
      </c>
      <c r="AE164" s="1">
        <f>IFERROR(IF(G164&gt;=1,(IF(LEN(H164)&gt;=1,HLOOKUP(H164,PROFILE!$K$5:$V$8,3,0),0)),0),0)</f>
        <v>0</v>
      </c>
      <c r="AF164" s="1">
        <f t="shared" si="50"/>
        <v>0</v>
      </c>
      <c r="AG164" s="1">
        <f t="shared" si="51"/>
        <v>0</v>
      </c>
      <c r="AH164" s="1">
        <f t="shared" si="52"/>
        <v>0</v>
      </c>
      <c r="AI164" s="1">
        <f t="shared" si="53"/>
        <v>0</v>
      </c>
    </row>
    <row r="165" spans="5:35" ht="18" customHeight="1" x14ac:dyDescent="0.25">
      <c r="E165" s="1">
        <v>156</v>
      </c>
      <c r="F165" s="1">
        <f>IFERROR(IF($F$9&gt;=E165,SMALL(PROFILE!$X$13:$X$212,$F$8+E165),0),0)</f>
        <v>0</v>
      </c>
      <c r="G165" s="15">
        <f t="shared" si="42"/>
        <v>0</v>
      </c>
      <c r="H165" s="15" t="str">
        <f>IFERROR(IF($G165&gt;=1,INDEX(PROFILE!$I$13:$X$212,MATCH($F165,PROFILE!$X$13:$X$212,0),1),""),"")</f>
        <v/>
      </c>
      <c r="I165" s="16" t="str">
        <f>IFERROR(IF($G165&gt;=1,INDEX(PROFILE!$I$13:$X$212,MATCH($F165,PROFILE!$X$13:$X$212,0),2),""),"")</f>
        <v/>
      </c>
      <c r="J165" s="16" t="str">
        <f>IFERROR(IF($G165&gt;=1,INDEX(PROFILE!$I$13:$X$212,MATCH($F165,PROFILE!$X$13:$X$212,0),6),""),"")</f>
        <v/>
      </c>
      <c r="K165" s="17"/>
      <c r="L165" s="17"/>
      <c r="M165" s="17"/>
      <c r="N165" s="3">
        <f t="shared" si="43"/>
        <v>0</v>
      </c>
      <c r="O165" s="15">
        <f t="shared" si="56"/>
        <v>0</v>
      </c>
      <c r="P165" s="17"/>
      <c r="Q165" s="3">
        <f t="shared" si="39"/>
        <v>0</v>
      </c>
      <c r="R165" s="3">
        <f t="shared" si="44"/>
        <v>0</v>
      </c>
      <c r="S165" s="3">
        <f t="shared" si="54"/>
        <v>0</v>
      </c>
      <c r="T165" s="3">
        <f t="shared" si="55"/>
        <v>0</v>
      </c>
      <c r="U165" s="15">
        <f t="shared" si="45"/>
        <v>0</v>
      </c>
      <c r="V165" s="15">
        <f t="shared" si="46"/>
        <v>0</v>
      </c>
      <c r="W165" s="3">
        <f t="shared" si="40"/>
        <v>0</v>
      </c>
      <c r="X165" s="15">
        <f t="shared" si="47"/>
        <v>0</v>
      </c>
      <c r="Y165" s="15">
        <f t="shared" si="47"/>
        <v>0</v>
      </c>
      <c r="Z165" s="3">
        <f t="shared" si="41"/>
        <v>0</v>
      </c>
      <c r="AA165" s="3">
        <f t="shared" si="48"/>
        <v>0</v>
      </c>
      <c r="AB165" s="3">
        <f t="shared" si="49"/>
        <v>0</v>
      </c>
      <c r="AC165" s="1">
        <f>IFERROR(IF(G165&gt;=1,(IF(LEN(H165)&gt;=1,VLOOKUP(HLOOKUP(H165,PROFILE!$K$5:$V$8,4,0),PROFILE!$F$1:$G$3,2,0),0)),0),0)</f>
        <v>0</v>
      </c>
      <c r="AD165" s="1">
        <f>IFERROR(IF(G165&gt;=1,(IF(LEN(H165)&gt;=1,HLOOKUP(H165,PROFILE!$K$5:$V$8,2,0),0)),0),0)</f>
        <v>0</v>
      </c>
      <c r="AE165" s="1">
        <f>IFERROR(IF(G165&gt;=1,(IF(LEN(H165)&gt;=1,HLOOKUP(H165,PROFILE!$K$5:$V$8,3,0),0)),0),0)</f>
        <v>0</v>
      </c>
      <c r="AF165" s="1">
        <f t="shared" si="50"/>
        <v>0</v>
      </c>
      <c r="AG165" s="1">
        <f t="shared" si="51"/>
        <v>0</v>
      </c>
      <c r="AH165" s="1">
        <f t="shared" si="52"/>
        <v>0</v>
      </c>
      <c r="AI165" s="1">
        <f t="shared" si="53"/>
        <v>0</v>
      </c>
    </row>
    <row r="166" spans="5:35" ht="18" customHeight="1" x14ac:dyDescent="0.25">
      <c r="E166" s="1">
        <v>157</v>
      </c>
      <c r="F166" s="1">
        <f>IFERROR(IF($F$9&gt;=E166,SMALL(PROFILE!$X$13:$X$212,$F$8+E166),0),0)</f>
        <v>0</v>
      </c>
      <c r="G166" s="15">
        <f t="shared" si="42"/>
        <v>0</v>
      </c>
      <c r="H166" s="15" t="str">
        <f>IFERROR(IF($G166&gt;=1,INDEX(PROFILE!$I$13:$X$212,MATCH($F166,PROFILE!$X$13:$X$212,0),1),""),"")</f>
        <v/>
      </c>
      <c r="I166" s="16" t="str">
        <f>IFERROR(IF($G166&gt;=1,INDEX(PROFILE!$I$13:$X$212,MATCH($F166,PROFILE!$X$13:$X$212,0),2),""),"")</f>
        <v/>
      </c>
      <c r="J166" s="16" t="str">
        <f>IFERROR(IF($G166&gt;=1,INDEX(PROFILE!$I$13:$X$212,MATCH($F166,PROFILE!$X$13:$X$212,0),6),""),"")</f>
        <v/>
      </c>
      <c r="K166" s="17"/>
      <c r="L166" s="17"/>
      <c r="M166" s="17"/>
      <c r="N166" s="3">
        <f t="shared" si="43"/>
        <v>0</v>
      </c>
      <c r="O166" s="15">
        <f t="shared" si="56"/>
        <v>0</v>
      </c>
      <c r="P166" s="17"/>
      <c r="Q166" s="3">
        <f t="shared" si="39"/>
        <v>0</v>
      </c>
      <c r="R166" s="3">
        <f t="shared" si="44"/>
        <v>0</v>
      </c>
      <c r="S166" s="3">
        <f t="shared" si="54"/>
        <v>0</v>
      </c>
      <c r="T166" s="3">
        <f t="shared" si="55"/>
        <v>0</v>
      </c>
      <c r="U166" s="15">
        <f t="shared" si="45"/>
        <v>0</v>
      </c>
      <c r="V166" s="15">
        <f t="shared" si="46"/>
        <v>0</v>
      </c>
      <c r="W166" s="3">
        <f t="shared" si="40"/>
        <v>0</v>
      </c>
      <c r="X166" s="15">
        <f t="shared" si="47"/>
        <v>0</v>
      </c>
      <c r="Y166" s="15">
        <f t="shared" si="47"/>
        <v>0</v>
      </c>
      <c r="Z166" s="3">
        <f t="shared" si="41"/>
        <v>0</v>
      </c>
      <c r="AA166" s="3">
        <f t="shared" si="48"/>
        <v>0</v>
      </c>
      <c r="AB166" s="3">
        <f t="shared" si="49"/>
        <v>0</v>
      </c>
      <c r="AC166" s="1">
        <f>IFERROR(IF(G166&gt;=1,(IF(LEN(H166)&gt;=1,VLOOKUP(HLOOKUP(H166,PROFILE!$K$5:$V$8,4,0),PROFILE!$F$1:$G$3,2,0),0)),0),0)</f>
        <v>0</v>
      </c>
      <c r="AD166" s="1">
        <f>IFERROR(IF(G166&gt;=1,(IF(LEN(H166)&gt;=1,HLOOKUP(H166,PROFILE!$K$5:$V$8,2,0),0)),0),0)</f>
        <v>0</v>
      </c>
      <c r="AE166" s="1">
        <f>IFERROR(IF(G166&gt;=1,(IF(LEN(H166)&gt;=1,HLOOKUP(H166,PROFILE!$K$5:$V$8,3,0),0)),0),0)</f>
        <v>0</v>
      </c>
      <c r="AF166" s="1">
        <f t="shared" si="50"/>
        <v>0</v>
      </c>
      <c r="AG166" s="1">
        <f t="shared" si="51"/>
        <v>0</v>
      </c>
      <c r="AH166" s="1">
        <f t="shared" si="52"/>
        <v>0</v>
      </c>
      <c r="AI166" s="1">
        <f t="shared" si="53"/>
        <v>0</v>
      </c>
    </row>
    <row r="167" spans="5:35" ht="18" customHeight="1" x14ac:dyDescent="0.25">
      <c r="E167" s="1">
        <v>158</v>
      </c>
      <c r="F167" s="1">
        <f>IFERROR(IF($F$9&gt;=E167,SMALL(PROFILE!$X$13:$X$212,$F$8+E167),0),0)</f>
        <v>0</v>
      </c>
      <c r="G167" s="15">
        <f t="shared" si="42"/>
        <v>0</v>
      </c>
      <c r="H167" s="15" t="str">
        <f>IFERROR(IF($G167&gt;=1,INDEX(PROFILE!$I$13:$X$212,MATCH($F167,PROFILE!$X$13:$X$212,0),1),""),"")</f>
        <v/>
      </c>
      <c r="I167" s="16" t="str">
        <f>IFERROR(IF($G167&gt;=1,INDEX(PROFILE!$I$13:$X$212,MATCH($F167,PROFILE!$X$13:$X$212,0),2),""),"")</f>
        <v/>
      </c>
      <c r="J167" s="16" t="str">
        <f>IFERROR(IF($G167&gt;=1,INDEX(PROFILE!$I$13:$X$212,MATCH($F167,PROFILE!$X$13:$X$212,0),6),""),"")</f>
        <v/>
      </c>
      <c r="K167" s="17"/>
      <c r="L167" s="17"/>
      <c r="M167" s="17"/>
      <c r="N167" s="3">
        <f t="shared" si="43"/>
        <v>0</v>
      </c>
      <c r="O167" s="15">
        <f t="shared" si="56"/>
        <v>0</v>
      </c>
      <c r="P167" s="17"/>
      <c r="Q167" s="3">
        <f t="shared" si="39"/>
        <v>0</v>
      </c>
      <c r="R167" s="3">
        <f t="shared" si="44"/>
        <v>0</v>
      </c>
      <c r="S167" s="3">
        <f t="shared" si="54"/>
        <v>0</v>
      </c>
      <c r="T167" s="3">
        <f t="shared" si="55"/>
        <v>0</v>
      </c>
      <c r="U167" s="15">
        <f t="shared" si="45"/>
        <v>0</v>
      </c>
      <c r="V167" s="15">
        <f t="shared" si="46"/>
        <v>0</v>
      </c>
      <c r="W167" s="3">
        <f t="shared" si="40"/>
        <v>0</v>
      </c>
      <c r="X167" s="15">
        <f t="shared" si="47"/>
        <v>0</v>
      </c>
      <c r="Y167" s="15">
        <f t="shared" si="47"/>
        <v>0</v>
      </c>
      <c r="Z167" s="3">
        <f t="shared" si="41"/>
        <v>0</v>
      </c>
      <c r="AA167" s="3">
        <f t="shared" si="48"/>
        <v>0</v>
      </c>
      <c r="AB167" s="3">
        <f t="shared" si="49"/>
        <v>0</v>
      </c>
      <c r="AC167" s="1">
        <f>IFERROR(IF(G167&gt;=1,(IF(LEN(H167)&gt;=1,VLOOKUP(HLOOKUP(H167,PROFILE!$K$5:$V$8,4,0),PROFILE!$F$1:$G$3,2,0),0)),0),0)</f>
        <v>0</v>
      </c>
      <c r="AD167" s="1">
        <f>IFERROR(IF(G167&gt;=1,(IF(LEN(H167)&gt;=1,HLOOKUP(H167,PROFILE!$K$5:$V$8,2,0),0)),0),0)</f>
        <v>0</v>
      </c>
      <c r="AE167" s="1">
        <f>IFERROR(IF(G167&gt;=1,(IF(LEN(H167)&gt;=1,HLOOKUP(H167,PROFILE!$K$5:$V$8,3,0),0)),0),0)</f>
        <v>0</v>
      </c>
      <c r="AF167" s="1">
        <f t="shared" si="50"/>
        <v>0</v>
      </c>
      <c r="AG167" s="1">
        <f t="shared" si="51"/>
        <v>0</v>
      </c>
      <c r="AH167" s="1">
        <f t="shared" si="52"/>
        <v>0</v>
      </c>
      <c r="AI167" s="1">
        <f t="shared" si="53"/>
        <v>0</v>
      </c>
    </row>
    <row r="168" spans="5:35" ht="18" customHeight="1" x14ac:dyDescent="0.25">
      <c r="E168" s="1">
        <v>159</v>
      </c>
      <c r="F168" s="1">
        <f>IFERROR(IF($F$9&gt;=E168,SMALL(PROFILE!$X$13:$X$212,$F$8+E168),0),0)</f>
        <v>0</v>
      </c>
      <c r="G168" s="15">
        <f t="shared" si="42"/>
        <v>0</v>
      </c>
      <c r="H168" s="15" t="str">
        <f>IFERROR(IF($G168&gt;=1,INDEX(PROFILE!$I$13:$X$212,MATCH($F168,PROFILE!$X$13:$X$212,0),1),""),"")</f>
        <v/>
      </c>
      <c r="I168" s="16" t="str">
        <f>IFERROR(IF($G168&gt;=1,INDEX(PROFILE!$I$13:$X$212,MATCH($F168,PROFILE!$X$13:$X$212,0),2),""),"")</f>
        <v/>
      </c>
      <c r="J168" s="16" t="str">
        <f>IFERROR(IF($G168&gt;=1,INDEX(PROFILE!$I$13:$X$212,MATCH($F168,PROFILE!$X$13:$X$212,0),6),""),"")</f>
        <v/>
      </c>
      <c r="K168" s="17"/>
      <c r="L168" s="17"/>
      <c r="M168" s="17"/>
      <c r="N168" s="3">
        <f t="shared" si="43"/>
        <v>0</v>
      </c>
      <c r="O168" s="15">
        <f t="shared" si="56"/>
        <v>0</v>
      </c>
      <c r="P168" s="17"/>
      <c r="Q168" s="3">
        <f t="shared" si="39"/>
        <v>0</v>
      </c>
      <c r="R168" s="3">
        <f t="shared" si="44"/>
        <v>0</v>
      </c>
      <c r="S168" s="3">
        <f t="shared" si="54"/>
        <v>0</v>
      </c>
      <c r="T168" s="3">
        <f t="shared" si="55"/>
        <v>0</v>
      </c>
      <c r="U168" s="15">
        <f t="shared" si="45"/>
        <v>0</v>
      </c>
      <c r="V168" s="15">
        <f t="shared" si="46"/>
        <v>0</v>
      </c>
      <c r="W168" s="3">
        <f t="shared" si="40"/>
        <v>0</v>
      </c>
      <c r="X168" s="15">
        <f t="shared" si="47"/>
        <v>0</v>
      </c>
      <c r="Y168" s="15">
        <f t="shared" si="47"/>
        <v>0</v>
      </c>
      <c r="Z168" s="3">
        <f t="shared" si="41"/>
        <v>0</v>
      </c>
      <c r="AA168" s="3">
        <f t="shared" si="48"/>
        <v>0</v>
      </c>
      <c r="AB168" s="3">
        <f t="shared" si="49"/>
        <v>0</v>
      </c>
      <c r="AC168" s="1">
        <f>IFERROR(IF(G168&gt;=1,(IF(LEN(H168)&gt;=1,VLOOKUP(HLOOKUP(H168,PROFILE!$K$5:$V$8,4,0),PROFILE!$F$1:$G$3,2,0),0)),0),0)</f>
        <v>0</v>
      </c>
      <c r="AD168" s="1">
        <f>IFERROR(IF(G168&gt;=1,(IF(LEN(H168)&gt;=1,HLOOKUP(H168,PROFILE!$K$5:$V$8,2,0),0)),0),0)</f>
        <v>0</v>
      </c>
      <c r="AE168" s="1">
        <f>IFERROR(IF(G168&gt;=1,(IF(LEN(H168)&gt;=1,HLOOKUP(H168,PROFILE!$K$5:$V$8,3,0),0)),0),0)</f>
        <v>0</v>
      </c>
      <c r="AF168" s="1">
        <f t="shared" si="50"/>
        <v>0</v>
      </c>
      <c r="AG168" s="1">
        <f t="shared" si="51"/>
        <v>0</v>
      </c>
      <c r="AH168" s="1">
        <f t="shared" si="52"/>
        <v>0</v>
      </c>
      <c r="AI168" s="1">
        <f t="shared" si="53"/>
        <v>0</v>
      </c>
    </row>
    <row r="169" spans="5:35" ht="18" customHeight="1" x14ac:dyDescent="0.25">
      <c r="E169" s="1">
        <v>160</v>
      </c>
      <c r="F169" s="1">
        <f>IFERROR(IF($F$9&gt;=E169,SMALL(PROFILE!$X$13:$X$212,$F$8+E169),0),0)</f>
        <v>0</v>
      </c>
      <c r="G169" s="15">
        <f t="shared" si="42"/>
        <v>0</v>
      </c>
      <c r="H169" s="15" t="str">
        <f>IFERROR(IF($G169&gt;=1,INDEX(PROFILE!$I$13:$X$212,MATCH($F169,PROFILE!$X$13:$X$212,0),1),""),"")</f>
        <v/>
      </c>
      <c r="I169" s="16" t="str">
        <f>IFERROR(IF($G169&gt;=1,INDEX(PROFILE!$I$13:$X$212,MATCH($F169,PROFILE!$X$13:$X$212,0),2),""),"")</f>
        <v/>
      </c>
      <c r="J169" s="16" t="str">
        <f>IFERROR(IF($G169&gt;=1,INDEX(PROFILE!$I$13:$X$212,MATCH($F169,PROFILE!$X$13:$X$212,0),6),""),"")</f>
        <v/>
      </c>
      <c r="K169" s="17"/>
      <c r="L169" s="17"/>
      <c r="M169" s="17"/>
      <c r="N169" s="3">
        <f t="shared" si="43"/>
        <v>0</v>
      </c>
      <c r="O169" s="15">
        <f t="shared" si="56"/>
        <v>0</v>
      </c>
      <c r="P169" s="17"/>
      <c r="Q169" s="3">
        <f t="shared" si="39"/>
        <v>0</v>
      </c>
      <c r="R169" s="3">
        <f t="shared" si="44"/>
        <v>0</v>
      </c>
      <c r="S169" s="3">
        <f t="shared" si="54"/>
        <v>0</v>
      </c>
      <c r="T169" s="3">
        <f t="shared" si="55"/>
        <v>0</v>
      </c>
      <c r="U169" s="15">
        <f t="shared" si="45"/>
        <v>0</v>
      </c>
      <c r="V169" s="15">
        <f t="shared" si="46"/>
        <v>0</v>
      </c>
      <c r="W169" s="3">
        <f t="shared" si="40"/>
        <v>0</v>
      </c>
      <c r="X169" s="15">
        <f t="shared" si="47"/>
        <v>0</v>
      </c>
      <c r="Y169" s="15">
        <f t="shared" si="47"/>
        <v>0</v>
      </c>
      <c r="Z169" s="3">
        <f t="shared" si="41"/>
        <v>0</v>
      </c>
      <c r="AA169" s="3">
        <f t="shared" si="48"/>
        <v>0</v>
      </c>
      <c r="AB169" s="3">
        <f t="shared" si="49"/>
        <v>0</v>
      </c>
      <c r="AC169" s="1">
        <f>IFERROR(IF(G169&gt;=1,(IF(LEN(H169)&gt;=1,VLOOKUP(HLOOKUP(H169,PROFILE!$K$5:$V$8,4,0),PROFILE!$F$1:$G$3,2,0),0)),0),0)</f>
        <v>0</v>
      </c>
      <c r="AD169" s="1">
        <f>IFERROR(IF(G169&gt;=1,(IF(LEN(H169)&gt;=1,HLOOKUP(H169,PROFILE!$K$5:$V$8,2,0),0)),0),0)</f>
        <v>0</v>
      </c>
      <c r="AE169" s="1">
        <f>IFERROR(IF(G169&gt;=1,(IF(LEN(H169)&gt;=1,HLOOKUP(H169,PROFILE!$K$5:$V$8,3,0),0)),0),0)</f>
        <v>0</v>
      </c>
      <c r="AF169" s="1">
        <f t="shared" si="50"/>
        <v>0</v>
      </c>
      <c r="AG169" s="1">
        <f t="shared" si="51"/>
        <v>0</v>
      </c>
      <c r="AH169" s="1">
        <f t="shared" si="52"/>
        <v>0</v>
      </c>
      <c r="AI169" s="1">
        <f t="shared" si="53"/>
        <v>0</v>
      </c>
    </row>
    <row r="170" spans="5:35" ht="18" customHeight="1" x14ac:dyDescent="0.25">
      <c r="E170" s="1">
        <v>161</v>
      </c>
      <c r="F170" s="1">
        <f>IFERROR(IF($F$9&gt;=E170,SMALL(PROFILE!$X$13:$X$212,$F$8+E170),0),0)</f>
        <v>0</v>
      </c>
      <c r="G170" s="15">
        <f t="shared" si="42"/>
        <v>0</v>
      </c>
      <c r="H170" s="15" t="str">
        <f>IFERROR(IF($G170&gt;=1,INDEX(PROFILE!$I$13:$X$212,MATCH($F170,PROFILE!$X$13:$X$212,0),1),""),"")</f>
        <v/>
      </c>
      <c r="I170" s="16" t="str">
        <f>IFERROR(IF($G170&gt;=1,INDEX(PROFILE!$I$13:$X$212,MATCH($F170,PROFILE!$X$13:$X$212,0),2),""),"")</f>
        <v/>
      </c>
      <c r="J170" s="16" t="str">
        <f>IFERROR(IF($G170&gt;=1,INDEX(PROFILE!$I$13:$X$212,MATCH($F170,PROFILE!$X$13:$X$212,0),6),""),"")</f>
        <v/>
      </c>
      <c r="K170" s="17"/>
      <c r="L170" s="17"/>
      <c r="M170" s="17"/>
      <c r="N170" s="3">
        <f t="shared" si="43"/>
        <v>0</v>
      </c>
      <c r="O170" s="15">
        <f t="shared" si="56"/>
        <v>0</v>
      </c>
      <c r="P170" s="17"/>
      <c r="Q170" s="3">
        <f t="shared" si="39"/>
        <v>0</v>
      </c>
      <c r="R170" s="3">
        <f t="shared" si="44"/>
        <v>0</v>
      </c>
      <c r="S170" s="3">
        <f t="shared" si="54"/>
        <v>0</v>
      </c>
      <c r="T170" s="3">
        <f t="shared" si="55"/>
        <v>0</v>
      </c>
      <c r="U170" s="15">
        <f t="shared" si="45"/>
        <v>0</v>
      </c>
      <c r="V170" s="15">
        <f t="shared" si="46"/>
        <v>0</v>
      </c>
      <c r="W170" s="3">
        <f t="shared" si="40"/>
        <v>0</v>
      </c>
      <c r="X170" s="15">
        <f t="shared" si="47"/>
        <v>0</v>
      </c>
      <c r="Y170" s="15">
        <f t="shared" si="47"/>
        <v>0</v>
      </c>
      <c r="Z170" s="3">
        <f t="shared" si="41"/>
        <v>0</v>
      </c>
      <c r="AA170" s="3">
        <f t="shared" si="48"/>
        <v>0</v>
      </c>
      <c r="AB170" s="3">
        <f t="shared" si="49"/>
        <v>0</v>
      </c>
      <c r="AC170" s="1">
        <f>IFERROR(IF(G170&gt;=1,(IF(LEN(H170)&gt;=1,VLOOKUP(HLOOKUP(H170,PROFILE!$K$5:$V$8,4,0),PROFILE!$F$1:$G$3,2,0),0)),0),0)</f>
        <v>0</v>
      </c>
      <c r="AD170" s="1">
        <f>IFERROR(IF(G170&gt;=1,(IF(LEN(H170)&gt;=1,HLOOKUP(H170,PROFILE!$K$5:$V$8,2,0),0)),0),0)</f>
        <v>0</v>
      </c>
      <c r="AE170" s="1">
        <f>IFERROR(IF(G170&gt;=1,(IF(LEN(H170)&gt;=1,HLOOKUP(H170,PROFILE!$K$5:$V$8,3,0),0)),0),0)</f>
        <v>0</v>
      </c>
      <c r="AF170" s="1">
        <f t="shared" si="50"/>
        <v>0</v>
      </c>
      <c r="AG170" s="1">
        <f t="shared" si="51"/>
        <v>0</v>
      </c>
      <c r="AH170" s="1">
        <f t="shared" si="52"/>
        <v>0</v>
      </c>
      <c r="AI170" s="1">
        <f t="shared" si="53"/>
        <v>0</v>
      </c>
    </row>
    <row r="171" spans="5:35" ht="18" customHeight="1" x14ac:dyDescent="0.25">
      <c r="E171" s="1">
        <v>162</v>
      </c>
      <c r="F171" s="1">
        <f>IFERROR(IF($F$9&gt;=E171,SMALL(PROFILE!$X$13:$X$212,$F$8+E171),0),0)</f>
        <v>0</v>
      </c>
      <c r="G171" s="15">
        <f t="shared" si="42"/>
        <v>0</v>
      </c>
      <c r="H171" s="15" t="str">
        <f>IFERROR(IF($G171&gt;=1,INDEX(PROFILE!$I$13:$X$212,MATCH($F171,PROFILE!$X$13:$X$212,0),1),""),"")</f>
        <v/>
      </c>
      <c r="I171" s="16" t="str">
        <f>IFERROR(IF($G171&gt;=1,INDEX(PROFILE!$I$13:$X$212,MATCH($F171,PROFILE!$X$13:$X$212,0),2),""),"")</f>
        <v/>
      </c>
      <c r="J171" s="16" t="str">
        <f>IFERROR(IF($G171&gt;=1,INDEX(PROFILE!$I$13:$X$212,MATCH($F171,PROFILE!$X$13:$X$212,0),6),""),"")</f>
        <v/>
      </c>
      <c r="K171" s="17"/>
      <c r="L171" s="17"/>
      <c r="M171" s="17"/>
      <c r="N171" s="3">
        <f t="shared" si="43"/>
        <v>0</v>
      </c>
      <c r="O171" s="15">
        <f t="shared" si="56"/>
        <v>0</v>
      </c>
      <c r="P171" s="17"/>
      <c r="Q171" s="3">
        <f t="shared" si="39"/>
        <v>0</v>
      </c>
      <c r="R171" s="3">
        <f t="shared" si="44"/>
        <v>0</v>
      </c>
      <c r="S171" s="3">
        <f t="shared" si="54"/>
        <v>0</v>
      </c>
      <c r="T171" s="3">
        <f t="shared" si="55"/>
        <v>0</v>
      </c>
      <c r="U171" s="15">
        <f t="shared" si="45"/>
        <v>0</v>
      </c>
      <c r="V171" s="15">
        <f t="shared" si="46"/>
        <v>0</v>
      </c>
      <c r="W171" s="3">
        <f t="shared" si="40"/>
        <v>0</v>
      </c>
      <c r="X171" s="15">
        <f t="shared" si="47"/>
        <v>0</v>
      </c>
      <c r="Y171" s="15">
        <f t="shared" si="47"/>
        <v>0</v>
      </c>
      <c r="Z171" s="3">
        <f t="shared" si="41"/>
        <v>0</v>
      </c>
      <c r="AA171" s="3">
        <f t="shared" si="48"/>
        <v>0</v>
      </c>
      <c r="AB171" s="3">
        <f t="shared" si="49"/>
        <v>0</v>
      </c>
      <c r="AC171" s="1">
        <f>IFERROR(IF(G171&gt;=1,(IF(LEN(H171)&gt;=1,VLOOKUP(HLOOKUP(H171,PROFILE!$K$5:$V$8,4,0),PROFILE!$F$1:$G$3,2,0),0)),0),0)</f>
        <v>0</v>
      </c>
      <c r="AD171" s="1">
        <f>IFERROR(IF(G171&gt;=1,(IF(LEN(H171)&gt;=1,HLOOKUP(H171,PROFILE!$K$5:$V$8,2,0),0)),0),0)</f>
        <v>0</v>
      </c>
      <c r="AE171" s="1">
        <f>IFERROR(IF(G171&gt;=1,(IF(LEN(H171)&gt;=1,HLOOKUP(H171,PROFILE!$K$5:$V$8,3,0),0)),0),0)</f>
        <v>0</v>
      </c>
      <c r="AF171" s="1">
        <f t="shared" si="50"/>
        <v>0</v>
      </c>
      <c r="AG171" s="1">
        <f t="shared" si="51"/>
        <v>0</v>
      </c>
      <c r="AH171" s="1">
        <f t="shared" si="52"/>
        <v>0</v>
      </c>
      <c r="AI171" s="1">
        <f t="shared" si="53"/>
        <v>0</v>
      </c>
    </row>
    <row r="172" spans="5:35" ht="18" customHeight="1" x14ac:dyDescent="0.25">
      <c r="E172" s="1">
        <v>163</v>
      </c>
      <c r="F172" s="1">
        <f>IFERROR(IF($F$9&gt;=E172,SMALL(PROFILE!$X$13:$X$212,$F$8+E172),0),0)</f>
        <v>0</v>
      </c>
      <c r="G172" s="15">
        <f t="shared" si="42"/>
        <v>0</v>
      </c>
      <c r="H172" s="15" t="str">
        <f>IFERROR(IF($G172&gt;=1,INDEX(PROFILE!$I$13:$X$212,MATCH($F172,PROFILE!$X$13:$X$212,0),1),""),"")</f>
        <v/>
      </c>
      <c r="I172" s="16" t="str">
        <f>IFERROR(IF($G172&gt;=1,INDEX(PROFILE!$I$13:$X$212,MATCH($F172,PROFILE!$X$13:$X$212,0),2),""),"")</f>
        <v/>
      </c>
      <c r="J172" s="16" t="str">
        <f>IFERROR(IF($G172&gt;=1,INDEX(PROFILE!$I$13:$X$212,MATCH($F172,PROFILE!$X$13:$X$212,0),6),""),"")</f>
        <v/>
      </c>
      <c r="K172" s="17"/>
      <c r="L172" s="17"/>
      <c r="M172" s="17"/>
      <c r="N172" s="3">
        <f t="shared" si="43"/>
        <v>0</v>
      </c>
      <c r="O172" s="15">
        <f t="shared" si="56"/>
        <v>0</v>
      </c>
      <c r="P172" s="17"/>
      <c r="Q172" s="3">
        <f t="shared" si="39"/>
        <v>0</v>
      </c>
      <c r="R172" s="3">
        <f t="shared" si="44"/>
        <v>0</v>
      </c>
      <c r="S172" s="3">
        <f t="shared" si="54"/>
        <v>0</v>
      </c>
      <c r="T172" s="3">
        <f t="shared" si="55"/>
        <v>0</v>
      </c>
      <c r="U172" s="15">
        <f t="shared" si="45"/>
        <v>0</v>
      </c>
      <c r="V172" s="15">
        <f t="shared" si="46"/>
        <v>0</v>
      </c>
      <c r="W172" s="3">
        <f t="shared" si="40"/>
        <v>0</v>
      </c>
      <c r="X172" s="15">
        <f t="shared" si="47"/>
        <v>0</v>
      </c>
      <c r="Y172" s="15">
        <f t="shared" si="47"/>
        <v>0</v>
      </c>
      <c r="Z172" s="3">
        <f t="shared" si="41"/>
        <v>0</v>
      </c>
      <c r="AA172" s="3">
        <f t="shared" si="48"/>
        <v>0</v>
      </c>
      <c r="AB172" s="3">
        <f t="shared" si="49"/>
        <v>0</v>
      </c>
      <c r="AC172" s="1">
        <f>IFERROR(IF(G172&gt;=1,(IF(LEN(H172)&gt;=1,VLOOKUP(HLOOKUP(H172,PROFILE!$K$5:$V$8,4,0),PROFILE!$F$1:$G$3,2,0),0)),0),0)</f>
        <v>0</v>
      </c>
      <c r="AD172" s="1">
        <f>IFERROR(IF(G172&gt;=1,(IF(LEN(H172)&gt;=1,HLOOKUP(H172,PROFILE!$K$5:$V$8,2,0),0)),0),0)</f>
        <v>0</v>
      </c>
      <c r="AE172" s="1">
        <f>IFERROR(IF(G172&gt;=1,(IF(LEN(H172)&gt;=1,HLOOKUP(H172,PROFILE!$K$5:$V$8,3,0),0)),0),0)</f>
        <v>0</v>
      </c>
      <c r="AF172" s="1">
        <f t="shared" si="50"/>
        <v>0</v>
      </c>
      <c r="AG172" s="1">
        <f t="shared" si="51"/>
        <v>0</v>
      </c>
      <c r="AH172" s="1">
        <f t="shared" si="52"/>
        <v>0</v>
      </c>
      <c r="AI172" s="1">
        <f t="shared" si="53"/>
        <v>0</v>
      </c>
    </row>
    <row r="173" spans="5:35" ht="18" customHeight="1" x14ac:dyDescent="0.25">
      <c r="E173" s="1">
        <v>164</v>
      </c>
      <c r="F173" s="1">
        <f>IFERROR(IF($F$9&gt;=E173,SMALL(PROFILE!$X$13:$X$212,$F$8+E173),0),0)</f>
        <v>0</v>
      </c>
      <c r="G173" s="15">
        <f t="shared" si="42"/>
        <v>0</v>
      </c>
      <c r="H173" s="15" t="str">
        <f>IFERROR(IF($G173&gt;=1,INDEX(PROFILE!$I$13:$X$212,MATCH($F173,PROFILE!$X$13:$X$212,0),1),""),"")</f>
        <v/>
      </c>
      <c r="I173" s="16" t="str">
        <f>IFERROR(IF($G173&gt;=1,INDEX(PROFILE!$I$13:$X$212,MATCH($F173,PROFILE!$X$13:$X$212,0),2),""),"")</f>
        <v/>
      </c>
      <c r="J173" s="16" t="str">
        <f>IFERROR(IF($G173&gt;=1,INDEX(PROFILE!$I$13:$X$212,MATCH($F173,PROFILE!$X$13:$X$212,0),6),""),"")</f>
        <v/>
      </c>
      <c r="K173" s="17"/>
      <c r="L173" s="17"/>
      <c r="M173" s="17"/>
      <c r="N173" s="3">
        <f t="shared" si="43"/>
        <v>0</v>
      </c>
      <c r="O173" s="15">
        <f t="shared" si="56"/>
        <v>0</v>
      </c>
      <c r="P173" s="17"/>
      <c r="Q173" s="3">
        <f t="shared" si="39"/>
        <v>0</v>
      </c>
      <c r="R173" s="3">
        <f t="shared" si="44"/>
        <v>0</v>
      </c>
      <c r="S173" s="3">
        <f t="shared" si="54"/>
        <v>0</v>
      </c>
      <c r="T173" s="3">
        <f t="shared" si="55"/>
        <v>0</v>
      </c>
      <c r="U173" s="15">
        <f t="shared" si="45"/>
        <v>0</v>
      </c>
      <c r="V173" s="15">
        <f t="shared" si="46"/>
        <v>0</v>
      </c>
      <c r="W173" s="3">
        <f t="shared" si="40"/>
        <v>0</v>
      </c>
      <c r="X173" s="15">
        <f t="shared" si="47"/>
        <v>0</v>
      </c>
      <c r="Y173" s="15">
        <f t="shared" si="47"/>
        <v>0</v>
      </c>
      <c r="Z173" s="3">
        <f t="shared" si="41"/>
        <v>0</v>
      </c>
      <c r="AA173" s="3">
        <f t="shared" si="48"/>
        <v>0</v>
      </c>
      <c r="AB173" s="3">
        <f t="shared" si="49"/>
        <v>0</v>
      </c>
      <c r="AC173" s="1">
        <f>IFERROR(IF(G173&gt;=1,(IF(LEN(H173)&gt;=1,VLOOKUP(HLOOKUP(H173,PROFILE!$K$5:$V$8,4,0),PROFILE!$F$1:$G$3,2,0),0)),0),0)</f>
        <v>0</v>
      </c>
      <c r="AD173" s="1">
        <f>IFERROR(IF(G173&gt;=1,(IF(LEN(H173)&gt;=1,HLOOKUP(H173,PROFILE!$K$5:$V$8,2,0),0)),0),0)</f>
        <v>0</v>
      </c>
      <c r="AE173" s="1">
        <f>IFERROR(IF(G173&gt;=1,(IF(LEN(H173)&gt;=1,HLOOKUP(H173,PROFILE!$K$5:$V$8,3,0),0)),0),0)</f>
        <v>0</v>
      </c>
      <c r="AF173" s="1">
        <f t="shared" si="50"/>
        <v>0</v>
      </c>
      <c r="AG173" s="1">
        <f t="shared" si="51"/>
        <v>0</v>
      </c>
      <c r="AH173" s="1">
        <f t="shared" si="52"/>
        <v>0</v>
      </c>
      <c r="AI173" s="1">
        <f t="shared" si="53"/>
        <v>0</v>
      </c>
    </row>
    <row r="174" spans="5:35" ht="18" customHeight="1" x14ac:dyDescent="0.25">
      <c r="E174" s="1">
        <v>165</v>
      </c>
      <c r="F174" s="1">
        <f>IFERROR(IF($F$9&gt;=E174,SMALL(PROFILE!$X$13:$X$212,$F$8+E174),0),0)</f>
        <v>0</v>
      </c>
      <c r="G174" s="15">
        <f t="shared" si="42"/>
        <v>0</v>
      </c>
      <c r="H174" s="15" t="str">
        <f>IFERROR(IF($G174&gt;=1,INDEX(PROFILE!$I$13:$X$212,MATCH($F174,PROFILE!$X$13:$X$212,0),1),""),"")</f>
        <v/>
      </c>
      <c r="I174" s="16" t="str">
        <f>IFERROR(IF($G174&gt;=1,INDEX(PROFILE!$I$13:$X$212,MATCH($F174,PROFILE!$X$13:$X$212,0),2),""),"")</f>
        <v/>
      </c>
      <c r="J174" s="16" t="str">
        <f>IFERROR(IF($G174&gt;=1,INDEX(PROFILE!$I$13:$X$212,MATCH($F174,PROFILE!$X$13:$X$212,0),6),""),"")</f>
        <v/>
      </c>
      <c r="K174" s="17"/>
      <c r="L174" s="17"/>
      <c r="M174" s="17"/>
      <c r="N174" s="3">
        <f t="shared" si="43"/>
        <v>0</v>
      </c>
      <c r="O174" s="15">
        <f t="shared" si="56"/>
        <v>0</v>
      </c>
      <c r="P174" s="17"/>
      <c r="Q174" s="3">
        <f t="shared" si="39"/>
        <v>0</v>
      </c>
      <c r="R174" s="3">
        <f t="shared" si="44"/>
        <v>0</v>
      </c>
      <c r="S174" s="3">
        <f t="shared" si="54"/>
        <v>0</v>
      </c>
      <c r="T174" s="3">
        <f t="shared" si="55"/>
        <v>0</v>
      </c>
      <c r="U174" s="15">
        <f t="shared" si="45"/>
        <v>0</v>
      </c>
      <c r="V174" s="15">
        <f t="shared" si="46"/>
        <v>0</v>
      </c>
      <c r="W174" s="3">
        <f t="shared" si="40"/>
        <v>0</v>
      </c>
      <c r="X174" s="15">
        <f t="shared" si="47"/>
        <v>0</v>
      </c>
      <c r="Y174" s="15">
        <f t="shared" si="47"/>
        <v>0</v>
      </c>
      <c r="Z174" s="3">
        <f t="shared" si="41"/>
        <v>0</v>
      </c>
      <c r="AA174" s="3">
        <f t="shared" si="48"/>
        <v>0</v>
      </c>
      <c r="AB174" s="3">
        <f t="shared" si="49"/>
        <v>0</v>
      </c>
      <c r="AC174" s="1">
        <f>IFERROR(IF(G174&gt;=1,(IF(LEN(H174)&gt;=1,VLOOKUP(HLOOKUP(H174,PROFILE!$K$5:$V$8,4,0),PROFILE!$F$1:$G$3,2,0),0)),0),0)</f>
        <v>0</v>
      </c>
      <c r="AD174" s="1">
        <f>IFERROR(IF(G174&gt;=1,(IF(LEN(H174)&gt;=1,HLOOKUP(H174,PROFILE!$K$5:$V$8,2,0),0)),0),0)</f>
        <v>0</v>
      </c>
      <c r="AE174" s="1">
        <f>IFERROR(IF(G174&gt;=1,(IF(LEN(H174)&gt;=1,HLOOKUP(H174,PROFILE!$K$5:$V$8,3,0),0)),0),0)</f>
        <v>0</v>
      </c>
      <c r="AF174" s="1">
        <f t="shared" si="50"/>
        <v>0</v>
      </c>
      <c r="AG174" s="1">
        <f t="shared" si="51"/>
        <v>0</v>
      </c>
      <c r="AH174" s="1">
        <f t="shared" si="52"/>
        <v>0</v>
      </c>
      <c r="AI174" s="1">
        <f t="shared" si="53"/>
        <v>0</v>
      </c>
    </row>
    <row r="175" spans="5:35" ht="18" customHeight="1" x14ac:dyDescent="0.25">
      <c r="E175" s="1">
        <v>166</v>
      </c>
      <c r="F175" s="1">
        <f>IFERROR(IF($F$9&gt;=E175,SMALL(PROFILE!$X$13:$X$212,$F$8+E175),0),0)</f>
        <v>0</v>
      </c>
      <c r="G175" s="15">
        <f t="shared" si="42"/>
        <v>0</v>
      </c>
      <c r="H175" s="15" t="str">
        <f>IFERROR(IF($G175&gt;=1,INDEX(PROFILE!$I$13:$X$212,MATCH($F175,PROFILE!$X$13:$X$212,0),1),""),"")</f>
        <v/>
      </c>
      <c r="I175" s="16" t="str">
        <f>IFERROR(IF($G175&gt;=1,INDEX(PROFILE!$I$13:$X$212,MATCH($F175,PROFILE!$X$13:$X$212,0),2),""),"")</f>
        <v/>
      </c>
      <c r="J175" s="16" t="str">
        <f>IFERROR(IF($G175&gt;=1,INDEX(PROFILE!$I$13:$X$212,MATCH($F175,PROFILE!$X$13:$X$212,0),6),""),"")</f>
        <v/>
      </c>
      <c r="K175" s="17"/>
      <c r="L175" s="17"/>
      <c r="M175" s="17"/>
      <c r="N175" s="3">
        <f t="shared" si="43"/>
        <v>0</v>
      </c>
      <c r="O175" s="15">
        <f t="shared" si="56"/>
        <v>0</v>
      </c>
      <c r="P175" s="17"/>
      <c r="Q175" s="3">
        <f t="shared" si="39"/>
        <v>0</v>
      </c>
      <c r="R175" s="3">
        <f t="shared" si="44"/>
        <v>0</v>
      </c>
      <c r="S175" s="3">
        <f t="shared" si="54"/>
        <v>0</v>
      </c>
      <c r="T175" s="3">
        <f t="shared" si="55"/>
        <v>0</v>
      </c>
      <c r="U175" s="15">
        <f t="shared" si="45"/>
        <v>0</v>
      </c>
      <c r="V175" s="15">
        <f t="shared" si="46"/>
        <v>0</v>
      </c>
      <c r="W175" s="3">
        <f t="shared" si="40"/>
        <v>0</v>
      </c>
      <c r="X175" s="15">
        <f t="shared" si="47"/>
        <v>0</v>
      </c>
      <c r="Y175" s="15">
        <f t="shared" si="47"/>
        <v>0</v>
      </c>
      <c r="Z175" s="3">
        <f t="shared" si="41"/>
        <v>0</v>
      </c>
      <c r="AA175" s="3">
        <f t="shared" si="48"/>
        <v>0</v>
      </c>
      <c r="AB175" s="3">
        <f t="shared" si="49"/>
        <v>0</v>
      </c>
      <c r="AC175" s="1">
        <f>IFERROR(IF(G175&gt;=1,(IF(LEN(H175)&gt;=1,VLOOKUP(HLOOKUP(H175,PROFILE!$K$5:$V$8,4,0),PROFILE!$F$1:$G$3,2,0),0)),0),0)</f>
        <v>0</v>
      </c>
      <c r="AD175" s="1">
        <f>IFERROR(IF(G175&gt;=1,(IF(LEN(H175)&gt;=1,HLOOKUP(H175,PROFILE!$K$5:$V$8,2,0),0)),0),0)</f>
        <v>0</v>
      </c>
      <c r="AE175" s="1">
        <f>IFERROR(IF(G175&gt;=1,(IF(LEN(H175)&gt;=1,HLOOKUP(H175,PROFILE!$K$5:$V$8,3,0),0)),0),0)</f>
        <v>0</v>
      </c>
      <c r="AF175" s="1">
        <f t="shared" si="50"/>
        <v>0</v>
      </c>
      <c r="AG175" s="1">
        <f t="shared" si="51"/>
        <v>0</v>
      </c>
      <c r="AH175" s="1">
        <f t="shared" si="52"/>
        <v>0</v>
      </c>
      <c r="AI175" s="1">
        <f t="shared" si="53"/>
        <v>0</v>
      </c>
    </row>
    <row r="176" spans="5:35" ht="18" customHeight="1" x14ac:dyDescent="0.25">
      <c r="E176" s="1">
        <v>167</v>
      </c>
      <c r="F176" s="1">
        <f>IFERROR(IF($F$9&gt;=E176,SMALL(PROFILE!$X$13:$X$212,$F$8+E176),0),0)</f>
        <v>0</v>
      </c>
      <c r="G176" s="15">
        <f t="shared" si="42"/>
        <v>0</v>
      </c>
      <c r="H176" s="15" t="str">
        <f>IFERROR(IF($G176&gt;=1,INDEX(PROFILE!$I$13:$X$212,MATCH($F176,PROFILE!$X$13:$X$212,0),1),""),"")</f>
        <v/>
      </c>
      <c r="I176" s="16" t="str">
        <f>IFERROR(IF($G176&gt;=1,INDEX(PROFILE!$I$13:$X$212,MATCH($F176,PROFILE!$X$13:$X$212,0),2),""),"")</f>
        <v/>
      </c>
      <c r="J176" s="16" t="str">
        <f>IFERROR(IF($G176&gt;=1,INDEX(PROFILE!$I$13:$X$212,MATCH($F176,PROFILE!$X$13:$X$212,0),6),""),"")</f>
        <v/>
      </c>
      <c r="K176" s="17"/>
      <c r="L176" s="17"/>
      <c r="M176" s="17"/>
      <c r="N176" s="3">
        <f t="shared" si="43"/>
        <v>0</v>
      </c>
      <c r="O176" s="15">
        <f t="shared" si="56"/>
        <v>0</v>
      </c>
      <c r="P176" s="17"/>
      <c r="Q176" s="3">
        <f t="shared" si="39"/>
        <v>0</v>
      </c>
      <c r="R176" s="3">
        <f t="shared" si="44"/>
        <v>0</v>
      </c>
      <c r="S176" s="3">
        <f t="shared" si="54"/>
        <v>0</v>
      </c>
      <c r="T176" s="3">
        <f t="shared" si="55"/>
        <v>0</v>
      </c>
      <c r="U176" s="15">
        <f t="shared" si="45"/>
        <v>0</v>
      </c>
      <c r="V176" s="15">
        <f t="shared" si="46"/>
        <v>0</v>
      </c>
      <c r="W176" s="3">
        <f t="shared" si="40"/>
        <v>0</v>
      </c>
      <c r="X176" s="15">
        <f t="shared" si="47"/>
        <v>0</v>
      </c>
      <c r="Y176" s="15">
        <f t="shared" si="47"/>
        <v>0</v>
      </c>
      <c r="Z176" s="3">
        <f t="shared" si="41"/>
        <v>0</v>
      </c>
      <c r="AA176" s="3">
        <f t="shared" si="48"/>
        <v>0</v>
      </c>
      <c r="AB176" s="3">
        <f t="shared" si="49"/>
        <v>0</v>
      </c>
      <c r="AC176" s="1">
        <f>IFERROR(IF(G176&gt;=1,(IF(LEN(H176)&gt;=1,VLOOKUP(HLOOKUP(H176,PROFILE!$K$5:$V$8,4,0),PROFILE!$F$1:$G$3,2,0),0)),0),0)</f>
        <v>0</v>
      </c>
      <c r="AD176" s="1">
        <f>IFERROR(IF(G176&gt;=1,(IF(LEN(H176)&gt;=1,HLOOKUP(H176,PROFILE!$K$5:$V$8,2,0),0)),0),0)</f>
        <v>0</v>
      </c>
      <c r="AE176" s="1">
        <f>IFERROR(IF(G176&gt;=1,(IF(LEN(H176)&gt;=1,HLOOKUP(H176,PROFILE!$K$5:$V$8,3,0),0)),0),0)</f>
        <v>0</v>
      </c>
      <c r="AF176" s="1">
        <f t="shared" si="50"/>
        <v>0</v>
      </c>
      <c r="AG176" s="1">
        <f t="shared" si="51"/>
        <v>0</v>
      </c>
      <c r="AH176" s="1">
        <f t="shared" si="52"/>
        <v>0</v>
      </c>
      <c r="AI176" s="1">
        <f t="shared" si="53"/>
        <v>0</v>
      </c>
    </row>
    <row r="177" spans="5:35" ht="18" customHeight="1" x14ac:dyDescent="0.25">
      <c r="E177" s="1">
        <v>168</v>
      </c>
      <c r="F177" s="1">
        <f>IFERROR(IF($F$9&gt;=E177,SMALL(PROFILE!$X$13:$X$212,$F$8+E177),0),0)</f>
        <v>0</v>
      </c>
      <c r="G177" s="15">
        <f t="shared" si="42"/>
        <v>0</v>
      </c>
      <c r="H177" s="15" t="str">
        <f>IFERROR(IF($G177&gt;=1,INDEX(PROFILE!$I$13:$X$212,MATCH($F177,PROFILE!$X$13:$X$212,0),1),""),"")</f>
        <v/>
      </c>
      <c r="I177" s="16" t="str">
        <f>IFERROR(IF($G177&gt;=1,INDEX(PROFILE!$I$13:$X$212,MATCH($F177,PROFILE!$X$13:$X$212,0),2),""),"")</f>
        <v/>
      </c>
      <c r="J177" s="16" t="str">
        <f>IFERROR(IF($G177&gt;=1,INDEX(PROFILE!$I$13:$X$212,MATCH($F177,PROFILE!$X$13:$X$212,0),6),""),"")</f>
        <v/>
      </c>
      <c r="K177" s="17"/>
      <c r="L177" s="17"/>
      <c r="M177" s="17"/>
      <c r="N177" s="3">
        <f t="shared" si="43"/>
        <v>0</v>
      </c>
      <c r="O177" s="15">
        <f t="shared" si="56"/>
        <v>0</v>
      </c>
      <c r="P177" s="17"/>
      <c r="Q177" s="3">
        <f t="shared" si="39"/>
        <v>0</v>
      </c>
      <c r="R177" s="3">
        <f t="shared" si="44"/>
        <v>0</v>
      </c>
      <c r="S177" s="3">
        <f t="shared" si="54"/>
        <v>0</v>
      </c>
      <c r="T177" s="3">
        <f t="shared" si="55"/>
        <v>0</v>
      </c>
      <c r="U177" s="15">
        <f t="shared" si="45"/>
        <v>0</v>
      </c>
      <c r="V177" s="15">
        <f t="shared" si="46"/>
        <v>0</v>
      </c>
      <c r="W177" s="3">
        <f t="shared" si="40"/>
        <v>0</v>
      </c>
      <c r="X177" s="15">
        <f t="shared" si="47"/>
        <v>0</v>
      </c>
      <c r="Y177" s="15">
        <f t="shared" si="47"/>
        <v>0</v>
      </c>
      <c r="Z177" s="3">
        <f t="shared" si="41"/>
        <v>0</v>
      </c>
      <c r="AA177" s="3">
        <f t="shared" si="48"/>
        <v>0</v>
      </c>
      <c r="AB177" s="3">
        <f t="shared" si="49"/>
        <v>0</v>
      </c>
      <c r="AC177" s="1">
        <f>IFERROR(IF(G177&gt;=1,(IF(LEN(H177)&gt;=1,VLOOKUP(HLOOKUP(H177,PROFILE!$K$5:$V$8,4,0),PROFILE!$F$1:$G$3,2,0),0)),0),0)</f>
        <v>0</v>
      </c>
      <c r="AD177" s="1">
        <f>IFERROR(IF(G177&gt;=1,(IF(LEN(H177)&gt;=1,HLOOKUP(H177,PROFILE!$K$5:$V$8,2,0),0)),0),0)</f>
        <v>0</v>
      </c>
      <c r="AE177" s="1">
        <f>IFERROR(IF(G177&gt;=1,(IF(LEN(H177)&gt;=1,HLOOKUP(H177,PROFILE!$K$5:$V$8,3,0),0)),0),0)</f>
        <v>0</v>
      </c>
      <c r="AF177" s="1">
        <f t="shared" si="50"/>
        <v>0</v>
      </c>
      <c r="AG177" s="1">
        <f t="shared" si="51"/>
        <v>0</v>
      </c>
      <c r="AH177" s="1">
        <f t="shared" si="52"/>
        <v>0</v>
      </c>
      <c r="AI177" s="1">
        <f t="shared" si="53"/>
        <v>0</v>
      </c>
    </row>
    <row r="178" spans="5:35" ht="18" customHeight="1" x14ac:dyDescent="0.25">
      <c r="E178" s="1">
        <v>169</v>
      </c>
      <c r="F178" s="1">
        <f>IFERROR(IF($F$9&gt;=E178,SMALL(PROFILE!$X$13:$X$212,$F$8+E178),0),0)</f>
        <v>0</v>
      </c>
      <c r="G178" s="15">
        <f t="shared" si="42"/>
        <v>0</v>
      </c>
      <c r="H178" s="15" t="str">
        <f>IFERROR(IF($G178&gt;=1,INDEX(PROFILE!$I$13:$X$212,MATCH($F178,PROFILE!$X$13:$X$212,0),1),""),"")</f>
        <v/>
      </c>
      <c r="I178" s="16" t="str">
        <f>IFERROR(IF($G178&gt;=1,INDEX(PROFILE!$I$13:$X$212,MATCH($F178,PROFILE!$X$13:$X$212,0),2),""),"")</f>
        <v/>
      </c>
      <c r="J178" s="16" t="str">
        <f>IFERROR(IF($G178&gt;=1,INDEX(PROFILE!$I$13:$X$212,MATCH($F178,PROFILE!$X$13:$X$212,0),6),""),"")</f>
        <v/>
      </c>
      <c r="K178" s="17"/>
      <c r="L178" s="17"/>
      <c r="M178" s="17"/>
      <c r="N178" s="3">
        <f t="shared" si="43"/>
        <v>0</v>
      </c>
      <c r="O178" s="15">
        <f t="shared" si="56"/>
        <v>0</v>
      </c>
      <c r="P178" s="17"/>
      <c r="Q178" s="3">
        <f t="shared" si="39"/>
        <v>0</v>
      </c>
      <c r="R178" s="3">
        <f t="shared" si="44"/>
        <v>0</v>
      </c>
      <c r="S178" s="3">
        <f t="shared" si="54"/>
        <v>0</v>
      </c>
      <c r="T178" s="3">
        <f t="shared" si="55"/>
        <v>0</v>
      </c>
      <c r="U178" s="15">
        <f t="shared" si="45"/>
        <v>0</v>
      </c>
      <c r="V178" s="15">
        <f t="shared" si="46"/>
        <v>0</v>
      </c>
      <c r="W178" s="3">
        <f t="shared" si="40"/>
        <v>0</v>
      </c>
      <c r="X178" s="15">
        <f t="shared" si="47"/>
        <v>0</v>
      </c>
      <c r="Y178" s="15">
        <f t="shared" si="47"/>
        <v>0</v>
      </c>
      <c r="Z178" s="3">
        <f t="shared" si="41"/>
        <v>0</v>
      </c>
      <c r="AA178" s="3">
        <f t="shared" si="48"/>
        <v>0</v>
      </c>
      <c r="AB178" s="3">
        <f t="shared" si="49"/>
        <v>0</v>
      </c>
      <c r="AC178" s="1">
        <f>IFERROR(IF(G178&gt;=1,(IF(LEN(H178)&gt;=1,VLOOKUP(HLOOKUP(H178,PROFILE!$K$5:$V$8,4,0),PROFILE!$F$1:$G$3,2,0),0)),0),0)</f>
        <v>0</v>
      </c>
      <c r="AD178" s="1">
        <f>IFERROR(IF(G178&gt;=1,(IF(LEN(H178)&gt;=1,HLOOKUP(H178,PROFILE!$K$5:$V$8,2,0),0)),0),0)</f>
        <v>0</v>
      </c>
      <c r="AE178" s="1">
        <f>IFERROR(IF(G178&gt;=1,(IF(LEN(H178)&gt;=1,HLOOKUP(H178,PROFILE!$K$5:$V$8,3,0),0)),0),0)</f>
        <v>0</v>
      </c>
      <c r="AF178" s="1">
        <f t="shared" si="50"/>
        <v>0</v>
      </c>
      <c r="AG178" s="1">
        <f t="shared" si="51"/>
        <v>0</v>
      </c>
      <c r="AH178" s="1">
        <f t="shared" si="52"/>
        <v>0</v>
      </c>
      <c r="AI178" s="1">
        <f t="shared" si="53"/>
        <v>0</v>
      </c>
    </row>
    <row r="179" spans="5:35" ht="18" customHeight="1" x14ac:dyDescent="0.25">
      <c r="E179" s="1">
        <v>170</v>
      </c>
      <c r="F179" s="1">
        <f>IFERROR(IF($F$9&gt;=E179,SMALL(PROFILE!$X$13:$X$212,$F$8+E179),0),0)</f>
        <v>0</v>
      </c>
      <c r="G179" s="15">
        <f t="shared" si="42"/>
        <v>0</v>
      </c>
      <c r="H179" s="15" t="str">
        <f>IFERROR(IF($G179&gt;=1,INDEX(PROFILE!$I$13:$X$212,MATCH($F179,PROFILE!$X$13:$X$212,0),1),""),"")</f>
        <v/>
      </c>
      <c r="I179" s="16" t="str">
        <f>IFERROR(IF($G179&gt;=1,INDEX(PROFILE!$I$13:$X$212,MATCH($F179,PROFILE!$X$13:$X$212,0),2),""),"")</f>
        <v/>
      </c>
      <c r="J179" s="16" t="str">
        <f>IFERROR(IF($G179&gt;=1,INDEX(PROFILE!$I$13:$X$212,MATCH($F179,PROFILE!$X$13:$X$212,0),6),""),"")</f>
        <v/>
      </c>
      <c r="K179" s="17"/>
      <c r="L179" s="17"/>
      <c r="M179" s="17"/>
      <c r="N179" s="3">
        <f t="shared" si="43"/>
        <v>0</v>
      </c>
      <c r="O179" s="15">
        <f t="shared" si="56"/>
        <v>0</v>
      </c>
      <c r="P179" s="17"/>
      <c r="Q179" s="3">
        <f t="shared" si="39"/>
        <v>0</v>
      </c>
      <c r="R179" s="3">
        <f t="shared" si="44"/>
        <v>0</v>
      </c>
      <c r="S179" s="3">
        <f t="shared" si="54"/>
        <v>0</v>
      </c>
      <c r="T179" s="3">
        <f t="shared" si="55"/>
        <v>0</v>
      </c>
      <c r="U179" s="15">
        <f t="shared" si="45"/>
        <v>0</v>
      </c>
      <c r="V179" s="15">
        <f t="shared" si="46"/>
        <v>0</v>
      </c>
      <c r="W179" s="3">
        <f t="shared" si="40"/>
        <v>0</v>
      </c>
      <c r="X179" s="15">
        <f t="shared" si="47"/>
        <v>0</v>
      </c>
      <c r="Y179" s="15">
        <f t="shared" si="47"/>
        <v>0</v>
      </c>
      <c r="Z179" s="3">
        <f t="shared" si="41"/>
        <v>0</v>
      </c>
      <c r="AA179" s="3">
        <f t="shared" si="48"/>
        <v>0</v>
      </c>
      <c r="AB179" s="3">
        <f t="shared" si="49"/>
        <v>0</v>
      </c>
      <c r="AC179" s="1">
        <f>IFERROR(IF(G179&gt;=1,(IF(LEN(H179)&gt;=1,VLOOKUP(HLOOKUP(H179,PROFILE!$K$5:$V$8,4,0),PROFILE!$F$1:$G$3,2,0),0)),0),0)</f>
        <v>0</v>
      </c>
      <c r="AD179" s="1">
        <f>IFERROR(IF(G179&gt;=1,(IF(LEN(H179)&gt;=1,HLOOKUP(H179,PROFILE!$K$5:$V$8,2,0),0)),0),0)</f>
        <v>0</v>
      </c>
      <c r="AE179" s="1">
        <f>IFERROR(IF(G179&gt;=1,(IF(LEN(H179)&gt;=1,HLOOKUP(H179,PROFILE!$K$5:$V$8,3,0),0)),0),0)</f>
        <v>0</v>
      </c>
      <c r="AF179" s="1">
        <f t="shared" si="50"/>
        <v>0</v>
      </c>
      <c r="AG179" s="1">
        <f t="shared" si="51"/>
        <v>0</v>
      </c>
      <c r="AH179" s="1">
        <f t="shared" si="52"/>
        <v>0</v>
      </c>
      <c r="AI179" s="1">
        <f t="shared" si="53"/>
        <v>0</v>
      </c>
    </row>
    <row r="180" spans="5:35" ht="18" customHeight="1" x14ac:dyDescent="0.25">
      <c r="E180" s="1">
        <v>171</v>
      </c>
      <c r="F180" s="1">
        <f>IFERROR(IF($F$9&gt;=E180,SMALL(PROFILE!$X$13:$X$212,$F$8+E180),0),0)</f>
        <v>0</v>
      </c>
      <c r="G180" s="15">
        <f t="shared" si="42"/>
        <v>0</v>
      </c>
      <c r="H180" s="15" t="str">
        <f>IFERROR(IF($G180&gt;=1,INDEX(PROFILE!$I$13:$X$212,MATCH($F180,PROFILE!$X$13:$X$212,0),1),""),"")</f>
        <v/>
      </c>
      <c r="I180" s="16" t="str">
        <f>IFERROR(IF($G180&gt;=1,INDEX(PROFILE!$I$13:$X$212,MATCH($F180,PROFILE!$X$13:$X$212,0),2),""),"")</f>
        <v/>
      </c>
      <c r="J180" s="16" t="str">
        <f>IFERROR(IF($G180&gt;=1,INDEX(PROFILE!$I$13:$X$212,MATCH($F180,PROFILE!$X$13:$X$212,0),6),""),"")</f>
        <v/>
      </c>
      <c r="K180" s="17"/>
      <c r="L180" s="17"/>
      <c r="M180" s="17"/>
      <c r="N180" s="3">
        <f t="shared" si="43"/>
        <v>0</v>
      </c>
      <c r="O180" s="15">
        <f t="shared" si="56"/>
        <v>0</v>
      </c>
      <c r="P180" s="17"/>
      <c r="Q180" s="3">
        <f t="shared" si="39"/>
        <v>0</v>
      </c>
      <c r="R180" s="3">
        <f t="shared" si="44"/>
        <v>0</v>
      </c>
      <c r="S180" s="3">
        <f t="shared" si="54"/>
        <v>0</v>
      </c>
      <c r="T180" s="3">
        <f t="shared" si="55"/>
        <v>0</v>
      </c>
      <c r="U180" s="15">
        <f t="shared" si="45"/>
        <v>0</v>
      </c>
      <c r="V180" s="15">
        <f t="shared" si="46"/>
        <v>0</v>
      </c>
      <c r="W180" s="3">
        <f t="shared" si="40"/>
        <v>0</v>
      </c>
      <c r="X180" s="15">
        <f t="shared" si="47"/>
        <v>0</v>
      </c>
      <c r="Y180" s="15">
        <f t="shared" si="47"/>
        <v>0</v>
      </c>
      <c r="Z180" s="3">
        <f t="shared" si="41"/>
        <v>0</v>
      </c>
      <c r="AA180" s="3">
        <f t="shared" si="48"/>
        <v>0</v>
      </c>
      <c r="AB180" s="3">
        <f t="shared" si="49"/>
        <v>0</v>
      </c>
      <c r="AC180" s="1">
        <f>IFERROR(IF(G180&gt;=1,(IF(LEN(H180)&gt;=1,VLOOKUP(HLOOKUP(H180,PROFILE!$K$5:$V$8,4,0),PROFILE!$F$1:$G$3,2,0),0)),0),0)</f>
        <v>0</v>
      </c>
      <c r="AD180" s="1">
        <f>IFERROR(IF(G180&gt;=1,(IF(LEN(H180)&gt;=1,HLOOKUP(H180,PROFILE!$K$5:$V$8,2,0),0)),0),0)</f>
        <v>0</v>
      </c>
      <c r="AE180" s="1">
        <f>IFERROR(IF(G180&gt;=1,(IF(LEN(H180)&gt;=1,HLOOKUP(H180,PROFILE!$K$5:$V$8,3,0),0)),0),0)</f>
        <v>0</v>
      </c>
      <c r="AF180" s="1">
        <f t="shared" si="50"/>
        <v>0</v>
      </c>
      <c r="AG180" s="1">
        <f t="shared" si="51"/>
        <v>0</v>
      </c>
      <c r="AH180" s="1">
        <f t="shared" si="52"/>
        <v>0</v>
      </c>
      <c r="AI180" s="1">
        <f t="shared" si="53"/>
        <v>0</v>
      </c>
    </row>
    <row r="181" spans="5:35" ht="18" customHeight="1" x14ac:dyDescent="0.25">
      <c r="E181" s="1">
        <v>172</v>
      </c>
      <c r="F181" s="1">
        <f>IFERROR(IF($F$9&gt;=E181,SMALL(PROFILE!$X$13:$X$212,$F$8+E181),0),0)</f>
        <v>0</v>
      </c>
      <c r="G181" s="15">
        <f t="shared" si="42"/>
        <v>0</v>
      </c>
      <c r="H181" s="15" t="str">
        <f>IFERROR(IF($G181&gt;=1,INDEX(PROFILE!$I$13:$X$212,MATCH($F181,PROFILE!$X$13:$X$212,0),1),""),"")</f>
        <v/>
      </c>
      <c r="I181" s="16" t="str">
        <f>IFERROR(IF($G181&gt;=1,INDEX(PROFILE!$I$13:$X$212,MATCH($F181,PROFILE!$X$13:$X$212,0),2),""),"")</f>
        <v/>
      </c>
      <c r="J181" s="16" t="str">
        <f>IFERROR(IF($G181&gt;=1,INDEX(PROFILE!$I$13:$X$212,MATCH($F181,PROFILE!$X$13:$X$212,0),6),""),"")</f>
        <v/>
      </c>
      <c r="K181" s="17"/>
      <c r="L181" s="17"/>
      <c r="M181" s="17"/>
      <c r="N181" s="3">
        <f t="shared" si="43"/>
        <v>0</v>
      </c>
      <c r="O181" s="15">
        <f t="shared" si="56"/>
        <v>0</v>
      </c>
      <c r="P181" s="17"/>
      <c r="Q181" s="3">
        <f t="shared" si="39"/>
        <v>0</v>
      </c>
      <c r="R181" s="3">
        <f t="shared" si="44"/>
        <v>0</v>
      </c>
      <c r="S181" s="3">
        <f t="shared" si="54"/>
        <v>0</v>
      </c>
      <c r="T181" s="3">
        <f t="shared" si="55"/>
        <v>0</v>
      </c>
      <c r="U181" s="15">
        <f t="shared" si="45"/>
        <v>0</v>
      </c>
      <c r="V181" s="15">
        <f t="shared" si="46"/>
        <v>0</v>
      </c>
      <c r="W181" s="3">
        <f t="shared" si="40"/>
        <v>0</v>
      </c>
      <c r="X181" s="15">
        <f t="shared" si="47"/>
        <v>0</v>
      </c>
      <c r="Y181" s="15">
        <f t="shared" si="47"/>
        <v>0</v>
      </c>
      <c r="Z181" s="3">
        <f t="shared" si="41"/>
        <v>0</v>
      </c>
      <c r="AA181" s="3">
        <f t="shared" si="48"/>
        <v>0</v>
      </c>
      <c r="AB181" s="3">
        <f t="shared" si="49"/>
        <v>0</v>
      </c>
      <c r="AC181" s="1">
        <f>IFERROR(IF(G181&gt;=1,(IF(LEN(H181)&gt;=1,VLOOKUP(HLOOKUP(H181,PROFILE!$K$5:$V$8,4,0),PROFILE!$F$1:$G$3,2,0),0)),0),0)</f>
        <v>0</v>
      </c>
      <c r="AD181" s="1">
        <f>IFERROR(IF(G181&gt;=1,(IF(LEN(H181)&gt;=1,HLOOKUP(H181,PROFILE!$K$5:$V$8,2,0),0)),0),0)</f>
        <v>0</v>
      </c>
      <c r="AE181" s="1">
        <f>IFERROR(IF(G181&gt;=1,(IF(LEN(H181)&gt;=1,HLOOKUP(H181,PROFILE!$K$5:$V$8,3,0),0)),0),0)</f>
        <v>0</v>
      </c>
      <c r="AF181" s="1">
        <f t="shared" si="50"/>
        <v>0</v>
      </c>
      <c r="AG181" s="1">
        <f t="shared" si="51"/>
        <v>0</v>
      </c>
      <c r="AH181" s="1">
        <f t="shared" si="52"/>
        <v>0</v>
      </c>
      <c r="AI181" s="1">
        <f t="shared" si="53"/>
        <v>0</v>
      </c>
    </row>
    <row r="182" spans="5:35" ht="18" customHeight="1" x14ac:dyDescent="0.25">
      <c r="E182" s="1">
        <v>173</v>
      </c>
      <c r="F182" s="1">
        <f>IFERROR(IF($F$9&gt;=E182,SMALL(PROFILE!$X$13:$X$212,$F$8+E182),0),0)</f>
        <v>0</v>
      </c>
      <c r="G182" s="15">
        <f t="shared" si="42"/>
        <v>0</v>
      </c>
      <c r="H182" s="15" t="str">
        <f>IFERROR(IF($G182&gt;=1,INDEX(PROFILE!$I$13:$X$212,MATCH($F182,PROFILE!$X$13:$X$212,0),1),""),"")</f>
        <v/>
      </c>
      <c r="I182" s="16" t="str">
        <f>IFERROR(IF($G182&gt;=1,INDEX(PROFILE!$I$13:$X$212,MATCH($F182,PROFILE!$X$13:$X$212,0),2),""),"")</f>
        <v/>
      </c>
      <c r="J182" s="16" t="str">
        <f>IFERROR(IF($G182&gt;=1,INDEX(PROFILE!$I$13:$X$212,MATCH($F182,PROFILE!$X$13:$X$212,0),6),""),"")</f>
        <v/>
      </c>
      <c r="K182" s="17"/>
      <c r="L182" s="17"/>
      <c r="M182" s="17"/>
      <c r="N182" s="3">
        <f t="shared" si="43"/>
        <v>0</v>
      </c>
      <c r="O182" s="15">
        <f t="shared" si="56"/>
        <v>0</v>
      </c>
      <c r="P182" s="17"/>
      <c r="Q182" s="3">
        <f t="shared" si="39"/>
        <v>0</v>
      </c>
      <c r="R182" s="3">
        <f t="shared" si="44"/>
        <v>0</v>
      </c>
      <c r="S182" s="3">
        <f t="shared" si="54"/>
        <v>0</v>
      </c>
      <c r="T182" s="3">
        <f t="shared" si="55"/>
        <v>0</v>
      </c>
      <c r="U182" s="15">
        <f t="shared" si="45"/>
        <v>0</v>
      </c>
      <c r="V182" s="15">
        <f t="shared" si="46"/>
        <v>0</v>
      </c>
      <c r="W182" s="3">
        <f t="shared" si="40"/>
        <v>0</v>
      </c>
      <c r="X182" s="15">
        <f t="shared" si="47"/>
        <v>0</v>
      </c>
      <c r="Y182" s="15">
        <f t="shared" si="47"/>
        <v>0</v>
      </c>
      <c r="Z182" s="3">
        <f t="shared" si="41"/>
        <v>0</v>
      </c>
      <c r="AA182" s="3">
        <f t="shared" si="48"/>
        <v>0</v>
      </c>
      <c r="AB182" s="3">
        <f t="shared" si="49"/>
        <v>0</v>
      </c>
      <c r="AC182" s="1">
        <f>IFERROR(IF(G182&gt;=1,(IF(LEN(H182)&gt;=1,VLOOKUP(HLOOKUP(H182,PROFILE!$K$5:$V$8,4,0),PROFILE!$F$1:$G$3,2,0),0)),0),0)</f>
        <v>0</v>
      </c>
      <c r="AD182" s="1">
        <f>IFERROR(IF(G182&gt;=1,(IF(LEN(H182)&gt;=1,HLOOKUP(H182,PROFILE!$K$5:$V$8,2,0),0)),0),0)</f>
        <v>0</v>
      </c>
      <c r="AE182" s="1">
        <f>IFERROR(IF(G182&gt;=1,(IF(LEN(H182)&gt;=1,HLOOKUP(H182,PROFILE!$K$5:$V$8,3,0),0)),0),0)</f>
        <v>0</v>
      </c>
      <c r="AF182" s="1">
        <f t="shared" si="50"/>
        <v>0</v>
      </c>
      <c r="AG182" s="1">
        <f t="shared" si="51"/>
        <v>0</v>
      </c>
      <c r="AH182" s="1">
        <f t="shared" si="52"/>
        <v>0</v>
      </c>
      <c r="AI182" s="1">
        <f t="shared" si="53"/>
        <v>0</v>
      </c>
    </row>
    <row r="183" spans="5:35" ht="18" customHeight="1" x14ac:dyDescent="0.25">
      <c r="E183" s="1">
        <v>174</v>
      </c>
      <c r="F183" s="1">
        <f>IFERROR(IF($F$9&gt;=E183,SMALL(PROFILE!$X$13:$X$212,$F$8+E183),0),0)</f>
        <v>0</v>
      </c>
      <c r="G183" s="15">
        <f t="shared" si="42"/>
        <v>0</v>
      </c>
      <c r="H183" s="15" t="str">
        <f>IFERROR(IF($G183&gt;=1,INDEX(PROFILE!$I$13:$X$212,MATCH($F183,PROFILE!$X$13:$X$212,0),1),""),"")</f>
        <v/>
      </c>
      <c r="I183" s="16" t="str">
        <f>IFERROR(IF($G183&gt;=1,INDEX(PROFILE!$I$13:$X$212,MATCH($F183,PROFILE!$X$13:$X$212,0),2),""),"")</f>
        <v/>
      </c>
      <c r="J183" s="16" t="str">
        <f>IFERROR(IF($G183&gt;=1,INDEX(PROFILE!$I$13:$X$212,MATCH($F183,PROFILE!$X$13:$X$212,0),6),""),"")</f>
        <v/>
      </c>
      <c r="K183" s="17"/>
      <c r="L183" s="17"/>
      <c r="M183" s="17"/>
      <c r="N183" s="3">
        <f t="shared" si="43"/>
        <v>0</v>
      </c>
      <c r="O183" s="15">
        <f t="shared" si="56"/>
        <v>0</v>
      </c>
      <c r="P183" s="17"/>
      <c r="Q183" s="3">
        <f t="shared" si="39"/>
        <v>0</v>
      </c>
      <c r="R183" s="3">
        <f t="shared" si="44"/>
        <v>0</v>
      </c>
      <c r="S183" s="3">
        <f t="shared" si="54"/>
        <v>0</v>
      </c>
      <c r="T183" s="3">
        <f t="shared" si="55"/>
        <v>0</v>
      </c>
      <c r="U183" s="15">
        <f t="shared" si="45"/>
        <v>0</v>
      </c>
      <c r="V183" s="15">
        <f t="shared" si="46"/>
        <v>0</v>
      </c>
      <c r="W183" s="3">
        <f t="shared" si="40"/>
        <v>0</v>
      </c>
      <c r="X183" s="15">
        <f t="shared" si="47"/>
        <v>0</v>
      </c>
      <c r="Y183" s="15">
        <f t="shared" si="47"/>
        <v>0</v>
      </c>
      <c r="Z183" s="3">
        <f t="shared" si="41"/>
        <v>0</v>
      </c>
      <c r="AA183" s="3">
        <f t="shared" si="48"/>
        <v>0</v>
      </c>
      <c r="AB183" s="3">
        <f t="shared" si="49"/>
        <v>0</v>
      </c>
      <c r="AC183" s="1">
        <f>IFERROR(IF(G183&gt;=1,(IF(LEN(H183)&gt;=1,VLOOKUP(HLOOKUP(H183,PROFILE!$K$5:$V$8,4,0),PROFILE!$F$1:$G$3,2,0),0)),0),0)</f>
        <v>0</v>
      </c>
      <c r="AD183" s="1">
        <f>IFERROR(IF(G183&gt;=1,(IF(LEN(H183)&gt;=1,HLOOKUP(H183,PROFILE!$K$5:$V$8,2,0),0)),0),0)</f>
        <v>0</v>
      </c>
      <c r="AE183" s="1">
        <f>IFERROR(IF(G183&gt;=1,(IF(LEN(H183)&gt;=1,HLOOKUP(H183,PROFILE!$K$5:$V$8,3,0),0)),0),0)</f>
        <v>0</v>
      </c>
      <c r="AF183" s="1">
        <f t="shared" si="50"/>
        <v>0</v>
      </c>
      <c r="AG183" s="1">
        <f t="shared" si="51"/>
        <v>0</v>
      </c>
      <c r="AH183" s="1">
        <f t="shared" si="52"/>
        <v>0</v>
      </c>
      <c r="AI183" s="1">
        <f t="shared" si="53"/>
        <v>0</v>
      </c>
    </row>
    <row r="184" spans="5:35" ht="18" customHeight="1" x14ac:dyDescent="0.25">
      <c r="E184" s="1">
        <v>175</v>
      </c>
      <c r="F184" s="1">
        <f>IFERROR(IF($F$9&gt;=E184,SMALL(PROFILE!$X$13:$X$212,$F$8+E184),0),0)</f>
        <v>0</v>
      </c>
      <c r="G184" s="15">
        <f t="shared" si="42"/>
        <v>0</v>
      </c>
      <c r="H184" s="15" t="str">
        <f>IFERROR(IF($G184&gt;=1,INDEX(PROFILE!$I$13:$X$212,MATCH($F184,PROFILE!$X$13:$X$212,0),1),""),"")</f>
        <v/>
      </c>
      <c r="I184" s="16" t="str">
        <f>IFERROR(IF($G184&gt;=1,INDEX(PROFILE!$I$13:$X$212,MATCH($F184,PROFILE!$X$13:$X$212,0),2),""),"")</f>
        <v/>
      </c>
      <c r="J184" s="16" t="str">
        <f>IFERROR(IF($G184&gt;=1,INDEX(PROFILE!$I$13:$X$212,MATCH($F184,PROFILE!$X$13:$X$212,0),6),""),"")</f>
        <v/>
      </c>
      <c r="K184" s="17"/>
      <c r="L184" s="17"/>
      <c r="M184" s="17"/>
      <c r="N184" s="3">
        <f t="shared" si="43"/>
        <v>0</v>
      </c>
      <c r="O184" s="15">
        <f t="shared" si="56"/>
        <v>0</v>
      </c>
      <c r="P184" s="17"/>
      <c r="Q184" s="3">
        <f t="shared" si="39"/>
        <v>0</v>
      </c>
      <c r="R184" s="3">
        <f t="shared" si="44"/>
        <v>0</v>
      </c>
      <c r="S184" s="3">
        <f t="shared" si="54"/>
        <v>0</v>
      </c>
      <c r="T184" s="3">
        <f t="shared" si="55"/>
        <v>0</v>
      </c>
      <c r="U184" s="15">
        <f t="shared" si="45"/>
        <v>0</v>
      </c>
      <c r="V184" s="15">
        <f t="shared" si="46"/>
        <v>0</v>
      </c>
      <c r="W184" s="3">
        <f t="shared" si="40"/>
        <v>0</v>
      </c>
      <c r="X184" s="15">
        <f t="shared" si="47"/>
        <v>0</v>
      </c>
      <c r="Y184" s="15">
        <f t="shared" si="47"/>
        <v>0</v>
      </c>
      <c r="Z184" s="3">
        <f t="shared" si="41"/>
        <v>0</v>
      </c>
      <c r="AA184" s="3">
        <f t="shared" si="48"/>
        <v>0</v>
      </c>
      <c r="AB184" s="3">
        <f t="shared" si="49"/>
        <v>0</v>
      </c>
      <c r="AC184" s="1">
        <f>IFERROR(IF(G184&gt;=1,(IF(LEN(H184)&gt;=1,VLOOKUP(HLOOKUP(H184,PROFILE!$K$5:$V$8,4,0),PROFILE!$F$1:$G$3,2,0),0)),0),0)</f>
        <v>0</v>
      </c>
      <c r="AD184" s="1">
        <f>IFERROR(IF(G184&gt;=1,(IF(LEN(H184)&gt;=1,HLOOKUP(H184,PROFILE!$K$5:$V$8,2,0),0)),0),0)</f>
        <v>0</v>
      </c>
      <c r="AE184" s="1">
        <f>IFERROR(IF(G184&gt;=1,(IF(LEN(H184)&gt;=1,HLOOKUP(H184,PROFILE!$K$5:$V$8,3,0),0)),0),0)</f>
        <v>0</v>
      </c>
      <c r="AF184" s="1">
        <f t="shared" si="50"/>
        <v>0</v>
      </c>
      <c r="AG184" s="1">
        <f t="shared" si="51"/>
        <v>0</v>
      </c>
      <c r="AH184" s="1">
        <f t="shared" si="52"/>
        <v>0</v>
      </c>
      <c r="AI184" s="1">
        <f t="shared" si="53"/>
        <v>0</v>
      </c>
    </row>
    <row r="185" spans="5:35" ht="18" customHeight="1" x14ac:dyDescent="0.25">
      <c r="E185" s="1">
        <v>176</v>
      </c>
      <c r="F185" s="1">
        <f>IFERROR(IF($F$9&gt;=E185,SMALL(PROFILE!$X$13:$X$212,$F$8+E185),0),0)</f>
        <v>0</v>
      </c>
      <c r="G185" s="15">
        <f t="shared" si="42"/>
        <v>0</v>
      </c>
      <c r="H185" s="15" t="str">
        <f>IFERROR(IF($G185&gt;=1,INDEX(PROFILE!$I$13:$X$212,MATCH($F185,PROFILE!$X$13:$X$212,0),1),""),"")</f>
        <v/>
      </c>
      <c r="I185" s="16" t="str">
        <f>IFERROR(IF($G185&gt;=1,INDEX(PROFILE!$I$13:$X$212,MATCH($F185,PROFILE!$X$13:$X$212,0),2),""),"")</f>
        <v/>
      </c>
      <c r="J185" s="16" t="str">
        <f>IFERROR(IF($G185&gt;=1,INDEX(PROFILE!$I$13:$X$212,MATCH($F185,PROFILE!$X$13:$X$212,0),6),""),"")</f>
        <v/>
      </c>
      <c r="K185" s="17"/>
      <c r="L185" s="17"/>
      <c r="M185" s="17"/>
      <c r="N185" s="3">
        <f t="shared" si="43"/>
        <v>0</v>
      </c>
      <c r="O185" s="15">
        <f t="shared" si="56"/>
        <v>0</v>
      </c>
      <c r="P185" s="17"/>
      <c r="Q185" s="3">
        <f t="shared" si="39"/>
        <v>0</v>
      </c>
      <c r="R185" s="3">
        <f t="shared" si="44"/>
        <v>0</v>
      </c>
      <c r="S185" s="3">
        <f t="shared" si="54"/>
        <v>0</v>
      </c>
      <c r="T185" s="3">
        <f t="shared" si="55"/>
        <v>0</v>
      </c>
      <c r="U185" s="15">
        <f t="shared" si="45"/>
        <v>0</v>
      </c>
      <c r="V185" s="15">
        <f t="shared" si="46"/>
        <v>0</v>
      </c>
      <c r="W185" s="3">
        <f t="shared" si="40"/>
        <v>0</v>
      </c>
      <c r="X185" s="15">
        <f t="shared" si="47"/>
        <v>0</v>
      </c>
      <c r="Y185" s="15">
        <f t="shared" si="47"/>
        <v>0</v>
      </c>
      <c r="Z185" s="3">
        <f t="shared" si="41"/>
        <v>0</v>
      </c>
      <c r="AA185" s="3">
        <f t="shared" si="48"/>
        <v>0</v>
      </c>
      <c r="AB185" s="3">
        <f t="shared" si="49"/>
        <v>0</v>
      </c>
      <c r="AC185" s="1">
        <f>IFERROR(IF(G185&gt;=1,(IF(LEN(H185)&gt;=1,VLOOKUP(HLOOKUP(H185,PROFILE!$K$5:$V$8,4,0),PROFILE!$F$1:$G$3,2,0),0)),0),0)</f>
        <v>0</v>
      </c>
      <c r="AD185" s="1">
        <f>IFERROR(IF(G185&gt;=1,(IF(LEN(H185)&gt;=1,HLOOKUP(H185,PROFILE!$K$5:$V$8,2,0),0)),0),0)</f>
        <v>0</v>
      </c>
      <c r="AE185" s="1">
        <f>IFERROR(IF(G185&gt;=1,(IF(LEN(H185)&gt;=1,HLOOKUP(H185,PROFILE!$K$5:$V$8,3,0),0)),0),0)</f>
        <v>0</v>
      </c>
      <c r="AF185" s="1">
        <f t="shared" si="50"/>
        <v>0</v>
      </c>
      <c r="AG185" s="1">
        <f t="shared" si="51"/>
        <v>0</v>
      </c>
      <c r="AH185" s="1">
        <f t="shared" si="52"/>
        <v>0</v>
      </c>
      <c r="AI185" s="1">
        <f t="shared" si="53"/>
        <v>0</v>
      </c>
    </row>
    <row r="186" spans="5:35" ht="18" customHeight="1" x14ac:dyDescent="0.25">
      <c r="E186" s="1">
        <v>177</v>
      </c>
      <c r="F186" s="1">
        <f>IFERROR(IF($F$9&gt;=E186,SMALL(PROFILE!$X$13:$X$212,$F$8+E186),0),0)</f>
        <v>0</v>
      </c>
      <c r="G186" s="15">
        <f t="shared" si="42"/>
        <v>0</v>
      </c>
      <c r="H186" s="15" t="str">
        <f>IFERROR(IF($G186&gt;=1,INDEX(PROFILE!$I$13:$X$212,MATCH($F186,PROFILE!$X$13:$X$212,0),1),""),"")</f>
        <v/>
      </c>
      <c r="I186" s="16" t="str">
        <f>IFERROR(IF($G186&gt;=1,INDEX(PROFILE!$I$13:$X$212,MATCH($F186,PROFILE!$X$13:$X$212,0),2),""),"")</f>
        <v/>
      </c>
      <c r="J186" s="16" t="str">
        <f>IFERROR(IF($G186&gt;=1,INDEX(PROFILE!$I$13:$X$212,MATCH($F186,PROFILE!$X$13:$X$212,0),6),""),"")</f>
        <v/>
      </c>
      <c r="K186" s="17"/>
      <c r="L186" s="17"/>
      <c r="M186" s="17"/>
      <c r="N186" s="3">
        <f t="shared" si="43"/>
        <v>0</v>
      </c>
      <c r="O186" s="15">
        <f t="shared" si="56"/>
        <v>0</v>
      </c>
      <c r="P186" s="17"/>
      <c r="Q186" s="3">
        <f t="shared" si="39"/>
        <v>0</v>
      </c>
      <c r="R186" s="3">
        <f t="shared" si="44"/>
        <v>0</v>
      </c>
      <c r="S186" s="3">
        <f t="shared" si="54"/>
        <v>0</v>
      </c>
      <c r="T186" s="3">
        <f t="shared" si="55"/>
        <v>0</v>
      </c>
      <c r="U186" s="15">
        <f t="shared" si="45"/>
        <v>0</v>
      </c>
      <c r="V186" s="15">
        <f t="shared" si="46"/>
        <v>0</v>
      </c>
      <c r="W186" s="3">
        <f t="shared" si="40"/>
        <v>0</v>
      </c>
      <c r="X186" s="15">
        <f t="shared" si="47"/>
        <v>0</v>
      </c>
      <c r="Y186" s="15">
        <f t="shared" si="47"/>
        <v>0</v>
      </c>
      <c r="Z186" s="3">
        <f t="shared" si="41"/>
        <v>0</v>
      </c>
      <c r="AA186" s="3">
        <f t="shared" si="48"/>
        <v>0</v>
      </c>
      <c r="AB186" s="3">
        <f t="shared" si="49"/>
        <v>0</v>
      </c>
      <c r="AC186" s="1">
        <f>IFERROR(IF(G186&gt;=1,(IF(LEN(H186)&gt;=1,VLOOKUP(HLOOKUP(H186,PROFILE!$K$5:$V$8,4,0),PROFILE!$F$1:$G$3,2,0),0)),0),0)</f>
        <v>0</v>
      </c>
      <c r="AD186" s="1">
        <f>IFERROR(IF(G186&gt;=1,(IF(LEN(H186)&gt;=1,HLOOKUP(H186,PROFILE!$K$5:$V$8,2,0),0)),0),0)</f>
        <v>0</v>
      </c>
      <c r="AE186" s="1">
        <f>IFERROR(IF(G186&gt;=1,(IF(LEN(H186)&gt;=1,HLOOKUP(H186,PROFILE!$K$5:$V$8,3,0),0)),0),0)</f>
        <v>0</v>
      </c>
      <c r="AF186" s="1">
        <f t="shared" si="50"/>
        <v>0</v>
      </c>
      <c r="AG186" s="1">
        <f t="shared" si="51"/>
        <v>0</v>
      </c>
      <c r="AH186" s="1">
        <f t="shared" si="52"/>
        <v>0</v>
      </c>
      <c r="AI186" s="1">
        <f t="shared" si="53"/>
        <v>0</v>
      </c>
    </row>
    <row r="187" spans="5:35" ht="18" customHeight="1" x14ac:dyDescent="0.25">
      <c r="E187" s="1">
        <v>178</v>
      </c>
      <c r="F187" s="1">
        <f>IFERROR(IF($F$9&gt;=E187,SMALL(PROFILE!$X$13:$X$212,$F$8+E187),0),0)</f>
        <v>0</v>
      </c>
      <c r="G187" s="15">
        <f t="shared" si="42"/>
        <v>0</v>
      </c>
      <c r="H187" s="15" t="str">
        <f>IFERROR(IF($G187&gt;=1,INDEX(PROFILE!$I$13:$X$212,MATCH($F187,PROFILE!$X$13:$X$212,0),1),""),"")</f>
        <v/>
      </c>
      <c r="I187" s="16" t="str">
        <f>IFERROR(IF($G187&gt;=1,INDEX(PROFILE!$I$13:$X$212,MATCH($F187,PROFILE!$X$13:$X$212,0),2),""),"")</f>
        <v/>
      </c>
      <c r="J187" s="16" t="str">
        <f>IFERROR(IF($G187&gt;=1,INDEX(PROFILE!$I$13:$X$212,MATCH($F187,PROFILE!$X$13:$X$212,0),6),""),"")</f>
        <v/>
      </c>
      <c r="K187" s="17"/>
      <c r="L187" s="17"/>
      <c r="M187" s="17"/>
      <c r="N187" s="3">
        <f t="shared" si="43"/>
        <v>0</v>
      </c>
      <c r="O187" s="15">
        <f t="shared" si="56"/>
        <v>0</v>
      </c>
      <c r="P187" s="17"/>
      <c r="Q187" s="3">
        <f t="shared" si="39"/>
        <v>0</v>
      </c>
      <c r="R187" s="3">
        <f t="shared" si="44"/>
        <v>0</v>
      </c>
      <c r="S187" s="3">
        <f t="shared" si="54"/>
        <v>0</v>
      </c>
      <c r="T187" s="3">
        <f t="shared" si="55"/>
        <v>0</v>
      </c>
      <c r="U187" s="15">
        <f t="shared" si="45"/>
        <v>0</v>
      </c>
      <c r="V187" s="15">
        <f t="shared" si="46"/>
        <v>0</v>
      </c>
      <c r="W187" s="3">
        <f t="shared" si="40"/>
        <v>0</v>
      </c>
      <c r="X187" s="15">
        <f t="shared" si="47"/>
        <v>0</v>
      </c>
      <c r="Y187" s="15">
        <f t="shared" si="47"/>
        <v>0</v>
      </c>
      <c r="Z187" s="3">
        <f t="shared" si="41"/>
        <v>0</v>
      </c>
      <c r="AA187" s="3">
        <f t="shared" si="48"/>
        <v>0</v>
      </c>
      <c r="AB187" s="3">
        <f t="shared" si="49"/>
        <v>0</v>
      </c>
      <c r="AC187" s="1">
        <f>IFERROR(IF(G187&gt;=1,(IF(LEN(H187)&gt;=1,VLOOKUP(HLOOKUP(H187,PROFILE!$K$5:$V$8,4,0),PROFILE!$F$1:$G$3,2,0),0)),0),0)</f>
        <v>0</v>
      </c>
      <c r="AD187" s="1">
        <f>IFERROR(IF(G187&gt;=1,(IF(LEN(H187)&gt;=1,HLOOKUP(H187,PROFILE!$K$5:$V$8,2,0),0)),0),0)</f>
        <v>0</v>
      </c>
      <c r="AE187" s="1">
        <f>IFERROR(IF(G187&gt;=1,(IF(LEN(H187)&gt;=1,HLOOKUP(H187,PROFILE!$K$5:$V$8,3,0),0)),0),0)</f>
        <v>0</v>
      </c>
      <c r="AF187" s="1">
        <f t="shared" si="50"/>
        <v>0</v>
      </c>
      <c r="AG187" s="1">
        <f t="shared" si="51"/>
        <v>0</v>
      </c>
      <c r="AH187" s="1">
        <f t="shared" si="52"/>
        <v>0</v>
      </c>
      <c r="AI187" s="1">
        <f t="shared" si="53"/>
        <v>0</v>
      </c>
    </row>
    <row r="188" spans="5:35" ht="18" customHeight="1" x14ac:dyDescent="0.25">
      <c r="E188" s="1">
        <v>179</v>
      </c>
      <c r="F188" s="1">
        <f>IFERROR(IF($F$9&gt;=E188,SMALL(PROFILE!$X$13:$X$212,$F$8+E188),0),0)</f>
        <v>0</v>
      </c>
      <c r="G188" s="15">
        <f t="shared" si="42"/>
        <v>0</v>
      </c>
      <c r="H188" s="15" t="str">
        <f>IFERROR(IF($G188&gt;=1,INDEX(PROFILE!$I$13:$X$212,MATCH($F188,PROFILE!$X$13:$X$212,0),1),""),"")</f>
        <v/>
      </c>
      <c r="I188" s="16" t="str">
        <f>IFERROR(IF($G188&gt;=1,INDEX(PROFILE!$I$13:$X$212,MATCH($F188,PROFILE!$X$13:$X$212,0),2),""),"")</f>
        <v/>
      </c>
      <c r="J188" s="16" t="str">
        <f>IFERROR(IF($G188&gt;=1,INDEX(PROFILE!$I$13:$X$212,MATCH($F188,PROFILE!$X$13:$X$212,0),6),""),"")</f>
        <v/>
      </c>
      <c r="K188" s="17"/>
      <c r="L188" s="17"/>
      <c r="M188" s="17"/>
      <c r="N188" s="3">
        <f t="shared" si="43"/>
        <v>0</v>
      </c>
      <c r="O188" s="15">
        <f t="shared" si="56"/>
        <v>0</v>
      </c>
      <c r="P188" s="17"/>
      <c r="Q188" s="3">
        <f t="shared" si="39"/>
        <v>0</v>
      </c>
      <c r="R188" s="3">
        <f t="shared" si="44"/>
        <v>0</v>
      </c>
      <c r="S188" s="3">
        <f t="shared" si="54"/>
        <v>0</v>
      </c>
      <c r="T188" s="3">
        <f t="shared" si="55"/>
        <v>0</v>
      </c>
      <c r="U188" s="15">
        <f t="shared" si="45"/>
        <v>0</v>
      </c>
      <c r="V188" s="15">
        <f t="shared" si="46"/>
        <v>0</v>
      </c>
      <c r="W188" s="3">
        <f t="shared" si="40"/>
        <v>0</v>
      </c>
      <c r="X188" s="15">
        <f t="shared" si="47"/>
        <v>0</v>
      </c>
      <c r="Y188" s="15">
        <f t="shared" si="47"/>
        <v>0</v>
      </c>
      <c r="Z188" s="3">
        <f t="shared" si="41"/>
        <v>0</v>
      </c>
      <c r="AA188" s="3">
        <f t="shared" si="48"/>
        <v>0</v>
      </c>
      <c r="AB188" s="3">
        <f t="shared" si="49"/>
        <v>0</v>
      </c>
      <c r="AC188" s="1">
        <f>IFERROR(IF(G188&gt;=1,(IF(LEN(H188)&gt;=1,VLOOKUP(HLOOKUP(H188,PROFILE!$K$5:$V$8,4,0),PROFILE!$F$1:$G$3,2,0),0)),0),0)</f>
        <v>0</v>
      </c>
      <c r="AD188" s="1">
        <f>IFERROR(IF(G188&gt;=1,(IF(LEN(H188)&gt;=1,HLOOKUP(H188,PROFILE!$K$5:$V$8,2,0),0)),0),0)</f>
        <v>0</v>
      </c>
      <c r="AE188" s="1">
        <f>IFERROR(IF(G188&gt;=1,(IF(LEN(H188)&gt;=1,HLOOKUP(H188,PROFILE!$K$5:$V$8,3,0),0)),0),0)</f>
        <v>0</v>
      </c>
      <c r="AF188" s="1">
        <f t="shared" si="50"/>
        <v>0</v>
      </c>
      <c r="AG188" s="1">
        <f t="shared" si="51"/>
        <v>0</v>
      </c>
      <c r="AH188" s="1">
        <f t="shared" si="52"/>
        <v>0</v>
      </c>
      <c r="AI188" s="1">
        <f t="shared" si="53"/>
        <v>0</v>
      </c>
    </row>
    <row r="189" spans="5:35" ht="18" customHeight="1" x14ac:dyDescent="0.25">
      <c r="E189" s="1">
        <v>180</v>
      </c>
      <c r="F189" s="1">
        <f>IFERROR(IF($F$9&gt;=E189,SMALL(PROFILE!$X$13:$X$212,$F$8+E189),0),0)</f>
        <v>0</v>
      </c>
      <c r="G189" s="15">
        <f t="shared" si="42"/>
        <v>0</v>
      </c>
      <c r="H189" s="15" t="str">
        <f>IFERROR(IF($G189&gt;=1,INDEX(PROFILE!$I$13:$X$212,MATCH($F189,PROFILE!$X$13:$X$212,0),1),""),"")</f>
        <v/>
      </c>
      <c r="I189" s="16" t="str">
        <f>IFERROR(IF($G189&gt;=1,INDEX(PROFILE!$I$13:$X$212,MATCH($F189,PROFILE!$X$13:$X$212,0),2),""),"")</f>
        <v/>
      </c>
      <c r="J189" s="16" t="str">
        <f>IFERROR(IF($G189&gt;=1,INDEX(PROFILE!$I$13:$X$212,MATCH($F189,PROFILE!$X$13:$X$212,0),6),""),"")</f>
        <v/>
      </c>
      <c r="K189" s="17"/>
      <c r="L189" s="17"/>
      <c r="M189" s="17"/>
      <c r="N189" s="3">
        <f t="shared" si="43"/>
        <v>0</v>
      </c>
      <c r="O189" s="15">
        <f t="shared" si="56"/>
        <v>0</v>
      </c>
      <c r="P189" s="17"/>
      <c r="Q189" s="3">
        <f t="shared" si="39"/>
        <v>0</v>
      </c>
      <c r="R189" s="3">
        <f t="shared" si="44"/>
        <v>0</v>
      </c>
      <c r="S189" s="3">
        <f t="shared" si="54"/>
        <v>0</v>
      </c>
      <c r="T189" s="3">
        <f t="shared" si="55"/>
        <v>0</v>
      </c>
      <c r="U189" s="15">
        <f t="shared" si="45"/>
        <v>0</v>
      </c>
      <c r="V189" s="15">
        <f t="shared" si="46"/>
        <v>0</v>
      </c>
      <c r="W189" s="3">
        <f t="shared" si="40"/>
        <v>0</v>
      </c>
      <c r="X189" s="15">
        <f t="shared" si="47"/>
        <v>0</v>
      </c>
      <c r="Y189" s="15">
        <f t="shared" si="47"/>
        <v>0</v>
      </c>
      <c r="Z189" s="3">
        <f t="shared" si="41"/>
        <v>0</v>
      </c>
      <c r="AA189" s="3">
        <f t="shared" si="48"/>
        <v>0</v>
      </c>
      <c r="AB189" s="3">
        <f t="shared" si="49"/>
        <v>0</v>
      </c>
      <c r="AC189" s="1">
        <f>IFERROR(IF(G189&gt;=1,(IF(LEN(H189)&gt;=1,VLOOKUP(HLOOKUP(H189,PROFILE!$K$5:$V$8,4,0),PROFILE!$F$1:$G$3,2,0),0)),0),0)</f>
        <v>0</v>
      </c>
      <c r="AD189" s="1">
        <f>IFERROR(IF(G189&gt;=1,(IF(LEN(H189)&gt;=1,HLOOKUP(H189,PROFILE!$K$5:$V$8,2,0),0)),0),0)</f>
        <v>0</v>
      </c>
      <c r="AE189" s="1">
        <f>IFERROR(IF(G189&gt;=1,(IF(LEN(H189)&gt;=1,HLOOKUP(H189,PROFILE!$K$5:$V$8,3,0),0)),0),0)</f>
        <v>0</v>
      </c>
      <c r="AF189" s="1">
        <f t="shared" si="50"/>
        <v>0</v>
      </c>
      <c r="AG189" s="1">
        <f t="shared" si="51"/>
        <v>0</v>
      </c>
      <c r="AH189" s="1">
        <f t="shared" si="52"/>
        <v>0</v>
      </c>
      <c r="AI189" s="1">
        <f t="shared" si="53"/>
        <v>0</v>
      </c>
    </row>
    <row r="190" spans="5:35" ht="18" customHeight="1" x14ac:dyDescent="0.25">
      <c r="E190" s="1">
        <v>181</v>
      </c>
      <c r="F190" s="1">
        <f>IFERROR(IF($F$9&gt;=E190,SMALL(PROFILE!$X$13:$X$212,$F$8+E190),0),0)</f>
        <v>0</v>
      </c>
      <c r="G190" s="15">
        <f t="shared" si="42"/>
        <v>0</v>
      </c>
      <c r="H190" s="15" t="str">
        <f>IFERROR(IF($G190&gt;=1,INDEX(PROFILE!$I$13:$X$212,MATCH($F190,PROFILE!$X$13:$X$212,0),1),""),"")</f>
        <v/>
      </c>
      <c r="I190" s="16" t="str">
        <f>IFERROR(IF($G190&gt;=1,INDEX(PROFILE!$I$13:$X$212,MATCH($F190,PROFILE!$X$13:$X$212,0),2),""),"")</f>
        <v/>
      </c>
      <c r="J190" s="16" t="str">
        <f>IFERROR(IF($G190&gt;=1,INDEX(PROFILE!$I$13:$X$212,MATCH($F190,PROFILE!$X$13:$X$212,0),6),""),"")</f>
        <v/>
      </c>
      <c r="K190" s="17"/>
      <c r="L190" s="17"/>
      <c r="M190" s="17"/>
      <c r="N190" s="3">
        <f t="shared" si="43"/>
        <v>0</v>
      </c>
      <c r="O190" s="15">
        <f t="shared" si="56"/>
        <v>0</v>
      </c>
      <c r="P190" s="17"/>
      <c r="Q190" s="3">
        <f t="shared" si="39"/>
        <v>0</v>
      </c>
      <c r="R190" s="3">
        <f t="shared" si="44"/>
        <v>0</v>
      </c>
      <c r="S190" s="3">
        <f t="shared" si="54"/>
        <v>0</v>
      </c>
      <c r="T190" s="3">
        <f t="shared" si="55"/>
        <v>0</v>
      </c>
      <c r="U190" s="15">
        <f t="shared" si="45"/>
        <v>0</v>
      </c>
      <c r="V190" s="15">
        <f t="shared" si="46"/>
        <v>0</v>
      </c>
      <c r="W190" s="3">
        <f t="shared" si="40"/>
        <v>0</v>
      </c>
      <c r="X190" s="15">
        <f t="shared" si="47"/>
        <v>0</v>
      </c>
      <c r="Y190" s="15">
        <f t="shared" si="47"/>
        <v>0</v>
      </c>
      <c r="Z190" s="3">
        <f t="shared" si="41"/>
        <v>0</v>
      </c>
      <c r="AA190" s="3">
        <f t="shared" si="48"/>
        <v>0</v>
      </c>
      <c r="AB190" s="3">
        <f t="shared" si="49"/>
        <v>0</v>
      </c>
      <c r="AC190" s="1">
        <f>IFERROR(IF(G190&gt;=1,(IF(LEN(H190)&gt;=1,VLOOKUP(HLOOKUP(H190,PROFILE!$K$5:$V$8,4,0),PROFILE!$F$1:$G$3,2,0),0)),0),0)</f>
        <v>0</v>
      </c>
      <c r="AD190" s="1">
        <f>IFERROR(IF(G190&gt;=1,(IF(LEN(H190)&gt;=1,HLOOKUP(H190,PROFILE!$K$5:$V$8,2,0),0)),0),0)</f>
        <v>0</v>
      </c>
      <c r="AE190" s="1">
        <f>IFERROR(IF(G190&gt;=1,(IF(LEN(H190)&gt;=1,HLOOKUP(H190,PROFILE!$K$5:$V$8,3,0),0)),0),0)</f>
        <v>0</v>
      </c>
      <c r="AF190" s="1">
        <f t="shared" si="50"/>
        <v>0</v>
      </c>
      <c r="AG190" s="1">
        <f t="shared" si="51"/>
        <v>0</v>
      </c>
      <c r="AH190" s="1">
        <f t="shared" si="52"/>
        <v>0</v>
      </c>
      <c r="AI190" s="1">
        <f t="shared" si="53"/>
        <v>0</v>
      </c>
    </row>
    <row r="191" spans="5:35" ht="18" customHeight="1" x14ac:dyDescent="0.25">
      <c r="E191" s="1">
        <v>182</v>
      </c>
      <c r="F191" s="1">
        <f>IFERROR(IF($F$9&gt;=E191,SMALL(PROFILE!$X$13:$X$212,$F$8+E191),0),0)</f>
        <v>0</v>
      </c>
      <c r="G191" s="15">
        <f t="shared" si="42"/>
        <v>0</v>
      </c>
      <c r="H191" s="15" t="str">
        <f>IFERROR(IF($G191&gt;=1,INDEX(PROFILE!$I$13:$X$212,MATCH($F191,PROFILE!$X$13:$X$212,0),1),""),"")</f>
        <v/>
      </c>
      <c r="I191" s="16" t="str">
        <f>IFERROR(IF($G191&gt;=1,INDEX(PROFILE!$I$13:$X$212,MATCH($F191,PROFILE!$X$13:$X$212,0),2),""),"")</f>
        <v/>
      </c>
      <c r="J191" s="16" t="str">
        <f>IFERROR(IF($G191&gt;=1,INDEX(PROFILE!$I$13:$X$212,MATCH($F191,PROFILE!$X$13:$X$212,0),6),""),"")</f>
        <v/>
      </c>
      <c r="K191" s="17"/>
      <c r="L191" s="17"/>
      <c r="M191" s="17"/>
      <c r="N191" s="3">
        <f t="shared" si="43"/>
        <v>0</v>
      </c>
      <c r="O191" s="15">
        <f t="shared" si="56"/>
        <v>0</v>
      </c>
      <c r="P191" s="17"/>
      <c r="Q191" s="3">
        <f t="shared" si="39"/>
        <v>0</v>
      </c>
      <c r="R191" s="3">
        <f t="shared" si="44"/>
        <v>0</v>
      </c>
      <c r="S191" s="3">
        <f t="shared" si="54"/>
        <v>0</v>
      </c>
      <c r="T191" s="3">
        <f t="shared" si="55"/>
        <v>0</v>
      </c>
      <c r="U191" s="15">
        <f t="shared" si="45"/>
        <v>0</v>
      </c>
      <c r="V191" s="15">
        <f t="shared" si="46"/>
        <v>0</v>
      </c>
      <c r="W191" s="3">
        <f t="shared" si="40"/>
        <v>0</v>
      </c>
      <c r="X191" s="15">
        <f t="shared" si="47"/>
        <v>0</v>
      </c>
      <c r="Y191" s="15">
        <f t="shared" si="47"/>
        <v>0</v>
      </c>
      <c r="Z191" s="3">
        <f t="shared" si="41"/>
        <v>0</v>
      </c>
      <c r="AA191" s="3">
        <f t="shared" si="48"/>
        <v>0</v>
      </c>
      <c r="AB191" s="3">
        <f t="shared" si="49"/>
        <v>0</v>
      </c>
      <c r="AC191" s="1">
        <f>IFERROR(IF(G191&gt;=1,(IF(LEN(H191)&gt;=1,VLOOKUP(HLOOKUP(H191,PROFILE!$K$5:$V$8,4,0),PROFILE!$F$1:$G$3,2,0),0)),0),0)</f>
        <v>0</v>
      </c>
      <c r="AD191" s="1">
        <f>IFERROR(IF(G191&gt;=1,(IF(LEN(H191)&gt;=1,HLOOKUP(H191,PROFILE!$K$5:$V$8,2,0),0)),0),0)</f>
        <v>0</v>
      </c>
      <c r="AE191" s="1">
        <f>IFERROR(IF(G191&gt;=1,(IF(LEN(H191)&gt;=1,HLOOKUP(H191,PROFILE!$K$5:$V$8,3,0),0)),0),0)</f>
        <v>0</v>
      </c>
      <c r="AF191" s="1">
        <f t="shared" si="50"/>
        <v>0</v>
      </c>
      <c r="AG191" s="1">
        <f t="shared" si="51"/>
        <v>0</v>
      </c>
      <c r="AH191" s="1">
        <f t="shared" si="52"/>
        <v>0</v>
      </c>
      <c r="AI191" s="1">
        <f t="shared" si="53"/>
        <v>0</v>
      </c>
    </row>
    <row r="192" spans="5:35" ht="18" customHeight="1" x14ac:dyDescent="0.25">
      <c r="E192" s="1">
        <v>183</v>
      </c>
      <c r="F192" s="1">
        <f>IFERROR(IF($F$9&gt;=E192,SMALL(PROFILE!$X$13:$X$212,$F$8+E192),0),0)</f>
        <v>0</v>
      </c>
      <c r="G192" s="15">
        <f t="shared" si="42"/>
        <v>0</v>
      </c>
      <c r="H192" s="15" t="str">
        <f>IFERROR(IF($G192&gt;=1,INDEX(PROFILE!$I$13:$X$212,MATCH($F192,PROFILE!$X$13:$X$212,0),1),""),"")</f>
        <v/>
      </c>
      <c r="I192" s="16" t="str">
        <f>IFERROR(IF($G192&gt;=1,INDEX(PROFILE!$I$13:$X$212,MATCH($F192,PROFILE!$X$13:$X$212,0),2),""),"")</f>
        <v/>
      </c>
      <c r="J192" s="16" t="str">
        <f>IFERROR(IF($G192&gt;=1,INDEX(PROFILE!$I$13:$X$212,MATCH($F192,PROFILE!$X$13:$X$212,0),6),""),"")</f>
        <v/>
      </c>
      <c r="K192" s="17"/>
      <c r="L192" s="17"/>
      <c r="M192" s="17"/>
      <c r="N192" s="3">
        <f t="shared" si="43"/>
        <v>0</v>
      </c>
      <c r="O192" s="15">
        <f t="shared" si="56"/>
        <v>0</v>
      </c>
      <c r="P192" s="17"/>
      <c r="Q192" s="3">
        <f t="shared" si="39"/>
        <v>0</v>
      </c>
      <c r="R192" s="3">
        <f t="shared" si="44"/>
        <v>0</v>
      </c>
      <c r="S192" s="3">
        <f t="shared" si="54"/>
        <v>0</v>
      </c>
      <c r="T192" s="3">
        <f t="shared" si="55"/>
        <v>0</v>
      </c>
      <c r="U192" s="15">
        <f t="shared" si="45"/>
        <v>0</v>
      </c>
      <c r="V192" s="15">
        <f t="shared" si="46"/>
        <v>0</v>
      </c>
      <c r="W192" s="3">
        <f t="shared" si="40"/>
        <v>0</v>
      </c>
      <c r="X192" s="15">
        <f t="shared" si="47"/>
        <v>0</v>
      </c>
      <c r="Y192" s="15">
        <f t="shared" si="47"/>
        <v>0</v>
      </c>
      <c r="Z192" s="3">
        <f t="shared" si="41"/>
        <v>0</v>
      </c>
      <c r="AA192" s="3">
        <f t="shared" si="48"/>
        <v>0</v>
      </c>
      <c r="AB192" s="3">
        <f t="shared" si="49"/>
        <v>0</v>
      </c>
      <c r="AC192" s="1">
        <f>IFERROR(IF(G192&gt;=1,(IF(LEN(H192)&gt;=1,VLOOKUP(HLOOKUP(H192,PROFILE!$K$5:$V$8,4,0),PROFILE!$F$1:$G$3,2,0),0)),0),0)</f>
        <v>0</v>
      </c>
      <c r="AD192" s="1">
        <f>IFERROR(IF(G192&gt;=1,(IF(LEN(H192)&gt;=1,HLOOKUP(H192,PROFILE!$K$5:$V$8,2,0),0)),0),0)</f>
        <v>0</v>
      </c>
      <c r="AE192" s="1">
        <f>IFERROR(IF(G192&gt;=1,(IF(LEN(H192)&gt;=1,HLOOKUP(H192,PROFILE!$K$5:$V$8,3,0),0)),0),0)</f>
        <v>0</v>
      </c>
      <c r="AF192" s="1">
        <f t="shared" si="50"/>
        <v>0</v>
      </c>
      <c r="AG192" s="1">
        <f t="shared" si="51"/>
        <v>0</v>
      </c>
      <c r="AH192" s="1">
        <f t="shared" si="52"/>
        <v>0</v>
      </c>
      <c r="AI192" s="1">
        <f t="shared" si="53"/>
        <v>0</v>
      </c>
    </row>
    <row r="193" spans="5:35" ht="18" customHeight="1" x14ac:dyDescent="0.25">
      <c r="E193" s="1">
        <v>184</v>
      </c>
      <c r="F193" s="1">
        <f>IFERROR(IF($F$9&gt;=E193,SMALL(PROFILE!$X$13:$X$212,$F$8+E193),0),0)</f>
        <v>0</v>
      </c>
      <c r="G193" s="15">
        <f t="shared" si="42"/>
        <v>0</v>
      </c>
      <c r="H193" s="15" t="str">
        <f>IFERROR(IF($G193&gt;=1,INDEX(PROFILE!$I$13:$X$212,MATCH($F193,PROFILE!$X$13:$X$212,0),1),""),"")</f>
        <v/>
      </c>
      <c r="I193" s="16" t="str">
        <f>IFERROR(IF($G193&gt;=1,INDEX(PROFILE!$I$13:$X$212,MATCH($F193,PROFILE!$X$13:$X$212,0),2),""),"")</f>
        <v/>
      </c>
      <c r="J193" s="16" t="str">
        <f>IFERROR(IF($G193&gt;=1,INDEX(PROFILE!$I$13:$X$212,MATCH($F193,PROFILE!$X$13:$X$212,0),6),""),"")</f>
        <v/>
      </c>
      <c r="K193" s="17"/>
      <c r="L193" s="17"/>
      <c r="M193" s="17"/>
      <c r="N193" s="3">
        <f t="shared" si="43"/>
        <v>0</v>
      </c>
      <c r="O193" s="15">
        <f t="shared" si="56"/>
        <v>0</v>
      </c>
      <c r="P193" s="17"/>
      <c r="Q193" s="3">
        <f t="shared" si="39"/>
        <v>0</v>
      </c>
      <c r="R193" s="3">
        <f t="shared" si="44"/>
        <v>0</v>
      </c>
      <c r="S193" s="3">
        <f t="shared" si="54"/>
        <v>0</v>
      </c>
      <c r="T193" s="3">
        <f t="shared" si="55"/>
        <v>0</v>
      </c>
      <c r="U193" s="15">
        <f t="shared" si="45"/>
        <v>0</v>
      </c>
      <c r="V193" s="15">
        <f t="shared" si="46"/>
        <v>0</v>
      </c>
      <c r="W193" s="3">
        <f t="shared" si="40"/>
        <v>0</v>
      </c>
      <c r="X193" s="15">
        <f t="shared" si="47"/>
        <v>0</v>
      </c>
      <c r="Y193" s="15">
        <f t="shared" si="47"/>
        <v>0</v>
      </c>
      <c r="Z193" s="3">
        <f t="shared" si="41"/>
        <v>0</v>
      </c>
      <c r="AA193" s="3">
        <f t="shared" si="48"/>
        <v>0</v>
      </c>
      <c r="AB193" s="3">
        <f t="shared" si="49"/>
        <v>0</v>
      </c>
      <c r="AC193" s="1">
        <f>IFERROR(IF(G193&gt;=1,(IF(LEN(H193)&gt;=1,VLOOKUP(HLOOKUP(H193,PROFILE!$K$5:$V$8,4,0),PROFILE!$F$1:$G$3,2,0),0)),0),0)</f>
        <v>0</v>
      </c>
      <c r="AD193" s="1">
        <f>IFERROR(IF(G193&gt;=1,(IF(LEN(H193)&gt;=1,HLOOKUP(H193,PROFILE!$K$5:$V$8,2,0),0)),0),0)</f>
        <v>0</v>
      </c>
      <c r="AE193" s="1">
        <f>IFERROR(IF(G193&gt;=1,(IF(LEN(H193)&gt;=1,HLOOKUP(H193,PROFILE!$K$5:$V$8,3,0),0)),0),0)</f>
        <v>0</v>
      </c>
      <c r="AF193" s="1">
        <f t="shared" si="50"/>
        <v>0</v>
      </c>
      <c r="AG193" s="1">
        <f t="shared" si="51"/>
        <v>0</v>
      </c>
      <c r="AH193" s="1">
        <f t="shared" si="52"/>
        <v>0</v>
      </c>
      <c r="AI193" s="1">
        <f t="shared" si="53"/>
        <v>0</v>
      </c>
    </row>
    <row r="194" spans="5:35" ht="18" customHeight="1" x14ac:dyDescent="0.25">
      <c r="E194" s="1">
        <v>185</v>
      </c>
      <c r="F194" s="1">
        <f>IFERROR(IF($F$9&gt;=E194,SMALL(PROFILE!$X$13:$X$212,$F$8+E194),0),0)</f>
        <v>0</v>
      </c>
      <c r="G194" s="15">
        <f t="shared" si="42"/>
        <v>0</v>
      </c>
      <c r="H194" s="15" t="str">
        <f>IFERROR(IF($G194&gt;=1,INDEX(PROFILE!$I$13:$X$212,MATCH($F194,PROFILE!$X$13:$X$212,0),1),""),"")</f>
        <v/>
      </c>
      <c r="I194" s="16" t="str">
        <f>IFERROR(IF($G194&gt;=1,INDEX(PROFILE!$I$13:$X$212,MATCH($F194,PROFILE!$X$13:$X$212,0),2),""),"")</f>
        <v/>
      </c>
      <c r="J194" s="16" t="str">
        <f>IFERROR(IF($G194&gt;=1,INDEX(PROFILE!$I$13:$X$212,MATCH($F194,PROFILE!$X$13:$X$212,0),6),""),"")</f>
        <v/>
      </c>
      <c r="K194" s="17"/>
      <c r="L194" s="17"/>
      <c r="M194" s="17"/>
      <c r="N194" s="3">
        <f t="shared" si="43"/>
        <v>0</v>
      </c>
      <c r="O194" s="15">
        <f t="shared" si="56"/>
        <v>0</v>
      </c>
      <c r="P194" s="17"/>
      <c r="Q194" s="3">
        <f t="shared" si="39"/>
        <v>0</v>
      </c>
      <c r="R194" s="3">
        <f t="shared" si="44"/>
        <v>0</v>
      </c>
      <c r="S194" s="3">
        <f t="shared" si="54"/>
        <v>0</v>
      </c>
      <c r="T194" s="3">
        <f t="shared" si="55"/>
        <v>0</v>
      </c>
      <c r="U194" s="15">
        <f t="shared" si="45"/>
        <v>0</v>
      </c>
      <c r="V194" s="15">
        <f t="shared" si="46"/>
        <v>0</v>
      </c>
      <c r="W194" s="3">
        <f t="shared" si="40"/>
        <v>0</v>
      </c>
      <c r="X194" s="15">
        <f t="shared" si="47"/>
        <v>0</v>
      </c>
      <c r="Y194" s="15">
        <f t="shared" si="47"/>
        <v>0</v>
      </c>
      <c r="Z194" s="3">
        <f t="shared" si="41"/>
        <v>0</v>
      </c>
      <c r="AA194" s="3">
        <f t="shared" si="48"/>
        <v>0</v>
      </c>
      <c r="AB194" s="3">
        <f t="shared" si="49"/>
        <v>0</v>
      </c>
      <c r="AC194" s="1">
        <f>IFERROR(IF(G194&gt;=1,(IF(LEN(H194)&gt;=1,VLOOKUP(HLOOKUP(H194,PROFILE!$K$5:$V$8,4,0),PROFILE!$F$1:$G$3,2,0),0)),0),0)</f>
        <v>0</v>
      </c>
      <c r="AD194" s="1">
        <f>IFERROR(IF(G194&gt;=1,(IF(LEN(H194)&gt;=1,HLOOKUP(H194,PROFILE!$K$5:$V$8,2,0),0)),0),0)</f>
        <v>0</v>
      </c>
      <c r="AE194" s="1">
        <f>IFERROR(IF(G194&gt;=1,(IF(LEN(H194)&gt;=1,HLOOKUP(H194,PROFILE!$K$5:$V$8,3,0),0)),0),0)</f>
        <v>0</v>
      </c>
      <c r="AF194" s="1">
        <f t="shared" si="50"/>
        <v>0</v>
      </c>
      <c r="AG194" s="1">
        <f t="shared" si="51"/>
        <v>0</v>
      </c>
      <c r="AH194" s="1">
        <f t="shared" si="52"/>
        <v>0</v>
      </c>
      <c r="AI194" s="1">
        <f t="shared" si="53"/>
        <v>0</v>
      </c>
    </row>
    <row r="195" spans="5:35" ht="18" customHeight="1" x14ac:dyDescent="0.25">
      <c r="E195" s="1">
        <v>186</v>
      </c>
      <c r="F195" s="1">
        <f>IFERROR(IF($F$9&gt;=E195,SMALL(PROFILE!$X$13:$X$212,$F$8+E195),0),0)</f>
        <v>0</v>
      </c>
      <c r="G195" s="15">
        <f t="shared" si="42"/>
        <v>0</v>
      </c>
      <c r="H195" s="15" t="str">
        <f>IFERROR(IF($G195&gt;=1,INDEX(PROFILE!$I$13:$X$212,MATCH($F195,PROFILE!$X$13:$X$212,0),1),""),"")</f>
        <v/>
      </c>
      <c r="I195" s="16" t="str">
        <f>IFERROR(IF($G195&gt;=1,INDEX(PROFILE!$I$13:$X$212,MATCH($F195,PROFILE!$X$13:$X$212,0),2),""),"")</f>
        <v/>
      </c>
      <c r="J195" s="16" t="str">
        <f>IFERROR(IF($G195&gt;=1,INDEX(PROFILE!$I$13:$X$212,MATCH($F195,PROFILE!$X$13:$X$212,0),6),""),"")</f>
        <v/>
      </c>
      <c r="K195" s="17"/>
      <c r="L195" s="17"/>
      <c r="M195" s="17"/>
      <c r="N195" s="3">
        <f t="shared" si="43"/>
        <v>0</v>
      </c>
      <c r="O195" s="15">
        <f t="shared" si="56"/>
        <v>0</v>
      </c>
      <c r="P195" s="17"/>
      <c r="Q195" s="3">
        <f t="shared" si="39"/>
        <v>0</v>
      </c>
      <c r="R195" s="3">
        <f t="shared" si="44"/>
        <v>0</v>
      </c>
      <c r="S195" s="3">
        <f t="shared" si="54"/>
        <v>0</v>
      </c>
      <c r="T195" s="3">
        <f t="shared" si="55"/>
        <v>0</v>
      </c>
      <c r="U195" s="15">
        <f t="shared" si="45"/>
        <v>0</v>
      </c>
      <c r="V195" s="15">
        <f t="shared" si="46"/>
        <v>0</v>
      </c>
      <c r="W195" s="3">
        <f t="shared" si="40"/>
        <v>0</v>
      </c>
      <c r="X195" s="15">
        <f t="shared" si="47"/>
        <v>0</v>
      </c>
      <c r="Y195" s="15">
        <f t="shared" si="47"/>
        <v>0</v>
      </c>
      <c r="Z195" s="3">
        <f t="shared" si="41"/>
        <v>0</v>
      </c>
      <c r="AA195" s="3">
        <f t="shared" si="48"/>
        <v>0</v>
      </c>
      <c r="AB195" s="3">
        <f t="shared" si="49"/>
        <v>0</v>
      </c>
      <c r="AC195" s="1">
        <f>IFERROR(IF(G195&gt;=1,(IF(LEN(H195)&gt;=1,VLOOKUP(HLOOKUP(H195,PROFILE!$K$5:$V$8,4,0),PROFILE!$F$1:$G$3,2,0),0)),0),0)</f>
        <v>0</v>
      </c>
      <c r="AD195" s="1">
        <f>IFERROR(IF(G195&gt;=1,(IF(LEN(H195)&gt;=1,HLOOKUP(H195,PROFILE!$K$5:$V$8,2,0),0)),0),0)</f>
        <v>0</v>
      </c>
      <c r="AE195" s="1">
        <f>IFERROR(IF(G195&gt;=1,(IF(LEN(H195)&gt;=1,HLOOKUP(H195,PROFILE!$K$5:$V$8,3,0),0)),0),0)</f>
        <v>0</v>
      </c>
      <c r="AF195" s="1">
        <f t="shared" si="50"/>
        <v>0</v>
      </c>
      <c r="AG195" s="1">
        <f t="shared" si="51"/>
        <v>0</v>
      </c>
      <c r="AH195" s="1">
        <f t="shared" si="52"/>
        <v>0</v>
      </c>
      <c r="AI195" s="1">
        <f t="shared" si="53"/>
        <v>0</v>
      </c>
    </row>
    <row r="196" spans="5:35" ht="18" customHeight="1" x14ac:dyDescent="0.25">
      <c r="E196" s="1">
        <v>187</v>
      </c>
      <c r="F196" s="1">
        <f>IFERROR(IF($F$9&gt;=E196,SMALL(PROFILE!$X$13:$X$212,$F$8+E196),0),0)</f>
        <v>0</v>
      </c>
      <c r="G196" s="15">
        <f t="shared" si="42"/>
        <v>0</v>
      </c>
      <c r="H196" s="15" t="str">
        <f>IFERROR(IF($G196&gt;=1,INDEX(PROFILE!$I$13:$X$212,MATCH($F196,PROFILE!$X$13:$X$212,0),1),""),"")</f>
        <v/>
      </c>
      <c r="I196" s="16" t="str">
        <f>IFERROR(IF($G196&gt;=1,INDEX(PROFILE!$I$13:$X$212,MATCH($F196,PROFILE!$X$13:$X$212,0),2),""),"")</f>
        <v/>
      </c>
      <c r="J196" s="16" t="str">
        <f>IFERROR(IF($G196&gt;=1,INDEX(PROFILE!$I$13:$X$212,MATCH($F196,PROFILE!$X$13:$X$212,0),6),""),"")</f>
        <v/>
      </c>
      <c r="K196" s="17"/>
      <c r="L196" s="17"/>
      <c r="M196" s="17"/>
      <c r="N196" s="3">
        <f t="shared" si="43"/>
        <v>0</v>
      </c>
      <c r="O196" s="15">
        <f t="shared" si="56"/>
        <v>0</v>
      </c>
      <c r="P196" s="17"/>
      <c r="Q196" s="3">
        <f t="shared" si="39"/>
        <v>0</v>
      </c>
      <c r="R196" s="3">
        <f t="shared" si="44"/>
        <v>0</v>
      </c>
      <c r="S196" s="3">
        <f t="shared" si="54"/>
        <v>0</v>
      </c>
      <c r="T196" s="3">
        <f t="shared" si="55"/>
        <v>0</v>
      </c>
      <c r="U196" s="15">
        <f t="shared" si="45"/>
        <v>0</v>
      </c>
      <c r="V196" s="15">
        <f t="shared" si="46"/>
        <v>0</v>
      </c>
      <c r="W196" s="3">
        <f t="shared" si="40"/>
        <v>0</v>
      </c>
      <c r="X196" s="15">
        <f t="shared" si="47"/>
        <v>0</v>
      </c>
      <c r="Y196" s="15">
        <f t="shared" si="47"/>
        <v>0</v>
      </c>
      <c r="Z196" s="3">
        <f t="shared" si="41"/>
        <v>0</v>
      </c>
      <c r="AA196" s="3">
        <f t="shared" si="48"/>
        <v>0</v>
      </c>
      <c r="AB196" s="3">
        <f t="shared" si="49"/>
        <v>0</v>
      </c>
      <c r="AC196" s="1">
        <f>IFERROR(IF(G196&gt;=1,(IF(LEN(H196)&gt;=1,VLOOKUP(HLOOKUP(H196,PROFILE!$K$5:$V$8,4,0),PROFILE!$F$1:$G$3,2,0),0)),0),0)</f>
        <v>0</v>
      </c>
      <c r="AD196" s="1">
        <f>IFERROR(IF(G196&gt;=1,(IF(LEN(H196)&gt;=1,HLOOKUP(H196,PROFILE!$K$5:$V$8,2,0),0)),0),0)</f>
        <v>0</v>
      </c>
      <c r="AE196" s="1">
        <f>IFERROR(IF(G196&gt;=1,(IF(LEN(H196)&gt;=1,HLOOKUP(H196,PROFILE!$K$5:$V$8,3,0),0)),0),0)</f>
        <v>0</v>
      </c>
      <c r="AF196" s="1">
        <f t="shared" si="50"/>
        <v>0</v>
      </c>
      <c r="AG196" s="1">
        <f t="shared" si="51"/>
        <v>0</v>
      </c>
      <c r="AH196" s="1">
        <f t="shared" si="52"/>
        <v>0</v>
      </c>
      <c r="AI196" s="1">
        <f t="shared" si="53"/>
        <v>0</v>
      </c>
    </row>
    <row r="197" spans="5:35" ht="18" customHeight="1" x14ac:dyDescent="0.25">
      <c r="E197" s="1">
        <v>188</v>
      </c>
      <c r="F197" s="1">
        <f>IFERROR(IF($F$9&gt;=E197,SMALL(PROFILE!$X$13:$X$212,$F$8+E197),0),0)</f>
        <v>0</v>
      </c>
      <c r="G197" s="15">
        <f t="shared" si="42"/>
        <v>0</v>
      </c>
      <c r="H197" s="15" t="str">
        <f>IFERROR(IF($G197&gt;=1,INDEX(PROFILE!$I$13:$X$212,MATCH($F197,PROFILE!$X$13:$X$212,0),1),""),"")</f>
        <v/>
      </c>
      <c r="I197" s="16" t="str">
        <f>IFERROR(IF($G197&gt;=1,INDEX(PROFILE!$I$13:$X$212,MATCH($F197,PROFILE!$X$13:$X$212,0),2),""),"")</f>
        <v/>
      </c>
      <c r="J197" s="16" t="str">
        <f>IFERROR(IF($G197&gt;=1,INDEX(PROFILE!$I$13:$X$212,MATCH($F197,PROFILE!$X$13:$X$212,0),6),""),"")</f>
        <v/>
      </c>
      <c r="K197" s="17"/>
      <c r="L197" s="17"/>
      <c r="M197" s="17"/>
      <c r="N197" s="3">
        <f t="shared" si="43"/>
        <v>0</v>
      </c>
      <c r="O197" s="15">
        <f t="shared" si="56"/>
        <v>0</v>
      </c>
      <c r="P197" s="17"/>
      <c r="Q197" s="3">
        <f t="shared" si="39"/>
        <v>0</v>
      </c>
      <c r="R197" s="3">
        <f t="shared" si="44"/>
        <v>0</v>
      </c>
      <c r="S197" s="3">
        <f t="shared" si="54"/>
        <v>0</v>
      </c>
      <c r="T197" s="3">
        <f t="shared" si="55"/>
        <v>0</v>
      </c>
      <c r="U197" s="15">
        <f t="shared" si="45"/>
        <v>0</v>
      </c>
      <c r="V197" s="15">
        <f t="shared" si="46"/>
        <v>0</v>
      </c>
      <c r="W197" s="3">
        <f t="shared" si="40"/>
        <v>0</v>
      </c>
      <c r="X197" s="15">
        <f t="shared" si="47"/>
        <v>0</v>
      </c>
      <c r="Y197" s="15">
        <f t="shared" si="47"/>
        <v>0</v>
      </c>
      <c r="Z197" s="3">
        <f t="shared" si="41"/>
        <v>0</v>
      </c>
      <c r="AA197" s="3">
        <f t="shared" si="48"/>
        <v>0</v>
      </c>
      <c r="AB197" s="3">
        <f t="shared" si="49"/>
        <v>0</v>
      </c>
      <c r="AC197" s="1">
        <f>IFERROR(IF(G197&gt;=1,(IF(LEN(H197)&gt;=1,VLOOKUP(HLOOKUP(H197,PROFILE!$K$5:$V$8,4,0),PROFILE!$F$1:$G$3,2,0),0)),0),0)</f>
        <v>0</v>
      </c>
      <c r="AD197" s="1">
        <f>IFERROR(IF(G197&gt;=1,(IF(LEN(H197)&gt;=1,HLOOKUP(H197,PROFILE!$K$5:$V$8,2,0),0)),0),0)</f>
        <v>0</v>
      </c>
      <c r="AE197" s="1">
        <f>IFERROR(IF(G197&gt;=1,(IF(LEN(H197)&gt;=1,HLOOKUP(H197,PROFILE!$K$5:$V$8,3,0),0)),0),0)</f>
        <v>0</v>
      </c>
      <c r="AF197" s="1">
        <f t="shared" si="50"/>
        <v>0</v>
      </c>
      <c r="AG197" s="1">
        <f t="shared" si="51"/>
        <v>0</v>
      </c>
      <c r="AH197" s="1">
        <f t="shared" si="52"/>
        <v>0</v>
      </c>
      <c r="AI197" s="1">
        <f t="shared" si="53"/>
        <v>0</v>
      </c>
    </row>
    <row r="198" spans="5:35" ht="18" customHeight="1" x14ac:dyDescent="0.25">
      <c r="E198" s="1">
        <v>189</v>
      </c>
      <c r="F198" s="1">
        <f>IFERROR(IF($F$9&gt;=E198,SMALL(PROFILE!$X$13:$X$212,$F$8+E198),0),0)</f>
        <v>0</v>
      </c>
      <c r="G198" s="15">
        <f t="shared" si="42"/>
        <v>0</v>
      </c>
      <c r="H198" s="15" t="str">
        <f>IFERROR(IF($G198&gt;=1,INDEX(PROFILE!$I$13:$X$212,MATCH($F198,PROFILE!$X$13:$X$212,0),1),""),"")</f>
        <v/>
      </c>
      <c r="I198" s="16" t="str">
        <f>IFERROR(IF($G198&gt;=1,INDEX(PROFILE!$I$13:$X$212,MATCH($F198,PROFILE!$X$13:$X$212,0),2),""),"")</f>
        <v/>
      </c>
      <c r="J198" s="16" t="str">
        <f>IFERROR(IF($G198&gt;=1,INDEX(PROFILE!$I$13:$X$212,MATCH($F198,PROFILE!$X$13:$X$212,0),6),""),"")</f>
        <v/>
      </c>
      <c r="K198" s="17"/>
      <c r="L198" s="17"/>
      <c r="M198" s="17"/>
      <c r="N198" s="3">
        <f t="shared" si="43"/>
        <v>0</v>
      </c>
      <c r="O198" s="15">
        <f t="shared" si="56"/>
        <v>0</v>
      </c>
      <c r="P198" s="17"/>
      <c r="Q198" s="3">
        <f t="shared" si="39"/>
        <v>0</v>
      </c>
      <c r="R198" s="3">
        <f t="shared" si="44"/>
        <v>0</v>
      </c>
      <c r="S198" s="3">
        <f t="shared" si="54"/>
        <v>0</v>
      </c>
      <c r="T198" s="3">
        <f t="shared" si="55"/>
        <v>0</v>
      </c>
      <c r="U198" s="15">
        <f t="shared" si="45"/>
        <v>0</v>
      </c>
      <c r="V198" s="15">
        <f t="shared" si="46"/>
        <v>0</v>
      </c>
      <c r="W198" s="3">
        <f t="shared" si="40"/>
        <v>0</v>
      </c>
      <c r="X198" s="15">
        <f t="shared" si="47"/>
        <v>0</v>
      </c>
      <c r="Y198" s="15">
        <f t="shared" si="47"/>
        <v>0</v>
      </c>
      <c r="Z198" s="3">
        <f t="shared" si="41"/>
        <v>0</v>
      </c>
      <c r="AA198" s="3">
        <f t="shared" si="48"/>
        <v>0</v>
      </c>
      <c r="AB198" s="3">
        <f t="shared" si="49"/>
        <v>0</v>
      </c>
      <c r="AC198" s="1">
        <f>IFERROR(IF(G198&gt;=1,(IF(LEN(H198)&gt;=1,VLOOKUP(HLOOKUP(H198,PROFILE!$K$5:$V$8,4,0),PROFILE!$F$1:$G$3,2,0),0)),0),0)</f>
        <v>0</v>
      </c>
      <c r="AD198" s="1">
        <f>IFERROR(IF(G198&gt;=1,(IF(LEN(H198)&gt;=1,HLOOKUP(H198,PROFILE!$K$5:$V$8,2,0),0)),0),0)</f>
        <v>0</v>
      </c>
      <c r="AE198" s="1">
        <f>IFERROR(IF(G198&gt;=1,(IF(LEN(H198)&gt;=1,HLOOKUP(H198,PROFILE!$K$5:$V$8,3,0),0)),0),0)</f>
        <v>0</v>
      </c>
      <c r="AF198" s="1">
        <f t="shared" si="50"/>
        <v>0</v>
      </c>
      <c r="AG198" s="1">
        <f t="shared" si="51"/>
        <v>0</v>
      </c>
      <c r="AH198" s="1">
        <f t="shared" si="52"/>
        <v>0</v>
      </c>
      <c r="AI198" s="1">
        <f t="shared" si="53"/>
        <v>0</v>
      </c>
    </row>
    <row r="199" spans="5:35" ht="18" customHeight="1" x14ac:dyDescent="0.25">
      <c r="E199" s="1">
        <v>190</v>
      </c>
      <c r="F199" s="1">
        <f>IFERROR(IF($F$9&gt;=E199,SMALL(PROFILE!$X$13:$X$212,$F$8+E199),0),0)</f>
        <v>0</v>
      </c>
      <c r="G199" s="15">
        <f t="shared" si="42"/>
        <v>0</v>
      </c>
      <c r="H199" s="15" t="str">
        <f>IFERROR(IF($G199&gt;=1,INDEX(PROFILE!$I$13:$X$212,MATCH($F199,PROFILE!$X$13:$X$212,0),1),""),"")</f>
        <v/>
      </c>
      <c r="I199" s="16" t="str">
        <f>IFERROR(IF($G199&gt;=1,INDEX(PROFILE!$I$13:$X$212,MATCH($F199,PROFILE!$X$13:$X$212,0),2),""),"")</f>
        <v/>
      </c>
      <c r="J199" s="16" t="str">
        <f>IFERROR(IF($G199&gt;=1,INDEX(PROFILE!$I$13:$X$212,MATCH($F199,PROFILE!$X$13:$X$212,0),6),""),"")</f>
        <v/>
      </c>
      <c r="K199" s="17"/>
      <c r="L199" s="17"/>
      <c r="M199" s="17"/>
      <c r="N199" s="3">
        <f t="shared" si="43"/>
        <v>0</v>
      </c>
      <c r="O199" s="15">
        <f t="shared" si="56"/>
        <v>0</v>
      </c>
      <c r="P199" s="17"/>
      <c r="Q199" s="3">
        <f t="shared" si="39"/>
        <v>0</v>
      </c>
      <c r="R199" s="3">
        <f t="shared" si="44"/>
        <v>0</v>
      </c>
      <c r="S199" s="3">
        <f t="shared" si="54"/>
        <v>0</v>
      </c>
      <c r="T199" s="3">
        <f t="shared" si="55"/>
        <v>0</v>
      </c>
      <c r="U199" s="15">
        <f t="shared" si="45"/>
        <v>0</v>
      </c>
      <c r="V199" s="15">
        <f t="shared" si="46"/>
        <v>0</v>
      </c>
      <c r="W199" s="3">
        <f t="shared" si="40"/>
        <v>0</v>
      </c>
      <c r="X199" s="15">
        <f t="shared" si="47"/>
        <v>0</v>
      </c>
      <c r="Y199" s="15">
        <f t="shared" si="47"/>
        <v>0</v>
      </c>
      <c r="Z199" s="3">
        <f t="shared" si="41"/>
        <v>0</v>
      </c>
      <c r="AA199" s="3">
        <f t="shared" si="48"/>
        <v>0</v>
      </c>
      <c r="AB199" s="3">
        <f t="shared" si="49"/>
        <v>0</v>
      </c>
      <c r="AC199" s="1">
        <f>IFERROR(IF(G199&gt;=1,(IF(LEN(H199)&gt;=1,VLOOKUP(HLOOKUP(H199,PROFILE!$K$5:$V$8,4,0),PROFILE!$F$1:$G$3,2,0),0)),0),0)</f>
        <v>0</v>
      </c>
      <c r="AD199" s="1">
        <f>IFERROR(IF(G199&gt;=1,(IF(LEN(H199)&gt;=1,HLOOKUP(H199,PROFILE!$K$5:$V$8,2,0),0)),0),0)</f>
        <v>0</v>
      </c>
      <c r="AE199" s="1">
        <f>IFERROR(IF(G199&gt;=1,(IF(LEN(H199)&gt;=1,HLOOKUP(H199,PROFILE!$K$5:$V$8,3,0),0)),0),0)</f>
        <v>0</v>
      </c>
      <c r="AF199" s="1">
        <f t="shared" si="50"/>
        <v>0</v>
      </c>
      <c r="AG199" s="1">
        <f t="shared" si="51"/>
        <v>0</v>
      </c>
      <c r="AH199" s="1">
        <f t="shared" si="52"/>
        <v>0</v>
      </c>
      <c r="AI199" s="1">
        <f t="shared" si="53"/>
        <v>0</v>
      </c>
    </row>
    <row r="200" spans="5:35" ht="18" customHeight="1" x14ac:dyDescent="0.25">
      <c r="E200" s="1">
        <v>191</v>
      </c>
      <c r="F200" s="1">
        <f>IFERROR(IF($F$9&gt;=E200,SMALL(PROFILE!$X$13:$X$212,$F$8+E200),0),0)</f>
        <v>0</v>
      </c>
      <c r="G200" s="15">
        <f t="shared" si="42"/>
        <v>0</v>
      </c>
      <c r="H200" s="15" t="str">
        <f>IFERROR(IF($G200&gt;=1,INDEX(PROFILE!$I$13:$X$212,MATCH($F200,PROFILE!$X$13:$X$212,0),1),""),"")</f>
        <v/>
      </c>
      <c r="I200" s="16" t="str">
        <f>IFERROR(IF($G200&gt;=1,INDEX(PROFILE!$I$13:$X$212,MATCH($F200,PROFILE!$X$13:$X$212,0),2),""),"")</f>
        <v/>
      </c>
      <c r="J200" s="16" t="str">
        <f>IFERROR(IF($G200&gt;=1,INDEX(PROFILE!$I$13:$X$212,MATCH($F200,PROFILE!$X$13:$X$212,0),6),""),"")</f>
        <v/>
      </c>
      <c r="K200" s="17"/>
      <c r="L200" s="17"/>
      <c r="M200" s="17"/>
      <c r="N200" s="3">
        <f t="shared" si="43"/>
        <v>0</v>
      </c>
      <c r="O200" s="15">
        <f t="shared" si="56"/>
        <v>0</v>
      </c>
      <c r="P200" s="17"/>
      <c r="Q200" s="3">
        <f t="shared" si="39"/>
        <v>0</v>
      </c>
      <c r="R200" s="3">
        <f t="shared" si="44"/>
        <v>0</v>
      </c>
      <c r="S200" s="3">
        <f t="shared" si="54"/>
        <v>0</v>
      </c>
      <c r="T200" s="3">
        <f t="shared" si="55"/>
        <v>0</v>
      </c>
      <c r="U200" s="15">
        <f t="shared" si="45"/>
        <v>0</v>
      </c>
      <c r="V200" s="15">
        <f t="shared" si="46"/>
        <v>0</v>
      </c>
      <c r="W200" s="3">
        <f t="shared" si="40"/>
        <v>0</v>
      </c>
      <c r="X200" s="15">
        <f t="shared" si="47"/>
        <v>0</v>
      </c>
      <c r="Y200" s="15">
        <f t="shared" si="47"/>
        <v>0</v>
      </c>
      <c r="Z200" s="3">
        <f t="shared" si="41"/>
        <v>0</v>
      </c>
      <c r="AA200" s="3">
        <f t="shared" si="48"/>
        <v>0</v>
      </c>
      <c r="AB200" s="3">
        <f t="shared" si="49"/>
        <v>0</v>
      </c>
      <c r="AC200" s="1">
        <f>IFERROR(IF(G200&gt;=1,(IF(LEN(H200)&gt;=1,VLOOKUP(HLOOKUP(H200,PROFILE!$K$5:$V$8,4,0),PROFILE!$F$1:$G$3,2,0),0)),0),0)</f>
        <v>0</v>
      </c>
      <c r="AD200" s="1">
        <f>IFERROR(IF(G200&gt;=1,(IF(LEN(H200)&gt;=1,HLOOKUP(H200,PROFILE!$K$5:$V$8,2,0),0)),0),0)</f>
        <v>0</v>
      </c>
      <c r="AE200" s="1">
        <f>IFERROR(IF(G200&gt;=1,(IF(LEN(H200)&gt;=1,HLOOKUP(H200,PROFILE!$K$5:$V$8,3,0),0)),0),0)</f>
        <v>0</v>
      </c>
      <c r="AF200" s="1">
        <f t="shared" si="50"/>
        <v>0</v>
      </c>
      <c r="AG200" s="1">
        <f t="shared" si="51"/>
        <v>0</v>
      </c>
      <c r="AH200" s="1">
        <f t="shared" si="52"/>
        <v>0</v>
      </c>
      <c r="AI200" s="1">
        <f t="shared" si="53"/>
        <v>0</v>
      </c>
    </row>
    <row r="201" spans="5:35" ht="18" customHeight="1" x14ac:dyDescent="0.25">
      <c r="E201" s="1">
        <v>192</v>
      </c>
      <c r="F201" s="1">
        <f>IFERROR(IF($F$9&gt;=E201,SMALL(PROFILE!$X$13:$X$212,$F$8+E201),0),0)</f>
        <v>0</v>
      </c>
      <c r="G201" s="15">
        <f t="shared" si="42"/>
        <v>0</v>
      </c>
      <c r="H201" s="15" t="str">
        <f>IFERROR(IF($G201&gt;=1,INDEX(PROFILE!$I$13:$X$212,MATCH($F201,PROFILE!$X$13:$X$212,0),1),""),"")</f>
        <v/>
      </c>
      <c r="I201" s="16" t="str">
        <f>IFERROR(IF($G201&gt;=1,INDEX(PROFILE!$I$13:$X$212,MATCH($F201,PROFILE!$X$13:$X$212,0),2),""),"")</f>
        <v/>
      </c>
      <c r="J201" s="16" t="str">
        <f>IFERROR(IF($G201&gt;=1,INDEX(PROFILE!$I$13:$X$212,MATCH($F201,PROFILE!$X$13:$X$212,0),6),""),"")</f>
        <v/>
      </c>
      <c r="K201" s="17"/>
      <c r="L201" s="17"/>
      <c r="M201" s="17"/>
      <c r="N201" s="3">
        <f t="shared" si="43"/>
        <v>0</v>
      </c>
      <c r="O201" s="15">
        <f t="shared" si="56"/>
        <v>0</v>
      </c>
      <c r="P201" s="17"/>
      <c r="Q201" s="3">
        <f t="shared" si="39"/>
        <v>0</v>
      </c>
      <c r="R201" s="3">
        <f t="shared" si="44"/>
        <v>0</v>
      </c>
      <c r="S201" s="3">
        <f t="shared" si="54"/>
        <v>0</v>
      </c>
      <c r="T201" s="3">
        <f t="shared" si="55"/>
        <v>0</v>
      </c>
      <c r="U201" s="15">
        <f t="shared" si="45"/>
        <v>0</v>
      </c>
      <c r="V201" s="15">
        <f t="shared" si="46"/>
        <v>0</v>
      </c>
      <c r="W201" s="3">
        <f t="shared" si="40"/>
        <v>0</v>
      </c>
      <c r="X201" s="15">
        <f t="shared" si="47"/>
        <v>0</v>
      </c>
      <c r="Y201" s="15">
        <f t="shared" si="47"/>
        <v>0</v>
      </c>
      <c r="Z201" s="3">
        <f t="shared" si="41"/>
        <v>0</v>
      </c>
      <c r="AA201" s="3">
        <f t="shared" si="48"/>
        <v>0</v>
      </c>
      <c r="AB201" s="3">
        <f t="shared" si="49"/>
        <v>0</v>
      </c>
      <c r="AC201" s="1">
        <f>IFERROR(IF(G201&gt;=1,(IF(LEN(H201)&gt;=1,VLOOKUP(HLOOKUP(H201,PROFILE!$K$5:$V$8,4,0),PROFILE!$F$1:$G$3,2,0),0)),0),0)</f>
        <v>0</v>
      </c>
      <c r="AD201" s="1">
        <f>IFERROR(IF(G201&gt;=1,(IF(LEN(H201)&gt;=1,HLOOKUP(H201,PROFILE!$K$5:$V$8,2,0),0)),0),0)</f>
        <v>0</v>
      </c>
      <c r="AE201" s="1">
        <f>IFERROR(IF(G201&gt;=1,(IF(LEN(H201)&gt;=1,HLOOKUP(H201,PROFILE!$K$5:$V$8,3,0),0)),0),0)</f>
        <v>0</v>
      </c>
      <c r="AF201" s="1">
        <f t="shared" si="50"/>
        <v>0</v>
      </c>
      <c r="AG201" s="1">
        <f t="shared" si="51"/>
        <v>0</v>
      </c>
      <c r="AH201" s="1">
        <f t="shared" si="52"/>
        <v>0</v>
      </c>
      <c r="AI201" s="1">
        <f t="shared" si="53"/>
        <v>0</v>
      </c>
    </row>
    <row r="202" spans="5:35" ht="18" customHeight="1" x14ac:dyDescent="0.25">
      <c r="E202" s="1">
        <v>193</v>
      </c>
      <c r="F202" s="1">
        <f>IFERROR(IF($F$9&gt;=E202,SMALL(PROFILE!$X$13:$X$212,$F$8+E202),0),0)</f>
        <v>0</v>
      </c>
      <c r="G202" s="15">
        <f t="shared" si="42"/>
        <v>0</v>
      </c>
      <c r="H202" s="15" t="str">
        <f>IFERROR(IF($G202&gt;=1,INDEX(PROFILE!$I$13:$X$212,MATCH($F202,PROFILE!$X$13:$X$212,0),1),""),"")</f>
        <v/>
      </c>
      <c r="I202" s="16" t="str">
        <f>IFERROR(IF($G202&gt;=1,INDEX(PROFILE!$I$13:$X$212,MATCH($F202,PROFILE!$X$13:$X$212,0),2),""),"")</f>
        <v/>
      </c>
      <c r="J202" s="16" t="str">
        <f>IFERROR(IF($G202&gt;=1,INDEX(PROFILE!$I$13:$X$212,MATCH($F202,PROFILE!$X$13:$X$212,0),6),""),"")</f>
        <v/>
      </c>
      <c r="K202" s="17"/>
      <c r="L202" s="17"/>
      <c r="M202" s="17"/>
      <c r="N202" s="3">
        <f t="shared" si="43"/>
        <v>0</v>
      </c>
      <c r="O202" s="15">
        <f t="shared" si="56"/>
        <v>0</v>
      </c>
      <c r="P202" s="17"/>
      <c r="Q202" s="3">
        <f t="shared" ref="Q202:Q209" si="57">O202+P202</f>
        <v>0</v>
      </c>
      <c r="R202" s="3">
        <f t="shared" si="44"/>
        <v>0</v>
      </c>
      <c r="S202" s="3">
        <f t="shared" si="54"/>
        <v>0</v>
      </c>
      <c r="T202" s="3">
        <f t="shared" si="55"/>
        <v>0</v>
      </c>
      <c r="U202" s="15">
        <f t="shared" si="45"/>
        <v>0</v>
      </c>
      <c r="V202" s="15">
        <f t="shared" si="46"/>
        <v>0</v>
      </c>
      <c r="W202" s="3">
        <f t="shared" ref="W202:W209" si="58">U202+V202</f>
        <v>0</v>
      </c>
      <c r="X202" s="15">
        <f t="shared" si="47"/>
        <v>0</v>
      </c>
      <c r="Y202" s="15">
        <f t="shared" si="47"/>
        <v>0</v>
      </c>
      <c r="Z202" s="3">
        <f t="shared" ref="Z202:Z209" si="59">X202+Y202</f>
        <v>0</v>
      </c>
      <c r="AA202" s="3">
        <f t="shared" si="48"/>
        <v>0</v>
      </c>
      <c r="AB202" s="3">
        <f t="shared" si="49"/>
        <v>0</v>
      </c>
      <c r="AC202" s="1">
        <f>IFERROR(IF(G202&gt;=1,(IF(LEN(H202)&gt;=1,VLOOKUP(HLOOKUP(H202,PROFILE!$K$5:$V$8,4,0),PROFILE!$F$1:$G$3,2,0),0)),0),0)</f>
        <v>0</v>
      </c>
      <c r="AD202" s="1">
        <f>IFERROR(IF(G202&gt;=1,(IF(LEN(H202)&gt;=1,HLOOKUP(H202,PROFILE!$K$5:$V$8,2,0),0)),0),0)</f>
        <v>0</v>
      </c>
      <c r="AE202" s="1">
        <f>IFERROR(IF(G202&gt;=1,(IF(LEN(H202)&gt;=1,HLOOKUP(H202,PROFILE!$K$5:$V$8,3,0),0)),0),0)</f>
        <v>0</v>
      </c>
      <c r="AF202" s="1">
        <f t="shared" si="50"/>
        <v>0</v>
      </c>
      <c r="AG202" s="1">
        <f t="shared" si="51"/>
        <v>0</v>
      </c>
      <c r="AH202" s="1">
        <f t="shared" si="52"/>
        <v>0</v>
      </c>
      <c r="AI202" s="1">
        <f t="shared" si="53"/>
        <v>0</v>
      </c>
    </row>
    <row r="203" spans="5:35" ht="18" customHeight="1" x14ac:dyDescent="0.25">
      <c r="E203" s="1">
        <v>194</v>
      </c>
      <c r="F203" s="1">
        <f>IFERROR(IF($F$9&gt;=E203,SMALL(PROFILE!$X$13:$X$212,$F$8+E203),0),0)</f>
        <v>0</v>
      </c>
      <c r="G203" s="15">
        <f t="shared" ref="G203:G209" si="60">IF(F203&gt;=101,E203,0)</f>
        <v>0</v>
      </c>
      <c r="H203" s="15" t="str">
        <f>IFERROR(IF($G203&gt;=1,INDEX(PROFILE!$I$13:$X$212,MATCH($F203,PROFILE!$X$13:$X$212,0),1),""),"")</f>
        <v/>
      </c>
      <c r="I203" s="16" t="str">
        <f>IFERROR(IF($G203&gt;=1,INDEX(PROFILE!$I$13:$X$212,MATCH($F203,PROFILE!$X$13:$X$212,0),2),""),"")</f>
        <v/>
      </c>
      <c r="J203" s="16" t="str">
        <f>IFERROR(IF($G203&gt;=1,INDEX(PROFILE!$I$13:$X$212,MATCH($F203,PROFILE!$X$13:$X$212,0),6),""),"")</f>
        <v/>
      </c>
      <c r="K203" s="17"/>
      <c r="L203" s="17"/>
      <c r="M203" s="17"/>
      <c r="N203" s="3">
        <f t="shared" ref="N203:N209" si="61">L203+M203</f>
        <v>0</v>
      </c>
      <c r="O203" s="15">
        <f t="shared" si="56"/>
        <v>0</v>
      </c>
      <c r="P203" s="17"/>
      <c r="Q203" s="3">
        <f t="shared" si="57"/>
        <v>0</v>
      </c>
      <c r="R203" s="3">
        <f t="shared" ref="R203:R209" si="62">L203+O203</f>
        <v>0</v>
      </c>
      <c r="S203" s="3">
        <f t="shared" si="54"/>
        <v>0</v>
      </c>
      <c r="T203" s="3">
        <f t="shared" si="55"/>
        <v>0</v>
      </c>
      <c r="U203" s="15">
        <f t="shared" ref="U203:U209" si="63">IFERROR(IF(G203&gt;=1,(IF(AC203&gt;=2,(IF(R203&gt;=AF203,AF203,IF(R203&lt;AF203,R203,0))),0)),0),0)</f>
        <v>0</v>
      </c>
      <c r="V203" s="15">
        <f t="shared" ref="V203:V209" si="64">IFERROR(IF(G203&gt;=1,(IF(AC203=1,(IF(S203&gt;=AG203,AG203,IF(S203&lt;AG203,S203,0))),IF(AC203=2,0,IF(AC203=3,(IF(S203&gt;=AG203,AG203,IF(S203&lt;AG203,S203,0))),0)))),0),0)</f>
        <v>0</v>
      </c>
      <c r="W203" s="3">
        <f t="shared" si="58"/>
        <v>0</v>
      </c>
      <c r="X203" s="15">
        <f t="shared" ref="X203:Y209" si="65">R203-U203</f>
        <v>0</v>
      </c>
      <c r="Y203" s="15">
        <f t="shared" si="65"/>
        <v>0</v>
      </c>
      <c r="Z203" s="3">
        <f t="shared" si="59"/>
        <v>0</v>
      </c>
      <c r="AA203" s="3">
        <f t="shared" ref="AA203:AA209" si="66">IFERROR(IF(G203&gt;=1,(IF(LEN(H203)&gt;=1,(IF(AE203&gt;W203,AE203-W203,0)),0)),0),0)</f>
        <v>0</v>
      </c>
      <c r="AB203" s="3">
        <f t="shared" ref="AB203:AB209" si="67">IFERROR(IF(Y203&gt;=AI203,0,IF(Y203&lt;AI203,AI203-Y203,0)),0)</f>
        <v>0</v>
      </c>
      <c r="AC203" s="1">
        <f>IFERROR(IF(G203&gt;=1,(IF(LEN(H203)&gt;=1,VLOOKUP(HLOOKUP(H203,PROFILE!$K$5:$V$8,4,0),PROFILE!$F$1:$G$3,2,0),0)),0),0)</f>
        <v>0</v>
      </c>
      <c r="AD203" s="1">
        <f>IFERROR(IF(G203&gt;=1,(IF(LEN(H203)&gt;=1,HLOOKUP(H203,PROFILE!$K$5:$V$8,2,0),0)),0),0)</f>
        <v>0</v>
      </c>
      <c r="AE203" s="1">
        <f>IFERROR(IF(G203&gt;=1,(IF(LEN(H203)&gt;=1,HLOOKUP(H203,PROFILE!$K$5:$V$8,3,0),0)),0),0)</f>
        <v>0</v>
      </c>
      <c r="AF203" s="1">
        <f t="shared" ref="AF203:AF209" si="68">IFERROR(IF(G203&gt;=1,(IF(AC203=1,0,IF(AC203=2,AE203,IF(AC203=3,(IF(MOD(AE203,2)=0,ROUNDDOWN(AE203/2,0),IF(MOD(AE203,2)=1,(IF(MOD(F203,2)=0,ROUNDDOWN(AE203/2,0),IF(MOD(F203,2)=1,ROUNDUP(AE203/2,0),0))),0))),0)))),0),0)</f>
        <v>0</v>
      </c>
      <c r="AG203" s="1">
        <f t="shared" ref="AG203:AG209" si="69">AE203-U203</f>
        <v>0</v>
      </c>
      <c r="AH203" s="1">
        <f t="shared" ref="AH203:AH209" si="70">IFERROR(IF(AE203&gt;=1,ROUNDUP(AE203*110/100,0),0),0)</f>
        <v>0</v>
      </c>
      <c r="AI203" s="1">
        <f t="shared" ref="AI203:AI209" si="71">IFERROR(IF(AC203=1,AH203,IF(AC203=2,0,IF(AC203=3,ROUNDUP(AH203/2,0),0))),0)</f>
        <v>0</v>
      </c>
    </row>
    <row r="204" spans="5:35" ht="18" customHeight="1" x14ac:dyDescent="0.25">
      <c r="E204" s="1">
        <v>195</v>
      </c>
      <c r="F204" s="1">
        <f>IFERROR(IF($F$9&gt;=E204,SMALL(PROFILE!$X$13:$X$212,$F$8+E204),0),0)</f>
        <v>0</v>
      </c>
      <c r="G204" s="15">
        <f t="shared" si="60"/>
        <v>0</v>
      </c>
      <c r="H204" s="15" t="str">
        <f>IFERROR(IF($G204&gt;=1,INDEX(PROFILE!$I$13:$X$212,MATCH($F204,PROFILE!$X$13:$X$212,0),1),""),"")</f>
        <v/>
      </c>
      <c r="I204" s="16" t="str">
        <f>IFERROR(IF($G204&gt;=1,INDEX(PROFILE!$I$13:$X$212,MATCH($F204,PROFILE!$X$13:$X$212,0),2),""),"")</f>
        <v/>
      </c>
      <c r="J204" s="16" t="str">
        <f>IFERROR(IF($G204&gt;=1,INDEX(PROFILE!$I$13:$X$212,MATCH($F204,PROFILE!$X$13:$X$212,0),6),""),"")</f>
        <v/>
      </c>
      <c r="K204" s="17"/>
      <c r="L204" s="17"/>
      <c r="M204" s="17"/>
      <c r="N204" s="3">
        <f t="shared" si="61"/>
        <v>0</v>
      </c>
      <c r="O204" s="15">
        <f t="shared" si="56"/>
        <v>0</v>
      </c>
      <c r="P204" s="17"/>
      <c r="Q204" s="3">
        <f t="shared" si="57"/>
        <v>0</v>
      </c>
      <c r="R204" s="3">
        <f t="shared" si="62"/>
        <v>0</v>
      </c>
      <c r="S204" s="3">
        <f t="shared" si="54"/>
        <v>0</v>
      </c>
      <c r="T204" s="3">
        <f t="shared" si="55"/>
        <v>0</v>
      </c>
      <c r="U204" s="15">
        <f t="shared" si="63"/>
        <v>0</v>
      </c>
      <c r="V204" s="15">
        <f t="shared" si="64"/>
        <v>0</v>
      </c>
      <c r="W204" s="3">
        <f t="shared" si="58"/>
        <v>0</v>
      </c>
      <c r="X204" s="15">
        <f t="shared" si="65"/>
        <v>0</v>
      </c>
      <c r="Y204" s="15">
        <f t="shared" si="65"/>
        <v>0</v>
      </c>
      <c r="Z204" s="3">
        <f t="shared" si="59"/>
        <v>0</v>
      </c>
      <c r="AA204" s="3">
        <f t="shared" si="66"/>
        <v>0</v>
      </c>
      <c r="AB204" s="3">
        <f t="shared" si="67"/>
        <v>0</v>
      </c>
      <c r="AC204" s="1">
        <f>IFERROR(IF(G204&gt;=1,(IF(LEN(H204)&gt;=1,VLOOKUP(HLOOKUP(H204,PROFILE!$K$5:$V$8,4,0),PROFILE!$F$1:$G$3,2,0),0)),0),0)</f>
        <v>0</v>
      </c>
      <c r="AD204" s="1">
        <f>IFERROR(IF(G204&gt;=1,(IF(LEN(H204)&gt;=1,HLOOKUP(H204,PROFILE!$K$5:$V$8,2,0),0)),0),0)</f>
        <v>0</v>
      </c>
      <c r="AE204" s="1">
        <f>IFERROR(IF(G204&gt;=1,(IF(LEN(H204)&gt;=1,HLOOKUP(H204,PROFILE!$K$5:$V$8,3,0),0)),0),0)</f>
        <v>0</v>
      </c>
      <c r="AF204" s="1">
        <f t="shared" si="68"/>
        <v>0</v>
      </c>
      <c r="AG204" s="1">
        <f t="shared" si="69"/>
        <v>0</v>
      </c>
      <c r="AH204" s="1">
        <f t="shared" si="70"/>
        <v>0</v>
      </c>
      <c r="AI204" s="1">
        <f t="shared" si="71"/>
        <v>0</v>
      </c>
    </row>
    <row r="205" spans="5:35" ht="18" customHeight="1" x14ac:dyDescent="0.25">
      <c r="E205" s="1">
        <v>196</v>
      </c>
      <c r="F205" s="1">
        <f>IFERROR(IF($F$9&gt;=E205,SMALL(PROFILE!$X$13:$X$212,$F$8+E205),0),0)</f>
        <v>0</v>
      </c>
      <c r="G205" s="15">
        <f t="shared" si="60"/>
        <v>0</v>
      </c>
      <c r="H205" s="15" t="str">
        <f>IFERROR(IF($G205&gt;=1,INDEX(PROFILE!$I$13:$X$212,MATCH($F205,PROFILE!$X$13:$X$212,0),1),""),"")</f>
        <v/>
      </c>
      <c r="I205" s="16" t="str">
        <f>IFERROR(IF($G205&gt;=1,INDEX(PROFILE!$I$13:$X$212,MATCH($F205,PROFILE!$X$13:$X$212,0),2),""),"")</f>
        <v/>
      </c>
      <c r="J205" s="16" t="str">
        <f>IFERROR(IF($G205&gt;=1,INDEX(PROFILE!$I$13:$X$212,MATCH($F205,PROFILE!$X$13:$X$212,0),6),""),"")</f>
        <v/>
      </c>
      <c r="K205" s="17"/>
      <c r="L205" s="17"/>
      <c r="M205" s="17"/>
      <c r="N205" s="3">
        <f t="shared" si="61"/>
        <v>0</v>
      </c>
      <c r="O205" s="15">
        <f t="shared" si="56"/>
        <v>0</v>
      </c>
      <c r="P205" s="17"/>
      <c r="Q205" s="3">
        <f t="shared" si="57"/>
        <v>0</v>
      </c>
      <c r="R205" s="3">
        <f t="shared" si="62"/>
        <v>0</v>
      </c>
      <c r="S205" s="3">
        <f t="shared" si="54"/>
        <v>0</v>
      </c>
      <c r="T205" s="3">
        <f t="shared" si="55"/>
        <v>0</v>
      </c>
      <c r="U205" s="15">
        <f t="shared" si="63"/>
        <v>0</v>
      </c>
      <c r="V205" s="15">
        <f t="shared" si="64"/>
        <v>0</v>
      </c>
      <c r="W205" s="3">
        <f t="shared" si="58"/>
        <v>0</v>
      </c>
      <c r="X205" s="15">
        <f t="shared" si="65"/>
        <v>0</v>
      </c>
      <c r="Y205" s="15">
        <f t="shared" si="65"/>
        <v>0</v>
      </c>
      <c r="Z205" s="3">
        <f t="shared" si="59"/>
        <v>0</v>
      </c>
      <c r="AA205" s="3">
        <f t="shared" si="66"/>
        <v>0</v>
      </c>
      <c r="AB205" s="3">
        <f t="shared" si="67"/>
        <v>0</v>
      </c>
      <c r="AC205" s="1">
        <f>IFERROR(IF(G205&gt;=1,(IF(LEN(H205)&gt;=1,VLOOKUP(HLOOKUP(H205,PROFILE!$K$5:$V$8,4,0),PROFILE!$F$1:$G$3,2,0),0)),0),0)</f>
        <v>0</v>
      </c>
      <c r="AD205" s="1">
        <f>IFERROR(IF(G205&gt;=1,(IF(LEN(H205)&gt;=1,HLOOKUP(H205,PROFILE!$K$5:$V$8,2,0),0)),0),0)</f>
        <v>0</v>
      </c>
      <c r="AE205" s="1">
        <f>IFERROR(IF(G205&gt;=1,(IF(LEN(H205)&gt;=1,HLOOKUP(H205,PROFILE!$K$5:$V$8,3,0),0)),0),0)</f>
        <v>0</v>
      </c>
      <c r="AF205" s="1">
        <f t="shared" si="68"/>
        <v>0</v>
      </c>
      <c r="AG205" s="1">
        <f t="shared" si="69"/>
        <v>0</v>
      </c>
      <c r="AH205" s="1">
        <f t="shared" si="70"/>
        <v>0</v>
      </c>
      <c r="AI205" s="1">
        <f t="shared" si="71"/>
        <v>0</v>
      </c>
    </row>
    <row r="206" spans="5:35" ht="18" customHeight="1" x14ac:dyDescent="0.25">
      <c r="E206" s="1">
        <v>197</v>
      </c>
      <c r="F206" s="1">
        <f>IFERROR(IF($F$9&gt;=E206,SMALL(PROFILE!$X$13:$X$212,$F$8+E206),0),0)</f>
        <v>0</v>
      </c>
      <c r="G206" s="15">
        <f t="shared" si="60"/>
        <v>0</v>
      </c>
      <c r="H206" s="15" t="str">
        <f>IFERROR(IF($G206&gt;=1,INDEX(PROFILE!$I$13:$X$212,MATCH($F206,PROFILE!$X$13:$X$212,0),1),""),"")</f>
        <v/>
      </c>
      <c r="I206" s="16" t="str">
        <f>IFERROR(IF($G206&gt;=1,INDEX(PROFILE!$I$13:$X$212,MATCH($F206,PROFILE!$X$13:$X$212,0),2),""),"")</f>
        <v/>
      </c>
      <c r="J206" s="16" t="str">
        <f>IFERROR(IF($G206&gt;=1,INDEX(PROFILE!$I$13:$X$212,MATCH($F206,PROFILE!$X$13:$X$212,0),6),""),"")</f>
        <v/>
      </c>
      <c r="K206" s="17"/>
      <c r="L206" s="17"/>
      <c r="M206" s="17"/>
      <c r="N206" s="3">
        <f t="shared" si="61"/>
        <v>0</v>
      </c>
      <c r="O206" s="15">
        <f t="shared" si="56"/>
        <v>0</v>
      </c>
      <c r="P206" s="17"/>
      <c r="Q206" s="3">
        <f t="shared" si="57"/>
        <v>0</v>
      </c>
      <c r="R206" s="3">
        <f t="shared" si="62"/>
        <v>0</v>
      </c>
      <c r="S206" s="3">
        <f t="shared" si="54"/>
        <v>0</v>
      </c>
      <c r="T206" s="3">
        <f t="shared" si="55"/>
        <v>0</v>
      </c>
      <c r="U206" s="15">
        <f t="shared" si="63"/>
        <v>0</v>
      </c>
      <c r="V206" s="15">
        <f t="shared" si="64"/>
        <v>0</v>
      </c>
      <c r="W206" s="3">
        <f t="shared" si="58"/>
        <v>0</v>
      </c>
      <c r="X206" s="15">
        <f t="shared" si="65"/>
        <v>0</v>
      </c>
      <c r="Y206" s="15">
        <f t="shared" si="65"/>
        <v>0</v>
      </c>
      <c r="Z206" s="3">
        <f t="shared" si="59"/>
        <v>0</v>
      </c>
      <c r="AA206" s="3">
        <f t="shared" si="66"/>
        <v>0</v>
      </c>
      <c r="AB206" s="3">
        <f t="shared" si="67"/>
        <v>0</v>
      </c>
      <c r="AC206" s="1">
        <f>IFERROR(IF(G206&gt;=1,(IF(LEN(H206)&gt;=1,VLOOKUP(HLOOKUP(H206,PROFILE!$K$5:$V$8,4,0),PROFILE!$F$1:$G$3,2,0),0)),0),0)</f>
        <v>0</v>
      </c>
      <c r="AD206" s="1">
        <f>IFERROR(IF(G206&gt;=1,(IF(LEN(H206)&gt;=1,HLOOKUP(H206,PROFILE!$K$5:$V$8,2,0),0)),0),0)</f>
        <v>0</v>
      </c>
      <c r="AE206" s="1">
        <f>IFERROR(IF(G206&gt;=1,(IF(LEN(H206)&gt;=1,HLOOKUP(H206,PROFILE!$K$5:$V$8,3,0),0)),0),0)</f>
        <v>0</v>
      </c>
      <c r="AF206" s="1">
        <f t="shared" si="68"/>
        <v>0</v>
      </c>
      <c r="AG206" s="1">
        <f t="shared" si="69"/>
        <v>0</v>
      </c>
      <c r="AH206" s="1">
        <f t="shared" si="70"/>
        <v>0</v>
      </c>
      <c r="AI206" s="1">
        <f t="shared" si="71"/>
        <v>0</v>
      </c>
    </row>
    <row r="207" spans="5:35" ht="18" customHeight="1" x14ac:dyDescent="0.25">
      <c r="E207" s="1">
        <v>198</v>
      </c>
      <c r="F207" s="1">
        <f>IFERROR(IF($F$9&gt;=E207,SMALL(PROFILE!$X$13:$X$212,$F$8+E207),0),0)</f>
        <v>0</v>
      </c>
      <c r="G207" s="15">
        <f t="shared" si="60"/>
        <v>0</v>
      </c>
      <c r="H207" s="15" t="str">
        <f>IFERROR(IF($G207&gt;=1,INDEX(PROFILE!$I$13:$X$212,MATCH($F207,PROFILE!$X$13:$X$212,0),1),""),"")</f>
        <v/>
      </c>
      <c r="I207" s="16" t="str">
        <f>IFERROR(IF($G207&gt;=1,INDEX(PROFILE!$I$13:$X$212,MATCH($F207,PROFILE!$X$13:$X$212,0),2),""),"")</f>
        <v/>
      </c>
      <c r="J207" s="16" t="str">
        <f>IFERROR(IF($G207&gt;=1,INDEX(PROFILE!$I$13:$X$212,MATCH($F207,PROFILE!$X$13:$X$212,0),6),""),"")</f>
        <v/>
      </c>
      <c r="K207" s="17"/>
      <c r="L207" s="17"/>
      <c r="M207" s="17"/>
      <c r="N207" s="3">
        <f t="shared" si="61"/>
        <v>0</v>
      </c>
      <c r="O207" s="15">
        <f t="shared" si="56"/>
        <v>0</v>
      </c>
      <c r="P207" s="17"/>
      <c r="Q207" s="3">
        <f t="shared" si="57"/>
        <v>0</v>
      </c>
      <c r="R207" s="3">
        <f t="shared" si="62"/>
        <v>0</v>
      </c>
      <c r="S207" s="3">
        <f t="shared" si="54"/>
        <v>0</v>
      </c>
      <c r="T207" s="3">
        <f t="shared" si="55"/>
        <v>0</v>
      </c>
      <c r="U207" s="15">
        <f t="shared" si="63"/>
        <v>0</v>
      </c>
      <c r="V207" s="15">
        <f t="shared" si="64"/>
        <v>0</v>
      </c>
      <c r="W207" s="3">
        <f t="shared" si="58"/>
        <v>0</v>
      </c>
      <c r="X207" s="15">
        <f t="shared" si="65"/>
        <v>0</v>
      </c>
      <c r="Y207" s="15">
        <f t="shared" si="65"/>
        <v>0</v>
      </c>
      <c r="Z207" s="3">
        <f t="shared" si="59"/>
        <v>0</v>
      </c>
      <c r="AA207" s="3">
        <f t="shared" si="66"/>
        <v>0</v>
      </c>
      <c r="AB207" s="3">
        <f t="shared" si="67"/>
        <v>0</v>
      </c>
      <c r="AC207" s="1">
        <f>IFERROR(IF(G207&gt;=1,(IF(LEN(H207)&gt;=1,VLOOKUP(HLOOKUP(H207,PROFILE!$K$5:$V$8,4,0),PROFILE!$F$1:$G$3,2,0),0)),0),0)</f>
        <v>0</v>
      </c>
      <c r="AD207" s="1">
        <f>IFERROR(IF(G207&gt;=1,(IF(LEN(H207)&gt;=1,HLOOKUP(H207,PROFILE!$K$5:$V$8,2,0),0)),0),0)</f>
        <v>0</v>
      </c>
      <c r="AE207" s="1">
        <f>IFERROR(IF(G207&gt;=1,(IF(LEN(H207)&gt;=1,HLOOKUP(H207,PROFILE!$K$5:$V$8,3,0),0)),0),0)</f>
        <v>0</v>
      </c>
      <c r="AF207" s="1">
        <f t="shared" si="68"/>
        <v>0</v>
      </c>
      <c r="AG207" s="1">
        <f t="shared" si="69"/>
        <v>0</v>
      </c>
      <c r="AH207" s="1">
        <f t="shared" si="70"/>
        <v>0</v>
      </c>
      <c r="AI207" s="1">
        <f t="shared" si="71"/>
        <v>0</v>
      </c>
    </row>
    <row r="208" spans="5:35" ht="18" customHeight="1" x14ac:dyDescent="0.25">
      <c r="E208" s="1">
        <v>199</v>
      </c>
      <c r="F208" s="1">
        <f>IFERROR(IF($F$9&gt;=E208,SMALL(PROFILE!$X$13:$X$212,$F$8+E208),0),0)</f>
        <v>0</v>
      </c>
      <c r="G208" s="15">
        <f t="shared" si="60"/>
        <v>0</v>
      </c>
      <c r="H208" s="15" t="str">
        <f>IFERROR(IF($G208&gt;=1,INDEX(PROFILE!$I$13:$X$212,MATCH($F208,PROFILE!$X$13:$X$212,0),1),""),"")</f>
        <v/>
      </c>
      <c r="I208" s="16" t="str">
        <f>IFERROR(IF($G208&gt;=1,INDEX(PROFILE!$I$13:$X$212,MATCH($F208,PROFILE!$X$13:$X$212,0),2),""),"")</f>
        <v/>
      </c>
      <c r="J208" s="16" t="str">
        <f>IFERROR(IF($G208&gt;=1,INDEX(PROFILE!$I$13:$X$212,MATCH($F208,PROFILE!$X$13:$X$212,0),6),""),"")</f>
        <v/>
      </c>
      <c r="K208" s="17"/>
      <c r="L208" s="17"/>
      <c r="M208" s="17"/>
      <c r="N208" s="3">
        <f t="shared" si="61"/>
        <v>0</v>
      </c>
      <c r="O208" s="15">
        <f t="shared" si="56"/>
        <v>0</v>
      </c>
      <c r="P208" s="17"/>
      <c r="Q208" s="3">
        <f t="shared" si="57"/>
        <v>0</v>
      </c>
      <c r="R208" s="3">
        <f t="shared" si="62"/>
        <v>0</v>
      </c>
      <c r="S208" s="3">
        <f t="shared" si="54"/>
        <v>0</v>
      </c>
      <c r="T208" s="3">
        <f t="shared" si="55"/>
        <v>0</v>
      </c>
      <c r="U208" s="15">
        <f t="shared" si="63"/>
        <v>0</v>
      </c>
      <c r="V208" s="15">
        <f t="shared" si="64"/>
        <v>0</v>
      </c>
      <c r="W208" s="3">
        <f t="shared" si="58"/>
        <v>0</v>
      </c>
      <c r="X208" s="15">
        <f t="shared" si="65"/>
        <v>0</v>
      </c>
      <c r="Y208" s="15">
        <f t="shared" si="65"/>
        <v>0</v>
      </c>
      <c r="Z208" s="3">
        <f t="shared" si="59"/>
        <v>0</v>
      </c>
      <c r="AA208" s="3">
        <f t="shared" si="66"/>
        <v>0</v>
      </c>
      <c r="AB208" s="3">
        <f t="shared" si="67"/>
        <v>0</v>
      </c>
      <c r="AC208" s="1">
        <f>IFERROR(IF(G208&gt;=1,(IF(LEN(H208)&gt;=1,VLOOKUP(HLOOKUP(H208,PROFILE!$K$5:$V$8,4,0),PROFILE!$F$1:$G$3,2,0),0)),0),0)</f>
        <v>0</v>
      </c>
      <c r="AD208" s="1">
        <f>IFERROR(IF(G208&gt;=1,(IF(LEN(H208)&gt;=1,HLOOKUP(H208,PROFILE!$K$5:$V$8,2,0),0)),0),0)</f>
        <v>0</v>
      </c>
      <c r="AE208" s="1">
        <f>IFERROR(IF(G208&gt;=1,(IF(LEN(H208)&gt;=1,HLOOKUP(H208,PROFILE!$K$5:$V$8,3,0),0)),0),0)</f>
        <v>0</v>
      </c>
      <c r="AF208" s="1">
        <f t="shared" si="68"/>
        <v>0</v>
      </c>
      <c r="AG208" s="1">
        <f t="shared" si="69"/>
        <v>0</v>
      </c>
      <c r="AH208" s="1">
        <f t="shared" si="70"/>
        <v>0</v>
      </c>
      <c r="AI208" s="1">
        <f t="shared" si="71"/>
        <v>0</v>
      </c>
    </row>
    <row r="209" spans="5:35" ht="18" customHeight="1" x14ac:dyDescent="0.25">
      <c r="E209" s="1">
        <v>200</v>
      </c>
      <c r="F209" s="1">
        <f>IFERROR(IF($F$9&gt;=E209,SMALL(PROFILE!$X$13:$X$212,$F$8+E209),0),0)</f>
        <v>0</v>
      </c>
      <c r="G209" s="15">
        <f t="shared" si="60"/>
        <v>0</v>
      </c>
      <c r="H209" s="15" t="str">
        <f>IFERROR(IF($G209&gt;=1,INDEX(PROFILE!$I$13:$X$212,MATCH($F209,PROFILE!$X$13:$X$212,0),1),""),"")</f>
        <v/>
      </c>
      <c r="I209" s="16" t="str">
        <f>IFERROR(IF($G209&gt;=1,INDEX(PROFILE!$I$13:$X$212,MATCH($F209,PROFILE!$X$13:$X$212,0),2),""),"")</f>
        <v/>
      </c>
      <c r="J209" s="16" t="str">
        <f>IFERROR(IF($G209&gt;=1,INDEX(PROFILE!$I$13:$X$212,MATCH($F209,PROFILE!$X$13:$X$212,0),6),""),"")</f>
        <v/>
      </c>
      <c r="K209" s="17"/>
      <c r="L209" s="17"/>
      <c r="M209" s="17"/>
      <c r="N209" s="3">
        <f t="shared" si="61"/>
        <v>0</v>
      </c>
      <c r="O209" s="15">
        <f t="shared" si="56"/>
        <v>0</v>
      </c>
      <c r="P209" s="17"/>
      <c r="Q209" s="3">
        <f t="shared" si="57"/>
        <v>0</v>
      </c>
      <c r="R209" s="3">
        <f t="shared" si="62"/>
        <v>0</v>
      </c>
      <c r="S209" s="3">
        <f t="shared" si="54"/>
        <v>0</v>
      </c>
      <c r="T209" s="3">
        <f t="shared" si="55"/>
        <v>0</v>
      </c>
      <c r="U209" s="15">
        <f t="shared" si="63"/>
        <v>0</v>
      </c>
      <c r="V209" s="15">
        <f t="shared" si="64"/>
        <v>0</v>
      </c>
      <c r="W209" s="3">
        <f t="shared" si="58"/>
        <v>0</v>
      </c>
      <c r="X209" s="15">
        <f t="shared" si="65"/>
        <v>0</v>
      </c>
      <c r="Y209" s="15">
        <f t="shared" si="65"/>
        <v>0</v>
      </c>
      <c r="Z209" s="3">
        <f t="shared" si="59"/>
        <v>0</v>
      </c>
      <c r="AA209" s="3">
        <f t="shared" si="66"/>
        <v>0</v>
      </c>
      <c r="AB209" s="3">
        <f t="shared" si="67"/>
        <v>0</v>
      </c>
      <c r="AC209" s="1">
        <f>IFERROR(IF(G209&gt;=1,(IF(LEN(H209)&gt;=1,VLOOKUP(HLOOKUP(H209,PROFILE!$K$5:$V$8,4,0),PROFILE!$F$1:$G$3,2,0),0)),0),0)</f>
        <v>0</v>
      </c>
      <c r="AD209" s="1">
        <f>IFERROR(IF(G209&gt;=1,(IF(LEN(H209)&gt;=1,HLOOKUP(H209,PROFILE!$K$5:$V$8,2,0),0)),0),0)</f>
        <v>0</v>
      </c>
      <c r="AE209" s="1">
        <f>IFERROR(IF(G209&gt;=1,(IF(LEN(H209)&gt;=1,HLOOKUP(H209,PROFILE!$K$5:$V$8,3,0),0)),0),0)</f>
        <v>0</v>
      </c>
      <c r="AF209" s="1">
        <f t="shared" si="68"/>
        <v>0</v>
      </c>
      <c r="AG209" s="1">
        <f t="shared" si="69"/>
        <v>0</v>
      </c>
      <c r="AH209" s="1">
        <f t="shared" si="70"/>
        <v>0</v>
      </c>
      <c r="AI209" s="1">
        <f t="shared" si="71"/>
        <v>0</v>
      </c>
    </row>
  </sheetData>
  <sheetProtection password="CD8E" sheet="1" objects="1" scenarios="1"/>
  <sortState ref="D2:J37">
    <sortCondition ref="D2:D37"/>
  </sortState>
  <mergeCells count="15">
    <mergeCell ref="G6:AB6"/>
    <mergeCell ref="H8:H9"/>
    <mergeCell ref="G8:G9"/>
    <mergeCell ref="U8:W8"/>
    <mergeCell ref="X8:Z8"/>
    <mergeCell ref="AB8:AB9"/>
    <mergeCell ref="K8:K9"/>
    <mergeCell ref="J8:J9"/>
    <mergeCell ref="L8:N8"/>
    <mergeCell ref="O8:Q8"/>
    <mergeCell ref="R8:T8"/>
    <mergeCell ref="I8:I9"/>
    <mergeCell ref="AA8:AA9"/>
    <mergeCell ref="G7:J7"/>
    <mergeCell ref="K7:AB7"/>
  </mergeCells>
  <conditionalFormatting sqref="G6:AB6">
    <cfRule type="cellIs" dxfId="6" priority="3" operator="equal">
      <formula>0</formula>
    </cfRule>
  </conditionalFormatting>
  <conditionalFormatting sqref="G10:AB209">
    <cfRule type="cellIs" dxfId="5" priority="2" operator="equal">
      <formula>0</formula>
    </cfRule>
    <cfRule type="expression" dxfId="4" priority="1">
      <formula>$G10=0</formula>
    </cfRule>
  </conditionalFormatting>
  <pageMargins left="0" right="0" top="0" bottom="0" header="0" footer="0"/>
  <pageSetup paperSize="9" scale="4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513"/>
  <sheetViews>
    <sheetView view="pageBreakPreview" topLeftCell="F10" zoomScaleNormal="100" zoomScaleSheetLayoutView="100" workbookViewId="0">
      <pane xSplit="3" ySplit="4" topLeftCell="I32" activePane="bottomRight" state="frozen"/>
      <selection activeCell="F10" sqref="F10"/>
      <selection pane="topRight" activeCell="I10" sqref="I10"/>
      <selection pane="bottomLeft" activeCell="F14" sqref="F14"/>
      <selection pane="bottomRight" activeCell="L19" sqref="L19"/>
    </sheetView>
  </sheetViews>
  <sheetFormatPr defaultRowHeight="15" x14ac:dyDescent="0.25"/>
  <cols>
    <col min="1" max="5" width="9.140625" style="1" hidden="1" customWidth="1"/>
    <col min="6" max="6" width="6" style="1" customWidth="1"/>
    <col min="7" max="7" width="7.5703125" style="1" customWidth="1"/>
    <col min="8" max="8" width="18.7109375" style="1" customWidth="1"/>
    <col min="9" max="21" width="7.7109375" style="1" customWidth="1"/>
    <col min="22" max="22" width="11.5703125" style="1" customWidth="1"/>
    <col min="23" max="23" width="15.140625" style="1" customWidth="1"/>
    <col min="24" max="50" width="9.140625" style="1" hidden="1" customWidth="1"/>
    <col min="51" max="76" width="4.7109375" style="1" hidden="1" customWidth="1"/>
    <col min="77" max="89" width="4.7109375" style="1" customWidth="1"/>
    <col min="90" max="16384" width="9.140625" style="1"/>
  </cols>
  <sheetData>
    <row r="1" spans="1:82" hidden="1" x14ac:dyDescent="0.25">
      <c r="A1" s="1" t="s">
        <v>60</v>
      </c>
      <c r="B1" s="1">
        <f>IFERROR(IF(LEN(H11)&gt;=1,HLOOKUP(H11,PROFILE!K5:V8,4,0),0),0)</f>
        <v>0</v>
      </c>
      <c r="F1" s="1">
        <f>IFERROR(IF(LEN(H11)&gt;=1,VLOOKUP(H11,PROFILE!A23:B34,2,0)*100,0),0)</f>
        <v>0</v>
      </c>
      <c r="G1" s="1">
        <f>IF(F1&gt;=100,F1+100,0)</f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P1" s="1">
        <v>8</v>
      </c>
      <c r="Q1" s="1">
        <v>9</v>
      </c>
      <c r="R1" s="1">
        <v>10</v>
      </c>
      <c r="S1" s="1">
        <v>11</v>
      </c>
      <c r="T1" s="1">
        <v>12</v>
      </c>
      <c r="U1" s="1">
        <v>13</v>
      </c>
      <c r="AI1" s="1" t="s">
        <v>60</v>
      </c>
      <c r="AL1" s="18">
        <v>1</v>
      </c>
      <c r="AM1" s="18">
        <v>2</v>
      </c>
      <c r="AN1" s="18">
        <v>3</v>
      </c>
      <c r="AO1" s="18">
        <v>4</v>
      </c>
      <c r="AP1" s="18">
        <v>5</v>
      </c>
      <c r="AQ1" s="18">
        <v>6</v>
      </c>
      <c r="AR1" s="18">
        <v>7</v>
      </c>
      <c r="AS1" s="18">
        <v>8</v>
      </c>
      <c r="AT1" s="18">
        <v>9</v>
      </c>
      <c r="AU1" s="18">
        <v>10</v>
      </c>
      <c r="AV1" s="18">
        <v>11</v>
      </c>
      <c r="AW1" s="18">
        <v>12</v>
      </c>
      <c r="AX1" s="18">
        <v>13</v>
      </c>
    </row>
    <row r="2" spans="1:82" hidden="1" x14ac:dyDescent="0.25">
      <c r="A2" s="1" t="s">
        <v>61</v>
      </c>
      <c r="B2" s="1">
        <f>IFERROR(IF(LEN(B1)&gt;=3,VLOOKUP(B1,PROFILE!F1:G3,2,0),0),0)</f>
        <v>0</v>
      </c>
      <c r="E2" s="1">
        <f>COUNTIF(PROFILE!$X$13:$X$212,"&gt;="&amp;G1)</f>
        <v>200</v>
      </c>
      <c r="F2" s="1">
        <f>COUNTIF(PROFILE!$X$13:$X$212,"&lt;="&amp;F1)</f>
        <v>200</v>
      </c>
      <c r="G2" s="1">
        <f>200-(F2+E2)</f>
        <v>-200</v>
      </c>
      <c r="I2" s="1">
        <f>IFERROR(IF($G$2&gt;=I1,SMALL(PROFILE!$X$13:$X$212,$F$2+I1),0),0)</f>
        <v>0</v>
      </c>
      <c r="J2" s="1">
        <f>IFERROR(IF($G$2&gt;=J1,SMALL(PROFILE!$X$13:$X$212,$F$2+J1),0),0)</f>
        <v>0</v>
      </c>
      <c r="K2" s="1">
        <f>IFERROR(IF($G$2&gt;=K1,SMALL(PROFILE!$X$13:$X$212,$F$2+K1),0),0)</f>
        <v>0</v>
      </c>
      <c r="L2" s="1">
        <f>IFERROR(IF($G$2&gt;=L1,SMALL(PROFILE!$X$13:$X$212,$F$2+L1),0),0)</f>
        <v>0</v>
      </c>
      <c r="M2" s="1">
        <f>IFERROR(IF($G$2&gt;=M1,SMALL(PROFILE!$X$13:$X$212,$F$2+M1),0),0)</f>
        <v>0</v>
      </c>
      <c r="N2" s="1">
        <f>IFERROR(IF($G$2&gt;=N1,SMALL(PROFILE!$X$13:$X$212,$F$2+N1),0),0)</f>
        <v>0</v>
      </c>
      <c r="O2" s="1">
        <f>IFERROR(IF($G$2&gt;=O1,SMALL(PROFILE!$X$13:$X$212,$F$2+O1),0),0)</f>
        <v>0</v>
      </c>
      <c r="P2" s="1">
        <f>IFERROR(IF($G$2&gt;=P1,SMALL(PROFILE!$X$13:$X$212,$F$2+P1),0),0)</f>
        <v>0</v>
      </c>
      <c r="Q2" s="1">
        <f>IFERROR(IF($G$2&gt;=Q1,SMALL(PROFILE!$X$13:$X$212,$F$2+Q1),0),0)</f>
        <v>0</v>
      </c>
      <c r="R2" s="1">
        <f>IFERROR(IF($G$2&gt;=R1,SMALL(PROFILE!$X$13:$X$212,$F$2+R1),0),0)</f>
        <v>0</v>
      </c>
      <c r="S2" s="1">
        <f>IFERROR(IF($G$2&gt;=S1,SMALL(PROFILE!$X$13:$X$212,$F$2+S1),0),0)</f>
        <v>0</v>
      </c>
      <c r="T2" s="1">
        <f>IFERROR(IF($G$2&gt;=T1,SMALL(PROFILE!$X$13:$X$212,$F$2+T1),0),0)</f>
        <v>0</v>
      </c>
      <c r="U2" s="1">
        <f>IFERROR(IF($G$2&gt;=U1,SMALL(PROFILE!$X$13:$X$212,$F$2+U1),0),0)</f>
        <v>0</v>
      </c>
      <c r="AI2" s="1" t="s">
        <v>61</v>
      </c>
    </row>
    <row r="3" spans="1:82" hidden="1" x14ac:dyDescent="0.25">
      <c r="I3" s="1">
        <f>IFERROR(IF(I2&gt;=100,VLOOKUP(I2,STOCK!$F$10:$AB$209,16,0),0),0)</f>
        <v>0</v>
      </c>
      <c r="J3" s="1">
        <f>IFERROR(IF(J2&gt;=100,VLOOKUP(J2,STOCK!$F$10:$AB$209,16,0),0),0)</f>
        <v>0</v>
      </c>
      <c r="K3" s="1">
        <f>IFERROR(IF(K2&gt;=100,VLOOKUP(K2,STOCK!$F$10:$AB$209,16,0),0),0)</f>
        <v>0</v>
      </c>
      <c r="L3" s="1">
        <f>IFERROR(IF(L2&gt;=100,VLOOKUP(L2,STOCK!$F$10:$AB$209,16,0),0),0)</f>
        <v>0</v>
      </c>
      <c r="M3" s="1">
        <f>IFERROR(IF(M2&gt;=100,VLOOKUP(M2,STOCK!$F$10:$AB$209,16,0),0),0)</f>
        <v>0</v>
      </c>
      <c r="N3" s="1">
        <f>IFERROR(IF(N2&gt;=100,VLOOKUP(N2,STOCK!$F$10:$AB$209,16,0),0),0)</f>
        <v>0</v>
      </c>
      <c r="O3" s="1">
        <f>IFERROR(IF(O2&gt;=100,VLOOKUP(O2,STOCK!$F$10:$AB$209,16,0),0),0)</f>
        <v>0</v>
      </c>
      <c r="P3" s="1">
        <f>IFERROR(IF(P2&gt;=100,VLOOKUP(P2,STOCK!$F$10:$AB$209,16,0),0),0)</f>
        <v>0</v>
      </c>
      <c r="Q3" s="1">
        <f>IFERROR(IF(Q2&gt;=100,VLOOKUP(Q2,STOCK!$F$10:$AB$209,16,0),0),0)</f>
        <v>0</v>
      </c>
      <c r="R3" s="1">
        <f>IFERROR(IF(R2&gt;=100,VLOOKUP(R2,STOCK!$F$10:$AB$209,16,0),0),0)</f>
        <v>0</v>
      </c>
      <c r="S3" s="1">
        <f>IFERROR(IF(S2&gt;=100,VLOOKUP(S2,STOCK!$F$10:$AB$209,16,0),0),0)</f>
        <v>0</v>
      </c>
      <c r="T3" s="1">
        <f>IFERROR(IF(T2&gt;=100,VLOOKUP(T2,STOCK!$F$10:$AB$209,16,0),0),0)</f>
        <v>0</v>
      </c>
      <c r="U3" s="1">
        <f>IFERROR(IF(U2&gt;=100,VLOOKUP(U2,STOCK!$F$10:$AB$209,16,0),0),0)</f>
        <v>0</v>
      </c>
    </row>
    <row r="4" spans="1:82" hidden="1" x14ac:dyDescent="0.25">
      <c r="I4" s="1">
        <f>IFERROR(IF(I2&gt;=100,VLOOKUP(I2,STOCK!$F$10:$AB$209,17,0),0),0)</f>
        <v>0</v>
      </c>
      <c r="J4" s="1">
        <f>IFERROR(IF(J2&gt;=100,VLOOKUP(J2,STOCK!$F$10:$AB$209,17,0),0),0)</f>
        <v>0</v>
      </c>
      <c r="K4" s="1">
        <f>IFERROR(IF(K2&gt;=100,VLOOKUP(K2,STOCK!$F$10:$AB$209,17,0),0),0)</f>
        <v>0</v>
      </c>
      <c r="L4" s="1">
        <f>IFERROR(IF(L2&gt;=100,VLOOKUP(L2,STOCK!$F$10:$AB$209,17,0),0),0)</f>
        <v>0</v>
      </c>
      <c r="M4" s="1">
        <f>IFERROR(IF(M2&gt;=100,VLOOKUP(M2,STOCK!$F$10:$AB$209,17,0),0),0)</f>
        <v>0</v>
      </c>
      <c r="N4" s="1">
        <f>IFERROR(IF(N2&gt;=100,VLOOKUP(N2,STOCK!$F$10:$AB$209,17,0),0),0)</f>
        <v>0</v>
      </c>
      <c r="O4" s="1">
        <f>IFERROR(IF(O2&gt;=100,VLOOKUP(O2,STOCK!$F$10:$AB$209,17,0),0),0)</f>
        <v>0</v>
      </c>
      <c r="P4" s="1">
        <f>IFERROR(IF(P2&gt;=100,VLOOKUP(P2,STOCK!$F$10:$AB$209,17,0),0),0)</f>
        <v>0</v>
      </c>
      <c r="Q4" s="1">
        <f>IFERROR(IF(Q2&gt;=100,VLOOKUP(Q2,STOCK!$F$10:$AB$209,17,0),0),0)</f>
        <v>0</v>
      </c>
      <c r="R4" s="1">
        <f>IFERROR(IF(R2&gt;=100,VLOOKUP(R2,STOCK!$F$10:$AB$209,17,0),0),0)</f>
        <v>0</v>
      </c>
      <c r="S4" s="1">
        <f>IFERROR(IF(S2&gt;=100,VLOOKUP(S2,STOCK!$F$10:$AB$209,17,0),0),0)</f>
        <v>0</v>
      </c>
      <c r="T4" s="1">
        <f>IFERROR(IF(T2&gt;=100,VLOOKUP(T2,STOCK!$F$10:$AB$209,17,0),0),0)</f>
        <v>0</v>
      </c>
      <c r="U4" s="1">
        <f>IFERROR(IF(U2&gt;=100,VLOOKUP(U2,STOCK!$F$10:$AB$209,17,0),0),0)</f>
        <v>0</v>
      </c>
    </row>
    <row r="5" spans="1:82" hidden="1" x14ac:dyDescent="0.25"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</row>
    <row r="6" spans="1:82" hidden="1" x14ac:dyDescent="0.25"/>
    <row r="7" spans="1:82" hidden="1" x14ac:dyDescent="0.25"/>
    <row r="8" spans="1:82" hidden="1" x14ac:dyDescent="0.25"/>
    <row r="9" spans="1:82" hidden="1" x14ac:dyDescent="0.25"/>
    <row r="10" spans="1:82" ht="29.25" customHeight="1" x14ac:dyDescent="0.25">
      <c r="F10" s="49">
        <f>PROFILE!H1</f>
        <v>0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1">
        <f>LEN(H11)</f>
        <v>0</v>
      </c>
      <c r="BY10" s="46" t="s">
        <v>66</v>
      </c>
      <c r="BZ10" s="46"/>
      <c r="CA10" s="46"/>
      <c r="CB10" s="46"/>
      <c r="CC10" s="46"/>
      <c r="CD10" s="46"/>
    </row>
    <row r="11" spans="1:82" ht="21" x14ac:dyDescent="0.35">
      <c r="E11" s="1">
        <f>COUNTIF(STUDENT!O8:O1507,"&lt;="&amp;F1)</f>
        <v>1500</v>
      </c>
      <c r="F11" s="50" t="s">
        <v>57</v>
      </c>
      <c r="G11" s="50"/>
      <c r="H11" s="25"/>
      <c r="Q11" s="48" t="s">
        <v>56</v>
      </c>
      <c r="R11" s="48"/>
      <c r="S11" s="48"/>
      <c r="T11" s="48"/>
      <c r="U11" s="48"/>
      <c r="V11" s="48"/>
      <c r="W11" s="48"/>
      <c r="AG11" s="1">
        <f>COUNTIF(STUDENT!O8:O1507,"&lt;=100")</f>
        <v>1500</v>
      </c>
      <c r="BY11" s="46"/>
      <c r="BZ11" s="46"/>
      <c r="CA11" s="46"/>
      <c r="CB11" s="46"/>
      <c r="CC11" s="46"/>
      <c r="CD11" s="46"/>
    </row>
    <row r="12" spans="1:82" ht="30" customHeight="1" x14ac:dyDescent="0.25">
      <c r="E12" s="1">
        <f>COUNTIF(STUDENT!O8:O1507,"&gt;="&amp;G1)</f>
        <v>1500</v>
      </c>
      <c r="F12" s="35" t="s">
        <v>1</v>
      </c>
      <c r="G12" s="35" t="s">
        <v>30</v>
      </c>
      <c r="H12" s="35" t="s">
        <v>31</v>
      </c>
      <c r="I12" s="47" t="str">
        <f>IFERROR(IF(I2&gt;=100,INDEX(PROFILE!$N$13:$X$212,MATCH(I2,PROFILE!$X$13:$X$212,0),1),""),"")</f>
        <v/>
      </c>
      <c r="J12" s="47" t="str">
        <f>IFERROR(IF(J2&gt;=100,INDEX(PROFILE!$N$13:$X$212,MATCH(J2,PROFILE!$X$13:$X$212,0),1),""),"")</f>
        <v/>
      </c>
      <c r="K12" s="47" t="str">
        <f>IFERROR(IF(K2&gt;=100,INDEX(PROFILE!$N$13:$X$212,MATCH(K2,PROFILE!$X$13:$X$212,0),1),""),"")</f>
        <v/>
      </c>
      <c r="L12" s="47" t="str">
        <f>IFERROR(IF(L2&gt;=100,INDEX(PROFILE!$N$13:$X$212,MATCH(L2,PROFILE!$X$13:$X$212,0),1),""),"")</f>
        <v/>
      </c>
      <c r="M12" s="47" t="str">
        <f>IFERROR(IF(M2&gt;=100,INDEX(PROFILE!$N$13:$X$212,MATCH(M2,PROFILE!$X$13:$X$212,0),1),""),"")</f>
        <v/>
      </c>
      <c r="N12" s="47" t="str">
        <f>IFERROR(IF(N2&gt;=100,INDEX(PROFILE!$N$13:$X$212,MATCH(N2,PROFILE!$X$13:$X$212,0),1),""),"")</f>
        <v/>
      </c>
      <c r="O12" s="47" t="str">
        <f>IFERROR(IF(O2&gt;=100,INDEX(PROFILE!$N$13:$X$212,MATCH(O2,PROFILE!$X$13:$X$212,0),1),""),"")</f>
        <v/>
      </c>
      <c r="P12" s="47" t="str">
        <f>IFERROR(IF(P2&gt;=100,INDEX(PROFILE!$N$13:$X$212,MATCH(P2,PROFILE!$X$13:$X$212,0),1),""),"")</f>
        <v/>
      </c>
      <c r="Q12" s="47" t="str">
        <f>IFERROR(IF(Q2&gt;=100,INDEX(PROFILE!$N$13:$X$212,MATCH(Q2,PROFILE!$X$13:$X$212,0),1),""),"")</f>
        <v/>
      </c>
      <c r="R12" s="47" t="str">
        <f>IFERROR(IF(R2&gt;=100,INDEX(PROFILE!$N$13:$X$212,MATCH(R2,PROFILE!$X$13:$X$212,0),1),""),"")</f>
        <v/>
      </c>
      <c r="S12" s="47" t="str">
        <f>IFERROR(IF(S2&gt;=100,INDEX(PROFILE!$N$13:$X$212,MATCH(S2,PROFILE!$X$13:$X$212,0),1),""),"")</f>
        <v/>
      </c>
      <c r="T12" s="47" t="str">
        <f>IFERROR(IF(T2&gt;=100,INDEX(PROFILE!$N$13:$X$212,MATCH(T2,PROFILE!$X$13:$X$212,0),1),""),"")</f>
        <v/>
      </c>
      <c r="U12" s="47" t="str">
        <f>IFERROR(IF(U2&gt;=100,INDEX(PROFILE!$N$13:$X$212,MATCH(U2,PROFILE!$X$13:$X$212,0),1),""),"")</f>
        <v/>
      </c>
      <c r="V12" s="35" t="s">
        <v>58</v>
      </c>
      <c r="W12" s="35" t="s">
        <v>59</v>
      </c>
      <c r="AG12" s="1">
        <f>COUNTIF(STUDENT!O8:O1507,"&gt;=101")</f>
        <v>0</v>
      </c>
      <c r="AH12" s="36" t="s">
        <v>1</v>
      </c>
      <c r="AI12" s="36" t="s">
        <v>30</v>
      </c>
      <c r="AJ12" s="36" t="s">
        <v>31</v>
      </c>
      <c r="AK12" s="19"/>
      <c r="AL12" s="45" t="str">
        <f>IFERROR(IF(AL2&gt;=100,INDEX(PROFILE!$N$13:$X$212,MATCH(AL2,PROFILE!$X$13:$X$212,0),1),""),"")</f>
        <v/>
      </c>
      <c r="AM12" s="45" t="str">
        <f>IFERROR(IF(AM2&gt;=100,INDEX(PROFILE!$N$13:$X$212,MATCH(AM2,PROFILE!$X$13:$X$212,0),1),""),"")</f>
        <v/>
      </c>
      <c r="AN12" s="45" t="str">
        <f>IFERROR(IF(AN2&gt;=100,INDEX(PROFILE!$N$13:$X$212,MATCH(AN2,PROFILE!$X$13:$X$212,0),1),""),"")</f>
        <v/>
      </c>
      <c r="AO12" s="45" t="str">
        <f>IFERROR(IF(AO2&gt;=100,INDEX(PROFILE!$N$13:$X$212,MATCH(AO2,PROFILE!$X$13:$X$212,0),1),""),"")</f>
        <v/>
      </c>
      <c r="AP12" s="45" t="str">
        <f>IFERROR(IF(AP2&gt;=100,INDEX(PROFILE!$N$13:$X$212,MATCH(AP2,PROFILE!$X$13:$X$212,0),1),""),"")</f>
        <v/>
      </c>
      <c r="AQ12" s="45" t="str">
        <f>IFERROR(IF(AQ2&gt;=100,INDEX(PROFILE!$N$13:$X$212,MATCH(AQ2,PROFILE!$X$13:$X$212,0),1),""),"")</f>
        <v/>
      </c>
      <c r="AR12" s="45" t="str">
        <f>IFERROR(IF(AR2&gt;=100,INDEX(PROFILE!$N$13:$X$212,MATCH(AR2,PROFILE!$X$13:$X$212,0),1),""),"")</f>
        <v/>
      </c>
      <c r="AS12" s="45" t="str">
        <f>IFERROR(IF(AS2&gt;=100,INDEX(PROFILE!$N$13:$X$212,MATCH(AS2,PROFILE!$X$13:$X$212,0),1),""),"")</f>
        <v/>
      </c>
      <c r="AT12" s="45" t="str">
        <f>IFERROR(IF(AT2&gt;=100,INDEX(PROFILE!$N$13:$X$212,MATCH(AT2,PROFILE!$X$13:$X$212,0),1),""),"")</f>
        <v/>
      </c>
      <c r="AU12" s="45" t="str">
        <f>IFERROR(IF(AU2&gt;=100,INDEX(PROFILE!$N$13:$X$212,MATCH(AU2,PROFILE!$X$13:$X$212,0),1),""),"")</f>
        <v/>
      </c>
      <c r="AV12" s="45" t="str">
        <f>IFERROR(IF(AV2&gt;=100,INDEX(PROFILE!$N$13:$X$212,MATCH(AV2,PROFILE!$X$13:$X$212,0),1),""),"")</f>
        <v/>
      </c>
      <c r="AW12" s="45" t="str">
        <f>IFERROR(IF(AW2&gt;=100,INDEX(PROFILE!$N$13:$X$212,MATCH(AW2,PROFILE!$X$13:$X$212,0),1),""),"")</f>
        <v/>
      </c>
      <c r="AX12" s="45" t="str">
        <f>IFERROR(IF(AX2&gt;=100,INDEX(PROFILE!$N$13:$X$212,MATCH(AX2,PROFILE!$X$13:$X$212,0),1),""),"")</f>
        <v/>
      </c>
      <c r="AY12" s="1">
        <f>IFERROR(IF($AE15&gt;$AE14,VLOOKUP($AE14+AL$1,STOCK!$F$10:$AB$209,16,0),IF($AE15=$AE14,(IF(AY14&gt;=1,AY14-COUNTIFS($AE$14:$AE$1513,$AE14,AL$14:AL$1513,$AI$1),0)),0)),0)</f>
        <v>0</v>
      </c>
      <c r="BY12" s="46"/>
      <c r="BZ12" s="46"/>
      <c r="CA12" s="46"/>
      <c r="CB12" s="46"/>
      <c r="CC12" s="46"/>
      <c r="CD12" s="46"/>
    </row>
    <row r="13" spans="1:82" ht="30" customHeight="1" x14ac:dyDescent="0.25">
      <c r="E13" s="1">
        <f>1500-(E11+E12)</f>
        <v>-1500</v>
      </c>
      <c r="F13" s="35"/>
      <c r="G13" s="35"/>
      <c r="H13" s="35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35"/>
      <c r="W13" s="35"/>
      <c r="AH13" s="36"/>
      <c r="AI13" s="36"/>
      <c r="AJ13" s="36"/>
      <c r="AK13" s="19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BY13" s="46"/>
      <c r="BZ13" s="46"/>
      <c r="CA13" s="46"/>
      <c r="CB13" s="46"/>
      <c r="CC13" s="46"/>
      <c r="CD13" s="46"/>
    </row>
    <row r="14" spans="1:82" ht="20.100000000000001" customHeight="1" x14ac:dyDescent="0.25">
      <c r="B14" s="1" t="str">
        <f>IFERROR(IF($F14&gt;=1,VLOOKUP($E14,STUDENT!$O$8:$Z$1507,3,0),""),"")</f>
        <v/>
      </c>
      <c r="C14" s="1" t="str">
        <f>IFERROR(IF($F14&gt;=1,VLOOKUP($E14,STUDENT!$O$8:$Z$1507,3,0),""),"")</f>
        <v/>
      </c>
      <c r="D14" s="1">
        <v>1</v>
      </c>
      <c r="E14" s="1">
        <f>IFERROR(IF($E$13&gt;=D14,SMALL(STUDENT!$O$8:$O$1507,$E$11+D14),0),0)</f>
        <v>0</v>
      </c>
      <c r="F14" s="10">
        <f>IF(E14&gt;=100,D14,0)</f>
        <v>0</v>
      </c>
      <c r="G14" s="10" t="str">
        <f>IFERROR(IF($F14&gt;=1,VLOOKUP($E14,STUDENT!$O$8:$Z$1507,3,0),""),"")</f>
        <v/>
      </c>
      <c r="H14" s="9" t="str">
        <f>IFERROR(IF($F14&gt;=1,VLOOKUP($E14,STUDENT!$O$8:$Z$1507,4,0),""),"")</f>
        <v/>
      </c>
      <c r="I14" s="20" t="str">
        <f>IFERROR(IF($F14&gt;=1,VLOOKUP($E14,$AG$14:$AX$1513,I$5,0),""),"")</f>
        <v/>
      </c>
      <c r="J14" s="20" t="str">
        <f t="shared" ref="J14:U14" si="0">IFERROR(IF($F14&gt;=1,VLOOKUP($E14,$AG$14:$AX$1513,J$5,0),""),"")</f>
        <v/>
      </c>
      <c r="K14" s="20" t="str">
        <f t="shared" si="0"/>
        <v/>
      </c>
      <c r="L14" s="20" t="str">
        <f t="shared" si="0"/>
        <v/>
      </c>
      <c r="M14" s="20" t="str">
        <f t="shared" si="0"/>
        <v/>
      </c>
      <c r="N14" s="20" t="str">
        <f t="shared" si="0"/>
        <v/>
      </c>
      <c r="O14" s="20" t="str">
        <f t="shared" si="0"/>
        <v/>
      </c>
      <c r="P14" s="20" t="str">
        <f t="shared" si="0"/>
        <v/>
      </c>
      <c r="Q14" s="20" t="str">
        <f t="shared" si="0"/>
        <v/>
      </c>
      <c r="R14" s="20" t="str">
        <f t="shared" si="0"/>
        <v/>
      </c>
      <c r="S14" s="20" t="str">
        <f t="shared" si="0"/>
        <v/>
      </c>
      <c r="T14" s="20" t="str">
        <f t="shared" si="0"/>
        <v/>
      </c>
      <c r="U14" s="20" t="str">
        <f t="shared" si="0"/>
        <v/>
      </c>
      <c r="V14" s="21" t="str">
        <f>IFERROR(IF($F14&gt;=1,VLOOKUP($E14,STUDENT!$O$8:$Z$1507,12,0),""),"")</f>
        <v/>
      </c>
      <c r="W14" s="22"/>
      <c r="AC14" s="1">
        <f>IFERROR(IF(AG14&gt;=101,LEFT(AG14,1)*100,0),0)</f>
        <v>0</v>
      </c>
      <c r="AD14" s="1">
        <f>IFERROR(IF(LEN(AK14)&gt;=1,VLOOKUP(HLOOKUP(AK14,PROFILE!$K$5:$V$8,4,0),PROFILE!$F$1:$G$3,2,0),0),0)</f>
        <v>0</v>
      </c>
      <c r="AE14" s="1">
        <f>IFERROR(IF(AG14&gt;=101,LEFT(AG14,1)*100,0),0)</f>
        <v>0</v>
      </c>
      <c r="AF14" s="1">
        <v>1</v>
      </c>
      <c r="AG14" s="1">
        <f>IFERROR(IF($AG$12&gt;=AF14,SMALL(STUDENT!$O$8:$O$1507,$AG$11+AF14),0),0)</f>
        <v>0</v>
      </c>
      <c r="AH14" s="1">
        <f>IF(AG14&gt;=100,AF14,0)</f>
        <v>0</v>
      </c>
      <c r="AI14" s="1" t="str">
        <f>IFERROR(IF($AH14&gt;=1,VLOOKUP($AG14,STUDENT!$O$8:$Z$1507,3,0),""),"")</f>
        <v/>
      </c>
      <c r="AJ14" s="1" t="str">
        <f>IFERROR(IF($AH14&gt;=1,VLOOKUP($AG14,STUDENT!$O$8:$Z$1507,4,0),""),"")</f>
        <v/>
      </c>
      <c r="AK14" s="1" t="str">
        <f>IFERROR(IF($AH14&gt;=1,VLOOKUP($AG14,STUDENT!$O$8:$Z$1507,6,0),""),"")</f>
        <v/>
      </c>
      <c r="AL14" s="1" t="str">
        <f>IFERROR(IF($AH14&gt;=1,(IF($AD14=1,(IF(BL14&gt;=1,$AI$2,"")),IF($AD14=2,(IF(AY14&gt;=1,$AI$1,"")),IF($AD14=3,(IF(MOD($AG14+AL$1,2)=0,(IF(AY14&gt;=1,$AI$1,"")),IF(MOD($AG14+AL$1,2)=1,(IF(BL14&gt;=1,$AI$2,"")),""))),"")))),""),"")</f>
        <v/>
      </c>
      <c r="AM14" s="1" t="str">
        <f t="shared" ref="AM14:AX14" si="1">IFERROR(IF($AH14&gt;=1,(IF($AD14=1,(IF(BM14&gt;=1,$AI$2,"")),IF($AD14=2,(IF(AZ14&gt;=1,$AI$1,"")),IF($AD14=3,(IF(MOD($AG14+AM$1,2)=0,(IF(AZ14&gt;=1,$AI$1,"")),IF(MOD($AG14+AM$1,2)=1,(IF(BM14&gt;=1,$AI$2,"")),""))),"")))),""),"")</f>
        <v/>
      </c>
      <c r="AN14" s="1" t="str">
        <f t="shared" si="1"/>
        <v/>
      </c>
      <c r="AO14" s="1" t="str">
        <f t="shared" si="1"/>
        <v/>
      </c>
      <c r="AP14" s="1" t="str">
        <f t="shared" si="1"/>
        <v/>
      </c>
      <c r="AQ14" s="1" t="str">
        <f t="shared" si="1"/>
        <v/>
      </c>
      <c r="AR14" s="1" t="str">
        <f t="shared" si="1"/>
        <v/>
      </c>
      <c r="AS14" s="1" t="str">
        <f t="shared" si="1"/>
        <v/>
      </c>
      <c r="AT14" s="1" t="str">
        <f t="shared" si="1"/>
        <v/>
      </c>
      <c r="AU14" s="1" t="str">
        <f t="shared" si="1"/>
        <v/>
      </c>
      <c r="AV14" s="1" t="str">
        <f t="shared" si="1"/>
        <v/>
      </c>
      <c r="AW14" s="1" t="str">
        <f t="shared" si="1"/>
        <v/>
      </c>
      <c r="AX14" s="1" t="str">
        <f t="shared" si="1"/>
        <v/>
      </c>
      <c r="AY14" s="23">
        <f>IFERROR(IF($AH14&gt;=1,(IF($AE14&gt;=100,VLOOKUP($AE14+AL$1,STOCK!$F$10:$AB$209,16,0),0)),0),0)</f>
        <v>0</v>
      </c>
      <c r="AZ14" s="23">
        <f>IFERROR(IF($AH14&gt;=1,(IF($AE14&gt;=100,VLOOKUP($AE14+AM$1,STOCK!$F$10:$AB$209,16,0),0)),0),0)</f>
        <v>0</v>
      </c>
      <c r="BA14" s="23">
        <f>IFERROR(IF($AH14&gt;=1,(IF($AE14&gt;=100,VLOOKUP($AE14+AN$1,STOCK!$F$10:$AB$209,16,0),0)),0),0)</f>
        <v>0</v>
      </c>
      <c r="BB14" s="23">
        <f>IFERROR(IF($AH14&gt;=1,(IF($AE14&gt;=100,VLOOKUP($AE14+AO$1,STOCK!$F$10:$AB$209,16,0),0)),0),0)</f>
        <v>0</v>
      </c>
      <c r="BC14" s="23">
        <f>IFERROR(IF($AH14&gt;=1,(IF($AE14&gt;=100,VLOOKUP($AE14+AP$1,STOCK!$F$10:$AB$209,16,0),0)),0),0)</f>
        <v>0</v>
      </c>
      <c r="BD14" s="23">
        <f>IFERROR(IF($AH14&gt;=1,(IF($AE14&gt;=100,VLOOKUP($AE14+AQ$1,STOCK!$F$10:$AB$209,16,0),0)),0),0)</f>
        <v>0</v>
      </c>
      <c r="BE14" s="23">
        <f>IFERROR(IF($AH14&gt;=1,(IF($AE14&gt;=100,VLOOKUP($AE14+AR$1,STOCK!$F$10:$AB$209,16,0),0)),0),0)</f>
        <v>0</v>
      </c>
      <c r="BF14" s="23">
        <f>IFERROR(IF($AH14&gt;=1,(IF($AE14&gt;=100,VLOOKUP($AE14+AS$1,STOCK!$F$10:$AB$209,16,0),0)),0),0)</f>
        <v>0</v>
      </c>
      <c r="BG14" s="23">
        <f>IFERROR(IF($AH14&gt;=1,(IF($AE14&gt;=100,VLOOKUP($AE14+AT$1,STOCK!$F$10:$AB$209,16,0),0)),0),0)</f>
        <v>0</v>
      </c>
      <c r="BH14" s="23">
        <f>IFERROR(IF($AH14&gt;=1,(IF($AE14&gt;=100,VLOOKUP($AE14+AU$1,STOCK!$F$10:$AB$209,16,0),0)),0),0)</f>
        <v>0</v>
      </c>
      <c r="BI14" s="23">
        <f>IFERROR(IF($AH14&gt;=1,(IF($AE14&gt;=100,VLOOKUP($AE14+AV$1,STOCK!$F$10:$AB$209,16,0),0)),0),0)</f>
        <v>0</v>
      </c>
      <c r="BJ14" s="23">
        <f>IFERROR(IF($AH14&gt;=1,(IF($AE14&gt;=100,VLOOKUP($AE14+AW$1,STOCK!$F$10:$AB$209,16,0),0)),0),0)</f>
        <v>0</v>
      </c>
      <c r="BK14" s="23">
        <f>IFERROR(IF($AH14&gt;=1,(IF($AE14&gt;=100,VLOOKUP($AE14+AX$1,STOCK!$F$10:$AB$209,16,0),0)),0),0)</f>
        <v>0</v>
      </c>
      <c r="BL14" s="24">
        <f>IFERROR(IF($AH14&gt;=1,(IF($AE14&gt;=100,VLOOKUP($AE14+AL$1,STOCK!$F$10:$AB$209,17,0),0)),0),0)</f>
        <v>0</v>
      </c>
      <c r="BM14" s="24">
        <f>IFERROR(IF($AH14&gt;=1,(IF($AE14&gt;=100,VLOOKUP($AE14+AM$1,STOCK!$F$10:$AB$209,17,0),0)),0),0)</f>
        <v>0</v>
      </c>
      <c r="BN14" s="24">
        <f>IFERROR(IF($AH14&gt;=1,(IF($AE14&gt;=100,VLOOKUP($AE14+AN$1,STOCK!$F$10:$AB$209,17,0),0)),0),0)</f>
        <v>0</v>
      </c>
      <c r="BO14" s="24">
        <f>IFERROR(IF($AH14&gt;=1,(IF($AE14&gt;=100,VLOOKUP($AE14+AO$1,STOCK!$F$10:$AB$209,17,0),0)),0),0)</f>
        <v>0</v>
      </c>
      <c r="BP14" s="24">
        <f>IFERROR(IF($AH14&gt;=1,(IF($AE14&gt;=100,VLOOKUP($AE14+AP$1,STOCK!$F$10:$AB$209,17,0),0)),0),0)</f>
        <v>0</v>
      </c>
      <c r="BQ14" s="24">
        <f>IFERROR(IF($AH14&gt;=1,(IF($AE14&gt;=100,VLOOKUP($AE14+AQ$1,STOCK!$F$10:$AB$209,17,0),0)),0),0)</f>
        <v>0</v>
      </c>
      <c r="BR14" s="24">
        <f>IFERROR(IF($AH14&gt;=1,(IF($AE14&gt;=100,VLOOKUP($AE14+AR$1,STOCK!$F$10:$AB$209,17,0),0)),0),0)</f>
        <v>0</v>
      </c>
      <c r="BS14" s="24">
        <f>IFERROR(IF($AH14&gt;=1,(IF($AE14&gt;=100,VLOOKUP($AE14+AS$1,STOCK!$F$10:$AB$209,17,0),0)),0),0)</f>
        <v>0</v>
      </c>
      <c r="BT14" s="24">
        <f>IFERROR(IF($AH14&gt;=1,(IF($AE14&gt;=100,VLOOKUP($AE14+AT$1,STOCK!$F$10:$AB$209,17,0),0)),0),0)</f>
        <v>0</v>
      </c>
      <c r="BU14" s="24">
        <f>IFERROR(IF($AH14&gt;=1,(IF($AE14&gt;=100,VLOOKUP($AE14+AU$1,STOCK!$F$10:$AB$209,17,0),0)),0),0)</f>
        <v>0</v>
      </c>
      <c r="BV14" s="24">
        <f>IFERROR(IF($AH14&gt;=1,(IF($AE14&gt;=100,VLOOKUP($AE14+AV$1,STOCK!$F$10:$AB$209,17,0),0)),0),0)</f>
        <v>0</v>
      </c>
      <c r="BW14" s="24">
        <f>IFERROR(IF($AH14&gt;=1,(IF($AE14&gt;=100,VLOOKUP($AE14+AW$1,STOCK!$F$10:$AB$209,17,0),0)),0),0)</f>
        <v>0</v>
      </c>
      <c r="BX14" s="24">
        <f>IFERROR(IF($AH14&gt;=1,(IF($AE14&gt;=100,VLOOKUP($AE14+AX$1,STOCK!$F$10:$AB$209,17,0),0)),0),0)</f>
        <v>0</v>
      </c>
    </row>
    <row r="15" spans="1:82" ht="20.100000000000001" customHeight="1" x14ac:dyDescent="0.25">
      <c r="D15" s="1">
        <v>2</v>
      </c>
      <c r="E15" s="1">
        <f>IFERROR(IF($E$13&gt;=D15,SMALL(STUDENT!$O$8:$O$1507,$E$11+D15),0),0)</f>
        <v>0</v>
      </c>
      <c r="F15" s="10">
        <f t="shared" ref="F15:F78" si="2">IF(E15&gt;=100,D15,0)</f>
        <v>0</v>
      </c>
      <c r="G15" s="10" t="str">
        <f>IFERROR(IF($F15&gt;=1,VLOOKUP($E15,STUDENT!$O$8:$Z$1507,3,0),""),"")</f>
        <v/>
      </c>
      <c r="H15" s="9" t="str">
        <f>IFERROR(IF($F15&gt;=1,VLOOKUP($E15,STUDENT!$O$8:$Z$1507,4,0),""),"")</f>
        <v/>
      </c>
      <c r="I15" s="20" t="str">
        <f t="shared" ref="I15:U78" si="3">IFERROR(IF($F15&gt;=1,VLOOKUP($E15,$AG$14:$AX$1513,I$5,0),""),"")</f>
        <v/>
      </c>
      <c r="J15" s="20" t="str">
        <f t="shared" si="3"/>
        <v/>
      </c>
      <c r="K15" s="20" t="str">
        <f t="shared" si="3"/>
        <v/>
      </c>
      <c r="L15" s="20" t="str">
        <f t="shared" si="3"/>
        <v/>
      </c>
      <c r="M15" s="20" t="str">
        <f t="shared" si="3"/>
        <v/>
      </c>
      <c r="N15" s="20" t="str">
        <f t="shared" si="3"/>
        <v/>
      </c>
      <c r="O15" s="20" t="str">
        <f t="shared" si="3"/>
        <v/>
      </c>
      <c r="P15" s="20" t="str">
        <f t="shared" si="3"/>
        <v/>
      </c>
      <c r="Q15" s="20" t="str">
        <f t="shared" si="3"/>
        <v/>
      </c>
      <c r="R15" s="20" t="str">
        <f t="shared" si="3"/>
        <v/>
      </c>
      <c r="S15" s="20" t="str">
        <f t="shared" si="3"/>
        <v/>
      </c>
      <c r="T15" s="20" t="str">
        <f t="shared" si="3"/>
        <v/>
      </c>
      <c r="U15" s="20" t="str">
        <f t="shared" si="3"/>
        <v/>
      </c>
      <c r="V15" s="21" t="str">
        <f>IFERROR(IF($F15&gt;=1,VLOOKUP($E15,STUDENT!$O$8:$Z$1507,12,0),""),"")</f>
        <v/>
      </c>
      <c r="W15" s="22"/>
      <c r="AC15" s="1">
        <f t="shared" ref="AC15:AC78" si="4">IFERROR(IF(AG15&gt;=101,LEFT(AG15,1)*100,0),0)</f>
        <v>0</v>
      </c>
      <c r="AD15" s="1">
        <f>IFERROR(IF(LEN(AK15)&gt;=1,VLOOKUP(HLOOKUP(AK15,PROFILE!$K$5:$V$8,4,0),PROFILE!$F$1:$G$3,2,0),0),0)</f>
        <v>0</v>
      </c>
      <c r="AE15" s="1">
        <f t="shared" ref="AE15:AE78" si="5">IFERROR(IF(AG15&gt;=101,LEFT(AG15,1)*100,0),0)</f>
        <v>0</v>
      </c>
      <c r="AF15" s="1">
        <v>2</v>
      </c>
      <c r="AG15" s="1">
        <f>IFERROR(IF($AG$12&gt;=AF15,SMALL(STUDENT!$O$8:$O$1507,$AG$11+AF15),0),0)</f>
        <v>0</v>
      </c>
      <c r="AH15" s="1">
        <f t="shared" ref="AH15:AH78" si="6">IF(AG15&gt;=100,AF15,0)</f>
        <v>0</v>
      </c>
      <c r="AI15" s="1" t="str">
        <f>IFERROR(IF($AH15&gt;=1,VLOOKUP($AG15,STUDENT!$O$8:$Z$1507,3,0),""),"")</f>
        <v/>
      </c>
      <c r="AJ15" s="1" t="str">
        <f>IFERROR(IF($AH15&gt;=1,VLOOKUP($AG15,STUDENT!$O$8:$Z$1507,4,0),""),"")</f>
        <v/>
      </c>
      <c r="AK15" s="1" t="str">
        <f>IFERROR(IF($AH15&gt;=1,VLOOKUP($AG15,STUDENT!$O$8:$Z$1507,6,0),""),"")</f>
        <v/>
      </c>
      <c r="AL15" s="1" t="str">
        <f t="shared" ref="AL15:AL78" si="7">IFERROR(IF($AH15&gt;=1,(IF($AD15=1,(IF(BL15&gt;=1,$AI$2,"")),IF($AD15=2,(IF(AY15&gt;=1,$AI$1,"")),IF($AD15=3,(IF(MOD($AG15+AL$1,2)=0,(IF(AY15&gt;=1,$AI$1,"")),IF(MOD($AG15+AL$1,2)=1,(IF(BL15&gt;=1,$AI$2,"")),""))),"")))),""),"")</f>
        <v/>
      </c>
      <c r="AM15" s="1" t="str">
        <f t="shared" ref="AM15:AM78" si="8">IFERROR(IF($AH15&gt;=1,(IF($AD15=1,(IF(BM15&gt;=1,$AI$2,"")),IF($AD15=2,(IF(AZ15&gt;=1,$AI$1,"")),IF($AD15=3,(IF(MOD($AG15+AM$1,2)=0,(IF(AZ15&gt;=1,$AI$1,"")),IF(MOD($AG15+AM$1,2)=1,(IF(BM15&gt;=1,$AI$2,"")),""))),"")))),""),"")</f>
        <v/>
      </c>
      <c r="AN15" s="1" t="str">
        <f t="shared" ref="AN15:AN78" si="9">IFERROR(IF($AH15&gt;=1,(IF($AD15=1,(IF(BN15&gt;=1,$AI$2,"")),IF($AD15=2,(IF(BA15&gt;=1,$AI$1,"")),IF($AD15=3,(IF(MOD($AG15+AN$1,2)=0,(IF(BA15&gt;=1,$AI$1,"")),IF(MOD($AG15+AN$1,2)=1,(IF(BN15&gt;=1,$AI$2,"")),""))),"")))),""),"")</f>
        <v/>
      </c>
      <c r="AO15" s="1" t="str">
        <f t="shared" ref="AO15:AO78" si="10">IFERROR(IF($AH15&gt;=1,(IF($AD15=1,(IF(BO15&gt;=1,$AI$2,"")),IF($AD15=2,(IF(BB15&gt;=1,$AI$1,"")),IF($AD15=3,(IF(MOD($AG15+AO$1,2)=0,(IF(BB15&gt;=1,$AI$1,"")),IF(MOD($AG15+AO$1,2)=1,(IF(BO15&gt;=1,$AI$2,"")),""))),"")))),""),"")</f>
        <v/>
      </c>
      <c r="AP15" s="1" t="str">
        <f t="shared" ref="AP15:AP78" si="11">IFERROR(IF($AH15&gt;=1,(IF($AD15=1,(IF(BP15&gt;=1,$AI$2,"")),IF($AD15=2,(IF(BC15&gt;=1,$AI$1,"")),IF($AD15=3,(IF(MOD($AG15+AP$1,2)=0,(IF(BC15&gt;=1,$AI$1,"")),IF(MOD($AG15+AP$1,2)=1,(IF(BP15&gt;=1,$AI$2,"")),""))),"")))),""),"")</f>
        <v/>
      </c>
      <c r="AQ15" s="1" t="str">
        <f t="shared" ref="AQ15:AQ78" si="12">IFERROR(IF($AH15&gt;=1,(IF($AD15=1,(IF(BQ15&gt;=1,$AI$2,"")),IF($AD15=2,(IF(BD15&gt;=1,$AI$1,"")),IF($AD15=3,(IF(MOD($AG15+AQ$1,2)=0,(IF(BD15&gt;=1,$AI$1,"")),IF(MOD($AG15+AQ$1,2)=1,(IF(BQ15&gt;=1,$AI$2,"")),""))),"")))),""),"")</f>
        <v/>
      </c>
      <c r="AR15" s="1" t="str">
        <f t="shared" ref="AR15:AR78" si="13">IFERROR(IF($AH15&gt;=1,(IF($AD15=1,(IF(BR15&gt;=1,$AI$2,"")),IF($AD15=2,(IF(BE15&gt;=1,$AI$1,"")),IF($AD15=3,(IF(MOD($AG15+AR$1,2)=0,(IF(BE15&gt;=1,$AI$1,"")),IF(MOD($AG15+AR$1,2)=1,(IF(BR15&gt;=1,$AI$2,"")),""))),"")))),""),"")</f>
        <v/>
      </c>
      <c r="AS15" s="1" t="str">
        <f t="shared" ref="AS15:AS78" si="14">IFERROR(IF($AH15&gt;=1,(IF($AD15=1,(IF(BS15&gt;=1,$AI$2,"")),IF($AD15=2,(IF(BF15&gt;=1,$AI$1,"")),IF($AD15=3,(IF(MOD($AG15+AS$1,2)=0,(IF(BF15&gt;=1,$AI$1,"")),IF(MOD($AG15+AS$1,2)=1,(IF(BS15&gt;=1,$AI$2,"")),""))),"")))),""),"")</f>
        <v/>
      </c>
      <c r="AT15" s="1" t="str">
        <f t="shared" ref="AT15:AT78" si="15">IFERROR(IF($AH15&gt;=1,(IF($AD15=1,(IF(BT15&gt;=1,$AI$2,"")),IF($AD15=2,(IF(BG15&gt;=1,$AI$1,"")),IF($AD15=3,(IF(MOD($AG15+AT$1,2)=0,(IF(BG15&gt;=1,$AI$1,"")),IF(MOD($AG15+AT$1,2)=1,(IF(BT15&gt;=1,$AI$2,"")),""))),"")))),""),"")</f>
        <v/>
      </c>
      <c r="AU15" s="1" t="str">
        <f t="shared" ref="AU15:AU78" si="16">IFERROR(IF($AH15&gt;=1,(IF($AD15=1,(IF(BU15&gt;=1,$AI$2,"")),IF($AD15=2,(IF(BH15&gt;=1,$AI$1,"")),IF($AD15=3,(IF(MOD($AG15+AU$1,2)=0,(IF(BH15&gt;=1,$AI$1,"")),IF(MOD($AG15+AU$1,2)=1,(IF(BU15&gt;=1,$AI$2,"")),""))),"")))),""),"")</f>
        <v/>
      </c>
      <c r="AV15" s="1" t="str">
        <f t="shared" ref="AV15:AV78" si="17">IFERROR(IF($AH15&gt;=1,(IF($AD15=1,(IF(BV15&gt;=1,$AI$2,"")),IF($AD15=2,(IF(BI15&gt;=1,$AI$1,"")),IF($AD15=3,(IF(MOD($AG15+AV$1,2)=0,(IF(BI15&gt;=1,$AI$1,"")),IF(MOD($AG15+AV$1,2)=1,(IF(BV15&gt;=1,$AI$2,"")),""))),"")))),""),"")</f>
        <v/>
      </c>
      <c r="AW15" s="1" t="str">
        <f t="shared" ref="AW15:AW78" si="18">IFERROR(IF($AH15&gt;=1,(IF($AD15=1,(IF(BW15&gt;=1,$AI$2,"")),IF($AD15=2,(IF(BJ15&gt;=1,$AI$1,"")),IF($AD15=3,(IF(MOD($AG15+AW$1,2)=0,(IF(BJ15&gt;=1,$AI$1,"")),IF(MOD($AG15+AW$1,2)=1,(IF(BW15&gt;=1,$AI$2,"")),""))),"")))),""),"")</f>
        <v/>
      </c>
      <c r="AX15" s="1" t="str">
        <f t="shared" ref="AX15:AX78" si="19">IFERROR(IF($AH15&gt;=1,(IF($AD15=1,(IF(BX15&gt;=1,$AI$2,"")),IF($AD15=2,(IF(BK15&gt;=1,$AI$1,"")),IF($AD15=3,(IF(MOD($AG15+AX$1,2)=0,(IF(BK15&gt;=1,$AI$1,"")),IF(MOD($AG15+AX$1,2)=1,(IF(BX15&gt;=1,$AI$2,"")),""))),"")))),""),"")</f>
        <v/>
      </c>
      <c r="AY15" s="1">
        <f>IFERROR(IF($AE15&gt;$AE14,VLOOKUP($AC15+AL$1,STOCK!$F$10:$AB$209,16,0),IF($AE15=$AE14,(IF(AY14&gt;=1,AY14-COUNTIFS($AE14:$AE14,$AC15,AL14:AL14,$AI$1),0)),0)),0)</f>
        <v>0</v>
      </c>
      <c r="AZ15" s="1">
        <f>IFERROR(IF($AE15&gt;$AE14,VLOOKUP($AC15+AM$1,STOCK!$F$10:$AB$209,16,0),IF($AE15=$AE14,(IF(AZ14&gt;=1,AZ14-COUNTIFS($AE14:$AE14,$AC15,AM14:AM14,$AI$1),0)),0)),0)</f>
        <v>0</v>
      </c>
      <c r="BA15" s="1">
        <f>IFERROR(IF($AE15&gt;$AE14,VLOOKUP($AC15+AN$1,STOCK!$F$10:$AB$209,16,0),IF($AE15=$AE14,(IF(BA14&gt;=1,BA14-COUNTIFS($AE14:$AE14,$AC15,AN14:AN14,$AI$1),0)),0)),0)</f>
        <v>0</v>
      </c>
      <c r="BB15" s="1">
        <f>IFERROR(IF($AE15&gt;$AE14,VLOOKUP($AC15+AO$1,STOCK!$F$10:$AB$209,16,0),IF($AE15=$AE14,(IF(BB14&gt;=1,BB14-COUNTIFS($AE14:$AE14,$AC15,AO14:AO14,$AI$1),0)),0)),0)</f>
        <v>0</v>
      </c>
      <c r="BC15" s="1">
        <f>IFERROR(IF($AE15&gt;$AE14,VLOOKUP($AC15+AP$1,STOCK!$F$10:$AB$209,16,0),IF($AE15=$AE14,(IF(BC14&gt;=1,BC14-COUNTIFS($AE14:$AE14,$AC15,AP14:AP14,$AI$1),0)),0)),0)</f>
        <v>0</v>
      </c>
      <c r="BD15" s="1">
        <f>IFERROR(IF($AE15&gt;$AE14,VLOOKUP($AC15+AQ$1,STOCK!$F$10:$AB$209,16,0),IF($AE15=$AE14,(IF(BD14&gt;=1,BD14-COUNTIFS($AE14:$AE14,$AC15,AQ14:AQ14,$AI$1),0)),0)),0)</f>
        <v>0</v>
      </c>
      <c r="BE15" s="1">
        <f>IFERROR(IF($AE15&gt;$AE14,VLOOKUP($AC15+AR$1,STOCK!$F$10:$AB$209,16,0),IF($AE15=$AE14,(IF(BE14&gt;=1,BE14-COUNTIFS($AE14:$AE14,$AC15,AR14:AR14,$AI$1),0)),0)),0)</f>
        <v>0</v>
      </c>
      <c r="BF15" s="1">
        <f>IFERROR(IF($AE15&gt;$AE14,VLOOKUP($AC15+AS$1,STOCK!$F$10:$AB$209,16,0),IF($AE15=$AE14,(IF(BF14&gt;=1,BF14-COUNTIFS($AE14:$AE14,$AC15,AS14:AS14,$AI$1),0)),0)),0)</f>
        <v>0</v>
      </c>
      <c r="BG15" s="1">
        <f>IFERROR(IF($AE15&gt;$AE14,VLOOKUP($AC15+AT$1,STOCK!$F$10:$AB$209,16,0),IF($AE15=$AE14,(IF(BG14&gt;=1,BG14-COUNTIFS($AE14:$AE14,$AC15,AT14:AT14,$AI$1),0)),0)),0)</f>
        <v>0</v>
      </c>
      <c r="BH15" s="1">
        <f>IFERROR(IF($AE15&gt;$AE14,VLOOKUP($AC15+AU$1,STOCK!$F$10:$AB$209,16,0),IF($AE15=$AE14,(IF(BH14&gt;=1,BH14-COUNTIFS($AE14:$AE14,$AC15,AU14:AU14,$AI$1),0)),0)),0)</f>
        <v>0</v>
      </c>
      <c r="BI15" s="1">
        <f>IFERROR(IF($AE15&gt;$AE14,VLOOKUP($AC15+AV$1,STOCK!$F$10:$AB$209,16,0),IF($AE15=$AE14,(IF(BI14&gt;=1,BI14-COUNTIFS($AE14:$AE14,$AC15,AV14:AV14,$AI$1),0)),0)),0)</f>
        <v>0</v>
      </c>
      <c r="BJ15" s="1">
        <f>IFERROR(IF($AE15&gt;$AE14,VLOOKUP($AC15+AW$1,STOCK!$F$10:$AB$209,16,0),IF($AE15=$AE14,(IF(BJ14&gt;=1,BJ14-COUNTIFS($AE14:$AE14,$AC15,AW14:AW14,$AI$1),0)),0)),0)</f>
        <v>0</v>
      </c>
      <c r="BK15" s="1">
        <f>IFERROR(IF($AE15&gt;$AE14,VLOOKUP($AC15+AX$1,STOCK!$F$10:$AB$209,16,0),IF($AE15=$AE14,(IF(BK14&gt;=1,BK14-COUNTIFS($AE14:$AE14,$AC15,AX14:AX14,$AI$1),0)),0)),0)</f>
        <v>0</v>
      </c>
      <c r="BL15" s="1">
        <f>IFERROR(IF($AE15&gt;$AE14,VLOOKUP($AC15+AL$1,STOCK!$F$10:$AB$209,17,0),IF($AE15=$AE14,(IF(BL14&gt;=1,BL14-COUNTIFS($AE14:$AE14,$AC15,AL14:AL14,$AI$2),0)),0)),0)</f>
        <v>0</v>
      </c>
      <c r="BM15" s="1">
        <f>IFERROR(IF($AE15&gt;$AE14,VLOOKUP($AC15+AM$1,STOCK!$F$10:$AB$209,17,0),IF($AE15=$AE14,(IF(BM14&gt;=1,BM14-COUNTIFS($AE14:$AE14,$AC15,AM14:AM14,$AI$2),0)),0)),0)</f>
        <v>0</v>
      </c>
      <c r="BN15" s="1">
        <f>IFERROR(IF($AE15&gt;$AE14,VLOOKUP($AC15+AN$1,STOCK!$F$10:$AB$209,17,0),IF($AE15=$AE14,(IF(BN14&gt;=1,BN14-COUNTIFS($AE14:$AE14,$AC15,AN14:AN14,$AI$2),0)),0)),0)</f>
        <v>0</v>
      </c>
      <c r="BO15" s="1">
        <f>IFERROR(IF($AE15&gt;$AE14,VLOOKUP($AC15+AO$1,STOCK!$F$10:$AB$209,17,0),IF($AE15=$AE14,(IF(BO14&gt;=1,BO14-COUNTIFS($AE14:$AE14,$AC15,AO14:AO14,$AI$2),0)),0)),0)</f>
        <v>0</v>
      </c>
      <c r="BP15" s="1">
        <f>IFERROR(IF($AE15&gt;$AE14,VLOOKUP($AC15+AP$1,STOCK!$F$10:$AB$209,17,0),IF($AE15=$AE14,(IF(BP14&gt;=1,BP14-COUNTIFS($AE14:$AE14,$AC15,AP14:AP14,$AI$2),0)),0)),0)</f>
        <v>0</v>
      </c>
      <c r="BQ15" s="1">
        <f>IFERROR(IF($AE15&gt;$AE14,VLOOKUP($AC15+AQ$1,STOCK!$F$10:$AB$209,17,0),IF($AE15=$AE14,(IF(BQ14&gt;=1,BQ14-COUNTIFS($AE14:$AE14,$AC15,AQ14:AQ14,$AI$2),0)),0)),0)</f>
        <v>0</v>
      </c>
      <c r="BR15" s="1">
        <f>IFERROR(IF($AE15&gt;$AE14,VLOOKUP($AC15+AR$1,STOCK!$F$10:$AB$209,17,0),IF($AE15=$AE14,(IF(BR14&gt;=1,BR14-COUNTIFS($AE14:$AE14,$AC15,AR14:AR14,$AI$2),0)),0)),0)</f>
        <v>0</v>
      </c>
      <c r="BS15" s="1">
        <f>IFERROR(IF($AE15&gt;$AE14,VLOOKUP($AC15+AS$1,STOCK!$F$10:$AB$209,17,0),IF($AE15=$AE14,(IF(BS14&gt;=1,BS14-COUNTIFS($AE14:$AE14,$AC15,AS14:AS14,$AI$2),0)),0)),0)</f>
        <v>0</v>
      </c>
      <c r="BT15" s="1">
        <f>IFERROR(IF($AE15&gt;$AE14,VLOOKUP($AC15+AT$1,STOCK!$F$10:$AB$209,17,0),IF($AE15=$AE14,(IF(BT14&gt;=1,BT14-COUNTIFS($AE14:$AE14,$AC15,AT14:AT14,$AI$2),0)),0)),0)</f>
        <v>0</v>
      </c>
      <c r="BU15" s="1">
        <f>IFERROR(IF($AE15&gt;$AE14,VLOOKUP($AC15+AU$1,STOCK!$F$10:$AB$209,17,0),IF($AE15=$AE14,(IF(BU14&gt;=1,BU14-COUNTIFS($AE14:$AE14,$AC15,AU14:AU14,$AI$2),0)),0)),0)</f>
        <v>0</v>
      </c>
      <c r="BV15" s="1">
        <f>IFERROR(IF($AE15&gt;$AE14,VLOOKUP($AC15+AV$1,STOCK!$F$10:$AB$209,17,0),IF($AE15=$AE14,(IF(BV14&gt;=1,BV14-COUNTIFS($AE14:$AE14,$AC15,AV14:AV14,$AI$2),0)),0)),0)</f>
        <v>0</v>
      </c>
      <c r="BW15" s="1">
        <f>IFERROR(IF($AE15&gt;$AE14,VLOOKUP($AC15+AW$1,STOCK!$F$10:$AB$209,17,0),IF($AE15=$AE14,(IF(BW14&gt;=1,BW14-COUNTIFS($AE14:$AE14,$AC15,AW14:AW14,$AI$2),0)),0)),0)</f>
        <v>0</v>
      </c>
      <c r="BX15" s="1">
        <f>IFERROR(IF($AE15&gt;$AE14,VLOOKUP($AC15+AX$1,STOCK!$F$10:$AB$209,17,0),IF($AE15=$AE14,(IF(BX14&gt;=1,BX14-COUNTIFS($AE14:$AE14,$AC15,AX14:AX14,$AI$2),0)),0)),0)</f>
        <v>0</v>
      </c>
    </row>
    <row r="16" spans="1:82" ht="20.100000000000001" customHeight="1" x14ac:dyDescent="0.25">
      <c r="D16" s="1">
        <v>3</v>
      </c>
      <c r="E16" s="1">
        <f>IFERROR(IF($E$13&gt;=D16,SMALL(STUDENT!$O$8:$O$1507,$E$11+D16),0),0)</f>
        <v>0</v>
      </c>
      <c r="F16" s="10">
        <f t="shared" si="2"/>
        <v>0</v>
      </c>
      <c r="G16" s="10" t="str">
        <f>IFERROR(IF($F16&gt;=1,VLOOKUP($E16,STUDENT!$O$8:$Z$1507,3,0),""),"")</f>
        <v/>
      </c>
      <c r="H16" s="9" t="str">
        <f>IFERROR(IF($F16&gt;=1,VLOOKUP($E16,STUDENT!$O$8:$Z$1507,4,0),""),"")</f>
        <v/>
      </c>
      <c r="I16" s="20" t="str">
        <f t="shared" si="3"/>
        <v/>
      </c>
      <c r="J16" s="20" t="str">
        <f t="shared" si="3"/>
        <v/>
      </c>
      <c r="K16" s="20" t="str">
        <f t="shared" si="3"/>
        <v/>
      </c>
      <c r="L16" s="20" t="str">
        <f t="shared" si="3"/>
        <v/>
      </c>
      <c r="M16" s="20" t="str">
        <f t="shared" si="3"/>
        <v/>
      </c>
      <c r="N16" s="20" t="str">
        <f t="shared" si="3"/>
        <v/>
      </c>
      <c r="O16" s="20" t="str">
        <f t="shared" si="3"/>
        <v/>
      </c>
      <c r="P16" s="20" t="str">
        <f t="shared" si="3"/>
        <v/>
      </c>
      <c r="Q16" s="20" t="str">
        <f t="shared" si="3"/>
        <v/>
      </c>
      <c r="R16" s="20" t="str">
        <f t="shared" si="3"/>
        <v/>
      </c>
      <c r="S16" s="20" t="str">
        <f t="shared" si="3"/>
        <v/>
      </c>
      <c r="T16" s="20" t="str">
        <f t="shared" si="3"/>
        <v/>
      </c>
      <c r="U16" s="20" t="str">
        <f t="shared" si="3"/>
        <v/>
      </c>
      <c r="V16" s="21" t="str">
        <f>IFERROR(IF($F16&gt;=1,VLOOKUP($E16,STUDENT!$O$8:$Z$1507,12,0),""),"")</f>
        <v/>
      </c>
      <c r="W16" s="22"/>
      <c r="AC16" s="1">
        <f t="shared" si="4"/>
        <v>0</v>
      </c>
      <c r="AD16" s="1">
        <f>IFERROR(IF(LEN(AK16)&gt;=1,VLOOKUP(HLOOKUP(AK16,PROFILE!$K$5:$V$8,4,0),PROFILE!$F$1:$G$3,2,0),0),0)</f>
        <v>0</v>
      </c>
      <c r="AE16" s="1">
        <f t="shared" si="5"/>
        <v>0</v>
      </c>
      <c r="AF16" s="1">
        <v>3</v>
      </c>
      <c r="AG16" s="1">
        <f>IFERROR(IF($AG$12&gt;=AF16,SMALL(STUDENT!$O$8:$O$1507,$AG$11+AF16),0),0)</f>
        <v>0</v>
      </c>
      <c r="AH16" s="1">
        <f t="shared" si="6"/>
        <v>0</v>
      </c>
      <c r="AI16" s="1" t="str">
        <f>IFERROR(IF($AH16&gt;=1,VLOOKUP($AG16,STUDENT!$O$8:$Z$1507,3,0),""),"")</f>
        <v/>
      </c>
      <c r="AJ16" s="1" t="str">
        <f>IFERROR(IF($AH16&gt;=1,VLOOKUP($AG16,STUDENT!$O$8:$Z$1507,4,0),""),"")</f>
        <v/>
      </c>
      <c r="AK16" s="1" t="str">
        <f>IFERROR(IF($AH16&gt;=1,VLOOKUP($AG16,STUDENT!$O$8:$Z$1507,6,0),""),"")</f>
        <v/>
      </c>
      <c r="AL16" s="1" t="str">
        <f t="shared" si="7"/>
        <v/>
      </c>
      <c r="AM16" s="1" t="str">
        <f t="shared" si="8"/>
        <v/>
      </c>
      <c r="AN16" s="1" t="str">
        <f t="shared" si="9"/>
        <v/>
      </c>
      <c r="AO16" s="1" t="str">
        <f t="shared" si="10"/>
        <v/>
      </c>
      <c r="AP16" s="1" t="str">
        <f t="shared" si="11"/>
        <v/>
      </c>
      <c r="AQ16" s="1" t="str">
        <f t="shared" si="12"/>
        <v/>
      </c>
      <c r="AR16" s="1" t="str">
        <f t="shared" si="13"/>
        <v/>
      </c>
      <c r="AS16" s="1" t="str">
        <f t="shared" si="14"/>
        <v/>
      </c>
      <c r="AT16" s="1" t="str">
        <f t="shared" si="15"/>
        <v/>
      </c>
      <c r="AU16" s="1" t="str">
        <f t="shared" si="16"/>
        <v/>
      </c>
      <c r="AV16" s="1" t="str">
        <f t="shared" si="17"/>
        <v/>
      </c>
      <c r="AW16" s="1" t="str">
        <f t="shared" si="18"/>
        <v/>
      </c>
      <c r="AX16" s="1" t="str">
        <f t="shared" si="19"/>
        <v/>
      </c>
      <c r="AY16" s="1">
        <f>IFERROR(IF($AE16&gt;$AE15,VLOOKUP($AC16+AL$1,STOCK!$F$10:$AB$209,16,0),IF($AE16=$AE15,(IF(AY15&gt;=1,AY15-COUNTIFS($AE15:$AE15,$AC16,AL15:AL15,$AI$1),0)),0)),0)</f>
        <v>0</v>
      </c>
      <c r="AZ16" s="1">
        <f>IFERROR(IF($AE16&gt;$AE15,VLOOKUP($AC16+AM$1,STOCK!$F$10:$AB$209,16,0),IF($AE16=$AE15,(IF(AZ15&gt;=1,AZ15-COUNTIFS($AE15:$AE15,$AC16,AM15:AM15,$AI$1),0)),0)),0)</f>
        <v>0</v>
      </c>
      <c r="BA16" s="1">
        <f>IFERROR(IF($AE16&gt;$AE15,VLOOKUP($AC16+AN$1,STOCK!$F$10:$AB$209,16,0),IF($AE16=$AE15,(IF(BA15&gt;=1,BA15-COUNTIFS($AE15:$AE15,$AC16,AN15:AN15,$AI$1),0)),0)),0)</f>
        <v>0</v>
      </c>
      <c r="BB16" s="1">
        <f>IFERROR(IF($AE16&gt;$AE15,VLOOKUP($AC16+AO$1,STOCK!$F$10:$AB$209,16,0),IF($AE16=$AE15,(IF(BB15&gt;=1,BB15-COUNTIFS($AE15:$AE15,$AC16,AO15:AO15,$AI$1),0)),0)),0)</f>
        <v>0</v>
      </c>
      <c r="BC16" s="1">
        <f>IFERROR(IF($AE16&gt;$AE15,VLOOKUP($AC16+AP$1,STOCK!$F$10:$AB$209,16,0),IF($AE16=$AE15,(IF(BC15&gt;=1,BC15-COUNTIFS($AE15:$AE15,$AC16,AP15:AP15,$AI$1),0)),0)),0)</f>
        <v>0</v>
      </c>
      <c r="BD16" s="1">
        <f>IFERROR(IF($AE16&gt;$AE15,VLOOKUP($AC16+AQ$1,STOCK!$F$10:$AB$209,16,0),IF($AE16=$AE15,(IF(BD15&gt;=1,BD15-COUNTIFS($AE15:$AE15,$AC16,AQ15:AQ15,$AI$1),0)),0)),0)</f>
        <v>0</v>
      </c>
      <c r="BE16" s="1">
        <f>IFERROR(IF($AE16&gt;$AE15,VLOOKUP($AC16+AR$1,STOCK!$F$10:$AB$209,16,0),IF($AE16=$AE15,(IF(BE15&gt;=1,BE15-COUNTIFS($AE15:$AE15,$AC16,AR15:AR15,$AI$1),0)),0)),0)</f>
        <v>0</v>
      </c>
      <c r="BF16" s="1">
        <f>IFERROR(IF($AE16&gt;$AE15,VLOOKUP($AC16+AS$1,STOCK!$F$10:$AB$209,16,0),IF($AE16=$AE15,(IF(BF15&gt;=1,BF15-COUNTIFS($AE15:$AE15,$AC16,AS15:AS15,$AI$1),0)),0)),0)</f>
        <v>0</v>
      </c>
      <c r="BG16" s="1">
        <f>IFERROR(IF($AE16&gt;$AE15,VLOOKUP($AC16+AT$1,STOCK!$F$10:$AB$209,16,0),IF($AE16=$AE15,(IF(BG15&gt;=1,BG15-COUNTIFS($AE15:$AE15,$AC16,AT15:AT15,$AI$1),0)),0)),0)</f>
        <v>0</v>
      </c>
      <c r="BH16" s="1">
        <f>IFERROR(IF($AE16&gt;$AE15,VLOOKUP($AC16+AU$1,STOCK!$F$10:$AB$209,16,0),IF($AE16=$AE15,(IF(BH15&gt;=1,BH15-COUNTIFS($AE15:$AE15,$AC16,AU15:AU15,$AI$1),0)),0)),0)</f>
        <v>0</v>
      </c>
      <c r="BI16" s="1">
        <f>IFERROR(IF($AE16&gt;$AE15,VLOOKUP($AC16+AV$1,STOCK!$F$10:$AB$209,16,0),IF($AE16=$AE15,(IF(BI15&gt;=1,BI15-COUNTIFS($AE15:$AE15,$AC16,AV15:AV15,$AI$1),0)),0)),0)</f>
        <v>0</v>
      </c>
      <c r="BJ16" s="1">
        <f>IFERROR(IF($AE16&gt;$AE15,VLOOKUP($AC16+AW$1,STOCK!$F$10:$AB$209,16,0),IF($AE16=$AE15,(IF(BJ15&gt;=1,BJ15-COUNTIFS($AE15:$AE15,$AC16,AW15:AW15,$AI$1),0)),0)),0)</f>
        <v>0</v>
      </c>
      <c r="BK16" s="1">
        <f>IFERROR(IF($AE16&gt;$AE15,VLOOKUP($AC16+AX$1,STOCK!$F$10:$AB$209,16,0),IF($AE16=$AE15,(IF(BK15&gt;=1,BK15-COUNTIFS($AE15:$AE15,$AC16,AX15:AX15,$AI$1),0)),0)),0)</f>
        <v>0</v>
      </c>
      <c r="BL16" s="1">
        <f>IFERROR(IF($AE16&gt;$AE15,VLOOKUP($AC16+AL$1,STOCK!$F$10:$AB$209,17,0),IF($AE16=$AE15,(IF(BL15&gt;=1,BL15-COUNTIFS($AE15:$AE15,$AC16,AL15:AL15,$AI$2),0)),0)),0)</f>
        <v>0</v>
      </c>
      <c r="BM16" s="1">
        <f>IFERROR(IF($AE16&gt;$AE15,VLOOKUP($AC16+AM$1,STOCK!$F$10:$AB$209,17,0),IF($AE16=$AE15,(IF(BM15&gt;=1,BM15-COUNTIFS($AE15:$AE15,$AC16,AM15:AM15,$AI$2),0)),0)),0)</f>
        <v>0</v>
      </c>
      <c r="BN16" s="1">
        <f>IFERROR(IF($AE16&gt;$AE15,VLOOKUP($AC16+AN$1,STOCK!$F$10:$AB$209,17,0),IF($AE16=$AE15,(IF(BN15&gt;=1,BN15-COUNTIFS($AE15:$AE15,$AC16,AN15:AN15,$AI$2),0)),0)),0)</f>
        <v>0</v>
      </c>
      <c r="BO16" s="1">
        <f>IFERROR(IF($AE16&gt;$AE15,VLOOKUP($AC16+AO$1,STOCK!$F$10:$AB$209,17,0),IF($AE16=$AE15,(IF(BO15&gt;=1,BO15-COUNTIFS($AE15:$AE15,$AC16,AO15:AO15,$AI$2),0)),0)),0)</f>
        <v>0</v>
      </c>
      <c r="BP16" s="1">
        <f>IFERROR(IF($AE16&gt;$AE15,VLOOKUP($AC16+AP$1,STOCK!$F$10:$AB$209,17,0),IF($AE16=$AE15,(IF(BP15&gt;=1,BP15-COUNTIFS($AE15:$AE15,$AC16,AP15:AP15,$AI$2),0)),0)),0)</f>
        <v>0</v>
      </c>
      <c r="BQ16" s="1">
        <f>IFERROR(IF($AE16&gt;$AE15,VLOOKUP($AC16+AQ$1,STOCK!$F$10:$AB$209,17,0),IF($AE16=$AE15,(IF(BQ15&gt;=1,BQ15-COUNTIFS($AE15:$AE15,$AC16,AQ15:AQ15,$AI$2),0)),0)),0)</f>
        <v>0</v>
      </c>
      <c r="BR16" s="1">
        <f>IFERROR(IF($AE16&gt;$AE15,VLOOKUP($AC16+AR$1,STOCK!$F$10:$AB$209,17,0),IF($AE16=$AE15,(IF(BR15&gt;=1,BR15-COUNTIFS($AE15:$AE15,$AC16,AR15:AR15,$AI$2),0)),0)),0)</f>
        <v>0</v>
      </c>
      <c r="BS16" s="1">
        <f>IFERROR(IF($AE16&gt;$AE15,VLOOKUP($AC16+AS$1,STOCK!$F$10:$AB$209,17,0),IF($AE16=$AE15,(IF(BS15&gt;=1,BS15-COUNTIFS($AE15:$AE15,$AC16,AS15:AS15,$AI$2),0)),0)),0)</f>
        <v>0</v>
      </c>
      <c r="BT16" s="1">
        <f>IFERROR(IF($AE16&gt;$AE15,VLOOKUP($AC16+AT$1,STOCK!$F$10:$AB$209,17,0),IF($AE16=$AE15,(IF(BT15&gt;=1,BT15-COUNTIFS($AE15:$AE15,$AC16,AT15:AT15,$AI$2),0)),0)),0)</f>
        <v>0</v>
      </c>
      <c r="BU16" s="1">
        <f>IFERROR(IF($AE16&gt;$AE15,VLOOKUP($AC16+AU$1,STOCK!$F$10:$AB$209,17,0),IF($AE16=$AE15,(IF(BU15&gt;=1,BU15-COUNTIFS($AE15:$AE15,$AC16,AU15:AU15,$AI$2),0)),0)),0)</f>
        <v>0</v>
      </c>
      <c r="BV16" s="1">
        <f>IFERROR(IF($AE16&gt;$AE15,VLOOKUP($AC16+AV$1,STOCK!$F$10:$AB$209,17,0),IF($AE16=$AE15,(IF(BV15&gt;=1,BV15-COUNTIFS($AE15:$AE15,$AC16,AV15:AV15,$AI$2),0)),0)),0)</f>
        <v>0</v>
      </c>
      <c r="BW16" s="1">
        <f>IFERROR(IF($AE16&gt;$AE15,VLOOKUP($AC16+AW$1,STOCK!$F$10:$AB$209,17,0),IF($AE16=$AE15,(IF(BW15&gt;=1,BW15-COUNTIFS($AE15:$AE15,$AC16,AW15:AW15,$AI$2),0)),0)),0)</f>
        <v>0</v>
      </c>
      <c r="BX16" s="1">
        <f>IFERROR(IF($AE16&gt;$AE15,VLOOKUP($AC16+AX$1,STOCK!$F$10:$AB$209,17,0),IF($AE16=$AE15,(IF(BX15&gt;=1,BX15-COUNTIFS($AE15:$AE15,$AC16,AX15:AX15,$AI$2),0)),0)),0)</f>
        <v>0</v>
      </c>
    </row>
    <row r="17" spans="4:76" ht="20.100000000000001" customHeight="1" x14ac:dyDescent="0.25">
      <c r="D17" s="1">
        <v>4</v>
      </c>
      <c r="E17" s="1">
        <f>IFERROR(IF($E$13&gt;=D17,SMALL(STUDENT!$O$8:$O$1507,$E$11+D17),0),0)</f>
        <v>0</v>
      </c>
      <c r="F17" s="10">
        <f t="shared" si="2"/>
        <v>0</v>
      </c>
      <c r="G17" s="10" t="str">
        <f>IFERROR(IF($F17&gt;=1,VLOOKUP($E17,STUDENT!$O$8:$Z$1507,3,0),""),"")</f>
        <v/>
      </c>
      <c r="H17" s="9" t="str">
        <f>IFERROR(IF($F17&gt;=1,VLOOKUP($E17,STUDENT!$O$8:$Z$1507,4,0),""),"")</f>
        <v/>
      </c>
      <c r="I17" s="20" t="str">
        <f t="shared" si="3"/>
        <v/>
      </c>
      <c r="J17" s="20" t="str">
        <f t="shared" si="3"/>
        <v/>
      </c>
      <c r="K17" s="20" t="str">
        <f t="shared" si="3"/>
        <v/>
      </c>
      <c r="L17" s="20" t="str">
        <f t="shared" si="3"/>
        <v/>
      </c>
      <c r="M17" s="20" t="str">
        <f t="shared" si="3"/>
        <v/>
      </c>
      <c r="N17" s="20" t="str">
        <f t="shared" si="3"/>
        <v/>
      </c>
      <c r="O17" s="20" t="str">
        <f t="shared" si="3"/>
        <v/>
      </c>
      <c r="P17" s="20" t="str">
        <f t="shared" si="3"/>
        <v/>
      </c>
      <c r="Q17" s="20" t="str">
        <f t="shared" si="3"/>
        <v/>
      </c>
      <c r="R17" s="20" t="str">
        <f t="shared" si="3"/>
        <v/>
      </c>
      <c r="S17" s="20" t="str">
        <f t="shared" si="3"/>
        <v/>
      </c>
      <c r="T17" s="20" t="str">
        <f t="shared" si="3"/>
        <v/>
      </c>
      <c r="U17" s="20" t="str">
        <f t="shared" si="3"/>
        <v/>
      </c>
      <c r="V17" s="21" t="str">
        <f>IFERROR(IF($F17&gt;=1,VLOOKUP($E17,STUDENT!$O$8:$Z$1507,12,0),""),"")</f>
        <v/>
      </c>
      <c r="W17" s="22"/>
      <c r="AC17" s="1">
        <f t="shared" si="4"/>
        <v>0</v>
      </c>
      <c r="AD17" s="1">
        <f>IFERROR(IF(LEN(AK17)&gt;=1,VLOOKUP(HLOOKUP(AK17,PROFILE!$K$5:$V$8,4,0),PROFILE!$F$1:$G$3,2,0),0),0)</f>
        <v>0</v>
      </c>
      <c r="AE17" s="1">
        <f t="shared" si="5"/>
        <v>0</v>
      </c>
      <c r="AF17" s="1">
        <v>4</v>
      </c>
      <c r="AG17" s="1">
        <f>IFERROR(IF($AG$12&gt;=AF17,SMALL(STUDENT!$O$8:$O$1507,$AG$11+AF17),0),0)</f>
        <v>0</v>
      </c>
      <c r="AH17" s="1">
        <f t="shared" si="6"/>
        <v>0</v>
      </c>
      <c r="AI17" s="1" t="str">
        <f>IFERROR(IF($AH17&gt;=1,VLOOKUP($AG17,STUDENT!$O$8:$Z$1507,3,0),""),"")</f>
        <v/>
      </c>
      <c r="AJ17" s="1" t="str">
        <f>IFERROR(IF($AH17&gt;=1,VLOOKUP($AG17,STUDENT!$O$8:$Z$1507,4,0),""),"")</f>
        <v/>
      </c>
      <c r="AK17" s="1" t="str">
        <f>IFERROR(IF($AH17&gt;=1,VLOOKUP($AG17,STUDENT!$O$8:$Z$1507,6,0),""),"")</f>
        <v/>
      </c>
      <c r="AL17" s="1" t="str">
        <f t="shared" si="7"/>
        <v/>
      </c>
      <c r="AM17" s="1" t="str">
        <f t="shared" si="8"/>
        <v/>
      </c>
      <c r="AN17" s="1" t="str">
        <f t="shared" si="9"/>
        <v/>
      </c>
      <c r="AO17" s="1" t="str">
        <f t="shared" si="10"/>
        <v/>
      </c>
      <c r="AP17" s="1" t="str">
        <f t="shared" si="11"/>
        <v/>
      </c>
      <c r="AQ17" s="1" t="str">
        <f t="shared" si="12"/>
        <v/>
      </c>
      <c r="AR17" s="1" t="str">
        <f t="shared" si="13"/>
        <v/>
      </c>
      <c r="AS17" s="1" t="str">
        <f t="shared" si="14"/>
        <v/>
      </c>
      <c r="AT17" s="1" t="str">
        <f t="shared" si="15"/>
        <v/>
      </c>
      <c r="AU17" s="1" t="str">
        <f t="shared" si="16"/>
        <v/>
      </c>
      <c r="AV17" s="1" t="str">
        <f t="shared" si="17"/>
        <v/>
      </c>
      <c r="AW17" s="1" t="str">
        <f t="shared" si="18"/>
        <v/>
      </c>
      <c r="AX17" s="1" t="str">
        <f t="shared" si="19"/>
        <v/>
      </c>
      <c r="AY17" s="1">
        <f>IFERROR(IF($AE17&gt;$AE16,VLOOKUP($AC17+AL$1,STOCK!$F$10:$AB$209,16,0),IF($AE17=$AE16,(IF(AY16&gt;=1,AY16-COUNTIFS($AE16:$AE16,$AC17,AL16:AL16,$AI$1),0)),0)),0)</f>
        <v>0</v>
      </c>
      <c r="AZ17" s="1">
        <f>IFERROR(IF($AE17&gt;$AE16,VLOOKUP($AC17+AM$1,STOCK!$F$10:$AB$209,16,0),IF($AE17=$AE16,(IF(AZ16&gt;=1,AZ16-COUNTIFS($AE16:$AE16,$AC17,AM16:AM16,$AI$1),0)),0)),0)</f>
        <v>0</v>
      </c>
      <c r="BA17" s="1">
        <f>IFERROR(IF($AE17&gt;$AE16,VLOOKUP($AC17+AN$1,STOCK!$F$10:$AB$209,16,0),IF($AE17=$AE16,(IF(BA16&gt;=1,BA16-COUNTIFS($AE16:$AE16,$AC17,AN16:AN16,$AI$1),0)),0)),0)</f>
        <v>0</v>
      </c>
      <c r="BB17" s="1">
        <f>IFERROR(IF($AE17&gt;$AE16,VLOOKUP($AC17+AO$1,STOCK!$F$10:$AB$209,16,0),IF($AE17=$AE16,(IF(BB16&gt;=1,BB16-COUNTIFS($AE16:$AE16,$AC17,AO16:AO16,$AI$1),0)),0)),0)</f>
        <v>0</v>
      </c>
      <c r="BC17" s="1">
        <f>IFERROR(IF($AE17&gt;$AE16,VLOOKUP($AC17+AP$1,STOCK!$F$10:$AB$209,16,0),IF($AE17=$AE16,(IF(BC16&gt;=1,BC16-COUNTIFS($AE16:$AE16,$AC17,AP16:AP16,$AI$1),0)),0)),0)</f>
        <v>0</v>
      </c>
      <c r="BD17" s="1">
        <f>IFERROR(IF($AE17&gt;$AE16,VLOOKUP($AC17+AQ$1,STOCK!$F$10:$AB$209,16,0),IF($AE17=$AE16,(IF(BD16&gt;=1,BD16-COUNTIFS($AE16:$AE16,$AC17,AQ16:AQ16,$AI$1),0)),0)),0)</f>
        <v>0</v>
      </c>
      <c r="BE17" s="1">
        <f>IFERROR(IF($AE17&gt;$AE16,VLOOKUP($AC17+AR$1,STOCK!$F$10:$AB$209,16,0),IF($AE17=$AE16,(IF(BE16&gt;=1,BE16-COUNTIFS($AE16:$AE16,$AC17,AR16:AR16,$AI$1),0)),0)),0)</f>
        <v>0</v>
      </c>
      <c r="BF17" s="1">
        <f>IFERROR(IF($AE17&gt;$AE16,VLOOKUP($AC17+AS$1,STOCK!$F$10:$AB$209,16,0),IF($AE17=$AE16,(IF(BF16&gt;=1,BF16-COUNTIFS($AE16:$AE16,$AC17,AS16:AS16,$AI$1),0)),0)),0)</f>
        <v>0</v>
      </c>
      <c r="BG17" s="1">
        <f>IFERROR(IF($AE17&gt;$AE16,VLOOKUP($AC17+AT$1,STOCK!$F$10:$AB$209,16,0),IF($AE17=$AE16,(IF(BG16&gt;=1,BG16-COUNTIFS($AE16:$AE16,$AC17,AT16:AT16,$AI$1),0)),0)),0)</f>
        <v>0</v>
      </c>
      <c r="BH17" s="1">
        <f>IFERROR(IF($AE17&gt;$AE16,VLOOKUP($AC17+AU$1,STOCK!$F$10:$AB$209,16,0),IF($AE17=$AE16,(IF(BH16&gt;=1,BH16-COUNTIFS($AE16:$AE16,$AC17,AU16:AU16,$AI$1),0)),0)),0)</f>
        <v>0</v>
      </c>
      <c r="BI17" s="1">
        <f>IFERROR(IF($AE17&gt;$AE16,VLOOKUP($AC17+AV$1,STOCK!$F$10:$AB$209,16,0),IF($AE17=$AE16,(IF(BI16&gt;=1,BI16-COUNTIFS($AE16:$AE16,$AC17,AV16:AV16,$AI$1),0)),0)),0)</f>
        <v>0</v>
      </c>
      <c r="BJ17" s="1">
        <f>IFERROR(IF($AE17&gt;$AE16,VLOOKUP($AC17+AW$1,STOCK!$F$10:$AB$209,16,0),IF($AE17=$AE16,(IF(BJ16&gt;=1,BJ16-COUNTIFS($AE16:$AE16,$AC17,AW16:AW16,$AI$1),0)),0)),0)</f>
        <v>0</v>
      </c>
      <c r="BK17" s="1">
        <f>IFERROR(IF($AE17&gt;$AE16,VLOOKUP($AC17+AX$1,STOCK!$F$10:$AB$209,16,0),IF($AE17=$AE16,(IF(BK16&gt;=1,BK16-COUNTIFS($AE16:$AE16,$AC17,AX16:AX16,$AI$1),0)),0)),0)</f>
        <v>0</v>
      </c>
      <c r="BL17" s="1">
        <f>IFERROR(IF($AE17&gt;$AE16,VLOOKUP($AC17+AL$1,STOCK!$F$10:$AB$209,17,0),IF($AE17=$AE16,(IF(BL16&gt;=1,BL16-COUNTIFS($AE16:$AE16,$AC17,AL16:AL16,$AI$2),0)),0)),0)</f>
        <v>0</v>
      </c>
      <c r="BM17" s="1">
        <f>IFERROR(IF($AE17&gt;$AE16,VLOOKUP($AC17+AM$1,STOCK!$F$10:$AB$209,17,0),IF($AE17=$AE16,(IF(BM16&gt;=1,BM16-COUNTIFS($AE16:$AE16,$AC17,AM16:AM16,$AI$2),0)),0)),0)</f>
        <v>0</v>
      </c>
      <c r="BN17" s="1">
        <f>IFERROR(IF($AE17&gt;$AE16,VLOOKUP($AC17+AN$1,STOCK!$F$10:$AB$209,17,0),IF($AE17=$AE16,(IF(BN16&gt;=1,BN16-COUNTIFS($AE16:$AE16,$AC17,AN16:AN16,$AI$2),0)),0)),0)</f>
        <v>0</v>
      </c>
      <c r="BO17" s="1">
        <f>IFERROR(IF($AE17&gt;$AE16,VLOOKUP($AC17+AO$1,STOCK!$F$10:$AB$209,17,0),IF($AE17=$AE16,(IF(BO16&gt;=1,BO16-COUNTIFS($AE16:$AE16,$AC17,AO16:AO16,$AI$2),0)),0)),0)</f>
        <v>0</v>
      </c>
      <c r="BP17" s="1">
        <f>IFERROR(IF($AE17&gt;$AE16,VLOOKUP($AC17+AP$1,STOCK!$F$10:$AB$209,17,0),IF($AE17=$AE16,(IF(BP16&gt;=1,BP16-COUNTIFS($AE16:$AE16,$AC17,AP16:AP16,$AI$2),0)),0)),0)</f>
        <v>0</v>
      </c>
      <c r="BQ17" s="1">
        <f>IFERROR(IF($AE17&gt;$AE16,VLOOKUP($AC17+AQ$1,STOCK!$F$10:$AB$209,17,0),IF($AE17=$AE16,(IF(BQ16&gt;=1,BQ16-COUNTIFS($AE16:$AE16,$AC17,AQ16:AQ16,$AI$2),0)),0)),0)</f>
        <v>0</v>
      </c>
      <c r="BR17" s="1">
        <f>IFERROR(IF($AE17&gt;$AE16,VLOOKUP($AC17+AR$1,STOCK!$F$10:$AB$209,17,0),IF($AE17=$AE16,(IF(BR16&gt;=1,BR16-COUNTIFS($AE16:$AE16,$AC17,AR16:AR16,$AI$2),0)),0)),0)</f>
        <v>0</v>
      </c>
      <c r="BS17" s="1">
        <f>IFERROR(IF($AE17&gt;$AE16,VLOOKUP($AC17+AS$1,STOCK!$F$10:$AB$209,17,0),IF($AE17=$AE16,(IF(BS16&gt;=1,BS16-COUNTIFS($AE16:$AE16,$AC17,AS16:AS16,$AI$2),0)),0)),0)</f>
        <v>0</v>
      </c>
      <c r="BT17" s="1">
        <f>IFERROR(IF($AE17&gt;$AE16,VLOOKUP($AC17+AT$1,STOCK!$F$10:$AB$209,17,0),IF($AE17=$AE16,(IF(BT16&gt;=1,BT16-COUNTIFS($AE16:$AE16,$AC17,AT16:AT16,$AI$2),0)),0)),0)</f>
        <v>0</v>
      </c>
      <c r="BU17" s="1">
        <f>IFERROR(IF($AE17&gt;$AE16,VLOOKUP($AC17+AU$1,STOCK!$F$10:$AB$209,17,0),IF($AE17=$AE16,(IF(BU16&gt;=1,BU16-COUNTIFS($AE16:$AE16,$AC17,AU16:AU16,$AI$2),0)),0)),0)</f>
        <v>0</v>
      </c>
      <c r="BV17" s="1">
        <f>IFERROR(IF($AE17&gt;$AE16,VLOOKUP($AC17+AV$1,STOCK!$F$10:$AB$209,17,0),IF($AE17=$AE16,(IF(BV16&gt;=1,BV16-COUNTIFS($AE16:$AE16,$AC17,AV16:AV16,$AI$2),0)),0)),0)</f>
        <v>0</v>
      </c>
      <c r="BW17" s="1">
        <f>IFERROR(IF($AE17&gt;$AE16,VLOOKUP($AC17+AW$1,STOCK!$F$10:$AB$209,17,0),IF($AE17=$AE16,(IF(BW16&gt;=1,BW16-COUNTIFS($AE16:$AE16,$AC17,AW16:AW16,$AI$2),0)),0)),0)</f>
        <v>0</v>
      </c>
      <c r="BX17" s="1">
        <f>IFERROR(IF($AE17&gt;$AE16,VLOOKUP($AC17+AX$1,STOCK!$F$10:$AB$209,17,0),IF($AE17=$AE16,(IF(BX16&gt;=1,BX16-COUNTIFS($AE16:$AE16,$AC17,AX16:AX16,$AI$2),0)),0)),0)</f>
        <v>0</v>
      </c>
    </row>
    <row r="18" spans="4:76" ht="20.100000000000001" customHeight="1" x14ac:dyDescent="0.25">
      <c r="D18" s="1">
        <v>5</v>
      </c>
      <c r="E18" s="1">
        <f>IFERROR(IF($E$13&gt;=D18,SMALL(STUDENT!$O$8:$O$1507,$E$11+D18),0),0)</f>
        <v>0</v>
      </c>
      <c r="F18" s="10">
        <f t="shared" si="2"/>
        <v>0</v>
      </c>
      <c r="G18" s="10" t="str">
        <f>IFERROR(IF($F18&gt;=1,VLOOKUP($E18,STUDENT!$O$8:$Z$1507,3,0),""),"")</f>
        <v/>
      </c>
      <c r="H18" s="9" t="str">
        <f>IFERROR(IF($F18&gt;=1,VLOOKUP($E18,STUDENT!$O$8:$Z$1507,4,0),""),"")</f>
        <v/>
      </c>
      <c r="I18" s="20" t="str">
        <f t="shared" si="3"/>
        <v/>
      </c>
      <c r="J18" s="20" t="str">
        <f t="shared" si="3"/>
        <v/>
      </c>
      <c r="K18" s="20" t="str">
        <f t="shared" si="3"/>
        <v/>
      </c>
      <c r="L18" s="20" t="str">
        <f t="shared" si="3"/>
        <v/>
      </c>
      <c r="M18" s="20" t="str">
        <f t="shared" si="3"/>
        <v/>
      </c>
      <c r="N18" s="20" t="str">
        <f t="shared" si="3"/>
        <v/>
      </c>
      <c r="O18" s="20" t="str">
        <f t="shared" si="3"/>
        <v/>
      </c>
      <c r="P18" s="20" t="str">
        <f t="shared" si="3"/>
        <v/>
      </c>
      <c r="Q18" s="20" t="str">
        <f t="shared" si="3"/>
        <v/>
      </c>
      <c r="R18" s="20" t="str">
        <f t="shared" si="3"/>
        <v/>
      </c>
      <c r="S18" s="20" t="str">
        <f t="shared" si="3"/>
        <v/>
      </c>
      <c r="T18" s="20" t="str">
        <f t="shared" si="3"/>
        <v/>
      </c>
      <c r="U18" s="20" t="str">
        <f t="shared" si="3"/>
        <v/>
      </c>
      <c r="V18" s="21" t="str">
        <f>IFERROR(IF($F18&gt;=1,VLOOKUP($E18,STUDENT!$O$8:$Z$1507,12,0),""),"")</f>
        <v/>
      </c>
      <c r="W18" s="22"/>
      <c r="AC18" s="1">
        <f t="shared" si="4"/>
        <v>0</v>
      </c>
      <c r="AD18" s="1">
        <f>IFERROR(IF(LEN(AK18)&gt;=1,VLOOKUP(HLOOKUP(AK18,PROFILE!$K$5:$V$8,4,0),PROFILE!$F$1:$G$3,2,0),0),0)</f>
        <v>0</v>
      </c>
      <c r="AE18" s="1">
        <f t="shared" si="5"/>
        <v>0</v>
      </c>
      <c r="AF18" s="1">
        <v>5</v>
      </c>
      <c r="AG18" s="1">
        <f>IFERROR(IF($AG$12&gt;=AF18,SMALL(STUDENT!$O$8:$O$1507,$AG$11+AF18),0),0)</f>
        <v>0</v>
      </c>
      <c r="AH18" s="1">
        <f t="shared" si="6"/>
        <v>0</v>
      </c>
      <c r="AI18" s="1" t="str">
        <f>IFERROR(IF($AH18&gt;=1,VLOOKUP($AG18,STUDENT!$O$8:$Z$1507,3,0),""),"")</f>
        <v/>
      </c>
      <c r="AJ18" s="1" t="str">
        <f>IFERROR(IF($AH18&gt;=1,VLOOKUP($AG18,STUDENT!$O$8:$Z$1507,4,0),""),"")</f>
        <v/>
      </c>
      <c r="AK18" s="1" t="str">
        <f>IFERROR(IF($AH18&gt;=1,VLOOKUP($AG18,STUDENT!$O$8:$Z$1507,6,0),""),"")</f>
        <v/>
      </c>
      <c r="AL18" s="1" t="str">
        <f t="shared" si="7"/>
        <v/>
      </c>
      <c r="AM18" s="1" t="str">
        <f t="shared" si="8"/>
        <v/>
      </c>
      <c r="AN18" s="1" t="str">
        <f t="shared" si="9"/>
        <v/>
      </c>
      <c r="AO18" s="1" t="str">
        <f t="shared" si="10"/>
        <v/>
      </c>
      <c r="AP18" s="1" t="str">
        <f t="shared" si="11"/>
        <v/>
      </c>
      <c r="AQ18" s="1" t="str">
        <f t="shared" si="12"/>
        <v/>
      </c>
      <c r="AR18" s="1" t="str">
        <f t="shared" si="13"/>
        <v/>
      </c>
      <c r="AS18" s="1" t="str">
        <f t="shared" si="14"/>
        <v/>
      </c>
      <c r="AT18" s="1" t="str">
        <f t="shared" si="15"/>
        <v/>
      </c>
      <c r="AU18" s="1" t="str">
        <f t="shared" si="16"/>
        <v/>
      </c>
      <c r="AV18" s="1" t="str">
        <f t="shared" si="17"/>
        <v/>
      </c>
      <c r="AW18" s="1" t="str">
        <f t="shared" si="18"/>
        <v/>
      </c>
      <c r="AX18" s="1" t="str">
        <f t="shared" si="19"/>
        <v/>
      </c>
      <c r="AY18" s="1">
        <f>IFERROR(IF($AE18&gt;$AE17,VLOOKUP($AC18+AL$1,STOCK!$F$10:$AB$209,16,0),IF($AE18=$AE17,(IF(AY17&gt;=1,AY17-COUNTIFS($AE17:$AE17,$AC18,AL17:AL17,$AI$1),0)),0)),0)</f>
        <v>0</v>
      </c>
      <c r="AZ18" s="1">
        <f>IFERROR(IF($AE18&gt;$AE17,VLOOKUP($AC18+AM$1,STOCK!$F$10:$AB$209,16,0),IF($AE18=$AE17,(IF(AZ17&gt;=1,AZ17-COUNTIFS($AE17:$AE17,$AC18,AM17:AM17,$AI$1),0)),0)),0)</f>
        <v>0</v>
      </c>
      <c r="BA18" s="1">
        <f>IFERROR(IF($AE18&gt;$AE17,VLOOKUP($AC18+AN$1,STOCK!$F$10:$AB$209,16,0),IF($AE18=$AE17,(IF(BA17&gt;=1,BA17-COUNTIFS($AE17:$AE17,$AC18,AN17:AN17,$AI$1),0)),0)),0)</f>
        <v>0</v>
      </c>
      <c r="BB18" s="1">
        <f>IFERROR(IF($AE18&gt;$AE17,VLOOKUP($AC18+AO$1,STOCK!$F$10:$AB$209,16,0),IF($AE18=$AE17,(IF(BB17&gt;=1,BB17-COUNTIFS($AE17:$AE17,$AC18,AO17:AO17,$AI$1),0)),0)),0)</f>
        <v>0</v>
      </c>
      <c r="BC18" s="1">
        <f>IFERROR(IF($AE18&gt;$AE17,VLOOKUP($AC18+AP$1,STOCK!$F$10:$AB$209,16,0),IF($AE18=$AE17,(IF(BC17&gt;=1,BC17-COUNTIFS($AE17:$AE17,$AC18,AP17:AP17,$AI$1),0)),0)),0)</f>
        <v>0</v>
      </c>
      <c r="BD18" s="1">
        <f>IFERROR(IF($AE18&gt;$AE17,VLOOKUP($AC18+AQ$1,STOCK!$F$10:$AB$209,16,0),IF($AE18=$AE17,(IF(BD17&gt;=1,BD17-COUNTIFS($AE17:$AE17,$AC18,AQ17:AQ17,$AI$1),0)),0)),0)</f>
        <v>0</v>
      </c>
      <c r="BE18" s="1">
        <f>IFERROR(IF($AE18&gt;$AE17,VLOOKUP($AC18+AR$1,STOCK!$F$10:$AB$209,16,0),IF($AE18=$AE17,(IF(BE17&gt;=1,BE17-COUNTIFS($AE17:$AE17,$AC18,AR17:AR17,$AI$1),0)),0)),0)</f>
        <v>0</v>
      </c>
      <c r="BF18" s="1">
        <f>IFERROR(IF($AE18&gt;$AE17,VLOOKUP($AC18+AS$1,STOCK!$F$10:$AB$209,16,0),IF($AE18=$AE17,(IF(BF17&gt;=1,BF17-COUNTIFS($AE17:$AE17,$AC18,AS17:AS17,$AI$1),0)),0)),0)</f>
        <v>0</v>
      </c>
      <c r="BG18" s="1">
        <f>IFERROR(IF($AE18&gt;$AE17,VLOOKUP($AC18+AT$1,STOCK!$F$10:$AB$209,16,0),IF($AE18=$AE17,(IF(BG17&gt;=1,BG17-COUNTIFS($AE17:$AE17,$AC18,AT17:AT17,$AI$1),0)),0)),0)</f>
        <v>0</v>
      </c>
      <c r="BH18" s="1">
        <f>IFERROR(IF($AE18&gt;$AE17,VLOOKUP($AC18+AU$1,STOCK!$F$10:$AB$209,16,0),IF($AE18=$AE17,(IF(BH17&gt;=1,BH17-COUNTIFS($AE17:$AE17,$AC18,AU17:AU17,$AI$1),0)),0)),0)</f>
        <v>0</v>
      </c>
      <c r="BI18" s="1">
        <f>IFERROR(IF($AE18&gt;$AE17,VLOOKUP($AC18+AV$1,STOCK!$F$10:$AB$209,16,0),IF($AE18=$AE17,(IF(BI17&gt;=1,BI17-COUNTIFS($AE17:$AE17,$AC18,AV17:AV17,$AI$1),0)),0)),0)</f>
        <v>0</v>
      </c>
      <c r="BJ18" s="1">
        <f>IFERROR(IF($AE18&gt;$AE17,VLOOKUP($AC18+AW$1,STOCK!$F$10:$AB$209,16,0),IF($AE18=$AE17,(IF(BJ17&gt;=1,BJ17-COUNTIFS($AE17:$AE17,$AC18,AW17:AW17,$AI$1),0)),0)),0)</f>
        <v>0</v>
      </c>
      <c r="BK18" s="1">
        <f>IFERROR(IF($AE18&gt;$AE17,VLOOKUP($AC18+AX$1,STOCK!$F$10:$AB$209,16,0),IF($AE18=$AE17,(IF(BK17&gt;=1,BK17-COUNTIFS($AE17:$AE17,$AC18,AX17:AX17,$AI$1),0)),0)),0)</f>
        <v>0</v>
      </c>
      <c r="BL18" s="1">
        <f>IFERROR(IF($AE18&gt;$AE17,VLOOKUP($AC18+AL$1,STOCK!$F$10:$AB$209,17,0),IF($AE18=$AE17,(IF(BL17&gt;=1,BL17-COUNTIFS($AE17:$AE17,$AC18,AL17:AL17,$AI$2),0)),0)),0)</f>
        <v>0</v>
      </c>
      <c r="BM18" s="1">
        <f>IFERROR(IF($AE18&gt;$AE17,VLOOKUP($AC18+AM$1,STOCK!$F$10:$AB$209,17,0),IF($AE18=$AE17,(IF(BM17&gt;=1,BM17-COUNTIFS($AE17:$AE17,$AC18,AM17:AM17,$AI$2),0)),0)),0)</f>
        <v>0</v>
      </c>
      <c r="BN18" s="1">
        <f>IFERROR(IF($AE18&gt;$AE17,VLOOKUP($AC18+AN$1,STOCK!$F$10:$AB$209,17,0),IF($AE18=$AE17,(IF(BN17&gt;=1,BN17-COUNTIFS($AE17:$AE17,$AC18,AN17:AN17,$AI$2),0)),0)),0)</f>
        <v>0</v>
      </c>
      <c r="BO18" s="1">
        <f>IFERROR(IF($AE18&gt;$AE17,VLOOKUP($AC18+AO$1,STOCK!$F$10:$AB$209,17,0),IF($AE18=$AE17,(IF(BO17&gt;=1,BO17-COUNTIFS($AE17:$AE17,$AC18,AO17:AO17,$AI$2),0)),0)),0)</f>
        <v>0</v>
      </c>
      <c r="BP18" s="1">
        <f>IFERROR(IF($AE18&gt;$AE17,VLOOKUP($AC18+AP$1,STOCK!$F$10:$AB$209,17,0),IF($AE18=$AE17,(IF(BP17&gt;=1,BP17-COUNTIFS($AE17:$AE17,$AC18,AP17:AP17,$AI$2),0)),0)),0)</f>
        <v>0</v>
      </c>
      <c r="BQ18" s="1">
        <f>IFERROR(IF($AE18&gt;$AE17,VLOOKUP($AC18+AQ$1,STOCK!$F$10:$AB$209,17,0),IF($AE18=$AE17,(IF(BQ17&gt;=1,BQ17-COUNTIFS($AE17:$AE17,$AC18,AQ17:AQ17,$AI$2),0)),0)),0)</f>
        <v>0</v>
      </c>
      <c r="BR18" s="1">
        <f>IFERROR(IF($AE18&gt;$AE17,VLOOKUP($AC18+AR$1,STOCK!$F$10:$AB$209,17,0),IF($AE18=$AE17,(IF(BR17&gt;=1,BR17-COUNTIFS($AE17:$AE17,$AC18,AR17:AR17,$AI$2),0)),0)),0)</f>
        <v>0</v>
      </c>
      <c r="BS18" s="1">
        <f>IFERROR(IF($AE18&gt;$AE17,VLOOKUP($AC18+AS$1,STOCK!$F$10:$AB$209,17,0),IF($AE18=$AE17,(IF(BS17&gt;=1,BS17-COUNTIFS($AE17:$AE17,$AC18,AS17:AS17,$AI$2),0)),0)),0)</f>
        <v>0</v>
      </c>
      <c r="BT18" s="1">
        <f>IFERROR(IF($AE18&gt;$AE17,VLOOKUP($AC18+AT$1,STOCK!$F$10:$AB$209,17,0),IF($AE18=$AE17,(IF(BT17&gt;=1,BT17-COUNTIFS($AE17:$AE17,$AC18,AT17:AT17,$AI$2),0)),0)),0)</f>
        <v>0</v>
      </c>
      <c r="BU18" s="1">
        <f>IFERROR(IF($AE18&gt;$AE17,VLOOKUP($AC18+AU$1,STOCK!$F$10:$AB$209,17,0),IF($AE18=$AE17,(IF(BU17&gt;=1,BU17-COUNTIFS($AE17:$AE17,$AC18,AU17:AU17,$AI$2),0)),0)),0)</f>
        <v>0</v>
      </c>
      <c r="BV18" s="1">
        <f>IFERROR(IF($AE18&gt;$AE17,VLOOKUP($AC18+AV$1,STOCK!$F$10:$AB$209,17,0),IF($AE18=$AE17,(IF(BV17&gt;=1,BV17-COUNTIFS($AE17:$AE17,$AC18,AV17:AV17,$AI$2),0)),0)),0)</f>
        <v>0</v>
      </c>
      <c r="BW18" s="1">
        <f>IFERROR(IF($AE18&gt;$AE17,VLOOKUP($AC18+AW$1,STOCK!$F$10:$AB$209,17,0),IF($AE18=$AE17,(IF(BW17&gt;=1,BW17-COUNTIFS($AE17:$AE17,$AC18,AW17:AW17,$AI$2),0)),0)),0)</f>
        <v>0</v>
      </c>
      <c r="BX18" s="1">
        <f>IFERROR(IF($AE18&gt;$AE17,VLOOKUP($AC18+AX$1,STOCK!$F$10:$AB$209,17,0),IF($AE18=$AE17,(IF(BX17&gt;=1,BX17-COUNTIFS($AE17:$AE17,$AC18,AX17:AX17,$AI$2),0)),0)),0)</f>
        <v>0</v>
      </c>
    </row>
    <row r="19" spans="4:76" ht="20.100000000000001" customHeight="1" x14ac:dyDescent="0.25">
      <c r="D19" s="1">
        <v>6</v>
      </c>
      <c r="E19" s="1">
        <f>IFERROR(IF($E$13&gt;=D19,SMALL(STUDENT!$O$8:$O$1507,$E$11+D19),0),0)</f>
        <v>0</v>
      </c>
      <c r="F19" s="10">
        <f t="shared" si="2"/>
        <v>0</v>
      </c>
      <c r="G19" s="10" t="str">
        <f>IFERROR(IF($F19&gt;=1,VLOOKUP($E19,STUDENT!$O$8:$Z$1507,3,0),""),"")</f>
        <v/>
      </c>
      <c r="H19" s="9" t="str">
        <f>IFERROR(IF($F19&gt;=1,VLOOKUP($E19,STUDENT!$O$8:$Z$1507,4,0),""),"")</f>
        <v/>
      </c>
      <c r="I19" s="20" t="str">
        <f t="shared" si="3"/>
        <v/>
      </c>
      <c r="J19" s="20" t="str">
        <f t="shared" si="3"/>
        <v/>
      </c>
      <c r="K19" s="20" t="str">
        <f t="shared" si="3"/>
        <v/>
      </c>
      <c r="L19" s="20" t="str">
        <f t="shared" si="3"/>
        <v/>
      </c>
      <c r="M19" s="20" t="str">
        <f t="shared" si="3"/>
        <v/>
      </c>
      <c r="N19" s="20" t="str">
        <f t="shared" si="3"/>
        <v/>
      </c>
      <c r="O19" s="20" t="str">
        <f t="shared" si="3"/>
        <v/>
      </c>
      <c r="P19" s="20" t="str">
        <f t="shared" si="3"/>
        <v/>
      </c>
      <c r="Q19" s="20" t="str">
        <f t="shared" si="3"/>
        <v/>
      </c>
      <c r="R19" s="20" t="str">
        <f t="shared" si="3"/>
        <v/>
      </c>
      <c r="S19" s="20" t="str">
        <f t="shared" si="3"/>
        <v/>
      </c>
      <c r="T19" s="20" t="str">
        <f t="shared" si="3"/>
        <v/>
      </c>
      <c r="U19" s="20" t="str">
        <f t="shared" si="3"/>
        <v/>
      </c>
      <c r="V19" s="21" t="str">
        <f>IFERROR(IF($F19&gt;=1,VLOOKUP($E19,STUDENT!$O$8:$Z$1507,12,0),""),"")</f>
        <v/>
      </c>
      <c r="W19" s="22"/>
      <c r="AC19" s="1">
        <f t="shared" si="4"/>
        <v>0</v>
      </c>
      <c r="AD19" s="1">
        <f>IFERROR(IF(LEN(AK19)&gt;=1,VLOOKUP(HLOOKUP(AK19,PROFILE!$K$5:$V$8,4,0),PROFILE!$F$1:$G$3,2,0),0),0)</f>
        <v>0</v>
      </c>
      <c r="AE19" s="1">
        <f t="shared" si="5"/>
        <v>0</v>
      </c>
      <c r="AF19" s="1">
        <v>6</v>
      </c>
      <c r="AG19" s="1">
        <f>IFERROR(IF($AG$12&gt;=AF19,SMALL(STUDENT!$O$8:$O$1507,$AG$11+AF19),0),0)</f>
        <v>0</v>
      </c>
      <c r="AH19" s="1">
        <f t="shared" si="6"/>
        <v>0</v>
      </c>
      <c r="AI19" s="1" t="str">
        <f>IFERROR(IF($AH19&gt;=1,VLOOKUP($AG19,STUDENT!$O$8:$Z$1507,3,0),""),"")</f>
        <v/>
      </c>
      <c r="AJ19" s="1" t="str">
        <f>IFERROR(IF($AH19&gt;=1,VLOOKUP($AG19,STUDENT!$O$8:$Z$1507,4,0),""),"")</f>
        <v/>
      </c>
      <c r="AK19" s="1" t="str">
        <f>IFERROR(IF($AH19&gt;=1,VLOOKUP($AG19,STUDENT!$O$8:$Z$1507,6,0),""),"")</f>
        <v/>
      </c>
      <c r="AL19" s="1" t="str">
        <f t="shared" si="7"/>
        <v/>
      </c>
      <c r="AM19" s="1" t="str">
        <f t="shared" si="8"/>
        <v/>
      </c>
      <c r="AN19" s="1" t="str">
        <f t="shared" si="9"/>
        <v/>
      </c>
      <c r="AO19" s="1" t="str">
        <f t="shared" si="10"/>
        <v/>
      </c>
      <c r="AP19" s="1" t="str">
        <f t="shared" si="11"/>
        <v/>
      </c>
      <c r="AQ19" s="1" t="str">
        <f t="shared" si="12"/>
        <v/>
      </c>
      <c r="AR19" s="1" t="str">
        <f t="shared" si="13"/>
        <v/>
      </c>
      <c r="AS19" s="1" t="str">
        <f t="shared" si="14"/>
        <v/>
      </c>
      <c r="AT19" s="1" t="str">
        <f t="shared" si="15"/>
        <v/>
      </c>
      <c r="AU19" s="1" t="str">
        <f t="shared" si="16"/>
        <v/>
      </c>
      <c r="AV19" s="1" t="str">
        <f t="shared" si="17"/>
        <v/>
      </c>
      <c r="AW19" s="1" t="str">
        <f t="shared" si="18"/>
        <v/>
      </c>
      <c r="AX19" s="1" t="str">
        <f t="shared" si="19"/>
        <v/>
      </c>
      <c r="AY19" s="1">
        <f>IFERROR(IF($AE19&gt;$AE18,VLOOKUP($AC19+AL$1,STOCK!$F$10:$AB$209,16,0),IF($AE19=$AE18,(IF(AY18&gt;=1,AY18-COUNTIFS($AE18:$AE18,$AC19,AL18:AL18,$AI$1),0)),0)),0)</f>
        <v>0</v>
      </c>
      <c r="AZ19" s="1">
        <f>IFERROR(IF($AE19&gt;$AE18,VLOOKUP($AC19+AM$1,STOCK!$F$10:$AB$209,16,0),IF($AE19=$AE18,(IF(AZ18&gt;=1,AZ18-COUNTIFS($AE18:$AE18,$AC19,AM18:AM18,$AI$1),0)),0)),0)</f>
        <v>0</v>
      </c>
      <c r="BA19" s="1">
        <f>IFERROR(IF($AE19&gt;$AE18,VLOOKUP($AC19+AN$1,STOCK!$F$10:$AB$209,16,0),IF($AE19=$AE18,(IF(BA18&gt;=1,BA18-COUNTIFS($AE18:$AE18,$AC19,AN18:AN18,$AI$1),0)),0)),0)</f>
        <v>0</v>
      </c>
      <c r="BB19" s="1">
        <f>IFERROR(IF($AE19&gt;$AE18,VLOOKUP($AC19+AO$1,STOCK!$F$10:$AB$209,16,0),IF($AE19=$AE18,(IF(BB18&gt;=1,BB18-COUNTIFS($AE18:$AE18,$AC19,AO18:AO18,$AI$1),0)),0)),0)</f>
        <v>0</v>
      </c>
      <c r="BC19" s="1">
        <f>IFERROR(IF($AE19&gt;$AE18,VLOOKUP($AC19+AP$1,STOCK!$F$10:$AB$209,16,0),IF($AE19=$AE18,(IF(BC18&gt;=1,BC18-COUNTIFS($AE18:$AE18,$AC19,AP18:AP18,$AI$1),0)),0)),0)</f>
        <v>0</v>
      </c>
      <c r="BD19" s="1">
        <f>IFERROR(IF($AE19&gt;$AE18,VLOOKUP($AC19+AQ$1,STOCK!$F$10:$AB$209,16,0),IF($AE19=$AE18,(IF(BD18&gt;=1,BD18-COUNTIFS($AE18:$AE18,$AC19,AQ18:AQ18,$AI$1),0)),0)),0)</f>
        <v>0</v>
      </c>
      <c r="BE19" s="1">
        <f>IFERROR(IF($AE19&gt;$AE18,VLOOKUP($AC19+AR$1,STOCK!$F$10:$AB$209,16,0),IF($AE19=$AE18,(IF(BE18&gt;=1,BE18-COUNTIFS($AE18:$AE18,$AC19,AR18:AR18,$AI$1),0)),0)),0)</f>
        <v>0</v>
      </c>
      <c r="BF19" s="1">
        <f>IFERROR(IF($AE19&gt;$AE18,VLOOKUP($AC19+AS$1,STOCK!$F$10:$AB$209,16,0),IF($AE19=$AE18,(IF(BF18&gt;=1,BF18-COUNTIFS($AE18:$AE18,$AC19,AS18:AS18,$AI$1),0)),0)),0)</f>
        <v>0</v>
      </c>
      <c r="BG19" s="1">
        <f>IFERROR(IF($AE19&gt;$AE18,VLOOKUP($AC19+AT$1,STOCK!$F$10:$AB$209,16,0),IF($AE19=$AE18,(IF(BG18&gt;=1,BG18-COUNTIFS($AE18:$AE18,$AC19,AT18:AT18,$AI$1),0)),0)),0)</f>
        <v>0</v>
      </c>
      <c r="BH19" s="1">
        <f>IFERROR(IF($AE19&gt;$AE18,VLOOKUP($AC19+AU$1,STOCK!$F$10:$AB$209,16,0),IF($AE19=$AE18,(IF(BH18&gt;=1,BH18-COUNTIFS($AE18:$AE18,$AC19,AU18:AU18,$AI$1),0)),0)),0)</f>
        <v>0</v>
      </c>
      <c r="BI19" s="1">
        <f>IFERROR(IF($AE19&gt;$AE18,VLOOKUP($AC19+AV$1,STOCK!$F$10:$AB$209,16,0),IF($AE19=$AE18,(IF(BI18&gt;=1,BI18-COUNTIFS($AE18:$AE18,$AC19,AV18:AV18,$AI$1),0)),0)),0)</f>
        <v>0</v>
      </c>
      <c r="BJ19" s="1">
        <f>IFERROR(IF($AE19&gt;$AE18,VLOOKUP($AC19+AW$1,STOCK!$F$10:$AB$209,16,0),IF($AE19=$AE18,(IF(BJ18&gt;=1,BJ18-COUNTIFS($AE18:$AE18,$AC19,AW18:AW18,$AI$1),0)),0)),0)</f>
        <v>0</v>
      </c>
      <c r="BK19" s="1">
        <f>IFERROR(IF($AE19&gt;$AE18,VLOOKUP($AC19+AX$1,STOCK!$F$10:$AB$209,16,0),IF($AE19=$AE18,(IF(BK18&gt;=1,BK18-COUNTIFS($AE18:$AE18,$AC19,AX18:AX18,$AI$1),0)),0)),0)</f>
        <v>0</v>
      </c>
      <c r="BL19" s="1">
        <f>IFERROR(IF($AE19&gt;$AE18,VLOOKUP($AC19+AL$1,STOCK!$F$10:$AB$209,17,0),IF($AE19=$AE18,(IF(BL18&gt;=1,BL18-COUNTIFS($AE18:$AE18,$AC19,AL18:AL18,$AI$2),0)),0)),0)</f>
        <v>0</v>
      </c>
      <c r="BM19" s="1">
        <f>IFERROR(IF($AE19&gt;$AE18,VLOOKUP($AC19+AM$1,STOCK!$F$10:$AB$209,17,0),IF($AE19=$AE18,(IF(BM18&gt;=1,BM18-COUNTIFS($AE18:$AE18,$AC19,AM18:AM18,$AI$2),0)),0)),0)</f>
        <v>0</v>
      </c>
      <c r="BN19" s="1">
        <f>IFERROR(IF($AE19&gt;$AE18,VLOOKUP($AC19+AN$1,STOCK!$F$10:$AB$209,17,0),IF($AE19=$AE18,(IF(BN18&gt;=1,BN18-COUNTIFS($AE18:$AE18,$AC19,AN18:AN18,$AI$2),0)),0)),0)</f>
        <v>0</v>
      </c>
      <c r="BO19" s="1">
        <f>IFERROR(IF($AE19&gt;$AE18,VLOOKUP($AC19+AO$1,STOCK!$F$10:$AB$209,17,0),IF($AE19=$AE18,(IF(BO18&gt;=1,BO18-COUNTIFS($AE18:$AE18,$AC19,AO18:AO18,$AI$2),0)),0)),0)</f>
        <v>0</v>
      </c>
      <c r="BP19" s="1">
        <f>IFERROR(IF($AE19&gt;$AE18,VLOOKUP($AC19+AP$1,STOCK!$F$10:$AB$209,17,0),IF($AE19=$AE18,(IF(BP18&gt;=1,BP18-COUNTIFS($AE18:$AE18,$AC19,AP18:AP18,$AI$2),0)),0)),0)</f>
        <v>0</v>
      </c>
      <c r="BQ19" s="1">
        <f>IFERROR(IF($AE19&gt;$AE18,VLOOKUP($AC19+AQ$1,STOCK!$F$10:$AB$209,17,0),IF($AE19=$AE18,(IF(BQ18&gt;=1,BQ18-COUNTIFS($AE18:$AE18,$AC19,AQ18:AQ18,$AI$2),0)),0)),0)</f>
        <v>0</v>
      </c>
      <c r="BR19" s="1">
        <f>IFERROR(IF($AE19&gt;$AE18,VLOOKUP($AC19+AR$1,STOCK!$F$10:$AB$209,17,0),IF($AE19=$AE18,(IF(BR18&gt;=1,BR18-COUNTIFS($AE18:$AE18,$AC19,AR18:AR18,$AI$2),0)),0)),0)</f>
        <v>0</v>
      </c>
      <c r="BS19" s="1">
        <f>IFERROR(IF($AE19&gt;$AE18,VLOOKUP($AC19+AS$1,STOCK!$F$10:$AB$209,17,0),IF($AE19=$AE18,(IF(BS18&gt;=1,BS18-COUNTIFS($AE18:$AE18,$AC19,AS18:AS18,$AI$2),0)),0)),0)</f>
        <v>0</v>
      </c>
      <c r="BT19" s="1">
        <f>IFERROR(IF($AE19&gt;$AE18,VLOOKUP($AC19+AT$1,STOCK!$F$10:$AB$209,17,0),IF($AE19=$AE18,(IF(BT18&gt;=1,BT18-COUNTIFS($AE18:$AE18,$AC19,AT18:AT18,$AI$2),0)),0)),0)</f>
        <v>0</v>
      </c>
      <c r="BU19" s="1">
        <f>IFERROR(IF($AE19&gt;$AE18,VLOOKUP($AC19+AU$1,STOCK!$F$10:$AB$209,17,0),IF($AE19=$AE18,(IF(BU18&gt;=1,BU18-COUNTIFS($AE18:$AE18,$AC19,AU18:AU18,$AI$2),0)),0)),0)</f>
        <v>0</v>
      </c>
      <c r="BV19" s="1">
        <f>IFERROR(IF($AE19&gt;$AE18,VLOOKUP($AC19+AV$1,STOCK!$F$10:$AB$209,17,0),IF($AE19=$AE18,(IF(BV18&gt;=1,BV18-COUNTIFS($AE18:$AE18,$AC19,AV18:AV18,$AI$2),0)),0)),0)</f>
        <v>0</v>
      </c>
      <c r="BW19" s="1">
        <f>IFERROR(IF($AE19&gt;$AE18,VLOOKUP($AC19+AW$1,STOCK!$F$10:$AB$209,17,0),IF($AE19=$AE18,(IF(BW18&gt;=1,BW18-COUNTIFS($AE18:$AE18,$AC19,AW18:AW18,$AI$2),0)),0)),0)</f>
        <v>0</v>
      </c>
      <c r="BX19" s="1">
        <f>IFERROR(IF($AE19&gt;$AE18,VLOOKUP($AC19+AX$1,STOCK!$F$10:$AB$209,17,0),IF($AE19=$AE18,(IF(BX18&gt;=1,BX18-COUNTIFS($AE18:$AE18,$AC19,AX18:AX18,$AI$2),0)),0)),0)</f>
        <v>0</v>
      </c>
    </row>
    <row r="20" spans="4:76" ht="20.100000000000001" customHeight="1" x14ac:dyDescent="0.25">
      <c r="D20" s="1">
        <v>7</v>
      </c>
      <c r="E20" s="1">
        <f>IFERROR(IF($E$13&gt;=D20,SMALL(STUDENT!$O$8:$O$1507,$E$11+D20),0),0)</f>
        <v>0</v>
      </c>
      <c r="F20" s="10">
        <f t="shared" si="2"/>
        <v>0</v>
      </c>
      <c r="G20" s="10" t="str">
        <f>IFERROR(IF($F20&gt;=1,VLOOKUP($E20,STUDENT!$O$8:$Z$1507,3,0),""),"")</f>
        <v/>
      </c>
      <c r="H20" s="9" t="str">
        <f>IFERROR(IF($F20&gt;=1,VLOOKUP($E20,STUDENT!$O$8:$Z$1507,4,0),""),"")</f>
        <v/>
      </c>
      <c r="I20" s="20" t="str">
        <f t="shared" si="3"/>
        <v/>
      </c>
      <c r="J20" s="20" t="str">
        <f t="shared" si="3"/>
        <v/>
      </c>
      <c r="K20" s="20" t="str">
        <f t="shared" si="3"/>
        <v/>
      </c>
      <c r="L20" s="20" t="str">
        <f t="shared" si="3"/>
        <v/>
      </c>
      <c r="M20" s="20" t="str">
        <f t="shared" si="3"/>
        <v/>
      </c>
      <c r="N20" s="20" t="str">
        <f t="shared" si="3"/>
        <v/>
      </c>
      <c r="O20" s="20" t="str">
        <f t="shared" si="3"/>
        <v/>
      </c>
      <c r="P20" s="20" t="str">
        <f t="shared" si="3"/>
        <v/>
      </c>
      <c r="Q20" s="20" t="str">
        <f t="shared" si="3"/>
        <v/>
      </c>
      <c r="R20" s="20" t="str">
        <f t="shared" si="3"/>
        <v/>
      </c>
      <c r="S20" s="20" t="str">
        <f t="shared" si="3"/>
        <v/>
      </c>
      <c r="T20" s="20" t="str">
        <f t="shared" si="3"/>
        <v/>
      </c>
      <c r="U20" s="20" t="str">
        <f t="shared" si="3"/>
        <v/>
      </c>
      <c r="V20" s="21" t="str">
        <f>IFERROR(IF($F20&gt;=1,VLOOKUP($E20,STUDENT!$O$8:$Z$1507,12,0),""),"")</f>
        <v/>
      </c>
      <c r="W20" s="22"/>
      <c r="AC20" s="1">
        <f t="shared" si="4"/>
        <v>0</v>
      </c>
      <c r="AD20" s="1">
        <f>IFERROR(IF(LEN(AK20)&gt;=1,VLOOKUP(HLOOKUP(AK20,PROFILE!$K$5:$V$8,4,0),PROFILE!$F$1:$G$3,2,0),0),0)</f>
        <v>0</v>
      </c>
      <c r="AE20" s="1">
        <f t="shared" si="5"/>
        <v>0</v>
      </c>
      <c r="AF20" s="1">
        <v>7</v>
      </c>
      <c r="AG20" s="1">
        <f>IFERROR(IF($AG$12&gt;=AF20,SMALL(STUDENT!$O$8:$O$1507,$AG$11+AF20),0),0)</f>
        <v>0</v>
      </c>
      <c r="AH20" s="1">
        <f t="shared" si="6"/>
        <v>0</v>
      </c>
      <c r="AI20" s="1" t="str">
        <f>IFERROR(IF($AH20&gt;=1,VLOOKUP($AG20,STUDENT!$O$8:$Z$1507,3,0),""),"")</f>
        <v/>
      </c>
      <c r="AJ20" s="1" t="str">
        <f>IFERROR(IF($AH20&gt;=1,VLOOKUP($AG20,STUDENT!$O$8:$Z$1507,4,0),""),"")</f>
        <v/>
      </c>
      <c r="AK20" s="1" t="str">
        <f>IFERROR(IF($AH20&gt;=1,VLOOKUP($AG20,STUDENT!$O$8:$Z$1507,6,0),""),"")</f>
        <v/>
      </c>
      <c r="AL20" s="1" t="str">
        <f t="shared" si="7"/>
        <v/>
      </c>
      <c r="AM20" s="1" t="str">
        <f t="shared" si="8"/>
        <v/>
      </c>
      <c r="AN20" s="1" t="str">
        <f t="shared" si="9"/>
        <v/>
      </c>
      <c r="AO20" s="1" t="str">
        <f t="shared" si="10"/>
        <v/>
      </c>
      <c r="AP20" s="1" t="str">
        <f t="shared" si="11"/>
        <v/>
      </c>
      <c r="AQ20" s="1" t="str">
        <f t="shared" si="12"/>
        <v/>
      </c>
      <c r="AR20" s="1" t="str">
        <f t="shared" si="13"/>
        <v/>
      </c>
      <c r="AS20" s="1" t="str">
        <f t="shared" si="14"/>
        <v/>
      </c>
      <c r="AT20" s="1" t="str">
        <f t="shared" si="15"/>
        <v/>
      </c>
      <c r="AU20" s="1" t="str">
        <f t="shared" si="16"/>
        <v/>
      </c>
      <c r="AV20" s="1" t="str">
        <f t="shared" si="17"/>
        <v/>
      </c>
      <c r="AW20" s="1" t="str">
        <f t="shared" si="18"/>
        <v/>
      </c>
      <c r="AX20" s="1" t="str">
        <f t="shared" si="19"/>
        <v/>
      </c>
      <c r="AY20" s="1">
        <f>IFERROR(IF($AE20&gt;$AE19,VLOOKUP($AC20+AL$1,STOCK!$F$10:$AB$209,16,0),IF($AE20=$AE19,(IF(AY19&gt;=1,AY19-COUNTIFS($AE19:$AE19,$AC20,AL19:AL19,$AI$1),0)),0)),0)</f>
        <v>0</v>
      </c>
      <c r="AZ20" s="1">
        <f>IFERROR(IF($AE20&gt;$AE19,VLOOKUP($AC20+AM$1,STOCK!$F$10:$AB$209,16,0),IF($AE20=$AE19,(IF(AZ19&gt;=1,AZ19-COUNTIFS($AE19:$AE19,$AC20,AM19:AM19,$AI$1),0)),0)),0)</f>
        <v>0</v>
      </c>
      <c r="BA20" s="1">
        <f>IFERROR(IF($AE20&gt;$AE19,VLOOKUP($AC20+AN$1,STOCK!$F$10:$AB$209,16,0),IF($AE20=$AE19,(IF(BA19&gt;=1,BA19-COUNTIFS($AE19:$AE19,$AC20,AN19:AN19,$AI$1),0)),0)),0)</f>
        <v>0</v>
      </c>
      <c r="BB20" s="1">
        <f>IFERROR(IF($AE20&gt;$AE19,VLOOKUP($AC20+AO$1,STOCK!$F$10:$AB$209,16,0),IF($AE20=$AE19,(IF(BB19&gt;=1,BB19-COUNTIFS($AE19:$AE19,$AC20,AO19:AO19,$AI$1),0)),0)),0)</f>
        <v>0</v>
      </c>
      <c r="BC20" s="1">
        <f>IFERROR(IF($AE20&gt;$AE19,VLOOKUP($AC20+AP$1,STOCK!$F$10:$AB$209,16,0),IF($AE20=$AE19,(IF(BC19&gt;=1,BC19-COUNTIFS($AE19:$AE19,$AC20,AP19:AP19,$AI$1),0)),0)),0)</f>
        <v>0</v>
      </c>
      <c r="BD20" s="1">
        <f>IFERROR(IF($AE20&gt;$AE19,VLOOKUP($AC20+AQ$1,STOCK!$F$10:$AB$209,16,0),IF($AE20=$AE19,(IF(BD19&gt;=1,BD19-COUNTIFS($AE19:$AE19,$AC20,AQ19:AQ19,$AI$1),0)),0)),0)</f>
        <v>0</v>
      </c>
      <c r="BE20" s="1">
        <f>IFERROR(IF($AE20&gt;$AE19,VLOOKUP($AC20+AR$1,STOCK!$F$10:$AB$209,16,0),IF($AE20=$AE19,(IF(BE19&gt;=1,BE19-COUNTIFS($AE19:$AE19,$AC20,AR19:AR19,$AI$1),0)),0)),0)</f>
        <v>0</v>
      </c>
      <c r="BF20" s="1">
        <f>IFERROR(IF($AE20&gt;$AE19,VLOOKUP($AC20+AS$1,STOCK!$F$10:$AB$209,16,0),IF($AE20=$AE19,(IF(BF19&gt;=1,BF19-COUNTIFS($AE19:$AE19,$AC20,AS19:AS19,$AI$1),0)),0)),0)</f>
        <v>0</v>
      </c>
      <c r="BG20" s="1">
        <f>IFERROR(IF($AE20&gt;$AE19,VLOOKUP($AC20+AT$1,STOCK!$F$10:$AB$209,16,0),IF($AE20=$AE19,(IF(BG19&gt;=1,BG19-COUNTIFS($AE19:$AE19,$AC20,AT19:AT19,$AI$1),0)),0)),0)</f>
        <v>0</v>
      </c>
      <c r="BH20" s="1">
        <f>IFERROR(IF($AE20&gt;$AE19,VLOOKUP($AC20+AU$1,STOCK!$F$10:$AB$209,16,0),IF($AE20=$AE19,(IF(BH19&gt;=1,BH19-COUNTIFS($AE19:$AE19,$AC20,AU19:AU19,$AI$1),0)),0)),0)</f>
        <v>0</v>
      </c>
      <c r="BI20" s="1">
        <f>IFERROR(IF($AE20&gt;$AE19,VLOOKUP($AC20+AV$1,STOCK!$F$10:$AB$209,16,0),IF($AE20=$AE19,(IF(BI19&gt;=1,BI19-COUNTIFS($AE19:$AE19,$AC20,AV19:AV19,$AI$1),0)),0)),0)</f>
        <v>0</v>
      </c>
      <c r="BJ20" s="1">
        <f>IFERROR(IF($AE20&gt;$AE19,VLOOKUP($AC20+AW$1,STOCK!$F$10:$AB$209,16,0),IF($AE20=$AE19,(IF(BJ19&gt;=1,BJ19-COUNTIFS($AE19:$AE19,$AC20,AW19:AW19,$AI$1),0)),0)),0)</f>
        <v>0</v>
      </c>
      <c r="BK20" s="1">
        <f>IFERROR(IF($AE20&gt;$AE19,VLOOKUP($AC20+AX$1,STOCK!$F$10:$AB$209,16,0),IF($AE20=$AE19,(IF(BK19&gt;=1,BK19-COUNTIFS($AE19:$AE19,$AC20,AX19:AX19,$AI$1),0)),0)),0)</f>
        <v>0</v>
      </c>
      <c r="BL20" s="1">
        <f>IFERROR(IF($AE20&gt;$AE19,VLOOKUP($AC20+AL$1,STOCK!$F$10:$AB$209,17,0),IF($AE20=$AE19,(IF(BL19&gt;=1,BL19-COUNTIFS($AE19:$AE19,$AC20,AL19:AL19,$AI$2),0)),0)),0)</f>
        <v>0</v>
      </c>
      <c r="BM20" s="1">
        <f>IFERROR(IF($AE20&gt;$AE19,VLOOKUP($AC20+AM$1,STOCK!$F$10:$AB$209,17,0),IF($AE20=$AE19,(IF(BM19&gt;=1,BM19-COUNTIFS($AE19:$AE19,$AC20,AM19:AM19,$AI$2),0)),0)),0)</f>
        <v>0</v>
      </c>
      <c r="BN20" s="1">
        <f>IFERROR(IF($AE20&gt;$AE19,VLOOKUP($AC20+AN$1,STOCK!$F$10:$AB$209,17,0),IF($AE20=$AE19,(IF(BN19&gt;=1,BN19-COUNTIFS($AE19:$AE19,$AC20,AN19:AN19,$AI$2),0)),0)),0)</f>
        <v>0</v>
      </c>
      <c r="BO20" s="1">
        <f>IFERROR(IF($AE20&gt;$AE19,VLOOKUP($AC20+AO$1,STOCK!$F$10:$AB$209,17,0),IF($AE20=$AE19,(IF(BO19&gt;=1,BO19-COUNTIFS($AE19:$AE19,$AC20,AO19:AO19,$AI$2),0)),0)),0)</f>
        <v>0</v>
      </c>
      <c r="BP20" s="1">
        <f>IFERROR(IF($AE20&gt;$AE19,VLOOKUP($AC20+AP$1,STOCK!$F$10:$AB$209,17,0),IF($AE20=$AE19,(IF(BP19&gt;=1,BP19-COUNTIFS($AE19:$AE19,$AC20,AP19:AP19,$AI$2),0)),0)),0)</f>
        <v>0</v>
      </c>
      <c r="BQ20" s="1">
        <f>IFERROR(IF($AE20&gt;$AE19,VLOOKUP($AC20+AQ$1,STOCK!$F$10:$AB$209,17,0),IF($AE20=$AE19,(IF(BQ19&gt;=1,BQ19-COUNTIFS($AE19:$AE19,$AC20,AQ19:AQ19,$AI$2),0)),0)),0)</f>
        <v>0</v>
      </c>
      <c r="BR20" s="1">
        <f>IFERROR(IF($AE20&gt;$AE19,VLOOKUP($AC20+AR$1,STOCK!$F$10:$AB$209,17,0),IF($AE20=$AE19,(IF(BR19&gt;=1,BR19-COUNTIFS($AE19:$AE19,$AC20,AR19:AR19,$AI$2),0)),0)),0)</f>
        <v>0</v>
      </c>
      <c r="BS20" s="1">
        <f>IFERROR(IF($AE20&gt;$AE19,VLOOKUP($AC20+AS$1,STOCK!$F$10:$AB$209,17,0),IF($AE20=$AE19,(IF(BS19&gt;=1,BS19-COUNTIFS($AE19:$AE19,$AC20,AS19:AS19,$AI$2),0)),0)),0)</f>
        <v>0</v>
      </c>
      <c r="BT20" s="1">
        <f>IFERROR(IF($AE20&gt;$AE19,VLOOKUP($AC20+AT$1,STOCK!$F$10:$AB$209,17,0),IF($AE20=$AE19,(IF(BT19&gt;=1,BT19-COUNTIFS($AE19:$AE19,$AC20,AT19:AT19,$AI$2),0)),0)),0)</f>
        <v>0</v>
      </c>
      <c r="BU20" s="1">
        <f>IFERROR(IF($AE20&gt;$AE19,VLOOKUP($AC20+AU$1,STOCK!$F$10:$AB$209,17,0),IF($AE20=$AE19,(IF(BU19&gt;=1,BU19-COUNTIFS($AE19:$AE19,$AC20,AU19:AU19,$AI$2),0)),0)),0)</f>
        <v>0</v>
      </c>
      <c r="BV20" s="1">
        <f>IFERROR(IF($AE20&gt;$AE19,VLOOKUP($AC20+AV$1,STOCK!$F$10:$AB$209,17,0),IF($AE20=$AE19,(IF(BV19&gt;=1,BV19-COUNTIFS($AE19:$AE19,$AC20,AV19:AV19,$AI$2),0)),0)),0)</f>
        <v>0</v>
      </c>
      <c r="BW20" s="1">
        <f>IFERROR(IF($AE20&gt;$AE19,VLOOKUP($AC20+AW$1,STOCK!$F$10:$AB$209,17,0),IF($AE20=$AE19,(IF(BW19&gt;=1,BW19-COUNTIFS($AE19:$AE19,$AC20,AW19:AW19,$AI$2),0)),0)),0)</f>
        <v>0</v>
      </c>
      <c r="BX20" s="1">
        <f>IFERROR(IF($AE20&gt;$AE19,VLOOKUP($AC20+AX$1,STOCK!$F$10:$AB$209,17,0),IF($AE20=$AE19,(IF(BX19&gt;=1,BX19-COUNTIFS($AE19:$AE19,$AC20,AX19:AX19,$AI$2),0)),0)),0)</f>
        <v>0</v>
      </c>
    </row>
    <row r="21" spans="4:76" ht="20.100000000000001" customHeight="1" x14ac:dyDescent="0.25">
      <c r="D21" s="1">
        <v>8</v>
      </c>
      <c r="E21" s="1">
        <f>IFERROR(IF($E$13&gt;=D21,SMALL(STUDENT!$O$8:$O$1507,$E$11+D21),0),0)</f>
        <v>0</v>
      </c>
      <c r="F21" s="10">
        <f t="shared" si="2"/>
        <v>0</v>
      </c>
      <c r="G21" s="10" t="str">
        <f>IFERROR(IF($F21&gt;=1,VLOOKUP($E21,STUDENT!$O$8:$Z$1507,3,0),""),"")</f>
        <v/>
      </c>
      <c r="H21" s="9" t="str">
        <f>IFERROR(IF($F21&gt;=1,VLOOKUP($E21,STUDENT!$O$8:$Z$1507,4,0),""),"")</f>
        <v/>
      </c>
      <c r="I21" s="20" t="str">
        <f t="shared" si="3"/>
        <v/>
      </c>
      <c r="J21" s="20" t="str">
        <f t="shared" si="3"/>
        <v/>
      </c>
      <c r="K21" s="20" t="str">
        <f t="shared" si="3"/>
        <v/>
      </c>
      <c r="L21" s="20" t="str">
        <f t="shared" si="3"/>
        <v/>
      </c>
      <c r="M21" s="20" t="str">
        <f t="shared" si="3"/>
        <v/>
      </c>
      <c r="N21" s="20" t="str">
        <f t="shared" si="3"/>
        <v/>
      </c>
      <c r="O21" s="20" t="str">
        <f t="shared" si="3"/>
        <v/>
      </c>
      <c r="P21" s="20" t="str">
        <f t="shared" si="3"/>
        <v/>
      </c>
      <c r="Q21" s="20" t="str">
        <f t="shared" si="3"/>
        <v/>
      </c>
      <c r="R21" s="20" t="str">
        <f t="shared" si="3"/>
        <v/>
      </c>
      <c r="S21" s="20" t="str">
        <f t="shared" si="3"/>
        <v/>
      </c>
      <c r="T21" s="20" t="str">
        <f t="shared" si="3"/>
        <v/>
      </c>
      <c r="U21" s="20" t="str">
        <f t="shared" si="3"/>
        <v/>
      </c>
      <c r="V21" s="21" t="str">
        <f>IFERROR(IF($F21&gt;=1,VLOOKUP($E21,STUDENT!$O$8:$Z$1507,12,0),""),"")</f>
        <v/>
      </c>
      <c r="W21" s="22"/>
      <c r="AC21" s="1">
        <f t="shared" si="4"/>
        <v>0</v>
      </c>
      <c r="AD21" s="1">
        <f>IFERROR(IF(LEN(AK21)&gt;=1,VLOOKUP(HLOOKUP(AK21,PROFILE!$K$5:$V$8,4,0),PROFILE!$F$1:$G$3,2,0),0),0)</f>
        <v>0</v>
      </c>
      <c r="AE21" s="1">
        <f t="shared" si="5"/>
        <v>0</v>
      </c>
      <c r="AF21" s="1">
        <v>8</v>
      </c>
      <c r="AG21" s="1">
        <f>IFERROR(IF($AG$12&gt;=AF21,SMALL(STUDENT!$O$8:$O$1507,$AG$11+AF21),0),0)</f>
        <v>0</v>
      </c>
      <c r="AH21" s="1">
        <f t="shared" si="6"/>
        <v>0</v>
      </c>
      <c r="AI21" s="1" t="str">
        <f>IFERROR(IF($AH21&gt;=1,VLOOKUP($AG21,STUDENT!$O$8:$Z$1507,3,0),""),"")</f>
        <v/>
      </c>
      <c r="AJ21" s="1" t="str">
        <f>IFERROR(IF($AH21&gt;=1,VLOOKUP($AG21,STUDENT!$O$8:$Z$1507,4,0),""),"")</f>
        <v/>
      </c>
      <c r="AK21" s="1" t="str">
        <f>IFERROR(IF($AH21&gt;=1,VLOOKUP($AG21,STUDENT!$O$8:$Z$1507,6,0),""),"")</f>
        <v/>
      </c>
      <c r="AL21" s="1" t="str">
        <f t="shared" si="7"/>
        <v/>
      </c>
      <c r="AM21" s="1" t="str">
        <f t="shared" si="8"/>
        <v/>
      </c>
      <c r="AN21" s="1" t="str">
        <f t="shared" si="9"/>
        <v/>
      </c>
      <c r="AO21" s="1" t="str">
        <f t="shared" si="10"/>
        <v/>
      </c>
      <c r="AP21" s="1" t="str">
        <f t="shared" si="11"/>
        <v/>
      </c>
      <c r="AQ21" s="1" t="str">
        <f t="shared" si="12"/>
        <v/>
      </c>
      <c r="AR21" s="1" t="str">
        <f t="shared" si="13"/>
        <v/>
      </c>
      <c r="AS21" s="1" t="str">
        <f t="shared" si="14"/>
        <v/>
      </c>
      <c r="AT21" s="1" t="str">
        <f t="shared" si="15"/>
        <v/>
      </c>
      <c r="AU21" s="1" t="str">
        <f t="shared" si="16"/>
        <v/>
      </c>
      <c r="AV21" s="1" t="str">
        <f t="shared" si="17"/>
        <v/>
      </c>
      <c r="AW21" s="1" t="str">
        <f t="shared" si="18"/>
        <v/>
      </c>
      <c r="AX21" s="1" t="str">
        <f t="shared" si="19"/>
        <v/>
      </c>
      <c r="AY21" s="1">
        <f>IFERROR(IF($AE21&gt;$AE20,VLOOKUP($AC21+AL$1,STOCK!$F$10:$AB$209,16,0),IF($AE21=$AE20,(IF(AY20&gt;=1,AY20-COUNTIFS($AE20:$AE20,$AC21,AL20:AL20,$AI$1),0)),0)),0)</f>
        <v>0</v>
      </c>
      <c r="AZ21" s="1">
        <f>IFERROR(IF($AE21&gt;$AE20,VLOOKUP($AC21+AM$1,STOCK!$F$10:$AB$209,16,0),IF($AE21=$AE20,(IF(AZ20&gt;=1,AZ20-COUNTIFS($AE20:$AE20,$AC21,AM20:AM20,$AI$1),0)),0)),0)</f>
        <v>0</v>
      </c>
      <c r="BA21" s="1">
        <f>IFERROR(IF($AE21&gt;$AE20,VLOOKUP($AC21+AN$1,STOCK!$F$10:$AB$209,16,0),IF($AE21=$AE20,(IF(BA20&gt;=1,BA20-COUNTIFS($AE20:$AE20,$AC21,AN20:AN20,$AI$1),0)),0)),0)</f>
        <v>0</v>
      </c>
      <c r="BB21" s="1">
        <f>IFERROR(IF($AE21&gt;$AE20,VLOOKUP($AC21+AO$1,STOCK!$F$10:$AB$209,16,0),IF($AE21=$AE20,(IF(BB20&gt;=1,BB20-COUNTIFS($AE20:$AE20,$AC21,AO20:AO20,$AI$1),0)),0)),0)</f>
        <v>0</v>
      </c>
      <c r="BC21" s="1">
        <f>IFERROR(IF($AE21&gt;$AE20,VLOOKUP($AC21+AP$1,STOCK!$F$10:$AB$209,16,0),IF($AE21=$AE20,(IF(BC20&gt;=1,BC20-COUNTIFS($AE20:$AE20,$AC21,AP20:AP20,$AI$1),0)),0)),0)</f>
        <v>0</v>
      </c>
      <c r="BD21" s="1">
        <f>IFERROR(IF($AE21&gt;$AE20,VLOOKUP($AC21+AQ$1,STOCK!$F$10:$AB$209,16,0),IF($AE21=$AE20,(IF(BD20&gt;=1,BD20-COUNTIFS($AE20:$AE20,$AC21,AQ20:AQ20,$AI$1),0)),0)),0)</f>
        <v>0</v>
      </c>
      <c r="BE21" s="1">
        <f>IFERROR(IF($AE21&gt;$AE20,VLOOKUP($AC21+AR$1,STOCK!$F$10:$AB$209,16,0),IF($AE21=$AE20,(IF(BE20&gt;=1,BE20-COUNTIFS($AE20:$AE20,$AC21,AR20:AR20,$AI$1),0)),0)),0)</f>
        <v>0</v>
      </c>
      <c r="BF21" s="1">
        <f>IFERROR(IF($AE21&gt;$AE20,VLOOKUP($AC21+AS$1,STOCK!$F$10:$AB$209,16,0),IF($AE21=$AE20,(IF(BF20&gt;=1,BF20-COUNTIFS($AE20:$AE20,$AC21,AS20:AS20,$AI$1),0)),0)),0)</f>
        <v>0</v>
      </c>
      <c r="BG21" s="1">
        <f>IFERROR(IF($AE21&gt;$AE20,VLOOKUP($AC21+AT$1,STOCK!$F$10:$AB$209,16,0),IF($AE21=$AE20,(IF(BG20&gt;=1,BG20-COUNTIFS($AE20:$AE20,$AC21,AT20:AT20,$AI$1),0)),0)),0)</f>
        <v>0</v>
      </c>
      <c r="BH21" s="1">
        <f>IFERROR(IF($AE21&gt;$AE20,VLOOKUP($AC21+AU$1,STOCK!$F$10:$AB$209,16,0),IF($AE21=$AE20,(IF(BH20&gt;=1,BH20-COUNTIFS($AE20:$AE20,$AC21,AU20:AU20,$AI$1),0)),0)),0)</f>
        <v>0</v>
      </c>
      <c r="BI21" s="1">
        <f>IFERROR(IF($AE21&gt;$AE20,VLOOKUP($AC21+AV$1,STOCK!$F$10:$AB$209,16,0),IF($AE21=$AE20,(IF(BI20&gt;=1,BI20-COUNTIFS($AE20:$AE20,$AC21,AV20:AV20,$AI$1),0)),0)),0)</f>
        <v>0</v>
      </c>
      <c r="BJ21" s="1">
        <f>IFERROR(IF($AE21&gt;$AE20,VLOOKUP($AC21+AW$1,STOCK!$F$10:$AB$209,16,0),IF($AE21=$AE20,(IF(BJ20&gt;=1,BJ20-COUNTIFS($AE20:$AE20,$AC21,AW20:AW20,$AI$1),0)),0)),0)</f>
        <v>0</v>
      </c>
      <c r="BK21" s="1">
        <f>IFERROR(IF($AE21&gt;$AE20,VLOOKUP($AC21+AX$1,STOCK!$F$10:$AB$209,16,0),IF($AE21=$AE20,(IF(BK20&gt;=1,BK20-COUNTIFS($AE20:$AE20,$AC21,AX20:AX20,$AI$1),0)),0)),0)</f>
        <v>0</v>
      </c>
      <c r="BL21" s="1">
        <f>IFERROR(IF($AE21&gt;$AE20,VLOOKUP($AC21+AL$1,STOCK!$F$10:$AB$209,17,0),IF($AE21=$AE20,(IF(BL20&gt;=1,BL20-COUNTIFS($AE20:$AE20,$AC21,AL20:AL20,$AI$2),0)),0)),0)</f>
        <v>0</v>
      </c>
      <c r="BM21" s="1">
        <f>IFERROR(IF($AE21&gt;$AE20,VLOOKUP($AC21+AM$1,STOCK!$F$10:$AB$209,17,0),IF($AE21=$AE20,(IF(BM20&gt;=1,BM20-COUNTIFS($AE20:$AE20,$AC21,AM20:AM20,$AI$2),0)),0)),0)</f>
        <v>0</v>
      </c>
      <c r="BN21" s="1">
        <f>IFERROR(IF($AE21&gt;$AE20,VLOOKUP($AC21+AN$1,STOCK!$F$10:$AB$209,17,0),IF($AE21=$AE20,(IF(BN20&gt;=1,BN20-COUNTIFS($AE20:$AE20,$AC21,AN20:AN20,$AI$2),0)),0)),0)</f>
        <v>0</v>
      </c>
      <c r="BO21" s="1">
        <f>IFERROR(IF($AE21&gt;$AE20,VLOOKUP($AC21+AO$1,STOCK!$F$10:$AB$209,17,0),IF($AE21=$AE20,(IF(BO20&gt;=1,BO20-COUNTIFS($AE20:$AE20,$AC21,AO20:AO20,$AI$2),0)),0)),0)</f>
        <v>0</v>
      </c>
      <c r="BP21" s="1">
        <f>IFERROR(IF($AE21&gt;$AE20,VLOOKUP($AC21+AP$1,STOCK!$F$10:$AB$209,17,0),IF($AE21=$AE20,(IF(BP20&gt;=1,BP20-COUNTIFS($AE20:$AE20,$AC21,AP20:AP20,$AI$2),0)),0)),0)</f>
        <v>0</v>
      </c>
      <c r="BQ21" s="1">
        <f>IFERROR(IF($AE21&gt;$AE20,VLOOKUP($AC21+AQ$1,STOCK!$F$10:$AB$209,17,0),IF($AE21=$AE20,(IF(BQ20&gt;=1,BQ20-COUNTIFS($AE20:$AE20,$AC21,AQ20:AQ20,$AI$2),0)),0)),0)</f>
        <v>0</v>
      </c>
      <c r="BR21" s="1">
        <f>IFERROR(IF($AE21&gt;$AE20,VLOOKUP($AC21+AR$1,STOCK!$F$10:$AB$209,17,0),IF($AE21=$AE20,(IF(BR20&gt;=1,BR20-COUNTIFS($AE20:$AE20,$AC21,AR20:AR20,$AI$2),0)),0)),0)</f>
        <v>0</v>
      </c>
      <c r="BS21" s="1">
        <f>IFERROR(IF($AE21&gt;$AE20,VLOOKUP($AC21+AS$1,STOCK!$F$10:$AB$209,17,0),IF($AE21=$AE20,(IF(BS20&gt;=1,BS20-COUNTIFS($AE20:$AE20,$AC21,AS20:AS20,$AI$2),0)),0)),0)</f>
        <v>0</v>
      </c>
      <c r="BT21" s="1">
        <f>IFERROR(IF($AE21&gt;$AE20,VLOOKUP($AC21+AT$1,STOCK!$F$10:$AB$209,17,0),IF($AE21=$AE20,(IF(BT20&gt;=1,BT20-COUNTIFS($AE20:$AE20,$AC21,AT20:AT20,$AI$2),0)),0)),0)</f>
        <v>0</v>
      </c>
      <c r="BU21" s="1">
        <f>IFERROR(IF($AE21&gt;$AE20,VLOOKUP($AC21+AU$1,STOCK!$F$10:$AB$209,17,0),IF($AE21=$AE20,(IF(BU20&gt;=1,BU20-COUNTIFS($AE20:$AE20,$AC21,AU20:AU20,$AI$2),0)),0)),0)</f>
        <v>0</v>
      </c>
      <c r="BV21" s="1">
        <f>IFERROR(IF($AE21&gt;$AE20,VLOOKUP($AC21+AV$1,STOCK!$F$10:$AB$209,17,0),IF($AE21=$AE20,(IF(BV20&gt;=1,BV20-COUNTIFS($AE20:$AE20,$AC21,AV20:AV20,$AI$2),0)),0)),0)</f>
        <v>0</v>
      </c>
      <c r="BW21" s="1">
        <f>IFERROR(IF($AE21&gt;$AE20,VLOOKUP($AC21+AW$1,STOCK!$F$10:$AB$209,17,0),IF($AE21=$AE20,(IF(BW20&gt;=1,BW20-COUNTIFS($AE20:$AE20,$AC21,AW20:AW20,$AI$2),0)),0)),0)</f>
        <v>0</v>
      </c>
      <c r="BX21" s="1">
        <f>IFERROR(IF($AE21&gt;$AE20,VLOOKUP($AC21+AX$1,STOCK!$F$10:$AB$209,17,0),IF($AE21=$AE20,(IF(BX20&gt;=1,BX20-COUNTIFS($AE20:$AE20,$AC21,AX20:AX20,$AI$2),0)),0)),0)</f>
        <v>0</v>
      </c>
    </row>
    <row r="22" spans="4:76" ht="20.100000000000001" customHeight="1" x14ac:dyDescent="0.25">
      <c r="D22" s="1">
        <v>9</v>
      </c>
      <c r="E22" s="1">
        <f>IFERROR(IF($E$13&gt;=D22,SMALL(STUDENT!$O$8:$O$1507,$E$11+D22),0),0)</f>
        <v>0</v>
      </c>
      <c r="F22" s="10">
        <f t="shared" si="2"/>
        <v>0</v>
      </c>
      <c r="G22" s="10" t="str">
        <f>IFERROR(IF($F22&gt;=1,VLOOKUP($E22,STUDENT!$O$8:$Z$1507,3,0),""),"")</f>
        <v/>
      </c>
      <c r="H22" s="9" t="str">
        <f>IFERROR(IF($F22&gt;=1,VLOOKUP($E22,STUDENT!$O$8:$Z$1507,4,0),""),"")</f>
        <v/>
      </c>
      <c r="I22" s="20" t="str">
        <f t="shared" si="3"/>
        <v/>
      </c>
      <c r="J22" s="20" t="str">
        <f t="shared" si="3"/>
        <v/>
      </c>
      <c r="K22" s="20" t="str">
        <f t="shared" si="3"/>
        <v/>
      </c>
      <c r="L22" s="20" t="str">
        <f t="shared" si="3"/>
        <v/>
      </c>
      <c r="M22" s="20" t="str">
        <f t="shared" si="3"/>
        <v/>
      </c>
      <c r="N22" s="20" t="str">
        <f t="shared" si="3"/>
        <v/>
      </c>
      <c r="O22" s="20" t="str">
        <f t="shared" si="3"/>
        <v/>
      </c>
      <c r="P22" s="20" t="str">
        <f t="shared" si="3"/>
        <v/>
      </c>
      <c r="Q22" s="20" t="str">
        <f t="shared" si="3"/>
        <v/>
      </c>
      <c r="R22" s="20" t="str">
        <f t="shared" si="3"/>
        <v/>
      </c>
      <c r="S22" s="20" t="str">
        <f t="shared" si="3"/>
        <v/>
      </c>
      <c r="T22" s="20" t="str">
        <f t="shared" si="3"/>
        <v/>
      </c>
      <c r="U22" s="20" t="str">
        <f t="shared" si="3"/>
        <v/>
      </c>
      <c r="V22" s="21" t="str">
        <f>IFERROR(IF($F22&gt;=1,VLOOKUP($E22,STUDENT!$O$8:$Z$1507,12,0),""),"")</f>
        <v/>
      </c>
      <c r="W22" s="22"/>
      <c r="AC22" s="1">
        <f t="shared" si="4"/>
        <v>0</v>
      </c>
      <c r="AD22" s="1">
        <f>IFERROR(IF(LEN(AK22)&gt;=1,VLOOKUP(HLOOKUP(AK22,PROFILE!$K$5:$V$8,4,0),PROFILE!$F$1:$G$3,2,0),0),0)</f>
        <v>0</v>
      </c>
      <c r="AE22" s="1">
        <f t="shared" si="5"/>
        <v>0</v>
      </c>
      <c r="AF22" s="1">
        <v>9</v>
      </c>
      <c r="AG22" s="1">
        <f>IFERROR(IF($AG$12&gt;=AF22,SMALL(STUDENT!$O$8:$O$1507,$AG$11+AF22),0),0)</f>
        <v>0</v>
      </c>
      <c r="AH22" s="1">
        <f t="shared" si="6"/>
        <v>0</v>
      </c>
      <c r="AI22" s="1" t="str">
        <f>IFERROR(IF($AH22&gt;=1,VLOOKUP($AG22,STUDENT!$O$8:$Z$1507,3,0),""),"")</f>
        <v/>
      </c>
      <c r="AJ22" s="1" t="str">
        <f>IFERROR(IF($AH22&gt;=1,VLOOKUP($AG22,STUDENT!$O$8:$Z$1507,4,0),""),"")</f>
        <v/>
      </c>
      <c r="AK22" s="1" t="str">
        <f>IFERROR(IF($AH22&gt;=1,VLOOKUP($AG22,STUDENT!$O$8:$Z$1507,6,0),""),"")</f>
        <v/>
      </c>
      <c r="AL22" s="1" t="str">
        <f t="shared" si="7"/>
        <v/>
      </c>
      <c r="AM22" s="1" t="str">
        <f t="shared" si="8"/>
        <v/>
      </c>
      <c r="AN22" s="1" t="str">
        <f t="shared" si="9"/>
        <v/>
      </c>
      <c r="AO22" s="1" t="str">
        <f t="shared" si="10"/>
        <v/>
      </c>
      <c r="AP22" s="1" t="str">
        <f t="shared" si="11"/>
        <v/>
      </c>
      <c r="AQ22" s="1" t="str">
        <f t="shared" si="12"/>
        <v/>
      </c>
      <c r="AR22" s="1" t="str">
        <f t="shared" si="13"/>
        <v/>
      </c>
      <c r="AS22" s="1" t="str">
        <f t="shared" si="14"/>
        <v/>
      </c>
      <c r="AT22" s="1" t="str">
        <f t="shared" si="15"/>
        <v/>
      </c>
      <c r="AU22" s="1" t="str">
        <f t="shared" si="16"/>
        <v/>
      </c>
      <c r="AV22" s="1" t="str">
        <f t="shared" si="17"/>
        <v/>
      </c>
      <c r="AW22" s="1" t="str">
        <f t="shared" si="18"/>
        <v/>
      </c>
      <c r="AX22" s="1" t="str">
        <f t="shared" si="19"/>
        <v/>
      </c>
      <c r="AY22" s="1">
        <f>IFERROR(IF($AE22&gt;$AE21,VLOOKUP($AC22+AL$1,STOCK!$F$10:$AB$209,16,0),IF($AE22=$AE21,(IF(AY21&gt;=1,AY21-COUNTIFS($AE21:$AE21,$AC22,AL21:AL21,$AI$1),0)),0)),0)</f>
        <v>0</v>
      </c>
      <c r="AZ22" s="1">
        <f>IFERROR(IF($AE22&gt;$AE21,VLOOKUP($AC22+AM$1,STOCK!$F$10:$AB$209,16,0),IF($AE22=$AE21,(IF(AZ21&gt;=1,AZ21-COUNTIFS($AE21:$AE21,$AC22,AM21:AM21,$AI$1),0)),0)),0)</f>
        <v>0</v>
      </c>
      <c r="BA22" s="1">
        <f>IFERROR(IF($AE22&gt;$AE21,VLOOKUP($AC22+AN$1,STOCK!$F$10:$AB$209,16,0),IF($AE22=$AE21,(IF(BA21&gt;=1,BA21-COUNTIFS($AE21:$AE21,$AC22,AN21:AN21,$AI$1),0)),0)),0)</f>
        <v>0</v>
      </c>
      <c r="BB22" s="1">
        <f>IFERROR(IF($AE22&gt;$AE21,VLOOKUP($AC22+AO$1,STOCK!$F$10:$AB$209,16,0),IF($AE22=$AE21,(IF(BB21&gt;=1,BB21-COUNTIFS($AE21:$AE21,$AC22,AO21:AO21,$AI$1),0)),0)),0)</f>
        <v>0</v>
      </c>
      <c r="BC22" s="1">
        <f>IFERROR(IF($AE22&gt;$AE21,VLOOKUP($AC22+AP$1,STOCK!$F$10:$AB$209,16,0),IF($AE22=$AE21,(IF(BC21&gt;=1,BC21-COUNTIFS($AE21:$AE21,$AC22,AP21:AP21,$AI$1),0)),0)),0)</f>
        <v>0</v>
      </c>
      <c r="BD22" s="1">
        <f>IFERROR(IF($AE22&gt;$AE21,VLOOKUP($AC22+AQ$1,STOCK!$F$10:$AB$209,16,0),IF($AE22=$AE21,(IF(BD21&gt;=1,BD21-COUNTIFS($AE21:$AE21,$AC22,AQ21:AQ21,$AI$1),0)),0)),0)</f>
        <v>0</v>
      </c>
      <c r="BE22" s="1">
        <f>IFERROR(IF($AE22&gt;$AE21,VLOOKUP($AC22+AR$1,STOCK!$F$10:$AB$209,16,0),IF($AE22=$AE21,(IF(BE21&gt;=1,BE21-COUNTIFS($AE21:$AE21,$AC22,AR21:AR21,$AI$1),0)),0)),0)</f>
        <v>0</v>
      </c>
      <c r="BF22" s="1">
        <f>IFERROR(IF($AE22&gt;$AE21,VLOOKUP($AC22+AS$1,STOCK!$F$10:$AB$209,16,0),IF($AE22=$AE21,(IF(BF21&gt;=1,BF21-COUNTIFS($AE21:$AE21,$AC22,AS21:AS21,$AI$1),0)),0)),0)</f>
        <v>0</v>
      </c>
      <c r="BG22" s="1">
        <f>IFERROR(IF($AE22&gt;$AE21,VLOOKUP($AC22+AT$1,STOCK!$F$10:$AB$209,16,0),IF($AE22=$AE21,(IF(BG21&gt;=1,BG21-COUNTIFS($AE21:$AE21,$AC22,AT21:AT21,$AI$1),0)),0)),0)</f>
        <v>0</v>
      </c>
      <c r="BH22" s="1">
        <f>IFERROR(IF($AE22&gt;$AE21,VLOOKUP($AC22+AU$1,STOCK!$F$10:$AB$209,16,0),IF($AE22=$AE21,(IF(BH21&gt;=1,BH21-COUNTIFS($AE21:$AE21,$AC22,AU21:AU21,$AI$1),0)),0)),0)</f>
        <v>0</v>
      </c>
      <c r="BI22" s="1">
        <f>IFERROR(IF($AE22&gt;$AE21,VLOOKUP($AC22+AV$1,STOCK!$F$10:$AB$209,16,0),IF($AE22=$AE21,(IF(BI21&gt;=1,BI21-COUNTIFS($AE21:$AE21,$AC22,AV21:AV21,$AI$1),0)),0)),0)</f>
        <v>0</v>
      </c>
      <c r="BJ22" s="1">
        <f>IFERROR(IF($AE22&gt;$AE21,VLOOKUP($AC22+AW$1,STOCK!$F$10:$AB$209,16,0),IF($AE22=$AE21,(IF(BJ21&gt;=1,BJ21-COUNTIFS($AE21:$AE21,$AC22,AW21:AW21,$AI$1),0)),0)),0)</f>
        <v>0</v>
      </c>
      <c r="BK22" s="1">
        <f>IFERROR(IF($AE22&gt;$AE21,VLOOKUP($AC22+AX$1,STOCK!$F$10:$AB$209,16,0),IF($AE22=$AE21,(IF(BK21&gt;=1,BK21-COUNTIFS($AE21:$AE21,$AC22,AX21:AX21,$AI$1),0)),0)),0)</f>
        <v>0</v>
      </c>
      <c r="BL22" s="1">
        <f>IFERROR(IF($AE22&gt;$AE21,VLOOKUP($AC22+AL$1,STOCK!$F$10:$AB$209,17,0),IF($AE22=$AE21,(IF(BL21&gt;=1,BL21-COUNTIFS($AE21:$AE21,$AC22,AL21:AL21,$AI$2),0)),0)),0)</f>
        <v>0</v>
      </c>
      <c r="BM22" s="1">
        <f>IFERROR(IF($AE22&gt;$AE21,VLOOKUP($AC22+AM$1,STOCK!$F$10:$AB$209,17,0),IF($AE22=$AE21,(IF(BM21&gt;=1,BM21-COUNTIFS($AE21:$AE21,$AC22,AM21:AM21,$AI$2),0)),0)),0)</f>
        <v>0</v>
      </c>
      <c r="BN22" s="1">
        <f>IFERROR(IF($AE22&gt;$AE21,VLOOKUP($AC22+AN$1,STOCK!$F$10:$AB$209,17,0),IF($AE22=$AE21,(IF(BN21&gt;=1,BN21-COUNTIFS($AE21:$AE21,$AC22,AN21:AN21,$AI$2),0)),0)),0)</f>
        <v>0</v>
      </c>
      <c r="BO22" s="1">
        <f>IFERROR(IF($AE22&gt;$AE21,VLOOKUP($AC22+AO$1,STOCK!$F$10:$AB$209,17,0),IF($AE22=$AE21,(IF(BO21&gt;=1,BO21-COUNTIFS($AE21:$AE21,$AC22,AO21:AO21,$AI$2),0)),0)),0)</f>
        <v>0</v>
      </c>
      <c r="BP22" s="1">
        <f>IFERROR(IF($AE22&gt;$AE21,VLOOKUP($AC22+AP$1,STOCK!$F$10:$AB$209,17,0),IF($AE22=$AE21,(IF(BP21&gt;=1,BP21-COUNTIFS($AE21:$AE21,$AC22,AP21:AP21,$AI$2),0)),0)),0)</f>
        <v>0</v>
      </c>
      <c r="BQ22" s="1">
        <f>IFERROR(IF($AE22&gt;$AE21,VLOOKUP($AC22+AQ$1,STOCK!$F$10:$AB$209,17,0),IF($AE22=$AE21,(IF(BQ21&gt;=1,BQ21-COUNTIFS($AE21:$AE21,$AC22,AQ21:AQ21,$AI$2),0)),0)),0)</f>
        <v>0</v>
      </c>
      <c r="BR22" s="1">
        <f>IFERROR(IF($AE22&gt;$AE21,VLOOKUP($AC22+AR$1,STOCK!$F$10:$AB$209,17,0),IF($AE22=$AE21,(IF(BR21&gt;=1,BR21-COUNTIFS($AE21:$AE21,$AC22,AR21:AR21,$AI$2),0)),0)),0)</f>
        <v>0</v>
      </c>
      <c r="BS22" s="1">
        <f>IFERROR(IF($AE22&gt;$AE21,VLOOKUP($AC22+AS$1,STOCK!$F$10:$AB$209,17,0),IF($AE22=$AE21,(IF(BS21&gt;=1,BS21-COUNTIFS($AE21:$AE21,$AC22,AS21:AS21,$AI$2),0)),0)),0)</f>
        <v>0</v>
      </c>
      <c r="BT22" s="1">
        <f>IFERROR(IF($AE22&gt;$AE21,VLOOKUP($AC22+AT$1,STOCK!$F$10:$AB$209,17,0),IF($AE22=$AE21,(IF(BT21&gt;=1,BT21-COUNTIFS($AE21:$AE21,$AC22,AT21:AT21,$AI$2),0)),0)),0)</f>
        <v>0</v>
      </c>
      <c r="BU22" s="1">
        <f>IFERROR(IF($AE22&gt;$AE21,VLOOKUP($AC22+AU$1,STOCK!$F$10:$AB$209,17,0),IF($AE22=$AE21,(IF(BU21&gt;=1,BU21-COUNTIFS($AE21:$AE21,$AC22,AU21:AU21,$AI$2),0)),0)),0)</f>
        <v>0</v>
      </c>
      <c r="BV22" s="1">
        <f>IFERROR(IF($AE22&gt;$AE21,VLOOKUP($AC22+AV$1,STOCK!$F$10:$AB$209,17,0),IF($AE22=$AE21,(IF(BV21&gt;=1,BV21-COUNTIFS($AE21:$AE21,$AC22,AV21:AV21,$AI$2),0)),0)),0)</f>
        <v>0</v>
      </c>
      <c r="BW22" s="1">
        <f>IFERROR(IF($AE22&gt;$AE21,VLOOKUP($AC22+AW$1,STOCK!$F$10:$AB$209,17,0),IF($AE22=$AE21,(IF(BW21&gt;=1,BW21-COUNTIFS($AE21:$AE21,$AC22,AW21:AW21,$AI$2),0)),0)),0)</f>
        <v>0</v>
      </c>
      <c r="BX22" s="1">
        <f>IFERROR(IF($AE22&gt;$AE21,VLOOKUP($AC22+AX$1,STOCK!$F$10:$AB$209,17,0),IF($AE22=$AE21,(IF(BX21&gt;=1,BX21-COUNTIFS($AE21:$AE21,$AC22,AX21:AX21,$AI$2),0)),0)),0)</f>
        <v>0</v>
      </c>
    </row>
    <row r="23" spans="4:76" ht="20.100000000000001" customHeight="1" x14ac:dyDescent="0.25">
      <c r="D23" s="1">
        <v>10</v>
      </c>
      <c r="E23" s="1">
        <f>IFERROR(IF($E$13&gt;=D23,SMALL(STUDENT!$O$8:$O$1507,$E$11+D23),0),0)</f>
        <v>0</v>
      </c>
      <c r="F23" s="10">
        <f t="shared" si="2"/>
        <v>0</v>
      </c>
      <c r="G23" s="10" t="str">
        <f>IFERROR(IF($F23&gt;=1,VLOOKUP($E23,STUDENT!$O$8:$Z$1507,3,0),""),"")</f>
        <v/>
      </c>
      <c r="H23" s="9" t="str">
        <f>IFERROR(IF($F23&gt;=1,VLOOKUP($E23,STUDENT!$O$8:$Z$1507,4,0),""),"")</f>
        <v/>
      </c>
      <c r="I23" s="20" t="str">
        <f t="shared" si="3"/>
        <v/>
      </c>
      <c r="J23" s="20" t="str">
        <f t="shared" si="3"/>
        <v/>
      </c>
      <c r="K23" s="20" t="str">
        <f t="shared" si="3"/>
        <v/>
      </c>
      <c r="L23" s="20" t="str">
        <f t="shared" si="3"/>
        <v/>
      </c>
      <c r="M23" s="20" t="str">
        <f t="shared" si="3"/>
        <v/>
      </c>
      <c r="N23" s="20" t="str">
        <f t="shared" si="3"/>
        <v/>
      </c>
      <c r="O23" s="20" t="str">
        <f t="shared" si="3"/>
        <v/>
      </c>
      <c r="P23" s="20" t="str">
        <f t="shared" si="3"/>
        <v/>
      </c>
      <c r="Q23" s="20" t="str">
        <f t="shared" si="3"/>
        <v/>
      </c>
      <c r="R23" s="20" t="str">
        <f t="shared" si="3"/>
        <v/>
      </c>
      <c r="S23" s="20" t="str">
        <f t="shared" si="3"/>
        <v/>
      </c>
      <c r="T23" s="20" t="str">
        <f t="shared" si="3"/>
        <v/>
      </c>
      <c r="U23" s="20" t="str">
        <f t="shared" si="3"/>
        <v/>
      </c>
      <c r="V23" s="21" t="str">
        <f>IFERROR(IF($F23&gt;=1,VLOOKUP($E23,STUDENT!$O$8:$Z$1507,12,0),""),"")</f>
        <v/>
      </c>
      <c r="W23" s="22"/>
      <c r="AC23" s="1">
        <f t="shared" si="4"/>
        <v>0</v>
      </c>
      <c r="AD23" s="1">
        <f>IFERROR(IF(LEN(AK23)&gt;=1,VLOOKUP(HLOOKUP(AK23,PROFILE!$K$5:$V$8,4,0),PROFILE!$F$1:$G$3,2,0),0),0)</f>
        <v>0</v>
      </c>
      <c r="AE23" s="1">
        <f t="shared" si="5"/>
        <v>0</v>
      </c>
      <c r="AF23" s="1">
        <v>10</v>
      </c>
      <c r="AG23" s="1">
        <f>IFERROR(IF($AG$12&gt;=AF23,SMALL(STUDENT!$O$8:$O$1507,$AG$11+AF23),0),0)</f>
        <v>0</v>
      </c>
      <c r="AH23" s="1">
        <f t="shared" si="6"/>
        <v>0</v>
      </c>
      <c r="AI23" s="1" t="str">
        <f>IFERROR(IF($AH23&gt;=1,VLOOKUP($AG23,STUDENT!$O$8:$Z$1507,3,0),""),"")</f>
        <v/>
      </c>
      <c r="AJ23" s="1" t="str">
        <f>IFERROR(IF($AH23&gt;=1,VLOOKUP($AG23,STUDENT!$O$8:$Z$1507,4,0),""),"")</f>
        <v/>
      </c>
      <c r="AK23" s="1" t="str">
        <f>IFERROR(IF($AH23&gt;=1,VLOOKUP($AG23,STUDENT!$O$8:$Z$1507,6,0),""),"")</f>
        <v/>
      </c>
      <c r="AL23" s="1" t="str">
        <f t="shared" si="7"/>
        <v/>
      </c>
      <c r="AM23" s="1" t="str">
        <f t="shared" si="8"/>
        <v/>
      </c>
      <c r="AN23" s="1" t="str">
        <f t="shared" si="9"/>
        <v/>
      </c>
      <c r="AO23" s="1" t="str">
        <f t="shared" si="10"/>
        <v/>
      </c>
      <c r="AP23" s="1" t="str">
        <f t="shared" si="11"/>
        <v/>
      </c>
      <c r="AQ23" s="1" t="str">
        <f t="shared" si="12"/>
        <v/>
      </c>
      <c r="AR23" s="1" t="str">
        <f t="shared" si="13"/>
        <v/>
      </c>
      <c r="AS23" s="1" t="str">
        <f t="shared" si="14"/>
        <v/>
      </c>
      <c r="AT23" s="1" t="str">
        <f t="shared" si="15"/>
        <v/>
      </c>
      <c r="AU23" s="1" t="str">
        <f t="shared" si="16"/>
        <v/>
      </c>
      <c r="AV23" s="1" t="str">
        <f t="shared" si="17"/>
        <v/>
      </c>
      <c r="AW23" s="1" t="str">
        <f t="shared" si="18"/>
        <v/>
      </c>
      <c r="AX23" s="1" t="str">
        <f t="shared" si="19"/>
        <v/>
      </c>
      <c r="AY23" s="1">
        <f>IFERROR(IF($AE23&gt;$AE22,VLOOKUP($AC23+AL$1,STOCK!$F$10:$AB$209,16,0),IF($AE23=$AE22,(IF(AY22&gt;=1,AY22-COUNTIFS($AE22:$AE22,$AC23,AL22:AL22,$AI$1),0)),0)),0)</f>
        <v>0</v>
      </c>
      <c r="AZ23" s="1">
        <f>IFERROR(IF($AE23&gt;$AE22,VLOOKUP($AC23+AM$1,STOCK!$F$10:$AB$209,16,0),IF($AE23=$AE22,(IF(AZ22&gt;=1,AZ22-COUNTIFS($AE22:$AE22,$AC23,AM22:AM22,$AI$1),0)),0)),0)</f>
        <v>0</v>
      </c>
      <c r="BA23" s="1">
        <f>IFERROR(IF($AE23&gt;$AE22,VLOOKUP($AC23+AN$1,STOCK!$F$10:$AB$209,16,0),IF($AE23=$AE22,(IF(BA22&gt;=1,BA22-COUNTIFS($AE22:$AE22,$AC23,AN22:AN22,$AI$1),0)),0)),0)</f>
        <v>0</v>
      </c>
      <c r="BB23" s="1">
        <f>IFERROR(IF($AE23&gt;$AE22,VLOOKUP($AC23+AO$1,STOCK!$F$10:$AB$209,16,0),IF($AE23=$AE22,(IF(BB22&gt;=1,BB22-COUNTIFS($AE22:$AE22,$AC23,AO22:AO22,$AI$1),0)),0)),0)</f>
        <v>0</v>
      </c>
      <c r="BC23" s="1">
        <f>IFERROR(IF($AE23&gt;$AE22,VLOOKUP($AC23+AP$1,STOCK!$F$10:$AB$209,16,0),IF($AE23=$AE22,(IF(BC22&gt;=1,BC22-COUNTIFS($AE22:$AE22,$AC23,AP22:AP22,$AI$1),0)),0)),0)</f>
        <v>0</v>
      </c>
      <c r="BD23" s="1">
        <f>IFERROR(IF($AE23&gt;$AE22,VLOOKUP($AC23+AQ$1,STOCK!$F$10:$AB$209,16,0),IF($AE23=$AE22,(IF(BD22&gt;=1,BD22-COUNTIFS($AE22:$AE22,$AC23,AQ22:AQ22,$AI$1),0)),0)),0)</f>
        <v>0</v>
      </c>
      <c r="BE23" s="1">
        <f>IFERROR(IF($AE23&gt;$AE22,VLOOKUP($AC23+AR$1,STOCK!$F$10:$AB$209,16,0),IF($AE23=$AE22,(IF(BE22&gt;=1,BE22-COUNTIFS($AE22:$AE22,$AC23,AR22:AR22,$AI$1),0)),0)),0)</f>
        <v>0</v>
      </c>
      <c r="BF23" s="1">
        <f>IFERROR(IF($AE23&gt;$AE22,VLOOKUP($AC23+AS$1,STOCK!$F$10:$AB$209,16,0),IF($AE23=$AE22,(IF(BF22&gt;=1,BF22-COUNTIFS($AE22:$AE22,$AC23,AS22:AS22,$AI$1),0)),0)),0)</f>
        <v>0</v>
      </c>
      <c r="BG23" s="1">
        <f>IFERROR(IF($AE23&gt;$AE22,VLOOKUP($AC23+AT$1,STOCK!$F$10:$AB$209,16,0),IF($AE23=$AE22,(IF(BG22&gt;=1,BG22-COUNTIFS($AE22:$AE22,$AC23,AT22:AT22,$AI$1),0)),0)),0)</f>
        <v>0</v>
      </c>
      <c r="BH23" s="1">
        <f>IFERROR(IF($AE23&gt;$AE22,VLOOKUP($AC23+AU$1,STOCK!$F$10:$AB$209,16,0),IF($AE23=$AE22,(IF(BH22&gt;=1,BH22-COUNTIFS($AE22:$AE22,$AC23,AU22:AU22,$AI$1),0)),0)),0)</f>
        <v>0</v>
      </c>
      <c r="BI23" s="1">
        <f>IFERROR(IF($AE23&gt;$AE22,VLOOKUP($AC23+AV$1,STOCK!$F$10:$AB$209,16,0),IF($AE23=$AE22,(IF(BI22&gt;=1,BI22-COUNTIFS($AE22:$AE22,$AC23,AV22:AV22,$AI$1),0)),0)),0)</f>
        <v>0</v>
      </c>
      <c r="BJ23" s="1">
        <f>IFERROR(IF($AE23&gt;$AE22,VLOOKUP($AC23+AW$1,STOCK!$F$10:$AB$209,16,0),IF($AE23=$AE22,(IF(BJ22&gt;=1,BJ22-COUNTIFS($AE22:$AE22,$AC23,AW22:AW22,$AI$1),0)),0)),0)</f>
        <v>0</v>
      </c>
      <c r="BK23" s="1">
        <f>IFERROR(IF($AE23&gt;$AE22,VLOOKUP($AC23+AX$1,STOCK!$F$10:$AB$209,16,0),IF($AE23=$AE22,(IF(BK22&gt;=1,BK22-COUNTIFS($AE22:$AE22,$AC23,AX22:AX22,$AI$1),0)),0)),0)</f>
        <v>0</v>
      </c>
      <c r="BL23" s="1">
        <f>IFERROR(IF($AE23&gt;$AE22,VLOOKUP($AC23+AL$1,STOCK!$F$10:$AB$209,17,0),IF($AE23=$AE22,(IF(BL22&gt;=1,BL22-COUNTIFS($AE22:$AE22,$AC23,AL22:AL22,$AI$2),0)),0)),0)</f>
        <v>0</v>
      </c>
      <c r="BM23" s="1">
        <f>IFERROR(IF($AE23&gt;$AE22,VLOOKUP($AC23+AM$1,STOCK!$F$10:$AB$209,17,0),IF($AE23=$AE22,(IF(BM22&gt;=1,BM22-COUNTIFS($AE22:$AE22,$AC23,AM22:AM22,$AI$2),0)),0)),0)</f>
        <v>0</v>
      </c>
      <c r="BN23" s="1">
        <f>IFERROR(IF($AE23&gt;$AE22,VLOOKUP($AC23+AN$1,STOCK!$F$10:$AB$209,17,0),IF($AE23=$AE22,(IF(BN22&gt;=1,BN22-COUNTIFS($AE22:$AE22,$AC23,AN22:AN22,$AI$2),0)),0)),0)</f>
        <v>0</v>
      </c>
      <c r="BO23" s="1">
        <f>IFERROR(IF($AE23&gt;$AE22,VLOOKUP($AC23+AO$1,STOCK!$F$10:$AB$209,17,0),IF($AE23=$AE22,(IF(BO22&gt;=1,BO22-COUNTIFS($AE22:$AE22,$AC23,AO22:AO22,$AI$2),0)),0)),0)</f>
        <v>0</v>
      </c>
      <c r="BP23" s="1">
        <f>IFERROR(IF($AE23&gt;$AE22,VLOOKUP($AC23+AP$1,STOCK!$F$10:$AB$209,17,0),IF($AE23=$AE22,(IF(BP22&gt;=1,BP22-COUNTIFS($AE22:$AE22,$AC23,AP22:AP22,$AI$2),0)),0)),0)</f>
        <v>0</v>
      </c>
      <c r="BQ23" s="1">
        <f>IFERROR(IF($AE23&gt;$AE22,VLOOKUP($AC23+AQ$1,STOCK!$F$10:$AB$209,17,0),IF($AE23=$AE22,(IF(BQ22&gt;=1,BQ22-COUNTIFS($AE22:$AE22,$AC23,AQ22:AQ22,$AI$2),0)),0)),0)</f>
        <v>0</v>
      </c>
      <c r="BR23" s="1">
        <f>IFERROR(IF($AE23&gt;$AE22,VLOOKUP($AC23+AR$1,STOCK!$F$10:$AB$209,17,0),IF($AE23=$AE22,(IF(BR22&gt;=1,BR22-COUNTIFS($AE22:$AE22,$AC23,AR22:AR22,$AI$2),0)),0)),0)</f>
        <v>0</v>
      </c>
      <c r="BS23" s="1">
        <f>IFERROR(IF($AE23&gt;$AE22,VLOOKUP($AC23+AS$1,STOCK!$F$10:$AB$209,17,0),IF($AE23=$AE22,(IF(BS22&gt;=1,BS22-COUNTIFS($AE22:$AE22,$AC23,AS22:AS22,$AI$2),0)),0)),0)</f>
        <v>0</v>
      </c>
      <c r="BT23" s="1">
        <f>IFERROR(IF($AE23&gt;$AE22,VLOOKUP($AC23+AT$1,STOCK!$F$10:$AB$209,17,0),IF($AE23=$AE22,(IF(BT22&gt;=1,BT22-COUNTIFS($AE22:$AE22,$AC23,AT22:AT22,$AI$2),0)),0)),0)</f>
        <v>0</v>
      </c>
      <c r="BU23" s="1">
        <f>IFERROR(IF($AE23&gt;$AE22,VLOOKUP($AC23+AU$1,STOCK!$F$10:$AB$209,17,0),IF($AE23=$AE22,(IF(BU22&gt;=1,BU22-COUNTIFS($AE22:$AE22,$AC23,AU22:AU22,$AI$2),0)),0)),0)</f>
        <v>0</v>
      </c>
      <c r="BV23" s="1">
        <f>IFERROR(IF($AE23&gt;$AE22,VLOOKUP($AC23+AV$1,STOCK!$F$10:$AB$209,17,0),IF($AE23=$AE22,(IF(BV22&gt;=1,BV22-COUNTIFS($AE22:$AE22,$AC23,AV22:AV22,$AI$2),0)),0)),0)</f>
        <v>0</v>
      </c>
      <c r="BW23" s="1">
        <f>IFERROR(IF($AE23&gt;$AE22,VLOOKUP($AC23+AW$1,STOCK!$F$10:$AB$209,17,0),IF($AE23=$AE22,(IF(BW22&gt;=1,BW22-COUNTIFS($AE22:$AE22,$AC23,AW22:AW22,$AI$2),0)),0)),0)</f>
        <v>0</v>
      </c>
      <c r="BX23" s="1">
        <f>IFERROR(IF($AE23&gt;$AE22,VLOOKUP($AC23+AX$1,STOCK!$F$10:$AB$209,17,0),IF($AE23=$AE22,(IF(BX22&gt;=1,BX22-COUNTIFS($AE22:$AE22,$AC23,AX22:AX22,$AI$2),0)),0)),0)</f>
        <v>0</v>
      </c>
    </row>
    <row r="24" spans="4:76" ht="20.100000000000001" customHeight="1" x14ac:dyDescent="0.25">
      <c r="D24" s="1">
        <v>11</v>
      </c>
      <c r="E24" s="1">
        <f>IFERROR(IF($E$13&gt;=D24,SMALL(STUDENT!$O$8:$O$1507,$E$11+D24),0),0)</f>
        <v>0</v>
      </c>
      <c r="F24" s="10">
        <f t="shared" si="2"/>
        <v>0</v>
      </c>
      <c r="G24" s="10" t="str">
        <f>IFERROR(IF($F24&gt;=1,VLOOKUP($E24,STUDENT!$O$8:$Z$1507,3,0),""),"")</f>
        <v/>
      </c>
      <c r="H24" s="9" t="str">
        <f>IFERROR(IF($F24&gt;=1,VLOOKUP($E24,STUDENT!$O$8:$Z$1507,4,0),""),"")</f>
        <v/>
      </c>
      <c r="I24" s="20" t="str">
        <f t="shared" si="3"/>
        <v/>
      </c>
      <c r="J24" s="20" t="str">
        <f t="shared" si="3"/>
        <v/>
      </c>
      <c r="K24" s="20" t="str">
        <f t="shared" si="3"/>
        <v/>
      </c>
      <c r="L24" s="20" t="str">
        <f t="shared" si="3"/>
        <v/>
      </c>
      <c r="M24" s="20" t="str">
        <f t="shared" si="3"/>
        <v/>
      </c>
      <c r="N24" s="20" t="str">
        <f t="shared" si="3"/>
        <v/>
      </c>
      <c r="O24" s="20" t="str">
        <f t="shared" si="3"/>
        <v/>
      </c>
      <c r="P24" s="20" t="str">
        <f t="shared" si="3"/>
        <v/>
      </c>
      <c r="Q24" s="20" t="str">
        <f t="shared" si="3"/>
        <v/>
      </c>
      <c r="R24" s="20" t="str">
        <f t="shared" si="3"/>
        <v/>
      </c>
      <c r="S24" s="20" t="str">
        <f t="shared" si="3"/>
        <v/>
      </c>
      <c r="T24" s="20" t="str">
        <f t="shared" si="3"/>
        <v/>
      </c>
      <c r="U24" s="20" t="str">
        <f t="shared" si="3"/>
        <v/>
      </c>
      <c r="V24" s="21" t="str">
        <f>IFERROR(IF($F24&gt;=1,VLOOKUP($E24,STUDENT!$O$8:$Z$1507,12,0),""),"")</f>
        <v/>
      </c>
      <c r="W24" s="22"/>
      <c r="AC24" s="1">
        <f t="shared" si="4"/>
        <v>0</v>
      </c>
      <c r="AD24" s="1">
        <f>IFERROR(IF(LEN(AK24)&gt;=1,VLOOKUP(HLOOKUP(AK24,PROFILE!$K$5:$V$8,4,0),PROFILE!$F$1:$G$3,2,0),0),0)</f>
        <v>0</v>
      </c>
      <c r="AE24" s="1">
        <f t="shared" si="5"/>
        <v>0</v>
      </c>
      <c r="AF24" s="1">
        <v>11</v>
      </c>
      <c r="AG24" s="1">
        <f>IFERROR(IF($AG$12&gt;=AF24,SMALL(STUDENT!$O$8:$O$1507,$AG$11+AF24),0),0)</f>
        <v>0</v>
      </c>
      <c r="AH24" s="1">
        <f t="shared" si="6"/>
        <v>0</v>
      </c>
      <c r="AI24" s="1" t="str">
        <f>IFERROR(IF($AH24&gt;=1,VLOOKUP($AG24,STUDENT!$O$8:$Z$1507,3,0),""),"")</f>
        <v/>
      </c>
      <c r="AJ24" s="1" t="str">
        <f>IFERROR(IF($AH24&gt;=1,VLOOKUP($AG24,STUDENT!$O$8:$Z$1507,4,0),""),"")</f>
        <v/>
      </c>
      <c r="AK24" s="1" t="str">
        <f>IFERROR(IF($AH24&gt;=1,VLOOKUP($AG24,STUDENT!$O$8:$Z$1507,6,0),""),"")</f>
        <v/>
      </c>
      <c r="AL24" s="1" t="str">
        <f t="shared" si="7"/>
        <v/>
      </c>
      <c r="AM24" s="1" t="str">
        <f t="shared" si="8"/>
        <v/>
      </c>
      <c r="AN24" s="1" t="str">
        <f t="shared" si="9"/>
        <v/>
      </c>
      <c r="AO24" s="1" t="str">
        <f t="shared" si="10"/>
        <v/>
      </c>
      <c r="AP24" s="1" t="str">
        <f t="shared" si="11"/>
        <v/>
      </c>
      <c r="AQ24" s="1" t="str">
        <f t="shared" si="12"/>
        <v/>
      </c>
      <c r="AR24" s="1" t="str">
        <f t="shared" si="13"/>
        <v/>
      </c>
      <c r="AS24" s="1" t="str">
        <f t="shared" si="14"/>
        <v/>
      </c>
      <c r="AT24" s="1" t="str">
        <f t="shared" si="15"/>
        <v/>
      </c>
      <c r="AU24" s="1" t="str">
        <f t="shared" si="16"/>
        <v/>
      </c>
      <c r="AV24" s="1" t="str">
        <f t="shared" si="17"/>
        <v/>
      </c>
      <c r="AW24" s="1" t="str">
        <f t="shared" si="18"/>
        <v/>
      </c>
      <c r="AX24" s="1" t="str">
        <f t="shared" si="19"/>
        <v/>
      </c>
      <c r="AY24" s="1">
        <f>IFERROR(IF($AE24&gt;$AE23,VLOOKUP($AC24+AL$1,STOCK!$F$10:$AB$209,16,0),IF($AE24=$AE23,(IF(AY23&gt;=1,AY23-COUNTIFS($AE23:$AE23,$AC24,AL23:AL23,$AI$1),0)),0)),0)</f>
        <v>0</v>
      </c>
      <c r="AZ24" s="1">
        <f>IFERROR(IF($AE24&gt;$AE23,VLOOKUP($AC24+AM$1,STOCK!$F$10:$AB$209,16,0),IF($AE24=$AE23,(IF(AZ23&gt;=1,AZ23-COUNTIFS($AE23:$AE23,$AC24,AM23:AM23,$AI$1),0)),0)),0)</f>
        <v>0</v>
      </c>
      <c r="BA24" s="1">
        <f>IFERROR(IF($AE24&gt;$AE23,VLOOKUP($AC24+AN$1,STOCK!$F$10:$AB$209,16,0),IF($AE24=$AE23,(IF(BA23&gt;=1,BA23-COUNTIFS($AE23:$AE23,$AC24,AN23:AN23,$AI$1),0)),0)),0)</f>
        <v>0</v>
      </c>
      <c r="BB24" s="1">
        <f>IFERROR(IF($AE24&gt;$AE23,VLOOKUP($AC24+AO$1,STOCK!$F$10:$AB$209,16,0),IF($AE24=$AE23,(IF(BB23&gt;=1,BB23-COUNTIFS($AE23:$AE23,$AC24,AO23:AO23,$AI$1),0)),0)),0)</f>
        <v>0</v>
      </c>
      <c r="BC24" s="1">
        <f>IFERROR(IF($AE24&gt;$AE23,VLOOKUP($AC24+AP$1,STOCK!$F$10:$AB$209,16,0),IF($AE24=$AE23,(IF(BC23&gt;=1,BC23-COUNTIFS($AE23:$AE23,$AC24,AP23:AP23,$AI$1),0)),0)),0)</f>
        <v>0</v>
      </c>
      <c r="BD24" s="1">
        <f>IFERROR(IF($AE24&gt;$AE23,VLOOKUP($AC24+AQ$1,STOCK!$F$10:$AB$209,16,0),IF($AE24=$AE23,(IF(BD23&gt;=1,BD23-COUNTIFS($AE23:$AE23,$AC24,AQ23:AQ23,$AI$1),0)),0)),0)</f>
        <v>0</v>
      </c>
      <c r="BE24" s="1">
        <f>IFERROR(IF($AE24&gt;$AE23,VLOOKUP($AC24+AR$1,STOCK!$F$10:$AB$209,16,0),IF($AE24=$AE23,(IF(BE23&gt;=1,BE23-COUNTIFS($AE23:$AE23,$AC24,AR23:AR23,$AI$1),0)),0)),0)</f>
        <v>0</v>
      </c>
      <c r="BF24" s="1">
        <f>IFERROR(IF($AE24&gt;$AE23,VLOOKUP($AC24+AS$1,STOCK!$F$10:$AB$209,16,0),IF($AE24=$AE23,(IF(BF23&gt;=1,BF23-COUNTIFS($AE23:$AE23,$AC24,AS23:AS23,$AI$1),0)),0)),0)</f>
        <v>0</v>
      </c>
      <c r="BG24" s="1">
        <f>IFERROR(IF($AE24&gt;$AE23,VLOOKUP($AC24+AT$1,STOCK!$F$10:$AB$209,16,0),IF($AE24=$AE23,(IF(BG23&gt;=1,BG23-COUNTIFS($AE23:$AE23,$AC24,AT23:AT23,$AI$1),0)),0)),0)</f>
        <v>0</v>
      </c>
      <c r="BH24" s="1">
        <f>IFERROR(IF($AE24&gt;$AE23,VLOOKUP($AC24+AU$1,STOCK!$F$10:$AB$209,16,0),IF($AE24=$AE23,(IF(BH23&gt;=1,BH23-COUNTIFS($AE23:$AE23,$AC24,AU23:AU23,$AI$1),0)),0)),0)</f>
        <v>0</v>
      </c>
      <c r="BI24" s="1">
        <f>IFERROR(IF($AE24&gt;$AE23,VLOOKUP($AC24+AV$1,STOCK!$F$10:$AB$209,16,0),IF($AE24=$AE23,(IF(BI23&gt;=1,BI23-COUNTIFS($AE23:$AE23,$AC24,AV23:AV23,$AI$1),0)),0)),0)</f>
        <v>0</v>
      </c>
      <c r="BJ24" s="1">
        <f>IFERROR(IF($AE24&gt;$AE23,VLOOKUP($AC24+AW$1,STOCK!$F$10:$AB$209,16,0),IF($AE24=$AE23,(IF(BJ23&gt;=1,BJ23-COUNTIFS($AE23:$AE23,$AC24,AW23:AW23,$AI$1),0)),0)),0)</f>
        <v>0</v>
      </c>
      <c r="BK24" s="1">
        <f>IFERROR(IF($AE24&gt;$AE23,VLOOKUP($AC24+AX$1,STOCK!$F$10:$AB$209,16,0),IF($AE24=$AE23,(IF(BK23&gt;=1,BK23-COUNTIFS($AE23:$AE23,$AC24,AX23:AX23,$AI$1),0)),0)),0)</f>
        <v>0</v>
      </c>
      <c r="BL24" s="1">
        <f>IFERROR(IF($AE24&gt;$AE23,VLOOKUP($AC24+AL$1,STOCK!$F$10:$AB$209,17,0),IF($AE24=$AE23,(IF(BL23&gt;=1,BL23-COUNTIFS($AE23:$AE23,$AC24,AL23:AL23,$AI$2),0)),0)),0)</f>
        <v>0</v>
      </c>
      <c r="BM24" s="1">
        <f>IFERROR(IF($AE24&gt;$AE23,VLOOKUP($AC24+AM$1,STOCK!$F$10:$AB$209,17,0),IF($AE24=$AE23,(IF(BM23&gt;=1,BM23-COUNTIFS($AE23:$AE23,$AC24,AM23:AM23,$AI$2),0)),0)),0)</f>
        <v>0</v>
      </c>
      <c r="BN24" s="1">
        <f>IFERROR(IF($AE24&gt;$AE23,VLOOKUP($AC24+AN$1,STOCK!$F$10:$AB$209,17,0),IF($AE24=$AE23,(IF(BN23&gt;=1,BN23-COUNTIFS($AE23:$AE23,$AC24,AN23:AN23,$AI$2),0)),0)),0)</f>
        <v>0</v>
      </c>
      <c r="BO24" s="1">
        <f>IFERROR(IF($AE24&gt;$AE23,VLOOKUP($AC24+AO$1,STOCK!$F$10:$AB$209,17,0),IF($AE24=$AE23,(IF(BO23&gt;=1,BO23-COUNTIFS($AE23:$AE23,$AC24,AO23:AO23,$AI$2),0)),0)),0)</f>
        <v>0</v>
      </c>
      <c r="BP24" s="1">
        <f>IFERROR(IF($AE24&gt;$AE23,VLOOKUP($AC24+AP$1,STOCK!$F$10:$AB$209,17,0),IF($AE24=$AE23,(IF(BP23&gt;=1,BP23-COUNTIFS($AE23:$AE23,$AC24,AP23:AP23,$AI$2),0)),0)),0)</f>
        <v>0</v>
      </c>
      <c r="BQ24" s="1">
        <f>IFERROR(IF($AE24&gt;$AE23,VLOOKUP($AC24+AQ$1,STOCK!$F$10:$AB$209,17,0),IF($AE24=$AE23,(IF(BQ23&gt;=1,BQ23-COUNTIFS($AE23:$AE23,$AC24,AQ23:AQ23,$AI$2),0)),0)),0)</f>
        <v>0</v>
      </c>
      <c r="BR24" s="1">
        <f>IFERROR(IF($AE24&gt;$AE23,VLOOKUP($AC24+AR$1,STOCK!$F$10:$AB$209,17,0),IF($AE24=$AE23,(IF(BR23&gt;=1,BR23-COUNTIFS($AE23:$AE23,$AC24,AR23:AR23,$AI$2),0)),0)),0)</f>
        <v>0</v>
      </c>
      <c r="BS24" s="1">
        <f>IFERROR(IF($AE24&gt;$AE23,VLOOKUP($AC24+AS$1,STOCK!$F$10:$AB$209,17,0),IF($AE24=$AE23,(IF(BS23&gt;=1,BS23-COUNTIFS($AE23:$AE23,$AC24,AS23:AS23,$AI$2),0)),0)),0)</f>
        <v>0</v>
      </c>
      <c r="BT24" s="1">
        <f>IFERROR(IF($AE24&gt;$AE23,VLOOKUP($AC24+AT$1,STOCK!$F$10:$AB$209,17,0),IF($AE24=$AE23,(IF(BT23&gt;=1,BT23-COUNTIFS($AE23:$AE23,$AC24,AT23:AT23,$AI$2),0)),0)),0)</f>
        <v>0</v>
      </c>
      <c r="BU24" s="1">
        <f>IFERROR(IF($AE24&gt;$AE23,VLOOKUP($AC24+AU$1,STOCK!$F$10:$AB$209,17,0),IF($AE24=$AE23,(IF(BU23&gt;=1,BU23-COUNTIFS($AE23:$AE23,$AC24,AU23:AU23,$AI$2),0)),0)),0)</f>
        <v>0</v>
      </c>
      <c r="BV24" s="1">
        <f>IFERROR(IF($AE24&gt;$AE23,VLOOKUP($AC24+AV$1,STOCK!$F$10:$AB$209,17,0),IF($AE24=$AE23,(IF(BV23&gt;=1,BV23-COUNTIFS($AE23:$AE23,$AC24,AV23:AV23,$AI$2),0)),0)),0)</f>
        <v>0</v>
      </c>
      <c r="BW24" s="1">
        <f>IFERROR(IF($AE24&gt;$AE23,VLOOKUP($AC24+AW$1,STOCK!$F$10:$AB$209,17,0),IF($AE24=$AE23,(IF(BW23&gt;=1,BW23-COUNTIFS($AE23:$AE23,$AC24,AW23:AW23,$AI$2),0)),0)),0)</f>
        <v>0</v>
      </c>
      <c r="BX24" s="1">
        <f>IFERROR(IF($AE24&gt;$AE23,VLOOKUP($AC24+AX$1,STOCK!$F$10:$AB$209,17,0),IF($AE24=$AE23,(IF(BX23&gt;=1,BX23-COUNTIFS($AE23:$AE23,$AC24,AX23:AX23,$AI$2),0)),0)),0)</f>
        <v>0</v>
      </c>
    </row>
    <row r="25" spans="4:76" ht="20.100000000000001" customHeight="1" x14ac:dyDescent="0.25">
      <c r="D25" s="1">
        <v>12</v>
      </c>
      <c r="E25" s="1">
        <f>IFERROR(IF($E$13&gt;=D25,SMALL(STUDENT!$O$8:$O$1507,$E$11+D25),0),0)</f>
        <v>0</v>
      </c>
      <c r="F25" s="10">
        <f t="shared" si="2"/>
        <v>0</v>
      </c>
      <c r="G25" s="10" t="str">
        <f>IFERROR(IF($F25&gt;=1,VLOOKUP($E25,STUDENT!$O$8:$Z$1507,3,0),""),"")</f>
        <v/>
      </c>
      <c r="H25" s="9" t="str">
        <f>IFERROR(IF($F25&gt;=1,VLOOKUP($E25,STUDENT!$O$8:$Z$1507,4,0),""),"")</f>
        <v/>
      </c>
      <c r="I25" s="20" t="str">
        <f t="shared" si="3"/>
        <v/>
      </c>
      <c r="J25" s="20" t="str">
        <f t="shared" si="3"/>
        <v/>
      </c>
      <c r="K25" s="20" t="str">
        <f t="shared" si="3"/>
        <v/>
      </c>
      <c r="L25" s="20" t="str">
        <f t="shared" si="3"/>
        <v/>
      </c>
      <c r="M25" s="20" t="str">
        <f t="shared" si="3"/>
        <v/>
      </c>
      <c r="N25" s="20" t="str">
        <f t="shared" si="3"/>
        <v/>
      </c>
      <c r="O25" s="20" t="str">
        <f t="shared" si="3"/>
        <v/>
      </c>
      <c r="P25" s="20" t="str">
        <f t="shared" si="3"/>
        <v/>
      </c>
      <c r="Q25" s="20" t="str">
        <f t="shared" si="3"/>
        <v/>
      </c>
      <c r="R25" s="20" t="str">
        <f t="shared" si="3"/>
        <v/>
      </c>
      <c r="S25" s="20" t="str">
        <f t="shared" si="3"/>
        <v/>
      </c>
      <c r="T25" s="20" t="str">
        <f t="shared" si="3"/>
        <v/>
      </c>
      <c r="U25" s="20" t="str">
        <f t="shared" si="3"/>
        <v/>
      </c>
      <c r="V25" s="21" t="str">
        <f>IFERROR(IF($F25&gt;=1,VLOOKUP($E25,STUDENT!$O$8:$Z$1507,12,0),""),"")</f>
        <v/>
      </c>
      <c r="W25" s="22"/>
      <c r="AC25" s="1">
        <f t="shared" si="4"/>
        <v>0</v>
      </c>
      <c r="AD25" s="1">
        <f>IFERROR(IF(LEN(AK25)&gt;=1,VLOOKUP(HLOOKUP(AK25,PROFILE!$K$5:$V$8,4,0),PROFILE!$F$1:$G$3,2,0),0),0)</f>
        <v>0</v>
      </c>
      <c r="AE25" s="1">
        <f t="shared" si="5"/>
        <v>0</v>
      </c>
      <c r="AF25" s="1">
        <v>12</v>
      </c>
      <c r="AG25" s="1">
        <f>IFERROR(IF($AG$12&gt;=AF25,SMALL(STUDENT!$O$8:$O$1507,$AG$11+AF25),0),0)</f>
        <v>0</v>
      </c>
      <c r="AH25" s="1">
        <f t="shared" si="6"/>
        <v>0</v>
      </c>
      <c r="AI25" s="1" t="str">
        <f>IFERROR(IF($AH25&gt;=1,VLOOKUP($AG25,STUDENT!$O$8:$Z$1507,3,0),""),"")</f>
        <v/>
      </c>
      <c r="AJ25" s="1" t="str">
        <f>IFERROR(IF($AH25&gt;=1,VLOOKUP($AG25,STUDENT!$O$8:$Z$1507,4,0),""),"")</f>
        <v/>
      </c>
      <c r="AK25" s="1" t="str">
        <f>IFERROR(IF($AH25&gt;=1,VLOOKUP($AG25,STUDENT!$O$8:$Z$1507,6,0),""),"")</f>
        <v/>
      </c>
      <c r="AL25" s="1" t="str">
        <f t="shared" si="7"/>
        <v/>
      </c>
      <c r="AM25" s="1" t="str">
        <f t="shared" si="8"/>
        <v/>
      </c>
      <c r="AN25" s="1" t="str">
        <f t="shared" si="9"/>
        <v/>
      </c>
      <c r="AO25" s="1" t="str">
        <f t="shared" si="10"/>
        <v/>
      </c>
      <c r="AP25" s="1" t="str">
        <f t="shared" si="11"/>
        <v/>
      </c>
      <c r="AQ25" s="1" t="str">
        <f t="shared" si="12"/>
        <v/>
      </c>
      <c r="AR25" s="1" t="str">
        <f t="shared" si="13"/>
        <v/>
      </c>
      <c r="AS25" s="1" t="str">
        <f t="shared" si="14"/>
        <v/>
      </c>
      <c r="AT25" s="1" t="str">
        <f t="shared" si="15"/>
        <v/>
      </c>
      <c r="AU25" s="1" t="str">
        <f t="shared" si="16"/>
        <v/>
      </c>
      <c r="AV25" s="1" t="str">
        <f t="shared" si="17"/>
        <v/>
      </c>
      <c r="AW25" s="1" t="str">
        <f t="shared" si="18"/>
        <v/>
      </c>
      <c r="AX25" s="1" t="str">
        <f t="shared" si="19"/>
        <v/>
      </c>
      <c r="AY25" s="1">
        <f>IFERROR(IF($AE25&gt;$AE24,VLOOKUP($AC25+AL$1,STOCK!$F$10:$AB$209,16,0),IF($AE25=$AE24,(IF(AY24&gt;=1,AY24-COUNTIFS($AE24:$AE24,$AC25,AL24:AL24,$AI$1),0)),0)),0)</f>
        <v>0</v>
      </c>
      <c r="AZ25" s="1">
        <f>IFERROR(IF($AE25&gt;$AE24,VLOOKUP($AC25+AM$1,STOCK!$F$10:$AB$209,16,0),IF($AE25=$AE24,(IF(AZ24&gt;=1,AZ24-COUNTIFS($AE24:$AE24,$AC25,AM24:AM24,$AI$1),0)),0)),0)</f>
        <v>0</v>
      </c>
      <c r="BA25" s="1">
        <f>IFERROR(IF($AE25&gt;$AE24,VLOOKUP($AC25+AN$1,STOCK!$F$10:$AB$209,16,0),IF($AE25=$AE24,(IF(BA24&gt;=1,BA24-COUNTIFS($AE24:$AE24,$AC25,AN24:AN24,$AI$1),0)),0)),0)</f>
        <v>0</v>
      </c>
      <c r="BB25" s="1">
        <f>IFERROR(IF($AE25&gt;$AE24,VLOOKUP($AC25+AO$1,STOCK!$F$10:$AB$209,16,0),IF($AE25=$AE24,(IF(BB24&gt;=1,BB24-COUNTIFS($AE24:$AE24,$AC25,AO24:AO24,$AI$1),0)),0)),0)</f>
        <v>0</v>
      </c>
      <c r="BC25" s="1">
        <f>IFERROR(IF($AE25&gt;$AE24,VLOOKUP($AC25+AP$1,STOCK!$F$10:$AB$209,16,0),IF($AE25=$AE24,(IF(BC24&gt;=1,BC24-COUNTIFS($AE24:$AE24,$AC25,AP24:AP24,$AI$1),0)),0)),0)</f>
        <v>0</v>
      </c>
      <c r="BD25" s="1">
        <f>IFERROR(IF($AE25&gt;$AE24,VLOOKUP($AC25+AQ$1,STOCK!$F$10:$AB$209,16,0),IF($AE25=$AE24,(IF(BD24&gt;=1,BD24-COUNTIFS($AE24:$AE24,$AC25,AQ24:AQ24,$AI$1),0)),0)),0)</f>
        <v>0</v>
      </c>
      <c r="BE25" s="1">
        <f>IFERROR(IF($AE25&gt;$AE24,VLOOKUP($AC25+AR$1,STOCK!$F$10:$AB$209,16,0),IF($AE25=$AE24,(IF(BE24&gt;=1,BE24-COUNTIFS($AE24:$AE24,$AC25,AR24:AR24,$AI$1),0)),0)),0)</f>
        <v>0</v>
      </c>
      <c r="BF25" s="1">
        <f>IFERROR(IF($AE25&gt;$AE24,VLOOKUP($AC25+AS$1,STOCK!$F$10:$AB$209,16,0),IF($AE25=$AE24,(IF(BF24&gt;=1,BF24-COUNTIFS($AE24:$AE24,$AC25,AS24:AS24,$AI$1),0)),0)),0)</f>
        <v>0</v>
      </c>
      <c r="BG25" s="1">
        <f>IFERROR(IF($AE25&gt;$AE24,VLOOKUP($AC25+AT$1,STOCK!$F$10:$AB$209,16,0),IF($AE25=$AE24,(IF(BG24&gt;=1,BG24-COUNTIFS($AE24:$AE24,$AC25,AT24:AT24,$AI$1),0)),0)),0)</f>
        <v>0</v>
      </c>
      <c r="BH25" s="1">
        <f>IFERROR(IF($AE25&gt;$AE24,VLOOKUP($AC25+AU$1,STOCK!$F$10:$AB$209,16,0),IF($AE25=$AE24,(IF(BH24&gt;=1,BH24-COUNTIFS($AE24:$AE24,$AC25,AU24:AU24,$AI$1),0)),0)),0)</f>
        <v>0</v>
      </c>
      <c r="BI25" s="1">
        <f>IFERROR(IF($AE25&gt;$AE24,VLOOKUP($AC25+AV$1,STOCK!$F$10:$AB$209,16,0),IF($AE25=$AE24,(IF(BI24&gt;=1,BI24-COUNTIFS($AE24:$AE24,$AC25,AV24:AV24,$AI$1),0)),0)),0)</f>
        <v>0</v>
      </c>
      <c r="BJ25" s="1">
        <f>IFERROR(IF($AE25&gt;$AE24,VLOOKUP($AC25+AW$1,STOCK!$F$10:$AB$209,16,0),IF($AE25=$AE24,(IF(BJ24&gt;=1,BJ24-COUNTIFS($AE24:$AE24,$AC25,AW24:AW24,$AI$1),0)),0)),0)</f>
        <v>0</v>
      </c>
      <c r="BK25" s="1">
        <f>IFERROR(IF($AE25&gt;$AE24,VLOOKUP($AC25+AX$1,STOCK!$F$10:$AB$209,16,0),IF($AE25=$AE24,(IF(BK24&gt;=1,BK24-COUNTIFS($AE24:$AE24,$AC25,AX24:AX24,$AI$1),0)),0)),0)</f>
        <v>0</v>
      </c>
      <c r="BL25" s="1">
        <f>IFERROR(IF($AE25&gt;$AE24,VLOOKUP($AC25+AL$1,STOCK!$F$10:$AB$209,17,0),IF($AE25=$AE24,(IF(BL24&gt;=1,BL24-COUNTIFS($AE24:$AE24,$AC25,AL24:AL24,$AI$2),0)),0)),0)</f>
        <v>0</v>
      </c>
      <c r="BM25" s="1">
        <f>IFERROR(IF($AE25&gt;$AE24,VLOOKUP($AC25+AM$1,STOCK!$F$10:$AB$209,17,0),IF($AE25=$AE24,(IF(BM24&gt;=1,BM24-COUNTIFS($AE24:$AE24,$AC25,AM24:AM24,$AI$2),0)),0)),0)</f>
        <v>0</v>
      </c>
      <c r="BN25" s="1">
        <f>IFERROR(IF($AE25&gt;$AE24,VLOOKUP($AC25+AN$1,STOCK!$F$10:$AB$209,17,0),IF($AE25=$AE24,(IF(BN24&gt;=1,BN24-COUNTIFS($AE24:$AE24,$AC25,AN24:AN24,$AI$2),0)),0)),0)</f>
        <v>0</v>
      </c>
      <c r="BO25" s="1">
        <f>IFERROR(IF($AE25&gt;$AE24,VLOOKUP($AC25+AO$1,STOCK!$F$10:$AB$209,17,0),IF($AE25=$AE24,(IF(BO24&gt;=1,BO24-COUNTIFS($AE24:$AE24,$AC25,AO24:AO24,$AI$2),0)),0)),0)</f>
        <v>0</v>
      </c>
      <c r="BP25" s="1">
        <f>IFERROR(IF($AE25&gt;$AE24,VLOOKUP($AC25+AP$1,STOCK!$F$10:$AB$209,17,0),IF($AE25=$AE24,(IF(BP24&gt;=1,BP24-COUNTIFS($AE24:$AE24,$AC25,AP24:AP24,$AI$2),0)),0)),0)</f>
        <v>0</v>
      </c>
      <c r="BQ25" s="1">
        <f>IFERROR(IF($AE25&gt;$AE24,VLOOKUP($AC25+AQ$1,STOCK!$F$10:$AB$209,17,0),IF($AE25=$AE24,(IF(BQ24&gt;=1,BQ24-COUNTIFS($AE24:$AE24,$AC25,AQ24:AQ24,$AI$2),0)),0)),0)</f>
        <v>0</v>
      </c>
      <c r="BR25" s="1">
        <f>IFERROR(IF($AE25&gt;$AE24,VLOOKUP($AC25+AR$1,STOCK!$F$10:$AB$209,17,0),IF($AE25=$AE24,(IF(BR24&gt;=1,BR24-COUNTIFS($AE24:$AE24,$AC25,AR24:AR24,$AI$2),0)),0)),0)</f>
        <v>0</v>
      </c>
      <c r="BS25" s="1">
        <f>IFERROR(IF($AE25&gt;$AE24,VLOOKUP($AC25+AS$1,STOCK!$F$10:$AB$209,17,0),IF($AE25=$AE24,(IF(BS24&gt;=1,BS24-COUNTIFS($AE24:$AE24,$AC25,AS24:AS24,$AI$2),0)),0)),0)</f>
        <v>0</v>
      </c>
      <c r="BT25" s="1">
        <f>IFERROR(IF($AE25&gt;$AE24,VLOOKUP($AC25+AT$1,STOCK!$F$10:$AB$209,17,0),IF($AE25=$AE24,(IF(BT24&gt;=1,BT24-COUNTIFS($AE24:$AE24,$AC25,AT24:AT24,$AI$2),0)),0)),0)</f>
        <v>0</v>
      </c>
      <c r="BU25" s="1">
        <f>IFERROR(IF($AE25&gt;$AE24,VLOOKUP($AC25+AU$1,STOCK!$F$10:$AB$209,17,0),IF($AE25=$AE24,(IF(BU24&gt;=1,BU24-COUNTIFS($AE24:$AE24,$AC25,AU24:AU24,$AI$2),0)),0)),0)</f>
        <v>0</v>
      </c>
      <c r="BV25" s="1">
        <f>IFERROR(IF($AE25&gt;$AE24,VLOOKUP($AC25+AV$1,STOCK!$F$10:$AB$209,17,0),IF($AE25=$AE24,(IF(BV24&gt;=1,BV24-COUNTIFS($AE24:$AE24,$AC25,AV24:AV24,$AI$2),0)),0)),0)</f>
        <v>0</v>
      </c>
      <c r="BW25" s="1">
        <f>IFERROR(IF($AE25&gt;$AE24,VLOOKUP($AC25+AW$1,STOCK!$F$10:$AB$209,17,0),IF($AE25=$AE24,(IF(BW24&gt;=1,BW24-COUNTIFS($AE24:$AE24,$AC25,AW24:AW24,$AI$2),0)),0)),0)</f>
        <v>0</v>
      </c>
      <c r="BX25" s="1">
        <f>IFERROR(IF($AE25&gt;$AE24,VLOOKUP($AC25+AX$1,STOCK!$F$10:$AB$209,17,0),IF($AE25=$AE24,(IF(BX24&gt;=1,BX24-COUNTIFS($AE24:$AE24,$AC25,AX24:AX24,$AI$2),0)),0)),0)</f>
        <v>0</v>
      </c>
    </row>
    <row r="26" spans="4:76" ht="20.100000000000001" customHeight="1" x14ac:dyDescent="0.25">
      <c r="D26" s="1">
        <v>13</v>
      </c>
      <c r="E26" s="1">
        <f>IFERROR(IF($E$13&gt;=D26,SMALL(STUDENT!$O$8:$O$1507,$E$11+D26),0),0)</f>
        <v>0</v>
      </c>
      <c r="F26" s="10">
        <f t="shared" si="2"/>
        <v>0</v>
      </c>
      <c r="G26" s="10" t="str">
        <f>IFERROR(IF($F26&gt;=1,VLOOKUP($E26,STUDENT!$O$8:$Z$1507,3,0),""),"")</f>
        <v/>
      </c>
      <c r="H26" s="9" t="str">
        <f>IFERROR(IF($F26&gt;=1,VLOOKUP($E26,STUDENT!$O$8:$Z$1507,4,0),""),"")</f>
        <v/>
      </c>
      <c r="I26" s="20" t="str">
        <f t="shared" si="3"/>
        <v/>
      </c>
      <c r="J26" s="20" t="str">
        <f t="shared" si="3"/>
        <v/>
      </c>
      <c r="K26" s="20" t="str">
        <f t="shared" si="3"/>
        <v/>
      </c>
      <c r="L26" s="20" t="str">
        <f t="shared" si="3"/>
        <v/>
      </c>
      <c r="M26" s="20" t="str">
        <f t="shared" si="3"/>
        <v/>
      </c>
      <c r="N26" s="20" t="str">
        <f t="shared" si="3"/>
        <v/>
      </c>
      <c r="O26" s="20" t="str">
        <f t="shared" si="3"/>
        <v/>
      </c>
      <c r="P26" s="20" t="str">
        <f t="shared" si="3"/>
        <v/>
      </c>
      <c r="Q26" s="20" t="str">
        <f t="shared" si="3"/>
        <v/>
      </c>
      <c r="R26" s="20" t="str">
        <f t="shared" si="3"/>
        <v/>
      </c>
      <c r="S26" s="20" t="str">
        <f t="shared" si="3"/>
        <v/>
      </c>
      <c r="T26" s="20" t="str">
        <f t="shared" si="3"/>
        <v/>
      </c>
      <c r="U26" s="20" t="str">
        <f t="shared" si="3"/>
        <v/>
      </c>
      <c r="V26" s="21" t="str">
        <f>IFERROR(IF($F26&gt;=1,VLOOKUP($E26,STUDENT!$O$8:$Z$1507,12,0),""),"")</f>
        <v/>
      </c>
      <c r="W26" s="22"/>
      <c r="AC26" s="1">
        <f t="shared" si="4"/>
        <v>0</v>
      </c>
      <c r="AD26" s="1">
        <f>IFERROR(IF(LEN(AK26)&gt;=1,VLOOKUP(HLOOKUP(AK26,PROFILE!$K$5:$V$8,4,0),PROFILE!$F$1:$G$3,2,0),0),0)</f>
        <v>0</v>
      </c>
      <c r="AE26" s="1">
        <f t="shared" si="5"/>
        <v>0</v>
      </c>
      <c r="AF26" s="1">
        <v>13</v>
      </c>
      <c r="AG26" s="1">
        <f>IFERROR(IF($AG$12&gt;=AF26,SMALL(STUDENT!$O$8:$O$1507,$AG$11+AF26),0),0)</f>
        <v>0</v>
      </c>
      <c r="AH26" s="1">
        <f t="shared" si="6"/>
        <v>0</v>
      </c>
      <c r="AI26" s="1" t="str">
        <f>IFERROR(IF($AH26&gt;=1,VLOOKUP($AG26,STUDENT!$O$8:$Z$1507,3,0),""),"")</f>
        <v/>
      </c>
      <c r="AJ26" s="1" t="str">
        <f>IFERROR(IF($AH26&gt;=1,VLOOKUP($AG26,STUDENT!$O$8:$Z$1507,4,0),""),"")</f>
        <v/>
      </c>
      <c r="AK26" s="1" t="str">
        <f>IFERROR(IF($AH26&gt;=1,VLOOKUP($AG26,STUDENT!$O$8:$Z$1507,6,0),""),"")</f>
        <v/>
      </c>
      <c r="AL26" s="1" t="str">
        <f t="shared" si="7"/>
        <v/>
      </c>
      <c r="AM26" s="1" t="str">
        <f t="shared" si="8"/>
        <v/>
      </c>
      <c r="AN26" s="1" t="str">
        <f t="shared" si="9"/>
        <v/>
      </c>
      <c r="AO26" s="1" t="str">
        <f t="shared" si="10"/>
        <v/>
      </c>
      <c r="AP26" s="1" t="str">
        <f t="shared" si="11"/>
        <v/>
      </c>
      <c r="AQ26" s="1" t="str">
        <f t="shared" si="12"/>
        <v/>
      </c>
      <c r="AR26" s="1" t="str">
        <f t="shared" si="13"/>
        <v/>
      </c>
      <c r="AS26" s="1" t="str">
        <f t="shared" si="14"/>
        <v/>
      </c>
      <c r="AT26" s="1" t="str">
        <f t="shared" si="15"/>
        <v/>
      </c>
      <c r="AU26" s="1" t="str">
        <f t="shared" si="16"/>
        <v/>
      </c>
      <c r="AV26" s="1" t="str">
        <f t="shared" si="17"/>
        <v/>
      </c>
      <c r="AW26" s="1" t="str">
        <f t="shared" si="18"/>
        <v/>
      </c>
      <c r="AX26" s="1" t="str">
        <f t="shared" si="19"/>
        <v/>
      </c>
      <c r="AY26" s="1">
        <f>IFERROR(IF($AE26&gt;$AE25,VLOOKUP($AC26+AL$1,STOCK!$F$10:$AB$209,16,0),IF($AE26=$AE25,(IF(AY25&gt;=1,AY25-COUNTIFS($AE25:$AE25,$AC26,AL25:AL25,$AI$1),0)),0)),0)</f>
        <v>0</v>
      </c>
      <c r="AZ26" s="1">
        <f>IFERROR(IF($AE26&gt;$AE25,VLOOKUP($AC26+AM$1,STOCK!$F$10:$AB$209,16,0),IF($AE26=$AE25,(IF(AZ25&gt;=1,AZ25-COUNTIFS($AE25:$AE25,$AC26,AM25:AM25,$AI$1),0)),0)),0)</f>
        <v>0</v>
      </c>
      <c r="BA26" s="1">
        <f>IFERROR(IF($AE26&gt;$AE25,VLOOKUP($AC26+AN$1,STOCK!$F$10:$AB$209,16,0),IF($AE26=$AE25,(IF(BA25&gt;=1,BA25-COUNTIFS($AE25:$AE25,$AC26,AN25:AN25,$AI$1),0)),0)),0)</f>
        <v>0</v>
      </c>
      <c r="BB26" s="1">
        <f>IFERROR(IF($AE26&gt;$AE25,VLOOKUP($AC26+AO$1,STOCK!$F$10:$AB$209,16,0),IF($AE26=$AE25,(IF(BB25&gt;=1,BB25-COUNTIFS($AE25:$AE25,$AC26,AO25:AO25,$AI$1),0)),0)),0)</f>
        <v>0</v>
      </c>
      <c r="BC26" s="1">
        <f>IFERROR(IF($AE26&gt;$AE25,VLOOKUP($AC26+AP$1,STOCK!$F$10:$AB$209,16,0),IF($AE26=$AE25,(IF(BC25&gt;=1,BC25-COUNTIFS($AE25:$AE25,$AC26,AP25:AP25,$AI$1),0)),0)),0)</f>
        <v>0</v>
      </c>
      <c r="BD26" s="1">
        <f>IFERROR(IF($AE26&gt;$AE25,VLOOKUP($AC26+AQ$1,STOCK!$F$10:$AB$209,16,0),IF($AE26=$AE25,(IF(BD25&gt;=1,BD25-COUNTIFS($AE25:$AE25,$AC26,AQ25:AQ25,$AI$1),0)),0)),0)</f>
        <v>0</v>
      </c>
      <c r="BE26" s="1">
        <f>IFERROR(IF($AE26&gt;$AE25,VLOOKUP($AC26+AR$1,STOCK!$F$10:$AB$209,16,0),IF($AE26=$AE25,(IF(BE25&gt;=1,BE25-COUNTIFS($AE25:$AE25,$AC26,AR25:AR25,$AI$1),0)),0)),0)</f>
        <v>0</v>
      </c>
      <c r="BF26" s="1">
        <f>IFERROR(IF($AE26&gt;$AE25,VLOOKUP($AC26+AS$1,STOCK!$F$10:$AB$209,16,0),IF($AE26=$AE25,(IF(BF25&gt;=1,BF25-COUNTIFS($AE25:$AE25,$AC26,AS25:AS25,$AI$1),0)),0)),0)</f>
        <v>0</v>
      </c>
      <c r="BG26" s="1">
        <f>IFERROR(IF($AE26&gt;$AE25,VLOOKUP($AC26+AT$1,STOCK!$F$10:$AB$209,16,0),IF($AE26=$AE25,(IF(BG25&gt;=1,BG25-COUNTIFS($AE25:$AE25,$AC26,AT25:AT25,$AI$1),0)),0)),0)</f>
        <v>0</v>
      </c>
      <c r="BH26" s="1">
        <f>IFERROR(IF($AE26&gt;$AE25,VLOOKUP($AC26+AU$1,STOCK!$F$10:$AB$209,16,0),IF($AE26=$AE25,(IF(BH25&gt;=1,BH25-COUNTIFS($AE25:$AE25,$AC26,AU25:AU25,$AI$1),0)),0)),0)</f>
        <v>0</v>
      </c>
      <c r="BI26" s="1">
        <f>IFERROR(IF($AE26&gt;$AE25,VLOOKUP($AC26+AV$1,STOCK!$F$10:$AB$209,16,0),IF($AE26=$AE25,(IF(BI25&gt;=1,BI25-COUNTIFS($AE25:$AE25,$AC26,AV25:AV25,$AI$1),0)),0)),0)</f>
        <v>0</v>
      </c>
      <c r="BJ26" s="1">
        <f>IFERROR(IF($AE26&gt;$AE25,VLOOKUP($AC26+AW$1,STOCK!$F$10:$AB$209,16,0),IF($AE26=$AE25,(IF(BJ25&gt;=1,BJ25-COUNTIFS($AE25:$AE25,$AC26,AW25:AW25,$AI$1),0)),0)),0)</f>
        <v>0</v>
      </c>
      <c r="BK26" s="1">
        <f>IFERROR(IF($AE26&gt;$AE25,VLOOKUP($AC26+AX$1,STOCK!$F$10:$AB$209,16,0),IF($AE26=$AE25,(IF(BK25&gt;=1,BK25-COUNTIFS($AE25:$AE25,$AC26,AX25:AX25,$AI$1),0)),0)),0)</f>
        <v>0</v>
      </c>
      <c r="BL26" s="1">
        <f>IFERROR(IF($AE26&gt;$AE25,VLOOKUP($AC26+AL$1,STOCK!$F$10:$AB$209,17,0),IF($AE26=$AE25,(IF(BL25&gt;=1,BL25-COUNTIFS($AE25:$AE25,$AC26,AL25:AL25,$AI$2),0)),0)),0)</f>
        <v>0</v>
      </c>
      <c r="BM26" s="1">
        <f>IFERROR(IF($AE26&gt;$AE25,VLOOKUP($AC26+AM$1,STOCK!$F$10:$AB$209,17,0),IF($AE26=$AE25,(IF(BM25&gt;=1,BM25-COUNTIFS($AE25:$AE25,$AC26,AM25:AM25,$AI$2),0)),0)),0)</f>
        <v>0</v>
      </c>
      <c r="BN26" s="1">
        <f>IFERROR(IF($AE26&gt;$AE25,VLOOKUP($AC26+AN$1,STOCK!$F$10:$AB$209,17,0),IF($AE26=$AE25,(IF(BN25&gt;=1,BN25-COUNTIFS($AE25:$AE25,$AC26,AN25:AN25,$AI$2),0)),0)),0)</f>
        <v>0</v>
      </c>
      <c r="BO26" s="1">
        <f>IFERROR(IF($AE26&gt;$AE25,VLOOKUP($AC26+AO$1,STOCK!$F$10:$AB$209,17,0),IF($AE26=$AE25,(IF(BO25&gt;=1,BO25-COUNTIFS($AE25:$AE25,$AC26,AO25:AO25,$AI$2),0)),0)),0)</f>
        <v>0</v>
      </c>
      <c r="BP26" s="1">
        <f>IFERROR(IF($AE26&gt;$AE25,VLOOKUP($AC26+AP$1,STOCK!$F$10:$AB$209,17,0),IF($AE26=$AE25,(IF(BP25&gt;=1,BP25-COUNTIFS($AE25:$AE25,$AC26,AP25:AP25,$AI$2),0)),0)),0)</f>
        <v>0</v>
      </c>
      <c r="BQ26" s="1">
        <f>IFERROR(IF($AE26&gt;$AE25,VLOOKUP($AC26+AQ$1,STOCK!$F$10:$AB$209,17,0),IF($AE26=$AE25,(IF(BQ25&gt;=1,BQ25-COUNTIFS($AE25:$AE25,$AC26,AQ25:AQ25,$AI$2),0)),0)),0)</f>
        <v>0</v>
      </c>
      <c r="BR26" s="1">
        <f>IFERROR(IF($AE26&gt;$AE25,VLOOKUP($AC26+AR$1,STOCK!$F$10:$AB$209,17,0),IF($AE26=$AE25,(IF(BR25&gt;=1,BR25-COUNTIFS($AE25:$AE25,$AC26,AR25:AR25,$AI$2),0)),0)),0)</f>
        <v>0</v>
      </c>
      <c r="BS26" s="1">
        <f>IFERROR(IF($AE26&gt;$AE25,VLOOKUP($AC26+AS$1,STOCK!$F$10:$AB$209,17,0),IF($AE26=$AE25,(IF(BS25&gt;=1,BS25-COUNTIFS($AE25:$AE25,$AC26,AS25:AS25,$AI$2),0)),0)),0)</f>
        <v>0</v>
      </c>
      <c r="BT26" s="1">
        <f>IFERROR(IF($AE26&gt;$AE25,VLOOKUP($AC26+AT$1,STOCK!$F$10:$AB$209,17,0),IF($AE26=$AE25,(IF(BT25&gt;=1,BT25-COUNTIFS($AE25:$AE25,$AC26,AT25:AT25,$AI$2),0)),0)),0)</f>
        <v>0</v>
      </c>
      <c r="BU26" s="1">
        <f>IFERROR(IF($AE26&gt;$AE25,VLOOKUP($AC26+AU$1,STOCK!$F$10:$AB$209,17,0),IF($AE26=$AE25,(IF(BU25&gt;=1,BU25-COUNTIFS($AE25:$AE25,$AC26,AU25:AU25,$AI$2),0)),0)),0)</f>
        <v>0</v>
      </c>
      <c r="BV26" s="1">
        <f>IFERROR(IF($AE26&gt;$AE25,VLOOKUP($AC26+AV$1,STOCK!$F$10:$AB$209,17,0),IF($AE26=$AE25,(IF(BV25&gt;=1,BV25-COUNTIFS($AE25:$AE25,$AC26,AV25:AV25,$AI$2),0)),0)),0)</f>
        <v>0</v>
      </c>
      <c r="BW26" s="1">
        <f>IFERROR(IF($AE26&gt;$AE25,VLOOKUP($AC26+AW$1,STOCK!$F$10:$AB$209,17,0),IF($AE26=$AE25,(IF(BW25&gt;=1,BW25-COUNTIFS($AE25:$AE25,$AC26,AW25:AW25,$AI$2),0)),0)),0)</f>
        <v>0</v>
      </c>
      <c r="BX26" s="1">
        <f>IFERROR(IF($AE26&gt;$AE25,VLOOKUP($AC26+AX$1,STOCK!$F$10:$AB$209,17,0),IF($AE26=$AE25,(IF(BX25&gt;=1,BX25-COUNTIFS($AE25:$AE25,$AC26,AX25:AX25,$AI$2),0)),0)),0)</f>
        <v>0</v>
      </c>
    </row>
    <row r="27" spans="4:76" ht="20.100000000000001" customHeight="1" x14ac:dyDescent="0.25">
      <c r="D27" s="1">
        <v>14</v>
      </c>
      <c r="E27" s="1">
        <f>IFERROR(IF($E$13&gt;=D27,SMALL(STUDENT!$O$8:$O$1507,$E$11+D27),0),0)</f>
        <v>0</v>
      </c>
      <c r="F27" s="10">
        <f t="shared" si="2"/>
        <v>0</v>
      </c>
      <c r="G27" s="10" t="str">
        <f>IFERROR(IF($F27&gt;=1,VLOOKUP($E27,STUDENT!$O$8:$Z$1507,3,0),""),"")</f>
        <v/>
      </c>
      <c r="H27" s="9" t="str">
        <f>IFERROR(IF($F27&gt;=1,VLOOKUP($E27,STUDENT!$O$8:$Z$1507,4,0),""),"")</f>
        <v/>
      </c>
      <c r="I27" s="20" t="str">
        <f t="shared" si="3"/>
        <v/>
      </c>
      <c r="J27" s="20" t="str">
        <f t="shared" si="3"/>
        <v/>
      </c>
      <c r="K27" s="20" t="str">
        <f t="shared" si="3"/>
        <v/>
      </c>
      <c r="L27" s="20" t="str">
        <f t="shared" si="3"/>
        <v/>
      </c>
      <c r="M27" s="20" t="str">
        <f t="shared" si="3"/>
        <v/>
      </c>
      <c r="N27" s="20" t="str">
        <f t="shared" si="3"/>
        <v/>
      </c>
      <c r="O27" s="20" t="str">
        <f t="shared" si="3"/>
        <v/>
      </c>
      <c r="P27" s="20" t="str">
        <f t="shared" si="3"/>
        <v/>
      </c>
      <c r="Q27" s="20" t="str">
        <f t="shared" si="3"/>
        <v/>
      </c>
      <c r="R27" s="20" t="str">
        <f t="shared" si="3"/>
        <v/>
      </c>
      <c r="S27" s="20" t="str">
        <f t="shared" si="3"/>
        <v/>
      </c>
      <c r="T27" s="20" t="str">
        <f t="shared" si="3"/>
        <v/>
      </c>
      <c r="U27" s="20" t="str">
        <f t="shared" si="3"/>
        <v/>
      </c>
      <c r="V27" s="21" t="str">
        <f>IFERROR(IF($F27&gt;=1,VLOOKUP($E27,STUDENT!$O$8:$Z$1507,12,0),""),"")</f>
        <v/>
      </c>
      <c r="W27" s="22"/>
      <c r="AC27" s="1">
        <f t="shared" si="4"/>
        <v>0</v>
      </c>
      <c r="AD27" s="1">
        <f>IFERROR(IF(LEN(AK27)&gt;=1,VLOOKUP(HLOOKUP(AK27,PROFILE!$K$5:$V$8,4,0),PROFILE!$F$1:$G$3,2,0),0),0)</f>
        <v>0</v>
      </c>
      <c r="AE27" s="1">
        <f t="shared" si="5"/>
        <v>0</v>
      </c>
      <c r="AF27" s="1">
        <v>14</v>
      </c>
      <c r="AG27" s="1">
        <f>IFERROR(IF($AG$12&gt;=AF27,SMALL(STUDENT!$O$8:$O$1507,$AG$11+AF27),0),0)</f>
        <v>0</v>
      </c>
      <c r="AH27" s="1">
        <f t="shared" si="6"/>
        <v>0</v>
      </c>
      <c r="AI27" s="1" t="str">
        <f>IFERROR(IF($AH27&gt;=1,VLOOKUP($AG27,STUDENT!$O$8:$Z$1507,3,0),""),"")</f>
        <v/>
      </c>
      <c r="AJ27" s="1" t="str">
        <f>IFERROR(IF($AH27&gt;=1,VLOOKUP($AG27,STUDENT!$O$8:$Z$1507,4,0),""),"")</f>
        <v/>
      </c>
      <c r="AK27" s="1" t="str">
        <f>IFERROR(IF($AH27&gt;=1,VLOOKUP($AG27,STUDENT!$O$8:$Z$1507,6,0),""),"")</f>
        <v/>
      </c>
      <c r="AL27" s="1" t="str">
        <f t="shared" si="7"/>
        <v/>
      </c>
      <c r="AM27" s="1" t="str">
        <f t="shared" si="8"/>
        <v/>
      </c>
      <c r="AN27" s="1" t="str">
        <f t="shared" si="9"/>
        <v/>
      </c>
      <c r="AO27" s="1" t="str">
        <f t="shared" si="10"/>
        <v/>
      </c>
      <c r="AP27" s="1" t="str">
        <f t="shared" si="11"/>
        <v/>
      </c>
      <c r="AQ27" s="1" t="str">
        <f t="shared" si="12"/>
        <v/>
      </c>
      <c r="AR27" s="1" t="str">
        <f t="shared" si="13"/>
        <v/>
      </c>
      <c r="AS27" s="1" t="str">
        <f t="shared" si="14"/>
        <v/>
      </c>
      <c r="AT27" s="1" t="str">
        <f t="shared" si="15"/>
        <v/>
      </c>
      <c r="AU27" s="1" t="str">
        <f t="shared" si="16"/>
        <v/>
      </c>
      <c r="AV27" s="1" t="str">
        <f t="shared" si="17"/>
        <v/>
      </c>
      <c r="AW27" s="1" t="str">
        <f t="shared" si="18"/>
        <v/>
      </c>
      <c r="AX27" s="1" t="str">
        <f t="shared" si="19"/>
        <v/>
      </c>
      <c r="AY27" s="1">
        <f>IFERROR(IF($AE27&gt;$AE26,VLOOKUP($AC27+AL$1,STOCK!$F$10:$AB$209,16,0),IF($AE27=$AE26,(IF(AY26&gt;=1,AY26-COUNTIFS($AE26:$AE26,$AC27,AL26:AL26,$AI$1),0)),0)),0)</f>
        <v>0</v>
      </c>
      <c r="AZ27" s="1">
        <f>IFERROR(IF($AE27&gt;$AE26,VLOOKUP($AC27+AM$1,STOCK!$F$10:$AB$209,16,0),IF($AE27=$AE26,(IF(AZ26&gt;=1,AZ26-COUNTIFS($AE26:$AE26,$AC27,AM26:AM26,$AI$1),0)),0)),0)</f>
        <v>0</v>
      </c>
      <c r="BA27" s="1">
        <f>IFERROR(IF($AE27&gt;$AE26,VLOOKUP($AC27+AN$1,STOCK!$F$10:$AB$209,16,0),IF($AE27=$AE26,(IF(BA26&gt;=1,BA26-COUNTIFS($AE26:$AE26,$AC27,AN26:AN26,$AI$1),0)),0)),0)</f>
        <v>0</v>
      </c>
      <c r="BB27" s="1">
        <f>IFERROR(IF($AE27&gt;$AE26,VLOOKUP($AC27+AO$1,STOCK!$F$10:$AB$209,16,0),IF($AE27=$AE26,(IF(BB26&gt;=1,BB26-COUNTIFS($AE26:$AE26,$AC27,AO26:AO26,$AI$1),0)),0)),0)</f>
        <v>0</v>
      </c>
      <c r="BC27" s="1">
        <f>IFERROR(IF($AE27&gt;$AE26,VLOOKUP($AC27+AP$1,STOCK!$F$10:$AB$209,16,0),IF($AE27=$AE26,(IF(BC26&gt;=1,BC26-COUNTIFS($AE26:$AE26,$AC27,AP26:AP26,$AI$1),0)),0)),0)</f>
        <v>0</v>
      </c>
      <c r="BD27" s="1">
        <f>IFERROR(IF($AE27&gt;$AE26,VLOOKUP($AC27+AQ$1,STOCK!$F$10:$AB$209,16,0),IF($AE27=$AE26,(IF(BD26&gt;=1,BD26-COUNTIFS($AE26:$AE26,$AC27,AQ26:AQ26,$AI$1),0)),0)),0)</f>
        <v>0</v>
      </c>
      <c r="BE27" s="1">
        <f>IFERROR(IF($AE27&gt;$AE26,VLOOKUP($AC27+AR$1,STOCK!$F$10:$AB$209,16,0),IF($AE27=$AE26,(IF(BE26&gt;=1,BE26-COUNTIFS($AE26:$AE26,$AC27,AR26:AR26,$AI$1),0)),0)),0)</f>
        <v>0</v>
      </c>
      <c r="BF27" s="1">
        <f>IFERROR(IF($AE27&gt;$AE26,VLOOKUP($AC27+AS$1,STOCK!$F$10:$AB$209,16,0),IF($AE27=$AE26,(IF(BF26&gt;=1,BF26-COUNTIFS($AE26:$AE26,$AC27,AS26:AS26,$AI$1),0)),0)),0)</f>
        <v>0</v>
      </c>
      <c r="BG27" s="1">
        <f>IFERROR(IF($AE27&gt;$AE26,VLOOKUP($AC27+AT$1,STOCK!$F$10:$AB$209,16,0),IF($AE27=$AE26,(IF(BG26&gt;=1,BG26-COUNTIFS($AE26:$AE26,$AC27,AT26:AT26,$AI$1),0)),0)),0)</f>
        <v>0</v>
      </c>
      <c r="BH27" s="1">
        <f>IFERROR(IF($AE27&gt;$AE26,VLOOKUP($AC27+AU$1,STOCK!$F$10:$AB$209,16,0),IF($AE27=$AE26,(IF(BH26&gt;=1,BH26-COUNTIFS($AE26:$AE26,$AC27,AU26:AU26,$AI$1),0)),0)),0)</f>
        <v>0</v>
      </c>
      <c r="BI27" s="1">
        <f>IFERROR(IF($AE27&gt;$AE26,VLOOKUP($AC27+AV$1,STOCK!$F$10:$AB$209,16,0),IF($AE27=$AE26,(IF(BI26&gt;=1,BI26-COUNTIFS($AE26:$AE26,$AC27,AV26:AV26,$AI$1),0)),0)),0)</f>
        <v>0</v>
      </c>
      <c r="BJ27" s="1">
        <f>IFERROR(IF($AE27&gt;$AE26,VLOOKUP($AC27+AW$1,STOCK!$F$10:$AB$209,16,0),IF($AE27=$AE26,(IF(BJ26&gt;=1,BJ26-COUNTIFS($AE26:$AE26,$AC27,AW26:AW26,$AI$1),0)),0)),0)</f>
        <v>0</v>
      </c>
      <c r="BK27" s="1">
        <f>IFERROR(IF($AE27&gt;$AE26,VLOOKUP($AC27+AX$1,STOCK!$F$10:$AB$209,16,0),IF($AE27=$AE26,(IF(BK26&gt;=1,BK26-COUNTIFS($AE26:$AE26,$AC27,AX26:AX26,$AI$1),0)),0)),0)</f>
        <v>0</v>
      </c>
      <c r="BL27" s="1">
        <f>IFERROR(IF($AE27&gt;$AE26,VLOOKUP($AC27+AL$1,STOCK!$F$10:$AB$209,17,0),IF($AE27=$AE26,(IF(BL26&gt;=1,BL26-COUNTIFS($AE26:$AE26,$AC27,AL26:AL26,$AI$2),0)),0)),0)</f>
        <v>0</v>
      </c>
      <c r="BM27" s="1">
        <f>IFERROR(IF($AE27&gt;$AE26,VLOOKUP($AC27+AM$1,STOCK!$F$10:$AB$209,17,0),IF($AE27=$AE26,(IF(BM26&gt;=1,BM26-COUNTIFS($AE26:$AE26,$AC27,AM26:AM26,$AI$2),0)),0)),0)</f>
        <v>0</v>
      </c>
      <c r="BN27" s="1">
        <f>IFERROR(IF($AE27&gt;$AE26,VLOOKUP($AC27+AN$1,STOCK!$F$10:$AB$209,17,0),IF($AE27=$AE26,(IF(BN26&gt;=1,BN26-COUNTIFS($AE26:$AE26,$AC27,AN26:AN26,$AI$2),0)),0)),0)</f>
        <v>0</v>
      </c>
      <c r="BO27" s="1">
        <f>IFERROR(IF($AE27&gt;$AE26,VLOOKUP($AC27+AO$1,STOCK!$F$10:$AB$209,17,0),IF($AE27=$AE26,(IF(BO26&gt;=1,BO26-COUNTIFS($AE26:$AE26,$AC27,AO26:AO26,$AI$2),0)),0)),0)</f>
        <v>0</v>
      </c>
      <c r="BP27" s="1">
        <f>IFERROR(IF($AE27&gt;$AE26,VLOOKUP($AC27+AP$1,STOCK!$F$10:$AB$209,17,0),IF($AE27=$AE26,(IF(BP26&gt;=1,BP26-COUNTIFS($AE26:$AE26,$AC27,AP26:AP26,$AI$2),0)),0)),0)</f>
        <v>0</v>
      </c>
      <c r="BQ27" s="1">
        <f>IFERROR(IF($AE27&gt;$AE26,VLOOKUP($AC27+AQ$1,STOCK!$F$10:$AB$209,17,0),IF($AE27=$AE26,(IF(BQ26&gt;=1,BQ26-COUNTIFS($AE26:$AE26,$AC27,AQ26:AQ26,$AI$2),0)),0)),0)</f>
        <v>0</v>
      </c>
      <c r="BR27" s="1">
        <f>IFERROR(IF($AE27&gt;$AE26,VLOOKUP($AC27+AR$1,STOCK!$F$10:$AB$209,17,0),IF($AE27=$AE26,(IF(BR26&gt;=1,BR26-COUNTIFS($AE26:$AE26,$AC27,AR26:AR26,$AI$2),0)),0)),0)</f>
        <v>0</v>
      </c>
      <c r="BS27" s="1">
        <f>IFERROR(IF($AE27&gt;$AE26,VLOOKUP($AC27+AS$1,STOCK!$F$10:$AB$209,17,0),IF($AE27=$AE26,(IF(BS26&gt;=1,BS26-COUNTIFS($AE26:$AE26,$AC27,AS26:AS26,$AI$2),0)),0)),0)</f>
        <v>0</v>
      </c>
      <c r="BT27" s="1">
        <f>IFERROR(IF($AE27&gt;$AE26,VLOOKUP($AC27+AT$1,STOCK!$F$10:$AB$209,17,0),IF($AE27=$AE26,(IF(BT26&gt;=1,BT26-COUNTIFS($AE26:$AE26,$AC27,AT26:AT26,$AI$2),0)),0)),0)</f>
        <v>0</v>
      </c>
      <c r="BU27" s="1">
        <f>IFERROR(IF($AE27&gt;$AE26,VLOOKUP($AC27+AU$1,STOCK!$F$10:$AB$209,17,0),IF($AE27=$AE26,(IF(BU26&gt;=1,BU26-COUNTIFS($AE26:$AE26,$AC27,AU26:AU26,$AI$2),0)),0)),0)</f>
        <v>0</v>
      </c>
      <c r="BV27" s="1">
        <f>IFERROR(IF($AE27&gt;$AE26,VLOOKUP($AC27+AV$1,STOCK!$F$10:$AB$209,17,0),IF($AE27=$AE26,(IF(BV26&gt;=1,BV26-COUNTIFS($AE26:$AE26,$AC27,AV26:AV26,$AI$2),0)),0)),0)</f>
        <v>0</v>
      </c>
      <c r="BW27" s="1">
        <f>IFERROR(IF($AE27&gt;$AE26,VLOOKUP($AC27+AW$1,STOCK!$F$10:$AB$209,17,0),IF($AE27=$AE26,(IF(BW26&gt;=1,BW26-COUNTIFS($AE26:$AE26,$AC27,AW26:AW26,$AI$2),0)),0)),0)</f>
        <v>0</v>
      </c>
      <c r="BX27" s="1">
        <f>IFERROR(IF($AE27&gt;$AE26,VLOOKUP($AC27+AX$1,STOCK!$F$10:$AB$209,17,0),IF($AE27=$AE26,(IF(BX26&gt;=1,BX26-COUNTIFS($AE26:$AE26,$AC27,AX26:AX26,$AI$2),0)),0)),0)</f>
        <v>0</v>
      </c>
    </row>
    <row r="28" spans="4:76" ht="20.100000000000001" customHeight="1" x14ac:dyDescent="0.25">
      <c r="D28" s="1">
        <v>15</v>
      </c>
      <c r="E28" s="1">
        <f>IFERROR(IF($E$13&gt;=D28,SMALL(STUDENT!$O$8:$O$1507,$E$11+D28),0),0)</f>
        <v>0</v>
      </c>
      <c r="F28" s="10">
        <f t="shared" si="2"/>
        <v>0</v>
      </c>
      <c r="G28" s="10" t="str">
        <f>IFERROR(IF($F28&gt;=1,VLOOKUP($E28,STUDENT!$O$8:$Z$1507,3,0),""),"")</f>
        <v/>
      </c>
      <c r="H28" s="9" t="str">
        <f>IFERROR(IF($F28&gt;=1,VLOOKUP($E28,STUDENT!$O$8:$Z$1507,4,0),""),"")</f>
        <v/>
      </c>
      <c r="I28" s="20" t="str">
        <f t="shared" si="3"/>
        <v/>
      </c>
      <c r="J28" s="20" t="str">
        <f t="shared" si="3"/>
        <v/>
      </c>
      <c r="K28" s="20" t="str">
        <f t="shared" si="3"/>
        <v/>
      </c>
      <c r="L28" s="20" t="str">
        <f t="shared" si="3"/>
        <v/>
      </c>
      <c r="M28" s="20" t="str">
        <f t="shared" si="3"/>
        <v/>
      </c>
      <c r="N28" s="20" t="str">
        <f t="shared" si="3"/>
        <v/>
      </c>
      <c r="O28" s="20" t="str">
        <f t="shared" si="3"/>
        <v/>
      </c>
      <c r="P28" s="20" t="str">
        <f t="shared" si="3"/>
        <v/>
      </c>
      <c r="Q28" s="20" t="str">
        <f t="shared" si="3"/>
        <v/>
      </c>
      <c r="R28" s="20" t="str">
        <f t="shared" si="3"/>
        <v/>
      </c>
      <c r="S28" s="20" t="str">
        <f t="shared" si="3"/>
        <v/>
      </c>
      <c r="T28" s="20" t="str">
        <f t="shared" si="3"/>
        <v/>
      </c>
      <c r="U28" s="20" t="str">
        <f t="shared" si="3"/>
        <v/>
      </c>
      <c r="V28" s="21" t="str">
        <f>IFERROR(IF($F28&gt;=1,VLOOKUP($E28,STUDENT!$O$8:$Z$1507,12,0),""),"")</f>
        <v/>
      </c>
      <c r="W28" s="22"/>
      <c r="AC28" s="1">
        <f t="shared" si="4"/>
        <v>0</v>
      </c>
      <c r="AD28" s="1">
        <f>IFERROR(IF(LEN(AK28)&gt;=1,VLOOKUP(HLOOKUP(AK28,PROFILE!$K$5:$V$8,4,0),PROFILE!$F$1:$G$3,2,0),0),0)</f>
        <v>0</v>
      </c>
      <c r="AE28" s="1">
        <f t="shared" si="5"/>
        <v>0</v>
      </c>
      <c r="AF28" s="1">
        <v>15</v>
      </c>
      <c r="AG28" s="1">
        <f>IFERROR(IF($AG$12&gt;=AF28,SMALL(STUDENT!$O$8:$O$1507,$AG$11+AF28),0),0)</f>
        <v>0</v>
      </c>
      <c r="AH28" s="1">
        <f t="shared" si="6"/>
        <v>0</v>
      </c>
      <c r="AI28" s="1" t="str">
        <f>IFERROR(IF($AH28&gt;=1,VLOOKUP($AG28,STUDENT!$O$8:$Z$1507,3,0),""),"")</f>
        <v/>
      </c>
      <c r="AJ28" s="1" t="str">
        <f>IFERROR(IF($AH28&gt;=1,VLOOKUP($AG28,STUDENT!$O$8:$Z$1507,4,0),""),"")</f>
        <v/>
      </c>
      <c r="AK28" s="1" t="str">
        <f>IFERROR(IF($AH28&gt;=1,VLOOKUP($AG28,STUDENT!$O$8:$Z$1507,6,0),""),"")</f>
        <v/>
      </c>
      <c r="AL28" s="1" t="str">
        <f t="shared" si="7"/>
        <v/>
      </c>
      <c r="AM28" s="1" t="str">
        <f t="shared" si="8"/>
        <v/>
      </c>
      <c r="AN28" s="1" t="str">
        <f t="shared" si="9"/>
        <v/>
      </c>
      <c r="AO28" s="1" t="str">
        <f t="shared" si="10"/>
        <v/>
      </c>
      <c r="AP28" s="1" t="str">
        <f t="shared" si="11"/>
        <v/>
      </c>
      <c r="AQ28" s="1" t="str">
        <f t="shared" si="12"/>
        <v/>
      </c>
      <c r="AR28" s="1" t="str">
        <f t="shared" si="13"/>
        <v/>
      </c>
      <c r="AS28" s="1" t="str">
        <f t="shared" si="14"/>
        <v/>
      </c>
      <c r="AT28" s="1" t="str">
        <f t="shared" si="15"/>
        <v/>
      </c>
      <c r="AU28" s="1" t="str">
        <f t="shared" si="16"/>
        <v/>
      </c>
      <c r="AV28" s="1" t="str">
        <f t="shared" si="17"/>
        <v/>
      </c>
      <c r="AW28" s="1" t="str">
        <f t="shared" si="18"/>
        <v/>
      </c>
      <c r="AX28" s="1" t="str">
        <f t="shared" si="19"/>
        <v/>
      </c>
      <c r="AY28" s="1">
        <f>IFERROR(IF($AE28&gt;$AE27,VLOOKUP($AC28+AL$1,STOCK!$F$10:$AB$209,16,0),IF($AE28=$AE27,(IF(AY27&gt;=1,AY27-COUNTIFS($AE27:$AE27,$AC28,AL27:AL27,$AI$1),0)),0)),0)</f>
        <v>0</v>
      </c>
      <c r="AZ28" s="1">
        <f>IFERROR(IF($AE28&gt;$AE27,VLOOKUP($AC28+AM$1,STOCK!$F$10:$AB$209,16,0),IF($AE28=$AE27,(IF(AZ27&gt;=1,AZ27-COUNTIFS($AE27:$AE27,$AC28,AM27:AM27,$AI$1),0)),0)),0)</f>
        <v>0</v>
      </c>
      <c r="BA28" s="1">
        <f>IFERROR(IF($AE28&gt;$AE27,VLOOKUP($AC28+AN$1,STOCK!$F$10:$AB$209,16,0),IF($AE28=$AE27,(IF(BA27&gt;=1,BA27-COUNTIFS($AE27:$AE27,$AC28,AN27:AN27,$AI$1),0)),0)),0)</f>
        <v>0</v>
      </c>
      <c r="BB28" s="1">
        <f>IFERROR(IF($AE28&gt;$AE27,VLOOKUP($AC28+AO$1,STOCK!$F$10:$AB$209,16,0),IF($AE28=$AE27,(IF(BB27&gt;=1,BB27-COUNTIFS($AE27:$AE27,$AC28,AO27:AO27,$AI$1),0)),0)),0)</f>
        <v>0</v>
      </c>
      <c r="BC28" s="1">
        <f>IFERROR(IF($AE28&gt;$AE27,VLOOKUP($AC28+AP$1,STOCK!$F$10:$AB$209,16,0),IF($AE28=$AE27,(IF(BC27&gt;=1,BC27-COUNTIFS($AE27:$AE27,$AC28,AP27:AP27,$AI$1),0)),0)),0)</f>
        <v>0</v>
      </c>
      <c r="BD28" s="1">
        <f>IFERROR(IF($AE28&gt;$AE27,VLOOKUP($AC28+AQ$1,STOCK!$F$10:$AB$209,16,0),IF($AE28=$AE27,(IF(BD27&gt;=1,BD27-COUNTIFS($AE27:$AE27,$AC28,AQ27:AQ27,$AI$1),0)),0)),0)</f>
        <v>0</v>
      </c>
      <c r="BE28" s="1">
        <f>IFERROR(IF($AE28&gt;$AE27,VLOOKUP($AC28+AR$1,STOCK!$F$10:$AB$209,16,0),IF($AE28=$AE27,(IF(BE27&gt;=1,BE27-COUNTIFS($AE27:$AE27,$AC28,AR27:AR27,$AI$1),0)),0)),0)</f>
        <v>0</v>
      </c>
      <c r="BF28" s="1">
        <f>IFERROR(IF($AE28&gt;$AE27,VLOOKUP($AC28+AS$1,STOCK!$F$10:$AB$209,16,0),IF($AE28=$AE27,(IF(BF27&gt;=1,BF27-COUNTIFS($AE27:$AE27,$AC28,AS27:AS27,$AI$1),0)),0)),0)</f>
        <v>0</v>
      </c>
      <c r="BG28" s="1">
        <f>IFERROR(IF($AE28&gt;$AE27,VLOOKUP($AC28+AT$1,STOCK!$F$10:$AB$209,16,0),IF($AE28=$AE27,(IF(BG27&gt;=1,BG27-COUNTIFS($AE27:$AE27,$AC28,AT27:AT27,$AI$1),0)),0)),0)</f>
        <v>0</v>
      </c>
      <c r="BH28" s="1">
        <f>IFERROR(IF($AE28&gt;$AE27,VLOOKUP($AC28+AU$1,STOCK!$F$10:$AB$209,16,0),IF($AE28=$AE27,(IF(BH27&gt;=1,BH27-COUNTIFS($AE27:$AE27,$AC28,AU27:AU27,$AI$1),0)),0)),0)</f>
        <v>0</v>
      </c>
      <c r="BI28" s="1">
        <f>IFERROR(IF($AE28&gt;$AE27,VLOOKUP($AC28+AV$1,STOCK!$F$10:$AB$209,16,0),IF($AE28=$AE27,(IF(BI27&gt;=1,BI27-COUNTIFS($AE27:$AE27,$AC28,AV27:AV27,$AI$1),0)),0)),0)</f>
        <v>0</v>
      </c>
      <c r="BJ28" s="1">
        <f>IFERROR(IF($AE28&gt;$AE27,VLOOKUP($AC28+AW$1,STOCK!$F$10:$AB$209,16,0),IF($AE28=$AE27,(IF(BJ27&gt;=1,BJ27-COUNTIFS($AE27:$AE27,$AC28,AW27:AW27,$AI$1),0)),0)),0)</f>
        <v>0</v>
      </c>
      <c r="BK28" s="1">
        <f>IFERROR(IF($AE28&gt;$AE27,VLOOKUP($AC28+AX$1,STOCK!$F$10:$AB$209,16,0),IF($AE28=$AE27,(IF(BK27&gt;=1,BK27-COUNTIFS($AE27:$AE27,$AC28,AX27:AX27,$AI$1),0)),0)),0)</f>
        <v>0</v>
      </c>
      <c r="BL28" s="1">
        <f>IFERROR(IF($AE28&gt;$AE27,VLOOKUP($AC28+AL$1,STOCK!$F$10:$AB$209,17,0),IF($AE28=$AE27,(IF(BL27&gt;=1,BL27-COUNTIFS($AE27:$AE27,$AC28,AL27:AL27,$AI$2),0)),0)),0)</f>
        <v>0</v>
      </c>
      <c r="BM28" s="1">
        <f>IFERROR(IF($AE28&gt;$AE27,VLOOKUP($AC28+AM$1,STOCK!$F$10:$AB$209,17,0),IF($AE28=$AE27,(IF(BM27&gt;=1,BM27-COUNTIFS($AE27:$AE27,$AC28,AM27:AM27,$AI$2),0)),0)),0)</f>
        <v>0</v>
      </c>
      <c r="BN28" s="1">
        <f>IFERROR(IF($AE28&gt;$AE27,VLOOKUP($AC28+AN$1,STOCK!$F$10:$AB$209,17,0),IF($AE28=$AE27,(IF(BN27&gt;=1,BN27-COUNTIFS($AE27:$AE27,$AC28,AN27:AN27,$AI$2),0)),0)),0)</f>
        <v>0</v>
      </c>
      <c r="BO28" s="1">
        <f>IFERROR(IF($AE28&gt;$AE27,VLOOKUP($AC28+AO$1,STOCK!$F$10:$AB$209,17,0),IF($AE28=$AE27,(IF(BO27&gt;=1,BO27-COUNTIFS($AE27:$AE27,$AC28,AO27:AO27,$AI$2),0)),0)),0)</f>
        <v>0</v>
      </c>
      <c r="BP28" s="1">
        <f>IFERROR(IF($AE28&gt;$AE27,VLOOKUP($AC28+AP$1,STOCK!$F$10:$AB$209,17,0),IF($AE28=$AE27,(IF(BP27&gt;=1,BP27-COUNTIFS($AE27:$AE27,$AC28,AP27:AP27,$AI$2),0)),0)),0)</f>
        <v>0</v>
      </c>
      <c r="BQ28" s="1">
        <f>IFERROR(IF($AE28&gt;$AE27,VLOOKUP($AC28+AQ$1,STOCK!$F$10:$AB$209,17,0),IF($AE28=$AE27,(IF(BQ27&gt;=1,BQ27-COUNTIFS($AE27:$AE27,$AC28,AQ27:AQ27,$AI$2),0)),0)),0)</f>
        <v>0</v>
      </c>
      <c r="BR28" s="1">
        <f>IFERROR(IF($AE28&gt;$AE27,VLOOKUP($AC28+AR$1,STOCK!$F$10:$AB$209,17,0),IF($AE28=$AE27,(IF(BR27&gt;=1,BR27-COUNTIFS($AE27:$AE27,$AC28,AR27:AR27,$AI$2),0)),0)),0)</f>
        <v>0</v>
      </c>
      <c r="BS28" s="1">
        <f>IFERROR(IF($AE28&gt;$AE27,VLOOKUP($AC28+AS$1,STOCK!$F$10:$AB$209,17,0),IF($AE28=$AE27,(IF(BS27&gt;=1,BS27-COUNTIFS($AE27:$AE27,$AC28,AS27:AS27,$AI$2),0)),0)),0)</f>
        <v>0</v>
      </c>
      <c r="BT28" s="1">
        <f>IFERROR(IF($AE28&gt;$AE27,VLOOKUP($AC28+AT$1,STOCK!$F$10:$AB$209,17,0),IF($AE28=$AE27,(IF(BT27&gt;=1,BT27-COUNTIFS($AE27:$AE27,$AC28,AT27:AT27,$AI$2),0)),0)),0)</f>
        <v>0</v>
      </c>
      <c r="BU28" s="1">
        <f>IFERROR(IF($AE28&gt;$AE27,VLOOKUP($AC28+AU$1,STOCK!$F$10:$AB$209,17,0),IF($AE28=$AE27,(IF(BU27&gt;=1,BU27-COUNTIFS($AE27:$AE27,$AC28,AU27:AU27,$AI$2),0)),0)),0)</f>
        <v>0</v>
      </c>
      <c r="BV28" s="1">
        <f>IFERROR(IF($AE28&gt;$AE27,VLOOKUP($AC28+AV$1,STOCK!$F$10:$AB$209,17,0),IF($AE28=$AE27,(IF(BV27&gt;=1,BV27-COUNTIFS($AE27:$AE27,$AC28,AV27:AV27,$AI$2),0)),0)),0)</f>
        <v>0</v>
      </c>
      <c r="BW28" s="1">
        <f>IFERROR(IF($AE28&gt;$AE27,VLOOKUP($AC28+AW$1,STOCK!$F$10:$AB$209,17,0),IF($AE28=$AE27,(IF(BW27&gt;=1,BW27-COUNTIFS($AE27:$AE27,$AC28,AW27:AW27,$AI$2),0)),0)),0)</f>
        <v>0</v>
      </c>
      <c r="BX28" s="1">
        <f>IFERROR(IF($AE28&gt;$AE27,VLOOKUP($AC28+AX$1,STOCK!$F$10:$AB$209,17,0),IF($AE28=$AE27,(IF(BX27&gt;=1,BX27-COUNTIFS($AE27:$AE27,$AC28,AX27:AX27,$AI$2),0)),0)),0)</f>
        <v>0</v>
      </c>
    </row>
    <row r="29" spans="4:76" ht="20.100000000000001" customHeight="1" x14ac:dyDescent="0.25">
      <c r="D29" s="1">
        <v>16</v>
      </c>
      <c r="E29" s="1">
        <f>IFERROR(IF($E$13&gt;=D29,SMALL(STUDENT!$O$8:$O$1507,$E$11+D29),0),0)</f>
        <v>0</v>
      </c>
      <c r="F29" s="10">
        <f t="shared" si="2"/>
        <v>0</v>
      </c>
      <c r="G29" s="10" t="str">
        <f>IFERROR(IF($F29&gt;=1,VLOOKUP($E29,STUDENT!$O$8:$Z$1507,3,0),""),"")</f>
        <v/>
      </c>
      <c r="H29" s="9" t="str">
        <f>IFERROR(IF($F29&gt;=1,VLOOKUP($E29,STUDENT!$O$8:$Z$1507,4,0),""),"")</f>
        <v/>
      </c>
      <c r="I29" s="20" t="str">
        <f t="shared" si="3"/>
        <v/>
      </c>
      <c r="J29" s="20" t="str">
        <f t="shared" si="3"/>
        <v/>
      </c>
      <c r="K29" s="20" t="str">
        <f t="shared" si="3"/>
        <v/>
      </c>
      <c r="L29" s="20" t="str">
        <f t="shared" si="3"/>
        <v/>
      </c>
      <c r="M29" s="20" t="str">
        <f t="shared" si="3"/>
        <v/>
      </c>
      <c r="N29" s="20" t="str">
        <f t="shared" si="3"/>
        <v/>
      </c>
      <c r="O29" s="20" t="str">
        <f t="shared" si="3"/>
        <v/>
      </c>
      <c r="P29" s="20" t="str">
        <f t="shared" si="3"/>
        <v/>
      </c>
      <c r="Q29" s="20" t="str">
        <f t="shared" si="3"/>
        <v/>
      </c>
      <c r="R29" s="20" t="str">
        <f t="shared" si="3"/>
        <v/>
      </c>
      <c r="S29" s="20" t="str">
        <f t="shared" si="3"/>
        <v/>
      </c>
      <c r="T29" s="20" t="str">
        <f t="shared" si="3"/>
        <v/>
      </c>
      <c r="U29" s="20" t="str">
        <f t="shared" si="3"/>
        <v/>
      </c>
      <c r="V29" s="21" t="str">
        <f>IFERROR(IF($F29&gt;=1,VLOOKUP($E29,STUDENT!$O$8:$Z$1507,12,0),""),"")</f>
        <v/>
      </c>
      <c r="W29" s="22"/>
      <c r="AC29" s="1">
        <f t="shared" si="4"/>
        <v>0</v>
      </c>
      <c r="AD29" s="1">
        <f>IFERROR(IF(LEN(AK29)&gt;=1,VLOOKUP(HLOOKUP(AK29,PROFILE!$K$5:$V$8,4,0),PROFILE!$F$1:$G$3,2,0),0),0)</f>
        <v>0</v>
      </c>
      <c r="AE29" s="1">
        <f t="shared" si="5"/>
        <v>0</v>
      </c>
      <c r="AF29" s="1">
        <v>16</v>
      </c>
      <c r="AG29" s="1">
        <f>IFERROR(IF($AG$12&gt;=AF29,SMALL(STUDENT!$O$8:$O$1507,$AG$11+AF29),0),0)</f>
        <v>0</v>
      </c>
      <c r="AH29" s="1">
        <f t="shared" si="6"/>
        <v>0</v>
      </c>
      <c r="AI29" s="1" t="str">
        <f>IFERROR(IF($AH29&gt;=1,VLOOKUP($AG29,STUDENT!$O$8:$Z$1507,3,0),""),"")</f>
        <v/>
      </c>
      <c r="AJ29" s="1" t="str">
        <f>IFERROR(IF($AH29&gt;=1,VLOOKUP($AG29,STUDENT!$O$8:$Z$1507,4,0),""),"")</f>
        <v/>
      </c>
      <c r="AK29" s="1" t="str">
        <f>IFERROR(IF($AH29&gt;=1,VLOOKUP($AG29,STUDENT!$O$8:$Z$1507,6,0),""),"")</f>
        <v/>
      </c>
      <c r="AL29" s="1" t="str">
        <f t="shared" si="7"/>
        <v/>
      </c>
      <c r="AM29" s="1" t="str">
        <f t="shared" si="8"/>
        <v/>
      </c>
      <c r="AN29" s="1" t="str">
        <f t="shared" si="9"/>
        <v/>
      </c>
      <c r="AO29" s="1" t="str">
        <f t="shared" si="10"/>
        <v/>
      </c>
      <c r="AP29" s="1" t="str">
        <f t="shared" si="11"/>
        <v/>
      </c>
      <c r="AQ29" s="1" t="str">
        <f t="shared" si="12"/>
        <v/>
      </c>
      <c r="AR29" s="1" t="str">
        <f t="shared" si="13"/>
        <v/>
      </c>
      <c r="AS29" s="1" t="str">
        <f t="shared" si="14"/>
        <v/>
      </c>
      <c r="AT29" s="1" t="str">
        <f t="shared" si="15"/>
        <v/>
      </c>
      <c r="AU29" s="1" t="str">
        <f t="shared" si="16"/>
        <v/>
      </c>
      <c r="AV29" s="1" t="str">
        <f t="shared" si="17"/>
        <v/>
      </c>
      <c r="AW29" s="1" t="str">
        <f t="shared" si="18"/>
        <v/>
      </c>
      <c r="AX29" s="1" t="str">
        <f t="shared" si="19"/>
        <v/>
      </c>
      <c r="AY29" s="1">
        <f>IFERROR(IF($AE29&gt;$AE28,VLOOKUP($AC29+AL$1,STOCK!$F$10:$AB$209,16,0),IF($AE29=$AE28,(IF(AY28&gt;=1,AY28-COUNTIFS($AE28:$AE28,$AC29,AL28:AL28,$AI$1),0)),0)),0)</f>
        <v>0</v>
      </c>
      <c r="AZ29" s="1">
        <f>IFERROR(IF($AE29&gt;$AE28,VLOOKUP($AC29+AM$1,STOCK!$F$10:$AB$209,16,0),IF($AE29=$AE28,(IF(AZ28&gt;=1,AZ28-COUNTIFS($AE28:$AE28,$AC29,AM28:AM28,$AI$1),0)),0)),0)</f>
        <v>0</v>
      </c>
      <c r="BA29" s="1">
        <f>IFERROR(IF($AE29&gt;$AE28,VLOOKUP($AC29+AN$1,STOCK!$F$10:$AB$209,16,0),IF($AE29=$AE28,(IF(BA28&gt;=1,BA28-COUNTIFS($AE28:$AE28,$AC29,AN28:AN28,$AI$1),0)),0)),0)</f>
        <v>0</v>
      </c>
      <c r="BB29" s="1">
        <f>IFERROR(IF($AE29&gt;$AE28,VLOOKUP($AC29+AO$1,STOCK!$F$10:$AB$209,16,0),IF($AE29=$AE28,(IF(BB28&gt;=1,BB28-COUNTIFS($AE28:$AE28,$AC29,AO28:AO28,$AI$1),0)),0)),0)</f>
        <v>0</v>
      </c>
      <c r="BC29" s="1">
        <f>IFERROR(IF($AE29&gt;$AE28,VLOOKUP($AC29+AP$1,STOCK!$F$10:$AB$209,16,0),IF($AE29=$AE28,(IF(BC28&gt;=1,BC28-COUNTIFS($AE28:$AE28,$AC29,AP28:AP28,$AI$1),0)),0)),0)</f>
        <v>0</v>
      </c>
      <c r="BD29" s="1">
        <f>IFERROR(IF($AE29&gt;$AE28,VLOOKUP($AC29+AQ$1,STOCK!$F$10:$AB$209,16,0),IF($AE29=$AE28,(IF(BD28&gt;=1,BD28-COUNTIFS($AE28:$AE28,$AC29,AQ28:AQ28,$AI$1),0)),0)),0)</f>
        <v>0</v>
      </c>
      <c r="BE29" s="1">
        <f>IFERROR(IF($AE29&gt;$AE28,VLOOKUP($AC29+AR$1,STOCK!$F$10:$AB$209,16,0),IF($AE29=$AE28,(IF(BE28&gt;=1,BE28-COUNTIFS($AE28:$AE28,$AC29,AR28:AR28,$AI$1),0)),0)),0)</f>
        <v>0</v>
      </c>
      <c r="BF29" s="1">
        <f>IFERROR(IF($AE29&gt;$AE28,VLOOKUP($AC29+AS$1,STOCK!$F$10:$AB$209,16,0),IF($AE29=$AE28,(IF(BF28&gt;=1,BF28-COUNTIFS($AE28:$AE28,$AC29,AS28:AS28,$AI$1),0)),0)),0)</f>
        <v>0</v>
      </c>
      <c r="BG29" s="1">
        <f>IFERROR(IF($AE29&gt;$AE28,VLOOKUP($AC29+AT$1,STOCK!$F$10:$AB$209,16,0),IF($AE29=$AE28,(IF(BG28&gt;=1,BG28-COUNTIFS($AE28:$AE28,$AC29,AT28:AT28,$AI$1),0)),0)),0)</f>
        <v>0</v>
      </c>
      <c r="BH29" s="1">
        <f>IFERROR(IF($AE29&gt;$AE28,VLOOKUP($AC29+AU$1,STOCK!$F$10:$AB$209,16,0),IF($AE29=$AE28,(IF(BH28&gt;=1,BH28-COUNTIFS($AE28:$AE28,$AC29,AU28:AU28,$AI$1),0)),0)),0)</f>
        <v>0</v>
      </c>
      <c r="BI29" s="1">
        <f>IFERROR(IF($AE29&gt;$AE28,VLOOKUP($AC29+AV$1,STOCK!$F$10:$AB$209,16,0),IF($AE29=$AE28,(IF(BI28&gt;=1,BI28-COUNTIFS($AE28:$AE28,$AC29,AV28:AV28,$AI$1),0)),0)),0)</f>
        <v>0</v>
      </c>
      <c r="BJ29" s="1">
        <f>IFERROR(IF($AE29&gt;$AE28,VLOOKUP($AC29+AW$1,STOCK!$F$10:$AB$209,16,0),IF($AE29=$AE28,(IF(BJ28&gt;=1,BJ28-COUNTIFS($AE28:$AE28,$AC29,AW28:AW28,$AI$1),0)),0)),0)</f>
        <v>0</v>
      </c>
      <c r="BK29" s="1">
        <f>IFERROR(IF($AE29&gt;$AE28,VLOOKUP($AC29+AX$1,STOCK!$F$10:$AB$209,16,0),IF($AE29=$AE28,(IF(BK28&gt;=1,BK28-COUNTIFS($AE28:$AE28,$AC29,AX28:AX28,$AI$1),0)),0)),0)</f>
        <v>0</v>
      </c>
      <c r="BL29" s="1">
        <f>IFERROR(IF($AE29&gt;$AE28,VLOOKUP($AC29+AL$1,STOCK!$F$10:$AB$209,17,0),IF($AE29=$AE28,(IF(BL28&gt;=1,BL28-COUNTIFS($AE28:$AE28,$AC29,AL28:AL28,$AI$2),0)),0)),0)</f>
        <v>0</v>
      </c>
      <c r="BM29" s="1">
        <f>IFERROR(IF($AE29&gt;$AE28,VLOOKUP($AC29+AM$1,STOCK!$F$10:$AB$209,17,0),IF($AE29=$AE28,(IF(BM28&gt;=1,BM28-COUNTIFS($AE28:$AE28,$AC29,AM28:AM28,$AI$2),0)),0)),0)</f>
        <v>0</v>
      </c>
      <c r="BN29" s="1">
        <f>IFERROR(IF($AE29&gt;$AE28,VLOOKUP($AC29+AN$1,STOCK!$F$10:$AB$209,17,0),IF($AE29=$AE28,(IF(BN28&gt;=1,BN28-COUNTIFS($AE28:$AE28,$AC29,AN28:AN28,$AI$2),0)),0)),0)</f>
        <v>0</v>
      </c>
      <c r="BO29" s="1">
        <f>IFERROR(IF($AE29&gt;$AE28,VLOOKUP($AC29+AO$1,STOCK!$F$10:$AB$209,17,0),IF($AE29=$AE28,(IF(BO28&gt;=1,BO28-COUNTIFS($AE28:$AE28,$AC29,AO28:AO28,$AI$2),0)),0)),0)</f>
        <v>0</v>
      </c>
      <c r="BP29" s="1">
        <f>IFERROR(IF($AE29&gt;$AE28,VLOOKUP($AC29+AP$1,STOCK!$F$10:$AB$209,17,0),IF($AE29=$AE28,(IF(BP28&gt;=1,BP28-COUNTIFS($AE28:$AE28,$AC29,AP28:AP28,$AI$2),0)),0)),0)</f>
        <v>0</v>
      </c>
      <c r="BQ29" s="1">
        <f>IFERROR(IF($AE29&gt;$AE28,VLOOKUP($AC29+AQ$1,STOCK!$F$10:$AB$209,17,0),IF($AE29=$AE28,(IF(BQ28&gt;=1,BQ28-COUNTIFS($AE28:$AE28,$AC29,AQ28:AQ28,$AI$2),0)),0)),0)</f>
        <v>0</v>
      </c>
      <c r="BR29" s="1">
        <f>IFERROR(IF($AE29&gt;$AE28,VLOOKUP($AC29+AR$1,STOCK!$F$10:$AB$209,17,0),IF($AE29=$AE28,(IF(BR28&gt;=1,BR28-COUNTIFS($AE28:$AE28,$AC29,AR28:AR28,$AI$2),0)),0)),0)</f>
        <v>0</v>
      </c>
      <c r="BS29" s="1">
        <f>IFERROR(IF($AE29&gt;$AE28,VLOOKUP($AC29+AS$1,STOCK!$F$10:$AB$209,17,0),IF($AE29=$AE28,(IF(BS28&gt;=1,BS28-COUNTIFS($AE28:$AE28,$AC29,AS28:AS28,$AI$2),0)),0)),0)</f>
        <v>0</v>
      </c>
      <c r="BT29" s="1">
        <f>IFERROR(IF($AE29&gt;$AE28,VLOOKUP($AC29+AT$1,STOCK!$F$10:$AB$209,17,0),IF($AE29=$AE28,(IF(BT28&gt;=1,BT28-COUNTIFS($AE28:$AE28,$AC29,AT28:AT28,$AI$2),0)),0)),0)</f>
        <v>0</v>
      </c>
      <c r="BU29" s="1">
        <f>IFERROR(IF($AE29&gt;$AE28,VLOOKUP($AC29+AU$1,STOCK!$F$10:$AB$209,17,0),IF($AE29=$AE28,(IF(BU28&gt;=1,BU28-COUNTIFS($AE28:$AE28,$AC29,AU28:AU28,$AI$2),0)),0)),0)</f>
        <v>0</v>
      </c>
      <c r="BV29" s="1">
        <f>IFERROR(IF($AE29&gt;$AE28,VLOOKUP($AC29+AV$1,STOCK!$F$10:$AB$209,17,0),IF($AE29=$AE28,(IF(BV28&gt;=1,BV28-COUNTIFS($AE28:$AE28,$AC29,AV28:AV28,$AI$2),0)),0)),0)</f>
        <v>0</v>
      </c>
      <c r="BW29" s="1">
        <f>IFERROR(IF($AE29&gt;$AE28,VLOOKUP($AC29+AW$1,STOCK!$F$10:$AB$209,17,0),IF($AE29=$AE28,(IF(BW28&gt;=1,BW28-COUNTIFS($AE28:$AE28,$AC29,AW28:AW28,$AI$2),0)),0)),0)</f>
        <v>0</v>
      </c>
      <c r="BX29" s="1">
        <f>IFERROR(IF($AE29&gt;$AE28,VLOOKUP($AC29+AX$1,STOCK!$F$10:$AB$209,17,0),IF($AE29=$AE28,(IF(BX28&gt;=1,BX28-COUNTIFS($AE28:$AE28,$AC29,AX28:AX28,$AI$2),0)),0)),0)</f>
        <v>0</v>
      </c>
    </row>
    <row r="30" spans="4:76" ht="20.100000000000001" customHeight="1" x14ac:dyDescent="0.25">
      <c r="D30" s="1">
        <v>17</v>
      </c>
      <c r="E30" s="1">
        <f>IFERROR(IF($E$13&gt;=D30,SMALL(STUDENT!$O$8:$O$1507,$E$11+D30),0),0)</f>
        <v>0</v>
      </c>
      <c r="F30" s="10">
        <f t="shared" si="2"/>
        <v>0</v>
      </c>
      <c r="G30" s="10" t="str">
        <f>IFERROR(IF($F30&gt;=1,VLOOKUP($E30,STUDENT!$O$8:$Z$1507,3,0),""),"")</f>
        <v/>
      </c>
      <c r="H30" s="9" t="str">
        <f>IFERROR(IF($F30&gt;=1,VLOOKUP($E30,STUDENT!$O$8:$Z$1507,4,0),""),"")</f>
        <v/>
      </c>
      <c r="I30" s="20" t="str">
        <f t="shared" si="3"/>
        <v/>
      </c>
      <c r="J30" s="20" t="str">
        <f t="shared" si="3"/>
        <v/>
      </c>
      <c r="K30" s="20" t="str">
        <f t="shared" si="3"/>
        <v/>
      </c>
      <c r="L30" s="20" t="str">
        <f t="shared" si="3"/>
        <v/>
      </c>
      <c r="M30" s="20" t="str">
        <f t="shared" si="3"/>
        <v/>
      </c>
      <c r="N30" s="20" t="str">
        <f t="shared" si="3"/>
        <v/>
      </c>
      <c r="O30" s="20" t="str">
        <f t="shared" si="3"/>
        <v/>
      </c>
      <c r="P30" s="20" t="str">
        <f t="shared" si="3"/>
        <v/>
      </c>
      <c r="Q30" s="20" t="str">
        <f t="shared" si="3"/>
        <v/>
      </c>
      <c r="R30" s="20" t="str">
        <f t="shared" si="3"/>
        <v/>
      </c>
      <c r="S30" s="20" t="str">
        <f t="shared" si="3"/>
        <v/>
      </c>
      <c r="T30" s="20" t="str">
        <f t="shared" si="3"/>
        <v/>
      </c>
      <c r="U30" s="20" t="str">
        <f t="shared" ref="J30:U45" si="20">IFERROR(IF($F30&gt;=1,VLOOKUP($E30,$AG$14:$AX$1513,U$5,0),""),"")</f>
        <v/>
      </c>
      <c r="V30" s="21" t="str">
        <f>IFERROR(IF($F30&gt;=1,VLOOKUP($E30,STUDENT!$O$8:$Z$1507,12,0),""),"")</f>
        <v/>
      </c>
      <c r="W30" s="22"/>
      <c r="AC30" s="1">
        <f t="shared" si="4"/>
        <v>0</v>
      </c>
      <c r="AD30" s="1">
        <f>IFERROR(IF(LEN(AK30)&gt;=1,VLOOKUP(HLOOKUP(AK30,PROFILE!$K$5:$V$8,4,0),PROFILE!$F$1:$G$3,2,0),0),0)</f>
        <v>0</v>
      </c>
      <c r="AE30" s="1">
        <f t="shared" si="5"/>
        <v>0</v>
      </c>
      <c r="AF30" s="1">
        <v>17</v>
      </c>
      <c r="AG30" s="1">
        <f>IFERROR(IF($AG$12&gt;=AF30,SMALL(STUDENT!$O$8:$O$1507,$AG$11+AF30),0),0)</f>
        <v>0</v>
      </c>
      <c r="AH30" s="1">
        <f t="shared" si="6"/>
        <v>0</v>
      </c>
      <c r="AI30" s="1" t="str">
        <f>IFERROR(IF($AH30&gt;=1,VLOOKUP($AG30,STUDENT!$O$8:$Z$1507,3,0),""),"")</f>
        <v/>
      </c>
      <c r="AJ30" s="1" t="str">
        <f>IFERROR(IF($AH30&gt;=1,VLOOKUP($AG30,STUDENT!$O$8:$Z$1507,4,0),""),"")</f>
        <v/>
      </c>
      <c r="AK30" s="1" t="str">
        <f>IFERROR(IF($AH30&gt;=1,VLOOKUP($AG30,STUDENT!$O$8:$Z$1507,6,0),""),"")</f>
        <v/>
      </c>
      <c r="AL30" s="1" t="str">
        <f t="shared" si="7"/>
        <v/>
      </c>
      <c r="AM30" s="1" t="str">
        <f t="shared" si="8"/>
        <v/>
      </c>
      <c r="AN30" s="1" t="str">
        <f t="shared" si="9"/>
        <v/>
      </c>
      <c r="AO30" s="1" t="str">
        <f t="shared" si="10"/>
        <v/>
      </c>
      <c r="AP30" s="1" t="str">
        <f t="shared" si="11"/>
        <v/>
      </c>
      <c r="AQ30" s="1" t="str">
        <f t="shared" si="12"/>
        <v/>
      </c>
      <c r="AR30" s="1" t="str">
        <f t="shared" si="13"/>
        <v/>
      </c>
      <c r="AS30" s="1" t="str">
        <f t="shared" si="14"/>
        <v/>
      </c>
      <c r="AT30" s="1" t="str">
        <f t="shared" si="15"/>
        <v/>
      </c>
      <c r="AU30" s="1" t="str">
        <f t="shared" si="16"/>
        <v/>
      </c>
      <c r="AV30" s="1" t="str">
        <f t="shared" si="17"/>
        <v/>
      </c>
      <c r="AW30" s="1" t="str">
        <f t="shared" si="18"/>
        <v/>
      </c>
      <c r="AX30" s="1" t="str">
        <f t="shared" si="19"/>
        <v/>
      </c>
      <c r="AY30" s="1">
        <f>IFERROR(IF($AE30&gt;$AE29,VLOOKUP($AC30+AL$1,STOCK!$F$10:$AB$209,16,0),IF($AE30=$AE29,(IF(AY29&gt;=1,AY29-COUNTIFS($AE29:$AE29,$AC30,AL29:AL29,$AI$1),0)),0)),0)</f>
        <v>0</v>
      </c>
      <c r="AZ30" s="1">
        <f>IFERROR(IF($AE30&gt;$AE29,VLOOKUP($AC30+AM$1,STOCK!$F$10:$AB$209,16,0),IF($AE30=$AE29,(IF(AZ29&gt;=1,AZ29-COUNTIFS($AE29:$AE29,$AC30,AM29:AM29,$AI$1),0)),0)),0)</f>
        <v>0</v>
      </c>
      <c r="BA30" s="1">
        <f>IFERROR(IF($AE30&gt;$AE29,VLOOKUP($AC30+AN$1,STOCK!$F$10:$AB$209,16,0),IF($AE30=$AE29,(IF(BA29&gt;=1,BA29-COUNTIFS($AE29:$AE29,$AC30,AN29:AN29,$AI$1),0)),0)),0)</f>
        <v>0</v>
      </c>
      <c r="BB30" s="1">
        <f>IFERROR(IF($AE30&gt;$AE29,VLOOKUP($AC30+AO$1,STOCK!$F$10:$AB$209,16,0),IF($AE30=$AE29,(IF(BB29&gt;=1,BB29-COUNTIFS($AE29:$AE29,$AC30,AO29:AO29,$AI$1),0)),0)),0)</f>
        <v>0</v>
      </c>
      <c r="BC30" s="1">
        <f>IFERROR(IF($AE30&gt;$AE29,VLOOKUP($AC30+AP$1,STOCK!$F$10:$AB$209,16,0),IF($AE30=$AE29,(IF(BC29&gt;=1,BC29-COUNTIFS($AE29:$AE29,$AC30,AP29:AP29,$AI$1),0)),0)),0)</f>
        <v>0</v>
      </c>
      <c r="BD30" s="1">
        <f>IFERROR(IF($AE30&gt;$AE29,VLOOKUP($AC30+AQ$1,STOCK!$F$10:$AB$209,16,0),IF($AE30=$AE29,(IF(BD29&gt;=1,BD29-COUNTIFS($AE29:$AE29,$AC30,AQ29:AQ29,$AI$1),0)),0)),0)</f>
        <v>0</v>
      </c>
      <c r="BE30" s="1">
        <f>IFERROR(IF($AE30&gt;$AE29,VLOOKUP($AC30+AR$1,STOCK!$F$10:$AB$209,16,0),IF($AE30=$AE29,(IF(BE29&gt;=1,BE29-COUNTIFS($AE29:$AE29,$AC30,AR29:AR29,$AI$1),0)),0)),0)</f>
        <v>0</v>
      </c>
      <c r="BF30" s="1">
        <f>IFERROR(IF($AE30&gt;$AE29,VLOOKUP($AC30+AS$1,STOCK!$F$10:$AB$209,16,0),IF($AE30=$AE29,(IF(BF29&gt;=1,BF29-COUNTIFS($AE29:$AE29,$AC30,AS29:AS29,$AI$1),0)),0)),0)</f>
        <v>0</v>
      </c>
      <c r="BG30" s="1">
        <f>IFERROR(IF($AE30&gt;$AE29,VLOOKUP($AC30+AT$1,STOCK!$F$10:$AB$209,16,0),IF($AE30=$AE29,(IF(BG29&gt;=1,BG29-COUNTIFS($AE29:$AE29,$AC30,AT29:AT29,$AI$1),0)),0)),0)</f>
        <v>0</v>
      </c>
      <c r="BH30" s="1">
        <f>IFERROR(IF($AE30&gt;$AE29,VLOOKUP($AC30+AU$1,STOCK!$F$10:$AB$209,16,0),IF($AE30=$AE29,(IF(BH29&gt;=1,BH29-COUNTIFS($AE29:$AE29,$AC30,AU29:AU29,$AI$1),0)),0)),0)</f>
        <v>0</v>
      </c>
      <c r="BI30" s="1">
        <f>IFERROR(IF($AE30&gt;$AE29,VLOOKUP($AC30+AV$1,STOCK!$F$10:$AB$209,16,0),IF($AE30=$AE29,(IF(BI29&gt;=1,BI29-COUNTIFS($AE29:$AE29,$AC30,AV29:AV29,$AI$1),0)),0)),0)</f>
        <v>0</v>
      </c>
      <c r="BJ30" s="1">
        <f>IFERROR(IF($AE30&gt;$AE29,VLOOKUP($AC30+AW$1,STOCK!$F$10:$AB$209,16,0),IF($AE30=$AE29,(IF(BJ29&gt;=1,BJ29-COUNTIFS($AE29:$AE29,$AC30,AW29:AW29,$AI$1),0)),0)),0)</f>
        <v>0</v>
      </c>
      <c r="BK30" s="1">
        <f>IFERROR(IF($AE30&gt;$AE29,VLOOKUP($AC30+AX$1,STOCK!$F$10:$AB$209,16,0),IF($AE30=$AE29,(IF(BK29&gt;=1,BK29-COUNTIFS($AE29:$AE29,$AC30,AX29:AX29,$AI$1),0)),0)),0)</f>
        <v>0</v>
      </c>
      <c r="BL30" s="1">
        <f>IFERROR(IF($AE30&gt;$AE29,VLOOKUP($AC30+AL$1,STOCK!$F$10:$AB$209,17,0),IF($AE30=$AE29,(IF(BL29&gt;=1,BL29-COUNTIFS($AE29:$AE29,$AC30,AL29:AL29,$AI$2),0)),0)),0)</f>
        <v>0</v>
      </c>
      <c r="BM30" s="1">
        <f>IFERROR(IF($AE30&gt;$AE29,VLOOKUP($AC30+AM$1,STOCK!$F$10:$AB$209,17,0),IF($AE30=$AE29,(IF(BM29&gt;=1,BM29-COUNTIFS($AE29:$AE29,$AC30,AM29:AM29,$AI$2),0)),0)),0)</f>
        <v>0</v>
      </c>
      <c r="BN30" s="1">
        <f>IFERROR(IF($AE30&gt;$AE29,VLOOKUP($AC30+AN$1,STOCK!$F$10:$AB$209,17,0),IF($AE30=$AE29,(IF(BN29&gt;=1,BN29-COUNTIFS($AE29:$AE29,$AC30,AN29:AN29,$AI$2),0)),0)),0)</f>
        <v>0</v>
      </c>
      <c r="BO30" s="1">
        <f>IFERROR(IF($AE30&gt;$AE29,VLOOKUP($AC30+AO$1,STOCK!$F$10:$AB$209,17,0),IF($AE30=$AE29,(IF(BO29&gt;=1,BO29-COUNTIFS($AE29:$AE29,$AC30,AO29:AO29,$AI$2),0)),0)),0)</f>
        <v>0</v>
      </c>
      <c r="BP30" s="1">
        <f>IFERROR(IF($AE30&gt;$AE29,VLOOKUP($AC30+AP$1,STOCK!$F$10:$AB$209,17,0),IF($AE30=$AE29,(IF(BP29&gt;=1,BP29-COUNTIFS($AE29:$AE29,$AC30,AP29:AP29,$AI$2),0)),0)),0)</f>
        <v>0</v>
      </c>
      <c r="BQ30" s="1">
        <f>IFERROR(IF($AE30&gt;$AE29,VLOOKUP($AC30+AQ$1,STOCK!$F$10:$AB$209,17,0),IF($AE30=$AE29,(IF(BQ29&gt;=1,BQ29-COUNTIFS($AE29:$AE29,$AC30,AQ29:AQ29,$AI$2),0)),0)),0)</f>
        <v>0</v>
      </c>
      <c r="BR30" s="1">
        <f>IFERROR(IF($AE30&gt;$AE29,VLOOKUP($AC30+AR$1,STOCK!$F$10:$AB$209,17,0),IF($AE30=$AE29,(IF(BR29&gt;=1,BR29-COUNTIFS($AE29:$AE29,$AC30,AR29:AR29,$AI$2),0)),0)),0)</f>
        <v>0</v>
      </c>
      <c r="BS30" s="1">
        <f>IFERROR(IF($AE30&gt;$AE29,VLOOKUP($AC30+AS$1,STOCK!$F$10:$AB$209,17,0),IF($AE30=$AE29,(IF(BS29&gt;=1,BS29-COUNTIFS($AE29:$AE29,$AC30,AS29:AS29,$AI$2),0)),0)),0)</f>
        <v>0</v>
      </c>
      <c r="BT30" s="1">
        <f>IFERROR(IF($AE30&gt;$AE29,VLOOKUP($AC30+AT$1,STOCK!$F$10:$AB$209,17,0),IF($AE30=$AE29,(IF(BT29&gt;=1,BT29-COUNTIFS($AE29:$AE29,$AC30,AT29:AT29,$AI$2),0)),0)),0)</f>
        <v>0</v>
      </c>
      <c r="BU30" s="1">
        <f>IFERROR(IF($AE30&gt;$AE29,VLOOKUP($AC30+AU$1,STOCK!$F$10:$AB$209,17,0),IF($AE30=$AE29,(IF(BU29&gt;=1,BU29-COUNTIFS($AE29:$AE29,$AC30,AU29:AU29,$AI$2),0)),0)),0)</f>
        <v>0</v>
      </c>
      <c r="BV30" s="1">
        <f>IFERROR(IF($AE30&gt;$AE29,VLOOKUP($AC30+AV$1,STOCK!$F$10:$AB$209,17,0),IF($AE30=$AE29,(IF(BV29&gt;=1,BV29-COUNTIFS($AE29:$AE29,$AC30,AV29:AV29,$AI$2),0)),0)),0)</f>
        <v>0</v>
      </c>
      <c r="BW30" s="1">
        <f>IFERROR(IF($AE30&gt;$AE29,VLOOKUP($AC30+AW$1,STOCK!$F$10:$AB$209,17,0),IF($AE30=$AE29,(IF(BW29&gt;=1,BW29-COUNTIFS($AE29:$AE29,$AC30,AW29:AW29,$AI$2),0)),0)),0)</f>
        <v>0</v>
      </c>
      <c r="BX30" s="1">
        <f>IFERROR(IF($AE30&gt;$AE29,VLOOKUP($AC30+AX$1,STOCK!$F$10:$AB$209,17,0),IF($AE30=$AE29,(IF(BX29&gt;=1,BX29-COUNTIFS($AE29:$AE29,$AC30,AX29:AX29,$AI$2),0)),0)),0)</f>
        <v>0</v>
      </c>
    </row>
    <row r="31" spans="4:76" ht="20.100000000000001" customHeight="1" x14ac:dyDescent="0.25">
      <c r="D31" s="1">
        <v>18</v>
      </c>
      <c r="E31" s="1">
        <f>IFERROR(IF($E$13&gt;=D31,SMALL(STUDENT!$O$8:$O$1507,$E$11+D31),0),0)</f>
        <v>0</v>
      </c>
      <c r="F31" s="10">
        <f t="shared" si="2"/>
        <v>0</v>
      </c>
      <c r="G31" s="10" t="str">
        <f>IFERROR(IF($F31&gt;=1,VLOOKUP($E31,STUDENT!$O$8:$Z$1507,3,0),""),"")</f>
        <v/>
      </c>
      <c r="H31" s="9" t="str">
        <f>IFERROR(IF($F31&gt;=1,VLOOKUP($E31,STUDENT!$O$8:$Z$1507,4,0),""),"")</f>
        <v/>
      </c>
      <c r="I31" s="20" t="str">
        <f t="shared" si="3"/>
        <v/>
      </c>
      <c r="J31" s="20" t="str">
        <f t="shared" si="20"/>
        <v/>
      </c>
      <c r="K31" s="20" t="str">
        <f t="shared" si="20"/>
        <v/>
      </c>
      <c r="L31" s="20" t="str">
        <f t="shared" si="20"/>
        <v/>
      </c>
      <c r="M31" s="20" t="str">
        <f t="shared" si="20"/>
        <v/>
      </c>
      <c r="N31" s="20" t="str">
        <f t="shared" si="20"/>
        <v/>
      </c>
      <c r="O31" s="20" t="str">
        <f t="shared" si="20"/>
        <v/>
      </c>
      <c r="P31" s="20" t="str">
        <f t="shared" si="20"/>
        <v/>
      </c>
      <c r="Q31" s="20" t="str">
        <f t="shared" si="20"/>
        <v/>
      </c>
      <c r="R31" s="20" t="str">
        <f t="shared" si="20"/>
        <v/>
      </c>
      <c r="S31" s="20" t="str">
        <f t="shared" si="20"/>
        <v/>
      </c>
      <c r="T31" s="20" t="str">
        <f t="shared" si="20"/>
        <v/>
      </c>
      <c r="U31" s="20" t="str">
        <f t="shared" si="20"/>
        <v/>
      </c>
      <c r="V31" s="21" t="str">
        <f>IFERROR(IF($F31&gt;=1,VLOOKUP($E31,STUDENT!$O$8:$Z$1507,12,0),""),"")</f>
        <v/>
      </c>
      <c r="W31" s="22"/>
      <c r="AC31" s="1">
        <f t="shared" si="4"/>
        <v>0</v>
      </c>
      <c r="AD31" s="1">
        <f>IFERROR(IF(LEN(AK31)&gt;=1,VLOOKUP(HLOOKUP(AK31,PROFILE!$K$5:$V$8,4,0),PROFILE!$F$1:$G$3,2,0),0),0)</f>
        <v>0</v>
      </c>
      <c r="AE31" s="1">
        <f t="shared" si="5"/>
        <v>0</v>
      </c>
      <c r="AF31" s="1">
        <v>18</v>
      </c>
      <c r="AG31" s="1">
        <f>IFERROR(IF($AG$12&gt;=AF31,SMALL(STUDENT!$O$8:$O$1507,$AG$11+AF31),0),0)</f>
        <v>0</v>
      </c>
      <c r="AH31" s="1">
        <f t="shared" si="6"/>
        <v>0</v>
      </c>
      <c r="AI31" s="1" t="str">
        <f>IFERROR(IF($AH31&gt;=1,VLOOKUP($AG31,STUDENT!$O$8:$Z$1507,3,0),""),"")</f>
        <v/>
      </c>
      <c r="AJ31" s="1" t="str">
        <f>IFERROR(IF($AH31&gt;=1,VLOOKUP($AG31,STUDENT!$O$8:$Z$1507,4,0),""),"")</f>
        <v/>
      </c>
      <c r="AK31" s="1" t="str">
        <f>IFERROR(IF($AH31&gt;=1,VLOOKUP($AG31,STUDENT!$O$8:$Z$1507,6,0),""),"")</f>
        <v/>
      </c>
      <c r="AL31" s="1" t="str">
        <f t="shared" si="7"/>
        <v/>
      </c>
      <c r="AM31" s="1" t="str">
        <f t="shared" si="8"/>
        <v/>
      </c>
      <c r="AN31" s="1" t="str">
        <f t="shared" si="9"/>
        <v/>
      </c>
      <c r="AO31" s="1" t="str">
        <f t="shared" si="10"/>
        <v/>
      </c>
      <c r="AP31" s="1" t="str">
        <f t="shared" si="11"/>
        <v/>
      </c>
      <c r="AQ31" s="1" t="str">
        <f t="shared" si="12"/>
        <v/>
      </c>
      <c r="AR31" s="1" t="str">
        <f t="shared" si="13"/>
        <v/>
      </c>
      <c r="AS31" s="1" t="str">
        <f t="shared" si="14"/>
        <v/>
      </c>
      <c r="AT31" s="1" t="str">
        <f t="shared" si="15"/>
        <v/>
      </c>
      <c r="AU31" s="1" t="str">
        <f t="shared" si="16"/>
        <v/>
      </c>
      <c r="AV31" s="1" t="str">
        <f t="shared" si="17"/>
        <v/>
      </c>
      <c r="AW31" s="1" t="str">
        <f t="shared" si="18"/>
        <v/>
      </c>
      <c r="AX31" s="1" t="str">
        <f t="shared" si="19"/>
        <v/>
      </c>
      <c r="AY31" s="1">
        <f>IFERROR(IF($AE31&gt;$AE30,VLOOKUP($AC31+AL$1,STOCK!$F$10:$AB$209,16,0),IF($AE31=$AE30,(IF(AY30&gt;=1,AY30-COUNTIFS($AE30:$AE30,$AC31,AL30:AL30,$AI$1),0)),0)),0)</f>
        <v>0</v>
      </c>
      <c r="AZ31" s="1">
        <f>IFERROR(IF($AE31&gt;$AE30,VLOOKUP($AC31+AM$1,STOCK!$F$10:$AB$209,16,0),IF($AE31=$AE30,(IF(AZ30&gt;=1,AZ30-COUNTIFS($AE30:$AE30,$AC31,AM30:AM30,$AI$1),0)),0)),0)</f>
        <v>0</v>
      </c>
      <c r="BA31" s="1">
        <f>IFERROR(IF($AE31&gt;$AE30,VLOOKUP($AC31+AN$1,STOCK!$F$10:$AB$209,16,0),IF($AE31=$AE30,(IF(BA30&gt;=1,BA30-COUNTIFS($AE30:$AE30,$AC31,AN30:AN30,$AI$1),0)),0)),0)</f>
        <v>0</v>
      </c>
      <c r="BB31" s="1">
        <f>IFERROR(IF($AE31&gt;$AE30,VLOOKUP($AC31+AO$1,STOCK!$F$10:$AB$209,16,0),IF($AE31=$AE30,(IF(BB30&gt;=1,BB30-COUNTIFS($AE30:$AE30,$AC31,AO30:AO30,$AI$1),0)),0)),0)</f>
        <v>0</v>
      </c>
      <c r="BC31" s="1">
        <f>IFERROR(IF($AE31&gt;$AE30,VLOOKUP($AC31+AP$1,STOCK!$F$10:$AB$209,16,0),IF($AE31=$AE30,(IF(BC30&gt;=1,BC30-COUNTIFS($AE30:$AE30,$AC31,AP30:AP30,$AI$1),0)),0)),0)</f>
        <v>0</v>
      </c>
      <c r="BD31" s="1">
        <f>IFERROR(IF($AE31&gt;$AE30,VLOOKUP($AC31+AQ$1,STOCK!$F$10:$AB$209,16,0),IF($AE31=$AE30,(IF(BD30&gt;=1,BD30-COUNTIFS($AE30:$AE30,$AC31,AQ30:AQ30,$AI$1),0)),0)),0)</f>
        <v>0</v>
      </c>
      <c r="BE31" s="1">
        <f>IFERROR(IF($AE31&gt;$AE30,VLOOKUP($AC31+AR$1,STOCK!$F$10:$AB$209,16,0),IF($AE31=$AE30,(IF(BE30&gt;=1,BE30-COUNTIFS($AE30:$AE30,$AC31,AR30:AR30,$AI$1),0)),0)),0)</f>
        <v>0</v>
      </c>
      <c r="BF31" s="1">
        <f>IFERROR(IF($AE31&gt;$AE30,VLOOKUP($AC31+AS$1,STOCK!$F$10:$AB$209,16,0),IF($AE31=$AE30,(IF(BF30&gt;=1,BF30-COUNTIFS($AE30:$AE30,$AC31,AS30:AS30,$AI$1),0)),0)),0)</f>
        <v>0</v>
      </c>
      <c r="BG31" s="1">
        <f>IFERROR(IF($AE31&gt;$AE30,VLOOKUP($AC31+AT$1,STOCK!$F$10:$AB$209,16,0),IF($AE31=$AE30,(IF(BG30&gt;=1,BG30-COUNTIFS($AE30:$AE30,$AC31,AT30:AT30,$AI$1),0)),0)),0)</f>
        <v>0</v>
      </c>
      <c r="BH31" s="1">
        <f>IFERROR(IF($AE31&gt;$AE30,VLOOKUP($AC31+AU$1,STOCK!$F$10:$AB$209,16,0),IF($AE31=$AE30,(IF(BH30&gt;=1,BH30-COUNTIFS($AE30:$AE30,$AC31,AU30:AU30,$AI$1),0)),0)),0)</f>
        <v>0</v>
      </c>
      <c r="BI31" s="1">
        <f>IFERROR(IF($AE31&gt;$AE30,VLOOKUP($AC31+AV$1,STOCK!$F$10:$AB$209,16,0),IF($AE31=$AE30,(IF(BI30&gt;=1,BI30-COUNTIFS($AE30:$AE30,$AC31,AV30:AV30,$AI$1),0)),0)),0)</f>
        <v>0</v>
      </c>
      <c r="BJ31" s="1">
        <f>IFERROR(IF($AE31&gt;$AE30,VLOOKUP($AC31+AW$1,STOCK!$F$10:$AB$209,16,0),IF($AE31=$AE30,(IF(BJ30&gt;=1,BJ30-COUNTIFS($AE30:$AE30,$AC31,AW30:AW30,$AI$1),0)),0)),0)</f>
        <v>0</v>
      </c>
      <c r="BK31" s="1">
        <f>IFERROR(IF($AE31&gt;$AE30,VLOOKUP($AC31+AX$1,STOCK!$F$10:$AB$209,16,0),IF($AE31=$AE30,(IF(BK30&gt;=1,BK30-COUNTIFS($AE30:$AE30,$AC31,AX30:AX30,$AI$1),0)),0)),0)</f>
        <v>0</v>
      </c>
      <c r="BL31" s="1">
        <f>IFERROR(IF($AE31&gt;$AE30,VLOOKUP($AC31+AL$1,STOCK!$F$10:$AB$209,17,0),IF($AE31=$AE30,(IF(BL30&gt;=1,BL30-COUNTIFS($AE30:$AE30,$AC31,AL30:AL30,$AI$2),0)),0)),0)</f>
        <v>0</v>
      </c>
      <c r="BM31" s="1">
        <f>IFERROR(IF($AE31&gt;$AE30,VLOOKUP($AC31+AM$1,STOCK!$F$10:$AB$209,17,0),IF($AE31=$AE30,(IF(BM30&gt;=1,BM30-COUNTIFS($AE30:$AE30,$AC31,AM30:AM30,$AI$2),0)),0)),0)</f>
        <v>0</v>
      </c>
      <c r="BN31" s="1">
        <f>IFERROR(IF($AE31&gt;$AE30,VLOOKUP($AC31+AN$1,STOCK!$F$10:$AB$209,17,0),IF($AE31=$AE30,(IF(BN30&gt;=1,BN30-COUNTIFS($AE30:$AE30,$AC31,AN30:AN30,$AI$2),0)),0)),0)</f>
        <v>0</v>
      </c>
      <c r="BO31" s="1">
        <f>IFERROR(IF($AE31&gt;$AE30,VLOOKUP($AC31+AO$1,STOCK!$F$10:$AB$209,17,0),IF($AE31=$AE30,(IF(BO30&gt;=1,BO30-COUNTIFS($AE30:$AE30,$AC31,AO30:AO30,$AI$2),0)),0)),0)</f>
        <v>0</v>
      </c>
      <c r="BP31" s="1">
        <f>IFERROR(IF($AE31&gt;$AE30,VLOOKUP($AC31+AP$1,STOCK!$F$10:$AB$209,17,0),IF($AE31=$AE30,(IF(BP30&gt;=1,BP30-COUNTIFS($AE30:$AE30,$AC31,AP30:AP30,$AI$2),0)),0)),0)</f>
        <v>0</v>
      </c>
      <c r="BQ31" s="1">
        <f>IFERROR(IF($AE31&gt;$AE30,VLOOKUP($AC31+AQ$1,STOCK!$F$10:$AB$209,17,0),IF($AE31=$AE30,(IF(BQ30&gt;=1,BQ30-COUNTIFS($AE30:$AE30,$AC31,AQ30:AQ30,$AI$2),0)),0)),0)</f>
        <v>0</v>
      </c>
      <c r="BR31" s="1">
        <f>IFERROR(IF($AE31&gt;$AE30,VLOOKUP($AC31+AR$1,STOCK!$F$10:$AB$209,17,0),IF($AE31=$AE30,(IF(BR30&gt;=1,BR30-COUNTIFS($AE30:$AE30,$AC31,AR30:AR30,$AI$2),0)),0)),0)</f>
        <v>0</v>
      </c>
      <c r="BS31" s="1">
        <f>IFERROR(IF($AE31&gt;$AE30,VLOOKUP($AC31+AS$1,STOCK!$F$10:$AB$209,17,0),IF($AE31=$AE30,(IF(BS30&gt;=1,BS30-COUNTIFS($AE30:$AE30,$AC31,AS30:AS30,$AI$2),0)),0)),0)</f>
        <v>0</v>
      </c>
      <c r="BT31" s="1">
        <f>IFERROR(IF($AE31&gt;$AE30,VLOOKUP($AC31+AT$1,STOCK!$F$10:$AB$209,17,0),IF($AE31=$AE30,(IF(BT30&gt;=1,BT30-COUNTIFS($AE30:$AE30,$AC31,AT30:AT30,$AI$2),0)),0)),0)</f>
        <v>0</v>
      </c>
      <c r="BU31" s="1">
        <f>IFERROR(IF($AE31&gt;$AE30,VLOOKUP($AC31+AU$1,STOCK!$F$10:$AB$209,17,0),IF($AE31=$AE30,(IF(BU30&gt;=1,BU30-COUNTIFS($AE30:$AE30,$AC31,AU30:AU30,$AI$2),0)),0)),0)</f>
        <v>0</v>
      </c>
      <c r="BV31" s="1">
        <f>IFERROR(IF($AE31&gt;$AE30,VLOOKUP($AC31+AV$1,STOCK!$F$10:$AB$209,17,0),IF($AE31=$AE30,(IF(BV30&gt;=1,BV30-COUNTIFS($AE30:$AE30,$AC31,AV30:AV30,$AI$2),0)),0)),0)</f>
        <v>0</v>
      </c>
      <c r="BW31" s="1">
        <f>IFERROR(IF($AE31&gt;$AE30,VLOOKUP($AC31+AW$1,STOCK!$F$10:$AB$209,17,0),IF($AE31=$AE30,(IF(BW30&gt;=1,BW30-COUNTIFS($AE30:$AE30,$AC31,AW30:AW30,$AI$2),0)),0)),0)</f>
        <v>0</v>
      </c>
      <c r="BX31" s="1">
        <f>IFERROR(IF($AE31&gt;$AE30,VLOOKUP($AC31+AX$1,STOCK!$F$10:$AB$209,17,0),IF($AE31=$AE30,(IF(BX30&gt;=1,BX30-COUNTIFS($AE30:$AE30,$AC31,AX30:AX30,$AI$2),0)),0)),0)</f>
        <v>0</v>
      </c>
    </row>
    <row r="32" spans="4:76" ht="20.100000000000001" customHeight="1" x14ac:dyDescent="0.25">
      <c r="D32" s="1">
        <v>19</v>
      </c>
      <c r="E32" s="1">
        <f>IFERROR(IF($E$13&gt;=D32,SMALL(STUDENT!$O$8:$O$1507,$E$11+D32),0),0)</f>
        <v>0</v>
      </c>
      <c r="F32" s="10">
        <f t="shared" si="2"/>
        <v>0</v>
      </c>
      <c r="G32" s="10" t="str">
        <f>IFERROR(IF($F32&gt;=1,VLOOKUP($E32,STUDENT!$O$8:$Z$1507,3,0),""),"")</f>
        <v/>
      </c>
      <c r="H32" s="9" t="str">
        <f>IFERROR(IF($F32&gt;=1,VLOOKUP($E32,STUDENT!$O$8:$Z$1507,4,0),""),"")</f>
        <v/>
      </c>
      <c r="I32" s="20" t="str">
        <f t="shared" si="3"/>
        <v/>
      </c>
      <c r="J32" s="20" t="str">
        <f t="shared" si="20"/>
        <v/>
      </c>
      <c r="K32" s="20" t="str">
        <f t="shared" si="20"/>
        <v/>
      </c>
      <c r="L32" s="20" t="str">
        <f t="shared" si="20"/>
        <v/>
      </c>
      <c r="M32" s="20" t="str">
        <f t="shared" si="20"/>
        <v/>
      </c>
      <c r="N32" s="20" t="str">
        <f t="shared" si="20"/>
        <v/>
      </c>
      <c r="O32" s="20" t="str">
        <f t="shared" si="20"/>
        <v/>
      </c>
      <c r="P32" s="20" t="str">
        <f t="shared" si="20"/>
        <v/>
      </c>
      <c r="Q32" s="20" t="str">
        <f t="shared" si="20"/>
        <v/>
      </c>
      <c r="R32" s="20" t="str">
        <f t="shared" si="20"/>
        <v/>
      </c>
      <c r="S32" s="20" t="str">
        <f t="shared" si="20"/>
        <v/>
      </c>
      <c r="T32" s="20" t="str">
        <f t="shared" si="20"/>
        <v/>
      </c>
      <c r="U32" s="20" t="str">
        <f t="shared" si="20"/>
        <v/>
      </c>
      <c r="V32" s="21" t="str">
        <f>IFERROR(IF($F32&gt;=1,VLOOKUP($E32,STUDENT!$O$8:$Z$1507,12,0),""),"")</f>
        <v/>
      </c>
      <c r="W32" s="22"/>
      <c r="AC32" s="1">
        <f t="shared" si="4"/>
        <v>0</v>
      </c>
      <c r="AD32" s="1">
        <f>IFERROR(IF(LEN(AK32)&gt;=1,VLOOKUP(HLOOKUP(AK32,PROFILE!$K$5:$V$8,4,0),PROFILE!$F$1:$G$3,2,0),0),0)</f>
        <v>0</v>
      </c>
      <c r="AE32" s="1">
        <f t="shared" si="5"/>
        <v>0</v>
      </c>
      <c r="AF32" s="1">
        <v>19</v>
      </c>
      <c r="AG32" s="1">
        <f>IFERROR(IF($AG$12&gt;=AF32,SMALL(STUDENT!$O$8:$O$1507,$AG$11+AF32),0),0)</f>
        <v>0</v>
      </c>
      <c r="AH32" s="1">
        <f t="shared" si="6"/>
        <v>0</v>
      </c>
      <c r="AI32" s="1" t="str">
        <f>IFERROR(IF($AH32&gt;=1,VLOOKUP($AG32,STUDENT!$O$8:$Z$1507,3,0),""),"")</f>
        <v/>
      </c>
      <c r="AJ32" s="1" t="str">
        <f>IFERROR(IF($AH32&gt;=1,VLOOKUP($AG32,STUDENT!$O$8:$Z$1507,4,0),""),"")</f>
        <v/>
      </c>
      <c r="AK32" s="1" t="str">
        <f>IFERROR(IF($AH32&gt;=1,VLOOKUP($AG32,STUDENT!$O$8:$Z$1507,6,0),""),"")</f>
        <v/>
      </c>
      <c r="AL32" s="1" t="str">
        <f t="shared" si="7"/>
        <v/>
      </c>
      <c r="AM32" s="1" t="str">
        <f t="shared" si="8"/>
        <v/>
      </c>
      <c r="AN32" s="1" t="str">
        <f t="shared" si="9"/>
        <v/>
      </c>
      <c r="AO32" s="1" t="str">
        <f t="shared" si="10"/>
        <v/>
      </c>
      <c r="AP32" s="1" t="str">
        <f t="shared" si="11"/>
        <v/>
      </c>
      <c r="AQ32" s="1" t="str">
        <f t="shared" si="12"/>
        <v/>
      </c>
      <c r="AR32" s="1" t="str">
        <f t="shared" si="13"/>
        <v/>
      </c>
      <c r="AS32" s="1" t="str">
        <f t="shared" si="14"/>
        <v/>
      </c>
      <c r="AT32" s="1" t="str">
        <f t="shared" si="15"/>
        <v/>
      </c>
      <c r="AU32" s="1" t="str">
        <f t="shared" si="16"/>
        <v/>
      </c>
      <c r="AV32" s="1" t="str">
        <f t="shared" si="17"/>
        <v/>
      </c>
      <c r="AW32" s="1" t="str">
        <f t="shared" si="18"/>
        <v/>
      </c>
      <c r="AX32" s="1" t="str">
        <f t="shared" si="19"/>
        <v/>
      </c>
      <c r="AY32" s="1">
        <f>IFERROR(IF($AE32&gt;$AE31,VLOOKUP($AC32+AL$1,STOCK!$F$10:$AB$209,16,0),IF($AE32=$AE31,(IF(AY31&gt;=1,AY31-COUNTIFS($AE31:$AE31,$AC32,AL31:AL31,$AI$1),0)),0)),0)</f>
        <v>0</v>
      </c>
      <c r="AZ32" s="1">
        <f>IFERROR(IF($AE32&gt;$AE31,VLOOKUP($AC32+AM$1,STOCK!$F$10:$AB$209,16,0),IF($AE32=$AE31,(IF(AZ31&gt;=1,AZ31-COUNTIFS($AE31:$AE31,$AC32,AM31:AM31,$AI$1),0)),0)),0)</f>
        <v>0</v>
      </c>
      <c r="BA32" s="1">
        <f>IFERROR(IF($AE32&gt;$AE31,VLOOKUP($AC32+AN$1,STOCK!$F$10:$AB$209,16,0),IF($AE32=$AE31,(IF(BA31&gt;=1,BA31-COUNTIFS($AE31:$AE31,$AC32,AN31:AN31,$AI$1),0)),0)),0)</f>
        <v>0</v>
      </c>
      <c r="BB32" s="1">
        <f>IFERROR(IF($AE32&gt;$AE31,VLOOKUP($AC32+AO$1,STOCK!$F$10:$AB$209,16,0),IF($AE32=$AE31,(IF(BB31&gt;=1,BB31-COUNTIFS($AE31:$AE31,$AC32,AO31:AO31,$AI$1),0)),0)),0)</f>
        <v>0</v>
      </c>
      <c r="BC32" s="1">
        <f>IFERROR(IF($AE32&gt;$AE31,VLOOKUP($AC32+AP$1,STOCK!$F$10:$AB$209,16,0),IF($AE32=$AE31,(IF(BC31&gt;=1,BC31-COUNTIFS($AE31:$AE31,$AC32,AP31:AP31,$AI$1),0)),0)),0)</f>
        <v>0</v>
      </c>
      <c r="BD32" s="1">
        <f>IFERROR(IF($AE32&gt;$AE31,VLOOKUP($AC32+AQ$1,STOCK!$F$10:$AB$209,16,0),IF($AE32=$AE31,(IF(BD31&gt;=1,BD31-COUNTIFS($AE31:$AE31,$AC32,AQ31:AQ31,$AI$1),0)),0)),0)</f>
        <v>0</v>
      </c>
      <c r="BE32" s="1">
        <f>IFERROR(IF($AE32&gt;$AE31,VLOOKUP($AC32+AR$1,STOCK!$F$10:$AB$209,16,0),IF($AE32=$AE31,(IF(BE31&gt;=1,BE31-COUNTIFS($AE31:$AE31,$AC32,AR31:AR31,$AI$1),0)),0)),0)</f>
        <v>0</v>
      </c>
      <c r="BF32" s="1">
        <f>IFERROR(IF($AE32&gt;$AE31,VLOOKUP($AC32+AS$1,STOCK!$F$10:$AB$209,16,0),IF($AE32=$AE31,(IF(BF31&gt;=1,BF31-COUNTIFS($AE31:$AE31,$AC32,AS31:AS31,$AI$1),0)),0)),0)</f>
        <v>0</v>
      </c>
      <c r="BG32" s="1">
        <f>IFERROR(IF($AE32&gt;$AE31,VLOOKUP($AC32+AT$1,STOCK!$F$10:$AB$209,16,0),IF($AE32=$AE31,(IF(BG31&gt;=1,BG31-COUNTIFS($AE31:$AE31,$AC32,AT31:AT31,$AI$1),0)),0)),0)</f>
        <v>0</v>
      </c>
      <c r="BH32" s="1">
        <f>IFERROR(IF($AE32&gt;$AE31,VLOOKUP($AC32+AU$1,STOCK!$F$10:$AB$209,16,0),IF($AE32=$AE31,(IF(BH31&gt;=1,BH31-COUNTIFS($AE31:$AE31,$AC32,AU31:AU31,$AI$1),0)),0)),0)</f>
        <v>0</v>
      </c>
      <c r="BI32" s="1">
        <f>IFERROR(IF($AE32&gt;$AE31,VLOOKUP($AC32+AV$1,STOCK!$F$10:$AB$209,16,0),IF($AE32=$AE31,(IF(BI31&gt;=1,BI31-COUNTIFS($AE31:$AE31,$AC32,AV31:AV31,$AI$1),0)),0)),0)</f>
        <v>0</v>
      </c>
      <c r="BJ32" s="1">
        <f>IFERROR(IF($AE32&gt;$AE31,VLOOKUP($AC32+AW$1,STOCK!$F$10:$AB$209,16,0),IF($AE32=$AE31,(IF(BJ31&gt;=1,BJ31-COUNTIFS($AE31:$AE31,$AC32,AW31:AW31,$AI$1),0)),0)),0)</f>
        <v>0</v>
      </c>
      <c r="BK32" s="1">
        <f>IFERROR(IF($AE32&gt;$AE31,VLOOKUP($AC32+AX$1,STOCK!$F$10:$AB$209,16,0),IF($AE32=$AE31,(IF(BK31&gt;=1,BK31-COUNTIFS($AE31:$AE31,$AC32,AX31:AX31,$AI$1),0)),0)),0)</f>
        <v>0</v>
      </c>
      <c r="BL32" s="1">
        <f>IFERROR(IF($AE32&gt;$AE31,VLOOKUP($AC32+AL$1,STOCK!$F$10:$AB$209,17,0),IF($AE32=$AE31,(IF(BL31&gt;=1,BL31-COUNTIFS($AE31:$AE31,$AC32,AL31:AL31,$AI$2),0)),0)),0)</f>
        <v>0</v>
      </c>
      <c r="BM32" s="1">
        <f>IFERROR(IF($AE32&gt;$AE31,VLOOKUP($AC32+AM$1,STOCK!$F$10:$AB$209,17,0),IF($AE32=$AE31,(IF(BM31&gt;=1,BM31-COUNTIFS($AE31:$AE31,$AC32,AM31:AM31,$AI$2),0)),0)),0)</f>
        <v>0</v>
      </c>
      <c r="BN32" s="1">
        <f>IFERROR(IF($AE32&gt;$AE31,VLOOKUP($AC32+AN$1,STOCK!$F$10:$AB$209,17,0),IF($AE32=$AE31,(IF(BN31&gt;=1,BN31-COUNTIFS($AE31:$AE31,$AC32,AN31:AN31,$AI$2),0)),0)),0)</f>
        <v>0</v>
      </c>
      <c r="BO32" s="1">
        <f>IFERROR(IF($AE32&gt;$AE31,VLOOKUP($AC32+AO$1,STOCK!$F$10:$AB$209,17,0),IF($AE32=$AE31,(IF(BO31&gt;=1,BO31-COUNTIFS($AE31:$AE31,$AC32,AO31:AO31,$AI$2),0)),0)),0)</f>
        <v>0</v>
      </c>
      <c r="BP32" s="1">
        <f>IFERROR(IF($AE32&gt;$AE31,VLOOKUP($AC32+AP$1,STOCK!$F$10:$AB$209,17,0),IF($AE32=$AE31,(IF(BP31&gt;=1,BP31-COUNTIFS($AE31:$AE31,$AC32,AP31:AP31,$AI$2),0)),0)),0)</f>
        <v>0</v>
      </c>
      <c r="BQ32" s="1">
        <f>IFERROR(IF($AE32&gt;$AE31,VLOOKUP($AC32+AQ$1,STOCK!$F$10:$AB$209,17,0),IF($AE32=$AE31,(IF(BQ31&gt;=1,BQ31-COUNTIFS($AE31:$AE31,$AC32,AQ31:AQ31,$AI$2),0)),0)),0)</f>
        <v>0</v>
      </c>
      <c r="BR32" s="1">
        <f>IFERROR(IF($AE32&gt;$AE31,VLOOKUP($AC32+AR$1,STOCK!$F$10:$AB$209,17,0),IF($AE32=$AE31,(IF(BR31&gt;=1,BR31-COUNTIFS($AE31:$AE31,$AC32,AR31:AR31,$AI$2),0)),0)),0)</f>
        <v>0</v>
      </c>
      <c r="BS32" s="1">
        <f>IFERROR(IF($AE32&gt;$AE31,VLOOKUP($AC32+AS$1,STOCK!$F$10:$AB$209,17,0),IF($AE32=$AE31,(IF(BS31&gt;=1,BS31-COUNTIFS($AE31:$AE31,$AC32,AS31:AS31,$AI$2),0)),0)),0)</f>
        <v>0</v>
      </c>
      <c r="BT32" s="1">
        <f>IFERROR(IF($AE32&gt;$AE31,VLOOKUP($AC32+AT$1,STOCK!$F$10:$AB$209,17,0),IF($AE32=$AE31,(IF(BT31&gt;=1,BT31-COUNTIFS($AE31:$AE31,$AC32,AT31:AT31,$AI$2),0)),0)),0)</f>
        <v>0</v>
      </c>
      <c r="BU32" s="1">
        <f>IFERROR(IF($AE32&gt;$AE31,VLOOKUP($AC32+AU$1,STOCK!$F$10:$AB$209,17,0),IF($AE32=$AE31,(IF(BU31&gt;=1,BU31-COUNTIFS($AE31:$AE31,$AC32,AU31:AU31,$AI$2),0)),0)),0)</f>
        <v>0</v>
      </c>
      <c r="BV32" s="1">
        <f>IFERROR(IF($AE32&gt;$AE31,VLOOKUP($AC32+AV$1,STOCK!$F$10:$AB$209,17,0),IF($AE32=$AE31,(IF(BV31&gt;=1,BV31-COUNTIFS($AE31:$AE31,$AC32,AV31:AV31,$AI$2),0)),0)),0)</f>
        <v>0</v>
      </c>
      <c r="BW32" s="1">
        <f>IFERROR(IF($AE32&gt;$AE31,VLOOKUP($AC32+AW$1,STOCK!$F$10:$AB$209,17,0),IF($AE32=$AE31,(IF(BW31&gt;=1,BW31-COUNTIFS($AE31:$AE31,$AC32,AW31:AW31,$AI$2),0)),0)),0)</f>
        <v>0</v>
      </c>
      <c r="BX32" s="1">
        <f>IFERROR(IF($AE32&gt;$AE31,VLOOKUP($AC32+AX$1,STOCK!$F$10:$AB$209,17,0),IF($AE32=$AE31,(IF(BX31&gt;=1,BX31-COUNTIFS($AE31:$AE31,$AC32,AX31:AX31,$AI$2),0)),0)),0)</f>
        <v>0</v>
      </c>
    </row>
    <row r="33" spans="4:76" ht="20.100000000000001" customHeight="1" x14ac:dyDescent="0.25">
      <c r="D33" s="1">
        <v>20</v>
      </c>
      <c r="E33" s="1">
        <f>IFERROR(IF($E$13&gt;=D33,SMALL(STUDENT!$O$8:$O$1507,$E$11+D33),0),0)</f>
        <v>0</v>
      </c>
      <c r="F33" s="10">
        <f t="shared" si="2"/>
        <v>0</v>
      </c>
      <c r="G33" s="10" t="str">
        <f>IFERROR(IF($F33&gt;=1,VLOOKUP($E33,STUDENT!$O$8:$Z$1507,3,0),""),"")</f>
        <v/>
      </c>
      <c r="H33" s="9" t="str">
        <f>IFERROR(IF($F33&gt;=1,VLOOKUP($E33,STUDENT!$O$8:$Z$1507,4,0),""),"")</f>
        <v/>
      </c>
      <c r="I33" s="20" t="str">
        <f t="shared" si="3"/>
        <v/>
      </c>
      <c r="J33" s="20" t="str">
        <f t="shared" si="20"/>
        <v/>
      </c>
      <c r="K33" s="20" t="str">
        <f t="shared" si="20"/>
        <v/>
      </c>
      <c r="L33" s="20" t="str">
        <f t="shared" si="20"/>
        <v/>
      </c>
      <c r="M33" s="20" t="str">
        <f t="shared" si="20"/>
        <v/>
      </c>
      <c r="N33" s="20" t="str">
        <f t="shared" si="20"/>
        <v/>
      </c>
      <c r="O33" s="20" t="str">
        <f t="shared" si="20"/>
        <v/>
      </c>
      <c r="P33" s="20" t="str">
        <f t="shared" si="20"/>
        <v/>
      </c>
      <c r="Q33" s="20" t="str">
        <f t="shared" si="20"/>
        <v/>
      </c>
      <c r="R33" s="20" t="str">
        <f t="shared" si="20"/>
        <v/>
      </c>
      <c r="S33" s="20" t="str">
        <f t="shared" si="20"/>
        <v/>
      </c>
      <c r="T33" s="20" t="str">
        <f t="shared" si="20"/>
        <v/>
      </c>
      <c r="U33" s="20" t="str">
        <f t="shared" si="20"/>
        <v/>
      </c>
      <c r="V33" s="21" t="str">
        <f>IFERROR(IF($F33&gt;=1,VLOOKUP($E33,STUDENT!$O$8:$Z$1507,12,0),""),"")</f>
        <v/>
      </c>
      <c r="W33" s="22"/>
      <c r="AC33" s="1">
        <f t="shared" si="4"/>
        <v>0</v>
      </c>
      <c r="AD33" s="1">
        <f>IFERROR(IF(LEN(AK33)&gt;=1,VLOOKUP(HLOOKUP(AK33,PROFILE!$K$5:$V$8,4,0),PROFILE!$F$1:$G$3,2,0),0),0)</f>
        <v>0</v>
      </c>
      <c r="AE33" s="1">
        <f t="shared" si="5"/>
        <v>0</v>
      </c>
      <c r="AF33" s="1">
        <v>20</v>
      </c>
      <c r="AG33" s="1">
        <f>IFERROR(IF($AG$12&gt;=AF33,SMALL(STUDENT!$O$8:$O$1507,$AG$11+AF33),0),0)</f>
        <v>0</v>
      </c>
      <c r="AH33" s="1">
        <f t="shared" si="6"/>
        <v>0</v>
      </c>
      <c r="AI33" s="1" t="str">
        <f>IFERROR(IF($AH33&gt;=1,VLOOKUP($AG33,STUDENT!$O$8:$Z$1507,3,0),""),"")</f>
        <v/>
      </c>
      <c r="AJ33" s="1" t="str">
        <f>IFERROR(IF($AH33&gt;=1,VLOOKUP($AG33,STUDENT!$O$8:$Z$1507,4,0),""),"")</f>
        <v/>
      </c>
      <c r="AK33" s="1" t="str">
        <f>IFERROR(IF($AH33&gt;=1,VLOOKUP($AG33,STUDENT!$O$8:$Z$1507,6,0),""),"")</f>
        <v/>
      </c>
      <c r="AL33" s="1" t="str">
        <f t="shared" si="7"/>
        <v/>
      </c>
      <c r="AM33" s="1" t="str">
        <f t="shared" si="8"/>
        <v/>
      </c>
      <c r="AN33" s="1" t="str">
        <f t="shared" si="9"/>
        <v/>
      </c>
      <c r="AO33" s="1" t="str">
        <f t="shared" si="10"/>
        <v/>
      </c>
      <c r="AP33" s="1" t="str">
        <f t="shared" si="11"/>
        <v/>
      </c>
      <c r="AQ33" s="1" t="str">
        <f t="shared" si="12"/>
        <v/>
      </c>
      <c r="AR33" s="1" t="str">
        <f t="shared" si="13"/>
        <v/>
      </c>
      <c r="AS33" s="1" t="str">
        <f t="shared" si="14"/>
        <v/>
      </c>
      <c r="AT33" s="1" t="str">
        <f t="shared" si="15"/>
        <v/>
      </c>
      <c r="AU33" s="1" t="str">
        <f t="shared" si="16"/>
        <v/>
      </c>
      <c r="AV33" s="1" t="str">
        <f t="shared" si="17"/>
        <v/>
      </c>
      <c r="AW33" s="1" t="str">
        <f t="shared" si="18"/>
        <v/>
      </c>
      <c r="AX33" s="1" t="str">
        <f t="shared" si="19"/>
        <v/>
      </c>
      <c r="AY33" s="1">
        <f>IFERROR(IF($AE33&gt;$AE32,VLOOKUP($AC33+AL$1,STOCK!$F$10:$AB$209,16,0),IF($AE33=$AE32,(IF(AY32&gt;=1,AY32-COUNTIFS($AE32:$AE32,$AC33,AL32:AL32,$AI$1),0)),0)),0)</f>
        <v>0</v>
      </c>
      <c r="AZ33" s="1">
        <f>IFERROR(IF($AE33&gt;$AE32,VLOOKUP($AC33+AM$1,STOCK!$F$10:$AB$209,16,0),IF($AE33=$AE32,(IF(AZ32&gt;=1,AZ32-COUNTIFS($AE32:$AE32,$AC33,AM32:AM32,$AI$1),0)),0)),0)</f>
        <v>0</v>
      </c>
      <c r="BA33" s="1">
        <f>IFERROR(IF($AE33&gt;$AE32,VLOOKUP($AC33+AN$1,STOCK!$F$10:$AB$209,16,0),IF($AE33=$AE32,(IF(BA32&gt;=1,BA32-COUNTIFS($AE32:$AE32,$AC33,AN32:AN32,$AI$1),0)),0)),0)</f>
        <v>0</v>
      </c>
      <c r="BB33" s="1">
        <f>IFERROR(IF($AE33&gt;$AE32,VLOOKUP($AC33+AO$1,STOCK!$F$10:$AB$209,16,0),IF($AE33=$AE32,(IF(BB32&gt;=1,BB32-COUNTIFS($AE32:$AE32,$AC33,AO32:AO32,$AI$1),0)),0)),0)</f>
        <v>0</v>
      </c>
      <c r="BC33" s="1">
        <f>IFERROR(IF($AE33&gt;$AE32,VLOOKUP($AC33+AP$1,STOCK!$F$10:$AB$209,16,0),IF($AE33=$AE32,(IF(BC32&gt;=1,BC32-COUNTIFS($AE32:$AE32,$AC33,AP32:AP32,$AI$1),0)),0)),0)</f>
        <v>0</v>
      </c>
      <c r="BD33" s="1">
        <f>IFERROR(IF($AE33&gt;$AE32,VLOOKUP($AC33+AQ$1,STOCK!$F$10:$AB$209,16,0),IF($AE33=$AE32,(IF(BD32&gt;=1,BD32-COUNTIFS($AE32:$AE32,$AC33,AQ32:AQ32,$AI$1),0)),0)),0)</f>
        <v>0</v>
      </c>
      <c r="BE33" s="1">
        <f>IFERROR(IF($AE33&gt;$AE32,VLOOKUP($AC33+AR$1,STOCK!$F$10:$AB$209,16,0),IF($AE33=$AE32,(IF(BE32&gt;=1,BE32-COUNTIFS($AE32:$AE32,$AC33,AR32:AR32,$AI$1),0)),0)),0)</f>
        <v>0</v>
      </c>
      <c r="BF33" s="1">
        <f>IFERROR(IF($AE33&gt;$AE32,VLOOKUP($AC33+AS$1,STOCK!$F$10:$AB$209,16,0),IF($AE33=$AE32,(IF(BF32&gt;=1,BF32-COUNTIFS($AE32:$AE32,$AC33,AS32:AS32,$AI$1),0)),0)),0)</f>
        <v>0</v>
      </c>
      <c r="BG33" s="1">
        <f>IFERROR(IF($AE33&gt;$AE32,VLOOKUP($AC33+AT$1,STOCK!$F$10:$AB$209,16,0),IF($AE33=$AE32,(IF(BG32&gt;=1,BG32-COUNTIFS($AE32:$AE32,$AC33,AT32:AT32,$AI$1),0)),0)),0)</f>
        <v>0</v>
      </c>
      <c r="BH33" s="1">
        <f>IFERROR(IF($AE33&gt;$AE32,VLOOKUP($AC33+AU$1,STOCK!$F$10:$AB$209,16,0),IF($AE33=$AE32,(IF(BH32&gt;=1,BH32-COUNTIFS($AE32:$AE32,$AC33,AU32:AU32,$AI$1),0)),0)),0)</f>
        <v>0</v>
      </c>
      <c r="BI33" s="1">
        <f>IFERROR(IF($AE33&gt;$AE32,VLOOKUP($AC33+AV$1,STOCK!$F$10:$AB$209,16,0),IF($AE33=$AE32,(IF(BI32&gt;=1,BI32-COUNTIFS($AE32:$AE32,$AC33,AV32:AV32,$AI$1),0)),0)),0)</f>
        <v>0</v>
      </c>
      <c r="BJ33" s="1">
        <f>IFERROR(IF($AE33&gt;$AE32,VLOOKUP($AC33+AW$1,STOCK!$F$10:$AB$209,16,0),IF($AE33=$AE32,(IF(BJ32&gt;=1,BJ32-COUNTIFS($AE32:$AE32,$AC33,AW32:AW32,$AI$1),0)),0)),0)</f>
        <v>0</v>
      </c>
      <c r="BK33" s="1">
        <f>IFERROR(IF($AE33&gt;$AE32,VLOOKUP($AC33+AX$1,STOCK!$F$10:$AB$209,16,0),IF($AE33=$AE32,(IF(BK32&gt;=1,BK32-COUNTIFS($AE32:$AE32,$AC33,AX32:AX32,$AI$1),0)),0)),0)</f>
        <v>0</v>
      </c>
      <c r="BL33" s="1">
        <f>IFERROR(IF($AE33&gt;$AE32,VLOOKUP($AC33+AL$1,STOCK!$F$10:$AB$209,17,0),IF($AE33=$AE32,(IF(BL32&gt;=1,BL32-COUNTIFS($AE32:$AE32,$AC33,AL32:AL32,$AI$2),0)),0)),0)</f>
        <v>0</v>
      </c>
      <c r="BM33" s="1">
        <f>IFERROR(IF($AE33&gt;$AE32,VLOOKUP($AC33+AM$1,STOCK!$F$10:$AB$209,17,0),IF($AE33=$AE32,(IF(BM32&gt;=1,BM32-COUNTIFS($AE32:$AE32,$AC33,AM32:AM32,$AI$2),0)),0)),0)</f>
        <v>0</v>
      </c>
      <c r="BN33" s="1">
        <f>IFERROR(IF($AE33&gt;$AE32,VLOOKUP($AC33+AN$1,STOCK!$F$10:$AB$209,17,0),IF($AE33=$AE32,(IF(BN32&gt;=1,BN32-COUNTIFS($AE32:$AE32,$AC33,AN32:AN32,$AI$2),0)),0)),0)</f>
        <v>0</v>
      </c>
      <c r="BO33" s="1">
        <f>IFERROR(IF($AE33&gt;$AE32,VLOOKUP($AC33+AO$1,STOCK!$F$10:$AB$209,17,0),IF($AE33=$AE32,(IF(BO32&gt;=1,BO32-COUNTIFS($AE32:$AE32,$AC33,AO32:AO32,$AI$2),0)),0)),0)</f>
        <v>0</v>
      </c>
      <c r="BP33" s="1">
        <f>IFERROR(IF($AE33&gt;$AE32,VLOOKUP($AC33+AP$1,STOCK!$F$10:$AB$209,17,0),IF($AE33=$AE32,(IF(BP32&gt;=1,BP32-COUNTIFS($AE32:$AE32,$AC33,AP32:AP32,$AI$2),0)),0)),0)</f>
        <v>0</v>
      </c>
      <c r="BQ33" s="1">
        <f>IFERROR(IF($AE33&gt;$AE32,VLOOKUP($AC33+AQ$1,STOCK!$F$10:$AB$209,17,0),IF($AE33=$AE32,(IF(BQ32&gt;=1,BQ32-COUNTIFS($AE32:$AE32,$AC33,AQ32:AQ32,$AI$2),0)),0)),0)</f>
        <v>0</v>
      </c>
      <c r="BR33" s="1">
        <f>IFERROR(IF($AE33&gt;$AE32,VLOOKUP($AC33+AR$1,STOCK!$F$10:$AB$209,17,0),IF($AE33=$AE32,(IF(BR32&gt;=1,BR32-COUNTIFS($AE32:$AE32,$AC33,AR32:AR32,$AI$2),0)),0)),0)</f>
        <v>0</v>
      </c>
      <c r="BS33" s="1">
        <f>IFERROR(IF($AE33&gt;$AE32,VLOOKUP($AC33+AS$1,STOCK!$F$10:$AB$209,17,0),IF($AE33=$AE32,(IF(BS32&gt;=1,BS32-COUNTIFS($AE32:$AE32,$AC33,AS32:AS32,$AI$2),0)),0)),0)</f>
        <v>0</v>
      </c>
      <c r="BT33" s="1">
        <f>IFERROR(IF($AE33&gt;$AE32,VLOOKUP($AC33+AT$1,STOCK!$F$10:$AB$209,17,0),IF($AE33=$AE32,(IF(BT32&gt;=1,BT32-COUNTIFS($AE32:$AE32,$AC33,AT32:AT32,$AI$2),0)),0)),0)</f>
        <v>0</v>
      </c>
      <c r="BU33" s="1">
        <f>IFERROR(IF($AE33&gt;$AE32,VLOOKUP($AC33+AU$1,STOCK!$F$10:$AB$209,17,0),IF($AE33=$AE32,(IF(BU32&gt;=1,BU32-COUNTIFS($AE32:$AE32,$AC33,AU32:AU32,$AI$2),0)),0)),0)</f>
        <v>0</v>
      </c>
      <c r="BV33" s="1">
        <f>IFERROR(IF($AE33&gt;$AE32,VLOOKUP($AC33+AV$1,STOCK!$F$10:$AB$209,17,0),IF($AE33=$AE32,(IF(BV32&gt;=1,BV32-COUNTIFS($AE32:$AE32,$AC33,AV32:AV32,$AI$2),0)),0)),0)</f>
        <v>0</v>
      </c>
      <c r="BW33" s="1">
        <f>IFERROR(IF($AE33&gt;$AE32,VLOOKUP($AC33+AW$1,STOCK!$F$10:$AB$209,17,0),IF($AE33=$AE32,(IF(BW32&gt;=1,BW32-COUNTIFS($AE32:$AE32,$AC33,AW32:AW32,$AI$2),0)),0)),0)</f>
        <v>0</v>
      </c>
      <c r="BX33" s="1">
        <f>IFERROR(IF($AE33&gt;$AE32,VLOOKUP($AC33+AX$1,STOCK!$F$10:$AB$209,17,0),IF($AE33=$AE32,(IF(BX32&gt;=1,BX32-COUNTIFS($AE32:$AE32,$AC33,AX32:AX32,$AI$2),0)),0)),0)</f>
        <v>0</v>
      </c>
    </row>
    <row r="34" spans="4:76" ht="20.100000000000001" customHeight="1" x14ac:dyDescent="0.25">
      <c r="D34" s="1">
        <v>21</v>
      </c>
      <c r="E34" s="1">
        <f>IFERROR(IF($E$13&gt;=D34,SMALL(STUDENT!$O$8:$O$1507,$E$11+D34),0),0)</f>
        <v>0</v>
      </c>
      <c r="F34" s="10">
        <f t="shared" si="2"/>
        <v>0</v>
      </c>
      <c r="G34" s="10" t="str">
        <f>IFERROR(IF($F34&gt;=1,VLOOKUP($E34,STUDENT!$O$8:$Z$1507,3,0),""),"")</f>
        <v/>
      </c>
      <c r="H34" s="9" t="str">
        <f>IFERROR(IF($F34&gt;=1,VLOOKUP($E34,STUDENT!$O$8:$Z$1507,4,0),""),"")</f>
        <v/>
      </c>
      <c r="I34" s="20" t="str">
        <f t="shared" si="3"/>
        <v/>
      </c>
      <c r="J34" s="20" t="str">
        <f t="shared" si="20"/>
        <v/>
      </c>
      <c r="K34" s="20" t="str">
        <f t="shared" si="20"/>
        <v/>
      </c>
      <c r="L34" s="20" t="str">
        <f t="shared" si="20"/>
        <v/>
      </c>
      <c r="M34" s="20" t="str">
        <f t="shared" si="20"/>
        <v/>
      </c>
      <c r="N34" s="20" t="str">
        <f t="shared" si="20"/>
        <v/>
      </c>
      <c r="O34" s="20" t="str">
        <f t="shared" si="20"/>
        <v/>
      </c>
      <c r="P34" s="20" t="str">
        <f t="shared" si="20"/>
        <v/>
      </c>
      <c r="Q34" s="20" t="str">
        <f t="shared" si="20"/>
        <v/>
      </c>
      <c r="R34" s="20" t="str">
        <f t="shared" si="20"/>
        <v/>
      </c>
      <c r="S34" s="20" t="str">
        <f t="shared" si="20"/>
        <v/>
      </c>
      <c r="T34" s="20" t="str">
        <f t="shared" si="20"/>
        <v/>
      </c>
      <c r="U34" s="20" t="str">
        <f t="shared" si="20"/>
        <v/>
      </c>
      <c r="V34" s="21" t="str">
        <f>IFERROR(IF($F34&gt;=1,VLOOKUP($E34,STUDENT!$O$8:$Z$1507,12,0),""),"")</f>
        <v/>
      </c>
      <c r="W34" s="22"/>
      <c r="AC34" s="1">
        <f t="shared" si="4"/>
        <v>0</v>
      </c>
      <c r="AD34" s="1">
        <f>IFERROR(IF(LEN(AK34)&gt;=1,VLOOKUP(HLOOKUP(AK34,PROFILE!$K$5:$V$8,4,0),PROFILE!$F$1:$G$3,2,0),0),0)</f>
        <v>0</v>
      </c>
      <c r="AE34" s="1">
        <f t="shared" si="5"/>
        <v>0</v>
      </c>
      <c r="AF34" s="1">
        <v>21</v>
      </c>
      <c r="AG34" s="1">
        <f>IFERROR(IF($AG$12&gt;=AF34,SMALL(STUDENT!$O$8:$O$1507,$AG$11+AF34),0),0)</f>
        <v>0</v>
      </c>
      <c r="AH34" s="1">
        <f t="shared" si="6"/>
        <v>0</v>
      </c>
      <c r="AI34" s="1" t="str">
        <f>IFERROR(IF($AH34&gt;=1,VLOOKUP($AG34,STUDENT!$O$8:$Z$1507,3,0),""),"")</f>
        <v/>
      </c>
      <c r="AJ34" s="1" t="str">
        <f>IFERROR(IF($AH34&gt;=1,VLOOKUP($AG34,STUDENT!$O$8:$Z$1507,4,0),""),"")</f>
        <v/>
      </c>
      <c r="AK34" s="1" t="str">
        <f>IFERROR(IF($AH34&gt;=1,VLOOKUP($AG34,STUDENT!$O$8:$Z$1507,6,0),""),"")</f>
        <v/>
      </c>
      <c r="AL34" s="1" t="str">
        <f t="shared" si="7"/>
        <v/>
      </c>
      <c r="AM34" s="1" t="str">
        <f t="shared" si="8"/>
        <v/>
      </c>
      <c r="AN34" s="1" t="str">
        <f t="shared" si="9"/>
        <v/>
      </c>
      <c r="AO34" s="1" t="str">
        <f t="shared" si="10"/>
        <v/>
      </c>
      <c r="AP34" s="1" t="str">
        <f t="shared" si="11"/>
        <v/>
      </c>
      <c r="AQ34" s="1" t="str">
        <f t="shared" si="12"/>
        <v/>
      </c>
      <c r="AR34" s="1" t="str">
        <f t="shared" si="13"/>
        <v/>
      </c>
      <c r="AS34" s="1" t="str">
        <f t="shared" si="14"/>
        <v/>
      </c>
      <c r="AT34" s="1" t="str">
        <f t="shared" si="15"/>
        <v/>
      </c>
      <c r="AU34" s="1" t="str">
        <f t="shared" si="16"/>
        <v/>
      </c>
      <c r="AV34" s="1" t="str">
        <f t="shared" si="17"/>
        <v/>
      </c>
      <c r="AW34" s="1" t="str">
        <f t="shared" si="18"/>
        <v/>
      </c>
      <c r="AX34" s="1" t="str">
        <f t="shared" si="19"/>
        <v/>
      </c>
      <c r="AY34" s="1">
        <f>IFERROR(IF($AE34&gt;$AE33,VLOOKUP($AC34+AL$1,STOCK!$F$10:$AB$209,16,0),IF($AE34=$AE33,(IF(AY33&gt;=1,AY33-COUNTIFS($AE33:$AE33,$AC34,AL33:AL33,$AI$1),0)),0)),0)</f>
        <v>0</v>
      </c>
      <c r="AZ34" s="1">
        <f>IFERROR(IF($AE34&gt;$AE33,VLOOKUP($AC34+AM$1,STOCK!$F$10:$AB$209,16,0),IF($AE34=$AE33,(IF(AZ33&gt;=1,AZ33-COUNTIFS($AE33:$AE33,$AC34,AM33:AM33,$AI$1),0)),0)),0)</f>
        <v>0</v>
      </c>
      <c r="BA34" s="1">
        <f>IFERROR(IF($AE34&gt;$AE33,VLOOKUP($AC34+AN$1,STOCK!$F$10:$AB$209,16,0),IF($AE34=$AE33,(IF(BA33&gt;=1,BA33-COUNTIFS($AE33:$AE33,$AC34,AN33:AN33,$AI$1),0)),0)),0)</f>
        <v>0</v>
      </c>
      <c r="BB34" s="1">
        <f>IFERROR(IF($AE34&gt;$AE33,VLOOKUP($AC34+AO$1,STOCK!$F$10:$AB$209,16,0),IF($AE34=$AE33,(IF(BB33&gt;=1,BB33-COUNTIFS($AE33:$AE33,$AC34,AO33:AO33,$AI$1),0)),0)),0)</f>
        <v>0</v>
      </c>
      <c r="BC34" s="1">
        <f>IFERROR(IF($AE34&gt;$AE33,VLOOKUP($AC34+AP$1,STOCK!$F$10:$AB$209,16,0),IF($AE34=$AE33,(IF(BC33&gt;=1,BC33-COUNTIFS($AE33:$AE33,$AC34,AP33:AP33,$AI$1),0)),0)),0)</f>
        <v>0</v>
      </c>
      <c r="BD34" s="1">
        <f>IFERROR(IF($AE34&gt;$AE33,VLOOKUP($AC34+AQ$1,STOCK!$F$10:$AB$209,16,0),IF($AE34=$AE33,(IF(BD33&gt;=1,BD33-COUNTIFS($AE33:$AE33,$AC34,AQ33:AQ33,$AI$1),0)),0)),0)</f>
        <v>0</v>
      </c>
      <c r="BE34" s="1">
        <f>IFERROR(IF($AE34&gt;$AE33,VLOOKUP($AC34+AR$1,STOCK!$F$10:$AB$209,16,0),IF($AE34=$AE33,(IF(BE33&gt;=1,BE33-COUNTIFS($AE33:$AE33,$AC34,AR33:AR33,$AI$1),0)),0)),0)</f>
        <v>0</v>
      </c>
      <c r="BF34" s="1">
        <f>IFERROR(IF($AE34&gt;$AE33,VLOOKUP($AC34+AS$1,STOCK!$F$10:$AB$209,16,0),IF($AE34=$AE33,(IF(BF33&gt;=1,BF33-COUNTIFS($AE33:$AE33,$AC34,AS33:AS33,$AI$1),0)),0)),0)</f>
        <v>0</v>
      </c>
      <c r="BG34" s="1">
        <f>IFERROR(IF($AE34&gt;$AE33,VLOOKUP($AC34+AT$1,STOCK!$F$10:$AB$209,16,0),IF($AE34=$AE33,(IF(BG33&gt;=1,BG33-COUNTIFS($AE33:$AE33,$AC34,AT33:AT33,$AI$1),0)),0)),0)</f>
        <v>0</v>
      </c>
      <c r="BH34" s="1">
        <f>IFERROR(IF($AE34&gt;$AE33,VLOOKUP($AC34+AU$1,STOCK!$F$10:$AB$209,16,0),IF($AE34=$AE33,(IF(BH33&gt;=1,BH33-COUNTIFS($AE33:$AE33,$AC34,AU33:AU33,$AI$1),0)),0)),0)</f>
        <v>0</v>
      </c>
      <c r="BI34" s="1">
        <f>IFERROR(IF($AE34&gt;$AE33,VLOOKUP($AC34+AV$1,STOCK!$F$10:$AB$209,16,0),IF($AE34=$AE33,(IF(BI33&gt;=1,BI33-COUNTIFS($AE33:$AE33,$AC34,AV33:AV33,$AI$1),0)),0)),0)</f>
        <v>0</v>
      </c>
      <c r="BJ34" s="1">
        <f>IFERROR(IF($AE34&gt;$AE33,VLOOKUP($AC34+AW$1,STOCK!$F$10:$AB$209,16,0),IF($AE34=$AE33,(IF(BJ33&gt;=1,BJ33-COUNTIFS($AE33:$AE33,$AC34,AW33:AW33,$AI$1),0)),0)),0)</f>
        <v>0</v>
      </c>
      <c r="BK34" s="1">
        <f>IFERROR(IF($AE34&gt;$AE33,VLOOKUP($AC34+AX$1,STOCK!$F$10:$AB$209,16,0),IF($AE34=$AE33,(IF(BK33&gt;=1,BK33-COUNTIFS($AE33:$AE33,$AC34,AX33:AX33,$AI$1),0)),0)),0)</f>
        <v>0</v>
      </c>
      <c r="BL34" s="1">
        <f>IFERROR(IF($AE34&gt;$AE33,VLOOKUP($AC34+AL$1,STOCK!$F$10:$AB$209,17,0),IF($AE34=$AE33,(IF(BL33&gt;=1,BL33-COUNTIFS($AE33:$AE33,$AC34,AL33:AL33,$AI$2),0)),0)),0)</f>
        <v>0</v>
      </c>
      <c r="BM34" s="1">
        <f>IFERROR(IF($AE34&gt;$AE33,VLOOKUP($AC34+AM$1,STOCK!$F$10:$AB$209,17,0),IF($AE34=$AE33,(IF(BM33&gt;=1,BM33-COUNTIFS($AE33:$AE33,$AC34,AM33:AM33,$AI$2),0)),0)),0)</f>
        <v>0</v>
      </c>
      <c r="BN34" s="1">
        <f>IFERROR(IF($AE34&gt;$AE33,VLOOKUP($AC34+AN$1,STOCK!$F$10:$AB$209,17,0),IF($AE34=$AE33,(IF(BN33&gt;=1,BN33-COUNTIFS($AE33:$AE33,$AC34,AN33:AN33,$AI$2),0)),0)),0)</f>
        <v>0</v>
      </c>
      <c r="BO34" s="1">
        <f>IFERROR(IF($AE34&gt;$AE33,VLOOKUP($AC34+AO$1,STOCK!$F$10:$AB$209,17,0),IF($AE34=$AE33,(IF(BO33&gt;=1,BO33-COUNTIFS($AE33:$AE33,$AC34,AO33:AO33,$AI$2),0)),0)),0)</f>
        <v>0</v>
      </c>
      <c r="BP34" s="1">
        <f>IFERROR(IF($AE34&gt;$AE33,VLOOKUP($AC34+AP$1,STOCK!$F$10:$AB$209,17,0),IF($AE34=$AE33,(IF(BP33&gt;=1,BP33-COUNTIFS($AE33:$AE33,$AC34,AP33:AP33,$AI$2),0)),0)),0)</f>
        <v>0</v>
      </c>
      <c r="BQ34" s="1">
        <f>IFERROR(IF($AE34&gt;$AE33,VLOOKUP($AC34+AQ$1,STOCK!$F$10:$AB$209,17,0),IF($AE34=$AE33,(IF(BQ33&gt;=1,BQ33-COUNTIFS($AE33:$AE33,$AC34,AQ33:AQ33,$AI$2),0)),0)),0)</f>
        <v>0</v>
      </c>
      <c r="BR34" s="1">
        <f>IFERROR(IF($AE34&gt;$AE33,VLOOKUP($AC34+AR$1,STOCK!$F$10:$AB$209,17,0),IF($AE34=$AE33,(IF(BR33&gt;=1,BR33-COUNTIFS($AE33:$AE33,$AC34,AR33:AR33,$AI$2),0)),0)),0)</f>
        <v>0</v>
      </c>
      <c r="BS34" s="1">
        <f>IFERROR(IF($AE34&gt;$AE33,VLOOKUP($AC34+AS$1,STOCK!$F$10:$AB$209,17,0),IF($AE34=$AE33,(IF(BS33&gt;=1,BS33-COUNTIFS($AE33:$AE33,$AC34,AS33:AS33,$AI$2),0)),0)),0)</f>
        <v>0</v>
      </c>
      <c r="BT34" s="1">
        <f>IFERROR(IF($AE34&gt;$AE33,VLOOKUP($AC34+AT$1,STOCK!$F$10:$AB$209,17,0),IF($AE34=$AE33,(IF(BT33&gt;=1,BT33-COUNTIFS($AE33:$AE33,$AC34,AT33:AT33,$AI$2),0)),0)),0)</f>
        <v>0</v>
      </c>
      <c r="BU34" s="1">
        <f>IFERROR(IF($AE34&gt;$AE33,VLOOKUP($AC34+AU$1,STOCK!$F$10:$AB$209,17,0),IF($AE34=$AE33,(IF(BU33&gt;=1,BU33-COUNTIFS($AE33:$AE33,$AC34,AU33:AU33,$AI$2),0)),0)),0)</f>
        <v>0</v>
      </c>
      <c r="BV34" s="1">
        <f>IFERROR(IF($AE34&gt;$AE33,VLOOKUP($AC34+AV$1,STOCK!$F$10:$AB$209,17,0),IF($AE34=$AE33,(IF(BV33&gt;=1,BV33-COUNTIFS($AE33:$AE33,$AC34,AV33:AV33,$AI$2),0)),0)),0)</f>
        <v>0</v>
      </c>
      <c r="BW34" s="1">
        <f>IFERROR(IF($AE34&gt;$AE33,VLOOKUP($AC34+AW$1,STOCK!$F$10:$AB$209,17,0),IF($AE34=$AE33,(IF(BW33&gt;=1,BW33-COUNTIFS($AE33:$AE33,$AC34,AW33:AW33,$AI$2),0)),0)),0)</f>
        <v>0</v>
      </c>
      <c r="BX34" s="1">
        <f>IFERROR(IF($AE34&gt;$AE33,VLOOKUP($AC34+AX$1,STOCK!$F$10:$AB$209,17,0),IF($AE34=$AE33,(IF(BX33&gt;=1,BX33-COUNTIFS($AE33:$AE33,$AC34,AX33:AX33,$AI$2),0)),0)),0)</f>
        <v>0</v>
      </c>
    </row>
    <row r="35" spans="4:76" ht="20.100000000000001" customHeight="1" x14ac:dyDescent="0.25">
      <c r="D35" s="1">
        <v>22</v>
      </c>
      <c r="E35" s="1">
        <f>IFERROR(IF($E$13&gt;=D35,SMALL(STUDENT!$O$8:$O$1507,$E$11+D35),0),0)</f>
        <v>0</v>
      </c>
      <c r="F35" s="10">
        <f t="shared" si="2"/>
        <v>0</v>
      </c>
      <c r="G35" s="10" t="str">
        <f>IFERROR(IF($F35&gt;=1,VLOOKUP($E35,STUDENT!$O$8:$Z$1507,3,0),""),"")</f>
        <v/>
      </c>
      <c r="H35" s="9" t="str">
        <f>IFERROR(IF($F35&gt;=1,VLOOKUP($E35,STUDENT!$O$8:$Z$1507,4,0),""),"")</f>
        <v/>
      </c>
      <c r="I35" s="20" t="str">
        <f t="shared" si="3"/>
        <v/>
      </c>
      <c r="J35" s="20" t="str">
        <f t="shared" si="20"/>
        <v/>
      </c>
      <c r="K35" s="20" t="str">
        <f t="shared" si="20"/>
        <v/>
      </c>
      <c r="L35" s="20" t="str">
        <f t="shared" si="20"/>
        <v/>
      </c>
      <c r="M35" s="20" t="str">
        <f t="shared" si="20"/>
        <v/>
      </c>
      <c r="N35" s="20" t="str">
        <f t="shared" si="20"/>
        <v/>
      </c>
      <c r="O35" s="20" t="str">
        <f t="shared" si="20"/>
        <v/>
      </c>
      <c r="P35" s="20" t="str">
        <f t="shared" si="20"/>
        <v/>
      </c>
      <c r="Q35" s="20" t="str">
        <f t="shared" si="20"/>
        <v/>
      </c>
      <c r="R35" s="20" t="str">
        <f t="shared" si="20"/>
        <v/>
      </c>
      <c r="S35" s="20" t="str">
        <f t="shared" si="20"/>
        <v/>
      </c>
      <c r="T35" s="20" t="str">
        <f t="shared" si="20"/>
        <v/>
      </c>
      <c r="U35" s="20" t="str">
        <f t="shared" si="20"/>
        <v/>
      </c>
      <c r="V35" s="21" t="str">
        <f>IFERROR(IF($F35&gt;=1,VLOOKUP($E35,STUDENT!$O$8:$Z$1507,12,0),""),"")</f>
        <v/>
      </c>
      <c r="W35" s="22"/>
      <c r="AC35" s="1">
        <f t="shared" si="4"/>
        <v>0</v>
      </c>
      <c r="AD35" s="1">
        <f>IFERROR(IF(LEN(AK35)&gt;=1,VLOOKUP(HLOOKUP(AK35,PROFILE!$K$5:$V$8,4,0),PROFILE!$F$1:$G$3,2,0),0),0)</f>
        <v>0</v>
      </c>
      <c r="AE35" s="1">
        <f t="shared" si="5"/>
        <v>0</v>
      </c>
      <c r="AF35" s="1">
        <v>22</v>
      </c>
      <c r="AG35" s="1">
        <f>IFERROR(IF($AG$12&gt;=AF35,SMALL(STUDENT!$O$8:$O$1507,$AG$11+AF35),0),0)</f>
        <v>0</v>
      </c>
      <c r="AH35" s="1">
        <f t="shared" si="6"/>
        <v>0</v>
      </c>
      <c r="AI35" s="1" t="str">
        <f>IFERROR(IF($AH35&gt;=1,VLOOKUP($AG35,STUDENT!$O$8:$Z$1507,3,0),""),"")</f>
        <v/>
      </c>
      <c r="AJ35" s="1" t="str">
        <f>IFERROR(IF($AH35&gt;=1,VLOOKUP($AG35,STUDENT!$O$8:$Z$1507,4,0),""),"")</f>
        <v/>
      </c>
      <c r="AK35" s="1" t="str">
        <f>IFERROR(IF($AH35&gt;=1,VLOOKUP($AG35,STUDENT!$O$8:$Z$1507,6,0),""),"")</f>
        <v/>
      </c>
      <c r="AL35" s="1" t="str">
        <f t="shared" si="7"/>
        <v/>
      </c>
      <c r="AM35" s="1" t="str">
        <f t="shared" si="8"/>
        <v/>
      </c>
      <c r="AN35" s="1" t="str">
        <f t="shared" si="9"/>
        <v/>
      </c>
      <c r="AO35" s="1" t="str">
        <f t="shared" si="10"/>
        <v/>
      </c>
      <c r="AP35" s="1" t="str">
        <f t="shared" si="11"/>
        <v/>
      </c>
      <c r="AQ35" s="1" t="str">
        <f t="shared" si="12"/>
        <v/>
      </c>
      <c r="AR35" s="1" t="str">
        <f t="shared" si="13"/>
        <v/>
      </c>
      <c r="AS35" s="1" t="str">
        <f t="shared" si="14"/>
        <v/>
      </c>
      <c r="AT35" s="1" t="str">
        <f t="shared" si="15"/>
        <v/>
      </c>
      <c r="AU35" s="1" t="str">
        <f t="shared" si="16"/>
        <v/>
      </c>
      <c r="AV35" s="1" t="str">
        <f t="shared" si="17"/>
        <v/>
      </c>
      <c r="AW35" s="1" t="str">
        <f t="shared" si="18"/>
        <v/>
      </c>
      <c r="AX35" s="1" t="str">
        <f t="shared" si="19"/>
        <v/>
      </c>
      <c r="AY35" s="1">
        <f>IFERROR(IF($AE35&gt;$AE34,VLOOKUP($AC35+AL$1,STOCK!$F$10:$AB$209,16,0),IF($AE35=$AE34,(IF(AY34&gt;=1,AY34-COUNTIFS($AE34:$AE34,$AC35,AL34:AL34,$AI$1),0)),0)),0)</f>
        <v>0</v>
      </c>
      <c r="AZ35" s="1">
        <f>IFERROR(IF($AE35&gt;$AE34,VLOOKUP($AC35+AM$1,STOCK!$F$10:$AB$209,16,0),IF($AE35=$AE34,(IF(AZ34&gt;=1,AZ34-COUNTIFS($AE34:$AE34,$AC35,AM34:AM34,$AI$1),0)),0)),0)</f>
        <v>0</v>
      </c>
      <c r="BA35" s="1">
        <f>IFERROR(IF($AE35&gt;$AE34,VLOOKUP($AC35+AN$1,STOCK!$F$10:$AB$209,16,0),IF($AE35=$AE34,(IF(BA34&gt;=1,BA34-COUNTIFS($AE34:$AE34,$AC35,AN34:AN34,$AI$1),0)),0)),0)</f>
        <v>0</v>
      </c>
      <c r="BB35" s="1">
        <f>IFERROR(IF($AE35&gt;$AE34,VLOOKUP($AC35+AO$1,STOCK!$F$10:$AB$209,16,0),IF($AE35=$AE34,(IF(BB34&gt;=1,BB34-COUNTIFS($AE34:$AE34,$AC35,AO34:AO34,$AI$1),0)),0)),0)</f>
        <v>0</v>
      </c>
      <c r="BC35" s="1">
        <f>IFERROR(IF($AE35&gt;$AE34,VLOOKUP($AC35+AP$1,STOCK!$F$10:$AB$209,16,0),IF($AE35=$AE34,(IF(BC34&gt;=1,BC34-COUNTIFS($AE34:$AE34,$AC35,AP34:AP34,$AI$1),0)),0)),0)</f>
        <v>0</v>
      </c>
      <c r="BD35" s="1">
        <f>IFERROR(IF($AE35&gt;$AE34,VLOOKUP($AC35+AQ$1,STOCK!$F$10:$AB$209,16,0),IF($AE35=$AE34,(IF(BD34&gt;=1,BD34-COUNTIFS($AE34:$AE34,$AC35,AQ34:AQ34,$AI$1),0)),0)),0)</f>
        <v>0</v>
      </c>
      <c r="BE35" s="1">
        <f>IFERROR(IF($AE35&gt;$AE34,VLOOKUP($AC35+AR$1,STOCK!$F$10:$AB$209,16,0),IF($AE35=$AE34,(IF(BE34&gt;=1,BE34-COUNTIFS($AE34:$AE34,$AC35,AR34:AR34,$AI$1),0)),0)),0)</f>
        <v>0</v>
      </c>
      <c r="BF35" s="1">
        <f>IFERROR(IF($AE35&gt;$AE34,VLOOKUP($AC35+AS$1,STOCK!$F$10:$AB$209,16,0),IF($AE35=$AE34,(IF(BF34&gt;=1,BF34-COUNTIFS($AE34:$AE34,$AC35,AS34:AS34,$AI$1),0)),0)),0)</f>
        <v>0</v>
      </c>
      <c r="BG35" s="1">
        <f>IFERROR(IF($AE35&gt;$AE34,VLOOKUP($AC35+AT$1,STOCK!$F$10:$AB$209,16,0),IF($AE35=$AE34,(IF(BG34&gt;=1,BG34-COUNTIFS($AE34:$AE34,$AC35,AT34:AT34,$AI$1),0)),0)),0)</f>
        <v>0</v>
      </c>
      <c r="BH35" s="1">
        <f>IFERROR(IF($AE35&gt;$AE34,VLOOKUP($AC35+AU$1,STOCK!$F$10:$AB$209,16,0),IF($AE35=$AE34,(IF(BH34&gt;=1,BH34-COUNTIFS($AE34:$AE34,$AC35,AU34:AU34,$AI$1),0)),0)),0)</f>
        <v>0</v>
      </c>
      <c r="BI35" s="1">
        <f>IFERROR(IF($AE35&gt;$AE34,VLOOKUP($AC35+AV$1,STOCK!$F$10:$AB$209,16,0),IF($AE35=$AE34,(IF(BI34&gt;=1,BI34-COUNTIFS($AE34:$AE34,$AC35,AV34:AV34,$AI$1),0)),0)),0)</f>
        <v>0</v>
      </c>
      <c r="BJ35" s="1">
        <f>IFERROR(IF($AE35&gt;$AE34,VLOOKUP($AC35+AW$1,STOCK!$F$10:$AB$209,16,0),IF($AE35=$AE34,(IF(BJ34&gt;=1,BJ34-COUNTIFS($AE34:$AE34,$AC35,AW34:AW34,$AI$1),0)),0)),0)</f>
        <v>0</v>
      </c>
      <c r="BK35" s="1">
        <f>IFERROR(IF($AE35&gt;$AE34,VLOOKUP($AC35+AX$1,STOCK!$F$10:$AB$209,16,0),IF($AE35=$AE34,(IF(BK34&gt;=1,BK34-COUNTIFS($AE34:$AE34,$AC35,AX34:AX34,$AI$1),0)),0)),0)</f>
        <v>0</v>
      </c>
      <c r="BL35" s="1">
        <f>IFERROR(IF($AE35&gt;$AE34,VLOOKUP($AC35+AL$1,STOCK!$F$10:$AB$209,17,0),IF($AE35=$AE34,(IF(BL34&gt;=1,BL34-COUNTIFS($AE34:$AE34,$AC35,AL34:AL34,$AI$2),0)),0)),0)</f>
        <v>0</v>
      </c>
      <c r="BM35" s="1">
        <f>IFERROR(IF($AE35&gt;$AE34,VLOOKUP($AC35+AM$1,STOCK!$F$10:$AB$209,17,0),IF($AE35=$AE34,(IF(BM34&gt;=1,BM34-COUNTIFS($AE34:$AE34,$AC35,AM34:AM34,$AI$2),0)),0)),0)</f>
        <v>0</v>
      </c>
      <c r="BN35" s="1">
        <f>IFERROR(IF($AE35&gt;$AE34,VLOOKUP($AC35+AN$1,STOCK!$F$10:$AB$209,17,0),IF($AE35=$AE34,(IF(BN34&gt;=1,BN34-COUNTIFS($AE34:$AE34,$AC35,AN34:AN34,$AI$2),0)),0)),0)</f>
        <v>0</v>
      </c>
      <c r="BO35" s="1">
        <f>IFERROR(IF($AE35&gt;$AE34,VLOOKUP($AC35+AO$1,STOCK!$F$10:$AB$209,17,0),IF($AE35=$AE34,(IF(BO34&gt;=1,BO34-COUNTIFS($AE34:$AE34,$AC35,AO34:AO34,$AI$2),0)),0)),0)</f>
        <v>0</v>
      </c>
      <c r="BP35" s="1">
        <f>IFERROR(IF($AE35&gt;$AE34,VLOOKUP($AC35+AP$1,STOCK!$F$10:$AB$209,17,0),IF($AE35=$AE34,(IF(BP34&gt;=1,BP34-COUNTIFS($AE34:$AE34,$AC35,AP34:AP34,$AI$2),0)),0)),0)</f>
        <v>0</v>
      </c>
      <c r="BQ35" s="1">
        <f>IFERROR(IF($AE35&gt;$AE34,VLOOKUP($AC35+AQ$1,STOCK!$F$10:$AB$209,17,0),IF($AE35=$AE34,(IF(BQ34&gt;=1,BQ34-COUNTIFS($AE34:$AE34,$AC35,AQ34:AQ34,$AI$2),0)),0)),0)</f>
        <v>0</v>
      </c>
      <c r="BR35" s="1">
        <f>IFERROR(IF($AE35&gt;$AE34,VLOOKUP($AC35+AR$1,STOCK!$F$10:$AB$209,17,0),IF($AE35=$AE34,(IF(BR34&gt;=1,BR34-COUNTIFS($AE34:$AE34,$AC35,AR34:AR34,$AI$2),0)),0)),0)</f>
        <v>0</v>
      </c>
      <c r="BS35" s="1">
        <f>IFERROR(IF($AE35&gt;$AE34,VLOOKUP($AC35+AS$1,STOCK!$F$10:$AB$209,17,0),IF($AE35=$AE34,(IF(BS34&gt;=1,BS34-COUNTIFS($AE34:$AE34,$AC35,AS34:AS34,$AI$2),0)),0)),0)</f>
        <v>0</v>
      </c>
      <c r="BT35" s="1">
        <f>IFERROR(IF($AE35&gt;$AE34,VLOOKUP($AC35+AT$1,STOCK!$F$10:$AB$209,17,0),IF($AE35=$AE34,(IF(BT34&gt;=1,BT34-COUNTIFS($AE34:$AE34,$AC35,AT34:AT34,$AI$2),0)),0)),0)</f>
        <v>0</v>
      </c>
      <c r="BU35" s="1">
        <f>IFERROR(IF($AE35&gt;$AE34,VLOOKUP($AC35+AU$1,STOCK!$F$10:$AB$209,17,0),IF($AE35=$AE34,(IF(BU34&gt;=1,BU34-COUNTIFS($AE34:$AE34,$AC35,AU34:AU34,$AI$2),0)),0)),0)</f>
        <v>0</v>
      </c>
      <c r="BV35" s="1">
        <f>IFERROR(IF($AE35&gt;$AE34,VLOOKUP($AC35+AV$1,STOCK!$F$10:$AB$209,17,0),IF($AE35=$AE34,(IF(BV34&gt;=1,BV34-COUNTIFS($AE34:$AE34,$AC35,AV34:AV34,$AI$2),0)),0)),0)</f>
        <v>0</v>
      </c>
      <c r="BW35" s="1">
        <f>IFERROR(IF($AE35&gt;$AE34,VLOOKUP($AC35+AW$1,STOCK!$F$10:$AB$209,17,0),IF($AE35=$AE34,(IF(BW34&gt;=1,BW34-COUNTIFS($AE34:$AE34,$AC35,AW34:AW34,$AI$2),0)),0)),0)</f>
        <v>0</v>
      </c>
      <c r="BX35" s="1">
        <f>IFERROR(IF($AE35&gt;$AE34,VLOOKUP($AC35+AX$1,STOCK!$F$10:$AB$209,17,0),IF($AE35=$AE34,(IF(BX34&gt;=1,BX34-COUNTIFS($AE34:$AE34,$AC35,AX34:AX34,$AI$2),0)),0)),0)</f>
        <v>0</v>
      </c>
    </row>
    <row r="36" spans="4:76" ht="20.100000000000001" customHeight="1" x14ac:dyDescent="0.25">
      <c r="D36" s="1">
        <v>23</v>
      </c>
      <c r="E36" s="1">
        <f>IFERROR(IF($E$13&gt;=D36,SMALL(STUDENT!$O$8:$O$1507,$E$11+D36),0),0)</f>
        <v>0</v>
      </c>
      <c r="F36" s="10">
        <f t="shared" si="2"/>
        <v>0</v>
      </c>
      <c r="G36" s="10" t="str">
        <f>IFERROR(IF($F36&gt;=1,VLOOKUP($E36,STUDENT!$O$8:$Z$1507,3,0),""),"")</f>
        <v/>
      </c>
      <c r="H36" s="9" t="str">
        <f>IFERROR(IF($F36&gt;=1,VLOOKUP($E36,STUDENT!$O$8:$Z$1507,4,0),""),"")</f>
        <v/>
      </c>
      <c r="I36" s="20" t="str">
        <f t="shared" si="3"/>
        <v/>
      </c>
      <c r="J36" s="20" t="str">
        <f t="shared" si="20"/>
        <v/>
      </c>
      <c r="K36" s="20" t="str">
        <f t="shared" si="20"/>
        <v/>
      </c>
      <c r="L36" s="20" t="str">
        <f t="shared" si="20"/>
        <v/>
      </c>
      <c r="M36" s="20" t="str">
        <f t="shared" si="20"/>
        <v/>
      </c>
      <c r="N36" s="20" t="str">
        <f t="shared" si="20"/>
        <v/>
      </c>
      <c r="O36" s="20" t="str">
        <f t="shared" si="20"/>
        <v/>
      </c>
      <c r="P36" s="20" t="str">
        <f t="shared" si="20"/>
        <v/>
      </c>
      <c r="Q36" s="20" t="str">
        <f t="shared" si="20"/>
        <v/>
      </c>
      <c r="R36" s="20" t="str">
        <f t="shared" si="20"/>
        <v/>
      </c>
      <c r="S36" s="20" t="str">
        <f t="shared" si="20"/>
        <v/>
      </c>
      <c r="T36" s="20" t="str">
        <f t="shared" si="20"/>
        <v/>
      </c>
      <c r="U36" s="20" t="str">
        <f t="shared" si="20"/>
        <v/>
      </c>
      <c r="V36" s="21" t="str">
        <f>IFERROR(IF($F36&gt;=1,VLOOKUP($E36,STUDENT!$O$8:$Z$1507,12,0),""),"")</f>
        <v/>
      </c>
      <c r="W36" s="22"/>
      <c r="AC36" s="1">
        <f t="shared" si="4"/>
        <v>0</v>
      </c>
      <c r="AD36" s="1">
        <f>IFERROR(IF(LEN(AK36)&gt;=1,VLOOKUP(HLOOKUP(AK36,PROFILE!$K$5:$V$8,4,0),PROFILE!$F$1:$G$3,2,0),0),0)</f>
        <v>0</v>
      </c>
      <c r="AE36" s="1">
        <f t="shared" si="5"/>
        <v>0</v>
      </c>
      <c r="AF36" s="1">
        <v>23</v>
      </c>
      <c r="AG36" s="1">
        <f>IFERROR(IF($AG$12&gt;=AF36,SMALL(STUDENT!$O$8:$O$1507,$AG$11+AF36),0),0)</f>
        <v>0</v>
      </c>
      <c r="AH36" s="1">
        <f t="shared" si="6"/>
        <v>0</v>
      </c>
      <c r="AI36" s="1" t="str">
        <f>IFERROR(IF($AH36&gt;=1,VLOOKUP($AG36,STUDENT!$O$8:$Z$1507,3,0),""),"")</f>
        <v/>
      </c>
      <c r="AJ36" s="1" t="str">
        <f>IFERROR(IF($AH36&gt;=1,VLOOKUP($AG36,STUDENT!$O$8:$Z$1507,4,0),""),"")</f>
        <v/>
      </c>
      <c r="AK36" s="1" t="str">
        <f>IFERROR(IF($AH36&gt;=1,VLOOKUP($AG36,STUDENT!$O$8:$Z$1507,6,0),""),"")</f>
        <v/>
      </c>
      <c r="AL36" s="1" t="str">
        <f t="shared" si="7"/>
        <v/>
      </c>
      <c r="AM36" s="1" t="str">
        <f t="shared" si="8"/>
        <v/>
      </c>
      <c r="AN36" s="1" t="str">
        <f t="shared" si="9"/>
        <v/>
      </c>
      <c r="AO36" s="1" t="str">
        <f t="shared" si="10"/>
        <v/>
      </c>
      <c r="AP36" s="1" t="str">
        <f t="shared" si="11"/>
        <v/>
      </c>
      <c r="AQ36" s="1" t="str">
        <f t="shared" si="12"/>
        <v/>
      </c>
      <c r="AR36" s="1" t="str">
        <f t="shared" si="13"/>
        <v/>
      </c>
      <c r="AS36" s="1" t="str">
        <f t="shared" si="14"/>
        <v/>
      </c>
      <c r="AT36" s="1" t="str">
        <f t="shared" si="15"/>
        <v/>
      </c>
      <c r="AU36" s="1" t="str">
        <f t="shared" si="16"/>
        <v/>
      </c>
      <c r="AV36" s="1" t="str">
        <f t="shared" si="17"/>
        <v/>
      </c>
      <c r="AW36" s="1" t="str">
        <f t="shared" si="18"/>
        <v/>
      </c>
      <c r="AX36" s="1" t="str">
        <f t="shared" si="19"/>
        <v/>
      </c>
      <c r="AY36" s="1">
        <f>IFERROR(IF($AE36&gt;$AE35,VLOOKUP($AC36+AL$1,STOCK!$F$10:$AB$209,16,0),IF($AE36=$AE35,(IF(AY35&gt;=1,AY35-COUNTIFS($AE35:$AE35,$AC36,AL35:AL35,$AI$1),0)),0)),0)</f>
        <v>0</v>
      </c>
      <c r="AZ36" s="1">
        <f>IFERROR(IF($AE36&gt;$AE35,VLOOKUP($AC36+AM$1,STOCK!$F$10:$AB$209,16,0),IF($AE36=$AE35,(IF(AZ35&gt;=1,AZ35-COUNTIFS($AE35:$AE35,$AC36,AM35:AM35,$AI$1),0)),0)),0)</f>
        <v>0</v>
      </c>
      <c r="BA36" s="1">
        <f>IFERROR(IF($AE36&gt;$AE35,VLOOKUP($AC36+AN$1,STOCK!$F$10:$AB$209,16,0),IF($AE36=$AE35,(IF(BA35&gt;=1,BA35-COUNTIFS($AE35:$AE35,$AC36,AN35:AN35,$AI$1),0)),0)),0)</f>
        <v>0</v>
      </c>
      <c r="BB36" s="1">
        <f>IFERROR(IF($AE36&gt;$AE35,VLOOKUP($AC36+AO$1,STOCK!$F$10:$AB$209,16,0),IF($AE36=$AE35,(IF(BB35&gt;=1,BB35-COUNTIFS($AE35:$AE35,$AC36,AO35:AO35,$AI$1),0)),0)),0)</f>
        <v>0</v>
      </c>
      <c r="BC36" s="1">
        <f>IFERROR(IF($AE36&gt;$AE35,VLOOKUP($AC36+AP$1,STOCK!$F$10:$AB$209,16,0),IF($AE36=$AE35,(IF(BC35&gt;=1,BC35-COUNTIFS($AE35:$AE35,$AC36,AP35:AP35,$AI$1),0)),0)),0)</f>
        <v>0</v>
      </c>
      <c r="BD36" s="1">
        <f>IFERROR(IF($AE36&gt;$AE35,VLOOKUP($AC36+AQ$1,STOCK!$F$10:$AB$209,16,0),IF($AE36=$AE35,(IF(BD35&gt;=1,BD35-COUNTIFS($AE35:$AE35,$AC36,AQ35:AQ35,$AI$1),0)),0)),0)</f>
        <v>0</v>
      </c>
      <c r="BE36" s="1">
        <f>IFERROR(IF($AE36&gt;$AE35,VLOOKUP($AC36+AR$1,STOCK!$F$10:$AB$209,16,0),IF($AE36=$AE35,(IF(BE35&gt;=1,BE35-COUNTIFS($AE35:$AE35,$AC36,AR35:AR35,$AI$1),0)),0)),0)</f>
        <v>0</v>
      </c>
      <c r="BF36" s="1">
        <f>IFERROR(IF($AE36&gt;$AE35,VLOOKUP($AC36+AS$1,STOCK!$F$10:$AB$209,16,0),IF($AE36=$AE35,(IF(BF35&gt;=1,BF35-COUNTIFS($AE35:$AE35,$AC36,AS35:AS35,$AI$1),0)),0)),0)</f>
        <v>0</v>
      </c>
      <c r="BG36" s="1">
        <f>IFERROR(IF($AE36&gt;$AE35,VLOOKUP($AC36+AT$1,STOCK!$F$10:$AB$209,16,0),IF($AE36=$AE35,(IF(BG35&gt;=1,BG35-COUNTIFS($AE35:$AE35,$AC36,AT35:AT35,$AI$1),0)),0)),0)</f>
        <v>0</v>
      </c>
      <c r="BH36" s="1">
        <f>IFERROR(IF($AE36&gt;$AE35,VLOOKUP($AC36+AU$1,STOCK!$F$10:$AB$209,16,0),IF($AE36=$AE35,(IF(BH35&gt;=1,BH35-COUNTIFS($AE35:$AE35,$AC36,AU35:AU35,$AI$1),0)),0)),0)</f>
        <v>0</v>
      </c>
      <c r="BI36" s="1">
        <f>IFERROR(IF($AE36&gt;$AE35,VLOOKUP($AC36+AV$1,STOCK!$F$10:$AB$209,16,0),IF($AE36=$AE35,(IF(BI35&gt;=1,BI35-COUNTIFS($AE35:$AE35,$AC36,AV35:AV35,$AI$1),0)),0)),0)</f>
        <v>0</v>
      </c>
      <c r="BJ36" s="1">
        <f>IFERROR(IF($AE36&gt;$AE35,VLOOKUP($AC36+AW$1,STOCK!$F$10:$AB$209,16,0),IF($AE36=$AE35,(IF(BJ35&gt;=1,BJ35-COUNTIFS($AE35:$AE35,$AC36,AW35:AW35,$AI$1),0)),0)),0)</f>
        <v>0</v>
      </c>
      <c r="BK36" s="1">
        <f>IFERROR(IF($AE36&gt;$AE35,VLOOKUP($AC36+AX$1,STOCK!$F$10:$AB$209,16,0),IF($AE36=$AE35,(IF(BK35&gt;=1,BK35-COUNTIFS($AE35:$AE35,$AC36,AX35:AX35,$AI$1),0)),0)),0)</f>
        <v>0</v>
      </c>
      <c r="BL36" s="1">
        <f>IFERROR(IF($AE36&gt;$AE35,VLOOKUP($AC36+AL$1,STOCK!$F$10:$AB$209,17,0),IF($AE36=$AE35,(IF(BL35&gt;=1,BL35-COUNTIFS($AE35:$AE35,$AC36,AL35:AL35,$AI$2),0)),0)),0)</f>
        <v>0</v>
      </c>
      <c r="BM36" s="1">
        <f>IFERROR(IF($AE36&gt;$AE35,VLOOKUP($AC36+AM$1,STOCK!$F$10:$AB$209,17,0),IF($AE36=$AE35,(IF(BM35&gt;=1,BM35-COUNTIFS($AE35:$AE35,$AC36,AM35:AM35,$AI$2),0)),0)),0)</f>
        <v>0</v>
      </c>
      <c r="BN36" s="1">
        <f>IFERROR(IF($AE36&gt;$AE35,VLOOKUP($AC36+AN$1,STOCK!$F$10:$AB$209,17,0),IF($AE36=$AE35,(IF(BN35&gt;=1,BN35-COUNTIFS($AE35:$AE35,$AC36,AN35:AN35,$AI$2),0)),0)),0)</f>
        <v>0</v>
      </c>
      <c r="BO36" s="1">
        <f>IFERROR(IF($AE36&gt;$AE35,VLOOKUP($AC36+AO$1,STOCK!$F$10:$AB$209,17,0),IF($AE36=$AE35,(IF(BO35&gt;=1,BO35-COUNTIFS($AE35:$AE35,$AC36,AO35:AO35,$AI$2),0)),0)),0)</f>
        <v>0</v>
      </c>
      <c r="BP36" s="1">
        <f>IFERROR(IF($AE36&gt;$AE35,VLOOKUP($AC36+AP$1,STOCK!$F$10:$AB$209,17,0),IF($AE36=$AE35,(IF(BP35&gt;=1,BP35-COUNTIFS($AE35:$AE35,$AC36,AP35:AP35,$AI$2),0)),0)),0)</f>
        <v>0</v>
      </c>
      <c r="BQ36" s="1">
        <f>IFERROR(IF($AE36&gt;$AE35,VLOOKUP($AC36+AQ$1,STOCK!$F$10:$AB$209,17,0),IF($AE36=$AE35,(IF(BQ35&gt;=1,BQ35-COUNTIFS($AE35:$AE35,$AC36,AQ35:AQ35,$AI$2),0)),0)),0)</f>
        <v>0</v>
      </c>
      <c r="BR36" s="1">
        <f>IFERROR(IF($AE36&gt;$AE35,VLOOKUP($AC36+AR$1,STOCK!$F$10:$AB$209,17,0),IF($AE36=$AE35,(IF(BR35&gt;=1,BR35-COUNTIFS($AE35:$AE35,$AC36,AR35:AR35,$AI$2),0)),0)),0)</f>
        <v>0</v>
      </c>
      <c r="BS36" s="1">
        <f>IFERROR(IF($AE36&gt;$AE35,VLOOKUP($AC36+AS$1,STOCK!$F$10:$AB$209,17,0),IF($AE36=$AE35,(IF(BS35&gt;=1,BS35-COUNTIFS($AE35:$AE35,$AC36,AS35:AS35,$AI$2),0)),0)),0)</f>
        <v>0</v>
      </c>
      <c r="BT36" s="1">
        <f>IFERROR(IF($AE36&gt;$AE35,VLOOKUP($AC36+AT$1,STOCK!$F$10:$AB$209,17,0),IF($AE36=$AE35,(IF(BT35&gt;=1,BT35-COUNTIFS($AE35:$AE35,$AC36,AT35:AT35,$AI$2),0)),0)),0)</f>
        <v>0</v>
      </c>
      <c r="BU36" s="1">
        <f>IFERROR(IF($AE36&gt;$AE35,VLOOKUP($AC36+AU$1,STOCK!$F$10:$AB$209,17,0),IF($AE36=$AE35,(IF(BU35&gt;=1,BU35-COUNTIFS($AE35:$AE35,$AC36,AU35:AU35,$AI$2),0)),0)),0)</f>
        <v>0</v>
      </c>
      <c r="BV36" s="1">
        <f>IFERROR(IF($AE36&gt;$AE35,VLOOKUP($AC36+AV$1,STOCK!$F$10:$AB$209,17,0),IF($AE36=$AE35,(IF(BV35&gt;=1,BV35-COUNTIFS($AE35:$AE35,$AC36,AV35:AV35,$AI$2),0)),0)),0)</f>
        <v>0</v>
      </c>
      <c r="BW36" s="1">
        <f>IFERROR(IF($AE36&gt;$AE35,VLOOKUP($AC36+AW$1,STOCK!$F$10:$AB$209,17,0),IF($AE36=$AE35,(IF(BW35&gt;=1,BW35-COUNTIFS($AE35:$AE35,$AC36,AW35:AW35,$AI$2),0)),0)),0)</f>
        <v>0</v>
      </c>
      <c r="BX36" s="1">
        <f>IFERROR(IF($AE36&gt;$AE35,VLOOKUP($AC36+AX$1,STOCK!$F$10:$AB$209,17,0),IF($AE36=$AE35,(IF(BX35&gt;=1,BX35-COUNTIFS($AE35:$AE35,$AC36,AX35:AX35,$AI$2),0)),0)),0)</f>
        <v>0</v>
      </c>
    </row>
    <row r="37" spans="4:76" ht="20.100000000000001" customHeight="1" x14ac:dyDescent="0.25">
      <c r="D37" s="1">
        <v>24</v>
      </c>
      <c r="E37" s="1">
        <f>IFERROR(IF($E$13&gt;=D37,SMALL(STUDENT!$O$8:$O$1507,$E$11+D37),0),0)</f>
        <v>0</v>
      </c>
      <c r="F37" s="10">
        <f t="shared" si="2"/>
        <v>0</v>
      </c>
      <c r="G37" s="10" t="str">
        <f>IFERROR(IF($F37&gt;=1,VLOOKUP($E37,STUDENT!$O$8:$Z$1507,3,0),""),"")</f>
        <v/>
      </c>
      <c r="H37" s="9" t="str">
        <f>IFERROR(IF($F37&gt;=1,VLOOKUP($E37,STUDENT!$O$8:$Z$1507,4,0),""),"")</f>
        <v/>
      </c>
      <c r="I37" s="20" t="str">
        <f t="shared" si="3"/>
        <v/>
      </c>
      <c r="J37" s="20" t="str">
        <f t="shared" si="20"/>
        <v/>
      </c>
      <c r="K37" s="20" t="str">
        <f t="shared" si="20"/>
        <v/>
      </c>
      <c r="L37" s="20" t="str">
        <f t="shared" si="20"/>
        <v/>
      </c>
      <c r="M37" s="20" t="str">
        <f t="shared" si="20"/>
        <v/>
      </c>
      <c r="N37" s="20" t="str">
        <f t="shared" si="20"/>
        <v/>
      </c>
      <c r="O37" s="20" t="str">
        <f t="shared" si="20"/>
        <v/>
      </c>
      <c r="P37" s="20" t="str">
        <f t="shared" si="20"/>
        <v/>
      </c>
      <c r="Q37" s="20" t="str">
        <f t="shared" si="20"/>
        <v/>
      </c>
      <c r="R37" s="20" t="str">
        <f t="shared" si="20"/>
        <v/>
      </c>
      <c r="S37" s="20" t="str">
        <f t="shared" si="20"/>
        <v/>
      </c>
      <c r="T37" s="20" t="str">
        <f t="shared" si="20"/>
        <v/>
      </c>
      <c r="U37" s="20" t="str">
        <f t="shared" si="20"/>
        <v/>
      </c>
      <c r="V37" s="21" t="str">
        <f>IFERROR(IF($F37&gt;=1,VLOOKUP($E37,STUDENT!$O$8:$Z$1507,12,0),""),"")</f>
        <v/>
      </c>
      <c r="W37" s="22"/>
      <c r="AC37" s="1">
        <f t="shared" si="4"/>
        <v>0</v>
      </c>
      <c r="AD37" s="1">
        <f>IFERROR(IF(LEN(AK37)&gt;=1,VLOOKUP(HLOOKUP(AK37,PROFILE!$K$5:$V$8,4,0),PROFILE!$F$1:$G$3,2,0),0),0)</f>
        <v>0</v>
      </c>
      <c r="AE37" s="1">
        <f t="shared" si="5"/>
        <v>0</v>
      </c>
      <c r="AF37" s="1">
        <v>24</v>
      </c>
      <c r="AG37" s="1">
        <f>IFERROR(IF($AG$12&gt;=AF37,SMALL(STUDENT!$O$8:$O$1507,$AG$11+AF37),0),0)</f>
        <v>0</v>
      </c>
      <c r="AH37" s="1">
        <f t="shared" si="6"/>
        <v>0</v>
      </c>
      <c r="AI37" s="1" t="str">
        <f>IFERROR(IF($AH37&gt;=1,VLOOKUP($AG37,STUDENT!$O$8:$Z$1507,3,0),""),"")</f>
        <v/>
      </c>
      <c r="AJ37" s="1" t="str">
        <f>IFERROR(IF($AH37&gt;=1,VLOOKUP($AG37,STUDENT!$O$8:$Z$1507,4,0),""),"")</f>
        <v/>
      </c>
      <c r="AK37" s="1" t="str">
        <f>IFERROR(IF($AH37&gt;=1,VLOOKUP($AG37,STUDENT!$O$8:$Z$1507,6,0),""),"")</f>
        <v/>
      </c>
      <c r="AL37" s="1" t="str">
        <f t="shared" si="7"/>
        <v/>
      </c>
      <c r="AM37" s="1" t="str">
        <f t="shared" si="8"/>
        <v/>
      </c>
      <c r="AN37" s="1" t="str">
        <f t="shared" si="9"/>
        <v/>
      </c>
      <c r="AO37" s="1" t="str">
        <f t="shared" si="10"/>
        <v/>
      </c>
      <c r="AP37" s="1" t="str">
        <f t="shared" si="11"/>
        <v/>
      </c>
      <c r="AQ37" s="1" t="str">
        <f t="shared" si="12"/>
        <v/>
      </c>
      <c r="AR37" s="1" t="str">
        <f t="shared" si="13"/>
        <v/>
      </c>
      <c r="AS37" s="1" t="str">
        <f t="shared" si="14"/>
        <v/>
      </c>
      <c r="AT37" s="1" t="str">
        <f t="shared" si="15"/>
        <v/>
      </c>
      <c r="AU37" s="1" t="str">
        <f t="shared" si="16"/>
        <v/>
      </c>
      <c r="AV37" s="1" t="str">
        <f t="shared" si="17"/>
        <v/>
      </c>
      <c r="AW37" s="1" t="str">
        <f t="shared" si="18"/>
        <v/>
      </c>
      <c r="AX37" s="1" t="str">
        <f t="shared" si="19"/>
        <v/>
      </c>
      <c r="AY37" s="1">
        <f>IFERROR(IF($AE37&gt;$AE36,VLOOKUP($AC37+AL$1,STOCK!$F$10:$AB$209,16,0),IF($AE37=$AE36,(IF(AY36&gt;=1,AY36-COUNTIFS($AE36:$AE36,$AC37,AL36:AL36,$AI$1),0)),0)),0)</f>
        <v>0</v>
      </c>
      <c r="AZ37" s="1">
        <f>IFERROR(IF($AE37&gt;$AE36,VLOOKUP($AC37+AM$1,STOCK!$F$10:$AB$209,16,0),IF($AE37=$AE36,(IF(AZ36&gt;=1,AZ36-COUNTIFS($AE36:$AE36,$AC37,AM36:AM36,$AI$1),0)),0)),0)</f>
        <v>0</v>
      </c>
      <c r="BA37" s="1">
        <f>IFERROR(IF($AE37&gt;$AE36,VLOOKUP($AC37+AN$1,STOCK!$F$10:$AB$209,16,0),IF($AE37=$AE36,(IF(BA36&gt;=1,BA36-COUNTIFS($AE36:$AE36,$AC37,AN36:AN36,$AI$1),0)),0)),0)</f>
        <v>0</v>
      </c>
      <c r="BB37" s="1">
        <f>IFERROR(IF($AE37&gt;$AE36,VLOOKUP($AC37+AO$1,STOCK!$F$10:$AB$209,16,0),IF($AE37=$AE36,(IF(BB36&gt;=1,BB36-COUNTIFS($AE36:$AE36,$AC37,AO36:AO36,$AI$1),0)),0)),0)</f>
        <v>0</v>
      </c>
      <c r="BC37" s="1">
        <f>IFERROR(IF($AE37&gt;$AE36,VLOOKUP($AC37+AP$1,STOCK!$F$10:$AB$209,16,0),IF($AE37=$AE36,(IF(BC36&gt;=1,BC36-COUNTIFS($AE36:$AE36,$AC37,AP36:AP36,$AI$1),0)),0)),0)</f>
        <v>0</v>
      </c>
      <c r="BD37" s="1">
        <f>IFERROR(IF($AE37&gt;$AE36,VLOOKUP($AC37+AQ$1,STOCK!$F$10:$AB$209,16,0),IF($AE37=$AE36,(IF(BD36&gt;=1,BD36-COUNTIFS($AE36:$AE36,$AC37,AQ36:AQ36,$AI$1),0)),0)),0)</f>
        <v>0</v>
      </c>
      <c r="BE37" s="1">
        <f>IFERROR(IF($AE37&gt;$AE36,VLOOKUP($AC37+AR$1,STOCK!$F$10:$AB$209,16,0),IF($AE37=$AE36,(IF(BE36&gt;=1,BE36-COUNTIFS($AE36:$AE36,$AC37,AR36:AR36,$AI$1),0)),0)),0)</f>
        <v>0</v>
      </c>
      <c r="BF37" s="1">
        <f>IFERROR(IF($AE37&gt;$AE36,VLOOKUP($AC37+AS$1,STOCK!$F$10:$AB$209,16,0),IF($AE37=$AE36,(IF(BF36&gt;=1,BF36-COUNTIFS($AE36:$AE36,$AC37,AS36:AS36,$AI$1),0)),0)),0)</f>
        <v>0</v>
      </c>
      <c r="BG37" s="1">
        <f>IFERROR(IF($AE37&gt;$AE36,VLOOKUP($AC37+AT$1,STOCK!$F$10:$AB$209,16,0),IF($AE37=$AE36,(IF(BG36&gt;=1,BG36-COUNTIFS($AE36:$AE36,$AC37,AT36:AT36,$AI$1),0)),0)),0)</f>
        <v>0</v>
      </c>
      <c r="BH37" s="1">
        <f>IFERROR(IF($AE37&gt;$AE36,VLOOKUP($AC37+AU$1,STOCK!$F$10:$AB$209,16,0),IF($AE37=$AE36,(IF(BH36&gt;=1,BH36-COUNTIFS($AE36:$AE36,$AC37,AU36:AU36,$AI$1),0)),0)),0)</f>
        <v>0</v>
      </c>
      <c r="BI37" s="1">
        <f>IFERROR(IF($AE37&gt;$AE36,VLOOKUP($AC37+AV$1,STOCK!$F$10:$AB$209,16,0),IF($AE37=$AE36,(IF(BI36&gt;=1,BI36-COUNTIFS($AE36:$AE36,$AC37,AV36:AV36,$AI$1),0)),0)),0)</f>
        <v>0</v>
      </c>
      <c r="BJ37" s="1">
        <f>IFERROR(IF($AE37&gt;$AE36,VLOOKUP($AC37+AW$1,STOCK!$F$10:$AB$209,16,0),IF($AE37=$AE36,(IF(BJ36&gt;=1,BJ36-COUNTIFS($AE36:$AE36,$AC37,AW36:AW36,$AI$1),0)),0)),0)</f>
        <v>0</v>
      </c>
      <c r="BK37" s="1">
        <f>IFERROR(IF($AE37&gt;$AE36,VLOOKUP($AC37+AX$1,STOCK!$F$10:$AB$209,16,0),IF($AE37=$AE36,(IF(BK36&gt;=1,BK36-COUNTIFS($AE36:$AE36,$AC37,AX36:AX36,$AI$1),0)),0)),0)</f>
        <v>0</v>
      </c>
      <c r="BL37" s="1">
        <f>IFERROR(IF($AE37&gt;$AE36,VLOOKUP($AC37+AL$1,STOCK!$F$10:$AB$209,17,0),IF($AE37=$AE36,(IF(BL36&gt;=1,BL36-COUNTIFS($AE36:$AE36,$AC37,AL36:AL36,$AI$2),0)),0)),0)</f>
        <v>0</v>
      </c>
      <c r="BM37" s="1">
        <f>IFERROR(IF($AE37&gt;$AE36,VLOOKUP($AC37+AM$1,STOCK!$F$10:$AB$209,17,0),IF($AE37=$AE36,(IF(BM36&gt;=1,BM36-COUNTIFS($AE36:$AE36,$AC37,AM36:AM36,$AI$2),0)),0)),0)</f>
        <v>0</v>
      </c>
      <c r="BN37" s="1">
        <f>IFERROR(IF($AE37&gt;$AE36,VLOOKUP($AC37+AN$1,STOCK!$F$10:$AB$209,17,0),IF($AE37=$AE36,(IF(BN36&gt;=1,BN36-COUNTIFS($AE36:$AE36,$AC37,AN36:AN36,$AI$2),0)),0)),0)</f>
        <v>0</v>
      </c>
      <c r="BO37" s="1">
        <f>IFERROR(IF($AE37&gt;$AE36,VLOOKUP($AC37+AO$1,STOCK!$F$10:$AB$209,17,0),IF($AE37=$AE36,(IF(BO36&gt;=1,BO36-COUNTIFS($AE36:$AE36,$AC37,AO36:AO36,$AI$2),0)),0)),0)</f>
        <v>0</v>
      </c>
      <c r="BP37" s="1">
        <f>IFERROR(IF($AE37&gt;$AE36,VLOOKUP($AC37+AP$1,STOCK!$F$10:$AB$209,17,0),IF($AE37=$AE36,(IF(BP36&gt;=1,BP36-COUNTIFS($AE36:$AE36,$AC37,AP36:AP36,$AI$2),0)),0)),0)</f>
        <v>0</v>
      </c>
      <c r="BQ37" s="1">
        <f>IFERROR(IF($AE37&gt;$AE36,VLOOKUP($AC37+AQ$1,STOCK!$F$10:$AB$209,17,0),IF($AE37=$AE36,(IF(BQ36&gt;=1,BQ36-COUNTIFS($AE36:$AE36,$AC37,AQ36:AQ36,$AI$2),0)),0)),0)</f>
        <v>0</v>
      </c>
      <c r="BR37" s="1">
        <f>IFERROR(IF($AE37&gt;$AE36,VLOOKUP($AC37+AR$1,STOCK!$F$10:$AB$209,17,0),IF($AE37=$AE36,(IF(BR36&gt;=1,BR36-COUNTIFS($AE36:$AE36,$AC37,AR36:AR36,$AI$2),0)),0)),0)</f>
        <v>0</v>
      </c>
      <c r="BS37" s="1">
        <f>IFERROR(IF($AE37&gt;$AE36,VLOOKUP($AC37+AS$1,STOCK!$F$10:$AB$209,17,0),IF($AE37=$AE36,(IF(BS36&gt;=1,BS36-COUNTIFS($AE36:$AE36,$AC37,AS36:AS36,$AI$2),0)),0)),0)</f>
        <v>0</v>
      </c>
      <c r="BT37" s="1">
        <f>IFERROR(IF($AE37&gt;$AE36,VLOOKUP($AC37+AT$1,STOCK!$F$10:$AB$209,17,0),IF($AE37=$AE36,(IF(BT36&gt;=1,BT36-COUNTIFS($AE36:$AE36,$AC37,AT36:AT36,$AI$2),0)),0)),0)</f>
        <v>0</v>
      </c>
      <c r="BU37" s="1">
        <f>IFERROR(IF($AE37&gt;$AE36,VLOOKUP($AC37+AU$1,STOCK!$F$10:$AB$209,17,0),IF($AE37=$AE36,(IF(BU36&gt;=1,BU36-COUNTIFS($AE36:$AE36,$AC37,AU36:AU36,$AI$2),0)),0)),0)</f>
        <v>0</v>
      </c>
      <c r="BV37" s="1">
        <f>IFERROR(IF($AE37&gt;$AE36,VLOOKUP($AC37+AV$1,STOCK!$F$10:$AB$209,17,0),IF($AE37=$AE36,(IF(BV36&gt;=1,BV36-COUNTIFS($AE36:$AE36,$AC37,AV36:AV36,$AI$2),0)),0)),0)</f>
        <v>0</v>
      </c>
      <c r="BW37" s="1">
        <f>IFERROR(IF($AE37&gt;$AE36,VLOOKUP($AC37+AW$1,STOCK!$F$10:$AB$209,17,0),IF($AE37=$AE36,(IF(BW36&gt;=1,BW36-COUNTIFS($AE36:$AE36,$AC37,AW36:AW36,$AI$2),0)),0)),0)</f>
        <v>0</v>
      </c>
      <c r="BX37" s="1">
        <f>IFERROR(IF($AE37&gt;$AE36,VLOOKUP($AC37+AX$1,STOCK!$F$10:$AB$209,17,0),IF($AE37=$AE36,(IF(BX36&gt;=1,BX36-COUNTIFS($AE36:$AE36,$AC37,AX36:AX36,$AI$2),0)),0)),0)</f>
        <v>0</v>
      </c>
    </row>
    <row r="38" spans="4:76" ht="20.100000000000001" customHeight="1" x14ac:dyDescent="0.25">
      <c r="D38" s="1">
        <v>25</v>
      </c>
      <c r="E38" s="1">
        <f>IFERROR(IF($E$13&gt;=D38,SMALL(STUDENT!$O$8:$O$1507,$E$11+D38),0),0)</f>
        <v>0</v>
      </c>
      <c r="F38" s="10">
        <f t="shared" si="2"/>
        <v>0</v>
      </c>
      <c r="G38" s="10" t="str">
        <f>IFERROR(IF($F38&gt;=1,VLOOKUP($E38,STUDENT!$O$8:$Z$1507,3,0),""),"")</f>
        <v/>
      </c>
      <c r="H38" s="9" t="str">
        <f>IFERROR(IF($F38&gt;=1,VLOOKUP($E38,STUDENT!$O$8:$Z$1507,4,0),""),"")</f>
        <v/>
      </c>
      <c r="I38" s="20" t="str">
        <f t="shared" si="3"/>
        <v/>
      </c>
      <c r="J38" s="20" t="str">
        <f t="shared" si="20"/>
        <v/>
      </c>
      <c r="K38" s="20" t="str">
        <f t="shared" si="20"/>
        <v/>
      </c>
      <c r="L38" s="20" t="str">
        <f t="shared" si="20"/>
        <v/>
      </c>
      <c r="M38" s="20" t="str">
        <f t="shared" si="20"/>
        <v/>
      </c>
      <c r="N38" s="20" t="str">
        <f t="shared" si="20"/>
        <v/>
      </c>
      <c r="O38" s="20" t="str">
        <f t="shared" si="20"/>
        <v/>
      </c>
      <c r="P38" s="20" t="str">
        <f t="shared" si="20"/>
        <v/>
      </c>
      <c r="Q38" s="20" t="str">
        <f t="shared" si="20"/>
        <v/>
      </c>
      <c r="R38" s="20" t="str">
        <f t="shared" si="20"/>
        <v/>
      </c>
      <c r="S38" s="20" t="str">
        <f t="shared" si="20"/>
        <v/>
      </c>
      <c r="T38" s="20" t="str">
        <f t="shared" si="20"/>
        <v/>
      </c>
      <c r="U38" s="20" t="str">
        <f t="shared" si="20"/>
        <v/>
      </c>
      <c r="V38" s="21" t="str">
        <f>IFERROR(IF($F38&gt;=1,VLOOKUP($E38,STUDENT!$O$8:$Z$1507,12,0),""),"")</f>
        <v/>
      </c>
      <c r="W38" s="22"/>
      <c r="AC38" s="1">
        <f t="shared" si="4"/>
        <v>0</v>
      </c>
      <c r="AD38" s="1">
        <f>IFERROR(IF(LEN(AK38)&gt;=1,VLOOKUP(HLOOKUP(AK38,PROFILE!$K$5:$V$8,4,0),PROFILE!$F$1:$G$3,2,0),0),0)</f>
        <v>0</v>
      </c>
      <c r="AE38" s="1">
        <f t="shared" si="5"/>
        <v>0</v>
      </c>
      <c r="AF38" s="1">
        <v>25</v>
      </c>
      <c r="AG38" s="1">
        <f>IFERROR(IF($AG$12&gt;=AF38,SMALL(STUDENT!$O$8:$O$1507,$AG$11+AF38),0),0)</f>
        <v>0</v>
      </c>
      <c r="AH38" s="1">
        <f t="shared" si="6"/>
        <v>0</v>
      </c>
      <c r="AI38" s="1" t="str">
        <f>IFERROR(IF($AH38&gt;=1,VLOOKUP($AG38,STUDENT!$O$8:$Z$1507,3,0),""),"")</f>
        <v/>
      </c>
      <c r="AJ38" s="1" t="str">
        <f>IFERROR(IF($AH38&gt;=1,VLOOKUP($AG38,STUDENT!$O$8:$Z$1507,4,0),""),"")</f>
        <v/>
      </c>
      <c r="AK38" s="1" t="str">
        <f>IFERROR(IF($AH38&gt;=1,VLOOKUP($AG38,STUDENT!$O$8:$Z$1507,6,0),""),"")</f>
        <v/>
      </c>
      <c r="AL38" s="1" t="str">
        <f t="shared" si="7"/>
        <v/>
      </c>
      <c r="AM38" s="1" t="str">
        <f t="shared" si="8"/>
        <v/>
      </c>
      <c r="AN38" s="1" t="str">
        <f t="shared" si="9"/>
        <v/>
      </c>
      <c r="AO38" s="1" t="str">
        <f t="shared" si="10"/>
        <v/>
      </c>
      <c r="AP38" s="1" t="str">
        <f t="shared" si="11"/>
        <v/>
      </c>
      <c r="AQ38" s="1" t="str">
        <f t="shared" si="12"/>
        <v/>
      </c>
      <c r="AR38" s="1" t="str">
        <f t="shared" si="13"/>
        <v/>
      </c>
      <c r="AS38" s="1" t="str">
        <f t="shared" si="14"/>
        <v/>
      </c>
      <c r="AT38" s="1" t="str">
        <f t="shared" si="15"/>
        <v/>
      </c>
      <c r="AU38" s="1" t="str">
        <f t="shared" si="16"/>
        <v/>
      </c>
      <c r="AV38" s="1" t="str">
        <f t="shared" si="17"/>
        <v/>
      </c>
      <c r="AW38" s="1" t="str">
        <f t="shared" si="18"/>
        <v/>
      </c>
      <c r="AX38" s="1" t="str">
        <f t="shared" si="19"/>
        <v/>
      </c>
      <c r="AY38" s="1">
        <f>IFERROR(IF($AE38&gt;$AE37,VLOOKUP($AC38+AL$1,STOCK!$F$10:$AB$209,16,0),IF($AE38=$AE37,(IF(AY37&gt;=1,AY37-COUNTIFS($AE37:$AE37,$AC38,AL37:AL37,$AI$1),0)),0)),0)</f>
        <v>0</v>
      </c>
      <c r="AZ38" s="1">
        <f>IFERROR(IF($AE38&gt;$AE37,VLOOKUP($AC38+AM$1,STOCK!$F$10:$AB$209,16,0),IF($AE38=$AE37,(IF(AZ37&gt;=1,AZ37-COUNTIFS($AE37:$AE37,$AC38,AM37:AM37,$AI$1),0)),0)),0)</f>
        <v>0</v>
      </c>
      <c r="BA38" s="1">
        <f>IFERROR(IF($AE38&gt;$AE37,VLOOKUP($AC38+AN$1,STOCK!$F$10:$AB$209,16,0),IF($AE38=$AE37,(IF(BA37&gt;=1,BA37-COUNTIFS($AE37:$AE37,$AC38,AN37:AN37,$AI$1),0)),0)),0)</f>
        <v>0</v>
      </c>
      <c r="BB38" s="1">
        <f>IFERROR(IF($AE38&gt;$AE37,VLOOKUP($AC38+AO$1,STOCK!$F$10:$AB$209,16,0),IF($AE38=$AE37,(IF(BB37&gt;=1,BB37-COUNTIFS($AE37:$AE37,$AC38,AO37:AO37,$AI$1),0)),0)),0)</f>
        <v>0</v>
      </c>
      <c r="BC38" s="1">
        <f>IFERROR(IF($AE38&gt;$AE37,VLOOKUP($AC38+AP$1,STOCK!$F$10:$AB$209,16,0),IF($AE38=$AE37,(IF(BC37&gt;=1,BC37-COUNTIFS($AE37:$AE37,$AC38,AP37:AP37,$AI$1),0)),0)),0)</f>
        <v>0</v>
      </c>
      <c r="BD38" s="1">
        <f>IFERROR(IF($AE38&gt;$AE37,VLOOKUP($AC38+AQ$1,STOCK!$F$10:$AB$209,16,0),IF($AE38=$AE37,(IF(BD37&gt;=1,BD37-COUNTIFS($AE37:$AE37,$AC38,AQ37:AQ37,$AI$1),0)),0)),0)</f>
        <v>0</v>
      </c>
      <c r="BE38" s="1">
        <f>IFERROR(IF($AE38&gt;$AE37,VLOOKUP($AC38+AR$1,STOCK!$F$10:$AB$209,16,0),IF($AE38=$AE37,(IF(BE37&gt;=1,BE37-COUNTIFS($AE37:$AE37,$AC38,AR37:AR37,$AI$1),0)),0)),0)</f>
        <v>0</v>
      </c>
      <c r="BF38" s="1">
        <f>IFERROR(IF($AE38&gt;$AE37,VLOOKUP($AC38+AS$1,STOCK!$F$10:$AB$209,16,0),IF($AE38=$AE37,(IF(BF37&gt;=1,BF37-COUNTIFS($AE37:$AE37,$AC38,AS37:AS37,$AI$1),0)),0)),0)</f>
        <v>0</v>
      </c>
      <c r="BG38" s="1">
        <f>IFERROR(IF($AE38&gt;$AE37,VLOOKUP($AC38+AT$1,STOCK!$F$10:$AB$209,16,0),IF($AE38=$AE37,(IF(BG37&gt;=1,BG37-COUNTIFS($AE37:$AE37,$AC38,AT37:AT37,$AI$1),0)),0)),0)</f>
        <v>0</v>
      </c>
      <c r="BH38" s="1">
        <f>IFERROR(IF($AE38&gt;$AE37,VLOOKUP($AC38+AU$1,STOCK!$F$10:$AB$209,16,0),IF($AE38=$AE37,(IF(BH37&gt;=1,BH37-COUNTIFS($AE37:$AE37,$AC38,AU37:AU37,$AI$1),0)),0)),0)</f>
        <v>0</v>
      </c>
      <c r="BI38" s="1">
        <f>IFERROR(IF($AE38&gt;$AE37,VLOOKUP($AC38+AV$1,STOCK!$F$10:$AB$209,16,0),IF($AE38=$AE37,(IF(BI37&gt;=1,BI37-COUNTIFS($AE37:$AE37,$AC38,AV37:AV37,$AI$1),0)),0)),0)</f>
        <v>0</v>
      </c>
      <c r="BJ38" s="1">
        <f>IFERROR(IF($AE38&gt;$AE37,VLOOKUP($AC38+AW$1,STOCK!$F$10:$AB$209,16,0),IF($AE38=$AE37,(IF(BJ37&gt;=1,BJ37-COUNTIFS($AE37:$AE37,$AC38,AW37:AW37,$AI$1),0)),0)),0)</f>
        <v>0</v>
      </c>
      <c r="BK38" s="1">
        <f>IFERROR(IF($AE38&gt;$AE37,VLOOKUP($AC38+AX$1,STOCK!$F$10:$AB$209,16,0),IF($AE38=$AE37,(IF(BK37&gt;=1,BK37-COUNTIFS($AE37:$AE37,$AC38,AX37:AX37,$AI$1),0)),0)),0)</f>
        <v>0</v>
      </c>
      <c r="BL38" s="1">
        <f>IFERROR(IF($AE38&gt;$AE37,VLOOKUP($AC38+AL$1,STOCK!$F$10:$AB$209,17,0),IF($AE38=$AE37,(IF(BL37&gt;=1,BL37-COUNTIFS($AE37:$AE37,$AC38,AL37:AL37,$AI$2),0)),0)),0)</f>
        <v>0</v>
      </c>
      <c r="BM38" s="1">
        <f>IFERROR(IF($AE38&gt;$AE37,VLOOKUP($AC38+AM$1,STOCK!$F$10:$AB$209,17,0),IF($AE38=$AE37,(IF(BM37&gt;=1,BM37-COUNTIFS($AE37:$AE37,$AC38,AM37:AM37,$AI$2),0)),0)),0)</f>
        <v>0</v>
      </c>
      <c r="BN38" s="1">
        <f>IFERROR(IF($AE38&gt;$AE37,VLOOKUP($AC38+AN$1,STOCK!$F$10:$AB$209,17,0),IF($AE38=$AE37,(IF(BN37&gt;=1,BN37-COUNTIFS($AE37:$AE37,$AC38,AN37:AN37,$AI$2),0)),0)),0)</f>
        <v>0</v>
      </c>
      <c r="BO38" s="1">
        <f>IFERROR(IF($AE38&gt;$AE37,VLOOKUP($AC38+AO$1,STOCK!$F$10:$AB$209,17,0),IF($AE38=$AE37,(IF(BO37&gt;=1,BO37-COUNTIFS($AE37:$AE37,$AC38,AO37:AO37,$AI$2),0)),0)),0)</f>
        <v>0</v>
      </c>
      <c r="BP38" s="1">
        <f>IFERROR(IF($AE38&gt;$AE37,VLOOKUP($AC38+AP$1,STOCK!$F$10:$AB$209,17,0),IF($AE38=$AE37,(IF(BP37&gt;=1,BP37-COUNTIFS($AE37:$AE37,$AC38,AP37:AP37,$AI$2),0)),0)),0)</f>
        <v>0</v>
      </c>
      <c r="BQ38" s="1">
        <f>IFERROR(IF($AE38&gt;$AE37,VLOOKUP($AC38+AQ$1,STOCK!$F$10:$AB$209,17,0),IF($AE38=$AE37,(IF(BQ37&gt;=1,BQ37-COUNTIFS($AE37:$AE37,$AC38,AQ37:AQ37,$AI$2),0)),0)),0)</f>
        <v>0</v>
      </c>
      <c r="BR38" s="1">
        <f>IFERROR(IF($AE38&gt;$AE37,VLOOKUP($AC38+AR$1,STOCK!$F$10:$AB$209,17,0),IF($AE38=$AE37,(IF(BR37&gt;=1,BR37-COUNTIFS($AE37:$AE37,$AC38,AR37:AR37,$AI$2),0)),0)),0)</f>
        <v>0</v>
      </c>
      <c r="BS38" s="1">
        <f>IFERROR(IF($AE38&gt;$AE37,VLOOKUP($AC38+AS$1,STOCK!$F$10:$AB$209,17,0),IF($AE38=$AE37,(IF(BS37&gt;=1,BS37-COUNTIFS($AE37:$AE37,$AC38,AS37:AS37,$AI$2),0)),0)),0)</f>
        <v>0</v>
      </c>
      <c r="BT38" s="1">
        <f>IFERROR(IF($AE38&gt;$AE37,VLOOKUP($AC38+AT$1,STOCK!$F$10:$AB$209,17,0),IF($AE38=$AE37,(IF(BT37&gt;=1,BT37-COUNTIFS($AE37:$AE37,$AC38,AT37:AT37,$AI$2),0)),0)),0)</f>
        <v>0</v>
      </c>
      <c r="BU38" s="1">
        <f>IFERROR(IF($AE38&gt;$AE37,VLOOKUP($AC38+AU$1,STOCK!$F$10:$AB$209,17,0),IF($AE38=$AE37,(IF(BU37&gt;=1,BU37-COUNTIFS($AE37:$AE37,$AC38,AU37:AU37,$AI$2),0)),0)),0)</f>
        <v>0</v>
      </c>
      <c r="BV38" s="1">
        <f>IFERROR(IF($AE38&gt;$AE37,VLOOKUP($AC38+AV$1,STOCK!$F$10:$AB$209,17,0),IF($AE38=$AE37,(IF(BV37&gt;=1,BV37-COUNTIFS($AE37:$AE37,$AC38,AV37:AV37,$AI$2),0)),0)),0)</f>
        <v>0</v>
      </c>
      <c r="BW38" s="1">
        <f>IFERROR(IF($AE38&gt;$AE37,VLOOKUP($AC38+AW$1,STOCK!$F$10:$AB$209,17,0),IF($AE38=$AE37,(IF(BW37&gt;=1,BW37-COUNTIFS($AE37:$AE37,$AC38,AW37:AW37,$AI$2),0)),0)),0)</f>
        <v>0</v>
      </c>
      <c r="BX38" s="1">
        <f>IFERROR(IF($AE38&gt;$AE37,VLOOKUP($AC38+AX$1,STOCK!$F$10:$AB$209,17,0),IF($AE38=$AE37,(IF(BX37&gt;=1,BX37-COUNTIFS($AE37:$AE37,$AC38,AX37:AX37,$AI$2),0)),0)),0)</f>
        <v>0</v>
      </c>
    </row>
    <row r="39" spans="4:76" ht="20.100000000000001" customHeight="1" x14ac:dyDescent="0.25">
      <c r="D39" s="1">
        <v>26</v>
      </c>
      <c r="E39" s="1">
        <f>IFERROR(IF($E$13&gt;=D39,SMALL(STUDENT!$O$8:$O$1507,$E$11+D39),0),0)</f>
        <v>0</v>
      </c>
      <c r="F39" s="10">
        <f t="shared" si="2"/>
        <v>0</v>
      </c>
      <c r="G39" s="10" t="str">
        <f>IFERROR(IF($F39&gt;=1,VLOOKUP($E39,STUDENT!$O$8:$Z$1507,3,0),""),"")</f>
        <v/>
      </c>
      <c r="H39" s="9" t="str">
        <f>IFERROR(IF($F39&gt;=1,VLOOKUP($E39,STUDENT!$O$8:$Z$1507,4,0),""),"")</f>
        <v/>
      </c>
      <c r="I39" s="20" t="str">
        <f t="shared" si="3"/>
        <v/>
      </c>
      <c r="J39" s="20" t="str">
        <f t="shared" si="20"/>
        <v/>
      </c>
      <c r="K39" s="20" t="str">
        <f t="shared" si="20"/>
        <v/>
      </c>
      <c r="L39" s="20" t="str">
        <f t="shared" si="20"/>
        <v/>
      </c>
      <c r="M39" s="20" t="str">
        <f t="shared" si="20"/>
        <v/>
      </c>
      <c r="N39" s="20" t="str">
        <f t="shared" si="20"/>
        <v/>
      </c>
      <c r="O39" s="20" t="str">
        <f t="shared" si="20"/>
        <v/>
      </c>
      <c r="P39" s="20" t="str">
        <f t="shared" si="20"/>
        <v/>
      </c>
      <c r="Q39" s="20" t="str">
        <f t="shared" si="20"/>
        <v/>
      </c>
      <c r="R39" s="20" t="str">
        <f t="shared" si="20"/>
        <v/>
      </c>
      <c r="S39" s="20" t="str">
        <f t="shared" si="20"/>
        <v/>
      </c>
      <c r="T39" s="20" t="str">
        <f t="shared" si="20"/>
        <v/>
      </c>
      <c r="U39" s="20" t="str">
        <f t="shared" si="20"/>
        <v/>
      </c>
      <c r="V39" s="21" t="str">
        <f>IFERROR(IF($F39&gt;=1,VLOOKUP($E39,STUDENT!$O$8:$Z$1507,12,0),""),"")</f>
        <v/>
      </c>
      <c r="W39" s="22"/>
      <c r="AC39" s="1">
        <f t="shared" si="4"/>
        <v>0</v>
      </c>
      <c r="AD39" s="1">
        <f>IFERROR(IF(LEN(AK39)&gt;=1,VLOOKUP(HLOOKUP(AK39,PROFILE!$K$5:$V$8,4,0),PROFILE!$F$1:$G$3,2,0),0),0)</f>
        <v>0</v>
      </c>
      <c r="AE39" s="1">
        <f t="shared" si="5"/>
        <v>0</v>
      </c>
      <c r="AF39" s="1">
        <v>26</v>
      </c>
      <c r="AG39" s="1">
        <f>IFERROR(IF($AG$12&gt;=AF39,SMALL(STUDENT!$O$8:$O$1507,$AG$11+AF39),0),0)</f>
        <v>0</v>
      </c>
      <c r="AH39" s="1">
        <f t="shared" si="6"/>
        <v>0</v>
      </c>
      <c r="AI39" s="1" t="str">
        <f>IFERROR(IF($AH39&gt;=1,VLOOKUP($AG39,STUDENT!$O$8:$Z$1507,3,0),""),"")</f>
        <v/>
      </c>
      <c r="AJ39" s="1" t="str">
        <f>IFERROR(IF($AH39&gt;=1,VLOOKUP($AG39,STUDENT!$O$8:$Z$1507,4,0),""),"")</f>
        <v/>
      </c>
      <c r="AK39" s="1" t="str">
        <f>IFERROR(IF($AH39&gt;=1,VLOOKUP($AG39,STUDENT!$O$8:$Z$1507,6,0),""),"")</f>
        <v/>
      </c>
      <c r="AL39" s="1" t="str">
        <f t="shared" si="7"/>
        <v/>
      </c>
      <c r="AM39" s="1" t="str">
        <f t="shared" si="8"/>
        <v/>
      </c>
      <c r="AN39" s="1" t="str">
        <f t="shared" si="9"/>
        <v/>
      </c>
      <c r="AO39" s="1" t="str">
        <f t="shared" si="10"/>
        <v/>
      </c>
      <c r="AP39" s="1" t="str">
        <f t="shared" si="11"/>
        <v/>
      </c>
      <c r="AQ39" s="1" t="str">
        <f t="shared" si="12"/>
        <v/>
      </c>
      <c r="AR39" s="1" t="str">
        <f t="shared" si="13"/>
        <v/>
      </c>
      <c r="AS39" s="1" t="str">
        <f t="shared" si="14"/>
        <v/>
      </c>
      <c r="AT39" s="1" t="str">
        <f t="shared" si="15"/>
        <v/>
      </c>
      <c r="AU39" s="1" t="str">
        <f t="shared" si="16"/>
        <v/>
      </c>
      <c r="AV39" s="1" t="str">
        <f t="shared" si="17"/>
        <v/>
      </c>
      <c r="AW39" s="1" t="str">
        <f t="shared" si="18"/>
        <v/>
      </c>
      <c r="AX39" s="1" t="str">
        <f t="shared" si="19"/>
        <v/>
      </c>
      <c r="AY39" s="1">
        <f>IFERROR(IF($AE39&gt;$AE38,VLOOKUP($AC39+AL$1,STOCK!$F$10:$AB$209,16,0),IF($AE39=$AE38,(IF(AY38&gt;=1,AY38-COUNTIFS($AE38:$AE38,$AC39,AL38:AL38,$AI$1),0)),0)),0)</f>
        <v>0</v>
      </c>
      <c r="AZ39" s="1">
        <f>IFERROR(IF($AE39&gt;$AE38,VLOOKUP($AC39+AM$1,STOCK!$F$10:$AB$209,16,0),IF($AE39=$AE38,(IF(AZ38&gt;=1,AZ38-COUNTIFS($AE38:$AE38,$AC39,AM38:AM38,$AI$1),0)),0)),0)</f>
        <v>0</v>
      </c>
      <c r="BA39" s="1">
        <f>IFERROR(IF($AE39&gt;$AE38,VLOOKUP($AC39+AN$1,STOCK!$F$10:$AB$209,16,0),IF($AE39=$AE38,(IF(BA38&gt;=1,BA38-COUNTIFS($AE38:$AE38,$AC39,AN38:AN38,$AI$1),0)),0)),0)</f>
        <v>0</v>
      </c>
      <c r="BB39" s="1">
        <f>IFERROR(IF($AE39&gt;$AE38,VLOOKUP($AC39+AO$1,STOCK!$F$10:$AB$209,16,0),IF($AE39=$AE38,(IF(BB38&gt;=1,BB38-COUNTIFS($AE38:$AE38,$AC39,AO38:AO38,$AI$1),0)),0)),0)</f>
        <v>0</v>
      </c>
      <c r="BC39" s="1">
        <f>IFERROR(IF($AE39&gt;$AE38,VLOOKUP($AC39+AP$1,STOCK!$F$10:$AB$209,16,0),IF($AE39=$AE38,(IF(BC38&gt;=1,BC38-COUNTIFS($AE38:$AE38,$AC39,AP38:AP38,$AI$1),0)),0)),0)</f>
        <v>0</v>
      </c>
      <c r="BD39" s="1">
        <f>IFERROR(IF($AE39&gt;$AE38,VLOOKUP($AC39+AQ$1,STOCK!$F$10:$AB$209,16,0),IF($AE39=$AE38,(IF(BD38&gt;=1,BD38-COUNTIFS($AE38:$AE38,$AC39,AQ38:AQ38,$AI$1),0)),0)),0)</f>
        <v>0</v>
      </c>
      <c r="BE39" s="1">
        <f>IFERROR(IF($AE39&gt;$AE38,VLOOKUP($AC39+AR$1,STOCK!$F$10:$AB$209,16,0),IF($AE39=$AE38,(IF(BE38&gt;=1,BE38-COUNTIFS($AE38:$AE38,$AC39,AR38:AR38,$AI$1),0)),0)),0)</f>
        <v>0</v>
      </c>
      <c r="BF39" s="1">
        <f>IFERROR(IF($AE39&gt;$AE38,VLOOKUP($AC39+AS$1,STOCK!$F$10:$AB$209,16,0),IF($AE39=$AE38,(IF(BF38&gt;=1,BF38-COUNTIFS($AE38:$AE38,$AC39,AS38:AS38,$AI$1),0)),0)),0)</f>
        <v>0</v>
      </c>
      <c r="BG39" s="1">
        <f>IFERROR(IF($AE39&gt;$AE38,VLOOKUP($AC39+AT$1,STOCK!$F$10:$AB$209,16,0),IF($AE39=$AE38,(IF(BG38&gt;=1,BG38-COUNTIFS($AE38:$AE38,$AC39,AT38:AT38,$AI$1),0)),0)),0)</f>
        <v>0</v>
      </c>
      <c r="BH39" s="1">
        <f>IFERROR(IF($AE39&gt;$AE38,VLOOKUP($AC39+AU$1,STOCK!$F$10:$AB$209,16,0),IF($AE39=$AE38,(IF(BH38&gt;=1,BH38-COUNTIFS($AE38:$AE38,$AC39,AU38:AU38,$AI$1),0)),0)),0)</f>
        <v>0</v>
      </c>
      <c r="BI39" s="1">
        <f>IFERROR(IF($AE39&gt;$AE38,VLOOKUP($AC39+AV$1,STOCK!$F$10:$AB$209,16,0),IF($AE39=$AE38,(IF(BI38&gt;=1,BI38-COUNTIFS($AE38:$AE38,$AC39,AV38:AV38,$AI$1),0)),0)),0)</f>
        <v>0</v>
      </c>
      <c r="BJ39" s="1">
        <f>IFERROR(IF($AE39&gt;$AE38,VLOOKUP($AC39+AW$1,STOCK!$F$10:$AB$209,16,0),IF($AE39=$AE38,(IF(BJ38&gt;=1,BJ38-COUNTIFS($AE38:$AE38,$AC39,AW38:AW38,$AI$1),0)),0)),0)</f>
        <v>0</v>
      </c>
      <c r="BK39" s="1">
        <f>IFERROR(IF($AE39&gt;$AE38,VLOOKUP($AC39+AX$1,STOCK!$F$10:$AB$209,16,0),IF($AE39=$AE38,(IF(BK38&gt;=1,BK38-COUNTIFS($AE38:$AE38,$AC39,AX38:AX38,$AI$1),0)),0)),0)</f>
        <v>0</v>
      </c>
      <c r="BL39" s="1">
        <f>IFERROR(IF($AE39&gt;$AE38,VLOOKUP($AC39+AL$1,STOCK!$F$10:$AB$209,17,0),IF($AE39=$AE38,(IF(BL38&gt;=1,BL38-COUNTIFS($AE38:$AE38,$AC39,AL38:AL38,$AI$2),0)),0)),0)</f>
        <v>0</v>
      </c>
      <c r="BM39" s="1">
        <f>IFERROR(IF($AE39&gt;$AE38,VLOOKUP($AC39+AM$1,STOCK!$F$10:$AB$209,17,0),IF($AE39=$AE38,(IF(BM38&gt;=1,BM38-COUNTIFS($AE38:$AE38,$AC39,AM38:AM38,$AI$2),0)),0)),0)</f>
        <v>0</v>
      </c>
      <c r="BN39" s="1">
        <f>IFERROR(IF($AE39&gt;$AE38,VLOOKUP($AC39+AN$1,STOCK!$F$10:$AB$209,17,0),IF($AE39=$AE38,(IF(BN38&gt;=1,BN38-COUNTIFS($AE38:$AE38,$AC39,AN38:AN38,$AI$2),0)),0)),0)</f>
        <v>0</v>
      </c>
      <c r="BO39" s="1">
        <f>IFERROR(IF($AE39&gt;$AE38,VLOOKUP($AC39+AO$1,STOCK!$F$10:$AB$209,17,0),IF($AE39=$AE38,(IF(BO38&gt;=1,BO38-COUNTIFS($AE38:$AE38,$AC39,AO38:AO38,$AI$2),0)),0)),0)</f>
        <v>0</v>
      </c>
      <c r="BP39" s="1">
        <f>IFERROR(IF($AE39&gt;$AE38,VLOOKUP($AC39+AP$1,STOCK!$F$10:$AB$209,17,0),IF($AE39=$AE38,(IF(BP38&gt;=1,BP38-COUNTIFS($AE38:$AE38,$AC39,AP38:AP38,$AI$2),0)),0)),0)</f>
        <v>0</v>
      </c>
      <c r="BQ39" s="1">
        <f>IFERROR(IF($AE39&gt;$AE38,VLOOKUP($AC39+AQ$1,STOCK!$F$10:$AB$209,17,0),IF($AE39=$AE38,(IF(BQ38&gt;=1,BQ38-COUNTIFS($AE38:$AE38,$AC39,AQ38:AQ38,$AI$2),0)),0)),0)</f>
        <v>0</v>
      </c>
      <c r="BR39" s="1">
        <f>IFERROR(IF($AE39&gt;$AE38,VLOOKUP($AC39+AR$1,STOCK!$F$10:$AB$209,17,0),IF($AE39=$AE38,(IF(BR38&gt;=1,BR38-COUNTIFS($AE38:$AE38,$AC39,AR38:AR38,$AI$2),0)),0)),0)</f>
        <v>0</v>
      </c>
      <c r="BS39" s="1">
        <f>IFERROR(IF($AE39&gt;$AE38,VLOOKUP($AC39+AS$1,STOCK!$F$10:$AB$209,17,0),IF($AE39=$AE38,(IF(BS38&gt;=1,BS38-COUNTIFS($AE38:$AE38,$AC39,AS38:AS38,$AI$2),0)),0)),0)</f>
        <v>0</v>
      </c>
      <c r="BT39" s="1">
        <f>IFERROR(IF($AE39&gt;$AE38,VLOOKUP($AC39+AT$1,STOCK!$F$10:$AB$209,17,0),IF($AE39=$AE38,(IF(BT38&gt;=1,BT38-COUNTIFS($AE38:$AE38,$AC39,AT38:AT38,$AI$2),0)),0)),0)</f>
        <v>0</v>
      </c>
      <c r="BU39" s="1">
        <f>IFERROR(IF($AE39&gt;$AE38,VLOOKUP($AC39+AU$1,STOCK!$F$10:$AB$209,17,0),IF($AE39=$AE38,(IF(BU38&gt;=1,BU38-COUNTIFS($AE38:$AE38,$AC39,AU38:AU38,$AI$2),0)),0)),0)</f>
        <v>0</v>
      </c>
      <c r="BV39" s="1">
        <f>IFERROR(IF($AE39&gt;$AE38,VLOOKUP($AC39+AV$1,STOCK!$F$10:$AB$209,17,0),IF($AE39=$AE38,(IF(BV38&gt;=1,BV38-COUNTIFS($AE38:$AE38,$AC39,AV38:AV38,$AI$2),0)),0)),0)</f>
        <v>0</v>
      </c>
      <c r="BW39" s="1">
        <f>IFERROR(IF($AE39&gt;$AE38,VLOOKUP($AC39+AW$1,STOCK!$F$10:$AB$209,17,0),IF($AE39=$AE38,(IF(BW38&gt;=1,BW38-COUNTIFS($AE38:$AE38,$AC39,AW38:AW38,$AI$2),0)),0)),0)</f>
        <v>0</v>
      </c>
      <c r="BX39" s="1">
        <f>IFERROR(IF($AE39&gt;$AE38,VLOOKUP($AC39+AX$1,STOCK!$F$10:$AB$209,17,0),IF($AE39=$AE38,(IF(BX38&gt;=1,BX38-COUNTIFS($AE38:$AE38,$AC39,AX38:AX38,$AI$2),0)),0)),0)</f>
        <v>0</v>
      </c>
    </row>
    <row r="40" spans="4:76" ht="20.100000000000001" customHeight="1" x14ac:dyDescent="0.25">
      <c r="D40" s="1">
        <v>27</v>
      </c>
      <c r="E40" s="1">
        <f>IFERROR(IF($E$13&gt;=D40,SMALL(STUDENT!$O$8:$O$1507,$E$11+D40),0),0)</f>
        <v>0</v>
      </c>
      <c r="F40" s="10">
        <f t="shared" si="2"/>
        <v>0</v>
      </c>
      <c r="G40" s="10" t="str">
        <f>IFERROR(IF($F40&gt;=1,VLOOKUP($E40,STUDENT!$O$8:$Z$1507,3,0),""),"")</f>
        <v/>
      </c>
      <c r="H40" s="9" t="str">
        <f>IFERROR(IF($F40&gt;=1,VLOOKUP($E40,STUDENT!$O$8:$Z$1507,4,0),""),"")</f>
        <v/>
      </c>
      <c r="I40" s="20" t="str">
        <f t="shared" si="3"/>
        <v/>
      </c>
      <c r="J40" s="20" t="str">
        <f t="shared" si="20"/>
        <v/>
      </c>
      <c r="K40" s="20" t="str">
        <f t="shared" si="20"/>
        <v/>
      </c>
      <c r="L40" s="20" t="str">
        <f t="shared" si="20"/>
        <v/>
      </c>
      <c r="M40" s="20" t="str">
        <f t="shared" si="20"/>
        <v/>
      </c>
      <c r="N40" s="20" t="str">
        <f t="shared" si="20"/>
        <v/>
      </c>
      <c r="O40" s="20" t="str">
        <f t="shared" si="20"/>
        <v/>
      </c>
      <c r="P40" s="20" t="str">
        <f t="shared" si="20"/>
        <v/>
      </c>
      <c r="Q40" s="20" t="str">
        <f t="shared" si="20"/>
        <v/>
      </c>
      <c r="R40" s="20" t="str">
        <f t="shared" si="20"/>
        <v/>
      </c>
      <c r="S40" s="20" t="str">
        <f t="shared" si="20"/>
        <v/>
      </c>
      <c r="T40" s="20" t="str">
        <f t="shared" si="20"/>
        <v/>
      </c>
      <c r="U40" s="20" t="str">
        <f t="shared" si="20"/>
        <v/>
      </c>
      <c r="V40" s="21" t="str">
        <f>IFERROR(IF($F40&gt;=1,VLOOKUP($E40,STUDENT!$O$8:$Z$1507,12,0),""),"")</f>
        <v/>
      </c>
      <c r="W40" s="22"/>
      <c r="AC40" s="1">
        <f t="shared" si="4"/>
        <v>0</v>
      </c>
      <c r="AD40" s="1">
        <f>IFERROR(IF(LEN(AK40)&gt;=1,VLOOKUP(HLOOKUP(AK40,PROFILE!$K$5:$V$8,4,0),PROFILE!$F$1:$G$3,2,0),0),0)</f>
        <v>0</v>
      </c>
      <c r="AE40" s="1">
        <f t="shared" si="5"/>
        <v>0</v>
      </c>
      <c r="AF40" s="1">
        <v>27</v>
      </c>
      <c r="AG40" s="1">
        <f>IFERROR(IF($AG$12&gt;=AF40,SMALL(STUDENT!$O$8:$O$1507,$AG$11+AF40),0),0)</f>
        <v>0</v>
      </c>
      <c r="AH40" s="1">
        <f t="shared" si="6"/>
        <v>0</v>
      </c>
      <c r="AI40" s="1" t="str">
        <f>IFERROR(IF($AH40&gt;=1,VLOOKUP($AG40,STUDENT!$O$8:$Z$1507,3,0),""),"")</f>
        <v/>
      </c>
      <c r="AJ40" s="1" t="str">
        <f>IFERROR(IF($AH40&gt;=1,VLOOKUP($AG40,STUDENT!$O$8:$Z$1507,4,0),""),"")</f>
        <v/>
      </c>
      <c r="AK40" s="1" t="str">
        <f>IFERROR(IF($AH40&gt;=1,VLOOKUP($AG40,STUDENT!$O$8:$Z$1507,6,0),""),"")</f>
        <v/>
      </c>
      <c r="AL40" s="1" t="str">
        <f t="shared" si="7"/>
        <v/>
      </c>
      <c r="AM40" s="1" t="str">
        <f t="shared" si="8"/>
        <v/>
      </c>
      <c r="AN40" s="1" t="str">
        <f t="shared" si="9"/>
        <v/>
      </c>
      <c r="AO40" s="1" t="str">
        <f t="shared" si="10"/>
        <v/>
      </c>
      <c r="AP40" s="1" t="str">
        <f t="shared" si="11"/>
        <v/>
      </c>
      <c r="AQ40" s="1" t="str">
        <f t="shared" si="12"/>
        <v/>
      </c>
      <c r="AR40" s="1" t="str">
        <f t="shared" si="13"/>
        <v/>
      </c>
      <c r="AS40" s="1" t="str">
        <f t="shared" si="14"/>
        <v/>
      </c>
      <c r="AT40" s="1" t="str">
        <f t="shared" si="15"/>
        <v/>
      </c>
      <c r="AU40" s="1" t="str">
        <f t="shared" si="16"/>
        <v/>
      </c>
      <c r="AV40" s="1" t="str">
        <f t="shared" si="17"/>
        <v/>
      </c>
      <c r="AW40" s="1" t="str">
        <f t="shared" si="18"/>
        <v/>
      </c>
      <c r="AX40" s="1" t="str">
        <f t="shared" si="19"/>
        <v/>
      </c>
      <c r="AY40" s="1">
        <f>IFERROR(IF($AE40&gt;$AE39,VLOOKUP($AC40+AL$1,STOCK!$F$10:$AB$209,16,0),IF($AE40=$AE39,(IF(AY39&gt;=1,AY39-COUNTIFS($AE39:$AE39,$AC40,AL39:AL39,$AI$1),0)),0)),0)</f>
        <v>0</v>
      </c>
      <c r="AZ40" s="1">
        <f>IFERROR(IF($AE40&gt;$AE39,VLOOKUP($AC40+AM$1,STOCK!$F$10:$AB$209,16,0),IF($AE40=$AE39,(IF(AZ39&gt;=1,AZ39-COUNTIFS($AE39:$AE39,$AC40,AM39:AM39,$AI$1),0)),0)),0)</f>
        <v>0</v>
      </c>
      <c r="BA40" s="1">
        <f>IFERROR(IF($AE40&gt;$AE39,VLOOKUP($AC40+AN$1,STOCK!$F$10:$AB$209,16,0),IF($AE40=$AE39,(IF(BA39&gt;=1,BA39-COUNTIFS($AE39:$AE39,$AC40,AN39:AN39,$AI$1),0)),0)),0)</f>
        <v>0</v>
      </c>
      <c r="BB40" s="1">
        <f>IFERROR(IF($AE40&gt;$AE39,VLOOKUP($AC40+AO$1,STOCK!$F$10:$AB$209,16,0),IF($AE40=$AE39,(IF(BB39&gt;=1,BB39-COUNTIFS($AE39:$AE39,$AC40,AO39:AO39,$AI$1),0)),0)),0)</f>
        <v>0</v>
      </c>
      <c r="BC40" s="1">
        <f>IFERROR(IF($AE40&gt;$AE39,VLOOKUP($AC40+AP$1,STOCK!$F$10:$AB$209,16,0),IF($AE40=$AE39,(IF(BC39&gt;=1,BC39-COUNTIFS($AE39:$AE39,$AC40,AP39:AP39,$AI$1),0)),0)),0)</f>
        <v>0</v>
      </c>
      <c r="BD40" s="1">
        <f>IFERROR(IF($AE40&gt;$AE39,VLOOKUP($AC40+AQ$1,STOCK!$F$10:$AB$209,16,0),IF($AE40=$AE39,(IF(BD39&gt;=1,BD39-COUNTIFS($AE39:$AE39,$AC40,AQ39:AQ39,$AI$1),0)),0)),0)</f>
        <v>0</v>
      </c>
      <c r="BE40" s="1">
        <f>IFERROR(IF($AE40&gt;$AE39,VLOOKUP($AC40+AR$1,STOCK!$F$10:$AB$209,16,0),IF($AE40=$AE39,(IF(BE39&gt;=1,BE39-COUNTIFS($AE39:$AE39,$AC40,AR39:AR39,$AI$1),0)),0)),0)</f>
        <v>0</v>
      </c>
      <c r="BF40" s="1">
        <f>IFERROR(IF($AE40&gt;$AE39,VLOOKUP($AC40+AS$1,STOCK!$F$10:$AB$209,16,0),IF($AE40=$AE39,(IF(BF39&gt;=1,BF39-COUNTIFS($AE39:$AE39,$AC40,AS39:AS39,$AI$1),0)),0)),0)</f>
        <v>0</v>
      </c>
      <c r="BG40" s="1">
        <f>IFERROR(IF($AE40&gt;$AE39,VLOOKUP($AC40+AT$1,STOCK!$F$10:$AB$209,16,0),IF($AE40=$AE39,(IF(BG39&gt;=1,BG39-COUNTIFS($AE39:$AE39,$AC40,AT39:AT39,$AI$1),0)),0)),0)</f>
        <v>0</v>
      </c>
      <c r="BH40" s="1">
        <f>IFERROR(IF($AE40&gt;$AE39,VLOOKUP($AC40+AU$1,STOCK!$F$10:$AB$209,16,0),IF($AE40=$AE39,(IF(BH39&gt;=1,BH39-COUNTIFS($AE39:$AE39,$AC40,AU39:AU39,$AI$1),0)),0)),0)</f>
        <v>0</v>
      </c>
      <c r="BI40" s="1">
        <f>IFERROR(IF($AE40&gt;$AE39,VLOOKUP($AC40+AV$1,STOCK!$F$10:$AB$209,16,0),IF($AE40=$AE39,(IF(BI39&gt;=1,BI39-COUNTIFS($AE39:$AE39,$AC40,AV39:AV39,$AI$1),0)),0)),0)</f>
        <v>0</v>
      </c>
      <c r="BJ40" s="1">
        <f>IFERROR(IF($AE40&gt;$AE39,VLOOKUP($AC40+AW$1,STOCK!$F$10:$AB$209,16,0),IF($AE40=$AE39,(IF(BJ39&gt;=1,BJ39-COUNTIFS($AE39:$AE39,$AC40,AW39:AW39,$AI$1),0)),0)),0)</f>
        <v>0</v>
      </c>
      <c r="BK40" s="1">
        <f>IFERROR(IF($AE40&gt;$AE39,VLOOKUP($AC40+AX$1,STOCK!$F$10:$AB$209,16,0),IF($AE40=$AE39,(IF(BK39&gt;=1,BK39-COUNTIFS($AE39:$AE39,$AC40,AX39:AX39,$AI$1),0)),0)),0)</f>
        <v>0</v>
      </c>
      <c r="BL40" s="1">
        <f>IFERROR(IF($AE40&gt;$AE39,VLOOKUP($AC40+AL$1,STOCK!$F$10:$AB$209,17,0),IF($AE40=$AE39,(IF(BL39&gt;=1,BL39-COUNTIFS($AE39:$AE39,$AC40,AL39:AL39,$AI$2),0)),0)),0)</f>
        <v>0</v>
      </c>
      <c r="BM40" s="1">
        <f>IFERROR(IF($AE40&gt;$AE39,VLOOKUP($AC40+AM$1,STOCK!$F$10:$AB$209,17,0),IF($AE40=$AE39,(IF(BM39&gt;=1,BM39-COUNTIFS($AE39:$AE39,$AC40,AM39:AM39,$AI$2),0)),0)),0)</f>
        <v>0</v>
      </c>
      <c r="BN40" s="1">
        <f>IFERROR(IF($AE40&gt;$AE39,VLOOKUP($AC40+AN$1,STOCK!$F$10:$AB$209,17,0),IF($AE40=$AE39,(IF(BN39&gt;=1,BN39-COUNTIFS($AE39:$AE39,$AC40,AN39:AN39,$AI$2),0)),0)),0)</f>
        <v>0</v>
      </c>
      <c r="BO40" s="1">
        <f>IFERROR(IF($AE40&gt;$AE39,VLOOKUP($AC40+AO$1,STOCK!$F$10:$AB$209,17,0),IF($AE40=$AE39,(IF(BO39&gt;=1,BO39-COUNTIFS($AE39:$AE39,$AC40,AO39:AO39,$AI$2),0)),0)),0)</f>
        <v>0</v>
      </c>
      <c r="BP40" s="1">
        <f>IFERROR(IF($AE40&gt;$AE39,VLOOKUP($AC40+AP$1,STOCK!$F$10:$AB$209,17,0),IF($AE40=$AE39,(IF(BP39&gt;=1,BP39-COUNTIFS($AE39:$AE39,$AC40,AP39:AP39,$AI$2),0)),0)),0)</f>
        <v>0</v>
      </c>
      <c r="BQ40" s="1">
        <f>IFERROR(IF($AE40&gt;$AE39,VLOOKUP($AC40+AQ$1,STOCK!$F$10:$AB$209,17,0),IF($AE40=$AE39,(IF(BQ39&gt;=1,BQ39-COUNTIFS($AE39:$AE39,$AC40,AQ39:AQ39,$AI$2),0)),0)),0)</f>
        <v>0</v>
      </c>
      <c r="BR40" s="1">
        <f>IFERROR(IF($AE40&gt;$AE39,VLOOKUP($AC40+AR$1,STOCK!$F$10:$AB$209,17,0),IF($AE40=$AE39,(IF(BR39&gt;=1,BR39-COUNTIFS($AE39:$AE39,$AC40,AR39:AR39,$AI$2),0)),0)),0)</f>
        <v>0</v>
      </c>
      <c r="BS40" s="1">
        <f>IFERROR(IF($AE40&gt;$AE39,VLOOKUP($AC40+AS$1,STOCK!$F$10:$AB$209,17,0),IF($AE40=$AE39,(IF(BS39&gt;=1,BS39-COUNTIFS($AE39:$AE39,$AC40,AS39:AS39,$AI$2),0)),0)),0)</f>
        <v>0</v>
      </c>
      <c r="BT40" s="1">
        <f>IFERROR(IF($AE40&gt;$AE39,VLOOKUP($AC40+AT$1,STOCK!$F$10:$AB$209,17,0),IF($AE40=$AE39,(IF(BT39&gt;=1,BT39-COUNTIFS($AE39:$AE39,$AC40,AT39:AT39,$AI$2),0)),0)),0)</f>
        <v>0</v>
      </c>
      <c r="BU40" s="1">
        <f>IFERROR(IF($AE40&gt;$AE39,VLOOKUP($AC40+AU$1,STOCK!$F$10:$AB$209,17,0),IF($AE40=$AE39,(IF(BU39&gt;=1,BU39-COUNTIFS($AE39:$AE39,$AC40,AU39:AU39,$AI$2),0)),0)),0)</f>
        <v>0</v>
      </c>
      <c r="BV40" s="1">
        <f>IFERROR(IF($AE40&gt;$AE39,VLOOKUP($AC40+AV$1,STOCK!$F$10:$AB$209,17,0),IF($AE40=$AE39,(IF(BV39&gt;=1,BV39-COUNTIFS($AE39:$AE39,$AC40,AV39:AV39,$AI$2),0)),0)),0)</f>
        <v>0</v>
      </c>
      <c r="BW40" s="1">
        <f>IFERROR(IF($AE40&gt;$AE39,VLOOKUP($AC40+AW$1,STOCK!$F$10:$AB$209,17,0),IF($AE40=$AE39,(IF(BW39&gt;=1,BW39-COUNTIFS($AE39:$AE39,$AC40,AW39:AW39,$AI$2),0)),0)),0)</f>
        <v>0</v>
      </c>
      <c r="BX40" s="1">
        <f>IFERROR(IF($AE40&gt;$AE39,VLOOKUP($AC40+AX$1,STOCK!$F$10:$AB$209,17,0),IF($AE40=$AE39,(IF(BX39&gt;=1,BX39-COUNTIFS($AE39:$AE39,$AC40,AX39:AX39,$AI$2),0)),0)),0)</f>
        <v>0</v>
      </c>
    </row>
    <row r="41" spans="4:76" ht="20.100000000000001" customHeight="1" x14ac:dyDescent="0.25">
      <c r="D41" s="1">
        <v>28</v>
      </c>
      <c r="E41" s="1">
        <f>IFERROR(IF($E$13&gt;=D41,SMALL(STUDENT!$O$8:$O$1507,$E$11+D41),0),0)</f>
        <v>0</v>
      </c>
      <c r="F41" s="10">
        <f t="shared" si="2"/>
        <v>0</v>
      </c>
      <c r="G41" s="10" t="str">
        <f>IFERROR(IF($F41&gt;=1,VLOOKUP($E41,STUDENT!$O$8:$Z$1507,3,0),""),"")</f>
        <v/>
      </c>
      <c r="H41" s="9" t="str">
        <f>IFERROR(IF($F41&gt;=1,VLOOKUP($E41,STUDENT!$O$8:$Z$1507,4,0),""),"")</f>
        <v/>
      </c>
      <c r="I41" s="20" t="str">
        <f t="shared" si="3"/>
        <v/>
      </c>
      <c r="J41" s="20" t="str">
        <f t="shared" si="20"/>
        <v/>
      </c>
      <c r="K41" s="20" t="str">
        <f t="shared" si="20"/>
        <v/>
      </c>
      <c r="L41" s="20" t="str">
        <f t="shared" si="20"/>
        <v/>
      </c>
      <c r="M41" s="20" t="str">
        <f t="shared" si="20"/>
        <v/>
      </c>
      <c r="N41" s="20" t="str">
        <f t="shared" si="20"/>
        <v/>
      </c>
      <c r="O41" s="20" t="str">
        <f t="shared" si="20"/>
        <v/>
      </c>
      <c r="P41" s="20" t="str">
        <f t="shared" si="20"/>
        <v/>
      </c>
      <c r="Q41" s="20" t="str">
        <f t="shared" si="20"/>
        <v/>
      </c>
      <c r="R41" s="20" t="str">
        <f t="shared" si="20"/>
        <v/>
      </c>
      <c r="S41" s="20" t="str">
        <f t="shared" si="20"/>
        <v/>
      </c>
      <c r="T41" s="20" t="str">
        <f t="shared" si="20"/>
        <v/>
      </c>
      <c r="U41" s="20" t="str">
        <f t="shared" si="20"/>
        <v/>
      </c>
      <c r="V41" s="21" t="str">
        <f>IFERROR(IF($F41&gt;=1,VLOOKUP($E41,STUDENT!$O$8:$Z$1507,12,0),""),"")</f>
        <v/>
      </c>
      <c r="W41" s="22"/>
      <c r="AC41" s="1">
        <f t="shared" si="4"/>
        <v>0</v>
      </c>
      <c r="AD41" s="1">
        <f>IFERROR(IF(LEN(AK41)&gt;=1,VLOOKUP(HLOOKUP(AK41,PROFILE!$K$5:$V$8,4,0),PROFILE!$F$1:$G$3,2,0),0),0)</f>
        <v>0</v>
      </c>
      <c r="AE41" s="1">
        <f t="shared" si="5"/>
        <v>0</v>
      </c>
      <c r="AF41" s="1">
        <v>28</v>
      </c>
      <c r="AG41" s="1">
        <f>IFERROR(IF($AG$12&gt;=AF41,SMALL(STUDENT!$O$8:$O$1507,$AG$11+AF41),0),0)</f>
        <v>0</v>
      </c>
      <c r="AH41" s="1">
        <f t="shared" si="6"/>
        <v>0</v>
      </c>
      <c r="AI41" s="1" t="str">
        <f>IFERROR(IF($AH41&gt;=1,VLOOKUP($AG41,STUDENT!$O$8:$Z$1507,3,0),""),"")</f>
        <v/>
      </c>
      <c r="AJ41" s="1" t="str">
        <f>IFERROR(IF($AH41&gt;=1,VLOOKUP($AG41,STUDENT!$O$8:$Z$1507,4,0),""),"")</f>
        <v/>
      </c>
      <c r="AK41" s="1" t="str">
        <f>IFERROR(IF($AH41&gt;=1,VLOOKUP($AG41,STUDENT!$O$8:$Z$1507,6,0),""),"")</f>
        <v/>
      </c>
      <c r="AL41" s="1" t="str">
        <f t="shared" si="7"/>
        <v/>
      </c>
      <c r="AM41" s="1" t="str">
        <f t="shared" si="8"/>
        <v/>
      </c>
      <c r="AN41" s="1" t="str">
        <f t="shared" si="9"/>
        <v/>
      </c>
      <c r="AO41" s="1" t="str">
        <f t="shared" si="10"/>
        <v/>
      </c>
      <c r="AP41" s="1" t="str">
        <f t="shared" si="11"/>
        <v/>
      </c>
      <c r="AQ41" s="1" t="str">
        <f t="shared" si="12"/>
        <v/>
      </c>
      <c r="AR41" s="1" t="str">
        <f t="shared" si="13"/>
        <v/>
      </c>
      <c r="AS41" s="1" t="str">
        <f t="shared" si="14"/>
        <v/>
      </c>
      <c r="AT41" s="1" t="str">
        <f t="shared" si="15"/>
        <v/>
      </c>
      <c r="AU41" s="1" t="str">
        <f t="shared" si="16"/>
        <v/>
      </c>
      <c r="AV41" s="1" t="str">
        <f t="shared" si="17"/>
        <v/>
      </c>
      <c r="AW41" s="1" t="str">
        <f t="shared" si="18"/>
        <v/>
      </c>
      <c r="AX41" s="1" t="str">
        <f t="shared" si="19"/>
        <v/>
      </c>
      <c r="AY41" s="1">
        <f>IFERROR(IF($AE41&gt;$AE40,VLOOKUP($AC41+AL$1,STOCK!$F$10:$AB$209,16,0),IF($AE41=$AE40,(IF(AY40&gt;=1,AY40-COUNTIFS($AE40:$AE40,$AC41,AL40:AL40,$AI$1),0)),0)),0)</f>
        <v>0</v>
      </c>
      <c r="AZ41" s="1">
        <f>IFERROR(IF($AE41&gt;$AE40,VLOOKUP($AC41+AM$1,STOCK!$F$10:$AB$209,16,0),IF($AE41=$AE40,(IF(AZ40&gt;=1,AZ40-COUNTIFS($AE40:$AE40,$AC41,AM40:AM40,$AI$1),0)),0)),0)</f>
        <v>0</v>
      </c>
      <c r="BA41" s="1">
        <f>IFERROR(IF($AE41&gt;$AE40,VLOOKUP($AC41+AN$1,STOCK!$F$10:$AB$209,16,0),IF($AE41=$AE40,(IF(BA40&gt;=1,BA40-COUNTIFS($AE40:$AE40,$AC41,AN40:AN40,$AI$1),0)),0)),0)</f>
        <v>0</v>
      </c>
      <c r="BB41" s="1">
        <f>IFERROR(IF($AE41&gt;$AE40,VLOOKUP($AC41+AO$1,STOCK!$F$10:$AB$209,16,0),IF($AE41=$AE40,(IF(BB40&gt;=1,BB40-COUNTIFS($AE40:$AE40,$AC41,AO40:AO40,$AI$1),0)),0)),0)</f>
        <v>0</v>
      </c>
      <c r="BC41" s="1">
        <f>IFERROR(IF($AE41&gt;$AE40,VLOOKUP($AC41+AP$1,STOCK!$F$10:$AB$209,16,0),IF($AE41=$AE40,(IF(BC40&gt;=1,BC40-COUNTIFS($AE40:$AE40,$AC41,AP40:AP40,$AI$1),0)),0)),0)</f>
        <v>0</v>
      </c>
      <c r="BD41" s="1">
        <f>IFERROR(IF($AE41&gt;$AE40,VLOOKUP($AC41+AQ$1,STOCK!$F$10:$AB$209,16,0),IF($AE41=$AE40,(IF(BD40&gt;=1,BD40-COUNTIFS($AE40:$AE40,$AC41,AQ40:AQ40,$AI$1),0)),0)),0)</f>
        <v>0</v>
      </c>
      <c r="BE41" s="1">
        <f>IFERROR(IF($AE41&gt;$AE40,VLOOKUP($AC41+AR$1,STOCK!$F$10:$AB$209,16,0),IF($AE41=$AE40,(IF(BE40&gt;=1,BE40-COUNTIFS($AE40:$AE40,$AC41,AR40:AR40,$AI$1),0)),0)),0)</f>
        <v>0</v>
      </c>
      <c r="BF41" s="1">
        <f>IFERROR(IF($AE41&gt;$AE40,VLOOKUP($AC41+AS$1,STOCK!$F$10:$AB$209,16,0),IF($AE41=$AE40,(IF(BF40&gt;=1,BF40-COUNTIFS($AE40:$AE40,$AC41,AS40:AS40,$AI$1),0)),0)),0)</f>
        <v>0</v>
      </c>
      <c r="BG41" s="1">
        <f>IFERROR(IF($AE41&gt;$AE40,VLOOKUP($AC41+AT$1,STOCK!$F$10:$AB$209,16,0),IF($AE41=$AE40,(IF(BG40&gt;=1,BG40-COUNTIFS($AE40:$AE40,$AC41,AT40:AT40,$AI$1),0)),0)),0)</f>
        <v>0</v>
      </c>
      <c r="BH41" s="1">
        <f>IFERROR(IF($AE41&gt;$AE40,VLOOKUP($AC41+AU$1,STOCK!$F$10:$AB$209,16,0),IF($AE41=$AE40,(IF(BH40&gt;=1,BH40-COUNTIFS($AE40:$AE40,$AC41,AU40:AU40,$AI$1),0)),0)),0)</f>
        <v>0</v>
      </c>
      <c r="BI41" s="1">
        <f>IFERROR(IF($AE41&gt;$AE40,VLOOKUP($AC41+AV$1,STOCK!$F$10:$AB$209,16,0),IF($AE41=$AE40,(IF(BI40&gt;=1,BI40-COUNTIFS($AE40:$AE40,$AC41,AV40:AV40,$AI$1),0)),0)),0)</f>
        <v>0</v>
      </c>
      <c r="BJ41" s="1">
        <f>IFERROR(IF($AE41&gt;$AE40,VLOOKUP($AC41+AW$1,STOCK!$F$10:$AB$209,16,0),IF($AE41=$AE40,(IF(BJ40&gt;=1,BJ40-COUNTIFS($AE40:$AE40,$AC41,AW40:AW40,$AI$1),0)),0)),0)</f>
        <v>0</v>
      </c>
      <c r="BK41" s="1">
        <f>IFERROR(IF($AE41&gt;$AE40,VLOOKUP($AC41+AX$1,STOCK!$F$10:$AB$209,16,0),IF($AE41=$AE40,(IF(BK40&gt;=1,BK40-COUNTIFS($AE40:$AE40,$AC41,AX40:AX40,$AI$1),0)),0)),0)</f>
        <v>0</v>
      </c>
      <c r="BL41" s="1">
        <f>IFERROR(IF($AE41&gt;$AE40,VLOOKUP($AC41+AL$1,STOCK!$F$10:$AB$209,17,0),IF($AE41=$AE40,(IF(BL40&gt;=1,BL40-COUNTIFS($AE40:$AE40,$AC41,AL40:AL40,$AI$2),0)),0)),0)</f>
        <v>0</v>
      </c>
      <c r="BM41" s="1">
        <f>IFERROR(IF($AE41&gt;$AE40,VLOOKUP($AC41+AM$1,STOCK!$F$10:$AB$209,17,0),IF($AE41=$AE40,(IF(BM40&gt;=1,BM40-COUNTIFS($AE40:$AE40,$AC41,AM40:AM40,$AI$2),0)),0)),0)</f>
        <v>0</v>
      </c>
      <c r="BN41" s="1">
        <f>IFERROR(IF($AE41&gt;$AE40,VLOOKUP($AC41+AN$1,STOCK!$F$10:$AB$209,17,0),IF($AE41=$AE40,(IF(BN40&gt;=1,BN40-COUNTIFS($AE40:$AE40,$AC41,AN40:AN40,$AI$2),0)),0)),0)</f>
        <v>0</v>
      </c>
      <c r="BO41" s="1">
        <f>IFERROR(IF($AE41&gt;$AE40,VLOOKUP($AC41+AO$1,STOCK!$F$10:$AB$209,17,0),IF($AE41=$AE40,(IF(BO40&gt;=1,BO40-COUNTIFS($AE40:$AE40,$AC41,AO40:AO40,$AI$2),0)),0)),0)</f>
        <v>0</v>
      </c>
      <c r="BP41" s="1">
        <f>IFERROR(IF($AE41&gt;$AE40,VLOOKUP($AC41+AP$1,STOCK!$F$10:$AB$209,17,0),IF($AE41=$AE40,(IF(BP40&gt;=1,BP40-COUNTIFS($AE40:$AE40,$AC41,AP40:AP40,$AI$2),0)),0)),0)</f>
        <v>0</v>
      </c>
      <c r="BQ41" s="1">
        <f>IFERROR(IF($AE41&gt;$AE40,VLOOKUP($AC41+AQ$1,STOCK!$F$10:$AB$209,17,0),IF($AE41=$AE40,(IF(BQ40&gt;=1,BQ40-COUNTIFS($AE40:$AE40,$AC41,AQ40:AQ40,$AI$2),0)),0)),0)</f>
        <v>0</v>
      </c>
      <c r="BR41" s="1">
        <f>IFERROR(IF($AE41&gt;$AE40,VLOOKUP($AC41+AR$1,STOCK!$F$10:$AB$209,17,0),IF($AE41=$AE40,(IF(BR40&gt;=1,BR40-COUNTIFS($AE40:$AE40,$AC41,AR40:AR40,$AI$2),0)),0)),0)</f>
        <v>0</v>
      </c>
      <c r="BS41" s="1">
        <f>IFERROR(IF($AE41&gt;$AE40,VLOOKUP($AC41+AS$1,STOCK!$F$10:$AB$209,17,0),IF($AE41=$AE40,(IF(BS40&gt;=1,BS40-COUNTIFS($AE40:$AE40,$AC41,AS40:AS40,$AI$2),0)),0)),0)</f>
        <v>0</v>
      </c>
      <c r="BT41" s="1">
        <f>IFERROR(IF($AE41&gt;$AE40,VLOOKUP($AC41+AT$1,STOCK!$F$10:$AB$209,17,0),IF($AE41=$AE40,(IF(BT40&gt;=1,BT40-COUNTIFS($AE40:$AE40,$AC41,AT40:AT40,$AI$2),0)),0)),0)</f>
        <v>0</v>
      </c>
      <c r="BU41" s="1">
        <f>IFERROR(IF($AE41&gt;$AE40,VLOOKUP($AC41+AU$1,STOCK!$F$10:$AB$209,17,0),IF($AE41=$AE40,(IF(BU40&gt;=1,BU40-COUNTIFS($AE40:$AE40,$AC41,AU40:AU40,$AI$2),0)),0)),0)</f>
        <v>0</v>
      </c>
      <c r="BV41" s="1">
        <f>IFERROR(IF($AE41&gt;$AE40,VLOOKUP($AC41+AV$1,STOCK!$F$10:$AB$209,17,0),IF($AE41=$AE40,(IF(BV40&gt;=1,BV40-COUNTIFS($AE40:$AE40,$AC41,AV40:AV40,$AI$2),0)),0)),0)</f>
        <v>0</v>
      </c>
      <c r="BW41" s="1">
        <f>IFERROR(IF($AE41&gt;$AE40,VLOOKUP($AC41+AW$1,STOCK!$F$10:$AB$209,17,0),IF($AE41=$AE40,(IF(BW40&gt;=1,BW40-COUNTIFS($AE40:$AE40,$AC41,AW40:AW40,$AI$2),0)),0)),0)</f>
        <v>0</v>
      </c>
      <c r="BX41" s="1">
        <f>IFERROR(IF($AE41&gt;$AE40,VLOOKUP($AC41+AX$1,STOCK!$F$10:$AB$209,17,0),IF($AE41=$AE40,(IF(BX40&gt;=1,BX40-COUNTIFS($AE40:$AE40,$AC41,AX40:AX40,$AI$2),0)),0)),0)</f>
        <v>0</v>
      </c>
    </row>
    <row r="42" spans="4:76" ht="20.100000000000001" customHeight="1" x14ac:dyDescent="0.25">
      <c r="D42" s="1">
        <v>29</v>
      </c>
      <c r="E42" s="1">
        <f>IFERROR(IF($E$13&gt;=D42,SMALL(STUDENT!$O$8:$O$1507,$E$11+D42),0),0)</f>
        <v>0</v>
      </c>
      <c r="F42" s="10">
        <f t="shared" si="2"/>
        <v>0</v>
      </c>
      <c r="G42" s="10" t="str">
        <f>IFERROR(IF($F42&gt;=1,VLOOKUP($E42,STUDENT!$O$8:$Z$1507,3,0),""),"")</f>
        <v/>
      </c>
      <c r="H42" s="9" t="str">
        <f>IFERROR(IF($F42&gt;=1,VLOOKUP($E42,STUDENT!$O$8:$Z$1507,4,0),""),"")</f>
        <v/>
      </c>
      <c r="I42" s="20" t="str">
        <f t="shared" si="3"/>
        <v/>
      </c>
      <c r="J42" s="20" t="str">
        <f t="shared" si="20"/>
        <v/>
      </c>
      <c r="K42" s="20" t="str">
        <f t="shared" si="20"/>
        <v/>
      </c>
      <c r="L42" s="20" t="str">
        <f t="shared" si="20"/>
        <v/>
      </c>
      <c r="M42" s="20" t="str">
        <f t="shared" si="20"/>
        <v/>
      </c>
      <c r="N42" s="20" t="str">
        <f t="shared" si="20"/>
        <v/>
      </c>
      <c r="O42" s="20" t="str">
        <f t="shared" si="20"/>
        <v/>
      </c>
      <c r="P42" s="20" t="str">
        <f t="shared" si="20"/>
        <v/>
      </c>
      <c r="Q42" s="20" t="str">
        <f t="shared" si="20"/>
        <v/>
      </c>
      <c r="R42" s="20" t="str">
        <f t="shared" si="20"/>
        <v/>
      </c>
      <c r="S42" s="20" t="str">
        <f t="shared" si="20"/>
        <v/>
      </c>
      <c r="T42" s="20" t="str">
        <f t="shared" si="20"/>
        <v/>
      </c>
      <c r="U42" s="20" t="str">
        <f t="shared" si="20"/>
        <v/>
      </c>
      <c r="V42" s="21" t="str">
        <f>IFERROR(IF($F42&gt;=1,VLOOKUP($E42,STUDENT!$O$8:$Z$1507,12,0),""),"")</f>
        <v/>
      </c>
      <c r="W42" s="22"/>
      <c r="AC42" s="1">
        <f t="shared" si="4"/>
        <v>0</v>
      </c>
      <c r="AD42" s="1">
        <f>IFERROR(IF(LEN(AK42)&gt;=1,VLOOKUP(HLOOKUP(AK42,PROFILE!$K$5:$V$8,4,0),PROFILE!$F$1:$G$3,2,0),0),0)</f>
        <v>0</v>
      </c>
      <c r="AE42" s="1">
        <f t="shared" si="5"/>
        <v>0</v>
      </c>
      <c r="AF42" s="1">
        <v>29</v>
      </c>
      <c r="AG42" s="1">
        <f>IFERROR(IF($AG$12&gt;=AF42,SMALL(STUDENT!$O$8:$O$1507,$AG$11+AF42),0),0)</f>
        <v>0</v>
      </c>
      <c r="AH42" s="1">
        <f t="shared" si="6"/>
        <v>0</v>
      </c>
      <c r="AI42" s="1" t="str">
        <f>IFERROR(IF($AH42&gt;=1,VLOOKUP($AG42,STUDENT!$O$8:$Z$1507,3,0),""),"")</f>
        <v/>
      </c>
      <c r="AJ42" s="1" t="str">
        <f>IFERROR(IF($AH42&gt;=1,VLOOKUP($AG42,STUDENT!$O$8:$Z$1507,4,0),""),"")</f>
        <v/>
      </c>
      <c r="AK42" s="1" t="str">
        <f>IFERROR(IF($AH42&gt;=1,VLOOKUP($AG42,STUDENT!$O$8:$Z$1507,6,0),""),"")</f>
        <v/>
      </c>
      <c r="AL42" s="1" t="str">
        <f t="shared" si="7"/>
        <v/>
      </c>
      <c r="AM42" s="1" t="str">
        <f t="shared" si="8"/>
        <v/>
      </c>
      <c r="AN42" s="1" t="str">
        <f t="shared" si="9"/>
        <v/>
      </c>
      <c r="AO42" s="1" t="str">
        <f t="shared" si="10"/>
        <v/>
      </c>
      <c r="AP42" s="1" t="str">
        <f t="shared" si="11"/>
        <v/>
      </c>
      <c r="AQ42" s="1" t="str">
        <f t="shared" si="12"/>
        <v/>
      </c>
      <c r="AR42" s="1" t="str">
        <f t="shared" si="13"/>
        <v/>
      </c>
      <c r="AS42" s="1" t="str">
        <f t="shared" si="14"/>
        <v/>
      </c>
      <c r="AT42" s="1" t="str">
        <f t="shared" si="15"/>
        <v/>
      </c>
      <c r="AU42" s="1" t="str">
        <f t="shared" si="16"/>
        <v/>
      </c>
      <c r="AV42" s="1" t="str">
        <f t="shared" si="17"/>
        <v/>
      </c>
      <c r="AW42" s="1" t="str">
        <f t="shared" si="18"/>
        <v/>
      </c>
      <c r="AX42" s="1" t="str">
        <f t="shared" si="19"/>
        <v/>
      </c>
      <c r="AY42" s="1">
        <f>IFERROR(IF($AE42&gt;$AE41,VLOOKUP($AC42+AL$1,STOCK!$F$10:$AB$209,16,0),IF($AE42=$AE41,(IF(AY41&gt;=1,AY41-COUNTIFS($AE41:$AE41,$AC42,AL41:AL41,$AI$1),0)),0)),0)</f>
        <v>0</v>
      </c>
      <c r="AZ42" s="1">
        <f>IFERROR(IF($AE42&gt;$AE41,VLOOKUP($AC42+AM$1,STOCK!$F$10:$AB$209,16,0),IF($AE42=$AE41,(IF(AZ41&gt;=1,AZ41-COUNTIFS($AE41:$AE41,$AC42,AM41:AM41,$AI$1),0)),0)),0)</f>
        <v>0</v>
      </c>
      <c r="BA42" s="1">
        <f>IFERROR(IF($AE42&gt;$AE41,VLOOKUP($AC42+AN$1,STOCK!$F$10:$AB$209,16,0),IF($AE42=$AE41,(IF(BA41&gt;=1,BA41-COUNTIFS($AE41:$AE41,$AC42,AN41:AN41,$AI$1),0)),0)),0)</f>
        <v>0</v>
      </c>
      <c r="BB42" s="1">
        <f>IFERROR(IF($AE42&gt;$AE41,VLOOKUP($AC42+AO$1,STOCK!$F$10:$AB$209,16,0),IF($AE42=$AE41,(IF(BB41&gt;=1,BB41-COUNTIFS($AE41:$AE41,$AC42,AO41:AO41,$AI$1),0)),0)),0)</f>
        <v>0</v>
      </c>
      <c r="BC42" s="1">
        <f>IFERROR(IF($AE42&gt;$AE41,VLOOKUP($AC42+AP$1,STOCK!$F$10:$AB$209,16,0),IF($AE42=$AE41,(IF(BC41&gt;=1,BC41-COUNTIFS($AE41:$AE41,$AC42,AP41:AP41,$AI$1),0)),0)),0)</f>
        <v>0</v>
      </c>
      <c r="BD42" s="1">
        <f>IFERROR(IF($AE42&gt;$AE41,VLOOKUP($AC42+AQ$1,STOCK!$F$10:$AB$209,16,0),IF($AE42=$AE41,(IF(BD41&gt;=1,BD41-COUNTIFS($AE41:$AE41,$AC42,AQ41:AQ41,$AI$1),0)),0)),0)</f>
        <v>0</v>
      </c>
      <c r="BE42" s="1">
        <f>IFERROR(IF($AE42&gt;$AE41,VLOOKUP($AC42+AR$1,STOCK!$F$10:$AB$209,16,0),IF($AE42=$AE41,(IF(BE41&gt;=1,BE41-COUNTIFS($AE41:$AE41,$AC42,AR41:AR41,$AI$1),0)),0)),0)</f>
        <v>0</v>
      </c>
      <c r="BF42" s="1">
        <f>IFERROR(IF($AE42&gt;$AE41,VLOOKUP($AC42+AS$1,STOCK!$F$10:$AB$209,16,0),IF($AE42=$AE41,(IF(BF41&gt;=1,BF41-COUNTIFS($AE41:$AE41,$AC42,AS41:AS41,$AI$1),0)),0)),0)</f>
        <v>0</v>
      </c>
      <c r="BG42" s="1">
        <f>IFERROR(IF($AE42&gt;$AE41,VLOOKUP($AC42+AT$1,STOCK!$F$10:$AB$209,16,0),IF($AE42=$AE41,(IF(BG41&gt;=1,BG41-COUNTIFS($AE41:$AE41,$AC42,AT41:AT41,$AI$1),0)),0)),0)</f>
        <v>0</v>
      </c>
      <c r="BH42" s="1">
        <f>IFERROR(IF($AE42&gt;$AE41,VLOOKUP($AC42+AU$1,STOCK!$F$10:$AB$209,16,0),IF($AE42=$AE41,(IF(BH41&gt;=1,BH41-COUNTIFS($AE41:$AE41,$AC42,AU41:AU41,$AI$1),0)),0)),0)</f>
        <v>0</v>
      </c>
      <c r="BI42" s="1">
        <f>IFERROR(IF($AE42&gt;$AE41,VLOOKUP($AC42+AV$1,STOCK!$F$10:$AB$209,16,0),IF($AE42=$AE41,(IF(BI41&gt;=1,BI41-COUNTIFS($AE41:$AE41,$AC42,AV41:AV41,$AI$1),0)),0)),0)</f>
        <v>0</v>
      </c>
      <c r="BJ42" s="1">
        <f>IFERROR(IF($AE42&gt;$AE41,VLOOKUP($AC42+AW$1,STOCK!$F$10:$AB$209,16,0),IF($AE42=$AE41,(IF(BJ41&gt;=1,BJ41-COUNTIFS($AE41:$AE41,$AC42,AW41:AW41,$AI$1),0)),0)),0)</f>
        <v>0</v>
      </c>
      <c r="BK42" s="1">
        <f>IFERROR(IF($AE42&gt;$AE41,VLOOKUP($AC42+AX$1,STOCK!$F$10:$AB$209,16,0),IF($AE42=$AE41,(IF(BK41&gt;=1,BK41-COUNTIFS($AE41:$AE41,$AC42,AX41:AX41,$AI$1),0)),0)),0)</f>
        <v>0</v>
      </c>
      <c r="BL42" s="1">
        <f>IFERROR(IF($AE42&gt;$AE41,VLOOKUP($AC42+AL$1,STOCK!$F$10:$AB$209,17,0),IF($AE42=$AE41,(IF(BL41&gt;=1,BL41-COUNTIFS($AE41:$AE41,$AC42,AL41:AL41,$AI$2),0)),0)),0)</f>
        <v>0</v>
      </c>
      <c r="BM42" s="1">
        <f>IFERROR(IF($AE42&gt;$AE41,VLOOKUP($AC42+AM$1,STOCK!$F$10:$AB$209,17,0),IF($AE42=$AE41,(IF(BM41&gt;=1,BM41-COUNTIFS($AE41:$AE41,$AC42,AM41:AM41,$AI$2),0)),0)),0)</f>
        <v>0</v>
      </c>
      <c r="BN42" s="1">
        <f>IFERROR(IF($AE42&gt;$AE41,VLOOKUP($AC42+AN$1,STOCK!$F$10:$AB$209,17,0),IF($AE42=$AE41,(IF(BN41&gt;=1,BN41-COUNTIFS($AE41:$AE41,$AC42,AN41:AN41,$AI$2),0)),0)),0)</f>
        <v>0</v>
      </c>
      <c r="BO42" s="1">
        <f>IFERROR(IF($AE42&gt;$AE41,VLOOKUP($AC42+AO$1,STOCK!$F$10:$AB$209,17,0),IF($AE42=$AE41,(IF(BO41&gt;=1,BO41-COUNTIFS($AE41:$AE41,$AC42,AO41:AO41,$AI$2),0)),0)),0)</f>
        <v>0</v>
      </c>
      <c r="BP42" s="1">
        <f>IFERROR(IF($AE42&gt;$AE41,VLOOKUP($AC42+AP$1,STOCK!$F$10:$AB$209,17,0),IF($AE42=$AE41,(IF(BP41&gt;=1,BP41-COUNTIFS($AE41:$AE41,$AC42,AP41:AP41,$AI$2),0)),0)),0)</f>
        <v>0</v>
      </c>
      <c r="BQ42" s="1">
        <f>IFERROR(IF($AE42&gt;$AE41,VLOOKUP($AC42+AQ$1,STOCK!$F$10:$AB$209,17,0),IF($AE42=$AE41,(IF(BQ41&gt;=1,BQ41-COUNTIFS($AE41:$AE41,$AC42,AQ41:AQ41,$AI$2),0)),0)),0)</f>
        <v>0</v>
      </c>
      <c r="BR42" s="1">
        <f>IFERROR(IF($AE42&gt;$AE41,VLOOKUP($AC42+AR$1,STOCK!$F$10:$AB$209,17,0),IF($AE42=$AE41,(IF(BR41&gt;=1,BR41-COUNTIFS($AE41:$AE41,$AC42,AR41:AR41,$AI$2),0)),0)),0)</f>
        <v>0</v>
      </c>
      <c r="BS42" s="1">
        <f>IFERROR(IF($AE42&gt;$AE41,VLOOKUP($AC42+AS$1,STOCK!$F$10:$AB$209,17,0),IF($AE42=$AE41,(IF(BS41&gt;=1,BS41-COUNTIFS($AE41:$AE41,$AC42,AS41:AS41,$AI$2),0)),0)),0)</f>
        <v>0</v>
      </c>
      <c r="BT42" s="1">
        <f>IFERROR(IF($AE42&gt;$AE41,VLOOKUP($AC42+AT$1,STOCK!$F$10:$AB$209,17,0),IF($AE42=$AE41,(IF(BT41&gt;=1,BT41-COUNTIFS($AE41:$AE41,$AC42,AT41:AT41,$AI$2),0)),0)),0)</f>
        <v>0</v>
      </c>
      <c r="BU42" s="1">
        <f>IFERROR(IF($AE42&gt;$AE41,VLOOKUP($AC42+AU$1,STOCK!$F$10:$AB$209,17,0),IF($AE42=$AE41,(IF(BU41&gt;=1,BU41-COUNTIFS($AE41:$AE41,$AC42,AU41:AU41,$AI$2),0)),0)),0)</f>
        <v>0</v>
      </c>
      <c r="BV42" s="1">
        <f>IFERROR(IF($AE42&gt;$AE41,VLOOKUP($AC42+AV$1,STOCK!$F$10:$AB$209,17,0),IF($AE42=$AE41,(IF(BV41&gt;=1,BV41-COUNTIFS($AE41:$AE41,$AC42,AV41:AV41,$AI$2),0)),0)),0)</f>
        <v>0</v>
      </c>
      <c r="BW42" s="1">
        <f>IFERROR(IF($AE42&gt;$AE41,VLOOKUP($AC42+AW$1,STOCK!$F$10:$AB$209,17,0),IF($AE42=$AE41,(IF(BW41&gt;=1,BW41-COUNTIFS($AE41:$AE41,$AC42,AW41:AW41,$AI$2),0)),0)),0)</f>
        <v>0</v>
      </c>
      <c r="BX42" s="1">
        <f>IFERROR(IF($AE42&gt;$AE41,VLOOKUP($AC42+AX$1,STOCK!$F$10:$AB$209,17,0),IF($AE42=$AE41,(IF(BX41&gt;=1,BX41-COUNTIFS($AE41:$AE41,$AC42,AX41:AX41,$AI$2),0)),0)),0)</f>
        <v>0</v>
      </c>
    </row>
    <row r="43" spans="4:76" ht="20.100000000000001" customHeight="1" x14ac:dyDescent="0.25">
      <c r="D43" s="1">
        <v>30</v>
      </c>
      <c r="E43" s="1">
        <f>IFERROR(IF($E$13&gt;=D43,SMALL(STUDENT!$O$8:$O$1507,$E$11+D43),0),0)</f>
        <v>0</v>
      </c>
      <c r="F43" s="10">
        <f t="shared" si="2"/>
        <v>0</v>
      </c>
      <c r="G43" s="10" t="str">
        <f>IFERROR(IF($F43&gt;=1,VLOOKUP($E43,STUDENT!$O$8:$Z$1507,3,0),""),"")</f>
        <v/>
      </c>
      <c r="H43" s="9" t="str">
        <f>IFERROR(IF($F43&gt;=1,VLOOKUP($E43,STUDENT!$O$8:$Z$1507,4,0),""),"")</f>
        <v/>
      </c>
      <c r="I43" s="20" t="str">
        <f t="shared" si="3"/>
        <v/>
      </c>
      <c r="J43" s="20" t="str">
        <f t="shared" si="20"/>
        <v/>
      </c>
      <c r="K43" s="20" t="str">
        <f t="shared" si="20"/>
        <v/>
      </c>
      <c r="L43" s="20" t="str">
        <f t="shared" si="20"/>
        <v/>
      </c>
      <c r="M43" s="20" t="str">
        <f t="shared" si="20"/>
        <v/>
      </c>
      <c r="N43" s="20" t="str">
        <f t="shared" si="20"/>
        <v/>
      </c>
      <c r="O43" s="20" t="str">
        <f t="shared" si="20"/>
        <v/>
      </c>
      <c r="P43" s="20" t="str">
        <f t="shared" si="20"/>
        <v/>
      </c>
      <c r="Q43" s="20" t="str">
        <f t="shared" si="20"/>
        <v/>
      </c>
      <c r="R43" s="20" t="str">
        <f t="shared" si="20"/>
        <v/>
      </c>
      <c r="S43" s="20" t="str">
        <f t="shared" si="20"/>
        <v/>
      </c>
      <c r="T43" s="20" t="str">
        <f t="shared" si="20"/>
        <v/>
      </c>
      <c r="U43" s="20" t="str">
        <f t="shared" si="20"/>
        <v/>
      </c>
      <c r="V43" s="21" t="str">
        <f>IFERROR(IF($F43&gt;=1,VLOOKUP($E43,STUDENT!$O$8:$Z$1507,12,0),""),"")</f>
        <v/>
      </c>
      <c r="W43" s="22"/>
      <c r="AC43" s="1">
        <f t="shared" si="4"/>
        <v>0</v>
      </c>
      <c r="AD43" s="1">
        <f>IFERROR(IF(LEN(AK43)&gt;=1,VLOOKUP(HLOOKUP(AK43,PROFILE!$K$5:$V$8,4,0),PROFILE!$F$1:$G$3,2,0),0),0)</f>
        <v>0</v>
      </c>
      <c r="AE43" s="1">
        <f t="shared" si="5"/>
        <v>0</v>
      </c>
      <c r="AF43" s="1">
        <v>30</v>
      </c>
      <c r="AG43" s="1">
        <f>IFERROR(IF($AG$12&gt;=AF43,SMALL(STUDENT!$O$8:$O$1507,$AG$11+AF43),0),0)</f>
        <v>0</v>
      </c>
      <c r="AH43" s="1">
        <f t="shared" si="6"/>
        <v>0</v>
      </c>
      <c r="AI43" s="1" t="str">
        <f>IFERROR(IF($AH43&gt;=1,VLOOKUP($AG43,STUDENT!$O$8:$Z$1507,3,0),""),"")</f>
        <v/>
      </c>
      <c r="AJ43" s="1" t="str">
        <f>IFERROR(IF($AH43&gt;=1,VLOOKUP($AG43,STUDENT!$O$8:$Z$1507,4,0),""),"")</f>
        <v/>
      </c>
      <c r="AK43" s="1" t="str">
        <f>IFERROR(IF($AH43&gt;=1,VLOOKUP($AG43,STUDENT!$O$8:$Z$1507,6,0),""),"")</f>
        <v/>
      </c>
      <c r="AL43" s="1" t="str">
        <f t="shared" si="7"/>
        <v/>
      </c>
      <c r="AM43" s="1" t="str">
        <f t="shared" si="8"/>
        <v/>
      </c>
      <c r="AN43" s="1" t="str">
        <f t="shared" si="9"/>
        <v/>
      </c>
      <c r="AO43" s="1" t="str">
        <f t="shared" si="10"/>
        <v/>
      </c>
      <c r="AP43" s="1" t="str">
        <f t="shared" si="11"/>
        <v/>
      </c>
      <c r="AQ43" s="1" t="str">
        <f t="shared" si="12"/>
        <v/>
      </c>
      <c r="AR43" s="1" t="str">
        <f t="shared" si="13"/>
        <v/>
      </c>
      <c r="AS43" s="1" t="str">
        <f t="shared" si="14"/>
        <v/>
      </c>
      <c r="AT43" s="1" t="str">
        <f t="shared" si="15"/>
        <v/>
      </c>
      <c r="AU43" s="1" t="str">
        <f t="shared" si="16"/>
        <v/>
      </c>
      <c r="AV43" s="1" t="str">
        <f t="shared" si="17"/>
        <v/>
      </c>
      <c r="AW43" s="1" t="str">
        <f t="shared" si="18"/>
        <v/>
      </c>
      <c r="AX43" s="1" t="str">
        <f t="shared" si="19"/>
        <v/>
      </c>
      <c r="AY43" s="1">
        <f>IFERROR(IF($AE43&gt;$AE42,VLOOKUP($AC43+AL$1,STOCK!$F$10:$AB$209,16,0),IF($AE43=$AE42,(IF(AY42&gt;=1,AY42-COUNTIFS($AE42:$AE42,$AC43,AL42:AL42,$AI$1),0)),0)),0)</f>
        <v>0</v>
      </c>
      <c r="AZ43" s="1">
        <f>IFERROR(IF($AE43&gt;$AE42,VLOOKUP($AC43+AM$1,STOCK!$F$10:$AB$209,16,0),IF($AE43=$AE42,(IF(AZ42&gt;=1,AZ42-COUNTIFS($AE42:$AE42,$AC43,AM42:AM42,$AI$1),0)),0)),0)</f>
        <v>0</v>
      </c>
      <c r="BA43" s="1">
        <f>IFERROR(IF($AE43&gt;$AE42,VLOOKUP($AC43+AN$1,STOCK!$F$10:$AB$209,16,0),IF($AE43=$AE42,(IF(BA42&gt;=1,BA42-COUNTIFS($AE42:$AE42,$AC43,AN42:AN42,$AI$1),0)),0)),0)</f>
        <v>0</v>
      </c>
      <c r="BB43" s="1">
        <f>IFERROR(IF($AE43&gt;$AE42,VLOOKUP($AC43+AO$1,STOCK!$F$10:$AB$209,16,0),IF($AE43=$AE42,(IF(BB42&gt;=1,BB42-COUNTIFS($AE42:$AE42,$AC43,AO42:AO42,$AI$1),0)),0)),0)</f>
        <v>0</v>
      </c>
      <c r="BC43" s="1">
        <f>IFERROR(IF($AE43&gt;$AE42,VLOOKUP($AC43+AP$1,STOCK!$F$10:$AB$209,16,0),IF($AE43=$AE42,(IF(BC42&gt;=1,BC42-COUNTIFS($AE42:$AE42,$AC43,AP42:AP42,$AI$1),0)),0)),0)</f>
        <v>0</v>
      </c>
      <c r="BD43" s="1">
        <f>IFERROR(IF($AE43&gt;$AE42,VLOOKUP($AC43+AQ$1,STOCK!$F$10:$AB$209,16,0),IF($AE43=$AE42,(IF(BD42&gt;=1,BD42-COUNTIFS($AE42:$AE42,$AC43,AQ42:AQ42,$AI$1),0)),0)),0)</f>
        <v>0</v>
      </c>
      <c r="BE43" s="1">
        <f>IFERROR(IF($AE43&gt;$AE42,VLOOKUP($AC43+AR$1,STOCK!$F$10:$AB$209,16,0),IF($AE43=$AE42,(IF(BE42&gt;=1,BE42-COUNTIFS($AE42:$AE42,$AC43,AR42:AR42,$AI$1),0)),0)),0)</f>
        <v>0</v>
      </c>
      <c r="BF43" s="1">
        <f>IFERROR(IF($AE43&gt;$AE42,VLOOKUP($AC43+AS$1,STOCK!$F$10:$AB$209,16,0),IF($AE43=$AE42,(IF(BF42&gt;=1,BF42-COUNTIFS($AE42:$AE42,$AC43,AS42:AS42,$AI$1),0)),0)),0)</f>
        <v>0</v>
      </c>
      <c r="BG43" s="1">
        <f>IFERROR(IF($AE43&gt;$AE42,VLOOKUP($AC43+AT$1,STOCK!$F$10:$AB$209,16,0),IF($AE43=$AE42,(IF(BG42&gt;=1,BG42-COUNTIFS($AE42:$AE42,$AC43,AT42:AT42,$AI$1),0)),0)),0)</f>
        <v>0</v>
      </c>
      <c r="BH43" s="1">
        <f>IFERROR(IF($AE43&gt;$AE42,VLOOKUP($AC43+AU$1,STOCK!$F$10:$AB$209,16,0),IF($AE43=$AE42,(IF(BH42&gt;=1,BH42-COUNTIFS($AE42:$AE42,$AC43,AU42:AU42,$AI$1),0)),0)),0)</f>
        <v>0</v>
      </c>
      <c r="BI43" s="1">
        <f>IFERROR(IF($AE43&gt;$AE42,VLOOKUP($AC43+AV$1,STOCK!$F$10:$AB$209,16,0),IF($AE43=$AE42,(IF(BI42&gt;=1,BI42-COUNTIFS($AE42:$AE42,$AC43,AV42:AV42,$AI$1),0)),0)),0)</f>
        <v>0</v>
      </c>
      <c r="BJ43" s="1">
        <f>IFERROR(IF($AE43&gt;$AE42,VLOOKUP($AC43+AW$1,STOCK!$F$10:$AB$209,16,0),IF($AE43=$AE42,(IF(BJ42&gt;=1,BJ42-COUNTIFS($AE42:$AE42,$AC43,AW42:AW42,$AI$1),0)),0)),0)</f>
        <v>0</v>
      </c>
      <c r="BK43" s="1">
        <f>IFERROR(IF($AE43&gt;$AE42,VLOOKUP($AC43+AX$1,STOCK!$F$10:$AB$209,16,0),IF($AE43=$AE42,(IF(BK42&gt;=1,BK42-COUNTIFS($AE42:$AE42,$AC43,AX42:AX42,$AI$1),0)),0)),0)</f>
        <v>0</v>
      </c>
      <c r="BL43" s="1">
        <f>IFERROR(IF($AE43&gt;$AE42,VLOOKUP($AC43+AL$1,STOCK!$F$10:$AB$209,17,0),IF($AE43=$AE42,(IF(BL42&gt;=1,BL42-COUNTIFS($AE42:$AE42,$AC43,AL42:AL42,$AI$2),0)),0)),0)</f>
        <v>0</v>
      </c>
      <c r="BM43" s="1">
        <f>IFERROR(IF($AE43&gt;$AE42,VLOOKUP($AC43+AM$1,STOCK!$F$10:$AB$209,17,0),IF($AE43=$AE42,(IF(BM42&gt;=1,BM42-COUNTIFS($AE42:$AE42,$AC43,AM42:AM42,$AI$2),0)),0)),0)</f>
        <v>0</v>
      </c>
      <c r="BN43" s="1">
        <f>IFERROR(IF($AE43&gt;$AE42,VLOOKUP($AC43+AN$1,STOCK!$F$10:$AB$209,17,0),IF($AE43=$AE42,(IF(BN42&gt;=1,BN42-COUNTIFS($AE42:$AE42,$AC43,AN42:AN42,$AI$2),0)),0)),0)</f>
        <v>0</v>
      </c>
      <c r="BO43" s="1">
        <f>IFERROR(IF($AE43&gt;$AE42,VLOOKUP($AC43+AO$1,STOCK!$F$10:$AB$209,17,0),IF($AE43=$AE42,(IF(BO42&gt;=1,BO42-COUNTIFS($AE42:$AE42,$AC43,AO42:AO42,$AI$2),0)),0)),0)</f>
        <v>0</v>
      </c>
      <c r="BP43" s="1">
        <f>IFERROR(IF($AE43&gt;$AE42,VLOOKUP($AC43+AP$1,STOCK!$F$10:$AB$209,17,0),IF($AE43=$AE42,(IF(BP42&gt;=1,BP42-COUNTIFS($AE42:$AE42,$AC43,AP42:AP42,$AI$2),0)),0)),0)</f>
        <v>0</v>
      </c>
      <c r="BQ43" s="1">
        <f>IFERROR(IF($AE43&gt;$AE42,VLOOKUP($AC43+AQ$1,STOCK!$F$10:$AB$209,17,0),IF($AE43=$AE42,(IF(BQ42&gt;=1,BQ42-COUNTIFS($AE42:$AE42,$AC43,AQ42:AQ42,$AI$2),0)),0)),0)</f>
        <v>0</v>
      </c>
      <c r="BR43" s="1">
        <f>IFERROR(IF($AE43&gt;$AE42,VLOOKUP($AC43+AR$1,STOCK!$F$10:$AB$209,17,0),IF($AE43=$AE42,(IF(BR42&gt;=1,BR42-COUNTIFS($AE42:$AE42,$AC43,AR42:AR42,$AI$2),0)),0)),0)</f>
        <v>0</v>
      </c>
      <c r="BS43" s="1">
        <f>IFERROR(IF($AE43&gt;$AE42,VLOOKUP($AC43+AS$1,STOCK!$F$10:$AB$209,17,0),IF($AE43=$AE42,(IF(BS42&gt;=1,BS42-COUNTIFS($AE42:$AE42,$AC43,AS42:AS42,$AI$2),0)),0)),0)</f>
        <v>0</v>
      </c>
      <c r="BT43" s="1">
        <f>IFERROR(IF($AE43&gt;$AE42,VLOOKUP($AC43+AT$1,STOCK!$F$10:$AB$209,17,0),IF($AE43=$AE42,(IF(BT42&gt;=1,BT42-COUNTIFS($AE42:$AE42,$AC43,AT42:AT42,$AI$2),0)),0)),0)</f>
        <v>0</v>
      </c>
      <c r="BU43" s="1">
        <f>IFERROR(IF($AE43&gt;$AE42,VLOOKUP($AC43+AU$1,STOCK!$F$10:$AB$209,17,0),IF($AE43=$AE42,(IF(BU42&gt;=1,BU42-COUNTIFS($AE42:$AE42,$AC43,AU42:AU42,$AI$2),0)),0)),0)</f>
        <v>0</v>
      </c>
      <c r="BV43" s="1">
        <f>IFERROR(IF($AE43&gt;$AE42,VLOOKUP($AC43+AV$1,STOCK!$F$10:$AB$209,17,0),IF($AE43=$AE42,(IF(BV42&gt;=1,BV42-COUNTIFS($AE42:$AE42,$AC43,AV42:AV42,$AI$2),0)),0)),0)</f>
        <v>0</v>
      </c>
      <c r="BW43" s="1">
        <f>IFERROR(IF($AE43&gt;$AE42,VLOOKUP($AC43+AW$1,STOCK!$F$10:$AB$209,17,0),IF($AE43=$AE42,(IF(BW42&gt;=1,BW42-COUNTIFS($AE42:$AE42,$AC43,AW42:AW42,$AI$2),0)),0)),0)</f>
        <v>0</v>
      </c>
      <c r="BX43" s="1">
        <f>IFERROR(IF($AE43&gt;$AE42,VLOOKUP($AC43+AX$1,STOCK!$F$10:$AB$209,17,0),IF($AE43=$AE42,(IF(BX42&gt;=1,BX42-COUNTIFS($AE42:$AE42,$AC43,AX42:AX42,$AI$2),0)),0)),0)</f>
        <v>0</v>
      </c>
    </row>
    <row r="44" spans="4:76" ht="20.100000000000001" customHeight="1" x14ac:dyDescent="0.25">
      <c r="D44" s="1">
        <v>31</v>
      </c>
      <c r="E44" s="1">
        <f>IFERROR(IF($E$13&gt;=D44,SMALL(STUDENT!$O$8:$O$1507,$E$11+D44),0),0)</f>
        <v>0</v>
      </c>
      <c r="F44" s="10">
        <f t="shared" si="2"/>
        <v>0</v>
      </c>
      <c r="G44" s="10" t="str">
        <f>IFERROR(IF($F44&gt;=1,VLOOKUP($E44,STUDENT!$O$8:$Z$1507,3,0),""),"")</f>
        <v/>
      </c>
      <c r="H44" s="9" t="str">
        <f>IFERROR(IF($F44&gt;=1,VLOOKUP($E44,STUDENT!$O$8:$Z$1507,4,0),""),"")</f>
        <v/>
      </c>
      <c r="I44" s="20" t="str">
        <f t="shared" si="3"/>
        <v/>
      </c>
      <c r="J44" s="20" t="str">
        <f t="shared" si="20"/>
        <v/>
      </c>
      <c r="K44" s="20" t="str">
        <f t="shared" si="20"/>
        <v/>
      </c>
      <c r="L44" s="20" t="str">
        <f t="shared" si="20"/>
        <v/>
      </c>
      <c r="M44" s="20" t="str">
        <f t="shared" si="20"/>
        <v/>
      </c>
      <c r="N44" s="20" t="str">
        <f t="shared" si="20"/>
        <v/>
      </c>
      <c r="O44" s="20" t="str">
        <f t="shared" si="20"/>
        <v/>
      </c>
      <c r="P44" s="20" t="str">
        <f t="shared" si="20"/>
        <v/>
      </c>
      <c r="Q44" s="20" t="str">
        <f t="shared" si="20"/>
        <v/>
      </c>
      <c r="R44" s="20" t="str">
        <f t="shared" si="20"/>
        <v/>
      </c>
      <c r="S44" s="20" t="str">
        <f t="shared" si="20"/>
        <v/>
      </c>
      <c r="T44" s="20" t="str">
        <f t="shared" si="20"/>
        <v/>
      </c>
      <c r="U44" s="20" t="str">
        <f t="shared" si="20"/>
        <v/>
      </c>
      <c r="V44" s="21" t="str">
        <f>IFERROR(IF($F44&gt;=1,VLOOKUP($E44,STUDENT!$O$8:$Z$1507,12,0),""),"")</f>
        <v/>
      </c>
      <c r="W44" s="22"/>
      <c r="AC44" s="1">
        <f t="shared" si="4"/>
        <v>0</v>
      </c>
      <c r="AD44" s="1">
        <f>IFERROR(IF(LEN(AK44)&gt;=1,VLOOKUP(HLOOKUP(AK44,PROFILE!$K$5:$V$8,4,0),PROFILE!$F$1:$G$3,2,0),0),0)</f>
        <v>0</v>
      </c>
      <c r="AE44" s="1">
        <f t="shared" si="5"/>
        <v>0</v>
      </c>
      <c r="AF44" s="1">
        <v>31</v>
      </c>
      <c r="AG44" s="1">
        <f>IFERROR(IF($AG$12&gt;=AF44,SMALL(STUDENT!$O$8:$O$1507,$AG$11+AF44),0),0)</f>
        <v>0</v>
      </c>
      <c r="AH44" s="1">
        <f t="shared" si="6"/>
        <v>0</v>
      </c>
      <c r="AI44" s="1" t="str">
        <f>IFERROR(IF($AH44&gt;=1,VLOOKUP($AG44,STUDENT!$O$8:$Z$1507,3,0),""),"")</f>
        <v/>
      </c>
      <c r="AJ44" s="1" t="str">
        <f>IFERROR(IF($AH44&gt;=1,VLOOKUP($AG44,STUDENT!$O$8:$Z$1507,4,0),""),"")</f>
        <v/>
      </c>
      <c r="AK44" s="1" t="str">
        <f>IFERROR(IF($AH44&gt;=1,VLOOKUP($AG44,STUDENT!$O$8:$Z$1507,6,0),""),"")</f>
        <v/>
      </c>
      <c r="AL44" s="1" t="str">
        <f t="shared" si="7"/>
        <v/>
      </c>
      <c r="AM44" s="1" t="str">
        <f t="shared" si="8"/>
        <v/>
      </c>
      <c r="AN44" s="1" t="str">
        <f t="shared" si="9"/>
        <v/>
      </c>
      <c r="AO44" s="1" t="str">
        <f t="shared" si="10"/>
        <v/>
      </c>
      <c r="AP44" s="1" t="str">
        <f t="shared" si="11"/>
        <v/>
      </c>
      <c r="AQ44" s="1" t="str">
        <f t="shared" si="12"/>
        <v/>
      </c>
      <c r="AR44" s="1" t="str">
        <f t="shared" si="13"/>
        <v/>
      </c>
      <c r="AS44" s="1" t="str">
        <f t="shared" si="14"/>
        <v/>
      </c>
      <c r="AT44" s="1" t="str">
        <f t="shared" si="15"/>
        <v/>
      </c>
      <c r="AU44" s="1" t="str">
        <f t="shared" si="16"/>
        <v/>
      </c>
      <c r="AV44" s="1" t="str">
        <f t="shared" si="17"/>
        <v/>
      </c>
      <c r="AW44" s="1" t="str">
        <f t="shared" si="18"/>
        <v/>
      </c>
      <c r="AX44" s="1" t="str">
        <f t="shared" si="19"/>
        <v/>
      </c>
      <c r="AY44" s="1">
        <f>IFERROR(IF($AE44&gt;$AE43,VLOOKUP($AC44+AL$1,STOCK!$F$10:$AB$209,16,0),IF($AE44=$AE43,(IF(AY43&gt;=1,AY43-COUNTIFS($AE43:$AE43,$AC44,AL43:AL43,$AI$1),0)),0)),0)</f>
        <v>0</v>
      </c>
      <c r="AZ44" s="1">
        <f>IFERROR(IF($AE44&gt;$AE43,VLOOKUP($AC44+AM$1,STOCK!$F$10:$AB$209,16,0),IF($AE44=$AE43,(IF(AZ43&gt;=1,AZ43-COUNTIFS($AE43:$AE43,$AC44,AM43:AM43,$AI$1),0)),0)),0)</f>
        <v>0</v>
      </c>
      <c r="BA44" s="1">
        <f>IFERROR(IF($AE44&gt;$AE43,VLOOKUP($AC44+AN$1,STOCK!$F$10:$AB$209,16,0),IF($AE44=$AE43,(IF(BA43&gt;=1,BA43-COUNTIFS($AE43:$AE43,$AC44,AN43:AN43,$AI$1),0)),0)),0)</f>
        <v>0</v>
      </c>
      <c r="BB44" s="1">
        <f>IFERROR(IF($AE44&gt;$AE43,VLOOKUP($AC44+AO$1,STOCK!$F$10:$AB$209,16,0),IF($AE44=$AE43,(IF(BB43&gt;=1,BB43-COUNTIFS($AE43:$AE43,$AC44,AO43:AO43,$AI$1),0)),0)),0)</f>
        <v>0</v>
      </c>
      <c r="BC44" s="1">
        <f>IFERROR(IF($AE44&gt;$AE43,VLOOKUP($AC44+AP$1,STOCK!$F$10:$AB$209,16,0),IF($AE44=$AE43,(IF(BC43&gt;=1,BC43-COUNTIFS($AE43:$AE43,$AC44,AP43:AP43,$AI$1),0)),0)),0)</f>
        <v>0</v>
      </c>
      <c r="BD44" s="1">
        <f>IFERROR(IF($AE44&gt;$AE43,VLOOKUP($AC44+AQ$1,STOCK!$F$10:$AB$209,16,0),IF($AE44=$AE43,(IF(BD43&gt;=1,BD43-COUNTIFS($AE43:$AE43,$AC44,AQ43:AQ43,$AI$1),0)),0)),0)</f>
        <v>0</v>
      </c>
      <c r="BE44" s="1">
        <f>IFERROR(IF($AE44&gt;$AE43,VLOOKUP($AC44+AR$1,STOCK!$F$10:$AB$209,16,0),IF($AE44=$AE43,(IF(BE43&gt;=1,BE43-COUNTIFS($AE43:$AE43,$AC44,AR43:AR43,$AI$1),0)),0)),0)</f>
        <v>0</v>
      </c>
      <c r="BF44" s="1">
        <f>IFERROR(IF($AE44&gt;$AE43,VLOOKUP($AC44+AS$1,STOCK!$F$10:$AB$209,16,0),IF($AE44=$AE43,(IF(BF43&gt;=1,BF43-COUNTIFS($AE43:$AE43,$AC44,AS43:AS43,$AI$1),0)),0)),0)</f>
        <v>0</v>
      </c>
      <c r="BG44" s="1">
        <f>IFERROR(IF($AE44&gt;$AE43,VLOOKUP($AC44+AT$1,STOCK!$F$10:$AB$209,16,0),IF($AE44=$AE43,(IF(BG43&gt;=1,BG43-COUNTIFS($AE43:$AE43,$AC44,AT43:AT43,$AI$1),0)),0)),0)</f>
        <v>0</v>
      </c>
      <c r="BH44" s="1">
        <f>IFERROR(IF($AE44&gt;$AE43,VLOOKUP($AC44+AU$1,STOCK!$F$10:$AB$209,16,0),IF($AE44=$AE43,(IF(BH43&gt;=1,BH43-COUNTIFS($AE43:$AE43,$AC44,AU43:AU43,$AI$1),0)),0)),0)</f>
        <v>0</v>
      </c>
      <c r="BI44" s="1">
        <f>IFERROR(IF($AE44&gt;$AE43,VLOOKUP($AC44+AV$1,STOCK!$F$10:$AB$209,16,0),IF($AE44=$AE43,(IF(BI43&gt;=1,BI43-COUNTIFS($AE43:$AE43,$AC44,AV43:AV43,$AI$1),0)),0)),0)</f>
        <v>0</v>
      </c>
      <c r="BJ44" s="1">
        <f>IFERROR(IF($AE44&gt;$AE43,VLOOKUP($AC44+AW$1,STOCK!$F$10:$AB$209,16,0),IF($AE44=$AE43,(IF(BJ43&gt;=1,BJ43-COUNTIFS($AE43:$AE43,$AC44,AW43:AW43,$AI$1),0)),0)),0)</f>
        <v>0</v>
      </c>
      <c r="BK44" s="1">
        <f>IFERROR(IF($AE44&gt;$AE43,VLOOKUP($AC44+AX$1,STOCK!$F$10:$AB$209,16,0),IF($AE44=$AE43,(IF(BK43&gt;=1,BK43-COUNTIFS($AE43:$AE43,$AC44,AX43:AX43,$AI$1),0)),0)),0)</f>
        <v>0</v>
      </c>
      <c r="BL44" s="1">
        <f>IFERROR(IF($AE44&gt;$AE43,VLOOKUP($AC44+AL$1,STOCK!$F$10:$AB$209,17,0),IF($AE44=$AE43,(IF(BL43&gt;=1,BL43-COUNTIFS($AE43:$AE43,$AC44,AL43:AL43,$AI$2),0)),0)),0)</f>
        <v>0</v>
      </c>
      <c r="BM44" s="1">
        <f>IFERROR(IF($AE44&gt;$AE43,VLOOKUP($AC44+AM$1,STOCK!$F$10:$AB$209,17,0),IF($AE44=$AE43,(IF(BM43&gt;=1,BM43-COUNTIFS($AE43:$AE43,$AC44,AM43:AM43,$AI$2),0)),0)),0)</f>
        <v>0</v>
      </c>
      <c r="BN44" s="1">
        <f>IFERROR(IF($AE44&gt;$AE43,VLOOKUP($AC44+AN$1,STOCK!$F$10:$AB$209,17,0),IF($AE44=$AE43,(IF(BN43&gt;=1,BN43-COUNTIFS($AE43:$AE43,$AC44,AN43:AN43,$AI$2),0)),0)),0)</f>
        <v>0</v>
      </c>
      <c r="BO44" s="1">
        <f>IFERROR(IF($AE44&gt;$AE43,VLOOKUP($AC44+AO$1,STOCK!$F$10:$AB$209,17,0),IF($AE44=$AE43,(IF(BO43&gt;=1,BO43-COUNTIFS($AE43:$AE43,$AC44,AO43:AO43,$AI$2),0)),0)),0)</f>
        <v>0</v>
      </c>
      <c r="BP44" s="1">
        <f>IFERROR(IF($AE44&gt;$AE43,VLOOKUP($AC44+AP$1,STOCK!$F$10:$AB$209,17,0),IF($AE44=$AE43,(IF(BP43&gt;=1,BP43-COUNTIFS($AE43:$AE43,$AC44,AP43:AP43,$AI$2),0)),0)),0)</f>
        <v>0</v>
      </c>
      <c r="BQ44" s="1">
        <f>IFERROR(IF($AE44&gt;$AE43,VLOOKUP($AC44+AQ$1,STOCK!$F$10:$AB$209,17,0),IF($AE44=$AE43,(IF(BQ43&gt;=1,BQ43-COUNTIFS($AE43:$AE43,$AC44,AQ43:AQ43,$AI$2),0)),0)),0)</f>
        <v>0</v>
      </c>
      <c r="BR44" s="1">
        <f>IFERROR(IF($AE44&gt;$AE43,VLOOKUP($AC44+AR$1,STOCK!$F$10:$AB$209,17,0),IF($AE44=$AE43,(IF(BR43&gt;=1,BR43-COUNTIFS($AE43:$AE43,$AC44,AR43:AR43,$AI$2),0)),0)),0)</f>
        <v>0</v>
      </c>
      <c r="BS44" s="1">
        <f>IFERROR(IF($AE44&gt;$AE43,VLOOKUP($AC44+AS$1,STOCK!$F$10:$AB$209,17,0),IF($AE44=$AE43,(IF(BS43&gt;=1,BS43-COUNTIFS($AE43:$AE43,$AC44,AS43:AS43,$AI$2),0)),0)),0)</f>
        <v>0</v>
      </c>
      <c r="BT44" s="1">
        <f>IFERROR(IF($AE44&gt;$AE43,VLOOKUP($AC44+AT$1,STOCK!$F$10:$AB$209,17,0),IF($AE44=$AE43,(IF(BT43&gt;=1,BT43-COUNTIFS($AE43:$AE43,$AC44,AT43:AT43,$AI$2),0)),0)),0)</f>
        <v>0</v>
      </c>
      <c r="BU44" s="1">
        <f>IFERROR(IF($AE44&gt;$AE43,VLOOKUP($AC44+AU$1,STOCK!$F$10:$AB$209,17,0),IF($AE44=$AE43,(IF(BU43&gt;=1,BU43-COUNTIFS($AE43:$AE43,$AC44,AU43:AU43,$AI$2),0)),0)),0)</f>
        <v>0</v>
      </c>
      <c r="BV44" s="1">
        <f>IFERROR(IF($AE44&gt;$AE43,VLOOKUP($AC44+AV$1,STOCK!$F$10:$AB$209,17,0),IF($AE44=$AE43,(IF(BV43&gt;=1,BV43-COUNTIFS($AE43:$AE43,$AC44,AV43:AV43,$AI$2),0)),0)),0)</f>
        <v>0</v>
      </c>
      <c r="BW44" s="1">
        <f>IFERROR(IF($AE44&gt;$AE43,VLOOKUP($AC44+AW$1,STOCK!$F$10:$AB$209,17,0),IF($AE44=$AE43,(IF(BW43&gt;=1,BW43-COUNTIFS($AE43:$AE43,$AC44,AW43:AW43,$AI$2),0)),0)),0)</f>
        <v>0</v>
      </c>
      <c r="BX44" s="1">
        <f>IFERROR(IF($AE44&gt;$AE43,VLOOKUP($AC44+AX$1,STOCK!$F$10:$AB$209,17,0),IF($AE44=$AE43,(IF(BX43&gt;=1,BX43-COUNTIFS($AE43:$AE43,$AC44,AX43:AX43,$AI$2),0)),0)),0)</f>
        <v>0</v>
      </c>
    </row>
    <row r="45" spans="4:76" ht="20.100000000000001" customHeight="1" x14ac:dyDescent="0.25">
      <c r="D45" s="1">
        <v>32</v>
      </c>
      <c r="E45" s="1">
        <f>IFERROR(IF($E$13&gt;=D45,SMALL(STUDENT!$O$8:$O$1507,$E$11+D45),0),0)</f>
        <v>0</v>
      </c>
      <c r="F45" s="10">
        <f t="shared" si="2"/>
        <v>0</v>
      </c>
      <c r="G45" s="10" t="str">
        <f>IFERROR(IF($F45&gt;=1,VLOOKUP($E45,STUDENT!$O$8:$Z$1507,3,0),""),"")</f>
        <v/>
      </c>
      <c r="H45" s="9" t="str">
        <f>IFERROR(IF($F45&gt;=1,VLOOKUP($E45,STUDENT!$O$8:$Z$1507,4,0),""),"")</f>
        <v/>
      </c>
      <c r="I45" s="20" t="str">
        <f t="shared" si="3"/>
        <v/>
      </c>
      <c r="J45" s="20" t="str">
        <f t="shared" si="20"/>
        <v/>
      </c>
      <c r="K45" s="20" t="str">
        <f t="shared" si="20"/>
        <v/>
      </c>
      <c r="L45" s="20" t="str">
        <f t="shared" si="20"/>
        <v/>
      </c>
      <c r="M45" s="20" t="str">
        <f t="shared" si="20"/>
        <v/>
      </c>
      <c r="N45" s="20" t="str">
        <f t="shared" si="20"/>
        <v/>
      </c>
      <c r="O45" s="20" t="str">
        <f t="shared" si="20"/>
        <v/>
      </c>
      <c r="P45" s="20" t="str">
        <f t="shared" si="20"/>
        <v/>
      </c>
      <c r="Q45" s="20" t="str">
        <f t="shared" si="20"/>
        <v/>
      </c>
      <c r="R45" s="20" t="str">
        <f t="shared" si="20"/>
        <v/>
      </c>
      <c r="S45" s="20" t="str">
        <f t="shared" si="20"/>
        <v/>
      </c>
      <c r="T45" s="20" t="str">
        <f t="shared" si="20"/>
        <v/>
      </c>
      <c r="U45" s="20" t="str">
        <f t="shared" si="20"/>
        <v/>
      </c>
      <c r="V45" s="21" t="str">
        <f>IFERROR(IF($F45&gt;=1,VLOOKUP($E45,STUDENT!$O$8:$Z$1507,12,0),""),"")</f>
        <v/>
      </c>
      <c r="W45" s="22"/>
      <c r="AC45" s="1">
        <f t="shared" si="4"/>
        <v>0</v>
      </c>
      <c r="AD45" s="1">
        <f>IFERROR(IF(LEN(AK45)&gt;=1,VLOOKUP(HLOOKUP(AK45,PROFILE!$K$5:$V$8,4,0),PROFILE!$F$1:$G$3,2,0),0),0)</f>
        <v>0</v>
      </c>
      <c r="AE45" s="1">
        <f t="shared" si="5"/>
        <v>0</v>
      </c>
      <c r="AF45" s="1">
        <v>32</v>
      </c>
      <c r="AG45" s="1">
        <f>IFERROR(IF($AG$12&gt;=AF45,SMALL(STUDENT!$O$8:$O$1507,$AG$11+AF45),0),0)</f>
        <v>0</v>
      </c>
      <c r="AH45" s="1">
        <f t="shared" si="6"/>
        <v>0</v>
      </c>
      <c r="AI45" s="1" t="str">
        <f>IFERROR(IF($AH45&gt;=1,VLOOKUP($AG45,STUDENT!$O$8:$Z$1507,3,0),""),"")</f>
        <v/>
      </c>
      <c r="AJ45" s="1" t="str">
        <f>IFERROR(IF($AH45&gt;=1,VLOOKUP($AG45,STUDENT!$O$8:$Z$1507,4,0),""),"")</f>
        <v/>
      </c>
      <c r="AK45" s="1" t="str">
        <f>IFERROR(IF($AH45&gt;=1,VLOOKUP($AG45,STUDENT!$O$8:$Z$1507,6,0),""),"")</f>
        <v/>
      </c>
      <c r="AL45" s="1" t="str">
        <f t="shared" si="7"/>
        <v/>
      </c>
      <c r="AM45" s="1" t="str">
        <f t="shared" si="8"/>
        <v/>
      </c>
      <c r="AN45" s="1" t="str">
        <f t="shared" si="9"/>
        <v/>
      </c>
      <c r="AO45" s="1" t="str">
        <f t="shared" si="10"/>
        <v/>
      </c>
      <c r="AP45" s="1" t="str">
        <f t="shared" si="11"/>
        <v/>
      </c>
      <c r="AQ45" s="1" t="str">
        <f t="shared" si="12"/>
        <v/>
      </c>
      <c r="AR45" s="1" t="str">
        <f t="shared" si="13"/>
        <v/>
      </c>
      <c r="AS45" s="1" t="str">
        <f t="shared" si="14"/>
        <v/>
      </c>
      <c r="AT45" s="1" t="str">
        <f t="shared" si="15"/>
        <v/>
      </c>
      <c r="AU45" s="1" t="str">
        <f t="shared" si="16"/>
        <v/>
      </c>
      <c r="AV45" s="1" t="str">
        <f t="shared" si="17"/>
        <v/>
      </c>
      <c r="AW45" s="1" t="str">
        <f t="shared" si="18"/>
        <v/>
      </c>
      <c r="AX45" s="1" t="str">
        <f t="shared" si="19"/>
        <v/>
      </c>
      <c r="AY45" s="1">
        <f>IFERROR(IF($AE45&gt;$AE44,VLOOKUP($AC45+AL$1,STOCK!$F$10:$AB$209,16,0),IF($AE45=$AE44,(IF(AY44&gt;=1,AY44-COUNTIFS($AE44:$AE44,$AC45,AL44:AL44,$AI$1),0)),0)),0)</f>
        <v>0</v>
      </c>
      <c r="AZ45" s="1">
        <f>IFERROR(IF($AE45&gt;$AE44,VLOOKUP($AC45+AM$1,STOCK!$F$10:$AB$209,16,0),IF($AE45=$AE44,(IF(AZ44&gt;=1,AZ44-COUNTIFS($AE44:$AE44,$AC45,AM44:AM44,$AI$1),0)),0)),0)</f>
        <v>0</v>
      </c>
      <c r="BA45" s="1">
        <f>IFERROR(IF($AE45&gt;$AE44,VLOOKUP($AC45+AN$1,STOCK!$F$10:$AB$209,16,0),IF($AE45=$AE44,(IF(BA44&gt;=1,BA44-COUNTIFS($AE44:$AE44,$AC45,AN44:AN44,$AI$1),0)),0)),0)</f>
        <v>0</v>
      </c>
      <c r="BB45" s="1">
        <f>IFERROR(IF($AE45&gt;$AE44,VLOOKUP($AC45+AO$1,STOCK!$F$10:$AB$209,16,0),IF($AE45=$AE44,(IF(BB44&gt;=1,BB44-COUNTIFS($AE44:$AE44,$AC45,AO44:AO44,$AI$1),0)),0)),0)</f>
        <v>0</v>
      </c>
      <c r="BC45" s="1">
        <f>IFERROR(IF($AE45&gt;$AE44,VLOOKUP($AC45+AP$1,STOCK!$F$10:$AB$209,16,0),IF($AE45=$AE44,(IF(BC44&gt;=1,BC44-COUNTIFS($AE44:$AE44,$AC45,AP44:AP44,$AI$1),0)),0)),0)</f>
        <v>0</v>
      </c>
      <c r="BD45" s="1">
        <f>IFERROR(IF($AE45&gt;$AE44,VLOOKUP($AC45+AQ$1,STOCK!$F$10:$AB$209,16,0),IF($AE45=$AE44,(IF(BD44&gt;=1,BD44-COUNTIFS($AE44:$AE44,$AC45,AQ44:AQ44,$AI$1),0)),0)),0)</f>
        <v>0</v>
      </c>
      <c r="BE45" s="1">
        <f>IFERROR(IF($AE45&gt;$AE44,VLOOKUP($AC45+AR$1,STOCK!$F$10:$AB$209,16,0),IF($AE45=$AE44,(IF(BE44&gt;=1,BE44-COUNTIFS($AE44:$AE44,$AC45,AR44:AR44,$AI$1),0)),0)),0)</f>
        <v>0</v>
      </c>
      <c r="BF45" s="1">
        <f>IFERROR(IF($AE45&gt;$AE44,VLOOKUP($AC45+AS$1,STOCK!$F$10:$AB$209,16,0),IF($AE45=$AE44,(IF(BF44&gt;=1,BF44-COUNTIFS($AE44:$AE44,$AC45,AS44:AS44,$AI$1),0)),0)),0)</f>
        <v>0</v>
      </c>
      <c r="BG45" s="1">
        <f>IFERROR(IF($AE45&gt;$AE44,VLOOKUP($AC45+AT$1,STOCK!$F$10:$AB$209,16,0),IF($AE45=$AE44,(IF(BG44&gt;=1,BG44-COUNTIFS($AE44:$AE44,$AC45,AT44:AT44,$AI$1),0)),0)),0)</f>
        <v>0</v>
      </c>
      <c r="BH45" s="1">
        <f>IFERROR(IF($AE45&gt;$AE44,VLOOKUP($AC45+AU$1,STOCK!$F$10:$AB$209,16,0),IF($AE45=$AE44,(IF(BH44&gt;=1,BH44-COUNTIFS($AE44:$AE44,$AC45,AU44:AU44,$AI$1),0)),0)),0)</f>
        <v>0</v>
      </c>
      <c r="BI45" s="1">
        <f>IFERROR(IF($AE45&gt;$AE44,VLOOKUP($AC45+AV$1,STOCK!$F$10:$AB$209,16,0),IF($AE45=$AE44,(IF(BI44&gt;=1,BI44-COUNTIFS($AE44:$AE44,$AC45,AV44:AV44,$AI$1),0)),0)),0)</f>
        <v>0</v>
      </c>
      <c r="BJ45" s="1">
        <f>IFERROR(IF($AE45&gt;$AE44,VLOOKUP($AC45+AW$1,STOCK!$F$10:$AB$209,16,0),IF($AE45=$AE44,(IF(BJ44&gt;=1,BJ44-COUNTIFS($AE44:$AE44,$AC45,AW44:AW44,$AI$1),0)),0)),0)</f>
        <v>0</v>
      </c>
      <c r="BK45" s="1">
        <f>IFERROR(IF($AE45&gt;$AE44,VLOOKUP($AC45+AX$1,STOCK!$F$10:$AB$209,16,0),IF($AE45=$AE44,(IF(BK44&gt;=1,BK44-COUNTIFS($AE44:$AE44,$AC45,AX44:AX44,$AI$1),0)),0)),0)</f>
        <v>0</v>
      </c>
      <c r="BL45" s="1">
        <f>IFERROR(IF($AE45&gt;$AE44,VLOOKUP($AC45+AL$1,STOCK!$F$10:$AB$209,17,0),IF($AE45=$AE44,(IF(BL44&gt;=1,BL44-COUNTIFS($AE44:$AE44,$AC45,AL44:AL44,$AI$2),0)),0)),0)</f>
        <v>0</v>
      </c>
      <c r="BM45" s="1">
        <f>IFERROR(IF($AE45&gt;$AE44,VLOOKUP($AC45+AM$1,STOCK!$F$10:$AB$209,17,0),IF($AE45=$AE44,(IF(BM44&gt;=1,BM44-COUNTIFS($AE44:$AE44,$AC45,AM44:AM44,$AI$2),0)),0)),0)</f>
        <v>0</v>
      </c>
      <c r="BN45" s="1">
        <f>IFERROR(IF($AE45&gt;$AE44,VLOOKUP($AC45+AN$1,STOCK!$F$10:$AB$209,17,0),IF($AE45=$AE44,(IF(BN44&gt;=1,BN44-COUNTIFS($AE44:$AE44,$AC45,AN44:AN44,$AI$2),0)),0)),0)</f>
        <v>0</v>
      </c>
      <c r="BO45" s="1">
        <f>IFERROR(IF($AE45&gt;$AE44,VLOOKUP($AC45+AO$1,STOCK!$F$10:$AB$209,17,0),IF($AE45=$AE44,(IF(BO44&gt;=1,BO44-COUNTIFS($AE44:$AE44,$AC45,AO44:AO44,$AI$2),0)),0)),0)</f>
        <v>0</v>
      </c>
      <c r="BP45" s="1">
        <f>IFERROR(IF($AE45&gt;$AE44,VLOOKUP($AC45+AP$1,STOCK!$F$10:$AB$209,17,0),IF($AE45=$AE44,(IF(BP44&gt;=1,BP44-COUNTIFS($AE44:$AE44,$AC45,AP44:AP44,$AI$2),0)),0)),0)</f>
        <v>0</v>
      </c>
      <c r="BQ45" s="1">
        <f>IFERROR(IF($AE45&gt;$AE44,VLOOKUP($AC45+AQ$1,STOCK!$F$10:$AB$209,17,0),IF($AE45=$AE44,(IF(BQ44&gt;=1,BQ44-COUNTIFS($AE44:$AE44,$AC45,AQ44:AQ44,$AI$2),0)),0)),0)</f>
        <v>0</v>
      </c>
      <c r="BR45" s="1">
        <f>IFERROR(IF($AE45&gt;$AE44,VLOOKUP($AC45+AR$1,STOCK!$F$10:$AB$209,17,0),IF($AE45=$AE44,(IF(BR44&gt;=1,BR44-COUNTIFS($AE44:$AE44,$AC45,AR44:AR44,$AI$2),0)),0)),0)</f>
        <v>0</v>
      </c>
      <c r="BS45" s="1">
        <f>IFERROR(IF($AE45&gt;$AE44,VLOOKUP($AC45+AS$1,STOCK!$F$10:$AB$209,17,0),IF($AE45=$AE44,(IF(BS44&gt;=1,BS44-COUNTIFS($AE44:$AE44,$AC45,AS44:AS44,$AI$2),0)),0)),0)</f>
        <v>0</v>
      </c>
      <c r="BT45" s="1">
        <f>IFERROR(IF($AE45&gt;$AE44,VLOOKUP($AC45+AT$1,STOCK!$F$10:$AB$209,17,0),IF($AE45=$AE44,(IF(BT44&gt;=1,BT44-COUNTIFS($AE44:$AE44,$AC45,AT44:AT44,$AI$2),0)),0)),0)</f>
        <v>0</v>
      </c>
      <c r="BU45" s="1">
        <f>IFERROR(IF($AE45&gt;$AE44,VLOOKUP($AC45+AU$1,STOCK!$F$10:$AB$209,17,0),IF($AE45=$AE44,(IF(BU44&gt;=1,BU44-COUNTIFS($AE44:$AE44,$AC45,AU44:AU44,$AI$2),0)),0)),0)</f>
        <v>0</v>
      </c>
      <c r="BV45" s="1">
        <f>IFERROR(IF($AE45&gt;$AE44,VLOOKUP($AC45+AV$1,STOCK!$F$10:$AB$209,17,0),IF($AE45=$AE44,(IF(BV44&gt;=1,BV44-COUNTIFS($AE44:$AE44,$AC45,AV44:AV44,$AI$2),0)),0)),0)</f>
        <v>0</v>
      </c>
      <c r="BW45" s="1">
        <f>IFERROR(IF($AE45&gt;$AE44,VLOOKUP($AC45+AW$1,STOCK!$F$10:$AB$209,17,0),IF($AE45=$AE44,(IF(BW44&gt;=1,BW44-COUNTIFS($AE44:$AE44,$AC45,AW44:AW44,$AI$2),0)),0)),0)</f>
        <v>0</v>
      </c>
      <c r="BX45" s="1">
        <f>IFERROR(IF($AE45&gt;$AE44,VLOOKUP($AC45+AX$1,STOCK!$F$10:$AB$209,17,0),IF($AE45=$AE44,(IF(BX44&gt;=1,BX44-COUNTIFS($AE44:$AE44,$AC45,AX44:AX44,$AI$2),0)),0)),0)</f>
        <v>0</v>
      </c>
    </row>
    <row r="46" spans="4:76" ht="20.100000000000001" customHeight="1" x14ac:dyDescent="0.25">
      <c r="D46" s="1">
        <v>33</v>
      </c>
      <c r="E46" s="1">
        <f>IFERROR(IF($E$13&gt;=D46,SMALL(STUDENT!$O$8:$O$1507,$E$11+D46),0),0)</f>
        <v>0</v>
      </c>
      <c r="F46" s="10">
        <f t="shared" si="2"/>
        <v>0</v>
      </c>
      <c r="G46" s="10" t="str">
        <f>IFERROR(IF($F46&gt;=1,VLOOKUP($E46,STUDENT!$O$8:$Z$1507,3,0),""),"")</f>
        <v/>
      </c>
      <c r="H46" s="9" t="str">
        <f>IFERROR(IF($F46&gt;=1,VLOOKUP($E46,STUDENT!$O$8:$Z$1507,4,0),""),"")</f>
        <v/>
      </c>
      <c r="I46" s="20" t="str">
        <f t="shared" si="3"/>
        <v/>
      </c>
      <c r="J46" s="20" t="str">
        <f t="shared" ref="J46:U61" si="21">IFERROR(IF($F46&gt;=1,VLOOKUP($E46,$AG$14:$AX$1513,J$5,0),""),"")</f>
        <v/>
      </c>
      <c r="K46" s="20" t="str">
        <f t="shared" si="21"/>
        <v/>
      </c>
      <c r="L46" s="20" t="str">
        <f t="shared" si="21"/>
        <v/>
      </c>
      <c r="M46" s="20" t="str">
        <f t="shared" si="21"/>
        <v/>
      </c>
      <c r="N46" s="20" t="str">
        <f t="shared" si="21"/>
        <v/>
      </c>
      <c r="O46" s="20" t="str">
        <f t="shared" si="21"/>
        <v/>
      </c>
      <c r="P46" s="20" t="str">
        <f t="shared" si="21"/>
        <v/>
      </c>
      <c r="Q46" s="20" t="str">
        <f t="shared" si="21"/>
        <v/>
      </c>
      <c r="R46" s="20" t="str">
        <f t="shared" si="21"/>
        <v/>
      </c>
      <c r="S46" s="20" t="str">
        <f t="shared" si="21"/>
        <v/>
      </c>
      <c r="T46" s="20" t="str">
        <f t="shared" si="21"/>
        <v/>
      </c>
      <c r="U46" s="20" t="str">
        <f t="shared" si="21"/>
        <v/>
      </c>
      <c r="V46" s="21" t="str">
        <f>IFERROR(IF($F46&gt;=1,VLOOKUP($E46,STUDENT!$O$8:$Z$1507,12,0),""),"")</f>
        <v/>
      </c>
      <c r="W46" s="22"/>
      <c r="AC46" s="1">
        <f t="shared" si="4"/>
        <v>0</v>
      </c>
      <c r="AD46" s="1">
        <f>IFERROR(IF(LEN(AK46)&gt;=1,VLOOKUP(HLOOKUP(AK46,PROFILE!$K$5:$V$8,4,0),PROFILE!$F$1:$G$3,2,0),0),0)</f>
        <v>0</v>
      </c>
      <c r="AE46" s="1">
        <f t="shared" si="5"/>
        <v>0</v>
      </c>
      <c r="AF46" s="1">
        <v>33</v>
      </c>
      <c r="AG46" s="1">
        <f>IFERROR(IF($AG$12&gt;=AF46,SMALL(STUDENT!$O$8:$O$1507,$AG$11+AF46),0),0)</f>
        <v>0</v>
      </c>
      <c r="AH46" s="1">
        <f t="shared" si="6"/>
        <v>0</v>
      </c>
      <c r="AI46" s="1" t="str">
        <f>IFERROR(IF($AH46&gt;=1,VLOOKUP($AG46,STUDENT!$O$8:$Z$1507,3,0),""),"")</f>
        <v/>
      </c>
      <c r="AJ46" s="1" t="str">
        <f>IFERROR(IF($AH46&gt;=1,VLOOKUP($AG46,STUDENT!$O$8:$Z$1507,4,0),""),"")</f>
        <v/>
      </c>
      <c r="AK46" s="1" t="str">
        <f>IFERROR(IF($AH46&gt;=1,VLOOKUP($AG46,STUDENT!$O$8:$Z$1507,6,0),""),"")</f>
        <v/>
      </c>
      <c r="AL46" s="1" t="str">
        <f t="shared" si="7"/>
        <v/>
      </c>
      <c r="AM46" s="1" t="str">
        <f t="shared" si="8"/>
        <v/>
      </c>
      <c r="AN46" s="1" t="str">
        <f t="shared" si="9"/>
        <v/>
      </c>
      <c r="AO46" s="1" t="str">
        <f t="shared" si="10"/>
        <v/>
      </c>
      <c r="AP46" s="1" t="str">
        <f t="shared" si="11"/>
        <v/>
      </c>
      <c r="AQ46" s="1" t="str">
        <f t="shared" si="12"/>
        <v/>
      </c>
      <c r="AR46" s="1" t="str">
        <f t="shared" si="13"/>
        <v/>
      </c>
      <c r="AS46" s="1" t="str">
        <f t="shared" si="14"/>
        <v/>
      </c>
      <c r="AT46" s="1" t="str">
        <f t="shared" si="15"/>
        <v/>
      </c>
      <c r="AU46" s="1" t="str">
        <f t="shared" si="16"/>
        <v/>
      </c>
      <c r="AV46" s="1" t="str">
        <f t="shared" si="17"/>
        <v/>
      </c>
      <c r="AW46" s="1" t="str">
        <f t="shared" si="18"/>
        <v/>
      </c>
      <c r="AX46" s="1" t="str">
        <f t="shared" si="19"/>
        <v/>
      </c>
      <c r="AY46" s="1">
        <f>IFERROR(IF($AE46&gt;$AE45,VLOOKUP($AC46+AL$1,STOCK!$F$10:$AB$209,16,0),IF($AE46=$AE45,(IF(AY45&gt;=1,AY45-COUNTIFS($AE45:$AE45,$AC46,AL45:AL45,$AI$1),0)),0)),0)</f>
        <v>0</v>
      </c>
      <c r="AZ46" s="1">
        <f>IFERROR(IF($AE46&gt;$AE45,VLOOKUP($AC46+AM$1,STOCK!$F$10:$AB$209,16,0),IF($AE46=$AE45,(IF(AZ45&gt;=1,AZ45-COUNTIFS($AE45:$AE45,$AC46,AM45:AM45,$AI$1),0)),0)),0)</f>
        <v>0</v>
      </c>
      <c r="BA46" s="1">
        <f>IFERROR(IF($AE46&gt;$AE45,VLOOKUP($AC46+AN$1,STOCK!$F$10:$AB$209,16,0),IF($AE46=$AE45,(IF(BA45&gt;=1,BA45-COUNTIFS($AE45:$AE45,$AC46,AN45:AN45,$AI$1),0)),0)),0)</f>
        <v>0</v>
      </c>
      <c r="BB46" s="1">
        <f>IFERROR(IF($AE46&gt;$AE45,VLOOKUP($AC46+AO$1,STOCK!$F$10:$AB$209,16,0),IF($AE46=$AE45,(IF(BB45&gt;=1,BB45-COUNTIFS($AE45:$AE45,$AC46,AO45:AO45,$AI$1),0)),0)),0)</f>
        <v>0</v>
      </c>
      <c r="BC46" s="1">
        <f>IFERROR(IF($AE46&gt;$AE45,VLOOKUP($AC46+AP$1,STOCK!$F$10:$AB$209,16,0),IF($AE46=$AE45,(IF(BC45&gt;=1,BC45-COUNTIFS($AE45:$AE45,$AC46,AP45:AP45,$AI$1),0)),0)),0)</f>
        <v>0</v>
      </c>
      <c r="BD46" s="1">
        <f>IFERROR(IF($AE46&gt;$AE45,VLOOKUP($AC46+AQ$1,STOCK!$F$10:$AB$209,16,0),IF($AE46=$AE45,(IF(BD45&gt;=1,BD45-COUNTIFS($AE45:$AE45,$AC46,AQ45:AQ45,$AI$1),0)),0)),0)</f>
        <v>0</v>
      </c>
      <c r="BE46" s="1">
        <f>IFERROR(IF($AE46&gt;$AE45,VLOOKUP($AC46+AR$1,STOCK!$F$10:$AB$209,16,0),IF($AE46=$AE45,(IF(BE45&gt;=1,BE45-COUNTIFS($AE45:$AE45,$AC46,AR45:AR45,$AI$1),0)),0)),0)</f>
        <v>0</v>
      </c>
      <c r="BF46" s="1">
        <f>IFERROR(IF($AE46&gt;$AE45,VLOOKUP($AC46+AS$1,STOCK!$F$10:$AB$209,16,0),IF($AE46=$AE45,(IF(BF45&gt;=1,BF45-COUNTIFS($AE45:$AE45,$AC46,AS45:AS45,$AI$1),0)),0)),0)</f>
        <v>0</v>
      </c>
      <c r="BG46" s="1">
        <f>IFERROR(IF($AE46&gt;$AE45,VLOOKUP($AC46+AT$1,STOCK!$F$10:$AB$209,16,0),IF($AE46=$AE45,(IF(BG45&gt;=1,BG45-COUNTIFS($AE45:$AE45,$AC46,AT45:AT45,$AI$1),0)),0)),0)</f>
        <v>0</v>
      </c>
      <c r="BH46" s="1">
        <f>IFERROR(IF($AE46&gt;$AE45,VLOOKUP($AC46+AU$1,STOCK!$F$10:$AB$209,16,0),IF($AE46=$AE45,(IF(BH45&gt;=1,BH45-COUNTIFS($AE45:$AE45,$AC46,AU45:AU45,$AI$1),0)),0)),0)</f>
        <v>0</v>
      </c>
      <c r="BI46" s="1">
        <f>IFERROR(IF($AE46&gt;$AE45,VLOOKUP($AC46+AV$1,STOCK!$F$10:$AB$209,16,0),IF($AE46=$AE45,(IF(BI45&gt;=1,BI45-COUNTIFS($AE45:$AE45,$AC46,AV45:AV45,$AI$1),0)),0)),0)</f>
        <v>0</v>
      </c>
      <c r="BJ46" s="1">
        <f>IFERROR(IF($AE46&gt;$AE45,VLOOKUP($AC46+AW$1,STOCK!$F$10:$AB$209,16,0),IF($AE46=$AE45,(IF(BJ45&gt;=1,BJ45-COUNTIFS($AE45:$AE45,$AC46,AW45:AW45,$AI$1),0)),0)),0)</f>
        <v>0</v>
      </c>
      <c r="BK46" s="1">
        <f>IFERROR(IF($AE46&gt;$AE45,VLOOKUP($AC46+AX$1,STOCK!$F$10:$AB$209,16,0),IF($AE46=$AE45,(IF(BK45&gt;=1,BK45-COUNTIFS($AE45:$AE45,$AC46,AX45:AX45,$AI$1),0)),0)),0)</f>
        <v>0</v>
      </c>
      <c r="BL46" s="1">
        <f>IFERROR(IF($AE46&gt;$AE45,VLOOKUP($AC46+AL$1,STOCK!$F$10:$AB$209,17,0),IF($AE46=$AE45,(IF(BL45&gt;=1,BL45-COUNTIFS($AE45:$AE45,$AC46,AL45:AL45,$AI$2),0)),0)),0)</f>
        <v>0</v>
      </c>
      <c r="BM46" s="1">
        <f>IFERROR(IF($AE46&gt;$AE45,VLOOKUP($AC46+AM$1,STOCK!$F$10:$AB$209,17,0),IF($AE46=$AE45,(IF(BM45&gt;=1,BM45-COUNTIFS($AE45:$AE45,$AC46,AM45:AM45,$AI$2),0)),0)),0)</f>
        <v>0</v>
      </c>
      <c r="BN46" s="1">
        <f>IFERROR(IF($AE46&gt;$AE45,VLOOKUP($AC46+AN$1,STOCK!$F$10:$AB$209,17,0),IF($AE46=$AE45,(IF(BN45&gt;=1,BN45-COUNTIFS($AE45:$AE45,$AC46,AN45:AN45,$AI$2),0)),0)),0)</f>
        <v>0</v>
      </c>
      <c r="BO46" s="1">
        <f>IFERROR(IF($AE46&gt;$AE45,VLOOKUP($AC46+AO$1,STOCK!$F$10:$AB$209,17,0),IF($AE46=$AE45,(IF(BO45&gt;=1,BO45-COUNTIFS($AE45:$AE45,$AC46,AO45:AO45,$AI$2),0)),0)),0)</f>
        <v>0</v>
      </c>
      <c r="BP46" s="1">
        <f>IFERROR(IF($AE46&gt;$AE45,VLOOKUP($AC46+AP$1,STOCK!$F$10:$AB$209,17,0),IF($AE46=$AE45,(IF(BP45&gt;=1,BP45-COUNTIFS($AE45:$AE45,$AC46,AP45:AP45,$AI$2),0)),0)),0)</f>
        <v>0</v>
      </c>
      <c r="BQ46" s="1">
        <f>IFERROR(IF($AE46&gt;$AE45,VLOOKUP($AC46+AQ$1,STOCK!$F$10:$AB$209,17,0),IF($AE46=$AE45,(IF(BQ45&gt;=1,BQ45-COUNTIFS($AE45:$AE45,$AC46,AQ45:AQ45,$AI$2),0)),0)),0)</f>
        <v>0</v>
      </c>
      <c r="BR46" s="1">
        <f>IFERROR(IF($AE46&gt;$AE45,VLOOKUP($AC46+AR$1,STOCK!$F$10:$AB$209,17,0),IF($AE46=$AE45,(IF(BR45&gt;=1,BR45-COUNTIFS($AE45:$AE45,$AC46,AR45:AR45,$AI$2),0)),0)),0)</f>
        <v>0</v>
      </c>
      <c r="BS46" s="1">
        <f>IFERROR(IF($AE46&gt;$AE45,VLOOKUP($AC46+AS$1,STOCK!$F$10:$AB$209,17,0),IF($AE46=$AE45,(IF(BS45&gt;=1,BS45-COUNTIFS($AE45:$AE45,$AC46,AS45:AS45,$AI$2),0)),0)),0)</f>
        <v>0</v>
      </c>
      <c r="BT46" s="1">
        <f>IFERROR(IF($AE46&gt;$AE45,VLOOKUP($AC46+AT$1,STOCK!$F$10:$AB$209,17,0),IF($AE46=$AE45,(IF(BT45&gt;=1,BT45-COUNTIFS($AE45:$AE45,$AC46,AT45:AT45,$AI$2),0)),0)),0)</f>
        <v>0</v>
      </c>
      <c r="BU46" s="1">
        <f>IFERROR(IF($AE46&gt;$AE45,VLOOKUP($AC46+AU$1,STOCK!$F$10:$AB$209,17,0),IF($AE46=$AE45,(IF(BU45&gt;=1,BU45-COUNTIFS($AE45:$AE45,$AC46,AU45:AU45,$AI$2),0)),0)),0)</f>
        <v>0</v>
      </c>
      <c r="BV46" s="1">
        <f>IFERROR(IF($AE46&gt;$AE45,VLOOKUP($AC46+AV$1,STOCK!$F$10:$AB$209,17,0),IF($AE46=$AE45,(IF(BV45&gt;=1,BV45-COUNTIFS($AE45:$AE45,$AC46,AV45:AV45,$AI$2),0)),0)),0)</f>
        <v>0</v>
      </c>
      <c r="BW46" s="1">
        <f>IFERROR(IF($AE46&gt;$AE45,VLOOKUP($AC46+AW$1,STOCK!$F$10:$AB$209,17,0),IF($AE46=$AE45,(IF(BW45&gt;=1,BW45-COUNTIFS($AE45:$AE45,$AC46,AW45:AW45,$AI$2),0)),0)),0)</f>
        <v>0</v>
      </c>
      <c r="BX46" s="1">
        <f>IFERROR(IF($AE46&gt;$AE45,VLOOKUP($AC46+AX$1,STOCK!$F$10:$AB$209,17,0),IF($AE46=$AE45,(IF(BX45&gt;=1,BX45-COUNTIFS($AE45:$AE45,$AC46,AX45:AX45,$AI$2),0)),0)),0)</f>
        <v>0</v>
      </c>
    </row>
    <row r="47" spans="4:76" ht="20.100000000000001" customHeight="1" x14ac:dyDescent="0.25">
      <c r="D47" s="1">
        <v>34</v>
      </c>
      <c r="E47" s="1">
        <f>IFERROR(IF($E$13&gt;=D47,SMALL(STUDENT!$O$8:$O$1507,$E$11+D47),0),0)</f>
        <v>0</v>
      </c>
      <c r="F47" s="10">
        <f t="shared" si="2"/>
        <v>0</v>
      </c>
      <c r="G47" s="10" t="str">
        <f>IFERROR(IF($F47&gt;=1,VLOOKUP($E47,STUDENT!$O$8:$Z$1507,3,0),""),"")</f>
        <v/>
      </c>
      <c r="H47" s="9" t="str">
        <f>IFERROR(IF($F47&gt;=1,VLOOKUP($E47,STUDENT!$O$8:$Z$1507,4,0),""),"")</f>
        <v/>
      </c>
      <c r="I47" s="20" t="str">
        <f t="shared" si="3"/>
        <v/>
      </c>
      <c r="J47" s="20" t="str">
        <f t="shared" si="21"/>
        <v/>
      </c>
      <c r="K47" s="20" t="str">
        <f t="shared" si="21"/>
        <v/>
      </c>
      <c r="L47" s="20" t="str">
        <f t="shared" si="21"/>
        <v/>
      </c>
      <c r="M47" s="20" t="str">
        <f t="shared" si="21"/>
        <v/>
      </c>
      <c r="N47" s="20" t="str">
        <f t="shared" si="21"/>
        <v/>
      </c>
      <c r="O47" s="20" t="str">
        <f t="shared" si="21"/>
        <v/>
      </c>
      <c r="P47" s="20" t="str">
        <f t="shared" si="21"/>
        <v/>
      </c>
      <c r="Q47" s="20" t="str">
        <f t="shared" si="21"/>
        <v/>
      </c>
      <c r="R47" s="20" t="str">
        <f t="shared" si="21"/>
        <v/>
      </c>
      <c r="S47" s="20" t="str">
        <f t="shared" si="21"/>
        <v/>
      </c>
      <c r="T47" s="20" t="str">
        <f t="shared" si="21"/>
        <v/>
      </c>
      <c r="U47" s="20" t="str">
        <f t="shared" si="21"/>
        <v/>
      </c>
      <c r="V47" s="21" t="str">
        <f>IFERROR(IF($F47&gt;=1,VLOOKUP($E47,STUDENT!$O$8:$Z$1507,12,0),""),"")</f>
        <v/>
      </c>
      <c r="W47" s="22"/>
      <c r="AC47" s="1">
        <f t="shared" si="4"/>
        <v>0</v>
      </c>
      <c r="AD47" s="1">
        <f>IFERROR(IF(LEN(AK47)&gt;=1,VLOOKUP(HLOOKUP(AK47,PROFILE!$K$5:$V$8,4,0),PROFILE!$F$1:$G$3,2,0),0),0)</f>
        <v>0</v>
      </c>
      <c r="AE47" s="1">
        <f t="shared" si="5"/>
        <v>0</v>
      </c>
      <c r="AF47" s="1">
        <v>34</v>
      </c>
      <c r="AG47" s="1">
        <f>IFERROR(IF($AG$12&gt;=AF47,SMALL(STUDENT!$O$8:$O$1507,$AG$11+AF47),0),0)</f>
        <v>0</v>
      </c>
      <c r="AH47" s="1">
        <f t="shared" si="6"/>
        <v>0</v>
      </c>
      <c r="AI47" s="1" t="str">
        <f>IFERROR(IF($AH47&gt;=1,VLOOKUP($AG47,STUDENT!$O$8:$Z$1507,3,0),""),"")</f>
        <v/>
      </c>
      <c r="AJ47" s="1" t="str">
        <f>IFERROR(IF($AH47&gt;=1,VLOOKUP($AG47,STUDENT!$O$8:$Z$1507,4,0),""),"")</f>
        <v/>
      </c>
      <c r="AK47" s="1" t="str">
        <f>IFERROR(IF($AH47&gt;=1,VLOOKUP($AG47,STUDENT!$O$8:$Z$1507,6,0),""),"")</f>
        <v/>
      </c>
      <c r="AL47" s="1" t="str">
        <f t="shared" si="7"/>
        <v/>
      </c>
      <c r="AM47" s="1" t="str">
        <f t="shared" si="8"/>
        <v/>
      </c>
      <c r="AN47" s="1" t="str">
        <f t="shared" si="9"/>
        <v/>
      </c>
      <c r="AO47" s="1" t="str">
        <f t="shared" si="10"/>
        <v/>
      </c>
      <c r="AP47" s="1" t="str">
        <f t="shared" si="11"/>
        <v/>
      </c>
      <c r="AQ47" s="1" t="str">
        <f t="shared" si="12"/>
        <v/>
      </c>
      <c r="AR47" s="1" t="str">
        <f t="shared" si="13"/>
        <v/>
      </c>
      <c r="AS47" s="1" t="str">
        <f t="shared" si="14"/>
        <v/>
      </c>
      <c r="AT47" s="1" t="str">
        <f t="shared" si="15"/>
        <v/>
      </c>
      <c r="AU47" s="1" t="str">
        <f t="shared" si="16"/>
        <v/>
      </c>
      <c r="AV47" s="1" t="str">
        <f t="shared" si="17"/>
        <v/>
      </c>
      <c r="AW47" s="1" t="str">
        <f t="shared" si="18"/>
        <v/>
      </c>
      <c r="AX47" s="1" t="str">
        <f t="shared" si="19"/>
        <v/>
      </c>
      <c r="AY47" s="1">
        <f>IFERROR(IF($AE47&gt;$AE46,VLOOKUP($AC47+AL$1,STOCK!$F$10:$AB$209,16,0),IF($AE47=$AE46,(IF(AY46&gt;=1,AY46-COUNTIFS($AE46:$AE46,$AC47,AL46:AL46,$AI$1),0)),0)),0)</f>
        <v>0</v>
      </c>
      <c r="AZ47" s="1">
        <f>IFERROR(IF($AE47&gt;$AE46,VLOOKUP($AC47+AM$1,STOCK!$F$10:$AB$209,16,0),IF($AE47=$AE46,(IF(AZ46&gt;=1,AZ46-COUNTIFS($AE46:$AE46,$AC47,AM46:AM46,$AI$1),0)),0)),0)</f>
        <v>0</v>
      </c>
      <c r="BA47" s="1">
        <f>IFERROR(IF($AE47&gt;$AE46,VLOOKUP($AC47+AN$1,STOCK!$F$10:$AB$209,16,0),IF($AE47=$AE46,(IF(BA46&gt;=1,BA46-COUNTIFS($AE46:$AE46,$AC47,AN46:AN46,$AI$1),0)),0)),0)</f>
        <v>0</v>
      </c>
      <c r="BB47" s="1">
        <f>IFERROR(IF($AE47&gt;$AE46,VLOOKUP($AC47+AO$1,STOCK!$F$10:$AB$209,16,0),IF($AE47=$AE46,(IF(BB46&gt;=1,BB46-COUNTIFS($AE46:$AE46,$AC47,AO46:AO46,$AI$1),0)),0)),0)</f>
        <v>0</v>
      </c>
      <c r="BC47" s="1">
        <f>IFERROR(IF($AE47&gt;$AE46,VLOOKUP($AC47+AP$1,STOCK!$F$10:$AB$209,16,0),IF($AE47=$AE46,(IF(BC46&gt;=1,BC46-COUNTIFS($AE46:$AE46,$AC47,AP46:AP46,$AI$1),0)),0)),0)</f>
        <v>0</v>
      </c>
      <c r="BD47" s="1">
        <f>IFERROR(IF($AE47&gt;$AE46,VLOOKUP($AC47+AQ$1,STOCK!$F$10:$AB$209,16,0),IF($AE47=$AE46,(IF(BD46&gt;=1,BD46-COUNTIFS($AE46:$AE46,$AC47,AQ46:AQ46,$AI$1),0)),0)),0)</f>
        <v>0</v>
      </c>
      <c r="BE47" s="1">
        <f>IFERROR(IF($AE47&gt;$AE46,VLOOKUP($AC47+AR$1,STOCK!$F$10:$AB$209,16,0),IF($AE47=$AE46,(IF(BE46&gt;=1,BE46-COUNTIFS($AE46:$AE46,$AC47,AR46:AR46,$AI$1),0)),0)),0)</f>
        <v>0</v>
      </c>
      <c r="BF47" s="1">
        <f>IFERROR(IF($AE47&gt;$AE46,VLOOKUP($AC47+AS$1,STOCK!$F$10:$AB$209,16,0),IF($AE47=$AE46,(IF(BF46&gt;=1,BF46-COUNTIFS($AE46:$AE46,$AC47,AS46:AS46,$AI$1),0)),0)),0)</f>
        <v>0</v>
      </c>
      <c r="BG47" s="1">
        <f>IFERROR(IF($AE47&gt;$AE46,VLOOKUP($AC47+AT$1,STOCK!$F$10:$AB$209,16,0),IF($AE47=$AE46,(IF(BG46&gt;=1,BG46-COUNTIFS($AE46:$AE46,$AC47,AT46:AT46,$AI$1),0)),0)),0)</f>
        <v>0</v>
      </c>
      <c r="BH47" s="1">
        <f>IFERROR(IF($AE47&gt;$AE46,VLOOKUP($AC47+AU$1,STOCK!$F$10:$AB$209,16,0),IF($AE47=$AE46,(IF(BH46&gt;=1,BH46-COUNTIFS($AE46:$AE46,$AC47,AU46:AU46,$AI$1),0)),0)),0)</f>
        <v>0</v>
      </c>
      <c r="BI47" s="1">
        <f>IFERROR(IF($AE47&gt;$AE46,VLOOKUP($AC47+AV$1,STOCK!$F$10:$AB$209,16,0),IF($AE47=$AE46,(IF(BI46&gt;=1,BI46-COUNTIFS($AE46:$AE46,$AC47,AV46:AV46,$AI$1),0)),0)),0)</f>
        <v>0</v>
      </c>
      <c r="BJ47" s="1">
        <f>IFERROR(IF($AE47&gt;$AE46,VLOOKUP($AC47+AW$1,STOCK!$F$10:$AB$209,16,0),IF($AE47=$AE46,(IF(BJ46&gt;=1,BJ46-COUNTIFS($AE46:$AE46,$AC47,AW46:AW46,$AI$1),0)),0)),0)</f>
        <v>0</v>
      </c>
      <c r="BK47" s="1">
        <f>IFERROR(IF($AE47&gt;$AE46,VLOOKUP($AC47+AX$1,STOCK!$F$10:$AB$209,16,0),IF($AE47=$AE46,(IF(BK46&gt;=1,BK46-COUNTIFS($AE46:$AE46,$AC47,AX46:AX46,$AI$1),0)),0)),0)</f>
        <v>0</v>
      </c>
      <c r="BL47" s="1">
        <f>IFERROR(IF($AE47&gt;$AE46,VLOOKUP($AC47+AL$1,STOCK!$F$10:$AB$209,17,0),IF($AE47=$AE46,(IF(BL46&gt;=1,BL46-COUNTIFS($AE46:$AE46,$AC47,AL46:AL46,$AI$2),0)),0)),0)</f>
        <v>0</v>
      </c>
      <c r="BM47" s="1">
        <f>IFERROR(IF($AE47&gt;$AE46,VLOOKUP($AC47+AM$1,STOCK!$F$10:$AB$209,17,0),IF($AE47=$AE46,(IF(BM46&gt;=1,BM46-COUNTIFS($AE46:$AE46,$AC47,AM46:AM46,$AI$2),0)),0)),0)</f>
        <v>0</v>
      </c>
      <c r="BN47" s="1">
        <f>IFERROR(IF($AE47&gt;$AE46,VLOOKUP($AC47+AN$1,STOCK!$F$10:$AB$209,17,0),IF($AE47=$AE46,(IF(BN46&gt;=1,BN46-COUNTIFS($AE46:$AE46,$AC47,AN46:AN46,$AI$2),0)),0)),0)</f>
        <v>0</v>
      </c>
      <c r="BO47" s="1">
        <f>IFERROR(IF($AE47&gt;$AE46,VLOOKUP($AC47+AO$1,STOCK!$F$10:$AB$209,17,0),IF($AE47=$AE46,(IF(BO46&gt;=1,BO46-COUNTIFS($AE46:$AE46,$AC47,AO46:AO46,$AI$2),0)),0)),0)</f>
        <v>0</v>
      </c>
      <c r="BP47" s="1">
        <f>IFERROR(IF($AE47&gt;$AE46,VLOOKUP($AC47+AP$1,STOCK!$F$10:$AB$209,17,0),IF($AE47=$AE46,(IF(BP46&gt;=1,BP46-COUNTIFS($AE46:$AE46,$AC47,AP46:AP46,$AI$2),0)),0)),0)</f>
        <v>0</v>
      </c>
      <c r="BQ47" s="1">
        <f>IFERROR(IF($AE47&gt;$AE46,VLOOKUP($AC47+AQ$1,STOCK!$F$10:$AB$209,17,0),IF($AE47=$AE46,(IF(BQ46&gt;=1,BQ46-COUNTIFS($AE46:$AE46,$AC47,AQ46:AQ46,$AI$2),0)),0)),0)</f>
        <v>0</v>
      </c>
      <c r="BR47" s="1">
        <f>IFERROR(IF($AE47&gt;$AE46,VLOOKUP($AC47+AR$1,STOCK!$F$10:$AB$209,17,0),IF($AE47=$AE46,(IF(BR46&gt;=1,BR46-COUNTIFS($AE46:$AE46,$AC47,AR46:AR46,$AI$2),0)),0)),0)</f>
        <v>0</v>
      </c>
      <c r="BS47" s="1">
        <f>IFERROR(IF($AE47&gt;$AE46,VLOOKUP($AC47+AS$1,STOCK!$F$10:$AB$209,17,0),IF($AE47=$AE46,(IF(BS46&gt;=1,BS46-COUNTIFS($AE46:$AE46,$AC47,AS46:AS46,$AI$2),0)),0)),0)</f>
        <v>0</v>
      </c>
      <c r="BT47" s="1">
        <f>IFERROR(IF($AE47&gt;$AE46,VLOOKUP($AC47+AT$1,STOCK!$F$10:$AB$209,17,0),IF($AE47=$AE46,(IF(BT46&gt;=1,BT46-COUNTIFS($AE46:$AE46,$AC47,AT46:AT46,$AI$2),0)),0)),0)</f>
        <v>0</v>
      </c>
      <c r="BU47" s="1">
        <f>IFERROR(IF($AE47&gt;$AE46,VLOOKUP($AC47+AU$1,STOCK!$F$10:$AB$209,17,0),IF($AE47=$AE46,(IF(BU46&gt;=1,BU46-COUNTIFS($AE46:$AE46,$AC47,AU46:AU46,$AI$2),0)),0)),0)</f>
        <v>0</v>
      </c>
      <c r="BV47" s="1">
        <f>IFERROR(IF($AE47&gt;$AE46,VLOOKUP($AC47+AV$1,STOCK!$F$10:$AB$209,17,0),IF($AE47=$AE46,(IF(BV46&gt;=1,BV46-COUNTIFS($AE46:$AE46,$AC47,AV46:AV46,$AI$2),0)),0)),0)</f>
        <v>0</v>
      </c>
      <c r="BW47" s="1">
        <f>IFERROR(IF($AE47&gt;$AE46,VLOOKUP($AC47+AW$1,STOCK!$F$10:$AB$209,17,0),IF($AE47=$AE46,(IF(BW46&gt;=1,BW46-COUNTIFS($AE46:$AE46,$AC47,AW46:AW46,$AI$2),0)),0)),0)</f>
        <v>0</v>
      </c>
      <c r="BX47" s="1">
        <f>IFERROR(IF($AE47&gt;$AE46,VLOOKUP($AC47+AX$1,STOCK!$F$10:$AB$209,17,0),IF($AE47=$AE46,(IF(BX46&gt;=1,BX46-COUNTIFS($AE46:$AE46,$AC47,AX46:AX46,$AI$2),0)),0)),0)</f>
        <v>0</v>
      </c>
    </row>
    <row r="48" spans="4:76" ht="20.100000000000001" customHeight="1" x14ac:dyDescent="0.25">
      <c r="D48" s="1">
        <v>35</v>
      </c>
      <c r="E48" s="1">
        <f>IFERROR(IF($E$13&gt;=D48,SMALL(STUDENT!$O$8:$O$1507,$E$11+D48),0),0)</f>
        <v>0</v>
      </c>
      <c r="F48" s="10">
        <f t="shared" si="2"/>
        <v>0</v>
      </c>
      <c r="G48" s="10" t="str">
        <f>IFERROR(IF($F48&gt;=1,VLOOKUP($E48,STUDENT!$O$8:$Z$1507,3,0),""),"")</f>
        <v/>
      </c>
      <c r="H48" s="9" t="str">
        <f>IFERROR(IF($F48&gt;=1,VLOOKUP($E48,STUDENT!$O$8:$Z$1507,4,0),""),"")</f>
        <v/>
      </c>
      <c r="I48" s="20" t="str">
        <f t="shared" si="3"/>
        <v/>
      </c>
      <c r="J48" s="20" t="str">
        <f t="shared" si="21"/>
        <v/>
      </c>
      <c r="K48" s="20" t="str">
        <f t="shared" si="21"/>
        <v/>
      </c>
      <c r="L48" s="20" t="str">
        <f t="shared" si="21"/>
        <v/>
      </c>
      <c r="M48" s="20" t="str">
        <f t="shared" si="21"/>
        <v/>
      </c>
      <c r="N48" s="20" t="str">
        <f t="shared" si="21"/>
        <v/>
      </c>
      <c r="O48" s="20" t="str">
        <f t="shared" si="21"/>
        <v/>
      </c>
      <c r="P48" s="20" t="str">
        <f t="shared" si="21"/>
        <v/>
      </c>
      <c r="Q48" s="20" t="str">
        <f t="shared" si="21"/>
        <v/>
      </c>
      <c r="R48" s="20" t="str">
        <f t="shared" si="21"/>
        <v/>
      </c>
      <c r="S48" s="20" t="str">
        <f t="shared" si="21"/>
        <v/>
      </c>
      <c r="T48" s="20" t="str">
        <f t="shared" si="21"/>
        <v/>
      </c>
      <c r="U48" s="20" t="str">
        <f t="shared" si="21"/>
        <v/>
      </c>
      <c r="V48" s="21" t="str">
        <f>IFERROR(IF($F48&gt;=1,VLOOKUP($E48,STUDENT!$O$8:$Z$1507,12,0),""),"")</f>
        <v/>
      </c>
      <c r="W48" s="22"/>
      <c r="AC48" s="1">
        <f t="shared" si="4"/>
        <v>0</v>
      </c>
      <c r="AD48" s="1">
        <f>IFERROR(IF(LEN(AK48)&gt;=1,VLOOKUP(HLOOKUP(AK48,PROFILE!$K$5:$V$8,4,0),PROFILE!$F$1:$G$3,2,0),0),0)</f>
        <v>0</v>
      </c>
      <c r="AE48" s="1">
        <f t="shared" si="5"/>
        <v>0</v>
      </c>
      <c r="AF48" s="1">
        <v>35</v>
      </c>
      <c r="AG48" s="1">
        <f>IFERROR(IF($AG$12&gt;=AF48,SMALL(STUDENT!$O$8:$O$1507,$AG$11+AF48),0),0)</f>
        <v>0</v>
      </c>
      <c r="AH48" s="1">
        <f t="shared" si="6"/>
        <v>0</v>
      </c>
      <c r="AI48" s="1" t="str">
        <f>IFERROR(IF($AH48&gt;=1,VLOOKUP($AG48,STUDENT!$O$8:$Z$1507,3,0),""),"")</f>
        <v/>
      </c>
      <c r="AJ48" s="1" t="str">
        <f>IFERROR(IF($AH48&gt;=1,VLOOKUP($AG48,STUDENT!$O$8:$Z$1507,4,0),""),"")</f>
        <v/>
      </c>
      <c r="AK48" s="1" t="str">
        <f>IFERROR(IF($AH48&gt;=1,VLOOKUP($AG48,STUDENT!$O$8:$Z$1507,6,0),""),"")</f>
        <v/>
      </c>
      <c r="AL48" s="1" t="str">
        <f t="shared" si="7"/>
        <v/>
      </c>
      <c r="AM48" s="1" t="str">
        <f t="shared" si="8"/>
        <v/>
      </c>
      <c r="AN48" s="1" t="str">
        <f t="shared" si="9"/>
        <v/>
      </c>
      <c r="AO48" s="1" t="str">
        <f t="shared" si="10"/>
        <v/>
      </c>
      <c r="AP48" s="1" t="str">
        <f t="shared" si="11"/>
        <v/>
      </c>
      <c r="AQ48" s="1" t="str">
        <f t="shared" si="12"/>
        <v/>
      </c>
      <c r="AR48" s="1" t="str">
        <f t="shared" si="13"/>
        <v/>
      </c>
      <c r="AS48" s="1" t="str">
        <f t="shared" si="14"/>
        <v/>
      </c>
      <c r="AT48" s="1" t="str">
        <f t="shared" si="15"/>
        <v/>
      </c>
      <c r="AU48" s="1" t="str">
        <f t="shared" si="16"/>
        <v/>
      </c>
      <c r="AV48" s="1" t="str">
        <f t="shared" si="17"/>
        <v/>
      </c>
      <c r="AW48" s="1" t="str">
        <f t="shared" si="18"/>
        <v/>
      </c>
      <c r="AX48" s="1" t="str">
        <f t="shared" si="19"/>
        <v/>
      </c>
      <c r="AY48" s="1">
        <f>IFERROR(IF($AE48&gt;$AE47,VLOOKUP($AC48+AL$1,STOCK!$F$10:$AB$209,16,0),IF($AE48=$AE47,(IF(AY47&gt;=1,AY47-COUNTIFS($AE47:$AE47,$AC48,AL47:AL47,$AI$1),0)),0)),0)</f>
        <v>0</v>
      </c>
      <c r="AZ48" s="1">
        <f>IFERROR(IF($AE48&gt;$AE47,VLOOKUP($AC48+AM$1,STOCK!$F$10:$AB$209,16,0),IF($AE48=$AE47,(IF(AZ47&gt;=1,AZ47-COUNTIFS($AE47:$AE47,$AC48,AM47:AM47,$AI$1),0)),0)),0)</f>
        <v>0</v>
      </c>
      <c r="BA48" s="1">
        <f>IFERROR(IF($AE48&gt;$AE47,VLOOKUP($AC48+AN$1,STOCK!$F$10:$AB$209,16,0),IF($AE48=$AE47,(IF(BA47&gt;=1,BA47-COUNTIFS($AE47:$AE47,$AC48,AN47:AN47,$AI$1),0)),0)),0)</f>
        <v>0</v>
      </c>
      <c r="BB48" s="1">
        <f>IFERROR(IF($AE48&gt;$AE47,VLOOKUP($AC48+AO$1,STOCK!$F$10:$AB$209,16,0),IF($AE48=$AE47,(IF(BB47&gt;=1,BB47-COUNTIFS($AE47:$AE47,$AC48,AO47:AO47,$AI$1),0)),0)),0)</f>
        <v>0</v>
      </c>
      <c r="BC48" s="1">
        <f>IFERROR(IF($AE48&gt;$AE47,VLOOKUP($AC48+AP$1,STOCK!$F$10:$AB$209,16,0),IF($AE48=$AE47,(IF(BC47&gt;=1,BC47-COUNTIFS($AE47:$AE47,$AC48,AP47:AP47,$AI$1),0)),0)),0)</f>
        <v>0</v>
      </c>
      <c r="BD48" s="1">
        <f>IFERROR(IF($AE48&gt;$AE47,VLOOKUP($AC48+AQ$1,STOCK!$F$10:$AB$209,16,0),IF($AE48=$AE47,(IF(BD47&gt;=1,BD47-COUNTIFS($AE47:$AE47,$AC48,AQ47:AQ47,$AI$1),0)),0)),0)</f>
        <v>0</v>
      </c>
      <c r="BE48" s="1">
        <f>IFERROR(IF($AE48&gt;$AE47,VLOOKUP($AC48+AR$1,STOCK!$F$10:$AB$209,16,0),IF($AE48=$AE47,(IF(BE47&gt;=1,BE47-COUNTIFS($AE47:$AE47,$AC48,AR47:AR47,$AI$1),0)),0)),0)</f>
        <v>0</v>
      </c>
      <c r="BF48" s="1">
        <f>IFERROR(IF($AE48&gt;$AE47,VLOOKUP($AC48+AS$1,STOCK!$F$10:$AB$209,16,0),IF($AE48=$AE47,(IF(BF47&gt;=1,BF47-COUNTIFS($AE47:$AE47,$AC48,AS47:AS47,$AI$1),0)),0)),0)</f>
        <v>0</v>
      </c>
      <c r="BG48" s="1">
        <f>IFERROR(IF($AE48&gt;$AE47,VLOOKUP($AC48+AT$1,STOCK!$F$10:$AB$209,16,0),IF($AE48=$AE47,(IF(BG47&gt;=1,BG47-COUNTIFS($AE47:$AE47,$AC48,AT47:AT47,$AI$1),0)),0)),0)</f>
        <v>0</v>
      </c>
      <c r="BH48" s="1">
        <f>IFERROR(IF($AE48&gt;$AE47,VLOOKUP($AC48+AU$1,STOCK!$F$10:$AB$209,16,0),IF($AE48=$AE47,(IF(BH47&gt;=1,BH47-COUNTIFS($AE47:$AE47,$AC48,AU47:AU47,$AI$1),0)),0)),0)</f>
        <v>0</v>
      </c>
      <c r="BI48" s="1">
        <f>IFERROR(IF($AE48&gt;$AE47,VLOOKUP($AC48+AV$1,STOCK!$F$10:$AB$209,16,0),IF($AE48=$AE47,(IF(BI47&gt;=1,BI47-COUNTIFS($AE47:$AE47,$AC48,AV47:AV47,$AI$1),0)),0)),0)</f>
        <v>0</v>
      </c>
      <c r="BJ48" s="1">
        <f>IFERROR(IF($AE48&gt;$AE47,VLOOKUP($AC48+AW$1,STOCK!$F$10:$AB$209,16,0),IF($AE48=$AE47,(IF(BJ47&gt;=1,BJ47-COUNTIFS($AE47:$AE47,$AC48,AW47:AW47,$AI$1),0)),0)),0)</f>
        <v>0</v>
      </c>
      <c r="BK48" s="1">
        <f>IFERROR(IF($AE48&gt;$AE47,VLOOKUP($AC48+AX$1,STOCK!$F$10:$AB$209,16,0),IF($AE48=$AE47,(IF(BK47&gt;=1,BK47-COUNTIFS($AE47:$AE47,$AC48,AX47:AX47,$AI$1),0)),0)),0)</f>
        <v>0</v>
      </c>
      <c r="BL48" s="1">
        <f>IFERROR(IF($AE48&gt;$AE47,VLOOKUP($AC48+AL$1,STOCK!$F$10:$AB$209,17,0),IF($AE48=$AE47,(IF(BL47&gt;=1,BL47-COUNTIFS($AE47:$AE47,$AC48,AL47:AL47,$AI$2),0)),0)),0)</f>
        <v>0</v>
      </c>
      <c r="BM48" s="1">
        <f>IFERROR(IF($AE48&gt;$AE47,VLOOKUP($AC48+AM$1,STOCK!$F$10:$AB$209,17,0),IF($AE48=$AE47,(IF(BM47&gt;=1,BM47-COUNTIFS($AE47:$AE47,$AC48,AM47:AM47,$AI$2),0)),0)),0)</f>
        <v>0</v>
      </c>
      <c r="BN48" s="1">
        <f>IFERROR(IF($AE48&gt;$AE47,VLOOKUP($AC48+AN$1,STOCK!$F$10:$AB$209,17,0),IF($AE48=$AE47,(IF(BN47&gt;=1,BN47-COUNTIFS($AE47:$AE47,$AC48,AN47:AN47,$AI$2),0)),0)),0)</f>
        <v>0</v>
      </c>
      <c r="BO48" s="1">
        <f>IFERROR(IF($AE48&gt;$AE47,VLOOKUP($AC48+AO$1,STOCK!$F$10:$AB$209,17,0),IF($AE48=$AE47,(IF(BO47&gt;=1,BO47-COUNTIFS($AE47:$AE47,$AC48,AO47:AO47,$AI$2),0)),0)),0)</f>
        <v>0</v>
      </c>
      <c r="BP48" s="1">
        <f>IFERROR(IF($AE48&gt;$AE47,VLOOKUP($AC48+AP$1,STOCK!$F$10:$AB$209,17,0),IF($AE48=$AE47,(IF(BP47&gt;=1,BP47-COUNTIFS($AE47:$AE47,$AC48,AP47:AP47,$AI$2),0)),0)),0)</f>
        <v>0</v>
      </c>
      <c r="BQ48" s="1">
        <f>IFERROR(IF($AE48&gt;$AE47,VLOOKUP($AC48+AQ$1,STOCK!$F$10:$AB$209,17,0),IF($AE48=$AE47,(IF(BQ47&gt;=1,BQ47-COUNTIFS($AE47:$AE47,$AC48,AQ47:AQ47,$AI$2),0)),0)),0)</f>
        <v>0</v>
      </c>
      <c r="BR48" s="1">
        <f>IFERROR(IF($AE48&gt;$AE47,VLOOKUP($AC48+AR$1,STOCK!$F$10:$AB$209,17,0),IF($AE48=$AE47,(IF(BR47&gt;=1,BR47-COUNTIFS($AE47:$AE47,$AC48,AR47:AR47,$AI$2),0)),0)),0)</f>
        <v>0</v>
      </c>
      <c r="BS48" s="1">
        <f>IFERROR(IF($AE48&gt;$AE47,VLOOKUP($AC48+AS$1,STOCK!$F$10:$AB$209,17,0),IF($AE48=$AE47,(IF(BS47&gt;=1,BS47-COUNTIFS($AE47:$AE47,$AC48,AS47:AS47,$AI$2),0)),0)),0)</f>
        <v>0</v>
      </c>
      <c r="BT48" s="1">
        <f>IFERROR(IF($AE48&gt;$AE47,VLOOKUP($AC48+AT$1,STOCK!$F$10:$AB$209,17,0),IF($AE48=$AE47,(IF(BT47&gt;=1,BT47-COUNTIFS($AE47:$AE47,$AC48,AT47:AT47,$AI$2),0)),0)),0)</f>
        <v>0</v>
      </c>
      <c r="BU48" s="1">
        <f>IFERROR(IF($AE48&gt;$AE47,VLOOKUP($AC48+AU$1,STOCK!$F$10:$AB$209,17,0),IF($AE48=$AE47,(IF(BU47&gt;=1,BU47-COUNTIFS($AE47:$AE47,$AC48,AU47:AU47,$AI$2),0)),0)),0)</f>
        <v>0</v>
      </c>
      <c r="BV48" s="1">
        <f>IFERROR(IF($AE48&gt;$AE47,VLOOKUP($AC48+AV$1,STOCK!$F$10:$AB$209,17,0),IF($AE48=$AE47,(IF(BV47&gt;=1,BV47-COUNTIFS($AE47:$AE47,$AC48,AV47:AV47,$AI$2),0)),0)),0)</f>
        <v>0</v>
      </c>
      <c r="BW48" s="1">
        <f>IFERROR(IF($AE48&gt;$AE47,VLOOKUP($AC48+AW$1,STOCK!$F$10:$AB$209,17,0),IF($AE48=$AE47,(IF(BW47&gt;=1,BW47-COUNTIFS($AE47:$AE47,$AC48,AW47:AW47,$AI$2),0)),0)),0)</f>
        <v>0</v>
      </c>
      <c r="BX48" s="1">
        <f>IFERROR(IF($AE48&gt;$AE47,VLOOKUP($AC48+AX$1,STOCK!$F$10:$AB$209,17,0),IF($AE48=$AE47,(IF(BX47&gt;=1,BX47-COUNTIFS($AE47:$AE47,$AC48,AX47:AX47,$AI$2),0)),0)),0)</f>
        <v>0</v>
      </c>
    </row>
    <row r="49" spans="4:76" ht="20.100000000000001" customHeight="1" x14ac:dyDescent="0.25">
      <c r="D49" s="1">
        <v>36</v>
      </c>
      <c r="E49" s="1">
        <f>IFERROR(IF($E$13&gt;=D49,SMALL(STUDENT!$O$8:$O$1507,$E$11+D49),0),0)</f>
        <v>0</v>
      </c>
      <c r="F49" s="10">
        <f t="shared" si="2"/>
        <v>0</v>
      </c>
      <c r="G49" s="10" t="str">
        <f>IFERROR(IF($F49&gt;=1,VLOOKUP($E49,STUDENT!$O$8:$Z$1507,3,0),""),"")</f>
        <v/>
      </c>
      <c r="H49" s="9" t="str">
        <f>IFERROR(IF($F49&gt;=1,VLOOKUP($E49,STUDENT!$O$8:$Z$1507,4,0),""),"")</f>
        <v/>
      </c>
      <c r="I49" s="20" t="str">
        <f t="shared" si="3"/>
        <v/>
      </c>
      <c r="J49" s="20" t="str">
        <f t="shared" si="21"/>
        <v/>
      </c>
      <c r="K49" s="20" t="str">
        <f t="shared" si="21"/>
        <v/>
      </c>
      <c r="L49" s="20" t="str">
        <f t="shared" si="21"/>
        <v/>
      </c>
      <c r="M49" s="20" t="str">
        <f t="shared" si="21"/>
        <v/>
      </c>
      <c r="N49" s="20" t="str">
        <f t="shared" si="21"/>
        <v/>
      </c>
      <c r="O49" s="20" t="str">
        <f t="shared" si="21"/>
        <v/>
      </c>
      <c r="P49" s="20" t="str">
        <f t="shared" si="21"/>
        <v/>
      </c>
      <c r="Q49" s="20" t="str">
        <f t="shared" si="21"/>
        <v/>
      </c>
      <c r="R49" s="20" t="str">
        <f t="shared" si="21"/>
        <v/>
      </c>
      <c r="S49" s="20" t="str">
        <f t="shared" si="21"/>
        <v/>
      </c>
      <c r="T49" s="20" t="str">
        <f t="shared" si="21"/>
        <v/>
      </c>
      <c r="U49" s="20" t="str">
        <f t="shared" si="21"/>
        <v/>
      </c>
      <c r="V49" s="21" t="str">
        <f>IFERROR(IF($F49&gt;=1,VLOOKUP($E49,STUDENT!$O$8:$Z$1507,12,0),""),"")</f>
        <v/>
      </c>
      <c r="W49" s="22"/>
      <c r="AC49" s="1">
        <f t="shared" si="4"/>
        <v>0</v>
      </c>
      <c r="AD49" s="1">
        <f>IFERROR(IF(LEN(AK49)&gt;=1,VLOOKUP(HLOOKUP(AK49,PROFILE!$K$5:$V$8,4,0),PROFILE!$F$1:$G$3,2,0),0),0)</f>
        <v>0</v>
      </c>
      <c r="AE49" s="1">
        <f t="shared" si="5"/>
        <v>0</v>
      </c>
      <c r="AF49" s="1">
        <v>36</v>
      </c>
      <c r="AG49" s="1">
        <f>IFERROR(IF($AG$12&gt;=AF49,SMALL(STUDENT!$O$8:$O$1507,$AG$11+AF49),0),0)</f>
        <v>0</v>
      </c>
      <c r="AH49" s="1">
        <f t="shared" si="6"/>
        <v>0</v>
      </c>
      <c r="AI49" s="1" t="str">
        <f>IFERROR(IF($AH49&gt;=1,VLOOKUP($AG49,STUDENT!$O$8:$Z$1507,3,0),""),"")</f>
        <v/>
      </c>
      <c r="AJ49" s="1" t="str">
        <f>IFERROR(IF($AH49&gt;=1,VLOOKUP($AG49,STUDENT!$O$8:$Z$1507,4,0),""),"")</f>
        <v/>
      </c>
      <c r="AK49" s="1" t="str">
        <f>IFERROR(IF($AH49&gt;=1,VLOOKUP($AG49,STUDENT!$O$8:$Z$1507,6,0),""),"")</f>
        <v/>
      </c>
      <c r="AL49" s="1" t="str">
        <f t="shared" si="7"/>
        <v/>
      </c>
      <c r="AM49" s="1" t="str">
        <f t="shared" si="8"/>
        <v/>
      </c>
      <c r="AN49" s="1" t="str">
        <f t="shared" si="9"/>
        <v/>
      </c>
      <c r="AO49" s="1" t="str">
        <f t="shared" si="10"/>
        <v/>
      </c>
      <c r="AP49" s="1" t="str">
        <f t="shared" si="11"/>
        <v/>
      </c>
      <c r="AQ49" s="1" t="str">
        <f t="shared" si="12"/>
        <v/>
      </c>
      <c r="AR49" s="1" t="str">
        <f t="shared" si="13"/>
        <v/>
      </c>
      <c r="AS49" s="1" t="str">
        <f t="shared" si="14"/>
        <v/>
      </c>
      <c r="AT49" s="1" t="str">
        <f t="shared" si="15"/>
        <v/>
      </c>
      <c r="AU49" s="1" t="str">
        <f t="shared" si="16"/>
        <v/>
      </c>
      <c r="AV49" s="1" t="str">
        <f t="shared" si="17"/>
        <v/>
      </c>
      <c r="AW49" s="1" t="str">
        <f t="shared" si="18"/>
        <v/>
      </c>
      <c r="AX49" s="1" t="str">
        <f t="shared" si="19"/>
        <v/>
      </c>
      <c r="AY49" s="1">
        <f>IFERROR(IF($AE49&gt;$AE48,VLOOKUP($AC49+AL$1,STOCK!$F$10:$AB$209,16,0),IF($AE49=$AE48,(IF(AY48&gt;=1,AY48-COUNTIFS($AE48:$AE48,$AC49,AL48:AL48,$AI$1),0)),0)),0)</f>
        <v>0</v>
      </c>
      <c r="AZ49" s="1">
        <f>IFERROR(IF($AE49&gt;$AE48,VLOOKUP($AC49+AM$1,STOCK!$F$10:$AB$209,16,0),IF($AE49=$AE48,(IF(AZ48&gt;=1,AZ48-COUNTIFS($AE48:$AE48,$AC49,AM48:AM48,$AI$1),0)),0)),0)</f>
        <v>0</v>
      </c>
      <c r="BA49" s="1">
        <f>IFERROR(IF($AE49&gt;$AE48,VLOOKUP($AC49+AN$1,STOCK!$F$10:$AB$209,16,0),IF($AE49=$AE48,(IF(BA48&gt;=1,BA48-COUNTIFS($AE48:$AE48,$AC49,AN48:AN48,$AI$1),0)),0)),0)</f>
        <v>0</v>
      </c>
      <c r="BB49" s="1">
        <f>IFERROR(IF($AE49&gt;$AE48,VLOOKUP($AC49+AO$1,STOCK!$F$10:$AB$209,16,0),IF($AE49=$AE48,(IF(BB48&gt;=1,BB48-COUNTIFS($AE48:$AE48,$AC49,AO48:AO48,$AI$1),0)),0)),0)</f>
        <v>0</v>
      </c>
      <c r="BC49" s="1">
        <f>IFERROR(IF($AE49&gt;$AE48,VLOOKUP($AC49+AP$1,STOCK!$F$10:$AB$209,16,0),IF($AE49=$AE48,(IF(BC48&gt;=1,BC48-COUNTIFS($AE48:$AE48,$AC49,AP48:AP48,$AI$1),0)),0)),0)</f>
        <v>0</v>
      </c>
      <c r="BD49" s="1">
        <f>IFERROR(IF($AE49&gt;$AE48,VLOOKUP($AC49+AQ$1,STOCK!$F$10:$AB$209,16,0),IF($AE49=$AE48,(IF(BD48&gt;=1,BD48-COUNTIFS($AE48:$AE48,$AC49,AQ48:AQ48,$AI$1),0)),0)),0)</f>
        <v>0</v>
      </c>
      <c r="BE49" s="1">
        <f>IFERROR(IF($AE49&gt;$AE48,VLOOKUP($AC49+AR$1,STOCK!$F$10:$AB$209,16,0),IF($AE49=$AE48,(IF(BE48&gt;=1,BE48-COUNTIFS($AE48:$AE48,$AC49,AR48:AR48,$AI$1),0)),0)),0)</f>
        <v>0</v>
      </c>
      <c r="BF49" s="1">
        <f>IFERROR(IF($AE49&gt;$AE48,VLOOKUP($AC49+AS$1,STOCK!$F$10:$AB$209,16,0),IF($AE49=$AE48,(IF(BF48&gt;=1,BF48-COUNTIFS($AE48:$AE48,$AC49,AS48:AS48,$AI$1),0)),0)),0)</f>
        <v>0</v>
      </c>
      <c r="BG49" s="1">
        <f>IFERROR(IF($AE49&gt;$AE48,VLOOKUP($AC49+AT$1,STOCK!$F$10:$AB$209,16,0),IF($AE49=$AE48,(IF(BG48&gt;=1,BG48-COUNTIFS($AE48:$AE48,$AC49,AT48:AT48,$AI$1),0)),0)),0)</f>
        <v>0</v>
      </c>
      <c r="BH49" s="1">
        <f>IFERROR(IF($AE49&gt;$AE48,VLOOKUP($AC49+AU$1,STOCK!$F$10:$AB$209,16,0),IF($AE49=$AE48,(IF(BH48&gt;=1,BH48-COUNTIFS($AE48:$AE48,$AC49,AU48:AU48,$AI$1),0)),0)),0)</f>
        <v>0</v>
      </c>
      <c r="BI49" s="1">
        <f>IFERROR(IF($AE49&gt;$AE48,VLOOKUP($AC49+AV$1,STOCK!$F$10:$AB$209,16,0),IF($AE49=$AE48,(IF(BI48&gt;=1,BI48-COUNTIFS($AE48:$AE48,$AC49,AV48:AV48,$AI$1),0)),0)),0)</f>
        <v>0</v>
      </c>
      <c r="BJ49" s="1">
        <f>IFERROR(IF($AE49&gt;$AE48,VLOOKUP($AC49+AW$1,STOCK!$F$10:$AB$209,16,0),IF($AE49=$AE48,(IF(BJ48&gt;=1,BJ48-COUNTIFS($AE48:$AE48,$AC49,AW48:AW48,$AI$1),0)),0)),0)</f>
        <v>0</v>
      </c>
      <c r="BK49" s="1">
        <f>IFERROR(IF($AE49&gt;$AE48,VLOOKUP($AC49+AX$1,STOCK!$F$10:$AB$209,16,0),IF($AE49=$AE48,(IF(BK48&gt;=1,BK48-COUNTIFS($AE48:$AE48,$AC49,AX48:AX48,$AI$1),0)),0)),0)</f>
        <v>0</v>
      </c>
      <c r="BL49" s="1">
        <f>IFERROR(IF($AE49&gt;$AE48,VLOOKUP($AC49+AL$1,STOCK!$F$10:$AB$209,17,0),IF($AE49=$AE48,(IF(BL48&gt;=1,BL48-COUNTIFS($AE48:$AE48,$AC49,AL48:AL48,$AI$2),0)),0)),0)</f>
        <v>0</v>
      </c>
      <c r="BM49" s="1">
        <f>IFERROR(IF($AE49&gt;$AE48,VLOOKUP($AC49+AM$1,STOCK!$F$10:$AB$209,17,0),IF($AE49=$AE48,(IF(BM48&gt;=1,BM48-COUNTIFS($AE48:$AE48,$AC49,AM48:AM48,$AI$2),0)),0)),0)</f>
        <v>0</v>
      </c>
      <c r="BN49" s="1">
        <f>IFERROR(IF($AE49&gt;$AE48,VLOOKUP($AC49+AN$1,STOCK!$F$10:$AB$209,17,0),IF($AE49=$AE48,(IF(BN48&gt;=1,BN48-COUNTIFS($AE48:$AE48,$AC49,AN48:AN48,$AI$2),0)),0)),0)</f>
        <v>0</v>
      </c>
      <c r="BO49" s="1">
        <f>IFERROR(IF($AE49&gt;$AE48,VLOOKUP($AC49+AO$1,STOCK!$F$10:$AB$209,17,0),IF($AE49=$AE48,(IF(BO48&gt;=1,BO48-COUNTIFS($AE48:$AE48,$AC49,AO48:AO48,$AI$2),0)),0)),0)</f>
        <v>0</v>
      </c>
      <c r="BP49" s="1">
        <f>IFERROR(IF($AE49&gt;$AE48,VLOOKUP($AC49+AP$1,STOCK!$F$10:$AB$209,17,0),IF($AE49=$AE48,(IF(BP48&gt;=1,BP48-COUNTIFS($AE48:$AE48,$AC49,AP48:AP48,$AI$2),0)),0)),0)</f>
        <v>0</v>
      </c>
      <c r="BQ49" s="1">
        <f>IFERROR(IF($AE49&gt;$AE48,VLOOKUP($AC49+AQ$1,STOCK!$F$10:$AB$209,17,0),IF($AE49=$AE48,(IF(BQ48&gt;=1,BQ48-COUNTIFS($AE48:$AE48,$AC49,AQ48:AQ48,$AI$2),0)),0)),0)</f>
        <v>0</v>
      </c>
      <c r="BR49" s="1">
        <f>IFERROR(IF($AE49&gt;$AE48,VLOOKUP($AC49+AR$1,STOCK!$F$10:$AB$209,17,0),IF($AE49=$AE48,(IF(BR48&gt;=1,BR48-COUNTIFS($AE48:$AE48,$AC49,AR48:AR48,$AI$2),0)),0)),0)</f>
        <v>0</v>
      </c>
      <c r="BS49" s="1">
        <f>IFERROR(IF($AE49&gt;$AE48,VLOOKUP($AC49+AS$1,STOCK!$F$10:$AB$209,17,0),IF($AE49=$AE48,(IF(BS48&gt;=1,BS48-COUNTIFS($AE48:$AE48,$AC49,AS48:AS48,$AI$2),0)),0)),0)</f>
        <v>0</v>
      </c>
      <c r="BT49" s="1">
        <f>IFERROR(IF($AE49&gt;$AE48,VLOOKUP($AC49+AT$1,STOCK!$F$10:$AB$209,17,0),IF($AE49=$AE48,(IF(BT48&gt;=1,BT48-COUNTIFS($AE48:$AE48,$AC49,AT48:AT48,$AI$2),0)),0)),0)</f>
        <v>0</v>
      </c>
      <c r="BU49" s="1">
        <f>IFERROR(IF($AE49&gt;$AE48,VLOOKUP($AC49+AU$1,STOCK!$F$10:$AB$209,17,0),IF($AE49=$AE48,(IF(BU48&gt;=1,BU48-COUNTIFS($AE48:$AE48,$AC49,AU48:AU48,$AI$2),0)),0)),0)</f>
        <v>0</v>
      </c>
      <c r="BV49" s="1">
        <f>IFERROR(IF($AE49&gt;$AE48,VLOOKUP($AC49+AV$1,STOCK!$F$10:$AB$209,17,0),IF($AE49=$AE48,(IF(BV48&gt;=1,BV48-COUNTIFS($AE48:$AE48,$AC49,AV48:AV48,$AI$2),0)),0)),0)</f>
        <v>0</v>
      </c>
      <c r="BW49" s="1">
        <f>IFERROR(IF($AE49&gt;$AE48,VLOOKUP($AC49+AW$1,STOCK!$F$10:$AB$209,17,0),IF($AE49=$AE48,(IF(BW48&gt;=1,BW48-COUNTIFS($AE48:$AE48,$AC49,AW48:AW48,$AI$2),0)),0)),0)</f>
        <v>0</v>
      </c>
      <c r="BX49" s="1">
        <f>IFERROR(IF($AE49&gt;$AE48,VLOOKUP($AC49+AX$1,STOCK!$F$10:$AB$209,17,0),IF($AE49=$AE48,(IF(BX48&gt;=1,BX48-COUNTIFS($AE48:$AE48,$AC49,AX48:AX48,$AI$2),0)),0)),0)</f>
        <v>0</v>
      </c>
    </row>
    <row r="50" spans="4:76" ht="20.100000000000001" customHeight="1" x14ac:dyDescent="0.25">
      <c r="D50" s="1">
        <v>37</v>
      </c>
      <c r="E50" s="1">
        <f>IFERROR(IF($E$13&gt;=D50,SMALL(STUDENT!$O$8:$O$1507,$E$11+D50),0),0)</f>
        <v>0</v>
      </c>
      <c r="F50" s="10">
        <f t="shared" si="2"/>
        <v>0</v>
      </c>
      <c r="G50" s="10" t="str">
        <f>IFERROR(IF($F50&gt;=1,VLOOKUP($E50,STUDENT!$O$8:$Z$1507,3,0),""),"")</f>
        <v/>
      </c>
      <c r="H50" s="9" t="str">
        <f>IFERROR(IF($F50&gt;=1,VLOOKUP($E50,STUDENT!$O$8:$Z$1507,4,0),""),"")</f>
        <v/>
      </c>
      <c r="I50" s="20" t="str">
        <f t="shared" si="3"/>
        <v/>
      </c>
      <c r="J50" s="20" t="str">
        <f t="shared" si="21"/>
        <v/>
      </c>
      <c r="K50" s="20" t="str">
        <f t="shared" si="21"/>
        <v/>
      </c>
      <c r="L50" s="20" t="str">
        <f t="shared" si="21"/>
        <v/>
      </c>
      <c r="M50" s="20" t="str">
        <f t="shared" si="21"/>
        <v/>
      </c>
      <c r="N50" s="20" t="str">
        <f t="shared" si="21"/>
        <v/>
      </c>
      <c r="O50" s="20" t="str">
        <f t="shared" si="21"/>
        <v/>
      </c>
      <c r="P50" s="20" t="str">
        <f t="shared" si="21"/>
        <v/>
      </c>
      <c r="Q50" s="20" t="str">
        <f t="shared" si="21"/>
        <v/>
      </c>
      <c r="R50" s="20" t="str">
        <f t="shared" si="21"/>
        <v/>
      </c>
      <c r="S50" s="20" t="str">
        <f t="shared" si="21"/>
        <v/>
      </c>
      <c r="T50" s="20" t="str">
        <f t="shared" si="21"/>
        <v/>
      </c>
      <c r="U50" s="20" t="str">
        <f t="shared" si="21"/>
        <v/>
      </c>
      <c r="V50" s="21" t="str">
        <f>IFERROR(IF($F50&gt;=1,VLOOKUP($E50,STUDENT!$O$8:$Z$1507,12,0),""),"")</f>
        <v/>
      </c>
      <c r="W50" s="22"/>
      <c r="AC50" s="1">
        <f t="shared" si="4"/>
        <v>0</v>
      </c>
      <c r="AD50" s="1">
        <f>IFERROR(IF(LEN(AK50)&gt;=1,VLOOKUP(HLOOKUP(AK50,PROFILE!$K$5:$V$8,4,0),PROFILE!$F$1:$G$3,2,0),0),0)</f>
        <v>0</v>
      </c>
      <c r="AE50" s="1">
        <f t="shared" si="5"/>
        <v>0</v>
      </c>
      <c r="AF50" s="1">
        <v>37</v>
      </c>
      <c r="AG50" s="1">
        <f>IFERROR(IF($AG$12&gt;=AF50,SMALL(STUDENT!$O$8:$O$1507,$AG$11+AF50),0),0)</f>
        <v>0</v>
      </c>
      <c r="AH50" s="1">
        <f t="shared" si="6"/>
        <v>0</v>
      </c>
      <c r="AI50" s="1" t="str">
        <f>IFERROR(IF($AH50&gt;=1,VLOOKUP($AG50,STUDENT!$O$8:$Z$1507,3,0),""),"")</f>
        <v/>
      </c>
      <c r="AJ50" s="1" t="str">
        <f>IFERROR(IF($AH50&gt;=1,VLOOKUP($AG50,STUDENT!$O$8:$Z$1507,4,0),""),"")</f>
        <v/>
      </c>
      <c r="AK50" s="1" t="str">
        <f>IFERROR(IF($AH50&gt;=1,VLOOKUP($AG50,STUDENT!$O$8:$Z$1507,6,0),""),"")</f>
        <v/>
      </c>
      <c r="AL50" s="1" t="str">
        <f t="shared" si="7"/>
        <v/>
      </c>
      <c r="AM50" s="1" t="str">
        <f t="shared" si="8"/>
        <v/>
      </c>
      <c r="AN50" s="1" t="str">
        <f t="shared" si="9"/>
        <v/>
      </c>
      <c r="AO50" s="1" t="str">
        <f t="shared" si="10"/>
        <v/>
      </c>
      <c r="AP50" s="1" t="str">
        <f t="shared" si="11"/>
        <v/>
      </c>
      <c r="AQ50" s="1" t="str">
        <f t="shared" si="12"/>
        <v/>
      </c>
      <c r="AR50" s="1" t="str">
        <f t="shared" si="13"/>
        <v/>
      </c>
      <c r="AS50" s="1" t="str">
        <f t="shared" si="14"/>
        <v/>
      </c>
      <c r="AT50" s="1" t="str">
        <f t="shared" si="15"/>
        <v/>
      </c>
      <c r="AU50" s="1" t="str">
        <f t="shared" si="16"/>
        <v/>
      </c>
      <c r="AV50" s="1" t="str">
        <f t="shared" si="17"/>
        <v/>
      </c>
      <c r="AW50" s="1" t="str">
        <f t="shared" si="18"/>
        <v/>
      </c>
      <c r="AX50" s="1" t="str">
        <f t="shared" si="19"/>
        <v/>
      </c>
      <c r="AY50" s="1">
        <f>IFERROR(IF($AE50&gt;$AE49,VLOOKUP($AC50+AL$1,STOCK!$F$10:$AB$209,16,0),IF($AE50=$AE49,(IF(AY49&gt;=1,AY49-COUNTIFS($AE49:$AE49,$AC50,AL49:AL49,$AI$1),0)),0)),0)</f>
        <v>0</v>
      </c>
      <c r="AZ50" s="1">
        <f>IFERROR(IF($AE50&gt;$AE49,VLOOKUP($AC50+AM$1,STOCK!$F$10:$AB$209,16,0),IF($AE50=$AE49,(IF(AZ49&gt;=1,AZ49-COUNTIFS($AE49:$AE49,$AC50,AM49:AM49,$AI$1),0)),0)),0)</f>
        <v>0</v>
      </c>
      <c r="BA50" s="1">
        <f>IFERROR(IF($AE50&gt;$AE49,VLOOKUP($AC50+AN$1,STOCK!$F$10:$AB$209,16,0),IF($AE50=$AE49,(IF(BA49&gt;=1,BA49-COUNTIFS($AE49:$AE49,$AC50,AN49:AN49,$AI$1),0)),0)),0)</f>
        <v>0</v>
      </c>
      <c r="BB50" s="1">
        <f>IFERROR(IF($AE50&gt;$AE49,VLOOKUP($AC50+AO$1,STOCK!$F$10:$AB$209,16,0),IF($AE50=$AE49,(IF(BB49&gt;=1,BB49-COUNTIFS($AE49:$AE49,$AC50,AO49:AO49,$AI$1),0)),0)),0)</f>
        <v>0</v>
      </c>
      <c r="BC50" s="1">
        <f>IFERROR(IF($AE50&gt;$AE49,VLOOKUP($AC50+AP$1,STOCK!$F$10:$AB$209,16,0),IF($AE50=$AE49,(IF(BC49&gt;=1,BC49-COUNTIFS($AE49:$AE49,$AC50,AP49:AP49,$AI$1),0)),0)),0)</f>
        <v>0</v>
      </c>
      <c r="BD50" s="1">
        <f>IFERROR(IF($AE50&gt;$AE49,VLOOKUP($AC50+AQ$1,STOCK!$F$10:$AB$209,16,0),IF($AE50=$AE49,(IF(BD49&gt;=1,BD49-COUNTIFS($AE49:$AE49,$AC50,AQ49:AQ49,$AI$1),0)),0)),0)</f>
        <v>0</v>
      </c>
      <c r="BE50" s="1">
        <f>IFERROR(IF($AE50&gt;$AE49,VLOOKUP($AC50+AR$1,STOCK!$F$10:$AB$209,16,0),IF($AE50=$AE49,(IF(BE49&gt;=1,BE49-COUNTIFS($AE49:$AE49,$AC50,AR49:AR49,$AI$1),0)),0)),0)</f>
        <v>0</v>
      </c>
      <c r="BF50" s="1">
        <f>IFERROR(IF($AE50&gt;$AE49,VLOOKUP($AC50+AS$1,STOCK!$F$10:$AB$209,16,0),IF($AE50=$AE49,(IF(BF49&gt;=1,BF49-COUNTIFS($AE49:$AE49,$AC50,AS49:AS49,$AI$1),0)),0)),0)</f>
        <v>0</v>
      </c>
      <c r="BG50" s="1">
        <f>IFERROR(IF($AE50&gt;$AE49,VLOOKUP($AC50+AT$1,STOCK!$F$10:$AB$209,16,0),IF($AE50=$AE49,(IF(BG49&gt;=1,BG49-COUNTIFS($AE49:$AE49,$AC50,AT49:AT49,$AI$1),0)),0)),0)</f>
        <v>0</v>
      </c>
      <c r="BH50" s="1">
        <f>IFERROR(IF($AE50&gt;$AE49,VLOOKUP($AC50+AU$1,STOCK!$F$10:$AB$209,16,0),IF($AE50=$AE49,(IF(BH49&gt;=1,BH49-COUNTIFS($AE49:$AE49,$AC50,AU49:AU49,$AI$1),0)),0)),0)</f>
        <v>0</v>
      </c>
      <c r="BI50" s="1">
        <f>IFERROR(IF($AE50&gt;$AE49,VLOOKUP($AC50+AV$1,STOCK!$F$10:$AB$209,16,0),IF($AE50=$AE49,(IF(BI49&gt;=1,BI49-COUNTIFS($AE49:$AE49,$AC50,AV49:AV49,$AI$1),0)),0)),0)</f>
        <v>0</v>
      </c>
      <c r="BJ50" s="1">
        <f>IFERROR(IF($AE50&gt;$AE49,VLOOKUP($AC50+AW$1,STOCK!$F$10:$AB$209,16,0),IF($AE50=$AE49,(IF(BJ49&gt;=1,BJ49-COUNTIFS($AE49:$AE49,$AC50,AW49:AW49,$AI$1),0)),0)),0)</f>
        <v>0</v>
      </c>
      <c r="BK50" s="1">
        <f>IFERROR(IF($AE50&gt;$AE49,VLOOKUP($AC50+AX$1,STOCK!$F$10:$AB$209,16,0),IF($AE50=$AE49,(IF(BK49&gt;=1,BK49-COUNTIFS($AE49:$AE49,$AC50,AX49:AX49,$AI$1),0)),0)),0)</f>
        <v>0</v>
      </c>
      <c r="BL50" s="1">
        <f>IFERROR(IF($AE50&gt;$AE49,VLOOKUP($AC50+AL$1,STOCK!$F$10:$AB$209,17,0),IF($AE50=$AE49,(IF(BL49&gt;=1,BL49-COUNTIFS($AE49:$AE49,$AC50,AL49:AL49,$AI$2),0)),0)),0)</f>
        <v>0</v>
      </c>
      <c r="BM50" s="1">
        <f>IFERROR(IF($AE50&gt;$AE49,VLOOKUP($AC50+AM$1,STOCK!$F$10:$AB$209,17,0),IF($AE50=$AE49,(IF(BM49&gt;=1,BM49-COUNTIFS($AE49:$AE49,$AC50,AM49:AM49,$AI$2),0)),0)),0)</f>
        <v>0</v>
      </c>
      <c r="BN50" s="1">
        <f>IFERROR(IF($AE50&gt;$AE49,VLOOKUP($AC50+AN$1,STOCK!$F$10:$AB$209,17,0),IF($AE50=$AE49,(IF(BN49&gt;=1,BN49-COUNTIFS($AE49:$AE49,$AC50,AN49:AN49,$AI$2),0)),0)),0)</f>
        <v>0</v>
      </c>
      <c r="BO50" s="1">
        <f>IFERROR(IF($AE50&gt;$AE49,VLOOKUP($AC50+AO$1,STOCK!$F$10:$AB$209,17,0),IF($AE50=$AE49,(IF(BO49&gt;=1,BO49-COUNTIFS($AE49:$AE49,$AC50,AO49:AO49,$AI$2),0)),0)),0)</f>
        <v>0</v>
      </c>
      <c r="BP50" s="1">
        <f>IFERROR(IF($AE50&gt;$AE49,VLOOKUP($AC50+AP$1,STOCK!$F$10:$AB$209,17,0),IF($AE50=$AE49,(IF(BP49&gt;=1,BP49-COUNTIFS($AE49:$AE49,$AC50,AP49:AP49,$AI$2),0)),0)),0)</f>
        <v>0</v>
      </c>
      <c r="BQ50" s="1">
        <f>IFERROR(IF($AE50&gt;$AE49,VLOOKUP($AC50+AQ$1,STOCK!$F$10:$AB$209,17,0),IF($AE50=$AE49,(IF(BQ49&gt;=1,BQ49-COUNTIFS($AE49:$AE49,$AC50,AQ49:AQ49,$AI$2),0)),0)),0)</f>
        <v>0</v>
      </c>
      <c r="BR50" s="1">
        <f>IFERROR(IF($AE50&gt;$AE49,VLOOKUP($AC50+AR$1,STOCK!$F$10:$AB$209,17,0),IF($AE50=$AE49,(IF(BR49&gt;=1,BR49-COUNTIFS($AE49:$AE49,$AC50,AR49:AR49,$AI$2),0)),0)),0)</f>
        <v>0</v>
      </c>
      <c r="BS50" s="1">
        <f>IFERROR(IF($AE50&gt;$AE49,VLOOKUP($AC50+AS$1,STOCK!$F$10:$AB$209,17,0),IF($AE50=$AE49,(IF(BS49&gt;=1,BS49-COUNTIFS($AE49:$AE49,$AC50,AS49:AS49,$AI$2),0)),0)),0)</f>
        <v>0</v>
      </c>
      <c r="BT50" s="1">
        <f>IFERROR(IF($AE50&gt;$AE49,VLOOKUP($AC50+AT$1,STOCK!$F$10:$AB$209,17,0),IF($AE50=$AE49,(IF(BT49&gt;=1,BT49-COUNTIFS($AE49:$AE49,$AC50,AT49:AT49,$AI$2),0)),0)),0)</f>
        <v>0</v>
      </c>
      <c r="BU50" s="1">
        <f>IFERROR(IF($AE50&gt;$AE49,VLOOKUP($AC50+AU$1,STOCK!$F$10:$AB$209,17,0),IF($AE50=$AE49,(IF(BU49&gt;=1,BU49-COUNTIFS($AE49:$AE49,$AC50,AU49:AU49,$AI$2),0)),0)),0)</f>
        <v>0</v>
      </c>
      <c r="BV50" s="1">
        <f>IFERROR(IF($AE50&gt;$AE49,VLOOKUP($AC50+AV$1,STOCK!$F$10:$AB$209,17,0),IF($AE50=$AE49,(IF(BV49&gt;=1,BV49-COUNTIFS($AE49:$AE49,$AC50,AV49:AV49,$AI$2),0)),0)),0)</f>
        <v>0</v>
      </c>
      <c r="BW50" s="1">
        <f>IFERROR(IF($AE50&gt;$AE49,VLOOKUP($AC50+AW$1,STOCK!$F$10:$AB$209,17,0),IF($AE50=$AE49,(IF(BW49&gt;=1,BW49-COUNTIFS($AE49:$AE49,$AC50,AW49:AW49,$AI$2),0)),0)),0)</f>
        <v>0</v>
      </c>
      <c r="BX50" s="1">
        <f>IFERROR(IF($AE50&gt;$AE49,VLOOKUP($AC50+AX$1,STOCK!$F$10:$AB$209,17,0),IF($AE50=$AE49,(IF(BX49&gt;=1,BX49-COUNTIFS($AE49:$AE49,$AC50,AX49:AX49,$AI$2),0)),0)),0)</f>
        <v>0</v>
      </c>
    </row>
    <row r="51" spans="4:76" ht="20.100000000000001" customHeight="1" x14ac:dyDescent="0.25">
      <c r="D51" s="1">
        <v>38</v>
      </c>
      <c r="E51" s="1">
        <f>IFERROR(IF($E$13&gt;=D51,SMALL(STUDENT!$O$8:$O$1507,$E$11+D51),0),0)</f>
        <v>0</v>
      </c>
      <c r="F51" s="10">
        <f t="shared" si="2"/>
        <v>0</v>
      </c>
      <c r="G51" s="10" t="str">
        <f>IFERROR(IF($F51&gt;=1,VLOOKUP($E51,STUDENT!$O$8:$Z$1507,3,0),""),"")</f>
        <v/>
      </c>
      <c r="H51" s="9" t="str">
        <f>IFERROR(IF($F51&gt;=1,VLOOKUP($E51,STUDENT!$O$8:$Z$1507,4,0),""),"")</f>
        <v/>
      </c>
      <c r="I51" s="20" t="str">
        <f t="shared" si="3"/>
        <v/>
      </c>
      <c r="J51" s="20" t="str">
        <f t="shared" si="21"/>
        <v/>
      </c>
      <c r="K51" s="20" t="str">
        <f t="shared" si="21"/>
        <v/>
      </c>
      <c r="L51" s="20" t="str">
        <f t="shared" si="21"/>
        <v/>
      </c>
      <c r="M51" s="20" t="str">
        <f t="shared" si="21"/>
        <v/>
      </c>
      <c r="N51" s="20" t="str">
        <f t="shared" si="21"/>
        <v/>
      </c>
      <c r="O51" s="20" t="str">
        <f t="shared" si="21"/>
        <v/>
      </c>
      <c r="P51" s="20" t="str">
        <f t="shared" si="21"/>
        <v/>
      </c>
      <c r="Q51" s="20" t="str">
        <f t="shared" si="21"/>
        <v/>
      </c>
      <c r="R51" s="20" t="str">
        <f t="shared" si="21"/>
        <v/>
      </c>
      <c r="S51" s="20" t="str">
        <f t="shared" si="21"/>
        <v/>
      </c>
      <c r="T51" s="20" t="str">
        <f t="shared" si="21"/>
        <v/>
      </c>
      <c r="U51" s="20" t="str">
        <f t="shared" si="21"/>
        <v/>
      </c>
      <c r="V51" s="21" t="str">
        <f>IFERROR(IF($F51&gt;=1,VLOOKUP($E51,STUDENT!$O$8:$Z$1507,12,0),""),"")</f>
        <v/>
      </c>
      <c r="W51" s="22"/>
      <c r="AC51" s="1">
        <f t="shared" si="4"/>
        <v>0</v>
      </c>
      <c r="AD51" s="1">
        <f>IFERROR(IF(LEN(AK51)&gt;=1,VLOOKUP(HLOOKUP(AK51,PROFILE!$K$5:$V$8,4,0),PROFILE!$F$1:$G$3,2,0),0),0)</f>
        <v>0</v>
      </c>
      <c r="AE51" s="1">
        <f t="shared" si="5"/>
        <v>0</v>
      </c>
      <c r="AF51" s="1">
        <v>38</v>
      </c>
      <c r="AG51" s="1">
        <f>IFERROR(IF($AG$12&gt;=AF51,SMALL(STUDENT!$O$8:$O$1507,$AG$11+AF51),0),0)</f>
        <v>0</v>
      </c>
      <c r="AH51" s="1">
        <f t="shared" si="6"/>
        <v>0</v>
      </c>
      <c r="AI51" s="1" t="str">
        <f>IFERROR(IF($AH51&gt;=1,VLOOKUP($AG51,STUDENT!$O$8:$Z$1507,3,0),""),"")</f>
        <v/>
      </c>
      <c r="AJ51" s="1" t="str">
        <f>IFERROR(IF($AH51&gt;=1,VLOOKUP($AG51,STUDENT!$O$8:$Z$1507,4,0),""),"")</f>
        <v/>
      </c>
      <c r="AK51" s="1" t="str">
        <f>IFERROR(IF($AH51&gt;=1,VLOOKUP($AG51,STUDENT!$O$8:$Z$1507,6,0),""),"")</f>
        <v/>
      </c>
      <c r="AL51" s="1" t="str">
        <f t="shared" si="7"/>
        <v/>
      </c>
      <c r="AM51" s="1" t="str">
        <f t="shared" si="8"/>
        <v/>
      </c>
      <c r="AN51" s="1" t="str">
        <f t="shared" si="9"/>
        <v/>
      </c>
      <c r="AO51" s="1" t="str">
        <f t="shared" si="10"/>
        <v/>
      </c>
      <c r="AP51" s="1" t="str">
        <f t="shared" si="11"/>
        <v/>
      </c>
      <c r="AQ51" s="1" t="str">
        <f t="shared" si="12"/>
        <v/>
      </c>
      <c r="AR51" s="1" t="str">
        <f t="shared" si="13"/>
        <v/>
      </c>
      <c r="AS51" s="1" t="str">
        <f t="shared" si="14"/>
        <v/>
      </c>
      <c r="AT51" s="1" t="str">
        <f t="shared" si="15"/>
        <v/>
      </c>
      <c r="AU51" s="1" t="str">
        <f t="shared" si="16"/>
        <v/>
      </c>
      <c r="AV51" s="1" t="str">
        <f t="shared" si="17"/>
        <v/>
      </c>
      <c r="AW51" s="1" t="str">
        <f t="shared" si="18"/>
        <v/>
      </c>
      <c r="AX51" s="1" t="str">
        <f t="shared" si="19"/>
        <v/>
      </c>
      <c r="AY51" s="1">
        <f>IFERROR(IF($AE51&gt;$AE50,VLOOKUP($AC51+AL$1,STOCK!$F$10:$AB$209,16,0),IF($AE51=$AE50,(IF(AY50&gt;=1,AY50-COUNTIFS($AE50:$AE50,$AC51,AL50:AL50,$AI$1),0)),0)),0)</f>
        <v>0</v>
      </c>
      <c r="AZ51" s="1">
        <f>IFERROR(IF($AE51&gt;$AE50,VLOOKUP($AC51+AM$1,STOCK!$F$10:$AB$209,16,0),IF($AE51=$AE50,(IF(AZ50&gt;=1,AZ50-COUNTIFS($AE50:$AE50,$AC51,AM50:AM50,$AI$1),0)),0)),0)</f>
        <v>0</v>
      </c>
      <c r="BA51" s="1">
        <f>IFERROR(IF($AE51&gt;$AE50,VLOOKUP($AC51+AN$1,STOCK!$F$10:$AB$209,16,0),IF($AE51=$AE50,(IF(BA50&gt;=1,BA50-COUNTIFS($AE50:$AE50,$AC51,AN50:AN50,$AI$1),0)),0)),0)</f>
        <v>0</v>
      </c>
      <c r="BB51" s="1">
        <f>IFERROR(IF($AE51&gt;$AE50,VLOOKUP($AC51+AO$1,STOCK!$F$10:$AB$209,16,0),IF($AE51=$AE50,(IF(BB50&gt;=1,BB50-COUNTIFS($AE50:$AE50,$AC51,AO50:AO50,$AI$1),0)),0)),0)</f>
        <v>0</v>
      </c>
      <c r="BC51" s="1">
        <f>IFERROR(IF($AE51&gt;$AE50,VLOOKUP($AC51+AP$1,STOCK!$F$10:$AB$209,16,0),IF($AE51=$AE50,(IF(BC50&gt;=1,BC50-COUNTIFS($AE50:$AE50,$AC51,AP50:AP50,$AI$1),0)),0)),0)</f>
        <v>0</v>
      </c>
      <c r="BD51" s="1">
        <f>IFERROR(IF($AE51&gt;$AE50,VLOOKUP($AC51+AQ$1,STOCK!$F$10:$AB$209,16,0),IF($AE51=$AE50,(IF(BD50&gt;=1,BD50-COUNTIFS($AE50:$AE50,$AC51,AQ50:AQ50,$AI$1),0)),0)),0)</f>
        <v>0</v>
      </c>
      <c r="BE51" s="1">
        <f>IFERROR(IF($AE51&gt;$AE50,VLOOKUP($AC51+AR$1,STOCK!$F$10:$AB$209,16,0),IF($AE51=$AE50,(IF(BE50&gt;=1,BE50-COUNTIFS($AE50:$AE50,$AC51,AR50:AR50,$AI$1),0)),0)),0)</f>
        <v>0</v>
      </c>
      <c r="BF51" s="1">
        <f>IFERROR(IF($AE51&gt;$AE50,VLOOKUP($AC51+AS$1,STOCK!$F$10:$AB$209,16,0),IF($AE51=$AE50,(IF(BF50&gt;=1,BF50-COUNTIFS($AE50:$AE50,$AC51,AS50:AS50,$AI$1),0)),0)),0)</f>
        <v>0</v>
      </c>
      <c r="BG51" s="1">
        <f>IFERROR(IF($AE51&gt;$AE50,VLOOKUP($AC51+AT$1,STOCK!$F$10:$AB$209,16,0),IF($AE51=$AE50,(IF(BG50&gt;=1,BG50-COUNTIFS($AE50:$AE50,$AC51,AT50:AT50,$AI$1),0)),0)),0)</f>
        <v>0</v>
      </c>
      <c r="BH51" s="1">
        <f>IFERROR(IF($AE51&gt;$AE50,VLOOKUP($AC51+AU$1,STOCK!$F$10:$AB$209,16,0),IF($AE51=$AE50,(IF(BH50&gt;=1,BH50-COUNTIFS($AE50:$AE50,$AC51,AU50:AU50,$AI$1),0)),0)),0)</f>
        <v>0</v>
      </c>
      <c r="BI51" s="1">
        <f>IFERROR(IF($AE51&gt;$AE50,VLOOKUP($AC51+AV$1,STOCK!$F$10:$AB$209,16,0),IF($AE51=$AE50,(IF(BI50&gt;=1,BI50-COUNTIFS($AE50:$AE50,$AC51,AV50:AV50,$AI$1),0)),0)),0)</f>
        <v>0</v>
      </c>
      <c r="BJ51" s="1">
        <f>IFERROR(IF($AE51&gt;$AE50,VLOOKUP($AC51+AW$1,STOCK!$F$10:$AB$209,16,0),IF($AE51=$AE50,(IF(BJ50&gt;=1,BJ50-COUNTIFS($AE50:$AE50,$AC51,AW50:AW50,$AI$1),0)),0)),0)</f>
        <v>0</v>
      </c>
      <c r="BK51" s="1">
        <f>IFERROR(IF($AE51&gt;$AE50,VLOOKUP($AC51+AX$1,STOCK!$F$10:$AB$209,16,0),IF($AE51=$AE50,(IF(BK50&gt;=1,BK50-COUNTIFS($AE50:$AE50,$AC51,AX50:AX50,$AI$1),0)),0)),0)</f>
        <v>0</v>
      </c>
      <c r="BL51" s="1">
        <f>IFERROR(IF($AE51&gt;$AE50,VLOOKUP($AC51+AL$1,STOCK!$F$10:$AB$209,17,0),IF($AE51=$AE50,(IF(BL50&gt;=1,BL50-COUNTIFS($AE50:$AE50,$AC51,AL50:AL50,$AI$2),0)),0)),0)</f>
        <v>0</v>
      </c>
      <c r="BM51" s="1">
        <f>IFERROR(IF($AE51&gt;$AE50,VLOOKUP($AC51+AM$1,STOCK!$F$10:$AB$209,17,0),IF($AE51=$AE50,(IF(BM50&gt;=1,BM50-COUNTIFS($AE50:$AE50,$AC51,AM50:AM50,$AI$2),0)),0)),0)</f>
        <v>0</v>
      </c>
      <c r="BN51" s="1">
        <f>IFERROR(IF($AE51&gt;$AE50,VLOOKUP($AC51+AN$1,STOCK!$F$10:$AB$209,17,0),IF($AE51=$AE50,(IF(BN50&gt;=1,BN50-COUNTIFS($AE50:$AE50,$AC51,AN50:AN50,$AI$2),0)),0)),0)</f>
        <v>0</v>
      </c>
      <c r="BO51" s="1">
        <f>IFERROR(IF($AE51&gt;$AE50,VLOOKUP($AC51+AO$1,STOCK!$F$10:$AB$209,17,0),IF($AE51=$AE50,(IF(BO50&gt;=1,BO50-COUNTIFS($AE50:$AE50,$AC51,AO50:AO50,$AI$2),0)),0)),0)</f>
        <v>0</v>
      </c>
      <c r="BP51" s="1">
        <f>IFERROR(IF($AE51&gt;$AE50,VLOOKUP($AC51+AP$1,STOCK!$F$10:$AB$209,17,0),IF($AE51=$AE50,(IF(BP50&gt;=1,BP50-COUNTIFS($AE50:$AE50,$AC51,AP50:AP50,$AI$2),0)),0)),0)</f>
        <v>0</v>
      </c>
      <c r="BQ51" s="1">
        <f>IFERROR(IF($AE51&gt;$AE50,VLOOKUP($AC51+AQ$1,STOCK!$F$10:$AB$209,17,0),IF($AE51=$AE50,(IF(BQ50&gt;=1,BQ50-COUNTIFS($AE50:$AE50,$AC51,AQ50:AQ50,$AI$2),0)),0)),0)</f>
        <v>0</v>
      </c>
      <c r="BR51" s="1">
        <f>IFERROR(IF($AE51&gt;$AE50,VLOOKUP($AC51+AR$1,STOCK!$F$10:$AB$209,17,0),IF($AE51=$AE50,(IF(BR50&gt;=1,BR50-COUNTIFS($AE50:$AE50,$AC51,AR50:AR50,$AI$2),0)),0)),0)</f>
        <v>0</v>
      </c>
      <c r="BS51" s="1">
        <f>IFERROR(IF($AE51&gt;$AE50,VLOOKUP($AC51+AS$1,STOCK!$F$10:$AB$209,17,0),IF($AE51=$AE50,(IF(BS50&gt;=1,BS50-COUNTIFS($AE50:$AE50,$AC51,AS50:AS50,$AI$2),0)),0)),0)</f>
        <v>0</v>
      </c>
      <c r="BT51" s="1">
        <f>IFERROR(IF($AE51&gt;$AE50,VLOOKUP($AC51+AT$1,STOCK!$F$10:$AB$209,17,0),IF($AE51=$AE50,(IF(BT50&gt;=1,BT50-COUNTIFS($AE50:$AE50,$AC51,AT50:AT50,$AI$2),0)),0)),0)</f>
        <v>0</v>
      </c>
      <c r="BU51" s="1">
        <f>IFERROR(IF($AE51&gt;$AE50,VLOOKUP($AC51+AU$1,STOCK!$F$10:$AB$209,17,0),IF($AE51=$AE50,(IF(BU50&gt;=1,BU50-COUNTIFS($AE50:$AE50,$AC51,AU50:AU50,$AI$2),0)),0)),0)</f>
        <v>0</v>
      </c>
      <c r="BV51" s="1">
        <f>IFERROR(IF($AE51&gt;$AE50,VLOOKUP($AC51+AV$1,STOCK!$F$10:$AB$209,17,0),IF($AE51=$AE50,(IF(BV50&gt;=1,BV50-COUNTIFS($AE50:$AE50,$AC51,AV50:AV50,$AI$2),0)),0)),0)</f>
        <v>0</v>
      </c>
      <c r="BW51" s="1">
        <f>IFERROR(IF($AE51&gt;$AE50,VLOOKUP($AC51+AW$1,STOCK!$F$10:$AB$209,17,0),IF($AE51=$AE50,(IF(BW50&gt;=1,BW50-COUNTIFS($AE50:$AE50,$AC51,AW50:AW50,$AI$2),0)),0)),0)</f>
        <v>0</v>
      </c>
      <c r="BX51" s="1">
        <f>IFERROR(IF($AE51&gt;$AE50,VLOOKUP($AC51+AX$1,STOCK!$F$10:$AB$209,17,0),IF($AE51=$AE50,(IF(BX50&gt;=1,BX50-COUNTIFS($AE50:$AE50,$AC51,AX50:AX50,$AI$2),0)),0)),0)</f>
        <v>0</v>
      </c>
    </row>
    <row r="52" spans="4:76" ht="20.100000000000001" customHeight="1" x14ac:dyDescent="0.25">
      <c r="D52" s="1">
        <v>39</v>
      </c>
      <c r="E52" s="1">
        <f>IFERROR(IF($E$13&gt;=D52,SMALL(STUDENT!$O$8:$O$1507,$E$11+D52),0),0)</f>
        <v>0</v>
      </c>
      <c r="F52" s="10">
        <f t="shared" si="2"/>
        <v>0</v>
      </c>
      <c r="G52" s="10" t="str">
        <f>IFERROR(IF($F52&gt;=1,VLOOKUP($E52,STUDENT!$O$8:$Z$1507,3,0),""),"")</f>
        <v/>
      </c>
      <c r="H52" s="9" t="str">
        <f>IFERROR(IF($F52&gt;=1,VLOOKUP($E52,STUDENT!$O$8:$Z$1507,4,0),""),"")</f>
        <v/>
      </c>
      <c r="I52" s="20" t="str">
        <f t="shared" si="3"/>
        <v/>
      </c>
      <c r="J52" s="20" t="str">
        <f t="shared" si="21"/>
        <v/>
      </c>
      <c r="K52" s="20" t="str">
        <f t="shared" si="21"/>
        <v/>
      </c>
      <c r="L52" s="20" t="str">
        <f t="shared" si="21"/>
        <v/>
      </c>
      <c r="M52" s="20" t="str">
        <f t="shared" si="21"/>
        <v/>
      </c>
      <c r="N52" s="20" t="str">
        <f t="shared" si="21"/>
        <v/>
      </c>
      <c r="O52" s="20" t="str">
        <f t="shared" si="21"/>
        <v/>
      </c>
      <c r="P52" s="20" t="str">
        <f t="shared" si="21"/>
        <v/>
      </c>
      <c r="Q52" s="20" t="str">
        <f t="shared" si="21"/>
        <v/>
      </c>
      <c r="R52" s="20" t="str">
        <f t="shared" si="21"/>
        <v/>
      </c>
      <c r="S52" s="20" t="str">
        <f t="shared" si="21"/>
        <v/>
      </c>
      <c r="T52" s="20" t="str">
        <f t="shared" si="21"/>
        <v/>
      </c>
      <c r="U52" s="20" t="str">
        <f t="shared" si="21"/>
        <v/>
      </c>
      <c r="V52" s="21" t="str">
        <f>IFERROR(IF($F52&gt;=1,VLOOKUP($E52,STUDENT!$O$8:$Z$1507,12,0),""),"")</f>
        <v/>
      </c>
      <c r="W52" s="22"/>
      <c r="AC52" s="1">
        <f t="shared" si="4"/>
        <v>0</v>
      </c>
      <c r="AD52" s="1">
        <f>IFERROR(IF(LEN(AK52)&gt;=1,VLOOKUP(HLOOKUP(AK52,PROFILE!$K$5:$V$8,4,0),PROFILE!$F$1:$G$3,2,0),0),0)</f>
        <v>0</v>
      </c>
      <c r="AE52" s="1">
        <f t="shared" si="5"/>
        <v>0</v>
      </c>
      <c r="AF52" s="1">
        <v>39</v>
      </c>
      <c r="AG52" s="1">
        <f>IFERROR(IF($AG$12&gt;=AF52,SMALL(STUDENT!$O$8:$O$1507,$AG$11+AF52),0),0)</f>
        <v>0</v>
      </c>
      <c r="AH52" s="1">
        <f t="shared" si="6"/>
        <v>0</v>
      </c>
      <c r="AI52" s="1" t="str">
        <f>IFERROR(IF($AH52&gt;=1,VLOOKUP($AG52,STUDENT!$O$8:$Z$1507,3,0),""),"")</f>
        <v/>
      </c>
      <c r="AJ52" s="1" t="str">
        <f>IFERROR(IF($AH52&gt;=1,VLOOKUP($AG52,STUDENT!$O$8:$Z$1507,4,0),""),"")</f>
        <v/>
      </c>
      <c r="AK52" s="1" t="str">
        <f>IFERROR(IF($AH52&gt;=1,VLOOKUP($AG52,STUDENT!$O$8:$Z$1507,6,0),""),"")</f>
        <v/>
      </c>
      <c r="AL52" s="1" t="str">
        <f t="shared" si="7"/>
        <v/>
      </c>
      <c r="AM52" s="1" t="str">
        <f t="shared" si="8"/>
        <v/>
      </c>
      <c r="AN52" s="1" t="str">
        <f t="shared" si="9"/>
        <v/>
      </c>
      <c r="AO52" s="1" t="str">
        <f t="shared" si="10"/>
        <v/>
      </c>
      <c r="AP52" s="1" t="str">
        <f t="shared" si="11"/>
        <v/>
      </c>
      <c r="AQ52" s="1" t="str">
        <f t="shared" si="12"/>
        <v/>
      </c>
      <c r="AR52" s="1" t="str">
        <f t="shared" si="13"/>
        <v/>
      </c>
      <c r="AS52" s="1" t="str">
        <f t="shared" si="14"/>
        <v/>
      </c>
      <c r="AT52" s="1" t="str">
        <f t="shared" si="15"/>
        <v/>
      </c>
      <c r="AU52" s="1" t="str">
        <f t="shared" si="16"/>
        <v/>
      </c>
      <c r="AV52" s="1" t="str">
        <f t="shared" si="17"/>
        <v/>
      </c>
      <c r="AW52" s="1" t="str">
        <f t="shared" si="18"/>
        <v/>
      </c>
      <c r="AX52" s="1" t="str">
        <f t="shared" si="19"/>
        <v/>
      </c>
      <c r="AY52" s="1">
        <f>IFERROR(IF($AE52&gt;$AE51,VLOOKUP($AC52+AL$1,STOCK!$F$10:$AB$209,16,0),IF($AE52=$AE51,(IF(AY51&gt;=1,AY51-COUNTIFS($AE51:$AE51,$AC52,AL51:AL51,$AI$1),0)),0)),0)</f>
        <v>0</v>
      </c>
      <c r="AZ52" s="1">
        <f>IFERROR(IF($AE52&gt;$AE51,VLOOKUP($AC52+AM$1,STOCK!$F$10:$AB$209,16,0),IF($AE52=$AE51,(IF(AZ51&gt;=1,AZ51-COUNTIFS($AE51:$AE51,$AC52,AM51:AM51,$AI$1),0)),0)),0)</f>
        <v>0</v>
      </c>
      <c r="BA52" s="1">
        <f>IFERROR(IF($AE52&gt;$AE51,VLOOKUP($AC52+AN$1,STOCK!$F$10:$AB$209,16,0),IF($AE52=$AE51,(IF(BA51&gt;=1,BA51-COUNTIFS($AE51:$AE51,$AC52,AN51:AN51,$AI$1),0)),0)),0)</f>
        <v>0</v>
      </c>
      <c r="BB52" s="1">
        <f>IFERROR(IF($AE52&gt;$AE51,VLOOKUP($AC52+AO$1,STOCK!$F$10:$AB$209,16,0),IF($AE52=$AE51,(IF(BB51&gt;=1,BB51-COUNTIFS($AE51:$AE51,$AC52,AO51:AO51,$AI$1),0)),0)),0)</f>
        <v>0</v>
      </c>
      <c r="BC52" s="1">
        <f>IFERROR(IF($AE52&gt;$AE51,VLOOKUP($AC52+AP$1,STOCK!$F$10:$AB$209,16,0),IF($AE52=$AE51,(IF(BC51&gt;=1,BC51-COUNTIFS($AE51:$AE51,$AC52,AP51:AP51,$AI$1),0)),0)),0)</f>
        <v>0</v>
      </c>
      <c r="BD52" s="1">
        <f>IFERROR(IF($AE52&gt;$AE51,VLOOKUP($AC52+AQ$1,STOCK!$F$10:$AB$209,16,0),IF($AE52=$AE51,(IF(BD51&gt;=1,BD51-COUNTIFS($AE51:$AE51,$AC52,AQ51:AQ51,$AI$1),0)),0)),0)</f>
        <v>0</v>
      </c>
      <c r="BE52" s="1">
        <f>IFERROR(IF($AE52&gt;$AE51,VLOOKUP($AC52+AR$1,STOCK!$F$10:$AB$209,16,0),IF($AE52=$AE51,(IF(BE51&gt;=1,BE51-COUNTIFS($AE51:$AE51,$AC52,AR51:AR51,$AI$1),0)),0)),0)</f>
        <v>0</v>
      </c>
      <c r="BF52" s="1">
        <f>IFERROR(IF($AE52&gt;$AE51,VLOOKUP($AC52+AS$1,STOCK!$F$10:$AB$209,16,0),IF($AE52=$AE51,(IF(BF51&gt;=1,BF51-COUNTIFS($AE51:$AE51,$AC52,AS51:AS51,$AI$1),0)),0)),0)</f>
        <v>0</v>
      </c>
      <c r="BG52" s="1">
        <f>IFERROR(IF($AE52&gt;$AE51,VLOOKUP($AC52+AT$1,STOCK!$F$10:$AB$209,16,0),IF($AE52=$AE51,(IF(BG51&gt;=1,BG51-COUNTIFS($AE51:$AE51,$AC52,AT51:AT51,$AI$1),0)),0)),0)</f>
        <v>0</v>
      </c>
      <c r="BH52" s="1">
        <f>IFERROR(IF($AE52&gt;$AE51,VLOOKUP($AC52+AU$1,STOCK!$F$10:$AB$209,16,0),IF($AE52=$AE51,(IF(BH51&gt;=1,BH51-COUNTIFS($AE51:$AE51,$AC52,AU51:AU51,$AI$1),0)),0)),0)</f>
        <v>0</v>
      </c>
      <c r="BI52" s="1">
        <f>IFERROR(IF($AE52&gt;$AE51,VLOOKUP($AC52+AV$1,STOCK!$F$10:$AB$209,16,0),IF($AE52=$AE51,(IF(BI51&gt;=1,BI51-COUNTIFS($AE51:$AE51,$AC52,AV51:AV51,$AI$1),0)),0)),0)</f>
        <v>0</v>
      </c>
      <c r="BJ52" s="1">
        <f>IFERROR(IF($AE52&gt;$AE51,VLOOKUP($AC52+AW$1,STOCK!$F$10:$AB$209,16,0),IF($AE52=$AE51,(IF(BJ51&gt;=1,BJ51-COUNTIFS($AE51:$AE51,$AC52,AW51:AW51,$AI$1),0)),0)),0)</f>
        <v>0</v>
      </c>
      <c r="BK52" s="1">
        <f>IFERROR(IF($AE52&gt;$AE51,VLOOKUP($AC52+AX$1,STOCK!$F$10:$AB$209,16,0),IF($AE52=$AE51,(IF(BK51&gt;=1,BK51-COUNTIFS($AE51:$AE51,$AC52,AX51:AX51,$AI$1),0)),0)),0)</f>
        <v>0</v>
      </c>
      <c r="BL52" s="1">
        <f>IFERROR(IF($AE52&gt;$AE51,VLOOKUP($AC52+AL$1,STOCK!$F$10:$AB$209,17,0),IF($AE52=$AE51,(IF(BL51&gt;=1,BL51-COUNTIFS($AE51:$AE51,$AC52,AL51:AL51,$AI$2),0)),0)),0)</f>
        <v>0</v>
      </c>
      <c r="BM52" s="1">
        <f>IFERROR(IF($AE52&gt;$AE51,VLOOKUP($AC52+AM$1,STOCK!$F$10:$AB$209,17,0),IF($AE52=$AE51,(IF(BM51&gt;=1,BM51-COUNTIFS($AE51:$AE51,$AC52,AM51:AM51,$AI$2),0)),0)),0)</f>
        <v>0</v>
      </c>
      <c r="BN52" s="1">
        <f>IFERROR(IF($AE52&gt;$AE51,VLOOKUP($AC52+AN$1,STOCK!$F$10:$AB$209,17,0),IF($AE52=$AE51,(IF(BN51&gt;=1,BN51-COUNTIFS($AE51:$AE51,$AC52,AN51:AN51,$AI$2),0)),0)),0)</f>
        <v>0</v>
      </c>
      <c r="BO52" s="1">
        <f>IFERROR(IF($AE52&gt;$AE51,VLOOKUP($AC52+AO$1,STOCK!$F$10:$AB$209,17,0),IF($AE52=$AE51,(IF(BO51&gt;=1,BO51-COUNTIFS($AE51:$AE51,$AC52,AO51:AO51,$AI$2),0)),0)),0)</f>
        <v>0</v>
      </c>
      <c r="BP52" s="1">
        <f>IFERROR(IF($AE52&gt;$AE51,VLOOKUP($AC52+AP$1,STOCK!$F$10:$AB$209,17,0),IF($AE52=$AE51,(IF(BP51&gt;=1,BP51-COUNTIFS($AE51:$AE51,$AC52,AP51:AP51,$AI$2),0)),0)),0)</f>
        <v>0</v>
      </c>
      <c r="BQ52" s="1">
        <f>IFERROR(IF($AE52&gt;$AE51,VLOOKUP($AC52+AQ$1,STOCK!$F$10:$AB$209,17,0),IF($AE52=$AE51,(IF(BQ51&gt;=1,BQ51-COUNTIFS($AE51:$AE51,$AC52,AQ51:AQ51,$AI$2),0)),0)),0)</f>
        <v>0</v>
      </c>
      <c r="BR52" s="1">
        <f>IFERROR(IF($AE52&gt;$AE51,VLOOKUP($AC52+AR$1,STOCK!$F$10:$AB$209,17,0),IF($AE52=$AE51,(IF(BR51&gt;=1,BR51-COUNTIFS($AE51:$AE51,$AC52,AR51:AR51,$AI$2),0)),0)),0)</f>
        <v>0</v>
      </c>
      <c r="BS52" s="1">
        <f>IFERROR(IF($AE52&gt;$AE51,VLOOKUP($AC52+AS$1,STOCK!$F$10:$AB$209,17,0),IF($AE52=$AE51,(IF(BS51&gt;=1,BS51-COUNTIFS($AE51:$AE51,$AC52,AS51:AS51,$AI$2),0)),0)),0)</f>
        <v>0</v>
      </c>
      <c r="BT52" s="1">
        <f>IFERROR(IF($AE52&gt;$AE51,VLOOKUP($AC52+AT$1,STOCK!$F$10:$AB$209,17,0),IF($AE52=$AE51,(IF(BT51&gt;=1,BT51-COUNTIFS($AE51:$AE51,$AC52,AT51:AT51,$AI$2),0)),0)),0)</f>
        <v>0</v>
      </c>
      <c r="BU52" s="1">
        <f>IFERROR(IF($AE52&gt;$AE51,VLOOKUP($AC52+AU$1,STOCK!$F$10:$AB$209,17,0),IF($AE52=$AE51,(IF(BU51&gt;=1,BU51-COUNTIFS($AE51:$AE51,$AC52,AU51:AU51,$AI$2),0)),0)),0)</f>
        <v>0</v>
      </c>
      <c r="BV52" s="1">
        <f>IFERROR(IF($AE52&gt;$AE51,VLOOKUP($AC52+AV$1,STOCK!$F$10:$AB$209,17,0),IF($AE52=$AE51,(IF(BV51&gt;=1,BV51-COUNTIFS($AE51:$AE51,$AC52,AV51:AV51,$AI$2),0)),0)),0)</f>
        <v>0</v>
      </c>
      <c r="BW52" s="1">
        <f>IFERROR(IF($AE52&gt;$AE51,VLOOKUP($AC52+AW$1,STOCK!$F$10:$AB$209,17,0),IF($AE52=$AE51,(IF(BW51&gt;=1,BW51-COUNTIFS($AE51:$AE51,$AC52,AW51:AW51,$AI$2),0)),0)),0)</f>
        <v>0</v>
      </c>
      <c r="BX52" s="1">
        <f>IFERROR(IF($AE52&gt;$AE51,VLOOKUP($AC52+AX$1,STOCK!$F$10:$AB$209,17,0),IF($AE52=$AE51,(IF(BX51&gt;=1,BX51-COUNTIFS($AE51:$AE51,$AC52,AX51:AX51,$AI$2),0)),0)),0)</f>
        <v>0</v>
      </c>
    </row>
    <row r="53" spans="4:76" ht="20.100000000000001" customHeight="1" x14ac:dyDescent="0.25">
      <c r="D53" s="1">
        <v>40</v>
      </c>
      <c r="E53" s="1">
        <f>IFERROR(IF($E$13&gt;=D53,SMALL(STUDENT!$O$8:$O$1507,$E$11+D53),0),0)</f>
        <v>0</v>
      </c>
      <c r="F53" s="10">
        <f t="shared" si="2"/>
        <v>0</v>
      </c>
      <c r="G53" s="10" t="str">
        <f>IFERROR(IF($F53&gt;=1,VLOOKUP($E53,STUDENT!$O$8:$Z$1507,3,0),""),"")</f>
        <v/>
      </c>
      <c r="H53" s="9" t="str">
        <f>IFERROR(IF($F53&gt;=1,VLOOKUP($E53,STUDENT!$O$8:$Z$1507,4,0),""),"")</f>
        <v/>
      </c>
      <c r="I53" s="20" t="str">
        <f t="shared" si="3"/>
        <v/>
      </c>
      <c r="J53" s="20" t="str">
        <f t="shared" si="21"/>
        <v/>
      </c>
      <c r="K53" s="20" t="str">
        <f t="shared" si="21"/>
        <v/>
      </c>
      <c r="L53" s="20" t="str">
        <f t="shared" si="21"/>
        <v/>
      </c>
      <c r="M53" s="20" t="str">
        <f t="shared" si="21"/>
        <v/>
      </c>
      <c r="N53" s="20" t="str">
        <f t="shared" si="21"/>
        <v/>
      </c>
      <c r="O53" s="20" t="str">
        <f t="shared" si="21"/>
        <v/>
      </c>
      <c r="P53" s="20" t="str">
        <f t="shared" si="21"/>
        <v/>
      </c>
      <c r="Q53" s="20" t="str">
        <f t="shared" si="21"/>
        <v/>
      </c>
      <c r="R53" s="20" t="str">
        <f t="shared" si="21"/>
        <v/>
      </c>
      <c r="S53" s="20" t="str">
        <f t="shared" si="21"/>
        <v/>
      </c>
      <c r="T53" s="20" t="str">
        <f t="shared" si="21"/>
        <v/>
      </c>
      <c r="U53" s="20" t="str">
        <f t="shared" si="21"/>
        <v/>
      </c>
      <c r="V53" s="21" t="str">
        <f>IFERROR(IF($F53&gt;=1,VLOOKUP($E53,STUDENT!$O$8:$Z$1507,12,0),""),"")</f>
        <v/>
      </c>
      <c r="W53" s="22"/>
      <c r="AC53" s="1">
        <f t="shared" si="4"/>
        <v>0</v>
      </c>
      <c r="AD53" s="1">
        <f>IFERROR(IF(LEN(AK53)&gt;=1,VLOOKUP(HLOOKUP(AK53,PROFILE!$K$5:$V$8,4,0),PROFILE!$F$1:$G$3,2,0),0),0)</f>
        <v>0</v>
      </c>
      <c r="AE53" s="1">
        <f t="shared" si="5"/>
        <v>0</v>
      </c>
      <c r="AF53" s="1">
        <v>40</v>
      </c>
      <c r="AG53" s="1">
        <f>IFERROR(IF($AG$12&gt;=AF53,SMALL(STUDENT!$O$8:$O$1507,$AG$11+AF53),0),0)</f>
        <v>0</v>
      </c>
      <c r="AH53" s="1">
        <f t="shared" si="6"/>
        <v>0</v>
      </c>
      <c r="AI53" s="1" t="str">
        <f>IFERROR(IF($AH53&gt;=1,VLOOKUP($AG53,STUDENT!$O$8:$Z$1507,3,0),""),"")</f>
        <v/>
      </c>
      <c r="AJ53" s="1" t="str">
        <f>IFERROR(IF($AH53&gt;=1,VLOOKUP($AG53,STUDENT!$O$8:$Z$1507,4,0),""),"")</f>
        <v/>
      </c>
      <c r="AK53" s="1" t="str">
        <f>IFERROR(IF($AH53&gt;=1,VLOOKUP($AG53,STUDENT!$O$8:$Z$1507,6,0),""),"")</f>
        <v/>
      </c>
      <c r="AL53" s="1" t="str">
        <f t="shared" si="7"/>
        <v/>
      </c>
      <c r="AM53" s="1" t="str">
        <f t="shared" si="8"/>
        <v/>
      </c>
      <c r="AN53" s="1" t="str">
        <f t="shared" si="9"/>
        <v/>
      </c>
      <c r="AO53" s="1" t="str">
        <f t="shared" si="10"/>
        <v/>
      </c>
      <c r="AP53" s="1" t="str">
        <f t="shared" si="11"/>
        <v/>
      </c>
      <c r="AQ53" s="1" t="str">
        <f t="shared" si="12"/>
        <v/>
      </c>
      <c r="AR53" s="1" t="str">
        <f t="shared" si="13"/>
        <v/>
      </c>
      <c r="AS53" s="1" t="str">
        <f t="shared" si="14"/>
        <v/>
      </c>
      <c r="AT53" s="1" t="str">
        <f t="shared" si="15"/>
        <v/>
      </c>
      <c r="AU53" s="1" t="str">
        <f t="shared" si="16"/>
        <v/>
      </c>
      <c r="AV53" s="1" t="str">
        <f t="shared" si="17"/>
        <v/>
      </c>
      <c r="AW53" s="1" t="str">
        <f t="shared" si="18"/>
        <v/>
      </c>
      <c r="AX53" s="1" t="str">
        <f t="shared" si="19"/>
        <v/>
      </c>
      <c r="AY53" s="1">
        <f>IFERROR(IF($AE53&gt;$AE52,VLOOKUP($AC53+AL$1,STOCK!$F$10:$AB$209,16,0),IF($AE53=$AE52,(IF(AY52&gt;=1,AY52-COUNTIFS($AE52:$AE52,$AC53,AL52:AL52,$AI$1),0)),0)),0)</f>
        <v>0</v>
      </c>
      <c r="AZ53" s="1">
        <f>IFERROR(IF($AE53&gt;$AE52,VLOOKUP($AC53+AM$1,STOCK!$F$10:$AB$209,16,0),IF($AE53=$AE52,(IF(AZ52&gt;=1,AZ52-COUNTIFS($AE52:$AE52,$AC53,AM52:AM52,$AI$1),0)),0)),0)</f>
        <v>0</v>
      </c>
      <c r="BA53" s="1">
        <f>IFERROR(IF($AE53&gt;$AE52,VLOOKUP($AC53+AN$1,STOCK!$F$10:$AB$209,16,0),IF($AE53=$AE52,(IF(BA52&gt;=1,BA52-COUNTIFS($AE52:$AE52,$AC53,AN52:AN52,$AI$1),0)),0)),0)</f>
        <v>0</v>
      </c>
      <c r="BB53" s="1">
        <f>IFERROR(IF($AE53&gt;$AE52,VLOOKUP($AC53+AO$1,STOCK!$F$10:$AB$209,16,0),IF($AE53=$AE52,(IF(BB52&gt;=1,BB52-COUNTIFS($AE52:$AE52,$AC53,AO52:AO52,$AI$1),0)),0)),0)</f>
        <v>0</v>
      </c>
      <c r="BC53" s="1">
        <f>IFERROR(IF($AE53&gt;$AE52,VLOOKUP($AC53+AP$1,STOCK!$F$10:$AB$209,16,0),IF($AE53=$AE52,(IF(BC52&gt;=1,BC52-COUNTIFS($AE52:$AE52,$AC53,AP52:AP52,$AI$1),0)),0)),0)</f>
        <v>0</v>
      </c>
      <c r="BD53" s="1">
        <f>IFERROR(IF($AE53&gt;$AE52,VLOOKUP($AC53+AQ$1,STOCK!$F$10:$AB$209,16,0),IF($AE53=$AE52,(IF(BD52&gt;=1,BD52-COUNTIFS($AE52:$AE52,$AC53,AQ52:AQ52,$AI$1),0)),0)),0)</f>
        <v>0</v>
      </c>
      <c r="BE53" s="1">
        <f>IFERROR(IF($AE53&gt;$AE52,VLOOKUP($AC53+AR$1,STOCK!$F$10:$AB$209,16,0),IF($AE53=$AE52,(IF(BE52&gt;=1,BE52-COUNTIFS($AE52:$AE52,$AC53,AR52:AR52,$AI$1),0)),0)),0)</f>
        <v>0</v>
      </c>
      <c r="BF53" s="1">
        <f>IFERROR(IF($AE53&gt;$AE52,VLOOKUP($AC53+AS$1,STOCK!$F$10:$AB$209,16,0),IF($AE53=$AE52,(IF(BF52&gt;=1,BF52-COUNTIFS($AE52:$AE52,$AC53,AS52:AS52,$AI$1),0)),0)),0)</f>
        <v>0</v>
      </c>
      <c r="BG53" s="1">
        <f>IFERROR(IF($AE53&gt;$AE52,VLOOKUP($AC53+AT$1,STOCK!$F$10:$AB$209,16,0),IF($AE53=$AE52,(IF(BG52&gt;=1,BG52-COUNTIFS($AE52:$AE52,$AC53,AT52:AT52,$AI$1),0)),0)),0)</f>
        <v>0</v>
      </c>
      <c r="BH53" s="1">
        <f>IFERROR(IF($AE53&gt;$AE52,VLOOKUP($AC53+AU$1,STOCK!$F$10:$AB$209,16,0),IF($AE53=$AE52,(IF(BH52&gt;=1,BH52-COUNTIFS($AE52:$AE52,$AC53,AU52:AU52,$AI$1),0)),0)),0)</f>
        <v>0</v>
      </c>
      <c r="BI53" s="1">
        <f>IFERROR(IF($AE53&gt;$AE52,VLOOKUP($AC53+AV$1,STOCK!$F$10:$AB$209,16,0),IF($AE53=$AE52,(IF(BI52&gt;=1,BI52-COUNTIFS($AE52:$AE52,$AC53,AV52:AV52,$AI$1),0)),0)),0)</f>
        <v>0</v>
      </c>
      <c r="BJ53" s="1">
        <f>IFERROR(IF($AE53&gt;$AE52,VLOOKUP($AC53+AW$1,STOCK!$F$10:$AB$209,16,0),IF($AE53=$AE52,(IF(BJ52&gt;=1,BJ52-COUNTIFS($AE52:$AE52,$AC53,AW52:AW52,$AI$1),0)),0)),0)</f>
        <v>0</v>
      </c>
      <c r="BK53" s="1">
        <f>IFERROR(IF($AE53&gt;$AE52,VLOOKUP($AC53+AX$1,STOCK!$F$10:$AB$209,16,0),IF($AE53=$AE52,(IF(BK52&gt;=1,BK52-COUNTIFS($AE52:$AE52,$AC53,AX52:AX52,$AI$1),0)),0)),0)</f>
        <v>0</v>
      </c>
      <c r="BL53" s="1">
        <f>IFERROR(IF($AE53&gt;$AE52,VLOOKUP($AC53+AL$1,STOCK!$F$10:$AB$209,17,0),IF($AE53=$AE52,(IF(BL52&gt;=1,BL52-COUNTIFS($AE52:$AE52,$AC53,AL52:AL52,$AI$2),0)),0)),0)</f>
        <v>0</v>
      </c>
      <c r="BM53" s="1">
        <f>IFERROR(IF($AE53&gt;$AE52,VLOOKUP($AC53+AM$1,STOCK!$F$10:$AB$209,17,0),IF($AE53=$AE52,(IF(BM52&gt;=1,BM52-COUNTIFS($AE52:$AE52,$AC53,AM52:AM52,$AI$2),0)),0)),0)</f>
        <v>0</v>
      </c>
      <c r="BN53" s="1">
        <f>IFERROR(IF($AE53&gt;$AE52,VLOOKUP($AC53+AN$1,STOCK!$F$10:$AB$209,17,0),IF($AE53=$AE52,(IF(BN52&gt;=1,BN52-COUNTIFS($AE52:$AE52,$AC53,AN52:AN52,$AI$2),0)),0)),0)</f>
        <v>0</v>
      </c>
      <c r="BO53" s="1">
        <f>IFERROR(IF($AE53&gt;$AE52,VLOOKUP($AC53+AO$1,STOCK!$F$10:$AB$209,17,0),IF($AE53=$AE52,(IF(BO52&gt;=1,BO52-COUNTIFS($AE52:$AE52,$AC53,AO52:AO52,$AI$2),0)),0)),0)</f>
        <v>0</v>
      </c>
      <c r="BP53" s="1">
        <f>IFERROR(IF($AE53&gt;$AE52,VLOOKUP($AC53+AP$1,STOCK!$F$10:$AB$209,17,0),IF($AE53=$AE52,(IF(BP52&gt;=1,BP52-COUNTIFS($AE52:$AE52,$AC53,AP52:AP52,$AI$2),0)),0)),0)</f>
        <v>0</v>
      </c>
      <c r="BQ53" s="1">
        <f>IFERROR(IF($AE53&gt;$AE52,VLOOKUP($AC53+AQ$1,STOCK!$F$10:$AB$209,17,0),IF($AE53=$AE52,(IF(BQ52&gt;=1,BQ52-COUNTIFS($AE52:$AE52,$AC53,AQ52:AQ52,$AI$2),0)),0)),0)</f>
        <v>0</v>
      </c>
      <c r="BR53" s="1">
        <f>IFERROR(IF($AE53&gt;$AE52,VLOOKUP($AC53+AR$1,STOCK!$F$10:$AB$209,17,0),IF($AE53=$AE52,(IF(BR52&gt;=1,BR52-COUNTIFS($AE52:$AE52,$AC53,AR52:AR52,$AI$2),0)),0)),0)</f>
        <v>0</v>
      </c>
      <c r="BS53" s="1">
        <f>IFERROR(IF($AE53&gt;$AE52,VLOOKUP($AC53+AS$1,STOCK!$F$10:$AB$209,17,0),IF($AE53=$AE52,(IF(BS52&gt;=1,BS52-COUNTIFS($AE52:$AE52,$AC53,AS52:AS52,$AI$2),0)),0)),0)</f>
        <v>0</v>
      </c>
      <c r="BT53" s="1">
        <f>IFERROR(IF($AE53&gt;$AE52,VLOOKUP($AC53+AT$1,STOCK!$F$10:$AB$209,17,0),IF($AE53=$AE52,(IF(BT52&gt;=1,BT52-COUNTIFS($AE52:$AE52,$AC53,AT52:AT52,$AI$2),0)),0)),0)</f>
        <v>0</v>
      </c>
      <c r="BU53" s="1">
        <f>IFERROR(IF($AE53&gt;$AE52,VLOOKUP($AC53+AU$1,STOCK!$F$10:$AB$209,17,0),IF($AE53=$AE52,(IF(BU52&gt;=1,BU52-COUNTIFS($AE52:$AE52,$AC53,AU52:AU52,$AI$2),0)),0)),0)</f>
        <v>0</v>
      </c>
      <c r="BV53" s="1">
        <f>IFERROR(IF($AE53&gt;$AE52,VLOOKUP($AC53+AV$1,STOCK!$F$10:$AB$209,17,0),IF($AE53=$AE52,(IF(BV52&gt;=1,BV52-COUNTIFS($AE52:$AE52,$AC53,AV52:AV52,$AI$2),0)),0)),0)</f>
        <v>0</v>
      </c>
      <c r="BW53" s="1">
        <f>IFERROR(IF($AE53&gt;$AE52,VLOOKUP($AC53+AW$1,STOCK!$F$10:$AB$209,17,0),IF($AE53=$AE52,(IF(BW52&gt;=1,BW52-COUNTIFS($AE52:$AE52,$AC53,AW52:AW52,$AI$2),0)),0)),0)</f>
        <v>0</v>
      </c>
      <c r="BX53" s="1">
        <f>IFERROR(IF($AE53&gt;$AE52,VLOOKUP($AC53+AX$1,STOCK!$F$10:$AB$209,17,0),IF($AE53=$AE52,(IF(BX52&gt;=1,BX52-COUNTIFS($AE52:$AE52,$AC53,AX52:AX52,$AI$2),0)),0)),0)</f>
        <v>0</v>
      </c>
    </row>
    <row r="54" spans="4:76" ht="20.100000000000001" customHeight="1" x14ac:dyDescent="0.25">
      <c r="D54" s="1">
        <v>41</v>
      </c>
      <c r="E54" s="1">
        <f>IFERROR(IF($E$13&gt;=D54,SMALL(STUDENT!$O$8:$O$1507,$E$11+D54),0),0)</f>
        <v>0</v>
      </c>
      <c r="F54" s="10">
        <f t="shared" si="2"/>
        <v>0</v>
      </c>
      <c r="G54" s="10" t="str">
        <f>IFERROR(IF($F54&gt;=1,VLOOKUP($E54,STUDENT!$O$8:$Z$1507,3,0),""),"")</f>
        <v/>
      </c>
      <c r="H54" s="9" t="str">
        <f>IFERROR(IF($F54&gt;=1,VLOOKUP($E54,STUDENT!$O$8:$Z$1507,4,0),""),"")</f>
        <v/>
      </c>
      <c r="I54" s="20" t="str">
        <f t="shared" si="3"/>
        <v/>
      </c>
      <c r="J54" s="20" t="str">
        <f t="shared" si="21"/>
        <v/>
      </c>
      <c r="K54" s="20" t="str">
        <f t="shared" si="21"/>
        <v/>
      </c>
      <c r="L54" s="20" t="str">
        <f t="shared" si="21"/>
        <v/>
      </c>
      <c r="M54" s="20" t="str">
        <f t="shared" si="21"/>
        <v/>
      </c>
      <c r="N54" s="20" t="str">
        <f t="shared" si="21"/>
        <v/>
      </c>
      <c r="O54" s="20" t="str">
        <f t="shared" si="21"/>
        <v/>
      </c>
      <c r="P54" s="20" t="str">
        <f t="shared" si="21"/>
        <v/>
      </c>
      <c r="Q54" s="20" t="str">
        <f t="shared" si="21"/>
        <v/>
      </c>
      <c r="R54" s="20" t="str">
        <f t="shared" si="21"/>
        <v/>
      </c>
      <c r="S54" s="20" t="str">
        <f t="shared" si="21"/>
        <v/>
      </c>
      <c r="T54" s="20" t="str">
        <f t="shared" si="21"/>
        <v/>
      </c>
      <c r="U54" s="20" t="str">
        <f t="shared" si="21"/>
        <v/>
      </c>
      <c r="V54" s="21" t="str">
        <f>IFERROR(IF($F54&gt;=1,VLOOKUP($E54,STUDENT!$O$8:$Z$1507,12,0),""),"")</f>
        <v/>
      </c>
      <c r="W54" s="22"/>
      <c r="AC54" s="1">
        <f t="shared" si="4"/>
        <v>0</v>
      </c>
      <c r="AD54" s="1">
        <f>IFERROR(IF(LEN(AK54)&gt;=1,VLOOKUP(HLOOKUP(AK54,PROFILE!$K$5:$V$8,4,0),PROFILE!$F$1:$G$3,2,0),0),0)</f>
        <v>0</v>
      </c>
      <c r="AE54" s="1">
        <f t="shared" si="5"/>
        <v>0</v>
      </c>
      <c r="AF54" s="1">
        <v>41</v>
      </c>
      <c r="AG54" s="1">
        <f>IFERROR(IF($AG$12&gt;=AF54,SMALL(STUDENT!$O$8:$O$1507,$AG$11+AF54),0),0)</f>
        <v>0</v>
      </c>
      <c r="AH54" s="1">
        <f t="shared" si="6"/>
        <v>0</v>
      </c>
      <c r="AI54" s="1" t="str">
        <f>IFERROR(IF($AH54&gt;=1,VLOOKUP($AG54,STUDENT!$O$8:$Z$1507,3,0),""),"")</f>
        <v/>
      </c>
      <c r="AJ54" s="1" t="str">
        <f>IFERROR(IF($AH54&gt;=1,VLOOKUP($AG54,STUDENT!$O$8:$Z$1507,4,0),""),"")</f>
        <v/>
      </c>
      <c r="AK54" s="1" t="str">
        <f>IFERROR(IF($AH54&gt;=1,VLOOKUP($AG54,STUDENT!$O$8:$Z$1507,6,0),""),"")</f>
        <v/>
      </c>
      <c r="AL54" s="1" t="str">
        <f t="shared" si="7"/>
        <v/>
      </c>
      <c r="AM54" s="1" t="str">
        <f t="shared" si="8"/>
        <v/>
      </c>
      <c r="AN54" s="1" t="str">
        <f t="shared" si="9"/>
        <v/>
      </c>
      <c r="AO54" s="1" t="str">
        <f t="shared" si="10"/>
        <v/>
      </c>
      <c r="AP54" s="1" t="str">
        <f t="shared" si="11"/>
        <v/>
      </c>
      <c r="AQ54" s="1" t="str">
        <f t="shared" si="12"/>
        <v/>
      </c>
      <c r="AR54" s="1" t="str">
        <f t="shared" si="13"/>
        <v/>
      </c>
      <c r="AS54" s="1" t="str">
        <f t="shared" si="14"/>
        <v/>
      </c>
      <c r="AT54" s="1" t="str">
        <f t="shared" si="15"/>
        <v/>
      </c>
      <c r="AU54" s="1" t="str">
        <f t="shared" si="16"/>
        <v/>
      </c>
      <c r="AV54" s="1" t="str">
        <f t="shared" si="17"/>
        <v/>
      </c>
      <c r="AW54" s="1" t="str">
        <f t="shared" si="18"/>
        <v/>
      </c>
      <c r="AX54" s="1" t="str">
        <f t="shared" si="19"/>
        <v/>
      </c>
      <c r="AY54" s="1">
        <f>IFERROR(IF($AE54&gt;$AE53,VLOOKUP($AC54+AL$1,STOCK!$F$10:$AB$209,16,0),IF($AE54=$AE53,(IF(AY53&gt;=1,AY53-COUNTIFS($AE53:$AE53,$AC54,AL53:AL53,$AI$1),0)),0)),0)</f>
        <v>0</v>
      </c>
      <c r="AZ54" s="1">
        <f>IFERROR(IF($AE54&gt;$AE53,VLOOKUP($AC54+AM$1,STOCK!$F$10:$AB$209,16,0),IF($AE54=$AE53,(IF(AZ53&gt;=1,AZ53-COUNTIFS($AE53:$AE53,$AC54,AM53:AM53,$AI$1),0)),0)),0)</f>
        <v>0</v>
      </c>
      <c r="BA54" s="1">
        <f>IFERROR(IF($AE54&gt;$AE53,VLOOKUP($AC54+AN$1,STOCK!$F$10:$AB$209,16,0),IF($AE54=$AE53,(IF(BA53&gt;=1,BA53-COUNTIFS($AE53:$AE53,$AC54,AN53:AN53,$AI$1),0)),0)),0)</f>
        <v>0</v>
      </c>
      <c r="BB54" s="1">
        <f>IFERROR(IF($AE54&gt;$AE53,VLOOKUP($AC54+AO$1,STOCK!$F$10:$AB$209,16,0),IF($AE54=$AE53,(IF(BB53&gt;=1,BB53-COUNTIFS($AE53:$AE53,$AC54,AO53:AO53,$AI$1),0)),0)),0)</f>
        <v>0</v>
      </c>
      <c r="BC54" s="1">
        <f>IFERROR(IF($AE54&gt;$AE53,VLOOKUP($AC54+AP$1,STOCK!$F$10:$AB$209,16,0),IF($AE54=$AE53,(IF(BC53&gt;=1,BC53-COUNTIFS($AE53:$AE53,$AC54,AP53:AP53,$AI$1),0)),0)),0)</f>
        <v>0</v>
      </c>
      <c r="BD54" s="1">
        <f>IFERROR(IF($AE54&gt;$AE53,VLOOKUP($AC54+AQ$1,STOCK!$F$10:$AB$209,16,0),IF($AE54=$AE53,(IF(BD53&gt;=1,BD53-COUNTIFS($AE53:$AE53,$AC54,AQ53:AQ53,$AI$1),0)),0)),0)</f>
        <v>0</v>
      </c>
      <c r="BE54" s="1">
        <f>IFERROR(IF($AE54&gt;$AE53,VLOOKUP($AC54+AR$1,STOCK!$F$10:$AB$209,16,0),IF($AE54=$AE53,(IF(BE53&gt;=1,BE53-COUNTIFS($AE53:$AE53,$AC54,AR53:AR53,$AI$1),0)),0)),0)</f>
        <v>0</v>
      </c>
      <c r="BF54" s="1">
        <f>IFERROR(IF($AE54&gt;$AE53,VLOOKUP($AC54+AS$1,STOCK!$F$10:$AB$209,16,0),IF($AE54=$AE53,(IF(BF53&gt;=1,BF53-COUNTIFS($AE53:$AE53,$AC54,AS53:AS53,$AI$1),0)),0)),0)</f>
        <v>0</v>
      </c>
      <c r="BG54" s="1">
        <f>IFERROR(IF($AE54&gt;$AE53,VLOOKUP($AC54+AT$1,STOCK!$F$10:$AB$209,16,0),IF($AE54=$AE53,(IF(BG53&gt;=1,BG53-COUNTIFS($AE53:$AE53,$AC54,AT53:AT53,$AI$1),0)),0)),0)</f>
        <v>0</v>
      </c>
      <c r="BH54" s="1">
        <f>IFERROR(IF($AE54&gt;$AE53,VLOOKUP($AC54+AU$1,STOCK!$F$10:$AB$209,16,0),IF($AE54=$AE53,(IF(BH53&gt;=1,BH53-COUNTIFS($AE53:$AE53,$AC54,AU53:AU53,$AI$1),0)),0)),0)</f>
        <v>0</v>
      </c>
      <c r="BI54" s="1">
        <f>IFERROR(IF($AE54&gt;$AE53,VLOOKUP($AC54+AV$1,STOCK!$F$10:$AB$209,16,0),IF($AE54=$AE53,(IF(BI53&gt;=1,BI53-COUNTIFS($AE53:$AE53,$AC54,AV53:AV53,$AI$1),0)),0)),0)</f>
        <v>0</v>
      </c>
      <c r="BJ54" s="1">
        <f>IFERROR(IF($AE54&gt;$AE53,VLOOKUP($AC54+AW$1,STOCK!$F$10:$AB$209,16,0),IF($AE54=$AE53,(IF(BJ53&gt;=1,BJ53-COUNTIFS($AE53:$AE53,$AC54,AW53:AW53,$AI$1),0)),0)),0)</f>
        <v>0</v>
      </c>
      <c r="BK54" s="1">
        <f>IFERROR(IF($AE54&gt;$AE53,VLOOKUP($AC54+AX$1,STOCK!$F$10:$AB$209,16,0),IF($AE54=$AE53,(IF(BK53&gt;=1,BK53-COUNTIFS($AE53:$AE53,$AC54,AX53:AX53,$AI$1),0)),0)),0)</f>
        <v>0</v>
      </c>
      <c r="BL54" s="1">
        <f>IFERROR(IF($AE54&gt;$AE53,VLOOKUP($AC54+AL$1,STOCK!$F$10:$AB$209,17,0),IF($AE54=$AE53,(IF(BL53&gt;=1,BL53-COUNTIFS($AE53:$AE53,$AC54,AL53:AL53,$AI$2),0)),0)),0)</f>
        <v>0</v>
      </c>
      <c r="BM54" s="1">
        <f>IFERROR(IF($AE54&gt;$AE53,VLOOKUP($AC54+AM$1,STOCK!$F$10:$AB$209,17,0),IF($AE54=$AE53,(IF(BM53&gt;=1,BM53-COUNTIFS($AE53:$AE53,$AC54,AM53:AM53,$AI$2),0)),0)),0)</f>
        <v>0</v>
      </c>
      <c r="BN54" s="1">
        <f>IFERROR(IF($AE54&gt;$AE53,VLOOKUP($AC54+AN$1,STOCK!$F$10:$AB$209,17,0),IF($AE54=$AE53,(IF(BN53&gt;=1,BN53-COUNTIFS($AE53:$AE53,$AC54,AN53:AN53,$AI$2),0)),0)),0)</f>
        <v>0</v>
      </c>
      <c r="BO54" s="1">
        <f>IFERROR(IF($AE54&gt;$AE53,VLOOKUP($AC54+AO$1,STOCK!$F$10:$AB$209,17,0),IF($AE54=$AE53,(IF(BO53&gt;=1,BO53-COUNTIFS($AE53:$AE53,$AC54,AO53:AO53,$AI$2),0)),0)),0)</f>
        <v>0</v>
      </c>
      <c r="BP54" s="1">
        <f>IFERROR(IF($AE54&gt;$AE53,VLOOKUP($AC54+AP$1,STOCK!$F$10:$AB$209,17,0),IF($AE54=$AE53,(IF(BP53&gt;=1,BP53-COUNTIFS($AE53:$AE53,$AC54,AP53:AP53,$AI$2),0)),0)),0)</f>
        <v>0</v>
      </c>
      <c r="BQ54" s="1">
        <f>IFERROR(IF($AE54&gt;$AE53,VLOOKUP($AC54+AQ$1,STOCK!$F$10:$AB$209,17,0),IF($AE54=$AE53,(IF(BQ53&gt;=1,BQ53-COUNTIFS($AE53:$AE53,$AC54,AQ53:AQ53,$AI$2),0)),0)),0)</f>
        <v>0</v>
      </c>
      <c r="BR54" s="1">
        <f>IFERROR(IF($AE54&gt;$AE53,VLOOKUP($AC54+AR$1,STOCK!$F$10:$AB$209,17,0),IF($AE54=$AE53,(IF(BR53&gt;=1,BR53-COUNTIFS($AE53:$AE53,$AC54,AR53:AR53,$AI$2),0)),0)),0)</f>
        <v>0</v>
      </c>
      <c r="BS54" s="1">
        <f>IFERROR(IF($AE54&gt;$AE53,VLOOKUP($AC54+AS$1,STOCK!$F$10:$AB$209,17,0),IF($AE54=$AE53,(IF(BS53&gt;=1,BS53-COUNTIFS($AE53:$AE53,$AC54,AS53:AS53,$AI$2),0)),0)),0)</f>
        <v>0</v>
      </c>
      <c r="BT54" s="1">
        <f>IFERROR(IF($AE54&gt;$AE53,VLOOKUP($AC54+AT$1,STOCK!$F$10:$AB$209,17,0),IF($AE54=$AE53,(IF(BT53&gt;=1,BT53-COUNTIFS($AE53:$AE53,$AC54,AT53:AT53,$AI$2),0)),0)),0)</f>
        <v>0</v>
      </c>
      <c r="BU54" s="1">
        <f>IFERROR(IF($AE54&gt;$AE53,VLOOKUP($AC54+AU$1,STOCK!$F$10:$AB$209,17,0),IF($AE54=$AE53,(IF(BU53&gt;=1,BU53-COUNTIFS($AE53:$AE53,$AC54,AU53:AU53,$AI$2),0)),0)),0)</f>
        <v>0</v>
      </c>
      <c r="BV54" s="1">
        <f>IFERROR(IF($AE54&gt;$AE53,VLOOKUP($AC54+AV$1,STOCK!$F$10:$AB$209,17,0),IF($AE54=$AE53,(IF(BV53&gt;=1,BV53-COUNTIFS($AE53:$AE53,$AC54,AV53:AV53,$AI$2),0)),0)),0)</f>
        <v>0</v>
      </c>
      <c r="BW54" s="1">
        <f>IFERROR(IF($AE54&gt;$AE53,VLOOKUP($AC54+AW$1,STOCK!$F$10:$AB$209,17,0),IF($AE54=$AE53,(IF(BW53&gt;=1,BW53-COUNTIFS($AE53:$AE53,$AC54,AW53:AW53,$AI$2),0)),0)),0)</f>
        <v>0</v>
      </c>
      <c r="BX54" s="1">
        <f>IFERROR(IF($AE54&gt;$AE53,VLOOKUP($AC54+AX$1,STOCK!$F$10:$AB$209,17,0),IF($AE54=$AE53,(IF(BX53&gt;=1,BX53-COUNTIFS($AE53:$AE53,$AC54,AX53:AX53,$AI$2),0)),0)),0)</f>
        <v>0</v>
      </c>
    </row>
    <row r="55" spans="4:76" ht="20.100000000000001" customHeight="1" x14ac:dyDescent="0.25">
      <c r="D55" s="1">
        <v>42</v>
      </c>
      <c r="E55" s="1">
        <f>IFERROR(IF($E$13&gt;=D55,SMALL(STUDENT!$O$8:$O$1507,$E$11+D55),0),0)</f>
        <v>0</v>
      </c>
      <c r="F55" s="10">
        <f t="shared" si="2"/>
        <v>0</v>
      </c>
      <c r="G55" s="10" t="str">
        <f>IFERROR(IF($F55&gt;=1,VLOOKUP($E55,STUDENT!$O$8:$Z$1507,3,0),""),"")</f>
        <v/>
      </c>
      <c r="H55" s="9" t="str">
        <f>IFERROR(IF($F55&gt;=1,VLOOKUP($E55,STUDENT!$O$8:$Z$1507,4,0),""),"")</f>
        <v/>
      </c>
      <c r="I55" s="20" t="str">
        <f t="shared" si="3"/>
        <v/>
      </c>
      <c r="J55" s="20" t="str">
        <f t="shared" si="21"/>
        <v/>
      </c>
      <c r="K55" s="20" t="str">
        <f t="shared" si="21"/>
        <v/>
      </c>
      <c r="L55" s="20" t="str">
        <f t="shared" si="21"/>
        <v/>
      </c>
      <c r="M55" s="20" t="str">
        <f t="shared" si="21"/>
        <v/>
      </c>
      <c r="N55" s="20" t="str">
        <f t="shared" si="21"/>
        <v/>
      </c>
      <c r="O55" s="20" t="str">
        <f t="shared" si="21"/>
        <v/>
      </c>
      <c r="P55" s="20" t="str">
        <f t="shared" si="21"/>
        <v/>
      </c>
      <c r="Q55" s="20" t="str">
        <f t="shared" si="21"/>
        <v/>
      </c>
      <c r="R55" s="20" t="str">
        <f t="shared" si="21"/>
        <v/>
      </c>
      <c r="S55" s="20" t="str">
        <f t="shared" si="21"/>
        <v/>
      </c>
      <c r="T55" s="20" t="str">
        <f t="shared" si="21"/>
        <v/>
      </c>
      <c r="U55" s="20" t="str">
        <f t="shared" si="21"/>
        <v/>
      </c>
      <c r="V55" s="21" t="str">
        <f>IFERROR(IF($F55&gt;=1,VLOOKUP($E55,STUDENT!$O$8:$Z$1507,12,0),""),"")</f>
        <v/>
      </c>
      <c r="W55" s="22"/>
      <c r="AC55" s="1">
        <f t="shared" si="4"/>
        <v>0</v>
      </c>
      <c r="AD55" s="1">
        <f>IFERROR(IF(LEN(AK55)&gt;=1,VLOOKUP(HLOOKUP(AK55,PROFILE!$K$5:$V$8,4,0),PROFILE!$F$1:$G$3,2,0),0),0)</f>
        <v>0</v>
      </c>
      <c r="AE55" s="1">
        <f t="shared" si="5"/>
        <v>0</v>
      </c>
      <c r="AF55" s="1">
        <v>42</v>
      </c>
      <c r="AG55" s="1">
        <f>IFERROR(IF($AG$12&gt;=AF55,SMALL(STUDENT!$O$8:$O$1507,$AG$11+AF55),0),0)</f>
        <v>0</v>
      </c>
      <c r="AH55" s="1">
        <f t="shared" si="6"/>
        <v>0</v>
      </c>
      <c r="AI55" s="1" t="str">
        <f>IFERROR(IF($AH55&gt;=1,VLOOKUP($AG55,STUDENT!$O$8:$Z$1507,3,0),""),"")</f>
        <v/>
      </c>
      <c r="AJ55" s="1" t="str">
        <f>IFERROR(IF($AH55&gt;=1,VLOOKUP($AG55,STUDENT!$O$8:$Z$1507,4,0),""),"")</f>
        <v/>
      </c>
      <c r="AK55" s="1" t="str">
        <f>IFERROR(IF($AH55&gt;=1,VLOOKUP($AG55,STUDENT!$O$8:$Z$1507,6,0),""),"")</f>
        <v/>
      </c>
      <c r="AL55" s="1" t="str">
        <f t="shared" si="7"/>
        <v/>
      </c>
      <c r="AM55" s="1" t="str">
        <f t="shared" si="8"/>
        <v/>
      </c>
      <c r="AN55" s="1" t="str">
        <f t="shared" si="9"/>
        <v/>
      </c>
      <c r="AO55" s="1" t="str">
        <f t="shared" si="10"/>
        <v/>
      </c>
      <c r="AP55" s="1" t="str">
        <f t="shared" si="11"/>
        <v/>
      </c>
      <c r="AQ55" s="1" t="str">
        <f t="shared" si="12"/>
        <v/>
      </c>
      <c r="AR55" s="1" t="str">
        <f t="shared" si="13"/>
        <v/>
      </c>
      <c r="AS55" s="1" t="str">
        <f t="shared" si="14"/>
        <v/>
      </c>
      <c r="AT55" s="1" t="str">
        <f t="shared" si="15"/>
        <v/>
      </c>
      <c r="AU55" s="1" t="str">
        <f t="shared" si="16"/>
        <v/>
      </c>
      <c r="AV55" s="1" t="str">
        <f t="shared" si="17"/>
        <v/>
      </c>
      <c r="AW55" s="1" t="str">
        <f t="shared" si="18"/>
        <v/>
      </c>
      <c r="AX55" s="1" t="str">
        <f t="shared" si="19"/>
        <v/>
      </c>
      <c r="AY55" s="1">
        <f>IFERROR(IF($AE55&gt;$AE54,VLOOKUP($AC55+AL$1,STOCK!$F$10:$AB$209,16,0),IF($AE55=$AE54,(IF(AY54&gt;=1,AY54-COUNTIFS($AE54:$AE54,$AC55,AL54:AL54,$AI$1),0)),0)),0)</f>
        <v>0</v>
      </c>
      <c r="AZ55" s="1">
        <f>IFERROR(IF($AE55&gt;$AE54,VLOOKUP($AC55+AM$1,STOCK!$F$10:$AB$209,16,0),IF($AE55=$AE54,(IF(AZ54&gt;=1,AZ54-COUNTIFS($AE54:$AE54,$AC55,AM54:AM54,$AI$1),0)),0)),0)</f>
        <v>0</v>
      </c>
      <c r="BA55" s="1">
        <f>IFERROR(IF($AE55&gt;$AE54,VLOOKUP($AC55+AN$1,STOCK!$F$10:$AB$209,16,0),IF($AE55=$AE54,(IF(BA54&gt;=1,BA54-COUNTIFS($AE54:$AE54,$AC55,AN54:AN54,$AI$1),0)),0)),0)</f>
        <v>0</v>
      </c>
      <c r="BB55" s="1">
        <f>IFERROR(IF($AE55&gt;$AE54,VLOOKUP($AC55+AO$1,STOCK!$F$10:$AB$209,16,0),IF($AE55=$AE54,(IF(BB54&gt;=1,BB54-COUNTIFS($AE54:$AE54,$AC55,AO54:AO54,$AI$1),0)),0)),0)</f>
        <v>0</v>
      </c>
      <c r="BC55" s="1">
        <f>IFERROR(IF($AE55&gt;$AE54,VLOOKUP($AC55+AP$1,STOCK!$F$10:$AB$209,16,0),IF($AE55=$AE54,(IF(BC54&gt;=1,BC54-COUNTIFS($AE54:$AE54,$AC55,AP54:AP54,$AI$1),0)),0)),0)</f>
        <v>0</v>
      </c>
      <c r="BD55" s="1">
        <f>IFERROR(IF($AE55&gt;$AE54,VLOOKUP($AC55+AQ$1,STOCK!$F$10:$AB$209,16,0),IF($AE55=$AE54,(IF(BD54&gt;=1,BD54-COUNTIFS($AE54:$AE54,$AC55,AQ54:AQ54,$AI$1),0)),0)),0)</f>
        <v>0</v>
      </c>
      <c r="BE55" s="1">
        <f>IFERROR(IF($AE55&gt;$AE54,VLOOKUP($AC55+AR$1,STOCK!$F$10:$AB$209,16,0),IF($AE55=$AE54,(IF(BE54&gt;=1,BE54-COUNTIFS($AE54:$AE54,$AC55,AR54:AR54,$AI$1),0)),0)),0)</f>
        <v>0</v>
      </c>
      <c r="BF55" s="1">
        <f>IFERROR(IF($AE55&gt;$AE54,VLOOKUP($AC55+AS$1,STOCK!$F$10:$AB$209,16,0),IF($AE55=$AE54,(IF(BF54&gt;=1,BF54-COUNTIFS($AE54:$AE54,$AC55,AS54:AS54,$AI$1),0)),0)),0)</f>
        <v>0</v>
      </c>
      <c r="BG55" s="1">
        <f>IFERROR(IF($AE55&gt;$AE54,VLOOKUP($AC55+AT$1,STOCK!$F$10:$AB$209,16,0),IF($AE55=$AE54,(IF(BG54&gt;=1,BG54-COUNTIFS($AE54:$AE54,$AC55,AT54:AT54,$AI$1),0)),0)),0)</f>
        <v>0</v>
      </c>
      <c r="BH55" s="1">
        <f>IFERROR(IF($AE55&gt;$AE54,VLOOKUP($AC55+AU$1,STOCK!$F$10:$AB$209,16,0),IF($AE55=$AE54,(IF(BH54&gt;=1,BH54-COUNTIFS($AE54:$AE54,$AC55,AU54:AU54,$AI$1),0)),0)),0)</f>
        <v>0</v>
      </c>
      <c r="BI55" s="1">
        <f>IFERROR(IF($AE55&gt;$AE54,VLOOKUP($AC55+AV$1,STOCK!$F$10:$AB$209,16,0),IF($AE55=$AE54,(IF(BI54&gt;=1,BI54-COUNTIFS($AE54:$AE54,$AC55,AV54:AV54,$AI$1),0)),0)),0)</f>
        <v>0</v>
      </c>
      <c r="BJ55" s="1">
        <f>IFERROR(IF($AE55&gt;$AE54,VLOOKUP($AC55+AW$1,STOCK!$F$10:$AB$209,16,0),IF($AE55=$AE54,(IF(BJ54&gt;=1,BJ54-COUNTIFS($AE54:$AE54,$AC55,AW54:AW54,$AI$1),0)),0)),0)</f>
        <v>0</v>
      </c>
      <c r="BK55" s="1">
        <f>IFERROR(IF($AE55&gt;$AE54,VLOOKUP($AC55+AX$1,STOCK!$F$10:$AB$209,16,0),IF($AE55=$AE54,(IF(BK54&gt;=1,BK54-COUNTIFS($AE54:$AE54,$AC55,AX54:AX54,$AI$1),0)),0)),0)</f>
        <v>0</v>
      </c>
      <c r="BL55" s="1">
        <f>IFERROR(IF($AE55&gt;$AE54,VLOOKUP($AC55+AL$1,STOCK!$F$10:$AB$209,17,0),IF($AE55=$AE54,(IF(BL54&gt;=1,BL54-COUNTIFS($AE54:$AE54,$AC55,AL54:AL54,$AI$2),0)),0)),0)</f>
        <v>0</v>
      </c>
      <c r="BM55" s="1">
        <f>IFERROR(IF($AE55&gt;$AE54,VLOOKUP($AC55+AM$1,STOCK!$F$10:$AB$209,17,0),IF($AE55=$AE54,(IF(BM54&gt;=1,BM54-COUNTIFS($AE54:$AE54,$AC55,AM54:AM54,$AI$2),0)),0)),0)</f>
        <v>0</v>
      </c>
      <c r="BN55" s="1">
        <f>IFERROR(IF($AE55&gt;$AE54,VLOOKUP($AC55+AN$1,STOCK!$F$10:$AB$209,17,0),IF($AE55=$AE54,(IF(BN54&gt;=1,BN54-COUNTIFS($AE54:$AE54,$AC55,AN54:AN54,$AI$2),0)),0)),0)</f>
        <v>0</v>
      </c>
      <c r="BO55" s="1">
        <f>IFERROR(IF($AE55&gt;$AE54,VLOOKUP($AC55+AO$1,STOCK!$F$10:$AB$209,17,0),IF($AE55=$AE54,(IF(BO54&gt;=1,BO54-COUNTIFS($AE54:$AE54,$AC55,AO54:AO54,$AI$2),0)),0)),0)</f>
        <v>0</v>
      </c>
      <c r="BP55" s="1">
        <f>IFERROR(IF($AE55&gt;$AE54,VLOOKUP($AC55+AP$1,STOCK!$F$10:$AB$209,17,0),IF($AE55=$AE54,(IF(BP54&gt;=1,BP54-COUNTIFS($AE54:$AE54,$AC55,AP54:AP54,$AI$2),0)),0)),0)</f>
        <v>0</v>
      </c>
      <c r="BQ55" s="1">
        <f>IFERROR(IF($AE55&gt;$AE54,VLOOKUP($AC55+AQ$1,STOCK!$F$10:$AB$209,17,0),IF($AE55=$AE54,(IF(BQ54&gt;=1,BQ54-COUNTIFS($AE54:$AE54,$AC55,AQ54:AQ54,$AI$2),0)),0)),0)</f>
        <v>0</v>
      </c>
      <c r="BR55" s="1">
        <f>IFERROR(IF($AE55&gt;$AE54,VLOOKUP($AC55+AR$1,STOCK!$F$10:$AB$209,17,0),IF($AE55=$AE54,(IF(BR54&gt;=1,BR54-COUNTIFS($AE54:$AE54,$AC55,AR54:AR54,$AI$2),0)),0)),0)</f>
        <v>0</v>
      </c>
      <c r="BS55" s="1">
        <f>IFERROR(IF($AE55&gt;$AE54,VLOOKUP($AC55+AS$1,STOCK!$F$10:$AB$209,17,0),IF($AE55=$AE54,(IF(BS54&gt;=1,BS54-COUNTIFS($AE54:$AE54,$AC55,AS54:AS54,$AI$2),0)),0)),0)</f>
        <v>0</v>
      </c>
      <c r="BT55" s="1">
        <f>IFERROR(IF($AE55&gt;$AE54,VLOOKUP($AC55+AT$1,STOCK!$F$10:$AB$209,17,0),IF($AE55=$AE54,(IF(BT54&gt;=1,BT54-COUNTIFS($AE54:$AE54,$AC55,AT54:AT54,$AI$2),0)),0)),0)</f>
        <v>0</v>
      </c>
      <c r="BU55" s="1">
        <f>IFERROR(IF($AE55&gt;$AE54,VLOOKUP($AC55+AU$1,STOCK!$F$10:$AB$209,17,0),IF($AE55=$AE54,(IF(BU54&gt;=1,BU54-COUNTIFS($AE54:$AE54,$AC55,AU54:AU54,$AI$2),0)),0)),0)</f>
        <v>0</v>
      </c>
      <c r="BV55" s="1">
        <f>IFERROR(IF($AE55&gt;$AE54,VLOOKUP($AC55+AV$1,STOCK!$F$10:$AB$209,17,0),IF($AE55=$AE54,(IF(BV54&gt;=1,BV54-COUNTIFS($AE54:$AE54,$AC55,AV54:AV54,$AI$2),0)),0)),0)</f>
        <v>0</v>
      </c>
      <c r="BW55" s="1">
        <f>IFERROR(IF($AE55&gt;$AE54,VLOOKUP($AC55+AW$1,STOCK!$F$10:$AB$209,17,0),IF($AE55=$AE54,(IF(BW54&gt;=1,BW54-COUNTIFS($AE54:$AE54,$AC55,AW54:AW54,$AI$2),0)),0)),0)</f>
        <v>0</v>
      </c>
      <c r="BX55" s="1">
        <f>IFERROR(IF($AE55&gt;$AE54,VLOOKUP($AC55+AX$1,STOCK!$F$10:$AB$209,17,0),IF($AE55=$AE54,(IF(BX54&gt;=1,BX54-COUNTIFS($AE54:$AE54,$AC55,AX54:AX54,$AI$2),0)),0)),0)</f>
        <v>0</v>
      </c>
    </row>
    <row r="56" spans="4:76" ht="20.100000000000001" customHeight="1" x14ac:dyDescent="0.25">
      <c r="D56" s="1">
        <v>43</v>
      </c>
      <c r="E56" s="1">
        <f>IFERROR(IF($E$13&gt;=D56,SMALL(STUDENT!$O$8:$O$1507,$E$11+D56),0),0)</f>
        <v>0</v>
      </c>
      <c r="F56" s="10">
        <f t="shared" si="2"/>
        <v>0</v>
      </c>
      <c r="G56" s="10" t="str">
        <f>IFERROR(IF($F56&gt;=1,VLOOKUP($E56,STUDENT!$O$8:$Z$1507,3,0),""),"")</f>
        <v/>
      </c>
      <c r="H56" s="9" t="str">
        <f>IFERROR(IF($F56&gt;=1,VLOOKUP($E56,STUDENT!$O$8:$Z$1507,4,0),""),"")</f>
        <v/>
      </c>
      <c r="I56" s="20" t="str">
        <f t="shared" si="3"/>
        <v/>
      </c>
      <c r="J56" s="20" t="str">
        <f t="shared" si="21"/>
        <v/>
      </c>
      <c r="K56" s="20" t="str">
        <f t="shared" si="21"/>
        <v/>
      </c>
      <c r="L56" s="20" t="str">
        <f t="shared" si="21"/>
        <v/>
      </c>
      <c r="M56" s="20" t="str">
        <f t="shared" si="21"/>
        <v/>
      </c>
      <c r="N56" s="20" t="str">
        <f t="shared" si="21"/>
        <v/>
      </c>
      <c r="O56" s="20" t="str">
        <f t="shared" si="21"/>
        <v/>
      </c>
      <c r="P56" s="20" t="str">
        <f t="shared" si="21"/>
        <v/>
      </c>
      <c r="Q56" s="20" t="str">
        <f t="shared" si="21"/>
        <v/>
      </c>
      <c r="R56" s="20" t="str">
        <f t="shared" si="21"/>
        <v/>
      </c>
      <c r="S56" s="20" t="str">
        <f t="shared" si="21"/>
        <v/>
      </c>
      <c r="T56" s="20" t="str">
        <f t="shared" si="21"/>
        <v/>
      </c>
      <c r="U56" s="20" t="str">
        <f t="shared" si="21"/>
        <v/>
      </c>
      <c r="V56" s="21" t="str">
        <f>IFERROR(IF($F56&gt;=1,VLOOKUP($E56,STUDENT!$O$8:$Z$1507,12,0),""),"")</f>
        <v/>
      </c>
      <c r="W56" s="22"/>
      <c r="AC56" s="1">
        <f t="shared" si="4"/>
        <v>0</v>
      </c>
      <c r="AD56" s="1">
        <f>IFERROR(IF(LEN(AK56)&gt;=1,VLOOKUP(HLOOKUP(AK56,PROFILE!$K$5:$V$8,4,0),PROFILE!$F$1:$G$3,2,0),0),0)</f>
        <v>0</v>
      </c>
      <c r="AE56" s="1">
        <f t="shared" si="5"/>
        <v>0</v>
      </c>
      <c r="AF56" s="1">
        <v>43</v>
      </c>
      <c r="AG56" s="1">
        <f>IFERROR(IF($AG$12&gt;=AF56,SMALL(STUDENT!$O$8:$O$1507,$AG$11+AF56),0),0)</f>
        <v>0</v>
      </c>
      <c r="AH56" s="1">
        <f t="shared" si="6"/>
        <v>0</v>
      </c>
      <c r="AI56" s="1" t="str">
        <f>IFERROR(IF($AH56&gt;=1,VLOOKUP($AG56,STUDENT!$O$8:$Z$1507,3,0),""),"")</f>
        <v/>
      </c>
      <c r="AJ56" s="1" t="str">
        <f>IFERROR(IF($AH56&gt;=1,VLOOKUP($AG56,STUDENT!$O$8:$Z$1507,4,0),""),"")</f>
        <v/>
      </c>
      <c r="AK56" s="1" t="str">
        <f>IFERROR(IF($AH56&gt;=1,VLOOKUP($AG56,STUDENT!$O$8:$Z$1507,6,0),""),"")</f>
        <v/>
      </c>
      <c r="AL56" s="1" t="str">
        <f t="shared" si="7"/>
        <v/>
      </c>
      <c r="AM56" s="1" t="str">
        <f t="shared" si="8"/>
        <v/>
      </c>
      <c r="AN56" s="1" t="str">
        <f t="shared" si="9"/>
        <v/>
      </c>
      <c r="AO56" s="1" t="str">
        <f t="shared" si="10"/>
        <v/>
      </c>
      <c r="AP56" s="1" t="str">
        <f t="shared" si="11"/>
        <v/>
      </c>
      <c r="AQ56" s="1" t="str">
        <f t="shared" si="12"/>
        <v/>
      </c>
      <c r="AR56" s="1" t="str">
        <f t="shared" si="13"/>
        <v/>
      </c>
      <c r="AS56" s="1" t="str">
        <f t="shared" si="14"/>
        <v/>
      </c>
      <c r="AT56" s="1" t="str">
        <f t="shared" si="15"/>
        <v/>
      </c>
      <c r="AU56" s="1" t="str">
        <f t="shared" si="16"/>
        <v/>
      </c>
      <c r="AV56" s="1" t="str">
        <f t="shared" si="17"/>
        <v/>
      </c>
      <c r="AW56" s="1" t="str">
        <f t="shared" si="18"/>
        <v/>
      </c>
      <c r="AX56" s="1" t="str">
        <f t="shared" si="19"/>
        <v/>
      </c>
      <c r="AY56" s="1">
        <f>IFERROR(IF($AE56&gt;$AE55,VLOOKUP($AC56+AL$1,STOCK!$F$10:$AB$209,16,0),IF($AE56=$AE55,(IF(AY55&gt;=1,AY55-COUNTIFS($AE55:$AE55,$AC56,AL55:AL55,$AI$1),0)),0)),0)</f>
        <v>0</v>
      </c>
      <c r="AZ56" s="1">
        <f>IFERROR(IF($AE56&gt;$AE55,VLOOKUP($AC56+AM$1,STOCK!$F$10:$AB$209,16,0),IF($AE56=$AE55,(IF(AZ55&gt;=1,AZ55-COUNTIFS($AE55:$AE55,$AC56,AM55:AM55,$AI$1),0)),0)),0)</f>
        <v>0</v>
      </c>
      <c r="BA56" s="1">
        <f>IFERROR(IF($AE56&gt;$AE55,VLOOKUP($AC56+AN$1,STOCK!$F$10:$AB$209,16,0),IF($AE56=$AE55,(IF(BA55&gt;=1,BA55-COUNTIFS($AE55:$AE55,$AC56,AN55:AN55,$AI$1),0)),0)),0)</f>
        <v>0</v>
      </c>
      <c r="BB56" s="1">
        <f>IFERROR(IF($AE56&gt;$AE55,VLOOKUP($AC56+AO$1,STOCK!$F$10:$AB$209,16,0),IF($AE56=$AE55,(IF(BB55&gt;=1,BB55-COUNTIFS($AE55:$AE55,$AC56,AO55:AO55,$AI$1),0)),0)),0)</f>
        <v>0</v>
      </c>
      <c r="BC56" s="1">
        <f>IFERROR(IF($AE56&gt;$AE55,VLOOKUP($AC56+AP$1,STOCK!$F$10:$AB$209,16,0),IF($AE56=$AE55,(IF(BC55&gt;=1,BC55-COUNTIFS($AE55:$AE55,$AC56,AP55:AP55,$AI$1),0)),0)),0)</f>
        <v>0</v>
      </c>
      <c r="BD56" s="1">
        <f>IFERROR(IF($AE56&gt;$AE55,VLOOKUP($AC56+AQ$1,STOCK!$F$10:$AB$209,16,0),IF($AE56=$AE55,(IF(BD55&gt;=1,BD55-COUNTIFS($AE55:$AE55,$AC56,AQ55:AQ55,$AI$1),0)),0)),0)</f>
        <v>0</v>
      </c>
      <c r="BE56" s="1">
        <f>IFERROR(IF($AE56&gt;$AE55,VLOOKUP($AC56+AR$1,STOCK!$F$10:$AB$209,16,0),IF($AE56=$AE55,(IF(BE55&gt;=1,BE55-COUNTIFS($AE55:$AE55,$AC56,AR55:AR55,$AI$1),0)),0)),0)</f>
        <v>0</v>
      </c>
      <c r="BF56" s="1">
        <f>IFERROR(IF($AE56&gt;$AE55,VLOOKUP($AC56+AS$1,STOCK!$F$10:$AB$209,16,0),IF($AE56=$AE55,(IF(BF55&gt;=1,BF55-COUNTIFS($AE55:$AE55,$AC56,AS55:AS55,$AI$1),0)),0)),0)</f>
        <v>0</v>
      </c>
      <c r="BG56" s="1">
        <f>IFERROR(IF($AE56&gt;$AE55,VLOOKUP($AC56+AT$1,STOCK!$F$10:$AB$209,16,0),IF($AE56=$AE55,(IF(BG55&gt;=1,BG55-COUNTIFS($AE55:$AE55,$AC56,AT55:AT55,$AI$1),0)),0)),0)</f>
        <v>0</v>
      </c>
      <c r="BH56" s="1">
        <f>IFERROR(IF($AE56&gt;$AE55,VLOOKUP($AC56+AU$1,STOCK!$F$10:$AB$209,16,0),IF($AE56=$AE55,(IF(BH55&gt;=1,BH55-COUNTIFS($AE55:$AE55,$AC56,AU55:AU55,$AI$1),0)),0)),0)</f>
        <v>0</v>
      </c>
      <c r="BI56" s="1">
        <f>IFERROR(IF($AE56&gt;$AE55,VLOOKUP($AC56+AV$1,STOCK!$F$10:$AB$209,16,0),IF($AE56=$AE55,(IF(BI55&gt;=1,BI55-COUNTIFS($AE55:$AE55,$AC56,AV55:AV55,$AI$1),0)),0)),0)</f>
        <v>0</v>
      </c>
      <c r="BJ56" s="1">
        <f>IFERROR(IF($AE56&gt;$AE55,VLOOKUP($AC56+AW$1,STOCK!$F$10:$AB$209,16,0),IF($AE56=$AE55,(IF(BJ55&gt;=1,BJ55-COUNTIFS($AE55:$AE55,$AC56,AW55:AW55,$AI$1),0)),0)),0)</f>
        <v>0</v>
      </c>
      <c r="BK56" s="1">
        <f>IFERROR(IF($AE56&gt;$AE55,VLOOKUP($AC56+AX$1,STOCK!$F$10:$AB$209,16,0),IF($AE56=$AE55,(IF(BK55&gt;=1,BK55-COUNTIFS($AE55:$AE55,$AC56,AX55:AX55,$AI$1),0)),0)),0)</f>
        <v>0</v>
      </c>
      <c r="BL56" s="1">
        <f>IFERROR(IF($AE56&gt;$AE55,VLOOKUP($AC56+AL$1,STOCK!$F$10:$AB$209,17,0),IF($AE56=$AE55,(IF(BL55&gt;=1,BL55-COUNTIFS($AE55:$AE55,$AC56,AL55:AL55,$AI$2),0)),0)),0)</f>
        <v>0</v>
      </c>
      <c r="BM56" s="1">
        <f>IFERROR(IF($AE56&gt;$AE55,VLOOKUP($AC56+AM$1,STOCK!$F$10:$AB$209,17,0),IF($AE56=$AE55,(IF(BM55&gt;=1,BM55-COUNTIFS($AE55:$AE55,$AC56,AM55:AM55,$AI$2),0)),0)),0)</f>
        <v>0</v>
      </c>
      <c r="BN56" s="1">
        <f>IFERROR(IF($AE56&gt;$AE55,VLOOKUP($AC56+AN$1,STOCK!$F$10:$AB$209,17,0),IF($AE56=$AE55,(IF(BN55&gt;=1,BN55-COUNTIFS($AE55:$AE55,$AC56,AN55:AN55,$AI$2),0)),0)),0)</f>
        <v>0</v>
      </c>
      <c r="BO56" s="1">
        <f>IFERROR(IF($AE56&gt;$AE55,VLOOKUP($AC56+AO$1,STOCK!$F$10:$AB$209,17,0),IF($AE56=$AE55,(IF(BO55&gt;=1,BO55-COUNTIFS($AE55:$AE55,$AC56,AO55:AO55,$AI$2),0)),0)),0)</f>
        <v>0</v>
      </c>
      <c r="BP56" s="1">
        <f>IFERROR(IF($AE56&gt;$AE55,VLOOKUP($AC56+AP$1,STOCK!$F$10:$AB$209,17,0),IF($AE56=$AE55,(IF(BP55&gt;=1,BP55-COUNTIFS($AE55:$AE55,$AC56,AP55:AP55,$AI$2),0)),0)),0)</f>
        <v>0</v>
      </c>
      <c r="BQ56" s="1">
        <f>IFERROR(IF($AE56&gt;$AE55,VLOOKUP($AC56+AQ$1,STOCK!$F$10:$AB$209,17,0),IF($AE56=$AE55,(IF(BQ55&gt;=1,BQ55-COUNTIFS($AE55:$AE55,$AC56,AQ55:AQ55,$AI$2),0)),0)),0)</f>
        <v>0</v>
      </c>
      <c r="BR56" s="1">
        <f>IFERROR(IF($AE56&gt;$AE55,VLOOKUP($AC56+AR$1,STOCK!$F$10:$AB$209,17,0),IF($AE56=$AE55,(IF(BR55&gt;=1,BR55-COUNTIFS($AE55:$AE55,$AC56,AR55:AR55,$AI$2),0)),0)),0)</f>
        <v>0</v>
      </c>
      <c r="BS56" s="1">
        <f>IFERROR(IF($AE56&gt;$AE55,VLOOKUP($AC56+AS$1,STOCK!$F$10:$AB$209,17,0),IF($AE56=$AE55,(IF(BS55&gt;=1,BS55-COUNTIFS($AE55:$AE55,$AC56,AS55:AS55,$AI$2),0)),0)),0)</f>
        <v>0</v>
      </c>
      <c r="BT56" s="1">
        <f>IFERROR(IF($AE56&gt;$AE55,VLOOKUP($AC56+AT$1,STOCK!$F$10:$AB$209,17,0),IF($AE56=$AE55,(IF(BT55&gt;=1,BT55-COUNTIFS($AE55:$AE55,$AC56,AT55:AT55,$AI$2),0)),0)),0)</f>
        <v>0</v>
      </c>
      <c r="BU56" s="1">
        <f>IFERROR(IF($AE56&gt;$AE55,VLOOKUP($AC56+AU$1,STOCK!$F$10:$AB$209,17,0),IF($AE56=$AE55,(IF(BU55&gt;=1,BU55-COUNTIFS($AE55:$AE55,$AC56,AU55:AU55,$AI$2),0)),0)),0)</f>
        <v>0</v>
      </c>
      <c r="BV56" s="1">
        <f>IFERROR(IF($AE56&gt;$AE55,VLOOKUP($AC56+AV$1,STOCK!$F$10:$AB$209,17,0),IF($AE56=$AE55,(IF(BV55&gt;=1,BV55-COUNTIFS($AE55:$AE55,$AC56,AV55:AV55,$AI$2),0)),0)),0)</f>
        <v>0</v>
      </c>
      <c r="BW56" s="1">
        <f>IFERROR(IF($AE56&gt;$AE55,VLOOKUP($AC56+AW$1,STOCK!$F$10:$AB$209,17,0),IF($AE56=$AE55,(IF(BW55&gt;=1,BW55-COUNTIFS($AE55:$AE55,$AC56,AW55:AW55,$AI$2),0)),0)),0)</f>
        <v>0</v>
      </c>
      <c r="BX56" s="1">
        <f>IFERROR(IF($AE56&gt;$AE55,VLOOKUP($AC56+AX$1,STOCK!$F$10:$AB$209,17,0),IF($AE56=$AE55,(IF(BX55&gt;=1,BX55-COUNTIFS($AE55:$AE55,$AC56,AX55:AX55,$AI$2),0)),0)),0)</f>
        <v>0</v>
      </c>
    </row>
    <row r="57" spans="4:76" ht="20.100000000000001" customHeight="1" x14ac:dyDescent="0.25">
      <c r="D57" s="1">
        <v>44</v>
      </c>
      <c r="E57" s="1">
        <f>IFERROR(IF($E$13&gt;=D57,SMALL(STUDENT!$O$8:$O$1507,$E$11+D57),0),0)</f>
        <v>0</v>
      </c>
      <c r="F57" s="10">
        <f t="shared" si="2"/>
        <v>0</v>
      </c>
      <c r="G57" s="10" t="str">
        <f>IFERROR(IF($F57&gt;=1,VLOOKUP($E57,STUDENT!$O$8:$Z$1507,3,0),""),"")</f>
        <v/>
      </c>
      <c r="H57" s="9" t="str">
        <f>IFERROR(IF($F57&gt;=1,VLOOKUP($E57,STUDENT!$O$8:$Z$1507,4,0),""),"")</f>
        <v/>
      </c>
      <c r="I57" s="20" t="str">
        <f t="shared" si="3"/>
        <v/>
      </c>
      <c r="J57" s="20" t="str">
        <f t="shared" si="21"/>
        <v/>
      </c>
      <c r="K57" s="20" t="str">
        <f t="shared" si="21"/>
        <v/>
      </c>
      <c r="L57" s="20" t="str">
        <f t="shared" si="21"/>
        <v/>
      </c>
      <c r="M57" s="20" t="str">
        <f t="shared" si="21"/>
        <v/>
      </c>
      <c r="N57" s="20" t="str">
        <f t="shared" si="21"/>
        <v/>
      </c>
      <c r="O57" s="20" t="str">
        <f t="shared" si="21"/>
        <v/>
      </c>
      <c r="P57" s="20" t="str">
        <f t="shared" si="21"/>
        <v/>
      </c>
      <c r="Q57" s="20" t="str">
        <f t="shared" si="21"/>
        <v/>
      </c>
      <c r="R57" s="20" t="str">
        <f t="shared" si="21"/>
        <v/>
      </c>
      <c r="S57" s="20" t="str">
        <f t="shared" si="21"/>
        <v/>
      </c>
      <c r="T57" s="20" t="str">
        <f t="shared" si="21"/>
        <v/>
      </c>
      <c r="U57" s="20" t="str">
        <f t="shared" si="21"/>
        <v/>
      </c>
      <c r="V57" s="21" t="str">
        <f>IFERROR(IF($F57&gt;=1,VLOOKUP($E57,STUDENT!$O$8:$Z$1507,12,0),""),"")</f>
        <v/>
      </c>
      <c r="W57" s="22"/>
      <c r="AC57" s="1">
        <f t="shared" si="4"/>
        <v>0</v>
      </c>
      <c r="AD57" s="1">
        <f>IFERROR(IF(LEN(AK57)&gt;=1,VLOOKUP(HLOOKUP(AK57,PROFILE!$K$5:$V$8,4,0),PROFILE!$F$1:$G$3,2,0),0),0)</f>
        <v>0</v>
      </c>
      <c r="AE57" s="1">
        <f t="shared" si="5"/>
        <v>0</v>
      </c>
      <c r="AF57" s="1">
        <v>44</v>
      </c>
      <c r="AG57" s="1">
        <f>IFERROR(IF($AG$12&gt;=AF57,SMALL(STUDENT!$O$8:$O$1507,$AG$11+AF57),0),0)</f>
        <v>0</v>
      </c>
      <c r="AH57" s="1">
        <f t="shared" si="6"/>
        <v>0</v>
      </c>
      <c r="AI57" s="1" t="str">
        <f>IFERROR(IF($AH57&gt;=1,VLOOKUP($AG57,STUDENT!$O$8:$Z$1507,3,0),""),"")</f>
        <v/>
      </c>
      <c r="AJ57" s="1" t="str">
        <f>IFERROR(IF($AH57&gt;=1,VLOOKUP($AG57,STUDENT!$O$8:$Z$1507,4,0),""),"")</f>
        <v/>
      </c>
      <c r="AK57" s="1" t="str">
        <f>IFERROR(IF($AH57&gt;=1,VLOOKUP($AG57,STUDENT!$O$8:$Z$1507,6,0),""),"")</f>
        <v/>
      </c>
      <c r="AL57" s="1" t="str">
        <f t="shared" si="7"/>
        <v/>
      </c>
      <c r="AM57" s="1" t="str">
        <f t="shared" si="8"/>
        <v/>
      </c>
      <c r="AN57" s="1" t="str">
        <f t="shared" si="9"/>
        <v/>
      </c>
      <c r="AO57" s="1" t="str">
        <f t="shared" si="10"/>
        <v/>
      </c>
      <c r="AP57" s="1" t="str">
        <f t="shared" si="11"/>
        <v/>
      </c>
      <c r="AQ57" s="1" t="str">
        <f t="shared" si="12"/>
        <v/>
      </c>
      <c r="AR57" s="1" t="str">
        <f t="shared" si="13"/>
        <v/>
      </c>
      <c r="AS57" s="1" t="str">
        <f t="shared" si="14"/>
        <v/>
      </c>
      <c r="AT57" s="1" t="str">
        <f t="shared" si="15"/>
        <v/>
      </c>
      <c r="AU57" s="1" t="str">
        <f t="shared" si="16"/>
        <v/>
      </c>
      <c r="AV57" s="1" t="str">
        <f t="shared" si="17"/>
        <v/>
      </c>
      <c r="AW57" s="1" t="str">
        <f t="shared" si="18"/>
        <v/>
      </c>
      <c r="AX57" s="1" t="str">
        <f t="shared" si="19"/>
        <v/>
      </c>
      <c r="AY57" s="1">
        <f>IFERROR(IF($AE57&gt;$AE56,VLOOKUP($AC57+AL$1,STOCK!$F$10:$AB$209,16,0),IF($AE57=$AE56,(IF(AY56&gt;=1,AY56-COUNTIFS($AE56:$AE56,$AC57,AL56:AL56,$AI$1),0)),0)),0)</f>
        <v>0</v>
      </c>
      <c r="AZ57" s="1">
        <f>IFERROR(IF($AE57&gt;$AE56,VLOOKUP($AC57+AM$1,STOCK!$F$10:$AB$209,16,0),IF($AE57=$AE56,(IF(AZ56&gt;=1,AZ56-COUNTIFS($AE56:$AE56,$AC57,AM56:AM56,$AI$1),0)),0)),0)</f>
        <v>0</v>
      </c>
      <c r="BA57" s="1">
        <f>IFERROR(IF($AE57&gt;$AE56,VLOOKUP($AC57+AN$1,STOCK!$F$10:$AB$209,16,0),IF($AE57=$AE56,(IF(BA56&gt;=1,BA56-COUNTIFS($AE56:$AE56,$AC57,AN56:AN56,$AI$1),0)),0)),0)</f>
        <v>0</v>
      </c>
      <c r="BB57" s="1">
        <f>IFERROR(IF($AE57&gt;$AE56,VLOOKUP($AC57+AO$1,STOCK!$F$10:$AB$209,16,0),IF($AE57=$AE56,(IF(BB56&gt;=1,BB56-COUNTIFS($AE56:$AE56,$AC57,AO56:AO56,$AI$1),0)),0)),0)</f>
        <v>0</v>
      </c>
      <c r="BC57" s="1">
        <f>IFERROR(IF($AE57&gt;$AE56,VLOOKUP($AC57+AP$1,STOCK!$F$10:$AB$209,16,0),IF($AE57=$AE56,(IF(BC56&gt;=1,BC56-COUNTIFS($AE56:$AE56,$AC57,AP56:AP56,$AI$1),0)),0)),0)</f>
        <v>0</v>
      </c>
      <c r="BD57" s="1">
        <f>IFERROR(IF($AE57&gt;$AE56,VLOOKUP($AC57+AQ$1,STOCK!$F$10:$AB$209,16,0),IF($AE57=$AE56,(IF(BD56&gt;=1,BD56-COUNTIFS($AE56:$AE56,$AC57,AQ56:AQ56,$AI$1),0)),0)),0)</f>
        <v>0</v>
      </c>
      <c r="BE57" s="1">
        <f>IFERROR(IF($AE57&gt;$AE56,VLOOKUP($AC57+AR$1,STOCK!$F$10:$AB$209,16,0),IF($AE57=$AE56,(IF(BE56&gt;=1,BE56-COUNTIFS($AE56:$AE56,$AC57,AR56:AR56,$AI$1),0)),0)),0)</f>
        <v>0</v>
      </c>
      <c r="BF57" s="1">
        <f>IFERROR(IF($AE57&gt;$AE56,VLOOKUP($AC57+AS$1,STOCK!$F$10:$AB$209,16,0),IF($AE57=$AE56,(IF(BF56&gt;=1,BF56-COUNTIFS($AE56:$AE56,$AC57,AS56:AS56,$AI$1),0)),0)),0)</f>
        <v>0</v>
      </c>
      <c r="BG57" s="1">
        <f>IFERROR(IF($AE57&gt;$AE56,VLOOKUP($AC57+AT$1,STOCK!$F$10:$AB$209,16,0),IF($AE57=$AE56,(IF(BG56&gt;=1,BG56-COUNTIFS($AE56:$AE56,$AC57,AT56:AT56,$AI$1),0)),0)),0)</f>
        <v>0</v>
      </c>
      <c r="BH57" s="1">
        <f>IFERROR(IF($AE57&gt;$AE56,VLOOKUP($AC57+AU$1,STOCK!$F$10:$AB$209,16,0),IF($AE57=$AE56,(IF(BH56&gt;=1,BH56-COUNTIFS($AE56:$AE56,$AC57,AU56:AU56,$AI$1),0)),0)),0)</f>
        <v>0</v>
      </c>
      <c r="BI57" s="1">
        <f>IFERROR(IF($AE57&gt;$AE56,VLOOKUP($AC57+AV$1,STOCK!$F$10:$AB$209,16,0),IF($AE57=$AE56,(IF(BI56&gt;=1,BI56-COUNTIFS($AE56:$AE56,$AC57,AV56:AV56,$AI$1),0)),0)),0)</f>
        <v>0</v>
      </c>
      <c r="BJ57" s="1">
        <f>IFERROR(IF($AE57&gt;$AE56,VLOOKUP($AC57+AW$1,STOCK!$F$10:$AB$209,16,0),IF($AE57=$AE56,(IF(BJ56&gt;=1,BJ56-COUNTIFS($AE56:$AE56,$AC57,AW56:AW56,$AI$1),0)),0)),0)</f>
        <v>0</v>
      </c>
      <c r="BK57" s="1">
        <f>IFERROR(IF($AE57&gt;$AE56,VLOOKUP($AC57+AX$1,STOCK!$F$10:$AB$209,16,0),IF($AE57=$AE56,(IF(BK56&gt;=1,BK56-COUNTIFS($AE56:$AE56,$AC57,AX56:AX56,$AI$1),0)),0)),0)</f>
        <v>0</v>
      </c>
      <c r="BL57" s="1">
        <f>IFERROR(IF($AE57&gt;$AE56,VLOOKUP($AC57+AL$1,STOCK!$F$10:$AB$209,17,0),IF($AE57=$AE56,(IF(BL56&gt;=1,BL56-COUNTIFS($AE56:$AE56,$AC57,AL56:AL56,$AI$2),0)),0)),0)</f>
        <v>0</v>
      </c>
      <c r="BM57" s="1">
        <f>IFERROR(IF($AE57&gt;$AE56,VLOOKUP($AC57+AM$1,STOCK!$F$10:$AB$209,17,0),IF($AE57=$AE56,(IF(BM56&gt;=1,BM56-COUNTIFS($AE56:$AE56,$AC57,AM56:AM56,$AI$2),0)),0)),0)</f>
        <v>0</v>
      </c>
      <c r="BN57" s="1">
        <f>IFERROR(IF($AE57&gt;$AE56,VLOOKUP($AC57+AN$1,STOCK!$F$10:$AB$209,17,0),IF($AE57=$AE56,(IF(BN56&gt;=1,BN56-COUNTIFS($AE56:$AE56,$AC57,AN56:AN56,$AI$2),0)),0)),0)</f>
        <v>0</v>
      </c>
      <c r="BO57" s="1">
        <f>IFERROR(IF($AE57&gt;$AE56,VLOOKUP($AC57+AO$1,STOCK!$F$10:$AB$209,17,0),IF($AE57=$AE56,(IF(BO56&gt;=1,BO56-COUNTIFS($AE56:$AE56,$AC57,AO56:AO56,$AI$2),0)),0)),0)</f>
        <v>0</v>
      </c>
      <c r="BP57" s="1">
        <f>IFERROR(IF($AE57&gt;$AE56,VLOOKUP($AC57+AP$1,STOCK!$F$10:$AB$209,17,0),IF($AE57=$AE56,(IF(BP56&gt;=1,BP56-COUNTIFS($AE56:$AE56,$AC57,AP56:AP56,$AI$2),0)),0)),0)</f>
        <v>0</v>
      </c>
      <c r="BQ57" s="1">
        <f>IFERROR(IF($AE57&gt;$AE56,VLOOKUP($AC57+AQ$1,STOCK!$F$10:$AB$209,17,0),IF($AE57=$AE56,(IF(BQ56&gt;=1,BQ56-COUNTIFS($AE56:$AE56,$AC57,AQ56:AQ56,$AI$2),0)),0)),0)</f>
        <v>0</v>
      </c>
      <c r="BR57" s="1">
        <f>IFERROR(IF($AE57&gt;$AE56,VLOOKUP($AC57+AR$1,STOCK!$F$10:$AB$209,17,0),IF($AE57=$AE56,(IF(BR56&gt;=1,BR56-COUNTIFS($AE56:$AE56,$AC57,AR56:AR56,$AI$2),0)),0)),0)</f>
        <v>0</v>
      </c>
      <c r="BS57" s="1">
        <f>IFERROR(IF($AE57&gt;$AE56,VLOOKUP($AC57+AS$1,STOCK!$F$10:$AB$209,17,0),IF($AE57=$AE56,(IF(BS56&gt;=1,BS56-COUNTIFS($AE56:$AE56,$AC57,AS56:AS56,$AI$2),0)),0)),0)</f>
        <v>0</v>
      </c>
      <c r="BT57" s="1">
        <f>IFERROR(IF($AE57&gt;$AE56,VLOOKUP($AC57+AT$1,STOCK!$F$10:$AB$209,17,0),IF($AE57=$AE56,(IF(BT56&gt;=1,BT56-COUNTIFS($AE56:$AE56,$AC57,AT56:AT56,$AI$2),0)),0)),0)</f>
        <v>0</v>
      </c>
      <c r="BU57" s="1">
        <f>IFERROR(IF($AE57&gt;$AE56,VLOOKUP($AC57+AU$1,STOCK!$F$10:$AB$209,17,0),IF($AE57=$AE56,(IF(BU56&gt;=1,BU56-COUNTIFS($AE56:$AE56,$AC57,AU56:AU56,$AI$2),0)),0)),0)</f>
        <v>0</v>
      </c>
      <c r="BV57" s="1">
        <f>IFERROR(IF($AE57&gt;$AE56,VLOOKUP($AC57+AV$1,STOCK!$F$10:$AB$209,17,0),IF($AE57=$AE56,(IF(BV56&gt;=1,BV56-COUNTIFS($AE56:$AE56,$AC57,AV56:AV56,$AI$2),0)),0)),0)</f>
        <v>0</v>
      </c>
      <c r="BW57" s="1">
        <f>IFERROR(IF($AE57&gt;$AE56,VLOOKUP($AC57+AW$1,STOCK!$F$10:$AB$209,17,0),IF($AE57=$AE56,(IF(BW56&gt;=1,BW56-COUNTIFS($AE56:$AE56,$AC57,AW56:AW56,$AI$2),0)),0)),0)</f>
        <v>0</v>
      </c>
      <c r="BX57" s="1">
        <f>IFERROR(IF($AE57&gt;$AE56,VLOOKUP($AC57+AX$1,STOCK!$F$10:$AB$209,17,0),IF($AE57=$AE56,(IF(BX56&gt;=1,BX56-COUNTIFS($AE56:$AE56,$AC57,AX56:AX56,$AI$2),0)),0)),0)</f>
        <v>0</v>
      </c>
    </row>
    <row r="58" spans="4:76" ht="20.100000000000001" customHeight="1" x14ac:dyDescent="0.25">
      <c r="D58" s="1">
        <v>45</v>
      </c>
      <c r="E58" s="1">
        <f>IFERROR(IF($E$13&gt;=D58,SMALL(STUDENT!$O$8:$O$1507,$E$11+D58),0),0)</f>
        <v>0</v>
      </c>
      <c r="F58" s="10">
        <f t="shared" si="2"/>
        <v>0</v>
      </c>
      <c r="G58" s="10" t="str">
        <f>IFERROR(IF($F58&gt;=1,VLOOKUP($E58,STUDENT!$O$8:$Z$1507,3,0),""),"")</f>
        <v/>
      </c>
      <c r="H58" s="9" t="str">
        <f>IFERROR(IF($F58&gt;=1,VLOOKUP($E58,STUDENT!$O$8:$Z$1507,4,0),""),"")</f>
        <v/>
      </c>
      <c r="I58" s="20" t="str">
        <f t="shared" si="3"/>
        <v/>
      </c>
      <c r="J58" s="20" t="str">
        <f t="shared" si="21"/>
        <v/>
      </c>
      <c r="K58" s="20" t="str">
        <f t="shared" si="21"/>
        <v/>
      </c>
      <c r="L58" s="20" t="str">
        <f t="shared" si="21"/>
        <v/>
      </c>
      <c r="M58" s="20" t="str">
        <f t="shared" si="21"/>
        <v/>
      </c>
      <c r="N58" s="20" t="str">
        <f t="shared" si="21"/>
        <v/>
      </c>
      <c r="O58" s="20" t="str">
        <f t="shared" si="21"/>
        <v/>
      </c>
      <c r="P58" s="20" t="str">
        <f t="shared" si="21"/>
        <v/>
      </c>
      <c r="Q58" s="20" t="str">
        <f t="shared" si="21"/>
        <v/>
      </c>
      <c r="R58" s="20" t="str">
        <f t="shared" si="21"/>
        <v/>
      </c>
      <c r="S58" s="20" t="str">
        <f t="shared" si="21"/>
        <v/>
      </c>
      <c r="T58" s="20" t="str">
        <f t="shared" si="21"/>
        <v/>
      </c>
      <c r="U58" s="20" t="str">
        <f t="shared" si="21"/>
        <v/>
      </c>
      <c r="V58" s="21" t="str">
        <f>IFERROR(IF($F58&gt;=1,VLOOKUP($E58,STUDENT!$O$8:$Z$1507,12,0),""),"")</f>
        <v/>
      </c>
      <c r="W58" s="22"/>
      <c r="AC58" s="1">
        <f t="shared" si="4"/>
        <v>0</v>
      </c>
      <c r="AD58" s="1">
        <f>IFERROR(IF(LEN(AK58)&gt;=1,VLOOKUP(HLOOKUP(AK58,PROFILE!$K$5:$V$8,4,0),PROFILE!$F$1:$G$3,2,0),0),0)</f>
        <v>0</v>
      </c>
      <c r="AE58" s="1">
        <f t="shared" si="5"/>
        <v>0</v>
      </c>
      <c r="AF58" s="1">
        <v>45</v>
      </c>
      <c r="AG58" s="1">
        <f>IFERROR(IF($AG$12&gt;=AF58,SMALL(STUDENT!$O$8:$O$1507,$AG$11+AF58),0),0)</f>
        <v>0</v>
      </c>
      <c r="AH58" s="1">
        <f t="shared" si="6"/>
        <v>0</v>
      </c>
      <c r="AI58" s="1" t="str">
        <f>IFERROR(IF($AH58&gt;=1,VLOOKUP($AG58,STUDENT!$O$8:$Z$1507,3,0),""),"")</f>
        <v/>
      </c>
      <c r="AJ58" s="1" t="str">
        <f>IFERROR(IF($AH58&gt;=1,VLOOKUP($AG58,STUDENT!$O$8:$Z$1507,4,0),""),"")</f>
        <v/>
      </c>
      <c r="AK58" s="1" t="str">
        <f>IFERROR(IF($AH58&gt;=1,VLOOKUP($AG58,STUDENT!$O$8:$Z$1507,6,0),""),"")</f>
        <v/>
      </c>
      <c r="AL58" s="1" t="str">
        <f t="shared" si="7"/>
        <v/>
      </c>
      <c r="AM58" s="1" t="str">
        <f t="shared" si="8"/>
        <v/>
      </c>
      <c r="AN58" s="1" t="str">
        <f t="shared" si="9"/>
        <v/>
      </c>
      <c r="AO58" s="1" t="str">
        <f t="shared" si="10"/>
        <v/>
      </c>
      <c r="AP58" s="1" t="str">
        <f t="shared" si="11"/>
        <v/>
      </c>
      <c r="AQ58" s="1" t="str">
        <f t="shared" si="12"/>
        <v/>
      </c>
      <c r="AR58" s="1" t="str">
        <f t="shared" si="13"/>
        <v/>
      </c>
      <c r="AS58" s="1" t="str">
        <f t="shared" si="14"/>
        <v/>
      </c>
      <c r="AT58" s="1" t="str">
        <f t="shared" si="15"/>
        <v/>
      </c>
      <c r="AU58" s="1" t="str">
        <f t="shared" si="16"/>
        <v/>
      </c>
      <c r="AV58" s="1" t="str">
        <f t="shared" si="17"/>
        <v/>
      </c>
      <c r="AW58" s="1" t="str">
        <f t="shared" si="18"/>
        <v/>
      </c>
      <c r="AX58" s="1" t="str">
        <f t="shared" si="19"/>
        <v/>
      </c>
      <c r="AY58" s="1">
        <f>IFERROR(IF($AE58&gt;$AE57,VLOOKUP($AC58+AL$1,STOCK!$F$10:$AB$209,16,0),IF($AE58=$AE57,(IF(AY57&gt;=1,AY57-COUNTIFS($AE57:$AE57,$AC58,AL57:AL57,$AI$1),0)),0)),0)</f>
        <v>0</v>
      </c>
      <c r="AZ58" s="1">
        <f>IFERROR(IF($AE58&gt;$AE57,VLOOKUP($AC58+AM$1,STOCK!$F$10:$AB$209,16,0),IF($AE58=$AE57,(IF(AZ57&gt;=1,AZ57-COUNTIFS($AE57:$AE57,$AC58,AM57:AM57,$AI$1),0)),0)),0)</f>
        <v>0</v>
      </c>
      <c r="BA58" s="1">
        <f>IFERROR(IF($AE58&gt;$AE57,VLOOKUP($AC58+AN$1,STOCK!$F$10:$AB$209,16,0),IF($AE58=$AE57,(IF(BA57&gt;=1,BA57-COUNTIFS($AE57:$AE57,$AC58,AN57:AN57,$AI$1),0)),0)),0)</f>
        <v>0</v>
      </c>
      <c r="BB58" s="1">
        <f>IFERROR(IF($AE58&gt;$AE57,VLOOKUP($AC58+AO$1,STOCK!$F$10:$AB$209,16,0),IF($AE58=$AE57,(IF(BB57&gt;=1,BB57-COUNTIFS($AE57:$AE57,$AC58,AO57:AO57,$AI$1),0)),0)),0)</f>
        <v>0</v>
      </c>
      <c r="BC58" s="1">
        <f>IFERROR(IF($AE58&gt;$AE57,VLOOKUP($AC58+AP$1,STOCK!$F$10:$AB$209,16,0),IF($AE58=$AE57,(IF(BC57&gt;=1,BC57-COUNTIFS($AE57:$AE57,$AC58,AP57:AP57,$AI$1),0)),0)),0)</f>
        <v>0</v>
      </c>
      <c r="BD58" s="1">
        <f>IFERROR(IF($AE58&gt;$AE57,VLOOKUP($AC58+AQ$1,STOCK!$F$10:$AB$209,16,0),IF($AE58=$AE57,(IF(BD57&gt;=1,BD57-COUNTIFS($AE57:$AE57,$AC58,AQ57:AQ57,$AI$1),0)),0)),0)</f>
        <v>0</v>
      </c>
      <c r="BE58" s="1">
        <f>IFERROR(IF($AE58&gt;$AE57,VLOOKUP($AC58+AR$1,STOCK!$F$10:$AB$209,16,0),IF($AE58=$AE57,(IF(BE57&gt;=1,BE57-COUNTIFS($AE57:$AE57,$AC58,AR57:AR57,$AI$1),0)),0)),0)</f>
        <v>0</v>
      </c>
      <c r="BF58" s="1">
        <f>IFERROR(IF($AE58&gt;$AE57,VLOOKUP($AC58+AS$1,STOCK!$F$10:$AB$209,16,0),IF($AE58=$AE57,(IF(BF57&gt;=1,BF57-COUNTIFS($AE57:$AE57,$AC58,AS57:AS57,$AI$1),0)),0)),0)</f>
        <v>0</v>
      </c>
      <c r="BG58" s="1">
        <f>IFERROR(IF($AE58&gt;$AE57,VLOOKUP($AC58+AT$1,STOCK!$F$10:$AB$209,16,0),IF($AE58=$AE57,(IF(BG57&gt;=1,BG57-COUNTIFS($AE57:$AE57,$AC58,AT57:AT57,$AI$1),0)),0)),0)</f>
        <v>0</v>
      </c>
      <c r="BH58" s="1">
        <f>IFERROR(IF($AE58&gt;$AE57,VLOOKUP($AC58+AU$1,STOCK!$F$10:$AB$209,16,0),IF($AE58=$AE57,(IF(BH57&gt;=1,BH57-COUNTIFS($AE57:$AE57,$AC58,AU57:AU57,$AI$1),0)),0)),0)</f>
        <v>0</v>
      </c>
      <c r="BI58" s="1">
        <f>IFERROR(IF($AE58&gt;$AE57,VLOOKUP($AC58+AV$1,STOCK!$F$10:$AB$209,16,0),IF($AE58=$AE57,(IF(BI57&gt;=1,BI57-COUNTIFS($AE57:$AE57,$AC58,AV57:AV57,$AI$1),0)),0)),0)</f>
        <v>0</v>
      </c>
      <c r="BJ58" s="1">
        <f>IFERROR(IF($AE58&gt;$AE57,VLOOKUP($AC58+AW$1,STOCK!$F$10:$AB$209,16,0),IF($AE58=$AE57,(IF(BJ57&gt;=1,BJ57-COUNTIFS($AE57:$AE57,$AC58,AW57:AW57,$AI$1),0)),0)),0)</f>
        <v>0</v>
      </c>
      <c r="BK58" s="1">
        <f>IFERROR(IF($AE58&gt;$AE57,VLOOKUP($AC58+AX$1,STOCK!$F$10:$AB$209,16,0),IF($AE58=$AE57,(IF(BK57&gt;=1,BK57-COUNTIFS($AE57:$AE57,$AC58,AX57:AX57,$AI$1),0)),0)),0)</f>
        <v>0</v>
      </c>
      <c r="BL58" s="1">
        <f>IFERROR(IF($AE58&gt;$AE57,VLOOKUP($AC58+AL$1,STOCK!$F$10:$AB$209,17,0),IF($AE58=$AE57,(IF(BL57&gt;=1,BL57-COUNTIFS($AE57:$AE57,$AC58,AL57:AL57,$AI$2),0)),0)),0)</f>
        <v>0</v>
      </c>
      <c r="BM58" s="1">
        <f>IFERROR(IF($AE58&gt;$AE57,VLOOKUP($AC58+AM$1,STOCK!$F$10:$AB$209,17,0),IF($AE58=$AE57,(IF(BM57&gt;=1,BM57-COUNTIFS($AE57:$AE57,$AC58,AM57:AM57,$AI$2),0)),0)),0)</f>
        <v>0</v>
      </c>
      <c r="BN58" s="1">
        <f>IFERROR(IF($AE58&gt;$AE57,VLOOKUP($AC58+AN$1,STOCK!$F$10:$AB$209,17,0),IF($AE58=$AE57,(IF(BN57&gt;=1,BN57-COUNTIFS($AE57:$AE57,$AC58,AN57:AN57,$AI$2),0)),0)),0)</f>
        <v>0</v>
      </c>
      <c r="BO58" s="1">
        <f>IFERROR(IF($AE58&gt;$AE57,VLOOKUP($AC58+AO$1,STOCK!$F$10:$AB$209,17,0),IF($AE58=$AE57,(IF(BO57&gt;=1,BO57-COUNTIFS($AE57:$AE57,$AC58,AO57:AO57,$AI$2),0)),0)),0)</f>
        <v>0</v>
      </c>
      <c r="BP58" s="1">
        <f>IFERROR(IF($AE58&gt;$AE57,VLOOKUP($AC58+AP$1,STOCK!$F$10:$AB$209,17,0),IF($AE58=$AE57,(IF(BP57&gt;=1,BP57-COUNTIFS($AE57:$AE57,$AC58,AP57:AP57,$AI$2),0)),0)),0)</f>
        <v>0</v>
      </c>
      <c r="BQ58" s="1">
        <f>IFERROR(IF($AE58&gt;$AE57,VLOOKUP($AC58+AQ$1,STOCK!$F$10:$AB$209,17,0),IF($AE58=$AE57,(IF(BQ57&gt;=1,BQ57-COUNTIFS($AE57:$AE57,$AC58,AQ57:AQ57,$AI$2),0)),0)),0)</f>
        <v>0</v>
      </c>
      <c r="BR58" s="1">
        <f>IFERROR(IF($AE58&gt;$AE57,VLOOKUP($AC58+AR$1,STOCK!$F$10:$AB$209,17,0),IF($AE58=$AE57,(IF(BR57&gt;=1,BR57-COUNTIFS($AE57:$AE57,$AC58,AR57:AR57,$AI$2),0)),0)),0)</f>
        <v>0</v>
      </c>
      <c r="BS58" s="1">
        <f>IFERROR(IF($AE58&gt;$AE57,VLOOKUP($AC58+AS$1,STOCK!$F$10:$AB$209,17,0),IF($AE58=$AE57,(IF(BS57&gt;=1,BS57-COUNTIFS($AE57:$AE57,$AC58,AS57:AS57,$AI$2),0)),0)),0)</f>
        <v>0</v>
      </c>
      <c r="BT58" s="1">
        <f>IFERROR(IF($AE58&gt;$AE57,VLOOKUP($AC58+AT$1,STOCK!$F$10:$AB$209,17,0),IF($AE58=$AE57,(IF(BT57&gt;=1,BT57-COUNTIFS($AE57:$AE57,$AC58,AT57:AT57,$AI$2),0)),0)),0)</f>
        <v>0</v>
      </c>
      <c r="BU58" s="1">
        <f>IFERROR(IF($AE58&gt;$AE57,VLOOKUP($AC58+AU$1,STOCK!$F$10:$AB$209,17,0),IF($AE58=$AE57,(IF(BU57&gt;=1,BU57-COUNTIFS($AE57:$AE57,$AC58,AU57:AU57,$AI$2),0)),0)),0)</f>
        <v>0</v>
      </c>
      <c r="BV58" s="1">
        <f>IFERROR(IF($AE58&gt;$AE57,VLOOKUP($AC58+AV$1,STOCK!$F$10:$AB$209,17,0),IF($AE58=$AE57,(IF(BV57&gt;=1,BV57-COUNTIFS($AE57:$AE57,$AC58,AV57:AV57,$AI$2),0)),0)),0)</f>
        <v>0</v>
      </c>
      <c r="BW58" s="1">
        <f>IFERROR(IF($AE58&gt;$AE57,VLOOKUP($AC58+AW$1,STOCK!$F$10:$AB$209,17,0),IF($AE58=$AE57,(IF(BW57&gt;=1,BW57-COUNTIFS($AE57:$AE57,$AC58,AW57:AW57,$AI$2),0)),0)),0)</f>
        <v>0</v>
      </c>
      <c r="BX58" s="1">
        <f>IFERROR(IF($AE58&gt;$AE57,VLOOKUP($AC58+AX$1,STOCK!$F$10:$AB$209,17,0),IF($AE58=$AE57,(IF(BX57&gt;=1,BX57-COUNTIFS($AE57:$AE57,$AC58,AX57:AX57,$AI$2),0)),0)),0)</f>
        <v>0</v>
      </c>
    </row>
    <row r="59" spans="4:76" ht="20.100000000000001" customHeight="1" x14ac:dyDescent="0.25">
      <c r="D59" s="1">
        <v>46</v>
      </c>
      <c r="E59" s="1">
        <f>IFERROR(IF($E$13&gt;=D59,SMALL(STUDENT!$O$8:$O$1507,$E$11+D59),0),0)</f>
        <v>0</v>
      </c>
      <c r="F59" s="10">
        <f t="shared" si="2"/>
        <v>0</v>
      </c>
      <c r="G59" s="10" t="str">
        <f>IFERROR(IF($F59&gt;=1,VLOOKUP($E59,STUDENT!$O$8:$Z$1507,3,0),""),"")</f>
        <v/>
      </c>
      <c r="H59" s="9" t="str">
        <f>IFERROR(IF($F59&gt;=1,VLOOKUP($E59,STUDENT!$O$8:$Z$1507,4,0),""),"")</f>
        <v/>
      </c>
      <c r="I59" s="20" t="str">
        <f t="shared" si="3"/>
        <v/>
      </c>
      <c r="J59" s="20" t="str">
        <f t="shared" si="21"/>
        <v/>
      </c>
      <c r="K59" s="20" t="str">
        <f t="shared" si="21"/>
        <v/>
      </c>
      <c r="L59" s="20" t="str">
        <f t="shared" si="21"/>
        <v/>
      </c>
      <c r="M59" s="20" t="str">
        <f t="shared" si="21"/>
        <v/>
      </c>
      <c r="N59" s="20" t="str">
        <f t="shared" si="21"/>
        <v/>
      </c>
      <c r="O59" s="20" t="str">
        <f t="shared" si="21"/>
        <v/>
      </c>
      <c r="P59" s="20" t="str">
        <f t="shared" si="21"/>
        <v/>
      </c>
      <c r="Q59" s="20" t="str">
        <f t="shared" si="21"/>
        <v/>
      </c>
      <c r="R59" s="20" t="str">
        <f t="shared" si="21"/>
        <v/>
      </c>
      <c r="S59" s="20" t="str">
        <f t="shared" si="21"/>
        <v/>
      </c>
      <c r="T59" s="20" t="str">
        <f t="shared" si="21"/>
        <v/>
      </c>
      <c r="U59" s="20" t="str">
        <f t="shared" si="21"/>
        <v/>
      </c>
      <c r="V59" s="21" t="str">
        <f>IFERROR(IF($F59&gt;=1,VLOOKUP($E59,STUDENT!$O$8:$Z$1507,12,0),""),"")</f>
        <v/>
      </c>
      <c r="W59" s="22"/>
      <c r="AC59" s="1">
        <f t="shared" si="4"/>
        <v>0</v>
      </c>
      <c r="AD59" s="1">
        <f>IFERROR(IF(LEN(AK59)&gt;=1,VLOOKUP(HLOOKUP(AK59,PROFILE!$K$5:$V$8,4,0),PROFILE!$F$1:$G$3,2,0),0),0)</f>
        <v>0</v>
      </c>
      <c r="AE59" s="1">
        <f t="shared" si="5"/>
        <v>0</v>
      </c>
      <c r="AF59" s="1">
        <v>46</v>
      </c>
      <c r="AG59" s="1">
        <f>IFERROR(IF($AG$12&gt;=AF59,SMALL(STUDENT!$O$8:$O$1507,$AG$11+AF59),0),0)</f>
        <v>0</v>
      </c>
      <c r="AH59" s="1">
        <f t="shared" si="6"/>
        <v>0</v>
      </c>
      <c r="AI59" s="1" t="str">
        <f>IFERROR(IF($AH59&gt;=1,VLOOKUP($AG59,STUDENT!$O$8:$Z$1507,3,0),""),"")</f>
        <v/>
      </c>
      <c r="AJ59" s="1" t="str">
        <f>IFERROR(IF($AH59&gt;=1,VLOOKUP($AG59,STUDENT!$O$8:$Z$1507,4,0),""),"")</f>
        <v/>
      </c>
      <c r="AK59" s="1" t="str">
        <f>IFERROR(IF($AH59&gt;=1,VLOOKUP($AG59,STUDENT!$O$8:$Z$1507,6,0),""),"")</f>
        <v/>
      </c>
      <c r="AL59" s="1" t="str">
        <f t="shared" si="7"/>
        <v/>
      </c>
      <c r="AM59" s="1" t="str">
        <f t="shared" si="8"/>
        <v/>
      </c>
      <c r="AN59" s="1" t="str">
        <f t="shared" si="9"/>
        <v/>
      </c>
      <c r="AO59" s="1" t="str">
        <f t="shared" si="10"/>
        <v/>
      </c>
      <c r="AP59" s="1" t="str">
        <f t="shared" si="11"/>
        <v/>
      </c>
      <c r="AQ59" s="1" t="str">
        <f t="shared" si="12"/>
        <v/>
      </c>
      <c r="AR59" s="1" t="str">
        <f t="shared" si="13"/>
        <v/>
      </c>
      <c r="AS59" s="1" t="str">
        <f t="shared" si="14"/>
        <v/>
      </c>
      <c r="AT59" s="1" t="str">
        <f t="shared" si="15"/>
        <v/>
      </c>
      <c r="AU59" s="1" t="str">
        <f t="shared" si="16"/>
        <v/>
      </c>
      <c r="AV59" s="1" t="str">
        <f t="shared" si="17"/>
        <v/>
      </c>
      <c r="AW59" s="1" t="str">
        <f t="shared" si="18"/>
        <v/>
      </c>
      <c r="AX59" s="1" t="str">
        <f t="shared" si="19"/>
        <v/>
      </c>
      <c r="AY59" s="1">
        <f>IFERROR(IF($AE59&gt;$AE58,VLOOKUP($AC59+AL$1,STOCK!$F$10:$AB$209,16,0),IF($AE59=$AE58,(IF(AY58&gt;=1,AY58-COUNTIFS($AE58:$AE58,$AC59,AL58:AL58,$AI$1),0)),0)),0)</f>
        <v>0</v>
      </c>
      <c r="AZ59" s="1">
        <f>IFERROR(IF($AE59&gt;$AE58,VLOOKUP($AC59+AM$1,STOCK!$F$10:$AB$209,16,0),IF($AE59=$AE58,(IF(AZ58&gt;=1,AZ58-COUNTIFS($AE58:$AE58,$AC59,AM58:AM58,$AI$1),0)),0)),0)</f>
        <v>0</v>
      </c>
      <c r="BA59" s="1">
        <f>IFERROR(IF($AE59&gt;$AE58,VLOOKUP($AC59+AN$1,STOCK!$F$10:$AB$209,16,0),IF($AE59=$AE58,(IF(BA58&gt;=1,BA58-COUNTIFS($AE58:$AE58,$AC59,AN58:AN58,$AI$1),0)),0)),0)</f>
        <v>0</v>
      </c>
      <c r="BB59" s="1">
        <f>IFERROR(IF($AE59&gt;$AE58,VLOOKUP($AC59+AO$1,STOCK!$F$10:$AB$209,16,0),IF($AE59=$AE58,(IF(BB58&gt;=1,BB58-COUNTIFS($AE58:$AE58,$AC59,AO58:AO58,$AI$1),0)),0)),0)</f>
        <v>0</v>
      </c>
      <c r="BC59" s="1">
        <f>IFERROR(IF($AE59&gt;$AE58,VLOOKUP($AC59+AP$1,STOCK!$F$10:$AB$209,16,0),IF($AE59=$AE58,(IF(BC58&gt;=1,BC58-COUNTIFS($AE58:$AE58,$AC59,AP58:AP58,$AI$1),0)),0)),0)</f>
        <v>0</v>
      </c>
      <c r="BD59" s="1">
        <f>IFERROR(IF($AE59&gt;$AE58,VLOOKUP($AC59+AQ$1,STOCK!$F$10:$AB$209,16,0),IF($AE59=$AE58,(IF(BD58&gt;=1,BD58-COUNTIFS($AE58:$AE58,$AC59,AQ58:AQ58,$AI$1),0)),0)),0)</f>
        <v>0</v>
      </c>
      <c r="BE59" s="1">
        <f>IFERROR(IF($AE59&gt;$AE58,VLOOKUP($AC59+AR$1,STOCK!$F$10:$AB$209,16,0),IF($AE59=$AE58,(IF(BE58&gt;=1,BE58-COUNTIFS($AE58:$AE58,$AC59,AR58:AR58,$AI$1),0)),0)),0)</f>
        <v>0</v>
      </c>
      <c r="BF59" s="1">
        <f>IFERROR(IF($AE59&gt;$AE58,VLOOKUP($AC59+AS$1,STOCK!$F$10:$AB$209,16,0),IF($AE59=$AE58,(IF(BF58&gt;=1,BF58-COUNTIFS($AE58:$AE58,$AC59,AS58:AS58,$AI$1),0)),0)),0)</f>
        <v>0</v>
      </c>
      <c r="BG59" s="1">
        <f>IFERROR(IF($AE59&gt;$AE58,VLOOKUP($AC59+AT$1,STOCK!$F$10:$AB$209,16,0),IF($AE59=$AE58,(IF(BG58&gt;=1,BG58-COUNTIFS($AE58:$AE58,$AC59,AT58:AT58,$AI$1),0)),0)),0)</f>
        <v>0</v>
      </c>
      <c r="BH59" s="1">
        <f>IFERROR(IF($AE59&gt;$AE58,VLOOKUP($AC59+AU$1,STOCK!$F$10:$AB$209,16,0),IF($AE59=$AE58,(IF(BH58&gt;=1,BH58-COUNTIFS($AE58:$AE58,$AC59,AU58:AU58,$AI$1),0)),0)),0)</f>
        <v>0</v>
      </c>
      <c r="BI59" s="1">
        <f>IFERROR(IF($AE59&gt;$AE58,VLOOKUP($AC59+AV$1,STOCK!$F$10:$AB$209,16,0),IF($AE59=$AE58,(IF(BI58&gt;=1,BI58-COUNTIFS($AE58:$AE58,$AC59,AV58:AV58,$AI$1),0)),0)),0)</f>
        <v>0</v>
      </c>
      <c r="BJ59" s="1">
        <f>IFERROR(IF($AE59&gt;$AE58,VLOOKUP($AC59+AW$1,STOCK!$F$10:$AB$209,16,0),IF($AE59=$AE58,(IF(BJ58&gt;=1,BJ58-COUNTIFS($AE58:$AE58,$AC59,AW58:AW58,$AI$1),0)),0)),0)</f>
        <v>0</v>
      </c>
      <c r="BK59" s="1">
        <f>IFERROR(IF($AE59&gt;$AE58,VLOOKUP($AC59+AX$1,STOCK!$F$10:$AB$209,16,0),IF($AE59=$AE58,(IF(BK58&gt;=1,BK58-COUNTIFS($AE58:$AE58,$AC59,AX58:AX58,$AI$1),0)),0)),0)</f>
        <v>0</v>
      </c>
      <c r="BL59" s="1">
        <f>IFERROR(IF($AE59&gt;$AE58,VLOOKUP($AC59+AL$1,STOCK!$F$10:$AB$209,17,0),IF($AE59=$AE58,(IF(BL58&gt;=1,BL58-COUNTIFS($AE58:$AE58,$AC59,AL58:AL58,$AI$2),0)),0)),0)</f>
        <v>0</v>
      </c>
      <c r="BM59" s="1">
        <f>IFERROR(IF($AE59&gt;$AE58,VLOOKUP($AC59+AM$1,STOCK!$F$10:$AB$209,17,0),IF($AE59=$AE58,(IF(BM58&gt;=1,BM58-COUNTIFS($AE58:$AE58,$AC59,AM58:AM58,$AI$2),0)),0)),0)</f>
        <v>0</v>
      </c>
      <c r="BN59" s="1">
        <f>IFERROR(IF($AE59&gt;$AE58,VLOOKUP($AC59+AN$1,STOCK!$F$10:$AB$209,17,0),IF($AE59=$AE58,(IF(BN58&gt;=1,BN58-COUNTIFS($AE58:$AE58,$AC59,AN58:AN58,$AI$2),0)),0)),0)</f>
        <v>0</v>
      </c>
      <c r="BO59" s="1">
        <f>IFERROR(IF($AE59&gt;$AE58,VLOOKUP($AC59+AO$1,STOCK!$F$10:$AB$209,17,0),IF($AE59=$AE58,(IF(BO58&gt;=1,BO58-COUNTIFS($AE58:$AE58,$AC59,AO58:AO58,$AI$2),0)),0)),0)</f>
        <v>0</v>
      </c>
      <c r="BP59" s="1">
        <f>IFERROR(IF($AE59&gt;$AE58,VLOOKUP($AC59+AP$1,STOCK!$F$10:$AB$209,17,0),IF($AE59=$AE58,(IF(BP58&gt;=1,BP58-COUNTIFS($AE58:$AE58,$AC59,AP58:AP58,$AI$2),0)),0)),0)</f>
        <v>0</v>
      </c>
      <c r="BQ59" s="1">
        <f>IFERROR(IF($AE59&gt;$AE58,VLOOKUP($AC59+AQ$1,STOCK!$F$10:$AB$209,17,0),IF($AE59=$AE58,(IF(BQ58&gt;=1,BQ58-COUNTIFS($AE58:$AE58,$AC59,AQ58:AQ58,$AI$2),0)),0)),0)</f>
        <v>0</v>
      </c>
      <c r="BR59" s="1">
        <f>IFERROR(IF($AE59&gt;$AE58,VLOOKUP($AC59+AR$1,STOCK!$F$10:$AB$209,17,0),IF($AE59=$AE58,(IF(BR58&gt;=1,BR58-COUNTIFS($AE58:$AE58,$AC59,AR58:AR58,$AI$2),0)),0)),0)</f>
        <v>0</v>
      </c>
      <c r="BS59" s="1">
        <f>IFERROR(IF($AE59&gt;$AE58,VLOOKUP($AC59+AS$1,STOCK!$F$10:$AB$209,17,0),IF($AE59=$AE58,(IF(BS58&gt;=1,BS58-COUNTIFS($AE58:$AE58,$AC59,AS58:AS58,$AI$2),0)),0)),0)</f>
        <v>0</v>
      </c>
      <c r="BT59" s="1">
        <f>IFERROR(IF($AE59&gt;$AE58,VLOOKUP($AC59+AT$1,STOCK!$F$10:$AB$209,17,0),IF($AE59=$AE58,(IF(BT58&gt;=1,BT58-COUNTIFS($AE58:$AE58,$AC59,AT58:AT58,$AI$2),0)),0)),0)</f>
        <v>0</v>
      </c>
      <c r="BU59" s="1">
        <f>IFERROR(IF($AE59&gt;$AE58,VLOOKUP($AC59+AU$1,STOCK!$F$10:$AB$209,17,0),IF($AE59=$AE58,(IF(BU58&gt;=1,BU58-COUNTIFS($AE58:$AE58,$AC59,AU58:AU58,$AI$2),0)),0)),0)</f>
        <v>0</v>
      </c>
      <c r="BV59" s="1">
        <f>IFERROR(IF($AE59&gt;$AE58,VLOOKUP($AC59+AV$1,STOCK!$F$10:$AB$209,17,0),IF($AE59=$AE58,(IF(BV58&gt;=1,BV58-COUNTIFS($AE58:$AE58,$AC59,AV58:AV58,$AI$2),0)),0)),0)</f>
        <v>0</v>
      </c>
      <c r="BW59" s="1">
        <f>IFERROR(IF($AE59&gt;$AE58,VLOOKUP($AC59+AW$1,STOCK!$F$10:$AB$209,17,0),IF($AE59=$AE58,(IF(BW58&gt;=1,BW58-COUNTIFS($AE58:$AE58,$AC59,AW58:AW58,$AI$2),0)),0)),0)</f>
        <v>0</v>
      </c>
      <c r="BX59" s="1">
        <f>IFERROR(IF($AE59&gt;$AE58,VLOOKUP($AC59+AX$1,STOCK!$F$10:$AB$209,17,0),IF($AE59=$AE58,(IF(BX58&gt;=1,BX58-COUNTIFS($AE58:$AE58,$AC59,AX58:AX58,$AI$2),0)),0)),0)</f>
        <v>0</v>
      </c>
    </row>
    <row r="60" spans="4:76" ht="20.100000000000001" customHeight="1" x14ac:dyDescent="0.25">
      <c r="D60" s="1">
        <v>47</v>
      </c>
      <c r="E60" s="1">
        <f>IFERROR(IF($E$13&gt;=D60,SMALL(STUDENT!$O$8:$O$1507,$E$11+D60),0),0)</f>
        <v>0</v>
      </c>
      <c r="F60" s="10">
        <f t="shared" si="2"/>
        <v>0</v>
      </c>
      <c r="G60" s="10" t="str">
        <f>IFERROR(IF($F60&gt;=1,VLOOKUP($E60,STUDENT!$O$8:$Z$1507,3,0),""),"")</f>
        <v/>
      </c>
      <c r="H60" s="9" t="str">
        <f>IFERROR(IF($F60&gt;=1,VLOOKUP($E60,STUDENT!$O$8:$Z$1507,4,0),""),"")</f>
        <v/>
      </c>
      <c r="I60" s="20" t="str">
        <f t="shared" si="3"/>
        <v/>
      </c>
      <c r="J60" s="20" t="str">
        <f t="shared" si="21"/>
        <v/>
      </c>
      <c r="K60" s="20" t="str">
        <f t="shared" si="21"/>
        <v/>
      </c>
      <c r="L60" s="20" t="str">
        <f t="shared" si="21"/>
        <v/>
      </c>
      <c r="M60" s="20" t="str">
        <f t="shared" si="21"/>
        <v/>
      </c>
      <c r="N60" s="20" t="str">
        <f t="shared" si="21"/>
        <v/>
      </c>
      <c r="O60" s="20" t="str">
        <f t="shared" si="21"/>
        <v/>
      </c>
      <c r="P60" s="20" t="str">
        <f t="shared" si="21"/>
        <v/>
      </c>
      <c r="Q60" s="20" t="str">
        <f t="shared" si="21"/>
        <v/>
      </c>
      <c r="R60" s="20" t="str">
        <f t="shared" si="21"/>
        <v/>
      </c>
      <c r="S60" s="20" t="str">
        <f t="shared" si="21"/>
        <v/>
      </c>
      <c r="T60" s="20" t="str">
        <f t="shared" si="21"/>
        <v/>
      </c>
      <c r="U60" s="20" t="str">
        <f t="shared" si="21"/>
        <v/>
      </c>
      <c r="V60" s="21" t="str">
        <f>IFERROR(IF($F60&gt;=1,VLOOKUP($E60,STUDENT!$O$8:$Z$1507,12,0),""),"")</f>
        <v/>
      </c>
      <c r="W60" s="22"/>
      <c r="AC60" s="1">
        <f t="shared" si="4"/>
        <v>0</v>
      </c>
      <c r="AD60" s="1">
        <f>IFERROR(IF(LEN(AK60)&gt;=1,VLOOKUP(HLOOKUP(AK60,PROFILE!$K$5:$V$8,4,0),PROFILE!$F$1:$G$3,2,0),0),0)</f>
        <v>0</v>
      </c>
      <c r="AE60" s="1">
        <f t="shared" si="5"/>
        <v>0</v>
      </c>
      <c r="AF60" s="1">
        <v>47</v>
      </c>
      <c r="AG60" s="1">
        <f>IFERROR(IF($AG$12&gt;=AF60,SMALL(STUDENT!$O$8:$O$1507,$AG$11+AF60),0),0)</f>
        <v>0</v>
      </c>
      <c r="AH60" s="1">
        <f t="shared" si="6"/>
        <v>0</v>
      </c>
      <c r="AI60" s="1" t="str">
        <f>IFERROR(IF($AH60&gt;=1,VLOOKUP($AG60,STUDENT!$O$8:$Z$1507,3,0),""),"")</f>
        <v/>
      </c>
      <c r="AJ60" s="1" t="str">
        <f>IFERROR(IF($AH60&gt;=1,VLOOKUP($AG60,STUDENT!$O$8:$Z$1507,4,0),""),"")</f>
        <v/>
      </c>
      <c r="AK60" s="1" t="str">
        <f>IFERROR(IF($AH60&gt;=1,VLOOKUP($AG60,STUDENT!$O$8:$Z$1507,6,0),""),"")</f>
        <v/>
      </c>
      <c r="AL60" s="1" t="str">
        <f t="shared" si="7"/>
        <v/>
      </c>
      <c r="AM60" s="1" t="str">
        <f t="shared" si="8"/>
        <v/>
      </c>
      <c r="AN60" s="1" t="str">
        <f t="shared" si="9"/>
        <v/>
      </c>
      <c r="AO60" s="1" t="str">
        <f t="shared" si="10"/>
        <v/>
      </c>
      <c r="AP60" s="1" t="str">
        <f t="shared" si="11"/>
        <v/>
      </c>
      <c r="AQ60" s="1" t="str">
        <f t="shared" si="12"/>
        <v/>
      </c>
      <c r="AR60" s="1" t="str">
        <f t="shared" si="13"/>
        <v/>
      </c>
      <c r="AS60" s="1" t="str">
        <f t="shared" si="14"/>
        <v/>
      </c>
      <c r="AT60" s="1" t="str">
        <f t="shared" si="15"/>
        <v/>
      </c>
      <c r="AU60" s="1" t="str">
        <f t="shared" si="16"/>
        <v/>
      </c>
      <c r="AV60" s="1" t="str">
        <f t="shared" si="17"/>
        <v/>
      </c>
      <c r="AW60" s="1" t="str">
        <f t="shared" si="18"/>
        <v/>
      </c>
      <c r="AX60" s="1" t="str">
        <f t="shared" si="19"/>
        <v/>
      </c>
      <c r="AY60" s="1">
        <f>IFERROR(IF($AE60&gt;$AE59,VLOOKUP($AC60+AL$1,STOCK!$F$10:$AB$209,16,0),IF($AE60=$AE59,(IF(AY59&gt;=1,AY59-COUNTIFS($AE59:$AE59,$AC60,AL59:AL59,$AI$1),0)),0)),0)</f>
        <v>0</v>
      </c>
      <c r="AZ60" s="1">
        <f>IFERROR(IF($AE60&gt;$AE59,VLOOKUP($AC60+AM$1,STOCK!$F$10:$AB$209,16,0),IF($AE60=$AE59,(IF(AZ59&gt;=1,AZ59-COUNTIFS($AE59:$AE59,$AC60,AM59:AM59,$AI$1),0)),0)),0)</f>
        <v>0</v>
      </c>
      <c r="BA60" s="1">
        <f>IFERROR(IF($AE60&gt;$AE59,VLOOKUP($AC60+AN$1,STOCK!$F$10:$AB$209,16,0),IF($AE60=$AE59,(IF(BA59&gt;=1,BA59-COUNTIFS($AE59:$AE59,$AC60,AN59:AN59,$AI$1),0)),0)),0)</f>
        <v>0</v>
      </c>
      <c r="BB60" s="1">
        <f>IFERROR(IF($AE60&gt;$AE59,VLOOKUP($AC60+AO$1,STOCK!$F$10:$AB$209,16,0),IF($AE60=$AE59,(IF(BB59&gt;=1,BB59-COUNTIFS($AE59:$AE59,$AC60,AO59:AO59,$AI$1),0)),0)),0)</f>
        <v>0</v>
      </c>
      <c r="BC60" s="1">
        <f>IFERROR(IF($AE60&gt;$AE59,VLOOKUP($AC60+AP$1,STOCK!$F$10:$AB$209,16,0),IF($AE60=$AE59,(IF(BC59&gt;=1,BC59-COUNTIFS($AE59:$AE59,$AC60,AP59:AP59,$AI$1),0)),0)),0)</f>
        <v>0</v>
      </c>
      <c r="BD60" s="1">
        <f>IFERROR(IF($AE60&gt;$AE59,VLOOKUP($AC60+AQ$1,STOCK!$F$10:$AB$209,16,0),IF($AE60=$AE59,(IF(BD59&gt;=1,BD59-COUNTIFS($AE59:$AE59,$AC60,AQ59:AQ59,$AI$1),0)),0)),0)</f>
        <v>0</v>
      </c>
      <c r="BE60" s="1">
        <f>IFERROR(IF($AE60&gt;$AE59,VLOOKUP($AC60+AR$1,STOCK!$F$10:$AB$209,16,0),IF($AE60=$AE59,(IF(BE59&gt;=1,BE59-COUNTIFS($AE59:$AE59,$AC60,AR59:AR59,$AI$1),0)),0)),0)</f>
        <v>0</v>
      </c>
      <c r="BF60" s="1">
        <f>IFERROR(IF($AE60&gt;$AE59,VLOOKUP($AC60+AS$1,STOCK!$F$10:$AB$209,16,0),IF($AE60=$AE59,(IF(BF59&gt;=1,BF59-COUNTIFS($AE59:$AE59,$AC60,AS59:AS59,$AI$1),0)),0)),0)</f>
        <v>0</v>
      </c>
      <c r="BG60" s="1">
        <f>IFERROR(IF($AE60&gt;$AE59,VLOOKUP($AC60+AT$1,STOCK!$F$10:$AB$209,16,0),IF($AE60=$AE59,(IF(BG59&gt;=1,BG59-COUNTIFS($AE59:$AE59,$AC60,AT59:AT59,$AI$1),0)),0)),0)</f>
        <v>0</v>
      </c>
      <c r="BH60" s="1">
        <f>IFERROR(IF($AE60&gt;$AE59,VLOOKUP($AC60+AU$1,STOCK!$F$10:$AB$209,16,0),IF($AE60=$AE59,(IF(BH59&gt;=1,BH59-COUNTIFS($AE59:$AE59,$AC60,AU59:AU59,$AI$1),0)),0)),0)</f>
        <v>0</v>
      </c>
      <c r="BI60" s="1">
        <f>IFERROR(IF($AE60&gt;$AE59,VLOOKUP($AC60+AV$1,STOCK!$F$10:$AB$209,16,0),IF($AE60=$AE59,(IF(BI59&gt;=1,BI59-COUNTIFS($AE59:$AE59,$AC60,AV59:AV59,$AI$1),0)),0)),0)</f>
        <v>0</v>
      </c>
      <c r="BJ60" s="1">
        <f>IFERROR(IF($AE60&gt;$AE59,VLOOKUP($AC60+AW$1,STOCK!$F$10:$AB$209,16,0),IF($AE60=$AE59,(IF(BJ59&gt;=1,BJ59-COUNTIFS($AE59:$AE59,$AC60,AW59:AW59,$AI$1),0)),0)),0)</f>
        <v>0</v>
      </c>
      <c r="BK60" s="1">
        <f>IFERROR(IF($AE60&gt;$AE59,VLOOKUP($AC60+AX$1,STOCK!$F$10:$AB$209,16,0),IF($AE60=$AE59,(IF(BK59&gt;=1,BK59-COUNTIFS($AE59:$AE59,$AC60,AX59:AX59,$AI$1),0)),0)),0)</f>
        <v>0</v>
      </c>
      <c r="BL60" s="1">
        <f>IFERROR(IF($AE60&gt;$AE59,VLOOKUP($AC60+AL$1,STOCK!$F$10:$AB$209,17,0),IF($AE60=$AE59,(IF(BL59&gt;=1,BL59-COUNTIFS($AE59:$AE59,$AC60,AL59:AL59,$AI$2),0)),0)),0)</f>
        <v>0</v>
      </c>
      <c r="BM60" s="1">
        <f>IFERROR(IF($AE60&gt;$AE59,VLOOKUP($AC60+AM$1,STOCK!$F$10:$AB$209,17,0),IF($AE60=$AE59,(IF(BM59&gt;=1,BM59-COUNTIFS($AE59:$AE59,$AC60,AM59:AM59,$AI$2),0)),0)),0)</f>
        <v>0</v>
      </c>
      <c r="BN60" s="1">
        <f>IFERROR(IF($AE60&gt;$AE59,VLOOKUP($AC60+AN$1,STOCK!$F$10:$AB$209,17,0),IF($AE60=$AE59,(IF(BN59&gt;=1,BN59-COUNTIFS($AE59:$AE59,$AC60,AN59:AN59,$AI$2),0)),0)),0)</f>
        <v>0</v>
      </c>
      <c r="BO60" s="1">
        <f>IFERROR(IF($AE60&gt;$AE59,VLOOKUP($AC60+AO$1,STOCK!$F$10:$AB$209,17,0),IF($AE60=$AE59,(IF(BO59&gt;=1,BO59-COUNTIFS($AE59:$AE59,$AC60,AO59:AO59,$AI$2),0)),0)),0)</f>
        <v>0</v>
      </c>
      <c r="BP60" s="1">
        <f>IFERROR(IF($AE60&gt;$AE59,VLOOKUP($AC60+AP$1,STOCK!$F$10:$AB$209,17,0),IF($AE60=$AE59,(IF(BP59&gt;=1,BP59-COUNTIFS($AE59:$AE59,$AC60,AP59:AP59,$AI$2),0)),0)),0)</f>
        <v>0</v>
      </c>
      <c r="BQ60" s="1">
        <f>IFERROR(IF($AE60&gt;$AE59,VLOOKUP($AC60+AQ$1,STOCK!$F$10:$AB$209,17,0),IF($AE60=$AE59,(IF(BQ59&gt;=1,BQ59-COUNTIFS($AE59:$AE59,$AC60,AQ59:AQ59,$AI$2),0)),0)),0)</f>
        <v>0</v>
      </c>
      <c r="BR60" s="1">
        <f>IFERROR(IF($AE60&gt;$AE59,VLOOKUP($AC60+AR$1,STOCK!$F$10:$AB$209,17,0),IF($AE60=$AE59,(IF(BR59&gt;=1,BR59-COUNTIFS($AE59:$AE59,$AC60,AR59:AR59,$AI$2),0)),0)),0)</f>
        <v>0</v>
      </c>
      <c r="BS60" s="1">
        <f>IFERROR(IF($AE60&gt;$AE59,VLOOKUP($AC60+AS$1,STOCK!$F$10:$AB$209,17,0),IF($AE60=$AE59,(IF(BS59&gt;=1,BS59-COUNTIFS($AE59:$AE59,$AC60,AS59:AS59,$AI$2),0)),0)),0)</f>
        <v>0</v>
      </c>
      <c r="BT60" s="1">
        <f>IFERROR(IF($AE60&gt;$AE59,VLOOKUP($AC60+AT$1,STOCK!$F$10:$AB$209,17,0),IF($AE60=$AE59,(IF(BT59&gt;=1,BT59-COUNTIFS($AE59:$AE59,$AC60,AT59:AT59,$AI$2),0)),0)),0)</f>
        <v>0</v>
      </c>
      <c r="BU60" s="1">
        <f>IFERROR(IF($AE60&gt;$AE59,VLOOKUP($AC60+AU$1,STOCK!$F$10:$AB$209,17,0),IF($AE60=$AE59,(IF(BU59&gt;=1,BU59-COUNTIFS($AE59:$AE59,$AC60,AU59:AU59,$AI$2),0)),0)),0)</f>
        <v>0</v>
      </c>
      <c r="BV60" s="1">
        <f>IFERROR(IF($AE60&gt;$AE59,VLOOKUP($AC60+AV$1,STOCK!$F$10:$AB$209,17,0),IF($AE60=$AE59,(IF(BV59&gt;=1,BV59-COUNTIFS($AE59:$AE59,$AC60,AV59:AV59,$AI$2),0)),0)),0)</f>
        <v>0</v>
      </c>
      <c r="BW60" s="1">
        <f>IFERROR(IF($AE60&gt;$AE59,VLOOKUP($AC60+AW$1,STOCK!$F$10:$AB$209,17,0),IF($AE60=$AE59,(IF(BW59&gt;=1,BW59-COUNTIFS($AE59:$AE59,$AC60,AW59:AW59,$AI$2),0)),0)),0)</f>
        <v>0</v>
      </c>
      <c r="BX60" s="1">
        <f>IFERROR(IF($AE60&gt;$AE59,VLOOKUP($AC60+AX$1,STOCK!$F$10:$AB$209,17,0),IF($AE60=$AE59,(IF(BX59&gt;=1,BX59-COUNTIFS($AE59:$AE59,$AC60,AX59:AX59,$AI$2),0)),0)),0)</f>
        <v>0</v>
      </c>
    </row>
    <row r="61" spans="4:76" ht="20.100000000000001" customHeight="1" x14ac:dyDescent="0.25">
      <c r="D61" s="1">
        <v>48</v>
      </c>
      <c r="E61" s="1">
        <f>IFERROR(IF($E$13&gt;=D61,SMALL(STUDENT!$O$8:$O$1507,$E$11+D61),0),0)</f>
        <v>0</v>
      </c>
      <c r="F61" s="10">
        <f t="shared" si="2"/>
        <v>0</v>
      </c>
      <c r="G61" s="10" t="str">
        <f>IFERROR(IF($F61&gt;=1,VLOOKUP($E61,STUDENT!$O$8:$Z$1507,3,0),""),"")</f>
        <v/>
      </c>
      <c r="H61" s="9" t="str">
        <f>IFERROR(IF($F61&gt;=1,VLOOKUP($E61,STUDENT!$O$8:$Z$1507,4,0),""),"")</f>
        <v/>
      </c>
      <c r="I61" s="20" t="str">
        <f t="shared" si="3"/>
        <v/>
      </c>
      <c r="J61" s="20" t="str">
        <f t="shared" si="21"/>
        <v/>
      </c>
      <c r="K61" s="20" t="str">
        <f t="shared" si="21"/>
        <v/>
      </c>
      <c r="L61" s="20" t="str">
        <f t="shared" si="21"/>
        <v/>
      </c>
      <c r="M61" s="20" t="str">
        <f t="shared" si="21"/>
        <v/>
      </c>
      <c r="N61" s="20" t="str">
        <f t="shared" si="21"/>
        <v/>
      </c>
      <c r="O61" s="20" t="str">
        <f t="shared" si="21"/>
        <v/>
      </c>
      <c r="P61" s="20" t="str">
        <f t="shared" si="21"/>
        <v/>
      </c>
      <c r="Q61" s="20" t="str">
        <f t="shared" si="21"/>
        <v/>
      </c>
      <c r="R61" s="20" t="str">
        <f t="shared" si="21"/>
        <v/>
      </c>
      <c r="S61" s="20" t="str">
        <f t="shared" si="21"/>
        <v/>
      </c>
      <c r="T61" s="20" t="str">
        <f t="shared" si="21"/>
        <v/>
      </c>
      <c r="U61" s="20" t="str">
        <f t="shared" si="21"/>
        <v/>
      </c>
      <c r="V61" s="21" t="str">
        <f>IFERROR(IF($F61&gt;=1,VLOOKUP($E61,STUDENT!$O$8:$Z$1507,12,0),""),"")</f>
        <v/>
      </c>
      <c r="W61" s="22"/>
      <c r="AC61" s="1">
        <f t="shared" si="4"/>
        <v>0</v>
      </c>
      <c r="AD61" s="1">
        <f>IFERROR(IF(LEN(AK61)&gt;=1,VLOOKUP(HLOOKUP(AK61,PROFILE!$K$5:$V$8,4,0),PROFILE!$F$1:$G$3,2,0),0),0)</f>
        <v>0</v>
      </c>
      <c r="AE61" s="1">
        <f t="shared" si="5"/>
        <v>0</v>
      </c>
      <c r="AF61" s="1">
        <v>48</v>
      </c>
      <c r="AG61" s="1">
        <f>IFERROR(IF($AG$12&gt;=AF61,SMALL(STUDENT!$O$8:$O$1507,$AG$11+AF61),0),0)</f>
        <v>0</v>
      </c>
      <c r="AH61" s="1">
        <f t="shared" si="6"/>
        <v>0</v>
      </c>
      <c r="AI61" s="1" t="str">
        <f>IFERROR(IF($AH61&gt;=1,VLOOKUP($AG61,STUDENT!$O$8:$Z$1507,3,0),""),"")</f>
        <v/>
      </c>
      <c r="AJ61" s="1" t="str">
        <f>IFERROR(IF($AH61&gt;=1,VLOOKUP($AG61,STUDENT!$O$8:$Z$1507,4,0),""),"")</f>
        <v/>
      </c>
      <c r="AK61" s="1" t="str">
        <f>IFERROR(IF($AH61&gt;=1,VLOOKUP($AG61,STUDENT!$O$8:$Z$1507,6,0),""),"")</f>
        <v/>
      </c>
      <c r="AL61" s="1" t="str">
        <f t="shared" si="7"/>
        <v/>
      </c>
      <c r="AM61" s="1" t="str">
        <f t="shared" si="8"/>
        <v/>
      </c>
      <c r="AN61" s="1" t="str">
        <f t="shared" si="9"/>
        <v/>
      </c>
      <c r="AO61" s="1" t="str">
        <f t="shared" si="10"/>
        <v/>
      </c>
      <c r="AP61" s="1" t="str">
        <f t="shared" si="11"/>
        <v/>
      </c>
      <c r="AQ61" s="1" t="str">
        <f t="shared" si="12"/>
        <v/>
      </c>
      <c r="AR61" s="1" t="str">
        <f t="shared" si="13"/>
        <v/>
      </c>
      <c r="AS61" s="1" t="str">
        <f t="shared" si="14"/>
        <v/>
      </c>
      <c r="AT61" s="1" t="str">
        <f t="shared" si="15"/>
        <v/>
      </c>
      <c r="AU61" s="1" t="str">
        <f t="shared" si="16"/>
        <v/>
      </c>
      <c r="AV61" s="1" t="str">
        <f t="shared" si="17"/>
        <v/>
      </c>
      <c r="AW61" s="1" t="str">
        <f t="shared" si="18"/>
        <v/>
      </c>
      <c r="AX61" s="1" t="str">
        <f t="shared" si="19"/>
        <v/>
      </c>
      <c r="AY61" s="1">
        <f>IFERROR(IF($AE61&gt;$AE60,VLOOKUP($AC61+AL$1,STOCK!$F$10:$AB$209,16,0),IF($AE61=$AE60,(IF(AY60&gt;=1,AY60-COUNTIFS($AE60:$AE60,$AC61,AL60:AL60,$AI$1),0)),0)),0)</f>
        <v>0</v>
      </c>
      <c r="AZ61" s="1">
        <f>IFERROR(IF($AE61&gt;$AE60,VLOOKUP($AC61+AM$1,STOCK!$F$10:$AB$209,16,0),IF($AE61=$AE60,(IF(AZ60&gt;=1,AZ60-COUNTIFS($AE60:$AE60,$AC61,AM60:AM60,$AI$1),0)),0)),0)</f>
        <v>0</v>
      </c>
      <c r="BA61" s="1">
        <f>IFERROR(IF($AE61&gt;$AE60,VLOOKUP($AC61+AN$1,STOCK!$F$10:$AB$209,16,0),IF($AE61=$AE60,(IF(BA60&gt;=1,BA60-COUNTIFS($AE60:$AE60,$AC61,AN60:AN60,$AI$1),0)),0)),0)</f>
        <v>0</v>
      </c>
      <c r="BB61" s="1">
        <f>IFERROR(IF($AE61&gt;$AE60,VLOOKUP($AC61+AO$1,STOCK!$F$10:$AB$209,16,0),IF($AE61=$AE60,(IF(BB60&gt;=1,BB60-COUNTIFS($AE60:$AE60,$AC61,AO60:AO60,$AI$1),0)),0)),0)</f>
        <v>0</v>
      </c>
      <c r="BC61" s="1">
        <f>IFERROR(IF($AE61&gt;$AE60,VLOOKUP($AC61+AP$1,STOCK!$F$10:$AB$209,16,0),IF($AE61=$AE60,(IF(BC60&gt;=1,BC60-COUNTIFS($AE60:$AE60,$AC61,AP60:AP60,$AI$1),0)),0)),0)</f>
        <v>0</v>
      </c>
      <c r="BD61" s="1">
        <f>IFERROR(IF($AE61&gt;$AE60,VLOOKUP($AC61+AQ$1,STOCK!$F$10:$AB$209,16,0),IF($AE61=$AE60,(IF(BD60&gt;=1,BD60-COUNTIFS($AE60:$AE60,$AC61,AQ60:AQ60,$AI$1),0)),0)),0)</f>
        <v>0</v>
      </c>
      <c r="BE61" s="1">
        <f>IFERROR(IF($AE61&gt;$AE60,VLOOKUP($AC61+AR$1,STOCK!$F$10:$AB$209,16,0),IF($AE61=$AE60,(IF(BE60&gt;=1,BE60-COUNTIFS($AE60:$AE60,$AC61,AR60:AR60,$AI$1),0)),0)),0)</f>
        <v>0</v>
      </c>
      <c r="BF61" s="1">
        <f>IFERROR(IF($AE61&gt;$AE60,VLOOKUP($AC61+AS$1,STOCK!$F$10:$AB$209,16,0),IF($AE61=$AE60,(IF(BF60&gt;=1,BF60-COUNTIFS($AE60:$AE60,$AC61,AS60:AS60,$AI$1),0)),0)),0)</f>
        <v>0</v>
      </c>
      <c r="BG61" s="1">
        <f>IFERROR(IF($AE61&gt;$AE60,VLOOKUP($AC61+AT$1,STOCK!$F$10:$AB$209,16,0),IF($AE61=$AE60,(IF(BG60&gt;=1,BG60-COUNTIFS($AE60:$AE60,$AC61,AT60:AT60,$AI$1),0)),0)),0)</f>
        <v>0</v>
      </c>
      <c r="BH61" s="1">
        <f>IFERROR(IF($AE61&gt;$AE60,VLOOKUP($AC61+AU$1,STOCK!$F$10:$AB$209,16,0),IF($AE61=$AE60,(IF(BH60&gt;=1,BH60-COUNTIFS($AE60:$AE60,$AC61,AU60:AU60,$AI$1),0)),0)),0)</f>
        <v>0</v>
      </c>
      <c r="BI61" s="1">
        <f>IFERROR(IF($AE61&gt;$AE60,VLOOKUP($AC61+AV$1,STOCK!$F$10:$AB$209,16,0),IF($AE61=$AE60,(IF(BI60&gt;=1,BI60-COUNTIFS($AE60:$AE60,$AC61,AV60:AV60,$AI$1),0)),0)),0)</f>
        <v>0</v>
      </c>
      <c r="BJ61" s="1">
        <f>IFERROR(IF($AE61&gt;$AE60,VLOOKUP($AC61+AW$1,STOCK!$F$10:$AB$209,16,0),IF($AE61=$AE60,(IF(BJ60&gt;=1,BJ60-COUNTIFS($AE60:$AE60,$AC61,AW60:AW60,$AI$1),0)),0)),0)</f>
        <v>0</v>
      </c>
      <c r="BK61" s="1">
        <f>IFERROR(IF($AE61&gt;$AE60,VLOOKUP($AC61+AX$1,STOCK!$F$10:$AB$209,16,0),IF($AE61=$AE60,(IF(BK60&gt;=1,BK60-COUNTIFS($AE60:$AE60,$AC61,AX60:AX60,$AI$1),0)),0)),0)</f>
        <v>0</v>
      </c>
      <c r="BL61" s="1">
        <f>IFERROR(IF($AE61&gt;$AE60,VLOOKUP($AC61+AL$1,STOCK!$F$10:$AB$209,17,0),IF($AE61=$AE60,(IF(BL60&gt;=1,BL60-COUNTIFS($AE60:$AE60,$AC61,AL60:AL60,$AI$2),0)),0)),0)</f>
        <v>0</v>
      </c>
      <c r="BM61" s="1">
        <f>IFERROR(IF($AE61&gt;$AE60,VLOOKUP($AC61+AM$1,STOCK!$F$10:$AB$209,17,0),IF($AE61=$AE60,(IF(BM60&gt;=1,BM60-COUNTIFS($AE60:$AE60,$AC61,AM60:AM60,$AI$2),0)),0)),0)</f>
        <v>0</v>
      </c>
      <c r="BN61" s="1">
        <f>IFERROR(IF($AE61&gt;$AE60,VLOOKUP($AC61+AN$1,STOCK!$F$10:$AB$209,17,0),IF($AE61=$AE60,(IF(BN60&gt;=1,BN60-COUNTIFS($AE60:$AE60,$AC61,AN60:AN60,$AI$2),0)),0)),0)</f>
        <v>0</v>
      </c>
      <c r="BO61" s="1">
        <f>IFERROR(IF($AE61&gt;$AE60,VLOOKUP($AC61+AO$1,STOCK!$F$10:$AB$209,17,0),IF($AE61=$AE60,(IF(BO60&gt;=1,BO60-COUNTIFS($AE60:$AE60,$AC61,AO60:AO60,$AI$2),0)),0)),0)</f>
        <v>0</v>
      </c>
      <c r="BP61" s="1">
        <f>IFERROR(IF($AE61&gt;$AE60,VLOOKUP($AC61+AP$1,STOCK!$F$10:$AB$209,17,0),IF($AE61=$AE60,(IF(BP60&gt;=1,BP60-COUNTIFS($AE60:$AE60,$AC61,AP60:AP60,$AI$2),0)),0)),0)</f>
        <v>0</v>
      </c>
      <c r="BQ61" s="1">
        <f>IFERROR(IF($AE61&gt;$AE60,VLOOKUP($AC61+AQ$1,STOCK!$F$10:$AB$209,17,0),IF($AE61=$AE60,(IF(BQ60&gt;=1,BQ60-COUNTIFS($AE60:$AE60,$AC61,AQ60:AQ60,$AI$2),0)),0)),0)</f>
        <v>0</v>
      </c>
      <c r="BR61" s="1">
        <f>IFERROR(IF($AE61&gt;$AE60,VLOOKUP($AC61+AR$1,STOCK!$F$10:$AB$209,17,0),IF($AE61=$AE60,(IF(BR60&gt;=1,BR60-COUNTIFS($AE60:$AE60,$AC61,AR60:AR60,$AI$2),0)),0)),0)</f>
        <v>0</v>
      </c>
      <c r="BS61" s="1">
        <f>IFERROR(IF($AE61&gt;$AE60,VLOOKUP($AC61+AS$1,STOCK!$F$10:$AB$209,17,0),IF($AE61=$AE60,(IF(BS60&gt;=1,BS60-COUNTIFS($AE60:$AE60,$AC61,AS60:AS60,$AI$2),0)),0)),0)</f>
        <v>0</v>
      </c>
      <c r="BT61" s="1">
        <f>IFERROR(IF($AE61&gt;$AE60,VLOOKUP($AC61+AT$1,STOCK!$F$10:$AB$209,17,0),IF($AE61=$AE60,(IF(BT60&gt;=1,BT60-COUNTIFS($AE60:$AE60,$AC61,AT60:AT60,$AI$2),0)),0)),0)</f>
        <v>0</v>
      </c>
      <c r="BU61" s="1">
        <f>IFERROR(IF($AE61&gt;$AE60,VLOOKUP($AC61+AU$1,STOCK!$F$10:$AB$209,17,0),IF($AE61=$AE60,(IF(BU60&gt;=1,BU60-COUNTIFS($AE60:$AE60,$AC61,AU60:AU60,$AI$2),0)),0)),0)</f>
        <v>0</v>
      </c>
      <c r="BV61" s="1">
        <f>IFERROR(IF($AE61&gt;$AE60,VLOOKUP($AC61+AV$1,STOCK!$F$10:$AB$209,17,0),IF($AE61=$AE60,(IF(BV60&gt;=1,BV60-COUNTIFS($AE60:$AE60,$AC61,AV60:AV60,$AI$2),0)),0)),0)</f>
        <v>0</v>
      </c>
      <c r="BW61" s="1">
        <f>IFERROR(IF($AE61&gt;$AE60,VLOOKUP($AC61+AW$1,STOCK!$F$10:$AB$209,17,0),IF($AE61=$AE60,(IF(BW60&gt;=1,BW60-COUNTIFS($AE60:$AE60,$AC61,AW60:AW60,$AI$2),0)),0)),0)</f>
        <v>0</v>
      </c>
      <c r="BX61" s="1">
        <f>IFERROR(IF($AE61&gt;$AE60,VLOOKUP($AC61+AX$1,STOCK!$F$10:$AB$209,17,0),IF($AE61=$AE60,(IF(BX60&gt;=1,BX60-COUNTIFS($AE60:$AE60,$AC61,AX60:AX60,$AI$2),0)),0)),0)</f>
        <v>0</v>
      </c>
    </row>
    <row r="62" spans="4:76" ht="20.100000000000001" customHeight="1" x14ac:dyDescent="0.25">
      <c r="D62" s="1">
        <v>49</v>
      </c>
      <c r="E62" s="1">
        <f>IFERROR(IF($E$13&gt;=D62,SMALL(STUDENT!$O$8:$O$1507,$E$11+D62),0),0)</f>
        <v>0</v>
      </c>
      <c r="F62" s="10">
        <f t="shared" si="2"/>
        <v>0</v>
      </c>
      <c r="G62" s="10" t="str">
        <f>IFERROR(IF($F62&gt;=1,VLOOKUP($E62,STUDENT!$O$8:$Z$1507,3,0),""),"")</f>
        <v/>
      </c>
      <c r="H62" s="9" t="str">
        <f>IFERROR(IF($F62&gt;=1,VLOOKUP($E62,STUDENT!$O$8:$Z$1507,4,0),""),"")</f>
        <v/>
      </c>
      <c r="I62" s="20" t="str">
        <f t="shared" si="3"/>
        <v/>
      </c>
      <c r="J62" s="20" t="str">
        <f t="shared" ref="J62:U77" si="22">IFERROR(IF($F62&gt;=1,VLOOKUP($E62,$AG$14:$AX$1513,J$5,0),""),"")</f>
        <v/>
      </c>
      <c r="K62" s="20" t="str">
        <f t="shared" si="22"/>
        <v/>
      </c>
      <c r="L62" s="20" t="str">
        <f t="shared" si="22"/>
        <v/>
      </c>
      <c r="M62" s="20" t="str">
        <f t="shared" si="22"/>
        <v/>
      </c>
      <c r="N62" s="20" t="str">
        <f t="shared" si="22"/>
        <v/>
      </c>
      <c r="O62" s="20" t="str">
        <f t="shared" si="22"/>
        <v/>
      </c>
      <c r="P62" s="20" t="str">
        <f t="shared" si="22"/>
        <v/>
      </c>
      <c r="Q62" s="20" t="str">
        <f t="shared" si="22"/>
        <v/>
      </c>
      <c r="R62" s="20" t="str">
        <f t="shared" si="22"/>
        <v/>
      </c>
      <c r="S62" s="20" t="str">
        <f t="shared" si="22"/>
        <v/>
      </c>
      <c r="T62" s="20" t="str">
        <f t="shared" si="22"/>
        <v/>
      </c>
      <c r="U62" s="20" t="str">
        <f t="shared" si="22"/>
        <v/>
      </c>
      <c r="V62" s="21" t="str">
        <f>IFERROR(IF($F62&gt;=1,VLOOKUP($E62,STUDENT!$O$8:$Z$1507,12,0),""),"")</f>
        <v/>
      </c>
      <c r="W62" s="22"/>
      <c r="AC62" s="1">
        <f t="shared" si="4"/>
        <v>0</v>
      </c>
      <c r="AD62" s="1">
        <f>IFERROR(IF(LEN(AK62)&gt;=1,VLOOKUP(HLOOKUP(AK62,PROFILE!$K$5:$V$8,4,0),PROFILE!$F$1:$G$3,2,0),0),0)</f>
        <v>0</v>
      </c>
      <c r="AE62" s="1">
        <f t="shared" si="5"/>
        <v>0</v>
      </c>
      <c r="AF62" s="1">
        <v>49</v>
      </c>
      <c r="AG62" s="1">
        <f>IFERROR(IF($AG$12&gt;=AF62,SMALL(STUDENT!$O$8:$O$1507,$AG$11+AF62),0),0)</f>
        <v>0</v>
      </c>
      <c r="AH62" s="1">
        <f t="shared" si="6"/>
        <v>0</v>
      </c>
      <c r="AI62" s="1" t="str">
        <f>IFERROR(IF($AH62&gt;=1,VLOOKUP($AG62,STUDENT!$O$8:$Z$1507,3,0),""),"")</f>
        <v/>
      </c>
      <c r="AJ62" s="1" t="str">
        <f>IFERROR(IF($AH62&gt;=1,VLOOKUP($AG62,STUDENT!$O$8:$Z$1507,4,0),""),"")</f>
        <v/>
      </c>
      <c r="AK62" s="1" t="str">
        <f>IFERROR(IF($AH62&gt;=1,VLOOKUP($AG62,STUDENT!$O$8:$Z$1507,6,0),""),"")</f>
        <v/>
      </c>
      <c r="AL62" s="1" t="str">
        <f t="shared" si="7"/>
        <v/>
      </c>
      <c r="AM62" s="1" t="str">
        <f t="shared" si="8"/>
        <v/>
      </c>
      <c r="AN62" s="1" t="str">
        <f t="shared" si="9"/>
        <v/>
      </c>
      <c r="AO62" s="1" t="str">
        <f t="shared" si="10"/>
        <v/>
      </c>
      <c r="AP62" s="1" t="str">
        <f t="shared" si="11"/>
        <v/>
      </c>
      <c r="AQ62" s="1" t="str">
        <f t="shared" si="12"/>
        <v/>
      </c>
      <c r="AR62" s="1" t="str">
        <f t="shared" si="13"/>
        <v/>
      </c>
      <c r="AS62" s="1" t="str">
        <f t="shared" si="14"/>
        <v/>
      </c>
      <c r="AT62" s="1" t="str">
        <f t="shared" si="15"/>
        <v/>
      </c>
      <c r="AU62" s="1" t="str">
        <f t="shared" si="16"/>
        <v/>
      </c>
      <c r="AV62" s="1" t="str">
        <f t="shared" si="17"/>
        <v/>
      </c>
      <c r="AW62" s="1" t="str">
        <f t="shared" si="18"/>
        <v/>
      </c>
      <c r="AX62" s="1" t="str">
        <f t="shared" si="19"/>
        <v/>
      </c>
      <c r="AY62" s="1">
        <f>IFERROR(IF($AE62&gt;$AE61,VLOOKUP($AC62+AL$1,STOCK!$F$10:$AB$209,16,0),IF($AE62=$AE61,(IF(AY61&gt;=1,AY61-COUNTIFS($AE61:$AE61,$AC62,AL61:AL61,$AI$1),0)),0)),0)</f>
        <v>0</v>
      </c>
      <c r="AZ62" s="1">
        <f>IFERROR(IF($AE62&gt;$AE61,VLOOKUP($AC62+AM$1,STOCK!$F$10:$AB$209,16,0),IF($AE62=$AE61,(IF(AZ61&gt;=1,AZ61-COUNTIFS($AE61:$AE61,$AC62,AM61:AM61,$AI$1),0)),0)),0)</f>
        <v>0</v>
      </c>
      <c r="BA62" s="1">
        <f>IFERROR(IF($AE62&gt;$AE61,VLOOKUP($AC62+AN$1,STOCK!$F$10:$AB$209,16,0),IF($AE62=$AE61,(IF(BA61&gt;=1,BA61-COUNTIFS($AE61:$AE61,$AC62,AN61:AN61,$AI$1),0)),0)),0)</f>
        <v>0</v>
      </c>
      <c r="BB62" s="1">
        <f>IFERROR(IF($AE62&gt;$AE61,VLOOKUP($AC62+AO$1,STOCK!$F$10:$AB$209,16,0),IF($AE62=$AE61,(IF(BB61&gt;=1,BB61-COUNTIFS($AE61:$AE61,$AC62,AO61:AO61,$AI$1),0)),0)),0)</f>
        <v>0</v>
      </c>
      <c r="BC62" s="1">
        <f>IFERROR(IF($AE62&gt;$AE61,VLOOKUP($AC62+AP$1,STOCK!$F$10:$AB$209,16,0),IF($AE62=$AE61,(IF(BC61&gt;=1,BC61-COUNTIFS($AE61:$AE61,$AC62,AP61:AP61,$AI$1),0)),0)),0)</f>
        <v>0</v>
      </c>
      <c r="BD62" s="1">
        <f>IFERROR(IF($AE62&gt;$AE61,VLOOKUP($AC62+AQ$1,STOCK!$F$10:$AB$209,16,0),IF($AE62=$AE61,(IF(BD61&gt;=1,BD61-COUNTIFS($AE61:$AE61,$AC62,AQ61:AQ61,$AI$1),0)),0)),0)</f>
        <v>0</v>
      </c>
      <c r="BE62" s="1">
        <f>IFERROR(IF($AE62&gt;$AE61,VLOOKUP($AC62+AR$1,STOCK!$F$10:$AB$209,16,0),IF($AE62=$AE61,(IF(BE61&gt;=1,BE61-COUNTIFS($AE61:$AE61,$AC62,AR61:AR61,$AI$1),0)),0)),0)</f>
        <v>0</v>
      </c>
      <c r="BF62" s="1">
        <f>IFERROR(IF($AE62&gt;$AE61,VLOOKUP($AC62+AS$1,STOCK!$F$10:$AB$209,16,0),IF($AE62=$AE61,(IF(BF61&gt;=1,BF61-COUNTIFS($AE61:$AE61,$AC62,AS61:AS61,$AI$1),0)),0)),0)</f>
        <v>0</v>
      </c>
      <c r="BG62" s="1">
        <f>IFERROR(IF($AE62&gt;$AE61,VLOOKUP($AC62+AT$1,STOCK!$F$10:$AB$209,16,0),IF($AE62=$AE61,(IF(BG61&gt;=1,BG61-COUNTIFS($AE61:$AE61,$AC62,AT61:AT61,$AI$1),0)),0)),0)</f>
        <v>0</v>
      </c>
      <c r="BH62" s="1">
        <f>IFERROR(IF($AE62&gt;$AE61,VLOOKUP($AC62+AU$1,STOCK!$F$10:$AB$209,16,0),IF($AE62=$AE61,(IF(BH61&gt;=1,BH61-COUNTIFS($AE61:$AE61,$AC62,AU61:AU61,$AI$1),0)),0)),0)</f>
        <v>0</v>
      </c>
      <c r="BI62" s="1">
        <f>IFERROR(IF($AE62&gt;$AE61,VLOOKUP($AC62+AV$1,STOCK!$F$10:$AB$209,16,0),IF($AE62=$AE61,(IF(BI61&gt;=1,BI61-COUNTIFS($AE61:$AE61,$AC62,AV61:AV61,$AI$1),0)),0)),0)</f>
        <v>0</v>
      </c>
      <c r="BJ62" s="1">
        <f>IFERROR(IF($AE62&gt;$AE61,VLOOKUP($AC62+AW$1,STOCK!$F$10:$AB$209,16,0),IF($AE62=$AE61,(IF(BJ61&gt;=1,BJ61-COUNTIFS($AE61:$AE61,$AC62,AW61:AW61,$AI$1),0)),0)),0)</f>
        <v>0</v>
      </c>
      <c r="BK62" s="1">
        <f>IFERROR(IF($AE62&gt;$AE61,VLOOKUP($AC62+AX$1,STOCK!$F$10:$AB$209,16,0),IF($AE62=$AE61,(IF(BK61&gt;=1,BK61-COUNTIFS($AE61:$AE61,$AC62,AX61:AX61,$AI$1),0)),0)),0)</f>
        <v>0</v>
      </c>
      <c r="BL62" s="1">
        <f>IFERROR(IF($AE62&gt;$AE61,VLOOKUP($AC62+AL$1,STOCK!$F$10:$AB$209,17,0),IF($AE62=$AE61,(IF(BL61&gt;=1,BL61-COUNTIFS($AE61:$AE61,$AC62,AL61:AL61,$AI$2),0)),0)),0)</f>
        <v>0</v>
      </c>
      <c r="BM62" s="1">
        <f>IFERROR(IF($AE62&gt;$AE61,VLOOKUP($AC62+AM$1,STOCK!$F$10:$AB$209,17,0),IF($AE62=$AE61,(IF(BM61&gt;=1,BM61-COUNTIFS($AE61:$AE61,$AC62,AM61:AM61,$AI$2),0)),0)),0)</f>
        <v>0</v>
      </c>
      <c r="BN62" s="1">
        <f>IFERROR(IF($AE62&gt;$AE61,VLOOKUP($AC62+AN$1,STOCK!$F$10:$AB$209,17,0),IF($AE62=$AE61,(IF(BN61&gt;=1,BN61-COUNTIFS($AE61:$AE61,$AC62,AN61:AN61,$AI$2),0)),0)),0)</f>
        <v>0</v>
      </c>
      <c r="BO62" s="1">
        <f>IFERROR(IF($AE62&gt;$AE61,VLOOKUP($AC62+AO$1,STOCK!$F$10:$AB$209,17,0),IF($AE62=$AE61,(IF(BO61&gt;=1,BO61-COUNTIFS($AE61:$AE61,$AC62,AO61:AO61,$AI$2),0)),0)),0)</f>
        <v>0</v>
      </c>
      <c r="BP62" s="1">
        <f>IFERROR(IF($AE62&gt;$AE61,VLOOKUP($AC62+AP$1,STOCK!$F$10:$AB$209,17,0),IF($AE62=$AE61,(IF(BP61&gt;=1,BP61-COUNTIFS($AE61:$AE61,$AC62,AP61:AP61,$AI$2),0)),0)),0)</f>
        <v>0</v>
      </c>
      <c r="BQ62" s="1">
        <f>IFERROR(IF($AE62&gt;$AE61,VLOOKUP($AC62+AQ$1,STOCK!$F$10:$AB$209,17,0),IF($AE62=$AE61,(IF(BQ61&gt;=1,BQ61-COUNTIFS($AE61:$AE61,$AC62,AQ61:AQ61,$AI$2),0)),0)),0)</f>
        <v>0</v>
      </c>
      <c r="BR62" s="1">
        <f>IFERROR(IF($AE62&gt;$AE61,VLOOKUP($AC62+AR$1,STOCK!$F$10:$AB$209,17,0),IF($AE62=$AE61,(IF(BR61&gt;=1,BR61-COUNTIFS($AE61:$AE61,$AC62,AR61:AR61,$AI$2),0)),0)),0)</f>
        <v>0</v>
      </c>
      <c r="BS62" s="1">
        <f>IFERROR(IF($AE62&gt;$AE61,VLOOKUP($AC62+AS$1,STOCK!$F$10:$AB$209,17,0),IF($AE62=$AE61,(IF(BS61&gt;=1,BS61-COUNTIFS($AE61:$AE61,$AC62,AS61:AS61,$AI$2),0)),0)),0)</f>
        <v>0</v>
      </c>
      <c r="BT62" s="1">
        <f>IFERROR(IF($AE62&gt;$AE61,VLOOKUP($AC62+AT$1,STOCK!$F$10:$AB$209,17,0),IF($AE62=$AE61,(IF(BT61&gt;=1,BT61-COUNTIFS($AE61:$AE61,$AC62,AT61:AT61,$AI$2),0)),0)),0)</f>
        <v>0</v>
      </c>
      <c r="BU62" s="1">
        <f>IFERROR(IF($AE62&gt;$AE61,VLOOKUP($AC62+AU$1,STOCK!$F$10:$AB$209,17,0),IF($AE62=$AE61,(IF(BU61&gt;=1,BU61-COUNTIFS($AE61:$AE61,$AC62,AU61:AU61,$AI$2),0)),0)),0)</f>
        <v>0</v>
      </c>
      <c r="BV62" s="1">
        <f>IFERROR(IF($AE62&gt;$AE61,VLOOKUP($AC62+AV$1,STOCK!$F$10:$AB$209,17,0),IF($AE62=$AE61,(IF(BV61&gt;=1,BV61-COUNTIFS($AE61:$AE61,$AC62,AV61:AV61,$AI$2),0)),0)),0)</f>
        <v>0</v>
      </c>
      <c r="BW62" s="1">
        <f>IFERROR(IF($AE62&gt;$AE61,VLOOKUP($AC62+AW$1,STOCK!$F$10:$AB$209,17,0),IF($AE62=$AE61,(IF(BW61&gt;=1,BW61-COUNTIFS($AE61:$AE61,$AC62,AW61:AW61,$AI$2),0)),0)),0)</f>
        <v>0</v>
      </c>
      <c r="BX62" s="1">
        <f>IFERROR(IF($AE62&gt;$AE61,VLOOKUP($AC62+AX$1,STOCK!$F$10:$AB$209,17,0),IF($AE62=$AE61,(IF(BX61&gt;=1,BX61-COUNTIFS($AE61:$AE61,$AC62,AX61:AX61,$AI$2),0)),0)),0)</f>
        <v>0</v>
      </c>
    </row>
    <row r="63" spans="4:76" ht="20.100000000000001" customHeight="1" x14ac:dyDescent="0.25">
      <c r="D63" s="1">
        <v>50</v>
      </c>
      <c r="E63" s="1">
        <f>IFERROR(IF($E$13&gt;=D63,SMALL(STUDENT!$O$8:$O$1507,$E$11+D63),0),0)</f>
        <v>0</v>
      </c>
      <c r="F63" s="10">
        <f t="shared" si="2"/>
        <v>0</v>
      </c>
      <c r="G63" s="10" t="str">
        <f>IFERROR(IF($F63&gt;=1,VLOOKUP($E63,STUDENT!$O$8:$Z$1507,3,0),""),"")</f>
        <v/>
      </c>
      <c r="H63" s="9" t="str">
        <f>IFERROR(IF($F63&gt;=1,VLOOKUP($E63,STUDENT!$O$8:$Z$1507,4,0),""),"")</f>
        <v/>
      </c>
      <c r="I63" s="20" t="str">
        <f t="shared" si="3"/>
        <v/>
      </c>
      <c r="J63" s="20" t="str">
        <f t="shared" si="22"/>
        <v/>
      </c>
      <c r="K63" s="20" t="str">
        <f t="shared" si="22"/>
        <v/>
      </c>
      <c r="L63" s="20" t="str">
        <f t="shared" si="22"/>
        <v/>
      </c>
      <c r="M63" s="20" t="str">
        <f t="shared" si="22"/>
        <v/>
      </c>
      <c r="N63" s="20" t="str">
        <f t="shared" si="22"/>
        <v/>
      </c>
      <c r="O63" s="20" t="str">
        <f t="shared" si="22"/>
        <v/>
      </c>
      <c r="P63" s="20" t="str">
        <f t="shared" si="22"/>
        <v/>
      </c>
      <c r="Q63" s="20" t="str">
        <f t="shared" si="22"/>
        <v/>
      </c>
      <c r="R63" s="20" t="str">
        <f t="shared" si="22"/>
        <v/>
      </c>
      <c r="S63" s="20" t="str">
        <f t="shared" si="22"/>
        <v/>
      </c>
      <c r="T63" s="20" t="str">
        <f t="shared" si="22"/>
        <v/>
      </c>
      <c r="U63" s="20" t="str">
        <f t="shared" si="22"/>
        <v/>
      </c>
      <c r="V63" s="21" t="str">
        <f>IFERROR(IF($F63&gt;=1,VLOOKUP($E63,STUDENT!$O$8:$Z$1507,12,0),""),"")</f>
        <v/>
      </c>
      <c r="W63" s="22"/>
      <c r="AC63" s="1">
        <f t="shared" si="4"/>
        <v>0</v>
      </c>
      <c r="AD63" s="1">
        <f>IFERROR(IF(LEN(AK63)&gt;=1,VLOOKUP(HLOOKUP(AK63,PROFILE!$K$5:$V$8,4,0),PROFILE!$F$1:$G$3,2,0),0),0)</f>
        <v>0</v>
      </c>
      <c r="AE63" s="1">
        <f t="shared" si="5"/>
        <v>0</v>
      </c>
      <c r="AF63" s="1">
        <v>50</v>
      </c>
      <c r="AG63" s="1">
        <f>IFERROR(IF($AG$12&gt;=AF63,SMALL(STUDENT!$O$8:$O$1507,$AG$11+AF63),0),0)</f>
        <v>0</v>
      </c>
      <c r="AH63" s="1">
        <f t="shared" si="6"/>
        <v>0</v>
      </c>
      <c r="AI63" s="1" t="str">
        <f>IFERROR(IF($AH63&gt;=1,VLOOKUP($AG63,STUDENT!$O$8:$Z$1507,3,0),""),"")</f>
        <v/>
      </c>
      <c r="AJ63" s="1" t="str">
        <f>IFERROR(IF($AH63&gt;=1,VLOOKUP($AG63,STUDENT!$O$8:$Z$1507,4,0),""),"")</f>
        <v/>
      </c>
      <c r="AK63" s="1" t="str">
        <f>IFERROR(IF($AH63&gt;=1,VLOOKUP($AG63,STUDENT!$O$8:$Z$1507,6,0),""),"")</f>
        <v/>
      </c>
      <c r="AL63" s="1" t="str">
        <f t="shared" si="7"/>
        <v/>
      </c>
      <c r="AM63" s="1" t="str">
        <f t="shared" si="8"/>
        <v/>
      </c>
      <c r="AN63" s="1" t="str">
        <f t="shared" si="9"/>
        <v/>
      </c>
      <c r="AO63" s="1" t="str">
        <f t="shared" si="10"/>
        <v/>
      </c>
      <c r="AP63" s="1" t="str">
        <f t="shared" si="11"/>
        <v/>
      </c>
      <c r="AQ63" s="1" t="str">
        <f t="shared" si="12"/>
        <v/>
      </c>
      <c r="AR63" s="1" t="str">
        <f t="shared" si="13"/>
        <v/>
      </c>
      <c r="AS63" s="1" t="str">
        <f t="shared" si="14"/>
        <v/>
      </c>
      <c r="AT63" s="1" t="str">
        <f t="shared" si="15"/>
        <v/>
      </c>
      <c r="AU63" s="1" t="str">
        <f t="shared" si="16"/>
        <v/>
      </c>
      <c r="AV63" s="1" t="str">
        <f t="shared" si="17"/>
        <v/>
      </c>
      <c r="AW63" s="1" t="str">
        <f t="shared" si="18"/>
        <v/>
      </c>
      <c r="AX63" s="1" t="str">
        <f t="shared" si="19"/>
        <v/>
      </c>
      <c r="AY63" s="1">
        <f>IFERROR(IF($AE63&gt;$AE62,VLOOKUP($AC63+AL$1,STOCK!$F$10:$AB$209,16,0),IF($AE63=$AE62,(IF(AY62&gt;=1,AY62-COUNTIFS($AE62:$AE62,$AC63,AL62:AL62,$AI$1),0)),0)),0)</f>
        <v>0</v>
      </c>
      <c r="AZ63" s="1">
        <f>IFERROR(IF($AE63&gt;$AE62,VLOOKUP($AC63+AM$1,STOCK!$F$10:$AB$209,16,0),IF($AE63=$AE62,(IF(AZ62&gt;=1,AZ62-COUNTIFS($AE62:$AE62,$AC63,AM62:AM62,$AI$1),0)),0)),0)</f>
        <v>0</v>
      </c>
      <c r="BA63" s="1">
        <f>IFERROR(IF($AE63&gt;$AE62,VLOOKUP($AC63+AN$1,STOCK!$F$10:$AB$209,16,0),IF($AE63=$AE62,(IF(BA62&gt;=1,BA62-COUNTIFS($AE62:$AE62,$AC63,AN62:AN62,$AI$1),0)),0)),0)</f>
        <v>0</v>
      </c>
      <c r="BB63" s="1">
        <f>IFERROR(IF($AE63&gt;$AE62,VLOOKUP($AC63+AO$1,STOCK!$F$10:$AB$209,16,0),IF($AE63=$AE62,(IF(BB62&gt;=1,BB62-COUNTIFS($AE62:$AE62,$AC63,AO62:AO62,$AI$1),0)),0)),0)</f>
        <v>0</v>
      </c>
      <c r="BC63" s="1">
        <f>IFERROR(IF($AE63&gt;$AE62,VLOOKUP($AC63+AP$1,STOCK!$F$10:$AB$209,16,0),IF($AE63=$AE62,(IF(BC62&gt;=1,BC62-COUNTIFS($AE62:$AE62,$AC63,AP62:AP62,$AI$1),0)),0)),0)</f>
        <v>0</v>
      </c>
      <c r="BD63" s="1">
        <f>IFERROR(IF($AE63&gt;$AE62,VLOOKUP($AC63+AQ$1,STOCK!$F$10:$AB$209,16,0),IF($AE63=$AE62,(IF(BD62&gt;=1,BD62-COUNTIFS($AE62:$AE62,$AC63,AQ62:AQ62,$AI$1),0)),0)),0)</f>
        <v>0</v>
      </c>
      <c r="BE63" s="1">
        <f>IFERROR(IF($AE63&gt;$AE62,VLOOKUP($AC63+AR$1,STOCK!$F$10:$AB$209,16,0),IF($AE63=$AE62,(IF(BE62&gt;=1,BE62-COUNTIFS($AE62:$AE62,$AC63,AR62:AR62,$AI$1),0)),0)),0)</f>
        <v>0</v>
      </c>
      <c r="BF63" s="1">
        <f>IFERROR(IF($AE63&gt;$AE62,VLOOKUP($AC63+AS$1,STOCK!$F$10:$AB$209,16,0),IF($AE63=$AE62,(IF(BF62&gt;=1,BF62-COUNTIFS($AE62:$AE62,$AC63,AS62:AS62,$AI$1),0)),0)),0)</f>
        <v>0</v>
      </c>
      <c r="BG63" s="1">
        <f>IFERROR(IF($AE63&gt;$AE62,VLOOKUP($AC63+AT$1,STOCK!$F$10:$AB$209,16,0),IF($AE63=$AE62,(IF(BG62&gt;=1,BG62-COUNTIFS($AE62:$AE62,$AC63,AT62:AT62,$AI$1),0)),0)),0)</f>
        <v>0</v>
      </c>
      <c r="BH63" s="1">
        <f>IFERROR(IF($AE63&gt;$AE62,VLOOKUP($AC63+AU$1,STOCK!$F$10:$AB$209,16,0),IF($AE63=$AE62,(IF(BH62&gt;=1,BH62-COUNTIFS($AE62:$AE62,$AC63,AU62:AU62,$AI$1),0)),0)),0)</f>
        <v>0</v>
      </c>
      <c r="BI63" s="1">
        <f>IFERROR(IF($AE63&gt;$AE62,VLOOKUP($AC63+AV$1,STOCK!$F$10:$AB$209,16,0),IF($AE63=$AE62,(IF(BI62&gt;=1,BI62-COUNTIFS($AE62:$AE62,$AC63,AV62:AV62,$AI$1),0)),0)),0)</f>
        <v>0</v>
      </c>
      <c r="BJ63" s="1">
        <f>IFERROR(IF($AE63&gt;$AE62,VLOOKUP($AC63+AW$1,STOCK!$F$10:$AB$209,16,0),IF($AE63=$AE62,(IF(BJ62&gt;=1,BJ62-COUNTIFS($AE62:$AE62,$AC63,AW62:AW62,$AI$1),0)),0)),0)</f>
        <v>0</v>
      </c>
      <c r="BK63" s="1">
        <f>IFERROR(IF($AE63&gt;$AE62,VLOOKUP($AC63+AX$1,STOCK!$F$10:$AB$209,16,0),IF($AE63=$AE62,(IF(BK62&gt;=1,BK62-COUNTIFS($AE62:$AE62,$AC63,AX62:AX62,$AI$1),0)),0)),0)</f>
        <v>0</v>
      </c>
      <c r="BL63" s="1">
        <f>IFERROR(IF($AE63&gt;$AE62,VLOOKUP($AC63+AL$1,STOCK!$F$10:$AB$209,17,0),IF($AE63=$AE62,(IF(BL62&gt;=1,BL62-COUNTIFS($AE62:$AE62,$AC63,AL62:AL62,$AI$2),0)),0)),0)</f>
        <v>0</v>
      </c>
      <c r="BM63" s="1">
        <f>IFERROR(IF($AE63&gt;$AE62,VLOOKUP($AC63+AM$1,STOCK!$F$10:$AB$209,17,0),IF($AE63=$AE62,(IF(BM62&gt;=1,BM62-COUNTIFS($AE62:$AE62,$AC63,AM62:AM62,$AI$2),0)),0)),0)</f>
        <v>0</v>
      </c>
      <c r="BN63" s="1">
        <f>IFERROR(IF($AE63&gt;$AE62,VLOOKUP($AC63+AN$1,STOCK!$F$10:$AB$209,17,0),IF($AE63=$AE62,(IF(BN62&gt;=1,BN62-COUNTIFS($AE62:$AE62,$AC63,AN62:AN62,$AI$2),0)),0)),0)</f>
        <v>0</v>
      </c>
      <c r="BO63" s="1">
        <f>IFERROR(IF($AE63&gt;$AE62,VLOOKUP($AC63+AO$1,STOCK!$F$10:$AB$209,17,0),IF($AE63=$AE62,(IF(BO62&gt;=1,BO62-COUNTIFS($AE62:$AE62,$AC63,AO62:AO62,$AI$2),0)),0)),0)</f>
        <v>0</v>
      </c>
      <c r="BP63" s="1">
        <f>IFERROR(IF($AE63&gt;$AE62,VLOOKUP($AC63+AP$1,STOCK!$F$10:$AB$209,17,0),IF($AE63=$AE62,(IF(BP62&gt;=1,BP62-COUNTIFS($AE62:$AE62,$AC63,AP62:AP62,$AI$2),0)),0)),0)</f>
        <v>0</v>
      </c>
      <c r="BQ63" s="1">
        <f>IFERROR(IF($AE63&gt;$AE62,VLOOKUP($AC63+AQ$1,STOCK!$F$10:$AB$209,17,0),IF($AE63=$AE62,(IF(BQ62&gt;=1,BQ62-COUNTIFS($AE62:$AE62,$AC63,AQ62:AQ62,$AI$2),0)),0)),0)</f>
        <v>0</v>
      </c>
      <c r="BR63" s="1">
        <f>IFERROR(IF($AE63&gt;$AE62,VLOOKUP($AC63+AR$1,STOCK!$F$10:$AB$209,17,0),IF($AE63=$AE62,(IF(BR62&gt;=1,BR62-COUNTIFS($AE62:$AE62,$AC63,AR62:AR62,$AI$2),0)),0)),0)</f>
        <v>0</v>
      </c>
      <c r="BS63" s="1">
        <f>IFERROR(IF($AE63&gt;$AE62,VLOOKUP($AC63+AS$1,STOCK!$F$10:$AB$209,17,0),IF($AE63=$AE62,(IF(BS62&gt;=1,BS62-COUNTIFS($AE62:$AE62,$AC63,AS62:AS62,$AI$2),0)),0)),0)</f>
        <v>0</v>
      </c>
      <c r="BT63" s="1">
        <f>IFERROR(IF($AE63&gt;$AE62,VLOOKUP($AC63+AT$1,STOCK!$F$10:$AB$209,17,0),IF($AE63=$AE62,(IF(BT62&gt;=1,BT62-COUNTIFS($AE62:$AE62,$AC63,AT62:AT62,$AI$2),0)),0)),0)</f>
        <v>0</v>
      </c>
      <c r="BU63" s="1">
        <f>IFERROR(IF($AE63&gt;$AE62,VLOOKUP($AC63+AU$1,STOCK!$F$10:$AB$209,17,0),IF($AE63=$AE62,(IF(BU62&gt;=1,BU62-COUNTIFS($AE62:$AE62,$AC63,AU62:AU62,$AI$2),0)),0)),0)</f>
        <v>0</v>
      </c>
      <c r="BV63" s="1">
        <f>IFERROR(IF($AE63&gt;$AE62,VLOOKUP($AC63+AV$1,STOCK!$F$10:$AB$209,17,0),IF($AE63=$AE62,(IF(BV62&gt;=1,BV62-COUNTIFS($AE62:$AE62,$AC63,AV62:AV62,$AI$2),0)),0)),0)</f>
        <v>0</v>
      </c>
      <c r="BW63" s="1">
        <f>IFERROR(IF($AE63&gt;$AE62,VLOOKUP($AC63+AW$1,STOCK!$F$10:$AB$209,17,0),IF($AE63=$AE62,(IF(BW62&gt;=1,BW62-COUNTIFS($AE62:$AE62,$AC63,AW62:AW62,$AI$2),0)),0)),0)</f>
        <v>0</v>
      </c>
      <c r="BX63" s="1">
        <f>IFERROR(IF($AE63&gt;$AE62,VLOOKUP($AC63+AX$1,STOCK!$F$10:$AB$209,17,0),IF($AE63=$AE62,(IF(BX62&gt;=1,BX62-COUNTIFS($AE62:$AE62,$AC63,AX62:AX62,$AI$2),0)),0)),0)</f>
        <v>0</v>
      </c>
    </row>
    <row r="64" spans="4:76" ht="20.100000000000001" customHeight="1" x14ac:dyDescent="0.25">
      <c r="D64" s="1">
        <v>51</v>
      </c>
      <c r="E64" s="1">
        <f>IFERROR(IF($E$13&gt;=D64,SMALL(STUDENT!$O$8:$O$1507,$E$11+D64),0),0)</f>
        <v>0</v>
      </c>
      <c r="F64" s="10">
        <f t="shared" si="2"/>
        <v>0</v>
      </c>
      <c r="G64" s="10" t="str">
        <f>IFERROR(IF($F64&gt;=1,VLOOKUP($E64,STUDENT!$O$8:$Z$1507,3,0),""),"")</f>
        <v/>
      </c>
      <c r="H64" s="9" t="str">
        <f>IFERROR(IF($F64&gt;=1,VLOOKUP($E64,STUDENT!$O$8:$Z$1507,4,0),""),"")</f>
        <v/>
      </c>
      <c r="I64" s="20" t="str">
        <f t="shared" si="3"/>
        <v/>
      </c>
      <c r="J64" s="20" t="str">
        <f t="shared" si="22"/>
        <v/>
      </c>
      <c r="K64" s="20" t="str">
        <f t="shared" si="22"/>
        <v/>
      </c>
      <c r="L64" s="20" t="str">
        <f t="shared" si="22"/>
        <v/>
      </c>
      <c r="M64" s="20" t="str">
        <f t="shared" si="22"/>
        <v/>
      </c>
      <c r="N64" s="20" t="str">
        <f t="shared" si="22"/>
        <v/>
      </c>
      <c r="O64" s="20" t="str">
        <f t="shared" si="22"/>
        <v/>
      </c>
      <c r="P64" s="20" t="str">
        <f t="shared" si="22"/>
        <v/>
      </c>
      <c r="Q64" s="20" t="str">
        <f t="shared" si="22"/>
        <v/>
      </c>
      <c r="R64" s="20" t="str">
        <f t="shared" si="22"/>
        <v/>
      </c>
      <c r="S64" s="20" t="str">
        <f t="shared" si="22"/>
        <v/>
      </c>
      <c r="T64" s="20" t="str">
        <f t="shared" si="22"/>
        <v/>
      </c>
      <c r="U64" s="20" t="str">
        <f t="shared" si="22"/>
        <v/>
      </c>
      <c r="V64" s="21" t="str">
        <f>IFERROR(IF($F64&gt;=1,VLOOKUP($E64,STUDENT!$O$8:$Z$1507,12,0),""),"")</f>
        <v/>
      </c>
      <c r="W64" s="22"/>
      <c r="AC64" s="1">
        <f t="shared" si="4"/>
        <v>0</v>
      </c>
      <c r="AD64" s="1">
        <f>IFERROR(IF(LEN(AK64)&gt;=1,VLOOKUP(HLOOKUP(AK64,PROFILE!$K$5:$V$8,4,0),PROFILE!$F$1:$G$3,2,0),0),0)</f>
        <v>0</v>
      </c>
      <c r="AE64" s="1">
        <f t="shared" si="5"/>
        <v>0</v>
      </c>
      <c r="AF64" s="1">
        <v>51</v>
      </c>
      <c r="AG64" s="1">
        <f>IFERROR(IF($AG$12&gt;=AF64,SMALL(STUDENT!$O$8:$O$1507,$AG$11+AF64),0),0)</f>
        <v>0</v>
      </c>
      <c r="AH64" s="1">
        <f t="shared" si="6"/>
        <v>0</v>
      </c>
      <c r="AI64" s="1" t="str">
        <f>IFERROR(IF($AH64&gt;=1,VLOOKUP($AG64,STUDENT!$O$8:$Z$1507,3,0),""),"")</f>
        <v/>
      </c>
      <c r="AJ64" s="1" t="str">
        <f>IFERROR(IF($AH64&gt;=1,VLOOKUP($AG64,STUDENT!$O$8:$Z$1507,4,0),""),"")</f>
        <v/>
      </c>
      <c r="AK64" s="1" t="str">
        <f>IFERROR(IF($AH64&gt;=1,VLOOKUP($AG64,STUDENT!$O$8:$Z$1507,6,0),""),"")</f>
        <v/>
      </c>
      <c r="AL64" s="1" t="str">
        <f t="shared" si="7"/>
        <v/>
      </c>
      <c r="AM64" s="1" t="str">
        <f t="shared" si="8"/>
        <v/>
      </c>
      <c r="AN64" s="1" t="str">
        <f t="shared" si="9"/>
        <v/>
      </c>
      <c r="AO64" s="1" t="str">
        <f t="shared" si="10"/>
        <v/>
      </c>
      <c r="AP64" s="1" t="str">
        <f t="shared" si="11"/>
        <v/>
      </c>
      <c r="AQ64" s="1" t="str">
        <f t="shared" si="12"/>
        <v/>
      </c>
      <c r="AR64" s="1" t="str">
        <f t="shared" si="13"/>
        <v/>
      </c>
      <c r="AS64" s="1" t="str">
        <f t="shared" si="14"/>
        <v/>
      </c>
      <c r="AT64" s="1" t="str">
        <f t="shared" si="15"/>
        <v/>
      </c>
      <c r="AU64" s="1" t="str">
        <f t="shared" si="16"/>
        <v/>
      </c>
      <c r="AV64" s="1" t="str">
        <f t="shared" si="17"/>
        <v/>
      </c>
      <c r="AW64" s="1" t="str">
        <f t="shared" si="18"/>
        <v/>
      </c>
      <c r="AX64" s="1" t="str">
        <f t="shared" si="19"/>
        <v/>
      </c>
      <c r="AY64" s="1">
        <f>IFERROR(IF($AE64&gt;$AE63,VLOOKUP($AC64+AL$1,STOCK!$F$10:$AB$209,16,0),IF($AE64=$AE63,(IF(AY63&gt;=1,AY63-COUNTIFS($AE63:$AE63,$AC64,AL63:AL63,$AI$1),0)),0)),0)</f>
        <v>0</v>
      </c>
      <c r="AZ64" s="1">
        <f>IFERROR(IF($AE64&gt;$AE63,VLOOKUP($AC64+AM$1,STOCK!$F$10:$AB$209,16,0),IF($AE64=$AE63,(IF(AZ63&gt;=1,AZ63-COUNTIFS($AE63:$AE63,$AC64,AM63:AM63,$AI$1),0)),0)),0)</f>
        <v>0</v>
      </c>
      <c r="BA64" s="1">
        <f>IFERROR(IF($AE64&gt;$AE63,VLOOKUP($AC64+AN$1,STOCK!$F$10:$AB$209,16,0),IF($AE64=$AE63,(IF(BA63&gt;=1,BA63-COUNTIFS($AE63:$AE63,$AC64,AN63:AN63,$AI$1),0)),0)),0)</f>
        <v>0</v>
      </c>
      <c r="BB64" s="1">
        <f>IFERROR(IF($AE64&gt;$AE63,VLOOKUP($AC64+AO$1,STOCK!$F$10:$AB$209,16,0),IF($AE64=$AE63,(IF(BB63&gt;=1,BB63-COUNTIFS($AE63:$AE63,$AC64,AO63:AO63,$AI$1),0)),0)),0)</f>
        <v>0</v>
      </c>
      <c r="BC64" s="1">
        <f>IFERROR(IF($AE64&gt;$AE63,VLOOKUP($AC64+AP$1,STOCK!$F$10:$AB$209,16,0),IF($AE64=$AE63,(IF(BC63&gt;=1,BC63-COUNTIFS($AE63:$AE63,$AC64,AP63:AP63,$AI$1),0)),0)),0)</f>
        <v>0</v>
      </c>
      <c r="BD64" s="1">
        <f>IFERROR(IF($AE64&gt;$AE63,VLOOKUP($AC64+AQ$1,STOCK!$F$10:$AB$209,16,0),IF($AE64=$AE63,(IF(BD63&gt;=1,BD63-COUNTIFS($AE63:$AE63,$AC64,AQ63:AQ63,$AI$1),0)),0)),0)</f>
        <v>0</v>
      </c>
      <c r="BE64" s="1">
        <f>IFERROR(IF($AE64&gt;$AE63,VLOOKUP($AC64+AR$1,STOCK!$F$10:$AB$209,16,0),IF($AE64=$AE63,(IF(BE63&gt;=1,BE63-COUNTIFS($AE63:$AE63,$AC64,AR63:AR63,$AI$1),0)),0)),0)</f>
        <v>0</v>
      </c>
      <c r="BF64" s="1">
        <f>IFERROR(IF($AE64&gt;$AE63,VLOOKUP($AC64+AS$1,STOCK!$F$10:$AB$209,16,0),IF($AE64=$AE63,(IF(BF63&gt;=1,BF63-COUNTIFS($AE63:$AE63,$AC64,AS63:AS63,$AI$1),0)),0)),0)</f>
        <v>0</v>
      </c>
      <c r="BG64" s="1">
        <f>IFERROR(IF($AE64&gt;$AE63,VLOOKUP($AC64+AT$1,STOCK!$F$10:$AB$209,16,0),IF($AE64=$AE63,(IF(BG63&gt;=1,BG63-COUNTIFS($AE63:$AE63,$AC64,AT63:AT63,$AI$1),0)),0)),0)</f>
        <v>0</v>
      </c>
      <c r="BH64" s="1">
        <f>IFERROR(IF($AE64&gt;$AE63,VLOOKUP($AC64+AU$1,STOCK!$F$10:$AB$209,16,0),IF($AE64=$AE63,(IF(BH63&gt;=1,BH63-COUNTIFS($AE63:$AE63,$AC64,AU63:AU63,$AI$1),0)),0)),0)</f>
        <v>0</v>
      </c>
      <c r="BI64" s="1">
        <f>IFERROR(IF($AE64&gt;$AE63,VLOOKUP($AC64+AV$1,STOCK!$F$10:$AB$209,16,0),IF($AE64=$AE63,(IF(BI63&gt;=1,BI63-COUNTIFS($AE63:$AE63,$AC64,AV63:AV63,$AI$1),0)),0)),0)</f>
        <v>0</v>
      </c>
      <c r="BJ64" s="1">
        <f>IFERROR(IF($AE64&gt;$AE63,VLOOKUP($AC64+AW$1,STOCK!$F$10:$AB$209,16,0),IF($AE64=$AE63,(IF(BJ63&gt;=1,BJ63-COUNTIFS($AE63:$AE63,$AC64,AW63:AW63,$AI$1),0)),0)),0)</f>
        <v>0</v>
      </c>
      <c r="BK64" s="1">
        <f>IFERROR(IF($AE64&gt;$AE63,VLOOKUP($AC64+AX$1,STOCK!$F$10:$AB$209,16,0),IF($AE64=$AE63,(IF(BK63&gt;=1,BK63-COUNTIFS($AE63:$AE63,$AC64,AX63:AX63,$AI$1),0)),0)),0)</f>
        <v>0</v>
      </c>
      <c r="BL64" s="1">
        <f>IFERROR(IF($AE64&gt;$AE63,VLOOKUP($AC64+AL$1,STOCK!$F$10:$AB$209,17,0),IF($AE64=$AE63,(IF(BL63&gt;=1,BL63-COUNTIFS($AE63:$AE63,$AC64,AL63:AL63,$AI$2),0)),0)),0)</f>
        <v>0</v>
      </c>
      <c r="BM64" s="1">
        <f>IFERROR(IF($AE64&gt;$AE63,VLOOKUP($AC64+AM$1,STOCK!$F$10:$AB$209,17,0),IF($AE64=$AE63,(IF(BM63&gt;=1,BM63-COUNTIFS($AE63:$AE63,$AC64,AM63:AM63,$AI$2),0)),0)),0)</f>
        <v>0</v>
      </c>
      <c r="BN64" s="1">
        <f>IFERROR(IF($AE64&gt;$AE63,VLOOKUP($AC64+AN$1,STOCK!$F$10:$AB$209,17,0),IF($AE64=$AE63,(IF(BN63&gt;=1,BN63-COUNTIFS($AE63:$AE63,$AC64,AN63:AN63,$AI$2),0)),0)),0)</f>
        <v>0</v>
      </c>
      <c r="BO64" s="1">
        <f>IFERROR(IF($AE64&gt;$AE63,VLOOKUP($AC64+AO$1,STOCK!$F$10:$AB$209,17,0),IF($AE64=$AE63,(IF(BO63&gt;=1,BO63-COUNTIFS($AE63:$AE63,$AC64,AO63:AO63,$AI$2),0)),0)),0)</f>
        <v>0</v>
      </c>
      <c r="BP64" s="1">
        <f>IFERROR(IF($AE64&gt;$AE63,VLOOKUP($AC64+AP$1,STOCK!$F$10:$AB$209,17,0),IF($AE64=$AE63,(IF(BP63&gt;=1,BP63-COUNTIFS($AE63:$AE63,$AC64,AP63:AP63,$AI$2),0)),0)),0)</f>
        <v>0</v>
      </c>
      <c r="BQ64" s="1">
        <f>IFERROR(IF($AE64&gt;$AE63,VLOOKUP($AC64+AQ$1,STOCK!$F$10:$AB$209,17,0),IF($AE64=$AE63,(IF(BQ63&gt;=1,BQ63-COUNTIFS($AE63:$AE63,$AC64,AQ63:AQ63,$AI$2),0)),0)),0)</f>
        <v>0</v>
      </c>
      <c r="BR64" s="1">
        <f>IFERROR(IF($AE64&gt;$AE63,VLOOKUP($AC64+AR$1,STOCK!$F$10:$AB$209,17,0),IF($AE64=$AE63,(IF(BR63&gt;=1,BR63-COUNTIFS($AE63:$AE63,$AC64,AR63:AR63,$AI$2),0)),0)),0)</f>
        <v>0</v>
      </c>
      <c r="BS64" s="1">
        <f>IFERROR(IF($AE64&gt;$AE63,VLOOKUP($AC64+AS$1,STOCK!$F$10:$AB$209,17,0),IF($AE64=$AE63,(IF(BS63&gt;=1,BS63-COUNTIFS($AE63:$AE63,$AC64,AS63:AS63,$AI$2),0)),0)),0)</f>
        <v>0</v>
      </c>
      <c r="BT64" s="1">
        <f>IFERROR(IF($AE64&gt;$AE63,VLOOKUP($AC64+AT$1,STOCK!$F$10:$AB$209,17,0),IF($AE64=$AE63,(IF(BT63&gt;=1,BT63-COUNTIFS($AE63:$AE63,$AC64,AT63:AT63,$AI$2),0)),0)),0)</f>
        <v>0</v>
      </c>
      <c r="BU64" s="1">
        <f>IFERROR(IF($AE64&gt;$AE63,VLOOKUP($AC64+AU$1,STOCK!$F$10:$AB$209,17,0),IF($AE64=$AE63,(IF(BU63&gt;=1,BU63-COUNTIFS($AE63:$AE63,$AC64,AU63:AU63,$AI$2),0)),0)),0)</f>
        <v>0</v>
      </c>
      <c r="BV64" s="1">
        <f>IFERROR(IF($AE64&gt;$AE63,VLOOKUP($AC64+AV$1,STOCK!$F$10:$AB$209,17,0),IF($AE64=$AE63,(IF(BV63&gt;=1,BV63-COUNTIFS($AE63:$AE63,$AC64,AV63:AV63,$AI$2),0)),0)),0)</f>
        <v>0</v>
      </c>
      <c r="BW64" s="1">
        <f>IFERROR(IF($AE64&gt;$AE63,VLOOKUP($AC64+AW$1,STOCK!$F$10:$AB$209,17,0),IF($AE64=$AE63,(IF(BW63&gt;=1,BW63-COUNTIFS($AE63:$AE63,$AC64,AW63:AW63,$AI$2),0)),0)),0)</f>
        <v>0</v>
      </c>
      <c r="BX64" s="1">
        <f>IFERROR(IF($AE64&gt;$AE63,VLOOKUP($AC64+AX$1,STOCK!$F$10:$AB$209,17,0),IF($AE64=$AE63,(IF(BX63&gt;=1,BX63-COUNTIFS($AE63:$AE63,$AC64,AX63:AX63,$AI$2),0)),0)),0)</f>
        <v>0</v>
      </c>
    </row>
    <row r="65" spans="4:76" ht="20.100000000000001" customHeight="1" x14ac:dyDescent="0.25">
      <c r="D65" s="1">
        <v>52</v>
      </c>
      <c r="E65" s="1">
        <f>IFERROR(IF($E$13&gt;=D65,SMALL(STUDENT!$O$8:$O$1507,$E$11+D65),0),0)</f>
        <v>0</v>
      </c>
      <c r="F65" s="10">
        <f t="shared" si="2"/>
        <v>0</v>
      </c>
      <c r="G65" s="10" t="str">
        <f>IFERROR(IF($F65&gt;=1,VLOOKUP($E65,STUDENT!$O$8:$Z$1507,3,0),""),"")</f>
        <v/>
      </c>
      <c r="H65" s="9" t="str">
        <f>IFERROR(IF($F65&gt;=1,VLOOKUP($E65,STUDENT!$O$8:$Z$1507,4,0),""),"")</f>
        <v/>
      </c>
      <c r="I65" s="20" t="str">
        <f t="shared" si="3"/>
        <v/>
      </c>
      <c r="J65" s="20" t="str">
        <f t="shared" si="22"/>
        <v/>
      </c>
      <c r="K65" s="20" t="str">
        <f t="shared" si="22"/>
        <v/>
      </c>
      <c r="L65" s="20" t="str">
        <f t="shared" si="22"/>
        <v/>
      </c>
      <c r="M65" s="20" t="str">
        <f t="shared" si="22"/>
        <v/>
      </c>
      <c r="N65" s="20" t="str">
        <f t="shared" si="22"/>
        <v/>
      </c>
      <c r="O65" s="20" t="str">
        <f t="shared" si="22"/>
        <v/>
      </c>
      <c r="P65" s="20" t="str">
        <f t="shared" si="22"/>
        <v/>
      </c>
      <c r="Q65" s="20" t="str">
        <f t="shared" si="22"/>
        <v/>
      </c>
      <c r="R65" s="20" t="str">
        <f t="shared" si="22"/>
        <v/>
      </c>
      <c r="S65" s="20" t="str">
        <f t="shared" si="22"/>
        <v/>
      </c>
      <c r="T65" s="20" t="str">
        <f t="shared" si="22"/>
        <v/>
      </c>
      <c r="U65" s="20" t="str">
        <f t="shared" si="22"/>
        <v/>
      </c>
      <c r="V65" s="21" t="str">
        <f>IFERROR(IF($F65&gt;=1,VLOOKUP($E65,STUDENT!$O$8:$Z$1507,12,0),""),"")</f>
        <v/>
      </c>
      <c r="W65" s="22"/>
      <c r="AC65" s="1">
        <f t="shared" si="4"/>
        <v>0</v>
      </c>
      <c r="AD65" s="1">
        <f>IFERROR(IF(LEN(AK65)&gt;=1,VLOOKUP(HLOOKUP(AK65,PROFILE!$K$5:$V$8,4,0),PROFILE!$F$1:$G$3,2,0),0),0)</f>
        <v>0</v>
      </c>
      <c r="AE65" s="1">
        <f t="shared" si="5"/>
        <v>0</v>
      </c>
      <c r="AF65" s="1">
        <v>52</v>
      </c>
      <c r="AG65" s="1">
        <f>IFERROR(IF($AG$12&gt;=AF65,SMALL(STUDENT!$O$8:$O$1507,$AG$11+AF65),0),0)</f>
        <v>0</v>
      </c>
      <c r="AH65" s="1">
        <f t="shared" si="6"/>
        <v>0</v>
      </c>
      <c r="AI65" s="1" t="str">
        <f>IFERROR(IF($AH65&gt;=1,VLOOKUP($AG65,STUDENT!$O$8:$Z$1507,3,0),""),"")</f>
        <v/>
      </c>
      <c r="AJ65" s="1" t="str">
        <f>IFERROR(IF($AH65&gt;=1,VLOOKUP($AG65,STUDENT!$O$8:$Z$1507,4,0),""),"")</f>
        <v/>
      </c>
      <c r="AK65" s="1" t="str">
        <f>IFERROR(IF($AH65&gt;=1,VLOOKUP($AG65,STUDENT!$O$8:$Z$1507,6,0),""),"")</f>
        <v/>
      </c>
      <c r="AL65" s="1" t="str">
        <f t="shared" si="7"/>
        <v/>
      </c>
      <c r="AM65" s="1" t="str">
        <f t="shared" si="8"/>
        <v/>
      </c>
      <c r="AN65" s="1" t="str">
        <f t="shared" si="9"/>
        <v/>
      </c>
      <c r="AO65" s="1" t="str">
        <f t="shared" si="10"/>
        <v/>
      </c>
      <c r="AP65" s="1" t="str">
        <f t="shared" si="11"/>
        <v/>
      </c>
      <c r="AQ65" s="1" t="str">
        <f t="shared" si="12"/>
        <v/>
      </c>
      <c r="AR65" s="1" t="str">
        <f t="shared" si="13"/>
        <v/>
      </c>
      <c r="AS65" s="1" t="str">
        <f t="shared" si="14"/>
        <v/>
      </c>
      <c r="AT65" s="1" t="str">
        <f t="shared" si="15"/>
        <v/>
      </c>
      <c r="AU65" s="1" t="str">
        <f t="shared" si="16"/>
        <v/>
      </c>
      <c r="AV65" s="1" t="str">
        <f t="shared" si="17"/>
        <v/>
      </c>
      <c r="AW65" s="1" t="str">
        <f t="shared" si="18"/>
        <v/>
      </c>
      <c r="AX65" s="1" t="str">
        <f t="shared" si="19"/>
        <v/>
      </c>
      <c r="AY65" s="1">
        <f>IFERROR(IF($AE65&gt;$AE64,VLOOKUP($AC65+AL$1,STOCK!$F$10:$AB$209,16,0),IF($AE65=$AE64,(IF(AY64&gt;=1,AY64-COUNTIFS($AE64:$AE64,$AC65,AL64:AL64,$AI$1),0)),0)),0)</f>
        <v>0</v>
      </c>
      <c r="AZ65" s="1">
        <f>IFERROR(IF($AE65&gt;$AE64,VLOOKUP($AC65+AM$1,STOCK!$F$10:$AB$209,16,0),IF($AE65=$AE64,(IF(AZ64&gt;=1,AZ64-COUNTIFS($AE64:$AE64,$AC65,AM64:AM64,$AI$1),0)),0)),0)</f>
        <v>0</v>
      </c>
      <c r="BA65" s="1">
        <f>IFERROR(IF($AE65&gt;$AE64,VLOOKUP($AC65+AN$1,STOCK!$F$10:$AB$209,16,0),IF($AE65=$AE64,(IF(BA64&gt;=1,BA64-COUNTIFS($AE64:$AE64,$AC65,AN64:AN64,$AI$1),0)),0)),0)</f>
        <v>0</v>
      </c>
      <c r="BB65" s="1">
        <f>IFERROR(IF($AE65&gt;$AE64,VLOOKUP($AC65+AO$1,STOCK!$F$10:$AB$209,16,0),IF($AE65=$AE64,(IF(BB64&gt;=1,BB64-COUNTIFS($AE64:$AE64,$AC65,AO64:AO64,$AI$1),0)),0)),0)</f>
        <v>0</v>
      </c>
      <c r="BC65" s="1">
        <f>IFERROR(IF($AE65&gt;$AE64,VLOOKUP($AC65+AP$1,STOCK!$F$10:$AB$209,16,0),IF($AE65=$AE64,(IF(BC64&gt;=1,BC64-COUNTIFS($AE64:$AE64,$AC65,AP64:AP64,$AI$1),0)),0)),0)</f>
        <v>0</v>
      </c>
      <c r="BD65" s="1">
        <f>IFERROR(IF($AE65&gt;$AE64,VLOOKUP($AC65+AQ$1,STOCK!$F$10:$AB$209,16,0),IF($AE65=$AE64,(IF(BD64&gt;=1,BD64-COUNTIFS($AE64:$AE64,$AC65,AQ64:AQ64,$AI$1),0)),0)),0)</f>
        <v>0</v>
      </c>
      <c r="BE65" s="1">
        <f>IFERROR(IF($AE65&gt;$AE64,VLOOKUP($AC65+AR$1,STOCK!$F$10:$AB$209,16,0),IF($AE65=$AE64,(IF(BE64&gt;=1,BE64-COUNTIFS($AE64:$AE64,$AC65,AR64:AR64,$AI$1),0)),0)),0)</f>
        <v>0</v>
      </c>
      <c r="BF65" s="1">
        <f>IFERROR(IF($AE65&gt;$AE64,VLOOKUP($AC65+AS$1,STOCK!$F$10:$AB$209,16,0),IF($AE65=$AE64,(IF(BF64&gt;=1,BF64-COUNTIFS($AE64:$AE64,$AC65,AS64:AS64,$AI$1),0)),0)),0)</f>
        <v>0</v>
      </c>
      <c r="BG65" s="1">
        <f>IFERROR(IF($AE65&gt;$AE64,VLOOKUP($AC65+AT$1,STOCK!$F$10:$AB$209,16,0),IF($AE65=$AE64,(IF(BG64&gt;=1,BG64-COUNTIFS($AE64:$AE64,$AC65,AT64:AT64,$AI$1),0)),0)),0)</f>
        <v>0</v>
      </c>
      <c r="BH65" s="1">
        <f>IFERROR(IF($AE65&gt;$AE64,VLOOKUP($AC65+AU$1,STOCK!$F$10:$AB$209,16,0),IF($AE65=$AE64,(IF(BH64&gt;=1,BH64-COUNTIFS($AE64:$AE64,$AC65,AU64:AU64,$AI$1),0)),0)),0)</f>
        <v>0</v>
      </c>
      <c r="BI65" s="1">
        <f>IFERROR(IF($AE65&gt;$AE64,VLOOKUP($AC65+AV$1,STOCK!$F$10:$AB$209,16,0),IF($AE65=$AE64,(IF(BI64&gt;=1,BI64-COUNTIFS($AE64:$AE64,$AC65,AV64:AV64,$AI$1),0)),0)),0)</f>
        <v>0</v>
      </c>
      <c r="BJ65" s="1">
        <f>IFERROR(IF($AE65&gt;$AE64,VLOOKUP($AC65+AW$1,STOCK!$F$10:$AB$209,16,0),IF($AE65=$AE64,(IF(BJ64&gt;=1,BJ64-COUNTIFS($AE64:$AE64,$AC65,AW64:AW64,$AI$1),0)),0)),0)</f>
        <v>0</v>
      </c>
      <c r="BK65" s="1">
        <f>IFERROR(IF($AE65&gt;$AE64,VLOOKUP($AC65+AX$1,STOCK!$F$10:$AB$209,16,0),IF($AE65=$AE64,(IF(BK64&gt;=1,BK64-COUNTIFS($AE64:$AE64,$AC65,AX64:AX64,$AI$1),0)),0)),0)</f>
        <v>0</v>
      </c>
      <c r="BL65" s="1">
        <f>IFERROR(IF($AE65&gt;$AE64,VLOOKUP($AC65+AL$1,STOCK!$F$10:$AB$209,17,0),IF($AE65=$AE64,(IF(BL64&gt;=1,BL64-COUNTIFS($AE64:$AE64,$AC65,AL64:AL64,$AI$2),0)),0)),0)</f>
        <v>0</v>
      </c>
      <c r="BM65" s="1">
        <f>IFERROR(IF($AE65&gt;$AE64,VLOOKUP($AC65+AM$1,STOCK!$F$10:$AB$209,17,0),IF($AE65=$AE64,(IF(BM64&gt;=1,BM64-COUNTIFS($AE64:$AE64,$AC65,AM64:AM64,$AI$2),0)),0)),0)</f>
        <v>0</v>
      </c>
      <c r="BN65" s="1">
        <f>IFERROR(IF($AE65&gt;$AE64,VLOOKUP($AC65+AN$1,STOCK!$F$10:$AB$209,17,0),IF($AE65=$AE64,(IF(BN64&gt;=1,BN64-COUNTIFS($AE64:$AE64,$AC65,AN64:AN64,$AI$2),0)),0)),0)</f>
        <v>0</v>
      </c>
      <c r="BO65" s="1">
        <f>IFERROR(IF($AE65&gt;$AE64,VLOOKUP($AC65+AO$1,STOCK!$F$10:$AB$209,17,0),IF($AE65=$AE64,(IF(BO64&gt;=1,BO64-COUNTIFS($AE64:$AE64,$AC65,AO64:AO64,$AI$2),0)),0)),0)</f>
        <v>0</v>
      </c>
      <c r="BP65" s="1">
        <f>IFERROR(IF($AE65&gt;$AE64,VLOOKUP($AC65+AP$1,STOCK!$F$10:$AB$209,17,0),IF($AE65=$AE64,(IF(BP64&gt;=1,BP64-COUNTIFS($AE64:$AE64,$AC65,AP64:AP64,$AI$2),0)),0)),0)</f>
        <v>0</v>
      </c>
      <c r="BQ65" s="1">
        <f>IFERROR(IF($AE65&gt;$AE64,VLOOKUP($AC65+AQ$1,STOCK!$F$10:$AB$209,17,0),IF($AE65=$AE64,(IF(BQ64&gt;=1,BQ64-COUNTIFS($AE64:$AE64,$AC65,AQ64:AQ64,$AI$2),0)),0)),0)</f>
        <v>0</v>
      </c>
      <c r="BR65" s="1">
        <f>IFERROR(IF($AE65&gt;$AE64,VLOOKUP($AC65+AR$1,STOCK!$F$10:$AB$209,17,0),IF($AE65=$AE64,(IF(BR64&gt;=1,BR64-COUNTIFS($AE64:$AE64,$AC65,AR64:AR64,$AI$2),0)),0)),0)</f>
        <v>0</v>
      </c>
      <c r="BS65" s="1">
        <f>IFERROR(IF($AE65&gt;$AE64,VLOOKUP($AC65+AS$1,STOCK!$F$10:$AB$209,17,0),IF($AE65=$AE64,(IF(BS64&gt;=1,BS64-COUNTIFS($AE64:$AE64,$AC65,AS64:AS64,$AI$2),0)),0)),0)</f>
        <v>0</v>
      </c>
      <c r="BT65" s="1">
        <f>IFERROR(IF($AE65&gt;$AE64,VLOOKUP($AC65+AT$1,STOCK!$F$10:$AB$209,17,0),IF($AE65=$AE64,(IF(BT64&gt;=1,BT64-COUNTIFS($AE64:$AE64,$AC65,AT64:AT64,$AI$2),0)),0)),0)</f>
        <v>0</v>
      </c>
      <c r="BU65" s="1">
        <f>IFERROR(IF($AE65&gt;$AE64,VLOOKUP($AC65+AU$1,STOCK!$F$10:$AB$209,17,0),IF($AE65=$AE64,(IF(BU64&gt;=1,BU64-COUNTIFS($AE64:$AE64,$AC65,AU64:AU64,$AI$2),0)),0)),0)</f>
        <v>0</v>
      </c>
      <c r="BV65" s="1">
        <f>IFERROR(IF($AE65&gt;$AE64,VLOOKUP($AC65+AV$1,STOCK!$F$10:$AB$209,17,0),IF($AE65=$AE64,(IF(BV64&gt;=1,BV64-COUNTIFS($AE64:$AE64,$AC65,AV64:AV64,$AI$2),0)),0)),0)</f>
        <v>0</v>
      </c>
      <c r="BW65" s="1">
        <f>IFERROR(IF($AE65&gt;$AE64,VLOOKUP($AC65+AW$1,STOCK!$F$10:$AB$209,17,0),IF($AE65=$AE64,(IF(BW64&gt;=1,BW64-COUNTIFS($AE64:$AE64,$AC65,AW64:AW64,$AI$2),0)),0)),0)</f>
        <v>0</v>
      </c>
      <c r="BX65" s="1">
        <f>IFERROR(IF($AE65&gt;$AE64,VLOOKUP($AC65+AX$1,STOCK!$F$10:$AB$209,17,0),IF($AE65=$AE64,(IF(BX64&gt;=1,BX64-COUNTIFS($AE64:$AE64,$AC65,AX64:AX64,$AI$2),0)),0)),0)</f>
        <v>0</v>
      </c>
    </row>
    <row r="66" spans="4:76" ht="20.100000000000001" customHeight="1" x14ac:dyDescent="0.25">
      <c r="D66" s="1">
        <v>53</v>
      </c>
      <c r="E66" s="1">
        <f>IFERROR(IF($E$13&gt;=D66,SMALL(STUDENT!$O$8:$O$1507,$E$11+D66),0),0)</f>
        <v>0</v>
      </c>
      <c r="F66" s="10">
        <f t="shared" si="2"/>
        <v>0</v>
      </c>
      <c r="G66" s="10" t="str">
        <f>IFERROR(IF($F66&gt;=1,VLOOKUP($E66,STUDENT!$O$8:$Z$1507,3,0),""),"")</f>
        <v/>
      </c>
      <c r="H66" s="9" t="str">
        <f>IFERROR(IF($F66&gt;=1,VLOOKUP($E66,STUDENT!$O$8:$Z$1507,4,0),""),"")</f>
        <v/>
      </c>
      <c r="I66" s="20" t="str">
        <f t="shared" si="3"/>
        <v/>
      </c>
      <c r="J66" s="20" t="str">
        <f t="shared" si="22"/>
        <v/>
      </c>
      <c r="K66" s="20" t="str">
        <f t="shared" si="22"/>
        <v/>
      </c>
      <c r="L66" s="20" t="str">
        <f t="shared" si="22"/>
        <v/>
      </c>
      <c r="M66" s="20" t="str">
        <f t="shared" si="22"/>
        <v/>
      </c>
      <c r="N66" s="20" t="str">
        <f t="shared" si="22"/>
        <v/>
      </c>
      <c r="O66" s="20" t="str">
        <f t="shared" si="22"/>
        <v/>
      </c>
      <c r="P66" s="20" t="str">
        <f t="shared" si="22"/>
        <v/>
      </c>
      <c r="Q66" s="20" t="str">
        <f t="shared" si="22"/>
        <v/>
      </c>
      <c r="R66" s="20" t="str">
        <f t="shared" si="22"/>
        <v/>
      </c>
      <c r="S66" s="20" t="str">
        <f t="shared" si="22"/>
        <v/>
      </c>
      <c r="T66" s="20" t="str">
        <f t="shared" si="22"/>
        <v/>
      </c>
      <c r="U66" s="20" t="str">
        <f t="shared" si="22"/>
        <v/>
      </c>
      <c r="V66" s="21" t="str">
        <f>IFERROR(IF($F66&gt;=1,VLOOKUP($E66,STUDENT!$O$8:$Z$1507,12,0),""),"")</f>
        <v/>
      </c>
      <c r="W66" s="22"/>
      <c r="AC66" s="1">
        <f t="shared" si="4"/>
        <v>0</v>
      </c>
      <c r="AD66" s="1">
        <f>IFERROR(IF(LEN(AK66)&gt;=1,VLOOKUP(HLOOKUP(AK66,PROFILE!$K$5:$V$8,4,0),PROFILE!$F$1:$G$3,2,0),0),0)</f>
        <v>0</v>
      </c>
      <c r="AE66" s="1">
        <f t="shared" si="5"/>
        <v>0</v>
      </c>
      <c r="AF66" s="1">
        <v>53</v>
      </c>
      <c r="AG66" s="1">
        <f>IFERROR(IF($AG$12&gt;=AF66,SMALL(STUDENT!$O$8:$O$1507,$AG$11+AF66),0),0)</f>
        <v>0</v>
      </c>
      <c r="AH66" s="1">
        <f t="shared" si="6"/>
        <v>0</v>
      </c>
      <c r="AI66" s="1" t="str">
        <f>IFERROR(IF($AH66&gt;=1,VLOOKUP($AG66,STUDENT!$O$8:$Z$1507,3,0),""),"")</f>
        <v/>
      </c>
      <c r="AJ66" s="1" t="str">
        <f>IFERROR(IF($AH66&gt;=1,VLOOKUP($AG66,STUDENT!$O$8:$Z$1507,4,0),""),"")</f>
        <v/>
      </c>
      <c r="AK66" s="1" t="str">
        <f>IFERROR(IF($AH66&gt;=1,VLOOKUP($AG66,STUDENT!$O$8:$Z$1507,6,0),""),"")</f>
        <v/>
      </c>
      <c r="AL66" s="1" t="str">
        <f t="shared" si="7"/>
        <v/>
      </c>
      <c r="AM66" s="1" t="str">
        <f t="shared" si="8"/>
        <v/>
      </c>
      <c r="AN66" s="1" t="str">
        <f t="shared" si="9"/>
        <v/>
      </c>
      <c r="AO66" s="1" t="str">
        <f t="shared" si="10"/>
        <v/>
      </c>
      <c r="AP66" s="1" t="str">
        <f t="shared" si="11"/>
        <v/>
      </c>
      <c r="AQ66" s="1" t="str">
        <f t="shared" si="12"/>
        <v/>
      </c>
      <c r="AR66" s="1" t="str">
        <f t="shared" si="13"/>
        <v/>
      </c>
      <c r="AS66" s="1" t="str">
        <f t="shared" si="14"/>
        <v/>
      </c>
      <c r="AT66" s="1" t="str">
        <f t="shared" si="15"/>
        <v/>
      </c>
      <c r="AU66" s="1" t="str">
        <f t="shared" si="16"/>
        <v/>
      </c>
      <c r="AV66" s="1" t="str">
        <f t="shared" si="17"/>
        <v/>
      </c>
      <c r="AW66" s="1" t="str">
        <f t="shared" si="18"/>
        <v/>
      </c>
      <c r="AX66" s="1" t="str">
        <f t="shared" si="19"/>
        <v/>
      </c>
      <c r="AY66" s="1">
        <f>IFERROR(IF($AE66&gt;$AE65,VLOOKUP($AC66+AL$1,STOCK!$F$10:$AB$209,16,0),IF($AE66=$AE65,(IF(AY65&gt;=1,AY65-COUNTIFS($AE65:$AE65,$AC66,AL65:AL65,$AI$1),0)),0)),0)</f>
        <v>0</v>
      </c>
      <c r="AZ66" s="1">
        <f>IFERROR(IF($AE66&gt;$AE65,VLOOKUP($AC66+AM$1,STOCK!$F$10:$AB$209,16,0),IF($AE66=$AE65,(IF(AZ65&gt;=1,AZ65-COUNTIFS($AE65:$AE65,$AC66,AM65:AM65,$AI$1),0)),0)),0)</f>
        <v>0</v>
      </c>
      <c r="BA66" s="1">
        <f>IFERROR(IF($AE66&gt;$AE65,VLOOKUP($AC66+AN$1,STOCK!$F$10:$AB$209,16,0),IF($AE66=$AE65,(IF(BA65&gt;=1,BA65-COUNTIFS($AE65:$AE65,$AC66,AN65:AN65,$AI$1),0)),0)),0)</f>
        <v>0</v>
      </c>
      <c r="BB66" s="1">
        <f>IFERROR(IF($AE66&gt;$AE65,VLOOKUP($AC66+AO$1,STOCK!$F$10:$AB$209,16,0),IF($AE66=$AE65,(IF(BB65&gt;=1,BB65-COUNTIFS($AE65:$AE65,$AC66,AO65:AO65,$AI$1),0)),0)),0)</f>
        <v>0</v>
      </c>
      <c r="BC66" s="1">
        <f>IFERROR(IF($AE66&gt;$AE65,VLOOKUP($AC66+AP$1,STOCK!$F$10:$AB$209,16,0),IF($AE66=$AE65,(IF(BC65&gt;=1,BC65-COUNTIFS($AE65:$AE65,$AC66,AP65:AP65,$AI$1),0)),0)),0)</f>
        <v>0</v>
      </c>
      <c r="BD66" s="1">
        <f>IFERROR(IF($AE66&gt;$AE65,VLOOKUP($AC66+AQ$1,STOCK!$F$10:$AB$209,16,0),IF($AE66=$AE65,(IF(BD65&gt;=1,BD65-COUNTIFS($AE65:$AE65,$AC66,AQ65:AQ65,$AI$1),0)),0)),0)</f>
        <v>0</v>
      </c>
      <c r="BE66" s="1">
        <f>IFERROR(IF($AE66&gt;$AE65,VLOOKUP($AC66+AR$1,STOCK!$F$10:$AB$209,16,0),IF($AE66=$AE65,(IF(BE65&gt;=1,BE65-COUNTIFS($AE65:$AE65,$AC66,AR65:AR65,$AI$1),0)),0)),0)</f>
        <v>0</v>
      </c>
      <c r="BF66" s="1">
        <f>IFERROR(IF($AE66&gt;$AE65,VLOOKUP($AC66+AS$1,STOCK!$F$10:$AB$209,16,0),IF($AE66=$AE65,(IF(BF65&gt;=1,BF65-COUNTIFS($AE65:$AE65,$AC66,AS65:AS65,$AI$1),0)),0)),0)</f>
        <v>0</v>
      </c>
      <c r="BG66" s="1">
        <f>IFERROR(IF($AE66&gt;$AE65,VLOOKUP($AC66+AT$1,STOCK!$F$10:$AB$209,16,0),IF($AE66=$AE65,(IF(BG65&gt;=1,BG65-COUNTIFS($AE65:$AE65,$AC66,AT65:AT65,$AI$1),0)),0)),0)</f>
        <v>0</v>
      </c>
      <c r="BH66" s="1">
        <f>IFERROR(IF($AE66&gt;$AE65,VLOOKUP($AC66+AU$1,STOCK!$F$10:$AB$209,16,0),IF($AE66=$AE65,(IF(BH65&gt;=1,BH65-COUNTIFS($AE65:$AE65,$AC66,AU65:AU65,$AI$1),0)),0)),0)</f>
        <v>0</v>
      </c>
      <c r="BI66" s="1">
        <f>IFERROR(IF($AE66&gt;$AE65,VLOOKUP($AC66+AV$1,STOCK!$F$10:$AB$209,16,0),IF($AE66=$AE65,(IF(BI65&gt;=1,BI65-COUNTIFS($AE65:$AE65,$AC66,AV65:AV65,$AI$1),0)),0)),0)</f>
        <v>0</v>
      </c>
      <c r="BJ66" s="1">
        <f>IFERROR(IF($AE66&gt;$AE65,VLOOKUP($AC66+AW$1,STOCK!$F$10:$AB$209,16,0),IF($AE66=$AE65,(IF(BJ65&gt;=1,BJ65-COUNTIFS($AE65:$AE65,$AC66,AW65:AW65,$AI$1),0)),0)),0)</f>
        <v>0</v>
      </c>
      <c r="BK66" s="1">
        <f>IFERROR(IF($AE66&gt;$AE65,VLOOKUP($AC66+AX$1,STOCK!$F$10:$AB$209,16,0),IF($AE66=$AE65,(IF(BK65&gt;=1,BK65-COUNTIFS($AE65:$AE65,$AC66,AX65:AX65,$AI$1),0)),0)),0)</f>
        <v>0</v>
      </c>
      <c r="BL66" s="1">
        <f>IFERROR(IF($AE66&gt;$AE65,VLOOKUP($AC66+AL$1,STOCK!$F$10:$AB$209,17,0),IF($AE66=$AE65,(IF(BL65&gt;=1,BL65-COUNTIFS($AE65:$AE65,$AC66,AL65:AL65,$AI$2),0)),0)),0)</f>
        <v>0</v>
      </c>
      <c r="BM66" s="1">
        <f>IFERROR(IF($AE66&gt;$AE65,VLOOKUP($AC66+AM$1,STOCK!$F$10:$AB$209,17,0),IF($AE66=$AE65,(IF(BM65&gt;=1,BM65-COUNTIFS($AE65:$AE65,$AC66,AM65:AM65,$AI$2),0)),0)),0)</f>
        <v>0</v>
      </c>
      <c r="BN66" s="1">
        <f>IFERROR(IF($AE66&gt;$AE65,VLOOKUP($AC66+AN$1,STOCK!$F$10:$AB$209,17,0),IF($AE66=$AE65,(IF(BN65&gt;=1,BN65-COUNTIFS($AE65:$AE65,$AC66,AN65:AN65,$AI$2),0)),0)),0)</f>
        <v>0</v>
      </c>
      <c r="BO66" s="1">
        <f>IFERROR(IF($AE66&gt;$AE65,VLOOKUP($AC66+AO$1,STOCK!$F$10:$AB$209,17,0),IF($AE66=$AE65,(IF(BO65&gt;=1,BO65-COUNTIFS($AE65:$AE65,$AC66,AO65:AO65,$AI$2),0)),0)),0)</f>
        <v>0</v>
      </c>
      <c r="BP66" s="1">
        <f>IFERROR(IF($AE66&gt;$AE65,VLOOKUP($AC66+AP$1,STOCK!$F$10:$AB$209,17,0),IF($AE66=$AE65,(IF(BP65&gt;=1,BP65-COUNTIFS($AE65:$AE65,$AC66,AP65:AP65,$AI$2),0)),0)),0)</f>
        <v>0</v>
      </c>
      <c r="BQ66" s="1">
        <f>IFERROR(IF($AE66&gt;$AE65,VLOOKUP($AC66+AQ$1,STOCK!$F$10:$AB$209,17,0),IF($AE66=$AE65,(IF(BQ65&gt;=1,BQ65-COUNTIFS($AE65:$AE65,$AC66,AQ65:AQ65,$AI$2),0)),0)),0)</f>
        <v>0</v>
      </c>
      <c r="BR66" s="1">
        <f>IFERROR(IF($AE66&gt;$AE65,VLOOKUP($AC66+AR$1,STOCK!$F$10:$AB$209,17,0),IF($AE66=$AE65,(IF(BR65&gt;=1,BR65-COUNTIFS($AE65:$AE65,$AC66,AR65:AR65,$AI$2),0)),0)),0)</f>
        <v>0</v>
      </c>
      <c r="BS66" s="1">
        <f>IFERROR(IF($AE66&gt;$AE65,VLOOKUP($AC66+AS$1,STOCK!$F$10:$AB$209,17,0),IF($AE66=$AE65,(IF(BS65&gt;=1,BS65-COUNTIFS($AE65:$AE65,$AC66,AS65:AS65,$AI$2),0)),0)),0)</f>
        <v>0</v>
      </c>
      <c r="BT66" s="1">
        <f>IFERROR(IF($AE66&gt;$AE65,VLOOKUP($AC66+AT$1,STOCK!$F$10:$AB$209,17,0),IF($AE66=$AE65,(IF(BT65&gt;=1,BT65-COUNTIFS($AE65:$AE65,$AC66,AT65:AT65,$AI$2),0)),0)),0)</f>
        <v>0</v>
      </c>
      <c r="BU66" s="1">
        <f>IFERROR(IF($AE66&gt;$AE65,VLOOKUP($AC66+AU$1,STOCK!$F$10:$AB$209,17,0),IF($AE66=$AE65,(IF(BU65&gt;=1,BU65-COUNTIFS($AE65:$AE65,$AC66,AU65:AU65,$AI$2),0)),0)),0)</f>
        <v>0</v>
      </c>
      <c r="BV66" s="1">
        <f>IFERROR(IF($AE66&gt;$AE65,VLOOKUP($AC66+AV$1,STOCK!$F$10:$AB$209,17,0),IF($AE66=$AE65,(IF(BV65&gt;=1,BV65-COUNTIFS($AE65:$AE65,$AC66,AV65:AV65,$AI$2),0)),0)),0)</f>
        <v>0</v>
      </c>
      <c r="BW66" s="1">
        <f>IFERROR(IF($AE66&gt;$AE65,VLOOKUP($AC66+AW$1,STOCK!$F$10:$AB$209,17,0),IF($AE66=$AE65,(IF(BW65&gt;=1,BW65-COUNTIFS($AE65:$AE65,$AC66,AW65:AW65,$AI$2),0)),0)),0)</f>
        <v>0</v>
      </c>
      <c r="BX66" s="1">
        <f>IFERROR(IF($AE66&gt;$AE65,VLOOKUP($AC66+AX$1,STOCK!$F$10:$AB$209,17,0),IF($AE66=$AE65,(IF(BX65&gt;=1,BX65-COUNTIFS($AE65:$AE65,$AC66,AX65:AX65,$AI$2),0)),0)),0)</f>
        <v>0</v>
      </c>
    </row>
    <row r="67" spans="4:76" ht="20.100000000000001" customHeight="1" x14ac:dyDescent="0.25">
      <c r="D67" s="1">
        <v>54</v>
      </c>
      <c r="E67" s="1">
        <f>IFERROR(IF($E$13&gt;=D67,SMALL(STUDENT!$O$8:$O$1507,$E$11+D67),0),0)</f>
        <v>0</v>
      </c>
      <c r="F67" s="10">
        <f t="shared" si="2"/>
        <v>0</v>
      </c>
      <c r="G67" s="10" t="str">
        <f>IFERROR(IF($F67&gt;=1,VLOOKUP($E67,STUDENT!$O$8:$Z$1507,3,0),""),"")</f>
        <v/>
      </c>
      <c r="H67" s="9" t="str">
        <f>IFERROR(IF($F67&gt;=1,VLOOKUP($E67,STUDENT!$O$8:$Z$1507,4,0),""),"")</f>
        <v/>
      </c>
      <c r="I67" s="20" t="str">
        <f t="shared" si="3"/>
        <v/>
      </c>
      <c r="J67" s="20" t="str">
        <f t="shared" si="22"/>
        <v/>
      </c>
      <c r="K67" s="20" t="str">
        <f t="shared" si="22"/>
        <v/>
      </c>
      <c r="L67" s="20" t="str">
        <f t="shared" si="22"/>
        <v/>
      </c>
      <c r="M67" s="20" t="str">
        <f t="shared" si="22"/>
        <v/>
      </c>
      <c r="N67" s="20" t="str">
        <f t="shared" si="22"/>
        <v/>
      </c>
      <c r="O67" s="20" t="str">
        <f t="shared" si="22"/>
        <v/>
      </c>
      <c r="P67" s="20" t="str">
        <f t="shared" si="22"/>
        <v/>
      </c>
      <c r="Q67" s="20" t="str">
        <f t="shared" si="22"/>
        <v/>
      </c>
      <c r="R67" s="20" t="str">
        <f t="shared" si="22"/>
        <v/>
      </c>
      <c r="S67" s="20" t="str">
        <f t="shared" si="22"/>
        <v/>
      </c>
      <c r="T67" s="20" t="str">
        <f t="shared" si="22"/>
        <v/>
      </c>
      <c r="U67" s="20" t="str">
        <f t="shared" si="22"/>
        <v/>
      </c>
      <c r="V67" s="21" t="str">
        <f>IFERROR(IF($F67&gt;=1,VLOOKUP($E67,STUDENT!$O$8:$Z$1507,12,0),""),"")</f>
        <v/>
      </c>
      <c r="W67" s="22"/>
      <c r="AC67" s="1">
        <f t="shared" si="4"/>
        <v>0</v>
      </c>
      <c r="AD67" s="1">
        <f>IFERROR(IF(LEN(AK67)&gt;=1,VLOOKUP(HLOOKUP(AK67,PROFILE!$K$5:$V$8,4,0),PROFILE!$F$1:$G$3,2,0),0),0)</f>
        <v>0</v>
      </c>
      <c r="AE67" s="1">
        <f t="shared" si="5"/>
        <v>0</v>
      </c>
      <c r="AF67" s="1">
        <v>54</v>
      </c>
      <c r="AG67" s="1">
        <f>IFERROR(IF($AG$12&gt;=AF67,SMALL(STUDENT!$O$8:$O$1507,$AG$11+AF67),0),0)</f>
        <v>0</v>
      </c>
      <c r="AH67" s="1">
        <f t="shared" si="6"/>
        <v>0</v>
      </c>
      <c r="AI67" s="1" t="str">
        <f>IFERROR(IF($AH67&gt;=1,VLOOKUP($AG67,STUDENT!$O$8:$Z$1507,3,0),""),"")</f>
        <v/>
      </c>
      <c r="AJ67" s="1" t="str">
        <f>IFERROR(IF($AH67&gt;=1,VLOOKUP($AG67,STUDENT!$O$8:$Z$1507,4,0),""),"")</f>
        <v/>
      </c>
      <c r="AK67" s="1" t="str">
        <f>IFERROR(IF($AH67&gt;=1,VLOOKUP($AG67,STUDENT!$O$8:$Z$1507,6,0),""),"")</f>
        <v/>
      </c>
      <c r="AL67" s="1" t="str">
        <f t="shared" si="7"/>
        <v/>
      </c>
      <c r="AM67" s="1" t="str">
        <f t="shared" si="8"/>
        <v/>
      </c>
      <c r="AN67" s="1" t="str">
        <f t="shared" si="9"/>
        <v/>
      </c>
      <c r="AO67" s="1" t="str">
        <f t="shared" si="10"/>
        <v/>
      </c>
      <c r="AP67" s="1" t="str">
        <f t="shared" si="11"/>
        <v/>
      </c>
      <c r="AQ67" s="1" t="str">
        <f t="shared" si="12"/>
        <v/>
      </c>
      <c r="AR67" s="1" t="str">
        <f t="shared" si="13"/>
        <v/>
      </c>
      <c r="AS67" s="1" t="str">
        <f t="shared" si="14"/>
        <v/>
      </c>
      <c r="AT67" s="1" t="str">
        <f t="shared" si="15"/>
        <v/>
      </c>
      <c r="AU67" s="1" t="str">
        <f t="shared" si="16"/>
        <v/>
      </c>
      <c r="AV67" s="1" t="str">
        <f t="shared" si="17"/>
        <v/>
      </c>
      <c r="AW67" s="1" t="str">
        <f t="shared" si="18"/>
        <v/>
      </c>
      <c r="AX67" s="1" t="str">
        <f t="shared" si="19"/>
        <v/>
      </c>
      <c r="AY67" s="1">
        <f>IFERROR(IF($AE67&gt;$AE66,VLOOKUP($AC67+AL$1,STOCK!$F$10:$AB$209,16,0),IF($AE67=$AE66,(IF(AY66&gt;=1,AY66-COUNTIFS($AE66:$AE66,$AC67,AL66:AL66,$AI$1),0)),0)),0)</f>
        <v>0</v>
      </c>
      <c r="AZ67" s="1">
        <f>IFERROR(IF($AE67&gt;$AE66,VLOOKUP($AC67+AM$1,STOCK!$F$10:$AB$209,16,0),IF($AE67=$AE66,(IF(AZ66&gt;=1,AZ66-COUNTIFS($AE66:$AE66,$AC67,AM66:AM66,$AI$1),0)),0)),0)</f>
        <v>0</v>
      </c>
      <c r="BA67" s="1">
        <f>IFERROR(IF($AE67&gt;$AE66,VLOOKUP($AC67+AN$1,STOCK!$F$10:$AB$209,16,0),IF($AE67=$AE66,(IF(BA66&gt;=1,BA66-COUNTIFS($AE66:$AE66,$AC67,AN66:AN66,$AI$1),0)),0)),0)</f>
        <v>0</v>
      </c>
      <c r="BB67" s="1">
        <f>IFERROR(IF($AE67&gt;$AE66,VLOOKUP($AC67+AO$1,STOCK!$F$10:$AB$209,16,0),IF($AE67=$AE66,(IF(BB66&gt;=1,BB66-COUNTIFS($AE66:$AE66,$AC67,AO66:AO66,$AI$1),0)),0)),0)</f>
        <v>0</v>
      </c>
      <c r="BC67" s="1">
        <f>IFERROR(IF($AE67&gt;$AE66,VLOOKUP($AC67+AP$1,STOCK!$F$10:$AB$209,16,0),IF($AE67=$AE66,(IF(BC66&gt;=1,BC66-COUNTIFS($AE66:$AE66,$AC67,AP66:AP66,$AI$1),0)),0)),0)</f>
        <v>0</v>
      </c>
      <c r="BD67" s="1">
        <f>IFERROR(IF($AE67&gt;$AE66,VLOOKUP($AC67+AQ$1,STOCK!$F$10:$AB$209,16,0),IF($AE67=$AE66,(IF(BD66&gt;=1,BD66-COUNTIFS($AE66:$AE66,$AC67,AQ66:AQ66,$AI$1),0)),0)),0)</f>
        <v>0</v>
      </c>
      <c r="BE67" s="1">
        <f>IFERROR(IF($AE67&gt;$AE66,VLOOKUP($AC67+AR$1,STOCK!$F$10:$AB$209,16,0),IF($AE67=$AE66,(IF(BE66&gt;=1,BE66-COUNTIFS($AE66:$AE66,$AC67,AR66:AR66,$AI$1),0)),0)),0)</f>
        <v>0</v>
      </c>
      <c r="BF67" s="1">
        <f>IFERROR(IF($AE67&gt;$AE66,VLOOKUP($AC67+AS$1,STOCK!$F$10:$AB$209,16,0),IF($AE67=$AE66,(IF(BF66&gt;=1,BF66-COUNTIFS($AE66:$AE66,$AC67,AS66:AS66,$AI$1),0)),0)),0)</f>
        <v>0</v>
      </c>
      <c r="BG67" s="1">
        <f>IFERROR(IF($AE67&gt;$AE66,VLOOKUP($AC67+AT$1,STOCK!$F$10:$AB$209,16,0),IF($AE67=$AE66,(IF(BG66&gt;=1,BG66-COUNTIFS($AE66:$AE66,$AC67,AT66:AT66,$AI$1),0)),0)),0)</f>
        <v>0</v>
      </c>
      <c r="BH67" s="1">
        <f>IFERROR(IF($AE67&gt;$AE66,VLOOKUP($AC67+AU$1,STOCK!$F$10:$AB$209,16,0),IF($AE67=$AE66,(IF(BH66&gt;=1,BH66-COUNTIFS($AE66:$AE66,$AC67,AU66:AU66,$AI$1),0)),0)),0)</f>
        <v>0</v>
      </c>
      <c r="BI67" s="1">
        <f>IFERROR(IF($AE67&gt;$AE66,VLOOKUP($AC67+AV$1,STOCK!$F$10:$AB$209,16,0),IF($AE67=$AE66,(IF(BI66&gt;=1,BI66-COUNTIFS($AE66:$AE66,$AC67,AV66:AV66,$AI$1),0)),0)),0)</f>
        <v>0</v>
      </c>
      <c r="BJ67" s="1">
        <f>IFERROR(IF($AE67&gt;$AE66,VLOOKUP($AC67+AW$1,STOCK!$F$10:$AB$209,16,0),IF($AE67=$AE66,(IF(BJ66&gt;=1,BJ66-COUNTIFS($AE66:$AE66,$AC67,AW66:AW66,$AI$1),0)),0)),0)</f>
        <v>0</v>
      </c>
      <c r="BK67" s="1">
        <f>IFERROR(IF($AE67&gt;$AE66,VLOOKUP($AC67+AX$1,STOCK!$F$10:$AB$209,16,0),IF($AE67=$AE66,(IF(BK66&gt;=1,BK66-COUNTIFS($AE66:$AE66,$AC67,AX66:AX66,$AI$1),0)),0)),0)</f>
        <v>0</v>
      </c>
      <c r="BL67" s="1">
        <f>IFERROR(IF($AE67&gt;$AE66,VLOOKUP($AC67+AL$1,STOCK!$F$10:$AB$209,17,0),IF($AE67=$AE66,(IF(BL66&gt;=1,BL66-COUNTIFS($AE66:$AE66,$AC67,AL66:AL66,$AI$2),0)),0)),0)</f>
        <v>0</v>
      </c>
      <c r="BM67" s="1">
        <f>IFERROR(IF($AE67&gt;$AE66,VLOOKUP($AC67+AM$1,STOCK!$F$10:$AB$209,17,0),IF($AE67=$AE66,(IF(BM66&gt;=1,BM66-COUNTIFS($AE66:$AE66,$AC67,AM66:AM66,$AI$2),0)),0)),0)</f>
        <v>0</v>
      </c>
      <c r="BN67" s="1">
        <f>IFERROR(IF($AE67&gt;$AE66,VLOOKUP($AC67+AN$1,STOCK!$F$10:$AB$209,17,0),IF($AE67=$AE66,(IF(BN66&gt;=1,BN66-COUNTIFS($AE66:$AE66,$AC67,AN66:AN66,$AI$2),0)),0)),0)</f>
        <v>0</v>
      </c>
      <c r="BO67" s="1">
        <f>IFERROR(IF($AE67&gt;$AE66,VLOOKUP($AC67+AO$1,STOCK!$F$10:$AB$209,17,0),IF($AE67=$AE66,(IF(BO66&gt;=1,BO66-COUNTIFS($AE66:$AE66,$AC67,AO66:AO66,$AI$2),0)),0)),0)</f>
        <v>0</v>
      </c>
      <c r="BP67" s="1">
        <f>IFERROR(IF($AE67&gt;$AE66,VLOOKUP($AC67+AP$1,STOCK!$F$10:$AB$209,17,0),IF($AE67=$AE66,(IF(BP66&gt;=1,BP66-COUNTIFS($AE66:$AE66,$AC67,AP66:AP66,$AI$2),0)),0)),0)</f>
        <v>0</v>
      </c>
      <c r="BQ67" s="1">
        <f>IFERROR(IF($AE67&gt;$AE66,VLOOKUP($AC67+AQ$1,STOCK!$F$10:$AB$209,17,0),IF($AE67=$AE66,(IF(BQ66&gt;=1,BQ66-COUNTIFS($AE66:$AE66,$AC67,AQ66:AQ66,$AI$2),0)),0)),0)</f>
        <v>0</v>
      </c>
      <c r="BR67" s="1">
        <f>IFERROR(IF($AE67&gt;$AE66,VLOOKUP($AC67+AR$1,STOCK!$F$10:$AB$209,17,0),IF($AE67=$AE66,(IF(BR66&gt;=1,BR66-COUNTIFS($AE66:$AE66,$AC67,AR66:AR66,$AI$2),0)),0)),0)</f>
        <v>0</v>
      </c>
      <c r="BS67" s="1">
        <f>IFERROR(IF($AE67&gt;$AE66,VLOOKUP($AC67+AS$1,STOCK!$F$10:$AB$209,17,0),IF($AE67=$AE66,(IF(BS66&gt;=1,BS66-COUNTIFS($AE66:$AE66,$AC67,AS66:AS66,$AI$2),0)),0)),0)</f>
        <v>0</v>
      </c>
      <c r="BT67" s="1">
        <f>IFERROR(IF($AE67&gt;$AE66,VLOOKUP($AC67+AT$1,STOCK!$F$10:$AB$209,17,0),IF($AE67=$AE66,(IF(BT66&gt;=1,BT66-COUNTIFS($AE66:$AE66,$AC67,AT66:AT66,$AI$2),0)),0)),0)</f>
        <v>0</v>
      </c>
      <c r="BU67" s="1">
        <f>IFERROR(IF($AE67&gt;$AE66,VLOOKUP($AC67+AU$1,STOCK!$F$10:$AB$209,17,0),IF($AE67=$AE66,(IF(BU66&gt;=1,BU66-COUNTIFS($AE66:$AE66,$AC67,AU66:AU66,$AI$2),0)),0)),0)</f>
        <v>0</v>
      </c>
      <c r="BV67" s="1">
        <f>IFERROR(IF($AE67&gt;$AE66,VLOOKUP($AC67+AV$1,STOCK!$F$10:$AB$209,17,0),IF($AE67=$AE66,(IF(BV66&gt;=1,BV66-COUNTIFS($AE66:$AE66,$AC67,AV66:AV66,$AI$2),0)),0)),0)</f>
        <v>0</v>
      </c>
      <c r="BW67" s="1">
        <f>IFERROR(IF($AE67&gt;$AE66,VLOOKUP($AC67+AW$1,STOCK!$F$10:$AB$209,17,0),IF($AE67=$AE66,(IF(BW66&gt;=1,BW66-COUNTIFS($AE66:$AE66,$AC67,AW66:AW66,$AI$2),0)),0)),0)</f>
        <v>0</v>
      </c>
      <c r="BX67" s="1">
        <f>IFERROR(IF($AE67&gt;$AE66,VLOOKUP($AC67+AX$1,STOCK!$F$10:$AB$209,17,0),IF($AE67=$AE66,(IF(BX66&gt;=1,BX66-COUNTIFS($AE66:$AE66,$AC67,AX66:AX66,$AI$2),0)),0)),0)</f>
        <v>0</v>
      </c>
    </row>
    <row r="68" spans="4:76" ht="20.100000000000001" customHeight="1" x14ac:dyDescent="0.25">
      <c r="D68" s="1">
        <v>55</v>
      </c>
      <c r="E68" s="1">
        <f>IFERROR(IF($E$13&gt;=D68,SMALL(STUDENT!$O$8:$O$1507,$E$11+D68),0),0)</f>
        <v>0</v>
      </c>
      <c r="F68" s="10">
        <f t="shared" si="2"/>
        <v>0</v>
      </c>
      <c r="G68" s="10" t="str">
        <f>IFERROR(IF($F68&gt;=1,VLOOKUP($E68,STUDENT!$O$8:$Z$1507,3,0),""),"")</f>
        <v/>
      </c>
      <c r="H68" s="9" t="str">
        <f>IFERROR(IF($F68&gt;=1,VLOOKUP($E68,STUDENT!$O$8:$Z$1507,4,0),""),"")</f>
        <v/>
      </c>
      <c r="I68" s="20" t="str">
        <f t="shared" si="3"/>
        <v/>
      </c>
      <c r="J68" s="20" t="str">
        <f t="shared" si="22"/>
        <v/>
      </c>
      <c r="K68" s="20" t="str">
        <f t="shared" si="22"/>
        <v/>
      </c>
      <c r="L68" s="20" t="str">
        <f t="shared" si="22"/>
        <v/>
      </c>
      <c r="M68" s="20" t="str">
        <f t="shared" si="22"/>
        <v/>
      </c>
      <c r="N68" s="20" t="str">
        <f t="shared" si="22"/>
        <v/>
      </c>
      <c r="O68" s="20" t="str">
        <f t="shared" si="22"/>
        <v/>
      </c>
      <c r="P68" s="20" t="str">
        <f t="shared" si="22"/>
        <v/>
      </c>
      <c r="Q68" s="20" t="str">
        <f t="shared" si="22"/>
        <v/>
      </c>
      <c r="R68" s="20" t="str">
        <f t="shared" si="22"/>
        <v/>
      </c>
      <c r="S68" s="20" t="str">
        <f t="shared" si="22"/>
        <v/>
      </c>
      <c r="T68" s="20" t="str">
        <f t="shared" si="22"/>
        <v/>
      </c>
      <c r="U68" s="20" t="str">
        <f t="shared" si="22"/>
        <v/>
      </c>
      <c r="V68" s="21" t="str">
        <f>IFERROR(IF($F68&gt;=1,VLOOKUP($E68,STUDENT!$O$8:$Z$1507,12,0),""),"")</f>
        <v/>
      </c>
      <c r="W68" s="22"/>
      <c r="AC68" s="1">
        <f t="shared" si="4"/>
        <v>0</v>
      </c>
      <c r="AD68" s="1">
        <f>IFERROR(IF(LEN(AK68)&gt;=1,VLOOKUP(HLOOKUP(AK68,PROFILE!$K$5:$V$8,4,0),PROFILE!$F$1:$G$3,2,0),0),0)</f>
        <v>0</v>
      </c>
      <c r="AE68" s="1">
        <f t="shared" si="5"/>
        <v>0</v>
      </c>
      <c r="AF68" s="1">
        <v>55</v>
      </c>
      <c r="AG68" s="1">
        <f>IFERROR(IF($AG$12&gt;=AF68,SMALL(STUDENT!$O$8:$O$1507,$AG$11+AF68),0),0)</f>
        <v>0</v>
      </c>
      <c r="AH68" s="1">
        <f t="shared" si="6"/>
        <v>0</v>
      </c>
      <c r="AI68" s="1" t="str">
        <f>IFERROR(IF($AH68&gt;=1,VLOOKUP($AG68,STUDENT!$O$8:$Z$1507,3,0),""),"")</f>
        <v/>
      </c>
      <c r="AJ68" s="1" t="str">
        <f>IFERROR(IF($AH68&gt;=1,VLOOKUP($AG68,STUDENT!$O$8:$Z$1507,4,0),""),"")</f>
        <v/>
      </c>
      <c r="AK68" s="1" t="str">
        <f>IFERROR(IF($AH68&gt;=1,VLOOKUP($AG68,STUDENT!$O$8:$Z$1507,6,0),""),"")</f>
        <v/>
      </c>
      <c r="AL68" s="1" t="str">
        <f t="shared" si="7"/>
        <v/>
      </c>
      <c r="AM68" s="1" t="str">
        <f t="shared" si="8"/>
        <v/>
      </c>
      <c r="AN68" s="1" t="str">
        <f t="shared" si="9"/>
        <v/>
      </c>
      <c r="AO68" s="1" t="str">
        <f t="shared" si="10"/>
        <v/>
      </c>
      <c r="AP68" s="1" t="str">
        <f t="shared" si="11"/>
        <v/>
      </c>
      <c r="AQ68" s="1" t="str">
        <f t="shared" si="12"/>
        <v/>
      </c>
      <c r="AR68" s="1" t="str">
        <f t="shared" si="13"/>
        <v/>
      </c>
      <c r="AS68" s="1" t="str">
        <f t="shared" si="14"/>
        <v/>
      </c>
      <c r="AT68" s="1" t="str">
        <f t="shared" si="15"/>
        <v/>
      </c>
      <c r="AU68" s="1" t="str">
        <f t="shared" si="16"/>
        <v/>
      </c>
      <c r="AV68" s="1" t="str">
        <f t="shared" si="17"/>
        <v/>
      </c>
      <c r="AW68" s="1" t="str">
        <f t="shared" si="18"/>
        <v/>
      </c>
      <c r="AX68" s="1" t="str">
        <f t="shared" si="19"/>
        <v/>
      </c>
      <c r="AY68" s="1">
        <f>IFERROR(IF($AE68&gt;$AE67,VLOOKUP($AC68+AL$1,STOCK!$F$10:$AB$209,16,0),IF($AE68=$AE67,(IF(AY67&gt;=1,AY67-COUNTIFS($AE67:$AE67,$AC68,AL67:AL67,$AI$1),0)),0)),0)</f>
        <v>0</v>
      </c>
      <c r="AZ68" s="1">
        <f>IFERROR(IF($AE68&gt;$AE67,VLOOKUP($AC68+AM$1,STOCK!$F$10:$AB$209,16,0),IF($AE68=$AE67,(IF(AZ67&gt;=1,AZ67-COUNTIFS($AE67:$AE67,$AC68,AM67:AM67,$AI$1),0)),0)),0)</f>
        <v>0</v>
      </c>
      <c r="BA68" s="1">
        <f>IFERROR(IF($AE68&gt;$AE67,VLOOKUP($AC68+AN$1,STOCK!$F$10:$AB$209,16,0),IF($AE68=$AE67,(IF(BA67&gt;=1,BA67-COUNTIFS($AE67:$AE67,$AC68,AN67:AN67,$AI$1),0)),0)),0)</f>
        <v>0</v>
      </c>
      <c r="BB68" s="1">
        <f>IFERROR(IF($AE68&gt;$AE67,VLOOKUP($AC68+AO$1,STOCK!$F$10:$AB$209,16,0),IF($AE68=$AE67,(IF(BB67&gt;=1,BB67-COUNTIFS($AE67:$AE67,$AC68,AO67:AO67,$AI$1),0)),0)),0)</f>
        <v>0</v>
      </c>
      <c r="BC68" s="1">
        <f>IFERROR(IF($AE68&gt;$AE67,VLOOKUP($AC68+AP$1,STOCK!$F$10:$AB$209,16,0),IF($AE68=$AE67,(IF(BC67&gt;=1,BC67-COUNTIFS($AE67:$AE67,$AC68,AP67:AP67,$AI$1),0)),0)),0)</f>
        <v>0</v>
      </c>
      <c r="BD68" s="1">
        <f>IFERROR(IF($AE68&gt;$AE67,VLOOKUP($AC68+AQ$1,STOCK!$F$10:$AB$209,16,0),IF($AE68=$AE67,(IF(BD67&gt;=1,BD67-COUNTIFS($AE67:$AE67,$AC68,AQ67:AQ67,$AI$1),0)),0)),0)</f>
        <v>0</v>
      </c>
      <c r="BE68" s="1">
        <f>IFERROR(IF($AE68&gt;$AE67,VLOOKUP($AC68+AR$1,STOCK!$F$10:$AB$209,16,0),IF($AE68=$AE67,(IF(BE67&gt;=1,BE67-COUNTIFS($AE67:$AE67,$AC68,AR67:AR67,$AI$1),0)),0)),0)</f>
        <v>0</v>
      </c>
      <c r="BF68" s="1">
        <f>IFERROR(IF($AE68&gt;$AE67,VLOOKUP($AC68+AS$1,STOCK!$F$10:$AB$209,16,0),IF($AE68=$AE67,(IF(BF67&gt;=1,BF67-COUNTIFS($AE67:$AE67,$AC68,AS67:AS67,$AI$1),0)),0)),0)</f>
        <v>0</v>
      </c>
      <c r="BG68" s="1">
        <f>IFERROR(IF($AE68&gt;$AE67,VLOOKUP($AC68+AT$1,STOCK!$F$10:$AB$209,16,0),IF($AE68=$AE67,(IF(BG67&gt;=1,BG67-COUNTIFS($AE67:$AE67,$AC68,AT67:AT67,$AI$1),0)),0)),0)</f>
        <v>0</v>
      </c>
      <c r="BH68" s="1">
        <f>IFERROR(IF($AE68&gt;$AE67,VLOOKUP($AC68+AU$1,STOCK!$F$10:$AB$209,16,0),IF($AE68=$AE67,(IF(BH67&gt;=1,BH67-COUNTIFS($AE67:$AE67,$AC68,AU67:AU67,$AI$1),0)),0)),0)</f>
        <v>0</v>
      </c>
      <c r="BI68" s="1">
        <f>IFERROR(IF($AE68&gt;$AE67,VLOOKUP($AC68+AV$1,STOCK!$F$10:$AB$209,16,0),IF($AE68=$AE67,(IF(BI67&gt;=1,BI67-COUNTIFS($AE67:$AE67,$AC68,AV67:AV67,$AI$1),0)),0)),0)</f>
        <v>0</v>
      </c>
      <c r="BJ68" s="1">
        <f>IFERROR(IF($AE68&gt;$AE67,VLOOKUP($AC68+AW$1,STOCK!$F$10:$AB$209,16,0),IF($AE68=$AE67,(IF(BJ67&gt;=1,BJ67-COUNTIFS($AE67:$AE67,$AC68,AW67:AW67,$AI$1),0)),0)),0)</f>
        <v>0</v>
      </c>
      <c r="BK68" s="1">
        <f>IFERROR(IF($AE68&gt;$AE67,VLOOKUP($AC68+AX$1,STOCK!$F$10:$AB$209,16,0),IF($AE68=$AE67,(IF(BK67&gt;=1,BK67-COUNTIFS($AE67:$AE67,$AC68,AX67:AX67,$AI$1),0)),0)),0)</f>
        <v>0</v>
      </c>
      <c r="BL68" s="1">
        <f>IFERROR(IF($AE68&gt;$AE67,VLOOKUP($AC68+AL$1,STOCK!$F$10:$AB$209,17,0),IF($AE68=$AE67,(IF(BL67&gt;=1,BL67-COUNTIFS($AE67:$AE67,$AC68,AL67:AL67,$AI$2),0)),0)),0)</f>
        <v>0</v>
      </c>
      <c r="BM68" s="1">
        <f>IFERROR(IF($AE68&gt;$AE67,VLOOKUP($AC68+AM$1,STOCK!$F$10:$AB$209,17,0),IF($AE68=$AE67,(IF(BM67&gt;=1,BM67-COUNTIFS($AE67:$AE67,$AC68,AM67:AM67,$AI$2),0)),0)),0)</f>
        <v>0</v>
      </c>
      <c r="BN68" s="1">
        <f>IFERROR(IF($AE68&gt;$AE67,VLOOKUP($AC68+AN$1,STOCK!$F$10:$AB$209,17,0),IF($AE68=$AE67,(IF(BN67&gt;=1,BN67-COUNTIFS($AE67:$AE67,$AC68,AN67:AN67,$AI$2),0)),0)),0)</f>
        <v>0</v>
      </c>
      <c r="BO68" s="1">
        <f>IFERROR(IF($AE68&gt;$AE67,VLOOKUP($AC68+AO$1,STOCK!$F$10:$AB$209,17,0),IF($AE68=$AE67,(IF(BO67&gt;=1,BO67-COUNTIFS($AE67:$AE67,$AC68,AO67:AO67,$AI$2),0)),0)),0)</f>
        <v>0</v>
      </c>
      <c r="BP68" s="1">
        <f>IFERROR(IF($AE68&gt;$AE67,VLOOKUP($AC68+AP$1,STOCK!$F$10:$AB$209,17,0),IF($AE68=$AE67,(IF(BP67&gt;=1,BP67-COUNTIFS($AE67:$AE67,$AC68,AP67:AP67,$AI$2),0)),0)),0)</f>
        <v>0</v>
      </c>
      <c r="BQ68" s="1">
        <f>IFERROR(IF($AE68&gt;$AE67,VLOOKUP($AC68+AQ$1,STOCK!$F$10:$AB$209,17,0),IF($AE68=$AE67,(IF(BQ67&gt;=1,BQ67-COUNTIFS($AE67:$AE67,$AC68,AQ67:AQ67,$AI$2),0)),0)),0)</f>
        <v>0</v>
      </c>
      <c r="BR68" s="1">
        <f>IFERROR(IF($AE68&gt;$AE67,VLOOKUP($AC68+AR$1,STOCK!$F$10:$AB$209,17,0),IF($AE68=$AE67,(IF(BR67&gt;=1,BR67-COUNTIFS($AE67:$AE67,$AC68,AR67:AR67,$AI$2),0)),0)),0)</f>
        <v>0</v>
      </c>
      <c r="BS68" s="1">
        <f>IFERROR(IF($AE68&gt;$AE67,VLOOKUP($AC68+AS$1,STOCK!$F$10:$AB$209,17,0),IF($AE68=$AE67,(IF(BS67&gt;=1,BS67-COUNTIFS($AE67:$AE67,$AC68,AS67:AS67,$AI$2),0)),0)),0)</f>
        <v>0</v>
      </c>
      <c r="BT68" s="1">
        <f>IFERROR(IF($AE68&gt;$AE67,VLOOKUP($AC68+AT$1,STOCK!$F$10:$AB$209,17,0),IF($AE68=$AE67,(IF(BT67&gt;=1,BT67-COUNTIFS($AE67:$AE67,$AC68,AT67:AT67,$AI$2),0)),0)),0)</f>
        <v>0</v>
      </c>
      <c r="BU68" s="1">
        <f>IFERROR(IF($AE68&gt;$AE67,VLOOKUP($AC68+AU$1,STOCK!$F$10:$AB$209,17,0),IF($AE68=$AE67,(IF(BU67&gt;=1,BU67-COUNTIFS($AE67:$AE67,$AC68,AU67:AU67,$AI$2),0)),0)),0)</f>
        <v>0</v>
      </c>
      <c r="BV68" s="1">
        <f>IFERROR(IF($AE68&gt;$AE67,VLOOKUP($AC68+AV$1,STOCK!$F$10:$AB$209,17,0),IF($AE68=$AE67,(IF(BV67&gt;=1,BV67-COUNTIFS($AE67:$AE67,$AC68,AV67:AV67,$AI$2),0)),0)),0)</f>
        <v>0</v>
      </c>
      <c r="BW68" s="1">
        <f>IFERROR(IF($AE68&gt;$AE67,VLOOKUP($AC68+AW$1,STOCK!$F$10:$AB$209,17,0),IF($AE68=$AE67,(IF(BW67&gt;=1,BW67-COUNTIFS($AE67:$AE67,$AC68,AW67:AW67,$AI$2),0)),0)),0)</f>
        <v>0</v>
      </c>
      <c r="BX68" s="1">
        <f>IFERROR(IF($AE68&gt;$AE67,VLOOKUP($AC68+AX$1,STOCK!$F$10:$AB$209,17,0),IF($AE68=$AE67,(IF(BX67&gt;=1,BX67-COUNTIFS($AE67:$AE67,$AC68,AX67:AX67,$AI$2),0)),0)),0)</f>
        <v>0</v>
      </c>
    </row>
    <row r="69" spans="4:76" ht="20.100000000000001" customHeight="1" x14ac:dyDescent="0.25">
      <c r="D69" s="1">
        <v>56</v>
      </c>
      <c r="E69" s="1">
        <f>IFERROR(IF($E$13&gt;=D69,SMALL(STUDENT!$O$8:$O$1507,$E$11+D69),0),0)</f>
        <v>0</v>
      </c>
      <c r="F69" s="10">
        <f t="shared" si="2"/>
        <v>0</v>
      </c>
      <c r="G69" s="10" t="str">
        <f>IFERROR(IF($F69&gt;=1,VLOOKUP($E69,STUDENT!$O$8:$Z$1507,3,0),""),"")</f>
        <v/>
      </c>
      <c r="H69" s="9" t="str">
        <f>IFERROR(IF($F69&gt;=1,VLOOKUP($E69,STUDENT!$O$8:$Z$1507,4,0),""),"")</f>
        <v/>
      </c>
      <c r="I69" s="20" t="str">
        <f t="shared" si="3"/>
        <v/>
      </c>
      <c r="J69" s="20" t="str">
        <f t="shared" si="22"/>
        <v/>
      </c>
      <c r="K69" s="20" t="str">
        <f t="shared" si="22"/>
        <v/>
      </c>
      <c r="L69" s="20" t="str">
        <f t="shared" si="22"/>
        <v/>
      </c>
      <c r="M69" s="20" t="str">
        <f t="shared" si="22"/>
        <v/>
      </c>
      <c r="N69" s="20" t="str">
        <f t="shared" si="22"/>
        <v/>
      </c>
      <c r="O69" s="20" t="str">
        <f t="shared" si="22"/>
        <v/>
      </c>
      <c r="P69" s="20" t="str">
        <f t="shared" si="22"/>
        <v/>
      </c>
      <c r="Q69" s="20" t="str">
        <f t="shared" si="22"/>
        <v/>
      </c>
      <c r="R69" s="20" t="str">
        <f t="shared" si="22"/>
        <v/>
      </c>
      <c r="S69" s="20" t="str">
        <f t="shared" si="22"/>
        <v/>
      </c>
      <c r="T69" s="20" t="str">
        <f t="shared" si="22"/>
        <v/>
      </c>
      <c r="U69" s="20" t="str">
        <f t="shared" si="22"/>
        <v/>
      </c>
      <c r="V69" s="21" t="str">
        <f>IFERROR(IF($F69&gt;=1,VLOOKUP($E69,STUDENT!$O$8:$Z$1507,12,0),""),"")</f>
        <v/>
      </c>
      <c r="W69" s="22"/>
      <c r="AC69" s="1">
        <f t="shared" si="4"/>
        <v>0</v>
      </c>
      <c r="AD69" s="1">
        <f>IFERROR(IF(LEN(AK69)&gt;=1,VLOOKUP(HLOOKUP(AK69,PROFILE!$K$5:$V$8,4,0),PROFILE!$F$1:$G$3,2,0),0),0)</f>
        <v>0</v>
      </c>
      <c r="AE69" s="1">
        <f t="shared" si="5"/>
        <v>0</v>
      </c>
      <c r="AF69" s="1">
        <v>56</v>
      </c>
      <c r="AG69" s="1">
        <f>IFERROR(IF($AG$12&gt;=AF69,SMALL(STUDENT!$O$8:$O$1507,$AG$11+AF69),0),0)</f>
        <v>0</v>
      </c>
      <c r="AH69" s="1">
        <f t="shared" si="6"/>
        <v>0</v>
      </c>
      <c r="AI69" s="1" t="str">
        <f>IFERROR(IF($AH69&gt;=1,VLOOKUP($AG69,STUDENT!$O$8:$Z$1507,3,0),""),"")</f>
        <v/>
      </c>
      <c r="AJ69" s="1" t="str">
        <f>IFERROR(IF($AH69&gt;=1,VLOOKUP($AG69,STUDENT!$O$8:$Z$1507,4,0),""),"")</f>
        <v/>
      </c>
      <c r="AK69" s="1" t="str">
        <f>IFERROR(IF($AH69&gt;=1,VLOOKUP($AG69,STUDENT!$O$8:$Z$1507,6,0),""),"")</f>
        <v/>
      </c>
      <c r="AL69" s="1" t="str">
        <f t="shared" si="7"/>
        <v/>
      </c>
      <c r="AM69" s="1" t="str">
        <f t="shared" si="8"/>
        <v/>
      </c>
      <c r="AN69" s="1" t="str">
        <f t="shared" si="9"/>
        <v/>
      </c>
      <c r="AO69" s="1" t="str">
        <f t="shared" si="10"/>
        <v/>
      </c>
      <c r="AP69" s="1" t="str">
        <f t="shared" si="11"/>
        <v/>
      </c>
      <c r="AQ69" s="1" t="str">
        <f t="shared" si="12"/>
        <v/>
      </c>
      <c r="AR69" s="1" t="str">
        <f t="shared" si="13"/>
        <v/>
      </c>
      <c r="AS69" s="1" t="str">
        <f t="shared" si="14"/>
        <v/>
      </c>
      <c r="AT69" s="1" t="str">
        <f t="shared" si="15"/>
        <v/>
      </c>
      <c r="AU69" s="1" t="str">
        <f t="shared" si="16"/>
        <v/>
      </c>
      <c r="AV69" s="1" t="str">
        <f t="shared" si="17"/>
        <v/>
      </c>
      <c r="AW69" s="1" t="str">
        <f t="shared" si="18"/>
        <v/>
      </c>
      <c r="AX69" s="1" t="str">
        <f t="shared" si="19"/>
        <v/>
      </c>
      <c r="AY69" s="1">
        <f>IFERROR(IF($AE69&gt;$AE68,VLOOKUP($AC69+AL$1,STOCK!$F$10:$AB$209,16,0),IF($AE69=$AE68,(IF(AY68&gt;=1,AY68-COUNTIFS($AE68:$AE68,$AC69,AL68:AL68,$AI$1),0)),0)),0)</f>
        <v>0</v>
      </c>
      <c r="AZ69" s="1">
        <f>IFERROR(IF($AE69&gt;$AE68,VLOOKUP($AC69+AM$1,STOCK!$F$10:$AB$209,16,0),IF($AE69=$AE68,(IF(AZ68&gt;=1,AZ68-COUNTIFS($AE68:$AE68,$AC69,AM68:AM68,$AI$1),0)),0)),0)</f>
        <v>0</v>
      </c>
      <c r="BA69" s="1">
        <f>IFERROR(IF($AE69&gt;$AE68,VLOOKUP($AC69+AN$1,STOCK!$F$10:$AB$209,16,0),IF($AE69=$AE68,(IF(BA68&gt;=1,BA68-COUNTIFS($AE68:$AE68,$AC69,AN68:AN68,$AI$1),0)),0)),0)</f>
        <v>0</v>
      </c>
      <c r="BB69" s="1">
        <f>IFERROR(IF($AE69&gt;$AE68,VLOOKUP($AC69+AO$1,STOCK!$F$10:$AB$209,16,0),IF($AE69=$AE68,(IF(BB68&gt;=1,BB68-COUNTIFS($AE68:$AE68,$AC69,AO68:AO68,$AI$1),0)),0)),0)</f>
        <v>0</v>
      </c>
      <c r="BC69" s="1">
        <f>IFERROR(IF($AE69&gt;$AE68,VLOOKUP($AC69+AP$1,STOCK!$F$10:$AB$209,16,0),IF($AE69=$AE68,(IF(BC68&gt;=1,BC68-COUNTIFS($AE68:$AE68,$AC69,AP68:AP68,$AI$1),0)),0)),0)</f>
        <v>0</v>
      </c>
      <c r="BD69" s="1">
        <f>IFERROR(IF($AE69&gt;$AE68,VLOOKUP($AC69+AQ$1,STOCK!$F$10:$AB$209,16,0),IF($AE69=$AE68,(IF(BD68&gt;=1,BD68-COUNTIFS($AE68:$AE68,$AC69,AQ68:AQ68,$AI$1),0)),0)),0)</f>
        <v>0</v>
      </c>
      <c r="BE69" s="1">
        <f>IFERROR(IF($AE69&gt;$AE68,VLOOKUP($AC69+AR$1,STOCK!$F$10:$AB$209,16,0),IF($AE69=$AE68,(IF(BE68&gt;=1,BE68-COUNTIFS($AE68:$AE68,$AC69,AR68:AR68,$AI$1),0)),0)),0)</f>
        <v>0</v>
      </c>
      <c r="BF69" s="1">
        <f>IFERROR(IF($AE69&gt;$AE68,VLOOKUP($AC69+AS$1,STOCK!$F$10:$AB$209,16,0),IF($AE69=$AE68,(IF(BF68&gt;=1,BF68-COUNTIFS($AE68:$AE68,$AC69,AS68:AS68,$AI$1),0)),0)),0)</f>
        <v>0</v>
      </c>
      <c r="BG69" s="1">
        <f>IFERROR(IF($AE69&gt;$AE68,VLOOKUP($AC69+AT$1,STOCK!$F$10:$AB$209,16,0),IF($AE69=$AE68,(IF(BG68&gt;=1,BG68-COUNTIFS($AE68:$AE68,$AC69,AT68:AT68,$AI$1),0)),0)),0)</f>
        <v>0</v>
      </c>
      <c r="BH69" s="1">
        <f>IFERROR(IF($AE69&gt;$AE68,VLOOKUP($AC69+AU$1,STOCK!$F$10:$AB$209,16,0),IF($AE69=$AE68,(IF(BH68&gt;=1,BH68-COUNTIFS($AE68:$AE68,$AC69,AU68:AU68,$AI$1),0)),0)),0)</f>
        <v>0</v>
      </c>
      <c r="BI69" s="1">
        <f>IFERROR(IF($AE69&gt;$AE68,VLOOKUP($AC69+AV$1,STOCK!$F$10:$AB$209,16,0),IF($AE69=$AE68,(IF(BI68&gt;=1,BI68-COUNTIFS($AE68:$AE68,$AC69,AV68:AV68,$AI$1),0)),0)),0)</f>
        <v>0</v>
      </c>
      <c r="BJ69" s="1">
        <f>IFERROR(IF($AE69&gt;$AE68,VLOOKUP($AC69+AW$1,STOCK!$F$10:$AB$209,16,0),IF($AE69=$AE68,(IF(BJ68&gt;=1,BJ68-COUNTIFS($AE68:$AE68,$AC69,AW68:AW68,$AI$1),0)),0)),0)</f>
        <v>0</v>
      </c>
      <c r="BK69" s="1">
        <f>IFERROR(IF($AE69&gt;$AE68,VLOOKUP($AC69+AX$1,STOCK!$F$10:$AB$209,16,0),IF($AE69=$AE68,(IF(BK68&gt;=1,BK68-COUNTIFS($AE68:$AE68,$AC69,AX68:AX68,$AI$1),0)),0)),0)</f>
        <v>0</v>
      </c>
      <c r="BL69" s="1">
        <f>IFERROR(IF($AE69&gt;$AE68,VLOOKUP($AC69+AL$1,STOCK!$F$10:$AB$209,17,0),IF($AE69=$AE68,(IF(BL68&gt;=1,BL68-COUNTIFS($AE68:$AE68,$AC69,AL68:AL68,$AI$2),0)),0)),0)</f>
        <v>0</v>
      </c>
      <c r="BM69" s="1">
        <f>IFERROR(IF($AE69&gt;$AE68,VLOOKUP($AC69+AM$1,STOCK!$F$10:$AB$209,17,0),IF($AE69=$AE68,(IF(BM68&gt;=1,BM68-COUNTIFS($AE68:$AE68,$AC69,AM68:AM68,$AI$2),0)),0)),0)</f>
        <v>0</v>
      </c>
      <c r="BN69" s="1">
        <f>IFERROR(IF($AE69&gt;$AE68,VLOOKUP($AC69+AN$1,STOCK!$F$10:$AB$209,17,0),IF($AE69=$AE68,(IF(BN68&gt;=1,BN68-COUNTIFS($AE68:$AE68,$AC69,AN68:AN68,$AI$2),0)),0)),0)</f>
        <v>0</v>
      </c>
      <c r="BO69" s="1">
        <f>IFERROR(IF($AE69&gt;$AE68,VLOOKUP($AC69+AO$1,STOCK!$F$10:$AB$209,17,0),IF($AE69=$AE68,(IF(BO68&gt;=1,BO68-COUNTIFS($AE68:$AE68,$AC69,AO68:AO68,$AI$2),0)),0)),0)</f>
        <v>0</v>
      </c>
      <c r="BP69" s="1">
        <f>IFERROR(IF($AE69&gt;$AE68,VLOOKUP($AC69+AP$1,STOCK!$F$10:$AB$209,17,0),IF($AE69=$AE68,(IF(BP68&gt;=1,BP68-COUNTIFS($AE68:$AE68,$AC69,AP68:AP68,$AI$2),0)),0)),0)</f>
        <v>0</v>
      </c>
      <c r="BQ69" s="1">
        <f>IFERROR(IF($AE69&gt;$AE68,VLOOKUP($AC69+AQ$1,STOCK!$F$10:$AB$209,17,0),IF($AE69=$AE68,(IF(BQ68&gt;=1,BQ68-COUNTIFS($AE68:$AE68,$AC69,AQ68:AQ68,$AI$2),0)),0)),0)</f>
        <v>0</v>
      </c>
      <c r="BR69" s="1">
        <f>IFERROR(IF($AE69&gt;$AE68,VLOOKUP($AC69+AR$1,STOCK!$F$10:$AB$209,17,0),IF($AE69=$AE68,(IF(BR68&gt;=1,BR68-COUNTIFS($AE68:$AE68,$AC69,AR68:AR68,$AI$2),0)),0)),0)</f>
        <v>0</v>
      </c>
      <c r="BS69" s="1">
        <f>IFERROR(IF($AE69&gt;$AE68,VLOOKUP($AC69+AS$1,STOCK!$F$10:$AB$209,17,0),IF($AE69=$AE68,(IF(BS68&gt;=1,BS68-COUNTIFS($AE68:$AE68,$AC69,AS68:AS68,$AI$2),0)),0)),0)</f>
        <v>0</v>
      </c>
      <c r="BT69" s="1">
        <f>IFERROR(IF($AE69&gt;$AE68,VLOOKUP($AC69+AT$1,STOCK!$F$10:$AB$209,17,0),IF($AE69=$AE68,(IF(BT68&gt;=1,BT68-COUNTIFS($AE68:$AE68,$AC69,AT68:AT68,$AI$2),0)),0)),0)</f>
        <v>0</v>
      </c>
      <c r="BU69" s="1">
        <f>IFERROR(IF($AE69&gt;$AE68,VLOOKUP($AC69+AU$1,STOCK!$F$10:$AB$209,17,0),IF($AE69=$AE68,(IF(BU68&gt;=1,BU68-COUNTIFS($AE68:$AE68,$AC69,AU68:AU68,$AI$2),0)),0)),0)</f>
        <v>0</v>
      </c>
      <c r="BV69" s="1">
        <f>IFERROR(IF($AE69&gt;$AE68,VLOOKUP($AC69+AV$1,STOCK!$F$10:$AB$209,17,0),IF($AE69=$AE68,(IF(BV68&gt;=1,BV68-COUNTIFS($AE68:$AE68,$AC69,AV68:AV68,$AI$2),0)),0)),0)</f>
        <v>0</v>
      </c>
      <c r="BW69" s="1">
        <f>IFERROR(IF($AE69&gt;$AE68,VLOOKUP($AC69+AW$1,STOCK!$F$10:$AB$209,17,0),IF($AE69=$AE68,(IF(BW68&gt;=1,BW68-COUNTIFS($AE68:$AE68,$AC69,AW68:AW68,$AI$2),0)),0)),0)</f>
        <v>0</v>
      </c>
      <c r="BX69" s="1">
        <f>IFERROR(IF($AE69&gt;$AE68,VLOOKUP($AC69+AX$1,STOCK!$F$10:$AB$209,17,0),IF($AE69=$AE68,(IF(BX68&gt;=1,BX68-COUNTIFS($AE68:$AE68,$AC69,AX68:AX68,$AI$2),0)),0)),0)</f>
        <v>0</v>
      </c>
    </row>
    <row r="70" spans="4:76" ht="20.100000000000001" customHeight="1" x14ac:dyDescent="0.25">
      <c r="D70" s="1">
        <v>57</v>
      </c>
      <c r="E70" s="1">
        <f>IFERROR(IF($E$13&gt;=D70,SMALL(STUDENT!$O$8:$O$1507,$E$11+D70),0),0)</f>
        <v>0</v>
      </c>
      <c r="F70" s="10">
        <f t="shared" si="2"/>
        <v>0</v>
      </c>
      <c r="G70" s="10" t="str">
        <f>IFERROR(IF($F70&gt;=1,VLOOKUP($E70,STUDENT!$O$8:$Z$1507,3,0),""),"")</f>
        <v/>
      </c>
      <c r="H70" s="9" t="str">
        <f>IFERROR(IF($F70&gt;=1,VLOOKUP($E70,STUDENT!$O$8:$Z$1507,4,0),""),"")</f>
        <v/>
      </c>
      <c r="I70" s="20" t="str">
        <f t="shared" si="3"/>
        <v/>
      </c>
      <c r="J70" s="20" t="str">
        <f t="shared" si="22"/>
        <v/>
      </c>
      <c r="K70" s="20" t="str">
        <f t="shared" si="22"/>
        <v/>
      </c>
      <c r="L70" s="20" t="str">
        <f t="shared" si="22"/>
        <v/>
      </c>
      <c r="M70" s="20" t="str">
        <f t="shared" si="22"/>
        <v/>
      </c>
      <c r="N70" s="20" t="str">
        <f t="shared" si="22"/>
        <v/>
      </c>
      <c r="O70" s="20" t="str">
        <f t="shared" si="22"/>
        <v/>
      </c>
      <c r="P70" s="20" t="str">
        <f t="shared" si="22"/>
        <v/>
      </c>
      <c r="Q70" s="20" t="str">
        <f t="shared" si="22"/>
        <v/>
      </c>
      <c r="R70" s="20" t="str">
        <f t="shared" si="22"/>
        <v/>
      </c>
      <c r="S70" s="20" t="str">
        <f t="shared" si="22"/>
        <v/>
      </c>
      <c r="T70" s="20" t="str">
        <f t="shared" si="22"/>
        <v/>
      </c>
      <c r="U70" s="20" t="str">
        <f t="shared" si="22"/>
        <v/>
      </c>
      <c r="V70" s="21" t="str">
        <f>IFERROR(IF($F70&gt;=1,VLOOKUP($E70,STUDENT!$O$8:$Z$1507,12,0),""),"")</f>
        <v/>
      </c>
      <c r="W70" s="22"/>
      <c r="AC70" s="1">
        <f t="shared" si="4"/>
        <v>0</v>
      </c>
      <c r="AD70" s="1">
        <f>IFERROR(IF(LEN(AK70)&gt;=1,VLOOKUP(HLOOKUP(AK70,PROFILE!$K$5:$V$8,4,0),PROFILE!$F$1:$G$3,2,0),0),0)</f>
        <v>0</v>
      </c>
      <c r="AE70" s="1">
        <f t="shared" si="5"/>
        <v>0</v>
      </c>
      <c r="AF70" s="1">
        <v>57</v>
      </c>
      <c r="AG70" s="1">
        <f>IFERROR(IF($AG$12&gt;=AF70,SMALL(STUDENT!$O$8:$O$1507,$AG$11+AF70),0),0)</f>
        <v>0</v>
      </c>
      <c r="AH70" s="1">
        <f t="shared" si="6"/>
        <v>0</v>
      </c>
      <c r="AI70" s="1" t="str">
        <f>IFERROR(IF($AH70&gt;=1,VLOOKUP($AG70,STUDENT!$O$8:$Z$1507,3,0),""),"")</f>
        <v/>
      </c>
      <c r="AJ70" s="1" t="str">
        <f>IFERROR(IF($AH70&gt;=1,VLOOKUP($AG70,STUDENT!$O$8:$Z$1507,4,0),""),"")</f>
        <v/>
      </c>
      <c r="AK70" s="1" t="str">
        <f>IFERROR(IF($AH70&gt;=1,VLOOKUP($AG70,STUDENT!$O$8:$Z$1507,6,0),""),"")</f>
        <v/>
      </c>
      <c r="AL70" s="1" t="str">
        <f t="shared" si="7"/>
        <v/>
      </c>
      <c r="AM70" s="1" t="str">
        <f t="shared" si="8"/>
        <v/>
      </c>
      <c r="AN70" s="1" t="str">
        <f t="shared" si="9"/>
        <v/>
      </c>
      <c r="AO70" s="1" t="str">
        <f t="shared" si="10"/>
        <v/>
      </c>
      <c r="AP70" s="1" t="str">
        <f t="shared" si="11"/>
        <v/>
      </c>
      <c r="AQ70" s="1" t="str">
        <f t="shared" si="12"/>
        <v/>
      </c>
      <c r="AR70" s="1" t="str">
        <f t="shared" si="13"/>
        <v/>
      </c>
      <c r="AS70" s="1" t="str">
        <f t="shared" si="14"/>
        <v/>
      </c>
      <c r="AT70" s="1" t="str">
        <f t="shared" si="15"/>
        <v/>
      </c>
      <c r="AU70" s="1" t="str">
        <f t="shared" si="16"/>
        <v/>
      </c>
      <c r="AV70" s="1" t="str">
        <f t="shared" si="17"/>
        <v/>
      </c>
      <c r="AW70" s="1" t="str">
        <f t="shared" si="18"/>
        <v/>
      </c>
      <c r="AX70" s="1" t="str">
        <f t="shared" si="19"/>
        <v/>
      </c>
      <c r="AY70" s="1">
        <f>IFERROR(IF($AE70&gt;$AE69,VLOOKUP($AC70+AL$1,STOCK!$F$10:$AB$209,16,0),IF($AE70=$AE69,(IF(AY69&gt;=1,AY69-COUNTIFS($AE69:$AE69,$AC70,AL69:AL69,$AI$1),0)),0)),0)</f>
        <v>0</v>
      </c>
      <c r="AZ70" s="1">
        <f>IFERROR(IF($AE70&gt;$AE69,VLOOKUP($AC70+AM$1,STOCK!$F$10:$AB$209,16,0),IF($AE70=$AE69,(IF(AZ69&gt;=1,AZ69-COUNTIFS($AE69:$AE69,$AC70,AM69:AM69,$AI$1),0)),0)),0)</f>
        <v>0</v>
      </c>
      <c r="BA70" s="1">
        <f>IFERROR(IF($AE70&gt;$AE69,VLOOKUP($AC70+AN$1,STOCK!$F$10:$AB$209,16,0),IF($AE70=$AE69,(IF(BA69&gt;=1,BA69-COUNTIFS($AE69:$AE69,$AC70,AN69:AN69,$AI$1),0)),0)),0)</f>
        <v>0</v>
      </c>
      <c r="BB70" s="1">
        <f>IFERROR(IF($AE70&gt;$AE69,VLOOKUP($AC70+AO$1,STOCK!$F$10:$AB$209,16,0),IF($AE70=$AE69,(IF(BB69&gt;=1,BB69-COUNTIFS($AE69:$AE69,$AC70,AO69:AO69,$AI$1),0)),0)),0)</f>
        <v>0</v>
      </c>
      <c r="BC70" s="1">
        <f>IFERROR(IF($AE70&gt;$AE69,VLOOKUP($AC70+AP$1,STOCK!$F$10:$AB$209,16,0),IF($AE70=$AE69,(IF(BC69&gt;=1,BC69-COUNTIFS($AE69:$AE69,$AC70,AP69:AP69,$AI$1),0)),0)),0)</f>
        <v>0</v>
      </c>
      <c r="BD70" s="1">
        <f>IFERROR(IF($AE70&gt;$AE69,VLOOKUP($AC70+AQ$1,STOCK!$F$10:$AB$209,16,0),IF($AE70=$AE69,(IF(BD69&gt;=1,BD69-COUNTIFS($AE69:$AE69,$AC70,AQ69:AQ69,$AI$1),0)),0)),0)</f>
        <v>0</v>
      </c>
      <c r="BE70" s="1">
        <f>IFERROR(IF($AE70&gt;$AE69,VLOOKUP($AC70+AR$1,STOCK!$F$10:$AB$209,16,0),IF($AE70=$AE69,(IF(BE69&gt;=1,BE69-COUNTIFS($AE69:$AE69,$AC70,AR69:AR69,$AI$1),0)),0)),0)</f>
        <v>0</v>
      </c>
      <c r="BF70" s="1">
        <f>IFERROR(IF($AE70&gt;$AE69,VLOOKUP($AC70+AS$1,STOCK!$F$10:$AB$209,16,0),IF($AE70=$AE69,(IF(BF69&gt;=1,BF69-COUNTIFS($AE69:$AE69,$AC70,AS69:AS69,$AI$1),0)),0)),0)</f>
        <v>0</v>
      </c>
      <c r="BG70" s="1">
        <f>IFERROR(IF($AE70&gt;$AE69,VLOOKUP($AC70+AT$1,STOCK!$F$10:$AB$209,16,0),IF($AE70=$AE69,(IF(BG69&gt;=1,BG69-COUNTIFS($AE69:$AE69,$AC70,AT69:AT69,$AI$1),0)),0)),0)</f>
        <v>0</v>
      </c>
      <c r="BH70" s="1">
        <f>IFERROR(IF($AE70&gt;$AE69,VLOOKUP($AC70+AU$1,STOCK!$F$10:$AB$209,16,0),IF($AE70=$AE69,(IF(BH69&gt;=1,BH69-COUNTIFS($AE69:$AE69,$AC70,AU69:AU69,$AI$1),0)),0)),0)</f>
        <v>0</v>
      </c>
      <c r="BI70" s="1">
        <f>IFERROR(IF($AE70&gt;$AE69,VLOOKUP($AC70+AV$1,STOCK!$F$10:$AB$209,16,0),IF($AE70=$AE69,(IF(BI69&gt;=1,BI69-COUNTIFS($AE69:$AE69,$AC70,AV69:AV69,$AI$1),0)),0)),0)</f>
        <v>0</v>
      </c>
      <c r="BJ70" s="1">
        <f>IFERROR(IF($AE70&gt;$AE69,VLOOKUP($AC70+AW$1,STOCK!$F$10:$AB$209,16,0),IF($AE70=$AE69,(IF(BJ69&gt;=1,BJ69-COUNTIFS($AE69:$AE69,$AC70,AW69:AW69,$AI$1),0)),0)),0)</f>
        <v>0</v>
      </c>
      <c r="BK70" s="1">
        <f>IFERROR(IF($AE70&gt;$AE69,VLOOKUP($AC70+AX$1,STOCK!$F$10:$AB$209,16,0),IF($AE70=$AE69,(IF(BK69&gt;=1,BK69-COUNTIFS($AE69:$AE69,$AC70,AX69:AX69,$AI$1),0)),0)),0)</f>
        <v>0</v>
      </c>
      <c r="BL70" s="1">
        <f>IFERROR(IF($AE70&gt;$AE69,VLOOKUP($AC70+AL$1,STOCK!$F$10:$AB$209,17,0),IF($AE70=$AE69,(IF(BL69&gt;=1,BL69-COUNTIFS($AE69:$AE69,$AC70,AL69:AL69,$AI$2),0)),0)),0)</f>
        <v>0</v>
      </c>
      <c r="BM70" s="1">
        <f>IFERROR(IF($AE70&gt;$AE69,VLOOKUP($AC70+AM$1,STOCK!$F$10:$AB$209,17,0),IF($AE70=$AE69,(IF(BM69&gt;=1,BM69-COUNTIFS($AE69:$AE69,$AC70,AM69:AM69,$AI$2),0)),0)),0)</f>
        <v>0</v>
      </c>
      <c r="BN70" s="1">
        <f>IFERROR(IF($AE70&gt;$AE69,VLOOKUP($AC70+AN$1,STOCK!$F$10:$AB$209,17,0),IF($AE70=$AE69,(IF(BN69&gt;=1,BN69-COUNTIFS($AE69:$AE69,$AC70,AN69:AN69,$AI$2),0)),0)),0)</f>
        <v>0</v>
      </c>
      <c r="BO70" s="1">
        <f>IFERROR(IF($AE70&gt;$AE69,VLOOKUP($AC70+AO$1,STOCK!$F$10:$AB$209,17,0),IF($AE70=$AE69,(IF(BO69&gt;=1,BO69-COUNTIFS($AE69:$AE69,$AC70,AO69:AO69,$AI$2),0)),0)),0)</f>
        <v>0</v>
      </c>
      <c r="BP70" s="1">
        <f>IFERROR(IF($AE70&gt;$AE69,VLOOKUP($AC70+AP$1,STOCK!$F$10:$AB$209,17,0),IF($AE70=$AE69,(IF(BP69&gt;=1,BP69-COUNTIFS($AE69:$AE69,$AC70,AP69:AP69,$AI$2),0)),0)),0)</f>
        <v>0</v>
      </c>
      <c r="BQ70" s="1">
        <f>IFERROR(IF($AE70&gt;$AE69,VLOOKUP($AC70+AQ$1,STOCK!$F$10:$AB$209,17,0),IF($AE70=$AE69,(IF(BQ69&gt;=1,BQ69-COUNTIFS($AE69:$AE69,$AC70,AQ69:AQ69,$AI$2),0)),0)),0)</f>
        <v>0</v>
      </c>
      <c r="BR70" s="1">
        <f>IFERROR(IF($AE70&gt;$AE69,VLOOKUP($AC70+AR$1,STOCK!$F$10:$AB$209,17,0),IF($AE70=$AE69,(IF(BR69&gt;=1,BR69-COUNTIFS($AE69:$AE69,$AC70,AR69:AR69,$AI$2),0)),0)),0)</f>
        <v>0</v>
      </c>
      <c r="BS70" s="1">
        <f>IFERROR(IF($AE70&gt;$AE69,VLOOKUP($AC70+AS$1,STOCK!$F$10:$AB$209,17,0),IF($AE70=$AE69,(IF(BS69&gt;=1,BS69-COUNTIFS($AE69:$AE69,$AC70,AS69:AS69,$AI$2),0)),0)),0)</f>
        <v>0</v>
      </c>
      <c r="BT70" s="1">
        <f>IFERROR(IF($AE70&gt;$AE69,VLOOKUP($AC70+AT$1,STOCK!$F$10:$AB$209,17,0),IF($AE70=$AE69,(IF(BT69&gt;=1,BT69-COUNTIFS($AE69:$AE69,$AC70,AT69:AT69,$AI$2),0)),0)),0)</f>
        <v>0</v>
      </c>
      <c r="BU70" s="1">
        <f>IFERROR(IF($AE70&gt;$AE69,VLOOKUP($AC70+AU$1,STOCK!$F$10:$AB$209,17,0),IF($AE70=$AE69,(IF(BU69&gt;=1,BU69-COUNTIFS($AE69:$AE69,$AC70,AU69:AU69,$AI$2),0)),0)),0)</f>
        <v>0</v>
      </c>
      <c r="BV70" s="1">
        <f>IFERROR(IF($AE70&gt;$AE69,VLOOKUP($AC70+AV$1,STOCK!$F$10:$AB$209,17,0),IF($AE70=$AE69,(IF(BV69&gt;=1,BV69-COUNTIFS($AE69:$AE69,$AC70,AV69:AV69,$AI$2),0)),0)),0)</f>
        <v>0</v>
      </c>
      <c r="BW70" s="1">
        <f>IFERROR(IF($AE70&gt;$AE69,VLOOKUP($AC70+AW$1,STOCK!$F$10:$AB$209,17,0),IF($AE70=$AE69,(IF(BW69&gt;=1,BW69-COUNTIFS($AE69:$AE69,$AC70,AW69:AW69,$AI$2),0)),0)),0)</f>
        <v>0</v>
      </c>
      <c r="BX70" s="1">
        <f>IFERROR(IF($AE70&gt;$AE69,VLOOKUP($AC70+AX$1,STOCK!$F$10:$AB$209,17,0),IF($AE70=$AE69,(IF(BX69&gt;=1,BX69-COUNTIFS($AE69:$AE69,$AC70,AX69:AX69,$AI$2),0)),0)),0)</f>
        <v>0</v>
      </c>
    </row>
    <row r="71" spans="4:76" ht="20.100000000000001" customHeight="1" x14ac:dyDescent="0.25">
      <c r="D71" s="1">
        <v>58</v>
      </c>
      <c r="E71" s="1">
        <f>IFERROR(IF($E$13&gt;=D71,SMALL(STUDENT!$O$8:$O$1507,$E$11+D71),0),0)</f>
        <v>0</v>
      </c>
      <c r="F71" s="10">
        <f t="shared" si="2"/>
        <v>0</v>
      </c>
      <c r="G71" s="10" t="str">
        <f>IFERROR(IF($F71&gt;=1,VLOOKUP($E71,STUDENT!$O$8:$Z$1507,3,0),""),"")</f>
        <v/>
      </c>
      <c r="H71" s="9" t="str">
        <f>IFERROR(IF($F71&gt;=1,VLOOKUP($E71,STUDENT!$O$8:$Z$1507,4,0),""),"")</f>
        <v/>
      </c>
      <c r="I71" s="20" t="str">
        <f t="shared" si="3"/>
        <v/>
      </c>
      <c r="J71" s="20" t="str">
        <f t="shared" si="22"/>
        <v/>
      </c>
      <c r="K71" s="20" t="str">
        <f t="shared" si="22"/>
        <v/>
      </c>
      <c r="L71" s="20" t="str">
        <f t="shared" si="22"/>
        <v/>
      </c>
      <c r="M71" s="20" t="str">
        <f t="shared" si="22"/>
        <v/>
      </c>
      <c r="N71" s="20" t="str">
        <f t="shared" si="22"/>
        <v/>
      </c>
      <c r="O71" s="20" t="str">
        <f t="shared" si="22"/>
        <v/>
      </c>
      <c r="P71" s="20" t="str">
        <f t="shared" si="22"/>
        <v/>
      </c>
      <c r="Q71" s="20" t="str">
        <f t="shared" si="22"/>
        <v/>
      </c>
      <c r="R71" s="20" t="str">
        <f t="shared" si="22"/>
        <v/>
      </c>
      <c r="S71" s="20" t="str">
        <f t="shared" si="22"/>
        <v/>
      </c>
      <c r="T71" s="20" t="str">
        <f t="shared" si="22"/>
        <v/>
      </c>
      <c r="U71" s="20" t="str">
        <f t="shared" si="22"/>
        <v/>
      </c>
      <c r="V71" s="21" t="str">
        <f>IFERROR(IF($F71&gt;=1,VLOOKUP($E71,STUDENT!$O$8:$Z$1507,12,0),""),"")</f>
        <v/>
      </c>
      <c r="W71" s="22"/>
      <c r="AC71" s="1">
        <f t="shared" si="4"/>
        <v>0</v>
      </c>
      <c r="AD71" s="1">
        <f>IFERROR(IF(LEN(AK71)&gt;=1,VLOOKUP(HLOOKUP(AK71,PROFILE!$K$5:$V$8,4,0),PROFILE!$F$1:$G$3,2,0),0),0)</f>
        <v>0</v>
      </c>
      <c r="AE71" s="1">
        <f t="shared" si="5"/>
        <v>0</v>
      </c>
      <c r="AF71" s="1">
        <v>58</v>
      </c>
      <c r="AG71" s="1">
        <f>IFERROR(IF($AG$12&gt;=AF71,SMALL(STUDENT!$O$8:$O$1507,$AG$11+AF71),0),0)</f>
        <v>0</v>
      </c>
      <c r="AH71" s="1">
        <f t="shared" si="6"/>
        <v>0</v>
      </c>
      <c r="AI71" s="1" t="str">
        <f>IFERROR(IF($AH71&gt;=1,VLOOKUP($AG71,STUDENT!$O$8:$Z$1507,3,0),""),"")</f>
        <v/>
      </c>
      <c r="AJ71" s="1" t="str">
        <f>IFERROR(IF($AH71&gt;=1,VLOOKUP($AG71,STUDENT!$O$8:$Z$1507,4,0),""),"")</f>
        <v/>
      </c>
      <c r="AK71" s="1" t="str">
        <f>IFERROR(IF($AH71&gt;=1,VLOOKUP($AG71,STUDENT!$O$8:$Z$1507,6,0),""),"")</f>
        <v/>
      </c>
      <c r="AL71" s="1" t="str">
        <f t="shared" si="7"/>
        <v/>
      </c>
      <c r="AM71" s="1" t="str">
        <f t="shared" si="8"/>
        <v/>
      </c>
      <c r="AN71" s="1" t="str">
        <f t="shared" si="9"/>
        <v/>
      </c>
      <c r="AO71" s="1" t="str">
        <f t="shared" si="10"/>
        <v/>
      </c>
      <c r="AP71" s="1" t="str">
        <f t="shared" si="11"/>
        <v/>
      </c>
      <c r="AQ71" s="1" t="str">
        <f t="shared" si="12"/>
        <v/>
      </c>
      <c r="AR71" s="1" t="str">
        <f t="shared" si="13"/>
        <v/>
      </c>
      <c r="AS71" s="1" t="str">
        <f t="shared" si="14"/>
        <v/>
      </c>
      <c r="AT71" s="1" t="str">
        <f t="shared" si="15"/>
        <v/>
      </c>
      <c r="AU71" s="1" t="str">
        <f t="shared" si="16"/>
        <v/>
      </c>
      <c r="AV71" s="1" t="str">
        <f t="shared" si="17"/>
        <v/>
      </c>
      <c r="AW71" s="1" t="str">
        <f t="shared" si="18"/>
        <v/>
      </c>
      <c r="AX71" s="1" t="str">
        <f t="shared" si="19"/>
        <v/>
      </c>
      <c r="AY71" s="1">
        <f>IFERROR(IF($AE71&gt;$AE70,VLOOKUP($AC71+AL$1,STOCK!$F$10:$AB$209,16,0),IF($AE71=$AE70,(IF(AY70&gt;=1,AY70-COUNTIFS($AE70:$AE70,$AC71,AL70:AL70,$AI$1),0)),0)),0)</f>
        <v>0</v>
      </c>
      <c r="AZ71" s="1">
        <f>IFERROR(IF($AE71&gt;$AE70,VLOOKUP($AC71+AM$1,STOCK!$F$10:$AB$209,16,0),IF($AE71=$AE70,(IF(AZ70&gt;=1,AZ70-COUNTIFS($AE70:$AE70,$AC71,AM70:AM70,$AI$1),0)),0)),0)</f>
        <v>0</v>
      </c>
      <c r="BA71" s="1">
        <f>IFERROR(IF($AE71&gt;$AE70,VLOOKUP($AC71+AN$1,STOCK!$F$10:$AB$209,16,0),IF($AE71=$AE70,(IF(BA70&gt;=1,BA70-COUNTIFS($AE70:$AE70,$AC71,AN70:AN70,$AI$1),0)),0)),0)</f>
        <v>0</v>
      </c>
      <c r="BB71" s="1">
        <f>IFERROR(IF($AE71&gt;$AE70,VLOOKUP($AC71+AO$1,STOCK!$F$10:$AB$209,16,0),IF($AE71=$AE70,(IF(BB70&gt;=1,BB70-COUNTIFS($AE70:$AE70,$AC71,AO70:AO70,$AI$1),0)),0)),0)</f>
        <v>0</v>
      </c>
      <c r="BC71" s="1">
        <f>IFERROR(IF($AE71&gt;$AE70,VLOOKUP($AC71+AP$1,STOCK!$F$10:$AB$209,16,0),IF($AE71=$AE70,(IF(BC70&gt;=1,BC70-COUNTIFS($AE70:$AE70,$AC71,AP70:AP70,$AI$1),0)),0)),0)</f>
        <v>0</v>
      </c>
      <c r="BD71" s="1">
        <f>IFERROR(IF($AE71&gt;$AE70,VLOOKUP($AC71+AQ$1,STOCK!$F$10:$AB$209,16,0),IF($AE71=$AE70,(IF(BD70&gt;=1,BD70-COUNTIFS($AE70:$AE70,$AC71,AQ70:AQ70,$AI$1),0)),0)),0)</f>
        <v>0</v>
      </c>
      <c r="BE71" s="1">
        <f>IFERROR(IF($AE71&gt;$AE70,VLOOKUP($AC71+AR$1,STOCK!$F$10:$AB$209,16,0),IF($AE71=$AE70,(IF(BE70&gt;=1,BE70-COUNTIFS($AE70:$AE70,$AC71,AR70:AR70,$AI$1),0)),0)),0)</f>
        <v>0</v>
      </c>
      <c r="BF71" s="1">
        <f>IFERROR(IF($AE71&gt;$AE70,VLOOKUP($AC71+AS$1,STOCK!$F$10:$AB$209,16,0),IF($AE71=$AE70,(IF(BF70&gt;=1,BF70-COUNTIFS($AE70:$AE70,$AC71,AS70:AS70,$AI$1),0)),0)),0)</f>
        <v>0</v>
      </c>
      <c r="BG71" s="1">
        <f>IFERROR(IF($AE71&gt;$AE70,VLOOKUP($AC71+AT$1,STOCK!$F$10:$AB$209,16,0),IF($AE71=$AE70,(IF(BG70&gt;=1,BG70-COUNTIFS($AE70:$AE70,$AC71,AT70:AT70,$AI$1),0)),0)),0)</f>
        <v>0</v>
      </c>
      <c r="BH71" s="1">
        <f>IFERROR(IF($AE71&gt;$AE70,VLOOKUP($AC71+AU$1,STOCK!$F$10:$AB$209,16,0),IF($AE71=$AE70,(IF(BH70&gt;=1,BH70-COUNTIFS($AE70:$AE70,$AC71,AU70:AU70,$AI$1),0)),0)),0)</f>
        <v>0</v>
      </c>
      <c r="BI71" s="1">
        <f>IFERROR(IF($AE71&gt;$AE70,VLOOKUP($AC71+AV$1,STOCK!$F$10:$AB$209,16,0),IF($AE71=$AE70,(IF(BI70&gt;=1,BI70-COUNTIFS($AE70:$AE70,$AC71,AV70:AV70,$AI$1),0)),0)),0)</f>
        <v>0</v>
      </c>
      <c r="BJ71" s="1">
        <f>IFERROR(IF($AE71&gt;$AE70,VLOOKUP($AC71+AW$1,STOCK!$F$10:$AB$209,16,0),IF($AE71=$AE70,(IF(BJ70&gt;=1,BJ70-COUNTIFS($AE70:$AE70,$AC71,AW70:AW70,$AI$1),0)),0)),0)</f>
        <v>0</v>
      </c>
      <c r="BK71" s="1">
        <f>IFERROR(IF($AE71&gt;$AE70,VLOOKUP($AC71+AX$1,STOCK!$F$10:$AB$209,16,0),IF($AE71=$AE70,(IF(BK70&gt;=1,BK70-COUNTIFS($AE70:$AE70,$AC71,AX70:AX70,$AI$1),0)),0)),0)</f>
        <v>0</v>
      </c>
      <c r="BL71" s="1">
        <f>IFERROR(IF($AE71&gt;$AE70,VLOOKUP($AC71+AL$1,STOCK!$F$10:$AB$209,17,0),IF($AE71=$AE70,(IF(BL70&gt;=1,BL70-COUNTIFS($AE70:$AE70,$AC71,AL70:AL70,$AI$2),0)),0)),0)</f>
        <v>0</v>
      </c>
      <c r="BM71" s="1">
        <f>IFERROR(IF($AE71&gt;$AE70,VLOOKUP($AC71+AM$1,STOCK!$F$10:$AB$209,17,0),IF($AE71=$AE70,(IF(BM70&gt;=1,BM70-COUNTIFS($AE70:$AE70,$AC71,AM70:AM70,$AI$2),0)),0)),0)</f>
        <v>0</v>
      </c>
      <c r="BN71" s="1">
        <f>IFERROR(IF($AE71&gt;$AE70,VLOOKUP($AC71+AN$1,STOCK!$F$10:$AB$209,17,0),IF($AE71=$AE70,(IF(BN70&gt;=1,BN70-COUNTIFS($AE70:$AE70,$AC71,AN70:AN70,$AI$2),0)),0)),0)</f>
        <v>0</v>
      </c>
      <c r="BO71" s="1">
        <f>IFERROR(IF($AE71&gt;$AE70,VLOOKUP($AC71+AO$1,STOCK!$F$10:$AB$209,17,0),IF($AE71=$AE70,(IF(BO70&gt;=1,BO70-COUNTIFS($AE70:$AE70,$AC71,AO70:AO70,$AI$2),0)),0)),0)</f>
        <v>0</v>
      </c>
      <c r="BP71" s="1">
        <f>IFERROR(IF($AE71&gt;$AE70,VLOOKUP($AC71+AP$1,STOCK!$F$10:$AB$209,17,0),IF($AE71=$AE70,(IF(BP70&gt;=1,BP70-COUNTIFS($AE70:$AE70,$AC71,AP70:AP70,$AI$2),0)),0)),0)</f>
        <v>0</v>
      </c>
      <c r="BQ71" s="1">
        <f>IFERROR(IF($AE71&gt;$AE70,VLOOKUP($AC71+AQ$1,STOCK!$F$10:$AB$209,17,0),IF($AE71=$AE70,(IF(BQ70&gt;=1,BQ70-COUNTIFS($AE70:$AE70,$AC71,AQ70:AQ70,$AI$2),0)),0)),0)</f>
        <v>0</v>
      </c>
      <c r="BR71" s="1">
        <f>IFERROR(IF($AE71&gt;$AE70,VLOOKUP($AC71+AR$1,STOCK!$F$10:$AB$209,17,0),IF($AE71=$AE70,(IF(BR70&gt;=1,BR70-COUNTIFS($AE70:$AE70,$AC71,AR70:AR70,$AI$2),0)),0)),0)</f>
        <v>0</v>
      </c>
      <c r="BS71" s="1">
        <f>IFERROR(IF($AE71&gt;$AE70,VLOOKUP($AC71+AS$1,STOCK!$F$10:$AB$209,17,0),IF($AE71=$AE70,(IF(BS70&gt;=1,BS70-COUNTIFS($AE70:$AE70,$AC71,AS70:AS70,$AI$2),0)),0)),0)</f>
        <v>0</v>
      </c>
      <c r="BT71" s="1">
        <f>IFERROR(IF($AE71&gt;$AE70,VLOOKUP($AC71+AT$1,STOCK!$F$10:$AB$209,17,0),IF($AE71=$AE70,(IF(BT70&gt;=1,BT70-COUNTIFS($AE70:$AE70,$AC71,AT70:AT70,$AI$2),0)),0)),0)</f>
        <v>0</v>
      </c>
      <c r="BU71" s="1">
        <f>IFERROR(IF($AE71&gt;$AE70,VLOOKUP($AC71+AU$1,STOCK!$F$10:$AB$209,17,0),IF($AE71=$AE70,(IF(BU70&gt;=1,BU70-COUNTIFS($AE70:$AE70,$AC71,AU70:AU70,$AI$2),0)),0)),0)</f>
        <v>0</v>
      </c>
      <c r="BV71" s="1">
        <f>IFERROR(IF($AE71&gt;$AE70,VLOOKUP($AC71+AV$1,STOCK!$F$10:$AB$209,17,0),IF($AE71=$AE70,(IF(BV70&gt;=1,BV70-COUNTIFS($AE70:$AE70,$AC71,AV70:AV70,$AI$2),0)),0)),0)</f>
        <v>0</v>
      </c>
      <c r="BW71" s="1">
        <f>IFERROR(IF($AE71&gt;$AE70,VLOOKUP($AC71+AW$1,STOCK!$F$10:$AB$209,17,0),IF($AE71=$AE70,(IF(BW70&gt;=1,BW70-COUNTIFS($AE70:$AE70,$AC71,AW70:AW70,$AI$2),0)),0)),0)</f>
        <v>0</v>
      </c>
      <c r="BX71" s="1">
        <f>IFERROR(IF($AE71&gt;$AE70,VLOOKUP($AC71+AX$1,STOCK!$F$10:$AB$209,17,0),IF($AE71=$AE70,(IF(BX70&gt;=1,BX70-COUNTIFS($AE70:$AE70,$AC71,AX70:AX70,$AI$2),0)),0)),0)</f>
        <v>0</v>
      </c>
    </row>
    <row r="72" spans="4:76" ht="20.100000000000001" customHeight="1" x14ac:dyDescent="0.25">
      <c r="D72" s="1">
        <v>59</v>
      </c>
      <c r="E72" s="1">
        <f>IFERROR(IF($E$13&gt;=D72,SMALL(STUDENT!$O$8:$O$1507,$E$11+D72),0),0)</f>
        <v>0</v>
      </c>
      <c r="F72" s="10">
        <f t="shared" si="2"/>
        <v>0</v>
      </c>
      <c r="G72" s="10" t="str">
        <f>IFERROR(IF($F72&gt;=1,VLOOKUP($E72,STUDENT!$O$8:$Z$1507,3,0),""),"")</f>
        <v/>
      </c>
      <c r="H72" s="9" t="str">
        <f>IFERROR(IF($F72&gt;=1,VLOOKUP($E72,STUDENT!$O$8:$Z$1507,4,0),""),"")</f>
        <v/>
      </c>
      <c r="I72" s="20" t="str">
        <f t="shared" si="3"/>
        <v/>
      </c>
      <c r="J72" s="20" t="str">
        <f t="shared" si="22"/>
        <v/>
      </c>
      <c r="K72" s="20" t="str">
        <f t="shared" si="22"/>
        <v/>
      </c>
      <c r="L72" s="20" t="str">
        <f t="shared" si="22"/>
        <v/>
      </c>
      <c r="M72" s="20" t="str">
        <f t="shared" si="22"/>
        <v/>
      </c>
      <c r="N72" s="20" t="str">
        <f t="shared" si="22"/>
        <v/>
      </c>
      <c r="O72" s="20" t="str">
        <f t="shared" si="22"/>
        <v/>
      </c>
      <c r="P72" s="20" t="str">
        <f t="shared" si="22"/>
        <v/>
      </c>
      <c r="Q72" s="20" t="str">
        <f t="shared" si="22"/>
        <v/>
      </c>
      <c r="R72" s="20" t="str">
        <f t="shared" si="22"/>
        <v/>
      </c>
      <c r="S72" s="20" t="str">
        <f t="shared" si="22"/>
        <v/>
      </c>
      <c r="T72" s="20" t="str">
        <f t="shared" si="22"/>
        <v/>
      </c>
      <c r="U72" s="20" t="str">
        <f t="shared" si="22"/>
        <v/>
      </c>
      <c r="V72" s="21" t="str">
        <f>IFERROR(IF($F72&gt;=1,VLOOKUP($E72,STUDENT!$O$8:$Z$1507,12,0),""),"")</f>
        <v/>
      </c>
      <c r="W72" s="22"/>
      <c r="AC72" s="1">
        <f t="shared" si="4"/>
        <v>0</v>
      </c>
      <c r="AD72" s="1">
        <f>IFERROR(IF(LEN(AK72)&gt;=1,VLOOKUP(HLOOKUP(AK72,PROFILE!$K$5:$V$8,4,0),PROFILE!$F$1:$G$3,2,0),0),0)</f>
        <v>0</v>
      </c>
      <c r="AE72" s="1">
        <f t="shared" si="5"/>
        <v>0</v>
      </c>
      <c r="AF72" s="1">
        <v>59</v>
      </c>
      <c r="AG72" s="1">
        <f>IFERROR(IF($AG$12&gt;=AF72,SMALL(STUDENT!$O$8:$O$1507,$AG$11+AF72),0),0)</f>
        <v>0</v>
      </c>
      <c r="AH72" s="1">
        <f t="shared" si="6"/>
        <v>0</v>
      </c>
      <c r="AI72" s="1" t="str">
        <f>IFERROR(IF($AH72&gt;=1,VLOOKUP($AG72,STUDENT!$O$8:$Z$1507,3,0),""),"")</f>
        <v/>
      </c>
      <c r="AJ72" s="1" t="str">
        <f>IFERROR(IF($AH72&gt;=1,VLOOKUP($AG72,STUDENT!$O$8:$Z$1507,4,0),""),"")</f>
        <v/>
      </c>
      <c r="AK72" s="1" t="str">
        <f>IFERROR(IF($AH72&gt;=1,VLOOKUP($AG72,STUDENT!$O$8:$Z$1507,6,0),""),"")</f>
        <v/>
      </c>
      <c r="AL72" s="1" t="str">
        <f t="shared" si="7"/>
        <v/>
      </c>
      <c r="AM72" s="1" t="str">
        <f t="shared" si="8"/>
        <v/>
      </c>
      <c r="AN72" s="1" t="str">
        <f t="shared" si="9"/>
        <v/>
      </c>
      <c r="AO72" s="1" t="str">
        <f t="shared" si="10"/>
        <v/>
      </c>
      <c r="AP72" s="1" t="str">
        <f t="shared" si="11"/>
        <v/>
      </c>
      <c r="AQ72" s="1" t="str">
        <f t="shared" si="12"/>
        <v/>
      </c>
      <c r="AR72" s="1" t="str">
        <f t="shared" si="13"/>
        <v/>
      </c>
      <c r="AS72" s="1" t="str">
        <f t="shared" si="14"/>
        <v/>
      </c>
      <c r="AT72" s="1" t="str">
        <f t="shared" si="15"/>
        <v/>
      </c>
      <c r="AU72" s="1" t="str">
        <f t="shared" si="16"/>
        <v/>
      </c>
      <c r="AV72" s="1" t="str">
        <f t="shared" si="17"/>
        <v/>
      </c>
      <c r="AW72" s="1" t="str">
        <f t="shared" si="18"/>
        <v/>
      </c>
      <c r="AX72" s="1" t="str">
        <f t="shared" si="19"/>
        <v/>
      </c>
      <c r="AY72" s="1">
        <f>IFERROR(IF($AE72&gt;$AE71,VLOOKUP($AC72+AL$1,STOCK!$F$10:$AB$209,16,0),IF($AE72=$AE71,(IF(AY71&gt;=1,AY71-COUNTIFS($AE71:$AE71,$AC72,AL71:AL71,$AI$1),0)),0)),0)</f>
        <v>0</v>
      </c>
      <c r="AZ72" s="1">
        <f>IFERROR(IF($AE72&gt;$AE71,VLOOKUP($AC72+AM$1,STOCK!$F$10:$AB$209,16,0),IF($AE72=$AE71,(IF(AZ71&gt;=1,AZ71-COUNTIFS($AE71:$AE71,$AC72,AM71:AM71,$AI$1),0)),0)),0)</f>
        <v>0</v>
      </c>
      <c r="BA72" s="1">
        <f>IFERROR(IF($AE72&gt;$AE71,VLOOKUP($AC72+AN$1,STOCK!$F$10:$AB$209,16,0),IF($AE72=$AE71,(IF(BA71&gt;=1,BA71-COUNTIFS($AE71:$AE71,$AC72,AN71:AN71,$AI$1),0)),0)),0)</f>
        <v>0</v>
      </c>
      <c r="BB72" s="1">
        <f>IFERROR(IF($AE72&gt;$AE71,VLOOKUP($AC72+AO$1,STOCK!$F$10:$AB$209,16,0),IF($AE72=$AE71,(IF(BB71&gt;=1,BB71-COUNTIFS($AE71:$AE71,$AC72,AO71:AO71,$AI$1),0)),0)),0)</f>
        <v>0</v>
      </c>
      <c r="BC72" s="1">
        <f>IFERROR(IF($AE72&gt;$AE71,VLOOKUP($AC72+AP$1,STOCK!$F$10:$AB$209,16,0),IF($AE72=$AE71,(IF(BC71&gt;=1,BC71-COUNTIFS($AE71:$AE71,$AC72,AP71:AP71,$AI$1),0)),0)),0)</f>
        <v>0</v>
      </c>
      <c r="BD72" s="1">
        <f>IFERROR(IF($AE72&gt;$AE71,VLOOKUP($AC72+AQ$1,STOCK!$F$10:$AB$209,16,0),IF($AE72=$AE71,(IF(BD71&gt;=1,BD71-COUNTIFS($AE71:$AE71,$AC72,AQ71:AQ71,$AI$1),0)),0)),0)</f>
        <v>0</v>
      </c>
      <c r="BE72" s="1">
        <f>IFERROR(IF($AE72&gt;$AE71,VLOOKUP($AC72+AR$1,STOCK!$F$10:$AB$209,16,0),IF($AE72=$AE71,(IF(BE71&gt;=1,BE71-COUNTIFS($AE71:$AE71,$AC72,AR71:AR71,$AI$1),0)),0)),0)</f>
        <v>0</v>
      </c>
      <c r="BF72" s="1">
        <f>IFERROR(IF($AE72&gt;$AE71,VLOOKUP($AC72+AS$1,STOCK!$F$10:$AB$209,16,0),IF($AE72=$AE71,(IF(BF71&gt;=1,BF71-COUNTIFS($AE71:$AE71,$AC72,AS71:AS71,$AI$1),0)),0)),0)</f>
        <v>0</v>
      </c>
      <c r="BG72" s="1">
        <f>IFERROR(IF($AE72&gt;$AE71,VLOOKUP($AC72+AT$1,STOCK!$F$10:$AB$209,16,0),IF($AE72=$AE71,(IF(BG71&gt;=1,BG71-COUNTIFS($AE71:$AE71,$AC72,AT71:AT71,$AI$1),0)),0)),0)</f>
        <v>0</v>
      </c>
      <c r="BH72" s="1">
        <f>IFERROR(IF($AE72&gt;$AE71,VLOOKUP($AC72+AU$1,STOCK!$F$10:$AB$209,16,0),IF($AE72=$AE71,(IF(BH71&gt;=1,BH71-COUNTIFS($AE71:$AE71,$AC72,AU71:AU71,$AI$1),0)),0)),0)</f>
        <v>0</v>
      </c>
      <c r="BI72" s="1">
        <f>IFERROR(IF($AE72&gt;$AE71,VLOOKUP($AC72+AV$1,STOCK!$F$10:$AB$209,16,0),IF($AE72=$AE71,(IF(BI71&gt;=1,BI71-COUNTIFS($AE71:$AE71,$AC72,AV71:AV71,$AI$1),0)),0)),0)</f>
        <v>0</v>
      </c>
      <c r="BJ72" s="1">
        <f>IFERROR(IF($AE72&gt;$AE71,VLOOKUP($AC72+AW$1,STOCK!$F$10:$AB$209,16,0),IF($AE72=$AE71,(IF(BJ71&gt;=1,BJ71-COUNTIFS($AE71:$AE71,$AC72,AW71:AW71,$AI$1),0)),0)),0)</f>
        <v>0</v>
      </c>
      <c r="BK72" s="1">
        <f>IFERROR(IF($AE72&gt;$AE71,VLOOKUP($AC72+AX$1,STOCK!$F$10:$AB$209,16,0),IF($AE72=$AE71,(IF(BK71&gt;=1,BK71-COUNTIFS($AE71:$AE71,$AC72,AX71:AX71,$AI$1),0)),0)),0)</f>
        <v>0</v>
      </c>
      <c r="BL72" s="1">
        <f>IFERROR(IF($AE72&gt;$AE71,VLOOKUP($AC72+AL$1,STOCK!$F$10:$AB$209,17,0),IF($AE72=$AE71,(IF(BL71&gt;=1,BL71-COUNTIFS($AE71:$AE71,$AC72,AL71:AL71,$AI$2),0)),0)),0)</f>
        <v>0</v>
      </c>
      <c r="BM72" s="1">
        <f>IFERROR(IF($AE72&gt;$AE71,VLOOKUP($AC72+AM$1,STOCK!$F$10:$AB$209,17,0),IF($AE72=$AE71,(IF(BM71&gt;=1,BM71-COUNTIFS($AE71:$AE71,$AC72,AM71:AM71,$AI$2),0)),0)),0)</f>
        <v>0</v>
      </c>
      <c r="BN72" s="1">
        <f>IFERROR(IF($AE72&gt;$AE71,VLOOKUP($AC72+AN$1,STOCK!$F$10:$AB$209,17,0),IF($AE72=$AE71,(IF(BN71&gt;=1,BN71-COUNTIFS($AE71:$AE71,$AC72,AN71:AN71,$AI$2),0)),0)),0)</f>
        <v>0</v>
      </c>
      <c r="BO72" s="1">
        <f>IFERROR(IF($AE72&gt;$AE71,VLOOKUP($AC72+AO$1,STOCK!$F$10:$AB$209,17,0),IF($AE72=$AE71,(IF(BO71&gt;=1,BO71-COUNTIFS($AE71:$AE71,$AC72,AO71:AO71,$AI$2),0)),0)),0)</f>
        <v>0</v>
      </c>
      <c r="BP72" s="1">
        <f>IFERROR(IF($AE72&gt;$AE71,VLOOKUP($AC72+AP$1,STOCK!$F$10:$AB$209,17,0),IF($AE72=$AE71,(IF(BP71&gt;=1,BP71-COUNTIFS($AE71:$AE71,$AC72,AP71:AP71,$AI$2),0)),0)),0)</f>
        <v>0</v>
      </c>
      <c r="BQ72" s="1">
        <f>IFERROR(IF($AE72&gt;$AE71,VLOOKUP($AC72+AQ$1,STOCK!$F$10:$AB$209,17,0),IF($AE72=$AE71,(IF(BQ71&gt;=1,BQ71-COUNTIFS($AE71:$AE71,$AC72,AQ71:AQ71,$AI$2),0)),0)),0)</f>
        <v>0</v>
      </c>
      <c r="BR72" s="1">
        <f>IFERROR(IF($AE72&gt;$AE71,VLOOKUP($AC72+AR$1,STOCK!$F$10:$AB$209,17,0),IF($AE72=$AE71,(IF(BR71&gt;=1,BR71-COUNTIFS($AE71:$AE71,$AC72,AR71:AR71,$AI$2),0)),0)),0)</f>
        <v>0</v>
      </c>
      <c r="BS72" s="1">
        <f>IFERROR(IF($AE72&gt;$AE71,VLOOKUP($AC72+AS$1,STOCK!$F$10:$AB$209,17,0),IF($AE72=$AE71,(IF(BS71&gt;=1,BS71-COUNTIFS($AE71:$AE71,$AC72,AS71:AS71,$AI$2),0)),0)),0)</f>
        <v>0</v>
      </c>
      <c r="BT72" s="1">
        <f>IFERROR(IF($AE72&gt;$AE71,VLOOKUP($AC72+AT$1,STOCK!$F$10:$AB$209,17,0),IF($AE72=$AE71,(IF(BT71&gt;=1,BT71-COUNTIFS($AE71:$AE71,$AC72,AT71:AT71,$AI$2),0)),0)),0)</f>
        <v>0</v>
      </c>
      <c r="BU72" s="1">
        <f>IFERROR(IF($AE72&gt;$AE71,VLOOKUP($AC72+AU$1,STOCK!$F$10:$AB$209,17,0),IF($AE72=$AE71,(IF(BU71&gt;=1,BU71-COUNTIFS($AE71:$AE71,$AC72,AU71:AU71,$AI$2),0)),0)),0)</f>
        <v>0</v>
      </c>
      <c r="BV72" s="1">
        <f>IFERROR(IF($AE72&gt;$AE71,VLOOKUP($AC72+AV$1,STOCK!$F$10:$AB$209,17,0),IF($AE72=$AE71,(IF(BV71&gt;=1,BV71-COUNTIFS($AE71:$AE71,$AC72,AV71:AV71,$AI$2),0)),0)),0)</f>
        <v>0</v>
      </c>
      <c r="BW72" s="1">
        <f>IFERROR(IF($AE72&gt;$AE71,VLOOKUP($AC72+AW$1,STOCK!$F$10:$AB$209,17,0),IF($AE72=$AE71,(IF(BW71&gt;=1,BW71-COUNTIFS($AE71:$AE71,$AC72,AW71:AW71,$AI$2),0)),0)),0)</f>
        <v>0</v>
      </c>
      <c r="BX72" s="1">
        <f>IFERROR(IF($AE72&gt;$AE71,VLOOKUP($AC72+AX$1,STOCK!$F$10:$AB$209,17,0),IF($AE72=$AE71,(IF(BX71&gt;=1,BX71-COUNTIFS($AE71:$AE71,$AC72,AX71:AX71,$AI$2),0)),0)),0)</f>
        <v>0</v>
      </c>
    </row>
    <row r="73" spans="4:76" ht="20.100000000000001" customHeight="1" x14ac:dyDescent="0.25">
      <c r="D73" s="1">
        <v>60</v>
      </c>
      <c r="E73" s="1">
        <f>IFERROR(IF($E$13&gt;=D73,SMALL(STUDENT!$O$8:$O$1507,$E$11+D73),0),0)</f>
        <v>0</v>
      </c>
      <c r="F73" s="10">
        <f t="shared" si="2"/>
        <v>0</v>
      </c>
      <c r="G73" s="10" t="str">
        <f>IFERROR(IF($F73&gt;=1,VLOOKUP($E73,STUDENT!$O$8:$Z$1507,3,0),""),"")</f>
        <v/>
      </c>
      <c r="H73" s="9" t="str">
        <f>IFERROR(IF($F73&gt;=1,VLOOKUP($E73,STUDENT!$O$8:$Z$1507,4,0),""),"")</f>
        <v/>
      </c>
      <c r="I73" s="20" t="str">
        <f t="shared" si="3"/>
        <v/>
      </c>
      <c r="J73" s="20" t="str">
        <f t="shared" si="22"/>
        <v/>
      </c>
      <c r="K73" s="20" t="str">
        <f t="shared" si="22"/>
        <v/>
      </c>
      <c r="L73" s="20" t="str">
        <f t="shared" si="22"/>
        <v/>
      </c>
      <c r="M73" s="20" t="str">
        <f t="shared" si="22"/>
        <v/>
      </c>
      <c r="N73" s="20" t="str">
        <f t="shared" si="22"/>
        <v/>
      </c>
      <c r="O73" s="20" t="str">
        <f t="shared" si="22"/>
        <v/>
      </c>
      <c r="P73" s="20" t="str">
        <f t="shared" si="22"/>
        <v/>
      </c>
      <c r="Q73" s="20" t="str">
        <f t="shared" si="22"/>
        <v/>
      </c>
      <c r="R73" s="20" t="str">
        <f t="shared" si="22"/>
        <v/>
      </c>
      <c r="S73" s="20" t="str">
        <f t="shared" si="22"/>
        <v/>
      </c>
      <c r="T73" s="20" t="str">
        <f t="shared" si="22"/>
        <v/>
      </c>
      <c r="U73" s="20" t="str">
        <f t="shared" si="22"/>
        <v/>
      </c>
      <c r="V73" s="21" t="str">
        <f>IFERROR(IF($F73&gt;=1,VLOOKUP($E73,STUDENT!$O$8:$Z$1507,12,0),""),"")</f>
        <v/>
      </c>
      <c r="W73" s="22"/>
      <c r="AC73" s="1">
        <f t="shared" si="4"/>
        <v>0</v>
      </c>
      <c r="AD73" s="1">
        <f>IFERROR(IF(LEN(AK73)&gt;=1,VLOOKUP(HLOOKUP(AK73,PROFILE!$K$5:$V$8,4,0),PROFILE!$F$1:$G$3,2,0),0),0)</f>
        <v>0</v>
      </c>
      <c r="AE73" s="1">
        <f t="shared" si="5"/>
        <v>0</v>
      </c>
      <c r="AF73" s="1">
        <v>60</v>
      </c>
      <c r="AG73" s="1">
        <f>IFERROR(IF($AG$12&gt;=AF73,SMALL(STUDENT!$O$8:$O$1507,$AG$11+AF73),0),0)</f>
        <v>0</v>
      </c>
      <c r="AH73" s="1">
        <f t="shared" si="6"/>
        <v>0</v>
      </c>
      <c r="AI73" s="1" t="str">
        <f>IFERROR(IF($AH73&gt;=1,VLOOKUP($AG73,STUDENT!$O$8:$Z$1507,3,0),""),"")</f>
        <v/>
      </c>
      <c r="AJ73" s="1" t="str">
        <f>IFERROR(IF($AH73&gt;=1,VLOOKUP($AG73,STUDENT!$O$8:$Z$1507,4,0),""),"")</f>
        <v/>
      </c>
      <c r="AK73" s="1" t="str">
        <f>IFERROR(IF($AH73&gt;=1,VLOOKUP($AG73,STUDENT!$O$8:$Z$1507,6,0),""),"")</f>
        <v/>
      </c>
      <c r="AL73" s="1" t="str">
        <f t="shared" si="7"/>
        <v/>
      </c>
      <c r="AM73" s="1" t="str">
        <f t="shared" si="8"/>
        <v/>
      </c>
      <c r="AN73" s="1" t="str">
        <f t="shared" si="9"/>
        <v/>
      </c>
      <c r="AO73" s="1" t="str">
        <f t="shared" si="10"/>
        <v/>
      </c>
      <c r="AP73" s="1" t="str">
        <f t="shared" si="11"/>
        <v/>
      </c>
      <c r="AQ73" s="1" t="str">
        <f t="shared" si="12"/>
        <v/>
      </c>
      <c r="AR73" s="1" t="str">
        <f t="shared" si="13"/>
        <v/>
      </c>
      <c r="AS73" s="1" t="str">
        <f t="shared" si="14"/>
        <v/>
      </c>
      <c r="AT73" s="1" t="str">
        <f t="shared" si="15"/>
        <v/>
      </c>
      <c r="AU73" s="1" t="str">
        <f t="shared" si="16"/>
        <v/>
      </c>
      <c r="AV73" s="1" t="str">
        <f t="shared" si="17"/>
        <v/>
      </c>
      <c r="AW73" s="1" t="str">
        <f t="shared" si="18"/>
        <v/>
      </c>
      <c r="AX73" s="1" t="str">
        <f t="shared" si="19"/>
        <v/>
      </c>
      <c r="AY73" s="1">
        <f>IFERROR(IF($AE73&gt;$AE72,VLOOKUP($AC73+AL$1,STOCK!$F$10:$AB$209,16,0),IF($AE73=$AE72,(IF(AY72&gt;=1,AY72-COUNTIFS($AE72:$AE72,$AC73,AL72:AL72,$AI$1),0)),0)),0)</f>
        <v>0</v>
      </c>
      <c r="AZ73" s="1">
        <f>IFERROR(IF($AE73&gt;$AE72,VLOOKUP($AC73+AM$1,STOCK!$F$10:$AB$209,16,0),IF($AE73=$AE72,(IF(AZ72&gt;=1,AZ72-COUNTIFS($AE72:$AE72,$AC73,AM72:AM72,$AI$1),0)),0)),0)</f>
        <v>0</v>
      </c>
      <c r="BA73" s="1">
        <f>IFERROR(IF($AE73&gt;$AE72,VLOOKUP($AC73+AN$1,STOCK!$F$10:$AB$209,16,0),IF($AE73=$AE72,(IF(BA72&gt;=1,BA72-COUNTIFS($AE72:$AE72,$AC73,AN72:AN72,$AI$1),0)),0)),0)</f>
        <v>0</v>
      </c>
      <c r="BB73" s="1">
        <f>IFERROR(IF($AE73&gt;$AE72,VLOOKUP($AC73+AO$1,STOCK!$F$10:$AB$209,16,0),IF($AE73=$AE72,(IF(BB72&gt;=1,BB72-COUNTIFS($AE72:$AE72,$AC73,AO72:AO72,$AI$1),0)),0)),0)</f>
        <v>0</v>
      </c>
      <c r="BC73" s="1">
        <f>IFERROR(IF($AE73&gt;$AE72,VLOOKUP($AC73+AP$1,STOCK!$F$10:$AB$209,16,0),IF($AE73=$AE72,(IF(BC72&gt;=1,BC72-COUNTIFS($AE72:$AE72,$AC73,AP72:AP72,$AI$1),0)),0)),0)</f>
        <v>0</v>
      </c>
      <c r="BD73" s="1">
        <f>IFERROR(IF($AE73&gt;$AE72,VLOOKUP($AC73+AQ$1,STOCK!$F$10:$AB$209,16,0),IF($AE73=$AE72,(IF(BD72&gt;=1,BD72-COUNTIFS($AE72:$AE72,$AC73,AQ72:AQ72,$AI$1),0)),0)),0)</f>
        <v>0</v>
      </c>
      <c r="BE73" s="1">
        <f>IFERROR(IF($AE73&gt;$AE72,VLOOKUP($AC73+AR$1,STOCK!$F$10:$AB$209,16,0),IF($AE73=$AE72,(IF(BE72&gt;=1,BE72-COUNTIFS($AE72:$AE72,$AC73,AR72:AR72,$AI$1),0)),0)),0)</f>
        <v>0</v>
      </c>
      <c r="BF73" s="1">
        <f>IFERROR(IF($AE73&gt;$AE72,VLOOKUP($AC73+AS$1,STOCK!$F$10:$AB$209,16,0),IF($AE73=$AE72,(IF(BF72&gt;=1,BF72-COUNTIFS($AE72:$AE72,$AC73,AS72:AS72,$AI$1),0)),0)),0)</f>
        <v>0</v>
      </c>
      <c r="BG73" s="1">
        <f>IFERROR(IF($AE73&gt;$AE72,VLOOKUP($AC73+AT$1,STOCK!$F$10:$AB$209,16,0),IF($AE73=$AE72,(IF(BG72&gt;=1,BG72-COUNTIFS($AE72:$AE72,$AC73,AT72:AT72,$AI$1),0)),0)),0)</f>
        <v>0</v>
      </c>
      <c r="BH73" s="1">
        <f>IFERROR(IF($AE73&gt;$AE72,VLOOKUP($AC73+AU$1,STOCK!$F$10:$AB$209,16,0),IF($AE73=$AE72,(IF(BH72&gt;=1,BH72-COUNTIFS($AE72:$AE72,$AC73,AU72:AU72,$AI$1),0)),0)),0)</f>
        <v>0</v>
      </c>
      <c r="BI73" s="1">
        <f>IFERROR(IF($AE73&gt;$AE72,VLOOKUP($AC73+AV$1,STOCK!$F$10:$AB$209,16,0),IF($AE73=$AE72,(IF(BI72&gt;=1,BI72-COUNTIFS($AE72:$AE72,$AC73,AV72:AV72,$AI$1),0)),0)),0)</f>
        <v>0</v>
      </c>
      <c r="BJ73" s="1">
        <f>IFERROR(IF($AE73&gt;$AE72,VLOOKUP($AC73+AW$1,STOCK!$F$10:$AB$209,16,0),IF($AE73=$AE72,(IF(BJ72&gt;=1,BJ72-COUNTIFS($AE72:$AE72,$AC73,AW72:AW72,$AI$1),0)),0)),0)</f>
        <v>0</v>
      </c>
      <c r="BK73" s="1">
        <f>IFERROR(IF($AE73&gt;$AE72,VLOOKUP($AC73+AX$1,STOCK!$F$10:$AB$209,16,0),IF($AE73=$AE72,(IF(BK72&gt;=1,BK72-COUNTIFS($AE72:$AE72,$AC73,AX72:AX72,$AI$1),0)),0)),0)</f>
        <v>0</v>
      </c>
      <c r="BL73" s="1">
        <f>IFERROR(IF($AE73&gt;$AE72,VLOOKUP($AC73+AL$1,STOCK!$F$10:$AB$209,17,0),IF($AE73=$AE72,(IF(BL72&gt;=1,BL72-COUNTIFS($AE72:$AE72,$AC73,AL72:AL72,$AI$2),0)),0)),0)</f>
        <v>0</v>
      </c>
      <c r="BM73" s="1">
        <f>IFERROR(IF($AE73&gt;$AE72,VLOOKUP($AC73+AM$1,STOCK!$F$10:$AB$209,17,0),IF($AE73=$AE72,(IF(BM72&gt;=1,BM72-COUNTIFS($AE72:$AE72,$AC73,AM72:AM72,$AI$2),0)),0)),0)</f>
        <v>0</v>
      </c>
      <c r="BN73" s="1">
        <f>IFERROR(IF($AE73&gt;$AE72,VLOOKUP($AC73+AN$1,STOCK!$F$10:$AB$209,17,0),IF($AE73=$AE72,(IF(BN72&gt;=1,BN72-COUNTIFS($AE72:$AE72,$AC73,AN72:AN72,$AI$2),0)),0)),0)</f>
        <v>0</v>
      </c>
      <c r="BO73" s="1">
        <f>IFERROR(IF($AE73&gt;$AE72,VLOOKUP($AC73+AO$1,STOCK!$F$10:$AB$209,17,0),IF($AE73=$AE72,(IF(BO72&gt;=1,BO72-COUNTIFS($AE72:$AE72,$AC73,AO72:AO72,$AI$2),0)),0)),0)</f>
        <v>0</v>
      </c>
      <c r="BP73" s="1">
        <f>IFERROR(IF($AE73&gt;$AE72,VLOOKUP($AC73+AP$1,STOCK!$F$10:$AB$209,17,0),IF($AE73=$AE72,(IF(BP72&gt;=1,BP72-COUNTIFS($AE72:$AE72,$AC73,AP72:AP72,$AI$2),0)),0)),0)</f>
        <v>0</v>
      </c>
      <c r="BQ73" s="1">
        <f>IFERROR(IF($AE73&gt;$AE72,VLOOKUP($AC73+AQ$1,STOCK!$F$10:$AB$209,17,0),IF($AE73=$AE72,(IF(BQ72&gt;=1,BQ72-COUNTIFS($AE72:$AE72,$AC73,AQ72:AQ72,$AI$2),0)),0)),0)</f>
        <v>0</v>
      </c>
      <c r="BR73" s="1">
        <f>IFERROR(IF($AE73&gt;$AE72,VLOOKUP($AC73+AR$1,STOCK!$F$10:$AB$209,17,0),IF($AE73=$AE72,(IF(BR72&gt;=1,BR72-COUNTIFS($AE72:$AE72,$AC73,AR72:AR72,$AI$2),0)),0)),0)</f>
        <v>0</v>
      </c>
      <c r="BS73" s="1">
        <f>IFERROR(IF($AE73&gt;$AE72,VLOOKUP($AC73+AS$1,STOCK!$F$10:$AB$209,17,0),IF($AE73=$AE72,(IF(BS72&gt;=1,BS72-COUNTIFS($AE72:$AE72,$AC73,AS72:AS72,$AI$2),0)),0)),0)</f>
        <v>0</v>
      </c>
      <c r="BT73" s="1">
        <f>IFERROR(IF($AE73&gt;$AE72,VLOOKUP($AC73+AT$1,STOCK!$F$10:$AB$209,17,0),IF($AE73=$AE72,(IF(BT72&gt;=1,BT72-COUNTIFS($AE72:$AE72,$AC73,AT72:AT72,$AI$2),0)),0)),0)</f>
        <v>0</v>
      </c>
      <c r="BU73" s="1">
        <f>IFERROR(IF($AE73&gt;$AE72,VLOOKUP($AC73+AU$1,STOCK!$F$10:$AB$209,17,0),IF($AE73=$AE72,(IF(BU72&gt;=1,BU72-COUNTIFS($AE72:$AE72,$AC73,AU72:AU72,$AI$2),0)),0)),0)</f>
        <v>0</v>
      </c>
      <c r="BV73" s="1">
        <f>IFERROR(IF($AE73&gt;$AE72,VLOOKUP($AC73+AV$1,STOCK!$F$10:$AB$209,17,0),IF($AE73=$AE72,(IF(BV72&gt;=1,BV72-COUNTIFS($AE72:$AE72,$AC73,AV72:AV72,$AI$2),0)),0)),0)</f>
        <v>0</v>
      </c>
      <c r="BW73" s="1">
        <f>IFERROR(IF($AE73&gt;$AE72,VLOOKUP($AC73+AW$1,STOCK!$F$10:$AB$209,17,0),IF($AE73=$AE72,(IF(BW72&gt;=1,BW72-COUNTIFS($AE72:$AE72,$AC73,AW72:AW72,$AI$2),0)),0)),0)</f>
        <v>0</v>
      </c>
      <c r="BX73" s="1">
        <f>IFERROR(IF($AE73&gt;$AE72,VLOOKUP($AC73+AX$1,STOCK!$F$10:$AB$209,17,0),IF($AE73=$AE72,(IF(BX72&gt;=1,BX72-COUNTIFS($AE72:$AE72,$AC73,AX72:AX72,$AI$2),0)),0)),0)</f>
        <v>0</v>
      </c>
    </row>
    <row r="74" spans="4:76" ht="20.100000000000001" customHeight="1" x14ac:dyDescent="0.25">
      <c r="D74" s="1">
        <v>61</v>
      </c>
      <c r="E74" s="1">
        <f>IFERROR(IF($E$13&gt;=D74,SMALL(STUDENT!$O$8:$O$1507,$E$11+D74),0),0)</f>
        <v>0</v>
      </c>
      <c r="F74" s="10">
        <f t="shared" si="2"/>
        <v>0</v>
      </c>
      <c r="G74" s="10" t="str">
        <f>IFERROR(IF($F74&gt;=1,VLOOKUP($E74,STUDENT!$O$8:$Z$1507,3,0),""),"")</f>
        <v/>
      </c>
      <c r="H74" s="9" t="str">
        <f>IFERROR(IF($F74&gt;=1,VLOOKUP($E74,STUDENT!$O$8:$Z$1507,4,0),""),"")</f>
        <v/>
      </c>
      <c r="I74" s="20" t="str">
        <f t="shared" si="3"/>
        <v/>
      </c>
      <c r="J74" s="20" t="str">
        <f t="shared" si="22"/>
        <v/>
      </c>
      <c r="K74" s="20" t="str">
        <f t="shared" si="22"/>
        <v/>
      </c>
      <c r="L74" s="20" t="str">
        <f t="shared" si="22"/>
        <v/>
      </c>
      <c r="M74" s="20" t="str">
        <f t="shared" si="22"/>
        <v/>
      </c>
      <c r="N74" s="20" t="str">
        <f t="shared" si="22"/>
        <v/>
      </c>
      <c r="O74" s="20" t="str">
        <f t="shared" si="22"/>
        <v/>
      </c>
      <c r="P74" s="20" t="str">
        <f t="shared" si="22"/>
        <v/>
      </c>
      <c r="Q74" s="20" t="str">
        <f t="shared" si="22"/>
        <v/>
      </c>
      <c r="R74" s="20" t="str">
        <f t="shared" si="22"/>
        <v/>
      </c>
      <c r="S74" s="20" t="str">
        <f t="shared" si="22"/>
        <v/>
      </c>
      <c r="T74" s="20" t="str">
        <f t="shared" si="22"/>
        <v/>
      </c>
      <c r="U74" s="20" t="str">
        <f t="shared" si="22"/>
        <v/>
      </c>
      <c r="V74" s="21" t="str">
        <f>IFERROR(IF($F74&gt;=1,VLOOKUP($E74,STUDENT!$O$8:$Z$1507,12,0),""),"")</f>
        <v/>
      </c>
      <c r="W74" s="22"/>
      <c r="AC74" s="1">
        <f t="shared" si="4"/>
        <v>0</v>
      </c>
      <c r="AD74" s="1">
        <f>IFERROR(IF(LEN(AK74)&gt;=1,VLOOKUP(HLOOKUP(AK74,PROFILE!$K$5:$V$8,4,0),PROFILE!$F$1:$G$3,2,0),0),0)</f>
        <v>0</v>
      </c>
      <c r="AE74" s="1">
        <f t="shared" si="5"/>
        <v>0</v>
      </c>
      <c r="AF74" s="1">
        <v>61</v>
      </c>
      <c r="AG74" s="1">
        <f>IFERROR(IF($AG$12&gt;=AF74,SMALL(STUDENT!$O$8:$O$1507,$AG$11+AF74),0),0)</f>
        <v>0</v>
      </c>
      <c r="AH74" s="1">
        <f t="shared" si="6"/>
        <v>0</v>
      </c>
      <c r="AI74" s="1" t="str">
        <f>IFERROR(IF($AH74&gt;=1,VLOOKUP($AG74,STUDENT!$O$8:$Z$1507,3,0),""),"")</f>
        <v/>
      </c>
      <c r="AJ74" s="1" t="str">
        <f>IFERROR(IF($AH74&gt;=1,VLOOKUP($AG74,STUDENT!$O$8:$Z$1507,4,0),""),"")</f>
        <v/>
      </c>
      <c r="AK74" s="1" t="str">
        <f>IFERROR(IF($AH74&gt;=1,VLOOKUP($AG74,STUDENT!$O$8:$Z$1507,6,0),""),"")</f>
        <v/>
      </c>
      <c r="AL74" s="1" t="str">
        <f t="shared" si="7"/>
        <v/>
      </c>
      <c r="AM74" s="1" t="str">
        <f t="shared" si="8"/>
        <v/>
      </c>
      <c r="AN74" s="1" t="str">
        <f t="shared" si="9"/>
        <v/>
      </c>
      <c r="AO74" s="1" t="str">
        <f t="shared" si="10"/>
        <v/>
      </c>
      <c r="AP74" s="1" t="str">
        <f t="shared" si="11"/>
        <v/>
      </c>
      <c r="AQ74" s="1" t="str">
        <f t="shared" si="12"/>
        <v/>
      </c>
      <c r="AR74" s="1" t="str">
        <f t="shared" si="13"/>
        <v/>
      </c>
      <c r="AS74" s="1" t="str">
        <f t="shared" si="14"/>
        <v/>
      </c>
      <c r="AT74" s="1" t="str">
        <f t="shared" si="15"/>
        <v/>
      </c>
      <c r="AU74" s="1" t="str">
        <f t="shared" si="16"/>
        <v/>
      </c>
      <c r="AV74" s="1" t="str">
        <f t="shared" si="17"/>
        <v/>
      </c>
      <c r="AW74" s="1" t="str">
        <f t="shared" si="18"/>
        <v/>
      </c>
      <c r="AX74" s="1" t="str">
        <f t="shared" si="19"/>
        <v/>
      </c>
      <c r="AY74" s="1">
        <f>IFERROR(IF($AE74&gt;$AE73,VLOOKUP($AC74+AL$1,STOCK!$F$10:$AB$209,16,0),IF($AE74=$AE73,(IF(AY73&gt;=1,AY73-COUNTIFS($AE73:$AE73,$AC74,AL73:AL73,$AI$1),0)),0)),0)</f>
        <v>0</v>
      </c>
      <c r="AZ74" s="1">
        <f>IFERROR(IF($AE74&gt;$AE73,VLOOKUP($AC74+AM$1,STOCK!$F$10:$AB$209,16,0),IF($AE74=$AE73,(IF(AZ73&gt;=1,AZ73-COUNTIFS($AE73:$AE73,$AC74,AM73:AM73,$AI$1),0)),0)),0)</f>
        <v>0</v>
      </c>
      <c r="BA74" s="1">
        <f>IFERROR(IF($AE74&gt;$AE73,VLOOKUP($AC74+AN$1,STOCK!$F$10:$AB$209,16,0),IF($AE74=$AE73,(IF(BA73&gt;=1,BA73-COUNTIFS($AE73:$AE73,$AC74,AN73:AN73,$AI$1),0)),0)),0)</f>
        <v>0</v>
      </c>
      <c r="BB74" s="1">
        <f>IFERROR(IF($AE74&gt;$AE73,VLOOKUP($AC74+AO$1,STOCK!$F$10:$AB$209,16,0),IF($AE74=$AE73,(IF(BB73&gt;=1,BB73-COUNTIFS($AE73:$AE73,$AC74,AO73:AO73,$AI$1),0)),0)),0)</f>
        <v>0</v>
      </c>
      <c r="BC74" s="1">
        <f>IFERROR(IF($AE74&gt;$AE73,VLOOKUP($AC74+AP$1,STOCK!$F$10:$AB$209,16,0),IF($AE74=$AE73,(IF(BC73&gt;=1,BC73-COUNTIFS($AE73:$AE73,$AC74,AP73:AP73,$AI$1),0)),0)),0)</f>
        <v>0</v>
      </c>
      <c r="BD74" s="1">
        <f>IFERROR(IF($AE74&gt;$AE73,VLOOKUP($AC74+AQ$1,STOCK!$F$10:$AB$209,16,0),IF($AE74=$AE73,(IF(BD73&gt;=1,BD73-COUNTIFS($AE73:$AE73,$AC74,AQ73:AQ73,$AI$1),0)),0)),0)</f>
        <v>0</v>
      </c>
      <c r="BE74" s="1">
        <f>IFERROR(IF($AE74&gt;$AE73,VLOOKUP($AC74+AR$1,STOCK!$F$10:$AB$209,16,0),IF($AE74=$AE73,(IF(BE73&gt;=1,BE73-COUNTIFS($AE73:$AE73,$AC74,AR73:AR73,$AI$1),0)),0)),0)</f>
        <v>0</v>
      </c>
      <c r="BF74" s="1">
        <f>IFERROR(IF($AE74&gt;$AE73,VLOOKUP($AC74+AS$1,STOCK!$F$10:$AB$209,16,0),IF($AE74=$AE73,(IF(BF73&gt;=1,BF73-COUNTIFS($AE73:$AE73,$AC74,AS73:AS73,$AI$1),0)),0)),0)</f>
        <v>0</v>
      </c>
      <c r="BG74" s="1">
        <f>IFERROR(IF($AE74&gt;$AE73,VLOOKUP($AC74+AT$1,STOCK!$F$10:$AB$209,16,0),IF($AE74=$AE73,(IF(BG73&gt;=1,BG73-COUNTIFS($AE73:$AE73,$AC74,AT73:AT73,$AI$1),0)),0)),0)</f>
        <v>0</v>
      </c>
      <c r="BH74" s="1">
        <f>IFERROR(IF($AE74&gt;$AE73,VLOOKUP($AC74+AU$1,STOCK!$F$10:$AB$209,16,0),IF($AE74=$AE73,(IF(BH73&gt;=1,BH73-COUNTIFS($AE73:$AE73,$AC74,AU73:AU73,$AI$1),0)),0)),0)</f>
        <v>0</v>
      </c>
      <c r="BI74" s="1">
        <f>IFERROR(IF($AE74&gt;$AE73,VLOOKUP($AC74+AV$1,STOCK!$F$10:$AB$209,16,0),IF($AE74=$AE73,(IF(BI73&gt;=1,BI73-COUNTIFS($AE73:$AE73,$AC74,AV73:AV73,$AI$1),0)),0)),0)</f>
        <v>0</v>
      </c>
      <c r="BJ74" s="1">
        <f>IFERROR(IF($AE74&gt;$AE73,VLOOKUP($AC74+AW$1,STOCK!$F$10:$AB$209,16,0),IF($AE74=$AE73,(IF(BJ73&gt;=1,BJ73-COUNTIFS($AE73:$AE73,$AC74,AW73:AW73,$AI$1),0)),0)),0)</f>
        <v>0</v>
      </c>
      <c r="BK74" s="1">
        <f>IFERROR(IF($AE74&gt;$AE73,VLOOKUP($AC74+AX$1,STOCK!$F$10:$AB$209,16,0),IF($AE74=$AE73,(IF(BK73&gt;=1,BK73-COUNTIFS($AE73:$AE73,$AC74,AX73:AX73,$AI$1),0)),0)),0)</f>
        <v>0</v>
      </c>
      <c r="BL74" s="1">
        <f>IFERROR(IF($AE74&gt;$AE73,VLOOKUP($AC74+AL$1,STOCK!$F$10:$AB$209,17,0),IF($AE74=$AE73,(IF(BL73&gt;=1,BL73-COUNTIFS($AE73:$AE73,$AC74,AL73:AL73,$AI$2),0)),0)),0)</f>
        <v>0</v>
      </c>
      <c r="BM74" s="1">
        <f>IFERROR(IF($AE74&gt;$AE73,VLOOKUP($AC74+AM$1,STOCK!$F$10:$AB$209,17,0),IF($AE74=$AE73,(IF(BM73&gt;=1,BM73-COUNTIFS($AE73:$AE73,$AC74,AM73:AM73,$AI$2),0)),0)),0)</f>
        <v>0</v>
      </c>
      <c r="BN74" s="1">
        <f>IFERROR(IF($AE74&gt;$AE73,VLOOKUP($AC74+AN$1,STOCK!$F$10:$AB$209,17,0),IF($AE74=$AE73,(IF(BN73&gt;=1,BN73-COUNTIFS($AE73:$AE73,$AC74,AN73:AN73,$AI$2),0)),0)),0)</f>
        <v>0</v>
      </c>
      <c r="BO74" s="1">
        <f>IFERROR(IF($AE74&gt;$AE73,VLOOKUP($AC74+AO$1,STOCK!$F$10:$AB$209,17,0),IF($AE74=$AE73,(IF(BO73&gt;=1,BO73-COUNTIFS($AE73:$AE73,$AC74,AO73:AO73,$AI$2),0)),0)),0)</f>
        <v>0</v>
      </c>
      <c r="BP74" s="1">
        <f>IFERROR(IF($AE74&gt;$AE73,VLOOKUP($AC74+AP$1,STOCK!$F$10:$AB$209,17,0),IF($AE74=$AE73,(IF(BP73&gt;=1,BP73-COUNTIFS($AE73:$AE73,$AC74,AP73:AP73,$AI$2),0)),0)),0)</f>
        <v>0</v>
      </c>
      <c r="BQ74" s="1">
        <f>IFERROR(IF($AE74&gt;$AE73,VLOOKUP($AC74+AQ$1,STOCK!$F$10:$AB$209,17,0),IF($AE74=$AE73,(IF(BQ73&gt;=1,BQ73-COUNTIFS($AE73:$AE73,$AC74,AQ73:AQ73,$AI$2),0)),0)),0)</f>
        <v>0</v>
      </c>
      <c r="BR74" s="1">
        <f>IFERROR(IF($AE74&gt;$AE73,VLOOKUP($AC74+AR$1,STOCK!$F$10:$AB$209,17,0),IF($AE74=$AE73,(IF(BR73&gt;=1,BR73-COUNTIFS($AE73:$AE73,$AC74,AR73:AR73,$AI$2),0)),0)),0)</f>
        <v>0</v>
      </c>
      <c r="BS74" s="1">
        <f>IFERROR(IF($AE74&gt;$AE73,VLOOKUP($AC74+AS$1,STOCK!$F$10:$AB$209,17,0),IF($AE74=$AE73,(IF(BS73&gt;=1,BS73-COUNTIFS($AE73:$AE73,$AC74,AS73:AS73,$AI$2),0)),0)),0)</f>
        <v>0</v>
      </c>
      <c r="BT74" s="1">
        <f>IFERROR(IF($AE74&gt;$AE73,VLOOKUP($AC74+AT$1,STOCK!$F$10:$AB$209,17,0),IF($AE74=$AE73,(IF(BT73&gt;=1,BT73-COUNTIFS($AE73:$AE73,$AC74,AT73:AT73,$AI$2),0)),0)),0)</f>
        <v>0</v>
      </c>
      <c r="BU74" s="1">
        <f>IFERROR(IF($AE74&gt;$AE73,VLOOKUP($AC74+AU$1,STOCK!$F$10:$AB$209,17,0),IF($AE74=$AE73,(IF(BU73&gt;=1,BU73-COUNTIFS($AE73:$AE73,$AC74,AU73:AU73,$AI$2),0)),0)),0)</f>
        <v>0</v>
      </c>
      <c r="BV74" s="1">
        <f>IFERROR(IF($AE74&gt;$AE73,VLOOKUP($AC74+AV$1,STOCK!$F$10:$AB$209,17,0),IF($AE74=$AE73,(IF(BV73&gt;=1,BV73-COUNTIFS($AE73:$AE73,$AC74,AV73:AV73,$AI$2),0)),0)),0)</f>
        <v>0</v>
      </c>
      <c r="BW74" s="1">
        <f>IFERROR(IF($AE74&gt;$AE73,VLOOKUP($AC74+AW$1,STOCK!$F$10:$AB$209,17,0),IF($AE74=$AE73,(IF(BW73&gt;=1,BW73-COUNTIFS($AE73:$AE73,$AC74,AW73:AW73,$AI$2),0)),0)),0)</f>
        <v>0</v>
      </c>
      <c r="BX74" s="1">
        <f>IFERROR(IF($AE74&gt;$AE73,VLOOKUP($AC74+AX$1,STOCK!$F$10:$AB$209,17,0),IF($AE74=$AE73,(IF(BX73&gt;=1,BX73-COUNTIFS($AE73:$AE73,$AC74,AX73:AX73,$AI$2),0)),0)),0)</f>
        <v>0</v>
      </c>
    </row>
    <row r="75" spans="4:76" ht="20.100000000000001" customHeight="1" x14ac:dyDescent="0.25">
      <c r="D75" s="1">
        <v>62</v>
      </c>
      <c r="E75" s="1">
        <f>IFERROR(IF($E$13&gt;=D75,SMALL(STUDENT!$O$8:$O$1507,$E$11+D75),0),0)</f>
        <v>0</v>
      </c>
      <c r="F75" s="10">
        <f t="shared" si="2"/>
        <v>0</v>
      </c>
      <c r="G75" s="10" t="str">
        <f>IFERROR(IF($F75&gt;=1,VLOOKUP($E75,STUDENT!$O$8:$Z$1507,3,0),""),"")</f>
        <v/>
      </c>
      <c r="H75" s="9" t="str">
        <f>IFERROR(IF($F75&gt;=1,VLOOKUP($E75,STUDENT!$O$8:$Z$1507,4,0),""),"")</f>
        <v/>
      </c>
      <c r="I75" s="20" t="str">
        <f t="shared" si="3"/>
        <v/>
      </c>
      <c r="J75" s="20" t="str">
        <f t="shared" si="22"/>
        <v/>
      </c>
      <c r="K75" s="20" t="str">
        <f t="shared" si="22"/>
        <v/>
      </c>
      <c r="L75" s="20" t="str">
        <f t="shared" si="22"/>
        <v/>
      </c>
      <c r="M75" s="20" t="str">
        <f t="shared" si="22"/>
        <v/>
      </c>
      <c r="N75" s="20" t="str">
        <f t="shared" si="22"/>
        <v/>
      </c>
      <c r="O75" s="20" t="str">
        <f t="shared" si="22"/>
        <v/>
      </c>
      <c r="P75" s="20" t="str">
        <f t="shared" si="22"/>
        <v/>
      </c>
      <c r="Q75" s="20" t="str">
        <f t="shared" si="22"/>
        <v/>
      </c>
      <c r="R75" s="20" t="str">
        <f t="shared" si="22"/>
        <v/>
      </c>
      <c r="S75" s="20" t="str">
        <f t="shared" si="22"/>
        <v/>
      </c>
      <c r="T75" s="20" t="str">
        <f t="shared" si="22"/>
        <v/>
      </c>
      <c r="U75" s="20" t="str">
        <f t="shared" si="22"/>
        <v/>
      </c>
      <c r="V75" s="21" t="str">
        <f>IFERROR(IF($F75&gt;=1,VLOOKUP($E75,STUDENT!$O$8:$Z$1507,12,0),""),"")</f>
        <v/>
      </c>
      <c r="W75" s="22"/>
      <c r="AC75" s="1">
        <f t="shared" si="4"/>
        <v>0</v>
      </c>
      <c r="AD75" s="1">
        <f>IFERROR(IF(LEN(AK75)&gt;=1,VLOOKUP(HLOOKUP(AK75,PROFILE!$K$5:$V$8,4,0),PROFILE!$F$1:$G$3,2,0),0),0)</f>
        <v>0</v>
      </c>
      <c r="AE75" s="1">
        <f t="shared" si="5"/>
        <v>0</v>
      </c>
      <c r="AF75" s="1">
        <v>62</v>
      </c>
      <c r="AG75" s="1">
        <f>IFERROR(IF($AG$12&gt;=AF75,SMALL(STUDENT!$O$8:$O$1507,$AG$11+AF75),0),0)</f>
        <v>0</v>
      </c>
      <c r="AH75" s="1">
        <f t="shared" si="6"/>
        <v>0</v>
      </c>
      <c r="AI75" s="1" t="str">
        <f>IFERROR(IF($AH75&gt;=1,VLOOKUP($AG75,STUDENT!$O$8:$Z$1507,3,0),""),"")</f>
        <v/>
      </c>
      <c r="AJ75" s="1" t="str">
        <f>IFERROR(IF($AH75&gt;=1,VLOOKUP($AG75,STUDENT!$O$8:$Z$1507,4,0),""),"")</f>
        <v/>
      </c>
      <c r="AK75" s="1" t="str">
        <f>IFERROR(IF($AH75&gt;=1,VLOOKUP($AG75,STUDENT!$O$8:$Z$1507,6,0),""),"")</f>
        <v/>
      </c>
      <c r="AL75" s="1" t="str">
        <f t="shared" si="7"/>
        <v/>
      </c>
      <c r="AM75" s="1" t="str">
        <f t="shared" si="8"/>
        <v/>
      </c>
      <c r="AN75" s="1" t="str">
        <f t="shared" si="9"/>
        <v/>
      </c>
      <c r="AO75" s="1" t="str">
        <f t="shared" si="10"/>
        <v/>
      </c>
      <c r="AP75" s="1" t="str">
        <f t="shared" si="11"/>
        <v/>
      </c>
      <c r="AQ75" s="1" t="str">
        <f t="shared" si="12"/>
        <v/>
      </c>
      <c r="AR75" s="1" t="str">
        <f t="shared" si="13"/>
        <v/>
      </c>
      <c r="AS75" s="1" t="str">
        <f t="shared" si="14"/>
        <v/>
      </c>
      <c r="AT75" s="1" t="str">
        <f t="shared" si="15"/>
        <v/>
      </c>
      <c r="AU75" s="1" t="str">
        <f t="shared" si="16"/>
        <v/>
      </c>
      <c r="AV75" s="1" t="str">
        <f t="shared" si="17"/>
        <v/>
      </c>
      <c r="AW75" s="1" t="str">
        <f t="shared" si="18"/>
        <v/>
      </c>
      <c r="AX75" s="1" t="str">
        <f t="shared" si="19"/>
        <v/>
      </c>
      <c r="AY75" s="1">
        <f>IFERROR(IF($AE75&gt;$AE74,VLOOKUP($AC75+AL$1,STOCK!$F$10:$AB$209,16,0),IF($AE75=$AE74,(IF(AY74&gt;=1,AY74-COUNTIFS($AE74:$AE74,$AC75,AL74:AL74,$AI$1),0)),0)),0)</f>
        <v>0</v>
      </c>
      <c r="AZ75" s="1">
        <f>IFERROR(IF($AE75&gt;$AE74,VLOOKUP($AC75+AM$1,STOCK!$F$10:$AB$209,16,0),IF($AE75=$AE74,(IF(AZ74&gt;=1,AZ74-COUNTIFS($AE74:$AE74,$AC75,AM74:AM74,$AI$1),0)),0)),0)</f>
        <v>0</v>
      </c>
      <c r="BA75" s="1">
        <f>IFERROR(IF($AE75&gt;$AE74,VLOOKUP($AC75+AN$1,STOCK!$F$10:$AB$209,16,0),IF($AE75=$AE74,(IF(BA74&gt;=1,BA74-COUNTIFS($AE74:$AE74,$AC75,AN74:AN74,$AI$1),0)),0)),0)</f>
        <v>0</v>
      </c>
      <c r="BB75" s="1">
        <f>IFERROR(IF($AE75&gt;$AE74,VLOOKUP($AC75+AO$1,STOCK!$F$10:$AB$209,16,0),IF($AE75=$AE74,(IF(BB74&gt;=1,BB74-COUNTIFS($AE74:$AE74,$AC75,AO74:AO74,$AI$1),0)),0)),0)</f>
        <v>0</v>
      </c>
      <c r="BC75" s="1">
        <f>IFERROR(IF($AE75&gt;$AE74,VLOOKUP($AC75+AP$1,STOCK!$F$10:$AB$209,16,0),IF($AE75=$AE74,(IF(BC74&gt;=1,BC74-COUNTIFS($AE74:$AE74,$AC75,AP74:AP74,$AI$1),0)),0)),0)</f>
        <v>0</v>
      </c>
      <c r="BD75" s="1">
        <f>IFERROR(IF($AE75&gt;$AE74,VLOOKUP($AC75+AQ$1,STOCK!$F$10:$AB$209,16,0),IF($AE75=$AE74,(IF(BD74&gt;=1,BD74-COUNTIFS($AE74:$AE74,$AC75,AQ74:AQ74,$AI$1),0)),0)),0)</f>
        <v>0</v>
      </c>
      <c r="BE75" s="1">
        <f>IFERROR(IF($AE75&gt;$AE74,VLOOKUP($AC75+AR$1,STOCK!$F$10:$AB$209,16,0),IF($AE75=$AE74,(IF(BE74&gt;=1,BE74-COUNTIFS($AE74:$AE74,$AC75,AR74:AR74,$AI$1),0)),0)),0)</f>
        <v>0</v>
      </c>
      <c r="BF75" s="1">
        <f>IFERROR(IF($AE75&gt;$AE74,VLOOKUP($AC75+AS$1,STOCK!$F$10:$AB$209,16,0),IF($AE75=$AE74,(IF(BF74&gt;=1,BF74-COUNTIFS($AE74:$AE74,$AC75,AS74:AS74,$AI$1),0)),0)),0)</f>
        <v>0</v>
      </c>
      <c r="BG75" s="1">
        <f>IFERROR(IF($AE75&gt;$AE74,VLOOKUP($AC75+AT$1,STOCK!$F$10:$AB$209,16,0),IF($AE75=$AE74,(IF(BG74&gt;=1,BG74-COUNTIFS($AE74:$AE74,$AC75,AT74:AT74,$AI$1),0)),0)),0)</f>
        <v>0</v>
      </c>
      <c r="BH75" s="1">
        <f>IFERROR(IF($AE75&gt;$AE74,VLOOKUP($AC75+AU$1,STOCK!$F$10:$AB$209,16,0),IF($AE75=$AE74,(IF(BH74&gt;=1,BH74-COUNTIFS($AE74:$AE74,$AC75,AU74:AU74,$AI$1),0)),0)),0)</f>
        <v>0</v>
      </c>
      <c r="BI75" s="1">
        <f>IFERROR(IF($AE75&gt;$AE74,VLOOKUP($AC75+AV$1,STOCK!$F$10:$AB$209,16,0),IF($AE75=$AE74,(IF(BI74&gt;=1,BI74-COUNTIFS($AE74:$AE74,$AC75,AV74:AV74,$AI$1),0)),0)),0)</f>
        <v>0</v>
      </c>
      <c r="BJ75" s="1">
        <f>IFERROR(IF($AE75&gt;$AE74,VLOOKUP($AC75+AW$1,STOCK!$F$10:$AB$209,16,0),IF($AE75=$AE74,(IF(BJ74&gt;=1,BJ74-COUNTIFS($AE74:$AE74,$AC75,AW74:AW74,$AI$1),0)),0)),0)</f>
        <v>0</v>
      </c>
      <c r="BK75" s="1">
        <f>IFERROR(IF($AE75&gt;$AE74,VLOOKUP($AC75+AX$1,STOCK!$F$10:$AB$209,16,0),IF($AE75=$AE74,(IF(BK74&gt;=1,BK74-COUNTIFS($AE74:$AE74,$AC75,AX74:AX74,$AI$1),0)),0)),0)</f>
        <v>0</v>
      </c>
      <c r="BL75" s="1">
        <f>IFERROR(IF($AE75&gt;$AE74,VLOOKUP($AC75+AL$1,STOCK!$F$10:$AB$209,17,0),IF($AE75=$AE74,(IF(BL74&gt;=1,BL74-COUNTIFS($AE74:$AE74,$AC75,AL74:AL74,$AI$2),0)),0)),0)</f>
        <v>0</v>
      </c>
      <c r="BM75" s="1">
        <f>IFERROR(IF($AE75&gt;$AE74,VLOOKUP($AC75+AM$1,STOCK!$F$10:$AB$209,17,0),IF($AE75=$AE74,(IF(BM74&gt;=1,BM74-COUNTIFS($AE74:$AE74,$AC75,AM74:AM74,$AI$2),0)),0)),0)</f>
        <v>0</v>
      </c>
      <c r="BN75" s="1">
        <f>IFERROR(IF($AE75&gt;$AE74,VLOOKUP($AC75+AN$1,STOCK!$F$10:$AB$209,17,0),IF($AE75=$AE74,(IF(BN74&gt;=1,BN74-COUNTIFS($AE74:$AE74,$AC75,AN74:AN74,$AI$2),0)),0)),0)</f>
        <v>0</v>
      </c>
      <c r="BO75" s="1">
        <f>IFERROR(IF($AE75&gt;$AE74,VLOOKUP($AC75+AO$1,STOCK!$F$10:$AB$209,17,0),IF($AE75=$AE74,(IF(BO74&gt;=1,BO74-COUNTIFS($AE74:$AE74,$AC75,AO74:AO74,$AI$2),0)),0)),0)</f>
        <v>0</v>
      </c>
      <c r="BP75" s="1">
        <f>IFERROR(IF($AE75&gt;$AE74,VLOOKUP($AC75+AP$1,STOCK!$F$10:$AB$209,17,0),IF($AE75=$AE74,(IF(BP74&gt;=1,BP74-COUNTIFS($AE74:$AE74,$AC75,AP74:AP74,$AI$2),0)),0)),0)</f>
        <v>0</v>
      </c>
      <c r="BQ75" s="1">
        <f>IFERROR(IF($AE75&gt;$AE74,VLOOKUP($AC75+AQ$1,STOCK!$F$10:$AB$209,17,0),IF($AE75=$AE74,(IF(BQ74&gt;=1,BQ74-COUNTIFS($AE74:$AE74,$AC75,AQ74:AQ74,$AI$2),0)),0)),0)</f>
        <v>0</v>
      </c>
      <c r="BR75" s="1">
        <f>IFERROR(IF($AE75&gt;$AE74,VLOOKUP($AC75+AR$1,STOCK!$F$10:$AB$209,17,0),IF($AE75=$AE74,(IF(BR74&gt;=1,BR74-COUNTIFS($AE74:$AE74,$AC75,AR74:AR74,$AI$2),0)),0)),0)</f>
        <v>0</v>
      </c>
      <c r="BS75" s="1">
        <f>IFERROR(IF($AE75&gt;$AE74,VLOOKUP($AC75+AS$1,STOCK!$F$10:$AB$209,17,0),IF($AE75=$AE74,(IF(BS74&gt;=1,BS74-COUNTIFS($AE74:$AE74,$AC75,AS74:AS74,$AI$2),0)),0)),0)</f>
        <v>0</v>
      </c>
      <c r="BT75" s="1">
        <f>IFERROR(IF($AE75&gt;$AE74,VLOOKUP($AC75+AT$1,STOCK!$F$10:$AB$209,17,0),IF($AE75=$AE74,(IF(BT74&gt;=1,BT74-COUNTIFS($AE74:$AE74,$AC75,AT74:AT74,$AI$2),0)),0)),0)</f>
        <v>0</v>
      </c>
      <c r="BU75" s="1">
        <f>IFERROR(IF($AE75&gt;$AE74,VLOOKUP($AC75+AU$1,STOCK!$F$10:$AB$209,17,0),IF($AE75=$AE74,(IF(BU74&gt;=1,BU74-COUNTIFS($AE74:$AE74,$AC75,AU74:AU74,$AI$2),0)),0)),0)</f>
        <v>0</v>
      </c>
      <c r="BV75" s="1">
        <f>IFERROR(IF($AE75&gt;$AE74,VLOOKUP($AC75+AV$1,STOCK!$F$10:$AB$209,17,0),IF($AE75=$AE74,(IF(BV74&gt;=1,BV74-COUNTIFS($AE74:$AE74,$AC75,AV74:AV74,$AI$2),0)),0)),0)</f>
        <v>0</v>
      </c>
      <c r="BW75" s="1">
        <f>IFERROR(IF($AE75&gt;$AE74,VLOOKUP($AC75+AW$1,STOCK!$F$10:$AB$209,17,0),IF($AE75=$AE74,(IF(BW74&gt;=1,BW74-COUNTIFS($AE74:$AE74,$AC75,AW74:AW74,$AI$2),0)),0)),0)</f>
        <v>0</v>
      </c>
      <c r="BX75" s="1">
        <f>IFERROR(IF($AE75&gt;$AE74,VLOOKUP($AC75+AX$1,STOCK!$F$10:$AB$209,17,0),IF($AE75=$AE74,(IF(BX74&gt;=1,BX74-COUNTIFS($AE74:$AE74,$AC75,AX74:AX74,$AI$2),0)),0)),0)</f>
        <v>0</v>
      </c>
    </row>
    <row r="76" spans="4:76" ht="20.100000000000001" customHeight="1" x14ac:dyDescent="0.25">
      <c r="D76" s="1">
        <v>63</v>
      </c>
      <c r="E76" s="1">
        <f>IFERROR(IF($E$13&gt;=D76,SMALL(STUDENT!$O$8:$O$1507,$E$11+D76),0),0)</f>
        <v>0</v>
      </c>
      <c r="F76" s="10">
        <f t="shared" si="2"/>
        <v>0</v>
      </c>
      <c r="G76" s="10" t="str">
        <f>IFERROR(IF($F76&gt;=1,VLOOKUP($E76,STUDENT!$O$8:$Z$1507,3,0),""),"")</f>
        <v/>
      </c>
      <c r="H76" s="9" t="str">
        <f>IFERROR(IF($F76&gt;=1,VLOOKUP($E76,STUDENT!$O$8:$Z$1507,4,0),""),"")</f>
        <v/>
      </c>
      <c r="I76" s="20" t="str">
        <f t="shared" si="3"/>
        <v/>
      </c>
      <c r="J76" s="20" t="str">
        <f t="shared" si="22"/>
        <v/>
      </c>
      <c r="K76" s="20" t="str">
        <f t="shared" si="22"/>
        <v/>
      </c>
      <c r="L76" s="20" t="str">
        <f t="shared" si="22"/>
        <v/>
      </c>
      <c r="M76" s="20" t="str">
        <f t="shared" si="22"/>
        <v/>
      </c>
      <c r="N76" s="20" t="str">
        <f t="shared" si="22"/>
        <v/>
      </c>
      <c r="O76" s="20" t="str">
        <f t="shared" si="22"/>
        <v/>
      </c>
      <c r="P76" s="20" t="str">
        <f t="shared" si="22"/>
        <v/>
      </c>
      <c r="Q76" s="20" t="str">
        <f t="shared" si="22"/>
        <v/>
      </c>
      <c r="R76" s="20" t="str">
        <f t="shared" si="22"/>
        <v/>
      </c>
      <c r="S76" s="20" t="str">
        <f t="shared" si="22"/>
        <v/>
      </c>
      <c r="T76" s="20" t="str">
        <f t="shared" si="22"/>
        <v/>
      </c>
      <c r="U76" s="20" t="str">
        <f t="shared" si="22"/>
        <v/>
      </c>
      <c r="V76" s="21" t="str">
        <f>IFERROR(IF($F76&gt;=1,VLOOKUP($E76,STUDENT!$O$8:$Z$1507,12,0),""),"")</f>
        <v/>
      </c>
      <c r="W76" s="22"/>
      <c r="AC76" s="1">
        <f t="shared" si="4"/>
        <v>0</v>
      </c>
      <c r="AD76" s="1">
        <f>IFERROR(IF(LEN(AK76)&gt;=1,VLOOKUP(HLOOKUP(AK76,PROFILE!$K$5:$V$8,4,0),PROFILE!$F$1:$G$3,2,0),0),0)</f>
        <v>0</v>
      </c>
      <c r="AE76" s="1">
        <f t="shared" si="5"/>
        <v>0</v>
      </c>
      <c r="AF76" s="1">
        <v>63</v>
      </c>
      <c r="AG76" s="1">
        <f>IFERROR(IF($AG$12&gt;=AF76,SMALL(STUDENT!$O$8:$O$1507,$AG$11+AF76),0),0)</f>
        <v>0</v>
      </c>
      <c r="AH76" s="1">
        <f t="shared" si="6"/>
        <v>0</v>
      </c>
      <c r="AI76" s="1" t="str">
        <f>IFERROR(IF($AH76&gt;=1,VLOOKUP($AG76,STUDENT!$O$8:$Z$1507,3,0),""),"")</f>
        <v/>
      </c>
      <c r="AJ76" s="1" t="str">
        <f>IFERROR(IF($AH76&gt;=1,VLOOKUP($AG76,STUDENT!$O$8:$Z$1507,4,0),""),"")</f>
        <v/>
      </c>
      <c r="AK76" s="1" t="str">
        <f>IFERROR(IF($AH76&gt;=1,VLOOKUP($AG76,STUDENT!$O$8:$Z$1507,6,0),""),"")</f>
        <v/>
      </c>
      <c r="AL76" s="1" t="str">
        <f t="shared" si="7"/>
        <v/>
      </c>
      <c r="AM76" s="1" t="str">
        <f t="shared" si="8"/>
        <v/>
      </c>
      <c r="AN76" s="1" t="str">
        <f t="shared" si="9"/>
        <v/>
      </c>
      <c r="AO76" s="1" t="str">
        <f t="shared" si="10"/>
        <v/>
      </c>
      <c r="AP76" s="1" t="str">
        <f t="shared" si="11"/>
        <v/>
      </c>
      <c r="AQ76" s="1" t="str">
        <f t="shared" si="12"/>
        <v/>
      </c>
      <c r="AR76" s="1" t="str">
        <f t="shared" si="13"/>
        <v/>
      </c>
      <c r="AS76" s="1" t="str">
        <f t="shared" si="14"/>
        <v/>
      </c>
      <c r="AT76" s="1" t="str">
        <f t="shared" si="15"/>
        <v/>
      </c>
      <c r="AU76" s="1" t="str">
        <f t="shared" si="16"/>
        <v/>
      </c>
      <c r="AV76" s="1" t="str">
        <f t="shared" si="17"/>
        <v/>
      </c>
      <c r="AW76" s="1" t="str">
        <f t="shared" si="18"/>
        <v/>
      </c>
      <c r="AX76" s="1" t="str">
        <f t="shared" si="19"/>
        <v/>
      </c>
      <c r="AY76" s="1">
        <f>IFERROR(IF($AE76&gt;$AE75,VLOOKUP($AC76+AL$1,STOCK!$F$10:$AB$209,16,0),IF($AE76=$AE75,(IF(AY75&gt;=1,AY75-COUNTIFS($AE75:$AE75,$AC76,AL75:AL75,$AI$1),0)),0)),0)</f>
        <v>0</v>
      </c>
      <c r="AZ76" s="1">
        <f>IFERROR(IF($AE76&gt;$AE75,VLOOKUP($AC76+AM$1,STOCK!$F$10:$AB$209,16,0),IF($AE76=$AE75,(IF(AZ75&gt;=1,AZ75-COUNTIFS($AE75:$AE75,$AC76,AM75:AM75,$AI$1),0)),0)),0)</f>
        <v>0</v>
      </c>
      <c r="BA76" s="1">
        <f>IFERROR(IF($AE76&gt;$AE75,VLOOKUP($AC76+AN$1,STOCK!$F$10:$AB$209,16,0),IF($AE76=$AE75,(IF(BA75&gt;=1,BA75-COUNTIFS($AE75:$AE75,$AC76,AN75:AN75,$AI$1),0)),0)),0)</f>
        <v>0</v>
      </c>
      <c r="BB76" s="1">
        <f>IFERROR(IF($AE76&gt;$AE75,VLOOKUP($AC76+AO$1,STOCK!$F$10:$AB$209,16,0),IF($AE76=$AE75,(IF(BB75&gt;=1,BB75-COUNTIFS($AE75:$AE75,$AC76,AO75:AO75,$AI$1),0)),0)),0)</f>
        <v>0</v>
      </c>
      <c r="BC76" s="1">
        <f>IFERROR(IF($AE76&gt;$AE75,VLOOKUP($AC76+AP$1,STOCK!$F$10:$AB$209,16,0),IF($AE76=$AE75,(IF(BC75&gt;=1,BC75-COUNTIFS($AE75:$AE75,$AC76,AP75:AP75,$AI$1),0)),0)),0)</f>
        <v>0</v>
      </c>
      <c r="BD76" s="1">
        <f>IFERROR(IF($AE76&gt;$AE75,VLOOKUP($AC76+AQ$1,STOCK!$F$10:$AB$209,16,0),IF($AE76=$AE75,(IF(BD75&gt;=1,BD75-COUNTIFS($AE75:$AE75,$AC76,AQ75:AQ75,$AI$1),0)),0)),0)</f>
        <v>0</v>
      </c>
      <c r="BE76" s="1">
        <f>IFERROR(IF($AE76&gt;$AE75,VLOOKUP($AC76+AR$1,STOCK!$F$10:$AB$209,16,0),IF($AE76=$AE75,(IF(BE75&gt;=1,BE75-COUNTIFS($AE75:$AE75,$AC76,AR75:AR75,$AI$1),0)),0)),0)</f>
        <v>0</v>
      </c>
      <c r="BF76" s="1">
        <f>IFERROR(IF($AE76&gt;$AE75,VLOOKUP($AC76+AS$1,STOCK!$F$10:$AB$209,16,0),IF($AE76=$AE75,(IF(BF75&gt;=1,BF75-COUNTIFS($AE75:$AE75,$AC76,AS75:AS75,$AI$1),0)),0)),0)</f>
        <v>0</v>
      </c>
      <c r="BG76" s="1">
        <f>IFERROR(IF($AE76&gt;$AE75,VLOOKUP($AC76+AT$1,STOCK!$F$10:$AB$209,16,0),IF($AE76=$AE75,(IF(BG75&gt;=1,BG75-COUNTIFS($AE75:$AE75,$AC76,AT75:AT75,$AI$1),0)),0)),0)</f>
        <v>0</v>
      </c>
      <c r="BH76" s="1">
        <f>IFERROR(IF($AE76&gt;$AE75,VLOOKUP($AC76+AU$1,STOCK!$F$10:$AB$209,16,0),IF($AE76=$AE75,(IF(BH75&gt;=1,BH75-COUNTIFS($AE75:$AE75,$AC76,AU75:AU75,$AI$1),0)),0)),0)</f>
        <v>0</v>
      </c>
      <c r="BI76" s="1">
        <f>IFERROR(IF($AE76&gt;$AE75,VLOOKUP($AC76+AV$1,STOCK!$F$10:$AB$209,16,0),IF($AE76=$AE75,(IF(BI75&gt;=1,BI75-COUNTIFS($AE75:$AE75,$AC76,AV75:AV75,$AI$1),0)),0)),0)</f>
        <v>0</v>
      </c>
      <c r="BJ76" s="1">
        <f>IFERROR(IF($AE76&gt;$AE75,VLOOKUP($AC76+AW$1,STOCK!$F$10:$AB$209,16,0),IF($AE76=$AE75,(IF(BJ75&gt;=1,BJ75-COUNTIFS($AE75:$AE75,$AC76,AW75:AW75,$AI$1),0)),0)),0)</f>
        <v>0</v>
      </c>
      <c r="BK76" s="1">
        <f>IFERROR(IF($AE76&gt;$AE75,VLOOKUP($AC76+AX$1,STOCK!$F$10:$AB$209,16,0),IF($AE76=$AE75,(IF(BK75&gt;=1,BK75-COUNTIFS($AE75:$AE75,$AC76,AX75:AX75,$AI$1),0)),0)),0)</f>
        <v>0</v>
      </c>
      <c r="BL76" s="1">
        <f>IFERROR(IF($AE76&gt;$AE75,VLOOKUP($AC76+AL$1,STOCK!$F$10:$AB$209,17,0),IF($AE76=$AE75,(IF(BL75&gt;=1,BL75-COUNTIFS($AE75:$AE75,$AC76,AL75:AL75,$AI$2),0)),0)),0)</f>
        <v>0</v>
      </c>
      <c r="BM76" s="1">
        <f>IFERROR(IF($AE76&gt;$AE75,VLOOKUP($AC76+AM$1,STOCK!$F$10:$AB$209,17,0),IF($AE76=$AE75,(IF(BM75&gt;=1,BM75-COUNTIFS($AE75:$AE75,$AC76,AM75:AM75,$AI$2),0)),0)),0)</f>
        <v>0</v>
      </c>
      <c r="BN76" s="1">
        <f>IFERROR(IF($AE76&gt;$AE75,VLOOKUP($AC76+AN$1,STOCK!$F$10:$AB$209,17,0),IF($AE76=$AE75,(IF(BN75&gt;=1,BN75-COUNTIFS($AE75:$AE75,$AC76,AN75:AN75,$AI$2),0)),0)),0)</f>
        <v>0</v>
      </c>
      <c r="BO76" s="1">
        <f>IFERROR(IF($AE76&gt;$AE75,VLOOKUP($AC76+AO$1,STOCK!$F$10:$AB$209,17,0),IF($AE76=$AE75,(IF(BO75&gt;=1,BO75-COUNTIFS($AE75:$AE75,$AC76,AO75:AO75,$AI$2),0)),0)),0)</f>
        <v>0</v>
      </c>
      <c r="BP76" s="1">
        <f>IFERROR(IF($AE76&gt;$AE75,VLOOKUP($AC76+AP$1,STOCK!$F$10:$AB$209,17,0),IF($AE76=$AE75,(IF(BP75&gt;=1,BP75-COUNTIFS($AE75:$AE75,$AC76,AP75:AP75,$AI$2),0)),0)),0)</f>
        <v>0</v>
      </c>
      <c r="BQ76" s="1">
        <f>IFERROR(IF($AE76&gt;$AE75,VLOOKUP($AC76+AQ$1,STOCK!$F$10:$AB$209,17,0),IF($AE76=$AE75,(IF(BQ75&gt;=1,BQ75-COUNTIFS($AE75:$AE75,$AC76,AQ75:AQ75,$AI$2),0)),0)),0)</f>
        <v>0</v>
      </c>
      <c r="BR76" s="1">
        <f>IFERROR(IF($AE76&gt;$AE75,VLOOKUP($AC76+AR$1,STOCK!$F$10:$AB$209,17,0),IF($AE76=$AE75,(IF(BR75&gt;=1,BR75-COUNTIFS($AE75:$AE75,$AC76,AR75:AR75,$AI$2),0)),0)),0)</f>
        <v>0</v>
      </c>
      <c r="BS76" s="1">
        <f>IFERROR(IF($AE76&gt;$AE75,VLOOKUP($AC76+AS$1,STOCK!$F$10:$AB$209,17,0),IF($AE76=$AE75,(IF(BS75&gt;=1,BS75-COUNTIFS($AE75:$AE75,$AC76,AS75:AS75,$AI$2),0)),0)),0)</f>
        <v>0</v>
      </c>
      <c r="BT76" s="1">
        <f>IFERROR(IF($AE76&gt;$AE75,VLOOKUP($AC76+AT$1,STOCK!$F$10:$AB$209,17,0),IF($AE76=$AE75,(IF(BT75&gt;=1,BT75-COUNTIFS($AE75:$AE75,$AC76,AT75:AT75,$AI$2),0)),0)),0)</f>
        <v>0</v>
      </c>
      <c r="BU76" s="1">
        <f>IFERROR(IF($AE76&gt;$AE75,VLOOKUP($AC76+AU$1,STOCK!$F$10:$AB$209,17,0),IF($AE76=$AE75,(IF(BU75&gt;=1,BU75-COUNTIFS($AE75:$AE75,$AC76,AU75:AU75,$AI$2),0)),0)),0)</f>
        <v>0</v>
      </c>
      <c r="BV76" s="1">
        <f>IFERROR(IF($AE76&gt;$AE75,VLOOKUP($AC76+AV$1,STOCK!$F$10:$AB$209,17,0),IF($AE76=$AE75,(IF(BV75&gt;=1,BV75-COUNTIFS($AE75:$AE75,$AC76,AV75:AV75,$AI$2),0)),0)),0)</f>
        <v>0</v>
      </c>
      <c r="BW76" s="1">
        <f>IFERROR(IF($AE76&gt;$AE75,VLOOKUP($AC76+AW$1,STOCK!$F$10:$AB$209,17,0),IF($AE76=$AE75,(IF(BW75&gt;=1,BW75-COUNTIFS($AE75:$AE75,$AC76,AW75:AW75,$AI$2),0)),0)),0)</f>
        <v>0</v>
      </c>
      <c r="BX76" s="1">
        <f>IFERROR(IF($AE76&gt;$AE75,VLOOKUP($AC76+AX$1,STOCK!$F$10:$AB$209,17,0),IF($AE76=$AE75,(IF(BX75&gt;=1,BX75-COUNTIFS($AE75:$AE75,$AC76,AX75:AX75,$AI$2),0)),0)),0)</f>
        <v>0</v>
      </c>
    </row>
    <row r="77" spans="4:76" ht="20.100000000000001" customHeight="1" x14ac:dyDescent="0.25">
      <c r="D77" s="1">
        <v>64</v>
      </c>
      <c r="E77" s="1">
        <f>IFERROR(IF($E$13&gt;=D77,SMALL(STUDENT!$O$8:$O$1507,$E$11+D77),0),0)</f>
        <v>0</v>
      </c>
      <c r="F77" s="10">
        <f t="shared" si="2"/>
        <v>0</v>
      </c>
      <c r="G77" s="10" t="str">
        <f>IFERROR(IF($F77&gt;=1,VLOOKUP($E77,STUDENT!$O$8:$Z$1507,3,0),""),"")</f>
        <v/>
      </c>
      <c r="H77" s="9" t="str">
        <f>IFERROR(IF($F77&gt;=1,VLOOKUP($E77,STUDENT!$O$8:$Z$1507,4,0),""),"")</f>
        <v/>
      </c>
      <c r="I77" s="20" t="str">
        <f t="shared" si="3"/>
        <v/>
      </c>
      <c r="J77" s="20" t="str">
        <f t="shared" si="22"/>
        <v/>
      </c>
      <c r="K77" s="20" t="str">
        <f t="shared" si="22"/>
        <v/>
      </c>
      <c r="L77" s="20" t="str">
        <f t="shared" si="22"/>
        <v/>
      </c>
      <c r="M77" s="20" t="str">
        <f t="shared" si="22"/>
        <v/>
      </c>
      <c r="N77" s="20" t="str">
        <f t="shared" si="22"/>
        <v/>
      </c>
      <c r="O77" s="20" t="str">
        <f t="shared" si="22"/>
        <v/>
      </c>
      <c r="P77" s="20" t="str">
        <f t="shared" si="22"/>
        <v/>
      </c>
      <c r="Q77" s="20" t="str">
        <f t="shared" si="22"/>
        <v/>
      </c>
      <c r="R77" s="20" t="str">
        <f t="shared" si="22"/>
        <v/>
      </c>
      <c r="S77" s="20" t="str">
        <f t="shared" si="22"/>
        <v/>
      </c>
      <c r="T77" s="20" t="str">
        <f t="shared" si="22"/>
        <v/>
      </c>
      <c r="U77" s="20" t="str">
        <f t="shared" si="22"/>
        <v/>
      </c>
      <c r="V77" s="21" t="str">
        <f>IFERROR(IF($F77&gt;=1,VLOOKUP($E77,STUDENT!$O$8:$Z$1507,12,0),""),"")</f>
        <v/>
      </c>
      <c r="W77" s="22"/>
      <c r="AC77" s="1">
        <f t="shared" si="4"/>
        <v>0</v>
      </c>
      <c r="AD77" s="1">
        <f>IFERROR(IF(LEN(AK77)&gt;=1,VLOOKUP(HLOOKUP(AK77,PROFILE!$K$5:$V$8,4,0),PROFILE!$F$1:$G$3,2,0),0),0)</f>
        <v>0</v>
      </c>
      <c r="AE77" s="1">
        <f t="shared" si="5"/>
        <v>0</v>
      </c>
      <c r="AF77" s="1">
        <v>64</v>
      </c>
      <c r="AG77" s="1">
        <f>IFERROR(IF($AG$12&gt;=AF77,SMALL(STUDENT!$O$8:$O$1507,$AG$11+AF77),0),0)</f>
        <v>0</v>
      </c>
      <c r="AH77" s="1">
        <f t="shared" si="6"/>
        <v>0</v>
      </c>
      <c r="AI77" s="1" t="str">
        <f>IFERROR(IF($AH77&gt;=1,VLOOKUP($AG77,STUDENT!$O$8:$Z$1507,3,0),""),"")</f>
        <v/>
      </c>
      <c r="AJ77" s="1" t="str">
        <f>IFERROR(IF($AH77&gt;=1,VLOOKUP($AG77,STUDENT!$O$8:$Z$1507,4,0),""),"")</f>
        <v/>
      </c>
      <c r="AK77" s="1" t="str">
        <f>IFERROR(IF($AH77&gt;=1,VLOOKUP($AG77,STUDENT!$O$8:$Z$1507,6,0),""),"")</f>
        <v/>
      </c>
      <c r="AL77" s="1" t="str">
        <f t="shared" si="7"/>
        <v/>
      </c>
      <c r="AM77" s="1" t="str">
        <f t="shared" si="8"/>
        <v/>
      </c>
      <c r="AN77" s="1" t="str">
        <f t="shared" si="9"/>
        <v/>
      </c>
      <c r="AO77" s="1" t="str">
        <f t="shared" si="10"/>
        <v/>
      </c>
      <c r="AP77" s="1" t="str">
        <f t="shared" si="11"/>
        <v/>
      </c>
      <c r="AQ77" s="1" t="str">
        <f t="shared" si="12"/>
        <v/>
      </c>
      <c r="AR77" s="1" t="str">
        <f t="shared" si="13"/>
        <v/>
      </c>
      <c r="AS77" s="1" t="str">
        <f t="shared" si="14"/>
        <v/>
      </c>
      <c r="AT77" s="1" t="str">
        <f t="shared" si="15"/>
        <v/>
      </c>
      <c r="AU77" s="1" t="str">
        <f t="shared" si="16"/>
        <v/>
      </c>
      <c r="AV77" s="1" t="str">
        <f t="shared" si="17"/>
        <v/>
      </c>
      <c r="AW77" s="1" t="str">
        <f t="shared" si="18"/>
        <v/>
      </c>
      <c r="AX77" s="1" t="str">
        <f t="shared" si="19"/>
        <v/>
      </c>
      <c r="AY77" s="1">
        <f>IFERROR(IF($AE77&gt;$AE76,VLOOKUP($AC77+AL$1,STOCK!$F$10:$AB$209,16,0),IF($AE77=$AE76,(IF(AY76&gt;=1,AY76-COUNTIFS($AE76:$AE76,$AC77,AL76:AL76,$AI$1),0)),0)),0)</f>
        <v>0</v>
      </c>
      <c r="AZ77" s="1">
        <f>IFERROR(IF($AE77&gt;$AE76,VLOOKUP($AC77+AM$1,STOCK!$F$10:$AB$209,16,0),IF($AE77=$AE76,(IF(AZ76&gt;=1,AZ76-COUNTIFS($AE76:$AE76,$AC77,AM76:AM76,$AI$1),0)),0)),0)</f>
        <v>0</v>
      </c>
      <c r="BA77" s="1">
        <f>IFERROR(IF($AE77&gt;$AE76,VLOOKUP($AC77+AN$1,STOCK!$F$10:$AB$209,16,0),IF($AE77=$AE76,(IF(BA76&gt;=1,BA76-COUNTIFS($AE76:$AE76,$AC77,AN76:AN76,$AI$1),0)),0)),0)</f>
        <v>0</v>
      </c>
      <c r="BB77" s="1">
        <f>IFERROR(IF($AE77&gt;$AE76,VLOOKUP($AC77+AO$1,STOCK!$F$10:$AB$209,16,0),IF($AE77=$AE76,(IF(BB76&gt;=1,BB76-COUNTIFS($AE76:$AE76,$AC77,AO76:AO76,$AI$1),0)),0)),0)</f>
        <v>0</v>
      </c>
      <c r="BC77" s="1">
        <f>IFERROR(IF($AE77&gt;$AE76,VLOOKUP($AC77+AP$1,STOCK!$F$10:$AB$209,16,0),IF($AE77=$AE76,(IF(BC76&gt;=1,BC76-COUNTIFS($AE76:$AE76,$AC77,AP76:AP76,$AI$1),0)),0)),0)</f>
        <v>0</v>
      </c>
      <c r="BD77" s="1">
        <f>IFERROR(IF($AE77&gt;$AE76,VLOOKUP($AC77+AQ$1,STOCK!$F$10:$AB$209,16,0),IF($AE77=$AE76,(IF(BD76&gt;=1,BD76-COUNTIFS($AE76:$AE76,$AC77,AQ76:AQ76,$AI$1),0)),0)),0)</f>
        <v>0</v>
      </c>
      <c r="BE77" s="1">
        <f>IFERROR(IF($AE77&gt;$AE76,VLOOKUP($AC77+AR$1,STOCK!$F$10:$AB$209,16,0),IF($AE77=$AE76,(IF(BE76&gt;=1,BE76-COUNTIFS($AE76:$AE76,$AC77,AR76:AR76,$AI$1),0)),0)),0)</f>
        <v>0</v>
      </c>
      <c r="BF77" s="1">
        <f>IFERROR(IF($AE77&gt;$AE76,VLOOKUP($AC77+AS$1,STOCK!$F$10:$AB$209,16,0),IF($AE77=$AE76,(IF(BF76&gt;=1,BF76-COUNTIFS($AE76:$AE76,$AC77,AS76:AS76,$AI$1),0)),0)),0)</f>
        <v>0</v>
      </c>
      <c r="BG77" s="1">
        <f>IFERROR(IF($AE77&gt;$AE76,VLOOKUP($AC77+AT$1,STOCK!$F$10:$AB$209,16,0),IF($AE77=$AE76,(IF(BG76&gt;=1,BG76-COUNTIFS($AE76:$AE76,$AC77,AT76:AT76,$AI$1),0)),0)),0)</f>
        <v>0</v>
      </c>
      <c r="BH77" s="1">
        <f>IFERROR(IF($AE77&gt;$AE76,VLOOKUP($AC77+AU$1,STOCK!$F$10:$AB$209,16,0),IF($AE77=$AE76,(IF(BH76&gt;=1,BH76-COUNTIFS($AE76:$AE76,$AC77,AU76:AU76,$AI$1),0)),0)),0)</f>
        <v>0</v>
      </c>
      <c r="BI77" s="1">
        <f>IFERROR(IF($AE77&gt;$AE76,VLOOKUP($AC77+AV$1,STOCK!$F$10:$AB$209,16,0),IF($AE77=$AE76,(IF(BI76&gt;=1,BI76-COUNTIFS($AE76:$AE76,$AC77,AV76:AV76,$AI$1),0)),0)),0)</f>
        <v>0</v>
      </c>
      <c r="BJ77" s="1">
        <f>IFERROR(IF($AE77&gt;$AE76,VLOOKUP($AC77+AW$1,STOCK!$F$10:$AB$209,16,0),IF($AE77=$AE76,(IF(BJ76&gt;=1,BJ76-COUNTIFS($AE76:$AE76,$AC77,AW76:AW76,$AI$1),0)),0)),0)</f>
        <v>0</v>
      </c>
      <c r="BK77" s="1">
        <f>IFERROR(IF($AE77&gt;$AE76,VLOOKUP($AC77+AX$1,STOCK!$F$10:$AB$209,16,0),IF($AE77=$AE76,(IF(BK76&gt;=1,BK76-COUNTIFS($AE76:$AE76,$AC77,AX76:AX76,$AI$1),0)),0)),0)</f>
        <v>0</v>
      </c>
      <c r="BL77" s="1">
        <f>IFERROR(IF($AE77&gt;$AE76,VLOOKUP($AC77+AL$1,STOCK!$F$10:$AB$209,17,0),IF($AE77=$AE76,(IF(BL76&gt;=1,BL76-COUNTIFS($AE76:$AE76,$AC77,AL76:AL76,$AI$2),0)),0)),0)</f>
        <v>0</v>
      </c>
      <c r="BM77" s="1">
        <f>IFERROR(IF($AE77&gt;$AE76,VLOOKUP($AC77+AM$1,STOCK!$F$10:$AB$209,17,0),IF($AE77=$AE76,(IF(BM76&gt;=1,BM76-COUNTIFS($AE76:$AE76,$AC77,AM76:AM76,$AI$2),0)),0)),0)</f>
        <v>0</v>
      </c>
      <c r="BN77" s="1">
        <f>IFERROR(IF($AE77&gt;$AE76,VLOOKUP($AC77+AN$1,STOCK!$F$10:$AB$209,17,0),IF($AE77=$AE76,(IF(BN76&gt;=1,BN76-COUNTIFS($AE76:$AE76,$AC77,AN76:AN76,$AI$2),0)),0)),0)</f>
        <v>0</v>
      </c>
      <c r="BO77" s="1">
        <f>IFERROR(IF($AE77&gt;$AE76,VLOOKUP($AC77+AO$1,STOCK!$F$10:$AB$209,17,0),IF($AE77=$AE76,(IF(BO76&gt;=1,BO76-COUNTIFS($AE76:$AE76,$AC77,AO76:AO76,$AI$2),0)),0)),0)</f>
        <v>0</v>
      </c>
      <c r="BP77" s="1">
        <f>IFERROR(IF($AE77&gt;$AE76,VLOOKUP($AC77+AP$1,STOCK!$F$10:$AB$209,17,0),IF($AE77=$AE76,(IF(BP76&gt;=1,BP76-COUNTIFS($AE76:$AE76,$AC77,AP76:AP76,$AI$2),0)),0)),0)</f>
        <v>0</v>
      </c>
      <c r="BQ77" s="1">
        <f>IFERROR(IF($AE77&gt;$AE76,VLOOKUP($AC77+AQ$1,STOCK!$F$10:$AB$209,17,0),IF($AE77=$AE76,(IF(BQ76&gt;=1,BQ76-COUNTIFS($AE76:$AE76,$AC77,AQ76:AQ76,$AI$2),0)),0)),0)</f>
        <v>0</v>
      </c>
      <c r="BR77" s="1">
        <f>IFERROR(IF($AE77&gt;$AE76,VLOOKUP($AC77+AR$1,STOCK!$F$10:$AB$209,17,0),IF($AE77=$AE76,(IF(BR76&gt;=1,BR76-COUNTIFS($AE76:$AE76,$AC77,AR76:AR76,$AI$2),0)),0)),0)</f>
        <v>0</v>
      </c>
      <c r="BS77" s="1">
        <f>IFERROR(IF($AE77&gt;$AE76,VLOOKUP($AC77+AS$1,STOCK!$F$10:$AB$209,17,0),IF($AE77=$AE76,(IF(BS76&gt;=1,BS76-COUNTIFS($AE76:$AE76,$AC77,AS76:AS76,$AI$2),0)),0)),0)</f>
        <v>0</v>
      </c>
      <c r="BT77" s="1">
        <f>IFERROR(IF($AE77&gt;$AE76,VLOOKUP($AC77+AT$1,STOCK!$F$10:$AB$209,17,0),IF($AE77=$AE76,(IF(BT76&gt;=1,BT76-COUNTIFS($AE76:$AE76,$AC77,AT76:AT76,$AI$2),0)),0)),0)</f>
        <v>0</v>
      </c>
      <c r="BU77" s="1">
        <f>IFERROR(IF($AE77&gt;$AE76,VLOOKUP($AC77+AU$1,STOCK!$F$10:$AB$209,17,0),IF($AE77=$AE76,(IF(BU76&gt;=1,BU76-COUNTIFS($AE76:$AE76,$AC77,AU76:AU76,$AI$2),0)),0)),0)</f>
        <v>0</v>
      </c>
      <c r="BV77" s="1">
        <f>IFERROR(IF($AE77&gt;$AE76,VLOOKUP($AC77+AV$1,STOCK!$F$10:$AB$209,17,0),IF($AE77=$AE76,(IF(BV76&gt;=1,BV76-COUNTIFS($AE76:$AE76,$AC77,AV76:AV76,$AI$2),0)),0)),0)</f>
        <v>0</v>
      </c>
      <c r="BW77" s="1">
        <f>IFERROR(IF($AE77&gt;$AE76,VLOOKUP($AC77+AW$1,STOCK!$F$10:$AB$209,17,0),IF($AE77=$AE76,(IF(BW76&gt;=1,BW76-COUNTIFS($AE76:$AE76,$AC77,AW76:AW76,$AI$2),0)),0)),0)</f>
        <v>0</v>
      </c>
      <c r="BX77" s="1">
        <f>IFERROR(IF($AE77&gt;$AE76,VLOOKUP($AC77+AX$1,STOCK!$F$10:$AB$209,17,0),IF($AE77=$AE76,(IF(BX76&gt;=1,BX76-COUNTIFS($AE76:$AE76,$AC77,AX76:AX76,$AI$2),0)),0)),0)</f>
        <v>0</v>
      </c>
    </row>
    <row r="78" spans="4:76" ht="20.100000000000001" customHeight="1" x14ac:dyDescent="0.25">
      <c r="D78" s="1">
        <v>65</v>
      </c>
      <c r="E78" s="1">
        <f>IFERROR(IF($E$13&gt;=D78,SMALL(STUDENT!$O$8:$O$1507,$E$11+D78),0),0)</f>
        <v>0</v>
      </c>
      <c r="F78" s="10">
        <f t="shared" si="2"/>
        <v>0</v>
      </c>
      <c r="G78" s="10" t="str">
        <f>IFERROR(IF($F78&gt;=1,VLOOKUP($E78,STUDENT!$O$8:$Z$1507,3,0),""),"")</f>
        <v/>
      </c>
      <c r="H78" s="9" t="str">
        <f>IFERROR(IF($F78&gt;=1,VLOOKUP($E78,STUDENT!$O$8:$Z$1507,4,0),""),"")</f>
        <v/>
      </c>
      <c r="I78" s="20" t="str">
        <f t="shared" si="3"/>
        <v/>
      </c>
      <c r="J78" s="20" t="str">
        <f t="shared" ref="J78:U78" si="23">IFERROR(IF($F78&gt;=1,VLOOKUP($E78,$AG$14:$AX$1513,J$5,0),""),"")</f>
        <v/>
      </c>
      <c r="K78" s="20" t="str">
        <f t="shared" si="23"/>
        <v/>
      </c>
      <c r="L78" s="20" t="str">
        <f t="shared" si="23"/>
        <v/>
      </c>
      <c r="M78" s="20" t="str">
        <f t="shared" si="23"/>
        <v/>
      </c>
      <c r="N78" s="20" t="str">
        <f t="shared" si="23"/>
        <v/>
      </c>
      <c r="O78" s="20" t="str">
        <f t="shared" si="23"/>
        <v/>
      </c>
      <c r="P78" s="20" t="str">
        <f t="shared" si="23"/>
        <v/>
      </c>
      <c r="Q78" s="20" t="str">
        <f t="shared" si="23"/>
        <v/>
      </c>
      <c r="R78" s="20" t="str">
        <f t="shared" si="23"/>
        <v/>
      </c>
      <c r="S78" s="20" t="str">
        <f t="shared" si="23"/>
        <v/>
      </c>
      <c r="T78" s="20" t="str">
        <f t="shared" si="23"/>
        <v/>
      </c>
      <c r="U78" s="20" t="str">
        <f t="shared" si="23"/>
        <v/>
      </c>
      <c r="V78" s="21" t="str">
        <f>IFERROR(IF($F78&gt;=1,VLOOKUP($E78,STUDENT!$O$8:$Z$1507,12,0),""),"")</f>
        <v/>
      </c>
      <c r="W78" s="22"/>
      <c r="AC78" s="1">
        <f t="shared" si="4"/>
        <v>0</v>
      </c>
      <c r="AD78" s="1">
        <f>IFERROR(IF(LEN(AK78)&gt;=1,VLOOKUP(HLOOKUP(AK78,PROFILE!$K$5:$V$8,4,0),PROFILE!$F$1:$G$3,2,0),0),0)</f>
        <v>0</v>
      </c>
      <c r="AE78" s="1">
        <f t="shared" si="5"/>
        <v>0</v>
      </c>
      <c r="AF78" s="1">
        <v>65</v>
      </c>
      <c r="AG78" s="1">
        <f>IFERROR(IF($AG$12&gt;=AF78,SMALL(STUDENT!$O$8:$O$1507,$AG$11+AF78),0),0)</f>
        <v>0</v>
      </c>
      <c r="AH78" s="1">
        <f t="shared" si="6"/>
        <v>0</v>
      </c>
      <c r="AI78" s="1" t="str">
        <f>IFERROR(IF($AH78&gt;=1,VLOOKUP($AG78,STUDENT!$O$8:$Z$1507,3,0),""),"")</f>
        <v/>
      </c>
      <c r="AJ78" s="1" t="str">
        <f>IFERROR(IF($AH78&gt;=1,VLOOKUP($AG78,STUDENT!$O$8:$Z$1507,4,0),""),"")</f>
        <v/>
      </c>
      <c r="AK78" s="1" t="str">
        <f>IFERROR(IF($AH78&gt;=1,VLOOKUP($AG78,STUDENT!$O$8:$Z$1507,6,0),""),"")</f>
        <v/>
      </c>
      <c r="AL78" s="1" t="str">
        <f t="shared" si="7"/>
        <v/>
      </c>
      <c r="AM78" s="1" t="str">
        <f t="shared" si="8"/>
        <v/>
      </c>
      <c r="AN78" s="1" t="str">
        <f t="shared" si="9"/>
        <v/>
      </c>
      <c r="AO78" s="1" t="str">
        <f t="shared" si="10"/>
        <v/>
      </c>
      <c r="AP78" s="1" t="str">
        <f t="shared" si="11"/>
        <v/>
      </c>
      <c r="AQ78" s="1" t="str">
        <f t="shared" si="12"/>
        <v/>
      </c>
      <c r="AR78" s="1" t="str">
        <f t="shared" si="13"/>
        <v/>
      </c>
      <c r="AS78" s="1" t="str">
        <f t="shared" si="14"/>
        <v/>
      </c>
      <c r="AT78" s="1" t="str">
        <f t="shared" si="15"/>
        <v/>
      </c>
      <c r="AU78" s="1" t="str">
        <f t="shared" si="16"/>
        <v/>
      </c>
      <c r="AV78" s="1" t="str">
        <f t="shared" si="17"/>
        <v/>
      </c>
      <c r="AW78" s="1" t="str">
        <f t="shared" si="18"/>
        <v/>
      </c>
      <c r="AX78" s="1" t="str">
        <f t="shared" si="19"/>
        <v/>
      </c>
      <c r="AY78" s="1">
        <f>IFERROR(IF($AE78&gt;$AE77,VLOOKUP($AC78+AL$1,STOCK!$F$10:$AB$209,16,0),IF($AE78=$AE77,(IF(AY77&gt;=1,AY77-COUNTIFS($AE77:$AE77,$AC78,AL77:AL77,$AI$1),0)),0)),0)</f>
        <v>0</v>
      </c>
      <c r="AZ78" s="1">
        <f>IFERROR(IF($AE78&gt;$AE77,VLOOKUP($AC78+AM$1,STOCK!$F$10:$AB$209,16,0),IF($AE78=$AE77,(IF(AZ77&gt;=1,AZ77-COUNTIFS($AE77:$AE77,$AC78,AM77:AM77,$AI$1),0)),0)),0)</f>
        <v>0</v>
      </c>
      <c r="BA78" s="1">
        <f>IFERROR(IF($AE78&gt;$AE77,VLOOKUP($AC78+AN$1,STOCK!$F$10:$AB$209,16,0),IF($AE78=$AE77,(IF(BA77&gt;=1,BA77-COUNTIFS($AE77:$AE77,$AC78,AN77:AN77,$AI$1),0)),0)),0)</f>
        <v>0</v>
      </c>
      <c r="BB78" s="1">
        <f>IFERROR(IF($AE78&gt;$AE77,VLOOKUP($AC78+AO$1,STOCK!$F$10:$AB$209,16,0),IF($AE78=$AE77,(IF(BB77&gt;=1,BB77-COUNTIFS($AE77:$AE77,$AC78,AO77:AO77,$AI$1),0)),0)),0)</f>
        <v>0</v>
      </c>
      <c r="BC78" s="1">
        <f>IFERROR(IF($AE78&gt;$AE77,VLOOKUP($AC78+AP$1,STOCK!$F$10:$AB$209,16,0),IF($AE78=$AE77,(IF(BC77&gt;=1,BC77-COUNTIFS($AE77:$AE77,$AC78,AP77:AP77,$AI$1),0)),0)),0)</f>
        <v>0</v>
      </c>
      <c r="BD78" s="1">
        <f>IFERROR(IF($AE78&gt;$AE77,VLOOKUP($AC78+AQ$1,STOCK!$F$10:$AB$209,16,0),IF($AE78=$AE77,(IF(BD77&gt;=1,BD77-COUNTIFS($AE77:$AE77,$AC78,AQ77:AQ77,$AI$1),0)),0)),0)</f>
        <v>0</v>
      </c>
      <c r="BE78" s="1">
        <f>IFERROR(IF($AE78&gt;$AE77,VLOOKUP($AC78+AR$1,STOCK!$F$10:$AB$209,16,0),IF($AE78=$AE77,(IF(BE77&gt;=1,BE77-COUNTIFS($AE77:$AE77,$AC78,AR77:AR77,$AI$1),0)),0)),0)</f>
        <v>0</v>
      </c>
      <c r="BF78" s="1">
        <f>IFERROR(IF($AE78&gt;$AE77,VLOOKUP($AC78+AS$1,STOCK!$F$10:$AB$209,16,0),IF($AE78=$AE77,(IF(BF77&gt;=1,BF77-COUNTIFS($AE77:$AE77,$AC78,AS77:AS77,$AI$1),0)),0)),0)</f>
        <v>0</v>
      </c>
      <c r="BG78" s="1">
        <f>IFERROR(IF($AE78&gt;$AE77,VLOOKUP($AC78+AT$1,STOCK!$F$10:$AB$209,16,0),IF($AE78=$AE77,(IF(BG77&gt;=1,BG77-COUNTIFS($AE77:$AE77,$AC78,AT77:AT77,$AI$1),0)),0)),0)</f>
        <v>0</v>
      </c>
      <c r="BH78" s="1">
        <f>IFERROR(IF($AE78&gt;$AE77,VLOOKUP($AC78+AU$1,STOCK!$F$10:$AB$209,16,0),IF($AE78=$AE77,(IF(BH77&gt;=1,BH77-COUNTIFS($AE77:$AE77,$AC78,AU77:AU77,$AI$1),0)),0)),0)</f>
        <v>0</v>
      </c>
      <c r="BI78" s="1">
        <f>IFERROR(IF($AE78&gt;$AE77,VLOOKUP($AC78+AV$1,STOCK!$F$10:$AB$209,16,0),IF($AE78=$AE77,(IF(BI77&gt;=1,BI77-COUNTIFS($AE77:$AE77,$AC78,AV77:AV77,$AI$1),0)),0)),0)</f>
        <v>0</v>
      </c>
      <c r="BJ78" s="1">
        <f>IFERROR(IF($AE78&gt;$AE77,VLOOKUP($AC78+AW$1,STOCK!$F$10:$AB$209,16,0),IF($AE78=$AE77,(IF(BJ77&gt;=1,BJ77-COUNTIFS($AE77:$AE77,$AC78,AW77:AW77,$AI$1),0)),0)),0)</f>
        <v>0</v>
      </c>
      <c r="BK78" s="1">
        <f>IFERROR(IF($AE78&gt;$AE77,VLOOKUP($AC78+AX$1,STOCK!$F$10:$AB$209,16,0),IF($AE78=$AE77,(IF(BK77&gt;=1,BK77-COUNTIFS($AE77:$AE77,$AC78,AX77:AX77,$AI$1),0)),0)),0)</f>
        <v>0</v>
      </c>
      <c r="BL78" s="1">
        <f>IFERROR(IF($AE78&gt;$AE77,VLOOKUP($AC78+AL$1,STOCK!$F$10:$AB$209,17,0),IF($AE78=$AE77,(IF(BL77&gt;=1,BL77-COUNTIFS($AE77:$AE77,$AC78,AL77:AL77,$AI$2),0)),0)),0)</f>
        <v>0</v>
      </c>
      <c r="BM78" s="1">
        <f>IFERROR(IF($AE78&gt;$AE77,VLOOKUP($AC78+AM$1,STOCK!$F$10:$AB$209,17,0),IF($AE78=$AE77,(IF(BM77&gt;=1,BM77-COUNTIFS($AE77:$AE77,$AC78,AM77:AM77,$AI$2),0)),0)),0)</f>
        <v>0</v>
      </c>
      <c r="BN78" s="1">
        <f>IFERROR(IF($AE78&gt;$AE77,VLOOKUP($AC78+AN$1,STOCK!$F$10:$AB$209,17,0),IF($AE78=$AE77,(IF(BN77&gt;=1,BN77-COUNTIFS($AE77:$AE77,$AC78,AN77:AN77,$AI$2),0)),0)),0)</f>
        <v>0</v>
      </c>
      <c r="BO78" s="1">
        <f>IFERROR(IF($AE78&gt;$AE77,VLOOKUP($AC78+AO$1,STOCK!$F$10:$AB$209,17,0),IF($AE78=$AE77,(IF(BO77&gt;=1,BO77-COUNTIFS($AE77:$AE77,$AC78,AO77:AO77,$AI$2),0)),0)),0)</f>
        <v>0</v>
      </c>
      <c r="BP78" s="1">
        <f>IFERROR(IF($AE78&gt;$AE77,VLOOKUP($AC78+AP$1,STOCK!$F$10:$AB$209,17,0),IF($AE78=$AE77,(IF(BP77&gt;=1,BP77-COUNTIFS($AE77:$AE77,$AC78,AP77:AP77,$AI$2),0)),0)),0)</f>
        <v>0</v>
      </c>
      <c r="BQ78" s="1">
        <f>IFERROR(IF($AE78&gt;$AE77,VLOOKUP($AC78+AQ$1,STOCK!$F$10:$AB$209,17,0),IF($AE78=$AE77,(IF(BQ77&gt;=1,BQ77-COUNTIFS($AE77:$AE77,$AC78,AQ77:AQ77,$AI$2),0)),0)),0)</f>
        <v>0</v>
      </c>
      <c r="BR78" s="1">
        <f>IFERROR(IF($AE78&gt;$AE77,VLOOKUP($AC78+AR$1,STOCK!$F$10:$AB$209,17,0),IF($AE78=$AE77,(IF(BR77&gt;=1,BR77-COUNTIFS($AE77:$AE77,$AC78,AR77:AR77,$AI$2),0)),0)),0)</f>
        <v>0</v>
      </c>
      <c r="BS78" s="1">
        <f>IFERROR(IF($AE78&gt;$AE77,VLOOKUP($AC78+AS$1,STOCK!$F$10:$AB$209,17,0),IF($AE78=$AE77,(IF(BS77&gt;=1,BS77-COUNTIFS($AE77:$AE77,$AC78,AS77:AS77,$AI$2),0)),0)),0)</f>
        <v>0</v>
      </c>
      <c r="BT78" s="1">
        <f>IFERROR(IF($AE78&gt;$AE77,VLOOKUP($AC78+AT$1,STOCK!$F$10:$AB$209,17,0),IF($AE78=$AE77,(IF(BT77&gt;=1,BT77-COUNTIFS($AE77:$AE77,$AC78,AT77:AT77,$AI$2),0)),0)),0)</f>
        <v>0</v>
      </c>
      <c r="BU78" s="1">
        <f>IFERROR(IF($AE78&gt;$AE77,VLOOKUP($AC78+AU$1,STOCK!$F$10:$AB$209,17,0),IF($AE78=$AE77,(IF(BU77&gt;=1,BU77-COUNTIFS($AE77:$AE77,$AC78,AU77:AU77,$AI$2),0)),0)),0)</f>
        <v>0</v>
      </c>
      <c r="BV78" s="1">
        <f>IFERROR(IF($AE78&gt;$AE77,VLOOKUP($AC78+AV$1,STOCK!$F$10:$AB$209,17,0),IF($AE78=$AE77,(IF(BV77&gt;=1,BV77-COUNTIFS($AE77:$AE77,$AC78,AV77:AV77,$AI$2),0)),0)),0)</f>
        <v>0</v>
      </c>
      <c r="BW78" s="1">
        <f>IFERROR(IF($AE78&gt;$AE77,VLOOKUP($AC78+AW$1,STOCK!$F$10:$AB$209,17,0),IF($AE78=$AE77,(IF(BW77&gt;=1,BW77-COUNTIFS($AE77:$AE77,$AC78,AW77:AW77,$AI$2),0)),0)),0)</f>
        <v>0</v>
      </c>
      <c r="BX78" s="1">
        <f>IFERROR(IF($AE78&gt;$AE77,VLOOKUP($AC78+AX$1,STOCK!$F$10:$AB$209,17,0),IF($AE78=$AE77,(IF(BX77&gt;=1,BX77-COUNTIFS($AE77:$AE77,$AC78,AX77:AX77,$AI$2),0)),0)),0)</f>
        <v>0</v>
      </c>
    </row>
    <row r="79" spans="4:76" ht="20.100000000000001" customHeight="1" x14ac:dyDescent="0.25">
      <c r="D79" s="1">
        <v>66</v>
      </c>
      <c r="E79" s="1">
        <f>IFERROR(IF($E$13&gt;=D79,SMALL(STUDENT!$O$8:$O$1507,$E$11+D79),0),0)</f>
        <v>0</v>
      </c>
      <c r="F79" s="10">
        <f t="shared" ref="F79:F142" si="24">IF(E79&gt;=100,D79,0)</f>
        <v>0</v>
      </c>
      <c r="G79" s="10" t="str">
        <f>IFERROR(IF($F79&gt;=1,VLOOKUP($E79,STUDENT!$O$8:$Z$1507,3,0),""),"")</f>
        <v/>
      </c>
      <c r="H79" s="9" t="str">
        <f>IFERROR(IF($F79&gt;=1,VLOOKUP($E79,STUDENT!$O$8:$Z$1507,4,0),""),"")</f>
        <v/>
      </c>
      <c r="I79" s="20" t="str">
        <f t="shared" ref="I79:U142" si="25">IFERROR(IF($F79&gt;=1,VLOOKUP($E79,$AG$14:$AX$1513,I$5,0),""),"")</f>
        <v/>
      </c>
      <c r="J79" s="20" t="str">
        <f t="shared" si="25"/>
        <v/>
      </c>
      <c r="K79" s="20" t="str">
        <f t="shared" si="25"/>
        <v/>
      </c>
      <c r="L79" s="20" t="str">
        <f t="shared" si="25"/>
        <v/>
      </c>
      <c r="M79" s="20" t="str">
        <f t="shared" si="25"/>
        <v/>
      </c>
      <c r="N79" s="20" t="str">
        <f t="shared" si="25"/>
        <v/>
      </c>
      <c r="O79" s="20" t="str">
        <f t="shared" si="25"/>
        <v/>
      </c>
      <c r="P79" s="20" t="str">
        <f t="shared" si="25"/>
        <v/>
      </c>
      <c r="Q79" s="20" t="str">
        <f t="shared" si="25"/>
        <v/>
      </c>
      <c r="R79" s="20" t="str">
        <f t="shared" si="25"/>
        <v/>
      </c>
      <c r="S79" s="20" t="str">
        <f t="shared" si="25"/>
        <v/>
      </c>
      <c r="T79" s="20" t="str">
        <f t="shared" si="25"/>
        <v/>
      </c>
      <c r="U79" s="20" t="str">
        <f t="shared" si="25"/>
        <v/>
      </c>
      <c r="V79" s="21" t="str">
        <f>IFERROR(IF($F79&gt;=1,VLOOKUP($E79,STUDENT!$O$8:$Z$1507,12,0),""),"")</f>
        <v/>
      </c>
      <c r="W79" s="22"/>
      <c r="AC79" s="1">
        <f t="shared" ref="AC79:AC142" si="26">IFERROR(IF(AG79&gt;=101,LEFT(AG79,1)*100,0),0)</f>
        <v>0</v>
      </c>
      <c r="AD79" s="1">
        <f>IFERROR(IF(LEN(AK79)&gt;=1,VLOOKUP(HLOOKUP(AK79,PROFILE!$K$5:$V$8,4,0),PROFILE!$F$1:$G$3,2,0),0),0)</f>
        <v>0</v>
      </c>
      <c r="AE79" s="1">
        <f t="shared" ref="AE79:AE142" si="27">IFERROR(IF(AG79&gt;=101,LEFT(AG79,1)*100,0),0)</f>
        <v>0</v>
      </c>
      <c r="AF79" s="1">
        <v>66</v>
      </c>
      <c r="AG79" s="1">
        <f>IFERROR(IF($AG$12&gt;=AF79,SMALL(STUDENT!$O$8:$O$1507,$AG$11+AF79),0),0)</f>
        <v>0</v>
      </c>
      <c r="AH79" s="1">
        <f t="shared" ref="AH79:AH142" si="28">IF(AG79&gt;=100,AF79,0)</f>
        <v>0</v>
      </c>
      <c r="AI79" s="1" t="str">
        <f>IFERROR(IF($AH79&gt;=1,VLOOKUP($AG79,STUDENT!$O$8:$Z$1507,3,0),""),"")</f>
        <v/>
      </c>
      <c r="AJ79" s="1" t="str">
        <f>IFERROR(IF($AH79&gt;=1,VLOOKUP($AG79,STUDENT!$O$8:$Z$1507,4,0),""),"")</f>
        <v/>
      </c>
      <c r="AK79" s="1" t="str">
        <f>IFERROR(IF($AH79&gt;=1,VLOOKUP($AG79,STUDENT!$O$8:$Z$1507,6,0),""),"")</f>
        <v/>
      </c>
      <c r="AL79" s="1" t="str">
        <f t="shared" ref="AL79:AL142" si="29">IFERROR(IF($AH79&gt;=1,(IF($AD79=1,(IF(BL79&gt;=1,$AI$2,"")),IF($AD79=2,(IF(AY79&gt;=1,$AI$1,"")),IF($AD79=3,(IF(MOD($AG79+AL$1,2)=0,(IF(AY79&gt;=1,$AI$1,"")),IF(MOD($AG79+AL$1,2)=1,(IF(BL79&gt;=1,$AI$2,"")),""))),"")))),""),"")</f>
        <v/>
      </c>
      <c r="AM79" s="1" t="str">
        <f t="shared" ref="AM79:AM142" si="30">IFERROR(IF($AH79&gt;=1,(IF($AD79=1,(IF(BM79&gt;=1,$AI$2,"")),IF($AD79=2,(IF(AZ79&gt;=1,$AI$1,"")),IF($AD79=3,(IF(MOD($AG79+AM$1,2)=0,(IF(AZ79&gt;=1,$AI$1,"")),IF(MOD($AG79+AM$1,2)=1,(IF(BM79&gt;=1,$AI$2,"")),""))),"")))),""),"")</f>
        <v/>
      </c>
      <c r="AN79" s="1" t="str">
        <f t="shared" ref="AN79:AN142" si="31">IFERROR(IF($AH79&gt;=1,(IF($AD79=1,(IF(BN79&gt;=1,$AI$2,"")),IF($AD79=2,(IF(BA79&gt;=1,$AI$1,"")),IF($AD79=3,(IF(MOD($AG79+AN$1,2)=0,(IF(BA79&gt;=1,$AI$1,"")),IF(MOD($AG79+AN$1,2)=1,(IF(BN79&gt;=1,$AI$2,"")),""))),"")))),""),"")</f>
        <v/>
      </c>
      <c r="AO79" s="1" t="str">
        <f t="shared" ref="AO79:AO142" si="32">IFERROR(IF($AH79&gt;=1,(IF($AD79=1,(IF(BO79&gt;=1,$AI$2,"")),IF($AD79=2,(IF(BB79&gt;=1,$AI$1,"")),IF($AD79=3,(IF(MOD($AG79+AO$1,2)=0,(IF(BB79&gt;=1,$AI$1,"")),IF(MOD($AG79+AO$1,2)=1,(IF(BO79&gt;=1,$AI$2,"")),""))),"")))),""),"")</f>
        <v/>
      </c>
      <c r="AP79" s="1" t="str">
        <f t="shared" ref="AP79:AP142" si="33">IFERROR(IF($AH79&gt;=1,(IF($AD79=1,(IF(BP79&gt;=1,$AI$2,"")),IF($AD79=2,(IF(BC79&gt;=1,$AI$1,"")),IF($AD79=3,(IF(MOD($AG79+AP$1,2)=0,(IF(BC79&gt;=1,$AI$1,"")),IF(MOD($AG79+AP$1,2)=1,(IF(BP79&gt;=1,$AI$2,"")),""))),"")))),""),"")</f>
        <v/>
      </c>
      <c r="AQ79" s="1" t="str">
        <f t="shared" ref="AQ79:AQ142" si="34">IFERROR(IF($AH79&gt;=1,(IF($AD79=1,(IF(BQ79&gt;=1,$AI$2,"")),IF($AD79=2,(IF(BD79&gt;=1,$AI$1,"")),IF($AD79=3,(IF(MOD($AG79+AQ$1,2)=0,(IF(BD79&gt;=1,$AI$1,"")),IF(MOD($AG79+AQ$1,2)=1,(IF(BQ79&gt;=1,$AI$2,"")),""))),"")))),""),"")</f>
        <v/>
      </c>
      <c r="AR79" s="1" t="str">
        <f t="shared" ref="AR79:AR142" si="35">IFERROR(IF($AH79&gt;=1,(IF($AD79=1,(IF(BR79&gt;=1,$AI$2,"")),IF($AD79=2,(IF(BE79&gt;=1,$AI$1,"")),IF($AD79=3,(IF(MOD($AG79+AR$1,2)=0,(IF(BE79&gt;=1,$AI$1,"")),IF(MOD($AG79+AR$1,2)=1,(IF(BR79&gt;=1,$AI$2,"")),""))),"")))),""),"")</f>
        <v/>
      </c>
      <c r="AS79" s="1" t="str">
        <f t="shared" ref="AS79:AS142" si="36">IFERROR(IF($AH79&gt;=1,(IF($AD79=1,(IF(BS79&gt;=1,$AI$2,"")),IF($AD79=2,(IF(BF79&gt;=1,$AI$1,"")),IF($AD79=3,(IF(MOD($AG79+AS$1,2)=0,(IF(BF79&gt;=1,$AI$1,"")),IF(MOD($AG79+AS$1,2)=1,(IF(BS79&gt;=1,$AI$2,"")),""))),"")))),""),"")</f>
        <v/>
      </c>
      <c r="AT79" s="1" t="str">
        <f t="shared" ref="AT79:AT142" si="37">IFERROR(IF($AH79&gt;=1,(IF($AD79=1,(IF(BT79&gt;=1,$AI$2,"")),IF($AD79=2,(IF(BG79&gt;=1,$AI$1,"")),IF($AD79=3,(IF(MOD($AG79+AT$1,2)=0,(IF(BG79&gt;=1,$AI$1,"")),IF(MOD($AG79+AT$1,2)=1,(IF(BT79&gt;=1,$AI$2,"")),""))),"")))),""),"")</f>
        <v/>
      </c>
      <c r="AU79" s="1" t="str">
        <f t="shared" ref="AU79:AU142" si="38">IFERROR(IF($AH79&gt;=1,(IF($AD79=1,(IF(BU79&gt;=1,$AI$2,"")),IF($AD79=2,(IF(BH79&gt;=1,$AI$1,"")),IF($AD79=3,(IF(MOD($AG79+AU$1,2)=0,(IF(BH79&gt;=1,$AI$1,"")),IF(MOD($AG79+AU$1,2)=1,(IF(BU79&gt;=1,$AI$2,"")),""))),"")))),""),"")</f>
        <v/>
      </c>
      <c r="AV79" s="1" t="str">
        <f t="shared" ref="AV79:AV142" si="39">IFERROR(IF($AH79&gt;=1,(IF($AD79=1,(IF(BV79&gt;=1,$AI$2,"")),IF($AD79=2,(IF(BI79&gt;=1,$AI$1,"")),IF($AD79=3,(IF(MOD($AG79+AV$1,2)=0,(IF(BI79&gt;=1,$AI$1,"")),IF(MOD($AG79+AV$1,2)=1,(IF(BV79&gt;=1,$AI$2,"")),""))),"")))),""),"")</f>
        <v/>
      </c>
      <c r="AW79" s="1" t="str">
        <f t="shared" ref="AW79:AW142" si="40">IFERROR(IF($AH79&gt;=1,(IF($AD79=1,(IF(BW79&gt;=1,$AI$2,"")),IF($AD79=2,(IF(BJ79&gt;=1,$AI$1,"")),IF($AD79=3,(IF(MOD($AG79+AW$1,2)=0,(IF(BJ79&gt;=1,$AI$1,"")),IF(MOD($AG79+AW$1,2)=1,(IF(BW79&gt;=1,$AI$2,"")),""))),"")))),""),"")</f>
        <v/>
      </c>
      <c r="AX79" s="1" t="str">
        <f t="shared" ref="AX79:AX142" si="41">IFERROR(IF($AH79&gt;=1,(IF($AD79=1,(IF(BX79&gt;=1,$AI$2,"")),IF($AD79=2,(IF(BK79&gt;=1,$AI$1,"")),IF($AD79=3,(IF(MOD($AG79+AX$1,2)=0,(IF(BK79&gt;=1,$AI$1,"")),IF(MOD($AG79+AX$1,2)=1,(IF(BX79&gt;=1,$AI$2,"")),""))),"")))),""),"")</f>
        <v/>
      </c>
      <c r="AY79" s="1">
        <f>IFERROR(IF($AE79&gt;$AE78,VLOOKUP($AC79+AL$1,STOCK!$F$10:$AB$209,16,0),IF($AE79=$AE78,(IF(AY78&gt;=1,AY78-COUNTIFS($AE78:$AE78,$AC79,AL78:AL78,$AI$1),0)),0)),0)</f>
        <v>0</v>
      </c>
      <c r="AZ79" s="1">
        <f>IFERROR(IF($AE79&gt;$AE78,VLOOKUP($AC79+AM$1,STOCK!$F$10:$AB$209,16,0),IF($AE79=$AE78,(IF(AZ78&gt;=1,AZ78-COUNTIFS($AE78:$AE78,$AC79,AM78:AM78,$AI$1),0)),0)),0)</f>
        <v>0</v>
      </c>
      <c r="BA79" s="1">
        <f>IFERROR(IF($AE79&gt;$AE78,VLOOKUP($AC79+AN$1,STOCK!$F$10:$AB$209,16,0),IF($AE79=$AE78,(IF(BA78&gt;=1,BA78-COUNTIFS($AE78:$AE78,$AC79,AN78:AN78,$AI$1),0)),0)),0)</f>
        <v>0</v>
      </c>
      <c r="BB79" s="1">
        <f>IFERROR(IF($AE79&gt;$AE78,VLOOKUP($AC79+AO$1,STOCK!$F$10:$AB$209,16,0),IF($AE79=$AE78,(IF(BB78&gt;=1,BB78-COUNTIFS($AE78:$AE78,$AC79,AO78:AO78,$AI$1),0)),0)),0)</f>
        <v>0</v>
      </c>
      <c r="BC79" s="1">
        <f>IFERROR(IF($AE79&gt;$AE78,VLOOKUP($AC79+AP$1,STOCK!$F$10:$AB$209,16,0),IF($AE79=$AE78,(IF(BC78&gt;=1,BC78-COUNTIFS($AE78:$AE78,$AC79,AP78:AP78,$AI$1),0)),0)),0)</f>
        <v>0</v>
      </c>
      <c r="BD79" s="1">
        <f>IFERROR(IF($AE79&gt;$AE78,VLOOKUP($AC79+AQ$1,STOCK!$F$10:$AB$209,16,0),IF($AE79=$AE78,(IF(BD78&gt;=1,BD78-COUNTIFS($AE78:$AE78,$AC79,AQ78:AQ78,$AI$1),0)),0)),0)</f>
        <v>0</v>
      </c>
      <c r="BE79" s="1">
        <f>IFERROR(IF($AE79&gt;$AE78,VLOOKUP($AC79+AR$1,STOCK!$F$10:$AB$209,16,0),IF($AE79=$AE78,(IF(BE78&gt;=1,BE78-COUNTIFS($AE78:$AE78,$AC79,AR78:AR78,$AI$1),0)),0)),0)</f>
        <v>0</v>
      </c>
      <c r="BF79" s="1">
        <f>IFERROR(IF($AE79&gt;$AE78,VLOOKUP($AC79+AS$1,STOCK!$F$10:$AB$209,16,0),IF($AE79=$AE78,(IF(BF78&gt;=1,BF78-COUNTIFS($AE78:$AE78,$AC79,AS78:AS78,$AI$1),0)),0)),0)</f>
        <v>0</v>
      </c>
      <c r="BG79" s="1">
        <f>IFERROR(IF($AE79&gt;$AE78,VLOOKUP($AC79+AT$1,STOCK!$F$10:$AB$209,16,0),IF($AE79=$AE78,(IF(BG78&gt;=1,BG78-COUNTIFS($AE78:$AE78,$AC79,AT78:AT78,$AI$1),0)),0)),0)</f>
        <v>0</v>
      </c>
      <c r="BH79" s="1">
        <f>IFERROR(IF($AE79&gt;$AE78,VLOOKUP($AC79+AU$1,STOCK!$F$10:$AB$209,16,0),IF($AE79=$AE78,(IF(BH78&gt;=1,BH78-COUNTIFS($AE78:$AE78,$AC79,AU78:AU78,$AI$1),0)),0)),0)</f>
        <v>0</v>
      </c>
      <c r="BI79" s="1">
        <f>IFERROR(IF($AE79&gt;$AE78,VLOOKUP($AC79+AV$1,STOCK!$F$10:$AB$209,16,0),IF($AE79=$AE78,(IF(BI78&gt;=1,BI78-COUNTIFS($AE78:$AE78,$AC79,AV78:AV78,$AI$1),0)),0)),0)</f>
        <v>0</v>
      </c>
      <c r="BJ79" s="1">
        <f>IFERROR(IF($AE79&gt;$AE78,VLOOKUP($AC79+AW$1,STOCK!$F$10:$AB$209,16,0),IF($AE79=$AE78,(IF(BJ78&gt;=1,BJ78-COUNTIFS($AE78:$AE78,$AC79,AW78:AW78,$AI$1),0)),0)),0)</f>
        <v>0</v>
      </c>
      <c r="BK79" s="1">
        <f>IFERROR(IF($AE79&gt;$AE78,VLOOKUP($AC79+AX$1,STOCK!$F$10:$AB$209,16,0),IF($AE79=$AE78,(IF(BK78&gt;=1,BK78-COUNTIFS($AE78:$AE78,$AC79,AX78:AX78,$AI$1),0)),0)),0)</f>
        <v>0</v>
      </c>
      <c r="BL79" s="1">
        <f>IFERROR(IF($AE79&gt;$AE78,VLOOKUP($AC79+AL$1,STOCK!$F$10:$AB$209,17,0),IF($AE79=$AE78,(IF(BL78&gt;=1,BL78-COUNTIFS($AE78:$AE78,$AC79,AL78:AL78,$AI$2),0)),0)),0)</f>
        <v>0</v>
      </c>
      <c r="BM79" s="1">
        <f>IFERROR(IF($AE79&gt;$AE78,VLOOKUP($AC79+AM$1,STOCK!$F$10:$AB$209,17,0),IF($AE79=$AE78,(IF(BM78&gt;=1,BM78-COUNTIFS($AE78:$AE78,$AC79,AM78:AM78,$AI$2),0)),0)),0)</f>
        <v>0</v>
      </c>
      <c r="BN79" s="1">
        <f>IFERROR(IF($AE79&gt;$AE78,VLOOKUP($AC79+AN$1,STOCK!$F$10:$AB$209,17,0),IF($AE79=$AE78,(IF(BN78&gt;=1,BN78-COUNTIFS($AE78:$AE78,$AC79,AN78:AN78,$AI$2),0)),0)),0)</f>
        <v>0</v>
      </c>
      <c r="BO79" s="1">
        <f>IFERROR(IF($AE79&gt;$AE78,VLOOKUP($AC79+AO$1,STOCK!$F$10:$AB$209,17,0),IF($AE79=$AE78,(IF(BO78&gt;=1,BO78-COUNTIFS($AE78:$AE78,$AC79,AO78:AO78,$AI$2),0)),0)),0)</f>
        <v>0</v>
      </c>
      <c r="BP79" s="1">
        <f>IFERROR(IF($AE79&gt;$AE78,VLOOKUP($AC79+AP$1,STOCK!$F$10:$AB$209,17,0),IF($AE79=$AE78,(IF(BP78&gt;=1,BP78-COUNTIFS($AE78:$AE78,$AC79,AP78:AP78,$AI$2),0)),0)),0)</f>
        <v>0</v>
      </c>
      <c r="BQ79" s="1">
        <f>IFERROR(IF($AE79&gt;$AE78,VLOOKUP($AC79+AQ$1,STOCK!$F$10:$AB$209,17,0),IF($AE79=$AE78,(IF(BQ78&gt;=1,BQ78-COUNTIFS($AE78:$AE78,$AC79,AQ78:AQ78,$AI$2),0)),0)),0)</f>
        <v>0</v>
      </c>
      <c r="BR79" s="1">
        <f>IFERROR(IF($AE79&gt;$AE78,VLOOKUP($AC79+AR$1,STOCK!$F$10:$AB$209,17,0),IF($AE79=$AE78,(IF(BR78&gt;=1,BR78-COUNTIFS($AE78:$AE78,$AC79,AR78:AR78,$AI$2),0)),0)),0)</f>
        <v>0</v>
      </c>
      <c r="BS79" s="1">
        <f>IFERROR(IF($AE79&gt;$AE78,VLOOKUP($AC79+AS$1,STOCK!$F$10:$AB$209,17,0),IF($AE79=$AE78,(IF(BS78&gt;=1,BS78-COUNTIFS($AE78:$AE78,$AC79,AS78:AS78,$AI$2),0)),0)),0)</f>
        <v>0</v>
      </c>
      <c r="BT79" s="1">
        <f>IFERROR(IF($AE79&gt;$AE78,VLOOKUP($AC79+AT$1,STOCK!$F$10:$AB$209,17,0),IF($AE79=$AE78,(IF(BT78&gt;=1,BT78-COUNTIFS($AE78:$AE78,$AC79,AT78:AT78,$AI$2),0)),0)),0)</f>
        <v>0</v>
      </c>
      <c r="BU79" s="1">
        <f>IFERROR(IF($AE79&gt;$AE78,VLOOKUP($AC79+AU$1,STOCK!$F$10:$AB$209,17,0),IF($AE79=$AE78,(IF(BU78&gt;=1,BU78-COUNTIFS($AE78:$AE78,$AC79,AU78:AU78,$AI$2),0)),0)),0)</f>
        <v>0</v>
      </c>
      <c r="BV79" s="1">
        <f>IFERROR(IF($AE79&gt;$AE78,VLOOKUP($AC79+AV$1,STOCK!$F$10:$AB$209,17,0),IF($AE79=$AE78,(IF(BV78&gt;=1,BV78-COUNTIFS($AE78:$AE78,$AC79,AV78:AV78,$AI$2),0)),0)),0)</f>
        <v>0</v>
      </c>
      <c r="BW79" s="1">
        <f>IFERROR(IF($AE79&gt;$AE78,VLOOKUP($AC79+AW$1,STOCK!$F$10:$AB$209,17,0),IF($AE79=$AE78,(IF(BW78&gt;=1,BW78-COUNTIFS($AE78:$AE78,$AC79,AW78:AW78,$AI$2),0)),0)),0)</f>
        <v>0</v>
      </c>
      <c r="BX79" s="1">
        <f>IFERROR(IF($AE79&gt;$AE78,VLOOKUP($AC79+AX$1,STOCK!$F$10:$AB$209,17,0),IF($AE79=$AE78,(IF(BX78&gt;=1,BX78-COUNTIFS($AE78:$AE78,$AC79,AX78:AX78,$AI$2),0)),0)),0)</f>
        <v>0</v>
      </c>
    </row>
    <row r="80" spans="4:76" ht="20.100000000000001" customHeight="1" x14ac:dyDescent="0.25">
      <c r="D80" s="1">
        <v>67</v>
      </c>
      <c r="E80" s="1">
        <f>IFERROR(IF($E$13&gt;=D80,SMALL(STUDENT!$O$8:$O$1507,$E$11+D80),0),0)</f>
        <v>0</v>
      </c>
      <c r="F80" s="10">
        <f t="shared" si="24"/>
        <v>0</v>
      </c>
      <c r="G80" s="10" t="str">
        <f>IFERROR(IF($F80&gt;=1,VLOOKUP($E80,STUDENT!$O$8:$Z$1507,3,0),""),"")</f>
        <v/>
      </c>
      <c r="H80" s="9" t="str">
        <f>IFERROR(IF($F80&gt;=1,VLOOKUP($E80,STUDENT!$O$8:$Z$1507,4,0),""),"")</f>
        <v/>
      </c>
      <c r="I80" s="20" t="str">
        <f t="shared" si="25"/>
        <v/>
      </c>
      <c r="J80" s="20" t="str">
        <f t="shared" si="25"/>
        <v/>
      </c>
      <c r="K80" s="20" t="str">
        <f t="shared" si="25"/>
        <v/>
      </c>
      <c r="L80" s="20" t="str">
        <f t="shared" si="25"/>
        <v/>
      </c>
      <c r="M80" s="20" t="str">
        <f t="shared" si="25"/>
        <v/>
      </c>
      <c r="N80" s="20" t="str">
        <f t="shared" si="25"/>
        <v/>
      </c>
      <c r="O80" s="20" t="str">
        <f t="shared" si="25"/>
        <v/>
      </c>
      <c r="P80" s="20" t="str">
        <f t="shared" si="25"/>
        <v/>
      </c>
      <c r="Q80" s="20" t="str">
        <f t="shared" si="25"/>
        <v/>
      </c>
      <c r="R80" s="20" t="str">
        <f t="shared" si="25"/>
        <v/>
      </c>
      <c r="S80" s="20" t="str">
        <f t="shared" si="25"/>
        <v/>
      </c>
      <c r="T80" s="20" t="str">
        <f t="shared" si="25"/>
        <v/>
      </c>
      <c r="U80" s="20" t="str">
        <f t="shared" si="25"/>
        <v/>
      </c>
      <c r="V80" s="21" t="str">
        <f>IFERROR(IF($F80&gt;=1,VLOOKUP($E80,STUDENT!$O$8:$Z$1507,12,0),""),"")</f>
        <v/>
      </c>
      <c r="W80" s="22"/>
      <c r="AC80" s="1">
        <f t="shared" si="26"/>
        <v>0</v>
      </c>
      <c r="AD80" s="1">
        <f>IFERROR(IF(LEN(AK80)&gt;=1,VLOOKUP(HLOOKUP(AK80,PROFILE!$K$5:$V$8,4,0),PROFILE!$F$1:$G$3,2,0),0),0)</f>
        <v>0</v>
      </c>
      <c r="AE80" s="1">
        <f t="shared" si="27"/>
        <v>0</v>
      </c>
      <c r="AF80" s="1">
        <v>67</v>
      </c>
      <c r="AG80" s="1">
        <f>IFERROR(IF($AG$12&gt;=AF80,SMALL(STUDENT!$O$8:$O$1507,$AG$11+AF80),0),0)</f>
        <v>0</v>
      </c>
      <c r="AH80" s="1">
        <f t="shared" si="28"/>
        <v>0</v>
      </c>
      <c r="AI80" s="1" t="str">
        <f>IFERROR(IF($AH80&gt;=1,VLOOKUP($AG80,STUDENT!$O$8:$Z$1507,3,0),""),"")</f>
        <v/>
      </c>
      <c r="AJ80" s="1" t="str">
        <f>IFERROR(IF($AH80&gt;=1,VLOOKUP($AG80,STUDENT!$O$8:$Z$1507,4,0),""),"")</f>
        <v/>
      </c>
      <c r="AK80" s="1" t="str">
        <f>IFERROR(IF($AH80&gt;=1,VLOOKUP($AG80,STUDENT!$O$8:$Z$1507,6,0),""),"")</f>
        <v/>
      </c>
      <c r="AL80" s="1" t="str">
        <f t="shared" si="29"/>
        <v/>
      </c>
      <c r="AM80" s="1" t="str">
        <f t="shared" si="30"/>
        <v/>
      </c>
      <c r="AN80" s="1" t="str">
        <f t="shared" si="31"/>
        <v/>
      </c>
      <c r="AO80" s="1" t="str">
        <f t="shared" si="32"/>
        <v/>
      </c>
      <c r="AP80" s="1" t="str">
        <f t="shared" si="33"/>
        <v/>
      </c>
      <c r="AQ80" s="1" t="str">
        <f t="shared" si="34"/>
        <v/>
      </c>
      <c r="AR80" s="1" t="str">
        <f t="shared" si="35"/>
        <v/>
      </c>
      <c r="AS80" s="1" t="str">
        <f t="shared" si="36"/>
        <v/>
      </c>
      <c r="AT80" s="1" t="str">
        <f t="shared" si="37"/>
        <v/>
      </c>
      <c r="AU80" s="1" t="str">
        <f t="shared" si="38"/>
        <v/>
      </c>
      <c r="AV80" s="1" t="str">
        <f t="shared" si="39"/>
        <v/>
      </c>
      <c r="AW80" s="1" t="str">
        <f t="shared" si="40"/>
        <v/>
      </c>
      <c r="AX80" s="1" t="str">
        <f t="shared" si="41"/>
        <v/>
      </c>
      <c r="AY80" s="1">
        <f>IFERROR(IF($AE80&gt;$AE79,VLOOKUP($AC80+AL$1,STOCK!$F$10:$AB$209,16,0),IF($AE80=$AE79,(IF(AY79&gt;=1,AY79-COUNTIFS($AE79:$AE79,$AC80,AL79:AL79,$AI$1),0)),0)),0)</f>
        <v>0</v>
      </c>
      <c r="AZ80" s="1">
        <f>IFERROR(IF($AE80&gt;$AE79,VLOOKUP($AC80+AM$1,STOCK!$F$10:$AB$209,16,0),IF($AE80=$AE79,(IF(AZ79&gt;=1,AZ79-COUNTIFS($AE79:$AE79,$AC80,AM79:AM79,$AI$1),0)),0)),0)</f>
        <v>0</v>
      </c>
      <c r="BA80" s="1">
        <f>IFERROR(IF($AE80&gt;$AE79,VLOOKUP($AC80+AN$1,STOCK!$F$10:$AB$209,16,0),IF($AE80=$AE79,(IF(BA79&gt;=1,BA79-COUNTIFS($AE79:$AE79,$AC80,AN79:AN79,$AI$1),0)),0)),0)</f>
        <v>0</v>
      </c>
      <c r="BB80" s="1">
        <f>IFERROR(IF($AE80&gt;$AE79,VLOOKUP($AC80+AO$1,STOCK!$F$10:$AB$209,16,0),IF($AE80=$AE79,(IF(BB79&gt;=1,BB79-COUNTIFS($AE79:$AE79,$AC80,AO79:AO79,$AI$1),0)),0)),0)</f>
        <v>0</v>
      </c>
      <c r="BC80" s="1">
        <f>IFERROR(IF($AE80&gt;$AE79,VLOOKUP($AC80+AP$1,STOCK!$F$10:$AB$209,16,0),IF($AE80=$AE79,(IF(BC79&gt;=1,BC79-COUNTIFS($AE79:$AE79,$AC80,AP79:AP79,$AI$1),0)),0)),0)</f>
        <v>0</v>
      </c>
      <c r="BD80" s="1">
        <f>IFERROR(IF($AE80&gt;$AE79,VLOOKUP($AC80+AQ$1,STOCK!$F$10:$AB$209,16,0),IF($AE80=$AE79,(IF(BD79&gt;=1,BD79-COUNTIFS($AE79:$AE79,$AC80,AQ79:AQ79,$AI$1),0)),0)),0)</f>
        <v>0</v>
      </c>
      <c r="BE80" s="1">
        <f>IFERROR(IF($AE80&gt;$AE79,VLOOKUP($AC80+AR$1,STOCK!$F$10:$AB$209,16,0),IF($AE80=$AE79,(IF(BE79&gt;=1,BE79-COUNTIFS($AE79:$AE79,$AC80,AR79:AR79,$AI$1),0)),0)),0)</f>
        <v>0</v>
      </c>
      <c r="BF80" s="1">
        <f>IFERROR(IF($AE80&gt;$AE79,VLOOKUP($AC80+AS$1,STOCK!$F$10:$AB$209,16,0),IF($AE80=$AE79,(IF(BF79&gt;=1,BF79-COUNTIFS($AE79:$AE79,$AC80,AS79:AS79,$AI$1),0)),0)),0)</f>
        <v>0</v>
      </c>
      <c r="BG80" s="1">
        <f>IFERROR(IF($AE80&gt;$AE79,VLOOKUP($AC80+AT$1,STOCK!$F$10:$AB$209,16,0),IF($AE80=$AE79,(IF(BG79&gt;=1,BG79-COUNTIFS($AE79:$AE79,$AC80,AT79:AT79,$AI$1),0)),0)),0)</f>
        <v>0</v>
      </c>
      <c r="BH80" s="1">
        <f>IFERROR(IF($AE80&gt;$AE79,VLOOKUP($AC80+AU$1,STOCK!$F$10:$AB$209,16,0),IF($AE80=$AE79,(IF(BH79&gt;=1,BH79-COUNTIFS($AE79:$AE79,$AC80,AU79:AU79,$AI$1),0)),0)),0)</f>
        <v>0</v>
      </c>
      <c r="BI80" s="1">
        <f>IFERROR(IF($AE80&gt;$AE79,VLOOKUP($AC80+AV$1,STOCK!$F$10:$AB$209,16,0),IF($AE80=$AE79,(IF(BI79&gt;=1,BI79-COUNTIFS($AE79:$AE79,$AC80,AV79:AV79,$AI$1),0)),0)),0)</f>
        <v>0</v>
      </c>
      <c r="BJ80" s="1">
        <f>IFERROR(IF($AE80&gt;$AE79,VLOOKUP($AC80+AW$1,STOCK!$F$10:$AB$209,16,0),IF($AE80=$AE79,(IF(BJ79&gt;=1,BJ79-COUNTIFS($AE79:$AE79,$AC80,AW79:AW79,$AI$1),0)),0)),0)</f>
        <v>0</v>
      </c>
      <c r="BK80" s="1">
        <f>IFERROR(IF($AE80&gt;$AE79,VLOOKUP($AC80+AX$1,STOCK!$F$10:$AB$209,16,0),IF($AE80=$AE79,(IF(BK79&gt;=1,BK79-COUNTIFS($AE79:$AE79,$AC80,AX79:AX79,$AI$1),0)),0)),0)</f>
        <v>0</v>
      </c>
      <c r="BL80" s="1">
        <f>IFERROR(IF($AE80&gt;$AE79,VLOOKUP($AC80+AL$1,STOCK!$F$10:$AB$209,17,0),IF($AE80=$AE79,(IF(BL79&gt;=1,BL79-COUNTIFS($AE79:$AE79,$AC80,AL79:AL79,$AI$2),0)),0)),0)</f>
        <v>0</v>
      </c>
      <c r="BM80" s="1">
        <f>IFERROR(IF($AE80&gt;$AE79,VLOOKUP($AC80+AM$1,STOCK!$F$10:$AB$209,17,0),IF($AE80=$AE79,(IF(BM79&gt;=1,BM79-COUNTIFS($AE79:$AE79,$AC80,AM79:AM79,$AI$2),0)),0)),0)</f>
        <v>0</v>
      </c>
      <c r="BN80" s="1">
        <f>IFERROR(IF($AE80&gt;$AE79,VLOOKUP($AC80+AN$1,STOCK!$F$10:$AB$209,17,0),IF($AE80=$AE79,(IF(BN79&gt;=1,BN79-COUNTIFS($AE79:$AE79,$AC80,AN79:AN79,$AI$2),0)),0)),0)</f>
        <v>0</v>
      </c>
      <c r="BO80" s="1">
        <f>IFERROR(IF($AE80&gt;$AE79,VLOOKUP($AC80+AO$1,STOCK!$F$10:$AB$209,17,0),IF($AE80=$AE79,(IF(BO79&gt;=1,BO79-COUNTIFS($AE79:$AE79,$AC80,AO79:AO79,$AI$2),0)),0)),0)</f>
        <v>0</v>
      </c>
      <c r="BP80" s="1">
        <f>IFERROR(IF($AE80&gt;$AE79,VLOOKUP($AC80+AP$1,STOCK!$F$10:$AB$209,17,0),IF($AE80=$AE79,(IF(BP79&gt;=1,BP79-COUNTIFS($AE79:$AE79,$AC80,AP79:AP79,$AI$2),0)),0)),0)</f>
        <v>0</v>
      </c>
      <c r="BQ80" s="1">
        <f>IFERROR(IF($AE80&gt;$AE79,VLOOKUP($AC80+AQ$1,STOCK!$F$10:$AB$209,17,0),IF($AE80=$AE79,(IF(BQ79&gt;=1,BQ79-COUNTIFS($AE79:$AE79,$AC80,AQ79:AQ79,$AI$2),0)),0)),0)</f>
        <v>0</v>
      </c>
      <c r="BR80" s="1">
        <f>IFERROR(IF($AE80&gt;$AE79,VLOOKUP($AC80+AR$1,STOCK!$F$10:$AB$209,17,0),IF($AE80=$AE79,(IF(BR79&gt;=1,BR79-COUNTIFS($AE79:$AE79,$AC80,AR79:AR79,$AI$2),0)),0)),0)</f>
        <v>0</v>
      </c>
      <c r="BS80" s="1">
        <f>IFERROR(IF($AE80&gt;$AE79,VLOOKUP($AC80+AS$1,STOCK!$F$10:$AB$209,17,0),IF($AE80=$AE79,(IF(BS79&gt;=1,BS79-COUNTIFS($AE79:$AE79,$AC80,AS79:AS79,$AI$2),0)),0)),0)</f>
        <v>0</v>
      </c>
      <c r="BT80" s="1">
        <f>IFERROR(IF($AE80&gt;$AE79,VLOOKUP($AC80+AT$1,STOCK!$F$10:$AB$209,17,0),IF($AE80=$AE79,(IF(BT79&gt;=1,BT79-COUNTIFS($AE79:$AE79,$AC80,AT79:AT79,$AI$2),0)),0)),0)</f>
        <v>0</v>
      </c>
      <c r="BU80" s="1">
        <f>IFERROR(IF($AE80&gt;$AE79,VLOOKUP($AC80+AU$1,STOCK!$F$10:$AB$209,17,0),IF($AE80=$AE79,(IF(BU79&gt;=1,BU79-COUNTIFS($AE79:$AE79,$AC80,AU79:AU79,$AI$2),0)),0)),0)</f>
        <v>0</v>
      </c>
      <c r="BV80" s="1">
        <f>IFERROR(IF($AE80&gt;$AE79,VLOOKUP($AC80+AV$1,STOCK!$F$10:$AB$209,17,0),IF($AE80=$AE79,(IF(BV79&gt;=1,BV79-COUNTIFS($AE79:$AE79,$AC80,AV79:AV79,$AI$2),0)),0)),0)</f>
        <v>0</v>
      </c>
      <c r="BW80" s="1">
        <f>IFERROR(IF($AE80&gt;$AE79,VLOOKUP($AC80+AW$1,STOCK!$F$10:$AB$209,17,0),IF($AE80=$AE79,(IF(BW79&gt;=1,BW79-COUNTIFS($AE79:$AE79,$AC80,AW79:AW79,$AI$2),0)),0)),0)</f>
        <v>0</v>
      </c>
      <c r="BX80" s="1">
        <f>IFERROR(IF($AE80&gt;$AE79,VLOOKUP($AC80+AX$1,STOCK!$F$10:$AB$209,17,0),IF($AE80=$AE79,(IF(BX79&gt;=1,BX79-COUNTIFS($AE79:$AE79,$AC80,AX79:AX79,$AI$2),0)),0)),0)</f>
        <v>0</v>
      </c>
    </row>
    <row r="81" spans="4:76" ht="20.100000000000001" customHeight="1" x14ac:dyDescent="0.25">
      <c r="D81" s="1">
        <v>68</v>
      </c>
      <c r="E81" s="1">
        <f>IFERROR(IF($E$13&gt;=D81,SMALL(STUDENT!$O$8:$O$1507,$E$11+D81),0),0)</f>
        <v>0</v>
      </c>
      <c r="F81" s="10">
        <f t="shared" si="24"/>
        <v>0</v>
      </c>
      <c r="G81" s="10" t="str">
        <f>IFERROR(IF($F81&gt;=1,VLOOKUP($E81,STUDENT!$O$8:$Z$1507,3,0),""),"")</f>
        <v/>
      </c>
      <c r="H81" s="9" t="str">
        <f>IFERROR(IF($F81&gt;=1,VLOOKUP($E81,STUDENT!$O$8:$Z$1507,4,0),""),"")</f>
        <v/>
      </c>
      <c r="I81" s="20" t="str">
        <f t="shared" si="25"/>
        <v/>
      </c>
      <c r="J81" s="20" t="str">
        <f t="shared" si="25"/>
        <v/>
      </c>
      <c r="K81" s="20" t="str">
        <f t="shared" si="25"/>
        <v/>
      </c>
      <c r="L81" s="20" t="str">
        <f t="shared" si="25"/>
        <v/>
      </c>
      <c r="M81" s="20" t="str">
        <f t="shared" si="25"/>
        <v/>
      </c>
      <c r="N81" s="20" t="str">
        <f t="shared" si="25"/>
        <v/>
      </c>
      <c r="O81" s="20" t="str">
        <f t="shared" si="25"/>
        <v/>
      </c>
      <c r="P81" s="20" t="str">
        <f t="shared" si="25"/>
        <v/>
      </c>
      <c r="Q81" s="20" t="str">
        <f t="shared" si="25"/>
        <v/>
      </c>
      <c r="R81" s="20" t="str">
        <f t="shared" si="25"/>
        <v/>
      </c>
      <c r="S81" s="20" t="str">
        <f t="shared" si="25"/>
        <v/>
      </c>
      <c r="T81" s="20" t="str">
        <f t="shared" si="25"/>
        <v/>
      </c>
      <c r="U81" s="20" t="str">
        <f t="shared" si="25"/>
        <v/>
      </c>
      <c r="V81" s="21" t="str">
        <f>IFERROR(IF($F81&gt;=1,VLOOKUP($E81,STUDENT!$O$8:$Z$1507,12,0),""),"")</f>
        <v/>
      </c>
      <c r="W81" s="22"/>
      <c r="AC81" s="1">
        <f t="shared" si="26"/>
        <v>0</v>
      </c>
      <c r="AD81" s="1">
        <f>IFERROR(IF(LEN(AK81)&gt;=1,VLOOKUP(HLOOKUP(AK81,PROFILE!$K$5:$V$8,4,0),PROFILE!$F$1:$G$3,2,0),0),0)</f>
        <v>0</v>
      </c>
      <c r="AE81" s="1">
        <f t="shared" si="27"/>
        <v>0</v>
      </c>
      <c r="AF81" s="1">
        <v>68</v>
      </c>
      <c r="AG81" s="1">
        <f>IFERROR(IF($AG$12&gt;=AF81,SMALL(STUDENT!$O$8:$O$1507,$AG$11+AF81),0),0)</f>
        <v>0</v>
      </c>
      <c r="AH81" s="1">
        <f t="shared" si="28"/>
        <v>0</v>
      </c>
      <c r="AI81" s="1" t="str">
        <f>IFERROR(IF($AH81&gt;=1,VLOOKUP($AG81,STUDENT!$O$8:$Z$1507,3,0),""),"")</f>
        <v/>
      </c>
      <c r="AJ81" s="1" t="str">
        <f>IFERROR(IF($AH81&gt;=1,VLOOKUP($AG81,STUDENT!$O$8:$Z$1507,4,0),""),"")</f>
        <v/>
      </c>
      <c r="AK81" s="1" t="str">
        <f>IFERROR(IF($AH81&gt;=1,VLOOKUP($AG81,STUDENT!$O$8:$Z$1507,6,0),""),"")</f>
        <v/>
      </c>
      <c r="AL81" s="1" t="str">
        <f t="shared" si="29"/>
        <v/>
      </c>
      <c r="AM81" s="1" t="str">
        <f t="shared" si="30"/>
        <v/>
      </c>
      <c r="AN81" s="1" t="str">
        <f t="shared" si="31"/>
        <v/>
      </c>
      <c r="AO81" s="1" t="str">
        <f t="shared" si="32"/>
        <v/>
      </c>
      <c r="AP81" s="1" t="str">
        <f t="shared" si="33"/>
        <v/>
      </c>
      <c r="AQ81" s="1" t="str">
        <f t="shared" si="34"/>
        <v/>
      </c>
      <c r="AR81" s="1" t="str">
        <f t="shared" si="35"/>
        <v/>
      </c>
      <c r="AS81" s="1" t="str">
        <f t="shared" si="36"/>
        <v/>
      </c>
      <c r="AT81" s="1" t="str">
        <f t="shared" si="37"/>
        <v/>
      </c>
      <c r="AU81" s="1" t="str">
        <f t="shared" si="38"/>
        <v/>
      </c>
      <c r="AV81" s="1" t="str">
        <f t="shared" si="39"/>
        <v/>
      </c>
      <c r="AW81" s="1" t="str">
        <f t="shared" si="40"/>
        <v/>
      </c>
      <c r="AX81" s="1" t="str">
        <f t="shared" si="41"/>
        <v/>
      </c>
      <c r="AY81" s="1">
        <f>IFERROR(IF($AE81&gt;$AE80,VLOOKUP($AC81+AL$1,STOCK!$F$10:$AB$209,16,0),IF($AE81=$AE80,(IF(AY80&gt;=1,AY80-COUNTIFS($AE80:$AE80,$AC81,AL80:AL80,$AI$1),0)),0)),0)</f>
        <v>0</v>
      </c>
      <c r="AZ81" s="1">
        <f>IFERROR(IF($AE81&gt;$AE80,VLOOKUP($AC81+AM$1,STOCK!$F$10:$AB$209,16,0),IF($AE81=$AE80,(IF(AZ80&gt;=1,AZ80-COUNTIFS($AE80:$AE80,$AC81,AM80:AM80,$AI$1),0)),0)),0)</f>
        <v>0</v>
      </c>
      <c r="BA81" s="1">
        <f>IFERROR(IF($AE81&gt;$AE80,VLOOKUP($AC81+AN$1,STOCK!$F$10:$AB$209,16,0),IF($AE81=$AE80,(IF(BA80&gt;=1,BA80-COUNTIFS($AE80:$AE80,$AC81,AN80:AN80,$AI$1),0)),0)),0)</f>
        <v>0</v>
      </c>
      <c r="BB81" s="1">
        <f>IFERROR(IF($AE81&gt;$AE80,VLOOKUP($AC81+AO$1,STOCK!$F$10:$AB$209,16,0),IF($AE81=$AE80,(IF(BB80&gt;=1,BB80-COUNTIFS($AE80:$AE80,$AC81,AO80:AO80,$AI$1),0)),0)),0)</f>
        <v>0</v>
      </c>
      <c r="BC81" s="1">
        <f>IFERROR(IF($AE81&gt;$AE80,VLOOKUP($AC81+AP$1,STOCK!$F$10:$AB$209,16,0),IF($AE81=$AE80,(IF(BC80&gt;=1,BC80-COUNTIFS($AE80:$AE80,$AC81,AP80:AP80,$AI$1),0)),0)),0)</f>
        <v>0</v>
      </c>
      <c r="BD81" s="1">
        <f>IFERROR(IF($AE81&gt;$AE80,VLOOKUP($AC81+AQ$1,STOCK!$F$10:$AB$209,16,0),IF($AE81=$AE80,(IF(BD80&gt;=1,BD80-COUNTIFS($AE80:$AE80,$AC81,AQ80:AQ80,$AI$1),0)),0)),0)</f>
        <v>0</v>
      </c>
      <c r="BE81" s="1">
        <f>IFERROR(IF($AE81&gt;$AE80,VLOOKUP($AC81+AR$1,STOCK!$F$10:$AB$209,16,0),IF($AE81=$AE80,(IF(BE80&gt;=1,BE80-COUNTIFS($AE80:$AE80,$AC81,AR80:AR80,$AI$1),0)),0)),0)</f>
        <v>0</v>
      </c>
      <c r="BF81" s="1">
        <f>IFERROR(IF($AE81&gt;$AE80,VLOOKUP($AC81+AS$1,STOCK!$F$10:$AB$209,16,0),IF($AE81=$AE80,(IF(BF80&gt;=1,BF80-COUNTIFS($AE80:$AE80,$AC81,AS80:AS80,$AI$1),0)),0)),0)</f>
        <v>0</v>
      </c>
      <c r="BG81" s="1">
        <f>IFERROR(IF($AE81&gt;$AE80,VLOOKUP($AC81+AT$1,STOCK!$F$10:$AB$209,16,0),IF($AE81=$AE80,(IF(BG80&gt;=1,BG80-COUNTIFS($AE80:$AE80,$AC81,AT80:AT80,$AI$1),0)),0)),0)</f>
        <v>0</v>
      </c>
      <c r="BH81" s="1">
        <f>IFERROR(IF($AE81&gt;$AE80,VLOOKUP($AC81+AU$1,STOCK!$F$10:$AB$209,16,0),IF($AE81=$AE80,(IF(BH80&gt;=1,BH80-COUNTIFS($AE80:$AE80,$AC81,AU80:AU80,$AI$1),0)),0)),0)</f>
        <v>0</v>
      </c>
      <c r="BI81" s="1">
        <f>IFERROR(IF($AE81&gt;$AE80,VLOOKUP($AC81+AV$1,STOCK!$F$10:$AB$209,16,0),IF($AE81=$AE80,(IF(BI80&gt;=1,BI80-COUNTIFS($AE80:$AE80,$AC81,AV80:AV80,$AI$1),0)),0)),0)</f>
        <v>0</v>
      </c>
      <c r="BJ81" s="1">
        <f>IFERROR(IF($AE81&gt;$AE80,VLOOKUP($AC81+AW$1,STOCK!$F$10:$AB$209,16,0),IF($AE81=$AE80,(IF(BJ80&gt;=1,BJ80-COUNTIFS($AE80:$AE80,$AC81,AW80:AW80,$AI$1),0)),0)),0)</f>
        <v>0</v>
      </c>
      <c r="BK81" s="1">
        <f>IFERROR(IF($AE81&gt;$AE80,VLOOKUP($AC81+AX$1,STOCK!$F$10:$AB$209,16,0),IF($AE81=$AE80,(IF(BK80&gt;=1,BK80-COUNTIFS($AE80:$AE80,$AC81,AX80:AX80,$AI$1),0)),0)),0)</f>
        <v>0</v>
      </c>
      <c r="BL81" s="1">
        <f>IFERROR(IF($AE81&gt;$AE80,VLOOKUP($AC81+AL$1,STOCK!$F$10:$AB$209,17,0),IF($AE81=$AE80,(IF(BL80&gt;=1,BL80-COUNTIFS($AE80:$AE80,$AC81,AL80:AL80,$AI$2),0)),0)),0)</f>
        <v>0</v>
      </c>
      <c r="BM81" s="1">
        <f>IFERROR(IF($AE81&gt;$AE80,VLOOKUP($AC81+AM$1,STOCK!$F$10:$AB$209,17,0),IF($AE81=$AE80,(IF(BM80&gt;=1,BM80-COUNTIFS($AE80:$AE80,$AC81,AM80:AM80,$AI$2),0)),0)),0)</f>
        <v>0</v>
      </c>
      <c r="BN81" s="1">
        <f>IFERROR(IF($AE81&gt;$AE80,VLOOKUP($AC81+AN$1,STOCK!$F$10:$AB$209,17,0),IF($AE81=$AE80,(IF(BN80&gt;=1,BN80-COUNTIFS($AE80:$AE80,$AC81,AN80:AN80,$AI$2),0)),0)),0)</f>
        <v>0</v>
      </c>
      <c r="BO81" s="1">
        <f>IFERROR(IF($AE81&gt;$AE80,VLOOKUP($AC81+AO$1,STOCK!$F$10:$AB$209,17,0),IF($AE81=$AE80,(IF(BO80&gt;=1,BO80-COUNTIFS($AE80:$AE80,$AC81,AO80:AO80,$AI$2),0)),0)),0)</f>
        <v>0</v>
      </c>
      <c r="BP81" s="1">
        <f>IFERROR(IF($AE81&gt;$AE80,VLOOKUP($AC81+AP$1,STOCK!$F$10:$AB$209,17,0),IF($AE81=$AE80,(IF(BP80&gt;=1,BP80-COUNTIFS($AE80:$AE80,$AC81,AP80:AP80,$AI$2),0)),0)),0)</f>
        <v>0</v>
      </c>
      <c r="BQ81" s="1">
        <f>IFERROR(IF($AE81&gt;$AE80,VLOOKUP($AC81+AQ$1,STOCK!$F$10:$AB$209,17,0),IF($AE81=$AE80,(IF(BQ80&gt;=1,BQ80-COUNTIFS($AE80:$AE80,$AC81,AQ80:AQ80,$AI$2),0)),0)),0)</f>
        <v>0</v>
      </c>
      <c r="BR81" s="1">
        <f>IFERROR(IF($AE81&gt;$AE80,VLOOKUP($AC81+AR$1,STOCK!$F$10:$AB$209,17,0),IF($AE81=$AE80,(IF(BR80&gt;=1,BR80-COUNTIFS($AE80:$AE80,$AC81,AR80:AR80,$AI$2),0)),0)),0)</f>
        <v>0</v>
      </c>
      <c r="BS81" s="1">
        <f>IFERROR(IF($AE81&gt;$AE80,VLOOKUP($AC81+AS$1,STOCK!$F$10:$AB$209,17,0),IF($AE81=$AE80,(IF(BS80&gt;=1,BS80-COUNTIFS($AE80:$AE80,$AC81,AS80:AS80,$AI$2),0)),0)),0)</f>
        <v>0</v>
      </c>
      <c r="BT81" s="1">
        <f>IFERROR(IF($AE81&gt;$AE80,VLOOKUP($AC81+AT$1,STOCK!$F$10:$AB$209,17,0),IF($AE81=$AE80,(IF(BT80&gt;=1,BT80-COUNTIFS($AE80:$AE80,$AC81,AT80:AT80,$AI$2),0)),0)),0)</f>
        <v>0</v>
      </c>
      <c r="BU81" s="1">
        <f>IFERROR(IF($AE81&gt;$AE80,VLOOKUP($AC81+AU$1,STOCK!$F$10:$AB$209,17,0),IF($AE81=$AE80,(IF(BU80&gt;=1,BU80-COUNTIFS($AE80:$AE80,$AC81,AU80:AU80,$AI$2),0)),0)),0)</f>
        <v>0</v>
      </c>
      <c r="BV81" s="1">
        <f>IFERROR(IF($AE81&gt;$AE80,VLOOKUP($AC81+AV$1,STOCK!$F$10:$AB$209,17,0),IF($AE81=$AE80,(IF(BV80&gt;=1,BV80-COUNTIFS($AE80:$AE80,$AC81,AV80:AV80,$AI$2),0)),0)),0)</f>
        <v>0</v>
      </c>
      <c r="BW81" s="1">
        <f>IFERROR(IF($AE81&gt;$AE80,VLOOKUP($AC81+AW$1,STOCK!$F$10:$AB$209,17,0),IF($AE81=$AE80,(IF(BW80&gt;=1,BW80-COUNTIFS($AE80:$AE80,$AC81,AW80:AW80,$AI$2),0)),0)),0)</f>
        <v>0</v>
      </c>
      <c r="BX81" s="1">
        <f>IFERROR(IF($AE81&gt;$AE80,VLOOKUP($AC81+AX$1,STOCK!$F$10:$AB$209,17,0),IF($AE81=$AE80,(IF(BX80&gt;=1,BX80-COUNTIFS($AE80:$AE80,$AC81,AX80:AX80,$AI$2),0)),0)),0)</f>
        <v>0</v>
      </c>
    </row>
    <row r="82" spans="4:76" ht="20.100000000000001" customHeight="1" x14ac:dyDescent="0.25">
      <c r="D82" s="1">
        <v>69</v>
      </c>
      <c r="E82" s="1">
        <f>IFERROR(IF($E$13&gt;=D82,SMALL(STUDENT!$O$8:$O$1507,$E$11+D82),0),0)</f>
        <v>0</v>
      </c>
      <c r="F82" s="10">
        <f t="shared" si="24"/>
        <v>0</v>
      </c>
      <c r="G82" s="10" t="str">
        <f>IFERROR(IF($F82&gt;=1,VLOOKUP($E82,STUDENT!$O$8:$Z$1507,3,0),""),"")</f>
        <v/>
      </c>
      <c r="H82" s="9" t="str">
        <f>IFERROR(IF($F82&gt;=1,VLOOKUP($E82,STUDENT!$O$8:$Z$1507,4,0),""),"")</f>
        <v/>
      </c>
      <c r="I82" s="20" t="str">
        <f t="shared" si="25"/>
        <v/>
      </c>
      <c r="J82" s="20" t="str">
        <f t="shared" si="25"/>
        <v/>
      </c>
      <c r="K82" s="20" t="str">
        <f t="shared" si="25"/>
        <v/>
      </c>
      <c r="L82" s="20" t="str">
        <f t="shared" si="25"/>
        <v/>
      </c>
      <c r="M82" s="20" t="str">
        <f t="shared" si="25"/>
        <v/>
      </c>
      <c r="N82" s="20" t="str">
        <f t="shared" si="25"/>
        <v/>
      </c>
      <c r="O82" s="20" t="str">
        <f t="shared" si="25"/>
        <v/>
      </c>
      <c r="P82" s="20" t="str">
        <f t="shared" si="25"/>
        <v/>
      </c>
      <c r="Q82" s="20" t="str">
        <f t="shared" si="25"/>
        <v/>
      </c>
      <c r="R82" s="20" t="str">
        <f t="shared" si="25"/>
        <v/>
      </c>
      <c r="S82" s="20" t="str">
        <f t="shared" si="25"/>
        <v/>
      </c>
      <c r="T82" s="20" t="str">
        <f t="shared" si="25"/>
        <v/>
      </c>
      <c r="U82" s="20" t="str">
        <f t="shared" si="25"/>
        <v/>
      </c>
      <c r="V82" s="21" t="str">
        <f>IFERROR(IF($F82&gt;=1,VLOOKUP($E82,STUDENT!$O$8:$Z$1507,12,0),""),"")</f>
        <v/>
      </c>
      <c r="W82" s="22"/>
      <c r="AC82" s="1">
        <f t="shared" si="26"/>
        <v>0</v>
      </c>
      <c r="AD82" s="1">
        <f>IFERROR(IF(LEN(AK82)&gt;=1,VLOOKUP(HLOOKUP(AK82,PROFILE!$K$5:$V$8,4,0),PROFILE!$F$1:$G$3,2,0),0),0)</f>
        <v>0</v>
      </c>
      <c r="AE82" s="1">
        <f t="shared" si="27"/>
        <v>0</v>
      </c>
      <c r="AF82" s="1">
        <v>69</v>
      </c>
      <c r="AG82" s="1">
        <f>IFERROR(IF($AG$12&gt;=AF82,SMALL(STUDENT!$O$8:$O$1507,$AG$11+AF82),0),0)</f>
        <v>0</v>
      </c>
      <c r="AH82" s="1">
        <f t="shared" si="28"/>
        <v>0</v>
      </c>
      <c r="AI82" s="1" t="str">
        <f>IFERROR(IF($AH82&gt;=1,VLOOKUP($AG82,STUDENT!$O$8:$Z$1507,3,0),""),"")</f>
        <v/>
      </c>
      <c r="AJ82" s="1" t="str">
        <f>IFERROR(IF($AH82&gt;=1,VLOOKUP($AG82,STUDENT!$O$8:$Z$1507,4,0),""),"")</f>
        <v/>
      </c>
      <c r="AK82" s="1" t="str">
        <f>IFERROR(IF($AH82&gt;=1,VLOOKUP($AG82,STUDENT!$O$8:$Z$1507,6,0),""),"")</f>
        <v/>
      </c>
      <c r="AL82" s="1" t="str">
        <f t="shared" si="29"/>
        <v/>
      </c>
      <c r="AM82" s="1" t="str">
        <f t="shared" si="30"/>
        <v/>
      </c>
      <c r="AN82" s="1" t="str">
        <f t="shared" si="31"/>
        <v/>
      </c>
      <c r="AO82" s="1" t="str">
        <f t="shared" si="32"/>
        <v/>
      </c>
      <c r="AP82" s="1" t="str">
        <f t="shared" si="33"/>
        <v/>
      </c>
      <c r="AQ82" s="1" t="str">
        <f t="shared" si="34"/>
        <v/>
      </c>
      <c r="AR82" s="1" t="str">
        <f t="shared" si="35"/>
        <v/>
      </c>
      <c r="AS82" s="1" t="str">
        <f t="shared" si="36"/>
        <v/>
      </c>
      <c r="AT82" s="1" t="str">
        <f t="shared" si="37"/>
        <v/>
      </c>
      <c r="AU82" s="1" t="str">
        <f t="shared" si="38"/>
        <v/>
      </c>
      <c r="AV82" s="1" t="str">
        <f t="shared" si="39"/>
        <v/>
      </c>
      <c r="AW82" s="1" t="str">
        <f t="shared" si="40"/>
        <v/>
      </c>
      <c r="AX82" s="1" t="str">
        <f t="shared" si="41"/>
        <v/>
      </c>
      <c r="AY82" s="1">
        <f>IFERROR(IF($AE82&gt;$AE81,VLOOKUP($AC82+AL$1,STOCK!$F$10:$AB$209,16,0),IF($AE82=$AE81,(IF(AY81&gt;=1,AY81-COUNTIFS($AE81:$AE81,$AC82,AL81:AL81,$AI$1),0)),0)),0)</f>
        <v>0</v>
      </c>
      <c r="AZ82" s="1">
        <f>IFERROR(IF($AE82&gt;$AE81,VLOOKUP($AC82+AM$1,STOCK!$F$10:$AB$209,16,0),IF($AE82=$AE81,(IF(AZ81&gt;=1,AZ81-COUNTIFS($AE81:$AE81,$AC82,AM81:AM81,$AI$1),0)),0)),0)</f>
        <v>0</v>
      </c>
      <c r="BA82" s="1">
        <f>IFERROR(IF($AE82&gt;$AE81,VLOOKUP($AC82+AN$1,STOCK!$F$10:$AB$209,16,0),IF($AE82=$AE81,(IF(BA81&gt;=1,BA81-COUNTIFS($AE81:$AE81,$AC82,AN81:AN81,$AI$1),0)),0)),0)</f>
        <v>0</v>
      </c>
      <c r="BB82" s="1">
        <f>IFERROR(IF($AE82&gt;$AE81,VLOOKUP($AC82+AO$1,STOCK!$F$10:$AB$209,16,0),IF($AE82=$AE81,(IF(BB81&gt;=1,BB81-COUNTIFS($AE81:$AE81,$AC82,AO81:AO81,$AI$1),0)),0)),0)</f>
        <v>0</v>
      </c>
      <c r="BC82" s="1">
        <f>IFERROR(IF($AE82&gt;$AE81,VLOOKUP($AC82+AP$1,STOCK!$F$10:$AB$209,16,0),IF($AE82=$AE81,(IF(BC81&gt;=1,BC81-COUNTIFS($AE81:$AE81,$AC82,AP81:AP81,$AI$1),0)),0)),0)</f>
        <v>0</v>
      </c>
      <c r="BD82" s="1">
        <f>IFERROR(IF($AE82&gt;$AE81,VLOOKUP($AC82+AQ$1,STOCK!$F$10:$AB$209,16,0),IF($AE82=$AE81,(IF(BD81&gt;=1,BD81-COUNTIFS($AE81:$AE81,$AC82,AQ81:AQ81,$AI$1),0)),0)),0)</f>
        <v>0</v>
      </c>
      <c r="BE82" s="1">
        <f>IFERROR(IF($AE82&gt;$AE81,VLOOKUP($AC82+AR$1,STOCK!$F$10:$AB$209,16,0),IF($AE82=$AE81,(IF(BE81&gt;=1,BE81-COUNTIFS($AE81:$AE81,$AC82,AR81:AR81,$AI$1),0)),0)),0)</f>
        <v>0</v>
      </c>
      <c r="BF82" s="1">
        <f>IFERROR(IF($AE82&gt;$AE81,VLOOKUP($AC82+AS$1,STOCK!$F$10:$AB$209,16,0),IF($AE82=$AE81,(IF(BF81&gt;=1,BF81-COUNTIFS($AE81:$AE81,$AC82,AS81:AS81,$AI$1),0)),0)),0)</f>
        <v>0</v>
      </c>
      <c r="BG82" s="1">
        <f>IFERROR(IF($AE82&gt;$AE81,VLOOKUP($AC82+AT$1,STOCK!$F$10:$AB$209,16,0),IF($AE82=$AE81,(IF(BG81&gt;=1,BG81-COUNTIFS($AE81:$AE81,$AC82,AT81:AT81,$AI$1),0)),0)),0)</f>
        <v>0</v>
      </c>
      <c r="BH82" s="1">
        <f>IFERROR(IF($AE82&gt;$AE81,VLOOKUP($AC82+AU$1,STOCK!$F$10:$AB$209,16,0),IF($AE82=$AE81,(IF(BH81&gt;=1,BH81-COUNTIFS($AE81:$AE81,$AC82,AU81:AU81,$AI$1),0)),0)),0)</f>
        <v>0</v>
      </c>
      <c r="BI82" s="1">
        <f>IFERROR(IF($AE82&gt;$AE81,VLOOKUP($AC82+AV$1,STOCK!$F$10:$AB$209,16,0),IF($AE82=$AE81,(IF(BI81&gt;=1,BI81-COUNTIFS($AE81:$AE81,$AC82,AV81:AV81,$AI$1),0)),0)),0)</f>
        <v>0</v>
      </c>
      <c r="BJ82" s="1">
        <f>IFERROR(IF($AE82&gt;$AE81,VLOOKUP($AC82+AW$1,STOCK!$F$10:$AB$209,16,0),IF($AE82=$AE81,(IF(BJ81&gt;=1,BJ81-COUNTIFS($AE81:$AE81,$AC82,AW81:AW81,$AI$1),0)),0)),0)</f>
        <v>0</v>
      </c>
      <c r="BK82" s="1">
        <f>IFERROR(IF($AE82&gt;$AE81,VLOOKUP($AC82+AX$1,STOCK!$F$10:$AB$209,16,0),IF($AE82=$AE81,(IF(BK81&gt;=1,BK81-COUNTIFS($AE81:$AE81,$AC82,AX81:AX81,$AI$1),0)),0)),0)</f>
        <v>0</v>
      </c>
      <c r="BL82" s="1">
        <f>IFERROR(IF($AE82&gt;$AE81,VLOOKUP($AC82+AL$1,STOCK!$F$10:$AB$209,17,0),IF($AE82=$AE81,(IF(BL81&gt;=1,BL81-COUNTIFS($AE81:$AE81,$AC82,AL81:AL81,$AI$2),0)),0)),0)</f>
        <v>0</v>
      </c>
      <c r="BM82" s="1">
        <f>IFERROR(IF($AE82&gt;$AE81,VLOOKUP($AC82+AM$1,STOCK!$F$10:$AB$209,17,0),IF($AE82=$AE81,(IF(BM81&gt;=1,BM81-COUNTIFS($AE81:$AE81,$AC82,AM81:AM81,$AI$2),0)),0)),0)</f>
        <v>0</v>
      </c>
      <c r="BN82" s="1">
        <f>IFERROR(IF($AE82&gt;$AE81,VLOOKUP($AC82+AN$1,STOCK!$F$10:$AB$209,17,0),IF($AE82=$AE81,(IF(BN81&gt;=1,BN81-COUNTIFS($AE81:$AE81,$AC82,AN81:AN81,$AI$2),0)),0)),0)</f>
        <v>0</v>
      </c>
      <c r="BO82" s="1">
        <f>IFERROR(IF($AE82&gt;$AE81,VLOOKUP($AC82+AO$1,STOCK!$F$10:$AB$209,17,0),IF($AE82=$AE81,(IF(BO81&gt;=1,BO81-COUNTIFS($AE81:$AE81,$AC82,AO81:AO81,$AI$2),0)),0)),0)</f>
        <v>0</v>
      </c>
      <c r="BP82" s="1">
        <f>IFERROR(IF($AE82&gt;$AE81,VLOOKUP($AC82+AP$1,STOCK!$F$10:$AB$209,17,0),IF($AE82=$AE81,(IF(BP81&gt;=1,BP81-COUNTIFS($AE81:$AE81,$AC82,AP81:AP81,$AI$2),0)),0)),0)</f>
        <v>0</v>
      </c>
      <c r="BQ82" s="1">
        <f>IFERROR(IF($AE82&gt;$AE81,VLOOKUP($AC82+AQ$1,STOCK!$F$10:$AB$209,17,0),IF($AE82=$AE81,(IF(BQ81&gt;=1,BQ81-COUNTIFS($AE81:$AE81,$AC82,AQ81:AQ81,$AI$2),0)),0)),0)</f>
        <v>0</v>
      </c>
      <c r="BR82" s="1">
        <f>IFERROR(IF($AE82&gt;$AE81,VLOOKUP($AC82+AR$1,STOCK!$F$10:$AB$209,17,0),IF($AE82=$AE81,(IF(BR81&gt;=1,BR81-COUNTIFS($AE81:$AE81,$AC82,AR81:AR81,$AI$2),0)),0)),0)</f>
        <v>0</v>
      </c>
      <c r="BS82" s="1">
        <f>IFERROR(IF($AE82&gt;$AE81,VLOOKUP($AC82+AS$1,STOCK!$F$10:$AB$209,17,0),IF($AE82=$AE81,(IF(BS81&gt;=1,BS81-COUNTIFS($AE81:$AE81,$AC82,AS81:AS81,$AI$2),0)),0)),0)</f>
        <v>0</v>
      </c>
      <c r="BT82" s="1">
        <f>IFERROR(IF($AE82&gt;$AE81,VLOOKUP($AC82+AT$1,STOCK!$F$10:$AB$209,17,0),IF($AE82=$AE81,(IF(BT81&gt;=1,BT81-COUNTIFS($AE81:$AE81,$AC82,AT81:AT81,$AI$2),0)),0)),0)</f>
        <v>0</v>
      </c>
      <c r="BU82" s="1">
        <f>IFERROR(IF($AE82&gt;$AE81,VLOOKUP($AC82+AU$1,STOCK!$F$10:$AB$209,17,0),IF($AE82=$AE81,(IF(BU81&gt;=1,BU81-COUNTIFS($AE81:$AE81,$AC82,AU81:AU81,$AI$2),0)),0)),0)</f>
        <v>0</v>
      </c>
      <c r="BV82" s="1">
        <f>IFERROR(IF($AE82&gt;$AE81,VLOOKUP($AC82+AV$1,STOCK!$F$10:$AB$209,17,0),IF($AE82=$AE81,(IF(BV81&gt;=1,BV81-COUNTIFS($AE81:$AE81,$AC82,AV81:AV81,$AI$2),0)),0)),0)</f>
        <v>0</v>
      </c>
      <c r="BW82" s="1">
        <f>IFERROR(IF($AE82&gt;$AE81,VLOOKUP($AC82+AW$1,STOCK!$F$10:$AB$209,17,0),IF($AE82=$AE81,(IF(BW81&gt;=1,BW81-COUNTIFS($AE81:$AE81,$AC82,AW81:AW81,$AI$2),0)),0)),0)</f>
        <v>0</v>
      </c>
      <c r="BX82" s="1">
        <f>IFERROR(IF($AE82&gt;$AE81,VLOOKUP($AC82+AX$1,STOCK!$F$10:$AB$209,17,0),IF($AE82=$AE81,(IF(BX81&gt;=1,BX81-COUNTIFS($AE81:$AE81,$AC82,AX81:AX81,$AI$2),0)),0)),0)</f>
        <v>0</v>
      </c>
    </row>
    <row r="83" spans="4:76" ht="20.100000000000001" customHeight="1" x14ac:dyDescent="0.25">
      <c r="D83" s="1">
        <v>70</v>
      </c>
      <c r="E83" s="1">
        <f>IFERROR(IF($E$13&gt;=D83,SMALL(STUDENT!$O$8:$O$1507,$E$11+D83),0),0)</f>
        <v>0</v>
      </c>
      <c r="F83" s="10">
        <f t="shared" si="24"/>
        <v>0</v>
      </c>
      <c r="G83" s="10" t="str">
        <f>IFERROR(IF($F83&gt;=1,VLOOKUP($E83,STUDENT!$O$8:$Z$1507,3,0),""),"")</f>
        <v/>
      </c>
      <c r="H83" s="9" t="str">
        <f>IFERROR(IF($F83&gt;=1,VLOOKUP($E83,STUDENT!$O$8:$Z$1507,4,0),""),"")</f>
        <v/>
      </c>
      <c r="I83" s="20" t="str">
        <f t="shared" si="25"/>
        <v/>
      </c>
      <c r="J83" s="20" t="str">
        <f t="shared" si="25"/>
        <v/>
      </c>
      <c r="K83" s="20" t="str">
        <f t="shared" si="25"/>
        <v/>
      </c>
      <c r="L83" s="20" t="str">
        <f t="shared" si="25"/>
        <v/>
      </c>
      <c r="M83" s="20" t="str">
        <f t="shared" si="25"/>
        <v/>
      </c>
      <c r="N83" s="20" t="str">
        <f t="shared" si="25"/>
        <v/>
      </c>
      <c r="O83" s="20" t="str">
        <f t="shared" si="25"/>
        <v/>
      </c>
      <c r="P83" s="20" t="str">
        <f t="shared" si="25"/>
        <v/>
      </c>
      <c r="Q83" s="20" t="str">
        <f t="shared" si="25"/>
        <v/>
      </c>
      <c r="R83" s="20" t="str">
        <f t="shared" si="25"/>
        <v/>
      </c>
      <c r="S83" s="20" t="str">
        <f t="shared" si="25"/>
        <v/>
      </c>
      <c r="T83" s="20" t="str">
        <f t="shared" si="25"/>
        <v/>
      </c>
      <c r="U83" s="20" t="str">
        <f t="shared" si="25"/>
        <v/>
      </c>
      <c r="V83" s="21" t="str">
        <f>IFERROR(IF($F83&gt;=1,VLOOKUP($E83,STUDENT!$O$8:$Z$1507,12,0),""),"")</f>
        <v/>
      </c>
      <c r="W83" s="22"/>
      <c r="AC83" s="1">
        <f t="shared" si="26"/>
        <v>0</v>
      </c>
      <c r="AD83" s="1">
        <f>IFERROR(IF(LEN(AK83)&gt;=1,VLOOKUP(HLOOKUP(AK83,PROFILE!$K$5:$V$8,4,0),PROFILE!$F$1:$G$3,2,0),0),0)</f>
        <v>0</v>
      </c>
      <c r="AE83" s="1">
        <f t="shared" si="27"/>
        <v>0</v>
      </c>
      <c r="AF83" s="1">
        <v>70</v>
      </c>
      <c r="AG83" s="1">
        <f>IFERROR(IF($AG$12&gt;=AF83,SMALL(STUDENT!$O$8:$O$1507,$AG$11+AF83),0),0)</f>
        <v>0</v>
      </c>
      <c r="AH83" s="1">
        <f t="shared" si="28"/>
        <v>0</v>
      </c>
      <c r="AI83" s="1" t="str">
        <f>IFERROR(IF($AH83&gt;=1,VLOOKUP($AG83,STUDENT!$O$8:$Z$1507,3,0),""),"")</f>
        <v/>
      </c>
      <c r="AJ83" s="1" t="str">
        <f>IFERROR(IF($AH83&gt;=1,VLOOKUP($AG83,STUDENT!$O$8:$Z$1507,4,0),""),"")</f>
        <v/>
      </c>
      <c r="AK83" s="1" t="str">
        <f>IFERROR(IF($AH83&gt;=1,VLOOKUP($AG83,STUDENT!$O$8:$Z$1507,6,0),""),"")</f>
        <v/>
      </c>
      <c r="AL83" s="1" t="str">
        <f t="shared" si="29"/>
        <v/>
      </c>
      <c r="AM83" s="1" t="str">
        <f t="shared" si="30"/>
        <v/>
      </c>
      <c r="AN83" s="1" t="str">
        <f t="shared" si="31"/>
        <v/>
      </c>
      <c r="AO83" s="1" t="str">
        <f t="shared" si="32"/>
        <v/>
      </c>
      <c r="AP83" s="1" t="str">
        <f t="shared" si="33"/>
        <v/>
      </c>
      <c r="AQ83" s="1" t="str">
        <f t="shared" si="34"/>
        <v/>
      </c>
      <c r="AR83" s="1" t="str">
        <f t="shared" si="35"/>
        <v/>
      </c>
      <c r="AS83" s="1" t="str">
        <f t="shared" si="36"/>
        <v/>
      </c>
      <c r="AT83" s="1" t="str">
        <f t="shared" si="37"/>
        <v/>
      </c>
      <c r="AU83" s="1" t="str">
        <f t="shared" si="38"/>
        <v/>
      </c>
      <c r="AV83" s="1" t="str">
        <f t="shared" si="39"/>
        <v/>
      </c>
      <c r="AW83" s="1" t="str">
        <f t="shared" si="40"/>
        <v/>
      </c>
      <c r="AX83" s="1" t="str">
        <f t="shared" si="41"/>
        <v/>
      </c>
      <c r="AY83" s="1">
        <f>IFERROR(IF($AE83&gt;$AE82,VLOOKUP($AC83+AL$1,STOCK!$F$10:$AB$209,16,0),IF($AE83=$AE82,(IF(AY82&gt;=1,AY82-COUNTIFS($AE82:$AE82,$AC83,AL82:AL82,$AI$1),0)),0)),0)</f>
        <v>0</v>
      </c>
      <c r="AZ83" s="1">
        <f>IFERROR(IF($AE83&gt;$AE82,VLOOKUP($AC83+AM$1,STOCK!$F$10:$AB$209,16,0),IF($AE83=$AE82,(IF(AZ82&gt;=1,AZ82-COUNTIFS($AE82:$AE82,$AC83,AM82:AM82,$AI$1),0)),0)),0)</f>
        <v>0</v>
      </c>
      <c r="BA83" s="1">
        <f>IFERROR(IF($AE83&gt;$AE82,VLOOKUP($AC83+AN$1,STOCK!$F$10:$AB$209,16,0),IF($AE83=$AE82,(IF(BA82&gt;=1,BA82-COUNTIFS($AE82:$AE82,$AC83,AN82:AN82,$AI$1),0)),0)),0)</f>
        <v>0</v>
      </c>
      <c r="BB83" s="1">
        <f>IFERROR(IF($AE83&gt;$AE82,VLOOKUP($AC83+AO$1,STOCK!$F$10:$AB$209,16,0),IF($AE83=$AE82,(IF(BB82&gt;=1,BB82-COUNTIFS($AE82:$AE82,$AC83,AO82:AO82,$AI$1),0)),0)),0)</f>
        <v>0</v>
      </c>
      <c r="BC83" s="1">
        <f>IFERROR(IF($AE83&gt;$AE82,VLOOKUP($AC83+AP$1,STOCK!$F$10:$AB$209,16,0),IF($AE83=$AE82,(IF(BC82&gt;=1,BC82-COUNTIFS($AE82:$AE82,$AC83,AP82:AP82,$AI$1),0)),0)),0)</f>
        <v>0</v>
      </c>
      <c r="BD83" s="1">
        <f>IFERROR(IF($AE83&gt;$AE82,VLOOKUP($AC83+AQ$1,STOCK!$F$10:$AB$209,16,0),IF($AE83=$AE82,(IF(BD82&gt;=1,BD82-COUNTIFS($AE82:$AE82,$AC83,AQ82:AQ82,$AI$1),0)),0)),0)</f>
        <v>0</v>
      </c>
      <c r="BE83" s="1">
        <f>IFERROR(IF($AE83&gt;$AE82,VLOOKUP($AC83+AR$1,STOCK!$F$10:$AB$209,16,0),IF($AE83=$AE82,(IF(BE82&gt;=1,BE82-COUNTIFS($AE82:$AE82,$AC83,AR82:AR82,$AI$1),0)),0)),0)</f>
        <v>0</v>
      </c>
      <c r="BF83" s="1">
        <f>IFERROR(IF($AE83&gt;$AE82,VLOOKUP($AC83+AS$1,STOCK!$F$10:$AB$209,16,0),IF($AE83=$AE82,(IF(BF82&gt;=1,BF82-COUNTIFS($AE82:$AE82,$AC83,AS82:AS82,$AI$1),0)),0)),0)</f>
        <v>0</v>
      </c>
      <c r="BG83" s="1">
        <f>IFERROR(IF($AE83&gt;$AE82,VLOOKUP($AC83+AT$1,STOCK!$F$10:$AB$209,16,0),IF($AE83=$AE82,(IF(BG82&gt;=1,BG82-COUNTIFS($AE82:$AE82,$AC83,AT82:AT82,$AI$1),0)),0)),0)</f>
        <v>0</v>
      </c>
      <c r="BH83" s="1">
        <f>IFERROR(IF($AE83&gt;$AE82,VLOOKUP($AC83+AU$1,STOCK!$F$10:$AB$209,16,0),IF($AE83=$AE82,(IF(BH82&gt;=1,BH82-COUNTIFS($AE82:$AE82,$AC83,AU82:AU82,$AI$1),0)),0)),0)</f>
        <v>0</v>
      </c>
      <c r="BI83" s="1">
        <f>IFERROR(IF($AE83&gt;$AE82,VLOOKUP($AC83+AV$1,STOCK!$F$10:$AB$209,16,0),IF($AE83=$AE82,(IF(BI82&gt;=1,BI82-COUNTIFS($AE82:$AE82,$AC83,AV82:AV82,$AI$1),0)),0)),0)</f>
        <v>0</v>
      </c>
      <c r="BJ83" s="1">
        <f>IFERROR(IF($AE83&gt;$AE82,VLOOKUP($AC83+AW$1,STOCK!$F$10:$AB$209,16,0),IF($AE83=$AE82,(IF(BJ82&gt;=1,BJ82-COUNTIFS($AE82:$AE82,$AC83,AW82:AW82,$AI$1),0)),0)),0)</f>
        <v>0</v>
      </c>
      <c r="BK83" s="1">
        <f>IFERROR(IF($AE83&gt;$AE82,VLOOKUP($AC83+AX$1,STOCK!$F$10:$AB$209,16,0),IF($AE83=$AE82,(IF(BK82&gt;=1,BK82-COUNTIFS($AE82:$AE82,$AC83,AX82:AX82,$AI$1),0)),0)),0)</f>
        <v>0</v>
      </c>
      <c r="BL83" s="1">
        <f>IFERROR(IF($AE83&gt;$AE82,VLOOKUP($AC83+AL$1,STOCK!$F$10:$AB$209,17,0),IF($AE83=$AE82,(IF(BL82&gt;=1,BL82-COUNTIFS($AE82:$AE82,$AC83,AL82:AL82,$AI$2),0)),0)),0)</f>
        <v>0</v>
      </c>
      <c r="BM83" s="1">
        <f>IFERROR(IF($AE83&gt;$AE82,VLOOKUP($AC83+AM$1,STOCK!$F$10:$AB$209,17,0),IF($AE83=$AE82,(IF(BM82&gt;=1,BM82-COUNTIFS($AE82:$AE82,$AC83,AM82:AM82,$AI$2),0)),0)),0)</f>
        <v>0</v>
      </c>
      <c r="BN83" s="1">
        <f>IFERROR(IF($AE83&gt;$AE82,VLOOKUP($AC83+AN$1,STOCK!$F$10:$AB$209,17,0),IF($AE83=$AE82,(IF(BN82&gt;=1,BN82-COUNTIFS($AE82:$AE82,$AC83,AN82:AN82,$AI$2),0)),0)),0)</f>
        <v>0</v>
      </c>
      <c r="BO83" s="1">
        <f>IFERROR(IF($AE83&gt;$AE82,VLOOKUP($AC83+AO$1,STOCK!$F$10:$AB$209,17,0),IF($AE83=$AE82,(IF(BO82&gt;=1,BO82-COUNTIFS($AE82:$AE82,$AC83,AO82:AO82,$AI$2),0)),0)),0)</f>
        <v>0</v>
      </c>
      <c r="BP83" s="1">
        <f>IFERROR(IF($AE83&gt;$AE82,VLOOKUP($AC83+AP$1,STOCK!$F$10:$AB$209,17,0),IF($AE83=$AE82,(IF(BP82&gt;=1,BP82-COUNTIFS($AE82:$AE82,$AC83,AP82:AP82,$AI$2),0)),0)),0)</f>
        <v>0</v>
      </c>
      <c r="BQ83" s="1">
        <f>IFERROR(IF($AE83&gt;$AE82,VLOOKUP($AC83+AQ$1,STOCK!$F$10:$AB$209,17,0),IF($AE83=$AE82,(IF(BQ82&gt;=1,BQ82-COUNTIFS($AE82:$AE82,$AC83,AQ82:AQ82,$AI$2),0)),0)),0)</f>
        <v>0</v>
      </c>
      <c r="BR83" s="1">
        <f>IFERROR(IF($AE83&gt;$AE82,VLOOKUP($AC83+AR$1,STOCK!$F$10:$AB$209,17,0),IF($AE83=$AE82,(IF(BR82&gt;=1,BR82-COUNTIFS($AE82:$AE82,$AC83,AR82:AR82,$AI$2),0)),0)),0)</f>
        <v>0</v>
      </c>
      <c r="BS83" s="1">
        <f>IFERROR(IF($AE83&gt;$AE82,VLOOKUP($AC83+AS$1,STOCK!$F$10:$AB$209,17,0),IF($AE83=$AE82,(IF(BS82&gt;=1,BS82-COUNTIFS($AE82:$AE82,$AC83,AS82:AS82,$AI$2),0)),0)),0)</f>
        <v>0</v>
      </c>
      <c r="BT83" s="1">
        <f>IFERROR(IF($AE83&gt;$AE82,VLOOKUP($AC83+AT$1,STOCK!$F$10:$AB$209,17,0),IF($AE83=$AE82,(IF(BT82&gt;=1,BT82-COUNTIFS($AE82:$AE82,$AC83,AT82:AT82,$AI$2),0)),0)),0)</f>
        <v>0</v>
      </c>
      <c r="BU83" s="1">
        <f>IFERROR(IF($AE83&gt;$AE82,VLOOKUP($AC83+AU$1,STOCK!$F$10:$AB$209,17,0),IF($AE83=$AE82,(IF(BU82&gt;=1,BU82-COUNTIFS($AE82:$AE82,$AC83,AU82:AU82,$AI$2),0)),0)),0)</f>
        <v>0</v>
      </c>
      <c r="BV83" s="1">
        <f>IFERROR(IF($AE83&gt;$AE82,VLOOKUP($AC83+AV$1,STOCK!$F$10:$AB$209,17,0),IF($AE83=$AE82,(IF(BV82&gt;=1,BV82-COUNTIFS($AE82:$AE82,$AC83,AV82:AV82,$AI$2),0)),0)),0)</f>
        <v>0</v>
      </c>
      <c r="BW83" s="1">
        <f>IFERROR(IF($AE83&gt;$AE82,VLOOKUP($AC83+AW$1,STOCK!$F$10:$AB$209,17,0),IF($AE83=$AE82,(IF(BW82&gt;=1,BW82-COUNTIFS($AE82:$AE82,$AC83,AW82:AW82,$AI$2),0)),0)),0)</f>
        <v>0</v>
      </c>
      <c r="BX83" s="1">
        <f>IFERROR(IF($AE83&gt;$AE82,VLOOKUP($AC83+AX$1,STOCK!$F$10:$AB$209,17,0),IF($AE83=$AE82,(IF(BX82&gt;=1,BX82-COUNTIFS($AE82:$AE82,$AC83,AX82:AX82,$AI$2),0)),0)),0)</f>
        <v>0</v>
      </c>
    </row>
    <row r="84" spans="4:76" ht="20.100000000000001" customHeight="1" x14ac:dyDescent="0.25">
      <c r="D84" s="1">
        <v>71</v>
      </c>
      <c r="E84" s="1">
        <f>IFERROR(IF($E$13&gt;=D84,SMALL(STUDENT!$O$8:$O$1507,$E$11+D84),0),0)</f>
        <v>0</v>
      </c>
      <c r="F84" s="10">
        <f t="shared" si="24"/>
        <v>0</v>
      </c>
      <c r="G84" s="10" t="str">
        <f>IFERROR(IF($F84&gt;=1,VLOOKUP($E84,STUDENT!$O$8:$Z$1507,3,0),""),"")</f>
        <v/>
      </c>
      <c r="H84" s="9" t="str">
        <f>IFERROR(IF($F84&gt;=1,VLOOKUP($E84,STUDENT!$O$8:$Z$1507,4,0),""),"")</f>
        <v/>
      </c>
      <c r="I84" s="20" t="str">
        <f t="shared" si="25"/>
        <v/>
      </c>
      <c r="J84" s="20" t="str">
        <f t="shared" si="25"/>
        <v/>
      </c>
      <c r="K84" s="20" t="str">
        <f t="shared" si="25"/>
        <v/>
      </c>
      <c r="L84" s="20" t="str">
        <f t="shared" si="25"/>
        <v/>
      </c>
      <c r="M84" s="20" t="str">
        <f t="shared" si="25"/>
        <v/>
      </c>
      <c r="N84" s="20" t="str">
        <f t="shared" si="25"/>
        <v/>
      </c>
      <c r="O84" s="20" t="str">
        <f t="shared" si="25"/>
        <v/>
      </c>
      <c r="P84" s="20" t="str">
        <f t="shared" si="25"/>
        <v/>
      </c>
      <c r="Q84" s="20" t="str">
        <f t="shared" si="25"/>
        <v/>
      </c>
      <c r="R84" s="20" t="str">
        <f t="shared" si="25"/>
        <v/>
      </c>
      <c r="S84" s="20" t="str">
        <f t="shared" si="25"/>
        <v/>
      </c>
      <c r="T84" s="20" t="str">
        <f t="shared" si="25"/>
        <v/>
      </c>
      <c r="U84" s="20" t="str">
        <f t="shared" si="25"/>
        <v/>
      </c>
      <c r="V84" s="21" t="str">
        <f>IFERROR(IF($F84&gt;=1,VLOOKUP($E84,STUDENT!$O$8:$Z$1507,12,0),""),"")</f>
        <v/>
      </c>
      <c r="W84" s="22"/>
      <c r="AC84" s="1">
        <f t="shared" si="26"/>
        <v>0</v>
      </c>
      <c r="AD84" s="1">
        <f>IFERROR(IF(LEN(AK84)&gt;=1,VLOOKUP(HLOOKUP(AK84,PROFILE!$K$5:$V$8,4,0),PROFILE!$F$1:$G$3,2,0),0),0)</f>
        <v>0</v>
      </c>
      <c r="AE84" s="1">
        <f t="shared" si="27"/>
        <v>0</v>
      </c>
      <c r="AF84" s="1">
        <v>71</v>
      </c>
      <c r="AG84" s="1">
        <f>IFERROR(IF($AG$12&gt;=AF84,SMALL(STUDENT!$O$8:$O$1507,$AG$11+AF84),0),0)</f>
        <v>0</v>
      </c>
      <c r="AH84" s="1">
        <f t="shared" si="28"/>
        <v>0</v>
      </c>
      <c r="AI84" s="1" t="str">
        <f>IFERROR(IF($AH84&gt;=1,VLOOKUP($AG84,STUDENT!$O$8:$Z$1507,3,0),""),"")</f>
        <v/>
      </c>
      <c r="AJ84" s="1" t="str">
        <f>IFERROR(IF($AH84&gt;=1,VLOOKUP($AG84,STUDENT!$O$8:$Z$1507,4,0),""),"")</f>
        <v/>
      </c>
      <c r="AK84" s="1" t="str">
        <f>IFERROR(IF($AH84&gt;=1,VLOOKUP($AG84,STUDENT!$O$8:$Z$1507,6,0),""),"")</f>
        <v/>
      </c>
      <c r="AL84" s="1" t="str">
        <f t="shared" si="29"/>
        <v/>
      </c>
      <c r="AM84" s="1" t="str">
        <f t="shared" si="30"/>
        <v/>
      </c>
      <c r="AN84" s="1" t="str">
        <f t="shared" si="31"/>
        <v/>
      </c>
      <c r="AO84" s="1" t="str">
        <f t="shared" si="32"/>
        <v/>
      </c>
      <c r="AP84" s="1" t="str">
        <f t="shared" si="33"/>
        <v/>
      </c>
      <c r="AQ84" s="1" t="str">
        <f t="shared" si="34"/>
        <v/>
      </c>
      <c r="AR84" s="1" t="str">
        <f t="shared" si="35"/>
        <v/>
      </c>
      <c r="AS84" s="1" t="str">
        <f t="shared" si="36"/>
        <v/>
      </c>
      <c r="AT84" s="1" t="str">
        <f t="shared" si="37"/>
        <v/>
      </c>
      <c r="AU84" s="1" t="str">
        <f t="shared" si="38"/>
        <v/>
      </c>
      <c r="AV84" s="1" t="str">
        <f t="shared" si="39"/>
        <v/>
      </c>
      <c r="AW84" s="1" t="str">
        <f t="shared" si="40"/>
        <v/>
      </c>
      <c r="AX84" s="1" t="str">
        <f t="shared" si="41"/>
        <v/>
      </c>
      <c r="AY84" s="1">
        <f>IFERROR(IF($AE84&gt;$AE83,VLOOKUP($AC84+AL$1,STOCK!$F$10:$AB$209,16,0),IF($AE84=$AE83,(IF(AY83&gt;=1,AY83-COUNTIFS($AE83:$AE83,$AC84,AL83:AL83,$AI$1),0)),0)),0)</f>
        <v>0</v>
      </c>
      <c r="AZ84" s="1">
        <f>IFERROR(IF($AE84&gt;$AE83,VLOOKUP($AC84+AM$1,STOCK!$F$10:$AB$209,16,0),IF($AE84=$AE83,(IF(AZ83&gt;=1,AZ83-COUNTIFS($AE83:$AE83,$AC84,AM83:AM83,$AI$1),0)),0)),0)</f>
        <v>0</v>
      </c>
      <c r="BA84" s="1">
        <f>IFERROR(IF($AE84&gt;$AE83,VLOOKUP($AC84+AN$1,STOCK!$F$10:$AB$209,16,0),IF($AE84=$AE83,(IF(BA83&gt;=1,BA83-COUNTIFS($AE83:$AE83,$AC84,AN83:AN83,$AI$1),0)),0)),0)</f>
        <v>0</v>
      </c>
      <c r="BB84" s="1">
        <f>IFERROR(IF($AE84&gt;$AE83,VLOOKUP($AC84+AO$1,STOCK!$F$10:$AB$209,16,0),IF($AE84=$AE83,(IF(BB83&gt;=1,BB83-COUNTIFS($AE83:$AE83,$AC84,AO83:AO83,$AI$1),0)),0)),0)</f>
        <v>0</v>
      </c>
      <c r="BC84" s="1">
        <f>IFERROR(IF($AE84&gt;$AE83,VLOOKUP($AC84+AP$1,STOCK!$F$10:$AB$209,16,0),IF($AE84=$AE83,(IF(BC83&gt;=1,BC83-COUNTIFS($AE83:$AE83,$AC84,AP83:AP83,$AI$1),0)),0)),0)</f>
        <v>0</v>
      </c>
      <c r="BD84" s="1">
        <f>IFERROR(IF($AE84&gt;$AE83,VLOOKUP($AC84+AQ$1,STOCK!$F$10:$AB$209,16,0),IF($AE84=$AE83,(IF(BD83&gt;=1,BD83-COUNTIFS($AE83:$AE83,$AC84,AQ83:AQ83,$AI$1),0)),0)),0)</f>
        <v>0</v>
      </c>
      <c r="BE84" s="1">
        <f>IFERROR(IF($AE84&gt;$AE83,VLOOKUP($AC84+AR$1,STOCK!$F$10:$AB$209,16,0),IF($AE84=$AE83,(IF(BE83&gt;=1,BE83-COUNTIFS($AE83:$AE83,$AC84,AR83:AR83,$AI$1),0)),0)),0)</f>
        <v>0</v>
      </c>
      <c r="BF84" s="1">
        <f>IFERROR(IF($AE84&gt;$AE83,VLOOKUP($AC84+AS$1,STOCK!$F$10:$AB$209,16,0),IF($AE84=$AE83,(IF(BF83&gt;=1,BF83-COUNTIFS($AE83:$AE83,$AC84,AS83:AS83,$AI$1),0)),0)),0)</f>
        <v>0</v>
      </c>
      <c r="BG84" s="1">
        <f>IFERROR(IF($AE84&gt;$AE83,VLOOKUP($AC84+AT$1,STOCK!$F$10:$AB$209,16,0),IF($AE84=$AE83,(IF(BG83&gt;=1,BG83-COUNTIFS($AE83:$AE83,$AC84,AT83:AT83,$AI$1),0)),0)),0)</f>
        <v>0</v>
      </c>
      <c r="BH84" s="1">
        <f>IFERROR(IF($AE84&gt;$AE83,VLOOKUP($AC84+AU$1,STOCK!$F$10:$AB$209,16,0),IF($AE84=$AE83,(IF(BH83&gt;=1,BH83-COUNTIFS($AE83:$AE83,$AC84,AU83:AU83,$AI$1),0)),0)),0)</f>
        <v>0</v>
      </c>
      <c r="BI84" s="1">
        <f>IFERROR(IF($AE84&gt;$AE83,VLOOKUP($AC84+AV$1,STOCK!$F$10:$AB$209,16,0),IF($AE84=$AE83,(IF(BI83&gt;=1,BI83-COUNTIFS($AE83:$AE83,$AC84,AV83:AV83,$AI$1),0)),0)),0)</f>
        <v>0</v>
      </c>
      <c r="BJ84" s="1">
        <f>IFERROR(IF($AE84&gt;$AE83,VLOOKUP($AC84+AW$1,STOCK!$F$10:$AB$209,16,0),IF($AE84=$AE83,(IF(BJ83&gt;=1,BJ83-COUNTIFS($AE83:$AE83,$AC84,AW83:AW83,$AI$1),0)),0)),0)</f>
        <v>0</v>
      </c>
      <c r="BK84" s="1">
        <f>IFERROR(IF($AE84&gt;$AE83,VLOOKUP($AC84+AX$1,STOCK!$F$10:$AB$209,16,0),IF($AE84=$AE83,(IF(BK83&gt;=1,BK83-COUNTIFS($AE83:$AE83,$AC84,AX83:AX83,$AI$1),0)),0)),0)</f>
        <v>0</v>
      </c>
      <c r="BL84" s="1">
        <f>IFERROR(IF($AE84&gt;$AE83,VLOOKUP($AC84+AL$1,STOCK!$F$10:$AB$209,17,0),IF($AE84=$AE83,(IF(BL83&gt;=1,BL83-COUNTIFS($AE83:$AE83,$AC84,AL83:AL83,$AI$2),0)),0)),0)</f>
        <v>0</v>
      </c>
      <c r="BM84" s="1">
        <f>IFERROR(IF($AE84&gt;$AE83,VLOOKUP($AC84+AM$1,STOCK!$F$10:$AB$209,17,0),IF($AE84=$AE83,(IF(BM83&gt;=1,BM83-COUNTIFS($AE83:$AE83,$AC84,AM83:AM83,$AI$2),0)),0)),0)</f>
        <v>0</v>
      </c>
      <c r="BN84" s="1">
        <f>IFERROR(IF($AE84&gt;$AE83,VLOOKUP($AC84+AN$1,STOCK!$F$10:$AB$209,17,0),IF($AE84=$AE83,(IF(BN83&gt;=1,BN83-COUNTIFS($AE83:$AE83,$AC84,AN83:AN83,$AI$2),0)),0)),0)</f>
        <v>0</v>
      </c>
      <c r="BO84" s="1">
        <f>IFERROR(IF($AE84&gt;$AE83,VLOOKUP($AC84+AO$1,STOCK!$F$10:$AB$209,17,0),IF($AE84=$AE83,(IF(BO83&gt;=1,BO83-COUNTIFS($AE83:$AE83,$AC84,AO83:AO83,$AI$2),0)),0)),0)</f>
        <v>0</v>
      </c>
      <c r="BP84" s="1">
        <f>IFERROR(IF($AE84&gt;$AE83,VLOOKUP($AC84+AP$1,STOCK!$F$10:$AB$209,17,0),IF($AE84=$AE83,(IF(BP83&gt;=1,BP83-COUNTIFS($AE83:$AE83,$AC84,AP83:AP83,$AI$2),0)),0)),0)</f>
        <v>0</v>
      </c>
      <c r="BQ84" s="1">
        <f>IFERROR(IF($AE84&gt;$AE83,VLOOKUP($AC84+AQ$1,STOCK!$F$10:$AB$209,17,0),IF($AE84=$AE83,(IF(BQ83&gt;=1,BQ83-COUNTIFS($AE83:$AE83,$AC84,AQ83:AQ83,$AI$2),0)),0)),0)</f>
        <v>0</v>
      </c>
      <c r="BR84" s="1">
        <f>IFERROR(IF($AE84&gt;$AE83,VLOOKUP($AC84+AR$1,STOCK!$F$10:$AB$209,17,0),IF($AE84=$AE83,(IF(BR83&gt;=1,BR83-COUNTIFS($AE83:$AE83,$AC84,AR83:AR83,$AI$2),0)),0)),0)</f>
        <v>0</v>
      </c>
      <c r="BS84" s="1">
        <f>IFERROR(IF($AE84&gt;$AE83,VLOOKUP($AC84+AS$1,STOCK!$F$10:$AB$209,17,0),IF($AE84=$AE83,(IF(BS83&gt;=1,BS83-COUNTIFS($AE83:$AE83,$AC84,AS83:AS83,$AI$2),0)),0)),0)</f>
        <v>0</v>
      </c>
      <c r="BT84" s="1">
        <f>IFERROR(IF($AE84&gt;$AE83,VLOOKUP($AC84+AT$1,STOCK!$F$10:$AB$209,17,0),IF($AE84=$AE83,(IF(BT83&gt;=1,BT83-COUNTIFS($AE83:$AE83,$AC84,AT83:AT83,$AI$2),0)),0)),0)</f>
        <v>0</v>
      </c>
      <c r="BU84" s="1">
        <f>IFERROR(IF($AE84&gt;$AE83,VLOOKUP($AC84+AU$1,STOCK!$F$10:$AB$209,17,0),IF($AE84=$AE83,(IF(BU83&gt;=1,BU83-COUNTIFS($AE83:$AE83,$AC84,AU83:AU83,$AI$2),0)),0)),0)</f>
        <v>0</v>
      </c>
      <c r="BV84" s="1">
        <f>IFERROR(IF($AE84&gt;$AE83,VLOOKUP($AC84+AV$1,STOCK!$F$10:$AB$209,17,0),IF($AE84=$AE83,(IF(BV83&gt;=1,BV83-COUNTIFS($AE83:$AE83,$AC84,AV83:AV83,$AI$2),0)),0)),0)</f>
        <v>0</v>
      </c>
      <c r="BW84" s="1">
        <f>IFERROR(IF($AE84&gt;$AE83,VLOOKUP($AC84+AW$1,STOCK!$F$10:$AB$209,17,0),IF($AE84=$AE83,(IF(BW83&gt;=1,BW83-COUNTIFS($AE83:$AE83,$AC84,AW83:AW83,$AI$2),0)),0)),0)</f>
        <v>0</v>
      </c>
      <c r="BX84" s="1">
        <f>IFERROR(IF($AE84&gt;$AE83,VLOOKUP($AC84+AX$1,STOCK!$F$10:$AB$209,17,0),IF($AE84=$AE83,(IF(BX83&gt;=1,BX83-COUNTIFS($AE83:$AE83,$AC84,AX83:AX83,$AI$2),0)),0)),0)</f>
        <v>0</v>
      </c>
    </row>
    <row r="85" spans="4:76" ht="20.100000000000001" customHeight="1" x14ac:dyDescent="0.25">
      <c r="D85" s="1">
        <v>72</v>
      </c>
      <c r="E85" s="1">
        <f>IFERROR(IF($E$13&gt;=D85,SMALL(STUDENT!$O$8:$O$1507,$E$11+D85),0),0)</f>
        <v>0</v>
      </c>
      <c r="F85" s="10">
        <f t="shared" si="24"/>
        <v>0</v>
      </c>
      <c r="G85" s="10" t="str">
        <f>IFERROR(IF($F85&gt;=1,VLOOKUP($E85,STUDENT!$O$8:$Z$1507,3,0),""),"")</f>
        <v/>
      </c>
      <c r="H85" s="9" t="str">
        <f>IFERROR(IF($F85&gt;=1,VLOOKUP($E85,STUDENT!$O$8:$Z$1507,4,0),""),"")</f>
        <v/>
      </c>
      <c r="I85" s="20" t="str">
        <f t="shared" si="25"/>
        <v/>
      </c>
      <c r="J85" s="20" t="str">
        <f t="shared" si="25"/>
        <v/>
      </c>
      <c r="K85" s="20" t="str">
        <f t="shared" si="25"/>
        <v/>
      </c>
      <c r="L85" s="20" t="str">
        <f t="shared" si="25"/>
        <v/>
      </c>
      <c r="M85" s="20" t="str">
        <f t="shared" si="25"/>
        <v/>
      </c>
      <c r="N85" s="20" t="str">
        <f t="shared" si="25"/>
        <v/>
      </c>
      <c r="O85" s="20" t="str">
        <f t="shared" si="25"/>
        <v/>
      </c>
      <c r="P85" s="20" t="str">
        <f t="shared" si="25"/>
        <v/>
      </c>
      <c r="Q85" s="20" t="str">
        <f t="shared" si="25"/>
        <v/>
      </c>
      <c r="R85" s="20" t="str">
        <f t="shared" si="25"/>
        <v/>
      </c>
      <c r="S85" s="20" t="str">
        <f t="shared" si="25"/>
        <v/>
      </c>
      <c r="T85" s="20" t="str">
        <f t="shared" si="25"/>
        <v/>
      </c>
      <c r="U85" s="20" t="str">
        <f t="shared" si="25"/>
        <v/>
      </c>
      <c r="V85" s="21" t="str">
        <f>IFERROR(IF($F85&gt;=1,VLOOKUP($E85,STUDENT!$O$8:$Z$1507,12,0),""),"")</f>
        <v/>
      </c>
      <c r="W85" s="22"/>
      <c r="AC85" s="1">
        <f t="shared" si="26"/>
        <v>0</v>
      </c>
      <c r="AD85" s="1">
        <f>IFERROR(IF(LEN(AK85)&gt;=1,VLOOKUP(HLOOKUP(AK85,PROFILE!$K$5:$V$8,4,0),PROFILE!$F$1:$G$3,2,0),0),0)</f>
        <v>0</v>
      </c>
      <c r="AE85" s="1">
        <f t="shared" si="27"/>
        <v>0</v>
      </c>
      <c r="AF85" s="1">
        <v>72</v>
      </c>
      <c r="AG85" s="1">
        <f>IFERROR(IF($AG$12&gt;=AF85,SMALL(STUDENT!$O$8:$O$1507,$AG$11+AF85),0),0)</f>
        <v>0</v>
      </c>
      <c r="AH85" s="1">
        <f t="shared" si="28"/>
        <v>0</v>
      </c>
      <c r="AI85" s="1" t="str">
        <f>IFERROR(IF($AH85&gt;=1,VLOOKUP($AG85,STUDENT!$O$8:$Z$1507,3,0),""),"")</f>
        <v/>
      </c>
      <c r="AJ85" s="1" t="str">
        <f>IFERROR(IF($AH85&gt;=1,VLOOKUP($AG85,STUDENT!$O$8:$Z$1507,4,0),""),"")</f>
        <v/>
      </c>
      <c r="AK85" s="1" t="str">
        <f>IFERROR(IF($AH85&gt;=1,VLOOKUP($AG85,STUDENT!$O$8:$Z$1507,6,0),""),"")</f>
        <v/>
      </c>
      <c r="AL85" s="1" t="str">
        <f t="shared" si="29"/>
        <v/>
      </c>
      <c r="AM85" s="1" t="str">
        <f t="shared" si="30"/>
        <v/>
      </c>
      <c r="AN85" s="1" t="str">
        <f t="shared" si="31"/>
        <v/>
      </c>
      <c r="AO85" s="1" t="str">
        <f t="shared" si="32"/>
        <v/>
      </c>
      <c r="AP85" s="1" t="str">
        <f t="shared" si="33"/>
        <v/>
      </c>
      <c r="AQ85" s="1" t="str">
        <f t="shared" si="34"/>
        <v/>
      </c>
      <c r="AR85" s="1" t="str">
        <f t="shared" si="35"/>
        <v/>
      </c>
      <c r="AS85" s="1" t="str">
        <f t="shared" si="36"/>
        <v/>
      </c>
      <c r="AT85" s="1" t="str">
        <f t="shared" si="37"/>
        <v/>
      </c>
      <c r="AU85" s="1" t="str">
        <f t="shared" si="38"/>
        <v/>
      </c>
      <c r="AV85" s="1" t="str">
        <f t="shared" si="39"/>
        <v/>
      </c>
      <c r="AW85" s="1" t="str">
        <f t="shared" si="40"/>
        <v/>
      </c>
      <c r="AX85" s="1" t="str">
        <f t="shared" si="41"/>
        <v/>
      </c>
      <c r="AY85" s="1">
        <f>IFERROR(IF($AE85&gt;$AE84,VLOOKUP($AC85+AL$1,STOCK!$F$10:$AB$209,16,0),IF($AE85=$AE84,(IF(AY84&gt;=1,AY84-COUNTIFS($AE84:$AE84,$AC85,AL84:AL84,$AI$1),0)),0)),0)</f>
        <v>0</v>
      </c>
      <c r="AZ85" s="1">
        <f>IFERROR(IF($AE85&gt;$AE84,VLOOKUP($AC85+AM$1,STOCK!$F$10:$AB$209,16,0),IF($AE85=$AE84,(IF(AZ84&gt;=1,AZ84-COUNTIFS($AE84:$AE84,$AC85,AM84:AM84,$AI$1),0)),0)),0)</f>
        <v>0</v>
      </c>
      <c r="BA85" s="1">
        <f>IFERROR(IF($AE85&gt;$AE84,VLOOKUP($AC85+AN$1,STOCK!$F$10:$AB$209,16,0),IF($AE85=$AE84,(IF(BA84&gt;=1,BA84-COUNTIFS($AE84:$AE84,$AC85,AN84:AN84,$AI$1),0)),0)),0)</f>
        <v>0</v>
      </c>
      <c r="BB85" s="1">
        <f>IFERROR(IF($AE85&gt;$AE84,VLOOKUP($AC85+AO$1,STOCK!$F$10:$AB$209,16,0),IF($AE85=$AE84,(IF(BB84&gt;=1,BB84-COUNTIFS($AE84:$AE84,$AC85,AO84:AO84,$AI$1),0)),0)),0)</f>
        <v>0</v>
      </c>
      <c r="BC85" s="1">
        <f>IFERROR(IF($AE85&gt;$AE84,VLOOKUP($AC85+AP$1,STOCK!$F$10:$AB$209,16,0),IF($AE85=$AE84,(IF(BC84&gt;=1,BC84-COUNTIFS($AE84:$AE84,$AC85,AP84:AP84,$AI$1),0)),0)),0)</f>
        <v>0</v>
      </c>
      <c r="BD85" s="1">
        <f>IFERROR(IF($AE85&gt;$AE84,VLOOKUP($AC85+AQ$1,STOCK!$F$10:$AB$209,16,0),IF($AE85=$AE84,(IF(BD84&gt;=1,BD84-COUNTIFS($AE84:$AE84,$AC85,AQ84:AQ84,$AI$1),0)),0)),0)</f>
        <v>0</v>
      </c>
      <c r="BE85" s="1">
        <f>IFERROR(IF($AE85&gt;$AE84,VLOOKUP($AC85+AR$1,STOCK!$F$10:$AB$209,16,0),IF($AE85=$AE84,(IF(BE84&gt;=1,BE84-COUNTIFS($AE84:$AE84,$AC85,AR84:AR84,$AI$1),0)),0)),0)</f>
        <v>0</v>
      </c>
      <c r="BF85" s="1">
        <f>IFERROR(IF($AE85&gt;$AE84,VLOOKUP($AC85+AS$1,STOCK!$F$10:$AB$209,16,0),IF($AE85=$AE84,(IF(BF84&gt;=1,BF84-COUNTIFS($AE84:$AE84,$AC85,AS84:AS84,$AI$1),0)),0)),0)</f>
        <v>0</v>
      </c>
      <c r="BG85" s="1">
        <f>IFERROR(IF($AE85&gt;$AE84,VLOOKUP($AC85+AT$1,STOCK!$F$10:$AB$209,16,0),IF($AE85=$AE84,(IF(BG84&gt;=1,BG84-COUNTIFS($AE84:$AE84,$AC85,AT84:AT84,$AI$1),0)),0)),0)</f>
        <v>0</v>
      </c>
      <c r="BH85" s="1">
        <f>IFERROR(IF($AE85&gt;$AE84,VLOOKUP($AC85+AU$1,STOCK!$F$10:$AB$209,16,0),IF($AE85=$AE84,(IF(BH84&gt;=1,BH84-COUNTIFS($AE84:$AE84,$AC85,AU84:AU84,$AI$1),0)),0)),0)</f>
        <v>0</v>
      </c>
      <c r="BI85" s="1">
        <f>IFERROR(IF($AE85&gt;$AE84,VLOOKUP($AC85+AV$1,STOCK!$F$10:$AB$209,16,0),IF($AE85=$AE84,(IF(BI84&gt;=1,BI84-COUNTIFS($AE84:$AE84,$AC85,AV84:AV84,$AI$1),0)),0)),0)</f>
        <v>0</v>
      </c>
      <c r="BJ85" s="1">
        <f>IFERROR(IF($AE85&gt;$AE84,VLOOKUP($AC85+AW$1,STOCK!$F$10:$AB$209,16,0),IF($AE85=$AE84,(IF(BJ84&gt;=1,BJ84-COUNTIFS($AE84:$AE84,$AC85,AW84:AW84,$AI$1),0)),0)),0)</f>
        <v>0</v>
      </c>
      <c r="BK85" s="1">
        <f>IFERROR(IF($AE85&gt;$AE84,VLOOKUP($AC85+AX$1,STOCK!$F$10:$AB$209,16,0),IF($AE85=$AE84,(IF(BK84&gt;=1,BK84-COUNTIFS($AE84:$AE84,$AC85,AX84:AX84,$AI$1),0)),0)),0)</f>
        <v>0</v>
      </c>
      <c r="BL85" s="1">
        <f>IFERROR(IF($AE85&gt;$AE84,VLOOKUP($AC85+AL$1,STOCK!$F$10:$AB$209,17,0),IF($AE85=$AE84,(IF(BL84&gt;=1,BL84-COUNTIFS($AE84:$AE84,$AC85,AL84:AL84,$AI$2),0)),0)),0)</f>
        <v>0</v>
      </c>
      <c r="BM85" s="1">
        <f>IFERROR(IF($AE85&gt;$AE84,VLOOKUP($AC85+AM$1,STOCK!$F$10:$AB$209,17,0),IF($AE85=$AE84,(IF(BM84&gt;=1,BM84-COUNTIFS($AE84:$AE84,$AC85,AM84:AM84,$AI$2),0)),0)),0)</f>
        <v>0</v>
      </c>
      <c r="BN85" s="1">
        <f>IFERROR(IF($AE85&gt;$AE84,VLOOKUP($AC85+AN$1,STOCK!$F$10:$AB$209,17,0),IF($AE85=$AE84,(IF(BN84&gt;=1,BN84-COUNTIFS($AE84:$AE84,$AC85,AN84:AN84,$AI$2),0)),0)),0)</f>
        <v>0</v>
      </c>
      <c r="BO85" s="1">
        <f>IFERROR(IF($AE85&gt;$AE84,VLOOKUP($AC85+AO$1,STOCK!$F$10:$AB$209,17,0),IF($AE85=$AE84,(IF(BO84&gt;=1,BO84-COUNTIFS($AE84:$AE84,$AC85,AO84:AO84,$AI$2),0)),0)),0)</f>
        <v>0</v>
      </c>
      <c r="BP85" s="1">
        <f>IFERROR(IF($AE85&gt;$AE84,VLOOKUP($AC85+AP$1,STOCK!$F$10:$AB$209,17,0),IF($AE85=$AE84,(IF(BP84&gt;=1,BP84-COUNTIFS($AE84:$AE84,$AC85,AP84:AP84,$AI$2),0)),0)),0)</f>
        <v>0</v>
      </c>
      <c r="BQ85" s="1">
        <f>IFERROR(IF($AE85&gt;$AE84,VLOOKUP($AC85+AQ$1,STOCK!$F$10:$AB$209,17,0),IF($AE85=$AE84,(IF(BQ84&gt;=1,BQ84-COUNTIFS($AE84:$AE84,$AC85,AQ84:AQ84,$AI$2),0)),0)),0)</f>
        <v>0</v>
      </c>
      <c r="BR85" s="1">
        <f>IFERROR(IF($AE85&gt;$AE84,VLOOKUP($AC85+AR$1,STOCK!$F$10:$AB$209,17,0),IF($AE85=$AE84,(IF(BR84&gt;=1,BR84-COUNTIFS($AE84:$AE84,$AC85,AR84:AR84,$AI$2),0)),0)),0)</f>
        <v>0</v>
      </c>
      <c r="BS85" s="1">
        <f>IFERROR(IF($AE85&gt;$AE84,VLOOKUP($AC85+AS$1,STOCK!$F$10:$AB$209,17,0),IF($AE85=$AE84,(IF(BS84&gt;=1,BS84-COUNTIFS($AE84:$AE84,$AC85,AS84:AS84,$AI$2),0)),0)),0)</f>
        <v>0</v>
      </c>
      <c r="BT85" s="1">
        <f>IFERROR(IF($AE85&gt;$AE84,VLOOKUP($AC85+AT$1,STOCK!$F$10:$AB$209,17,0),IF($AE85=$AE84,(IF(BT84&gt;=1,BT84-COUNTIFS($AE84:$AE84,$AC85,AT84:AT84,$AI$2),0)),0)),0)</f>
        <v>0</v>
      </c>
      <c r="BU85" s="1">
        <f>IFERROR(IF($AE85&gt;$AE84,VLOOKUP($AC85+AU$1,STOCK!$F$10:$AB$209,17,0),IF($AE85=$AE84,(IF(BU84&gt;=1,BU84-COUNTIFS($AE84:$AE84,$AC85,AU84:AU84,$AI$2),0)),0)),0)</f>
        <v>0</v>
      </c>
      <c r="BV85" s="1">
        <f>IFERROR(IF($AE85&gt;$AE84,VLOOKUP($AC85+AV$1,STOCK!$F$10:$AB$209,17,0),IF($AE85=$AE84,(IF(BV84&gt;=1,BV84-COUNTIFS($AE84:$AE84,$AC85,AV84:AV84,$AI$2),0)),0)),0)</f>
        <v>0</v>
      </c>
      <c r="BW85" s="1">
        <f>IFERROR(IF($AE85&gt;$AE84,VLOOKUP($AC85+AW$1,STOCK!$F$10:$AB$209,17,0),IF($AE85=$AE84,(IF(BW84&gt;=1,BW84-COUNTIFS($AE84:$AE84,$AC85,AW84:AW84,$AI$2),0)),0)),0)</f>
        <v>0</v>
      </c>
      <c r="BX85" s="1">
        <f>IFERROR(IF($AE85&gt;$AE84,VLOOKUP($AC85+AX$1,STOCK!$F$10:$AB$209,17,0),IF($AE85=$AE84,(IF(BX84&gt;=1,BX84-COUNTIFS($AE84:$AE84,$AC85,AX84:AX84,$AI$2),0)),0)),0)</f>
        <v>0</v>
      </c>
    </row>
    <row r="86" spans="4:76" ht="20.100000000000001" customHeight="1" x14ac:dyDescent="0.25">
      <c r="D86" s="1">
        <v>73</v>
      </c>
      <c r="E86" s="1">
        <f>IFERROR(IF($E$13&gt;=D86,SMALL(STUDENT!$O$8:$O$1507,$E$11+D86),0),0)</f>
        <v>0</v>
      </c>
      <c r="F86" s="10">
        <f t="shared" si="24"/>
        <v>0</v>
      </c>
      <c r="G86" s="10" t="str">
        <f>IFERROR(IF($F86&gt;=1,VLOOKUP($E86,STUDENT!$O$8:$Z$1507,3,0),""),"")</f>
        <v/>
      </c>
      <c r="H86" s="9" t="str">
        <f>IFERROR(IF($F86&gt;=1,VLOOKUP($E86,STUDENT!$O$8:$Z$1507,4,0),""),"")</f>
        <v/>
      </c>
      <c r="I86" s="20" t="str">
        <f t="shared" si="25"/>
        <v/>
      </c>
      <c r="J86" s="20" t="str">
        <f t="shared" si="25"/>
        <v/>
      </c>
      <c r="K86" s="20" t="str">
        <f t="shared" si="25"/>
        <v/>
      </c>
      <c r="L86" s="20" t="str">
        <f t="shared" si="25"/>
        <v/>
      </c>
      <c r="M86" s="20" t="str">
        <f t="shared" si="25"/>
        <v/>
      </c>
      <c r="N86" s="20" t="str">
        <f t="shared" si="25"/>
        <v/>
      </c>
      <c r="O86" s="20" t="str">
        <f t="shared" si="25"/>
        <v/>
      </c>
      <c r="P86" s="20" t="str">
        <f t="shared" si="25"/>
        <v/>
      </c>
      <c r="Q86" s="20" t="str">
        <f t="shared" si="25"/>
        <v/>
      </c>
      <c r="R86" s="20" t="str">
        <f t="shared" si="25"/>
        <v/>
      </c>
      <c r="S86" s="20" t="str">
        <f t="shared" si="25"/>
        <v/>
      </c>
      <c r="T86" s="20" t="str">
        <f t="shared" si="25"/>
        <v/>
      </c>
      <c r="U86" s="20" t="str">
        <f t="shared" si="25"/>
        <v/>
      </c>
      <c r="V86" s="21" t="str">
        <f>IFERROR(IF($F86&gt;=1,VLOOKUP($E86,STUDENT!$O$8:$Z$1507,12,0),""),"")</f>
        <v/>
      </c>
      <c r="W86" s="22"/>
      <c r="AC86" s="1">
        <f t="shared" si="26"/>
        <v>0</v>
      </c>
      <c r="AD86" s="1">
        <f>IFERROR(IF(LEN(AK86)&gt;=1,VLOOKUP(HLOOKUP(AK86,PROFILE!$K$5:$V$8,4,0),PROFILE!$F$1:$G$3,2,0),0),0)</f>
        <v>0</v>
      </c>
      <c r="AE86" s="1">
        <f t="shared" si="27"/>
        <v>0</v>
      </c>
      <c r="AF86" s="1">
        <v>73</v>
      </c>
      <c r="AG86" s="1">
        <f>IFERROR(IF($AG$12&gt;=AF86,SMALL(STUDENT!$O$8:$O$1507,$AG$11+AF86),0),0)</f>
        <v>0</v>
      </c>
      <c r="AH86" s="1">
        <f t="shared" si="28"/>
        <v>0</v>
      </c>
      <c r="AI86" s="1" t="str">
        <f>IFERROR(IF($AH86&gt;=1,VLOOKUP($AG86,STUDENT!$O$8:$Z$1507,3,0),""),"")</f>
        <v/>
      </c>
      <c r="AJ86" s="1" t="str">
        <f>IFERROR(IF($AH86&gt;=1,VLOOKUP($AG86,STUDENT!$O$8:$Z$1507,4,0),""),"")</f>
        <v/>
      </c>
      <c r="AK86" s="1" t="str">
        <f>IFERROR(IF($AH86&gt;=1,VLOOKUP($AG86,STUDENT!$O$8:$Z$1507,6,0),""),"")</f>
        <v/>
      </c>
      <c r="AL86" s="1" t="str">
        <f t="shared" si="29"/>
        <v/>
      </c>
      <c r="AM86" s="1" t="str">
        <f t="shared" si="30"/>
        <v/>
      </c>
      <c r="AN86" s="1" t="str">
        <f t="shared" si="31"/>
        <v/>
      </c>
      <c r="AO86" s="1" t="str">
        <f t="shared" si="32"/>
        <v/>
      </c>
      <c r="AP86" s="1" t="str">
        <f t="shared" si="33"/>
        <v/>
      </c>
      <c r="AQ86" s="1" t="str">
        <f t="shared" si="34"/>
        <v/>
      </c>
      <c r="AR86" s="1" t="str">
        <f t="shared" si="35"/>
        <v/>
      </c>
      <c r="AS86" s="1" t="str">
        <f t="shared" si="36"/>
        <v/>
      </c>
      <c r="AT86" s="1" t="str">
        <f t="shared" si="37"/>
        <v/>
      </c>
      <c r="AU86" s="1" t="str">
        <f t="shared" si="38"/>
        <v/>
      </c>
      <c r="AV86" s="1" t="str">
        <f t="shared" si="39"/>
        <v/>
      </c>
      <c r="AW86" s="1" t="str">
        <f t="shared" si="40"/>
        <v/>
      </c>
      <c r="AX86" s="1" t="str">
        <f t="shared" si="41"/>
        <v/>
      </c>
      <c r="AY86" s="1">
        <f>IFERROR(IF($AE86&gt;$AE85,VLOOKUP($AC86+AL$1,STOCK!$F$10:$AB$209,16,0),IF($AE86=$AE85,(IF(AY85&gt;=1,AY85-COUNTIFS($AE85:$AE85,$AC86,AL85:AL85,$AI$1),0)),0)),0)</f>
        <v>0</v>
      </c>
      <c r="AZ86" s="1">
        <f>IFERROR(IF($AE86&gt;$AE85,VLOOKUP($AC86+AM$1,STOCK!$F$10:$AB$209,16,0),IF($AE86=$AE85,(IF(AZ85&gt;=1,AZ85-COUNTIFS($AE85:$AE85,$AC86,AM85:AM85,$AI$1),0)),0)),0)</f>
        <v>0</v>
      </c>
      <c r="BA86" s="1">
        <f>IFERROR(IF($AE86&gt;$AE85,VLOOKUP($AC86+AN$1,STOCK!$F$10:$AB$209,16,0),IF($AE86=$AE85,(IF(BA85&gt;=1,BA85-COUNTIFS($AE85:$AE85,$AC86,AN85:AN85,$AI$1),0)),0)),0)</f>
        <v>0</v>
      </c>
      <c r="BB86" s="1">
        <f>IFERROR(IF($AE86&gt;$AE85,VLOOKUP($AC86+AO$1,STOCK!$F$10:$AB$209,16,0),IF($AE86=$AE85,(IF(BB85&gt;=1,BB85-COUNTIFS($AE85:$AE85,$AC86,AO85:AO85,$AI$1),0)),0)),0)</f>
        <v>0</v>
      </c>
      <c r="BC86" s="1">
        <f>IFERROR(IF($AE86&gt;$AE85,VLOOKUP($AC86+AP$1,STOCK!$F$10:$AB$209,16,0),IF($AE86=$AE85,(IF(BC85&gt;=1,BC85-COUNTIFS($AE85:$AE85,$AC86,AP85:AP85,$AI$1),0)),0)),0)</f>
        <v>0</v>
      </c>
      <c r="BD86" s="1">
        <f>IFERROR(IF($AE86&gt;$AE85,VLOOKUP($AC86+AQ$1,STOCK!$F$10:$AB$209,16,0),IF($AE86=$AE85,(IF(BD85&gt;=1,BD85-COUNTIFS($AE85:$AE85,$AC86,AQ85:AQ85,$AI$1),0)),0)),0)</f>
        <v>0</v>
      </c>
      <c r="BE86" s="1">
        <f>IFERROR(IF($AE86&gt;$AE85,VLOOKUP($AC86+AR$1,STOCK!$F$10:$AB$209,16,0),IF($AE86=$AE85,(IF(BE85&gt;=1,BE85-COUNTIFS($AE85:$AE85,$AC86,AR85:AR85,$AI$1),0)),0)),0)</f>
        <v>0</v>
      </c>
      <c r="BF86" s="1">
        <f>IFERROR(IF($AE86&gt;$AE85,VLOOKUP($AC86+AS$1,STOCK!$F$10:$AB$209,16,0),IF($AE86=$AE85,(IF(BF85&gt;=1,BF85-COUNTIFS($AE85:$AE85,$AC86,AS85:AS85,$AI$1),0)),0)),0)</f>
        <v>0</v>
      </c>
      <c r="BG86" s="1">
        <f>IFERROR(IF($AE86&gt;$AE85,VLOOKUP($AC86+AT$1,STOCK!$F$10:$AB$209,16,0),IF($AE86=$AE85,(IF(BG85&gt;=1,BG85-COUNTIFS($AE85:$AE85,$AC86,AT85:AT85,$AI$1),0)),0)),0)</f>
        <v>0</v>
      </c>
      <c r="BH86" s="1">
        <f>IFERROR(IF($AE86&gt;$AE85,VLOOKUP($AC86+AU$1,STOCK!$F$10:$AB$209,16,0),IF($AE86=$AE85,(IF(BH85&gt;=1,BH85-COUNTIFS($AE85:$AE85,$AC86,AU85:AU85,$AI$1),0)),0)),0)</f>
        <v>0</v>
      </c>
      <c r="BI86" s="1">
        <f>IFERROR(IF($AE86&gt;$AE85,VLOOKUP($AC86+AV$1,STOCK!$F$10:$AB$209,16,0),IF($AE86=$AE85,(IF(BI85&gt;=1,BI85-COUNTIFS($AE85:$AE85,$AC86,AV85:AV85,$AI$1),0)),0)),0)</f>
        <v>0</v>
      </c>
      <c r="BJ86" s="1">
        <f>IFERROR(IF($AE86&gt;$AE85,VLOOKUP($AC86+AW$1,STOCK!$F$10:$AB$209,16,0),IF($AE86=$AE85,(IF(BJ85&gt;=1,BJ85-COUNTIFS($AE85:$AE85,$AC86,AW85:AW85,$AI$1),0)),0)),0)</f>
        <v>0</v>
      </c>
      <c r="BK86" s="1">
        <f>IFERROR(IF($AE86&gt;$AE85,VLOOKUP($AC86+AX$1,STOCK!$F$10:$AB$209,16,0),IF($AE86=$AE85,(IF(BK85&gt;=1,BK85-COUNTIFS($AE85:$AE85,$AC86,AX85:AX85,$AI$1),0)),0)),0)</f>
        <v>0</v>
      </c>
      <c r="BL86" s="1">
        <f>IFERROR(IF($AE86&gt;$AE85,VLOOKUP($AC86+AL$1,STOCK!$F$10:$AB$209,17,0),IF($AE86=$AE85,(IF(BL85&gt;=1,BL85-COUNTIFS($AE85:$AE85,$AC86,AL85:AL85,$AI$2),0)),0)),0)</f>
        <v>0</v>
      </c>
      <c r="BM86" s="1">
        <f>IFERROR(IF($AE86&gt;$AE85,VLOOKUP($AC86+AM$1,STOCK!$F$10:$AB$209,17,0),IF($AE86=$AE85,(IF(BM85&gt;=1,BM85-COUNTIFS($AE85:$AE85,$AC86,AM85:AM85,$AI$2),0)),0)),0)</f>
        <v>0</v>
      </c>
      <c r="BN86" s="1">
        <f>IFERROR(IF($AE86&gt;$AE85,VLOOKUP($AC86+AN$1,STOCK!$F$10:$AB$209,17,0),IF($AE86=$AE85,(IF(BN85&gt;=1,BN85-COUNTIFS($AE85:$AE85,$AC86,AN85:AN85,$AI$2),0)),0)),0)</f>
        <v>0</v>
      </c>
      <c r="BO86" s="1">
        <f>IFERROR(IF($AE86&gt;$AE85,VLOOKUP($AC86+AO$1,STOCK!$F$10:$AB$209,17,0),IF($AE86=$AE85,(IF(BO85&gt;=1,BO85-COUNTIFS($AE85:$AE85,$AC86,AO85:AO85,$AI$2),0)),0)),0)</f>
        <v>0</v>
      </c>
      <c r="BP86" s="1">
        <f>IFERROR(IF($AE86&gt;$AE85,VLOOKUP($AC86+AP$1,STOCK!$F$10:$AB$209,17,0),IF($AE86=$AE85,(IF(BP85&gt;=1,BP85-COUNTIFS($AE85:$AE85,$AC86,AP85:AP85,$AI$2),0)),0)),0)</f>
        <v>0</v>
      </c>
      <c r="BQ86" s="1">
        <f>IFERROR(IF($AE86&gt;$AE85,VLOOKUP($AC86+AQ$1,STOCK!$F$10:$AB$209,17,0),IF($AE86=$AE85,(IF(BQ85&gt;=1,BQ85-COUNTIFS($AE85:$AE85,$AC86,AQ85:AQ85,$AI$2),0)),0)),0)</f>
        <v>0</v>
      </c>
      <c r="BR86" s="1">
        <f>IFERROR(IF($AE86&gt;$AE85,VLOOKUP($AC86+AR$1,STOCK!$F$10:$AB$209,17,0),IF($AE86=$AE85,(IF(BR85&gt;=1,BR85-COUNTIFS($AE85:$AE85,$AC86,AR85:AR85,$AI$2),0)),0)),0)</f>
        <v>0</v>
      </c>
      <c r="BS86" s="1">
        <f>IFERROR(IF($AE86&gt;$AE85,VLOOKUP($AC86+AS$1,STOCK!$F$10:$AB$209,17,0),IF($AE86=$AE85,(IF(BS85&gt;=1,BS85-COUNTIFS($AE85:$AE85,$AC86,AS85:AS85,$AI$2),0)),0)),0)</f>
        <v>0</v>
      </c>
      <c r="BT86" s="1">
        <f>IFERROR(IF($AE86&gt;$AE85,VLOOKUP($AC86+AT$1,STOCK!$F$10:$AB$209,17,0),IF($AE86=$AE85,(IF(BT85&gt;=1,BT85-COUNTIFS($AE85:$AE85,$AC86,AT85:AT85,$AI$2),0)),0)),0)</f>
        <v>0</v>
      </c>
      <c r="BU86" s="1">
        <f>IFERROR(IF($AE86&gt;$AE85,VLOOKUP($AC86+AU$1,STOCK!$F$10:$AB$209,17,0),IF($AE86=$AE85,(IF(BU85&gt;=1,BU85-COUNTIFS($AE85:$AE85,$AC86,AU85:AU85,$AI$2),0)),0)),0)</f>
        <v>0</v>
      </c>
      <c r="BV86" s="1">
        <f>IFERROR(IF($AE86&gt;$AE85,VLOOKUP($AC86+AV$1,STOCK!$F$10:$AB$209,17,0),IF($AE86=$AE85,(IF(BV85&gt;=1,BV85-COUNTIFS($AE85:$AE85,$AC86,AV85:AV85,$AI$2),0)),0)),0)</f>
        <v>0</v>
      </c>
      <c r="BW86" s="1">
        <f>IFERROR(IF($AE86&gt;$AE85,VLOOKUP($AC86+AW$1,STOCK!$F$10:$AB$209,17,0),IF($AE86=$AE85,(IF(BW85&gt;=1,BW85-COUNTIFS($AE85:$AE85,$AC86,AW85:AW85,$AI$2),0)),0)),0)</f>
        <v>0</v>
      </c>
      <c r="BX86" s="1">
        <f>IFERROR(IF($AE86&gt;$AE85,VLOOKUP($AC86+AX$1,STOCK!$F$10:$AB$209,17,0),IF($AE86=$AE85,(IF(BX85&gt;=1,BX85-COUNTIFS($AE85:$AE85,$AC86,AX85:AX85,$AI$2),0)),0)),0)</f>
        <v>0</v>
      </c>
    </row>
    <row r="87" spans="4:76" ht="20.100000000000001" customHeight="1" x14ac:dyDescent="0.25">
      <c r="D87" s="1">
        <v>74</v>
      </c>
      <c r="E87" s="1">
        <f>IFERROR(IF($E$13&gt;=D87,SMALL(STUDENT!$O$8:$O$1507,$E$11+D87),0),0)</f>
        <v>0</v>
      </c>
      <c r="F87" s="10">
        <f t="shared" si="24"/>
        <v>0</v>
      </c>
      <c r="G87" s="10" t="str">
        <f>IFERROR(IF($F87&gt;=1,VLOOKUP($E87,STUDENT!$O$8:$Z$1507,3,0),""),"")</f>
        <v/>
      </c>
      <c r="H87" s="9" t="str">
        <f>IFERROR(IF($F87&gt;=1,VLOOKUP($E87,STUDENT!$O$8:$Z$1507,4,0),""),"")</f>
        <v/>
      </c>
      <c r="I87" s="20" t="str">
        <f t="shared" si="25"/>
        <v/>
      </c>
      <c r="J87" s="20" t="str">
        <f t="shared" si="25"/>
        <v/>
      </c>
      <c r="K87" s="20" t="str">
        <f t="shared" si="25"/>
        <v/>
      </c>
      <c r="L87" s="20" t="str">
        <f t="shared" si="25"/>
        <v/>
      </c>
      <c r="M87" s="20" t="str">
        <f t="shared" si="25"/>
        <v/>
      </c>
      <c r="N87" s="20" t="str">
        <f t="shared" si="25"/>
        <v/>
      </c>
      <c r="O87" s="20" t="str">
        <f t="shared" si="25"/>
        <v/>
      </c>
      <c r="P87" s="20" t="str">
        <f t="shared" si="25"/>
        <v/>
      </c>
      <c r="Q87" s="20" t="str">
        <f t="shared" si="25"/>
        <v/>
      </c>
      <c r="R87" s="20" t="str">
        <f t="shared" si="25"/>
        <v/>
      </c>
      <c r="S87" s="20" t="str">
        <f t="shared" si="25"/>
        <v/>
      </c>
      <c r="T87" s="20" t="str">
        <f t="shared" si="25"/>
        <v/>
      </c>
      <c r="U87" s="20" t="str">
        <f t="shared" si="25"/>
        <v/>
      </c>
      <c r="V87" s="21" t="str">
        <f>IFERROR(IF($F87&gt;=1,VLOOKUP($E87,STUDENT!$O$8:$Z$1507,12,0),""),"")</f>
        <v/>
      </c>
      <c r="W87" s="22"/>
      <c r="AC87" s="1">
        <f t="shared" si="26"/>
        <v>0</v>
      </c>
      <c r="AD87" s="1">
        <f>IFERROR(IF(LEN(AK87)&gt;=1,VLOOKUP(HLOOKUP(AK87,PROFILE!$K$5:$V$8,4,0),PROFILE!$F$1:$G$3,2,0),0),0)</f>
        <v>0</v>
      </c>
      <c r="AE87" s="1">
        <f t="shared" si="27"/>
        <v>0</v>
      </c>
      <c r="AF87" s="1">
        <v>74</v>
      </c>
      <c r="AG87" s="1">
        <f>IFERROR(IF($AG$12&gt;=AF87,SMALL(STUDENT!$O$8:$O$1507,$AG$11+AF87),0),0)</f>
        <v>0</v>
      </c>
      <c r="AH87" s="1">
        <f t="shared" si="28"/>
        <v>0</v>
      </c>
      <c r="AI87" s="1" t="str">
        <f>IFERROR(IF($AH87&gt;=1,VLOOKUP($AG87,STUDENT!$O$8:$Z$1507,3,0),""),"")</f>
        <v/>
      </c>
      <c r="AJ87" s="1" t="str">
        <f>IFERROR(IF($AH87&gt;=1,VLOOKUP($AG87,STUDENT!$O$8:$Z$1507,4,0),""),"")</f>
        <v/>
      </c>
      <c r="AK87" s="1" t="str">
        <f>IFERROR(IF($AH87&gt;=1,VLOOKUP($AG87,STUDENT!$O$8:$Z$1507,6,0),""),"")</f>
        <v/>
      </c>
      <c r="AL87" s="1" t="str">
        <f t="shared" si="29"/>
        <v/>
      </c>
      <c r="AM87" s="1" t="str">
        <f t="shared" si="30"/>
        <v/>
      </c>
      <c r="AN87" s="1" t="str">
        <f t="shared" si="31"/>
        <v/>
      </c>
      <c r="AO87" s="1" t="str">
        <f t="shared" si="32"/>
        <v/>
      </c>
      <c r="AP87" s="1" t="str">
        <f t="shared" si="33"/>
        <v/>
      </c>
      <c r="AQ87" s="1" t="str">
        <f t="shared" si="34"/>
        <v/>
      </c>
      <c r="AR87" s="1" t="str">
        <f t="shared" si="35"/>
        <v/>
      </c>
      <c r="AS87" s="1" t="str">
        <f t="shared" si="36"/>
        <v/>
      </c>
      <c r="AT87" s="1" t="str">
        <f t="shared" si="37"/>
        <v/>
      </c>
      <c r="AU87" s="1" t="str">
        <f t="shared" si="38"/>
        <v/>
      </c>
      <c r="AV87" s="1" t="str">
        <f t="shared" si="39"/>
        <v/>
      </c>
      <c r="AW87" s="1" t="str">
        <f t="shared" si="40"/>
        <v/>
      </c>
      <c r="AX87" s="1" t="str">
        <f t="shared" si="41"/>
        <v/>
      </c>
      <c r="AY87" s="1">
        <f>IFERROR(IF($AE87&gt;$AE86,VLOOKUP($AC87+AL$1,STOCK!$F$10:$AB$209,16,0),IF($AE87=$AE86,(IF(AY86&gt;=1,AY86-COUNTIFS($AE86:$AE86,$AC87,AL86:AL86,$AI$1),0)),0)),0)</f>
        <v>0</v>
      </c>
      <c r="AZ87" s="1">
        <f>IFERROR(IF($AE87&gt;$AE86,VLOOKUP($AC87+AM$1,STOCK!$F$10:$AB$209,16,0),IF($AE87=$AE86,(IF(AZ86&gt;=1,AZ86-COUNTIFS($AE86:$AE86,$AC87,AM86:AM86,$AI$1),0)),0)),0)</f>
        <v>0</v>
      </c>
      <c r="BA87" s="1">
        <f>IFERROR(IF($AE87&gt;$AE86,VLOOKUP($AC87+AN$1,STOCK!$F$10:$AB$209,16,0),IF($AE87=$AE86,(IF(BA86&gt;=1,BA86-COUNTIFS($AE86:$AE86,$AC87,AN86:AN86,$AI$1),0)),0)),0)</f>
        <v>0</v>
      </c>
      <c r="BB87" s="1">
        <f>IFERROR(IF($AE87&gt;$AE86,VLOOKUP($AC87+AO$1,STOCK!$F$10:$AB$209,16,0),IF($AE87=$AE86,(IF(BB86&gt;=1,BB86-COUNTIFS($AE86:$AE86,$AC87,AO86:AO86,$AI$1),0)),0)),0)</f>
        <v>0</v>
      </c>
      <c r="BC87" s="1">
        <f>IFERROR(IF($AE87&gt;$AE86,VLOOKUP($AC87+AP$1,STOCK!$F$10:$AB$209,16,0),IF($AE87=$AE86,(IF(BC86&gt;=1,BC86-COUNTIFS($AE86:$AE86,$AC87,AP86:AP86,$AI$1),0)),0)),0)</f>
        <v>0</v>
      </c>
      <c r="BD87" s="1">
        <f>IFERROR(IF($AE87&gt;$AE86,VLOOKUP($AC87+AQ$1,STOCK!$F$10:$AB$209,16,0),IF($AE87=$AE86,(IF(BD86&gt;=1,BD86-COUNTIFS($AE86:$AE86,$AC87,AQ86:AQ86,$AI$1),0)),0)),0)</f>
        <v>0</v>
      </c>
      <c r="BE87" s="1">
        <f>IFERROR(IF($AE87&gt;$AE86,VLOOKUP($AC87+AR$1,STOCK!$F$10:$AB$209,16,0),IF($AE87=$AE86,(IF(BE86&gt;=1,BE86-COUNTIFS($AE86:$AE86,$AC87,AR86:AR86,$AI$1),0)),0)),0)</f>
        <v>0</v>
      </c>
      <c r="BF87" s="1">
        <f>IFERROR(IF($AE87&gt;$AE86,VLOOKUP($AC87+AS$1,STOCK!$F$10:$AB$209,16,0),IF($AE87=$AE86,(IF(BF86&gt;=1,BF86-COUNTIFS($AE86:$AE86,$AC87,AS86:AS86,$AI$1),0)),0)),0)</f>
        <v>0</v>
      </c>
      <c r="BG87" s="1">
        <f>IFERROR(IF($AE87&gt;$AE86,VLOOKUP($AC87+AT$1,STOCK!$F$10:$AB$209,16,0),IF($AE87=$AE86,(IF(BG86&gt;=1,BG86-COUNTIFS($AE86:$AE86,$AC87,AT86:AT86,$AI$1),0)),0)),0)</f>
        <v>0</v>
      </c>
      <c r="BH87" s="1">
        <f>IFERROR(IF($AE87&gt;$AE86,VLOOKUP($AC87+AU$1,STOCK!$F$10:$AB$209,16,0),IF($AE87=$AE86,(IF(BH86&gt;=1,BH86-COUNTIFS($AE86:$AE86,$AC87,AU86:AU86,$AI$1),0)),0)),0)</f>
        <v>0</v>
      </c>
      <c r="BI87" s="1">
        <f>IFERROR(IF($AE87&gt;$AE86,VLOOKUP($AC87+AV$1,STOCK!$F$10:$AB$209,16,0),IF($AE87=$AE86,(IF(BI86&gt;=1,BI86-COUNTIFS($AE86:$AE86,$AC87,AV86:AV86,$AI$1),0)),0)),0)</f>
        <v>0</v>
      </c>
      <c r="BJ87" s="1">
        <f>IFERROR(IF($AE87&gt;$AE86,VLOOKUP($AC87+AW$1,STOCK!$F$10:$AB$209,16,0),IF($AE87=$AE86,(IF(BJ86&gt;=1,BJ86-COUNTIFS($AE86:$AE86,$AC87,AW86:AW86,$AI$1),0)),0)),0)</f>
        <v>0</v>
      </c>
      <c r="BK87" s="1">
        <f>IFERROR(IF($AE87&gt;$AE86,VLOOKUP($AC87+AX$1,STOCK!$F$10:$AB$209,16,0),IF($AE87=$AE86,(IF(BK86&gt;=1,BK86-COUNTIFS($AE86:$AE86,$AC87,AX86:AX86,$AI$1),0)),0)),0)</f>
        <v>0</v>
      </c>
      <c r="BL87" s="1">
        <f>IFERROR(IF($AE87&gt;$AE86,VLOOKUP($AC87+AL$1,STOCK!$F$10:$AB$209,17,0),IF($AE87=$AE86,(IF(BL86&gt;=1,BL86-COUNTIFS($AE86:$AE86,$AC87,AL86:AL86,$AI$2),0)),0)),0)</f>
        <v>0</v>
      </c>
      <c r="BM87" s="1">
        <f>IFERROR(IF($AE87&gt;$AE86,VLOOKUP($AC87+AM$1,STOCK!$F$10:$AB$209,17,0),IF($AE87=$AE86,(IF(BM86&gt;=1,BM86-COUNTIFS($AE86:$AE86,$AC87,AM86:AM86,$AI$2),0)),0)),0)</f>
        <v>0</v>
      </c>
      <c r="BN87" s="1">
        <f>IFERROR(IF($AE87&gt;$AE86,VLOOKUP($AC87+AN$1,STOCK!$F$10:$AB$209,17,0),IF($AE87=$AE86,(IF(BN86&gt;=1,BN86-COUNTIFS($AE86:$AE86,$AC87,AN86:AN86,$AI$2),0)),0)),0)</f>
        <v>0</v>
      </c>
      <c r="BO87" s="1">
        <f>IFERROR(IF($AE87&gt;$AE86,VLOOKUP($AC87+AO$1,STOCK!$F$10:$AB$209,17,0),IF($AE87=$AE86,(IF(BO86&gt;=1,BO86-COUNTIFS($AE86:$AE86,$AC87,AO86:AO86,$AI$2),0)),0)),0)</f>
        <v>0</v>
      </c>
      <c r="BP87" s="1">
        <f>IFERROR(IF($AE87&gt;$AE86,VLOOKUP($AC87+AP$1,STOCK!$F$10:$AB$209,17,0),IF($AE87=$AE86,(IF(BP86&gt;=1,BP86-COUNTIFS($AE86:$AE86,$AC87,AP86:AP86,$AI$2),0)),0)),0)</f>
        <v>0</v>
      </c>
      <c r="BQ87" s="1">
        <f>IFERROR(IF($AE87&gt;$AE86,VLOOKUP($AC87+AQ$1,STOCK!$F$10:$AB$209,17,0),IF($AE87=$AE86,(IF(BQ86&gt;=1,BQ86-COUNTIFS($AE86:$AE86,$AC87,AQ86:AQ86,$AI$2),0)),0)),0)</f>
        <v>0</v>
      </c>
      <c r="BR87" s="1">
        <f>IFERROR(IF($AE87&gt;$AE86,VLOOKUP($AC87+AR$1,STOCK!$F$10:$AB$209,17,0),IF($AE87=$AE86,(IF(BR86&gt;=1,BR86-COUNTIFS($AE86:$AE86,$AC87,AR86:AR86,$AI$2),0)),0)),0)</f>
        <v>0</v>
      </c>
      <c r="BS87" s="1">
        <f>IFERROR(IF($AE87&gt;$AE86,VLOOKUP($AC87+AS$1,STOCK!$F$10:$AB$209,17,0),IF($AE87=$AE86,(IF(BS86&gt;=1,BS86-COUNTIFS($AE86:$AE86,$AC87,AS86:AS86,$AI$2),0)),0)),0)</f>
        <v>0</v>
      </c>
      <c r="BT87" s="1">
        <f>IFERROR(IF($AE87&gt;$AE86,VLOOKUP($AC87+AT$1,STOCK!$F$10:$AB$209,17,0),IF($AE87=$AE86,(IF(BT86&gt;=1,BT86-COUNTIFS($AE86:$AE86,$AC87,AT86:AT86,$AI$2),0)),0)),0)</f>
        <v>0</v>
      </c>
      <c r="BU87" s="1">
        <f>IFERROR(IF($AE87&gt;$AE86,VLOOKUP($AC87+AU$1,STOCK!$F$10:$AB$209,17,0),IF($AE87=$AE86,(IF(BU86&gt;=1,BU86-COUNTIFS($AE86:$AE86,$AC87,AU86:AU86,$AI$2),0)),0)),0)</f>
        <v>0</v>
      </c>
      <c r="BV87" s="1">
        <f>IFERROR(IF($AE87&gt;$AE86,VLOOKUP($AC87+AV$1,STOCK!$F$10:$AB$209,17,0),IF($AE87=$AE86,(IF(BV86&gt;=1,BV86-COUNTIFS($AE86:$AE86,$AC87,AV86:AV86,$AI$2),0)),0)),0)</f>
        <v>0</v>
      </c>
      <c r="BW87" s="1">
        <f>IFERROR(IF($AE87&gt;$AE86,VLOOKUP($AC87+AW$1,STOCK!$F$10:$AB$209,17,0),IF($AE87=$AE86,(IF(BW86&gt;=1,BW86-COUNTIFS($AE86:$AE86,$AC87,AW86:AW86,$AI$2),0)),0)),0)</f>
        <v>0</v>
      </c>
      <c r="BX87" s="1">
        <f>IFERROR(IF($AE87&gt;$AE86,VLOOKUP($AC87+AX$1,STOCK!$F$10:$AB$209,17,0),IF($AE87=$AE86,(IF(BX86&gt;=1,BX86-COUNTIFS($AE86:$AE86,$AC87,AX86:AX86,$AI$2),0)),0)),0)</f>
        <v>0</v>
      </c>
    </row>
    <row r="88" spans="4:76" ht="20.100000000000001" customHeight="1" x14ac:dyDescent="0.25">
      <c r="D88" s="1">
        <v>75</v>
      </c>
      <c r="E88" s="1">
        <f>IFERROR(IF($E$13&gt;=D88,SMALL(STUDENT!$O$8:$O$1507,$E$11+D88),0),0)</f>
        <v>0</v>
      </c>
      <c r="F88" s="10">
        <f t="shared" si="24"/>
        <v>0</v>
      </c>
      <c r="G88" s="10" t="str">
        <f>IFERROR(IF($F88&gt;=1,VLOOKUP($E88,STUDENT!$O$8:$Z$1507,3,0),""),"")</f>
        <v/>
      </c>
      <c r="H88" s="9" t="str">
        <f>IFERROR(IF($F88&gt;=1,VLOOKUP($E88,STUDENT!$O$8:$Z$1507,4,0),""),"")</f>
        <v/>
      </c>
      <c r="I88" s="20" t="str">
        <f t="shared" si="25"/>
        <v/>
      </c>
      <c r="J88" s="20" t="str">
        <f t="shared" si="25"/>
        <v/>
      </c>
      <c r="K88" s="20" t="str">
        <f t="shared" si="25"/>
        <v/>
      </c>
      <c r="L88" s="20" t="str">
        <f t="shared" si="25"/>
        <v/>
      </c>
      <c r="M88" s="20" t="str">
        <f t="shared" si="25"/>
        <v/>
      </c>
      <c r="N88" s="20" t="str">
        <f t="shared" si="25"/>
        <v/>
      </c>
      <c r="O88" s="20" t="str">
        <f t="shared" si="25"/>
        <v/>
      </c>
      <c r="P88" s="20" t="str">
        <f t="shared" si="25"/>
        <v/>
      </c>
      <c r="Q88" s="20" t="str">
        <f t="shared" si="25"/>
        <v/>
      </c>
      <c r="R88" s="20" t="str">
        <f t="shared" si="25"/>
        <v/>
      </c>
      <c r="S88" s="20" t="str">
        <f t="shared" si="25"/>
        <v/>
      </c>
      <c r="T88" s="20" t="str">
        <f t="shared" si="25"/>
        <v/>
      </c>
      <c r="U88" s="20" t="str">
        <f t="shared" si="25"/>
        <v/>
      </c>
      <c r="V88" s="21" t="str">
        <f>IFERROR(IF($F88&gt;=1,VLOOKUP($E88,STUDENT!$O$8:$Z$1507,12,0),""),"")</f>
        <v/>
      </c>
      <c r="W88" s="22"/>
      <c r="AC88" s="1">
        <f t="shared" si="26"/>
        <v>0</v>
      </c>
      <c r="AD88" s="1">
        <f>IFERROR(IF(LEN(AK88)&gt;=1,VLOOKUP(HLOOKUP(AK88,PROFILE!$K$5:$V$8,4,0),PROFILE!$F$1:$G$3,2,0),0),0)</f>
        <v>0</v>
      </c>
      <c r="AE88" s="1">
        <f t="shared" si="27"/>
        <v>0</v>
      </c>
      <c r="AF88" s="1">
        <v>75</v>
      </c>
      <c r="AG88" s="1">
        <f>IFERROR(IF($AG$12&gt;=AF88,SMALL(STUDENT!$O$8:$O$1507,$AG$11+AF88),0),0)</f>
        <v>0</v>
      </c>
      <c r="AH88" s="1">
        <f t="shared" si="28"/>
        <v>0</v>
      </c>
      <c r="AI88" s="1" t="str">
        <f>IFERROR(IF($AH88&gt;=1,VLOOKUP($AG88,STUDENT!$O$8:$Z$1507,3,0),""),"")</f>
        <v/>
      </c>
      <c r="AJ88" s="1" t="str">
        <f>IFERROR(IF($AH88&gt;=1,VLOOKUP($AG88,STUDENT!$O$8:$Z$1507,4,0),""),"")</f>
        <v/>
      </c>
      <c r="AK88" s="1" t="str">
        <f>IFERROR(IF($AH88&gt;=1,VLOOKUP($AG88,STUDENT!$O$8:$Z$1507,6,0),""),"")</f>
        <v/>
      </c>
      <c r="AL88" s="1" t="str">
        <f t="shared" si="29"/>
        <v/>
      </c>
      <c r="AM88" s="1" t="str">
        <f t="shared" si="30"/>
        <v/>
      </c>
      <c r="AN88" s="1" t="str">
        <f t="shared" si="31"/>
        <v/>
      </c>
      <c r="AO88" s="1" t="str">
        <f t="shared" si="32"/>
        <v/>
      </c>
      <c r="AP88" s="1" t="str">
        <f t="shared" si="33"/>
        <v/>
      </c>
      <c r="AQ88" s="1" t="str">
        <f t="shared" si="34"/>
        <v/>
      </c>
      <c r="AR88" s="1" t="str">
        <f t="shared" si="35"/>
        <v/>
      </c>
      <c r="AS88" s="1" t="str">
        <f t="shared" si="36"/>
        <v/>
      </c>
      <c r="AT88" s="1" t="str">
        <f t="shared" si="37"/>
        <v/>
      </c>
      <c r="AU88" s="1" t="str">
        <f t="shared" si="38"/>
        <v/>
      </c>
      <c r="AV88" s="1" t="str">
        <f t="shared" si="39"/>
        <v/>
      </c>
      <c r="AW88" s="1" t="str">
        <f t="shared" si="40"/>
        <v/>
      </c>
      <c r="AX88" s="1" t="str">
        <f t="shared" si="41"/>
        <v/>
      </c>
      <c r="AY88" s="1">
        <f>IFERROR(IF($AE88&gt;$AE87,VLOOKUP($AC88+AL$1,STOCK!$F$10:$AB$209,16,0),IF($AE88=$AE87,(IF(AY87&gt;=1,AY87-COUNTIFS($AE87:$AE87,$AC88,AL87:AL87,$AI$1),0)),0)),0)</f>
        <v>0</v>
      </c>
      <c r="AZ88" s="1">
        <f>IFERROR(IF($AE88&gt;$AE87,VLOOKUP($AC88+AM$1,STOCK!$F$10:$AB$209,16,0),IF($AE88=$AE87,(IF(AZ87&gt;=1,AZ87-COUNTIFS($AE87:$AE87,$AC88,AM87:AM87,$AI$1),0)),0)),0)</f>
        <v>0</v>
      </c>
      <c r="BA88" s="1">
        <f>IFERROR(IF($AE88&gt;$AE87,VLOOKUP($AC88+AN$1,STOCK!$F$10:$AB$209,16,0),IF($AE88=$AE87,(IF(BA87&gt;=1,BA87-COUNTIFS($AE87:$AE87,$AC88,AN87:AN87,$AI$1),0)),0)),0)</f>
        <v>0</v>
      </c>
      <c r="BB88" s="1">
        <f>IFERROR(IF($AE88&gt;$AE87,VLOOKUP($AC88+AO$1,STOCK!$F$10:$AB$209,16,0),IF($AE88=$AE87,(IF(BB87&gt;=1,BB87-COUNTIFS($AE87:$AE87,$AC88,AO87:AO87,$AI$1),0)),0)),0)</f>
        <v>0</v>
      </c>
      <c r="BC88" s="1">
        <f>IFERROR(IF($AE88&gt;$AE87,VLOOKUP($AC88+AP$1,STOCK!$F$10:$AB$209,16,0),IF($AE88=$AE87,(IF(BC87&gt;=1,BC87-COUNTIFS($AE87:$AE87,$AC88,AP87:AP87,$AI$1),0)),0)),0)</f>
        <v>0</v>
      </c>
      <c r="BD88" s="1">
        <f>IFERROR(IF($AE88&gt;$AE87,VLOOKUP($AC88+AQ$1,STOCK!$F$10:$AB$209,16,0),IF($AE88=$AE87,(IF(BD87&gt;=1,BD87-COUNTIFS($AE87:$AE87,$AC88,AQ87:AQ87,$AI$1),0)),0)),0)</f>
        <v>0</v>
      </c>
      <c r="BE88" s="1">
        <f>IFERROR(IF($AE88&gt;$AE87,VLOOKUP($AC88+AR$1,STOCK!$F$10:$AB$209,16,0),IF($AE88=$AE87,(IF(BE87&gt;=1,BE87-COUNTIFS($AE87:$AE87,$AC88,AR87:AR87,$AI$1),0)),0)),0)</f>
        <v>0</v>
      </c>
      <c r="BF88" s="1">
        <f>IFERROR(IF($AE88&gt;$AE87,VLOOKUP($AC88+AS$1,STOCK!$F$10:$AB$209,16,0),IF($AE88=$AE87,(IF(BF87&gt;=1,BF87-COUNTIFS($AE87:$AE87,$AC88,AS87:AS87,$AI$1),0)),0)),0)</f>
        <v>0</v>
      </c>
      <c r="BG88" s="1">
        <f>IFERROR(IF($AE88&gt;$AE87,VLOOKUP($AC88+AT$1,STOCK!$F$10:$AB$209,16,0),IF($AE88=$AE87,(IF(BG87&gt;=1,BG87-COUNTIFS($AE87:$AE87,$AC88,AT87:AT87,$AI$1),0)),0)),0)</f>
        <v>0</v>
      </c>
      <c r="BH88" s="1">
        <f>IFERROR(IF($AE88&gt;$AE87,VLOOKUP($AC88+AU$1,STOCK!$F$10:$AB$209,16,0),IF($AE88=$AE87,(IF(BH87&gt;=1,BH87-COUNTIFS($AE87:$AE87,$AC88,AU87:AU87,$AI$1),0)),0)),0)</f>
        <v>0</v>
      </c>
      <c r="BI88" s="1">
        <f>IFERROR(IF($AE88&gt;$AE87,VLOOKUP($AC88+AV$1,STOCK!$F$10:$AB$209,16,0),IF($AE88=$AE87,(IF(BI87&gt;=1,BI87-COUNTIFS($AE87:$AE87,$AC88,AV87:AV87,$AI$1),0)),0)),0)</f>
        <v>0</v>
      </c>
      <c r="BJ88" s="1">
        <f>IFERROR(IF($AE88&gt;$AE87,VLOOKUP($AC88+AW$1,STOCK!$F$10:$AB$209,16,0),IF($AE88=$AE87,(IF(BJ87&gt;=1,BJ87-COUNTIFS($AE87:$AE87,$AC88,AW87:AW87,$AI$1),0)),0)),0)</f>
        <v>0</v>
      </c>
      <c r="BK88" s="1">
        <f>IFERROR(IF($AE88&gt;$AE87,VLOOKUP($AC88+AX$1,STOCK!$F$10:$AB$209,16,0),IF($AE88=$AE87,(IF(BK87&gt;=1,BK87-COUNTIFS($AE87:$AE87,$AC88,AX87:AX87,$AI$1),0)),0)),0)</f>
        <v>0</v>
      </c>
      <c r="BL88" s="1">
        <f>IFERROR(IF($AE88&gt;$AE87,VLOOKUP($AC88+AL$1,STOCK!$F$10:$AB$209,17,0),IF($AE88=$AE87,(IF(BL87&gt;=1,BL87-COUNTIFS($AE87:$AE87,$AC88,AL87:AL87,$AI$2),0)),0)),0)</f>
        <v>0</v>
      </c>
      <c r="BM88" s="1">
        <f>IFERROR(IF($AE88&gt;$AE87,VLOOKUP($AC88+AM$1,STOCK!$F$10:$AB$209,17,0),IF($AE88=$AE87,(IF(BM87&gt;=1,BM87-COUNTIFS($AE87:$AE87,$AC88,AM87:AM87,$AI$2),0)),0)),0)</f>
        <v>0</v>
      </c>
      <c r="BN88" s="1">
        <f>IFERROR(IF($AE88&gt;$AE87,VLOOKUP($AC88+AN$1,STOCK!$F$10:$AB$209,17,0),IF($AE88=$AE87,(IF(BN87&gt;=1,BN87-COUNTIFS($AE87:$AE87,$AC88,AN87:AN87,$AI$2),0)),0)),0)</f>
        <v>0</v>
      </c>
      <c r="BO88" s="1">
        <f>IFERROR(IF($AE88&gt;$AE87,VLOOKUP($AC88+AO$1,STOCK!$F$10:$AB$209,17,0),IF($AE88=$AE87,(IF(BO87&gt;=1,BO87-COUNTIFS($AE87:$AE87,$AC88,AO87:AO87,$AI$2),0)),0)),0)</f>
        <v>0</v>
      </c>
      <c r="BP88" s="1">
        <f>IFERROR(IF($AE88&gt;$AE87,VLOOKUP($AC88+AP$1,STOCK!$F$10:$AB$209,17,0),IF($AE88=$AE87,(IF(BP87&gt;=1,BP87-COUNTIFS($AE87:$AE87,$AC88,AP87:AP87,$AI$2),0)),0)),0)</f>
        <v>0</v>
      </c>
      <c r="BQ88" s="1">
        <f>IFERROR(IF($AE88&gt;$AE87,VLOOKUP($AC88+AQ$1,STOCK!$F$10:$AB$209,17,0),IF($AE88=$AE87,(IF(BQ87&gt;=1,BQ87-COUNTIFS($AE87:$AE87,$AC88,AQ87:AQ87,$AI$2),0)),0)),0)</f>
        <v>0</v>
      </c>
      <c r="BR88" s="1">
        <f>IFERROR(IF($AE88&gt;$AE87,VLOOKUP($AC88+AR$1,STOCK!$F$10:$AB$209,17,0),IF($AE88=$AE87,(IF(BR87&gt;=1,BR87-COUNTIFS($AE87:$AE87,$AC88,AR87:AR87,$AI$2),0)),0)),0)</f>
        <v>0</v>
      </c>
      <c r="BS88" s="1">
        <f>IFERROR(IF($AE88&gt;$AE87,VLOOKUP($AC88+AS$1,STOCK!$F$10:$AB$209,17,0),IF($AE88=$AE87,(IF(BS87&gt;=1,BS87-COUNTIFS($AE87:$AE87,$AC88,AS87:AS87,$AI$2),0)),0)),0)</f>
        <v>0</v>
      </c>
      <c r="BT88" s="1">
        <f>IFERROR(IF($AE88&gt;$AE87,VLOOKUP($AC88+AT$1,STOCK!$F$10:$AB$209,17,0),IF($AE88=$AE87,(IF(BT87&gt;=1,BT87-COUNTIFS($AE87:$AE87,$AC88,AT87:AT87,$AI$2),0)),0)),0)</f>
        <v>0</v>
      </c>
      <c r="BU88" s="1">
        <f>IFERROR(IF($AE88&gt;$AE87,VLOOKUP($AC88+AU$1,STOCK!$F$10:$AB$209,17,0),IF($AE88=$AE87,(IF(BU87&gt;=1,BU87-COUNTIFS($AE87:$AE87,$AC88,AU87:AU87,$AI$2),0)),0)),0)</f>
        <v>0</v>
      </c>
      <c r="BV88" s="1">
        <f>IFERROR(IF($AE88&gt;$AE87,VLOOKUP($AC88+AV$1,STOCK!$F$10:$AB$209,17,0),IF($AE88=$AE87,(IF(BV87&gt;=1,BV87-COUNTIFS($AE87:$AE87,$AC88,AV87:AV87,$AI$2),0)),0)),0)</f>
        <v>0</v>
      </c>
      <c r="BW88" s="1">
        <f>IFERROR(IF($AE88&gt;$AE87,VLOOKUP($AC88+AW$1,STOCK!$F$10:$AB$209,17,0),IF($AE88=$AE87,(IF(BW87&gt;=1,BW87-COUNTIFS($AE87:$AE87,$AC88,AW87:AW87,$AI$2),0)),0)),0)</f>
        <v>0</v>
      </c>
      <c r="BX88" s="1">
        <f>IFERROR(IF($AE88&gt;$AE87,VLOOKUP($AC88+AX$1,STOCK!$F$10:$AB$209,17,0),IF($AE88=$AE87,(IF(BX87&gt;=1,BX87-COUNTIFS($AE87:$AE87,$AC88,AX87:AX87,$AI$2),0)),0)),0)</f>
        <v>0</v>
      </c>
    </row>
    <row r="89" spans="4:76" ht="20.100000000000001" customHeight="1" x14ac:dyDescent="0.25">
      <c r="D89" s="1">
        <v>76</v>
      </c>
      <c r="E89" s="1">
        <f>IFERROR(IF($E$13&gt;=D89,SMALL(STUDENT!$O$8:$O$1507,$E$11+D89),0),0)</f>
        <v>0</v>
      </c>
      <c r="F89" s="10">
        <f t="shared" si="24"/>
        <v>0</v>
      </c>
      <c r="G89" s="10" t="str">
        <f>IFERROR(IF($F89&gt;=1,VLOOKUP($E89,STUDENT!$O$8:$Z$1507,3,0),""),"")</f>
        <v/>
      </c>
      <c r="H89" s="9" t="str">
        <f>IFERROR(IF($F89&gt;=1,VLOOKUP($E89,STUDENT!$O$8:$Z$1507,4,0),""),"")</f>
        <v/>
      </c>
      <c r="I89" s="20" t="str">
        <f t="shared" si="25"/>
        <v/>
      </c>
      <c r="J89" s="20" t="str">
        <f t="shared" si="25"/>
        <v/>
      </c>
      <c r="K89" s="20" t="str">
        <f t="shared" si="25"/>
        <v/>
      </c>
      <c r="L89" s="20" t="str">
        <f t="shared" si="25"/>
        <v/>
      </c>
      <c r="M89" s="20" t="str">
        <f t="shared" si="25"/>
        <v/>
      </c>
      <c r="N89" s="20" t="str">
        <f t="shared" si="25"/>
        <v/>
      </c>
      <c r="O89" s="20" t="str">
        <f t="shared" si="25"/>
        <v/>
      </c>
      <c r="P89" s="20" t="str">
        <f t="shared" si="25"/>
        <v/>
      </c>
      <c r="Q89" s="20" t="str">
        <f t="shared" si="25"/>
        <v/>
      </c>
      <c r="R89" s="20" t="str">
        <f t="shared" si="25"/>
        <v/>
      </c>
      <c r="S89" s="20" t="str">
        <f t="shared" si="25"/>
        <v/>
      </c>
      <c r="T89" s="20" t="str">
        <f t="shared" si="25"/>
        <v/>
      </c>
      <c r="U89" s="20" t="str">
        <f t="shared" si="25"/>
        <v/>
      </c>
      <c r="V89" s="21" t="str">
        <f>IFERROR(IF($F89&gt;=1,VLOOKUP($E89,STUDENT!$O$8:$Z$1507,12,0),""),"")</f>
        <v/>
      </c>
      <c r="W89" s="22"/>
      <c r="AC89" s="1">
        <f t="shared" si="26"/>
        <v>0</v>
      </c>
      <c r="AD89" s="1">
        <f>IFERROR(IF(LEN(AK89)&gt;=1,VLOOKUP(HLOOKUP(AK89,PROFILE!$K$5:$V$8,4,0),PROFILE!$F$1:$G$3,2,0),0),0)</f>
        <v>0</v>
      </c>
      <c r="AE89" s="1">
        <f t="shared" si="27"/>
        <v>0</v>
      </c>
      <c r="AF89" s="1">
        <v>76</v>
      </c>
      <c r="AG89" s="1">
        <f>IFERROR(IF($AG$12&gt;=AF89,SMALL(STUDENT!$O$8:$O$1507,$AG$11+AF89),0),0)</f>
        <v>0</v>
      </c>
      <c r="AH89" s="1">
        <f t="shared" si="28"/>
        <v>0</v>
      </c>
      <c r="AI89" s="1" t="str">
        <f>IFERROR(IF($AH89&gt;=1,VLOOKUP($AG89,STUDENT!$O$8:$Z$1507,3,0),""),"")</f>
        <v/>
      </c>
      <c r="AJ89" s="1" t="str">
        <f>IFERROR(IF($AH89&gt;=1,VLOOKUP($AG89,STUDENT!$O$8:$Z$1507,4,0),""),"")</f>
        <v/>
      </c>
      <c r="AK89" s="1" t="str">
        <f>IFERROR(IF($AH89&gt;=1,VLOOKUP($AG89,STUDENT!$O$8:$Z$1507,6,0),""),"")</f>
        <v/>
      </c>
      <c r="AL89" s="1" t="str">
        <f t="shared" si="29"/>
        <v/>
      </c>
      <c r="AM89" s="1" t="str">
        <f t="shared" si="30"/>
        <v/>
      </c>
      <c r="AN89" s="1" t="str">
        <f t="shared" si="31"/>
        <v/>
      </c>
      <c r="AO89" s="1" t="str">
        <f t="shared" si="32"/>
        <v/>
      </c>
      <c r="AP89" s="1" t="str">
        <f t="shared" si="33"/>
        <v/>
      </c>
      <c r="AQ89" s="1" t="str">
        <f t="shared" si="34"/>
        <v/>
      </c>
      <c r="AR89" s="1" t="str">
        <f t="shared" si="35"/>
        <v/>
      </c>
      <c r="AS89" s="1" t="str">
        <f t="shared" si="36"/>
        <v/>
      </c>
      <c r="AT89" s="1" t="str">
        <f t="shared" si="37"/>
        <v/>
      </c>
      <c r="AU89" s="1" t="str">
        <f t="shared" si="38"/>
        <v/>
      </c>
      <c r="AV89" s="1" t="str">
        <f t="shared" si="39"/>
        <v/>
      </c>
      <c r="AW89" s="1" t="str">
        <f t="shared" si="40"/>
        <v/>
      </c>
      <c r="AX89" s="1" t="str">
        <f t="shared" si="41"/>
        <v/>
      </c>
      <c r="AY89" s="1">
        <f>IFERROR(IF($AE89&gt;$AE88,VLOOKUP($AC89+AL$1,STOCK!$F$10:$AB$209,16,0),IF($AE89=$AE88,(IF(AY88&gt;=1,AY88-COUNTIFS($AE88:$AE88,$AC89,AL88:AL88,$AI$1),0)),0)),0)</f>
        <v>0</v>
      </c>
      <c r="AZ89" s="1">
        <f>IFERROR(IF($AE89&gt;$AE88,VLOOKUP($AC89+AM$1,STOCK!$F$10:$AB$209,16,0),IF($AE89=$AE88,(IF(AZ88&gt;=1,AZ88-COUNTIFS($AE88:$AE88,$AC89,AM88:AM88,$AI$1),0)),0)),0)</f>
        <v>0</v>
      </c>
      <c r="BA89" s="1">
        <f>IFERROR(IF($AE89&gt;$AE88,VLOOKUP($AC89+AN$1,STOCK!$F$10:$AB$209,16,0),IF($AE89=$AE88,(IF(BA88&gt;=1,BA88-COUNTIFS($AE88:$AE88,$AC89,AN88:AN88,$AI$1),0)),0)),0)</f>
        <v>0</v>
      </c>
      <c r="BB89" s="1">
        <f>IFERROR(IF($AE89&gt;$AE88,VLOOKUP($AC89+AO$1,STOCK!$F$10:$AB$209,16,0),IF($AE89=$AE88,(IF(BB88&gt;=1,BB88-COUNTIFS($AE88:$AE88,$AC89,AO88:AO88,$AI$1),0)),0)),0)</f>
        <v>0</v>
      </c>
      <c r="BC89" s="1">
        <f>IFERROR(IF($AE89&gt;$AE88,VLOOKUP($AC89+AP$1,STOCK!$F$10:$AB$209,16,0),IF($AE89=$AE88,(IF(BC88&gt;=1,BC88-COUNTIFS($AE88:$AE88,$AC89,AP88:AP88,$AI$1),0)),0)),0)</f>
        <v>0</v>
      </c>
      <c r="BD89" s="1">
        <f>IFERROR(IF($AE89&gt;$AE88,VLOOKUP($AC89+AQ$1,STOCK!$F$10:$AB$209,16,0),IF($AE89=$AE88,(IF(BD88&gt;=1,BD88-COUNTIFS($AE88:$AE88,$AC89,AQ88:AQ88,$AI$1),0)),0)),0)</f>
        <v>0</v>
      </c>
      <c r="BE89" s="1">
        <f>IFERROR(IF($AE89&gt;$AE88,VLOOKUP($AC89+AR$1,STOCK!$F$10:$AB$209,16,0),IF($AE89=$AE88,(IF(BE88&gt;=1,BE88-COUNTIFS($AE88:$AE88,$AC89,AR88:AR88,$AI$1),0)),0)),0)</f>
        <v>0</v>
      </c>
      <c r="BF89" s="1">
        <f>IFERROR(IF($AE89&gt;$AE88,VLOOKUP($AC89+AS$1,STOCK!$F$10:$AB$209,16,0),IF($AE89=$AE88,(IF(BF88&gt;=1,BF88-COUNTIFS($AE88:$AE88,$AC89,AS88:AS88,$AI$1),0)),0)),0)</f>
        <v>0</v>
      </c>
      <c r="BG89" s="1">
        <f>IFERROR(IF($AE89&gt;$AE88,VLOOKUP($AC89+AT$1,STOCK!$F$10:$AB$209,16,0),IF($AE89=$AE88,(IF(BG88&gt;=1,BG88-COUNTIFS($AE88:$AE88,$AC89,AT88:AT88,$AI$1),0)),0)),0)</f>
        <v>0</v>
      </c>
      <c r="BH89" s="1">
        <f>IFERROR(IF($AE89&gt;$AE88,VLOOKUP($AC89+AU$1,STOCK!$F$10:$AB$209,16,0),IF($AE89=$AE88,(IF(BH88&gt;=1,BH88-COUNTIFS($AE88:$AE88,$AC89,AU88:AU88,$AI$1),0)),0)),0)</f>
        <v>0</v>
      </c>
      <c r="BI89" s="1">
        <f>IFERROR(IF($AE89&gt;$AE88,VLOOKUP($AC89+AV$1,STOCK!$F$10:$AB$209,16,0),IF($AE89=$AE88,(IF(BI88&gt;=1,BI88-COUNTIFS($AE88:$AE88,$AC89,AV88:AV88,$AI$1),0)),0)),0)</f>
        <v>0</v>
      </c>
      <c r="BJ89" s="1">
        <f>IFERROR(IF($AE89&gt;$AE88,VLOOKUP($AC89+AW$1,STOCK!$F$10:$AB$209,16,0),IF($AE89=$AE88,(IF(BJ88&gt;=1,BJ88-COUNTIFS($AE88:$AE88,$AC89,AW88:AW88,$AI$1),0)),0)),0)</f>
        <v>0</v>
      </c>
      <c r="BK89" s="1">
        <f>IFERROR(IF($AE89&gt;$AE88,VLOOKUP($AC89+AX$1,STOCK!$F$10:$AB$209,16,0),IF($AE89=$AE88,(IF(BK88&gt;=1,BK88-COUNTIFS($AE88:$AE88,$AC89,AX88:AX88,$AI$1),0)),0)),0)</f>
        <v>0</v>
      </c>
      <c r="BL89" s="1">
        <f>IFERROR(IF($AE89&gt;$AE88,VLOOKUP($AC89+AL$1,STOCK!$F$10:$AB$209,17,0),IF($AE89=$AE88,(IF(BL88&gt;=1,BL88-COUNTIFS($AE88:$AE88,$AC89,AL88:AL88,$AI$2),0)),0)),0)</f>
        <v>0</v>
      </c>
      <c r="BM89" s="1">
        <f>IFERROR(IF($AE89&gt;$AE88,VLOOKUP($AC89+AM$1,STOCK!$F$10:$AB$209,17,0),IF($AE89=$AE88,(IF(BM88&gt;=1,BM88-COUNTIFS($AE88:$AE88,$AC89,AM88:AM88,$AI$2),0)),0)),0)</f>
        <v>0</v>
      </c>
      <c r="BN89" s="1">
        <f>IFERROR(IF($AE89&gt;$AE88,VLOOKUP($AC89+AN$1,STOCK!$F$10:$AB$209,17,0),IF($AE89=$AE88,(IF(BN88&gt;=1,BN88-COUNTIFS($AE88:$AE88,$AC89,AN88:AN88,$AI$2),0)),0)),0)</f>
        <v>0</v>
      </c>
      <c r="BO89" s="1">
        <f>IFERROR(IF($AE89&gt;$AE88,VLOOKUP($AC89+AO$1,STOCK!$F$10:$AB$209,17,0),IF($AE89=$AE88,(IF(BO88&gt;=1,BO88-COUNTIFS($AE88:$AE88,$AC89,AO88:AO88,$AI$2),0)),0)),0)</f>
        <v>0</v>
      </c>
      <c r="BP89" s="1">
        <f>IFERROR(IF($AE89&gt;$AE88,VLOOKUP($AC89+AP$1,STOCK!$F$10:$AB$209,17,0),IF($AE89=$AE88,(IF(BP88&gt;=1,BP88-COUNTIFS($AE88:$AE88,$AC89,AP88:AP88,$AI$2),0)),0)),0)</f>
        <v>0</v>
      </c>
      <c r="BQ89" s="1">
        <f>IFERROR(IF($AE89&gt;$AE88,VLOOKUP($AC89+AQ$1,STOCK!$F$10:$AB$209,17,0),IF($AE89=$AE88,(IF(BQ88&gt;=1,BQ88-COUNTIFS($AE88:$AE88,$AC89,AQ88:AQ88,$AI$2),0)),0)),0)</f>
        <v>0</v>
      </c>
      <c r="BR89" s="1">
        <f>IFERROR(IF($AE89&gt;$AE88,VLOOKUP($AC89+AR$1,STOCK!$F$10:$AB$209,17,0),IF($AE89=$AE88,(IF(BR88&gt;=1,BR88-COUNTIFS($AE88:$AE88,$AC89,AR88:AR88,$AI$2),0)),0)),0)</f>
        <v>0</v>
      </c>
      <c r="BS89" s="1">
        <f>IFERROR(IF($AE89&gt;$AE88,VLOOKUP($AC89+AS$1,STOCK!$F$10:$AB$209,17,0),IF($AE89=$AE88,(IF(BS88&gt;=1,BS88-COUNTIFS($AE88:$AE88,$AC89,AS88:AS88,$AI$2),0)),0)),0)</f>
        <v>0</v>
      </c>
      <c r="BT89" s="1">
        <f>IFERROR(IF($AE89&gt;$AE88,VLOOKUP($AC89+AT$1,STOCK!$F$10:$AB$209,17,0),IF($AE89=$AE88,(IF(BT88&gt;=1,BT88-COUNTIFS($AE88:$AE88,$AC89,AT88:AT88,$AI$2),0)),0)),0)</f>
        <v>0</v>
      </c>
      <c r="BU89" s="1">
        <f>IFERROR(IF($AE89&gt;$AE88,VLOOKUP($AC89+AU$1,STOCK!$F$10:$AB$209,17,0),IF($AE89=$AE88,(IF(BU88&gt;=1,BU88-COUNTIFS($AE88:$AE88,$AC89,AU88:AU88,$AI$2),0)),0)),0)</f>
        <v>0</v>
      </c>
      <c r="BV89" s="1">
        <f>IFERROR(IF($AE89&gt;$AE88,VLOOKUP($AC89+AV$1,STOCK!$F$10:$AB$209,17,0),IF($AE89=$AE88,(IF(BV88&gt;=1,BV88-COUNTIFS($AE88:$AE88,$AC89,AV88:AV88,$AI$2),0)),0)),0)</f>
        <v>0</v>
      </c>
      <c r="BW89" s="1">
        <f>IFERROR(IF($AE89&gt;$AE88,VLOOKUP($AC89+AW$1,STOCK!$F$10:$AB$209,17,0),IF($AE89=$AE88,(IF(BW88&gt;=1,BW88-COUNTIFS($AE88:$AE88,$AC89,AW88:AW88,$AI$2),0)),0)),0)</f>
        <v>0</v>
      </c>
      <c r="BX89" s="1">
        <f>IFERROR(IF($AE89&gt;$AE88,VLOOKUP($AC89+AX$1,STOCK!$F$10:$AB$209,17,0),IF($AE89=$AE88,(IF(BX88&gt;=1,BX88-COUNTIFS($AE88:$AE88,$AC89,AX88:AX88,$AI$2),0)),0)),0)</f>
        <v>0</v>
      </c>
    </row>
    <row r="90" spans="4:76" ht="20.100000000000001" customHeight="1" x14ac:dyDescent="0.25">
      <c r="D90" s="1">
        <v>77</v>
      </c>
      <c r="E90" s="1">
        <f>IFERROR(IF($E$13&gt;=D90,SMALL(STUDENT!$O$8:$O$1507,$E$11+D90),0),0)</f>
        <v>0</v>
      </c>
      <c r="F90" s="10">
        <f t="shared" si="24"/>
        <v>0</v>
      </c>
      <c r="G90" s="10" t="str">
        <f>IFERROR(IF($F90&gt;=1,VLOOKUP($E90,STUDENT!$O$8:$Z$1507,3,0),""),"")</f>
        <v/>
      </c>
      <c r="H90" s="9" t="str">
        <f>IFERROR(IF($F90&gt;=1,VLOOKUP($E90,STUDENT!$O$8:$Z$1507,4,0),""),"")</f>
        <v/>
      </c>
      <c r="I90" s="20" t="str">
        <f t="shared" si="25"/>
        <v/>
      </c>
      <c r="J90" s="20" t="str">
        <f t="shared" si="25"/>
        <v/>
      </c>
      <c r="K90" s="20" t="str">
        <f t="shared" si="25"/>
        <v/>
      </c>
      <c r="L90" s="20" t="str">
        <f t="shared" si="25"/>
        <v/>
      </c>
      <c r="M90" s="20" t="str">
        <f t="shared" si="25"/>
        <v/>
      </c>
      <c r="N90" s="20" t="str">
        <f t="shared" si="25"/>
        <v/>
      </c>
      <c r="O90" s="20" t="str">
        <f t="shared" si="25"/>
        <v/>
      </c>
      <c r="P90" s="20" t="str">
        <f t="shared" si="25"/>
        <v/>
      </c>
      <c r="Q90" s="20" t="str">
        <f t="shared" si="25"/>
        <v/>
      </c>
      <c r="R90" s="20" t="str">
        <f t="shared" si="25"/>
        <v/>
      </c>
      <c r="S90" s="20" t="str">
        <f t="shared" si="25"/>
        <v/>
      </c>
      <c r="T90" s="20" t="str">
        <f t="shared" si="25"/>
        <v/>
      </c>
      <c r="U90" s="20" t="str">
        <f t="shared" si="25"/>
        <v/>
      </c>
      <c r="V90" s="21" t="str">
        <f>IFERROR(IF($F90&gt;=1,VLOOKUP($E90,STUDENT!$O$8:$Z$1507,12,0),""),"")</f>
        <v/>
      </c>
      <c r="W90" s="22"/>
      <c r="AC90" s="1">
        <f t="shared" si="26"/>
        <v>0</v>
      </c>
      <c r="AD90" s="1">
        <f>IFERROR(IF(LEN(AK90)&gt;=1,VLOOKUP(HLOOKUP(AK90,PROFILE!$K$5:$V$8,4,0),PROFILE!$F$1:$G$3,2,0),0),0)</f>
        <v>0</v>
      </c>
      <c r="AE90" s="1">
        <f t="shared" si="27"/>
        <v>0</v>
      </c>
      <c r="AF90" s="1">
        <v>77</v>
      </c>
      <c r="AG90" s="1">
        <f>IFERROR(IF($AG$12&gt;=AF90,SMALL(STUDENT!$O$8:$O$1507,$AG$11+AF90),0),0)</f>
        <v>0</v>
      </c>
      <c r="AH90" s="1">
        <f t="shared" si="28"/>
        <v>0</v>
      </c>
      <c r="AI90" s="1" t="str">
        <f>IFERROR(IF($AH90&gt;=1,VLOOKUP($AG90,STUDENT!$O$8:$Z$1507,3,0),""),"")</f>
        <v/>
      </c>
      <c r="AJ90" s="1" t="str">
        <f>IFERROR(IF($AH90&gt;=1,VLOOKUP($AG90,STUDENT!$O$8:$Z$1507,4,0),""),"")</f>
        <v/>
      </c>
      <c r="AK90" s="1" t="str">
        <f>IFERROR(IF($AH90&gt;=1,VLOOKUP($AG90,STUDENT!$O$8:$Z$1507,6,0),""),"")</f>
        <v/>
      </c>
      <c r="AL90" s="1" t="str">
        <f t="shared" si="29"/>
        <v/>
      </c>
      <c r="AM90" s="1" t="str">
        <f t="shared" si="30"/>
        <v/>
      </c>
      <c r="AN90" s="1" t="str">
        <f t="shared" si="31"/>
        <v/>
      </c>
      <c r="AO90" s="1" t="str">
        <f t="shared" si="32"/>
        <v/>
      </c>
      <c r="AP90" s="1" t="str">
        <f t="shared" si="33"/>
        <v/>
      </c>
      <c r="AQ90" s="1" t="str">
        <f t="shared" si="34"/>
        <v/>
      </c>
      <c r="AR90" s="1" t="str">
        <f t="shared" si="35"/>
        <v/>
      </c>
      <c r="AS90" s="1" t="str">
        <f t="shared" si="36"/>
        <v/>
      </c>
      <c r="AT90" s="1" t="str">
        <f t="shared" si="37"/>
        <v/>
      </c>
      <c r="AU90" s="1" t="str">
        <f t="shared" si="38"/>
        <v/>
      </c>
      <c r="AV90" s="1" t="str">
        <f t="shared" si="39"/>
        <v/>
      </c>
      <c r="AW90" s="1" t="str">
        <f t="shared" si="40"/>
        <v/>
      </c>
      <c r="AX90" s="1" t="str">
        <f t="shared" si="41"/>
        <v/>
      </c>
      <c r="AY90" s="1">
        <f>IFERROR(IF($AE90&gt;$AE89,VLOOKUP($AC90+AL$1,STOCK!$F$10:$AB$209,16,0),IF($AE90=$AE89,(IF(AY89&gt;=1,AY89-COUNTIFS($AE89:$AE89,$AC90,AL89:AL89,$AI$1),0)),0)),0)</f>
        <v>0</v>
      </c>
      <c r="AZ90" s="1">
        <f>IFERROR(IF($AE90&gt;$AE89,VLOOKUP($AC90+AM$1,STOCK!$F$10:$AB$209,16,0),IF($AE90=$AE89,(IF(AZ89&gt;=1,AZ89-COUNTIFS($AE89:$AE89,$AC90,AM89:AM89,$AI$1),0)),0)),0)</f>
        <v>0</v>
      </c>
      <c r="BA90" s="1">
        <f>IFERROR(IF($AE90&gt;$AE89,VLOOKUP($AC90+AN$1,STOCK!$F$10:$AB$209,16,0),IF($AE90=$AE89,(IF(BA89&gt;=1,BA89-COUNTIFS($AE89:$AE89,$AC90,AN89:AN89,$AI$1),0)),0)),0)</f>
        <v>0</v>
      </c>
      <c r="BB90" s="1">
        <f>IFERROR(IF($AE90&gt;$AE89,VLOOKUP($AC90+AO$1,STOCK!$F$10:$AB$209,16,0),IF($AE90=$AE89,(IF(BB89&gt;=1,BB89-COUNTIFS($AE89:$AE89,$AC90,AO89:AO89,$AI$1),0)),0)),0)</f>
        <v>0</v>
      </c>
      <c r="BC90" s="1">
        <f>IFERROR(IF($AE90&gt;$AE89,VLOOKUP($AC90+AP$1,STOCK!$F$10:$AB$209,16,0),IF($AE90=$AE89,(IF(BC89&gt;=1,BC89-COUNTIFS($AE89:$AE89,$AC90,AP89:AP89,$AI$1),0)),0)),0)</f>
        <v>0</v>
      </c>
      <c r="BD90" s="1">
        <f>IFERROR(IF($AE90&gt;$AE89,VLOOKUP($AC90+AQ$1,STOCK!$F$10:$AB$209,16,0),IF($AE90=$AE89,(IF(BD89&gt;=1,BD89-COUNTIFS($AE89:$AE89,$AC90,AQ89:AQ89,$AI$1),0)),0)),0)</f>
        <v>0</v>
      </c>
      <c r="BE90" s="1">
        <f>IFERROR(IF($AE90&gt;$AE89,VLOOKUP($AC90+AR$1,STOCK!$F$10:$AB$209,16,0),IF($AE90=$AE89,(IF(BE89&gt;=1,BE89-COUNTIFS($AE89:$AE89,$AC90,AR89:AR89,$AI$1),0)),0)),0)</f>
        <v>0</v>
      </c>
      <c r="BF90" s="1">
        <f>IFERROR(IF($AE90&gt;$AE89,VLOOKUP($AC90+AS$1,STOCK!$F$10:$AB$209,16,0),IF($AE90=$AE89,(IF(BF89&gt;=1,BF89-COUNTIFS($AE89:$AE89,$AC90,AS89:AS89,$AI$1),0)),0)),0)</f>
        <v>0</v>
      </c>
      <c r="BG90" s="1">
        <f>IFERROR(IF($AE90&gt;$AE89,VLOOKUP($AC90+AT$1,STOCK!$F$10:$AB$209,16,0),IF($AE90=$AE89,(IF(BG89&gt;=1,BG89-COUNTIFS($AE89:$AE89,$AC90,AT89:AT89,$AI$1),0)),0)),0)</f>
        <v>0</v>
      </c>
      <c r="BH90" s="1">
        <f>IFERROR(IF($AE90&gt;$AE89,VLOOKUP($AC90+AU$1,STOCK!$F$10:$AB$209,16,0),IF($AE90=$AE89,(IF(BH89&gt;=1,BH89-COUNTIFS($AE89:$AE89,$AC90,AU89:AU89,$AI$1),0)),0)),0)</f>
        <v>0</v>
      </c>
      <c r="BI90" s="1">
        <f>IFERROR(IF($AE90&gt;$AE89,VLOOKUP($AC90+AV$1,STOCK!$F$10:$AB$209,16,0),IF($AE90=$AE89,(IF(BI89&gt;=1,BI89-COUNTIFS($AE89:$AE89,$AC90,AV89:AV89,$AI$1),0)),0)),0)</f>
        <v>0</v>
      </c>
      <c r="BJ90" s="1">
        <f>IFERROR(IF($AE90&gt;$AE89,VLOOKUP($AC90+AW$1,STOCK!$F$10:$AB$209,16,0),IF($AE90=$AE89,(IF(BJ89&gt;=1,BJ89-COUNTIFS($AE89:$AE89,$AC90,AW89:AW89,$AI$1),0)),0)),0)</f>
        <v>0</v>
      </c>
      <c r="BK90" s="1">
        <f>IFERROR(IF($AE90&gt;$AE89,VLOOKUP($AC90+AX$1,STOCK!$F$10:$AB$209,16,0),IF($AE90=$AE89,(IF(BK89&gt;=1,BK89-COUNTIFS($AE89:$AE89,$AC90,AX89:AX89,$AI$1),0)),0)),0)</f>
        <v>0</v>
      </c>
      <c r="BL90" s="1">
        <f>IFERROR(IF($AE90&gt;$AE89,VLOOKUP($AC90+AL$1,STOCK!$F$10:$AB$209,17,0),IF($AE90=$AE89,(IF(BL89&gt;=1,BL89-COUNTIFS($AE89:$AE89,$AC90,AL89:AL89,$AI$2),0)),0)),0)</f>
        <v>0</v>
      </c>
      <c r="BM90" s="1">
        <f>IFERROR(IF($AE90&gt;$AE89,VLOOKUP($AC90+AM$1,STOCK!$F$10:$AB$209,17,0),IF($AE90=$AE89,(IF(BM89&gt;=1,BM89-COUNTIFS($AE89:$AE89,$AC90,AM89:AM89,$AI$2),0)),0)),0)</f>
        <v>0</v>
      </c>
      <c r="BN90" s="1">
        <f>IFERROR(IF($AE90&gt;$AE89,VLOOKUP($AC90+AN$1,STOCK!$F$10:$AB$209,17,0),IF($AE90=$AE89,(IF(BN89&gt;=1,BN89-COUNTIFS($AE89:$AE89,$AC90,AN89:AN89,$AI$2),0)),0)),0)</f>
        <v>0</v>
      </c>
      <c r="BO90" s="1">
        <f>IFERROR(IF($AE90&gt;$AE89,VLOOKUP($AC90+AO$1,STOCK!$F$10:$AB$209,17,0),IF($AE90=$AE89,(IF(BO89&gt;=1,BO89-COUNTIFS($AE89:$AE89,$AC90,AO89:AO89,$AI$2),0)),0)),0)</f>
        <v>0</v>
      </c>
      <c r="BP90" s="1">
        <f>IFERROR(IF($AE90&gt;$AE89,VLOOKUP($AC90+AP$1,STOCK!$F$10:$AB$209,17,0),IF($AE90=$AE89,(IF(BP89&gt;=1,BP89-COUNTIFS($AE89:$AE89,$AC90,AP89:AP89,$AI$2),0)),0)),0)</f>
        <v>0</v>
      </c>
      <c r="BQ90" s="1">
        <f>IFERROR(IF($AE90&gt;$AE89,VLOOKUP($AC90+AQ$1,STOCK!$F$10:$AB$209,17,0),IF($AE90=$AE89,(IF(BQ89&gt;=1,BQ89-COUNTIFS($AE89:$AE89,$AC90,AQ89:AQ89,$AI$2),0)),0)),0)</f>
        <v>0</v>
      </c>
      <c r="BR90" s="1">
        <f>IFERROR(IF($AE90&gt;$AE89,VLOOKUP($AC90+AR$1,STOCK!$F$10:$AB$209,17,0),IF($AE90=$AE89,(IF(BR89&gt;=1,BR89-COUNTIFS($AE89:$AE89,$AC90,AR89:AR89,$AI$2),0)),0)),0)</f>
        <v>0</v>
      </c>
      <c r="BS90" s="1">
        <f>IFERROR(IF($AE90&gt;$AE89,VLOOKUP($AC90+AS$1,STOCK!$F$10:$AB$209,17,0),IF($AE90=$AE89,(IF(BS89&gt;=1,BS89-COUNTIFS($AE89:$AE89,$AC90,AS89:AS89,$AI$2),0)),0)),0)</f>
        <v>0</v>
      </c>
      <c r="BT90" s="1">
        <f>IFERROR(IF($AE90&gt;$AE89,VLOOKUP($AC90+AT$1,STOCK!$F$10:$AB$209,17,0),IF($AE90=$AE89,(IF(BT89&gt;=1,BT89-COUNTIFS($AE89:$AE89,$AC90,AT89:AT89,$AI$2),0)),0)),0)</f>
        <v>0</v>
      </c>
      <c r="BU90" s="1">
        <f>IFERROR(IF($AE90&gt;$AE89,VLOOKUP($AC90+AU$1,STOCK!$F$10:$AB$209,17,0),IF($AE90=$AE89,(IF(BU89&gt;=1,BU89-COUNTIFS($AE89:$AE89,$AC90,AU89:AU89,$AI$2),0)),0)),0)</f>
        <v>0</v>
      </c>
      <c r="BV90" s="1">
        <f>IFERROR(IF($AE90&gt;$AE89,VLOOKUP($AC90+AV$1,STOCK!$F$10:$AB$209,17,0),IF($AE90=$AE89,(IF(BV89&gt;=1,BV89-COUNTIFS($AE89:$AE89,$AC90,AV89:AV89,$AI$2),0)),0)),0)</f>
        <v>0</v>
      </c>
      <c r="BW90" s="1">
        <f>IFERROR(IF($AE90&gt;$AE89,VLOOKUP($AC90+AW$1,STOCK!$F$10:$AB$209,17,0),IF($AE90=$AE89,(IF(BW89&gt;=1,BW89-COUNTIFS($AE89:$AE89,$AC90,AW89:AW89,$AI$2),0)),0)),0)</f>
        <v>0</v>
      </c>
      <c r="BX90" s="1">
        <f>IFERROR(IF($AE90&gt;$AE89,VLOOKUP($AC90+AX$1,STOCK!$F$10:$AB$209,17,0),IF($AE90=$AE89,(IF(BX89&gt;=1,BX89-COUNTIFS($AE89:$AE89,$AC90,AX89:AX89,$AI$2),0)),0)),0)</f>
        <v>0</v>
      </c>
    </row>
    <row r="91" spans="4:76" ht="20.100000000000001" customHeight="1" x14ac:dyDescent="0.25">
      <c r="D91" s="1">
        <v>78</v>
      </c>
      <c r="E91" s="1">
        <f>IFERROR(IF($E$13&gt;=D91,SMALL(STUDENT!$O$8:$O$1507,$E$11+D91),0),0)</f>
        <v>0</v>
      </c>
      <c r="F91" s="10">
        <f t="shared" si="24"/>
        <v>0</v>
      </c>
      <c r="G91" s="10" t="str">
        <f>IFERROR(IF($F91&gt;=1,VLOOKUP($E91,STUDENT!$O$8:$Z$1507,3,0),""),"")</f>
        <v/>
      </c>
      <c r="H91" s="9" t="str">
        <f>IFERROR(IF($F91&gt;=1,VLOOKUP($E91,STUDENT!$O$8:$Z$1507,4,0),""),"")</f>
        <v/>
      </c>
      <c r="I91" s="20" t="str">
        <f t="shared" si="25"/>
        <v/>
      </c>
      <c r="J91" s="20" t="str">
        <f t="shared" si="25"/>
        <v/>
      </c>
      <c r="K91" s="20" t="str">
        <f t="shared" si="25"/>
        <v/>
      </c>
      <c r="L91" s="20" t="str">
        <f t="shared" si="25"/>
        <v/>
      </c>
      <c r="M91" s="20" t="str">
        <f t="shared" si="25"/>
        <v/>
      </c>
      <c r="N91" s="20" t="str">
        <f t="shared" si="25"/>
        <v/>
      </c>
      <c r="O91" s="20" t="str">
        <f t="shared" si="25"/>
        <v/>
      </c>
      <c r="P91" s="20" t="str">
        <f t="shared" si="25"/>
        <v/>
      </c>
      <c r="Q91" s="20" t="str">
        <f t="shared" si="25"/>
        <v/>
      </c>
      <c r="R91" s="20" t="str">
        <f t="shared" si="25"/>
        <v/>
      </c>
      <c r="S91" s="20" t="str">
        <f t="shared" si="25"/>
        <v/>
      </c>
      <c r="T91" s="20" t="str">
        <f t="shared" si="25"/>
        <v/>
      </c>
      <c r="U91" s="20" t="str">
        <f t="shared" si="25"/>
        <v/>
      </c>
      <c r="V91" s="21" t="str">
        <f>IFERROR(IF($F91&gt;=1,VLOOKUP($E91,STUDENT!$O$8:$Z$1507,12,0),""),"")</f>
        <v/>
      </c>
      <c r="W91" s="22"/>
      <c r="AC91" s="1">
        <f t="shared" si="26"/>
        <v>0</v>
      </c>
      <c r="AD91" s="1">
        <f>IFERROR(IF(LEN(AK91)&gt;=1,VLOOKUP(HLOOKUP(AK91,PROFILE!$K$5:$V$8,4,0),PROFILE!$F$1:$G$3,2,0),0),0)</f>
        <v>0</v>
      </c>
      <c r="AE91" s="1">
        <f t="shared" si="27"/>
        <v>0</v>
      </c>
      <c r="AF91" s="1">
        <v>78</v>
      </c>
      <c r="AG91" s="1">
        <f>IFERROR(IF($AG$12&gt;=AF91,SMALL(STUDENT!$O$8:$O$1507,$AG$11+AF91),0),0)</f>
        <v>0</v>
      </c>
      <c r="AH91" s="1">
        <f t="shared" si="28"/>
        <v>0</v>
      </c>
      <c r="AI91" s="1" t="str">
        <f>IFERROR(IF($AH91&gt;=1,VLOOKUP($AG91,STUDENT!$O$8:$Z$1507,3,0),""),"")</f>
        <v/>
      </c>
      <c r="AJ91" s="1" t="str">
        <f>IFERROR(IF($AH91&gt;=1,VLOOKUP($AG91,STUDENT!$O$8:$Z$1507,4,0),""),"")</f>
        <v/>
      </c>
      <c r="AK91" s="1" t="str">
        <f>IFERROR(IF($AH91&gt;=1,VLOOKUP($AG91,STUDENT!$O$8:$Z$1507,6,0),""),"")</f>
        <v/>
      </c>
      <c r="AL91" s="1" t="str">
        <f t="shared" si="29"/>
        <v/>
      </c>
      <c r="AM91" s="1" t="str">
        <f t="shared" si="30"/>
        <v/>
      </c>
      <c r="AN91" s="1" t="str">
        <f t="shared" si="31"/>
        <v/>
      </c>
      <c r="AO91" s="1" t="str">
        <f t="shared" si="32"/>
        <v/>
      </c>
      <c r="AP91" s="1" t="str">
        <f t="shared" si="33"/>
        <v/>
      </c>
      <c r="AQ91" s="1" t="str">
        <f t="shared" si="34"/>
        <v/>
      </c>
      <c r="AR91" s="1" t="str">
        <f t="shared" si="35"/>
        <v/>
      </c>
      <c r="AS91" s="1" t="str">
        <f t="shared" si="36"/>
        <v/>
      </c>
      <c r="AT91" s="1" t="str">
        <f t="shared" si="37"/>
        <v/>
      </c>
      <c r="AU91" s="1" t="str">
        <f t="shared" si="38"/>
        <v/>
      </c>
      <c r="AV91" s="1" t="str">
        <f t="shared" si="39"/>
        <v/>
      </c>
      <c r="AW91" s="1" t="str">
        <f t="shared" si="40"/>
        <v/>
      </c>
      <c r="AX91" s="1" t="str">
        <f t="shared" si="41"/>
        <v/>
      </c>
      <c r="AY91" s="1">
        <f>IFERROR(IF($AE91&gt;$AE90,VLOOKUP($AC91+AL$1,STOCK!$F$10:$AB$209,16,0),IF($AE91=$AE90,(IF(AY90&gt;=1,AY90-COUNTIFS($AE90:$AE90,$AC91,AL90:AL90,$AI$1),0)),0)),0)</f>
        <v>0</v>
      </c>
      <c r="AZ91" s="1">
        <f>IFERROR(IF($AE91&gt;$AE90,VLOOKUP($AC91+AM$1,STOCK!$F$10:$AB$209,16,0),IF($AE91=$AE90,(IF(AZ90&gt;=1,AZ90-COUNTIFS($AE90:$AE90,$AC91,AM90:AM90,$AI$1),0)),0)),0)</f>
        <v>0</v>
      </c>
      <c r="BA91" s="1">
        <f>IFERROR(IF($AE91&gt;$AE90,VLOOKUP($AC91+AN$1,STOCK!$F$10:$AB$209,16,0),IF($AE91=$AE90,(IF(BA90&gt;=1,BA90-COUNTIFS($AE90:$AE90,$AC91,AN90:AN90,$AI$1),0)),0)),0)</f>
        <v>0</v>
      </c>
      <c r="BB91" s="1">
        <f>IFERROR(IF($AE91&gt;$AE90,VLOOKUP($AC91+AO$1,STOCK!$F$10:$AB$209,16,0),IF($AE91=$AE90,(IF(BB90&gt;=1,BB90-COUNTIFS($AE90:$AE90,$AC91,AO90:AO90,$AI$1),0)),0)),0)</f>
        <v>0</v>
      </c>
      <c r="BC91" s="1">
        <f>IFERROR(IF($AE91&gt;$AE90,VLOOKUP($AC91+AP$1,STOCK!$F$10:$AB$209,16,0),IF($AE91=$AE90,(IF(BC90&gt;=1,BC90-COUNTIFS($AE90:$AE90,$AC91,AP90:AP90,$AI$1),0)),0)),0)</f>
        <v>0</v>
      </c>
      <c r="BD91" s="1">
        <f>IFERROR(IF($AE91&gt;$AE90,VLOOKUP($AC91+AQ$1,STOCK!$F$10:$AB$209,16,0),IF($AE91=$AE90,(IF(BD90&gt;=1,BD90-COUNTIFS($AE90:$AE90,$AC91,AQ90:AQ90,$AI$1),0)),0)),0)</f>
        <v>0</v>
      </c>
      <c r="BE91" s="1">
        <f>IFERROR(IF($AE91&gt;$AE90,VLOOKUP($AC91+AR$1,STOCK!$F$10:$AB$209,16,0),IF($AE91=$AE90,(IF(BE90&gt;=1,BE90-COUNTIFS($AE90:$AE90,$AC91,AR90:AR90,$AI$1),0)),0)),0)</f>
        <v>0</v>
      </c>
      <c r="BF91" s="1">
        <f>IFERROR(IF($AE91&gt;$AE90,VLOOKUP($AC91+AS$1,STOCK!$F$10:$AB$209,16,0),IF($AE91=$AE90,(IF(BF90&gt;=1,BF90-COUNTIFS($AE90:$AE90,$AC91,AS90:AS90,$AI$1),0)),0)),0)</f>
        <v>0</v>
      </c>
      <c r="BG91" s="1">
        <f>IFERROR(IF($AE91&gt;$AE90,VLOOKUP($AC91+AT$1,STOCK!$F$10:$AB$209,16,0),IF($AE91=$AE90,(IF(BG90&gt;=1,BG90-COUNTIFS($AE90:$AE90,$AC91,AT90:AT90,$AI$1),0)),0)),0)</f>
        <v>0</v>
      </c>
      <c r="BH91" s="1">
        <f>IFERROR(IF($AE91&gt;$AE90,VLOOKUP($AC91+AU$1,STOCK!$F$10:$AB$209,16,0),IF($AE91=$AE90,(IF(BH90&gt;=1,BH90-COUNTIFS($AE90:$AE90,$AC91,AU90:AU90,$AI$1),0)),0)),0)</f>
        <v>0</v>
      </c>
      <c r="BI91" s="1">
        <f>IFERROR(IF($AE91&gt;$AE90,VLOOKUP($AC91+AV$1,STOCK!$F$10:$AB$209,16,0),IF($AE91=$AE90,(IF(BI90&gt;=1,BI90-COUNTIFS($AE90:$AE90,$AC91,AV90:AV90,$AI$1),0)),0)),0)</f>
        <v>0</v>
      </c>
      <c r="BJ91" s="1">
        <f>IFERROR(IF($AE91&gt;$AE90,VLOOKUP($AC91+AW$1,STOCK!$F$10:$AB$209,16,0),IF($AE91=$AE90,(IF(BJ90&gt;=1,BJ90-COUNTIFS($AE90:$AE90,$AC91,AW90:AW90,$AI$1),0)),0)),0)</f>
        <v>0</v>
      </c>
      <c r="BK91" s="1">
        <f>IFERROR(IF($AE91&gt;$AE90,VLOOKUP($AC91+AX$1,STOCK!$F$10:$AB$209,16,0),IF($AE91=$AE90,(IF(BK90&gt;=1,BK90-COUNTIFS($AE90:$AE90,$AC91,AX90:AX90,$AI$1),0)),0)),0)</f>
        <v>0</v>
      </c>
      <c r="BL91" s="1">
        <f>IFERROR(IF($AE91&gt;$AE90,VLOOKUP($AC91+AL$1,STOCK!$F$10:$AB$209,17,0),IF($AE91=$AE90,(IF(BL90&gt;=1,BL90-COUNTIFS($AE90:$AE90,$AC91,AL90:AL90,$AI$2),0)),0)),0)</f>
        <v>0</v>
      </c>
      <c r="BM91" s="1">
        <f>IFERROR(IF($AE91&gt;$AE90,VLOOKUP($AC91+AM$1,STOCK!$F$10:$AB$209,17,0),IF($AE91=$AE90,(IF(BM90&gt;=1,BM90-COUNTIFS($AE90:$AE90,$AC91,AM90:AM90,$AI$2),0)),0)),0)</f>
        <v>0</v>
      </c>
      <c r="BN91" s="1">
        <f>IFERROR(IF($AE91&gt;$AE90,VLOOKUP($AC91+AN$1,STOCK!$F$10:$AB$209,17,0),IF($AE91=$AE90,(IF(BN90&gt;=1,BN90-COUNTIFS($AE90:$AE90,$AC91,AN90:AN90,$AI$2),0)),0)),0)</f>
        <v>0</v>
      </c>
      <c r="BO91" s="1">
        <f>IFERROR(IF($AE91&gt;$AE90,VLOOKUP($AC91+AO$1,STOCK!$F$10:$AB$209,17,0),IF($AE91=$AE90,(IF(BO90&gt;=1,BO90-COUNTIFS($AE90:$AE90,$AC91,AO90:AO90,$AI$2),0)),0)),0)</f>
        <v>0</v>
      </c>
      <c r="BP91" s="1">
        <f>IFERROR(IF($AE91&gt;$AE90,VLOOKUP($AC91+AP$1,STOCK!$F$10:$AB$209,17,0),IF($AE91=$AE90,(IF(BP90&gt;=1,BP90-COUNTIFS($AE90:$AE90,$AC91,AP90:AP90,$AI$2),0)),0)),0)</f>
        <v>0</v>
      </c>
      <c r="BQ91" s="1">
        <f>IFERROR(IF($AE91&gt;$AE90,VLOOKUP($AC91+AQ$1,STOCK!$F$10:$AB$209,17,0),IF($AE91=$AE90,(IF(BQ90&gt;=1,BQ90-COUNTIFS($AE90:$AE90,$AC91,AQ90:AQ90,$AI$2),0)),0)),0)</f>
        <v>0</v>
      </c>
      <c r="BR91" s="1">
        <f>IFERROR(IF($AE91&gt;$AE90,VLOOKUP($AC91+AR$1,STOCK!$F$10:$AB$209,17,0),IF($AE91=$AE90,(IF(BR90&gt;=1,BR90-COUNTIFS($AE90:$AE90,$AC91,AR90:AR90,$AI$2),0)),0)),0)</f>
        <v>0</v>
      </c>
      <c r="BS91" s="1">
        <f>IFERROR(IF($AE91&gt;$AE90,VLOOKUP($AC91+AS$1,STOCK!$F$10:$AB$209,17,0),IF($AE91=$AE90,(IF(BS90&gt;=1,BS90-COUNTIFS($AE90:$AE90,$AC91,AS90:AS90,$AI$2),0)),0)),0)</f>
        <v>0</v>
      </c>
      <c r="BT91" s="1">
        <f>IFERROR(IF($AE91&gt;$AE90,VLOOKUP($AC91+AT$1,STOCK!$F$10:$AB$209,17,0),IF($AE91=$AE90,(IF(BT90&gt;=1,BT90-COUNTIFS($AE90:$AE90,$AC91,AT90:AT90,$AI$2),0)),0)),0)</f>
        <v>0</v>
      </c>
      <c r="BU91" s="1">
        <f>IFERROR(IF($AE91&gt;$AE90,VLOOKUP($AC91+AU$1,STOCK!$F$10:$AB$209,17,0),IF($AE91=$AE90,(IF(BU90&gt;=1,BU90-COUNTIFS($AE90:$AE90,$AC91,AU90:AU90,$AI$2),0)),0)),0)</f>
        <v>0</v>
      </c>
      <c r="BV91" s="1">
        <f>IFERROR(IF($AE91&gt;$AE90,VLOOKUP($AC91+AV$1,STOCK!$F$10:$AB$209,17,0),IF($AE91=$AE90,(IF(BV90&gt;=1,BV90-COUNTIFS($AE90:$AE90,$AC91,AV90:AV90,$AI$2),0)),0)),0)</f>
        <v>0</v>
      </c>
      <c r="BW91" s="1">
        <f>IFERROR(IF($AE91&gt;$AE90,VLOOKUP($AC91+AW$1,STOCK!$F$10:$AB$209,17,0),IF($AE91=$AE90,(IF(BW90&gt;=1,BW90-COUNTIFS($AE90:$AE90,$AC91,AW90:AW90,$AI$2),0)),0)),0)</f>
        <v>0</v>
      </c>
      <c r="BX91" s="1">
        <f>IFERROR(IF($AE91&gt;$AE90,VLOOKUP($AC91+AX$1,STOCK!$F$10:$AB$209,17,0),IF($AE91=$AE90,(IF(BX90&gt;=1,BX90-COUNTIFS($AE90:$AE90,$AC91,AX90:AX90,$AI$2),0)),0)),0)</f>
        <v>0</v>
      </c>
    </row>
    <row r="92" spans="4:76" ht="20.100000000000001" customHeight="1" x14ac:dyDescent="0.25">
      <c r="D92" s="1">
        <v>79</v>
      </c>
      <c r="E92" s="1">
        <f>IFERROR(IF($E$13&gt;=D92,SMALL(STUDENT!$O$8:$O$1507,$E$11+D92),0),0)</f>
        <v>0</v>
      </c>
      <c r="F92" s="10">
        <f t="shared" si="24"/>
        <v>0</v>
      </c>
      <c r="G92" s="10" t="str">
        <f>IFERROR(IF($F92&gt;=1,VLOOKUP($E92,STUDENT!$O$8:$Z$1507,3,0),""),"")</f>
        <v/>
      </c>
      <c r="H92" s="9" t="str">
        <f>IFERROR(IF($F92&gt;=1,VLOOKUP($E92,STUDENT!$O$8:$Z$1507,4,0),""),"")</f>
        <v/>
      </c>
      <c r="I92" s="20" t="str">
        <f t="shared" si="25"/>
        <v/>
      </c>
      <c r="J92" s="20" t="str">
        <f t="shared" si="25"/>
        <v/>
      </c>
      <c r="K92" s="20" t="str">
        <f t="shared" si="25"/>
        <v/>
      </c>
      <c r="L92" s="20" t="str">
        <f t="shared" si="25"/>
        <v/>
      </c>
      <c r="M92" s="20" t="str">
        <f t="shared" si="25"/>
        <v/>
      </c>
      <c r="N92" s="20" t="str">
        <f t="shared" si="25"/>
        <v/>
      </c>
      <c r="O92" s="20" t="str">
        <f t="shared" si="25"/>
        <v/>
      </c>
      <c r="P92" s="20" t="str">
        <f t="shared" si="25"/>
        <v/>
      </c>
      <c r="Q92" s="20" t="str">
        <f t="shared" si="25"/>
        <v/>
      </c>
      <c r="R92" s="20" t="str">
        <f t="shared" si="25"/>
        <v/>
      </c>
      <c r="S92" s="20" t="str">
        <f t="shared" si="25"/>
        <v/>
      </c>
      <c r="T92" s="20" t="str">
        <f t="shared" si="25"/>
        <v/>
      </c>
      <c r="U92" s="20" t="str">
        <f t="shared" si="25"/>
        <v/>
      </c>
      <c r="V92" s="21" t="str">
        <f>IFERROR(IF($F92&gt;=1,VLOOKUP($E92,STUDENT!$O$8:$Z$1507,12,0),""),"")</f>
        <v/>
      </c>
      <c r="W92" s="22"/>
      <c r="AC92" s="1">
        <f t="shared" si="26"/>
        <v>0</v>
      </c>
      <c r="AD92" s="1">
        <f>IFERROR(IF(LEN(AK92)&gt;=1,VLOOKUP(HLOOKUP(AK92,PROFILE!$K$5:$V$8,4,0),PROFILE!$F$1:$G$3,2,0),0),0)</f>
        <v>0</v>
      </c>
      <c r="AE92" s="1">
        <f t="shared" si="27"/>
        <v>0</v>
      </c>
      <c r="AF92" s="1">
        <v>79</v>
      </c>
      <c r="AG92" s="1">
        <f>IFERROR(IF($AG$12&gt;=AF92,SMALL(STUDENT!$O$8:$O$1507,$AG$11+AF92),0),0)</f>
        <v>0</v>
      </c>
      <c r="AH92" s="1">
        <f t="shared" si="28"/>
        <v>0</v>
      </c>
      <c r="AI92" s="1" t="str">
        <f>IFERROR(IF($AH92&gt;=1,VLOOKUP($AG92,STUDENT!$O$8:$Z$1507,3,0),""),"")</f>
        <v/>
      </c>
      <c r="AJ92" s="1" t="str">
        <f>IFERROR(IF($AH92&gt;=1,VLOOKUP($AG92,STUDENT!$O$8:$Z$1507,4,0),""),"")</f>
        <v/>
      </c>
      <c r="AK92" s="1" t="str">
        <f>IFERROR(IF($AH92&gt;=1,VLOOKUP($AG92,STUDENT!$O$8:$Z$1507,6,0),""),"")</f>
        <v/>
      </c>
      <c r="AL92" s="1" t="str">
        <f t="shared" si="29"/>
        <v/>
      </c>
      <c r="AM92" s="1" t="str">
        <f t="shared" si="30"/>
        <v/>
      </c>
      <c r="AN92" s="1" t="str">
        <f t="shared" si="31"/>
        <v/>
      </c>
      <c r="AO92" s="1" t="str">
        <f t="shared" si="32"/>
        <v/>
      </c>
      <c r="AP92" s="1" t="str">
        <f t="shared" si="33"/>
        <v/>
      </c>
      <c r="AQ92" s="1" t="str">
        <f t="shared" si="34"/>
        <v/>
      </c>
      <c r="AR92" s="1" t="str">
        <f t="shared" si="35"/>
        <v/>
      </c>
      <c r="AS92" s="1" t="str">
        <f t="shared" si="36"/>
        <v/>
      </c>
      <c r="AT92" s="1" t="str">
        <f t="shared" si="37"/>
        <v/>
      </c>
      <c r="AU92" s="1" t="str">
        <f t="shared" si="38"/>
        <v/>
      </c>
      <c r="AV92" s="1" t="str">
        <f t="shared" si="39"/>
        <v/>
      </c>
      <c r="AW92" s="1" t="str">
        <f t="shared" si="40"/>
        <v/>
      </c>
      <c r="AX92" s="1" t="str">
        <f t="shared" si="41"/>
        <v/>
      </c>
      <c r="AY92" s="1">
        <f>IFERROR(IF($AE92&gt;$AE91,VLOOKUP($AC92+AL$1,STOCK!$F$10:$AB$209,16,0),IF($AE92=$AE91,(IF(AY91&gt;=1,AY91-COUNTIFS($AE91:$AE91,$AC92,AL91:AL91,$AI$1),0)),0)),0)</f>
        <v>0</v>
      </c>
      <c r="AZ92" s="1">
        <f>IFERROR(IF($AE92&gt;$AE91,VLOOKUP($AC92+AM$1,STOCK!$F$10:$AB$209,16,0),IF($AE92=$AE91,(IF(AZ91&gt;=1,AZ91-COUNTIFS($AE91:$AE91,$AC92,AM91:AM91,$AI$1),0)),0)),0)</f>
        <v>0</v>
      </c>
      <c r="BA92" s="1">
        <f>IFERROR(IF($AE92&gt;$AE91,VLOOKUP($AC92+AN$1,STOCK!$F$10:$AB$209,16,0),IF($AE92=$AE91,(IF(BA91&gt;=1,BA91-COUNTIFS($AE91:$AE91,$AC92,AN91:AN91,$AI$1),0)),0)),0)</f>
        <v>0</v>
      </c>
      <c r="BB92" s="1">
        <f>IFERROR(IF($AE92&gt;$AE91,VLOOKUP($AC92+AO$1,STOCK!$F$10:$AB$209,16,0),IF($AE92=$AE91,(IF(BB91&gt;=1,BB91-COUNTIFS($AE91:$AE91,$AC92,AO91:AO91,$AI$1),0)),0)),0)</f>
        <v>0</v>
      </c>
      <c r="BC92" s="1">
        <f>IFERROR(IF($AE92&gt;$AE91,VLOOKUP($AC92+AP$1,STOCK!$F$10:$AB$209,16,0),IF($AE92=$AE91,(IF(BC91&gt;=1,BC91-COUNTIFS($AE91:$AE91,$AC92,AP91:AP91,$AI$1),0)),0)),0)</f>
        <v>0</v>
      </c>
      <c r="BD92" s="1">
        <f>IFERROR(IF($AE92&gt;$AE91,VLOOKUP($AC92+AQ$1,STOCK!$F$10:$AB$209,16,0),IF($AE92=$AE91,(IF(BD91&gt;=1,BD91-COUNTIFS($AE91:$AE91,$AC92,AQ91:AQ91,$AI$1),0)),0)),0)</f>
        <v>0</v>
      </c>
      <c r="BE92" s="1">
        <f>IFERROR(IF($AE92&gt;$AE91,VLOOKUP($AC92+AR$1,STOCK!$F$10:$AB$209,16,0),IF($AE92=$AE91,(IF(BE91&gt;=1,BE91-COUNTIFS($AE91:$AE91,$AC92,AR91:AR91,$AI$1),0)),0)),0)</f>
        <v>0</v>
      </c>
      <c r="BF92" s="1">
        <f>IFERROR(IF($AE92&gt;$AE91,VLOOKUP($AC92+AS$1,STOCK!$F$10:$AB$209,16,0),IF($AE92=$AE91,(IF(BF91&gt;=1,BF91-COUNTIFS($AE91:$AE91,$AC92,AS91:AS91,$AI$1),0)),0)),0)</f>
        <v>0</v>
      </c>
      <c r="BG92" s="1">
        <f>IFERROR(IF($AE92&gt;$AE91,VLOOKUP($AC92+AT$1,STOCK!$F$10:$AB$209,16,0),IF($AE92=$AE91,(IF(BG91&gt;=1,BG91-COUNTIFS($AE91:$AE91,$AC92,AT91:AT91,$AI$1),0)),0)),0)</f>
        <v>0</v>
      </c>
      <c r="BH92" s="1">
        <f>IFERROR(IF($AE92&gt;$AE91,VLOOKUP($AC92+AU$1,STOCK!$F$10:$AB$209,16,0),IF($AE92=$AE91,(IF(BH91&gt;=1,BH91-COUNTIFS($AE91:$AE91,$AC92,AU91:AU91,$AI$1),0)),0)),0)</f>
        <v>0</v>
      </c>
      <c r="BI92" s="1">
        <f>IFERROR(IF($AE92&gt;$AE91,VLOOKUP($AC92+AV$1,STOCK!$F$10:$AB$209,16,0),IF($AE92=$AE91,(IF(BI91&gt;=1,BI91-COUNTIFS($AE91:$AE91,$AC92,AV91:AV91,$AI$1),0)),0)),0)</f>
        <v>0</v>
      </c>
      <c r="BJ92" s="1">
        <f>IFERROR(IF($AE92&gt;$AE91,VLOOKUP($AC92+AW$1,STOCK!$F$10:$AB$209,16,0),IF($AE92=$AE91,(IF(BJ91&gt;=1,BJ91-COUNTIFS($AE91:$AE91,$AC92,AW91:AW91,$AI$1),0)),0)),0)</f>
        <v>0</v>
      </c>
      <c r="BK92" s="1">
        <f>IFERROR(IF($AE92&gt;$AE91,VLOOKUP($AC92+AX$1,STOCK!$F$10:$AB$209,16,0),IF($AE92=$AE91,(IF(BK91&gt;=1,BK91-COUNTIFS($AE91:$AE91,$AC92,AX91:AX91,$AI$1),0)),0)),0)</f>
        <v>0</v>
      </c>
      <c r="BL92" s="1">
        <f>IFERROR(IF($AE92&gt;$AE91,VLOOKUP($AC92+AL$1,STOCK!$F$10:$AB$209,17,0),IF($AE92=$AE91,(IF(BL91&gt;=1,BL91-COUNTIFS($AE91:$AE91,$AC92,AL91:AL91,$AI$2),0)),0)),0)</f>
        <v>0</v>
      </c>
      <c r="BM92" s="1">
        <f>IFERROR(IF($AE92&gt;$AE91,VLOOKUP($AC92+AM$1,STOCK!$F$10:$AB$209,17,0),IF($AE92=$AE91,(IF(BM91&gt;=1,BM91-COUNTIFS($AE91:$AE91,$AC92,AM91:AM91,$AI$2),0)),0)),0)</f>
        <v>0</v>
      </c>
      <c r="BN92" s="1">
        <f>IFERROR(IF($AE92&gt;$AE91,VLOOKUP($AC92+AN$1,STOCK!$F$10:$AB$209,17,0),IF($AE92=$AE91,(IF(BN91&gt;=1,BN91-COUNTIFS($AE91:$AE91,$AC92,AN91:AN91,$AI$2),0)),0)),0)</f>
        <v>0</v>
      </c>
      <c r="BO92" s="1">
        <f>IFERROR(IF($AE92&gt;$AE91,VLOOKUP($AC92+AO$1,STOCK!$F$10:$AB$209,17,0),IF($AE92=$AE91,(IF(BO91&gt;=1,BO91-COUNTIFS($AE91:$AE91,$AC92,AO91:AO91,$AI$2),0)),0)),0)</f>
        <v>0</v>
      </c>
      <c r="BP92" s="1">
        <f>IFERROR(IF($AE92&gt;$AE91,VLOOKUP($AC92+AP$1,STOCK!$F$10:$AB$209,17,0),IF($AE92=$AE91,(IF(BP91&gt;=1,BP91-COUNTIFS($AE91:$AE91,$AC92,AP91:AP91,$AI$2),0)),0)),0)</f>
        <v>0</v>
      </c>
      <c r="BQ92" s="1">
        <f>IFERROR(IF($AE92&gt;$AE91,VLOOKUP($AC92+AQ$1,STOCK!$F$10:$AB$209,17,0),IF($AE92=$AE91,(IF(BQ91&gt;=1,BQ91-COUNTIFS($AE91:$AE91,$AC92,AQ91:AQ91,$AI$2),0)),0)),0)</f>
        <v>0</v>
      </c>
      <c r="BR92" s="1">
        <f>IFERROR(IF($AE92&gt;$AE91,VLOOKUP($AC92+AR$1,STOCK!$F$10:$AB$209,17,0),IF($AE92=$AE91,(IF(BR91&gt;=1,BR91-COUNTIFS($AE91:$AE91,$AC92,AR91:AR91,$AI$2),0)),0)),0)</f>
        <v>0</v>
      </c>
      <c r="BS92" s="1">
        <f>IFERROR(IF($AE92&gt;$AE91,VLOOKUP($AC92+AS$1,STOCK!$F$10:$AB$209,17,0),IF($AE92=$AE91,(IF(BS91&gt;=1,BS91-COUNTIFS($AE91:$AE91,$AC92,AS91:AS91,$AI$2),0)),0)),0)</f>
        <v>0</v>
      </c>
      <c r="BT92" s="1">
        <f>IFERROR(IF($AE92&gt;$AE91,VLOOKUP($AC92+AT$1,STOCK!$F$10:$AB$209,17,0),IF($AE92=$AE91,(IF(BT91&gt;=1,BT91-COUNTIFS($AE91:$AE91,$AC92,AT91:AT91,$AI$2),0)),0)),0)</f>
        <v>0</v>
      </c>
      <c r="BU92" s="1">
        <f>IFERROR(IF($AE92&gt;$AE91,VLOOKUP($AC92+AU$1,STOCK!$F$10:$AB$209,17,0),IF($AE92=$AE91,(IF(BU91&gt;=1,BU91-COUNTIFS($AE91:$AE91,$AC92,AU91:AU91,$AI$2),0)),0)),0)</f>
        <v>0</v>
      </c>
      <c r="BV92" s="1">
        <f>IFERROR(IF($AE92&gt;$AE91,VLOOKUP($AC92+AV$1,STOCK!$F$10:$AB$209,17,0),IF($AE92=$AE91,(IF(BV91&gt;=1,BV91-COUNTIFS($AE91:$AE91,$AC92,AV91:AV91,$AI$2),0)),0)),0)</f>
        <v>0</v>
      </c>
      <c r="BW92" s="1">
        <f>IFERROR(IF($AE92&gt;$AE91,VLOOKUP($AC92+AW$1,STOCK!$F$10:$AB$209,17,0),IF($AE92=$AE91,(IF(BW91&gt;=1,BW91-COUNTIFS($AE91:$AE91,$AC92,AW91:AW91,$AI$2),0)),0)),0)</f>
        <v>0</v>
      </c>
      <c r="BX92" s="1">
        <f>IFERROR(IF($AE92&gt;$AE91,VLOOKUP($AC92+AX$1,STOCK!$F$10:$AB$209,17,0),IF($AE92=$AE91,(IF(BX91&gt;=1,BX91-COUNTIFS($AE91:$AE91,$AC92,AX91:AX91,$AI$2),0)),0)),0)</f>
        <v>0</v>
      </c>
    </row>
    <row r="93" spans="4:76" ht="20.100000000000001" customHeight="1" x14ac:dyDescent="0.25">
      <c r="D93" s="1">
        <v>80</v>
      </c>
      <c r="E93" s="1">
        <f>IFERROR(IF($E$13&gt;=D93,SMALL(STUDENT!$O$8:$O$1507,$E$11+D93),0),0)</f>
        <v>0</v>
      </c>
      <c r="F93" s="10">
        <f t="shared" si="24"/>
        <v>0</v>
      </c>
      <c r="G93" s="10" t="str">
        <f>IFERROR(IF($F93&gt;=1,VLOOKUP($E93,STUDENT!$O$8:$Z$1507,3,0),""),"")</f>
        <v/>
      </c>
      <c r="H93" s="9" t="str">
        <f>IFERROR(IF($F93&gt;=1,VLOOKUP($E93,STUDENT!$O$8:$Z$1507,4,0),""),"")</f>
        <v/>
      </c>
      <c r="I93" s="20" t="str">
        <f t="shared" si="25"/>
        <v/>
      </c>
      <c r="J93" s="20" t="str">
        <f t="shared" si="25"/>
        <v/>
      </c>
      <c r="K93" s="20" t="str">
        <f t="shared" si="25"/>
        <v/>
      </c>
      <c r="L93" s="20" t="str">
        <f t="shared" si="25"/>
        <v/>
      </c>
      <c r="M93" s="20" t="str">
        <f t="shared" si="25"/>
        <v/>
      </c>
      <c r="N93" s="20" t="str">
        <f t="shared" si="25"/>
        <v/>
      </c>
      <c r="O93" s="20" t="str">
        <f t="shared" si="25"/>
        <v/>
      </c>
      <c r="P93" s="20" t="str">
        <f t="shared" si="25"/>
        <v/>
      </c>
      <c r="Q93" s="20" t="str">
        <f t="shared" si="25"/>
        <v/>
      </c>
      <c r="R93" s="20" t="str">
        <f t="shared" si="25"/>
        <v/>
      </c>
      <c r="S93" s="20" t="str">
        <f t="shared" si="25"/>
        <v/>
      </c>
      <c r="T93" s="20" t="str">
        <f t="shared" si="25"/>
        <v/>
      </c>
      <c r="U93" s="20" t="str">
        <f t="shared" si="25"/>
        <v/>
      </c>
      <c r="V93" s="21" t="str">
        <f>IFERROR(IF($F93&gt;=1,VLOOKUP($E93,STUDENT!$O$8:$Z$1507,12,0),""),"")</f>
        <v/>
      </c>
      <c r="W93" s="22"/>
      <c r="AC93" s="1">
        <f t="shared" si="26"/>
        <v>0</v>
      </c>
      <c r="AD93" s="1">
        <f>IFERROR(IF(LEN(AK93)&gt;=1,VLOOKUP(HLOOKUP(AK93,PROFILE!$K$5:$V$8,4,0),PROFILE!$F$1:$G$3,2,0),0),0)</f>
        <v>0</v>
      </c>
      <c r="AE93" s="1">
        <f t="shared" si="27"/>
        <v>0</v>
      </c>
      <c r="AF93" s="1">
        <v>80</v>
      </c>
      <c r="AG93" s="1">
        <f>IFERROR(IF($AG$12&gt;=AF93,SMALL(STUDENT!$O$8:$O$1507,$AG$11+AF93),0),0)</f>
        <v>0</v>
      </c>
      <c r="AH93" s="1">
        <f t="shared" si="28"/>
        <v>0</v>
      </c>
      <c r="AI93" s="1" t="str">
        <f>IFERROR(IF($AH93&gt;=1,VLOOKUP($AG93,STUDENT!$O$8:$Z$1507,3,0),""),"")</f>
        <v/>
      </c>
      <c r="AJ93" s="1" t="str">
        <f>IFERROR(IF($AH93&gt;=1,VLOOKUP($AG93,STUDENT!$O$8:$Z$1507,4,0),""),"")</f>
        <v/>
      </c>
      <c r="AK93" s="1" t="str">
        <f>IFERROR(IF($AH93&gt;=1,VLOOKUP($AG93,STUDENT!$O$8:$Z$1507,6,0),""),"")</f>
        <v/>
      </c>
      <c r="AL93" s="1" t="str">
        <f t="shared" si="29"/>
        <v/>
      </c>
      <c r="AM93" s="1" t="str">
        <f t="shared" si="30"/>
        <v/>
      </c>
      <c r="AN93" s="1" t="str">
        <f t="shared" si="31"/>
        <v/>
      </c>
      <c r="AO93" s="1" t="str">
        <f t="shared" si="32"/>
        <v/>
      </c>
      <c r="AP93" s="1" t="str">
        <f t="shared" si="33"/>
        <v/>
      </c>
      <c r="AQ93" s="1" t="str">
        <f t="shared" si="34"/>
        <v/>
      </c>
      <c r="AR93" s="1" t="str">
        <f t="shared" si="35"/>
        <v/>
      </c>
      <c r="AS93" s="1" t="str">
        <f t="shared" si="36"/>
        <v/>
      </c>
      <c r="AT93" s="1" t="str">
        <f t="shared" si="37"/>
        <v/>
      </c>
      <c r="AU93" s="1" t="str">
        <f t="shared" si="38"/>
        <v/>
      </c>
      <c r="AV93" s="1" t="str">
        <f t="shared" si="39"/>
        <v/>
      </c>
      <c r="AW93" s="1" t="str">
        <f t="shared" si="40"/>
        <v/>
      </c>
      <c r="AX93" s="1" t="str">
        <f t="shared" si="41"/>
        <v/>
      </c>
      <c r="AY93" s="1">
        <f>IFERROR(IF($AE93&gt;$AE92,VLOOKUP($AC93+AL$1,STOCK!$F$10:$AB$209,16,0),IF($AE93=$AE92,(IF(AY92&gt;=1,AY92-COUNTIFS($AE92:$AE92,$AC93,AL92:AL92,$AI$1),0)),0)),0)</f>
        <v>0</v>
      </c>
      <c r="AZ93" s="1">
        <f>IFERROR(IF($AE93&gt;$AE92,VLOOKUP($AC93+AM$1,STOCK!$F$10:$AB$209,16,0),IF($AE93=$AE92,(IF(AZ92&gt;=1,AZ92-COUNTIFS($AE92:$AE92,$AC93,AM92:AM92,$AI$1),0)),0)),0)</f>
        <v>0</v>
      </c>
      <c r="BA93" s="1">
        <f>IFERROR(IF($AE93&gt;$AE92,VLOOKUP($AC93+AN$1,STOCK!$F$10:$AB$209,16,0),IF($AE93=$AE92,(IF(BA92&gt;=1,BA92-COUNTIFS($AE92:$AE92,$AC93,AN92:AN92,$AI$1),0)),0)),0)</f>
        <v>0</v>
      </c>
      <c r="BB93" s="1">
        <f>IFERROR(IF($AE93&gt;$AE92,VLOOKUP($AC93+AO$1,STOCK!$F$10:$AB$209,16,0),IF($AE93=$AE92,(IF(BB92&gt;=1,BB92-COUNTIFS($AE92:$AE92,$AC93,AO92:AO92,$AI$1),0)),0)),0)</f>
        <v>0</v>
      </c>
      <c r="BC93" s="1">
        <f>IFERROR(IF($AE93&gt;$AE92,VLOOKUP($AC93+AP$1,STOCK!$F$10:$AB$209,16,0),IF($AE93=$AE92,(IF(BC92&gt;=1,BC92-COUNTIFS($AE92:$AE92,$AC93,AP92:AP92,$AI$1),0)),0)),0)</f>
        <v>0</v>
      </c>
      <c r="BD93" s="1">
        <f>IFERROR(IF($AE93&gt;$AE92,VLOOKUP($AC93+AQ$1,STOCK!$F$10:$AB$209,16,0),IF($AE93=$AE92,(IF(BD92&gt;=1,BD92-COUNTIFS($AE92:$AE92,$AC93,AQ92:AQ92,$AI$1),0)),0)),0)</f>
        <v>0</v>
      </c>
      <c r="BE93" s="1">
        <f>IFERROR(IF($AE93&gt;$AE92,VLOOKUP($AC93+AR$1,STOCK!$F$10:$AB$209,16,0),IF($AE93=$AE92,(IF(BE92&gt;=1,BE92-COUNTIFS($AE92:$AE92,$AC93,AR92:AR92,$AI$1),0)),0)),0)</f>
        <v>0</v>
      </c>
      <c r="BF93" s="1">
        <f>IFERROR(IF($AE93&gt;$AE92,VLOOKUP($AC93+AS$1,STOCK!$F$10:$AB$209,16,0),IF($AE93=$AE92,(IF(BF92&gt;=1,BF92-COUNTIFS($AE92:$AE92,$AC93,AS92:AS92,$AI$1),0)),0)),0)</f>
        <v>0</v>
      </c>
      <c r="BG93" s="1">
        <f>IFERROR(IF($AE93&gt;$AE92,VLOOKUP($AC93+AT$1,STOCK!$F$10:$AB$209,16,0),IF($AE93=$AE92,(IF(BG92&gt;=1,BG92-COUNTIFS($AE92:$AE92,$AC93,AT92:AT92,$AI$1),0)),0)),0)</f>
        <v>0</v>
      </c>
      <c r="BH93" s="1">
        <f>IFERROR(IF($AE93&gt;$AE92,VLOOKUP($AC93+AU$1,STOCK!$F$10:$AB$209,16,0),IF($AE93=$AE92,(IF(BH92&gt;=1,BH92-COUNTIFS($AE92:$AE92,$AC93,AU92:AU92,$AI$1),0)),0)),0)</f>
        <v>0</v>
      </c>
      <c r="BI93" s="1">
        <f>IFERROR(IF($AE93&gt;$AE92,VLOOKUP($AC93+AV$1,STOCK!$F$10:$AB$209,16,0),IF($AE93=$AE92,(IF(BI92&gt;=1,BI92-COUNTIFS($AE92:$AE92,$AC93,AV92:AV92,$AI$1),0)),0)),0)</f>
        <v>0</v>
      </c>
      <c r="BJ93" s="1">
        <f>IFERROR(IF($AE93&gt;$AE92,VLOOKUP($AC93+AW$1,STOCK!$F$10:$AB$209,16,0),IF($AE93=$AE92,(IF(BJ92&gt;=1,BJ92-COUNTIFS($AE92:$AE92,$AC93,AW92:AW92,$AI$1),0)),0)),0)</f>
        <v>0</v>
      </c>
      <c r="BK93" s="1">
        <f>IFERROR(IF($AE93&gt;$AE92,VLOOKUP($AC93+AX$1,STOCK!$F$10:$AB$209,16,0),IF($AE93=$AE92,(IF(BK92&gt;=1,BK92-COUNTIFS($AE92:$AE92,$AC93,AX92:AX92,$AI$1),0)),0)),0)</f>
        <v>0</v>
      </c>
      <c r="BL93" s="1">
        <f>IFERROR(IF($AE93&gt;$AE92,VLOOKUP($AC93+AL$1,STOCK!$F$10:$AB$209,17,0),IF($AE93=$AE92,(IF(BL92&gt;=1,BL92-COUNTIFS($AE92:$AE92,$AC93,AL92:AL92,$AI$2),0)),0)),0)</f>
        <v>0</v>
      </c>
      <c r="BM93" s="1">
        <f>IFERROR(IF($AE93&gt;$AE92,VLOOKUP($AC93+AM$1,STOCK!$F$10:$AB$209,17,0),IF($AE93=$AE92,(IF(BM92&gt;=1,BM92-COUNTIFS($AE92:$AE92,$AC93,AM92:AM92,$AI$2),0)),0)),0)</f>
        <v>0</v>
      </c>
      <c r="BN93" s="1">
        <f>IFERROR(IF($AE93&gt;$AE92,VLOOKUP($AC93+AN$1,STOCK!$F$10:$AB$209,17,0),IF($AE93=$AE92,(IF(BN92&gt;=1,BN92-COUNTIFS($AE92:$AE92,$AC93,AN92:AN92,$AI$2),0)),0)),0)</f>
        <v>0</v>
      </c>
      <c r="BO93" s="1">
        <f>IFERROR(IF($AE93&gt;$AE92,VLOOKUP($AC93+AO$1,STOCK!$F$10:$AB$209,17,0),IF($AE93=$AE92,(IF(BO92&gt;=1,BO92-COUNTIFS($AE92:$AE92,$AC93,AO92:AO92,$AI$2),0)),0)),0)</f>
        <v>0</v>
      </c>
      <c r="BP93" s="1">
        <f>IFERROR(IF($AE93&gt;$AE92,VLOOKUP($AC93+AP$1,STOCK!$F$10:$AB$209,17,0),IF($AE93=$AE92,(IF(BP92&gt;=1,BP92-COUNTIFS($AE92:$AE92,$AC93,AP92:AP92,$AI$2),0)),0)),0)</f>
        <v>0</v>
      </c>
      <c r="BQ93" s="1">
        <f>IFERROR(IF($AE93&gt;$AE92,VLOOKUP($AC93+AQ$1,STOCK!$F$10:$AB$209,17,0),IF($AE93=$AE92,(IF(BQ92&gt;=1,BQ92-COUNTIFS($AE92:$AE92,$AC93,AQ92:AQ92,$AI$2),0)),0)),0)</f>
        <v>0</v>
      </c>
      <c r="BR93" s="1">
        <f>IFERROR(IF($AE93&gt;$AE92,VLOOKUP($AC93+AR$1,STOCK!$F$10:$AB$209,17,0),IF($AE93=$AE92,(IF(BR92&gt;=1,BR92-COUNTIFS($AE92:$AE92,$AC93,AR92:AR92,$AI$2),0)),0)),0)</f>
        <v>0</v>
      </c>
      <c r="BS93" s="1">
        <f>IFERROR(IF($AE93&gt;$AE92,VLOOKUP($AC93+AS$1,STOCK!$F$10:$AB$209,17,0),IF($AE93=$AE92,(IF(BS92&gt;=1,BS92-COUNTIFS($AE92:$AE92,$AC93,AS92:AS92,$AI$2),0)),0)),0)</f>
        <v>0</v>
      </c>
      <c r="BT93" s="1">
        <f>IFERROR(IF($AE93&gt;$AE92,VLOOKUP($AC93+AT$1,STOCK!$F$10:$AB$209,17,0),IF($AE93=$AE92,(IF(BT92&gt;=1,BT92-COUNTIFS($AE92:$AE92,$AC93,AT92:AT92,$AI$2),0)),0)),0)</f>
        <v>0</v>
      </c>
      <c r="BU93" s="1">
        <f>IFERROR(IF($AE93&gt;$AE92,VLOOKUP($AC93+AU$1,STOCK!$F$10:$AB$209,17,0),IF($AE93=$AE92,(IF(BU92&gt;=1,BU92-COUNTIFS($AE92:$AE92,$AC93,AU92:AU92,$AI$2),0)),0)),0)</f>
        <v>0</v>
      </c>
      <c r="BV93" s="1">
        <f>IFERROR(IF($AE93&gt;$AE92,VLOOKUP($AC93+AV$1,STOCK!$F$10:$AB$209,17,0),IF($AE93=$AE92,(IF(BV92&gt;=1,BV92-COUNTIFS($AE92:$AE92,$AC93,AV92:AV92,$AI$2),0)),0)),0)</f>
        <v>0</v>
      </c>
      <c r="BW93" s="1">
        <f>IFERROR(IF($AE93&gt;$AE92,VLOOKUP($AC93+AW$1,STOCK!$F$10:$AB$209,17,0),IF($AE93=$AE92,(IF(BW92&gt;=1,BW92-COUNTIFS($AE92:$AE92,$AC93,AW92:AW92,$AI$2),0)),0)),0)</f>
        <v>0</v>
      </c>
      <c r="BX93" s="1">
        <f>IFERROR(IF($AE93&gt;$AE92,VLOOKUP($AC93+AX$1,STOCK!$F$10:$AB$209,17,0),IF($AE93=$AE92,(IF(BX92&gt;=1,BX92-COUNTIFS($AE92:$AE92,$AC93,AX92:AX92,$AI$2),0)),0)),0)</f>
        <v>0</v>
      </c>
    </row>
    <row r="94" spans="4:76" ht="20.100000000000001" customHeight="1" x14ac:dyDescent="0.25">
      <c r="D94" s="1">
        <v>81</v>
      </c>
      <c r="E94" s="1">
        <f>IFERROR(IF($E$13&gt;=D94,SMALL(STUDENT!$O$8:$O$1507,$E$11+D94),0),0)</f>
        <v>0</v>
      </c>
      <c r="F94" s="10">
        <f t="shared" si="24"/>
        <v>0</v>
      </c>
      <c r="G94" s="10" t="str">
        <f>IFERROR(IF($F94&gt;=1,VLOOKUP($E94,STUDENT!$O$8:$Z$1507,3,0),""),"")</f>
        <v/>
      </c>
      <c r="H94" s="9" t="str">
        <f>IFERROR(IF($F94&gt;=1,VLOOKUP($E94,STUDENT!$O$8:$Z$1507,4,0),""),"")</f>
        <v/>
      </c>
      <c r="I94" s="20" t="str">
        <f t="shared" si="25"/>
        <v/>
      </c>
      <c r="J94" s="20" t="str">
        <f t="shared" si="25"/>
        <v/>
      </c>
      <c r="K94" s="20" t="str">
        <f t="shared" si="25"/>
        <v/>
      </c>
      <c r="L94" s="20" t="str">
        <f t="shared" si="25"/>
        <v/>
      </c>
      <c r="M94" s="20" t="str">
        <f t="shared" si="25"/>
        <v/>
      </c>
      <c r="N94" s="20" t="str">
        <f t="shared" si="25"/>
        <v/>
      </c>
      <c r="O94" s="20" t="str">
        <f t="shared" si="25"/>
        <v/>
      </c>
      <c r="P94" s="20" t="str">
        <f t="shared" si="25"/>
        <v/>
      </c>
      <c r="Q94" s="20" t="str">
        <f t="shared" si="25"/>
        <v/>
      </c>
      <c r="R94" s="20" t="str">
        <f t="shared" si="25"/>
        <v/>
      </c>
      <c r="S94" s="20" t="str">
        <f t="shared" si="25"/>
        <v/>
      </c>
      <c r="T94" s="20" t="str">
        <f t="shared" si="25"/>
        <v/>
      </c>
      <c r="U94" s="20" t="str">
        <f t="shared" ref="J94:U109" si="42">IFERROR(IF($F94&gt;=1,VLOOKUP($E94,$AG$14:$AX$1513,U$5,0),""),"")</f>
        <v/>
      </c>
      <c r="V94" s="21" t="str">
        <f>IFERROR(IF($F94&gt;=1,VLOOKUP($E94,STUDENT!$O$8:$Z$1507,12,0),""),"")</f>
        <v/>
      </c>
      <c r="W94" s="22"/>
      <c r="AC94" s="1">
        <f t="shared" si="26"/>
        <v>0</v>
      </c>
      <c r="AD94" s="1">
        <f>IFERROR(IF(LEN(AK94)&gt;=1,VLOOKUP(HLOOKUP(AK94,PROFILE!$K$5:$V$8,4,0),PROFILE!$F$1:$G$3,2,0),0),0)</f>
        <v>0</v>
      </c>
      <c r="AE94" s="1">
        <f t="shared" si="27"/>
        <v>0</v>
      </c>
      <c r="AF94" s="1">
        <v>81</v>
      </c>
      <c r="AG94" s="1">
        <f>IFERROR(IF($AG$12&gt;=AF94,SMALL(STUDENT!$O$8:$O$1507,$AG$11+AF94),0),0)</f>
        <v>0</v>
      </c>
      <c r="AH94" s="1">
        <f t="shared" si="28"/>
        <v>0</v>
      </c>
      <c r="AI94" s="1" t="str">
        <f>IFERROR(IF($AH94&gt;=1,VLOOKUP($AG94,STUDENT!$O$8:$Z$1507,3,0),""),"")</f>
        <v/>
      </c>
      <c r="AJ94" s="1" t="str">
        <f>IFERROR(IF($AH94&gt;=1,VLOOKUP($AG94,STUDENT!$O$8:$Z$1507,4,0),""),"")</f>
        <v/>
      </c>
      <c r="AK94" s="1" t="str">
        <f>IFERROR(IF($AH94&gt;=1,VLOOKUP($AG94,STUDENT!$O$8:$Z$1507,6,0),""),"")</f>
        <v/>
      </c>
      <c r="AL94" s="1" t="str">
        <f t="shared" si="29"/>
        <v/>
      </c>
      <c r="AM94" s="1" t="str">
        <f t="shared" si="30"/>
        <v/>
      </c>
      <c r="AN94" s="1" t="str">
        <f t="shared" si="31"/>
        <v/>
      </c>
      <c r="AO94" s="1" t="str">
        <f t="shared" si="32"/>
        <v/>
      </c>
      <c r="AP94" s="1" t="str">
        <f t="shared" si="33"/>
        <v/>
      </c>
      <c r="AQ94" s="1" t="str">
        <f t="shared" si="34"/>
        <v/>
      </c>
      <c r="AR94" s="1" t="str">
        <f t="shared" si="35"/>
        <v/>
      </c>
      <c r="AS94" s="1" t="str">
        <f t="shared" si="36"/>
        <v/>
      </c>
      <c r="AT94" s="1" t="str">
        <f t="shared" si="37"/>
        <v/>
      </c>
      <c r="AU94" s="1" t="str">
        <f t="shared" si="38"/>
        <v/>
      </c>
      <c r="AV94" s="1" t="str">
        <f t="shared" si="39"/>
        <v/>
      </c>
      <c r="AW94" s="1" t="str">
        <f t="shared" si="40"/>
        <v/>
      </c>
      <c r="AX94" s="1" t="str">
        <f t="shared" si="41"/>
        <v/>
      </c>
      <c r="AY94" s="1">
        <f>IFERROR(IF($AE94&gt;$AE93,VLOOKUP($AC94+AL$1,STOCK!$F$10:$AB$209,16,0),IF($AE94=$AE93,(IF(AY93&gt;=1,AY93-COUNTIFS($AE93:$AE93,$AC94,AL93:AL93,$AI$1),0)),0)),0)</f>
        <v>0</v>
      </c>
      <c r="AZ94" s="1">
        <f>IFERROR(IF($AE94&gt;$AE93,VLOOKUP($AC94+AM$1,STOCK!$F$10:$AB$209,16,0),IF($AE94=$AE93,(IF(AZ93&gt;=1,AZ93-COUNTIFS($AE93:$AE93,$AC94,AM93:AM93,$AI$1),0)),0)),0)</f>
        <v>0</v>
      </c>
      <c r="BA94" s="1">
        <f>IFERROR(IF($AE94&gt;$AE93,VLOOKUP($AC94+AN$1,STOCK!$F$10:$AB$209,16,0),IF($AE94=$AE93,(IF(BA93&gt;=1,BA93-COUNTIFS($AE93:$AE93,$AC94,AN93:AN93,$AI$1),0)),0)),0)</f>
        <v>0</v>
      </c>
      <c r="BB94" s="1">
        <f>IFERROR(IF($AE94&gt;$AE93,VLOOKUP($AC94+AO$1,STOCK!$F$10:$AB$209,16,0),IF($AE94=$AE93,(IF(BB93&gt;=1,BB93-COUNTIFS($AE93:$AE93,$AC94,AO93:AO93,$AI$1),0)),0)),0)</f>
        <v>0</v>
      </c>
      <c r="BC94" s="1">
        <f>IFERROR(IF($AE94&gt;$AE93,VLOOKUP($AC94+AP$1,STOCK!$F$10:$AB$209,16,0),IF($AE94=$AE93,(IF(BC93&gt;=1,BC93-COUNTIFS($AE93:$AE93,$AC94,AP93:AP93,$AI$1),0)),0)),0)</f>
        <v>0</v>
      </c>
      <c r="BD94" s="1">
        <f>IFERROR(IF($AE94&gt;$AE93,VLOOKUP($AC94+AQ$1,STOCK!$F$10:$AB$209,16,0),IF($AE94=$AE93,(IF(BD93&gt;=1,BD93-COUNTIFS($AE93:$AE93,$AC94,AQ93:AQ93,$AI$1),0)),0)),0)</f>
        <v>0</v>
      </c>
      <c r="BE94" s="1">
        <f>IFERROR(IF($AE94&gt;$AE93,VLOOKUP($AC94+AR$1,STOCK!$F$10:$AB$209,16,0),IF($AE94=$AE93,(IF(BE93&gt;=1,BE93-COUNTIFS($AE93:$AE93,$AC94,AR93:AR93,$AI$1),0)),0)),0)</f>
        <v>0</v>
      </c>
      <c r="BF94" s="1">
        <f>IFERROR(IF($AE94&gt;$AE93,VLOOKUP($AC94+AS$1,STOCK!$F$10:$AB$209,16,0),IF($AE94=$AE93,(IF(BF93&gt;=1,BF93-COUNTIFS($AE93:$AE93,$AC94,AS93:AS93,$AI$1),0)),0)),0)</f>
        <v>0</v>
      </c>
      <c r="BG94" s="1">
        <f>IFERROR(IF($AE94&gt;$AE93,VLOOKUP($AC94+AT$1,STOCK!$F$10:$AB$209,16,0),IF($AE94=$AE93,(IF(BG93&gt;=1,BG93-COUNTIFS($AE93:$AE93,$AC94,AT93:AT93,$AI$1),0)),0)),0)</f>
        <v>0</v>
      </c>
      <c r="BH94" s="1">
        <f>IFERROR(IF($AE94&gt;$AE93,VLOOKUP($AC94+AU$1,STOCK!$F$10:$AB$209,16,0),IF($AE94=$AE93,(IF(BH93&gt;=1,BH93-COUNTIFS($AE93:$AE93,$AC94,AU93:AU93,$AI$1),0)),0)),0)</f>
        <v>0</v>
      </c>
      <c r="BI94" s="1">
        <f>IFERROR(IF($AE94&gt;$AE93,VLOOKUP($AC94+AV$1,STOCK!$F$10:$AB$209,16,0),IF($AE94=$AE93,(IF(BI93&gt;=1,BI93-COUNTIFS($AE93:$AE93,$AC94,AV93:AV93,$AI$1),0)),0)),0)</f>
        <v>0</v>
      </c>
      <c r="BJ94" s="1">
        <f>IFERROR(IF($AE94&gt;$AE93,VLOOKUP($AC94+AW$1,STOCK!$F$10:$AB$209,16,0),IF($AE94=$AE93,(IF(BJ93&gt;=1,BJ93-COUNTIFS($AE93:$AE93,$AC94,AW93:AW93,$AI$1),0)),0)),0)</f>
        <v>0</v>
      </c>
      <c r="BK94" s="1">
        <f>IFERROR(IF($AE94&gt;$AE93,VLOOKUP($AC94+AX$1,STOCK!$F$10:$AB$209,16,0),IF($AE94=$AE93,(IF(BK93&gt;=1,BK93-COUNTIFS($AE93:$AE93,$AC94,AX93:AX93,$AI$1),0)),0)),0)</f>
        <v>0</v>
      </c>
      <c r="BL94" s="1">
        <f>IFERROR(IF($AE94&gt;$AE93,VLOOKUP($AC94+AL$1,STOCK!$F$10:$AB$209,17,0),IF($AE94=$AE93,(IF(BL93&gt;=1,BL93-COUNTIFS($AE93:$AE93,$AC94,AL93:AL93,$AI$2),0)),0)),0)</f>
        <v>0</v>
      </c>
      <c r="BM94" s="1">
        <f>IFERROR(IF($AE94&gt;$AE93,VLOOKUP($AC94+AM$1,STOCK!$F$10:$AB$209,17,0),IF($AE94=$AE93,(IF(BM93&gt;=1,BM93-COUNTIFS($AE93:$AE93,$AC94,AM93:AM93,$AI$2),0)),0)),0)</f>
        <v>0</v>
      </c>
      <c r="BN94" s="1">
        <f>IFERROR(IF($AE94&gt;$AE93,VLOOKUP($AC94+AN$1,STOCK!$F$10:$AB$209,17,0),IF($AE94=$AE93,(IF(BN93&gt;=1,BN93-COUNTIFS($AE93:$AE93,$AC94,AN93:AN93,$AI$2),0)),0)),0)</f>
        <v>0</v>
      </c>
      <c r="BO94" s="1">
        <f>IFERROR(IF($AE94&gt;$AE93,VLOOKUP($AC94+AO$1,STOCK!$F$10:$AB$209,17,0),IF($AE94=$AE93,(IF(BO93&gt;=1,BO93-COUNTIFS($AE93:$AE93,$AC94,AO93:AO93,$AI$2),0)),0)),0)</f>
        <v>0</v>
      </c>
      <c r="BP94" s="1">
        <f>IFERROR(IF($AE94&gt;$AE93,VLOOKUP($AC94+AP$1,STOCK!$F$10:$AB$209,17,0),IF($AE94=$AE93,(IF(BP93&gt;=1,BP93-COUNTIFS($AE93:$AE93,$AC94,AP93:AP93,$AI$2),0)),0)),0)</f>
        <v>0</v>
      </c>
      <c r="BQ94" s="1">
        <f>IFERROR(IF($AE94&gt;$AE93,VLOOKUP($AC94+AQ$1,STOCK!$F$10:$AB$209,17,0),IF($AE94=$AE93,(IF(BQ93&gt;=1,BQ93-COUNTIFS($AE93:$AE93,$AC94,AQ93:AQ93,$AI$2),0)),0)),0)</f>
        <v>0</v>
      </c>
      <c r="BR94" s="1">
        <f>IFERROR(IF($AE94&gt;$AE93,VLOOKUP($AC94+AR$1,STOCK!$F$10:$AB$209,17,0),IF($AE94=$AE93,(IF(BR93&gt;=1,BR93-COUNTIFS($AE93:$AE93,$AC94,AR93:AR93,$AI$2),0)),0)),0)</f>
        <v>0</v>
      </c>
      <c r="BS94" s="1">
        <f>IFERROR(IF($AE94&gt;$AE93,VLOOKUP($AC94+AS$1,STOCK!$F$10:$AB$209,17,0),IF($AE94=$AE93,(IF(BS93&gt;=1,BS93-COUNTIFS($AE93:$AE93,$AC94,AS93:AS93,$AI$2),0)),0)),0)</f>
        <v>0</v>
      </c>
      <c r="BT94" s="1">
        <f>IFERROR(IF($AE94&gt;$AE93,VLOOKUP($AC94+AT$1,STOCK!$F$10:$AB$209,17,0),IF($AE94=$AE93,(IF(BT93&gt;=1,BT93-COUNTIFS($AE93:$AE93,$AC94,AT93:AT93,$AI$2),0)),0)),0)</f>
        <v>0</v>
      </c>
      <c r="BU94" s="1">
        <f>IFERROR(IF($AE94&gt;$AE93,VLOOKUP($AC94+AU$1,STOCK!$F$10:$AB$209,17,0),IF($AE94=$AE93,(IF(BU93&gt;=1,BU93-COUNTIFS($AE93:$AE93,$AC94,AU93:AU93,$AI$2),0)),0)),0)</f>
        <v>0</v>
      </c>
      <c r="BV94" s="1">
        <f>IFERROR(IF($AE94&gt;$AE93,VLOOKUP($AC94+AV$1,STOCK!$F$10:$AB$209,17,0),IF($AE94=$AE93,(IF(BV93&gt;=1,BV93-COUNTIFS($AE93:$AE93,$AC94,AV93:AV93,$AI$2),0)),0)),0)</f>
        <v>0</v>
      </c>
      <c r="BW94" s="1">
        <f>IFERROR(IF($AE94&gt;$AE93,VLOOKUP($AC94+AW$1,STOCK!$F$10:$AB$209,17,0),IF($AE94=$AE93,(IF(BW93&gt;=1,BW93-COUNTIFS($AE93:$AE93,$AC94,AW93:AW93,$AI$2),0)),0)),0)</f>
        <v>0</v>
      </c>
      <c r="BX94" s="1">
        <f>IFERROR(IF($AE94&gt;$AE93,VLOOKUP($AC94+AX$1,STOCK!$F$10:$AB$209,17,0),IF($AE94=$AE93,(IF(BX93&gt;=1,BX93-COUNTIFS($AE93:$AE93,$AC94,AX93:AX93,$AI$2),0)),0)),0)</f>
        <v>0</v>
      </c>
    </row>
    <row r="95" spans="4:76" ht="20.100000000000001" customHeight="1" x14ac:dyDescent="0.25">
      <c r="D95" s="1">
        <v>82</v>
      </c>
      <c r="E95" s="1">
        <f>IFERROR(IF($E$13&gt;=D95,SMALL(STUDENT!$O$8:$O$1507,$E$11+D95),0),0)</f>
        <v>0</v>
      </c>
      <c r="F95" s="10">
        <f t="shared" si="24"/>
        <v>0</v>
      </c>
      <c r="G95" s="10" t="str">
        <f>IFERROR(IF($F95&gt;=1,VLOOKUP($E95,STUDENT!$O$8:$Z$1507,3,0),""),"")</f>
        <v/>
      </c>
      <c r="H95" s="9" t="str">
        <f>IFERROR(IF($F95&gt;=1,VLOOKUP($E95,STUDENT!$O$8:$Z$1507,4,0),""),"")</f>
        <v/>
      </c>
      <c r="I95" s="20" t="str">
        <f t="shared" si="25"/>
        <v/>
      </c>
      <c r="J95" s="20" t="str">
        <f t="shared" si="42"/>
        <v/>
      </c>
      <c r="K95" s="20" t="str">
        <f t="shared" si="42"/>
        <v/>
      </c>
      <c r="L95" s="20" t="str">
        <f t="shared" si="42"/>
        <v/>
      </c>
      <c r="M95" s="20" t="str">
        <f t="shared" si="42"/>
        <v/>
      </c>
      <c r="N95" s="20" t="str">
        <f t="shared" si="42"/>
        <v/>
      </c>
      <c r="O95" s="20" t="str">
        <f t="shared" si="42"/>
        <v/>
      </c>
      <c r="P95" s="20" t="str">
        <f t="shared" si="42"/>
        <v/>
      </c>
      <c r="Q95" s="20" t="str">
        <f t="shared" si="42"/>
        <v/>
      </c>
      <c r="R95" s="20" t="str">
        <f t="shared" si="42"/>
        <v/>
      </c>
      <c r="S95" s="20" t="str">
        <f t="shared" si="42"/>
        <v/>
      </c>
      <c r="T95" s="20" t="str">
        <f t="shared" si="42"/>
        <v/>
      </c>
      <c r="U95" s="20" t="str">
        <f t="shared" si="42"/>
        <v/>
      </c>
      <c r="V95" s="21" t="str">
        <f>IFERROR(IF($F95&gt;=1,VLOOKUP($E95,STUDENT!$O$8:$Z$1507,12,0),""),"")</f>
        <v/>
      </c>
      <c r="W95" s="22"/>
      <c r="AC95" s="1">
        <f t="shared" si="26"/>
        <v>0</v>
      </c>
      <c r="AD95" s="1">
        <f>IFERROR(IF(LEN(AK95)&gt;=1,VLOOKUP(HLOOKUP(AK95,PROFILE!$K$5:$V$8,4,0),PROFILE!$F$1:$G$3,2,0),0),0)</f>
        <v>0</v>
      </c>
      <c r="AE95" s="1">
        <f t="shared" si="27"/>
        <v>0</v>
      </c>
      <c r="AF95" s="1">
        <v>82</v>
      </c>
      <c r="AG95" s="1">
        <f>IFERROR(IF($AG$12&gt;=AF95,SMALL(STUDENT!$O$8:$O$1507,$AG$11+AF95),0),0)</f>
        <v>0</v>
      </c>
      <c r="AH95" s="1">
        <f t="shared" si="28"/>
        <v>0</v>
      </c>
      <c r="AI95" s="1" t="str">
        <f>IFERROR(IF($AH95&gt;=1,VLOOKUP($AG95,STUDENT!$O$8:$Z$1507,3,0),""),"")</f>
        <v/>
      </c>
      <c r="AJ95" s="1" t="str">
        <f>IFERROR(IF($AH95&gt;=1,VLOOKUP($AG95,STUDENT!$O$8:$Z$1507,4,0),""),"")</f>
        <v/>
      </c>
      <c r="AK95" s="1" t="str">
        <f>IFERROR(IF($AH95&gt;=1,VLOOKUP($AG95,STUDENT!$O$8:$Z$1507,6,0),""),"")</f>
        <v/>
      </c>
      <c r="AL95" s="1" t="str">
        <f t="shared" si="29"/>
        <v/>
      </c>
      <c r="AM95" s="1" t="str">
        <f t="shared" si="30"/>
        <v/>
      </c>
      <c r="AN95" s="1" t="str">
        <f t="shared" si="31"/>
        <v/>
      </c>
      <c r="AO95" s="1" t="str">
        <f t="shared" si="32"/>
        <v/>
      </c>
      <c r="AP95" s="1" t="str">
        <f t="shared" si="33"/>
        <v/>
      </c>
      <c r="AQ95" s="1" t="str">
        <f t="shared" si="34"/>
        <v/>
      </c>
      <c r="AR95" s="1" t="str">
        <f t="shared" si="35"/>
        <v/>
      </c>
      <c r="AS95" s="1" t="str">
        <f t="shared" si="36"/>
        <v/>
      </c>
      <c r="AT95" s="1" t="str">
        <f t="shared" si="37"/>
        <v/>
      </c>
      <c r="AU95" s="1" t="str">
        <f t="shared" si="38"/>
        <v/>
      </c>
      <c r="AV95" s="1" t="str">
        <f t="shared" si="39"/>
        <v/>
      </c>
      <c r="AW95" s="1" t="str">
        <f t="shared" si="40"/>
        <v/>
      </c>
      <c r="AX95" s="1" t="str">
        <f t="shared" si="41"/>
        <v/>
      </c>
      <c r="AY95" s="1">
        <f>IFERROR(IF($AE95&gt;$AE94,VLOOKUP($AC95+AL$1,STOCK!$F$10:$AB$209,16,0),IF($AE95=$AE94,(IF(AY94&gt;=1,AY94-COUNTIFS($AE94:$AE94,$AC95,AL94:AL94,$AI$1),0)),0)),0)</f>
        <v>0</v>
      </c>
      <c r="AZ95" s="1">
        <f>IFERROR(IF($AE95&gt;$AE94,VLOOKUP($AC95+AM$1,STOCK!$F$10:$AB$209,16,0),IF($AE95=$AE94,(IF(AZ94&gt;=1,AZ94-COUNTIFS($AE94:$AE94,$AC95,AM94:AM94,$AI$1),0)),0)),0)</f>
        <v>0</v>
      </c>
      <c r="BA95" s="1">
        <f>IFERROR(IF($AE95&gt;$AE94,VLOOKUP($AC95+AN$1,STOCK!$F$10:$AB$209,16,0),IF($AE95=$AE94,(IF(BA94&gt;=1,BA94-COUNTIFS($AE94:$AE94,$AC95,AN94:AN94,$AI$1),0)),0)),0)</f>
        <v>0</v>
      </c>
      <c r="BB95" s="1">
        <f>IFERROR(IF($AE95&gt;$AE94,VLOOKUP($AC95+AO$1,STOCK!$F$10:$AB$209,16,0),IF($AE95=$AE94,(IF(BB94&gt;=1,BB94-COUNTIFS($AE94:$AE94,$AC95,AO94:AO94,$AI$1),0)),0)),0)</f>
        <v>0</v>
      </c>
      <c r="BC95" s="1">
        <f>IFERROR(IF($AE95&gt;$AE94,VLOOKUP($AC95+AP$1,STOCK!$F$10:$AB$209,16,0),IF($AE95=$AE94,(IF(BC94&gt;=1,BC94-COUNTIFS($AE94:$AE94,$AC95,AP94:AP94,$AI$1),0)),0)),0)</f>
        <v>0</v>
      </c>
      <c r="BD95" s="1">
        <f>IFERROR(IF($AE95&gt;$AE94,VLOOKUP($AC95+AQ$1,STOCK!$F$10:$AB$209,16,0),IF($AE95=$AE94,(IF(BD94&gt;=1,BD94-COUNTIFS($AE94:$AE94,$AC95,AQ94:AQ94,$AI$1),0)),0)),0)</f>
        <v>0</v>
      </c>
      <c r="BE95" s="1">
        <f>IFERROR(IF($AE95&gt;$AE94,VLOOKUP($AC95+AR$1,STOCK!$F$10:$AB$209,16,0),IF($AE95=$AE94,(IF(BE94&gt;=1,BE94-COUNTIFS($AE94:$AE94,$AC95,AR94:AR94,$AI$1),0)),0)),0)</f>
        <v>0</v>
      </c>
      <c r="BF95" s="1">
        <f>IFERROR(IF($AE95&gt;$AE94,VLOOKUP($AC95+AS$1,STOCK!$F$10:$AB$209,16,0),IF($AE95=$AE94,(IF(BF94&gt;=1,BF94-COUNTIFS($AE94:$AE94,$AC95,AS94:AS94,$AI$1),0)),0)),0)</f>
        <v>0</v>
      </c>
      <c r="BG95" s="1">
        <f>IFERROR(IF($AE95&gt;$AE94,VLOOKUP($AC95+AT$1,STOCK!$F$10:$AB$209,16,0),IF($AE95=$AE94,(IF(BG94&gt;=1,BG94-COUNTIFS($AE94:$AE94,$AC95,AT94:AT94,$AI$1),0)),0)),0)</f>
        <v>0</v>
      </c>
      <c r="BH95" s="1">
        <f>IFERROR(IF($AE95&gt;$AE94,VLOOKUP($AC95+AU$1,STOCK!$F$10:$AB$209,16,0),IF($AE95=$AE94,(IF(BH94&gt;=1,BH94-COUNTIFS($AE94:$AE94,$AC95,AU94:AU94,$AI$1),0)),0)),0)</f>
        <v>0</v>
      </c>
      <c r="BI95" s="1">
        <f>IFERROR(IF($AE95&gt;$AE94,VLOOKUP($AC95+AV$1,STOCK!$F$10:$AB$209,16,0),IF($AE95=$AE94,(IF(BI94&gt;=1,BI94-COUNTIFS($AE94:$AE94,$AC95,AV94:AV94,$AI$1),0)),0)),0)</f>
        <v>0</v>
      </c>
      <c r="BJ95" s="1">
        <f>IFERROR(IF($AE95&gt;$AE94,VLOOKUP($AC95+AW$1,STOCK!$F$10:$AB$209,16,0),IF($AE95=$AE94,(IF(BJ94&gt;=1,BJ94-COUNTIFS($AE94:$AE94,$AC95,AW94:AW94,$AI$1),0)),0)),0)</f>
        <v>0</v>
      </c>
      <c r="BK95" s="1">
        <f>IFERROR(IF($AE95&gt;$AE94,VLOOKUP($AC95+AX$1,STOCK!$F$10:$AB$209,16,0),IF($AE95=$AE94,(IF(BK94&gt;=1,BK94-COUNTIFS($AE94:$AE94,$AC95,AX94:AX94,$AI$1),0)),0)),0)</f>
        <v>0</v>
      </c>
      <c r="BL95" s="1">
        <f>IFERROR(IF($AE95&gt;$AE94,VLOOKUP($AC95+AL$1,STOCK!$F$10:$AB$209,17,0),IF($AE95=$AE94,(IF(BL94&gt;=1,BL94-COUNTIFS($AE94:$AE94,$AC95,AL94:AL94,$AI$2),0)),0)),0)</f>
        <v>0</v>
      </c>
      <c r="BM95" s="1">
        <f>IFERROR(IF($AE95&gt;$AE94,VLOOKUP($AC95+AM$1,STOCK!$F$10:$AB$209,17,0),IF($AE95=$AE94,(IF(BM94&gt;=1,BM94-COUNTIFS($AE94:$AE94,$AC95,AM94:AM94,$AI$2),0)),0)),0)</f>
        <v>0</v>
      </c>
      <c r="BN95" s="1">
        <f>IFERROR(IF($AE95&gt;$AE94,VLOOKUP($AC95+AN$1,STOCK!$F$10:$AB$209,17,0),IF($AE95=$AE94,(IF(BN94&gt;=1,BN94-COUNTIFS($AE94:$AE94,$AC95,AN94:AN94,$AI$2),0)),0)),0)</f>
        <v>0</v>
      </c>
      <c r="BO95" s="1">
        <f>IFERROR(IF($AE95&gt;$AE94,VLOOKUP($AC95+AO$1,STOCK!$F$10:$AB$209,17,0),IF($AE95=$AE94,(IF(BO94&gt;=1,BO94-COUNTIFS($AE94:$AE94,$AC95,AO94:AO94,$AI$2),0)),0)),0)</f>
        <v>0</v>
      </c>
      <c r="BP95" s="1">
        <f>IFERROR(IF($AE95&gt;$AE94,VLOOKUP($AC95+AP$1,STOCK!$F$10:$AB$209,17,0),IF($AE95=$AE94,(IF(BP94&gt;=1,BP94-COUNTIFS($AE94:$AE94,$AC95,AP94:AP94,$AI$2),0)),0)),0)</f>
        <v>0</v>
      </c>
      <c r="BQ95" s="1">
        <f>IFERROR(IF($AE95&gt;$AE94,VLOOKUP($AC95+AQ$1,STOCK!$F$10:$AB$209,17,0),IF($AE95=$AE94,(IF(BQ94&gt;=1,BQ94-COUNTIFS($AE94:$AE94,$AC95,AQ94:AQ94,$AI$2),0)),0)),0)</f>
        <v>0</v>
      </c>
      <c r="BR95" s="1">
        <f>IFERROR(IF($AE95&gt;$AE94,VLOOKUP($AC95+AR$1,STOCK!$F$10:$AB$209,17,0),IF($AE95=$AE94,(IF(BR94&gt;=1,BR94-COUNTIFS($AE94:$AE94,$AC95,AR94:AR94,$AI$2),0)),0)),0)</f>
        <v>0</v>
      </c>
      <c r="BS95" s="1">
        <f>IFERROR(IF($AE95&gt;$AE94,VLOOKUP($AC95+AS$1,STOCK!$F$10:$AB$209,17,0),IF($AE95=$AE94,(IF(BS94&gt;=1,BS94-COUNTIFS($AE94:$AE94,$AC95,AS94:AS94,$AI$2),0)),0)),0)</f>
        <v>0</v>
      </c>
      <c r="BT95" s="1">
        <f>IFERROR(IF($AE95&gt;$AE94,VLOOKUP($AC95+AT$1,STOCK!$F$10:$AB$209,17,0),IF($AE95=$AE94,(IF(BT94&gt;=1,BT94-COUNTIFS($AE94:$AE94,$AC95,AT94:AT94,$AI$2),0)),0)),0)</f>
        <v>0</v>
      </c>
      <c r="BU95" s="1">
        <f>IFERROR(IF($AE95&gt;$AE94,VLOOKUP($AC95+AU$1,STOCK!$F$10:$AB$209,17,0),IF($AE95=$AE94,(IF(BU94&gt;=1,BU94-COUNTIFS($AE94:$AE94,$AC95,AU94:AU94,$AI$2),0)),0)),0)</f>
        <v>0</v>
      </c>
      <c r="BV95" s="1">
        <f>IFERROR(IF($AE95&gt;$AE94,VLOOKUP($AC95+AV$1,STOCK!$F$10:$AB$209,17,0),IF($AE95=$AE94,(IF(BV94&gt;=1,BV94-COUNTIFS($AE94:$AE94,$AC95,AV94:AV94,$AI$2),0)),0)),0)</f>
        <v>0</v>
      </c>
      <c r="BW95" s="1">
        <f>IFERROR(IF($AE95&gt;$AE94,VLOOKUP($AC95+AW$1,STOCK!$F$10:$AB$209,17,0),IF($AE95=$AE94,(IF(BW94&gt;=1,BW94-COUNTIFS($AE94:$AE94,$AC95,AW94:AW94,$AI$2),0)),0)),0)</f>
        <v>0</v>
      </c>
      <c r="BX95" s="1">
        <f>IFERROR(IF($AE95&gt;$AE94,VLOOKUP($AC95+AX$1,STOCK!$F$10:$AB$209,17,0),IF($AE95=$AE94,(IF(BX94&gt;=1,BX94-COUNTIFS($AE94:$AE94,$AC95,AX94:AX94,$AI$2),0)),0)),0)</f>
        <v>0</v>
      </c>
    </row>
    <row r="96" spans="4:76" ht="20.100000000000001" customHeight="1" x14ac:dyDescent="0.25">
      <c r="D96" s="1">
        <v>83</v>
      </c>
      <c r="E96" s="1">
        <f>IFERROR(IF($E$13&gt;=D96,SMALL(STUDENT!$O$8:$O$1507,$E$11+D96),0),0)</f>
        <v>0</v>
      </c>
      <c r="F96" s="10">
        <f t="shared" si="24"/>
        <v>0</v>
      </c>
      <c r="G96" s="10" t="str">
        <f>IFERROR(IF($F96&gt;=1,VLOOKUP($E96,STUDENT!$O$8:$Z$1507,3,0),""),"")</f>
        <v/>
      </c>
      <c r="H96" s="9" t="str">
        <f>IFERROR(IF($F96&gt;=1,VLOOKUP($E96,STUDENT!$O$8:$Z$1507,4,0),""),"")</f>
        <v/>
      </c>
      <c r="I96" s="20" t="str">
        <f t="shared" si="25"/>
        <v/>
      </c>
      <c r="J96" s="20" t="str">
        <f t="shared" si="42"/>
        <v/>
      </c>
      <c r="K96" s="20" t="str">
        <f t="shared" si="42"/>
        <v/>
      </c>
      <c r="L96" s="20" t="str">
        <f t="shared" si="42"/>
        <v/>
      </c>
      <c r="M96" s="20" t="str">
        <f t="shared" si="42"/>
        <v/>
      </c>
      <c r="N96" s="20" t="str">
        <f t="shared" si="42"/>
        <v/>
      </c>
      <c r="O96" s="20" t="str">
        <f t="shared" si="42"/>
        <v/>
      </c>
      <c r="P96" s="20" t="str">
        <f t="shared" si="42"/>
        <v/>
      </c>
      <c r="Q96" s="20" t="str">
        <f t="shared" si="42"/>
        <v/>
      </c>
      <c r="R96" s="20" t="str">
        <f t="shared" si="42"/>
        <v/>
      </c>
      <c r="S96" s="20" t="str">
        <f t="shared" si="42"/>
        <v/>
      </c>
      <c r="T96" s="20" t="str">
        <f t="shared" si="42"/>
        <v/>
      </c>
      <c r="U96" s="20" t="str">
        <f t="shared" si="42"/>
        <v/>
      </c>
      <c r="V96" s="21" t="str">
        <f>IFERROR(IF($F96&gt;=1,VLOOKUP($E96,STUDENT!$O$8:$Z$1507,12,0),""),"")</f>
        <v/>
      </c>
      <c r="W96" s="22"/>
      <c r="AC96" s="1">
        <f t="shared" si="26"/>
        <v>0</v>
      </c>
      <c r="AD96" s="1">
        <f>IFERROR(IF(LEN(AK96)&gt;=1,VLOOKUP(HLOOKUP(AK96,PROFILE!$K$5:$V$8,4,0),PROFILE!$F$1:$G$3,2,0),0),0)</f>
        <v>0</v>
      </c>
      <c r="AE96" s="1">
        <f t="shared" si="27"/>
        <v>0</v>
      </c>
      <c r="AF96" s="1">
        <v>83</v>
      </c>
      <c r="AG96" s="1">
        <f>IFERROR(IF($AG$12&gt;=AF96,SMALL(STUDENT!$O$8:$O$1507,$AG$11+AF96),0),0)</f>
        <v>0</v>
      </c>
      <c r="AH96" s="1">
        <f t="shared" si="28"/>
        <v>0</v>
      </c>
      <c r="AI96" s="1" t="str">
        <f>IFERROR(IF($AH96&gt;=1,VLOOKUP($AG96,STUDENT!$O$8:$Z$1507,3,0),""),"")</f>
        <v/>
      </c>
      <c r="AJ96" s="1" t="str">
        <f>IFERROR(IF($AH96&gt;=1,VLOOKUP($AG96,STUDENT!$O$8:$Z$1507,4,0),""),"")</f>
        <v/>
      </c>
      <c r="AK96" s="1" t="str">
        <f>IFERROR(IF($AH96&gt;=1,VLOOKUP($AG96,STUDENT!$O$8:$Z$1507,6,0),""),"")</f>
        <v/>
      </c>
      <c r="AL96" s="1" t="str">
        <f t="shared" si="29"/>
        <v/>
      </c>
      <c r="AM96" s="1" t="str">
        <f t="shared" si="30"/>
        <v/>
      </c>
      <c r="AN96" s="1" t="str">
        <f t="shared" si="31"/>
        <v/>
      </c>
      <c r="AO96" s="1" t="str">
        <f t="shared" si="32"/>
        <v/>
      </c>
      <c r="AP96" s="1" t="str">
        <f t="shared" si="33"/>
        <v/>
      </c>
      <c r="AQ96" s="1" t="str">
        <f t="shared" si="34"/>
        <v/>
      </c>
      <c r="AR96" s="1" t="str">
        <f t="shared" si="35"/>
        <v/>
      </c>
      <c r="AS96" s="1" t="str">
        <f t="shared" si="36"/>
        <v/>
      </c>
      <c r="AT96" s="1" t="str">
        <f t="shared" si="37"/>
        <v/>
      </c>
      <c r="AU96" s="1" t="str">
        <f t="shared" si="38"/>
        <v/>
      </c>
      <c r="AV96" s="1" t="str">
        <f t="shared" si="39"/>
        <v/>
      </c>
      <c r="AW96" s="1" t="str">
        <f t="shared" si="40"/>
        <v/>
      </c>
      <c r="AX96" s="1" t="str">
        <f t="shared" si="41"/>
        <v/>
      </c>
      <c r="AY96" s="1">
        <f>IFERROR(IF($AE96&gt;$AE95,VLOOKUP($AC96+AL$1,STOCK!$F$10:$AB$209,16,0),IF($AE96=$AE95,(IF(AY95&gt;=1,AY95-COUNTIFS($AE95:$AE95,$AC96,AL95:AL95,$AI$1),0)),0)),0)</f>
        <v>0</v>
      </c>
      <c r="AZ96" s="1">
        <f>IFERROR(IF($AE96&gt;$AE95,VLOOKUP($AC96+AM$1,STOCK!$F$10:$AB$209,16,0),IF($AE96=$AE95,(IF(AZ95&gt;=1,AZ95-COUNTIFS($AE95:$AE95,$AC96,AM95:AM95,$AI$1),0)),0)),0)</f>
        <v>0</v>
      </c>
      <c r="BA96" s="1">
        <f>IFERROR(IF($AE96&gt;$AE95,VLOOKUP($AC96+AN$1,STOCK!$F$10:$AB$209,16,0),IF($AE96=$AE95,(IF(BA95&gt;=1,BA95-COUNTIFS($AE95:$AE95,$AC96,AN95:AN95,$AI$1),0)),0)),0)</f>
        <v>0</v>
      </c>
      <c r="BB96" s="1">
        <f>IFERROR(IF($AE96&gt;$AE95,VLOOKUP($AC96+AO$1,STOCK!$F$10:$AB$209,16,0),IF($AE96=$AE95,(IF(BB95&gt;=1,BB95-COUNTIFS($AE95:$AE95,$AC96,AO95:AO95,$AI$1),0)),0)),0)</f>
        <v>0</v>
      </c>
      <c r="BC96" s="1">
        <f>IFERROR(IF($AE96&gt;$AE95,VLOOKUP($AC96+AP$1,STOCK!$F$10:$AB$209,16,0),IF($AE96=$AE95,(IF(BC95&gt;=1,BC95-COUNTIFS($AE95:$AE95,$AC96,AP95:AP95,$AI$1),0)),0)),0)</f>
        <v>0</v>
      </c>
      <c r="BD96" s="1">
        <f>IFERROR(IF($AE96&gt;$AE95,VLOOKUP($AC96+AQ$1,STOCK!$F$10:$AB$209,16,0),IF($AE96=$AE95,(IF(BD95&gt;=1,BD95-COUNTIFS($AE95:$AE95,$AC96,AQ95:AQ95,$AI$1),0)),0)),0)</f>
        <v>0</v>
      </c>
      <c r="BE96" s="1">
        <f>IFERROR(IF($AE96&gt;$AE95,VLOOKUP($AC96+AR$1,STOCK!$F$10:$AB$209,16,0),IF($AE96=$AE95,(IF(BE95&gt;=1,BE95-COUNTIFS($AE95:$AE95,$AC96,AR95:AR95,$AI$1),0)),0)),0)</f>
        <v>0</v>
      </c>
      <c r="BF96" s="1">
        <f>IFERROR(IF($AE96&gt;$AE95,VLOOKUP($AC96+AS$1,STOCK!$F$10:$AB$209,16,0),IF($AE96=$AE95,(IF(BF95&gt;=1,BF95-COUNTIFS($AE95:$AE95,$AC96,AS95:AS95,$AI$1),0)),0)),0)</f>
        <v>0</v>
      </c>
      <c r="BG96" s="1">
        <f>IFERROR(IF($AE96&gt;$AE95,VLOOKUP($AC96+AT$1,STOCK!$F$10:$AB$209,16,0),IF($AE96=$AE95,(IF(BG95&gt;=1,BG95-COUNTIFS($AE95:$AE95,$AC96,AT95:AT95,$AI$1),0)),0)),0)</f>
        <v>0</v>
      </c>
      <c r="BH96" s="1">
        <f>IFERROR(IF($AE96&gt;$AE95,VLOOKUP($AC96+AU$1,STOCK!$F$10:$AB$209,16,0),IF($AE96=$AE95,(IF(BH95&gt;=1,BH95-COUNTIFS($AE95:$AE95,$AC96,AU95:AU95,$AI$1),0)),0)),0)</f>
        <v>0</v>
      </c>
      <c r="BI96" s="1">
        <f>IFERROR(IF($AE96&gt;$AE95,VLOOKUP($AC96+AV$1,STOCK!$F$10:$AB$209,16,0),IF($AE96=$AE95,(IF(BI95&gt;=1,BI95-COUNTIFS($AE95:$AE95,$AC96,AV95:AV95,$AI$1),0)),0)),0)</f>
        <v>0</v>
      </c>
      <c r="BJ96" s="1">
        <f>IFERROR(IF($AE96&gt;$AE95,VLOOKUP($AC96+AW$1,STOCK!$F$10:$AB$209,16,0),IF($AE96=$AE95,(IF(BJ95&gt;=1,BJ95-COUNTIFS($AE95:$AE95,$AC96,AW95:AW95,$AI$1),0)),0)),0)</f>
        <v>0</v>
      </c>
      <c r="BK96" s="1">
        <f>IFERROR(IF($AE96&gt;$AE95,VLOOKUP($AC96+AX$1,STOCK!$F$10:$AB$209,16,0),IF($AE96=$AE95,(IF(BK95&gt;=1,BK95-COUNTIFS($AE95:$AE95,$AC96,AX95:AX95,$AI$1),0)),0)),0)</f>
        <v>0</v>
      </c>
      <c r="BL96" s="1">
        <f>IFERROR(IF($AE96&gt;$AE95,VLOOKUP($AC96+AL$1,STOCK!$F$10:$AB$209,17,0),IF($AE96=$AE95,(IF(BL95&gt;=1,BL95-COUNTIFS($AE95:$AE95,$AC96,AL95:AL95,$AI$2),0)),0)),0)</f>
        <v>0</v>
      </c>
      <c r="BM96" s="1">
        <f>IFERROR(IF($AE96&gt;$AE95,VLOOKUP($AC96+AM$1,STOCK!$F$10:$AB$209,17,0),IF($AE96=$AE95,(IF(BM95&gt;=1,BM95-COUNTIFS($AE95:$AE95,$AC96,AM95:AM95,$AI$2),0)),0)),0)</f>
        <v>0</v>
      </c>
      <c r="BN96" s="1">
        <f>IFERROR(IF($AE96&gt;$AE95,VLOOKUP($AC96+AN$1,STOCK!$F$10:$AB$209,17,0),IF($AE96=$AE95,(IF(BN95&gt;=1,BN95-COUNTIFS($AE95:$AE95,$AC96,AN95:AN95,$AI$2),0)),0)),0)</f>
        <v>0</v>
      </c>
      <c r="BO96" s="1">
        <f>IFERROR(IF($AE96&gt;$AE95,VLOOKUP($AC96+AO$1,STOCK!$F$10:$AB$209,17,0),IF($AE96=$AE95,(IF(BO95&gt;=1,BO95-COUNTIFS($AE95:$AE95,$AC96,AO95:AO95,$AI$2),0)),0)),0)</f>
        <v>0</v>
      </c>
      <c r="BP96" s="1">
        <f>IFERROR(IF($AE96&gt;$AE95,VLOOKUP($AC96+AP$1,STOCK!$F$10:$AB$209,17,0),IF($AE96=$AE95,(IF(BP95&gt;=1,BP95-COUNTIFS($AE95:$AE95,$AC96,AP95:AP95,$AI$2),0)),0)),0)</f>
        <v>0</v>
      </c>
      <c r="BQ96" s="1">
        <f>IFERROR(IF($AE96&gt;$AE95,VLOOKUP($AC96+AQ$1,STOCK!$F$10:$AB$209,17,0),IF($AE96=$AE95,(IF(BQ95&gt;=1,BQ95-COUNTIFS($AE95:$AE95,$AC96,AQ95:AQ95,$AI$2),0)),0)),0)</f>
        <v>0</v>
      </c>
      <c r="BR96" s="1">
        <f>IFERROR(IF($AE96&gt;$AE95,VLOOKUP($AC96+AR$1,STOCK!$F$10:$AB$209,17,0),IF($AE96=$AE95,(IF(BR95&gt;=1,BR95-COUNTIFS($AE95:$AE95,$AC96,AR95:AR95,$AI$2),0)),0)),0)</f>
        <v>0</v>
      </c>
      <c r="BS96" s="1">
        <f>IFERROR(IF($AE96&gt;$AE95,VLOOKUP($AC96+AS$1,STOCK!$F$10:$AB$209,17,0),IF($AE96=$AE95,(IF(BS95&gt;=1,BS95-COUNTIFS($AE95:$AE95,$AC96,AS95:AS95,$AI$2),0)),0)),0)</f>
        <v>0</v>
      </c>
      <c r="BT96" s="1">
        <f>IFERROR(IF($AE96&gt;$AE95,VLOOKUP($AC96+AT$1,STOCK!$F$10:$AB$209,17,0),IF($AE96=$AE95,(IF(BT95&gt;=1,BT95-COUNTIFS($AE95:$AE95,$AC96,AT95:AT95,$AI$2),0)),0)),0)</f>
        <v>0</v>
      </c>
      <c r="BU96" s="1">
        <f>IFERROR(IF($AE96&gt;$AE95,VLOOKUP($AC96+AU$1,STOCK!$F$10:$AB$209,17,0),IF($AE96=$AE95,(IF(BU95&gt;=1,BU95-COUNTIFS($AE95:$AE95,$AC96,AU95:AU95,$AI$2),0)),0)),0)</f>
        <v>0</v>
      </c>
      <c r="BV96" s="1">
        <f>IFERROR(IF($AE96&gt;$AE95,VLOOKUP($AC96+AV$1,STOCK!$F$10:$AB$209,17,0),IF($AE96=$AE95,(IF(BV95&gt;=1,BV95-COUNTIFS($AE95:$AE95,$AC96,AV95:AV95,$AI$2),0)),0)),0)</f>
        <v>0</v>
      </c>
      <c r="BW96" s="1">
        <f>IFERROR(IF($AE96&gt;$AE95,VLOOKUP($AC96+AW$1,STOCK!$F$10:$AB$209,17,0),IF($AE96=$AE95,(IF(BW95&gt;=1,BW95-COUNTIFS($AE95:$AE95,$AC96,AW95:AW95,$AI$2),0)),0)),0)</f>
        <v>0</v>
      </c>
      <c r="BX96" s="1">
        <f>IFERROR(IF($AE96&gt;$AE95,VLOOKUP($AC96+AX$1,STOCK!$F$10:$AB$209,17,0),IF($AE96=$AE95,(IF(BX95&gt;=1,BX95-COUNTIFS($AE95:$AE95,$AC96,AX95:AX95,$AI$2),0)),0)),0)</f>
        <v>0</v>
      </c>
    </row>
    <row r="97" spans="4:76" ht="20.100000000000001" customHeight="1" x14ac:dyDescent="0.25">
      <c r="D97" s="1">
        <v>84</v>
      </c>
      <c r="E97" s="1">
        <f>IFERROR(IF($E$13&gt;=D97,SMALL(STUDENT!$O$8:$O$1507,$E$11+D97),0),0)</f>
        <v>0</v>
      </c>
      <c r="F97" s="10">
        <f t="shared" si="24"/>
        <v>0</v>
      </c>
      <c r="G97" s="10" t="str">
        <f>IFERROR(IF($F97&gt;=1,VLOOKUP($E97,STUDENT!$O$8:$Z$1507,3,0),""),"")</f>
        <v/>
      </c>
      <c r="H97" s="9" t="str">
        <f>IFERROR(IF($F97&gt;=1,VLOOKUP($E97,STUDENT!$O$8:$Z$1507,4,0),""),"")</f>
        <v/>
      </c>
      <c r="I97" s="20" t="str">
        <f t="shared" si="25"/>
        <v/>
      </c>
      <c r="J97" s="20" t="str">
        <f t="shared" si="42"/>
        <v/>
      </c>
      <c r="K97" s="20" t="str">
        <f t="shared" si="42"/>
        <v/>
      </c>
      <c r="L97" s="20" t="str">
        <f t="shared" si="42"/>
        <v/>
      </c>
      <c r="M97" s="20" t="str">
        <f t="shared" si="42"/>
        <v/>
      </c>
      <c r="N97" s="20" t="str">
        <f t="shared" si="42"/>
        <v/>
      </c>
      <c r="O97" s="20" t="str">
        <f t="shared" si="42"/>
        <v/>
      </c>
      <c r="P97" s="20" t="str">
        <f t="shared" si="42"/>
        <v/>
      </c>
      <c r="Q97" s="20" t="str">
        <f t="shared" si="42"/>
        <v/>
      </c>
      <c r="R97" s="20" t="str">
        <f t="shared" si="42"/>
        <v/>
      </c>
      <c r="S97" s="20" t="str">
        <f t="shared" si="42"/>
        <v/>
      </c>
      <c r="T97" s="20" t="str">
        <f t="shared" si="42"/>
        <v/>
      </c>
      <c r="U97" s="20" t="str">
        <f t="shared" si="42"/>
        <v/>
      </c>
      <c r="V97" s="21" t="str">
        <f>IFERROR(IF($F97&gt;=1,VLOOKUP($E97,STUDENT!$O$8:$Z$1507,12,0),""),"")</f>
        <v/>
      </c>
      <c r="W97" s="22"/>
      <c r="AC97" s="1">
        <f t="shared" si="26"/>
        <v>0</v>
      </c>
      <c r="AD97" s="1">
        <f>IFERROR(IF(LEN(AK97)&gt;=1,VLOOKUP(HLOOKUP(AK97,PROFILE!$K$5:$V$8,4,0),PROFILE!$F$1:$G$3,2,0),0),0)</f>
        <v>0</v>
      </c>
      <c r="AE97" s="1">
        <f t="shared" si="27"/>
        <v>0</v>
      </c>
      <c r="AF97" s="1">
        <v>84</v>
      </c>
      <c r="AG97" s="1">
        <f>IFERROR(IF($AG$12&gt;=AF97,SMALL(STUDENT!$O$8:$O$1507,$AG$11+AF97),0),0)</f>
        <v>0</v>
      </c>
      <c r="AH97" s="1">
        <f t="shared" si="28"/>
        <v>0</v>
      </c>
      <c r="AI97" s="1" t="str">
        <f>IFERROR(IF($AH97&gt;=1,VLOOKUP($AG97,STUDENT!$O$8:$Z$1507,3,0),""),"")</f>
        <v/>
      </c>
      <c r="AJ97" s="1" t="str">
        <f>IFERROR(IF($AH97&gt;=1,VLOOKUP($AG97,STUDENT!$O$8:$Z$1507,4,0),""),"")</f>
        <v/>
      </c>
      <c r="AK97" s="1" t="str">
        <f>IFERROR(IF($AH97&gt;=1,VLOOKUP($AG97,STUDENT!$O$8:$Z$1507,6,0),""),"")</f>
        <v/>
      </c>
      <c r="AL97" s="1" t="str">
        <f t="shared" si="29"/>
        <v/>
      </c>
      <c r="AM97" s="1" t="str">
        <f t="shared" si="30"/>
        <v/>
      </c>
      <c r="AN97" s="1" t="str">
        <f t="shared" si="31"/>
        <v/>
      </c>
      <c r="AO97" s="1" t="str">
        <f t="shared" si="32"/>
        <v/>
      </c>
      <c r="AP97" s="1" t="str">
        <f t="shared" si="33"/>
        <v/>
      </c>
      <c r="AQ97" s="1" t="str">
        <f t="shared" si="34"/>
        <v/>
      </c>
      <c r="AR97" s="1" t="str">
        <f t="shared" si="35"/>
        <v/>
      </c>
      <c r="AS97" s="1" t="str">
        <f t="shared" si="36"/>
        <v/>
      </c>
      <c r="AT97" s="1" t="str">
        <f t="shared" si="37"/>
        <v/>
      </c>
      <c r="AU97" s="1" t="str">
        <f t="shared" si="38"/>
        <v/>
      </c>
      <c r="AV97" s="1" t="str">
        <f t="shared" si="39"/>
        <v/>
      </c>
      <c r="AW97" s="1" t="str">
        <f t="shared" si="40"/>
        <v/>
      </c>
      <c r="AX97" s="1" t="str">
        <f t="shared" si="41"/>
        <v/>
      </c>
      <c r="AY97" s="1">
        <f>IFERROR(IF($AE97&gt;$AE96,VLOOKUP($AC97+AL$1,STOCK!$F$10:$AB$209,16,0),IF($AE97=$AE96,(IF(AY96&gt;=1,AY96-COUNTIFS($AE96:$AE96,$AC97,AL96:AL96,$AI$1),0)),0)),0)</f>
        <v>0</v>
      </c>
      <c r="AZ97" s="1">
        <f>IFERROR(IF($AE97&gt;$AE96,VLOOKUP($AC97+AM$1,STOCK!$F$10:$AB$209,16,0),IF($AE97=$AE96,(IF(AZ96&gt;=1,AZ96-COUNTIFS($AE96:$AE96,$AC97,AM96:AM96,$AI$1),0)),0)),0)</f>
        <v>0</v>
      </c>
      <c r="BA97" s="1">
        <f>IFERROR(IF($AE97&gt;$AE96,VLOOKUP($AC97+AN$1,STOCK!$F$10:$AB$209,16,0),IF($AE97=$AE96,(IF(BA96&gt;=1,BA96-COUNTIFS($AE96:$AE96,$AC97,AN96:AN96,$AI$1),0)),0)),0)</f>
        <v>0</v>
      </c>
      <c r="BB97" s="1">
        <f>IFERROR(IF($AE97&gt;$AE96,VLOOKUP($AC97+AO$1,STOCK!$F$10:$AB$209,16,0),IF($AE97=$AE96,(IF(BB96&gt;=1,BB96-COUNTIFS($AE96:$AE96,$AC97,AO96:AO96,$AI$1),0)),0)),0)</f>
        <v>0</v>
      </c>
      <c r="BC97" s="1">
        <f>IFERROR(IF($AE97&gt;$AE96,VLOOKUP($AC97+AP$1,STOCK!$F$10:$AB$209,16,0),IF($AE97=$AE96,(IF(BC96&gt;=1,BC96-COUNTIFS($AE96:$AE96,$AC97,AP96:AP96,$AI$1),0)),0)),0)</f>
        <v>0</v>
      </c>
      <c r="BD97" s="1">
        <f>IFERROR(IF($AE97&gt;$AE96,VLOOKUP($AC97+AQ$1,STOCK!$F$10:$AB$209,16,0),IF($AE97=$AE96,(IF(BD96&gt;=1,BD96-COUNTIFS($AE96:$AE96,$AC97,AQ96:AQ96,$AI$1),0)),0)),0)</f>
        <v>0</v>
      </c>
      <c r="BE97" s="1">
        <f>IFERROR(IF($AE97&gt;$AE96,VLOOKUP($AC97+AR$1,STOCK!$F$10:$AB$209,16,0),IF($AE97=$AE96,(IF(BE96&gt;=1,BE96-COUNTIFS($AE96:$AE96,$AC97,AR96:AR96,$AI$1),0)),0)),0)</f>
        <v>0</v>
      </c>
      <c r="BF97" s="1">
        <f>IFERROR(IF($AE97&gt;$AE96,VLOOKUP($AC97+AS$1,STOCK!$F$10:$AB$209,16,0),IF($AE97=$AE96,(IF(BF96&gt;=1,BF96-COUNTIFS($AE96:$AE96,$AC97,AS96:AS96,$AI$1),0)),0)),0)</f>
        <v>0</v>
      </c>
      <c r="BG97" s="1">
        <f>IFERROR(IF($AE97&gt;$AE96,VLOOKUP($AC97+AT$1,STOCK!$F$10:$AB$209,16,0),IF($AE97=$AE96,(IF(BG96&gt;=1,BG96-COUNTIFS($AE96:$AE96,$AC97,AT96:AT96,$AI$1),0)),0)),0)</f>
        <v>0</v>
      </c>
      <c r="BH97" s="1">
        <f>IFERROR(IF($AE97&gt;$AE96,VLOOKUP($AC97+AU$1,STOCK!$F$10:$AB$209,16,0),IF($AE97=$AE96,(IF(BH96&gt;=1,BH96-COUNTIFS($AE96:$AE96,$AC97,AU96:AU96,$AI$1),0)),0)),0)</f>
        <v>0</v>
      </c>
      <c r="BI97" s="1">
        <f>IFERROR(IF($AE97&gt;$AE96,VLOOKUP($AC97+AV$1,STOCK!$F$10:$AB$209,16,0),IF($AE97=$AE96,(IF(BI96&gt;=1,BI96-COUNTIFS($AE96:$AE96,$AC97,AV96:AV96,$AI$1),0)),0)),0)</f>
        <v>0</v>
      </c>
      <c r="BJ97" s="1">
        <f>IFERROR(IF($AE97&gt;$AE96,VLOOKUP($AC97+AW$1,STOCK!$F$10:$AB$209,16,0),IF($AE97=$AE96,(IF(BJ96&gt;=1,BJ96-COUNTIFS($AE96:$AE96,$AC97,AW96:AW96,$AI$1),0)),0)),0)</f>
        <v>0</v>
      </c>
      <c r="BK97" s="1">
        <f>IFERROR(IF($AE97&gt;$AE96,VLOOKUP($AC97+AX$1,STOCK!$F$10:$AB$209,16,0),IF($AE97=$AE96,(IF(BK96&gt;=1,BK96-COUNTIFS($AE96:$AE96,$AC97,AX96:AX96,$AI$1),0)),0)),0)</f>
        <v>0</v>
      </c>
      <c r="BL97" s="1">
        <f>IFERROR(IF($AE97&gt;$AE96,VLOOKUP($AC97+AL$1,STOCK!$F$10:$AB$209,17,0),IF($AE97=$AE96,(IF(BL96&gt;=1,BL96-COUNTIFS($AE96:$AE96,$AC97,AL96:AL96,$AI$2),0)),0)),0)</f>
        <v>0</v>
      </c>
      <c r="BM97" s="1">
        <f>IFERROR(IF($AE97&gt;$AE96,VLOOKUP($AC97+AM$1,STOCK!$F$10:$AB$209,17,0),IF($AE97=$AE96,(IF(BM96&gt;=1,BM96-COUNTIFS($AE96:$AE96,$AC97,AM96:AM96,$AI$2),0)),0)),0)</f>
        <v>0</v>
      </c>
      <c r="BN97" s="1">
        <f>IFERROR(IF($AE97&gt;$AE96,VLOOKUP($AC97+AN$1,STOCK!$F$10:$AB$209,17,0),IF($AE97=$AE96,(IF(BN96&gt;=1,BN96-COUNTIFS($AE96:$AE96,$AC97,AN96:AN96,$AI$2),0)),0)),0)</f>
        <v>0</v>
      </c>
      <c r="BO97" s="1">
        <f>IFERROR(IF($AE97&gt;$AE96,VLOOKUP($AC97+AO$1,STOCK!$F$10:$AB$209,17,0),IF($AE97=$AE96,(IF(BO96&gt;=1,BO96-COUNTIFS($AE96:$AE96,$AC97,AO96:AO96,$AI$2),0)),0)),0)</f>
        <v>0</v>
      </c>
      <c r="BP97" s="1">
        <f>IFERROR(IF($AE97&gt;$AE96,VLOOKUP($AC97+AP$1,STOCK!$F$10:$AB$209,17,0),IF($AE97=$AE96,(IF(BP96&gt;=1,BP96-COUNTIFS($AE96:$AE96,$AC97,AP96:AP96,$AI$2),0)),0)),0)</f>
        <v>0</v>
      </c>
      <c r="BQ97" s="1">
        <f>IFERROR(IF($AE97&gt;$AE96,VLOOKUP($AC97+AQ$1,STOCK!$F$10:$AB$209,17,0),IF($AE97=$AE96,(IF(BQ96&gt;=1,BQ96-COUNTIFS($AE96:$AE96,$AC97,AQ96:AQ96,$AI$2),0)),0)),0)</f>
        <v>0</v>
      </c>
      <c r="BR97" s="1">
        <f>IFERROR(IF($AE97&gt;$AE96,VLOOKUP($AC97+AR$1,STOCK!$F$10:$AB$209,17,0),IF($AE97=$AE96,(IF(BR96&gt;=1,BR96-COUNTIFS($AE96:$AE96,$AC97,AR96:AR96,$AI$2),0)),0)),0)</f>
        <v>0</v>
      </c>
      <c r="BS97" s="1">
        <f>IFERROR(IF($AE97&gt;$AE96,VLOOKUP($AC97+AS$1,STOCK!$F$10:$AB$209,17,0),IF($AE97=$AE96,(IF(BS96&gt;=1,BS96-COUNTIFS($AE96:$AE96,$AC97,AS96:AS96,$AI$2),0)),0)),0)</f>
        <v>0</v>
      </c>
      <c r="BT97" s="1">
        <f>IFERROR(IF($AE97&gt;$AE96,VLOOKUP($AC97+AT$1,STOCK!$F$10:$AB$209,17,0),IF($AE97=$AE96,(IF(BT96&gt;=1,BT96-COUNTIFS($AE96:$AE96,$AC97,AT96:AT96,$AI$2),0)),0)),0)</f>
        <v>0</v>
      </c>
      <c r="BU97" s="1">
        <f>IFERROR(IF($AE97&gt;$AE96,VLOOKUP($AC97+AU$1,STOCK!$F$10:$AB$209,17,0),IF($AE97=$AE96,(IF(BU96&gt;=1,BU96-COUNTIFS($AE96:$AE96,$AC97,AU96:AU96,$AI$2),0)),0)),0)</f>
        <v>0</v>
      </c>
      <c r="BV97" s="1">
        <f>IFERROR(IF($AE97&gt;$AE96,VLOOKUP($AC97+AV$1,STOCK!$F$10:$AB$209,17,0),IF($AE97=$AE96,(IF(BV96&gt;=1,BV96-COUNTIFS($AE96:$AE96,$AC97,AV96:AV96,$AI$2),0)),0)),0)</f>
        <v>0</v>
      </c>
      <c r="BW97" s="1">
        <f>IFERROR(IF($AE97&gt;$AE96,VLOOKUP($AC97+AW$1,STOCK!$F$10:$AB$209,17,0),IF($AE97=$AE96,(IF(BW96&gt;=1,BW96-COUNTIFS($AE96:$AE96,$AC97,AW96:AW96,$AI$2),0)),0)),0)</f>
        <v>0</v>
      </c>
      <c r="BX97" s="1">
        <f>IFERROR(IF($AE97&gt;$AE96,VLOOKUP($AC97+AX$1,STOCK!$F$10:$AB$209,17,0),IF($AE97=$AE96,(IF(BX96&gt;=1,BX96-COUNTIFS($AE96:$AE96,$AC97,AX96:AX96,$AI$2),0)),0)),0)</f>
        <v>0</v>
      </c>
    </row>
    <row r="98" spans="4:76" ht="20.100000000000001" customHeight="1" x14ac:dyDescent="0.25">
      <c r="D98" s="1">
        <v>85</v>
      </c>
      <c r="E98" s="1">
        <f>IFERROR(IF($E$13&gt;=D98,SMALL(STUDENT!$O$8:$O$1507,$E$11+D98),0),0)</f>
        <v>0</v>
      </c>
      <c r="F98" s="10">
        <f t="shared" si="24"/>
        <v>0</v>
      </c>
      <c r="G98" s="10" t="str">
        <f>IFERROR(IF($F98&gt;=1,VLOOKUP($E98,STUDENT!$O$8:$Z$1507,3,0),""),"")</f>
        <v/>
      </c>
      <c r="H98" s="9" t="str">
        <f>IFERROR(IF($F98&gt;=1,VLOOKUP($E98,STUDENT!$O$8:$Z$1507,4,0),""),"")</f>
        <v/>
      </c>
      <c r="I98" s="20" t="str">
        <f t="shared" si="25"/>
        <v/>
      </c>
      <c r="J98" s="20" t="str">
        <f t="shared" si="42"/>
        <v/>
      </c>
      <c r="K98" s="20" t="str">
        <f t="shared" si="42"/>
        <v/>
      </c>
      <c r="L98" s="20" t="str">
        <f t="shared" si="42"/>
        <v/>
      </c>
      <c r="M98" s="20" t="str">
        <f t="shared" si="42"/>
        <v/>
      </c>
      <c r="N98" s="20" t="str">
        <f t="shared" si="42"/>
        <v/>
      </c>
      <c r="O98" s="20" t="str">
        <f t="shared" si="42"/>
        <v/>
      </c>
      <c r="P98" s="20" t="str">
        <f t="shared" si="42"/>
        <v/>
      </c>
      <c r="Q98" s="20" t="str">
        <f t="shared" si="42"/>
        <v/>
      </c>
      <c r="R98" s="20" t="str">
        <f t="shared" si="42"/>
        <v/>
      </c>
      <c r="S98" s="20" t="str">
        <f t="shared" si="42"/>
        <v/>
      </c>
      <c r="T98" s="20" t="str">
        <f t="shared" si="42"/>
        <v/>
      </c>
      <c r="U98" s="20" t="str">
        <f t="shared" si="42"/>
        <v/>
      </c>
      <c r="V98" s="21" t="str">
        <f>IFERROR(IF($F98&gt;=1,VLOOKUP($E98,STUDENT!$O$8:$Z$1507,12,0),""),"")</f>
        <v/>
      </c>
      <c r="W98" s="22"/>
      <c r="AC98" s="1">
        <f t="shared" si="26"/>
        <v>0</v>
      </c>
      <c r="AD98" s="1">
        <f>IFERROR(IF(LEN(AK98)&gt;=1,VLOOKUP(HLOOKUP(AK98,PROFILE!$K$5:$V$8,4,0),PROFILE!$F$1:$G$3,2,0),0),0)</f>
        <v>0</v>
      </c>
      <c r="AE98" s="1">
        <f t="shared" si="27"/>
        <v>0</v>
      </c>
      <c r="AF98" s="1">
        <v>85</v>
      </c>
      <c r="AG98" s="1">
        <f>IFERROR(IF($AG$12&gt;=AF98,SMALL(STUDENT!$O$8:$O$1507,$AG$11+AF98),0),0)</f>
        <v>0</v>
      </c>
      <c r="AH98" s="1">
        <f t="shared" si="28"/>
        <v>0</v>
      </c>
      <c r="AI98" s="1" t="str">
        <f>IFERROR(IF($AH98&gt;=1,VLOOKUP($AG98,STUDENT!$O$8:$Z$1507,3,0),""),"")</f>
        <v/>
      </c>
      <c r="AJ98" s="1" t="str">
        <f>IFERROR(IF($AH98&gt;=1,VLOOKUP($AG98,STUDENT!$O$8:$Z$1507,4,0),""),"")</f>
        <v/>
      </c>
      <c r="AK98" s="1" t="str">
        <f>IFERROR(IF($AH98&gt;=1,VLOOKUP($AG98,STUDENT!$O$8:$Z$1507,6,0),""),"")</f>
        <v/>
      </c>
      <c r="AL98" s="1" t="str">
        <f t="shared" si="29"/>
        <v/>
      </c>
      <c r="AM98" s="1" t="str">
        <f t="shared" si="30"/>
        <v/>
      </c>
      <c r="AN98" s="1" t="str">
        <f t="shared" si="31"/>
        <v/>
      </c>
      <c r="AO98" s="1" t="str">
        <f t="shared" si="32"/>
        <v/>
      </c>
      <c r="AP98" s="1" t="str">
        <f t="shared" si="33"/>
        <v/>
      </c>
      <c r="AQ98" s="1" t="str">
        <f t="shared" si="34"/>
        <v/>
      </c>
      <c r="AR98" s="1" t="str">
        <f t="shared" si="35"/>
        <v/>
      </c>
      <c r="AS98" s="1" t="str">
        <f t="shared" si="36"/>
        <v/>
      </c>
      <c r="AT98" s="1" t="str">
        <f t="shared" si="37"/>
        <v/>
      </c>
      <c r="AU98" s="1" t="str">
        <f t="shared" si="38"/>
        <v/>
      </c>
      <c r="AV98" s="1" t="str">
        <f t="shared" si="39"/>
        <v/>
      </c>
      <c r="AW98" s="1" t="str">
        <f t="shared" si="40"/>
        <v/>
      </c>
      <c r="AX98" s="1" t="str">
        <f t="shared" si="41"/>
        <v/>
      </c>
      <c r="AY98" s="1">
        <f>IFERROR(IF($AE98&gt;$AE97,VLOOKUP($AC98+AL$1,STOCK!$F$10:$AB$209,16,0),IF($AE98=$AE97,(IF(AY97&gt;=1,AY97-COUNTIFS($AE97:$AE97,$AC98,AL97:AL97,$AI$1),0)),0)),0)</f>
        <v>0</v>
      </c>
      <c r="AZ98" s="1">
        <f>IFERROR(IF($AE98&gt;$AE97,VLOOKUP($AC98+AM$1,STOCK!$F$10:$AB$209,16,0),IF($AE98=$AE97,(IF(AZ97&gt;=1,AZ97-COUNTIFS($AE97:$AE97,$AC98,AM97:AM97,$AI$1),0)),0)),0)</f>
        <v>0</v>
      </c>
      <c r="BA98" s="1">
        <f>IFERROR(IF($AE98&gt;$AE97,VLOOKUP($AC98+AN$1,STOCK!$F$10:$AB$209,16,0),IF($AE98=$AE97,(IF(BA97&gt;=1,BA97-COUNTIFS($AE97:$AE97,$AC98,AN97:AN97,$AI$1),0)),0)),0)</f>
        <v>0</v>
      </c>
      <c r="BB98" s="1">
        <f>IFERROR(IF($AE98&gt;$AE97,VLOOKUP($AC98+AO$1,STOCK!$F$10:$AB$209,16,0),IF($AE98=$AE97,(IF(BB97&gt;=1,BB97-COUNTIFS($AE97:$AE97,$AC98,AO97:AO97,$AI$1),0)),0)),0)</f>
        <v>0</v>
      </c>
      <c r="BC98" s="1">
        <f>IFERROR(IF($AE98&gt;$AE97,VLOOKUP($AC98+AP$1,STOCK!$F$10:$AB$209,16,0),IF($AE98=$AE97,(IF(BC97&gt;=1,BC97-COUNTIFS($AE97:$AE97,$AC98,AP97:AP97,$AI$1),0)),0)),0)</f>
        <v>0</v>
      </c>
      <c r="BD98" s="1">
        <f>IFERROR(IF($AE98&gt;$AE97,VLOOKUP($AC98+AQ$1,STOCK!$F$10:$AB$209,16,0),IF($AE98=$AE97,(IF(BD97&gt;=1,BD97-COUNTIFS($AE97:$AE97,$AC98,AQ97:AQ97,$AI$1),0)),0)),0)</f>
        <v>0</v>
      </c>
      <c r="BE98" s="1">
        <f>IFERROR(IF($AE98&gt;$AE97,VLOOKUP($AC98+AR$1,STOCK!$F$10:$AB$209,16,0),IF($AE98=$AE97,(IF(BE97&gt;=1,BE97-COUNTIFS($AE97:$AE97,$AC98,AR97:AR97,$AI$1),0)),0)),0)</f>
        <v>0</v>
      </c>
      <c r="BF98" s="1">
        <f>IFERROR(IF($AE98&gt;$AE97,VLOOKUP($AC98+AS$1,STOCK!$F$10:$AB$209,16,0),IF($AE98=$AE97,(IF(BF97&gt;=1,BF97-COUNTIFS($AE97:$AE97,$AC98,AS97:AS97,$AI$1),0)),0)),0)</f>
        <v>0</v>
      </c>
      <c r="BG98" s="1">
        <f>IFERROR(IF($AE98&gt;$AE97,VLOOKUP($AC98+AT$1,STOCK!$F$10:$AB$209,16,0),IF($AE98=$AE97,(IF(BG97&gt;=1,BG97-COUNTIFS($AE97:$AE97,$AC98,AT97:AT97,$AI$1),0)),0)),0)</f>
        <v>0</v>
      </c>
      <c r="BH98" s="1">
        <f>IFERROR(IF($AE98&gt;$AE97,VLOOKUP($AC98+AU$1,STOCK!$F$10:$AB$209,16,0),IF($AE98=$AE97,(IF(BH97&gt;=1,BH97-COUNTIFS($AE97:$AE97,$AC98,AU97:AU97,$AI$1),0)),0)),0)</f>
        <v>0</v>
      </c>
      <c r="BI98" s="1">
        <f>IFERROR(IF($AE98&gt;$AE97,VLOOKUP($AC98+AV$1,STOCK!$F$10:$AB$209,16,0),IF($AE98=$AE97,(IF(BI97&gt;=1,BI97-COUNTIFS($AE97:$AE97,$AC98,AV97:AV97,$AI$1),0)),0)),0)</f>
        <v>0</v>
      </c>
      <c r="BJ98" s="1">
        <f>IFERROR(IF($AE98&gt;$AE97,VLOOKUP($AC98+AW$1,STOCK!$F$10:$AB$209,16,0),IF($AE98=$AE97,(IF(BJ97&gt;=1,BJ97-COUNTIFS($AE97:$AE97,$AC98,AW97:AW97,$AI$1),0)),0)),0)</f>
        <v>0</v>
      </c>
      <c r="BK98" s="1">
        <f>IFERROR(IF($AE98&gt;$AE97,VLOOKUP($AC98+AX$1,STOCK!$F$10:$AB$209,16,0),IF($AE98=$AE97,(IF(BK97&gt;=1,BK97-COUNTIFS($AE97:$AE97,$AC98,AX97:AX97,$AI$1),0)),0)),0)</f>
        <v>0</v>
      </c>
      <c r="BL98" s="1">
        <f>IFERROR(IF($AE98&gt;$AE97,VLOOKUP($AC98+AL$1,STOCK!$F$10:$AB$209,17,0),IF($AE98=$AE97,(IF(BL97&gt;=1,BL97-COUNTIFS($AE97:$AE97,$AC98,AL97:AL97,$AI$2),0)),0)),0)</f>
        <v>0</v>
      </c>
      <c r="BM98" s="1">
        <f>IFERROR(IF($AE98&gt;$AE97,VLOOKUP($AC98+AM$1,STOCK!$F$10:$AB$209,17,0),IF($AE98=$AE97,(IF(BM97&gt;=1,BM97-COUNTIFS($AE97:$AE97,$AC98,AM97:AM97,$AI$2),0)),0)),0)</f>
        <v>0</v>
      </c>
      <c r="BN98" s="1">
        <f>IFERROR(IF($AE98&gt;$AE97,VLOOKUP($AC98+AN$1,STOCK!$F$10:$AB$209,17,0),IF($AE98=$AE97,(IF(BN97&gt;=1,BN97-COUNTIFS($AE97:$AE97,$AC98,AN97:AN97,$AI$2),0)),0)),0)</f>
        <v>0</v>
      </c>
      <c r="BO98" s="1">
        <f>IFERROR(IF($AE98&gt;$AE97,VLOOKUP($AC98+AO$1,STOCK!$F$10:$AB$209,17,0),IF($AE98=$AE97,(IF(BO97&gt;=1,BO97-COUNTIFS($AE97:$AE97,$AC98,AO97:AO97,$AI$2),0)),0)),0)</f>
        <v>0</v>
      </c>
      <c r="BP98" s="1">
        <f>IFERROR(IF($AE98&gt;$AE97,VLOOKUP($AC98+AP$1,STOCK!$F$10:$AB$209,17,0),IF($AE98=$AE97,(IF(BP97&gt;=1,BP97-COUNTIFS($AE97:$AE97,$AC98,AP97:AP97,$AI$2),0)),0)),0)</f>
        <v>0</v>
      </c>
      <c r="BQ98" s="1">
        <f>IFERROR(IF($AE98&gt;$AE97,VLOOKUP($AC98+AQ$1,STOCK!$F$10:$AB$209,17,0),IF($AE98=$AE97,(IF(BQ97&gt;=1,BQ97-COUNTIFS($AE97:$AE97,$AC98,AQ97:AQ97,$AI$2),0)),0)),0)</f>
        <v>0</v>
      </c>
      <c r="BR98" s="1">
        <f>IFERROR(IF($AE98&gt;$AE97,VLOOKUP($AC98+AR$1,STOCK!$F$10:$AB$209,17,0),IF($AE98=$AE97,(IF(BR97&gt;=1,BR97-COUNTIFS($AE97:$AE97,$AC98,AR97:AR97,$AI$2),0)),0)),0)</f>
        <v>0</v>
      </c>
      <c r="BS98" s="1">
        <f>IFERROR(IF($AE98&gt;$AE97,VLOOKUP($AC98+AS$1,STOCK!$F$10:$AB$209,17,0),IF($AE98=$AE97,(IF(BS97&gt;=1,BS97-COUNTIFS($AE97:$AE97,$AC98,AS97:AS97,$AI$2),0)),0)),0)</f>
        <v>0</v>
      </c>
      <c r="BT98" s="1">
        <f>IFERROR(IF($AE98&gt;$AE97,VLOOKUP($AC98+AT$1,STOCK!$F$10:$AB$209,17,0),IF($AE98=$AE97,(IF(BT97&gt;=1,BT97-COUNTIFS($AE97:$AE97,$AC98,AT97:AT97,$AI$2),0)),0)),0)</f>
        <v>0</v>
      </c>
      <c r="BU98" s="1">
        <f>IFERROR(IF($AE98&gt;$AE97,VLOOKUP($AC98+AU$1,STOCK!$F$10:$AB$209,17,0),IF($AE98=$AE97,(IF(BU97&gt;=1,BU97-COUNTIFS($AE97:$AE97,$AC98,AU97:AU97,$AI$2),0)),0)),0)</f>
        <v>0</v>
      </c>
      <c r="BV98" s="1">
        <f>IFERROR(IF($AE98&gt;$AE97,VLOOKUP($AC98+AV$1,STOCK!$F$10:$AB$209,17,0),IF($AE98=$AE97,(IF(BV97&gt;=1,BV97-COUNTIFS($AE97:$AE97,$AC98,AV97:AV97,$AI$2),0)),0)),0)</f>
        <v>0</v>
      </c>
      <c r="BW98" s="1">
        <f>IFERROR(IF($AE98&gt;$AE97,VLOOKUP($AC98+AW$1,STOCK!$F$10:$AB$209,17,0),IF($AE98=$AE97,(IF(BW97&gt;=1,BW97-COUNTIFS($AE97:$AE97,$AC98,AW97:AW97,$AI$2),0)),0)),0)</f>
        <v>0</v>
      </c>
      <c r="BX98" s="1">
        <f>IFERROR(IF($AE98&gt;$AE97,VLOOKUP($AC98+AX$1,STOCK!$F$10:$AB$209,17,0),IF($AE98=$AE97,(IF(BX97&gt;=1,BX97-COUNTIFS($AE97:$AE97,$AC98,AX97:AX97,$AI$2),0)),0)),0)</f>
        <v>0</v>
      </c>
    </row>
    <row r="99" spans="4:76" ht="20.100000000000001" customHeight="1" x14ac:dyDescent="0.25">
      <c r="D99" s="1">
        <v>86</v>
      </c>
      <c r="E99" s="1">
        <f>IFERROR(IF($E$13&gt;=D99,SMALL(STUDENT!$O$8:$O$1507,$E$11+D99),0),0)</f>
        <v>0</v>
      </c>
      <c r="F99" s="10">
        <f t="shared" si="24"/>
        <v>0</v>
      </c>
      <c r="G99" s="10" t="str">
        <f>IFERROR(IF($F99&gt;=1,VLOOKUP($E99,STUDENT!$O$8:$Z$1507,3,0),""),"")</f>
        <v/>
      </c>
      <c r="H99" s="9" t="str">
        <f>IFERROR(IF($F99&gt;=1,VLOOKUP($E99,STUDENT!$O$8:$Z$1507,4,0),""),"")</f>
        <v/>
      </c>
      <c r="I99" s="20" t="str">
        <f t="shared" si="25"/>
        <v/>
      </c>
      <c r="J99" s="20" t="str">
        <f t="shared" si="42"/>
        <v/>
      </c>
      <c r="K99" s="20" t="str">
        <f t="shared" si="42"/>
        <v/>
      </c>
      <c r="L99" s="20" t="str">
        <f t="shared" si="42"/>
        <v/>
      </c>
      <c r="M99" s="20" t="str">
        <f t="shared" si="42"/>
        <v/>
      </c>
      <c r="N99" s="20" t="str">
        <f t="shared" si="42"/>
        <v/>
      </c>
      <c r="O99" s="20" t="str">
        <f t="shared" si="42"/>
        <v/>
      </c>
      <c r="P99" s="20" t="str">
        <f t="shared" si="42"/>
        <v/>
      </c>
      <c r="Q99" s="20" t="str">
        <f t="shared" si="42"/>
        <v/>
      </c>
      <c r="R99" s="20" t="str">
        <f t="shared" si="42"/>
        <v/>
      </c>
      <c r="S99" s="20" t="str">
        <f t="shared" si="42"/>
        <v/>
      </c>
      <c r="T99" s="20" t="str">
        <f t="shared" si="42"/>
        <v/>
      </c>
      <c r="U99" s="20" t="str">
        <f t="shared" si="42"/>
        <v/>
      </c>
      <c r="V99" s="21" t="str">
        <f>IFERROR(IF($F99&gt;=1,VLOOKUP($E99,STUDENT!$O$8:$Z$1507,12,0),""),"")</f>
        <v/>
      </c>
      <c r="W99" s="22"/>
      <c r="AC99" s="1">
        <f t="shared" si="26"/>
        <v>0</v>
      </c>
      <c r="AD99" s="1">
        <f>IFERROR(IF(LEN(AK99)&gt;=1,VLOOKUP(HLOOKUP(AK99,PROFILE!$K$5:$V$8,4,0),PROFILE!$F$1:$G$3,2,0),0),0)</f>
        <v>0</v>
      </c>
      <c r="AE99" s="1">
        <f t="shared" si="27"/>
        <v>0</v>
      </c>
      <c r="AF99" s="1">
        <v>86</v>
      </c>
      <c r="AG99" s="1">
        <f>IFERROR(IF($AG$12&gt;=AF99,SMALL(STUDENT!$O$8:$O$1507,$AG$11+AF99),0),0)</f>
        <v>0</v>
      </c>
      <c r="AH99" s="1">
        <f t="shared" si="28"/>
        <v>0</v>
      </c>
      <c r="AI99" s="1" t="str">
        <f>IFERROR(IF($AH99&gt;=1,VLOOKUP($AG99,STUDENT!$O$8:$Z$1507,3,0),""),"")</f>
        <v/>
      </c>
      <c r="AJ99" s="1" t="str">
        <f>IFERROR(IF($AH99&gt;=1,VLOOKUP($AG99,STUDENT!$O$8:$Z$1507,4,0),""),"")</f>
        <v/>
      </c>
      <c r="AK99" s="1" t="str">
        <f>IFERROR(IF($AH99&gt;=1,VLOOKUP($AG99,STUDENT!$O$8:$Z$1507,6,0),""),"")</f>
        <v/>
      </c>
      <c r="AL99" s="1" t="str">
        <f t="shared" si="29"/>
        <v/>
      </c>
      <c r="AM99" s="1" t="str">
        <f t="shared" si="30"/>
        <v/>
      </c>
      <c r="AN99" s="1" t="str">
        <f t="shared" si="31"/>
        <v/>
      </c>
      <c r="AO99" s="1" t="str">
        <f t="shared" si="32"/>
        <v/>
      </c>
      <c r="AP99" s="1" t="str">
        <f t="shared" si="33"/>
        <v/>
      </c>
      <c r="AQ99" s="1" t="str">
        <f t="shared" si="34"/>
        <v/>
      </c>
      <c r="AR99" s="1" t="str">
        <f t="shared" si="35"/>
        <v/>
      </c>
      <c r="AS99" s="1" t="str">
        <f t="shared" si="36"/>
        <v/>
      </c>
      <c r="AT99" s="1" t="str">
        <f t="shared" si="37"/>
        <v/>
      </c>
      <c r="AU99" s="1" t="str">
        <f t="shared" si="38"/>
        <v/>
      </c>
      <c r="AV99" s="1" t="str">
        <f t="shared" si="39"/>
        <v/>
      </c>
      <c r="AW99" s="1" t="str">
        <f t="shared" si="40"/>
        <v/>
      </c>
      <c r="AX99" s="1" t="str">
        <f t="shared" si="41"/>
        <v/>
      </c>
      <c r="AY99" s="1">
        <f>IFERROR(IF($AE99&gt;$AE98,VLOOKUP($AC99+AL$1,STOCK!$F$10:$AB$209,16,0),IF($AE99=$AE98,(IF(AY98&gt;=1,AY98-COUNTIFS($AE98:$AE98,$AC99,AL98:AL98,$AI$1),0)),0)),0)</f>
        <v>0</v>
      </c>
      <c r="AZ99" s="1">
        <f>IFERROR(IF($AE99&gt;$AE98,VLOOKUP($AC99+AM$1,STOCK!$F$10:$AB$209,16,0),IF($AE99=$AE98,(IF(AZ98&gt;=1,AZ98-COUNTIFS($AE98:$AE98,$AC99,AM98:AM98,$AI$1),0)),0)),0)</f>
        <v>0</v>
      </c>
      <c r="BA99" s="1">
        <f>IFERROR(IF($AE99&gt;$AE98,VLOOKUP($AC99+AN$1,STOCK!$F$10:$AB$209,16,0),IF($AE99=$AE98,(IF(BA98&gt;=1,BA98-COUNTIFS($AE98:$AE98,$AC99,AN98:AN98,$AI$1),0)),0)),0)</f>
        <v>0</v>
      </c>
      <c r="BB99" s="1">
        <f>IFERROR(IF($AE99&gt;$AE98,VLOOKUP($AC99+AO$1,STOCK!$F$10:$AB$209,16,0),IF($AE99=$AE98,(IF(BB98&gt;=1,BB98-COUNTIFS($AE98:$AE98,$AC99,AO98:AO98,$AI$1),0)),0)),0)</f>
        <v>0</v>
      </c>
      <c r="BC99" s="1">
        <f>IFERROR(IF($AE99&gt;$AE98,VLOOKUP($AC99+AP$1,STOCK!$F$10:$AB$209,16,0),IF($AE99=$AE98,(IF(BC98&gt;=1,BC98-COUNTIFS($AE98:$AE98,$AC99,AP98:AP98,$AI$1),0)),0)),0)</f>
        <v>0</v>
      </c>
      <c r="BD99" s="1">
        <f>IFERROR(IF($AE99&gt;$AE98,VLOOKUP($AC99+AQ$1,STOCK!$F$10:$AB$209,16,0),IF($AE99=$AE98,(IF(BD98&gt;=1,BD98-COUNTIFS($AE98:$AE98,$AC99,AQ98:AQ98,$AI$1),0)),0)),0)</f>
        <v>0</v>
      </c>
      <c r="BE99" s="1">
        <f>IFERROR(IF($AE99&gt;$AE98,VLOOKUP($AC99+AR$1,STOCK!$F$10:$AB$209,16,0),IF($AE99=$AE98,(IF(BE98&gt;=1,BE98-COUNTIFS($AE98:$AE98,$AC99,AR98:AR98,$AI$1),0)),0)),0)</f>
        <v>0</v>
      </c>
      <c r="BF99" s="1">
        <f>IFERROR(IF($AE99&gt;$AE98,VLOOKUP($AC99+AS$1,STOCK!$F$10:$AB$209,16,0),IF($AE99=$AE98,(IF(BF98&gt;=1,BF98-COUNTIFS($AE98:$AE98,$AC99,AS98:AS98,$AI$1),0)),0)),0)</f>
        <v>0</v>
      </c>
      <c r="BG99" s="1">
        <f>IFERROR(IF($AE99&gt;$AE98,VLOOKUP($AC99+AT$1,STOCK!$F$10:$AB$209,16,0),IF($AE99=$AE98,(IF(BG98&gt;=1,BG98-COUNTIFS($AE98:$AE98,$AC99,AT98:AT98,$AI$1),0)),0)),0)</f>
        <v>0</v>
      </c>
      <c r="BH99" s="1">
        <f>IFERROR(IF($AE99&gt;$AE98,VLOOKUP($AC99+AU$1,STOCK!$F$10:$AB$209,16,0),IF($AE99=$AE98,(IF(BH98&gt;=1,BH98-COUNTIFS($AE98:$AE98,$AC99,AU98:AU98,$AI$1),0)),0)),0)</f>
        <v>0</v>
      </c>
      <c r="BI99" s="1">
        <f>IFERROR(IF($AE99&gt;$AE98,VLOOKUP($AC99+AV$1,STOCK!$F$10:$AB$209,16,0),IF($AE99=$AE98,(IF(BI98&gt;=1,BI98-COUNTIFS($AE98:$AE98,$AC99,AV98:AV98,$AI$1),0)),0)),0)</f>
        <v>0</v>
      </c>
      <c r="BJ99" s="1">
        <f>IFERROR(IF($AE99&gt;$AE98,VLOOKUP($AC99+AW$1,STOCK!$F$10:$AB$209,16,0),IF($AE99=$AE98,(IF(BJ98&gt;=1,BJ98-COUNTIFS($AE98:$AE98,$AC99,AW98:AW98,$AI$1),0)),0)),0)</f>
        <v>0</v>
      </c>
      <c r="BK99" s="1">
        <f>IFERROR(IF($AE99&gt;$AE98,VLOOKUP($AC99+AX$1,STOCK!$F$10:$AB$209,16,0),IF($AE99=$AE98,(IF(BK98&gt;=1,BK98-COUNTIFS($AE98:$AE98,$AC99,AX98:AX98,$AI$1),0)),0)),0)</f>
        <v>0</v>
      </c>
      <c r="BL99" s="1">
        <f>IFERROR(IF($AE99&gt;$AE98,VLOOKUP($AC99+AL$1,STOCK!$F$10:$AB$209,17,0),IF($AE99=$AE98,(IF(BL98&gt;=1,BL98-COUNTIFS($AE98:$AE98,$AC99,AL98:AL98,$AI$2),0)),0)),0)</f>
        <v>0</v>
      </c>
      <c r="BM99" s="1">
        <f>IFERROR(IF($AE99&gt;$AE98,VLOOKUP($AC99+AM$1,STOCK!$F$10:$AB$209,17,0),IF($AE99=$AE98,(IF(BM98&gt;=1,BM98-COUNTIFS($AE98:$AE98,$AC99,AM98:AM98,$AI$2),0)),0)),0)</f>
        <v>0</v>
      </c>
      <c r="BN99" s="1">
        <f>IFERROR(IF($AE99&gt;$AE98,VLOOKUP($AC99+AN$1,STOCK!$F$10:$AB$209,17,0),IF($AE99=$AE98,(IF(BN98&gt;=1,BN98-COUNTIFS($AE98:$AE98,$AC99,AN98:AN98,$AI$2),0)),0)),0)</f>
        <v>0</v>
      </c>
      <c r="BO99" s="1">
        <f>IFERROR(IF($AE99&gt;$AE98,VLOOKUP($AC99+AO$1,STOCK!$F$10:$AB$209,17,0),IF($AE99=$AE98,(IF(BO98&gt;=1,BO98-COUNTIFS($AE98:$AE98,$AC99,AO98:AO98,$AI$2),0)),0)),0)</f>
        <v>0</v>
      </c>
      <c r="BP99" s="1">
        <f>IFERROR(IF($AE99&gt;$AE98,VLOOKUP($AC99+AP$1,STOCK!$F$10:$AB$209,17,0),IF($AE99=$AE98,(IF(BP98&gt;=1,BP98-COUNTIFS($AE98:$AE98,$AC99,AP98:AP98,$AI$2),0)),0)),0)</f>
        <v>0</v>
      </c>
      <c r="BQ99" s="1">
        <f>IFERROR(IF($AE99&gt;$AE98,VLOOKUP($AC99+AQ$1,STOCK!$F$10:$AB$209,17,0),IF($AE99=$AE98,(IF(BQ98&gt;=1,BQ98-COUNTIFS($AE98:$AE98,$AC99,AQ98:AQ98,$AI$2),0)),0)),0)</f>
        <v>0</v>
      </c>
      <c r="BR99" s="1">
        <f>IFERROR(IF($AE99&gt;$AE98,VLOOKUP($AC99+AR$1,STOCK!$F$10:$AB$209,17,0),IF($AE99=$AE98,(IF(BR98&gt;=1,BR98-COUNTIFS($AE98:$AE98,$AC99,AR98:AR98,$AI$2),0)),0)),0)</f>
        <v>0</v>
      </c>
      <c r="BS99" s="1">
        <f>IFERROR(IF($AE99&gt;$AE98,VLOOKUP($AC99+AS$1,STOCK!$F$10:$AB$209,17,0),IF($AE99=$AE98,(IF(BS98&gt;=1,BS98-COUNTIFS($AE98:$AE98,$AC99,AS98:AS98,$AI$2),0)),0)),0)</f>
        <v>0</v>
      </c>
      <c r="BT99" s="1">
        <f>IFERROR(IF($AE99&gt;$AE98,VLOOKUP($AC99+AT$1,STOCK!$F$10:$AB$209,17,0),IF($AE99=$AE98,(IF(BT98&gt;=1,BT98-COUNTIFS($AE98:$AE98,$AC99,AT98:AT98,$AI$2),0)),0)),0)</f>
        <v>0</v>
      </c>
      <c r="BU99" s="1">
        <f>IFERROR(IF($AE99&gt;$AE98,VLOOKUP($AC99+AU$1,STOCK!$F$10:$AB$209,17,0),IF($AE99=$AE98,(IF(BU98&gt;=1,BU98-COUNTIFS($AE98:$AE98,$AC99,AU98:AU98,$AI$2),0)),0)),0)</f>
        <v>0</v>
      </c>
      <c r="BV99" s="1">
        <f>IFERROR(IF($AE99&gt;$AE98,VLOOKUP($AC99+AV$1,STOCK!$F$10:$AB$209,17,0),IF($AE99=$AE98,(IF(BV98&gt;=1,BV98-COUNTIFS($AE98:$AE98,$AC99,AV98:AV98,$AI$2),0)),0)),0)</f>
        <v>0</v>
      </c>
      <c r="BW99" s="1">
        <f>IFERROR(IF($AE99&gt;$AE98,VLOOKUP($AC99+AW$1,STOCK!$F$10:$AB$209,17,0),IF($AE99=$AE98,(IF(BW98&gt;=1,BW98-COUNTIFS($AE98:$AE98,$AC99,AW98:AW98,$AI$2),0)),0)),0)</f>
        <v>0</v>
      </c>
      <c r="BX99" s="1">
        <f>IFERROR(IF($AE99&gt;$AE98,VLOOKUP($AC99+AX$1,STOCK!$F$10:$AB$209,17,0),IF($AE99=$AE98,(IF(BX98&gt;=1,BX98-COUNTIFS($AE98:$AE98,$AC99,AX98:AX98,$AI$2),0)),0)),0)</f>
        <v>0</v>
      </c>
    </row>
    <row r="100" spans="4:76" ht="20.100000000000001" customHeight="1" x14ac:dyDescent="0.25">
      <c r="D100" s="1">
        <v>87</v>
      </c>
      <c r="E100" s="1">
        <f>IFERROR(IF($E$13&gt;=D100,SMALL(STUDENT!$O$8:$O$1507,$E$11+D100),0),0)</f>
        <v>0</v>
      </c>
      <c r="F100" s="10">
        <f t="shared" si="24"/>
        <v>0</v>
      </c>
      <c r="G100" s="10" t="str">
        <f>IFERROR(IF($F100&gt;=1,VLOOKUP($E100,STUDENT!$O$8:$Z$1507,3,0),""),"")</f>
        <v/>
      </c>
      <c r="H100" s="9" t="str">
        <f>IFERROR(IF($F100&gt;=1,VLOOKUP($E100,STUDENT!$O$8:$Z$1507,4,0),""),"")</f>
        <v/>
      </c>
      <c r="I100" s="20" t="str">
        <f t="shared" si="25"/>
        <v/>
      </c>
      <c r="J100" s="20" t="str">
        <f t="shared" si="42"/>
        <v/>
      </c>
      <c r="K100" s="20" t="str">
        <f t="shared" si="42"/>
        <v/>
      </c>
      <c r="L100" s="20" t="str">
        <f t="shared" si="42"/>
        <v/>
      </c>
      <c r="M100" s="20" t="str">
        <f t="shared" si="42"/>
        <v/>
      </c>
      <c r="N100" s="20" t="str">
        <f t="shared" si="42"/>
        <v/>
      </c>
      <c r="O100" s="20" t="str">
        <f t="shared" si="42"/>
        <v/>
      </c>
      <c r="P100" s="20" t="str">
        <f t="shared" si="42"/>
        <v/>
      </c>
      <c r="Q100" s="20" t="str">
        <f t="shared" si="42"/>
        <v/>
      </c>
      <c r="R100" s="20" t="str">
        <f t="shared" si="42"/>
        <v/>
      </c>
      <c r="S100" s="20" t="str">
        <f t="shared" si="42"/>
        <v/>
      </c>
      <c r="T100" s="20" t="str">
        <f t="shared" si="42"/>
        <v/>
      </c>
      <c r="U100" s="20" t="str">
        <f t="shared" si="42"/>
        <v/>
      </c>
      <c r="V100" s="21" t="str">
        <f>IFERROR(IF($F100&gt;=1,VLOOKUP($E100,STUDENT!$O$8:$Z$1507,12,0),""),"")</f>
        <v/>
      </c>
      <c r="W100" s="22"/>
      <c r="AC100" s="1">
        <f t="shared" si="26"/>
        <v>0</v>
      </c>
      <c r="AD100" s="1">
        <f>IFERROR(IF(LEN(AK100)&gt;=1,VLOOKUP(HLOOKUP(AK100,PROFILE!$K$5:$V$8,4,0),PROFILE!$F$1:$G$3,2,0),0),0)</f>
        <v>0</v>
      </c>
      <c r="AE100" s="1">
        <f t="shared" si="27"/>
        <v>0</v>
      </c>
      <c r="AF100" s="1">
        <v>87</v>
      </c>
      <c r="AG100" s="1">
        <f>IFERROR(IF($AG$12&gt;=AF100,SMALL(STUDENT!$O$8:$O$1507,$AG$11+AF100),0),0)</f>
        <v>0</v>
      </c>
      <c r="AH100" s="1">
        <f t="shared" si="28"/>
        <v>0</v>
      </c>
      <c r="AI100" s="1" t="str">
        <f>IFERROR(IF($AH100&gt;=1,VLOOKUP($AG100,STUDENT!$O$8:$Z$1507,3,0),""),"")</f>
        <v/>
      </c>
      <c r="AJ100" s="1" t="str">
        <f>IFERROR(IF($AH100&gt;=1,VLOOKUP($AG100,STUDENT!$O$8:$Z$1507,4,0),""),"")</f>
        <v/>
      </c>
      <c r="AK100" s="1" t="str">
        <f>IFERROR(IF($AH100&gt;=1,VLOOKUP($AG100,STUDENT!$O$8:$Z$1507,6,0),""),"")</f>
        <v/>
      </c>
      <c r="AL100" s="1" t="str">
        <f t="shared" si="29"/>
        <v/>
      </c>
      <c r="AM100" s="1" t="str">
        <f t="shared" si="30"/>
        <v/>
      </c>
      <c r="AN100" s="1" t="str">
        <f t="shared" si="31"/>
        <v/>
      </c>
      <c r="AO100" s="1" t="str">
        <f t="shared" si="32"/>
        <v/>
      </c>
      <c r="AP100" s="1" t="str">
        <f t="shared" si="33"/>
        <v/>
      </c>
      <c r="AQ100" s="1" t="str">
        <f t="shared" si="34"/>
        <v/>
      </c>
      <c r="AR100" s="1" t="str">
        <f t="shared" si="35"/>
        <v/>
      </c>
      <c r="AS100" s="1" t="str">
        <f t="shared" si="36"/>
        <v/>
      </c>
      <c r="AT100" s="1" t="str">
        <f t="shared" si="37"/>
        <v/>
      </c>
      <c r="AU100" s="1" t="str">
        <f t="shared" si="38"/>
        <v/>
      </c>
      <c r="AV100" s="1" t="str">
        <f t="shared" si="39"/>
        <v/>
      </c>
      <c r="AW100" s="1" t="str">
        <f t="shared" si="40"/>
        <v/>
      </c>
      <c r="AX100" s="1" t="str">
        <f t="shared" si="41"/>
        <v/>
      </c>
      <c r="AY100" s="1">
        <f>IFERROR(IF($AE100&gt;$AE99,VLOOKUP($AC100+AL$1,STOCK!$F$10:$AB$209,16,0),IF($AE100=$AE99,(IF(AY99&gt;=1,AY99-COUNTIFS($AE99:$AE99,$AC100,AL99:AL99,$AI$1),0)),0)),0)</f>
        <v>0</v>
      </c>
      <c r="AZ100" s="1">
        <f>IFERROR(IF($AE100&gt;$AE99,VLOOKUP($AC100+AM$1,STOCK!$F$10:$AB$209,16,0),IF($AE100=$AE99,(IF(AZ99&gt;=1,AZ99-COUNTIFS($AE99:$AE99,$AC100,AM99:AM99,$AI$1),0)),0)),0)</f>
        <v>0</v>
      </c>
      <c r="BA100" s="1">
        <f>IFERROR(IF($AE100&gt;$AE99,VLOOKUP($AC100+AN$1,STOCK!$F$10:$AB$209,16,0),IF($AE100=$AE99,(IF(BA99&gt;=1,BA99-COUNTIFS($AE99:$AE99,$AC100,AN99:AN99,$AI$1),0)),0)),0)</f>
        <v>0</v>
      </c>
      <c r="BB100" s="1">
        <f>IFERROR(IF($AE100&gt;$AE99,VLOOKUP($AC100+AO$1,STOCK!$F$10:$AB$209,16,0),IF($AE100=$AE99,(IF(BB99&gt;=1,BB99-COUNTIFS($AE99:$AE99,$AC100,AO99:AO99,$AI$1),0)),0)),0)</f>
        <v>0</v>
      </c>
      <c r="BC100" s="1">
        <f>IFERROR(IF($AE100&gt;$AE99,VLOOKUP($AC100+AP$1,STOCK!$F$10:$AB$209,16,0),IF($AE100=$AE99,(IF(BC99&gt;=1,BC99-COUNTIFS($AE99:$AE99,$AC100,AP99:AP99,$AI$1),0)),0)),0)</f>
        <v>0</v>
      </c>
      <c r="BD100" s="1">
        <f>IFERROR(IF($AE100&gt;$AE99,VLOOKUP($AC100+AQ$1,STOCK!$F$10:$AB$209,16,0),IF($AE100=$AE99,(IF(BD99&gt;=1,BD99-COUNTIFS($AE99:$AE99,$AC100,AQ99:AQ99,$AI$1),0)),0)),0)</f>
        <v>0</v>
      </c>
      <c r="BE100" s="1">
        <f>IFERROR(IF($AE100&gt;$AE99,VLOOKUP($AC100+AR$1,STOCK!$F$10:$AB$209,16,0),IF($AE100=$AE99,(IF(BE99&gt;=1,BE99-COUNTIFS($AE99:$AE99,$AC100,AR99:AR99,$AI$1),0)),0)),0)</f>
        <v>0</v>
      </c>
      <c r="BF100" s="1">
        <f>IFERROR(IF($AE100&gt;$AE99,VLOOKUP($AC100+AS$1,STOCK!$F$10:$AB$209,16,0),IF($AE100=$AE99,(IF(BF99&gt;=1,BF99-COUNTIFS($AE99:$AE99,$AC100,AS99:AS99,$AI$1),0)),0)),0)</f>
        <v>0</v>
      </c>
      <c r="BG100" s="1">
        <f>IFERROR(IF($AE100&gt;$AE99,VLOOKUP($AC100+AT$1,STOCK!$F$10:$AB$209,16,0),IF($AE100=$AE99,(IF(BG99&gt;=1,BG99-COUNTIFS($AE99:$AE99,$AC100,AT99:AT99,$AI$1),0)),0)),0)</f>
        <v>0</v>
      </c>
      <c r="BH100" s="1">
        <f>IFERROR(IF($AE100&gt;$AE99,VLOOKUP($AC100+AU$1,STOCK!$F$10:$AB$209,16,0),IF($AE100=$AE99,(IF(BH99&gt;=1,BH99-COUNTIFS($AE99:$AE99,$AC100,AU99:AU99,$AI$1),0)),0)),0)</f>
        <v>0</v>
      </c>
      <c r="BI100" s="1">
        <f>IFERROR(IF($AE100&gt;$AE99,VLOOKUP($AC100+AV$1,STOCK!$F$10:$AB$209,16,0),IF($AE100=$AE99,(IF(BI99&gt;=1,BI99-COUNTIFS($AE99:$AE99,$AC100,AV99:AV99,$AI$1),0)),0)),0)</f>
        <v>0</v>
      </c>
      <c r="BJ100" s="1">
        <f>IFERROR(IF($AE100&gt;$AE99,VLOOKUP($AC100+AW$1,STOCK!$F$10:$AB$209,16,0),IF($AE100=$AE99,(IF(BJ99&gt;=1,BJ99-COUNTIFS($AE99:$AE99,$AC100,AW99:AW99,$AI$1),0)),0)),0)</f>
        <v>0</v>
      </c>
      <c r="BK100" s="1">
        <f>IFERROR(IF($AE100&gt;$AE99,VLOOKUP($AC100+AX$1,STOCK!$F$10:$AB$209,16,0),IF($AE100=$AE99,(IF(BK99&gt;=1,BK99-COUNTIFS($AE99:$AE99,$AC100,AX99:AX99,$AI$1),0)),0)),0)</f>
        <v>0</v>
      </c>
      <c r="BL100" s="1">
        <f>IFERROR(IF($AE100&gt;$AE99,VLOOKUP($AC100+AL$1,STOCK!$F$10:$AB$209,17,0),IF($AE100=$AE99,(IF(BL99&gt;=1,BL99-COUNTIFS($AE99:$AE99,$AC100,AL99:AL99,$AI$2),0)),0)),0)</f>
        <v>0</v>
      </c>
      <c r="BM100" s="1">
        <f>IFERROR(IF($AE100&gt;$AE99,VLOOKUP($AC100+AM$1,STOCK!$F$10:$AB$209,17,0),IF($AE100=$AE99,(IF(BM99&gt;=1,BM99-COUNTIFS($AE99:$AE99,$AC100,AM99:AM99,$AI$2),0)),0)),0)</f>
        <v>0</v>
      </c>
      <c r="BN100" s="1">
        <f>IFERROR(IF($AE100&gt;$AE99,VLOOKUP($AC100+AN$1,STOCK!$F$10:$AB$209,17,0),IF($AE100=$AE99,(IF(BN99&gt;=1,BN99-COUNTIFS($AE99:$AE99,$AC100,AN99:AN99,$AI$2),0)),0)),0)</f>
        <v>0</v>
      </c>
      <c r="BO100" s="1">
        <f>IFERROR(IF($AE100&gt;$AE99,VLOOKUP($AC100+AO$1,STOCK!$F$10:$AB$209,17,0),IF($AE100=$AE99,(IF(BO99&gt;=1,BO99-COUNTIFS($AE99:$AE99,$AC100,AO99:AO99,$AI$2),0)),0)),0)</f>
        <v>0</v>
      </c>
      <c r="BP100" s="1">
        <f>IFERROR(IF($AE100&gt;$AE99,VLOOKUP($AC100+AP$1,STOCK!$F$10:$AB$209,17,0),IF($AE100=$AE99,(IF(BP99&gt;=1,BP99-COUNTIFS($AE99:$AE99,$AC100,AP99:AP99,$AI$2),0)),0)),0)</f>
        <v>0</v>
      </c>
      <c r="BQ100" s="1">
        <f>IFERROR(IF($AE100&gt;$AE99,VLOOKUP($AC100+AQ$1,STOCK!$F$10:$AB$209,17,0),IF($AE100=$AE99,(IF(BQ99&gt;=1,BQ99-COUNTIFS($AE99:$AE99,$AC100,AQ99:AQ99,$AI$2),0)),0)),0)</f>
        <v>0</v>
      </c>
      <c r="BR100" s="1">
        <f>IFERROR(IF($AE100&gt;$AE99,VLOOKUP($AC100+AR$1,STOCK!$F$10:$AB$209,17,0),IF($AE100=$AE99,(IF(BR99&gt;=1,BR99-COUNTIFS($AE99:$AE99,$AC100,AR99:AR99,$AI$2),0)),0)),0)</f>
        <v>0</v>
      </c>
      <c r="BS100" s="1">
        <f>IFERROR(IF($AE100&gt;$AE99,VLOOKUP($AC100+AS$1,STOCK!$F$10:$AB$209,17,0),IF($AE100=$AE99,(IF(BS99&gt;=1,BS99-COUNTIFS($AE99:$AE99,$AC100,AS99:AS99,$AI$2),0)),0)),0)</f>
        <v>0</v>
      </c>
      <c r="BT100" s="1">
        <f>IFERROR(IF($AE100&gt;$AE99,VLOOKUP($AC100+AT$1,STOCK!$F$10:$AB$209,17,0),IF($AE100=$AE99,(IF(BT99&gt;=1,BT99-COUNTIFS($AE99:$AE99,$AC100,AT99:AT99,$AI$2),0)),0)),0)</f>
        <v>0</v>
      </c>
      <c r="BU100" s="1">
        <f>IFERROR(IF($AE100&gt;$AE99,VLOOKUP($AC100+AU$1,STOCK!$F$10:$AB$209,17,0),IF($AE100=$AE99,(IF(BU99&gt;=1,BU99-COUNTIFS($AE99:$AE99,$AC100,AU99:AU99,$AI$2),0)),0)),0)</f>
        <v>0</v>
      </c>
      <c r="BV100" s="1">
        <f>IFERROR(IF($AE100&gt;$AE99,VLOOKUP($AC100+AV$1,STOCK!$F$10:$AB$209,17,0),IF($AE100=$AE99,(IF(BV99&gt;=1,BV99-COUNTIFS($AE99:$AE99,$AC100,AV99:AV99,$AI$2),0)),0)),0)</f>
        <v>0</v>
      </c>
      <c r="BW100" s="1">
        <f>IFERROR(IF($AE100&gt;$AE99,VLOOKUP($AC100+AW$1,STOCK!$F$10:$AB$209,17,0),IF($AE100=$AE99,(IF(BW99&gt;=1,BW99-COUNTIFS($AE99:$AE99,$AC100,AW99:AW99,$AI$2),0)),0)),0)</f>
        <v>0</v>
      </c>
      <c r="BX100" s="1">
        <f>IFERROR(IF($AE100&gt;$AE99,VLOOKUP($AC100+AX$1,STOCK!$F$10:$AB$209,17,0),IF($AE100=$AE99,(IF(BX99&gt;=1,BX99-COUNTIFS($AE99:$AE99,$AC100,AX99:AX99,$AI$2),0)),0)),0)</f>
        <v>0</v>
      </c>
    </row>
    <row r="101" spans="4:76" ht="20.100000000000001" customHeight="1" x14ac:dyDescent="0.25">
      <c r="D101" s="1">
        <v>88</v>
      </c>
      <c r="E101" s="1">
        <f>IFERROR(IF($E$13&gt;=D101,SMALL(STUDENT!$O$8:$O$1507,$E$11+D101),0),0)</f>
        <v>0</v>
      </c>
      <c r="F101" s="10">
        <f t="shared" si="24"/>
        <v>0</v>
      </c>
      <c r="G101" s="10" t="str">
        <f>IFERROR(IF($F101&gt;=1,VLOOKUP($E101,STUDENT!$O$8:$Z$1507,3,0),""),"")</f>
        <v/>
      </c>
      <c r="H101" s="9" t="str">
        <f>IFERROR(IF($F101&gt;=1,VLOOKUP($E101,STUDENT!$O$8:$Z$1507,4,0),""),"")</f>
        <v/>
      </c>
      <c r="I101" s="20" t="str">
        <f t="shared" si="25"/>
        <v/>
      </c>
      <c r="J101" s="20" t="str">
        <f t="shared" si="42"/>
        <v/>
      </c>
      <c r="K101" s="20" t="str">
        <f t="shared" si="42"/>
        <v/>
      </c>
      <c r="L101" s="20" t="str">
        <f t="shared" si="42"/>
        <v/>
      </c>
      <c r="M101" s="20" t="str">
        <f t="shared" si="42"/>
        <v/>
      </c>
      <c r="N101" s="20" t="str">
        <f t="shared" si="42"/>
        <v/>
      </c>
      <c r="O101" s="20" t="str">
        <f t="shared" si="42"/>
        <v/>
      </c>
      <c r="P101" s="20" t="str">
        <f t="shared" si="42"/>
        <v/>
      </c>
      <c r="Q101" s="20" t="str">
        <f t="shared" si="42"/>
        <v/>
      </c>
      <c r="R101" s="20" t="str">
        <f t="shared" si="42"/>
        <v/>
      </c>
      <c r="S101" s="20" t="str">
        <f t="shared" si="42"/>
        <v/>
      </c>
      <c r="T101" s="20" t="str">
        <f t="shared" si="42"/>
        <v/>
      </c>
      <c r="U101" s="20" t="str">
        <f t="shared" si="42"/>
        <v/>
      </c>
      <c r="V101" s="21" t="str">
        <f>IFERROR(IF($F101&gt;=1,VLOOKUP($E101,STUDENT!$O$8:$Z$1507,12,0),""),"")</f>
        <v/>
      </c>
      <c r="W101" s="22"/>
      <c r="AC101" s="1">
        <f t="shared" si="26"/>
        <v>0</v>
      </c>
      <c r="AD101" s="1">
        <f>IFERROR(IF(LEN(AK101)&gt;=1,VLOOKUP(HLOOKUP(AK101,PROFILE!$K$5:$V$8,4,0),PROFILE!$F$1:$G$3,2,0),0),0)</f>
        <v>0</v>
      </c>
      <c r="AE101" s="1">
        <f t="shared" si="27"/>
        <v>0</v>
      </c>
      <c r="AF101" s="1">
        <v>88</v>
      </c>
      <c r="AG101" s="1">
        <f>IFERROR(IF($AG$12&gt;=AF101,SMALL(STUDENT!$O$8:$O$1507,$AG$11+AF101),0),0)</f>
        <v>0</v>
      </c>
      <c r="AH101" s="1">
        <f t="shared" si="28"/>
        <v>0</v>
      </c>
      <c r="AI101" s="1" t="str">
        <f>IFERROR(IF($AH101&gt;=1,VLOOKUP($AG101,STUDENT!$O$8:$Z$1507,3,0),""),"")</f>
        <v/>
      </c>
      <c r="AJ101" s="1" t="str">
        <f>IFERROR(IF($AH101&gt;=1,VLOOKUP($AG101,STUDENT!$O$8:$Z$1507,4,0),""),"")</f>
        <v/>
      </c>
      <c r="AK101" s="1" t="str">
        <f>IFERROR(IF($AH101&gt;=1,VLOOKUP($AG101,STUDENT!$O$8:$Z$1507,6,0),""),"")</f>
        <v/>
      </c>
      <c r="AL101" s="1" t="str">
        <f t="shared" si="29"/>
        <v/>
      </c>
      <c r="AM101" s="1" t="str">
        <f t="shared" si="30"/>
        <v/>
      </c>
      <c r="AN101" s="1" t="str">
        <f t="shared" si="31"/>
        <v/>
      </c>
      <c r="AO101" s="1" t="str">
        <f t="shared" si="32"/>
        <v/>
      </c>
      <c r="AP101" s="1" t="str">
        <f t="shared" si="33"/>
        <v/>
      </c>
      <c r="AQ101" s="1" t="str">
        <f t="shared" si="34"/>
        <v/>
      </c>
      <c r="AR101" s="1" t="str">
        <f t="shared" si="35"/>
        <v/>
      </c>
      <c r="AS101" s="1" t="str">
        <f t="shared" si="36"/>
        <v/>
      </c>
      <c r="AT101" s="1" t="str">
        <f t="shared" si="37"/>
        <v/>
      </c>
      <c r="AU101" s="1" t="str">
        <f t="shared" si="38"/>
        <v/>
      </c>
      <c r="AV101" s="1" t="str">
        <f t="shared" si="39"/>
        <v/>
      </c>
      <c r="AW101" s="1" t="str">
        <f t="shared" si="40"/>
        <v/>
      </c>
      <c r="AX101" s="1" t="str">
        <f t="shared" si="41"/>
        <v/>
      </c>
      <c r="AY101" s="1">
        <f>IFERROR(IF($AE101&gt;$AE100,VLOOKUP($AC101+AL$1,STOCK!$F$10:$AB$209,16,0),IF($AE101=$AE100,(IF(AY100&gt;=1,AY100-COUNTIFS($AE100:$AE100,$AC101,AL100:AL100,$AI$1),0)),0)),0)</f>
        <v>0</v>
      </c>
      <c r="AZ101" s="1">
        <f>IFERROR(IF($AE101&gt;$AE100,VLOOKUP($AC101+AM$1,STOCK!$F$10:$AB$209,16,0),IF($AE101=$AE100,(IF(AZ100&gt;=1,AZ100-COUNTIFS($AE100:$AE100,$AC101,AM100:AM100,$AI$1),0)),0)),0)</f>
        <v>0</v>
      </c>
      <c r="BA101" s="1">
        <f>IFERROR(IF($AE101&gt;$AE100,VLOOKUP($AC101+AN$1,STOCK!$F$10:$AB$209,16,0),IF($AE101=$AE100,(IF(BA100&gt;=1,BA100-COUNTIFS($AE100:$AE100,$AC101,AN100:AN100,$AI$1),0)),0)),0)</f>
        <v>0</v>
      </c>
      <c r="BB101" s="1">
        <f>IFERROR(IF($AE101&gt;$AE100,VLOOKUP($AC101+AO$1,STOCK!$F$10:$AB$209,16,0),IF($AE101=$AE100,(IF(BB100&gt;=1,BB100-COUNTIFS($AE100:$AE100,$AC101,AO100:AO100,$AI$1),0)),0)),0)</f>
        <v>0</v>
      </c>
      <c r="BC101" s="1">
        <f>IFERROR(IF($AE101&gt;$AE100,VLOOKUP($AC101+AP$1,STOCK!$F$10:$AB$209,16,0),IF($AE101=$AE100,(IF(BC100&gt;=1,BC100-COUNTIFS($AE100:$AE100,$AC101,AP100:AP100,$AI$1),0)),0)),0)</f>
        <v>0</v>
      </c>
      <c r="BD101" s="1">
        <f>IFERROR(IF($AE101&gt;$AE100,VLOOKUP($AC101+AQ$1,STOCK!$F$10:$AB$209,16,0),IF($AE101=$AE100,(IF(BD100&gt;=1,BD100-COUNTIFS($AE100:$AE100,$AC101,AQ100:AQ100,$AI$1),0)),0)),0)</f>
        <v>0</v>
      </c>
      <c r="BE101" s="1">
        <f>IFERROR(IF($AE101&gt;$AE100,VLOOKUP($AC101+AR$1,STOCK!$F$10:$AB$209,16,0),IF($AE101=$AE100,(IF(BE100&gt;=1,BE100-COUNTIFS($AE100:$AE100,$AC101,AR100:AR100,$AI$1),0)),0)),0)</f>
        <v>0</v>
      </c>
      <c r="BF101" s="1">
        <f>IFERROR(IF($AE101&gt;$AE100,VLOOKUP($AC101+AS$1,STOCK!$F$10:$AB$209,16,0),IF($AE101=$AE100,(IF(BF100&gt;=1,BF100-COUNTIFS($AE100:$AE100,$AC101,AS100:AS100,$AI$1),0)),0)),0)</f>
        <v>0</v>
      </c>
      <c r="BG101" s="1">
        <f>IFERROR(IF($AE101&gt;$AE100,VLOOKUP($AC101+AT$1,STOCK!$F$10:$AB$209,16,0),IF($AE101=$AE100,(IF(BG100&gt;=1,BG100-COUNTIFS($AE100:$AE100,$AC101,AT100:AT100,$AI$1),0)),0)),0)</f>
        <v>0</v>
      </c>
      <c r="BH101" s="1">
        <f>IFERROR(IF($AE101&gt;$AE100,VLOOKUP($AC101+AU$1,STOCK!$F$10:$AB$209,16,0),IF($AE101=$AE100,(IF(BH100&gt;=1,BH100-COUNTIFS($AE100:$AE100,$AC101,AU100:AU100,$AI$1),0)),0)),0)</f>
        <v>0</v>
      </c>
      <c r="BI101" s="1">
        <f>IFERROR(IF($AE101&gt;$AE100,VLOOKUP($AC101+AV$1,STOCK!$F$10:$AB$209,16,0),IF($AE101=$AE100,(IF(BI100&gt;=1,BI100-COUNTIFS($AE100:$AE100,$AC101,AV100:AV100,$AI$1),0)),0)),0)</f>
        <v>0</v>
      </c>
      <c r="BJ101" s="1">
        <f>IFERROR(IF($AE101&gt;$AE100,VLOOKUP($AC101+AW$1,STOCK!$F$10:$AB$209,16,0),IF($AE101=$AE100,(IF(BJ100&gt;=1,BJ100-COUNTIFS($AE100:$AE100,$AC101,AW100:AW100,$AI$1),0)),0)),0)</f>
        <v>0</v>
      </c>
      <c r="BK101" s="1">
        <f>IFERROR(IF($AE101&gt;$AE100,VLOOKUP($AC101+AX$1,STOCK!$F$10:$AB$209,16,0),IF($AE101=$AE100,(IF(BK100&gt;=1,BK100-COUNTIFS($AE100:$AE100,$AC101,AX100:AX100,$AI$1),0)),0)),0)</f>
        <v>0</v>
      </c>
      <c r="BL101" s="1">
        <f>IFERROR(IF($AE101&gt;$AE100,VLOOKUP($AC101+AL$1,STOCK!$F$10:$AB$209,17,0),IF($AE101=$AE100,(IF(BL100&gt;=1,BL100-COUNTIFS($AE100:$AE100,$AC101,AL100:AL100,$AI$2),0)),0)),0)</f>
        <v>0</v>
      </c>
      <c r="BM101" s="1">
        <f>IFERROR(IF($AE101&gt;$AE100,VLOOKUP($AC101+AM$1,STOCK!$F$10:$AB$209,17,0),IF($AE101=$AE100,(IF(BM100&gt;=1,BM100-COUNTIFS($AE100:$AE100,$AC101,AM100:AM100,$AI$2),0)),0)),0)</f>
        <v>0</v>
      </c>
      <c r="BN101" s="1">
        <f>IFERROR(IF($AE101&gt;$AE100,VLOOKUP($AC101+AN$1,STOCK!$F$10:$AB$209,17,0),IF($AE101=$AE100,(IF(BN100&gt;=1,BN100-COUNTIFS($AE100:$AE100,$AC101,AN100:AN100,$AI$2),0)),0)),0)</f>
        <v>0</v>
      </c>
      <c r="BO101" s="1">
        <f>IFERROR(IF($AE101&gt;$AE100,VLOOKUP($AC101+AO$1,STOCK!$F$10:$AB$209,17,0),IF($AE101=$AE100,(IF(BO100&gt;=1,BO100-COUNTIFS($AE100:$AE100,$AC101,AO100:AO100,$AI$2),0)),0)),0)</f>
        <v>0</v>
      </c>
      <c r="BP101" s="1">
        <f>IFERROR(IF($AE101&gt;$AE100,VLOOKUP($AC101+AP$1,STOCK!$F$10:$AB$209,17,0),IF($AE101=$AE100,(IF(BP100&gt;=1,BP100-COUNTIFS($AE100:$AE100,$AC101,AP100:AP100,$AI$2),0)),0)),0)</f>
        <v>0</v>
      </c>
      <c r="BQ101" s="1">
        <f>IFERROR(IF($AE101&gt;$AE100,VLOOKUP($AC101+AQ$1,STOCK!$F$10:$AB$209,17,0),IF($AE101=$AE100,(IF(BQ100&gt;=1,BQ100-COUNTIFS($AE100:$AE100,$AC101,AQ100:AQ100,$AI$2),0)),0)),0)</f>
        <v>0</v>
      </c>
      <c r="BR101" s="1">
        <f>IFERROR(IF($AE101&gt;$AE100,VLOOKUP($AC101+AR$1,STOCK!$F$10:$AB$209,17,0),IF($AE101=$AE100,(IF(BR100&gt;=1,BR100-COUNTIFS($AE100:$AE100,$AC101,AR100:AR100,$AI$2),0)),0)),0)</f>
        <v>0</v>
      </c>
      <c r="BS101" s="1">
        <f>IFERROR(IF($AE101&gt;$AE100,VLOOKUP($AC101+AS$1,STOCK!$F$10:$AB$209,17,0),IF($AE101=$AE100,(IF(BS100&gt;=1,BS100-COUNTIFS($AE100:$AE100,$AC101,AS100:AS100,$AI$2),0)),0)),0)</f>
        <v>0</v>
      </c>
      <c r="BT101" s="1">
        <f>IFERROR(IF($AE101&gt;$AE100,VLOOKUP($AC101+AT$1,STOCK!$F$10:$AB$209,17,0),IF($AE101=$AE100,(IF(BT100&gt;=1,BT100-COUNTIFS($AE100:$AE100,$AC101,AT100:AT100,$AI$2),0)),0)),0)</f>
        <v>0</v>
      </c>
      <c r="BU101" s="1">
        <f>IFERROR(IF($AE101&gt;$AE100,VLOOKUP($AC101+AU$1,STOCK!$F$10:$AB$209,17,0),IF($AE101=$AE100,(IF(BU100&gt;=1,BU100-COUNTIFS($AE100:$AE100,$AC101,AU100:AU100,$AI$2),0)),0)),0)</f>
        <v>0</v>
      </c>
      <c r="BV101" s="1">
        <f>IFERROR(IF($AE101&gt;$AE100,VLOOKUP($AC101+AV$1,STOCK!$F$10:$AB$209,17,0),IF($AE101=$AE100,(IF(BV100&gt;=1,BV100-COUNTIFS($AE100:$AE100,$AC101,AV100:AV100,$AI$2),0)),0)),0)</f>
        <v>0</v>
      </c>
      <c r="BW101" s="1">
        <f>IFERROR(IF($AE101&gt;$AE100,VLOOKUP($AC101+AW$1,STOCK!$F$10:$AB$209,17,0),IF($AE101=$AE100,(IF(BW100&gt;=1,BW100-COUNTIFS($AE100:$AE100,$AC101,AW100:AW100,$AI$2),0)),0)),0)</f>
        <v>0</v>
      </c>
      <c r="BX101" s="1">
        <f>IFERROR(IF($AE101&gt;$AE100,VLOOKUP($AC101+AX$1,STOCK!$F$10:$AB$209,17,0),IF($AE101=$AE100,(IF(BX100&gt;=1,BX100-COUNTIFS($AE100:$AE100,$AC101,AX100:AX100,$AI$2),0)),0)),0)</f>
        <v>0</v>
      </c>
    </row>
    <row r="102" spans="4:76" ht="20.100000000000001" customHeight="1" x14ac:dyDescent="0.25">
      <c r="D102" s="1">
        <v>89</v>
      </c>
      <c r="E102" s="1">
        <f>IFERROR(IF($E$13&gt;=D102,SMALL(STUDENT!$O$8:$O$1507,$E$11+D102),0),0)</f>
        <v>0</v>
      </c>
      <c r="F102" s="10">
        <f t="shared" si="24"/>
        <v>0</v>
      </c>
      <c r="G102" s="10" t="str">
        <f>IFERROR(IF($F102&gt;=1,VLOOKUP($E102,STUDENT!$O$8:$Z$1507,3,0),""),"")</f>
        <v/>
      </c>
      <c r="H102" s="9" t="str">
        <f>IFERROR(IF($F102&gt;=1,VLOOKUP($E102,STUDENT!$O$8:$Z$1507,4,0),""),"")</f>
        <v/>
      </c>
      <c r="I102" s="20" t="str">
        <f t="shared" si="25"/>
        <v/>
      </c>
      <c r="J102" s="20" t="str">
        <f t="shared" si="42"/>
        <v/>
      </c>
      <c r="K102" s="20" t="str">
        <f t="shared" si="42"/>
        <v/>
      </c>
      <c r="L102" s="20" t="str">
        <f t="shared" si="42"/>
        <v/>
      </c>
      <c r="M102" s="20" t="str">
        <f t="shared" si="42"/>
        <v/>
      </c>
      <c r="N102" s="20" t="str">
        <f t="shared" si="42"/>
        <v/>
      </c>
      <c r="O102" s="20" t="str">
        <f t="shared" si="42"/>
        <v/>
      </c>
      <c r="P102" s="20" t="str">
        <f t="shared" si="42"/>
        <v/>
      </c>
      <c r="Q102" s="20" t="str">
        <f t="shared" si="42"/>
        <v/>
      </c>
      <c r="R102" s="20" t="str">
        <f t="shared" si="42"/>
        <v/>
      </c>
      <c r="S102" s="20" t="str">
        <f t="shared" si="42"/>
        <v/>
      </c>
      <c r="T102" s="20" t="str">
        <f t="shared" si="42"/>
        <v/>
      </c>
      <c r="U102" s="20" t="str">
        <f t="shared" si="42"/>
        <v/>
      </c>
      <c r="V102" s="21" t="str">
        <f>IFERROR(IF($F102&gt;=1,VLOOKUP($E102,STUDENT!$O$8:$Z$1507,12,0),""),"")</f>
        <v/>
      </c>
      <c r="W102" s="22"/>
      <c r="AC102" s="1">
        <f t="shared" si="26"/>
        <v>0</v>
      </c>
      <c r="AD102" s="1">
        <f>IFERROR(IF(LEN(AK102)&gt;=1,VLOOKUP(HLOOKUP(AK102,PROFILE!$K$5:$V$8,4,0),PROFILE!$F$1:$G$3,2,0),0),0)</f>
        <v>0</v>
      </c>
      <c r="AE102" s="1">
        <f t="shared" si="27"/>
        <v>0</v>
      </c>
      <c r="AF102" s="1">
        <v>89</v>
      </c>
      <c r="AG102" s="1">
        <f>IFERROR(IF($AG$12&gt;=AF102,SMALL(STUDENT!$O$8:$O$1507,$AG$11+AF102),0),0)</f>
        <v>0</v>
      </c>
      <c r="AH102" s="1">
        <f t="shared" si="28"/>
        <v>0</v>
      </c>
      <c r="AI102" s="1" t="str">
        <f>IFERROR(IF($AH102&gt;=1,VLOOKUP($AG102,STUDENT!$O$8:$Z$1507,3,0),""),"")</f>
        <v/>
      </c>
      <c r="AJ102" s="1" t="str">
        <f>IFERROR(IF($AH102&gt;=1,VLOOKUP($AG102,STUDENT!$O$8:$Z$1507,4,0),""),"")</f>
        <v/>
      </c>
      <c r="AK102" s="1" t="str">
        <f>IFERROR(IF($AH102&gt;=1,VLOOKUP($AG102,STUDENT!$O$8:$Z$1507,6,0),""),"")</f>
        <v/>
      </c>
      <c r="AL102" s="1" t="str">
        <f t="shared" si="29"/>
        <v/>
      </c>
      <c r="AM102" s="1" t="str">
        <f t="shared" si="30"/>
        <v/>
      </c>
      <c r="AN102" s="1" t="str">
        <f t="shared" si="31"/>
        <v/>
      </c>
      <c r="AO102" s="1" t="str">
        <f t="shared" si="32"/>
        <v/>
      </c>
      <c r="AP102" s="1" t="str">
        <f t="shared" si="33"/>
        <v/>
      </c>
      <c r="AQ102" s="1" t="str">
        <f t="shared" si="34"/>
        <v/>
      </c>
      <c r="AR102" s="1" t="str">
        <f t="shared" si="35"/>
        <v/>
      </c>
      <c r="AS102" s="1" t="str">
        <f t="shared" si="36"/>
        <v/>
      </c>
      <c r="AT102" s="1" t="str">
        <f t="shared" si="37"/>
        <v/>
      </c>
      <c r="AU102" s="1" t="str">
        <f t="shared" si="38"/>
        <v/>
      </c>
      <c r="AV102" s="1" t="str">
        <f t="shared" si="39"/>
        <v/>
      </c>
      <c r="AW102" s="1" t="str">
        <f t="shared" si="40"/>
        <v/>
      </c>
      <c r="AX102" s="1" t="str">
        <f t="shared" si="41"/>
        <v/>
      </c>
      <c r="AY102" s="1">
        <f>IFERROR(IF($AE102&gt;$AE101,VLOOKUP($AC102+AL$1,STOCK!$F$10:$AB$209,16,0),IF($AE102=$AE101,(IF(AY101&gt;=1,AY101-COUNTIFS($AE101:$AE101,$AC102,AL101:AL101,$AI$1),0)),0)),0)</f>
        <v>0</v>
      </c>
      <c r="AZ102" s="1">
        <f>IFERROR(IF($AE102&gt;$AE101,VLOOKUP($AC102+AM$1,STOCK!$F$10:$AB$209,16,0),IF($AE102=$AE101,(IF(AZ101&gt;=1,AZ101-COUNTIFS($AE101:$AE101,$AC102,AM101:AM101,$AI$1),0)),0)),0)</f>
        <v>0</v>
      </c>
      <c r="BA102" s="1">
        <f>IFERROR(IF($AE102&gt;$AE101,VLOOKUP($AC102+AN$1,STOCK!$F$10:$AB$209,16,0),IF($AE102=$AE101,(IF(BA101&gt;=1,BA101-COUNTIFS($AE101:$AE101,$AC102,AN101:AN101,$AI$1),0)),0)),0)</f>
        <v>0</v>
      </c>
      <c r="BB102" s="1">
        <f>IFERROR(IF($AE102&gt;$AE101,VLOOKUP($AC102+AO$1,STOCK!$F$10:$AB$209,16,0),IF($AE102=$AE101,(IF(BB101&gt;=1,BB101-COUNTIFS($AE101:$AE101,$AC102,AO101:AO101,$AI$1),0)),0)),0)</f>
        <v>0</v>
      </c>
      <c r="BC102" s="1">
        <f>IFERROR(IF($AE102&gt;$AE101,VLOOKUP($AC102+AP$1,STOCK!$F$10:$AB$209,16,0),IF($AE102=$AE101,(IF(BC101&gt;=1,BC101-COUNTIFS($AE101:$AE101,$AC102,AP101:AP101,$AI$1),0)),0)),0)</f>
        <v>0</v>
      </c>
      <c r="BD102" s="1">
        <f>IFERROR(IF($AE102&gt;$AE101,VLOOKUP($AC102+AQ$1,STOCK!$F$10:$AB$209,16,0),IF($AE102=$AE101,(IF(BD101&gt;=1,BD101-COUNTIFS($AE101:$AE101,$AC102,AQ101:AQ101,$AI$1),0)),0)),0)</f>
        <v>0</v>
      </c>
      <c r="BE102" s="1">
        <f>IFERROR(IF($AE102&gt;$AE101,VLOOKUP($AC102+AR$1,STOCK!$F$10:$AB$209,16,0),IF($AE102=$AE101,(IF(BE101&gt;=1,BE101-COUNTIFS($AE101:$AE101,$AC102,AR101:AR101,$AI$1),0)),0)),0)</f>
        <v>0</v>
      </c>
      <c r="BF102" s="1">
        <f>IFERROR(IF($AE102&gt;$AE101,VLOOKUP($AC102+AS$1,STOCK!$F$10:$AB$209,16,0),IF($AE102=$AE101,(IF(BF101&gt;=1,BF101-COUNTIFS($AE101:$AE101,$AC102,AS101:AS101,$AI$1),0)),0)),0)</f>
        <v>0</v>
      </c>
      <c r="BG102" s="1">
        <f>IFERROR(IF($AE102&gt;$AE101,VLOOKUP($AC102+AT$1,STOCK!$F$10:$AB$209,16,0),IF($AE102=$AE101,(IF(BG101&gt;=1,BG101-COUNTIFS($AE101:$AE101,$AC102,AT101:AT101,$AI$1),0)),0)),0)</f>
        <v>0</v>
      </c>
      <c r="BH102" s="1">
        <f>IFERROR(IF($AE102&gt;$AE101,VLOOKUP($AC102+AU$1,STOCK!$F$10:$AB$209,16,0),IF($AE102=$AE101,(IF(BH101&gt;=1,BH101-COUNTIFS($AE101:$AE101,$AC102,AU101:AU101,$AI$1),0)),0)),0)</f>
        <v>0</v>
      </c>
      <c r="BI102" s="1">
        <f>IFERROR(IF($AE102&gt;$AE101,VLOOKUP($AC102+AV$1,STOCK!$F$10:$AB$209,16,0),IF($AE102=$AE101,(IF(BI101&gt;=1,BI101-COUNTIFS($AE101:$AE101,$AC102,AV101:AV101,$AI$1),0)),0)),0)</f>
        <v>0</v>
      </c>
      <c r="BJ102" s="1">
        <f>IFERROR(IF($AE102&gt;$AE101,VLOOKUP($AC102+AW$1,STOCK!$F$10:$AB$209,16,0),IF($AE102=$AE101,(IF(BJ101&gt;=1,BJ101-COUNTIFS($AE101:$AE101,$AC102,AW101:AW101,$AI$1),0)),0)),0)</f>
        <v>0</v>
      </c>
      <c r="BK102" s="1">
        <f>IFERROR(IF($AE102&gt;$AE101,VLOOKUP($AC102+AX$1,STOCK!$F$10:$AB$209,16,0),IF($AE102=$AE101,(IF(BK101&gt;=1,BK101-COUNTIFS($AE101:$AE101,$AC102,AX101:AX101,$AI$1),0)),0)),0)</f>
        <v>0</v>
      </c>
      <c r="BL102" s="1">
        <f>IFERROR(IF($AE102&gt;$AE101,VLOOKUP($AC102+AL$1,STOCK!$F$10:$AB$209,17,0),IF($AE102=$AE101,(IF(BL101&gt;=1,BL101-COUNTIFS($AE101:$AE101,$AC102,AL101:AL101,$AI$2),0)),0)),0)</f>
        <v>0</v>
      </c>
      <c r="BM102" s="1">
        <f>IFERROR(IF($AE102&gt;$AE101,VLOOKUP($AC102+AM$1,STOCK!$F$10:$AB$209,17,0),IF($AE102=$AE101,(IF(BM101&gt;=1,BM101-COUNTIFS($AE101:$AE101,$AC102,AM101:AM101,$AI$2),0)),0)),0)</f>
        <v>0</v>
      </c>
      <c r="BN102" s="1">
        <f>IFERROR(IF($AE102&gt;$AE101,VLOOKUP($AC102+AN$1,STOCK!$F$10:$AB$209,17,0),IF($AE102=$AE101,(IF(BN101&gt;=1,BN101-COUNTIFS($AE101:$AE101,$AC102,AN101:AN101,$AI$2),0)),0)),0)</f>
        <v>0</v>
      </c>
      <c r="BO102" s="1">
        <f>IFERROR(IF($AE102&gt;$AE101,VLOOKUP($AC102+AO$1,STOCK!$F$10:$AB$209,17,0),IF($AE102=$AE101,(IF(BO101&gt;=1,BO101-COUNTIFS($AE101:$AE101,$AC102,AO101:AO101,$AI$2),0)),0)),0)</f>
        <v>0</v>
      </c>
      <c r="BP102" s="1">
        <f>IFERROR(IF($AE102&gt;$AE101,VLOOKUP($AC102+AP$1,STOCK!$F$10:$AB$209,17,0),IF($AE102=$AE101,(IF(BP101&gt;=1,BP101-COUNTIFS($AE101:$AE101,$AC102,AP101:AP101,$AI$2),0)),0)),0)</f>
        <v>0</v>
      </c>
      <c r="BQ102" s="1">
        <f>IFERROR(IF($AE102&gt;$AE101,VLOOKUP($AC102+AQ$1,STOCK!$F$10:$AB$209,17,0),IF($AE102=$AE101,(IF(BQ101&gt;=1,BQ101-COUNTIFS($AE101:$AE101,$AC102,AQ101:AQ101,$AI$2),0)),0)),0)</f>
        <v>0</v>
      </c>
      <c r="BR102" s="1">
        <f>IFERROR(IF($AE102&gt;$AE101,VLOOKUP($AC102+AR$1,STOCK!$F$10:$AB$209,17,0),IF($AE102=$AE101,(IF(BR101&gt;=1,BR101-COUNTIFS($AE101:$AE101,$AC102,AR101:AR101,$AI$2),0)),0)),0)</f>
        <v>0</v>
      </c>
      <c r="BS102" s="1">
        <f>IFERROR(IF($AE102&gt;$AE101,VLOOKUP($AC102+AS$1,STOCK!$F$10:$AB$209,17,0),IF($AE102=$AE101,(IF(BS101&gt;=1,BS101-COUNTIFS($AE101:$AE101,$AC102,AS101:AS101,$AI$2),0)),0)),0)</f>
        <v>0</v>
      </c>
      <c r="BT102" s="1">
        <f>IFERROR(IF($AE102&gt;$AE101,VLOOKUP($AC102+AT$1,STOCK!$F$10:$AB$209,17,0),IF($AE102=$AE101,(IF(BT101&gt;=1,BT101-COUNTIFS($AE101:$AE101,$AC102,AT101:AT101,$AI$2),0)),0)),0)</f>
        <v>0</v>
      </c>
      <c r="BU102" s="1">
        <f>IFERROR(IF($AE102&gt;$AE101,VLOOKUP($AC102+AU$1,STOCK!$F$10:$AB$209,17,0),IF($AE102=$AE101,(IF(BU101&gt;=1,BU101-COUNTIFS($AE101:$AE101,$AC102,AU101:AU101,$AI$2),0)),0)),0)</f>
        <v>0</v>
      </c>
      <c r="BV102" s="1">
        <f>IFERROR(IF($AE102&gt;$AE101,VLOOKUP($AC102+AV$1,STOCK!$F$10:$AB$209,17,0),IF($AE102=$AE101,(IF(BV101&gt;=1,BV101-COUNTIFS($AE101:$AE101,$AC102,AV101:AV101,$AI$2),0)),0)),0)</f>
        <v>0</v>
      </c>
      <c r="BW102" s="1">
        <f>IFERROR(IF($AE102&gt;$AE101,VLOOKUP($AC102+AW$1,STOCK!$F$10:$AB$209,17,0),IF($AE102=$AE101,(IF(BW101&gt;=1,BW101-COUNTIFS($AE101:$AE101,$AC102,AW101:AW101,$AI$2),0)),0)),0)</f>
        <v>0</v>
      </c>
      <c r="BX102" s="1">
        <f>IFERROR(IF($AE102&gt;$AE101,VLOOKUP($AC102+AX$1,STOCK!$F$10:$AB$209,17,0),IF($AE102=$AE101,(IF(BX101&gt;=1,BX101-COUNTIFS($AE101:$AE101,$AC102,AX101:AX101,$AI$2),0)),0)),0)</f>
        <v>0</v>
      </c>
    </row>
    <row r="103" spans="4:76" ht="20.100000000000001" customHeight="1" x14ac:dyDescent="0.25">
      <c r="D103" s="1">
        <v>90</v>
      </c>
      <c r="E103" s="1">
        <f>IFERROR(IF($E$13&gt;=D103,SMALL(STUDENT!$O$8:$O$1507,$E$11+D103),0),0)</f>
        <v>0</v>
      </c>
      <c r="F103" s="10">
        <f t="shared" si="24"/>
        <v>0</v>
      </c>
      <c r="G103" s="10" t="str">
        <f>IFERROR(IF($F103&gt;=1,VLOOKUP($E103,STUDENT!$O$8:$Z$1507,3,0),""),"")</f>
        <v/>
      </c>
      <c r="H103" s="9" t="str">
        <f>IFERROR(IF($F103&gt;=1,VLOOKUP($E103,STUDENT!$O$8:$Z$1507,4,0),""),"")</f>
        <v/>
      </c>
      <c r="I103" s="20" t="str">
        <f t="shared" si="25"/>
        <v/>
      </c>
      <c r="J103" s="20" t="str">
        <f t="shared" si="42"/>
        <v/>
      </c>
      <c r="K103" s="20" t="str">
        <f t="shared" si="42"/>
        <v/>
      </c>
      <c r="L103" s="20" t="str">
        <f t="shared" si="42"/>
        <v/>
      </c>
      <c r="M103" s="20" t="str">
        <f t="shared" si="42"/>
        <v/>
      </c>
      <c r="N103" s="20" t="str">
        <f t="shared" si="42"/>
        <v/>
      </c>
      <c r="O103" s="20" t="str">
        <f t="shared" si="42"/>
        <v/>
      </c>
      <c r="P103" s="20" t="str">
        <f t="shared" si="42"/>
        <v/>
      </c>
      <c r="Q103" s="20" t="str">
        <f t="shared" si="42"/>
        <v/>
      </c>
      <c r="R103" s="20" t="str">
        <f t="shared" si="42"/>
        <v/>
      </c>
      <c r="S103" s="20" t="str">
        <f t="shared" si="42"/>
        <v/>
      </c>
      <c r="T103" s="20" t="str">
        <f t="shared" si="42"/>
        <v/>
      </c>
      <c r="U103" s="20" t="str">
        <f t="shared" si="42"/>
        <v/>
      </c>
      <c r="V103" s="21" t="str">
        <f>IFERROR(IF($F103&gt;=1,VLOOKUP($E103,STUDENT!$O$8:$Z$1507,12,0),""),"")</f>
        <v/>
      </c>
      <c r="W103" s="22"/>
      <c r="AC103" s="1">
        <f t="shared" si="26"/>
        <v>0</v>
      </c>
      <c r="AD103" s="1">
        <f>IFERROR(IF(LEN(AK103)&gt;=1,VLOOKUP(HLOOKUP(AK103,PROFILE!$K$5:$V$8,4,0),PROFILE!$F$1:$G$3,2,0),0),0)</f>
        <v>0</v>
      </c>
      <c r="AE103" s="1">
        <f t="shared" si="27"/>
        <v>0</v>
      </c>
      <c r="AF103" s="1">
        <v>90</v>
      </c>
      <c r="AG103" s="1">
        <f>IFERROR(IF($AG$12&gt;=AF103,SMALL(STUDENT!$O$8:$O$1507,$AG$11+AF103),0),0)</f>
        <v>0</v>
      </c>
      <c r="AH103" s="1">
        <f t="shared" si="28"/>
        <v>0</v>
      </c>
      <c r="AI103" s="1" t="str">
        <f>IFERROR(IF($AH103&gt;=1,VLOOKUP($AG103,STUDENT!$O$8:$Z$1507,3,0),""),"")</f>
        <v/>
      </c>
      <c r="AJ103" s="1" t="str">
        <f>IFERROR(IF($AH103&gt;=1,VLOOKUP($AG103,STUDENT!$O$8:$Z$1507,4,0),""),"")</f>
        <v/>
      </c>
      <c r="AK103" s="1" t="str">
        <f>IFERROR(IF($AH103&gt;=1,VLOOKUP($AG103,STUDENT!$O$8:$Z$1507,6,0),""),"")</f>
        <v/>
      </c>
      <c r="AL103" s="1" t="str">
        <f t="shared" si="29"/>
        <v/>
      </c>
      <c r="AM103" s="1" t="str">
        <f t="shared" si="30"/>
        <v/>
      </c>
      <c r="AN103" s="1" t="str">
        <f t="shared" si="31"/>
        <v/>
      </c>
      <c r="AO103" s="1" t="str">
        <f t="shared" si="32"/>
        <v/>
      </c>
      <c r="AP103" s="1" t="str">
        <f t="shared" si="33"/>
        <v/>
      </c>
      <c r="AQ103" s="1" t="str">
        <f t="shared" si="34"/>
        <v/>
      </c>
      <c r="AR103" s="1" t="str">
        <f t="shared" si="35"/>
        <v/>
      </c>
      <c r="AS103" s="1" t="str">
        <f t="shared" si="36"/>
        <v/>
      </c>
      <c r="AT103" s="1" t="str">
        <f t="shared" si="37"/>
        <v/>
      </c>
      <c r="AU103" s="1" t="str">
        <f t="shared" si="38"/>
        <v/>
      </c>
      <c r="AV103" s="1" t="str">
        <f t="shared" si="39"/>
        <v/>
      </c>
      <c r="AW103" s="1" t="str">
        <f t="shared" si="40"/>
        <v/>
      </c>
      <c r="AX103" s="1" t="str">
        <f t="shared" si="41"/>
        <v/>
      </c>
      <c r="AY103" s="1">
        <f>IFERROR(IF($AE103&gt;$AE102,VLOOKUP($AC103+AL$1,STOCK!$F$10:$AB$209,16,0),IF($AE103=$AE102,(IF(AY102&gt;=1,AY102-COUNTIFS($AE102:$AE102,$AC103,AL102:AL102,$AI$1),0)),0)),0)</f>
        <v>0</v>
      </c>
      <c r="AZ103" s="1">
        <f>IFERROR(IF($AE103&gt;$AE102,VLOOKUP($AC103+AM$1,STOCK!$F$10:$AB$209,16,0),IF($AE103=$AE102,(IF(AZ102&gt;=1,AZ102-COUNTIFS($AE102:$AE102,$AC103,AM102:AM102,$AI$1),0)),0)),0)</f>
        <v>0</v>
      </c>
      <c r="BA103" s="1">
        <f>IFERROR(IF($AE103&gt;$AE102,VLOOKUP($AC103+AN$1,STOCK!$F$10:$AB$209,16,0),IF($AE103=$AE102,(IF(BA102&gt;=1,BA102-COUNTIFS($AE102:$AE102,$AC103,AN102:AN102,$AI$1),0)),0)),0)</f>
        <v>0</v>
      </c>
      <c r="BB103" s="1">
        <f>IFERROR(IF($AE103&gt;$AE102,VLOOKUP($AC103+AO$1,STOCK!$F$10:$AB$209,16,0),IF($AE103=$AE102,(IF(BB102&gt;=1,BB102-COUNTIFS($AE102:$AE102,$AC103,AO102:AO102,$AI$1),0)),0)),0)</f>
        <v>0</v>
      </c>
      <c r="BC103" s="1">
        <f>IFERROR(IF($AE103&gt;$AE102,VLOOKUP($AC103+AP$1,STOCK!$F$10:$AB$209,16,0),IF($AE103=$AE102,(IF(BC102&gt;=1,BC102-COUNTIFS($AE102:$AE102,$AC103,AP102:AP102,$AI$1),0)),0)),0)</f>
        <v>0</v>
      </c>
      <c r="BD103" s="1">
        <f>IFERROR(IF($AE103&gt;$AE102,VLOOKUP($AC103+AQ$1,STOCK!$F$10:$AB$209,16,0),IF($AE103=$AE102,(IF(BD102&gt;=1,BD102-COUNTIFS($AE102:$AE102,$AC103,AQ102:AQ102,$AI$1),0)),0)),0)</f>
        <v>0</v>
      </c>
      <c r="BE103" s="1">
        <f>IFERROR(IF($AE103&gt;$AE102,VLOOKUP($AC103+AR$1,STOCK!$F$10:$AB$209,16,0),IF($AE103=$AE102,(IF(BE102&gt;=1,BE102-COUNTIFS($AE102:$AE102,$AC103,AR102:AR102,$AI$1),0)),0)),0)</f>
        <v>0</v>
      </c>
      <c r="BF103" s="1">
        <f>IFERROR(IF($AE103&gt;$AE102,VLOOKUP($AC103+AS$1,STOCK!$F$10:$AB$209,16,0),IF($AE103=$AE102,(IF(BF102&gt;=1,BF102-COUNTIFS($AE102:$AE102,$AC103,AS102:AS102,$AI$1),0)),0)),0)</f>
        <v>0</v>
      </c>
      <c r="BG103" s="1">
        <f>IFERROR(IF($AE103&gt;$AE102,VLOOKUP($AC103+AT$1,STOCK!$F$10:$AB$209,16,0),IF($AE103=$AE102,(IF(BG102&gt;=1,BG102-COUNTIFS($AE102:$AE102,$AC103,AT102:AT102,$AI$1),0)),0)),0)</f>
        <v>0</v>
      </c>
      <c r="BH103" s="1">
        <f>IFERROR(IF($AE103&gt;$AE102,VLOOKUP($AC103+AU$1,STOCK!$F$10:$AB$209,16,0),IF($AE103=$AE102,(IF(BH102&gt;=1,BH102-COUNTIFS($AE102:$AE102,$AC103,AU102:AU102,$AI$1),0)),0)),0)</f>
        <v>0</v>
      </c>
      <c r="BI103" s="1">
        <f>IFERROR(IF($AE103&gt;$AE102,VLOOKUP($AC103+AV$1,STOCK!$F$10:$AB$209,16,0),IF($AE103=$AE102,(IF(BI102&gt;=1,BI102-COUNTIFS($AE102:$AE102,$AC103,AV102:AV102,$AI$1),0)),0)),0)</f>
        <v>0</v>
      </c>
      <c r="BJ103" s="1">
        <f>IFERROR(IF($AE103&gt;$AE102,VLOOKUP($AC103+AW$1,STOCK!$F$10:$AB$209,16,0),IF($AE103=$AE102,(IF(BJ102&gt;=1,BJ102-COUNTIFS($AE102:$AE102,$AC103,AW102:AW102,$AI$1),0)),0)),0)</f>
        <v>0</v>
      </c>
      <c r="BK103" s="1">
        <f>IFERROR(IF($AE103&gt;$AE102,VLOOKUP($AC103+AX$1,STOCK!$F$10:$AB$209,16,0),IF($AE103=$AE102,(IF(BK102&gt;=1,BK102-COUNTIFS($AE102:$AE102,$AC103,AX102:AX102,$AI$1),0)),0)),0)</f>
        <v>0</v>
      </c>
      <c r="BL103" s="1">
        <f>IFERROR(IF($AE103&gt;$AE102,VLOOKUP($AC103+AL$1,STOCK!$F$10:$AB$209,17,0),IF($AE103=$AE102,(IF(BL102&gt;=1,BL102-COUNTIFS($AE102:$AE102,$AC103,AL102:AL102,$AI$2),0)),0)),0)</f>
        <v>0</v>
      </c>
      <c r="BM103" s="1">
        <f>IFERROR(IF($AE103&gt;$AE102,VLOOKUP($AC103+AM$1,STOCK!$F$10:$AB$209,17,0),IF($AE103=$AE102,(IF(BM102&gt;=1,BM102-COUNTIFS($AE102:$AE102,$AC103,AM102:AM102,$AI$2),0)),0)),0)</f>
        <v>0</v>
      </c>
      <c r="BN103" s="1">
        <f>IFERROR(IF($AE103&gt;$AE102,VLOOKUP($AC103+AN$1,STOCK!$F$10:$AB$209,17,0),IF($AE103=$AE102,(IF(BN102&gt;=1,BN102-COUNTIFS($AE102:$AE102,$AC103,AN102:AN102,$AI$2),0)),0)),0)</f>
        <v>0</v>
      </c>
      <c r="BO103" s="1">
        <f>IFERROR(IF($AE103&gt;$AE102,VLOOKUP($AC103+AO$1,STOCK!$F$10:$AB$209,17,0),IF($AE103=$AE102,(IF(BO102&gt;=1,BO102-COUNTIFS($AE102:$AE102,$AC103,AO102:AO102,$AI$2),0)),0)),0)</f>
        <v>0</v>
      </c>
      <c r="BP103" s="1">
        <f>IFERROR(IF($AE103&gt;$AE102,VLOOKUP($AC103+AP$1,STOCK!$F$10:$AB$209,17,0),IF($AE103=$AE102,(IF(BP102&gt;=1,BP102-COUNTIFS($AE102:$AE102,$AC103,AP102:AP102,$AI$2),0)),0)),0)</f>
        <v>0</v>
      </c>
      <c r="BQ103" s="1">
        <f>IFERROR(IF($AE103&gt;$AE102,VLOOKUP($AC103+AQ$1,STOCK!$F$10:$AB$209,17,0),IF($AE103=$AE102,(IF(BQ102&gt;=1,BQ102-COUNTIFS($AE102:$AE102,$AC103,AQ102:AQ102,$AI$2),0)),0)),0)</f>
        <v>0</v>
      </c>
      <c r="BR103" s="1">
        <f>IFERROR(IF($AE103&gt;$AE102,VLOOKUP($AC103+AR$1,STOCK!$F$10:$AB$209,17,0),IF($AE103=$AE102,(IF(BR102&gt;=1,BR102-COUNTIFS($AE102:$AE102,$AC103,AR102:AR102,$AI$2),0)),0)),0)</f>
        <v>0</v>
      </c>
      <c r="BS103" s="1">
        <f>IFERROR(IF($AE103&gt;$AE102,VLOOKUP($AC103+AS$1,STOCK!$F$10:$AB$209,17,0),IF($AE103=$AE102,(IF(BS102&gt;=1,BS102-COUNTIFS($AE102:$AE102,$AC103,AS102:AS102,$AI$2),0)),0)),0)</f>
        <v>0</v>
      </c>
      <c r="BT103" s="1">
        <f>IFERROR(IF($AE103&gt;$AE102,VLOOKUP($AC103+AT$1,STOCK!$F$10:$AB$209,17,0),IF($AE103=$AE102,(IF(BT102&gt;=1,BT102-COUNTIFS($AE102:$AE102,$AC103,AT102:AT102,$AI$2),0)),0)),0)</f>
        <v>0</v>
      </c>
      <c r="BU103" s="1">
        <f>IFERROR(IF($AE103&gt;$AE102,VLOOKUP($AC103+AU$1,STOCK!$F$10:$AB$209,17,0),IF($AE103=$AE102,(IF(BU102&gt;=1,BU102-COUNTIFS($AE102:$AE102,$AC103,AU102:AU102,$AI$2),0)),0)),0)</f>
        <v>0</v>
      </c>
      <c r="BV103" s="1">
        <f>IFERROR(IF($AE103&gt;$AE102,VLOOKUP($AC103+AV$1,STOCK!$F$10:$AB$209,17,0),IF($AE103=$AE102,(IF(BV102&gt;=1,BV102-COUNTIFS($AE102:$AE102,$AC103,AV102:AV102,$AI$2),0)),0)),0)</f>
        <v>0</v>
      </c>
      <c r="BW103" s="1">
        <f>IFERROR(IF($AE103&gt;$AE102,VLOOKUP($AC103+AW$1,STOCK!$F$10:$AB$209,17,0),IF($AE103=$AE102,(IF(BW102&gt;=1,BW102-COUNTIFS($AE102:$AE102,$AC103,AW102:AW102,$AI$2),0)),0)),0)</f>
        <v>0</v>
      </c>
      <c r="BX103" s="1">
        <f>IFERROR(IF($AE103&gt;$AE102,VLOOKUP($AC103+AX$1,STOCK!$F$10:$AB$209,17,0),IF($AE103=$AE102,(IF(BX102&gt;=1,BX102-COUNTIFS($AE102:$AE102,$AC103,AX102:AX102,$AI$2),0)),0)),0)</f>
        <v>0</v>
      </c>
    </row>
    <row r="104" spans="4:76" ht="20.100000000000001" customHeight="1" x14ac:dyDescent="0.25">
      <c r="D104" s="1">
        <v>91</v>
      </c>
      <c r="E104" s="1">
        <f>IFERROR(IF($E$13&gt;=D104,SMALL(STUDENT!$O$8:$O$1507,$E$11+D104),0),0)</f>
        <v>0</v>
      </c>
      <c r="F104" s="10">
        <f t="shared" si="24"/>
        <v>0</v>
      </c>
      <c r="G104" s="10" t="str">
        <f>IFERROR(IF($F104&gt;=1,VLOOKUP($E104,STUDENT!$O$8:$Z$1507,3,0),""),"")</f>
        <v/>
      </c>
      <c r="H104" s="9" t="str">
        <f>IFERROR(IF($F104&gt;=1,VLOOKUP($E104,STUDENT!$O$8:$Z$1507,4,0),""),"")</f>
        <v/>
      </c>
      <c r="I104" s="20" t="str">
        <f t="shared" si="25"/>
        <v/>
      </c>
      <c r="J104" s="20" t="str">
        <f t="shared" si="42"/>
        <v/>
      </c>
      <c r="K104" s="20" t="str">
        <f t="shared" si="42"/>
        <v/>
      </c>
      <c r="L104" s="20" t="str">
        <f t="shared" si="42"/>
        <v/>
      </c>
      <c r="M104" s="20" t="str">
        <f t="shared" si="42"/>
        <v/>
      </c>
      <c r="N104" s="20" t="str">
        <f t="shared" si="42"/>
        <v/>
      </c>
      <c r="O104" s="20" t="str">
        <f t="shared" si="42"/>
        <v/>
      </c>
      <c r="P104" s="20" t="str">
        <f t="shared" si="42"/>
        <v/>
      </c>
      <c r="Q104" s="20" t="str">
        <f t="shared" si="42"/>
        <v/>
      </c>
      <c r="R104" s="20" t="str">
        <f t="shared" si="42"/>
        <v/>
      </c>
      <c r="S104" s="20" t="str">
        <f t="shared" si="42"/>
        <v/>
      </c>
      <c r="T104" s="20" t="str">
        <f t="shared" si="42"/>
        <v/>
      </c>
      <c r="U104" s="20" t="str">
        <f t="shared" si="42"/>
        <v/>
      </c>
      <c r="V104" s="21" t="str">
        <f>IFERROR(IF($F104&gt;=1,VLOOKUP($E104,STUDENT!$O$8:$Z$1507,12,0),""),"")</f>
        <v/>
      </c>
      <c r="W104" s="22"/>
      <c r="AC104" s="1">
        <f t="shared" si="26"/>
        <v>0</v>
      </c>
      <c r="AD104" s="1">
        <f>IFERROR(IF(LEN(AK104)&gt;=1,VLOOKUP(HLOOKUP(AK104,PROFILE!$K$5:$V$8,4,0),PROFILE!$F$1:$G$3,2,0),0),0)</f>
        <v>0</v>
      </c>
      <c r="AE104" s="1">
        <f t="shared" si="27"/>
        <v>0</v>
      </c>
      <c r="AF104" s="1">
        <v>91</v>
      </c>
      <c r="AG104" s="1">
        <f>IFERROR(IF($AG$12&gt;=AF104,SMALL(STUDENT!$O$8:$O$1507,$AG$11+AF104),0),0)</f>
        <v>0</v>
      </c>
      <c r="AH104" s="1">
        <f t="shared" si="28"/>
        <v>0</v>
      </c>
      <c r="AI104" s="1" t="str">
        <f>IFERROR(IF($AH104&gt;=1,VLOOKUP($AG104,STUDENT!$O$8:$Z$1507,3,0),""),"")</f>
        <v/>
      </c>
      <c r="AJ104" s="1" t="str">
        <f>IFERROR(IF($AH104&gt;=1,VLOOKUP($AG104,STUDENT!$O$8:$Z$1507,4,0),""),"")</f>
        <v/>
      </c>
      <c r="AK104" s="1" t="str">
        <f>IFERROR(IF($AH104&gt;=1,VLOOKUP($AG104,STUDENT!$O$8:$Z$1507,6,0),""),"")</f>
        <v/>
      </c>
      <c r="AL104" s="1" t="str">
        <f t="shared" si="29"/>
        <v/>
      </c>
      <c r="AM104" s="1" t="str">
        <f t="shared" si="30"/>
        <v/>
      </c>
      <c r="AN104" s="1" t="str">
        <f t="shared" si="31"/>
        <v/>
      </c>
      <c r="AO104" s="1" t="str">
        <f t="shared" si="32"/>
        <v/>
      </c>
      <c r="AP104" s="1" t="str">
        <f t="shared" si="33"/>
        <v/>
      </c>
      <c r="AQ104" s="1" t="str">
        <f t="shared" si="34"/>
        <v/>
      </c>
      <c r="AR104" s="1" t="str">
        <f t="shared" si="35"/>
        <v/>
      </c>
      <c r="AS104" s="1" t="str">
        <f t="shared" si="36"/>
        <v/>
      </c>
      <c r="AT104" s="1" t="str">
        <f t="shared" si="37"/>
        <v/>
      </c>
      <c r="AU104" s="1" t="str">
        <f t="shared" si="38"/>
        <v/>
      </c>
      <c r="AV104" s="1" t="str">
        <f t="shared" si="39"/>
        <v/>
      </c>
      <c r="AW104" s="1" t="str">
        <f t="shared" si="40"/>
        <v/>
      </c>
      <c r="AX104" s="1" t="str">
        <f t="shared" si="41"/>
        <v/>
      </c>
      <c r="AY104" s="1">
        <f>IFERROR(IF($AE104&gt;$AE103,VLOOKUP($AC104+AL$1,STOCK!$F$10:$AB$209,16,0),IF($AE104=$AE103,(IF(AY103&gt;=1,AY103-COUNTIFS($AE103:$AE103,$AC104,AL103:AL103,$AI$1),0)),0)),0)</f>
        <v>0</v>
      </c>
      <c r="AZ104" s="1">
        <f>IFERROR(IF($AE104&gt;$AE103,VLOOKUP($AC104+AM$1,STOCK!$F$10:$AB$209,16,0),IF($AE104=$AE103,(IF(AZ103&gt;=1,AZ103-COUNTIFS($AE103:$AE103,$AC104,AM103:AM103,$AI$1),0)),0)),0)</f>
        <v>0</v>
      </c>
      <c r="BA104" s="1">
        <f>IFERROR(IF($AE104&gt;$AE103,VLOOKUP($AC104+AN$1,STOCK!$F$10:$AB$209,16,0),IF($AE104=$AE103,(IF(BA103&gt;=1,BA103-COUNTIFS($AE103:$AE103,$AC104,AN103:AN103,$AI$1),0)),0)),0)</f>
        <v>0</v>
      </c>
      <c r="BB104" s="1">
        <f>IFERROR(IF($AE104&gt;$AE103,VLOOKUP($AC104+AO$1,STOCK!$F$10:$AB$209,16,0),IF($AE104=$AE103,(IF(BB103&gt;=1,BB103-COUNTIFS($AE103:$AE103,$AC104,AO103:AO103,$AI$1),0)),0)),0)</f>
        <v>0</v>
      </c>
      <c r="BC104" s="1">
        <f>IFERROR(IF($AE104&gt;$AE103,VLOOKUP($AC104+AP$1,STOCK!$F$10:$AB$209,16,0),IF($AE104=$AE103,(IF(BC103&gt;=1,BC103-COUNTIFS($AE103:$AE103,$AC104,AP103:AP103,$AI$1),0)),0)),0)</f>
        <v>0</v>
      </c>
      <c r="BD104" s="1">
        <f>IFERROR(IF($AE104&gt;$AE103,VLOOKUP($AC104+AQ$1,STOCK!$F$10:$AB$209,16,0),IF($AE104=$AE103,(IF(BD103&gt;=1,BD103-COUNTIFS($AE103:$AE103,$AC104,AQ103:AQ103,$AI$1),0)),0)),0)</f>
        <v>0</v>
      </c>
      <c r="BE104" s="1">
        <f>IFERROR(IF($AE104&gt;$AE103,VLOOKUP($AC104+AR$1,STOCK!$F$10:$AB$209,16,0),IF($AE104=$AE103,(IF(BE103&gt;=1,BE103-COUNTIFS($AE103:$AE103,$AC104,AR103:AR103,$AI$1),0)),0)),0)</f>
        <v>0</v>
      </c>
      <c r="BF104" s="1">
        <f>IFERROR(IF($AE104&gt;$AE103,VLOOKUP($AC104+AS$1,STOCK!$F$10:$AB$209,16,0),IF($AE104=$AE103,(IF(BF103&gt;=1,BF103-COUNTIFS($AE103:$AE103,$AC104,AS103:AS103,$AI$1),0)),0)),0)</f>
        <v>0</v>
      </c>
      <c r="BG104" s="1">
        <f>IFERROR(IF($AE104&gt;$AE103,VLOOKUP($AC104+AT$1,STOCK!$F$10:$AB$209,16,0),IF($AE104=$AE103,(IF(BG103&gt;=1,BG103-COUNTIFS($AE103:$AE103,$AC104,AT103:AT103,$AI$1),0)),0)),0)</f>
        <v>0</v>
      </c>
      <c r="BH104" s="1">
        <f>IFERROR(IF($AE104&gt;$AE103,VLOOKUP($AC104+AU$1,STOCK!$F$10:$AB$209,16,0),IF($AE104=$AE103,(IF(BH103&gt;=1,BH103-COUNTIFS($AE103:$AE103,$AC104,AU103:AU103,$AI$1),0)),0)),0)</f>
        <v>0</v>
      </c>
      <c r="BI104" s="1">
        <f>IFERROR(IF($AE104&gt;$AE103,VLOOKUP($AC104+AV$1,STOCK!$F$10:$AB$209,16,0),IF($AE104=$AE103,(IF(BI103&gt;=1,BI103-COUNTIFS($AE103:$AE103,$AC104,AV103:AV103,$AI$1),0)),0)),0)</f>
        <v>0</v>
      </c>
      <c r="BJ104" s="1">
        <f>IFERROR(IF($AE104&gt;$AE103,VLOOKUP($AC104+AW$1,STOCK!$F$10:$AB$209,16,0),IF($AE104=$AE103,(IF(BJ103&gt;=1,BJ103-COUNTIFS($AE103:$AE103,$AC104,AW103:AW103,$AI$1),0)),0)),0)</f>
        <v>0</v>
      </c>
      <c r="BK104" s="1">
        <f>IFERROR(IF($AE104&gt;$AE103,VLOOKUP($AC104+AX$1,STOCK!$F$10:$AB$209,16,0),IF($AE104=$AE103,(IF(BK103&gt;=1,BK103-COUNTIFS($AE103:$AE103,$AC104,AX103:AX103,$AI$1),0)),0)),0)</f>
        <v>0</v>
      </c>
      <c r="BL104" s="1">
        <f>IFERROR(IF($AE104&gt;$AE103,VLOOKUP($AC104+AL$1,STOCK!$F$10:$AB$209,17,0),IF($AE104=$AE103,(IF(BL103&gt;=1,BL103-COUNTIFS($AE103:$AE103,$AC104,AL103:AL103,$AI$2),0)),0)),0)</f>
        <v>0</v>
      </c>
      <c r="BM104" s="1">
        <f>IFERROR(IF($AE104&gt;$AE103,VLOOKUP($AC104+AM$1,STOCK!$F$10:$AB$209,17,0),IF($AE104=$AE103,(IF(BM103&gt;=1,BM103-COUNTIFS($AE103:$AE103,$AC104,AM103:AM103,$AI$2),0)),0)),0)</f>
        <v>0</v>
      </c>
      <c r="BN104" s="1">
        <f>IFERROR(IF($AE104&gt;$AE103,VLOOKUP($AC104+AN$1,STOCK!$F$10:$AB$209,17,0),IF($AE104=$AE103,(IF(BN103&gt;=1,BN103-COUNTIFS($AE103:$AE103,$AC104,AN103:AN103,$AI$2),0)),0)),0)</f>
        <v>0</v>
      </c>
      <c r="BO104" s="1">
        <f>IFERROR(IF($AE104&gt;$AE103,VLOOKUP($AC104+AO$1,STOCK!$F$10:$AB$209,17,0),IF($AE104=$AE103,(IF(BO103&gt;=1,BO103-COUNTIFS($AE103:$AE103,$AC104,AO103:AO103,$AI$2),0)),0)),0)</f>
        <v>0</v>
      </c>
      <c r="BP104" s="1">
        <f>IFERROR(IF($AE104&gt;$AE103,VLOOKUP($AC104+AP$1,STOCK!$F$10:$AB$209,17,0),IF($AE104=$AE103,(IF(BP103&gt;=1,BP103-COUNTIFS($AE103:$AE103,$AC104,AP103:AP103,$AI$2),0)),0)),0)</f>
        <v>0</v>
      </c>
      <c r="BQ104" s="1">
        <f>IFERROR(IF($AE104&gt;$AE103,VLOOKUP($AC104+AQ$1,STOCK!$F$10:$AB$209,17,0),IF($AE104=$AE103,(IF(BQ103&gt;=1,BQ103-COUNTIFS($AE103:$AE103,$AC104,AQ103:AQ103,$AI$2),0)),0)),0)</f>
        <v>0</v>
      </c>
      <c r="BR104" s="1">
        <f>IFERROR(IF($AE104&gt;$AE103,VLOOKUP($AC104+AR$1,STOCK!$F$10:$AB$209,17,0),IF($AE104=$AE103,(IF(BR103&gt;=1,BR103-COUNTIFS($AE103:$AE103,$AC104,AR103:AR103,$AI$2),0)),0)),0)</f>
        <v>0</v>
      </c>
      <c r="BS104" s="1">
        <f>IFERROR(IF($AE104&gt;$AE103,VLOOKUP($AC104+AS$1,STOCK!$F$10:$AB$209,17,0),IF($AE104=$AE103,(IF(BS103&gt;=1,BS103-COUNTIFS($AE103:$AE103,$AC104,AS103:AS103,$AI$2),0)),0)),0)</f>
        <v>0</v>
      </c>
      <c r="BT104" s="1">
        <f>IFERROR(IF($AE104&gt;$AE103,VLOOKUP($AC104+AT$1,STOCK!$F$10:$AB$209,17,0),IF($AE104=$AE103,(IF(BT103&gt;=1,BT103-COUNTIFS($AE103:$AE103,$AC104,AT103:AT103,$AI$2),0)),0)),0)</f>
        <v>0</v>
      </c>
      <c r="BU104" s="1">
        <f>IFERROR(IF($AE104&gt;$AE103,VLOOKUP($AC104+AU$1,STOCK!$F$10:$AB$209,17,0),IF($AE104=$AE103,(IF(BU103&gt;=1,BU103-COUNTIFS($AE103:$AE103,$AC104,AU103:AU103,$AI$2),0)),0)),0)</f>
        <v>0</v>
      </c>
      <c r="BV104" s="1">
        <f>IFERROR(IF($AE104&gt;$AE103,VLOOKUP($AC104+AV$1,STOCK!$F$10:$AB$209,17,0),IF($AE104=$AE103,(IF(BV103&gt;=1,BV103-COUNTIFS($AE103:$AE103,$AC104,AV103:AV103,$AI$2),0)),0)),0)</f>
        <v>0</v>
      </c>
      <c r="BW104" s="1">
        <f>IFERROR(IF($AE104&gt;$AE103,VLOOKUP($AC104+AW$1,STOCK!$F$10:$AB$209,17,0),IF($AE104=$AE103,(IF(BW103&gt;=1,BW103-COUNTIFS($AE103:$AE103,$AC104,AW103:AW103,$AI$2),0)),0)),0)</f>
        <v>0</v>
      </c>
      <c r="BX104" s="1">
        <f>IFERROR(IF($AE104&gt;$AE103,VLOOKUP($AC104+AX$1,STOCK!$F$10:$AB$209,17,0),IF($AE104=$AE103,(IF(BX103&gt;=1,BX103-COUNTIFS($AE103:$AE103,$AC104,AX103:AX103,$AI$2),0)),0)),0)</f>
        <v>0</v>
      </c>
    </row>
    <row r="105" spans="4:76" ht="20.100000000000001" customHeight="1" x14ac:dyDescent="0.25">
      <c r="D105" s="1">
        <v>92</v>
      </c>
      <c r="E105" s="1">
        <f>IFERROR(IF($E$13&gt;=D105,SMALL(STUDENT!$O$8:$O$1507,$E$11+D105),0),0)</f>
        <v>0</v>
      </c>
      <c r="F105" s="10">
        <f t="shared" si="24"/>
        <v>0</v>
      </c>
      <c r="G105" s="10" t="str">
        <f>IFERROR(IF($F105&gt;=1,VLOOKUP($E105,STUDENT!$O$8:$Z$1507,3,0),""),"")</f>
        <v/>
      </c>
      <c r="H105" s="9" t="str">
        <f>IFERROR(IF($F105&gt;=1,VLOOKUP($E105,STUDENT!$O$8:$Z$1507,4,0),""),"")</f>
        <v/>
      </c>
      <c r="I105" s="20" t="str">
        <f t="shared" si="25"/>
        <v/>
      </c>
      <c r="J105" s="20" t="str">
        <f t="shared" si="42"/>
        <v/>
      </c>
      <c r="K105" s="20" t="str">
        <f t="shared" si="42"/>
        <v/>
      </c>
      <c r="L105" s="20" t="str">
        <f t="shared" si="42"/>
        <v/>
      </c>
      <c r="M105" s="20" t="str">
        <f t="shared" si="42"/>
        <v/>
      </c>
      <c r="N105" s="20" t="str">
        <f t="shared" si="42"/>
        <v/>
      </c>
      <c r="O105" s="20" t="str">
        <f t="shared" si="42"/>
        <v/>
      </c>
      <c r="P105" s="20" t="str">
        <f t="shared" si="42"/>
        <v/>
      </c>
      <c r="Q105" s="20" t="str">
        <f t="shared" si="42"/>
        <v/>
      </c>
      <c r="R105" s="20" t="str">
        <f t="shared" si="42"/>
        <v/>
      </c>
      <c r="S105" s="20" t="str">
        <f t="shared" si="42"/>
        <v/>
      </c>
      <c r="T105" s="20" t="str">
        <f t="shared" si="42"/>
        <v/>
      </c>
      <c r="U105" s="20" t="str">
        <f t="shared" si="42"/>
        <v/>
      </c>
      <c r="V105" s="21" t="str">
        <f>IFERROR(IF($F105&gt;=1,VLOOKUP($E105,STUDENT!$O$8:$Z$1507,12,0),""),"")</f>
        <v/>
      </c>
      <c r="W105" s="22"/>
      <c r="AC105" s="1">
        <f t="shared" si="26"/>
        <v>0</v>
      </c>
      <c r="AD105" s="1">
        <f>IFERROR(IF(LEN(AK105)&gt;=1,VLOOKUP(HLOOKUP(AK105,PROFILE!$K$5:$V$8,4,0),PROFILE!$F$1:$G$3,2,0),0),0)</f>
        <v>0</v>
      </c>
      <c r="AE105" s="1">
        <f t="shared" si="27"/>
        <v>0</v>
      </c>
      <c r="AF105" s="1">
        <v>92</v>
      </c>
      <c r="AG105" s="1">
        <f>IFERROR(IF($AG$12&gt;=AF105,SMALL(STUDENT!$O$8:$O$1507,$AG$11+AF105),0),0)</f>
        <v>0</v>
      </c>
      <c r="AH105" s="1">
        <f t="shared" si="28"/>
        <v>0</v>
      </c>
      <c r="AI105" s="1" t="str">
        <f>IFERROR(IF($AH105&gt;=1,VLOOKUP($AG105,STUDENT!$O$8:$Z$1507,3,0),""),"")</f>
        <v/>
      </c>
      <c r="AJ105" s="1" t="str">
        <f>IFERROR(IF($AH105&gt;=1,VLOOKUP($AG105,STUDENT!$O$8:$Z$1507,4,0),""),"")</f>
        <v/>
      </c>
      <c r="AK105" s="1" t="str">
        <f>IFERROR(IF($AH105&gt;=1,VLOOKUP($AG105,STUDENT!$O$8:$Z$1507,6,0),""),"")</f>
        <v/>
      </c>
      <c r="AL105" s="1" t="str">
        <f t="shared" si="29"/>
        <v/>
      </c>
      <c r="AM105" s="1" t="str">
        <f t="shared" si="30"/>
        <v/>
      </c>
      <c r="AN105" s="1" t="str">
        <f t="shared" si="31"/>
        <v/>
      </c>
      <c r="AO105" s="1" t="str">
        <f t="shared" si="32"/>
        <v/>
      </c>
      <c r="AP105" s="1" t="str">
        <f t="shared" si="33"/>
        <v/>
      </c>
      <c r="AQ105" s="1" t="str">
        <f t="shared" si="34"/>
        <v/>
      </c>
      <c r="AR105" s="1" t="str">
        <f t="shared" si="35"/>
        <v/>
      </c>
      <c r="AS105" s="1" t="str">
        <f t="shared" si="36"/>
        <v/>
      </c>
      <c r="AT105" s="1" t="str">
        <f t="shared" si="37"/>
        <v/>
      </c>
      <c r="AU105" s="1" t="str">
        <f t="shared" si="38"/>
        <v/>
      </c>
      <c r="AV105" s="1" t="str">
        <f t="shared" si="39"/>
        <v/>
      </c>
      <c r="AW105" s="1" t="str">
        <f t="shared" si="40"/>
        <v/>
      </c>
      <c r="AX105" s="1" t="str">
        <f t="shared" si="41"/>
        <v/>
      </c>
      <c r="AY105" s="1">
        <f>IFERROR(IF($AE105&gt;$AE104,VLOOKUP($AC105+AL$1,STOCK!$F$10:$AB$209,16,0),IF($AE105=$AE104,(IF(AY104&gt;=1,AY104-COUNTIFS($AE104:$AE104,$AC105,AL104:AL104,$AI$1),0)),0)),0)</f>
        <v>0</v>
      </c>
      <c r="AZ105" s="1">
        <f>IFERROR(IF($AE105&gt;$AE104,VLOOKUP($AC105+AM$1,STOCK!$F$10:$AB$209,16,0),IF($AE105=$AE104,(IF(AZ104&gt;=1,AZ104-COUNTIFS($AE104:$AE104,$AC105,AM104:AM104,$AI$1),0)),0)),0)</f>
        <v>0</v>
      </c>
      <c r="BA105" s="1">
        <f>IFERROR(IF($AE105&gt;$AE104,VLOOKUP($AC105+AN$1,STOCK!$F$10:$AB$209,16,0),IF($AE105=$AE104,(IF(BA104&gt;=1,BA104-COUNTIFS($AE104:$AE104,$AC105,AN104:AN104,$AI$1),0)),0)),0)</f>
        <v>0</v>
      </c>
      <c r="BB105" s="1">
        <f>IFERROR(IF($AE105&gt;$AE104,VLOOKUP($AC105+AO$1,STOCK!$F$10:$AB$209,16,0),IF($AE105=$AE104,(IF(BB104&gt;=1,BB104-COUNTIFS($AE104:$AE104,$AC105,AO104:AO104,$AI$1),0)),0)),0)</f>
        <v>0</v>
      </c>
      <c r="BC105" s="1">
        <f>IFERROR(IF($AE105&gt;$AE104,VLOOKUP($AC105+AP$1,STOCK!$F$10:$AB$209,16,0),IF($AE105=$AE104,(IF(BC104&gt;=1,BC104-COUNTIFS($AE104:$AE104,$AC105,AP104:AP104,$AI$1),0)),0)),0)</f>
        <v>0</v>
      </c>
      <c r="BD105" s="1">
        <f>IFERROR(IF($AE105&gt;$AE104,VLOOKUP($AC105+AQ$1,STOCK!$F$10:$AB$209,16,0),IF($AE105=$AE104,(IF(BD104&gt;=1,BD104-COUNTIFS($AE104:$AE104,$AC105,AQ104:AQ104,$AI$1),0)),0)),0)</f>
        <v>0</v>
      </c>
      <c r="BE105" s="1">
        <f>IFERROR(IF($AE105&gt;$AE104,VLOOKUP($AC105+AR$1,STOCK!$F$10:$AB$209,16,0),IF($AE105=$AE104,(IF(BE104&gt;=1,BE104-COUNTIFS($AE104:$AE104,$AC105,AR104:AR104,$AI$1),0)),0)),0)</f>
        <v>0</v>
      </c>
      <c r="BF105" s="1">
        <f>IFERROR(IF($AE105&gt;$AE104,VLOOKUP($AC105+AS$1,STOCK!$F$10:$AB$209,16,0),IF($AE105=$AE104,(IF(BF104&gt;=1,BF104-COUNTIFS($AE104:$AE104,$AC105,AS104:AS104,$AI$1),0)),0)),0)</f>
        <v>0</v>
      </c>
      <c r="BG105" s="1">
        <f>IFERROR(IF($AE105&gt;$AE104,VLOOKUP($AC105+AT$1,STOCK!$F$10:$AB$209,16,0),IF($AE105=$AE104,(IF(BG104&gt;=1,BG104-COUNTIFS($AE104:$AE104,$AC105,AT104:AT104,$AI$1),0)),0)),0)</f>
        <v>0</v>
      </c>
      <c r="BH105" s="1">
        <f>IFERROR(IF($AE105&gt;$AE104,VLOOKUP($AC105+AU$1,STOCK!$F$10:$AB$209,16,0),IF($AE105=$AE104,(IF(BH104&gt;=1,BH104-COUNTIFS($AE104:$AE104,$AC105,AU104:AU104,$AI$1),0)),0)),0)</f>
        <v>0</v>
      </c>
      <c r="BI105" s="1">
        <f>IFERROR(IF($AE105&gt;$AE104,VLOOKUP($AC105+AV$1,STOCK!$F$10:$AB$209,16,0),IF($AE105=$AE104,(IF(BI104&gt;=1,BI104-COUNTIFS($AE104:$AE104,$AC105,AV104:AV104,$AI$1),0)),0)),0)</f>
        <v>0</v>
      </c>
      <c r="BJ105" s="1">
        <f>IFERROR(IF($AE105&gt;$AE104,VLOOKUP($AC105+AW$1,STOCK!$F$10:$AB$209,16,0),IF($AE105=$AE104,(IF(BJ104&gt;=1,BJ104-COUNTIFS($AE104:$AE104,$AC105,AW104:AW104,$AI$1),0)),0)),0)</f>
        <v>0</v>
      </c>
      <c r="BK105" s="1">
        <f>IFERROR(IF($AE105&gt;$AE104,VLOOKUP($AC105+AX$1,STOCK!$F$10:$AB$209,16,0),IF($AE105=$AE104,(IF(BK104&gt;=1,BK104-COUNTIFS($AE104:$AE104,$AC105,AX104:AX104,$AI$1),0)),0)),0)</f>
        <v>0</v>
      </c>
      <c r="BL105" s="1">
        <f>IFERROR(IF($AE105&gt;$AE104,VLOOKUP($AC105+AL$1,STOCK!$F$10:$AB$209,17,0),IF($AE105=$AE104,(IF(BL104&gt;=1,BL104-COUNTIFS($AE104:$AE104,$AC105,AL104:AL104,$AI$2),0)),0)),0)</f>
        <v>0</v>
      </c>
      <c r="BM105" s="1">
        <f>IFERROR(IF($AE105&gt;$AE104,VLOOKUP($AC105+AM$1,STOCK!$F$10:$AB$209,17,0),IF($AE105=$AE104,(IF(BM104&gt;=1,BM104-COUNTIFS($AE104:$AE104,$AC105,AM104:AM104,$AI$2),0)),0)),0)</f>
        <v>0</v>
      </c>
      <c r="BN105" s="1">
        <f>IFERROR(IF($AE105&gt;$AE104,VLOOKUP($AC105+AN$1,STOCK!$F$10:$AB$209,17,0),IF($AE105=$AE104,(IF(BN104&gt;=1,BN104-COUNTIFS($AE104:$AE104,$AC105,AN104:AN104,$AI$2),0)),0)),0)</f>
        <v>0</v>
      </c>
      <c r="BO105" s="1">
        <f>IFERROR(IF($AE105&gt;$AE104,VLOOKUP($AC105+AO$1,STOCK!$F$10:$AB$209,17,0),IF($AE105=$AE104,(IF(BO104&gt;=1,BO104-COUNTIFS($AE104:$AE104,$AC105,AO104:AO104,$AI$2),0)),0)),0)</f>
        <v>0</v>
      </c>
      <c r="BP105" s="1">
        <f>IFERROR(IF($AE105&gt;$AE104,VLOOKUP($AC105+AP$1,STOCK!$F$10:$AB$209,17,0),IF($AE105=$AE104,(IF(BP104&gt;=1,BP104-COUNTIFS($AE104:$AE104,$AC105,AP104:AP104,$AI$2),0)),0)),0)</f>
        <v>0</v>
      </c>
      <c r="BQ105" s="1">
        <f>IFERROR(IF($AE105&gt;$AE104,VLOOKUP($AC105+AQ$1,STOCK!$F$10:$AB$209,17,0),IF($AE105=$AE104,(IF(BQ104&gt;=1,BQ104-COUNTIFS($AE104:$AE104,$AC105,AQ104:AQ104,$AI$2),0)),0)),0)</f>
        <v>0</v>
      </c>
      <c r="BR105" s="1">
        <f>IFERROR(IF($AE105&gt;$AE104,VLOOKUP($AC105+AR$1,STOCK!$F$10:$AB$209,17,0),IF($AE105=$AE104,(IF(BR104&gt;=1,BR104-COUNTIFS($AE104:$AE104,$AC105,AR104:AR104,$AI$2),0)),0)),0)</f>
        <v>0</v>
      </c>
      <c r="BS105" s="1">
        <f>IFERROR(IF($AE105&gt;$AE104,VLOOKUP($AC105+AS$1,STOCK!$F$10:$AB$209,17,0),IF($AE105=$AE104,(IF(BS104&gt;=1,BS104-COUNTIFS($AE104:$AE104,$AC105,AS104:AS104,$AI$2),0)),0)),0)</f>
        <v>0</v>
      </c>
      <c r="BT105" s="1">
        <f>IFERROR(IF($AE105&gt;$AE104,VLOOKUP($AC105+AT$1,STOCK!$F$10:$AB$209,17,0),IF($AE105=$AE104,(IF(BT104&gt;=1,BT104-COUNTIFS($AE104:$AE104,$AC105,AT104:AT104,$AI$2),0)),0)),0)</f>
        <v>0</v>
      </c>
      <c r="BU105" s="1">
        <f>IFERROR(IF($AE105&gt;$AE104,VLOOKUP($AC105+AU$1,STOCK!$F$10:$AB$209,17,0),IF($AE105=$AE104,(IF(BU104&gt;=1,BU104-COUNTIFS($AE104:$AE104,$AC105,AU104:AU104,$AI$2),0)),0)),0)</f>
        <v>0</v>
      </c>
      <c r="BV105" s="1">
        <f>IFERROR(IF($AE105&gt;$AE104,VLOOKUP($AC105+AV$1,STOCK!$F$10:$AB$209,17,0),IF($AE105=$AE104,(IF(BV104&gt;=1,BV104-COUNTIFS($AE104:$AE104,$AC105,AV104:AV104,$AI$2),0)),0)),0)</f>
        <v>0</v>
      </c>
      <c r="BW105" s="1">
        <f>IFERROR(IF($AE105&gt;$AE104,VLOOKUP($AC105+AW$1,STOCK!$F$10:$AB$209,17,0),IF($AE105=$AE104,(IF(BW104&gt;=1,BW104-COUNTIFS($AE104:$AE104,$AC105,AW104:AW104,$AI$2),0)),0)),0)</f>
        <v>0</v>
      </c>
      <c r="BX105" s="1">
        <f>IFERROR(IF($AE105&gt;$AE104,VLOOKUP($AC105+AX$1,STOCK!$F$10:$AB$209,17,0),IF($AE105=$AE104,(IF(BX104&gt;=1,BX104-COUNTIFS($AE104:$AE104,$AC105,AX104:AX104,$AI$2),0)),0)),0)</f>
        <v>0</v>
      </c>
    </row>
    <row r="106" spans="4:76" ht="20.100000000000001" customHeight="1" x14ac:dyDescent="0.25">
      <c r="D106" s="1">
        <v>93</v>
      </c>
      <c r="E106" s="1">
        <f>IFERROR(IF($E$13&gt;=D106,SMALL(STUDENT!$O$8:$O$1507,$E$11+D106),0),0)</f>
        <v>0</v>
      </c>
      <c r="F106" s="10">
        <f t="shared" si="24"/>
        <v>0</v>
      </c>
      <c r="G106" s="10" t="str">
        <f>IFERROR(IF($F106&gt;=1,VLOOKUP($E106,STUDENT!$O$8:$Z$1507,3,0),""),"")</f>
        <v/>
      </c>
      <c r="H106" s="9" t="str">
        <f>IFERROR(IF($F106&gt;=1,VLOOKUP($E106,STUDENT!$O$8:$Z$1507,4,0),""),"")</f>
        <v/>
      </c>
      <c r="I106" s="20" t="str">
        <f t="shared" si="25"/>
        <v/>
      </c>
      <c r="J106" s="20" t="str">
        <f t="shared" si="42"/>
        <v/>
      </c>
      <c r="K106" s="20" t="str">
        <f t="shared" si="42"/>
        <v/>
      </c>
      <c r="L106" s="20" t="str">
        <f t="shared" si="42"/>
        <v/>
      </c>
      <c r="M106" s="20" t="str">
        <f t="shared" si="42"/>
        <v/>
      </c>
      <c r="N106" s="20" t="str">
        <f t="shared" si="42"/>
        <v/>
      </c>
      <c r="O106" s="20" t="str">
        <f t="shared" si="42"/>
        <v/>
      </c>
      <c r="P106" s="20" t="str">
        <f t="shared" si="42"/>
        <v/>
      </c>
      <c r="Q106" s="20" t="str">
        <f t="shared" si="42"/>
        <v/>
      </c>
      <c r="R106" s="20" t="str">
        <f t="shared" si="42"/>
        <v/>
      </c>
      <c r="S106" s="20" t="str">
        <f t="shared" si="42"/>
        <v/>
      </c>
      <c r="T106" s="20" t="str">
        <f t="shared" si="42"/>
        <v/>
      </c>
      <c r="U106" s="20" t="str">
        <f t="shared" si="42"/>
        <v/>
      </c>
      <c r="V106" s="21" t="str">
        <f>IFERROR(IF($F106&gt;=1,VLOOKUP($E106,STUDENT!$O$8:$Z$1507,12,0),""),"")</f>
        <v/>
      </c>
      <c r="W106" s="22"/>
      <c r="AC106" s="1">
        <f t="shared" si="26"/>
        <v>0</v>
      </c>
      <c r="AD106" s="1">
        <f>IFERROR(IF(LEN(AK106)&gt;=1,VLOOKUP(HLOOKUP(AK106,PROFILE!$K$5:$V$8,4,0),PROFILE!$F$1:$G$3,2,0),0),0)</f>
        <v>0</v>
      </c>
      <c r="AE106" s="1">
        <f t="shared" si="27"/>
        <v>0</v>
      </c>
      <c r="AF106" s="1">
        <v>93</v>
      </c>
      <c r="AG106" s="1">
        <f>IFERROR(IF($AG$12&gt;=AF106,SMALL(STUDENT!$O$8:$O$1507,$AG$11+AF106),0),0)</f>
        <v>0</v>
      </c>
      <c r="AH106" s="1">
        <f t="shared" si="28"/>
        <v>0</v>
      </c>
      <c r="AI106" s="1" t="str">
        <f>IFERROR(IF($AH106&gt;=1,VLOOKUP($AG106,STUDENT!$O$8:$Z$1507,3,0),""),"")</f>
        <v/>
      </c>
      <c r="AJ106" s="1" t="str">
        <f>IFERROR(IF($AH106&gt;=1,VLOOKUP($AG106,STUDENT!$O$8:$Z$1507,4,0),""),"")</f>
        <v/>
      </c>
      <c r="AK106" s="1" t="str">
        <f>IFERROR(IF($AH106&gt;=1,VLOOKUP($AG106,STUDENT!$O$8:$Z$1507,6,0),""),"")</f>
        <v/>
      </c>
      <c r="AL106" s="1" t="str">
        <f t="shared" si="29"/>
        <v/>
      </c>
      <c r="AM106" s="1" t="str">
        <f t="shared" si="30"/>
        <v/>
      </c>
      <c r="AN106" s="1" t="str">
        <f t="shared" si="31"/>
        <v/>
      </c>
      <c r="AO106" s="1" t="str">
        <f t="shared" si="32"/>
        <v/>
      </c>
      <c r="AP106" s="1" t="str">
        <f t="shared" si="33"/>
        <v/>
      </c>
      <c r="AQ106" s="1" t="str">
        <f t="shared" si="34"/>
        <v/>
      </c>
      <c r="AR106" s="1" t="str">
        <f t="shared" si="35"/>
        <v/>
      </c>
      <c r="AS106" s="1" t="str">
        <f t="shared" si="36"/>
        <v/>
      </c>
      <c r="AT106" s="1" t="str">
        <f t="shared" si="37"/>
        <v/>
      </c>
      <c r="AU106" s="1" t="str">
        <f t="shared" si="38"/>
        <v/>
      </c>
      <c r="AV106" s="1" t="str">
        <f t="shared" si="39"/>
        <v/>
      </c>
      <c r="AW106" s="1" t="str">
        <f t="shared" si="40"/>
        <v/>
      </c>
      <c r="AX106" s="1" t="str">
        <f t="shared" si="41"/>
        <v/>
      </c>
      <c r="AY106" s="1">
        <f>IFERROR(IF($AE106&gt;$AE105,VLOOKUP($AC106+AL$1,STOCK!$F$10:$AB$209,16,0),IF($AE106=$AE105,(IF(AY105&gt;=1,AY105-COUNTIFS($AE105:$AE105,$AC106,AL105:AL105,$AI$1),0)),0)),0)</f>
        <v>0</v>
      </c>
      <c r="AZ106" s="1">
        <f>IFERROR(IF($AE106&gt;$AE105,VLOOKUP($AC106+AM$1,STOCK!$F$10:$AB$209,16,0),IF($AE106=$AE105,(IF(AZ105&gt;=1,AZ105-COUNTIFS($AE105:$AE105,$AC106,AM105:AM105,$AI$1),0)),0)),0)</f>
        <v>0</v>
      </c>
      <c r="BA106" s="1">
        <f>IFERROR(IF($AE106&gt;$AE105,VLOOKUP($AC106+AN$1,STOCK!$F$10:$AB$209,16,0),IF($AE106=$AE105,(IF(BA105&gt;=1,BA105-COUNTIFS($AE105:$AE105,$AC106,AN105:AN105,$AI$1),0)),0)),0)</f>
        <v>0</v>
      </c>
      <c r="BB106" s="1">
        <f>IFERROR(IF($AE106&gt;$AE105,VLOOKUP($AC106+AO$1,STOCK!$F$10:$AB$209,16,0),IF($AE106=$AE105,(IF(BB105&gt;=1,BB105-COUNTIFS($AE105:$AE105,$AC106,AO105:AO105,$AI$1),0)),0)),0)</f>
        <v>0</v>
      </c>
      <c r="BC106" s="1">
        <f>IFERROR(IF($AE106&gt;$AE105,VLOOKUP($AC106+AP$1,STOCK!$F$10:$AB$209,16,0),IF($AE106=$AE105,(IF(BC105&gt;=1,BC105-COUNTIFS($AE105:$AE105,$AC106,AP105:AP105,$AI$1),0)),0)),0)</f>
        <v>0</v>
      </c>
      <c r="BD106" s="1">
        <f>IFERROR(IF($AE106&gt;$AE105,VLOOKUP($AC106+AQ$1,STOCK!$F$10:$AB$209,16,0),IF($AE106=$AE105,(IF(BD105&gt;=1,BD105-COUNTIFS($AE105:$AE105,$AC106,AQ105:AQ105,$AI$1),0)),0)),0)</f>
        <v>0</v>
      </c>
      <c r="BE106" s="1">
        <f>IFERROR(IF($AE106&gt;$AE105,VLOOKUP($AC106+AR$1,STOCK!$F$10:$AB$209,16,0),IF($AE106=$AE105,(IF(BE105&gt;=1,BE105-COUNTIFS($AE105:$AE105,$AC106,AR105:AR105,$AI$1),0)),0)),0)</f>
        <v>0</v>
      </c>
      <c r="BF106" s="1">
        <f>IFERROR(IF($AE106&gt;$AE105,VLOOKUP($AC106+AS$1,STOCK!$F$10:$AB$209,16,0),IF($AE106=$AE105,(IF(BF105&gt;=1,BF105-COUNTIFS($AE105:$AE105,$AC106,AS105:AS105,$AI$1),0)),0)),0)</f>
        <v>0</v>
      </c>
      <c r="BG106" s="1">
        <f>IFERROR(IF($AE106&gt;$AE105,VLOOKUP($AC106+AT$1,STOCK!$F$10:$AB$209,16,0),IF($AE106=$AE105,(IF(BG105&gt;=1,BG105-COUNTIFS($AE105:$AE105,$AC106,AT105:AT105,$AI$1),0)),0)),0)</f>
        <v>0</v>
      </c>
      <c r="BH106" s="1">
        <f>IFERROR(IF($AE106&gt;$AE105,VLOOKUP($AC106+AU$1,STOCK!$F$10:$AB$209,16,0),IF($AE106=$AE105,(IF(BH105&gt;=1,BH105-COUNTIFS($AE105:$AE105,$AC106,AU105:AU105,$AI$1),0)),0)),0)</f>
        <v>0</v>
      </c>
      <c r="BI106" s="1">
        <f>IFERROR(IF($AE106&gt;$AE105,VLOOKUP($AC106+AV$1,STOCK!$F$10:$AB$209,16,0),IF($AE106=$AE105,(IF(BI105&gt;=1,BI105-COUNTIFS($AE105:$AE105,$AC106,AV105:AV105,$AI$1),0)),0)),0)</f>
        <v>0</v>
      </c>
      <c r="BJ106" s="1">
        <f>IFERROR(IF($AE106&gt;$AE105,VLOOKUP($AC106+AW$1,STOCK!$F$10:$AB$209,16,0),IF($AE106=$AE105,(IF(BJ105&gt;=1,BJ105-COUNTIFS($AE105:$AE105,$AC106,AW105:AW105,$AI$1),0)),0)),0)</f>
        <v>0</v>
      </c>
      <c r="BK106" s="1">
        <f>IFERROR(IF($AE106&gt;$AE105,VLOOKUP($AC106+AX$1,STOCK!$F$10:$AB$209,16,0),IF($AE106=$AE105,(IF(BK105&gt;=1,BK105-COUNTIFS($AE105:$AE105,$AC106,AX105:AX105,$AI$1),0)),0)),0)</f>
        <v>0</v>
      </c>
      <c r="BL106" s="1">
        <f>IFERROR(IF($AE106&gt;$AE105,VLOOKUP($AC106+AL$1,STOCK!$F$10:$AB$209,17,0),IF($AE106=$AE105,(IF(BL105&gt;=1,BL105-COUNTIFS($AE105:$AE105,$AC106,AL105:AL105,$AI$2),0)),0)),0)</f>
        <v>0</v>
      </c>
      <c r="BM106" s="1">
        <f>IFERROR(IF($AE106&gt;$AE105,VLOOKUP($AC106+AM$1,STOCK!$F$10:$AB$209,17,0),IF($AE106=$AE105,(IF(BM105&gt;=1,BM105-COUNTIFS($AE105:$AE105,$AC106,AM105:AM105,$AI$2),0)),0)),0)</f>
        <v>0</v>
      </c>
      <c r="BN106" s="1">
        <f>IFERROR(IF($AE106&gt;$AE105,VLOOKUP($AC106+AN$1,STOCK!$F$10:$AB$209,17,0),IF($AE106=$AE105,(IF(BN105&gt;=1,BN105-COUNTIFS($AE105:$AE105,$AC106,AN105:AN105,$AI$2),0)),0)),0)</f>
        <v>0</v>
      </c>
      <c r="BO106" s="1">
        <f>IFERROR(IF($AE106&gt;$AE105,VLOOKUP($AC106+AO$1,STOCK!$F$10:$AB$209,17,0),IF($AE106=$AE105,(IF(BO105&gt;=1,BO105-COUNTIFS($AE105:$AE105,$AC106,AO105:AO105,$AI$2),0)),0)),0)</f>
        <v>0</v>
      </c>
      <c r="BP106" s="1">
        <f>IFERROR(IF($AE106&gt;$AE105,VLOOKUP($AC106+AP$1,STOCK!$F$10:$AB$209,17,0),IF($AE106=$AE105,(IF(BP105&gt;=1,BP105-COUNTIFS($AE105:$AE105,$AC106,AP105:AP105,$AI$2),0)),0)),0)</f>
        <v>0</v>
      </c>
      <c r="BQ106" s="1">
        <f>IFERROR(IF($AE106&gt;$AE105,VLOOKUP($AC106+AQ$1,STOCK!$F$10:$AB$209,17,0),IF($AE106=$AE105,(IF(BQ105&gt;=1,BQ105-COUNTIFS($AE105:$AE105,$AC106,AQ105:AQ105,$AI$2),0)),0)),0)</f>
        <v>0</v>
      </c>
      <c r="BR106" s="1">
        <f>IFERROR(IF($AE106&gt;$AE105,VLOOKUP($AC106+AR$1,STOCK!$F$10:$AB$209,17,0),IF($AE106=$AE105,(IF(BR105&gt;=1,BR105-COUNTIFS($AE105:$AE105,$AC106,AR105:AR105,$AI$2),0)),0)),0)</f>
        <v>0</v>
      </c>
      <c r="BS106" s="1">
        <f>IFERROR(IF($AE106&gt;$AE105,VLOOKUP($AC106+AS$1,STOCK!$F$10:$AB$209,17,0),IF($AE106=$AE105,(IF(BS105&gt;=1,BS105-COUNTIFS($AE105:$AE105,$AC106,AS105:AS105,$AI$2),0)),0)),0)</f>
        <v>0</v>
      </c>
      <c r="BT106" s="1">
        <f>IFERROR(IF($AE106&gt;$AE105,VLOOKUP($AC106+AT$1,STOCK!$F$10:$AB$209,17,0),IF($AE106=$AE105,(IF(BT105&gt;=1,BT105-COUNTIFS($AE105:$AE105,$AC106,AT105:AT105,$AI$2),0)),0)),0)</f>
        <v>0</v>
      </c>
      <c r="BU106" s="1">
        <f>IFERROR(IF($AE106&gt;$AE105,VLOOKUP($AC106+AU$1,STOCK!$F$10:$AB$209,17,0),IF($AE106=$AE105,(IF(BU105&gt;=1,BU105-COUNTIFS($AE105:$AE105,$AC106,AU105:AU105,$AI$2),0)),0)),0)</f>
        <v>0</v>
      </c>
      <c r="BV106" s="1">
        <f>IFERROR(IF($AE106&gt;$AE105,VLOOKUP($AC106+AV$1,STOCK!$F$10:$AB$209,17,0),IF($AE106=$AE105,(IF(BV105&gt;=1,BV105-COUNTIFS($AE105:$AE105,$AC106,AV105:AV105,$AI$2),0)),0)),0)</f>
        <v>0</v>
      </c>
      <c r="BW106" s="1">
        <f>IFERROR(IF($AE106&gt;$AE105,VLOOKUP($AC106+AW$1,STOCK!$F$10:$AB$209,17,0),IF($AE106=$AE105,(IF(BW105&gt;=1,BW105-COUNTIFS($AE105:$AE105,$AC106,AW105:AW105,$AI$2),0)),0)),0)</f>
        <v>0</v>
      </c>
      <c r="BX106" s="1">
        <f>IFERROR(IF($AE106&gt;$AE105,VLOOKUP($AC106+AX$1,STOCK!$F$10:$AB$209,17,0),IF($AE106=$AE105,(IF(BX105&gt;=1,BX105-COUNTIFS($AE105:$AE105,$AC106,AX105:AX105,$AI$2),0)),0)),0)</f>
        <v>0</v>
      </c>
    </row>
    <row r="107" spans="4:76" ht="20.100000000000001" customHeight="1" x14ac:dyDescent="0.25">
      <c r="D107" s="1">
        <v>94</v>
      </c>
      <c r="E107" s="1">
        <f>IFERROR(IF($E$13&gt;=D107,SMALL(STUDENT!$O$8:$O$1507,$E$11+D107),0),0)</f>
        <v>0</v>
      </c>
      <c r="F107" s="10">
        <f t="shared" si="24"/>
        <v>0</v>
      </c>
      <c r="G107" s="10" t="str">
        <f>IFERROR(IF($F107&gt;=1,VLOOKUP($E107,STUDENT!$O$8:$Z$1507,3,0),""),"")</f>
        <v/>
      </c>
      <c r="H107" s="9" t="str">
        <f>IFERROR(IF($F107&gt;=1,VLOOKUP($E107,STUDENT!$O$8:$Z$1507,4,0),""),"")</f>
        <v/>
      </c>
      <c r="I107" s="20" t="str">
        <f t="shared" si="25"/>
        <v/>
      </c>
      <c r="J107" s="20" t="str">
        <f t="shared" si="42"/>
        <v/>
      </c>
      <c r="K107" s="20" t="str">
        <f t="shared" si="42"/>
        <v/>
      </c>
      <c r="L107" s="20" t="str">
        <f t="shared" si="42"/>
        <v/>
      </c>
      <c r="M107" s="20" t="str">
        <f t="shared" si="42"/>
        <v/>
      </c>
      <c r="N107" s="20" t="str">
        <f t="shared" si="42"/>
        <v/>
      </c>
      <c r="O107" s="20" t="str">
        <f t="shared" si="42"/>
        <v/>
      </c>
      <c r="P107" s="20" t="str">
        <f t="shared" si="42"/>
        <v/>
      </c>
      <c r="Q107" s="20" t="str">
        <f t="shared" si="42"/>
        <v/>
      </c>
      <c r="R107" s="20" t="str">
        <f t="shared" si="42"/>
        <v/>
      </c>
      <c r="S107" s="20" t="str">
        <f t="shared" si="42"/>
        <v/>
      </c>
      <c r="T107" s="20" t="str">
        <f t="shared" si="42"/>
        <v/>
      </c>
      <c r="U107" s="20" t="str">
        <f t="shared" si="42"/>
        <v/>
      </c>
      <c r="V107" s="21" t="str">
        <f>IFERROR(IF($F107&gt;=1,VLOOKUP($E107,STUDENT!$O$8:$Z$1507,12,0),""),"")</f>
        <v/>
      </c>
      <c r="W107" s="22"/>
      <c r="AC107" s="1">
        <f t="shared" si="26"/>
        <v>0</v>
      </c>
      <c r="AD107" s="1">
        <f>IFERROR(IF(LEN(AK107)&gt;=1,VLOOKUP(HLOOKUP(AK107,PROFILE!$K$5:$V$8,4,0),PROFILE!$F$1:$G$3,2,0),0),0)</f>
        <v>0</v>
      </c>
      <c r="AE107" s="1">
        <f t="shared" si="27"/>
        <v>0</v>
      </c>
      <c r="AF107" s="1">
        <v>94</v>
      </c>
      <c r="AG107" s="1">
        <f>IFERROR(IF($AG$12&gt;=AF107,SMALL(STUDENT!$O$8:$O$1507,$AG$11+AF107),0),0)</f>
        <v>0</v>
      </c>
      <c r="AH107" s="1">
        <f t="shared" si="28"/>
        <v>0</v>
      </c>
      <c r="AI107" s="1" t="str">
        <f>IFERROR(IF($AH107&gt;=1,VLOOKUP($AG107,STUDENT!$O$8:$Z$1507,3,0),""),"")</f>
        <v/>
      </c>
      <c r="AJ107" s="1" t="str">
        <f>IFERROR(IF($AH107&gt;=1,VLOOKUP($AG107,STUDENT!$O$8:$Z$1507,4,0),""),"")</f>
        <v/>
      </c>
      <c r="AK107" s="1" t="str">
        <f>IFERROR(IF($AH107&gt;=1,VLOOKUP($AG107,STUDENT!$O$8:$Z$1507,6,0),""),"")</f>
        <v/>
      </c>
      <c r="AL107" s="1" t="str">
        <f t="shared" si="29"/>
        <v/>
      </c>
      <c r="AM107" s="1" t="str">
        <f t="shared" si="30"/>
        <v/>
      </c>
      <c r="AN107" s="1" t="str">
        <f t="shared" si="31"/>
        <v/>
      </c>
      <c r="AO107" s="1" t="str">
        <f t="shared" si="32"/>
        <v/>
      </c>
      <c r="AP107" s="1" t="str">
        <f t="shared" si="33"/>
        <v/>
      </c>
      <c r="AQ107" s="1" t="str">
        <f t="shared" si="34"/>
        <v/>
      </c>
      <c r="AR107" s="1" t="str">
        <f t="shared" si="35"/>
        <v/>
      </c>
      <c r="AS107" s="1" t="str">
        <f t="shared" si="36"/>
        <v/>
      </c>
      <c r="AT107" s="1" t="str">
        <f t="shared" si="37"/>
        <v/>
      </c>
      <c r="AU107" s="1" t="str">
        <f t="shared" si="38"/>
        <v/>
      </c>
      <c r="AV107" s="1" t="str">
        <f t="shared" si="39"/>
        <v/>
      </c>
      <c r="AW107" s="1" t="str">
        <f t="shared" si="40"/>
        <v/>
      </c>
      <c r="AX107" s="1" t="str">
        <f t="shared" si="41"/>
        <v/>
      </c>
      <c r="AY107" s="1">
        <f>IFERROR(IF($AE107&gt;$AE106,VLOOKUP($AC107+AL$1,STOCK!$F$10:$AB$209,16,0),IF($AE107=$AE106,(IF(AY106&gt;=1,AY106-COUNTIFS($AE106:$AE106,$AC107,AL106:AL106,$AI$1),0)),0)),0)</f>
        <v>0</v>
      </c>
      <c r="AZ107" s="1">
        <f>IFERROR(IF($AE107&gt;$AE106,VLOOKUP($AC107+AM$1,STOCK!$F$10:$AB$209,16,0),IF($AE107=$AE106,(IF(AZ106&gt;=1,AZ106-COUNTIFS($AE106:$AE106,$AC107,AM106:AM106,$AI$1),0)),0)),0)</f>
        <v>0</v>
      </c>
      <c r="BA107" s="1">
        <f>IFERROR(IF($AE107&gt;$AE106,VLOOKUP($AC107+AN$1,STOCK!$F$10:$AB$209,16,0),IF($AE107=$AE106,(IF(BA106&gt;=1,BA106-COUNTIFS($AE106:$AE106,$AC107,AN106:AN106,$AI$1),0)),0)),0)</f>
        <v>0</v>
      </c>
      <c r="BB107" s="1">
        <f>IFERROR(IF($AE107&gt;$AE106,VLOOKUP($AC107+AO$1,STOCK!$F$10:$AB$209,16,0),IF($AE107=$AE106,(IF(BB106&gt;=1,BB106-COUNTIFS($AE106:$AE106,$AC107,AO106:AO106,$AI$1),0)),0)),0)</f>
        <v>0</v>
      </c>
      <c r="BC107" s="1">
        <f>IFERROR(IF($AE107&gt;$AE106,VLOOKUP($AC107+AP$1,STOCK!$F$10:$AB$209,16,0),IF($AE107=$AE106,(IF(BC106&gt;=1,BC106-COUNTIFS($AE106:$AE106,$AC107,AP106:AP106,$AI$1),0)),0)),0)</f>
        <v>0</v>
      </c>
      <c r="BD107" s="1">
        <f>IFERROR(IF($AE107&gt;$AE106,VLOOKUP($AC107+AQ$1,STOCK!$F$10:$AB$209,16,0),IF($AE107=$AE106,(IF(BD106&gt;=1,BD106-COUNTIFS($AE106:$AE106,$AC107,AQ106:AQ106,$AI$1),0)),0)),0)</f>
        <v>0</v>
      </c>
      <c r="BE107" s="1">
        <f>IFERROR(IF($AE107&gt;$AE106,VLOOKUP($AC107+AR$1,STOCK!$F$10:$AB$209,16,0),IF($AE107=$AE106,(IF(BE106&gt;=1,BE106-COUNTIFS($AE106:$AE106,$AC107,AR106:AR106,$AI$1),0)),0)),0)</f>
        <v>0</v>
      </c>
      <c r="BF107" s="1">
        <f>IFERROR(IF($AE107&gt;$AE106,VLOOKUP($AC107+AS$1,STOCK!$F$10:$AB$209,16,0),IF($AE107=$AE106,(IF(BF106&gt;=1,BF106-COUNTIFS($AE106:$AE106,$AC107,AS106:AS106,$AI$1),0)),0)),0)</f>
        <v>0</v>
      </c>
      <c r="BG107" s="1">
        <f>IFERROR(IF($AE107&gt;$AE106,VLOOKUP($AC107+AT$1,STOCK!$F$10:$AB$209,16,0),IF($AE107=$AE106,(IF(BG106&gt;=1,BG106-COUNTIFS($AE106:$AE106,$AC107,AT106:AT106,$AI$1),0)),0)),0)</f>
        <v>0</v>
      </c>
      <c r="BH107" s="1">
        <f>IFERROR(IF($AE107&gt;$AE106,VLOOKUP($AC107+AU$1,STOCK!$F$10:$AB$209,16,0),IF($AE107=$AE106,(IF(BH106&gt;=1,BH106-COUNTIFS($AE106:$AE106,$AC107,AU106:AU106,$AI$1),0)),0)),0)</f>
        <v>0</v>
      </c>
      <c r="BI107" s="1">
        <f>IFERROR(IF($AE107&gt;$AE106,VLOOKUP($AC107+AV$1,STOCK!$F$10:$AB$209,16,0),IF($AE107=$AE106,(IF(BI106&gt;=1,BI106-COUNTIFS($AE106:$AE106,$AC107,AV106:AV106,$AI$1),0)),0)),0)</f>
        <v>0</v>
      </c>
      <c r="BJ107" s="1">
        <f>IFERROR(IF($AE107&gt;$AE106,VLOOKUP($AC107+AW$1,STOCK!$F$10:$AB$209,16,0),IF($AE107=$AE106,(IF(BJ106&gt;=1,BJ106-COUNTIFS($AE106:$AE106,$AC107,AW106:AW106,$AI$1),0)),0)),0)</f>
        <v>0</v>
      </c>
      <c r="BK107" s="1">
        <f>IFERROR(IF($AE107&gt;$AE106,VLOOKUP($AC107+AX$1,STOCK!$F$10:$AB$209,16,0),IF($AE107=$AE106,(IF(BK106&gt;=1,BK106-COUNTIFS($AE106:$AE106,$AC107,AX106:AX106,$AI$1),0)),0)),0)</f>
        <v>0</v>
      </c>
      <c r="BL107" s="1">
        <f>IFERROR(IF($AE107&gt;$AE106,VLOOKUP($AC107+AL$1,STOCK!$F$10:$AB$209,17,0),IF($AE107=$AE106,(IF(BL106&gt;=1,BL106-COUNTIFS($AE106:$AE106,$AC107,AL106:AL106,$AI$2),0)),0)),0)</f>
        <v>0</v>
      </c>
      <c r="BM107" s="1">
        <f>IFERROR(IF($AE107&gt;$AE106,VLOOKUP($AC107+AM$1,STOCK!$F$10:$AB$209,17,0),IF($AE107=$AE106,(IF(BM106&gt;=1,BM106-COUNTIFS($AE106:$AE106,$AC107,AM106:AM106,$AI$2),0)),0)),0)</f>
        <v>0</v>
      </c>
      <c r="BN107" s="1">
        <f>IFERROR(IF($AE107&gt;$AE106,VLOOKUP($AC107+AN$1,STOCK!$F$10:$AB$209,17,0),IF($AE107=$AE106,(IF(BN106&gt;=1,BN106-COUNTIFS($AE106:$AE106,$AC107,AN106:AN106,$AI$2),0)),0)),0)</f>
        <v>0</v>
      </c>
      <c r="BO107" s="1">
        <f>IFERROR(IF($AE107&gt;$AE106,VLOOKUP($AC107+AO$1,STOCK!$F$10:$AB$209,17,0),IF($AE107=$AE106,(IF(BO106&gt;=1,BO106-COUNTIFS($AE106:$AE106,$AC107,AO106:AO106,$AI$2),0)),0)),0)</f>
        <v>0</v>
      </c>
      <c r="BP107" s="1">
        <f>IFERROR(IF($AE107&gt;$AE106,VLOOKUP($AC107+AP$1,STOCK!$F$10:$AB$209,17,0),IF($AE107=$AE106,(IF(BP106&gt;=1,BP106-COUNTIFS($AE106:$AE106,$AC107,AP106:AP106,$AI$2),0)),0)),0)</f>
        <v>0</v>
      </c>
      <c r="BQ107" s="1">
        <f>IFERROR(IF($AE107&gt;$AE106,VLOOKUP($AC107+AQ$1,STOCK!$F$10:$AB$209,17,0),IF($AE107=$AE106,(IF(BQ106&gt;=1,BQ106-COUNTIFS($AE106:$AE106,$AC107,AQ106:AQ106,$AI$2),0)),0)),0)</f>
        <v>0</v>
      </c>
      <c r="BR107" s="1">
        <f>IFERROR(IF($AE107&gt;$AE106,VLOOKUP($AC107+AR$1,STOCK!$F$10:$AB$209,17,0),IF($AE107=$AE106,(IF(BR106&gt;=1,BR106-COUNTIFS($AE106:$AE106,$AC107,AR106:AR106,$AI$2),0)),0)),0)</f>
        <v>0</v>
      </c>
      <c r="BS107" s="1">
        <f>IFERROR(IF($AE107&gt;$AE106,VLOOKUP($AC107+AS$1,STOCK!$F$10:$AB$209,17,0),IF($AE107=$AE106,(IF(BS106&gt;=1,BS106-COUNTIFS($AE106:$AE106,$AC107,AS106:AS106,$AI$2),0)),0)),0)</f>
        <v>0</v>
      </c>
      <c r="BT107" s="1">
        <f>IFERROR(IF($AE107&gt;$AE106,VLOOKUP($AC107+AT$1,STOCK!$F$10:$AB$209,17,0),IF($AE107=$AE106,(IF(BT106&gt;=1,BT106-COUNTIFS($AE106:$AE106,$AC107,AT106:AT106,$AI$2),0)),0)),0)</f>
        <v>0</v>
      </c>
      <c r="BU107" s="1">
        <f>IFERROR(IF($AE107&gt;$AE106,VLOOKUP($AC107+AU$1,STOCK!$F$10:$AB$209,17,0),IF($AE107=$AE106,(IF(BU106&gt;=1,BU106-COUNTIFS($AE106:$AE106,$AC107,AU106:AU106,$AI$2),0)),0)),0)</f>
        <v>0</v>
      </c>
      <c r="BV107" s="1">
        <f>IFERROR(IF($AE107&gt;$AE106,VLOOKUP($AC107+AV$1,STOCK!$F$10:$AB$209,17,0),IF($AE107=$AE106,(IF(BV106&gt;=1,BV106-COUNTIFS($AE106:$AE106,$AC107,AV106:AV106,$AI$2),0)),0)),0)</f>
        <v>0</v>
      </c>
      <c r="BW107" s="1">
        <f>IFERROR(IF($AE107&gt;$AE106,VLOOKUP($AC107+AW$1,STOCK!$F$10:$AB$209,17,0),IF($AE107=$AE106,(IF(BW106&gt;=1,BW106-COUNTIFS($AE106:$AE106,$AC107,AW106:AW106,$AI$2),0)),0)),0)</f>
        <v>0</v>
      </c>
      <c r="BX107" s="1">
        <f>IFERROR(IF($AE107&gt;$AE106,VLOOKUP($AC107+AX$1,STOCK!$F$10:$AB$209,17,0),IF($AE107=$AE106,(IF(BX106&gt;=1,BX106-COUNTIFS($AE106:$AE106,$AC107,AX106:AX106,$AI$2),0)),0)),0)</f>
        <v>0</v>
      </c>
    </row>
    <row r="108" spans="4:76" ht="20.100000000000001" customHeight="1" x14ac:dyDescent="0.25">
      <c r="D108" s="1">
        <v>95</v>
      </c>
      <c r="E108" s="1">
        <f>IFERROR(IF($E$13&gt;=D108,SMALL(STUDENT!$O$8:$O$1507,$E$11+D108),0),0)</f>
        <v>0</v>
      </c>
      <c r="F108" s="10">
        <f t="shared" si="24"/>
        <v>0</v>
      </c>
      <c r="G108" s="10" t="str">
        <f>IFERROR(IF($F108&gt;=1,VLOOKUP($E108,STUDENT!$O$8:$Z$1507,3,0),""),"")</f>
        <v/>
      </c>
      <c r="H108" s="9" t="str">
        <f>IFERROR(IF($F108&gt;=1,VLOOKUP($E108,STUDENT!$O$8:$Z$1507,4,0),""),"")</f>
        <v/>
      </c>
      <c r="I108" s="20" t="str">
        <f t="shared" si="25"/>
        <v/>
      </c>
      <c r="J108" s="20" t="str">
        <f t="shared" si="42"/>
        <v/>
      </c>
      <c r="K108" s="20" t="str">
        <f t="shared" si="42"/>
        <v/>
      </c>
      <c r="L108" s="20" t="str">
        <f t="shared" si="42"/>
        <v/>
      </c>
      <c r="M108" s="20" t="str">
        <f t="shared" si="42"/>
        <v/>
      </c>
      <c r="N108" s="20" t="str">
        <f t="shared" si="42"/>
        <v/>
      </c>
      <c r="O108" s="20" t="str">
        <f t="shared" si="42"/>
        <v/>
      </c>
      <c r="P108" s="20" t="str">
        <f t="shared" si="42"/>
        <v/>
      </c>
      <c r="Q108" s="20" t="str">
        <f t="shared" si="42"/>
        <v/>
      </c>
      <c r="R108" s="20" t="str">
        <f t="shared" si="42"/>
        <v/>
      </c>
      <c r="S108" s="20" t="str">
        <f t="shared" si="42"/>
        <v/>
      </c>
      <c r="T108" s="20" t="str">
        <f t="shared" si="42"/>
        <v/>
      </c>
      <c r="U108" s="20" t="str">
        <f t="shared" si="42"/>
        <v/>
      </c>
      <c r="V108" s="21" t="str">
        <f>IFERROR(IF($F108&gt;=1,VLOOKUP($E108,STUDENT!$O$8:$Z$1507,12,0),""),"")</f>
        <v/>
      </c>
      <c r="W108" s="22"/>
      <c r="AC108" s="1">
        <f t="shared" si="26"/>
        <v>0</v>
      </c>
      <c r="AD108" s="1">
        <f>IFERROR(IF(LEN(AK108)&gt;=1,VLOOKUP(HLOOKUP(AK108,PROFILE!$K$5:$V$8,4,0),PROFILE!$F$1:$G$3,2,0),0),0)</f>
        <v>0</v>
      </c>
      <c r="AE108" s="1">
        <f t="shared" si="27"/>
        <v>0</v>
      </c>
      <c r="AF108" s="1">
        <v>95</v>
      </c>
      <c r="AG108" s="1">
        <f>IFERROR(IF($AG$12&gt;=AF108,SMALL(STUDENT!$O$8:$O$1507,$AG$11+AF108),0),0)</f>
        <v>0</v>
      </c>
      <c r="AH108" s="1">
        <f t="shared" si="28"/>
        <v>0</v>
      </c>
      <c r="AI108" s="1" t="str">
        <f>IFERROR(IF($AH108&gt;=1,VLOOKUP($AG108,STUDENT!$O$8:$Z$1507,3,0),""),"")</f>
        <v/>
      </c>
      <c r="AJ108" s="1" t="str">
        <f>IFERROR(IF($AH108&gt;=1,VLOOKUP($AG108,STUDENT!$O$8:$Z$1507,4,0),""),"")</f>
        <v/>
      </c>
      <c r="AK108" s="1" t="str">
        <f>IFERROR(IF($AH108&gt;=1,VLOOKUP($AG108,STUDENT!$O$8:$Z$1507,6,0),""),"")</f>
        <v/>
      </c>
      <c r="AL108" s="1" t="str">
        <f t="shared" si="29"/>
        <v/>
      </c>
      <c r="AM108" s="1" t="str">
        <f t="shared" si="30"/>
        <v/>
      </c>
      <c r="AN108" s="1" t="str">
        <f t="shared" si="31"/>
        <v/>
      </c>
      <c r="AO108" s="1" t="str">
        <f t="shared" si="32"/>
        <v/>
      </c>
      <c r="AP108" s="1" t="str">
        <f t="shared" si="33"/>
        <v/>
      </c>
      <c r="AQ108" s="1" t="str">
        <f t="shared" si="34"/>
        <v/>
      </c>
      <c r="AR108" s="1" t="str">
        <f t="shared" si="35"/>
        <v/>
      </c>
      <c r="AS108" s="1" t="str">
        <f t="shared" si="36"/>
        <v/>
      </c>
      <c r="AT108" s="1" t="str">
        <f t="shared" si="37"/>
        <v/>
      </c>
      <c r="AU108" s="1" t="str">
        <f t="shared" si="38"/>
        <v/>
      </c>
      <c r="AV108" s="1" t="str">
        <f t="shared" si="39"/>
        <v/>
      </c>
      <c r="AW108" s="1" t="str">
        <f t="shared" si="40"/>
        <v/>
      </c>
      <c r="AX108" s="1" t="str">
        <f t="shared" si="41"/>
        <v/>
      </c>
      <c r="AY108" s="1">
        <f>IFERROR(IF($AE108&gt;$AE107,VLOOKUP($AC108+AL$1,STOCK!$F$10:$AB$209,16,0),IF($AE108=$AE107,(IF(AY107&gt;=1,AY107-COUNTIFS($AE107:$AE107,$AC108,AL107:AL107,$AI$1),0)),0)),0)</f>
        <v>0</v>
      </c>
      <c r="AZ108" s="1">
        <f>IFERROR(IF($AE108&gt;$AE107,VLOOKUP($AC108+AM$1,STOCK!$F$10:$AB$209,16,0),IF($AE108=$AE107,(IF(AZ107&gt;=1,AZ107-COUNTIFS($AE107:$AE107,$AC108,AM107:AM107,$AI$1),0)),0)),0)</f>
        <v>0</v>
      </c>
      <c r="BA108" s="1">
        <f>IFERROR(IF($AE108&gt;$AE107,VLOOKUP($AC108+AN$1,STOCK!$F$10:$AB$209,16,0),IF($AE108=$AE107,(IF(BA107&gt;=1,BA107-COUNTIFS($AE107:$AE107,$AC108,AN107:AN107,$AI$1),0)),0)),0)</f>
        <v>0</v>
      </c>
      <c r="BB108" s="1">
        <f>IFERROR(IF($AE108&gt;$AE107,VLOOKUP($AC108+AO$1,STOCK!$F$10:$AB$209,16,0),IF($AE108=$AE107,(IF(BB107&gt;=1,BB107-COUNTIFS($AE107:$AE107,$AC108,AO107:AO107,$AI$1),0)),0)),0)</f>
        <v>0</v>
      </c>
      <c r="BC108" s="1">
        <f>IFERROR(IF($AE108&gt;$AE107,VLOOKUP($AC108+AP$1,STOCK!$F$10:$AB$209,16,0),IF($AE108=$AE107,(IF(BC107&gt;=1,BC107-COUNTIFS($AE107:$AE107,$AC108,AP107:AP107,$AI$1),0)),0)),0)</f>
        <v>0</v>
      </c>
      <c r="BD108" s="1">
        <f>IFERROR(IF($AE108&gt;$AE107,VLOOKUP($AC108+AQ$1,STOCK!$F$10:$AB$209,16,0),IF($AE108=$AE107,(IF(BD107&gt;=1,BD107-COUNTIFS($AE107:$AE107,$AC108,AQ107:AQ107,$AI$1),0)),0)),0)</f>
        <v>0</v>
      </c>
      <c r="BE108" s="1">
        <f>IFERROR(IF($AE108&gt;$AE107,VLOOKUP($AC108+AR$1,STOCK!$F$10:$AB$209,16,0),IF($AE108=$AE107,(IF(BE107&gt;=1,BE107-COUNTIFS($AE107:$AE107,$AC108,AR107:AR107,$AI$1),0)),0)),0)</f>
        <v>0</v>
      </c>
      <c r="BF108" s="1">
        <f>IFERROR(IF($AE108&gt;$AE107,VLOOKUP($AC108+AS$1,STOCK!$F$10:$AB$209,16,0),IF($AE108=$AE107,(IF(BF107&gt;=1,BF107-COUNTIFS($AE107:$AE107,$AC108,AS107:AS107,$AI$1),0)),0)),0)</f>
        <v>0</v>
      </c>
      <c r="BG108" s="1">
        <f>IFERROR(IF($AE108&gt;$AE107,VLOOKUP($AC108+AT$1,STOCK!$F$10:$AB$209,16,0),IF($AE108=$AE107,(IF(BG107&gt;=1,BG107-COUNTIFS($AE107:$AE107,$AC108,AT107:AT107,$AI$1),0)),0)),0)</f>
        <v>0</v>
      </c>
      <c r="BH108" s="1">
        <f>IFERROR(IF($AE108&gt;$AE107,VLOOKUP($AC108+AU$1,STOCK!$F$10:$AB$209,16,0),IF($AE108=$AE107,(IF(BH107&gt;=1,BH107-COUNTIFS($AE107:$AE107,$AC108,AU107:AU107,$AI$1),0)),0)),0)</f>
        <v>0</v>
      </c>
      <c r="BI108" s="1">
        <f>IFERROR(IF($AE108&gt;$AE107,VLOOKUP($AC108+AV$1,STOCK!$F$10:$AB$209,16,0),IF($AE108=$AE107,(IF(BI107&gt;=1,BI107-COUNTIFS($AE107:$AE107,$AC108,AV107:AV107,$AI$1),0)),0)),0)</f>
        <v>0</v>
      </c>
      <c r="BJ108" s="1">
        <f>IFERROR(IF($AE108&gt;$AE107,VLOOKUP($AC108+AW$1,STOCK!$F$10:$AB$209,16,0),IF($AE108=$AE107,(IF(BJ107&gt;=1,BJ107-COUNTIFS($AE107:$AE107,$AC108,AW107:AW107,$AI$1),0)),0)),0)</f>
        <v>0</v>
      </c>
      <c r="BK108" s="1">
        <f>IFERROR(IF($AE108&gt;$AE107,VLOOKUP($AC108+AX$1,STOCK!$F$10:$AB$209,16,0),IF($AE108=$AE107,(IF(BK107&gt;=1,BK107-COUNTIFS($AE107:$AE107,$AC108,AX107:AX107,$AI$1),0)),0)),0)</f>
        <v>0</v>
      </c>
      <c r="BL108" s="1">
        <f>IFERROR(IF($AE108&gt;$AE107,VLOOKUP($AC108+AL$1,STOCK!$F$10:$AB$209,17,0),IF($AE108=$AE107,(IF(BL107&gt;=1,BL107-COUNTIFS($AE107:$AE107,$AC108,AL107:AL107,$AI$2),0)),0)),0)</f>
        <v>0</v>
      </c>
      <c r="BM108" s="1">
        <f>IFERROR(IF($AE108&gt;$AE107,VLOOKUP($AC108+AM$1,STOCK!$F$10:$AB$209,17,0),IF($AE108=$AE107,(IF(BM107&gt;=1,BM107-COUNTIFS($AE107:$AE107,$AC108,AM107:AM107,$AI$2),0)),0)),0)</f>
        <v>0</v>
      </c>
      <c r="BN108" s="1">
        <f>IFERROR(IF($AE108&gt;$AE107,VLOOKUP($AC108+AN$1,STOCK!$F$10:$AB$209,17,0),IF($AE108=$AE107,(IF(BN107&gt;=1,BN107-COUNTIFS($AE107:$AE107,$AC108,AN107:AN107,$AI$2),0)),0)),0)</f>
        <v>0</v>
      </c>
      <c r="BO108" s="1">
        <f>IFERROR(IF($AE108&gt;$AE107,VLOOKUP($AC108+AO$1,STOCK!$F$10:$AB$209,17,0),IF($AE108=$AE107,(IF(BO107&gt;=1,BO107-COUNTIFS($AE107:$AE107,$AC108,AO107:AO107,$AI$2),0)),0)),0)</f>
        <v>0</v>
      </c>
      <c r="BP108" s="1">
        <f>IFERROR(IF($AE108&gt;$AE107,VLOOKUP($AC108+AP$1,STOCK!$F$10:$AB$209,17,0),IF($AE108=$AE107,(IF(BP107&gt;=1,BP107-COUNTIFS($AE107:$AE107,$AC108,AP107:AP107,$AI$2),0)),0)),0)</f>
        <v>0</v>
      </c>
      <c r="BQ108" s="1">
        <f>IFERROR(IF($AE108&gt;$AE107,VLOOKUP($AC108+AQ$1,STOCK!$F$10:$AB$209,17,0),IF($AE108=$AE107,(IF(BQ107&gt;=1,BQ107-COUNTIFS($AE107:$AE107,$AC108,AQ107:AQ107,$AI$2),0)),0)),0)</f>
        <v>0</v>
      </c>
      <c r="BR108" s="1">
        <f>IFERROR(IF($AE108&gt;$AE107,VLOOKUP($AC108+AR$1,STOCK!$F$10:$AB$209,17,0),IF($AE108=$AE107,(IF(BR107&gt;=1,BR107-COUNTIFS($AE107:$AE107,$AC108,AR107:AR107,$AI$2),0)),0)),0)</f>
        <v>0</v>
      </c>
      <c r="BS108" s="1">
        <f>IFERROR(IF($AE108&gt;$AE107,VLOOKUP($AC108+AS$1,STOCK!$F$10:$AB$209,17,0),IF($AE108=$AE107,(IF(BS107&gt;=1,BS107-COUNTIFS($AE107:$AE107,$AC108,AS107:AS107,$AI$2),0)),0)),0)</f>
        <v>0</v>
      </c>
      <c r="BT108" s="1">
        <f>IFERROR(IF($AE108&gt;$AE107,VLOOKUP($AC108+AT$1,STOCK!$F$10:$AB$209,17,0),IF($AE108=$AE107,(IF(BT107&gt;=1,BT107-COUNTIFS($AE107:$AE107,$AC108,AT107:AT107,$AI$2),0)),0)),0)</f>
        <v>0</v>
      </c>
      <c r="BU108" s="1">
        <f>IFERROR(IF($AE108&gt;$AE107,VLOOKUP($AC108+AU$1,STOCK!$F$10:$AB$209,17,0),IF($AE108=$AE107,(IF(BU107&gt;=1,BU107-COUNTIFS($AE107:$AE107,$AC108,AU107:AU107,$AI$2),0)),0)),0)</f>
        <v>0</v>
      </c>
      <c r="BV108" s="1">
        <f>IFERROR(IF($AE108&gt;$AE107,VLOOKUP($AC108+AV$1,STOCK!$F$10:$AB$209,17,0),IF($AE108=$AE107,(IF(BV107&gt;=1,BV107-COUNTIFS($AE107:$AE107,$AC108,AV107:AV107,$AI$2),0)),0)),0)</f>
        <v>0</v>
      </c>
      <c r="BW108" s="1">
        <f>IFERROR(IF($AE108&gt;$AE107,VLOOKUP($AC108+AW$1,STOCK!$F$10:$AB$209,17,0),IF($AE108=$AE107,(IF(BW107&gt;=1,BW107-COUNTIFS($AE107:$AE107,$AC108,AW107:AW107,$AI$2),0)),0)),0)</f>
        <v>0</v>
      </c>
      <c r="BX108" s="1">
        <f>IFERROR(IF($AE108&gt;$AE107,VLOOKUP($AC108+AX$1,STOCK!$F$10:$AB$209,17,0),IF($AE108=$AE107,(IF(BX107&gt;=1,BX107-COUNTIFS($AE107:$AE107,$AC108,AX107:AX107,$AI$2),0)),0)),0)</f>
        <v>0</v>
      </c>
    </row>
    <row r="109" spans="4:76" ht="20.100000000000001" customHeight="1" x14ac:dyDescent="0.25">
      <c r="D109" s="1">
        <v>96</v>
      </c>
      <c r="E109" s="1">
        <f>IFERROR(IF($E$13&gt;=D109,SMALL(STUDENT!$O$8:$O$1507,$E$11+D109),0),0)</f>
        <v>0</v>
      </c>
      <c r="F109" s="10">
        <f t="shared" si="24"/>
        <v>0</v>
      </c>
      <c r="G109" s="10" t="str">
        <f>IFERROR(IF($F109&gt;=1,VLOOKUP($E109,STUDENT!$O$8:$Z$1507,3,0),""),"")</f>
        <v/>
      </c>
      <c r="H109" s="9" t="str">
        <f>IFERROR(IF($F109&gt;=1,VLOOKUP($E109,STUDENT!$O$8:$Z$1507,4,0),""),"")</f>
        <v/>
      </c>
      <c r="I109" s="20" t="str">
        <f t="shared" si="25"/>
        <v/>
      </c>
      <c r="J109" s="20" t="str">
        <f t="shared" si="42"/>
        <v/>
      </c>
      <c r="K109" s="20" t="str">
        <f t="shared" si="42"/>
        <v/>
      </c>
      <c r="L109" s="20" t="str">
        <f t="shared" si="42"/>
        <v/>
      </c>
      <c r="M109" s="20" t="str">
        <f t="shared" si="42"/>
        <v/>
      </c>
      <c r="N109" s="20" t="str">
        <f t="shared" si="42"/>
        <v/>
      </c>
      <c r="O109" s="20" t="str">
        <f t="shared" si="42"/>
        <v/>
      </c>
      <c r="P109" s="20" t="str">
        <f t="shared" si="42"/>
        <v/>
      </c>
      <c r="Q109" s="20" t="str">
        <f t="shared" si="42"/>
        <v/>
      </c>
      <c r="R109" s="20" t="str">
        <f t="shared" si="42"/>
        <v/>
      </c>
      <c r="S109" s="20" t="str">
        <f t="shared" si="42"/>
        <v/>
      </c>
      <c r="T109" s="20" t="str">
        <f t="shared" si="42"/>
        <v/>
      </c>
      <c r="U109" s="20" t="str">
        <f t="shared" si="42"/>
        <v/>
      </c>
      <c r="V109" s="21" t="str">
        <f>IFERROR(IF($F109&gt;=1,VLOOKUP($E109,STUDENT!$O$8:$Z$1507,12,0),""),"")</f>
        <v/>
      </c>
      <c r="W109" s="22"/>
      <c r="AC109" s="1">
        <f t="shared" si="26"/>
        <v>0</v>
      </c>
      <c r="AD109" s="1">
        <f>IFERROR(IF(LEN(AK109)&gt;=1,VLOOKUP(HLOOKUP(AK109,PROFILE!$K$5:$V$8,4,0),PROFILE!$F$1:$G$3,2,0),0),0)</f>
        <v>0</v>
      </c>
      <c r="AE109" s="1">
        <f t="shared" si="27"/>
        <v>0</v>
      </c>
      <c r="AF109" s="1">
        <v>96</v>
      </c>
      <c r="AG109" s="1">
        <f>IFERROR(IF($AG$12&gt;=AF109,SMALL(STUDENT!$O$8:$O$1507,$AG$11+AF109),0),0)</f>
        <v>0</v>
      </c>
      <c r="AH109" s="1">
        <f t="shared" si="28"/>
        <v>0</v>
      </c>
      <c r="AI109" s="1" t="str">
        <f>IFERROR(IF($AH109&gt;=1,VLOOKUP($AG109,STUDENT!$O$8:$Z$1507,3,0),""),"")</f>
        <v/>
      </c>
      <c r="AJ109" s="1" t="str">
        <f>IFERROR(IF($AH109&gt;=1,VLOOKUP($AG109,STUDENT!$O$8:$Z$1507,4,0),""),"")</f>
        <v/>
      </c>
      <c r="AK109" s="1" t="str">
        <f>IFERROR(IF($AH109&gt;=1,VLOOKUP($AG109,STUDENT!$O$8:$Z$1507,6,0),""),"")</f>
        <v/>
      </c>
      <c r="AL109" s="1" t="str">
        <f t="shared" si="29"/>
        <v/>
      </c>
      <c r="AM109" s="1" t="str">
        <f t="shared" si="30"/>
        <v/>
      </c>
      <c r="AN109" s="1" t="str">
        <f t="shared" si="31"/>
        <v/>
      </c>
      <c r="AO109" s="1" t="str">
        <f t="shared" si="32"/>
        <v/>
      </c>
      <c r="AP109" s="1" t="str">
        <f t="shared" si="33"/>
        <v/>
      </c>
      <c r="AQ109" s="1" t="str">
        <f t="shared" si="34"/>
        <v/>
      </c>
      <c r="AR109" s="1" t="str">
        <f t="shared" si="35"/>
        <v/>
      </c>
      <c r="AS109" s="1" t="str">
        <f t="shared" si="36"/>
        <v/>
      </c>
      <c r="AT109" s="1" t="str">
        <f t="shared" si="37"/>
        <v/>
      </c>
      <c r="AU109" s="1" t="str">
        <f t="shared" si="38"/>
        <v/>
      </c>
      <c r="AV109" s="1" t="str">
        <f t="shared" si="39"/>
        <v/>
      </c>
      <c r="AW109" s="1" t="str">
        <f t="shared" si="40"/>
        <v/>
      </c>
      <c r="AX109" s="1" t="str">
        <f t="shared" si="41"/>
        <v/>
      </c>
      <c r="AY109" s="1">
        <f>IFERROR(IF($AE109&gt;$AE108,VLOOKUP($AC109+AL$1,STOCK!$F$10:$AB$209,16,0),IF($AE109=$AE108,(IF(AY108&gt;=1,AY108-COUNTIFS($AE108:$AE108,$AC109,AL108:AL108,$AI$1),0)),0)),0)</f>
        <v>0</v>
      </c>
      <c r="AZ109" s="1">
        <f>IFERROR(IF($AE109&gt;$AE108,VLOOKUP($AC109+AM$1,STOCK!$F$10:$AB$209,16,0),IF($AE109=$AE108,(IF(AZ108&gt;=1,AZ108-COUNTIFS($AE108:$AE108,$AC109,AM108:AM108,$AI$1),0)),0)),0)</f>
        <v>0</v>
      </c>
      <c r="BA109" s="1">
        <f>IFERROR(IF($AE109&gt;$AE108,VLOOKUP($AC109+AN$1,STOCK!$F$10:$AB$209,16,0),IF($AE109=$AE108,(IF(BA108&gt;=1,BA108-COUNTIFS($AE108:$AE108,$AC109,AN108:AN108,$AI$1),0)),0)),0)</f>
        <v>0</v>
      </c>
      <c r="BB109" s="1">
        <f>IFERROR(IF($AE109&gt;$AE108,VLOOKUP($AC109+AO$1,STOCK!$F$10:$AB$209,16,0),IF($AE109=$AE108,(IF(BB108&gt;=1,BB108-COUNTIFS($AE108:$AE108,$AC109,AO108:AO108,$AI$1),0)),0)),0)</f>
        <v>0</v>
      </c>
      <c r="BC109" s="1">
        <f>IFERROR(IF($AE109&gt;$AE108,VLOOKUP($AC109+AP$1,STOCK!$F$10:$AB$209,16,0),IF($AE109=$AE108,(IF(BC108&gt;=1,BC108-COUNTIFS($AE108:$AE108,$AC109,AP108:AP108,$AI$1),0)),0)),0)</f>
        <v>0</v>
      </c>
      <c r="BD109" s="1">
        <f>IFERROR(IF($AE109&gt;$AE108,VLOOKUP($AC109+AQ$1,STOCK!$F$10:$AB$209,16,0),IF($AE109=$AE108,(IF(BD108&gt;=1,BD108-COUNTIFS($AE108:$AE108,$AC109,AQ108:AQ108,$AI$1),0)),0)),0)</f>
        <v>0</v>
      </c>
      <c r="BE109" s="1">
        <f>IFERROR(IF($AE109&gt;$AE108,VLOOKUP($AC109+AR$1,STOCK!$F$10:$AB$209,16,0),IF($AE109=$AE108,(IF(BE108&gt;=1,BE108-COUNTIFS($AE108:$AE108,$AC109,AR108:AR108,$AI$1),0)),0)),0)</f>
        <v>0</v>
      </c>
      <c r="BF109" s="1">
        <f>IFERROR(IF($AE109&gt;$AE108,VLOOKUP($AC109+AS$1,STOCK!$F$10:$AB$209,16,0),IF($AE109=$AE108,(IF(BF108&gt;=1,BF108-COUNTIFS($AE108:$AE108,$AC109,AS108:AS108,$AI$1),0)),0)),0)</f>
        <v>0</v>
      </c>
      <c r="BG109" s="1">
        <f>IFERROR(IF($AE109&gt;$AE108,VLOOKUP($AC109+AT$1,STOCK!$F$10:$AB$209,16,0),IF($AE109=$AE108,(IF(BG108&gt;=1,BG108-COUNTIFS($AE108:$AE108,$AC109,AT108:AT108,$AI$1),0)),0)),0)</f>
        <v>0</v>
      </c>
      <c r="BH109" s="1">
        <f>IFERROR(IF($AE109&gt;$AE108,VLOOKUP($AC109+AU$1,STOCK!$F$10:$AB$209,16,0),IF($AE109=$AE108,(IF(BH108&gt;=1,BH108-COUNTIFS($AE108:$AE108,$AC109,AU108:AU108,$AI$1),0)),0)),0)</f>
        <v>0</v>
      </c>
      <c r="BI109" s="1">
        <f>IFERROR(IF($AE109&gt;$AE108,VLOOKUP($AC109+AV$1,STOCK!$F$10:$AB$209,16,0),IF($AE109=$AE108,(IF(BI108&gt;=1,BI108-COUNTIFS($AE108:$AE108,$AC109,AV108:AV108,$AI$1),0)),0)),0)</f>
        <v>0</v>
      </c>
      <c r="BJ109" s="1">
        <f>IFERROR(IF($AE109&gt;$AE108,VLOOKUP($AC109+AW$1,STOCK!$F$10:$AB$209,16,0),IF($AE109=$AE108,(IF(BJ108&gt;=1,BJ108-COUNTIFS($AE108:$AE108,$AC109,AW108:AW108,$AI$1),0)),0)),0)</f>
        <v>0</v>
      </c>
      <c r="BK109" s="1">
        <f>IFERROR(IF($AE109&gt;$AE108,VLOOKUP($AC109+AX$1,STOCK!$F$10:$AB$209,16,0),IF($AE109=$AE108,(IF(BK108&gt;=1,BK108-COUNTIFS($AE108:$AE108,$AC109,AX108:AX108,$AI$1),0)),0)),0)</f>
        <v>0</v>
      </c>
      <c r="BL109" s="1">
        <f>IFERROR(IF($AE109&gt;$AE108,VLOOKUP($AC109+AL$1,STOCK!$F$10:$AB$209,17,0),IF($AE109=$AE108,(IF(BL108&gt;=1,BL108-COUNTIFS($AE108:$AE108,$AC109,AL108:AL108,$AI$2),0)),0)),0)</f>
        <v>0</v>
      </c>
      <c r="BM109" s="1">
        <f>IFERROR(IF($AE109&gt;$AE108,VLOOKUP($AC109+AM$1,STOCK!$F$10:$AB$209,17,0),IF($AE109=$AE108,(IF(BM108&gt;=1,BM108-COUNTIFS($AE108:$AE108,$AC109,AM108:AM108,$AI$2),0)),0)),0)</f>
        <v>0</v>
      </c>
      <c r="BN109" s="1">
        <f>IFERROR(IF($AE109&gt;$AE108,VLOOKUP($AC109+AN$1,STOCK!$F$10:$AB$209,17,0),IF($AE109=$AE108,(IF(BN108&gt;=1,BN108-COUNTIFS($AE108:$AE108,$AC109,AN108:AN108,$AI$2),0)),0)),0)</f>
        <v>0</v>
      </c>
      <c r="BO109" s="1">
        <f>IFERROR(IF($AE109&gt;$AE108,VLOOKUP($AC109+AO$1,STOCK!$F$10:$AB$209,17,0),IF($AE109=$AE108,(IF(BO108&gt;=1,BO108-COUNTIFS($AE108:$AE108,$AC109,AO108:AO108,$AI$2),0)),0)),0)</f>
        <v>0</v>
      </c>
      <c r="BP109" s="1">
        <f>IFERROR(IF($AE109&gt;$AE108,VLOOKUP($AC109+AP$1,STOCK!$F$10:$AB$209,17,0),IF($AE109=$AE108,(IF(BP108&gt;=1,BP108-COUNTIFS($AE108:$AE108,$AC109,AP108:AP108,$AI$2),0)),0)),0)</f>
        <v>0</v>
      </c>
      <c r="BQ109" s="1">
        <f>IFERROR(IF($AE109&gt;$AE108,VLOOKUP($AC109+AQ$1,STOCK!$F$10:$AB$209,17,0),IF($AE109=$AE108,(IF(BQ108&gt;=1,BQ108-COUNTIFS($AE108:$AE108,$AC109,AQ108:AQ108,$AI$2),0)),0)),0)</f>
        <v>0</v>
      </c>
      <c r="BR109" s="1">
        <f>IFERROR(IF($AE109&gt;$AE108,VLOOKUP($AC109+AR$1,STOCK!$F$10:$AB$209,17,0),IF($AE109=$AE108,(IF(BR108&gt;=1,BR108-COUNTIFS($AE108:$AE108,$AC109,AR108:AR108,$AI$2),0)),0)),0)</f>
        <v>0</v>
      </c>
      <c r="BS109" s="1">
        <f>IFERROR(IF($AE109&gt;$AE108,VLOOKUP($AC109+AS$1,STOCK!$F$10:$AB$209,17,0),IF($AE109=$AE108,(IF(BS108&gt;=1,BS108-COUNTIFS($AE108:$AE108,$AC109,AS108:AS108,$AI$2),0)),0)),0)</f>
        <v>0</v>
      </c>
      <c r="BT109" s="1">
        <f>IFERROR(IF($AE109&gt;$AE108,VLOOKUP($AC109+AT$1,STOCK!$F$10:$AB$209,17,0),IF($AE109=$AE108,(IF(BT108&gt;=1,BT108-COUNTIFS($AE108:$AE108,$AC109,AT108:AT108,$AI$2),0)),0)),0)</f>
        <v>0</v>
      </c>
      <c r="BU109" s="1">
        <f>IFERROR(IF($AE109&gt;$AE108,VLOOKUP($AC109+AU$1,STOCK!$F$10:$AB$209,17,0),IF($AE109=$AE108,(IF(BU108&gt;=1,BU108-COUNTIFS($AE108:$AE108,$AC109,AU108:AU108,$AI$2),0)),0)),0)</f>
        <v>0</v>
      </c>
      <c r="BV109" s="1">
        <f>IFERROR(IF($AE109&gt;$AE108,VLOOKUP($AC109+AV$1,STOCK!$F$10:$AB$209,17,0),IF($AE109=$AE108,(IF(BV108&gt;=1,BV108-COUNTIFS($AE108:$AE108,$AC109,AV108:AV108,$AI$2),0)),0)),0)</f>
        <v>0</v>
      </c>
      <c r="BW109" s="1">
        <f>IFERROR(IF($AE109&gt;$AE108,VLOOKUP($AC109+AW$1,STOCK!$F$10:$AB$209,17,0),IF($AE109=$AE108,(IF(BW108&gt;=1,BW108-COUNTIFS($AE108:$AE108,$AC109,AW108:AW108,$AI$2),0)),0)),0)</f>
        <v>0</v>
      </c>
      <c r="BX109" s="1">
        <f>IFERROR(IF($AE109&gt;$AE108,VLOOKUP($AC109+AX$1,STOCK!$F$10:$AB$209,17,0),IF($AE109=$AE108,(IF(BX108&gt;=1,BX108-COUNTIFS($AE108:$AE108,$AC109,AX108:AX108,$AI$2),0)),0)),0)</f>
        <v>0</v>
      </c>
    </row>
    <row r="110" spans="4:76" ht="20.100000000000001" customHeight="1" x14ac:dyDescent="0.25">
      <c r="D110" s="1">
        <v>97</v>
      </c>
      <c r="E110" s="1">
        <f>IFERROR(IF($E$13&gt;=D110,SMALL(STUDENT!$O$8:$O$1507,$E$11+D110),0),0)</f>
        <v>0</v>
      </c>
      <c r="F110" s="10">
        <f t="shared" si="24"/>
        <v>0</v>
      </c>
      <c r="G110" s="10" t="str">
        <f>IFERROR(IF($F110&gt;=1,VLOOKUP($E110,STUDENT!$O$8:$Z$1507,3,0),""),"")</f>
        <v/>
      </c>
      <c r="H110" s="9" t="str">
        <f>IFERROR(IF($F110&gt;=1,VLOOKUP($E110,STUDENT!$O$8:$Z$1507,4,0),""),"")</f>
        <v/>
      </c>
      <c r="I110" s="20" t="str">
        <f t="shared" si="25"/>
        <v/>
      </c>
      <c r="J110" s="20" t="str">
        <f t="shared" ref="J110:U125" si="43">IFERROR(IF($F110&gt;=1,VLOOKUP($E110,$AG$14:$AX$1513,J$5,0),""),"")</f>
        <v/>
      </c>
      <c r="K110" s="20" t="str">
        <f t="shared" si="43"/>
        <v/>
      </c>
      <c r="L110" s="20" t="str">
        <f t="shared" si="43"/>
        <v/>
      </c>
      <c r="M110" s="20" t="str">
        <f t="shared" si="43"/>
        <v/>
      </c>
      <c r="N110" s="20" t="str">
        <f t="shared" si="43"/>
        <v/>
      </c>
      <c r="O110" s="20" t="str">
        <f t="shared" si="43"/>
        <v/>
      </c>
      <c r="P110" s="20" t="str">
        <f t="shared" si="43"/>
        <v/>
      </c>
      <c r="Q110" s="20" t="str">
        <f t="shared" si="43"/>
        <v/>
      </c>
      <c r="R110" s="20" t="str">
        <f t="shared" si="43"/>
        <v/>
      </c>
      <c r="S110" s="20" t="str">
        <f t="shared" si="43"/>
        <v/>
      </c>
      <c r="T110" s="20" t="str">
        <f t="shared" si="43"/>
        <v/>
      </c>
      <c r="U110" s="20" t="str">
        <f t="shared" si="43"/>
        <v/>
      </c>
      <c r="V110" s="21" t="str">
        <f>IFERROR(IF($F110&gt;=1,VLOOKUP($E110,STUDENT!$O$8:$Z$1507,12,0),""),"")</f>
        <v/>
      </c>
      <c r="W110" s="22"/>
      <c r="AC110" s="1">
        <f t="shared" si="26"/>
        <v>0</v>
      </c>
      <c r="AD110" s="1">
        <f>IFERROR(IF(LEN(AK110)&gt;=1,VLOOKUP(HLOOKUP(AK110,PROFILE!$K$5:$V$8,4,0),PROFILE!$F$1:$G$3,2,0),0),0)</f>
        <v>0</v>
      </c>
      <c r="AE110" s="1">
        <f t="shared" si="27"/>
        <v>0</v>
      </c>
      <c r="AF110" s="1">
        <v>97</v>
      </c>
      <c r="AG110" s="1">
        <f>IFERROR(IF($AG$12&gt;=AF110,SMALL(STUDENT!$O$8:$O$1507,$AG$11+AF110),0),0)</f>
        <v>0</v>
      </c>
      <c r="AH110" s="1">
        <f t="shared" si="28"/>
        <v>0</v>
      </c>
      <c r="AI110" s="1" t="str">
        <f>IFERROR(IF($AH110&gt;=1,VLOOKUP($AG110,STUDENT!$O$8:$Z$1507,3,0),""),"")</f>
        <v/>
      </c>
      <c r="AJ110" s="1" t="str">
        <f>IFERROR(IF($AH110&gt;=1,VLOOKUP($AG110,STUDENT!$O$8:$Z$1507,4,0),""),"")</f>
        <v/>
      </c>
      <c r="AK110" s="1" t="str">
        <f>IFERROR(IF($AH110&gt;=1,VLOOKUP($AG110,STUDENT!$O$8:$Z$1507,6,0),""),"")</f>
        <v/>
      </c>
      <c r="AL110" s="1" t="str">
        <f t="shared" si="29"/>
        <v/>
      </c>
      <c r="AM110" s="1" t="str">
        <f t="shared" si="30"/>
        <v/>
      </c>
      <c r="AN110" s="1" t="str">
        <f t="shared" si="31"/>
        <v/>
      </c>
      <c r="AO110" s="1" t="str">
        <f t="shared" si="32"/>
        <v/>
      </c>
      <c r="AP110" s="1" t="str">
        <f t="shared" si="33"/>
        <v/>
      </c>
      <c r="AQ110" s="1" t="str">
        <f t="shared" si="34"/>
        <v/>
      </c>
      <c r="AR110" s="1" t="str">
        <f t="shared" si="35"/>
        <v/>
      </c>
      <c r="AS110" s="1" t="str">
        <f t="shared" si="36"/>
        <v/>
      </c>
      <c r="AT110" s="1" t="str">
        <f t="shared" si="37"/>
        <v/>
      </c>
      <c r="AU110" s="1" t="str">
        <f t="shared" si="38"/>
        <v/>
      </c>
      <c r="AV110" s="1" t="str">
        <f t="shared" si="39"/>
        <v/>
      </c>
      <c r="AW110" s="1" t="str">
        <f t="shared" si="40"/>
        <v/>
      </c>
      <c r="AX110" s="1" t="str">
        <f t="shared" si="41"/>
        <v/>
      </c>
      <c r="AY110" s="1">
        <f>IFERROR(IF($AE110&gt;$AE109,VLOOKUP($AC110+AL$1,STOCK!$F$10:$AB$209,16,0),IF($AE110=$AE109,(IF(AY109&gt;=1,AY109-COUNTIFS($AE109:$AE109,$AC110,AL109:AL109,$AI$1),0)),0)),0)</f>
        <v>0</v>
      </c>
      <c r="AZ110" s="1">
        <f>IFERROR(IF($AE110&gt;$AE109,VLOOKUP($AC110+AM$1,STOCK!$F$10:$AB$209,16,0),IF($AE110=$AE109,(IF(AZ109&gt;=1,AZ109-COUNTIFS($AE109:$AE109,$AC110,AM109:AM109,$AI$1),0)),0)),0)</f>
        <v>0</v>
      </c>
      <c r="BA110" s="1">
        <f>IFERROR(IF($AE110&gt;$AE109,VLOOKUP($AC110+AN$1,STOCK!$F$10:$AB$209,16,0),IF($AE110=$AE109,(IF(BA109&gt;=1,BA109-COUNTIFS($AE109:$AE109,$AC110,AN109:AN109,$AI$1),0)),0)),0)</f>
        <v>0</v>
      </c>
      <c r="BB110" s="1">
        <f>IFERROR(IF($AE110&gt;$AE109,VLOOKUP($AC110+AO$1,STOCK!$F$10:$AB$209,16,0),IF($AE110=$AE109,(IF(BB109&gt;=1,BB109-COUNTIFS($AE109:$AE109,$AC110,AO109:AO109,$AI$1),0)),0)),0)</f>
        <v>0</v>
      </c>
      <c r="BC110" s="1">
        <f>IFERROR(IF($AE110&gt;$AE109,VLOOKUP($AC110+AP$1,STOCK!$F$10:$AB$209,16,0),IF($AE110=$AE109,(IF(BC109&gt;=1,BC109-COUNTIFS($AE109:$AE109,$AC110,AP109:AP109,$AI$1),0)),0)),0)</f>
        <v>0</v>
      </c>
      <c r="BD110" s="1">
        <f>IFERROR(IF($AE110&gt;$AE109,VLOOKUP($AC110+AQ$1,STOCK!$F$10:$AB$209,16,0),IF($AE110=$AE109,(IF(BD109&gt;=1,BD109-COUNTIFS($AE109:$AE109,$AC110,AQ109:AQ109,$AI$1),0)),0)),0)</f>
        <v>0</v>
      </c>
      <c r="BE110" s="1">
        <f>IFERROR(IF($AE110&gt;$AE109,VLOOKUP($AC110+AR$1,STOCK!$F$10:$AB$209,16,0),IF($AE110=$AE109,(IF(BE109&gt;=1,BE109-COUNTIFS($AE109:$AE109,$AC110,AR109:AR109,$AI$1),0)),0)),0)</f>
        <v>0</v>
      </c>
      <c r="BF110" s="1">
        <f>IFERROR(IF($AE110&gt;$AE109,VLOOKUP($AC110+AS$1,STOCK!$F$10:$AB$209,16,0),IF($AE110=$AE109,(IF(BF109&gt;=1,BF109-COUNTIFS($AE109:$AE109,$AC110,AS109:AS109,$AI$1),0)),0)),0)</f>
        <v>0</v>
      </c>
      <c r="BG110" s="1">
        <f>IFERROR(IF($AE110&gt;$AE109,VLOOKUP($AC110+AT$1,STOCK!$F$10:$AB$209,16,0),IF($AE110=$AE109,(IF(BG109&gt;=1,BG109-COUNTIFS($AE109:$AE109,$AC110,AT109:AT109,$AI$1),0)),0)),0)</f>
        <v>0</v>
      </c>
      <c r="BH110" s="1">
        <f>IFERROR(IF($AE110&gt;$AE109,VLOOKUP($AC110+AU$1,STOCK!$F$10:$AB$209,16,0),IF($AE110=$AE109,(IF(BH109&gt;=1,BH109-COUNTIFS($AE109:$AE109,$AC110,AU109:AU109,$AI$1),0)),0)),0)</f>
        <v>0</v>
      </c>
      <c r="BI110" s="1">
        <f>IFERROR(IF($AE110&gt;$AE109,VLOOKUP($AC110+AV$1,STOCK!$F$10:$AB$209,16,0),IF($AE110=$AE109,(IF(BI109&gt;=1,BI109-COUNTIFS($AE109:$AE109,$AC110,AV109:AV109,$AI$1),0)),0)),0)</f>
        <v>0</v>
      </c>
      <c r="BJ110" s="1">
        <f>IFERROR(IF($AE110&gt;$AE109,VLOOKUP($AC110+AW$1,STOCK!$F$10:$AB$209,16,0),IF($AE110=$AE109,(IF(BJ109&gt;=1,BJ109-COUNTIFS($AE109:$AE109,$AC110,AW109:AW109,$AI$1),0)),0)),0)</f>
        <v>0</v>
      </c>
      <c r="BK110" s="1">
        <f>IFERROR(IF($AE110&gt;$AE109,VLOOKUP($AC110+AX$1,STOCK!$F$10:$AB$209,16,0),IF($AE110=$AE109,(IF(BK109&gt;=1,BK109-COUNTIFS($AE109:$AE109,$AC110,AX109:AX109,$AI$1),0)),0)),0)</f>
        <v>0</v>
      </c>
      <c r="BL110" s="1">
        <f>IFERROR(IF($AE110&gt;$AE109,VLOOKUP($AC110+AL$1,STOCK!$F$10:$AB$209,17,0),IF($AE110=$AE109,(IF(BL109&gt;=1,BL109-COUNTIFS($AE109:$AE109,$AC110,AL109:AL109,$AI$2),0)),0)),0)</f>
        <v>0</v>
      </c>
      <c r="BM110" s="1">
        <f>IFERROR(IF($AE110&gt;$AE109,VLOOKUP($AC110+AM$1,STOCK!$F$10:$AB$209,17,0),IF($AE110=$AE109,(IF(BM109&gt;=1,BM109-COUNTIFS($AE109:$AE109,$AC110,AM109:AM109,$AI$2),0)),0)),0)</f>
        <v>0</v>
      </c>
      <c r="BN110" s="1">
        <f>IFERROR(IF($AE110&gt;$AE109,VLOOKUP($AC110+AN$1,STOCK!$F$10:$AB$209,17,0),IF($AE110=$AE109,(IF(BN109&gt;=1,BN109-COUNTIFS($AE109:$AE109,$AC110,AN109:AN109,$AI$2),0)),0)),0)</f>
        <v>0</v>
      </c>
      <c r="BO110" s="1">
        <f>IFERROR(IF($AE110&gt;$AE109,VLOOKUP($AC110+AO$1,STOCK!$F$10:$AB$209,17,0),IF($AE110=$AE109,(IF(BO109&gt;=1,BO109-COUNTIFS($AE109:$AE109,$AC110,AO109:AO109,$AI$2),0)),0)),0)</f>
        <v>0</v>
      </c>
      <c r="BP110" s="1">
        <f>IFERROR(IF($AE110&gt;$AE109,VLOOKUP($AC110+AP$1,STOCK!$F$10:$AB$209,17,0),IF($AE110=$AE109,(IF(BP109&gt;=1,BP109-COUNTIFS($AE109:$AE109,$AC110,AP109:AP109,$AI$2),0)),0)),0)</f>
        <v>0</v>
      </c>
      <c r="BQ110" s="1">
        <f>IFERROR(IF($AE110&gt;$AE109,VLOOKUP($AC110+AQ$1,STOCK!$F$10:$AB$209,17,0),IF($AE110=$AE109,(IF(BQ109&gt;=1,BQ109-COUNTIFS($AE109:$AE109,$AC110,AQ109:AQ109,$AI$2),0)),0)),0)</f>
        <v>0</v>
      </c>
      <c r="BR110" s="1">
        <f>IFERROR(IF($AE110&gt;$AE109,VLOOKUP($AC110+AR$1,STOCK!$F$10:$AB$209,17,0),IF($AE110=$AE109,(IF(BR109&gt;=1,BR109-COUNTIFS($AE109:$AE109,$AC110,AR109:AR109,$AI$2),0)),0)),0)</f>
        <v>0</v>
      </c>
      <c r="BS110" s="1">
        <f>IFERROR(IF($AE110&gt;$AE109,VLOOKUP($AC110+AS$1,STOCK!$F$10:$AB$209,17,0),IF($AE110=$AE109,(IF(BS109&gt;=1,BS109-COUNTIFS($AE109:$AE109,$AC110,AS109:AS109,$AI$2),0)),0)),0)</f>
        <v>0</v>
      </c>
      <c r="BT110" s="1">
        <f>IFERROR(IF($AE110&gt;$AE109,VLOOKUP($AC110+AT$1,STOCK!$F$10:$AB$209,17,0),IF($AE110=$AE109,(IF(BT109&gt;=1,BT109-COUNTIFS($AE109:$AE109,$AC110,AT109:AT109,$AI$2),0)),0)),0)</f>
        <v>0</v>
      </c>
      <c r="BU110" s="1">
        <f>IFERROR(IF($AE110&gt;$AE109,VLOOKUP($AC110+AU$1,STOCK!$F$10:$AB$209,17,0),IF($AE110=$AE109,(IF(BU109&gt;=1,BU109-COUNTIFS($AE109:$AE109,$AC110,AU109:AU109,$AI$2),0)),0)),0)</f>
        <v>0</v>
      </c>
      <c r="BV110" s="1">
        <f>IFERROR(IF($AE110&gt;$AE109,VLOOKUP($AC110+AV$1,STOCK!$F$10:$AB$209,17,0),IF($AE110=$AE109,(IF(BV109&gt;=1,BV109-COUNTIFS($AE109:$AE109,$AC110,AV109:AV109,$AI$2),0)),0)),0)</f>
        <v>0</v>
      </c>
      <c r="BW110" s="1">
        <f>IFERROR(IF($AE110&gt;$AE109,VLOOKUP($AC110+AW$1,STOCK!$F$10:$AB$209,17,0),IF($AE110=$AE109,(IF(BW109&gt;=1,BW109-COUNTIFS($AE109:$AE109,$AC110,AW109:AW109,$AI$2),0)),0)),0)</f>
        <v>0</v>
      </c>
      <c r="BX110" s="1">
        <f>IFERROR(IF($AE110&gt;$AE109,VLOOKUP($AC110+AX$1,STOCK!$F$10:$AB$209,17,0),IF($AE110=$AE109,(IF(BX109&gt;=1,BX109-COUNTIFS($AE109:$AE109,$AC110,AX109:AX109,$AI$2),0)),0)),0)</f>
        <v>0</v>
      </c>
    </row>
    <row r="111" spans="4:76" ht="20.100000000000001" customHeight="1" x14ac:dyDescent="0.25">
      <c r="D111" s="1">
        <v>98</v>
      </c>
      <c r="E111" s="1">
        <f>IFERROR(IF($E$13&gt;=D111,SMALL(STUDENT!$O$8:$O$1507,$E$11+D111),0),0)</f>
        <v>0</v>
      </c>
      <c r="F111" s="10">
        <f t="shared" si="24"/>
        <v>0</v>
      </c>
      <c r="G111" s="10" t="str">
        <f>IFERROR(IF($F111&gt;=1,VLOOKUP($E111,STUDENT!$O$8:$Z$1507,3,0),""),"")</f>
        <v/>
      </c>
      <c r="H111" s="9" t="str">
        <f>IFERROR(IF($F111&gt;=1,VLOOKUP($E111,STUDENT!$O$8:$Z$1507,4,0),""),"")</f>
        <v/>
      </c>
      <c r="I111" s="20" t="str">
        <f t="shared" si="25"/>
        <v/>
      </c>
      <c r="J111" s="20" t="str">
        <f t="shared" si="43"/>
        <v/>
      </c>
      <c r="K111" s="20" t="str">
        <f t="shared" si="43"/>
        <v/>
      </c>
      <c r="L111" s="20" t="str">
        <f t="shared" si="43"/>
        <v/>
      </c>
      <c r="M111" s="20" t="str">
        <f t="shared" si="43"/>
        <v/>
      </c>
      <c r="N111" s="20" t="str">
        <f t="shared" si="43"/>
        <v/>
      </c>
      <c r="O111" s="20" t="str">
        <f t="shared" si="43"/>
        <v/>
      </c>
      <c r="P111" s="20" t="str">
        <f t="shared" si="43"/>
        <v/>
      </c>
      <c r="Q111" s="20" t="str">
        <f t="shared" si="43"/>
        <v/>
      </c>
      <c r="R111" s="20" t="str">
        <f t="shared" si="43"/>
        <v/>
      </c>
      <c r="S111" s="20" t="str">
        <f t="shared" si="43"/>
        <v/>
      </c>
      <c r="T111" s="20" t="str">
        <f t="shared" si="43"/>
        <v/>
      </c>
      <c r="U111" s="20" t="str">
        <f t="shared" si="43"/>
        <v/>
      </c>
      <c r="V111" s="21" t="str">
        <f>IFERROR(IF($F111&gt;=1,VLOOKUP($E111,STUDENT!$O$8:$Z$1507,12,0),""),"")</f>
        <v/>
      </c>
      <c r="W111" s="22"/>
      <c r="AC111" s="1">
        <f t="shared" si="26"/>
        <v>0</v>
      </c>
      <c r="AD111" s="1">
        <f>IFERROR(IF(LEN(AK111)&gt;=1,VLOOKUP(HLOOKUP(AK111,PROFILE!$K$5:$V$8,4,0),PROFILE!$F$1:$G$3,2,0),0),0)</f>
        <v>0</v>
      </c>
      <c r="AE111" s="1">
        <f t="shared" si="27"/>
        <v>0</v>
      </c>
      <c r="AF111" s="1">
        <v>98</v>
      </c>
      <c r="AG111" s="1">
        <f>IFERROR(IF($AG$12&gt;=AF111,SMALL(STUDENT!$O$8:$O$1507,$AG$11+AF111),0),0)</f>
        <v>0</v>
      </c>
      <c r="AH111" s="1">
        <f t="shared" si="28"/>
        <v>0</v>
      </c>
      <c r="AI111" s="1" t="str">
        <f>IFERROR(IF($AH111&gt;=1,VLOOKUP($AG111,STUDENT!$O$8:$Z$1507,3,0),""),"")</f>
        <v/>
      </c>
      <c r="AJ111" s="1" t="str">
        <f>IFERROR(IF($AH111&gt;=1,VLOOKUP($AG111,STUDENT!$O$8:$Z$1507,4,0),""),"")</f>
        <v/>
      </c>
      <c r="AK111" s="1" t="str">
        <f>IFERROR(IF($AH111&gt;=1,VLOOKUP($AG111,STUDENT!$O$8:$Z$1507,6,0),""),"")</f>
        <v/>
      </c>
      <c r="AL111" s="1" t="str">
        <f t="shared" si="29"/>
        <v/>
      </c>
      <c r="AM111" s="1" t="str">
        <f t="shared" si="30"/>
        <v/>
      </c>
      <c r="AN111" s="1" t="str">
        <f t="shared" si="31"/>
        <v/>
      </c>
      <c r="AO111" s="1" t="str">
        <f t="shared" si="32"/>
        <v/>
      </c>
      <c r="AP111" s="1" t="str">
        <f t="shared" si="33"/>
        <v/>
      </c>
      <c r="AQ111" s="1" t="str">
        <f t="shared" si="34"/>
        <v/>
      </c>
      <c r="AR111" s="1" t="str">
        <f t="shared" si="35"/>
        <v/>
      </c>
      <c r="AS111" s="1" t="str">
        <f t="shared" si="36"/>
        <v/>
      </c>
      <c r="AT111" s="1" t="str">
        <f t="shared" si="37"/>
        <v/>
      </c>
      <c r="AU111" s="1" t="str">
        <f t="shared" si="38"/>
        <v/>
      </c>
      <c r="AV111" s="1" t="str">
        <f t="shared" si="39"/>
        <v/>
      </c>
      <c r="AW111" s="1" t="str">
        <f t="shared" si="40"/>
        <v/>
      </c>
      <c r="AX111" s="1" t="str">
        <f t="shared" si="41"/>
        <v/>
      </c>
      <c r="AY111" s="1">
        <f>IFERROR(IF($AE111&gt;$AE110,VLOOKUP($AC111+AL$1,STOCK!$F$10:$AB$209,16,0),IF($AE111=$AE110,(IF(AY110&gt;=1,AY110-COUNTIFS($AE110:$AE110,$AC111,AL110:AL110,$AI$1),0)),0)),0)</f>
        <v>0</v>
      </c>
      <c r="AZ111" s="1">
        <f>IFERROR(IF($AE111&gt;$AE110,VLOOKUP($AC111+AM$1,STOCK!$F$10:$AB$209,16,0),IF($AE111=$AE110,(IF(AZ110&gt;=1,AZ110-COUNTIFS($AE110:$AE110,$AC111,AM110:AM110,$AI$1),0)),0)),0)</f>
        <v>0</v>
      </c>
      <c r="BA111" s="1">
        <f>IFERROR(IF($AE111&gt;$AE110,VLOOKUP($AC111+AN$1,STOCK!$F$10:$AB$209,16,0),IF($AE111=$AE110,(IF(BA110&gt;=1,BA110-COUNTIFS($AE110:$AE110,$AC111,AN110:AN110,$AI$1),0)),0)),0)</f>
        <v>0</v>
      </c>
      <c r="BB111" s="1">
        <f>IFERROR(IF($AE111&gt;$AE110,VLOOKUP($AC111+AO$1,STOCK!$F$10:$AB$209,16,0),IF($AE111=$AE110,(IF(BB110&gt;=1,BB110-COUNTIFS($AE110:$AE110,$AC111,AO110:AO110,$AI$1),0)),0)),0)</f>
        <v>0</v>
      </c>
      <c r="BC111" s="1">
        <f>IFERROR(IF($AE111&gt;$AE110,VLOOKUP($AC111+AP$1,STOCK!$F$10:$AB$209,16,0),IF($AE111=$AE110,(IF(BC110&gt;=1,BC110-COUNTIFS($AE110:$AE110,$AC111,AP110:AP110,$AI$1),0)),0)),0)</f>
        <v>0</v>
      </c>
      <c r="BD111" s="1">
        <f>IFERROR(IF($AE111&gt;$AE110,VLOOKUP($AC111+AQ$1,STOCK!$F$10:$AB$209,16,0),IF($AE111=$AE110,(IF(BD110&gt;=1,BD110-COUNTIFS($AE110:$AE110,$AC111,AQ110:AQ110,$AI$1),0)),0)),0)</f>
        <v>0</v>
      </c>
      <c r="BE111" s="1">
        <f>IFERROR(IF($AE111&gt;$AE110,VLOOKUP($AC111+AR$1,STOCK!$F$10:$AB$209,16,0),IF($AE111=$AE110,(IF(BE110&gt;=1,BE110-COUNTIFS($AE110:$AE110,$AC111,AR110:AR110,$AI$1),0)),0)),0)</f>
        <v>0</v>
      </c>
      <c r="BF111" s="1">
        <f>IFERROR(IF($AE111&gt;$AE110,VLOOKUP($AC111+AS$1,STOCK!$F$10:$AB$209,16,0),IF($AE111=$AE110,(IF(BF110&gt;=1,BF110-COUNTIFS($AE110:$AE110,$AC111,AS110:AS110,$AI$1),0)),0)),0)</f>
        <v>0</v>
      </c>
      <c r="BG111" s="1">
        <f>IFERROR(IF($AE111&gt;$AE110,VLOOKUP($AC111+AT$1,STOCK!$F$10:$AB$209,16,0),IF($AE111=$AE110,(IF(BG110&gt;=1,BG110-COUNTIFS($AE110:$AE110,$AC111,AT110:AT110,$AI$1),0)),0)),0)</f>
        <v>0</v>
      </c>
      <c r="BH111" s="1">
        <f>IFERROR(IF($AE111&gt;$AE110,VLOOKUP($AC111+AU$1,STOCK!$F$10:$AB$209,16,0),IF($AE111=$AE110,(IF(BH110&gt;=1,BH110-COUNTIFS($AE110:$AE110,$AC111,AU110:AU110,$AI$1),0)),0)),0)</f>
        <v>0</v>
      </c>
      <c r="BI111" s="1">
        <f>IFERROR(IF($AE111&gt;$AE110,VLOOKUP($AC111+AV$1,STOCK!$F$10:$AB$209,16,0),IF($AE111=$AE110,(IF(BI110&gt;=1,BI110-COUNTIFS($AE110:$AE110,$AC111,AV110:AV110,$AI$1),0)),0)),0)</f>
        <v>0</v>
      </c>
      <c r="BJ111" s="1">
        <f>IFERROR(IF($AE111&gt;$AE110,VLOOKUP($AC111+AW$1,STOCK!$F$10:$AB$209,16,0),IF($AE111=$AE110,(IF(BJ110&gt;=1,BJ110-COUNTIFS($AE110:$AE110,$AC111,AW110:AW110,$AI$1),0)),0)),0)</f>
        <v>0</v>
      </c>
      <c r="BK111" s="1">
        <f>IFERROR(IF($AE111&gt;$AE110,VLOOKUP($AC111+AX$1,STOCK!$F$10:$AB$209,16,0),IF($AE111=$AE110,(IF(BK110&gt;=1,BK110-COUNTIFS($AE110:$AE110,$AC111,AX110:AX110,$AI$1),0)),0)),0)</f>
        <v>0</v>
      </c>
      <c r="BL111" s="1">
        <f>IFERROR(IF($AE111&gt;$AE110,VLOOKUP($AC111+AL$1,STOCK!$F$10:$AB$209,17,0),IF($AE111=$AE110,(IF(BL110&gt;=1,BL110-COUNTIFS($AE110:$AE110,$AC111,AL110:AL110,$AI$2),0)),0)),0)</f>
        <v>0</v>
      </c>
      <c r="BM111" s="1">
        <f>IFERROR(IF($AE111&gt;$AE110,VLOOKUP($AC111+AM$1,STOCK!$F$10:$AB$209,17,0),IF($AE111=$AE110,(IF(BM110&gt;=1,BM110-COUNTIFS($AE110:$AE110,$AC111,AM110:AM110,$AI$2),0)),0)),0)</f>
        <v>0</v>
      </c>
      <c r="BN111" s="1">
        <f>IFERROR(IF($AE111&gt;$AE110,VLOOKUP($AC111+AN$1,STOCK!$F$10:$AB$209,17,0),IF($AE111=$AE110,(IF(BN110&gt;=1,BN110-COUNTIFS($AE110:$AE110,$AC111,AN110:AN110,$AI$2),0)),0)),0)</f>
        <v>0</v>
      </c>
      <c r="BO111" s="1">
        <f>IFERROR(IF($AE111&gt;$AE110,VLOOKUP($AC111+AO$1,STOCK!$F$10:$AB$209,17,0),IF($AE111=$AE110,(IF(BO110&gt;=1,BO110-COUNTIFS($AE110:$AE110,$AC111,AO110:AO110,$AI$2),0)),0)),0)</f>
        <v>0</v>
      </c>
      <c r="BP111" s="1">
        <f>IFERROR(IF($AE111&gt;$AE110,VLOOKUP($AC111+AP$1,STOCK!$F$10:$AB$209,17,0),IF($AE111=$AE110,(IF(BP110&gt;=1,BP110-COUNTIFS($AE110:$AE110,$AC111,AP110:AP110,$AI$2),0)),0)),0)</f>
        <v>0</v>
      </c>
      <c r="BQ111" s="1">
        <f>IFERROR(IF($AE111&gt;$AE110,VLOOKUP($AC111+AQ$1,STOCK!$F$10:$AB$209,17,0),IF($AE111=$AE110,(IF(BQ110&gt;=1,BQ110-COUNTIFS($AE110:$AE110,$AC111,AQ110:AQ110,$AI$2),0)),0)),0)</f>
        <v>0</v>
      </c>
      <c r="BR111" s="1">
        <f>IFERROR(IF($AE111&gt;$AE110,VLOOKUP($AC111+AR$1,STOCK!$F$10:$AB$209,17,0),IF($AE111=$AE110,(IF(BR110&gt;=1,BR110-COUNTIFS($AE110:$AE110,$AC111,AR110:AR110,$AI$2),0)),0)),0)</f>
        <v>0</v>
      </c>
      <c r="BS111" s="1">
        <f>IFERROR(IF($AE111&gt;$AE110,VLOOKUP($AC111+AS$1,STOCK!$F$10:$AB$209,17,0),IF($AE111=$AE110,(IF(BS110&gt;=1,BS110-COUNTIFS($AE110:$AE110,$AC111,AS110:AS110,$AI$2),0)),0)),0)</f>
        <v>0</v>
      </c>
      <c r="BT111" s="1">
        <f>IFERROR(IF($AE111&gt;$AE110,VLOOKUP($AC111+AT$1,STOCK!$F$10:$AB$209,17,0),IF($AE111=$AE110,(IF(BT110&gt;=1,BT110-COUNTIFS($AE110:$AE110,$AC111,AT110:AT110,$AI$2),0)),0)),0)</f>
        <v>0</v>
      </c>
      <c r="BU111" s="1">
        <f>IFERROR(IF($AE111&gt;$AE110,VLOOKUP($AC111+AU$1,STOCK!$F$10:$AB$209,17,0),IF($AE111=$AE110,(IF(BU110&gt;=1,BU110-COUNTIFS($AE110:$AE110,$AC111,AU110:AU110,$AI$2),0)),0)),0)</f>
        <v>0</v>
      </c>
      <c r="BV111" s="1">
        <f>IFERROR(IF($AE111&gt;$AE110,VLOOKUP($AC111+AV$1,STOCK!$F$10:$AB$209,17,0),IF($AE111=$AE110,(IF(BV110&gt;=1,BV110-COUNTIFS($AE110:$AE110,$AC111,AV110:AV110,$AI$2),0)),0)),0)</f>
        <v>0</v>
      </c>
      <c r="BW111" s="1">
        <f>IFERROR(IF($AE111&gt;$AE110,VLOOKUP($AC111+AW$1,STOCK!$F$10:$AB$209,17,0),IF($AE111=$AE110,(IF(BW110&gt;=1,BW110-COUNTIFS($AE110:$AE110,$AC111,AW110:AW110,$AI$2),0)),0)),0)</f>
        <v>0</v>
      </c>
      <c r="BX111" s="1">
        <f>IFERROR(IF($AE111&gt;$AE110,VLOOKUP($AC111+AX$1,STOCK!$F$10:$AB$209,17,0),IF($AE111=$AE110,(IF(BX110&gt;=1,BX110-COUNTIFS($AE110:$AE110,$AC111,AX110:AX110,$AI$2),0)),0)),0)</f>
        <v>0</v>
      </c>
    </row>
    <row r="112" spans="4:76" ht="20.100000000000001" customHeight="1" x14ac:dyDescent="0.25">
      <c r="D112" s="1">
        <v>99</v>
      </c>
      <c r="E112" s="1">
        <f>IFERROR(IF($E$13&gt;=D112,SMALL(STUDENT!$O$8:$O$1507,$E$11+D112),0),0)</f>
        <v>0</v>
      </c>
      <c r="F112" s="10">
        <f t="shared" si="24"/>
        <v>0</v>
      </c>
      <c r="G112" s="10" t="str">
        <f>IFERROR(IF($F112&gt;=1,VLOOKUP($E112,STUDENT!$O$8:$Z$1507,3,0),""),"")</f>
        <v/>
      </c>
      <c r="H112" s="9" t="str">
        <f>IFERROR(IF($F112&gt;=1,VLOOKUP($E112,STUDENT!$O$8:$Z$1507,4,0),""),"")</f>
        <v/>
      </c>
      <c r="I112" s="20" t="str">
        <f t="shared" si="25"/>
        <v/>
      </c>
      <c r="J112" s="20" t="str">
        <f t="shared" si="43"/>
        <v/>
      </c>
      <c r="K112" s="20" t="str">
        <f t="shared" si="43"/>
        <v/>
      </c>
      <c r="L112" s="20" t="str">
        <f t="shared" si="43"/>
        <v/>
      </c>
      <c r="M112" s="20" t="str">
        <f t="shared" si="43"/>
        <v/>
      </c>
      <c r="N112" s="20" t="str">
        <f t="shared" si="43"/>
        <v/>
      </c>
      <c r="O112" s="20" t="str">
        <f t="shared" si="43"/>
        <v/>
      </c>
      <c r="P112" s="20" t="str">
        <f t="shared" si="43"/>
        <v/>
      </c>
      <c r="Q112" s="20" t="str">
        <f t="shared" si="43"/>
        <v/>
      </c>
      <c r="R112" s="20" t="str">
        <f t="shared" si="43"/>
        <v/>
      </c>
      <c r="S112" s="20" t="str">
        <f t="shared" si="43"/>
        <v/>
      </c>
      <c r="T112" s="20" t="str">
        <f t="shared" si="43"/>
        <v/>
      </c>
      <c r="U112" s="20" t="str">
        <f t="shared" si="43"/>
        <v/>
      </c>
      <c r="V112" s="21" t="str">
        <f>IFERROR(IF($F112&gt;=1,VLOOKUP($E112,STUDENT!$O$8:$Z$1507,12,0),""),"")</f>
        <v/>
      </c>
      <c r="W112" s="22"/>
      <c r="AC112" s="1">
        <f t="shared" si="26"/>
        <v>0</v>
      </c>
      <c r="AD112" s="1">
        <f>IFERROR(IF(LEN(AK112)&gt;=1,VLOOKUP(HLOOKUP(AK112,PROFILE!$K$5:$V$8,4,0),PROFILE!$F$1:$G$3,2,0),0),0)</f>
        <v>0</v>
      </c>
      <c r="AE112" s="1">
        <f t="shared" si="27"/>
        <v>0</v>
      </c>
      <c r="AF112" s="1">
        <v>99</v>
      </c>
      <c r="AG112" s="1">
        <f>IFERROR(IF($AG$12&gt;=AF112,SMALL(STUDENT!$O$8:$O$1507,$AG$11+AF112),0),0)</f>
        <v>0</v>
      </c>
      <c r="AH112" s="1">
        <f t="shared" si="28"/>
        <v>0</v>
      </c>
      <c r="AI112" s="1" t="str">
        <f>IFERROR(IF($AH112&gt;=1,VLOOKUP($AG112,STUDENT!$O$8:$Z$1507,3,0),""),"")</f>
        <v/>
      </c>
      <c r="AJ112" s="1" t="str">
        <f>IFERROR(IF($AH112&gt;=1,VLOOKUP($AG112,STUDENT!$O$8:$Z$1507,4,0),""),"")</f>
        <v/>
      </c>
      <c r="AK112" s="1" t="str">
        <f>IFERROR(IF($AH112&gt;=1,VLOOKUP($AG112,STUDENT!$O$8:$Z$1507,6,0),""),"")</f>
        <v/>
      </c>
      <c r="AL112" s="1" t="str">
        <f t="shared" si="29"/>
        <v/>
      </c>
      <c r="AM112" s="1" t="str">
        <f t="shared" si="30"/>
        <v/>
      </c>
      <c r="AN112" s="1" t="str">
        <f t="shared" si="31"/>
        <v/>
      </c>
      <c r="AO112" s="1" t="str">
        <f t="shared" si="32"/>
        <v/>
      </c>
      <c r="AP112" s="1" t="str">
        <f t="shared" si="33"/>
        <v/>
      </c>
      <c r="AQ112" s="1" t="str">
        <f t="shared" si="34"/>
        <v/>
      </c>
      <c r="AR112" s="1" t="str">
        <f t="shared" si="35"/>
        <v/>
      </c>
      <c r="AS112" s="1" t="str">
        <f t="shared" si="36"/>
        <v/>
      </c>
      <c r="AT112" s="1" t="str">
        <f t="shared" si="37"/>
        <v/>
      </c>
      <c r="AU112" s="1" t="str">
        <f t="shared" si="38"/>
        <v/>
      </c>
      <c r="AV112" s="1" t="str">
        <f t="shared" si="39"/>
        <v/>
      </c>
      <c r="AW112" s="1" t="str">
        <f t="shared" si="40"/>
        <v/>
      </c>
      <c r="AX112" s="1" t="str">
        <f t="shared" si="41"/>
        <v/>
      </c>
      <c r="AY112" s="1">
        <f>IFERROR(IF($AE112&gt;$AE111,VLOOKUP($AC112+AL$1,STOCK!$F$10:$AB$209,16,0),IF($AE112=$AE111,(IF(AY111&gt;=1,AY111-COUNTIFS($AE111:$AE111,$AC112,AL111:AL111,$AI$1),0)),0)),0)</f>
        <v>0</v>
      </c>
      <c r="AZ112" s="1">
        <f>IFERROR(IF($AE112&gt;$AE111,VLOOKUP($AC112+AM$1,STOCK!$F$10:$AB$209,16,0),IF($AE112=$AE111,(IF(AZ111&gt;=1,AZ111-COUNTIFS($AE111:$AE111,$AC112,AM111:AM111,$AI$1),0)),0)),0)</f>
        <v>0</v>
      </c>
      <c r="BA112" s="1">
        <f>IFERROR(IF($AE112&gt;$AE111,VLOOKUP($AC112+AN$1,STOCK!$F$10:$AB$209,16,0),IF($AE112=$AE111,(IF(BA111&gt;=1,BA111-COUNTIFS($AE111:$AE111,$AC112,AN111:AN111,$AI$1),0)),0)),0)</f>
        <v>0</v>
      </c>
      <c r="BB112" s="1">
        <f>IFERROR(IF($AE112&gt;$AE111,VLOOKUP($AC112+AO$1,STOCK!$F$10:$AB$209,16,0),IF($AE112=$AE111,(IF(BB111&gt;=1,BB111-COUNTIFS($AE111:$AE111,$AC112,AO111:AO111,$AI$1),0)),0)),0)</f>
        <v>0</v>
      </c>
      <c r="BC112" s="1">
        <f>IFERROR(IF($AE112&gt;$AE111,VLOOKUP($AC112+AP$1,STOCK!$F$10:$AB$209,16,0),IF($AE112=$AE111,(IF(BC111&gt;=1,BC111-COUNTIFS($AE111:$AE111,$AC112,AP111:AP111,$AI$1),0)),0)),0)</f>
        <v>0</v>
      </c>
      <c r="BD112" s="1">
        <f>IFERROR(IF($AE112&gt;$AE111,VLOOKUP($AC112+AQ$1,STOCK!$F$10:$AB$209,16,0),IF($AE112=$AE111,(IF(BD111&gt;=1,BD111-COUNTIFS($AE111:$AE111,$AC112,AQ111:AQ111,$AI$1),0)),0)),0)</f>
        <v>0</v>
      </c>
      <c r="BE112" s="1">
        <f>IFERROR(IF($AE112&gt;$AE111,VLOOKUP($AC112+AR$1,STOCK!$F$10:$AB$209,16,0),IF($AE112=$AE111,(IF(BE111&gt;=1,BE111-COUNTIFS($AE111:$AE111,$AC112,AR111:AR111,$AI$1),0)),0)),0)</f>
        <v>0</v>
      </c>
      <c r="BF112" s="1">
        <f>IFERROR(IF($AE112&gt;$AE111,VLOOKUP($AC112+AS$1,STOCK!$F$10:$AB$209,16,0),IF($AE112=$AE111,(IF(BF111&gt;=1,BF111-COUNTIFS($AE111:$AE111,$AC112,AS111:AS111,$AI$1),0)),0)),0)</f>
        <v>0</v>
      </c>
      <c r="BG112" s="1">
        <f>IFERROR(IF($AE112&gt;$AE111,VLOOKUP($AC112+AT$1,STOCK!$F$10:$AB$209,16,0),IF($AE112=$AE111,(IF(BG111&gt;=1,BG111-COUNTIFS($AE111:$AE111,$AC112,AT111:AT111,$AI$1),0)),0)),0)</f>
        <v>0</v>
      </c>
      <c r="BH112" s="1">
        <f>IFERROR(IF($AE112&gt;$AE111,VLOOKUP($AC112+AU$1,STOCK!$F$10:$AB$209,16,0),IF($AE112=$AE111,(IF(BH111&gt;=1,BH111-COUNTIFS($AE111:$AE111,$AC112,AU111:AU111,$AI$1),0)),0)),0)</f>
        <v>0</v>
      </c>
      <c r="BI112" s="1">
        <f>IFERROR(IF($AE112&gt;$AE111,VLOOKUP($AC112+AV$1,STOCK!$F$10:$AB$209,16,0),IF($AE112=$AE111,(IF(BI111&gt;=1,BI111-COUNTIFS($AE111:$AE111,$AC112,AV111:AV111,$AI$1),0)),0)),0)</f>
        <v>0</v>
      </c>
      <c r="BJ112" s="1">
        <f>IFERROR(IF($AE112&gt;$AE111,VLOOKUP($AC112+AW$1,STOCK!$F$10:$AB$209,16,0),IF($AE112=$AE111,(IF(BJ111&gt;=1,BJ111-COUNTIFS($AE111:$AE111,$AC112,AW111:AW111,$AI$1),0)),0)),0)</f>
        <v>0</v>
      </c>
      <c r="BK112" s="1">
        <f>IFERROR(IF($AE112&gt;$AE111,VLOOKUP($AC112+AX$1,STOCK!$F$10:$AB$209,16,0),IF($AE112=$AE111,(IF(BK111&gt;=1,BK111-COUNTIFS($AE111:$AE111,$AC112,AX111:AX111,$AI$1),0)),0)),0)</f>
        <v>0</v>
      </c>
      <c r="BL112" s="1">
        <f>IFERROR(IF($AE112&gt;$AE111,VLOOKUP($AC112+AL$1,STOCK!$F$10:$AB$209,17,0),IF($AE112=$AE111,(IF(BL111&gt;=1,BL111-COUNTIFS($AE111:$AE111,$AC112,AL111:AL111,$AI$2),0)),0)),0)</f>
        <v>0</v>
      </c>
      <c r="BM112" s="1">
        <f>IFERROR(IF($AE112&gt;$AE111,VLOOKUP($AC112+AM$1,STOCK!$F$10:$AB$209,17,0),IF($AE112=$AE111,(IF(BM111&gt;=1,BM111-COUNTIFS($AE111:$AE111,$AC112,AM111:AM111,$AI$2),0)),0)),0)</f>
        <v>0</v>
      </c>
      <c r="BN112" s="1">
        <f>IFERROR(IF($AE112&gt;$AE111,VLOOKUP($AC112+AN$1,STOCK!$F$10:$AB$209,17,0),IF($AE112=$AE111,(IF(BN111&gt;=1,BN111-COUNTIFS($AE111:$AE111,$AC112,AN111:AN111,$AI$2),0)),0)),0)</f>
        <v>0</v>
      </c>
      <c r="BO112" s="1">
        <f>IFERROR(IF($AE112&gt;$AE111,VLOOKUP($AC112+AO$1,STOCK!$F$10:$AB$209,17,0),IF($AE112=$AE111,(IF(BO111&gt;=1,BO111-COUNTIFS($AE111:$AE111,$AC112,AO111:AO111,$AI$2),0)),0)),0)</f>
        <v>0</v>
      </c>
      <c r="BP112" s="1">
        <f>IFERROR(IF($AE112&gt;$AE111,VLOOKUP($AC112+AP$1,STOCK!$F$10:$AB$209,17,0),IF($AE112=$AE111,(IF(BP111&gt;=1,BP111-COUNTIFS($AE111:$AE111,$AC112,AP111:AP111,$AI$2),0)),0)),0)</f>
        <v>0</v>
      </c>
      <c r="BQ112" s="1">
        <f>IFERROR(IF($AE112&gt;$AE111,VLOOKUP($AC112+AQ$1,STOCK!$F$10:$AB$209,17,0),IF($AE112=$AE111,(IF(BQ111&gt;=1,BQ111-COUNTIFS($AE111:$AE111,$AC112,AQ111:AQ111,$AI$2),0)),0)),0)</f>
        <v>0</v>
      </c>
      <c r="BR112" s="1">
        <f>IFERROR(IF($AE112&gt;$AE111,VLOOKUP($AC112+AR$1,STOCK!$F$10:$AB$209,17,0),IF($AE112=$AE111,(IF(BR111&gt;=1,BR111-COUNTIFS($AE111:$AE111,$AC112,AR111:AR111,$AI$2),0)),0)),0)</f>
        <v>0</v>
      </c>
      <c r="BS112" s="1">
        <f>IFERROR(IF($AE112&gt;$AE111,VLOOKUP($AC112+AS$1,STOCK!$F$10:$AB$209,17,0),IF($AE112=$AE111,(IF(BS111&gt;=1,BS111-COUNTIFS($AE111:$AE111,$AC112,AS111:AS111,$AI$2),0)),0)),0)</f>
        <v>0</v>
      </c>
      <c r="BT112" s="1">
        <f>IFERROR(IF($AE112&gt;$AE111,VLOOKUP($AC112+AT$1,STOCK!$F$10:$AB$209,17,0),IF($AE112=$AE111,(IF(BT111&gt;=1,BT111-COUNTIFS($AE111:$AE111,$AC112,AT111:AT111,$AI$2),0)),0)),0)</f>
        <v>0</v>
      </c>
      <c r="BU112" s="1">
        <f>IFERROR(IF($AE112&gt;$AE111,VLOOKUP($AC112+AU$1,STOCK!$F$10:$AB$209,17,0),IF($AE112=$AE111,(IF(BU111&gt;=1,BU111-COUNTIFS($AE111:$AE111,$AC112,AU111:AU111,$AI$2),0)),0)),0)</f>
        <v>0</v>
      </c>
      <c r="BV112" s="1">
        <f>IFERROR(IF($AE112&gt;$AE111,VLOOKUP($AC112+AV$1,STOCK!$F$10:$AB$209,17,0),IF($AE112=$AE111,(IF(BV111&gt;=1,BV111-COUNTIFS($AE111:$AE111,$AC112,AV111:AV111,$AI$2),0)),0)),0)</f>
        <v>0</v>
      </c>
      <c r="BW112" s="1">
        <f>IFERROR(IF($AE112&gt;$AE111,VLOOKUP($AC112+AW$1,STOCK!$F$10:$AB$209,17,0),IF($AE112=$AE111,(IF(BW111&gt;=1,BW111-COUNTIFS($AE111:$AE111,$AC112,AW111:AW111,$AI$2),0)),0)),0)</f>
        <v>0</v>
      </c>
      <c r="BX112" s="1">
        <f>IFERROR(IF($AE112&gt;$AE111,VLOOKUP($AC112+AX$1,STOCK!$F$10:$AB$209,17,0),IF($AE112=$AE111,(IF(BX111&gt;=1,BX111-COUNTIFS($AE111:$AE111,$AC112,AX111:AX111,$AI$2),0)),0)),0)</f>
        <v>0</v>
      </c>
    </row>
    <row r="113" spans="4:76" ht="20.100000000000001" customHeight="1" x14ac:dyDescent="0.25">
      <c r="D113" s="1">
        <v>100</v>
      </c>
      <c r="E113" s="1">
        <f>IFERROR(IF($E$13&gt;=D113,SMALL(STUDENT!$O$8:$O$1507,$E$11+D113),0),0)</f>
        <v>0</v>
      </c>
      <c r="F113" s="10">
        <f t="shared" si="24"/>
        <v>0</v>
      </c>
      <c r="G113" s="10" t="str">
        <f>IFERROR(IF($F113&gt;=1,VLOOKUP($E113,STUDENT!$O$8:$Z$1507,3,0),""),"")</f>
        <v/>
      </c>
      <c r="H113" s="9" t="str">
        <f>IFERROR(IF($F113&gt;=1,VLOOKUP($E113,STUDENT!$O$8:$Z$1507,4,0),""),"")</f>
        <v/>
      </c>
      <c r="I113" s="20" t="str">
        <f t="shared" si="25"/>
        <v/>
      </c>
      <c r="J113" s="20" t="str">
        <f t="shared" si="43"/>
        <v/>
      </c>
      <c r="K113" s="20" t="str">
        <f t="shared" si="43"/>
        <v/>
      </c>
      <c r="L113" s="20" t="str">
        <f t="shared" si="43"/>
        <v/>
      </c>
      <c r="M113" s="20" t="str">
        <f t="shared" si="43"/>
        <v/>
      </c>
      <c r="N113" s="20" t="str">
        <f t="shared" si="43"/>
        <v/>
      </c>
      <c r="O113" s="20" t="str">
        <f t="shared" si="43"/>
        <v/>
      </c>
      <c r="P113" s="20" t="str">
        <f t="shared" si="43"/>
        <v/>
      </c>
      <c r="Q113" s="20" t="str">
        <f t="shared" si="43"/>
        <v/>
      </c>
      <c r="R113" s="20" t="str">
        <f t="shared" si="43"/>
        <v/>
      </c>
      <c r="S113" s="20" t="str">
        <f t="shared" si="43"/>
        <v/>
      </c>
      <c r="T113" s="20" t="str">
        <f t="shared" si="43"/>
        <v/>
      </c>
      <c r="U113" s="20" t="str">
        <f t="shared" si="43"/>
        <v/>
      </c>
      <c r="V113" s="21" t="str">
        <f>IFERROR(IF($F113&gt;=1,VLOOKUP($E113,STUDENT!$O$8:$Z$1507,12,0),""),"")</f>
        <v/>
      </c>
      <c r="W113" s="22"/>
      <c r="AC113" s="1">
        <f t="shared" si="26"/>
        <v>0</v>
      </c>
      <c r="AD113" s="1">
        <f>IFERROR(IF(LEN(AK113)&gt;=1,VLOOKUP(HLOOKUP(AK113,PROFILE!$K$5:$V$8,4,0),PROFILE!$F$1:$G$3,2,0),0),0)</f>
        <v>0</v>
      </c>
      <c r="AE113" s="1">
        <f t="shared" si="27"/>
        <v>0</v>
      </c>
      <c r="AF113" s="1">
        <v>100</v>
      </c>
      <c r="AG113" s="1">
        <f>IFERROR(IF($AG$12&gt;=AF113,SMALL(STUDENT!$O$8:$O$1507,$AG$11+AF113),0),0)</f>
        <v>0</v>
      </c>
      <c r="AH113" s="1">
        <f t="shared" si="28"/>
        <v>0</v>
      </c>
      <c r="AI113" s="1" t="str">
        <f>IFERROR(IF($AH113&gt;=1,VLOOKUP($AG113,STUDENT!$O$8:$Z$1507,3,0),""),"")</f>
        <v/>
      </c>
      <c r="AJ113" s="1" t="str">
        <f>IFERROR(IF($AH113&gt;=1,VLOOKUP($AG113,STUDENT!$O$8:$Z$1507,4,0),""),"")</f>
        <v/>
      </c>
      <c r="AK113" s="1" t="str">
        <f>IFERROR(IF($AH113&gt;=1,VLOOKUP($AG113,STUDENT!$O$8:$Z$1507,6,0),""),"")</f>
        <v/>
      </c>
      <c r="AL113" s="1" t="str">
        <f t="shared" si="29"/>
        <v/>
      </c>
      <c r="AM113" s="1" t="str">
        <f t="shared" si="30"/>
        <v/>
      </c>
      <c r="AN113" s="1" t="str">
        <f t="shared" si="31"/>
        <v/>
      </c>
      <c r="AO113" s="1" t="str">
        <f t="shared" si="32"/>
        <v/>
      </c>
      <c r="AP113" s="1" t="str">
        <f t="shared" si="33"/>
        <v/>
      </c>
      <c r="AQ113" s="1" t="str">
        <f t="shared" si="34"/>
        <v/>
      </c>
      <c r="AR113" s="1" t="str">
        <f t="shared" si="35"/>
        <v/>
      </c>
      <c r="AS113" s="1" t="str">
        <f t="shared" si="36"/>
        <v/>
      </c>
      <c r="AT113" s="1" t="str">
        <f t="shared" si="37"/>
        <v/>
      </c>
      <c r="AU113" s="1" t="str">
        <f t="shared" si="38"/>
        <v/>
      </c>
      <c r="AV113" s="1" t="str">
        <f t="shared" si="39"/>
        <v/>
      </c>
      <c r="AW113" s="1" t="str">
        <f t="shared" si="40"/>
        <v/>
      </c>
      <c r="AX113" s="1" t="str">
        <f t="shared" si="41"/>
        <v/>
      </c>
      <c r="AY113" s="1">
        <f>IFERROR(IF($AE113&gt;$AE112,VLOOKUP($AC113+AL$1,STOCK!$F$10:$AB$209,16,0),IF($AE113=$AE112,(IF(AY112&gt;=1,AY112-COUNTIFS($AE112:$AE112,$AC113,AL112:AL112,$AI$1),0)),0)),0)</f>
        <v>0</v>
      </c>
      <c r="AZ113" s="1">
        <f>IFERROR(IF($AE113&gt;$AE112,VLOOKUP($AC113+AM$1,STOCK!$F$10:$AB$209,16,0),IF($AE113=$AE112,(IF(AZ112&gt;=1,AZ112-COUNTIFS($AE112:$AE112,$AC113,AM112:AM112,$AI$1),0)),0)),0)</f>
        <v>0</v>
      </c>
      <c r="BA113" s="1">
        <f>IFERROR(IF($AE113&gt;$AE112,VLOOKUP($AC113+AN$1,STOCK!$F$10:$AB$209,16,0),IF($AE113=$AE112,(IF(BA112&gt;=1,BA112-COUNTIFS($AE112:$AE112,$AC113,AN112:AN112,$AI$1),0)),0)),0)</f>
        <v>0</v>
      </c>
      <c r="BB113" s="1">
        <f>IFERROR(IF($AE113&gt;$AE112,VLOOKUP($AC113+AO$1,STOCK!$F$10:$AB$209,16,0),IF($AE113=$AE112,(IF(BB112&gt;=1,BB112-COUNTIFS($AE112:$AE112,$AC113,AO112:AO112,$AI$1),0)),0)),0)</f>
        <v>0</v>
      </c>
      <c r="BC113" s="1">
        <f>IFERROR(IF($AE113&gt;$AE112,VLOOKUP($AC113+AP$1,STOCK!$F$10:$AB$209,16,0),IF($AE113=$AE112,(IF(BC112&gt;=1,BC112-COUNTIFS($AE112:$AE112,$AC113,AP112:AP112,$AI$1),0)),0)),0)</f>
        <v>0</v>
      </c>
      <c r="BD113" s="1">
        <f>IFERROR(IF($AE113&gt;$AE112,VLOOKUP($AC113+AQ$1,STOCK!$F$10:$AB$209,16,0),IF($AE113=$AE112,(IF(BD112&gt;=1,BD112-COUNTIFS($AE112:$AE112,$AC113,AQ112:AQ112,$AI$1),0)),0)),0)</f>
        <v>0</v>
      </c>
      <c r="BE113" s="1">
        <f>IFERROR(IF($AE113&gt;$AE112,VLOOKUP($AC113+AR$1,STOCK!$F$10:$AB$209,16,0),IF($AE113=$AE112,(IF(BE112&gt;=1,BE112-COUNTIFS($AE112:$AE112,$AC113,AR112:AR112,$AI$1),0)),0)),0)</f>
        <v>0</v>
      </c>
      <c r="BF113" s="1">
        <f>IFERROR(IF($AE113&gt;$AE112,VLOOKUP($AC113+AS$1,STOCK!$F$10:$AB$209,16,0),IF($AE113=$AE112,(IF(BF112&gt;=1,BF112-COUNTIFS($AE112:$AE112,$AC113,AS112:AS112,$AI$1),0)),0)),0)</f>
        <v>0</v>
      </c>
      <c r="BG113" s="1">
        <f>IFERROR(IF($AE113&gt;$AE112,VLOOKUP($AC113+AT$1,STOCK!$F$10:$AB$209,16,0),IF($AE113=$AE112,(IF(BG112&gt;=1,BG112-COUNTIFS($AE112:$AE112,$AC113,AT112:AT112,$AI$1),0)),0)),0)</f>
        <v>0</v>
      </c>
      <c r="BH113" s="1">
        <f>IFERROR(IF($AE113&gt;$AE112,VLOOKUP($AC113+AU$1,STOCK!$F$10:$AB$209,16,0),IF($AE113=$AE112,(IF(BH112&gt;=1,BH112-COUNTIFS($AE112:$AE112,$AC113,AU112:AU112,$AI$1),0)),0)),0)</f>
        <v>0</v>
      </c>
      <c r="BI113" s="1">
        <f>IFERROR(IF($AE113&gt;$AE112,VLOOKUP($AC113+AV$1,STOCK!$F$10:$AB$209,16,0),IF($AE113=$AE112,(IF(BI112&gt;=1,BI112-COUNTIFS($AE112:$AE112,$AC113,AV112:AV112,$AI$1),0)),0)),0)</f>
        <v>0</v>
      </c>
      <c r="BJ113" s="1">
        <f>IFERROR(IF($AE113&gt;$AE112,VLOOKUP($AC113+AW$1,STOCK!$F$10:$AB$209,16,0),IF($AE113=$AE112,(IF(BJ112&gt;=1,BJ112-COUNTIFS($AE112:$AE112,$AC113,AW112:AW112,$AI$1),0)),0)),0)</f>
        <v>0</v>
      </c>
      <c r="BK113" s="1">
        <f>IFERROR(IF($AE113&gt;$AE112,VLOOKUP($AC113+AX$1,STOCK!$F$10:$AB$209,16,0),IF($AE113=$AE112,(IF(BK112&gt;=1,BK112-COUNTIFS($AE112:$AE112,$AC113,AX112:AX112,$AI$1),0)),0)),0)</f>
        <v>0</v>
      </c>
      <c r="BL113" s="1">
        <f>IFERROR(IF($AE113&gt;$AE112,VLOOKUP($AC113+AL$1,STOCK!$F$10:$AB$209,17,0),IF($AE113=$AE112,(IF(BL112&gt;=1,BL112-COUNTIFS($AE112:$AE112,$AC113,AL112:AL112,$AI$2),0)),0)),0)</f>
        <v>0</v>
      </c>
      <c r="BM113" s="1">
        <f>IFERROR(IF($AE113&gt;$AE112,VLOOKUP($AC113+AM$1,STOCK!$F$10:$AB$209,17,0),IF($AE113=$AE112,(IF(BM112&gt;=1,BM112-COUNTIFS($AE112:$AE112,$AC113,AM112:AM112,$AI$2),0)),0)),0)</f>
        <v>0</v>
      </c>
      <c r="BN113" s="1">
        <f>IFERROR(IF($AE113&gt;$AE112,VLOOKUP($AC113+AN$1,STOCK!$F$10:$AB$209,17,0),IF($AE113=$AE112,(IF(BN112&gt;=1,BN112-COUNTIFS($AE112:$AE112,$AC113,AN112:AN112,$AI$2),0)),0)),0)</f>
        <v>0</v>
      </c>
      <c r="BO113" s="1">
        <f>IFERROR(IF($AE113&gt;$AE112,VLOOKUP($AC113+AO$1,STOCK!$F$10:$AB$209,17,0),IF($AE113=$AE112,(IF(BO112&gt;=1,BO112-COUNTIFS($AE112:$AE112,$AC113,AO112:AO112,$AI$2),0)),0)),0)</f>
        <v>0</v>
      </c>
      <c r="BP113" s="1">
        <f>IFERROR(IF($AE113&gt;$AE112,VLOOKUP($AC113+AP$1,STOCK!$F$10:$AB$209,17,0),IF($AE113=$AE112,(IF(BP112&gt;=1,BP112-COUNTIFS($AE112:$AE112,$AC113,AP112:AP112,$AI$2),0)),0)),0)</f>
        <v>0</v>
      </c>
      <c r="BQ113" s="1">
        <f>IFERROR(IF($AE113&gt;$AE112,VLOOKUP($AC113+AQ$1,STOCK!$F$10:$AB$209,17,0),IF($AE113=$AE112,(IF(BQ112&gt;=1,BQ112-COUNTIFS($AE112:$AE112,$AC113,AQ112:AQ112,$AI$2),0)),0)),0)</f>
        <v>0</v>
      </c>
      <c r="BR113" s="1">
        <f>IFERROR(IF($AE113&gt;$AE112,VLOOKUP($AC113+AR$1,STOCK!$F$10:$AB$209,17,0),IF($AE113=$AE112,(IF(BR112&gt;=1,BR112-COUNTIFS($AE112:$AE112,$AC113,AR112:AR112,$AI$2),0)),0)),0)</f>
        <v>0</v>
      </c>
      <c r="BS113" s="1">
        <f>IFERROR(IF($AE113&gt;$AE112,VLOOKUP($AC113+AS$1,STOCK!$F$10:$AB$209,17,0),IF($AE113=$AE112,(IF(BS112&gt;=1,BS112-COUNTIFS($AE112:$AE112,$AC113,AS112:AS112,$AI$2),0)),0)),0)</f>
        <v>0</v>
      </c>
      <c r="BT113" s="1">
        <f>IFERROR(IF($AE113&gt;$AE112,VLOOKUP($AC113+AT$1,STOCK!$F$10:$AB$209,17,0),IF($AE113=$AE112,(IF(BT112&gt;=1,BT112-COUNTIFS($AE112:$AE112,$AC113,AT112:AT112,$AI$2),0)),0)),0)</f>
        <v>0</v>
      </c>
      <c r="BU113" s="1">
        <f>IFERROR(IF($AE113&gt;$AE112,VLOOKUP($AC113+AU$1,STOCK!$F$10:$AB$209,17,0),IF($AE113=$AE112,(IF(BU112&gt;=1,BU112-COUNTIFS($AE112:$AE112,$AC113,AU112:AU112,$AI$2),0)),0)),0)</f>
        <v>0</v>
      </c>
      <c r="BV113" s="1">
        <f>IFERROR(IF($AE113&gt;$AE112,VLOOKUP($AC113+AV$1,STOCK!$F$10:$AB$209,17,0),IF($AE113=$AE112,(IF(BV112&gt;=1,BV112-COUNTIFS($AE112:$AE112,$AC113,AV112:AV112,$AI$2),0)),0)),0)</f>
        <v>0</v>
      </c>
      <c r="BW113" s="1">
        <f>IFERROR(IF($AE113&gt;$AE112,VLOOKUP($AC113+AW$1,STOCK!$F$10:$AB$209,17,0),IF($AE113=$AE112,(IF(BW112&gt;=1,BW112-COUNTIFS($AE112:$AE112,$AC113,AW112:AW112,$AI$2),0)),0)),0)</f>
        <v>0</v>
      </c>
      <c r="BX113" s="1">
        <f>IFERROR(IF($AE113&gt;$AE112,VLOOKUP($AC113+AX$1,STOCK!$F$10:$AB$209,17,0),IF($AE113=$AE112,(IF(BX112&gt;=1,BX112-COUNTIFS($AE112:$AE112,$AC113,AX112:AX112,$AI$2),0)),0)),0)</f>
        <v>0</v>
      </c>
    </row>
    <row r="114" spans="4:76" ht="20.100000000000001" customHeight="1" x14ac:dyDescent="0.25">
      <c r="D114" s="1">
        <v>101</v>
      </c>
      <c r="E114" s="1">
        <f>IFERROR(IF($E$13&gt;=D114,SMALL(STUDENT!$O$8:$O$1507,$E$11+D114),0),0)</f>
        <v>0</v>
      </c>
      <c r="F114" s="10">
        <f t="shared" si="24"/>
        <v>0</v>
      </c>
      <c r="G114" s="10" t="str">
        <f>IFERROR(IF($F114&gt;=1,VLOOKUP($E114,STUDENT!$O$8:$Z$1507,3,0),""),"")</f>
        <v/>
      </c>
      <c r="H114" s="9" t="str">
        <f>IFERROR(IF($F114&gt;=1,VLOOKUP($E114,STUDENT!$O$8:$Z$1507,4,0),""),"")</f>
        <v/>
      </c>
      <c r="I114" s="20" t="str">
        <f t="shared" si="25"/>
        <v/>
      </c>
      <c r="J114" s="20" t="str">
        <f t="shared" si="43"/>
        <v/>
      </c>
      <c r="K114" s="20" t="str">
        <f t="shared" si="43"/>
        <v/>
      </c>
      <c r="L114" s="20" t="str">
        <f t="shared" si="43"/>
        <v/>
      </c>
      <c r="M114" s="20" t="str">
        <f t="shared" si="43"/>
        <v/>
      </c>
      <c r="N114" s="20" t="str">
        <f t="shared" si="43"/>
        <v/>
      </c>
      <c r="O114" s="20" t="str">
        <f t="shared" si="43"/>
        <v/>
      </c>
      <c r="P114" s="20" t="str">
        <f t="shared" si="43"/>
        <v/>
      </c>
      <c r="Q114" s="20" t="str">
        <f t="shared" si="43"/>
        <v/>
      </c>
      <c r="R114" s="20" t="str">
        <f t="shared" si="43"/>
        <v/>
      </c>
      <c r="S114" s="20" t="str">
        <f t="shared" si="43"/>
        <v/>
      </c>
      <c r="T114" s="20" t="str">
        <f t="shared" si="43"/>
        <v/>
      </c>
      <c r="U114" s="20" t="str">
        <f t="shared" si="43"/>
        <v/>
      </c>
      <c r="V114" s="21" t="str">
        <f>IFERROR(IF($F114&gt;=1,VLOOKUP($E114,STUDENT!$O$8:$Z$1507,12,0),""),"")</f>
        <v/>
      </c>
      <c r="W114" s="22"/>
      <c r="AC114" s="1">
        <f t="shared" si="26"/>
        <v>0</v>
      </c>
      <c r="AD114" s="1">
        <f>IFERROR(IF(LEN(AK114)&gt;=1,VLOOKUP(HLOOKUP(AK114,PROFILE!$K$5:$V$8,4,0),PROFILE!$F$1:$G$3,2,0),0),0)</f>
        <v>0</v>
      </c>
      <c r="AE114" s="1">
        <f t="shared" si="27"/>
        <v>0</v>
      </c>
      <c r="AF114" s="1">
        <v>101</v>
      </c>
      <c r="AG114" s="1">
        <f>IFERROR(IF($AG$12&gt;=AF114,SMALL(STUDENT!$O$8:$O$1507,$AG$11+AF114),0),0)</f>
        <v>0</v>
      </c>
      <c r="AH114" s="1">
        <f t="shared" si="28"/>
        <v>0</v>
      </c>
      <c r="AI114" s="1" t="str">
        <f>IFERROR(IF($AH114&gt;=1,VLOOKUP($AG114,STUDENT!$O$8:$Z$1507,3,0),""),"")</f>
        <v/>
      </c>
      <c r="AJ114" s="1" t="str">
        <f>IFERROR(IF($AH114&gt;=1,VLOOKUP($AG114,STUDENT!$O$8:$Z$1507,4,0),""),"")</f>
        <v/>
      </c>
      <c r="AK114" s="1" t="str">
        <f>IFERROR(IF($AH114&gt;=1,VLOOKUP($AG114,STUDENT!$O$8:$Z$1507,6,0),""),"")</f>
        <v/>
      </c>
      <c r="AL114" s="1" t="str">
        <f t="shared" si="29"/>
        <v/>
      </c>
      <c r="AM114" s="1" t="str">
        <f t="shared" si="30"/>
        <v/>
      </c>
      <c r="AN114" s="1" t="str">
        <f t="shared" si="31"/>
        <v/>
      </c>
      <c r="AO114" s="1" t="str">
        <f t="shared" si="32"/>
        <v/>
      </c>
      <c r="AP114" s="1" t="str">
        <f t="shared" si="33"/>
        <v/>
      </c>
      <c r="AQ114" s="1" t="str">
        <f t="shared" si="34"/>
        <v/>
      </c>
      <c r="AR114" s="1" t="str">
        <f t="shared" si="35"/>
        <v/>
      </c>
      <c r="AS114" s="1" t="str">
        <f t="shared" si="36"/>
        <v/>
      </c>
      <c r="AT114" s="1" t="str">
        <f t="shared" si="37"/>
        <v/>
      </c>
      <c r="AU114" s="1" t="str">
        <f t="shared" si="38"/>
        <v/>
      </c>
      <c r="AV114" s="1" t="str">
        <f t="shared" si="39"/>
        <v/>
      </c>
      <c r="AW114" s="1" t="str">
        <f t="shared" si="40"/>
        <v/>
      </c>
      <c r="AX114" s="1" t="str">
        <f t="shared" si="41"/>
        <v/>
      </c>
      <c r="AY114" s="1">
        <f>IFERROR(IF($AE114&gt;$AE113,VLOOKUP($AC114+AL$1,STOCK!$F$10:$AB$209,16,0),IF($AE114=$AE113,(IF(AY113&gt;=1,AY113-COUNTIFS($AE113:$AE113,$AC114,AL113:AL113,$AI$1),0)),0)),0)</f>
        <v>0</v>
      </c>
      <c r="AZ114" s="1">
        <f>IFERROR(IF($AE114&gt;$AE113,VLOOKUP($AC114+AM$1,STOCK!$F$10:$AB$209,16,0),IF($AE114=$AE113,(IF(AZ113&gt;=1,AZ113-COUNTIFS($AE113:$AE113,$AC114,AM113:AM113,$AI$1),0)),0)),0)</f>
        <v>0</v>
      </c>
      <c r="BA114" s="1">
        <f>IFERROR(IF($AE114&gt;$AE113,VLOOKUP($AC114+AN$1,STOCK!$F$10:$AB$209,16,0),IF($AE114=$AE113,(IF(BA113&gt;=1,BA113-COUNTIFS($AE113:$AE113,$AC114,AN113:AN113,$AI$1),0)),0)),0)</f>
        <v>0</v>
      </c>
      <c r="BB114" s="1">
        <f>IFERROR(IF($AE114&gt;$AE113,VLOOKUP($AC114+AO$1,STOCK!$F$10:$AB$209,16,0),IF($AE114=$AE113,(IF(BB113&gt;=1,BB113-COUNTIFS($AE113:$AE113,$AC114,AO113:AO113,$AI$1),0)),0)),0)</f>
        <v>0</v>
      </c>
      <c r="BC114" s="1">
        <f>IFERROR(IF($AE114&gt;$AE113,VLOOKUP($AC114+AP$1,STOCK!$F$10:$AB$209,16,0),IF($AE114=$AE113,(IF(BC113&gt;=1,BC113-COUNTIFS($AE113:$AE113,$AC114,AP113:AP113,$AI$1),0)),0)),0)</f>
        <v>0</v>
      </c>
      <c r="BD114" s="1">
        <f>IFERROR(IF($AE114&gt;$AE113,VLOOKUP($AC114+AQ$1,STOCK!$F$10:$AB$209,16,0),IF($AE114=$AE113,(IF(BD113&gt;=1,BD113-COUNTIFS($AE113:$AE113,$AC114,AQ113:AQ113,$AI$1),0)),0)),0)</f>
        <v>0</v>
      </c>
      <c r="BE114" s="1">
        <f>IFERROR(IF($AE114&gt;$AE113,VLOOKUP($AC114+AR$1,STOCK!$F$10:$AB$209,16,0),IF($AE114=$AE113,(IF(BE113&gt;=1,BE113-COUNTIFS($AE113:$AE113,$AC114,AR113:AR113,$AI$1),0)),0)),0)</f>
        <v>0</v>
      </c>
      <c r="BF114" s="1">
        <f>IFERROR(IF($AE114&gt;$AE113,VLOOKUP($AC114+AS$1,STOCK!$F$10:$AB$209,16,0),IF($AE114=$AE113,(IF(BF113&gt;=1,BF113-COUNTIFS($AE113:$AE113,$AC114,AS113:AS113,$AI$1),0)),0)),0)</f>
        <v>0</v>
      </c>
      <c r="BG114" s="1">
        <f>IFERROR(IF($AE114&gt;$AE113,VLOOKUP($AC114+AT$1,STOCK!$F$10:$AB$209,16,0),IF($AE114=$AE113,(IF(BG113&gt;=1,BG113-COUNTIFS($AE113:$AE113,$AC114,AT113:AT113,$AI$1),0)),0)),0)</f>
        <v>0</v>
      </c>
      <c r="BH114" s="1">
        <f>IFERROR(IF($AE114&gt;$AE113,VLOOKUP($AC114+AU$1,STOCK!$F$10:$AB$209,16,0),IF($AE114=$AE113,(IF(BH113&gt;=1,BH113-COUNTIFS($AE113:$AE113,$AC114,AU113:AU113,$AI$1),0)),0)),0)</f>
        <v>0</v>
      </c>
      <c r="BI114" s="1">
        <f>IFERROR(IF($AE114&gt;$AE113,VLOOKUP($AC114+AV$1,STOCK!$F$10:$AB$209,16,0),IF($AE114=$AE113,(IF(BI113&gt;=1,BI113-COUNTIFS($AE113:$AE113,$AC114,AV113:AV113,$AI$1),0)),0)),0)</f>
        <v>0</v>
      </c>
      <c r="BJ114" s="1">
        <f>IFERROR(IF($AE114&gt;$AE113,VLOOKUP($AC114+AW$1,STOCK!$F$10:$AB$209,16,0),IF($AE114=$AE113,(IF(BJ113&gt;=1,BJ113-COUNTIFS($AE113:$AE113,$AC114,AW113:AW113,$AI$1),0)),0)),0)</f>
        <v>0</v>
      </c>
      <c r="BK114" s="1">
        <f>IFERROR(IF($AE114&gt;$AE113,VLOOKUP($AC114+AX$1,STOCK!$F$10:$AB$209,16,0),IF($AE114=$AE113,(IF(BK113&gt;=1,BK113-COUNTIFS($AE113:$AE113,$AC114,AX113:AX113,$AI$1),0)),0)),0)</f>
        <v>0</v>
      </c>
      <c r="BL114" s="1">
        <f>IFERROR(IF($AE114&gt;$AE113,VLOOKUP($AC114+AL$1,STOCK!$F$10:$AB$209,17,0),IF($AE114=$AE113,(IF(BL113&gt;=1,BL113-COUNTIFS($AE113:$AE113,$AC114,AL113:AL113,$AI$2),0)),0)),0)</f>
        <v>0</v>
      </c>
      <c r="BM114" s="1">
        <f>IFERROR(IF($AE114&gt;$AE113,VLOOKUP($AC114+AM$1,STOCK!$F$10:$AB$209,17,0),IF($AE114=$AE113,(IF(BM113&gt;=1,BM113-COUNTIFS($AE113:$AE113,$AC114,AM113:AM113,$AI$2),0)),0)),0)</f>
        <v>0</v>
      </c>
      <c r="BN114" s="1">
        <f>IFERROR(IF($AE114&gt;$AE113,VLOOKUP($AC114+AN$1,STOCK!$F$10:$AB$209,17,0),IF($AE114=$AE113,(IF(BN113&gt;=1,BN113-COUNTIFS($AE113:$AE113,$AC114,AN113:AN113,$AI$2),0)),0)),0)</f>
        <v>0</v>
      </c>
      <c r="BO114" s="1">
        <f>IFERROR(IF($AE114&gt;$AE113,VLOOKUP($AC114+AO$1,STOCK!$F$10:$AB$209,17,0),IF($AE114=$AE113,(IF(BO113&gt;=1,BO113-COUNTIFS($AE113:$AE113,$AC114,AO113:AO113,$AI$2),0)),0)),0)</f>
        <v>0</v>
      </c>
      <c r="BP114" s="1">
        <f>IFERROR(IF($AE114&gt;$AE113,VLOOKUP($AC114+AP$1,STOCK!$F$10:$AB$209,17,0),IF($AE114=$AE113,(IF(BP113&gt;=1,BP113-COUNTIFS($AE113:$AE113,$AC114,AP113:AP113,$AI$2),0)),0)),0)</f>
        <v>0</v>
      </c>
      <c r="BQ114" s="1">
        <f>IFERROR(IF($AE114&gt;$AE113,VLOOKUP($AC114+AQ$1,STOCK!$F$10:$AB$209,17,0),IF($AE114=$AE113,(IF(BQ113&gt;=1,BQ113-COUNTIFS($AE113:$AE113,$AC114,AQ113:AQ113,$AI$2),0)),0)),0)</f>
        <v>0</v>
      </c>
      <c r="BR114" s="1">
        <f>IFERROR(IF($AE114&gt;$AE113,VLOOKUP($AC114+AR$1,STOCK!$F$10:$AB$209,17,0),IF($AE114=$AE113,(IF(BR113&gt;=1,BR113-COUNTIFS($AE113:$AE113,$AC114,AR113:AR113,$AI$2),0)),0)),0)</f>
        <v>0</v>
      </c>
      <c r="BS114" s="1">
        <f>IFERROR(IF($AE114&gt;$AE113,VLOOKUP($AC114+AS$1,STOCK!$F$10:$AB$209,17,0),IF($AE114=$AE113,(IF(BS113&gt;=1,BS113-COUNTIFS($AE113:$AE113,$AC114,AS113:AS113,$AI$2),0)),0)),0)</f>
        <v>0</v>
      </c>
      <c r="BT114" s="1">
        <f>IFERROR(IF($AE114&gt;$AE113,VLOOKUP($AC114+AT$1,STOCK!$F$10:$AB$209,17,0),IF($AE114=$AE113,(IF(BT113&gt;=1,BT113-COUNTIFS($AE113:$AE113,$AC114,AT113:AT113,$AI$2),0)),0)),0)</f>
        <v>0</v>
      </c>
      <c r="BU114" s="1">
        <f>IFERROR(IF($AE114&gt;$AE113,VLOOKUP($AC114+AU$1,STOCK!$F$10:$AB$209,17,0),IF($AE114=$AE113,(IF(BU113&gt;=1,BU113-COUNTIFS($AE113:$AE113,$AC114,AU113:AU113,$AI$2),0)),0)),0)</f>
        <v>0</v>
      </c>
      <c r="BV114" s="1">
        <f>IFERROR(IF($AE114&gt;$AE113,VLOOKUP($AC114+AV$1,STOCK!$F$10:$AB$209,17,0),IF($AE114=$AE113,(IF(BV113&gt;=1,BV113-COUNTIFS($AE113:$AE113,$AC114,AV113:AV113,$AI$2),0)),0)),0)</f>
        <v>0</v>
      </c>
      <c r="BW114" s="1">
        <f>IFERROR(IF($AE114&gt;$AE113,VLOOKUP($AC114+AW$1,STOCK!$F$10:$AB$209,17,0),IF($AE114=$AE113,(IF(BW113&gt;=1,BW113-COUNTIFS($AE113:$AE113,$AC114,AW113:AW113,$AI$2),0)),0)),0)</f>
        <v>0</v>
      </c>
      <c r="BX114" s="1">
        <f>IFERROR(IF($AE114&gt;$AE113,VLOOKUP($AC114+AX$1,STOCK!$F$10:$AB$209,17,0),IF($AE114=$AE113,(IF(BX113&gt;=1,BX113-COUNTIFS($AE113:$AE113,$AC114,AX113:AX113,$AI$2),0)),0)),0)</f>
        <v>0</v>
      </c>
    </row>
    <row r="115" spans="4:76" ht="20.100000000000001" customHeight="1" x14ac:dyDescent="0.25">
      <c r="D115" s="1">
        <v>102</v>
      </c>
      <c r="E115" s="1">
        <f>IFERROR(IF($E$13&gt;=D115,SMALL(STUDENT!$O$8:$O$1507,$E$11+D115),0),0)</f>
        <v>0</v>
      </c>
      <c r="F115" s="10">
        <f t="shared" si="24"/>
        <v>0</v>
      </c>
      <c r="G115" s="10" t="str">
        <f>IFERROR(IF($F115&gt;=1,VLOOKUP($E115,STUDENT!$O$8:$Z$1507,3,0),""),"")</f>
        <v/>
      </c>
      <c r="H115" s="9" t="str">
        <f>IFERROR(IF($F115&gt;=1,VLOOKUP($E115,STUDENT!$O$8:$Z$1507,4,0),""),"")</f>
        <v/>
      </c>
      <c r="I115" s="20" t="str">
        <f t="shared" si="25"/>
        <v/>
      </c>
      <c r="J115" s="20" t="str">
        <f t="shared" si="43"/>
        <v/>
      </c>
      <c r="K115" s="20" t="str">
        <f t="shared" si="43"/>
        <v/>
      </c>
      <c r="L115" s="20" t="str">
        <f t="shared" si="43"/>
        <v/>
      </c>
      <c r="M115" s="20" t="str">
        <f t="shared" si="43"/>
        <v/>
      </c>
      <c r="N115" s="20" t="str">
        <f t="shared" si="43"/>
        <v/>
      </c>
      <c r="O115" s="20" t="str">
        <f t="shared" si="43"/>
        <v/>
      </c>
      <c r="P115" s="20" t="str">
        <f t="shared" si="43"/>
        <v/>
      </c>
      <c r="Q115" s="20" t="str">
        <f t="shared" si="43"/>
        <v/>
      </c>
      <c r="R115" s="20" t="str">
        <f t="shared" si="43"/>
        <v/>
      </c>
      <c r="S115" s="20" t="str">
        <f t="shared" si="43"/>
        <v/>
      </c>
      <c r="T115" s="20" t="str">
        <f t="shared" si="43"/>
        <v/>
      </c>
      <c r="U115" s="20" t="str">
        <f t="shared" si="43"/>
        <v/>
      </c>
      <c r="V115" s="21" t="str">
        <f>IFERROR(IF($F115&gt;=1,VLOOKUP($E115,STUDENT!$O$8:$Z$1507,12,0),""),"")</f>
        <v/>
      </c>
      <c r="W115" s="22"/>
      <c r="AC115" s="1">
        <f t="shared" si="26"/>
        <v>0</v>
      </c>
      <c r="AD115" s="1">
        <f>IFERROR(IF(LEN(AK115)&gt;=1,VLOOKUP(HLOOKUP(AK115,PROFILE!$K$5:$V$8,4,0),PROFILE!$F$1:$G$3,2,0),0),0)</f>
        <v>0</v>
      </c>
      <c r="AE115" s="1">
        <f t="shared" si="27"/>
        <v>0</v>
      </c>
      <c r="AF115" s="1">
        <v>102</v>
      </c>
      <c r="AG115" s="1">
        <f>IFERROR(IF($AG$12&gt;=AF115,SMALL(STUDENT!$O$8:$O$1507,$AG$11+AF115),0),0)</f>
        <v>0</v>
      </c>
      <c r="AH115" s="1">
        <f t="shared" si="28"/>
        <v>0</v>
      </c>
      <c r="AI115" s="1" t="str">
        <f>IFERROR(IF($AH115&gt;=1,VLOOKUP($AG115,STUDENT!$O$8:$Z$1507,3,0),""),"")</f>
        <v/>
      </c>
      <c r="AJ115" s="1" t="str">
        <f>IFERROR(IF($AH115&gt;=1,VLOOKUP($AG115,STUDENT!$O$8:$Z$1507,4,0),""),"")</f>
        <v/>
      </c>
      <c r="AK115" s="1" t="str">
        <f>IFERROR(IF($AH115&gt;=1,VLOOKUP($AG115,STUDENT!$O$8:$Z$1507,6,0),""),"")</f>
        <v/>
      </c>
      <c r="AL115" s="1" t="str">
        <f t="shared" si="29"/>
        <v/>
      </c>
      <c r="AM115" s="1" t="str">
        <f t="shared" si="30"/>
        <v/>
      </c>
      <c r="AN115" s="1" t="str">
        <f t="shared" si="31"/>
        <v/>
      </c>
      <c r="AO115" s="1" t="str">
        <f t="shared" si="32"/>
        <v/>
      </c>
      <c r="AP115" s="1" t="str">
        <f t="shared" si="33"/>
        <v/>
      </c>
      <c r="AQ115" s="1" t="str">
        <f t="shared" si="34"/>
        <v/>
      </c>
      <c r="AR115" s="1" t="str">
        <f t="shared" si="35"/>
        <v/>
      </c>
      <c r="AS115" s="1" t="str">
        <f t="shared" si="36"/>
        <v/>
      </c>
      <c r="AT115" s="1" t="str">
        <f t="shared" si="37"/>
        <v/>
      </c>
      <c r="AU115" s="1" t="str">
        <f t="shared" si="38"/>
        <v/>
      </c>
      <c r="AV115" s="1" t="str">
        <f t="shared" si="39"/>
        <v/>
      </c>
      <c r="AW115" s="1" t="str">
        <f t="shared" si="40"/>
        <v/>
      </c>
      <c r="AX115" s="1" t="str">
        <f t="shared" si="41"/>
        <v/>
      </c>
      <c r="AY115" s="1">
        <f>IFERROR(IF($AE115&gt;$AE114,VLOOKUP($AC115+AL$1,STOCK!$F$10:$AB$209,16,0),IF($AE115=$AE114,(IF(AY114&gt;=1,AY114-COUNTIFS($AE114:$AE114,$AC115,AL114:AL114,$AI$1),0)),0)),0)</f>
        <v>0</v>
      </c>
      <c r="AZ115" s="1">
        <f>IFERROR(IF($AE115&gt;$AE114,VLOOKUP($AC115+AM$1,STOCK!$F$10:$AB$209,16,0),IF($AE115=$AE114,(IF(AZ114&gt;=1,AZ114-COUNTIFS($AE114:$AE114,$AC115,AM114:AM114,$AI$1),0)),0)),0)</f>
        <v>0</v>
      </c>
      <c r="BA115" s="1">
        <f>IFERROR(IF($AE115&gt;$AE114,VLOOKUP($AC115+AN$1,STOCK!$F$10:$AB$209,16,0),IF($AE115=$AE114,(IF(BA114&gt;=1,BA114-COUNTIFS($AE114:$AE114,$AC115,AN114:AN114,$AI$1),0)),0)),0)</f>
        <v>0</v>
      </c>
      <c r="BB115" s="1">
        <f>IFERROR(IF($AE115&gt;$AE114,VLOOKUP($AC115+AO$1,STOCK!$F$10:$AB$209,16,0),IF($AE115=$AE114,(IF(BB114&gt;=1,BB114-COUNTIFS($AE114:$AE114,$AC115,AO114:AO114,$AI$1),0)),0)),0)</f>
        <v>0</v>
      </c>
      <c r="BC115" s="1">
        <f>IFERROR(IF($AE115&gt;$AE114,VLOOKUP($AC115+AP$1,STOCK!$F$10:$AB$209,16,0),IF($AE115=$AE114,(IF(BC114&gt;=1,BC114-COUNTIFS($AE114:$AE114,$AC115,AP114:AP114,$AI$1),0)),0)),0)</f>
        <v>0</v>
      </c>
      <c r="BD115" s="1">
        <f>IFERROR(IF($AE115&gt;$AE114,VLOOKUP($AC115+AQ$1,STOCK!$F$10:$AB$209,16,0),IF($AE115=$AE114,(IF(BD114&gt;=1,BD114-COUNTIFS($AE114:$AE114,$AC115,AQ114:AQ114,$AI$1),0)),0)),0)</f>
        <v>0</v>
      </c>
      <c r="BE115" s="1">
        <f>IFERROR(IF($AE115&gt;$AE114,VLOOKUP($AC115+AR$1,STOCK!$F$10:$AB$209,16,0),IF($AE115=$AE114,(IF(BE114&gt;=1,BE114-COUNTIFS($AE114:$AE114,$AC115,AR114:AR114,$AI$1),0)),0)),0)</f>
        <v>0</v>
      </c>
      <c r="BF115" s="1">
        <f>IFERROR(IF($AE115&gt;$AE114,VLOOKUP($AC115+AS$1,STOCK!$F$10:$AB$209,16,0),IF($AE115=$AE114,(IF(BF114&gt;=1,BF114-COUNTIFS($AE114:$AE114,$AC115,AS114:AS114,$AI$1),0)),0)),0)</f>
        <v>0</v>
      </c>
      <c r="BG115" s="1">
        <f>IFERROR(IF($AE115&gt;$AE114,VLOOKUP($AC115+AT$1,STOCK!$F$10:$AB$209,16,0),IF($AE115=$AE114,(IF(BG114&gt;=1,BG114-COUNTIFS($AE114:$AE114,$AC115,AT114:AT114,$AI$1),0)),0)),0)</f>
        <v>0</v>
      </c>
      <c r="BH115" s="1">
        <f>IFERROR(IF($AE115&gt;$AE114,VLOOKUP($AC115+AU$1,STOCK!$F$10:$AB$209,16,0),IF($AE115=$AE114,(IF(BH114&gt;=1,BH114-COUNTIFS($AE114:$AE114,$AC115,AU114:AU114,$AI$1),0)),0)),0)</f>
        <v>0</v>
      </c>
      <c r="BI115" s="1">
        <f>IFERROR(IF($AE115&gt;$AE114,VLOOKUP($AC115+AV$1,STOCK!$F$10:$AB$209,16,0),IF($AE115=$AE114,(IF(BI114&gt;=1,BI114-COUNTIFS($AE114:$AE114,$AC115,AV114:AV114,$AI$1),0)),0)),0)</f>
        <v>0</v>
      </c>
      <c r="BJ115" s="1">
        <f>IFERROR(IF($AE115&gt;$AE114,VLOOKUP($AC115+AW$1,STOCK!$F$10:$AB$209,16,0),IF($AE115=$AE114,(IF(BJ114&gt;=1,BJ114-COUNTIFS($AE114:$AE114,$AC115,AW114:AW114,$AI$1),0)),0)),0)</f>
        <v>0</v>
      </c>
      <c r="BK115" s="1">
        <f>IFERROR(IF($AE115&gt;$AE114,VLOOKUP($AC115+AX$1,STOCK!$F$10:$AB$209,16,0),IF($AE115=$AE114,(IF(BK114&gt;=1,BK114-COUNTIFS($AE114:$AE114,$AC115,AX114:AX114,$AI$1),0)),0)),0)</f>
        <v>0</v>
      </c>
      <c r="BL115" s="1">
        <f>IFERROR(IF($AE115&gt;$AE114,VLOOKUP($AC115+AL$1,STOCK!$F$10:$AB$209,17,0),IF($AE115=$AE114,(IF(BL114&gt;=1,BL114-COUNTIFS($AE114:$AE114,$AC115,AL114:AL114,$AI$2),0)),0)),0)</f>
        <v>0</v>
      </c>
      <c r="BM115" s="1">
        <f>IFERROR(IF($AE115&gt;$AE114,VLOOKUP($AC115+AM$1,STOCK!$F$10:$AB$209,17,0),IF($AE115=$AE114,(IF(BM114&gt;=1,BM114-COUNTIFS($AE114:$AE114,$AC115,AM114:AM114,$AI$2),0)),0)),0)</f>
        <v>0</v>
      </c>
      <c r="BN115" s="1">
        <f>IFERROR(IF($AE115&gt;$AE114,VLOOKUP($AC115+AN$1,STOCK!$F$10:$AB$209,17,0),IF($AE115=$AE114,(IF(BN114&gt;=1,BN114-COUNTIFS($AE114:$AE114,$AC115,AN114:AN114,$AI$2),0)),0)),0)</f>
        <v>0</v>
      </c>
      <c r="BO115" s="1">
        <f>IFERROR(IF($AE115&gt;$AE114,VLOOKUP($AC115+AO$1,STOCK!$F$10:$AB$209,17,0),IF($AE115=$AE114,(IF(BO114&gt;=1,BO114-COUNTIFS($AE114:$AE114,$AC115,AO114:AO114,$AI$2),0)),0)),0)</f>
        <v>0</v>
      </c>
      <c r="BP115" s="1">
        <f>IFERROR(IF($AE115&gt;$AE114,VLOOKUP($AC115+AP$1,STOCK!$F$10:$AB$209,17,0),IF($AE115=$AE114,(IF(BP114&gt;=1,BP114-COUNTIFS($AE114:$AE114,$AC115,AP114:AP114,$AI$2),0)),0)),0)</f>
        <v>0</v>
      </c>
      <c r="BQ115" s="1">
        <f>IFERROR(IF($AE115&gt;$AE114,VLOOKUP($AC115+AQ$1,STOCK!$F$10:$AB$209,17,0),IF($AE115=$AE114,(IF(BQ114&gt;=1,BQ114-COUNTIFS($AE114:$AE114,$AC115,AQ114:AQ114,$AI$2),0)),0)),0)</f>
        <v>0</v>
      </c>
      <c r="BR115" s="1">
        <f>IFERROR(IF($AE115&gt;$AE114,VLOOKUP($AC115+AR$1,STOCK!$F$10:$AB$209,17,0),IF($AE115=$AE114,(IF(BR114&gt;=1,BR114-COUNTIFS($AE114:$AE114,$AC115,AR114:AR114,$AI$2),0)),0)),0)</f>
        <v>0</v>
      </c>
      <c r="BS115" s="1">
        <f>IFERROR(IF($AE115&gt;$AE114,VLOOKUP($AC115+AS$1,STOCK!$F$10:$AB$209,17,0),IF($AE115=$AE114,(IF(BS114&gt;=1,BS114-COUNTIFS($AE114:$AE114,$AC115,AS114:AS114,$AI$2),0)),0)),0)</f>
        <v>0</v>
      </c>
      <c r="BT115" s="1">
        <f>IFERROR(IF($AE115&gt;$AE114,VLOOKUP($AC115+AT$1,STOCK!$F$10:$AB$209,17,0),IF($AE115=$AE114,(IF(BT114&gt;=1,BT114-COUNTIFS($AE114:$AE114,$AC115,AT114:AT114,$AI$2),0)),0)),0)</f>
        <v>0</v>
      </c>
      <c r="BU115" s="1">
        <f>IFERROR(IF($AE115&gt;$AE114,VLOOKUP($AC115+AU$1,STOCK!$F$10:$AB$209,17,0),IF($AE115=$AE114,(IF(BU114&gt;=1,BU114-COUNTIFS($AE114:$AE114,$AC115,AU114:AU114,$AI$2),0)),0)),0)</f>
        <v>0</v>
      </c>
      <c r="BV115" s="1">
        <f>IFERROR(IF($AE115&gt;$AE114,VLOOKUP($AC115+AV$1,STOCK!$F$10:$AB$209,17,0),IF($AE115=$AE114,(IF(BV114&gt;=1,BV114-COUNTIFS($AE114:$AE114,$AC115,AV114:AV114,$AI$2),0)),0)),0)</f>
        <v>0</v>
      </c>
      <c r="BW115" s="1">
        <f>IFERROR(IF($AE115&gt;$AE114,VLOOKUP($AC115+AW$1,STOCK!$F$10:$AB$209,17,0),IF($AE115=$AE114,(IF(BW114&gt;=1,BW114-COUNTIFS($AE114:$AE114,$AC115,AW114:AW114,$AI$2),0)),0)),0)</f>
        <v>0</v>
      </c>
      <c r="BX115" s="1">
        <f>IFERROR(IF($AE115&gt;$AE114,VLOOKUP($AC115+AX$1,STOCK!$F$10:$AB$209,17,0),IF($AE115=$AE114,(IF(BX114&gt;=1,BX114-COUNTIFS($AE114:$AE114,$AC115,AX114:AX114,$AI$2),0)),0)),0)</f>
        <v>0</v>
      </c>
    </row>
    <row r="116" spans="4:76" ht="20.100000000000001" customHeight="1" x14ac:dyDescent="0.25">
      <c r="D116" s="1">
        <v>103</v>
      </c>
      <c r="E116" s="1">
        <f>IFERROR(IF($E$13&gt;=D116,SMALL(STUDENT!$O$8:$O$1507,$E$11+D116),0),0)</f>
        <v>0</v>
      </c>
      <c r="F116" s="10">
        <f t="shared" si="24"/>
        <v>0</v>
      </c>
      <c r="G116" s="10" t="str">
        <f>IFERROR(IF($F116&gt;=1,VLOOKUP($E116,STUDENT!$O$8:$Z$1507,3,0),""),"")</f>
        <v/>
      </c>
      <c r="H116" s="9" t="str">
        <f>IFERROR(IF($F116&gt;=1,VLOOKUP($E116,STUDENT!$O$8:$Z$1507,4,0),""),"")</f>
        <v/>
      </c>
      <c r="I116" s="20" t="str">
        <f t="shared" si="25"/>
        <v/>
      </c>
      <c r="J116" s="20" t="str">
        <f t="shared" si="43"/>
        <v/>
      </c>
      <c r="K116" s="20" t="str">
        <f t="shared" si="43"/>
        <v/>
      </c>
      <c r="L116" s="20" t="str">
        <f t="shared" si="43"/>
        <v/>
      </c>
      <c r="M116" s="20" t="str">
        <f t="shared" si="43"/>
        <v/>
      </c>
      <c r="N116" s="20" t="str">
        <f t="shared" si="43"/>
        <v/>
      </c>
      <c r="O116" s="20" t="str">
        <f t="shared" si="43"/>
        <v/>
      </c>
      <c r="P116" s="20" t="str">
        <f t="shared" si="43"/>
        <v/>
      </c>
      <c r="Q116" s="20" t="str">
        <f t="shared" si="43"/>
        <v/>
      </c>
      <c r="R116" s="20" t="str">
        <f t="shared" si="43"/>
        <v/>
      </c>
      <c r="S116" s="20" t="str">
        <f t="shared" si="43"/>
        <v/>
      </c>
      <c r="T116" s="20" t="str">
        <f t="shared" si="43"/>
        <v/>
      </c>
      <c r="U116" s="20" t="str">
        <f t="shared" si="43"/>
        <v/>
      </c>
      <c r="V116" s="21" t="str">
        <f>IFERROR(IF($F116&gt;=1,VLOOKUP($E116,STUDENT!$O$8:$Z$1507,12,0),""),"")</f>
        <v/>
      </c>
      <c r="W116" s="22"/>
      <c r="AC116" s="1">
        <f t="shared" si="26"/>
        <v>0</v>
      </c>
      <c r="AD116" s="1">
        <f>IFERROR(IF(LEN(AK116)&gt;=1,VLOOKUP(HLOOKUP(AK116,PROFILE!$K$5:$V$8,4,0),PROFILE!$F$1:$G$3,2,0),0),0)</f>
        <v>0</v>
      </c>
      <c r="AE116" s="1">
        <f t="shared" si="27"/>
        <v>0</v>
      </c>
      <c r="AF116" s="1">
        <v>103</v>
      </c>
      <c r="AG116" s="1">
        <f>IFERROR(IF($AG$12&gt;=AF116,SMALL(STUDENT!$O$8:$O$1507,$AG$11+AF116),0),0)</f>
        <v>0</v>
      </c>
      <c r="AH116" s="1">
        <f t="shared" si="28"/>
        <v>0</v>
      </c>
      <c r="AI116" s="1" t="str">
        <f>IFERROR(IF($AH116&gt;=1,VLOOKUP($AG116,STUDENT!$O$8:$Z$1507,3,0),""),"")</f>
        <v/>
      </c>
      <c r="AJ116" s="1" t="str">
        <f>IFERROR(IF($AH116&gt;=1,VLOOKUP($AG116,STUDENT!$O$8:$Z$1507,4,0),""),"")</f>
        <v/>
      </c>
      <c r="AK116" s="1" t="str">
        <f>IFERROR(IF($AH116&gt;=1,VLOOKUP($AG116,STUDENT!$O$8:$Z$1507,6,0),""),"")</f>
        <v/>
      </c>
      <c r="AL116" s="1" t="str">
        <f t="shared" si="29"/>
        <v/>
      </c>
      <c r="AM116" s="1" t="str">
        <f t="shared" si="30"/>
        <v/>
      </c>
      <c r="AN116" s="1" t="str">
        <f t="shared" si="31"/>
        <v/>
      </c>
      <c r="AO116" s="1" t="str">
        <f t="shared" si="32"/>
        <v/>
      </c>
      <c r="AP116" s="1" t="str">
        <f t="shared" si="33"/>
        <v/>
      </c>
      <c r="AQ116" s="1" t="str">
        <f t="shared" si="34"/>
        <v/>
      </c>
      <c r="AR116" s="1" t="str">
        <f t="shared" si="35"/>
        <v/>
      </c>
      <c r="AS116" s="1" t="str">
        <f t="shared" si="36"/>
        <v/>
      </c>
      <c r="AT116" s="1" t="str">
        <f t="shared" si="37"/>
        <v/>
      </c>
      <c r="AU116" s="1" t="str">
        <f t="shared" si="38"/>
        <v/>
      </c>
      <c r="AV116" s="1" t="str">
        <f t="shared" si="39"/>
        <v/>
      </c>
      <c r="AW116" s="1" t="str">
        <f t="shared" si="40"/>
        <v/>
      </c>
      <c r="AX116" s="1" t="str">
        <f t="shared" si="41"/>
        <v/>
      </c>
      <c r="AY116" s="1">
        <f>IFERROR(IF($AE116&gt;$AE115,VLOOKUP($AC116+AL$1,STOCK!$F$10:$AB$209,16,0),IF($AE116=$AE115,(IF(AY115&gt;=1,AY115-COUNTIFS($AE115:$AE115,$AC116,AL115:AL115,$AI$1),0)),0)),0)</f>
        <v>0</v>
      </c>
      <c r="AZ116" s="1">
        <f>IFERROR(IF($AE116&gt;$AE115,VLOOKUP($AC116+AM$1,STOCK!$F$10:$AB$209,16,0),IF($AE116=$AE115,(IF(AZ115&gt;=1,AZ115-COUNTIFS($AE115:$AE115,$AC116,AM115:AM115,$AI$1),0)),0)),0)</f>
        <v>0</v>
      </c>
      <c r="BA116" s="1">
        <f>IFERROR(IF($AE116&gt;$AE115,VLOOKUP($AC116+AN$1,STOCK!$F$10:$AB$209,16,0),IF($AE116=$AE115,(IF(BA115&gt;=1,BA115-COUNTIFS($AE115:$AE115,$AC116,AN115:AN115,$AI$1),0)),0)),0)</f>
        <v>0</v>
      </c>
      <c r="BB116" s="1">
        <f>IFERROR(IF($AE116&gt;$AE115,VLOOKUP($AC116+AO$1,STOCK!$F$10:$AB$209,16,0),IF($AE116=$AE115,(IF(BB115&gt;=1,BB115-COUNTIFS($AE115:$AE115,$AC116,AO115:AO115,$AI$1),0)),0)),0)</f>
        <v>0</v>
      </c>
      <c r="BC116" s="1">
        <f>IFERROR(IF($AE116&gt;$AE115,VLOOKUP($AC116+AP$1,STOCK!$F$10:$AB$209,16,0),IF($AE116=$AE115,(IF(BC115&gt;=1,BC115-COUNTIFS($AE115:$AE115,$AC116,AP115:AP115,$AI$1),0)),0)),0)</f>
        <v>0</v>
      </c>
      <c r="BD116" s="1">
        <f>IFERROR(IF($AE116&gt;$AE115,VLOOKUP($AC116+AQ$1,STOCK!$F$10:$AB$209,16,0),IF($AE116=$AE115,(IF(BD115&gt;=1,BD115-COUNTIFS($AE115:$AE115,$AC116,AQ115:AQ115,$AI$1),0)),0)),0)</f>
        <v>0</v>
      </c>
      <c r="BE116" s="1">
        <f>IFERROR(IF($AE116&gt;$AE115,VLOOKUP($AC116+AR$1,STOCK!$F$10:$AB$209,16,0),IF($AE116=$AE115,(IF(BE115&gt;=1,BE115-COUNTIFS($AE115:$AE115,$AC116,AR115:AR115,$AI$1),0)),0)),0)</f>
        <v>0</v>
      </c>
      <c r="BF116" s="1">
        <f>IFERROR(IF($AE116&gt;$AE115,VLOOKUP($AC116+AS$1,STOCK!$F$10:$AB$209,16,0),IF($AE116=$AE115,(IF(BF115&gt;=1,BF115-COUNTIFS($AE115:$AE115,$AC116,AS115:AS115,$AI$1),0)),0)),0)</f>
        <v>0</v>
      </c>
      <c r="BG116" s="1">
        <f>IFERROR(IF($AE116&gt;$AE115,VLOOKUP($AC116+AT$1,STOCK!$F$10:$AB$209,16,0),IF($AE116=$AE115,(IF(BG115&gt;=1,BG115-COUNTIFS($AE115:$AE115,$AC116,AT115:AT115,$AI$1),0)),0)),0)</f>
        <v>0</v>
      </c>
      <c r="BH116" s="1">
        <f>IFERROR(IF($AE116&gt;$AE115,VLOOKUP($AC116+AU$1,STOCK!$F$10:$AB$209,16,0),IF($AE116=$AE115,(IF(BH115&gt;=1,BH115-COUNTIFS($AE115:$AE115,$AC116,AU115:AU115,$AI$1),0)),0)),0)</f>
        <v>0</v>
      </c>
      <c r="BI116" s="1">
        <f>IFERROR(IF($AE116&gt;$AE115,VLOOKUP($AC116+AV$1,STOCK!$F$10:$AB$209,16,0),IF($AE116=$AE115,(IF(BI115&gt;=1,BI115-COUNTIFS($AE115:$AE115,$AC116,AV115:AV115,$AI$1),0)),0)),0)</f>
        <v>0</v>
      </c>
      <c r="BJ116" s="1">
        <f>IFERROR(IF($AE116&gt;$AE115,VLOOKUP($AC116+AW$1,STOCK!$F$10:$AB$209,16,0),IF($AE116=$AE115,(IF(BJ115&gt;=1,BJ115-COUNTIFS($AE115:$AE115,$AC116,AW115:AW115,$AI$1),0)),0)),0)</f>
        <v>0</v>
      </c>
      <c r="BK116" s="1">
        <f>IFERROR(IF($AE116&gt;$AE115,VLOOKUP($AC116+AX$1,STOCK!$F$10:$AB$209,16,0),IF($AE116=$AE115,(IF(BK115&gt;=1,BK115-COUNTIFS($AE115:$AE115,$AC116,AX115:AX115,$AI$1),0)),0)),0)</f>
        <v>0</v>
      </c>
      <c r="BL116" s="1">
        <f>IFERROR(IF($AE116&gt;$AE115,VLOOKUP($AC116+AL$1,STOCK!$F$10:$AB$209,17,0),IF($AE116=$AE115,(IF(BL115&gt;=1,BL115-COUNTIFS($AE115:$AE115,$AC116,AL115:AL115,$AI$2),0)),0)),0)</f>
        <v>0</v>
      </c>
      <c r="BM116" s="1">
        <f>IFERROR(IF($AE116&gt;$AE115,VLOOKUP($AC116+AM$1,STOCK!$F$10:$AB$209,17,0),IF($AE116=$AE115,(IF(BM115&gt;=1,BM115-COUNTIFS($AE115:$AE115,$AC116,AM115:AM115,$AI$2),0)),0)),0)</f>
        <v>0</v>
      </c>
      <c r="BN116" s="1">
        <f>IFERROR(IF($AE116&gt;$AE115,VLOOKUP($AC116+AN$1,STOCK!$F$10:$AB$209,17,0),IF($AE116=$AE115,(IF(BN115&gt;=1,BN115-COUNTIFS($AE115:$AE115,$AC116,AN115:AN115,$AI$2),0)),0)),0)</f>
        <v>0</v>
      </c>
      <c r="BO116" s="1">
        <f>IFERROR(IF($AE116&gt;$AE115,VLOOKUP($AC116+AO$1,STOCK!$F$10:$AB$209,17,0),IF($AE116=$AE115,(IF(BO115&gt;=1,BO115-COUNTIFS($AE115:$AE115,$AC116,AO115:AO115,$AI$2),0)),0)),0)</f>
        <v>0</v>
      </c>
      <c r="BP116" s="1">
        <f>IFERROR(IF($AE116&gt;$AE115,VLOOKUP($AC116+AP$1,STOCK!$F$10:$AB$209,17,0),IF($AE116=$AE115,(IF(BP115&gt;=1,BP115-COUNTIFS($AE115:$AE115,$AC116,AP115:AP115,$AI$2),0)),0)),0)</f>
        <v>0</v>
      </c>
      <c r="BQ116" s="1">
        <f>IFERROR(IF($AE116&gt;$AE115,VLOOKUP($AC116+AQ$1,STOCK!$F$10:$AB$209,17,0),IF($AE116=$AE115,(IF(BQ115&gt;=1,BQ115-COUNTIFS($AE115:$AE115,$AC116,AQ115:AQ115,$AI$2),0)),0)),0)</f>
        <v>0</v>
      </c>
      <c r="BR116" s="1">
        <f>IFERROR(IF($AE116&gt;$AE115,VLOOKUP($AC116+AR$1,STOCK!$F$10:$AB$209,17,0),IF($AE116=$AE115,(IF(BR115&gt;=1,BR115-COUNTIFS($AE115:$AE115,$AC116,AR115:AR115,$AI$2),0)),0)),0)</f>
        <v>0</v>
      </c>
      <c r="BS116" s="1">
        <f>IFERROR(IF($AE116&gt;$AE115,VLOOKUP($AC116+AS$1,STOCK!$F$10:$AB$209,17,0),IF($AE116=$AE115,(IF(BS115&gt;=1,BS115-COUNTIFS($AE115:$AE115,$AC116,AS115:AS115,$AI$2),0)),0)),0)</f>
        <v>0</v>
      </c>
      <c r="BT116" s="1">
        <f>IFERROR(IF($AE116&gt;$AE115,VLOOKUP($AC116+AT$1,STOCK!$F$10:$AB$209,17,0),IF($AE116=$AE115,(IF(BT115&gt;=1,BT115-COUNTIFS($AE115:$AE115,$AC116,AT115:AT115,$AI$2),0)),0)),0)</f>
        <v>0</v>
      </c>
      <c r="BU116" s="1">
        <f>IFERROR(IF($AE116&gt;$AE115,VLOOKUP($AC116+AU$1,STOCK!$F$10:$AB$209,17,0),IF($AE116=$AE115,(IF(BU115&gt;=1,BU115-COUNTIFS($AE115:$AE115,$AC116,AU115:AU115,$AI$2),0)),0)),0)</f>
        <v>0</v>
      </c>
      <c r="BV116" s="1">
        <f>IFERROR(IF($AE116&gt;$AE115,VLOOKUP($AC116+AV$1,STOCK!$F$10:$AB$209,17,0),IF($AE116=$AE115,(IF(BV115&gt;=1,BV115-COUNTIFS($AE115:$AE115,$AC116,AV115:AV115,$AI$2),0)),0)),0)</f>
        <v>0</v>
      </c>
      <c r="BW116" s="1">
        <f>IFERROR(IF($AE116&gt;$AE115,VLOOKUP($AC116+AW$1,STOCK!$F$10:$AB$209,17,0),IF($AE116=$AE115,(IF(BW115&gt;=1,BW115-COUNTIFS($AE115:$AE115,$AC116,AW115:AW115,$AI$2),0)),0)),0)</f>
        <v>0</v>
      </c>
      <c r="BX116" s="1">
        <f>IFERROR(IF($AE116&gt;$AE115,VLOOKUP($AC116+AX$1,STOCK!$F$10:$AB$209,17,0),IF($AE116=$AE115,(IF(BX115&gt;=1,BX115-COUNTIFS($AE115:$AE115,$AC116,AX115:AX115,$AI$2),0)),0)),0)</f>
        <v>0</v>
      </c>
    </row>
    <row r="117" spans="4:76" ht="20.100000000000001" customHeight="1" x14ac:dyDescent="0.25">
      <c r="D117" s="1">
        <v>104</v>
      </c>
      <c r="E117" s="1">
        <f>IFERROR(IF($E$13&gt;=D117,SMALL(STUDENT!$O$8:$O$1507,$E$11+D117),0),0)</f>
        <v>0</v>
      </c>
      <c r="F117" s="10">
        <f t="shared" si="24"/>
        <v>0</v>
      </c>
      <c r="G117" s="10" t="str">
        <f>IFERROR(IF($F117&gt;=1,VLOOKUP($E117,STUDENT!$O$8:$Z$1507,3,0),""),"")</f>
        <v/>
      </c>
      <c r="H117" s="9" t="str">
        <f>IFERROR(IF($F117&gt;=1,VLOOKUP($E117,STUDENT!$O$8:$Z$1507,4,0),""),"")</f>
        <v/>
      </c>
      <c r="I117" s="20" t="str">
        <f t="shared" si="25"/>
        <v/>
      </c>
      <c r="J117" s="20" t="str">
        <f t="shared" si="43"/>
        <v/>
      </c>
      <c r="K117" s="20" t="str">
        <f t="shared" si="43"/>
        <v/>
      </c>
      <c r="L117" s="20" t="str">
        <f t="shared" si="43"/>
        <v/>
      </c>
      <c r="M117" s="20" t="str">
        <f t="shared" si="43"/>
        <v/>
      </c>
      <c r="N117" s="20" t="str">
        <f t="shared" si="43"/>
        <v/>
      </c>
      <c r="O117" s="20" t="str">
        <f t="shared" si="43"/>
        <v/>
      </c>
      <c r="P117" s="20" t="str">
        <f t="shared" si="43"/>
        <v/>
      </c>
      <c r="Q117" s="20" t="str">
        <f t="shared" si="43"/>
        <v/>
      </c>
      <c r="R117" s="20" t="str">
        <f t="shared" si="43"/>
        <v/>
      </c>
      <c r="S117" s="20" t="str">
        <f t="shared" si="43"/>
        <v/>
      </c>
      <c r="T117" s="20" t="str">
        <f t="shared" si="43"/>
        <v/>
      </c>
      <c r="U117" s="20" t="str">
        <f t="shared" si="43"/>
        <v/>
      </c>
      <c r="V117" s="21" t="str">
        <f>IFERROR(IF($F117&gt;=1,VLOOKUP($E117,STUDENT!$O$8:$Z$1507,12,0),""),"")</f>
        <v/>
      </c>
      <c r="W117" s="22"/>
      <c r="AC117" s="1">
        <f t="shared" si="26"/>
        <v>0</v>
      </c>
      <c r="AD117" s="1">
        <f>IFERROR(IF(LEN(AK117)&gt;=1,VLOOKUP(HLOOKUP(AK117,PROFILE!$K$5:$V$8,4,0),PROFILE!$F$1:$G$3,2,0),0),0)</f>
        <v>0</v>
      </c>
      <c r="AE117" s="1">
        <f t="shared" si="27"/>
        <v>0</v>
      </c>
      <c r="AF117" s="1">
        <v>104</v>
      </c>
      <c r="AG117" s="1">
        <f>IFERROR(IF($AG$12&gt;=AF117,SMALL(STUDENT!$O$8:$O$1507,$AG$11+AF117),0),0)</f>
        <v>0</v>
      </c>
      <c r="AH117" s="1">
        <f t="shared" si="28"/>
        <v>0</v>
      </c>
      <c r="AI117" s="1" t="str">
        <f>IFERROR(IF($AH117&gt;=1,VLOOKUP($AG117,STUDENT!$O$8:$Z$1507,3,0),""),"")</f>
        <v/>
      </c>
      <c r="AJ117" s="1" t="str">
        <f>IFERROR(IF($AH117&gt;=1,VLOOKUP($AG117,STUDENT!$O$8:$Z$1507,4,0),""),"")</f>
        <v/>
      </c>
      <c r="AK117" s="1" t="str">
        <f>IFERROR(IF($AH117&gt;=1,VLOOKUP($AG117,STUDENT!$O$8:$Z$1507,6,0),""),"")</f>
        <v/>
      </c>
      <c r="AL117" s="1" t="str">
        <f t="shared" si="29"/>
        <v/>
      </c>
      <c r="AM117" s="1" t="str">
        <f t="shared" si="30"/>
        <v/>
      </c>
      <c r="AN117" s="1" t="str">
        <f t="shared" si="31"/>
        <v/>
      </c>
      <c r="AO117" s="1" t="str">
        <f t="shared" si="32"/>
        <v/>
      </c>
      <c r="AP117" s="1" t="str">
        <f t="shared" si="33"/>
        <v/>
      </c>
      <c r="AQ117" s="1" t="str">
        <f t="shared" si="34"/>
        <v/>
      </c>
      <c r="AR117" s="1" t="str">
        <f t="shared" si="35"/>
        <v/>
      </c>
      <c r="AS117" s="1" t="str">
        <f t="shared" si="36"/>
        <v/>
      </c>
      <c r="AT117" s="1" t="str">
        <f t="shared" si="37"/>
        <v/>
      </c>
      <c r="AU117" s="1" t="str">
        <f t="shared" si="38"/>
        <v/>
      </c>
      <c r="AV117" s="1" t="str">
        <f t="shared" si="39"/>
        <v/>
      </c>
      <c r="AW117" s="1" t="str">
        <f t="shared" si="40"/>
        <v/>
      </c>
      <c r="AX117" s="1" t="str">
        <f t="shared" si="41"/>
        <v/>
      </c>
      <c r="AY117" s="1">
        <f>IFERROR(IF($AE117&gt;$AE116,VLOOKUP($AC117+AL$1,STOCK!$F$10:$AB$209,16,0),IF($AE117=$AE116,(IF(AY116&gt;=1,AY116-COUNTIFS($AE116:$AE116,$AC117,AL116:AL116,$AI$1),0)),0)),0)</f>
        <v>0</v>
      </c>
      <c r="AZ117" s="1">
        <f>IFERROR(IF($AE117&gt;$AE116,VLOOKUP($AC117+AM$1,STOCK!$F$10:$AB$209,16,0),IF($AE117=$AE116,(IF(AZ116&gt;=1,AZ116-COUNTIFS($AE116:$AE116,$AC117,AM116:AM116,$AI$1),0)),0)),0)</f>
        <v>0</v>
      </c>
      <c r="BA117" s="1">
        <f>IFERROR(IF($AE117&gt;$AE116,VLOOKUP($AC117+AN$1,STOCK!$F$10:$AB$209,16,0),IF($AE117=$AE116,(IF(BA116&gt;=1,BA116-COUNTIFS($AE116:$AE116,$AC117,AN116:AN116,$AI$1),0)),0)),0)</f>
        <v>0</v>
      </c>
      <c r="BB117" s="1">
        <f>IFERROR(IF($AE117&gt;$AE116,VLOOKUP($AC117+AO$1,STOCK!$F$10:$AB$209,16,0),IF($AE117=$AE116,(IF(BB116&gt;=1,BB116-COUNTIFS($AE116:$AE116,$AC117,AO116:AO116,$AI$1),0)),0)),0)</f>
        <v>0</v>
      </c>
      <c r="BC117" s="1">
        <f>IFERROR(IF($AE117&gt;$AE116,VLOOKUP($AC117+AP$1,STOCK!$F$10:$AB$209,16,0),IF($AE117=$AE116,(IF(BC116&gt;=1,BC116-COUNTIFS($AE116:$AE116,$AC117,AP116:AP116,$AI$1),0)),0)),0)</f>
        <v>0</v>
      </c>
      <c r="BD117" s="1">
        <f>IFERROR(IF($AE117&gt;$AE116,VLOOKUP($AC117+AQ$1,STOCK!$F$10:$AB$209,16,0),IF($AE117=$AE116,(IF(BD116&gt;=1,BD116-COUNTIFS($AE116:$AE116,$AC117,AQ116:AQ116,$AI$1),0)),0)),0)</f>
        <v>0</v>
      </c>
      <c r="BE117" s="1">
        <f>IFERROR(IF($AE117&gt;$AE116,VLOOKUP($AC117+AR$1,STOCK!$F$10:$AB$209,16,0),IF($AE117=$AE116,(IF(BE116&gt;=1,BE116-COUNTIFS($AE116:$AE116,$AC117,AR116:AR116,$AI$1),0)),0)),0)</f>
        <v>0</v>
      </c>
      <c r="BF117" s="1">
        <f>IFERROR(IF($AE117&gt;$AE116,VLOOKUP($AC117+AS$1,STOCK!$F$10:$AB$209,16,0),IF($AE117=$AE116,(IF(BF116&gt;=1,BF116-COUNTIFS($AE116:$AE116,$AC117,AS116:AS116,$AI$1),0)),0)),0)</f>
        <v>0</v>
      </c>
      <c r="BG117" s="1">
        <f>IFERROR(IF($AE117&gt;$AE116,VLOOKUP($AC117+AT$1,STOCK!$F$10:$AB$209,16,0),IF($AE117=$AE116,(IF(BG116&gt;=1,BG116-COUNTIFS($AE116:$AE116,$AC117,AT116:AT116,$AI$1),0)),0)),0)</f>
        <v>0</v>
      </c>
      <c r="BH117" s="1">
        <f>IFERROR(IF($AE117&gt;$AE116,VLOOKUP($AC117+AU$1,STOCK!$F$10:$AB$209,16,0),IF($AE117=$AE116,(IF(BH116&gt;=1,BH116-COUNTIFS($AE116:$AE116,$AC117,AU116:AU116,$AI$1),0)),0)),0)</f>
        <v>0</v>
      </c>
      <c r="BI117" s="1">
        <f>IFERROR(IF($AE117&gt;$AE116,VLOOKUP($AC117+AV$1,STOCK!$F$10:$AB$209,16,0),IF($AE117=$AE116,(IF(BI116&gt;=1,BI116-COUNTIFS($AE116:$AE116,$AC117,AV116:AV116,$AI$1),0)),0)),0)</f>
        <v>0</v>
      </c>
      <c r="BJ117" s="1">
        <f>IFERROR(IF($AE117&gt;$AE116,VLOOKUP($AC117+AW$1,STOCK!$F$10:$AB$209,16,0),IF($AE117=$AE116,(IF(BJ116&gt;=1,BJ116-COUNTIFS($AE116:$AE116,$AC117,AW116:AW116,$AI$1),0)),0)),0)</f>
        <v>0</v>
      </c>
      <c r="BK117" s="1">
        <f>IFERROR(IF($AE117&gt;$AE116,VLOOKUP($AC117+AX$1,STOCK!$F$10:$AB$209,16,0),IF($AE117=$AE116,(IF(BK116&gt;=1,BK116-COUNTIFS($AE116:$AE116,$AC117,AX116:AX116,$AI$1),0)),0)),0)</f>
        <v>0</v>
      </c>
      <c r="BL117" s="1">
        <f>IFERROR(IF($AE117&gt;$AE116,VLOOKUP($AC117+AL$1,STOCK!$F$10:$AB$209,17,0),IF($AE117=$AE116,(IF(BL116&gt;=1,BL116-COUNTIFS($AE116:$AE116,$AC117,AL116:AL116,$AI$2),0)),0)),0)</f>
        <v>0</v>
      </c>
      <c r="BM117" s="1">
        <f>IFERROR(IF($AE117&gt;$AE116,VLOOKUP($AC117+AM$1,STOCK!$F$10:$AB$209,17,0),IF($AE117=$AE116,(IF(BM116&gt;=1,BM116-COUNTIFS($AE116:$AE116,$AC117,AM116:AM116,$AI$2),0)),0)),0)</f>
        <v>0</v>
      </c>
      <c r="BN117" s="1">
        <f>IFERROR(IF($AE117&gt;$AE116,VLOOKUP($AC117+AN$1,STOCK!$F$10:$AB$209,17,0),IF($AE117=$AE116,(IF(BN116&gt;=1,BN116-COUNTIFS($AE116:$AE116,$AC117,AN116:AN116,$AI$2),0)),0)),0)</f>
        <v>0</v>
      </c>
      <c r="BO117" s="1">
        <f>IFERROR(IF($AE117&gt;$AE116,VLOOKUP($AC117+AO$1,STOCK!$F$10:$AB$209,17,0),IF($AE117=$AE116,(IF(BO116&gt;=1,BO116-COUNTIFS($AE116:$AE116,$AC117,AO116:AO116,$AI$2),0)),0)),0)</f>
        <v>0</v>
      </c>
      <c r="BP117" s="1">
        <f>IFERROR(IF($AE117&gt;$AE116,VLOOKUP($AC117+AP$1,STOCK!$F$10:$AB$209,17,0),IF($AE117=$AE116,(IF(BP116&gt;=1,BP116-COUNTIFS($AE116:$AE116,$AC117,AP116:AP116,$AI$2),0)),0)),0)</f>
        <v>0</v>
      </c>
      <c r="BQ117" s="1">
        <f>IFERROR(IF($AE117&gt;$AE116,VLOOKUP($AC117+AQ$1,STOCK!$F$10:$AB$209,17,0),IF($AE117=$AE116,(IF(BQ116&gt;=1,BQ116-COUNTIFS($AE116:$AE116,$AC117,AQ116:AQ116,$AI$2),0)),0)),0)</f>
        <v>0</v>
      </c>
      <c r="BR117" s="1">
        <f>IFERROR(IF($AE117&gt;$AE116,VLOOKUP($AC117+AR$1,STOCK!$F$10:$AB$209,17,0),IF($AE117=$AE116,(IF(BR116&gt;=1,BR116-COUNTIFS($AE116:$AE116,$AC117,AR116:AR116,$AI$2),0)),0)),0)</f>
        <v>0</v>
      </c>
      <c r="BS117" s="1">
        <f>IFERROR(IF($AE117&gt;$AE116,VLOOKUP($AC117+AS$1,STOCK!$F$10:$AB$209,17,0),IF($AE117=$AE116,(IF(BS116&gt;=1,BS116-COUNTIFS($AE116:$AE116,$AC117,AS116:AS116,$AI$2),0)),0)),0)</f>
        <v>0</v>
      </c>
      <c r="BT117" s="1">
        <f>IFERROR(IF($AE117&gt;$AE116,VLOOKUP($AC117+AT$1,STOCK!$F$10:$AB$209,17,0),IF($AE117=$AE116,(IF(BT116&gt;=1,BT116-COUNTIFS($AE116:$AE116,$AC117,AT116:AT116,$AI$2),0)),0)),0)</f>
        <v>0</v>
      </c>
      <c r="BU117" s="1">
        <f>IFERROR(IF($AE117&gt;$AE116,VLOOKUP($AC117+AU$1,STOCK!$F$10:$AB$209,17,0),IF($AE117=$AE116,(IF(BU116&gt;=1,BU116-COUNTIFS($AE116:$AE116,$AC117,AU116:AU116,$AI$2),0)),0)),0)</f>
        <v>0</v>
      </c>
      <c r="BV117" s="1">
        <f>IFERROR(IF($AE117&gt;$AE116,VLOOKUP($AC117+AV$1,STOCK!$F$10:$AB$209,17,0),IF($AE117=$AE116,(IF(BV116&gt;=1,BV116-COUNTIFS($AE116:$AE116,$AC117,AV116:AV116,$AI$2),0)),0)),0)</f>
        <v>0</v>
      </c>
      <c r="BW117" s="1">
        <f>IFERROR(IF($AE117&gt;$AE116,VLOOKUP($AC117+AW$1,STOCK!$F$10:$AB$209,17,0),IF($AE117=$AE116,(IF(BW116&gt;=1,BW116-COUNTIFS($AE116:$AE116,$AC117,AW116:AW116,$AI$2),0)),0)),0)</f>
        <v>0</v>
      </c>
      <c r="BX117" s="1">
        <f>IFERROR(IF($AE117&gt;$AE116,VLOOKUP($AC117+AX$1,STOCK!$F$10:$AB$209,17,0),IF($AE117=$AE116,(IF(BX116&gt;=1,BX116-COUNTIFS($AE116:$AE116,$AC117,AX116:AX116,$AI$2),0)),0)),0)</f>
        <v>0</v>
      </c>
    </row>
    <row r="118" spans="4:76" ht="20.100000000000001" customHeight="1" x14ac:dyDescent="0.25">
      <c r="D118" s="1">
        <v>105</v>
      </c>
      <c r="E118" s="1">
        <f>IFERROR(IF($E$13&gt;=D118,SMALL(STUDENT!$O$8:$O$1507,$E$11+D118),0),0)</f>
        <v>0</v>
      </c>
      <c r="F118" s="10">
        <f t="shared" si="24"/>
        <v>0</v>
      </c>
      <c r="G118" s="10" t="str">
        <f>IFERROR(IF($F118&gt;=1,VLOOKUP($E118,STUDENT!$O$8:$Z$1507,3,0),""),"")</f>
        <v/>
      </c>
      <c r="H118" s="9" t="str">
        <f>IFERROR(IF($F118&gt;=1,VLOOKUP($E118,STUDENT!$O$8:$Z$1507,4,0),""),"")</f>
        <v/>
      </c>
      <c r="I118" s="20" t="str">
        <f t="shared" si="25"/>
        <v/>
      </c>
      <c r="J118" s="20" t="str">
        <f t="shared" si="43"/>
        <v/>
      </c>
      <c r="K118" s="20" t="str">
        <f t="shared" si="43"/>
        <v/>
      </c>
      <c r="L118" s="20" t="str">
        <f t="shared" si="43"/>
        <v/>
      </c>
      <c r="M118" s="20" t="str">
        <f t="shared" si="43"/>
        <v/>
      </c>
      <c r="N118" s="20" t="str">
        <f t="shared" si="43"/>
        <v/>
      </c>
      <c r="O118" s="20" t="str">
        <f t="shared" si="43"/>
        <v/>
      </c>
      <c r="P118" s="20" t="str">
        <f t="shared" si="43"/>
        <v/>
      </c>
      <c r="Q118" s="20" t="str">
        <f t="shared" si="43"/>
        <v/>
      </c>
      <c r="R118" s="20" t="str">
        <f t="shared" si="43"/>
        <v/>
      </c>
      <c r="S118" s="20" t="str">
        <f t="shared" si="43"/>
        <v/>
      </c>
      <c r="T118" s="20" t="str">
        <f t="shared" si="43"/>
        <v/>
      </c>
      <c r="U118" s="20" t="str">
        <f t="shared" si="43"/>
        <v/>
      </c>
      <c r="V118" s="21" t="str">
        <f>IFERROR(IF($F118&gt;=1,VLOOKUP($E118,STUDENT!$O$8:$Z$1507,12,0),""),"")</f>
        <v/>
      </c>
      <c r="W118" s="22"/>
      <c r="AC118" s="1">
        <f t="shared" si="26"/>
        <v>0</v>
      </c>
      <c r="AD118" s="1">
        <f>IFERROR(IF(LEN(AK118)&gt;=1,VLOOKUP(HLOOKUP(AK118,PROFILE!$K$5:$V$8,4,0),PROFILE!$F$1:$G$3,2,0),0),0)</f>
        <v>0</v>
      </c>
      <c r="AE118" s="1">
        <f t="shared" si="27"/>
        <v>0</v>
      </c>
      <c r="AF118" s="1">
        <v>105</v>
      </c>
      <c r="AG118" s="1">
        <f>IFERROR(IF($AG$12&gt;=AF118,SMALL(STUDENT!$O$8:$O$1507,$AG$11+AF118),0),0)</f>
        <v>0</v>
      </c>
      <c r="AH118" s="1">
        <f t="shared" si="28"/>
        <v>0</v>
      </c>
      <c r="AI118" s="1" t="str">
        <f>IFERROR(IF($AH118&gt;=1,VLOOKUP($AG118,STUDENT!$O$8:$Z$1507,3,0),""),"")</f>
        <v/>
      </c>
      <c r="AJ118" s="1" t="str">
        <f>IFERROR(IF($AH118&gt;=1,VLOOKUP($AG118,STUDENT!$O$8:$Z$1507,4,0),""),"")</f>
        <v/>
      </c>
      <c r="AK118" s="1" t="str">
        <f>IFERROR(IF($AH118&gt;=1,VLOOKUP($AG118,STUDENT!$O$8:$Z$1507,6,0),""),"")</f>
        <v/>
      </c>
      <c r="AL118" s="1" t="str">
        <f t="shared" si="29"/>
        <v/>
      </c>
      <c r="AM118" s="1" t="str">
        <f t="shared" si="30"/>
        <v/>
      </c>
      <c r="AN118" s="1" t="str">
        <f t="shared" si="31"/>
        <v/>
      </c>
      <c r="AO118" s="1" t="str">
        <f t="shared" si="32"/>
        <v/>
      </c>
      <c r="AP118" s="1" t="str">
        <f t="shared" si="33"/>
        <v/>
      </c>
      <c r="AQ118" s="1" t="str">
        <f t="shared" si="34"/>
        <v/>
      </c>
      <c r="AR118" s="1" t="str">
        <f t="shared" si="35"/>
        <v/>
      </c>
      <c r="AS118" s="1" t="str">
        <f t="shared" si="36"/>
        <v/>
      </c>
      <c r="AT118" s="1" t="str">
        <f t="shared" si="37"/>
        <v/>
      </c>
      <c r="AU118" s="1" t="str">
        <f t="shared" si="38"/>
        <v/>
      </c>
      <c r="AV118" s="1" t="str">
        <f t="shared" si="39"/>
        <v/>
      </c>
      <c r="AW118" s="1" t="str">
        <f t="shared" si="40"/>
        <v/>
      </c>
      <c r="AX118" s="1" t="str">
        <f t="shared" si="41"/>
        <v/>
      </c>
      <c r="AY118" s="1">
        <f>IFERROR(IF($AE118&gt;$AE117,VLOOKUP($AC118+AL$1,STOCK!$F$10:$AB$209,16,0),IF($AE118=$AE117,(IF(AY117&gt;=1,AY117-COUNTIFS($AE117:$AE117,$AC118,AL117:AL117,$AI$1),0)),0)),0)</f>
        <v>0</v>
      </c>
      <c r="AZ118" s="1">
        <f>IFERROR(IF($AE118&gt;$AE117,VLOOKUP($AC118+AM$1,STOCK!$F$10:$AB$209,16,0),IF($AE118=$AE117,(IF(AZ117&gt;=1,AZ117-COUNTIFS($AE117:$AE117,$AC118,AM117:AM117,$AI$1),0)),0)),0)</f>
        <v>0</v>
      </c>
      <c r="BA118" s="1">
        <f>IFERROR(IF($AE118&gt;$AE117,VLOOKUP($AC118+AN$1,STOCK!$F$10:$AB$209,16,0),IF($AE118=$AE117,(IF(BA117&gt;=1,BA117-COUNTIFS($AE117:$AE117,$AC118,AN117:AN117,$AI$1),0)),0)),0)</f>
        <v>0</v>
      </c>
      <c r="BB118" s="1">
        <f>IFERROR(IF($AE118&gt;$AE117,VLOOKUP($AC118+AO$1,STOCK!$F$10:$AB$209,16,0),IF($AE118=$AE117,(IF(BB117&gt;=1,BB117-COUNTIFS($AE117:$AE117,$AC118,AO117:AO117,$AI$1),0)),0)),0)</f>
        <v>0</v>
      </c>
      <c r="BC118" s="1">
        <f>IFERROR(IF($AE118&gt;$AE117,VLOOKUP($AC118+AP$1,STOCK!$F$10:$AB$209,16,0),IF($AE118=$AE117,(IF(BC117&gt;=1,BC117-COUNTIFS($AE117:$AE117,$AC118,AP117:AP117,$AI$1),0)),0)),0)</f>
        <v>0</v>
      </c>
      <c r="BD118" s="1">
        <f>IFERROR(IF($AE118&gt;$AE117,VLOOKUP($AC118+AQ$1,STOCK!$F$10:$AB$209,16,0),IF($AE118=$AE117,(IF(BD117&gt;=1,BD117-COUNTIFS($AE117:$AE117,$AC118,AQ117:AQ117,$AI$1),0)),0)),0)</f>
        <v>0</v>
      </c>
      <c r="BE118" s="1">
        <f>IFERROR(IF($AE118&gt;$AE117,VLOOKUP($AC118+AR$1,STOCK!$F$10:$AB$209,16,0),IF($AE118=$AE117,(IF(BE117&gt;=1,BE117-COUNTIFS($AE117:$AE117,$AC118,AR117:AR117,$AI$1),0)),0)),0)</f>
        <v>0</v>
      </c>
      <c r="BF118" s="1">
        <f>IFERROR(IF($AE118&gt;$AE117,VLOOKUP($AC118+AS$1,STOCK!$F$10:$AB$209,16,0),IF($AE118=$AE117,(IF(BF117&gt;=1,BF117-COUNTIFS($AE117:$AE117,$AC118,AS117:AS117,$AI$1),0)),0)),0)</f>
        <v>0</v>
      </c>
      <c r="BG118" s="1">
        <f>IFERROR(IF($AE118&gt;$AE117,VLOOKUP($AC118+AT$1,STOCK!$F$10:$AB$209,16,0),IF($AE118=$AE117,(IF(BG117&gt;=1,BG117-COUNTIFS($AE117:$AE117,$AC118,AT117:AT117,$AI$1),0)),0)),0)</f>
        <v>0</v>
      </c>
      <c r="BH118" s="1">
        <f>IFERROR(IF($AE118&gt;$AE117,VLOOKUP($AC118+AU$1,STOCK!$F$10:$AB$209,16,0),IF($AE118=$AE117,(IF(BH117&gt;=1,BH117-COUNTIFS($AE117:$AE117,$AC118,AU117:AU117,$AI$1),0)),0)),0)</f>
        <v>0</v>
      </c>
      <c r="BI118" s="1">
        <f>IFERROR(IF($AE118&gt;$AE117,VLOOKUP($AC118+AV$1,STOCK!$F$10:$AB$209,16,0),IF($AE118=$AE117,(IF(BI117&gt;=1,BI117-COUNTIFS($AE117:$AE117,$AC118,AV117:AV117,$AI$1),0)),0)),0)</f>
        <v>0</v>
      </c>
      <c r="BJ118" s="1">
        <f>IFERROR(IF($AE118&gt;$AE117,VLOOKUP($AC118+AW$1,STOCK!$F$10:$AB$209,16,0),IF($AE118=$AE117,(IF(BJ117&gt;=1,BJ117-COUNTIFS($AE117:$AE117,$AC118,AW117:AW117,$AI$1),0)),0)),0)</f>
        <v>0</v>
      </c>
      <c r="BK118" s="1">
        <f>IFERROR(IF($AE118&gt;$AE117,VLOOKUP($AC118+AX$1,STOCK!$F$10:$AB$209,16,0),IF($AE118=$AE117,(IF(BK117&gt;=1,BK117-COUNTIFS($AE117:$AE117,$AC118,AX117:AX117,$AI$1),0)),0)),0)</f>
        <v>0</v>
      </c>
      <c r="BL118" s="1">
        <f>IFERROR(IF($AE118&gt;$AE117,VLOOKUP($AC118+AL$1,STOCK!$F$10:$AB$209,17,0),IF($AE118=$AE117,(IF(BL117&gt;=1,BL117-COUNTIFS($AE117:$AE117,$AC118,AL117:AL117,$AI$2),0)),0)),0)</f>
        <v>0</v>
      </c>
      <c r="BM118" s="1">
        <f>IFERROR(IF($AE118&gt;$AE117,VLOOKUP($AC118+AM$1,STOCK!$F$10:$AB$209,17,0),IF($AE118=$AE117,(IF(BM117&gt;=1,BM117-COUNTIFS($AE117:$AE117,$AC118,AM117:AM117,$AI$2),0)),0)),0)</f>
        <v>0</v>
      </c>
      <c r="BN118" s="1">
        <f>IFERROR(IF($AE118&gt;$AE117,VLOOKUP($AC118+AN$1,STOCK!$F$10:$AB$209,17,0),IF($AE118=$AE117,(IF(BN117&gt;=1,BN117-COUNTIFS($AE117:$AE117,$AC118,AN117:AN117,$AI$2),0)),0)),0)</f>
        <v>0</v>
      </c>
      <c r="BO118" s="1">
        <f>IFERROR(IF($AE118&gt;$AE117,VLOOKUP($AC118+AO$1,STOCK!$F$10:$AB$209,17,0),IF($AE118=$AE117,(IF(BO117&gt;=1,BO117-COUNTIFS($AE117:$AE117,$AC118,AO117:AO117,$AI$2),0)),0)),0)</f>
        <v>0</v>
      </c>
      <c r="BP118" s="1">
        <f>IFERROR(IF($AE118&gt;$AE117,VLOOKUP($AC118+AP$1,STOCK!$F$10:$AB$209,17,0),IF($AE118=$AE117,(IF(BP117&gt;=1,BP117-COUNTIFS($AE117:$AE117,$AC118,AP117:AP117,$AI$2),0)),0)),0)</f>
        <v>0</v>
      </c>
      <c r="BQ118" s="1">
        <f>IFERROR(IF($AE118&gt;$AE117,VLOOKUP($AC118+AQ$1,STOCK!$F$10:$AB$209,17,0),IF($AE118=$AE117,(IF(BQ117&gt;=1,BQ117-COUNTIFS($AE117:$AE117,$AC118,AQ117:AQ117,$AI$2),0)),0)),0)</f>
        <v>0</v>
      </c>
      <c r="BR118" s="1">
        <f>IFERROR(IF($AE118&gt;$AE117,VLOOKUP($AC118+AR$1,STOCK!$F$10:$AB$209,17,0),IF($AE118=$AE117,(IF(BR117&gt;=1,BR117-COUNTIFS($AE117:$AE117,$AC118,AR117:AR117,$AI$2),0)),0)),0)</f>
        <v>0</v>
      </c>
      <c r="BS118" s="1">
        <f>IFERROR(IF($AE118&gt;$AE117,VLOOKUP($AC118+AS$1,STOCK!$F$10:$AB$209,17,0),IF($AE118=$AE117,(IF(BS117&gt;=1,BS117-COUNTIFS($AE117:$AE117,$AC118,AS117:AS117,$AI$2),0)),0)),0)</f>
        <v>0</v>
      </c>
      <c r="BT118" s="1">
        <f>IFERROR(IF($AE118&gt;$AE117,VLOOKUP($AC118+AT$1,STOCK!$F$10:$AB$209,17,0),IF($AE118=$AE117,(IF(BT117&gt;=1,BT117-COUNTIFS($AE117:$AE117,$AC118,AT117:AT117,$AI$2),0)),0)),0)</f>
        <v>0</v>
      </c>
      <c r="BU118" s="1">
        <f>IFERROR(IF($AE118&gt;$AE117,VLOOKUP($AC118+AU$1,STOCK!$F$10:$AB$209,17,0),IF($AE118=$AE117,(IF(BU117&gt;=1,BU117-COUNTIFS($AE117:$AE117,$AC118,AU117:AU117,$AI$2),0)),0)),0)</f>
        <v>0</v>
      </c>
      <c r="BV118" s="1">
        <f>IFERROR(IF($AE118&gt;$AE117,VLOOKUP($AC118+AV$1,STOCK!$F$10:$AB$209,17,0),IF($AE118=$AE117,(IF(BV117&gt;=1,BV117-COUNTIFS($AE117:$AE117,$AC118,AV117:AV117,$AI$2),0)),0)),0)</f>
        <v>0</v>
      </c>
      <c r="BW118" s="1">
        <f>IFERROR(IF($AE118&gt;$AE117,VLOOKUP($AC118+AW$1,STOCK!$F$10:$AB$209,17,0),IF($AE118=$AE117,(IF(BW117&gt;=1,BW117-COUNTIFS($AE117:$AE117,$AC118,AW117:AW117,$AI$2),0)),0)),0)</f>
        <v>0</v>
      </c>
      <c r="BX118" s="1">
        <f>IFERROR(IF($AE118&gt;$AE117,VLOOKUP($AC118+AX$1,STOCK!$F$10:$AB$209,17,0),IF($AE118=$AE117,(IF(BX117&gt;=1,BX117-COUNTIFS($AE117:$AE117,$AC118,AX117:AX117,$AI$2),0)),0)),0)</f>
        <v>0</v>
      </c>
    </row>
    <row r="119" spans="4:76" ht="20.100000000000001" customHeight="1" x14ac:dyDescent="0.25">
      <c r="D119" s="1">
        <v>106</v>
      </c>
      <c r="E119" s="1">
        <f>IFERROR(IF($E$13&gt;=D119,SMALL(STUDENT!$O$8:$O$1507,$E$11+D119),0),0)</f>
        <v>0</v>
      </c>
      <c r="F119" s="10">
        <f t="shared" si="24"/>
        <v>0</v>
      </c>
      <c r="G119" s="10" t="str">
        <f>IFERROR(IF($F119&gt;=1,VLOOKUP($E119,STUDENT!$O$8:$Z$1507,3,0),""),"")</f>
        <v/>
      </c>
      <c r="H119" s="9" t="str">
        <f>IFERROR(IF($F119&gt;=1,VLOOKUP($E119,STUDENT!$O$8:$Z$1507,4,0),""),"")</f>
        <v/>
      </c>
      <c r="I119" s="20" t="str">
        <f t="shared" si="25"/>
        <v/>
      </c>
      <c r="J119" s="20" t="str">
        <f t="shared" si="43"/>
        <v/>
      </c>
      <c r="K119" s="20" t="str">
        <f t="shared" si="43"/>
        <v/>
      </c>
      <c r="L119" s="20" t="str">
        <f t="shared" si="43"/>
        <v/>
      </c>
      <c r="M119" s="20" t="str">
        <f t="shared" si="43"/>
        <v/>
      </c>
      <c r="N119" s="20" t="str">
        <f t="shared" si="43"/>
        <v/>
      </c>
      <c r="O119" s="20" t="str">
        <f t="shared" si="43"/>
        <v/>
      </c>
      <c r="P119" s="20" t="str">
        <f t="shared" si="43"/>
        <v/>
      </c>
      <c r="Q119" s="20" t="str">
        <f t="shared" si="43"/>
        <v/>
      </c>
      <c r="R119" s="20" t="str">
        <f t="shared" si="43"/>
        <v/>
      </c>
      <c r="S119" s="20" t="str">
        <f t="shared" si="43"/>
        <v/>
      </c>
      <c r="T119" s="20" t="str">
        <f t="shared" si="43"/>
        <v/>
      </c>
      <c r="U119" s="20" t="str">
        <f t="shared" si="43"/>
        <v/>
      </c>
      <c r="V119" s="21" t="str">
        <f>IFERROR(IF($F119&gt;=1,VLOOKUP($E119,STUDENT!$O$8:$Z$1507,12,0),""),"")</f>
        <v/>
      </c>
      <c r="W119" s="22"/>
      <c r="AC119" s="1">
        <f t="shared" si="26"/>
        <v>0</v>
      </c>
      <c r="AD119" s="1">
        <f>IFERROR(IF(LEN(AK119)&gt;=1,VLOOKUP(HLOOKUP(AK119,PROFILE!$K$5:$V$8,4,0),PROFILE!$F$1:$G$3,2,0),0),0)</f>
        <v>0</v>
      </c>
      <c r="AE119" s="1">
        <f t="shared" si="27"/>
        <v>0</v>
      </c>
      <c r="AF119" s="1">
        <v>106</v>
      </c>
      <c r="AG119" s="1">
        <f>IFERROR(IF($AG$12&gt;=AF119,SMALL(STUDENT!$O$8:$O$1507,$AG$11+AF119),0),0)</f>
        <v>0</v>
      </c>
      <c r="AH119" s="1">
        <f t="shared" si="28"/>
        <v>0</v>
      </c>
      <c r="AI119" s="1" t="str">
        <f>IFERROR(IF($AH119&gt;=1,VLOOKUP($AG119,STUDENT!$O$8:$Z$1507,3,0),""),"")</f>
        <v/>
      </c>
      <c r="AJ119" s="1" t="str">
        <f>IFERROR(IF($AH119&gt;=1,VLOOKUP($AG119,STUDENT!$O$8:$Z$1507,4,0),""),"")</f>
        <v/>
      </c>
      <c r="AK119" s="1" t="str">
        <f>IFERROR(IF($AH119&gt;=1,VLOOKUP($AG119,STUDENT!$O$8:$Z$1507,6,0),""),"")</f>
        <v/>
      </c>
      <c r="AL119" s="1" t="str">
        <f t="shared" si="29"/>
        <v/>
      </c>
      <c r="AM119" s="1" t="str">
        <f t="shared" si="30"/>
        <v/>
      </c>
      <c r="AN119" s="1" t="str">
        <f t="shared" si="31"/>
        <v/>
      </c>
      <c r="AO119" s="1" t="str">
        <f t="shared" si="32"/>
        <v/>
      </c>
      <c r="AP119" s="1" t="str">
        <f t="shared" si="33"/>
        <v/>
      </c>
      <c r="AQ119" s="1" t="str">
        <f t="shared" si="34"/>
        <v/>
      </c>
      <c r="AR119" s="1" t="str">
        <f t="shared" si="35"/>
        <v/>
      </c>
      <c r="AS119" s="1" t="str">
        <f t="shared" si="36"/>
        <v/>
      </c>
      <c r="AT119" s="1" t="str">
        <f t="shared" si="37"/>
        <v/>
      </c>
      <c r="AU119" s="1" t="str">
        <f t="shared" si="38"/>
        <v/>
      </c>
      <c r="AV119" s="1" t="str">
        <f t="shared" si="39"/>
        <v/>
      </c>
      <c r="AW119" s="1" t="str">
        <f t="shared" si="40"/>
        <v/>
      </c>
      <c r="AX119" s="1" t="str">
        <f t="shared" si="41"/>
        <v/>
      </c>
      <c r="AY119" s="1">
        <f>IFERROR(IF($AE119&gt;$AE118,VLOOKUP($AC119+AL$1,STOCK!$F$10:$AB$209,16,0),IF($AE119=$AE118,(IF(AY118&gt;=1,AY118-COUNTIFS($AE118:$AE118,$AC119,AL118:AL118,$AI$1),0)),0)),0)</f>
        <v>0</v>
      </c>
      <c r="AZ119" s="1">
        <f>IFERROR(IF($AE119&gt;$AE118,VLOOKUP($AC119+AM$1,STOCK!$F$10:$AB$209,16,0),IF($AE119=$AE118,(IF(AZ118&gt;=1,AZ118-COUNTIFS($AE118:$AE118,$AC119,AM118:AM118,$AI$1),0)),0)),0)</f>
        <v>0</v>
      </c>
      <c r="BA119" s="1">
        <f>IFERROR(IF($AE119&gt;$AE118,VLOOKUP($AC119+AN$1,STOCK!$F$10:$AB$209,16,0),IF($AE119=$AE118,(IF(BA118&gt;=1,BA118-COUNTIFS($AE118:$AE118,$AC119,AN118:AN118,$AI$1),0)),0)),0)</f>
        <v>0</v>
      </c>
      <c r="BB119" s="1">
        <f>IFERROR(IF($AE119&gt;$AE118,VLOOKUP($AC119+AO$1,STOCK!$F$10:$AB$209,16,0),IF($AE119=$AE118,(IF(BB118&gt;=1,BB118-COUNTIFS($AE118:$AE118,$AC119,AO118:AO118,$AI$1),0)),0)),0)</f>
        <v>0</v>
      </c>
      <c r="BC119" s="1">
        <f>IFERROR(IF($AE119&gt;$AE118,VLOOKUP($AC119+AP$1,STOCK!$F$10:$AB$209,16,0),IF($AE119=$AE118,(IF(BC118&gt;=1,BC118-COUNTIFS($AE118:$AE118,$AC119,AP118:AP118,$AI$1),0)),0)),0)</f>
        <v>0</v>
      </c>
      <c r="BD119" s="1">
        <f>IFERROR(IF($AE119&gt;$AE118,VLOOKUP($AC119+AQ$1,STOCK!$F$10:$AB$209,16,0),IF($AE119=$AE118,(IF(BD118&gt;=1,BD118-COUNTIFS($AE118:$AE118,$AC119,AQ118:AQ118,$AI$1),0)),0)),0)</f>
        <v>0</v>
      </c>
      <c r="BE119" s="1">
        <f>IFERROR(IF($AE119&gt;$AE118,VLOOKUP($AC119+AR$1,STOCK!$F$10:$AB$209,16,0),IF($AE119=$AE118,(IF(BE118&gt;=1,BE118-COUNTIFS($AE118:$AE118,$AC119,AR118:AR118,$AI$1),0)),0)),0)</f>
        <v>0</v>
      </c>
      <c r="BF119" s="1">
        <f>IFERROR(IF($AE119&gt;$AE118,VLOOKUP($AC119+AS$1,STOCK!$F$10:$AB$209,16,0),IF($AE119=$AE118,(IF(BF118&gt;=1,BF118-COUNTIFS($AE118:$AE118,$AC119,AS118:AS118,$AI$1),0)),0)),0)</f>
        <v>0</v>
      </c>
      <c r="BG119" s="1">
        <f>IFERROR(IF($AE119&gt;$AE118,VLOOKUP($AC119+AT$1,STOCK!$F$10:$AB$209,16,0),IF($AE119=$AE118,(IF(BG118&gt;=1,BG118-COUNTIFS($AE118:$AE118,$AC119,AT118:AT118,$AI$1),0)),0)),0)</f>
        <v>0</v>
      </c>
      <c r="BH119" s="1">
        <f>IFERROR(IF($AE119&gt;$AE118,VLOOKUP($AC119+AU$1,STOCK!$F$10:$AB$209,16,0),IF($AE119=$AE118,(IF(BH118&gt;=1,BH118-COUNTIFS($AE118:$AE118,$AC119,AU118:AU118,$AI$1),0)),0)),0)</f>
        <v>0</v>
      </c>
      <c r="BI119" s="1">
        <f>IFERROR(IF($AE119&gt;$AE118,VLOOKUP($AC119+AV$1,STOCK!$F$10:$AB$209,16,0),IF($AE119=$AE118,(IF(BI118&gt;=1,BI118-COUNTIFS($AE118:$AE118,$AC119,AV118:AV118,$AI$1),0)),0)),0)</f>
        <v>0</v>
      </c>
      <c r="BJ119" s="1">
        <f>IFERROR(IF($AE119&gt;$AE118,VLOOKUP($AC119+AW$1,STOCK!$F$10:$AB$209,16,0),IF($AE119=$AE118,(IF(BJ118&gt;=1,BJ118-COUNTIFS($AE118:$AE118,$AC119,AW118:AW118,$AI$1),0)),0)),0)</f>
        <v>0</v>
      </c>
      <c r="BK119" s="1">
        <f>IFERROR(IF($AE119&gt;$AE118,VLOOKUP($AC119+AX$1,STOCK!$F$10:$AB$209,16,0),IF($AE119=$AE118,(IF(BK118&gt;=1,BK118-COUNTIFS($AE118:$AE118,$AC119,AX118:AX118,$AI$1),0)),0)),0)</f>
        <v>0</v>
      </c>
      <c r="BL119" s="1">
        <f>IFERROR(IF($AE119&gt;$AE118,VLOOKUP($AC119+AL$1,STOCK!$F$10:$AB$209,17,0),IF($AE119=$AE118,(IF(BL118&gt;=1,BL118-COUNTIFS($AE118:$AE118,$AC119,AL118:AL118,$AI$2),0)),0)),0)</f>
        <v>0</v>
      </c>
      <c r="BM119" s="1">
        <f>IFERROR(IF($AE119&gt;$AE118,VLOOKUP($AC119+AM$1,STOCK!$F$10:$AB$209,17,0),IF($AE119=$AE118,(IF(BM118&gt;=1,BM118-COUNTIFS($AE118:$AE118,$AC119,AM118:AM118,$AI$2),0)),0)),0)</f>
        <v>0</v>
      </c>
      <c r="BN119" s="1">
        <f>IFERROR(IF($AE119&gt;$AE118,VLOOKUP($AC119+AN$1,STOCK!$F$10:$AB$209,17,0),IF($AE119=$AE118,(IF(BN118&gt;=1,BN118-COUNTIFS($AE118:$AE118,$AC119,AN118:AN118,$AI$2),0)),0)),0)</f>
        <v>0</v>
      </c>
      <c r="BO119" s="1">
        <f>IFERROR(IF($AE119&gt;$AE118,VLOOKUP($AC119+AO$1,STOCK!$F$10:$AB$209,17,0),IF($AE119=$AE118,(IF(BO118&gt;=1,BO118-COUNTIFS($AE118:$AE118,$AC119,AO118:AO118,$AI$2),0)),0)),0)</f>
        <v>0</v>
      </c>
      <c r="BP119" s="1">
        <f>IFERROR(IF($AE119&gt;$AE118,VLOOKUP($AC119+AP$1,STOCK!$F$10:$AB$209,17,0),IF($AE119=$AE118,(IF(BP118&gt;=1,BP118-COUNTIFS($AE118:$AE118,$AC119,AP118:AP118,$AI$2),0)),0)),0)</f>
        <v>0</v>
      </c>
      <c r="BQ119" s="1">
        <f>IFERROR(IF($AE119&gt;$AE118,VLOOKUP($AC119+AQ$1,STOCK!$F$10:$AB$209,17,0),IF($AE119=$AE118,(IF(BQ118&gt;=1,BQ118-COUNTIFS($AE118:$AE118,$AC119,AQ118:AQ118,$AI$2),0)),0)),0)</f>
        <v>0</v>
      </c>
      <c r="BR119" s="1">
        <f>IFERROR(IF($AE119&gt;$AE118,VLOOKUP($AC119+AR$1,STOCK!$F$10:$AB$209,17,0),IF($AE119=$AE118,(IF(BR118&gt;=1,BR118-COUNTIFS($AE118:$AE118,$AC119,AR118:AR118,$AI$2),0)),0)),0)</f>
        <v>0</v>
      </c>
      <c r="BS119" s="1">
        <f>IFERROR(IF($AE119&gt;$AE118,VLOOKUP($AC119+AS$1,STOCK!$F$10:$AB$209,17,0),IF($AE119=$AE118,(IF(BS118&gt;=1,BS118-COUNTIFS($AE118:$AE118,$AC119,AS118:AS118,$AI$2),0)),0)),0)</f>
        <v>0</v>
      </c>
      <c r="BT119" s="1">
        <f>IFERROR(IF($AE119&gt;$AE118,VLOOKUP($AC119+AT$1,STOCK!$F$10:$AB$209,17,0),IF($AE119=$AE118,(IF(BT118&gt;=1,BT118-COUNTIFS($AE118:$AE118,$AC119,AT118:AT118,$AI$2),0)),0)),0)</f>
        <v>0</v>
      </c>
      <c r="BU119" s="1">
        <f>IFERROR(IF($AE119&gt;$AE118,VLOOKUP($AC119+AU$1,STOCK!$F$10:$AB$209,17,0),IF($AE119=$AE118,(IF(BU118&gt;=1,BU118-COUNTIFS($AE118:$AE118,$AC119,AU118:AU118,$AI$2),0)),0)),0)</f>
        <v>0</v>
      </c>
      <c r="BV119" s="1">
        <f>IFERROR(IF($AE119&gt;$AE118,VLOOKUP($AC119+AV$1,STOCK!$F$10:$AB$209,17,0),IF($AE119=$AE118,(IF(BV118&gt;=1,BV118-COUNTIFS($AE118:$AE118,$AC119,AV118:AV118,$AI$2),0)),0)),0)</f>
        <v>0</v>
      </c>
      <c r="BW119" s="1">
        <f>IFERROR(IF($AE119&gt;$AE118,VLOOKUP($AC119+AW$1,STOCK!$F$10:$AB$209,17,0),IF($AE119=$AE118,(IF(BW118&gt;=1,BW118-COUNTIFS($AE118:$AE118,$AC119,AW118:AW118,$AI$2),0)),0)),0)</f>
        <v>0</v>
      </c>
      <c r="BX119" s="1">
        <f>IFERROR(IF($AE119&gt;$AE118,VLOOKUP($AC119+AX$1,STOCK!$F$10:$AB$209,17,0),IF($AE119=$AE118,(IF(BX118&gt;=1,BX118-COUNTIFS($AE118:$AE118,$AC119,AX118:AX118,$AI$2),0)),0)),0)</f>
        <v>0</v>
      </c>
    </row>
    <row r="120" spans="4:76" ht="20.100000000000001" customHeight="1" x14ac:dyDescent="0.25">
      <c r="D120" s="1">
        <v>107</v>
      </c>
      <c r="E120" s="1">
        <f>IFERROR(IF($E$13&gt;=D120,SMALL(STUDENT!$O$8:$O$1507,$E$11+D120),0),0)</f>
        <v>0</v>
      </c>
      <c r="F120" s="10">
        <f t="shared" si="24"/>
        <v>0</v>
      </c>
      <c r="G120" s="10" t="str">
        <f>IFERROR(IF($F120&gt;=1,VLOOKUP($E120,STUDENT!$O$8:$Z$1507,3,0),""),"")</f>
        <v/>
      </c>
      <c r="H120" s="9" t="str">
        <f>IFERROR(IF($F120&gt;=1,VLOOKUP($E120,STUDENT!$O$8:$Z$1507,4,0),""),"")</f>
        <v/>
      </c>
      <c r="I120" s="20" t="str">
        <f t="shared" si="25"/>
        <v/>
      </c>
      <c r="J120" s="20" t="str">
        <f t="shared" si="43"/>
        <v/>
      </c>
      <c r="K120" s="20" t="str">
        <f t="shared" si="43"/>
        <v/>
      </c>
      <c r="L120" s="20" t="str">
        <f t="shared" si="43"/>
        <v/>
      </c>
      <c r="M120" s="20" t="str">
        <f t="shared" si="43"/>
        <v/>
      </c>
      <c r="N120" s="20" t="str">
        <f t="shared" si="43"/>
        <v/>
      </c>
      <c r="O120" s="20" t="str">
        <f t="shared" si="43"/>
        <v/>
      </c>
      <c r="P120" s="20" t="str">
        <f t="shared" si="43"/>
        <v/>
      </c>
      <c r="Q120" s="20" t="str">
        <f t="shared" si="43"/>
        <v/>
      </c>
      <c r="R120" s="20" t="str">
        <f t="shared" si="43"/>
        <v/>
      </c>
      <c r="S120" s="20" t="str">
        <f t="shared" si="43"/>
        <v/>
      </c>
      <c r="T120" s="20" t="str">
        <f t="shared" si="43"/>
        <v/>
      </c>
      <c r="U120" s="20" t="str">
        <f t="shared" si="43"/>
        <v/>
      </c>
      <c r="V120" s="21" t="str">
        <f>IFERROR(IF($F120&gt;=1,VLOOKUP($E120,STUDENT!$O$8:$Z$1507,12,0),""),"")</f>
        <v/>
      </c>
      <c r="W120" s="22"/>
      <c r="AC120" s="1">
        <f t="shared" si="26"/>
        <v>0</v>
      </c>
      <c r="AD120" s="1">
        <f>IFERROR(IF(LEN(AK120)&gt;=1,VLOOKUP(HLOOKUP(AK120,PROFILE!$K$5:$V$8,4,0),PROFILE!$F$1:$G$3,2,0),0),0)</f>
        <v>0</v>
      </c>
      <c r="AE120" s="1">
        <f t="shared" si="27"/>
        <v>0</v>
      </c>
      <c r="AF120" s="1">
        <v>107</v>
      </c>
      <c r="AG120" s="1">
        <f>IFERROR(IF($AG$12&gt;=AF120,SMALL(STUDENT!$O$8:$O$1507,$AG$11+AF120),0),0)</f>
        <v>0</v>
      </c>
      <c r="AH120" s="1">
        <f t="shared" si="28"/>
        <v>0</v>
      </c>
      <c r="AI120" s="1" t="str">
        <f>IFERROR(IF($AH120&gt;=1,VLOOKUP($AG120,STUDENT!$O$8:$Z$1507,3,0),""),"")</f>
        <v/>
      </c>
      <c r="AJ120" s="1" t="str">
        <f>IFERROR(IF($AH120&gt;=1,VLOOKUP($AG120,STUDENT!$O$8:$Z$1507,4,0),""),"")</f>
        <v/>
      </c>
      <c r="AK120" s="1" t="str">
        <f>IFERROR(IF($AH120&gt;=1,VLOOKUP($AG120,STUDENT!$O$8:$Z$1507,6,0),""),"")</f>
        <v/>
      </c>
      <c r="AL120" s="1" t="str">
        <f t="shared" si="29"/>
        <v/>
      </c>
      <c r="AM120" s="1" t="str">
        <f t="shared" si="30"/>
        <v/>
      </c>
      <c r="AN120" s="1" t="str">
        <f t="shared" si="31"/>
        <v/>
      </c>
      <c r="AO120" s="1" t="str">
        <f t="shared" si="32"/>
        <v/>
      </c>
      <c r="AP120" s="1" t="str">
        <f t="shared" si="33"/>
        <v/>
      </c>
      <c r="AQ120" s="1" t="str">
        <f t="shared" si="34"/>
        <v/>
      </c>
      <c r="AR120" s="1" t="str">
        <f t="shared" si="35"/>
        <v/>
      </c>
      <c r="AS120" s="1" t="str">
        <f t="shared" si="36"/>
        <v/>
      </c>
      <c r="AT120" s="1" t="str">
        <f t="shared" si="37"/>
        <v/>
      </c>
      <c r="AU120" s="1" t="str">
        <f t="shared" si="38"/>
        <v/>
      </c>
      <c r="AV120" s="1" t="str">
        <f t="shared" si="39"/>
        <v/>
      </c>
      <c r="AW120" s="1" t="str">
        <f t="shared" si="40"/>
        <v/>
      </c>
      <c r="AX120" s="1" t="str">
        <f t="shared" si="41"/>
        <v/>
      </c>
      <c r="AY120" s="1">
        <f>IFERROR(IF($AE120&gt;$AE119,VLOOKUP($AC120+AL$1,STOCK!$F$10:$AB$209,16,0),IF($AE120=$AE119,(IF(AY119&gt;=1,AY119-COUNTIFS($AE119:$AE119,$AC120,AL119:AL119,$AI$1),0)),0)),0)</f>
        <v>0</v>
      </c>
      <c r="AZ120" s="1">
        <f>IFERROR(IF($AE120&gt;$AE119,VLOOKUP($AC120+AM$1,STOCK!$F$10:$AB$209,16,0),IF($AE120=$AE119,(IF(AZ119&gt;=1,AZ119-COUNTIFS($AE119:$AE119,$AC120,AM119:AM119,$AI$1),0)),0)),0)</f>
        <v>0</v>
      </c>
      <c r="BA120" s="1">
        <f>IFERROR(IF($AE120&gt;$AE119,VLOOKUP($AC120+AN$1,STOCK!$F$10:$AB$209,16,0),IF($AE120=$AE119,(IF(BA119&gt;=1,BA119-COUNTIFS($AE119:$AE119,$AC120,AN119:AN119,$AI$1),0)),0)),0)</f>
        <v>0</v>
      </c>
      <c r="BB120" s="1">
        <f>IFERROR(IF($AE120&gt;$AE119,VLOOKUP($AC120+AO$1,STOCK!$F$10:$AB$209,16,0),IF($AE120=$AE119,(IF(BB119&gt;=1,BB119-COUNTIFS($AE119:$AE119,$AC120,AO119:AO119,$AI$1),0)),0)),0)</f>
        <v>0</v>
      </c>
      <c r="BC120" s="1">
        <f>IFERROR(IF($AE120&gt;$AE119,VLOOKUP($AC120+AP$1,STOCK!$F$10:$AB$209,16,0),IF($AE120=$AE119,(IF(BC119&gt;=1,BC119-COUNTIFS($AE119:$AE119,$AC120,AP119:AP119,$AI$1),0)),0)),0)</f>
        <v>0</v>
      </c>
      <c r="BD120" s="1">
        <f>IFERROR(IF($AE120&gt;$AE119,VLOOKUP($AC120+AQ$1,STOCK!$F$10:$AB$209,16,0),IF($AE120=$AE119,(IF(BD119&gt;=1,BD119-COUNTIFS($AE119:$AE119,$AC120,AQ119:AQ119,$AI$1),0)),0)),0)</f>
        <v>0</v>
      </c>
      <c r="BE120" s="1">
        <f>IFERROR(IF($AE120&gt;$AE119,VLOOKUP($AC120+AR$1,STOCK!$F$10:$AB$209,16,0),IF($AE120=$AE119,(IF(BE119&gt;=1,BE119-COUNTIFS($AE119:$AE119,$AC120,AR119:AR119,$AI$1),0)),0)),0)</f>
        <v>0</v>
      </c>
      <c r="BF120" s="1">
        <f>IFERROR(IF($AE120&gt;$AE119,VLOOKUP($AC120+AS$1,STOCK!$F$10:$AB$209,16,0),IF($AE120=$AE119,(IF(BF119&gt;=1,BF119-COUNTIFS($AE119:$AE119,$AC120,AS119:AS119,$AI$1),0)),0)),0)</f>
        <v>0</v>
      </c>
      <c r="BG120" s="1">
        <f>IFERROR(IF($AE120&gt;$AE119,VLOOKUP($AC120+AT$1,STOCK!$F$10:$AB$209,16,0),IF($AE120=$AE119,(IF(BG119&gt;=1,BG119-COUNTIFS($AE119:$AE119,$AC120,AT119:AT119,$AI$1),0)),0)),0)</f>
        <v>0</v>
      </c>
      <c r="BH120" s="1">
        <f>IFERROR(IF($AE120&gt;$AE119,VLOOKUP($AC120+AU$1,STOCK!$F$10:$AB$209,16,0),IF($AE120=$AE119,(IF(BH119&gt;=1,BH119-COUNTIFS($AE119:$AE119,$AC120,AU119:AU119,$AI$1),0)),0)),0)</f>
        <v>0</v>
      </c>
      <c r="BI120" s="1">
        <f>IFERROR(IF($AE120&gt;$AE119,VLOOKUP($AC120+AV$1,STOCK!$F$10:$AB$209,16,0),IF($AE120=$AE119,(IF(BI119&gt;=1,BI119-COUNTIFS($AE119:$AE119,$AC120,AV119:AV119,$AI$1),0)),0)),0)</f>
        <v>0</v>
      </c>
      <c r="BJ120" s="1">
        <f>IFERROR(IF($AE120&gt;$AE119,VLOOKUP($AC120+AW$1,STOCK!$F$10:$AB$209,16,0),IF($AE120=$AE119,(IF(BJ119&gt;=1,BJ119-COUNTIFS($AE119:$AE119,$AC120,AW119:AW119,$AI$1),0)),0)),0)</f>
        <v>0</v>
      </c>
      <c r="BK120" s="1">
        <f>IFERROR(IF($AE120&gt;$AE119,VLOOKUP($AC120+AX$1,STOCK!$F$10:$AB$209,16,0),IF($AE120=$AE119,(IF(BK119&gt;=1,BK119-COUNTIFS($AE119:$AE119,$AC120,AX119:AX119,$AI$1),0)),0)),0)</f>
        <v>0</v>
      </c>
      <c r="BL120" s="1">
        <f>IFERROR(IF($AE120&gt;$AE119,VLOOKUP($AC120+AL$1,STOCK!$F$10:$AB$209,17,0),IF($AE120=$AE119,(IF(BL119&gt;=1,BL119-COUNTIFS($AE119:$AE119,$AC120,AL119:AL119,$AI$2),0)),0)),0)</f>
        <v>0</v>
      </c>
      <c r="BM120" s="1">
        <f>IFERROR(IF($AE120&gt;$AE119,VLOOKUP($AC120+AM$1,STOCK!$F$10:$AB$209,17,0),IF($AE120=$AE119,(IF(BM119&gt;=1,BM119-COUNTIFS($AE119:$AE119,$AC120,AM119:AM119,$AI$2),0)),0)),0)</f>
        <v>0</v>
      </c>
      <c r="BN120" s="1">
        <f>IFERROR(IF($AE120&gt;$AE119,VLOOKUP($AC120+AN$1,STOCK!$F$10:$AB$209,17,0),IF($AE120=$AE119,(IF(BN119&gt;=1,BN119-COUNTIFS($AE119:$AE119,$AC120,AN119:AN119,$AI$2),0)),0)),0)</f>
        <v>0</v>
      </c>
      <c r="BO120" s="1">
        <f>IFERROR(IF($AE120&gt;$AE119,VLOOKUP($AC120+AO$1,STOCK!$F$10:$AB$209,17,0),IF($AE120=$AE119,(IF(BO119&gt;=1,BO119-COUNTIFS($AE119:$AE119,$AC120,AO119:AO119,$AI$2),0)),0)),0)</f>
        <v>0</v>
      </c>
      <c r="BP120" s="1">
        <f>IFERROR(IF($AE120&gt;$AE119,VLOOKUP($AC120+AP$1,STOCK!$F$10:$AB$209,17,0),IF($AE120=$AE119,(IF(BP119&gt;=1,BP119-COUNTIFS($AE119:$AE119,$AC120,AP119:AP119,$AI$2),0)),0)),0)</f>
        <v>0</v>
      </c>
      <c r="BQ120" s="1">
        <f>IFERROR(IF($AE120&gt;$AE119,VLOOKUP($AC120+AQ$1,STOCK!$F$10:$AB$209,17,0),IF($AE120=$AE119,(IF(BQ119&gt;=1,BQ119-COUNTIFS($AE119:$AE119,$AC120,AQ119:AQ119,$AI$2),0)),0)),0)</f>
        <v>0</v>
      </c>
      <c r="BR120" s="1">
        <f>IFERROR(IF($AE120&gt;$AE119,VLOOKUP($AC120+AR$1,STOCK!$F$10:$AB$209,17,0),IF($AE120=$AE119,(IF(BR119&gt;=1,BR119-COUNTIFS($AE119:$AE119,$AC120,AR119:AR119,$AI$2),0)),0)),0)</f>
        <v>0</v>
      </c>
      <c r="BS120" s="1">
        <f>IFERROR(IF($AE120&gt;$AE119,VLOOKUP($AC120+AS$1,STOCK!$F$10:$AB$209,17,0),IF($AE120=$AE119,(IF(BS119&gt;=1,BS119-COUNTIFS($AE119:$AE119,$AC120,AS119:AS119,$AI$2),0)),0)),0)</f>
        <v>0</v>
      </c>
      <c r="BT120" s="1">
        <f>IFERROR(IF($AE120&gt;$AE119,VLOOKUP($AC120+AT$1,STOCK!$F$10:$AB$209,17,0),IF($AE120=$AE119,(IF(BT119&gt;=1,BT119-COUNTIFS($AE119:$AE119,$AC120,AT119:AT119,$AI$2),0)),0)),0)</f>
        <v>0</v>
      </c>
      <c r="BU120" s="1">
        <f>IFERROR(IF($AE120&gt;$AE119,VLOOKUP($AC120+AU$1,STOCK!$F$10:$AB$209,17,0),IF($AE120=$AE119,(IF(BU119&gt;=1,BU119-COUNTIFS($AE119:$AE119,$AC120,AU119:AU119,$AI$2),0)),0)),0)</f>
        <v>0</v>
      </c>
      <c r="BV120" s="1">
        <f>IFERROR(IF($AE120&gt;$AE119,VLOOKUP($AC120+AV$1,STOCK!$F$10:$AB$209,17,0),IF($AE120=$AE119,(IF(BV119&gt;=1,BV119-COUNTIFS($AE119:$AE119,$AC120,AV119:AV119,$AI$2),0)),0)),0)</f>
        <v>0</v>
      </c>
      <c r="BW120" s="1">
        <f>IFERROR(IF($AE120&gt;$AE119,VLOOKUP($AC120+AW$1,STOCK!$F$10:$AB$209,17,0),IF($AE120=$AE119,(IF(BW119&gt;=1,BW119-COUNTIFS($AE119:$AE119,$AC120,AW119:AW119,$AI$2),0)),0)),0)</f>
        <v>0</v>
      </c>
      <c r="BX120" s="1">
        <f>IFERROR(IF($AE120&gt;$AE119,VLOOKUP($AC120+AX$1,STOCK!$F$10:$AB$209,17,0),IF($AE120=$AE119,(IF(BX119&gt;=1,BX119-COUNTIFS($AE119:$AE119,$AC120,AX119:AX119,$AI$2),0)),0)),0)</f>
        <v>0</v>
      </c>
    </row>
    <row r="121" spans="4:76" ht="20.100000000000001" customHeight="1" x14ac:dyDescent="0.25">
      <c r="D121" s="1">
        <v>108</v>
      </c>
      <c r="E121" s="1">
        <f>IFERROR(IF($E$13&gt;=D121,SMALL(STUDENT!$O$8:$O$1507,$E$11+D121),0),0)</f>
        <v>0</v>
      </c>
      <c r="F121" s="10">
        <f t="shared" si="24"/>
        <v>0</v>
      </c>
      <c r="G121" s="10" t="str">
        <f>IFERROR(IF($F121&gt;=1,VLOOKUP($E121,STUDENT!$O$8:$Z$1507,3,0),""),"")</f>
        <v/>
      </c>
      <c r="H121" s="9" t="str">
        <f>IFERROR(IF($F121&gt;=1,VLOOKUP($E121,STUDENT!$O$8:$Z$1507,4,0),""),"")</f>
        <v/>
      </c>
      <c r="I121" s="20" t="str">
        <f t="shared" si="25"/>
        <v/>
      </c>
      <c r="J121" s="20" t="str">
        <f t="shared" si="43"/>
        <v/>
      </c>
      <c r="K121" s="20" t="str">
        <f t="shared" si="43"/>
        <v/>
      </c>
      <c r="L121" s="20" t="str">
        <f t="shared" si="43"/>
        <v/>
      </c>
      <c r="M121" s="20" t="str">
        <f t="shared" si="43"/>
        <v/>
      </c>
      <c r="N121" s="20" t="str">
        <f t="shared" si="43"/>
        <v/>
      </c>
      <c r="O121" s="20" t="str">
        <f t="shared" si="43"/>
        <v/>
      </c>
      <c r="P121" s="20" t="str">
        <f t="shared" si="43"/>
        <v/>
      </c>
      <c r="Q121" s="20" t="str">
        <f t="shared" si="43"/>
        <v/>
      </c>
      <c r="R121" s="20" t="str">
        <f t="shared" si="43"/>
        <v/>
      </c>
      <c r="S121" s="20" t="str">
        <f t="shared" si="43"/>
        <v/>
      </c>
      <c r="T121" s="20" t="str">
        <f t="shared" si="43"/>
        <v/>
      </c>
      <c r="U121" s="20" t="str">
        <f t="shared" si="43"/>
        <v/>
      </c>
      <c r="V121" s="21" t="str">
        <f>IFERROR(IF($F121&gt;=1,VLOOKUP($E121,STUDENT!$O$8:$Z$1507,12,0),""),"")</f>
        <v/>
      </c>
      <c r="W121" s="22"/>
      <c r="AC121" s="1">
        <f t="shared" si="26"/>
        <v>0</v>
      </c>
      <c r="AD121" s="1">
        <f>IFERROR(IF(LEN(AK121)&gt;=1,VLOOKUP(HLOOKUP(AK121,PROFILE!$K$5:$V$8,4,0),PROFILE!$F$1:$G$3,2,0),0),0)</f>
        <v>0</v>
      </c>
      <c r="AE121" s="1">
        <f t="shared" si="27"/>
        <v>0</v>
      </c>
      <c r="AF121" s="1">
        <v>108</v>
      </c>
      <c r="AG121" s="1">
        <f>IFERROR(IF($AG$12&gt;=AF121,SMALL(STUDENT!$O$8:$O$1507,$AG$11+AF121),0),0)</f>
        <v>0</v>
      </c>
      <c r="AH121" s="1">
        <f t="shared" si="28"/>
        <v>0</v>
      </c>
      <c r="AI121" s="1" t="str">
        <f>IFERROR(IF($AH121&gt;=1,VLOOKUP($AG121,STUDENT!$O$8:$Z$1507,3,0),""),"")</f>
        <v/>
      </c>
      <c r="AJ121" s="1" t="str">
        <f>IFERROR(IF($AH121&gt;=1,VLOOKUP($AG121,STUDENT!$O$8:$Z$1507,4,0),""),"")</f>
        <v/>
      </c>
      <c r="AK121" s="1" t="str">
        <f>IFERROR(IF($AH121&gt;=1,VLOOKUP($AG121,STUDENT!$O$8:$Z$1507,6,0),""),"")</f>
        <v/>
      </c>
      <c r="AL121" s="1" t="str">
        <f t="shared" si="29"/>
        <v/>
      </c>
      <c r="AM121" s="1" t="str">
        <f t="shared" si="30"/>
        <v/>
      </c>
      <c r="AN121" s="1" t="str">
        <f t="shared" si="31"/>
        <v/>
      </c>
      <c r="AO121" s="1" t="str">
        <f t="shared" si="32"/>
        <v/>
      </c>
      <c r="AP121" s="1" t="str">
        <f t="shared" si="33"/>
        <v/>
      </c>
      <c r="AQ121" s="1" t="str">
        <f t="shared" si="34"/>
        <v/>
      </c>
      <c r="AR121" s="1" t="str">
        <f t="shared" si="35"/>
        <v/>
      </c>
      <c r="AS121" s="1" t="str">
        <f t="shared" si="36"/>
        <v/>
      </c>
      <c r="AT121" s="1" t="str">
        <f t="shared" si="37"/>
        <v/>
      </c>
      <c r="AU121" s="1" t="str">
        <f t="shared" si="38"/>
        <v/>
      </c>
      <c r="AV121" s="1" t="str">
        <f t="shared" si="39"/>
        <v/>
      </c>
      <c r="AW121" s="1" t="str">
        <f t="shared" si="40"/>
        <v/>
      </c>
      <c r="AX121" s="1" t="str">
        <f t="shared" si="41"/>
        <v/>
      </c>
      <c r="AY121" s="1">
        <f>IFERROR(IF($AE121&gt;$AE120,VLOOKUP($AC121+AL$1,STOCK!$F$10:$AB$209,16,0),IF($AE121=$AE120,(IF(AY120&gt;=1,AY120-COUNTIFS($AE120:$AE120,$AC121,AL120:AL120,$AI$1),0)),0)),0)</f>
        <v>0</v>
      </c>
      <c r="AZ121" s="1">
        <f>IFERROR(IF($AE121&gt;$AE120,VLOOKUP($AC121+AM$1,STOCK!$F$10:$AB$209,16,0),IF($AE121=$AE120,(IF(AZ120&gt;=1,AZ120-COUNTIFS($AE120:$AE120,$AC121,AM120:AM120,$AI$1),0)),0)),0)</f>
        <v>0</v>
      </c>
      <c r="BA121" s="1">
        <f>IFERROR(IF($AE121&gt;$AE120,VLOOKUP($AC121+AN$1,STOCK!$F$10:$AB$209,16,0),IF($AE121=$AE120,(IF(BA120&gt;=1,BA120-COUNTIFS($AE120:$AE120,$AC121,AN120:AN120,$AI$1),0)),0)),0)</f>
        <v>0</v>
      </c>
      <c r="BB121" s="1">
        <f>IFERROR(IF($AE121&gt;$AE120,VLOOKUP($AC121+AO$1,STOCK!$F$10:$AB$209,16,0),IF($AE121=$AE120,(IF(BB120&gt;=1,BB120-COUNTIFS($AE120:$AE120,$AC121,AO120:AO120,$AI$1),0)),0)),0)</f>
        <v>0</v>
      </c>
      <c r="BC121" s="1">
        <f>IFERROR(IF($AE121&gt;$AE120,VLOOKUP($AC121+AP$1,STOCK!$F$10:$AB$209,16,0),IF($AE121=$AE120,(IF(BC120&gt;=1,BC120-COUNTIFS($AE120:$AE120,$AC121,AP120:AP120,$AI$1),0)),0)),0)</f>
        <v>0</v>
      </c>
      <c r="BD121" s="1">
        <f>IFERROR(IF($AE121&gt;$AE120,VLOOKUP($AC121+AQ$1,STOCK!$F$10:$AB$209,16,0),IF($AE121=$AE120,(IF(BD120&gt;=1,BD120-COUNTIFS($AE120:$AE120,$AC121,AQ120:AQ120,$AI$1),0)),0)),0)</f>
        <v>0</v>
      </c>
      <c r="BE121" s="1">
        <f>IFERROR(IF($AE121&gt;$AE120,VLOOKUP($AC121+AR$1,STOCK!$F$10:$AB$209,16,0),IF($AE121=$AE120,(IF(BE120&gt;=1,BE120-COUNTIFS($AE120:$AE120,$AC121,AR120:AR120,$AI$1),0)),0)),0)</f>
        <v>0</v>
      </c>
      <c r="BF121" s="1">
        <f>IFERROR(IF($AE121&gt;$AE120,VLOOKUP($AC121+AS$1,STOCK!$F$10:$AB$209,16,0),IF($AE121=$AE120,(IF(BF120&gt;=1,BF120-COUNTIFS($AE120:$AE120,$AC121,AS120:AS120,$AI$1),0)),0)),0)</f>
        <v>0</v>
      </c>
      <c r="BG121" s="1">
        <f>IFERROR(IF($AE121&gt;$AE120,VLOOKUP($AC121+AT$1,STOCK!$F$10:$AB$209,16,0),IF($AE121=$AE120,(IF(BG120&gt;=1,BG120-COUNTIFS($AE120:$AE120,$AC121,AT120:AT120,$AI$1),0)),0)),0)</f>
        <v>0</v>
      </c>
      <c r="BH121" s="1">
        <f>IFERROR(IF($AE121&gt;$AE120,VLOOKUP($AC121+AU$1,STOCK!$F$10:$AB$209,16,0),IF($AE121=$AE120,(IF(BH120&gt;=1,BH120-COUNTIFS($AE120:$AE120,$AC121,AU120:AU120,$AI$1),0)),0)),0)</f>
        <v>0</v>
      </c>
      <c r="BI121" s="1">
        <f>IFERROR(IF($AE121&gt;$AE120,VLOOKUP($AC121+AV$1,STOCK!$F$10:$AB$209,16,0),IF($AE121=$AE120,(IF(BI120&gt;=1,BI120-COUNTIFS($AE120:$AE120,$AC121,AV120:AV120,$AI$1),0)),0)),0)</f>
        <v>0</v>
      </c>
      <c r="BJ121" s="1">
        <f>IFERROR(IF($AE121&gt;$AE120,VLOOKUP($AC121+AW$1,STOCK!$F$10:$AB$209,16,0),IF($AE121=$AE120,(IF(BJ120&gt;=1,BJ120-COUNTIFS($AE120:$AE120,$AC121,AW120:AW120,$AI$1),0)),0)),0)</f>
        <v>0</v>
      </c>
      <c r="BK121" s="1">
        <f>IFERROR(IF($AE121&gt;$AE120,VLOOKUP($AC121+AX$1,STOCK!$F$10:$AB$209,16,0),IF($AE121=$AE120,(IF(BK120&gt;=1,BK120-COUNTIFS($AE120:$AE120,$AC121,AX120:AX120,$AI$1),0)),0)),0)</f>
        <v>0</v>
      </c>
      <c r="BL121" s="1">
        <f>IFERROR(IF($AE121&gt;$AE120,VLOOKUP($AC121+AL$1,STOCK!$F$10:$AB$209,17,0),IF($AE121=$AE120,(IF(BL120&gt;=1,BL120-COUNTIFS($AE120:$AE120,$AC121,AL120:AL120,$AI$2),0)),0)),0)</f>
        <v>0</v>
      </c>
      <c r="BM121" s="1">
        <f>IFERROR(IF($AE121&gt;$AE120,VLOOKUP($AC121+AM$1,STOCK!$F$10:$AB$209,17,0),IF($AE121=$AE120,(IF(BM120&gt;=1,BM120-COUNTIFS($AE120:$AE120,$AC121,AM120:AM120,$AI$2),0)),0)),0)</f>
        <v>0</v>
      </c>
      <c r="BN121" s="1">
        <f>IFERROR(IF($AE121&gt;$AE120,VLOOKUP($AC121+AN$1,STOCK!$F$10:$AB$209,17,0),IF($AE121=$AE120,(IF(BN120&gt;=1,BN120-COUNTIFS($AE120:$AE120,$AC121,AN120:AN120,$AI$2),0)),0)),0)</f>
        <v>0</v>
      </c>
      <c r="BO121" s="1">
        <f>IFERROR(IF($AE121&gt;$AE120,VLOOKUP($AC121+AO$1,STOCK!$F$10:$AB$209,17,0),IF($AE121=$AE120,(IF(BO120&gt;=1,BO120-COUNTIFS($AE120:$AE120,$AC121,AO120:AO120,$AI$2),0)),0)),0)</f>
        <v>0</v>
      </c>
      <c r="BP121" s="1">
        <f>IFERROR(IF($AE121&gt;$AE120,VLOOKUP($AC121+AP$1,STOCK!$F$10:$AB$209,17,0),IF($AE121=$AE120,(IF(BP120&gt;=1,BP120-COUNTIFS($AE120:$AE120,$AC121,AP120:AP120,$AI$2),0)),0)),0)</f>
        <v>0</v>
      </c>
      <c r="BQ121" s="1">
        <f>IFERROR(IF($AE121&gt;$AE120,VLOOKUP($AC121+AQ$1,STOCK!$F$10:$AB$209,17,0),IF($AE121=$AE120,(IF(BQ120&gt;=1,BQ120-COUNTIFS($AE120:$AE120,$AC121,AQ120:AQ120,$AI$2),0)),0)),0)</f>
        <v>0</v>
      </c>
      <c r="BR121" s="1">
        <f>IFERROR(IF($AE121&gt;$AE120,VLOOKUP($AC121+AR$1,STOCK!$F$10:$AB$209,17,0),IF($AE121=$AE120,(IF(BR120&gt;=1,BR120-COUNTIFS($AE120:$AE120,$AC121,AR120:AR120,$AI$2),0)),0)),0)</f>
        <v>0</v>
      </c>
      <c r="BS121" s="1">
        <f>IFERROR(IF($AE121&gt;$AE120,VLOOKUP($AC121+AS$1,STOCK!$F$10:$AB$209,17,0),IF($AE121=$AE120,(IF(BS120&gt;=1,BS120-COUNTIFS($AE120:$AE120,$AC121,AS120:AS120,$AI$2),0)),0)),0)</f>
        <v>0</v>
      </c>
      <c r="BT121" s="1">
        <f>IFERROR(IF($AE121&gt;$AE120,VLOOKUP($AC121+AT$1,STOCK!$F$10:$AB$209,17,0),IF($AE121=$AE120,(IF(BT120&gt;=1,BT120-COUNTIFS($AE120:$AE120,$AC121,AT120:AT120,$AI$2),0)),0)),0)</f>
        <v>0</v>
      </c>
      <c r="BU121" s="1">
        <f>IFERROR(IF($AE121&gt;$AE120,VLOOKUP($AC121+AU$1,STOCK!$F$10:$AB$209,17,0),IF($AE121=$AE120,(IF(BU120&gt;=1,BU120-COUNTIFS($AE120:$AE120,$AC121,AU120:AU120,$AI$2),0)),0)),0)</f>
        <v>0</v>
      </c>
      <c r="BV121" s="1">
        <f>IFERROR(IF($AE121&gt;$AE120,VLOOKUP($AC121+AV$1,STOCK!$F$10:$AB$209,17,0),IF($AE121=$AE120,(IF(BV120&gt;=1,BV120-COUNTIFS($AE120:$AE120,$AC121,AV120:AV120,$AI$2),0)),0)),0)</f>
        <v>0</v>
      </c>
      <c r="BW121" s="1">
        <f>IFERROR(IF($AE121&gt;$AE120,VLOOKUP($AC121+AW$1,STOCK!$F$10:$AB$209,17,0),IF($AE121=$AE120,(IF(BW120&gt;=1,BW120-COUNTIFS($AE120:$AE120,$AC121,AW120:AW120,$AI$2),0)),0)),0)</f>
        <v>0</v>
      </c>
      <c r="BX121" s="1">
        <f>IFERROR(IF($AE121&gt;$AE120,VLOOKUP($AC121+AX$1,STOCK!$F$10:$AB$209,17,0),IF($AE121=$AE120,(IF(BX120&gt;=1,BX120-COUNTIFS($AE120:$AE120,$AC121,AX120:AX120,$AI$2),0)),0)),0)</f>
        <v>0</v>
      </c>
    </row>
    <row r="122" spans="4:76" ht="20.100000000000001" customHeight="1" x14ac:dyDescent="0.25">
      <c r="D122" s="1">
        <v>109</v>
      </c>
      <c r="E122" s="1">
        <f>IFERROR(IF($E$13&gt;=D122,SMALL(STUDENT!$O$8:$O$1507,$E$11+D122),0),0)</f>
        <v>0</v>
      </c>
      <c r="F122" s="10">
        <f t="shared" si="24"/>
        <v>0</v>
      </c>
      <c r="G122" s="10" t="str">
        <f>IFERROR(IF($F122&gt;=1,VLOOKUP($E122,STUDENT!$O$8:$Z$1507,3,0),""),"")</f>
        <v/>
      </c>
      <c r="H122" s="9" t="str">
        <f>IFERROR(IF($F122&gt;=1,VLOOKUP($E122,STUDENT!$O$8:$Z$1507,4,0),""),"")</f>
        <v/>
      </c>
      <c r="I122" s="20" t="str">
        <f t="shared" si="25"/>
        <v/>
      </c>
      <c r="J122" s="20" t="str">
        <f t="shared" si="43"/>
        <v/>
      </c>
      <c r="K122" s="20" t="str">
        <f t="shared" si="43"/>
        <v/>
      </c>
      <c r="L122" s="20" t="str">
        <f t="shared" si="43"/>
        <v/>
      </c>
      <c r="M122" s="20" t="str">
        <f t="shared" si="43"/>
        <v/>
      </c>
      <c r="N122" s="20" t="str">
        <f t="shared" si="43"/>
        <v/>
      </c>
      <c r="O122" s="20" t="str">
        <f t="shared" si="43"/>
        <v/>
      </c>
      <c r="P122" s="20" t="str">
        <f t="shared" si="43"/>
        <v/>
      </c>
      <c r="Q122" s="20" t="str">
        <f t="shared" si="43"/>
        <v/>
      </c>
      <c r="R122" s="20" t="str">
        <f t="shared" si="43"/>
        <v/>
      </c>
      <c r="S122" s="20" t="str">
        <f t="shared" si="43"/>
        <v/>
      </c>
      <c r="T122" s="20" t="str">
        <f t="shared" si="43"/>
        <v/>
      </c>
      <c r="U122" s="20" t="str">
        <f t="shared" si="43"/>
        <v/>
      </c>
      <c r="V122" s="21" t="str">
        <f>IFERROR(IF($F122&gt;=1,VLOOKUP($E122,STUDENT!$O$8:$Z$1507,12,0),""),"")</f>
        <v/>
      </c>
      <c r="W122" s="22"/>
      <c r="AC122" s="1">
        <f t="shared" si="26"/>
        <v>0</v>
      </c>
      <c r="AD122" s="1">
        <f>IFERROR(IF(LEN(AK122)&gt;=1,VLOOKUP(HLOOKUP(AK122,PROFILE!$K$5:$V$8,4,0),PROFILE!$F$1:$G$3,2,0),0),0)</f>
        <v>0</v>
      </c>
      <c r="AE122" s="1">
        <f t="shared" si="27"/>
        <v>0</v>
      </c>
      <c r="AF122" s="1">
        <v>109</v>
      </c>
      <c r="AG122" s="1">
        <f>IFERROR(IF($AG$12&gt;=AF122,SMALL(STUDENT!$O$8:$O$1507,$AG$11+AF122),0),0)</f>
        <v>0</v>
      </c>
      <c r="AH122" s="1">
        <f t="shared" si="28"/>
        <v>0</v>
      </c>
      <c r="AI122" s="1" t="str">
        <f>IFERROR(IF($AH122&gt;=1,VLOOKUP($AG122,STUDENT!$O$8:$Z$1507,3,0),""),"")</f>
        <v/>
      </c>
      <c r="AJ122" s="1" t="str">
        <f>IFERROR(IF($AH122&gt;=1,VLOOKUP($AG122,STUDENT!$O$8:$Z$1507,4,0),""),"")</f>
        <v/>
      </c>
      <c r="AK122" s="1" t="str">
        <f>IFERROR(IF($AH122&gt;=1,VLOOKUP($AG122,STUDENT!$O$8:$Z$1507,6,0),""),"")</f>
        <v/>
      </c>
      <c r="AL122" s="1" t="str">
        <f t="shared" si="29"/>
        <v/>
      </c>
      <c r="AM122" s="1" t="str">
        <f t="shared" si="30"/>
        <v/>
      </c>
      <c r="AN122" s="1" t="str">
        <f t="shared" si="31"/>
        <v/>
      </c>
      <c r="AO122" s="1" t="str">
        <f t="shared" si="32"/>
        <v/>
      </c>
      <c r="AP122" s="1" t="str">
        <f t="shared" si="33"/>
        <v/>
      </c>
      <c r="AQ122" s="1" t="str">
        <f t="shared" si="34"/>
        <v/>
      </c>
      <c r="AR122" s="1" t="str">
        <f t="shared" si="35"/>
        <v/>
      </c>
      <c r="AS122" s="1" t="str">
        <f t="shared" si="36"/>
        <v/>
      </c>
      <c r="AT122" s="1" t="str">
        <f t="shared" si="37"/>
        <v/>
      </c>
      <c r="AU122" s="1" t="str">
        <f t="shared" si="38"/>
        <v/>
      </c>
      <c r="AV122" s="1" t="str">
        <f t="shared" si="39"/>
        <v/>
      </c>
      <c r="AW122" s="1" t="str">
        <f t="shared" si="40"/>
        <v/>
      </c>
      <c r="AX122" s="1" t="str">
        <f t="shared" si="41"/>
        <v/>
      </c>
      <c r="AY122" s="1">
        <f>IFERROR(IF($AE122&gt;$AE121,VLOOKUP($AC122+AL$1,STOCK!$F$10:$AB$209,16,0),IF($AE122=$AE121,(IF(AY121&gt;=1,AY121-COUNTIFS($AE121:$AE121,$AC122,AL121:AL121,$AI$1),0)),0)),0)</f>
        <v>0</v>
      </c>
      <c r="AZ122" s="1">
        <f>IFERROR(IF($AE122&gt;$AE121,VLOOKUP($AC122+AM$1,STOCK!$F$10:$AB$209,16,0),IF($AE122=$AE121,(IF(AZ121&gt;=1,AZ121-COUNTIFS($AE121:$AE121,$AC122,AM121:AM121,$AI$1),0)),0)),0)</f>
        <v>0</v>
      </c>
      <c r="BA122" s="1">
        <f>IFERROR(IF($AE122&gt;$AE121,VLOOKUP($AC122+AN$1,STOCK!$F$10:$AB$209,16,0),IF($AE122=$AE121,(IF(BA121&gt;=1,BA121-COUNTIFS($AE121:$AE121,$AC122,AN121:AN121,$AI$1),0)),0)),0)</f>
        <v>0</v>
      </c>
      <c r="BB122" s="1">
        <f>IFERROR(IF($AE122&gt;$AE121,VLOOKUP($AC122+AO$1,STOCK!$F$10:$AB$209,16,0),IF($AE122=$AE121,(IF(BB121&gt;=1,BB121-COUNTIFS($AE121:$AE121,$AC122,AO121:AO121,$AI$1),0)),0)),0)</f>
        <v>0</v>
      </c>
      <c r="BC122" s="1">
        <f>IFERROR(IF($AE122&gt;$AE121,VLOOKUP($AC122+AP$1,STOCK!$F$10:$AB$209,16,0),IF($AE122=$AE121,(IF(BC121&gt;=1,BC121-COUNTIFS($AE121:$AE121,$AC122,AP121:AP121,$AI$1),0)),0)),0)</f>
        <v>0</v>
      </c>
      <c r="BD122" s="1">
        <f>IFERROR(IF($AE122&gt;$AE121,VLOOKUP($AC122+AQ$1,STOCK!$F$10:$AB$209,16,0),IF($AE122=$AE121,(IF(BD121&gt;=1,BD121-COUNTIFS($AE121:$AE121,$AC122,AQ121:AQ121,$AI$1),0)),0)),0)</f>
        <v>0</v>
      </c>
      <c r="BE122" s="1">
        <f>IFERROR(IF($AE122&gt;$AE121,VLOOKUP($AC122+AR$1,STOCK!$F$10:$AB$209,16,0),IF($AE122=$AE121,(IF(BE121&gt;=1,BE121-COUNTIFS($AE121:$AE121,$AC122,AR121:AR121,$AI$1),0)),0)),0)</f>
        <v>0</v>
      </c>
      <c r="BF122" s="1">
        <f>IFERROR(IF($AE122&gt;$AE121,VLOOKUP($AC122+AS$1,STOCK!$F$10:$AB$209,16,0),IF($AE122=$AE121,(IF(BF121&gt;=1,BF121-COUNTIFS($AE121:$AE121,$AC122,AS121:AS121,$AI$1),0)),0)),0)</f>
        <v>0</v>
      </c>
      <c r="BG122" s="1">
        <f>IFERROR(IF($AE122&gt;$AE121,VLOOKUP($AC122+AT$1,STOCK!$F$10:$AB$209,16,0),IF($AE122=$AE121,(IF(BG121&gt;=1,BG121-COUNTIFS($AE121:$AE121,$AC122,AT121:AT121,$AI$1),0)),0)),0)</f>
        <v>0</v>
      </c>
      <c r="BH122" s="1">
        <f>IFERROR(IF($AE122&gt;$AE121,VLOOKUP($AC122+AU$1,STOCK!$F$10:$AB$209,16,0),IF($AE122=$AE121,(IF(BH121&gt;=1,BH121-COUNTIFS($AE121:$AE121,$AC122,AU121:AU121,$AI$1),0)),0)),0)</f>
        <v>0</v>
      </c>
      <c r="BI122" s="1">
        <f>IFERROR(IF($AE122&gt;$AE121,VLOOKUP($AC122+AV$1,STOCK!$F$10:$AB$209,16,0),IF($AE122=$AE121,(IF(BI121&gt;=1,BI121-COUNTIFS($AE121:$AE121,$AC122,AV121:AV121,$AI$1),0)),0)),0)</f>
        <v>0</v>
      </c>
      <c r="BJ122" s="1">
        <f>IFERROR(IF($AE122&gt;$AE121,VLOOKUP($AC122+AW$1,STOCK!$F$10:$AB$209,16,0),IF($AE122=$AE121,(IF(BJ121&gt;=1,BJ121-COUNTIFS($AE121:$AE121,$AC122,AW121:AW121,$AI$1),0)),0)),0)</f>
        <v>0</v>
      </c>
      <c r="BK122" s="1">
        <f>IFERROR(IF($AE122&gt;$AE121,VLOOKUP($AC122+AX$1,STOCK!$F$10:$AB$209,16,0),IF($AE122=$AE121,(IF(BK121&gt;=1,BK121-COUNTIFS($AE121:$AE121,$AC122,AX121:AX121,$AI$1),0)),0)),0)</f>
        <v>0</v>
      </c>
      <c r="BL122" s="1">
        <f>IFERROR(IF($AE122&gt;$AE121,VLOOKUP($AC122+AL$1,STOCK!$F$10:$AB$209,17,0),IF($AE122=$AE121,(IF(BL121&gt;=1,BL121-COUNTIFS($AE121:$AE121,$AC122,AL121:AL121,$AI$2),0)),0)),0)</f>
        <v>0</v>
      </c>
      <c r="BM122" s="1">
        <f>IFERROR(IF($AE122&gt;$AE121,VLOOKUP($AC122+AM$1,STOCK!$F$10:$AB$209,17,0),IF($AE122=$AE121,(IF(BM121&gt;=1,BM121-COUNTIFS($AE121:$AE121,$AC122,AM121:AM121,$AI$2),0)),0)),0)</f>
        <v>0</v>
      </c>
      <c r="BN122" s="1">
        <f>IFERROR(IF($AE122&gt;$AE121,VLOOKUP($AC122+AN$1,STOCK!$F$10:$AB$209,17,0),IF($AE122=$AE121,(IF(BN121&gt;=1,BN121-COUNTIFS($AE121:$AE121,$AC122,AN121:AN121,$AI$2),0)),0)),0)</f>
        <v>0</v>
      </c>
      <c r="BO122" s="1">
        <f>IFERROR(IF($AE122&gt;$AE121,VLOOKUP($AC122+AO$1,STOCK!$F$10:$AB$209,17,0),IF($AE122=$AE121,(IF(BO121&gt;=1,BO121-COUNTIFS($AE121:$AE121,$AC122,AO121:AO121,$AI$2),0)),0)),0)</f>
        <v>0</v>
      </c>
      <c r="BP122" s="1">
        <f>IFERROR(IF($AE122&gt;$AE121,VLOOKUP($AC122+AP$1,STOCK!$F$10:$AB$209,17,0),IF($AE122=$AE121,(IF(BP121&gt;=1,BP121-COUNTIFS($AE121:$AE121,$AC122,AP121:AP121,$AI$2),0)),0)),0)</f>
        <v>0</v>
      </c>
      <c r="BQ122" s="1">
        <f>IFERROR(IF($AE122&gt;$AE121,VLOOKUP($AC122+AQ$1,STOCK!$F$10:$AB$209,17,0),IF($AE122=$AE121,(IF(BQ121&gt;=1,BQ121-COUNTIFS($AE121:$AE121,$AC122,AQ121:AQ121,$AI$2),0)),0)),0)</f>
        <v>0</v>
      </c>
      <c r="BR122" s="1">
        <f>IFERROR(IF($AE122&gt;$AE121,VLOOKUP($AC122+AR$1,STOCK!$F$10:$AB$209,17,0),IF($AE122=$AE121,(IF(BR121&gt;=1,BR121-COUNTIFS($AE121:$AE121,$AC122,AR121:AR121,$AI$2),0)),0)),0)</f>
        <v>0</v>
      </c>
      <c r="BS122" s="1">
        <f>IFERROR(IF($AE122&gt;$AE121,VLOOKUP($AC122+AS$1,STOCK!$F$10:$AB$209,17,0),IF($AE122=$AE121,(IF(BS121&gt;=1,BS121-COUNTIFS($AE121:$AE121,$AC122,AS121:AS121,$AI$2),0)),0)),0)</f>
        <v>0</v>
      </c>
      <c r="BT122" s="1">
        <f>IFERROR(IF($AE122&gt;$AE121,VLOOKUP($AC122+AT$1,STOCK!$F$10:$AB$209,17,0),IF($AE122=$AE121,(IF(BT121&gt;=1,BT121-COUNTIFS($AE121:$AE121,$AC122,AT121:AT121,$AI$2),0)),0)),0)</f>
        <v>0</v>
      </c>
      <c r="BU122" s="1">
        <f>IFERROR(IF($AE122&gt;$AE121,VLOOKUP($AC122+AU$1,STOCK!$F$10:$AB$209,17,0),IF($AE122=$AE121,(IF(BU121&gt;=1,BU121-COUNTIFS($AE121:$AE121,$AC122,AU121:AU121,$AI$2),0)),0)),0)</f>
        <v>0</v>
      </c>
      <c r="BV122" s="1">
        <f>IFERROR(IF($AE122&gt;$AE121,VLOOKUP($AC122+AV$1,STOCK!$F$10:$AB$209,17,0),IF($AE122=$AE121,(IF(BV121&gt;=1,BV121-COUNTIFS($AE121:$AE121,$AC122,AV121:AV121,$AI$2),0)),0)),0)</f>
        <v>0</v>
      </c>
      <c r="BW122" s="1">
        <f>IFERROR(IF($AE122&gt;$AE121,VLOOKUP($AC122+AW$1,STOCK!$F$10:$AB$209,17,0),IF($AE122=$AE121,(IF(BW121&gt;=1,BW121-COUNTIFS($AE121:$AE121,$AC122,AW121:AW121,$AI$2),0)),0)),0)</f>
        <v>0</v>
      </c>
      <c r="BX122" s="1">
        <f>IFERROR(IF($AE122&gt;$AE121,VLOOKUP($AC122+AX$1,STOCK!$F$10:$AB$209,17,0),IF($AE122=$AE121,(IF(BX121&gt;=1,BX121-COUNTIFS($AE121:$AE121,$AC122,AX121:AX121,$AI$2),0)),0)),0)</f>
        <v>0</v>
      </c>
    </row>
    <row r="123" spans="4:76" ht="20.100000000000001" customHeight="1" x14ac:dyDescent="0.25">
      <c r="D123" s="1">
        <v>110</v>
      </c>
      <c r="E123" s="1">
        <f>IFERROR(IF($E$13&gt;=D123,SMALL(STUDENT!$O$8:$O$1507,$E$11+D123),0),0)</f>
        <v>0</v>
      </c>
      <c r="F123" s="10">
        <f t="shared" si="24"/>
        <v>0</v>
      </c>
      <c r="G123" s="10" t="str">
        <f>IFERROR(IF($F123&gt;=1,VLOOKUP($E123,STUDENT!$O$8:$Z$1507,3,0),""),"")</f>
        <v/>
      </c>
      <c r="H123" s="9" t="str">
        <f>IFERROR(IF($F123&gt;=1,VLOOKUP($E123,STUDENT!$O$8:$Z$1507,4,0),""),"")</f>
        <v/>
      </c>
      <c r="I123" s="20" t="str">
        <f t="shared" si="25"/>
        <v/>
      </c>
      <c r="J123" s="20" t="str">
        <f t="shared" si="43"/>
        <v/>
      </c>
      <c r="K123" s="20" t="str">
        <f t="shared" si="43"/>
        <v/>
      </c>
      <c r="L123" s="20" t="str">
        <f t="shared" si="43"/>
        <v/>
      </c>
      <c r="M123" s="20" t="str">
        <f t="shared" si="43"/>
        <v/>
      </c>
      <c r="N123" s="20" t="str">
        <f t="shared" si="43"/>
        <v/>
      </c>
      <c r="O123" s="20" t="str">
        <f t="shared" si="43"/>
        <v/>
      </c>
      <c r="P123" s="20" t="str">
        <f t="shared" si="43"/>
        <v/>
      </c>
      <c r="Q123" s="20" t="str">
        <f t="shared" si="43"/>
        <v/>
      </c>
      <c r="R123" s="20" t="str">
        <f t="shared" si="43"/>
        <v/>
      </c>
      <c r="S123" s="20" t="str">
        <f t="shared" si="43"/>
        <v/>
      </c>
      <c r="T123" s="20" t="str">
        <f t="shared" si="43"/>
        <v/>
      </c>
      <c r="U123" s="20" t="str">
        <f t="shared" si="43"/>
        <v/>
      </c>
      <c r="V123" s="21" t="str">
        <f>IFERROR(IF($F123&gt;=1,VLOOKUP($E123,STUDENT!$O$8:$Z$1507,12,0),""),"")</f>
        <v/>
      </c>
      <c r="W123" s="22"/>
      <c r="AC123" s="1">
        <f t="shared" si="26"/>
        <v>0</v>
      </c>
      <c r="AD123" s="1">
        <f>IFERROR(IF(LEN(AK123)&gt;=1,VLOOKUP(HLOOKUP(AK123,PROFILE!$K$5:$V$8,4,0),PROFILE!$F$1:$G$3,2,0),0),0)</f>
        <v>0</v>
      </c>
      <c r="AE123" s="1">
        <f t="shared" si="27"/>
        <v>0</v>
      </c>
      <c r="AF123" s="1">
        <v>110</v>
      </c>
      <c r="AG123" s="1">
        <f>IFERROR(IF($AG$12&gt;=AF123,SMALL(STUDENT!$O$8:$O$1507,$AG$11+AF123),0),0)</f>
        <v>0</v>
      </c>
      <c r="AH123" s="1">
        <f t="shared" si="28"/>
        <v>0</v>
      </c>
      <c r="AI123" s="1" t="str">
        <f>IFERROR(IF($AH123&gt;=1,VLOOKUP($AG123,STUDENT!$O$8:$Z$1507,3,0),""),"")</f>
        <v/>
      </c>
      <c r="AJ123" s="1" t="str">
        <f>IFERROR(IF($AH123&gt;=1,VLOOKUP($AG123,STUDENT!$O$8:$Z$1507,4,0),""),"")</f>
        <v/>
      </c>
      <c r="AK123" s="1" t="str">
        <f>IFERROR(IF($AH123&gt;=1,VLOOKUP($AG123,STUDENT!$O$8:$Z$1507,6,0),""),"")</f>
        <v/>
      </c>
      <c r="AL123" s="1" t="str">
        <f t="shared" si="29"/>
        <v/>
      </c>
      <c r="AM123" s="1" t="str">
        <f t="shared" si="30"/>
        <v/>
      </c>
      <c r="AN123" s="1" t="str">
        <f t="shared" si="31"/>
        <v/>
      </c>
      <c r="AO123" s="1" t="str">
        <f t="shared" si="32"/>
        <v/>
      </c>
      <c r="AP123" s="1" t="str">
        <f t="shared" si="33"/>
        <v/>
      </c>
      <c r="AQ123" s="1" t="str">
        <f t="shared" si="34"/>
        <v/>
      </c>
      <c r="AR123" s="1" t="str">
        <f t="shared" si="35"/>
        <v/>
      </c>
      <c r="AS123" s="1" t="str">
        <f t="shared" si="36"/>
        <v/>
      </c>
      <c r="AT123" s="1" t="str">
        <f t="shared" si="37"/>
        <v/>
      </c>
      <c r="AU123" s="1" t="str">
        <f t="shared" si="38"/>
        <v/>
      </c>
      <c r="AV123" s="1" t="str">
        <f t="shared" si="39"/>
        <v/>
      </c>
      <c r="AW123" s="1" t="str">
        <f t="shared" si="40"/>
        <v/>
      </c>
      <c r="AX123" s="1" t="str">
        <f t="shared" si="41"/>
        <v/>
      </c>
      <c r="AY123" s="1">
        <f>IFERROR(IF($AE123&gt;$AE122,VLOOKUP($AC123+AL$1,STOCK!$F$10:$AB$209,16,0),IF($AE123=$AE122,(IF(AY122&gt;=1,AY122-COUNTIFS($AE122:$AE122,$AC123,AL122:AL122,$AI$1),0)),0)),0)</f>
        <v>0</v>
      </c>
      <c r="AZ123" s="1">
        <f>IFERROR(IF($AE123&gt;$AE122,VLOOKUP($AC123+AM$1,STOCK!$F$10:$AB$209,16,0),IF($AE123=$AE122,(IF(AZ122&gt;=1,AZ122-COUNTIFS($AE122:$AE122,$AC123,AM122:AM122,$AI$1),0)),0)),0)</f>
        <v>0</v>
      </c>
      <c r="BA123" s="1">
        <f>IFERROR(IF($AE123&gt;$AE122,VLOOKUP($AC123+AN$1,STOCK!$F$10:$AB$209,16,0),IF($AE123=$AE122,(IF(BA122&gt;=1,BA122-COUNTIFS($AE122:$AE122,$AC123,AN122:AN122,$AI$1),0)),0)),0)</f>
        <v>0</v>
      </c>
      <c r="BB123" s="1">
        <f>IFERROR(IF($AE123&gt;$AE122,VLOOKUP($AC123+AO$1,STOCK!$F$10:$AB$209,16,0),IF($AE123=$AE122,(IF(BB122&gt;=1,BB122-COUNTIFS($AE122:$AE122,$AC123,AO122:AO122,$AI$1),0)),0)),0)</f>
        <v>0</v>
      </c>
      <c r="BC123" s="1">
        <f>IFERROR(IF($AE123&gt;$AE122,VLOOKUP($AC123+AP$1,STOCK!$F$10:$AB$209,16,0),IF($AE123=$AE122,(IF(BC122&gt;=1,BC122-COUNTIFS($AE122:$AE122,$AC123,AP122:AP122,$AI$1),0)),0)),0)</f>
        <v>0</v>
      </c>
      <c r="BD123" s="1">
        <f>IFERROR(IF($AE123&gt;$AE122,VLOOKUP($AC123+AQ$1,STOCK!$F$10:$AB$209,16,0),IF($AE123=$AE122,(IF(BD122&gt;=1,BD122-COUNTIFS($AE122:$AE122,$AC123,AQ122:AQ122,$AI$1),0)),0)),0)</f>
        <v>0</v>
      </c>
      <c r="BE123" s="1">
        <f>IFERROR(IF($AE123&gt;$AE122,VLOOKUP($AC123+AR$1,STOCK!$F$10:$AB$209,16,0),IF($AE123=$AE122,(IF(BE122&gt;=1,BE122-COUNTIFS($AE122:$AE122,$AC123,AR122:AR122,$AI$1),0)),0)),0)</f>
        <v>0</v>
      </c>
      <c r="BF123" s="1">
        <f>IFERROR(IF($AE123&gt;$AE122,VLOOKUP($AC123+AS$1,STOCK!$F$10:$AB$209,16,0),IF($AE123=$AE122,(IF(BF122&gt;=1,BF122-COUNTIFS($AE122:$AE122,$AC123,AS122:AS122,$AI$1),0)),0)),0)</f>
        <v>0</v>
      </c>
      <c r="BG123" s="1">
        <f>IFERROR(IF($AE123&gt;$AE122,VLOOKUP($AC123+AT$1,STOCK!$F$10:$AB$209,16,0),IF($AE123=$AE122,(IF(BG122&gt;=1,BG122-COUNTIFS($AE122:$AE122,$AC123,AT122:AT122,$AI$1),0)),0)),0)</f>
        <v>0</v>
      </c>
      <c r="BH123" s="1">
        <f>IFERROR(IF($AE123&gt;$AE122,VLOOKUP($AC123+AU$1,STOCK!$F$10:$AB$209,16,0),IF($AE123=$AE122,(IF(BH122&gt;=1,BH122-COUNTIFS($AE122:$AE122,$AC123,AU122:AU122,$AI$1),0)),0)),0)</f>
        <v>0</v>
      </c>
      <c r="BI123" s="1">
        <f>IFERROR(IF($AE123&gt;$AE122,VLOOKUP($AC123+AV$1,STOCK!$F$10:$AB$209,16,0),IF($AE123=$AE122,(IF(BI122&gt;=1,BI122-COUNTIFS($AE122:$AE122,$AC123,AV122:AV122,$AI$1),0)),0)),0)</f>
        <v>0</v>
      </c>
      <c r="BJ123" s="1">
        <f>IFERROR(IF($AE123&gt;$AE122,VLOOKUP($AC123+AW$1,STOCK!$F$10:$AB$209,16,0),IF($AE123=$AE122,(IF(BJ122&gt;=1,BJ122-COUNTIFS($AE122:$AE122,$AC123,AW122:AW122,$AI$1),0)),0)),0)</f>
        <v>0</v>
      </c>
      <c r="BK123" s="1">
        <f>IFERROR(IF($AE123&gt;$AE122,VLOOKUP($AC123+AX$1,STOCK!$F$10:$AB$209,16,0),IF($AE123=$AE122,(IF(BK122&gt;=1,BK122-COUNTIFS($AE122:$AE122,$AC123,AX122:AX122,$AI$1),0)),0)),0)</f>
        <v>0</v>
      </c>
      <c r="BL123" s="1">
        <f>IFERROR(IF($AE123&gt;$AE122,VLOOKUP($AC123+AL$1,STOCK!$F$10:$AB$209,17,0),IF($AE123=$AE122,(IF(BL122&gt;=1,BL122-COUNTIFS($AE122:$AE122,$AC123,AL122:AL122,$AI$2),0)),0)),0)</f>
        <v>0</v>
      </c>
      <c r="BM123" s="1">
        <f>IFERROR(IF($AE123&gt;$AE122,VLOOKUP($AC123+AM$1,STOCK!$F$10:$AB$209,17,0),IF($AE123=$AE122,(IF(BM122&gt;=1,BM122-COUNTIFS($AE122:$AE122,$AC123,AM122:AM122,$AI$2),0)),0)),0)</f>
        <v>0</v>
      </c>
      <c r="BN123" s="1">
        <f>IFERROR(IF($AE123&gt;$AE122,VLOOKUP($AC123+AN$1,STOCK!$F$10:$AB$209,17,0),IF($AE123=$AE122,(IF(BN122&gt;=1,BN122-COUNTIFS($AE122:$AE122,$AC123,AN122:AN122,$AI$2),0)),0)),0)</f>
        <v>0</v>
      </c>
      <c r="BO123" s="1">
        <f>IFERROR(IF($AE123&gt;$AE122,VLOOKUP($AC123+AO$1,STOCK!$F$10:$AB$209,17,0),IF($AE123=$AE122,(IF(BO122&gt;=1,BO122-COUNTIFS($AE122:$AE122,$AC123,AO122:AO122,$AI$2),0)),0)),0)</f>
        <v>0</v>
      </c>
      <c r="BP123" s="1">
        <f>IFERROR(IF($AE123&gt;$AE122,VLOOKUP($AC123+AP$1,STOCK!$F$10:$AB$209,17,0),IF($AE123=$AE122,(IF(BP122&gt;=1,BP122-COUNTIFS($AE122:$AE122,$AC123,AP122:AP122,$AI$2),0)),0)),0)</f>
        <v>0</v>
      </c>
      <c r="BQ123" s="1">
        <f>IFERROR(IF($AE123&gt;$AE122,VLOOKUP($AC123+AQ$1,STOCK!$F$10:$AB$209,17,0),IF($AE123=$AE122,(IF(BQ122&gt;=1,BQ122-COUNTIFS($AE122:$AE122,$AC123,AQ122:AQ122,$AI$2),0)),0)),0)</f>
        <v>0</v>
      </c>
      <c r="BR123" s="1">
        <f>IFERROR(IF($AE123&gt;$AE122,VLOOKUP($AC123+AR$1,STOCK!$F$10:$AB$209,17,0),IF($AE123=$AE122,(IF(BR122&gt;=1,BR122-COUNTIFS($AE122:$AE122,$AC123,AR122:AR122,$AI$2),0)),0)),0)</f>
        <v>0</v>
      </c>
      <c r="BS123" s="1">
        <f>IFERROR(IF($AE123&gt;$AE122,VLOOKUP($AC123+AS$1,STOCK!$F$10:$AB$209,17,0),IF($AE123=$AE122,(IF(BS122&gt;=1,BS122-COUNTIFS($AE122:$AE122,$AC123,AS122:AS122,$AI$2),0)),0)),0)</f>
        <v>0</v>
      </c>
      <c r="BT123" s="1">
        <f>IFERROR(IF($AE123&gt;$AE122,VLOOKUP($AC123+AT$1,STOCK!$F$10:$AB$209,17,0),IF($AE123=$AE122,(IF(BT122&gt;=1,BT122-COUNTIFS($AE122:$AE122,$AC123,AT122:AT122,$AI$2),0)),0)),0)</f>
        <v>0</v>
      </c>
      <c r="BU123" s="1">
        <f>IFERROR(IF($AE123&gt;$AE122,VLOOKUP($AC123+AU$1,STOCK!$F$10:$AB$209,17,0),IF($AE123=$AE122,(IF(BU122&gt;=1,BU122-COUNTIFS($AE122:$AE122,$AC123,AU122:AU122,$AI$2),0)),0)),0)</f>
        <v>0</v>
      </c>
      <c r="BV123" s="1">
        <f>IFERROR(IF($AE123&gt;$AE122,VLOOKUP($AC123+AV$1,STOCK!$F$10:$AB$209,17,0),IF($AE123=$AE122,(IF(BV122&gt;=1,BV122-COUNTIFS($AE122:$AE122,$AC123,AV122:AV122,$AI$2),0)),0)),0)</f>
        <v>0</v>
      </c>
      <c r="BW123" s="1">
        <f>IFERROR(IF($AE123&gt;$AE122,VLOOKUP($AC123+AW$1,STOCK!$F$10:$AB$209,17,0),IF($AE123=$AE122,(IF(BW122&gt;=1,BW122-COUNTIFS($AE122:$AE122,$AC123,AW122:AW122,$AI$2),0)),0)),0)</f>
        <v>0</v>
      </c>
      <c r="BX123" s="1">
        <f>IFERROR(IF($AE123&gt;$AE122,VLOOKUP($AC123+AX$1,STOCK!$F$10:$AB$209,17,0),IF($AE123=$AE122,(IF(BX122&gt;=1,BX122-COUNTIFS($AE122:$AE122,$AC123,AX122:AX122,$AI$2),0)),0)),0)</f>
        <v>0</v>
      </c>
    </row>
    <row r="124" spans="4:76" ht="20.100000000000001" customHeight="1" x14ac:dyDescent="0.25">
      <c r="D124" s="1">
        <v>111</v>
      </c>
      <c r="E124" s="1">
        <f>IFERROR(IF($E$13&gt;=D124,SMALL(STUDENT!$O$8:$O$1507,$E$11+D124),0),0)</f>
        <v>0</v>
      </c>
      <c r="F124" s="10">
        <f t="shared" si="24"/>
        <v>0</v>
      </c>
      <c r="G124" s="10" t="str">
        <f>IFERROR(IF($F124&gt;=1,VLOOKUP($E124,STUDENT!$O$8:$Z$1507,3,0),""),"")</f>
        <v/>
      </c>
      <c r="H124" s="9" t="str">
        <f>IFERROR(IF($F124&gt;=1,VLOOKUP($E124,STUDENT!$O$8:$Z$1507,4,0),""),"")</f>
        <v/>
      </c>
      <c r="I124" s="20" t="str">
        <f t="shared" si="25"/>
        <v/>
      </c>
      <c r="J124" s="20" t="str">
        <f t="shared" si="43"/>
        <v/>
      </c>
      <c r="K124" s="20" t="str">
        <f t="shared" si="43"/>
        <v/>
      </c>
      <c r="L124" s="20" t="str">
        <f t="shared" si="43"/>
        <v/>
      </c>
      <c r="M124" s="20" t="str">
        <f t="shared" si="43"/>
        <v/>
      </c>
      <c r="N124" s="20" t="str">
        <f t="shared" si="43"/>
        <v/>
      </c>
      <c r="O124" s="20" t="str">
        <f t="shared" si="43"/>
        <v/>
      </c>
      <c r="P124" s="20" t="str">
        <f t="shared" si="43"/>
        <v/>
      </c>
      <c r="Q124" s="20" t="str">
        <f t="shared" si="43"/>
        <v/>
      </c>
      <c r="R124" s="20" t="str">
        <f t="shared" si="43"/>
        <v/>
      </c>
      <c r="S124" s="20" t="str">
        <f t="shared" si="43"/>
        <v/>
      </c>
      <c r="T124" s="20" t="str">
        <f t="shared" si="43"/>
        <v/>
      </c>
      <c r="U124" s="20" t="str">
        <f t="shared" si="43"/>
        <v/>
      </c>
      <c r="V124" s="21" t="str">
        <f>IFERROR(IF($F124&gt;=1,VLOOKUP($E124,STUDENT!$O$8:$Z$1507,12,0),""),"")</f>
        <v/>
      </c>
      <c r="W124" s="22"/>
      <c r="AC124" s="1">
        <f t="shared" si="26"/>
        <v>0</v>
      </c>
      <c r="AD124" s="1">
        <f>IFERROR(IF(LEN(AK124)&gt;=1,VLOOKUP(HLOOKUP(AK124,PROFILE!$K$5:$V$8,4,0),PROFILE!$F$1:$G$3,2,0),0),0)</f>
        <v>0</v>
      </c>
      <c r="AE124" s="1">
        <f t="shared" si="27"/>
        <v>0</v>
      </c>
      <c r="AF124" s="1">
        <v>111</v>
      </c>
      <c r="AG124" s="1">
        <f>IFERROR(IF($AG$12&gt;=AF124,SMALL(STUDENT!$O$8:$O$1507,$AG$11+AF124),0),0)</f>
        <v>0</v>
      </c>
      <c r="AH124" s="1">
        <f t="shared" si="28"/>
        <v>0</v>
      </c>
      <c r="AI124" s="1" t="str">
        <f>IFERROR(IF($AH124&gt;=1,VLOOKUP($AG124,STUDENT!$O$8:$Z$1507,3,0),""),"")</f>
        <v/>
      </c>
      <c r="AJ124" s="1" t="str">
        <f>IFERROR(IF($AH124&gt;=1,VLOOKUP($AG124,STUDENT!$O$8:$Z$1507,4,0),""),"")</f>
        <v/>
      </c>
      <c r="AK124" s="1" t="str">
        <f>IFERROR(IF($AH124&gt;=1,VLOOKUP($AG124,STUDENT!$O$8:$Z$1507,6,0),""),"")</f>
        <v/>
      </c>
      <c r="AL124" s="1" t="str">
        <f t="shared" si="29"/>
        <v/>
      </c>
      <c r="AM124" s="1" t="str">
        <f t="shared" si="30"/>
        <v/>
      </c>
      <c r="AN124" s="1" t="str">
        <f t="shared" si="31"/>
        <v/>
      </c>
      <c r="AO124" s="1" t="str">
        <f t="shared" si="32"/>
        <v/>
      </c>
      <c r="AP124" s="1" t="str">
        <f t="shared" si="33"/>
        <v/>
      </c>
      <c r="AQ124" s="1" t="str">
        <f t="shared" si="34"/>
        <v/>
      </c>
      <c r="AR124" s="1" t="str">
        <f t="shared" si="35"/>
        <v/>
      </c>
      <c r="AS124" s="1" t="str">
        <f t="shared" si="36"/>
        <v/>
      </c>
      <c r="AT124" s="1" t="str">
        <f t="shared" si="37"/>
        <v/>
      </c>
      <c r="AU124" s="1" t="str">
        <f t="shared" si="38"/>
        <v/>
      </c>
      <c r="AV124" s="1" t="str">
        <f t="shared" si="39"/>
        <v/>
      </c>
      <c r="AW124" s="1" t="str">
        <f t="shared" si="40"/>
        <v/>
      </c>
      <c r="AX124" s="1" t="str">
        <f t="shared" si="41"/>
        <v/>
      </c>
      <c r="AY124" s="1">
        <f>IFERROR(IF($AE124&gt;$AE123,VLOOKUP($AC124+AL$1,STOCK!$F$10:$AB$209,16,0),IF($AE124=$AE123,(IF(AY123&gt;=1,AY123-COUNTIFS($AE123:$AE123,$AC124,AL123:AL123,$AI$1),0)),0)),0)</f>
        <v>0</v>
      </c>
      <c r="AZ124" s="1">
        <f>IFERROR(IF($AE124&gt;$AE123,VLOOKUP($AC124+AM$1,STOCK!$F$10:$AB$209,16,0),IF($AE124=$AE123,(IF(AZ123&gt;=1,AZ123-COUNTIFS($AE123:$AE123,$AC124,AM123:AM123,$AI$1),0)),0)),0)</f>
        <v>0</v>
      </c>
      <c r="BA124" s="1">
        <f>IFERROR(IF($AE124&gt;$AE123,VLOOKUP($AC124+AN$1,STOCK!$F$10:$AB$209,16,0),IF($AE124=$AE123,(IF(BA123&gt;=1,BA123-COUNTIFS($AE123:$AE123,$AC124,AN123:AN123,$AI$1),0)),0)),0)</f>
        <v>0</v>
      </c>
      <c r="BB124" s="1">
        <f>IFERROR(IF($AE124&gt;$AE123,VLOOKUP($AC124+AO$1,STOCK!$F$10:$AB$209,16,0),IF($AE124=$AE123,(IF(BB123&gt;=1,BB123-COUNTIFS($AE123:$AE123,$AC124,AO123:AO123,$AI$1),0)),0)),0)</f>
        <v>0</v>
      </c>
      <c r="BC124" s="1">
        <f>IFERROR(IF($AE124&gt;$AE123,VLOOKUP($AC124+AP$1,STOCK!$F$10:$AB$209,16,0),IF($AE124=$AE123,(IF(BC123&gt;=1,BC123-COUNTIFS($AE123:$AE123,$AC124,AP123:AP123,$AI$1),0)),0)),0)</f>
        <v>0</v>
      </c>
      <c r="BD124" s="1">
        <f>IFERROR(IF($AE124&gt;$AE123,VLOOKUP($AC124+AQ$1,STOCK!$F$10:$AB$209,16,0),IF($AE124=$AE123,(IF(BD123&gt;=1,BD123-COUNTIFS($AE123:$AE123,$AC124,AQ123:AQ123,$AI$1),0)),0)),0)</f>
        <v>0</v>
      </c>
      <c r="BE124" s="1">
        <f>IFERROR(IF($AE124&gt;$AE123,VLOOKUP($AC124+AR$1,STOCK!$F$10:$AB$209,16,0),IF($AE124=$AE123,(IF(BE123&gt;=1,BE123-COUNTIFS($AE123:$AE123,$AC124,AR123:AR123,$AI$1),0)),0)),0)</f>
        <v>0</v>
      </c>
      <c r="BF124" s="1">
        <f>IFERROR(IF($AE124&gt;$AE123,VLOOKUP($AC124+AS$1,STOCK!$F$10:$AB$209,16,0),IF($AE124=$AE123,(IF(BF123&gt;=1,BF123-COUNTIFS($AE123:$AE123,$AC124,AS123:AS123,$AI$1),0)),0)),0)</f>
        <v>0</v>
      </c>
      <c r="BG124" s="1">
        <f>IFERROR(IF($AE124&gt;$AE123,VLOOKUP($AC124+AT$1,STOCK!$F$10:$AB$209,16,0),IF($AE124=$AE123,(IF(BG123&gt;=1,BG123-COUNTIFS($AE123:$AE123,$AC124,AT123:AT123,$AI$1),0)),0)),0)</f>
        <v>0</v>
      </c>
      <c r="BH124" s="1">
        <f>IFERROR(IF($AE124&gt;$AE123,VLOOKUP($AC124+AU$1,STOCK!$F$10:$AB$209,16,0),IF($AE124=$AE123,(IF(BH123&gt;=1,BH123-COUNTIFS($AE123:$AE123,$AC124,AU123:AU123,$AI$1),0)),0)),0)</f>
        <v>0</v>
      </c>
      <c r="BI124" s="1">
        <f>IFERROR(IF($AE124&gt;$AE123,VLOOKUP($AC124+AV$1,STOCK!$F$10:$AB$209,16,0),IF($AE124=$AE123,(IF(BI123&gt;=1,BI123-COUNTIFS($AE123:$AE123,$AC124,AV123:AV123,$AI$1),0)),0)),0)</f>
        <v>0</v>
      </c>
      <c r="BJ124" s="1">
        <f>IFERROR(IF($AE124&gt;$AE123,VLOOKUP($AC124+AW$1,STOCK!$F$10:$AB$209,16,0),IF($AE124=$AE123,(IF(BJ123&gt;=1,BJ123-COUNTIFS($AE123:$AE123,$AC124,AW123:AW123,$AI$1),0)),0)),0)</f>
        <v>0</v>
      </c>
      <c r="BK124" s="1">
        <f>IFERROR(IF($AE124&gt;$AE123,VLOOKUP($AC124+AX$1,STOCK!$F$10:$AB$209,16,0),IF($AE124=$AE123,(IF(BK123&gt;=1,BK123-COUNTIFS($AE123:$AE123,$AC124,AX123:AX123,$AI$1),0)),0)),0)</f>
        <v>0</v>
      </c>
      <c r="BL124" s="1">
        <f>IFERROR(IF($AE124&gt;$AE123,VLOOKUP($AC124+AL$1,STOCK!$F$10:$AB$209,17,0),IF($AE124=$AE123,(IF(BL123&gt;=1,BL123-COUNTIFS($AE123:$AE123,$AC124,AL123:AL123,$AI$2),0)),0)),0)</f>
        <v>0</v>
      </c>
      <c r="BM124" s="1">
        <f>IFERROR(IF($AE124&gt;$AE123,VLOOKUP($AC124+AM$1,STOCK!$F$10:$AB$209,17,0),IF($AE124=$AE123,(IF(BM123&gt;=1,BM123-COUNTIFS($AE123:$AE123,$AC124,AM123:AM123,$AI$2),0)),0)),0)</f>
        <v>0</v>
      </c>
      <c r="BN124" s="1">
        <f>IFERROR(IF($AE124&gt;$AE123,VLOOKUP($AC124+AN$1,STOCK!$F$10:$AB$209,17,0),IF($AE124=$AE123,(IF(BN123&gt;=1,BN123-COUNTIFS($AE123:$AE123,$AC124,AN123:AN123,$AI$2),0)),0)),0)</f>
        <v>0</v>
      </c>
      <c r="BO124" s="1">
        <f>IFERROR(IF($AE124&gt;$AE123,VLOOKUP($AC124+AO$1,STOCK!$F$10:$AB$209,17,0),IF($AE124=$AE123,(IF(BO123&gt;=1,BO123-COUNTIFS($AE123:$AE123,$AC124,AO123:AO123,$AI$2),0)),0)),0)</f>
        <v>0</v>
      </c>
      <c r="BP124" s="1">
        <f>IFERROR(IF($AE124&gt;$AE123,VLOOKUP($AC124+AP$1,STOCK!$F$10:$AB$209,17,0),IF($AE124=$AE123,(IF(BP123&gt;=1,BP123-COUNTIFS($AE123:$AE123,$AC124,AP123:AP123,$AI$2),0)),0)),0)</f>
        <v>0</v>
      </c>
      <c r="BQ124" s="1">
        <f>IFERROR(IF($AE124&gt;$AE123,VLOOKUP($AC124+AQ$1,STOCK!$F$10:$AB$209,17,0),IF($AE124=$AE123,(IF(BQ123&gt;=1,BQ123-COUNTIFS($AE123:$AE123,$AC124,AQ123:AQ123,$AI$2),0)),0)),0)</f>
        <v>0</v>
      </c>
      <c r="BR124" s="1">
        <f>IFERROR(IF($AE124&gt;$AE123,VLOOKUP($AC124+AR$1,STOCK!$F$10:$AB$209,17,0),IF($AE124=$AE123,(IF(BR123&gt;=1,BR123-COUNTIFS($AE123:$AE123,$AC124,AR123:AR123,$AI$2),0)),0)),0)</f>
        <v>0</v>
      </c>
      <c r="BS124" s="1">
        <f>IFERROR(IF($AE124&gt;$AE123,VLOOKUP($AC124+AS$1,STOCK!$F$10:$AB$209,17,0),IF($AE124=$AE123,(IF(BS123&gt;=1,BS123-COUNTIFS($AE123:$AE123,$AC124,AS123:AS123,$AI$2),0)),0)),0)</f>
        <v>0</v>
      </c>
      <c r="BT124" s="1">
        <f>IFERROR(IF($AE124&gt;$AE123,VLOOKUP($AC124+AT$1,STOCK!$F$10:$AB$209,17,0),IF($AE124=$AE123,(IF(BT123&gt;=1,BT123-COUNTIFS($AE123:$AE123,$AC124,AT123:AT123,$AI$2),0)),0)),0)</f>
        <v>0</v>
      </c>
      <c r="BU124" s="1">
        <f>IFERROR(IF($AE124&gt;$AE123,VLOOKUP($AC124+AU$1,STOCK!$F$10:$AB$209,17,0),IF($AE124=$AE123,(IF(BU123&gt;=1,BU123-COUNTIFS($AE123:$AE123,$AC124,AU123:AU123,$AI$2),0)),0)),0)</f>
        <v>0</v>
      </c>
      <c r="BV124" s="1">
        <f>IFERROR(IF($AE124&gt;$AE123,VLOOKUP($AC124+AV$1,STOCK!$F$10:$AB$209,17,0),IF($AE124=$AE123,(IF(BV123&gt;=1,BV123-COUNTIFS($AE123:$AE123,$AC124,AV123:AV123,$AI$2),0)),0)),0)</f>
        <v>0</v>
      </c>
      <c r="BW124" s="1">
        <f>IFERROR(IF($AE124&gt;$AE123,VLOOKUP($AC124+AW$1,STOCK!$F$10:$AB$209,17,0),IF($AE124=$AE123,(IF(BW123&gt;=1,BW123-COUNTIFS($AE123:$AE123,$AC124,AW123:AW123,$AI$2),0)),0)),0)</f>
        <v>0</v>
      </c>
      <c r="BX124" s="1">
        <f>IFERROR(IF($AE124&gt;$AE123,VLOOKUP($AC124+AX$1,STOCK!$F$10:$AB$209,17,0),IF($AE124=$AE123,(IF(BX123&gt;=1,BX123-COUNTIFS($AE123:$AE123,$AC124,AX123:AX123,$AI$2),0)),0)),0)</f>
        <v>0</v>
      </c>
    </row>
    <row r="125" spans="4:76" ht="20.100000000000001" customHeight="1" x14ac:dyDescent="0.25">
      <c r="D125" s="1">
        <v>112</v>
      </c>
      <c r="E125" s="1">
        <f>IFERROR(IF($E$13&gt;=D125,SMALL(STUDENT!$O$8:$O$1507,$E$11+D125),0),0)</f>
        <v>0</v>
      </c>
      <c r="F125" s="10">
        <f t="shared" si="24"/>
        <v>0</v>
      </c>
      <c r="G125" s="10" t="str">
        <f>IFERROR(IF($F125&gt;=1,VLOOKUP($E125,STUDENT!$O$8:$Z$1507,3,0),""),"")</f>
        <v/>
      </c>
      <c r="H125" s="9" t="str">
        <f>IFERROR(IF($F125&gt;=1,VLOOKUP($E125,STUDENT!$O$8:$Z$1507,4,0),""),"")</f>
        <v/>
      </c>
      <c r="I125" s="20" t="str">
        <f t="shared" si="25"/>
        <v/>
      </c>
      <c r="J125" s="20" t="str">
        <f t="shared" si="43"/>
        <v/>
      </c>
      <c r="K125" s="20" t="str">
        <f t="shared" si="43"/>
        <v/>
      </c>
      <c r="L125" s="20" t="str">
        <f t="shared" si="43"/>
        <v/>
      </c>
      <c r="M125" s="20" t="str">
        <f t="shared" si="43"/>
        <v/>
      </c>
      <c r="N125" s="20" t="str">
        <f t="shared" si="43"/>
        <v/>
      </c>
      <c r="O125" s="20" t="str">
        <f t="shared" si="43"/>
        <v/>
      </c>
      <c r="P125" s="20" t="str">
        <f t="shared" si="43"/>
        <v/>
      </c>
      <c r="Q125" s="20" t="str">
        <f t="shared" si="43"/>
        <v/>
      </c>
      <c r="R125" s="20" t="str">
        <f t="shared" si="43"/>
        <v/>
      </c>
      <c r="S125" s="20" t="str">
        <f t="shared" si="43"/>
        <v/>
      </c>
      <c r="T125" s="20" t="str">
        <f t="shared" si="43"/>
        <v/>
      </c>
      <c r="U125" s="20" t="str">
        <f t="shared" si="43"/>
        <v/>
      </c>
      <c r="V125" s="21" t="str">
        <f>IFERROR(IF($F125&gt;=1,VLOOKUP($E125,STUDENT!$O$8:$Z$1507,12,0),""),"")</f>
        <v/>
      </c>
      <c r="W125" s="22"/>
      <c r="AC125" s="1">
        <f t="shared" si="26"/>
        <v>0</v>
      </c>
      <c r="AD125" s="1">
        <f>IFERROR(IF(LEN(AK125)&gt;=1,VLOOKUP(HLOOKUP(AK125,PROFILE!$K$5:$V$8,4,0),PROFILE!$F$1:$G$3,2,0),0),0)</f>
        <v>0</v>
      </c>
      <c r="AE125" s="1">
        <f t="shared" si="27"/>
        <v>0</v>
      </c>
      <c r="AF125" s="1">
        <v>112</v>
      </c>
      <c r="AG125" s="1">
        <f>IFERROR(IF($AG$12&gt;=AF125,SMALL(STUDENT!$O$8:$O$1507,$AG$11+AF125),0),0)</f>
        <v>0</v>
      </c>
      <c r="AH125" s="1">
        <f t="shared" si="28"/>
        <v>0</v>
      </c>
      <c r="AI125" s="1" t="str">
        <f>IFERROR(IF($AH125&gt;=1,VLOOKUP($AG125,STUDENT!$O$8:$Z$1507,3,0),""),"")</f>
        <v/>
      </c>
      <c r="AJ125" s="1" t="str">
        <f>IFERROR(IF($AH125&gt;=1,VLOOKUP($AG125,STUDENT!$O$8:$Z$1507,4,0),""),"")</f>
        <v/>
      </c>
      <c r="AK125" s="1" t="str">
        <f>IFERROR(IF($AH125&gt;=1,VLOOKUP($AG125,STUDENT!$O$8:$Z$1507,6,0),""),"")</f>
        <v/>
      </c>
      <c r="AL125" s="1" t="str">
        <f t="shared" si="29"/>
        <v/>
      </c>
      <c r="AM125" s="1" t="str">
        <f t="shared" si="30"/>
        <v/>
      </c>
      <c r="AN125" s="1" t="str">
        <f t="shared" si="31"/>
        <v/>
      </c>
      <c r="AO125" s="1" t="str">
        <f t="shared" si="32"/>
        <v/>
      </c>
      <c r="AP125" s="1" t="str">
        <f t="shared" si="33"/>
        <v/>
      </c>
      <c r="AQ125" s="1" t="str">
        <f t="shared" si="34"/>
        <v/>
      </c>
      <c r="AR125" s="1" t="str">
        <f t="shared" si="35"/>
        <v/>
      </c>
      <c r="AS125" s="1" t="str">
        <f t="shared" si="36"/>
        <v/>
      </c>
      <c r="AT125" s="1" t="str">
        <f t="shared" si="37"/>
        <v/>
      </c>
      <c r="AU125" s="1" t="str">
        <f t="shared" si="38"/>
        <v/>
      </c>
      <c r="AV125" s="1" t="str">
        <f t="shared" si="39"/>
        <v/>
      </c>
      <c r="AW125" s="1" t="str">
        <f t="shared" si="40"/>
        <v/>
      </c>
      <c r="AX125" s="1" t="str">
        <f t="shared" si="41"/>
        <v/>
      </c>
      <c r="AY125" s="1">
        <f>IFERROR(IF($AE125&gt;$AE124,VLOOKUP($AC125+AL$1,STOCK!$F$10:$AB$209,16,0),IF($AE125=$AE124,(IF(AY124&gt;=1,AY124-COUNTIFS($AE124:$AE124,$AC125,AL124:AL124,$AI$1),0)),0)),0)</f>
        <v>0</v>
      </c>
      <c r="AZ125" s="1">
        <f>IFERROR(IF($AE125&gt;$AE124,VLOOKUP($AC125+AM$1,STOCK!$F$10:$AB$209,16,0),IF($AE125=$AE124,(IF(AZ124&gt;=1,AZ124-COUNTIFS($AE124:$AE124,$AC125,AM124:AM124,$AI$1),0)),0)),0)</f>
        <v>0</v>
      </c>
      <c r="BA125" s="1">
        <f>IFERROR(IF($AE125&gt;$AE124,VLOOKUP($AC125+AN$1,STOCK!$F$10:$AB$209,16,0),IF($AE125=$AE124,(IF(BA124&gt;=1,BA124-COUNTIFS($AE124:$AE124,$AC125,AN124:AN124,$AI$1),0)),0)),0)</f>
        <v>0</v>
      </c>
      <c r="BB125" s="1">
        <f>IFERROR(IF($AE125&gt;$AE124,VLOOKUP($AC125+AO$1,STOCK!$F$10:$AB$209,16,0),IF($AE125=$AE124,(IF(BB124&gt;=1,BB124-COUNTIFS($AE124:$AE124,$AC125,AO124:AO124,$AI$1),0)),0)),0)</f>
        <v>0</v>
      </c>
      <c r="BC125" s="1">
        <f>IFERROR(IF($AE125&gt;$AE124,VLOOKUP($AC125+AP$1,STOCK!$F$10:$AB$209,16,0),IF($AE125=$AE124,(IF(BC124&gt;=1,BC124-COUNTIFS($AE124:$AE124,$AC125,AP124:AP124,$AI$1),0)),0)),0)</f>
        <v>0</v>
      </c>
      <c r="BD125" s="1">
        <f>IFERROR(IF($AE125&gt;$AE124,VLOOKUP($AC125+AQ$1,STOCK!$F$10:$AB$209,16,0),IF($AE125=$AE124,(IF(BD124&gt;=1,BD124-COUNTIFS($AE124:$AE124,$AC125,AQ124:AQ124,$AI$1),0)),0)),0)</f>
        <v>0</v>
      </c>
      <c r="BE125" s="1">
        <f>IFERROR(IF($AE125&gt;$AE124,VLOOKUP($AC125+AR$1,STOCK!$F$10:$AB$209,16,0),IF($AE125=$AE124,(IF(BE124&gt;=1,BE124-COUNTIFS($AE124:$AE124,$AC125,AR124:AR124,$AI$1),0)),0)),0)</f>
        <v>0</v>
      </c>
      <c r="BF125" s="1">
        <f>IFERROR(IF($AE125&gt;$AE124,VLOOKUP($AC125+AS$1,STOCK!$F$10:$AB$209,16,0),IF($AE125=$AE124,(IF(BF124&gt;=1,BF124-COUNTIFS($AE124:$AE124,$AC125,AS124:AS124,$AI$1),0)),0)),0)</f>
        <v>0</v>
      </c>
      <c r="BG125" s="1">
        <f>IFERROR(IF($AE125&gt;$AE124,VLOOKUP($AC125+AT$1,STOCK!$F$10:$AB$209,16,0),IF($AE125=$AE124,(IF(BG124&gt;=1,BG124-COUNTIFS($AE124:$AE124,$AC125,AT124:AT124,$AI$1),0)),0)),0)</f>
        <v>0</v>
      </c>
      <c r="BH125" s="1">
        <f>IFERROR(IF($AE125&gt;$AE124,VLOOKUP($AC125+AU$1,STOCK!$F$10:$AB$209,16,0),IF($AE125=$AE124,(IF(BH124&gt;=1,BH124-COUNTIFS($AE124:$AE124,$AC125,AU124:AU124,$AI$1),0)),0)),0)</f>
        <v>0</v>
      </c>
      <c r="BI125" s="1">
        <f>IFERROR(IF($AE125&gt;$AE124,VLOOKUP($AC125+AV$1,STOCK!$F$10:$AB$209,16,0),IF($AE125=$AE124,(IF(BI124&gt;=1,BI124-COUNTIFS($AE124:$AE124,$AC125,AV124:AV124,$AI$1),0)),0)),0)</f>
        <v>0</v>
      </c>
      <c r="BJ125" s="1">
        <f>IFERROR(IF($AE125&gt;$AE124,VLOOKUP($AC125+AW$1,STOCK!$F$10:$AB$209,16,0),IF($AE125=$AE124,(IF(BJ124&gt;=1,BJ124-COUNTIFS($AE124:$AE124,$AC125,AW124:AW124,$AI$1),0)),0)),0)</f>
        <v>0</v>
      </c>
      <c r="BK125" s="1">
        <f>IFERROR(IF($AE125&gt;$AE124,VLOOKUP($AC125+AX$1,STOCK!$F$10:$AB$209,16,0),IF($AE125=$AE124,(IF(BK124&gt;=1,BK124-COUNTIFS($AE124:$AE124,$AC125,AX124:AX124,$AI$1),0)),0)),0)</f>
        <v>0</v>
      </c>
      <c r="BL125" s="1">
        <f>IFERROR(IF($AE125&gt;$AE124,VLOOKUP($AC125+AL$1,STOCK!$F$10:$AB$209,17,0),IF($AE125=$AE124,(IF(BL124&gt;=1,BL124-COUNTIFS($AE124:$AE124,$AC125,AL124:AL124,$AI$2),0)),0)),0)</f>
        <v>0</v>
      </c>
      <c r="BM125" s="1">
        <f>IFERROR(IF($AE125&gt;$AE124,VLOOKUP($AC125+AM$1,STOCK!$F$10:$AB$209,17,0),IF($AE125=$AE124,(IF(BM124&gt;=1,BM124-COUNTIFS($AE124:$AE124,$AC125,AM124:AM124,$AI$2),0)),0)),0)</f>
        <v>0</v>
      </c>
      <c r="BN125" s="1">
        <f>IFERROR(IF($AE125&gt;$AE124,VLOOKUP($AC125+AN$1,STOCK!$F$10:$AB$209,17,0),IF($AE125=$AE124,(IF(BN124&gt;=1,BN124-COUNTIFS($AE124:$AE124,$AC125,AN124:AN124,$AI$2),0)),0)),0)</f>
        <v>0</v>
      </c>
      <c r="BO125" s="1">
        <f>IFERROR(IF($AE125&gt;$AE124,VLOOKUP($AC125+AO$1,STOCK!$F$10:$AB$209,17,0),IF($AE125=$AE124,(IF(BO124&gt;=1,BO124-COUNTIFS($AE124:$AE124,$AC125,AO124:AO124,$AI$2),0)),0)),0)</f>
        <v>0</v>
      </c>
      <c r="BP125" s="1">
        <f>IFERROR(IF($AE125&gt;$AE124,VLOOKUP($AC125+AP$1,STOCK!$F$10:$AB$209,17,0),IF($AE125=$AE124,(IF(BP124&gt;=1,BP124-COUNTIFS($AE124:$AE124,$AC125,AP124:AP124,$AI$2),0)),0)),0)</f>
        <v>0</v>
      </c>
      <c r="BQ125" s="1">
        <f>IFERROR(IF($AE125&gt;$AE124,VLOOKUP($AC125+AQ$1,STOCK!$F$10:$AB$209,17,0),IF($AE125=$AE124,(IF(BQ124&gt;=1,BQ124-COUNTIFS($AE124:$AE124,$AC125,AQ124:AQ124,$AI$2),0)),0)),0)</f>
        <v>0</v>
      </c>
      <c r="BR125" s="1">
        <f>IFERROR(IF($AE125&gt;$AE124,VLOOKUP($AC125+AR$1,STOCK!$F$10:$AB$209,17,0),IF($AE125=$AE124,(IF(BR124&gt;=1,BR124-COUNTIFS($AE124:$AE124,$AC125,AR124:AR124,$AI$2),0)),0)),0)</f>
        <v>0</v>
      </c>
      <c r="BS125" s="1">
        <f>IFERROR(IF($AE125&gt;$AE124,VLOOKUP($AC125+AS$1,STOCK!$F$10:$AB$209,17,0),IF($AE125=$AE124,(IF(BS124&gt;=1,BS124-COUNTIFS($AE124:$AE124,$AC125,AS124:AS124,$AI$2),0)),0)),0)</f>
        <v>0</v>
      </c>
      <c r="BT125" s="1">
        <f>IFERROR(IF($AE125&gt;$AE124,VLOOKUP($AC125+AT$1,STOCK!$F$10:$AB$209,17,0),IF($AE125=$AE124,(IF(BT124&gt;=1,BT124-COUNTIFS($AE124:$AE124,$AC125,AT124:AT124,$AI$2),0)),0)),0)</f>
        <v>0</v>
      </c>
      <c r="BU125" s="1">
        <f>IFERROR(IF($AE125&gt;$AE124,VLOOKUP($AC125+AU$1,STOCK!$F$10:$AB$209,17,0),IF($AE125=$AE124,(IF(BU124&gt;=1,BU124-COUNTIFS($AE124:$AE124,$AC125,AU124:AU124,$AI$2),0)),0)),0)</f>
        <v>0</v>
      </c>
      <c r="BV125" s="1">
        <f>IFERROR(IF($AE125&gt;$AE124,VLOOKUP($AC125+AV$1,STOCK!$F$10:$AB$209,17,0),IF($AE125=$AE124,(IF(BV124&gt;=1,BV124-COUNTIFS($AE124:$AE124,$AC125,AV124:AV124,$AI$2),0)),0)),0)</f>
        <v>0</v>
      </c>
      <c r="BW125" s="1">
        <f>IFERROR(IF($AE125&gt;$AE124,VLOOKUP($AC125+AW$1,STOCK!$F$10:$AB$209,17,0),IF($AE125=$AE124,(IF(BW124&gt;=1,BW124-COUNTIFS($AE124:$AE124,$AC125,AW124:AW124,$AI$2),0)),0)),0)</f>
        <v>0</v>
      </c>
      <c r="BX125" s="1">
        <f>IFERROR(IF($AE125&gt;$AE124,VLOOKUP($AC125+AX$1,STOCK!$F$10:$AB$209,17,0),IF($AE125=$AE124,(IF(BX124&gt;=1,BX124-COUNTIFS($AE124:$AE124,$AC125,AX124:AX124,$AI$2),0)),0)),0)</f>
        <v>0</v>
      </c>
    </row>
    <row r="126" spans="4:76" ht="20.100000000000001" customHeight="1" x14ac:dyDescent="0.25">
      <c r="D126" s="1">
        <v>113</v>
      </c>
      <c r="E126" s="1">
        <f>IFERROR(IF($E$13&gt;=D126,SMALL(STUDENT!$O$8:$O$1507,$E$11+D126),0),0)</f>
        <v>0</v>
      </c>
      <c r="F126" s="10">
        <f t="shared" si="24"/>
        <v>0</v>
      </c>
      <c r="G126" s="10" t="str">
        <f>IFERROR(IF($F126&gt;=1,VLOOKUP($E126,STUDENT!$O$8:$Z$1507,3,0),""),"")</f>
        <v/>
      </c>
      <c r="H126" s="9" t="str">
        <f>IFERROR(IF($F126&gt;=1,VLOOKUP($E126,STUDENT!$O$8:$Z$1507,4,0),""),"")</f>
        <v/>
      </c>
      <c r="I126" s="20" t="str">
        <f t="shared" si="25"/>
        <v/>
      </c>
      <c r="J126" s="20" t="str">
        <f t="shared" ref="J126:U141" si="44">IFERROR(IF($F126&gt;=1,VLOOKUP($E126,$AG$14:$AX$1513,J$5,0),""),"")</f>
        <v/>
      </c>
      <c r="K126" s="20" t="str">
        <f t="shared" si="44"/>
        <v/>
      </c>
      <c r="L126" s="20" t="str">
        <f t="shared" si="44"/>
        <v/>
      </c>
      <c r="M126" s="20" t="str">
        <f t="shared" si="44"/>
        <v/>
      </c>
      <c r="N126" s="20" t="str">
        <f t="shared" si="44"/>
        <v/>
      </c>
      <c r="O126" s="20" t="str">
        <f t="shared" si="44"/>
        <v/>
      </c>
      <c r="P126" s="20" t="str">
        <f t="shared" si="44"/>
        <v/>
      </c>
      <c r="Q126" s="20" t="str">
        <f t="shared" si="44"/>
        <v/>
      </c>
      <c r="R126" s="20" t="str">
        <f t="shared" si="44"/>
        <v/>
      </c>
      <c r="S126" s="20" t="str">
        <f t="shared" si="44"/>
        <v/>
      </c>
      <c r="T126" s="20" t="str">
        <f t="shared" si="44"/>
        <v/>
      </c>
      <c r="U126" s="20" t="str">
        <f t="shared" si="44"/>
        <v/>
      </c>
      <c r="V126" s="21" t="str">
        <f>IFERROR(IF($F126&gt;=1,VLOOKUP($E126,STUDENT!$O$8:$Z$1507,12,0),""),"")</f>
        <v/>
      </c>
      <c r="W126" s="22"/>
      <c r="AC126" s="1">
        <f t="shared" si="26"/>
        <v>0</v>
      </c>
      <c r="AD126" s="1">
        <f>IFERROR(IF(LEN(AK126)&gt;=1,VLOOKUP(HLOOKUP(AK126,PROFILE!$K$5:$V$8,4,0),PROFILE!$F$1:$G$3,2,0),0),0)</f>
        <v>0</v>
      </c>
      <c r="AE126" s="1">
        <f t="shared" si="27"/>
        <v>0</v>
      </c>
      <c r="AF126" s="1">
        <v>113</v>
      </c>
      <c r="AG126" s="1">
        <f>IFERROR(IF($AG$12&gt;=AF126,SMALL(STUDENT!$O$8:$O$1507,$AG$11+AF126),0),0)</f>
        <v>0</v>
      </c>
      <c r="AH126" s="1">
        <f t="shared" si="28"/>
        <v>0</v>
      </c>
      <c r="AI126" s="1" t="str">
        <f>IFERROR(IF($AH126&gt;=1,VLOOKUP($AG126,STUDENT!$O$8:$Z$1507,3,0),""),"")</f>
        <v/>
      </c>
      <c r="AJ126" s="1" t="str">
        <f>IFERROR(IF($AH126&gt;=1,VLOOKUP($AG126,STUDENT!$O$8:$Z$1507,4,0),""),"")</f>
        <v/>
      </c>
      <c r="AK126" s="1" t="str">
        <f>IFERROR(IF($AH126&gt;=1,VLOOKUP($AG126,STUDENT!$O$8:$Z$1507,6,0),""),"")</f>
        <v/>
      </c>
      <c r="AL126" s="1" t="str">
        <f t="shared" si="29"/>
        <v/>
      </c>
      <c r="AM126" s="1" t="str">
        <f t="shared" si="30"/>
        <v/>
      </c>
      <c r="AN126" s="1" t="str">
        <f t="shared" si="31"/>
        <v/>
      </c>
      <c r="AO126" s="1" t="str">
        <f t="shared" si="32"/>
        <v/>
      </c>
      <c r="AP126" s="1" t="str">
        <f t="shared" si="33"/>
        <v/>
      </c>
      <c r="AQ126" s="1" t="str">
        <f t="shared" si="34"/>
        <v/>
      </c>
      <c r="AR126" s="1" t="str">
        <f t="shared" si="35"/>
        <v/>
      </c>
      <c r="AS126" s="1" t="str">
        <f t="shared" si="36"/>
        <v/>
      </c>
      <c r="AT126" s="1" t="str">
        <f t="shared" si="37"/>
        <v/>
      </c>
      <c r="AU126" s="1" t="str">
        <f t="shared" si="38"/>
        <v/>
      </c>
      <c r="AV126" s="1" t="str">
        <f t="shared" si="39"/>
        <v/>
      </c>
      <c r="AW126" s="1" t="str">
        <f t="shared" si="40"/>
        <v/>
      </c>
      <c r="AX126" s="1" t="str">
        <f t="shared" si="41"/>
        <v/>
      </c>
      <c r="AY126" s="1">
        <f>IFERROR(IF($AE126&gt;$AE125,VLOOKUP($AC126+AL$1,STOCK!$F$10:$AB$209,16,0),IF($AE126=$AE125,(IF(AY125&gt;=1,AY125-COUNTIFS($AE125:$AE125,$AC126,AL125:AL125,$AI$1),0)),0)),0)</f>
        <v>0</v>
      </c>
      <c r="AZ126" s="1">
        <f>IFERROR(IF($AE126&gt;$AE125,VLOOKUP($AC126+AM$1,STOCK!$F$10:$AB$209,16,0),IF($AE126=$AE125,(IF(AZ125&gt;=1,AZ125-COUNTIFS($AE125:$AE125,$AC126,AM125:AM125,$AI$1),0)),0)),0)</f>
        <v>0</v>
      </c>
      <c r="BA126" s="1">
        <f>IFERROR(IF($AE126&gt;$AE125,VLOOKUP($AC126+AN$1,STOCK!$F$10:$AB$209,16,0),IF($AE126=$AE125,(IF(BA125&gt;=1,BA125-COUNTIFS($AE125:$AE125,$AC126,AN125:AN125,$AI$1),0)),0)),0)</f>
        <v>0</v>
      </c>
      <c r="BB126" s="1">
        <f>IFERROR(IF($AE126&gt;$AE125,VLOOKUP($AC126+AO$1,STOCK!$F$10:$AB$209,16,0),IF($AE126=$AE125,(IF(BB125&gt;=1,BB125-COUNTIFS($AE125:$AE125,$AC126,AO125:AO125,$AI$1),0)),0)),0)</f>
        <v>0</v>
      </c>
      <c r="BC126" s="1">
        <f>IFERROR(IF($AE126&gt;$AE125,VLOOKUP($AC126+AP$1,STOCK!$F$10:$AB$209,16,0),IF($AE126=$AE125,(IF(BC125&gt;=1,BC125-COUNTIFS($AE125:$AE125,$AC126,AP125:AP125,$AI$1),0)),0)),0)</f>
        <v>0</v>
      </c>
      <c r="BD126" s="1">
        <f>IFERROR(IF($AE126&gt;$AE125,VLOOKUP($AC126+AQ$1,STOCK!$F$10:$AB$209,16,0),IF($AE126=$AE125,(IF(BD125&gt;=1,BD125-COUNTIFS($AE125:$AE125,$AC126,AQ125:AQ125,$AI$1),0)),0)),0)</f>
        <v>0</v>
      </c>
      <c r="BE126" s="1">
        <f>IFERROR(IF($AE126&gt;$AE125,VLOOKUP($AC126+AR$1,STOCK!$F$10:$AB$209,16,0),IF($AE126=$AE125,(IF(BE125&gt;=1,BE125-COUNTIFS($AE125:$AE125,$AC126,AR125:AR125,$AI$1),0)),0)),0)</f>
        <v>0</v>
      </c>
      <c r="BF126" s="1">
        <f>IFERROR(IF($AE126&gt;$AE125,VLOOKUP($AC126+AS$1,STOCK!$F$10:$AB$209,16,0),IF($AE126=$AE125,(IF(BF125&gt;=1,BF125-COUNTIFS($AE125:$AE125,$AC126,AS125:AS125,$AI$1),0)),0)),0)</f>
        <v>0</v>
      </c>
      <c r="BG126" s="1">
        <f>IFERROR(IF($AE126&gt;$AE125,VLOOKUP($AC126+AT$1,STOCK!$F$10:$AB$209,16,0),IF($AE126=$AE125,(IF(BG125&gt;=1,BG125-COUNTIFS($AE125:$AE125,$AC126,AT125:AT125,$AI$1),0)),0)),0)</f>
        <v>0</v>
      </c>
      <c r="BH126" s="1">
        <f>IFERROR(IF($AE126&gt;$AE125,VLOOKUP($AC126+AU$1,STOCK!$F$10:$AB$209,16,0),IF($AE126=$AE125,(IF(BH125&gt;=1,BH125-COUNTIFS($AE125:$AE125,$AC126,AU125:AU125,$AI$1),0)),0)),0)</f>
        <v>0</v>
      </c>
      <c r="BI126" s="1">
        <f>IFERROR(IF($AE126&gt;$AE125,VLOOKUP($AC126+AV$1,STOCK!$F$10:$AB$209,16,0),IF($AE126=$AE125,(IF(BI125&gt;=1,BI125-COUNTIFS($AE125:$AE125,$AC126,AV125:AV125,$AI$1),0)),0)),0)</f>
        <v>0</v>
      </c>
      <c r="BJ126" s="1">
        <f>IFERROR(IF($AE126&gt;$AE125,VLOOKUP($AC126+AW$1,STOCK!$F$10:$AB$209,16,0),IF($AE126=$AE125,(IF(BJ125&gt;=1,BJ125-COUNTIFS($AE125:$AE125,$AC126,AW125:AW125,$AI$1),0)),0)),0)</f>
        <v>0</v>
      </c>
      <c r="BK126" s="1">
        <f>IFERROR(IF($AE126&gt;$AE125,VLOOKUP($AC126+AX$1,STOCK!$F$10:$AB$209,16,0),IF($AE126=$AE125,(IF(BK125&gt;=1,BK125-COUNTIFS($AE125:$AE125,$AC126,AX125:AX125,$AI$1),0)),0)),0)</f>
        <v>0</v>
      </c>
      <c r="BL126" s="1">
        <f>IFERROR(IF($AE126&gt;$AE125,VLOOKUP($AC126+AL$1,STOCK!$F$10:$AB$209,17,0),IF($AE126=$AE125,(IF(BL125&gt;=1,BL125-COUNTIFS($AE125:$AE125,$AC126,AL125:AL125,$AI$2),0)),0)),0)</f>
        <v>0</v>
      </c>
      <c r="BM126" s="1">
        <f>IFERROR(IF($AE126&gt;$AE125,VLOOKUP($AC126+AM$1,STOCK!$F$10:$AB$209,17,0),IF($AE126=$AE125,(IF(BM125&gt;=1,BM125-COUNTIFS($AE125:$AE125,$AC126,AM125:AM125,$AI$2),0)),0)),0)</f>
        <v>0</v>
      </c>
      <c r="BN126" s="1">
        <f>IFERROR(IF($AE126&gt;$AE125,VLOOKUP($AC126+AN$1,STOCK!$F$10:$AB$209,17,0),IF($AE126=$AE125,(IF(BN125&gt;=1,BN125-COUNTIFS($AE125:$AE125,$AC126,AN125:AN125,$AI$2),0)),0)),0)</f>
        <v>0</v>
      </c>
      <c r="BO126" s="1">
        <f>IFERROR(IF($AE126&gt;$AE125,VLOOKUP($AC126+AO$1,STOCK!$F$10:$AB$209,17,0),IF($AE126=$AE125,(IF(BO125&gt;=1,BO125-COUNTIFS($AE125:$AE125,$AC126,AO125:AO125,$AI$2),0)),0)),0)</f>
        <v>0</v>
      </c>
      <c r="BP126" s="1">
        <f>IFERROR(IF($AE126&gt;$AE125,VLOOKUP($AC126+AP$1,STOCK!$F$10:$AB$209,17,0),IF($AE126=$AE125,(IF(BP125&gt;=1,BP125-COUNTIFS($AE125:$AE125,$AC126,AP125:AP125,$AI$2),0)),0)),0)</f>
        <v>0</v>
      </c>
      <c r="BQ126" s="1">
        <f>IFERROR(IF($AE126&gt;$AE125,VLOOKUP($AC126+AQ$1,STOCK!$F$10:$AB$209,17,0),IF($AE126=$AE125,(IF(BQ125&gt;=1,BQ125-COUNTIFS($AE125:$AE125,$AC126,AQ125:AQ125,$AI$2),0)),0)),0)</f>
        <v>0</v>
      </c>
      <c r="BR126" s="1">
        <f>IFERROR(IF($AE126&gt;$AE125,VLOOKUP($AC126+AR$1,STOCK!$F$10:$AB$209,17,0),IF($AE126=$AE125,(IF(BR125&gt;=1,BR125-COUNTIFS($AE125:$AE125,$AC126,AR125:AR125,$AI$2),0)),0)),0)</f>
        <v>0</v>
      </c>
      <c r="BS126" s="1">
        <f>IFERROR(IF($AE126&gt;$AE125,VLOOKUP($AC126+AS$1,STOCK!$F$10:$AB$209,17,0),IF($AE126=$AE125,(IF(BS125&gt;=1,BS125-COUNTIFS($AE125:$AE125,$AC126,AS125:AS125,$AI$2),0)),0)),0)</f>
        <v>0</v>
      </c>
      <c r="BT126" s="1">
        <f>IFERROR(IF($AE126&gt;$AE125,VLOOKUP($AC126+AT$1,STOCK!$F$10:$AB$209,17,0),IF($AE126=$AE125,(IF(BT125&gt;=1,BT125-COUNTIFS($AE125:$AE125,$AC126,AT125:AT125,$AI$2),0)),0)),0)</f>
        <v>0</v>
      </c>
      <c r="BU126" s="1">
        <f>IFERROR(IF($AE126&gt;$AE125,VLOOKUP($AC126+AU$1,STOCK!$F$10:$AB$209,17,0),IF($AE126=$AE125,(IF(BU125&gt;=1,BU125-COUNTIFS($AE125:$AE125,$AC126,AU125:AU125,$AI$2),0)),0)),0)</f>
        <v>0</v>
      </c>
      <c r="BV126" s="1">
        <f>IFERROR(IF($AE126&gt;$AE125,VLOOKUP($AC126+AV$1,STOCK!$F$10:$AB$209,17,0),IF($AE126=$AE125,(IF(BV125&gt;=1,BV125-COUNTIFS($AE125:$AE125,$AC126,AV125:AV125,$AI$2),0)),0)),0)</f>
        <v>0</v>
      </c>
      <c r="BW126" s="1">
        <f>IFERROR(IF($AE126&gt;$AE125,VLOOKUP($AC126+AW$1,STOCK!$F$10:$AB$209,17,0),IF($AE126=$AE125,(IF(BW125&gt;=1,BW125-COUNTIFS($AE125:$AE125,$AC126,AW125:AW125,$AI$2),0)),0)),0)</f>
        <v>0</v>
      </c>
      <c r="BX126" s="1">
        <f>IFERROR(IF($AE126&gt;$AE125,VLOOKUP($AC126+AX$1,STOCK!$F$10:$AB$209,17,0),IF($AE126=$AE125,(IF(BX125&gt;=1,BX125-COUNTIFS($AE125:$AE125,$AC126,AX125:AX125,$AI$2),0)),0)),0)</f>
        <v>0</v>
      </c>
    </row>
    <row r="127" spans="4:76" ht="20.100000000000001" customHeight="1" x14ac:dyDescent="0.25">
      <c r="D127" s="1">
        <v>114</v>
      </c>
      <c r="E127" s="1">
        <f>IFERROR(IF($E$13&gt;=D127,SMALL(STUDENT!$O$8:$O$1507,$E$11+D127),0),0)</f>
        <v>0</v>
      </c>
      <c r="F127" s="10">
        <f t="shared" si="24"/>
        <v>0</v>
      </c>
      <c r="G127" s="10" t="str">
        <f>IFERROR(IF($F127&gt;=1,VLOOKUP($E127,STUDENT!$O$8:$Z$1507,3,0),""),"")</f>
        <v/>
      </c>
      <c r="H127" s="9" t="str">
        <f>IFERROR(IF($F127&gt;=1,VLOOKUP($E127,STUDENT!$O$8:$Z$1507,4,0),""),"")</f>
        <v/>
      </c>
      <c r="I127" s="20" t="str">
        <f t="shared" si="25"/>
        <v/>
      </c>
      <c r="J127" s="20" t="str">
        <f t="shared" si="44"/>
        <v/>
      </c>
      <c r="K127" s="20" t="str">
        <f t="shared" si="44"/>
        <v/>
      </c>
      <c r="L127" s="20" t="str">
        <f t="shared" si="44"/>
        <v/>
      </c>
      <c r="M127" s="20" t="str">
        <f t="shared" si="44"/>
        <v/>
      </c>
      <c r="N127" s="20" t="str">
        <f t="shared" si="44"/>
        <v/>
      </c>
      <c r="O127" s="20" t="str">
        <f t="shared" si="44"/>
        <v/>
      </c>
      <c r="P127" s="20" t="str">
        <f t="shared" si="44"/>
        <v/>
      </c>
      <c r="Q127" s="20" t="str">
        <f t="shared" si="44"/>
        <v/>
      </c>
      <c r="R127" s="20" t="str">
        <f t="shared" si="44"/>
        <v/>
      </c>
      <c r="S127" s="20" t="str">
        <f t="shared" si="44"/>
        <v/>
      </c>
      <c r="T127" s="20" t="str">
        <f t="shared" si="44"/>
        <v/>
      </c>
      <c r="U127" s="20" t="str">
        <f t="shared" si="44"/>
        <v/>
      </c>
      <c r="V127" s="21" t="str">
        <f>IFERROR(IF($F127&gt;=1,VLOOKUP($E127,STUDENT!$O$8:$Z$1507,12,0),""),"")</f>
        <v/>
      </c>
      <c r="W127" s="22"/>
      <c r="AC127" s="1">
        <f t="shared" si="26"/>
        <v>0</v>
      </c>
      <c r="AD127" s="1">
        <f>IFERROR(IF(LEN(AK127)&gt;=1,VLOOKUP(HLOOKUP(AK127,PROFILE!$K$5:$V$8,4,0),PROFILE!$F$1:$G$3,2,0),0),0)</f>
        <v>0</v>
      </c>
      <c r="AE127" s="1">
        <f t="shared" si="27"/>
        <v>0</v>
      </c>
      <c r="AF127" s="1">
        <v>114</v>
      </c>
      <c r="AG127" s="1">
        <f>IFERROR(IF($AG$12&gt;=AF127,SMALL(STUDENT!$O$8:$O$1507,$AG$11+AF127),0),0)</f>
        <v>0</v>
      </c>
      <c r="AH127" s="1">
        <f t="shared" si="28"/>
        <v>0</v>
      </c>
      <c r="AI127" s="1" t="str">
        <f>IFERROR(IF($AH127&gt;=1,VLOOKUP($AG127,STUDENT!$O$8:$Z$1507,3,0),""),"")</f>
        <v/>
      </c>
      <c r="AJ127" s="1" t="str">
        <f>IFERROR(IF($AH127&gt;=1,VLOOKUP($AG127,STUDENT!$O$8:$Z$1507,4,0),""),"")</f>
        <v/>
      </c>
      <c r="AK127" s="1" t="str">
        <f>IFERROR(IF($AH127&gt;=1,VLOOKUP($AG127,STUDENT!$O$8:$Z$1507,6,0),""),"")</f>
        <v/>
      </c>
      <c r="AL127" s="1" t="str">
        <f t="shared" si="29"/>
        <v/>
      </c>
      <c r="AM127" s="1" t="str">
        <f t="shared" si="30"/>
        <v/>
      </c>
      <c r="AN127" s="1" t="str">
        <f t="shared" si="31"/>
        <v/>
      </c>
      <c r="AO127" s="1" t="str">
        <f t="shared" si="32"/>
        <v/>
      </c>
      <c r="AP127" s="1" t="str">
        <f t="shared" si="33"/>
        <v/>
      </c>
      <c r="AQ127" s="1" t="str">
        <f t="shared" si="34"/>
        <v/>
      </c>
      <c r="AR127" s="1" t="str">
        <f t="shared" si="35"/>
        <v/>
      </c>
      <c r="AS127" s="1" t="str">
        <f t="shared" si="36"/>
        <v/>
      </c>
      <c r="AT127" s="1" t="str">
        <f t="shared" si="37"/>
        <v/>
      </c>
      <c r="AU127" s="1" t="str">
        <f t="shared" si="38"/>
        <v/>
      </c>
      <c r="AV127" s="1" t="str">
        <f t="shared" si="39"/>
        <v/>
      </c>
      <c r="AW127" s="1" t="str">
        <f t="shared" si="40"/>
        <v/>
      </c>
      <c r="AX127" s="1" t="str">
        <f t="shared" si="41"/>
        <v/>
      </c>
      <c r="AY127" s="1">
        <f>IFERROR(IF($AE127&gt;$AE126,VLOOKUP($AC127+AL$1,STOCK!$F$10:$AB$209,16,0),IF($AE127=$AE126,(IF(AY126&gt;=1,AY126-COUNTIFS($AE126:$AE126,$AC127,AL126:AL126,$AI$1),0)),0)),0)</f>
        <v>0</v>
      </c>
      <c r="AZ127" s="1">
        <f>IFERROR(IF($AE127&gt;$AE126,VLOOKUP($AC127+AM$1,STOCK!$F$10:$AB$209,16,0),IF($AE127=$AE126,(IF(AZ126&gt;=1,AZ126-COUNTIFS($AE126:$AE126,$AC127,AM126:AM126,$AI$1),0)),0)),0)</f>
        <v>0</v>
      </c>
      <c r="BA127" s="1">
        <f>IFERROR(IF($AE127&gt;$AE126,VLOOKUP($AC127+AN$1,STOCK!$F$10:$AB$209,16,0),IF($AE127=$AE126,(IF(BA126&gt;=1,BA126-COUNTIFS($AE126:$AE126,$AC127,AN126:AN126,$AI$1),0)),0)),0)</f>
        <v>0</v>
      </c>
      <c r="BB127" s="1">
        <f>IFERROR(IF($AE127&gt;$AE126,VLOOKUP($AC127+AO$1,STOCK!$F$10:$AB$209,16,0),IF($AE127=$AE126,(IF(BB126&gt;=1,BB126-COUNTIFS($AE126:$AE126,$AC127,AO126:AO126,$AI$1),0)),0)),0)</f>
        <v>0</v>
      </c>
      <c r="BC127" s="1">
        <f>IFERROR(IF($AE127&gt;$AE126,VLOOKUP($AC127+AP$1,STOCK!$F$10:$AB$209,16,0),IF($AE127=$AE126,(IF(BC126&gt;=1,BC126-COUNTIFS($AE126:$AE126,$AC127,AP126:AP126,$AI$1),0)),0)),0)</f>
        <v>0</v>
      </c>
      <c r="BD127" s="1">
        <f>IFERROR(IF($AE127&gt;$AE126,VLOOKUP($AC127+AQ$1,STOCK!$F$10:$AB$209,16,0),IF($AE127=$AE126,(IF(BD126&gt;=1,BD126-COUNTIFS($AE126:$AE126,$AC127,AQ126:AQ126,$AI$1),0)),0)),0)</f>
        <v>0</v>
      </c>
      <c r="BE127" s="1">
        <f>IFERROR(IF($AE127&gt;$AE126,VLOOKUP($AC127+AR$1,STOCK!$F$10:$AB$209,16,0),IF($AE127=$AE126,(IF(BE126&gt;=1,BE126-COUNTIFS($AE126:$AE126,$AC127,AR126:AR126,$AI$1),0)),0)),0)</f>
        <v>0</v>
      </c>
      <c r="BF127" s="1">
        <f>IFERROR(IF($AE127&gt;$AE126,VLOOKUP($AC127+AS$1,STOCK!$F$10:$AB$209,16,0),IF($AE127=$AE126,(IF(BF126&gt;=1,BF126-COUNTIFS($AE126:$AE126,$AC127,AS126:AS126,$AI$1),0)),0)),0)</f>
        <v>0</v>
      </c>
      <c r="BG127" s="1">
        <f>IFERROR(IF($AE127&gt;$AE126,VLOOKUP($AC127+AT$1,STOCK!$F$10:$AB$209,16,0),IF($AE127=$AE126,(IF(BG126&gt;=1,BG126-COUNTIFS($AE126:$AE126,$AC127,AT126:AT126,$AI$1),0)),0)),0)</f>
        <v>0</v>
      </c>
      <c r="BH127" s="1">
        <f>IFERROR(IF($AE127&gt;$AE126,VLOOKUP($AC127+AU$1,STOCK!$F$10:$AB$209,16,0),IF($AE127=$AE126,(IF(BH126&gt;=1,BH126-COUNTIFS($AE126:$AE126,$AC127,AU126:AU126,$AI$1),0)),0)),0)</f>
        <v>0</v>
      </c>
      <c r="BI127" s="1">
        <f>IFERROR(IF($AE127&gt;$AE126,VLOOKUP($AC127+AV$1,STOCK!$F$10:$AB$209,16,0),IF($AE127=$AE126,(IF(BI126&gt;=1,BI126-COUNTIFS($AE126:$AE126,$AC127,AV126:AV126,$AI$1),0)),0)),0)</f>
        <v>0</v>
      </c>
      <c r="BJ127" s="1">
        <f>IFERROR(IF($AE127&gt;$AE126,VLOOKUP($AC127+AW$1,STOCK!$F$10:$AB$209,16,0),IF($AE127=$AE126,(IF(BJ126&gt;=1,BJ126-COUNTIFS($AE126:$AE126,$AC127,AW126:AW126,$AI$1),0)),0)),0)</f>
        <v>0</v>
      </c>
      <c r="BK127" s="1">
        <f>IFERROR(IF($AE127&gt;$AE126,VLOOKUP($AC127+AX$1,STOCK!$F$10:$AB$209,16,0),IF($AE127=$AE126,(IF(BK126&gt;=1,BK126-COUNTIFS($AE126:$AE126,$AC127,AX126:AX126,$AI$1),0)),0)),0)</f>
        <v>0</v>
      </c>
      <c r="BL127" s="1">
        <f>IFERROR(IF($AE127&gt;$AE126,VLOOKUP($AC127+AL$1,STOCK!$F$10:$AB$209,17,0),IF($AE127=$AE126,(IF(BL126&gt;=1,BL126-COUNTIFS($AE126:$AE126,$AC127,AL126:AL126,$AI$2),0)),0)),0)</f>
        <v>0</v>
      </c>
      <c r="BM127" s="1">
        <f>IFERROR(IF($AE127&gt;$AE126,VLOOKUP($AC127+AM$1,STOCK!$F$10:$AB$209,17,0),IF($AE127=$AE126,(IF(BM126&gt;=1,BM126-COUNTIFS($AE126:$AE126,$AC127,AM126:AM126,$AI$2),0)),0)),0)</f>
        <v>0</v>
      </c>
      <c r="BN127" s="1">
        <f>IFERROR(IF($AE127&gt;$AE126,VLOOKUP($AC127+AN$1,STOCK!$F$10:$AB$209,17,0),IF($AE127=$AE126,(IF(BN126&gt;=1,BN126-COUNTIFS($AE126:$AE126,$AC127,AN126:AN126,$AI$2),0)),0)),0)</f>
        <v>0</v>
      </c>
      <c r="BO127" s="1">
        <f>IFERROR(IF($AE127&gt;$AE126,VLOOKUP($AC127+AO$1,STOCK!$F$10:$AB$209,17,0),IF($AE127=$AE126,(IF(BO126&gt;=1,BO126-COUNTIFS($AE126:$AE126,$AC127,AO126:AO126,$AI$2),0)),0)),0)</f>
        <v>0</v>
      </c>
      <c r="BP127" s="1">
        <f>IFERROR(IF($AE127&gt;$AE126,VLOOKUP($AC127+AP$1,STOCK!$F$10:$AB$209,17,0),IF($AE127=$AE126,(IF(BP126&gt;=1,BP126-COUNTIFS($AE126:$AE126,$AC127,AP126:AP126,$AI$2),0)),0)),0)</f>
        <v>0</v>
      </c>
      <c r="BQ127" s="1">
        <f>IFERROR(IF($AE127&gt;$AE126,VLOOKUP($AC127+AQ$1,STOCK!$F$10:$AB$209,17,0),IF($AE127=$AE126,(IF(BQ126&gt;=1,BQ126-COUNTIFS($AE126:$AE126,$AC127,AQ126:AQ126,$AI$2),0)),0)),0)</f>
        <v>0</v>
      </c>
      <c r="BR127" s="1">
        <f>IFERROR(IF($AE127&gt;$AE126,VLOOKUP($AC127+AR$1,STOCK!$F$10:$AB$209,17,0),IF($AE127=$AE126,(IF(BR126&gt;=1,BR126-COUNTIFS($AE126:$AE126,$AC127,AR126:AR126,$AI$2),0)),0)),0)</f>
        <v>0</v>
      </c>
      <c r="BS127" s="1">
        <f>IFERROR(IF($AE127&gt;$AE126,VLOOKUP($AC127+AS$1,STOCK!$F$10:$AB$209,17,0),IF($AE127=$AE126,(IF(BS126&gt;=1,BS126-COUNTIFS($AE126:$AE126,$AC127,AS126:AS126,$AI$2),0)),0)),0)</f>
        <v>0</v>
      </c>
      <c r="BT127" s="1">
        <f>IFERROR(IF($AE127&gt;$AE126,VLOOKUP($AC127+AT$1,STOCK!$F$10:$AB$209,17,0),IF($AE127=$AE126,(IF(BT126&gt;=1,BT126-COUNTIFS($AE126:$AE126,$AC127,AT126:AT126,$AI$2),0)),0)),0)</f>
        <v>0</v>
      </c>
      <c r="BU127" s="1">
        <f>IFERROR(IF($AE127&gt;$AE126,VLOOKUP($AC127+AU$1,STOCK!$F$10:$AB$209,17,0),IF($AE127=$AE126,(IF(BU126&gt;=1,BU126-COUNTIFS($AE126:$AE126,$AC127,AU126:AU126,$AI$2),0)),0)),0)</f>
        <v>0</v>
      </c>
      <c r="BV127" s="1">
        <f>IFERROR(IF($AE127&gt;$AE126,VLOOKUP($AC127+AV$1,STOCK!$F$10:$AB$209,17,0),IF($AE127=$AE126,(IF(BV126&gt;=1,BV126-COUNTIFS($AE126:$AE126,$AC127,AV126:AV126,$AI$2),0)),0)),0)</f>
        <v>0</v>
      </c>
      <c r="BW127" s="1">
        <f>IFERROR(IF($AE127&gt;$AE126,VLOOKUP($AC127+AW$1,STOCK!$F$10:$AB$209,17,0),IF($AE127=$AE126,(IF(BW126&gt;=1,BW126-COUNTIFS($AE126:$AE126,$AC127,AW126:AW126,$AI$2),0)),0)),0)</f>
        <v>0</v>
      </c>
      <c r="BX127" s="1">
        <f>IFERROR(IF($AE127&gt;$AE126,VLOOKUP($AC127+AX$1,STOCK!$F$10:$AB$209,17,0),IF($AE127=$AE126,(IF(BX126&gt;=1,BX126-COUNTIFS($AE126:$AE126,$AC127,AX126:AX126,$AI$2),0)),0)),0)</f>
        <v>0</v>
      </c>
    </row>
    <row r="128" spans="4:76" ht="20.100000000000001" customHeight="1" x14ac:dyDescent="0.25">
      <c r="D128" s="1">
        <v>115</v>
      </c>
      <c r="E128" s="1">
        <f>IFERROR(IF($E$13&gt;=D128,SMALL(STUDENT!$O$8:$O$1507,$E$11+D128),0),0)</f>
        <v>0</v>
      </c>
      <c r="F128" s="10">
        <f t="shared" si="24"/>
        <v>0</v>
      </c>
      <c r="G128" s="10" t="str">
        <f>IFERROR(IF($F128&gt;=1,VLOOKUP($E128,STUDENT!$O$8:$Z$1507,3,0),""),"")</f>
        <v/>
      </c>
      <c r="H128" s="9" t="str">
        <f>IFERROR(IF($F128&gt;=1,VLOOKUP($E128,STUDENT!$O$8:$Z$1507,4,0),""),"")</f>
        <v/>
      </c>
      <c r="I128" s="20" t="str">
        <f t="shared" si="25"/>
        <v/>
      </c>
      <c r="J128" s="20" t="str">
        <f t="shared" si="44"/>
        <v/>
      </c>
      <c r="K128" s="20" t="str">
        <f t="shared" si="44"/>
        <v/>
      </c>
      <c r="L128" s="20" t="str">
        <f t="shared" si="44"/>
        <v/>
      </c>
      <c r="M128" s="20" t="str">
        <f t="shared" si="44"/>
        <v/>
      </c>
      <c r="N128" s="20" t="str">
        <f t="shared" si="44"/>
        <v/>
      </c>
      <c r="O128" s="20" t="str">
        <f t="shared" si="44"/>
        <v/>
      </c>
      <c r="P128" s="20" t="str">
        <f t="shared" si="44"/>
        <v/>
      </c>
      <c r="Q128" s="20" t="str">
        <f t="shared" si="44"/>
        <v/>
      </c>
      <c r="R128" s="20" t="str">
        <f t="shared" si="44"/>
        <v/>
      </c>
      <c r="S128" s="20" t="str">
        <f t="shared" si="44"/>
        <v/>
      </c>
      <c r="T128" s="20" t="str">
        <f t="shared" si="44"/>
        <v/>
      </c>
      <c r="U128" s="20" t="str">
        <f t="shared" si="44"/>
        <v/>
      </c>
      <c r="V128" s="21" t="str">
        <f>IFERROR(IF($F128&gt;=1,VLOOKUP($E128,STUDENT!$O$8:$Z$1507,12,0),""),"")</f>
        <v/>
      </c>
      <c r="W128" s="22"/>
      <c r="AC128" s="1">
        <f t="shared" si="26"/>
        <v>0</v>
      </c>
      <c r="AD128" s="1">
        <f>IFERROR(IF(LEN(AK128)&gt;=1,VLOOKUP(HLOOKUP(AK128,PROFILE!$K$5:$V$8,4,0),PROFILE!$F$1:$G$3,2,0),0),0)</f>
        <v>0</v>
      </c>
      <c r="AE128" s="1">
        <f t="shared" si="27"/>
        <v>0</v>
      </c>
      <c r="AF128" s="1">
        <v>115</v>
      </c>
      <c r="AG128" s="1">
        <f>IFERROR(IF($AG$12&gt;=AF128,SMALL(STUDENT!$O$8:$O$1507,$AG$11+AF128),0),0)</f>
        <v>0</v>
      </c>
      <c r="AH128" s="1">
        <f t="shared" si="28"/>
        <v>0</v>
      </c>
      <c r="AI128" s="1" t="str">
        <f>IFERROR(IF($AH128&gt;=1,VLOOKUP($AG128,STUDENT!$O$8:$Z$1507,3,0),""),"")</f>
        <v/>
      </c>
      <c r="AJ128" s="1" t="str">
        <f>IFERROR(IF($AH128&gt;=1,VLOOKUP($AG128,STUDENT!$O$8:$Z$1507,4,0),""),"")</f>
        <v/>
      </c>
      <c r="AK128" s="1" t="str">
        <f>IFERROR(IF($AH128&gt;=1,VLOOKUP($AG128,STUDENT!$O$8:$Z$1507,6,0),""),"")</f>
        <v/>
      </c>
      <c r="AL128" s="1" t="str">
        <f t="shared" si="29"/>
        <v/>
      </c>
      <c r="AM128" s="1" t="str">
        <f t="shared" si="30"/>
        <v/>
      </c>
      <c r="AN128" s="1" t="str">
        <f t="shared" si="31"/>
        <v/>
      </c>
      <c r="AO128" s="1" t="str">
        <f t="shared" si="32"/>
        <v/>
      </c>
      <c r="AP128" s="1" t="str">
        <f t="shared" si="33"/>
        <v/>
      </c>
      <c r="AQ128" s="1" t="str">
        <f t="shared" si="34"/>
        <v/>
      </c>
      <c r="AR128" s="1" t="str">
        <f t="shared" si="35"/>
        <v/>
      </c>
      <c r="AS128" s="1" t="str">
        <f t="shared" si="36"/>
        <v/>
      </c>
      <c r="AT128" s="1" t="str">
        <f t="shared" si="37"/>
        <v/>
      </c>
      <c r="AU128" s="1" t="str">
        <f t="shared" si="38"/>
        <v/>
      </c>
      <c r="AV128" s="1" t="str">
        <f t="shared" si="39"/>
        <v/>
      </c>
      <c r="AW128" s="1" t="str">
        <f t="shared" si="40"/>
        <v/>
      </c>
      <c r="AX128" s="1" t="str">
        <f t="shared" si="41"/>
        <v/>
      </c>
      <c r="AY128" s="1">
        <f>IFERROR(IF($AE128&gt;$AE127,VLOOKUP($AC128+AL$1,STOCK!$F$10:$AB$209,16,0),IF($AE128=$AE127,(IF(AY127&gt;=1,AY127-COUNTIFS($AE127:$AE127,$AC128,AL127:AL127,$AI$1),0)),0)),0)</f>
        <v>0</v>
      </c>
      <c r="AZ128" s="1">
        <f>IFERROR(IF($AE128&gt;$AE127,VLOOKUP($AC128+AM$1,STOCK!$F$10:$AB$209,16,0),IF($AE128=$AE127,(IF(AZ127&gt;=1,AZ127-COUNTIFS($AE127:$AE127,$AC128,AM127:AM127,$AI$1),0)),0)),0)</f>
        <v>0</v>
      </c>
      <c r="BA128" s="1">
        <f>IFERROR(IF($AE128&gt;$AE127,VLOOKUP($AC128+AN$1,STOCK!$F$10:$AB$209,16,0),IF($AE128=$AE127,(IF(BA127&gt;=1,BA127-COUNTIFS($AE127:$AE127,$AC128,AN127:AN127,$AI$1),0)),0)),0)</f>
        <v>0</v>
      </c>
      <c r="BB128" s="1">
        <f>IFERROR(IF($AE128&gt;$AE127,VLOOKUP($AC128+AO$1,STOCK!$F$10:$AB$209,16,0),IF($AE128=$AE127,(IF(BB127&gt;=1,BB127-COUNTIFS($AE127:$AE127,$AC128,AO127:AO127,$AI$1),0)),0)),0)</f>
        <v>0</v>
      </c>
      <c r="BC128" s="1">
        <f>IFERROR(IF($AE128&gt;$AE127,VLOOKUP($AC128+AP$1,STOCK!$F$10:$AB$209,16,0),IF($AE128=$AE127,(IF(BC127&gt;=1,BC127-COUNTIFS($AE127:$AE127,$AC128,AP127:AP127,$AI$1),0)),0)),0)</f>
        <v>0</v>
      </c>
      <c r="BD128" s="1">
        <f>IFERROR(IF($AE128&gt;$AE127,VLOOKUP($AC128+AQ$1,STOCK!$F$10:$AB$209,16,0),IF($AE128=$AE127,(IF(BD127&gt;=1,BD127-COUNTIFS($AE127:$AE127,$AC128,AQ127:AQ127,$AI$1),0)),0)),0)</f>
        <v>0</v>
      </c>
      <c r="BE128" s="1">
        <f>IFERROR(IF($AE128&gt;$AE127,VLOOKUP($AC128+AR$1,STOCK!$F$10:$AB$209,16,0),IF($AE128=$AE127,(IF(BE127&gt;=1,BE127-COUNTIFS($AE127:$AE127,$AC128,AR127:AR127,$AI$1),0)),0)),0)</f>
        <v>0</v>
      </c>
      <c r="BF128" s="1">
        <f>IFERROR(IF($AE128&gt;$AE127,VLOOKUP($AC128+AS$1,STOCK!$F$10:$AB$209,16,0),IF($AE128=$AE127,(IF(BF127&gt;=1,BF127-COUNTIFS($AE127:$AE127,$AC128,AS127:AS127,$AI$1),0)),0)),0)</f>
        <v>0</v>
      </c>
      <c r="BG128" s="1">
        <f>IFERROR(IF($AE128&gt;$AE127,VLOOKUP($AC128+AT$1,STOCK!$F$10:$AB$209,16,0),IF($AE128=$AE127,(IF(BG127&gt;=1,BG127-COUNTIFS($AE127:$AE127,$AC128,AT127:AT127,$AI$1),0)),0)),0)</f>
        <v>0</v>
      </c>
      <c r="BH128" s="1">
        <f>IFERROR(IF($AE128&gt;$AE127,VLOOKUP($AC128+AU$1,STOCK!$F$10:$AB$209,16,0),IF($AE128=$AE127,(IF(BH127&gt;=1,BH127-COUNTIFS($AE127:$AE127,$AC128,AU127:AU127,$AI$1),0)),0)),0)</f>
        <v>0</v>
      </c>
      <c r="BI128" s="1">
        <f>IFERROR(IF($AE128&gt;$AE127,VLOOKUP($AC128+AV$1,STOCK!$F$10:$AB$209,16,0),IF($AE128=$AE127,(IF(BI127&gt;=1,BI127-COUNTIFS($AE127:$AE127,$AC128,AV127:AV127,$AI$1),0)),0)),0)</f>
        <v>0</v>
      </c>
      <c r="BJ128" s="1">
        <f>IFERROR(IF($AE128&gt;$AE127,VLOOKUP($AC128+AW$1,STOCK!$F$10:$AB$209,16,0),IF($AE128=$AE127,(IF(BJ127&gt;=1,BJ127-COUNTIFS($AE127:$AE127,$AC128,AW127:AW127,$AI$1),0)),0)),0)</f>
        <v>0</v>
      </c>
      <c r="BK128" s="1">
        <f>IFERROR(IF($AE128&gt;$AE127,VLOOKUP($AC128+AX$1,STOCK!$F$10:$AB$209,16,0),IF($AE128=$AE127,(IF(BK127&gt;=1,BK127-COUNTIFS($AE127:$AE127,$AC128,AX127:AX127,$AI$1),0)),0)),0)</f>
        <v>0</v>
      </c>
      <c r="BL128" s="1">
        <f>IFERROR(IF($AE128&gt;$AE127,VLOOKUP($AC128+AL$1,STOCK!$F$10:$AB$209,17,0),IF($AE128=$AE127,(IF(BL127&gt;=1,BL127-COUNTIFS($AE127:$AE127,$AC128,AL127:AL127,$AI$2),0)),0)),0)</f>
        <v>0</v>
      </c>
      <c r="BM128" s="1">
        <f>IFERROR(IF($AE128&gt;$AE127,VLOOKUP($AC128+AM$1,STOCK!$F$10:$AB$209,17,0),IF($AE128=$AE127,(IF(BM127&gt;=1,BM127-COUNTIFS($AE127:$AE127,$AC128,AM127:AM127,$AI$2),0)),0)),0)</f>
        <v>0</v>
      </c>
      <c r="BN128" s="1">
        <f>IFERROR(IF($AE128&gt;$AE127,VLOOKUP($AC128+AN$1,STOCK!$F$10:$AB$209,17,0),IF($AE128=$AE127,(IF(BN127&gt;=1,BN127-COUNTIFS($AE127:$AE127,$AC128,AN127:AN127,$AI$2),0)),0)),0)</f>
        <v>0</v>
      </c>
      <c r="BO128" s="1">
        <f>IFERROR(IF($AE128&gt;$AE127,VLOOKUP($AC128+AO$1,STOCK!$F$10:$AB$209,17,0),IF($AE128=$AE127,(IF(BO127&gt;=1,BO127-COUNTIFS($AE127:$AE127,$AC128,AO127:AO127,$AI$2),0)),0)),0)</f>
        <v>0</v>
      </c>
      <c r="BP128" s="1">
        <f>IFERROR(IF($AE128&gt;$AE127,VLOOKUP($AC128+AP$1,STOCK!$F$10:$AB$209,17,0),IF($AE128=$AE127,(IF(BP127&gt;=1,BP127-COUNTIFS($AE127:$AE127,$AC128,AP127:AP127,$AI$2),0)),0)),0)</f>
        <v>0</v>
      </c>
      <c r="BQ128" s="1">
        <f>IFERROR(IF($AE128&gt;$AE127,VLOOKUP($AC128+AQ$1,STOCK!$F$10:$AB$209,17,0),IF($AE128=$AE127,(IF(BQ127&gt;=1,BQ127-COUNTIFS($AE127:$AE127,$AC128,AQ127:AQ127,$AI$2),0)),0)),0)</f>
        <v>0</v>
      </c>
      <c r="BR128" s="1">
        <f>IFERROR(IF($AE128&gt;$AE127,VLOOKUP($AC128+AR$1,STOCK!$F$10:$AB$209,17,0),IF($AE128=$AE127,(IF(BR127&gt;=1,BR127-COUNTIFS($AE127:$AE127,$AC128,AR127:AR127,$AI$2),0)),0)),0)</f>
        <v>0</v>
      </c>
      <c r="BS128" s="1">
        <f>IFERROR(IF($AE128&gt;$AE127,VLOOKUP($AC128+AS$1,STOCK!$F$10:$AB$209,17,0),IF($AE128=$AE127,(IF(BS127&gt;=1,BS127-COUNTIFS($AE127:$AE127,$AC128,AS127:AS127,$AI$2),0)),0)),0)</f>
        <v>0</v>
      </c>
      <c r="BT128" s="1">
        <f>IFERROR(IF($AE128&gt;$AE127,VLOOKUP($AC128+AT$1,STOCK!$F$10:$AB$209,17,0),IF($AE128=$AE127,(IF(BT127&gt;=1,BT127-COUNTIFS($AE127:$AE127,$AC128,AT127:AT127,$AI$2),0)),0)),0)</f>
        <v>0</v>
      </c>
      <c r="BU128" s="1">
        <f>IFERROR(IF($AE128&gt;$AE127,VLOOKUP($AC128+AU$1,STOCK!$F$10:$AB$209,17,0),IF($AE128=$AE127,(IF(BU127&gt;=1,BU127-COUNTIFS($AE127:$AE127,$AC128,AU127:AU127,$AI$2),0)),0)),0)</f>
        <v>0</v>
      </c>
      <c r="BV128" s="1">
        <f>IFERROR(IF($AE128&gt;$AE127,VLOOKUP($AC128+AV$1,STOCK!$F$10:$AB$209,17,0),IF($AE128=$AE127,(IF(BV127&gt;=1,BV127-COUNTIFS($AE127:$AE127,$AC128,AV127:AV127,$AI$2),0)),0)),0)</f>
        <v>0</v>
      </c>
      <c r="BW128" s="1">
        <f>IFERROR(IF($AE128&gt;$AE127,VLOOKUP($AC128+AW$1,STOCK!$F$10:$AB$209,17,0),IF($AE128=$AE127,(IF(BW127&gt;=1,BW127-COUNTIFS($AE127:$AE127,$AC128,AW127:AW127,$AI$2),0)),0)),0)</f>
        <v>0</v>
      </c>
      <c r="BX128" s="1">
        <f>IFERROR(IF($AE128&gt;$AE127,VLOOKUP($AC128+AX$1,STOCK!$F$10:$AB$209,17,0),IF($AE128=$AE127,(IF(BX127&gt;=1,BX127-COUNTIFS($AE127:$AE127,$AC128,AX127:AX127,$AI$2),0)),0)),0)</f>
        <v>0</v>
      </c>
    </row>
    <row r="129" spans="4:76" ht="20.100000000000001" customHeight="1" x14ac:dyDescent="0.25">
      <c r="D129" s="1">
        <v>116</v>
      </c>
      <c r="E129" s="1">
        <f>IFERROR(IF($E$13&gt;=D129,SMALL(STUDENT!$O$8:$O$1507,$E$11+D129),0),0)</f>
        <v>0</v>
      </c>
      <c r="F129" s="10">
        <f t="shared" si="24"/>
        <v>0</v>
      </c>
      <c r="G129" s="10" t="str">
        <f>IFERROR(IF($F129&gt;=1,VLOOKUP($E129,STUDENT!$O$8:$Z$1507,3,0),""),"")</f>
        <v/>
      </c>
      <c r="H129" s="9" t="str">
        <f>IFERROR(IF($F129&gt;=1,VLOOKUP($E129,STUDENT!$O$8:$Z$1507,4,0),""),"")</f>
        <v/>
      </c>
      <c r="I129" s="20" t="str">
        <f t="shared" si="25"/>
        <v/>
      </c>
      <c r="J129" s="20" t="str">
        <f t="shared" si="44"/>
        <v/>
      </c>
      <c r="K129" s="20" t="str">
        <f t="shared" si="44"/>
        <v/>
      </c>
      <c r="L129" s="20" t="str">
        <f t="shared" si="44"/>
        <v/>
      </c>
      <c r="M129" s="20" t="str">
        <f t="shared" si="44"/>
        <v/>
      </c>
      <c r="N129" s="20" t="str">
        <f t="shared" si="44"/>
        <v/>
      </c>
      <c r="O129" s="20" t="str">
        <f t="shared" si="44"/>
        <v/>
      </c>
      <c r="P129" s="20" t="str">
        <f t="shared" si="44"/>
        <v/>
      </c>
      <c r="Q129" s="20" t="str">
        <f t="shared" si="44"/>
        <v/>
      </c>
      <c r="R129" s="20" t="str">
        <f t="shared" si="44"/>
        <v/>
      </c>
      <c r="S129" s="20" t="str">
        <f t="shared" si="44"/>
        <v/>
      </c>
      <c r="T129" s="20" t="str">
        <f t="shared" si="44"/>
        <v/>
      </c>
      <c r="U129" s="20" t="str">
        <f t="shared" si="44"/>
        <v/>
      </c>
      <c r="V129" s="21" t="str">
        <f>IFERROR(IF($F129&gt;=1,VLOOKUP($E129,STUDENT!$O$8:$Z$1507,12,0),""),"")</f>
        <v/>
      </c>
      <c r="W129" s="22"/>
      <c r="AC129" s="1">
        <f t="shared" si="26"/>
        <v>0</v>
      </c>
      <c r="AD129" s="1">
        <f>IFERROR(IF(LEN(AK129)&gt;=1,VLOOKUP(HLOOKUP(AK129,PROFILE!$K$5:$V$8,4,0),PROFILE!$F$1:$G$3,2,0),0),0)</f>
        <v>0</v>
      </c>
      <c r="AE129" s="1">
        <f t="shared" si="27"/>
        <v>0</v>
      </c>
      <c r="AF129" s="1">
        <v>116</v>
      </c>
      <c r="AG129" s="1">
        <f>IFERROR(IF($AG$12&gt;=AF129,SMALL(STUDENT!$O$8:$O$1507,$AG$11+AF129),0),0)</f>
        <v>0</v>
      </c>
      <c r="AH129" s="1">
        <f t="shared" si="28"/>
        <v>0</v>
      </c>
      <c r="AI129" s="1" t="str">
        <f>IFERROR(IF($AH129&gt;=1,VLOOKUP($AG129,STUDENT!$O$8:$Z$1507,3,0),""),"")</f>
        <v/>
      </c>
      <c r="AJ129" s="1" t="str">
        <f>IFERROR(IF($AH129&gt;=1,VLOOKUP($AG129,STUDENT!$O$8:$Z$1507,4,0),""),"")</f>
        <v/>
      </c>
      <c r="AK129" s="1" t="str">
        <f>IFERROR(IF($AH129&gt;=1,VLOOKUP($AG129,STUDENT!$O$8:$Z$1507,6,0),""),"")</f>
        <v/>
      </c>
      <c r="AL129" s="1" t="str">
        <f t="shared" si="29"/>
        <v/>
      </c>
      <c r="AM129" s="1" t="str">
        <f t="shared" si="30"/>
        <v/>
      </c>
      <c r="AN129" s="1" t="str">
        <f t="shared" si="31"/>
        <v/>
      </c>
      <c r="AO129" s="1" t="str">
        <f t="shared" si="32"/>
        <v/>
      </c>
      <c r="AP129" s="1" t="str">
        <f t="shared" si="33"/>
        <v/>
      </c>
      <c r="AQ129" s="1" t="str">
        <f t="shared" si="34"/>
        <v/>
      </c>
      <c r="AR129" s="1" t="str">
        <f t="shared" si="35"/>
        <v/>
      </c>
      <c r="AS129" s="1" t="str">
        <f t="shared" si="36"/>
        <v/>
      </c>
      <c r="AT129" s="1" t="str">
        <f t="shared" si="37"/>
        <v/>
      </c>
      <c r="AU129" s="1" t="str">
        <f t="shared" si="38"/>
        <v/>
      </c>
      <c r="AV129" s="1" t="str">
        <f t="shared" si="39"/>
        <v/>
      </c>
      <c r="AW129" s="1" t="str">
        <f t="shared" si="40"/>
        <v/>
      </c>
      <c r="AX129" s="1" t="str">
        <f t="shared" si="41"/>
        <v/>
      </c>
      <c r="AY129" s="1">
        <f>IFERROR(IF($AE129&gt;$AE128,VLOOKUP($AC129+AL$1,STOCK!$F$10:$AB$209,16,0),IF($AE129=$AE128,(IF(AY128&gt;=1,AY128-COUNTIFS($AE128:$AE128,$AC129,AL128:AL128,$AI$1),0)),0)),0)</f>
        <v>0</v>
      </c>
      <c r="AZ129" s="1">
        <f>IFERROR(IF($AE129&gt;$AE128,VLOOKUP($AC129+AM$1,STOCK!$F$10:$AB$209,16,0),IF($AE129=$AE128,(IF(AZ128&gt;=1,AZ128-COUNTIFS($AE128:$AE128,$AC129,AM128:AM128,$AI$1),0)),0)),0)</f>
        <v>0</v>
      </c>
      <c r="BA129" s="1">
        <f>IFERROR(IF($AE129&gt;$AE128,VLOOKUP($AC129+AN$1,STOCK!$F$10:$AB$209,16,0),IF($AE129=$AE128,(IF(BA128&gt;=1,BA128-COUNTIFS($AE128:$AE128,$AC129,AN128:AN128,$AI$1),0)),0)),0)</f>
        <v>0</v>
      </c>
      <c r="BB129" s="1">
        <f>IFERROR(IF($AE129&gt;$AE128,VLOOKUP($AC129+AO$1,STOCK!$F$10:$AB$209,16,0),IF($AE129=$AE128,(IF(BB128&gt;=1,BB128-COUNTIFS($AE128:$AE128,$AC129,AO128:AO128,$AI$1),0)),0)),0)</f>
        <v>0</v>
      </c>
      <c r="BC129" s="1">
        <f>IFERROR(IF($AE129&gt;$AE128,VLOOKUP($AC129+AP$1,STOCK!$F$10:$AB$209,16,0),IF($AE129=$AE128,(IF(BC128&gt;=1,BC128-COUNTIFS($AE128:$AE128,$AC129,AP128:AP128,$AI$1),0)),0)),0)</f>
        <v>0</v>
      </c>
      <c r="BD129" s="1">
        <f>IFERROR(IF($AE129&gt;$AE128,VLOOKUP($AC129+AQ$1,STOCK!$F$10:$AB$209,16,0),IF($AE129=$AE128,(IF(BD128&gt;=1,BD128-COUNTIFS($AE128:$AE128,$AC129,AQ128:AQ128,$AI$1),0)),0)),0)</f>
        <v>0</v>
      </c>
      <c r="BE129" s="1">
        <f>IFERROR(IF($AE129&gt;$AE128,VLOOKUP($AC129+AR$1,STOCK!$F$10:$AB$209,16,0),IF($AE129=$AE128,(IF(BE128&gt;=1,BE128-COUNTIFS($AE128:$AE128,$AC129,AR128:AR128,$AI$1),0)),0)),0)</f>
        <v>0</v>
      </c>
      <c r="BF129" s="1">
        <f>IFERROR(IF($AE129&gt;$AE128,VLOOKUP($AC129+AS$1,STOCK!$F$10:$AB$209,16,0),IF($AE129=$AE128,(IF(BF128&gt;=1,BF128-COUNTIFS($AE128:$AE128,$AC129,AS128:AS128,$AI$1),0)),0)),0)</f>
        <v>0</v>
      </c>
      <c r="BG129" s="1">
        <f>IFERROR(IF($AE129&gt;$AE128,VLOOKUP($AC129+AT$1,STOCK!$F$10:$AB$209,16,0),IF($AE129=$AE128,(IF(BG128&gt;=1,BG128-COUNTIFS($AE128:$AE128,$AC129,AT128:AT128,$AI$1),0)),0)),0)</f>
        <v>0</v>
      </c>
      <c r="BH129" s="1">
        <f>IFERROR(IF($AE129&gt;$AE128,VLOOKUP($AC129+AU$1,STOCK!$F$10:$AB$209,16,0),IF($AE129=$AE128,(IF(BH128&gt;=1,BH128-COUNTIFS($AE128:$AE128,$AC129,AU128:AU128,$AI$1),0)),0)),0)</f>
        <v>0</v>
      </c>
      <c r="BI129" s="1">
        <f>IFERROR(IF($AE129&gt;$AE128,VLOOKUP($AC129+AV$1,STOCK!$F$10:$AB$209,16,0),IF($AE129=$AE128,(IF(BI128&gt;=1,BI128-COUNTIFS($AE128:$AE128,$AC129,AV128:AV128,$AI$1),0)),0)),0)</f>
        <v>0</v>
      </c>
      <c r="BJ129" s="1">
        <f>IFERROR(IF($AE129&gt;$AE128,VLOOKUP($AC129+AW$1,STOCK!$F$10:$AB$209,16,0),IF($AE129=$AE128,(IF(BJ128&gt;=1,BJ128-COUNTIFS($AE128:$AE128,$AC129,AW128:AW128,$AI$1),0)),0)),0)</f>
        <v>0</v>
      </c>
      <c r="BK129" s="1">
        <f>IFERROR(IF($AE129&gt;$AE128,VLOOKUP($AC129+AX$1,STOCK!$F$10:$AB$209,16,0),IF($AE129=$AE128,(IF(BK128&gt;=1,BK128-COUNTIFS($AE128:$AE128,$AC129,AX128:AX128,$AI$1),0)),0)),0)</f>
        <v>0</v>
      </c>
      <c r="BL129" s="1">
        <f>IFERROR(IF($AE129&gt;$AE128,VLOOKUP($AC129+AL$1,STOCK!$F$10:$AB$209,17,0),IF($AE129=$AE128,(IF(BL128&gt;=1,BL128-COUNTIFS($AE128:$AE128,$AC129,AL128:AL128,$AI$2),0)),0)),0)</f>
        <v>0</v>
      </c>
      <c r="BM129" s="1">
        <f>IFERROR(IF($AE129&gt;$AE128,VLOOKUP($AC129+AM$1,STOCK!$F$10:$AB$209,17,0),IF($AE129=$AE128,(IF(BM128&gt;=1,BM128-COUNTIFS($AE128:$AE128,$AC129,AM128:AM128,$AI$2),0)),0)),0)</f>
        <v>0</v>
      </c>
      <c r="BN129" s="1">
        <f>IFERROR(IF($AE129&gt;$AE128,VLOOKUP($AC129+AN$1,STOCK!$F$10:$AB$209,17,0),IF($AE129=$AE128,(IF(BN128&gt;=1,BN128-COUNTIFS($AE128:$AE128,$AC129,AN128:AN128,$AI$2),0)),0)),0)</f>
        <v>0</v>
      </c>
      <c r="BO129" s="1">
        <f>IFERROR(IF($AE129&gt;$AE128,VLOOKUP($AC129+AO$1,STOCK!$F$10:$AB$209,17,0),IF($AE129=$AE128,(IF(BO128&gt;=1,BO128-COUNTIFS($AE128:$AE128,$AC129,AO128:AO128,$AI$2),0)),0)),0)</f>
        <v>0</v>
      </c>
      <c r="BP129" s="1">
        <f>IFERROR(IF($AE129&gt;$AE128,VLOOKUP($AC129+AP$1,STOCK!$F$10:$AB$209,17,0),IF($AE129=$AE128,(IF(BP128&gt;=1,BP128-COUNTIFS($AE128:$AE128,$AC129,AP128:AP128,$AI$2),0)),0)),0)</f>
        <v>0</v>
      </c>
      <c r="BQ129" s="1">
        <f>IFERROR(IF($AE129&gt;$AE128,VLOOKUP($AC129+AQ$1,STOCK!$F$10:$AB$209,17,0),IF($AE129=$AE128,(IF(BQ128&gt;=1,BQ128-COUNTIFS($AE128:$AE128,$AC129,AQ128:AQ128,$AI$2),0)),0)),0)</f>
        <v>0</v>
      </c>
      <c r="BR129" s="1">
        <f>IFERROR(IF($AE129&gt;$AE128,VLOOKUP($AC129+AR$1,STOCK!$F$10:$AB$209,17,0),IF($AE129=$AE128,(IF(BR128&gt;=1,BR128-COUNTIFS($AE128:$AE128,$AC129,AR128:AR128,$AI$2),0)),0)),0)</f>
        <v>0</v>
      </c>
      <c r="BS129" s="1">
        <f>IFERROR(IF($AE129&gt;$AE128,VLOOKUP($AC129+AS$1,STOCK!$F$10:$AB$209,17,0),IF($AE129=$AE128,(IF(BS128&gt;=1,BS128-COUNTIFS($AE128:$AE128,$AC129,AS128:AS128,$AI$2),0)),0)),0)</f>
        <v>0</v>
      </c>
      <c r="BT129" s="1">
        <f>IFERROR(IF($AE129&gt;$AE128,VLOOKUP($AC129+AT$1,STOCK!$F$10:$AB$209,17,0),IF($AE129=$AE128,(IF(BT128&gt;=1,BT128-COUNTIFS($AE128:$AE128,$AC129,AT128:AT128,$AI$2),0)),0)),0)</f>
        <v>0</v>
      </c>
      <c r="BU129" s="1">
        <f>IFERROR(IF($AE129&gt;$AE128,VLOOKUP($AC129+AU$1,STOCK!$F$10:$AB$209,17,0),IF($AE129=$AE128,(IF(BU128&gt;=1,BU128-COUNTIFS($AE128:$AE128,$AC129,AU128:AU128,$AI$2),0)),0)),0)</f>
        <v>0</v>
      </c>
      <c r="BV129" s="1">
        <f>IFERROR(IF($AE129&gt;$AE128,VLOOKUP($AC129+AV$1,STOCK!$F$10:$AB$209,17,0),IF($AE129=$AE128,(IF(BV128&gt;=1,BV128-COUNTIFS($AE128:$AE128,$AC129,AV128:AV128,$AI$2),0)),0)),0)</f>
        <v>0</v>
      </c>
      <c r="BW129" s="1">
        <f>IFERROR(IF($AE129&gt;$AE128,VLOOKUP($AC129+AW$1,STOCK!$F$10:$AB$209,17,0),IF($AE129=$AE128,(IF(BW128&gt;=1,BW128-COUNTIFS($AE128:$AE128,$AC129,AW128:AW128,$AI$2),0)),0)),0)</f>
        <v>0</v>
      </c>
      <c r="BX129" s="1">
        <f>IFERROR(IF($AE129&gt;$AE128,VLOOKUP($AC129+AX$1,STOCK!$F$10:$AB$209,17,0),IF($AE129=$AE128,(IF(BX128&gt;=1,BX128-COUNTIFS($AE128:$AE128,$AC129,AX128:AX128,$AI$2),0)),0)),0)</f>
        <v>0</v>
      </c>
    </row>
    <row r="130" spans="4:76" ht="20.100000000000001" customHeight="1" x14ac:dyDescent="0.25">
      <c r="D130" s="1">
        <v>117</v>
      </c>
      <c r="E130" s="1">
        <f>IFERROR(IF($E$13&gt;=D130,SMALL(STUDENT!$O$8:$O$1507,$E$11+D130),0),0)</f>
        <v>0</v>
      </c>
      <c r="F130" s="10">
        <f t="shared" si="24"/>
        <v>0</v>
      </c>
      <c r="G130" s="10" t="str">
        <f>IFERROR(IF($F130&gt;=1,VLOOKUP($E130,STUDENT!$O$8:$Z$1507,3,0),""),"")</f>
        <v/>
      </c>
      <c r="H130" s="9" t="str">
        <f>IFERROR(IF($F130&gt;=1,VLOOKUP($E130,STUDENT!$O$8:$Z$1507,4,0),""),"")</f>
        <v/>
      </c>
      <c r="I130" s="20" t="str">
        <f t="shared" si="25"/>
        <v/>
      </c>
      <c r="J130" s="20" t="str">
        <f t="shared" si="44"/>
        <v/>
      </c>
      <c r="K130" s="20" t="str">
        <f t="shared" si="44"/>
        <v/>
      </c>
      <c r="L130" s="20" t="str">
        <f t="shared" si="44"/>
        <v/>
      </c>
      <c r="M130" s="20" t="str">
        <f t="shared" si="44"/>
        <v/>
      </c>
      <c r="N130" s="20" t="str">
        <f t="shared" si="44"/>
        <v/>
      </c>
      <c r="O130" s="20" t="str">
        <f t="shared" si="44"/>
        <v/>
      </c>
      <c r="P130" s="20" t="str">
        <f t="shared" si="44"/>
        <v/>
      </c>
      <c r="Q130" s="20" t="str">
        <f t="shared" si="44"/>
        <v/>
      </c>
      <c r="R130" s="20" t="str">
        <f t="shared" si="44"/>
        <v/>
      </c>
      <c r="S130" s="20" t="str">
        <f t="shared" si="44"/>
        <v/>
      </c>
      <c r="T130" s="20" t="str">
        <f t="shared" si="44"/>
        <v/>
      </c>
      <c r="U130" s="20" t="str">
        <f t="shared" si="44"/>
        <v/>
      </c>
      <c r="V130" s="21" t="str">
        <f>IFERROR(IF($F130&gt;=1,VLOOKUP($E130,STUDENT!$O$8:$Z$1507,12,0),""),"")</f>
        <v/>
      </c>
      <c r="W130" s="22"/>
      <c r="AC130" s="1">
        <f t="shared" si="26"/>
        <v>0</v>
      </c>
      <c r="AD130" s="1">
        <f>IFERROR(IF(LEN(AK130)&gt;=1,VLOOKUP(HLOOKUP(AK130,PROFILE!$K$5:$V$8,4,0),PROFILE!$F$1:$G$3,2,0),0),0)</f>
        <v>0</v>
      </c>
      <c r="AE130" s="1">
        <f t="shared" si="27"/>
        <v>0</v>
      </c>
      <c r="AF130" s="1">
        <v>117</v>
      </c>
      <c r="AG130" s="1">
        <f>IFERROR(IF($AG$12&gt;=AF130,SMALL(STUDENT!$O$8:$O$1507,$AG$11+AF130),0),0)</f>
        <v>0</v>
      </c>
      <c r="AH130" s="1">
        <f t="shared" si="28"/>
        <v>0</v>
      </c>
      <c r="AI130" s="1" t="str">
        <f>IFERROR(IF($AH130&gt;=1,VLOOKUP($AG130,STUDENT!$O$8:$Z$1507,3,0),""),"")</f>
        <v/>
      </c>
      <c r="AJ130" s="1" t="str">
        <f>IFERROR(IF($AH130&gt;=1,VLOOKUP($AG130,STUDENT!$O$8:$Z$1507,4,0),""),"")</f>
        <v/>
      </c>
      <c r="AK130" s="1" t="str">
        <f>IFERROR(IF($AH130&gt;=1,VLOOKUP($AG130,STUDENT!$O$8:$Z$1507,6,0),""),"")</f>
        <v/>
      </c>
      <c r="AL130" s="1" t="str">
        <f t="shared" si="29"/>
        <v/>
      </c>
      <c r="AM130" s="1" t="str">
        <f t="shared" si="30"/>
        <v/>
      </c>
      <c r="AN130" s="1" t="str">
        <f t="shared" si="31"/>
        <v/>
      </c>
      <c r="AO130" s="1" t="str">
        <f t="shared" si="32"/>
        <v/>
      </c>
      <c r="AP130" s="1" t="str">
        <f t="shared" si="33"/>
        <v/>
      </c>
      <c r="AQ130" s="1" t="str">
        <f t="shared" si="34"/>
        <v/>
      </c>
      <c r="AR130" s="1" t="str">
        <f t="shared" si="35"/>
        <v/>
      </c>
      <c r="AS130" s="1" t="str">
        <f t="shared" si="36"/>
        <v/>
      </c>
      <c r="AT130" s="1" t="str">
        <f t="shared" si="37"/>
        <v/>
      </c>
      <c r="AU130" s="1" t="str">
        <f t="shared" si="38"/>
        <v/>
      </c>
      <c r="AV130" s="1" t="str">
        <f t="shared" si="39"/>
        <v/>
      </c>
      <c r="AW130" s="1" t="str">
        <f t="shared" si="40"/>
        <v/>
      </c>
      <c r="AX130" s="1" t="str">
        <f t="shared" si="41"/>
        <v/>
      </c>
      <c r="AY130" s="1">
        <f>IFERROR(IF($AE130&gt;$AE129,VLOOKUP($AC130+AL$1,STOCK!$F$10:$AB$209,16,0),IF($AE130=$AE129,(IF(AY129&gt;=1,AY129-COUNTIFS($AE129:$AE129,$AC130,AL129:AL129,$AI$1),0)),0)),0)</f>
        <v>0</v>
      </c>
      <c r="AZ130" s="1">
        <f>IFERROR(IF($AE130&gt;$AE129,VLOOKUP($AC130+AM$1,STOCK!$F$10:$AB$209,16,0),IF($AE130=$AE129,(IF(AZ129&gt;=1,AZ129-COUNTIFS($AE129:$AE129,$AC130,AM129:AM129,$AI$1),0)),0)),0)</f>
        <v>0</v>
      </c>
      <c r="BA130" s="1">
        <f>IFERROR(IF($AE130&gt;$AE129,VLOOKUP($AC130+AN$1,STOCK!$F$10:$AB$209,16,0),IF($AE130=$AE129,(IF(BA129&gt;=1,BA129-COUNTIFS($AE129:$AE129,$AC130,AN129:AN129,$AI$1),0)),0)),0)</f>
        <v>0</v>
      </c>
      <c r="BB130" s="1">
        <f>IFERROR(IF($AE130&gt;$AE129,VLOOKUP($AC130+AO$1,STOCK!$F$10:$AB$209,16,0),IF($AE130=$AE129,(IF(BB129&gt;=1,BB129-COUNTIFS($AE129:$AE129,$AC130,AO129:AO129,$AI$1),0)),0)),0)</f>
        <v>0</v>
      </c>
      <c r="BC130" s="1">
        <f>IFERROR(IF($AE130&gt;$AE129,VLOOKUP($AC130+AP$1,STOCK!$F$10:$AB$209,16,0),IF($AE130=$AE129,(IF(BC129&gt;=1,BC129-COUNTIFS($AE129:$AE129,$AC130,AP129:AP129,$AI$1),0)),0)),0)</f>
        <v>0</v>
      </c>
      <c r="BD130" s="1">
        <f>IFERROR(IF($AE130&gt;$AE129,VLOOKUP($AC130+AQ$1,STOCK!$F$10:$AB$209,16,0),IF($AE130=$AE129,(IF(BD129&gt;=1,BD129-COUNTIFS($AE129:$AE129,$AC130,AQ129:AQ129,$AI$1),0)),0)),0)</f>
        <v>0</v>
      </c>
      <c r="BE130" s="1">
        <f>IFERROR(IF($AE130&gt;$AE129,VLOOKUP($AC130+AR$1,STOCK!$F$10:$AB$209,16,0),IF($AE130=$AE129,(IF(BE129&gt;=1,BE129-COUNTIFS($AE129:$AE129,$AC130,AR129:AR129,$AI$1),0)),0)),0)</f>
        <v>0</v>
      </c>
      <c r="BF130" s="1">
        <f>IFERROR(IF($AE130&gt;$AE129,VLOOKUP($AC130+AS$1,STOCK!$F$10:$AB$209,16,0),IF($AE130=$AE129,(IF(BF129&gt;=1,BF129-COUNTIFS($AE129:$AE129,$AC130,AS129:AS129,$AI$1),0)),0)),0)</f>
        <v>0</v>
      </c>
      <c r="BG130" s="1">
        <f>IFERROR(IF($AE130&gt;$AE129,VLOOKUP($AC130+AT$1,STOCK!$F$10:$AB$209,16,0),IF($AE130=$AE129,(IF(BG129&gt;=1,BG129-COUNTIFS($AE129:$AE129,$AC130,AT129:AT129,$AI$1),0)),0)),0)</f>
        <v>0</v>
      </c>
      <c r="BH130" s="1">
        <f>IFERROR(IF($AE130&gt;$AE129,VLOOKUP($AC130+AU$1,STOCK!$F$10:$AB$209,16,0),IF($AE130=$AE129,(IF(BH129&gt;=1,BH129-COUNTIFS($AE129:$AE129,$AC130,AU129:AU129,$AI$1),0)),0)),0)</f>
        <v>0</v>
      </c>
      <c r="BI130" s="1">
        <f>IFERROR(IF($AE130&gt;$AE129,VLOOKUP($AC130+AV$1,STOCK!$F$10:$AB$209,16,0),IF($AE130=$AE129,(IF(BI129&gt;=1,BI129-COUNTIFS($AE129:$AE129,$AC130,AV129:AV129,$AI$1),0)),0)),0)</f>
        <v>0</v>
      </c>
      <c r="BJ130" s="1">
        <f>IFERROR(IF($AE130&gt;$AE129,VLOOKUP($AC130+AW$1,STOCK!$F$10:$AB$209,16,0),IF($AE130=$AE129,(IF(BJ129&gt;=1,BJ129-COUNTIFS($AE129:$AE129,$AC130,AW129:AW129,$AI$1),0)),0)),0)</f>
        <v>0</v>
      </c>
      <c r="BK130" s="1">
        <f>IFERROR(IF($AE130&gt;$AE129,VLOOKUP($AC130+AX$1,STOCK!$F$10:$AB$209,16,0),IF($AE130=$AE129,(IF(BK129&gt;=1,BK129-COUNTIFS($AE129:$AE129,$AC130,AX129:AX129,$AI$1),0)),0)),0)</f>
        <v>0</v>
      </c>
      <c r="BL130" s="1">
        <f>IFERROR(IF($AE130&gt;$AE129,VLOOKUP($AC130+AL$1,STOCK!$F$10:$AB$209,17,0),IF($AE130=$AE129,(IF(BL129&gt;=1,BL129-COUNTIFS($AE129:$AE129,$AC130,AL129:AL129,$AI$2),0)),0)),0)</f>
        <v>0</v>
      </c>
      <c r="BM130" s="1">
        <f>IFERROR(IF($AE130&gt;$AE129,VLOOKUP($AC130+AM$1,STOCK!$F$10:$AB$209,17,0),IF($AE130=$AE129,(IF(BM129&gt;=1,BM129-COUNTIFS($AE129:$AE129,$AC130,AM129:AM129,$AI$2),0)),0)),0)</f>
        <v>0</v>
      </c>
      <c r="BN130" s="1">
        <f>IFERROR(IF($AE130&gt;$AE129,VLOOKUP($AC130+AN$1,STOCK!$F$10:$AB$209,17,0),IF($AE130=$AE129,(IF(BN129&gt;=1,BN129-COUNTIFS($AE129:$AE129,$AC130,AN129:AN129,$AI$2),0)),0)),0)</f>
        <v>0</v>
      </c>
      <c r="BO130" s="1">
        <f>IFERROR(IF($AE130&gt;$AE129,VLOOKUP($AC130+AO$1,STOCK!$F$10:$AB$209,17,0),IF($AE130=$AE129,(IF(BO129&gt;=1,BO129-COUNTIFS($AE129:$AE129,$AC130,AO129:AO129,$AI$2),0)),0)),0)</f>
        <v>0</v>
      </c>
      <c r="BP130" s="1">
        <f>IFERROR(IF($AE130&gt;$AE129,VLOOKUP($AC130+AP$1,STOCK!$F$10:$AB$209,17,0),IF($AE130=$AE129,(IF(BP129&gt;=1,BP129-COUNTIFS($AE129:$AE129,$AC130,AP129:AP129,$AI$2),0)),0)),0)</f>
        <v>0</v>
      </c>
      <c r="BQ130" s="1">
        <f>IFERROR(IF($AE130&gt;$AE129,VLOOKUP($AC130+AQ$1,STOCK!$F$10:$AB$209,17,0),IF($AE130=$AE129,(IF(BQ129&gt;=1,BQ129-COUNTIFS($AE129:$AE129,$AC130,AQ129:AQ129,$AI$2),0)),0)),0)</f>
        <v>0</v>
      </c>
      <c r="BR130" s="1">
        <f>IFERROR(IF($AE130&gt;$AE129,VLOOKUP($AC130+AR$1,STOCK!$F$10:$AB$209,17,0),IF($AE130=$AE129,(IF(BR129&gt;=1,BR129-COUNTIFS($AE129:$AE129,$AC130,AR129:AR129,$AI$2),0)),0)),0)</f>
        <v>0</v>
      </c>
      <c r="BS130" s="1">
        <f>IFERROR(IF($AE130&gt;$AE129,VLOOKUP($AC130+AS$1,STOCK!$F$10:$AB$209,17,0),IF($AE130=$AE129,(IF(BS129&gt;=1,BS129-COUNTIFS($AE129:$AE129,$AC130,AS129:AS129,$AI$2),0)),0)),0)</f>
        <v>0</v>
      </c>
      <c r="BT130" s="1">
        <f>IFERROR(IF($AE130&gt;$AE129,VLOOKUP($AC130+AT$1,STOCK!$F$10:$AB$209,17,0),IF($AE130=$AE129,(IF(BT129&gt;=1,BT129-COUNTIFS($AE129:$AE129,$AC130,AT129:AT129,$AI$2),0)),0)),0)</f>
        <v>0</v>
      </c>
      <c r="BU130" s="1">
        <f>IFERROR(IF($AE130&gt;$AE129,VLOOKUP($AC130+AU$1,STOCK!$F$10:$AB$209,17,0),IF($AE130=$AE129,(IF(BU129&gt;=1,BU129-COUNTIFS($AE129:$AE129,$AC130,AU129:AU129,$AI$2),0)),0)),0)</f>
        <v>0</v>
      </c>
      <c r="BV130" s="1">
        <f>IFERROR(IF($AE130&gt;$AE129,VLOOKUP($AC130+AV$1,STOCK!$F$10:$AB$209,17,0),IF($AE130=$AE129,(IF(BV129&gt;=1,BV129-COUNTIFS($AE129:$AE129,$AC130,AV129:AV129,$AI$2),0)),0)),0)</f>
        <v>0</v>
      </c>
      <c r="BW130" s="1">
        <f>IFERROR(IF($AE130&gt;$AE129,VLOOKUP($AC130+AW$1,STOCK!$F$10:$AB$209,17,0),IF($AE130=$AE129,(IF(BW129&gt;=1,BW129-COUNTIFS($AE129:$AE129,$AC130,AW129:AW129,$AI$2),0)),0)),0)</f>
        <v>0</v>
      </c>
      <c r="BX130" s="1">
        <f>IFERROR(IF($AE130&gt;$AE129,VLOOKUP($AC130+AX$1,STOCK!$F$10:$AB$209,17,0),IF($AE130=$AE129,(IF(BX129&gt;=1,BX129-COUNTIFS($AE129:$AE129,$AC130,AX129:AX129,$AI$2),0)),0)),0)</f>
        <v>0</v>
      </c>
    </row>
    <row r="131" spans="4:76" ht="20.100000000000001" customHeight="1" x14ac:dyDescent="0.25">
      <c r="D131" s="1">
        <v>118</v>
      </c>
      <c r="E131" s="1">
        <f>IFERROR(IF($E$13&gt;=D131,SMALL(STUDENT!$O$8:$O$1507,$E$11+D131),0),0)</f>
        <v>0</v>
      </c>
      <c r="F131" s="10">
        <f t="shared" si="24"/>
        <v>0</v>
      </c>
      <c r="G131" s="10" t="str">
        <f>IFERROR(IF($F131&gt;=1,VLOOKUP($E131,STUDENT!$O$8:$Z$1507,3,0),""),"")</f>
        <v/>
      </c>
      <c r="H131" s="9" t="str">
        <f>IFERROR(IF($F131&gt;=1,VLOOKUP($E131,STUDENT!$O$8:$Z$1507,4,0),""),"")</f>
        <v/>
      </c>
      <c r="I131" s="20" t="str">
        <f t="shared" si="25"/>
        <v/>
      </c>
      <c r="J131" s="20" t="str">
        <f t="shared" si="44"/>
        <v/>
      </c>
      <c r="K131" s="20" t="str">
        <f t="shared" si="44"/>
        <v/>
      </c>
      <c r="L131" s="20" t="str">
        <f t="shared" si="44"/>
        <v/>
      </c>
      <c r="M131" s="20" t="str">
        <f t="shared" si="44"/>
        <v/>
      </c>
      <c r="N131" s="20" t="str">
        <f t="shared" si="44"/>
        <v/>
      </c>
      <c r="O131" s="20" t="str">
        <f t="shared" si="44"/>
        <v/>
      </c>
      <c r="P131" s="20" t="str">
        <f t="shared" si="44"/>
        <v/>
      </c>
      <c r="Q131" s="20" t="str">
        <f t="shared" si="44"/>
        <v/>
      </c>
      <c r="R131" s="20" t="str">
        <f t="shared" si="44"/>
        <v/>
      </c>
      <c r="S131" s="20" t="str">
        <f t="shared" si="44"/>
        <v/>
      </c>
      <c r="T131" s="20" t="str">
        <f t="shared" si="44"/>
        <v/>
      </c>
      <c r="U131" s="20" t="str">
        <f t="shared" si="44"/>
        <v/>
      </c>
      <c r="V131" s="21" t="str">
        <f>IFERROR(IF($F131&gt;=1,VLOOKUP($E131,STUDENT!$O$8:$Z$1507,12,0),""),"")</f>
        <v/>
      </c>
      <c r="W131" s="22"/>
      <c r="AC131" s="1">
        <f t="shared" si="26"/>
        <v>0</v>
      </c>
      <c r="AD131" s="1">
        <f>IFERROR(IF(LEN(AK131)&gt;=1,VLOOKUP(HLOOKUP(AK131,PROFILE!$K$5:$V$8,4,0),PROFILE!$F$1:$G$3,2,0),0),0)</f>
        <v>0</v>
      </c>
      <c r="AE131" s="1">
        <f t="shared" si="27"/>
        <v>0</v>
      </c>
      <c r="AF131" s="1">
        <v>118</v>
      </c>
      <c r="AG131" s="1">
        <f>IFERROR(IF($AG$12&gt;=AF131,SMALL(STUDENT!$O$8:$O$1507,$AG$11+AF131),0),0)</f>
        <v>0</v>
      </c>
      <c r="AH131" s="1">
        <f t="shared" si="28"/>
        <v>0</v>
      </c>
      <c r="AI131" s="1" t="str">
        <f>IFERROR(IF($AH131&gt;=1,VLOOKUP($AG131,STUDENT!$O$8:$Z$1507,3,0),""),"")</f>
        <v/>
      </c>
      <c r="AJ131" s="1" t="str">
        <f>IFERROR(IF($AH131&gt;=1,VLOOKUP($AG131,STUDENT!$O$8:$Z$1507,4,0),""),"")</f>
        <v/>
      </c>
      <c r="AK131" s="1" t="str">
        <f>IFERROR(IF($AH131&gt;=1,VLOOKUP($AG131,STUDENT!$O$8:$Z$1507,6,0),""),"")</f>
        <v/>
      </c>
      <c r="AL131" s="1" t="str">
        <f t="shared" si="29"/>
        <v/>
      </c>
      <c r="AM131" s="1" t="str">
        <f t="shared" si="30"/>
        <v/>
      </c>
      <c r="AN131" s="1" t="str">
        <f t="shared" si="31"/>
        <v/>
      </c>
      <c r="AO131" s="1" t="str">
        <f t="shared" si="32"/>
        <v/>
      </c>
      <c r="AP131" s="1" t="str">
        <f t="shared" si="33"/>
        <v/>
      </c>
      <c r="AQ131" s="1" t="str">
        <f t="shared" si="34"/>
        <v/>
      </c>
      <c r="AR131" s="1" t="str">
        <f t="shared" si="35"/>
        <v/>
      </c>
      <c r="AS131" s="1" t="str">
        <f t="shared" si="36"/>
        <v/>
      </c>
      <c r="AT131" s="1" t="str">
        <f t="shared" si="37"/>
        <v/>
      </c>
      <c r="AU131" s="1" t="str">
        <f t="shared" si="38"/>
        <v/>
      </c>
      <c r="AV131" s="1" t="str">
        <f t="shared" si="39"/>
        <v/>
      </c>
      <c r="AW131" s="1" t="str">
        <f t="shared" si="40"/>
        <v/>
      </c>
      <c r="AX131" s="1" t="str">
        <f t="shared" si="41"/>
        <v/>
      </c>
      <c r="AY131" s="1">
        <f>IFERROR(IF($AE131&gt;$AE130,VLOOKUP($AC131+AL$1,STOCK!$F$10:$AB$209,16,0),IF($AE131=$AE130,(IF(AY130&gt;=1,AY130-COUNTIFS($AE130:$AE130,$AC131,AL130:AL130,$AI$1),0)),0)),0)</f>
        <v>0</v>
      </c>
      <c r="AZ131" s="1">
        <f>IFERROR(IF($AE131&gt;$AE130,VLOOKUP($AC131+AM$1,STOCK!$F$10:$AB$209,16,0),IF($AE131=$AE130,(IF(AZ130&gt;=1,AZ130-COUNTIFS($AE130:$AE130,$AC131,AM130:AM130,$AI$1),0)),0)),0)</f>
        <v>0</v>
      </c>
      <c r="BA131" s="1">
        <f>IFERROR(IF($AE131&gt;$AE130,VLOOKUP($AC131+AN$1,STOCK!$F$10:$AB$209,16,0),IF($AE131=$AE130,(IF(BA130&gt;=1,BA130-COUNTIFS($AE130:$AE130,$AC131,AN130:AN130,$AI$1),0)),0)),0)</f>
        <v>0</v>
      </c>
      <c r="BB131" s="1">
        <f>IFERROR(IF($AE131&gt;$AE130,VLOOKUP($AC131+AO$1,STOCK!$F$10:$AB$209,16,0),IF($AE131=$AE130,(IF(BB130&gt;=1,BB130-COUNTIFS($AE130:$AE130,$AC131,AO130:AO130,$AI$1),0)),0)),0)</f>
        <v>0</v>
      </c>
      <c r="BC131" s="1">
        <f>IFERROR(IF($AE131&gt;$AE130,VLOOKUP($AC131+AP$1,STOCK!$F$10:$AB$209,16,0),IF($AE131=$AE130,(IF(BC130&gt;=1,BC130-COUNTIFS($AE130:$AE130,$AC131,AP130:AP130,$AI$1),0)),0)),0)</f>
        <v>0</v>
      </c>
      <c r="BD131" s="1">
        <f>IFERROR(IF($AE131&gt;$AE130,VLOOKUP($AC131+AQ$1,STOCK!$F$10:$AB$209,16,0),IF($AE131=$AE130,(IF(BD130&gt;=1,BD130-COUNTIFS($AE130:$AE130,$AC131,AQ130:AQ130,$AI$1),0)),0)),0)</f>
        <v>0</v>
      </c>
      <c r="BE131" s="1">
        <f>IFERROR(IF($AE131&gt;$AE130,VLOOKUP($AC131+AR$1,STOCK!$F$10:$AB$209,16,0),IF($AE131=$AE130,(IF(BE130&gt;=1,BE130-COUNTIFS($AE130:$AE130,$AC131,AR130:AR130,$AI$1),0)),0)),0)</f>
        <v>0</v>
      </c>
      <c r="BF131" s="1">
        <f>IFERROR(IF($AE131&gt;$AE130,VLOOKUP($AC131+AS$1,STOCK!$F$10:$AB$209,16,0),IF($AE131=$AE130,(IF(BF130&gt;=1,BF130-COUNTIFS($AE130:$AE130,$AC131,AS130:AS130,$AI$1),0)),0)),0)</f>
        <v>0</v>
      </c>
      <c r="BG131" s="1">
        <f>IFERROR(IF($AE131&gt;$AE130,VLOOKUP($AC131+AT$1,STOCK!$F$10:$AB$209,16,0),IF($AE131=$AE130,(IF(BG130&gt;=1,BG130-COUNTIFS($AE130:$AE130,$AC131,AT130:AT130,$AI$1),0)),0)),0)</f>
        <v>0</v>
      </c>
      <c r="BH131" s="1">
        <f>IFERROR(IF($AE131&gt;$AE130,VLOOKUP($AC131+AU$1,STOCK!$F$10:$AB$209,16,0),IF($AE131=$AE130,(IF(BH130&gt;=1,BH130-COUNTIFS($AE130:$AE130,$AC131,AU130:AU130,$AI$1),0)),0)),0)</f>
        <v>0</v>
      </c>
      <c r="BI131" s="1">
        <f>IFERROR(IF($AE131&gt;$AE130,VLOOKUP($AC131+AV$1,STOCK!$F$10:$AB$209,16,0),IF($AE131=$AE130,(IF(BI130&gt;=1,BI130-COUNTIFS($AE130:$AE130,$AC131,AV130:AV130,$AI$1),0)),0)),0)</f>
        <v>0</v>
      </c>
      <c r="BJ131" s="1">
        <f>IFERROR(IF($AE131&gt;$AE130,VLOOKUP($AC131+AW$1,STOCK!$F$10:$AB$209,16,0),IF($AE131=$AE130,(IF(BJ130&gt;=1,BJ130-COUNTIFS($AE130:$AE130,$AC131,AW130:AW130,$AI$1),0)),0)),0)</f>
        <v>0</v>
      </c>
      <c r="BK131" s="1">
        <f>IFERROR(IF($AE131&gt;$AE130,VLOOKUP($AC131+AX$1,STOCK!$F$10:$AB$209,16,0),IF($AE131=$AE130,(IF(BK130&gt;=1,BK130-COUNTIFS($AE130:$AE130,$AC131,AX130:AX130,$AI$1),0)),0)),0)</f>
        <v>0</v>
      </c>
      <c r="BL131" s="1">
        <f>IFERROR(IF($AE131&gt;$AE130,VLOOKUP($AC131+AL$1,STOCK!$F$10:$AB$209,17,0),IF($AE131=$AE130,(IF(BL130&gt;=1,BL130-COUNTIFS($AE130:$AE130,$AC131,AL130:AL130,$AI$2),0)),0)),0)</f>
        <v>0</v>
      </c>
      <c r="BM131" s="1">
        <f>IFERROR(IF($AE131&gt;$AE130,VLOOKUP($AC131+AM$1,STOCK!$F$10:$AB$209,17,0),IF($AE131=$AE130,(IF(BM130&gt;=1,BM130-COUNTIFS($AE130:$AE130,$AC131,AM130:AM130,$AI$2),0)),0)),0)</f>
        <v>0</v>
      </c>
      <c r="BN131" s="1">
        <f>IFERROR(IF($AE131&gt;$AE130,VLOOKUP($AC131+AN$1,STOCK!$F$10:$AB$209,17,0),IF($AE131=$AE130,(IF(BN130&gt;=1,BN130-COUNTIFS($AE130:$AE130,$AC131,AN130:AN130,$AI$2),0)),0)),0)</f>
        <v>0</v>
      </c>
      <c r="BO131" s="1">
        <f>IFERROR(IF($AE131&gt;$AE130,VLOOKUP($AC131+AO$1,STOCK!$F$10:$AB$209,17,0),IF($AE131=$AE130,(IF(BO130&gt;=1,BO130-COUNTIFS($AE130:$AE130,$AC131,AO130:AO130,$AI$2),0)),0)),0)</f>
        <v>0</v>
      </c>
      <c r="BP131" s="1">
        <f>IFERROR(IF($AE131&gt;$AE130,VLOOKUP($AC131+AP$1,STOCK!$F$10:$AB$209,17,0),IF($AE131=$AE130,(IF(BP130&gt;=1,BP130-COUNTIFS($AE130:$AE130,$AC131,AP130:AP130,$AI$2),0)),0)),0)</f>
        <v>0</v>
      </c>
      <c r="BQ131" s="1">
        <f>IFERROR(IF($AE131&gt;$AE130,VLOOKUP($AC131+AQ$1,STOCK!$F$10:$AB$209,17,0),IF($AE131=$AE130,(IF(BQ130&gt;=1,BQ130-COUNTIFS($AE130:$AE130,$AC131,AQ130:AQ130,$AI$2),0)),0)),0)</f>
        <v>0</v>
      </c>
      <c r="BR131" s="1">
        <f>IFERROR(IF($AE131&gt;$AE130,VLOOKUP($AC131+AR$1,STOCK!$F$10:$AB$209,17,0),IF($AE131=$AE130,(IF(BR130&gt;=1,BR130-COUNTIFS($AE130:$AE130,$AC131,AR130:AR130,$AI$2),0)),0)),0)</f>
        <v>0</v>
      </c>
      <c r="BS131" s="1">
        <f>IFERROR(IF($AE131&gt;$AE130,VLOOKUP($AC131+AS$1,STOCK!$F$10:$AB$209,17,0),IF($AE131=$AE130,(IF(BS130&gt;=1,BS130-COUNTIFS($AE130:$AE130,$AC131,AS130:AS130,$AI$2),0)),0)),0)</f>
        <v>0</v>
      </c>
      <c r="BT131" s="1">
        <f>IFERROR(IF($AE131&gt;$AE130,VLOOKUP($AC131+AT$1,STOCK!$F$10:$AB$209,17,0),IF($AE131=$AE130,(IF(BT130&gt;=1,BT130-COUNTIFS($AE130:$AE130,$AC131,AT130:AT130,$AI$2),0)),0)),0)</f>
        <v>0</v>
      </c>
      <c r="BU131" s="1">
        <f>IFERROR(IF($AE131&gt;$AE130,VLOOKUP($AC131+AU$1,STOCK!$F$10:$AB$209,17,0),IF($AE131=$AE130,(IF(BU130&gt;=1,BU130-COUNTIFS($AE130:$AE130,$AC131,AU130:AU130,$AI$2),0)),0)),0)</f>
        <v>0</v>
      </c>
      <c r="BV131" s="1">
        <f>IFERROR(IF($AE131&gt;$AE130,VLOOKUP($AC131+AV$1,STOCK!$F$10:$AB$209,17,0),IF($AE131=$AE130,(IF(BV130&gt;=1,BV130-COUNTIFS($AE130:$AE130,$AC131,AV130:AV130,$AI$2),0)),0)),0)</f>
        <v>0</v>
      </c>
      <c r="BW131" s="1">
        <f>IFERROR(IF($AE131&gt;$AE130,VLOOKUP($AC131+AW$1,STOCK!$F$10:$AB$209,17,0),IF($AE131=$AE130,(IF(BW130&gt;=1,BW130-COUNTIFS($AE130:$AE130,$AC131,AW130:AW130,$AI$2),0)),0)),0)</f>
        <v>0</v>
      </c>
      <c r="BX131" s="1">
        <f>IFERROR(IF($AE131&gt;$AE130,VLOOKUP($AC131+AX$1,STOCK!$F$10:$AB$209,17,0),IF($AE131=$AE130,(IF(BX130&gt;=1,BX130-COUNTIFS($AE130:$AE130,$AC131,AX130:AX130,$AI$2),0)),0)),0)</f>
        <v>0</v>
      </c>
    </row>
    <row r="132" spans="4:76" ht="20.100000000000001" customHeight="1" x14ac:dyDescent="0.25">
      <c r="D132" s="1">
        <v>119</v>
      </c>
      <c r="E132" s="1">
        <f>IFERROR(IF($E$13&gt;=D132,SMALL(STUDENT!$O$8:$O$1507,$E$11+D132),0),0)</f>
        <v>0</v>
      </c>
      <c r="F132" s="10">
        <f t="shared" si="24"/>
        <v>0</v>
      </c>
      <c r="G132" s="10" t="str">
        <f>IFERROR(IF($F132&gt;=1,VLOOKUP($E132,STUDENT!$O$8:$Z$1507,3,0),""),"")</f>
        <v/>
      </c>
      <c r="H132" s="9" t="str">
        <f>IFERROR(IF($F132&gt;=1,VLOOKUP($E132,STUDENT!$O$8:$Z$1507,4,0),""),"")</f>
        <v/>
      </c>
      <c r="I132" s="20" t="str">
        <f t="shared" si="25"/>
        <v/>
      </c>
      <c r="J132" s="20" t="str">
        <f t="shared" si="44"/>
        <v/>
      </c>
      <c r="K132" s="20" t="str">
        <f t="shared" si="44"/>
        <v/>
      </c>
      <c r="L132" s="20" t="str">
        <f t="shared" si="44"/>
        <v/>
      </c>
      <c r="M132" s="20" t="str">
        <f t="shared" si="44"/>
        <v/>
      </c>
      <c r="N132" s="20" t="str">
        <f t="shared" si="44"/>
        <v/>
      </c>
      <c r="O132" s="20" t="str">
        <f t="shared" si="44"/>
        <v/>
      </c>
      <c r="P132" s="20" t="str">
        <f t="shared" si="44"/>
        <v/>
      </c>
      <c r="Q132" s="20" t="str">
        <f t="shared" si="44"/>
        <v/>
      </c>
      <c r="R132" s="20" t="str">
        <f t="shared" si="44"/>
        <v/>
      </c>
      <c r="S132" s="20" t="str">
        <f t="shared" si="44"/>
        <v/>
      </c>
      <c r="T132" s="20" t="str">
        <f t="shared" si="44"/>
        <v/>
      </c>
      <c r="U132" s="20" t="str">
        <f t="shared" si="44"/>
        <v/>
      </c>
      <c r="V132" s="21" t="str">
        <f>IFERROR(IF($F132&gt;=1,VLOOKUP($E132,STUDENT!$O$8:$Z$1507,12,0),""),"")</f>
        <v/>
      </c>
      <c r="W132" s="22"/>
      <c r="AC132" s="1">
        <f t="shared" si="26"/>
        <v>0</v>
      </c>
      <c r="AD132" s="1">
        <f>IFERROR(IF(LEN(AK132)&gt;=1,VLOOKUP(HLOOKUP(AK132,PROFILE!$K$5:$V$8,4,0),PROFILE!$F$1:$G$3,2,0),0),0)</f>
        <v>0</v>
      </c>
      <c r="AE132" s="1">
        <f t="shared" si="27"/>
        <v>0</v>
      </c>
      <c r="AF132" s="1">
        <v>119</v>
      </c>
      <c r="AG132" s="1">
        <f>IFERROR(IF($AG$12&gt;=AF132,SMALL(STUDENT!$O$8:$O$1507,$AG$11+AF132),0),0)</f>
        <v>0</v>
      </c>
      <c r="AH132" s="1">
        <f t="shared" si="28"/>
        <v>0</v>
      </c>
      <c r="AI132" s="1" t="str">
        <f>IFERROR(IF($AH132&gt;=1,VLOOKUP($AG132,STUDENT!$O$8:$Z$1507,3,0),""),"")</f>
        <v/>
      </c>
      <c r="AJ132" s="1" t="str">
        <f>IFERROR(IF($AH132&gt;=1,VLOOKUP($AG132,STUDENT!$O$8:$Z$1507,4,0),""),"")</f>
        <v/>
      </c>
      <c r="AK132" s="1" t="str">
        <f>IFERROR(IF($AH132&gt;=1,VLOOKUP($AG132,STUDENT!$O$8:$Z$1507,6,0),""),"")</f>
        <v/>
      </c>
      <c r="AL132" s="1" t="str">
        <f t="shared" si="29"/>
        <v/>
      </c>
      <c r="AM132" s="1" t="str">
        <f t="shared" si="30"/>
        <v/>
      </c>
      <c r="AN132" s="1" t="str">
        <f t="shared" si="31"/>
        <v/>
      </c>
      <c r="AO132" s="1" t="str">
        <f t="shared" si="32"/>
        <v/>
      </c>
      <c r="AP132" s="1" t="str">
        <f t="shared" si="33"/>
        <v/>
      </c>
      <c r="AQ132" s="1" t="str">
        <f t="shared" si="34"/>
        <v/>
      </c>
      <c r="AR132" s="1" t="str">
        <f t="shared" si="35"/>
        <v/>
      </c>
      <c r="AS132" s="1" t="str">
        <f t="shared" si="36"/>
        <v/>
      </c>
      <c r="AT132" s="1" t="str">
        <f t="shared" si="37"/>
        <v/>
      </c>
      <c r="AU132" s="1" t="str">
        <f t="shared" si="38"/>
        <v/>
      </c>
      <c r="AV132" s="1" t="str">
        <f t="shared" si="39"/>
        <v/>
      </c>
      <c r="AW132" s="1" t="str">
        <f t="shared" si="40"/>
        <v/>
      </c>
      <c r="AX132" s="1" t="str">
        <f t="shared" si="41"/>
        <v/>
      </c>
      <c r="AY132" s="1">
        <f>IFERROR(IF($AE132&gt;$AE131,VLOOKUP($AC132+AL$1,STOCK!$F$10:$AB$209,16,0),IF($AE132=$AE131,(IF(AY131&gt;=1,AY131-COUNTIFS($AE131:$AE131,$AC132,AL131:AL131,$AI$1),0)),0)),0)</f>
        <v>0</v>
      </c>
      <c r="AZ132" s="1">
        <f>IFERROR(IF($AE132&gt;$AE131,VLOOKUP($AC132+AM$1,STOCK!$F$10:$AB$209,16,0),IF($AE132=$AE131,(IF(AZ131&gt;=1,AZ131-COUNTIFS($AE131:$AE131,$AC132,AM131:AM131,$AI$1),0)),0)),0)</f>
        <v>0</v>
      </c>
      <c r="BA132" s="1">
        <f>IFERROR(IF($AE132&gt;$AE131,VLOOKUP($AC132+AN$1,STOCK!$F$10:$AB$209,16,0),IF($AE132=$AE131,(IF(BA131&gt;=1,BA131-COUNTIFS($AE131:$AE131,$AC132,AN131:AN131,$AI$1),0)),0)),0)</f>
        <v>0</v>
      </c>
      <c r="BB132" s="1">
        <f>IFERROR(IF($AE132&gt;$AE131,VLOOKUP($AC132+AO$1,STOCK!$F$10:$AB$209,16,0),IF($AE132=$AE131,(IF(BB131&gt;=1,BB131-COUNTIFS($AE131:$AE131,$AC132,AO131:AO131,$AI$1),0)),0)),0)</f>
        <v>0</v>
      </c>
      <c r="BC132" s="1">
        <f>IFERROR(IF($AE132&gt;$AE131,VLOOKUP($AC132+AP$1,STOCK!$F$10:$AB$209,16,0),IF($AE132=$AE131,(IF(BC131&gt;=1,BC131-COUNTIFS($AE131:$AE131,$AC132,AP131:AP131,$AI$1),0)),0)),0)</f>
        <v>0</v>
      </c>
      <c r="BD132" s="1">
        <f>IFERROR(IF($AE132&gt;$AE131,VLOOKUP($AC132+AQ$1,STOCK!$F$10:$AB$209,16,0),IF($AE132=$AE131,(IF(BD131&gt;=1,BD131-COUNTIFS($AE131:$AE131,$AC132,AQ131:AQ131,$AI$1),0)),0)),0)</f>
        <v>0</v>
      </c>
      <c r="BE132" s="1">
        <f>IFERROR(IF($AE132&gt;$AE131,VLOOKUP($AC132+AR$1,STOCK!$F$10:$AB$209,16,0),IF($AE132=$AE131,(IF(BE131&gt;=1,BE131-COUNTIFS($AE131:$AE131,$AC132,AR131:AR131,$AI$1),0)),0)),0)</f>
        <v>0</v>
      </c>
      <c r="BF132" s="1">
        <f>IFERROR(IF($AE132&gt;$AE131,VLOOKUP($AC132+AS$1,STOCK!$F$10:$AB$209,16,0),IF($AE132=$AE131,(IF(BF131&gt;=1,BF131-COUNTIFS($AE131:$AE131,$AC132,AS131:AS131,$AI$1),0)),0)),0)</f>
        <v>0</v>
      </c>
      <c r="BG132" s="1">
        <f>IFERROR(IF($AE132&gt;$AE131,VLOOKUP($AC132+AT$1,STOCK!$F$10:$AB$209,16,0),IF($AE132=$AE131,(IF(BG131&gt;=1,BG131-COUNTIFS($AE131:$AE131,$AC132,AT131:AT131,$AI$1),0)),0)),0)</f>
        <v>0</v>
      </c>
      <c r="BH132" s="1">
        <f>IFERROR(IF($AE132&gt;$AE131,VLOOKUP($AC132+AU$1,STOCK!$F$10:$AB$209,16,0),IF($AE132=$AE131,(IF(BH131&gt;=1,BH131-COUNTIFS($AE131:$AE131,$AC132,AU131:AU131,$AI$1),0)),0)),0)</f>
        <v>0</v>
      </c>
      <c r="BI132" s="1">
        <f>IFERROR(IF($AE132&gt;$AE131,VLOOKUP($AC132+AV$1,STOCK!$F$10:$AB$209,16,0),IF($AE132=$AE131,(IF(BI131&gt;=1,BI131-COUNTIFS($AE131:$AE131,$AC132,AV131:AV131,$AI$1),0)),0)),0)</f>
        <v>0</v>
      </c>
      <c r="BJ132" s="1">
        <f>IFERROR(IF($AE132&gt;$AE131,VLOOKUP($AC132+AW$1,STOCK!$F$10:$AB$209,16,0),IF($AE132=$AE131,(IF(BJ131&gt;=1,BJ131-COUNTIFS($AE131:$AE131,$AC132,AW131:AW131,$AI$1),0)),0)),0)</f>
        <v>0</v>
      </c>
      <c r="BK132" s="1">
        <f>IFERROR(IF($AE132&gt;$AE131,VLOOKUP($AC132+AX$1,STOCK!$F$10:$AB$209,16,0),IF($AE132=$AE131,(IF(BK131&gt;=1,BK131-COUNTIFS($AE131:$AE131,$AC132,AX131:AX131,$AI$1),0)),0)),0)</f>
        <v>0</v>
      </c>
      <c r="BL132" s="1">
        <f>IFERROR(IF($AE132&gt;$AE131,VLOOKUP($AC132+AL$1,STOCK!$F$10:$AB$209,17,0),IF($AE132=$AE131,(IF(BL131&gt;=1,BL131-COUNTIFS($AE131:$AE131,$AC132,AL131:AL131,$AI$2),0)),0)),0)</f>
        <v>0</v>
      </c>
      <c r="BM132" s="1">
        <f>IFERROR(IF($AE132&gt;$AE131,VLOOKUP($AC132+AM$1,STOCK!$F$10:$AB$209,17,0),IF($AE132=$AE131,(IF(BM131&gt;=1,BM131-COUNTIFS($AE131:$AE131,$AC132,AM131:AM131,$AI$2),0)),0)),0)</f>
        <v>0</v>
      </c>
      <c r="BN132" s="1">
        <f>IFERROR(IF($AE132&gt;$AE131,VLOOKUP($AC132+AN$1,STOCK!$F$10:$AB$209,17,0),IF($AE132=$AE131,(IF(BN131&gt;=1,BN131-COUNTIFS($AE131:$AE131,$AC132,AN131:AN131,$AI$2),0)),0)),0)</f>
        <v>0</v>
      </c>
      <c r="BO132" s="1">
        <f>IFERROR(IF($AE132&gt;$AE131,VLOOKUP($AC132+AO$1,STOCK!$F$10:$AB$209,17,0),IF($AE132=$AE131,(IF(BO131&gt;=1,BO131-COUNTIFS($AE131:$AE131,$AC132,AO131:AO131,$AI$2),0)),0)),0)</f>
        <v>0</v>
      </c>
      <c r="BP132" s="1">
        <f>IFERROR(IF($AE132&gt;$AE131,VLOOKUP($AC132+AP$1,STOCK!$F$10:$AB$209,17,0),IF($AE132=$AE131,(IF(BP131&gt;=1,BP131-COUNTIFS($AE131:$AE131,$AC132,AP131:AP131,$AI$2),0)),0)),0)</f>
        <v>0</v>
      </c>
      <c r="BQ132" s="1">
        <f>IFERROR(IF($AE132&gt;$AE131,VLOOKUP($AC132+AQ$1,STOCK!$F$10:$AB$209,17,0),IF($AE132=$AE131,(IF(BQ131&gt;=1,BQ131-COUNTIFS($AE131:$AE131,$AC132,AQ131:AQ131,$AI$2),0)),0)),0)</f>
        <v>0</v>
      </c>
      <c r="BR132" s="1">
        <f>IFERROR(IF($AE132&gt;$AE131,VLOOKUP($AC132+AR$1,STOCK!$F$10:$AB$209,17,0),IF($AE132=$AE131,(IF(BR131&gt;=1,BR131-COUNTIFS($AE131:$AE131,$AC132,AR131:AR131,$AI$2),0)),0)),0)</f>
        <v>0</v>
      </c>
      <c r="BS132" s="1">
        <f>IFERROR(IF($AE132&gt;$AE131,VLOOKUP($AC132+AS$1,STOCK!$F$10:$AB$209,17,0),IF($AE132=$AE131,(IF(BS131&gt;=1,BS131-COUNTIFS($AE131:$AE131,$AC132,AS131:AS131,$AI$2),0)),0)),0)</f>
        <v>0</v>
      </c>
      <c r="BT132" s="1">
        <f>IFERROR(IF($AE132&gt;$AE131,VLOOKUP($AC132+AT$1,STOCK!$F$10:$AB$209,17,0),IF($AE132=$AE131,(IF(BT131&gt;=1,BT131-COUNTIFS($AE131:$AE131,$AC132,AT131:AT131,$AI$2),0)),0)),0)</f>
        <v>0</v>
      </c>
      <c r="BU132" s="1">
        <f>IFERROR(IF($AE132&gt;$AE131,VLOOKUP($AC132+AU$1,STOCK!$F$10:$AB$209,17,0),IF($AE132=$AE131,(IF(BU131&gt;=1,BU131-COUNTIFS($AE131:$AE131,$AC132,AU131:AU131,$AI$2),0)),0)),0)</f>
        <v>0</v>
      </c>
      <c r="BV132" s="1">
        <f>IFERROR(IF($AE132&gt;$AE131,VLOOKUP($AC132+AV$1,STOCK!$F$10:$AB$209,17,0),IF($AE132=$AE131,(IF(BV131&gt;=1,BV131-COUNTIFS($AE131:$AE131,$AC132,AV131:AV131,$AI$2),0)),0)),0)</f>
        <v>0</v>
      </c>
      <c r="BW132" s="1">
        <f>IFERROR(IF($AE132&gt;$AE131,VLOOKUP($AC132+AW$1,STOCK!$F$10:$AB$209,17,0),IF($AE132=$AE131,(IF(BW131&gt;=1,BW131-COUNTIFS($AE131:$AE131,$AC132,AW131:AW131,$AI$2),0)),0)),0)</f>
        <v>0</v>
      </c>
      <c r="BX132" s="1">
        <f>IFERROR(IF($AE132&gt;$AE131,VLOOKUP($AC132+AX$1,STOCK!$F$10:$AB$209,17,0),IF($AE132=$AE131,(IF(BX131&gt;=1,BX131-COUNTIFS($AE131:$AE131,$AC132,AX131:AX131,$AI$2),0)),0)),0)</f>
        <v>0</v>
      </c>
    </row>
    <row r="133" spans="4:76" ht="20.100000000000001" customHeight="1" x14ac:dyDescent="0.25">
      <c r="D133" s="1">
        <v>120</v>
      </c>
      <c r="E133" s="1">
        <f>IFERROR(IF($E$13&gt;=D133,SMALL(STUDENT!$O$8:$O$1507,$E$11+D133),0),0)</f>
        <v>0</v>
      </c>
      <c r="F133" s="10">
        <f t="shared" si="24"/>
        <v>0</v>
      </c>
      <c r="G133" s="10" t="str">
        <f>IFERROR(IF($F133&gt;=1,VLOOKUP($E133,STUDENT!$O$8:$Z$1507,3,0),""),"")</f>
        <v/>
      </c>
      <c r="H133" s="9" t="str">
        <f>IFERROR(IF($F133&gt;=1,VLOOKUP($E133,STUDENT!$O$8:$Z$1507,4,0),""),"")</f>
        <v/>
      </c>
      <c r="I133" s="20" t="str">
        <f t="shared" si="25"/>
        <v/>
      </c>
      <c r="J133" s="20" t="str">
        <f t="shared" si="44"/>
        <v/>
      </c>
      <c r="K133" s="20" t="str">
        <f t="shared" si="44"/>
        <v/>
      </c>
      <c r="L133" s="20" t="str">
        <f t="shared" si="44"/>
        <v/>
      </c>
      <c r="M133" s="20" t="str">
        <f t="shared" si="44"/>
        <v/>
      </c>
      <c r="N133" s="20" t="str">
        <f t="shared" si="44"/>
        <v/>
      </c>
      <c r="O133" s="20" t="str">
        <f t="shared" si="44"/>
        <v/>
      </c>
      <c r="P133" s="20" t="str">
        <f t="shared" si="44"/>
        <v/>
      </c>
      <c r="Q133" s="20" t="str">
        <f t="shared" si="44"/>
        <v/>
      </c>
      <c r="R133" s="20" t="str">
        <f t="shared" si="44"/>
        <v/>
      </c>
      <c r="S133" s="20" t="str">
        <f t="shared" si="44"/>
        <v/>
      </c>
      <c r="T133" s="20" t="str">
        <f t="shared" si="44"/>
        <v/>
      </c>
      <c r="U133" s="20" t="str">
        <f t="shared" si="44"/>
        <v/>
      </c>
      <c r="V133" s="21" t="str">
        <f>IFERROR(IF($F133&gt;=1,VLOOKUP($E133,STUDENT!$O$8:$Z$1507,12,0),""),"")</f>
        <v/>
      </c>
      <c r="W133" s="22"/>
      <c r="AC133" s="1">
        <f t="shared" si="26"/>
        <v>0</v>
      </c>
      <c r="AD133" s="1">
        <f>IFERROR(IF(LEN(AK133)&gt;=1,VLOOKUP(HLOOKUP(AK133,PROFILE!$K$5:$V$8,4,0),PROFILE!$F$1:$G$3,2,0),0),0)</f>
        <v>0</v>
      </c>
      <c r="AE133" s="1">
        <f t="shared" si="27"/>
        <v>0</v>
      </c>
      <c r="AF133" s="1">
        <v>120</v>
      </c>
      <c r="AG133" s="1">
        <f>IFERROR(IF($AG$12&gt;=AF133,SMALL(STUDENT!$O$8:$O$1507,$AG$11+AF133),0),0)</f>
        <v>0</v>
      </c>
      <c r="AH133" s="1">
        <f t="shared" si="28"/>
        <v>0</v>
      </c>
      <c r="AI133" s="1" t="str">
        <f>IFERROR(IF($AH133&gt;=1,VLOOKUP($AG133,STUDENT!$O$8:$Z$1507,3,0),""),"")</f>
        <v/>
      </c>
      <c r="AJ133" s="1" t="str">
        <f>IFERROR(IF($AH133&gt;=1,VLOOKUP($AG133,STUDENT!$O$8:$Z$1507,4,0),""),"")</f>
        <v/>
      </c>
      <c r="AK133" s="1" t="str">
        <f>IFERROR(IF($AH133&gt;=1,VLOOKUP($AG133,STUDENT!$O$8:$Z$1507,6,0),""),"")</f>
        <v/>
      </c>
      <c r="AL133" s="1" t="str">
        <f t="shared" si="29"/>
        <v/>
      </c>
      <c r="AM133" s="1" t="str">
        <f t="shared" si="30"/>
        <v/>
      </c>
      <c r="AN133" s="1" t="str">
        <f t="shared" si="31"/>
        <v/>
      </c>
      <c r="AO133" s="1" t="str">
        <f t="shared" si="32"/>
        <v/>
      </c>
      <c r="AP133" s="1" t="str">
        <f t="shared" si="33"/>
        <v/>
      </c>
      <c r="AQ133" s="1" t="str">
        <f t="shared" si="34"/>
        <v/>
      </c>
      <c r="AR133" s="1" t="str">
        <f t="shared" si="35"/>
        <v/>
      </c>
      <c r="AS133" s="1" t="str">
        <f t="shared" si="36"/>
        <v/>
      </c>
      <c r="AT133" s="1" t="str">
        <f t="shared" si="37"/>
        <v/>
      </c>
      <c r="AU133" s="1" t="str">
        <f t="shared" si="38"/>
        <v/>
      </c>
      <c r="AV133" s="1" t="str">
        <f t="shared" si="39"/>
        <v/>
      </c>
      <c r="AW133" s="1" t="str">
        <f t="shared" si="40"/>
        <v/>
      </c>
      <c r="AX133" s="1" t="str">
        <f t="shared" si="41"/>
        <v/>
      </c>
      <c r="AY133" s="1">
        <f>IFERROR(IF($AE133&gt;$AE132,VLOOKUP($AC133+AL$1,STOCK!$F$10:$AB$209,16,0),IF($AE133=$AE132,(IF(AY132&gt;=1,AY132-COUNTIFS($AE132:$AE132,$AC133,AL132:AL132,$AI$1),0)),0)),0)</f>
        <v>0</v>
      </c>
      <c r="AZ133" s="1">
        <f>IFERROR(IF($AE133&gt;$AE132,VLOOKUP($AC133+AM$1,STOCK!$F$10:$AB$209,16,0),IF($AE133=$AE132,(IF(AZ132&gt;=1,AZ132-COUNTIFS($AE132:$AE132,$AC133,AM132:AM132,$AI$1),0)),0)),0)</f>
        <v>0</v>
      </c>
      <c r="BA133" s="1">
        <f>IFERROR(IF($AE133&gt;$AE132,VLOOKUP($AC133+AN$1,STOCK!$F$10:$AB$209,16,0),IF($AE133=$AE132,(IF(BA132&gt;=1,BA132-COUNTIFS($AE132:$AE132,$AC133,AN132:AN132,$AI$1),0)),0)),0)</f>
        <v>0</v>
      </c>
      <c r="BB133" s="1">
        <f>IFERROR(IF($AE133&gt;$AE132,VLOOKUP($AC133+AO$1,STOCK!$F$10:$AB$209,16,0),IF($AE133=$AE132,(IF(BB132&gt;=1,BB132-COUNTIFS($AE132:$AE132,$AC133,AO132:AO132,$AI$1),0)),0)),0)</f>
        <v>0</v>
      </c>
      <c r="BC133" s="1">
        <f>IFERROR(IF($AE133&gt;$AE132,VLOOKUP($AC133+AP$1,STOCK!$F$10:$AB$209,16,0),IF($AE133=$AE132,(IF(BC132&gt;=1,BC132-COUNTIFS($AE132:$AE132,$AC133,AP132:AP132,$AI$1),0)),0)),0)</f>
        <v>0</v>
      </c>
      <c r="BD133" s="1">
        <f>IFERROR(IF($AE133&gt;$AE132,VLOOKUP($AC133+AQ$1,STOCK!$F$10:$AB$209,16,0),IF($AE133=$AE132,(IF(BD132&gt;=1,BD132-COUNTIFS($AE132:$AE132,$AC133,AQ132:AQ132,$AI$1),0)),0)),0)</f>
        <v>0</v>
      </c>
      <c r="BE133" s="1">
        <f>IFERROR(IF($AE133&gt;$AE132,VLOOKUP($AC133+AR$1,STOCK!$F$10:$AB$209,16,0),IF($AE133=$AE132,(IF(BE132&gt;=1,BE132-COUNTIFS($AE132:$AE132,$AC133,AR132:AR132,$AI$1),0)),0)),0)</f>
        <v>0</v>
      </c>
      <c r="BF133" s="1">
        <f>IFERROR(IF($AE133&gt;$AE132,VLOOKUP($AC133+AS$1,STOCK!$F$10:$AB$209,16,0),IF($AE133=$AE132,(IF(BF132&gt;=1,BF132-COUNTIFS($AE132:$AE132,$AC133,AS132:AS132,$AI$1),0)),0)),0)</f>
        <v>0</v>
      </c>
      <c r="BG133" s="1">
        <f>IFERROR(IF($AE133&gt;$AE132,VLOOKUP($AC133+AT$1,STOCK!$F$10:$AB$209,16,0),IF($AE133=$AE132,(IF(BG132&gt;=1,BG132-COUNTIFS($AE132:$AE132,$AC133,AT132:AT132,$AI$1),0)),0)),0)</f>
        <v>0</v>
      </c>
      <c r="BH133" s="1">
        <f>IFERROR(IF($AE133&gt;$AE132,VLOOKUP($AC133+AU$1,STOCK!$F$10:$AB$209,16,0),IF($AE133=$AE132,(IF(BH132&gt;=1,BH132-COUNTIFS($AE132:$AE132,$AC133,AU132:AU132,$AI$1),0)),0)),0)</f>
        <v>0</v>
      </c>
      <c r="BI133" s="1">
        <f>IFERROR(IF($AE133&gt;$AE132,VLOOKUP($AC133+AV$1,STOCK!$F$10:$AB$209,16,0),IF($AE133=$AE132,(IF(BI132&gt;=1,BI132-COUNTIFS($AE132:$AE132,$AC133,AV132:AV132,$AI$1),0)),0)),0)</f>
        <v>0</v>
      </c>
      <c r="BJ133" s="1">
        <f>IFERROR(IF($AE133&gt;$AE132,VLOOKUP($AC133+AW$1,STOCK!$F$10:$AB$209,16,0),IF($AE133=$AE132,(IF(BJ132&gt;=1,BJ132-COUNTIFS($AE132:$AE132,$AC133,AW132:AW132,$AI$1),0)),0)),0)</f>
        <v>0</v>
      </c>
      <c r="BK133" s="1">
        <f>IFERROR(IF($AE133&gt;$AE132,VLOOKUP($AC133+AX$1,STOCK!$F$10:$AB$209,16,0),IF($AE133=$AE132,(IF(BK132&gt;=1,BK132-COUNTIFS($AE132:$AE132,$AC133,AX132:AX132,$AI$1),0)),0)),0)</f>
        <v>0</v>
      </c>
      <c r="BL133" s="1">
        <f>IFERROR(IF($AE133&gt;$AE132,VLOOKUP($AC133+AL$1,STOCK!$F$10:$AB$209,17,0),IF($AE133=$AE132,(IF(BL132&gt;=1,BL132-COUNTIFS($AE132:$AE132,$AC133,AL132:AL132,$AI$2),0)),0)),0)</f>
        <v>0</v>
      </c>
      <c r="BM133" s="1">
        <f>IFERROR(IF($AE133&gt;$AE132,VLOOKUP($AC133+AM$1,STOCK!$F$10:$AB$209,17,0),IF($AE133=$AE132,(IF(BM132&gt;=1,BM132-COUNTIFS($AE132:$AE132,$AC133,AM132:AM132,$AI$2),0)),0)),0)</f>
        <v>0</v>
      </c>
      <c r="BN133" s="1">
        <f>IFERROR(IF($AE133&gt;$AE132,VLOOKUP($AC133+AN$1,STOCK!$F$10:$AB$209,17,0),IF($AE133=$AE132,(IF(BN132&gt;=1,BN132-COUNTIFS($AE132:$AE132,$AC133,AN132:AN132,$AI$2),0)),0)),0)</f>
        <v>0</v>
      </c>
      <c r="BO133" s="1">
        <f>IFERROR(IF($AE133&gt;$AE132,VLOOKUP($AC133+AO$1,STOCK!$F$10:$AB$209,17,0),IF($AE133=$AE132,(IF(BO132&gt;=1,BO132-COUNTIFS($AE132:$AE132,$AC133,AO132:AO132,$AI$2),0)),0)),0)</f>
        <v>0</v>
      </c>
      <c r="BP133" s="1">
        <f>IFERROR(IF($AE133&gt;$AE132,VLOOKUP($AC133+AP$1,STOCK!$F$10:$AB$209,17,0),IF($AE133=$AE132,(IF(BP132&gt;=1,BP132-COUNTIFS($AE132:$AE132,$AC133,AP132:AP132,$AI$2),0)),0)),0)</f>
        <v>0</v>
      </c>
      <c r="BQ133" s="1">
        <f>IFERROR(IF($AE133&gt;$AE132,VLOOKUP($AC133+AQ$1,STOCK!$F$10:$AB$209,17,0),IF($AE133=$AE132,(IF(BQ132&gt;=1,BQ132-COUNTIFS($AE132:$AE132,$AC133,AQ132:AQ132,$AI$2),0)),0)),0)</f>
        <v>0</v>
      </c>
      <c r="BR133" s="1">
        <f>IFERROR(IF($AE133&gt;$AE132,VLOOKUP($AC133+AR$1,STOCK!$F$10:$AB$209,17,0),IF($AE133=$AE132,(IF(BR132&gt;=1,BR132-COUNTIFS($AE132:$AE132,$AC133,AR132:AR132,$AI$2),0)),0)),0)</f>
        <v>0</v>
      </c>
      <c r="BS133" s="1">
        <f>IFERROR(IF($AE133&gt;$AE132,VLOOKUP($AC133+AS$1,STOCK!$F$10:$AB$209,17,0),IF($AE133=$AE132,(IF(BS132&gt;=1,BS132-COUNTIFS($AE132:$AE132,$AC133,AS132:AS132,$AI$2),0)),0)),0)</f>
        <v>0</v>
      </c>
      <c r="BT133" s="1">
        <f>IFERROR(IF($AE133&gt;$AE132,VLOOKUP($AC133+AT$1,STOCK!$F$10:$AB$209,17,0),IF($AE133=$AE132,(IF(BT132&gt;=1,BT132-COUNTIFS($AE132:$AE132,$AC133,AT132:AT132,$AI$2),0)),0)),0)</f>
        <v>0</v>
      </c>
      <c r="BU133" s="1">
        <f>IFERROR(IF($AE133&gt;$AE132,VLOOKUP($AC133+AU$1,STOCK!$F$10:$AB$209,17,0),IF($AE133=$AE132,(IF(BU132&gt;=1,BU132-COUNTIFS($AE132:$AE132,$AC133,AU132:AU132,$AI$2),0)),0)),0)</f>
        <v>0</v>
      </c>
      <c r="BV133" s="1">
        <f>IFERROR(IF($AE133&gt;$AE132,VLOOKUP($AC133+AV$1,STOCK!$F$10:$AB$209,17,0),IF($AE133=$AE132,(IF(BV132&gt;=1,BV132-COUNTIFS($AE132:$AE132,$AC133,AV132:AV132,$AI$2),0)),0)),0)</f>
        <v>0</v>
      </c>
      <c r="BW133" s="1">
        <f>IFERROR(IF($AE133&gt;$AE132,VLOOKUP($AC133+AW$1,STOCK!$F$10:$AB$209,17,0),IF($AE133=$AE132,(IF(BW132&gt;=1,BW132-COUNTIFS($AE132:$AE132,$AC133,AW132:AW132,$AI$2),0)),0)),0)</f>
        <v>0</v>
      </c>
      <c r="BX133" s="1">
        <f>IFERROR(IF($AE133&gt;$AE132,VLOOKUP($AC133+AX$1,STOCK!$F$10:$AB$209,17,0),IF($AE133=$AE132,(IF(BX132&gt;=1,BX132-COUNTIFS($AE132:$AE132,$AC133,AX132:AX132,$AI$2),0)),0)),0)</f>
        <v>0</v>
      </c>
    </row>
    <row r="134" spans="4:76" ht="20.100000000000001" customHeight="1" x14ac:dyDescent="0.25">
      <c r="D134" s="1">
        <v>121</v>
      </c>
      <c r="E134" s="1">
        <f>IFERROR(IF($E$13&gt;=D134,SMALL(STUDENT!$O$8:$O$1507,$E$11+D134),0),0)</f>
        <v>0</v>
      </c>
      <c r="F134" s="10">
        <f t="shared" si="24"/>
        <v>0</v>
      </c>
      <c r="G134" s="10" t="str">
        <f>IFERROR(IF($F134&gt;=1,VLOOKUP($E134,STUDENT!$O$8:$Z$1507,3,0),""),"")</f>
        <v/>
      </c>
      <c r="H134" s="9" t="str">
        <f>IFERROR(IF($F134&gt;=1,VLOOKUP($E134,STUDENT!$O$8:$Z$1507,4,0),""),"")</f>
        <v/>
      </c>
      <c r="I134" s="20" t="str">
        <f t="shared" si="25"/>
        <v/>
      </c>
      <c r="J134" s="20" t="str">
        <f t="shared" si="44"/>
        <v/>
      </c>
      <c r="K134" s="20" t="str">
        <f t="shared" si="44"/>
        <v/>
      </c>
      <c r="L134" s="20" t="str">
        <f t="shared" si="44"/>
        <v/>
      </c>
      <c r="M134" s="20" t="str">
        <f t="shared" si="44"/>
        <v/>
      </c>
      <c r="N134" s="20" t="str">
        <f t="shared" si="44"/>
        <v/>
      </c>
      <c r="O134" s="20" t="str">
        <f t="shared" si="44"/>
        <v/>
      </c>
      <c r="P134" s="20" t="str">
        <f t="shared" si="44"/>
        <v/>
      </c>
      <c r="Q134" s="20" t="str">
        <f t="shared" si="44"/>
        <v/>
      </c>
      <c r="R134" s="20" t="str">
        <f t="shared" si="44"/>
        <v/>
      </c>
      <c r="S134" s="20" t="str">
        <f t="shared" si="44"/>
        <v/>
      </c>
      <c r="T134" s="20" t="str">
        <f t="shared" si="44"/>
        <v/>
      </c>
      <c r="U134" s="20" t="str">
        <f t="shared" si="44"/>
        <v/>
      </c>
      <c r="V134" s="21" t="str">
        <f>IFERROR(IF($F134&gt;=1,VLOOKUP($E134,STUDENT!$O$8:$Z$1507,12,0),""),"")</f>
        <v/>
      </c>
      <c r="W134" s="22"/>
      <c r="AC134" s="1">
        <f t="shared" si="26"/>
        <v>0</v>
      </c>
      <c r="AD134" s="1">
        <f>IFERROR(IF(LEN(AK134)&gt;=1,VLOOKUP(HLOOKUP(AK134,PROFILE!$K$5:$V$8,4,0),PROFILE!$F$1:$G$3,2,0),0),0)</f>
        <v>0</v>
      </c>
      <c r="AE134" s="1">
        <f t="shared" si="27"/>
        <v>0</v>
      </c>
      <c r="AF134" s="1">
        <v>121</v>
      </c>
      <c r="AG134" s="1">
        <f>IFERROR(IF($AG$12&gt;=AF134,SMALL(STUDENT!$O$8:$O$1507,$AG$11+AF134),0),0)</f>
        <v>0</v>
      </c>
      <c r="AH134" s="1">
        <f t="shared" si="28"/>
        <v>0</v>
      </c>
      <c r="AI134" s="1" t="str">
        <f>IFERROR(IF($AH134&gt;=1,VLOOKUP($AG134,STUDENT!$O$8:$Z$1507,3,0),""),"")</f>
        <v/>
      </c>
      <c r="AJ134" s="1" t="str">
        <f>IFERROR(IF($AH134&gt;=1,VLOOKUP($AG134,STUDENT!$O$8:$Z$1507,4,0),""),"")</f>
        <v/>
      </c>
      <c r="AK134" s="1" t="str">
        <f>IFERROR(IF($AH134&gt;=1,VLOOKUP($AG134,STUDENT!$O$8:$Z$1507,6,0),""),"")</f>
        <v/>
      </c>
      <c r="AL134" s="1" t="str">
        <f t="shared" si="29"/>
        <v/>
      </c>
      <c r="AM134" s="1" t="str">
        <f t="shared" si="30"/>
        <v/>
      </c>
      <c r="AN134" s="1" t="str">
        <f t="shared" si="31"/>
        <v/>
      </c>
      <c r="AO134" s="1" t="str">
        <f t="shared" si="32"/>
        <v/>
      </c>
      <c r="AP134" s="1" t="str">
        <f t="shared" si="33"/>
        <v/>
      </c>
      <c r="AQ134" s="1" t="str">
        <f t="shared" si="34"/>
        <v/>
      </c>
      <c r="AR134" s="1" t="str">
        <f t="shared" si="35"/>
        <v/>
      </c>
      <c r="AS134" s="1" t="str">
        <f t="shared" si="36"/>
        <v/>
      </c>
      <c r="AT134" s="1" t="str">
        <f t="shared" si="37"/>
        <v/>
      </c>
      <c r="AU134" s="1" t="str">
        <f t="shared" si="38"/>
        <v/>
      </c>
      <c r="AV134" s="1" t="str">
        <f t="shared" si="39"/>
        <v/>
      </c>
      <c r="AW134" s="1" t="str">
        <f t="shared" si="40"/>
        <v/>
      </c>
      <c r="AX134" s="1" t="str">
        <f t="shared" si="41"/>
        <v/>
      </c>
      <c r="AY134" s="1">
        <f>IFERROR(IF($AE134&gt;$AE133,VLOOKUP($AC134+AL$1,STOCK!$F$10:$AB$209,16,0),IF($AE134=$AE133,(IF(AY133&gt;=1,AY133-COUNTIFS($AE133:$AE133,$AC134,AL133:AL133,$AI$1),0)),0)),0)</f>
        <v>0</v>
      </c>
      <c r="AZ134" s="1">
        <f>IFERROR(IF($AE134&gt;$AE133,VLOOKUP($AC134+AM$1,STOCK!$F$10:$AB$209,16,0),IF($AE134=$AE133,(IF(AZ133&gt;=1,AZ133-COUNTIFS($AE133:$AE133,$AC134,AM133:AM133,$AI$1),0)),0)),0)</f>
        <v>0</v>
      </c>
      <c r="BA134" s="1">
        <f>IFERROR(IF($AE134&gt;$AE133,VLOOKUP($AC134+AN$1,STOCK!$F$10:$AB$209,16,0),IF($AE134=$AE133,(IF(BA133&gt;=1,BA133-COUNTIFS($AE133:$AE133,$AC134,AN133:AN133,$AI$1),0)),0)),0)</f>
        <v>0</v>
      </c>
      <c r="BB134" s="1">
        <f>IFERROR(IF($AE134&gt;$AE133,VLOOKUP($AC134+AO$1,STOCK!$F$10:$AB$209,16,0),IF($AE134=$AE133,(IF(BB133&gt;=1,BB133-COUNTIFS($AE133:$AE133,$AC134,AO133:AO133,$AI$1),0)),0)),0)</f>
        <v>0</v>
      </c>
      <c r="BC134" s="1">
        <f>IFERROR(IF($AE134&gt;$AE133,VLOOKUP($AC134+AP$1,STOCK!$F$10:$AB$209,16,0),IF($AE134=$AE133,(IF(BC133&gt;=1,BC133-COUNTIFS($AE133:$AE133,$AC134,AP133:AP133,$AI$1),0)),0)),0)</f>
        <v>0</v>
      </c>
      <c r="BD134" s="1">
        <f>IFERROR(IF($AE134&gt;$AE133,VLOOKUP($AC134+AQ$1,STOCK!$F$10:$AB$209,16,0),IF($AE134=$AE133,(IF(BD133&gt;=1,BD133-COUNTIFS($AE133:$AE133,$AC134,AQ133:AQ133,$AI$1),0)),0)),0)</f>
        <v>0</v>
      </c>
      <c r="BE134" s="1">
        <f>IFERROR(IF($AE134&gt;$AE133,VLOOKUP($AC134+AR$1,STOCK!$F$10:$AB$209,16,0),IF($AE134=$AE133,(IF(BE133&gt;=1,BE133-COUNTIFS($AE133:$AE133,$AC134,AR133:AR133,$AI$1),0)),0)),0)</f>
        <v>0</v>
      </c>
      <c r="BF134" s="1">
        <f>IFERROR(IF($AE134&gt;$AE133,VLOOKUP($AC134+AS$1,STOCK!$F$10:$AB$209,16,0),IF($AE134=$AE133,(IF(BF133&gt;=1,BF133-COUNTIFS($AE133:$AE133,$AC134,AS133:AS133,$AI$1),0)),0)),0)</f>
        <v>0</v>
      </c>
      <c r="BG134" s="1">
        <f>IFERROR(IF($AE134&gt;$AE133,VLOOKUP($AC134+AT$1,STOCK!$F$10:$AB$209,16,0),IF($AE134=$AE133,(IF(BG133&gt;=1,BG133-COUNTIFS($AE133:$AE133,$AC134,AT133:AT133,$AI$1),0)),0)),0)</f>
        <v>0</v>
      </c>
      <c r="BH134" s="1">
        <f>IFERROR(IF($AE134&gt;$AE133,VLOOKUP($AC134+AU$1,STOCK!$F$10:$AB$209,16,0),IF($AE134=$AE133,(IF(BH133&gt;=1,BH133-COUNTIFS($AE133:$AE133,$AC134,AU133:AU133,$AI$1),0)),0)),0)</f>
        <v>0</v>
      </c>
      <c r="BI134" s="1">
        <f>IFERROR(IF($AE134&gt;$AE133,VLOOKUP($AC134+AV$1,STOCK!$F$10:$AB$209,16,0),IF($AE134=$AE133,(IF(BI133&gt;=1,BI133-COUNTIFS($AE133:$AE133,$AC134,AV133:AV133,$AI$1),0)),0)),0)</f>
        <v>0</v>
      </c>
      <c r="BJ134" s="1">
        <f>IFERROR(IF($AE134&gt;$AE133,VLOOKUP($AC134+AW$1,STOCK!$F$10:$AB$209,16,0),IF($AE134=$AE133,(IF(BJ133&gt;=1,BJ133-COUNTIFS($AE133:$AE133,$AC134,AW133:AW133,$AI$1),0)),0)),0)</f>
        <v>0</v>
      </c>
      <c r="BK134" s="1">
        <f>IFERROR(IF($AE134&gt;$AE133,VLOOKUP($AC134+AX$1,STOCK!$F$10:$AB$209,16,0),IF($AE134=$AE133,(IF(BK133&gt;=1,BK133-COUNTIFS($AE133:$AE133,$AC134,AX133:AX133,$AI$1),0)),0)),0)</f>
        <v>0</v>
      </c>
      <c r="BL134" s="1">
        <f>IFERROR(IF($AE134&gt;$AE133,VLOOKUP($AC134+AL$1,STOCK!$F$10:$AB$209,17,0),IF($AE134=$AE133,(IF(BL133&gt;=1,BL133-COUNTIFS($AE133:$AE133,$AC134,AL133:AL133,$AI$2),0)),0)),0)</f>
        <v>0</v>
      </c>
      <c r="BM134" s="1">
        <f>IFERROR(IF($AE134&gt;$AE133,VLOOKUP($AC134+AM$1,STOCK!$F$10:$AB$209,17,0),IF($AE134=$AE133,(IF(BM133&gt;=1,BM133-COUNTIFS($AE133:$AE133,$AC134,AM133:AM133,$AI$2),0)),0)),0)</f>
        <v>0</v>
      </c>
      <c r="BN134" s="1">
        <f>IFERROR(IF($AE134&gt;$AE133,VLOOKUP($AC134+AN$1,STOCK!$F$10:$AB$209,17,0),IF($AE134=$AE133,(IF(BN133&gt;=1,BN133-COUNTIFS($AE133:$AE133,$AC134,AN133:AN133,$AI$2),0)),0)),0)</f>
        <v>0</v>
      </c>
      <c r="BO134" s="1">
        <f>IFERROR(IF($AE134&gt;$AE133,VLOOKUP($AC134+AO$1,STOCK!$F$10:$AB$209,17,0),IF($AE134=$AE133,(IF(BO133&gt;=1,BO133-COUNTIFS($AE133:$AE133,$AC134,AO133:AO133,$AI$2),0)),0)),0)</f>
        <v>0</v>
      </c>
      <c r="BP134" s="1">
        <f>IFERROR(IF($AE134&gt;$AE133,VLOOKUP($AC134+AP$1,STOCK!$F$10:$AB$209,17,0),IF($AE134=$AE133,(IF(BP133&gt;=1,BP133-COUNTIFS($AE133:$AE133,$AC134,AP133:AP133,$AI$2),0)),0)),0)</f>
        <v>0</v>
      </c>
      <c r="BQ134" s="1">
        <f>IFERROR(IF($AE134&gt;$AE133,VLOOKUP($AC134+AQ$1,STOCK!$F$10:$AB$209,17,0),IF($AE134=$AE133,(IF(BQ133&gt;=1,BQ133-COUNTIFS($AE133:$AE133,$AC134,AQ133:AQ133,$AI$2),0)),0)),0)</f>
        <v>0</v>
      </c>
      <c r="BR134" s="1">
        <f>IFERROR(IF($AE134&gt;$AE133,VLOOKUP($AC134+AR$1,STOCK!$F$10:$AB$209,17,0),IF($AE134=$AE133,(IF(BR133&gt;=1,BR133-COUNTIFS($AE133:$AE133,$AC134,AR133:AR133,$AI$2),0)),0)),0)</f>
        <v>0</v>
      </c>
      <c r="BS134" s="1">
        <f>IFERROR(IF($AE134&gt;$AE133,VLOOKUP($AC134+AS$1,STOCK!$F$10:$AB$209,17,0),IF($AE134=$AE133,(IF(BS133&gt;=1,BS133-COUNTIFS($AE133:$AE133,$AC134,AS133:AS133,$AI$2),0)),0)),0)</f>
        <v>0</v>
      </c>
      <c r="BT134" s="1">
        <f>IFERROR(IF($AE134&gt;$AE133,VLOOKUP($AC134+AT$1,STOCK!$F$10:$AB$209,17,0),IF($AE134=$AE133,(IF(BT133&gt;=1,BT133-COUNTIFS($AE133:$AE133,$AC134,AT133:AT133,$AI$2),0)),0)),0)</f>
        <v>0</v>
      </c>
      <c r="BU134" s="1">
        <f>IFERROR(IF($AE134&gt;$AE133,VLOOKUP($AC134+AU$1,STOCK!$F$10:$AB$209,17,0),IF($AE134=$AE133,(IF(BU133&gt;=1,BU133-COUNTIFS($AE133:$AE133,$AC134,AU133:AU133,$AI$2),0)),0)),0)</f>
        <v>0</v>
      </c>
      <c r="BV134" s="1">
        <f>IFERROR(IF($AE134&gt;$AE133,VLOOKUP($AC134+AV$1,STOCK!$F$10:$AB$209,17,0),IF($AE134=$AE133,(IF(BV133&gt;=1,BV133-COUNTIFS($AE133:$AE133,$AC134,AV133:AV133,$AI$2),0)),0)),0)</f>
        <v>0</v>
      </c>
      <c r="BW134" s="1">
        <f>IFERROR(IF($AE134&gt;$AE133,VLOOKUP($AC134+AW$1,STOCK!$F$10:$AB$209,17,0),IF($AE134=$AE133,(IF(BW133&gt;=1,BW133-COUNTIFS($AE133:$AE133,$AC134,AW133:AW133,$AI$2),0)),0)),0)</f>
        <v>0</v>
      </c>
      <c r="BX134" s="1">
        <f>IFERROR(IF($AE134&gt;$AE133,VLOOKUP($AC134+AX$1,STOCK!$F$10:$AB$209,17,0),IF($AE134=$AE133,(IF(BX133&gt;=1,BX133-COUNTIFS($AE133:$AE133,$AC134,AX133:AX133,$AI$2),0)),0)),0)</f>
        <v>0</v>
      </c>
    </row>
    <row r="135" spans="4:76" ht="20.100000000000001" customHeight="1" x14ac:dyDescent="0.25">
      <c r="D135" s="1">
        <v>122</v>
      </c>
      <c r="E135" s="1">
        <f>IFERROR(IF($E$13&gt;=D135,SMALL(STUDENT!$O$8:$O$1507,$E$11+D135),0),0)</f>
        <v>0</v>
      </c>
      <c r="F135" s="10">
        <f t="shared" si="24"/>
        <v>0</v>
      </c>
      <c r="G135" s="10" t="str">
        <f>IFERROR(IF($F135&gt;=1,VLOOKUP($E135,STUDENT!$O$8:$Z$1507,3,0),""),"")</f>
        <v/>
      </c>
      <c r="H135" s="9" t="str">
        <f>IFERROR(IF($F135&gt;=1,VLOOKUP($E135,STUDENT!$O$8:$Z$1507,4,0),""),"")</f>
        <v/>
      </c>
      <c r="I135" s="20" t="str">
        <f t="shared" si="25"/>
        <v/>
      </c>
      <c r="J135" s="20" t="str">
        <f t="shared" si="44"/>
        <v/>
      </c>
      <c r="K135" s="20" t="str">
        <f t="shared" si="44"/>
        <v/>
      </c>
      <c r="L135" s="20" t="str">
        <f t="shared" si="44"/>
        <v/>
      </c>
      <c r="M135" s="20" t="str">
        <f t="shared" si="44"/>
        <v/>
      </c>
      <c r="N135" s="20" t="str">
        <f t="shared" si="44"/>
        <v/>
      </c>
      <c r="O135" s="20" t="str">
        <f t="shared" si="44"/>
        <v/>
      </c>
      <c r="P135" s="20" t="str">
        <f t="shared" si="44"/>
        <v/>
      </c>
      <c r="Q135" s="20" t="str">
        <f t="shared" si="44"/>
        <v/>
      </c>
      <c r="R135" s="20" t="str">
        <f t="shared" si="44"/>
        <v/>
      </c>
      <c r="S135" s="20" t="str">
        <f t="shared" si="44"/>
        <v/>
      </c>
      <c r="T135" s="20" t="str">
        <f t="shared" si="44"/>
        <v/>
      </c>
      <c r="U135" s="20" t="str">
        <f t="shared" si="44"/>
        <v/>
      </c>
      <c r="V135" s="21" t="str">
        <f>IFERROR(IF($F135&gt;=1,VLOOKUP($E135,STUDENT!$O$8:$Z$1507,12,0),""),"")</f>
        <v/>
      </c>
      <c r="W135" s="22"/>
      <c r="AC135" s="1">
        <f t="shared" si="26"/>
        <v>0</v>
      </c>
      <c r="AD135" s="1">
        <f>IFERROR(IF(LEN(AK135)&gt;=1,VLOOKUP(HLOOKUP(AK135,PROFILE!$K$5:$V$8,4,0),PROFILE!$F$1:$G$3,2,0),0),0)</f>
        <v>0</v>
      </c>
      <c r="AE135" s="1">
        <f t="shared" si="27"/>
        <v>0</v>
      </c>
      <c r="AF135" s="1">
        <v>122</v>
      </c>
      <c r="AG135" s="1">
        <f>IFERROR(IF($AG$12&gt;=AF135,SMALL(STUDENT!$O$8:$O$1507,$AG$11+AF135),0),0)</f>
        <v>0</v>
      </c>
      <c r="AH135" s="1">
        <f t="shared" si="28"/>
        <v>0</v>
      </c>
      <c r="AI135" s="1" t="str">
        <f>IFERROR(IF($AH135&gt;=1,VLOOKUP($AG135,STUDENT!$O$8:$Z$1507,3,0),""),"")</f>
        <v/>
      </c>
      <c r="AJ135" s="1" t="str">
        <f>IFERROR(IF($AH135&gt;=1,VLOOKUP($AG135,STUDENT!$O$8:$Z$1507,4,0),""),"")</f>
        <v/>
      </c>
      <c r="AK135" s="1" t="str">
        <f>IFERROR(IF($AH135&gt;=1,VLOOKUP($AG135,STUDENT!$O$8:$Z$1507,6,0),""),"")</f>
        <v/>
      </c>
      <c r="AL135" s="1" t="str">
        <f t="shared" si="29"/>
        <v/>
      </c>
      <c r="AM135" s="1" t="str">
        <f t="shared" si="30"/>
        <v/>
      </c>
      <c r="AN135" s="1" t="str">
        <f t="shared" si="31"/>
        <v/>
      </c>
      <c r="AO135" s="1" t="str">
        <f t="shared" si="32"/>
        <v/>
      </c>
      <c r="AP135" s="1" t="str">
        <f t="shared" si="33"/>
        <v/>
      </c>
      <c r="AQ135" s="1" t="str">
        <f t="shared" si="34"/>
        <v/>
      </c>
      <c r="AR135" s="1" t="str">
        <f t="shared" si="35"/>
        <v/>
      </c>
      <c r="AS135" s="1" t="str">
        <f t="shared" si="36"/>
        <v/>
      </c>
      <c r="AT135" s="1" t="str">
        <f t="shared" si="37"/>
        <v/>
      </c>
      <c r="AU135" s="1" t="str">
        <f t="shared" si="38"/>
        <v/>
      </c>
      <c r="AV135" s="1" t="str">
        <f t="shared" si="39"/>
        <v/>
      </c>
      <c r="AW135" s="1" t="str">
        <f t="shared" si="40"/>
        <v/>
      </c>
      <c r="AX135" s="1" t="str">
        <f t="shared" si="41"/>
        <v/>
      </c>
      <c r="AY135" s="1">
        <f>IFERROR(IF($AE135&gt;$AE134,VLOOKUP($AC135+AL$1,STOCK!$F$10:$AB$209,16,0),IF($AE135=$AE134,(IF(AY134&gt;=1,AY134-COUNTIFS($AE134:$AE134,$AC135,AL134:AL134,$AI$1),0)),0)),0)</f>
        <v>0</v>
      </c>
      <c r="AZ135" s="1">
        <f>IFERROR(IF($AE135&gt;$AE134,VLOOKUP($AC135+AM$1,STOCK!$F$10:$AB$209,16,0),IF($AE135=$AE134,(IF(AZ134&gt;=1,AZ134-COUNTIFS($AE134:$AE134,$AC135,AM134:AM134,$AI$1),0)),0)),0)</f>
        <v>0</v>
      </c>
      <c r="BA135" s="1">
        <f>IFERROR(IF($AE135&gt;$AE134,VLOOKUP($AC135+AN$1,STOCK!$F$10:$AB$209,16,0),IF($AE135=$AE134,(IF(BA134&gt;=1,BA134-COUNTIFS($AE134:$AE134,$AC135,AN134:AN134,$AI$1),0)),0)),0)</f>
        <v>0</v>
      </c>
      <c r="BB135" s="1">
        <f>IFERROR(IF($AE135&gt;$AE134,VLOOKUP($AC135+AO$1,STOCK!$F$10:$AB$209,16,0),IF($AE135=$AE134,(IF(BB134&gt;=1,BB134-COUNTIFS($AE134:$AE134,$AC135,AO134:AO134,$AI$1),0)),0)),0)</f>
        <v>0</v>
      </c>
      <c r="BC135" s="1">
        <f>IFERROR(IF($AE135&gt;$AE134,VLOOKUP($AC135+AP$1,STOCK!$F$10:$AB$209,16,0),IF($AE135=$AE134,(IF(BC134&gt;=1,BC134-COUNTIFS($AE134:$AE134,$AC135,AP134:AP134,$AI$1),0)),0)),0)</f>
        <v>0</v>
      </c>
      <c r="BD135" s="1">
        <f>IFERROR(IF($AE135&gt;$AE134,VLOOKUP($AC135+AQ$1,STOCK!$F$10:$AB$209,16,0),IF($AE135=$AE134,(IF(BD134&gt;=1,BD134-COUNTIFS($AE134:$AE134,$AC135,AQ134:AQ134,$AI$1),0)),0)),0)</f>
        <v>0</v>
      </c>
      <c r="BE135" s="1">
        <f>IFERROR(IF($AE135&gt;$AE134,VLOOKUP($AC135+AR$1,STOCK!$F$10:$AB$209,16,0),IF($AE135=$AE134,(IF(BE134&gt;=1,BE134-COUNTIFS($AE134:$AE134,$AC135,AR134:AR134,$AI$1),0)),0)),0)</f>
        <v>0</v>
      </c>
      <c r="BF135" s="1">
        <f>IFERROR(IF($AE135&gt;$AE134,VLOOKUP($AC135+AS$1,STOCK!$F$10:$AB$209,16,0),IF($AE135=$AE134,(IF(BF134&gt;=1,BF134-COUNTIFS($AE134:$AE134,$AC135,AS134:AS134,$AI$1),0)),0)),0)</f>
        <v>0</v>
      </c>
      <c r="BG135" s="1">
        <f>IFERROR(IF($AE135&gt;$AE134,VLOOKUP($AC135+AT$1,STOCK!$F$10:$AB$209,16,0),IF($AE135=$AE134,(IF(BG134&gt;=1,BG134-COUNTIFS($AE134:$AE134,$AC135,AT134:AT134,$AI$1),0)),0)),0)</f>
        <v>0</v>
      </c>
      <c r="BH135" s="1">
        <f>IFERROR(IF($AE135&gt;$AE134,VLOOKUP($AC135+AU$1,STOCK!$F$10:$AB$209,16,0),IF($AE135=$AE134,(IF(BH134&gt;=1,BH134-COUNTIFS($AE134:$AE134,$AC135,AU134:AU134,$AI$1),0)),0)),0)</f>
        <v>0</v>
      </c>
      <c r="BI135" s="1">
        <f>IFERROR(IF($AE135&gt;$AE134,VLOOKUP($AC135+AV$1,STOCK!$F$10:$AB$209,16,0),IF($AE135=$AE134,(IF(BI134&gt;=1,BI134-COUNTIFS($AE134:$AE134,$AC135,AV134:AV134,$AI$1),0)),0)),0)</f>
        <v>0</v>
      </c>
      <c r="BJ135" s="1">
        <f>IFERROR(IF($AE135&gt;$AE134,VLOOKUP($AC135+AW$1,STOCK!$F$10:$AB$209,16,0),IF($AE135=$AE134,(IF(BJ134&gt;=1,BJ134-COUNTIFS($AE134:$AE134,$AC135,AW134:AW134,$AI$1),0)),0)),0)</f>
        <v>0</v>
      </c>
      <c r="BK135" s="1">
        <f>IFERROR(IF($AE135&gt;$AE134,VLOOKUP($AC135+AX$1,STOCK!$F$10:$AB$209,16,0),IF($AE135=$AE134,(IF(BK134&gt;=1,BK134-COUNTIFS($AE134:$AE134,$AC135,AX134:AX134,$AI$1),0)),0)),0)</f>
        <v>0</v>
      </c>
      <c r="BL135" s="1">
        <f>IFERROR(IF($AE135&gt;$AE134,VLOOKUP($AC135+AL$1,STOCK!$F$10:$AB$209,17,0),IF($AE135=$AE134,(IF(BL134&gt;=1,BL134-COUNTIFS($AE134:$AE134,$AC135,AL134:AL134,$AI$2),0)),0)),0)</f>
        <v>0</v>
      </c>
      <c r="BM135" s="1">
        <f>IFERROR(IF($AE135&gt;$AE134,VLOOKUP($AC135+AM$1,STOCK!$F$10:$AB$209,17,0),IF($AE135=$AE134,(IF(BM134&gt;=1,BM134-COUNTIFS($AE134:$AE134,$AC135,AM134:AM134,$AI$2),0)),0)),0)</f>
        <v>0</v>
      </c>
      <c r="BN135" s="1">
        <f>IFERROR(IF($AE135&gt;$AE134,VLOOKUP($AC135+AN$1,STOCK!$F$10:$AB$209,17,0),IF($AE135=$AE134,(IF(BN134&gt;=1,BN134-COUNTIFS($AE134:$AE134,$AC135,AN134:AN134,$AI$2),0)),0)),0)</f>
        <v>0</v>
      </c>
      <c r="BO135" s="1">
        <f>IFERROR(IF($AE135&gt;$AE134,VLOOKUP($AC135+AO$1,STOCK!$F$10:$AB$209,17,0),IF($AE135=$AE134,(IF(BO134&gt;=1,BO134-COUNTIFS($AE134:$AE134,$AC135,AO134:AO134,$AI$2),0)),0)),0)</f>
        <v>0</v>
      </c>
      <c r="BP135" s="1">
        <f>IFERROR(IF($AE135&gt;$AE134,VLOOKUP($AC135+AP$1,STOCK!$F$10:$AB$209,17,0),IF($AE135=$AE134,(IF(BP134&gt;=1,BP134-COUNTIFS($AE134:$AE134,$AC135,AP134:AP134,$AI$2),0)),0)),0)</f>
        <v>0</v>
      </c>
      <c r="BQ135" s="1">
        <f>IFERROR(IF($AE135&gt;$AE134,VLOOKUP($AC135+AQ$1,STOCK!$F$10:$AB$209,17,0),IF($AE135=$AE134,(IF(BQ134&gt;=1,BQ134-COUNTIFS($AE134:$AE134,$AC135,AQ134:AQ134,$AI$2),0)),0)),0)</f>
        <v>0</v>
      </c>
      <c r="BR135" s="1">
        <f>IFERROR(IF($AE135&gt;$AE134,VLOOKUP($AC135+AR$1,STOCK!$F$10:$AB$209,17,0),IF($AE135=$AE134,(IF(BR134&gt;=1,BR134-COUNTIFS($AE134:$AE134,$AC135,AR134:AR134,$AI$2),0)),0)),0)</f>
        <v>0</v>
      </c>
      <c r="BS135" s="1">
        <f>IFERROR(IF($AE135&gt;$AE134,VLOOKUP($AC135+AS$1,STOCK!$F$10:$AB$209,17,0),IF($AE135=$AE134,(IF(BS134&gt;=1,BS134-COUNTIFS($AE134:$AE134,$AC135,AS134:AS134,$AI$2),0)),0)),0)</f>
        <v>0</v>
      </c>
      <c r="BT135" s="1">
        <f>IFERROR(IF($AE135&gt;$AE134,VLOOKUP($AC135+AT$1,STOCK!$F$10:$AB$209,17,0),IF($AE135=$AE134,(IF(BT134&gt;=1,BT134-COUNTIFS($AE134:$AE134,$AC135,AT134:AT134,$AI$2),0)),0)),0)</f>
        <v>0</v>
      </c>
      <c r="BU135" s="1">
        <f>IFERROR(IF($AE135&gt;$AE134,VLOOKUP($AC135+AU$1,STOCK!$F$10:$AB$209,17,0),IF($AE135=$AE134,(IF(BU134&gt;=1,BU134-COUNTIFS($AE134:$AE134,$AC135,AU134:AU134,$AI$2),0)),0)),0)</f>
        <v>0</v>
      </c>
      <c r="BV135" s="1">
        <f>IFERROR(IF($AE135&gt;$AE134,VLOOKUP($AC135+AV$1,STOCK!$F$10:$AB$209,17,0),IF($AE135=$AE134,(IF(BV134&gt;=1,BV134-COUNTIFS($AE134:$AE134,$AC135,AV134:AV134,$AI$2),0)),0)),0)</f>
        <v>0</v>
      </c>
      <c r="BW135" s="1">
        <f>IFERROR(IF($AE135&gt;$AE134,VLOOKUP($AC135+AW$1,STOCK!$F$10:$AB$209,17,0),IF($AE135=$AE134,(IF(BW134&gt;=1,BW134-COUNTIFS($AE134:$AE134,$AC135,AW134:AW134,$AI$2),0)),0)),0)</f>
        <v>0</v>
      </c>
      <c r="BX135" s="1">
        <f>IFERROR(IF($AE135&gt;$AE134,VLOOKUP($AC135+AX$1,STOCK!$F$10:$AB$209,17,0),IF($AE135=$AE134,(IF(BX134&gt;=1,BX134-COUNTIFS($AE134:$AE134,$AC135,AX134:AX134,$AI$2),0)),0)),0)</f>
        <v>0</v>
      </c>
    </row>
    <row r="136" spans="4:76" ht="20.100000000000001" customHeight="1" x14ac:dyDescent="0.25">
      <c r="D136" s="1">
        <v>123</v>
      </c>
      <c r="E136" s="1">
        <f>IFERROR(IF($E$13&gt;=D136,SMALL(STUDENT!$O$8:$O$1507,$E$11+D136),0),0)</f>
        <v>0</v>
      </c>
      <c r="F136" s="10">
        <f t="shared" si="24"/>
        <v>0</v>
      </c>
      <c r="G136" s="10" t="str">
        <f>IFERROR(IF($F136&gt;=1,VLOOKUP($E136,STUDENT!$O$8:$Z$1507,3,0),""),"")</f>
        <v/>
      </c>
      <c r="H136" s="9" t="str">
        <f>IFERROR(IF($F136&gt;=1,VLOOKUP($E136,STUDENT!$O$8:$Z$1507,4,0),""),"")</f>
        <v/>
      </c>
      <c r="I136" s="20" t="str">
        <f t="shared" si="25"/>
        <v/>
      </c>
      <c r="J136" s="20" t="str">
        <f t="shared" si="44"/>
        <v/>
      </c>
      <c r="K136" s="20" t="str">
        <f t="shared" si="44"/>
        <v/>
      </c>
      <c r="L136" s="20" t="str">
        <f t="shared" si="44"/>
        <v/>
      </c>
      <c r="M136" s="20" t="str">
        <f t="shared" si="44"/>
        <v/>
      </c>
      <c r="N136" s="20" t="str">
        <f t="shared" si="44"/>
        <v/>
      </c>
      <c r="O136" s="20" t="str">
        <f t="shared" si="44"/>
        <v/>
      </c>
      <c r="P136" s="20" t="str">
        <f t="shared" si="44"/>
        <v/>
      </c>
      <c r="Q136" s="20" t="str">
        <f t="shared" si="44"/>
        <v/>
      </c>
      <c r="R136" s="20" t="str">
        <f t="shared" si="44"/>
        <v/>
      </c>
      <c r="S136" s="20" t="str">
        <f t="shared" si="44"/>
        <v/>
      </c>
      <c r="T136" s="20" t="str">
        <f t="shared" si="44"/>
        <v/>
      </c>
      <c r="U136" s="20" t="str">
        <f t="shared" si="44"/>
        <v/>
      </c>
      <c r="V136" s="21" t="str">
        <f>IFERROR(IF($F136&gt;=1,VLOOKUP($E136,STUDENT!$O$8:$Z$1507,12,0),""),"")</f>
        <v/>
      </c>
      <c r="W136" s="22"/>
      <c r="AC136" s="1">
        <f t="shared" si="26"/>
        <v>0</v>
      </c>
      <c r="AD136" s="1">
        <f>IFERROR(IF(LEN(AK136)&gt;=1,VLOOKUP(HLOOKUP(AK136,PROFILE!$K$5:$V$8,4,0),PROFILE!$F$1:$G$3,2,0),0),0)</f>
        <v>0</v>
      </c>
      <c r="AE136" s="1">
        <f t="shared" si="27"/>
        <v>0</v>
      </c>
      <c r="AF136" s="1">
        <v>123</v>
      </c>
      <c r="AG136" s="1">
        <f>IFERROR(IF($AG$12&gt;=AF136,SMALL(STUDENT!$O$8:$O$1507,$AG$11+AF136),0),0)</f>
        <v>0</v>
      </c>
      <c r="AH136" s="1">
        <f t="shared" si="28"/>
        <v>0</v>
      </c>
      <c r="AI136" s="1" t="str">
        <f>IFERROR(IF($AH136&gt;=1,VLOOKUP($AG136,STUDENT!$O$8:$Z$1507,3,0),""),"")</f>
        <v/>
      </c>
      <c r="AJ136" s="1" t="str">
        <f>IFERROR(IF($AH136&gt;=1,VLOOKUP($AG136,STUDENT!$O$8:$Z$1507,4,0),""),"")</f>
        <v/>
      </c>
      <c r="AK136" s="1" t="str">
        <f>IFERROR(IF($AH136&gt;=1,VLOOKUP($AG136,STUDENT!$O$8:$Z$1507,6,0),""),"")</f>
        <v/>
      </c>
      <c r="AL136" s="1" t="str">
        <f t="shared" si="29"/>
        <v/>
      </c>
      <c r="AM136" s="1" t="str">
        <f t="shared" si="30"/>
        <v/>
      </c>
      <c r="AN136" s="1" t="str">
        <f t="shared" si="31"/>
        <v/>
      </c>
      <c r="AO136" s="1" t="str">
        <f t="shared" si="32"/>
        <v/>
      </c>
      <c r="AP136" s="1" t="str">
        <f t="shared" si="33"/>
        <v/>
      </c>
      <c r="AQ136" s="1" t="str">
        <f t="shared" si="34"/>
        <v/>
      </c>
      <c r="AR136" s="1" t="str">
        <f t="shared" si="35"/>
        <v/>
      </c>
      <c r="AS136" s="1" t="str">
        <f t="shared" si="36"/>
        <v/>
      </c>
      <c r="AT136" s="1" t="str">
        <f t="shared" si="37"/>
        <v/>
      </c>
      <c r="AU136" s="1" t="str">
        <f t="shared" si="38"/>
        <v/>
      </c>
      <c r="AV136" s="1" t="str">
        <f t="shared" si="39"/>
        <v/>
      </c>
      <c r="AW136" s="1" t="str">
        <f t="shared" si="40"/>
        <v/>
      </c>
      <c r="AX136" s="1" t="str">
        <f t="shared" si="41"/>
        <v/>
      </c>
      <c r="AY136" s="1">
        <f>IFERROR(IF($AE136&gt;$AE135,VLOOKUP($AC136+AL$1,STOCK!$F$10:$AB$209,16,0),IF($AE136=$AE135,(IF(AY135&gt;=1,AY135-COUNTIFS($AE135:$AE135,$AC136,AL135:AL135,$AI$1),0)),0)),0)</f>
        <v>0</v>
      </c>
      <c r="AZ136" s="1">
        <f>IFERROR(IF($AE136&gt;$AE135,VLOOKUP($AC136+AM$1,STOCK!$F$10:$AB$209,16,0),IF($AE136=$AE135,(IF(AZ135&gt;=1,AZ135-COUNTIFS($AE135:$AE135,$AC136,AM135:AM135,$AI$1),0)),0)),0)</f>
        <v>0</v>
      </c>
      <c r="BA136" s="1">
        <f>IFERROR(IF($AE136&gt;$AE135,VLOOKUP($AC136+AN$1,STOCK!$F$10:$AB$209,16,0),IF($AE136=$AE135,(IF(BA135&gt;=1,BA135-COUNTIFS($AE135:$AE135,$AC136,AN135:AN135,$AI$1),0)),0)),0)</f>
        <v>0</v>
      </c>
      <c r="BB136" s="1">
        <f>IFERROR(IF($AE136&gt;$AE135,VLOOKUP($AC136+AO$1,STOCK!$F$10:$AB$209,16,0),IF($AE136=$AE135,(IF(BB135&gt;=1,BB135-COUNTIFS($AE135:$AE135,$AC136,AO135:AO135,$AI$1),0)),0)),0)</f>
        <v>0</v>
      </c>
      <c r="BC136" s="1">
        <f>IFERROR(IF($AE136&gt;$AE135,VLOOKUP($AC136+AP$1,STOCK!$F$10:$AB$209,16,0),IF($AE136=$AE135,(IF(BC135&gt;=1,BC135-COUNTIFS($AE135:$AE135,$AC136,AP135:AP135,$AI$1),0)),0)),0)</f>
        <v>0</v>
      </c>
      <c r="BD136" s="1">
        <f>IFERROR(IF($AE136&gt;$AE135,VLOOKUP($AC136+AQ$1,STOCK!$F$10:$AB$209,16,0),IF($AE136=$AE135,(IF(BD135&gt;=1,BD135-COUNTIFS($AE135:$AE135,$AC136,AQ135:AQ135,$AI$1),0)),0)),0)</f>
        <v>0</v>
      </c>
      <c r="BE136" s="1">
        <f>IFERROR(IF($AE136&gt;$AE135,VLOOKUP($AC136+AR$1,STOCK!$F$10:$AB$209,16,0),IF($AE136=$AE135,(IF(BE135&gt;=1,BE135-COUNTIFS($AE135:$AE135,$AC136,AR135:AR135,$AI$1),0)),0)),0)</f>
        <v>0</v>
      </c>
      <c r="BF136" s="1">
        <f>IFERROR(IF($AE136&gt;$AE135,VLOOKUP($AC136+AS$1,STOCK!$F$10:$AB$209,16,0),IF($AE136=$AE135,(IF(BF135&gt;=1,BF135-COUNTIFS($AE135:$AE135,$AC136,AS135:AS135,$AI$1),0)),0)),0)</f>
        <v>0</v>
      </c>
      <c r="BG136" s="1">
        <f>IFERROR(IF($AE136&gt;$AE135,VLOOKUP($AC136+AT$1,STOCK!$F$10:$AB$209,16,0),IF($AE136=$AE135,(IF(BG135&gt;=1,BG135-COUNTIFS($AE135:$AE135,$AC136,AT135:AT135,$AI$1),0)),0)),0)</f>
        <v>0</v>
      </c>
      <c r="BH136" s="1">
        <f>IFERROR(IF($AE136&gt;$AE135,VLOOKUP($AC136+AU$1,STOCK!$F$10:$AB$209,16,0),IF($AE136=$AE135,(IF(BH135&gt;=1,BH135-COUNTIFS($AE135:$AE135,$AC136,AU135:AU135,$AI$1),0)),0)),0)</f>
        <v>0</v>
      </c>
      <c r="BI136" s="1">
        <f>IFERROR(IF($AE136&gt;$AE135,VLOOKUP($AC136+AV$1,STOCK!$F$10:$AB$209,16,0),IF($AE136=$AE135,(IF(BI135&gt;=1,BI135-COUNTIFS($AE135:$AE135,$AC136,AV135:AV135,$AI$1),0)),0)),0)</f>
        <v>0</v>
      </c>
      <c r="BJ136" s="1">
        <f>IFERROR(IF($AE136&gt;$AE135,VLOOKUP($AC136+AW$1,STOCK!$F$10:$AB$209,16,0),IF($AE136=$AE135,(IF(BJ135&gt;=1,BJ135-COUNTIFS($AE135:$AE135,$AC136,AW135:AW135,$AI$1),0)),0)),0)</f>
        <v>0</v>
      </c>
      <c r="BK136" s="1">
        <f>IFERROR(IF($AE136&gt;$AE135,VLOOKUP($AC136+AX$1,STOCK!$F$10:$AB$209,16,0),IF($AE136=$AE135,(IF(BK135&gt;=1,BK135-COUNTIFS($AE135:$AE135,$AC136,AX135:AX135,$AI$1),0)),0)),0)</f>
        <v>0</v>
      </c>
      <c r="BL136" s="1">
        <f>IFERROR(IF($AE136&gt;$AE135,VLOOKUP($AC136+AL$1,STOCK!$F$10:$AB$209,17,0),IF($AE136=$AE135,(IF(BL135&gt;=1,BL135-COUNTIFS($AE135:$AE135,$AC136,AL135:AL135,$AI$2),0)),0)),0)</f>
        <v>0</v>
      </c>
      <c r="BM136" s="1">
        <f>IFERROR(IF($AE136&gt;$AE135,VLOOKUP($AC136+AM$1,STOCK!$F$10:$AB$209,17,0),IF($AE136=$AE135,(IF(BM135&gt;=1,BM135-COUNTIFS($AE135:$AE135,$AC136,AM135:AM135,$AI$2),0)),0)),0)</f>
        <v>0</v>
      </c>
      <c r="BN136" s="1">
        <f>IFERROR(IF($AE136&gt;$AE135,VLOOKUP($AC136+AN$1,STOCK!$F$10:$AB$209,17,0),IF($AE136=$AE135,(IF(BN135&gt;=1,BN135-COUNTIFS($AE135:$AE135,$AC136,AN135:AN135,$AI$2),0)),0)),0)</f>
        <v>0</v>
      </c>
      <c r="BO136" s="1">
        <f>IFERROR(IF($AE136&gt;$AE135,VLOOKUP($AC136+AO$1,STOCK!$F$10:$AB$209,17,0),IF($AE136=$AE135,(IF(BO135&gt;=1,BO135-COUNTIFS($AE135:$AE135,$AC136,AO135:AO135,$AI$2),0)),0)),0)</f>
        <v>0</v>
      </c>
      <c r="BP136" s="1">
        <f>IFERROR(IF($AE136&gt;$AE135,VLOOKUP($AC136+AP$1,STOCK!$F$10:$AB$209,17,0),IF($AE136=$AE135,(IF(BP135&gt;=1,BP135-COUNTIFS($AE135:$AE135,$AC136,AP135:AP135,$AI$2),0)),0)),0)</f>
        <v>0</v>
      </c>
      <c r="BQ136" s="1">
        <f>IFERROR(IF($AE136&gt;$AE135,VLOOKUP($AC136+AQ$1,STOCK!$F$10:$AB$209,17,0),IF($AE136=$AE135,(IF(BQ135&gt;=1,BQ135-COUNTIFS($AE135:$AE135,$AC136,AQ135:AQ135,$AI$2),0)),0)),0)</f>
        <v>0</v>
      </c>
      <c r="BR136" s="1">
        <f>IFERROR(IF($AE136&gt;$AE135,VLOOKUP($AC136+AR$1,STOCK!$F$10:$AB$209,17,0),IF($AE136=$AE135,(IF(BR135&gt;=1,BR135-COUNTIFS($AE135:$AE135,$AC136,AR135:AR135,$AI$2),0)),0)),0)</f>
        <v>0</v>
      </c>
      <c r="BS136" s="1">
        <f>IFERROR(IF($AE136&gt;$AE135,VLOOKUP($AC136+AS$1,STOCK!$F$10:$AB$209,17,0),IF($AE136=$AE135,(IF(BS135&gt;=1,BS135-COUNTIFS($AE135:$AE135,$AC136,AS135:AS135,$AI$2),0)),0)),0)</f>
        <v>0</v>
      </c>
      <c r="BT136" s="1">
        <f>IFERROR(IF($AE136&gt;$AE135,VLOOKUP($AC136+AT$1,STOCK!$F$10:$AB$209,17,0),IF($AE136=$AE135,(IF(BT135&gt;=1,BT135-COUNTIFS($AE135:$AE135,$AC136,AT135:AT135,$AI$2),0)),0)),0)</f>
        <v>0</v>
      </c>
      <c r="BU136" s="1">
        <f>IFERROR(IF($AE136&gt;$AE135,VLOOKUP($AC136+AU$1,STOCK!$F$10:$AB$209,17,0),IF($AE136=$AE135,(IF(BU135&gt;=1,BU135-COUNTIFS($AE135:$AE135,$AC136,AU135:AU135,$AI$2),0)),0)),0)</f>
        <v>0</v>
      </c>
      <c r="BV136" s="1">
        <f>IFERROR(IF($AE136&gt;$AE135,VLOOKUP($AC136+AV$1,STOCK!$F$10:$AB$209,17,0),IF($AE136=$AE135,(IF(BV135&gt;=1,BV135-COUNTIFS($AE135:$AE135,$AC136,AV135:AV135,$AI$2),0)),0)),0)</f>
        <v>0</v>
      </c>
      <c r="BW136" s="1">
        <f>IFERROR(IF($AE136&gt;$AE135,VLOOKUP($AC136+AW$1,STOCK!$F$10:$AB$209,17,0),IF($AE136=$AE135,(IF(BW135&gt;=1,BW135-COUNTIFS($AE135:$AE135,$AC136,AW135:AW135,$AI$2),0)),0)),0)</f>
        <v>0</v>
      </c>
      <c r="BX136" s="1">
        <f>IFERROR(IF($AE136&gt;$AE135,VLOOKUP($AC136+AX$1,STOCK!$F$10:$AB$209,17,0),IF($AE136=$AE135,(IF(BX135&gt;=1,BX135-COUNTIFS($AE135:$AE135,$AC136,AX135:AX135,$AI$2),0)),0)),0)</f>
        <v>0</v>
      </c>
    </row>
    <row r="137" spans="4:76" ht="20.100000000000001" customHeight="1" x14ac:dyDescent="0.25">
      <c r="D137" s="1">
        <v>124</v>
      </c>
      <c r="E137" s="1">
        <f>IFERROR(IF($E$13&gt;=D137,SMALL(STUDENT!$O$8:$O$1507,$E$11+D137),0),0)</f>
        <v>0</v>
      </c>
      <c r="F137" s="10">
        <f t="shared" si="24"/>
        <v>0</v>
      </c>
      <c r="G137" s="10" t="str">
        <f>IFERROR(IF($F137&gt;=1,VLOOKUP($E137,STUDENT!$O$8:$Z$1507,3,0),""),"")</f>
        <v/>
      </c>
      <c r="H137" s="9" t="str">
        <f>IFERROR(IF($F137&gt;=1,VLOOKUP($E137,STUDENT!$O$8:$Z$1507,4,0),""),"")</f>
        <v/>
      </c>
      <c r="I137" s="20" t="str">
        <f t="shared" si="25"/>
        <v/>
      </c>
      <c r="J137" s="20" t="str">
        <f t="shared" si="44"/>
        <v/>
      </c>
      <c r="K137" s="20" t="str">
        <f t="shared" si="44"/>
        <v/>
      </c>
      <c r="L137" s="20" t="str">
        <f t="shared" si="44"/>
        <v/>
      </c>
      <c r="M137" s="20" t="str">
        <f t="shared" si="44"/>
        <v/>
      </c>
      <c r="N137" s="20" t="str">
        <f t="shared" si="44"/>
        <v/>
      </c>
      <c r="O137" s="20" t="str">
        <f t="shared" si="44"/>
        <v/>
      </c>
      <c r="P137" s="20" t="str">
        <f t="shared" si="44"/>
        <v/>
      </c>
      <c r="Q137" s="20" t="str">
        <f t="shared" si="44"/>
        <v/>
      </c>
      <c r="R137" s="20" t="str">
        <f t="shared" si="44"/>
        <v/>
      </c>
      <c r="S137" s="20" t="str">
        <f t="shared" si="44"/>
        <v/>
      </c>
      <c r="T137" s="20" t="str">
        <f t="shared" si="44"/>
        <v/>
      </c>
      <c r="U137" s="20" t="str">
        <f t="shared" si="44"/>
        <v/>
      </c>
      <c r="V137" s="21" t="str">
        <f>IFERROR(IF($F137&gt;=1,VLOOKUP($E137,STUDENT!$O$8:$Z$1507,12,0),""),"")</f>
        <v/>
      </c>
      <c r="W137" s="22"/>
      <c r="AC137" s="1">
        <f t="shared" si="26"/>
        <v>0</v>
      </c>
      <c r="AD137" s="1">
        <f>IFERROR(IF(LEN(AK137)&gt;=1,VLOOKUP(HLOOKUP(AK137,PROFILE!$K$5:$V$8,4,0),PROFILE!$F$1:$G$3,2,0),0),0)</f>
        <v>0</v>
      </c>
      <c r="AE137" s="1">
        <f t="shared" si="27"/>
        <v>0</v>
      </c>
      <c r="AF137" s="1">
        <v>124</v>
      </c>
      <c r="AG137" s="1">
        <f>IFERROR(IF($AG$12&gt;=AF137,SMALL(STUDENT!$O$8:$O$1507,$AG$11+AF137),0),0)</f>
        <v>0</v>
      </c>
      <c r="AH137" s="1">
        <f t="shared" si="28"/>
        <v>0</v>
      </c>
      <c r="AI137" s="1" t="str">
        <f>IFERROR(IF($AH137&gt;=1,VLOOKUP($AG137,STUDENT!$O$8:$Z$1507,3,0),""),"")</f>
        <v/>
      </c>
      <c r="AJ137" s="1" t="str">
        <f>IFERROR(IF($AH137&gt;=1,VLOOKUP($AG137,STUDENT!$O$8:$Z$1507,4,0),""),"")</f>
        <v/>
      </c>
      <c r="AK137" s="1" t="str">
        <f>IFERROR(IF($AH137&gt;=1,VLOOKUP($AG137,STUDENT!$O$8:$Z$1507,6,0),""),"")</f>
        <v/>
      </c>
      <c r="AL137" s="1" t="str">
        <f t="shared" si="29"/>
        <v/>
      </c>
      <c r="AM137" s="1" t="str">
        <f t="shared" si="30"/>
        <v/>
      </c>
      <c r="AN137" s="1" t="str">
        <f t="shared" si="31"/>
        <v/>
      </c>
      <c r="AO137" s="1" t="str">
        <f t="shared" si="32"/>
        <v/>
      </c>
      <c r="AP137" s="1" t="str">
        <f t="shared" si="33"/>
        <v/>
      </c>
      <c r="AQ137" s="1" t="str">
        <f t="shared" si="34"/>
        <v/>
      </c>
      <c r="AR137" s="1" t="str">
        <f t="shared" si="35"/>
        <v/>
      </c>
      <c r="AS137" s="1" t="str">
        <f t="shared" si="36"/>
        <v/>
      </c>
      <c r="AT137" s="1" t="str">
        <f t="shared" si="37"/>
        <v/>
      </c>
      <c r="AU137" s="1" t="str">
        <f t="shared" si="38"/>
        <v/>
      </c>
      <c r="AV137" s="1" t="str">
        <f t="shared" si="39"/>
        <v/>
      </c>
      <c r="AW137" s="1" t="str">
        <f t="shared" si="40"/>
        <v/>
      </c>
      <c r="AX137" s="1" t="str">
        <f t="shared" si="41"/>
        <v/>
      </c>
      <c r="AY137" s="1">
        <f>IFERROR(IF($AE137&gt;$AE136,VLOOKUP($AC137+AL$1,STOCK!$F$10:$AB$209,16,0),IF($AE137=$AE136,(IF(AY136&gt;=1,AY136-COUNTIFS($AE136:$AE136,$AC137,AL136:AL136,$AI$1),0)),0)),0)</f>
        <v>0</v>
      </c>
      <c r="AZ137" s="1">
        <f>IFERROR(IF($AE137&gt;$AE136,VLOOKUP($AC137+AM$1,STOCK!$F$10:$AB$209,16,0),IF($AE137=$AE136,(IF(AZ136&gt;=1,AZ136-COUNTIFS($AE136:$AE136,$AC137,AM136:AM136,$AI$1),0)),0)),0)</f>
        <v>0</v>
      </c>
      <c r="BA137" s="1">
        <f>IFERROR(IF($AE137&gt;$AE136,VLOOKUP($AC137+AN$1,STOCK!$F$10:$AB$209,16,0),IF($AE137=$AE136,(IF(BA136&gt;=1,BA136-COUNTIFS($AE136:$AE136,$AC137,AN136:AN136,$AI$1),0)),0)),0)</f>
        <v>0</v>
      </c>
      <c r="BB137" s="1">
        <f>IFERROR(IF($AE137&gt;$AE136,VLOOKUP($AC137+AO$1,STOCK!$F$10:$AB$209,16,0),IF($AE137=$AE136,(IF(BB136&gt;=1,BB136-COUNTIFS($AE136:$AE136,$AC137,AO136:AO136,$AI$1),0)),0)),0)</f>
        <v>0</v>
      </c>
      <c r="BC137" s="1">
        <f>IFERROR(IF($AE137&gt;$AE136,VLOOKUP($AC137+AP$1,STOCK!$F$10:$AB$209,16,0),IF($AE137=$AE136,(IF(BC136&gt;=1,BC136-COUNTIFS($AE136:$AE136,$AC137,AP136:AP136,$AI$1),0)),0)),0)</f>
        <v>0</v>
      </c>
      <c r="BD137" s="1">
        <f>IFERROR(IF($AE137&gt;$AE136,VLOOKUP($AC137+AQ$1,STOCK!$F$10:$AB$209,16,0),IF($AE137=$AE136,(IF(BD136&gt;=1,BD136-COUNTIFS($AE136:$AE136,$AC137,AQ136:AQ136,$AI$1),0)),0)),0)</f>
        <v>0</v>
      </c>
      <c r="BE137" s="1">
        <f>IFERROR(IF($AE137&gt;$AE136,VLOOKUP($AC137+AR$1,STOCK!$F$10:$AB$209,16,0),IF($AE137=$AE136,(IF(BE136&gt;=1,BE136-COUNTIFS($AE136:$AE136,$AC137,AR136:AR136,$AI$1),0)),0)),0)</f>
        <v>0</v>
      </c>
      <c r="BF137" s="1">
        <f>IFERROR(IF($AE137&gt;$AE136,VLOOKUP($AC137+AS$1,STOCK!$F$10:$AB$209,16,0),IF($AE137=$AE136,(IF(BF136&gt;=1,BF136-COUNTIFS($AE136:$AE136,$AC137,AS136:AS136,$AI$1),0)),0)),0)</f>
        <v>0</v>
      </c>
      <c r="BG137" s="1">
        <f>IFERROR(IF($AE137&gt;$AE136,VLOOKUP($AC137+AT$1,STOCK!$F$10:$AB$209,16,0),IF($AE137=$AE136,(IF(BG136&gt;=1,BG136-COUNTIFS($AE136:$AE136,$AC137,AT136:AT136,$AI$1),0)),0)),0)</f>
        <v>0</v>
      </c>
      <c r="BH137" s="1">
        <f>IFERROR(IF($AE137&gt;$AE136,VLOOKUP($AC137+AU$1,STOCK!$F$10:$AB$209,16,0),IF($AE137=$AE136,(IF(BH136&gt;=1,BH136-COUNTIFS($AE136:$AE136,$AC137,AU136:AU136,$AI$1),0)),0)),0)</f>
        <v>0</v>
      </c>
      <c r="BI137" s="1">
        <f>IFERROR(IF($AE137&gt;$AE136,VLOOKUP($AC137+AV$1,STOCK!$F$10:$AB$209,16,0),IF($AE137=$AE136,(IF(BI136&gt;=1,BI136-COUNTIFS($AE136:$AE136,$AC137,AV136:AV136,$AI$1),0)),0)),0)</f>
        <v>0</v>
      </c>
      <c r="BJ137" s="1">
        <f>IFERROR(IF($AE137&gt;$AE136,VLOOKUP($AC137+AW$1,STOCK!$F$10:$AB$209,16,0),IF($AE137=$AE136,(IF(BJ136&gt;=1,BJ136-COUNTIFS($AE136:$AE136,$AC137,AW136:AW136,$AI$1),0)),0)),0)</f>
        <v>0</v>
      </c>
      <c r="BK137" s="1">
        <f>IFERROR(IF($AE137&gt;$AE136,VLOOKUP($AC137+AX$1,STOCK!$F$10:$AB$209,16,0),IF($AE137=$AE136,(IF(BK136&gt;=1,BK136-COUNTIFS($AE136:$AE136,$AC137,AX136:AX136,$AI$1),0)),0)),0)</f>
        <v>0</v>
      </c>
      <c r="BL137" s="1">
        <f>IFERROR(IF($AE137&gt;$AE136,VLOOKUP($AC137+AL$1,STOCK!$F$10:$AB$209,17,0),IF($AE137=$AE136,(IF(BL136&gt;=1,BL136-COUNTIFS($AE136:$AE136,$AC137,AL136:AL136,$AI$2),0)),0)),0)</f>
        <v>0</v>
      </c>
      <c r="BM137" s="1">
        <f>IFERROR(IF($AE137&gt;$AE136,VLOOKUP($AC137+AM$1,STOCK!$F$10:$AB$209,17,0),IF($AE137=$AE136,(IF(BM136&gt;=1,BM136-COUNTIFS($AE136:$AE136,$AC137,AM136:AM136,$AI$2),0)),0)),0)</f>
        <v>0</v>
      </c>
      <c r="BN137" s="1">
        <f>IFERROR(IF($AE137&gt;$AE136,VLOOKUP($AC137+AN$1,STOCK!$F$10:$AB$209,17,0),IF($AE137=$AE136,(IF(BN136&gt;=1,BN136-COUNTIFS($AE136:$AE136,$AC137,AN136:AN136,$AI$2),0)),0)),0)</f>
        <v>0</v>
      </c>
      <c r="BO137" s="1">
        <f>IFERROR(IF($AE137&gt;$AE136,VLOOKUP($AC137+AO$1,STOCK!$F$10:$AB$209,17,0),IF($AE137=$AE136,(IF(BO136&gt;=1,BO136-COUNTIFS($AE136:$AE136,$AC137,AO136:AO136,$AI$2),0)),0)),0)</f>
        <v>0</v>
      </c>
      <c r="BP137" s="1">
        <f>IFERROR(IF($AE137&gt;$AE136,VLOOKUP($AC137+AP$1,STOCK!$F$10:$AB$209,17,0),IF($AE137=$AE136,(IF(BP136&gt;=1,BP136-COUNTIFS($AE136:$AE136,$AC137,AP136:AP136,$AI$2),0)),0)),0)</f>
        <v>0</v>
      </c>
      <c r="BQ137" s="1">
        <f>IFERROR(IF($AE137&gt;$AE136,VLOOKUP($AC137+AQ$1,STOCK!$F$10:$AB$209,17,0),IF($AE137=$AE136,(IF(BQ136&gt;=1,BQ136-COUNTIFS($AE136:$AE136,$AC137,AQ136:AQ136,$AI$2),0)),0)),0)</f>
        <v>0</v>
      </c>
      <c r="BR137" s="1">
        <f>IFERROR(IF($AE137&gt;$AE136,VLOOKUP($AC137+AR$1,STOCK!$F$10:$AB$209,17,0),IF($AE137=$AE136,(IF(BR136&gt;=1,BR136-COUNTIFS($AE136:$AE136,$AC137,AR136:AR136,$AI$2),0)),0)),0)</f>
        <v>0</v>
      </c>
      <c r="BS137" s="1">
        <f>IFERROR(IF($AE137&gt;$AE136,VLOOKUP($AC137+AS$1,STOCK!$F$10:$AB$209,17,0),IF($AE137=$AE136,(IF(BS136&gt;=1,BS136-COUNTIFS($AE136:$AE136,$AC137,AS136:AS136,$AI$2),0)),0)),0)</f>
        <v>0</v>
      </c>
      <c r="BT137" s="1">
        <f>IFERROR(IF($AE137&gt;$AE136,VLOOKUP($AC137+AT$1,STOCK!$F$10:$AB$209,17,0),IF($AE137=$AE136,(IF(BT136&gt;=1,BT136-COUNTIFS($AE136:$AE136,$AC137,AT136:AT136,$AI$2),0)),0)),0)</f>
        <v>0</v>
      </c>
      <c r="BU137" s="1">
        <f>IFERROR(IF($AE137&gt;$AE136,VLOOKUP($AC137+AU$1,STOCK!$F$10:$AB$209,17,0),IF($AE137=$AE136,(IF(BU136&gt;=1,BU136-COUNTIFS($AE136:$AE136,$AC137,AU136:AU136,$AI$2),0)),0)),0)</f>
        <v>0</v>
      </c>
      <c r="BV137" s="1">
        <f>IFERROR(IF($AE137&gt;$AE136,VLOOKUP($AC137+AV$1,STOCK!$F$10:$AB$209,17,0),IF($AE137=$AE136,(IF(BV136&gt;=1,BV136-COUNTIFS($AE136:$AE136,$AC137,AV136:AV136,$AI$2),0)),0)),0)</f>
        <v>0</v>
      </c>
      <c r="BW137" s="1">
        <f>IFERROR(IF($AE137&gt;$AE136,VLOOKUP($AC137+AW$1,STOCK!$F$10:$AB$209,17,0),IF($AE137=$AE136,(IF(BW136&gt;=1,BW136-COUNTIFS($AE136:$AE136,$AC137,AW136:AW136,$AI$2),0)),0)),0)</f>
        <v>0</v>
      </c>
      <c r="BX137" s="1">
        <f>IFERROR(IF($AE137&gt;$AE136,VLOOKUP($AC137+AX$1,STOCK!$F$10:$AB$209,17,0),IF($AE137=$AE136,(IF(BX136&gt;=1,BX136-COUNTIFS($AE136:$AE136,$AC137,AX136:AX136,$AI$2),0)),0)),0)</f>
        <v>0</v>
      </c>
    </row>
    <row r="138" spans="4:76" ht="20.100000000000001" customHeight="1" x14ac:dyDescent="0.25">
      <c r="D138" s="1">
        <v>125</v>
      </c>
      <c r="E138" s="1">
        <f>IFERROR(IF($E$13&gt;=D138,SMALL(STUDENT!$O$8:$O$1507,$E$11+D138),0),0)</f>
        <v>0</v>
      </c>
      <c r="F138" s="10">
        <f t="shared" si="24"/>
        <v>0</v>
      </c>
      <c r="G138" s="10" t="str">
        <f>IFERROR(IF($F138&gt;=1,VLOOKUP($E138,STUDENT!$O$8:$Z$1507,3,0),""),"")</f>
        <v/>
      </c>
      <c r="H138" s="9" t="str">
        <f>IFERROR(IF($F138&gt;=1,VLOOKUP($E138,STUDENT!$O$8:$Z$1507,4,0),""),"")</f>
        <v/>
      </c>
      <c r="I138" s="20" t="str">
        <f t="shared" si="25"/>
        <v/>
      </c>
      <c r="J138" s="20" t="str">
        <f t="shared" si="44"/>
        <v/>
      </c>
      <c r="K138" s="20" t="str">
        <f t="shared" si="44"/>
        <v/>
      </c>
      <c r="L138" s="20" t="str">
        <f t="shared" si="44"/>
        <v/>
      </c>
      <c r="M138" s="20" t="str">
        <f t="shared" si="44"/>
        <v/>
      </c>
      <c r="N138" s="20" t="str">
        <f t="shared" si="44"/>
        <v/>
      </c>
      <c r="O138" s="20" t="str">
        <f t="shared" si="44"/>
        <v/>
      </c>
      <c r="P138" s="20" t="str">
        <f t="shared" si="44"/>
        <v/>
      </c>
      <c r="Q138" s="20" t="str">
        <f t="shared" si="44"/>
        <v/>
      </c>
      <c r="R138" s="20" t="str">
        <f t="shared" si="44"/>
        <v/>
      </c>
      <c r="S138" s="20" t="str">
        <f t="shared" si="44"/>
        <v/>
      </c>
      <c r="T138" s="20" t="str">
        <f t="shared" si="44"/>
        <v/>
      </c>
      <c r="U138" s="20" t="str">
        <f t="shared" si="44"/>
        <v/>
      </c>
      <c r="V138" s="21" t="str">
        <f>IFERROR(IF($F138&gt;=1,VLOOKUP($E138,STUDENT!$O$8:$Z$1507,12,0),""),"")</f>
        <v/>
      </c>
      <c r="W138" s="22"/>
      <c r="AC138" s="1">
        <f t="shared" si="26"/>
        <v>0</v>
      </c>
      <c r="AD138" s="1">
        <f>IFERROR(IF(LEN(AK138)&gt;=1,VLOOKUP(HLOOKUP(AK138,PROFILE!$K$5:$V$8,4,0),PROFILE!$F$1:$G$3,2,0),0),0)</f>
        <v>0</v>
      </c>
      <c r="AE138" s="1">
        <f t="shared" si="27"/>
        <v>0</v>
      </c>
      <c r="AF138" s="1">
        <v>125</v>
      </c>
      <c r="AG138" s="1">
        <f>IFERROR(IF($AG$12&gt;=AF138,SMALL(STUDENT!$O$8:$O$1507,$AG$11+AF138),0),0)</f>
        <v>0</v>
      </c>
      <c r="AH138" s="1">
        <f t="shared" si="28"/>
        <v>0</v>
      </c>
      <c r="AI138" s="1" t="str">
        <f>IFERROR(IF($AH138&gt;=1,VLOOKUP($AG138,STUDENT!$O$8:$Z$1507,3,0),""),"")</f>
        <v/>
      </c>
      <c r="AJ138" s="1" t="str">
        <f>IFERROR(IF($AH138&gt;=1,VLOOKUP($AG138,STUDENT!$O$8:$Z$1507,4,0),""),"")</f>
        <v/>
      </c>
      <c r="AK138" s="1" t="str">
        <f>IFERROR(IF($AH138&gt;=1,VLOOKUP($AG138,STUDENT!$O$8:$Z$1507,6,0),""),"")</f>
        <v/>
      </c>
      <c r="AL138" s="1" t="str">
        <f t="shared" si="29"/>
        <v/>
      </c>
      <c r="AM138" s="1" t="str">
        <f t="shared" si="30"/>
        <v/>
      </c>
      <c r="AN138" s="1" t="str">
        <f t="shared" si="31"/>
        <v/>
      </c>
      <c r="AO138" s="1" t="str">
        <f t="shared" si="32"/>
        <v/>
      </c>
      <c r="AP138" s="1" t="str">
        <f t="shared" si="33"/>
        <v/>
      </c>
      <c r="AQ138" s="1" t="str">
        <f t="shared" si="34"/>
        <v/>
      </c>
      <c r="AR138" s="1" t="str">
        <f t="shared" si="35"/>
        <v/>
      </c>
      <c r="AS138" s="1" t="str">
        <f t="shared" si="36"/>
        <v/>
      </c>
      <c r="AT138" s="1" t="str">
        <f t="shared" si="37"/>
        <v/>
      </c>
      <c r="AU138" s="1" t="str">
        <f t="shared" si="38"/>
        <v/>
      </c>
      <c r="AV138" s="1" t="str">
        <f t="shared" si="39"/>
        <v/>
      </c>
      <c r="AW138" s="1" t="str">
        <f t="shared" si="40"/>
        <v/>
      </c>
      <c r="AX138" s="1" t="str">
        <f t="shared" si="41"/>
        <v/>
      </c>
      <c r="AY138" s="1">
        <f>IFERROR(IF($AE138&gt;$AE137,VLOOKUP($AC138+AL$1,STOCK!$F$10:$AB$209,16,0),IF($AE138=$AE137,(IF(AY137&gt;=1,AY137-COUNTIFS($AE137:$AE137,$AC138,AL137:AL137,$AI$1),0)),0)),0)</f>
        <v>0</v>
      </c>
      <c r="AZ138" s="1">
        <f>IFERROR(IF($AE138&gt;$AE137,VLOOKUP($AC138+AM$1,STOCK!$F$10:$AB$209,16,0),IF($AE138=$AE137,(IF(AZ137&gt;=1,AZ137-COUNTIFS($AE137:$AE137,$AC138,AM137:AM137,$AI$1),0)),0)),0)</f>
        <v>0</v>
      </c>
      <c r="BA138" s="1">
        <f>IFERROR(IF($AE138&gt;$AE137,VLOOKUP($AC138+AN$1,STOCK!$F$10:$AB$209,16,0),IF($AE138=$AE137,(IF(BA137&gt;=1,BA137-COUNTIFS($AE137:$AE137,$AC138,AN137:AN137,$AI$1),0)),0)),0)</f>
        <v>0</v>
      </c>
      <c r="BB138" s="1">
        <f>IFERROR(IF($AE138&gt;$AE137,VLOOKUP($AC138+AO$1,STOCK!$F$10:$AB$209,16,0),IF($AE138=$AE137,(IF(BB137&gt;=1,BB137-COUNTIFS($AE137:$AE137,$AC138,AO137:AO137,$AI$1),0)),0)),0)</f>
        <v>0</v>
      </c>
      <c r="BC138" s="1">
        <f>IFERROR(IF($AE138&gt;$AE137,VLOOKUP($AC138+AP$1,STOCK!$F$10:$AB$209,16,0),IF($AE138=$AE137,(IF(BC137&gt;=1,BC137-COUNTIFS($AE137:$AE137,$AC138,AP137:AP137,$AI$1),0)),0)),0)</f>
        <v>0</v>
      </c>
      <c r="BD138" s="1">
        <f>IFERROR(IF($AE138&gt;$AE137,VLOOKUP($AC138+AQ$1,STOCK!$F$10:$AB$209,16,0),IF($AE138=$AE137,(IF(BD137&gt;=1,BD137-COUNTIFS($AE137:$AE137,$AC138,AQ137:AQ137,$AI$1),0)),0)),0)</f>
        <v>0</v>
      </c>
      <c r="BE138" s="1">
        <f>IFERROR(IF($AE138&gt;$AE137,VLOOKUP($AC138+AR$1,STOCK!$F$10:$AB$209,16,0),IF($AE138=$AE137,(IF(BE137&gt;=1,BE137-COUNTIFS($AE137:$AE137,$AC138,AR137:AR137,$AI$1),0)),0)),0)</f>
        <v>0</v>
      </c>
      <c r="BF138" s="1">
        <f>IFERROR(IF($AE138&gt;$AE137,VLOOKUP($AC138+AS$1,STOCK!$F$10:$AB$209,16,0),IF($AE138=$AE137,(IF(BF137&gt;=1,BF137-COUNTIFS($AE137:$AE137,$AC138,AS137:AS137,$AI$1),0)),0)),0)</f>
        <v>0</v>
      </c>
      <c r="BG138" s="1">
        <f>IFERROR(IF($AE138&gt;$AE137,VLOOKUP($AC138+AT$1,STOCK!$F$10:$AB$209,16,0),IF($AE138=$AE137,(IF(BG137&gt;=1,BG137-COUNTIFS($AE137:$AE137,$AC138,AT137:AT137,$AI$1),0)),0)),0)</f>
        <v>0</v>
      </c>
      <c r="BH138" s="1">
        <f>IFERROR(IF($AE138&gt;$AE137,VLOOKUP($AC138+AU$1,STOCK!$F$10:$AB$209,16,0),IF($AE138=$AE137,(IF(BH137&gt;=1,BH137-COUNTIFS($AE137:$AE137,$AC138,AU137:AU137,$AI$1),0)),0)),0)</f>
        <v>0</v>
      </c>
      <c r="BI138" s="1">
        <f>IFERROR(IF($AE138&gt;$AE137,VLOOKUP($AC138+AV$1,STOCK!$F$10:$AB$209,16,0),IF($AE138=$AE137,(IF(BI137&gt;=1,BI137-COUNTIFS($AE137:$AE137,$AC138,AV137:AV137,$AI$1),0)),0)),0)</f>
        <v>0</v>
      </c>
      <c r="BJ138" s="1">
        <f>IFERROR(IF($AE138&gt;$AE137,VLOOKUP($AC138+AW$1,STOCK!$F$10:$AB$209,16,0),IF($AE138=$AE137,(IF(BJ137&gt;=1,BJ137-COUNTIFS($AE137:$AE137,$AC138,AW137:AW137,$AI$1),0)),0)),0)</f>
        <v>0</v>
      </c>
      <c r="BK138" s="1">
        <f>IFERROR(IF($AE138&gt;$AE137,VLOOKUP($AC138+AX$1,STOCK!$F$10:$AB$209,16,0),IF($AE138=$AE137,(IF(BK137&gt;=1,BK137-COUNTIFS($AE137:$AE137,$AC138,AX137:AX137,$AI$1),0)),0)),0)</f>
        <v>0</v>
      </c>
      <c r="BL138" s="1">
        <f>IFERROR(IF($AE138&gt;$AE137,VLOOKUP($AC138+AL$1,STOCK!$F$10:$AB$209,17,0),IF($AE138=$AE137,(IF(BL137&gt;=1,BL137-COUNTIFS($AE137:$AE137,$AC138,AL137:AL137,$AI$2),0)),0)),0)</f>
        <v>0</v>
      </c>
      <c r="BM138" s="1">
        <f>IFERROR(IF($AE138&gt;$AE137,VLOOKUP($AC138+AM$1,STOCK!$F$10:$AB$209,17,0),IF($AE138=$AE137,(IF(BM137&gt;=1,BM137-COUNTIFS($AE137:$AE137,$AC138,AM137:AM137,$AI$2),0)),0)),0)</f>
        <v>0</v>
      </c>
      <c r="BN138" s="1">
        <f>IFERROR(IF($AE138&gt;$AE137,VLOOKUP($AC138+AN$1,STOCK!$F$10:$AB$209,17,0),IF($AE138=$AE137,(IF(BN137&gt;=1,BN137-COUNTIFS($AE137:$AE137,$AC138,AN137:AN137,$AI$2),0)),0)),0)</f>
        <v>0</v>
      </c>
      <c r="BO138" s="1">
        <f>IFERROR(IF($AE138&gt;$AE137,VLOOKUP($AC138+AO$1,STOCK!$F$10:$AB$209,17,0),IF($AE138=$AE137,(IF(BO137&gt;=1,BO137-COUNTIFS($AE137:$AE137,$AC138,AO137:AO137,$AI$2),0)),0)),0)</f>
        <v>0</v>
      </c>
      <c r="BP138" s="1">
        <f>IFERROR(IF($AE138&gt;$AE137,VLOOKUP($AC138+AP$1,STOCK!$F$10:$AB$209,17,0),IF($AE138=$AE137,(IF(BP137&gt;=1,BP137-COUNTIFS($AE137:$AE137,$AC138,AP137:AP137,$AI$2),0)),0)),0)</f>
        <v>0</v>
      </c>
      <c r="BQ138" s="1">
        <f>IFERROR(IF($AE138&gt;$AE137,VLOOKUP($AC138+AQ$1,STOCK!$F$10:$AB$209,17,0),IF($AE138=$AE137,(IF(BQ137&gt;=1,BQ137-COUNTIFS($AE137:$AE137,$AC138,AQ137:AQ137,$AI$2),0)),0)),0)</f>
        <v>0</v>
      </c>
      <c r="BR138" s="1">
        <f>IFERROR(IF($AE138&gt;$AE137,VLOOKUP($AC138+AR$1,STOCK!$F$10:$AB$209,17,0),IF($AE138=$AE137,(IF(BR137&gt;=1,BR137-COUNTIFS($AE137:$AE137,$AC138,AR137:AR137,$AI$2),0)),0)),0)</f>
        <v>0</v>
      </c>
      <c r="BS138" s="1">
        <f>IFERROR(IF($AE138&gt;$AE137,VLOOKUP($AC138+AS$1,STOCK!$F$10:$AB$209,17,0),IF($AE138=$AE137,(IF(BS137&gt;=1,BS137-COUNTIFS($AE137:$AE137,$AC138,AS137:AS137,$AI$2),0)),0)),0)</f>
        <v>0</v>
      </c>
      <c r="BT138" s="1">
        <f>IFERROR(IF($AE138&gt;$AE137,VLOOKUP($AC138+AT$1,STOCK!$F$10:$AB$209,17,0),IF($AE138=$AE137,(IF(BT137&gt;=1,BT137-COUNTIFS($AE137:$AE137,$AC138,AT137:AT137,$AI$2),0)),0)),0)</f>
        <v>0</v>
      </c>
      <c r="BU138" s="1">
        <f>IFERROR(IF($AE138&gt;$AE137,VLOOKUP($AC138+AU$1,STOCK!$F$10:$AB$209,17,0),IF($AE138=$AE137,(IF(BU137&gt;=1,BU137-COUNTIFS($AE137:$AE137,$AC138,AU137:AU137,$AI$2),0)),0)),0)</f>
        <v>0</v>
      </c>
      <c r="BV138" s="1">
        <f>IFERROR(IF($AE138&gt;$AE137,VLOOKUP($AC138+AV$1,STOCK!$F$10:$AB$209,17,0),IF($AE138=$AE137,(IF(BV137&gt;=1,BV137-COUNTIFS($AE137:$AE137,$AC138,AV137:AV137,$AI$2),0)),0)),0)</f>
        <v>0</v>
      </c>
      <c r="BW138" s="1">
        <f>IFERROR(IF($AE138&gt;$AE137,VLOOKUP($AC138+AW$1,STOCK!$F$10:$AB$209,17,0),IF($AE138=$AE137,(IF(BW137&gt;=1,BW137-COUNTIFS($AE137:$AE137,$AC138,AW137:AW137,$AI$2),0)),0)),0)</f>
        <v>0</v>
      </c>
      <c r="BX138" s="1">
        <f>IFERROR(IF($AE138&gt;$AE137,VLOOKUP($AC138+AX$1,STOCK!$F$10:$AB$209,17,0),IF($AE138=$AE137,(IF(BX137&gt;=1,BX137-COUNTIFS($AE137:$AE137,$AC138,AX137:AX137,$AI$2),0)),0)),0)</f>
        <v>0</v>
      </c>
    </row>
    <row r="139" spans="4:76" ht="20.100000000000001" customHeight="1" x14ac:dyDescent="0.25">
      <c r="D139" s="1">
        <v>126</v>
      </c>
      <c r="E139" s="1">
        <f>IFERROR(IF($E$13&gt;=D139,SMALL(STUDENT!$O$8:$O$1507,$E$11+D139),0),0)</f>
        <v>0</v>
      </c>
      <c r="F139" s="10">
        <f t="shared" si="24"/>
        <v>0</v>
      </c>
      <c r="G139" s="10" t="str">
        <f>IFERROR(IF($F139&gt;=1,VLOOKUP($E139,STUDENT!$O$8:$Z$1507,3,0),""),"")</f>
        <v/>
      </c>
      <c r="H139" s="9" t="str">
        <f>IFERROR(IF($F139&gt;=1,VLOOKUP($E139,STUDENT!$O$8:$Z$1507,4,0),""),"")</f>
        <v/>
      </c>
      <c r="I139" s="20" t="str">
        <f t="shared" si="25"/>
        <v/>
      </c>
      <c r="J139" s="20" t="str">
        <f t="shared" si="44"/>
        <v/>
      </c>
      <c r="K139" s="20" t="str">
        <f t="shared" si="44"/>
        <v/>
      </c>
      <c r="L139" s="20" t="str">
        <f t="shared" si="44"/>
        <v/>
      </c>
      <c r="M139" s="20" t="str">
        <f t="shared" si="44"/>
        <v/>
      </c>
      <c r="N139" s="20" t="str">
        <f t="shared" si="44"/>
        <v/>
      </c>
      <c r="O139" s="20" t="str">
        <f t="shared" si="44"/>
        <v/>
      </c>
      <c r="P139" s="20" t="str">
        <f t="shared" si="44"/>
        <v/>
      </c>
      <c r="Q139" s="20" t="str">
        <f t="shared" si="44"/>
        <v/>
      </c>
      <c r="R139" s="20" t="str">
        <f t="shared" si="44"/>
        <v/>
      </c>
      <c r="S139" s="20" t="str">
        <f t="shared" si="44"/>
        <v/>
      </c>
      <c r="T139" s="20" t="str">
        <f t="shared" si="44"/>
        <v/>
      </c>
      <c r="U139" s="20" t="str">
        <f t="shared" si="44"/>
        <v/>
      </c>
      <c r="V139" s="21" t="str">
        <f>IFERROR(IF($F139&gt;=1,VLOOKUP($E139,STUDENT!$O$8:$Z$1507,12,0),""),"")</f>
        <v/>
      </c>
      <c r="W139" s="22"/>
      <c r="AC139" s="1">
        <f t="shared" si="26"/>
        <v>0</v>
      </c>
      <c r="AD139" s="1">
        <f>IFERROR(IF(LEN(AK139)&gt;=1,VLOOKUP(HLOOKUP(AK139,PROFILE!$K$5:$V$8,4,0),PROFILE!$F$1:$G$3,2,0),0),0)</f>
        <v>0</v>
      </c>
      <c r="AE139" s="1">
        <f t="shared" si="27"/>
        <v>0</v>
      </c>
      <c r="AF139" s="1">
        <v>126</v>
      </c>
      <c r="AG139" s="1">
        <f>IFERROR(IF($AG$12&gt;=AF139,SMALL(STUDENT!$O$8:$O$1507,$AG$11+AF139),0),0)</f>
        <v>0</v>
      </c>
      <c r="AH139" s="1">
        <f t="shared" si="28"/>
        <v>0</v>
      </c>
      <c r="AI139" s="1" t="str">
        <f>IFERROR(IF($AH139&gt;=1,VLOOKUP($AG139,STUDENT!$O$8:$Z$1507,3,0),""),"")</f>
        <v/>
      </c>
      <c r="AJ139" s="1" t="str">
        <f>IFERROR(IF($AH139&gt;=1,VLOOKUP($AG139,STUDENT!$O$8:$Z$1507,4,0),""),"")</f>
        <v/>
      </c>
      <c r="AK139" s="1" t="str">
        <f>IFERROR(IF($AH139&gt;=1,VLOOKUP($AG139,STUDENT!$O$8:$Z$1507,6,0),""),"")</f>
        <v/>
      </c>
      <c r="AL139" s="1" t="str">
        <f t="shared" si="29"/>
        <v/>
      </c>
      <c r="AM139" s="1" t="str">
        <f t="shared" si="30"/>
        <v/>
      </c>
      <c r="AN139" s="1" t="str">
        <f t="shared" si="31"/>
        <v/>
      </c>
      <c r="AO139" s="1" t="str">
        <f t="shared" si="32"/>
        <v/>
      </c>
      <c r="AP139" s="1" t="str">
        <f t="shared" si="33"/>
        <v/>
      </c>
      <c r="AQ139" s="1" t="str">
        <f t="shared" si="34"/>
        <v/>
      </c>
      <c r="AR139" s="1" t="str">
        <f t="shared" si="35"/>
        <v/>
      </c>
      <c r="AS139" s="1" t="str">
        <f t="shared" si="36"/>
        <v/>
      </c>
      <c r="AT139" s="1" t="str">
        <f t="shared" si="37"/>
        <v/>
      </c>
      <c r="AU139" s="1" t="str">
        <f t="shared" si="38"/>
        <v/>
      </c>
      <c r="AV139" s="1" t="str">
        <f t="shared" si="39"/>
        <v/>
      </c>
      <c r="AW139" s="1" t="str">
        <f t="shared" si="40"/>
        <v/>
      </c>
      <c r="AX139" s="1" t="str">
        <f t="shared" si="41"/>
        <v/>
      </c>
      <c r="AY139" s="1">
        <f>IFERROR(IF($AE139&gt;$AE138,VLOOKUP($AC139+AL$1,STOCK!$F$10:$AB$209,16,0),IF($AE139=$AE138,(IF(AY138&gt;=1,AY138-COUNTIFS($AE138:$AE138,$AC139,AL138:AL138,$AI$1),0)),0)),0)</f>
        <v>0</v>
      </c>
      <c r="AZ139" s="1">
        <f>IFERROR(IF($AE139&gt;$AE138,VLOOKUP($AC139+AM$1,STOCK!$F$10:$AB$209,16,0),IF($AE139=$AE138,(IF(AZ138&gt;=1,AZ138-COUNTIFS($AE138:$AE138,$AC139,AM138:AM138,$AI$1),0)),0)),0)</f>
        <v>0</v>
      </c>
      <c r="BA139" s="1">
        <f>IFERROR(IF($AE139&gt;$AE138,VLOOKUP($AC139+AN$1,STOCK!$F$10:$AB$209,16,0),IF($AE139=$AE138,(IF(BA138&gt;=1,BA138-COUNTIFS($AE138:$AE138,$AC139,AN138:AN138,$AI$1),0)),0)),0)</f>
        <v>0</v>
      </c>
      <c r="BB139" s="1">
        <f>IFERROR(IF($AE139&gt;$AE138,VLOOKUP($AC139+AO$1,STOCK!$F$10:$AB$209,16,0),IF($AE139=$AE138,(IF(BB138&gt;=1,BB138-COUNTIFS($AE138:$AE138,$AC139,AO138:AO138,$AI$1),0)),0)),0)</f>
        <v>0</v>
      </c>
      <c r="BC139" s="1">
        <f>IFERROR(IF($AE139&gt;$AE138,VLOOKUP($AC139+AP$1,STOCK!$F$10:$AB$209,16,0),IF($AE139=$AE138,(IF(BC138&gt;=1,BC138-COUNTIFS($AE138:$AE138,$AC139,AP138:AP138,$AI$1),0)),0)),0)</f>
        <v>0</v>
      </c>
      <c r="BD139" s="1">
        <f>IFERROR(IF($AE139&gt;$AE138,VLOOKUP($AC139+AQ$1,STOCK!$F$10:$AB$209,16,0),IF($AE139=$AE138,(IF(BD138&gt;=1,BD138-COUNTIFS($AE138:$AE138,$AC139,AQ138:AQ138,$AI$1),0)),0)),0)</f>
        <v>0</v>
      </c>
      <c r="BE139" s="1">
        <f>IFERROR(IF($AE139&gt;$AE138,VLOOKUP($AC139+AR$1,STOCK!$F$10:$AB$209,16,0),IF($AE139=$AE138,(IF(BE138&gt;=1,BE138-COUNTIFS($AE138:$AE138,$AC139,AR138:AR138,$AI$1),0)),0)),0)</f>
        <v>0</v>
      </c>
      <c r="BF139" s="1">
        <f>IFERROR(IF($AE139&gt;$AE138,VLOOKUP($AC139+AS$1,STOCK!$F$10:$AB$209,16,0),IF($AE139=$AE138,(IF(BF138&gt;=1,BF138-COUNTIFS($AE138:$AE138,$AC139,AS138:AS138,$AI$1),0)),0)),0)</f>
        <v>0</v>
      </c>
      <c r="BG139" s="1">
        <f>IFERROR(IF($AE139&gt;$AE138,VLOOKUP($AC139+AT$1,STOCK!$F$10:$AB$209,16,0),IF($AE139=$AE138,(IF(BG138&gt;=1,BG138-COUNTIFS($AE138:$AE138,$AC139,AT138:AT138,$AI$1),0)),0)),0)</f>
        <v>0</v>
      </c>
      <c r="BH139" s="1">
        <f>IFERROR(IF($AE139&gt;$AE138,VLOOKUP($AC139+AU$1,STOCK!$F$10:$AB$209,16,0),IF($AE139=$AE138,(IF(BH138&gt;=1,BH138-COUNTIFS($AE138:$AE138,$AC139,AU138:AU138,$AI$1),0)),0)),0)</f>
        <v>0</v>
      </c>
      <c r="BI139" s="1">
        <f>IFERROR(IF($AE139&gt;$AE138,VLOOKUP($AC139+AV$1,STOCK!$F$10:$AB$209,16,0),IF($AE139=$AE138,(IF(BI138&gt;=1,BI138-COUNTIFS($AE138:$AE138,$AC139,AV138:AV138,$AI$1),0)),0)),0)</f>
        <v>0</v>
      </c>
      <c r="BJ139" s="1">
        <f>IFERROR(IF($AE139&gt;$AE138,VLOOKUP($AC139+AW$1,STOCK!$F$10:$AB$209,16,0),IF($AE139=$AE138,(IF(BJ138&gt;=1,BJ138-COUNTIFS($AE138:$AE138,$AC139,AW138:AW138,$AI$1),0)),0)),0)</f>
        <v>0</v>
      </c>
      <c r="BK139" s="1">
        <f>IFERROR(IF($AE139&gt;$AE138,VLOOKUP($AC139+AX$1,STOCK!$F$10:$AB$209,16,0),IF($AE139=$AE138,(IF(BK138&gt;=1,BK138-COUNTIFS($AE138:$AE138,$AC139,AX138:AX138,$AI$1),0)),0)),0)</f>
        <v>0</v>
      </c>
      <c r="BL139" s="1">
        <f>IFERROR(IF($AE139&gt;$AE138,VLOOKUP($AC139+AL$1,STOCK!$F$10:$AB$209,17,0),IF($AE139=$AE138,(IF(BL138&gt;=1,BL138-COUNTIFS($AE138:$AE138,$AC139,AL138:AL138,$AI$2),0)),0)),0)</f>
        <v>0</v>
      </c>
      <c r="BM139" s="1">
        <f>IFERROR(IF($AE139&gt;$AE138,VLOOKUP($AC139+AM$1,STOCK!$F$10:$AB$209,17,0),IF($AE139=$AE138,(IF(BM138&gt;=1,BM138-COUNTIFS($AE138:$AE138,$AC139,AM138:AM138,$AI$2),0)),0)),0)</f>
        <v>0</v>
      </c>
      <c r="BN139" s="1">
        <f>IFERROR(IF($AE139&gt;$AE138,VLOOKUP($AC139+AN$1,STOCK!$F$10:$AB$209,17,0),IF($AE139=$AE138,(IF(BN138&gt;=1,BN138-COUNTIFS($AE138:$AE138,$AC139,AN138:AN138,$AI$2),0)),0)),0)</f>
        <v>0</v>
      </c>
      <c r="BO139" s="1">
        <f>IFERROR(IF($AE139&gt;$AE138,VLOOKUP($AC139+AO$1,STOCK!$F$10:$AB$209,17,0),IF($AE139=$AE138,(IF(BO138&gt;=1,BO138-COUNTIFS($AE138:$AE138,$AC139,AO138:AO138,$AI$2),0)),0)),0)</f>
        <v>0</v>
      </c>
      <c r="BP139" s="1">
        <f>IFERROR(IF($AE139&gt;$AE138,VLOOKUP($AC139+AP$1,STOCK!$F$10:$AB$209,17,0),IF($AE139=$AE138,(IF(BP138&gt;=1,BP138-COUNTIFS($AE138:$AE138,$AC139,AP138:AP138,$AI$2),0)),0)),0)</f>
        <v>0</v>
      </c>
      <c r="BQ139" s="1">
        <f>IFERROR(IF($AE139&gt;$AE138,VLOOKUP($AC139+AQ$1,STOCK!$F$10:$AB$209,17,0),IF($AE139=$AE138,(IF(BQ138&gt;=1,BQ138-COUNTIFS($AE138:$AE138,$AC139,AQ138:AQ138,$AI$2),0)),0)),0)</f>
        <v>0</v>
      </c>
      <c r="BR139" s="1">
        <f>IFERROR(IF($AE139&gt;$AE138,VLOOKUP($AC139+AR$1,STOCK!$F$10:$AB$209,17,0),IF($AE139=$AE138,(IF(BR138&gt;=1,BR138-COUNTIFS($AE138:$AE138,$AC139,AR138:AR138,$AI$2),0)),0)),0)</f>
        <v>0</v>
      </c>
      <c r="BS139" s="1">
        <f>IFERROR(IF($AE139&gt;$AE138,VLOOKUP($AC139+AS$1,STOCK!$F$10:$AB$209,17,0),IF($AE139=$AE138,(IF(BS138&gt;=1,BS138-COUNTIFS($AE138:$AE138,$AC139,AS138:AS138,$AI$2),0)),0)),0)</f>
        <v>0</v>
      </c>
      <c r="BT139" s="1">
        <f>IFERROR(IF($AE139&gt;$AE138,VLOOKUP($AC139+AT$1,STOCK!$F$10:$AB$209,17,0),IF($AE139=$AE138,(IF(BT138&gt;=1,BT138-COUNTIFS($AE138:$AE138,$AC139,AT138:AT138,$AI$2),0)),0)),0)</f>
        <v>0</v>
      </c>
      <c r="BU139" s="1">
        <f>IFERROR(IF($AE139&gt;$AE138,VLOOKUP($AC139+AU$1,STOCK!$F$10:$AB$209,17,0),IF($AE139=$AE138,(IF(BU138&gt;=1,BU138-COUNTIFS($AE138:$AE138,$AC139,AU138:AU138,$AI$2),0)),0)),0)</f>
        <v>0</v>
      </c>
      <c r="BV139" s="1">
        <f>IFERROR(IF($AE139&gt;$AE138,VLOOKUP($AC139+AV$1,STOCK!$F$10:$AB$209,17,0),IF($AE139=$AE138,(IF(BV138&gt;=1,BV138-COUNTIFS($AE138:$AE138,$AC139,AV138:AV138,$AI$2),0)),0)),0)</f>
        <v>0</v>
      </c>
      <c r="BW139" s="1">
        <f>IFERROR(IF($AE139&gt;$AE138,VLOOKUP($AC139+AW$1,STOCK!$F$10:$AB$209,17,0),IF($AE139=$AE138,(IF(BW138&gt;=1,BW138-COUNTIFS($AE138:$AE138,$AC139,AW138:AW138,$AI$2),0)),0)),0)</f>
        <v>0</v>
      </c>
      <c r="BX139" s="1">
        <f>IFERROR(IF($AE139&gt;$AE138,VLOOKUP($AC139+AX$1,STOCK!$F$10:$AB$209,17,0),IF($AE139=$AE138,(IF(BX138&gt;=1,BX138-COUNTIFS($AE138:$AE138,$AC139,AX138:AX138,$AI$2),0)),0)),0)</f>
        <v>0</v>
      </c>
    </row>
    <row r="140" spans="4:76" ht="20.100000000000001" customHeight="1" x14ac:dyDescent="0.25">
      <c r="D140" s="1">
        <v>127</v>
      </c>
      <c r="E140" s="1">
        <f>IFERROR(IF($E$13&gt;=D140,SMALL(STUDENT!$O$8:$O$1507,$E$11+D140),0),0)</f>
        <v>0</v>
      </c>
      <c r="F140" s="10">
        <f t="shared" si="24"/>
        <v>0</v>
      </c>
      <c r="G140" s="10" t="str">
        <f>IFERROR(IF($F140&gt;=1,VLOOKUP($E140,STUDENT!$O$8:$Z$1507,3,0),""),"")</f>
        <v/>
      </c>
      <c r="H140" s="9" t="str">
        <f>IFERROR(IF($F140&gt;=1,VLOOKUP($E140,STUDENT!$O$8:$Z$1507,4,0),""),"")</f>
        <v/>
      </c>
      <c r="I140" s="20" t="str">
        <f t="shared" si="25"/>
        <v/>
      </c>
      <c r="J140" s="20" t="str">
        <f t="shared" si="44"/>
        <v/>
      </c>
      <c r="K140" s="20" t="str">
        <f t="shared" si="44"/>
        <v/>
      </c>
      <c r="L140" s="20" t="str">
        <f t="shared" si="44"/>
        <v/>
      </c>
      <c r="M140" s="20" t="str">
        <f t="shared" si="44"/>
        <v/>
      </c>
      <c r="N140" s="20" t="str">
        <f t="shared" si="44"/>
        <v/>
      </c>
      <c r="O140" s="20" t="str">
        <f t="shared" si="44"/>
        <v/>
      </c>
      <c r="P140" s="20" t="str">
        <f t="shared" si="44"/>
        <v/>
      </c>
      <c r="Q140" s="20" t="str">
        <f t="shared" si="44"/>
        <v/>
      </c>
      <c r="R140" s="20" t="str">
        <f t="shared" si="44"/>
        <v/>
      </c>
      <c r="S140" s="20" t="str">
        <f t="shared" si="44"/>
        <v/>
      </c>
      <c r="T140" s="20" t="str">
        <f t="shared" si="44"/>
        <v/>
      </c>
      <c r="U140" s="20" t="str">
        <f t="shared" si="44"/>
        <v/>
      </c>
      <c r="V140" s="21" t="str">
        <f>IFERROR(IF($F140&gt;=1,VLOOKUP($E140,STUDENT!$O$8:$Z$1507,12,0),""),"")</f>
        <v/>
      </c>
      <c r="W140" s="22"/>
      <c r="AC140" s="1">
        <f t="shared" si="26"/>
        <v>0</v>
      </c>
      <c r="AD140" s="1">
        <f>IFERROR(IF(LEN(AK140)&gt;=1,VLOOKUP(HLOOKUP(AK140,PROFILE!$K$5:$V$8,4,0),PROFILE!$F$1:$G$3,2,0),0),0)</f>
        <v>0</v>
      </c>
      <c r="AE140" s="1">
        <f t="shared" si="27"/>
        <v>0</v>
      </c>
      <c r="AF140" s="1">
        <v>127</v>
      </c>
      <c r="AG140" s="1">
        <f>IFERROR(IF($AG$12&gt;=AF140,SMALL(STUDENT!$O$8:$O$1507,$AG$11+AF140),0),0)</f>
        <v>0</v>
      </c>
      <c r="AH140" s="1">
        <f t="shared" si="28"/>
        <v>0</v>
      </c>
      <c r="AI140" s="1" t="str">
        <f>IFERROR(IF($AH140&gt;=1,VLOOKUP($AG140,STUDENT!$O$8:$Z$1507,3,0),""),"")</f>
        <v/>
      </c>
      <c r="AJ140" s="1" t="str">
        <f>IFERROR(IF($AH140&gt;=1,VLOOKUP($AG140,STUDENT!$O$8:$Z$1507,4,0),""),"")</f>
        <v/>
      </c>
      <c r="AK140" s="1" t="str">
        <f>IFERROR(IF($AH140&gt;=1,VLOOKUP($AG140,STUDENT!$O$8:$Z$1507,6,0),""),"")</f>
        <v/>
      </c>
      <c r="AL140" s="1" t="str">
        <f t="shared" si="29"/>
        <v/>
      </c>
      <c r="AM140" s="1" t="str">
        <f t="shared" si="30"/>
        <v/>
      </c>
      <c r="AN140" s="1" t="str">
        <f t="shared" si="31"/>
        <v/>
      </c>
      <c r="AO140" s="1" t="str">
        <f t="shared" si="32"/>
        <v/>
      </c>
      <c r="AP140" s="1" t="str">
        <f t="shared" si="33"/>
        <v/>
      </c>
      <c r="AQ140" s="1" t="str">
        <f t="shared" si="34"/>
        <v/>
      </c>
      <c r="AR140" s="1" t="str">
        <f t="shared" si="35"/>
        <v/>
      </c>
      <c r="AS140" s="1" t="str">
        <f t="shared" si="36"/>
        <v/>
      </c>
      <c r="AT140" s="1" t="str">
        <f t="shared" si="37"/>
        <v/>
      </c>
      <c r="AU140" s="1" t="str">
        <f t="shared" si="38"/>
        <v/>
      </c>
      <c r="AV140" s="1" t="str">
        <f t="shared" si="39"/>
        <v/>
      </c>
      <c r="AW140" s="1" t="str">
        <f t="shared" si="40"/>
        <v/>
      </c>
      <c r="AX140" s="1" t="str">
        <f t="shared" si="41"/>
        <v/>
      </c>
      <c r="AY140" s="1">
        <f>IFERROR(IF($AE140&gt;$AE139,VLOOKUP($AC140+AL$1,STOCK!$F$10:$AB$209,16,0),IF($AE140=$AE139,(IF(AY139&gt;=1,AY139-COUNTIFS($AE139:$AE139,$AC140,AL139:AL139,$AI$1),0)),0)),0)</f>
        <v>0</v>
      </c>
      <c r="AZ140" s="1">
        <f>IFERROR(IF($AE140&gt;$AE139,VLOOKUP($AC140+AM$1,STOCK!$F$10:$AB$209,16,0),IF($AE140=$AE139,(IF(AZ139&gt;=1,AZ139-COUNTIFS($AE139:$AE139,$AC140,AM139:AM139,$AI$1),0)),0)),0)</f>
        <v>0</v>
      </c>
      <c r="BA140" s="1">
        <f>IFERROR(IF($AE140&gt;$AE139,VLOOKUP($AC140+AN$1,STOCK!$F$10:$AB$209,16,0),IF($AE140=$AE139,(IF(BA139&gt;=1,BA139-COUNTIFS($AE139:$AE139,$AC140,AN139:AN139,$AI$1),0)),0)),0)</f>
        <v>0</v>
      </c>
      <c r="BB140" s="1">
        <f>IFERROR(IF($AE140&gt;$AE139,VLOOKUP($AC140+AO$1,STOCK!$F$10:$AB$209,16,0),IF($AE140=$AE139,(IF(BB139&gt;=1,BB139-COUNTIFS($AE139:$AE139,$AC140,AO139:AO139,$AI$1),0)),0)),0)</f>
        <v>0</v>
      </c>
      <c r="BC140" s="1">
        <f>IFERROR(IF($AE140&gt;$AE139,VLOOKUP($AC140+AP$1,STOCK!$F$10:$AB$209,16,0),IF($AE140=$AE139,(IF(BC139&gt;=1,BC139-COUNTIFS($AE139:$AE139,$AC140,AP139:AP139,$AI$1),0)),0)),0)</f>
        <v>0</v>
      </c>
      <c r="BD140" s="1">
        <f>IFERROR(IF($AE140&gt;$AE139,VLOOKUP($AC140+AQ$1,STOCK!$F$10:$AB$209,16,0),IF($AE140=$AE139,(IF(BD139&gt;=1,BD139-COUNTIFS($AE139:$AE139,$AC140,AQ139:AQ139,$AI$1),0)),0)),0)</f>
        <v>0</v>
      </c>
      <c r="BE140" s="1">
        <f>IFERROR(IF($AE140&gt;$AE139,VLOOKUP($AC140+AR$1,STOCK!$F$10:$AB$209,16,0),IF($AE140=$AE139,(IF(BE139&gt;=1,BE139-COUNTIFS($AE139:$AE139,$AC140,AR139:AR139,$AI$1),0)),0)),0)</f>
        <v>0</v>
      </c>
      <c r="BF140" s="1">
        <f>IFERROR(IF($AE140&gt;$AE139,VLOOKUP($AC140+AS$1,STOCK!$F$10:$AB$209,16,0),IF($AE140=$AE139,(IF(BF139&gt;=1,BF139-COUNTIFS($AE139:$AE139,$AC140,AS139:AS139,$AI$1),0)),0)),0)</f>
        <v>0</v>
      </c>
      <c r="BG140" s="1">
        <f>IFERROR(IF($AE140&gt;$AE139,VLOOKUP($AC140+AT$1,STOCK!$F$10:$AB$209,16,0),IF($AE140=$AE139,(IF(BG139&gt;=1,BG139-COUNTIFS($AE139:$AE139,$AC140,AT139:AT139,$AI$1),0)),0)),0)</f>
        <v>0</v>
      </c>
      <c r="BH140" s="1">
        <f>IFERROR(IF($AE140&gt;$AE139,VLOOKUP($AC140+AU$1,STOCK!$F$10:$AB$209,16,0),IF($AE140=$AE139,(IF(BH139&gt;=1,BH139-COUNTIFS($AE139:$AE139,$AC140,AU139:AU139,$AI$1),0)),0)),0)</f>
        <v>0</v>
      </c>
      <c r="BI140" s="1">
        <f>IFERROR(IF($AE140&gt;$AE139,VLOOKUP($AC140+AV$1,STOCK!$F$10:$AB$209,16,0),IF($AE140=$AE139,(IF(BI139&gt;=1,BI139-COUNTIFS($AE139:$AE139,$AC140,AV139:AV139,$AI$1),0)),0)),0)</f>
        <v>0</v>
      </c>
      <c r="BJ140" s="1">
        <f>IFERROR(IF($AE140&gt;$AE139,VLOOKUP($AC140+AW$1,STOCK!$F$10:$AB$209,16,0),IF($AE140=$AE139,(IF(BJ139&gt;=1,BJ139-COUNTIFS($AE139:$AE139,$AC140,AW139:AW139,$AI$1),0)),0)),0)</f>
        <v>0</v>
      </c>
      <c r="BK140" s="1">
        <f>IFERROR(IF($AE140&gt;$AE139,VLOOKUP($AC140+AX$1,STOCK!$F$10:$AB$209,16,0),IF($AE140=$AE139,(IF(BK139&gt;=1,BK139-COUNTIFS($AE139:$AE139,$AC140,AX139:AX139,$AI$1),0)),0)),0)</f>
        <v>0</v>
      </c>
      <c r="BL140" s="1">
        <f>IFERROR(IF($AE140&gt;$AE139,VLOOKUP($AC140+AL$1,STOCK!$F$10:$AB$209,17,0),IF($AE140=$AE139,(IF(BL139&gt;=1,BL139-COUNTIFS($AE139:$AE139,$AC140,AL139:AL139,$AI$2),0)),0)),0)</f>
        <v>0</v>
      </c>
      <c r="BM140" s="1">
        <f>IFERROR(IF($AE140&gt;$AE139,VLOOKUP($AC140+AM$1,STOCK!$F$10:$AB$209,17,0),IF($AE140=$AE139,(IF(BM139&gt;=1,BM139-COUNTIFS($AE139:$AE139,$AC140,AM139:AM139,$AI$2),0)),0)),0)</f>
        <v>0</v>
      </c>
      <c r="BN140" s="1">
        <f>IFERROR(IF($AE140&gt;$AE139,VLOOKUP($AC140+AN$1,STOCK!$F$10:$AB$209,17,0),IF($AE140=$AE139,(IF(BN139&gt;=1,BN139-COUNTIFS($AE139:$AE139,$AC140,AN139:AN139,$AI$2),0)),0)),0)</f>
        <v>0</v>
      </c>
      <c r="BO140" s="1">
        <f>IFERROR(IF($AE140&gt;$AE139,VLOOKUP($AC140+AO$1,STOCK!$F$10:$AB$209,17,0),IF($AE140=$AE139,(IF(BO139&gt;=1,BO139-COUNTIFS($AE139:$AE139,$AC140,AO139:AO139,$AI$2),0)),0)),0)</f>
        <v>0</v>
      </c>
      <c r="BP140" s="1">
        <f>IFERROR(IF($AE140&gt;$AE139,VLOOKUP($AC140+AP$1,STOCK!$F$10:$AB$209,17,0),IF($AE140=$AE139,(IF(BP139&gt;=1,BP139-COUNTIFS($AE139:$AE139,$AC140,AP139:AP139,$AI$2),0)),0)),0)</f>
        <v>0</v>
      </c>
      <c r="BQ140" s="1">
        <f>IFERROR(IF($AE140&gt;$AE139,VLOOKUP($AC140+AQ$1,STOCK!$F$10:$AB$209,17,0),IF($AE140=$AE139,(IF(BQ139&gt;=1,BQ139-COUNTIFS($AE139:$AE139,$AC140,AQ139:AQ139,$AI$2),0)),0)),0)</f>
        <v>0</v>
      </c>
      <c r="BR140" s="1">
        <f>IFERROR(IF($AE140&gt;$AE139,VLOOKUP($AC140+AR$1,STOCK!$F$10:$AB$209,17,0),IF($AE140=$AE139,(IF(BR139&gt;=1,BR139-COUNTIFS($AE139:$AE139,$AC140,AR139:AR139,$AI$2),0)),0)),0)</f>
        <v>0</v>
      </c>
      <c r="BS140" s="1">
        <f>IFERROR(IF($AE140&gt;$AE139,VLOOKUP($AC140+AS$1,STOCK!$F$10:$AB$209,17,0),IF($AE140=$AE139,(IF(BS139&gt;=1,BS139-COUNTIFS($AE139:$AE139,$AC140,AS139:AS139,$AI$2),0)),0)),0)</f>
        <v>0</v>
      </c>
      <c r="BT140" s="1">
        <f>IFERROR(IF($AE140&gt;$AE139,VLOOKUP($AC140+AT$1,STOCK!$F$10:$AB$209,17,0),IF($AE140=$AE139,(IF(BT139&gt;=1,BT139-COUNTIFS($AE139:$AE139,$AC140,AT139:AT139,$AI$2),0)),0)),0)</f>
        <v>0</v>
      </c>
      <c r="BU140" s="1">
        <f>IFERROR(IF($AE140&gt;$AE139,VLOOKUP($AC140+AU$1,STOCK!$F$10:$AB$209,17,0),IF($AE140=$AE139,(IF(BU139&gt;=1,BU139-COUNTIFS($AE139:$AE139,$AC140,AU139:AU139,$AI$2),0)),0)),0)</f>
        <v>0</v>
      </c>
      <c r="BV140" s="1">
        <f>IFERROR(IF($AE140&gt;$AE139,VLOOKUP($AC140+AV$1,STOCK!$F$10:$AB$209,17,0),IF($AE140=$AE139,(IF(BV139&gt;=1,BV139-COUNTIFS($AE139:$AE139,$AC140,AV139:AV139,$AI$2),0)),0)),0)</f>
        <v>0</v>
      </c>
      <c r="BW140" s="1">
        <f>IFERROR(IF($AE140&gt;$AE139,VLOOKUP($AC140+AW$1,STOCK!$F$10:$AB$209,17,0),IF($AE140=$AE139,(IF(BW139&gt;=1,BW139-COUNTIFS($AE139:$AE139,$AC140,AW139:AW139,$AI$2),0)),0)),0)</f>
        <v>0</v>
      </c>
      <c r="BX140" s="1">
        <f>IFERROR(IF($AE140&gt;$AE139,VLOOKUP($AC140+AX$1,STOCK!$F$10:$AB$209,17,0),IF($AE140=$AE139,(IF(BX139&gt;=1,BX139-COUNTIFS($AE139:$AE139,$AC140,AX139:AX139,$AI$2),0)),0)),0)</f>
        <v>0</v>
      </c>
    </row>
    <row r="141" spans="4:76" ht="20.100000000000001" customHeight="1" x14ac:dyDescent="0.25">
      <c r="D141" s="1">
        <v>128</v>
      </c>
      <c r="E141" s="1">
        <f>IFERROR(IF($E$13&gt;=D141,SMALL(STUDENT!$O$8:$O$1507,$E$11+D141),0),0)</f>
        <v>0</v>
      </c>
      <c r="F141" s="10">
        <f t="shared" si="24"/>
        <v>0</v>
      </c>
      <c r="G141" s="10" t="str">
        <f>IFERROR(IF($F141&gt;=1,VLOOKUP($E141,STUDENT!$O$8:$Z$1507,3,0),""),"")</f>
        <v/>
      </c>
      <c r="H141" s="9" t="str">
        <f>IFERROR(IF($F141&gt;=1,VLOOKUP($E141,STUDENT!$O$8:$Z$1507,4,0),""),"")</f>
        <v/>
      </c>
      <c r="I141" s="20" t="str">
        <f t="shared" si="25"/>
        <v/>
      </c>
      <c r="J141" s="20" t="str">
        <f t="shared" si="44"/>
        <v/>
      </c>
      <c r="K141" s="20" t="str">
        <f t="shared" si="44"/>
        <v/>
      </c>
      <c r="L141" s="20" t="str">
        <f t="shared" si="44"/>
        <v/>
      </c>
      <c r="M141" s="20" t="str">
        <f t="shared" si="44"/>
        <v/>
      </c>
      <c r="N141" s="20" t="str">
        <f t="shared" si="44"/>
        <v/>
      </c>
      <c r="O141" s="20" t="str">
        <f t="shared" si="44"/>
        <v/>
      </c>
      <c r="P141" s="20" t="str">
        <f t="shared" si="44"/>
        <v/>
      </c>
      <c r="Q141" s="20" t="str">
        <f t="shared" si="44"/>
        <v/>
      </c>
      <c r="R141" s="20" t="str">
        <f t="shared" si="44"/>
        <v/>
      </c>
      <c r="S141" s="20" t="str">
        <f t="shared" si="44"/>
        <v/>
      </c>
      <c r="T141" s="20" t="str">
        <f t="shared" si="44"/>
        <v/>
      </c>
      <c r="U141" s="20" t="str">
        <f t="shared" si="44"/>
        <v/>
      </c>
      <c r="V141" s="21" t="str">
        <f>IFERROR(IF($F141&gt;=1,VLOOKUP($E141,STUDENT!$O$8:$Z$1507,12,0),""),"")</f>
        <v/>
      </c>
      <c r="W141" s="22"/>
      <c r="AC141" s="1">
        <f t="shared" si="26"/>
        <v>0</v>
      </c>
      <c r="AD141" s="1">
        <f>IFERROR(IF(LEN(AK141)&gt;=1,VLOOKUP(HLOOKUP(AK141,PROFILE!$K$5:$V$8,4,0),PROFILE!$F$1:$G$3,2,0),0),0)</f>
        <v>0</v>
      </c>
      <c r="AE141" s="1">
        <f t="shared" si="27"/>
        <v>0</v>
      </c>
      <c r="AF141" s="1">
        <v>128</v>
      </c>
      <c r="AG141" s="1">
        <f>IFERROR(IF($AG$12&gt;=AF141,SMALL(STUDENT!$O$8:$O$1507,$AG$11+AF141),0),0)</f>
        <v>0</v>
      </c>
      <c r="AH141" s="1">
        <f t="shared" si="28"/>
        <v>0</v>
      </c>
      <c r="AI141" s="1" t="str">
        <f>IFERROR(IF($AH141&gt;=1,VLOOKUP($AG141,STUDENT!$O$8:$Z$1507,3,0),""),"")</f>
        <v/>
      </c>
      <c r="AJ141" s="1" t="str">
        <f>IFERROR(IF($AH141&gt;=1,VLOOKUP($AG141,STUDENT!$O$8:$Z$1507,4,0),""),"")</f>
        <v/>
      </c>
      <c r="AK141" s="1" t="str">
        <f>IFERROR(IF($AH141&gt;=1,VLOOKUP($AG141,STUDENT!$O$8:$Z$1507,6,0),""),"")</f>
        <v/>
      </c>
      <c r="AL141" s="1" t="str">
        <f t="shared" si="29"/>
        <v/>
      </c>
      <c r="AM141" s="1" t="str">
        <f t="shared" si="30"/>
        <v/>
      </c>
      <c r="AN141" s="1" t="str">
        <f t="shared" si="31"/>
        <v/>
      </c>
      <c r="AO141" s="1" t="str">
        <f t="shared" si="32"/>
        <v/>
      </c>
      <c r="AP141" s="1" t="str">
        <f t="shared" si="33"/>
        <v/>
      </c>
      <c r="AQ141" s="1" t="str">
        <f t="shared" si="34"/>
        <v/>
      </c>
      <c r="AR141" s="1" t="str">
        <f t="shared" si="35"/>
        <v/>
      </c>
      <c r="AS141" s="1" t="str">
        <f t="shared" si="36"/>
        <v/>
      </c>
      <c r="AT141" s="1" t="str">
        <f t="shared" si="37"/>
        <v/>
      </c>
      <c r="AU141" s="1" t="str">
        <f t="shared" si="38"/>
        <v/>
      </c>
      <c r="AV141" s="1" t="str">
        <f t="shared" si="39"/>
        <v/>
      </c>
      <c r="AW141" s="1" t="str">
        <f t="shared" si="40"/>
        <v/>
      </c>
      <c r="AX141" s="1" t="str">
        <f t="shared" si="41"/>
        <v/>
      </c>
      <c r="AY141" s="1">
        <f>IFERROR(IF($AE141&gt;$AE140,VLOOKUP($AC141+AL$1,STOCK!$F$10:$AB$209,16,0),IF($AE141=$AE140,(IF(AY140&gt;=1,AY140-COUNTIFS($AE140:$AE140,$AC141,AL140:AL140,$AI$1),0)),0)),0)</f>
        <v>0</v>
      </c>
      <c r="AZ141" s="1">
        <f>IFERROR(IF($AE141&gt;$AE140,VLOOKUP($AC141+AM$1,STOCK!$F$10:$AB$209,16,0),IF($AE141=$AE140,(IF(AZ140&gt;=1,AZ140-COUNTIFS($AE140:$AE140,$AC141,AM140:AM140,$AI$1),0)),0)),0)</f>
        <v>0</v>
      </c>
      <c r="BA141" s="1">
        <f>IFERROR(IF($AE141&gt;$AE140,VLOOKUP($AC141+AN$1,STOCK!$F$10:$AB$209,16,0),IF($AE141=$AE140,(IF(BA140&gt;=1,BA140-COUNTIFS($AE140:$AE140,$AC141,AN140:AN140,$AI$1),0)),0)),0)</f>
        <v>0</v>
      </c>
      <c r="BB141" s="1">
        <f>IFERROR(IF($AE141&gt;$AE140,VLOOKUP($AC141+AO$1,STOCK!$F$10:$AB$209,16,0),IF($AE141=$AE140,(IF(BB140&gt;=1,BB140-COUNTIFS($AE140:$AE140,$AC141,AO140:AO140,$AI$1),0)),0)),0)</f>
        <v>0</v>
      </c>
      <c r="BC141" s="1">
        <f>IFERROR(IF($AE141&gt;$AE140,VLOOKUP($AC141+AP$1,STOCK!$F$10:$AB$209,16,0),IF($AE141=$AE140,(IF(BC140&gt;=1,BC140-COUNTIFS($AE140:$AE140,$AC141,AP140:AP140,$AI$1),0)),0)),0)</f>
        <v>0</v>
      </c>
      <c r="BD141" s="1">
        <f>IFERROR(IF($AE141&gt;$AE140,VLOOKUP($AC141+AQ$1,STOCK!$F$10:$AB$209,16,0),IF($AE141=$AE140,(IF(BD140&gt;=1,BD140-COUNTIFS($AE140:$AE140,$AC141,AQ140:AQ140,$AI$1),0)),0)),0)</f>
        <v>0</v>
      </c>
      <c r="BE141" s="1">
        <f>IFERROR(IF($AE141&gt;$AE140,VLOOKUP($AC141+AR$1,STOCK!$F$10:$AB$209,16,0),IF($AE141=$AE140,(IF(BE140&gt;=1,BE140-COUNTIFS($AE140:$AE140,$AC141,AR140:AR140,$AI$1),0)),0)),0)</f>
        <v>0</v>
      </c>
      <c r="BF141" s="1">
        <f>IFERROR(IF($AE141&gt;$AE140,VLOOKUP($AC141+AS$1,STOCK!$F$10:$AB$209,16,0),IF($AE141=$AE140,(IF(BF140&gt;=1,BF140-COUNTIFS($AE140:$AE140,$AC141,AS140:AS140,$AI$1),0)),0)),0)</f>
        <v>0</v>
      </c>
      <c r="BG141" s="1">
        <f>IFERROR(IF($AE141&gt;$AE140,VLOOKUP($AC141+AT$1,STOCK!$F$10:$AB$209,16,0),IF($AE141=$AE140,(IF(BG140&gt;=1,BG140-COUNTIFS($AE140:$AE140,$AC141,AT140:AT140,$AI$1),0)),0)),0)</f>
        <v>0</v>
      </c>
      <c r="BH141" s="1">
        <f>IFERROR(IF($AE141&gt;$AE140,VLOOKUP($AC141+AU$1,STOCK!$F$10:$AB$209,16,0),IF($AE141=$AE140,(IF(BH140&gt;=1,BH140-COUNTIFS($AE140:$AE140,$AC141,AU140:AU140,$AI$1),0)),0)),0)</f>
        <v>0</v>
      </c>
      <c r="BI141" s="1">
        <f>IFERROR(IF($AE141&gt;$AE140,VLOOKUP($AC141+AV$1,STOCK!$F$10:$AB$209,16,0),IF($AE141=$AE140,(IF(BI140&gt;=1,BI140-COUNTIFS($AE140:$AE140,$AC141,AV140:AV140,$AI$1),0)),0)),0)</f>
        <v>0</v>
      </c>
      <c r="BJ141" s="1">
        <f>IFERROR(IF($AE141&gt;$AE140,VLOOKUP($AC141+AW$1,STOCK!$F$10:$AB$209,16,0),IF($AE141=$AE140,(IF(BJ140&gt;=1,BJ140-COUNTIFS($AE140:$AE140,$AC141,AW140:AW140,$AI$1),0)),0)),0)</f>
        <v>0</v>
      </c>
      <c r="BK141" s="1">
        <f>IFERROR(IF($AE141&gt;$AE140,VLOOKUP($AC141+AX$1,STOCK!$F$10:$AB$209,16,0),IF($AE141=$AE140,(IF(BK140&gt;=1,BK140-COUNTIFS($AE140:$AE140,$AC141,AX140:AX140,$AI$1),0)),0)),0)</f>
        <v>0</v>
      </c>
      <c r="BL141" s="1">
        <f>IFERROR(IF($AE141&gt;$AE140,VLOOKUP($AC141+AL$1,STOCK!$F$10:$AB$209,17,0),IF($AE141=$AE140,(IF(BL140&gt;=1,BL140-COUNTIFS($AE140:$AE140,$AC141,AL140:AL140,$AI$2),0)),0)),0)</f>
        <v>0</v>
      </c>
      <c r="BM141" s="1">
        <f>IFERROR(IF($AE141&gt;$AE140,VLOOKUP($AC141+AM$1,STOCK!$F$10:$AB$209,17,0),IF($AE141=$AE140,(IF(BM140&gt;=1,BM140-COUNTIFS($AE140:$AE140,$AC141,AM140:AM140,$AI$2),0)),0)),0)</f>
        <v>0</v>
      </c>
      <c r="BN141" s="1">
        <f>IFERROR(IF($AE141&gt;$AE140,VLOOKUP($AC141+AN$1,STOCK!$F$10:$AB$209,17,0),IF($AE141=$AE140,(IF(BN140&gt;=1,BN140-COUNTIFS($AE140:$AE140,$AC141,AN140:AN140,$AI$2),0)),0)),0)</f>
        <v>0</v>
      </c>
      <c r="BO141" s="1">
        <f>IFERROR(IF($AE141&gt;$AE140,VLOOKUP($AC141+AO$1,STOCK!$F$10:$AB$209,17,0),IF($AE141=$AE140,(IF(BO140&gt;=1,BO140-COUNTIFS($AE140:$AE140,$AC141,AO140:AO140,$AI$2),0)),0)),0)</f>
        <v>0</v>
      </c>
      <c r="BP141" s="1">
        <f>IFERROR(IF($AE141&gt;$AE140,VLOOKUP($AC141+AP$1,STOCK!$F$10:$AB$209,17,0),IF($AE141=$AE140,(IF(BP140&gt;=1,BP140-COUNTIFS($AE140:$AE140,$AC141,AP140:AP140,$AI$2),0)),0)),0)</f>
        <v>0</v>
      </c>
      <c r="BQ141" s="1">
        <f>IFERROR(IF($AE141&gt;$AE140,VLOOKUP($AC141+AQ$1,STOCK!$F$10:$AB$209,17,0),IF($AE141=$AE140,(IF(BQ140&gt;=1,BQ140-COUNTIFS($AE140:$AE140,$AC141,AQ140:AQ140,$AI$2),0)),0)),0)</f>
        <v>0</v>
      </c>
      <c r="BR141" s="1">
        <f>IFERROR(IF($AE141&gt;$AE140,VLOOKUP($AC141+AR$1,STOCK!$F$10:$AB$209,17,0),IF($AE141=$AE140,(IF(BR140&gt;=1,BR140-COUNTIFS($AE140:$AE140,$AC141,AR140:AR140,$AI$2),0)),0)),0)</f>
        <v>0</v>
      </c>
      <c r="BS141" s="1">
        <f>IFERROR(IF($AE141&gt;$AE140,VLOOKUP($AC141+AS$1,STOCK!$F$10:$AB$209,17,0),IF($AE141=$AE140,(IF(BS140&gt;=1,BS140-COUNTIFS($AE140:$AE140,$AC141,AS140:AS140,$AI$2),0)),0)),0)</f>
        <v>0</v>
      </c>
      <c r="BT141" s="1">
        <f>IFERROR(IF($AE141&gt;$AE140,VLOOKUP($AC141+AT$1,STOCK!$F$10:$AB$209,17,0),IF($AE141=$AE140,(IF(BT140&gt;=1,BT140-COUNTIFS($AE140:$AE140,$AC141,AT140:AT140,$AI$2),0)),0)),0)</f>
        <v>0</v>
      </c>
      <c r="BU141" s="1">
        <f>IFERROR(IF($AE141&gt;$AE140,VLOOKUP($AC141+AU$1,STOCK!$F$10:$AB$209,17,0),IF($AE141=$AE140,(IF(BU140&gt;=1,BU140-COUNTIFS($AE140:$AE140,$AC141,AU140:AU140,$AI$2),0)),0)),0)</f>
        <v>0</v>
      </c>
      <c r="BV141" s="1">
        <f>IFERROR(IF($AE141&gt;$AE140,VLOOKUP($AC141+AV$1,STOCK!$F$10:$AB$209,17,0),IF($AE141=$AE140,(IF(BV140&gt;=1,BV140-COUNTIFS($AE140:$AE140,$AC141,AV140:AV140,$AI$2),0)),0)),0)</f>
        <v>0</v>
      </c>
      <c r="BW141" s="1">
        <f>IFERROR(IF($AE141&gt;$AE140,VLOOKUP($AC141+AW$1,STOCK!$F$10:$AB$209,17,0),IF($AE141=$AE140,(IF(BW140&gt;=1,BW140-COUNTIFS($AE140:$AE140,$AC141,AW140:AW140,$AI$2),0)),0)),0)</f>
        <v>0</v>
      </c>
      <c r="BX141" s="1">
        <f>IFERROR(IF($AE141&gt;$AE140,VLOOKUP($AC141+AX$1,STOCK!$F$10:$AB$209,17,0),IF($AE141=$AE140,(IF(BX140&gt;=1,BX140-COUNTIFS($AE140:$AE140,$AC141,AX140:AX140,$AI$2),0)),0)),0)</f>
        <v>0</v>
      </c>
    </row>
    <row r="142" spans="4:76" ht="20.100000000000001" customHeight="1" x14ac:dyDescent="0.25">
      <c r="D142" s="1">
        <v>129</v>
      </c>
      <c r="E142" s="1">
        <f>IFERROR(IF($E$13&gt;=D142,SMALL(STUDENT!$O$8:$O$1507,$E$11+D142),0),0)</f>
        <v>0</v>
      </c>
      <c r="F142" s="10">
        <f t="shared" si="24"/>
        <v>0</v>
      </c>
      <c r="G142" s="10" t="str">
        <f>IFERROR(IF($F142&gt;=1,VLOOKUP($E142,STUDENT!$O$8:$Z$1507,3,0),""),"")</f>
        <v/>
      </c>
      <c r="H142" s="9" t="str">
        <f>IFERROR(IF($F142&gt;=1,VLOOKUP($E142,STUDENT!$O$8:$Z$1507,4,0),""),"")</f>
        <v/>
      </c>
      <c r="I142" s="20" t="str">
        <f t="shared" si="25"/>
        <v/>
      </c>
      <c r="J142" s="20" t="str">
        <f t="shared" ref="J142:U142" si="45">IFERROR(IF($F142&gt;=1,VLOOKUP($E142,$AG$14:$AX$1513,J$5,0),""),"")</f>
        <v/>
      </c>
      <c r="K142" s="20" t="str">
        <f t="shared" si="45"/>
        <v/>
      </c>
      <c r="L142" s="20" t="str">
        <f t="shared" si="45"/>
        <v/>
      </c>
      <c r="M142" s="20" t="str">
        <f t="shared" si="45"/>
        <v/>
      </c>
      <c r="N142" s="20" t="str">
        <f t="shared" si="45"/>
        <v/>
      </c>
      <c r="O142" s="20" t="str">
        <f t="shared" si="45"/>
        <v/>
      </c>
      <c r="P142" s="20" t="str">
        <f t="shared" si="45"/>
        <v/>
      </c>
      <c r="Q142" s="20" t="str">
        <f t="shared" si="45"/>
        <v/>
      </c>
      <c r="R142" s="20" t="str">
        <f t="shared" si="45"/>
        <v/>
      </c>
      <c r="S142" s="20" t="str">
        <f t="shared" si="45"/>
        <v/>
      </c>
      <c r="T142" s="20" t="str">
        <f t="shared" si="45"/>
        <v/>
      </c>
      <c r="U142" s="20" t="str">
        <f t="shared" si="45"/>
        <v/>
      </c>
      <c r="V142" s="21" t="str">
        <f>IFERROR(IF($F142&gt;=1,VLOOKUP($E142,STUDENT!$O$8:$Z$1507,12,0),""),"")</f>
        <v/>
      </c>
      <c r="W142" s="22"/>
      <c r="AC142" s="1">
        <f t="shared" si="26"/>
        <v>0</v>
      </c>
      <c r="AD142" s="1">
        <f>IFERROR(IF(LEN(AK142)&gt;=1,VLOOKUP(HLOOKUP(AK142,PROFILE!$K$5:$V$8,4,0),PROFILE!$F$1:$G$3,2,0),0),0)</f>
        <v>0</v>
      </c>
      <c r="AE142" s="1">
        <f t="shared" si="27"/>
        <v>0</v>
      </c>
      <c r="AF142" s="1">
        <v>129</v>
      </c>
      <c r="AG142" s="1">
        <f>IFERROR(IF($AG$12&gt;=AF142,SMALL(STUDENT!$O$8:$O$1507,$AG$11+AF142),0),0)</f>
        <v>0</v>
      </c>
      <c r="AH142" s="1">
        <f t="shared" si="28"/>
        <v>0</v>
      </c>
      <c r="AI142" s="1" t="str">
        <f>IFERROR(IF($AH142&gt;=1,VLOOKUP($AG142,STUDENT!$O$8:$Z$1507,3,0),""),"")</f>
        <v/>
      </c>
      <c r="AJ142" s="1" t="str">
        <f>IFERROR(IF($AH142&gt;=1,VLOOKUP($AG142,STUDENT!$O$8:$Z$1507,4,0),""),"")</f>
        <v/>
      </c>
      <c r="AK142" s="1" t="str">
        <f>IFERROR(IF($AH142&gt;=1,VLOOKUP($AG142,STUDENT!$O$8:$Z$1507,6,0),""),"")</f>
        <v/>
      </c>
      <c r="AL142" s="1" t="str">
        <f t="shared" si="29"/>
        <v/>
      </c>
      <c r="AM142" s="1" t="str">
        <f t="shared" si="30"/>
        <v/>
      </c>
      <c r="AN142" s="1" t="str">
        <f t="shared" si="31"/>
        <v/>
      </c>
      <c r="AO142" s="1" t="str">
        <f t="shared" si="32"/>
        <v/>
      </c>
      <c r="AP142" s="1" t="str">
        <f t="shared" si="33"/>
        <v/>
      </c>
      <c r="AQ142" s="1" t="str">
        <f t="shared" si="34"/>
        <v/>
      </c>
      <c r="AR142" s="1" t="str">
        <f t="shared" si="35"/>
        <v/>
      </c>
      <c r="AS142" s="1" t="str">
        <f t="shared" si="36"/>
        <v/>
      </c>
      <c r="AT142" s="1" t="str">
        <f t="shared" si="37"/>
        <v/>
      </c>
      <c r="AU142" s="1" t="str">
        <f t="shared" si="38"/>
        <v/>
      </c>
      <c r="AV142" s="1" t="str">
        <f t="shared" si="39"/>
        <v/>
      </c>
      <c r="AW142" s="1" t="str">
        <f t="shared" si="40"/>
        <v/>
      </c>
      <c r="AX142" s="1" t="str">
        <f t="shared" si="41"/>
        <v/>
      </c>
      <c r="AY142" s="1">
        <f>IFERROR(IF($AE142&gt;$AE141,VLOOKUP($AC142+AL$1,STOCK!$F$10:$AB$209,16,0),IF($AE142=$AE141,(IF(AY141&gt;=1,AY141-COUNTIFS($AE141:$AE141,$AC142,AL141:AL141,$AI$1),0)),0)),0)</f>
        <v>0</v>
      </c>
      <c r="AZ142" s="1">
        <f>IFERROR(IF($AE142&gt;$AE141,VLOOKUP($AC142+AM$1,STOCK!$F$10:$AB$209,16,0),IF($AE142=$AE141,(IF(AZ141&gt;=1,AZ141-COUNTIFS($AE141:$AE141,$AC142,AM141:AM141,$AI$1),0)),0)),0)</f>
        <v>0</v>
      </c>
      <c r="BA142" s="1">
        <f>IFERROR(IF($AE142&gt;$AE141,VLOOKUP($AC142+AN$1,STOCK!$F$10:$AB$209,16,0),IF($AE142=$AE141,(IF(BA141&gt;=1,BA141-COUNTIFS($AE141:$AE141,$AC142,AN141:AN141,$AI$1),0)),0)),0)</f>
        <v>0</v>
      </c>
      <c r="BB142" s="1">
        <f>IFERROR(IF($AE142&gt;$AE141,VLOOKUP($AC142+AO$1,STOCK!$F$10:$AB$209,16,0),IF($AE142=$AE141,(IF(BB141&gt;=1,BB141-COUNTIFS($AE141:$AE141,$AC142,AO141:AO141,$AI$1),0)),0)),0)</f>
        <v>0</v>
      </c>
      <c r="BC142" s="1">
        <f>IFERROR(IF($AE142&gt;$AE141,VLOOKUP($AC142+AP$1,STOCK!$F$10:$AB$209,16,0),IF($AE142=$AE141,(IF(BC141&gt;=1,BC141-COUNTIFS($AE141:$AE141,$AC142,AP141:AP141,$AI$1),0)),0)),0)</f>
        <v>0</v>
      </c>
      <c r="BD142" s="1">
        <f>IFERROR(IF($AE142&gt;$AE141,VLOOKUP($AC142+AQ$1,STOCK!$F$10:$AB$209,16,0),IF($AE142=$AE141,(IF(BD141&gt;=1,BD141-COUNTIFS($AE141:$AE141,$AC142,AQ141:AQ141,$AI$1),0)),0)),0)</f>
        <v>0</v>
      </c>
      <c r="BE142" s="1">
        <f>IFERROR(IF($AE142&gt;$AE141,VLOOKUP($AC142+AR$1,STOCK!$F$10:$AB$209,16,0),IF($AE142=$AE141,(IF(BE141&gt;=1,BE141-COUNTIFS($AE141:$AE141,$AC142,AR141:AR141,$AI$1),0)),0)),0)</f>
        <v>0</v>
      </c>
      <c r="BF142" s="1">
        <f>IFERROR(IF($AE142&gt;$AE141,VLOOKUP($AC142+AS$1,STOCK!$F$10:$AB$209,16,0),IF($AE142=$AE141,(IF(BF141&gt;=1,BF141-COUNTIFS($AE141:$AE141,$AC142,AS141:AS141,$AI$1),0)),0)),0)</f>
        <v>0</v>
      </c>
      <c r="BG142" s="1">
        <f>IFERROR(IF($AE142&gt;$AE141,VLOOKUP($AC142+AT$1,STOCK!$F$10:$AB$209,16,0),IF($AE142=$AE141,(IF(BG141&gt;=1,BG141-COUNTIFS($AE141:$AE141,$AC142,AT141:AT141,$AI$1),0)),0)),0)</f>
        <v>0</v>
      </c>
      <c r="BH142" s="1">
        <f>IFERROR(IF($AE142&gt;$AE141,VLOOKUP($AC142+AU$1,STOCK!$F$10:$AB$209,16,0),IF($AE142=$AE141,(IF(BH141&gt;=1,BH141-COUNTIFS($AE141:$AE141,$AC142,AU141:AU141,$AI$1),0)),0)),0)</f>
        <v>0</v>
      </c>
      <c r="BI142" s="1">
        <f>IFERROR(IF($AE142&gt;$AE141,VLOOKUP($AC142+AV$1,STOCK!$F$10:$AB$209,16,0),IF($AE142=$AE141,(IF(BI141&gt;=1,BI141-COUNTIFS($AE141:$AE141,$AC142,AV141:AV141,$AI$1),0)),0)),0)</f>
        <v>0</v>
      </c>
      <c r="BJ142" s="1">
        <f>IFERROR(IF($AE142&gt;$AE141,VLOOKUP($AC142+AW$1,STOCK!$F$10:$AB$209,16,0),IF($AE142=$AE141,(IF(BJ141&gt;=1,BJ141-COUNTIFS($AE141:$AE141,$AC142,AW141:AW141,$AI$1),0)),0)),0)</f>
        <v>0</v>
      </c>
      <c r="BK142" s="1">
        <f>IFERROR(IF($AE142&gt;$AE141,VLOOKUP($AC142+AX$1,STOCK!$F$10:$AB$209,16,0),IF($AE142=$AE141,(IF(BK141&gt;=1,BK141-COUNTIFS($AE141:$AE141,$AC142,AX141:AX141,$AI$1),0)),0)),0)</f>
        <v>0</v>
      </c>
      <c r="BL142" s="1">
        <f>IFERROR(IF($AE142&gt;$AE141,VLOOKUP($AC142+AL$1,STOCK!$F$10:$AB$209,17,0),IF($AE142=$AE141,(IF(BL141&gt;=1,BL141-COUNTIFS($AE141:$AE141,$AC142,AL141:AL141,$AI$2),0)),0)),0)</f>
        <v>0</v>
      </c>
      <c r="BM142" s="1">
        <f>IFERROR(IF($AE142&gt;$AE141,VLOOKUP($AC142+AM$1,STOCK!$F$10:$AB$209,17,0),IF($AE142=$AE141,(IF(BM141&gt;=1,BM141-COUNTIFS($AE141:$AE141,$AC142,AM141:AM141,$AI$2),0)),0)),0)</f>
        <v>0</v>
      </c>
      <c r="BN142" s="1">
        <f>IFERROR(IF($AE142&gt;$AE141,VLOOKUP($AC142+AN$1,STOCK!$F$10:$AB$209,17,0),IF($AE142=$AE141,(IF(BN141&gt;=1,BN141-COUNTIFS($AE141:$AE141,$AC142,AN141:AN141,$AI$2),0)),0)),0)</f>
        <v>0</v>
      </c>
      <c r="BO142" s="1">
        <f>IFERROR(IF($AE142&gt;$AE141,VLOOKUP($AC142+AO$1,STOCK!$F$10:$AB$209,17,0),IF($AE142=$AE141,(IF(BO141&gt;=1,BO141-COUNTIFS($AE141:$AE141,$AC142,AO141:AO141,$AI$2),0)),0)),0)</f>
        <v>0</v>
      </c>
      <c r="BP142" s="1">
        <f>IFERROR(IF($AE142&gt;$AE141,VLOOKUP($AC142+AP$1,STOCK!$F$10:$AB$209,17,0),IF($AE142=$AE141,(IF(BP141&gt;=1,BP141-COUNTIFS($AE141:$AE141,$AC142,AP141:AP141,$AI$2),0)),0)),0)</f>
        <v>0</v>
      </c>
      <c r="BQ142" s="1">
        <f>IFERROR(IF($AE142&gt;$AE141,VLOOKUP($AC142+AQ$1,STOCK!$F$10:$AB$209,17,0),IF($AE142=$AE141,(IF(BQ141&gt;=1,BQ141-COUNTIFS($AE141:$AE141,$AC142,AQ141:AQ141,$AI$2),0)),0)),0)</f>
        <v>0</v>
      </c>
      <c r="BR142" s="1">
        <f>IFERROR(IF($AE142&gt;$AE141,VLOOKUP($AC142+AR$1,STOCK!$F$10:$AB$209,17,0),IF($AE142=$AE141,(IF(BR141&gt;=1,BR141-COUNTIFS($AE141:$AE141,$AC142,AR141:AR141,$AI$2),0)),0)),0)</f>
        <v>0</v>
      </c>
      <c r="BS142" s="1">
        <f>IFERROR(IF($AE142&gt;$AE141,VLOOKUP($AC142+AS$1,STOCK!$F$10:$AB$209,17,0),IF($AE142=$AE141,(IF(BS141&gt;=1,BS141-COUNTIFS($AE141:$AE141,$AC142,AS141:AS141,$AI$2),0)),0)),0)</f>
        <v>0</v>
      </c>
      <c r="BT142" s="1">
        <f>IFERROR(IF($AE142&gt;$AE141,VLOOKUP($AC142+AT$1,STOCK!$F$10:$AB$209,17,0),IF($AE142=$AE141,(IF(BT141&gt;=1,BT141-COUNTIFS($AE141:$AE141,$AC142,AT141:AT141,$AI$2),0)),0)),0)</f>
        <v>0</v>
      </c>
      <c r="BU142" s="1">
        <f>IFERROR(IF($AE142&gt;$AE141,VLOOKUP($AC142+AU$1,STOCK!$F$10:$AB$209,17,0),IF($AE142=$AE141,(IF(BU141&gt;=1,BU141-COUNTIFS($AE141:$AE141,$AC142,AU141:AU141,$AI$2),0)),0)),0)</f>
        <v>0</v>
      </c>
      <c r="BV142" s="1">
        <f>IFERROR(IF($AE142&gt;$AE141,VLOOKUP($AC142+AV$1,STOCK!$F$10:$AB$209,17,0),IF($AE142=$AE141,(IF(BV141&gt;=1,BV141-COUNTIFS($AE141:$AE141,$AC142,AV141:AV141,$AI$2),0)),0)),0)</f>
        <v>0</v>
      </c>
      <c r="BW142" s="1">
        <f>IFERROR(IF($AE142&gt;$AE141,VLOOKUP($AC142+AW$1,STOCK!$F$10:$AB$209,17,0),IF($AE142=$AE141,(IF(BW141&gt;=1,BW141-COUNTIFS($AE141:$AE141,$AC142,AW141:AW141,$AI$2),0)),0)),0)</f>
        <v>0</v>
      </c>
      <c r="BX142" s="1">
        <f>IFERROR(IF($AE142&gt;$AE141,VLOOKUP($AC142+AX$1,STOCK!$F$10:$AB$209,17,0),IF($AE142=$AE141,(IF(BX141&gt;=1,BX141-COUNTIFS($AE141:$AE141,$AC142,AX141:AX141,$AI$2),0)),0)),0)</f>
        <v>0</v>
      </c>
    </row>
    <row r="143" spans="4:76" ht="20.100000000000001" customHeight="1" x14ac:dyDescent="0.25">
      <c r="D143" s="1">
        <v>130</v>
      </c>
      <c r="E143" s="1">
        <f>IFERROR(IF($E$13&gt;=D143,SMALL(STUDENT!$O$8:$O$1507,$E$11+D143),0),0)</f>
        <v>0</v>
      </c>
      <c r="F143" s="10">
        <f t="shared" ref="F143:F163" si="46">IF(E143&gt;=100,D143,0)</f>
        <v>0</v>
      </c>
      <c r="G143" s="10" t="str">
        <f>IFERROR(IF($F143&gt;=1,VLOOKUP($E143,STUDENT!$O$8:$Z$1507,3,0),""),"")</f>
        <v/>
      </c>
      <c r="H143" s="9" t="str">
        <f>IFERROR(IF($F143&gt;=1,VLOOKUP($E143,STUDENT!$O$8:$Z$1507,4,0),""),"")</f>
        <v/>
      </c>
      <c r="I143" s="20" t="str">
        <f t="shared" ref="I143:U163" si="47">IFERROR(IF($F143&gt;=1,VLOOKUP($E143,$AG$14:$AX$1513,I$5,0),""),"")</f>
        <v/>
      </c>
      <c r="J143" s="20" t="str">
        <f t="shared" si="47"/>
        <v/>
      </c>
      <c r="K143" s="20" t="str">
        <f t="shared" si="47"/>
        <v/>
      </c>
      <c r="L143" s="20" t="str">
        <f t="shared" si="47"/>
        <v/>
      </c>
      <c r="M143" s="20" t="str">
        <f t="shared" si="47"/>
        <v/>
      </c>
      <c r="N143" s="20" t="str">
        <f t="shared" si="47"/>
        <v/>
      </c>
      <c r="O143" s="20" t="str">
        <f t="shared" si="47"/>
        <v/>
      </c>
      <c r="P143" s="20" t="str">
        <f t="shared" si="47"/>
        <v/>
      </c>
      <c r="Q143" s="20" t="str">
        <f t="shared" si="47"/>
        <v/>
      </c>
      <c r="R143" s="20" t="str">
        <f t="shared" si="47"/>
        <v/>
      </c>
      <c r="S143" s="20" t="str">
        <f t="shared" si="47"/>
        <v/>
      </c>
      <c r="T143" s="20" t="str">
        <f t="shared" si="47"/>
        <v/>
      </c>
      <c r="U143" s="20" t="str">
        <f t="shared" si="47"/>
        <v/>
      </c>
      <c r="V143" s="21" t="str">
        <f>IFERROR(IF($F143&gt;=1,VLOOKUP($E143,STUDENT!$O$8:$Z$1507,12,0),""),"")</f>
        <v/>
      </c>
      <c r="W143" s="22"/>
      <c r="AC143" s="1">
        <f t="shared" ref="AC143:AC206" si="48">IFERROR(IF(AG143&gt;=101,LEFT(AG143,1)*100,0),0)</f>
        <v>0</v>
      </c>
      <c r="AD143" s="1">
        <f>IFERROR(IF(LEN(AK143)&gt;=1,VLOOKUP(HLOOKUP(AK143,PROFILE!$K$5:$V$8,4,0),PROFILE!$F$1:$G$3,2,0),0),0)</f>
        <v>0</v>
      </c>
      <c r="AE143" s="1">
        <f t="shared" ref="AE143:AE206" si="49">IFERROR(IF(AG143&gt;=101,LEFT(AG143,1)*100,0),0)</f>
        <v>0</v>
      </c>
      <c r="AF143" s="1">
        <v>130</v>
      </c>
      <c r="AG143" s="1">
        <f>IFERROR(IF($AG$12&gt;=AF143,SMALL(STUDENT!$O$8:$O$1507,$AG$11+AF143),0),0)</f>
        <v>0</v>
      </c>
      <c r="AH143" s="1">
        <f t="shared" ref="AH143:AH163" si="50">IF(AG143&gt;=100,AF143,0)</f>
        <v>0</v>
      </c>
      <c r="AI143" s="1" t="str">
        <f>IFERROR(IF($AH143&gt;=1,VLOOKUP($AG143,STUDENT!$O$8:$Z$1507,3,0),""),"")</f>
        <v/>
      </c>
      <c r="AJ143" s="1" t="str">
        <f>IFERROR(IF($AH143&gt;=1,VLOOKUP($AG143,STUDENT!$O$8:$Z$1507,4,0),""),"")</f>
        <v/>
      </c>
      <c r="AK143" s="1" t="str">
        <f>IFERROR(IF($AH143&gt;=1,VLOOKUP($AG143,STUDENT!$O$8:$Z$1507,6,0),""),"")</f>
        <v/>
      </c>
      <c r="AL143" s="1" t="str">
        <f t="shared" ref="AL143:AL206" si="51">IFERROR(IF($AH143&gt;=1,(IF($AD143=1,(IF(BL143&gt;=1,$AI$2,"")),IF($AD143=2,(IF(AY143&gt;=1,$AI$1,"")),IF($AD143=3,(IF(MOD($AG143+AL$1,2)=0,(IF(AY143&gt;=1,$AI$1,"")),IF(MOD($AG143+AL$1,2)=1,(IF(BL143&gt;=1,$AI$2,"")),""))),"")))),""),"")</f>
        <v/>
      </c>
      <c r="AM143" s="1" t="str">
        <f t="shared" ref="AM143:AM206" si="52">IFERROR(IF($AH143&gt;=1,(IF($AD143=1,(IF(BM143&gt;=1,$AI$2,"")),IF($AD143=2,(IF(AZ143&gt;=1,$AI$1,"")),IF($AD143=3,(IF(MOD($AG143+AM$1,2)=0,(IF(AZ143&gt;=1,$AI$1,"")),IF(MOD($AG143+AM$1,2)=1,(IF(BM143&gt;=1,$AI$2,"")),""))),"")))),""),"")</f>
        <v/>
      </c>
      <c r="AN143" s="1" t="str">
        <f t="shared" ref="AN143:AN206" si="53">IFERROR(IF($AH143&gt;=1,(IF($AD143=1,(IF(BN143&gt;=1,$AI$2,"")),IF($AD143=2,(IF(BA143&gt;=1,$AI$1,"")),IF($AD143=3,(IF(MOD($AG143+AN$1,2)=0,(IF(BA143&gt;=1,$AI$1,"")),IF(MOD($AG143+AN$1,2)=1,(IF(BN143&gt;=1,$AI$2,"")),""))),"")))),""),"")</f>
        <v/>
      </c>
      <c r="AO143" s="1" t="str">
        <f t="shared" ref="AO143:AO206" si="54">IFERROR(IF($AH143&gt;=1,(IF($AD143=1,(IF(BO143&gt;=1,$AI$2,"")),IF($AD143=2,(IF(BB143&gt;=1,$AI$1,"")),IF($AD143=3,(IF(MOD($AG143+AO$1,2)=0,(IF(BB143&gt;=1,$AI$1,"")),IF(MOD($AG143+AO$1,2)=1,(IF(BO143&gt;=1,$AI$2,"")),""))),"")))),""),"")</f>
        <v/>
      </c>
      <c r="AP143" s="1" t="str">
        <f t="shared" ref="AP143:AP206" si="55">IFERROR(IF($AH143&gt;=1,(IF($AD143=1,(IF(BP143&gt;=1,$AI$2,"")),IF($AD143=2,(IF(BC143&gt;=1,$AI$1,"")),IF($AD143=3,(IF(MOD($AG143+AP$1,2)=0,(IF(BC143&gt;=1,$AI$1,"")),IF(MOD($AG143+AP$1,2)=1,(IF(BP143&gt;=1,$AI$2,"")),""))),"")))),""),"")</f>
        <v/>
      </c>
      <c r="AQ143" s="1" t="str">
        <f t="shared" ref="AQ143:AQ206" si="56">IFERROR(IF($AH143&gt;=1,(IF($AD143=1,(IF(BQ143&gt;=1,$AI$2,"")),IF($AD143=2,(IF(BD143&gt;=1,$AI$1,"")),IF($AD143=3,(IF(MOD($AG143+AQ$1,2)=0,(IF(BD143&gt;=1,$AI$1,"")),IF(MOD($AG143+AQ$1,2)=1,(IF(BQ143&gt;=1,$AI$2,"")),""))),"")))),""),"")</f>
        <v/>
      </c>
      <c r="AR143" s="1" t="str">
        <f t="shared" ref="AR143:AR206" si="57">IFERROR(IF($AH143&gt;=1,(IF($AD143=1,(IF(BR143&gt;=1,$AI$2,"")),IF($AD143=2,(IF(BE143&gt;=1,$AI$1,"")),IF($AD143=3,(IF(MOD($AG143+AR$1,2)=0,(IF(BE143&gt;=1,$AI$1,"")),IF(MOD($AG143+AR$1,2)=1,(IF(BR143&gt;=1,$AI$2,"")),""))),"")))),""),"")</f>
        <v/>
      </c>
      <c r="AS143" s="1" t="str">
        <f t="shared" ref="AS143:AS206" si="58">IFERROR(IF($AH143&gt;=1,(IF($AD143=1,(IF(BS143&gt;=1,$AI$2,"")),IF($AD143=2,(IF(BF143&gt;=1,$AI$1,"")),IF($AD143=3,(IF(MOD($AG143+AS$1,2)=0,(IF(BF143&gt;=1,$AI$1,"")),IF(MOD($AG143+AS$1,2)=1,(IF(BS143&gt;=1,$AI$2,"")),""))),"")))),""),"")</f>
        <v/>
      </c>
      <c r="AT143" s="1" t="str">
        <f t="shared" ref="AT143:AT206" si="59">IFERROR(IF($AH143&gt;=1,(IF($AD143=1,(IF(BT143&gt;=1,$AI$2,"")),IF($AD143=2,(IF(BG143&gt;=1,$AI$1,"")),IF($AD143=3,(IF(MOD($AG143+AT$1,2)=0,(IF(BG143&gt;=1,$AI$1,"")),IF(MOD($AG143+AT$1,2)=1,(IF(BT143&gt;=1,$AI$2,"")),""))),"")))),""),"")</f>
        <v/>
      </c>
      <c r="AU143" s="1" t="str">
        <f t="shared" ref="AU143:AU206" si="60">IFERROR(IF($AH143&gt;=1,(IF($AD143=1,(IF(BU143&gt;=1,$AI$2,"")),IF($AD143=2,(IF(BH143&gt;=1,$AI$1,"")),IF($AD143=3,(IF(MOD($AG143+AU$1,2)=0,(IF(BH143&gt;=1,$AI$1,"")),IF(MOD($AG143+AU$1,2)=1,(IF(BU143&gt;=1,$AI$2,"")),""))),"")))),""),"")</f>
        <v/>
      </c>
      <c r="AV143" s="1" t="str">
        <f t="shared" ref="AV143:AV206" si="61">IFERROR(IF($AH143&gt;=1,(IF($AD143=1,(IF(BV143&gt;=1,$AI$2,"")),IF($AD143=2,(IF(BI143&gt;=1,$AI$1,"")),IF($AD143=3,(IF(MOD($AG143+AV$1,2)=0,(IF(BI143&gt;=1,$AI$1,"")),IF(MOD($AG143+AV$1,2)=1,(IF(BV143&gt;=1,$AI$2,"")),""))),"")))),""),"")</f>
        <v/>
      </c>
      <c r="AW143" s="1" t="str">
        <f t="shared" ref="AW143:AW206" si="62">IFERROR(IF($AH143&gt;=1,(IF($AD143=1,(IF(BW143&gt;=1,$AI$2,"")),IF($AD143=2,(IF(BJ143&gt;=1,$AI$1,"")),IF($AD143=3,(IF(MOD($AG143+AW$1,2)=0,(IF(BJ143&gt;=1,$AI$1,"")),IF(MOD($AG143+AW$1,2)=1,(IF(BW143&gt;=1,$AI$2,"")),""))),"")))),""),"")</f>
        <v/>
      </c>
      <c r="AX143" s="1" t="str">
        <f t="shared" ref="AX143:AX206" si="63">IFERROR(IF($AH143&gt;=1,(IF($AD143=1,(IF(BX143&gt;=1,$AI$2,"")),IF($AD143=2,(IF(BK143&gt;=1,$AI$1,"")),IF($AD143=3,(IF(MOD($AG143+AX$1,2)=0,(IF(BK143&gt;=1,$AI$1,"")),IF(MOD($AG143+AX$1,2)=1,(IF(BX143&gt;=1,$AI$2,"")),""))),"")))),""),"")</f>
        <v/>
      </c>
      <c r="AY143" s="1">
        <f>IFERROR(IF($AE143&gt;$AE142,VLOOKUP($AC143+AL$1,STOCK!$F$10:$AB$209,16,0),IF($AE143=$AE142,(IF(AY142&gt;=1,AY142-COUNTIFS($AE142:$AE142,$AC143,AL142:AL142,$AI$1),0)),0)),0)</f>
        <v>0</v>
      </c>
      <c r="AZ143" s="1">
        <f>IFERROR(IF($AE143&gt;$AE142,VLOOKUP($AC143+AM$1,STOCK!$F$10:$AB$209,16,0),IF($AE143=$AE142,(IF(AZ142&gt;=1,AZ142-COUNTIFS($AE142:$AE142,$AC143,AM142:AM142,$AI$1),0)),0)),0)</f>
        <v>0</v>
      </c>
      <c r="BA143" s="1">
        <f>IFERROR(IF($AE143&gt;$AE142,VLOOKUP($AC143+AN$1,STOCK!$F$10:$AB$209,16,0),IF($AE143=$AE142,(IF(BA142&gt;=1,BA142-COUNTIFS($AE142:$AE142,$AC143,AN142:AN142,$AI$1),0)),0)),0)</f>
        <v>0</v>
      </c>
      <c r="BB143" s="1">
        <f>IFERROR(IF($AE143&gt;$AE142,VLOOKUP($AC143+AO$1,STOCK!$F$10:$AB$209,16,0),IF($AE143=$AE142,(IF(BB142&gt;=1,BB142-COUNTIFS($AE142:$AE142,$AC143,AO142:AO142,$AI$1),0)),0)),0)</f>
        <v>0</v>
      </c>
      <c r="BC143" s="1">
        <f>IFERROR(IF($AE143&gt;$AE142,VLOOKUP($AC143+AP$1,STOCK!$F$10:$AB$209,16,0),IF($AE143=$AE142,(IF(BC142&gt;=1,BC142-COUNTIFS($AE142:$AE142,$AC143,AP142:AP142,$AI$1),0)),0)),0)</f>
        <v>0</v>
      </c>
      <c r="BD143" s="1">
        <f>IFERROR(IF($AE143&gt;$AE142,VLOOKUP($AC143+AQ$1,STOCK!$F$10:$AB$209,16,0),IF($AE143=$AE142,(IF(BD142&gt;=1,BD142-COUNTIFS($AE142:$AE142,$AC143,AQ142:AQ142,$AI$1),0)),0)),0)</f>
        <v>0</v>
      </c>
      <c r="BE143" s="1">
        <f>IFERROR(IF($AE143&gt;$AE142,VLOOKUP($AC143+AR$1,STOCK!$F$10:$AB$209,16,0),IF($AE143=$AE142,(IF(BE142&gt;=1,BE142-COUNTIFS($AE142:$AE142,$AC143,AR142:AR142,$AI$1),0)),0)),0)</f>
        <v>0</v>
      </c>
      <c r="BF143" s="1">
        <f>IFERROR(IF($AE143&gt;$AE142,VLOOKUP($AC143+AS$1,STOCK!$F$10:$AB$209,16,0),IF($AE143=$AE142,(IF(BF142&gt;=1,BF142-COUNTIFS($AE142:$AE142,$AC143,AS142:AS142,$AI$1),0)),0)),0)</f>
        <v>0</v>
      </c>
      <c r="BG143" s="1">
        <f>IFERROR(IF($AE143&gt;$AE142,VLOOKUP($AC143+AT$1,STOCK!$F$10:$AB$209,16,0),IF($AE143=$AE142,(IF(BG142&gt;=1,BG142-COUNTIFS($AE142:$AE142,$AC143,AT142:AT142,$AI$1),0)),0)),0)</f>
        <v>0</v>
      </c>
      <c r="BH143" s="1">
        <f>IFERROR(IF($AE143&gt;$AE142,VLOOKUP($AC143+AU$1,STOCK!$F$10:$AB$209,16,0),IF($AE143=$AE142,(IF(BH142&gt;=1,BH142-COUNTIFS($AE142:$AE142,$AC143,AU142:AU142,$AI$1),0)),0)),0)</f>
        <v>0</v>
      </c>
      <c r="BI143" s="1">
        <f>IFERROR(IF($AE143&gt;$AE142,VLOOKUP($AC143+AV$1,STOCK!$F$10:$AB$209,16,0),IF($AE143=$AE142,(IF(BI142&gt;=1,BI142-COUNTIFS($AE142:$AE142,$AC143,AV142:AV142,$AI$1),0)),0)),0)</f>
        <v>0</v>
      </c>
      <c r="BJ143" s="1">
        <f>IFERROR(IF($AE143&gt;$AE142,VLOOKUP($AC143+AW$1,STOCK!$F$10:$AB$209,16,0),IF($AE143=$AE142,(IF(BJ142&gt;=1,BJ142-COUNTIFS($AE142:$AE142,$AC143,AW142:AW142,$AI$1),0)),0)),0)</f>
        <v>0</v>
      </c>
      <c r="BK143" s="1">
        <f>IFERROR(IF($AE143&gt;$AE142,VLOOKUP($AC143+AX$1,STOCK!$F$10:$AB$209,16,0),IF($AE143=$AE142,(IF(BK142&gt;=1,BK142-COUNTIFS($AE142:$AE142,$AC143,AX142:AX142,$AI$1),0)),0)),0)</f>
        <v>0</v>
      </c>
      <c r="BL143" s="1">
        <f>IFERROR(IF($AE143&gt;$AE142,VLOOKUP($AC143+AL$1,STOCK!$F$10:$AB$209,17,0),IF($AE143=$AE142,(IF(BL142&gt;=1,BL142-COUNTIFS($AE142:$AE142,$AC143,AL142:AL142,$AI$2),0)),0)),0)</f>
        <v>0</v>
      </c>
      <c r="BM143" s="1">
        <f>IFERROR(IF($AE143&gt;$AE142,VLOOKUP($AC143+AM$1,STOCK!$F$10:$AB$209,17,0),IF($AE143=$AE142,(IF(BM142&gt;=1,BM142-COUNTIFS($AE142:$AE142,$AC143,AM142:AM142,$AI$2),0)),0)),0)</f>
        <v>0</v>
      </c>
      <c r="BN143" s="1">
        <f>IFERROR(IF($AE143&gt;$AE142,VLOOKUP($AC143+AN$1,STOCK!$F$10:$AB$209,17,0),IF($AE143=$AE142,(IF(BN142&gt;=1,BN142-COUNTIFS($AE142:$AE142,$AC143,AN142:AN142,$AI$2),0)),0)),0)</f>
        <v>0</v>
      </c>
      <c r="BO143" s="1">
        <f>IFERROR(IF($AE143&gt;$AE142,VLOOKUP($AC143+AO$1,STOCK!$F$10:$AB$209,17,0),IF($AE143=$AE142,(IF(BO142&gt;=1,BO142-COUNTIFS($AE142:$AE142,$AC143,AO142:AO142,$AI$2),0)),0)),0)</f>
        <v>0</v>
      </c>
      <c r="BP143" s="1">
        <f>IFERROR(IF($AE143&gt;$AE142,VLOOKUP($AC143+AP$1,STOCK!$F$10:$AB$209,17,0),IF($AE143=$AE142,(IF(BP142&gt;=1,BP142-COUNTIFS($AE142:$AE142,$AC143,AP142:AP142,$AI$2),0)),0)),0)</f>
        <v>0</v>
      </c>
      <c r="BQ143" s="1">
        <f>IFERROR(IF($AE143&gt;$AE142,VLOOKUP($AC143+AQ$1,STOCK!$F$10:$AB$209,17,0),IF($AE143=$AE142,(IF(BQ142&gt;=1,BQ142-COUNTIFS($AE142:$AE142,$AC143,AQ142:AQ142,$AI$2),0)),0)),0)</f>
        <v>0</v>
      </c>
      <c r="BR143" s="1">
        <f>IFERROR(IF($AE143&gt;$AE142,VLOOKUP($AC143+AR$1,STOCK!$F$10:$AB$209,17,0),IF($AE143=$AE142,(IF(BR142&gt;=1,BR142-COUNTIFS($AE142:$AE142,$AC143,AR142:AR142,$AI$2),0)),0)),0)</f>
        <v>0</v>
      </c>
      <c r="BS143" s="1">
        <f>IFERROR(IF($AE143&gt;$AE142,VLOOKUP($AC143+AS$1,STOCK!$F$10:$AB$209,17,0),IF($AE143=$AE142,(IF(BS142&gt;=1,BS142-COUNTIFS($AE142:$AE142,$AC143,AS142:AS142,$AI$2),0)),0)),0)</f>
        <v>0</v>
      </c>
      <c r="BT143" s="1">
        <f>IFERROR(IF($AE143&gt;$AE142,VLOOKUP($AC143+AT$1,STOCK!$F$10:$AB$209,17,0),IF($AE143=$AE142,(IF(BT142&gt;=1,BT142-COUNTIFS($AE142:$AE142,$AC143,AT142:AT142,$AI$2),0)),0)),0)</f>
        <v>0</v>
      </c>
      <c r="BU143" s="1">
        <f>IFERROR(IF($AE143&gt;$AE142,VLOOKUP($AC143+AU$1,STOCK!$F$10:$AB$209,17,0),IF($AE143=$AE142,(IF(BU142&gt;=1,BU142-COUNTIFS($AE142:$AE142,$AC143,AU142:AU142,$AI$2),0)),0)),0)</f>
        <v>0</v>
      </c>
      <c r="BV143" s="1">
        <f>IFERROR(IF($AE143&gt;$AE142,VLOOKUP($AC143+AV$1,STOCK!$F$10:$AB$209,17,0),IF($AE143=$AE142,(IF(BV142&gt;=1,BV142-COUNTIFS($AE142:$AE142,$AC143,AV142:AV142,$AI$2),0)),0)),0)</f>
        <v>0</v>
      </c>
      <c r="BW143" s="1">
        <f>IFERROR(IF($AE143&gt;$AE142,VLOOKUP($AC143+AW$1,STOCK!$F$10:$AB$209,17,0),IF($AE143=$AE142,(IF(BW142&gt;=1,BW142-COUNTIFS($AE142:$AE142,$AC143,AW142:AW142,$AI$2),0)),0)),0)</f>
        <v>0</v>
      </c>
      <c r="BX143" s="1">
        <f>IFERROR(IF($AE143&gt;$AE142,VLOOKUP($AC143+AX$1,STOCK!$F$10:$AB$209,17,0),IF($AE143=$AE142,(IF(BX142&gt;=1,BX142-COUNTIFS($AE142:$AE142,$AC143,AX142:AX142,$AI$2),0)),0)),0)</f>
        <v>0</v>
      </c>
    </row>
    <row r="144" spans="4:76" ht="20.100000000000001" customHeight="1" x14ac:dyDescent="0.25">
      <c r="D144" s="1">
        <v>131</v>
      </c>
      <c r="E144" s="1">
        <f>IFERROR(IF($E$13&gt;=D144,SMALL(STUDENT!$O$8:$O$1507,$E$11+D144),0),0)</f>
        <v>0</v>
      </c>
      <c r="F144" s="10">
        <f t="shared" si="46"/>
        <v>0</v>
      </c>
      <c r="G144" s="10" t="str">
        <f>IFERROR(IF($F144&gt;=1,VLOOKUP($E144,STUDENT!$O$8:$Z$1507,3,0),""),"")</f>
        <v/>
      </c>
      <c r="H144" s="9" t="str">
        <f>IFERROR(IF($F144&gt;=1,VLOOKUP($E144,STUDENT!$O$8:$Z$1507,4,0),""),"")</f>
        <v/>
      </c>
      <c r="I144" s="20" t="str">
        <f t="shared" si="47"/>
        <v/>
      </c>
      <c r="J144" s="20" t="str">
        <f t="shared" si="47"/>
        <v/>
      </c>
      <c r="K144" s="20" t="str">
        <f t="shared" si="47"/>
        <v/>
      </c>
      <c r="L144" s="20" t="str">
        <f t="shared" si="47"/>
        <v/>
      </c>
      <c r="M144" s="20" t="str">
        <f t="shared" si="47"/>
        <v/>
      </c>
      <c r="N144" s="20" t="str">
        <f t="shared" si="47"/>
        <v/>
      </c>
      <c r="O144" s="20" t="str">
        <f t="shared" si="47"/>
        <v/>
      </c>
      <c r="P144" s="20" t="str">
        <f t="shared" si="47"/>
        <v/>
      </c>
      <c r="Q144" s="20" t="str">
        <f t="shared" si="47"/>
        <v/>
      </c>
      <c r="R144" s="20" t="str">
        <f t="shared" si="47"/>
        <v/>
      </c>
      <c r="S144" s="20" t="str">
        <f t="shared" si="47"/>
        <v/>
      </c>
      <c r="T144" s="20" t="str">
        <f t="shared" si="47"/>
        <v/>
      </c>
      <c r="U144" s="20" t="str">
        <f t="shared" si="47"/>
        <v/>
      </c>
      <c r="V144" s="21" t="str">
        <f>IFERROR(IF($F144&gt;=1,VLOOKUP($E144,STUDENT!$O$8:$Z$1507,12,0),""),"")</f>
        <v/>
      </c>
      <c r="W144" s="22"/>
      <c r="AC144" s="1">
        <f t="shared" si="48"/>
        <v>0</v>
      </c>
      <c r="AD144" s="1">
        <f>IFERROR(IF(LEN(AK144)&gt;=1,VLOOKUP(HLOOKUP(AK144,PROFILE!$K$5:$V$8,4,0),PROFILE!$F$1:$G$3,2,0),0),0)</f>
        <v>0</v>
      </c>
      <c r="AE144" s="1">
        <f t="shared" si="49"/>
        <v>0</v>
      </c>
      <c r="AF144" s="1">
        <v>131</v>
      </c>
      <c r="AG144" s="1">
        <f>IFERROR(IF($AG$12&gt;=AF144,SMALL(STUDENT!$O$8:$O$1507,$AG$11+AF144),0),0)</f>
        <v>0</v>
      </c>
      <c r="AH144" s="1">
        <f t="shared" si="50"/>
        <v>0</v>
      </c>
      <c r="AI144" s="1" t="str">
        <f>IFERROR(IF($AH144&gt;=1,VLOOKUP($AG144,STUDENT!$O$8:$Z$1507,3,0),""),"")</f>
        <v/>
      </c>
      <c r="AJ144" s="1" t="str">
        <f>IFERROR(IF($AH144&gt;=1,VLOOKUP($AG144,STUDENT!$O$8:$Z$1507,4,0),""),"")</f>
        <v/>
      </c>
      <c r="AK144" s="1" t="str">
        <f>IFERROR(IF($AH144&gt;=1,VLOOKUP($AG144,STUDENT!$O$8:$Z$1507,6,0),""),"")</f>
        <v/>
      </c>
      <c r="AL144" s="1" t="str">
        <f t="shared" si="51"/>
        <v/>
      </c>
      <c r="AM144" s="1" t="str">
        <f t="shared" si="52"/>
        <v/>
      </c>
      <c r="AN144" s="1" t="str">
        <f t="shared" si="53"/>
        <v/>
      </c>
      <c r="AO144" s="1" t="str">
        <f t="shared" si="54"/>
        <v/>
      </c>
      <c r="AP144" s="1" t="str">
        <f t="shared" si="55"/>
        <v/>
      </c>
      <c r="AQ144" s="1" t="str">
        <f t="shared" si="56"/>
        <v/>
      </c>
      <c r="AR144" s="1" t="str">
        <f t="shared" si="57"/>
        <v/>
      </c>
      <c r="AS144" s="1" t="str">
        <f t="shared" si="58"/>
        <v/>
      </c>
      <c r="AT144" s="1" t="str">
        <f t="shared" si="59"/>
        <v/>
      </c>
      <c r="AU144" s="1" t="str">
        <f t="shared" si="60"/>
        <v/>
      </c>
      <c r="AV144" s="1" t="str">
        <f t="shared" si="61"/>
        <v/>
      </c>
      <c r="AW144" s="1" t="str">
        <f t="shared" si="62"/>
        <v/>
      </c>
      <c r="AX144" s="1" t="str">
        <f t="shared" si="63"/>
        <v/>
      </c>
      <c r="AY144" s="1">
        <f>IFERROR(IF($AE144&gt;$AE143,VLOOKUP($AC144+AL$1,STOCK!$F$10:$AB$209,16,0),IF($AE144=$AE143,(IF(AY143&gt;=1,AY143-COUNTIFS($AE143:$AE143,$AC144,AL143:AL143,$AI$1),0)),0)),0)</f>
        <v>0</v>
      </c>
      <c r="AZ144" s="1">
        <f>IFERROR(IF($AE144&gt;$AE143,VLOOKUP($AC144+AM$1,STOCK!$F$10:$AB$209,16,0),IF($AE144=$AE143,(IF(AZ143&gt;=1,AZ143-COUNTIFS($AE143:$AE143,$AC144,AM143:AM143,$AI$1),0)),0)),0)</f>
        <v>0</v>
      </c>
      <c r="BA144" s="1">
        <f>IFERROR(IF($AE144&gt;$AE143,VLOOKUP($AC144+AN$1,STOCK!$F$10:$AB$209,16,0),IF($AE144=$AE143,(IF(BA143&gt;=1,BA143-COUNTIFS($AE143:$AE143,$AC144,AN143:AN143,$AI$1),0)),0)),0)</f>
        <v>0</v>
      </c>
      <c r="BB144" s="1">
        <f>IFERROR(IF($AE144&gt;$AE143,VLOOKUP($AC144+AO$1,STOCK!$F$10:$AB$209,16,0),IF($AE144=$AE143,(IF(BB143&gt;=1,BB143-COUNTIFS($AE143:$AE143,$AC144,AO143:AO143,$AI$1),0)),0)),0)</f>
        <v>0</v>
      </c>
      <c r="BC144" s="1">
        <f>IFERROR(IF($AE144&gt;$AE143,VLOOKUP($AC144+AP$1,STOCK!$F$10:$AB$209,16,0),IF($AE144=$AE143,(IF(BC143&gt;=1,BC143-COUNTIFS($AE143:$AE143,$AC144,AP143:AP143,$AI$1),0)),0)),0)</f>
        <v>0</v>
      </c>
      <c r="BD144" s="1">
        <f>IFERROR(IF($AE144&gt;$AE143,VLOOKUP($AC144+AQ$1,STOCK!$F$10:$AB$209,16,0),IF($AE144=$AE143,(IF(BD143&gt;=1,BD143-COUNTIFS($AE143:$AE143,$AC144,AQ143:AQ143,$AI$1),0)),0)),0)</f>
        <v>0</v>
      </c>
      <c r="BE144" s="1">
        <f>IFERROR(IF($AE144&gt;$AE143,VLOOKUP($AC144+AR$1,STOCK!$F$10:$AB$209,16,0),IF($AE144=$AE143,(IF(BE143&gt;=1,BE143-COUNTIFS($AE143:$AE143,$AC144,AR143:AR143,$AI$1),0)),0)),0)</f>
        <v>0</v>
      </c>
      <c r="BF144" s="1">
        <f>IFERROR(IF($AE144&gt;$AE143,VLOOKUP($AC144+AS$1,STOCK!$F$10:$AB$209,16,0),IF($AE144=$AE143,(IF(BF143&gt;=1,BF143-COUNTIFS($AE143:$AE143,$AC144,AS143:AS143,$AI$1),0)),0)),0)</f>
        <v>0</v>
      </c>
      <c r="BG144" s="1">
        <f>IFERROR(IF($AE144&gt;$AE143,VLOOKUP($AC144+AT$1,STOCK!$F$10:$AB$209,16,0),IF($AE144=$AE143,(IF(BG143&gt;=1,BG143-COUNTIFS($AE143:$AE143,$AC144,AT143:AT143,$AI$1),0)),0)),0)</f>
        <v>0</v>
      </c>
      <c r="BH144" s="1">
        <f>IFERROR(IF($AE144&gt;$AE143,VLOOKUP($AC144+AU$1,STOCK!$F$10:$AB$209,16,0),IF($AE144=$AE143,(IF(BH143&gt;=1,BH143-COUNTIFS($AE143:$AE143,$AC144,AU143:AU143,$AI$1),0)),0)),0)</f>
        <v>0</v>
      </c>
      <c r="BI144" s="1">
        <f>IFERROR(IF($AE144&gt;$AE143,VLOOKUP($AC144+AV$1,STOCK!$F$10:$AB$209,16,0),IF($AE144=$AE143,(IF(BI143&gt;=1,BI143-COUNTIFS($AE143:$AE143,$AC144,AV143:AV143,$AI$1),0)),0)),0)</f>
        <v>0</v>
      </c>
      <c r="BJ144" s="1">
        <f>IFERROR(IF($AE144&gt;$AE143,VLOOKUP($AC144+AW$1,STOCK!$F$10:$AB$209,16,0),IF($AE144=$AE143,(IF(BJ143&gt;=1,BJ143-COUNTIFS($AE143:$AE143,$AC144,AW143:AW143,$AI$1),0)),0)),0)</f>
        <v>0</v>
      </c>
      <c r="BK144" s="1">
        <f>IFERROR(IF($AE144&gt;$AE143,VLOOKUP($AC144+AX$1,STOCK!$F$10:$AB$209,16,0),IF($AE144=$AE143,(IF(BK143&gt;=1,BK143-COUNTIFS($AE143:$AE143,$AC144,AX143:AX143,$AI$1),0)),0)),0)</f>
        <v>0</v>
      </c>
      <c r="BL144" s="1">
        <f>IFERROR(IF($AE144&gt;$AE143,VLOOKUP($AC144+AL$1,STOCK!$F$10:$AB$209,17,0),IF($AE144=$AE143,(IF(BL143&gt;=1,BL143-COUNTIFS($AE143:$AE143,$AC144,AL143:AL143,$AI$2),0)),0)),0)</f>
        <v>0</v>
      </c>
      <c r="BM144" s="1">
        <f>IFERROR(IF($AE144&gt;$AE143,VLOOKUP($AC144+AM$1,STOCK!$F$10:$AB$209,17,0),IF($AE144=$AE143,(IF(BM143&gt;=1,BM143-COUNTIFS($AE143:$AE143,$AC144,AM143:AM143,$AI$2),0)),0)),0)</f>
        <v>0</v>
      </c>
      <c r="BN144" s="1">
        <f>IFERROR(IF($AE144&gt;$AE143,VLOOKUP($AC144+AN$1,STOCK!$F$10:$AB$209,17,0),IF($AE144=$AE143,(IF(BN143&gt;=1,BN143-COUNTIFS($AE143:$AE143,$AC144,AN143:AN143,$AI$2),0)),0)),0)</f>
        <v>0</v>
      </c>
      <c r="BO144" s="1">
        <f>IFERROR(IF($AE144&gt;$AE143,VLOOKUP($AC144+AO$1,STOCK!$F$10:$AB$209,17,0),IF($AE144=$AE143,(IF(BO143&gt;=1,BO143-COUNTIFS($AE143:$AE143,$AC144,AO143:AO143,$AI$2),0)),0)),0)</f>
        <v>0</v>
      </c>
      <c r="BP144" s="1">
        <f>IFERROR(IF($AE144&gt;$AE143,VLOOKUP($AC144+AP$1,STOCK!$F$10:$AB$209,17,0),IF($AE144=$AE143,(IF(BP143&gt;=1,BP143-COUNTIFS($AE143:$AE143,$AC144,AP143:AP143,$AI$2),0)),0)),0)</f>
        <v>0</v>
      </c>
      <c r="BQ144" s="1">
        <f>IFERROR(IF($AE144&gt;$AE143,VLOOKUP($AC144+AQ$1,STOCK!$F$10:$AB$209,17,0),IF($AE144=$AE143,(IF(BQ143&gt;=1,BQ143-COUNTIFS($AE143:$AE143,$AC144,AQ143:AQ143,$AI$2),0)),0)),0)</f>
        <v>0</v>
      </c>
      <c r="BR144" s="1">
        <f>IFERROR(IF($AE144&gt;$AE143,VLOOKUP($AC144+AR$1,STOCK!$F$10:$AB$209,17,0),IF($AE144=$AE143,(IF(BR143&gt;=1,BR143-COUNTIFS($AE143:$AE143,$AC144,AR143:AR143,$AI$2),0)),0)),0)</f>
        <v>0</v>
      </c>
      <c r="BS144" s="1">
        <f>IFERROR(IF($AE144&gt;$AE143,VLOOKUP($AC144+AS$1,STOCK!$F$10:$AB$209,17,0),IF($AE144=$AE143,(IF(BS143&gt;=1,BS143-COUNTIFS($AE143:$AE143,$AC144,AS143:AS143,$AI$2),0)),0)),0)</f>
        <v>0</v>
      </c>
      <c r="BT144" s="1">
        <f>IFERROR(IF($AE144&gt;$AE143,VLOOKUP($AC144+AT$1,STOCK!$F$10:$AB$209,17,0),IF($AE144=$AE143,(IF(BT143&gt;=1,BT143-COUNTIFS($AE143:$AE143,$AC144,AT143:AT143,$AI$2),0)),0)),0)</f>
        <v>0</v>
      </c>
      <c r="BU144" s="1">
        <f>IFERROR(IF($AE144&gt;$AE143,VLOOKUP($AC144+AU$1,STOCK!$F$10:$AB$209,17,0),IF($AE144=$AE143,(IF(BU143&gt;=1,BU143-COUNTIFS($AE143:$AE143,$AC144,AU143:AU143,$AI$2),0)),0)),0)</f>
        <v>0</v>
      </c>
      <c r="BV144" s="1">
        <f>IFERROR(IF($AE144&gt;$AE143,VLOOKUP($AC144+AV$1,STOCK!$F$10:$AB$209,17,0),IF($AE144=$AE143,(IF(BV143&gt;=1,BV143-COUNTIFS($AE143:$AE143,$AC144,AV143:AV143,$AI$2),0)),0)),0)</f>
        <v>0</v>
      </c>
      <c r="BW144" s="1">
        <f>IFERROR(IF($AE144&gt;$AE143,VLOOKUP($AC144+AW$1,STOCK!$F$10:$AB$209,17,0),IF($AE144=$AE143,(IF(BW143&gt;=1,BW143-COUNTIFS($AE143:$AE143,$AC144,AW143:AW143,$AI$2),0)),0)),0)</f>
        <v>0</v>
      </c>
      <c r="BX144" s="1">
        <f>IFERROR(IF($AE144&gt;$AE143,VLOOKUP($AC144+AX$1,STOCK!$F$10:$AB$209,17,0),IF($AE144=$AE143,(IF(BX143&gt;=1,BX143-COUNTIFS($AE143:$AE143,$AC144,AX143:AX143,$AI$2),0)),0)),0)</f>
        <v>0</v>
      </c>
    </row>
    <row r="145" spans="4:76" ht="20.100000000000001" customHeight="1" x14ac:dyDescent="0.25">
      <c r="D145" s="1">
        <v>132</v>
      </c>
      <c r="E145" s="1">
        <f>IFERROR(IF($E$13&gt;=D145,SMALL(STUDENT!$O$8:$O$1507,$E$11+D145),0),0)</f>
        <v>0</v>
      </c>
      <c r="F145" s="10">
        <f t="shared" si="46"/>
        <v>0</v>
      </c>
      <c r="G145" s="10" t="str">
        <f>IFERROR(IF($F145&gt;=1,VLOOKUP($E145,STUDENT!$O$8:$Z$1507,3,0),""),"")</f>
        <v/>
      </c>
      <c r="H145" s="9" t="str">
        <f>IFERROR(IF($F145&gt;=1,VLOOKUP($E145,STUDENT!$O$8:$Z$1507,4,0),""),"")</f>
        <v/>
      </c>
      <c r="I145" s="20" t="str">
        <f t="shared" si="47"/>
        <v/>
      </c>
      <c r="J145" s="20" t="str">
        <f t="shared" si="47"/>
        <v/>
      </c>
      <c r="K145" s="20" t="str">
        <f t="shared" si="47"/>
        <v/>
      </c>
      <c r="L145" s="20" t="str">
        <f t="shared" si="47"/>
        <v/>
      </c>
      <c r="M145" s="20" t="str">
        <f t="shared" si="47"/>
        <v/>
      </c>
      <c r="N145" s="20" t="str">
        <f t="shared" si="47"/>
        <v/>
      </c>
      <c r="O145" s="20" t="str">
        <f t="shared" si="47"/>
        <v/>
      </c>
      <c r="P145" s="20" t="str">
        <f t="shared" si="47"/>
        <v/>
      </c>
      <c r="Q145" s="20" t="str">
        <f t="shared" si="47"/>
        <v/>
      </c>
      <c r="R145" s="20" t="str">
        <f t="shared" si="47"/>
        <v/>
      </c>
      <c r="S145" s="20" t="str">
        <f t="shared" si="47"/>
        <v/>
      </c>
      <c r="T145" s="20" t="str">
        <f t="shared" si="47"/>
        <v/>
      </c>
      <c r="U145" s="20" t="str">
        <f t="shared" si="47"/>
        <v/>
      </c>
      <c r="V145" s="21" t="str">
        <f>IFERROR(IF($F145&gt;=1,VLOOKUP($E145,STUDENT!$O$8:$Z$1507,12,0),""),"")</f>
        <v/>
      </c>
      <c r="W145" s="22"/>
      <c r="AC145" s="1">
        <f t="shared" si="48"/>
        <v>0</v>
      </c>
      <c r="AD145" s="1">
        <f>IFERROR(IF(LEN(AK145)&gt;=1,VLOOKUP(HLOOKUP(AK145,PROFILE!$K$5:$V$8,4,0),PROFILE!$F$1:$G$3,2,0),0),0)</f>
        <v>0</v>
      </c>
      <c r="AE145" s="1">
        <f t="shared" si="49"/>
        <v>0</v>
      </c>
      <c r="AF145" s="1">
        <v>132</v>
      </c>
      <c r="AG145" s="1">
        <f>IFERROR(IF($AG$12&gt;=AF145,SMALL(STUDENT!$O$8:$O$1507,$AG$11+AF145),0),0)</f>
        <v>0</v>
      </c>
      <c r="AH145" s="1">
        <f t="shared" si="50"/>
        <v>0</v>
      </c>
      <c r="AI145" s="1" t="str">
        <f>IFERROR(IF($AH145&gt;=1,VLOOKUP($AG145,STUDENT!$O$8:$Z$1507,3,0),""),"")</f>
        <v/>
      </c>
      <c r="AJ145" s="1" t="str">
        <f>IFERROR(IF($AH145&gt;=1,VLOOKUP($AG145,STUDENT!$O$8:$Z$1507,4,0),""),"")</f>
        <v/>
      </c>
      <c r="AK145" s="1" t="str">
        <f>IFERROR(IF($AH145&gt;=1,VLOOKUP($AG145,STUDENT!$O$8:$Z$1507,6,0),""),"")</f>
        <v/>
      </c>
      <c r="AL145" s="1" t="str">
        <f t="shared" si="51"/>
        <v/>
      </c>
      <c r="AM145" s="1" t="str">
        <f t="shared" si="52"/>
        <v/>
      </c>
      <c r="AN145" s="1" t="str">
        <f t="shared" si="53"/>
        <v/>
      </c>
      <c r="AO145" s="1" t="str">
        <f t="shared" si="54"/>
        <v/>
      </c>
      <c r="AP145" s="1" t="str">
        <f t="shared" si="55"/>
        <v/>
      </c>
      <c r="AQ145" s="1" t="str">
        <f t="shared" si="56"/>
        <v/>
      </c>
      <c r="AR145" s="1" t="str">
        <f t="shared" si="57"/>
        <v/>
      </c>
      <c r="AS145" s="1" t="str">
        <f t="shared" si="58"/>
        <v/>
      </c>
      <c r="AT145" s="1" t="str">
        <f t="shared" si="59"/>
        <v/>
      </c>
      <c r="AU145" s="1" t="str">
        <f t="shared" si="60"/>
        <v/>
      </c>
      <c r="AV145" s="1" t="str">
        <f t="shared" si="61"/>
        <v/>
      </c>
      <c r="AW145" s="1" t="str">
        <f t="shared" si="62"/>
        <v/>
      </c>
      <c r="AX145" s="1" t="str">
        <f t="shared" si="63"/>
        <v/>
      </c>
      <c r="AY145" s="1">
        <f>IFERROR(IF($AE145&gt;$AE144,VLOOKUP($AC145+AL$1,STOCK!$F$10:$AB$209,16,0),IF($AE145=$AE144,(IF(AY144&gt;=1,AY144-COUNTIFS($AE144:$AE144,$AC145,AL144:AL144,$AI$1),0)),0)),0)</f>
        <v>0</v>
      </c>
      <c r="AZ145" s="1">
        <f>IFERROR(IF($AE145&gt;$AE144,VLOOKUP($AC145+AM$1,STOCK!$F$10:$AB$209,16,0),IF($AE145=$AE144,(IF(AZ144&gt;=1,AZ144-COUNTIFS($AE144:$AE144,$AC145,AM144:AM144,$AI$1),0)),0)),0)</f>
        <v>0</v>
      </c>
      <c r="BA145" s="1">
        <f>IFERROR(IF($AE145&gt;$AE144,VLOOKUP($AC145+AN$1,STOCK!$F$10:$AB$209,16,0),IF($AE145=$AE144,(IF(BA144&gt;=1,BA144-COUNTIFS($AE144:$AE144,$AC145,AN144:AN144,$AI$1),0)),0)),0)</f>
        <v>0</v>
      </c>
      <c r="BB145" s="1">
        <f>IFERROR(IF($AE145&gt;$AE144,VLOOKUP($AC145+AO$1,STOCK!$F$10:$AB$209,16,0),IF($AE145=$AE144,(IF(BB144&gt;=1,BB144-COUNTIFS($AE144:$AE144,$AC145,AO144:AO144,$AI$1),0)),0)),0)</f>
        <v>0</v>
      </c>
      <c r="BC145" s="1">
        <f>IFERROR(IF($AE145&gt;$AE144,VLOOKUP($AC145+AP$1,STOCK!$F$10:$AB$209,16,0),IF($AE145=$AE144,(IF(BC144&gt;=1,BC144-COUNTIFS($AE144:$AE144,$AC145,AP144:AP144,$AI$1),0)),0)),0)</f>
        <v>0</v>
      </c>
      <c r="BD145" s="1">
        <f>IFERROR(IF($AE145&gt;$AE144,VLOOKUP($AC145+AQ$1,STOCK!$F$10:$AB$209,16,0),IF($AE145=$AE144,(IF(BD144&gt;=1,BD144-COUNTIFS($AE144:$AE144,$AC145,AQ144:AQ144,$AI$1),0)),0)),0)</f>
        <v>0</v>
      </c>
      <c r="BE145" s="1">
        <f>IFERROR(IF($AE145&gt;$AE144,VLOOKUP($AC145+AR$1,STOCK!$F$10:$AB$209,16,0),IF($AE145=$AE144,(IF(BE144&gt;=1,BE144-COUNTIFS($AE144:$AE144,$AC145,AR144:AR144,$AI$1),0)),0)),0)</f>
        <v>0</v>
      </c>
      <c r="BF145" s="1">
        <f>IFERROR(IF($AE145&gt;$AE144,VLOOKUP($AC145+AS$1,STOCK!$F$10:$AB$209,16,0),IF($AE145=$AE144,(IF(BF144&gt;=1,BF144-COUNTIFS($AE144:$AE144,$AC145,AS144:AS144,$AI$1),0)),0)),0)</f>
        <v>0</v>
      </c>
      <c r="BG145" s="1">
        <f>IFERROR(IF($AE145&gt;$AE144,VLOOKUP($AC145+AT$1,STOCK!$F$10:$AB$209,16,0),IF($AE145=$AE144,(IF(BG144&gt;=1,BG144-COUNTIFS($AE144:$AE144,$AC145,AT144:AT144,$AI$1),0)),0)),0)</f>
        <v>0</v>
      </c>
      <c r="BH145" s="1">
        <f>IFERROR(IF($AE145&gt;$AE144,VLOOKUP($AC145+AU$1,STOCK!$F$10:$AB$209,16,0),IF($AE145=$AE144,(IF(BH144&gt;=1,BH144-COUNTIFS($AE144:$AE144,$AC145,AU144:AU144,$AI$1),0)),0)),0)</f>
        <v>0</v>
      </c>
      <c r="BI145" s="1">
        <f>IFERROR(IF($AE145&gt;$AE144,VLOOKUP($AC145+AV$1,STOCK!$F$10:$AB$209,16,0),IF($AE145=$AE144,(IF(BI144&gt;=1,BI144-COUNTIFS($AE144:$AE144,$AC145,AV144:AV144,$AI$1),0)),0)),0)</f>
        <v>0</v>
      </c>
      <c r="BJ145" s="1">
        <f>IFERROR(IF($AE145&gt;$AE144,VLOOKUP($AC145+AW$1,STOCK!$F$10:$AB$209,16,0),IF($AE145=$AE144,(IF(BJ144&gt;=1,BJ144-COUNTIFS($AE144:$AE144,$AC145,AW144:AW144,$AI$1),0)),0)),0)</f>
        <v>0</v>
      </c>
      <c r="BK145" s="1">
        <f>IFERROR(IF($AE145&gt;$AE144,VLOOKUP($AC145+AX$1,STOCK!$F$10:$AB$209,16,0),IF($AE145=$AE144,(IF(BK144&gt;=1,BK144-COUNTIFS($AE144:$AE144,$AC145,AX144:AX144,$AI$1),0)),0)),0)</f>
        <v>0</v>
      </c>
      <c r="BL145" s="1">
        <f>IFERROR(IF($AE145&gt;$AE144,VLOOKUP($AC145+AL$1,STOCK!$F$10:$AB$209,17,0),IF($AE145=$AE144,(IF(BL144&gt;=1,BL144-COUNTIFS($AE144:$AE144,$AC145,AL144:AL144,$AI$2),0)),0)),0)</f>
        <v>0</v>
      </c>
      <c r="BM145" s="1">
        <f>IFERROR(IF($AE145&gt;$AE144,VLOOKUP($AC145+AM$1,STOCK!$F$10:$AB$209,17,0),IF($AE145=$AE144,(IF(BM144&gt;=1,BM144-COUNTIFS($AE144:$AE144,$AC145,AM144:AM144,$AI$2),0)),0)),0)</f>
        <v>0</v>
      </c>
      <c r="BN145" s="1">
        <f>IFERROR(IF($AE145&gt;$AE144,VLOOKUP($AC145+AN$1,STOCK!$F$10:$AB$209,17,0),IF($AE145=$AE144,(IF(BN144&gt;=1,BN144-COUNTIFS($AE144:$AE144,$AC145,AN144:AN144,$AI$2),0)),0)),0)</f>
        <v>0</v>
      </c>
      <c r="BO145" s="1">
        <f>IFERROR(IF($AE145&gt;$AE144,VLOOKUP($AC145+AO$1,STOCK!$F$10:$AB$209,17,0),IF($AE145=$AE144,(IF(BO144&gt;=1,BO144-COUNTIFS($AE144:$AE144,$AC145,AO144:AO144,$AI$2),0)),0)),0)</f>
        <v>0</v>
      </c>
      <c r="BP145" s="1">
        <f>IFERROR(IF($AE145&gt;$AE144,VLOOKUP($AC145+AP$1,STOCK!$F$10:$AB$209,17,0),IF($AE145=$AE144,(IF(BP144&gt;=1,BP144-COUNTIFS($AE144:$AE144,$AC145,AP144:AP144,$AI$2),0)),0)),0)</f>
        <v>0</v>
      </c>
      <c r="BQ145" s="1">
        <f>IFERROR(IF($AE145&gt;$AE144,VLOOKUP($AC145+AQ$1,STOCK!$F$10:$AB$209,17,0),IF($AE145=$AE144,(IF(BQ144&gt;=1,BQ144-COUNTIFS($AE144:$AE144,$AC145,AQ144:AQ144,$AI$2),0)),0)),0)</f>
        <v>0</v>
      </c>
      <c r="BR145" s="1">
        <f>IFERROR(IF($AE145&gt;$AE144,VLOOKUP($AC145+AR$1,STOCK!$F$10:$AB$209,17,0),IF($AE145=$AE144,(IF(BR144&gt;=1,BR144-COUNTIFS($AE144:$AE144,$AC145,AR144:AR144,$AI$2),0)),0)),0)</f>
        <v>0</v>
      </c>
      <c r="BS145" s="1">
        <f>IFERROR(IF($AE145&gt;$AE144,VLOOKUP($AC145+AS$1,STOCK!$F$10:$AB$209,17,0),IF($AE145=$AE144,(IF(BS144&gt;=1,BS144-COUNTIFS($AE144:$AE144,$AC145,AS144:AS144,$AI$2),0)),0)),0)</f>
        <v>0</v>
      </c>
      <c r="BT145" s="1">
        <f>IFERROR(IF($AE145&gt;$AE144,VLOOKUP($AC145+AT$1,STOCK!$F$10:$AB$209,17,0),IF($AE145=$AE144,(IF(BT144&gt;=1,BT144-COUNTIFS($AE144:$AE144,$AC145,AT144:AT144,$AI$2),0)),0)),0)</f>
        <v>0</v>
      </c>
      <c r="BU145" s="1">
        <f>IFERROR(IF($AE145&gt;$AE144,VLOOKUP($AC145+AU$1,STOCK!$F$10:$AB$209,17,0),IF($AE145=$AE144,(IF(BU144&gt;=1,BU144-COUNTIFS($AE144:$AE144,$AC145,AU144:AU144,$AI$2),0)),0)),0)</f>
        <v>0</v>
      </c>
      <c r="BV145" s="1">
        <f>IFERROR(IF($AE145&gt;$AE144,VLOOKUP($AC145+AV$1,STOCK!$F$10:$AB$209,17,0),IF($AE145=$AE144,(IF(BV144&gt;=1,BV144-COUNTIFS($AE144:$AE144,$AC145,AV144:AV144,$AI$2),0)),0)),0)</f>
        <v>0</v>
      </c>
      <c r="BW145" s="1">
        <f>IFERROR(IF($AE145&gt;$AE144,VLOOKUP($AC145+AW$1,STOCK!$F$10:$AB$209,17,0),IF($AE145=$AE144,(IF(BW144&gt;=1,BW144-COUNTIFS($AE144:$AE144,$AC145,AW144:AW144,$AI$2),0)),0)),0)</f>
        <v>0</v>
      </c>
      <c r="BX145" s="1">
        <f>IFERROR(IF($AE145&gt;$AE144,VLOOKUP($AC145+AX$1,STOCK!$F$10:$AB$209,17,0),IF($AE145=$AE144,(IF(BX144&gt;=1,BX144-COUNTIFS($AE144:$AE144,$AC145,AX144:AX144,$AI$2),0)),0)),0)</f>
        <v>0</v>
      </c>
    </row>
    <row r="146" spans="4:76" ht="20.100000000000001" customHeight="1" x14ac:dyDescent="0.25">
      <c r="D146" s="1">
        <v>133</v>
      </c>
      <c r="E146" s="1">
        <f>IFERROR(IF($E$13&gt;=D146,SMALL(STUDENT!$O$8:$O$1507,$E$11+D146),0),0)</f>
        <v>0</v>
      </c>
      <c r="F146" s="10">
        <f t="shared" si="46"/>
        <v>0</v>
      </c>
      <c r="G146" s="10" t="str">
        <f>IFERROR(IF($F146&gt;=1,VLOOKUP($E146,STUDENT!$O$8:$Z$1507,3,0),""),"")</f>
        <v/>
      </c>
      <c r="H146" s="9" t="str">
        <f>IFERROR(IF($F146&gt;=1,VLOOKUP($E146,STUDENT!$O$8:$Z$1507,4,0),""),"")</f>
        <v/>
      </c>
      <c r="I146" s="20" t="str">
        <f t="shared" si="47"/>
        <v/>
      </c>
      <c r="J146" s="20" t="str">
        <f t="shared" si="47"/>
        <v/>
      </c>
      <c r="K146" s="20" t="str">
        <f t="shared" si="47"/>
        <v/>
      </c>
      <c r="L146" s="20" t="str">
        <f t="shared" si="47"/>
        <v/>
      </c>
      <c r="M146" s="20" t="str">
        <f t="shared" si="47"/>
        <v/>
      </c>
      <c r="N146" s="20" t="str">
        <f t="shared" si="47"/>
        <v/>
      </c>
      <c r="O146" s="20" t="str">
        <f t="shared" si="47"/>
        <v/>
      </c>
      <c r="P146" s="20" t="str">
        <f t="shared" si="47"/>
        <v/>
      </c>
      <c r="Q146" s="20" t="str">
        <f t="shared" si="47"/>
        <v/>
      </c>
      <c r="R146" s="20" t="str">
        <f t="shared" si="47"/>
        <v/>
      </c>
      <c r="S146" s="20" t="str">
        <f t="shared" si="47"/>
        <v/>
      </c>
      <c r="T146" s="20" t="str">
        <f t="shared" si="47"/>
        <v/>
      </c>
      <c r="U146" s="20" t="str">
        <f t="shared" si="47"/>
        <v/>
      </c>
      <c r="V146" s="21" t="str">
        <f>IFERROR(IF($F146&gt;=1,VLOOKUP($E146,STUDENT!$O$8:$Z$1507,12,0),""),"")</f>
        <v/>
      </c>
      <c r="W146" s="22"/>
      <c r="AC146" s="1">
        <f t="shared" si="48"/>
        <v>0</v>
      </c>
      <c r="AD146" s="1">
        <f>IFERROR(IF(LEN(AK146)&gt;=1,VLOOKUP(HLOOKUP(AK146,PROFILE!$K$5:$V$8,4,0),PROFILE!$F$1:$G$3,2,0),0),0)</f>
        <v>0</v>
      </c>
      <c r="AE146" s="1">
        <f t="shared" si="49"/>
        <v>0</v>
      </c>
      <c r="AF146" s="1">
        <v>133</v>
      </c>
      <c r="AG146" s="1">
        <f>IFERROR(IF($AG$12&gt;=AF146,SMALL(STUDENT!$O$8:$O$1507,$AG$11+AF146),0),0)</f>
        <v>0</v>
      </c>
      <c r="AH146" s="1">
        <f t="shared" si="50"/>
        <v>0</v>
      </c>
      <c r="AI146" s="1" t="str">
        <f>IFERROR(IF($AH146&gt;=1,VLOOKUP($AG146,STUDENT!$O$8:$Z$1507,3,0),""),"")</f>
        <v/>
      </c>
      <c r="AJ146" s="1" t="str">
        <f>IFERROR(IF($AH146&gt;=1,VLOOKUP($AG146,STUDENT!$O$8:$Z$1507,4,0),""),"")</f>
        <v/>
      </c>
      <c r="AK146" s="1" t="str">
        <f>IFERROR(IF($AH146&gt;=1,VLOOKUP($AG146,STUDENT!$O$8:$Z$1507,6,0),""),"")</f>
        <v/>
      </c>
      <c r="AL146" s="1" t="str">
        <f t="shared" si="51"/>
        <v/>
      </c>
      <c r="AM146" s="1" t="str">
        <f t="shared" si="52"/>
        <v/>
      </c>
      <c r="AN146" s="1" t="str">
        <f t="shared" si="53"/>
        <v/>
      </c>
      <c r="AO146" s="1" t="str">
        <f t="shared" si="54"/>
        <v/>
      </c>
      <c r="AP146" s="1" t="str">
        <f t="shared" si="55"/>
        <v/>
      </c>
      <c r="AQ146" s="1" t="str">
        <f t="shared" si="56"/>
        <v/>
      </c>
      <c r="AR146" s="1" t="str">
        <f t="shared" si="57"/>
        <v/>
      </c>
      <c r="AS146" s="1" t="str">
        <f t="shared" si="58"/>
        <v/>
      </c>
      <c r="AT146" s="1" t="str">
        <f t="shared" si="59"/>
        <v/>
      </c>
      <c r="AU146" s="1" t="str">
        <f t="shared" si="60"/>
        <v/>
      </c>
      <c r="AV146" s="1" t="str">
        <f t="shared" si="61"/>
        <v/>
      </c>
      <c r="AW146" s="1" t="str">
        <f t="shared" si="62"/>
        <v/>
      </c>
      <c r="AX146" s="1" t="str">
        <f t="shared" si="63"/>
        <v/>
      </c>
      <c r="AY146" s="1">
        <f>IFERROR(IF($AE146&gt;$AE145,VLOOKUP($AC146+AL$1,STOCK!$F$10:$AB$209,16,0),IF($AE146=$AE145,(IF(AY145&gt;=1,AY145-COUNTIFS($AE145:$AE145,$AC146,AL145:AL145,$AI$1),0)),0)),0)</f>
        <v>0</v>
      </c>
      <c r="AZ146" s="1">
        <f>IFERROR(IF($AE146&gt;$AE145,VLOOKUP($AC146+AM$1,STOCK!$F$10:$AB$209,16,0),IF($AE146=$AE145,(IF(AZ145&gt;=1,AZ145-COUNTIFS($AE145:$AE145,$AC146,AM145:AM145,$AI$1),0)),0)),0)</f>
        <v>0</v>
      </c>
      <c r="BA146" s="1">
        <f>IFERROR(IF($AE146&gt;$AE145,VLOOKUP($AC146+AN$1,STOCK!$F$10:$AB$209,16,0),IF($AE146=$AE145,(IF(BA145&gt;=1,BA145-COUNTIFS($AE145:$AE145,$AC146,AN145:AN145,$AI$1),0)),0)),0)</f>
        <v>0</v>
      </c>
      <c r="BB146" s="1">
        <f>IFERROR(IF($AE146&gt;$AE145,VLOOKUP($AC146+AO$1,STOCK!$F$10:$AB$209,16,0),IF($AE146=$AE145,(IF(BB145&gt;=1,BB145-COUNTIFS($AE145:$AE145,$AC146,AO145:AO145,$AI$1),0)),0)),0)</f>
        <v>0</v>
      </c>
      <c r="BC146" s="1">
        <f>IFERROR(IF($AE146&gt;$AE145,VLOOKUP($AC146+AP$1,STOCK!$F$10:$AB$209,16,0),IF($AE146=$AE145,(IF(BC145&gt;=1,BC145-COUNTIFS($AE145:$AE145,$AC146,AP145:AP145,$AI$1),0)),0)),0)</f>
        <v>0</v>
      </c>
      <c r="BD146" s="1">
        <f>IFERROR(IF($AE146&gt;$AE145,VLOOKUP($AC146+AQ$1,STOCK!$F$10:$AB$209,16,0),IF($AE146=$AE145,(IF(BD145&gt;=1,BD145-COUNTIFS($AE145:$AE145,$AC146,AQ145:AQ145,$AI$1),0)),0)),0)</f>
        <v>0</v>
      </c>
      <c r="BE146" s="1">
        <f>IFERROR(IF($AE146&gt;$AE145,VLOOKUP($AC146+AR$1,STOCK!$F$10:$AB$209,16,0),IF($AE146=$AE145,(IF(BE145&gt;=1,BE145-COUNTIFS($AE145:$AE145,$AC146,AR145:AR145,$AI$1),0)),0)),0)</f>
        <v>0</v>
      </c>
      <c r="BF146" s="1">
        <f>IFERROR(IF($AE146&gt;$AE145,VLOOKUP($AC146+AS$1,STOCK!$F$10:$AB$209,16,0),IF($AE146=$AE145,(IF(BF145&gt;=1,BF145-COUNTIFS($AE145:$AE145,$AC146,AS145:AS145,$AI$1),0)),0)),0)</f>
        <v>0</v>
      </c>
      <c r="BG146" s="1">
        <f>IFERROR(IF($AE146&gt;$AE145,VLOOKUP($AC146+AT$1,STOCK!$F$10:$AB$209,16,0),IF($AE146=$AE145,(IF(BG145&gt;=1,BG145-COUNTIFS($AE145:$AE145,$AC146,AT145:AT145,$AI$1),0)),0)),0)</f>
        <v>0</v>
      </c>
      <c r="BH146" s="1">
        <f>IFERROR(IF($AE146&gt;$AE145,VLOOKUP($AC146+AU$1,STOCK!$F$10:$AB$209,16,0),IF($AE146=$AE145,(IF(BH145&gt;=1,BH145-COUNTIFS($AE145:$AE145,$AC146,AU145:AU145,$AI$1),0)),0)),0)</f>
        <v>0</v>
      </c>
      <c r="BI146" s="1">
        <f>IFERROR(IF($AE146&gt;$AE145,VLOOKUP($AC146+AV$1,STOCK!$F$10:$AB$209,16,0),IF($AE146=$AE145,(IF(BI145&gt;=1,BI145-COUNTIFS($AE145:$AE145,$AC146,AV145:AV145,$AI$1),0)),0)),0)</f>
        <v>0</v>
      </c>
      <c r="BJ146" s="1">
        <f>IFERROR(IF($AE146&gt;$AE145,VLOOKUP($AC146+AW$1,STOCK!$F$10:$AB$209,16,0),IF($AE146=$AE145,(IF(BJ145&gt;=1,BJ145-COUNTIFS($AE145:$AE145,$AC146,AW145:AW145,$AI$1),0)),0)),0)</f>
        <v>0</v>
      </c>
      <c r="BK146" s="1">
        <f>IFERROR(IF($AE146&gt;$AE145,VLOOKUP($AC146+AX$1,STOCK!$F$10:$AB$209,16,0),IF($AE146=$AE145,(IF(BK145&gt;=1,BK145-COUNTIFS($AE145:$AE145,$AC146,AX145:AX145,$AI$1),0)),0)),0)</f>
        <v>0</v>
      </c>
      <c r="BL146" s="1">
        <f>IFERROR(IF($AE146&gt;$AE145,VLOOKUP($AC146+AL$1,STOCK!$F$10:$AB$209,17,0),IF($AE146=$AE145,(IF(BL145&gt;=1,BL145-COUNTIFS($AE145:$AE145,$AC146,AL145:AL145,$AI$2),0)),0)),0)</f>
        <v>0</v>
      </c>
      <c r="BM146" s="1">
        <f>IFERROR(IF($AE146&gt;$AE145,VLOOKUP($AC146+AM$1,STOCK!$F$10:$AB$209,17,0),IF($AE146=$AE145,(IF(BM145&gt;=1,BM145-COUNTIFS($AE145:$AE145,$AC146,AM145:AM145,$AI$2),0)),0)),0)</f>
        <v>0</v>
      </c>
      <c r="BN146" s="1">
        <f>IFERROR(IF($AE146&gt;$AE145,VLOOKUP($AC146+AN$1,STOCK!$F$10:$AB$209,17,0),IF($AE146=$AE145,(IF(BN145&gt;=1,BN145-COUNTIFS($AE145:$AE145,$AC146,AN145:AN145,$AI$2),0)),0)),0)</f>
        <v>0</v>
      </c>
      <c r="BO146" s="1">
        <f>IFERROR(IF($AE146&gt;$AE145,VLOOKUP($AC146+AO$1,STOCK!$F$10:$AB$209,17,0),IF($AE146=$AE145,(IF(BO145&gt;=1,BO145-COUNTIFS($AE145:$AE145,$AC146,AO145:AO145,$AI$2),0)),0)),0)</f>
        <v>0</v>
      </c>
      <c r="BP146" s="1">
        <f>IFERROR(IF($AE146&gt;$AE145,VLOOKUP($AC146+AP$1,STOCK!$F$10:$AB$209,17,0),IF($AE146=$AE145,(IF(BP145&gt;=1,BP145-COUNTIFS($AE145:$AE145,$AC146,AP145:AP145,$AI$2),0)),0)),0)</f>
        <v>0</v>
      </c>
      <c r="BQ146" s="1">
        <f>IFERROR(IF($AE146&gt;$AE145,VLOOKUP($AC146+AQ$1,STOCK!$F$10:$AB$209,17,0),IF($AE146=$AE145,(IF(BQ145&gt;=1,BQ145-COUNTIFS($AE145:$AE145,$AC146,AQ145:AQ145,$AI$2),0)),0)),0)</f>
        <v>0</v>
      </c>
      <c r="BR146" s="1">
        <f>IFERROR(IF($AE146&gt;$AE145,VLOOKUP($AC146+AR$1,STOCK!$F$10:$AB$209,17,0),IF($AE146=$AE145,(IF(BR145&gt;=1,BR145-COUNTIFS($AE145:$AE145,$AC146,AR145:AR145,$AI$2),0)),0)),0)</f>
        <v>0</v>
      </c>
      <c r="BS146" s="1">
        <f>IFERROR(IF($AE146&gt;$AE145,VLOOKUP($AC146+AS$1,STOCK!$F$10:$AB$209,17,0),IF($AE146=$AE145,(IF(BS145&gt;=1,BS145-COUNTIFS($AE145:$AE145,$AC146,AS145:AS145,$AI$2),0)),0)),0)</f>
        <v>0</v>
      </c>
      <c r="BT146" s="1">
        <f>IFERROR(IF($AE146&gt;$AE145,VLOOKUP($AC146+AT$1,STOCK!$F$10:$AB$209,17,0),IF($AE146=$AE145,(IF(BT145&gt;=1,BT145-COUNTIFS($AE145:$AE145,$AC146,AT145:AT145,$AI$2),0)),0)),0)</f>
        <v>0</v>
      </c>
      <c r="BU146" s="1">
        <f>IFERROR(IF($AE146&gt;$AE145,VLOOKUP($AC146+AU$1,STOCK!$F$10:$AB$209,17,0),IF($AE146=$AE145,(IF(BU145&gt;=1,BU145-COUNTIFS($AE145:$AE145,$AC146,AU145:AU145,$AI$2),0)),0)),0)</f>
        <v>0</v>
      </c>
      <c r="BV146" s="1">
        <f>IFERROR(IF($AE146&gt;$AE145,VLOOKUP($AC146+AV$1,STOCK!$F$10:$AB$209,17,0),IF($AE146=$AE145,(IF(BV145&gt;=1,BV145-COUNTIFS($AE145:$AE145,$AC146,AV145:AV145,$AI$2),0)),0)),0)</f>
        <v>0</v>
      </c>
      <c r="BW146" s="1">
        <f>IFERROR(IF($AE146&gt;$AE145,VLOOKUP($AC146+AW$1,STOCK!$F$10:$AB$209,17,0),IF($AE146=$AE145,(IF(BW145&gt;=1,BW145-COUNTIFS($AE145:$AE145,$AC146,AW145:AW145,$AI$2),0)),0)),0)</f>
        <v>0</v>
      </c>
      <c r="BX146" s="1">
        <f>IFERROR(IF($AE146&gt;$AE145,VLOOKUP($AC146+AX$1,STOCK!$F$10:$AB$209,17,0),IF($AE146=$AE145,(IF(BX145&gt;=1,BX145-COUNTIFS($AE145:$AE145,$AC146,AX145:AX145,$AI$2),0)),0)),0)</f>
        <v>0</v>
      </c>
    </row>
    <row r="147" spans="4:76" ht="20.100000000000001" customHeight="1" x14ac:dyDescent="0.25">
      <c r="D147" s="1">
        <v>134</v>
      </c>
      <c r="E147" s="1">
        <f>IFERROR(IF($E$13&gt;=D147,SMALL(STUDENT!$O$8:$O$1507,$E$11+D147),0),0)</f>
        <v>0</v>
      </c>
      <c r="F147" s="10">
        <f t="shared" si="46"/>
        <v>0</v>
      </c>
      <c r="G147" s="10" t="str">
        <f>IFERROR(IF($F147&gt;=1,VLOOKUP($E147,STUDENT!$O$8:$Z$1507,3,0),""),"")</f>
        <v/>
      </c>
      <c r="H147" s="9" t="str">
        <f>IFERROR(IF($F147&gt;=1,VLOOKUP($E147,STUDENT!$O$8:$Z$1507,4,0),""),"")</f>
        <v/>
      </c>
      <c r="I147" s="20" t="str">
        <f t="shared" si="47"/>
        <v/>
      </c>
      <c r="J147" s="20" t="str">
        <f t="shared" si="47"/>
        <v/>
      </c>
      <c r="K147" s="20" t="str">
        <f t="shared" si="47"/>
        <v/>
      </c>
      <c r="L147" s="20" t="str">
        <f t="shared" si="47"/>
        <v/>
      </c>
      <c r="M147" s="20" t="str">
        <f t="shared" si="47"/>
        <v/>
      </c>
      <c r="N147" s="20" t="str">
        <f t="shared" si="47"/>
        <v/>
      </c>
      <c r="O147" s="20" t="str">
        <f t="shared" si="47"/>
        <v/>
      </c>
      <c r="P147" s="20" t="str">
        <f t="shared" si="47"/>
        <v/>
      </c>
      <c r="Q147" s="20" t="str">
        <f t="shared" si="47"/>
        <v/>
      </c>
      <c r="R147" s="20" t="str">
        <f t="shared" si="47"/>
        <v/>
      </c>
      <c r="S147" s="20" t="str">
        <f t="shared" si="47"/>
        <v/>
      </c>
      <c r="T147" s="20" t="str">
        <f t="shared" si="47"/>
        <v/>
      </c>
      <c r="U147" s="20" t="str">
        <f t="shared" si="47"/>
        <v/>
      </c>
      <c r="V147" s="21" t="str">
        <f>IFERROR(IF($F147&gt;=1,VLOOKUP($E147,STUDENT!$O$8:$Z$1507,12,0),""),"")</f>
        <v/>
      </c>
      <c r="W147" s="22"/>
      <c r="AC147" s="1">
        <f t="shared" si="48"/>
        <v>0</v>
      </c>
      <c r="AD147" s="1">
        <f>IFERROR(IF(LEN(AK147)&gt;=1,VLOOKUP(HLOOKUP(AK147,PROFILE!$K$5:$V$8,4,0),PROFILE!$F$1:$G$3,2,0),0),0)</f>
        <v>0</v>
      </c>
      <c r="AE147" s="1">
        <f t="shared" si="49"/>
        <v>0</v>
      </c>
      <c r="AF147" s="1">
        <v>134</v>
      </c>
      <c r="AG147" s="1">
        <f>IFERROR(IF($AG$12&gt;=AF147,SMALL(STUDENT!$O$8:$O$1507,$AG$11+AF147),0),0)</f>
        <v>0</v>
      </c>
      <c r="AH147" s="1">
        <f t="shared" si="50"/>
        <v>0</v>
      </c>
      <c r="AI147" s="1" t="str">
        <f>IFERROR(IF($AH147&gt;=1,VLOOKUP($AG147,STUDENT!$O$8:$Z$1507,3,0),""),"")</f>
        <v/>
      </c>
      <c r="AJ147" s="1" t="str">
        <f>IFERROR(IF($AH147&gt;=1,VLOOKUP($AG147,STUDENT!$O$8:$Z$1507,4,0),""),"")</f>
        <v/>
      </c>
      <c r="AK147" s="1" t="str">
        <f>IFERROR(IF($AH147&gt;=1,VLOOKUP($AG147,STUDENT!$O$8:$Z$1507,6,0),""),"")</f>
        <v/>
      </c>
      <c r="AL147" s="1" t="str">
        <f t="shared" si="51"/>
        <v/>
      </c>
      <c r="AM147" s="1" t="str">
        <f t="shared" si="52"/>
        <v/>
      </c>
      <c r="AN147" s="1" t="str">
        <f t="shared" si="53"/>
        <v/>
      </c>
      <c r="AO147" s="1" t="str">
        <f t="shared" si="54"/>
        <v/>
      </c>
      <c r="AP147" s="1" t="str">
        <f t="shared" si="55"/>
        <v/>
      </c>
      <c r="AQ147" s="1" t="str">
        <f t="shared" si="56"/>
        <v/>
      </c>
      <c r="AR147" s="1" t="str">
        <f t="shared" si="57"/>
        <v/>
      </c>
      <c r="AS147" s="1" t="str">
        <f t="shared" si="58"/>
        <v/>
      </c>
      <c r="AT147" s="1" t="str">
        <f t="shared" si="59"/>
        <v/>
      </c>
      <c r="AU147" s="1" t="str">
        <f t="shared" si="60"/>
        <v/>
      </c>
      <c r="AV147" s="1" t="str">
        <f t="shared" si="61"/>
        <v/>
      </c>
      <c r="AW147" s="1" t="str">
        <f t="shared" si="62"/>
        <v/>
      </c>
      <c r="AX147" s="1" t="str">
        <f t="shared" si="63"/>
        <v/>
      </c>
      <c r="AY147" s="1">
        <f>IFERROR(IF($AE147&gt;$AE146,VLOOKUP($AC147+AL$1,STOCK!$F$10:$AB$209,16,0),IF($AE147=$AE146,(IF(AY146&gt;=1,AY146-COUNTIFS($AE146:$AE146,$AC147,AL146:AL146,$AI$1),0)),0)),0)</f>
        <v>0</v>
      </c>
      <c r="AZ147" s="1">
        <f>IFERROR(IF($AE147&gt;$AE146,VLOOKUP($AC147+AM$1,STOCK!$F$10:$AB$209,16,0),IF($AE147=$AE146,(IF(AZ146&gt;=1,AZ146-COUNTIFS($AE146:$AE146,$AC147,AM146:AM146,$AI$1),0)),0)),0)</f>
        <v>0</v>
      </c>
      <c r="BA147" s="1">
        <f>IFERROR(IF($AE147&gt;$AE146,VLOOKUP($AC147+AN$1,STOCK!$F$10:$AB$209,16,0),IF($AE147=$AE146,(IF(BA146&gt;=1,BA146-COUNTIFS($AE146:$AE146,$AC147,AN146:AN146,$AI$1),0)),0)),0)</f>
        <v>0</v>
      </c>
      <c r="BB147" s="1">
        <f>IFERROR(IF($AE147&gt;$AE146,VLOOKUP($AC147+AO$1,STOCK!$F$10:$AB$209,16,0),IF($AE147=$AE146,(IF(BB146&gt;=1,BB146-COUNTIFS($AE146:$AE146,$AC147,AO146:AO146,$AI$1),0)),0)),0)</f>
        <v>0</v>
      </c>
      <c r="BC147" s="1">
        <f>IFERROR(IF($AE147&gt;$AE146,VLOOKUP($AC147+AP$1,STOCK!$F$10:$AB$209,16,0),IF($AE147=$AE146,(IF(BC146&gt;=1,BC146-COUNTIFS($AE146:$AE146,$AC147,AP146:AP146,$AI$1),0)),0)),0)</f>
        <v>0</v>
      </c>
      <c r="BD147" s="1">
        <f>IFERROR(IF($AE147&gt;$AE146,VLOOKUP($AC147+AQ$1,STOCK!$F$10:$AB$209,16,0),IF($AE147=$AE146,(IF(BD146&gt;=1,BD146-COUNTIFS($AE146:$AE146,$AC147,AQ146:AQ146,$AI$1),0)),0)),0)</f>
        <v>0</v>
      </c>
      <c r="BE147" s="1">
        <f>IFERROR(IF($AE147&gt;$AE146,VLOOKUP($AC147+AR$1,STOCK!$F$10:$AB$209,16,0),IF($AE147=$AE146,(IF(BE146&gt;=1,BE146-COUNTIFS($AE146:$AE146,$AC147,AR146:AR146,$AI$1),0)),0)),0)</f>
        <v>0</v>
      </c>
      <c r="BF147" s="1">
        <f>IFERROR(IF($AE147&gt;$AE146,VLOOKUP($AC147+AS$1,STOCK!$F$10:$AB$209,16,0),IF($AE147=$AE146,(IF(BF146&gt;=1,BF146-COUNTIFS($AE146:$AE146,$AC147,AS146:AS146,$AI$1),0)),0)),0)</f>
        <v>0</v>
      </c>
      <c r="BG147" s="1">
        <f>IFERROR(IF($AE147&gt;$AE146,VLOOKUP($AC147+AT$1,STOCK!$F$10:$AB$209,16,0),IF($AE147=$AE146,(IF(BG146&gt;=1,BG146-COUNTIFS($AE146:$AE146,$AC147,AT146:AT146,$AI$1),0)),0)),0)</f>
        <v>0</v>
      </c>
      <c r="BH147" s="1">
        <f>IFERROR(IF($AE147&gt;$AE146,VLOOKUP($AC147+AU$1,STOCK!$F$10:$AB$209,16,0),IF($AE147=$AE146,(IF(BH146&gt;=1,BH146-COUNTIFS($AE146:$AE146,$AC147,AU146:AU146,$AI$1),0)),0)),0)</f>
        <v>0</v>
      </c>
      <c r="BI147" s="1">
        <f>IFERROR(IF($AE147&gt;$AE146,VLOOKUP($AC147+AV$1,STOCK!$F$10:$AB$209,16,0),IF($AE147=$AE146,(IF(BI146&gt;=1,BI146-COUNTIFS($AE146:$AE146,$AC147,AV146:AV146,$AI$1),0)),0)),0)</f>
        <v>0</v>
      </c>
      <c r="BJ147" s="1">
        <f>IFERROR(IF($AE147&gt;$AE146,VLOOKUP($AC147+AW$1,STOCK!$F$10:$AB$209,16,0),IF($AE147=$AE146,(IF(BJ146&gt;=1,BJ146-COUNTIFS($AE146:$AE146,$AC147,AW146:AW146,$AI$1),0)),0)),0)</f>
        <v>0</v>
      </c>
      <c r="BK147" s="1">
        <f>IFERROR(IF($AE147&gt;$AE146,VLOOKUP($AC147+AX$1,STOCK!$F$10:$AB$209,16,0),IF($AE147=$AE146,(IF(BK146&gt;=1,BK146-COUNTIFS($AE146:$AE146,$AC147,AX146:AX146,$AI$1),0)),0)),0)</f>
        <v>0</v>
      </c>
      <c r="BL147" s="1">
        <f>IFERROR(IF($AE147&gt;$AE146,VLOOKUP($AC147+AL$1,STOCK!$F$10:$AB$209,17,0),IF($AE147=$AE146,(IF(BL146&gt;=1,BL146-COUNTIFS($AE146:$AE146,$AC147,AL146:AL146,$AI$2),0)),0)),0)</f>
        <v>0</v>
      </c>
      <c r="BM147" s="1">
        <f>IFERROR(IF($AE147&gt;$AE146,VLOOKUP($AC147+AM$1,STOCK!$F$10:$AB$209,17,0),IF($AE147=$AE146,(IF(BM146&gt;=1,BM146-COUNTIFS($AE146:$AE146,$AC147,AM146:AM146,$AI$2),0)),0)),0)</f>
        <v>0</v>
      </c>
      <c r="BN147" s="1">
        <f>IFERROR(IF($AE147&gt;$AE146,VLOOKUP($AC147+AN$1,STOCK!$F$10:$AB$209,17,0),IF($AE147=$AE146,(IF(BN146&gt;=1,BN146-COUNTIFS($AE146:$AE146,$AC147,AN146:AN146,$AI$2),0)),0)),0)</f>
        <v>0</v>
      </c>
      <c r="BO147" s="1">
        <f>IFERROR(IF($AE147&gt;$AE146,VLOOKUP($AC147+AO$1,STOCK!$F$10:$AB$209,17,0),IF($AE147=$AE146,(IF(BO146&gt;=1,BO146-COUNTIFS($AE146:$AE146,$AC147,AO146:AO146,$AI$2),0)),0)),0)</f>
        <v>0</v>
      </c>
      <c r="BP147" s="1">
        <f>IFERROR(IF($AE147&gt;$AE146,VLOOKUP($AC147+AP$1,STOCK!$F$10:$AB$209,17,0),IF($AE147=$AE146,(IF(BP146&gt;=1,BP146-COUNTIFS($AE146:$AE146,$AC147,AP146:AP146,$AI$2),0)),0)),0)</f>
        <v>0</v>
      </c>
      <c r="BQ147" s="1">
        <f>IFERROR(IF($AE147&gt;$AE146,VLOOKUP($AC147+AQ$1,STOCK!$F$10:$AB$209,17,0),IF($AE147=$AE146,(IF(BQ146&gt;=1,BQ146-COUNTIFS($AE146:$AE146,$AC147,AQ146:AQ146,$AI$2),0)),0)),0)</f>
        <v>0</v>
      </c>
      <c r="BR147" s="1">
        <f>IFERROR(IF($AE147&gt;$AE146,VLOOKUP($AC147+AR$1,STOCK!$F$10:$AB$209,17,0),IF($AE147=$AE146,(IF(BR146&gt;=1,BR146-COUNTIFS($AE146:$AE146,$AC147,AR146:AR146,$AI$2),0)),0)),0)</f>
        <v>0</v>
      </c>
      <c r="BS147" s="1">
        <f>IFERROR(IF($AE147&gt;$AE146,VLOOKUP($AC147+AS$1,STOCK!$F$10:$AB$209,17,0),IF($AE147=$AE146,(IF(BS146&gt;=1,BS146-COUNTIFS($AE146:$AE146,$AC147,AS146:AS146,$AI$2),0)),0)),0)</f>
        <v>0</v>
      </c>
      <c r="BT147" s="1">
        <f>IFERROR(IF($AE147&gt;$AE146,VLOOKUP($AC147+AT$1,STOCK!$F$10:$AB$209,17,0),IF($AE147=$AE146,(IF(BT146&gt;=1,BT146-COUNTIFS($AE146:$AE146,$AC147,AT146:AT146,$AI$2),0)),0)),0)</f>
        <v>0</v>
      </c>
      <c r="BU147" s="1">
        <f>IFERROR(IF($AE147&gt;$AE146,VLOOKUP($AC147+AU$1,STOCK!$F$10:$AB$209,17,0),IF($AE147=$AE146,(IF(BU146&gt;=1,BU146-COUNTIFS($AE146:$AE146,$AC147,AU146:AU146,$AI$2),0)),0)),0)</f>
        <v>0</v>
      </c>
      <c r="BV147" s="1">
        <f>IFERROR(IF($AE147&gt;$AE146,VLOOKUP($AC147+AV$1,STOCK!$F$10:$AB$209,17,0),IF($AE147=$AE146,(IF(BV146&gt;=1,BV146-COUNTIFS($AE146:$AE146,$AC147,AV146:AV146,$AI$2),0)),0)),0)</f>
        <v>0</v>
      </c>
      <c r="BW147" s="1">
        <f>IFERROR(IF($AE147&gt;$AE146,VLOOKUP($AC147+AW$1,STOCK!$F$10:$AB$209,17,0),IF($AE147=$AE146,(IF(BW146&gt;=1,BW146-COUNTIFS($AE146:$AE146,$AC147,AW146:AW146,$AI$2),0)),0)),0)</f>
        <v>0</v>
      </c>
      <c r="BX147" s="1">
        <f>IFERROR(IF($AE147&gt;$AE146,VLOOKUP($AC147+AX$1,STOCK!$F$10:$AB$209,17,0),IF($AE147=$AE146,(IF(BX146&gt;=1,BX146-COUNTIFS($AE146:$AE146,$AC147,AX146:AX146,$AI$2),0)),0)),0)</f>
        <v>0</v>
      </c>
    </row>
    <row r="148" spans="4:76" ht="20.100000000000001" customHeight="1" x14ac:dyDescent="0.25">
      <c r="D148" s="1">
        <v>135</v>
      </c>
      <c r="E148" s="1">
        <f>IFERROR(IF($E$13&gt;=D148,SMALL(STUDENT!$O$8:$O$1507,$E$11+D148),0),0)</f>
        <v>0</v>
      </c>
      <c r="F148" s="10">
        <f t="shared" si="46"/>
        <v>0</v>
      </c>
      <c r="G148" s="10" t="str">
        <f>IFERROR(IF($F148&gt;=1,VLOOKUP($E148,STUDENT!$O$8:$Z$1507,3,0),""),"")</f>
        <v/>
      </c>
      <c r="H148" s="9" t="str">
        <f>IFERROR(IF($F148&gt;=1,VLOOKUP($E148,STUDENT!$O$8:$Z$1507,4,0),""),"")</f>
        <v/>
      </c>
      <c r="I148" s="20" t="str">
        <f t="shared" si="47"/>
        <v/>
      </c>
      <c r="J148" s="20" t="str">
        <f t="shared" si="47"/>
        <v/>
      </c>
      <c r="K148" s="20" t="str">
        <f t="shared" si="47"/>
        <v/>
      </c>
      <c r="L148" s="20" t="str">
        <f t="shared" si="47"/>
        <v/>
      </c>
      <c r="M148" s="20" t="str">
        <f t="shared" si="47"/>
        <v/>
      </c>
      <c r="N148" s="20" t="str">
        <f t="shared" si="47"/>
        <v/>
      </c>
      <c r="O148" s="20" t="str">
        <f t="shared" si="47"/>
        <v/>
      </c>
      <c r="P148" s="20" t="str">
        <f t="shared" si="47"/>
        <v/>
      </c>
      <c r="Q148" s="20" t="str">
        <f t="shared" si="47"/>
        <v/>
      </c>
      <c r="R148" s="20" t="str">
        <f t="shared" si="47"/>
        <v/>
      </c>
      <c r="S148" s="20" t="str">
        <f t="shared" si="47"/>
        <v/>
      </c>
      <c r="T148" s="20" t="str">
        <f t="shared" si="47"/>
        <v/>
      </c>
      <c r="U148" s="20" t="str">
        <f t="shared" si="47"/>
        <v/>
      </c>
      <c r="V148" s="21" t="str">
        <f>IFERROR(IF($F148&gt;=1,VLOOKUP($E148,STUDENT!$O$8:$Z$1507,12,0),""),"")</f>
        <v/>
      </c>
      <c r="W148" s="22"/>
      <c r="AC148" s="1">
        <f t="shared" si="48"/>
        <v>0</v>
      </c>
      <c r="AD148" s="1">
        <f>IFERROR(IF(LEN(AK148)&gt;=1,VLOOKUP(HLOOKUP(AK148,PROFILE!$K$5:$V$8,4,0),PROFILE!$F$1:$G$3,2,0),0),0)</f>
        <v>0</v>
      </c>
      <c r="AE148" s="1">
        <f t="shared" si="49"/>
        <v>0</v>
      </c>
      <c r="AF148" s="1">
        <v>135</v>
      </c>
      <c r="AG148" s="1">
        <f>IFERROR(IF($AG$12&gt;=AF148,SMALL(STUDENT!$O$8:$O$1507,$AG$11+AF148),0),0)</f>
        <v>0</v>
      </c>
      <c r="AH148" s="1">
        <f t="shared" si="50"/>
        <v>0</v>
      </c>
      <c r="AI148" s="1" t="str">
        <f>IFERROR(IF($AH148&gt;=1,VLOOKUP($AG148,STUDENT!$O$8:$Z$1507,3,0),""),"")</f>
        <v/>
      </c>
      <c r="AJ148" s="1" t="str">
        <f>IFERROR(IF($AH148&gt;=1,VLOOKUP($AG148,STUDENT!$O$8:$Z$1507,4,0),""),"")</f>
        <v/>
      </c>
      <c r="AK148" s="1" t="str">
        <f>IFERROR(IF($AH148&gt;=1,VLOOKUP($AG148,STUDENT!$O$8:$Z$1507,6,0),""),"")</f>
        <v/>
      </c>
      <c r="AL148" s="1" t="str">
        <f t="shared" si="51"/>
        <v/>
      </c>
      <c r="AM148" s="1" t="str">
        <f t="shared" si="52"/>
        <v/>
      </c>
      <c r="AN148" s="1" t="str">
        <f t="shared" si="53"/>
        <v/>
      </c>
      <c r="AO148" s="1" t="str">
        <f t="shared" si="54"/>
        <v/>
      </c>
      <c r="AP148" s="1" t="str">
        <f t="shared" si="55"/>
        <v/>
      </c>
      <c r="AQ148" s="1" t="str">
        <f t="shared" si="56"/>
        <v/>
      </c>
      <c r="AR148" s="1" t="str">
        <f t="shared" si="57"/>
        <v/>
      </c>
      <c r="AS148" s="1" t="str">
        <f t="shared" si="58"/>
        <v/>
      </c>
      <c r="AT148" s="1" t="str">
        <f t="shared" si="59"/>
        <v/>
      </c>
      <c r="AU148" s="1" t="str">
        <f t="shared" si="60"/>
        <v/>
      </c>
      <c r="AV148" s="1" t="str">
        <f t="shared" si="61"/>
        <v/>
      </c>
      <c r="AW148" s="1" t="str">
        <f t="shared" si="62"/>
        <v/>
      </c>
      <c r="AX148" s="1" t="str">
        <f t="shared" si="63"/>
        <v/>
      </c>
      <c r="AY148" s="1">
        <f>IFERROR(IF($AE148&gt;$AE147,VLOOKUP($AC148+AL$1,STOCK!$F$10:$AB$209,16,0),IF($AE148=$AE147,(IF(AY147&gt;=1,AY147-COUNTIFS($AE147:$AE147,$AC148,AL147:AL147,$AI$1),0)),0)),0)</f>
        <v>0</v>
      </c>
      <c r="AZ148" s="1">
        <f>IFERROR(IF($AE148&gt;$AE147,VLOOKUP($AC148+AM$1,STOCK!$F$10:$AB$209,16,0),IF($AE148=$AE147,(IF(AZ147&gt;=1,AZ147-COUNTIFS($AE147:$AE147,$AC148,AM147:AM147,$AI$1),0)),0)),0)</f>
        <v>0</v>
      </c>
      <c r="BA148" s="1">
        <f>IFERROR(IF($AE148&gt;$AE147,VLOOKUP($AC148+AN$1,STOCK!$F$10:$AB$209,16,0),IF($AE148=$AE147,(IF(BA147&gt;=1,BA147-COUNTIFS($AE147:$AE147,$AC148,AN147:AN147,$AI$1),0)),0)),0)</f>
        <v>0</v>
      </c>
      <c r="BB148" s="1">
        <f>IFERROR(IF($AE148&gt;$AE147,VLOOKUP($AC148+AO$1,STOCK!$F$10:$AB$209,16,0),IF($AE148=$AE147,(IF(BB147&gt;=1,BB147-COUNTIFS($AE147:$AE147,$AC148,AO147:AO147,$AI$1),0)),0)),0)</f>
        <v>0</v>
      </c>
      <c r="BC148" s="1">
        <f>IFERROR(IF($AE148&gt;$AE147,VLOOKUP($AC148+AP$1,STOCK!$F$10:$AB$209,16,0),IF($AE148=$AE147,(IF(BC147&gt;=1,BC147-COUNTIFS($AE147:$AE147,$AC148,AP147:AP147,$AI$1),0)),0)),0)</f>
        <v>0</v>
      </c>
      <c r="BD148" s="1">
        <f>IFERROR(IF($AE148&gt;$AE147,VLOOKUP($AC148+AQ$1,STOCK!$F$10:$AB$209,16,0),IF($AE148=$AE147,(IF(BD147&gt;=1,BD147-COUNTIFS($AE147:$AE147,$AC148,AQ147:AQ147,$AI$1),0)),0)),0)</f>
        <v>0</v>
      </c>
      <c r="BE148" s="1">
        <f>IFERROR(IF($AE148&gt;$AE147,VLOOKUP($AC148+AR$1,STOCK!$F$10:$AB$209,16,0),IF($AE148=$AE147,(IF(BE147&gt;=1,BE147-COUNTIFS($AE147:$AE147,$AC148,AR147:AR147,$AI$1),0)),0)),0)</f>
        <v>0</v>
      </c>
      <c r="BF148" s="1">
        <f>IFERROR(IF($AE148&gt;$AE147,VLOOKUP($AC148+AS$1,STOCK!$F$10:$AB$209,16,0),IF($AE148=$AE147,(IF(BF147&gt;=1,BF147-COUNTIFS($AE147:$AE147,$AC148,AS147:AS147,$AI$1),0)),0)),0)</f>
        <v>0</v>
      </c>
      <c r="BG148" s="1">
        <f>IFERROR(IF($AE148&gt;$AE147,VLOOKUP($AC148+AT$1,STOCK!$F$10:$AB$209,16,0),IF($AE148=$AE147,(IF(BG147&gt;=1,BG147-COUNTIFS($AE147:$AE147,$AC148,AT147:AT147,$AI$1),0)),0)),0)</f>
        <v>0</v>
      </c>
      <c r="BH148" s="1">
        <f>IFERROR(IF($AE148&gt;$AE147,VLOOKUP($AC148+AU$1,STOCK!$F$10:$AB$209,16,0),IF($AE148=$AE147,(IF(BH147&gt;=1,BH147-COUNTIFS($AE147:$AE147,$AC148,AU147:AU147,$AI$1),0)),0)),0)</f>
        <v>0</v>
      </c>
      <c r="BI148" s="1">
        <f>IFERROR(IF($AE148&gt;$AE147,VLOOKUP($AC148+AV$1,STOCK!$F$10:$AB$209,16,0),IF($AE148=$AE147,(IF(BI147&gt;=1,BI147-COUNTIFS($AE147:$AE147,$AC148,AV147:AV147,$AI$1),0)),0)),0)</f>
        <v>0</v>
      </c>
      <c r="BJ148" s="1">
        <f>IFERROR(IF($AE148&gt;$AE147,VLOOKUP($AC148+AW$1,STOCK!$F$10:$AB$209,16,0),IF($AE148=$AE147,(IF(BJ147&gt;=1,BJ147-COUNTIFS($AE147:$AE147,$AC148,AW147:AW147,$AI$1),0)),0)),0)</f>
        <v>0</v>
      </c>
      <c r="BK148" s="1">
        <f>IFERROR(IF($AE148&gt;$AE147,VLOOKUP($AC148+AX$1,STOCK!$F$10:$AB$209,16,0),IF($AE148=$AE147,(IF(BK147&gt;=1,BK147-COUNTIFS($AE147:$AE147,$AC148,AX147:AX147,$AI$1),0)),0)),0)</f>
        <v>0</v>
      </c>
      <c r="BL148" s="1">
        <f>IFERROR(IF($AE148&gt;$AE147,VLOOKUP($AC148+AL$1,STOCK!$F$10:$AB$209,17,0),IF($AE148=$AE147,(IF(BL147&gt;=1,BL147-COUNTIFS($AE147:$AE147,$AC148,AL147:AL147,$AI$2),0)),0)),0)</f>
        <v>0</v>
      </c>
      <c r="BM148" s="1">
        <f>IFERROR(IF($AE148&gt;$AE147,VLOOKUP($AC148+AM$1,STOCK!$F$10:$AB$209,17,0),IF($AE148=$AE147,(IF(BM147&gt;=1,BM147-COUNTIFS($AE147:$AE147,$AC148,AM147:AM147,$AI$2),0)),0)),0)</f>
        <v>0</v>
      </c>
      <c r="BN148" s="1">
        <f>IFERROR(IF($AE148&gt;$AE147,VLOOKUP($AC148+AN$1,STOCK!$F$10:$AB$209,17,0),IF($AE148=$AE147,(IF(BN147&gt;=1,BN147-COUNTIFS($AE147:$AE147,$AC148,AN147:AN147,$AI$2),0)),0)),0)</f>
        <v>0</v>
      </c>
      <c r="BO148" s="1">
        <f>IFERROR(IF($AE148&gt;$AE147,VLOOKUP($AC148+AO$1,STOCK!$F$10:$AB$209,17,0),IF($AE148=$AE147,(IF(BO147&gt;=1,BO147-COUNTIFS($AE147:$AE147,$AC148,AO147:AO147,$AI$2),0)),0)),0)</f>
        <v>0</v>
      </c>
      <c r="BP148" s="1">
        <f>IFERROR(IF($AE148&gt;$AE147,VLOOKUP($AC148+AP$1,STOCK!$F$10:$AB$209,17,0),IF($AE148=$AE147,(IF(BP147&gt;=1,BP147-COUNTIFS($AE147:$AE147,$AC148,AP147:AP147,$AI$2),0)),0)),0)</f>
        <v>0</v>
      </c>
      <c r="BQ148" s="1">
        <f>IFERROR(IF($AE148&gt;$AE147,VLOOKUP($AC148+AQ$1,STOCK!$F$10:$AB$209,17,0),IF($AE148=$AE147,(IF(BQ147&gt;=1,BQ147-COUNTIFS($AE147:$AE147,$AC148,AQ147:AQ147,$AI$2),0)),0)),0)</f>
        <v>0</v>
      </c>
      <c r="BR148" s="1">
        <f>IFERROR(IF($AE148&gt;$AE147,VLOOKUP($AC148+AR$1,STOCK!$F$10:$AB$209,17,0),IF($AE148=$AE147,(IF(BR147&gt;=1,BR147-COUNTIFS($AE147:$AE147,$AC148,AR147:AR147,$AI$2),0)),0)),0)</f>
        <v>0</v>
      </c>
      <c r="BS148" s="1">
        <f>IFERROR(IF($AE148&gt;$AE147,VLOOKUP($AC148+AS$1,STOCK!$F$10:$AB$209,17,0),IF($AE148=$AE147,(IF(BS147&gt;=1,BS147-COUNTIFS($AE147:$AE147,$AC148,AS147:AS147,$AI$2),0)),0)),0)</f>
        <v>0</v>
      </c>
      <c r="BT148" s="1">
        <f>IFERROR(IF($AE148&gt;$AE147,VLOOKUP($AC148+AT$1,STOCK!$F$10:$AB$209,17,0),IF($AE148=$AE147,(IF(BT147&gt;=1,BT147-COUNTIFS($AE147:$AE147,$AC148,AT147:AT147,$AI$2),0)),0)),0)</f>
        <v>0</v>
      </c>
      <c r="BU148" s="1">
        <f>IFERROR(IF($AE148&gt;$AE147,VLOOKUP($AC148+AU$1,STOCK!$F$10:$AB$209,17,0),IF($AE148=$AE147,(IF(BU147&gt;=1,BU147-COUNTIFS($AE147:$AE147,$AC148,AU147:AU147,$AI$2),0)),0)),0)</f>
        <v>0</v>
      </c>
      <c r="BV148" s="1">
        <f>IFERROR(IF($AE148&gt;$AE147,VLOOKUP($AC148+AV$1,STOCK!$F$10:$AB$209,17,0),IF($AE148=$AE147,(IF(BV147&gt;=1,BV147-COUNTIFS($AE147:$AE147,$AC148,AV147:AV147,$AI$2),0)),0)),0)</f>
        <v>0</v>
      </c>
      <c r="BW148" s="1">
        <f>IFERROR(IF($AE148&gt;$AE147,VLOOKUP($AC148+AW$1,STOCK!$F$10:$AB$209,17,0),IF($AE148=$AE147,(IF(BW147&gt;=1,BW147-COUNTIFS($AE147:$AE147,$AC148,AW147:AW147,$AI$2),0)),0)),0)</f>
        <v>0</v>
      </c>
      <c r="BX148" s="1">
        <f>IFERROR(IF($AE148&gt;$AE147,VLOOKUP($AC148+AX$1,STOCK!$F$10:$AB$209,17,0),IF($AE148=$AE147,(IF(BX147&gt;=1,BX147-COUNTIFS($AE147:$AE147,$AC148,AX147:AX147,$AI$2),0)),0)),0)</f>
        <v>0</v>
      </c>
    </row>
    <row r="149" spans="4:76" ht="20.100000000000001" customHeight="1" x14ac:dyDescent="0.25">
      <c r="D149" s="1">
        <v>136</v>
      </c>
      <c r="E149" s="1">
        <f>IFERROR(IF($E$13&gt;=D149,SMALL(STUDENT!$O$8:$O$1507,$E$11+D149),0),0)</f>
        <v>0</v>
      </c>
      <c r="F149" s="10">
        <f t="shared" si="46"/>
        <v>0</v>
      </c>
      <c r="G149" s="10" t="str">
        <f>IFERROR(IF($F149&gt;=1,VLOOKUP($E149,STUDENT!$O$8:$Z$1507,3,0),""),"")</f>
        <v/>
      </c>
      <c r="H149" s="9" t="str">
        <f>IFERROR(IF($F149&gt;=1,VLOOKUP($E149,STUDENT!$O$8:$Z$1507,4,0),""),"")</f>
        <v/>
      </c>
      <c r="I149" s="20" t="str">
        <f t="shared" si="47"/>
        <v/>
      </c>
      <c r="J149" s="20" t="str">
        <f t="shared" si="47"/>
        <v/>
      </c>
      <c r="K149" s="20" t="str">
        <f t="shared" si="47"/>
        <v/>
      </c>
      <c r="L149" s="20" t="str">
        <f t="shared" si="47"/>
        <v/>
      </c>
      <c r="M149" s="20" t="str">
        <f t="shared" si="47"/>
        <v/>
      </c>
      <c r="N149" s="20" t="str">
        <f t="shared" si="47"/>
        <v/>
      </c>
      <c r="O149" s="20" t="str">
        <f t="shared" si="47"/>
        <v/>
      </c>
      <c r="P149" s="20" t="str">
        <f t="shared" si="47"/>
        <v/>
      </c>
      <c r="Q149" s="20" t="str">
        <f t="shared" si="47"/>
        <v/>
      </c>
      <c r="R149" s="20" t="str">
        <f t="shared" si="47"/>
        <v/>
      </c>
      <c r="S149" s="20" t="str">
        <f t="shared" si="47"/>
        <v/>
      </c>
      <c r="T149" s="20" t="str">
        <f t="shared" si="47"/>
        <v/>
      </c>
      <c r="U149" s="20" t="str">
        <f t="shared" si="47"/>
        <v/>
      </c>
      <c r="V149" s="21" t="str">
        <f>IFERROR(IF($F149&gt;=1,VLOOKUP($E149,STUDENT!$O$8:$Z$1507,12,0),""),"")</f>
        <v/>
      </c>
      <c r="W149" s="22"/>
      <c r="AC149" s="1">
        <f t="shared" si="48"/>
        <v>0</v>
      </c>
      <c r="AD149" s="1">
        <f>IFERROR(IF(LEN(AK149)&gt;=1,VLOOKUP(HLOOKUP(AK149,PROFILE!$K$5:$V$8,4,0),PROFILE!$F$1:$G$3,2,0),0),0)</f>
        <v>0</v>
      </c>
      <c r="AE149" s="1">
        <f t="shared" si="49"/>
        <v>0</v>
      </c>
      <c r="AF149" s="1">
        <v>136</v>
      </c>
      <c r="AG149" s="1">
        <f>IFERROR(IF($AG$12&gt;=AF149,SMALL(STUDENT!$O$8:$O$1507,$AG$11+AF149),0),0)</f>
        <v>0</v>
      </c>
      <c r="AH149" s="1">
        <f t="shared" si="50"/>
        <v>0</v>
      </c>
      <c r="AI149" s="1" t="str">
        <f>IFERROR(IF($AH149&gt;=1,VLOOKUP($AG149,STUDENT!$O$8:$Z$1507,3,0),""),"")</f>
        <v/>
      </c>
      <c r="AJ149" s="1" t="str">
        <f>IFERROR(IF($AH149&gt;=1,VLOOKUP($AG149,STUDENT!$O$8:$Z$1507,4,0),""),"")</f>
        <v/>
      </c>
      <c r="AK149" s="1" t="str">
        <f>IFERROR(IF($AH149&gt;=1,VLOOKUP($AG149,STUDENT!$O$8:$Z$1507,6,0),""),"")</f>
        <v/>
      </c>
      <c r="AL149" s="1" t="str">
        <f t="shared" si="51"/>
        <v/>
      </c>
      <c r="AM149" s="1" t="str">
        <f t="shared" si="52"/>
        <v/>
      </c>
      <c r="AN149" s="1" t="str">
        <f t="shared" si="53"/>
        <v/>
      </c>
      <c r="AO149" s="1" t="str">
        <f t="shared" si="54"/>
        <v/>
      </c>
      <c r="AP149" s="1" t="str">
        <f t="shared" si="55"/>
        <v/>
      </c>
      <c r="AQ149" s="1" t="str">
        <f t="shared" si="56"/>
        <v/>
      </c>
      <c r="AR149" s="1" t="str">
        <f t="shared" si="57"/>
        <v/>
      </c>
      <c r="AS149" s="1" t="str">
        <f t="shared" si="58"/>
        <v/>
      </c>
      <c r="AT149" s="1" t="str">
        <f t="shared" si="59"/>
        <v/>
      </c>
      <c r="AU149" s="1" t="str">
        <f t="shared" si="60"/>
        <v/>
      </c>
      <c r="AV149" s="1" t="str">
        <f t="shared" si="61"/>
        <v/>
      </c>
      <c r="AW149" s="1" t="str">
        <f t="shared" si="62"/>
        <v/>
      </c>
      <c r="AX149" s="1" t="str">
        <f t="shared" si="63"/>
        <v/>
      </c>
      <c r="AY149" s="1">
        <f>IFERROR(IF($AE149&gt;$AE148,VLOOKUP($AC149+AL$1,STOCK!$F$10:$AB$209,16,0),IF($AE149=$AE148,(IF(AY148&gt;=1,AY148-COUNTIFS($AE148:$AE148,$AC149,AL148:AL148,$AI$1),0)),0)),0)</f>
        <v>0</v>
      </c>
      <c r="AZ149" s="1">
        <f>IFERROR(IF($AE149&gt;$AE148,VLOOKUP($AC149+AM$1,STOCK!$F$10:$AB$209,16,0),IF($AE149=$AE148,(IF(AZ148&gt;=1,AZ148-COUNTIFS($AE148:$AE148,$AC149,AM148:AM148,$AI$1),0)),0)),0)</f>
        <v>0</v>
      </c>
      <c r="BA149" s="1">
        <f>IFERROR(IF($AE149&gt;$AE148,VLOOKUP($AC149+AN$1,STOCK!$F$10:$AB$209,16,0),IF($AE149=$AE148,(IF(BA148&gt;=1,BA148-COUNTIFS($AE148:$AE148,$AC149,AN148:AN148,$AI$1),0)),0)),0)</f>
        <v>0</v>
      </c>
      <c r="BB149" s="1">
        <f>IFERROR(IF($AE149&gt;$AE148,VLOOKUP($AC149+AO$1,STOCK!$F$10:$AB$209,16,0),IF($AE149=$AE148,(IF(BB148&gt;=1,BB148-COUNTIFS($AE148:$AE148,$AC149,AO148:AO148,$AI$1),0)),0)),0)</f>
        <v>0</v>
      </c>
      <c r="BC149" s="1">
        <f>IFERROR(IF($AE149&gt;$AE148,VLOOKUP($AC149+AP$1,STOCK!$F$10:$AB$209,16,0),IF($AE149=$AE148,(IF(BC148&gt;=1,BC148-COUNTIFS($AE148:$AE148,$AC149,AP148:AP148,$AI$1),0)),0)),0)</f>
        <v>0</v>
      </c>
      <c r="BD149" s="1">
        <f>IFERROR(IF($AE149&gt;$AE148,VLOOKUP($AC149+AQ$1,STOCK!$F$10:$AB$209,16,0),IF($AE149=$AE148,(IF(BD148&gt;=1,BD148-COUNTIFS($AE148:$AE148,$AC149,AQ148:AQ148,$AI$1),0)),0)),0)</f>
        <v>0</v>
      </c>
      <c r="BE149" s="1">
        <f>IFERROR(IF($AE149&gt;$AE148,VLOOKUP($AC149+AR$1,STOCK!$F$10:$AB$209,16,0),IF($AE149=$AE148,(IF(BE148&gt;=1,BE148-COUNTIFS($AE148:$AE148,$AC149,AR148:AR148,$AI$1),0)),0)),0)</f>
        <v>0</v>
      </c>
      <c r="BF149" s="1">
        <f>IFERROR(IF($AE149&gt;$AE148,VLOOKUP($AC149+AS$1,STOCK!$F$10:$AB$209,16,0),IF($AE149=$AE148,(IF(BF148&gt;=1,BF148-COUNTIFS($AE148:$AE148,$AC149,AS148:AS148,$AI$1),0)),0)),0)</f>
        <v>0</v>
      </c>
      <c r="BG149" s="1">
        <f>IFERROR(IF($AE149&gt;$AE148,VLOOKUP($AC149+AT$1,STOCK!$F$10:$AB$209,16,0),IF($AE149=$AE148,(IF(BG148&gt;=1,BG148-COUNTIFS($AE148:$AE148,$AC149,AT148:AT148,$AI$1),0)),0)),0)</f>
        <v>0</v>
      </c>
      <c r="BH149" s="1">
        <f>IFERROR(IF($AE149&gt;$AE148,VLOOKUP($AC149+AU$1,STOCK!$F$10:$AB$209,16,0),IF($AE149=$AE148,(IF(BH148&gt;=1,BH148-COUNTIFS($AE148:$AE148,$AC149,AU148:AU148,$AI$1),0)),0)),0)</f>
        <v>0</v>
      </c>
      <c r="BI149" s="1">
        <f>IFERROR(IF($AE149&gt;$AE148,VLOOKUP($AC149+AV$1,STOCK!$F$10:$AB$209,16,0),IF($AE149=$AE148,(IF(BI148&gt;=1,BI148-COUNTIFS($AE148:$AE148,$AC149,AV148:AV148,$AI$1),0)),0)),0)</f>
        <v>0</v>
      </c>
      <c r="BJ149" s="1">
        <f>IFERROR(IF($AE149&gt;$AE148,VLOOKUP($AC149+AW$1,STOCK!$F$10:$AB$209,16,0),IF($AE149=$AE148,(IF(BJ148&gt;=1,BJ148-COUNTIFS($AE148:$AE148,$AC149,AW148:AW148,$AI$1),0)),0)),0)</f>
        <v>0</v>
      </c>
      <c r="BK149" s="1">
        <f>IFERROR(IF($AE149&gt;$AE148,VLOOKUP($AC149+AX$1,STOCK!$F$10:$AB$209,16,0),IF($AE149=$AE148,(IF(BK148&gt;=1,BK148-COUNTIFS($AE148:$AE148,$AC149,AX148:AX148,$AI$1),0)),0)),0)</f>
        <v>0</v>
      </c>
      <c r="BL149" s="1">
        <f>IFERROR(IF($AE149&gt;$AE148,VLOOKUP($AC149+AL$1,STOCK!$F$10:$AB$209,17,0),IF($AE149=$AE148,(IF(BL148&gt;=1,BL148-COUNTIFS($AE148:$AE148,$AC149,AL148:AL148,$AI$2),0)),0)),0)</f>
        <v>0</v>
      </c>
      <c r="BM149" s="1">
        <f>IFERROR(IF($AE149&gt;$AE148,VLOOKUP($AC149+AM$1,STOCK!$F$10:$AB$209,17,0),IF($AE149=$AE148,(IF(BM148&gt;=1,BM148-COUNTIFS($AE148:$AE148,$AC149,AM148:AM148,$AI$2),0)),0)),0)</f>
        <v>0</v>
      </c>
      <c r="BN149" s="1">
        <f>IFERROR(IF($AE149&gt;$AE148,VLOOKUP($AC149+AN$1,STOCK!$F$10:$AB$209,17,0),IF($AE149=$AE148,(IF(BN148&gt;=1,BN148-COUNTIFS($AE148:$AE148,$AC149,AN148:AN148,$AI$2),0)),0)),0)</f>
        <v>0</v>
      </c>
      <c r="BO149" s="1">
        <f>IFERROR(IF($AE149&gt;$AE148,VLOOKUP($AC149+AO$1,STOCK!$F$10:$AB$209,17,0),IF($AE149=$AE148,(IF(BO148&gt;=1,BO148-COUNTIFS($AE148:$AE148,$AC149,AO148:AO148,$AI$2),0)),0)),0)</f>
        <v>0</v>
      </c>
      <c r="BP149" s="1">
        <f>IFERROR(IF($AE149&gt;$AE148,VLOOKUP($AC149+AP$1,STOCK!$F$10:$AB$209,17,0),IF($AE149=$AE148,(IF(BP148&gt;=1,BP148-COUNTIFS($AE148:$AE148,$AC149,AP148:AP148,$AI$2),0)),0)),0)</f>
        <v>0</v>
      </c>
      <c r="BQ149" s="1">
        <f>IFERROR(IF($AE149&gt;$AE148,VLOOKUP($AC149+AQ$1,STOCK!$F$10:$AB$209,17,0),IF($AE149=$AE148,(IF(BQ148&gt;=1,BQ148-COUNTIFS($AE148:$AE148,$AC149,AQ148:AQ148,$AI$2),0)),0)),0)</f>
        <v>0</v>
      </c>
      <c r="BR149" s="1">
        <f>IFERROR(IF($AE149&gt;$AE148,VLOOKUP($AC149+AR$1,STOCK!$F$10:$AB$209,17,0),IF($AE149=$AE148,(IF(BR148&gt;=1,BR148-COUNTIFS($AE148:$AE148,$AC149,AR148:AR148,$AI$2),0)),0)),0)</f>
        <v>0</v>
      </c>
      <c r="BS149" s="1">
        <f>IFERROR(IF($AE149&gt;$AE148,VLOOKUP($AC149+AS$1,STOCK!$F$10:$AB$209,17,0),IF($AE149=$AE148,(IF(BS148&gt;=1,BS148-COUNTIFS($AE148:$AE148,$AC149,AS148:AS148,$AI$2),0)),0)),0)</f>
        <v>0</v>
      </c>
      <c r="BT149" s="1">
        <f>IFERROR(IF($AE149&gt;$AE148,VLOOKUP($AC149+AT$1,STOCK!$F$10:$AB$209,17,0),IF($AE149=$AE148,(IF(BT148&gt;=1,BT148-COUNTIFS($AE148:$AE148,$AC149,AT148:AT148,$AI$2),0)),0)),0)</f>
        <v>0</v>
      </c>
      <c r="BU149" s="1">
        <f>IFERROR(IF($AE149&gt;$AE148,VLOOKUP($AC149+AU$1,STOCK!$F$10:$AB$209,17,0),IF($AE149=$AE148,(IF(BU148&gt;=1,BU148-COUNTIFS($AE148:$AE148,$AC149,AU148:AU148,$AI$2),0)),0)),0)</f>
        <v>0</v>
      </c>
      <c r="BV149" s="1">
        <f>IFERROR(IF($AE149&gt;$AE148,VLOOKUP($AC149+AV$1,STOCK!$F$10:$AB$209,17,0),IF($AE149=$AE148,(IF(BV148&gt;=1,BV148-COUNTIFS($AE148:$AE148,$AC149,AV148:AV148,$AI$2),0)),0)),0)</f>
        <v>0</v>
      </c>
      <c r="BW149" s="1">
        <f>IFERROR(IF($AE149&gt;$AE148,VLOOKUP($AC149+AW$1,STOCK!$F$10:$AB$209,17,0),IF($AE149=$AE148,(IF(BW148&gt;=1,BW148-COUNTIFS($AE148:$AE148,$AC149,AW148:AW148,$AI$2),0)),0)),0)</f>
        <v>0</v>
      </c>
      <c r="BX149" s="1">
        <f>IFERROR(IF($AE149&gt;$AE148,VLOOKUP($AC149+AX$1,STOCK!$F$10:$AB$209,17,0),IF($AE149=$AE148,(IF(BX148&gt;=1,BX148-COUNTIFS($AE148:$AE148,$AC149,AX148:AX148,$AI$2),0)),0)),0)</f>
        <v>0</v>
      </c>
    </row>
    <row r="150" spans="4:76" ht="20.100000000000001" customHeight="1" x14ac:dyDescent="0.25">
      <c r="D150" s="1">
        <v>137</v>
      </c>
      <c r="E150" s="1">
        <f>IFERROR(IF($E$13&gt;=D150,SMALL(STUDENT!$O$8:$O$1507,$E$11+D150),0),0)</f>
        <v>0</v>
      </c>
      <c r="F150" s="10">
        <f t="shared" si="46"/>
        <v>0</v>
      </c>
      <c r="G150" s="10" t="str">
        <f>IFERROR(IF($F150&gt;=1,VLOOKUP($E150,STUDENT!$O$8:$Z$1507,3,0),""),"")</f>
        <v/>
      </c>
      <c r="H150" s="9" t="str">
        <f>IFERROR(IF($F150&gt;=1,VLOOKUP($E150,STUDENT!$O$8:$Z$1507,4,0),""),"")</f>
        <v/>
      </c>
      <c r="I150" s="20" t="str">
        <f t="shared" si="47"/>
        <v/>
      </c>
      <c r="J150" s="20" t="str">
        <f t="shared" si="47"/>
        <v/>
      </c>
      <c r="K150" s="20" t="str">
        <f t="shared" si="47"/>
        <v/>
      </c>
      <c r="L150" s="20" t="str">
        <f t="shared" si="47"/>
        <v/>
      </c>
      <c r="M150" s="20" t="str">
        <f t="shared" si="47"/>
        <v/>
      </c>
      <c r="N150" s="20" t="str">
        <f t="shared" si="47"/>
        <v/>
      </c>
      <c r="O150" s="20" t="str">
        <f t="shared" si="47"/>
        <v/>
      </c>
      <c r="P150" s="20" t="str">
        <f t="shared" si="47"/>
        <v/>
      </c>
      <c r="Q150" s="20" t="str">
        <f t="shared" si="47"/>
        <v/>
      </c>
      <c r="R150" s="20" t="str">
        <f t="shared" si="47"/>
        <v/>
      </c>
      <c r="S150" s="20" t="str">
        <f t="shared" si="47"/>
        <v/>
      </c>
      <c r="T150" s="20" t="str">
        <f t="shared" si="47"/>
        <v/>
      </c>
      <c r="U150" s="20" t="str">
        <f t="shared" si="47"/>
        <v/>
      </c>
      <c r="V150" s="21" t="str">
        <f>IFERROR(IF($F150&gt;=1,VLOOKUP($E150,STUDENT!$O$8:$Z$1507,12,0),""),"")</f>
        <v/>
      </c>
      <c r="W150" s="22"/>
      <c r="AC150" s="1">
        <f t="shared" si="48"/>
        <v>0</v>
      </c>
      <c r="AD150" s="1">
        <f>IFERROR(IF(LEN(AK150)&gt;=1,VLOOKUP(HLOOKUP(AK150,PROFILE!$K$5:$V$8,4,0),PROFILE!$F$1:$G$3,2,0),0),0)</f>
        <v>0</v>
      </c>
      <c r="AE150" s="1">
        <f t="shared" si="49"/>
        <v>0</v>
      </c>
      <c r="AF150" s="1">
        <v>137</v>
      </c>
      <c r="AG150" s="1">
        <f>IFERROR(IF($AG$12&gt;=AF150,SMALL(STUDENT!$O$8:$O$1507,$AG$11+AF150),0),0)</f>
        <v>0</v>
      </c>
      <c r="AH150" s="1">
        <f t="shared" si="50"/>
        <v>0</v>
      </c>
      <c r="AI150" s="1" t="str">
        <f>IFERROR(IF($AH150&gt;=1,VLOOKUP($AG150,STUDENT!$O$8:$Z$1507,3,0),""),"")</f>
        <v/>
      </c>
      <c r="AJ150" s="1" t="str">
        <f>IFERROR(IF($AH150&gt;=1,VLOOKUP($AG150,STUDENT!$O$8:$Z$1507,4,0),""),"")</f>
        <v/>
      </c>
      <c r="AK150" s="1" t="str">
        <f>IFERROR(IF($AH150&gt;=1,VLOOKUP($AG150,STUDENT!$O$8:$Z$1507,6,0),""),"")</f>
        <v/>
      </c>
      <c r="AL150" s="1" t="str">
        <f t="shared" si="51"/>
        <v/>
      </c>
      <c r="AM150" s="1" t="str">
        <f t="shared" si="52"/>
        <v/>
      </c>
      <c r="AN150" s="1" t="str">
        <f t="shared" si="53"/>
        <v/>
      </c>
      <c r="AO150" s="1" t="str">
        <f t="shared" si="54"/>
        <v/>
      </c>
      <c r="AP150" s="1" t="str">
        <f t="shared" si="55"/>
        <v/>
      </c>
      <c r="AQ150" s="1" t="str">
        <f t="shared" si="56"/>
        <v/>
      </c>
      <c r="AR150" s="1" t="str">
        <f t="shared" si="57"/>
        <v/>
      </c>
      <c r="AS150" s="1" t="str">
        <f t="shared" si="58"/>
        <v/>
      </c>
      <c r="AT150" s="1" t="str">
        <f t="shared" si="59"/>
        <v/>
      </c>
      <c r="AU150" s="1" t="str">
        <f t="shared" si="60"/>
        <v/>
      </c>
      <c r="AV150" s="1" t="str">
        <f t="shared" si="61"/>
        <v/>
      </c>
      <c r="AW150" s="1" t="str">
        <f t="shared" si="62"/>
        <v/>
      </c>
      <c r="AX150" s="1" t="str">
        <f t="shared" si="63"/>
        <v/>
      </c>
      <c r="AY150" s="1">
        <f>IFERROR(IF($AE150&gt;$AE149,VLOOKUP($AC150+AL$1,STOCK!$F$10:$AB$209,16,0),IF($AE150=$AE149,(IF(AY149&gt;=1,AY149-COUNTIFS($AE149:$AE149,$AC150,AL149:AL149,$AI$1),0)),0)),0)</f>
        <v>0</v>
      </c>
      <c r="AZ150" s="1">
        <f>IFERROR(IF($AE150&gt;$AE149,VLOOKUP($AC150+AM$1,STOCK!$F$10:$AB$209,16,0),IF($AE150=$AE149,(IF(AZ149&gt;=1,AZ149-COUNTIFS($AE149:$AE149,$AC150,AM149:AM149,$AI$1),0)),0)),0)</f>
        <v>0</v>
      </c>
      <c r="BA150" s="1">
        <f>IFERROR(IF($AE150&gt;$AE149,VLOOKUP($AC150+AN$1,STOCK!$F$10:$AB$209,16,0),IF($AE150=$AE149,(IF(BA149&gt;=1,BA149-COUNTIFS($AE149:$AE149,$AC150,AN149:AN149,$AI$1),0)),0)),0)</f>
        <v>0</v>
      </c>
      <c r="BB150" s="1">
        <f>IFERROR(IF($AE150&gt;$AE149,VLOOKUP($AC150+AO$1,STOCK!$F$10:$AB$209,16,0),IF($AE150=$AE149,(IF(BB149&gt;=1,BB149-COUNTIFS($AE149:$AE149,$AC150,AO149:AO149,$AI$1),0)),0)),0)</f>
        <v>0</v>
      </c>
      <c r="BC150" s="1">
        <f>IFERROR(IF($AE150&gt;$AE149,VLOOKUP($AC150+AP$1,STOCK!$F$10:$AB$209,16,0),IF($AE150=$AE149,(IF(BC149&gt;=1,BC149-COUNTIFS($AE149:$AE149,$AC150,AP149:AP149,$AI$1),0)),0)),0)</f>
        <v>0</v>
      </c>
      <c r="BD150" s="1">
        <f>IFERROR(IF($AE150&gt;$AE149,VLOOKUP($AC150+AQ$1,STOCK!$F$10:$AB$209,16,0),IF($AE150=$AE149,(IF(BD149&gt;=1,BD149-COUNTIFS($AE149:$AE149,$AC150,AQ149:AQ149,$AI$1),0)),0)),0)</f>
        <v>0</v>
      </c>
      <c r="BE150" s="1">
        <f>IFERROR(IF($AE150&gt;$AE149,VLOOKUP($AC150+AR$1,STOCK!$F$10:$AB$209,16,0),IF($AE150=$AE149,(IF(BE149&gt;=1,BE149-COUNTIFS($AE149:$AE149,$AC150,AR149:AR149,$AI$1),0)),0)),0)</f>
        <v>0</v>
      </c>
      <c r="BF150" s="1">
        <f>IFERROR(IF($AE150&gt;$AE149,VLOOKUP($AC150+AS$1,STOCK!$F$10:$AB$209,16,0),IF($AE150=$AE149,(IF(BF149&gt;=1,BF149-COUNTIFS($AE149:$AE149,$AC150,AS149:AS149,$AI$1),0)),0)),0)</f>
        <v>0</v>
      </c>
      <c r="BG150" s="1">
        <f>IFERROR(IF($AE150&gt;$AE149,VLOOKUP($AC150+AT$1,STOCK!$F$10:$AB$209,16,0),IF($AE150=$AE149,(IF(BG149&gt;=1,BG149-COUNTIFS($AE149:$AE149,$AC150,AT149:AT149,$AI$1),0)),0)),0)</f>
        <v>0</v>
      </c>
      <c r="BH150" s="1">
        <f>IFERROR(IF($AE150&gt;$AE149,VLOOKUP($AC150+AU$1,STOCK!$F$10:$AB$209,16,0),IF($AE150=$AE149,(IF(BH149&gt;=1,BH149-COUNTIFS($AE149:$AE149,$AC150,AU149:AU149,$AI$1),0)),0)),0)</f>
        <v>0</v>
      </c>
      <c r="BI150" s="1">
        <f>IFERROR(IF($AE150&gt;$AE149,VLOOKUP($AC150+AV$1,STOCK!$F$10:$AB$209,16,0),IF($AE150=$AE149,(IF(BI149&gt;=1,BI149-COUNTIFS($AE149:$AE149,$AC150,AV149:AV149,$AI$1),0)),0)),0)</f>
        <v>0</v>
      </c>
      <c r="BJ150" s="1">
        <f>IFERROR(IF($AE150&gt;$AE149,VLOOKUP($AC150+AW$1,STOCK!$F$10:$AB$209,16,0),IF($AE150=$AE149,(IF(BJ149&gt;=1,BJ149-COUNTIFS($AE149:$AE149,$AC150,AW149:AW149,$AI$1),0)),0)),0)</f>
        <v>0</v>
      </c>
      <c r="BK150" s="1">
        <f>IFERROR(IF($AE150&gt;$AE149,VLOOKUP($AC150+AX$1,STOCK!$F$10:$AB$209,16,0),IF($AE150=$AE149,(IF(BK149&gt;=1,BK149-COUNTIFS($AE149:$AE149,$AC150,AX149:AX149,$AI$1),0)),0)),0)</f>
        <v>0</v>
      </c>
      <c r="BL150" s="1">
        <f>IFERROR(IF($AE150&gt;$AE149,VLOOKUP($AC150+AL$1,STOCK!$F$10:$AB$209,17,0),IF($AE150=$AE149,(IF(BL149&gt;=1,BL149-COUNTIFS($AE149:$AE149,$AC150,AL149:AL149,$AI$2),0)),0)),0)</f>
        <v>0</v>
      </c>
      <c r="BM150" s="1">
        <f>IFERROR(IF($AE150&gt;$AE149,VLOOKUP($AC150+AM$1,STOCK!$F$10:$AB$209,17,0),IF($AE150=$AE149,(IF(BM149&gt;=1,BM149-COUNTIFS($AE149:$AE149,$AC150,AM149:AM149,$AI$2),0)),0)),0)</f>
        <v>0</v>
      </c>
      <c r="BN150" s="1">
        <f>IFERROR(IF($AE150&gt;$AE149,VLOOKUP($AC150+AN$1,STOCK!$F$10:$AB$209,17,0),IF($AE150=$AE149,(IF(BN149&gt;=1,BN149-COUNTIFS($AE149:$AE149,$AC150,AN149:AN149,$AI$2),0)),0)),0)</f>
        <v>0</v>
      </c>
      <c r="BO150" s="1">
        <f>IFERROR(IF($AE150&gt;$AE149,VLOOKUP($AC150+AO$1,STOCK!$F$10:$AB$209,17,0),IF($AE150=$AE149,(IF(BO149&gt;=1,BO149-COUNTIFS($AE149:$AE149,$AC150,AO149:AO149,$AI$2),0)),0)),0)</f>
        <v>0</v>
      </c>
      <c r="BP150" s="1">
        <f>IFERROR(IF($AE150&gt;$AE149,VLOOKUP($AC150+AP$1,STOCK!$F$10:$AB$209,17,0),IF($AE150=$AE149,(IF(BP149&gt;=1,BP149-COUNTIFS($AE149:$AE149,$AC150,AP149:AP149,$AI$2),0)),0)),0)</f>
        <v>0</v>
      </c>
      <c r="BQ150" s="1">
        <f>IFERROR(IF($AE150&gt;$AE149,VLOOKUP($AC150+AQ$1,STOCK!$F$10:$AB$209,17,0),IF($AE150=$AE149,(IF(BQ149&gt;=1,BQ149-COUNTIFS($AE149:$AE149,$AC150,AQ149:AQ149,$AI$2),0)),0)),0)</f>
        <v>0</v>
      </c>
      <c r="BR150" s="1">
        <f>IFERROR(IF($AE150&gt;$AE149,VLOOKUP($AC150+AR$1,STOCK!$F$10:$AB$209,17,0),IF($AE150=$AE149,(IF(BR149&gt;=1,BR149-COUNTIFS($AE149:$AE149,$AC150,AR149:AR149,$AI$2),0)),0)),0)</f>
        <v>0</v>
      </c>
      <c r="BS150" s="1">
        <f>IFERROR(IF($AE150&gt;$AE149,VLOOKUP($AC150+AS$1,STOCK!$F$10:$AB$209,17,0),IF($AE150=$AE149,(IF(BS149&gt;=1,BS149-COUNTIFS($AE149:$AE149,$AC150,AS149:AS149,$AI$2),0)),0)),0)</f>
        <v>0</v>
      </c>
      <c r="BT150" s="1">
        <f>IFERROR(IF($AE150&gt;$AE149,VLOOKUP($AC150+AT$1,STOCK!$F$10:$AB$209,17,0),IF($AE150=$AE149,(IF(BT149&gt;=1,BT149-COUNTIFS($AE149:$AE149,$AC150,AT149:AT149,$AI$2),0)),0)),0)</f>
        <v>0</v>
      </c>
      <c r="BU150" s="1">
        <f>IFERROR(IF($AE150&gt;$AE149,VLOOKUP($AC150+AU$1,STOCK!$F$10:$AB$209,17,0),IF($AE150=$AE149,(IF(BU149&gt;=1,BU149-COUNTIFS($AE149:$AE149,$AC150,AU149:AU149,$AI$2),0)),0)),0)</f>
        <v>0</v>
      </c>
      <c r="BV150" s="1">
        <f>IFERROR(IF($AE150&gt;$AE149,VLOOKUP($AC150+AV$1,STOCK!$F$10:$AB$209,17,0),IF($AE150=$AE149,(IF(BV149&gt;=1,BV149-COUNTIFS($AE149:$AE149,$AC150,AV149:AV149,$AI$2),0)),0)),0)</f>
        <v>0</v>
      </c>
      <c r="BW150" s="1">
        <f>IFERROR(IF($AE150&gt;$AE149,VLOOKUP($AC150+AW$1,STOCK!$F$10:$AB$209,17,0),IF($AE150=$AE149,(IF(BW149&gt;=1,BW149-COUNTIFS($AE149:$AE149,$AC150,AW149:AW149,$AI$2),0)),0)),0)</f>
        <v>0</v>
      </c>
      <c r="BX150" s="1">
        <f>IFERROR(IF($AE150&gt;$AE149,VLOOKUP($AC150+AX$1,STOCK!$F$10:$AB$209,17,0),IF($AE150=$AE149,(IF(BX149&gt;=1,BX149-COUNTIFS($AE149:$AE149,$AC150,AX149:AX149,$AI$2),0)),0)),0)</f>
        <v>0</v>
      </c>
    </row>
    <row r="151" spans="4:76" ht="20.100000000000001" customHeight="1" x14ac:dyDescent="0.25">
      <c r="D151" s="1">
        <v>138</v>
      </c>
      <c r="E151" s="1">
        <f>IFERROR(IF($E$13&gt;=D151,SMALL(STUDENT!$O$8:$O$1507,$E$11+D151),0),0)</f>
        <v>0</v>
      </c>
      <c r="F151" s="10">
        <f t="shared" si="46"/>
        <v>0</v>
      </c>
      <c r="G151" s="10" t="str">
        <f>IFERROR(IF($F151&gt;=1,VLOOKUP($E151,STUDENT!$O$8:$Z$1507,3,0),""),"")</f>
        <v/>
      </c>
      <c r="H151" s="9" t="str">
        <f>IFERROR(IF($F151&gt;=1,VLOOKUP($E151,STUDENT!$O$8:$Z$1507,4,0),""),"")</f>
        <v/>
      </c>
      <c r="I151" s="20" t="str">
        <f t="shared" si="47"/>
        <v/>
      </c>
      <c r="J151" s="20" t="str">
        <f t="shared" si="47"/>
        <v/>
      </c>
      <c r="K151" s="20" t="str">
        <f t="shared" si="47"/>
        <v/>
      </c>
      <c r="L151" s="20" t="str">
        <f t="shared" si="47"/>
        <v/>
      </c>
      <c r="M151" s="20" t="str">
        <f t="shared" si="47"/>
        <v/>
      </c>
      <c r="N151" s="20" t="str">
        <f t="shared" si="47"/>
        <v/>
      </c>
      <c r="O151" s="20" t="str">
        <f t="shared" si="47"/>
        <v/>
      </c>
      <c r="P151" s="20" t="str">
        <f t="shared" si="47"/>
        <v/>
      </c>
      <c r="Q151" s="20" t="str">
        <f t="shared" si="47"/>
        <v/>
      </c>
      <c r="R151" s="20" t="str">
        <f t="shared" si="47"/>
        <v/>
      </c>
      <c r="S151" s="20" t="str">
        <f t="shared" si="47"/>
        <v/>
      </c>
      <c r="T151" s="20" t="str">
        <f t="shared" si="47"/>
        <v/>
      </c>
      <c r="U151" s="20" t="str">
        <f t="shared" si="47"/>
        <v/>
      </c>
      <c r="V151" s="21" t="str">
        <f>IFERROR(IF($F151&gt;=1,VLOOKUP($E151,STUDENT!$O$8:$Z$1507,12,0),""),"")</f>
        <v/>
      </c>
      <c r="W151" s="22"/>
      <c r="AC151" s="1">
        <f t="shared" si="48"/>
        <v>0</v>
      </c>
      <c r="AD151" s="1">
        <f>IFERROR(IF(LEN(AK151)&gt;=1,VLOOKUP(HLOOKUP(AK151,PROFILE!$K$5:$V$8,4,0),PROFILE!$F$1:$G$3,2,0),0),0)</f>
        <v>0</v>
      </c>
      <c r="AE151" s="1">
        <f t="shared" si="49"/>
        <v>0</v>
      </c>
      <c r="AF151" s="1">
        <v>138</v>
      </c>
      <c r="AG151" s="1">
        <f>IFERROR(IF($AG$12&gt;=AF151,SMALL(STUDENT!$O$8:$O$1507,$AG$11+AF151),0),0)</f>
        <v>0</v>
      </c>
      <c r="AH151" s="1">
        <f t="shared" si="50"/>
        <v>0</v>
      </c>
      <c r="AI151" s="1" t="str">
        <f>IFERROR(IF($AH151&gt;=1,VLOOKUP($AG151,STUDENT!$O$8:$Z$1507,3,0),""),"")</f>
        <v/>
      </c>
      <c r="AJ151" s="1" t="str">
        <f>IFERROR(IF($AH151&gt;=1,VLOOKUP($AG151,STUDENT!$O$8:$Z$1507,4,0),""),"")</f>
        <v/>
      </c>
      <c r="AK151" s="1" t="str">
        <f>IFERROR(IF($AH151&gt;=1,VLOOKUP($AG151,STUDENT!$O$8:$Z$1507,6,0),""),"")</f>
        <v/>
      </c>
      <c r="AL151" s="1" t="str">
        <f t="shared" si="51"/>
        <v/>
      </c>
      <c r="AM151" s="1" t="str">
        <f t="shared" si="52"/>
        <v/>
      </c>
      <c r="AN151" s="1" t="str">
        <f t="shared" si="53"/>
        <v/>
      </c>
      <c r="AO151" s="1" t="str">
        <f t="shared" si="54"/>
        <v/>
      </c>
      <c r="AP151" s="1" t="str">
        <f t="shared" si="55"/>
        <v/>
      </c>
      <c r="AQ151" s="1" t="str">
        <f t="shared" si="56"/>
        <v/>
      </c>
      <c r="AR151" s="1" t="str">
        <f t="shared" si="57"/>
        <v/>
      </c>
      <c r="AS151" s="1" t="str">
        <f t="shared" si="58"/>
        <v/>
      </c>
      <c r="AT151" s="1" t="str">
        <f t="shared" si="59"/>
        <v/>
      </c>
      <c r="AU151" s="1" t="str">
        <f t="shared" si="60"/>
        <v/>
      </c>
      <c r="AV151" s="1" t="str">
        <f t="shared" si="61"/>
        <v/>
      </c>
      <c r="AW151" s="1" t="str">
        <f t="shared" si="62"/>
        <v/>
      </c>
      <c r="AX151" s="1" t="str">
        <f t="shared" si="63"/>
        <v/>
      </c>
      <c r="AY151" s="1">
        <f>IFERROR(IF($AE151&gt;$AE150,VLOOKUP($AC151+AL$1,STOCK!$F$10:$AB$209,16,0),IF($AE151=$AE150,(IF(AY150&gt;=1,AY150-COUNTIFS($AE150:$AE150,$AC151,AL150:AL150,$AI$1),0)),0)),0)</f>
        <v>0</v>
      </c>
      <c r="AZ151" s="1">
        <f>IFERROR(IF($AE151&gt;$AE150,VLOOKUP($AC151+AM$1,STOCK!$F$10:$AB$209,16,0),IF($AE151=$AE150,(IF(AZ150&gt;=1,AZ150-COUNTIFS($AE150:$AE150,$AC151,AM150:AM150,$AI$1),0)),0)),0)</f>
        <v>0</v>
      </c>
      <c r="BA151" s="1">
        <f>IFERROR(IF($AE151&gt;$AE150,VLOOKUP($AC151+AN$1,STOCK!$F$10:$AB$209,16,0),IF($AE151=$AE150,(IF(BA150&gt;=1,BA150-COUNTIFS($AE150:$AE150,$AC151,AN150:AN150,$AI$1),0)),0)),0)</f>
        <v>0</v>
      </c>
      <c r="BB151" s="1">
        <f>IFERROR(IF($AE151&gt;$AE150,VLOOKUP($AC151+AO$1,STOCK!$F$10:$AB$209,16,0),IF($AE151=$AE150,(IF(BB150&gt;=1,BB150-COUNTIFS($AE150:$AE150,$AC151,AO150:AO150,$AI$1),0)),0)),0)</f>
        <v>0</v>
      </c>
      <c r="BC151" s="1">
        <f>IFERROR(IF($AE151&gt;$AE150,VLOOKUP($AC151+AP$1,STOCK!$F$10:$AB$209,16,0),IF($AE151=$AE150,(IF(BC150&gt;=1,BC150-COUNTIFS($AE150:$AE150,$AC151,AP150:AP150,$AI$1),0)),0)),0)</f>
        <v>0</v>
      </c>
      <c r="BD151" s="1">
        <f>IFERROR(IF($AE151&gt;$AE150,VLOOKUP($AC151+AQ$1,STOCK!$F$10:$AB$209,16,0),IF($AE151=$AE150,(IF(BD150&gt;=1,BD150-COUNTIFS($AE150:$AE150,$AC151,AQ150:AQ150,$AI$1),0)),0)),0)</f>
        <v>0</v>
      </c>
      <c r="BE151" s="1">
        <f>IFERROR(IF($AE151&gt;$AE150,VLOOKUP($AC151+AR$1,STOCK!$F$10:$AB$209,16,0),IF($AE151=$AE150,(IF(BE150&gt;=1,BE150-COUNTIFS($AE150:$AE150,$AC151,AR150:AR150,$AI$1),0)),0)),0)</f>
        <v>0</v>
      </c>
      <c r="BF151" s="1">
        <f>IFERROR(IF($AE151&gt;$AE150,VLOOKUP($AC151+AS$1,STOCK!$F$10:$AB$209,16,0),IF($AE151=$AE150,(IF(BF150&gt;=1,BF150-COUNTIFS($AE150:$AE150,$AC151,AS150:AS150,$AI$1),0)),0)),0)</f>
        <v>0</v>
      </c>
      <c r="BG151" s="1">
        <f>IFERROR(IF($AE151&gt;$AE150,VLOOKUP($AC151+AT$1,STOCK!$F$10:$AB$209,16,0),IF($AE151=$AE150,(IF(BG150&gt;=1,BG150-COUNTIFS($AE150:$AE150,$AC151,AT150:AT150,$AI$1),0)),0)),0)</f>
        <v>0</v>
      </c>
      <c r="BH151" s="1">
        <f>IFERROR(IF($AE151&gt;$AE150,VLOOKUP($AC151+AU$1,STOCK!$F$10:$AB$209,16,0),IF($AE151=$AE150,(IF(BH150&gt;=1,BH150-COUNTIFS($AE150:$AE150,$AC151,AU150:AU150,$AI$1),0)),0)),0)</f>
        <v>0</v>
      </c>
      <c r="BI151" s="1">
        <f>IFERROR(IF($AE151&gt;$AE150,VLOOKUP($AC151+AV$1,STOCK!$F$10:$AB$209,16,0),IF($AE151=$AE150,(IF(BI150&gt;=1,BI150-COUNTIFS($AE150:$AE150,$AC151,AV150:AV150,$AI$1),0)),0)),0)</f>
        <v>0</v>
      </c>
      <c r="BJ151" s="1">
        <f>IFERROR(IF($AE151&gt;$AE150,VLOOKUP($AC151+AW$1,STOCK!$F$10:$AB$209,16,0),IF($AE151=$AE150,(IF(BJ150&gt;=1,BJ150-COUNTIFS($AE150:$AE150,$AC151,AW150:AW150,$AI$1),0)),0)),0)</f>
        <v>0</v>
      </c>
      <c r="BK151" s="1">
        <f>IFERROR(IF($AE151&gt;$AE150,VLOOKUP($AC151+AX$1,STOCK!$F$10:$AB$209,16,0),IF($AE151=$AE150,(IF(BK150&gt;=1,BK150-COUNTIFS($AE150:$AE150,$AC151,AX150:AX150,$AI$1),0)),0)),0)</f>
        <v>0</v>
      </c>
      <c r="BL151" s="1">
        <f>IFERROR(IF($AE151&gt;$AE150,VLOOKUP($AC151+AL$1,STOCK!$F$10:$AB$209,17,0),IF($AE151=$AE150,(IF(BL150&gt;=1,BL150-COUNTIFS($AE150:$AE150,$AC151,AL150:AL150,$AI$2),0)),0)),0)</f>
        <v>0</v>
      </c>
      <c r="BM151" s="1">
        <f>IFERROR(IF($AE151&gt;$AE150,VLOOKUP($AC151+AM$1,STOCK!$F$10:$AB$209,17,0),IF($AE151=$AE150,(IF(BM150&gt;=1,BM150-COUNTIFS($AE150:$AE150,$AC151,AM150:AM150,$AI$2),0)),0)),0)</f>
        <v>0</v>
      </c>
      <c r="BN151" s="1">
        <f>IFERROR(IF($AE151&gt;$AE150,VLOOKUP($AC151+AN$1,STOCK!$F$10:$AB$209,17,0),IF($AE151=$AE150,(IF(BN150&gt;=1,BN150-COUNTIFS($AE150:$AE150,$AC151,AN150:AN150,$AI$2),0)),0)),0)</f>
        <v>0</v>
      </c>
      <c r="BO151" s="1">
        <f>IFERROR(IF($AE151&gt;$AE150,VLOOKUP($AC151+AO$1,STOCK!$F$10:$AB$209,17,0),IF($AE151=$AE150,(IF(BO150&gt;=1,BO150-COUNTIFS($AE150:$AE150,$AC151,AO150:AO150,$AI$2),0)),0)),0)</f>
        <v>0</v>
      </c>
      <c r="BP151" s="1">
        <f>IFERROR(IF($AE151&gt;$AE150,VLOOKUP($AC151+AP$1,STOCK!$F$10:$AB$209,17,0),IF($AE151=$AE150,(IF(BP150&gt;=1,BP150-COUNTIFS($AE150:$AE150,$AC151,AP150:AP150,$AI$2),0)),0)),0)</f>
        <v>0</v>
      </c>
      <c r="BQ151" s="1">
        <f>IFERROR(IF($AE151&gt;$AE150,VLOOKUP($AC151+AQ$1,STOCK!$F$10:$AB$209,17,0),IF($AE151=$AE150,(IF(BQ150&gt;=1,BQ150-COUNTIFS($AE150:$AE150,$AC151,AQ150:AQ150,$AI$2),0)),0)),0)</f>
        <v>0</v>
      </c>
      <c r="BR151" s="1">
        <f>IFERROR(IF($AE151&gt;$AE150,VLOOKUP($AC151+AR$1,STOCK!$F$10:$AB$209,17,0),IF($AE151=$AE150,(IF(BR150&gt;=1,BR150-COUNTIFS($AE150:$AE150,$AC151,AR150:AR150,$AI$2),0)),0)),0)</f>
        <v>0</v>
      </c>
      <c r="BS151" s="1">
        <f>IFERROR(IF($AE151&gt;$AE150,VLOOKUP($AC151+AS$1,STOCK!$F$10:$AB$209,17,0),IF($AE151=$AE150,(IF(BS150&gt;=1,BS150-COUNTIFS($AE150:$AE150,$AC151,AS150:AS150,$AI$2),0)),0)),0)</f>
        <v>0</v>
      </c>
      <c r="BT151" s="1">
        <f>IFERROR(IF($AE151&gt;$AE150,VLOOKUP($AC151+AT$1,STOCK!$F$10:$AB$209,17,0),IF($AE151=$AE150,(IF(BT150&gt;=1,BT150-COUNTIFS($AE150:$AE150,$AC151,AT150:AT150,$AI$2),0)),0)),0)</f>
        <v>0</v>
      </c>
      <c r="BU151" s="1">
        <f>IFERROR(IF($AE151&gt;$AE150,VLOOKUP($AC151+AU$1,STOCK!$F$10:$AB$209,17,0),IF($AE151=$AE150,(IF(BU150&gt;=1,BU150-COUNTIFS($AE150:$AE150,$AC151,AU150:AU150,$AI$2),0)),0)),0)</f>
        <v>0</v>
      </c>
      <c r="BV151" s="1">
        <f>IFERROR(IF($AE151&gt;$AE150,VLOOKUP($AC151+AV$1,STOCK!$F$10:$AB$209,17,0),IF($AE151=$AE150,(IF(BV150&gt;=1,BV150-COUNTIFS($AE150:$AE150,$AC151,AV150:AV150,$AI$2),0)),0)),0)</f>
        <v>0</v>
      </c>
      <c r="BW151" s="1">
        <f>IFERROR(IF($AE151&gt;$AE150,VLOOKUP($AC151+AW$1,STOCK!$F$10:$AB$209,17,0),IF($AE151=$AE150,(IF(BW150&gt;=1,BW150-COUNTIFS($AE150:$AE150,$AC151,AW150:AW150,$AI$2),0)),0)),0)</f>
        <v>0</v>
      </c>
      <c r="BX151" s="1">
        <f>IFERROR(IF($AE151&gt;$AE150,VLOOKUP($AC151+AX$1,STOCK!$F$10:$AB$209,17,0),IF($AE151=$AE150,(IF(BX150&gt;=1,BX150-COUNTIFS($AE150:$AE150,$AC151,AX150:AX150,$AI$2),0)),0)),0)</f>
        <v>0</v>
      </c>
    </row>
    <row r="152" spans="4:76" ht="20.100000000000001" customHeight="1" x14ac:dyDescent="0.25">
      <c r="D152" s="1">
        <v>139</v>
      </c>
      <c r="E152" s="1">
        <f>IFERROR(IF($E$13&gt;=D152,SMALL(STUDENT!$O$8:$O$1507,$E$11+D152),0),0)</f>
        <v>0</v>
      </c>
      <c r="F152" s="10">
        <f t="shared" si="46"/>
        <v>0</v>
      </c>
      <c r="G152" s="10" t="str">
        <f>IFERROR(IF($F152&gt;=1,VLOOKUP($E152,STUDENT!$O$8:$Z$1507,3,0),""),"")</f>
        <v/>
      </c>
      <c r="H152" s="9" t="str">
        <f>IFERROR(IF($F152&gt;=1,VLOOKUP($E152,STUDENT!$O$8:$Z$1507,4,0),""),"")</f>
        <v/>
      </c>
      <c r="I152" s="20" t="str">
        <f t="shared" si="47"/>
        <v/>
      </c>
      <c r="J152" s="20" t="str">
        <f t="shared" si="47"/>
        <v/>
      </c>
      <c r="K152" s="20" t="str">
        <f t="shared" si="47"/>
        <v/>
      </c>
      <c r="L152" s="20" t="str">
        <f t="shared" si="47"/>
        <v/>
      </c>
      <c r="M152" s="20" t="str">
        <f t="shared" si="47"/>
        <v/>
      </c>
      <c r="N152" s="20" t="str">
        <f t="shared" si="47"/>
        <v/>
      </c>
      <c r="O152" s="20" t="str">
        <f t="shared" si="47"/>
        <v/>
      </c>
      <c r="P152" s="20" t="str">
        <f t="shared" si="47"/>
        <v/>
      </c>
      <c r="Q152" s="20" t="str">
        <f t="shared" si="47"/>
        <v/>
      </c>
      <c r="R152" s="20" t="str">
        <f t="shared" si="47"/>
        <v/>
      </c>
      <c r="S152" s="20" t="str">
        <f t="shared" si="47"/>
        <v/>
      </c>
      <c r="T152" s="20" t="str">
        <f t="shared" si="47"/>
        <v/>
      </c>
      <c r="U152" s="20" t="str">
        <f t="shared" si="47"/>
        <v/>
      </c>
      <c r="V152" s="21" t="str">
        <f>IFERROR(IF($F152&gt;=1,VLOOKUP($E152,STUDENT!$O$8:$Z$1507,12,0),""),"")</f>
        <v/>
      </c>
      <c r="W152" s="22"/>
      <c r="AC152" s="1">
        <f t="shared" si="48"/>
        <v>0</v>
      </c>
      <c r="AD152" s="1">
        <f>IFERROR(IF(LEN(AK152)&gt;=1,VLOOKUP(HLOOKUP(AK152,PROFILE!$K$5:$V$8,4,0),PROFILE!$F$1:$G$3,2,0),0),0)</f>
        <v>0</v>
      </c>
      <c r="AE152" s="1">
        <f t="shared" si="49"/>
        <v>0</v>
      </c>
      <c r="AF152" s="1">
        <v>139</v>
      </c>
      <c r="AG152" s="1">
        <f>IFERROR(IF($AG$12&gt;=AF152,SMALL(STUDENT!$O$8:$O$1507,$AG$11+AF152),0),0)</f>
        <v>0</v>
      </c>
      <c r="AH152" s="1">
        <f t="shared" si="50"/>
        <v>0</v>
      </c>
      <c r="AI152" s="1" t="str">
        <f>IFERROR(IF($AH152&gt;=1,VLOOKUP($AG152,STUDENT!$O$8:$Z$1507,3,0),""),"")</f>
        <v/>
      </c>
      <c r="AJ152" s="1" t="str">
        <f>IFERROR(IF($AH152&gt;=1,VLOOKUP($AG152,STUDENT!$O$8:$Z$1507,4,0),""),"")</f>
        <v/>
      </c>
      <c r="AK152" s="1" t="str">
        <f>IFERROR(IF($AH152&gt;=1,VLOOKUP($AG152,STUDENT!$O$8:$Z$1507,6,0),""),"")</f>
        <v/>
      </c>
      <c r="AL152" s="1" t="str">
        <f t="shared" si="51"/>
        <v/>
      </c>
      <c r="AM152" s="1" t="str">
        <f t="shared" si="52"/>
        <v/>
      </c>
      <c r="AN152" s="1" t="str">
        <f t="shared" si="53"/>
        <v/>
      </c>
      <c r="AO152" s="1" t="str">
        <f t="shared" si="54"/>
        <v/>
      </c>
      <c r="AP152" s="1" t="str">
        <f t="shared" si="55"/>
        <v/>
      </c>
      <c r="AQ152" s="1" t="str">
        <f t="shared" si="56"/>
        <v/>
      </c>
      <c r="AR152" s="1" t="str">
        <f t="shared" si="57"/>
        <v/>
      </c>
      <c r="AS152" s="1" t="str">
        <f t="shared" si="58"/>
        <v/>
      </c>
      <c r="AT152" s="1" t="str">
        <f t="shared" si="59"/>
        <v/>
      </c>
      <c r="AU152" s="1" t="str">
        <f t="shared" si="60"/>
        <v/>
      </c>
      <c r="AV152" s="1" t="str">
        <f t="shared" si="61"/>
        <v/>
      </c>
      <c r="AW152" s="1" t="str">
        <f t="shared" si="62"/>
        <v/>
      </c>
      <c r="AX152" s="1" t="str">
        <f t="shared" si="63"/>
        <v/>
      </c>
      <c r="AY152" s="1">
        <f>IFERROR(IF($AE152&gt;$AE151,VLOOKUP($AC152+AL$1,STOCK!$F$10:$AB$209,16,0),IF($AE152=$AE151,(IF(AY151&gt;=1,AY151-COUNTIFS($AE151:$AE151,$AC152,AL151:AL151,$AI$1),0)),0)),0)</f>
        <v>0</v>
      </c>
      <c r="AZ152" s="1">
        <f>IFERROR(IF($AE152&gt;$AE151,VLOOKUP($AC152+AM$1,STOCK!$F$10:$AB$209,16,0),IF($AE152=$AE151,(IF(AZ151&gt;=1,AZ151-COUNTIFS($AE151:$AE151,$AC152,AM151:AM151,$AI$1),0)),0)),0)</f>
        <v>0</v>
      </c>
      <c r="BA152" s="1">
        <f>IFERROR(IF($AE152&gt;$AE151,VLOOKUP($AC152+AN$1,STOCK!$F$10:$AB$209,16,0),IF($AE152=$AE151,(IF(BA151&gt;=1,BA151-COUNTIFS($AE151:$AE151,$AC152,AN151:AN151,$AI$1),0)),0)),0)</f>
        <v>0</v>
      </c>
      <c r="BB152" s="1">
        <f>IFERROR(IF($AE152&gt;$AE151,VLOOKUP($AC152+AO$1,STOCK!$F$10:$AB$209,16,0),IF($AE152=$AE151,(IF(BB151&gt;=1,BB151-COUNTIFS($AE151:$AE151,$AC152,AO151:AO151,$AI$1),0)),0)),0)</f>
        <v>0</v>
      </c>
      <c r="BC152" s="1">
        <f>IFERROR(IF($AE152&gt;$AE151,VLOOKUP($AC152+AP$1,STOCK!$F$10:$AB$209,16,0),IF($AE152=$AE151,(IF(BC151&gt;=1,BC151-COUNTIFS($AE151:$AE151,$AC152,AP151:AP151,$AI$1),0)),0)),0)</f>
        <v>0</v>
      </c>
      <c r="BD152" s="1">
        <f>IFERROR(IF($AE152&gt;$AE151,VLOOKUP($AC152+AQ$1,STOCK!$F$10:$AB$209,16,0),IF($AE152=$AE151,(IF(BD151&gt;=1,BD151-COUNTIFS($AE151:$AE151,$AC152,AQ151:AQ151,$AI$1),0)),0)),0)</f>
        <v>0</v>
      </c>
      <c r="BE152" s="1">
        <f>IFERROR(IF($AE152&gt;$AE151,VLOOKUP($AC152+AR$1,STOCK!$F$10:$AB$209,16,0),IF($AE152=$AE151,(IF(BE151&gt;=1,BE151-COUNTIFS($AE151:$AE151,$AC152,AR151:AR151,$AI$1),0)),0)),0)</f>
        <v>0</v>
      </c>
      <c r="BF152" s="1">
        <f>IFERROR(IF($AE152&gt;$AE151,VLOOKUP($AC152+AS$1,STOCK!$F$10:$AB$209,16,0),IF($AE152=$AE151,(IF(BF151&gt;=1,BF151-COUNTIFS($AE151:$AE151,$AC152,AS151:AS151,$AI$1),0)),0)),0)</f>
        <v>0</v>
      </c>
      <c r="BG152" s="1">
        <f>IFERROR(IF($AE152&gt;$AE151,VLOOKUP($AC152+AT$1,STOCK!$F$10:$AB$209,16,0),IF($AE152=$AE151,(IF(BG151&gt;=1,BG151-COUNTIFS($AE151:$AE151,$AC152,AT151:AT151,$AI$1),0)),0)),0)</f>
        <v>0</v>
      </c>
      <c r="BH152" s="1">
        <f>IFERROR(IF($AE152&gt;$AE151,VLOOKUP($AC152+AU$1,STOCK!$F$10:$AB$209,16,0),IF($AE152=$AE151,(IF(BH151&gt;=1,BH151-COUNTIFS($AE151:$AE151,$AC152,AU151:AU151,$AI$1),0)),0)),0)</f>
        <v>0</v>
      </c>
      <c r="BI152" s="1">
        <f>IFERROR(IF($AE152&gt;$AE151,VLOOKUP($AC152+AV$1,STOCK!$F$10:$AB$209,16,0),IF($AE152=$AE151,(IF(BI151&gt;=1,BI151-COUNTIFS($AE151:$AE151,$AC152,AV151:AV151,$AI$1),0)),0)),0)</f>
        <v>0</v>
      </c>
      <c r="BJ152" s="1">
        <f>IFERROR(IF($AE152&gt;$AE151,VLOOKUP($AC152+AW$1,STOCK!$F$10:$AB$209,16,0),IF($AE152=$AE151,(IF(BJ151&gt;=1,BJ151-COUNTIFS($AE151:$AE151,$AC152,AW151:AW151,$AI$1),0)),0)),0)</f>
        <v>0</v>
      </c>
      <c r="BK152" s="1">
        <f>IFERROR(IF($AE152&gt;$AE151,VLOOKUP($AC152+AX$1,STOCK!$F$10:$AB$209,16,0),IF($AE152=$AE151,(IF(BK151&gt;=1,BK151-COUNTIFS($AE151:$AE151,$AC152,AX151:AX151,$AI$1),0)),0)),0)</f>
        <v>0</v>
      </c>
      <c r="BL152" s="1">
        <f>IFERROR(IF($AE152&gt;$AE151,VLOOKUP($AC152+AL$1,STOCK!$F$10:$AB$209,17,0),IF($AE152=$AE151,(IF(BL151&gt;=1,BL151-COUNTIFS($AE151:$AE151,$AC152,AL151:AL151,$AI$2),0)),0)),0)</f>
        <v>0</v>
      </c>
      <c r="BM152" s="1">
        <f>IFERROR(IF($AE152&gt;$AE151,VLOOKUP($AC152+AM$1,STOCK!$F$10:$AB$209,17,0),IF($AE152=$AE151,(IF(BM151&gt;=1,BM151-COUNTIFS($AE151:$AE151,$AC152,AM151:AM151,$AI$2),0)),0)),0)</f>
        <v>0</v>
      </c>
      <c r="BN152" s="1">
        <f>IFERROR(IF($AE152&gt;$AE151,VLOOKUP($AC152+AN$1,STOCK!$F$10:$AB$209,17,0),IF($AE152=$AE151,(IF(BN151&gt;=1,BN151-COUNTIFS($AE151:$AE151,$AC152,AN151:AN151,$AI$2),0)),0)),0)</f>
        <v>0</v>
      </c>
      <c r="BO152" s="1">
        <f>IFERROR(IF($AE152&gt;$AE151,VLOOKUP($AC152+AO$1,STOCK!$F$10:$AB$209,17,0),IF($AE152=$AE151,(IF(BO151&gt;=1,BO151-COUNTIFS($AE151:$AE151,$AC152,AO151:AO151,$AI$2),0)),0)),0)</f>
        <v>0</v>
      </c>
      <c r="BP152" s="1">
        <f>IFERROR(IF($AE152&gt;$AE151,VLOOKUP($AC152+AP$1,STOCK!$F$10:$AB$209,17,0),IF($AE152=$AE151,(IF(BP151&gt;=1,BP151-COUNTIFS($AE151:$AE151,$AC152,AP151:AP151,$AI$2),0)),0)),0)</f>
        <v>0</v>
      </c>
      <c r="BQ152" s="1">
        <f>IFERROR(IF($AE152&gt;$AE151,VLOOKUP($AC152+AQ$1,STOCK!$F$10:$AB$209,17,0),IF($AE152=$AE151,(IF(BQ151&gt;=1,BQ151-COUNTIFS($AE151:$AE151,$AC152,AQ151:AQ151,$AI$2),0)),0)),0)</f>
        <v>0</v>
      </c>
      <c r="BR152" s="1">
        <f>IFERROR(IF($AE152&gt;$AE151,VLOOKUP($AC152+AR$1,STOCK!$F$10:$AB$209,17,0),IF($AE152=$AE151,(IF(BR151&gt;=1,BR151-COUNTIFS($AE151:$AE151,$AC152,AR151:AR151,$AI$2),0)),0)),0)</f>
        <v>0</v>
      </c>
      <c r="BS152" s="1">
        <f>IFERROR(IF($AE152&gt;$AE151,VLOOKUP($AC152+AS$1,STOCK!$F$10:$AB$209,17,0),IF($AE152=$AE151,(IF(BS151&gt;=1,BS151-COUNTIFS($AE151:$AE151,$AC152,AS151:AS151,$AI$2),0)),0)),0)</f>
        <v>0</v>
      </c>
      <c r="BT152" s="1">
        <f>IFERROR(IF($AE152&gt;$AE151,VLOOKUP($AC152+AT$1,STOCK!$F$10:$AB$209,17,0),IF($AE152=$AE151,(IF(BT151&gt;=1,BT151-COUNTIFS($AE151:$AE151,$AC152,AT151:AT151,$AI$2),0)),0)),0)</f>
        <v>0</v>
      </c>
      <c r="BU152" s="1">
        <f>IFERROR(IF($AE152&gt;$AE151,VLOOKUP($AC152+AU$1,STOCK!$F$10:$AB$209,17,0),IF($AE152=$AE151,(IF(BU151&gt;=1,BU151-COUNTIFS($AE151:$AE151,$AC152,AU151:AU151,$AI$2),0)),0)),0)</f>
        <v>0</v>
      </c>
      <c r="BV152" s="1">
        <f>IFERROR(IF($AE152&gt;$AE151,VLOOKUP($AC152+AV$1,STOCK!$F$10:$AB$209,17,0),IF($AE152=$AE151,(IF(BV151&gt;=1,BV151-COUNTIFS($AE151:$AE151,$AC152,AV151:AV151,$AI$2),0)),0)),0)</f>
        <v>0</v>
      </c>
      <c r="BW152" s="1">
        <f>IFERROR(IF($AE152&gt;$AE151,VLOOKUP($AC152+AW$1,STOCK!$F$10:$AB$209,17,0),IF($AE152=$AE151,(IF(BW151&gt;=1,BW151-COUNTIFS($AE151:$AE151,$AC152,AW151:AW151,$AI$2),0)),0)),0)</f>
        <v>0</v>
      </c>
      <c r="BX152" s="1">
        <f>IFERROR(IF($AE152&gt;$AE151,VLOOKUP($AC152+AX$1,STOCK!$F$10:$AB$209,17,0),IF($AE152=$AE151,(IF(BX151&gt;=1,BX151-COUNTIFS($AE151:$AE151,$AC152,AX151:AX151,$AI$2),0)),0)),0)</f>
        <v>0</v>
      </c>
    </row>
    <row r="153" spans="4:76" ht="20.100000000000001" customHeight="1" x14ac:dyDescent="0.25">
      <c r="D153" s="1">
        <v>140</v>
      </c>
      <c r="E153" s="1">
        <f>IFERROR(IF($E$13&gt;=D153,SMALL(STUDENT!$O$8:$O$1507,$E$11+D153),0),0)</f>
        <v>0</v>
      </c>
      <c r="F153" s="10">
        <f t="shared" si="46"/>
        <v>0</v>
      </c>
      <c r="G153" s="10" t="str">
        <f>IFERROR(IF($F153&gt;=1,VLOOKUP($E153,STUDENT!$O$8:$Z$1507,3,0),""),"")</f>
        <v/>
      </c>
      <c r="H153" s="9" t="str">
        <f>IFERROR(IF($F153&gt;=1,VLOOKUP($E153,STUDENT!$O$8:$Z$1507,4,0),""),"")</f>
        <v/>
      </c>
      <c r="I153" s="20" t="str">
        <f t="shared" si="47"/>
        <v/>
      </c>
      <c r="J153" s="20" t="str">
        <f t="shared" si="47"/>
        <v/>
      </c>
      <c r="K153" s="20" t="str">
        <f t="shared" si="47"/>
        <v/>
      </c>
      <c r="L153" s="20" t="str">
        <f t="shared" si="47"/>
        <v/>
      </c>
      <c r="M153" s="20" t="str">
        <f t="shared" si="47"/>
        <v/>
      </c>
      <c r="N153" s="20" t="str">
        <f t="shared" si="47"/>
        <v/>
      </c>
      <c r="O153" s="20" t="str">
        <f t="shared" si="47"/>
        <v/>
      </c>
      <c r="P153" s="20" t="str">
        <f t="shared" si="47"/>
        <v/>
      </c>
      <c r="Q153" s="20" t="str">
        <f t="shared" si="47"/>
        <v/>
      </c>
      <c r="R153" s="20" t="str">
        <f t="shared" si="47"/>
        <v/>
      </c>
      <c r="S153" s="20" t="str">
        <f t="shared" si="47"/>
        <v/>
      </c>
      <c r="T153" s="20" t="str">
        <f t="shared" si="47"/>
        <v/>
      </c>
      <c r="U153" s="20" t="str">
        <f t="shared" si="47"/>
        <v/>
      </c>
      <c r="V153" s="21" t="str">
        <f>IFERROR(IF($F153&gt;=1,VLOOKUP($E153,STUDENT!$O$8:$Z$1507,12,0),""),"")</f>
        <v/>
      </c>
      <c r="W153" s="22"/>
      <c r="AC153" s="1">
        <f t="shared" si="48"/>
        <v>0</v>
      </c>
      <c r="AD153" s="1">
        <f>IFERROR(IF(LEN(AK153)&gt;=1,VLOOKUP(HLOOKUP(AK153,PROFILE!$K$5:$V$8,4,0),PROFILE!$F$1:$G$3,2,0),0),0)</f>
        <v>0</v>
      </c>
      <c r="AE153" s="1">
        <f t="shared" si="49"/>
        <v>0</v>
      </c>
      <c r="AF153" s="1">
        <v>140</v>
      </c>
      <c r="AG153" s="1">
        <f>IFERROR(IF($AG$12&gt;=AF153,SMALL(STUDENT!$O$8:$O$1507,$AG$11+AF153),0),0)</f>
        <v>0</v>
      </c>
      <c r="AH153" s="1">
        <f t="shared" si="50"/>
        <v>0</v>
      </c>
      <c r="AI153" s="1" t="str">
        <f>IFERROR(IF($AH153&gt;=1,VLOOKUP($AG153,STUDENT!$O$8:$Z$1507,3,0),""),"")</f>
        <v/>
      </c>
      <c r="AJ153" s="1" t="str">
        <f>IFERROR(IF($AH153&gt;=1,VLOOKUP($AG153,STUDENT!$O$8:$Z$1507,4,0),""),"")</f>
        <v/>
      </c>
      <c r="AK153" s="1" t="str">
        <f>IFERROR(IF($AH153&gt;=1,VLOOKUP($AG153,STUDENT!$O$8:$Z$1507,6,0),""),"")</f>
        <v/>
      </c>
      <c r="AL153" s="1" t="str">
        <f t="shared" si="51"/>
        <v/>
      </c>
      <c r="AM153" s="1" t="str">
        <f t="shared" si="52"/>
        <v/>
      </c>
      <c r="AN153" s="1" t="str">
        <f t="shared" si="53"/>
        <v/>
      </c>
      <c r="AO153" s="1" t="str">
        <f t="shared" si="54"/>
        <v/>
      </c>
      <c r="AP153" s="1" t="str">
        <f t="shared" si="55"/>
        <v/>
      </c>
      <c r="AQ153" s="1" t="str">
        <f t="shared" si="56"/>
        <v/>
      </c>
      <c r="AR153" s="1" t="str">
        <f t="shared" si="57"/>
        <v/>
      </c>
      <c r="AS153" s="1" t="str">
        <f t="shared" si="58"/>
        <v/>
      </c>
      <c r="AT153" s="1" t="str">
        <f t="shared" si="59"/>
        <v/>
      </c>
      <c r="AU153" s="1" t="str">
        <f t="shared" si="60"/>
        <v/>
      </c>
      <c r="AV153" s="1" t="str">
        <f t="shared" si="61"/>
        <v/>
      </c>
      <c r="AW153" s="1" t="str">
        <f t="shared" si="62"/>
        <v/>
      </c>
      <c r="AX153" s="1" t="str">
        <f t="shared" si="63"/>
        <v/>
      </c>
      <c r="AY153" s="1">
        <f>IFERROR(IF($AE153&gt;$AE152,VLOOKUP($AC153+AL$1,STOCK!$F$10:$AB$209,16,0),IF($AE153=$AE152,(IF(AY152&gt;=1,AY152-COUNTIFS($AE152:$AE152,$AC153,AL152:AL152,$AI$1),0)),0)),0)</f>
        <v>0</v>
      </c>
      <c r="AZ153" s="1">
        <f>IFERROR(IF($AE153&gt;$AE152,VLOOKUP($AC153+AM$1,STOCK!$F$10:$AB$209,16,0),IF($AE153=$AE152,(IF(AZ152&gt;=1,AZ152-COUNTIFS($AE152:$AE152,$AC153,AM152:AM152,$AI$1),0)),0)),0)</f>
        <v>0</v>
      </c>
      <c r="BA153" s="1">
        <f>IFERROR(IF($AE153&gt;$AE152,VLOOKUP($AC153+AN$1,STOCK!$F$10:$AB$209,16,0),IF($AE153=$AE152,(IF(BA152&gt;=1,BA152-COUNTIFS($AE152:$AE152,$AC153,AN152:AN152,$AI$1),0)),0)),0)</f>
        <v>0</v>
      </c>
      <c r="BB153" s="1">
        <f>IFERROR(IF($AE153&gt;$AE152,VLOOKUP($AC153+AO$1,STOCK!$F$10:$AB$209,16,0),IF($AE153=$AE152,(IF(BB152&gt;=1,BB152-COUNTIFS($AE152:$AE152,$AC153,AO152:AO152,$AI$1),0)),0)),0)</f>
        <v>0</v>
      </c>
      <c r="BC153" s="1">
        <f>IFERROR(IF($AE153&gt;$AE152,VLOOKUP($AC153+AP$1,STOCK!$F$10:$AB$209,16,0),IF($AE153=$AE152,(IF(BC152&gt;=1,BC152-COUNTIFS($AE152:$AE152,$AC153,AP152:AP152,$AI$1),0)),0)),0)</f>
        <v>0</v>
      </c>
      <c r="BD153" s="1">
        <f>IFERROR(IF($AE153&gt;$AE152,VLOOKUP($AC153+AQ$1,STOCK!$F$10:$AB$209,16,0),IF($AE153=$AE152,(IF(BD152&gt;=1,BD152-COUNTIFS($AE152:$AE152,$AC153,AQ152:AQ152,$AI$1),0)),0)),0)</f>
        <v>0</v>
      </c>
      <c r="BE153" s="1">
        <f>IFERROR(IF($AE153&gt;$AE152,VLOOKUP($AC153+AR$1,STOCK!$F$10:$AB$209,16,0),IF($AE153=$AE152,(IF(BE152&gt;=1,BE152-COUNTIFS($AE152:$AE152,$AC153,AR152:AR152,$AI$1),0)),0)),0)</f>
        <v>0</v>
      </c>
      <c r="BF153" s="1">
        <f>IFERROR(IF($AE153&gt;$AE152,VLOOKUP($AC153+AS$1,STOCK!$F$10:$AB$209,16,0),IF($AE153=$AE152,(IF(BF152&gt;=1,BF152-COUNTIFS($AE152:$AE152,$AC153,AS152:AS152,$AI$1),0)),0)),0)</f>
        <v>0</v>
      </c>
      <c r="BG153" s="1">
        <f>IFERROR(IF($AE153&gt;$AE152,VLOOKUP($AC153+AT$1,STOCK!$F$10:$AB$209,16,0),IF($AE153=$AE152,(IF(BG152&gt;=1,BG152-COUNTIFS($AE152:$AE152,$AC153,AT152:AT152,$AI$1),0)),0)),0)</f>
        <v>0</v>
      </c>
      <c r="BH153" s="1">
        <f>IFERROR(IF($AE153&gt;$AE152,VLOOKUP($AC153+AU$1,STOCK!$F$10:$AB$209,16,0),IF($AE153=$AE152,(IF(BH152&gt;=1,BH152-COUNTIFS($AE152:$AE152,$AC153,AU152:AU152,$AI$1),0)),0)),0)</f>
        <v>0</v>
      </c>
      <c r="BI153" s="1">
        <f>IFERROR(IF($AE153&gt;$AE152,VLOOKUP($AC153+AV$1,STOCK!$F$10:$AB$209,16,0),IF($AE153=$AE152,(IF(BI152&gt;=1,BI152-COUNTIFS($AE152:$AE152,$AC153,AV152:AV152,$AI$1),0)),0)),0)</f>
        <v>0</v>
      </c>
      <c r="BJ153" s="1">
        <f>IFERROR(IF($AE153&gt;$AE152,VLOOKUP($AC153+AW$1,STOCK!$F$10:$AB$209,16,0),IF($AE153=$AE152,(IF(BJ152&gt;=1,BJ152-COUNTIFS($AE152:$AE152,$AC153,AW152:AW152,$AI$1),0)),0)),0)</f>
        <v>0</v>
      </c>
      <c r="BK153" s="1">
        <f>IFERROR(IF($AE153&gt;$AE152,VLOOKUP($AC153+AX$1,STOCK!$F$10:$AB$209,16,0),IF($AE153=$AE152,(IF(BK152&gt;=1,BK152-COUNTIFS($AE152:$AE152,$AC153,AX152:AX152,$AI$1),0)),0)),0)</f>
        <v>0</v>
      </c>
      <c r="BL153" s="1">
        <f>IFERROR(IF($AE153&gt;$AE152,VLOOKUP($AC153+AL$1,STOCK!$F$10:$AB$209,17,0),IF($AE153=$AE152,(IF(BL152&gt;=1,BL152-COUNTIFS($AE152:$AE152,$AC153,AL152:AL152,$AI$2),0)),0)),0)</f>
        <v>0</v>
      </c>
      <c r="BM153" s="1">
        <f>IFERROR(IF($AE153&gt;$AE152,VLOOKUP($AC153+AM$1,STOCK!$F$10:$AB$209,17,0),IF($AE153=$AE152,(IF(BM152&gt;=1,BM152-COUNTIFS($AE152:$AE152,$AC153,AM152:AM152,$AI$2),0)),0)),0)</f>
        <v>0</v>
      </c>
      <c r="BN153" s="1">
        <f>IFERROR(IF($AE153&gt;$AE152,VLOOKUP($AC153+AN$1,STOCK!$F$10:$AB$209,17,0),IF($AE153=$AE152,(IF(BN152&gt;=1,BN152-COUNTIFS($AE152:$AE152,$AC153,AN152:AN152,$AI$2),0)),0)),0)</f>
        <v>0</v>
      </c>
      <c r="BO153" s="1">
        <f>IFERROR(IF($AE153&gt;$AE152,VLOOKUP($AC153+AO$1,STOCK!$F$10:$AB$209,17,0),IF($AE153=$AE152,(IF(BO152&gt;=1,BO152-COUNTIFS($AE152:$AE152,$AC153,AO152:AO152,$AI$2),0)),0)),0)</f>
        <v>0</v>
      </c>
      <c r="BP153" s="1">
        <f>IFERROR(IF($AE153&gt;$AE152,VLOOKUP($AC153+AP$1,STOCK!$F$10:$AB$209,17,0),IF($AE153=$AE152,(IF(BP152&gt;=1,BP152-COUNTIFS($AE152:$AE152,$AC153,AP152:AP152,$AI$2),0)),0)),0)</f>
        <v>0</v>
      </c>
      <c r="BQ153" s="1">
        <f>IFERROR(IF($AE153&gt;$AE152,VLOOKUP($AC153+AQ$1,STOCK!$F$10:$AB$209,17,0),IF($AE153=$AE152,(IF(BQ152&gt;=1,BQ152-COUNTIFS($AE152:$AE152,$AC153,AQ152:AQ152,$AI$2),0)),0)),0)</f>
        <v>0</v>
      </c>
      <c r="BR153" s="1">
        <f>IFERROR(IF($AE153&gt;$AE152,VLOOKUP($AC153+AR$1,STOCK!$F$10:$AB$209,17,0),IF($AE153=$AE152,(IF(BR152&gt;=1,BR152-COUNTIFS($AE152:$AE152,$AC153,AR152:AR152,$AI$2),0)),0)),0)</f>
        <v>0</v>
      </c>
      <c r="BS153" s="1">
        <f>IFERROR(IF($AE153&gt;$AE152,VLOOKUP($AC153+AS$1,STOCK!$F$10:$AB$209,17,0),IF($AE153=$AE152,(IF(BS152&gt;=1,BS152-COUNTIFS($AE152:$AE152,$AC153,AS152:AS152,$AI$2),0)),0)),0)</f>
        <v>0</v>
      </c>
      <c r="BT153" s="1">
        <f>IFERROR(IF($AE153&gt;$AE152,VLOOKUP($AC153+AT$1,STOCK!$F$10:$AB$209,17,0),IF($AE153=$AE152,(IF(BT152&gt;=1,BT152-COUNTIFS($AE152:$AE152,$AC153,AT152:AT152,$AI$2),0)),0)),0)</f>
        <v>0</v>
      </c>
      <c r="BU153" s="1">
        <f>IFERROR(IF($AE153&gt;$AE152,VLOOKUP($AC153+AU$1,STOCK!$F$10:$AB$209,17,0),IF($AE153=$AE152,(IF(BU152&gt;=1,BU152-COUNTIFS($AE152:$AE152,$AC153,AU152:AU152,$AI$2),0)),0)),0)</f>
        <v>0</v>
      </c>
      <c r="BV153" s="1">
        <f>IFERROR(IF($AE153&gt;$AE152,VLOOKUP($AC153+AV$1,STOCK!$F$10:$AB$209,17,0),IF($AE153=$AE152,(IF(BV152&gt;=1,BV152-COUNTIFS($AE152:$AE152,$AC153,AV152:AV152,$AI$2),0)),0)),0)</f>
        <v>0</v>
      </c>
      <c r="BW153" s="1">
        <f>IFERROR(IF($AE153&gt;$AE152,VLOOKUP($AC153+AW$1,STOCK!$F$10:$AB$209,17,0),IF($AE153=$AE152,(IF(BW152&gt;=1,BW152-COUNTIFS($AE152:$AE152,$AC153,AW152:AW152,$AI$2),0)),0)),0)</f>
        <v>0</v>
      </c>
      <c r="BX153" s="1">
        <f>IFERROR(IF($AE153&gt;$AE152,VLOOKUP($AC153+AX$1,STOCK!$F$10:$AB$209,17,0),IF($AE153=$AE152,(IF(BX152&gt;=1,BX152-COUNTIFS($AE152:$AE152,$AC153,AX152:AX152,$AI$2),0)),0)),0)</f>
        <v>0</v>
      </c>
    </row>
    <row r="154" spans="4:76" ht="20.100000000000001" customHeight="1" x14ac:dyDescent="0.25">
      <c r="D154" s="1">
        <v>141</v>
      </c>
      <c r="E154" s="1">
        <f>IFERROR(IF($E$13&gt;=D154,SMALL(STUDENT!$O$8:$O$1507,$E$11+D154),0),0)</f>
        <v>0</v>
      </c>
      <c r="F154" s="10">
        <f t="shared" si="46"/>
        <v>0</v>
      </c>
      <c r="G154" s="10" t="str">
        <f>IFERROR(IF($F154&gt;=1,VLOOKUP($E154,STUDENT!$O$8:$Z$1507,3,0),""),"")</f>
        <v/>
      </c>
      <c r="H154" s="9" t="str">
        <f>IFERROR(IF($F154&gt;=1,VLOOKUP($E154,STUDENT!$O$8:$Z$1507,4,0),""),"")</f>
        <v/>
      </c>
      <c r="I154" s="20" t="str">
        <f t="shared" si="47"/>
        <v/>
      </c>
      <c r="J154" s="20" t="str">
        <f t="shared" si="47"/>
        <v/>
      </c>
      <c r="K154" s="20" t="str">
        <f t="shared" si="47"/>
        <v/>
      </c>
      <c r="L154" s="20" t="str">
        <f t="shared" si="47"/>
        <v/>
      </c>
      <c r="M154" s="20" t="str">
        <f t="shared" si="47"/>
        <v/>
      </c>
      <c r="N154" s="20" t="str">
        <f t="shared" si="47"/>
        <v/>
      </c>
      <c r="O154" s="20" t="str">
        <f t="shared" si="47"/>
        <v/>
      </c>
      <c r="P154" s="20" t="str">
        <f t="shared" si="47"/>
        <v/>
      </c>
      <c r="Q154" s="20" t="str">
        <f t="shared" si="47"/>
        <v/>
      </c>
      <c r="R154" s="20" t="str">
        <f t="shared" si="47"/>
        <v/>
      </c>
      <c r="S154" s="20" t="str">
        <f t="shared" si="47"/>
        <v/>
      </c>
      <c r="T154" s="20" t="str">
        <f t="shared" si="47"/>
        <v/>
      </c>
      <c r="U154" s="20" t="str">
        <f t="shared" si="47"/>
        <v/>
      </c>
      <c r="V154" s="21" t="str">
        <f>IFERROR(IF($F154&gt;=1,VLOOKUP($E154,STUDENT!$O$8:$Z$1507,12,0),""),"")</f>
        <v/>
      </c>
      <c r="W154" s="22"/>
      <c r="AC154" s="1">
        <f t="shared" si="48"/>
        <v>0</v>
      </c>
      <c r="AD154" s="1">
        <f>IFERROR(IF(LEN(AK154)&gt;=1,VLOOKUP(HLOOKUP(AK154,PROFILE!$K$5:$V$8,4,0),PROFILE!$F$1:$G$3,2,0),0),0)</f>
        <v>0</v>
      </c>
      <c r="AE154" s="1">
        <f t="shared" si="49"/>
        <v>0</v>
      </c>
      <c r="AF154" s="1">
        <v>141</v>
      </c>
      <c r="AG154" s="1">
        <f>IFERROR(IF($AG$12&gt;=AF154,SMALL(STUDENT!$O$8:$O$1507,$AG$11+AF154),0),0)</f>
        <v>0</v>
      </c>
      <c r="AH154" s="1">
        <f t="shared" si="50"/>
        <v>0</v>
      </c>
      <c r="AI154" s="1" t="str">
        <f>IFERROR(IF($AH154&gt;=1,VLOOKUP($AG154,STUDENT!$O$8:$Z$1507,3,0),""),"")</f>
        <v/>
      </c>
      <c r="AJ154" s="1" t="str">
        <f>IFERROR(IF($AH154&gt;=1,VLOOKUP($AG154,STUDENT!$O$8:$Z$1507,4,0),""),"")</f>
        <v/>
      </c>
      <c r="AK154" s="1" t="str">
        <f>IFERROR(IF($AH154&gt;=1,VLOOKUP($AG154,STUDENT!$O$8:$Z$1507,6,0),""),"")</f>
        <v/>
      </c>
      <c r="AL154" s="1" t="str">
        <f t="shared" si="51"/>
        <v/>
      </c>
      <c r="AM154" s="1" t="str">
        <f t="shared" si="52"/>
        <v/>
      </c>
      <c r="AN154" s="1" t="str">
        <f t="shared" si="53"/>
        <v/>
      </c>
      <c r="AO154" s="1" t="str">
        <f t="shared" si="54"/>
        <v/>
      </c>
      <c r="AP154" s="1" t="str">
        <f t="shared" si="55"/>
        <v/>
      </c>
      <c r="AQ154" s="1" t="str">
        <f t="shared" si="56"/>
        <v/>
      </c>
      <c r="AR154" s="1" t="str">
        <f t="shared" si="57"/>
        <v/>
      </c>
      <c r="AS154" s="1" t="str">
        <f t="shared" si="58"/>
        <v/>
      </c>
      <c r="AT154" s="1" t="str">
        <f t="shared" si="59"/>
        <v/>
      </c>
      <c r="AU154" s="1" t="str">
        <f t="shared" si="60"/>
        <v/>
      </c>
      <c r="AV154" s="1" t="str">
        <f t="shared" si="61"/>
        <v/>
      </c>
      <c r="AW154" s="1" t="str">
        <f t="shared" si="62"/>
        <v/>
      </c>
      <c r="AX154" s="1" t="str">
        <f t="shared" si="63"/>
        <v/>
      </c>
      <c r="AY154" s="1">
        <f>IFERROR(IF($AE154&gt;$AE153,VLOOKUP($AC154+AL$1,STOCK!$F$10:$AB$209,16,0),IF($AE154=$AE153,(IF(AY153&gt;=1,AY153-COUNTIFS($AE153:$AE153,$AC154,AL153:AL153,$AI$1),0)),0)),0)</f>
        <v>0</v>
      </c>
      <c r="AZ154" s="1">
        <f>IFERROR(IF($AE154&gt;$AE153,VLOOKUP($AC154+AM$1,STOCK!$F$10:$AB$209,16,0),IF($AE154=$AE153,(IF(AZ153&gt;=1,AZ153-COUNTIFS($AE153:$AE153,$AC154,AM153:AM153,$AI$1),0)),0)),0)</f>
        <v>0</v>
      </c>
      <c r="BA154" s="1">
        <f>IFERROR(IF($AE154&gt;$AE153,VLOOKUP($AC154+AN$1,STOCK!$F$10:$AB$209,16,0),IF($AE154=$AE153,(IF(BA153&gt;=1,BA153-COUNTIFS($AE153:$AE153,$AC154,AN153:AN153,$AI$1),0)),0)),0)</f>
        <v>0</v>
      </c>
      <c r="BB154" s="1">
        <f>IFERROR(IF($AE154&gt;$AE153,VLOOKUP($AC154+AO$1,STOCK!$F$10:$AB$209,16,0),IF($AE154=$AE153,(IF(BB153&gt;=1,BB153-COUNTIFS($AE153:$AE153,$AC154,AO153:AO153,$AI$1),0)),0)),0)</f>
        <v>0</v>
      </c>
      <c r="BC154" s="1">
        <f>IFERROR(IF($AE154&gt;$AE153,VLOOKUP($AC154+AP$1,STOCK!$F$10:$AB$209,16,0),IF($AE154=$AE153,(IF(BC153&gt;=1,BC153-COUNTIFS($AE153:$AE153,$AC154,AP153:AP153,$AI$1),0)),0)),0)</f>
        <v>0</v>
      </c>
      <c r="BD154" s="1">
        <f>IFERROR(IF($AE154&gt;$AE153,VLOOKUP($AC154+AQ$1,STOCK!$F$10:$AB$209,16,0),IF($AE154=$AE153,(IF(BD153&gt;=1,BD153-COUNTIFS($AE153:$AE153,$AC154,AQ153:AQ153,$AI$1),0)),0)),0)</f>
        <v>0</v>
      </c>
      <c r="BE154" s="1">
        <f>IFERROR(IF($AE154&gt;$AE153,VLOOKUP($AC154+AR$1,STOCK!$F$10:$AB$209,16,0),IF($AE154=$AE153,(IF(BE153&gt;=1,BE153-COUNTIFS($AE153:$AE153,$AC154,AR153:AR153,$AI$1),0)),0)),0)</f>
        <v>0</v>
      </c>
      <c r="BF154" s="1">
        <f>IFERROR(IF($AE154&gt;$AE153,VLOOKUP($AC154+AS$1,STOCK!$F$10:$AB$209,16,0),IF($AE154=$AE153,(IF(BF153&gt;=1,BF153-COUNTIFS($AE153:$AE153,$AC154,AS153:AS153,$AI$1),0)),0)),0)</f>
        <v>0</v>
      </c>
      <c r="BG154" s="1">
        <f>IFERROR(IF($AE154&gt;$AE153,VLOOKUP($AC154+AT$1,STOCK!$F$10:$AB$209,16,0),IF($AE154=$AE153,(IF(BG153&gt;=1,BG153-COUNTIFS($AE153:$AE153,$AC154,AT153:AT153,$AI$1),0)),0)),0)</f>
        <v>0</v>
      </c>
      <c r="BH154" s="1">
        <f>IFERROR(IF($AE154&gt;$AE153,VLOOKUP($AC154+AU$1,STOCK!$F$10:$AB$209,16,0),IF($AE154=$AE153,(IF(BH153&gt;=1,BH153-COUNTIFS($AE153:$AE153,$AC154,AU153:AU153,$AI$1),0)),0)),0)</f>
        <v>0</v>
      </c>
      <c r="BI154" s="1">
        <f>IFERROR(IF($AE154&gt;$AE153,VLOOKUP($AC154+AV$1,STOCK!$F$10:$AB$209,16,0),IF($AE154=$AE153,(IF(BI153&gt;=1,BI153-COUNTIFS($AE153:$AE153,$AC154,AV153:AV153,$AI$1),0)),0)),0)</f>
        <v>0</v>
      </c>
      <c r="BJ154" s="1">
        <f>IFERROR(IF($AE154&gt;$AE153,VLOOKUP($AC154+AW$1,STOCK!$F$10:$AB$209,16,0),IF($AE154=$AE153,(IF(BJ153&gt;=1,BJ153-COUNTIFS($AE153:$AE153,$AC154,AW153:AW153,$AI$1),0)),0)),0)</f>
        <v>0</v>
      </c>
      <c r="BK154" s="1">
        <f>IFERROR(IF($AE154&gt;$AE153,VLOOKUP($AC154+AX$1,STOCK!$F$10:$AB$209,16,0),IF($AE154=$AE153,(IF(BK153&gt;=1,BK153-COUNTIFS($AE153:$AE153,$AC154,AX153:AX153,$AI$1),0)),0)),0)</f>
        <v>0</v>
      </c>
      <c r="BL154" s="1">
        <f>IFERROR(IF($AE154&gt;$AE153,VLOOKUP($AC154+AL$1,STOCK!$F$10:$AB$209,17,0),IF($AE154=$AE153,(IF(BL153&gt;=1,BL153-COUNTIFS($AE153:$AE153,$AC154,AL153:AL153,$AI$2),0)),0)),0)</f>
        <v>0</v>
      </c>
      <c r="BM154" s="1">
        <f>IFERROR(IF($AE154&gt;$AE153,VLOOKUP($AC154+AM$1,STOCK!$F$10:$AB$209,17,0),IF($AE154=$AE153,(IF(BM153&gt;=1,BM153-COUNTIFS($AE153:$AE153,$AC154,AM153:AM153,$AI$2),0)),0)),0)</f>
        <v>0</v>
      </c>
      <c r="BN154" s="1">
        <f>IFERROR(IF($AE154&gt;$AE153,VLOOKUP($AC154+AN$1,STOCK!$F$10:$AB$209,17,0),IF($AE154=$AE153,(IF(BN153&gt;=1,BN153-COUNTIFS($AE153:$AE153,$AC154,AN153:AN153,$AI$2),0)),0)),0)</f>
        <v>0</v>
      </c>
      <c r="BO154" s="1">
        <f>IFERROR(IF($AE154&gt;$AE153,VLOOKUP($AC154+AO$1,STOCK!$F$10:$AB$209,17,0),IF($AE154=$AE153,(IF(BO153&gt;=1,BO153-COUNTIFS($AE153:$AE153,$AC154,AO153:AO153,$AI$2),0)),0)),0)</f>
        <v>0</v>
      </c>
      <c r="BP154" s="1">
        <f>IFERROR(IF($AE154&gt;$AE153,VLOOKUP($AC154+AP$1,STOCK!$F$10:$AB$209,17,0),IF($AE154=$AE153,(IF(BP153&gt;=1,BP153-COUNTIFS($AE153:$AE153,$AC154,AP153:AP153,$AI$2),0)),0)),0)</f>
        <v>0</v>
      </c>
      <c r="BQ154" s="1">
        <f>IFERROR(IF($AE154&gt;$AE153,VLOOKUP($AC154+AQ$1,STOCK!$F$10:$AB$209,17,0),IF($AE154=$AE153,(IF(BQ153&gt;=1,BQ153-COUNTIFS($AE153:$AE153,$AC154,AQ153:AQ153,$AI$2),0)),0)),0)</f>
        <v>0</v>
      </c>
      <c r="BR154" s="1">
        <f>IFERROR(IF($AE154&gt;$AE153,VLOOKUP($AC154+AR$1,STOCK!$F$10:$AB$209,17,0),IF($AE154=$AE153,(IF(BR153&gt;=1,BR153-COUNTIFS($AE153:$AE153,$AC154,AR153:AR153,$AI$2),0)),0)),0)</f>
        <v>0</v>
      </c>
      <c r="BS154" s="1">
        <f>IFERROR(IF($AE154&gt;$AE153,VLOOKUP($AC154+AS$1,STOCK!$F$10:$AB$209,17,0),IF($AE154=$AE153,(IF(BS153&gt;=1,BS153-COUNTIFS($AE153:$AE153,$AC154,AS153:AS153,$AI$2),0)),0)),0)</f>
        <v>0</v>
      </c>
      <c r="BT154" s="1">
        <f>IFERROR(IF($AE154&gt;$AE153,VLOOKUP($AC154+AT$1,STOCK!$F$10:$AB$209,17,0),IF($AE154=$AE153,(IF(BT153&gt;=1,BT153-COUNTIFS($AE153:$AE153,$AC154,AT153:AT153,$AI$2),0)),0)),0)</f>
        <v>0</v>
      </c>
      <c r="BU154" s="1">
        <f>IFERROR(IF($AE154&gt;$AE153,VLOOKUP($AC154+AU$1,STOCK!$F$10:$AB$209,17,0),IF($AE154=$AE153,(IF(BU153&gt;=1,BU153-COUNTIFS($AE153:$AE153,$AC154,AU153:AU153,$AI$2),0)),0)),0)</f>
        <v>0</v>
      </c>
      <c r="BV154" s="1">
        <f>IFERROR(IF($AE154&gt;$AE153,VLOOKUP($AC154+AV$1,STOCK!$F$10:$AB$209,17,0),IF($AE154=$AE153,(IF(BV153&gt;=1,BV153-COUNTIFS($AE153:$AE153,$AC154,AV153:AV153,$AI$2),0)),0)),0)</f>
        <v>0</v>
      </c>
      <c r="BW154" s="1">
        <f>IFERROR(IF($AE154&gt;$AE153,VLOOKUP($AC154+AW$1,STOCK!$F$10:$AB$209,17,0),IF($AE154=$AE153,(IF(BW153&gt;=1,BW153-COUNTIFS($AE153:$AE153,$AC154,AW153:AW153,$AI$2),0)),0)),0)</f>
        <v>0</v>
      </c>
      <c r="BX154" s="1">
        <f>IFERROR(IF($AE154&gt;$AE153,VLOOKUP($AC154+AX$1,STOCK!$F$10:$AB$209,17,0),IF($AE154=$AE153,(IF(BX153&gt;=1,BX153-COUNTIFS($AE153:$AE153,$AC154,AX153:AX153,$AI$2),0)),0)),0)</f>
        <v>0</v>
      </c>
    </row>
    <row r="155" spans="4:76" ht="20.100000000000001" customHeight="1" x14ac:dyDescent="0.25">
      <c r="D155" s="1">
        <v>142</v>
      </c>
      <c r="E155" s="1">
        <f>IFERROR(IF($E$13&gt;=D155,SMALL(STUDENT!$O$8:$O$1507,$E$11+D155),0),0)</f>
        <v>0</v>
      </c>
      <c r="F155" s="10">
        <f t="shared" si="46"/>
        <v>0</v>
      </c>
      <c r="G155" s="10" t="str">
        <f>IFERROR(IF($F155&gt;=1,VLOOKUP($E155,STUDENT!$O$8:$Z$1507,3,0),""),"")</f>
        <v/>
      </c>
      <c r="H155" s="9" t="str">
        <f>IFERROR(IF($F155&gt;=1,VLOOKUP($E155,STUDENT!$O$8:$Z$1507,4,0),""),"")</f>
        <v/>
      </c>
      <c r="I155" s="20" t="str">
        <f t="shared" si="47"/>
        <v/>
      </c>
      <c r="J155" s="20" t="str">
        <f t="shared" si="47"/>
        <v/>
      </c>
      <c r="K155" s="20" t="str">
        <f t="shared" si="47"/>
        <v/>
      </c>
      <c r="L155" s="20" t="str">
        <f t="shared" si="47"/>
        <v/>
      </c>
      <c r="M155" s="20" t="str">
        <f t="shared" si="47"/>
        <v/>
      </c>
      <c r="N155" s="20" t="str">
        <f t="shared" si="47"/>
        <v/>
      </c>
      <c r="O155" s="20" t="str">
        <f t="shared" si="47"/>
        <v/>
      </c>
      <c r="P155" s="20" t="str">
        <f t="shared" si="47"/>
        <v/>
      </c>
      <c r="Q155" s="20" t="str">
        <f t="shared" si="47"/>
        <v/>
      </c>
      <c r="R155" s="20" t="str">
        <f t="shared" si="47"/>
        <v/>
      </c>
      <c r="S155" s="20" t="str">
        <f t="shared" si="47"/>
        <v/>
      </c>
      <c r="T155" s="20" t="str">
        <f t="shared" si="47"/>
        <v/>
      </c>
      <c r="U155" s="20" t="str">
        <f t="shared" si="47"/>
        <v/>
      </c>
      <c r="V155" s="21" t="str">
        <f>IFERROR(IF($F155&gt;=1,VLOOKUP($E155,STUDENT!$O$8:$Z$1507,12,0),""),"")</f>
        <v/>
      </c>
      <c r="W155" s="22"/>
      <c r="AC155" s="1">
        <f t="shared" si="48"/>
        <v>0</v>
      </c>
      <c r="AD155" s="1">
        <f>IFERROR(IF(LEN(AK155)&gt;=1,VLOOKUP(HLOOKUP(AK155,PROFILE!$K$5:$V$8,4,0),PROFILE!$F$1:$G$3,2,0),0),0)</f>
        <v>0</v>
      </c>
      <c r="AE155" s="1">
        <f t="shared" si="49"/>
        <v>0</v>
      </c>
      <c r="AF155" s="1">
        <v>142</v>
      </c>
      <c r="AG155" s="1">
        <f>IFERROR(IF($AG$12&gt;=AF155,SMALL(STUDENT!$O$8:$O$1507,$AG$11+AF155),0),0)</f>
        <v>0</v>
      </c>
      <c r="AH155" s="1">
        <f t="shared" si="50"/>
        <v>0</v>
      </c>
      <c r="AI155" s="1" t="str">
        <f>IFERROR(IF($AH155&gt;=1,VLOOKUP($AG155,STUDENT!$O$8:$Z$1507,3,0),""),"")</f>
        <v/>
      </c>
      <c r="AJ155" s="1" t="str">
        <f>IFERROR(IF($AH155&gt;=1,VLOOKUP($AG155,STUDENT!$O$8:$Z$1507,4,0),""),"")</f>
        <v/>
      </c>
      <c r="AK155" s="1" t="str">
        <f>IFERROR(IF($AH155&gt;=1,VLOOKUP($AG155,STUDENT!$O$8:$Z$1507,6,0),""),"")</f>
        <v/>
      </c>
      <c r="AL155" s="1" t="str">
        <f t="shared" si="51"/>
        <v/>
      </c>
      <c r="AM155" s="1" t="str">
        <f t="shared" si="52"/>
        <v/>
      </c>
      <c r="AN155" s="1" t="str">
        <f t="shared" si="53"/>
        <v/>
      </c>
      <c r="AO155" s="1" t="str">
        <f t="shared" si="54"/>
        <v/>
      </c>
      <c r="AP155" s="1" t="str">
        <f t="shared" si="55"/>
        <v/>
      </c>
      <c r="AQ155" s="1" t="str">
        <f t="shared" si="56"/>
        <v/>
      </c>
      <c r="AR155" s="1" t="str">
        <f t="shared" si="57"/>
        <v/>
      </c>
      <c r="AS155" s="1" t="str">
        <f t="shared" si="58"/>
        <v/>
      </c>
      <c r="AT155" s="1" t="str">
        <f t="shared" si="59"/>
        <v/>
      </c>
      <c r="AU155" s="1" t="str">
        <f t="shared" si="60"/>
        <v/>
      </c>
      <c r="AV155" s="1" t="str">
        <f t="shared" si="61"/>
        <v/>
      </c>
      <c r="AW155" s="1" t="str">
        <f t="shared" si="62"/>
        <v/>
      </c>
      <c r="AX155" s="1" t="str">
        <f t="shared" si="63"/>
        <v/>
      </c>
      <c r="AY155" s="1">
        <f>IFERROR(IF($AE155&gt;$AE154,VLOOKUP($AC155+AL$1,STOCK!$F$10:$AB$209,16,0),IF($AE155=$AE154,(IF(AY154&gt;=1,AY154-COUNTIFS($AE154:$AE154,$AC155,AL154:AL154,$AI$1),0)),0)),0)</f>
        <v>0</v>
      </c>
      <c r="AZ155" s="1">
        <f>IFERROR(IF($AE155&gt;$AE154,VLOOKUP($AC155+AM$1,STOCK!$F$10:$AB$209,16,0),IF($AE155=$AE154,(IF(AZ154&gt;=1,AZ154-COUNTIFS($AE154:$AE154,$AC155,AM154:AM154,$AI$1),0)),0)),0)</f>
        <v>0</v>
      </c>
      <c r="BA155" s="1">
        <f>IFERROR(IF($AE155&gt;$AE154,VLOOKUP($AC155+AN$1,STOCK!$F$10:$AB$209,16,0),IF($AE155=$AE154,(IF(BA154&gt;=1,BA154-COUNTIFS($AE154:$AE154,$AC155,AN154:AN154,$AI$1),0)),0)),0)</f>
        <v>0</v>
      </c>
      <c r="BB155" s="1">
        <f>IFERROR(IF($AE155&gt;$AE154,VLOOKUP($AC155+AO$1,STOCK!$F$10:$AB$209,16,0),IF($AE155=$AE154,(IF(BB154&gt;=1,BB154-COUNTIFS($AE154:$AE154,$AC155,AO154:AO154,$AI$1),0)),0)),0)</f>
        <v>0</v>
      </c>
      <c r="BC155" s="1">
        <f>IFERROR(IF($AE155&gt;$AE154,VLOOKUP($AC155+AP$1,STOCK!$F$10:$AB$209,16,0),IF($AE155=$AE154,(IF(BC154&gt;=1,BC154-COUNTIFS($AE154:$AE154,$AC155,AP154:AP154,$AI$1),0)),0)),0)</f>
        <v>0</v>
      </c>
      <c r="BD155" s="1">
        <f>IFERROR(IF($AE155&gt;$AE154,VLOOKUP($AC155+AQ$1,STOCK!$F$10:$AB$209,16,0),IF($AE155=$AE154,(IF(BD154&gt;=1,BD154-COUNTIFS($AE154:$AE154,$AC155,AQ154:AQ154,$AI$1),0)),0)),0)</f>
        <v>0</v>
      </c>
      <c r="BE155" s="1">
        <f>IFERROR(IF($AE155&gt;$AE154,VLOOKUP($AC155+AR$1,STOCK!$F$10:$AB$209,16,0),IF($AE155=$AE154,(IF(BE154&gt;=1,BE154-COUNTIFS($AE154:$AE154,$AC155,AR154:AR154,$AI$1),0)),0)),0)</f>
        <v>0</v>
      </c>
      <c r="BF155" s="1">
        <f>IFERROR(IF($AE155&gt;$AE154,VLOOKUP($AC155+AS$1,STOCK!$F$10:$AB$209,16,0),IF($AE155=$AE154,(IF(BF154&gt;=1,BF154-COUNTIFS($AE154:$AE154,$AC155,AS154:AS154,$AI$1),0)),0)),0)</f>
        <v>0</v>
      </c>
      <c r="BG155" s="1">
        <f>IFERROR(IF($AE155&gt;$AE154,VLOOKUP($AC155+AT$1,STOCK!$F$10:$AB$209,16,0),IF($AE155=$AE154,(IF(BG154&gt;=1,BG154-COUNTIFS($AE154:$AE154,$AC155,AT154:AT154,$AI$1),0)),0)),0)</f>
        <v>0</v>
      </c>
      <c r="BH155" s="1">
        <f>IFERROR(IF($AE155&gt;$AE154,VLOOKUP($AC155+AU$1,STOCK!$F$10:$AB$209,16,0),IF($AE155=$AE154,(IF(BH154&gt;=1,BH154-COUNTIFS($AE154:$AE154,$AC155,AU154:AU154,$AI$1),0)),0)),0)</f>
        <v>0</v>
      </c>
      <c r="BI155" s="1">
        <f>IFERROR(IF($AE155&gt;$AE154,VLOOKUP($AC155+AV$1,STOCK!$F$10:$AB$209,16,0),IF($AE155=$AE154,(IF(BI154&gt;=1,BI154-COUNTIFS($AE154:$AE154,$AC155,AV154:AV154,$AI$1),0)),0)),0)</f>
        <v>0</v>
      </c>
      <c r="BJ155" s="1">
        <f>IFERROR(IF($AE155&gt;$AE154,VLOOKUP($AC155+AW$1,STOCK!$F$10:$AB$209,16,0),IF($AE155=$AE154,(IF(BJ154&gt;=1,BJ154-COUNTIFS($AE154:$AE154,$AC155,AW154:AW154,$AI$1),0)),0)),0)</f>
        <v>0</v>
      </c>
      <c r="BK155" s="1">
        <f>IFERROR(IF($AE155&gt;$AE154,VLOOKUP($AC155+AX$1,STOCK!$F$10:$AB$209,16,0),IF($AE155=$AE154,(IF(BK154&gt;=1,BK154-COUNTIFS($AE154:$AE154,$AC155,AX154:AX154,$AI$1),0)),0)),0)</f>
        <v>0</v>
      </c>
      <c r="BL155" s="1">
        <f>IFERROR(IF($AE155&gt;$AE154,VLOOKUP($AC155+AL$1,STOCK!$F$10:$AB$209,17,0),IF($AE155=$AE154,(IF(BL154&gt;=1,BL154-COUNTIFS($AE154:$AE154,$AC155,AL154:AL154,$AI$2),0)),0)),0)</f>
        <v>0</v>
      </c>
      <c r="BM155" s="1">
        <f>IFERROR(IF($AE155&gt;$AE154,VLOOKUP($AC155+AM$1,STOCK!$F$10:$AB$209,17,0),IF($AE155=$AE154,(IF(BM154&gt;=1,BM154-COUNTIFS($AE154:$AE154,$AC155,AM154:AM154,$AI$2),0)),0)),0)</f>
        <v>0</v>
      </c>
      <c r="BN155" s="1">
        <f>IFERROR(IF($AE155&gt;$AE154,VLOOKUP($AC155+AN$1,STOCK!$F$10:$AB$209,17,0),IF($AE155=$AE154,(IF(BN154&gt;=1,BN154-COUNTIFS($AE154:$AE154,$AC155,AN154:AN154,$AI$2),0)),0)),0)</f>
        <v>0</v>
      </c>
      <c r="BO155" s="1">
        <f>IFERROR(IF($AE155&gt;$AE154,VLOOKUP($AC155+AO$1,STOCK!$F$10:$AB$209,17,0),IF($AE155=$AE154,(IF(BO154&gt;=1,BO154-COUNTIFS($AE154:$AE154,$AC155,AO154:AO154,$AI$2),0)),0)),0)</f>
        <v>0</v>
      </c>
      <c r="BP155" s="1">
        <f>IFERROR(IF($AE155&gt;$AE154,VLOOKUP($AC155+AP$1,STOCK!$F$10:$AB$209,17,0),IF($AE155=$AE154,(IF(BP154&gt;=1,BP154-COUNTIFS($AE154:$AE154,$AC155,AP154:AP154,$AI$2),0)),0)),0)</f>
        <v>0</v>
      </c>
      <c r="BQ155" s="1">
        <f>IFERROR(IF($AE155&gt;$AE154,VLOOKUP($AC155+AQ$1,STOCK!$F$10:$AB$209,17,0),IF($AE155=$AE154,(IF(BQ154&gt;=1,BQ154-COUNTIFS($AE154:$AE154,$AC155,AQ154:AQ154,$AI$2),0)),0)),0)</f>
        <v>0</v>
      </c>
      <c r="BR155" s="1">
        <f>IFERROR(IF($AE155&gt;$AE154,VLOOKUP($AC155+AR$1,STOCK!$F$10:$AB$209,17,0),IF($AE155=$AE154,(IF(BR154&gt;=1,BR154-COUNTIFS($AE154:$AE154,$AC155,AR154:AR154,$AI$2),0)),0)),0)</f>
        <v>0</v>
      </c>
      <c r="BS155" s="1">
        <f>IFERROR(IF($AE155&gt;$AE154,VLOOKUP($AC155+AS$1,STOCK!$F$10:$AB$209,17,0),IF($AE155=$AE154,(IF(BS154&gt;=1,BS154-COUNTIFS($AE154:$AE154,$AC155,AS154:AS154,$AI$2),0)),0)),0)</f>
        <v>0</v>
      </c>
      <c r="BT155" s="1">
        <f>IFERROR(IF($AE155&gt;$AE154,VLOOKUP($AC155+AT$1,STOCK!$F$10:$AB$209,17,0),IF($AE155=$AE154,(IF(BT154&gt;=1,BT154-COUNTIFS($AE154:$AE154,$AC155,AT154:AT154,$AI$2),0)),0)),0)</f>
        <v>0</v>
      </c>
      <c r="BU155" s="1">
        <f>IFERROR(IF($AE155&gt;$AE154,VLOOKUP($AC155+AU$1,STOCK!$F$10:$AB$209,17,0),IF($AE155=$AE154,(IF(BU154&gt;=1,BU154-COUNTIFS($AE154:$AE154,$AC155,AU154:AU154,$AI$2),0)),0)),0)</f>
        <v>0</v>
      </c>
      <c r="BV155" s="1">
        <f>IFERROR(IF($AE155&gt;$AE154,VLOOKUP($AC155+AV$1,STOCK!$F$10:$AB$209,17,0),IF($AE155=$AE154,(IF(BV154&gt;=1,BV154-COUNTIFS($AE154:$AE154,$AC155,AV154:AV154,$AI$2),0)),0)),0)</f>
        <v>0</v>
      </c>
      <c r="BW155" s="1">
        <f>IFERROR(IF($AE155&gt;$AE154,VLOOKUP($AC155+AW$1,STOCK!$F$10:$AB$209,17,0),IF($AE155=$AE154,(IF(BW154&gt;=1,BW154-COUNTIFS($AE154:$AE154,$AC155,AW154:AW154,$AI$2),0)),0)),0)</f>
        <v>0</v>
      </c>
      <c r="BX155" s="1">
        <f>IFERROR(IF($AE155&gt;$AE154,VLOOKUP($AC155+AX$1,STOCK!$F$10:$AB$209,17,0),IF($AE155=$AE154,(IF(BX154&gt;=1,BX154-COUNTIFS($AE154:$AE154,$AC155,AX154:AX154,$AI$2),0)),0)),0)</f>
        <v>0</v>
      </c>
    </row>
    <row r="156" spans="4:76" ht="20.100000000000001" customHeight="1" x14ac:dyDescent="0.25">
      <c r="D156" s="1">
        <v>143</v>
      </c>
      <c r="E156" s="1">
        <f>IFERROR(IF($E$13&gt;=D156,SMALL(STUDENT!$O$8:$O$1507,$E$11+D156),0),0)</f>
        <v>0</v>
      </c>
      <c r="F156" s="10">
        <f t="shared" si="46"/>
        <v>0</v>
      </c>
      <c r="G156" s="10" t="str">
        <f>IFERROR(IF($F156&gt;=1,VLOOKUP($E156,STUDENT!$O$8:$Z$1507,3,0),""),"")</f>
        <v/>
      </c>
      <c r="H156" s="9" t="str">
        <f>IFERROR(IF($F156&gt;=1,VLOOKUP($E156,STUDENT!$O$8:$Z$1507,4,0),""),"")</f>
        <v/>
      </c>
      <c r="I156" s="20" t="str">
        <f t="shared" si="47"/>
        <v/>
      </c>
      <c r="J156" s="20" t="str">
        <f t="shared" si="47"/>
        <v/>
      </c>
      <c r="K156" s="20" t="str">
        <f t="shared" si="47"/>
        <v/>
      </c>
      <c r="L156" s="20" t="str">
        <f t="shared" si="47"/>
        <v/>
      </c>
      <c r="M156" s="20" t="str">
        <f t="shared" si="47"/>
        <v/>
      </c>
      <c r="N156" s="20" t="str">
        <f t="shared" si="47"/>
        <v/>
      </c>
      <c r="O156" s="20" t="str">
        <f t="shared" si="47"/>
        <v/>
      </c>
      <c r="P156" s="20" t="str">
        <f t="shared" si="47"/>
        <v/>
      </c>
      <c r="Q156" s="20" t="str">
        <f t="shared" si="47"/>
        <v/>
      </c>
      <c r="R156" s="20" t="str">
        <f t="shared" si="47"/>
        <v/>
      </c>
      <c r="S156" s="20" t="str">
        <f t="shared" si="47"/>
        <v/>
      </c>
      <c r="T156" s="20" t="str">
        <f t="shared" si="47"/>
        <v/>
      </c>
      <c r="U156" s="20" t="str">
        <f t="shared" si="47"/>
        <v/>
      </c>
      <c r="V156" s="21" t="str">
        <f>IFERROR(IF($F156&gt;=1,VLOOKUP($E156,STUDENT!$O$8:$Z$1507,12,0),""),"")</f>
        <v/>
      </c>
      <c r="W156" s="22"/>
      <c r="AC156" s="1">
        <f t="shared" si="48"/>
        <v>0</v>
      </c>
      <c r="AD156" s="1">
        <f>IFERROR(IF(LEN(AK156)&gt;=1,VLOOKUP(HLOOKUP(AK156,PROFILE!$K$5:$V$8,4,0),PROFILE!$F$1:$G$3,2,0),0),0)</f>
        <v>0</v>
      </c>
      <c r="AE156" s="1">
        <f t="shared" si="49"/>
        <v>0</v>
      </c>
      <c r="AF156" s="1">
        <v>143</v>
      </c>
      <c r="AG156" s="1">
        <f>IFERROR(IF($AG$12&gt;=AF156,SMALL(STUDENT!$O$8:$O$1507,$AG$11+AF156),0),0)</f>
        <v>0</v>
      </c>
      <c r="AH156" s="1">
        <f t="shared" si="50"/>
        <v>0</v>
      </c>
      <c r="AI156" s="1" t="str">
        <f>IFERROR(IF($AH156&gt;=1,VLOOKUP($AG156,STUDENT!$O$8:$Z$1507,3,0),""),"")</f>
        <v/>
      </c>
      <c r="AJ156" s="1" t="str">
        <f>IFERROR(IF($AH156&gt;=1,VLOOKUP($AG156,STUDENT!$O$8:$Z$1507,4,0),""),"")</f>
        <v/>
      </c>
      <c r="AK156" s="1" t="str">
        <f>IFERROR(IF($AH156&gt;=1,VLOOKUP($AG156,STUDENT!$O$8:$Z$1507,6,0),""),"")</f>
        <v/>
      </c>
      <c r="AL156" s="1" t="str">
        <f t="shared" si="51"/>
        <v/>
      </c>
      <c r="AM156" s="1" t="str">
        <f t="shared" si="52"/>
        <v/>
      </c>
      <c r="AN156" s="1" t="str">
        <f t="shared" si="53"/>
        <v/>
      </c>
      <c r="AO156" s="1" t="str">
        <f t="shared" si="54"/>
        <v/>
      </c>
      <c r="AP156" s="1" t="str">
        <f t="shared" si="55"/>
        <v/>
      </c>
      <c r="AQ156" s="1" t="str">
        <f t="shared" si="56"/>
        <v/>
      </c>
      <c r="AR156" s="1" t="str">
        <f t="shared" si="57"/>
        <v/>
      </c>
      <c r="AS156" s="1" t="str">
        <f t="shared" si="58"/>
        <v/>
      </c>
      <c r="AT156" s="1" t="str">
        <f t="shared" si="59"/>
        <v/>
      </c>
      <c r="AU156" s="1" t="str">
        <f t="shared" si="60"/>
        <v/>
      </c>
      <c r="AV156" s="1" t="str">
        <f t="shared" si="61"/>
        <v/>
      </c>
      <c r="AW156" s="1" t="str">
        <f t="shared" si="62"/>
        <v/>
      </c>
      <c r="AX156" s="1" t="str">
        <f t="shared" si="63"/>
        <v/>
      </c>
      <c r="AY156" s="1">
        <f>IFERROR(IF($AE156&gt;$AE155,VLOOKUP($AC156+AL$1,STOCK!$F$10:$AB$209,16,0),IF($AE156=$AE155,(IF(AY155&gt;=1,AY155-COUNTIFS($AE155:$AE155,$AC156,AL155:AL155,$AI$1),0)),0)),0)</f>
        <v>0</v>
      </c>
      <c r="AZ156" s="1">
        <f>IFERROR(IF($AE156&gt;$AE155,VLOOKUP($AC156+AM$1,STOCK!$F$10:$AB$209,16,0),IF($AE156=$AE155,(IF(AZ155&gt;=1,AZ155-COUNTIFS($AE155:$AE155,$AC156,AM155:AM155,$AI$1),0)),0)),0)</f>
        <v>0</v>
      </c>
      <c r="BA156" s="1">
        <f>IFERROR(IF($AE156&gt;$AE155,VLOOKUP($AC156+AN$1,STOCK!$F$10:$AB$209,16,0),IF($AE156=$AE155,(IF(BA155&gt;=1,BA155-COUNTIFS($AE155:$AE155,$AC156,AN155:AN155,$AI$1),0)),0)),0)</f>
        <v>0</v>
      </c>
      <c r="BB156" s="1">
        <f>IFERROR(IF($AE156&gt;$AE155,VLOOKUP($AC156+AO$1,STOCK!$F$10:$AB$209,16,0),IF($AE156=$AE155,(IF(BB155&gt;=1,BB155-COUNTIFS($AE155:$AE155,$AC156,AO155:AO155,$AI$1),0)),0)),0)</f>
        <v>0</v>
      </c>
      <c r="BC156" s="1">
        <f>IFERROR(IF($AE156&gt;$AE155,VLOOKUP($AC156+AP$1,STOCK!$F$10:$AB$209,16,0),IF($AE156=$AE155,(IF(BC155&gt;=1,BC155-COUNTIFS($AE155:$AE155,$AC156,AP155:AP155,$AI$1),0)),0)),0)</f>
        <v>0</v>
      </c>
      <c r="BD156" s="1">
        <f>IFERROR(IF($AE156&gt;$AE155,VLOOKUP($AC156+AQ$1,STOCK!$F$10:$AB$209,16,0),IF($AE156=$AE155,(IF(BD155&gt;=1,BD155-COUNTIFS($AE155:$AE155,$AC156,AQ155:AQ155,$AI$1),0)),0)),0)</f>
        <v>0</v>
      </c>
      <c r="BE156" s="1">
        <f>IFERROR(IF($AE156&gt;$AE155,VLOOKUP($AC156+AR$1,STOCK!$F$10:$AB$209,16,0),IF($AE156=$AE155,(IF(BE155&gt;=1,BE155-COUNTIFS($AE155:$AE155,$AC156,AR155:AR155,$AI$1),0)),0)),0)</f>
        <v>0</v>
      </c>
      <c r="BF156" s="1">
        <f>IFERROR(IF($AE156&gt;$AE155,VLOOKUP($AC156+AS$1,STOCK!$F$10:$AB$209,16,0),IF($AE156=$AE155,(IF(BF155&gt;=1,BF155-COUNTIFS($AE155:$AE155,$AC156,AS155:AS155,$AI$1),0)),0)),0)</f>
        <v>0</v>
      </c>
      <c r="BG156" s="1">
        <f>IFERROR(IF($AE156&gt;$AE155,VLOOKUP($AC156+AT$1,STOCK!$F$10:$AB$209,16,0),IF($AE156=$AE155,(IF(BG155&gt;=1,BG155-COUNTIFS($AE155:$AE155,$AC156,AT155:AT155,$AI$1),0)),0)),0)</f>
        <v>0</v>
      </c>
      <c r="BH156" s="1">
        <f>IFERROR(IF($AE156&gt;$AE155,VLOOKUP($AC156+AU$1,STOCK!$F$10:$AB$209,16,0),IF($AE156=$AE155,(IF(BH155&gt;=1,BH155-COUNTIFS($AE155:$AE155,$AC156,AU155:AU155,$AI$1),0)),0)),0)</f>
        <v>0</v>
      </c>
      <c r="BI156" s="1">
        <f>IFERROR(IF($AE156&gt;$AE155,VLOOKUP($AC156+AV$1,STOCK!$F$10:$AB$209,16,0),IF($AE156=$AE155,(IF(BI155&gt;=1,BI155-COUNTIFS($AE155:$AE155,$AC156,AV155:AV155,$AI$1),0)),0)),0)</f>
        <v>0</v>
      </c>
      <c r="BJ156" s="1">
        <f>IFERROR(IF($AE156&gt;$AE155,VLOOKUP($AC156+AW$1,STOCK!$F$10:$AB$209,16,0),IF($AE156=$AE155,(IF(BJ155&gt;=1,BJ155-COUNTIFS($AE155:$AE155,$AC156,AW155:AW155,$AI$1),0)),0)),0)</f>
        <v>0</v>
      </c>
      <c r="BK156" s="1">
        <f>IFERROR(IF($AE156&gt;$AE155,VLOOKUP($AC156+AX$1,STOCK!$F$10:$AB$209,16,0),IF($AE156=$AE155,(IF(BK155&gt;=1,BK155-COUNTIFS($AE155:$AE155,$AC156,AX155:AX155,$AI$1),0)),0)),0)</f>
        <v>0</v>
      </c>
      <c r="BL156" s="1">
        <f>IFERROR(IF($AE156&gt;$AE155,VLOOKUP($AC156+AL$1,STOCK!$F$10:$AB$209,17,0),IF($AE156=$AE155,(IF(BL155&gt;=1,BL155-COUNTIFS($AE155:$AE155,$AC156,AL155:AL155,$AI$2),0)),0)),0)</f>
        <v>0</v>
      </c>
      <c r="BM156" s="1">
        <f>IFERROR(IF($AE156&gt;$AE155,VLOOKUP($AC156+AM$1,STOCK!$F$10:$AB$209,17,0),IF($AE156=$AE155,(IF(BM155&gt;=1,BM155-COUNTIFS($AE155:$AE155,$AC156,AM155:AM155,$AI$2),0)),0)),0)</f>
        <v>0</v>
      </c>
      <c r="BN156" s="1">
        <f>IFERROR(IF($AE156&gt;$AE155,VLOOKUP($AC156+AN$1,STOCK!$F$10:$AB$209,17,0),IF($AE156=$AE155,(IF(BN155&gt;=1,BN155-COUNTIFS($AE155:$AE155,$AC156,AN155:AN155,$AI$2),0)),0)),0)</f>
        <v>0</v>
      </c>
      <c r="BO156" s="1">
        <f>IFERROR(IF($AE156&gt;$AE155,VLOOKUP($AC156+AO$1,STOCK!$F$10:$AB$209,17,0),IF($AE156=$AE155,(IF(BO155&gt;=1,BO155-COUNTIFS($AE155:$AE155,$AC156,AO155:AO155,$AI$2),0)),0)),0)</f>
        <v>0</v>
      </c>
      <c r="BP156" s="1">
        <f>IFERROR(IF($AE156&gt;$AE155,VLOOKUP($AC156+AP$1,STOCK!$F$10:$AB$209,17,0),IF($AE156=$AE155,(IF(BP155&gt;=1,BP155-COUNTIFS($AE155:$AE155,$AC156,AP155:AP155,$AI$2),0)),0)),0)</f>
        <v>0</v>
      </c>
      <c r="BQ156" s="1">
        <f>IFERROR(IF($AE156&gt;$AE155,VLOOKUP($AC156+AQ$1,STOCK!$F$10:$AB$209,17,0),IF($AE156=$AE155,(IF(BQ155&gt;=1,BQ155-COUNTIFS($AE155:$AE155,$AC156,AQ155:AQ155,$AI$2),0)),0)),0)</f>
        <v>0</v>
      </c>
      <c r="BR156" s="1">
        <f>IFERROR(IF($AE156&gt;$AE155,VLOOKUP($AC156+AR$1,STOCK!$F$10:$AB$209,17,0),IF($AE156=$AE155,(IF(BR155&gt;=1,BR155-COUNTIFS($AE155:$AE155,$AC156,AR155:AR155,$AI$2),0)),0)),0)</f>
        <v>0</v>
      </c>
      <c r="BS156" s="1">
        <f>IFERROR(IF($AE156&gt;$AE155,VLOOKUP($AC156+AS$1,STOCK!$F$10:$AB$209,17,0),IF($AE156=$AE155,(IF(BS155&gt;=1,BS155-COUNTIFS($AE155:$AE155,$AC156,AS155:AS155,$AI$2),0)),0)),0)</f>
        <v>0</v>
      </c>
      <c r="BT156" s="1">
        <f>IFERROR(IF($AE156&gt;$AE155,VLOOKUP($AC156+AT$1,STOCK!$F$10:$AB$209,17,0),IF($AE156=$AE155,(IF(BT155&gt;=1,BT155-COUNTIFS($AE155:$AE155,$AC156,AT155:AT155,$AI$2),0)),0)),0)</f>
        <v>0</v>
      </c>
      <c r="BU156" s="1">
        <f>IFERROR(IF($AE156&gt;$AE155,VLOOKUP($AC156+AU$1,STOCK!$F$10:$AB$209,17,0),IF($AE156=$AE155,(IF(BU155&gt;=1,BU155-COUNTIFS($AE155:$AE155,$AC156,AU155:AU155,$AI$2),0)),0)),0)</f>
        <v>0</v>
      </c>
      <c r="BV156" s="1">
        <f>IFERROR(IF($AE156&gt;$AE155,VLOOKUP($AC156+AV$1,STOCK!$F$10:$AB$209,17,0),IF($AE156=$AE155,(IF(BV155&gt;=1,BV155-COUNTIFS($AE155:$AE155,$AC156,AV155:AV155,$AI$2),0)),0)),0)</f>
        <v>0</v>
      </c>
      <c r="BW156" s="1">
        <f>IFERROR(IF($AE156&gt;$AE155,VLOOKUP($AC156+AW$1,STOCK!$F$10:$AB$209,17,0),IF($AE156=$AE155,(IF(BW155&gt;=1,BW155-COUNTIFS($AE155:$AE155,$AC156,AW155:AW155,$AI$2),0)),0)),0)</f>
        <v>0</v>
      </c>
      <c r="BX156" s="1">
        <f>IFERROR(IF($AE156&gt;$AE155,VLOOKUP($AC156+AX$1,STOCK!$F$10:$AB$209,17,0),IF($AE156=$AE155,(IF(BX155&gt;=1,BX155-COUNTIFS($AE155:$AE155,$AC156,AX155:AX155,$AI$2),0)),0)),0)</f>
        <v>0</v>
      </c>
    </row>
    <row r="157" spans="4:76" ht="20.100000000000001" customHeight="1" x14ac:dyDescent="0.25">
      <c r="D157" s="1">
        <v>144</v>
      </c>
      <c r="E157" s="1">
        <f>IFERROR(IF($E$13&gt;=D157,SMALL(STUDENT!$O$8:$O$1507,$E$11+D157),0),0)</f>
        <v>0</v>
      </c>
      <c r="F157" s="10">
        <f t="shared" si="46"/>
        <v>0</v>
      </c>
      <c r="G157" s="10" t="str">
        <f>IFERROR(IF($F157&gt;=1,VLOOKUP($E157,STUDENT!$O$8:$Z$1507,3,0),""),"")</f>
        <v/>
      </c>
      <c r="H157" s="9" t="str">
        <f>IFERROR(IF($F157&gt;=1,VLOOKUP($E157,STUDENT!$O$8:$Z$1507,4,0),""),"")</f>
        <v/>
      </c>
      <c r="I157" s="20" t="str">
        <f t="shared" si="47"/>
        <v/>
      </c>
      <c r="J157" s="20" t="str">
        <f t="shared" si="47"/>
        <v/>
      </c>
      <c r="K157" s="20" t="str">
        <f t="shared" si="47"/>
        <v/>
      </c>
      <c r="L157" s="20" t="str">
        <f t="shared" si="47"/>
        <v/>
      </c>
      <c r="M157" s="20" t="str">
        <f t="shared" si="47"/>
        <v/>
      </c>
      <c r="N157" s="20" t="str">
        <f t="shared" si="47"/>
        <v/>
      </c>
      <c r="O157" s="20" t="str">
        <f t="shared" si="47"/>
        <v/>
      </c>
      <c r="P157" s="20" t="str">
        <f t="shared" si="47"/>
        <v/>
      </c>
      <c r="Q157" s="20" t="str">
        <f t="shared" si="47"/>
        <v/>
      </c>
      <c r="R157" s="20" t="str">
        <f t="shared" si="47"/>
        <v/>
      </c>
      <c r="S157" s="20" t="str">
        <f t="shared" si="47"/>
        <v/>
      </c>
      <c r="T157" s="20" t="str">
        <f t="shared" si="47"/>
        <v/>
      </c>
      <c r="U157" s="20" t="str">
        <f t="shared" si="47"/>
        <v/>
      </c>
      <c r="V157" s="21" t="str">
        <f>IFERROR(IF($F157&gt;=1,VLOOKUP($E157,STUDENT!$O$8:$Z$1507,12,0),""),"")</f>
        <v/>
      </c>
      <c r="W157" s="22"/>
      <c r="AC157" s="1">
        <f t="shared" si="48"/>
        <v>0</v>
      </c>
      <c r="AD157" s="1">
        <f>IFERROR(IF(LEN(AK157)&gt;=1,VLOOKUP(HLOOKUP(AK157,PROFILE!$K$5:$V$8,4,0),PROFILE!$F$1:$G$3,2,0),0),0)</f>
        <v>0</v>
      </c>
      <c r="AE157" s="1">
        <f t="shared" si="49"/>
        <v>0</v>
      </c>
      <c r="AF157" s="1">
        <v>144</v>
      </c>
      <c r="AG157" s="1">
        <f>IFERROR(IF($AG$12&gt;=AF157,SMALL(STUDENT!$O$8:$O$1507,$AG$11+AF157),0),0)</f>
        <v>0</v>
      </c>
      <c r="AH157" s="1">
        <f t="shared" si="50"/>
        <v>0</v>
      </c>
      <c r="AI157" s="1" t="str">
        <f>IFERROR(IF($AH157&gt;=1,VLOOKUP($AG157,STUDENT!$O$8:$Z$1507,3,0),""),"")</f>
        <v/>
      </c>
      <c r="AJ157" s="1" t="str">
        <f>IFERROR(IF($AH157&gt;=1,VLOOKUP($AG157,STUDENT!$O$8:$Z$1507,4,0),""),"")</f>
        <v/>
      </c>
      <c r="AK157" s="1" t="str">
        <f>IFERROR(IF($AH157&gt;=1,VLOOKUP($AG157,STUDENT!$O$8:$Z$1507,6,0),""),"")</f>
        <v/>
      </c>
      <c r="AL157" s="1" t="str">
        <f t="shared" si="51"/>
        <v/>
      </c>
      <c r="AM157" s="1" t="str">
        <f t="shared" si="52"/>
        <v/>
      </c>
      <c r="AN157" s="1" t="str">
        <f t="shared" si="53"/>
        <v/>
      </c>
      <c r="AO157" s="1" t="str">
        <f t="shared" si="54"/>
        <v/>
      </c>
      <c r="AP157" s="1" t="str">
        <f t="shared" si="55"/>
        <v/>
      </c>
      <c r="AQ157" s="1" t="str">
        <f t="shared" si="56"/>
        <v/>
      </c>
      <c r="AR157" s="1" t="str">
        <f t="shared" si="57"/>
        <v/>
      </c>
      <c r="AS157" s="1" t="str">
        <f t="shared" si="58"/>
        <v/>
      </c>
      <c r="AT157" s="1" t="str">
        <f t="shared" si="59"/>
        <v/>
      </c>
      <c r="AU157" s="1" t="str">
        <f t="shared" si="60"/>
        <v/>
      </c>
      <c r="AV157" s="1" t="str">
        <f t="shared" si="61"/>
        <v/>
      </c>
      <c r="AW157" s="1" t="str">
        <f t="shared" si="62"/>
        <v/>
      </c>
      <c r="AX157" s="1" t="str">
        <f t="shared" si="63"/>
        <v/>
      </c>
      <c r="AY157" s="1">
        <f>IFERROR(IF($AE157&gt;$AE156,VLOOKUP($AC157+AL$1,STOCK!$F$10:$AB$209,16,0),IF($AE157=$AE156,(IF(AY156&gt;=1,AY156-COUNTIFS($AE156:$AE156,$AC157,AL156:AL156,$AI$1),0)),0)),0)</f>
        <v>0</v>
      </c>
      <c r="AZ157" s="1">
        <f>IFERROR(IF($AE157&gt;$AE156,VLOOKUP($AC157+AM$1,STOCK!$F$10:$AB$209,16,0),IF($AE157=$AE156,(IF(AZ156&gt;=1,AZ156-COUNTIFS($AE156:$AE156,$AC157,AM156:AM156,$AI$1),0)),0)),0)</f>
        <v>0</v>
      </c>
      <c r="BA157" s="1">
        <f>IFERROR(IF($AE157&gt;$AE156,VLOOKUP($AC157+AN$1,STOCK!$F$10:$AB$209,16,0),IF($AE157=$AE156,(IF(BA156&gt;=1,BA156-COUNTIFS($AE156:$AE156,$AC157,AN156:AN156,$AI$1),0)),0)),0)</f>
        <v>0</v>
      </c>
      <c r="BB157" s="1">
        <f>IFERROR(IF($AE157&gt;$AE156,VLOOKUP($AC157+AO$1,STOCK!$F$10:$AB$209,16,0),IF($AE157=$AE156,(IF(BB156&gt;=1,BB156-COUNTIFS($AE156:$AE156,$AC157,AO156:AO156,$AI$1),0)),0)),0)</f>
        <v>0</v>
      </c>
      <c r="BC157" s="1">
        <f>IFERROR(IF($AE157&gt;$AE156,VLOOKUP($AC157+AP$1,STOCK!$F$10:$AB$209,16,0),IF($AE157=$AE156,(IF(BC156&gt;=1,BC156-COUNTIFS($AE156:$AE156,$AC157,AP156:AP156,$AI$1),0)),0)),0)</f>
        <v>0</v>
      </c>
      <c r="BD157" s="1">
        <f>IFERROR(IF($AE157&gt;$AE156,VLOOKUP($AC157+AQ$1,STOCK!$F$10:$AB$209,16,0),IF($AE157=$AE156,(IF(BD156&gt;=1,BD156-COUNTIFS($AE156:$AE156,$AC157,AQ156:AQ156,$AI$1),0)),0)),0)</f>
        <v>0</v>
      </c>
      <c r="BE157" s="1">
        <f>IFERROR(IF($AE157&gt;$AE156,VLOOKUP($AC157+AR$1,STOCK!$F$10:$AB$209,16,0),IF($AE157=$AE156,(IF(BE156&gt;=1,BE156-COUNTIFS($AE156:$AE156,$AC157,AR156:AR156,$AI$1),0)),0)),0)</f>
        <v>0</v>
      </c>
      <c r="BF157" s="1">
        <f>IFERROR(IF($AE157&gt;$AE156,VLOOKUP($AC157+AS$1,STOCK!$F$10:$AB$209,16,0),IF($AE157=$AE156,(IF(BF156&gt;=1,BF156-COUNTIFS($AE156:$AE156,$AC157,AS156:AS156,$AI$1),0)),0)),0)</f>
        <v>0</v>
      </c>
      <c r="BG157" s="1">
        <f>IFERROR(IF($AE157&gt;$AE156,VLOOKUP($AC157+AT$1,STOCK!$F$10:$AB$209,16,0),IF($AE157=$AE156,(IF(BG156&gt;=1,BG156-COUNTIFS($AE156:$AE156,$AC157,AT156:AT156,$AI$1),0)),0)),0)</f>
        <v>0</v>
      </c>
      <c r="BH157" s="1">
        <f>IFERROR(IF($AE157&gt;$AE156,VLOOKUP($AC157+AU$1,STOCK!$F$10:$AB$209,16,0),IF($AE157=$AE156,(IF(BH156&gt;=1,BH156-COUNTIFS($AE156:$AE156,$AC157,AU156:AU156,$AI$1),0)),0)),0)</f>
        <v>0</v>
      </c>
      <c r="BI157" s="1">
        <f>IFERROR(IF($AE157&gt;$AE156,VLOOKUP($AC157+AV$1,STOCK!$F$10:$AB$209,16,0),IF($AE157=$AE156,(IF(BI156&gt;=1,BI156-COUNTIFS($AE156:$AE156,$AC157,AV156:AV156,$AI$1),0)),0)),0)</f>
        <v>0</v>
      </c>
      <c r="BJ157" s="1">
        <f>IFERROR(IF($AE157&gt;$AE156,VLOOKUP($AC157+AW$1,STOCK!$F$10:$AB$209,16,0),IF($AE157=$AE156,(IF(BJ156&gt;=1,BJ156-COUNTIFS($AE156:$AE156,$AC157,AW156:AW156,$AI$1),0)),0)),0)</f>
        <v>0</v>
      </c>
      <c r="BK157" s="1">
        <f>IFERROR(IF($AE157&gt;$AE156,VLOOKUP($AC157+AX$1,STOCK!$F$10:$AB$209,16,0),IF($AE157=$AE156,(IF(BK156&gt;=1,BK156-COUNTIFS($AE156:$AE156,$AC157,AX156:AX156,$AI$1),0)),0)),0)</f>
        <v>0</v>
      </c>
      <c r="BL157" s="1">
        <f>IFERROR(IF($AE157&gt;$AE156,VLOOKUP($AC157+AL$1,STOCK!$F$10:$AB$209,17,0),IF($AE157=$AE156,(IF(BL156&gt;=1,BL156-COUNTIFS($AE156:$AE156,$AC157,AL156:AL156,$AI$2),0)),0)),0)</f>
        <v>0</v>
      </c>
      <c r="BM157" s="1">
        <f>IFERROR(IF($AE157&gt;$AE156,VLOOKUP($AC157+AM$1,STOCK!$F$10:$AB$209,17,0),IF($AE157=$AE156,(IF(BM156&gt;=1,BM156-COUNTIFS($AE156:$AE156,$AC157,AM156:AM156,$AI$2),0)),0)),0)</f>
        <v>0</v>
      </c>
      <c r="BN157" s="1">
        <f>IFERROR(IF($AE157&gt;$AE156,VLOOKUP($AC157+AN$1,STOCK!$F$10:$AB$209,17,0),IF($AE157=$AE156,(IF(BN156&gt;=1,BN156-COUNTIFS($AE156:$AE156,$AC157,AN156:AN156,$AI$2),0)),0)),0)</f>
        <v>0</v>
      </c>
      <c r="BO157" s="1">
        <f>IFERROR(IF($AE157&gt;$AE156,VLOOKUP($AC157+AO$1,STOCK!$F$10:$AB$209,17,0),IF($AE157=$AE156,(IF(BO156&gt;=1,BO156-COUNTIFS($AE156:$AE156,$AC157,AO156:AO156,$AI$2),0)),0)),0)</f>
        <v>0</v>
      </c>
      <c r="BP157" s="1">
        <f>IFERROR(IF($AE157&gt;$AE156,VLOOKUP($AC157+AP$1,STOCK!$F$10:$AB$209,17,0),IF($AE157=$AE156,(IF(BP156&gt;=1,BP156-COUNTIFS($AE156:$AE156,$AC157,AP156:AP156,$AI$2),0)),0)),0)</f>
        <v>0</v>
      </c>
      <c r="BQ157" s="1">
        <f>IFERROR(IF($AE157&gt;$AE156,VLOOKUP($AC157+AQ$1,STOCK!$F$10:$AB$209,17,0),IF($AE157=$AE156,(IF(BQ156&gt;=1,BQ156-COUNTIFS($AE156:$AE156,$AC157,AQ156:AQ156,$AI$2),0)),0)),0)</f>
        <v>0</v>
      </c>
      <c r="BR157" s="1">
        <f>IFERROR(IF($AE157&gt;$AE156,VLOOKUP($AC157+AR$1,STOCK!$F$10:$AB$209,17,0),IF($AE157=$AE156,(IF(BR156&gt;=1,BR156-COUNTIFS($AE156:$AE156,$AC157,AR156:AR156,$AI$2),0)),0)),0)</f>
        <v>0</v>
      </c>
      <c r="BS157" s="1">
        <f>IFERROR(IF($AE157&gt;$AE156,VLOOKUP($AC157+AS$1,STOCK!$F$10:$AB$209,17,0),IF($AE157=$AE156,(IF(BS156&gt;=1,BS156-COUNTIFS($AE156:$AE156,$AC157,AS156:AS156,$AI$2),0)),0)),0)</f>
        <v>0</v>
      </c>
      <c r="BT157" s="1">
        <f>IFERROR(IF($AE157&gt;$AE156,VLOOKUP($AC157+AT$1,STOCK!$F$10:$AB$209,17,0),IF($AE157=$AE156,(IF(BT156&gt;=1,BT156-COUNTIFS($AE156:$AE156,$AC157,AT156:AT156,$AI$2),0)),0)),0)</f>
        <v>0</v>
      </c>
      <c r="BU157" s="1">
        <f>IFERROR(IF($AE157&gt;$AE156,VLOOKUP($AC157+AU$1,STOCK!$F$10:$AB$209,17,0),IF($AE157=$AE156,(IF(BU156&gt;=1,BU156-COUNTIFS($AE156:$AE156,$AC157,AU156:AU156,$AI$2),0)),0)),0)</f>
        <v>0</v>
      </c>
      <c r="BV157" s="1">
        <f>IFERROR(IF($AE157&gt;$AE156,VLOOKUP($AC157+AV$1,STOCK!$F$10:$AB$209,17,0),IF($AE157=$AE156,(IF(BV156&gt;=1,BV156-COUNTIFS($AE156:$AE156,$AC157,AV156:AV156,$AI$2),0)),0)),0)</f>
        <v>0</v>
      </c>
      <c r="BW157" s="1">
        <f>IFERROR(IF($AE157&gt;$AE156,VLOOKUP($AC157+AW$1,STOCK!$F$10:$AB$209,17,0),IF($AE157=$AE156,(IF(BW156&gt;=1,BW156-COUNTIFS($AE156:$AE156,$AC157,AW156:AW156,$AI$2),0)),0)),0)</f>
        <v>0</v>
      </c>
      <c r="BX157" s="1">
        <f>IFERROR(IF($AE157&gt;$AE156,VLOOKUP($AC157+AX$1,STOCK!$F$10:$AB$209,17,0),IF($AE157=$AE156,(IF(BX156&gt;=1,BX156-COUNTIFS($AE156:$AE156,$AC157,AX156:AX156,$AI$2),0)),0)),0)</f>
        <v>0</v>
      </c>
    </row>
    <row r="158" spans="4:76" ht="20.100000000000001" customHeight="1" x14ac:dyDescent="0.25">
      <c r="D158" s="1">
        <v>145</v>
      </c>
      <c r="E158" s="1">
        <f>IFERROR(IF($E$13&gt;=D158,SMALL(STUDENT!$O$8:$O$1507,$E$11+D158),0),0)</f>
        <v>0</v>
      </c>
      <c r="F158" s="10">
        <f t="shared" si="46"/>
        <v>0</v>
      </c>
      <c r="G158" s="10" t="str">
        <f>IFERROR(IF($F158&gt;=1,VLOOKUP($E158,STUDENT!$O$8:$Z$1507,3,0),""),"")</f>
        <v/>
      </c>
      <c r="H158" s="9" t="str">
        <f>IFERROR(IF($F158&gt;=1,VLOOKUP($E158,STUDENT!$O$8:$Z$1507,4,0),""),"")</f>
        <v/>
      </c>
      <c r="I158" s="20" t="str">
        <f t="shared" si="47"/>
        <v/>
      </c>
      <c r="J158" s="20" t="str">
        <f t="shared" si="47"/>
        <v/>
      </c>
      <c r="K158" s="20" t="str">
        <f t="shared" si="47"/>
        <v/>
      </c>
      <c r="L158" s="20" t="str">
        <f t="shared" si="47"/>
        <v/>
      </c>
      <c r="M158" s="20" t="str">
        <f t="shared" si="47"/>
        <v/>
      </c>
      <c r="N158" s="20" t="str">
        <f t="shared" si="47"/>
        <v/>
      </c>
      <c r="O158" s="20" t="str">
        <f t="shared" si="47"/>
        <v/>
      </c>
      <c r="P158" s="20" t="str">
        <f t="shared" si="47"/>
        <v/>
      </c>
      <c r="Q158" s="20" t="str">
        <f t="shared" si="47"/>
        <v/>
      </c>
      <c r="R158" s="20" t="str">
        <f t="shared" si="47"/>
        <v/>
      </c>
      <c r="S158" s="20" t="str">
        <f t="shared" si="47"/>
        <v/>
      </c>
      <c r="T158" s="20" t="str">
        <f t="shared" si="47"/>
        <v/>
      </c>
      <c r="U158" s="20" t="str">
        <f t="shared" si="47"/>
        <v/>
      </c>
      <c r="V158" s="21" t="str">
        <f>IFERROR(IF($F158&gt;=1,VLOOKUP($E158,STUDENT!$O$8:$Z$1507,12,0),""),"")</f>
        <v/>
      </c>
      <c r="W158" s="22"/>
      <c r="AC158" s="1">
        <f t="shared" si="48"/>
        <v>0</v>
      </c>
      <c r="AD158" s="1">
        <f>IFERROR(IF(LEN(AK158)&gt;=1,VLOOKUP(HLOOKUP(AK158,PROFILE!$K$5:$V$8,4,0),PROFILE!$F$1:$G$3,2,0),0),0)</f>
        <v>0</v>
      </c>
      <c r="AE158" s="1">
        <f t="shared" si="49"/>
        <v>0</v>
      </c>
      <c r="AF158" s="1">
        <v>145</v>
      </c>
      <c r="AG158" s="1">
        <f>IFERROR(IF($AG$12&gt;=AF158,SMALL(STUDENT!$O$8:$O$1507,$AG$11+AF158),0),0)</f>
        <v>0</v>
      </c>
      <c r="AH158" s="1">
        <f t="shared" si="50"/>
        <v>0</v>
      </c>
      <c r="AI158" s="1" t="str">
        <f>IFERROR(IF($AH158&gt;=1,VLOOKUP($AG158,STUDENT!$O$8:$Z$1507,3,0),""),"")</f>
        <v/>
      </c>
      <c r="AJ158" s="1" t="str">
        <f>IFERROR(IF($AH158&gt;=1,VLOOKUP($AG158,STUDENT!$O$8:$Z$1507,4,0),""),"")</f>
        <v/>
      </c>
      <c r="AK158" s="1" t="str">
        <f>IFERROR(IF($AH158&gt;=1,VLOOKUP($AG158,STUDENT!$O$8:$Z$1507,6,0),""),"")</f>
        <v/>
      </c>
      <c r="AL158" s="1" t="str">
        <f t="shared" si="51"/>
        <v/>
      </c>
      <c r="AM158" s="1" t="str">
        <f t="shared" si="52"/>
        <v/>
      </c>
      <c r="AN158" s="1" t="str">
        <f t="shared" si="53"/>
        <v/>
      </c>
      <c r="AO158" s="1" t="str">
        <f t="shared" si="54"/>
        <v/>
      </c>
      <c r="AP158" s="1" t="str">
        <f t="shared" si="55"/>
        <v/>
      </c>
      <c r="AQ158" s="1" t="str">
        <f t="shared" si="56"/>
        <v/>
      </c>
      <c r="AR158" s="1" t="str">
        <f t="shared" si="57"/>
        <v/>
      </c>
      <c r="AS158" s="1" t="str">
        <f t="shared" si="58"/>
        <v/>
      </c>
      <c r="AT158" s="1" t="str">
        <f t="shared" si="59"/>
        <v/>
      </c>
      <c r="AU158" s="1" t="str">
        <f t="shared" si="60"/>
        <v/>
      </c>
      <c r="AV158" s="1" t="str">
        <f t="shared" si="61"/>
        <v/>
      </c>
      <c r="AW158" s="1" t="str">
        <f t="shared" si="62"/>
        <v/>
      </c>
      <c r="AX158" s="1" t="str">
        <f t="shared" si="63"/>
        <v/>
      </c>
      <c r="AY158" s="1">
        <f>IFERROR(IF($AE158&gt;$AE157,VLOOKUP($AC158+AL$1,STOCK!$F$10:$AB$209,16,0),IF($AE158=$AE157,(IF(AY157&gt;=1,AY157-COUNTIFS($AE157:$AE157,$AC158,AL157:AL157,$AI$1),0)),0)),0)</f>
        <v>0</v>
      </c>
      <c r="AZ158" s="1">
        <f>IFERROR(IF($AE158&gt;$AE157,VLOOKUP($AC158+AM$1,STOCK!$F$10:$AB$209,16,0),IF($AE158=$AE157,(IF(AZ157&gt;=1,AZ157-COUNTIFS($AE157:$AE157,$AC158,AM157:AM157,$AI$1),0)),0)),0)</f>
        <v>0</v>
      </c>
      <c r="BA158" s="1">
        <f>IFERROR(IF($AE158&gt;$AE157,VLOOKUP($AC158+AN$1,STOCK!$F$10:$AB$209,16,0),IF($AE158=$AE157,(IF(BA157&gt;=1,BA157-COUNTIFS($AE157:$AE157,$AC158,AN157:AN157,$AI$1),0)),0)),0)</f>
        <v>0</v>
      </c>
      <c r="BB158" s="1">
        <f>IFERROR(IF($AE158&gt;$AE157,VLOOKUP($AC158+AO$1,STOCK!$F$10:$AB$209,16,0),IF($AE158=$AE157,(IF(BB157&gt;=1,BB157-COUNTIFS($AE157:$AE157,$AC158,AO157:AO157,$AI$1),0)),0)),0)</f>
        <v>0</v>
      </c>
      <c r="BC158" s="1">
        <f>IFERROR(IF($AE158&gt;$AE157,VLOOKUP($AC158+AP$1,STOCK!$F$10:$AB$209,16,0),IF($AE158=$AE157,(IF(BC157&gt;=1,BC157-COUNTIFS($AE157:$AE157,$AC158,AP157:AP157,$AI$1),0)),0)),0)</f>
        <v>0</v>
      </c>
      <c r="BD158" s="1">
        <f>IFERROR(IF($AE158&gt;$AE157,VLOOKUP($AC158+AQ$1,STOCK!$F$10:$AB$209,16,0),IF($AE158=$AE157,(IF(BD157&gt;=1,BD157-COUNTIFS($AE157:$AE157,$AC158,AQ157:AQ157,$AI$1),0)),0)),0)</f>
        <v>0</v>
      </c>
      <c r="BE158" s="1">
        <f>IFERROR(IF($AE158&gt;$AE157,VLOOKUP($AC158+AR$1,STOCK!$F$10:$AB$209,16,0),IF($AE158=$AE157,(IF(BE157&gt;=1,BE157-COUNTIFS($AE157:$AE157,$AC158,AR157:AR157,$AI$1),0)),0)),0)</f>
        <v>0</v>
      </c>
      <c r="BF158" s="1">
        <f>IFERROR(IF($AE158&gt;$AE157,VLOOKUP($AC158+AS$1,STOCK!$F$10:$AB$209,16,0),IF($AE158=$AE157,(IF(BF157&gt;=1,BF157-COUNTIFS($AE157:$AE157,$AC158,AS157:AS157,$AI$1),0)),0)),0)</f>
        <v>0</v>
      </c>
      <c r="BG158" s="1">
        <f>IFERROR(IF($AE158&gt;$AE157,VLOOKUP($AC158+AT$1,STOCK!$F$10:$AB$209,16,0),IF($AE158=$AE157,(IF(BG157&gt;=1,BG157-COUNTIFS($AE157:$AE157,$AC158,AT157:AT157,$AI$1),0)),0)),0)</f>
        <v>0</v>
      </c>
      <c r="BH158" s="1">
        <f>IFERROR(IF($AE158&gt;$AE157,VLOOKUP($AC158+AU$1,STOCK!$F$10:$AB$209,16,0),IF($AE158=$AE157,(IF(BH157&gt;=1,BH157-COUNTIFS($AE157:$AE157,$AC158,AU157:AU157,$AI$1),0)),0)),0)</f>
        <v>0</v>
      </c>
      <c r="BI158" s="1">
        <f>IFERROR(IF($AE158&gt;$AE157,VLOOKUP($AC158+AV$1,STOCK!$F$10:$AB$209,16,0),IF($AE158=$AE157,(IF(BI157&gt;=1,BI157-COUNTIFS($AE157:$AE157,$AC158,AV157:AV157,$AI$1),0)),0)),0)</f>
        <v>0</v>
      </c>
      <c r="BJ158" s="1">
        <f>IFERROR(IF($AE158&gt;$AE157,VLOOKUP($AC158+AW$1,STOCK!$F$10:$AB$209,16,0),IF($AE158=$AE157,(IF(BJ157&gt;=1,BJ157-COUNTIFS($AE157:$AE157,$AC158,AW157:AW157,$AI$1),0)),0)),0)</f>
        <v>0</v>
      </c>
      <c r="BK158" s="1">
        <f>IFERROR(IF($AE158&gt;$AE157,VLOOKUP($AC158+AX$1,STOCK!$F$10:$AB$209,16,0),IF($AE158=$AE157,(IF(BK157&gt;=1,BK157-COUNTIFS($AE157:$AE157,$AC158,AX157:AX157,$AI$1),0)),0)),0)</f>
        <v>0</v>
      </c>
      <c r="BL158" s="1">
        <f>IFERROR(IF($AE158&gt;$AE157,VLOOKUP($AC158+AL$1,STOCK!$F$10:$AB$209,17,0),IF($AE158=$AE157,(IF(BL157&gt;=1,BL157-COUNTIFS($AE157:$AE157,$AC158,AL157:AL157,$AI$2),0)),0)),0)</f>
        <v>0</v>
      </c>
      <c r="BM158" s="1">
        <f>IFERROR(IF($AE158&gt;$AE157,VLOOKUP($AC158+AM$1,STOCK!$F$10:$AB$209,17,0),IF($AE158=$AE157,(IF(BM157&gt;=1,BM157-COUNTIFS($AE157:$AE157,$AC158,AM157:AM157,$AI$2),0)),0)),0)</f>
        <v>0</v>
      </c>
      <c r="BN158" s="1">
        <f>IFERROR(IF($AE158&gt;$AE157,VLOOKUP($AC158+AN$1,STOCK!$F$10:$AB$209,17,0),IF($AE158=$AE157,(IF(BN157&gt;=1,BN157-COUNTIFS($AE157:$AE157,$AC158,AN157:AN157,$AI$2),0)),0)),0)</f>
        <v>0</v>
      </c>
      <c r="BO158" s="1">
        <f>IFERROR(IF($AE158&gt;$AE157,VLOOKUP($AC158+AO$1,STOCK!$F$10:$AB$209,17,0),IF($AE158=$AE157,(IF(BO157&gt;=1,BO157-COUNTIFS($AE157:$AE157,$AC158,AO157:AO157,$AI$2),0)),0)),0)</f>
        <v>0</v>
      </c>
      <c r="BP158" s="1">
        <f>IFERROR(IF($AE158&gt;$AE157,VLOOKUP($AC158+AP$1,STOCK!$F$10:$AB$209,17,0),IF($AE158=$AE157,(IF(BP157&gt;=1,BP157-COUNTIFS($AE157:$AE157,$AC158,AP157:AP157,$AI$2),0)),0)),0)</f>
        <v>0</v>
      </c>
      <c r="BQ158" s="1">
        <f>IFERROR(IF($AE158&gt;$AE157,VLOOKUP($AC158+AQ$1,STOCK!$F$10:$AB$209,17,0),IF($AE158=$AE157,(IF(BQ157&gt;=1,BQ157-COUNTIFS($AE157:$AE157,$AC158,AQ157:AQ157,$AI$2),0)),0)),0)</f>
        <v>0</v>
      </c>
      <c r="BR158" s="1">
        <f>IFERROR(IF($AE158&gt;$AE157,VLOOKUP($AC158+AR$1,STOCK!$F$10:$AB$209,17,0),IF($AE158=$AE157,(IF(BR157&gt;=1,BR157-COUNTIFS($AE157:$AE157,$AC158,AR157:AR157,$AI$2),0)),0)),0)</f>
        <v>0</v>
      </c>
      <c r="BS158" s="1">
        <f>IFERROR(IF($AE158&gt;$AE157,VLOOKUP($AC158+AS$1,STOCK!$F$10:$AB$209,17,0),IF($AE158=$AE157,(IF(BS157&gt;=1,BS157-COUNTIFS($AE157:$AE157,$AC158,AS157:AS157,$AI$2),0)),0)),0)</f>
        <v>0</v>
      </c>
      <c r="BT158" s="1">
        <f>IFERROR(IF($AE158&gt;$AE157,VLOOKUP($AC158+AT$1,STOCK!$F$10:$AB$209,17,0),IF($AE158=$AE157,(IF(BT157&gt;=1,BT157-COUNTIFS($AE157:$AE157,$AC158,AT157:AT157,$AI$2),0)),0)),0)</f>
        <v>0</v>
      </c>
      <c r="BU158" s="1">
        <f>IFERROR(IF($AE158&gt;$AE157,VLOOKUP($AC158+AU$1,STOCK!$F$10:$AB$209,17,0),IF($AE158=$AE157,(IF(BU157&gt;=1,BU157-COUNTIFS($AE157:$AE157,$AC158,AU157:AU157,$AI$2),0)),0)),0)</f>
        <v>0</v>
      </c>
      <c r="BV158" s="1">
        <f>IFERROR(IF($AE158&gt;$AE157,VLOOKUP($AC158+AV$1,STOCK!$F$10:$AB$209,17,0),IF($AE158=$AE157,(IF(BV157&gt;=1,BV157-COUNTIFS($AE157:$AE157,$AC158,AV157:AV157,$AI$2),0)),0)),0)</f>
        <v>0</v>
      </c>
      <c r="BW158" s="1">
        <f>IFERROR(IF($AE158&gt;$AE157,VLOOKUP($AC158+AW$1,STOCK!$F$10:$AB$209,17,0),IF($AE158=$AE157,(IF(BW157&gt;=1,BW157-COUNTIFS($AE157:$AE157,$AC158,AW157:AW157,$AI$2),0)),0)),0)</f>
        <v>0</v>
      </c>
      <c r="BX158" s="1">
        <f>IFERROR(IF($AE158&gt;$AE157,VLOOKUP($AC158+AX$1,STOCK!$F$10:$AB$209,17,0),IF($AE158=$AE157,(IF(BX157&gt;=1,BX157-COUNTIFS($AE157:$AE157,$AC158,AX157:AX157,$AI$2),0)),0)),0)</f>
        <v>0</v>
      </c>
    </row>
    <row r="159" spans="4:76" ht="20.100000000000001" customHeight="1" x14ac:dyDescent="0.25">
      <c r="D159" s="1">
        <v>146</v>
      </c>
      <c r="E159" s="1">
        <f>IFERROR(IF($E$13&gt;=D159,SMALL(STUDENT!$O$8:$O$1507,$E$11+D159),0),0)</f>
        <v>0</v>
      </c>
      <c r="F159" s="10">
        <f t="shared" si="46"/>
        <v>0</v>
      </c>
      <c r="G159" s="10" t="str">
        <f>IFERROR(IF($F159&gt;=1,VLOOKUP($E159,STUDENT!$O$8:$Z$1507,3,0),""),"")</f>
        <v/>
      </c>
      <c r="H159" s="9" t="str">
        <f>IFERROR(IF($F159&gt;=1,VLOOKUP($E159,STUDENT!$O$8:$Z$1507,4,0),""),"")</f>
        <v/>
      </c>
      <c r="I159" s="20" t="str">
        <f t="shared" si="47"/>
        <v/>
      </c>
      <c r="J159" s="20" t="str">
        <f t="shared" si="47"/>
        <v/>
      </c>
      <c r="K159" s="20" t="str">
        <f t="shared" si="47"/>
        <v/>
      </c>
      <c r="L159" s="20" t="str">
        <f t="shared" si="47"/>
        <v/>
      </c>
      <c r="M159" s="20" t="str">
        <f t="shared" si="47"/>
        <v/>
      </c>
      <c r="N159" s="20" t="str">
        <f t="shared" si="47"/>
        <v/>
      </c>
      <c r="O159" s="20" t="str">
        <f t="shared" si="47"/>
        <v/>
      </c>
      <c r="P159" s="20" t="str">
        <f t="shared" si="47"/>
        <v/>
      </c>
      <c r="Q159" s="20" t="str">
        <f t="shared" si="47"/>
        <v/>
      </c>
      <c r="R159" s="20" t="str">
        <f t="shared" si="47"/>
        <v/>
      </c>
      <c r="S159" s="20" t="str">
        <f t="shared" si="47"/>
        <v/>
      </c>
      <c r="T159" s="20" t="str">
        <f t="shared" si="47"/>
        <v/>
      </c>
      <c r="U159" s="20" t="str">
        <f t="shared" si="47"/>
        <v/>
      </c>
      <c r="V159" s="21" t="str">
        <f>IFERROR(IF($F159&gt;=1,VLOOKUP($E159,STUDENT!$O$8:$Z$1507,12,0),""),"")</f>
        <v/>
      </c>
      <c r="W159" s="22"/>
      <c r="AC159" s="1">
        <f t="shared" si="48"/>
        <v>0</v>
      </c>
      <c r="AD159" s="1">
        <f>IFERROR(IF(LEN(AK159)&gt;=1,VLOOKUP(HLOOKUP(AK159,PROFILE!$K$5:$V$8,4,0),PROFILE!$F$1:$G$3,2,0),0),0)</f>
        <v>0</v>
      </c>
      <c r="AE159" s="1">
        <f t="shared" si="49"/>
        <v>0</v>
      </c>
      <c r="AF159" s="1">
        <v>146</v>
      </c>
      <c r="AG159" s="1">
        <f>IFERROR(IF($AG$12&gt;=AF159,SMALL(STUDENT!$O$8:$O$1507,$AG$11+AF159),0),0)</f>
        <v>0</v>
      </c>
      <c r="AH159" s="1">
        <f t="shared" si="50"/>
        <v>0</v>
      </c>
      <c r="AI159" s="1" t="str">
        <f>IFERROR(IF($AH159&gt;=1,VLOOKUP($AG159,STUDENT!$O$8:$Z$1507,3,0),""),"")</f>
        <v/>
      </c>
      <c r="AJ159" s="1" t="str">
        <f>IFERROR(IF($AH159&gt;=1,VLOOKUP($AG159,STUDENT!$O$8:$Z$1507,4,0),""),"")</f>
        <v/>
      </c>
      <c r="AK159" s="1" t="str">
        <f>IFERROR(IF($AH159&gt;=1,VLOOKUP($AG159,STUDENT!$O$8:$Z$1507,6,0),""),"")</f>
        <v/>
      </c>
      <c r="AL159" s="1" t="str">
        <f t="shared" si="51"/>
        <v/>
      </c>
      <c r="AM159" s="1" t="str">
        <f t="shared" si="52"/>
        <v/>
      </c>
      <c r="AN159" s="1" t="str">
        <f t="shared" si="53"/>
        <v/>
      </c>
      <c r="AO159" s="1" t="str">
        <f t="shared" si="54"/>
        <v/>
      </c>
      <c r="AP159" s="1" t="str">
        <f t="shared" si="55"/>
        <v/>
      </c>
      <c r="AQ159" s="1" t="str">
        <f t="shared" si="56"/>
        <v/>
      </c>
      <c r="AR159" s="1" t="str">
        <f t="shared" si="57"/>
        <v/>
      </c>
      <c r="AS159" s="1" t="str">
        <f t="shared" si="58"/>
        <v/>
      </c>
      <c r="AT159" s="1" t="str">
        <f t="shared" si="59"/>
        <v/>
      </c>
      <c r="AU159" s="1" t="str">
        <f t="shared" si="60"/>
        <v/>
      </c>
      <c r="AV159" s="1" t="str">
        <f t="shared" si="61"/>
        <v/>
      </c>
      <c r="AW159" s="1" t="str">
        <f t="shared" si="62"/>
        <v/>
      </c>
      <c r="AX159" s="1" t="str">
        <f t="shared" si="63"/>
        <v/>
      </c>
      <c r="AY159" s="1">
        <f>IFERROR(IF($AE159&gt;$AE158,VLOOKUP($AC159+AL$1,STOCK!$F$10:$AB$209,16,0),IF($AE159=$AE158,(IF(AY158&gt;=1,AY158-COUNTIFS($AE158:$AE158,$AC159,AL158:AL158,$AI$1),0)),0)),0)</f>
        <v>0</v>
      </c>
      <c r="AZ159" s="1">
        <f>IFERROR(IF($AE159&gt;$AE158,VLOOKUP($AC159+AM$1,STOCK!$F$10:$AB$209,16,0),IF($AE159=$AE158,(IF(AZ158&gt;=1,AZ158-COUNTIFS($AE158:$AE158,$AC159,AM158:AM158,$AI$1),0)),0)),0)</f>
        <v>0</v>
      </c>
      <c r="BA159" s="1">
        <f>IFERROR(IF($AE159&gt;$AE158,VLOOKUP($AC159+AN$1,STOCK!$F$10:$AB$209,16,0),IF($AE159=$AE158,(IF(BA158&gt;=1,BA158-COUNTIFS($AE158:$AE158,$AC159,AN158:AN158,$AI$1),0)),0)),0)</f>
        <v>0</v>
      </c>
      <c r="BB159" s="1">
        <f>IFERROR(IF($AE159&gt;$AE158,VLOOKUP($AC159+AO$1,STOCK!$F$10:$AB$209,16,0),IF($AE159=$AE158,(IF(BB158&gt;=1,BB158-COUNTIFS($AE158:$AE158,$AC159,AO158:AO158,$AI$1),0)),0)),0)</f>
        <v>0</v>
      </c>
      <c r="BC159" s="1">
        <f>IFERROR(IF($AE159&gt;$AE158,VLOOKUP($AC159+AP$1,STOCK!$F$10:$AB$209,16,0),IF($AE159=$AE158,(IF(BC158&gt;=1,BC158-COUNTIFS($AE158:$AE158,$AC159,AP158:AP158,$AI$1),0)),0)),0)</f>
        <v>0</v>
      </c>
      <c r="BD159" s="1">
        <f>IFERROR(IF($AE159&gt;$AE158,VLOOKUP($AC159+AQ$1,STOCK!$F$10:$AB$209,16,0),IF($AE159=$AE158,(IF(BD158&gt;=1,BD158-COUNTIFS($AE158:$AE158,$AC159,AQ158:AQ158,$AI$1),0)),0)),0)</f>
        <v>0</v>
      </c>
      <c r="BE159" s="1">
        <f>IFERROR(IF($AE159&gt;$AE158,VLOOKUP($AC159+AR$1,STOCK!$F$10:$AB$209,16,0),IF($AE159=$AE158,(IF(BE158&gt;=1,BE158-COUNTIFS($AE158:$AE158,$AC159,AR158:AR158,$AI$1),0)),0)),0)</f>
        <v>0</v>
      </c>
      <c r="BF159" s="1">
        <f>IFERROR(IF($AE159&gt;$AE158,VLOOKUP($AC159+AS$1,STOCK!$F$10:$AB$209,16,0),IF($AE159=$AE158,(IF(BF158&gt;=1,BF158-COUNTIFS($AE158:$AE158,$AC159,AS158:AS158,$AI$1),0)),0)),0)</f>
        <v>0</v>
      </c>
      <c r="BG159" s="1">
        <f>IFERROR(IF($AE159&gt;$AE158,VLOOKUP($AC159+AT$1,STOCK!$F$10:$AB$209,16,0),IF($AE159=$AE158,(IF(BG158&gt;=1,BG158-COUNTIFS($AE158:$AE158,$AC159,AT158:AT158,$AI$1),0)),0)),0)</f>
        <v>0</v>
      </c>
      <c r="BH159" s="1">
        <f>IFERROR(IF($AE159&gt;$AE158,VLOOKUP($AC159+AU$1,STOCK!$F$10:$AB$209,16,0),IF($AE159=$AE158,(IF(BH158&gt;=1,BH158-COUNTIFS($AE158:$AE158,$AC159,AU158:AU158,$AI$1),0)),0)),0)</f>
        <v>0</v>
      </c>
      <c r="BI159" s="1">
        <f>IFERROR(IF($AE159&gt;$AE158,VLOOKUP($AC159+AV$1,STOCK!$F$10:$AB$209,16,0),IF($AE159=$AE158,(IF(BI158&gt;=1,BI158-COUNTIFS($AE158:$AE158,$AC159,AV158:AV158,$AI$1),0)),0)),0)</f>
        <v>0</v>
      </c>
      <c r="BJ159" s="1">
        <f>IFERROR(IF($AE159&gt;$AE158,VLOOKUP($AC159+AW$1,STOCK!$F$10:$AB$209,16,0),IF($AE159=$AE158,(IF(BJ158&gt;=1,BJ158-COUNTIFS($AE158:$AE158,$AC159,AW158:AW158,$AI$1),0)),0)),0)</f>
        <v>0</v>
      </c>
      <c r="BK159" s="1">
        <f>IFERROR(IF($AE159&gt;$AE158,VLOOKUP($AC159+AX$1,STOCK!$F$10:$AB$209,16,0),IF($AE159=$AE158,(IF(BK158&gt;=1,BK158-COUNTIFS($AE158:$AE158,$AC159,AX158:AX158,$AI$1),0)),0)),0)</f>
        <v>0</v>
      </c>
      <c r="BL159" s="1">
        <f>IFERROR(IF($AE159&gt;$AE158,VLOOKUP($AC159+AL$1,STOCK!$F$10:$AB$209,17,0),IF($AE159=$AE158,(IF(BL158&gt;=1,BL158-COUNTIFS($AE158:$AE158,$AC159,AL158:AL158,$AI$2),0)),0)),0)</f>
        <v>0</v>
      </c>
      <c r="BM159" s="1">
        <f>IFERROR(IF($AE159&gt;$AE158,VLOOKUP($AC159+AM$1,STOCK!$F$10:$AB$209,17,0),IF($AE159=$AE158,(IF(BM158&gt;=1,BM158-COUNTIFS($AE158:$AE158,$AC159,AM158:AM158,$AI$2),0)),0)),0)</f>
        <v>0</v>
      </c>
      <c r="BN159" s="1">
        <f>IFERROR(IF($AE159&gt;$AE158,VLOOKUP($AC159+AN$1,STOCK!$F$10:$AB$209,17,0),IF($AE159=$AE158,(IF(BN158&gt;=1,BN158-COUNTIFS($AE158:$AE158,$AC159,AN158:AN158,$AI$2),0)),0)),0)</f>
        <v>0</v>
      </c>
      <c r="BO159" s="1">
        <f>IFERROR(IF($AE159&gt;$AE158,VLOOKUP($AC159+AO$1,STOCK!$F$10:$AB$209,17,0),IF($AE159=$AE158,(IF(BO158&gt;=1,BO158-COUNTIFS($AE158:$AE158,$AC159,AO158:AO158,$AI$2),0)),0)),0)</f>
        <v>0</v>
      </c>
      <c r="BP159" s="1">
        <f>IFERROR(IF($AE159&gt;$AE158,VLOOKUP($AC159+AP$1,STOCK!$F$10:$AB$209,17,0),IF($AE159=$AE158,(IF(BP158&gt;=1,BP158-COUNTIFS($AE158:$AE158,$AC159,AP158:AP158,$AI$2),0)),0)),0)</f>
        <v>0</v>
      </c>
      <c r="BQ159" s="1">
        <f>IFERROR(IF($AE159&gt;$AE158,VLOOKUP($AC159+AQ$1,STOCK!$F$10:$AB$209,17,0),IF($AE159=$AE158,(IF(BQ158&gt;=1,BQ158-COUNTIFS($AE158:$AE158,$AC159,AQ158:AQ158,$AI$2),0)),0)),0)</f>
        <v>0</v>
      </c>
      <c r="BR159" s="1">
        <f>IFERROR(IF($AE159&gt;$AE158,VLOOKUP($AC159+AR$1,STOCK!$F$10:$AB$209,17,0),IF($AE159=$AE158,(IF(BR158&gt;=1,BR158-COUNTIFS($AE158:$AE158,$AC159,AR158:AR158,$AI$2),0)),0)),0)</f>
        <v>0</v>
      </c>
      <c r="BS159" s="1">
        <f>IFERROR(IF($AE159&gt;$AE158,VLOOKUP($AC159+AS$1,STOCK!$F$10:$AB$209,17,0),IF($AE159=$AE158,(IF(BS158&gt;=1,BS158-COUNTIFS($AE158:$AE158,$AC159,AS158:AS158,$AI$2),0)),0)),0)</f>
        <v>0</v>
      </c>
      <c r="BT159" s="1">
        <f>IFERROR(IF($AE159&gt;$AE158,VLOOKUP($AC159+AT$1,STOCK!$F$10:$AB$209,17,0),IF($AE159=$AE158,(IF(BT158&gt;=1,BT158-COUNTIFS($AE158:$AE158,$AC159,AT158:AT158,$AI$2),0)),0)),0)</f>
        <v>0</v>
      </c>
      <c r="BU159" s="1">
        <f>IFERROR(IF($AE159&gt;$AE158,VLOOKUP($AC159+AU$1,STOCK!$F$10:$AB$209,17,0),IF($AE159=$AE158,(IF(BU158&gt;=1,BU158-COUNTIFS($AE158:$AE158,$AC159,AU158:AU158,$AI$2),0)),0)),0)</f>
        <v>0</v>
      </c>
      <c r="BV159" s="1">
        <f>IFERROR(IF($AE159&gt;$AE158,VLOOKUP($AC159+AV$1,STOCK!$F$10:$AB$209,17,0),IF($AE159=$AE158,(IF(BV158&gt;=1,BV158-COUNTIFS($AE158:$AE158,$AC159,AV158:AV158,$AI$2),0)),0)),0)</f>
        <v>0</v>
      </c>
      <c r="BW159" s="1">
        <f>IFERROR(IF($AE159&gt;$AE158,VLOOKUP($AC159+AW$1,STOCK!$F$10:$AB$209,17,0),IF($AE159=$AE158,(IF(BW158&gt;=1,BW158-COUNTIFS($AE158:$AE158,$AC159,AW158:AW158,$AI$2),0)),0)),0)</f>
        <v>0</v>
      </c>
      <c r="BX159" s="1">
        <f>IFERROR(IF($AE159&gt;$AE158,VLOOKUP($AC159+AX$1,STOCK!$F$10:$AB$209,17,0),IF($AE159=$AE158,(IF(BX158&gt;=1,BX158-COUNTIFS($AE158:$AE158,$AC159,AX158:AX158,$AI$2),0)),0)),0)</f>
        <v>0</v>
      </c>
    </row>
    <row r="160" spans="4:76" ht="20.100000000000001" customHeight="1" x14ac:dyDescent="0.25">
      <c r="D160" s="1">
        <v>147</v>
      </c>
      <c r="E160" s="1">
        <f>IFERROR(IF($E$13&gt;=D160,SMALL(STUDENT!$O$8:$O$1507,$E$11+D160),0),0)</f>
        <v>0</v>
      </c>
      <c r="F160" s="10">
        <f t="shared" si="46"/>
        <v>0</v>
      </c>
      <c r="G160" s="10" t="str">
        <f>IFERROR(IF($F160&gt;=1,VLOOKUP($E160,STUDENT!$O$8:$Z$1507,3,0),""),"")</f>
        <v/>
      </c>
      <c r="H160" s="9" t="str">
        <f>IFERROR(IF($F160&gt;=1,VLOOKUP($E160,STUDENT!$O$8:$Z$1507,4,0),""),"")</f>
        <v/>
      </c>
      <c r="I160" s="20" t="str">
        <f t="shared" si="47"/>
        <v/>
      </c>
      <c r="J160" s="20" t="str">
        <f t="shared" si="47"/>
        <v/>
      </c>
      <c r="K160" s="20" t="str">
        <f t="shared" si="47"/>
        <v/>
      </c>
      <c r="L160" s="20" t="str">
        <f t="shared" si="47"/>
        <v/>
      </c>
      <c r="M160" s="20" t="str">
        <f t="shared" si="47"/>
        <v/>
      </c>
      <c r="N160" s="20" t="str">
        <f t="shared" si="47"/>
        <v/>
      </c>
      <c r="O160" s="20" t="str">
        <f t="shared" si="47"/>
        <v/>
      </c>
      <c r="P160" s="20" t="str">
        <f t="shared" si="47"/>
        <v/>
      </c>
      <c r="Q160" s="20" t="str">
        <f t="shared" si="47"/>
        <v/>
      </c>
      <c r="R160" s="20" t="str">
        <f t="shared" si="47"/>
        <v/>
      </c>
      <c r="S160" s="20" t="str">
        <f t="shared" si="47"/>
        <v/>
      </c>
      <c r="T160" s="20" t="str">
        <f t="shared" si="47"/>
        <v/>
      </c>
      <c r="U160" s="20" t="str">
        <f t="shared" si="47"/>
        <v/>
      </c>
      <c r="V160" s="21" t="str">
        <f>IFERROR(IF($F160&gt;=1,VLOOKUP($E160,STUDENT!$O$8:$Z$1507,12,0),""),"")</f>
        <v/>
      </c>
      <c r="W160" s="22"/>
      <c r="AC160" s="1">
        <f t="shared" si="48"/>
        <v>0</v>
      </c>
      <c r="AD160" s="1">
        <f>IFERROR(IF(LEN(AK160)&gt;=1,VLOOKUP(HLOOKUP(AK160,PROFILE!$K$5:$V$8,4,0),PROFILE!$F$1:$G$3,2,0),0),0)</f>
        <v>0</v>
      </c>
      <c r="AE160" s="1">
        <f t="shared" si="49"/>
        <v>0</v>
      </c>
      <c r="AF160" s="1">
        <v>147</v>
      </c>
      <c r="AG160" s="1">
        <f>IFERROR(IF($AG$12&gt;=AF160,SMALL(STUDENT!$O$8:$O$1507,$AG$11+AF160),0),0)</f>
        <v>0</v>
      </c>
      <c r="AH160" s="1">
        <f t="shared" si="50"/>
        <v>0</v>
      </c>
      <c r="AI160" s="1" t="str">
        <f>IFERROR(IF($AH160&gt;=1,VLOOKUP($AG160,STUDENT!$O$8:$Z$1507,3,0),""),"")</f>
        <v/>
      </c>
      <c r="AJ160" s="1" t="str">
        <f>IFERROR(IF($AH160&gt;=1,VLOOKUP($AG160,STUDENT!$O$8:$Z$1507,4,0),""),"")</f>
        <v/>
      </c>
      <c r="AK160" s="1" t="str">
        <f>IFERROR(IF($AH160&gt;=1,VLOOKUP($AG160,STUDENT!$O$8:$Z$1507,6,0),""),"")</f>
        <v/>
      </c>
      <c r="AL160" s="1" t="str">
        <f t="shared" si="51"/>
        <v/>
      </c>
      <c r="AM160" s="1" t="str">
        <f t="shared" si="52"/>
        <v/>
      </c>
      <c r="AN160" s="1" t="str">
        <f t="shared" si="53"/>
        <v/>
      </c>
      <c r="AO160" s="1" t="str">
        <f t="shared" si="54"/>
        <v/>
      </c>
      <c r="AP160" s="1" t="str">
        <f t="shared" si="55"/>
        <v/>
      </c>
      <c r="AQ160" s="1" t="str">
        <f t="shared" si="56"/>
        <v/>
      </c>
      <c r="AR160" s="1" t="str">
        <f t="shared" si="57"/>
        <v/>
      </c>
      <c r="AS160" s="1" t="str">
        <f t="shared" si="58"/>
        <v/>
      </c>
      <c r="AT160" s="1" t="str">
        <f t="shared" si="59"/>
        <v/>
      </c>
      <c r="AU160" s="1" t="str">
        <f t="shared" si="60"/>
        <v/>
      </c>
      <c r="AV160" s="1" t="str">
        <f t="shared" si="61"/>
        <v/>
      </c>
      <c r="AW160" s="1" t="str">
        <f t="shared" si="62"/>
        <v/>
      </c>
      <c r="AX160" s="1" t="str">
        <f t="shared" si="63"/>
        <v/>
      </c>
      <c r="AY160" s="1">
        <f>IFERROR(IF($AE160&gt;$AE159,VLOOKUP($AC160+AL$1,STOCK!$F$10:$AB$209,16,0),IF($AE160=$AE159,(IF(AY159&gt;=1,AY159-COUNTIFS($AE159:$AE159,$AC160,AL159:AL159,$AI$1),0)),0)),0)</f>
        <v>0</v>
      </c>
      <c r="AZ160" s="1">
        <f>IFERROR(IF($AE160&gt;$AE159,VLOOKUP($AC160+AM$1,STOCK!$F$10:$AB$209,16,0),IF($AE160=$AE159,(IF(AZ159&gt;=1,AZ159-COUNTIFS($AE159:$AE159,$AC160,AM159:AM159,$AI$1),0)),0)),0)</f>
        <v>0</v>
      </c>
      <c r="BA160" s="1">
        <f>IFERROR(IF($AE160&gt;$AE159,VLOOKUP($AC160+AN$1,STOCK!$F$10:$AB$209,16,0),IF($AE160=$AE159,(IF(BA159&gt;=1,BA159-COUNTIFS($AE159:$AE159,$AC160,AN159:AN159,$AI$1),0)),0)),0)</f>
        <v>0</v>
      </c>
      <c r="BB160" s="1">
        <f>IFERROR(IF($AE160&gt;$AE159,VLOOKUP($AC160+AO$1,STOCK!$F$10:$AB$209,16,0),IF($AE160=$AE159,(IF(BB159&gt;=1,BB159-COUNTIFS($AE159:$AE159,$AC160,AO159:AO159,$AI$1),0)),0)),0)</f>
        <v>0</v>
      </c>
      <c r="BC160" s="1">
        <f>IFERROR(IF($AE160&gt;$AE159,VLOOKUP($AC160+AP$1,STOCK!$F$10:$AB$209,16,0),IF($AE160=$AE159,(IF(BC159&gt;=1,BC159-COUNTIFS($AE159:$AE159,$AC160,AP159:AP159,$AI$1),0)),0)),0)</f>
        <v>0</v>
      </c>
      <c r="BD160" s="1">
        <f>IFERROR(IF($AE160&gt;$AE159,VLOOKUP($AC160+AQ$1,STOCK!$F$10:$AB$209,16,0),IF($AE160=$AE159,(IF(BD159&gt;=1,BD159-COUNTIFS($AE159:$AE159,$AC160,AQ159:AQ159,$AI$1),0)),0)),0)</f>
        <v>0</v>
      </c>
      <c r="BE160" s="1">
        <f>IFERROR(IF($AE160&gt;$AE159,VLOOKUP($AC160+AR$1,STOCK!$F$10:$AB$209,16,0),IF($AE160=$AE159,(IF(BE159&gt;=1,BE159-COUNTIFS($AE159:$AE159,$AC160,AR159:AR159,$AI$1),0)),0)),0)</f>
        <v>0</v>
      </c>
      <c r="BF160" s="1">
        <f>IFERROR(IF($AE160&gt;$AE159,VLOOKUP($AC160+AS$1,STOCK!$F$10:$AB$209,16,0),IF($AE160=$AE159,(IF(BF159&gt;=1,BF159-COUNTIFS($AE159:$AE159,$AC160,AS159:AS159,$AI$1),0)),0)),0)</f>
        <v>0</v>
      </c>
      <c r="BG160" s="1">
        <f>IFERROR(IF($AE160&gt;$AE159,VLOOKUP($AC160+AT$1,STOCK!$F$10:$AB$209,16,0),IF($AE160=$AE159,(IF(BG159&gt;=1,BG159-COUNTIFS($AE159:$AE159,$AC160,AT159:AT159,$AI$1),0)),0)),0)</f>
        <v>0</v>
      </c>
      <c r="BH160" s="1">
        <f>IFERROR(IF($AE160&gt;$AE159,VLOOKUP($AC160+AU$1,STOCK!$F$10:$AB$209,16,0),IF($AE160=$AE159,(IF(BH159&gt;=1,BH159-COUNTIFS($AE159:$AE159,$AC160,AU159:AU159,$AI$1),0)),0)),0)</f>
        <v>0</v>
      </c>
      <c r="BI160" s="1">
        <f>IFERROR(IF($AE160&gt;$AE159,VLOOKUP($AC160+AV$1,STOCK!$F$10:$AB$209,16,0),IF($AE160=$AE159,(IF(BI159&gt;=1,BI159-COUNTIFS($AE159:$AE159,$AC160,AV159:AV159,$AI$1),0)),0)),0)</f>
        <v>0</v>
      </c>
      <c r="BJ160" s="1">
        <f>IFERROR(IF($AE160&gt;$AE159,VLOOKUP($AC160+AW$1,STOCK!$F$10:$AB$209,16,0),IF($AE160=$AE159,(IF(BJ159&gt;=1,BJ159-COUNTIFS($AE159:$AE159,$AC160,AW159:AW159,$AI$1),0)),0)),0)</f>
        <v>0</v>
      </c>
      <c r="BK160" s="1">
        <f>IFERROR(IF($AE160&gt;$AE159,VLOOKUP($AC160+AX$1,STOCK!$F$10:$AB$209,16,0),IF($AE160=$AE159,(IF(BK159&gt;=1,BK159-COUNTIFS($AE159:$AE159,$AC160,AX159:AX159,$AI$1),0)),0)),0)</f>
        <v>0</v>
      </c>
      <c r="BL160" s="1">
        <f>IFERROR(IF($AE160&gt;$AE159,VLOOKUP($AC160+AL$1,STOCK!$F$10:$AB$209,17,0),IF($AE160=$AE159,(IF(BL159&gt;=1,BL159-COUNTIFS($AE159:$AE159,$AC160,AL159:AL159,$AI$2),0)),0)),0)</f>
        <v>0</v>
      </c>
      <c r="BM160" s="1">
        <f>IFERROR(IF($AE160&gt;$AE159,VLOOKUP($AC160+AM$1,STOCK!$F$10:$AB$209,17,0),IF($AE160=$AE159,(IF(BM159&gt;=1,BM159-COUNTIFS($AE159:$AE159,$AC160,AM159:AM159,$AI$2),0)),0)),0)</f>
        <v>0</v>
      </c>
      <c r="BN160" s="1">
        <f>IFERROR(IF($AE160&gt;$AE159,VLOOKUP($AC160+AN$1,STOCK!$F$10:$AB$209,17,0),IF($AE160=$AE159,(IF(BN159&gt;=1,BN159-COUNTIFS($AE159:$AE159,$AC160,AN159:AN159,$AI$2),0)),0)),0)</f>
        <v>0</v>
      </c>
      <c r="BO160" s="1">
        <f>IFERROR(IF($AE160&gt;$AE159,VLOOKUP($AC160+AO$1,STOCK!$F$10:$AB$209,17,0),IF($AE160=$AE159,(IF(BO159&gt;=1,BO159-COUNTIFS($AE159:$AE159,$AC160,AO159:AO159,$AI$2),0)),0)),0)</f>
        <v>0</v>
      </c>
      <c r="BP160" s="1">
        <f>IFERROR(IF($AE160&gt;$AE159,VLOOKUP($AC160+AP$1,STOCK!$F$10:$AB$209,17,0),IF($AE160=$AE159,(IF(BP159&gt;=1,BP159-COUNTIFS($AE159:$AE159,$AC160,AP159:AP159,$AI$2),0)),0)),0)</f>
        <v>0</v>
      </c>
      <c r="BQ160" s="1">
        <f>IFERROR(IF($AE160&gt;$AE159,VLOOKUP($AC160+AQ$1,STOCK!$F$10:$AB$209,17,0),IF($AE160=$AE159,(IF(BQ159&gt;=1,BQ159-COUNTIFS($AE159:$AE159,$AC160,AQ159:AQ159,$AI$2),0)),0)),0)</f>
        <v>0</v>
      </c>
      <c r="BR160" s="1">
        <f>IFERROR(IF($AE160&gt;$AE159,VLOOKUP($AC160+AR$1,STOCK!$F$10:$AB$209,17,0),IF($AE160=$AE159,(IF(BR159&gt;=1,BR159-COUNTIFS($AE159:$AE159,$AC160,AR159:AR159,$AI$2),0)),0)),0)</f>
        <v>0</v>
      </c>
      <c r="BS160" s="1">
        <f>IFERROR(IF($AE160&gt;$AE159,VLOOKUP($AC160+AS$1,STOCK!$F$10:$AB$209,17,0),IF($AE160=$AE159,(IF(BS159&gt;=1,BS159-COUNTIFS($AE159:$AE159,$AC160,AS159:AS159,$AI$2),0)),0)),0)</f>
        <v>0</v>
      </c>
      <c r="BT160" s="1">
        <f>IFERROR(IF($AE160&gt;$AE159,VLOOKUP($AC160+AT$1,STOCK!$F$10:$AB$209,17,0),IF($AE160=$AE159,(IF(BT159&gt;=1,BT159-COUNTIFS($AE159:$AE159,$AC160,AT159:AT159,$AI$2),0)),0)),0)</f>
        <v>0</v>
      </c>
      <c r="BU160" s="1">
        <f>IFERROR(IF($AE160&gt;$AE159,VLOOKUP($AC160+AU$1,STOCK!$F$10:$AB$209,17,0),IF($AE160=$AE159,(IF(BU159&gt;=1,BU159-COUNTIFS($AE159:$AE159,$AC160,AU159:AU159,$AI$2),0)),0)),0)</f>
        <v>0</v>
      </c>
      <c r="BV160" s="1">
        <f>IFERROR(IF($AE160&gt;$AE159,VLOOKUP($AC160+AV$1,STOCK!$F$10:$AB$209,17,0),IF($AE160=$AE159,(IF(BV159&gt;=1,BV159-COUNTIFS($AE159:$AE159,$AC160,AV159:AV159,$AI$2),0)),0)),0)</f>
        <v>0</v>
      </c>
      <c r="BW160" s="1">
        <f>IFERROR(IF($AE160&gt;$AE159,VLOOKUP($AC160+AW$1,STOCK!$F$10:$AB$209,17,0),IF($AE160=$AE159,(IF(BW159&gt;=1,BW159-COUNTIFS($AE159:$AE159,$AC160,AW159:AW159,$AI$2),0)),0)),0)</f>
        <v>0</v>
      </c>
      <c r="BX160" s="1">
        <f>IFERROR(IF($AE160&gt;$AE159,VLOOKUP($AC160+AX$1,STOCK!$F$10:$AB$209,17,0),IF($AE160=$AE159,(IF(BX159&gt;=1,BX159-COUNTIFS($AE159:$AE159,$AC160,AX159:AX159,$AI$2),0)),0)),0)</f>
        <v>0</v>
      </c>
    </row>
    <row r="161" spans="4:76" ht="20.100000000000001" customHeight="1" x14ac:dyDescent="0.25">
      <c r="D161" s="1">
        <v>148</v>
      </c>
      <c r="E161" s="1">
        <f>IFERROR(IF($E$13&gt;=D161,SMALL(STUDENT!$O$8:$O$1507,$E$11+D161),0),0)</f>
        <v>0</v>
      </c>
      <c r="F161" s="10">
        <f t="shared" si="46"/>
        <v>0</v>
      </c>
      <c r="G161" s="10" t="str">
        <f>IFERROR(IF($F161&gt;=1,VLOOKUP($E161,STUDENT!$O$8:$Z$1507,3,0),""),"")</f>
        <v/>
      </c>
      <c r="H161" s="9" t="str">
        <f>IFERROR(IF($F161&gt;=1,VLOOKUP($E161,STUDENT!$O$8:$Z$1507,4,0),""),"")</f>
        <v/>
      </c>
      <c r="I161" s="20" t="str">
        <f t="shared" si="47"/>
        <v/>
      </c>
      <c r="J161" s="20" t="str">
        <f t="shared" si="47"/>
        <v/>
      </c>
      <c r="K161" s="20" t="str">
        <f t="shared" si="47"/>
        <v/>
      </c>
      <c r="L161" s="20" t="str">
        <f t="shared" si="47"/>
        <v/>
      </c>
      <c r="M161" s="20" t="str">
        <f t="shared" si="47"/>
        <v/>
      </c>
      <c r="N161" s="20" t="str">
        <f t="shared" si="47"/>
        <v/>
      </c>
      <c r="O161" s="20" t="str">
        <f t="shared" si="47"/>
        <v/>
      </c>
      <c r="P161" s="20" t="str">
        <f t="shared" si="47"/>
        <v/>
      </c>
      <c r="Q161" s="20" t="str">
        <f t="shared" si="47"/>
        <v/>
      </c>
      <c r="R161" s="20" t="str">
        <f t="shared" si="47"/>
        <v/>
      </c>
      <c r="S161" s="20" t="str">
        <f t="shared" si="47"/>
        <v/>
      </c>
      <c r="T161" s="20" t="str">
        <f t="shared" si="47"/>
        <v/>
      </c>
      <c r="U161" s="20" t="str">
        <f t="shared" si="47"/>
        <v/>
      </c>
      <c r="V161" s="21" t="str">
        <f>IFERROR(IF($F161&gt;=1,VLOOKUP($E161,STUDENT!$O$8:$Z$1507,12,0),""),"")</f>
        <v/>
      </c>
      <c r="W161" s="22"/>
      <c r="AC161" s="1">
        <f t="shared" si="48"/>
        <v>0</v>
      </c>
      <c r="AD161" s="1">
        <f>IFERROR(IF(LEN(AK161)&gt;=1,VLOOKUP(HLOOKUP(AK161,PROFILE!$K$5:$V$8,4,0),PROFILE!$F$1:$G$3,2,0),0),0)</f>
        <v>0</v>
      </c>
      <c r="AE161" s="1">
        <f t="shared" si="49"/>
        <v>0</v>
      </c>
      <c r="AF161" s="1">
        <v>148</v>
      </c>
      <c r="AG161" s="1">
        <f>IFERROR(IF($AG$12&gt;=AF161,SMALL(STUDENT!$O$8:$O$1507,$AG$11+AF161),0),0)</f>
        <v>0</v>
      </c>
      <c r="AH161" s="1">
        <f t="shared" si="50"/>
        <v>0</v>
      </c>
      <c r="AI161" s="1" t="str">
        <f>IFERROR(IF($AH161&gt;=1,VLOOKUP($AG161,STUDENT!$O$8:$Z$1507,3,0),""),"")</f>
        <v/>
      </c>
      <c r="AJ161" s="1" t="str">
        <f>IFERROR(IF($AH161&gt;=1,VLOOKUP($AG161,STUDENT!$O$8:$Z$1507,4,0),""),"")</f>
        <v/>
      </c>
      <c r="AK161" s="1" t="str">
        <f>IFERROR(IF($AH161&gt;=1,VLOOKUP($AG161,STUDENT!$O$8:$Z$1507,6,0),""),"")</f>
        <v/>
      </c>
      <c r="AL161" s="1" t="str">
        <f t="shared" si="51"/>
        <v/>
      </c>
      <c r="AM161" s="1" t="str">
        <f t="shared" si="52"/>
        <v/>
      </c>
      <c r="AN161" s="1" t="str">
        <f t="shared" si="53"/>
        <v/>
      </c>
      <c r="AO161" s="1" t="str">
        <f t="shared" si="54"/>
        <v/>
      </c>
      <c r="AP161" s="1" t="str">
        <f t="shared" si="55"/>
        <v/>
      </c>
      <c r="AQ161" s="1" t="str">
        <f t="shared" si="56"/>
        <v/>
      </c>
      <c r="AR161" s="1" t="str">
        <f t="shared" si="57"/>
        <v/>
      </c>
      <c r="AS161" s="1" t="str">
        <f t="shared" si="58"/>
        <v/>
      </c>
      <c r="AT161" s="1" t="str">
        <f t="shared" si="59"/>
        <v/>
      </c>
      <c r="AU161" s="1" t="str">
        <f t="shared" si="60"/>
        <v/>
      </c>
      <c r="AV161" s="1" t="str">
        <f t="shared" si="61"/>
        <v/>
      </c>
      <c r="AW161" s="1" t="str">
        <f t="shared" si="62"/>
        <v/>
      </c>
      <c r="AX161" s="1" t="str">
        <f t="shared" si="63"/>
        <v/>
      </c>
      <c r="AY161" s="1">
        <f>IFERROR(IF($AE161&gt;$AE160,VLOOKUP($AC161+AL$1,STOCK!$F$10:$AB$209,16,0),IF($AE161=$AE160,(IF(AY160&gt;=1,AY160-COUNTIFS($AE160:$AE160,$AC161,AL160:AL160,$AI$1),0)),0)),0)</f>
        <v>0</v>
      </c>
      <c r="AZ161" s="1">
        <f>IFERROR(IF($AE161&gt;$AE160,VLOOKUP($AC161+AM$1,STOCK!$F$10:$AB$209,16,0),IF($AE161=$AE160,(IF(AZ160&gt;=1,AZ160-COUNTIFS($AE160:$AE160,$AC161,AM160:AM160,$AI$1),0)),0)),0)</f>
        <v>0</v>
      </c>
      <c r="BA161" s="1">
        <f>IFERROR(IF($AE161&gt;$AE160,VLOOKUP($AC161+AN$1,STOCK!$F$10:$AB$209,16,0),IF($AE161=$AE160,(IF(BA160&gt;=1,BA160-COUNTIFS($AE160:$AE160,$AC161,AN160:AN160,$AI$1),0)),0)),0)</f>
        <v>0</v>
      </c>
      <c r="BB161" s="1">
        <f>IFERROR(IF($AE161&gt;$AE160,VLOOKUP($AC161+AO$1,STOCK!$F$10:$AB$209,16,0),IF($AE161=$AE160,(IF(BB160&gt;=1,BB160-COUNTIFS($AE160:$AE160,$AC161,AO160:AO160,$AI$1),0)),0)),0)</f>
        <v>0</v>
      </c>
      <c r="BC161" s="1">
        <f>IFERROR(IF($AE161&gt;$AE160,VLOOKUP($AC161+AP$1,STOCK!$F$10:$AB$209,16,0),IF($AE161=$AE160,(IF(BC160&gt;=1,BC160-COUNTIFS($AE160:$AE160,$AC161,AP160:AP160,$AI$1),0)),0)),0)</f>
        <v>0</v>
      </c>
      <c r="BD161" s="1">
        <f>IFERROR(IF($AE161&gt;$AE160,VLOOKUP($AC161+AQ$1,STOCK!$F$10:$AB$209,16,0),IF($AE161=$AE160,(IF(BD160&gt;=1,BD160-COUNTIFS($AE160:$AE160,$AC161,AQ160:AQ160,$AI$1),0)),0)),0)</f>
        <v>0</v>
      </c>
      <c r="BE161" s="1">
        <f>IFERROR(IF($AE161&gt;$AE160,VLOOKUP($AC161+AR$1,STOCK!$F$10:$AB$209,16,0),IF($AE161=$AE160,(IF(BE160&gt;=1,BE160-COUNTIFS($AE160:$AE160,$AC161,AR160:AR160,$AI$1),0)),0)),0)</f>
        <v>0</v>
      </c>
      <c r="BF161" s="1">
        <f>IFERROR(IF($AE161&gt;$AE160,VLOOKUP($AC161+AS$1,STOCK!$F$10:$AB$209,16,0),IF($AE161=$AE160,(IF(BF160&gt;=1,BF160-COUNTIFS($AE160:$AE160,$AC161,AS160:AS160,$AI$1),0)),0)),0)</f>
        <v>0</v>
      </c>
      <c r="BG161" s="1">
        <f>IFERROR(IF($AE161&gt;$AE160,VLOOKUP($AC161+AT$1,STOCK!$F$10:$AB$209,16,0),IF($AE161=$AE160,(IF(BG160&gt;=1,BG160-COUNTIFS($AE160:$AE160,$AC161,AT160:AT160,$AI$1),0)),0)),0)</f>
        <v>0</v>
      </c>
      <c r="BH161" s="1">
        <f>IFERROR(IF($AE161&gt;$AE160,VLOOKUP($AC161+AU$1,STOCK!$F$10:$AB$209,16,0),IF($AE161=$AE160,(IF(BH160&gt;=1,BH160-COUNTIFS($AE160:$AE160,$AC161,AU160:AU160,$AI$1),0)),0)),0)</f>
        <v>0</v>
      </c>
      <c r="BI161" s="1">
        <f>IFERROR(IF($AE161&gt;$AE160,VLOOKUP($AC161+AV$1,STOCK!$F$10:$AB$209,16,0),IF($AE161=$AE160,(IF(BI160&gt;=1,BI160-COUNTIFS($AE160:$AE160,$AC161,AV160:AV160,$AI$1),0)),0)),0)</f>
        <v>0</v>
      </c>
      <c r="BJ161" s="1">
        <f>IFERROR(IF($AE161&gt;$AE160,VLOOKUP($AC161+AW$1,STOCK!$F$10:$AB$209,16,0),IF($AE161=$AE160,(IF(BJ160&gt;=1,BJ160-COUNTIFS($AE160:$AE160,$AC161,AW160:AW160,$AI$1),0)),0)),0)</f>
        <v>0</v>
      </c>
      <c r="BK161" s="1">
        <f>IFERROR(IF($AE161&gt;$AE160,VLOOKUP($AC161+AX$1,STOCK!$F$10:$AB$209,16,0),IF($AE161=$AE160,(IF(BK160&gt;=1,BK160-COUNTIFS($AE160:$AE160,$AC161,AX160:AX160,$AI$1),0)),0)),0)</f>
        <v>0</v>
      </c>
      <c r="BL161" s="1">
        <f>IFERROR(IF($AE161&gt;$AE160,VLOOKUP($AC161+AL$1,STOCK!$F$10:$AB$209,17,0),IF($AE161=$AE160,(IF(BL160&gt;=1,BL160-COUNTIFS($AE160:$AE160,$AC161,AL160:AL160,$AI$2),0)),0)),0)</f>
        <v>0</v>
      </c>
      <c r="BM161" s="1">
        <f>IFERROR(IF($AE161&gt;$AE160,VLOOKUP($AC161+AM$1,STOCK!$F$10:$AB$209,17,0),IF($AE161=$AE160,(IF(BM160&gt;=1,BM160-COUNTIFS($AE160:$AE160,$AC161,AM160:AM160,$AI$2),0)),0)),0)</f>
        <v>0</v>
      </c>
      <c r="BN161" s="1">
        <f>IFERROR(IF($AE161&gt;$AE160,VLOOKUP($AC161+AN$1,STOCK!$F$10:$AB$209,17,0),IF($AE161=$AE160,(IF(BN160&gt;=1,BN160-COUNTIFS($AE160:$AE160,$AC161,AN160:AN160,$AI$2),0)),0)),0)</f>
        <v>0</v>
      </c>
      <c r="BO161" s="1">
        <f>IFERROR(IF($AE161&gt;$AE160,VLOOKUP($AC161+AO$1,STOCK!$F$10:$AB$209,17,0),IF($AE161=$AE160,(IF(BO160&gt;=1,BO160-COUNTIFS($AE160:$AE160,$AC161,AO160:AO160,$AI$2),0)),0)),0)</f>
        <v>0</v>
      </c>
      <c r="BP161" s="1">
        <f>IFERROR(IF($AE161&gt;$AE160,VLOOKUP($AC161+AP$1,STOCK!$F$10:$AB$209,17,0),IF($AE161=$AE160,(IF(BP160&gt;=1,BP160-COUNTIFS($AE160:$AE160,$AC161,AP160:AP160,$AI$2),0)),0)),0)</f>
        <v>0</v>
      </c>
      <c r="BQ161" s="1">
        <f>IFERROR(IF($AE161&gt;$AE160,VLOOKUP($AC161+AQ$1,STOCK!$F$10:$AB$209,17,0),IF($AE161=$AE160,(IF(BQ160&gt;=1,BQ160-COUNTIFS($AE160:$AE160,$AC161,AQ160:AQ160,$AI$2),0)),0)),0)</f>
        <v>0</v>
      </c>
      <c r="BR161" s="1">
        <f>IFERROR(IF($AE161&gt;$AE160,VLOOKUP($AC161+AR$1,STOCK!$F$10:$AB$209,17,0),IF($AE161=$AE160,(IF(BR160&gt;=1,BR160-COUNTIFS($AE160:$AE160,$AC161,AR160:AR160,$AI$2),0)),0)),0)</f>
        <v>0</v>
      </c>
      <c r="BS161" s="1">
        <f>IFERROR(IF($AE161&gt;$AE160,VLOOKUP($AC161+AS$1,STOCK!$F$10:$AB$209,17,0),IF($AE161=$AE160,(IF(BS160&gt;=1,BS160-COUNTIFS($AE160:$AE160,$AC161,AS160:AS160,$AI$2),0)),0)),0)</f>
        <v>0</v>
      </c>
      <c r="BT161" s="1">
        <f>IFERROR(IF($AE161&gt;$AE160,VLOOKUP($AC161+AT$1,STOCK!$F$10:$AB$209,17,0),IF($AE161=$AE160,(IF(BT160&gt;=1,BT160-COUNTIFS($AE160:$AE160,$AC161,AT160:AT160,$AI$2),0)),0)),0)</f>
        <v>0</v>
      </c>
      <c r="BU161" s="1">
        <f>IFERROR(IF($AE161&gt;$AE160,VLOOKUP($AC161+AU$1,STOCK!$F$10:$AB$209,17,0),IF($AE161=$AE160,(IF(BU160&gt;=1,BU160-COUNTIFS($AE160:$AE160,$AC161,AU160:AU160,$AI$2),0)),0)),0)</f>
        <v>0</v>
      </c>
      <c r="BV161" s="1">
        <f>IFERROR(IF($AE161&gt;$AE160,VLOOKUP($AC161+AV$1,STOCK!$F$10:$AB$209,17,0),IF($AE161=$AE160,(IF(BV160&gt;=1,BV160-COUNTIFS($AE160:$AE160,$AC161,AV160:AV160,$AI$2),0)),0)),0)</f>
        <v>0</v>
      </c>
      <c r="BW161" s="1">
        <f>IFERROR(IF($AE161&gt;$AE160,VLOOKUP($AC161+AW$1,STOCK!$F$10:$AB$209,17,0),IF($AE161=$AE160,(IF(BW160&gt;=1,BW160-COUNTIFS($AE160:$AE160,$AC161,AW160:AW160,$AI$2),0)),0)),0)</f>
        <v>0</v>
      </c>
      <c r="BX161" s="1">
        <f>IFERROR(IF($AE161&gt;$AE160,VLOOKUP($AC161+AX$1,STOCK!$F$10:$AB$209,17,0),IF($AE161=$AE160,(IF(BX160&gt;=1,BX160-COUNTIFS($AE160:$AE160,$AC161,AX160:AX160,$AI$2),0)),0)),0)</f>
        <v>0</v>
      </c>
    </row>
    <row r="162" spans="4:76" ht="20.100000000000001" customHeight="1" x14ac:dyDescent="0.25">
      <c r="D162" s="1">
        <v>149</v>
      </c>
      <c r="E162" s="1">
        <f>IFERROR(IF($E$13&gt;=D162,SMALL(STUDENT!$O$8:$O$1507,$E$11+D162),0),0)</f>
        <v>0</v>
      </c>
      <c r="F162" s="10">
        <f t="shared" si="46"/>
        <v>0</v>
      </c>
      <c r="G162" s="10" t="str">
        <f>IFERROR(IF($F162&gt;=1,VLOOKUP($E162,STUDENT!$O$8:$Z$1507,3,0),""),"")</f>
        <v/>
      </c>
      <c r="H162" s="9" t="str">
        <f>IFERROR(IF($F162&gt;=1,VLOOKUP($E162,STUDENT!$O$8:$Z$1507,4,0),""),"")</f>
        <v/>
      </c>
      <c r="I162" s="20" t="str">
        <f t="shared" si="47"/>
        <v/>
      </c>
      <c r="J162" s="20" t="str">
        <f t="shared" si="47"/>
        <v/>
      </c>
      <c r="K162" s="20" t="str">
        <f t="shared" si="47"/>
        <v/>
      </c>
      <c r="L162" s="20" t="str">
        <f t="shared" si="47"/>
        <v/>
      </c>
      <c r="M162" s="20" t="str">
        <f t="shared" si="47"/>
        <v/>
      </c>
      <c r="N162" s="20" t="str">
        <f t="shared" si="47"/>
        <v/>
      </c>
      <c r="O162" s="20" t="str">
        <f t="shared" si="47"/>
        <v/>
      </c>
      <c r="P162" s="20" t="str">
        <f t="shared" ref="J162:U163" si="64">IFERROR(IF($F162&gt;=1,VLOOKUP($E162,$AG$14:$AX$1513,P$5,0),""),"")</f>
        <v/>
      </c>
      <c r="Q162" s="20" t="str">
        <f t="shared" si="64"/>
        <v/>
      </c>
      <c r="R162" s="20" t="str">
        <f t="shared" si="64"/>
        <v/>
      </c>
      <c r="S162" s="20" t="str">
        <f t="shared" si="64"/>
        <v/>
      </c>
      <c r="T162" s="20" t="str">
        <f t="shared" si="64"/>
        <v/>
      </c>
      <c r="U162" s="20" t="str">
        <f t="shared" si="64"/>
        <v/>
      </c>
      <c r="V162" s="21" t="str">
        <f>IFERROR(IF($F162&gt;=1,VLOOKUP($E162,STUDENT!$O$8:$Z$1507,12,0),""),"")</f>
        <v/>
      </c>
      <c r="W162" s="22"/>
      <c r="AC162" s="1">
        <f t="shared" si="48"/>
        <v>0</v>
      </c>
      <c r="AD162" s="1">
        <f>IFERROR(IF(LEN(AK162)&gt;=1,VLOOKUP(HLOOKUP(AK162,PROFILE!$K$5:$V$8,4,0),PROFILE!$F$1:$G$3,2,0),0),0)</f>
        <v>0</v>
      </c>
      <c r="AE162" s="1">
        <f t="shared" si="49"/>
        <v>0</v>
      </c>
      <c r="AF162" s="1">
        <v>149</v>
      </c>
      <c r="AG162" s="1">
        <f>IFERROR(IF($AG$12&gt;=AF162,SMALL(STUDENT!$O$8:$O$1507,$AG$11+AF162),0),0)</f>
        <v>0</v>
      </c>
      <c r="AH162" s="1">
        <f t="shared" si="50"/>
        <v>0</v>
      </c>
      <c r="AI162" s="1" t="str">
        <f>IFERROR(IF($AH162&gt;=1,VLOOKUP($AG162,STUDENT!$O$8:$Z$1507,3,0),""),"")</f>
        <v/>
      </c>
      <c r="AJ162" s="1" t="str">
        <f>IFERROR(IF($AH162&gt;=1,VLOOKUP($AG162,STUDENT!$O$8:$Z$1507,4,0),""),"")</f>
        <v/>
      </c>
      <c r="AK162" s="1" t="str">
        <f>IFERROR(IF($AH162&gt;=1,VLOOKUP($AG162,STUDENT!$O$8:$Z$1507,6,0),""),"")</f>
        <v/>
      </c>
      <c r="AL162" s="1" t="str">
        <f t="shared" si="51"/>
        <v/>
      </c>
      <c r="AM162" s="1" t="str">
        <f t="shared" si="52"/>
        <v/>
      </c>
      <c r="AN162" s="1" t="str">
        <f t="shared" si="53"/>
        <v/>
      </c>
      <c r="AO162" s="1" t="str">
        <f t="shared" si="54"/>
        <v/>
      </c>
      <c r="AP162" s="1" t="str">
        <f t="shared" si="55"/>
        <v/>
      </c>
      <c r="AQ162" s="1" t="str">
        <f t="shared" si="56"/>
        <v/>
      </c>
      <c r="AR162" s="1" t="str">
        <f t="shared" si="57"/>
        <v/>
      </c>
      <c r="AS162" s="1" t="str">
        <f t="shared" si="58"/>
        <v/>
      </c>
      <c r="AT162" s="1" t="str">
        <f t="shared" si="59"/>
        <v/>
      </c>
      <c r="AU162" s="1" t="str">
        <f t="shared" si="60"/>
        <v/>
      </c>
      <c r="AV162" s="1" t="str">
        <f t="shared" si="61"/>
        <v/>
      </c>
      <c r="AW162" s="1" t="str">
        <f t="shared" si="62"/>
        <v/>
      </c>
      <c r="AX162" s="1" t="str">
        <f t="shared" si="63"/>
        <v/>
      </c>
      <c r="AY162" s="1">
        <f>IFERROR(IF($AE162&gt;$AE161,VLOOKUP($AC162+AL$1,STOCK!$F$10:$AB$209,16,0),IF($AE162=$AE161,(IF(AY161&gt;=1,AY161-COUNTIFS($AE161:$AE161,$AC162,AL161:AL161,$AI$1),0)),0)),0)</f>
        <v>0</v>
      </c>
      <c r="AZ162" s="1">
        <f>IFERROR(IF($AE162&gt;$AE161,VLOOKUP($AC162+AM$1,STOCK!$F$10:$AB$209,16,0),IF($AE162=$AE161,(IF(AZ161&gt;=1,AZ161-COUNTIFS($AE161:$AE161,$AC162,AM161:AM161,$AI$1),0)),0)),0)</f>
        <v>0</v>
      </c>
      <c r="BA162" s="1">
        <f>IFERROR(IF($AE162&gt;$AE161,VLOOKUP($AC162+AN$1,STOCK!$F$10:$AB$209,16,0),IF($AE162=$AE161,(IF(BA161&gt;=1,BA161-COUNTIFS($AE161:$AE161,$AC162,AN161:AN161,$AI$1),0)),0)),0)</f>
        <v>0</v>
      </c>
      <c r="BB162" s="1">
        <f>IFERROR(IF($AE162&gt;$AE161,VLOOKUP($AC162+AO$1,STOCK!$F$10:$AB$209,16,0),IF($AE162=$AE161,(IF(BB161&gt;=1,BB161-COUNTIFS($AE161:$AE161,$AC162,AO161:AO161,$AI$1),0)),0)),0)</f>
        <v>0</v>
      </c>
      <c r="BC162" s="1">
        <f>IFERROR(IF($AE162&gt;$AE161,VLOOKUP($AC162+AP$1,STOCK!$F$10:$AB$209,16,0),IF($AE162=$AE161,(IF(BC161&gt;=1,BC161-COUNTIFS($AE161:$AE161,$AC162,AP161:AP161,$AI$1),0)),0)),0)</f>
        <v>0</v>
      </c>
      <c r="BD162" s="1">
        <f>IFERROR(IF($AE162&gt;$AE161,VLOOKUP($AC162+AQ$1,STOCK!$F$10:$AB$209,16,0),IF($AE162=$AE161,(IF(BD161&gt;=1,BD161-COUNTIFS($AE161:$AE161,$AC162,AQ161:AQ161,$AI$1),0)),0)),0)</f>
        <v>0</v>
      </c>
      <c r="BE162" s="1">
        <f>IFERROR(IF($AE162&gt;$AE161,VLOOKUP($AC162+AR$1,STOCK!$F$10:$AB$209,16,0),IF($AE162=$AE161,(IF(BE161&gt;=1,BE161-COUNTIFS($AE161:$AE161,$AC162,AR161:AR161,$AI$1),0)),0)),0)</f>
        <v>0</v>
      </c>
      <c r="BF162" s="1">
        <f>IFERROR(IF($AE162&gt;$AE161,VLOOKUP($AC162+AS$1,STOCK!$F$10:$AB$209,16,0),IF($AE162=$AE161,(IF(BF161&gt;=1,BF161-COUNTIFS($AE161:$AE161,$AC162,AS161:AS161,$AI$1),0)),0)),0)</f>
        <v>0</v>
      </c>
      <c r="BG162" s="1">
        <f>IFERROR(IF($AE162&gt;$AE161,VLOOKUP($AC162+AT$1,STOCK!$F$10:$AB$209,16,0),IF($AE162=$AE161,(IF(BG161&gt;=1,BG161-COUNTIFS($AE161:$AE161,$AC162,AT161:AT161,$AI$1),0)),0)),0)</f>
        <v>0</v>
      </c>
      <c r="BH162" s="1">
        <f>IFERROR(IF($AE162&gt;$AE161,VLOOKUP($AC162+AU$1,STOCK!$F$10:$AB$209,16,0),IF($AE162=$AE161,(IF(BH161&gt;=1,BH161-COUNTIFS($AE161:$AE161,$AC162,AU161:AU161,$AI$1),0)),0)),0)</f>
        <v>0</v>
      </c>
      <c r="BI162" s="1">
        <f>IFERROR(IF($AE162&gt;$AE161,VLOOKUP($AC162+AV$1,STOCK!$F$10:$AB$209,16,0),IF($AE162=$AE161,(IF(BI161&gt;=1,BI161-COUNTIFS($AE161:$AE161,$AC162,AV161:AV161,$AI$1),0)),0)),0)</f>
        <v>0</v>
      </c>
      <c r="BJ162" s="1">
        <f>IFERROR(IF($AE162&gt;$AE161,VLOOKUP($AC162+AW$1,STOCK!$F$10:$AB$209,16,0),IF($AE162=$AE161,(IF(BJ161&gt;=1,BJ161-COUNTIFS($AE161:$AE161,$AC162,AW161:AW161,$AI$1),0)),0)),0)</f>
        <v>0</v>
      </c>
      <c r="BK162" s="1">
        <f>IFERROR(IF($AE162&gt;$AE161,VLOOKUP($AC162+AX$1,STOCK!$F$10:$AB$209,16,0),IF($AE162=$AE161,(IF(BK161&gt;=1,BK161-COUNTIFS($AE161:$AE161,$AC162,AX161:AX161,$AI$1),0)),0)),0)</f>
        <v>0</v>
      </c>
      <c r="BL162" s="1">
        <f>IFERROR(IF($AE162&gt;$AE161,VLOOKUP($AC162+AL$1,STOCK!$F$10:$AB$209,17,0),IF($AE162=$AE161,(IF(BL161&gt;=1,BL161-COUNTIFS($AE161:$AE161,$AC162,AL161:AL161,$AI$2),0)),0)),0)</f>
        <v>0</v>
      </c>
      <c r="BM162" s="1">
        <f>IFERROR(IF($AE162&gt;$AE161,VLOOKUP($AC162+AM$1,STOCK!$F$10:$AB$209,17,0),IF($AE162=$AE161,(IF(BM161&gt;=1,BM161-COUNTIFS($AE161:$AE161,$AC162,AM161:AM161,$AI$2),0)),0)),0)</f>
        <v>0</v>
      </c>
      <c r="BN162" s="1">
        <f>IFERROR(IF($AE162&gt;$AE161,VLOOKUP($AC162+AN$1,STOCK!$F$10:$AB$209,17,0),IF($AE162=$AE161,(IF(BN161&gt;=1,BN161-COUNTIFS($AE161:$AE161,$AC162,AN161:AN161,$AI$2),0)),0)),0)</f>
        <v>0</v>
      </c>
      <c r="BO162" s="1">
        <f>IFERROR(IF($AE162&gt;$AE161,VLOOKUP($AC162+AO$1,STOCK!$F$10:$AB$209,17,0),IF($AE162=$AE161,(IF(BO161&gt;=1,BO161-COUNTIFS($AE161:$AE161,$AC162,AO161:AO161,$AI$2),0)),0)),0)</f>
        <v>0</v>
      </c>
      <c r="BP162" s="1">
        <f>IFERROR(IF($AE162&gt;$AE161,VLOOKUP($AC162+AP$1,STOCK!$F$10:$AB$209,17,0),IF($AE162=$AE161,(IF(BP161&gt;=1,BP161-COUNTIFS($AE161:$AE161,$AC162,AP161:AP161,$AI$2),0)),0)),0)</f>
        <v>0</v>
      </c>
      <c r="BQ162" s="1">
        <f>IFERROR(IF($AE162&gt;$AE161,VLOOKUP($AC162+AQ$1,STOCK!$F$10:$AB$209,17,0),IF($AE162=$AE161,(IF(BQ161&gt;=1,BQ161-COUNTIFS($AE161:$AE161,$AC162,AQ161:AQ161,$AI$2),0)),0)),0)</f>
        <v>0</v>
      </c>
      <c r="BR162" s="1">
        <f>IFERROR(IF($AE162&gt;$AE161,VLOOKUP($AC162+AR$1,STOCK!$F$10:$AB$209,17,0),IF($AE162=$AE161,(IF(BR161&gt;=1,BR161-COUNTIFS($AE161:$AE161,$AC162,AR161:AR161,$AI$2),0)),0)),0)</f>
        <v>0</v>
      </c>
      <c r="BS162" s="1">
        <f>IFERROR(IF($AE162&gt;$AE161,VLOOKUP($AC162+AS$1,STOCK!$F$10:$AB$209,17,0),IF($AE162=$AE161,(IF(BS161&gt;=1,BS161-COUNTIFS($AE161:$AE161,$AC162,AS161:AS161,$AI$2),0)),0)),0)</f>
        <v>0</v>
      </c>
      <c r="BT162" s="1">
        <f>IFERROR(IF($AE162&gt;$AE161,VLOOKUP($AC162+AT$1,STOCK!$F$10:$AB$209,17,0),IF($AE162=$AE161,(IF(BT161&gt;=1,BT161-COUNTIFS($AE161:$AE161,$AC162,AT161:AT161,$AI$2),0)),0)),0)</f>
        <v>0</v>
      </c>
      <c r="BU162" s="1">
        <f>IFERROR(IF($AE162&gt;$AE161,VLOOKUP($AC162+AU$1,STOCK!$F$10:$AB$209,17,0),IF($AE162=$AE161,(IF(BU161&gt;=1,BU161-COUNTIFS($AE161:$AE161,$AC162,AU161:AU161,$AI$2),0)),0)),0)</f>
        <v>0</v>
      </c>
      <c r="BV162" s="1">
        <f>IFERROR(IF($AE162&gt;$AE161,VLOOKUP($AC162+AV$1,STOCK!$F$10:$AB$209,17,0),IF($AE162=$AE161,(IF(BV161&gt;=1,BV161-COUNTIFS($AE161:$AE161,$AC162,AV161:AV161,$AI$2),0)),0)),0)</f>
        <v>0</v>
      </c>
      <c r="BW162" s="1">
        <f>IFERROR(IF($AE162&gt;$AE161,VLOOKUP($AC162+AW$1,STOCK!$F$10:$AB$209,17,0),IF($AE162=$AE161,(IF(BW161&gt;=1,BW161-COUNTIFS($AE161:$AE161,$AC162,AW161:AW161,$AI$2),0)),0)),0)</f>
        <v>0</v>
      </c>
      <c r="BX162" s="1">
        <f>IFERROR(IF($AE162&gt;$AE161,VLOOKUP($AC162+AX$1,STOCK!$F$10:$AB$209,17,0),IF($AE162=$AE161,(IF(BX161&gt;=1,BX161-COUNTIFS($AE161:$AE161,$AC162,AX161:AX161,$AI$2),0)),0)),0)</f>
        <v>0</v>
      </c>
    </row>
    <row r="163" spans="4:76" ht="20.100000000000001" customHeight="1" x14ac:dyDescent="0.25">
      <c r="D163" s="1">
        <v>150</v>
      </c>
      <c r="E163" s="1">
        <f>IFERROR(IF($E$13&gt;=D163,SMALL(STUDENT!$O$8:$O$1507,$E$11+D163),0),0)</f>
        <v>0</v>
      </c>
      <c r="F163" s="10">
        <f t="shared" si="46"/>
        <v>0</v>
      </c>
      <c r="G163" s="10" t="str">
        <f>IFERROR(IF($F163&gt;=1,VLOOKUP($E163,STUDENT!$O$8:$Z$1507,3,0),""),"")</f>
        <v/>
      </c>
      <c r="H163" s="9" t="str">
        <f>IFERROR(IF($F163&gt;=1,VLOOKUP($E163,STUDENT!$O$8:$Z$1507,4,0),""),"")</f>
        <v/>
      </c>
      <c r="I163" s="20" t="str">
        <f t="shared" si="47"/>
        <v/>
      </c>
      <c r="J163" s="20" t="str">
        <f t="shared" si="64"/>
        <v/>
      </c>
      <c r="K163" s="20" t="str">
        <f t="shared" si="64"/>
        <v/>
      </c>
      <c r="L163" s="20" t="str">
        <f t="shared" si="64"/>
        <v/>
      </c>
      <c r="M163" s="20" t="str">
        <f t="shared" si="64"/>
        <v/>
      </c>
      <c r="N163" s="20" t="str">
        <f t="shared" si="64"/>
        <v/>
      </c>
      <c r="O163" s="20" t="str">
        <f t="shared" si="64"/>
        <v/>
      </c>
      <c r="P163" s="20" t="str">
        <f t="shared" si="64"/>
        <v/>
      </c>
      <c r="Q163" s="20" t="str">
        <f t="shared" si="64"/>
        <v/>
      </c>
      <c r="R163" s="20" t="str">
        <f t="shared" si="64"/>
        <v/>
      </c>
      <c r="S163" s="20" t="str">
        <f t="shared" si="64"/>
        <v/>
      </c>
      <c r="T163" s="20" t="str">
        <f t="shared" si="64"/>
        <v/>
      </c>
      <c r="U163" s="20" t="str">
        <f t="shared" si="64"/>
        <v/>
      </c>
      <c r="V163" s="21" t="str">
        <f>IFERROR(IF($F163&gt;=1,VLOOKUP($E163,STUDENT!$O$8:$Z$1507,12,0),""),"")</f>
        <v/>
      </c>
      <c r="W163" s="22"/>
      <c r="AC163" s="1">
        <f t="shared" si="48"/>
        <v>0</v>
      </c>
      <c r="AD163" s="1">
        <f>IFERROR(IF(LEN(AK163)&gt;=1,VLOOKUP(HLOOKUP(AK163,PROFILE!$K$5:$V$8,4,0),PROFILE!$F$1:$G$3,2,0),0),0)</f>
        <v>0</v>
      </c>
      <c r="AE163" s="1">
        <f t="shared" si="49"/>
        <v>0</v>
      </c>
      <c r="AF163" s="1">
        <v>150</v>
      </c>
      <c r="AG163" s="1">
        <f>IFERROR(IF($AG$12&gt;=AF163,SMALL(STUDENT!$O$8:$O$1507,$AG$11+AF163),0),0)</f>
        <v>0</v>
      </c>
      <c r="AH163" s="1">
        <f t="shared" si="50"/>
        <v>0</v>
      </c>
      <c r="AI163" s="1" t="str">
        <f>IFERROR(IF($AH163&gt;=1,VLOOKUP($AG163,STUDENT!$O$8:$Z$1507,3,0),""),"")</f>
        <v/>
      </c>
      <c r="AJ163" s="1" t="str">
        <f>IFERROR(IF($AH163&gt;=1,VLOOKUP($AG163,STUDENT!$O$8:$Z$1507,4,0),""),"")</f>
        <v/>
      </c>
      <c r="AK163" s="1" t="str">
        <f>IFERROR(IF($AH163&gt;=1,VLOOKUP($AG163,STUDENT!$O$8:$Z$1507,6,0),""),"")</f>
        <v/>
      </c>
      <c r="AL163" s="1" t="str">
        <f t="shared" si="51"/>
        <v/>
      </c>
      <c r="AM163" s="1" t="str">
        <f t="shared" si="52"/>
        <v/>
      </c>
      <c r="AN163" s="1" t="str">
        <f t="shared" si="53"/>
        <v/>
      </c>
      <c r="AO163" s="1" t="str">
        <f t="shared" si="54"/>
        <v/>
      </c>
      <c r="AP163" s="1" t="str">
        <f t="shared" si="55"/>
        <v/>
      </c>
      <c r="AQ163" s="1" t="str">
        <f t="shared" si="56"/>
        <v/>
      </c>
      <c r="AR163" s="1" t="str">
        <f t="shared" si="57"/>
        <v/>
      </c>
      <c r="AS163" s="1" t="str">
        <f t="shared" si="58"/>
        <v/>
      </c>
      <c r="AT163" s="1" t="str">
        <f t="shared" si="59"/>
        <v/>
      </c>
      <c r="AU163" s="1" t="str">
        <f t="shared" si="60"/>
        <v/>
      </c>
      <c r="AV163" s="1" t="str">
        <f t="shared" si="61"/>
        <v/>
      </c>
      <c r="AW163" s="1" t="str">
        <f t="shared" si="62"/>
        <v/>
      </c>
      <c r="AX163" s="1" t="str">
        <f t="shared" si="63"/>
        <v/>
      </c>
      <c r="AY163" s="1">
        <f>IFERROR(IF($AE163&gt;$AE162,VLOOKUP($AC163+AL$1,STOCK!$F$10:$AB$209,16,0),IF($AE163=$AE162,(IF(AY162&gt;=1,AY162-COUNTIFS($AE162:$AE162,$AC163,AL162:AL162,$AI$1),0)),0)),0)</f>
        <v>0</v>
      </c>
      <c r="AZ163" s="1">
        <f>IFERROR(IF($AE163&gt;$AE162,VLOOKUP($AC163+AM$1,STOCK!$F$10:$AB$209,16,0),IF($AE163=$AE162,(IF(AZ162&gt;=1,AZ162-COUNTIFS($AE162:$AE162,$AC163,AM162:AM162,$AI$1),0)),0)),0)</f>
        <v>0</v>
      </c>
      <c r="BA163" s="1">
        <f>IFERROR(IF($AE163&gt;$AE162,VLOOKUP($AC163+AN$1,STOCK!$F$10:$AB$209,16,0),IF($AE163=$AE162,(IF(BA162&gt;=1,BA162-COUNTIFS($AE162:$AE162,$AC163,AN162:AN162,$AI$1),0)),0)),0)</f>
        <v>0</v>
      </c>
      <c r="BB163" s="1">
        <f>IFERROR(IF($AE163&gt;$AE162,VLOOKUP($AC163+AO$1,STOCK!$F$10:$AB$209,16,0),IF($AE163=$AE162,(IF(BB162&gt;=1,BB162-COUNTIFS($AE162:$AE162,$AC163,AO162:AO162,$AI$1),0)),0)),0)</f>
        <v>0</v>
      </c>
      <c r="BC163" s="1">
        <f>IFERROR(IF($AE163&gt;$AE162,VLOOKUP($AC163+AP$1,STOCK!$F$10:$AB$209,16,0),IF($AE163=$AE162,(IF(BC162&gt;=1,BC162-COUNTIFS($AE162:$AE162,$AC163,AP162:AP162,$AI$1),0)),0)),0)</f>
        <v>0</v>
      </c>
      <c r="BD163" s="1">
        <f>IFERROR(IF($AE163&gt;$AE162,VLOOKUP($AC163+AQ$1,STOCK!$F$10:$AB$209,16,0),IF($AE163=$AE162,(IF(BD162&gt;=1,BD162-COUNTIFS($AE162:$AE162,$AC163,AQ162:AQ162,$AI$1),0)),0)),0)</f>
        <v>0</v>
      </c>
      <c r="BE163" s="1">
        <f>IFERROR(IF($AE163&gt;$AE162,VLOOKUP($AC163+AR$1,STOCK!$F$10:$AB$209,16,0),IF($AE163=$AE162,(IF(BE162&gt;=1,BE162-COUNTIFS($AE162:$AE162,$AC163,AR162:AR162,$AI$1),0)),0)),0)</f>
        <v>0</v>
      </c>
      <c r="BF163" s="1">
        <f>IFERROR(IF($AE163&gt;$AE162,VLOOKUP($AC163+AS$1,STOCK!$F$10:$AB$209,16,0),IF($AE163=$AE162,(IF(BF162&gt;=1,BF162-COUNTIFS($AE162:$AE162,$AC163,AS162:AS162,$AI$1),0)),0)),0)</f>
        <v>0</v>
      </c>
      <c r="BG163" s="1">
        <f>IFERROR(IF($AE163&gt;$AE162,VLOOKUP($AC163+AT$1,STOCK!$F$10:$AB$209,16,0),IF($AE163=$AE162,(IF(BG162&gt;=1,BG162-COUNTIFS($AE162:$AE162,$AC163,AT162:AT162,$AI$1),0)),0)),0)</f>
        <v>0</v>
      </c>
      <c r="BH163" s="1">
        <f>IFERROR(IF($AE163&gt;$AE162,VLOOKUP($AC163+AU$1,STOCK!$F$10:$AB$209,16,0),IF($AE163=$AE162,(IF(BH162&gt;=1,BH162-COUNTIFS($AE162:$AE162,$AC163,AU162:AU162,$AI$1),0)),0)),0)</f>
        <v>0</v>
      </c>
      <c r="BI163" s="1">
        <f>IFERROR(IF($AE163&gt;$AE162,VLOOKUP($AC163+AV$1,STOCK!$F$10:$AB$209,16,0),IF($AE163=$AE162,(IF(BI162&gt;=1,BI162-COUNTIFS($AE162:$AE162,$AC163,AV162:AV162,$AI$1),0)),0)),0)</f>
        <v>0</v>
      </c>
      <c r="BJ163" s="1">
        <f>IFERROR(IF($AE163&gt;$AE162,VLOOKUP($AC163+AW$1,STOCK!$F$10:$AB$209,16,0),IF($AE163=$AE162,(IF(BJ162&gt;=1,BJ162-COUNTIFS($AE162:$AE162,$AC163,AW162:AW162,$AI$1),0)),0)),0)</f>
        <v>0</v>
      </c>
      <c r="BK163" s="1">
        <f>IFERROR(IF($AE163&gt;$AE162,VLOOKUP($AC163+AX$1,STOCK!$F$10:$AB$209,16,0),IF($AE163=$AE162,(IF(BK162&gt;=1,BK162-COUNTIFS($AE162:$AE162,$AC163,AX162:AX162,$AI$1),0)),0)),0)</f>
        <v>0</v>
      </c>
      <c r="BL163" s="1">
        <f>IFERROR(IF($AE163&gt;$AE162,VLOOKUP($AC163+AL$1,STOCK!$F$10:$AB$209,17,0),IF($AE163=$AE162,(IF(BL162&gt;=1,BL162-COUNTIFS($AE162:$AE162,$AC163,AL162:AL162,$AI$2),0)),0)),0)</f>
        <v>0</v>
      </c>
      <c r="BM163" s="1">
        <f>IFERROR(IF($AE163&gt;$AE162,VLOOKUP($AC163+AM$1,STOCK!$F$10:$AB$209,17,0),IF($AE163=$AE162,(IF(BM162&gt;=1,BM162-COUNTIFS($AE162:$AE162,$AC163,AM162:AM162,$AI$2),0)),0)),0)</f>
        <v>0</v>
      </c>
      <c r="BN163" s="1">
        <f>IFERROR(IF($AE163&gt;$AE162,VLOOKUP($AC163+AN$1,STOCK!$F$10:$AB$209,17,0),IF($AE163=$AE162,(IF(BN162&gt;=1,BN162-COUNTIFS($AE162:$AE162,$AC163,AN162:AN162,$AI$2),0)),0)),0)</f>
        <v>0</v>
      </c>
      <c r="BO163" s="1">
        <f>IFERROR(IF($AE163&gt;$AE162,VLOOKUP($AC163+AO$1,STOCK!$F$10:$AB$209,17,0),IF($AE163=$AE162,(IF(BO162&gt;=1,BO162-COUNTIFS($AE162:$AE162,$AC163,AO162:AO162,$AI$2),0)),0)),0)</f>
        <v>0</v>
      </c>
      <c r="BP163" s="1">
        <f>IFERROR(IF($AE163&gt;$AE162,VLOOKUP($AC163+AP$1,STOCK!$F$10:$AB$209,17,0),IF($AE163=$AE162,(IF(BP162&gt;=1,BP162-COUNTIFS($AE162:$AE162,$AC163,AP162:AP162,$AI$2),0)),0)),0)</f>
        <v>0</v>
      </c>
      <c r="BQ163" s="1">
        <f>IFERROR(IF($AE163&gt;$AE162,VLOOKUP($AC163+AQ$1,STOCK!$F$10:$AB$209,17,0),IF($AE163=$AE162,(IF(BQ162&gt;=1,BQ162-COUNTIFS($AE162:$AE162,$AC163,AQ162:AQ162,$AI$2),0)),0)),0)</f>
        <v>0</v>
      </c>
      <c r="BR163" s="1">
        <f>IFERROR(IF($AE163&gt;$AE162,VLOOKUP($AC163+AR$1,STOCK!$F$10:$AB$209,17,0),IF($AE163=$AE162,(IF(BR162&gt;=1,BR162-COUNTIFS($AE162:$AE162,$AC163,AR162:AR162,$AI$2),0)),0)),0)</f>
        <v>0</v>
      </c>
      <c r="BS163" s="1">
        <f>IFERROR(IF($AE163&gt;$AE162,VLOOKUP($AC163+AS$1,STOCK!$F$10:$AB$209,17,0),IF($AE163=$AE162,(IF(BS162&gt;=1,BS162-COUNTIFS($AE162:$AE162,$AC163,AS162:AS162,$AI$2),0)),0)),0)</f>
        <v>0</v>
      </c>
      <c r="BT163" s="1">
        <f>IFERROR(IF($AE163&gt;$AE162,VLOOKUP($AC163+AT$1,STOCK!$F$10:$AB$209,17,0),IF($AE163=$AE162,(IF(BT162&gt;=1,BT162-COUNTIFS($AE162:$AE162,$AC163,AT162:AT162,$AI$2),0)),0)),0)</f>
        <v>0</v>
      </c>
      <c r="BU163" s="1">
        <f>IFERROR(IF($AE163&gt;$AE162,VLOOKUP($AC163+AU$1,STOCK!$F$10:$AB$209,17,0),IF($AE163=$AE162,(IF(BU162&gt;=1,BU162-COUNTIFS($AE162:$AE162,$AC163,AU162:AU162,$AI$2),0)),0)),0)</f>
        <v>0</v>
      </c>
      <c r="BV163" s="1">
        <f>IFERROR(IF($AE163&gt;$AE162,VLOOKUP($AC163+AV$1,STOCK!$F$10:$AB$209,17,0),IF($AE163=$AE162,(IF(BV162&gt;=1,BV162-COUNTIFS($AE162:$AE162,$AC163,AV162:AV162,$AI$2),0)),0)),0)</f>
        <v>0</v>
      </c>
      <c r="BW163" s="1">
        <f>IFERROR(IF($AE163&gt;$AE162,VLOOKUP($AC163+AW$1,STOCK!$F$10:$AB$209,17,0),IF($AE163=$AE162,(IF(BW162&gt;=1,BW162-COUNTIFS($AE162:$AE162,$AC163,AW162:AW162,$AI$2),0)),0)),0)</f>
        <v>0</v>
      </c>
      <c r="BX163" s="1">
        <f>IFERROR(IF($AE163&gt;$AE162,VLOOKUP($AC163+AX$1,STOCK!$F$10:$AB$209,17,0),IF($AE163=$AE162,(IF(BX162&gt;=1,BX162-COUNTIFS($AE162:$AE162,$AC163,AX162:AX162,$AI$2),0)),0)),0)</f>
        <v>0</v>
      </c>
    </row>
    <row r="164" spans="4:76" x14ac:dyDescent="0.25">
      <c r="AC164" s="1">
        <f t="shared" si="48"/>
        <v>0</v>
      </c>
      <c r="AD164" s="1">
        <f>IFERROR(IF(LEN(AK164)&gt;=1,VLOOKUP(HLOOKUP(AK164,PROFILE!$K$5:$V$8,4,0),PROFILE!$F$1:$G$3,2,0),0),0)</f>
        <v>0</v>
      </c>
      <c r="AE164" s="1">
        <f t="shared" si="49"/>
        <v>0</v>
      </c>
      <c r="AF164" s="1">
        <v>151</v>
      </c>
      <c r="AI164" s="1" t="str">
        <f>IFERROR(IF($AH164&gt;=1,VLOOKUP($AG164,STUDENT!$O$8:$Z$1507,3,0),""),"")</f>
        <v/>
      </c>
      <c r="AJ164" s="1" t="str">
        <f>IFERROR(IF($AH164&gt;=1,VLOOKUP($AG164,STUDENT!$O$8:$Z$1507,4,0),""),"")</f>
        <v/>
      </c>
      <c r="AK164" s="1" t="str">
        <f>IFERROR(IF($AH164&gt;=1,VLOOKUP($AG164,STUDENT!$O$8:$Z$1507,6,0),""),"")</f>
        <v/>
      </c>
      <c r="AL164" s="1" t="str">
        <f t="shared" si="51"/>
        <v/>
      </c>
      <c r="AM164" s="1" t="str">
        <f t="shared" si="52"/>
        <v/>
      </c>
      <c r="AN164" s="1" t="str">
        <f t="shared" si="53"/>
        <v/>
      </c>
      <c r="AO164" s="1" t="str">
        <f t="shared" si="54"/>
        <v/>
      </c>
      <c r="AP164" s="1" t="str">
        <f t="shared" si="55"/>
        <v/>
      </c>
      <c r="AQ164" s="1" t="str">
        <f t="shared" si="56"/>
        <v/>
      </c>
      <c r="AR164" s="1" t="str">
        <f t="shared" si="57"/>
        <v/>
      </c>
      <c r="AS164" s="1" t="str">
        <f t="shared" si="58"/>
        <v/>
      </c>
      <c r="AT164" s="1" t="str">
        <f t="shared" si="59"/>
        <v/>
      </c>
      <c r="AU164" s="1" t="str">
        <f t="shared" si="60"/>
        <v/>
      </c>
      <c r="AV164" s="1" t="str">
        <f t="shared" si="61"/>
        <v/>
      </c>
      <c r="AW164" s="1" t="str">
        <f t="shared" si="62"/>
        <v/>
      </c>
      <c r="AX164" s="1" t="str">
        <f t="shared" si="63"/>
        <v/>
      </c>
      <c r="AY164" s="1">
        <f>IFERROR(IF($AE164&gt;$AE163,VLOOKUP($AC164+AL$1,STOCK!$F$10:$AB$209,16,0),IF($AE164=$AE163,(IF(AY163&gt;=1,AY163-COUNTIFS($AE163:$AE163,$AC164,AL163:AL163,$AI$1),0)),0)),0)</f>
        <v>0</v>
      </c>
      <c r="AZ164" s="1">
        <f>IFERROR(IF($AE164&gt;$AE163,VLOOKUP($AC164+AM$1,STOCK!$F$10:$AB$209,16,0),IF($AE164=$AE163,(IF(AZ163&gt;=1,AZ163-COUNTIFS($AE163:$AE163,$AC164,AM163:AM163,$AI$1),0)),0)),0)</f>
        <v>0</v>
      </c>
      <c r="BA164" s="1">
        <f>IFERROR(IF($AE164&gt;$AE163,VLOOKUP($AC164+AN$1,STOCK!$F$10:$AB$209,16,0),IF($AE164=$AE163,(IF(BA163&gt;=1,BA163-COUNTIFS($AE163:$AE163,$AC164,AN163:AN163,$AI$1),0)),0)),0)</f>
        <v>0</v>
      </c>
      <c r="BB164" s="1">
        <f>IFERROR(IF($AE164&gt;$AE163,VLOOKUP($AC164+AO$1,STOCK!$F$10:$AB$209,16,0),IF($AE164=$AE163,(IF(BB163&gt;=1,BB163-COUNTIFS($AE163:$AE163,$AC164,AO163:AO163,$AI$1),0)),0)),0)</f>
        <v>0</v>
      </c>
      <c r="BC164" s="1">
        <f>IFERROR(IF($AE164&gt;$AE163,VLOOKUP($AC164+AP$1,STOCK!$F$10:$AB$209,16,0),IF($AE164=$AE163,(IF(BC163&gt;=1,BC163-COUNTIFS($AE163:$AE163,$AC164,AP163:AP163,$AI$1),0)),0)),0)</f>
        <v>0</v>
      </c>
      <c r="BD164" s="1">
        <f>IFERROR(IF($AE164&gt;$AE163,VLOOKUP($AC164+AQ$1,STOCK!$F$10:$AB$209,16,0),IF($AE164=$AE163,(IF(BD163&gt;=1,BD163-COUNTIFS($AE163:$AE163,$AC164,AQ163:AQ163,$AI$1),0)),0)),0)</f>
        <v>0</v>
      </c>
      <c r="BE164" s="1">
        <f>IFERROR(IF($AE164&gt;$AE163,VLOOKUP($AC164+AR$1,STOCK!$F$10:$AB$209,16,0),IF($AE164=$AE163,(IF(BE163&gt;=1,BE163-COUNTIFS($AE163:$AE163,$AC164,AR163:AR163,$AI$1),0)),0)),0)</f>
        <v>0</v>
      </c>
      <c r="BF164" s="1">
        <f>IFERROR(IF($AE164&gt;$AE163,VLOOKUP($AC164+AS$1,STOCK!$F$10:$AB$209,16,0),IF($AE164=$AE163,(IF(BF163&gt;=1,BF163-COUNTIFS($AE163:$AE163,$AC164,AS163:AS163,$AI$1),0)),0)),0)</f>
        <v>0</v>
      </c>
      <c r="BG164" s="1">
        <f>IFERROR(IF($AE164&gt;$AE163,VLOOKUP($AC164+AT$1,STOCK!$F$10:$AB$209,16,0),IF($AE164=$AE163,(IF(BG163&gt;=1,BG163-COUNTIFS($AE163:$AE163,$AC164,AT163:AT163,$AI$1),0)),0)),0)</f>
        <v>0</v>
      </c>
      <c r="BH164" s="1">
        <f>IFERROR(IF($AE164&gt;$AE163,VLOOKUP($AC164+AU$1,STOCK!$F$10:$AB$209,16,0),IF($AE164=$AE163,(IF(BH163&gt;=1,BH163-COUNTIFS($AE163:$AE163,$AC164,AU163:AU163,$AI$1),0)),0)),0)</f>
        <v>0</v>
      </c>
      <c r="BI164" s="1">
        <f>IFERROR(IF($AE164&gt;$AE163,VLOOKUP($AC164+AV$1,STOCK!$F$10:$AB$209,16,0),IF($AE164=$AE163,(IF(BI163&gt;=1,BI163-COUNTIFS($AE163:$AE163,$AC164,AV163:AV163,$AI$1),0)),0)),0)</f>
        <v>0</v>
      </c>
      <c r="BJ164" s="1">
        <f>IFERROR(IF($AE164&gt;$AE163,VLOOKUP($AC164+AW$1,STOCK!$F$10:$AB$209,16,0),IF($AE164=$AE163,(IF(BJ163&gt;=1,BJ163-COUNTIFS($AE163:$AE163,$AC164,AW163:AW163,$AI$1),0)),0)),0)</f>
        <v>0</v>
      </c>
      <c r="BK164" s="1">
        <f>IFERROR(IF($AE164&gt;$AE163,VLOOKUP($AC164+AX$1,STOCK!$F$10:$AB$209,16,0),IF($AE164=$AE163,(IF(BK163&gt;=1,BK163-COUNTIFS($AE163:$AE163,$AC164,AX163:AX163,$AI$1),0)),0)),0)</f>
        <v>0</v>
      </c>
      <c r="BL164" s="1">
        <f>IFERROR(IF($AE164&gt;$AE163,VLOOKUP($AC164+AL$1,STOCK!$F$10:$AB$209,17,0),IF($AE164=$AE163,(IF(BL163&gt;=1,BL163-COUNTIFS($AE163:$AE163,$AC164,AL163:AL163,$AI$2),0)),0)),0)</f>
        <v>0</v>
      </c>
      <c r="BM164" s="1">
        <f>IFERROR(IF($AE164&gt;$AE163,VLOOKUP($AC164+AM$1,STOCK!$F$10:$AB$209,17,0),IF($AE164=$AE163,(IF(BM163&gt;=1,BM163-COUNTIFS($AE163:$AE163,$AC164,AM163:AM163,$AI$2),0)),0)),0)</f>
        <v>0</v>
      </c>
      <c r="BN164" s="1">
        <f>IFERROR(IF($AE164&gt;$AE163,VLOOKUP($AC164+AN$1,STOCK!$F$10:$AB$209,17,0),IF($AE164=$AE163,(IF(BN163&gt;=1,BN163-COUNTIFS($AE163:$AE163,$AC164,AN163:AN163,$AI$2),0)),0)),0)</f>
        <v>0</v>
      </c>
      <c r="BO164" s="1">
        <f>IFERROR(IF($AE164&gt;$AE163,VLOOKUP($AC164+AO$1,STOCK!$F$10:$AB$209,17,0),IF($AE164=$AE163,(IF(BO163&gt;=1,BO163-COUNTIFS($AE163:$AE163,$AC164,AO163:AO163,$AI$2),0)),0)),0)</f>
        <v>0</v>
      </c>
      <c r="BP164" s="1">
        <f>IFERROR(IF($AE164&gt;$AE163,VLOOKUP($AC164+AP$1,STOCK!$F$10:$AB$209,17,0),IF($AE164=$AE163,(IF(BP163&gt;=1,BP163-COUNTIFS($AE163:$AE163,$AC164,AP163:AP163,$AI$2),0)),0)),0)</f>
        <v>0</v>
      </c>
      <c r="BQ164" s="1">
        <f>IFERROR(IF($AE164&gt;$AE163,VLOOKUP($AC164+AQ$1,STOCK!$F$10:$AB$209,17,0),IF($AE164=$AE163,(IF(BQ163&gt;=1,BQ163-COUNTIFS($AE163:$AE163,$AC164,AQ163:AQ163,$AI$2),0)),0)),0)</f>
        <v>0</v>
      </c>
      <c r="BR164" s="1">
        <f>IFERROR(IF($AE164&gt;$AE163,VLOOKUP($AC164+AR$1,STOCK!$F$10:$AB$209,17,0),IF($AE164=$AE163,(IF(BR163&gt;=1,BR163-COUNTIFS($AE163:$AE163,$AC164,AR163:AR163,$AI$2),0)),0)),0)</f>
        <v>0</v>
      </c>
      <c r="BS164" s="1">
        <f>IFERROR(IF($AE164&gt;$AE163,VLOOKUP($AC164+AS$1,STOCK!$F$10:$AB$209,17,0),IF($AE164=$AE163,(IF(BS163&gt;=1,BS163-COUNTIFS($AE163:$AE163,$AC164,AS163:AS163,$AI$2),0)),0)),0)</f>
        <v>0</v>
      </c>
      <c r="BT164" s="1">
        <f>IFERROR(IF($AE164&gt;$AE163,VLOOKUP($AC164+AT$1,STOCK!$F$10:$AB$209,17,0),IF($AE164=$AE163,(IF(BT163&gt;=1,BT163-COUNTIFS($AE163:$AE163,$AC164,AT163:AT163,$AI$2),0)),0)),0)</f>
        <v>0</v>
      </c>
      <c r="BU164" s="1">
        <f>IFERROR(IF($AE164&gt;$AE163,VLOOKUP($AC164+AU$1,STOCK!$F$10:$AB$209,17,0),IF($AE164=$AE163,(IF(BU163&gt;=1,BU163-COUNTIFS($AE163:$AE163,$AC164,AU163:AU163,$AI$2),0)),0)),0)</f>
        <v>0</v>
      </c>
      <c r="BV164" s="1">
        <f>IFERROR(IF($AE164&gt;$AE163,VLOOKUP($AC164+AV$1,STOCK!$F$10:$AB$209,17,0),IF($AE164=$AE163,(IF(BV163&gt;=1,BV163-COUNTIFS($AE163:$AE163,$AC164,AV163:AV163,$AI$2),0)),0)),0)</f>
        <v>0</v>
      </c>
      <c r="BW164" s="1">
        <f>IFERROR(IF($AE164&gt;$AE163,VLOOKUP($AC164+AW$1,STOCK!$F$10:$AB$209,17,0),IF($AE164=$AE163,(IF(BW163&gt;=1,BW163-COUNTIFS($AE163:$AE163,$AC164,AW163:AW163,$AI$2),0)),0)),0)</f>
        <v>0</v>
      </c>
      <c r="BX164" s="1">
        <f>IFERROR(IF($AE164&gt;$AE163,VLOOKUP($AC164+AX$1,STOCK!$F$10:$AB$209,17,0),IF($AE164=$AE163,(IF(BX163&gt;=1,BX163-COUNTIFS($AE163:$AE163,$AC164,AX163:AX163,$AI$2),0)),0)),0)</f>
        <v>0</v>
      </c>
    </row>
    <row r="165" spans="4:76" x14ac:dyDescent="0.25">
      <c r="AC165" s="1">
        <f t="shared" si="48"/>
        <v>0</v>
      </c>
      <c r="AD165" s="1">
        <f>IFERROR(IF(LEN(AK165)&gt;=1,VLOOKUP(HLOOKUP(AK165,PROFILE!$K$5:$V$8,4,0),PROFILE!$F$1:$G$3,2,0),0),0)</f>
        <v>0</v>
      </c>
      <c r="AE165" s="1">
        <f t="shared" si="49"/>
        <v>0</v>
      </c>
      <c r="AF165" s="1">
        <v>152</v>
      </c>
      <c r="AI165" s="1" t="str">
        <f>IFERROR(IF($AH165&gt;=1,VLOOKUP($AG165,STUDENT!$O$8:$Z$1507,3,0),""),"")</f>
        <v/>
      </c>
      <c r="AJ165" s="1" t="str">
        <f>IFERROR(IF($AH165&gt;=1,VLOOKUP($AG165,STUDENT!$O$8:$Z$1507,4,0),""),"")</f>
        <v/>
      </c>
      <c r="AK165" s="1" t="str">
        <f>IFERROR(IF($AH165&gt;=1,VLOOKUP($AG165,STUDENT!$O$8:$Z$1507,6,0),""),"")</f>
        <v/>
      </c>
      <c r="AL165" s="1" t="str">
        <f t="shared" si="51"/>
        <v/>
      </c>
      <c r="AM165" s="1" t="str">
        <f t="shared" si="52"/>
        <v/>
      </c>
      <c r="AN165" s="1" t="str">
        <f t="shared" si="53"/>
        <v/>
      </c>
      <c r="AO165" s="1" t="str">
        <f t="shared" si="54"/>
        <v/>
      </c>
      <c r="AP165" s="1" t="str">
        <f t="shared" si="55"/>
        <v/>
      </c>
      <c r="AQ165" s="1" t="str">
        <f t="shared" si="56"/>
        <v/>
      </c>
      <c r="AR165" s="1" t="str">
        <f t="shared" si="57"/>
        <v/>
      </c>
      <c r="AS165" s="1" t="str">
        <f t="shared" si="58"/>
        <v/>
      </c>
      <c r="AT165" s="1" t="str">
        <f t="shared" si="59"/>
        <v/>
      </c>
      <c r="AU165" s="1" t="str">
        <f t="shared" si="60"/>
        <v/>
      </c>
      <c r="AV165" s="1" t="str">
        <f t="shared" si="61"/>
        <v/>
      </c>
      <c r="AW165" s="1" t="str">
        <f t="shared" si="62"/>
        <v/>
      </c>
      <c r="AX165" s="1" t="str">
        <f t="shared" si="63"/>
        <v/>
      </c>
      <c r="AY165" s="1">
        <f>IFERROR(IF($AE165&gt;$AE164,VLOOKUP($AC165+AL$1,STOCK!$F$10:$AB$209,16,0),IF($AE165=$AE164,(IF(AY164&gt;=1,AY164-COUNTIFS($AE164:$AE164,$AC165,AL164:AL164,$AI$1),0)),0)),0)</f>
        <v>0</v>
      </c>
      <c r="AZ165" s="1">
        <f>IFERROR(IF($AE165&gt;$AE164,VLOOKUP($AC165+AM$1,STOCK!$F$10:$AB$209,16,0),IF($AE165=$AE164,(IF(AZ164&gt;=1,AZ164-COUNTIFS($AE164:$AE164,$AC165,AM164:AM164,$AI$1),0)),0)),0)</f>
        <v>0</v>
      </c>
      <c r="BA165" s="1">
        <f>IFERROR(IF($AE165&gt;$AE164,VLOOKUP($AC165+AN$1,STOCK!$F$10:$AB$209,16,0),IF($AE165=$AE164,(IF(BA164&gt;=1,BA164-COUNTIFS($AE164:$AE164,$AC165,AN164:AN164,$AI$1),0)),0)),0)</f>
        <v>0</v>
      </c>
      <c r="BB165" s="1">
        <f>IFERROR(IF($AE165&gt;$AE164,VLOOKUP($AC165+AO$1,STOCK!$F$10:$AB$209,16,0),IF($AE165=$AE164,(IF(BB164&gt;=1,BB164-COUNTIFS($AE164:$AE164,$AC165,AO164:AO164,$AI$1),0)),0)),0)</f>
        <v>0</v>
      </c>
      <c r="BC165" s="1">
        <f>IFERROR(IF($AE165&gt;$AE164,VLOOKUP($AC165+AP$1,STOCK!$F$10:$AB$209,16,0),IF($AE165=$AE164,(IF(BC164&gt;=1,BC164-COUNTIFS($AE164:$AE164,$AC165,AP164:AP164,$AI$1),0)),0)),0)</f>
        <v>0</v>
      </c>
      <c r="BD165" s="1">
        <f>IFERROR(IF($AE165&gt;$AE164,VLOOKUP($AC165+AQ$1,STOCK!$F$10:$AB$209,16,0),IF($AE165=$AE164,(IF(BD164&gt;=1,BD164-COUNTIFS($AE164:$AE164,$AC165,AQ164:AQ164,$AI$1),0)),0)),0)</f>
        <v>0</v>
      </c>
      <c r="BE165" s="1">
        <f>IFERROR(IF($AE165&gt;$AE164,VLOOKUP($AC165+AR$1,STOCK!$F$10:$AB$209,16,0),IF($AE165=$AE164,(IF(BE164&gt;=1,BE164-COUNTIFS($AE164:$AE164,$AC165,AR164:AR164,$AI$1),0)),0)),0)</f>
        <v>0</v>
      </c>
      <c r="BF165" s="1">
        <f>IFERROR(IF($AE165&gt;$AE164,VLOOKUP($AC165+AS$1,STOCK!$F$10:$AB$209,16,0),IF($AE165=$AE164,(IF(BF164&gt;=1,BF164-COUNTIFS($AE164:$AE164,$AC165,AS164:AS164,$AI$1),0)),0)),0)</f>
        <v>0</v>
      </c>
      <c r="BG165" s="1">
        <f>IFERROR(IF($AE165&gt;$AE164,VLOOKUP($AC165+AT$1,STOCK!$F$10:$AB$209,16,0),IF($AE165=$AE164,(IF(BG164&gt;=1,BG164-COUNTIFS($AE164:$AE164,$AC165,AT164:AT164,$AI$1),0)),0)),0)</f>
        <v>0</v>
      </c>
      <c r="BH165" s="1">
        <f>IFERROR(IF($AE165&gt;$AE164,VLOOKUP($AC165+AU$1,STOCK!$F$10:$AB$209,16,0),IF($AE165=$AE164,(IF(BH164&gt;=1,BH164-COUNTIFS($AE164:$AE164,$AC165,AU164:AU164,$AI$1),0)),0)),0)</f>
        <v>0</v>
      </c>
      <c r="BI165" s="1">
        <f>IFERROR(IF($AE165&gt;$AE164,VLOOKUP($AC165+AV$1,STOCK!$F$10:$AB$209,16,0),IF($AE165=$AE164,(IF(BI164&gt;=1,BI164-COUNTIFS($AE164:$AE164,$AC165,AV164:AV164,$AI$1),0)),0)),0)</f>
        <v>0</v>
      </c>
      <c r="BJ165" s="1">
        <f>IFERROR(IF($AE165&gt;$AE164,VLOOKUP($AC165+AW$1,STOCK!$F$10:$AB$209,16,0),IF($AE165=$AE164,(IF(BJ164&gt;=1,BJ164-COUNTIFS($AE164:$AE164,$AC165,AW164:AW164,$AI$1),0)),0)),0)</f>
        <v>0</v>
      </c>
      <c r="BK165" s="1">
        <f>IFERROR(IF($AE165&gt;$AE164,VLOOKUP($AC165+AX$1,STOCK!$F$10:$AB$209,16,0),IF($AE165=$AE164,(IF(BK164&gt;=1,BK164-COUNTIFS($AE164:$AE164,$AC165,AX164:AX164,$AI$1),0)),0)),0)</f>
        <v>0</v>
      </c>
      <c r="BL165" s="1">
        <f>IFERROR(IF($AE165&gt;$AE164,VLOOKUP($AC165+AL$1,STOCK!$F$10:$AB$209,17,0),IF($AE165=$AE164,(IF(BL164&gt;=1,BL164-COUNTIFS($AE164:$AE164,$AC165,AL164:AL164,$AI$2),0)),0)),0)</f>
        <v>0</v>
      </c>
      <c r="BM165" s="1">
        <f>IFERROR(IF($AE165&gt;$AE164,VLOOKUP($AC165+AM$1,STOCK!$F$10:$AB$209,17,0),IF($AE165=$AE164,(IF(BM164&gt;=1,BM164-COUNTIFS($AE164:$AE164,$AC165,AM164:AM164,$AI$2),0)),0)),0)</f>
        <v>0</v>
      </c>
      <c r="BN165" s="1">
        <f>IFERROR(IF($AE165&gt;$AE164,VLOOKUP($AC165+AN$1,STOCK!$F$10:$AB$209,17,0),IF($AE165=$AE164,(IF(BN164&gt;=1,BN164-COUNTIFS($AE164:$AE164,$AC165,AN164:AN164,$AI$2),0)),0)),0)</f>
        <v>0</v>
      </c>
      <c r="BO165" s="1">
        <f>IFERROR(IF($AE165&gt;$AE164,VLOOKUP($AC165+AO$1,STOCK!$F$10:$AB$209,17,0),IF($AE165=$AE164,(IF(BO164&gt;=1,BO164-COUNTIFS($AE164:$AE164,$AC165,AO164:AO164,$AI$2),0)),0)),0)</f>
        <v>0</v>
      </c>
      <c r="BP165" s="1">
        <f>IFERROR(IF($AE165&gt;$AE164,VLOOKUP($AC165+AP$1,STOCK!$F$10:$AB$209,17,0),IF($AE165=$AE164,(IF(BP164&gt;=1,BP164-COUNTIFS($AE164:$AE164,$AC165,AP164:AP164,$AI$2),0)),0)),0)</f>
        <v>0</v>
      </c>
      <c r="BQ165" s="1">
        <f>IFERROR(IF($AE165&gt;$AE164,VLOOKUP($AC165+AQ$1,STOCK!$F$10:$AB$209,17,0),IF($AE165=$AE164,(IF(BQ164&gt;=1,BQ164-COUNTIFS($AE164:$AE164,$AC165,AQ164:AQ164,$AI$2),0)),0)),0)</f>
        <v>0</v>
      </c>
      <c r="BR165" s="1">
        <f>IFERROR(IF($AE165&gt;$AE164,VLOOKUP($AC165+AR$1,STOCK!$F$10:$AB$209,17,0),IF($AE165=$AE164,(IF(BR164&gt;=1,BR164-COUNTIFS($AE164:$AE164,$AC165,AR164:AR164,$AI$2),0)),0)),0)</f>
        <v>0</v>
      </c>
      <c r="BS165" s="1">
        <f>IFERROR(IF($AE165&gt;$AE164,VLOOKUP($AC165+AS$1,STOCK!$F$10:$AB$209,17,0),IF($AE165=$AE164,(IF(BS164&gt;=1,BS164-COUNTIFS($AE164:$AE164,$AC165,AS164:AS164,$AI$2),0)),0)),0)</f>
        <v>0</v>
      </c>
      <c r="BT165" s="1">
        <f>IFERROR(IF($AE165&gt;$AE164,VLOOKUP($AC165+AT$1,STOCK!$F$10:$AB$209,17,0),IF($AE165=$AE164,(IF(BT164&gt;=1,BT164-COUNTIFS($AE164:$AE164,$AC165,AT164:AT164,$AI$2),0)),0)),0)</f>
        <v>0</v>
      </c>
      <c r="BU165" s="1">
        <f>IFERROR(IF($AE165&gt;$AE164,VLOOKUP($AC165+AU$1,STOCK!$F$10:$AB$209,17,0),IF($AE165=$AE164,(IF(BU164&gt;=1,BU164-COUNTIFS($AE164:$AE164,$AC165,AU164:AU164,$AI$2),0)),0)),0)</f>
        <v>0</v>
      </c>
      <c r="BV165" s="1">
        <f>IFERROR(IF($AE165&gt;$AE164,VLOOKUP($AC165+AV$1,STOCK!$F$10:$AB$209,17,0),IF($AE165=$AE164,(IF(BV164&gt;=1,BV164-COUNTIFS($AE164:$AE164,$AC165,AV164:AV164,$AI$2),0)),0)),0)</f>
        <v>0</v>
      </c>
      <c r="BW165" s="1">
        <f>IFERROR(IF($AE165&gt;$AE164,VLOOKUP($AC165+AW$1,STOCK!$F$10:$AB$209,17,0),IF($AE165=$AE164,(IF(BW164&gt;=1,BW164-COUNTIFS($AE164:$AE164,$AC165,AW164:AW164,$AI$2),0)),0)),0)</f>
        <v>0</v>
      </c>
      <c r="BX165" s="1">
        <f>IFERROR(IF($AE165&gt;$AE164,VLOOKUP($AC165+AX$1,STOCK!$F$10:$AB$209,17,0),IF($AE165=$AE164,(IF(BX164&gt;=1,BX164-COUNTIFS($AE164:$AE164,$AC165,AX164:AX164,$AI$2),0)),0)),0)</f>
        <v>0</v>
      </c>
    </row>
    <row r="166" spans="4:76" x14ac:dyDescent="0.25">
      <c r="AC166" s="1">
        <f t="shared" si="48"/>
        <v>0</v>
      </c>
      <c r="AD166" s="1">
        <f>IFERROR(IF(LEN(AK166)&gt;=1,VLOOKUP(HLOOKUP(AK166,PROFILE!$K$5:$V$8,4,0),PROFILE!$F$1:$G$3,2,0),0),0)</f>
        <v>0</v>
      </c>
      <c r="AE166" s="1">
        <f t="shared" si="49"/>
        <v>0</v>
      </c>
      <c r="AF166" s="1">
        <v>153</v>
      </c>
      <c r="AI166" s="1" t="str">
        <f>IFERROR(IF($AH166&gt;=1,VLOOKUP($AG166,STUDENT!$O$8:$Z$1507,3,0),""),"")</f>
        <v/>
      </c>
      <c r="AJ166" s="1" t="str">
        <f>IFERROR(IF($AH166&gt;=1,VLOOKUP($AG166,STUDENT!$O$8:$Z$1507,4,0),""),"")</f>
        <v/>
      </c>
      <c r="AK166" s="1" t="str">
        <f>IFERROR(IF($AH166&gt;=1,VLOOKUP($AG166,STUDENT!$O$8:$Z$1507,6,0),""),"")</f>
        <v/>
      </c>
      <c r="AL166" s="1" t="str">
        <f t="shared" si="51"/>
        <v/>
      </c>
      <c r="AM166" s="1" t="str">
        <f t="shared" si="52"/>
        <v/>
      </c>
      <c r="AN166" s="1" t="str">
        <f t="shared" si="53"/>
        <v/>
      </c>
      <c r="AO166" s="1" t="str">
        <f t="shared" si="54"/>
        <v/>
      </c>
      <c r="AP166" s="1" t="str">
        <f t="shared" si="55"/>
        <v/>
      </c>
      <c r="AQ166" s="1" t="str">
        <f t="shared" si="56"/>
        <v/>
      </c>
      <c r="AR166" s="1" t="str">
        <f t="shared" si="57"/>
        <v/>
      </c>
      <c r="AS166" s="1" t="str">
        <f t="shared" si="58"/>
        <v/>
      </c>
      <c r="AT166" s="1" t="str">
        <f t="shared" si="59"/>
        <v/>
      </c>
      <c r="AU166" s="1" t="str">
        <f t="shared" si="60"/>
        <v/>
      </c>
      <c r="AV166" s="1" t="str">
        <f t="shared" si="61"/>
        <v/>
      </c>
      <c r="AW166" s="1" t="str">
        <f t="shared" si="62"/>
        <v/>
      </c>
      <c r="AX166" s="1" t="str">
        <f t="shared" si="63"/>
        <v/>
      </c>
      <c r="AY166" s="1">
        <f>IFERROR(IF($AE166&gt;$AE165,VLOOKUP($AC166+AL$1,STOCK!$F$10:$AB$209,16,0),IF($AE166=$AE165,(IF(AY165&gt;=1,AY165-COUNTIFS($AE165:$AE165,$AC166,AL165:AL165,$AI$1),0)),0)),0)</f>
        <v>0</v>
      </c>
      <c r="AZ166" s="1">
        <f>IFERROR(IF($AE166&gt;$AE165,VLOOKUP($AC166+AM$1,STOCK!$F$10:$AB$209,16,0),IF($AE166=$AE165,(IF(AZ165&gt;=1,AZ165-COUNTIFS($AE165:$AE165,$AC166,AM165:AM165,$AI$1),0)),0)),0)</f>
        <v>0</v>
      </c>
      <c r="BA166" s="1">
        <f>IFERROR(IF($AE166&gt;$AE165,VLOOKUP($AC166+AN$1,STOCK!$F$10:$AB$209,16,0),IF($AE166=$AE165,(IF(BA165&gt;=1,BA165-COUNTIFS($AE165:$AE165,$AC166,AN165:AN165,$AI$1),0)),0)),0)</f>
        <v>0</v>
      </c>
      <c r="BB166" s="1">
        <f>IFERROR(IF($AE166&gt;$AE165,VLOOKUP($AC166+AO$1,STOCK!$F$10:$AB$209,16,0),IF($AE166=$AE165,(IF(BB165&gt;=1,BB165-COUNTIFS($AE165:$AE165,$AC166,AO165:AO165,$AI$1),0)),0)),0)</f>
        <v>0</v>
      </c>
      <c r="BC166" s="1">
        <f>IFERROR(IF($AE166&gt;$AE165,VLOOKUP($AC166+AP$1,STOCK!$F$10:$AB$209,16,0),IF($AE166=$AE165,(IF(BC165&gt;=1,BC165-COUNTIFS($AE165:$AE165,$AC166,AP165:AP165,$AI$1),0)),0)),0)</f>
        <v>0</v>
      </c>
      <c r="BD166" s="1">
        <f>IFERROR(IF($AE166&gt;$AE165,VLOOKUP($AC166+AQ$1,STOCK!$F$10:$AB$209,16,0),IF($AE166=$AE165,(IF(BD165&gt;=1,BD165-COUNTIFS($AE165:$AE165,$AC166,AQ165:AQ165,$AI$1),0)),0)),0)</f>
        <v>0</v>
      </c>
      <c r="BE166" s="1">
        <f>IFERROR(IF($AE166&gt;$AE165,VLOOKUP($AC166+AR$1,STOCK!$F$10:$AB$209,16,0),IF($AE166=$AE165,(IF(BE165&gt;=1,BE165-COUNTIFS($AE165:$AE165,$AC166,AR165:AR165,$AI$1),0)),0)),0)</f>
        <v>0</v>
      </c>
      <c r="BF166" s="1">
        <f>IFERROR(IF($AE166&gt;$AE165,VLOOKUP($AC166+AS$1,STOCK!$F$10:$AB$209,16,0),IF($AE166=$AE165,(IF(BF165&gt;=1,BF165-COUNTIFS($AE165:$AE165,$AC166,AS165:AS165,$AI$1),0)),0)),0)</f>
        <v>0</v>
      </c>
      <c r="BG166" s="1">
        <f>IFERROR(IF($AE166&gt;$AE165,VLOOKUP($AC166+AT$1,STOCK!$F$10:$AB$209,16,0),IF($AE166=$AE165,(IF(BG165&gt;=1,BG165-COUNTIFS($AE165:$AE165,$AC166,AT165:AT165,$AI$1),0)),0)),0)</f>
        <v>0</v>
      </c>
      <c r="BH166" s="1">
        <f>IFERROR(IF($AE166&gt;$AE165,VLOOKUP($AC166+AU$1,STOCK!$F$10:$AB$209,16,0),IF($AE166=$AE165,(IF(BH165&gt;=1,BH165-COUNTIFS($AE165:$AE165,$AC166,AU165:AU165,$AI$1),0)),0)),0)</f>
        <v>0</v>
      </c>
      <c r="BI166" s="1">
        <f>IFERROR(IF($AE166&gt;$AE165,VLOOKUP($AC166+AV$1,STOCK!$F$10:$AB$209,16,0),IF($AE166=$AE165,(IF(BI165&gt;=1,BI165-COUNTIFS($AE165:$AE165,$AC166,AV165:AV165,$AI$1),0)),0)),0)</f>
        <v>0</v>
      </c>
      <c r="BJ166" s="1">
        <f>IFERROR(IF($AE166&gt;$AE165,VLOOKUP($AC166+AW$1,STOCK!$F$10:$AB$209,16,0),IF($AE166=$AE165,(IF(BJ165&gt;=1,BJ165-COUNTIFS($AE165:$AE165,$AC166,AW165:AW165,$AI$1),0)),0)),0)</f>
        <v>0</v>
      </c>
      <c r="BK166" s="1">
        <f>IFERROR(IF($AE166&gt;$AE165,VLOOKUP($AC166+AX$1,STOCK!$F$10:$AB$209,16,0),IF($AE166=$AE165,(IF(BK165&gt;=1,BK165-COUNTIFS($AE165:$AE165,$AC166,AX165:AX165,$AI$1),0)),0)),0)</f>
        <v>0</v>
      </c>
      <c r="BL166" s="1">
        <f>IFERROR(IF($AE166&gt;$AE165,VLOOKUP($AC166+AL$1,STOCK!$F$10:$AB$209,17,0),IF($AE166=$AE165,(IF(BL165&gt;=1,BL165-COUNTIFS($AE165:$AE165,$AC166,AL165:AL165,$AI$2),0)),0)),0)</f>
        <v>0</v>
      </c>
      <c r="BM166" s="1">
        <f>IFERROR(IF($AE166&gt;$AE165,VLOOKUP($AC166+AM$1,STOCK!$F$10:$AB$209,17,0),IF($AE166=$AE165,(IF(BM165&gt;=1,BM165-COUNTIFS($AE165:$AE165,$AC166,AM165:AM165,$AI$2),0)),0)),0)</f>
        <v>0</v>
      </c>
      <c r="BN166" s="1">
        <f>IFERROR(IF($AE166&gt;$AE165,VLOOKUP($AC166+AN$1,STOCK!$F$10:$AB$209,17,0),IF($AE166=$AE165,(IF(BN165&gt;=1,BN165-COUNTIFS($AE165:$AE165,$AC166,AN165:AN165,$AI$2),0)),0)),0)</f>
        <v>0</v>
      </c>
      <c r="BO166" s="1">
        <f>IFERROR(IF($AE166&gt;$AE165,VLOOKUP($AC166+AO$1,STOCK!$F$10:$AB$209,17,0),IF($AE166=$AE165,(IF(BO165&gt;=1,BO165-COUNTIFS($AE165:$AE165,$AC166,AO165:AO165,$AI$2),0)),0)),0)</f>
        <v>0</v>
      </c>
      <c r="BP166" s="1">
        <f>IFERROR(IF($AE166&gt;$AE165,VLOOKUP($AC166+AP$1,STOCK!$F$10:$AB$209,17,0),IF($AE166=$AE165,(IF(BP165&gt;=1,BP165-COUNTIFS($AE165:$AE165,$AC166,AP165:AP165,$AI$2),0)),0)),0)</f>
        <v>0</v>
      </c>
      <c r="BQ166" s="1">
        <f>IFERROR(IF($AE166&gt;$AE165,VLOOKUP($AC166+AQ$1,STOCK!$F$10:$AB$209,17,0),IF($AE166=$AE165,(IF(BQ165&gt;=1,BQ165-COUNTIFS($AE165:$AE165,$AC166,AQ165:AQ165,$AI$2),0)),0)),0)</f>
        <v>0</v>
      </c>
      <c r="BR166" s="1">
        <f>IFERROR(IF($AE166&gt;$AE165,VLOOKUP($AC166+AR$1,STOCK!$F$10:$AB$209,17,0),IF($AE166=$AE165,(IF(BR165&gt;=1,BR165-COUNTIFS($AE165:$AE165,$AC166,AR165:AR165,$AI$2),0)),0)),0)</f>
        <v>0</v>
      </c>
      <c r="BS166" s="1">
        <f>IFERROR(IF($AE166&gt;$AE165,VLOOKUP($AC166+AS$1,STOCK!$F$10:$AB$209,17,0),IF($AE166=$AE165,(IF(BS165&gt;=1,BS165-COUNTIFS($AE165:$AE165,$AC166,AS165:AS165,$AI$2),0)),0)),0)</f>
        <v>0</v>
      </c>
      <c r="BT166" s="1">
        <f>IFERROR(IF($AE166&gt;$AE165,VLOOKUP($AC166+AT$1,STOCK!$F$10:$AB$209,17,0),IF($AE166=$AE165,(IF(BT165&gt;=1,BT165-COUNTIFS($AE165:$AE165,$AC166,AT165:AT165,$AI$2),0)),0)),0)</f>
        <v>0</v>
      </c>
      <c r="BU166" s="1">
        <f>IFERROR(IF($AE166&gt;$AE165,VLOOKUP($AC166+AU$1,STOCK!$F$10:$AB$209,17,0),IF($AE166=$AE165,(IF(BU165&gt;=1,BU165-COUNTIFS($AE165:$AE165,$AC166,AU165:AU165,$AI$2),0)),0)),0)</f>
        <v>0</v>
      </c>
      <c r="BV166" s="1">
        <f>IFERROR(IF($AE166&gt;$AE165,VLOOKUP($AC166+AV$1,STOCK!$F$10:$AB$209,17,0),IF($AE166=$AE165,(IF(BV165&gt;=1,BV165-COUNTIFS($AE165:$AE165,$AC166,AV165:AV165,$AI$2),0)),0)),0)</f>
        <v>0</v>
      </c>
      <c r="BW166" s="1">
        <f>IFERROR(IF($AE166&gt;$AE165,VLOOKUP($AC166+AW$1,STOCK!$F$10:$AB$209,17,0),IF($AE166=$AE165,(IF(BW165&gt;=1,BW165-COUNTIFS($AE165:$AE165,$AC166,AW165:AW165,$AI$2),0)),0)),0)</f>
        <v>0</v>
      </c>
      <c r="BX166" s="1">
        <f>IFERROR(IF($AE166&gt;$AE165,VLOOKUP($AC166+AX$1,STOCK!$F$10:$AB$209,17,0),IF($AE166=$AE165,(IF(BX165&gt;=1,BX165-COUNTIFS($AE165:$AE165,$AC166,AX165:AX165,$AI$2),0)),0)),0)</f>
        <v>0</v>
      </c>
    </row>
    <row r="167" spans="4:76" x14ac:dyDescent="0.25">
      <c r="AC167" s="1">
        <f t="shared" si="48"/>
        <v>0</v>
      </c>
      <c r="AD167" s="1">
        <f>IFERROR(IF(LEN(AK167)&gt;=1,VLOOKUP(HLOOKUP(AK167,PROFILE!$K$5:$V$8,4,0),PROFILE!$F$1:$G$3,2,0),0),0)</f>
        <v>0</v>
      </c>
      <c r="AE167" s="1">
        <f t="shared" si="49"/>
        <v>0</v>
      </c>
      <c r="AF167" s="1">
        <v>154</v>
      </c>
      <c r="AI167" s="1" t="str">
        <f>IFERROR(IF($AH167&gt;=1,VLOOKUP($AG167,STUDENT!$O$8:$Z$1507,3,0),""),"")</f>
        <v/>
      </c>
      <c r="AJ167" s="1" t="str">
        <f>IFERROR(IF($AH167&gt;=1,VLOOKUP($AG167,STUDENT!$O$8:$Z$1507,4,0),""),"")</f>
        <v/>
      </c>
      <c r="AK167" s="1" t="str">
        <f>IFERROR(IF($AH167&gt;=1,VLOOKUP($AG167,STUDENT!$O$8:$Z$1507,6,0),""),"")</f>
        <v/>
      </c>
      <c r="AL167" s="1" t="str">
        <f t="shared" si="51"/>
        <v/>
      </c>
      <c r="AM167" s="1" t="str">
        <f t="shared" si="52"/>
        <v/>
      </c>
      <c r="AN167" s="1" t="str">
        <f t="shared" si="53"/>
        <v/>
      </c>
      <c r="AO167" s="1" t="str">
        <f t="shared" si="54"/>
        <v/>
      </c>
      <c r="AP167" s="1" t="str">
        <f t="shared" si="55"/>
        <v/>
      </c>
      <c r="AQ167" s="1" t="str">
        <f t="shared" si="56"/>
        <v/>
      </c>
      <c r="AR167" s="1" t="str">
        <f t="shared" si="57"/>
        <v/>
      </c>
      <c r="AS167" s="1" t="str">
        <f t="shared" si="58"/>
        <v/>
      </c>
      <c r="AT167" s="1" t="str">
        <f t="shared" si="59"/>
        <v/>
      </c>
      <c r="AU167" s="1" t="str">
        <f t="shared" si="60"/>
        <v/>
      </c>
      <c r="AV167" s="1" t="str">
        <f t="shared" si="61"/>
        <v/>
      </c>
      <c r="AW167" s="1" t="str">
        <f t="shared" si="62"/>
        <v/>
      </c>
      <c r="AX167" s="1" t="str">
        <f t="shared" si="63"/>
        <v/>
      </c>
      <c r="AY167" s="1">
        <f>IFERROR(IF($AE167&gt;$AE166,VLOOKUP($AC167+AL$1,STOCK!$F$10:$AB$209,16,0),IF($AE167=$AE166,(IF(AY166&gt;=1,AY166-COUNTIFS($AE166:$AE166,$AC167,AL166:AL166,$AI$1),0)),0)),0)</f>
        <v>0</v>
      </c>
      <c r="AZ167" s="1">
        <f>IFERROR(IF($AE167&gt;$AE166,VLOOKUP($AC167+AM$1,STOCK!$F$10:$AB$209,16,0),IF($AE167=$AE166,(IF(AZ166&gt;=1,AZ166-COUNTIFS($AE166:$AE166,$AC167,AM166:AM166,$AI$1),0)),0)),0)</f>
        <v>0</v>
      </c>
      <c r="BA167" s="1">
        <f>IFERROR(IF($AE167&gt;$AE166,VLOOKUP($AC167+AN$1,STOCK!$F$10:$AB$209,16,0),IF($AE167=$AE166,(IF(BA166&gt;=1,BA166-COUNTIFS($AE166:$AE166,$AC167,AN166:AN166,$AI$1),0)),0)),0)</f>
        <v>0</v>
      </c>
      <c r="BB167" s="1">
        <f>IFERROR(IF($AE167&gt;$AE166,VLOOKUP($AC167+AO$1,STOCK!$F$10:$AB$209,16,0),IF($AE167=$AE166,(IF(BB166&gt;=1,BB166-COUNTIFS($AE166:$AE166,$AC167,AO166:AO166,$AI$1),0)),0)),0)</f>
        <v>0</v>
      </c>
      <c r="BC167" s="1">
        <f>IFERROR(IF($AE167&gt;$AE166,VLOOKUP($AC167+AP$1,STOCK!$F$10:$AB$209,16,0),IF($AE167=$AE166,(IF(BC166&gt;=1,BC166-COUNTIFS($AE166:$AE166,$AC167,AP166:AP166,$AI$1),0)),0)),0)</f>
        <v>0</v>
      </c>
      <c r="BD167" s="1">
        <f>IFERROR(IF($AE167&gt;$AE166,VLOOKUP($AC167+AQ$1,STOCK!$F$10:$AB$209,16,0),IF($AE167=$AE166,(IF(BD166&gt;=1,BD166-COUNTIFS($AE166:$AE166,$AC167,AQ166:AQ166,$AI$1),0)),0)),0)</f>
        <v>0</v>
      </c>
      <c r="BE167" s="1">
        <f>IFERROR(IF($AE167&gt;$AE166,VLOOKUP($AC167+AR$1,STOCK!$F$10:$AB$209,16,0),IF($AE167=$AE166,(IF(BE166&gt;=1,BE166-COUNTIFS($AE166:$AE166,$AC167,AR166:AR166,$AI$1),0)),0)),0)</f>
        <v>0</v>
      </c>
      <c r="BF167" s="1">
        <f>IFERROR(IF($AE167&gt;$AE166,VLOOKUP($AC167+AS$1,STOCK!$F$10:$AB$209,16,0),IF($AE167=$AE166,(IF(BF166&gt;=1,BF166-COUNTIFS($AE166:$AE166,$AC167,AS166:AS166,$AI$1),0)),0)),0)</f>
        <v>0</v>
      </c>
      <c r="BG167" s="1">
        <f>IFERROR(IF($AE167&gt;$AE166,VLOOKUP($AC167+AT$1,STOCK!$F$10:$AB$209,16,0),IF($AE167=$AE166,(IF(BG166&gt;=1,BG166-COUNTIFS($AE166:$AE166,$AC167,AT166:AT166,$AI$1),0)),0)),0)</f>
        <v>0</v>
      </c>
      <c r="BH167" s="1">
        <f>IFERROR(IF($AE167&gt;$AE166,VLOOKUP($AC167+AU$1,STOCK!$F$10:$AB$209,16,0),IF($AE167=$AE166,(IF(BH166&gt;=1,BH166-COUNTIFS($AE166:$AE166,$AC167,AU166:AU166,$AI$1),0)),0)),0)</f>
        <v>0</v>
      </c>
      <c r="BI167" s="1">
        <f>IFERROR(IF($AE167&gt;$AE166,VLOOKUP($AC167+AV$1,STOCK!$F$10:$AB$209,16,0),IF($AE167=$AE166,(IF(BI166&gt;=1,BI166-COUNTIFS($AE166:$AE166,$AC167,AV166:AV166,$AI$1),0)),0)),0)</f>
        <v>0</v>
      </c>
      <c r="BJ167" s="1">
        <f>IFERROR(IF($AE167&gt;$AE166,VLOOKUP($AC167+AW$1,STOCK!$F$10:$AB$209,16,0),IF($AE167=$AE166,(IF(BJ166&gt;=1,BJ166-COUNTIFS($AE166:$AE166,$AC167,AW166:AW166,$AI$1),0)),0)),0)</f>
        <v>0</v>
      </c>
      <c r="BK167" s="1">
        <f>IFERROR(IF($AE167&gt;$AE166,VLOOKUP($AC167+AX$1,STOCK!$F$10:$AB$209,16,0),IF($AE167=$AE166,(IF(BK166&gt;=1,BK166-COUNTIFS($AE166:$AE166,$AC167,AX166:AX166,$AI$1),0)),0)),0)</f>
        <v>0</v>
      </c>
      <c r="BL167" s="1">
        <f>IFERROR(IF($AE167&gt;$AE166,VLOOKUP($AC167+AL$1,STOCK!$F$10:$AB$209,17,0),IF($AE167=$AE166,(IF(BL166&gt;=1,BL166-COUNTIFS($AE166:$AE166,$AC167,AL166:AL166,$AI$2),0)),0)),0)</f>
        <v>0</v>
      </c>
      <c r="BM167" s="1">
        <f>IFERROR(IF($AE167&gt;$AE166,VLOOKUP($AC167+AM$1,STOCK!$F$10:$AB$209,17,0),IF($AE167=$AE166,(IF(BM166&gt;=1,BM166-COUNTIFS($AE166:$AE166,$AC167,AM166:AM166,$AI$2),0)),0)),0)</f>
        <v>0</v>
      </c>
      <c r="BN167" s="1">
        <f>IFERROR(IF($AE167&gt;$AE166,VLOOKUP($AC167+AN$1,STOCK!$F$10:$AB$209,17,0),IF($AE167=$AE166,(IF(BN166&gt;=1,BN166-COUNTIFS($AE166:$AE166,$AC167,AN166:AN166,$AI$2),0)),0)),0)</f>
        <v>0</v>
      </c>
      <c r="BO167" s="1">
        <f>IFERROR(IF($AE167&gt;$AE166,VLOOKUP($AC167+AO$1,STOCK!$F$10:$AB$209,17,0),IF($AE167=$AE166,(IF(BO166&gt;=1,BO166-COUNTIFS($AE166:$AE166,$AC167,AO166:AO166,$AI$2),0)),0)),0)</f>
        <v>0</v>
      </c>
      <c r="BP167" s="1">
        <f>IFERROR(IF($AE167&gt;$AE166,VLOOKUP($AC167+AP$1,STOCK!$F$10:$AB$209,17,0),IF($AE167=$AE166,(IF(BP166&gt;=1,BP166-COUNTIFS($AE166:$AE166,$AC167,AP166:AP166,$AI$2),0)),0)),0)</f>
        <v>0</v>
      </c>
      <c r="BQ167" s="1">
        <f>IFERROR(IF($AE167&gt;$AE166,VLOOKUP($AC167+AQ$1,STOCK!$F$10:$AB$209,17,0),IF($AE167=$AE166,(IF(BQ166&gt;=1,BQ166-COUNTIFS($AE166:$AE166,$AC167,AQ166:AQ166,$AI$2),0)),0)),0)</f>
        <v>0</v>
      </c>
      <c r="BR167" s="1">
        <f>IFERROR(IF($AE167&gt;$AE166,VLOOKUP($AC167+AR$1,STOCK!$F$10:$AB$209,17,0),IF($AE167=$AE166,(IF(BR166&gt;=1,BR166-COUNTIFS($AE166:$AE166,$AC167,AR166:AR166,$AI$2),0)),0)),0)</f>
        <v>0</v>
      </c>
      <c r="BS167" s="1">
        <f>IFERROR(IF($AE167&gt;$AE166,VLOOKUP($AC167+AS$1,STOCK!$F$10:$AB$209,17,0),IF($AE167=$AE166,(IF(BS166&gt;=1,BS166-COUNTIFS($AE166:$AE166,$AC167,AS166:AS166,$AI$2),0)),0)),0)</f>
        <v>0</v>
      </c>
      <c r="BT167" s="1">
        <f>IFERROR(IF($AE167&gt;$AE166,VLOOKUP($AC167+AT$1,STOCK!$F$10:$AB$209,17,0),IF($AE167=$AE166,(IF(BT166&gt;=1,BT166-COUNTIFS($AE166:$AE166,$AC167,AT166:AT166,$AI$2),0)),0)),0)</f>
        <v>0</v>
      </c>
      <c r="BU167" s="1">
        <f>IFERROR(IF($AE167&gt;$AE166,VLOOKUP($AC167+AU$1,STOCK!$F$10:$AB$209,17,0),IF($AE167=$AE166,(IF(BU166&gt;=1,BU166-COUNTIFS($AE166:$AE166,$AC167,AU166:AU166,$AI$2),0)),0)),0)</f>
        <v>0</v>
      </c>
      <c r="BV167" s="1">
        <f>IFERROR(IF($AE167&gt;$AE166,VLOOKUP($AC167+AV$1,STOCK!$F$10:$AB$209,17,0),IF($AE167=$AE166,(IF(BV166&gt;=1,BV166-COUNTIFS($AE166:$AE166,$AC167,AV166:AV166,$AI$2),0)),0)),0)</f>
        <v>0</v>
      </c>
      <c r="BW167" s="1">
        <f>IFERROR(IF($AE167&gt;$AE166,VLOOKUP($AC167+AW$1,STOCK!$F$10:$AB$209,17,0),IF($AE167=$AE166,(IF(BW166&gt;=1,BW166-COUNTIFS($AE166:$AE166,$AC167,AW166:AW166,$AI$2),0)),0)),0)</f>
        <v>0</v>
      </c>
      <c r="BX167" s="1">
        <f>IFERROR(IF($AE167&gt;$AE166,VLOOKUP($AC167+AX$1,STOCK!$F$10:$AB$209,17,0),IF($AE167=$AE166,(IF(BX166&gt;=1,BX166-COUNTIFS($AE166:$AE166,$AC167,AX166:AX166,$AI$2),0)),0)),0)</f>
        <v>0</v>
      </c>
    </row>
    <row r="168" spans="4:76" x14ac:dyDescent="0.25">
      <c r="AC168" s="1">
        <f t="shared" si="48"/>
        <v>0</v>
      </c>
      <c r="AD168" s="1">
        <f>IFERROR(IF(LEN(AK168)&gt;=1,VLOOKUP(HLOOKUP(AK168,PROFILE!$K$5:$V$8,4,0),PROFILE!$F$1:$G$3,2,0),0),0)</f>
        <v>0</v>
      </c>
      <c r="AE168" s="1">
        <f t="shared" si="49"/>
        <v>0</v>
      </c>
      <c r="AF168" s="1">
        <v>155</v>
      </c>
      <c r="AI168" s="1" t="str">
        <f>IFERROR(IF($AH168&gt;=1,VLOOKUP($AG168,STUDENT!$O$8:$Z$1507,3,0),""),"")</f>
        <v/>
      </c>
      <c r="AJ168" s="1" t="str">
        <f>IFERROR(IF($AH168&gt;=1,VLOOKUP($AG168,STUDENT!$O$8:$Z$1507,4,0),""),"")</f>
        <v/>
      </c>
      <c r="AK168" s="1" t="str">
        <f>IFERROR(IF($AH168&gt;=1,VLOOKUP($AG168,STUDENT!$O$8:$Z$1507,6,0),""),"")</f>
        <v/>
      </c>
      <c r="AL168" s="1" t="str">
        <f t="shared" si="51"/>
        <v/>
      </c>
      <c r="AM168" s="1" t="str">
        <f t="shared" si="52"/>
        <v/>
      </c>
      <c r="AN168" s="1" t="str">
        <f t="shared" si="53"/>
        <v/>
      </c>
      <c r="AO168" s="1" t="str">
        <f t="shared" si="54"/>
        <v/>
      </c>
      <c r="AP168" s="1" t="str">
        <f t="shared" si="55"/>
        <v/>
      </c>
      <c r="AQ168" s="1" t="str">
        <f t="shared" si="56"/>
        <v/>
      </c>
      <c r="AR168" s="1" t="str">
        <f t="shared" si="57"/>
        <v/>
      </c>
      <c r="AS168" s="1" t="str">
        <f t="shared" si="58"/>
        <v/>
      </c>
      <c r="AT168" s="1" t="str">
        <f t="shared" si="59"/>
        <v/>
      </c>
      <c r="AU168" s="1" t="str">
        <f t="shared" si="60"/>
        <v/>
      </c>
      <c r="AV168" s="1" t="str">
        <f t="shared" si="61"/>
        <v/>
      </c>
      <c r="AW168" s="1" t="str">
        <f t="shared" si="62"/>
        <v/>
      </c>
      <c r="AX168" s="1" t="str">
        <f t="shared" si="63"/>
        <v/>
      </c>
      <c r="AY168" s="1">
        <f>IFERROR(IF($AE168&gt;$AE167,VLOOKUP($AC168+AL$1,STOCK!$F$10:$AB$209,16,0),IF($AE168=$AE167,(IF(AY167&gt;=1,AY167-COUNTIFS($AE167:$AE167,$AC168,AL167:AL167,$AI$1),0)),0)),0)</f>
        <v>0</v>
      </c>
      <c r="AZ168" s="1">
        <f>IFERROR(IF($AE168&gt;$AE167,VLOOKUP($AC168+AM$1,STOCK!$F$10:$AB$209,16,0),IF($AE168=$AE167,(IF(AZ167&gt;=1,AZ167-COUNTIFS($AE167:$AE167,$AC168,AM167:AM167,$AI$1),0)),0)),0)</f>
        <v>0</v>
      </c>
      <c r="BA168" s="1">
        <f>IFERROR(IF($AE168&gt;$AE167,VLOOKUP($AC168+AN$1,STOCK!$F$10:$AB$209,16,0),IF($AE168=$AE167,(IF(BA167&gt;=1,BA167-COUNTIFS($AE167:$AE167,$AC168,AN167:AN167,$AI$1),0)),0)),0)</f>
        <v>0</v>
      </c>
      <c r="BB168" s="1">
        <f>IFERROR(IF($AE168&gt;$AE167,VLOOKUP($AC168+AO$1,STOCK!$F$10:$AB$209,16,0),IF($AE168=$AE167,(IF(BB167&gt;=1,BB167-COUNTIFS($AE167:$AE167,$AC168,AO167:AO167,$AI$1),0)),0)),0)</f>
        <v>0</v>
      </c>
      <c r="BC168" s="1">
        <f>IFERROR(IF($AE168&gt;$AE167,VLOOKUP($AC168+AP$1,STOCK!$F$10:$AB$209,16,0),IF($AE168=$AE167,(IF(BC167&gt;=1,BC167-COUNTIFS($AE167:$AE167,$AC168,AP167:AP167,$AI$1),0)),0)),0)</f>
        <v>0</v>
      </c>
      <c r="BD168" s="1">
        <f>IFERROR(IF($AE168&gt;$AE167,VLOOKUP($AC168+AQ$1,STOCK!$F$10:$AB$209,16,0),IF($AE168=$AE167,(IF(BD167&gt;=1,BD167-COUNTIFS($AE167:$AE167,$AC168,AQ167:AQ167,$AI$1),0)),0)),0)</f>
        <v>0</v>
      </c>
      <c r="BE168" s="1">
        <f>IFERROR(IF($AE168&gt;$AE167,VLOOKUP($AC168+AR$1,STOCK!$F$10:$AB$209,16,0),IF($AE168=$AE167,(IF(BE167&gt;=1,BE167-COUNTIFS($AE167:$AE167,$AC168,AR167:AR167,$AI$1),0)),0)),0)</f>
        <v>0</v>
      </c>
      <c r="BF168" s="1">
        <f>IFERROR(IF($AE168&gt;$AE167,VLOOKUP($AC168+AS$1,STOCK!$F$10:$AB$209,16,0),IF($AE168=$AE167,(IF(BF167&gt;=1,BF167-COUNTIFS($AE167:$AE167,$AC168,AS167:AS167,$AI$1),0)),0)),0)</f>
        <v>0</v>
      </c>
      <c r="BG168" s="1">
        <f>IFERROR(IF($AE168&gt;$AE167,VLOOKUP($AC168+AT$1,STOCK!$F$10:$AB$209,16,0),IF($AE168=$AE167,(IF(BG167&gt;=1,BG167-COUNTIFS($AE167:$AE167,$AC168,AT167:AT167,$AI$1),0)),0)),0)</f>
        <v>0</v>
      </c>
      <c r="BH168" s="1">
        <f>IFERROR(IF($AE168&gt;$AE167,VLOOKUP($AC168+AU$1,STOCK!$F$10:$AB$209,16,0),IF($AE168=$AE167,(IF(BH167&gt;=1,BH167-COUNTIFS($AE167:$AE167,$AC168,AU167:AU167,$AI$1),0)),0)),0)</f>
        <v>0</v>
      </c>
      <c r="BI168" s="1">
        <f>IFERROR(IF($AE168&gt;$AE167,VLOOKUP($AC168+AV$1,STOCK!$F$10:$AB$209,16,0),IF($AE168=$AE167,(IF(BI167&gt;=1,BI167-COUNTIFS($AE167:$AE167,$AC168,AV167:AV167,$AI$1),0)),0)),0)</f>
        <v>0</v>
      </c>
      <c r="BJ168" s="1">
        <f>IFERROR(IF($AE168&gt;$AE167,VLOOKUP($AC168+AW$1,STOCK!$F$10:$AB$209,16,0),IF($AE168=$AE167,(IF(BJ167&gt;=1,BJ167-COUNTIFS($AE167:$AE167,$AC168,AW167:AW167,$AI$1),0)),0)),0)</f>
        <v>0</v>
      </c>
      <c r="BK168" s="1">
        <f>IFERROR(IF($AE168&gt;$AE167,VLOOKUP($AC168+AX$1,STOCK!$F$10:$AB$209,16,0),IF($AE168=$AE167,(IF(BK167&gt;=1,BK167-COUNTIFS($AE167:$AE167,$AC168,AX167:AX167,$AI$1),0)),0)),0)</f>
        <v>0</v>
      </c>
      <c r="BL168" s="1">
        <f>IFERROR(IF($AE168&gt;$AE167,VLOOKUP($AC168+AL$1,STOCK!$F$10:$AB$209,17,0),IF($AE168=$AE167,(IF(BL167&gt;=1,BL167-COUNTIFS($AE167:$AE167,$AC168,AL167:AL167,$AI$2),0)),0)),0)</f>
        <v>0</v>
      </c>
      <c r="BM168" s="1">
        <f>IFERROR(IF($AE168&gt;$AE167,VLOOKUP($AC168+AM$1,STOCK!$F$10:$AB$209,17,0),IF($AE168=$AE167,(IF(BM167&gt;=1,BM167-COUNTIFS($AE167:$AE167,$AC168,AM167:AM167,$AI$2),0)),0)),0)</f>
        <v>0</v>
      </c>
      <c r="BN168" s="1">
        <f>IFERROR(IF($AE168&gt;$AE167,VLOOKUP($AC168+AN$1,STOCK!$F$10:$AB$209,17,0),IF($AE168=$AE167,(IF(BN167&gt;=1,BN167-COUNTIFS($AE167:$AE167,$AC168,AN167:AN167,$AI$2),0)),0)),0)</f>
        <v>0</v>
      </c>
      <c r="BO168" s="1">
        <f>IFERROR(IF($AE168&gt;$AE167,VLOOKUP($AC168+AO$1,STOCK!$F$10:$AB$209,17,0),IF($AE168=$AE167,(IF(BO167&gt;=1,BO167-COUNTIFS($AE167:$AE167,$AC168,AO167:AO167,$AI$2),0)),0)),0)</f>
        <v>0</v>
      </c>
      <c r="BP168" s="1">
        <f>IFERROR(IF($AE168&gt;$AE167,VLOOKUP($AC168+AP$1,STOCK!$F$10:$AB$209,17,0),IF($AE168=$AE167,(IF(BP167&gt;=1,BP167-COUNTIFS($AE167:$AE167,$AC168,AP167:AP167,$AI$2),0)),0)),0)</f>
        <v>0</v>
      </c>
      <c r="BQ168" s="1">
        <f>IFERROR(IF($AE168&gt;$AE167,VLOOKUP($AC168+AQ$1,STOCK!$F$10:$AB$209,17,0),IF($AE168=$AE167,(IF(BQ167&gt;=1,BQ167-COUNTIFS($AE167:$AE167,$AC168,AQ167:AQ167,$AI$2),0)),0)),0)</f>
        <v>0</v>
      </c>
      <c r="BR168" s="1">
        <f>IFERROR(IF($AE168&gt;$AE167,VLOOKUP($AC168+AR$1,STOCK!$F$10:$AB$209,17,0),IF($AE168=$AE167,(IF(BR167&gt;=1,BR167-COUNTIFS($AE167:$AE167,$AC168,AR167:AR167,$AI$2),0)),0)),0)</f>
        <v>0</v>
      </c>
      <c r="BS168" s="1">
        <f>IFERROR(IF($AE168&gt;$AE167,VLOOKUP($AC168+AS$1,STOCK!$F$10:$AB$209,17,0),IF($AE168=$AE167,(IF(BS167&gt;=1,BS167-COUNTIFS($AE167:$AE167,$AC168,AS167:AS167,$AI$2),0)),0)),0)</f>
        <v>0</v>
      </c>
      <c r="BT168" s="1">
        <f>IFERROR(IF($AE168&gt;$AE167,VLOOKUP($AC168+AT$1,STOCK!$F$10:$AB$209,17,0),IF($AE168=$AE167,(IF(BT167&gt;=1,BT167-COUNTIFS($AE167:$AE167,$AC168,AT167:AT167,$AI$2),0)),0)),0)</f>
        <v>0</v>
      </c>
      <c r="BU168" s="1">
        <f>IFERROR(IF($AE168&gt;$AE167,VLOOKUP($AC168+AU$1,STOCK!$F$10:$AB$209,17,0),IF($AE168=$AE167,(IF(BU167&gt;=1,BU167-COUNTIFS($AE167:$AE167,$AC168,AU167:AU167,$AI$2),0)),0)),0)</f>
        <v>0</v>
      </c>
      <c r="BV168" s="1">
        <f>IFERROR(IF($AE168&gt;$AE167,VLOOKUP($AC168+AV$1,STOCK!$F$10:$AB$209,17,0),IF($AE168=$AE167,(IF(BV167&gt;=1,BV167-COUNTIFS($AE167:$AE167,$AC168,AV167:AV167,$AI$2),0)),0)),0)</f>
        <v>0</v>
      </c>
      <c r="BW168" s="1">
        <f>IFERROR(IF($AE168&gt;$AE167,VLOOKUP($AC168+AW$1,STOCK!$F$10:$AB$209,17,0),IF($AE168=$AE167,(IF(BW167&gt;=1,BW167-COUNTIFS($AE167:$AE167,$AC168,AW167:AW167,$AI$2),0)),0)),0)</f>
        <v>0</v>
      </c>
      <c r="BX168" s="1">
        <f>IFERROR(IF($AE168&gt;$AE167,VLOOKUP($AC168+AX$1,STOCK!$F$10:$AB$209,17,0),IF($AE168=$AE167,(IF(BX167&gt;=1,BX167-COUNTIFS($AE167:$AE167,$AC168,AX167:AX167,$AI$2),0)),0)),0)</f>
        <v>0</v>
      </c>
    </row>
    <row r="169" spans="4:76" x14ac:dyDescent="0.25">
      <c r="AC169" s="1">
        <f t="shared" si="48"/>
        <v>0</v>
      </c>
      <c r="AD169" s="1">
        <f>IFERROR(IF(LEN(AK169)&gt;=1,VLOOKUP(HLOOKUP(AK169,PROFILE!$K$5:$V$8,4,0),PROFILE!$F$1:$G$3,2,0),0),0)</f>
        <v>0</v>
      </c>
      <c r="AE169" s="1">
        <f t="shared" si="49"/>
        <v>0</v>
      </c>
      <c r="AF169" s="1">
        <v>156</v>
      </c>
      <c r="AI169" s="1" t="str">
        <f>IFERROR(IF($AH169&gt;=1,VLOOKUP($AG169,STUDENT!$O$8:$Z$1507,3,0),""),"")</f>
        <v/>
      </c>
      <c r="AJ169" s="1" t="str">
        <f>IFERROR(IF($AH169&gt;=1,VLOOKUP($AG169,STUDENT!$O$8:$Z$1507,4,0),""),"")</f>
        <v/>
      </c>
      <c r="AK169" s="1" t="str">
        <f>IFERROR(IF($AH169&gt;=1,VLOOKUP($AG169,STUDENT!$O$8:$Z$1507,6,0),""),"")</f>
        <v/>
      </c>
      <c r="AL169" s="1" t="str">
        <f t="shared" si="51"/>
        <v/>
      </c>
      <c r="AM169" s="1" t="str">
        <f t="shared" si="52"/>
        <v/>
      </c>
      <c r="AN169" s="1" t="str">
        <f t="shared" si="53"/>
        <v/>
      </c>
      <c r="AO169" s="1" t="str">
        <f t="shared" si="54"/>
        <v/>
      </c>
      <c r="AP169" s="1" t="str">
        <f t="shared" si="55"/>
        <v/>
      </c>
      <c r="AQ169" s="1" t="str">
        <f t="shared" si="56"/>
        <v/>
      </c>
      <c r="AR169" s="1" t="str">
        <f t="shared" si="57"/>
        <v/>
      </c>
      <c r="AS169" s="1" t="str">
        <f t="shared" si="58"/>
        <v/>
      </c>
      <c r="AT169" s="1" t="str">
        <f t="shared" si="59"/>
        <v/>
      </c>
      <c r="AU169" s="1" t="str">
        <f t="shared" si="60"/>
        <v/>
      </c>
      <c r="AV169" s="1" t="str">
        <f t="shared" si="61"/>
        <v/>
      </c>
      <c r="AW169" s="1" t="str">
        <f t="shared" si="62"/>
        <v/>
      </c>
      <c r="AX169" s="1" t="str">
        <f t="shared" si="63"/>
        <v/>
      </c>
      <c r="AY169" s="1">
        <f>IFERROR(IF($AE169&gt;$AE168,VLOOKUP($AC169+AL$1,STOCK!$F$10:$AB$209,16,0),IF($AE169=$AE168,(IF(AY168&gt;=1,AY168-COUNTIFS($AE168:$AE168,$AC169,AL168:AL168,$AI$1),0)),0)),0)</f>
        <v>0</v>
      </c>
      <c r="AZ169" s="1">
        <f>IFERROR(IF($AE169&gt;$AE168,VLOOKUP($AC169+AM$1,STOCK!$F$10:$AB$209,16,0),IF($AE169=$AE168,(IF(AZ168&gt;=1,AZ168-COUNTIFS($AE168:$AE168,$AC169,AM168:AM168,$AI$1),0)),0)),0)</f>
        <v>0</v>
      </c>
      <c r="BA169" s="1">
        <f>IFERROR(IF($AE169&gt;$AE168,VLOOKUP($AC169+AN$1,STOCK!$F$10:$AB$209,16,0),IF($AE169=$AE168,(IF(BA168&gt;=1,BA168-COUNTIFS($AE168:$AE168,$AC169,AN168:AN168,$AI$1),0)),0)),0)</f>
        <v>0</v>
      </c>
      <c r="BB169" s="1">
        <f>IFERROR(IF($AE169&gt;$AE168,VLOOKUP($AC169+AO$1,STOCK!$F$10:$AB$209,16,0),IF($AE169=$AE168,(IF(BB168&gt;=1,BB168-COUNTIFS($AE168:$AE168,$AC169,AO168:AO168,$AI$1),0)),0)),0)</f>
        <v>0</v>
      </c>
      <c r="BC169" s="1">
        <f>IFERROR(IF($AE169&gt;$AE168,VLOOKUP($AC169+AP$1,STOCK!$F$10:$AB$209,16,0),IF($AE169=$AE168,(IF(BC168&gt;=1,BC168-COUNTIFS($AE168:$AE168,$AC169,AP168:AP168,$AI$1),0)),0)),0)</f>
        <v>0</v>
      </c>
      <c r="BD169" s="1">
        <f>IFERROR(IF($AE169&gt;$AE168,VLOOKUP($AC169+AQ$1,STOCK!$F$10:$AB$209,16,0),IF($AE169=$AE168,(IF(BD168&gt;=1,BD168-COUNTIFS($AE168:$AE168,$AC169,AQ168:AQ168,$AI$1),0)),0)),0)</f>
        <v>0</v>
      </c>
      <c r="BE169" s="1">
        <f>IFERROR(IF($AE169&gt;$AE168,VLOOKUP($AC169+AR$1,STOCK!$F$10:$AB$209,16,0),IF($AE169=$AE168,(IF(BE168&gt;=1,BE168-COUNTIFS($AE168:$AE168,$AC169,AR168:AR168,$AI$1),0)),0)),0)</f>
        <v>0</v>
      </c>
      <c r="BF169" s="1">
        <f>IFERROR(IF($AE169&gt;$AE168,VLOOKUP($AC169+AS$1,STOCK!$F$10:$AB$209,16,0),IF($AE169=$AE168,(IF(BF168&gt;=1,BF168-COUNTIFS($AE168:$AE168,$AC169,AS168:AS168,$AI$1),0)),0)),0)</f>
        <v>0</v>
      </c>
      <c r="BG169" s="1">
        <f>IFERROR(IF($AE169&gt;$AE168,VLOOKUP($AC169+AT$1,STOCK!$F$10:$AB$209,16,0),IF($AE169=$AE168,(IF(BG168&gt;=1,BG168-COUNTIFS($AE168:$AE168,$AC169,AT168:AT168,$AI$1),0)),0)),0)</f>
        <v>0</v>
      </c>
      <c r="BH169" s="1">
        <f>IFERROR(IF($AE169&gt;$AE168,VLOOKUP($AC169+AU$1,STOCK!$F$10:$AB$209,16,0),IF($AE169=$AE168,(IF(BH168&gt;=1,BH168-COUNTIFS($AE168:$AE168,$AC169,AU168:AU168,$AI$1),0)),0)),0)</f>
        <v>0</v>
      </c>
      <c r="BI169" s="1">
        <f>IFERROR(IF($AE169&gt;$AE168,VLOOKUP($AC169+AV$1,STOCK!$F$10:$AB$209,16,0),IF($AE169=$AE168,(IF(BI168&gt;=1,BI168-COUNTIFS($AE168:$AE168,$AC169,AV168:AV168,$AI$1),0)),0)),0)</f>
        <v>0</v>
      </c>
      <c r="BJ169" s="1">
        <f>IFERROR(IF($AE169&gt;$AE168,VLOOKUP($AC169+AW$1,STOCK!$F$10:$AB$209,16,0),IF($AE169=$AE168,(IF(BJ168&gt;=1,BJ168-COUNTIFS($AE168:$AE168,$AC169,AW168:AW168,$AI$1),0)),0)),0)</f>
        <v>0</v>
      </c>
      <c r="BK169" s="1">
        <f>IFERROR(IF($AE169&gt;$AE168,VLOOKUP($AC169+AX$1,STOCK!$F$10:$AB$209,16,0),IF($AE169=$AE168,(IF(BK168&gt;=1,BK168-COUNTIFS($AE168:$AE168,$AC169,AX168:AX168,$AI$1),0)),0)),0)</f>
        <v>0</v>
      </c>
      <c r="BL169" s="1">
        <f>IFERROR(IF($AE169&gt;$AE168,VLOOKUP($AC169+AL$1,STOCK!$F$10:$AB$209,17,0),IF($AE169=$AE168,(IF(BL168&gt;=1,BL168-COUNTIFS($AE168:$AE168,$AC169,AL168:AL168,$AI$2),0)),0)),0)</f>
        <v>0</v>
      </c>
      <c r="BM169" s="1">
        <f>IFERROR(IF($AE169&gt;$AE168,VLOOKUP($AC169+AM$1,STOCK!$F$10:$AB$209,17,0),IF($AE169=$AE168,(IF(BM168&gt;=1,BM168-COUNTIFS($AE168:$AE168,$AC169,AM168:AM168,$AI$2),0)),0)),0)</f>
        <v>0</v>
      </c>
      <c r="BN169" s="1">
        <f>IFERROR(IF($AE169&gt;$AE168,VLOOKUP($AC169+AN$1,STOCK!$F$10:$AB$209,17,0),IF($AE169=$AE168,(IF(BN168&gt;=1,BN168-COUNTIFS($AE168:$AE168,$AC169,AN168:AN168,$AI$2),0)),0)),0)</f>
        <v>0</v>
      </c>
      <c r="BO169" s="1">
        <f>IFERROR(IF($AE169&gt;$AE168,VLOOKUP($AC169+AO$1,STOCK!$F$10:$AB$209,17,0),IF($AE169=$AE168,(IF(BO168&gt;=1,BO168-COUNTIFS($AE168:$AE168,$AC169,AO168:AO168,$AI$2),0)),0)),0)</f>
        <v>0</v>
      </c>
      <c r="BP169" s="1">
        <f>IFERROR(IF($AE169&gt;$AE168,VLOOKUP($AC169+AP$1,STOCK!$F$10:$AB$209,17,0),IF($AE169=$AE168,(IF(BP168&gt;=1,BP168-COUNTIFS($AE168:$AE168,$AC169,AP168:AP168,$AI$2),0)),0)),0)</f>
        <v>0</v>
      </c>
      <c r="BQ169" s="1">
        <f>IFERROR(IF($AE169&gt;$AE168,VLOOKUP($AC169+AQ$1,STOCK!$F$10:$AB$209,17,0),IF($AE169=$AE168,(IF(BQ168&gt;=1,BQ168-COUNTIFS($AE168:$AE168,$AC169,AQ168:AQ168,$AI$2),0)),0)),0)</f>
        <v>0</v>
      </c>
      <c r="BR169" s="1">
        <f>IFERROR(IF($AE169&gt;$AE168,VLOOKUP($AC169+AR$1,STOCK!$F$10:$AB$209,17,0),IF($AE169=$AE168,(IF(BR168&gt;=1,BR168-COUNTIFS($AE168:$AE168,$AC169,AR168:AR168,$AI$2),0)),0)),0)</f>
        <v>0</v>
      </c>
      <c r="BS169" s="1">
        <f>IFERROR(IF($AE169&gt;$AE168,VLOOKUP($AC169+AS$1,STOCK!$F$10:$AB$209,17,0),IF($AE169=$AE168,(IF(BS168&gt;=1,BS168-COUNTIFS($AE168:$AE168,$AC169,AS168:AS168,$AI$2),0)),0)),0)</f>
        <v>0</v>
      </c>
      <c r="BT169" s="1">
        <f>IFERROR(IF($AE169&gt;$AE168,VLOOKUP($AC169+AT$1,STOCK!$F$10:$AB$209,17,0),IF($AE169=$AE168,(IF(BT168&gt;=1,BT168-COUNTIFS($AE168:$AE168,$AC169,AT168:AT168,$AI$2),0)),0)),0)</f>
        <v>0</v>
      </c>
      <c r="BU169" s="1">
        <f>IFERROR(IF($AE169&gt;$AE168,VLOOKUP($AC169+AU$1,STOCK!$F$10:$AB$209,17,0),IF($AE169=$AE168,(IF(BU168&gt;=1,BU168-COUNTIFS($AE168:$AE168,$AC169,AU168:AU168,$AI$2),0)),0)),0)</f>
        <v>0</v>
      </c>
      <c r="BV169" s="1">
        <f>IFERROR(IF($AE169&gt;$AE168,VLOOKUP($AC169+AV$1,STOCK!$F$10:$AB$209,17,0),IF($AE169=$AE168,(IF(BV168&gt;=1,BV168-COUNTIFS($AE168:$AE168,$AC169,AV168:AV168,$AI$2),0)),0)),0)</f>
        <v>0</v>
      </c>
      <c r="BW169" s="1">
        <f>IFERROR(IF($AE169&gt;$AE168,VLOOKUP($AC169+AW$1,STOCK!$F$10:$AB$209,17,0),IF($AE169=$AE168,(IF(BW168&gt;=1,BW168-COUNTIFS($AE168:$AE168,$AC169,AW168:AW168,$AI$2),0)),0)),0)</f>
        <v>0</v>
      </c>
      <c r="BX169" s="1">
        <f>IFERROR(IF($AE169&gt;$AE168,VLOOKUP($AC169+AX$1,STOCK!$F$10:$AB$209,17,0),IF($AE169=$AE168,(IF(BX168&gt;=1,BX168-COUNTIFS($AE168:$AE168,$AC169,AX168:AX168,$AI$2),0)),0)),0)</f>
        <v>0</v>
      </c>
    </row>
    <row r="170" spans="4:76" x14ac:dyDescent="0.25">
      <c r="AC170" s="1">
        <f t="shared" si="48"/>
        <v>0</v>
      </c>
      <c r="AD170" s="1">
        <f>IFERROR(IF(LEN(AK170)&gt;=1,VLOOKUP(HLOOKUP(AK170,PROFILE!$K$5:$V$8,4,0),PROFILE!$F$1:$G$3,2,0),0),0)</f>
        <v>0</v>
      </c>
      <c r="AE170" s="1">
        <f t="shared" si="49"/>
        <v>0</v>
      </c>
      <c r="AF170" s="1">
        <v>157</v>
      </c>
      <c r="AI170" s="1" t="str">
        <f>IFERROR(IF($AH170&gt;=1,VLOOKUP($AG170,STUDENT!$O$8:$Z$1507,3,0),""),"")</f>
        <v/>
      </c>
      <c r="AJ170" s="1" t="str">
        <f>IFERROR(IF($AH170&gt;=1,VLOOKUP($AG170,STUDENT!$O$8:$Z$1507,4,0),""),"")</f>
        <v/>
      </c>
      <c r="AK170" s="1" t="str">
        <f>IFERROR(IF($AH170&gt;=1,VLOOKUP($AG170,STUDENT!$O$8:$Z$1507,6,0),""),"")</f>
        <v/>
      </c>
      <c r="AL170" s="1" t="str">
        <f t="shared" si="51"/>
        <v/>
      </c>
      <c r="AM170" s="1" t="str">
        <f t="shared" si="52"/>
        <v/>
      </c>
      <c r="AN170" s="1" t="str">
        <f t="shared" si="53"/>
        <v/>
      </c>
      <c r="AO170" s="1" t="str">
        <f t="shared" si="54"/>
        <v/>
      </c>
      <c r="AP170" s="1" t="str">
        <f t="shared" si="55"/>
        <v/>
      </c>
      <c r="AQ170" s="1" t="str">
        <f t="shared" si="56"/>
        <v/>
      </c>
      <c r="AR170" s="1" t="str">
        <f t="shared" si="57"/>
        <v/>
      </c>
      <c r="AS170" s="1" t="str">
        <f t="shared" si="58"/>
        <v/>
      </c>
      <c r="AT170" s="1" t="str">
        <f t="shared" si="59"/>
        <v/>
      </c>
      <c r="AU170" s="1" t="str">
        <f t="shared" si="60"/>
        <v/>
      </c>
      <c r="AV170" s="1" t="str">
        <f t="shared" si="61"/>
        <v/>
      </c>
      <c r="AW170" s="1" t="str">
        <f t="shared" si="62"/>
        <v/>
      </c>
      <c r="AX170" s="1" t="str">
        <f t="shared" si="63"/>
        <v/>
      </c>
      <c r="AY170" s="1">
        <f>IFERROR(IF($AE170&gt;$AE169,VLOOKUP($AC170+AL$1,STOCK!$F$10:$AB$209,16,0),IF($AE170=$AE169,(IF(AY169&gt;=1,AY169-COUNTIFS($AE169:$AE169,$AC170,AL169:AL169,$AI$1),0)),0)),0)</f>
        <v>0</v>
      </c>
      <c r="AZ170" s="1">
        <f>IFERROR(IF($AE170&gt;$AE169,VLOOKUP($AC170+AM$1,STOCK!$F$10:$AB$209,16,0),IF($AE170=$AE169,(IF(AZ169&gt;=1,AZ169-COUNTIFS($AE169:$AE169,$AC170,AM169:AM169,$AI$1),0)),0)),0)</f>
        <v>0</v>
      </c>
      <c r="BA170" s="1">
        <f>IFERROR(IF($AE170&gt;$AE169,VLOOKUP($AC170+AN$1,STOCK!$F$10:$AB$209,16,0),IF($AE170=$AE169,(IF(BA169&gt;=1,BA169-COUNTIFS($AE169:$AE169,$AC170,AN169:AN169,$AI$1),0)),0)),0)</f>
        <v>0</v>
      </c>
      <c r="BB170" s="1">
        <f>IFERROR(IF($AE170&gt;$AE169,VLOOKUP($AC170+AO$1,STOCK!$F$10:$AB$209,16,0),IF($AE170=$AE169,(IF(BB169&gt;=1,BB169-COUNTIFS($AE169:$AE169,$AC170,AO169:AO169,$AI$1),0)),0)),0)</f>
        <v>0</v>
      </c>
      <c r="BC170" s="1">
        <f>IFERROR(IF($AE170&gt;$AE169,VLOOKUP($AC170+AP$1,STOCK!$F$10:$AB$209,16,0),IF($AE170=$AE169,(IF(BC169&gt;=1,BC169-COUNTIFS($AE169:$AE169,$AC170,AP169:AP169,$AI$1),0)),0)),0)</f>
        <v>0</v>
      </c>
      <c r="BD170" s="1">
        <f>IFERROR(IF($AE170&gt;$AE169,VLOOKUP($AC170+AQ$1,STOCK!$F$10:$AB$209,16,0),IF($AE170=$AE169,(IF(BD169&gt;=1,BD169-COUNTIFS($AE169:$AE169,$AC170,AQ169:AQ169,$AI$1),0)),0)),0)</f>
        <v>0</v>
      </c>
      <c r="BE170" s="1">
        <f>IFERROR(IF($AE170&gt;$AE169,VLOOKUP($AC170+AR$1,STOCK!$F$10:$AB$209,16,0),IF($AE170=$AE169,(IF(BE169&gt;=1,BE169-COUNTIFS($AE169:$AE169,$AC170,AR169:AR169,$AI$1),0)),0)),0)</f>
        <v>0</v>
      </c>
      <c r="BF170" s="1">
        <f>IFERROR(IF($AE170&gt;$AE169,VLOOKUP($AC170+AS$1,STOCK!$F$10:$AB$209,16,0),IF($AE170=$AE169,(IF(BF169&gt;=1,BF169-COUNTIFS($AE169:$AE169,$AC170,AS169:AS169,$AI$1),0)),0)),0)</f>
        <v>0</v>
      </c>
      <c r="BG170" s="1">
        <f>IFERROR(IF($AE170&gt;$AE169,VLOOKUP($AC170+AT$1,STOCK!$F$10:$AB$209,16,0),IF($AE170=$AE169,(IF(BG169&gt;=1,BG169-COUNTIFS($AE169:$AE169,$AC170,AT169:AT169,$AI$1),0)),0)),0)</f>
        <v>0</v>
      </c>
      <c r="BH170" s="1">
        <f>IFERROR(IF($AE170&gt;$AE169,VLOOKUP($AC170+AU$1,STOCK!$F$10:$AB$209,16,0),IF($AE170=$AE169,(IF(BH169&gt;=1,BH169-COUNTIFS($AE169:$AE169,$AC170,AU169:AU169,$AI$1),0)),0)),0)</f>
        <v>0</v>
      </c>
      <c r="BI170" s="1">
        <f>IFERROR(IF($AE170&gt;$AE169,VLOOKUP($AC170+AV$1,STOCK!$F$10:$AB$209,16,0),IF($AE170=$AE169,(IF(BI169&gt;=1,BI169-COUNTIFS($AE169:$AE169,$AC170,AV169:AV169,$AI$1),0)),0)),0)</f>
        <v>0</v>
      </c>
      <c r="BJ170" s="1">
        <f>IFERROR(IF($AE170&gt;$AE169,VLOOKUP($AC170+AW$1,STOCK!$F$10:$AB$209,16,0),IF($AE170=$AE169,(IF(BJ169&gt;=1,BJ169-COUNTIFS($AE169:$AE169,$AC170,AW169:AW169,$AI$1),0)),0)),0)</f>
        <v>0</v>
      </c>
      <c r="BK170" s="1">
        <f>IFERROR(IF($AE170&gt;$AE169,VLOOKUP($AC170+AX$1,STOCK!$F$10:$AB$209,16,0),IF($AE170=$AE169,(IF(BK169&gt;=1,BK169-COUNTIFS($AE169:$AE169,$AC170,AX169:AX169,$AI$1),0)),0)),0)</f>
        <v>0</v>
      </c>
      <c r="BL170" s="1">
        <f>IFERROR(IF($AE170&gt;$AE169,VLOOKUP($AC170+AL$1,STOCK!$F$10:$AB$209,17,0),IF($AE170=$AE169,(IF(BL169&gt;=1,BL169-COUNTIFS($AE169:$AE169,$AC170,AL169:AL169,$AI$2),0)),0)),0)</f>
        <v>0</v>
      </c>
      <c r="BM170" s="1">
        <f>IFERROR(IF($AE170&gt;$AE169,VLOOKUP($AC170+AM$1,STOCK!$F$10:$AB$209,17,0),IF($AE170=$AE169,(IF(BM169&gt;=1,BM169-COUNTIFS($AE169:$AE169,$AC170,AM169:AM169,$AI$2),0)),0)),0)</f>
        <v>0</v>
      </c>
      <c r="BN170" s="1">
        <f>IFERROR(IF($AE170&gt;$AE169,VLOOKUP($AC170+AN$1,STOCK!$F$10:$AB$209,17,0),IF($AE170=$AE169,(IF(BN169&gt;=1,BN169-COUNTIFS($AE169:$AE169,$AC170,AN169:AN169,$AI$2),0)),0)),0)</f>
        <v>0</v>
      </c>
      <c r="BO170" s="1">
        <f>IFERROR(IF($AE170&gt;$AE169,VLOOKUP($AC170+AO$1,STOCK!$F$10:$AB$209,17,0),IF($AE170=$AE169,(IF(BO169&gt;=1,BO169-COUNTIFS($AE169:$AE169,$AC170,AO169:AO169,$AI$2),0)),0)),0)</f>
        <v>0</v>
      </c>
      <c r="BP170" s="1">
        <f>IFERROR(IF($AE170&gt;$AE169,VLOOKUP($AC170+AP$1,STOCK!$F$10:$AB$209,17,0),IF($AE170=$AE169,(IF(BP169&gt;=1,BP169-COUNTIFS($AE169:$AE169,$AC170,AP169:AP169,$AI$2),0)),0)),0)</f>
        <v>0</v>
      </c>
      <c r="BQ170" s="1">
        <f>IFERROR(IF($AE170&gt;$AE169,VLOOKUP($AC170+AQ$1,STOCK!$F$10:$AB$209,17,0),IF($AE170=$AE169,(IF(BQ169&gt;=1,BQ169-COUNTIFS($AE169:$AE169,$AC170,AQ169:AQ169,$AI$2),0)),0)),0)</f>
        <v>0</v>
      </c>
      <c r="BR170" s="1">
        <f>IFERROR(IF($AE170&gt;$AE169,VLOOKUP($AC170+AR$1,STOCK!$F$10:$AB$209,17,0),IF($AE170=$AE169,(IF(BR169&gt;=1,BR169-COUNTIFS($AE169:$AE169,$AC170,AR169:AR169,$AI$2),0)),0)),0)</f>
        <v>0</v>
      </c>
      <c r="BS170" s="1">
        <f>IFERROR(IF($AE170&gt;$AE169,VLOOKUP($AC170+AS$1,STOCK!$F$10:$AB$209,17,0),IF($AE170=$AE169,(IF(BS169&gt;=1,BS169-COUNTIFS($AE169:$AE169,$AC170,AS169:AS169,$AI$2),0)),0)),0)</f>
        <v>0</v>
      </c>
      <c r="BT170" s="1">
        <f>IFERROR(IF($AE170&gt;$AE169,VLOOKUP($AC170+AT$1,STOCK!$F$10:$AB$209,17,0),IF($AE170=$AE169,(IF(BT169&gt;=1,BT169-COUNTIFS($AE169:$AE169,$AC170,AT169:AT169,$AI$2),0)),0)),0)</f>
        <v>0</v>
      </c>
      <c r="BU170" s="1">
        <f>IFERROR(IF($AE170&gt;$AE169,VLOOKUP($AC170+AU$1,STOCK!$F$10:$AB$209,17,0),IF($AE170=$AE169,(IF(BU169&gt;=1,BU169-COUNTIFS($AE169:$AE169,$AC170,AU169:AU169,$AI$2),0)),0)),0)</f>
        <v>0</v>
      </c>
      <c r="BV170" s="1">
        <f>IFERROR(IF($AE170&gt;$AE169,VLOOKUP($AC170+AV$1,STOCK!$F$10:$AB$209,17,0),IF($AE170=$AE169,(IF(BV169&gt;=1,BV169-COUNTIFS($AE169:$AE169,$AC170,AV169:AV169,$AI$2),0)),0)),0)</f>
        <v>0</v>
      </c>
      <c r="BW170" s="1">
        <f>IFERROR(IF($AE170&gt;$AE169,VLOOKUP($AC170+AW$1,STOCK!$F$10:$AB$209,17,0),IF($AE170=$AE169,(IF(BW169&gt;=1,BW169-COUNTIFS($AE169:$AE169,$AC170,AW169:AW169,$AI$2),0)),0)),0)</f>
        <v>0</v>
      </c>
      <c r="BX170" s="1">
        <f>IFERROR(IF($AE170&gt;$AE169,VLOOKUP($AC170+AX$1,STOCK!$F$10:$AB$209,17,0),IF($AE170=$AE169,(IF(BX169&gt;=1,BX169-COUNTIFS($AE169:$AE169,$AC170,AX169:AX169,$AI$2),0)),0)),0)</f>
        <v>0</v>
      </c>
    </row>
    <row r="171" spans="4:76" x14ac:dyDescent="0.25">
      <c r="AC171" s="1">
        <f t="shared" si="48"/>
        <v>0</v>
      </c>
      <c r="AD171" s="1">
        <f>IFERROR(IF(LEN(AK171)&gt;=1,VLOOKUP(HLOOKUP(AK171,PROFILE!$K$5:$V$8,4,0),PROFILE!$F$1:$G$3,2,0),0),0)</f>
        <v>0</v>
      </c>
      <c r="AE171" s="1">
        <f t="shared" si="49"/>
        <v>0</v>
      </c>
      <c r="AF171" s="1">
        <v>158</v>
      </c>
      <c r="AI171" s="1" t="str">
        <f>IFERROR(IF($AH171&gt;=1,VLOOKUP($AG171,STUDENT!$O$8:$Z$1507,3,0),""),"")</f>
        <v/>
      </c>
      <c r="AJ171" s="1" t="str">
        <f>IFERROR(IF($AH171&gt;=1,VLOOKUP($AG171,STUDENT!$O$8:$Z$1507,4,0),""),"")</f>
        <v/>
      </c>
      <c r="AK171" s="1" t="str">
        <f>IFERROR(IF($AH171&gt;=1,VLOOKUP($AG171,STUDENT!$O$8:$Z$1507,6,0),""),"")</f>
        <v/>
      </c>
      <c r="AL171" s="1" t="str">
        <f t="shared" si="51"/>
        <v/>
      </c>
      <c r="AM171" s="1" t="str">
        <f t="shared" si="52"/>
        <v/>
      </c>
      <c r="AN171" s="1" t="str">
        <f t="shared" si="53"/>
        <v/>
      </c>
      <c r="AO171" s="1" t="str">
        <f t="shared" si="54"/>
        <v/>
      </c>
      <c r="AP171" s="1" t="str">
        <f t="shared" si="55"/>
        <v/>
      </c>
      <c r="AQ171" s="1" t="str">
        <f t="shared" si="56"/>
        <v/>
      </c>
      <c r="AR171" s="1" t="str">
        <f t="shared" si="57"/>
        <v/>
      </c>
      <c r="AS171" s="1" t="str">
        <f t="shared" si="58"/>
        <v/>
      </c>
      <c r="AT171" s="1" t="str">
        <f t="shared" si="59"/>
        <v/>
      </c>
      <c r="AU171" s="1" t="str">
        <f t="shared" si="60"/>
        <v/>
      </c>
      <c r="AV171" s="1" t="str">
        <f t="shared" si="61"/>
        <v/>
      </c>
      <c r="AW171" s="1" t="str">
        <f t="shared" si="62"/>
        <v/>
      </c>
      <c r="AX171" s="1" t="str">
        <f t="shared" si="63"/>
        <v/>
      </c>
      <c r="AY171" s="1">
        <f>IFERROR(IF($AE171&gt;$AE170,VLOOKUP($AC171+AL$1,STOCK!$F$10:$AB$209,16,0),IF($AE171=$AE170,(IF(AY170&gt;=1,AY170-COUNTIFS($AE170:$AE170,$AC171,AL170:AL170,$AI$1),0)),0)),0)</f>
        <v>0</v>
      </c>
      <c r="AZ171" s="1">
        <f>IFERROR(IF($AE171&gt;$AE170,VLOOKUP($AC171+AM$1,STOCK!$F$10:$AB$209,16,0),IF($AE171=$AE170,(IF(AZ170&gt;=1,AZ170-COUNTIFS($AE170:$AE170,$AC171,AM170:AM170,$AI$1),0)),0)),0)</f>
        <v>0</v>
      </c>
      <c r="BA171" s="1">
        <f>IFERROR(IF($AE171&gt;$AE170,VLOOKUP($AC171+AN$1,STOCK!$F$10:$AB$209,16,0),IF($AE171=$AE170,(IF(BA170&gt;=1,BA170-COUNTIFS($AE170:$AE170,$AC171,AN170:AN170,$AI$1),0)),0)),0)</f>
        <v>0</v>
      </c>
      <c r="BB171" s="1">
        <f>IFERROR(IF($AE171&gt;$AE170,VLOOKUP($AC171+AO$1,STOCK!$F$10:$AB$209,16,0),IF($AE171=$AE170,(IF(BB170&gt;=1,BB170-COUNTIFS($AE170:$AE170,$AC171,AO170:AO170,$AI$1),0)),0)),0)</f>
        <v>0</v>
      </c>
      <c r="BC171" s="1">
        <f>IFERROR(IF($AE171&gt;$AE170,VLOOKUP($AC171+AP$1,STOCK!$F$10:$AB$209,16,0),IF($AE171=$AE170,(IF(BC170&gt;=1,BC170-COUNTIFS($AE170:$AE170,$AC171,AP170:AP170,$AI$1),0)),0)),0)</f>
        <v>0</v>
      </c>
      <c r="BD171" s="1">
        <f>IFERROR(IF($AE171&gt;$AE170,VLOOKUP($AC171+AQ$1,STOCK!$F$10:$AB$209,16,0),IF($AE171=$AE170,(IF(BD170&gt;=1,BD170-COUNTIFS($AE170:$AE170,$AC171,AQ170:AQ170,$AI$1),0)),0)),0)</f>
        <v>0</v>
      </c>
      <c r="BE171" s="1">
        <f>IFERROR(IF($AE171&gt;$AE170,VLOOKUP($AC171+AR$1,STOCK!$F$10:$AB$209,16,0),IF($AE171=$AE170,(IF(BE170&gt;=1,BE170-COUNTIFS($AE170:$AE170,$AC171,AR170:AR170,$AI$1),0)),0)),0)</f>
        <v>0</v>
      </c>
      <c r="BF171" s="1">
        <f>IFERROR(IF($AE171&gt;$AE170,VLOOKUP($AC171+AS$1,STOCK!$F$10:$AB$209,16,0),IF($AE171=$AE170,(IF(BF170&gt;=1,BF170-COUNTIFS($AE170:$AE170,$AC171,AS170:AS170,$AI$1),0)),0)),0)</f>
        <v>0</v>
      </c>
      <c r="BG171" s="1">
        <f>IFERROR(IF($AE171&gt;$AE170,VLOOKUP($AC171+AT$1,STOCK!$F$10:$AB$209,16,0),IF($AE171=$AE170,(IF(BG170&gt;=1,BG170-COUNTIFS($AE170:$AE170,$AC171,AT170:AT170,$AI$1),0)),0)),0)</f>
        <v>0</v>
      </c>
      <c r="BH171" s="1">
        <f>IFERROR(IF($AE171&gt;$AE170,VLOOKUP($AC171+AU$1,STOCK!$F$10:$AB$209,16,0),IF($AE171=$AE170,(IF(BH170&gt;=1,BH170-COUNTIFS($AE170:$AE170,$AC171,AU170:AU170,$AI$1),0)),0)),0)</f>
        <v>0</v>
      </c>
      <c r="BI171" s="1">
        <f>IFERROR(IF($AE171&gt;$AE170,VLOOKUP($AC171+AV$1,STOCK!$F$10:$AB$209,16,0),IF($AE171=$AE170,(IF(BI170&gt;=1,BI170-COUNTIFS($AE170:$AE170,$AC171,AV170:AV170,$AI$1),0)),0)),0)</f>
        <v>0</v>
      </c>
      <c r="BJ171" s="1">
        <f>IFERROR(IF($AE171&gt;$AE170,VLOOKUP($AC171+AW$1,STOCK!$F$10:$AB$209,16,0),IF($AE171=$AE170,(IF(BJ170&gt;=1,BJ170-COUNTIFS($AE170:$AE170,$AC171,AW170:AW170,$AI$1),0)),0)),0)</f>
        <v>0</v>
      </c>
      <c r="BK171" s="1">
        <f>IFERROR(IF($AE171&gt;$AE170,VLOOKUP($AC171+AX$1,STOCK!$F$10:$AB$209,16,0),IF($AE171=$AE170,(IF(BK170&gt;=1,BK170-COUNTIFS($AE170:$AE170,$AC171,AX170:AX170,$AI$1),0)),0)),0)</f>
        <v>0</v>
      </c>
      <c r="BL171" s="1">
        <f>IFERROR(IF($AE171&gt;$AE170,VLOOKUP($AC171+AL$1,STOCK!$F$10:$AB$209,17,0),IF($AE171=$AE170,(IF(BL170&gt;=1,BL170-COUNTIFS($AE170:$AE170,$AC171,AL170:AL170,$AI$2),0)),0)),0)</f>
        <v>0</v>
      </c>
      <c r="BM171" s="1">
        <f>IFERROR(IF($AE171&gt;$AE170,VLOOKUP($AC171+AM$1,STOCK!$F$10:$AB$209,17,0),IF($AE171=$AE170,(IF(BM170&gt;=1,BM170-COUNTIFS($AE170:$AE170,$AC171,AM170:AM170,$AI$2),0)),0)),0)</f>
        <v>0</v>
      </c>
      <c r="BN171" s="1">
        <f>IFERROR(IF($AE171&gt;$AE170,VLOOKUP($AC171+AN$1,STOCK!$F$10:$AB$209,17,0),IF($AE171=$AE170,(IF(BN170&gt;=1,BN170-COUNTIFS($AE170:$AE170,$AC171,AN170:AN170,$AI$2),0)),0)),0)</f>
        <v>0</v>
      </c>
      <c r="BO171" s="1">
        <f>IFERROR(IF($AE171&gt;$AE170,VLOOKUP($AC171+AO$1,STOCK!$F$10:$AB$209,17,0),IF($AE171=$AE170,(IF(BO170&gt;=1,BO170-COUNTIFS($AE170:$AE170,$AC171,AO170:AO170,$AI$2),0)),0)),0)</f>
        <v>0</v>
      </c>
      <c r="BP171" s="1">
        <f>IFERROR(IF($AE171&gt;$AE170,VLOOKUP($AC171+AP$1,STOCK!$F$10:$AB$209,17,0),IF($AE171=$AE170,(IF(BP170&gt;=1,BP170-COUNTIFS($AE170:$AE170,$AC171,AP170:AP170,$AI$2),0)),0)),0)</f>
        <v>0</v>
      </c>
      <c r="BQ171" s="1">
        <f>IFERROR(IF($AE171&gt;$AE170,VLOOKUP($AC171+AQ$1,STOCK!$F$10:$AB$209,17,0),IF($AE171=$AE170,(IF(BQ170&gt;=1,BQ170-COUNTIFS($AE170:$AE170,$AC171,AQ170:AQ170,$AI$2),0)),0)),0)</f>
        <v>0</v>
      </c>
      <c r="BR171" s="1">
        <f>IFERROR(IF($AE171&gt;$AE170,VLOOKUP($AC171+AR$1,STOCK!$F$10:$AB$209,17,0),IF($AE171=$AE170,(IF(BR170&gt;=1,BR170-COUNTIFS($AE170:$AE170,$AC171,AR170:AR170,$AI$2),0)),0)),0)</f>
        <v>0</v>
      </c>
      <c r="BS171" s="1">
        <f>IFERROR(IF($AE171&gt;$AE170,VLOOKUP($AC171+AS$1,STOCK!$F$10:$AB$209,17,0),IF($AE171=$AE170,(IF(BS170&gt;=1,BS170-COUNTIFS($AE170:$AE170,$AC171,AS170:AS170,$AI$2),0)),0)),0)</f>
        <v>0</v>
      </c>
      <c r="BT171" s="1">
        <f>IFERROR(IF($AE171&gt;$AE170,VLOOKUP($AC171+AT$1,STOCK!$F$10:$AB$209,17,0),IF($AE171=$AE170,(IF(BT170&gt;=1,BT170-COUNTIFS($AE170:$AE170,$AC171,AT170:AT170,$AI$2),0)),0)),0)</f>
        <v>0</v>
      </c>
      <c r="BU171" s="1">
        <f>IFERROR(IF($AE171&gt;$AE170,VLOOKUP($AC171+AU$1,STOCK!$F$10:$AB$209,17,0),IF($AE171=$AE170,(IF(BU170&gt;=1,BU170-COUNTIFS($AE170:$AE170,$AC171,AU170:AU170,$AI$2),0)),0)),0)</f>
        <v>0</v>
      </c>
      <c r="BV171" s="1">
        <f>IFERROR(IF($AE171&gt;$AE170,VLOOKUP($AC171+AV$1,STOCK!$F$10:$AB$209,17,0),IF($AE171=$AE170,(IF(BV170&gt;=1,BV170-COUNTIFS($AE170:$AE170,$AC171,AV170:AV170,$AI$2),0)),0)),0)</f>
        <v>0</v>
      </c>
      <c r="BW171" s="1">
        <f>IFERROR(IF($AE171&gt;$AE170,VLOOKUP($AC171+AW$1,STOCK!$F$10:$AB$209,17,0),IF($AE171=$AE170,(IF(BW170&gt;=1,BW170-COUNTIFS($AE170:$AE170,$AC171,AW170:AW170,$AI$2),0)),0)),0)</f>
        <v>0</v>
      </c>
      <c r="BX171" s="1">
        <f>IFERROR(IF($AE171&gt;$AE170,VLOOKUP($AC171+AX$1,STOCK!$F$10:$AB$209,17,0),IF($AE171=$AE170,(IF(BX170&gt;=1,BX170-COUNTIFS($AE170:$AE170,$AC171,AX170:AX170,$AI$2),0)),0)),0)</f>
        <v>0</v>
      </c>
    </row>
    <row r="172" spans="4:76" x14ac:dyDescent="0.25">
      <c r="AC172" s="1">
        <f t="shared" si="48"/>
        <v>0</v>
      </c>
      <c r="AD172" s="1">
        <f>IFERROR(IF(LEN(AK172)&gt;=1,VLOOKUP(HLOOKUP(AK172,PROFILE!$K$5:$V$8,4,0),PROFILE!$F$1:$G$3,2,0),0),0)</f>
        <v>0</v>
      </c>
      <c r="AE172" s="1">
        <f t="shared" si="49"/>
        <v>0</v>
      </c>
      <c r="AF172" s="1">
        <v>159</v>
      </c>
      <c r="AI172" s="1" t="str">
        <f>IFERROR(IF($AH172&gt;=1,VLOOKUP($AG172,STUDENT!$O$8:$Z$1507,3,0),""),"")</f>
        <v/>
      </c>
      <c r="AJ172" s="1" t="str">
        <f>IFERROR(IF($AH172&gt;=1,VLOOKUP($AG172,STUDENT!$O$8:$Z$1507,4,0),""),"")</f>
        <v/>
      </c>
      <c r="AK172" s="1" t="str">
        <f>IFERROR(IF($AH172&gt;=1,VLOOKUP($AG172,STUDENT!$O$8:$Z$1507,6,0),""),"")</f>
        <v/>
      </c>
      <c r="AL172" s="1" t="str">
        <f t="shared" si="51"/>
        <v/>
      </c>
      <c r="AM172" s="1" t="str">
        <f t="shared" si="52"/>
        <v/>
      </c>
      <c r="AN172" s="1" t="str">
        <f t="shared" si="53"/>
        <v/>
      </c>
      <c r="AO172" s="1" t="str">
        <f t="shared" si="54"/>
        <v/>
      </c>
      <c r="AP172" s="1" t="str">
        <f t="shared" si="55"/>
        <v/>
      </c>
      <c r="AQ172" s="1" t="str">
        <f t="shared" si="56"/>
        <v/>
      </c>
      <c r="AR172" s="1" t="str">
        <f t="shared" si="57"/>
        <v/>
      </c>
      <c r="AS172" s="1" t="str">
        <f t="shared" si="58"/>
        <v/>
      </c>
      <c r="AT172" s="1" t="str">
        <f t="shared" si="59"/>
        <v/>
      </c>
      <c r="AU172" s="1" t="str">
        <f t="shared" si="60"/>
        <v/>
      </c>
      <c r="AV172" s="1" t="str">
        <f t="shared" si="61"/>
        <v/>
      </c>
      <c r="AW172" s="1" t="str">
        <f t="shared" si="62"/>
        <v/>
      </c>
      <c r="AX172" s="1" t="str">
        <f t="shared" si="63"/>
        <v/>
      </c>
      <c r="AY172" s="1">
        <f>IFERROR(IF($AE172&gt;$AE171,VLOOKUP($AC172+AL$1,STOCK!$F$10:$AB$209,16,0),IF($AE172=$AE171,(IF(AY171&gt;=1,AY171-COUNTIFS($AE171:$AE171,$AC172,AL171:AL171,$AI$1),0)),0)),0)</f>
        <v>0</v>
      </c>
      <c r="AZ172" s="1">
        <f>IFERROR(IF($AE172&gt;$AE171,VLOOKUP($AC172+AM$1,STOCK!$F$10:$AB$209,16,0),IF($AE172=$AE171,(IF(AZ171&gt;=1,AZ171-COUNTIFS($AE171:$AE171,$AC172,AM171:AM171,$AI$1),0)),0)),0)</f>
        <v>0</v>
      </c>
      <c r="BA172" s="1">
        <f>IFERROR(IF($AE172&gt;$AE171,VLOOKUP($AC172+AN$1,STOCK!$F$10:$AB$209,16,0),IF($AE172=$AE171,(IF(BA171&gt;=1,BA171-COUNTIFS($AE171:$AE171,$AC172,AN171:AN171,$AI$1),0)),0)),0)</f>
        <v>0</v>
      </c>
      <c r="BB172" s="1">
        <f>IFERROR(IF($AE172&gt;$AE171,VLOOKUP($AC172+AO$1,STOCK!$F$10:$AB$209,16,0),IF($AE172=$AE171,(IF(BB171&gt;=1,BB171-COUNTIFS($AE171:$AE171,$AC172,AO171:AO171,$AI$1),0)),0)),0)</f>
        <v>0</v>
      </c>
      <c r="BC172" s="1">
        <f>IFERROR(IF($AE172&gt;$AE171,VLOOKUP($AC172+AP$1,STOCK!$F$10:$AB$209,16,0),IF($AE172=$AE171,(IF(BC171&gt;=1,BC171-COUNTIFS($AE171:$AE171,$AC172,AP171:AP171,$AI$1),0)),0)),0)</f>
        <v>0</v>
      </c>
      <c r="BD172" s="1">
        <f>IFERROR(IF($AE172&gt;$AE171,VLOOKUP($AC172+AQ$1,STOCK!$F$10:$AB$209,16,0),IF($AE172=$AE171,(IF(BD171&gt;=1,BD171-COUNTIFS($AE171:$AE171,$AC172,AQ171:AQ171,$AI$1),0)),0)),0)</f>
        <v>0</v>
      </c>
      <c r="BE172" s="1">
        <f>IFERROR(IF($AE172&gt;$AE171,VLOOKUP($AC172+AR$1,STOCK!$F$10:$AB$209,16,0),IF($AE172=$AE171,(IF(BE171&gt;=1,BE171-COUNTIFS($AE171:$AE171,$AC172,AR171:AR171,$AI$1),0)),0)),0)</f>
        <v>0</v>
      </c>
      <c r="BF172" s="1">
        <f>IFERROR(IF($AE172&gt;$AE171,VLOOKUP($AC172+AS$1,STOCK!$F$10:$AB$209,16,0),IF($AE172=$AE171,(IF(BF171&gt;=1,BF171-COUNTIFS($AE171:$AE171,$AC172,AS171:AS171,$AI$1),0)),0)),0)</f>
        <v>0</v>
      </c>
      <c r="BG172" s="1">
        <f>IFERROR(IF($AE172&gt;$AE171,VLOOKUP($AC172+AT$1,STOCK!$F$10:$AB$209,16,0),IF($AE172=$AE171,(IF(BG171&gt;=1,BG171-COUNTIFS($AE171:$AE171,$AC172,AT171:AT171,$AI$1),0)),0)),0)</f>
        <v>0</v>
      </c>
      <c r="BH172" s="1">
        <f>IFERROR(IF($AE172&gt;$AE171,VLOOKUP($AC172+AU$1,STOCK!$F$10:$AB$209,16,0),IF($AE172=$AE171,(IF(BH171&gt;=1,BH171-COUNTIFS($AE171:$AE171,$AC172,AU171:AU171,$AI$1),0)),0)),0)</f>
        <v>0</v>
      </c>
      <c r="BI172" s="1">
        <f>IFERROR(IF($AE172&gt;$AE171,VLOOKUP($AC172+AV$1,STOCK!$F$10:$AB$209,16,0),IF($AE172=$AE171,(IF(BI171&gt;=1,BI171-COUNTIFS($AE171:$AE171,$AC172,AV171:AV171,$AI$1),0)),0)),0)</f>
        <v>0</v>
      </c>
      <c r="BJ172" s="1">
        <f>IFERROR(IF($AE172&gt;$AE171,VLOOKUP($AC172+AW$1,STOCK!$F$10:$AB$209,16,0),IF($AE172=$AE171,(IF(BJ171&gt;=1,BJ171-COUNTIFS($AE171:$AE171,$AC172,AW171:AW171,$AI$1),0)),0)),0)</f>
        <v>0</v>
      </c>
      <c r="BK172" s="1">
        <f>IFERROR(IF($AE172&gt;$AE171,VLOOKUP($AC172+AX$1,STOCK!$F$10:$AB$209,16,0),IF($AE172=$AE171,(IF(BK171&gt;=1,BK171-COUNTIFS($AE171:$AE171,$AC172,AX171:AX171,$AI$1),0)),0)),0)</f>
        <v>0</v>
      </c>
      <c r="BL172" s="1">
        <f>IFERROR(IF($AE172&gt;$AE171,VLOOKUP($AC172+AL$1,STOCK!$F$10:$AB$209,17,0),IF($AE172=$AE171,(IF(BL171&gt;=1,BL171-COUNTIFS($AE171:$AE171,$AC172,AL171:AL171,$AI$2),0)),0)),0)</f>
        <v>0</v>
      </c>
      <c r="BM172" s="1">
        <f>IFERROR(IF($AE172&gt;$AE171,VLOOKUP($AC172+AM$1,STOCK!$F$10:$AB$209,17,0),IF($AE172=$AE171,(IF(BM171&gt;=1,BM171-COUNTIFS($AE171:$AE171,$AC172,AM171:AM171,$AI$2),0)),0)),0)</f>
        <v>0</v>
      </c>
      <c r="BN172" s="1">
        <f>IFERROR(IF($AE172&gt;$AE171,VLOOKUP($AC172+AN$1,STOCK!$F$10:$AB$209,17,0),IF($AE172=$AE171,(IF(BN171&gt;=1,BN171-COUNTIFS($AE171:$AE171,$AC172,AN171:AN171,$AI$2),0)),0)),0)</f>
        <v>0</v>
      </c>
      <c r="BO172" s="1">
        <f>IFERROR(IF($AE172&gt;$AE171,VLOOKUP($AC172+AO$1,STOCK!$F$10:$AB$209,17,0),IF($AE172=$AE171,(IF(BO171&gt;=1,BO171-COUNTIFS($AE171:$AE171,$AC172,AO171:AO171,$AI$2),0)),0)),0)</f>
        <v>0</v>
      </c>
      <c r="BP172" s="1">
        <f>IFERROR(IF($AE172&gt;$AE171,VLOOKUP($AC172+AP$1,STOCK!$F$10:$AB$209,17,0),IF($AE172=$AE171,(IF(BP171&gt;=1,BP171-COUNTIFS($AE171:$AE171,$AC172,AP171:AP171,$AI$2),0)),0)),0)</f>
        <v>0</v>
      </c>
      <c r="BQ172" s="1">
        <f>IFERROR(IF($AE172&gt;$AE171,VLOOKUP($AC172+AQ$1,STOCK!$F$10:$AB$209,17,0),IF($AE172=$AE171,(IF(BQ171&gt;=1,BQ171-COUNTIFS($AE171:$AE171,$AC172,AQ171:AQ171,$AI$2),0)),0)),0)</f>
        <v>0</v>
      </c>
      <c r="BR172" s="1">
        <f>IFERROR(IF($AE172&gt;$AE171,VLOOKUP($AC172+AR$1,STOCK!$F$10:$AB$209,17,0),IF($AE172=$AE171,(IF(BR171&gt;=1,BR171-COUNTIFS($AE171:$AE171,$AC172,AR171:AR171,$AI$2),0)),0)),0)</f>
        <v>0</v>
      </c>
      <c r="BS172" s="1">
        <f>IFERROR(IF($AE172&gt;$AE171,VLOOKUP($AC172+AS$1,STOCK!$F$10:$AB$209,17,0),IF($AE172=$AE171,(IF(BS171&gt;=1,BS171-COUNTIFS($AE171:$AE171,$AC172,AS171:AS171,$AI$2),0)),0)),0)</f>
        <v>0</v>
      </c>
      <c r="BT172" s="1">
        <f>IFERROR(IF($AE172&gt;$AE171,VLOOKUP($AC172+AT$1,STOCK!$F$10:$AB$209,17,0),IF($AE172=$AE171,(IF(BT171&gt;=1,BT171-COUNTIFS($AE171:$AE171,$AC172,AT171:AT171,$AI$2),0)),0)),0)</f>
        <v>0</v>
      </c>
      <c r="BU172" s="1">
        <f>IFERROR(IF($AE172&gt;$AE171,VLOOKUP($AC172+AU$1,STOCK!$F$10:$AB$209,17,0),IF($AE172=$AE171,(IF(BU171&gt;=1,BU171-COUNTIFS($AE171:$AE171,$AC172,AU171:AU171,$AI$2),0)),0)),0)</f>
        <v>0</v>
      </c>
      <c r="BV172" s="1">
        <f>IFERROR(IF($AE172&gt;$AE171,VLOOKUP($AC172+AV$1,STOCK!$F$10:$AB$209,17,0),IF($AE172=$AE171,(IF(BV171&gt;=1,BV171-COUNTIFS($AE171:$AE171,$AC172,AV171:AV171,$AI$2),0)),0)),0)</f>
        <v>0</v>
      </c>
      <c r="BW172" s="1">
        <f>IFERROR(IF($AE172&gt;$AE171,VLOOKUP($AC172+AW$1,STOCK!$F$10:$AB$209,17,0),IF($AE172=$AE171,(IF(BW171&gt;=1,BW171-COUNTIFS($AE171:$AE171,$AC172,AW171:AW171,$AI$2),0)),0)),0)</f>
        <v>0</v>
      </c>
      <c r="BX172" s="1">
        <f>IFERROR(IF($AE172&gt;$AE171,VLOOKUP($AC172+AX$1,STOCK!$F$10:$AB$209,17,0),IF($AE172=$AE171,(IF(BX171&gt;=1,BX171-COUNTIFS($AE171:$AE171,$AC172,AX171:AX171,$AI$2),0)),0)),0)</f>
        <v>0</v>
      </c>
    </row>
    <row r="173" spans="4:76" x14ac:dyDescent="0.25">
      <c r="AC173" s="1">
        <f t="shared" si="48"/>
        <v>0</v>
      </c>
      <c r="AD173" s="1">
        <f>IFERROR(IF(LEN(AK173)&gt;=1,VLOOKUP(HLOOKUP(AK173,PROFILE!$K$5:$V$8,4,0),PROFILE!$F$1:$G$3,2,0),0),0)</f>
        <v>0</v>
      </c>
      <c r="AE173" s="1">
        <f t="shared" si="49"/>
        <v>0</v>
      </c>
      <c r="AF173" s="1">
        <v>160</v>
      </c>
      <c r="AI173" s="1" t="str">
        <f>IFERROR(IF($AH173&gt;=1,VLOOKUP($AG173,STUDENT!$O$8:$Z$1507,3,0),""),"")</f>
        <v/>
      </c>
      <c r="AJ173" s="1" t="str">
        <f>IFERROR(IF($AH173&gt;=1,VLOOKUP($AG173,STUDENT!$O$8:$Z$1507,4,0),""),"")</f>
        <v/>
      </c>
      <c r="AK173" s="1" t="str">
        <f>IFERROR(IF($AH173&gt;=1,VLOOKUP($AG173,STUDENT!$O$8:$Z$1507,6,0),""),"")</f>
        <v/>
      </c>
      <c r="AL173" s="1" t="str">
        <f t="shared" si="51"/>
        <v/>
      </c>
      <c r="AM173" s="1" t="str">
        <f t="shared" si="52"/>
        <v/>
      </c>
      <c r="AN173" s="1" t="str">
        <f t="shared" si="53"/>
        <v/>
      </c>
      <c r="AO173" s="1" t="str">
        <f t="shared" si="54"/>
        <v/>
      </c>
      <c r="AP173" s="1" t="str">
        <f t="shared" si="55"/>
        <v/>
      </c>
      <c r="AQ173" s="1" t="str">
        <f t="shared" si="56"/>
        <v/>
      </c>
      <c r="AR173" s="1" t="str">
        <f t="shared" si="57"/>
        <v/>
      </c>
      <c r="AS173" s="1" t="str">
        <f t="shared" si="58"/>
        <v/>
      </c>
      <c r="AT173" s="1" t="str">
        <f t="shared" si="59"/>
        <v/>
      </c>
      <c r="AU173" s="1" t="str">
        <f t="shared" si="60"/>
        <v/>
      </c>
      <c r="AV173" s="1" t="str">
        <f t="shared" si="61"/>
        <v/>
      </c>
      <c r="AW173" s="1" t="str">
        <f t="shared" si="62"/>
        <v/>
      </c>
      <c r="AX173" s="1" t="str">
        <f t="shared" si="63"/>
        <v/>
      </c>
      <c r="AY173" s="1">
        <f>IFERROR(IF($AE173&gt;$AE172,VLOOKUP($AC173+AL$1,STOCK!$F$10:$AB$209,16,0),IF($AE173=$AE172,(IF(AY172&gt;=1,AY172-COUNTIFS($AE172:$AE172,$AC173,AL172:AL172,$AI$1),0)),0)),0)</f>
        <v>0</v>
      </c>
      <c r="AZ173" s="1">
        <f>IFERROR(IF($AE173&gt;$AE172,VLOOKUP($AC173+AM$1,STOCK!$F$10:$AB$209,16,0),IF($AE173=$AE172,(IF(AZ172&gt;=1,AZ172-COUNTIFS($AE172:$AE172,$AC173,AM172:AM172,$AI$1),0)),0)),0)</f>
        <v>0</v>
      </c>
      <c r="BA173" s="1">
        <f>IFERROR(IF($AE173&gt;$AE172,VLOOKUP($AC173+AN$1,STOCK!$F$10:$AB$209,16,0),IF($AE173=$AE172,(IF(BA172&gt;=1,BA172-COUNTIFS($AE172:$AE172,$AC173,AN172:AN172,$AI$1),0)),0)),0)</f>
        <v>0</v>
      </c>
      <c r="BB173" s="1">
        <f>IFERROR(IF($AE173&gt;$AE172,VLOOKUP($AC173+AO$1,STOCK!$F$10:$AB$209,16,0),IF($AE173=$AE172,(IF(BB172&gt;=1,BB172-COUNTIFS($AE172:$AE172,$AC173,AO172:AO172,$AI$1),0)),0)),0)</f>
        <v>0</v>
      </c>
      <c r="BC173" s="1">
        <f>IFERROR(IF($AE173&gt;$AE172,VLOOKUP($AC173+AP$1,STOCK!$F$10:$AB$209,16,0),IF($AE173=$AE172,(IF(BC172&gt;=1,BC172-COUNTIFS($AE172:$AE172,$AC173,AP172:AP172,$AI$1),0)),0)),0)</f>
        <v>0</v>
      </c>
      <c r="BD173" s="1">
        <f>IFERROR(IF($AE173&gt;$AE172,VLOOKUP($AC173+AQ$1,STOCK!$F$10:$AB$209,16,0),IF($AE173=$AE172,(IF(BD172&gt;=1,BD172-COUNTIFS($AE172:$AE172,$AC173,AQ172:AQ172,$AI$1),0)),0)),0)</f>
        <v>0</v>
      </c>
      <c r="BE173" s="1">
        <f>IFERROR(IF($AE173&gt;$AE172,VLOOKUP($AC173+AR$1,STOCK!$F$10:$AB$209,16,0),IF($AE173=$AE172,(IF(BE172&gt;=1,BE172-COUNTIFS($AE172:$AE172,$AC173,AR172:AR172,$AI$1),0)),0)),0)</f>
        <v>0</v>
      </c>
      <c r="BF173" s="1">
        <f>IFERROR(IF($AE173&gt;$AE172,VLOOKUP($AC173+AS$1,STOCK!$F$10:$AB$209,16,0),IF($AE173=$AE172,(IF(BF172&gt;=1,BF172-COUNTIFS($AE172:$AE172,$AC173,AS172:AS172,$AI$1),0)),0)),0)</f>
        <v>0</v>
      </c>
      <c r="BG173" s="1">
        <f>IFERROR(IF($AE173&gt;$AE172,VLOOKUP($AC173+AT$1,STOCK!$F$10:$AB$209,16,0),IF($AE173=$AE172,(IF(BG172&gt;=1,BG172-COUNTIFS($AE172:$AE172,$AC173,AT172:AT172,$AI$1),0)),0)),0)</f>
        <v>0</v>
      </c>
      <c r="BH173" s="1">
        <f>IFERROR(IF($AE173&gt;$AE172,VLOOKUP($AC173+AU$1,STOCK!$F$10:$AB$209,16,0),IF($AE173=$AE172,(IF(BH172&gt;=1,BH172-COUNTIFS($AE172:$AE172,$AC173,AU172:AU172,$AI$1),0)),0)),0)</f>
        <v>0</v>
      </c>
      <c r="BI173" s="1">
        <f>IFERROR(IF($AE173&gt;$AE172,VLOOKUP($AC173+AV$1,STOCK!$F$10:$AB$209,16,0),IF($AE173=$AE172,(IF(BI172&gt;=1,BI172-COUNTIFS($AE172:$AE172,$AC173,AV172:AV172,$AI$1),0)),0)),0)</f>
        <v>0</v>
      </c>
      <c r="BJ173" s="1">
        <f>IFERROR(IF($AE173&gt;$AE172,VLOOKUP($AC173+AW$1,STOCK!$F$10:$AB$209,16,0),IF($AE173=$AE172,(IF(BJ172&gt;=1,BJ172-COUNTIFS($AE172:$AE172,$AC173,AW172:AW172,$AI$1),0)),0)),0)</f>
        <v>0</v>
      </c>
      <c r="BK173" s="1">
        <f>IFERROR(IF($AE173&gt;$AE172,VLOOKUP($AC173+AX$1,STOCK!$F$10:$AB$209,16,0),IF($AE173=$AE172,(IF(BK172&gt;=1,BK172-COUNTIFS($AE172:$AE172,$AC173,AX172:AX172,$AI$1),0)),0)),0)</f>
        <v>0</v>
      </c>
      <c r="BL173" s="1">
        <f>IFERROR(IF($AE173&gt;$AE172,VLOOKUP($AC173+AL$1,STOCK!$F$10:$AB$209,17,0),IF($AE173=$AE172,(IF(BL172&gt;=1,BL172-COUNTIFS($AE172:$AE172,$AC173,AL172:AL172,$AI$2),0)),0)),0)</f>
        <v>0</v>
      </c>
      <c r="BM173" s="1">
        <f>IFERROR(IF($AE173&gt;$AE172,VLOOKUP($AC173+AM$1,STOCK!$F$10:$AB$209,17,0),IF($AE173=$AE172,(IF(BM172&gt;=1,BM172-COUNTIFS($AE172:$AE172,$AC173,AM172:AM172,$AI$2),0)),0)),0)</f>
        <v>0</v>
      </c>
      <c r="BN173" s="1">
        <f>IFERROR(IF($AE173&gt;$AE172,VLOOKUP($AC173+AN$1,STOCK!$F$10:$AB$209,17,0),IF($AE173=$AE172,(IF(BN172&gt;=1,BN172-COUNTIFS($AE172:$AE172,$AC173,AN172:AN172,$AI$2),0)),0)),0)</f>
        <v>0</v>
      </c>
      <c r="BO173" s="1">
        <f>IFERROR(IF($AE173&gt;$AE172,VLOOKUP($AC173+AO$1,STOCK!$F$10:$AB$209,17,0),IF($AE173=$AE172,(IF(BO172&gt;=1,BO172-COUNTIFS($AE172:$AE172,$AC173,AO172:AO172,$AI$2),0)),0)),0)</f>
        <v>0</v>
      </c>
      <c r="BP173" s="1">
        <f>IFERROR(IF($AE173&gt;$AE172,VLOOKUP($AC173+AP$1,STOCK!$F$10:$AB$209,17,0),IF($AE173=$AE172,(IF(BP172&gt;=1,BP172-COUNTIFS($AE172:$AE172,$AC173,AP172:AP172,$AI$2),0)),0)),0)</f>
        <v>0</v>
      </c>
      <c r="BQ173" s="1">
        <f>IFERROR(IF($AE173&gt;$AE172,VLOOKUP($AC173+AQ$1,STOCK!$F$10:$AB$209,17,0),IF($AE173=$AE172,(IF(BQ172&gt;=1,BQ172-COUNTIFS($AE172:$AE172,$AC173,AQ172:AQ172,$AI$2),0)),0)),0)</f>
        <v>0</v>
      </c>
      <c r="BR173" s="1">
        <f>IFERROR(IF($AE173&gt;$AE172,VLOOKUP($AC173+AR$1,STOCK!$F$10:$AB$209,17,0),IF($AE173=$AE172,(IF(BR172&gt;=1,BR172-COUNTIFS($AE172:$AE172,$AC173,AR172:AR172,$AI$2),0)),0)),0)</f>
        <v>0</v>
      </c>
      <c r="BS173" s="1">
        <f>IFERROR(IF($AE173&gt;$AE172,VLOOKUP($AC173+AS$1,STOCK!$F$10:$AB$209,17,0),IF($AE173=$AE172,(IF(BS172&gt;=1,BS172-COUNTIFS($AE172:$AE172,$AC173,AS172:AS172,$AI$2),0)),0)),0)</f>
        <v>0</v>
      </c>
      <c r="BT173" s="1">
        <f>IFERROR(IF($AE173&gt;$AE172,VLOOKUP($AC173+AT$1,STOCK!$F$10:$AB$209,17,0),IF($AE173=$AE172,(IF(BT172&gt;=1,BT172-COUNTIFS($AE172:$AE172,$AC173,AT172:AT172,$AI$2),0)),0)),0)</f>
        <v>0</v>
      </c>
      <c r="BU173" s="1">
        <f>IFERROR(IF($AE173&gt;$AE172,VLOOKUP($AC173+AU$1,STOCK!$F$10:$AB$209,17,0),IF($AE173=$AE172,(IF(BU172&gt;=1,BU172-COUNTIFS($AE172:$AE172,$AC173,AU172:AU172,$AI$2),0)),0)),0)</f>
        <v>0</v>
      </c>
      <c r="BV173" s="1">
        <f>IFERROR(IF($AE173&gt;$AE172,VLOOKUP($AC173+AV$1,STOCK!$F$10:$AB$209,17,0),IF($AE173=$AE172,(IF(BV172&gt;=1,BV172-COUNTIFS($AE172:$AE172,$AC173,AV172:AV172,$AI$2),0)),0)),0)</f>
        <v>0</v>
      </c>
      <c r="BW173" s="1">
        <f>IFERROR(IF($AE173&gt;$AE172,VLOOKUP($AC173+AW$1,STOCK!$F$10:$AB$209,17,0),IF($AE173=$AE172,(IF(BW172&gt;=1,BW172-COUNTIFS($AE172:$AE172,$AC173,AW172:AW172,$AI$2),0)),0)),0)</f>
        <v>0</v>
      </c>
      <c r="BX173" s="1">
        <f>IFERROR(IF($AE173&gt;$AE172,VLOOKUP($AC173+AX$1,STOCK!$F$10:$AB$209,17,0),IF($AE173=$AE172,(IF(BX172&gt;=1,BX172-COUNTIFS($AE172:$AE172,$AC173,AX172:AX172,$AI$2),0)),0)),0)</f>
        <v>0</v>
      </c>
    </row>
    <row r="174" spans="4:76" x14ac:dyDescent="0.25">
      <c r="AC174" s="1">
        <f t="shared" si="48"/>
        <v>0</v>
      </c>
      <c r="AD174" s="1">
        <f>IFERROR(IF(LEN(AK174)&gt;=1,VLOOKUP(HLOOKUP(AK174,PROFILE!$K$5:$V$8,4,0),PROFILE!$F$1:$G$3,2,0),0),0)</f>
        <v>0</v>
      </c>
      <c r="AE174" s="1">
        <f t="shared" si="49"/>
        <v>0</v>
      </c>
      <c r="AF174" s="1">
        <v>161</v>
      </c>
      <c r="AI174" s="1" t="str">
        <f>IFERROR(IF($AH174&gt;=1,VLOOKUP($AG174,STUDENT!$O$8:$Z$1507,3,0),""),"")</f>
        <v/>
      </c>
      <c r="AJ174" s="1" t="str">
        <f>IFERROR(IF($AH174&gt;=1,VLOOKUP($AG174,STUDENT!$O$8:$Z$1507,4,0),""),"")</f>
        <v/>
      </c>
      <c r="AK174" s="1" t="str">
        <f>IFERROR(IF($AH174&gt;=1,VLOOKUP($AG174,STUDENT!$O$8:$Z$1507,6,0),""),"")</f>
        <v/>
      </c>
      <c r="AL174" s="1" t="str">
        <f t="shared" si="51"/>
        <v/>
      </c>
      <c r="AM174" s="1" t="str">
        <f t="shared" si="52"/>
        <v/>
      </c>
      <c r="AN174" s="1" t="str">
        <f t="shared" si="53"/>
        <v/>
      </c>
      <c r="AO174" s="1" t="str">
        <f t="shared" si="54"/>
        <v/>
      </c>
      <c r="AP174" s="1" t="str">
        <f t="shared" si="55"/>
        <v/>
      </c>
      <c r="AQ174" s="1" t="str">
        <f t="shared" si="56"/>
        <v/>
      </c>
      <c r="AR174" s="1" t="str">
        <f t="shared" si="57"/>
        <v/>
      </c>
      <c r="AS174" s="1" t="str">
        <f t="shared" si="58"/>
        <v/>
      </c>
      <c r="AT174" s="1" t="str">
        <f t="shared" si="59"/>
        <v/>
      </c>
      <c r="AU174" s="1" t="str">
        <f t="shared" si="60"/>
        <v/>
      </c>
      <c r="AV174" s="1" t="str">
        <f t="shared" si="61"/>
        <v/>
      </c>
      <c r="AW174" s="1" t="str">
        <f t="shared" si="62"/>
        <v/>
      </c>
      <c r="AX174" s="1" t="str">
        <f t="shared" si="63"/>
        <v/>
      </c>
      <c r="AY174" s="1">
        <f>IFERROR(IF($AE174&gt;$AE173,VLOOKUP($AC174+AL$1,STOCK!$F$10:$AB$209,16,0),IF($AE174=$AE173,(IF(AY173&gt;=1,AY173-COUNTIFS($AE173:$AE173,$AC174,AL173:AL173,$AI$1),0)),0)),0)</f>
        <v>0</v>
      </c>
      <c r="AZ174" s="1">
        <f>IFERROR(IF($AE174&gt;$AE173,VLOOKUP($AC174+AM$1,STOCK!$F$10:$AB$209,16,0),IF($AE174=$AE173,(IF(AZ173&gt;=1,AZ173-COUNTIFS($AE173:$AE173,$AC174,AM173:AM173,$AI$1),0)),0)),0)</f>
        <v>0</v>
      </c>
      <c r="BA174" s="1">
        <f>IFERROR(IF($AE174&gt;$AE173,VLOOKUP($AC174+AN$1,STOCK!$F$10:$AB$209,16,0),IF($AE174=$AE173,(IF(BA173&gt;=1,BA173-COUNTIFS($AE173:$AE173,$AC174,AN173:AN173,$AI$1),0)),0)),0)</f>
        <v>0</v>
      </c>
      <c r="BB174" s="1">
        <f>IFERROR(IF($AE174&gt;$AE173,VLOOKUP($AC174+AO$1,STOCK!$F$10:$AB$209,16,0),IF($AE174=$AE173,(IF(BB173&gt;=1,BB173-COUNTIFS($AE173:$AE173,$AC174,AO173:AO173,$AI$1),0)),0)),0)</f>
        <v>0</v>
      </c>
      <c r="BC174" s="1">
        <f>IFERROR(IF($AE174&gt;$AE173,VLOOKUP($AC174+AP$1,STOCK!$F$10:$AB$209,16,0),IF($AE174=$AE173,(IF(BC173&gt;=1,BC173-COUNTIFS($AE173:$AE173,$AC174,AP173:AP173,$AI$1),0)),0)),0)</f>
        <v>0</v>
      </c>
      <c r="BD174" s="1">
        <f>IFERROR(IF($AE174&gt;$AE173,VLOOKUP($AC174+AQ$1,STOCK!$F$10:$AB$209,16,0),IF($AE174=$AE173,(IF(BD173&gt;=1,BD173-COUNTIFS($AE173:$AE173,$AC174,AQ173:AQ173,$AI$1),0)),0)),0)</f>
        <v>0</v>
      </c>
      <c r="BE174" s="1">
        <f>IFERROR(IF($AE174&gt;$AE173,VLOOKUP($AC174+AR$1,STOCK!$F$10:$AB$209,16,0),IF($AE174=$AE173,(IF(BE173&gt;=1,BE173-COUNTIFS($AE173:$AE173,$AC174,AR173:AR173,$AI$1),0)),0)),0)</f>
        <v>0</v>
      </c>
      <c r="BF174" s="1">
        <f>IFERROR(IF($AE174&gt;$AE173,VLOOKUP($AC174+AS$1,STOCK!$F$10:$AB$209,16,0),IF($AE174=$AE173,(IF(BF173&gt;=1,BF173-COUNTIFS($AE173:$AE173,$AC174,AS173:AS173,$AI$1),0)),0)),0)</f>
        <v>0</v>
      </c>
      <c r="BG174" s="1">
        <f>IFERROR(IF($AE174&gt;$AE173,VLOOKUP($AC174+AT$1,STOCK!$F$10:$AB$209,16,0),IF($AE174=$AE173,(IF(BG173&gt;=1,BG173-COUNTIFS($AE173:$AE173,$AC174,AT173:AT173,$AI$1),0)),0)),0)</f>
        <v>0</v>
      </c>
      <c r="BH174" s="1">
        <f>IFERROR(IF($AE174&gt;$AE173,VLOOKUP($AC174+AU$1,STOCK!$F$10:$AB$209,16,0),IF($AE174=$AE173,(IF(BH173&gt;=1,BH173-COUNTIFS($AE173:$AE173,$AC174,AU173:AU173,$AI$1),0)),0)),0)</f>
        <v>0</v>
      </c>
      <c r="BI174" s="1">
        <f>IFERROR(IF($AE174&gt;$AE173,VLOOKUP($AC174+AV$1,STOCK!$F$10:$AB$209,16,0),IF($AE174=$AE173,(IF(BI173&gt;=1,BI173-COUNTIFS($AE173:$AE173,$AC174,AV173:AV173,$AI$1),0)),0)),0)</f>
        <v>0</v>
      </c>
      <c r="BJ174" s="1">
        <f>IFERROR(IF($AE174&gt;$AE173,VLOOKUP($AC174+AW$1,STOCK!$F$10:$AB$209,16,0),IF($AE174=$AE173,(IF(BJ173&gt;=1,BJ173-COUNTIFS($AE173:$AE173,$AC174,AW173:AW173,$AI$1),0)),0)),0)</f>
        <v>0</v>
      </c>
      <c r="BK174" s="1">
        <f>IFERROR(IF($AE174&gt;$AE173,VLOOKUP($AC174+AX$1,STOCK!$F$10:$AB$209,16,0),IF($AE174=$AE173,(IF(BK173&gt;=1,BK173-COUNTIFS($AE173:$AE173,$AC174,AX173:AX173,$AI$1),0)),0)),0)</f>
        <v>0</v>
      </c>
      <c r="BL174" s="1">
        <f>IFERROR(IF($AE174&gt;$AE173,VLOOKUP($AC174+AL$1,STOCK!$F$10:$AB$209,17,0),IF($AE174=$AE173,(IF(BL173&gt;=1,BL173-COUNTIFS($AE173:$AE173,$AC174,AL173:AL173,$AI$2),0)),0)),0)</f>
        <v>0</v>
      </c>
      <c r="BM174" s="1">
        <f>IFERROR(IF($AE174&gt;$AE173,VLOOKUP($AC174+AM$1,STOCK!$F$10:$AB$209,17,0),IF($AE174=$AE173,(IF(BM173&gt;=1,BM173-COUNTIFS($AE173:$AE173,$AC174,AM173:AM173,$AI$2),0)),0)),0)</f>
        <v>0</v>
      </c>
      <c r="BN174" s="1">
        <f>IFERROR(IF($AE174&gt;$AE173,VLOOKUP($AC174+AN$1,STOCK!$F$10:$AB$209,17,0),IF($AE174=$AE173,(IF(BN173&gt;=1,BN173-COUNTIFS($AE173:$AE173,$AC174,AN173:AN173,$AI$2),0)),0)),0)</f>
        <v>0</v>
      </c>
      <c r="BO174" s="1">
        <f>IFERROR(IF($AE174&gt;$AE173,VLOOKUP($AC174+AO$1,STOCK!$F$10:$AB$209,17,0),IF($AE174=$AE173,(IF(BO173&gt;=1,BO173-COUNTIFS($AE173:$AE173,$AC174,AO173:AO173,$AI$2),0)),0)),0)</f>
        <v>0</v>
      </c>
      <c r="BP174" s="1">
        <f>IFERROR(IF($AE174&gt;$AE173,VLOOKUP($AC174+AP$1,STOCK!$F$10:$AB$209,17,0),IF($AE174=$AE173,(IF(BP173&gt;=1,BP173-COUNTIFS($AE173:$AE173,$AC174,AP173:AP173,$AI$2),0)),0)),0)</f>
        <v>0</v>
      </c>
      <c r="BQ174" s="1">
        <f>IFERROR(IF($AE174&gt;$AE173,VLOOKUP($AC174+AQ$1,STOCK!$F$10:$AB$209,17,0),IF($AE174=$AE173,(IF(BQ173&gt;=1,BQ173-COUNTIFS($AE173:$AE173,$AC174,AQ173:AQ173,$AI$2),0)),0)),0)</f>
        <v>0</v>
      </c>
      <c r="BR174" s="1">
        <f>IFERROR(IF($AE174&gt;$AE173,VLOOKUP($AC174+AR$1,STOCK!$F$10:$AB$209,17,0),IF($AE174=$AE173,(IF(BR173&gt;=1,BR173-COUNTIFS($AE173:$AE173,$AC174,AR173:AR173,$AI$2),0)),0)),0)</f>
        <v>0</v>
      </c>
      <c r="BS174" s="1">
        <f>IFERROR(IF($AE174&gt;$AE173,VLOOKUP($AC174+AS$1,STOCK!$F$10:$AB$209,17,0),IF($AE174=$AE173,(IF(BS173&gt;=1,BS173-COUNTIFS($AE173:$AE173,$AC174,AS173:AS173,$AI$2),0)),0)),0)</f>
        <v>0</v>
      </c>
      <c r="BT174" s="1">
        <f>IFERROR(IF($AE174&gt;$AE173,VLOOKUP($AC174+AT$1,STOCK!$F$10:$AB$209,17,0),IF($AE174=$AE173,(IF(BT173&gt;=1,BT173-COUNTIFS($AE173:$AE173,$AC174,AT173:AT173,$AI$2),0)),0)),0)</f>
        <v>0</v>
      </c>
      <c r="BU174" s="1">
        <f>IFERROR(IF($AE174&gt;$AE173,VLOOKUP($AC174+AU$1,STOCK!$F$10:$AB$209,17,0),IF($AE174=$AE173,(IF(BU173&gt;=1,BU173-COUNTIFS($AE173:$AE173,$AC174,AU173:AU173,$AI$2),0)),0)),0)</f>
        <v>0</v>
      </c>
      <c r="BV174" s="1">
        <f>IFERROR(IF($AE174&gt;$AE173,VLOOKUP($AC174+AV$1,STOCK!$F$10:$AB$209,17,0),IF($AE174=$AE173,(IF(BV173&gt;=1,BV173-COUNTIFS($AE173:$AE173,$AC174,AV173:AV173,$AI$2),0)),0)),0)</f>
        <v>0</v>
      </c>
      <c r="BW174" s="1">
        <f>IFERROR(IF($AE174&gt;$AE173,VLOOKUP($AC174+AW$1,STOCK!$F$10:$AB$209,17,0),IF($AE174=$AE173,(IF(BW173&gt;=1,BW173-COUNTIFS($AE173:$AE173,$AC174,AW173:AW173,$AI$2),0)),0)),0)</f>
        <v>0</v>
      </c>
      <c r="BX174" s="1">
        <f>IFERROR(IF($AE174&gt;$AE173,VLOOKUP($AC174+AX$1,STOCK!$F$10:$AB$209,17,0),IF($AE174=$AE173,(IF(BX173&gt;=1,BX173-COUNTIFS($AE173:$AE173,$AC174,AX173:AX173,$AI$2),0)),0)),0)</f>
        <v>0</v>
      </c>
    </row>
    <row r="175" spans="4:76" x14ac:dyDescent="0.25">
      <c r="AC175" s="1">
        <f t="shared" si="48"/>
        <v>0</v>
      </c>
      <c r="AD175" s="1">
        <f>IFERROR(IF(LEN(AK175)&gt;=1,VLOOKUP(HLOOKUP(AK175,PROFILE!$K$5:$V$8,4,0),PROFILE!$F$1:$G$3,2,0),0),0)</f>
        <v>0</v>
      </c>
      <c r="AE175" s="1">
        <f t="shared" si="49"/>
        <v>0</v>
      </c>
      <c r="AF175" s="1">
        <v>162</v>
      </c>
      <c r="AI175" s="1" t="str">
        <f>IFERROR(IF($AH175&gt;=1,VLOOKUP($AG175,STUDENT!$O$8:$Z$1507,3,0),""),"")</f>
        <v/>
      </c>
      <c r="AJ175" s="1" t="str">
        <f>IFERROR(IF($AH175&gt;=1,VLOOKUP($AG175,STUDENT!$O$8:$Z$1507,4,0),""),"")</f>
        <v/>
      </c>
      <c r="AK175" s="1" t="str">
        <f>IFERROR(IF($AH175&gt;=1,VLOOKUP($AG175,STUDENT!$O$8:$Z$1507,6,0),""),"")</f>
        <v/>
      </c>
      <c r="AL175" s="1" t="str">
        <f t="shared" si="51"/>
        <v/>
      </c>
      <c r="AM175" s="1" t="str">
        <f t="shared" si="52"/>
        <v/>
      </c>
      <c r="AN175" s="1" t="str">
        <f t="shared" si="53"/>
        <v/>
      </c>
      <c r="AO175" s="1" t="str">
        <f t="shared" si="54"/>
        <v/>
      </c>
      <c r="AP175" s="1" t="str">
        <f t="shared" si="55"/>
        <v/>
      </c>
      <c r="AQ175" s="1" t="str">
        <f t="shared" si="56"/>
        <v/>
      </c>
      <c r="AR175" s="1" t="str">
        <f t="shared" si="57"/>
        <v/>
      </c>
      <c r="AS175" s="1" t="str">
        <f t="shared" si="58"/>
        <v/>
      </c>
      <c r="AT175" s="1" t="str">
        <f t="shared" si="59"/>
        <v/>
      </c>
      <c r="AU175" s="1" t="str">
        <f t="shared" si="60"/>
        <v/>
      </c>
      <c r="AV175" s="1" t="str">
        <f t="shared" si="61"/>
        <v/>
      </c>
      <c r="AW175" s="1" t="str">
        <f t="shared" si="62"/>
        <v/>
      </c>
      <c r="AX175" s="1" t="str">
        <f t="shared" si="63"/>
        <v/>
      </c>
      <c r="AY175" s="1">
        <f>IFERROR(IF($AE175&gt;$AE174,VLOOKUP($AC175+AL$1,STOCK!$F$10:$AB$209,16,0),IF($AE175=$AE174,(IF(AY174&gt;=1,AY174-COUNTIFS($AE174:$AE174,$AC175,AL174:AL174,$AI$1),0)),0)),0)</f>
        <v>0</v>
      </c>
      <c r="AZ175" s="1">
        <f>IFERROR(IF($AE175&gt;$AE174,VLOOKUP($AC175+AM$1,STOCK!$F$10:$AB$209,16,0),IF($AE175=$AE174,(IF(AZ174&gt;=1,AZ174-COUNTIFS($AE174:$AE174,$AC175,AM174:AM174,$AI$1),0)),0)),0)</f>
        <v>0</v>
      </c>
      <c r="BA175" s="1">
        <f>IFERROR(IF($AE175&gt;$AE174,VLOOKUP($AC175+AN$1,STOCK!$F$10:$AB$209,16,0),IF($AE175=$AE174,(IF(BA174&gt;=1,BA174-COUNTIFS($AE174:$AE174,$AC175,AN174:AN174,$AI$1),0)),0)),0)</f>
        <v>0</v>
      </c>
      <c r="BB175" s="1">
        <f>IFERROR(IF($AE175&gt;$AE174,VLOOKUP($AC175+AO$1,STOCK!$F$10:$AB$209,16,0),IF($AE175=$AE174,(IF(BB174&gt;=1,BB174-COUNTIFS($AE174:$AE174,$AC175,AO174:AO174,$AI$1),0)),0)),0)</f>
        <v>0</v>
      </c>
      <c r="BC175" s="1">
        <f>IFERROR(IF($AE175&gt;$AE174,VLOOKUP($AC175+AP$1,STOCK!$F$10:$AB$209,16,0),IF($AE175=$AE174,(IF(BC174&gt;=1,BC174-COUNTIFS($AE174:$AE174,$AC175,AP174:AP174,$AI$1),0)),0)),0)</f>
        <v>0</v>
      </c>
      <c r="BD175" s="1">
        <f>IFERROR(IF($AE175&gt;$AE174,VLOOKUP($AC175+AQ$1,STOCK!$F$10:$AB$209,16,0),IF($AE175=$AE174,(IF(BD174&gt;=1,BD174-COUNTIFS($AE174:$AE174,$AC175,AQ174:AQ174,$AI$1),0)),0)),0)</f>
        <v>0</v>
      </c>
      <c r="BE175" s="1">
        <f>IFERROR(IF($AE175&gt;$AE174,VLOOKUP($AC175+AR$1,STOCK!$F$10:$AB$209,16,0),IF($AE175=$AE174,(IF(BE174&gt;=1,BE174-COUNTIFS($AE174:$AE174,$AC175,AR174:AR174,$AI$1),0)),0)),0)</f>
        <v>0</v>
      </c>
      <c r="BF175" s="1">
        <f>IFERROR(IF($AE175&gt;$AE174,VLOOKUP($AC175+AS$1,STOCK!$F$10:$AB$209,16,0),IF($AE175=$AE174,(IF(BF174&gt;=1,BF174-COUNTIFS($AE174:$AE174,$AC175,AS174:AS174,$AI$1),0)),0)),0)</f>
        <v>0</v>
      </c>
      <c r="BG175" s="1">
        <f>IFERROR(IF($AE175&gt;$AE174,VLOOKUP($AC175+AT$1,STOCK!$F$10:$AB$209,16,0),IF($AE175=$AE174,(IF(BG174&gt;=1,BG174-COUNTIFS($AE174:$AE174,$AC175,AT174:AT174,$AI$1),0)),0)),0)</f>
        <v>0</v>
      </c>
      <c r="BH175" s="1">
        <f>IFERROR(IF($AE175&gt;$AE174,VLOOKUP($AC175+AU$1,STOCK!$F$10:$AB$209,16,0),IF($AE175=$AE174,(IF(BH174&gt;=1,BH174-COUNTIFS($AE174:$AE174,$AC175,AU174:AU174,$AI$1),0)),0)),0)</f>
        <v>0</v>
      </c>
      <c r="BI175" s="1">
        <f>IFERROR(IF($AE175&gt;$AE174,VLOOKUP($AC175+AV$1,STOCK!$F$10:$AB$209,16,0),IF($AE175=$AE174,(IF(BI174&gt;=1,BI174-COUNTIFS($AE174:$AE174,$AC175,AV174:AV174,$AI$1),0)),0)),0)</f>
        <v>0</v>
      </c>
      <c r="BJ175" s="1">
        <f>IFERROR(IF($AE175&gt;$AE174,VLOOKUP($AC175+AW$1,STOCK!$F$10:$AB$209,16,0),IF($AE175=$AE174,(IF(BJ174&gt;=1,BJ174-COUNTIFS($AE174:$AE174,$AC175,AW174:AW174,$AI$1),0)),0)),0)</f>
        <v>0</v>
      </c>
      <c r="BK175" s="1">
        <f>IFERROR(IF($AE175&gt;$AE174,VLOOKUP($AC175+AX$1,STOCK!$F$10:$AB$209,16,0),IF($AE175=$AE174,(IF(BK174&gt;=1,BK174-COUNTIFS($AE174:$AE174,$AC175,AX174:AX174,$AI$1),0)),0)),0)</f>
        <v>0</v>
      </c>
      <c r="BL175" s="1">
        <f>IFERROR(IF($AE175&gt;$AE174,VLOOKUP($AC175+AL$1,STOCK!$F$10:$AB$209,17,0),IF($AE175=$AE174,(IF(BL174&gt;=1,BL174-COUNTIFS($AE174:$AE174,$AC175,AL174:AL174,$AI$2),0)),0)),0)</f>
        <v>0</v>
      </c>
      <c r="BM175" s="1">
        <f>IFERROR(IF($AE175&gt;$AE174,VLOOKUP($AC175+AM$1,STOCK!$F$10:$AB$209,17,0),IF($AE175=$AE174,(IF(BM174&gt;=1,BM174-COUNTIFS($AE174:$AE174,$AC175,AM174:AM174,$AI$2),0)),0)),0)</f>
        <v>0</v>
      </c>
      <c r="BN175" s="1">
        <f>IFERROR(IF($AE175&gt;$AE174,VLOOKUP($AC175+AN$1,STOCK!$F$10:$AB$209,17,0),IF($AE175=$AE174,(IF(BN174&gt;=1,BN174-COUNTIFS($AE174:$AE174,$AC175,AN174:AN174,$AI$2),0)),0)),0)</f>
        <v>0</v>
      </c>
      <c r="BO175" s="1">
        <f>IFERROR(IF($AE175&gt;$AE174,VLOOKUP($AC175+AO$1,STOCK!$F$10:$AB$209,17,0),IF($AE175=$AE174,(IF(BO174&gt;=1,BO174-COUNTIFS($AE174:$AE174,$AC175,AO174:AO174,$AI$2),0)),0)),0)</f>
        <v>0</v>
      </c>
      <c r="BP175" s="1">
        <f>IFERROR(IF($AE175&gt;$AE174,VLOOKUP($AC175+AP$1,STOCK!$F$10:$AB$209,17,0),IF($AE175=$AE174,(IF(BP174&gt;=1,BP174-COUNTIFS($AE174:$AE174,$AC175,AP174:AP174,$AI$2),0)),0)),0)</f>
        <v>0</v>
      </c>
      <c r="BQ175" s="1">
        <f>IFERROR(IF($AE175&gt;$AE174,VLOOKUP($AC175+AQ$1,STOCK!$F$10:$AB$209,17,0),IF($AE175=$AE174,(IF(BQ174&gt;=1,BQ174-COUNTIFS($AE174:$AE174,$AC175,AQ174:AQ174,$AI$2),0)),0)),0)</f>
        <v>0</v>
      </c>
      <c r="BR175" s="1">
        <f>IFERROR(IF($AE175&gt;$AE174,VLOOKUP($AC175+AR$1,STOCK!$F$10:$AB$209,17,0),IF($AE175=$AE174,(IF(BR174&gt;=1,BR174-COUNTIFS($AE174:$AE174,$AC175,AR174:AR174,$AI$2),0)),0)),0)</f>
        <v>0</v>
      </c>
      <c r="BS175" s="1">
        <f>IFERROR(IF($AE175&gt;$AE174,VLOOKUP($AC175+AS$1,STOCK!$F$10:$AB$209,17,0),IF($AE175=$AE174,(IF(BS174&gt;=1,BS174-COUNTIFS($AE174:$AE174,$AC175,AS174:AS174,$AI$2),0)),0)),0)</f>
        <v>0</v>
      </c>
      <c r="BT175" s="1">
        <f>IFERROR(IF($AE175&gt;$AE174,VLOOKUP($AC175+AT$1,STOCK!$F$10:$AB$209,17,0),IF($AE175=$AE174,(IF(BT174&gt;=1,BT174-COUNTIFS($AE174:$AE174,$AC175,AT174:AT174,$AI$2),0)),0)),0)</f>
        <v>0</v>
      </c>
      <c r="BU175" s="1">
        <f>IFERROR(IF($AE175&gt;$AE174,VLOOKUP($AC175+AU$1,STOCK!$F$10:$AB$209,17,0),IF($AE175=$AE174,(IF(BU174&gt;=1,BU174-COUNTIFS($AE174:$AE174,$AC175,AU174:AU174,$AI$2),0)),0)),0)</f>
        <v>0</v>
      </c>
      <c r="BV175" s="1">
        <f>IFERROR(IF($AE175&gt;$AE174,VLOOKUP($AC175+AV$1,STOCK!$F$10:$AB$209,17,0),IF($AE175=$AE174,(IF(BV174&gt;=1,BV174-COUNTIFS($AE174:$AE174,$AC175,AV174:AV174,$AI$2),0)),0)),0)</f>
        <v>0</v>
      </c>
      <c r="BW175" s="1">
        <f>IFERROR(IF($AE175&gt;$AE174,VLOOKUP($AC175+AW$1,STOCK!$F$10:$AB$209,17,0),IF($AE175=$AE174,(IF(BW174&gt;=1,BW174-COUNTIFS($AE174:$AE174,$AC175,AW174:AW174,$AI$2),0)),0)),0)</f>
        <v>0</v>
      </c>
      <c r="BX175" s="1">
        <f>IFERROR(IF($AE175&gt;$AE174,VLOOKUP($AC175+AX$1,STOCK!$F$10:$AB$209,17,0),IF($AE175=$AE174,(IF(BX174&gt;=1,BX174-COUNTIFS($AE174:$AE174,$AC175,AX174:AX174,$AI$2),0)),0)),0)</f>
        <v>0</v>
      </c>
    </row>
    <row r="176" spans="4:76" x14ac:dyDescent="0.25">
      <c r="AC176" s="1">
        <f t="shared" si="48"/>
        <v>0</v>
      </c>
      <c r="AD176" s="1">
        <f>IFERROR(IF(LEN(AK176)&gt;=1,VLOOKUP(HLOOKUP(AK176,PROFILE!$K$5:$V$8,4,0),PROFILE!$F$1:$G$3,2,0),0),0)</f>
        <v>0</v>
      </c>
      <c r="AE176" s="1">
        <f t="shared" si="49"/>
        <v>0</v>
      </c>
      <c r="AF176" s="1">
        <v>163</v>
      </c>
      <c r="AI176" s="1" t="str">
        <f>IFERROR(IF($AH176&gt;=1,VLOOKUP($AG176,STUDENT!$O$8:$Z$1507,3,0),""),"")</f>
        <v/>
      </c>
      <c r="AJ176" s="1" t="str">
        <f>IFERROR(IF($AH176&gt;=1,VLOOKUP($AG176,STUDENT!$O$8:$Z$1507,4,0),""),"")</f>
        <v/>
      </c>
      <c r="AK176" s="1" t="str">
        <f>IFERROR(IF($AH176&gt;=1,VLOOKUP($AG176,STUDENT!$O$8:$Z$1507,6,0),""),"")</f>
        <v/>
      </c>
      <c r="AL176" s="1" t="str">
        <f t="shared" si="51"/>
        <v/>
      </c>
      <c r="AM176" s="1" t="str">
        <f t="shared" si="52"/>
        <v/>
      </c>
      <c r="AN176" s="1" t="str">
        <f t="shared" si="53"/>
        <v/>
      </c>
      <c r="AO176" s="1" t="str">
        <f t="shared" si="54"/>
        <v/>
      </c>
      <c r="AP176" s="1" t="str">
        <f t="shared" si="55"/>
        <v/>
      </c>
      <c r="AQ176" s="1" t="str">
        <f t="shared" si="56"/>
        <v/>
      </c>
      <c r="AR176" s="1" t="str">
        <f t="shared" si="57"/>
        <v/>
      </c>
      <c r="AS176" s="1" t="str">
        <f t="shared" si="58"/>
        <v/>
      </c>
      <c r="AT176" s="1" t="str">
        <f t="shared" si="59"/>
        <v/>
      </c>
      <c r="AU176" s="1" t="str">
        <f t="shared" si="60"/>
        <v/>
      </c>
      <c r="AV176" s="1" t="str">
        <f t="shared" si="61"/>
        <v/>
      </c>
      <c r="AW176" s="1" t="str">
        <f t="shared" si="62"/>
        <v/>
      </c>
      <c r="AX176" s="1" t="str">
        <f t="shared" si="63"/>
        <v/>
      </c>
      <c r="AY176" s="1">
        <f>IFERROR(IF($AE176&gt;$AE175,VLOOKUP($AC176+AL$1,STOCK!$F$10:$AB$209,16,0),IF($AE176=$AE175,(IF(AY175&gt;=1,AY175-COUNTIFS($AE175:$AE175,$AC176,AL175:AL175,$AI$1),0)),0)),0)</f>
        <v>0</v>
      </c>
      <c r="AZ176" s="1">
        <f>IFERROR(IF($AE176&gt;$AE175,VLOOKUP($AC176+AM$1,STOCK!$F$10:$AB$209,16,0),IF($AE176=$AE175,(IF(AZ175&gt;=1,AZ175-COUNTIFS($AE175:$AE175,$AC176,AM175:AM175,$AI$1),0)),0)),0)</f>
        <v>0</v>
      </c>
      <c r="BA176" s="1">
        <f>IFERROR(IF($AE176&gt;$AE175,VLOOKUP($AC176+AN$1,STOCK!$F$10:$AB$209,16,0),IF($AE176=$AE175,(IF(BA175&gt;=1,BA175-COUNTIFS($AE175:$AE175,$AC176,AN175:AN175,$AI$1),0)),0)),0)</f>
        <v>0</v>
      </c>
      <c r="BB176" s="1">
        <f>IFERROR(IF($AE176&gt;$AE175,VLOOKUP($AC176+AO$1,STOCK!$F$10:$AB$209,16,0),IF($AE176=$AE175,(IF(BB175&gt;=1,BB175-COUNTIFS($AE175:$AE175,$AC176,AO175:AO175,$AI$1),0)),0)),0)</f>
        <v>0</v>
      </c>
      <c r="BC176" s="1">
        <f>IFERROR(IF($AE176&gt;$AE175,VLOOKUP($AC176+AP$1,STOCK!$F$10:$AB$209,16,0),IF($AE176=$AE175,(IF(BC175&gt;=1,BC175-COUNTIFS($AE175:$AE175,$AC176,AP175:AP175,$AI$1),0)),0)),0)</f>
        <v>0</v>
      </c>
      <c r="BD176" s="1">
        <f>IFERROR(IF($AE176&gt;$AE175,VLOOKUP($AC176+AQ$1,STOCK!$F$10:$AB$209,16,0),IF($AE176=$AE175,(IF(BD175&gt;=1,BD175-COUNTIFS($AE175:$AE175,$AC176,AQ175:AQ175,$AI$1),0)),0)),0)</f>
        <v>0</v>
      </c>
      <c r="BE176" s="1">
        <f>IFERROR(IF($AE176&gt;$AE175,VLOOKUP($AC176+AR$1,STOCK!$F$10:$AB$209,16,0),IF($AE176=$AE175,(IF(BE175&gt;=1,BE175-COUNTIFS($AE175:$AE175,$AC176,AR175:AR175,$AI$1),0)),0)),0)</f>
        <v>0</v>
      </c>
      <c r="BF176" s="1">
        <f>IFERROR(IF($AE176&gt;$AE175,VLOOKUP($AC176+AS$1,STOCK!$F$10:$AB$209,16,0),IF($AE176=$AE175,(IF(BF175&gt;=1,BF175-COUNTIFS($AE175:$AE175,$AC176,AS175:AS175,$AI$1),0)),0)),0)</f>
        <v>0</v>
      </c>
      <c r="BG176" s="1">
        <f>IFERROR(IF($AE176&gt;$AE175,VLOOKUP($AC176+AT$1,STOCK!$F$10:$AB$209,16,0),IF($AE176=$AE175,(IF(BG175&gt;=1,BG175-COUNTIFS($AE175:$AE175,$AC176,AT175:AT175,$AI$1),0)),0)),0)</f>
        <v>0</v>
      </c>
      <c r="BH176" s="1">
        <f>IFERROR(IF($AE176&gt;$AE175,VLOOKUP($AC176+AU$1,STOCK!$F$10:$AB$209,16,0),IF($AE176=$AE175,(IF(BH175&gt;=1,BH175-COUNTIFS($AE175:$AE175,$AC176,AU175:AU175,$AI$1),0)),0)),0)</f>
        <v>0</v>
      </c>
      <c r="BI176" s="1">
        <f>IFERROR(IF($AE176&gt;$AE175,VLOOKUP($AC176+AV$1,STOCK!$F$10:$AB$209,16,0),IF($AE176=$AE175,(IF(BI175&gt;=1,BI175-COUNTIFS($AE175:$AE175,$AC176,AV175:AV175,$AI$1),0)),0)),0)</f>
        <v>0</v>
      </c>
      <c r="BJ176" s="1">
        <f>IFERROR(IF($AE176&gt;$AE175,VLOOKUP($AC176+AW$1,STOCK!$F$10:$AB$209,16,0),IF($AE176=$AE175,(IF(BJ175&gt;=1,BJ175-COUNTIFS($AE175:$AE175,$AC176,AW175:AW175,$AI$1),0)),0)),0)</f>
        <v>0</v>
      </c>
      <c r="BK176" s="1">
        <f>IFERROR(IF($AE176&gt;$AE175,VLOOKUP($AC176+AX$1,STOCK!$F$10:$AB$209,16,0),IF($AE176=$AE175,(IF(BK175&gt;=1,BK175-COUNTIFS($AE175:$AE175,$AC176,AX175:AX175,$AI$1),0)),0)),0)</f>
        <v>0</v>
      </c>
      <c r="BL176" s="1">
        <f>IFERROR(IF($AE176&gt;$AE175,VLOOKUP($AC176+AL$1,STOCK!$F$10:$AB$209,17,0),IF($AE176=$AE175,(IF(BL175&gt;=1,BL175-COUNTIFS($AE175:$AE175,$AC176,AL175:AL175,$AI$2),0)),0)),0)</f>
        <v>0</v>
      </c>
      <c r="BM176" s="1">
        <f>IFERROR(IF($AE176&gt;$AE175,VLOOKUP($AC176+AM$1,STOCK!$F$10:$AB$209,17,0),IF($AE176=$AE175,(IF(BM175&gt;=1,BM175-COUNTIFS($AE175:$AE175,$AC176,AM175:AM175,$AI$2),0)),0)),0)</f>
        <v>0</v>
      </c>
      <c r="BN176" s="1">
        <f>IFERROR(IF($AE176&gt;$AE175,VLOOKUP($AC176+AN$1,STOCK!$F$10:$AB$209,17,0),IF($AE176=$AE175,(IF(BN175&gt;=1,BN175-COUNTIFS($AE175:$AE175,$AC176,AN175:AN175,$AI$2),0)),0)),0)</f>
        <v>0</v>
      </c>
      <c r="BO176" s="1">
        <f>IFERROR(IF($AE176&gt;$AE175,VLOOKUP($AC176+AO$1,STOCK!$F$10:$AB$209,17,0),IF($AE176=$AE175,(IF(BO175&gt;=1,BO175-COUNTIFS($AE175:$AE175,$AC176,AO175:AO175,$AI$2),0)),0)),0)</f>
        <v>0</v>
      </c>
      <c r="BP176" s="1">
        <f>IFERROR(IF($AE176&gt;$AE175,VLOOKUP($AC176+AP$1,STOCK!$F$10:$AB$209,17,0),IF($AE176=$AE175,(IF(BP175&gt;=1,BP175-COUNTIFS($AE175:$AE175,$AC176,AP175:AP175,$AI$2),0)),0)),0)</f>
        <v>0</v>
      </c>
      <c r="BQ176" s="1">
        <f>IFERROR(IF($AE176&gt;$AE175,VLOOKUP($AC176+AQ$1,STOCK!$F$10:$AB$209,17,0),IF($AE176=$AE175,(IF(BQ175&gt;=1,BQ175-COUNTIFS($AE175:$AE175,$AC176,AQ175:AQ175,$AI$2),0)),0)),0)</f>
        <v>0</v>
      </c>
      <c r="BR176" s="1">
        <f>IFERROR(IF($AE176&gt;$AE175,VLOOKUP($AC176+AR$1,STOCK!$F$10:$AB$209,17,0),IF($AE176=$AE175,(IF(BR175&gt;=1,BR175-COUNTIFS($AE175:$AE175,$AC176,AR175:AR175,$AI$2),0)),0)),0)</f>
        <v>0</v>
      </c>
      <c r="BS176" s="1">
        <f>IFERROR(IF($AE176&gt;$AE175,VLOOKUP($AC176+AS$1,STOCK!$F$10:$AB$209,17,0),IF($AE176=$AE175,(IF(BS175&gt;=1,BS175-COUNTIFS($AE175:$AE175,$AC176,AS175:AS175,$AI$2),0)),0)),0)</f>
        <v>0</v>
      </c>
      <c r="BT176" s="1">
        <f>IFERROR(IF($AE176&gt;$AE175,VLOOKUP($AC176+AT$1,STOCK!$F$10:$AB$209,17,0),IF($AE176=$AE175,(IF(BT175&gt;=1,BT175-COUNTIFS($AE175:$AE175,$AC176,AT175:AT175,$AI$2),0)),0)),0)</f>
        <v>0</v>
      </c>
      <c r="BU176" s="1">
        <f>IFERROR(IF($AE176&gt;$AE175,VLOOKUP($AC176+AU$1,STOCK!$F$10:$AB$209,17,0),IF($AE176=$AE175,(IF(BU175&gt;=1,BU175-COUNTIFS($AE175:$AE175,$AC176,AU175:AU175,$AI$2),0)),0)),0)</f>
        <v>0</v>
      </c>
      <c r="BV176" s="1">
        <f>IFERROR(IF($AE176&gt;$AE175,VLOOKUP($AC176+AV$1,STOCK!$F$10:$AB$209,17,0),IF($AE176=$AE175,(IF(BV175&gt;=1,BV175-COUNTIFS($AE175:$AE175,$AC176,AV175:AV175,$AI$2),0)),0)),0)</f>
        <v>0</v>
      </c>
      <c r="BW176" s="1">
        <f>IFERROR(IF($AE176&gt;$AE175,VLOOKUP($AC176+AW$1,STOCK!$F$10:$AB$209,17,0),IF($AE176=$AE175,(IF(BW175&gt;=1,BW175-COUNTIFS($AE175:$AE175,$AC176,AW175:AW175,$AI$2),0)),0)),0)</f>
        <v>0</v>
      </c>
      <c r="BX176" s="1">
        <f>IFERROR(IF($AE176&gt;$AE175,VLOOKUP($AC176+AX$1,STOCK!$F$10:$AB$209,17,0),IF($AE176=$AE175,(IF(BX175&gt;=1,BX175-COUNTIFS($AE175:$AE175,$AC176,AX175:AX175,$AI$2),0)),0)),0)</f>
        <v>0</v>
      </c>
    </row>
    <row r="177" spans="29:76" x14ac:dyDescent="0.25">
      <c r="AC177" s="1">
        <f t="shared" si="48"/>
        <v>0</v>
      </c>
      <c r="AD177" s="1">
        <f>IFERROR(IF(LEN(AK177)&gt;=1,VLOOKUP(HLOOKUP(AK177,PROFILE!$K$5:$V$8,4,0),PROFILE!$F$1:$G$3,2,0),0),0)</f>
        <v>0</v>
      </c>
      <c r="AE177" s="1">
        <f t="shared" si="49"/>
        <v>0</v>
      </c>
      <c r="AF177" s="1">
        <v>164</v>
      </c>
      <c r="AI177" s="1" t="str">
        <f>IFERROR(IF($AH177&gt;=1,VLOOKUP($AG177,STUDENT!$O$8:$Z$1507,3,0),""),"")</f>
        <v/>
      </c>
      <c r="AJ177" s="1" t="str">
        <f>IFERROR(IF($AH177&gt;=1,VLOOKUP($AG177,STUDENT!$O$8:$Z$1507,4,0),""),"")</f>
        <v/>
      </c>
      <c r="AK177" s="1" t="str">
        <f>IFERROR(IF($AH177&gt;=1,VLOOKUP($AG177,STUDENT!$O$8:$Z$1507,6,0),""),"")</f>
        <v/>
      </c>
      <c r="AL177" s="1" t="str">
        <f t="shared" si="51"/>
        <v/>
      </c>
      <c r="AM177" s="1" t="str">
        <f t="shared" si="52"/>
        <v/>
      </c>
      <c r="AN177" s="1" t="str">
        <f t="shared" si="53"/>
        <v/>
      </c>
      <c r="AO177" s="1" t="str">
        <f t="shared" si="54"/>
        <v/>
      </c>
      <c r="AP177" s="1" t="str">
        <f t="shared" si="55"/>
        <v/>
      </c>
      <c r="AQ177" s="1" t="str">
        <f t="shared" si="56"/>
        <v/>
      </c>
      <c r="AR177" s="1" t="str">
        <f t="shared" si="57"/>
        <v/>
      </c>
      <c r="AS177" s="1" t="str">
        <f t="shared" si="58"/>
        <v/>
      </c>
      <c r="AT177" s="1" t="str">
        <f t="shared" si="59"/>
        <v/>
      </c>
      <c r="AU177" s="1" t="str">
        <f t="shared" si="60"/>
        <v/>
      </c>
      <c r="AV177" s="1" t="str">
        <f t="shared" si="61"/>
        <v/>
      </c>
      <c r="AW177" s="1" t="str">
        <f t="shared" si="62"/>
        <v/>
      </c>
      <c r="AX177" s="1" t="str">
        <f t="shared" si="63"/>
        <v/>
      </c>
      <c r="AY177" s="1">
        <f>IFERROR(IF($AE177&gt;$AE176,VLOOKUP($AC177+AL$1,STOCK!$F$10:$AB$209,16,0),IF($AE177=$AE176,(IF(AY176&gt;=1,AY176-COUNTIFS($AE176:$AE176,$AC177,AL176:AL176,$AI$1),0)),0)),0)</f>
        <v>0</v>
      </c>
      <c r="AZ177" s="1">
        <f>IFERROR(IF($AE177&gt;$AE176,VLOOKUP($AC177+AM$1,STOCK!$F$10:$AB$209,16,0),IF($AE177=$AE176,(IF(AZ176&gt;=1,AZ176-COUNTIFS($AE176:$AE176,$AC177,AM176:AM176,$AI$1),0)),0)),0)</f>
        <v>0</v>
      </c>
      <c r="BA177" s="1">
        <f>IFERROR(IF($AE177&gt;$AE176,VLOOKUP($AC177+AN$1,STOCK!$F$10:$AB$209,16,0),IF($AE177=$AE176,(IF(BA176&gt;=1,BA176-COUNTIFS($AE176:$AE176,$AC177,AN176:AN176,$AI$1),0)),0)),0)</f>
        <v>0</v>
      </c>
      <c r="BB177" s="1">
        <f>IFERROR(IF($AE177&gt;$AE176,VLOOKUP($AC177+AO$1,STOCK!$F$10:$AB$209,16,0),IF($AE177=$AE176,(IF(BB176&gt;=1,BB176-COUNTIFS($AE176:$AE176,$AC177,AO176:AO176,$AI$1),0)),0)),0)</f>
        <v>0</v>
      </c>
      <c r="BC177" s="1">
        <f>IFERROR(IF($AE177&gt;$AE176,VLOOKUP($AC177+AP$1,STOCK!$F$10:$AB$209,16,0),IF($AE177=$AE176,(IF(BC176&gt;=1,BC176-COUNTIFS($AE176:$AE176,$AC177,AP176:AP176,$AI$1),0)),0)),0)</f>
        <v>0</v>
      </c>
      <c r="BD177" s="1">
        <f>IFERROR(IF($AE177&gt;$AE176,VLOOKUP($AC177+AQ$1,STOCK!$F$10:$AB$209,16,0),IF($AE177=$AE176,(IF(BD176&gt;=1,BD176-COUNTIFS($AE176:$AE176,$AC177,AQ176:AQ176,$AI$1),0)),0)),0)</f>
        <v>0</v>
      </c>
      <c r="BE177" s="1">
        <f>IFERROR(IF($AE177&gt;$AE176,VLOOKUP($AC177+AR$1,STOCK!$F$10:$AB$209,16,0),IF($AE177=$AE176,(IF(BE176&gt;=1,BE176-COUNTIFS($AE176:$AE176,$AC177,AR176:AR176,$AI$1),0)),0)),0)</f>
        <v>0</v>
      </c>
      <c r="BF177" s="1">
        <f>IFERROR(IF($AE177&gt;$AE176,VLOOKUP($AC177+AS$1,STOCK!$F$10:$AB$209,16,0),IF($AE177=$AE176,(IF(BF176&gt;=1,BF176-COUNTIFS($AE176:$AE176,$AC177,AS176:AS176,$AI$1),0)),0)),0)</f>
        <v>0</v>
      </c>
      <c r="BG177" s="1">
        <f>IFERROR(IF($AE177&gt;$AE176,VLOOKUP($AC177+AT$1,STOCK!$F$10:$AB$209,16,0),IF($AE177=$AE176,(IF(BG176&gt;=1,BG176-COUNTIFS($AE176:$AE176,$AC177,AT176:AT176,$AI$1),0)),0)),0)</f>
        <v>0</v>
      </c>
      <c r="BH177" s="1">
        <f>IFERROR(IF($AE177&gt;$AE176,VLOOKUP($AC177+AU$1,STOCK!$F$10:$AB$209,16,0),IF($AE177=$AE176,(IF(BH176&gt;=1,BH176-COUNTIFS($AE176:$AE176,$AC177,AU176:AU176,$AI$1),0)),0)),0)</f>
        <v>0</v>
      </c>
      <c r="BI177" s="1">
        <f>IFERROR(IF($AE177&gt;$AE176,VLOOKUP($AC177+AV$1,STOCK!$F$10:$AB$209,16,0),IF($AE177=$AE176,(IF(BI176&gt;=1,BI176-COUNTIFS($AE176:$AE176,$AC177,AV176:AV176,$AI$1),0)),0)),0)</f>
        <v>0</v>
      </c>
      <c r="BJ177" s="1">
        <f>IFERROR(IF($AE177&gt;$AE176,VLOOKUP($AC177+AW$1,STOCK!$F$10:$AB$209,16,0),IF($AE177=$AE176,(IF(BJ176&gt;=1,BJ176-COUNTIFS($AE176:$AE176,$AC177,AW176:AW176,$AI$1),0)),0)),0)</f>
        <v>0</v>
      </c>
      <c r="BK177" s="1">
        <f>IFERROR(IF($AE177&gt;$AE176,VLOOKUP($AC177+AX$1,STOCK!$F$10:$AB$209,16,0),IF($AE177=$AE176,(IF(BK176&gt;=1,BK176-COUNTIFS($AE176:$AE176,$AC177,AX176:AX176,$AI$1),0)),0)),0)</f>
        <v>0</v>
      </c>
      <c r="BL177" s="1">
        <f>IFERROR(IF($AE177&gt;$AE176,VLOOKUP($AC177+AL$1,STOCK!$F$10:$AB$209,17,0),IF($AE177=$AE176,(IF(BL176&gt;=1,BL176-COUNTIFS($AE176:$AE176,$AC177,AL176:AL176,$AI$2),0)),0)),0)</f>
        <v>0</v>
      </c>
      <c r="BM177" s="1">
        <f>IFERROR(IF($AE177&gt;$AE176,VLOOKUP($AC177+AM$1,STOCK!$F$10:$AB$209,17,0),IF($AE177=$AE176,(IF(BM176&gt;=1,BM176-COUNTIFS($AE176:$AE176,$AC177,AM176:AM176,$AI$2),0)),0)),0)</f>
        <v>0</v>
      </c>
      <c r="BN177" s="1">
        <f>IFERROR(IF($AE177&gt;$AE176,VLOOKUP($AC177+AN$1,STOCK!$F$10:$AB$209,17,0),IF($AE177=$AE176,(IF(BN176&gt;=1,BN176-COUNTIFS($AE176:$AE176,$AC177,AN176:AN176,$AI$2),0)),0)),0)</f>
        <v>0</v>
      </c>
      <c r="BO177" s="1">
        <f>IFERROR(IF($AE177&gt;$AE176,VLOOKUP($AC177+AO$1,STOCK!$F$10:$AB$209,17,0),IF($AE177=$AE176,(IF(BO176&gt;=1,BO176-COUNTIFS($AE176:$AE176,$AC177,AO176:AO176,$AI$2),0)),0)),0)</f>
        <v>0</v>
      </c>
      <c r="BP177" s="1">
        <f>IFERROR(IF($AE177&gt;$AE176,VLOOKUP($AC177+AP$1,STOCK!$F$10:$AB$209,17,0),IF($AE177=$AE176,(IF(BP176&gt;=1,BP176-COUNTIFS($AE176:$AE176,$AC177,AP176:AP176,$AI$2),0)),0)),0)</f>
        <v>0</v>
      </c>
      <c r="BQ177" s="1">
        <f>IFERROR(IF($AE177&gt;$AE176,VLOOKUP($AC177+AQ$1,STOCK!$F$10:$AB$209,17,0),IF($AE177=$AE176,(IF(BQ176&gt;=1,BQ176-COUNTIFS($AE176:$AE176,$AC177,AQ176:AQ176,$AI$2),0)),0)),0)</f>
        <v>0</v>
      </c>
      <c r="BR177" s="1">
        <f>IFERROR(IF($AE177&gt;$AE176,VLOOKUP($AC177+AR$1,STOCK!$F$10:$AB$209,17,0),IF($AE177=$AE176,(IF(BR176&gt;=1,BR176-COUNTIFS($AE176:$AE176,$AC177,AR176:AR176,$AI$2),0)),0)),0)</f>
        <v>0</v>
      </c>
      <c r="BS177" s="1">
        <f>IFERROR(IF($AE177&gt;$AE176,VLOOKUP($AC177+AS$1,STOCK!$F$10:$AB$209,17,0),IF($AE177=$AE176,(IF(BS176&gt;=1,BS176-COUNTIFS($AE176:$AE176,$AC177,AS176:AS176,$AI$2),0)),0)),0)</f>
        <v>0</v>
      </c>
      <c r="BT177" s="1">
        <f>IFERROR(IF($AE177&gt;$AE176,VLOOKUP($AC177+AT$1,STOCK!$F$10:$AB$209,17,0),IF($AE177=$AE176,(IF(BT176&gt;=1,BT176-COUNTIFS($AE176:$AE176,$AC177,AT176:AT176,$AI$2),0)),0)),0)</f>
        <v>0</v>
      </c>
      <c r="BU177" s="1">
        <f>IFERROR(IF($AE177&gt;$AE176,VLOOKUP($AC177+AU$1,STOCK!$F$10:$AB$209,17,0),IF($AE177=$AE176,(IF(BU176&gt;=1,BU176-COUNTIFS($AE176:$AE176,$AC177,AU176:AU176,$AI$2),0)),0)),0)</f>
        <v>0</v>
      </c>
      <c r="BV177" s="1">
        <f>IFERROR(IF($AE177&gt;$AE176,VLOOKUP($AC177+AV$1,STOCK!$F$10:$AB$209,17,0),IF($AE177=$AE176,(IF(BV176&gt;=1,BV176-COUNTIFS($AE176:$AE176,$AC177,AV176:AV176,$AI$2),0)),0)),0)</f>
        <v>0</v>
      </c>
      <c r="BW177" s="1">
        <f>IFERROR(IF($AE177&gt;$AE176,VLOOKUP($AC177+AW$1,STOCK!$F$10:$AB$209,17,0),IF($AE177=$AE176,(IF(BW176&gt;=1,BW176-COUNTIFS($AE176:$AE176,$AC177,AW176:AW176,$AI$2),0)),0)),0)</f>
        <v>0</v>
      </c>
      <c r="BX177" s="1">
        <f>IFERROR(IF($AE177&gt;$AE176,VLOOKUP($AC177+AX$1,STOCK!$F$10:$AB$209,17,0),IF($AE177=$AE176,(IF(BX176&gt;=1,BX176-COUNTIFS($AE176:$AE176,$AC177,AX176:AX176,$AI$2),0)),0)),0)</f>
        <v>0</v>
      </c>
    </row>
    <row r="178" spans="29:76" x14ac:dyDescent="0.25">
      <c r="AC178" s="1">
        <f t="shared" si="48"/>
        <v>0</v>
      </c>
      <c r="AD178" s="1">
        <f>IFERROR(IF(LEN(AK178)&gt;=1,VLOOKUP(HLOOKUP(AK178,PROFILE!$K$5:$V$8,4,0),PROFILE!$F$1:$G$3,2,0),0),0)</f>
        <v>0</v>
      </c>
      <c r="AE178" s="1">
        <f t="shared" si="49"/>
        <v>0</v>
      </c>
      <c r="AF178" s="1">
        <v>165</v>
      </c>
      <c r="AI178" s="1" t="str">
        <f>IFERROR(IF($AH178&gt;=1,VLOOKUP($AG178,STUDENT!$O$8:$Z$1507,3,0),""),"")</f>
        <v/>
      </c>
      <c r="AJ178" s="1" t="str">
        <f>IFERROR(IF($AH178&gt;=1,VLOOKUP($AG178,STUDENT!$O$8:$Z$1507,4,0),""),"")</f>
        <v/>
      </c>
      <c r="AK178" s="1" t="str">
        <f>IFERROR(IF($AH178&gt;=1,VLOOKUP($AG178,STUDENT!$O$8:$Z$1507,6,0),""),"")</f>
        <v/>
      </c>
      <c r="AL178" s="1" t="str">
        <f t="shared" si="51"/>
        <v/>
      </c>
      <c r="AM178" s="1" t="str">
        <f t="shared" si="52"/>
        <v/>
      </c>
      <c r="AN178" s="1" t="str">
        <f t="shared" si="53"/>
        <v/>
      </c>
      <c r="AO178" s="1" t="str">
        <f t="shared" si="54"/>
        <v/>
      </c>
      <c r="AP178" s="1" t="str">
        <f t="shared" si="55"/>
        <v/>
      </c>
      <c r="AQ178" s="1" t="str">
        <f t="shared" si="56"/>
        <v/>
      </c>
      <c r="AR178" s="1" t="str">
        <f t="shared" si="57"/>
        <v/>
      </c>
      <c r="AS178" s="1" t="str">
        <f t="shared" si="58"/>
        <v/>
      </c>
      <c r="AT178" s="1" t="str">
        <f t="shared" si="59"/>
        <v/>
      </c>
      <c r="AU178" s="1" t="str">
        <f t="shared" si="60"/>
        <v/>
      </c>
      <c r="AV178" s="1" t="str">
        <f t="shared" si="61"/>
        <v/>
      </c>
      <c r="AW178" s="1" t="str">
        <f t="shared" si="62"/>
        <v/>
      </c>
      <c r="AX178" s="1" t="str">
        <f t="shared" si="63"/>
        <v/>
      </c>
      <c r="AY178" s="1">
        <f>IFERROR(IF($AE178&gt;$AE177,VLOOKUP($AC178+AL$1,STOCK!$F$10:$AB$209,16,0),IF($AE178=$AE177,(IF(AY177&gt;=1,AY177-COUNTIFS($AE177:$AE177,$AC178,AL177:AL177,$AI$1),0)),0)),0)</f>
        <v>0</v>
      </c>
      <c r="AZ178" s="1">
        <f>IFERROR(IF($AE178&gt;$AE177,VLOOKUP($AC178+AM$1,STOCK!$F$10:$AB$209,16,0),IF($AE178=$AE177,(IF(AZ177&gt;=1,AZ177-COUNTIFS($AE177:$AE177,$AC178,AM177:AM177,$AI$1),0)),0)),0)</f>
        <v>0</v>
      </c>
      <c r="BA178" s="1">
        <f>IFERROR(IF($AE178&gt;$AE177,VLOOKUP($AC178+AN$1,STOCK!$F$10:$AB$209,16,0),IF($AE178=$AE177,(IF(BA177&gt;=1,BA177-COUNTIFS($AE177:$AE177,$AC178,AN177:AN177,$AI$1),0)),0)),0)</f>
        <v>0</v>
      </c>
      <c r="BB178" s="1">
        <f>IFERROR(IF($AE178&gt;$AE177,VLOOKUP($AC178+AO$1,STOCK!$F$10:$AB$209,16,0),IF($AE178=$AE177,(IF(BB177&gt;=1,BB177-COUNTIFS($AE177:$AE177,$AC178,AO177:AO177,$AI$1),0)),0)),0)</f>
        <v>0</v>
      </c>
      <c r="BC178" s="1">
        <f>IFERROR(IF($AE178&gt;$AE177,VLOOKUP($AC178+AP$1,STOCK!$F$10:$AB$209,16,0),IF($AE178=$AE177,(IF(BC177&gt;=1,BC177-COUNTIFS($AE177:$AE177,$AC178,AP177:AP177,$AI$1),0)),0)),0)</f>
        <v>0</v>
      </c>
      <c r="BD178" s="1">
        <f>IFERROR(IF($AE178&gt;$AE177,VLOOKUP($AC178+AQ$1,STOCK!$F$10:$AB$209,16,0),IF($AE178=$AE177,(IF(BD177&gt;=1,BD177-COUNTIFS($AE177:$AE177,$AC178,AQ177:AQ177,$AI$1),0)),0)),0)</f>
        <v>0</v>
      </c>
      <c r="BE178" s="1">
        <f>IFERROR(IF($AE178&gt;$AE177,VLOOKUP($AC178+AR$1,STOCK!$F$10:$AB$209,16,0),IF($AE178=$AE177,(IF(BE177&gt;=1,BE177-COUNTIFS($AE177:$AE177,$AC178,AR177:AR177,$AI$1),0)),0)),0)</f>
        <v>0</v>
      </c>
      <c r="BF178" s="1">
        <f>IFERROR(IF($AE178&gt;$AE177,VLOOKUP($AC178+AS$1,STOCK!$F$10:$AB$209,16,0),IF($AE178=$AE177,(IF(BF177&gt;=1,BF177-COUNTIFS($AE177:$AE177,$AC178,AS177:AS177,$AI$1),0)),0)),0)</f>
        <v>0</v>
      </c>
      <c r="BG178" s="1">
        <f>IFERROR(IF($AE178&gt;$AE177,VLOOKUP($AC178+AT$1,STOCK!$F$10:$AB$209,16,0),IF($AE178=$AE177,(IF(BG177&gt;=1,BG177-COUNTIFS($AE177:$AE177,$AC178,AT177:AT177,$AI$1),0)),0)),0)</f>
        <v>0</v>
      </c>
      <c r="BH178" s="1">
        <f>IFERROR(IF($AE178&gt;$AE177,VLOOKUP($AC178+AU$1,STOCK!$F$10:$AB$209,16,0),IF($AE178=$AE177,(IF(BH177&gt;=1,BH177-COUNTIFS($AE177:$AE177,$AC178,AU177:AU177,$AI$1),0)),0)),0)</f>
        <v>0</v>
      </c>
      <c r="BI178" s="1">
        <f>IFERROR(IF($AE178&gt;$AE177,VLOOKUP($AC178+AV$1,STOCK!$F$10:$AB$209,16,0),IF($AE178=$AE177,(IF(BI177&gt;=1,BI177-COUNTIFS($AE177:$AE177,$AC178,AV177:AV177,$AI$1),0)),0)),0)</f>
        <v>0</v>
      </c>
      <c r="BJ178" s="1">
        <f>IFERROR(IF($AE178&gt;$AE177,VLOOKUP($AC178+AW$1,STOCK!$F$10:$AB$209,16,0),IF($AE178=$AE177,(IF(BJ177&gt;=1,BJ177-COUNTIFS($AE177:$AE177,$AC178,AW177:AW177,$AI$1),0)),0)),0)</f>
        <v>0</v>
      </c>
      <c r="BK178" s="1">
        <f>IFERROR(IF($AE178&gt;$AE177,VLOOKUP($AC178+AX$1,STOCK!$F$10:$AB$209,16,0),IF($AE178=$AE177,(IF(BK177&gt;=1,BK177-COUNTIFS($AE177:$AE177,$AC178,AX177:AX177,$AI$1),0)),0)),0)</f>
        <v>0</v>
      </c>
      <c r="BL178" s="1">
        <f>IFERROR(IF($AE178&gt;$AE177,VLOOKUP($AC178+AL$1,STOCK!$F$10:$AB$209,17,0),IF($AE178=$AE177,(IF(BL177&gt;=1,BL177-COUNTIFS($AE177:$AE177,$AC178,AL177:AL177,$AI$2),0)),0)),0)</f>
        <v>0</v>
      </c>
      <c r="BM178" s="1">
        <f>IFERROR(IF($AE178&gt;$AE177,VLOOKUP($AC178+AM$1,STOCK!$F$10:$AB$209,17,0),IF($AE178=$AE177,(IF(BM177&gt;=1,BM177-COUNTIFS($AE177:$AE177,$AC178,AM177:AM177,$AI$2),0)),0)),0)</f>
        <v>0</v>
      </c>
      <c r="BN178" s="1">
        <f>IFERROR(IF($AE178&gt;$AE177,VLOOKUP($AC178+AN$1,STOCK!$F$10:$AB$209,17,0),IF($AE178=$AE177,(IF(BN177&gt;=1,BN177-COUNTIFS($AE177:$AE177,$AC178,AN177:AN177,$AI$2),0)),0)),0)</f>
        <v>0</v>
      </c>
      <c r="BO178" s="1">
        <f>IFERROR(IF($AE178&gt;$AE177,VLOOKUP($AC178+AO$1,STOCK!$F$10:$AB$209,17,0),IF($AE178=$AE177,(IF(BO177&gt;=1,BO177-COUNTIFS($AE177:$AE177,$AC178,AO177:AO177,$AI$2),0)),0)),0)</f>
        <v>0</v>
      </c>
      <c r="BP178" s="1">
        <f>IFERROR(IF($AE178&gt;$AE177,VLOOKUP($AC178+AP$1,STOCK!$F$10:$AB$209,17,0),IF($AE178=$AE177,(IF(BP177&gt;=1,BP177-COUNTIFS($AE177:$AE177,$AC178,AP177:AP177,$AI$2),0)),0)),0)</f>
        <v>0</v>
      </c>
      <c r="BQ178" s="1">
        <f>IFERROR(IF($AE178&gt;$AE177,VLOOKUP($AC178+AQ$1,STOCK!$F$10:$AB$209,17,0),IF($AE178=$AE177,(IF(BQ177&gt;=1,BQ177-COUNTIFS($AE177:$AE177,$AC178,AQ177:AQ177,$AI$2),0)),0)),0)</f>
        <v>0</v>
      </c>
      <c r="BR178" s="1">
        <f>IFERROR(IF($AE178&gt;$AE177,VLOOKUP($AC178+AR$1,STOCK!$F$10:$AB$209,17,0),IF($AE178=$AE177,(IF(BR177&gt;=1,BR177-COUNTIFS($AE177:$AE177,$AC178,AR177:AR177,$AI$2),0)),0)),0)</f>
        <v>0</v>
      </c>
      <c r="BS178" s="1">
        <f>IFERROR(IF($AE178&gt;$AE177,VLOOKUP($AC178+AS$1,STOCK!$F$10:$AB$209,17,0),IF($AE178=$AE177,(IF(BS177&gt;=1,BS177-COUNTIFS($AE177:$AE177,$AC178,AS177:AS177,$AI$2),0)),0)),0)</f>
        <v>0</v>
      </c>
      <c r="BT178" s="1">
        <f>IFERROR(IF($AE178&gt;$AE177,VLOOKUP($AC178+AT$1,STOCK!$F$10:$AB$209,17,0),IF($AE178=$AE177,(IF(BT177&gt;=1,BT177-COUNTIFS($AE177:$AE177,$AC178,AT177:AT177,$AI$2),0)),0)),0)</f>
        <v>0</v>
      </c>
      <c r="BU178" s="1">
        <f>IFERROR(IF($AE178&gt;$AE177,VLOOKUP($AC178+AU$1,STOCK!$F$10:$AB$209,17,0),IF($AE178=$AE177,(IF(BU177&gt;=1,BU177-COUNTIFS($AE177:$AE177,$AC178,AU177:AU177,$AI$2),0)),0)),0)</f>
        <v>0</v>
      </c>
      <c r="BV178" s="1">
        <f>IFERROR(IF($AE178&gt;$AE177,VLOOKUP($AC178+AV$1,STOCK!$F$10:$AB$209,17,0),IF($AE178=$AE177,(IF(BV177&gt;=1,BV177-COUNTIFS($AE177:$AE177,$AC178,AV177:AV177,$AI$2),0)),0)),0)</f>
        <v>0</v>
      </c>
      <c r="BW178" s="1">
        <f>IFERROR(IF($AE178&gt;$AE177,VLOOKUP($AC178+AW$1,STOCK!$F$10:$AB$209,17,0),IF($AE178=$AE177,(IF(BW177&gt;=1,BW177-COUNTIFS($AE177:$AE177,$AC178,AW177:AW177,$AI$2),0)),0)),0)</f>
        <v>0</v>
      </c>
      <c r="BX178" s="1">
        <f>IFERROR(IF($AE178&gt;$AE177,VLOOKUP($AC178+AX$1,STOCK!$F$10:$AB$209,17,0),IF($AE178=$AE177,(IF(BX177&gt;=1,BX177-COUNTIFS($AE177:$AE177,$AC178,AX177:AX177,$AI$2),0)),0)),0)</f>
        <v>0</v>
      </c>
    </row>
    <row r="179" spans="29:76" x14ac:dyDescent="0.25">
      <c r="AC179" s="1">
        <f t="shared" si="48"/>
        <v>0</v>
      </c>
      <c r="AD179" s="1">
        <f>IFERROR(IF(LEN(AK179)&gt;=1,VLOOKUP(HLOOKUP(AK179,PROFILE!$K$5:$V$8,4,0),PROFILE!$F$1:$G$3,2,0),0),0)</f>
        <v>0</v>
      </c>
      <c r="AE179" s="1">
        <f t="shared" si="49"/>
        <v>0</v>
      </c>
      <c r="AF179" s="1">
        <v>166</v>
      </c>
      <c r="AI179" s="1" t="str">
        <f>IFERROR(IF($AH179&gt;=1,VLOOKUP($AG179,STUDENT!$O$8:$Z$1507,3,0),""),"")</f>
        <v/>
      </c>
      <c r="AJ179" s="1" t="str">
        <f>IFERROR(IF($AH179&gt;=1,VLOOKUP($AG179,STUDENT!$O$8:$Z$1507,4,0),""),"")</f>
        <v/>
      </c>
      <c r="AK179" s="1" t="str">
        <f>IFERROR(IF($AH179&gt;=1,VLOOKUP($AG179,STUDENT!$O$8:$Z$1507,6,0),""),"")</f>
        <v/>
      </c>
      <c r="AL179" s="1" t="str">
        <f t="shared" si="51"/>
        <v/>
      </c>
      <c r="AM179" s="1" t="str">
        <f t="shared" si="52"/>
        <v/>
      </c>
      <c r="AN179" s="1" t="str">
        <f t="shared" si="53"/>
        <v/>
      </c>
      <c r="AO179" s="1" t="str">
        <f t="shared" si="54"/>
        <v/>
      </c>
      <c r="AP179" s="1" t="str">
        <f t="shared" si="55"/>
        <v/>
      </c>
      <c r="AQ179" s="1" t="str">
        <f t="shared" si="56"/>
        <v/>
      </c>
      <c r="AR179" s="1" t="str">
        <f t="shared" si="57"/>
        <v/>
      </c>
      <c r="AS179" s="1" t="str">
        <f t="shared" si="58"/>
        <v/>
      </c>
      <c r="AT179" s="1" t="str">
        <f t="shared" si="59"/>
        <v/>
      </c>
      <c r="AU179" s="1" t="str">
        <f t="shared" si="60"/>
        <v/>
      </c>
      <c r="AV179" s="1" t="str">
        <f t="shared" si="61"/>
        <v/>
      </c>
      <c r="AW179" s="1" t="str">
        <f t="shared" si="62"/>
        <v/>
      </c>
      <c r="AX179" s="1" t="str">
        <f t="shared" si="63"/>
        <v/>
      </c>
      <c r="AY179" s="1">
        <f>IFERROR(IF($AE179&gt;$AE178,VLOOKUP($AC179+AL$1,STOCK!$F$10:$AB$209,16,0),IF($AE179=$AE178,(IF(AY178&gt;=1,AY178-COUNTIFS($AE178:$AE178,$AC179,AL178:AL178,$AI$1),0)),0)),0)</f>
        <v>0</v>
      </c>
      <c r="AZ179" s="1">
        <f>IFERROR(IF($AE179&gt;$AE178,VLOOKUP($AC179+AM$1,STOCK!$F$10:$AB$209,16,0),IF($AE179=$AE178,(IF(AZ178&gt;=1,AZ178-COUNTIFS($AE178:$AE178,$AC179,AM178:AM178,$AI$1),0)),0)),0)</f>
        <v>0</v>
      </c>
      <c r="BA179" s="1">
        <f>IFERROR(IF($AE179&gt;$AE178,VLOOKUP($AC179+AN$1,STOCK!$F$10:$AB$209,16,0),IF($AE179=$AE178,(IF(BA178&gt;=1,BA178-COUNTIFS($AE178:$AE178,$AC179,AN178:AN178,$AI$1),0)),0)),0)</f>
        <v>0</v>
      </c>
      <c r="BB179" s="1">
        <f>IFERROR(IF($AE179&gt;$AE178,VLOOKUP($AC179+AO$1,STOCK!$F$10:$AB$209,16,0),IF($AE179=$AE178,(IF(BB178&gt;=1,BB178-COUNTIFS($AE178:$AE178,$AC179,AO178:AO178,$AI$1),0)),0)),0)</f>
        <v>0</v>
      </c>
      <c r="BC179" s="1">
        <f>IFERROR(IF($AE179&gt;$AE178,VLOOKUP($AC179+AP$1,STOCK!$F$10:$AB$209,16,0),IF($AE179=$AE178,(IF(BC178&gt;=1,BC178-COUNTIFS($AE178:$AE178,$AC179,AP178:AP178,$AI$1),0)),0)),0)</f>
        <v>0</v>
      </c>
      <c r="BD179" s="1">
        <f>IFERROR(IF($AE179&gt;$AE178,VLOOKUP($AC179+AQ$1,STOCK!$F$10:$AB$209,16,0),IF($AE179=$AE178,(IF(BD178&gt;=1,BD178-COUNTIFS($AE178:$AE178,$AC179,AQ178:AQ178,$AI$1),0)),0)),0)</f>
        <v>0</v>
      </c>
      <c r="BE179" s="1">
        <f>IFERROR(IF($AE179&gt;$AE178,VLOOKUP($AC179+AR$1,STOCK!$F$10:$AB$209,16,0),IF($AE179=$AE178,(IF(BE178&gt;=1,BE178-COUNTIFS($AE178:$AE178,$AC179,AR178:AR178,$AI$1),0)),0)),0)</f>
        <v>0</v>
      </c>
      <c r="BF179" s="1">
        <f>IFERROR(IF($AE179&gt;$AE178,VLOOKUP($AC179+AS$1,STOCK!$F$10:$AB$209,16,0),IF($AE179=$AE178,(IF(BF178&gt;=1,BF178-COUNTIFS($AE178:$AE178,$AC179,AS178:AS178,$AI$1),0)),0)),0)</f>
        <v>0</v>
      </c>
      <c r="BG179" s="1">
        <f>IFERROR(IF($AE179&gt;$AE178,VLOOKUP($AC179+AT$1,STOCK!$F$10:$AB$209,16,0),IF($AE179=$AE178,(IF(BG178&gt;=1,BG178-COUNTIFS($AE178:$AE178,$AC179,AT178:AT178,$AI$1),0)),0)),0)</f>
        <v>0</v>
      </c>
      <c r="BH179" s="1">
        <f>IFERROR(IF($AE179&gt;$AE178,VLOOKUP($AC179+AU$1,STOCK!$F$10:$AB$209,16,0),IF($AE179=$AE178,(IF(BH178&gt;=1,BH178-COUNTIFS($AE178:$AE178,$AC179,AU178:AU178,$AI$1),0)),0)),0)</f>
        <v>0</v>
      </c>
      <c r="BI179" s="1">
        <f>IFERROR(IF($AE179&gt;$AE178,VLOOKUP($AC179+AV$1,STOCK!$F$10:$AB$209,16,0),IF($AE179=$AE178,(IF(BI178&gt;=1,BI178-COUNTIFS($AE178:$AE178,$AC179,AV178:AV178,$AI$1),0)),0)),0)</f>
        <v>0</v>
      </c>
      <c r="BJ179" s="1">
        <f>IFERROR(IF($AE179&gt;$AE178,VLOOKUP($AC179+AW$1,STOCK!$F$10:$AB$209,16,0),IF($AE179=$AE178,(IF(BJ178&gt;=1,BJ178-COUNTIFS($AE178:$AE178,$AC179,AW178:AW178,$AI$1),0)),0)),0)</f>
        <v>0</v>
      </c>
      <c r="BK179" s="1">
        <f>IFERROR(IF($AE179&gt;$AE178,VLOOKUP($AC179+AX$1,STOCK!$F$10:$AB$209,16,0),IF($AE179=$AE178,(IF(BK178&gt;=1,BK178-COUNTIFS($AE178:$AE178,$AC179,AX178:AX178,$AI$1),0)),0)),0)</f>
        <v>0</v>
      </c>
      <c r="BL179" s="1">
        <f>IFERROR(IF($AE179&gt;$AE178,VLOOKUP($AC179+AL$1,STOCK!$F$10:$AB$209,17,0),IF($AE179=$AE178,(IF(BL178&gt;=1,BL178-COUNTIFS($AE178:$AE178,$AC179,AL178:AL178,$AI$2),0)),0)),0)</f>
        <v>0</v>
      </c>
      <c r="BM179" s="1">
        <f>IFERROR(IF($AE179&gt;$AE178,VLOOKUP($AC179+AM$1,STOCK!$F$10:$AB$209,17,0),IF($AE179=$AE178,(IF(BM178&gt;=1,BM178-COUNTIFS($AE178:$AE178,$AC179,AM178:AM178,$AI$2),0)),0)),0)</f>
        <v>0</v>
      </c>
      <c r="BN179" s="1">
        <f>IFERROR(IF($AE179&gt;$AE178,VLOOKUP($AC179+AN$1,STOCK!$F$10:$AB$209,17,0),IF($AE179=$AE178,(IF(BN178&gt;=1,BN178-COUNTIFS($AE178:$AE178,$AC179,AN178:AN178,$AI$2),0)),0)),0)</f>
        <v>0</v>
      </c>
      <c r="BO179" s="1">
        <f>IFERROR(IF($AE179&gt;$AE178,VLOOKUP($AC179+AO$1,STOCK!$F$10:$AB$209,17,0),IF($AE179=$AE178,(IF(BO178&gt;=1,BO178-COUNTIFS($AE178:$AE178,$AC179,AO178:AO178,$AI$2),0)),0)),0)</f>
        <v>0</v>
      </c>
      <c r="BP179" s="1">
        <f>IFERROR(IF($AE179&gt;$AE178,VLOOKUP($AC179+AP$1,STOCK!$F$10:$AB$209,17,0),IF($AE179=$AE178,(IF(BP178&gt;=1,BP178-COUNTIFS($AE178:$AE178,$AC179,AP178:AP178,$AI$2),0)),0)),0)</f>
        <v>0</v>
      </c>
      <c r="BQ179" s="1">
        <f>IFERROR(IF($AE179&gt;$AE178,VLOOKUP($AC179+AQ$1,STOCK!$F$10:$AB$209,17,0),IF($AE179=$AE178,(IF(BQ178&gt;=1,BQ178-COUNTIFS($AE178:$AE178,$AC179,AQ178:AQ178,$AI$2),0)),0)),0)</f>
        <v>0</v>
      </c>
      <c r="BR179" s="1">
        <f>IFERROR(IF($AE179&gt;$AE178,VLOOKUP($AC179+AR$1,STOCK!$F$10:$AB$209,17,0),IF($AE179=$AE178,(IF(BR178&gt;=1,BR178-COUNTIFS($AE178:$AE178,$AC179,AR178:AR178,$AI$2),0)),0)),0)</f>
        <v>0</v>
      </c>
      <c r="BS179" s="1">
        <f>IFERROR(IF($AE179&gt;$AE178,VLOOKUP($AC179+AS$1,STOCK!$F$10:$AB$209,17,0),IF($AE179=$AE178,(IF(BS178&gt;=1,BS178-COUNTIFS($AE178:$AE178,$AC179,AS178:AS178,$AI$2),0)),0)),0)</f>
        <v>0</v>
      </c>
      <c r="BT179" s="1">
        <f>IFERROR(IF($AE179&gt;$AE178,VLOOKUP($AC179+AT$1,STOCK!$F$10:$AB$209,17,0),IF($AE179=$AE178,(IF(BT178&gt;=1,BT178-COUNTIFS($AE178:$AE178,$AC179,AT178:AT178,$AI$2),0)),0)),0)</f>
        <v>0</v>
      </c>
      <c r="BU179" s="1">
        <f>IFERROR(IF($AE179&gt;$AE178,VLOOKUP($AC179+AU$1,STOCK!$F$10:$AB$209,17,0),IF($AE179=$AE178,(IF(BU178&gt;=1,BU178-COUNTIFS($AE178:$AE178,$AC179,AU178:AU178,$AI$2),0)),0)),0)</f>
        <v>0</v>
      </c>
      <c r="BV179" s="1">
        <f>IFERROR(IF($AE179&gt;$AE178,VLOOKUP($AC179+AV$1,STOCK!$F$10:$AB$209,17,0),IF($AE179=$AE178,(IF(BV178&gt;=1,BV178-COUNTIFS($AE178:$AE178,$AC179,AV178:AV178,$AI$2),0)),0)),0)</f>
        <v>0</v>
      </c>
      <c r="BW179" s="1">
        <f>IFERROR(IF($AE179&gt;$AE178,VLOOKUP($AC179+AW$1,STOCK!$F$10:$AB$209,17,0),IF($AE179=$AE178,(IF(BW178&gt;=1,BW178-COUNTIFS($AE178:$AE178,$AC179,AW178:AW178,$AI$2),0)),0)),0)</f>
        <v>0</v>
      </c>
      <c r="BX179" s="1">
        <f>IFERROR(IF($AE179&gt;$AE178,VLOOKUP($AC179+AX$1,STOCK!$F$10:$AB$209,17,0),IF($AE179=$AE178,(IF(BX178&gt;=1,BX178-COUNTIFS($AE178:$AE178,$AC179,AX178:AX178,$AI$2),0)),0)),0)</f>
        <v>0</v>
      </c>
    </row>
    <row r="180" spans="29:76" x14ac:dyDescent="0.25">
      <c r="AC180" s="1">
        <f t="shared" si="48"/>
        <v>0</v>
      </c>
      <c r="AD180" s="1">
        <f>IFERROR(IF(LEN(AK180)&gt;=1,VLOOKUP(HLOOKUP(AK180,PROFILE!$K$5:$V$8,4,0),PROFILE!$F$1:$G$3,2,0),0),0)</f>
        <v>0</v>
      </c>
      <c r="AE180" s="1">
        <f t="shared" si="49"/>
        <v>0</v>
      </c>
      <c r="AF180" s="1">
        <v>167</v>
      </c>
      <c r="AI180" s="1" t="str">
        <f>IFERROR(IF($AH180&gt;=1,VLOOKUP($AG180,STUDENT!$O$8:$Z$1507,3,0),""),"")</f>
        <v/>
      </c>
      <c r="AJ180" s="1" t="str">
        <f>IFERROR(IF($AH180&gt;=1,VLOOKUP($AG180,STUDENT!$O$8:$Z$1507,4,0),""),"")</f>
        <v/>
      </c>
      <c r="AK180" s="1" t="str">
        <f>IFERROR(IF($AH180&gt;=1,VLOOKUP($AG180,STUDENT!$O$8:$Z$1507,6,0),""),"")</f>
        <v/>
      </c>
      <c r="AL180" s="1" t="str">
        <f t="shared" si="51"/>
        <v/>
      </c>
      <c r="AM180" s="1" t="str">
        <f t="shared" si="52"/>
        <v/>
      </c>
      <c r="AN180" s="1" t="str">
        <f t="shared" si="53"/>
        <v/>
      </c>
      <c r="AO180" s="1" t="str">
        <f t="shared" si="54"/>
        <v/>
      </c>
      <c r="AP180" s="1" t="str">
        <f t="shared" si="55"/>
        <v/>
      </c>
      <c r="AQ180" s="1" t="str">
        <f t="shared" si="56"/>
        <v/>
      </c>
      <c r="AR180" s="1" t="str">
        <f t="shared" si="57"/>
        <v/>
      </c>
      <c r="AS180" s="1" t="str">
        <f t="shared" si="58"/>
        <v/>
      </c>
      <c r="AT180" s="1" t="str">
        <f t="shared" si="59"/>
        <v/>
      </c>
      <c r="AU180" s="1" t="str">
        <f t="shared" si="60"/>
        <v/>
      </c>
      <c r="AV180" s="1" t="str">
        <f t="shared" si="61"/>
        <v/>
      </c>
      <c r="AW180" s="1" t="str">
        <f t="shared" si="62"/>
        <v/>
      </c>
      <c r="AX180" s="1" t="str">
        <f t="shared" si="63"/>
        <v/>
      </c>
      <c r="AY180" s="1">
        <f>IFERROR(IF($AE180&gt;$AE179,VLOOKUP($AC180+AL$1,STOCK!$F$10:$AB$209,16,0),IF($AE180=$AE179,(IF(AY179&gt;=1,AY179-COUNTIFS($AE179:$AE179,$AC180,AL179:AL179,$AI$1),0)),0)),0)</f>
        <v>0</v>
      </c>
      <c r="AZ180" s="1">
        <f>IFERROR(IF($AE180&gt;$AE179,VLOOKUP($AC180+AM$1,STOCK!$F$10:$AB$209,16,0),IF($AE180=$AE179,(IF(AZ179&gt;=1,AZ179-COUNTIFS($AE179:$AE179,$AC180,AM179:AM179,$AI$1),0)),0)),0)</f>
        <v>0</v>
      </c>
      <c r="BA180" s="1">
        <f>IFERROR(IF($AE180&gt;$AE179,VLOOKUP($AC180+AN$1,STOCK!$F$10:$AB$209,16,0),IF($AE180=$AE179,(IF(BA179&gt;=1,BA179-COUNTIFS($AE179:$AE179,$AC180,AN179:AN179,$AI$1),0)),0)),0)</f>
        <v>0</v>
      </c>
      <c r="BB180" s="1">
        <f>IFERROR(IF($AE180&gt;$AE179,VLOOKUP($AC180+AO$1,STOCK!$F$10:$AB$209,16,0),IF($AE180=$AE179,(IF(BB179&gt;=1,BB179-COUNTIFS($AE179:$AE179,$AC180,AO179:AO179,$AI$1),0)),0)),0)</f>
        <v>0</v>
      </c>
      <c r="BC180" s="1">
        <f>IFERROR(IF($AE180&gt;$AE179,VLOOKUP($AC180+AP$1,STOCK!$F$10:$AB$209,16,0),IF($AE180=$AE179,(IF(BC179&gt;=1,BC179-COUNTIFS($AE179:$AE179,$AC180,AP179:AP179,$AI$1),0)),0)),0)</f>
        <v>0</v>
      </c>
      <c r="BD180" s="1">
        <f>IFERROR(IF($AE180&gt;$AE179,VLOOKUP($AC180+AQ$1,STOCK!$F$10:$AB$209,16,0),IF($AE180=$AE179,(IF(BD179&gt;=1,BD179-COUNTIFS($AE179:$AE179,$AC180,AQ179:AQ179,$AI$1),0)),0)),0)</f>
        <v>0</v>
      </c>
      <c r="BE180" s="1">
        <f>IFERROR(IF($AE180&gt;$AE179,VLOOKUP($AC180+AR$1,STOCK!$F$10:$AB$209,16,0),IF($AE180=$AE179,(IF(BE179&gt;=1,BE179-COUNTIFS($AE179:$AE179,$AC180,AR179:AR179,$AI$1),0)),0)),0)</f>
        <v>0</v>
      </c>
      <c r="BF180" s="1">
        <f>IFERROR(IF($AE180&gt;$AE179,VLOOKUP($AC180+AS$1,STOCK!$F$10:$AB$209,16,0),IF($AE180=$AE179,(IF(BF179&gt;=1,BF179-COUNTIFS($AE179:$AE179,$AC180,AS179:AS179,$AI$1),0)),0)),0)</f>
        <v>0</v>
      </c>
      <c r="BG180" s="1">
        <f>IFERROR(IF($AE180&gt;$AE179,VLOOKUP($AC180+AT$1,STOCK!$F$10:$AB$209,16,0),IF($AE180=$AE179,(IF(BG179&gt;=1,BG179-COUNTIFS($AE179:$AE179,$AC180,AT179:AT179,$AI$1),0)),0)),0)</f>
        <v>0</v>
      </c>
      <c r="BH180" s="1">
        <f>IFERROR(IF($AE180&gt;$AE179,VLOOKUP($AC180+AU$1,STOCK!$F$10:$AB$209,16,0),IF($AE180=$AE179,(IF(BH179&gt;=1,BH179-COUNTIFS($AE179:$AE179,$AC180,AU179:AU179,$AI$1),0)),0)),0)</f>
        <v>0</v>
      </c>
      <c r="BI180" s="1">
        <f>IFERROR(IF($AE180&gt;$AE179,VLOOKUP($AC180+AV$1,STOCK!$F$10:$AB$209,16,0),IF($AE180=$AE179,(IF(BI179&gt;=1,BI179-COUNTIFS($AE179:$AE179,$AC180,AV179:AV179,$AI$1),0)),0)),0)</f>
        <v>0</v>
      </c>
      <c r="BJ180" s="1">
        <f>IFERROR(IF($AE180&gt;$AE179,VLOOKUP($AC180+AW$1,STOCK!$F$10:$AB$209,16,0),IF($AE180=$AE179,(IF(BJ179&gt;=1,BJ179-COUNTIFS($AE179:$AE179,$AC180,AW179:AW179,$AI$1),0)),0)),0)</f>
        <v>0</v>
      </c>
      <c r="BK180" s="1">
        <f>IFERROR(IF($AE180&gt;$AE179,VLOOKUP($AC180+AX$1,STOCK!$F$10:$AB$209,16,0),IF($AE180=$AE179,(IF(BK179&gt;=1,BK179-COUNTIFS($AE179:$AE179,$AC180,AX179:AX179,$AI$1),0)),0)),0)</f>
        <v>0</v>
      </c>
      <c r="BL180" s="1">
        <f>IFERROR(IF($AE180&gt;$AE179,VLOOKUP($AC180+AL$1,STOCK!$F$10:$AB$209,17,0),IF($AE180=$AE179,(IF(BL179&gt;=1,BL179-COUNTIFS($AE179:$AE179,$AC180,AL179:AL179,$AI$2),0)),0)),0)</f>
        <v>0</v>
      </c>
      <c r="BM180" s="1">
        <f>IFERROR(IF($AE180&gt;$AE179,VLOOKUP($AC180+AM$1,STOCK!$F$10:$AB$209,17,0),IF($AE180=$AE179,(IF(BM179&gt;=1,BM179-COUNTIFS($AE179:$AE179,$AC180,AM179:AM179,$AI$2),0)),0)),0)</f>
        <v>0</v>
      </c>
      <c r="BN180" s="1">
        <f>IFERROR(IF($AE180&gt;$AE179,VLOOKUP($AC180+AN$1,STOCK!$F$10:$AB$209,17,0),IF($AE180=$AE179,(IF(BN179&gt;=1,BN179-COUNTIFS($AE179:$AE179,$AC180,AN179:AN179,$AI$2),0)),0)),0)</f>
        <v>0</v>
      </c>
      <c r="BO180" s="1">
        <f>IFERROR(IF($AE180&gt;$AE179,VLOOKUP($AC180+AO$1,STOCK!$F$10:$AB$209,17,0),IF($AE180=$AE179,(IF(BO179&gt;=1,BO179-COUNTIFS($AE179:$AE179,$AC180,AO179:AO179,$AI$2),0)),0)),0)</f>
        <v>0</v>
      </c>
      <c r="BP180" s="1">
        <f>IFERROR(IF($AE180&gt;$AE179,VLOOKUP($AC180+AP$1,STOCK!$F$10:$AB$209,17,0),IF($AE180=$AE179,(IF(BP179&gt;=1,BP179-COUNTIFS($AE179:$AE179,$AC180,AP179:AP179,$AI$2),0)),0)),0)</f>
        <v>0</v>
      </c>
      <c r="BQ180" s="1">
        <f>IFERROR(IF($AE180&gt;$AE179,VLOOKUP($AC180+AQ$1,STOCK!$F$10:$AB$209,17,0),IF($AE180=$AE179,(IF(BQ179&gt;=1,BQ179-COUNTIFS($AE179:$AE179,$AC180,AQ179:AQ179,$AI$2),0)),0)),0)</f>
        <v>0</v>
      </c>
      <c r="BR180" s="1">
        <f>IFERROR(IF($AE180&gt;$AE179,VLOOKUP($AC180+AR$1,STOCK!$F$10:$AB$209,17,0),IF($AE180=$AE179,(IF(BR179&gt;=1,BR179-COUNTIFS($AE179:$AE179,$AC180,AR179:AR179,$AI$2),0)),0)),0)</f>
        <v>0</v>
      </c>
      <c r="BS180" s="1">
        <f>IFERROR(IF($AE180&gt;$AE179,VLOOKUP($AC180+AS$1,STOCK!$F$10:$AB$209,17,0),IF($AE180=$AE179,(IF(BS179&gt;=1,BS179-COUNTIFS($AE179:$AE179,$AC180,AS179:AS179,$AI$2),0)),0)),0)</f>
        <v>0</v>
      </c>
      <c r="BT180" s="1">
        <f>IFERROR(IF($AE180&gt;$AE179,VLOOKUP($AC180+AT$1,STOCK!$F$10:$AB$209,17,0),IF($AE180=$AE179,(IF(BT179&gt;=1,BT179-COUNTIFS($AE179:$AE179,$AC180,AT179:AT179,$AI$2),0)),0)),0)</f>
        <v>0</v>
      </c>
      <c r="BU180" s="1">
        <f>IFERROR(IF($AE180&gt;$AE179,VLOOKUP($AC180+AU$1,STOCK!$F$10:$AB$209,17,0),IF($AE180=$AE179,(IF(BU179&gt;=1,BU179-COUNTIFS($AE179:$AE179,$AC180,AU179:AU179,$AI$2),0)),0)),0)</f>
        <v>0</v>
      </c>
      <c r="BV180" s="1">
        <f>IFERROR(IF($AE180&gt;$AE179,VLOOKUP($AC180+AV$1,STOCK!$F$10:$AB$209,17,0),IF($AE180=$AE179,(IF(BV179&gt;=1,BV179-COUNTIFS($AE179:$AE179,$AC180,AV179:AV179,$AI$2),0)),0)),0)</f>
        <v>0</v>
      </c>
      <c r="BW180" s="1">
        <f>IFERROR(IF($AE180&gt;$AE179,VLOOKUP($AC180+AW$1,STOCK!$F$10:$AB$209,17,0),IF($AE180=$AE179,(IF(BW179&gt;=1,BW179-COUNTIFS($AE179:$AE179,$AC180,AW179:AW179,$AI$2),0)),0)),0)</f>
        <v>0</v>
      </c>
      <c r="BX180" s="1">
        <f>IFERROR(IF($AE180&gt;$AE179,VLOOKUP($AC180+AX$1,STOCK!$F$10:$AB$209,17,0),IF($AE180=$AE179,(IF(BX179&gt;=1,BX179-COUNTIFS($AE179:$AE179,$AC180,AX179:AX179,$AI$2),0)),0)),0)</f>
        <v>0</v>
      </c>
    </row>
    <row r="181" spans="29:76" x14ac:dyDescent="0.25">
      <c r="AC181" s="1">
        <f t="shared" si="48"/>
        <v>0</v>
      </c>
      <c r="AD181" s="1">
        <f>IFERROR(IF(LEN(AK181)&gt;=1,VLOOKUP(HLOOKUP(AK181,PROFILE!$K$5:$V$8,4,0),PROFILE!$F$1:$G$3,2,0),0),0)</f>
        <v>0</v>
      </c>
      <c r="AE181" s="1">
        <f t="shared" si="49"/>
        <v>0</v>
      </c>
      <c r="AF181" s="1">
        <v>168</v>
      </c>
      <c r="AI181" s="1" t="str">
        <f>IFERROR(IF($AH181&gt;=1,VLOOKUP($AG181,STUDENT!$O$8:$Z$1507,3,0),""),"")</f>
        <v/>
      </c>
      <c r="AJ181" s="1" t="str">
        <f>IFERROR(IF($AH181&gt;=1,VLOOKUP($AG181,STUDENT!$O$8:$Z$1507,4,0),""),"")</f>
        <v/>
      </c>
      <c r="AK181" s="1" t="str">
        <f>IFERROR(IF($AH181&gt;=1,VLOOKUP($AG181,STUDENT!$O$8:$Z$1507,6,0),""),"")</f>
        <v/>
      </c>
      <c r="AL181" s="1" t="str">
        <f t="shared" si="51"/>
        <v/>
      </c>
      <c r="AM181" s="1" t="str">
        <f t="shared" si="52"/>
        <v/>
      </c>
      <c r="AN181" s="1" t="str">
        <f t="shared" si="53"/>
        <v/>
      </c>
      <c r="AO181" s="1" t="str">
        <f t="shared" si="54"/>
        <v/>
      </c>
      <c r="AP181" s="1" t="str">
        <f t="shared" si="55"/>
        <v/>
      </c>
      <c r="AQ181" s="1" t="str">
        <f t="shared" si="56"/>
        <v/>
      </c>
      <c r="AR181" s="1" t="str">
        <f t="shared" si="57"/>
        <v/>
      </c>
      <c r="AS181" s="1" t="str">
        <f t="shared" si="58"/>
        <v/>
      </c>
      <c r="AT181" s="1" t="str">
        <f t="shared" si="59"/>
        <v/>
      </c>
      <c r="AU181" s="1" t="str">
        <f t="shared" si="60"/>
        <v/>
      </c>
      <c r="AV181" s="1" t="str">
        <f t="shared" si="61"/>
        <v/>
      </c>
      <c r="AW181" s="1" t="str">
        <f t="shared" si="62"/>
        <v/>
      </c>
      <c r="AX181" s="1" t="str">
        <f t="shared" si="63"/>
        <v/>
      </c>
      <c r="AY181" s="1">
        <f>IFERROR(IF($AE181&gt;$AE180,VLOOKUP($AC181+AL$1,STOCK!$F$10:$AB$209,16,0),IF($AE181=$AE180,(IF(AY180&gt;=1,AY180-COUNTIFS($AE180:$AE180,$AC181,AL180:AL180,$AI$1),0)),0)),0)</f>
        <v>0</v>
      </c>
      <c r="AZ181" s="1">
        <f>IFERROR(IF($AE181&gt;$AE180,VLOOKUP($AC181+AM$1,STOCK!$F$10:$AB$209,16,0),IF($AE181=$AE180,(IF(AZ180&gt;=1,AZ180-COUNTIFS($AE180:$AE180,$AC181,AM180:AM180,$AI$1),0)),0)),0)</f>
        <v>0</v>
      </c>
      <c r="BA181" s="1">
        <f>IFERROR(IF($AE181&gt;$AE180,VLOOKUP($AC181+AN$1,STOCK!$F$10:$AB$209,16,0),IF($AE181=$AE180,(IF(BA180&gt;=1,BA180-COUNTIFS($AE180:$AE180,$AC181,AN180:AN180,$AI$1),0)),0)),0)</f>
        <v>0</v>
      </c>
      <c r="BB181" s="1">
        <f>IFERROR(IF($AE181&gt;$AE180,VLOOKUP($AC181+AO$1,STOCK!$F$10:$AB$209,16,0),IF($AE181=$AE180,(IF(BB180&gt;=1,BB180-COUNTIFS($AE180:$AE180,$AC181,AO180:AO180,$AI$1),0)),0)),0)</f>
        <v>0</v>
      </c>
      <c r="BC181" s="1">
        <f>IFERROR(IF($AE181&gt;$AE180,VLOOKUP($AC181+AP$1,STOCK!$F$10:$AB$209,16,0),IF($AE181=$AE180,(IF(BC180&gt;=1,BC180-COUNTIFS($AE180:$AE180,$AC181,AP180:AP180,$AI$1),0)),0)),0)</f>
        <v>0</v>
      </c>
      <c r="BD181" s="1">
        <f>IFERROR(IF($AE181&gt;$AE180,VLOOKUP($AC181+AQ$1,STOCK!$F$10:$AB$209,16,0),IF($AE181=$AE180,(IF(BD180&gt;=1,BD180-COUNTIFS($AE180:$AE180,$AC181,AQ180:AQ180,$AI$1),0)),0)),0)</f>
        <v>0</v>
      </c>
      <c r="BE181" s="1">
        <f>IFERROR(IF($AE181&gt;$AE180,VLOOKUP($AC181+AR$1,STOCK!$F$10:$AB$209,16,0),IF($AE181=$AE180,(IF(BE180&gt;=1,BE180-COUNTIFS($AE180:$AE180,$AC181,AR180:AR180,$AI$1),0)),0)),0)</f>
        <v>0</v>
      </c>
      <c r="BF181" s="1">
        <f>IFERROR(IF($AE181&gt;$AE180,VLOOKUP($AC181+AS$1,STOCK!$F$10:$AB$209,16,0),IF($AE181=$AE180,(IF(BF180&gt;=1,BF180-COUNTIFS($AE180:$AE180,$AC181,AS180:AS180,$AI$1),0)),0)),0)</f>
        <v>0</v>
      </c>
      <c r="BG181" s="1">
        <f>IFERROR(IF($AE181&gt;$AE180,VLOOKUP($AC181+AT$1,STOCK!$F$10:$AB$209,16,0),IF($AE181=$AE180,(IF(BG180&gt;=1,BG180-COUNTIFS($AE180:$AE180,$AC181,AT180:AT180,$AI$1),0)),0)),0)</f>
        <v>0</v>
      </c>
      <c r="BH181" s="1">
        <f>IFERROR(IF($AE181&gt;$AE180,VLOOKUP($AC181+AU$1,STOCK!$F$10:$AB$209,16,0),IF($AE181=$AE180,(IF(BH180&gt;=1,BH180-COUNTIFS($AE180:$AE180,$AC181,AU180:AU180,$AI$1),0)),0)),0)</f>
        <v>0</v>
      </c>
      <c r="BI181" s="1">
        <f>IFERROR(IF($AE181&gt;$AE180,VLOOKUP($AC181+AV$1,STOCK!$F$10:$AB$209,16,0),IF($AE181=$AE180,(IF(BI180&gt;=1,BI180-COUNTIFS($AE180:$AE180,$AC181,AV180:AV180,$AI$1),0)),0)),0)</f>
        <v>0</v>
      </c>
      <c r="BJ181" s="1">
        <f>IFERROR(IF($AE181&gt;$AE180,VLOOKUP($AC181+AW$1,STOCK!$F$10:$AB$209,16,0),IF($AE181=$AE180,(IF(BJ180&gt;=1,BJ180-COUNTIFS($AE180:$AE180,$AC181,AW180:AW180,$AI$1),0)),0)),0)</f>
        <v>0</v>
      </c>
      <c r="BK181" s="1">
        <f>IFERROR(IF($AE181&gt;$AE180,VLOOKUP($AC181+AX$1,STOCK!$F$10:$AB$209,16,0),IF($AE181=$AE180,(IF(BK180&gt;=1,BK180-COUNTIFS($AE180:$AE180,$AC181,AX180:AX180,$AI$1),0)),0)),0)</f>
        <v>0</v>
      </c>
      <c r="BL181" s="1">
        <f>IFERROR(IF($AE181&gt;$AE180,VLOOKUP($AC181+AL$1,STOCK!$F$10:$AB$209,17,0),IF($AE181=$AE180,(IF(BL180&gt;=1,BL180-COUNTIFS($AE180:$AE180,$AC181,AL180:AL180,$AI$2),0)),0)),0)</f>
        <v>0</v>
      </c>
      <c r="BM181" s="1">
        <f>IFERROR(IF($AE181&gt;$AE180,VLOOKUP($AC181+AM$1,STOCK!$F$10:$AB$209,17,0),IF($AE181=$AE180,(IF(BM180&gt;=1,BM180-COUNTIFS($AE180:$AE180,$AC181,AM180:AM180,$AI$2),0)),0)),0)</f>
        <v>0</v>
      </c>
      <c r="BN181" s="1">
        <f>IFERROR(IF($AE181&gt;$AE180,VLOOKUP($AC181+AN$1,STOCK!$F$10:$AB$209,17,0),IF($AE181=$AE180,(IF(BN180&gt;=1,BN180-COUNTIFS($AE180:$AE180,$AC181,AN180:AN180,$AI$2),0)),0)),0)</f>
        <v>0</v>
      </c>
      <c r="BO181" s="1">
        <f>IFERROR(IF($AE181&gt;$AE180,VLOOKUP($AC181+AO$1,STOCK!$F$10:$AB$209,17,0),IF($AE181=$AE180,(IF(BO180&gt;=1,BO180-COUNTIFS($AE180:$AE180,$AC181,AO180:AO180,$AI$2),0)),0)),0)</f>
        <v>0</v>
      </c>
      <c r="BP181" s="1">
        <f>IFERROR(IF($AE181&gt;$AE180,VLOOKUP($AC181+AP$1,STOCK!$F$10:$AB$209,17,0),IF($AE181=$AE180,(IF(BP180&gt;=1,BP180-COUNTIFS($AE180:$AE180,$AC181,AP180:AP180,$AI$2),0)),0)),0)</f>
        <v>0</v>
      </c>
      <c r="BQ181" s="1">
        <f>IFERROR(IF($AE181&gt;$AE180,VLOOKUP($AC181+AQ$1,STOCK!$F$10:$AB$209,17,0),IF($AE181=$AE180,(IF(BQ180&gt;=1,BQ180-COUNTIFS($AE180:$AE180,$AC181,AQ180:AQ180,$AI$2),0)),0)),0)</f>
        <v>0</v>
      </c>
      <c r="BR181" s="1">
        <f>IFERROR(IF($AE181&gt;$AE180,VLOOKUP($AC181+AR$1,STOCK!$F$10:$AB$209,17,0),IF($AE181=$AE180,(IF(BR180&gt;=1,BR180-COUNTIFS($AE180:$AE180,$AC181,AR180:AR180,$AI$2),0)),0)),0)</f>
        <v>0</v>
      </c>
      <c r="BS181" s="1">
        <f>IFERROR(IF($AE181&gt;$AE180,VLOOKUP($AC181+AS$1,STOCK!$F$10:$AB$209,17,0),IF($AE181=$AE180,(IF(BS180&gt;=1,BS180-COUNTIFS($AE180:$AE180,$AC181,AS180:AS180,$AI$2),0)),0)),0)</f>
        <v>0</v>
      </c>
      <c r="BT181" s="1">
        <f>IFERROR(IF($AE181&gt;$AE180,VLOOKUP($AC181+AT$1,STOCK!$F$10:$AB$209,17,0),IF($AE181=$AE180,(IF(BT180&gt;=1,BT180-COUNTIFS($AE180:$AE180,$AC181,AT180:AT180,$AI$2),0)),0)),0)</f>
        <v>0</v>
      </c>
      <c r="BU181" s="1">
        <f>IFERROR(IF($AE181&gt;$AE180,VLOOKUP($AC181+AU$1,STOCK!$F$10:$AB$209,17,0),IF($AE181=$AE180,(IF(BU180&gt;=1,BU180-COUNTIFS($AE180:$AE180,$AC181,AU180:AU180,$AI$2),0)),0)),0)</f>
        <v>0</v>
      </c>
      <c r="BV181" s="1">
        <f>IFERROR(IF($AE181&gt;$AE180,VLOOKUP($AC181+AV$1,STOCK!$F$10:$AB$209,17,0),IF($AE181=$AE180,(IF(BV180&gt;=1,BV180-COUNTIFS($AE180:$AE180,$AC181,AV180:AV180,$AI$2),0)),0)),0)</f>
        <v>0</v>
      </c>
      <c r="BW181" s="1">
        <f>IFERROR(IF($AE181&gt;$AE180,VLOOKUP($AC181+AW$1,STOCK!$F$10:$AB$209,17,0),IF($AE181=$AE180,(IF(BW180&gt;=1,BW180-COUNTIFS($AE180:$AE180,$AC181,AW180:AW180,$AI$2),0)),0)),0)</f>
        <v>0</v>
      </c>
      <c r="BX181" s="1">
        <f>IFERROR(IF($AE181&gt;$AE180,VLOOKUP($AC181+AX$1,STOCK!$F$10:$AB$209,17,0),IF($AE181=$AE180,(IF(BX180&gt;=1,BX180-COUNTIFS($AE180:$AE180,$AC181,AX180:AX180,$AI$2),0)),0)),0)</f>
        <v>0</v>
      </c>
    </row>
    <row r="182" spans="29:76" x14ac:dyDescent="0.25">
      <c r="AC182" s="1">
        <f t="shared" si="48"/>
        <v>0</v>
      </c>
      <c r="AD182" s="1">
        <f>IFERROR(IF(LEN(AK182)&gt;=1,VLOOKUP(HLOOKUP(AK182,PROFILE!$K$5:$V$8,4,0),PROFILE!$F$1:$G$3,2,0),0),0)</f>
        <v>0</v>
      </c>
      <c r="AE182" s="1">
        <f t="shared" si="49"/>
        <v>0</v>
      </c>
      <c r="AF182" s="1">
        <v>169</v>
      </c>
      <c r="AI182" s="1" t="str">
        <f>IFERROR(IF($AH182&gt;=1,VLOOKUP($AG182,STUDENT!$O$8:$Z$1507,3,0),""),"")</f>
        <v/>
      </c>
      <c r="AJ182" s="1" t="str">
        <f>IFERROR(IF($AH182&gt;=1,VLOOKUP($AG182,STUDENT!$O$8:$Z$1507,4,0),""),"")</f>
        <v/>
      </c>
      <c r="AK182" s="1" t="str">
        <f>IFERROR(IF($AH182&gt;=1,VLOOKUP($AG182,STUDENT!$O$8:$Z$1507,6,0),""),"")</f>
        <v/>
      </c>
      <c r="AL182" s="1" t="str">
        <f t="shared" si="51"/>
        <v/>
      </c>
      <c r="AM182" s="1" t="str">
        <f t="shared" si="52"/>
        <v/>
      </c>
      <c r="AN182" s="1" t="str">
        <f t="shared" si="53"/>
        <v/>
      </c>
      <c r="AO182" s="1" t="str">
        <f t="shared" si="54"/>
        <v/>
      </c>
      <c r="AP182" s="1" t="str">
        <f t="shared" si="55"/>
        <v/>
      </c>
      <c r="AQ182" s="1" t="str">
        <f t="shared" si="56"/>
        <v/>
      </c>
      <c r="AR182" s="1" t="str">
        <f t="shared" si="57"/>
        <v/>
      </c>
      <c r="AS182" s="1" t="str">
        <f t="shared" si="58"/>
        <v/>
      </c>
      <c r="AT182" s="1" t="str">
        <f t="shared" si="59"/>
        <v/>
      </c>
      <c r="AU182" s="1" t="str">
        <f t="shared" si="60"/>
        <v/>
      </c>
      <c r="AV182" s="1" t="str">
        <f t="shared" si="61"/>
        <v/>
      </c>
      <c r="AW182" s="1" t="str">
        <f t="shared" si="62"/>
        <v/>
      </c>
      <c r="AX182" s="1" t="str">
        <f t="shared" si="63"/>
        <v/>
      </c>
      <c r="AY182" s="1">
        <f>IFERROR(IF($AE182&gt;$AE181,VLOOKUP($AC182+AL$1,STOCK!$F$10:$AB$209,16,0),IF($AE182=$AE181,(IF(AY181&gt;=1,AY181-COUNTIFS($AE181:$AE181,$AC182,AL181:AL181,$AI$1),0)),0)),0)</f>
        <v>0</v>
      </c>
      <c r="AZ182" s="1">
        <f>IFERROR(IF($AE182&gt;$AE181,VLOOKUP($AC182+AM$1,STOCK!$F$10:$AB$209,16,0),IF($AE182=$AE181,(IF(AZ181&gt;=1,AZ181-COUNTIFS($AE181:$AE181,$AC182,AM181:AM181,$AI$1),0)),0)),0)</f>
        <v>0</v>
      </c>
      <c r="BA182" s="1">
        <f>IFERROR(IF($AE182&gt;$AE181,VLOOKUP($AC182+AN$1,STOCK!$F$10:$AB$209,16,0),IF($AE182=$AE181,(IF(BA181&gt;=1,BA181-COUNTIFS($AE181:$AE181,$AC182,AN181:AN181,$AI$1),0)),0)),0)</f>
        <v>0</v>
      </c>
      <c r="BB182" s="1">
        <f>IFERROR(IF($AE182&gt;$AE181,VLOOKUP($AC182+AO$1,STOCK!$F$10:$AB$209,16,0),IF($AE182=$AE181,(IF(BB181&gt;=1,BB181-COUNTIFS($AE181:$AE181,$AC182,AO181:AO181,$AI$1),0)),0)),0)</f>
        <v>0</v>
      </c>
      <c r="BC182" s="1">
        <f>IFERROR(IF($AE182&gt;$AE181,VLOOKUP($AC182+AP$1,STOCK!$F$10:$AB$209,16,0),IF($AE182=$AE181,(IF(BC181&gt;=1,BC181-COUNTIFS($AE181:$AE181,$AC182,AP181:AP181,$AI$1),0)),0)),0)</f>
        <v>0</v>
      </c>
      <c r="BD182" s="1">
        <f>IFERROR(IF($AE182&gt;$AE181,VLOOKUP($AC182+AQ$1,STOCK!$F$10:$AB$209,16,0),IF($AE182=$AE181,(IF(BD181&gt;=1,BD181-COUNTIFS($AE181:$AE181,$AC182,AQ181:AQ181,$AI$1),0)),0)),0)</f>
        <v>0</v>
      </c>
      <c r="BE182" s="1">
        <f>IFERROR(IF($AE182&gt;$AE181,VLOOKUP($AC182+AR$1,STOCK!$F$10:$AB$209,16,0),IF($AE182=$AE181,(IF(BE181&gt;=1,BE181-COUNTIFS($AE181:$AE181,$AC182,AR181:AR181,$AI$1),0)),0)),0)</f>
        <v>0</v>
      </c>
      <c r="BF182" s="1">
        <f>IFERROR(IF($AE182&gt;$AE181,VLOOKUP($AC182+AS$1,STOCK!$F$10:$AB$209,16,0),IF($AE182=$AE181,(IF(BF181&gt;=1,BF181-COUNTIFS($AE181:$AE181,$AC182,AS181:AS181,$AI$1),0)),0)),0)</f>
        <v>0</v>
      </c>
      <c r="BG182" s="1">
        <f>IFERROR(IF($AE182&gt;$AE181,VLOOKUP($AC182+AT$1,STOCK!$F$10:$AB$209,16,0),IF($AE182=$AE181,(IF(BG181&gt;=1,BG181-COUNTIFS($AE181:$AE181,$AC182,AT181:AT181,$AI$1),0)),0)),0)</f>
        <v>0</v>
      </c>
      <c r="BH182" s="1">
        <f>IFERROR(IF($AE182&gt;$AE181,VLOOKUP($AC182+AU$1,STOCK!$F$10:$AB$209,16,0),IF($AE182=$AE181,(IF(BH181&gt;=1,BH181-COUNTIFS($AE181:$AE181,$AC182,AU181:AU181,$AI$1),0)),0)),0)</f>
        <v>0</v>
      </c>
      <c r="BI182" s="1">
        <f>IFERROR(IF($AE182&gt;$AE181,VLOOKUP($AC182+AV$1,STOCK!$F$10:$AB$209,16,0),IF($AE182=$AE181,(IF(BI181&gt;=1,BI181-COUNTIFS($AE181:$AE181,$AC182,AV181:AV181,$AI$1),0)),0)),0)</f>
        <v>0</v>
      </c>
      <c r="BJ182" s="1">
        <f>IFERROR(IF($AE182&gt;$AE181,VLOOKUP($AC182+AW$1,STOCK!$F$10:$AB$209,16,0),IF($AE182=$AE181,(IF(BJ181&gt;=1,BJ181-COUNTIFS($AE181:$AE181,$AC182,AW181:AW181,$AI$1),0)),0)),0)</f>
        <v>0</v>
      </c>
      <c r="BK182" s="1">
        <f>IFERROR(IF($AE182&gt;$AE181,VLOOKUP($AC182+AX$1,STOCK!$F$10:$AB$209,16,0),IF($AE182=$AE181,(IF(BK181&gt;=1,BK181-COUNTIFS($AE181:$AE181,$AC182,AX181:AX181,$AI$1),0)),0)),0)</f>
        <v>0</v>
      </c>
      <c r="BL182" s="1">
        <f>IFERROR(IF($AE182&gt;$AE181,VLOOKUP($AC182+AL$1,STOCK!$F$10:$AB$209,17,0),IF($AE182=$AE181,(IF(BL181&gt;=1,BL181-COUNTIFS($AE181:$AE181,$AC182,AL181:AL181,$AI$2),0)),0)),0)</f>
        <v>0</v>
      </c>
      <c r="BM182" s="1">
        <f>IFERROR(IF($AE182&gt;$AE181,VLOOKUP($AC182+AM$1,STOCK!$F$10:$AB$209,17,0),IF($AE182=$AE181,(IF(BM181&gt;=1,BM181-COUNTIFS($AE181:$AE181,$AC182,AM181:AM181,$AI$2),0)),0)),0)</f>
        <v>0</v>
      </c>
      <c r="BN182" s="1">
        <f>IFERROR(IF($AE182&gt;$AE181,VLOOKUP($AC182+AN$1,STOCK!$F$10:$AB$209,17,0),IF($AE182=$AE181,(IF(BN181&gt;=1,BN181-COUNTIFS($AE181:$AE181,$AC182,AN181:AN181,$AI$2),0)),0)),0)</f>
        <v>0</v>
      </c>
      <c r="BO182" s="1">
        <f>IFERROR(IF($AE182&gt;$AE181,VLOOKUP($AC182+AO$1,STOCK!$F$10:$AB$209,17,0),IF($AE182=$AE181,(IF(BO181&gt;=1,BO181-COUNTIFS($AE181:$AE181,$AC182,AO181:AO181,$AI$2),0)),0)),0)</f>
        <v>0</v>
      </c>
      <c r="BP182" s="1">
        <f>IFERROR(IF($AE182&gt;$AE181,VLOOKUP($AC182+AP$1,STOCK!$F$10:$AB$209,17,0),IF($AE182=$AE181,(IF(BP181&gt;=1,BP181-COUNTIFS($AE181:$AE181,$AC182,AP181:AP181,$AI$2),0)),0)),0)</f>
        <v>0</v>
      </c>
      <c r="BQ182" s="1">
        <f>IFERROR(IF($AE182&gt;$AE181,VLOOKUP($AC182+AQ$1,STOCK!$F$10:$AB$209,17,0),IF($AE182=$AE181,(IF(BQ181&gt;=1,BQ181-COUNTIFS($AE181:$AE181,$AC182,AQ181:AQ181,$AI$2),0)),0)),0)</f>
        <v>0</v>
      </c>
      <c r="BR182" s="1">
        <f>IFERROR(IF($AE182&gt;$AE181,VLOOKUP($AC182+AR$1,STOCK!$F$10:$AB$209,17,0),IF($AE182=$AE181,(IF(BR181&gt;=1,BR181-COUNTIFS($AE181:$AE181,$AC182,AR181:AR181,$AI$2),0)),0)),0)</f>
        <v>0</v>
      </c>
      <c r="BS182" s="1">
        <f>IFERROR(IF($AE182&gt;$AE181,VLOOKUP($AC182+AS$1,STOCK!$F$10:$AB$209,17,0),IF($AE182=$AE181,(IF(BS181&gt;=1,BS181-COUNTIFS($AE181:$AE181,$AC182,AS181:AS181,$AI$2),0)),0)),0)</f>
        <v>0</v>
      </c>
      <c r="BT182" s="1">
        <f>IFERROR(IF($AE182&gt;$AE181,VLOOKUP($AC182+AT$1,STOCK!$F$10:$AB$209,17,0),IF($AE182=$AE181,(IF(BT181&gt;=1,BT181-COUNTIFS($AE181:$AE181,$AC182,AT181:AT181,$AI$2),0)),0)),0)</f>
        <v>0</v>
      </c>
      <c r="BU182" s="1">
        <f>IFERROR(IF($AE182&gt;$AE181,VLOOKUP($AC182+AU$1,STOCK!$F$10:$AB$209,17,0),IF($AE182=$AE181,(IF(BU181&gt;=1,BU181-COUNTIFS($AE181:$AE181,$AC182,AU181:AU181,$AI$2),0)),0)),0)</f>
        <v>0</v>
      </c>
      <c r="BV182" s="1">
        <f>IFERROR(IF($AE182&gt;$AE181,VLOOKUP($AC182+AV$1,STOCK!$F$10:$AB$209,17,0),IF($AE182=$AE181,(IF(BV181&gt;=1,BV181-COUNTIFS($AE181:$AE181,$AC182,AV181:AV181,$AI$2),0)),0)),0)</f>
        <v>0</v>
      </c>
      <c r="BW182" s="1">
        <f>IFERROR(IF($AE182&gt;$AE181,VLOOKUP($AC182+AW$1,STOCK!$F$10:$AB$209,17,0),IF($AE182=$AE181,(IF(BW181&gt;=1,BW181-COUNTIFS($AE181:$AE181,$AC182,AW181:AW181,$AI$2),0)),0)),0)</f>
        <v>0</v>
      </c>
      <c r="BX182" s="1">
        <f>IFERROR(IF($AE182&gt;$AE181,VLOOKUP($AC182+AX$1,STOCK!$F$10:$AB$209,17,0),IF($AE182=$AE181,(IF(BX181&gt;=1,BX181-COUNTIFS($AE181:$AE181,$AC182,AX181:AX181,$AI$2),0)),0)),0)</f>
        <v>0</v>
      </c>
    </row>
    <row r="183" spans="29:76" x14ac:dyDescent="0.25">
      <c r="AC183" s="1">
        <f t="shared" si="48"/>
        <v>0</v>
      </c>
      <c r="AD183" s="1">
        <f>IFERROR(IF(LEN(AK183)&gt;=1,VLOOKUP(HLOOKUP(AK183,PROFILE!$K$5:$V$8,4,0),PROFILE!$F$1:$G$3,2,0),0),0)</f>
        <v>0</v>
      </c>
      <c r="AE183" s="1">
        <f t="shared" si="49"/>
        <v>0</v>
      </c>
      <c r="AF183" s="1">
        <v>170</v>
      </c>
      <c r="AI183" s="1" t="str">
        <f>IFERROR(IF($AH183&gt;=1,VLOOKUP($AG183,STUDENT!$O$8:$Z$1507,3,0),""),"")</f>
        <v/>
      </c>
      <c r="AJ183" s="1" t="str">
        <f>IFERROR(IF($AH183&gt;=1,VLOOKUP($AG183,STUDENT!$O$8:$Z$1507,4,0),""),"")</f>
        <v/>
      </c>
      <c r="AK183" s="1" t="str">
        <f>IFERROR(IF($AH183&gt;=1,VLOOKUP($AG183,STUDENT!$O$8:$Z$1507,6,0),""),"")</f>
        <v/>
      </c>
      <c r="AL183" s="1" t="str">
        <f t="shared" si="51"/>
        <v/>
      </c>
      <c r="AM183" s="1" t="str">
        <f t="shared" si="52"/>
        <v/>
      </c>
      <c r="AN183" s="1" t="str">
        <f t="shared" si="53"/>
        <v/>
      </c>
      <c r="AO183" s="1" t="str">
        <f t="shared" si="54"/>
        <v/>
      </c>
      <c r="AP183" s="1" t="str">
        <f t="shared" si="55"/>
        <v/>
      </c>
      <c r="AQ183" s="1" t="str">
        <f t="shared" si="56"/>
        <v/>
      </c>
      <c r="AR183" s="1" t="str">
        <f t="shared" si="57"/>
        <v/>
      </c>
      <c r="AS183" s="1" t="str">
        <f t="shared" si="58"/>
        <v/>
      </c>
      <c r="AT183" s="1" t="str">
        <f t="shared" si="59"/>
        <v/>
      </c>
      <c r="AU183" s="1" t="str">
        <f t="shared" si="60"/>
        <v/>
      </c>
      <c r="AV183" s="1" t="str">
        <f t="shared" si="61"/>
        <v/>
      </c>
      <c r="AW183" s="1" t="str">
        <f t="shared" si="62"/>
        <v/>
      </c>
      <c r="AX183" s="1" t="str">
        <f t="shared" si="63"/>
        <v/>
      </c>
      <c r="AY183" s="1">
        <f>IFERROR(IF($AE183&gt;$AE182,VLOOKUP($AC183+AL$1,STOCK!$F$10:$AB$209,16,0),IF($AE183=$AE182,(IF(AY182&gt;=1,AY182-COUNTIFS($AE182:$AE182,$AC183,AL182:AL182,$AI$1),0)),0)),0)</f>
        <v>0</v>
      </c>
      <c r="AZ183" s="1">
        <f>IFERROR(IF($AE183&gt;$AE182,VLOOKUP($AC183+AM$1,STOCK!$F$10:$AB$209,16,0),IF($AE183=$AE182,(IF(AZ182&gt;=1,AZ182-COUNTIFS($AE182:$AE182,$AC183,AM182:AM182,$AI$1),0)),0)),0)</f>
        <v>0</v>
      </c>
      <c r="BA183" s="1">
        <f>IFERROR(IF($AE183&gt;$AE182,VLOOKUP($AC183+AN$1,STOCK!$F$10:$AB$209,16,0),IF($AE183=$AE182,(IF(BA182&gt;=1,BA182-COUNTIFS($AE182:$AE182,$AC183,AN182:AN182,$AI$1),0)),0)),0)</f>
        <v>0</v>
      </c>
      <c r="BB183" s="1">
        <f>IFERROR(IF($AE183&gt;$AE182,VLOOKUP($AC183+AO$1,STOCK!$F$10:$AB$209,16,0),IF($AE183=$AE182,(IF(BB182&gt;=1,BB182-COUNTIFS($AE182:$AE182,$AC183,AO182:AO182,$AI$1),0)),0)),0)</f>
        <v>0</v>
      </c>
      <c r="BC183" s="1">
        <f>IFERROR(IF($AE183&gt;$AE182,VLOOKUP($AC183+AP$1,STOCK!$F$10:$AB$209,16,0),IF($AE183=$AE182,(IF(BC182&gt;=1,BC182-COUNTIFS($AE182:$AE182,$AC183,AP182:AP182,$AI$1),0)),0)),0)</f>
        <v>0</v>
      </c>
      <c r="BD183" s="1">
        <f>IFERROR(IF($AE183&gt;$AE182,VLOOKUP($AC183+AQ$1,STOCK!$F$10:$AB$209,16,0),IF($AE183=$AE182,(IF(BD182&gt;=1,BD182-COUNTIFS($AE182:$AE182,$AC183,AQ182:AQ182,$AI$1),0)),0)),0)</f>
        <v>0</v>
      </c>
      <c r="BE183" s="1">
        <f>IFERROR(IF($AE183&gt;$AE182,VLOOKUP($AC183+AR$1,STOCK!$F$10:$AB$209,16,0),IF($AE183=$AE182,(IF(BE182&gt;=1,BE182-COUNTIFS($AE182:$AE182,$AC183,AR182:AR182,$AI$1),0)),0)),0)</f>
        <v>0</v>
      </c>
      <c r="BF183" s="1">
        <f>IFERROR(IF($AE183&gt;$AE182,VLOOKUP($AC183+AS$1,STOCK!$F$10:$AB$209,16,0),IF($AE183=$AE182,(IF(BF182&gt;=1,BF182-COUNTIFS($AE182:$AE182,$AC183,AS182:AS182,$AI$1),0)),0)),0)</f>
        <v>0</v>
      </c>
      <c r="BG183" s="1">
        <f>IFERROR(IF($AE183&gt;$AE182,VLOOKUP($AC183+AT$1,STOCK!$F$10:$AB$209,16,0),IF($AE183=$AE182,(IF(BG182&gt;=1,BG182-COUNTIFS($AE182:$AE182,$AC183,AT182:AT182,$AI$1),0)),0)),0)</f>
        <v>0</v>
      </c>
      <c r="BH183" s="1">
        <f>IFERROR(IF($AE183&gt;$AE182,VLOOKUP($AC183+AU$1,STOCK!$F$10:$AB$209,16,0),IF($AE183=$AE182,(IF(BH182&gt;=1,BH182-COUNTIFS($AE182:$AE182,$AC183,AU182:AU182,$AI$1),0)),0)),0)</f>
        <v>0</v>
      </c>
      <c r="BI183" s="1">
        <f>IFERROR(IF($AE183&gt;$AE182,VLOOKUP($AC183+AV$1,STOCK!$F$10:$AB$209,16,0),IF($AE183=$AE182,(IF(BI182&gt;=1,BI182-COUNTIFS($AE182:$AE182,$AC183,AV182:AV182,$AI$1),0)),0)),0)</f>
        <v>0</v>
      </c>
      <c r="BJ183" s="1">
        <f>IFERROR(IF($AE183&gt;$AE182,VLOOKUP($AC183+AW$1,STOCK!$F$10:$AB$209,16,0),IF($AE183=$AE182,(IF(BJ182&gt;=1,BJ182-COUNTIFS($AE182:$AE182,$AC183,AW182:AW182,$AI$1),0)),0)),0)</f>
        <v>0</v>
      </c>
      <c r="BK183" s="1">
        <f>IFERROR(IF($AE183&gt;$AE182,VLOOKUP($AC183+AX$1,STOCK!$F$10:$AB$209,16,0),IF($AE183=$AE182,(IF(BK182&gt;=1,BK182-COUNTIFS($AE182:$AE182,$AC183,AX182:AX182,$AI$1),0)),0)),0)</f>
        <v>0</v>
      </c>
      <c r="BL183" s="1">
        <f>IFERROR(IF($AE183&gt;$AE182,VLOOKUP($AC183+AL$1,STOCK!$F$10:$AB$209,17,0),IF($AE183=$AE182,(IF(BL182&gt;=1,BL182-COUNTIFS($AE182:$AE182,$AC183,AL182:AL182,$AI$2),0)),0)),0)</f>
        <v>0</v>
      </c>
      <c r="BM183" s="1">
        <f>IFERROR(IF($AE183&gt;$AE182,VLOOKUP($AC183+AM$1,STOCK!$F$10:$AB$209,17,0),IF($AE183=$AE182,(IF(BM182&gt;=1,BM182-COUNTIFS($AE182:$AE182,$AC183,AM182:AM182,$AI$2),0)),0)),0)</f>
        <v>0</v>
      </c>
      <c r="BN183" s="1">
        <f>IFERROR(IF($AE183&gt;$AE182,VLOOKUP($AC183+AN$1,STOCK!$F$10:$AB$209,17,0),IF($AE183=$AE182,(IF(BN182&gt;=1,BN182-COUNTIFS($AE182:$AE182,$AC183,AN182:AN182,$AI$2),0)),0)),0)</f>
        <v>0</v>
      </c>
      <c r="BO183" s="1">
        <f>IFERROR(IF($AE183&gt;$AE182,VLOOKUP($AC183+AO$1,STOCK!$F$10:$AB$209,17,0),IF($AE183=$AE182,(IF(BO182&gt;=1,BO182-COUNTIFS($AE182:$AE182,$AC183,AO182:AO182,$AI$2),0)),0)),0)</f>
        <v>0</v>
      </c>
      <c r="BP183" s="1">
        <f>IFERROR(IF($AE183&gt;$AE182,VLOOKUP($AC183+AP$1,STOCK!$F$10:$AB$209,17,0),IF($AE183=$AE182,(IF(BP182&gt;=1,BP182-COUNTIFS($AE182:$AE182,$AC183,AP182:AP182,$AI$2),0)),0)),0)</f>
        <v>0</v>
      </c>
      <c r="BQ183" s="1">
        <f>IFERROR(IF($AE183&gt;$AE182,VLOOKUP($AC183+AQ$1,STOCK!$F$10:$AB$209,17,0),IF($AE183=$AE182,(IF(BQ182&gt;=1,BQ182-COUNTIFS($AE182:$AE182,$AC183,AQ182:AQ182,$AI$2),0)),0)),0)</f>
        <v>0</v>
      </c>
      <c r="BR183" s="1">
        <f>IFERROR(IF($AE183&gt;$AE182,VLOOKUP($AC183+AR$1,STOCK!$F$10:$AB$209,17,0),IF($AE183=$AE182,(IF(BR182&gt;=1,BR182-COUNTIFS($AE182:$AE182,$AC183,AR182:AR182,$AI$2),0)),0)),0)</f>
        <v>0</v>
      </c>
      <c r="BS183" s="1">
        <f>IFERROR(IF($AE183&gt;$AE182,VLOOKUP($AC183+AS$1,STOCK!$F$10:$AB$209,17,0),IF($AE183=$AE182,(IF(BS182&gt;=1,BS182-COUNTIFS($AE182:$AE182,$AC183,AS182:AS182,$AI$2),0)),0)),0)</f>
        <v>0</v>
      </c>
      <c r="BT183" s="1">
        <f>IFERROR(IF($AE183&gt;$AE182,VLOOKUP($AC183+AT$1,STOCK!$F$10:$AB$209,17,0),IF($AE183=$AE182,(IF(BT182&gt;=1,BT182-COUNTIFS($AE182:$AE182,$AC183,AT182:AT182,$AI$2),0)),0)),0)</f>
        <v>0</v>
      </c>
      <c r="BU183" s="1">
        <f>IFERROR(IF($AE183&gt;$AE182,VLOOKUP($AC183+AU$1,STOCK!$F$10:$AB$209,17,0),IF($AE183=$AE182,(IF(BU182&gt;=1,BU182-COUNTIFS($AE182:$AE182,$AC183,AU182:AU182,$AI$2),0)),0)),0)</f>
        <v>0</v>
      </c>
      <c r="BV183" s="1">
        <f>IFERROR(IF($AE183&gt;$AE182,VLOOKUP($AC183+AV$1,STOCK!$F$10:$AB$209,17,0),IF($AE183=$AE182,(IF(BV182&gt;=1,BV182-COUNTIFS($AE182:$AE182,$AC183,AV182:AV182,$AI$2),0)),0)),0)</f>
        <v>0</v>
      </c>
      <c r="BW183" s="1">
        <f>IFERROR(IF($AE183&gt;$AE182,VLOOKUP($AC183+AW$1,STOCK!$F$10:$AB$209,17,0),IF($AE183=$AE182,(IF(BW182&gt;=1,BW182-COUNTIFS($AE182:$AE182,$AC183,AW182:AW182,$AI$2),0)),0)),0)</f>
        <v>0</v>
      </c>
      <c r="BX183" s="1">
        <f>IFERROR(IF($AE183&gt;$AE182,VLOOKUP($AC183+AX$1,STOCK!$F$10:$AB$209,17,0),IF($AE183=$AE182,(IF(BX182&gt;=1,BX182-COUNTIFS($AE182:$AE182,$AC183,AX182:AX182,$AI$2),0)),0)),0)</f>
        <v>0</v>
      </c>
    </row>
    <row r="184" spans="29:76" x14ac:dyDescent="0.25">
      <c r="AC184" s="1">
        <f t="shared" si="48"/>
        <v>0</v>
      </c>
      <c r="AD184" s="1">
        <f>IFERROR(IF(LEN(AK184)&gt;=1,VLOOKUP(HLOOKUP(AK184,PROFILE!$K$5:$V$8,4,0),PROFILE!$F$1:$G$3,2,0),0),0)</f>
        <v>0</v>
      </c>
      <c r="AE184" s="1">
        <f t="shared" si="49"/>
        <v>0</v>
      </c>
      <c r="AF184" s="1">
        <v>171</v>
      </c>
      <c r="AI184" s="1" t="str">
        <f>IFERROR(IF($AH184&gt;=1,VLOOKUP($AG184,STUDENT!$O$8:$Z$1507,3,0),""),"")</f>
        <v/>
      </c>
      <c r="AJ184" s="1" t="str">
        <f>IFERROR(IF($AH184&gt;=1,VLOOKUP($AG184,STUDENT!$O$8:$Z$1507,4,0),""),"")</f>
        <v/>
      </c>
      <c r="AK184" s="1" t="str">
        <f>IFERROR(IF($AH184&gt;=1,VLOOKUP($AG184,STUDENT!$O$8:$Z$1507,6,0),""),"")</f>
        <v/>
      </c>
      <c r="AL184" s="1" t="str">
        <f t="shared" si="51"/>
        <v/>
      </c>
      <c r="AM184" s="1" t="str">
        <f t="shared" si="52"/>
        <v/>
      </c>
      <c r="AN184" s="1" t="str">
        <f t="shared" si="53"/>
        <v/>
      </c>
      <c r="AO184" s="1" t="str">
        <f t="shared" si="54"/>
        <v/>
      </c>
      <c r="AP184" s="1" t="str">
        <f t="shared" si="55"/>
        <v/>
      </c>
      <c r="AQ184" s="1" t="str">
        <f t="shared" si="56"/>
        <v/>
      </c>
      <c r="AR184" s="1" t="str">
        <f t="shared" si="57"/>
        <v/>
      </c>
      <c r="AS184" s="1" t="str">
        <f t="shared" si="58"/>
        <v/>
      </c>
      <c r="AT184" s="1" t="str">
        <f t="shared" si="59"/>
        <v/>
      </c>
      <c r="AU184" s="1" t="str">
        <f t="shared" si="60"/>
        <v/>
      </c>
      <c r="AV184" s="1" t="str">
        <f t="shared" si="61"/>
        <v/>
      </c>
      <c r="AW184" s="1" t="str">
        <f t="shared" si="62"/>
        <v/>
      </c>
      <c r="AX184" s="1" t="str">
        <f t="shared" si="63"/>
        <v/>
      </c>
      <c r="AY184" s="1">
        <f>IFERROR(IF($AE184&gt;$AE183,VLOOKUP($AC184+AL$1,STOCK!$F$10:$AB$209,16,0),IF($AE184=$AE183,(IF(AY183&gt;=1,AY183-COUNTIFS($AE183:$AE183,$AC184,AL183:AL183,$AI$1),0)),0)),0)</f>
        <v>0</v>
      </c>
      <c r="AZ184" s="1">
        <f>IFERROR(IF($AE184&gt;$AE183,VLOOKUP($AC184+AM$1,STOCK!$F$10:$AB$209,16,0),IF($AE184=$AE183,(IF(AZ183&gt;=1,AZ183-COUNTIFS($AE183:$AE183,$AC184,AM183:AM183,$AI$1),0)),0)),0)</f>
        <v>0</v>
      </c>
      <c r="BA184" s="1">
        <f>IFERROR(IF($AE184&gt;$AE183,VLOOKUP($AC184+AN$1,STOCK!$F$10:$AB$209,16,0),IF($AE184=$AE183,(IF(BA183&gt;=1,BA183-COUNTIFS($AE183:$AE183,$AC184,AN183:AN183,$AI$1),0)),0)),0)</f>
        <v>0</v>
      </c>
      <c r="BB184" s="1">
        <f>IFERROR(IF($AE184&gt;$AE183,VLOOKUP($AC184+AO$1,STOCK!$F$10:$AB$209,16,0),IF($AE184=$AE183,(IF(BB183&gt;=1,BB183-COUNTIFS($AE183:$AE183,$AC184,AO183:AO183,$AI$1),0)),0)),0)</f>
        <v>0</v>
      </c>
      <c r="BC184" s="1">
        <f>IFERROR(IF($AE184&gt;$AE183,VLOOKUP($AC184+AP$1,STOCK!$F$10:$AB$209,16,0),IF($AE184=$AE183,(IF(BC183&gt;=1,BC183-COUNTIFS($AE183:$AE183,$AC184,AP183:AP183,$AI$1),0)),0)),0)</f>
        <v>0</v>
      </c>
      <c r="BD184" s="1">
        <f>IFERROR(IF($AE184&gt;$AE183,VLOOKUP($AC184+AQ$1,STOCK!$F$10:$AB$209,16,0),IF($AE184=$AE183,(IF(BD183&gt;=1,BD183-COUNTIFS($AE183:$AE183,$AC184,AQ183:AQ183,$AI$1),0)),0)),0)</f>
        <v>0</v>
      </c>
      <c r="BE184" s="1">
        <f>IFERROR(IF($AE184&gt;$AE183,VLOOKUP($AC184+AR$1,STOCK!$F$10:$AB$209,16,0),IF($AE184=$AE183,(IF(BE183&gt;=1,BE183-COUNTIFS($AE183:$AE183,$AC184,AR183:AR183,$AI$1),0)),0)),0)</f>
        <v>0</v>
      </c>
      <c r="BF184" s="1">
        <f>IFERROR(IF($AE184&gt;$AE183,VLOOKUP($AC184+AS$1,STOCK!$F$10:$AB$209,16,0),IF($AE184=$AE183,(IF(BF183&gt;=1,BF183-COUNTIFS($AE183:$AE183,$AC184,AS183:AS183,$AI$1),0)),0)),0)</f>
        <v>0</v>
      </c>
      <c r="BG184" s="1">
        <f>IFERROR(IF($AE184&gt;$AE183,VLOOKUP($AC184+AT$1,STOCK!$F$10:$AB$209,16,0),IF($AE184=$AE183,(IF(BG183&gt;=1,BG183-COUNTIFS($AE183:$AE183,$AC184,AT183:AT183,$AI$1),0)),0)),0)</f>
        <v>0</v>
      </c>
      <c r="BH184" s="1">
        <f>IFERROR(IF($AE184&gt;$AE183,VLOOKUP($AC184+AU$1,STOCK!$F$10:$AB$209,16,0),IF($AE184=$AE183,(IF(BH183&gt;=1,BH183-COUNTIFS($AE183:$AE183,$AC184,AU183:AU183,$AI$1),0)),0)),0)</f>
        <v>0</v>
      </c>
      <c r="BI184" s="1">
        <f>IFERROR(IF($AE184&gt;$AE183,VLOOKUP($AC184+AV$1,STOCK!$F$10:$AB$209,16,0),IF($AE184=$AE183,(IF(BI183&gt;=1,BI183-COUNTIFS($AE183:$AE183,$AC184,AV183:AV183,$AI$1),0)),0)),0)</f>
        <v>0</v>
      </c>
      <c r="BJ184" s="1">
        <f>IFERROR(IF($AE184&gt;$AE183,VLOOKUP($AC184+AW$1,STOCK!$F$10:$AB$209,16,0),IF($AE184=$AE183,(IF(BJ183&gt;=1,BJ183-COUNTIFS($AE183:$AE183,$AC184,AW183:AW183,$AI$1),0)),0)),0)</f>
        <v>0</v>
      </c>
      <c r="BK184" s="1">
        <f>IFERROR(IF($AE184&gt;$AE183,VLOOKUP($AC184+AX$1,STOCK!$F$10:$AB$209,16,0),IF($AE184=$AE183,(IF(BK183&gt;=1,BK183-COUNTIFS($AE183:$AE183,$AC184,AX183:AX183,$AI$1),0)),0)),0)</f>
        <v>0</v>
      </c>
      <c r="BL184" s="1">
        <f>IFERROR(IF($AE184&gt;$AE183,VLOOKUP($AC184+AL$1,STOCK!$F$10:$AB$209,17,0),IF($AE184=$AE183,(IF(BL183&gt;=1,BL183-COUNTIFS($AE183:$AE183,$AC184,AL183:AL183,$AI$2),0)),0)),0)</f>
        <v>0</v>
      </c>
      <c r="BM184" s="1">
        <f>IFERROR(IF($AE184&gt;$AE183,VLOOKUP($AC184+AM$1,STOCK!$F$10:$AB$209,17,0),IF($AE184=$AE183,(IF(BM183&gt;=1,BM183-COUNTIFS($AE183:$AE183,$AC184,AM183:AM183,$AI$2),0)),0)),0)</f>
        <v>0</v>
      </c>
      <c r="BN184" s="1">
        <f>IFERROR(IF($AE184&gt;$AE183,VLOOKUP($AC184+AN$1,STOCK!$F$10:$AB$209,17,0),IF($AE184=$AE183,(IF(BN183&gt;=1,BN183-COUNTIFS($AE183:$AE183,$AC184,AN183:AN183,$AI$2),0)),0)),0)</f>
        <v>0</v>
      </c>
      <c r="BO184" s="1">
        <f>IFERROR(IF($AE184&gt;$AE183,VLOOKUP($AC184+AO$1,STOCK!$F$10:$AB$209,17,0),IF($AE184=$AE183,(IF(BO183&gt;=1,BO183-COUNTIFS($AE183:$AE183,$AC184,AO183:AO183,$AI$2),0)),0)),0)</f>
        <v>0</v>
      </c>
      <c r="BP184" s="1">
        <f>IFERROR(IF($AE184&gt;$AE183,VLOOKUP($AC184+AP$1,STOCK!$F$10:$AB$209,17,0),IF($AE184=$AE183,(IF(BP183&gt;=1,BP183-COUNTIFS($AE183:$AE183,$AC184,AP183:AP183,$AI$2),0)),0)),0)</f>
        <v>0</v>
      </c>
      <c r="BQ184" s="1">
        <f>IFERROR(IF($AE184&gt;$AE183,VLOOKUP($AC184+AQ$1,STOCK!$F$10:$AB$209,17,0),IF($AE184=$AE183,(IF(BQ183&gt;=1,BQ183-COUNTIFS($AE183:$AE183,$AC184,AQ183:AQ183,$AI$2),0)),0)),0)</f>
        <v>0</v>
      </c>
      <c r="BR184" s="1">
        <f>IFERROR(IF($AE184&gt;$AE183,VLOOKUP($AC184+AR$1,STOCK!$F$10:$AB$209,17,0),IF($AE184=$AE183,(IF(BR183&gt;=1,BR183-COUNTIFS($AE183:$AE183,$AC184,AR183:AR183,$AI$2),0)),0)),0)</f>
        <v>0</v>
      </c>
      <c r="BS184" s="1">
        <f>IFERROR(IF($AE184&gt;$AE183,VLOOKUP($AC184+AS$1,STOCK!$F$10:$AB$209,17,0),IF($AE184=$AE183,(IF(BS183&gt;=1,BS183-COUNTIFS($AE183:$AE183,$AC184,AS183:AS183,$AI$2),0)),0)),0)</f>
        <v>0</v>
      </c>
      <c r="BT184" s="1">
        <f>IFERROR(IF($AE184&gt;$AE183,VLOOKUP($AC184+AT$1,STOCK!$F$10:$AB$209,17,0),IF($AE184=$AE183,(IF(BT183&gt;=1,BT183-COUNTIFS($AE183:$AE183,$AC184,AT183:AT183,$AI$2),0)),0)),0)</f>
        <v>0</v>
      </c>
      <c r="BU184" s="1">
        <f>IFERROR(IF($AE184&gt;$AE183,VLOOKUP($AC184+AU$1,STOCK!$F$10:$AB$209,17,0),IF($AE184=$AE183,(IF(BU183&gt;=1,BU183-COUNTIFS($AE183:$AE183,$AC184,AU183:AU183,$AI$2),0)),0)),0)</f>
        <v>0</v>
      </c>
      <c r="BV184" s="1">
        <f>IFERROR(IF($AE184&gt;$AE183,VLOOKUP($AC184+AV$1,STOCK!$F$10:$AB$209,17,0),IF($AE184=$AE183,(IF(BV183&gt;=1,BV183-COUNTIFS($AE183:$AE183,$AC184,AV183:AV183,$AI$2),0)),0)),0)</f>
        <v>0</v>
      </c>
      <c r="BW184" s="1">
        <f>IFERROR(IF($AE184&gt;$AE183,VLOOKUP($AC184+AW$1,STOCK!$F$10:$AB$209,17,0),IF($AE184=$AE183,(IF(BW183&gt;=1,BW183-COUNTIFS($AE183:$AE183,$AC184,AW183:AW183,$AI$2),0)),0)),0)</f>
        <v>0</v>
      </c>
      <c r="BX184" s="1">
        <f>IFERROR(IF($AE184&gt;$AE183,VLOOKUP($AC184+AX$1,STOCK!$F$10:$AB$209,17,0),IF($AE184=$AE183,(IF(BX183&gt;=1,BX183-COUNTIFS($AE183:$AE183,$AC184,AX183:AX183,$AI$2),0)),0)),0)</f>
        <v>0</v>
      </c>
    </row>
    <row r="185" spans="29:76" x14ac:dyDescent="0.25">
      <c r="AC185" s="1">
        <f t="shared" si="48"/>
        <v>0</v>
      </c>
      <c r="AD185" s="1">
        <f>IFERROR(IF(LEN(AK185)&gt;=1,VLOOKUP(HLOOKUP(AK185,PROFILE!$K$5:$V$8,4,0),PROFILE!$F$1:$G$3,2,0),0),0)</f>
        <v>0</v>
      </c>
      <c r="AE185" s="1">
        <f t="shared" si="49"/>
        <v>0</v>
      </c>
      <c r="AF185" s="1">
        <v>172</v>
      </c>
      <c r="AI185" s="1" t="str">
        <f>IFERROR(IF($AH185&gt;=1,VLOOKUP($AG185,STUDENT!$O$8:$Z$1507,3,0),""),"")</f>
        <v/>
      </c>
      <c r="AJ185" s="1" t="str">
        <f>IFERROR(IF($AH185&gt;=1,VLOOKUP($AG185,STUDENT!$O$8:$Z$1507,4,0),""),"")</f>
        <v/>
      </c>
      <c r="AK185" s="1" t="str">
        <f>IFERROR(IF($AH185&gt;=1,VLOOKUP($AG185,STUDENT!$O$8:$Z$1507,6,0),""),"")</f>
        <v/>
      </c>
      <c r="AL185" s="1" t="str">
        <f t="shared" si="51"/>
        <v/>
      </c>
      <c r="AM185" s="1" t="str">
        <f t="shared" si="52"/>
        <v/>
      </c>
      <c r="AN185" s="1" t="str">
        <f t="shared" si="53"/>
        <v/>
      </c>
      <c r="AO185" s="1" t="str">
        <f t="shared" si="54"/>
        <v/>
      </c>
      <c r="AP185" s="1" t="str">
        <f t="shared" si="55"/>
        <v/>
      </c>
      <c r="AQ185" s="1" t="str">
        <f t="shared" si="56"/>
        <v/>
      </c>
      <c r="AR185" s="1" t="str">
        <f t="shared" si="57"/>
        <v/>
      </c>
      <c r="AS185" s="1" t="str">
        <f t="shared" si="58"/>
        <v/>
      </c>
      <c r="AT185" s="1" t="str">
        <f t="shared" si="59"/>
        <v/>
      </c>
      <c r="AU185" s="1" t="str">
        <f t="shared" si="60"/>
        <v/>
      </c>
      <c r="AV185" s="1" t="str">
        <f t="shared" si="61"/>
        <v/>
      </c>
      <c r="AW185" s="1" t="str">
        <f t="shared" si="62"/>
        <v/>
      </c>
      <c r="AX185" s="1" t="str">
        <f t="shared" si="63"/>
        <v/>
      </c>
      <c r="AY185" s="1">
        <f>IFERROR(IF($AE185&gt;$AE184,VLOOKUP($AC185+AL$1,STOCK!$F$10:$AB$209,16,0),IF($AE185=$AE184,(IF(AY184&gt;=1,AY184-COUNTIFS($AE184:$AE184,$AC185,AL184:AL184,$AI$1),0)),0)),0)</f>
        <v>0</v>
      </c>
      <c r="AZ185" s="1">
        <f>IFERROR(IF($AE185&gt;$AE184,VLOOKUP($AC185+AM$1,STOCK!$F$10:$AB$209,16,0),IF($AE185=$AE184,(IF(AZ184&gt;=1,AZ184-COUNTIFS($AE184:$AE184,$AC185,AM184:AM184,$AI$1),0)),0)),0)</f>
        <v>0</v>
      </c>
      <c r="BA185" s="1">
        <f>IFERROR(IF($AE185&gt;$AE184,VLOOKUP($AC185+AN$1,STOCK!$F$10:$AB$209,16,0),IF($AE185=$AE184,(IF(BA184&gt;=1,BA184-COUNTIFS($AE184:$AE184,$AC185,AN184:AN184,$AI$1),0)),0)),0)</f>
        <v>0</v>
      </c>
      <c r="BB185" s="1">
        <f>IFERROR(IF($AE185&gt;$AE184,VLOOKUP($AC185+AO$1,STOCK!$F$10:$AB$209,16,0),IF($AE185=$AE184,(IF(BB184&gt;=1,BB184-COUNTIFS($AE184:$AE184,$AC185,AO184:AO184,$AI$1),0)),0)),0)</f>
        <v>0</v>
      </c>
      <c r="BC185" s="1">
        <f>IFERROR(IF($AE185&gt;$AE184,VLOOKUP($AC185+AP$1,STOCK!$F$10:$AB$209,16,0),IF($AE185=$AE184,(IF(BC184&gt;=1,BC184-COUNTIFS($AE184:$AE184,$AC185,AP184:AP184,$AI$1),0)),0)),0)</f>
        <v>0</v>
      </c>
      <c r="BD185" s="1">
        <f>IFERROR(IF($AE185&gt;$AE184,VLOOKUP($AC185+AQ$1,STOCK!$F$10:$AB$209,16,0),IF($AE185=$AE184,(IF(BD184&gt;=1,BD184-COUNTIFS($AE184:$AE184,$AC185,AQ184:AQ184,$AI$1),0)),0)),0)</f>
        <v>0</v>
      </c>
      <c r="BE185" s="1">
        <f>IFERROR(IF($AE185&gt;$AE184,VLOOKUP($AC185+AR$1,STOCK!$F$10:$AB$209,16,0),IF($AE185=$AE184,(IF(BE184&gt;=1,BE184-COUNTIFS($AE184:$AE184,$AC185,AR184:AR184,$AI$1),0)),0)),0)</f>
        <v>0</v>
      </c>
      <c r="BF185" s="1">
        <f>IFERROR(IF($AE185&gt;$AE184,VLOOKUP($AC185+AS$1,STOCK!$F$10:$AB$209,16,0),IF($AE185=$AE184,(IF(BF184&gt;=1,BF184-COUNTIFS($AE184:$AE184,$AC185,AS184:AS184,$AI$1),0)),0)),0)</f>
        <v>0</v>
      </c>
      <c r="BG185" s="1">
        <f>IFERROR(IF($AE185&gt;$AE184,VLOOKUP($AC185+AT$1,STOCK!$F$10:$AB$209,16,0),IF($AE185=$AE184,(IF(BG184&gt;=1,BG184-COUNTIFS($AE184:$AE184,$AC185,AT184:AT184,$AI$1),0)),0)),0)</f>
        <v>0</v>
      </c>
      <c r="BH185" s="1">
        <f>IFERROR(IF($AE185&gt;$AE184,VLOOKUP($AC185+AU$1,STOCK!$F$10:$AB$209,16,0),IF($AE185=$AE184,(IF(BH184&gt;=1,BH184-COUNTIFS($AE184:$AE184,$AC185,AU184:AU184,$AI$1),0)),0)),0)</f>
        <v>0</v>
      </c>
      <c r="BI185" s="1">
        <f>IFERROR(IF($AE185&gt;$AE184,VLOOKUP($AC185+AV$1,STOCK!$F$10:$AB$209,16,0),IF($AE185=$AE184,(IF(BI184&gt;=1,BI184-COUNTIFS($AE184:$AE184,$AC185,AV184:AV184,$AI$1),0)),0)),0)</f>
        <v>0</v>
      </c>
      <c r="BJ185" s="1">
        <f>IFERROR(IF($AE185&gt;$AE184,VLOOKUP($AC185+AW$1,STOCK!$F$10:$AB$209,16,0),IF($AE185=$AE184,(IF(BJ184&gt;=1,BJ184-COUNTIFS($AE184:$AE184,$AC185,AW184:AW184,$AI$1),0)),0)),0)</f>
        <v>0</v>
      </c>
      <c r="BK185" s="1">
        <f>IFERROR(IF($AE185&gt;$AE184,VLOOKUP($AC185+AX$1,STOCK!$F$10:$AB$209,16,0),IF($AE185=$AE184,(IF(BK184&gt;=1,BK184-COUNTIFS($AE184:$AE184,$AC185,AX184:AX184,$AI$1),0)),0)),0)</f>
        <v>0</v>
      </c>
      <c r="BL185" s="1">
        <f>IFERROR(IF($AE185&gt;$AE184,VLOOKUP($AC185+AL$1,STOCK!$F$10:$AB$209,17,0),IF($AE185=$AE184,(IF(BL184&gt;=1,BL184-COUNTIFS($AE184:$AE184,$AC185,AL184:AL184,$AI$2),0)),0)),0)</f>
        <v>0</v>
      </c>
      <c r="BM185" s="1">
        <f>IFERROR(IF($AE185&gt;$AE184,VLOOKUP($AC185+AM$1,STOCK!$F$10:$AB$209,17,0),IF($AE185=$AE184,(IF(BM184&gt;=1,BM184-COUNTIFS($AE184:$AE184,$AC185,AM184:AM184,$AI$2),0)),0)),0)</f>
        <v>0</v>
      </c>
      <c r="BN185" s="1">
        <f>IFERROR(IF($AE185&gt;$AE184,VLOOKUP($AC185+AN$1,STOCK!$F$10:$AB$209,17,0),IF($AE185=$AE184,(IF(BN184&gt;=1,BN184-COUNTIFS($AE184:$AE184,$AC185,AN184:AN184,$AI$2),0)),0)),0)</f>
        <v>0</v>
      </c>
      <c r="BO185" s="1">
        <f>IFERROR(IF($AE185&gt;$AE184,VLOOKUP($AC185+AO$1,STOCK!$F$10:$AB$209,17,0),IF($AE185=$AE184,(IF(BO184&gt;=1,BO184-COUNTIFS($AE184:$AE184,$AC185,AO184:AO184,$AI$2),0)),0)),0)</f>
        <v>0</v>
      </c>
      <c r="BP185" s="1">
        <f>IFERROR(IF($AE185&gt;$AE184,VLOOKUP($AC185+AP$1,STOCK!$F$10:$AB$209,17,0),IF($AE185=$AE184,(IF(BP184&gt;=1,BP184-COUNTIFS($AE184:$AE184,$AC185,AP184:AP184,$AI$2),0)),0)),0)</f>
        <v>0</v>
      </c>
      <c r="BQ185" s="1">
        <f>IFERROR(IF($AE185&gt;$AE184,VLOOKUP($AC185+AQ$1,STOCK!$F$10:$AB$209,17,0),IF($AE185=$AE184,(IF(BQ184&gt;=1,BQ184-COUNTIFS($AE184:$AE184,$AC185,AQ184:AQ184,$AI$2),0)),0)),0)</f>
        <v>0</v>
      </c>
      <c r="BR185" s="1">
        <f>IFERROR(IF($AE185&gt;$AE184,VLOOKUP($AC185+AR$1,STOCK!$F$10:$AB$209,17,0),IF($AE185=$AE184,(IF(BR184&gt;=1,BR184-COUNTIFS($AE184:$AE184,$AC185,AR184:AR184,$AI$2),0)),0)),0)</f>
        <v>0</v>
      </c>
      <c r="BS185" s="1">
        <f>IFERROR(IF($AE185&gt;$AE184,VLOOKUP($AC185+AS$1,STOCK!$F$10:$AB$209,17,0),IF($AE185=$AE184,(IF(BS184&gt;=1,BS184-COUNTIFS($AE184:$AE184,$AC185,AS184:AS184,$AI$2),0)),0)),0)</f>
        <v>0</v>
      </c>
      <c r="BT185" s="1">
        <f>IFERROR(IF($AE185&gt;$AE184,VLOOKUP($AC185+AT$1,STOCK!$F$10:$AB$209,17,0),IF($AE185=$AE184,(IF(BT184&gt;=1,BT184-COUNTIFS($AE184:$AE184,$AC185,AT184:AT184,$AI$2),0)),0)),0)</f>
        <v>0</v>
      </c>
      <c r="BU185" s="1">
        <f>IFERROR(IF($AE185&gt;$AE184,VLOOKUP($AC185+AU$1,STOCK!$F$10:$AB$209,17,0),IF($AE185=$AE184,(IF(BU184&gt;=1,BU184-COUNTIFS($AE184:$AE184,$AC185,AU184:AU184,$AI$2),0)),0)),0)</f>
        <v>0</v>
      </c>
      <c r="BV185" s="1">
        <f>IFERROR(IF($AE185&gt;$AE184,VLOOKUP($AC185+AV$1,STOCK!$F$10:$AB$209,17,0),IF($AE185=$AE184,(IF(BV184&gt;=1,BV184-COUNTIFS($AE184:$AE184,$AC185,AV184:AV184,$AI$2),0)),0)),0)</f>
        <v>0</v>
      </c>
      <c r="BW185" s="1">
        <f>IFERROR(IF($AE185&gt;$AE184,VLOOKUP($AC185+AW$1,STOCK!$F$10:$AB$209,17,0),IF($AE185=$AE184,(IF(BW184&gt;=1,BW184-COUNTIFS($AE184:$AE184,$AC185,AW184:AW184,$AI$2),0)),0)),0)</f>
        <v>0</v>
      </c>
      <c r="BX185" s="1">
        <f>IFERROR(IF($AE185&gt;$AE184,VLOOKUP($AC185+AX$1,STOCK!$F$10:$AB$209,17,0),IF($AE185=$AE184,(IF(BX184&gt;=1,BX184-COUNTIFS($AE184:$AE184,$AC185,AX184:AX184,$AI$2),0)),0)),0)</f>
        <v>0</v>
      </c>
    </row>
    <row r="186" spans="29:76" x14ac:dyDescent="0.25">
      <c r="AC186" s="1">
        <f t="shared" si="48"/>
        <v>0</v>
      </c>
      <c r="AD186" s="1">
        <f>IFERROR(IF(LEN(AK186)&gt;=1,VLOOKUP(HLOOKUP(AK186,PROFILE!$K$5:$V$8,4,0),PROFILE!$F$1:$G$3,2,0),0),0)</f>
        <v>0</v>
      </c>
      <c r="AE186" s="1">
        <f t="shared" si="49"/>
        <v>0</v>
      </c>
      <c r="AF186" s="1">
        <v>173</v>
      </c>
      <c r="AI186" s="1" t="str">
        <f>IFERROR(IF($AH186&gt;=1,VLOOKUP($AG186,STUDENT!$O$8:$Z$1507,3,0),""),"")</f>
        <v/>
      </c>
      <c r="AJ186" s="1" t="str">
        <f>IFERROR(IF($AH186&gt;=1,VLOOKUP($AG186,STUDENT!$O$8:$Z$1507,4,0),""),"")</f>
        <v/>
      </c>
      <c r="AK186" s="1" t="str">
        <f>IFERROR(IF($AH186&gt;=1,VLOOKUP($AG186,STUDENT!$O$8:$Z$1507,6,0),""),"")</f>
        <v/>
      </c>
      <c r="AL186" s="1" t="str">
        <f t="shared" si="51"/>
        <v/>
      </c>
      <c r="AM186" s="1" t="str">
        <f t="shared" si="52"/>
        <v/>
      </c>
      <c r="AN186" s="1" t="str">
        <f t="shared" si="53"/>
        <v/>
      </c>
      <c r="AO186" s="1" t="str">
        <f t="shared" si="54"/>
        <v/>
      </c>
      <c r="AP186" s="1" t="str">
        <f t="shared" si="55"/>
        <v/>
      </c>
      <c r="AQ186" s="1" t="str">
        <f t="shared" si="56"/>
        <v/>
      </c>
      <c r="AR186" s="1" t="str">
        <f t="shared" si="57"/>
        <v/>
      </c>
      <c r="AS186" s="1" t="str">
        <f t="shared" si="58"/>
        <v/>
      </c>
      <c r="AT186" s="1" t="str">
        <f t="shared" si="59"/>
        <v/>
      </c>
      <c r="AU186" s="1" t="str">
        <f t="shared" si="60"/>
        <v/>
      </c>
      <c r="AV186" s="1" t="str">
        <f t="shared" si="61"/>
        <v/>
      </c>
      <c r="AW186" s="1" t="str">
        <f t="shared" si="62"/>
        <v/>
      </c>
      <c r="AX186" s="1" t="str">
        <f t="shared" si="63"/>
        <v/>
      </c>
      <c r="AY186" s="1">
        <f>IFERROR(IF($AE186&gt;$AE185,VLOOKUP($AC186+AL$1,STOCK!$F$10:$AB$209,16,0),IF($AE186=$AE185,(IF(AY185&gt;=1,AY185-COUNTIFS($AE185:$AE185,$AC186,AL185:AL185,$AI$1),0)),0)),0)</f>
        <v>0</v>
      </c>
      <c r="AZ186" s="1">
        <f>IFERROR(IF($AE186&gt;$AE185,VLOOKUP($AC186+AM$1,STOCK!$F$10:$AB$209,16,0),IF($AE186=$AE185,(IF(AZ185&gt;=1,AZ185-COUNTIFS($AE185:$AE185,$AC186,AM185:AM185,$AI$1),0)),0)),0)</f>
        <v>0</v>
      </c>
      <c r="BA186" s="1">
        <f>IFERROR(IF($AE186&gt;$AE185,VLOOKUP($AC186+AN$1,STOCK!$F$10:$AB$209,16,0),IF($AE186=$AE185,(IF(BA185&gt;=1,BA185-COUNTIFS($AE185:$AE185,$AC186,AN185:AN185,$AI$1),0)),0)),0)</f>
        <v>0</v>
      </c>
      <c r="BB186" s="1">
        <f>IFERROR(IF($AE186&gt;$AE185,VLOOKUP($AC186+AO$1,STOCK!$F$10:$AB$209,16,0),IF($AE186=$AE185,(IF(BB185&gt;=1,BB185-COUNTIFS($AE185:$AE185,$AC186,AO185:AO185,$AI$1),0)),0)),0)</f>
        <v>0</v>
      </c>
      <c r="BC186" s="1">
        <f>IFERROR(IF($AE186&gt;$AE185,VLOOKUP($AC186+AP$1,STOCK!$F$10:$AB$209,16,0),IF($AE186=$AE185,(IF(BC185&gt;=1,BC185-COUNTIFS($AE185:$AE185,$AC186,AP185:AP185,$AI$1),0)),0)),0)</f>
        <v>0</v>
      </c>
      <c r="BD186" s="1">
        <f>IFERROR(IF($AE186&gt;$AE185,VLOOKUP($AC186+AQ$1,STOCK!$F$10:$AB$209,16,0),IF($AE186=$AE185,(IF(BD185&gt;=1,BD185-COUNTIFS($AE185:$AE185,$AC186,AQ185:AQ185,$AI$1),0)),0)),0)</f>
        <v>0</v>
      </c>
      <c r="BE186" s="1">
        <f>IFERROR(IF($AE186&gt;$AE185,VLOOKUP($AC186+AR$1,STOCK!$F$10:$AB$209,16,0),IF($AE186=$AE185,(IF(BE185&gt;=1,BE185-COUNTIFS($AE185:$AE185,$AC186,AR185:AR185,$AI$1),0)),0)),0)</f>
        <v>0</v>
      </c>
      <c r="BF186" s="1">
        <f>IFERROR(IF($AE186&gt;$AE185,VLOOKUP($AC186+AS$1,STOCK!$F$10:$AB$209,16,0),IF($AE186=$AE185,(IF(BF185&gt;=1,BF185-COUNTIFS($AE185:$AE185,$AC186,AS185:AS185,$AI$1),0)),0)),0)</f>
        <v>0</v>
      </c>
      <c r="BG186" s="1">
        <f>IFERROR(IF($AE186&gt;$AE185,VLOOKUP($AC186+AT$1,STOCK!$F$10:$AB$209,16,0),IF($AE186=$AE185,(IF(BG185&gt;=1,BG185-COUNTIFS($AE185:$AE185,$AC186,AT185:AT185,$AI$1),0)),0)),0)</f>
        <v>0</v>
      </c>
      <c r="BH186" s="1">
        <f>IFERROR(IF($AE186&gt;$AE185,VLOOKUP($AC186+AU$1,STOCK!$F$10:$AB$209,16,0),IF($AE186=$AE185,(IF(BH185&gt;=1,BH185-COUNTIFS($AE185:$AE185,$AC186,AU185:AU185,$AI$1),0)),0)),0)</f>
        <v>0</v>
      </c>
      <c r="BI186" s="1">
        <f>IFERROR(IF($AE186&gt;$AE185,VLOOKUP($AC186+AV$1,STOCK!$F$10:$AB$209,16,0),IF($AE186=$AE185,(IF(BI185&gt;=1,BI185-COUNTIFS($AE185:$AE185,$AC186,AV185:AV185,$AI$1),0)),0)),0)</f>
        <v>0</v>
      </c>
      <c r="BJ186" s="1">
        <f>IFERROR(IF($AE186&gt;$AE185,VLOOKUP($AC186+AW$1,STOCK!$F$10:$AB$209,16,0),IF($AE186=$AE185,(IF(BJ185&gt;=1,BJ185-COUNTIFS($AE185:$AE185,$AC186,AW185:AW185,$AI$1),0)),0)),0)</f>
        <v>0</v>
      </c>
      <c r="BK186" s="1">
        <f>IFERROR(IF($AE186&gt;$AE185,VLOOKUP($AC186+AX$1,STOCK!$F$10:$AB$209,16,0),IF($AE186=$AE185,(IF(BK185&gt;=1,BK185-COUNTIFS($AE185:$AE185,$AC186,AX185:AX185,$AI$1),0)),0)),0)</f>
        <v>0</v>
      </c>
      <c r="BL186" s="1">
        <f>IFERROR(IF($AE186&gt;$AE185,VLOOKUP($AC186+AL$1,STOCK!$F$10:$AB$209,17,0),IF($AE186=$AE185,(IF(BL185&gt;=1,BL185-COUNTIFS($AE185:$AE185,$AC186,AL185:AL185,$AI$2),0)),0)),0)</f>
        <v>0</v>
      </c>
      <c r="BM186" s="1">
        <f>IFERROR(IF($AE186&gt;$AE185,VLOOKUP($AC186+AM$1,STOCK!$F$10:$AB$209,17,0),IF($AE186=$AE185,(IF(BM185&gt;=1,BM185-COUNTIFS($AE185:$AE185,$AC186,AM185:AM185,$AI$2),0)),0)),0)</f>
        <v>0</v>
      </c>
      <c r="BN186" s="1">
        <f>IFERROR(IF($AE186&gt;$AE185,VLOOKUP($AC186+AN$1,STOCK!$F$10:$AB$209,17,0),IF($AE186=$AE185,(IF(BN185&gt;=1,BN185-COUNTIFS($AE185:$AE185,$AC186,AN185:AN185,$AI$2),0)),0)),0)</f>
        <v>0</v>
      </c>
      <c r="BO186" s="1">
        <f>IFERROR(IF($AE186&gt;$AE185,VLOOKUP($AC186+AO$1,STOCK!$F$10:$AB$209,17,0),IF($AE186=$AE185,(IF(BO185&gt;=1,BO185-COUNTIFS($AE185:$AE185,$AC186,AO185:AO185,$AI$2),0)),0)),0)</f>
        <v>0</v>
      </c>
      <c r="BP186" s="1">
        <f>IFERROR(IF($AE186&gt;$AE185,VLOOKUP($AC186+AP$1,STOCK!$F$10:$AB$209,17,0),IF($AE186=$AE185,(IF(BP185&gt;=1,BP185-COUNTIFS($AE185:$AE185,$AC186,AP185:AP185,$AI$2),0)),0)),0)</f>
        <v>0</v>
      </c>
      <c r="BQ186" s="1">
        <f>IFERROR(IF($AE186&gt;$AE185,VLOOKUP($AC186+AQ$1,STOCK!$F$10:$AB$209,17,0),IF($AE186=$AE185,(IF(BQ185&gt;=1,BQ185-COUNTIFS($AE185:$AE185,$AC186,AQ185:AQ185,$AI$2),0)),0)),0)</f>
        <v>0</v>
      </c>
      <c r="BR186" s="1">
        <f>IFERROR(IF($AE186&gt;$AE185,VLOOKUP($AC186+AR$1,STOCK!$F$10:$AB$209,17,0),IF($AE186=$AE185,(IF(BR185&gt;=1,BR185-COUNTIFS($AE185:$AE185,$AC186,AR185:AR185,$AI$2),0)),0)),0)</f>
        <v>0</v>
      </c>
      <c r="BS186" s="1">
        <f>IFERROR(IF($AE186&gt;$AE185,VLOOKUP($AC186+AS$1,STOCK!$F$10:$AB$209,17,0),IF($AE186=$AE185,(IF(BS185&gt;=1,BS185-COUNTIFS($AE185:$AE185,$AC186,AS185:AS185,$AI$2),0)),0)),0)</f>
        <v>0</v>
      </c>
      <c r="BT186" s="1">
        <f>IFERROR(IF($AE186&gt;$AE185,VLOOKUP($AC186+AT$1,STOCK!$F$10:$AB$209,17,0),IF($AE186=$AE185,(IF(BT185&gt;=1,BT185-COUNTIFS($AE185:$AE185,$AC186,AT185:AT185,$AI$2),0)),0)),0)</f>
        <v>0</v>
      </c>
      <c r="BU186" s="1">
        <f>IFERROR(IF($AE186&gt;$AE185,VLOOKUP($AC186+AU$1,STOCK!$F$10:$AB$209,17,0),IF($AE186=$AE185,(IF(BU185&gt;=1,BU185-COUNTIFS($AE185:$AE185,$AC186,AU185:AU185,$AI$2),0)),0)),0)</f>
        <v>0</v>
      </c>
      <c r="BV186" s="1">
        <f>IFERROR(IF($AE186&gt;$AE185,VLOOKUP($AC186+AV$1,STOCK!$F$10:$AB$209,17,0),IF($AE186=$AE185,(IF(BV185&gt;=1,BV185-COUNTIFS($AE185:$AE185,$AC186,AV185:AV185,$AI$2),0)),0)),0)</f>
        <v>0</v>
      </c>
      <c r="BW186" s="1">
        <f>IFERROR(IF($AE186&gt;$AE185,VLOOKUP($AC186+AW$1,STOCK!$F$10:$AB$209,17,0),IF($AE186=$AE185,(IF(BW185&gt;=1,BW185-COUNTIFS($AE185:$AE185,$AC186,AW185:AW185,$AI$2),0)),0)),0)</f>
        <v>0</v>
      </c>
      <c r="BX186" s="1">
        <f>IFERROR(IF($AE186&gt;$AE185,VLOOKUP($AC186+AX$1,STOCK!$F$10:$AB$209,17,0),IF($AE186=$AE185,(IF(BX185&gt;=1,BX185-COUNTIFS($AE185:$AE185,$AC186,AX185:AX185,$AI$2),0)),0)),0)</f>
        <v>0</v>
      </c>
    </row>
    <row r="187" spans="29:76" x14ac:dyDescent="0.25">
      <c r="AC187" s="1">
        <f t="shared" si="48"/>
        <v>0</v>
      </c>
      <c r="AD187" s="1">
        <f>IFERROR(IF(LEN(AK187)&gt;=1,VLOOKUP(HLOOKUP(AK187,PROFILE!$K$5:$V$8,4,0),PROFILE!$F$1:$G$3,2,0),0),0)</f>
        <v>0</v>
      </c>
      <c r="AE187" s="1">
        <f t="shared" si="49"/>
        <v>0</v>
      </c>
      <c r="AF187" s="1">
        <v>174</v>
      </c>
      <c r="AI187" s="1" t="str">
        <f>IFERROR(IF($AH187&gt;=1,VLOOKUP($AG187,STUDENT!$O$8:$Z$1507,3,0),""),"")</f>
        <v/>
      </c>
      <c r="AJ187" s="1" t="str">
        <f>IFERROR(IF($AH187&gt;=1,VLOOKUP($AG187,STUDENT!$O$8:$Z$1507,4,0),""),"")</f>
        <v/>
      </c>
      <c r="AK187" s="1" t="str">
        <f>IFERROR(IF($AH187&gt;=1,VLOOKUP($AG187,STUDENT!$O$8:$Z$1507,6,0),""),"")</f>
        <v/>
      </c>
      <c r="AL187" s="1" t="str">
        <f t="shared" si="51"/>
        <v/>
      </c>
      <c r="AM187" s="1" t="str">
        <f t="shared" si="52"/>
        <v/>
      </c>
      <c r="AN187" s="1" t="str">
        <f t="shared" si="53"/>
        <v/>
      </c>
      <c r="AO187" s="1" t="str">
        <f t="shared" si="54"/>
        <v/>
      </c>
      <c r="AP187" s="1" t="str">
        <f t="shared" si="55"/>
        <v/>
      </c>
      <c r="AQ187" s="1" t="str">
        <f t="shared" si="56"/>
        <v/>
      </c>
      <c r="AR187" s="1" t="str">
        <f t="shared" si="57"/>
        <v/>
      </c>
      <c r="AS187" s="1" t="str">
        <f t="shared" si="58"/>
        <v/>
      </c>
      <c r="AT187" s="1" t="str">
        <f t="shared" si="59"/>
        <v/>
      </c>
      <c r="AU187" s="1" t="str">
        <f t="shared" si="60"/>
        <v/>
      </c>
      <c r="AV187" s="1" t="str">
        <f t="shared" si="61"/>
        <v/>
      </c>
      <c r="AW187" s="1" t="str">
        <f t="shared" si="62"/>
        <v/>
      </c>
      <c r="AX187" s="1" t="str">
        <f t="shared" si="63"/>
        <v/>
      </c>
      <c r="AY187" s="1">
        <f>IFERROR(IF($AE187&gt;$AE186,VLOOKUP($AC187+AL$1,STOCK!$F$10:$AB$209,16,0),IF($AE187=$AE186,(IF(AY186&gt;=1,AY186-COUNTIFS($AE186:$AE186,$AC187,AL186:AL186,$AI$1),0)),0)),0)</f>
        <v>0</v>
      </c>
      <c r="AZ187" s="1">
        <f>IFERROR(IF($AE187&gt;$AE186,VLOOKUP($AC187+AM$1,STOCK!$F$10:$AB$209,16,0),IF($AE187=$AE186,(IF(AZ186&gt;=1,AZ186-COUNTIFS($AE186:$AE186,$AC187,AM186:AM186,$AI$1),0)),0)),0)</f>
        <v>0</v>
      </c>
      <c r="BA187" s="1">
        <f>IFERROR(IF($AE187&gt;$AE186,VLOOKUP($AC187+AN$1,STOCK!$F$10:$AB$209,16,0),IF($AE187=$AE186,(IF(BA186&gt;=1,BA186-COUNTIFS($AE186:$AE186,$AC187,AN186:AN186,$AI$1),0)),0)),0)</f>
        <v>0</v>
      </c>
      <c r="BB187" s="1">
        <f>IFERROR(IF($AE187&gt;$AE186,VLOOKUP($AC187+AO$1,STOCK!$F$10:$AB$209,16,0),IF($AE187=$AE186,(IF(BB186&gt;=1,BB186-COUNTIFS($AE186:$AE186,$AC187,AO186:AO186,$AI$1),0)),0)),0)</f>
        <v>0</v>
      </c>
      <c r="BC187" s="1">
        <f>IFERROR(IF($AE187&gt;$AE186,VLOOKUP($AC187+AP$1,STOCK!$F$10:$AB$209,16,0),IF($AE187=$AE186,(IF(BC186&gt;=1,BC186-COUNTIFS($AE186:$AE186,$AC187,AP186:AP186,$AI$1),0)),0)),0)</f>
        <v>0</v>
      </c>
      <c r="BD187" s="1">
        <f>IFERROR(IF($AE187&gt;$AE186,VLOOKUP($AC187+AQ$1,STOCK!$F$10:$AB$209,16,0),IF($AE187=$AE186,(IF(BD186&gt;=1,BD186-COUNTIFS($AE186:$AE186,$AC187,AQ186:AQ186,$AI$1),0)),0)),0)</f>
        <v>0</v>
      </c>
      <c r="BE187" s="1">
        <f>IFERROR(IF($AE187&gt;$AE186,VLOOKUP($AC187+AR$1,STOCK!$F$10:$AB$209,16,0),IF($AE187=$AE186,(IF(BE186&gt;=1,BE186-COUNTIFS($AE186:$AE186,$AC187,AR186:AR186,$AI$1),0)),0)),0)</f>
        <v>0</v>
      </c>
      <c r="BF187" s="1">
        <f>IFERROR(IF($AE187&gt;$AE186,VLOOKUP($AC187+AS$1,STOCK!$F$10:$AB$209,16,0),IF($AE187=$AE186,(IF(BF186&gt;=1,BF186-COUNTIFS($AE186:$AE186,$AC187,AS186:AS186,$AI$1),0)),0)),0)</f>
        <v>0</v>
      </c>
      <c r="BG187" s="1">
        <f>IFERROR(IF($AE187&gt;$AE186,VLOOKUP($AC187+AT$1,STOCK!$F$10:$AB$209,16,0),IF($AE187=$AE186,(IF(BG186&gt;=1,BG186-COUNTIFS($AE186:$AE186,$AC187,AT186:AT186,$AI$1),0)),0)),0)</f>
        <v>0</v>
      </c>
      <c r="BH187" s="1">
        <f>IFERROR(IF($AE187&gt;$AE186,VLOOKUP($AC187+AU$1,STOCK!$F$10:$AB$209,16,0),IF($AE187=$AE186,(IF(BH186&gt;=1,BH186-COUNTIFS($AE186:$AE186,$AC187,AU186:AU186,$AI$1),0)),0)),0)</f>
        <v>0</v>
      </c>
      <c r="BI187" s="1">
        <f>IFERROR(IF($AE187&gt;$AE186,VLOOKUP($AC187+AV$1,STOCK!$F$10:$AB$209,16,0),IF($AE187=$AE186,(IF(BI186&gt;=1,BI186-COUNTIFS($AE186:$AE186,$AC187,AV186:AV186,$AI$1),0)),0)),0)</f>
        <v>0</v>
      </c>
      <c r="BJ187" s="1">
        <f>IFERROR(IF($AE187&gt;$AE186,VLOOKUP($AC187+AW$1,STOCK!$F$10:$AB$209,16,0),IF($AE187=$AE186,(IF(BJ186&gt;=1,BJ186-COUNTIFS($AE186:$AE186,$AC187,AW186:AW186,$AI$1),0)),0)),0)</f>
        <v>0</v>
      </c>
      <c r="BK187" s="1">
        <f>IFERROR(IF($AE187&gt;$AE186,VLOOKUP($AC187+AX$1,STOCK!$F$10:$AB$209,16,0),IF($AE187=$AE186,(IF(BK186&gt;=1,BK186-COUNTIFS($AE186:$AE186,$AC187,AX186:AX186,$AI$1),0)),0)),0)</f>
        <v>0</v>
      </c>
      <c r="BL187" s="1">
        <f>IFERROR(IF($AE187&gt;$AE186,VLOOKUP($AC187+AL$1,STOCK!$F$10:$AB$209,17,0),IF($AE187=$AE186,(IF(BL186&gt;=1,BL186-COUNTIFS($AE186:$AE186,$AC187,AL186:AL186,$AI$2),0)),0)),0)</f>
        <v>0</v>
      </c>
      <c r="BM187" s="1">
        <f>IFERROR(IF($AE187&gt;$AE186,VLOOKUP($AC187+AM$1,STOCK!$F$10:$AB$209,17,0),IF($AE187=$AE186,(IF(BM186&gt;=1,BM186-COUNTIFS($AE186:$AE186,$AC187,AM186:AM186,$AI$2),0)),0)),0)</f>
        <v>0</v>
      </c>
      <c r="BN187" s="1">
        <f>IFERROR(IF($AE187&gt;$AE186,VLOOKUP($AC187+AN$1,STOCK!$F$10:$AB$209,17,0),IF($AE187=$AE186,(IF(BN186&gt;=1,BN186-COUNTIFS($AE186:$AE186,$AC187,AN186:AN186,$AI$2),0)),0)),0)</f>
        <v>0</v>
      </c>
      <c r="BO187" s="1">
        <f>IFERROR(IF($AE187&gt;$AE186,VLOOKUP($AC187+AO$1,STOCK!$F$10:$AB$209,17,0),IF($AE187=$AE186,(IF(BO186&gt;=1,BO186-COUNTIFS($AE186:$AE186,$AC187,AO186:AO186,$AI$2),0)),0)),0)</f>
        <v>0</v>
      </c>
      <c r="BP187" s="1">
        <f>IFERROR(IF($AE187&gt;$AE186,VLOOKUP($AC187+AP$1,STOCK!$F$10:$AB$209,17,0),IF($AE187=$AE186,(IF(BP186&gt;=1,BP186-COUNTIFS($AE186:$AE186,$AC187,AP186:AP186,$AI$2),0)),0)),0)</f>
        <v>0</v>
      </c>
      <c r="BQ187" s="1">
        <f>IFERROR(IF($AE187&gt;$AE186,VLOOKUP($AC187+AQ$1,STOCK!$F$10:$AB$209,17,0),IF($AE187=$AE186,(IF(BQ186&gt;=1,BQ186-COUNTIFS($AE186:$AE186,$AC187,AQ186:AQ186,$AI$2),0)),0)),0)</f>
        <v>0</v>
      </c>
      <c r="BR187" s="1">
        <f>IFERROR(IF($AE187&gt;$AE186,VLOOKUP($AC187+AR$1,STOCK!$F$10:$AB$209,17,0),IF($AE187=$AE186,(IF(BR186&gt;=1,BR186-COUNTIFS($AE186:$AE186,$AC187,AR186:AR186,$AI$2),0)),0)),0)</f>
        <v>0</v>
      </c>
      <c r="BS187" s="1">
        <f>IFERROR(IF($AE187&gt;$AE186,VLOOKUP($AC187+AS$1,STOCK!$F$10:$AB$209,17,0),IF($AE187=$AE186,(IF(BS186&gt;=1,BS186-COUNTIFS($AE186:$AE186,$AC187,AS186:AS186,$AI$2),0)),0)),0)</f>
        <v>0</v>
      </c>
      <c r="BT187" s="1">
        <f>IFERROR(IF($AE187&gt;$AE186,VLOOKUP($AC187+AT$1,STOCK!$F$10:$AB$209,17,0),IF($AE187=$AE186,(IF(BT186&gt;=1,BT186-COUNTIFS($AE186:$AE186,$AC187,AT186:AT186,$AI$2),0)),0)),0)</f>
        <v>0</v>
      </c>
      <c r="BU187" s="1">
        <f>IFERROR(IF($AE187&gt;$AE186,VLOOKUP($AC187+AU$1,STOCK!$F$10:$AB$209,17,0),IF($AE187=$AE186,(IF(BU186&gt;=1,BU186-COUNTIFS($AE186:$AE186,$AC187,AU186:AU186,$AI$2),0)),0)),0)</f>
        <v>0</v>
      </c>
      <c r="BV187" s="1">
        <f>IFERROR(IF($AE187&gt;$AE186,VLOOKUP($AC187+AV$1,STOCK!$F$10:$AB$209,17,0),IF($AE187=$AE186,(IF(BV186&gt;=1,BV186-COUNTIFS($AE186:$AE186,$AC187,AV186:AV186,$AI$2),0)),0)),0)</f>
        <v>0</v>
      </c>
      <c r="BW187" s="1">
        <f>IFERROR(IF($AE187&gt;$AE186,VLOOKUP($AC187+AW$1,STOCK!$F$10:$AB$209,17,0),IF($AE187=$AE186,(IF(BW186&gt;=1,BW186-COUNTIFS($AE186:$AE186,$AC187,AW186:AW186,$AI$2),0)),0)),0)</f>
        <v>0</v>
      </c>
      <c r="BX187" s="1">
        <f>IFERROR(IF($AE187&gt;$AE186,VLOOKUP($AC187+AX$1,STOCK!$F$10:$AB$209,17,0),IF($AE187=$AE186,(IF(BX186&gt;=1,BX186-COUNTIFS($AE186:$AE186,$AC187,AX186:AX186,$AI$2),0)),0)),0)</f>
        <v>0</v>
      </c>
    </row>
    <row r="188" spans="29:76" x14ac:dyDescent="0.25">
      <c r="AC188" s="1">
        <f t="shared" si="48"/>
        <v>0</v>
      </c>
      <c r="AD188" s="1">
        <f>IFERROR(IF(LEN(AK188)&gt;=1,VLOOKUP(HLOOKUP(AK188,PROFILE!$K$5:$V$8,4,0),PROFILE!$F$1:$G$3,2,0),0),0)</f>
        <v>0</v>
      </c>
      <c r="AE188" s="1">
        <f t="shared" si="49"/>
        <v>0</v>
      </c>
      <c r="AF188" s="1">
        <v>175</v>
      </c>
      <c r="AI188" s="1" t="str">
        <f>IFERROR(IF($AH188&gt;=1,VLOOKUP($AG188,STUDENT!$O$8:$Z$1507,3,0),""),"")</f>
        <v/>
      </c>
      <c r="AJ188" s="1" t="str">
        <f>IFERROR(IF($AH188&gt;=1,VLOOKUP($AG188,STUDENT!$O$8:$Z$1507,4,0),""),"")</f>
        <v/>
      </c>
      <c r="AK188" s="1" t="str">
        <f>IFERROR(IF($AH188&gt;=1,VLOOKUP($AG188,STUDENT!$O$8:$Z$1507,6,0),""),"")</f>
        <v/>
      </c>
      <c r="AL188" s="1" t="str">
        <f t="shared" si="51"/>
        <v/>
      </c>
      <c r="AM188" s="1" t="str">
        <f t="shared" si="52"/>
        <v/>
      </c>
      <c r="AN188" s="1" t="str">
        <f t="shared" si="53"/>
        <v/>
      </c>
      <c r="AO188" s="1" t="str">
        <f t="shared" si="54"/>
        <v/>
      </c>
      <c r="AP188" s="1" t="str">
        <f t="shared" si="55"/>
        <v/>
      </c>
      <c r="AQ188" s="1" t="str">
        <f t="shared" si="56"/>
        <v/>
      </c>
      <c r="AR188" s="1" t="str">
        <f t="shared" si="57"/>
        <v/>
      </c>
      <c r="AS188" s="1" t="str">
        <f t="shared" si="58"/>
        <v/>
      </c>
      <c r="AT188" s="1" t="str">
        <f t="shared" si="59"/>
        <v/>
      </c>
      <c r="AU188" s="1" t="str">
        <f t="shared" si="60"/>
        <v/>
      </c>
      <c r="AV188" s="1" t="str">
        <f t="shared" si="61"/>
        <v/>
      </c>
      <c r="AW188" s="1" t="str">
        <f t="shared" si="62"/>
        <v/>
      </c>
      <c r="AX188" s="1" t="str">
        <f t="shared" si="63"/>
        <v/>
      </c>
      <c r="AY188" s="1">
        <f>IFERROR(IF($AE188&gt;$AE187,VLOOKUP($AC188+AL$1,STOCK!$F$10:$AB$209,16,0),IF($AE188=$AE187,(IF(AY187&gt;=1,AY187-COUNTIFS($AE187:$AE187,$AC188,AL187:AL187,$AI$1),0)),0)),0)</f>
        <v>0</v>
      </c>
      <c r="AZ188" s="1">
        <f>IFERROR(IF($AE188&gt;$AE187,VLOOKUP($AC188+AM$1,STOCK!$F$10:$AB$209,16,0),IF($AE188=$AE187,(IF(AZ187&gt;=1,AZ187-COUNTIFS($AE187:$AE187,$AC188,AM187:AM187,$AI$1),0)),0)),0)</f>
        <v>0</v>
      </c>
      <c r="BA188" s="1">
        <f>IFERROR(IF($AE188&gt;$AE187,VLOOKUP($AC188+AN$1,STOCK!$F$10:$AB$209,16,0),IF($AE188=$AE187,(IF(BA187&gt;=1,BA187-COUNTIFS($AE187:$AE187,$AC188,AN187:AN187,$AI$1),0)),0)),0)</f>
        <v>0</v>
      </c>
      <c r="BB188" s="1">
        <f>IFERROR(IF($AE188&gt;$AE187,VLOOKUP($AC188+AO$1,STOCK!$F$10:$AB$209,16,0),IF($AE188=$AE187,(IF(BB187&gt;=1,BB187-COUNTIFS($AE187:$AE187,$AC188,AO187:AO187,$AI$1),0)),0)),0)</f>
        <v>0</v>
      </c>
      <c r="BC188" s="1">
        <f>IFERROR(IF($AE188&gt;$AE187,VLOOKUP($AC188+AP$1,STOCK!$F$10:$AB$209,16,0),IF($AE188=$AE187,(IF(BC187&gt;=1,BC187-COUNTIFS($AE187:$AE187,$AC188,AP187:AP187,$AI$1),0)),0)),0)</f>
        <v>0</v>
      </c>
      <c r="BD188" s="1">
        <f>IFERROR(IF($AE188&gt;$AE187,VLOOKUP($AC188+AQ$1,STOCK!$F$10:$AB$209,16,0),IF($AE188=$AE187,(IF(BD187&gt;=1,BD187-COUNTIFS($AE187:$AE187,$AC188,AQ187:AQ187,$AI$1),0)),0)),0)</f>
        <v>0</v>
      </c>
      <c r="BE188" s="1">
        <f>IFERROR(IF($AE188&gt;$AE187,VLOOKUP($AC188+AR$1,STOCK!$F$10:$AB$209,16,0),IF($AE188=$AE187,(IF(BE187&gt;=1,BE187-COUNTIFS($AE187:$AE187,$AC188,AR187:AR187,$AI$1),0)),0)),0)</f>
        <v>0</v>
      </c>
      <c r="BF188" s="1">
        <f>IFERROR(IF($AE188&gt;$AE187,VLOOKUP($AC188+AS$1,STOCK!$F$10:$AB$209,16,0),IF($AE188=$AE187,(IF(BF187&gt;=1,BF187-COUNTIFS($AE187:$AE187,$AC188,AS187:AS187,$AI$1),0)),0)),0)</f>
        <v>0</v>
      </c>
      <c r="BG188" s="1">
        <f>IFERROR(IF($AE188&gt;$AE187,VLOOKUP($AC188+AT$1,STOCK!$F$10:$AB$209,16,0),IF($AE188=$AE187,(IF(BG187&gt;=1,BG187-COUNTIFS($AE187:$AE187,$AC188,AT187:AT187,$AI$1),0)),0)),0)</f>
        <v>0</v>
      </c>
      <c r="BH188" s="1">
        <f>IFERROR(IF($AE188&gt;$AE187,VLOOKUP($AC188+AU$1,STOCK!$F$10:$AB$209,16,0),IF($AE188=$AE187,(IF(BH187&gt;=1,BH187-COUNTIFS($AE187:$AE187,$AC188,AU187:AU187,$AI$1),0)),0)),0)</f>
        <v>0</v>
      </c>
      <c r="BI188" s="1">
        <f>IFERROR(IF($AE188&gt;$AE187,VLOOKUP($AC188+AV$1,STOCK!$F$10:$AB$209,16,0),IF($AE188=$AE187,(IF(BI187&gt;=1,BI187-COUNTIFS($AE187:$AE187,$AC188,AV187:AV187,$AI$1),0)),0)),0)</f>
        <v>0</v>
      </c>
      <c r="BJ188" s="1">
        <f>IFERROR(IF($AE188&gt;$AE187,VLOOKUP($AC188+AW$1,STOCK!$F$10:$AB$209,16,0),IF($AE188=$AE187,(IF(BJ187&gt;=1,BJ187-COUNTIFS($AE187:$AE187,$AC188,AW187:AW187,$AI$1),0)),0)),0)</f>
        <v>0</v>
      </c>
      <c r="BK188" s="1">
        <f>IFERROR(IF($AE188&gt;$AE187,VLOOKUP($AC188+AX$1,STOCK!$F$10:$AB$209,16,0),IF($AE188=$AE187,(IF(BK187&gt;=1,BK187-COUNTIFS($AE187:$AE187,$AC188,AX187:AX187,$AI$1),0)),0)),0)</f>
        <v>0</v>
      </c>
      <c r="BL188" s="1">
        <f>IFERROR(IF($AE188&gt;$AE187,VLOOKUP($AC188+AL$1,STOCK!$F$10:$AB$209,17,0),IF($AE188=$AE187,(IF(BL187&gt;=1,BL187-COUNTIFS($AE187:$AE187,$AC188,AL187:AL187,$AI$2),0)),0)),0)</f>
        <v>0</v>
      </c>
      <c r="BM188" s="1">
        <f>IFERROR(IF($AE188&gt;$AE187,VLOOKUP($AC188+AM$1,STOCK!$F$10:$AB$209,17,0),IF($AE188=$AE187,(IF(BM187&gt;=1,BM187-COUNTIFS($AE187:$AE187,$AC188,AM187:AM187,$AI$2),0)),0)),0)</f>
        <v>0</v>
      </c>
      <c r="BN188" s="1">
        <f>IFERROR(IF($AE188&gt;$AE187,VLOOKUP($AC188+AN$1,STOCK!$F$10:$AB$209,17,0),IF($AE188=$AE187,(IF(BN187&gt;=1,BN187-COUNTIFS($AE187:$AE187,$AC188,AN187:AN187,$AI$2),0)),0)),0)</f>
        <v>0</v>
      </c>
      <c r="BO188" s="1">
        <f>IFERROR(IF($AE188&gt;$AE187,VLOOKUP($AC188+AO$1,STOCK!$F$10:$AB$209,17,0),IF($AE188=$AE187,(IF(BO187&gt;=1,BO187-COUNTIFS($AE187:$AE187,$AC188,AO187:AO187,$AI$2),0)),0)),0)</f>
        <v>0</v>
      </c>
      <c r="BP188" s="1">
        <f>IFERROR(IF($AE188&gt;$AE187,VLOOKUP($AC188+AP$1,STOCK!$F$10:$AB$209,17,0),IF($AE188=$AE187,(IF(BP187&gt;=1,BP187-COUNTIFS($AE187:$AE187,$AC188,AP187:AP187,$AI$2),0)),0)),0)</f>
        <v>0</v>
      </c>
      <c r="BQ188" s="1">
        <f>IFERROR(IF($AE188&gt;$AE187,VLOOKUP($AC188+AQ$1,STOCK!$F$10:$AB$209,17,0),IF($AE188=$AE187,(IF(BQ187&gt;=1,BQ187-COUNTIFS($AE187:$AE187,$AC188,AQ187:AQ187,$AI$2),0)),0)),0)</f>
        <v>0</v>
      </c>
      <c r="BR188" s="1">
        <f>IFERROR(IF($AE188&gt;$AE187,VLOOKUP($AC188+AR$1,STOCK!$F$10:$AB$209,17,0),IF($AE188=$AE187,(IF(BR187&gt;=1,BR187-COUNTIFS($AE187:$AE187,$AC188,AR187:AR187,$AI$2),0)),0)),0)</f>
        <v>0</v>
      </c>
      <c r="BS188" s="1">
        <f>IFERROR(IF($AE188&gt;$AE187,VLOOKUP($AC188+AS$1,STOCK!$F$10:$AB$209,17,0),IF($AE188=$AE187,(IF(BS187&gt;=1,BS187-COUNTIFS($AE187:$AE187,$AC188,AS187:AS187,$AI$2),0)),0)),0)</f>
        <v>0</v>
      </c>
      <c r="BT188" s="1">
        <f>IFERROR(IF($AE188&gt;$AE187,VLOOKUP($AC188+AT$1,STOCK!$F$10:$AB$209,17,0),IF($AE188=$AE187,(IF(BT187&gt;=1,BT187-COUNTIFS($AE187:$AE187,$AC188,AT187:AT187,$AI$2),0)),0)),0)</f>
        <v>0</v>
      </c>
      <c r="BU188" s="1">
        <f>IFERROR(IF($AE188&gt;$AE187,VLOOKUP($AC188+AU$1,STOCK!$F$10:$AB$209,17,0),IF($AE188=$AE187,(IF(BU187&gt;=1,BU187-COUNTIFS($AE187:$AE187,$AC188,AU187:AU187,$AI$2),0)),0)),0)</f>
        <v>0</v>
      </c>
      <c r="BV188" s="1">
        <f>IFERROR(IF($AE188&gt;$AE187,VLOOKUP($AC188+AV$1,STOCK!$F$10:$AB$209,17,0),IF($AE188=$AE187,(IF(BV187&gt;=1,BV187-COUNTIFS($AE187:$AE187,$AC188,AV187:AV187,$AI$2),0)),0)),0)</f>
        <v>0</v>
      </c>
      <c r="BW188" s="1">
        <f>IFERROR(IF($AE188&gt;$AE187,VLOOKUP($AC188+AW$1,STOCK!$F$10:$AB$209,17,0),IF($AE188=$AE187,(IF(BW187&gt;=1,BW187-COUNTIFS($AE187:$AE187,$AC188,AW187:AW187,$AI$2),0)),0)),0)</f>
        <v>0</v>
      </c>
      <c r="BX188" s="1">
        <f>IFERROR(IF($AE188&gt;$AE187,VLOOKUP($AC188+AX$1,STOCK!$F$10:$AB$209,17,0),IF($AE188=$AE187,(IF(BX187&gt;=1,BX187-COUNTIFS($AE187:$AE187,$AC188,AX187:AX187,$AI$2),0)),0)),0)</f>
        <v>0</v>
      </c>
    </row>
    <row r="189" spans="29:76" x14ac:dyDescent="0.25">
      <c r="AC189" s="1">
        <f t="shared" si="48"/>
        <v>0</v>
      </c>
      <c r="AD189" s="1">
        <f>IFERROR(IF(LEN(AK189)&gt;=1,VLOOKUP(HLOOKUP(AK189,PROFILE!$K$5:$V$8,4,0),PROFILE!$F$1:$G$3,2,0),0),0)</f>
        <v>0</v>
      </c>
      <c r="AE189" s="1">
        <f t="shared" si="49"/>
        <v>0</v>
      </c>
      <c r="AF189" s="1">
        <v>176</v>
      </c>
      <c r="AI189" s="1" t="str">
        <f>IFERROR(IF($AH189&gt;=1,VLOOKUP($AG189,STUDENT!$O$8:$Z$1507,3,0),""),"")</f>
        <v/>
      </c>
      <c r="AJ189" s="1" t="str">
        <f>IFERROR(IF($AH189&gt;=1,VLOOKUP($AG189,STUDENT!$O$8:$Z$1507,4,0),""),"")</f>
        <v/>
      </c>
      <c r="AK189" s="1" t="str">
        <f>IFERROR(IF($AH189&gt;=1,VLOOKUP($AG189,STUDENT!$O$8:$Z$1507,6,0),""),"")</f>
        <v/>
      </c>
      <c r="AL189" s="1" t="str">
        <f t="shared" si="51"/>
        <v/>
      </c>
      <c r="AM189" s="1" t="str">
        <f t="shared" si="52"/>
        <v/>
      </c>
      <c r="AN189" s="1" t="str">
        <f t="shared" si="53"/>
        <v/>
      </c>
      <c r="AO189" s="1" t="str">
        <f t="shared" si="54"/>
        <v/>
      </c>
      <c r="AP189" s="1" t="str">
        <f t="shared" si="55"/>
        <v/>
      </c>
      <c r="AQ189" s="1" t="str">
        <f t="shared" si="56"/>
        <v/>
      </c>
      <c r="AR189" s="1" t="str">
        <f t="shared" si="57"/>
        <v/>
      </c>
      <c r="AS189" s="1" t="str">
        <f t="shared" si="58"/>
        <v/>
      </c>
      <c r="AT189" s="1" t="str">
        <f t="shared" si="59"/>
        <v/>
      </c>
      <c r="AU189" s="1" t="str">
        <f t="shared" si="60"/>
        <v/>
      </c>
      <c r="AV189" s="1" t="str">
        <f t="shared" si="61"/>
        <v/>
      </c>
      <c r="AW189" s="1" t="str">
        <f t="shared" si="62"/>
        <v/>
      </c>
      <c r="AX189" s="1" t="str">
        <f t="shared" si="63"/>
        <v/>
      </c>
      <c r="AY189" s="1">
        <f>IFERROR(IF($AE189&gt;$AE188,VLOOKUP($AC189+AL$1,STOCK!$F$10:$AB$209,16,0),IF($AE189=$AE188,(IF(AY188&gt;=1,AY188-COUNTIFS($AE188:$AE188,$AC189,AL188:AL188,$AI$1),0)),0)),0)</f>
        <v>0</v>
      </c>
      <c r="AZ189" s="1">
        <f>IFERROR(IF($AE189&gt;$AE188,VLOOKUP($AC189+AM$1,STOCK!$F$10:$AB$209,16,0),IF($AE189=$AE188,(IF(AZ188&gt;=1,AZ188-COUNTIFS($AE188:$AE188,$AC189,AM188:AM188,$AI$1),0)),0)),0)</f>
        <v>0</v>
      </c>
      <c r="BA189" s="1">
        <f>IFERROR(IF($AE189&gt;$AE188,VLOOKUP($AC189+AN$1,STOCK!$F$10:$AB$209,16,0),IF($AE189=$AE188,(IF(BA188&gt;=1,BA188-COUNTIFS($AE188:$AE188,$AC189,AN188:AN188,$AI$1),0)),0)),0)</f>
        <v>0</v>
      </c>
      <c r="BB189" s="1">
        <f>IFERROR(IF($AE189&gt;$AE188,VLOOKUP($AC189+AO$1,STOCK!$F$10:$AB$209,16,0),IF($AE189=$AE188,(IF(BB188&gt;=1,BB188-COUNTIFS($AE188:$AE188,$AC189,AO188:AO188,$AI$1),0)),0)),0)</f>
        <v>0</v>
      </c>
      <c r="BC189" s="1">
        <f>IFERROR(IF($AE189&gt;$AE188,VLOOKUP($AC189+AP$1,STOCK!$F$10:$AB$209,16,0),IF($AE189=$AE188,(IF(BC188&gt;=1,BC188-COUNTIFS($AE188:$AE188,$AC189,AP188:AP188,$AI$1),0)),0)),0)</f>
        <v>0</v>
      </c>
      <c r="BD189" s="1">
        <f>IFERROR(IF($AE189&gt;$AE188,VLOOKUP($AC189+AQ$1,STOCK!$F$10:$AB$209,16,0),IF($AE189=$AE188,(IF(BD188&gt;=1,BD188-COUNTIFS($AE188:$AE188,$AC189,AQ188:AQ188,$AI$1),0)),0)),0)</f>
        <v>0</v>
      </c>
      <c r="BE189" s="1">
        <f>IFERROR(IF($AE189&gt;$AE188,VLOOKUP($AC189+AR$1,STOCK!$F$10:$AB$209,16,0),IF($AE189=$AE188,(IF(BE188&gt;=1,BE188-COUNTIFS($AE188:$AE188,$AC189,AR188:AR188,$AI$1),0)),0)),0)</f>
        <v>0</v>
      </c>
      <c r="BF189" s="1">
        <f>IFERROR(IF($AE189&gt;$AE188,VLOOKUP($AC189+AS$1,STOCK!$F$10:$AB$209,16,0),IF($AE189=$AE188,(IF(BF188&gt;=1,BF188-COUNTIFS($AE188:$AE188,$AC189,AS188:AS188,$AI$1),0)),0)),0)</f>
        <v>0</v>
      </c>
      <c r="BG189" s="1">
        <f>IFERROR(IF($AE189&gt;$AE188,VLOOKUP($AC189+AT$1,STOCK!$F$10:$AB$209,16,0),IF($AE189=$AE188,(IF(BG188&gt;=1,BG188-COUNTIFS($AE188:$AE188,$AC189,AT188:AT188,$AI$1),0)),0)),0)</f>
        <v>0</v>
      </c>
      <c r="BH189" s="1">
        <f>IFERROR(IF($AE189&gt;$AE188,VLOOKUP($AC189+AU$1,STOCK!$F$10:$AB$209,16,0),IF($AE189=$AE188,(IF(BH188&gt;=1,BH188-COUNTIFS($AE188:$AE188,$AC189,AU188:AU188,$AI$1),0)),0)),0)</f>
        <v>0</v>
      </c>
      <c r="BI189" s="1">
        <f>IFERROR(IF($AE189&gt;$AE188,VLOOKUP($AC189+AV$1,STOCK!$F$10:$AB$209,16,0),IF($AE189=$AE188,(IF(BI188&gt;=1,BI188-COUNTIFS($AE188:$AE188,$AC189,AV188:AV188,$AI$1),0)),0)),0)</f>
        <v>0</v>
      </c>
      <c r="BJ189" s="1">
        <f>IFERROR(IF($AE189&gt;$AE188,VLOOKUP($AC189+AW$1,STOCK!$F$10:$AB$209,16,0),IF($AE189=$AE188,(IF(BJ188&gt;=1,BJ188-COUNTIFS($AE188:$AE188,$AC189,AW188:AW188,$AI$1),0)),0)),0)</f>
        <v>0</v>
      </c>
      <c r="BK189" s="1">
        <f>IFERROR(IF($AE189&gt;$AE188,VLOOKUP($AC189+AX$1,STOCK!$F$10:$AB$209,16,0),IF($AE189=$AE188,(IF(BK188&gt;=1,BK188-COUNTIFS($AE188:$AE188,$AC189,AX188:AX188,$AI$1),0)),0)),0)</f>
        <v>0</v>
      </c>
      <c r="BL189" s="1">
        <f>IFERROR(IF($AE189&gt;$AE188,VLOOKUP($AC189+AL$1,STOCK!$F$10:$AB$209,17,0),IF($AE189=$AE188,(IF(BL188&gt;=1,BL188-COUNTIFS($AE188:$AE188,$AC189,AL188:AL188,$AI$2),0)),0)),0)</f>
        <v>0</v>
      </c>
      <c r="BM189" s="1">
        <f>IFERROR(IF($AE189&gt;$AE188,VLOOKUP($AC189+AM$1,STOCK!$F$10:$AB$209,17,0),IF($AE189=$AE188,(IF(BM188&gt;=1,BM188-COUNTIFS($AE188:$AE188,$AC189,AM188:AM188,$AI$2),0)),0)),0)</f>
        <v>0</v>
      </c>
      <c r="BN189" s="1">
        <f>IFERROR(IF($AE189&gt;$AE188,VLOOKUP($AC189+AN$1,STOCK!$F$10:$AB$209,17,0),IF($AE189=$AE188,(IF(BN188&gt;=1,BN188-COUNTIFS($AE188:$AE188,$AC189,AN188:AN188,$AI$2),0)),0)),0)</f>
        <v>0</v>
      </c>
      <c r="BO189" s="1">
        <f>IFERROR(IF($AE189&gt;$AE188,VLOOKUP($AC189+AO$1,STOCK!$F$10:$AB$209,17,0),IF($AE189=$AE188,(IF(BO188&gt;=1,BO188-COUNTIFS($AE188:$AE188,$AC189,AO188:AO188,$AI$2),0)),0)),0)</f>
        <v>0</v>
      </c>
      <c r="BP189" s="1">
        <f>IFERROR(IF($AE189&gt;$AE188,VLOOKUP($AC189+AP$1,STOCK!$F$10:$AB$209,17,0),IF($AE189=$AE188,(IF(BP188&gt;=1,BP188-COUNTIFS($AE188:$AE188,$AC189,AP188:AP188,$AI$2),0)),0)),0)</f>
        <v>0</v>
      </c>
      <c r="BQ189" s="1">
        <f>IFERROR(IF($AE189&gt;$AE188,VLOOKUP($AC189+AQ$1,STOCK!$F$10:$AB$209,17,0),IF($AE189=$AE188,(IF(BQ188&gt;=1,BQ188-COUNTIFS($AE188:$AE188,$AC189,AQ188:AQ188,$AI$2),0)),0)),0)</f>
        <v>0</v>
      </c>
      <c r="BR189" s="1">
        <f>IFERROR(IF($AE189&gt;$AE188,VLOOKUP($AC189+AR$1,STOCK!$F$10:$AB$209,17,0),IF($AE189=$AE188,(IF(BR188&gt;=1,BR188-COUNTIFS($AE188:$AE188,$AC189,AR188:AR188,$AI$2),0)),0)),0)</f>
        <v>0</v>
      </c>
      <c r="BS189" s="1">
        <f>IFERROR(IF($AE189&gt;$AE188,VLOOKUP($AC189+AS$1,STOCK!$F$10:$AB$209,17,0),IF($AE189=$AE188,(IF(BS188&gt;=1,BS188-COUNTIFS($AE188:$AE188,$AC189,AS188:AS188,$AI$2),0)),0)),0)</f>
        <v>0</v>
      </c>
      <c r="BT189" s="1">
        <f>IFERROR(IF($AE189&gt;$AE188,VLOOKUP($AC189+AT$1,STOCK!$F$10:$AB$209,17,0),IF($AE189=$AE188,(IF(BT188&gt;=1,BT188-COUNTIFS($AE188:$AE188,$AC189,AT188:AT188,$AI$2),0)),0)),0)</f>
        <v>0</v>
      </c>
      <c r="BU189" s="1">
        <f>IFERROR(IF($AE189&gt;$AE188,VLOOKUP($AC189+AU$1,STOCK!$F$10:$AB$209,17,0),IF($AE189=$AE188,(IF(BU188&gt;=1,BU188-COUNTIFS($AE188:$AE188,$AC189,AU188:AU188,$AI$2),0)),0)),0)</f>
        <v>0</v>
      </c>
      <c r="BV189" s="1">
        <f>IFERROR(IF($AE189&gt;$AE188,VLOOKUP($AC189+AV$1,STOCK!$F$10:$AB$209,17,0),IF($AE189=$AE188,(IF(BV188&gt;=1,BV188-COUNTIFS($AE188:$AE188,$AC189,AV188:AV188,$AI$2),0)),0)),0)</f>
        <v>0</v>
      </c>
      <c r="BW189" s="1">
        <f>IFERROR(IF($AE189&gt;$AE188,VLOOKUP($AC189+AW$1,STOCK!$F$10:$AB$209,17,0),IF($AE189=$AE188,(IF(BW188&gt;=1,BW188-COUNTIFS($AE188:$AE188,$AC189,AW188:AW188,$AI$2),0)),0)),0)</f>
        <v>0</v>
      </c>
      <c r="BX189" s="1">
        <f>IFERROR(IF($AE189&gt;$AE188,VLOOKUP($AC189+AX$1,STOCK!$F$10:$AB$209,17,0),IF($AE189=$AE188,(IF(BX188&gt;=1,BX188-COUNTIFS($AE188:$AE188,$AC189,AX188:AX188,$AI$2),0)),0)),0)</f>
        <v>0</v>
      </c>
    </row>
    <row r="190" spans="29:76" x14ac:dyDescent="0.25">
      <c r="AC190" s="1">
        <f t="shared" si="48"/>
        <v>0</v>
      </c>
      <c r="AD190" s="1">
        <f>IFERROR(IF(LEN(AK190)&gt;=1,VLOOKUP(HLOOKUP(AK190,PROFILE!$K$5:$V$8,4,0),PROFILE!$F$1:$G$3,2,0),0),0)</f>
        <v>0</v>
      </c>
      <c r="AE190" s="1">
        <f t="shared" si="49"/>
        <v>0</v>
      </c>
      <c r="AF190" s="1">
        <v>177</v>
      </c>
      <c r="AI190" s="1" t="str">
        <f>IFERROR(IF($AH190&gt;=1,VLOOKUP($AG190,STUDENT!$O$8:$Z$1507,3,0),""),"")</f>
        <v/>
      </c>
      <c r="AJ190" s="1" t="str">
        <f>IFERROR(IF($AH190&gt;=1,VLOOKUP($AG190,STUDENT!$O$8:$Z$1507,4,0),""),"")</f>
        <v/>
      </c>
      <c r="AK190" s="1" t="str">
        <f>IFERROR(IF($AH190&gt;=1,VLOOKUP($AG190,STUDENT!$O$8:$Z$1507,6,0),""),"")</f>
        <v/>
      </c>
      <c r="AL190" s="1" t="str">
        <f t="shared" si="51"/>
        <v/>
      </c>
      <c r="AM190" s="1" t="str">
        <f t="shared" si="52"/>
        <v/>
      </c>
      <c r="AN190" s="1" t="str">
        <f t="shared" si="53"/>
        <v/>
      </c>
      <c r="AO190" s="1" t="str">
        <f t="shared" si="54"/>
        <v/>
      </c>
      <c r="AP190" s="1" t="str">
        <f t="shared" si="55"/>
        <v/>
      </c>
      <c r="AQ190" s="1" t="str">
        <f t="shared" si="56"/>
        <v/>
      </c>
      <c r="AR190" s="1" t="str">
        <f t="shared" si="57"/>
        <v/>
      </c>
      <c r="AS190" s="1" t="str">
        <f t="shared" si="58"/>
        <v/>
      </c>
      <c r="AT190" s="1" t="str">
        <f t="shared" si="59"/>
        <v/>
      </c>
      <c r="AU190" s="1" t="str">
        <f t="shared" si="60"/>
        <v/>
      </c>
      <c r="AV190" s="1" t="str">
        <f t="shared" si="61"/>
        <v/>
      </c>
      <c r="AW190" s="1" t="str">
        <f t="shared" si="62"/>
        <v/>
      </c>
      <c r="AX190" s="1" t="str">
        <f t="shared" si="63"/>
        <v/>
      </c>
      <c r="AY190" s="1">
        <f>IFERROR(IF($AE190&gt;$AE189,VLOOKUP($AC190+AL$1,STOCK!$F$10:$AB$209,16,0),IF($AE190=$AE189,(IF(AY189&gt;=1,AY189-COUNTIFS($AE189:$AE189,$AC190,AL189:AL189,$AI$1),0)),0)),0)</f>
        <v>0</v>
      </c>
      <c r="AZ190" s="1">
        <f>IFERROR(IF($AE190&gt;$AE189,VLOOKUP($AC190+AM$1,STOCK!$F$10:$AB$209,16,0),IF($AE190=$AE189,(IF(AZ189&gt;=1,AZ189-COUNTIFS($AE189:$AE189,$AC190,AM189:AM189,$AI$1),0)),0)),0)</f>
        <v>0</v>
      </c>
      <c r="BA190" s="1">
        <f>IFERROR(IF($AE190&gt;$AE189,VLOOKUP($AC190+AN$1,STOCK!$F$10:$AB$209,16,0),IF($AE190=$AE189,(IF(BA189&gt;=1,BA189-COUNTIFS($AE189:$AE189,$AC190,AN189:AN189,$AI$1),0)),0)),0)</f>
        <v>0</v>
      </c>
      <c r="BB190" s="1">
        <f>IFERROR(IF($AE190&gt;$AE189,VLOOKUP($AC190+AO$1,STOCK!$F$10:$AB$209,16,0),IF($AE190=$AE189,(IF(BB189&gt;=1,BB189-COUNTIFS($AE189:$AE189,$AC190,AO189:AO189,$AI$1),0)),0)),0)</f>
        <v>0</v>
      </c>
      <c r="BC190" s="1">
        <f>IFERROR(IF($AE190&gt;$AE189,VLOOKUP($AC190+AP$1,STOCK!$F$10:$AB$209,16,0),IF($AE190=$AE189,(IF(BC189&gt;=1,BC189-COUNTIFS($AE189:$AE189,$AC190,AP189:AP189,$AI$1),0)),0)),0)</f>
        <v>0</v>
      </c>
      <c r="BD190" s="1">
        <f>IFERROR(IF($AE190&gt;$AE189,VLOOKUP($AC190+AQ$1,STOCK!$F$10:$AB$209,16,0),IF($AE190=$AE189,(IF(BD189&gt;=1,BD189-COUNTIFS($AE189:$AE189,$AC190,AQ189:AQ189,$AI$1),0)),0)),0)</f>
        <v>0</v>
      </c>
      <c r="BE190" s="1">
        <f>IFERROR(IF($AE190&gt;$AE189,VLOOKUP($AC190+AR$1,STOCK!$F$10:$AB$209,16,0),IF($AE190=$AE189,(IF(BE189&gt;=1,BE189-COUNTIFS($AE189:$AE189,$AC190,AR189:AR189,$AI$1),0)),0)),0)</f>
        <v>0</v>
      </c>
      <c r="BF190" s="1">
        <f>IFERROR(IF($AE190&gt;$AE189,VLOOKUP($AC190+AS$1,STOCK!$F$10:$AB$209,16,0),IF($AE190=$AE189,(IF(BF189&gt;=1,BF189-COUNTIFS($AE189:$AE189,$AC190,AS189:AS189,$AI$1),0)),0)),0)</f>
        <v>0</v>
      </c>
      <c r="BG190" s="1">
        <f>IFERROR(IF($AE190&gt;$AE189,VLOOKUP($AC190+AT$1,STOCK!$F$10:$AB$209,16,0),IF($AE190=$AE189,(IF(BG189&gt;=1,BG189-COUNTIFS($AE189:$AE189,$AC190,AT189:AT189,$AI$1),0)),0)),0)</f>
        <v>0</v>
      </c>
      <c r="BH190" s="1">
        <f>IFERROR(IF($AE190&gt;$AE189,VLOOKUP($AC190+AU$1,STOCK!$F$10:$AB$209,16,0),IF($AE190=$AE189,(IF(BH189&gt;=1,BH189-COUNTIFS($AE189:$AE189,$AC190,AU189:AU189,$AI$1),0)),0)),0)</f>
        <v>0</v>
      </c>
      <c r="BI190" s="1">
        <f>IFERROR(IF($AE190&gt;$AE189,VLOOKUP($AC190+AV$1,STOCK!$F$10:$AB$209,16,0),IF($AE190=$AE189,(IF(BI189&gt;=1,BI189-COUNTIFS($AE189:$AE189,$AC190,AV189:AV189,$AI$1),0)),0)),0)</f>
        <v>0</v>
      </c>
      <c r="BJ190" s="1">
        <f>IFERROR(IF($AE190&gt;$AE189,VLOOKUP($AC190+AW$1,STOCK!$F$10:$AB$209,16,0),IF($AE190=$AE189,(IF(BJ189&gt;=1,BJ189-COUNTIFS($AE189:$AE189,$AC190,AW189:AW189,$AI$1),0)),0)),0)</f>
        <v>0</v>
      </c>
      <c r="BK190" s="1">
        <f>IFERROR(IF($AE190&gt;$AE189,VLOOKUP($AC190+AX$1,STOCK!$F$10:$AB$209,16,0),IF($AE190=$AE189,(IF(BK189&gt;=1,BK189-COUNTIFS($AE189:$AE189,$AC190,AX189:AX189,$AI$1),0)),0)),0)</f>
        <v>0</v>
      </c>
      <c r="BL190" s="1">
        <f>IFERROR(IF($AE190&gt;$AE189,VLOOKUP($AC190+AL$1,STOCK!$F$10:$AB$209,17,0),IF($AE190=$AE189,(IF(BL189&gt;=1,BL189-COUNTIFS($AE189:$AE189,$AC190,AL189:AL189,$AI$2),0)),0)),0)</f>
        <v>0</v>
      </c>
      <c r="BM190" s="1">
        <f>IFERROR(IF($AE190&gt;$AE189,VLOOKUP($AC190+AM$1,STOCK!$F$10:$AB$209,17,0),IF($AE190=$AE189,(IF(BM189&gt;=1,BM189-COUNTIFS($AE189:$AE189,$AC190,AM189:AM189,$AI$2),0)),0)),0)</f>
        <v>0</v>
      </c>
      <c r="BN190" s="1">
        <f>IFERROR(IF($AE190&gt;$AE189,VLOOKUP($AC190+AN$1,STOCK!$F$10:$AB$209,17,0),IF($AE190=$AE189,(IF(BN189&gt;=1,BN189-COUNTIFS($AE189:$AE189,$AC190,AN189:AN189,$AI$2),0)),0)),0)</f>
        <v>0</v>
      </c>
      <c r="BO190" s="1">
        <f>IFERROR(IF($AE190&gt;$AE189,VLOOKUP($AC190+AO$1,STOCK!$F$10:$AB$209,17,0),IF($AE190=$AE189,(IF(BO189&gt;=1,BO189-COUNTIFS($AE189:$AE189,$AC190,AO189:AO189,$AI$2),0)),0)),0)</f>
        <v>0</v>
      </c>
      <c r="BP190" s="1">
        <f>IFERROR(IF($AE190&gt;$AE189,VLOOKUP($AC190+AP$1,STOCK!$F$10:$AB$209,17,0),IF($AE190=$AE189,(IF(BP189&gt;=1,BP189-COUNTIFS($AE189:$AE189,$AC190,AP189:AP189,$AI$2),0)),0)),0)</f>
        <v>0</v>
      </c>
      <c r="BQ190" s="1">
        <f>IFERROR(IF($AE190&gt;$AE189,VLOOKUP($AC190+AQ$1,STOCK!$F$10:$AB$209,17,0),IF($AE190=$AE189,(IF(BQ189&gt;=1,BQ189-COUNTIFS($AE189:$AE189,$AC190,AQ189:AQ189,$AI$2),0)),0)),0)</f>
        <v>0</v>
      </c>
      <c r="BR190" s="1">
        <f>IFERROR(IF($AE190&gt;$AE189,VLOOKUP($AC190+AR$1,STOCK!$F$10:$AB$209,17,0),IF($AE190=$AE189,(IF(BR189&gt;=1,BR189-COUNTIFS($AE189:$AE189,$AC190,AR189:AR189,$AI$2),0)),0)),0)</f>
        <v>0</v>
      </c>
      <c r="BS190" s="1">
        <f>IFERROR(IF($AE190&gt;$AE189,VLOOKUP($AC190+AS$1,STOCK!$F$10:$AB$209,17,0),IF($AE190=$AE189,(IF(BS189&gt;=1,BS189-COUNTIFS($AE189:$AE189,$AC190,AS189:AS189,$AI$2),0)),0)),0)</f>
        <v>0</v>
      </c>
      <c r="BT190" s="1">
        <f>IFERROR(IF($AE190&gt;$AE189,VLOOKUP($AC190+AT$1,STOCK!$F$10:$AB$209,17,0),IF($AE190=$AE189,(IF(BT189&gt;=1,BT189-COUNTIFS($AE189:$AE189,$AC190,AT189:AT189,$AI$2),0)),0)),0)</f>
        <v>0</v>
      </c>
      <c r="BU190" s="1">
        <f>IFERROR(IF($AE190&gt;$AE189,VLOOKUP($AC190+AU$1,STOCK!$F$10:$AB$209,17,0),IF($AE190=$AE189,(IF(BU189&gt;=1,BU189-COUNTIFS($AE189:$AE189,$AC190,AU189:AU189,$AI$2),0)),0)),0)</f>
        <v>0</v>
      </c>
      <c r="BV190" s="1">
        <f>IFERROR(IF($AE190&gt;$AE189,VLOOKUP($AC190+AV$1,STOCK!$F$10:$AB$209,17,0),IF($AE190=$AE189,(IF(BV189&gt;=1,BV189-COUNTIFS($AE189:$AE189,$AC190,AV189:AV189,$AI$2),0)),0)),0)</f>
        <v>0</v>
      </c>
      <c r="BW190" s="1">
        <f>IFERROR(IF($AE190&gt;$AE189,VLOOKUP($AC190+AW$1,STOCK!$F$10:$AB$209,17,0),IF($AE190=$AE189,(IF(BW189&gt;=1,BW189-COUNTIFS($AE189:$AE189,$AC190,AW189:AW189,$AI$2),0)),0)),0)</f>
        <v>0</v>
      </c>
      <c r="BX190" s="1">
        <f>IFERROR(IF($AE190&gt;$AE189,VLOOKUP($AC190+AX$1,STOCK!$F$10:$AB$209,17,0),IF($AE190=$AE189,(IF(BX189&gt;=1,BX189-COUNTIFS($AE189:$AE189,$AC190,AX189:AX189,$AI$2),0)),0)),0)</f>
        <v>0</v>
      </c>
    </row>
    <row r="191" spans="29:76" x14ac:dyDescent="0.25">
      <c r="AC191" s="1">
        <f t="shared" si="48"/>
        <v>0</v>
      </c>
      <c r="AD191" s="1">
        <f>IFERROR(IF(LEN(AK191)&gt;=1,VLOOKUP(HLOOKUP(AK191,PROFILE!$K$5:$V$8,4,0),PROFILE!$F$1:$G$3,2,0),0),0)</f>
        <v>0</v>
      </c>
      <c r="AE191" s="1">
        <f t="shared" si="49"/>
        <v>0</v>
      </c>
      <c r="AF191" s="1">
        <v>178</v>
      </c>
      <c r="AI191" s="1" t="str">
        <f>IFERROR(IF($AH191&gt;=1,VLOOKUP($AG191,STUDENT!$O$8:$Z$1507,3,0),""),"")</f>
        <v/>
      </c>
      <c r="AJ191" s="1" t="str">
        <f>IFERROR(IF($AH191&gt;=1,VLOOKUP($AG191,STUDENT!$O$8:$Z$1507,4,0),""),"")</f>
        <v/>
      </c>
      <c r="AK191" s="1" t="str">
        <f>IFERROR(IF($AH191&gt;=1,VLOOKUP($AG191,STUDENT!$O$8:$Z$1507,6,0),""),"")</f>
        <v/>
      </c>
      <c r="AL191" s="1" t="str">
        <f t="shared" si="51"/>
        <v/>
      </c>
      <c r="AM191" s="1" t="str">
        <f t="shared" si="52"/>
        <v/>
      </c>
      <c r="AN191" s="1" t="str">
        <f t="shared" si="53"/>
        <v/>
      </c>
      <c r="AO191" s="1" t="str">
        <f t="shared" si="54"/>
        <v/>
      </c>
      <c r="AP191" s="1" t="str">
        <f t="shared" si="55"/>
        <v/>
      </c>
      <c r="AQ191" s="1" t="str">
        <f t="shared" si="56"/>
        <v/>
      </c>
      <c r="AR191" s="1" t="str">
        <f t="shared" si="57"/>
        <v/>
      </c>
      <c r="AS191" s="1" t="str">
        <f t="shared" si="58"/>
        <v/>
      </c>
      <c r="AT191" s="1" t="str">
        <f t="shared" si="59"/>
        <v/>
      </c>
      <c r="AU191" s="1" t="str">
        <f t="shared" si="60"/>
        <v/>
      </c>
      <c r="AV191" s="1" t="str">
        <f t="shared" si="61"/>
        <v/>
      </c>
      <c r="AW191" s="1" t="str">
        <f t="shared" si="62"/>
        <v/>
      </c>
      <c r="AX191" s="1" t="str">
        <f t="shared" si="63"/>
        <v/>
      </c>
      <c r="AY191" s="1">
        <f>IFERROR(IF($AE191&gt;$AE190,VLOOKUP($AC191+AL$1,STOCK!$F$10:$AB$209,16,0),IF($AE191=$AE190,(IF(AY190&gt;=1,AY190-COUNTIFS($AE190:$AE190,$AC191,AL190:AL190,$AI$1),0)),0)),0)</f>
        <v>0</v>
      </c>
      <c r="AZ191" s="1">
        <f>IFERROR(IF($AE191&gt;$AE190,VLOOKUP($AC191+AM$1,STOCK!$F$10:$AB$209,16,0),IF($AE191=$AE190,(IF(AZ190&gt;=1,AZ190-COUNTIFS($AE190:$AE190,$AC191,AM190:AM190,$AI$1),0)),0)),0)</f>
        <v>0</v>
      </c>
      <c r="BA191" s="1">
        <f>IFERROR(IF($AE191&gt;$AE190,VLOOKUP($AC191+AN$1,STOCK!$F$10:$AB$209,16,0),IF($AE191=$AE190,(IF(BA190&gt;=1,BA190-COUNTIFS($AE190:$AE190,$AC191,AN190:AN190,$AI$1),0)),0)),0)</f>
        <v>0</v>
      </c>
      <c r="BB191" s="1">
        <f>IFERROR(IF($AE191&gt;$AE190,VLOOKUP($AC191+AO$1,STOCK!$F$10:$AB$209,16,0),IF($AE191=$AE190,(IF(BB190&gt;=1,BB190-COUNTIFS($AE190:$AE190,$AC191,AO190:AO190,$AI$1),0)),0)),0)</f>
        <v>0</v>
      </c>
      <c r="BC191" s="1">
        <f>IFERROR(IF($AE191&gt;$AE190,VLOOKUP($AC191+AP$1,STOCK!$F$10:$AB$209,16,0),IF($AE191=$AE190,(IF(BC190&gt;=1,BC190-COUNTIFS($AE190:$AE190,$AC191,AP190:AP190,$AI$1),0)),0)),0)</f>
        <v>0</v>
      </c>
      <c r="BD191" s="1">
        <f>IFERROR(IF($AE191&gt;$AE190,VLOOKUP($AC191+AQ$1,STOCK!$F$10:$AB$209,16,0),IF($AE191=$AE190,(IF(BD190&gt;=1,BD190-COUNTIFS($AE190:$AE190,$AC191,AQ190:AQ190,$AI$1),0)),0)),0)</f>
        <v>0</v>
      </c>
      <c r="BE191" s="1">
        <f>IFERROR(IF($AE191&gt;$AE190,VLOOKUP($AC191+AR$1,STOCK!$F$10:$AB$209,16,0),IF($AE191=$AE190,(IF(BE190&gt;=1,BE190-COUNTIFS($AE190:$AE190,$AC191,AR190:AR190,$AI$1),0)),0)),0)</f>
        <v>0</v>
      </c>
      <c r="BF191" s="1">
        <f>IFERROR(IF($AE191&gt;$AE190,VLOOKUP($AC191+AS$1,STOCK!$F$10:$AB$209,16,0),IF($AE191=$AE190,(IF(BF190&gt;=1,BF190-COUNTIFS($AE190:$AE190,$AC191,AS190:AS190,$AI$1),0)),0)),0)</f>
        <v>0</v>
      </c>
      <c r="BG191" s="1">
        <f>IFERROR(IF($AE191&gt;$AE190,VLOOKUP($AC191+AT$1,STOCK!$F$10:$AB$209,16,0),IF($AE191=$AE190,(IF(BG190&gt;=1,BG190-COUNTIFS($AE190:$AE190,$AC191,AT190:AT190,$AI$1),0)),0)),0)</f>
        <v>0</v>
      </c>
      <c r="BH191" s="1">
        <f>IFERROR(IF($AE191&gt;$AE190,VLOOKUP($AC191+AU$1,STOCK!$F$10:$AB$209,16,0),IF($AE191=$AE190,(IF(BH190&gt;=1,BH190-COUNTIFS($AE190:$AE190,$AC191,AU190:AU190,$AI$1),0)),0)),0)</f>
        <v>0</v>
      </c>
      <c r="BI191" s="1">
        <f>IFERROR(IF($AE191&gt;$AE190,VLOOKUP($AC191+AV$1,STOCK!$F$10:$AB$209,16,0),IF($AE191=$AE190,(IF(BI190&gt;=1,BI190-COUNTIFS($AE190:$AE190,$AC191,AV190:AV190,$AI$1),0)),0)),0)</f>
        <v>0</v>
      </c>
      <c r="BJ191" s="1">
        <f>IFERROR(IF($AE191&gt;$AE190,VLOOKUP($AC191+AW$1,STOCK!$F$10:$AB$209,16,0),IF($AE191=$AE190,(IF(BJ190&gt;=1,BJ190-COUNTIFS($AE190:$AE190,$AC191,AW190:AW190,$AI$1),0)),0)),0)</f>
        <v>0</v>
      </c>
      <c r="BK191" s="1">
        <f>IFERROR(IF($AE191&gt;$AE190,VLOOKUP($AC191+AX$1,STOCK!$F$10:$AB$209,16,0),IF($AE191=$AE190,(IF(BK190&gt;=1,BK190-COUNTIFS($AE190:$AE190,$AC191,AX190:AX190,$AI$1),0)),0)),0)</f>
        <v>0</v>
      </c>
      <c r="BL191" s="1">
        <f>IFERROR(IF($AE191&gt;$AE190,VLOOKUP($AC191+AL$1,STOCK!$F$10:$AB$209,17,0),IF($AE191=$AE190,(IF(BL190&gt;=1,BL190-COUNTIFS($AE190:$AE190,$AC191,AL190:AL190,$AI$2),0)),0)),0)</f>
        <v>0</v>
      </c>
      <c r="BM191" s="1">
        <f>IFERROR(IF($AE191&gt;$AE190,VLOOKUP($AC191+AM$1,STOCK!$F$10:$AB$209,17,0),IF($AE191=$AE190,(IF(BM190&gt;=1,BM190-COUNTIFS($AE190:$AE190,$AC191,AM190:AM190,$AI$2),0)),0)),0)</f>
        <v>0</v>
      </c>
      <c r="BN191" s="1">
        <f>IFERROR(IF($AE191&gt;$AE190,VLOOKUP($AC191+AN$1,STOCK!$F$10:$AB$209,17,0),IF($AE191=$AE190,(IF(BN190&gt;=1,BN190-COUNTIFS($AE190:$AE190,$AC191,AN190:AN190,$AI$2),0)),0)),0)</f>
        <v>0</v>
      </c>
      <c r="BO191" s="1">
        <f>IFERROR(IF($AE191&gt;$AE190,VLOOKUP($AC191+AO$1,STOCK!$F$10:$AB$209,17,0),IF($AE191=$AE190,(IF(BO190&gt;=1,BO190-COUNTIFS($AE190:$AE190,$AC191,AO190:AO190,$AI$2),0)),0)),0)</f>
        <v>0</v>
      </c>
      <c r="BP191" s="1">
        <f>IFERROR(IF($AE191&gt;$AE190,VLOOKUP($AC191+AP$1,STOCK!$F$10:$AB$209,17,0),IF($AE191=$AE190,(IF(BP190&gt;=1,BP190-COUNTIFS($AE190:$AE190,$AC191,AP190:AP190,$AI$2),0)),0)),0)</f>
        <v>0</v>
      </c>
      <c r="BQ191" s="1">
        <f>IFERROR(IF($AE191&gt;$AE190,VLOOKUP($AC191+AQ$1,STOCK!$F$10:$AB$209,17,0),IF($AE191=$AE190,(IF(BQ190&gt;=1,BQ190-COUNTIFS($AE190:$AE190,$AC191,AQ190:AQ190,$AI$2),0)),0)),0)</f>
        <v>0</v>
      </c>
      <c r="BR191" s="1">
        <f>IFERROR(IF($AE191&gt;$AE190,VLOOKUP($AC191+AR$1,STOCK!$F$10:$AB$209,17,0),IF($AE191=$AE190,(IF(BR190&gt;=1,BR190-COUNTIFS($AE190:$AE190,$AC191,AR190:AR190,$AI$2),0)),0)),0)</f>
        <v>0</v>
      </c>
      <c r="BS191" s="1">
        <f>IFERROR(IF($AE191&gt;$AE190,VLOOKUP($AC191+AS$1,STOCK!$F$10:$AB$209,17,0),IF($AE191=$AE190,(IF(BS190&gt;=1,BS190-COUNTIFS($AE190:$AE190,$AC191,AS190:AS190,$AI$2),0)),0)),0)</f>
        <v>0</v>
      </c>
      <c r="BT191" s="1">
        <f>IFERROR(IF($AE191&gt;$AE190,VLOOKUP($AC191+AT$1,STOCK!$F$10:$AB$209,17,0),IF($AE191=$AE190,(IF(BT190&gt;=1,BT190-COUNTIFS($AE190:$AE190,$AC191,AT190:AT190,$AI$2),0)),0)),0)</f>
        <v>0</v>
      </c>
      <c r="BU191" s="1">
        <f>IFERROR(IF($AE191&gt;$AE190,VLOOKUP($AC191+AU$1,STOCK!$F$10:$AB$209,17,0),IF($AE191=$AE190,(IF(BU190&gt;=1,BU190-COUNTIFS($AE190:$AE190,$AC191,AU190:AU190,$AI$2),0)),0)),0)</f>
        <v>0</v>
      </c>
      <c r="BV191" s="1">
        <f>IFERROR(IF($AE191&gt;$AE190,VLOOKUP($AC191+AV$1,STOCK!$F$10:$AB$209,17,0),IF($AE191=$AE190,(IF(BV190&gt;=1,BV190-COUNTIFS($AE190:$AE190,$AC191,AV190:AV190,$AI$2),0)),0)),0)</f>
        <v>0</v>
      </c>
      <c r="BW191" s="1">
        <f>IFERROR(IF($AE191&gt;$AE190,VLOOKUP($AC191+AW$1,STOCK!$F$10:$AB$209,17,0),IF($AE191=$AE190,(IF(BW190&gt;=1,BW190-COUNTIFS($AE190:$AE190,$AC191,AW190:AW190,$AI$2),0)),0)),0)</f>
        <v>0</v>
      </c>
      <c r="BX191" s="1">
        <f>IFERROR(IF($AE191&gt;$AE190,VLOOKUP($AC191+AX$1,STOCK!$F$10:$AB$209,17,0),IF($AE191=$AE190,(IF(BX190&gt;=1,BX190-COUNTIFS($AE190:$AE190,$AC191,AX190:AX190,$AI$2),0)),0)),0)</f>
        <v>0</v>
      </c>
    </row>
    <row r="192" spans="29:76" x14ac:dyDescent="0.25">
      <c r="AC192" s="1">
        <f t="shared" si="48"/>
        <v>0</v>
      </c>
      <c r="AD192" s="1">
        <f>IFERROR(IF(LEN(AK192)&gt;=1,VLOOKUP(HLOOKUP(AK192,PROFILE!$K$5:$V$8,4,0),PROFILE!$F$1:$G$3,2,0),0),0)</f>
        <v>0</v>
      </c>
      <c r="AE192" s="1">
        <f t="shared" si="49"/>
        <v>0</v>
      </c>
      <c r="AF192" s="1">
        <v>179</v>
      </c>
      <c r="AI192" s="1" t="str">
        <f>IFERROR(IF($AH192&gt;=1,VLOOKUP($AG192,STUDENT!$O$8:$Z$1507,3,0),""),"")</f>
        <v/>
      </c>
      <c r="AJ192" s="1" t="str">
        <f>IFERROR(IF($AH192&gt;=1,VLOOKUP($AG192,STUDENT!$O$8:$Z$1507,4,0),""),"")</f>
        <v/>
      </c>
      <c r="AK192" s="1" t="str">
        <f>IFERROR(IF($AH192&gt;=1,VLOOKUP($AG192,STUDENT!$O$8:$Z$1507,6,0),""),"")</f>
        <v/>
      </c>
      <c r="AL192" s="1" t="str">
        <f t="shared" si="51"/>
        <v/>
      </c>
      <c r="AM192" s="1" t="str">
        <f t="shared" si="52"/>
        <v/>
      </c>
      <c r="AN192" s="1" t="str">
        <f t="shared" si="53"/>
        <v/>
      </c>
      <c r="AO192" s="1" t="str">
        <f t="shared" si="54"/>
        <v/>
      </c>
      <c r="AP192" s="1" t="str">
        <f t="shared" si="55"/>
        <v/>
      </c>
      <c r="AQ192" s="1" t="str">
        <f t="shared" si="56"/>
        <v/>
      </c>
      <c r="AR192" s="1" t="str">
        <f t="shared" si="57"/>
        <v/>
      </c>
      <c r="AS192" s="1" t="str">
        <f t="shared" si="58"/>
        <v/>
      </c>
      <c r="AT192" s="1" t="str">
        <f t="shared" si="59"/>
        <v/>
      </c>
      <c r="AU192" s="1" t="str">
        <f t="shared" si="60"/>
        <v/>
      </c>
      <c r="AV192" s="1" t="str">
        <f t="shared" si="61"/>
        <v/>
      </c>
      <c r="AW192" s="1" t="str">
        <f t="shared" si="62"/>
        <v/>
      </c>
      <c r="AX192" s="1" t="str">
        <f t="shared" si="63"/>
        <v/>
      </c>
      <c r="AY192" s="1">
        <f>IFERROR(IF($AE192&gt;$AE191,VLOOKUP($AC192+AL$1,STOCK!$F$10:$AB$209,16,0),IF($AE192=$AE191,(IF(AY191&gt;=1,AY191-COUNTIFS($AE191:$AE191,$AC192,AL191:AL191,$AI$1),0)),0)),0)</f>
        <v>0</v>
      </c>
      <c r="AZ192" s="1">
        <f>IFERROR(IF($AE192&gt;$AE191,VLOOKUP($AC192+AM$1,STOCK!$F$10:$AB$209,16,0),IF($AE192=$AE191,(IF(AZ191&gt;=1,AZ191-COUNTIFS($AE191:$AE191,$AC192,AM191:AM191,$AI$1),0)),0)),0)</f>
        <v>0</v>
      </c>
      <c r="BA192" s="1">
        <f>IFERROR(IF($AE192&gt;$AE191,VLOOKUP($AC192+AN$1,STOCK!$F$10:$AB$209,16,0),IF($AE192=$AE191,(IF(BA191&gt;=1,BA191-COUNTIFS($AE191:$AE191,$AC192,AN191:AN191,$AI$1),0)),0)),0)</f>
        <v>0</v>
      </c>
      <c r="BB192" s="1">
        <f>IFERROR(IF($AE192&gt;$AE191,VLOOKUP($AC192+AO$1,STOCK!$F$10:$AB$209,16,0),IF($AE192=$AE191,(IF(BB191&gt;=1,BB191-COUNTIFS($AE191:$AE191,$AC192,AO191:AO191,$AI$1),0)),0)),0)</f>
        <v>0</v>
      </c>
      <c r="BC192" s="1">
        <f>IFERROR(IF($AE192&gt;$AE191,VLOOKUP($AC192+AP$1,STOCK!$F$10:$AB$209,16,0),IF($AE192=$AE191,(IF(BC191&gt;=1,BC191-COUNTIFS($AE191:$AE191,$AC192,AP191:AP191,$AI$1),0)),0)),0)</f>
        <v>0</v>
      </c>
      <c r="BD192" s="1">
        <f>IFERROR(IF($AE192&gt;$AE191,VLOOKUP($AC192+AQ$1,STOCK!$F$10:$AB$209,16,0),IF($AE192=$AE191,(IF(BD191&gt;=1,BD191-COUNTIFS($AE191:$AE191,$AC192,AQ191:AQ191,$AI$1),0)),0)),0)</f>
        <v>0</v>
      </c>
      <c r="BE192" s="1">
        <f>IFERROR(IF($AE192&gt;$AE191,VLOOKUP($AC192+AR$1,STOCK!$F$10:$AB$209,16,0),IF($AE192=$AE191,(IF(BE191&gt;=1,BE191-COUNTIFS($AE191:$AE191,$AC192,AR191:AR191,$AI$1),0)),0)),0)</f>
        <v>0</v>
      </c>
      <c r="BF192" s="1">
        <f>IFERROR(IF($AE192&gt;$AE191,VLOOKUP($AC192+AS$1,STOCK!$F$10:$AB$209,16,0),IF($AE192=$AE191,(IF(BF191&gt;=1,BF191-COUNTIFS($AE191:$AE191,$AC192,AS191:AS191,$AI$1),0)),0)),0)</f>
        <v>0</v>
      </c>
      <c r="BG192" s="1">
        <f>IFERROR(IF($AE192&gt;$AE191,VLOOKUP($AC192+AT$1,STOCK!$F$10:$AB$209,16,0),IF($AE192=$AE191,(IF(BG191&gt;=1,BG191-COUNTIFS($AE191:$AE191,$AC192,AT191:AT191,$AI$1),0)),0)),0)</f>
        <v>0</v>
      </c>
      <c r="BH192" s="1">
        <f>IFERROR(IF($AE192&gt;$AE191,VLOOKUP($AC192+AU$1,STOCK!$F$10:$AB$209,16,0),IF($AE192=$AE191,(IF(BH191&gt;=1,BH191-COUNTIFS($AE191:$AE191,$AC192,AU191:AU191,$AI$1),0)),0)),0)</f>
        <v>0</v>
      </c>
      <c r="BI192" s="1">
        <f>IFERROR(IF($AE192&gt;$AE191,VLOOKUP($AC192+AV$1,STOCK!$F$10:$AB$209,16,0),IF($AE192=$AE191,(IF(BI191&gt;=1,BI191-COUNTIFS($AE191:$AE191,$AC192,AV191:AV191,$AI$1),0)),0)),0)</f>
        <v>0</v>
      </c>
      <c r="BJ192" s="1">
        <f>IFERROR(IF($AE192&gt;$AE191,VLOOKUP($AC192+AW$1,STOCK!$F$10:$AB$209,16,0),IF($AE192=$AE191,(IF(BJ191&gt;=1,BJ191-COUNTIFS($AE191:$AE191,$AC192,AW191:AW191,$AI$1),0)),0)),0)</f>
        <v>0</v>
      </c>
      <c r="BK192" s="1">
        <f>IFERROR(IF($AE192&gt;$AE191,VLOOKUP($AC192+AX$1,STOCK!$F$10:$AB$209,16,0),IF($AE192=$AE191,(IF(BK191&gt;=1,BK191-COUNTIFS($AE191:$AE191,$AC192,AX191:AX191,$AI$1),0)),0)),0)</f>
        <v>0</v>
      </c>
      <c r="BL192" s="1">
        <f>IFERROR(IF($AE192&gt;$AE191,VLOOKUP($AC192+AL$1,STOCK!$F$10:$AB$209,17,0),IF($AE192=$AE191,(IF(BL191&gt;=1,BL191-COUNTIFS($AE191:$AE191,$AC192,AL191:AL191,$AI$2),0)),0)),0)</f>
        <v>0</v>
      </c>
      <c r="BM192" s="1">
        <f>IFERROR(IF($AE192&gt;$AE191,VLOOKUP($AC192+AM$1,STOCK!$F$10:$AB$209,17,0),IF($AE192=$AE191,(IF(BM191&gt;=1,BM191-COUNTIFS($AE191:$AE191,$AC192,AM191:AM191,$AI$2),0)),0)),0)</f>
        <v>0</v>
      </c>
      <c r="BN192" s="1">
        <f>IFERROR(IF($AE192&gt;$AE191,VLOOKUP($AC192+AN$1,STOCK!$F$10:$AB$209,17,0),IF($AE192=$AE191,(IF(BN191&gt;=1,BN191-COUNTIFS($AE191:$AE191,$AC192,AN191:AN191,$AI$2),0)),0)),0)</f>
        <v>0</v>
      </c>
      <c r="BO192" s="1">
        <f>IFERROR(IF($AE192&gt;$AE191,VLOOKUP($AC192+AO$1,STOCK!$F$10:$AB$209,17,0),IF($AE192=$AE191,(IF(BO191&gt;=1,BO191-COUNTIFS($AE191:$AE191,$AC192,AO191:AO191,$AI$2),0)),0)),0)</f>
        <v>0</v>
      </c>
      <c r="BP192" s="1">
        <f>IFERROR(IF($AE192&gt;$AE191,VLOOKUP($AC192+AP$1,STOCK!$F$10:$AB$209,17,0),IF($AE192=$AE191,(IF(BP191&gt;=1,BP191-COUNTIFS($AE191:$AE191,$AC192,AP191:AP191,$AI$2),0)),0)),0)</f>
        <v>0</v>
      </c>
      <c r="BQ192" s="1">
        <f>IFERROR(IF($AE192&gt;$AE191,VLOOKUP($AC192+AQ$1,STOCK!$F$10:$AB$209,17,0),IF($AE192=$AE191,(IF(BQ191&gt;=1,BQ191-COUNTIFS($AE191:$AE191,$AC192,AQ191:AQ191,$AI$2),0)),0)),0)</f>
        <v>0</v>
      </c>
      <c r="BR192" s="1">
        <f>IFERROR(IF($AE192&gt;$AE191,VLOOKUP($AC192+AR$1,STOCK!$F$10:$AB$209,17,0),IF($AE192=$AE191,(IF(BR191&gt;=1,BR191-COUNTIFS($AE191:$AE191,$AC192,AR191:AR191,$AI$2),0)),0)),0)</f>
        <v>0</v>
      </c>
      <c r="BS192" s="1">
        <f>IFERROR(IF($AE192&gt;$AE191,VLOOKUP($AC192+AS$1,STOCK!$F$10:$AB$209,17,0),IF($AE192=$AE191,(IF(BS191&gt;=1,BS191-COUNTIFS($AE191:$AE191,$AC192,AS191:AS191,$AI$2),0)),0)),0)</f>
        <v>0</v>
      </c>
      <c r="BT192" s="1">
        <f>IFERROR(IF($AE192&gt;$AE191,VLOOKUP($AC192+AT$1,STOCK!$F$10:$AB$209,17,0),IF($AE192=$AE191,(IF(BT191&gt;=1,BT191-COUNTIFS($AE191:$AE191,$AC192,AT191:AT191,$AI$2),0)),0)),0)</f>
        <v>0</v>
      </c>
      <c r="BU192" s="1">
        <f>IFERROR(IF($AE192&gt;$AE191,VLOOKUP($AC192+AU$1,STOCK!$F$10:$AB$209,17,0),IF($AE192=$AE191,(IF(BU191&gt;=1,BU191-COUNTIFS($AE191:$AE191,$AC192,AU191:AU191,$AI$2),0)),0)),0)</f>
        <v>0</v>
      </c>
      <c r="BV192" s="1">
        <f>IFERROR(IF($AE192&gt;$AE191,VLOOKUP($AC192+AV$1,STOCK!$F$10:$AB$209,17,0),IF($AE192=$AE191,(IF(BV191&gt;=1,BV191-COUNTIFS($AE191:$AE191,$AC192,AV191:AV191,$AI$2),0)),0)),0)</f>
        <v>0</v>
      </c>
      <c r="BW192" s="1">
        <f>IFERROR(IF($AE192&gt;$AE191,VLOOKUP($AC192+AW$1,STOCK!$F$10:$AB$209,17,0),IF($AE192=$AE191,(IF(BW191&gt;=1,BW191-COUNTIFS($AE191:$AE191,$AC192,AW191:AW191,$AI$2),0)),0)),0)</f>
        <v>0</v>
      </c>
      <c r="BX192" s="1">
        <f>IFERROR(IF($AE192&gt;$AE191,VLOOKUP($AC192+AX$1,STOCK!$F$10:$AB$209,17,0),IF($AE192=$AE191,(IF(BX191&gt;=1,BX191-COUNTIFS($AE191:$AE191,$AC192,AX191:AX191,$AI$2),0)),0)),0)</f>
        <v>0</v>
      </c>
    </row>
    <row r="193" spans="29:76" x14ac:dyDescent="0.25">
      <c r="AC193" s="1">
        <f t="shared" si="48"/>
        <v>0</v>
      </c>
      <c r="AD193" s="1">
        <f>IFERROR(IF(LEN(AK193)&gt;=1,VLOOKUP(HLOOKUP(AK193,PROFILE!$K$5:$V$8,4,0),PROFILE!$F$1:$G$3,2,0),0),0)</f>
        <v>0</v>
      </c>
      <c r="AE193" s="1">
        <f t="shared" si="49"/>
        <v>0</v>
      </c>
      <c r="AF193" s="1">
        <v>180</v>
      </c>
      <c r="AI193" s="1" t="str">
        <f>IFERROR(IF($AH193&gt;=1,VLOOKUP($AG193,STUDENT!$O$8:$Z$1507,3,0),""),"")</f>
        <v/>
      </c>
      <c r="AJ193" s="1" t="str">
        <f>IFERROR(IF($AH193&gt;=1,VLOOKUP($AG193,STUDENT!$O$8:$Z$1507,4,0),""),"")</f>
        <v/>
      </c>
      <c r="AK193" s="1" t="str">
        <f>IFERROR(IF($AH193&gt;=1,VLOOKUP($AG193,STUDENT!$O$8:$Z$1507,6,0),""),"")</f>
        <v/>
      </c>
      <c r="AL193" s="1" t="str">
        <f t="shared" si="51"/>
        <v/>
      </c>
      <c r="AM193" s="1" t="str">
        <f t="shared" si="52"/>
        <v/>
      </c>
      <c r="AN193" s="1" t="str">
        <f t="shared" si="53"/>
        <v/>
      </c>
      <c r="AO193" s="1" t="str">
        <f t="shared" si="54"/>
        <v/>
      </c>
      <c r="AP193" s="1" t="str">
        <f t="shared" si="55"/>
        <v/>
      </c>
      <c r="AQ193" s="1" t="str">
        <f t="shared" si="56"/>
        <v/>
      </c>
      <c r="AR193" s="1" t="str">
        <f t="shared" si="57"/>
        <v/>
      </c>
      <c r="AS193" s="1" t="str">
        <f t="shared" si="58"/>
        <v/>
      </c>
      <c r="AT193" s="1" t="str">
        <f t="shared" si="59"/>
        <v/>
      </c>
      <c r="AU193" s="1" t="str">
        <f t="shared" si="60"/>
        <v/>
      </c>
      <c r="AV193" s="1" t="str">
        <f t="shared" si="61"/>
        <v/>
      </c>
      <c r="AW193" s="1" t="str">
        <f t="shared" si="62"/>
        <v/>
      </c>
      <c r="AX193" s="1" t="str">
        <f t="shared" si="63"/>
        <v/>
      </c>
      <c r="AY193" s="1">
        <f>IFERROR(IF($AE193&gt;$AE192,VLOOKUP($AC193+AL$1,STOCK!$F$10:$AB$209,16,0),IF($AE193=$AE192,(IF(AY192&gt;=1,AY192-COUNTIFS($AE192:$AE192,$AC193,AL192:AL192,$AI$1),0)),0)),0)</f>
        <v>0</v>
      </c>
      <c r="AZ193" s="1">
        <f>IFERROR(IF($AE193&gt;$AE192,VLOOKUP($AC193+AM$1,STOCK!$F$10:$AB$209,16,0),IF($AE193=$AE192,(IF(AZ192&gt;=1,AZ192-COUNTIFS($AE192:$AE192,$AC193,AM192:AM192,$AI$1),0)),0)),0)</f>
        <v>0</v>
      </c>
      <c r="BA193" s="1">
        <f>IFERROR(IF($AE193&gt;$AE192,VLOOKUP($AC193+AN$1,STOCK!$F$10:$AB$209,16,0),IF($AE193=$AE192,(IF(BA192&gt;=1,BA192-COUNTIFS($AE192:$AE192,$AC193,AN192:AN192,$AI$1),0)),0)),0)</f>
        <v>0</v>
      </c>
      <c r="BB193" s="1">
        <f>IFERROR(IF($AE193&gt;$AE192,VLOOKUP($AC193+AO$1,STOCK!$F$10:$AB$209,16,0),IF($AE193=$AE192,(IF(BB192&gt;=1,BB192-COUNTIFS($AE192:$AE192,$AC193,AO192:AO192,$AI$1),0)),0)),0)</f>
        <v>0</v>
      </c>
      <c r="BC193" s="1">
        <f>IFERROR(IF($AE193&gt;$AE192,VLOOKUP($AC193+AP$1,STOCK!$F$10:$AB$209,16,0),IF($AE193=$AE192,(IF(BC192&gt;=1,BC192-COUNTIFS($AE192:$AE192,$AC193,AP192:AP192,$AI$1),0)),0)),0)</f>
        <v>0</v>
      </c>
      <c r="BD193" s="1">
        <f>IFERROR(IF($AE193&gt;$AE192,VLOOKUP($AC193+AQ$1,STOCK!$F$10:$AB$209,16,0),IF($AE193=$AE192,(IF(BD192&gt;=1,BD192-COUNTIFS($AE192:$AE192,$AC193,AQ192:AQ192,$AI$1),0)),0)),0)</f>
        <v>0</v>
      </c>
      <c r="BE193" s="1">
        <f>IFERROR(IF($AE193&gt;$AE192,VLOOKUP($AC193+AR$1,STOCK!$F$10:$AB$209,16,0),IF($AE193=$AE192,(IF(BE192&gt;=1,BE192-COUNTIFS($AE192:$AE192,$AC193,AR192:AR192,$AI$1),0)),0)),0)</f>
        <v>0</v>
      </c>
      <c r="BF193" s="1">
        <f>IFERROR(IF($AE193&gt;$AE192,VLOOKUP($AC193+AS$1,STOCK!$F$10:$AB$209,16,0),IF($AE193=$AE192,(IF(BF192&gt;=1,BF192-COUNTIFS($AE192:$AE192,$AC193,AS192:AS192,$AI$1),0)),0)),0)</f>
        <v>0</v>
      </c>
      <c r="BG193" s="1">
        <f>IFERROR(IF($AE193&gt;$AE192,VLOOKUP($AC193+AT$1,STOCK!$F$10:$AB$209,16,0),IF($AE193=$AE192,(IF(BG192&gt;=1,BG192-COUNTIFS($AE192:$AE192,$AC193,AT192:AT192,$AI$1),0)),0)),0)</f>
        <v>0</v>
      </c>
      <c r="BH193" s="1">
        <f>IFERROR(IF($AE193&gt;$AE192,VLOOKUP($AC193+AU$1,STOCK!$F$10:$AB$209,16,0),IF($AE193=$AE192,(IF(BH192&gt;=1,BH192-COUNTIFS($AE192:$AE192,$AC193,AU192:AU192,$AI$1),0)),0)),0)</f>
        <v>0</v>
      </c>
      <c r="BI193" s="1">
        <f>IFERROR(IF($AE193&gt;$AE192,VLOOKUP($AC193+AV$1,STOCK!$F$10:$AB$209,16,0),IF($AE193=$AE192,(IF(BI192&gt;=1,BI192-COUNTIFS($AE192:$AE192,$AC193,AV192:AV192,$AI$1),0)),0)),0)</f>
        <v>0</v>
      </c>
      <c r="BJ193" s="1">
        <f>IFERROR(IF($AE193&gt;$AE192,VLOOKUP($AC193+AW$1,STOCK!$F$10:$AB$209,16,0),IF($AE193=$AE192,(IF(BJ192&gt;=1,BJ192-COUNTIFS($AE192:$AE192,$AC193,AW192:AW192,$AI$1),0)),0)),0)</f>
        <v>0</v>
      </c>
      <c r="BK193" s="1">
        <f>IFERROR(IF($AE193&gt;$AE192,VLOOKUP($AC193+AX$1,STOCK!$F$10:$AB$209,16,0),IF($AE193=$AE192,(IF(BK192&gt;=1,BK192-COUNTIFS($AE192:$AE192,$AC193,AX192:AX192,$AI$1),0)),0)),0)</f>
        <v>0</v>
      </c>
      <c r="BL193" s="1">
        <f>IFERROR(IF($AE193&gt;$AE192,VLOOKUP($AC193+AL$1,STOCK!$F$10:$AB$209,17,0),IF($AE193=$AE192,(IF(BL192&gt;=1,BL192-COUNTIFS($AE192:$AE192,$AC193,AL192:AL192,$AI$2),0)),0)),0)</f>
        <v>0</v>
      </c>
      <c r="BM193" s="1">
        <f>IFERROR(IF($AE193&gt;$AE192,VLOOKUP($AC193+AM$1,STOCK!$F$10:$AB$209,17,0),IF($AE193=$AE192,(IF(BM192&gt;=1,BM192-COUNTIFS($AE192:$AE192,$AC193,AM192:AM192,$AI$2),0)),0)),0)</f>
        <v>0</v>
      </c>
      <c r="BN193" s="1">
        <f>IFERROR(IF($AE193&gt;$AE192,VLOOKUP($AC193+AN$1,STOCK!$F$10:$AB$209,17,0),IF($AE193=$AE192,(IF(BN192&gt;=1,BN192-COUNTIFS($AE192:$AE192,$AC193,AN192:AN192,$AI$2),0)),0)),0)</f>
        <v>0</v>
      </c>
      <c r="BO193" s="1">
        <f>IFERROR(IF($AE193&gt;$AE192,VLOOKUP($AC193+AO$1,STOCK!$F$10:$AB$209,17,0),IF($AE193=$AE192,(IF(BO192&gt;=1,BO192-COUNTIFS($AE192:$AE192,$AC193,AO192:AO192,$AI$2),0)),0)),0)</f>
        <v>0</v>
      </c>
      <c r="BP193" s="1">
        <f>IFERROR(IF($AE193&gt;$AE192,VLOOKUP($AC193+AP$1,STOCK!$F$10:$AB$209,17,0),IF($AE193=$AE192,(IF(BP192&gt;=1,BP192-COUNTIFS($AE192:$AE192,$AC193,AP192:AP192,$AI$2),0)),0)),0)</f>
        <v>0</v>
      </c>
      <c r="BQ193" s="1">
        <f>IFERROR(IF($AE193&gt;$AE192,VLOOKUP($AC193+AQ$1,STOCK!$F$10:$AB$209,17,0),IF($AE193=$AE192,(IF(BQ192&gt;=1,BQ192-COUNTIFS($AE192:$AE192,$AC193,AQ192:AQ192,$AI$2),0)),0)),0)</f>
        <v>0</v>
      </c>
      <c r="BR193" s="1">
        <f>IFERROR(IF($AE193&gt;$AE192,VLOOKUP($AC193+AR$1,STOCK!$F$10:$AB$209,17,0),IF($AE193=$AE192,(IF(BR192&gt;=1,BR192-COUNTIFS($AE192:$AE192,$AC193,AR192:AR192,$AI$2),0)),0)),0)</f>
        <v>0</v>
      </c>
      <c r="BS193" s="1">
        <f>IFERROR(IF($AE193&gt;$AE192,VLOOKUP($AC193+AS$1,STOCK!$F$10:$AB$209,17,0),IF($AE193=$AE192,(IF(BS192&gt;=1,BS192-COUNTIFS($AE192:$AE192,$AC193,AS192:AS192,$AI$2),0)),0)),0)</f>
        <v>0</v>
      </c>
      <c r="BT193" s="1">
        <f>IFERROR(IF($AE193&gt;$AE192,VLOOKUP($AC193+AT$1,STOCK!$F$10:$AB$209,17,0),IF($AE193=$AE192,(IF(BT192&gt;=1,BT192-COUNTIFS($AE192:$AE192,$AC193,AT192:AT192,$AI$2),0)),0)),0)</f>
        <v>0</v>
      </c>
      <c r="BU193" s="1">
        <f>IFERROR(IF($AE193&gt;$AE192,VLOOKUP($AC193+AU$1,STOCK!$F$10:$AB$209,17,0),IF($AE193=$AE192,(IF(BU192&gt;=1,BU192-COUNTIFS($AE192:$AE192,$AC193,AU192:AU192,$AI$2),0)),0)),0)</f>
        <v>0</v>
      </c>
      <c r="BV193" s="1">
        <f>IFERROR(IF($AE193&gt;$AE192,VLOOKUP($AC193+AV$1,STOCK!$F$10:$AB$209,17,0),IF($AE193=$AE192,(IF(BV192&gt;=1,BV192-COUNTIFS($AE192:$AE192,$AC193,AV192:AV192,$AI$2),0)),0)),0)</f>
        <v>0</v>
      </c>
      <c r="BW193" s="1">
        <f>IFERROR(IF($AE193&gt;$AE192,VLOOKUP($AC193+AW$1,STOCK!$F$10:$AB$209,17,0),IF($AE193=$AE192,(IF(BW192&gt;=1,BW192-COUNTIFS($AE192:$AE192,$AC193,AW192:AW192,$AI$2),0)),0)),0)</f>
        <v>0</v>
      </c>
      <c r="BX193" s="1">
        <f>IFERROR(IF($AE193&gt;$AE192,VLOOKUP($AC193+AX$1,STOCK!$F$10:$AB$209,17,0),IF($AE193=$AE192,(IF(BX192&gt;=1,BX192-COUNTIFS($AE192:$AE192,$AC193,AX192:AX192,$AI$2),0)),0)),0)</f>
        <v>0</v>
      </c>
    </row>
    <row r="194" spans="29:76" x14ac:dyDescent="0.25">
      <c r="AC194" s="1">
        <f t="shared" si="48"/>
        <v>0</v>
      </c>
      <c r="AD194" s="1">
        <f>IFERROR(IF(LEN(AK194)&gt;=1,VLOOKUP(HLOOKUP(AK194,PROFILE!$K$5:$V$8,4,0),PROFILE!$F$1:$G$3,2,0),0),0)</f>
        <v>0</v>
      </c>
      <c r="AE194" s="1">
        <f t="shared" si="49"/>
        <v>0</v>
      </c>
      <c r="AF194" s="1">
        <v>181</v>
      </c>
      <c r="AI194" s="1" t="str">
        <f>IFERROR(IF($AH194&gt;=1,VLOOKUP($AG194,STUDENT!$O$8:$Z$1507,3,0),""),"")</f>
        <v/>
      </c>
      <c r="AJ194" s="1" t="str">
        <f>IFERROR(IF($AH194&gt;=1,VLOOKUP($AG194,STUDENT!$O$8:$Z$1507,4,0),""),"")</f>
        <v/>
      </c>
      <c r="AK194" s="1" t="str">
        <f>IFERROR(IF($AH194&gt;=1,VLOOKUP($AG194,STUDENT!$O$8:$Z$1507,6,0),""),"")</f>
        <v/>
      </c>
      <c r="AL194" s="1" t="str">
        <f t="shared" si="51"/>
        <v/>
      </c>
      <c r="AM194" s="1" t="str">
        <f t="shared" si="52"/>
        <v/>
      </c>
      <c r="AN194" s="1" t="str">
        <f t="shared" si="53"/>
        <v/>
      </c>
      <c r="AO194" s="1" t="str">
        <f t="shared" si="54"/>
        <v/>
      </c>
      <c r="AP194" s="1" t="str">
        <f t="shared" si="55"/>
        <v/>
      </c>
      <c r="AQ194" s="1" t="str">
        <f t="shared" si="56"/>
        <v/>
      </c>
      <c r="AR194" s="1" t="str">
        <f t="shared" si="57"/>
        <v/>
      </c>
      <c r="AS194" s="1" t="str">
        <f t="shared" si="58"/>
        <v/>
      </c>
      <c r="AT194" s="1" t="str">
        <f t="shared" si="59"/>
        <v/>
      </c>
      <c r="AU194" s="1" t="str">
        <f t="shared" si="60"/>
        <v/>
      </c>
      <c r="AV194" s="1" t="str">
        <f t="shared" si="61"/>
        <v/>
      </c>
      <c r="AW194" s="1" t="str">
        <f t="shared" si="62"/>
        <v/>
      </c>
      <c r="AX194" s="1" t="str">
        <f t="shared" si="63"/>
        <v/>
      </c>
      <c r="AY194" s="1">
        <f>IFERROR(IF($AE194&gt;$AE193,VLOOKUP($AC194+AL$1,STOCK!$F$10:$AB$209,16,0),IF($AE194=$AE193,(IF(AY193&gt;=1,AY193-COUNTIFS($AE193:$AE193,$AC194,AL193:AL193,$AI$1),0)),0)),0)</f>
        <v>0</v>
      </c>
      <c r="AZ194" s="1">
        <f>IFERROR(IF($AE194&gt;$AE193,VLOOKUP($AC194+AM$1,STOCK!$F$10:$AB$209,16,0),IF($AE194=$AE193,(IF(AZ193&gt;=1,AZ193-COUNTIFS($AE193:$AE193,$AC194,AM193:AM193,$AI$1),0)),0)),0)</f>
        <v>0</v>
      </c>
      <c r="BA194" s="1">
        <f>IFERROR(IF($AE194&gt;$AE193,VLOOKUP($AC194+AN$1,STOCK!$F$10:$AB$209,16,0),IF($AE194=$AE193,(IF(BA193&gt;=1,BA193-COUNTIFS($AE193:$AE193,$AC194,AN193:AN193,$AI$1),0)),0)),0)</f>
        <v>0</v>
      </c>
      <c r="BB194" s="1">
        <f>IFERROR(IF($AE194&gt;$AE193,VLOOKUP($AC194+AO$1,STOCK!$F$10:$AB$209,16,0),IF($AE194=$AE193,(IF(BB193&gt;=1,BB193-COUNTIFS($AE193:$AE193,$AC194,AO193:AO193,$AI$1),0)),0)),0)</f>
        <v>0</v>
      </c>
      <c r="BC194" s="1">
        <f>IFERROR(IF($AE194&gt;$AE193,VLOOKUP($AC194+AP$1,STOCK!$F$10:$AB$209,16,0),IF($AE194=$AE193,(IF(BC193&gt;=1,BC193-COUNTIFS($AE193:$AE193,$AC194,AP193:AP193,$AI$1),0)),0)),0)</f>
        <v>0</v>
      </c>
      <c r="BD194" s="1">
        <f>IFERROR(IF($AE194&gt;$AE193,VLOOKUP($AC194+AQ$1,STOCK!$F$10:$AB$209,16,0),IF($AE194=$AE193,(IF(BD193&gt;=1,BD193-COUNTIFS($AE193:$AE193,$AC194,AQ193:AQ193,$AI$1),0)),0)),0)</f>
        <v>0</v>
      </c>
      <c r="BE194" s="1">
        <f>IFERROR(IF($AE194&gt;$AE193,VLOOKUP($AC194+AR$1,STOCK!$F$10:$AB$209,16,0),IF($AE194=$AE193,(IF(BE193&gt;=1,BE193-COUNTIFS($AE193:$AE193,$AC194,AR193:AR193,$AI$1),0)),0)),0)</f>
        <v>0</v>
      </c>
      <c r="BF194" s="1">
        <f>IFERROR(IF($AE194&gt;$AE193,VLOOKUP($AC194+AS$1,STOCK!$F$10:$AB$209,16,0),IF($AE194=$AE193,(IF(BF193&gt;=1,BF193-COUNTIFS($AE193:$AE193,$AC194,AS193:AS193,$AI$1),0)),0)),0)</f>
        <v>0</v>
      </c>
      <c r="BG194" s="1">
        <f>IFERROR(IF($AE194&gt;$AE193,VLOOKUP($AC194+AT$1,STOCK!$F$10:$AB$209,16,0),IF($AE194=$AE193,(IF(BG193&gt;=1,BG193-COUNTIFS($AE193:$AE193,$AC194,AT193:AT193,$AI$1),0)),0)),0)</f>
        <v>0</v>
      </c>
      <c r="BH194" s="1">
        <f>IFERROR(IF($AE194&gt;$AE193,VLOOKUP($AC194+AU$1,STOCK!$F$10:$AB$209,16,0),IF($AE194=$AE193,(IF(BH193&gt;=1,BH193-COUNTIFS($AE193:$AE193,$AC194,AU193:AU193,$AI$1),0)),0)),0)</f>
        <v>0</v>
      </c>
      <c r="BI194" s="1">
        <f>IFERROR(IF($AE194&gt;$AE193,VLOOKUP($AC194+AV$1,STOCK!$F$10:$AB$209,16,0),IF($AE194=$AE193,(IF(BI193&gt;=1,BI193-COUNTIFS($AE193:$AE193,$AC194,AV193:AV193,$AI$1),0)),0)),0)</f>
        <v>0</v>
      </c>
      <c r="BJ194" s="1">
        <f>IFERROR(IF($AE194&gt;$AE193,VLOOKUP($AC194+AW$1,STOCK!$F$10:$AB$209,16,0),IF($AE194=$AE193,(IF(BJ193&gt;=1,BJ193-COUNTIFS($AE193:$AE193,$AC194,AW193:AW193,$AI$1),0)),0)),0)</f>
        <v>0</v>
      </c>
      <c r="BK194" s="1">
        <f>IFERROR(IF($AE194&gt;$AE193,VLOOKUP($AC194+AX$1,STOCK!$F$10:$AB$209,16,0),IF($AE194=$AE193,(IF(BK193&gt;=1,BK193-COUNTIFS($AE193:$AE193,$AC194,AX193:AX193,$AI$1),0)),0)),0)</f>
        <v>0</v>
      </c>
      <c r="BL194" s="1">
        <f>IFERROR(IF($AE194&gt;$AE193,VLOOKUP($AC194+AL$1,STOCK!$F$10:$AB$209,17,0),IF($AE194=$AE193,(IF(BL193&gt;=1,BL193-COUNTIFS($AE193:$AE193,$AC194,AL193:AL193,$AI$2),0)),0)),0)</f>
        <v>0</v>
      </c>
      <c r="BM194" s="1">
        <f>IFERROR(IF($AE194&gt;$AE193,VLOOKUP($AC194+AM$1,STOCK!$F$10:$AB$209,17,0),IF($AE194=$AE193,(IF(BM193&gt;=1,BM193-COUNTIFS($AE193:$AE193,$AC194,AM193:AM193,$AI$2),0)),0)),0)</f>
        <v>0</v>
      </c>
      <c r="BN194" s="1">
        <f>IFERROR(IF($AE194&gt;$AE193,VLOOKUP($AC194+AN$1,STOCK!$F$10:$AB$209,17,0),IF($AE194=$AE193,(IF(BN193&gt;=1,BN193-COUNTIFS($AE193:$AE193,$AC194,AN193:AN193,$AI$2),0)),0)),0)</f>
        <v>0</v>
      </c>
      <c r="BO194" s="1">
        <f>IFERROR(IF($AE194&gt;$AE193,VLOOKUP($AC194+AO$1,STOCK!$F$10:$AB$209,17,0),IF($AE194=$AE193,(IF(BO193&gt;=1,BO193-COUNTIFS($AE193:$AE193,$AC194,AO193:AO193,$AI$2),0)),0)),0)</f>
        <v>0</v>
      </c>
      <c r="BP194" s="1">
        <f>IFERROR(IF($AE194&gt;$AE193,VLOOKUP($AC194+AP$1,STOCK!$F$10:$AB$209,17,0),IF($AE194=$AE193,(IF(BP193&gt;=1,BP193-COUNTIFS($AE193:$AE193,$AC194,AP193:AP193,$AI$2),0)),0)),0)</f>
        <v>0</v>
      </c>
      <c r="BQ194" s="1">
        <f>IFERROR(IF($AE194&gt;$AE193,VLOOKUP($AC194+AQ$1,STOCK!$F$10:$AB$209,17,0),IF($AE194=$AE193,(IF(BQ193&gt;=1,BQ193-COUNTIFS($AE193:$AE193,$AC194,AQ193:AQ193,$AI$2),0)),0)),0)</f>
        <v>0</v>
      </c>
      <c r="BR194" s="1">
        <f>IFERROR(IF($AE194&gt;$AE193,VLOOKUP($AC194+AR$1,STOCK!$F$10:$AB$209,17,0),IF($AE194=$AE193,(IF(BR193&gt;=1,BR193-COUNTIFS($AE193:$AE193,$AC194,AR193:AR193,$AI$2),0)),0)),0)</f>
        <v>0</v>
      </c>
      <c r="BS194" s="1">
        <f>IFERROR(IF($AE194&gt;$AE193,VLOOKUP($AC194+AS$1,STOCK!$F$10:$AB$209,17,0),IF($AE194=$AE193,(IF(BS193&gt;=1,BS193-COUNTIFS($AE193:$AE193,$AC194,AS193:AS193,$AI$2),0)),0)),0)</f>
        <v>0</v>
      </c>
      <c r="BT194" s="1">
        <f>IFERROR(IF($AE194&gt;$AE193,VLOOKUP($AC194+AT$1,STOCK!$F$10:$AB$209,17,0),IF($AE194=$AE193,(IF(BT193&gt;=1,BT193-COUNTIFS($AE193:$AE193,$AC194,AT193:AT193,$AI$2),0)),0)),0)</f>
        <v>0</v>
      </c>
      <c r="BU194" s="1">
        <f>IFERROR(IF($AE194&gt;$AE193,VLOOKUP($AC194+AU$1,STOCK!$F$10:$AB$209,17,0),IF($AE194=$AE193,(IF(BU193&gt;=1,BU193-COUNTIFS($AE193:$AE193,$AC194,AU193:AU193,$AI$2),0)),0)),0)</f>
        <v>0</v>
      </c>
      <c r="BV194" s="1">
        <f>IFERROR(IF($AE194&gt;$AE193,VLOOKUP($AC194+AV$1,STOCK!$F$10:$AB$209,17,0),IF($AE194=$AE193,(IF(BV193&gt;=1,BV193-COUNTIFS($AE193:$AE193,$AC194,AV193:AV193,$AI$2),0)),0)),0)</f>
        <v>0</v>
      </c>
      <c r="BW194" s="1">
        <f>IFERROR(IF($AE194&gt;$AE193,VLOOKUP($AC194+AW$1,STOCK!$F$10:$AB$209,17,0),IF($AE194=$AE193,(IF(BW193&gt;=1,BW193-COUNTIFS($AE193:$AE193,$AC194,AW193:AW193,$AI$2),0)),0)),0)</f>
        <v>0</v>
      </c>
      <c r="BX194" s="1">
        <f>IFERROR(IF($AE194&gt;$AE193,VLOOKUP($AC194+AX$1,STOCK!$F$10:$AB$209,17,0),IF($AE194=$AE193,(IF(BX193&gt;=1,BX193-COUNTIFS($AE193:$AE193,$AC194,AX193:AX193,$AI$2),0)),0)),0)</f>
        <v>0</v>
      </c>
    </row>
    <row r="195" spans="29:76" x14ac:dyDescent="0.25">
      <c r="AC195" s="1">
        <f t="shared" si="48"/>
        <v>0</v>
      </c>
      <c r="AD195" s="1">
        <f>IFERROR(IF(LEN(AK195)&gt;=1,VLOOKUP(HLOOKUP(AK195,PROFILE!$K$5:$V$8,4,0),PROFILE!$F$1:$G$3,2,0),0),0)</f>
        <v>0</v>
      </c>
      <c r="AE195" s="1">
        <f t="shared" si="49"/>
        <v>0</v>
      </c>
      <c r="AF195" s="1">
        <v>182</v>
      </c>
      <c r="AI195" s="1" t="str">
        <f>IFERROR(IF($AH195&gt;=1,VLOOKUP($AG195,STUDENT!$O$8:$Z$1507,3,0),""),"")</f>
        <v/>
      </c>
      <c r="AJ195" s="1" t="str">
        <f>IFERROR(IF($AH195&gt;=1,VLOOKUP($AG195,STUDENT!$O$8:$Z$1507,4,0),""),"")</f>
        <v/>
      </c>
      <c r="AK195" s="1" t="str">
        <f>IFERROR(IF($AH195&gt;=1,VLOOKUP($AG195,STUDENT!$O$8:$Z$1507,6,0),""),"")</f>
        <v/>
      </c>
      <c r="AL195" s="1" t="str">
        <f t="shared" si="51"/>
        <v/>
      </c>
      <c r="AM195" s="1" t="str">
        <f t="shared" si="52"/>
        <v/>
      </c>
      <c r="AN195" s="1" t="str">
        <f t="shared" si="53"/>
        <v/>
      </c>
      <c r="AO195" s="1" t="str">
        <f t="shared" si="54"/>
        <v/>
      </c>
      <c r="AP195" s="1" t="str">
        <f t="shared" si="55"/>
        <v/>
      </c>
      <c r="AQ195" s="1" t="str">
        <f t="shared" si="56"/>
        <v/>
      </c>
      <c r="AR195" s="1" t="str">
        <f t="shared" si="57"/>
        <v/>
      </c>
      <c r="AS195" s="1" t="str">
        <f t="shared" si="58"/>
        <v/>
      </c>
      <c r="AT195" s="1" t="str">
        <f t="shared" si="59"/>
        <v/>
      </c>
      <c r="AU195" s="1" t="str">
        <f t="shared" si="60"/>
        <v/>
      </c>
      <c r="AV195" s="1" t="str">
        <f t="shared" si="61"/>
        <v/>
      </c>
      <c r="AW195" s="1" t="str">
        <f t="shared" si="62"/>
        <v/>
      </c>
      <c r="AX195" s="1" t="str">
        <f t="shared" si="63"/>
        <v/>
      </c>
      <c r="AY195" s="1">
        <f>IFERROR(IF($AE195&gt;$AE194,VLOOKUP($AC195+AL$1,STOCK!$F$10:$AB$209,16,0),IF($AE195=$AE194,(IF(AY194&gt;=1,AY194-COUNTIFS($AE194:$AE194,$AC195,AL194:AL194,$AI$1),0)),0)),0)</f>
        <v>0</v>
      </c>
      <c r="AZ195" s="1">
        <f>IFERROR(IF($AE195&gt;$AE194,VLOOKUP($AC195+AM$1,STOCK!$F$10:$AB$209,16,0),IF($AE195=$AE194,(IF(AZ194&gt;=1,AZ194-COUNTIFS($AE194:$AE194,$AC195,AM194:AM194,$AI$1),0)),0)),0)</f>
        <v>0</v>
      </c>
      <c r="BA195" s="1">
        <f>IFERROR(IF($AE195&gt;$AE194,VLOOKUP($AC195+AN$1,STOCK!$F$10:$AB$209,16,0),IF($AE195=$AE194,(IF(BA194&gt;=1,BA194-COUNTIFS($AE194:$AE194,$AC195,AN194:AN194,$AI$1),0)),0)),0)</f>
        <v>0</v>
      </c>
      <c r="BB195" s="1">
        <f>IFERROR(IF($AE195&gt;$AE194,VLOOKUP($AC195+AO$1,STOCK!$F$10:$AB$209,16,0),IF($AE195=$AE194,(IF(BB194&gt;=1,BB194-COUNTIFS($AE194:$AE194,$AC195,AO194:AO194,$AI$1),0)),0)),0)</f>
        <v>0</v>
      </c>
      <c r="BC195" s="1">
        <f>IFERROR(IF($AE195&gt;$AE194,VLOOKUP($AC195+AP$1,STOCK!$F$10:$AB$209,16,0),IF($AE195=$AE194,(IF(BC194&gt;=1,BC194-COUNTIFS($AE194:$AE194,$AC195,AP194:AP194,$AI$1),0)),0)),0)</f>
        <v>0</v>
      </c>
      <c r="BD195" s="1">
        <f>IFERROR(IF($AE195&gt;$AE194,VLOOKUP($AC195+AQ$1,STOCK!$F$10:$AB$209,16,0),IF($AE195=$AE194,(IF(BD194&gt;=1,BD194-COUNTIFS($AE194:$AE194,$AC195,AQ194:AQ194,$AI$1),0)),0)),0)</f>
        <v>0</v>
      </c>
      <c r="BE195" s="1">
        <f>IFERROR(IF($AE195&gt;$AE194,VLOOKUP($AC195+AR$1,STOCK!$F$10:$AB$209,16,0),IF($AE195=$AE194,(IF(BE194&gt;=1,BE194-COUNTIFS($AE194:$AE194,$AC195,AR194:AR194,$AI$1),0)),0)),0)</f>
        <v>0</v>
      </c>
      <c r="BF195" s="1">
        <f>IFERROR(IF($AE195&gt;$AE194,VLOOKUP($AC195+AS$1,STOCK!$F$10:$AB$209,16,0),IF($AE195=$AE194,(IF(BF194&gt;=1,BF194-COUNTIFS($AE194:$AE194,$AC195,AS194:AS194,$AI$1),0)),0)),0)</f>
        <v>0</v>
      </c>
      <c r="BG195" s="1">
        <f>IFERROR(IF($AE195&gt;$AE194,VLOOKUP($AC195+AT$1,STOCK!$F$10:$AB$209,16,0),IF($AE195=$AE194,(IF(BG194&gt;=1,BG194-COUNTIFS($AE194:$AE194,$AC195,AT194:AT194,$AI$1),0)),0)),0)</f>
        <v>0</v>
      </c>
      <c r="BH195" s="1">
        <f>IFERROR(IF($AE195&gt;$AE194,VLOOKUP($AC195+AU$1,STOCK!$F$10:$AB$209,16,0),IF($AE195=$AE194,(IF(BH194&gt;=1,BH194-COUNTIFS($AE194:$AE194,$AC195,AU194:AU194,$AI$1),0)),0)),0)</f>
        <v>0</v>
      </c>
      <c r="BI195" s="1">
        <f>IFERROR(IF($AE195&gt;$AE194,VLOOKUP($AC195+AV$1,STOCK!$F$10:$AB$209,16,0),IF($AE195=$AE194,(IF(BI194&gt;=1,BI194-COUNTIFS($AE194:$AE194,$AC195,AV194:AV194,$AI$1),0)),0)),0)</f>
        <v>0</v>
      </c>
      <c r="BJ195" s="1">
        <f>IFERROR(IF($AE195&gt;$AE194,VLOOKUP($AC195+AW$1,STOCK!$F$10:$AB$209,16,0),IF($AE195=$AE194,(IF(BJ194&gt;=1,BJ194-COUNTIFS($AE194:$AE194,$AC195,AW194:AW194,$AI$1),0)),0)),0)</f>
        <v>0</v>
      </c>
      <c r="BK195" s="1">
        <f>IFERROR(IF($AE195&gt;$AE194,VLOOKUP($AC195+AX$1,STOCK!$F$10:$AB$209,16,0),IF($AE195=$AE194,(IF(BK194&gt;=1,BK194-COUNTIFS($AE194:$AE194,$AC195,AX194:AX194,$AI$1),0)),0)),0)</f>
        <v>0</v>
      </c>
      <c r="BL195" s="1">
        <f>IFERROR(IF($AE195&gt;$AE194,VLOOKUP($AC195+AL$1,STOCK!$F$10:$AB$209,17,0),IF($AE195=$AE194,(IF(BL194&gt;=1,BL194-COUNTIFS($AE194:$AE194,$AC195,AL194:AL194,$AI$2),0)),0)),0)</f>
        <v>0</v>
      </c>
      <c r="BM195" s="1">
        <f>IFERROR(IF($AE195&gt;$AE194,VLOOKUP($AC195+AM$1,STOCK!$F$10:$AB$209,17,0),IF($AE195=$AE194,(IF(BM194&gt;=1,BM194-COUNTIFS($AE194:$AE194,$AC195,AM194:AM194,$AI$2),0)),0)),0)</f>
        <v>0</v>
      </c>
      <c r="BN195" s="1">
        <f>IFERROR(IF($AE195&gt;$AE194,VLOOKUP($AC195+AN$1,STOCK!$F$10:$AB$209,17,0),IF($AE195=$AE194,(IF(BN194&gt;=1,BN194-COUNTIFS($AE194:$AE194,$AC195,AN194:AN194,$AI$2),0)),0)),0)</f>
        <v>0</v>
      </c>
      <c r="BO195" s="1">
        <f>IFERROR(IF($AE195&gt;$AE194,VLOOKUP($AC195+AO$1,STOCK!$F$10:$AB$209,17,0),IF($AE195=$AE194,(IF(BO194&gt;=1,BO194-COUNTIFS($AE194:$AE194,$AC195,AO194:AO194,$AI$2),0)),0)),0)</f>
        <v>0</v>
      </c>
      <c r="BP195" s="1">
        <f>IFERROR(IF($AE195&gt;$AE194,VLOOKUP($AC195+AP$1,STOCK!$F$10:$AB$209,17,0),IF($AE195=$AE194,(IF(BP194&gt;=1,BP194-COUNTIFS($AE194:$AE194,$AC195,AP194:AP194,$AI$2),0)),0)),0)</f>
        <v>0</v>
      </c>
      <c r="BQ195" s="1">
        <f>IFERROR(IF($AE195&gt;$AE194,VLOOKUP($AC195+AQ$1,STOCK!$F$10:$AB$209,17,0),IF($AE195=$AE194,(IF(BQ194&gt;=1,BQ194-COUNTIFS($AE194:$AE194,$AC195,AQ194:AQ194,$AI$2),0)),0)),0)</f>
        <v>0</v>
      </c>
      <c r="BR195" s="1">
        <f>IFERROR(IF($AE195&gt;$AE194,VLOOKUP($AC195+AR$1,STOCK!$F$10:$AB$209,17,0),IF($AE195=$AE194,(IF(BR194&gt;=1,BR194-COUNTIFS($AE194:$AE194,$AC195,AR194:AR194,$AI$2),0)),0)),0)</f>
        <v>0</v>
      </c>
      <c r="BS195" s="1">
        <f>IFERROR(IF($AE195&gt;$AE194,VLOOKUP($AC195+AS$1,STOCK!$F$10:$AB$209,17,0),IF($AE195=$AE194,(IF(BS194&gt;=1,BS194-COUNTIFS($AE194:$AE194,$AC195,AS194:AS194,$AI$2),0)),0)),0)</f>
        <v>0</v>
      </c>
      <c r="BT195" s="1">
        <f>IFERROR(IF($AE195&gt;$AE194,VLOOKUP($AC195+AT$1,STOCK!$F$10:$AB$209,17,0),IF($AE195=$AE194,(IF(BT194&gt;=1,BT194-COUNTIFS($AE194:$AE194,$AC195,AT194:AT194,$AI$2),0)),0)),0)</f>
        <v>0</v>
      </c>
      <c r="BU195" s="1">
        <f>IFERROR(IF($AE195&gt;$AE194,VLOOKUP($AC195+AU$1,STOCK!$F$10:$AB$209,17,0),IF($AE195=$AE194,(IF(BU194&gt;=1,BU194-COUNTIFS($AE194:$AE194,$AC195,AU194:AU194,$AI$2),0)),0)),0)</f>
        <v>0</v>
      </c>
      <c r="BV195" s="1">
        <f>IFERROR(IF($AE195&gt;$AE194,VLOOKUP($AC195+AV$1,STOCK!$F$10:$AB$209,17,0),IF($AE195=$AE194,(IF(BV194&gt;=1,BV194-COUNTIFS($AE194:$AE194,$AC195,AV194:AV194,$AI$2),0)),0)),0)</f>
        <v>0</v>
      </c>
      <c r="BW195" s="1">
        <f>IFERROR(IF($AE195&gt;$AE194,VLOOKUP($AC195+AW$1,STOCK!$F$10:$AB$209,17,0),IF($AE195=$AE194,(IF(BW194&gt;=1,BW194-COUNTIFS($AE194:$AE194,$AC195,AW194:AW194,$AI$2),0)),0)),0)</f>
        <v>0</v>
      </c>
      <c r="BX195" s="1">
        <f>IFERROR(IF($AE195&gt;$AE194,VLOOKUP($AC195+AX$1,STOCK!$F$10:$AB$209,17,0),IF($AE195=$AE194,(IF(BX194&gt;=1,BX194-COUNTIFS($AE194:$AE194,$AC195,AX194:AX194,$AI$2),0)),0)),0)</f>
        <v>0</v>
      </c>
    </row>
    <row r="196" spans="29:76" x14ac:dyDescent="0.25">
      <c r="AC196" s="1">
        <f t="shared" si="48"/>
        <v>0</v>
      </c>
      <c r="AD196" s="1">
        <f>IFERROR(IF(LEN(AK196)&gt;=1,VLOOKUP(HLOOKUP(AK196,PROFILE!$K$5:$V$8,4,0),PROFILE!$F$1:$G$3,2,0),0),0)</f>
        <v>0</v>
      </c>
      <c r="AE196" s="1">
        <f t="shared" si="49"/>
        <v>0</v>
      </c>
      <c r="AF196" s="1">
        <v>183</v>
      </c>
      <c r="AI196" s="1" t="str">
        <f>IFERROR(IF($AH196&gt;=1,VLOOKUP($AG196,STUDENT!$O$8:$Z$1507,3,0),""),"")</f>
        <v/>
      </c>
      <c r="AJ196" s="1" t="str">
        <f>IFERROR(IF($AH196&gt;=1,VLOOKUP($AG196,STUDENT!$O$8:$Z$1507,4,0),""),"")</f>
        <v/>
      </c>
      <c r="AK196" s="1" t="str">
        <f>IFERROR(IF($AH196&gt;=1,VLOOKUP($AG196,STUDENT!$O$8:$Z$1507,6,0),""),"")</f>
        <v/>
      </c>
      <c r="AL196" s="1" t="str">
        <f t="shared" si="51"/>
        <v/>
      </c>
      <c r="AM196" s="1" t="str">
        <f t="shared" si="52"/>
        <v/>
      </c>
      <c r="AN196" s="1" t="str">
        <f t="shared" si="53"/>
        <v/>
      </c>
      <c r="AO196" s="1" t="str">
        <f t="shared" si="54"/>
        <v/>
      </c>
      <c r="AP196" s="1" t="str">
        <f t="shared" si="55"/>
        <v/>
      </c>
      <c r="AQ196" s="1" t="str">
        <f t="shared" si="56"/>
        <v/>
      </c>
      <c r="AR196" s="1" t="str">
        <f t="shared" si="57"/>
        <v/>
      </c>
      <c r="AS196" s="1" t="str">
        <f t="shared" si="58"/>
        <v/>
      </c>
      <c r="AT196" s="1" t="str">
        <f t="shared" si="59"/>
        <v/>
      </c>
      <c r="AU196" s="1" t="str">
        <f t="shared" si="60"/>
        <v/>
      </c>
      <c r="AV196" s="1" t="str">
        <f t="shared" si="61"/>
        <v/>
      </c>
      <c r="AW196" s="1" t="str">
        <f t="shared" si="62"/>
        <v/>
      </c>
      <c r="AX196" s="1" t="str">
        <f t="shared" si="63"/>
        <v/>
      </c>
      <c r="AY196" s="1">
        <f>IFERROR(IF($AE196&gt;$AE195,VLOOKUP($AC196+AL$1,STOCK!$F$10:$AB$209,16,0),IF($AE196=$AE195,(IF(AY195&gt;=1,AY195-COUNTIFS($AE195:$AE195,$AC196,AL195:AL195,$AI$1),0)),0)),0)</f>
        <v>0</v>
      </c>
      <c r="AZ196" s="1">
        <f>IFERROR(IF($AE196&gt;$AE195,VLOOKUP($AC196+AM$1,STOCK!$F$10:$AB$209,16,0),IF($AE196=$AE195,(IF(AZ195&gt;=1,AZ195-COUNTIFS($AE195:$AE195,$AC196,AM195:AM195,$AI$1),0)),0)),0)</f>
        <v>0</v>
      </c>
      <c r="BA196" s="1">
        <f>IFERROR(IF($AE196&gt;$AE195,VLOOKUP($AC196+AN$1,STOCK!$F$10:$AB$209,16,0),IF($AE196=$AE195,(IF(BA195&gt;=1,BA195-COUNTIFS($AE195:$AE195,$AC196,AN195:AN195,$AI$1),0)),0)),0)</f>
        <v>0</v>
      </c>
      <c r="BB196" s="1">
        <f>IFERROR(IF($AE196&gt;$AE195,VLOOKUP($AC196+AO$1,STOCK!$F$10:$AB$209,16,0),IF($AE196=$AE195,(IF(BB195&gt;=1,BB195-COUNTIFS($AE195:$AE195,$AC196,AO195:AO195,$AI$1),0)),0)),0)</f>
        <v>0</v>
      </c>
      <c r="BC196" s="1">
        <f>IFERROR(IF($AE196&gt;$AE195,VLOOKUP($AC196+AP$1,STOCK!$F$10:$AB$209,16,0),IF($AE196=$AE195,(IF(BC195&gt;=1,BC195-COUNTIFS($AE195:$AE195,$AC196,AP195:AP195,$AI$1),0)),0)),0)</f>
        <v>0</v>
      </c>
      <c r="BD196" s="1">
        <f>IFERROR(IF($AE196&gt;$AE195,VLOOKUP($AC196+AQ$1,STOCK!$F$10:$AB$209,16,0),IF($AE196=$AE195,(IF(BD195&gt;=1,BD195-COUNTIFS($AE195:$AE195,$AC196,AQ195:AQ195,$AI$1),0)),0)),0)</f>
        <v>0</v>
      </c>
      <c r="BE196" s="1">
        <f>IFERROR(IF($AE196&gt;$AE195,VLOOKUP($AC196+AR$1,STOCK!$F$10:$AB$209,16,0),IF($AE196=$AE195,(IF(BE195&gt;=1,BE195-COUNTIFS($AE195:$AE195,$AC196,AR195:AR195,$AI$1),0)),0)),0)</f>
        <v>0</v>
      </c>
      <c r="BF196" s="1">
        <f>IFERROR(IF($AE196&gt;$AE195,VLOOKUP($AC196+AS$1,STOCK!$F$10:$AB$209,16,0),IF($AE196=$AE195,(IF(BF195&gt;=1,BF195-COUNTIFS($AE195:$AE195,$AC196,AS195:AS195,$AI$1),0)),0)),0)</f>
        <v>0</v>
      </c>
      <c r="BG196" s="1">
        <f>IFERROR(IF($AE196&gt;$AE195,VLOOKUP($AC196+AT$1,STOCK!$F$10:$AB$209,16,0),IF($AE196=$AE195,(IF(BG195&gt;=1,BG195-COUNTIFS($AE195:$AE195,$AC196,AT195:AT195,$AI$1),0)),0)),0)</f>
        <v>0</v>
      </c>
      <c r="BH196" s="1">
        <f>IFERROR(IF($AE196&gt;$AE195,VLOOKUP($AC196+AU$1,STOCK!$F$10:$AB$209,16,0),IF($AE196=$AE195,(IF(BH195&gt;=1,BH195-COUNTIFS($AE195:$AE195,$AC196,AU195:AU195,$AI$1),0)),0)),0)</f>
        <v>0</v>
      </c>
      <c r="BI196" s="1">
        <f>IFERROR(IF($AE196&gt;$AE195,VLOOKUP($AC196+AV$1,STOCK!$F$10:$AB$209,16,0),IF($AE196=$AE195,(IF(BI195&gt;=1,BI195-COUNTIFS($AE195:$AE195,$AC196,AV195:AV195,$AI$1),0)),0)),0)</f>
        <v>0</v>
      </c>
      <c r="BJ196" s="1">
        <f>IFERROR(IF($AE196&gt;$AE195,VLOOKUP($AC196+AW$1,STOCK!$F$10:$AB$209,16,0),IF($AE196=$AE195,(IF(BJ195&gt;=1,BJ195-COUNTIFS($AE195:$AE195,$AC196,AW195:AW195,$AI$1),0)),0)),0)</f>
        <v>0</v>
      </c>
      <c r="BK196" s="1">
        <f>IFERROR(IF($AE196&gt;$AE195,VLOOKUP($AC196+AX$1,STOCK!$F$10:$AB$209,16,0),IF($AE196=$AE195,(IF(BK195&gt;=1,BK195-COUNTIFS($AE195:$AE195,$AC196,AX195:AX195,$AI$1),0)),0)),0)</f>
        <v>0</v>
      </c>
      <c r="BL196" s="1">
        <f>IFERROR(IF($AE196&gt;$AE195,VLOOKUP($AC196+AL$1,STOCK!$F$10:$AB$209,17,0),IF($AE196=$AE195,(IF(BL195&gt;=1,BL195-COUNTIFS($AE195:$AE195,$AC196,AL195:AL195,$AI$2),0)),0)),0)</f>
        <v>0</v>
      </c>
      <c r="BM196" s="1">
        <f>IFERROR(IF($AE196&gt;$AE195,VLOOKUP($AC196+AM$1,STOCK!$F$10:$AB$209,17,0),IF($AE196=$AE195,(IF(BM195&gt;=1,BM195-COUNTIFS($AE195:$AE195,$AC196,AM195:AM195,$AI$2),0)),0)),0)</f>
        <v>0</v>
      </c>
      <c r="BN196" s="1">
        <f>IFERROR(IF($AE196&gt;$AE195,VLOOKUP($AC196+AN$1,STOCK!$F$10:$AB$209,17,0),IF($AE196=$AE195,(IF(BN195&gt;=1,BN195-COUNTIFS($AE195:$AE195,$AC196,AN195:AN195,$AI$2),0)),0)),0)</f>
        <v>0</v>
      </c>
      <c r="BO196" s="1">
        <f>IFERROR(IF($AE196&gt;$AE195,VLOOKUP($AC196+AO$1,STOCK!$F$10:$AB$209,17,0),IF($AE196=$AE195,(IF(BO195&gt;=1,BO195-COUNTIFS($AE195:$AE195,$AC196,AO195:AO195,$AI$2),0)),0)),0)</f>
        <v>0</v>
      </c>
      <c r="BP196" s="1">
        <f>IFERROR(IF($AE196&gt;$AE195,VLOOKUP($AC196+AP$1,STOCK!$F$10:$AB$209,17,0),IF($AE196=$AE195,(IF(BP195&gt;=1,BP195-COUNTIFS($AE195:$AE195,$AC196,AP195:AP195,$AI$2),0)),0)),0)</f>
        <v>0</v>
      </c>
      <c r="BQ196" s="1">
        <f>IFERROR(IF($AE196&gt;$AE195,VLOOKUP($AC196+AQ$1,STOCK!$F$10:$AB$209,17,0),IF($AE196=$AE195,(IF(BQ195&gt;=1,BQ195-COUNTIFS($AE195:$AE195,$AC196,AQ195:AQ195,$AI$2),0)),0)),0)</f>
        <v>0</v>
      </c>
      <c r="BR196" s="1">
        <f>IFERROR(IF($AE196&gt;$AE195,VLOOKUP($AC196+AR$1,STOCK!$F$10:$AB$209,17,0),IF($AE196=$AE195,(IF(BR195&gt;=1,BR195-COUNTIFS($AE195:$AE195,$AC196,AR195:AR195,$AI$2),0)),0)),0)</f>
        <v>0</v>
      </c>
      <c r="BS196" s="1">
        <f>IFERROR(IF($AE196&gt;$AE195,VLOOKUP($AC196+AS$1,STOCK!$F$10:$AB$209,17,0),IF($AE196=$AE195,(IF(BS195&gt;=1,BS195-COUNTIFS($AE195:$AE195,$AC196,AS195:AS195,$AI$2),0)),0)),0)</f>
        <v>0</v>
      </c>
      <c r="BT196" s="1">
        <f>IFERROR(IF($AE196&gt;$AE195,VLOOKUP($AC196+AT$1,STOCK!$F$10:$AB$209,17,0),IF($AE196=$AE195,(IF(BT195&gt;=1,BT195-COUNTIFS($AE195:$AE195,$AC196,AT195:AT195,$AI$2),0)),0)),0)</f>
        <v>0</v>
      </c>
      <c r="BU196" s="1">
        <f>IFERROR(IF($AE196&gt;$AE195,VLOOKUP($AC196+AU$1,STOCK!$F$10:$AB$209,17,0),IF($AE196=$AE195,(IF(BU195&gt;=1,BU195-COUNTIFS($AE195:$AE195,$AC196,AU195:AU195,$AI$2),0)),0)),0)</f>
        <v>0</v>
      </c>
      <c r="BV196" s="1">
        <f>IFERROR(IF($AE196&gt;$AE195,VLOOKUP($AC196+AV$1,STOCK!$F$10:$AB$209,17,0),IF($AE196=$AE195,(IF(BV195&gt;=1,BV195-COUNTIFS($AE195:$AE195,$AC196,AV195:AV195,$AI$2),0)),0)),0)</f>
        <v>0</v>
      </c>
      <c r="BW196" s="1">
        <f>IFERROR(IF($AE196&gt;$AE195,VLOOKUP($AC196+AW$1,STOCK!$F$10:$AB$209,17,0),IF($AE196=$AE195,(IF(BW195&gt;=1,BW195-COUNTIFS($AE195:$AE195,$AC196,AW195:AW195,$AI$2),0)),0)),0)</f>
        <v>0</v>
      </c>
      <c r="BX196" s="1">
        <f>IFERROR(IF($AE196&gt;$AE195,VLOOKUP($AC196+AX$1,STOCK!$F$10:$AB$209,17,0),IF($AE196=$AE195,(IF(BX195&gt;=1,BX195-COUNTIFS($AE195:$AE195,$AC196,AX195:AX195,$AI$2),0)),0)),0)</f>
        <v>0</v>
      </c>
    </row>
    <row r="197" spans="29:76" x14ac:dyDescent="0.25">
      <c r="AC197" s="1">
        <f t="shared" si="48"/>
        <v>0</v>
      </c>
      <c r="AD197" s="1">
        <f>IFERROR(IF(LEN(AK197)&gt;=1,VLOOKUP(HLOOKUP(AK197,PROFILE!$K$5:$V$8,4,0),PROFILE!$F$1:$G$3,2,0),0),0)</f>
        <v>0</v>
      </c>
      <c r="AE197" s="1">
        <f t="shared" si="49"/>
        <v>0</v>
      </c>
      <c r="AF197" s="1">
        <v>184</v>
      </c>
      <c r="AI197" s="1" t="str">
        <f>IFERROR(IF($AH197&gt;=1,VLOOKUP($AG197,STUDENT!$O$8:$Z$1507,3,0),""),"")</f>
        <v/>
      </c>
      <c r="AJ197" s="1" t="str">
        <f>IFERROR(IF($AH197&gt;=1,VLOOKUP($AG197,STUDENT!$O$8:$Z$1507,4,0),""),"")</f>
        <v/>
      </c>
      <c r="AK197" s="1" t="str">
        <f>IFERROR(IF($AH197&gt;=1,VLOOKUP($AG197,STUDENT!$O$8:$Z$1507,6,0),""),"")</f>
        <v/>
      </c>
      <c r="AL197" s="1" t="str">
        <f t="shared" si="51"/>
        <v/>
      </c>
      <c r="AM197" s="1" t="str">
        <f t="shared" si="52"/>
        <v/>
      </c>
      <c r="AN197" s="1" t="str">
        <f t="shared" si="53"/>
        <v/>
      </c>
      <c r="AO197" s="1" t="str">
        <f t="shared" si="54"/>
        <v/>
      </c>
      <c r="AP197" s="1" t="str">
        <f t="shared" si="55"/>
        <v/>
      </c>
      <c r="AQ197" s="1" t="str">
        <f t="shared" si="56"/>
        <v/>
      </c>
      <c r="AR197" s="1" t="str">
        <f t="shared" si="57"/>
        <v/>
      </c>
      <c r="AS197" s="1" t="str">
        <f t="shared" si="58"/>
        <v/>
      </c>
      <c r="AT197" s="1" t="str">
        <f t="shared" si="59"/>
        <v/>
      </c>
      <c r="AU197" s="1" t="str">
        <f t="shared" si="60"/>
        <v/>
      </c>
      <c r="AV197" s="1" t="str">
        <f t="shared" si="61"/>
        <v/>
      </c>
      <c r="AW197" s="1" t="str">
        <f t="shared" si="62"/>
        <v/>
      </c>
      <c r="AX197" s="1" t="str">
        <f t="shared" si="63"/>
        <v/>
      </c>
      <c r="AY197" s="1">
        <f>IFERROR(IF($AE197&gt;$AE196,VLOOKUP($AC197+AL$1,STOCK!$F$10:$AB$209,16,0),IF($AE197=$AE196,(IF(AY196&gt;=1,AY196-COUNTIFS($AE196:$AE196,$AC197,AL196:AL196,$AI$1),0)),0)),0)</f>
        <v>0</v>
      </c>
      <c r="AZ197" s="1">
        <f>IFERROR(IF($AE197&gt;$AE196,VLOOKUP($AC197+AM$1,STOCK!$F$10:$AB$209,16,0),IF($AE197=$AE196,(IF(AZ196&gt;=1,AZ196-COUNTIFS($AE196:$AE196,$AC197,AM196:AM196,$AI$1),0)),0)),0)</f>
        <v>0</v>
      </c>
      <c r="BA197" s="1">
        <f>IFERROR(IF($AE197&gt;$AE196,VLOOKUP($AC197+AN$1,STOCK!$F$10:$AB$209,16,0),IF($AE197=$AE196,(IF(BA196&gt;=1,BA196-COUNTIFS($AE196:$AE196,$AC197,AN196:AN196,$AI$1),0)),0)),0)</f>
        <v>0</v>
      </c>
      <c r="BB197" s="1">
        <f>IFERROR(IF($AE197&gt;$AE196,VLOOKUP($AC197+AO$1,STOCK!$F$10:$AB$209,16,0),IF($AE197=$AE196,(IF(BB196&gt;=1,BB196-COUNTIFS($AE196:$AE196,$AC197,AO196:AO196,$AI$1),0)),0)),0)</f>
        <v>0</v>
      </c>
      <c r="BC197" s="1">
        <f>IFERROR(IF($AE197&gt;$AE196,VLOOKUP($AC197+AP$1,STOCK!$F$10:$AB$209,16,0),IF($AE197=$AE196,(IF(BC196&gt;=1,BC196-COUNTIFS($AE196:$AE196,$AC197,AP196:AP196,$AI$1),0)),0)),0)</f>
        <v>0</v>
      </c>
      <c r="BD197" s="1">
        <f>IFERROR(IF($AE197&gt;$AE196,VLOOKUP($AC197+AQ$1,STOCK!$F$10:$AB$209,16,0),IF($AE197=$AE196,(IF(BD196&gt;=1,BD196-COUNTIFS($AE196:$AE196,$AC197,AQ196:AQ196,$AI$1),0)),0)),0)</f>
        <v>0</v>
      </c>
      <c r="BE197" s="1">
        <f>IFERROR(IF($AE197&gt;$AE196,VLOOKUP($AC197+AR$1,STOCK!$F$10:$AB$209,16,0),IF($AE197=$AE196,(IF(BE196&gt;=1,BE196-COUNTIFS($AE196:$AE196,$AC197,AR196:AR196,$AI$1),0)),0)),0)</f>
        <v>0</v>
      </c>
      <c r="BF197" s="1">
        <f>IFERROR(IF($AE197&gt;$AE196,VLOOKUP($AC197+AS$1,STOCK!$F$10:$AB$209,16,0),IF($AE197=$AE196,(IF(BF196&gt;=1,BF196-COUNTIFS($AE196:$AE196,$AC197,AS196:AS196,$AI$1),0)),0)),0)</f>
        <v>0</v>
      </c>
      <c r="BG197" s="1">
        <f>IFERROR(IF($AE197&gt;$AE196,VLOOKUP($AC197+AT$1,STOCK!$F$10:$AB$209,16,0),IF($AE197=$AE196,(IF(BG196&gt;=1,BG196-COUNTIFS($AE196:$AE196,$AC197,AT196:AT196,$AI$1),0)),0)),0)</f>
        <v>0</v>
      </c>
      <c r="BH197" s="1">
        <f>IFERROR(IF($AE197&gt;$AE196,VLOOKUP($AC197+AU$1,STOCK!$F$10:$AB$209,16,0),IF($AE197=$AE196,(IF(BH196&gt;=1,BH196-COUNTIFS($AE196:$AE196,$AC197,AU196:AU196,$AI$1),0)),0)),0)</f>
        <v>0</v>
      </c>
      <c r="BI197" s="1">
        <f>IFERROR(IF($AE197&gt;$AE196,VLOOKUP($AC197+AV$1,STOCK!$F$10:$AB$209,16,0),IF($AE197=$AE196,(IF(BI196&gt;=1,BI196-COUNTIFS($AE196:$AE196,$AC197,AV196:AV196,$AI$1),0)),0)),0)</f>
        <v>0</v>
      </c>
      <c r="BJ197" s="1">
        <f>IFERROR(IF($AE197&gt;$AE196,VLOOKUP($AC197+AW$1,STOCK!$F$10:$AB$209,16,0),IF($AE197=$AE196,(IF(BJ196&gt;=1,BJ196-COUNTIFS($AE196:$AE196,$AC197,AW196:AW196,$AI$1),0)),0)),0)</f>
        <v>0</v>
      </c>
      <c r="BK197" s="1">
        <f>IFERROR(IF($AE197&gt;$AE196,VLOOKUP($AC197+AX$1,STOCK!$F$10:$AB$209,16,0),IF($AE197=$AE196,(IF(BK196&gt;=1,BK196-COUNTIFS($AE196:$AE196,$AC197,AX196:AX196,$AI$1),0)),0)),0)</f>
        <v>0</v>
      </c>
      <c r="BL197" s="1">
        <f>IFERROR(IF($AE197&gt;$AE196,VLOOKUP($AC197+AL$1,STOCK!$F$10:$AB$209,17,0),IF($AE197=$AE196,(IF(BL196&gt;=1,BL196-COUNTIFS($AE196:$AE196,$AC197,AL196:AL196,$AI$2),0)),0)),0)</f>
        <v>0</v>
      </c>
      <c r="BM197" s="1">
        <f>IFERROR(IF($AE197&gt;$AE196,VLOOKUP($AC197+AM$1,STOCK!$F$10:$AB$209,17,0),IF($AE197=$AE196,(IF(BM196&gt;=1,BM196-COUNTIFS($AE196:$AE196,$AC197,AM196:AM196,$AI$2),0)),0)),0)</f>
        <v>0</v>
      </c>
      <c r="BN197" s="1">
        <f>IFERROR(IF($AE197&gt;$AE196,VLOOKUP($AC197+AN$1,STOCK!$F$10:$AB$209,17,0),IF($AE197=$AE196,(IF(BN196&gt;=1,BN196-COUNTIFS($AE196:$AE196,$AC197,AN196:AN196,$AI$2),0)),0)),0)</f>
        <v>0</v>
      </c>
      <c r="BO197" s="1">
        <f>IFERROR(IF($AE197&gt;$AE196,VLOOKUP($AC197+AO$1,STOCK!$F$10:$AB$209,17,0),IF($AE197=$AE196,(IF(BO196&gt;=1,BO196-COUNTIFS($AE196:$AE196,$AC197,AO196:AO196,$AI$2),0)),0)),0)</f>
        <v>0</v>
      </c>
      <c r="BP197" s="1">
        <f>IFERROR(IF($AE197&gt;$AE196,VLOOKUP($AC197+AP$1,STOCK!$F$10:$AB$209,17,0),IF($AE197=$AE196,(IF(BP196&gt;=1,BP196-COUNTIFS($AE196:$AE196,$AC197,AP196:AP196,$AI$2),0)),0)),0)</f>
        <v>0</v>
      </c>
      <c r="BQ197" s="1">
        <f>IFERROR(IF($AE197&gt;$AE196,VLOOKUP($AC197+AQ$1,STOCK!$F$10:$AB$209,17,0),IF($AE197=$AE196,(IF(BQ196&gt;=1,BQ196-COUNTIFS($AE196:$AE196,$AC197,AQ196:AQ196,$AI$2),0)),0)),0)</f>
        <v>0</v>
      </c>
      <c r="BR197" s="1">
        <f>IFERROR(IF($AE197&gt;$AE196,VLOOKUP($AC197+AR$1,STOCK!$F$10:$AB$209,17,0),IF($AE197=$AE196,(IF(BR196&gt;=1,BR196-COUNTIFS($AE196:$AE196,$AC197,AR196:AR196,$AI$2),0)),0)),0)</f>
        <v>0</v>
      </c>
      <c r="BS197" s="1">
        <f>IFERROR(IF($AE197&gt;$AE196,VLOOKUP($AC197+AS$1,STOCK!$F$10:$AB$209,17,0),IF($AE197=$AE196,(IF(BS196&gt;=1,BS196-COUNTIFS($AE196:$AE196,$AC197,AS196:AS196,$AI$2),0)),0)),0)</f>
        <v>0</v>
      </c>
      <c r="BT197" s="1">
        <f>IFERROR(IF($AE197&gt;$AE196,VLOOKUP($AC197+AT$1,STOCK!$F$10:$AB$209,17,0),IF($AE197=$AE196,(IF(BT196&gt;=1,BT196-COUNTIFS($AE196:$AE196,$AC197,AT196:AT196,$AI$2),0)),0)),0)</f>
        <v>0</v>
      </c>
      <c r="BU197" s="1">
        <f>IFERROR(IF($AE197&gt;$AE196,VLOOKUP($AC197+AU$1,STOCK!$F$10:$AB$209,17,0),IF($AE197=$AE196,(IF(BU196&gt;=1,BU196-COUNTIFS($AE196:$AE196,$AC197,AU196:AU196,$AI$2),0)),0)),0)</f>
        <v>0</v>
      </c>
      <c r="BV197" s="1">
        <f>IFERROR(IF($AE197&gt;$AE196,VLOOKUP($AC197+AV$1,STOCK!$F$10:$AB$209,17,0),IF($AE197=$AE196,(IF(BV196&gt;=1,BV196-COUNTIFS($AE196:$AE196,$AC197,AV196:AV196,$AI$2),0)),0)),0)</f>
        <v>0</v>
      </c>
      <c r="BW197" s="1">
        <f>IFERROR(IF($AE197&gt;$AE196,VLOOKUP($AC197+AW$1,STOCK!$F$10:$AB$209,17,0),IF($AE197=$AE196,(IF(BW196&gt;=1,BW196-COUNTIFS($AE196:$AE196,$AC197,AW196:AW196,$AI$2),0)),0)),0)</f>
        <v>0</v>
      </c>
      <c r="BX197" s="1">
        <f>IFERROR(IF($AE197&gt;$AE196,VLOOKUP($AC197+AX$1,STOCK!$F$10:$AB$209,17,0),IF($AE197=$AE196,(IF(BX196&gt;=1,BX196-COUNTIFS($AE196:$AE196,$AC197,AX196:AX196,$AI$2),0)),0)),0)</f>
        <v>0</v>
      </c>
    </row>
    <row r="198" spans="29:76" x14ac:dyDescent="0.25">
      <c r="AC198" s="1">
        <f t="shared" si="48"/>
        <v>0</v>
      </c>
      <c r="AD198" s="1">
        <f>IFERROR(IF(LEN(AK198)&gt;=1,VLOOKUP(HLOOKUP(AK198,PROFILE!$K$5:$V$8,4,0),PROFILE!$F$1:$G$3,2,0),0),0)</f>
        <v>0</v>
      </c>
      <c r="AE198" s="1">
        <f t="shared" si="49"/>
        <v>0</v>
      </c>
      <c r="AF198" s="1">
        <v>185</v>
      </c>
      <c r="AI198" s="1" t="str">
        <f>IFERROR(IF($AH198&gt;=1,VLOOKUP($AG198,STUDENT!$O$8:$Z$1507,3,0),""),"")</f>
        <v/>
      </c>
      <c r="AJ198" s="1" t="str">
        <f>IFERROR(IF($AH198&gt;=1,VLOOKUP($AG198,STUDENT!$O$8:$Z$1507,4,0),""),"")</f>
        <v/>
      </c>
      <c r="AK198" s="1" t="str">
        <f>IFERROR(IF($AH198&gt;=1,VLOOKUP($AG198,STUDENT!$O$8:$Z$1507,6,0),""),"")</f>
        <v/>
      </c>
      <c r="AL198" s="1" t="str">
        <f t="shared" si="51"/>
        <v/>
      </c>
      <c r="AM198" s="1" t="str">
        <f t="shared" si="52"/>
        <v/>
      </c>
      <c r="AN198" s="1" t="str">
        <f t="shared" si="53"/>
        <v/>
      </c>
      <c r="AO198" s="1" t="str">
        <f t="shared" si="54"/>
        <v/>
      </c>
      <c r="AP198" s="1" t="str">
        <f t="shared" si="55"/>
        <v/>
      </c>
      <c r="AQ198" s="1" t="str">
        <f t="shared" si="56"/>
        <v/>
      </c>
      <c r="AR198" s="1" t="str">
        <f t="shared" si="57"/>
        <v/>
      </c>
      <c r="AS198" s="1" t="str">
        <f t="shared" si="58"/>
        <v/>
      </c>
      <c r="AT198" s="1" t="str">
        <f t="shared" si="59"/>
        <v/>
      </c>
      <c r="AU198" s="1" t="str">
        <f t="shared" si="60"/>
        <v/>
      </c>
      <c r="AV198" s="1" t="str">
        <f t="shared" si="61"/>
        <v/>
      </c>
      <c r="AW198" s="1" t="str">
        <f t="shared" si="62"/>
        <v/>
      </c>
      <c r="AX198" s="1" t="str">
        <f t="shared" si="63"/>
        <v/>
      </c>
      <c r="AY198" s="1">
        <f>IFERROR(IF($AE198&gt;$AE197,VLOOKUP($AC198+AL$1,STOCK!$F$10:$AB$209,16,0),IF($AE198=$AE197,(IF(AY197&gt;=1,AY197-COUNTIFS($AE197:$AE197,$AC198,AL197:AL197,$AI$1),0)),0)),0)</f>
        <v>0</v>
      </c>
      <c r="AZ198" s="1">
        <f>IFERROR(IF($AE198&gt;$AE197,VLOOKUP($AC198+AM$1,STOCK!$F$10:$AB$209,16,0),IF($AE198=$AE197,(IF(AZ197&gt;=1,AZ197-COUNTIFS($AE197:$AE197,$AC198,AM197:AM197,$AI$1),0)),0)),0)</f>
        <v>0</v>
      </c>
      <c r="BA198" s="1">
        <f>IFERROR(IF($AE198&gt;$AE197,VLOOKUP($AC198+AN$1,STOCK!$F$10:$AB$209,16,0),IF($AE198=$AE197,(IF(BA197&gt;=1,BA197-COUNTIFS($AE197:$AE197,$AC198,AN197:AN197,$AI$1),0)),0)),0)</f>
        <v>0</v>
      </c>
      <c r="BB198" s="1">
        <f>IFERROR(IF($AE198&gt;$AE197,VLOOKUP($AC198+AO$1,STOCK!$F$10:$AB$209,16,0),IF($AE198=$AE197,(IF(BB197&gt;=1,BB197-COUNTIFS($AE197:$AE197,$AC198,AO197:AO197,$AI$1),0)),0)),0)</f>
        <v>0</v>
      </c>
      <c r="BC198" s="1">
        <f>IFERROR(IF($AE198&gt;$AE197,VLOOKUP($AC198+AP$1,STOCK!$F$10:$AB$209,16,0),IF($AE198=$AE197,(IF(BC197&gt;=1,BC197-COUNTIFS($AE197:$AE197,$AC198,AP197:AP197,$AI$1),0)),0)),0)</f>
        <v>0</v>
      </c>
      <c r="BD198" s="1">
        <f>IFERROR(IF($AE198&gt;$AE197,VLOOKUP($AC198+AQ$1,STOCK!$F$10:$AB$209,16,0),IF($AE198=$AE197,(IF(BD197&gt;=1,BD197-COUNTIFS($AE197:$AE197,$AC198,AQ197:AQ197,$AI$1),0)),0)),0)</f>
        <v>0</v>
      </c>
      <c r="BE198" s="1">
        <f>IFERROR(IF($AE198&gt;$AE197,VLOOKUP($AC198+AR$1,STOCK!$F$10:$AB$209,16,0),IF($AE198=$AE197,(IF(BE197&gt;=1,BE197-COUNTIFS($AE197:$AE197,$AC198,AR197:AR197,$AI$1),0)),0)),0)</f>
        <v>0</v>
      </c>
      <c r="BF198" s="1">
        <f>IFERROR(IF($AE198&gt;$AE197,VLOOKUP($AC198+AS$1,STOCK!$F$10:$AB$209,16,0),IF($AE198=$AE197,(IF(BF197&gt;=1,BF197-COUNTIFS($AE197:$AE197,$AC198,AS197:AS197,$AI$1),0)),0)),0)</f>
        <v>0</v>
      </c>
      <c r="BG198" s="1">
        <f>IFERROR(IF($AE198&gt;$AE197,VLOOKUP($AC198+AT$1,STOCK!$F$10:$AB$209,16,0),IF($AE198=$AE197,(IF(BG197&gt;=1,BG197-COUNTIFS($AE197:$AE197,$AC198,AT197:AT197,$AI$1),0)),0)),0)</f>
        <v>0</v>
      </c>
      <c r="BH198" s="1">
        <f>IFERROR(IF($AE198&gt;$AE197,VLOOKUP($AC198+AU$1,STOCK!$F$10:$AB$209,16,0),IF($AE198=$AE197,(IF(BH197&gt;=1,BH197-COUNTIFS($AE197:$AE197,$AC198,AU197:AU197,$AI$1),0)),0)),0)</f>
        <v>0</v>
      </c>
      <c r="BI198" s="1">
        <f>IFERROR(IF($AE198&gt;$AE197,VLOOKUP($AC198+AV$1,STOCK!$F$10:$AB$209,16,0),IF($AE198=$AE197,(IF(BI197&gt;=1,BI197-COUNTIFS($AE197:$AE197,$AC198,AV197:AV197,$AI$1),0)),0)),0)</f>
        <v>0</v>
      </c>
      <c r="BJ198" s="1">
        <f>IFERROR(IF($AE198&gt;$AE197,VLOOKUP($AC198+AW$1,STOCK!$F$10:$AB$209,16,0),IF($AE198=$AE197,(IF(BJ197&gt;=1,BJ197-COUNTIFS($AE197:$AE197,$AC198,AW197:AW197,$AI$1),0)),0)),0)</f>
        <v>0</v>
      </c>
      <c r="BK198" s="1">
        <f>IFERROR(IF($AE198&gt;$AE197,VLOOKUP($AC198+AX$1,STOCK!$F$10:$AB$209,16,0),IF($AE198=$AE197,(IF(BK197&gt;=1,BK197-COUNTIFS($AE197:$AE197,$AC198,AX197:AX197,$AI$1),0)),0)),0)</f>
        <v>0</v>
      </c>
      <c r="BL198" s="1">
        <f>IFERROR(IF($AE198&gt;$AE197,VLOOKUP($AC198+AL$1,STOCK!$F$10:$AB$209,17,0),IF($AE198=$AE197,(IF(BL197&gt;=1,BL197-COUNTIFS($AE197:$AE197,$AC198,AL197:AL197,$AI$2),0)),0)),0)</f>
        <v>0</v>
      </c>
      <c r="BM198" s="1">
        <f>IFERROR(IF($AE198&gt;$AE197,VLOOKUP($AC198+AM$1,STOCK!$F$10:$AB$209,17,0),IF($AE198=$AE197,(IF(BM197&gt;=1,BM197-COUNTIFS($AE197:$AE197,$AC198,AM197:AM197,$AI$2),0)),0)),0)</f>
        <v>0</v>
      </c>
      <c r="BN198" s="1">
        <f>IFERROR(IF($AE198&gt;$AE197,VLOOKUP($AC198+AN$1,STOCK!$F$10:$AB$209,17,0),IF($AE198=$AE197,(IF(BN197&gt;=1,BN197-COUNTIFS($AE197:$AE197,$AC198,AN197:AN197,$AI$2),0)),0)),0)</f>
        <v>0</v>
      </c>
      <c r="BO198" s="1">
        <f>IFERROR(IF($AE198&gt;$AE197,VLOOKUP($AC198+AO$1,STOCK!$F$10:$AB$209,17,0),IF($AE198=$AE197,(IF(BO197&gt;=1,BO197-COUNTIFS($AE197:$AE197,$AC198,AO197:AO197,$AI$2),0)),0)),0)</f>
        <v>0</v>
      </c>
      <c r="BP198" s="1">
        <f>IFERROR(IF($AE198&gt;$AE197,VLOOKUP($AC198+AP$1,STOCK!$F$10:$AB$209,17,0),IF($AE198=$AE197,(IF(BP197&gt;=1,BP197-COUNTIFS($AE197:$AE197,$AC198,AP197:AP197,$AI$2),0)),0)),0)</f>
        <v>0</v>
      </c>
      <c r="BQ198" s="1">
        <f>IFERROR(IF($AE198&gt;$AE197,VLOOKUP($AC198+AQ$1,STOCK!$F$10:$AB$209,17,0),IF($AE198=$AE197,(IF(BQ197&gt;=1,BQ197-COUNTIFS($AE197:$AE197,$AC198,AQ197:AQ197,$AI$2),0)),0)),0)</f>
        <v>0</v>
      </c>
      <c r="BR198" s="1">
        <f>IFERROR(IF($AE198&gt;$AE197,VLOOKUP($AC198+AR$1,STOCK!$F$10:$AB$209,17,0),IF($AE198=$AE197,(IF(BR197&gt;=1,BR197-COUNTIFS($AE197:$AE197,$AC198,AR197:AR197,$AI$2),0)),0)),0)</f>
        <v>0</v>
      </c>
      <c r="BS198" s="1">
        <f>IFERROR(IF($AE198&gt;$AE197,VLOOKUP($AC198+AS$1,STOCK!$F$10:$AB$209,17,0),IF($AE198=$AE197,(IF(BS197&gt;=1,BS197-COUNTIFS($AE197:$AE197,$AC198,AS197:AS197,$AI$2),0)),0)),0)</f>
        <v>0</v>
      </c>
      <c r="BT198" s="1">
        <f>IFERROR(IF($AE198&gt;$AE197,VLOOKUP($AC198+AT$1,STOCK!$F$10:$AB$209,17,0),IF($AE198=$AE197,(IF(BT197&gt;=1,BT197-COUNTIFS($AE197:$AE197,$AC198,AT197:AT197,$AI$2),0)),0)),0)</f>
        <v>0</v>
      </c>
      <c r="BU198" s="1">
        <f>IFERROR(IF($AE198&gt;$AE197,VLOOKUP($AC198+AU$1,STOCK!$F$10:$AB$209,17,0),IF($AE198=$AE197,(IF(BU197&gt;=1,BU197-COUNTIFS($AE197:$AE197,$AC198,AU197:AU197,$AI$2),0)),0)),0)</f>
        <v>0</v>
      </c>
      <c r="BV198" s="1">
        <f>IFERROR(IF($AE198&gt;$AE197,VLOOKUP($AC198+AV$1,STOCK!$F$10:$AB$209,17,0),IF($AE198=$AE197,(IF(BV197&gt;=1,BV197-COUNTIFS($AE197:$AE197,$AC198,AV197:AV197,$AI$2),0)),0)),0)</f>
        <v>0</v>
      </c>
      <c r="BW198" s="1">
        <f>IFERROR(IF($AE198&gt;$AE197,VLOOKUP($AC198+AW$1,STOCK!$F$10:$AB$209,17,0),IF($AE198=$AE197,(IF(BW197&gt;=1,BW197-COUNTIFS($AE197:$AE197,$AC198,AW197:AW197,$AI$2),0)),0)),0)</f>
        <v>0</v>
      </c>
      <c r="BX198" s="1">
        <f>IFERROR(IF($AE198&gt;$AE197,VLOOKUP($AC198+AX$1,STOCK!$F$10:$AB$209,17,0),IF($AE198=$AE197,(IF(BX197&gt;=1,BX197-COUNTIFS($AE197:$AE197,$AC198,AX197:AX197,$AI$2),0)),0)),0)</f>
        <v>0</v>
      </c>
    </row>
    <row r="199" spans="29:76" x14ac:dyDescent="0.25">
      <c r="AC199" s="1">
        <f t="shared" si="48"/>
        <v>0</v>
      </c>
      <c r="AD199" s="1">
        <f>IFERROR(IF(LEN(AK199)&gt;=1,VLOOKUP(HLOOKUP(AK199,PROFILE!$K$5:$V$8,4,0),PROFILE!$F$1:$G$3,2,0),0),0)</f>
        <v>0</v>
      </c>
      <c r="AE199" s="1">
        <f t="shared" si="49"/>
        <v>0</v>
      </c>
      <c r="AF199" s="1">
        <v>186</v>
      </c>
      <c r="AI199" s="1" t="str">
        <f>IFERROR(IF($AH199&gt;=1,VLOOKUP($AG199,STUDENT!$O$8:$Z$1507,3,0),""),"")</f>
        <v/>
      </c>
      <c r="AJ199" s="1" t="str">
        <f>IFERROR(IF($AH199&gt;=1,VLOOKUP($AG199,STUDENT!$O$8:$Z$1507,4,0),""),"")</f>
        <v/>
      </c>
      <c r="AK199" s="1" t="str">
        <f>IFERROR(IF($AH199&gt;=1,VLOOKUP($AG199,STUDENT!$O$8:$Z$1507,6,0),""),"")</f>
        <v/>
      </c>
      <c r="AL199" s="1" t="str">
        <f t="shared" si="51"/>
        <v/>
      </c>
      <c r="AM199" s="1" t="str">
        <f t="shared" si="52"/>
        <v/>
      </c>
      <c r="AN199" s="1" t="str">
        <f t="shared" si="53"/>
        <v/>
      </c>
      <c r="AO199" s="1" t="str">
        <f t="shared" si="54"/>
        <v/>
      </c>
      <c r="AP199" s="1" t="str">
        <f t="shared" si="55"/>
        <v/>
      </c>
      <c r="AQ199" s="1" t="str">
        <f t="shared" si="56"/>
        <v/>
      </c>
      <c r="AR199" s="1" t="str">
        <f t="shared" si="57"/>
        <v/>
      </c>
      <c r="AS199" s="1" t="str">
        <f t="shared" si="58"/>
        <v/>
      </c>
      <c r="AT199" s="1" t="str">
        <f t="shared" si="59"/>
        <v/>
      </c>
      <c r="AU199" s="1" t="str">
        <f t="shared" si="60"/>
        <v/>
      </c>
      <c r="AV199" s="1" t="str">
        <f t="shared" si="61"/>
        <v/>
      </c>
      <c r="AW199" s="1" t="str">
        <f t="shared" si="62"/>
        <v/>
      </c>
      <c r="AX199" s="1" t="str">
        <f t="shared" si="63"/>
        <v/>
      </c>
      <c r="AY199" s="1">
        <f>IFERROR(IF($AE199&gt;$AE198,VLOOKUP($AC199+AL$1,STOCK!$F$10:$AB$209,16,0),IF($AE199=$AE198,(IF(AY198&gt;=1,AY198-COUNTIFS($AE198:$AE198,$AC199,AL198:AL198,$AI$1),0)),0)),0)</f>
        <v>0</v>
      </c>
      <c r="AZ199" s="1">
        <f>IFERROR(IF($AE199&gt;$AE198,VLOOKUP($AC199+AM$1,STOCK!$F$10:$AB$209,16,0),IF($AE199=$AE198,(IF(AZ198&gt;=1,AZ198-COUNTIFS($AE198:$AE198,$AC199,AM198:AM198,$AI$1),0)),0)),0)</f>
        <v>0</v>
      </c>
      <c r="BA199" s="1">
        <f>IFERROR(IF($AE199&gt;$AE198,VLOOKUP($AC199+AN$1,STOCK!$F$10:$AB$209,16,0),IF($AE199=$AE198,(IF(BA198&gt;=1,BA198-COUNTIFS($AE198:$AE198,$AC199,AN198:AN198,$AI$1),0)),0)),0)</f>
        <v>0</v>
      </c>
      <c r="BB199" s="1">
        <f>IFERROR(IF($AE199&gt;$AE198,VLOOKUP($AC199+AO$1,STOCK!$F$10:$AB$209,16,0),IF($AE199=$AE198,(IF(BB198&gt;=1,BB198-COUNTIFS($AE198:$AE198,$AC199,AO198:AO198,$AI$1),0)),0)),0)</f>
        <v>0</v>
      </c>
      <c r="BC199" s="1">
        <f>IFERROR(IF($AE199&gt;$AE198,VLOOKUP($AC199+AP$1,STOCK!$F$10:$AB$209,16,0),IF($AE199=$AE198,(IF(BC198&gt;=1,BC198-COUNTIFS($AE198:$AE198,$AC199,AP198:AP198,$AI$1),0)),0)),0)</f>
        <v>0</v>
      </c>
      <c r="BD199" s="1">
        <f>IFERROR(IF($AE199&gt;$AE198,VLOOKUP($AC199+AQ$1,STOCK!$F$10:$AB$209,16,0),IF($AE199=$AE198,(IF(BD198&gt;=1,BD198-COUNTIFS($AE198:$AE198,$AC199,AQ198:AQ198,$AI$1),0)),0)),0)</f>
        <v>0</v>
      </c>
      <c r="BE199" s="1">
        <f>IFERROR(IF($AE199&gt;$AE198,VLOOKUP($AC199+AR$1,STOCK!$F$10:$AB$209,16,0),IF($AE199=$AE198,(IF(BE198&gt;=1,BE198-COUNTIFS($AE198:$AE198,$AC199,AR198:AR198,$AI$1),0)),0)),0)</f>
        <v>0</v>
      </c>
      <c r="BF199" s="1">
        <f>IFERROR(IF($AE199&gt;$AE198,VLOOKUP($AC199+AS$1,STOCK!$F$10:$AB$209,16,0),IF($AE199=$AE198,(IF(BF198&gt;=1,BF198-COUNTIFS($AE198:$AE198,$AC199,AS198:AS198,$AI$1),0)),0)),0)</f>
        <v>0</v>
      </c>
      <c r="BG199" s="1">
        <f>IFERROR(IF($AE199&gt;$AE198,VLOOKUP($AC199+AT$1,STOCK!$F$10:$AB$209,16,0),IF($AE199=$AE198,(IF(BG198&gt;=1,BG198-COUNTIFS($AE198:$AE198,$AC199,AT198:AT198,$AI$1),0)),0)),0)</f>
        <v>0</v>
      </c>
      <c r="BH199" s="1">
        <f>IFERROR(IF($AE199&gt;$AE198,VLOOKUP($AC199+AU$1,STOCK!$F$10:$AB$209,16,0),IF($AE199=$AE198,(IF(BH198&gt;=1,BH198-COUNTIFS($AE198:$AE198,$AC199,AU198:AU198,$AI$1),0)),0)),0)</f>
        <v>0</v>
      </c>
      <c r="BI199" s="1">
        <f>IFERROR(IF($AE199&gt;$AE198,VLOOKUP($AC199+AV$1,STOCK!$F$10:$AB$209,16,0),IF($AE199=$AE198,(IF(BI198&gt;=1,BI198-COUNTIFS($AE198:$AE198,$AC199,AV198:AV198,$AI$1),0)),0)),0)</f>
        <v>0</v>
      </c>
      <c r="BJ199" s="1">
        <f>IFERROR(IF($AE199&gt;$AE198,VLOOKUP($AC199+AW$1,STOCK!$F$10:$AB$209,16,0),IF($AE199=$AE198,(IF(BJ198&gt;=1,BJ198-COUNTIFS($AE198:$AE198,$AC199,AW198:AW198,$AI$1),0)),0)),0)</f>
        <v>0</v>
      </c>
      <c r="BK199" s="1">
        <f>IFERROR(IF($AE199&gt;$AE198,VLOOKUP($AC199+AX$1,STOCK!$F$10:$AB$209,16,0),IF($AE199=$AE198,(IF(BK198&gt;=1,BK198-COUNTIFS($AE198:$AE198,$AC199,AX198:AX198,$AI$1),0)),0)),0)</f>
        <v>0</v>
      </c>
      <c r="BL199" s="1">
        <f>IFERROR(IF($AE199&gt;$AE198,VLOOKUP($AC199+AL$1,STOCK!$F$10:$AB$209,17,0),IF($AE199=$AE198,(IF(BL198&gt;=1,BL198-COUNTIFS($AE198:$AE198,$AC199,AL198:AL198,$AI$2),0)),0)),0)</f>
        <v>0</v>
      </c>
      <c r="BM199" s="1">
        <f>IFERROR(IF($AE199&gt;$AE198,VLOOKUP($AC199+AM$1,STOCK!$F$10:$AB$209,17,0),IF($AE199=$AE198,(IF(BM198&gt;=1,BM198-COUNTIFS($AE198:$AE198,$AC199,AM198:AM198,$AI$2),0)),0)),0)</f>
        <v>0</v>
      </c>
      <c r="BN199" s="1">
        <f>IFERROR(IF($AE199&gt;$AE198,VLOOKUP($AC199+AN$1,STOCK!$F$10:$AB$209,17,0),IF($AE199=$AE198,(IF(BN198&gt;=1,BN198-COUNTIFS($AE198:$AE198,$AC199,AN198:AN198,$AI$2),0)),0)),0)</f>
        <v>0</v>
      </c>
      <c r="BO199" s="1">
        <f>IFERROR(IF($AE199&gt;$AE198,VLOOKUP($AC199+AO$1,STOCK!$F$10:$AB$209,17,0),IF($AE199=$AE198,(IF(BO198&gt;=1,BO198-COUNTIFS($AE198:$AE198,$AC199,AO198:AO198,$AI$2),0)),0)),0)</f>
        <v>0</v>
      </c>
      <c r="BP199" s="1">
        <f>IFERROR(IF($AE199&gt;$AE198,VLOOKUP($AC199+AP$1,STOCK!$F$10:$AB$209,17,0),IF($AE199=$AE198,(IF(BP198&gt;=1,BP198-COUNTIFS($AE198:$AE198,$AC199,AP198:AP198,$AI$2),0)),0)),0)</f>
        <v>0</v>
      </c>
      <c r="BQ199" s="1">
        <f>IFERROR(IF($AE199&gt;$AE198,VLOOKUP($AC199+AQ$1,STOCK!$F$10:$AB$209,17,0),IF($AE199=$AE198,(IF(BQ198&gt;=1,BQ198-COUNTIFS($AE198:$AE198,$AC199,AQ198:AQ198,$AI$2),0)),0)),0)</f>
        <v>0</v>
      </c>
      <c r="BR199" s="1">
        <f>IFERROR(IF($AE199&gt;$AE198,VLOOKUP($AC199+AR$1,STOCK!$F$10:$AB$209,17,0),IF($AE199=$AE198,(IF(BR198&gt;=1,BR198-COUNTIFS($AE198:$AE198,$AC199,AR198:AR198,$AI$2),0)),0)),0)</f>
        <v>0</v>
      </c>
      <c r="BS199" s="1">
        <f>IFERROR(IF($AE199&gt;$AE198,VLOOKUP($AC199+AS$1,STOCK!$F$10:$AB$209,17,0),IF($AE199=$AE198,(IF(BS198&gt;=1,BS198-COUNTIFS($AE198:$AE198,$AC199,AS198:AS198,$AI$2),0)),0)),0)</f>
        <v>0</v>
      </c>
      <c r="BT199" s="1">
        <f>IFERROR(IF($AE199&gt;$AE198,VLOOKUP($AC199+AT$1,STOCK!$F$10:$AB$209,17,0),IF($AE199=$AE198,(IF(BT198&gt;=1,BT198-COUNTIFS($AE198:$AE198,$AC199,AT198:AT198,$AI$2),0)),0)),0)</f>
        <v>0</v>
      </c>
      <c r="BU199" s="1">
        <f>IFERROR(IF($AE199&gt;$AE198,VLOOKUP($AC199+AU$1,STOCK!$F$10:$AB$209,17,0),IF($AE199=$AE198,(IF(BU198&gt;=1,BU198-COUNTIFS($AE198:$AE198,$AC199,AU198:AU198,$AI$2),0)),0)),0)</f>
        <v>0</v>
      </c>
      <c r="BV199" s="1">
        <f>IFERROR(IF($AE199&gt;$AE198,VLOOKUP($AC199+AV$1,STOCK!$F$10:$AB$209,17,0),IF($AE199=$AE198,(IF(BV198&gt;=1,BV198-COUNTIFS($AE198:$AE198,$AC199,AV198:AV198,$AI$2),0)),0)),0)</f>
        <v>0</v>
      </c>
      <c r="BW199" s="1">
        <f>IFERROR(IF($AE199&gt;$AE198,VLOOKUP($AC199+AW$1,STOCK!$F$10:$AB$209,17,0),IF($AE199=$AE198,(IF(BW198&gt;=1,BW198-COUNTIFS($AE198:$AE198,$AC199,AW198:AW198,$AI$2),0)),0)),0)</f>
        <v>0</v>
      </c>
      <c r="BX199" s="1">
        <f>IFERROR(IF($AE199&gt;$AE198,VLOOKUP($AC199+AX$1,STOCK!$F$10:$AB$209,17,0),IF($AE199=$AE198,(IF(BX198&gt;=1,BX198-COUNTIFS($AE198:$AE198,$AC199,AX198:AX198,$AI$2),0)),0)),0)</f>
        <v>0</v>
      </c>
    </row>
    <row r="200" spans="29:76" x14ac:dyDescent="0.25">
      <c r="AC200" s="1">
        <f t="shared" si="48"/>
        <v>0</v>
      </c>
      <c r="AD200" s="1">
        <f>IFERROR(IF(LEN(AK200)&gt;=1,VLOOKUP(HLOOKUP(AK200,PROFILE!$K$5:$V$8,4,0),PROFILE!$F$1:$G$3,2,0),0),0)</f>
        <v>0</v>
      </c>
      <c r="AE200" s="1">
        <f t="shared" si="49"/>
        <v>0</v>
      </c>
      <c r="AF200" s="1">
        <v>187</v>
      </c>
      <c r="AI200" s="1" t="str">
        <f>IFERROR(IF($AH200&gt;=1,VLOOKUP($AG200,STUDENT!$O$8:$Z$1507,3,0),""),"")</f>
        <v/>
      </c>
      <c r="AJ200" s="1" t="str">
        <f>IFERROR(IF($AH200&gt;=1,VLOOKUP($AG200,STUDENT!$O$8:$Z$1507,4,0),""),"")</f>
        <v/>
      </c>
      <c r="AK200" s="1" t="str">
        <f>IFERROR(IF($AH200&gt;=1,VLOOKUP($AG200,STUDENT!$O$8:$Z$1507,6,0),""),"")</f>
        <v/>
      </c>
      <c r="AL200" s="1" t="str">
        <f t="shared" si="51"/>
        <v/>
      </c>
      <c r="AM200" s="1" t="str">
        <f t="shared" si="52"/>
        <v/>
      </c>
      <c r="AN200" s="1" t="str">
        <f t="shared" si="53"/>
        <v/>
      </c>
      <c r="AO200" s="1" t="str">
        <f t="shared" si="54"/>
        <v/>
      </c>
      <c r="AP200" s="1" t="str">
        <f t="shared" si="55"/>
        <v/>
      </c>
      <c r="AQ200" s="1" t="str">
        <f t="shared" si="56"/>
        <v/>
      </c>
      <c r="AR200" s="1" t="str">
        <f t="shared" si="57"/>
        <v/>
      </c>
      <c r="AS200" s="1" t="str">
        <f t="shared" si="58"/>
        <v/>
      </c>
      <c r="AT200" s="1" t="str">
        <f t="shared" si="59"/>
        <v/>
      </c>
      <c r="AU200" s="1" t="str">
        <f t="shared" si="60"/>
        <v/>
      </c>
      <c r="AV200" s="1" t="str">
        <f t="shared" si="61"/>
        <v/>
      </c>
      <c r="AW200" s="1" t="str">
        <f t="shared" si="62"/>
        <v/>
      </c>
      <c r="AX200" s="1" t="str">
        <f t="shared" si="63"/>
        <v/>
      </c>
      <c r="AY200" s="1">
        <f>IFERROR(IF($AE200&gt;$AE199,VLOOKUP($AC200+AL$1,STOCK!$F$10:$AB$209,16,0),IF($AE200=$AE199,(IF(AY199&gt;=1,AY199-COUNTIFS($AE199:$AE199,$AC200,AL199:AL199,$AI$1),0)),0)),0)</f>
        <v>0</v>
      </c>
      <c r="AZ200" s="1">
        <f>IFERROR(IF($AE200&gt;$AE199,VLOOKUP($AC200+AM$1,STOCK!$F$10:$AB$209,16,0),IF($AE200=$AE199,(IF(AZ199&gt;=1,AZ199-COUNTIFS($AE199:$AE199,$AC200,AM199:AM199,$AI$1),0)),0)),0)</f>
        <v>0</v>
      </c>
      <c r="BA200" s="1">
        <f>IFERROR(IF($AE200&gt;$AE199,VLOOKUP($AC200+AN$1,STOCK!$F$10:$AB$209,16,0),IF($AE200=$AE199,(IF(BA199&gt;=1,BA199-COUNTIFS($AE199:$AE199,$AC200,AN199:AN199,$AI$1),0)),0)),0)</f>
        <v>0</v>
      </c>
      <c r="BB200" s="1">
        <f>IFERROR(IF($AE200&gt;$AE199,VLOOKUP($AC200+AO$1,STOCK!$F$10:$AB$209,16,0),IF($AE200=$AE199,(IF(BB199&gt;=1,BB199-COUNTIFS($AE199:$AE199,$AC200,AO199:AO199,$AI$1),0)),0)),0)</f>
        <v>0</v>
      </c>
      <c r="BC200" s="1">
        <f>IFERROR(IF($AE200&gt;$AE199,VLOOKUP($AC200+AP$1,STOCK!$F$10:$AB$209,16,0),IF($AE200=$AE199,(IF(BC199&gt;=1,BC199-COUNTIFS($AE199:$AE199,$AC200,AP199:AP199,$AI$1),0)),0)),0)</f>
        <v>0</v>
      </c>
      <c r="BD200" s="1">
        <f>IFERROR(IF($AE200&gt;$AE199,VLOOKUP($AC200+AQ$1,STOCK!$F$10:$AB$209,16,0),IF($AE200=$AE199,(IF(BD199&gt;=1,BD199-COUNTIFS($AE199:$AE199,$AC200,AQ199:AQ199,$AI$1),0)),0)),0)</f>
        <v>0</v>
      </c>
      <c r="BE200" s="1">
        <f>IFERROR(IF($AE200&gt;$AE199,VLOOKUP($AC200+AR$1,STOCK!$F$10:$AB$209,16,0),IF($AE200=$AE199,(IF(BE199&gt;=1,BE199-COUNTIFS($AE199:$AE199,$AC200,AR199:AR199,$AI$1),0)),0)),0)</f>
        <v>0</v>
      </c>
      <c r="BF200" s="1">
        <f>IFERROR(IF($AE200&gt;$AE199,VLOOKUP($AC200+AS$1,STOCK!$F$10:$AB$209,16,0),IF($AE200=$AE199,(IF(BF199&gt;=1,BF199-COUNTIFS($AE199:$AE199,$AC200,AS199:AS199,$AI$1),0)),0)),0)</f>
        <v>0</v>
      </c>
      <c r="BG200" s="1">
        <f>IFERROR(IF($AE200&gt;$AE199,VLOOKUP($AC200+AT$1,STOCK!$F$10:$AB$209,16,0),IF($AE200=$AE199,(IF(BG199&gt;=1,BG199-COUNTIFS($AE199:$AE199,$AC200,AT199:AT199,$AI$1),0)),0)),0)</f>
        <v>0</v>
      </c>
      <c r="BH200" s="1">
        <f>IFERROR(IF($AE200&gt;$AE199,VLOOKUP($AC200+AU$1,STOCK!$F$10:$AB$209,16,0),IF($AE200=$AE199,(IF(BH199&gt;=1,BH199-COUNTIFS($AE199:$AE199,$AC200,AU199:AU199,$AI$1),0)),0)),0)</f>
        <v>0</v>
      </c>
      <c r="BI200" s="1">
        <f>IFERROR(IF($AE200&gt;$AE199,VLOOKUP($AC200+AV$1,STOCK!$F$10:$AB$209,16,0),IF($AE200=$AE199,(IF(BI199&gt;=1,BI199-COUNTIFS($AE199:$AE199,$AC200,AV199:AV199,$AI$1),0)),0)),0)</f>
        <v>0</v>
      </c>
      <c r="BJ200" s="1">
        <f>IFERROR(IF($AE200&gt;$AE199,VLOOKUP($AC200+AW$1,STOCK!$F$10:$AB$209,16,0),IF($AE200=$AE199,(IF(BJ199&gt;=1,BJ199-COUNTIFS($AE199:$AE199,$AC200,AW199:AW199,$AI$1),0)),0)),0)</f>
        <v>0</v>
      </c>
      <c r="BK200" s="1">
        <f>IFERROR(IF($AE200&gt;$AE199,VLOOKUP($AC200+AX$1,STOCK!$F$10:$AB$209,16,0),IF($AE200=$AE199,(IF(BK199&gt;=1,BK199-COUNTIFS($AE199:$AE199,$AC200,AX199:AX199,$AI$1),0)),0)),0)</f>
        <v>0</v>
      </c>
      <c r="BL200" s="1">
        <f>IFERROR(IF($AE200&gt;$AE199,VLOOKUP($AC200+AL$1,STOCK!$F$10:$AB$209,17,0),IF($AE200=$AE199,(IF(BL199&gt;=1,BL199-COUNTIFS($AE199:$AE199,$AC200,AL199:AL199,$AI$2),0)),0)),0)</f>
        <v>0</v>
      </c>
      <c r="BM200" s="1">
        <f>IFERROR(IF($AE200&gt;$AE199,VLOOKUP($AC200+AM$1,STOCK!$F$10:$AB$209,17,0),IF($AE200=$AE199,(IF(BM199&gt;=1,BM199-COUNTIFS($AE199:$AE199,$AC200,AM199:AM199,$AI$2),0)),0)),0)</f>
        <v>0</v>
      </c>
      <c r="BN200" s="1">
        <f>IFERROR(IF($AE200&gt;$AE199,VLOOKUP($AC200+AN$1,STOCK!$F$10:$AB$209,17,0),IF($AE200=$AE199,(IF(BN199&gt;=1,BN199-COUNTIFS($AE199:$AE199,$AC200,AN199:AN199,$AI$2),0)),0)),0)</f>
        <v>0</v>
      </c>
      <c r="BO200" s="1">
        <f>IFERROR(IF($AE200&gt;$AE199,VLOOKUP($AC200+AO$1,STOCK!$F$10:$AB$209,17,0),IF($AE200=$AE199,(IF(BO199&gt;=1,BO199-COUNTIFS($AE199:$AE199,$AC200,AO199:AO199,$AI$2),0)),0)),0)</f>
        <v>0</v>
      </c>
      <c r="BP200" s="1">
        <f>IFERROR(IF($AE200&gt;$AE199,VLOOKUP($AC200+AP$1,STOCK!$F$10:$AB$209,17,0),IF($AE200=$AE199,(IF(BP199&gt;=1,BP199-COUNTIFS($AE199:$AE199,$AC200,AP199:AP199,$AI$2),0)),0)),0)</f>
        <v>0</v>
      </c>
      <c r="BQ200" s="1">
        <f>IFERROR(IF($AE200&gt;$AE199,VLOOKUP($AC200+AQ$1,STOCK!$F$10:$AB$209,17,0),IF($AE200=$AE199,(IF(BQ199&gt;=1,BQ199-COUNTIFS($AE199:$AE199,$AC200,AQ199:AQ199,$AI$2),0)),0)),0)</f>
        <v>0</v>
      </c>
      <c r="BR200" s="1">
        <f>IFERROR(IF($AE200&gt;$AE199,VLOOKUP($AC200+AR$1,STOCK!$F$10:$AB$209,17,0),IF($AE200=$AE199,(IF(BR199&gt;=1,BR199-COUNTIFS($AE199:$AE199,$AC200,AR199:AR199,$AI$2),0)),0)),0)</f>
        <v>0</v>
      </c>
      <c r="BS200" s="1">
        <f>IFERROR(IF($AE200&gt;$AE199,VLOOKUP($AC200+AS$1,STOCK!$F$10:$AB$209,17,0),IF($AE200=$AE199,(IF(BS199&gt;=1,BS199-COUNTIFS($AE199:$AE199,$AC200,AS199:AS199,$AI$2),0)),0)),0)</f>
        <v>0</v>
      </c>
      <c r="BT200" s="1">
        <f>IFERROR(IF($AE200&gt;$AE199,VLOOKUP($AC200+AT$1,STOCK!$F$10:$AB$209,17,0),IF($AE200=$AE199,(IF(BT199&gt;=1,BT199-COUNTIFS($AE199:$AE199,$AC200,AT199:AT199,$AI$2),0)),0)),0)</f>
        <v>0</v>
      </c>
      <c r="BU200" s="1">
        <f>IFERROR(IF($AE200&gt;$AE199,VLOOKUP($AC200+AU$1,STOCK!$F$10:$AB$209,17,0),IF($AE200=$AE199,(IF(BU199&gt;=1,BU199-COUNTIFS($AE199:$AE199,$AC200,AU199:AU199,$AI$2),0)),0)),0)</f>
        <v>0</v>
      </c>
      <c r="BV200" s="1">
        <f>IFERROR(IF($AE200&gt;$AE199,VLOOKUP($AC200+AV$1,STOCK!$F$10:$AB$209,17,0),IF($AE200=$AE199,(IF(BV199&gt;=1,BV199-COUNTIFS($AE199:$AE199,$AC200,AV199:AV199,$AI$2),0)),0)),0)</f>
        <v>0</v>
      </c>
      <c r="BW200" s="1">
        <f>IFERROR(IF($AE200&gt;$AE199,VLOOKUP($AC200+AW$1,STOCK!$F$10:$AB$209,17,0),IF($AE200=$AE199,(IF(BW199&gt;=1,BW199-COUNTIFS($AE199:$AE199,$AC200,AW199:AW199,$AI$2),0)),0)),0)</f>
        <v>0</v>
      </c>
      <c r="BX200" s="1">
        <f>IFERROR(IF($AE200&gt;$AE199,VLOOKUP($AC200+AX$1,STOCK!$F$10:$AB$209,17,0),IF($AE200=$AE199,(IF(BX199&gt;=1,BX199-COUNTIFS($AE199:$AE199,$AC200,AX199:AX199,$AI$2),0)),0)),0)</f>
        <v>0</v>
      </c>
    </row>
    <row r="201" spans="29:76" x14ac:dyDescent="0.25">
      <c r="AC201" s="1">
        <f t="shared" si="48"/>
        <v>0</v>
      </c>
      <c r="AD201" s="1">
        <f>IFERROR(IF(LEN(AK201)&gt;=1,VLOOKUP(HLOOKUP(AK201,PROFILE!$K$5:$V$8,4,0),PROFILE!$F$1:$G$3,2,0),0),0)</f>
        <v>0</v>
      </c>
      <c r="AE201" s="1">
        <f t="shared" si="49"/>
        <v>0</v>
      </c>
      <c r="AF201" s="1">
        <v>188</v>
      </c>
      <c r="AI201" s="1" t="str">
        <f>IFERROR(IF($AH201&gt;=1,VLOOKUP($AG201,STUDENT!$O$8:$Z$1507,3,0),""),"")</f>
        <v/>
      </c>
      <c r="AJ201" s="1" t="str">
        <f>IFERROR(IF($AH201&gt;=1,VLOOKUP($AG201,STUDENT!$O$8:$Z$1507,4,0),""),"")</f>
        <v/>
      </c>
      <c r="AK201" s="1" t="str">
        <f>IFERROR(IF($AH201&gt;=1,VLOOKUP($AG201,STUDENT!$O$8:$Z$1507,6,0),""),"")</f>
        <v/>
      </c>
      <c r="AL201" s="1" t="str">
        <f t="shared" si="51"/>
        <v/>
      </c>
      <c r="AM201" s="1" t="str">
        <f t="shared" si="52"/>
        <v/>
      </c>
      <c r="AN201" s="1" t="str">
        <f t="shared" si="53"/>
        <v/>
      </c>
      <c r="AO201" s="1" t="str">
        <f t="shared" si="54"/>
        <v/>
      </c>
      <c r="AP201" s="1" t="str">
        <f t="shared" si="55"/>
        <v/>
      </c>
      <c r="AQ201" s="1" t="str">
        <f t="shared" si="56"/>
        <v/>
      </c>
      <c r="AR201" s="1" t="str">
        <f t="shared" si="57"/>
        <v/>
      </c>
      <c r="AS201" s="1" t="str">
        <f t="shared" si="58"/>
        <v/>
      </c>
      <c r="AT201" s="1" t="str">
        <f t="shared" si="59"/>
        <v/>
      </c>
      <c r="AU201" s="1" t="str">
        <f t="shared" si="60"/>
        <v/>
      </c>
      <c r="AV201" s="1" t="str">
        <f t="shared" si="61"/>
        <v/>
      </c>
      <c r="AW201" s="1" t="str">
        <f t="shared" si="62"/>
        <v/>
      </c>
      <c r="AX201" s="1" t="str">
        <f t="shared" si="63"/>
        <v/>
      </c>
      <c r="AY201" s="1">
        <f>IFERROR(IF($AE201&gt;$AE200,VLOOKUP($AC201+AL$1,STOCK!$F$10:$AB$209,16,0),IF($AE201=$AE200,(IF(AY200&gt;=1,AY200-COUNTIFS($AE200:$AE200,$AC201,AL200:AL200,$AI$1),0)),0)),0)</f>
        <v>0</v>
      </c>
      <c r="AZ201" s="1">
        <f>IFERROR(IF($AE201&gt;$AE200,VLOOKUP($AC201+AM$1,STOCK!$F$10:$AB$209,16,0),IF($AE201=$AE200,(IF(AZ200&gt;=1,AZ200-COUNTIFS($AE200:$AE200,$AC201,AM200:AM200,$AI$1),0)),0)),0)</f>
        <v>0</v>
      </c>
      <c r="BA201" s="1">
        <f>IFERROR(IF($AE201&gt;$AE200,VLOOKUP($AC201+AN$1,STOCK!$F$10:$AB$209,16,0),IF($AE201=$AE200,(IF(BA200&gt;=1,BA200-COUNTIFS($AE200:$AE200,$AC201,AN200:AN200,$AI$1),0)),0)),0)</f>
        <v>0</v>
      </c>
      <c r="BB201" s="1">
        <f>IFERROR(IF($AE201&gt;$AE200,VLOOKUP($AC201+AO$1,STOCK!$F$10:$AB$209,16,0),IF($AE201=$AE200,(IF(BB200&gt;=1,BB200-COUNTIFS($AE200:$AE200,$AC201,AO200:AO200,$AI$1),0)),0)),0)</f>
        <v>0</v>
      </c>
      <c r="BC201" s="1">
        <f>IFERROR(IF($AE201&gt;$AE200,VLOOKUP($AC201+AP$1,STOCK!$F$10:$AB$209,16,0),IF($AE201=$AE200,(IF(BC200&gt;=1,BC200-COUNTIFS($AE200:$AE200,$AC201,AP200:AP200,$AI$1),0)),0)),0)</f>
        <v>0</v>
      </c>
      <c r="BD201" s="1">
        <f>IFERROR(IF($AE201&gt;$AE200,VLOOKUP($AC201+AQ$1,STOCK!$F$10:$AB$209,16,0),IF($AE201=$AE200,(IF(BD200&gt;=1,BD200-COUNTIFS($AE200:$AE200,$AC201,AQ200:AQ200,$AI$1),0)),0)),0)</f>
        <v>0</v>
      </c>
      <c r="BE201" s="1">
        <f>IFERROR(IF($AE201&gt;$AE200,VLOOKUP($AC201+AR$1,STOCK!$F$10:$AB$209,16,0),IF($AE201=$AE200,(IF(BE200&gt;=1,BE200-COUNTIFS($AE200:$AE200,$AC201,AR200:AR200,$AI$1),0)),0)),0)</f>
        <v>0</v>
      </c>
      <c r="BF201" s="1">
        <f>IFERROR(IF($AE201&gt;$AE200,VLOOKUP($AC201+AS$1,STOCK!$F$10:$AB$209,16,0),IF($AE201=$AE200,(IF(BF200&gt;=1,BF200-COUNTIFS($AE200:$AE200,$AC201,AS200:AS200,$AI$1),0)),0)),0)</f>
        <v>0</v>
      </c>
      <c r="BG201" s="1">
        <f>IFERROR(IF($AE201&gt;$AE200,VLOOKUP($AC201+AT$1,STOCK!$F$10:$AB$209,16,0),IF($AE201=$AE200,(IF(BG200&gt;=1,BG200-COUNTIFS($AE200:$AE200,$AC201,AT200:AT200,$AI$1),0)),0)),0)</f>
        <v>0</v>
      </c>
      <c r="BH201" s="1">
        <f>IFERROR(IF($AE201&gt;$AE200,VLOOKUP($AC201+AU$1,STOCK!$F$10:$AB$209,16,0),IF($AE201=$AE200,(IF(BH200&gt;=1,BH200-COUNTIFS($AE200:$AE200,$AC201,AU200:AU200,$AI$1),0)),0)),0)</f>
        <v>0</v>
      </c>
      <c r="BI201" s="1">
        <f>IFERROR(IF($AE201&gt;$AE200,VLOOKUP($AC201+AV$1,STOCK!$F$10:$AB$209,16,0),IF($AE201=$AE200,(IF(BI200&gt;=1,BI200-COUNTIFS($AE200:$AE200,$AC201,AV200:AV200,$AI$1),0)),0)),0)</f>
        <v>0</v>
      </c>
      <c r="BJ201" s="1">
        <f>IFERROR(IF($AE201&gt;$AE200,VLOOKUP($AC201+AW$1,STOCK!$F$10:$AB$209,16,0),IF($AE201=$AE200,(IF(BJ200&gt;=1,BJ200-COUNTIFS($AE200:$AE200,$AC201,AW200:AW200,$AI$1),0)),0)),0)</f>
        <v>0</v>
      </c>
      <c r="BK201" s="1">
        <f>IFERROR(IF($AE201&gt;$AE200,VLOOKUP($AC201+AX$1,STOCK!$F$10:$AB$209,16,0),IF($AE201=$AE200,(IF(BK200&gt;=1,BK200-COUNTIFS($AE200:$AE200,$AC201,AX200:AX200,$AI$1),0)),0)),0)</f>
        <v>0</v>
      </c>
      <c r="BL201" s="1">
        <f>IFERROR(IF($AE201&gt;$AE200,VLOOKUP($AC201+AL$1,STOCK!$F$10:$AB$209,17,0),IF($AE201=$AE200,(IF(BL200&gt;=1,BL200-COUNTIFS($AE200:$AE200,$AC201,AL200:AL200,$AI$2),0)),0)),0)</f>
        <v>0</v>
      </c>
      <c r="BM201" s="1">
        <f>IFERROR(IF($AE201&gt;$AE200,VLOOKUP($AC201+AM$1,STOCK!$F$10:$AB$209,17,0),IF($AE201=$AE200,(IF(BM200&gt;=1,BM200-COUNTIFS($AE200:$AE200,$AC201,AM200:AM200,$AI$2),0)),0)),0)</f>
        <v>0</v>
      </c>
      <c r="BN201" s="1">
        <f>IFERROR(IF($AE201&gt;$AE200,VLOOKUP($AC201+AN$1,STOCK!$F$10:$AB$209,17,0),IF($AE201=$AE200,(IF(BN200&gt;=1,BN200-COUNTIFS($AE200:$AE200,$AC201,AN200:AN200,$AI$2),0)),0)),0)</f>
        <v>0</v>
      </c>
      <c r="BO201" s="1">
        <f>IFERROR(IF($AE201&gt;$AE200,VLOOKUP($AC201+AO$1,STOCK!$F$10:$AB$209,17,0),IF($AE201=$AE200,(IF(BO200&gt;=1,BO200-COUNTIFS($AE200:$AE200,$AC201,AO200:AO200,$AI$2),0)),0)),0)</f>
        <v>0</v>
      </c>
      <c r="BP201" s="1">
        <f>IFERROR(IF($AE201&gt;$AE200,VLOOKUP($AC201+AP$1,STOCK!$F$10:$AB$209,17,0),IF($AE201=$AE200,(IF(BP200&gt;=1,BP200-COUNTIFS($AE200:$AE200,$AC201,AP200:AP200,$AI$2),0)),0)),0)</f>
        <v>0</v>
      </c>
      <c r="BQ201" s="1">
        <f>IFERROR(IF($AE201&gt;$AE200,VLOOKUP($AC201+AQ$1,STOCK!$F$10:$AB$209,17,0),IF($AE201=$AE200,(IF(BQ200&gt;=1,BQ200-COUNTIFS($AE200:$AE200,$AC201,AQ200:AQ200,$AI$2),0)),0)),0)</f>
        <v>0</v>
      </c>
      <c r="BR201" s="1">
        <f>IFERROR(IF($AE201&gt;$AE200,VLOOKUP($AC201+AR$1,STOCK!$F$10:$AB$209,17,0),IF($AE201=$AE200,(IF(BR200&gt;=1,BR200-COUNTIFS($AE200:$AE200,$AC201,AR200:AR200,$AI$2),0)),0)),0)</f>
        <v>0</v>
      </c>
      <c r="BS201" s="1">
        <f>IFERROR(IF($AE201&gt;$AE200,VLOOKUP($AC201+AS$1,STOCK!$F$10:$AB$209,17,0),IF($AE201=$AE200,(IF(BS200&gt;=1,BS200-COUNTIFS($AE200:$AE200,$AC201,AS200:AS200,$AI$2),0)),0)),0)</f>
        <v>0</v>
      </c>
      <c r="BT201" s="1">
        <f>IFERROR(IF($AE201&gt;$AE200,VLOOKUP($AC201+AT$1,STOCK!$F$10:$AB$209,17,0),IF($AE201=$AE200,(IF(BT200&gt;=1,BT200-COUNTIFS($AE200:$AE200,$AC201,AT200:AT200,$AI$2),0)),0)),0)</f>
        <v>0</v>
      </c>
      <c r="BU201" s="1">
        <f>IFERROR(IF($AE201&gt;$AE200,VLOOKUP($AC201+AU$1,STOCK!$F$10:$AB$209,17,0),IF($AE201=$AE200,(IF(BU200&gt;=1,BU200-COUNTIFS($AE200:$AE200,$AC201,AU200:AU200,$AI$2),0)),0)),0)</f>
        <v>0</v>
      </c>
      <c r="BV201" s="1">
        <f>IFERROR(IF($AE201&gt;$AE200,VLOOKUP($AC201+AV$1,STOCK!$F$10:$AB$209,17,0),IF($AE201=$AE200,(IF(BV200&gt;=1,BV200-COUNTIFS($AE200:$AE200,$AC201,AV200:AV200,$AI$2),0)),0)),0)</f>
        <v>0</v>
      </c>
      <c r="BW201" s="1">
        <f>IFERROR(IF($AE201&gt;$AE200,VLOOKUP($AC201+AW$1,STOCK!$F$10:$AB$209,17,0),IF($AE201=$AE200,(IF(BW200&gt;=1,BW200-COUNTIFS($AE200:$AE200,$AC201,AW200:AW200,$AI$2),0)),0)),0)</f>
        <v>0</v>
      </c>
      <c r="BX201" s="1">
        <f>IFERROR(IF($AE201&gt;$AE200,VLOOKUP($AC201+AX$1,STOCK!$F$10:$AB$209,17,0),IF($AE201=$AE200,(IF(BX200&gt;=1,BX200-COUNTIFS($AE200:$AE200,$AC201,AX200:AX200,$AI$2),0)),0)),0)</f>
        <v>0</v>
      </c>
    </row>
    <row r="202" spans="29:76" x14ac:dyDescent="0.25">
      <c r="AC202" s="1">
        <f t="shared" si="48"/>
        <v>0</v>
      </c>
      <c r="AD202" s="1">
        <f>IFERROR(IF(LEN(AK202)&gt;=1,VLOOKUP(HLOOKUP(AK202,PROFILE!$K$5:$V$8,4,0),PROFILE!$F$1:$G$3,2,0),0),0)</f>
        <v>0</v>
      </c>
      <c r="AE202" s="1">
        <f t="shared" si="49"/>
        <v>0</v>
      </c>
      <c r="AF202" s="1">
        <v>189</v>
      </c>
      <c r="AI202" s="1" t="str">
        <f>IFERROR(IF($AH202&gt;=1,VLOOKUP($AG202,STUDENT!$O$8:$Z$1507,3,0),""),"")</f>
        <v/>
      </c>
      <c r="AJ202" s="1" t="str">
        <f>IFERROR(IF($AH202&gt;=1,VLOOKUP($AG202,STUDENT!$O$8:$Z$1507,4,0),""),"")</f>
        <v/>
      </c>
      <c r="AK202" s="1" t="str">
        <f>IFERROR(IF($AH202&gt;=1,VLOOKUP($AG202,STUDENT!$O$8:$Z$1507,6,0),""),"")</f>
        <v/>
      </c>
      <c r="AL202" s="1" t="str">
        <f t="shared" si="51"/>
        <v/>
      </c>
      <c r="AM202" s="1" t="str">
        <f t="shared" si="52"/>
        <v/>
      </c>
      <c r="AN202" s="1" t="str">
        <f t="shared" si="53"/>
        <v/>
      </c>
      <c r="AO202" s="1" t="str">
        <f t="shared" si="54"/>
        <v/>
      </c>
      <c r="AP202" s="1" t="str">
        <f t="shared" si="55"/>
        <v/>
      </c>
      <c r="AQ202" s="1" t="str">
        <f t="shared" si="56"/>
        <v/>
      </c>
      <c r="AR202" s="1" t="str">
        <f t="shared" si="57"/>
        <v/>
      </c>
      <c r="AS202" s="1" t="str">
        <f t="shared" si="58"/>
        <v/>
      </c>
      <c r="AT202" s="1" t="str">
        <f t="shared" si="59"/>
        <v/>
      </c>
      <c r="AU202" s="1" t="str">
        <f t="shared" si="60"/>
        <v/>
      </c>
      <c r="AV202" s="1" t="str">
        <f t="shared" si="61"/>
        <v/>
      </c>
      <c r="AW202" s="1" t="str">
        <f t="shared" si="62"/>
        <v/>
      </c>
      <c r="AX202" s="1" t="str">
        <f t="shared" si="63"/>
        <v/>
      </c>
      <c r="AY202" s="1">
        <f>IFERROR(IF($AE202&gt;$AE201,VLOOKUP($AC202+AL$1,STOCK!$F$10:$AB$209,16,0),IF($AE202=$AE201,(IF(AY201&gt;=1,AY201-COUNTIFS($AE201:$AE201,$AC202,AL201:AL201,$AI$1),0)),0)),0)</f>
        <v>0</v>
      </c>
      <c r="AZ202" s="1">
        <f>IFERROR(IF($AE202&gt;$AE201,VLOOKUP($AC202+AM$1,STOCK!$F$10:$AB$209,16,0),IF($AE202=$AE201,(IF(AZ201&gt;=1,AZ201-COUNTIFS($AE201:$AE201,$AC202,AM201:AM201,$AI$1),0)),0)),0)</f>
        <v>0</v>
      </c>
      <c r="BA202" s="1">
        <f>IFERROR(IF($AE202&gt;$AE201,VLOOKUP($AC202+AN$1,STOCK!$F$10:$AB$209,16,0),IF($AE202=$AE201,(IF(BA201&gt;=1,BA201-COUNTIFS($AE201:$AE201,$AC202,AN201:AN201,$AI$1),0)),0)),0)</f>
        <v>0</v>
      </c>
      <c r="BB202" s="1">
        <f>IFERROR(IF($AE202&gt;$AE201,VLOOKUP($AC202+AO$1,STOCK!$F$10:$AB$209,16,0),IF($AE202=$AE201,(IF(BB201&gt;=1,BB201-COUNTIFS($AE201:$AE201,$AC202,AO201:AO201,$AI$1),0)),0)),0)</f>
        <v>0</v>
      </c>
      <c r="BC202" s="1">
        <f>IFERROR(IF($AE202&gt;$AE201,VLOOKUP($AC202+AP$1,STOCK!$F$10:$AB$209,16,0),IF($AE202=$AE201,(IF(BC201&gt;=1,BC201-COUNTIFS($AE201:$AE201,$AC202,AP201:AP201,$AI$1),0)),0)),0)</f>
        <v>0</v>
      </c>
      <c r="BD202" s="1">
        <f>IFERROR(IF($AE202&gt;$AE201,VLOOKUP($AC202+AQ$1,STOCK!$F$10:$AB$209,16,0),IF($AE202=$AE201,(IF(BD201&gt;=1,BD201-COUNTIFS($AE201:$AE201,$AC202,AQ201:AQ201,$AI$1),0)),0)),0)</f>
        <v>0</v>
      </c>
      <c r="BE202" s="1">
        <f>IFERROR(IF($AE202&gt;$AE201,VLOOKUP($AC202+AR$1,STOCK!$F$10:$AB$209,16,0),IF($AE202=$AE201,(IF(BE201&gt;=1,BE201-COUNTIFS($AE201:$AE201,$AC202,AR201:AR201,$AI$1),0)),0)),0)</f>
        <v>0</v>
      </c>
      <c r="BF202" s="1">
        <f>IFERROR(IF($AE202&gt;$AE201,VLOOKUP($AC202+AS$1,STOCK!$F$10:$AB$209,16,0),IF($AE202=$AE201,(IF(BF201&gt;=1,BF201-COUNTIFS($AE201:$AE201,$AC202,AS201:AS201,$AI$1),0)),0)),0)</f>
        <v>0</v>
      </c>
      <c r="BG202" s="1">
        <f>IFERROR(IF($AE202&gt;$AE201,VLOOKUP($AC202+AT$1,STOCK!$F$10:$AB$209,16,0),IF($AE202=$AE201,(IF(BG201&gt;=1,BG201-COUNTIFS($AE201:$AE201,$AC202,AT201:AT201,$AI$1),0)),0)),0)</f>
        <v>0</v>
      </c>
      <c r="BH202" s="1">
        <f>IFERROR(IF($AE202&gt;$AE201,VLOOKUP($AC202+AU$1,STOCK!$F$10:$AB$209,16,0),IF($AE202=$AE201,(IF(BH201&gt;=1,BH201-COUNTIFS($AE201:$AE201,$AC202,AU201:AU201,$AI$1),0)),0)),0)</f>
        <v>0</v>
      </c>
      <c r="BI202" s="1">
        <f>IFERROR(IF($AE202&gt;$AE201,VLOOKUP($AC202+AV$1,STOCK!$F$10:$AB$209,16,0),IF($AE202=$AE201,(IF(BI201&gt;=1,BI201-COUNTIFS($AE201:$AE201,$AC202,AV201:AV201,$AI$1),0)),0)),0)</f>
        <v>0</v>
      </c>
      <c r="BJ202" s="1">
        <f>IFERROR(IF($AE202&gt;$AE201,VLOOKUP($AC202+AW$1,STOCK!$F$10:$AB$209,16,0),IF($AE202=$AE201,(IF(BJ201&gt;=1,BJ201-COUNTIFS($AE201:$AE201,$AC202,AW201:AW201,$AI$1),0)),0)),0)</f>
        <v>0</v>
      </c>
      <c r="BK202" s="1">
        <f>IFERROR(IF($AE202&gt;$AE201,VLOOKUP($AC202+AX$1,STOCK!$F$10:$AB$209,16,0),IF($AE202=$AE201,(IF(BK201&gt;=1,BK201-COUNTIFS($AE201:$AE201,$AC202,AX201:AX201,$AI$1),0)),0)),0)</f>
        <v>0</v>
      </c>
      <c r="BL202" s="1">
        <f>IFERROR(IF($AE202&gt;$AE201,VLOOKUP($AC202+AL$1,STOCK!$F$10:$AB$209,17,0),IF($AE202=$AE201,(IF(BL201&gt;=1,BL201-COUNTIFS($AE201:$AE201,$AC202,AL201:AL201,$AI$2),0)),0)),0)</f>
        <v>0</v>
      </c>
      <c r="BM202" s="1">
        <f>IFERROR(IF($AE202&gt;$AE201,VLOOKUP($AC202+AM$1,STOCK!$F$10:$AB$209,17,0),IF($AE202=$AE201,(IF(BM201&gt;=1,BM201-COUNTIFS($AE201:$AE201,$AC202,AM201:AM201,$AI$2),0)),0)),0)</f>
        <v>0</v>
      </c>
      <c r="BN202" s="1">
        <f>IFERROR(IF($AE202&gt;$AE201,VLOOKUP($AC202+AN$1,STOCK!$F$10:$AB$209,17,0),IF($AE202=$AE201,(IF(BN201&gt;=1,BN201-COUNTIFS($AE201:$AE201,$AC202,AN201:AN201,$AI$2),0)),0)),0)</f>
        <v>0</v>
      </c>
      <c r="BO202" s="1">
        <f>IFERROR(IF($AE202&gt;$AE201,VLOOKUP($AC202+AO$1,STOCK!$F$10:$AB$209,17,0),IF($AE202=$AE201,(IF(BO201&gt;=1,BO201-COUNTIFS($AE201:$AE201,$AC202,AO201:AO201,$AI$2),0)),0)),0)</f>
        <v>0</v>
      </c>
      <c r="BP202" s="1">
        <f>IFERROR(IF($AE202&gt;$AE201,VLOOKUP($AC202+AP$1,STOCK!$F$10:$AB$209,17,0),IF($AE202=$AE201,(IF(BP201&gt;=1,BP201-COUNTIFS($AE201:$AE201,$AC202,AP201:AP201,$AI$2),0)),0)),0)</f>
        <v>0</v>
      </c>
      <c r="BQ202" s="1">
        <f>IFERROR(IF($AE202&gt;$AE201,VLOOKUP($AC202+AQ$1,STOCK!$F$10:$AB$209,17,0),IF($AE202=$AE201,(IF(BQ201&gt;=1,BQ201-COUNTIFS($AE201:$AE201,$AC202,AQ201:AQ201,$AI$2),0)),0)),0)</f>
        <v>0</v>
      </c>
      <c r="BR202" s="1">
        <f>IFERROR(IF($AE202&gt;$AE201,VLOOKUP($AC202+AR$1,STOCK!$F$10:$AB$209,17,0),IF($AE202=$AE201,(IF(BR201&gt;=1,BR201-COUNTIFS($AE201:$AE201,$AC202,AR201:AR201,$AI$2),0)),0)),0)</f>
        <v>0</v>
      </c>
      <c r="BS202" s="1">
        <f>IFERROR(IF($AE202&gt;$AE201,VLOOKUP($AC202+AS$1,STOCK!$F$10:$AB$209,17,0),IF($AE202=$AE201,(IF(BS201&gt;=1,BS201-COUNTIFS($AE201:$AE201,$AC202,AS201:AS201,$AI$2),0)),0)),0)</f>
        <v>0</v>
      </c>
      <c r="BT202" s="1">
        <f>IFERROR(IF($AE202&gt;$AE201,VLOOKUP($AC202+AT$1,STOCK!$F$10:$AB$209,17,0),IF($AE202=$AE201,(IF(BT201&gt;=1,BT201-COUNTIFS($AE201:$AE201,$AC202,AT201:AT201,$AI$2),0)),0)),0)</f>
        <v>0</v>
      </c>
      <c r="BU202" s="1">
        <f>IFERROR(IF($AE202&gt;$AE201,VLOOKUP($AC202+AU$1,STOCK!$F$10:$AB$209,17,0),IF($AE202=$AE201,(IF(BU201&gt;=1,BU201-COUNTIFS($AE201:$AE201,$AC202,AU201:AU201,$AI$2),0)),0)),0)</f>
        <v>0</v>
      </c>
      <c r="BV202" s="1">
        <f>IFERROR(IF($AE202&gt;$AE201,VLOOKUP($AC202+AV$1,STOCK!$F$10:$AB$209,17,0),IF($AE202=$AE201,(IF(BV201&gt;=1,BV201-COUNTIFS($AE201:$AE201,$AC202,AV201:AV201,$AI$2),0)),0)),0)</f>
        <v>0</v>
      </c>
      <c r="BW202" s="1">
        <f>IFERROR(IF($AE202&gt;$AE201,VLOOKUP($AC202+AW$1,STOCK!$F$10:$AB$209,17,0),IF($AE202=$AE201,(IF(BW201&gt;=1,BW201-COUNTIFS($AE201:$AE201,$AC202,AW201:AW201,$AI$2),0)),0)),0)</f>
        <v>0</v>
      </c>
      <c r="BX202" s="1">
        <f>IFERROR(IF($AE202&gt;$AE201,VLOOKUP($AC202+AX$1,STOCK!$F$10:$AB$209,17,0),IF($AE202=$AE201,(IF(BX201&gt;=1,BX201-COUNTIFS($AE201:$AE201,$AC202,AX201:AX201,$AI$2),0)),0)),0)</f>
        <v>0</v>
      </c>
    </row>
    <row r="203" spans="29:76" x14ac:dyDescent="0.25">
      <c r="AC203" s="1">
        <f t="shared" si="48"/>
        <v>0</v>
      </c>
      <c r="AD203" s="1">
        <f>IFERROR(IF(LEN(AK203)&gt;=1,VLOOKUP(HLOOKUP(AK203,PROFILE!$K$5:$V$8,4,0),PROFILE!$F$1:$G$3,2,0),0),0)</f>
        <v>0</v>
      </c>
      <c r="AE203" s="1">
        <f t="shared" si="49"/>
        <v>0</v>
      </c>
      <c r="AF203" s="1">
        <v>190</v>
      </c>
      <c r="AI203" s="1" t="str">
        <f>IFERROR(IF($AH203&gt;=1,VLOOKUP($AG203,STUDENT!$O$8:$Z$1507,3,0),""),"")</f>
        <v/>
      </c>
      <c r="AJ203" s="1" t="str">
        <f>IFERROR(IF($AH203&gt;=1,VLOOKUP($AG203,STUDENT!$O$8:$Z$1507,4,0),""),"")</f>
        <v/>
      </c>
      <c r="AK203" s="1" t="str">
        <f>IFERROR(IF($AH203&gt;=1,VLOOKUP($AG203,STUDENT!$O$8:$Z$1507,6,0),""),"")</f>
        <v/>
      </c>
      <c r="AL203" s="1" t="str">
        <f t="shared" si="51"/>
        <v/>
      </c>
      <c r="AM203" s="1" t="str">
        <f t="shared" si="52"/>
        <v/>
      </c>
      <c r="AN203" s="1" t="str">
        <f t="shared" si="53"/>
        <v/>
      </c>
      <c r="AO203" s="1" t="str">
        <f t="shared" si="54"/>
        <v/>
      </c>
      <c r="AP203" s="1" t="str">
        <f t="shared" si="55"/>
        <v/>
      </c>
      <c r="AQ203" s="1" t="str">
        <f t="shared" si="56"/>
        <v/>
      </c>
      <c r="AR203" s="1" t="str">
        <f t="shared" si="57"/>
        <v/>
      </c>
      <c r="AS203" s="1" t="str">
        <f t="shared" si="58"/>
        <v/>
      </c>
      <c r="AT203" s="1" t="str">
        <f t="shared" si="59"/>
        <v/>
      </c>
      <c r="AU203" s="1" t="str">
        <f t="shared" si="60"/>
        <v/>
      </c>
      <c r="AV203" s="1" t="str">
        <f t="shared" si="61"/>
        <v/>
      </c>
      <c r="AW203" s="1" t="str">
        <f t="shared" si="62"/>
        <v/>
      </c>
      <c r="AX203" s="1" t="str">
        <f t="shared" si="63"/>
        <v/>
      </c>
      <c r="AY203" s="1">
        <f>IFERROR(IF($AE203&gt;$AE202,VLOOKUP($AC203+AL$1,STOCK!$F$10:$AB$209,16,0),IF($AE203=$AE202,(IF(AY202&gt;=1,AY202-COUNTIFS($AE202:$AE202,$AC203,AL202:AL202,$AI$1),0)),0)),0)</f>
        <v>0</v>
      </c>
      <c r="AZ203" s="1">
        <f>IFERROR(IF($AE203&gt;$AE202,VLOOKUP($AC203+AM$1,STOCK!$F$10:$AB$209,16,0),IF($AE203=$AE202,(IF(AZ202&gt;=1,AZ202-COUNTIFS($AE202:$AE202,$AC203,AM202:AM202,$AI$1),0)),0)),0)</f>
        <v>0</v>
      </c>
      <c r="BA203" s="1">
        <f>IFERROR(IF($AE203&gt;$AE202,VLOOKUP($AC203+AN$1,STOCK!$F$10:$AB$209,16,0),IF($AE203=$AE202,(IF(BA202&gt;=1,BA202-COUNTIFS($AE202:$AE202,$AC203,AN202:AN202,$AI$1),0)),0)),0)</f>
        <v>0</v>
      </c>
      <c r="BB203" s="1">
        <f>IFERROR(IF($AE203&gt;$AE202,VLOOKUP($AC203+AO$1,STOCK!$F$10:$AB$209,16,0),IF($AE203=$AE202,(IF(BB202&gt;=1,BB202-COUNTIFS($AE202:$AE202,$AC203,AO202:AO202,$AI$1),0)),0)),0)</f>
        <v>0</v>
      </c>
      <c r="BC203" s="1">
        <f>IFERROR(IF($AE203&gt;$AE202,VLOOKUP($AC203+AP$1,STOCK!$F$10:$AB$209,16,0),IF($AE203=$AE202,(IF(BC202&gt;=1,BC202-COUNTIFS($AE202:$AE202,$AC203,AP202:AP202,$AI$1),0)),0)),0)</f>
        <v>0</v>
      </c>
      <c r="BD203" s="1">
        <f>IFERROR(IF($AE203&gt;$AE202,VLOOKUP($AC203+AQ$1,STOCK!$F$10:$AB$209,16,0),IF($AE203=$AE202,(IF(BD202&gt;=1,BD202-COUNTIFS($AE202:$AE202,$AC203,AQ202:AQ202,$AI$1),0)),0)),0)</f>
        <v>0</v>
      </c>
      <c r="BE203" s="1">
        <f>IFERROR(IF($AE203&gt;$AE202,VLOOKUP($AC203+AR$1,STOCK!$F$10:$AB$209,16,0),IF($AE203=$AE202,(IF(BE202&gt;=1,BE202-COUNTIFS($AE202:$AE202,$AC203,AR202:AR202,$AI$1),0)),0)),0)</f>
        <v>0</v>
      </c>
      <c r="BF203" s="1">
        <f>IFERROR(IF($AE203&gt;$AE202,VLOOKUP($AC203+AS$1,STOCK!$F$10:$AB$209,16,0),IF($AE203=$AE202,(IF(BF202&gt;=1,BF202-COUNTIFS($AE202:$AE202,$AC203,AS202:AS202,$AI$1),0)),0)),0)</f>
        <v>0</v>
      </c>
      <c r="BG203" s="1">
        <f>IFERROR(IF($AE203&gt;$AE202,VLOOKUP($AC203+AT$1,STOCK!$F$10:$AB$209,16,0),IF($AE203=$AE202,(IF(BG202&gt;=1,BG202-COUNTIFS($AE202:$AE202,$AC203,AT202:AT202,$AI$1),0)),0)),0)</f>
        <v>0</v>
      </c>
      <c r="BH203" s="1">
        <f>IFERROR(IF($AE203&gt;$AE202,VLOOKUP($AC203+AU$1,STOCK!$F$10:$AB$209,16,0),IF($AE203=$AE202,(IF(BH202&gt;=1,BH202-COUNTIFS($AE202:$AE202,$AC203,AU202:AU202,$AI$1),0)),0)),0)</f>
        <v>0</v>
      </c>
      <c r="BI203" s="1">
        <f>IFERROR(IF($AE203&gt;$AE202,VLOOKUP($AC203+AV$1,STOCK!$F$10:$AB$209,16,0),IF($AE203=$AE202,(IF(BI202&gt;=1,BI202-COUNTIFS($AE202:$AE202,$AC203,AV202:AV202,$AI$1),0)),0)),0)</f>
        <v>0</v>
      </c>
      <c r="BJ203" s="1">
        <f>IFERROR(IF($AE203&gt;$AE202,VLOOKUP($AC203+AW$1,STOCK!$F$10:$AB$209,16,0),IF($AE203=$AE202,(IF(BJ202&gt;=1,BJ202-COUNTIFS($AE202:$AE202,$AC203,AW202:AW202,$AI$1),0)),0)),0)</f>
        <v>0</v>
      </c>
      <c r="BK203" s="1">
        <f>IFERROR(IF($AE203&gt;$AE202,VLOOKUP($AC203+AX$1,STOCK!$F$10:$AB$209,16,0),IF($AE203=$AE202,(IF(BK202&gt;=1,BK202-COUNTIFS($AE202:$AE202,$AC203,AX202:AX202,$AI$1),0)),0)),0)</f>
        <v>0</v>
      </c>
      <c r="BL203" s="1">
        <f>IFERROR(IF($AE203&gt;$AE202,VLOOKUP($AC203+AL$1,STOCK!$F$10:$AB$209,17,0),IF($AE203=$AE202,(IF(BL202&gt;=1,BL202-COUNTIFS($AE202:$AE202,$AC203,AL202:AL202,$AI$2),0)),0)),0)</f>
        <v>0</v>
      </c>
      <c r="BM203" s="1">
        <f>IFERROR(IF($AE203&gt;$AE202,VLOOKUP($AC203+AM$1,STOCK!$F$10:$AB$209,17,0),IF($AE203=$AE202,(IF(BM202&gt;=1,BM202-COUNTIFS($AE202:$AE202,$AC203,AM202:AM202,$AI$2),0)),0)),0)</f>
        <v>0</v>
      </c>
      <c r="BN203" s="1">
        <f>IFERROR(IF($AE203&gt;$AE202,VLOOKUP($AC203+AN$1,STOCK!$F$10:$AB$209,17,0),IF($AE203=$AE202,(IF(BN202&gt;=1,BN202-COUNTIFS($AE202:$AE202,$AC203,AN202:AN202,$AI$2),0)),0)),0)</f>
        <v>0</v>
      </c>
      <c r="BO203" s="1">
        <f>IFERROR(IF($AE203&gt;$AE202,VLOOKUP($AC203+AO$1,STOCK!$F$10:$AB$209,17,0),IF($AE203=$AE202,(IF(BO202&gt;=1,BO202-COUNTIFS($AE202:$AE202,$AC203,AO202:AO202,$AI$2),0)),0)),0)</f>
        <v>0</v>
      </c>
      <c r="BP203" s="1">
        <f>IFERROR(IF($AE203&gt;$AE202,VLOOKUP($AC203+AP$1,STOCK!$F$10:$AB$209,17,0),IF($AE203=$AE202,(IF(BP202&gt;=1,BP202-COUNTIFS($AE202:$AE202,$AC203,AP202:AP202,$AI$2),0)),0)),0)</f>
        <v>0</v>
      </c>
      <c r="BQ203" s="1">
        <f>IFERROR(IF($AE203&gt;$AE202,VLOOKUP($AC203+AQ$1,STOCK!$F$10:$AB$209,17,0),IF($AE203=$AE202,(IF(BQ202&gt;=1,BQ202-COUNTIFS($AE202:$AE202,$AC203,AQ202:AQ202,$AI$2),0)),0)),0)</f>
        <v>0</v>
      </c>
      <c r="BR203" s="1">
        <f>IFERROR(IF($AE203&gt;$AE202,VLOOKUP($AC203+AR$1,STOCK!$F$10:$AB$209,17,0),IF($AE203=$AE202,(IF(BR202&gt;=1,BR202-COUNTIFS($AE202:$AE202,$AC203,AR202:AR202,$AI$2),0)),0)),0)</f>
        <v>0</v>
      </c>
      <c r="BS203" s="1">
        <f>IFERROR(IF($AE203&gt;$AE202,VLOOKUP($AC203+AS$1,STOCK!$F$10:$AB$209,17,0),IF($AE203=$AE202,(IF(BS202&gt;=1,BS202-COUNTIFS($AE202:$AE202,$AC203,AS202:AS202,$AI$2),0)),0)),0)</f>
        <v>0</v>
      </c>
      <c r="BT203" s="1">
        <f>IFERROR(IF($AE203&gt;$AE202,VLOOKUP($AC203+AT$1,STOCK!$F$10:$AB$209,17,0),IF($AE203=$AE202,(IF(BT202&gt;=1,BT202-COUNTIFS($AE202:$AE202,$AC203,AT202:AT202,$AI$2),0)),0)),0)</f>
        <v>0</v>
      </c>
      <c r="BU203" s="1">
        <f>IFERROR(IF($AE203&gt;$AE202,VLOOKUP($AC203+AU$1,STOCK!$F$10:$AB$209,17,0),IF($AE203=$AE202,(IF(BU202&gt;=1,BU202-COUNTIFS($AE202:$AE202,$AC203,AU202:AU202,$AI$2),0)),0)),0)</f>
        <v>0</v>
      </c>
      <c r="BV203" s="1">
        <f>IFERROR(IF($AE203&gt;$AE202,VLOOKUP($AC203+AV$1,STOCK!$F$10:$AB$209,17,0),IF($AE203=$AE202,(IF(BV202&gt;=1,BV202-COUNTIFS($AE202:$AE202,$AC203,AV202:AV202,$AI$2),0)),0)),0)</f>
        <v>0</v>
      </c>
      <c r="BW203" s="1">
        <f>IFERROR(IF($AE203&gt;$AE202,VLOOKUP($AC203+AW$1,STOCK!$F$10:$AB$209,17,0),IF($AE203=$AE202,(IF(BW202&gt;=1,BW202-COUNTIFS($AE202:$AE202,$AC203,AW202:AW202,$AI$2),0)),0)),0)</f>
        <v>0</v>
      </c>
      <c r="BX203" s="1">
        <f>IFERROR(IF($AE203&gt;$AE202,VLOOKUP($AC203+AX$1,STOCK!$F$10:$AB$209,17,0),IF($AE203=$AE202,(IF(BX202&gt;=1,BX202-COUNTIFS($AE202:$AE202,$AC203,AX202:AX202,$AI$2),0)),0)),0)</f>
        <v>0</v>
      </c>
    </row>
    <row r="204" spans="29:76" x14ac:dyDescent="0.25">
      <c r="AC204" s="1">
        <f t="shared" si="48"/>
        <v>0</v>
      </c>
      <c r="AD204" s="1">
        <f>IFERROR(IF(LEN(AK204)&gt;=1,VLOOKUP(HLOOKUP(AK204,PROFILE!$K$5:$V$8,4,0),PROFILE!$F$1:$G$3,2,0),0),0)</f>
        <v>0</v>
      </c>
      <c r="AE204" s="1">
        <f t="shared" si="49"/>
        <v>0</v>
      </c>
      <c r="AF204" s="1">
        <v>191</v>
      </c>
      <c r="AI204" s="1" t="str">
        <f>IFERROR(IF($AH204&gt;=1,VLOOKUP($AG204,STUDENT!$O$8:$Z$1507,3,0),""),"")</f>
        <v/>
      </c>
      <c r="AJ204" s="1" t="str">
        <f>IFERROR(IF($AH204&gt;=1,VLOOKUP($AG204,STUDENT!$O$8:$Z$1507,4,0),""),"")</f>
        <v/>
      </c>
      <c r="AK204" s="1" t="str">
        <f>IFERROR(IF($AH204&gt;=1,VLOOKUP($AG204,STUDENT!$O$8:$Z$1507,6,0),""),"")</f>
        <v/>
      </c>
      <c r="AL204" s="1" t="str">
        <f t="shared" si="51"/>
        <v/>
      </c>
      <c r="AM204" s="1" t="str">
        <f t="shared" si="52"/>
        <v/>
      </c>
      <c r="AN204" s="1" t="str">
        <f t="shared" si="53"/>
        <v/>
      </c>
      <c r="AO204" s="1" t="str">
        <f t="shared" si="54"/>
        <v/>
      </c>
      <c r="AP204" s="1" t="str">
        <f t="shared" si="55"/>
        <v/>
      </c>
      <c r="AQ204" s="1" t="str">
        <f t="shared" si="56"/>
        <v/>
      </c>
      <c r="AR204" s="1" t="str">
        <f t="shared" si="57"/>
        <v/>
      </c>
      <c r="AS204" s="1" t="str">
        <f t="shared" si="58"/>
        <v/>
      </c>
      <c r="AT204" s="1" t="str">
        <f t="shared" si="59"/>
        <v/>
      </c>
      <c r="AU204" s="1" t="str">
        <f t="shared" si="60"/>
        <v/>
      </c>
      <c r="AV204" s="1" t="str">
        <f t="shared" si="61"/>
        <v/>
      </c>
      <c r="AW204" s="1" t="str">
        <f t="shared" si="62"/>
        <v/>
      </c>
      <c r="AX204" s="1" t="str">
        <f t="shared" si="63"/>
        <v/>
      </c>
      <c r="AY204" s="1">
        <f>IFERROR(IF($AE204&gt;$AE203,VLOOKUP($AC204+AL$1,STOCK!$F$10:$AB$209,16,0),IF($AE204=$AE203,(IF(AY203&gt;=1,AY203-COUNTIFS($AE203:$AE203,$AC204,AL203:AL203,$AI$1),0)),0)),0)</f>
        <v>0</v>
      </c>
      <c r="AZ204" s="1">
        <f>IFERROR(IF($AE204&gt;$AE203,VLOOKUP($AC204+AM$1,STOCK!$F$10:$AB$209,16,0),IF($AE204=$AE203,(IF(AZ203&gt;=1,AZ203-COUNTIFS($AE203:$AE203,$AC204,AM203:AM203,$AI$1),0)),0)),0)</f>
        <v>0</v>
      </c>
      <c r="BA204" s="1">
        <f>IFERROR(IF($AE204&gt;$AE203,VLOOKUP($AC204+AN$1,STOCK!$F$10:$AB$209,16,0),IF($AE204=$AE203,(IF(BA203&gt;=1,BA203-COUNTIFS($AE203:$AE203,$AC204,AN203:AN203,$AI$1),0)),0)),0)</f>
        <v>0</v>
      </c>
      <c r="BB204" s="1">
        <f>IFERROR(IF($AE204&gt;$AE203,VLOOKUP($AC204+AO$1,STOCK!$F$10:$AB$209,16,0),IF($AE204=$AE203,(IF(BB203&gt;=1,BB203-COUNTIFS($AE203:$AE203,$AC204,AO203:AO203,$AI$1),0)),0)),0)</f>
        <v>0</v>
      </c>
      <c r="BC204" s="1">
        <f>IFERROR(IF($AE204&gt;$AE203,VLOOKUP($AC204+AP$1,STOCK!$F$10:$AB$209,16,0),IF($AE204=$AE203,(IF(BC203&gt;=1,BC203-COUNTIFS($AE203:$AE203,$AC204,AP203:AP203,$AI$1),0)),0)),0)</f>
        <v>0</v>
      </c>
      <c r="BD204" s="1">
        <f>IFERROR(IF($AE204&gt;$AE203,VLOOKUP($AC204+AQ$1,STOCK!$F$10:$AB$209,16,0),IF($AE204=$AE203,(IF(BD203&gt;=1,BD203-COUNTIFS($AE203:$AE203,$AC204,AQ203:AQ203,$AI$1),0)),0)),0)</f>
        <v>0</v>
      </c>
      <c r="BE204" s="1">
        <f>IFERROR(IF($AE204&gt;$AE203,VLOOKUP($AC204+AR$1,STOCK!$F$10:$AB$209,16,0),IF($AE204=$AE203,(IF(BE203&gt;=1,BE203-COUNTIFS($AE203:$AE203,$AC204,AR203:AR203,$AI$1),0)),0)),0)</f>
        <v>0</v>
      </c>
      <c r="BF204" s="1">
        <f>IFERROR(IF($AE204&gt;$AE203,VLOOKUP($AC204+AS$1,STOCK!$F$10:$AB$209,16,0),IF($AE204=$AE203,(IF(BF203&gt;=1,BF203-COUNTIFS($AE203:$AE203,$AC204,AS203:AS203,$AI$1),0)),0)),0)</f>
        <v>0</v>
      </c>
      <c r="BG204" s="1">
        <f>IFERROR(IF($AE204&gt;$AE203,VLOOKUP($AC204+AT$1,STOCK!$F$10:$AB$209,16,0),IF($AE204=$AE203,(IF(BG203&gt;=1,BG203-COUNTIFS($AE203:$AE203,$AC204,AT203:AT203,$AI$1),0)),0)),0)</f>
        <v>0</v>
      </c>
      <c r="BH204" s="1">
        <f>IFERROR(IF($AE204&gt;$AE203,VLOOKUP($AC204+AU$1,STOCK!$F$10:$AB$209,16,0),IF($AE204=$AE203,(IF(BH203&gt;=1,BH203-COUNTIFS($AE203:$AE203,$AC204,AU203:AU203,$AI$1),0)),0)),0)</f>
        <v>0</v>
      </c>
      <c r="BI204" s="1">
        <f>IFERROR(IF($AE204&gt;$AE203,VLOOKUP($AC204+AV$1,STOCK!$F$10:$AB$209,16,0),IF($AE204=$AE203,(IF(BI203&gt;=1,BI203-COUNTIFS($AE203:$AE203,$AC204,AV203:AV203,$AI$1),0)),0)),0)</f>
        <v>0</v>
      </c>
      <c r="BJ204" s="1">
        <f>IFERROR(IF($AE204&gt;$AE203,VLOOKUP($AC204+AW$1,STOCK!$F$10:$AB$209,16,0),IF($AE204=$AE203,(IF(BJ203&gt;=1,BJ203-COUNTIFS($AE203:$AE203,$AC204,AW203:AW203,$AI$1),0)),0)),0)</f>
        <v>0</v>
      </c>
      <c r="BK204" s="1">
        <f>IFERROR(IF($AE204&gt;$AE203,VLOOKUP($AC204+AX$1,STOCK!$F$10:$AB$209,16,0),IF($AE204=$AE203,(IF(BK203&gt;=1,BK203-COUNTIFS($AE203:$AE203,$AC204,AX203:AX203,$AI$1),0)),0)),0)</f>
        <v>0</v>
      </c>
      <c r="BL204" s="1">
        <f>IFERROR(IF($AE204&gt;$AE203,VLOOKUP($AC204+AL$1,STOCK!$F$10:$AB$209,17,0),IF($AE204=$AE203,(IF(BL203&gt;=1,BL203-COUNTIFS($AE203:$AE203,$AC204,AL203:AL203,$AI$2),0)),0)),0)</f>
        <v>0</v>
      </c>
      <c r="BM204" s="1">
        <f>IFERROR(IF($AE204&gt;$AE203,VLOOKUP($AC204+AM$1,STOCK!$F$10:$AB$209,17,0),IF($AE204=$AE203,(IF(BM203&gt;=1,BM203-COUNTIFS($AE203:$AE203,$AC204,AM203:AM203,$AI$2),0)),0)),0)</f>
        <v>0</v>
      </c>
      <c r="BN204" s="1">
        <f>IFERROR(IF($AE204&gt;$AE203,VLOOKUP($AC204+AN$1,STOCK!$F$10:$AB$209,17,0),IF($AE204=$AE203,(IF(BN203&gt;=1,BN203-COUNTIFS($AE203:$AE203,$AC204,AN203:AN203,$AI$2),0)),0)),0)</f>
        <v>0</v>
      </c>
      <c r="BO204" s="1">
        <f>IFERROR(IF($AE204&gt;$AE203,VLOOKUP($AC204+AO$1,STOCK!$F$10:$AB$209,17,0),IF($AE204=$AE203,(IF(BO203&gt;=1,BO203-COUNTIFS($AE203:$AE203,$AC204,AO203:AO203,$AI$2),0)),0)),0)</f>
        <v>0</v>
      </c>
      <c r="BP204" s="1">
        <f>IFERROR(IF($AE204&gt;$AE203,VLOOKUP($AC204+AP$1,STOCK!$F$10:$AB$209,17,0),IF($AE204=$AE203,(IF(BP203&gt;=1,BP203-COUNTIFS($AE203:$AE203,$AC204,AP203:AP203,$AI$2),0)),0)),0)</f>
        <v>0</v>
      </c>
      <c r="BQ204" s="1">
        <f>IFERROR(IF($AE204&gt;$AE203,VLOOKUP($AC204+AQ$1,STOCK!$F$10:$AB$209,17,0),IF($AE204=$AE203,(IF(BQ203&gt;=1,BQ203-COUNTIFS($AE203:$AE203,$AC204,AQ203:AQ203,$AI$2),0)),0)),0)</f>
        <v>0</v>
      </c>
      <c r="BR204" s="1">
        <f>IFERROR(IF($AE204&gt;$AE203,VLOOKUP($AC204+AR$1,STOCK!$F$10:$AB$209,17,0),IF($AE204=$AE203,(IF(BR203&gt;=1,BR203-COUNTIFS($AE203:$AE203,$AC204,AR203:AR203,$AI$2),0)),0)),0)</f>
        <v>0</v>
      </c>
      <c r="BS204" s="1">
        <f>IFERROR(IF($AE204&gt;$AE203,VLOOKUP($AC204+AS$1,STOCK!$F$10:$AB$209,17,0),IF($AE204=$AE203,(IF(BS203&gt;=1,BS203-COUNTIFS($AE203:$AE203,$AC204,AS203:AS203,$AI$2),0)),0)),0)</f>
        <v>0</v>
      </c>
      <c r="BT204" s="1">
        <f>IFERROR(IF($AE204&gt;$AE203,VLOOKUP($AC204+AT$1,STOCK!$F$10:$AB$209,17,0),IF($AE204=$AE203,(IF(BT203&gt;=1,BT203-COUNTIFS($AE203:$AE203,$AC204,AT203:AT203,$AI$2),0)),0)),0)</f>
        <v>0</v>
      </c>
      <c r="BU204" s="1">
        <f>IFERROR(IF($AE204&gt;$AE203,VLOOKUP($AC204+AU$1,STOCK!$F$10:$AB$209,17,0),IF($AE204=$AE203,(IF(BU203&gt;=1,BU203-COUNTIFS($AE203:$AE203,$AC204,AU203:AU203,$AI$2),0)),0)),0)</f>
        <v>0</v>
      </c>
      <c r="BV204" s="1">
        <f>IFERROR(IF($AE204&gt;$AE203,VLOOKUP($AC204+AV$1,STOCK!$F$10:$AB$209,17,0),IF($AE204=$AE203,(IF(BV203&gt;=1,BV203-COUNTIFS($AE203:$AE203,$AC204,AV203:AV203,$AI$2),0)),0)),0)</f>
        <v>0</v>
      </c>
      <c r="BW204" s="1">
        <f>IFERROR(IF($AE204&gt;$AE203,VLOOKUP($AC204+AW$1,STOCK!$F$10:$AB$209,17,0),IF($AE204=$AE203,(IF(BW203&gt;=1,BW203-COUNTIFS($AE203:$AE203,$AC204,AW203:AW203,$AI$2),0)),0)),0)</f>
        <v>0</v>
      </c>
      <c r="BX204" s="1">
        <f>IFERROR(IF($AE204&gt;$AE203,VLOOKUP($AC204+AX$1,STOCK!$F$10:$AB$209,17,0),IF($AE204=$AE203,(IF(BX203&gt;=1,BX203-COUNTIFS($AE203:$AE203,$AC204,AX203:AX203,$AI$2),0)),0)),0)</f>
        <v>0</v>
      </c>
    </row>
    <row r="205" spans="29:76" x14ac:dyDescent="0.25">
      <c r="AC205" s="1">
        <f t="shared" si="48"/>
        <v>0</v>
      </c>
      <c r="AD205" s="1">
        <f>IFERROR(IF(LEN(AK205)&gt;=1,VLOOKUP(HLOOKUP(AK205,PROFILE!$K$5:$V$8,4,0),PROFILE!$F$1:$G$3,2,0),0),0)</f>
        <v>0</v>
      </c>
      <c r="AE205" s="1">
        <f t="shared" si="49"/>
        <v>0</v>
      </c>
      <c r="AF205" s="1">
        <v>192</v>
      </c>
      <c r="AI205" s="1" t="str">
        <f>IFERROR(IF($AH205&gt;=1,VLOOKUP($AG205,STUDENT!$O$8:$Z$1507,3,0),""),"")</f>
        <v/>
      </c>
      <c r="AJ205" s="1" t="str">
        <f>IFERROR(IF($AH205&gt;=1,VLOOKUP($AG205,STUDENT!$O$8:$Z$1507,4,0),""),"")</f>
        <v/>
      </c>
      <c r="AK205" s="1" t="str">
        <f>IFERROR(IF($AH205&gt;=1,VLOOKUP($AG205,STUDENT!$O$8:$Z$1507,6,0),""),"")</f>
        <v/>
      </c>
      <c r="AL205" s="1" t="str">
        <f t="shared" si="51"/>
        <v/>
      </c>
      <c r="AM205" s="1" t="str">
        <f t="shared" si="52"/>
        <v/>
      </c>
      <c r="AN205" s="1" t="str">
        <f t="shared" si="53"/>
        <v/>
      </c>
      <c r="AO205" s="1" t="str">
        <f t="shared" si="54"/>
        <v/>
      </c>
      <c r="AP205" s="1" t="str">
        <f t="shared" si="55"/>
        <v/>
      </c>
      <c r="AQ205" s="1" t="str">
        <f t="shared" si="56"/>
        <v/>
      </c>
      <c r="AR205" s="1" t="str">
        <f t="shared" si="57"/>
        <v/>
      </c>
      <c r="AS205" s="1" t="str">
        <f t="shared" si="58"/>
        <v/>
      </c>
      <c r="AT205" s="1" t="str">
        <f t="shared" si="59"/>
        <v/>
      </c>
      <c r="AU205" s="1" t="str">
        <f t="shared" si="60"/>
        <v/>
      </c>
      <c r="AV205" s="1" t="str">
        <f t="shared" si="61"/>
        <v/>
      </c>
      <c r="AW205" s="1" t="str">
        <f t="shared" si="62"/>
        <v/>
      </c>
      <c r="AX205" s="1" t="str">
        <f t="shared" si="63"/>
        <v/>
      </c>
      <c r="AY205" s="1">
        <f>IFERROR(IF($AE205&gt;$AE204,VLOOKUP($AC205+AL$1,STOCK!$F$10:$AB$209,16,0),IF($AE205=$AE204,(IF(AY204&gt;=1,AY204-COUNTIFS($AE204:$AE204,$AC205,AL204:AL204,$AI$1),0)),0)),0)</f>
        <v>0</v>
      </c>
      <c r="AZ205" s="1">
        <f>IFERROR(IF($AE205&gt;$AE204,VLOOKUP($AC205+AM$1,STOCK!$F$10:$AB$209,16,0),IF($AE205=$AE204,(IF(AZ204&gt;=1,AZ204-COUNTIFS($AE204:$AE204,$AC205,AM204:AM204,$AI$1),0)),0)),0)</f>
        <v>0</v>
      </c>
      <c r="BA205" s="1">
        <f>IFERROR(IF($AE205&gt;$AE204,VLOOKUP($AC205+AN$1,STOCK!$F$10:$AB$209,16,0),IF($AE205=$AE204,(IF(BA204&gt;=1,BA204-COUNTIFS($AE204:$AE204,$AC205,AN204:AN204,$AI$1),0)),0)),0)</f>
        <v>0</v>
      </c>
      <c r="BB205" s="1">
        <f>IFERROR(IF($AE205&gt;$AE204,VLOOKUP($AC205+AO$1,STOCK!$F$10:$AB$209,16,0),IF($AE205=$AE204,(IF(BB204&gt;=1,BB204-COUNTIFS($AE204:$AE204,$AC205,AO204:AO204,$AI$1),0)),0)),0)</f>
        <v>0</v>
      </c>
      <c r="BC205" s="1">
        <f>IFERROR(IF($AE205&gt;$AE204,VLOOKUP($AC205+AP$1,STOCK!$F$10:$AB$209,16,0),IF($AE205=$AE204,(IF(BC204&gt;=1,BC204-COUNTIFS($AE204:$AE204,$AC205,AP204:AP204,$AI$1),0)),0)),0)</f>
        <v>0</v>
      </c>
      <c r="BD205" s="1">
        <f>IFERROR(IF($AE205&gt;$AE204,VLOOKUP($AC205+AQ$1,STOCK!$F$10:$AB$209,16,0),IF($AE205=$AE204,(IF(BD204&gt;=1,BD204-COUNTIFS($AE204:$AE204,$AC205,AQ204:AQ204,$AI$1),0)),0)),0)</f>
        <v>0</v>
      </c>
      <c r="BE205" s="1">
        <f>IFERROR(IF($AE205&gt;$AE204,VLOOKUP($AC205+AR$1,STOCK!$F$10:$AB$209,16,0),IF($AE205=$AE204,(IF(BE204&gt;=1,BE204-COUNTIFS($AE204:$AE204,$AC205,AR204:AR204,$AI$1),0)),0)),0)</f>
        <v>0</v>
      </c>
      <c r="BF205" s="1">
        <f>IFERROR(IF($AE205&gt;$AE204,VLOOKUP($AC205+AS$1,STOCK!$F$10:$AB$209,16,0),IF($AE205=$AE204,(IF(BF204&gt;=1,BF204-COUNTIFS($AE204:$AE204,$AC205,AS204:AS204,$AI$1),0)),0)),0)</f>
        <v>0</v>
      </c>
      <c r="BG205" s="1">
        <f>IFERROR(IF($AE205&gt;$AE204,VLOOKUP($AC205+AT$1,STOCK!$F$10:$AB$209,16,0),IF($AE205=$AE204,(IF(BG204&gt;=1,BG204-COUNTIFS($AE204:$AE204,$AC205,AT204:AT204,$AI$1),0)),0)),0)</f>
        <v>0</v>
      </c>
      <c r="BH205" s="1">
        <f>IFERROR(IF($AE205&gt;$AE204,VLOOKUP($AC205+AU$1,STOCK!$F$10:$AB$209,16,0),IF($AE205=$AE204,(IF(BH204&gt;=1,BH204-COUNTIFS($AE204:$AE204,$AC205,AU204:AU204,$AI$1),0)),0)),0)</f>
        <v>0</v>
      </c>
      <c r="BI205" s="1">
        <f>IFERROR(IF($AE205&gt;$AE204,VLOOKUP($AC205+AV$1,STOCK!$F$10:$AB$209,16,0),IF($AE205=$AE204,(IF(BI204&gt;=1,BI204-COUNTIFS($AE204:$AE204,$AC205,AV204:AV204,$AI$1),0)),0)),0)</f>
        <v>0</v>
      </c>
      <c r="BJ205" s="1">
        <f>IFERROR(IF($AE205&gt;$AE204,VLOOKUP($AC205+AW$1,STOCK!$F$10:$AB$209,16,0),IF($AE205=$AE204,(IF(BJ204&gt;=1,BJ204-COUNTIFS($AE204:$AE204,$AC205,AW204:AW204,$AI$1),0)),0)),0)</f>
        <v>0</v>
      </c>
      <c r="BK205" s="1">
        <f>IFERROR(IF($AE205&gt;$AE204,VLOOKUP($AC205+AX$1,STOCK!$F$10:$AB$209,16,0),IF($AE205=$AE204,(IF(BK204&gt;=1,BK204-COUNTIFS($AE204:$AE204,$AC205,AX204:AX204,$AI$1),0)),0)),0)</f>
        <v>0</v>
      </c>
      <c r="BL205" s="1">
        <f>IFERROR(IF($AE205&gt;$AE204,VLOOKUP($AC205+AL$1,STOCK!$F$10:$AB$209,17,0),IF($AE205=$AE204,(IF(BL204&gt;=1,BL204-COUNTIFS($AE204:$AE204,$AC205,AL204:AL204,$AI$2),0)),0)),0)</f>
        <v>0</v>
      </c>
      <c r="BM205" s="1">
        <f>IFERROR(IF($AE205&gt;$AE204,VLOOKUP($AC205+AM$1,STOCK!$F$10:$AB$209,17,0),IF($AE205=$AE204,(IF(BM204&gt;=1,BM204-COUNTIFS($AE204:$AE204,$AC205,AM204:AM204,$AI$2),0)),0)),0)</f>
        <v>0</v>
      </c>
      <c r="BN205" s="1">
        <f>IFERROR(IF($AE205&gt;$AE204,VLOOKUP($AC205+AN$1,STOCK!$F$10:$AB$209,17,0),IF($AE205=$AE204,(IF(BN204&gt;=1,BN204-COUNTIFS($AE204:$AE204,$AC205,AN204:AN204,$AI$2),0)),0)),0)</f>
        <v>0</v>
      </c>
      <c r="BO205" s="1">
        <f>IFERROR(IF($AE205&gt;$AE204,VLOOKUP($AC205+AO$1,STOCK!$F$10:$AB$209,17,0),IF($AE205=$AE204,(IF(BO204&gt;=1,BO204-COUNTIFS($AE204:$AE204,$AC205,AO204:AO204,$AI$2),0)),0)),0)</f>
        <v>0</v>
      </c>
      <c r="BP205" s="1">
        <f>IFERROR(IF($AE205&gt;$AE204,VLOOKUP($AC205+AP$1,STOCK!$F$10:$AB$209,17,0),IF($AE205=$AE204,(IF(BP204&gt;=1,BP204-COUNTIFS($AE204:$AE204,$AC205,AP204:AP204,$AI$2),0)),0)),0)</f>
        <v>0</v>
      </c>
      <c r="BQ205" s="1">
        <f>IFERROR(IF($AE205&gt;$AE204,VLOOKUP($AC205+AQ$1,STOCK!$F$10:$AB$209,17,0),IF($AE205=$AE204,(IF(BQ204&gt;=1,BQ204-COUNTIFS($AE204:$AE204,$AC205,AQ204:AQ204,$AI$2),0)),0)),0)</f>
        <v>0</v>
      </c>
      <c r="BR205" s="1">
        <f>IFERROR(IF($AE205&gt;$AE204,VLOOKUP($AC205+AR$1,STOCK!$F$10:$AB$209,17,0),IF($AE205=$AE204,(IF(BR204&gt;=1,BR204-COUNTIFS($AE204:$AE204,$AC205,AR204:AR204,$AI$2),0)),0)),0)</f>
        <v>0</v>
      </c>
      <c r="BS205" s="1">
        <f>IFERROR(IF($AE205&gt;$AE204,VLOOKUP($AC205+AS$1,STOCK!$F$10:$AB$209,17,0),IF($AE205=$AE204,(IF(BS204&gt;=1,BS204-COUNTIFS($AE204:$AE204,$AC205,AS204:AS204,$AI$2),0)),0)),0)</f>
        <v>0</v>
      </c>
      <c r="BT205" s="1">
        <f>IFERROR(IF($AE205&gt;$AE204,VLOOKUP($AC205+AT$1,STOCK!$F$10:$AB$209,17,0),IF($AE205=$AE204,(IF(BT204&gt;=1,BT204-COUNTIFS($AE204:$AE204,$AC205,AT204:AT204,$AI$2),0)),0)),0)</f>
        <v>0</v>
      </c>
      <c r="BU205" s="1">
        <f>IFERROR(IF($AE205&gt;$AE204,VLOOKUP($AC205+AU$1,STOCK!$F$10:$AB$209,17,0),IF($AE205=$AE204,(IF(BU204&gt;=1,BU204-COUNTIFS($AE204:$AE204,$AC205,AU204:AU204,$AI$2),0)),0)),0)</f>
        <v>0</v>
      </c>
      <c r="BV205" s="1">
        <f>IFERROR(IF($AE205&gt;$AE204,VLOOKUP($AC205+AV$1,STOCK!$F$10:$AB$209,17,0),IF($AE205=$AE204,(IF(BV204&gt;=1,BV204-COUNTIFS($AE204:$AE204,$AC205,AV204:AV204,$AI$2),0)),0)),0)</f>
        <v>0</v>
      </c>
      <c r="BW205" s="1">
        <f>IFERROR(IF($AE205&gt;$AE204,VLOOKUP($AC205+AW$1,STOCK!$F$10:$AB$209,17,0),IF($AE205=$AE204,(IF(BW204&gt;=1,BW204-COUNTIFS($AE204:$AE204,$AC205,AW204:AW204,$AI$2),0)),0)),0)</f>
        <v>0</v>
      </c>
      <c r="BX205" s="1">
        <f>IFERROR(IF($AE205&gt;$AE204,VLOOKUP($AC205+AX$1,STOCK!$F$10:$AB$209,17,0),IF($AE205=$AE204,(IF(BX204&gt;=1,BX204-COUNTIFS($AE204:$AE204,$AC205,AX204:AX204,$AI$2),0)),0)),0)</f>
        <v>0</v>
      </c>
    </row>
    <row r="206" spans="29:76" x14ac:dyDescent="0.25">
      <c r="AC206" s="1">
        <f t="shared" si="48"/>
        <v>0</v>
      </c>
      <c r="AD206" s="1">
        <f>IFERROR(IF(LEN(AK206)&gt;=1,VLOOKUP(HLOOKUP(AK206,PROFILE!$K$5:$V$8,4,0),PROFILE!$F$1:$G$3,2,0),0),0)</f>
        <v>0</v>
      </c>
      <c r="AE206" s="1">
        <f t="shared" si="49"/>
        <v>0</v>
      </c>
      <c r="AF206" s="1">
        <v>193</v>
      </c>
      <c r="AI206" s="1" t="str">
        <f>IFERROR(IF($AH206&gt;=1,VLOOKUP($AG206,STUDENT!$O$8:$Z$1507,3,0),""),"")</f>
        <v/>
      </c>
      <c r="AJ206" s="1" t="str">
        <f>IFERROR(IF($AH206&gt;=1,VLOOKUP($AG206,STUDENT!$O$8:$Z$1507,4,0),""),"")</f>
        <v/>
      </c>
      <c r="AK206" s="1" t="str">
        <f>IFERROR(IF($AH206&gt;=1,VLOOKUP($AG206,STUDENT!$O$8:$Z$1507,6,0),""),"")</f>
        <v/>
      </c>
      <c r="AL206" s="1" t="str">
        <f t="shared" si="51"/>
        <v/>
      </c>
      <c r="AM206" s="1" t="str">
        <f t="shared" si="52"/>
        <v/>
      </c>
      <c r="AN206" s="1" t="str">
        <f t="shared" si="53"/>
        <v/>
      </c>
      <c r="AO206" s="1" t="str">
        <f t="shared" si="54"/>
        <v/>
      </c>
      <c r="AP206" s="1" t="str">
        <f t="shared" si="55"/>
        <v/>
      </c>
      <c r="AQ206" s="1" t="str">
        <f t="shared" si="56"/>
        <v/>
      </c>
      <c r="AR206" s="1" t="str">
        <f t="shared" si="57"/>
        <v/>
      </c>
      <c r="AS206" s="1" t="str">
        <f t="shared" si="58"/>
        <v/>
      </c>
      <c r="AT206" s="1" t="str">
        <f t="shared" si="59"/>
        <v/>
      </c>
      <c r="AU206" s="1" t="str">
        <f t="shared" si="60"/>
        <v/>
      </c>
      <c r="AV206" s="1" t="str">
        <f t="shared" si="61"/>
        <v/>
      </c>
      <c r="AW206" s="1" t="str">
        <f t="shared" si="62"/>
        <v/>
      </c>
      <c r="AX206" s="1" t="str">
        <f t="shared" si="63"/>
        <v/>
      </c>
      <c r="AY206" s="1">
        <f>IFERROR(IF($AE206&gt;$AE205,VLOOKUP($AC206+AL$1,STOCK!$F$10:$AB$209,16,0),IF($AE206=$AE205,(IF(AY205&gt;=1,AY205-COUNTIFS($AE205:$AE205,$AC206,AL205:AL205,$AI$1),0)),0)),0)</f>
        <v>0</v>
      </c>
      <c r="AZ206" s="1">
        <f>IFERROR(IF($AE206&gt;$AE205,VLOOKUP($AC206+AM$1,STOCK!$F$10:$AB$209,16,0),IF($AE206=$AE205,(IF(AZ205&gt;=1,AZ205-COUNTIFS($AE205:$AE205,$AC206,AM205:AM205,$AI$1),0)),0)),0)</f>
        <v>0</v>
      </c>
      <c r="BA206" s="1">
        <f>IFERROR(IF($AE206&gt;$AE205,VLOOKUP($AC206+AN$1,STOCK!$F$10:$AB$209,16,0),IF($AE206=$AE205,(IF(BA205&gt;=1,BA205-COUNTIFS($AE205:$AE205,$AC206,AN205:AN205,$AI$1),0)),0)),0)</f>
        <v>0</v>
      </c>
      <c r="BB206" s="1">
        <f>IFERROR(IF($AE206&gt;$AE205,VLOOKUP($AC206+AO$1,STOCK!$F$10:$AB$209,16,0),IF($AE206=$AE205,(IF(BB205&gt;=1,BB205-COUNTIFS($AE205:$AE205,$AC206,AO205:AO205,$AI$1),0)),0)),0)</f>
        <v>0</v>
      </c>
      <c r="BC206" s="1">
        <f>IFERROR(IF($AE206&gt;$AE205,VLOOKUP($AC206+AP$1,STOCK!$F$10:$AB$209,16,0),IF($AE206=$AE205,(IF(BC205&gt;=1,BC205-COUNTIFS($AE205:$AE205,$AC206,AP205:AP205,$AI$1),0)),0)),0)</f>
        <v>0</v>
      </c>
      <c r="BD206" s="1">
        <f>IFERROR(IF($AE206&gt;$AE205,VLOOKUP($AC206+AQ$1,STOCK!$F$10:$AB$209,16,0),IF($AE206=$AE205,(IF(BD205&gt;=1,BD205-COUNTIFS($AE205:$AE205,$AC206,AQ205:AQ205,$AI$1),0)),0)),0)</f>
        <v>0</v>
      </c>
      <c r="BE206" s="1">
        <f>IFERROR(IF($AE206&gt;$AE205,VLOOKUP($AC206+AR$1,STOCK!$F$10:$AB$209,16,0),IF($AE206=$AE205,(IF(BE205&gt;=1,BE205-COUNTIFS($AE205:$AE205,$AC206,AR205:AR205,$AI$1),0)),0)),0)</f>
        <v>0</v>
      </c>
      <c r="BF206" s="1">
        <f>IFERROR(IF($AE206&gt;$AE205,VLOOKUP($AC206+AS$1,STOCK!$F$10:$AB$209,16,0),IF($AE206=$AE205,(IF(BF205&gt;=1,BF205-COUNTIFS($AE205:$AE205,$AC206,AS205:AS205,$AI$1),0)),0)),0)</f>
        <v>0</v>
      </c>
      <c r="BG206" s="1">
        <f>IFERROR(IF($AE206&gt;$AE205,VLOOKUP($AC206+AT$1,STOCK!$F$10:$AB$209,16,0),IF($AE206=$AE205,(IF(BG205&gt;=1,BG205-COUNTIFS($AE205:$AE205,$AC206,AT205:AT205,$AI$1),0)),0)),0)</f>
        <v>0</v>
      </c>
      <c r="BH206" s="1">
        <f>IFERROR(IF($AE206&gt;$AE205,VLOOKUP($AC206+AU$1,STOCK!$F$10:$AB$209,16,0),IF($AE206=$AE205,(IF(BH205&gt;=1,BH205-COUNTIFS($AE205:$AE205,$AC206,AU205:AU205,$AI$1),0)),0)),0)</f>
        <v>0</v>
      </c>
      <c r="BI206" s="1">
        <f>IFERROR(IF($AE206&gt;$AE205,VLOOKUP($AC206+AV$1,STOCK!$F$10:$AB$209,16,0),IF($AE206=$AE205,(IF(BI205&gt;=1,BI205-COUNTIFS($AE205:$AE205,$AC206,AV205:AV205,$AI$1),0)),0)),0)</f>
        <v>0</v>
      </c>
      <c r="BJ206" s="1">
        <f>IFERROR(IF($AE206&gt;$AE205,VLOOKUP($AC206+AW$1,STOCK!$F$10:$AB$209,16,0),IF($AE206=$AE205,(IF(BJ205&gt;=1,BJ205-COUNTIFS($AE205:$AE205,$AC206,AW205:AW205,$AI$1),0)),0)),0)</f>
        <v>0</v>
      </c>
      <c r="BK206" s="1">
        <f>IFERROR(IF($AE206&gt;$AE205,VLOOKUP($AC206+AX$1,STOCK!$F$10:$AB$209,16,0),IF($AE206=$AE205,(IF(BK205&gt;=1,BK205-COUNTIFS($AE205:$AE205,$AC206,AX205:AX205,$AI$1),0)),0)),0)</f>
        <v>0</v>
      </c>
      <c r="BL206" s="1">
        <f>IFERROR(IF($AE206&gt;$AE205,VLOOKUP($AC206+AL$1,STOCK!$F$10:$AB$209,17,0),IF($AE206=$AE205,(IF(BL205&gt;=1,BL205-COUNTIFS($AE205:$AE205,$AC206,AL205:AL205,$AI$2),0)),0)),0)</f>
        <v>0</v>
      </c>
      <c r="BM206" s="1">
        <f>IFERROR(IF($AE206&gt;$AE205,VLOOKUP($AC206+AM$1,STOCK!$F$10:$AB$209,17,0),IF($AE206=$AE205,(IF(BM205&gt;=1,BM205-COUNTIFS($AE205:$AE205,$AC206,AM205:AM205,$AI$2),0)),0)),0)</f>
        <v>0</v>
      </c>
      <c r="BN206" s="1">
        <f>IFERROR(IF($AE206&gt;$AE205,VLOOKUP($AC206+AN$1,STOCK!$F$10:$AB$209,17,0),IF($AE206=$AE205,(IF(BN205&gt;=1,BN205-COUNTIFS($AE205:$AE205,$AC206,AN205:AN205,$AI$2),0)),0)),0)</f>
        <v>0</v>
      </c>
      <c r="BO206" s="1">
        <f>IFERROR(IF($AE206&gt;$AE205,VLOOKUP($AC206+AO$1,STOCK!$F$10:$AB$209,17,0),IF($AE206=$AE205,(IF(BO205&gt;=1,BO205-COUNTIFS($AE205:$AE205,$AC206,AO205:AO205,$AI$2),0)),0)),0)</f>
        <v>0</v>
      </c>
      <c r="BP206" s="1">
        <f>IFERROR(IF($AE206&gt;$AE205,VLOOKUP($AC206+AP$1,STOCK!$F$10:$AB$209,17,0),IF($AE206=$AE205,(IF(BP205&gt;=1,BP205-COUNTIFS($AE205:$AE205,$AC206,AP205:AP205,$AI$2),0)),0)),0)</f>
        <v>0</v>
      </c>
      <c r="BQ206" s="1">
        <f>IFERROR(IF($AE206&gt;$AE205,VLOOKUP($AC206+AQ$1,STOCK!$F$10:$AB$209,17,0),IF($AE206=$AE205,(IF(BQ205&gt;=1,BQ205-COUNTIFS($AE205:$AE205,$AC206,AQ205:AQ205,$AI$2),0)),0)),0)</f>
        <v>0</v>
      </c>
      <c r="BR206" s="1">
        <f>IFERROR(IF($AE206&gt;$AE205,VLOOKUP($AC206+AR$1,STOCK!$F$10:$AB$209,17,0),IF($AE206=$AE205,(IF(BR205&gt;=1,BR205-COUNTIFS($AE205:$AE205,$AC206,AR205:AR205,$AI$2),0)),0)),0)</f>
        <v>0</v>
      </c>
      <c r="BS206" s="1">
        <f>IFERROR(IF($AE206&gt;$AE205,VLOOKUP($AC206+AS$1,STOCK!$F$10:$AB$209,17,0),IF($AE206=$AE205,(IF(BS205&gt;=1,BS205-COUNTIFS($AE205:$AE205,$AC206,AS205:AS205,$AI$2),0)),0)),0)</f>
        <v>0</v>
      </c>
      <c r="BT206" s="1">
        <f>IFERROR(IF($AE206&gt;$AE205,VLOOKUP($AC206+AT$1,STOCK!$F$10:$AB$209,17,0),IF($AE206=$AE205,(IF(BT205&gt;=1,BT205-COUNTIFS($AE205:$AE205,$AC206,AT205:AT205,$AI$2),0)),0)),0)</f>
        <v>0</v>
      </c>
      <c r="BU206" s="1">
        <f>IFERROR(IF($AE206&gt;$AE205,VLOOKUP($AC206+AU$1,STOCK!$F$10:$AB$209,17,0),IF($AE206=$AE205,(IF(BU205&gt;=1,BU205-COUNTIFS($AE205:$AE205,$AC206,AU205:AU205,$AI$2),0)),0)),0)</f>
        <v>0</v>
      </c>
      <c r="BV206" s="1">
        <f>IFERROR(IF($AE206&gt;$AE205,VLOOKUP($AC206+AV$1,STOCK!$F$10:$AB$209,17,0),IF($AE206=$AE205,(IF(BV205&gt;=1,BV205-COUNTIFS($AE205:$AE205,$AC206,AV205:AV205,$AI$2),0)),0)),0)</f>
        <v>0</v>
      </c>
      <c r="BW206" s="1">
        <f>IFERROR(IF($AE206&gt;$AE205,VLOOKUP($AC206+AW$1,STOCK!$F$10:$AB$209,17,0),IF($AE206=$AE205,(IF(BW205&gt;=1,BW205-COUNTIFS($AE205:$AE205,$AC206,AW205:AW205,$AI$2),0)),0)),0)</f>
        <v>0</v>
      </c>
      <c r="BX206" s="1">
        <f>IFERROR(IF($AE206&gt;$AE205,VLOOKUP($AC206+AX$1,STOCK!$F$10:$AB$209,17,0),IF($AE206=$AE205,(IF(BX205&gt;=1,BX205-COUNTIFS($AE205:$AE205,$AC206,AX205:AX205,$AI$2),0)),0)),0)</f>
        <v>0</v>
      </c>
    </row>
    <row r="207" spans="29:76" x14ac:dyDescent="0.25">
      <c r="AC207" s="1">
        <f t="shared" ref="AC207:AC270" si="65">IFERROR(IF(AG207&gt;=101,LEFT(AG207,1)*100,0),0)</f>
        <v>0</v>
      </c>
      <c r="AD207" s="1">
        <f>IFERROR(IF(LEN(AK207)&gt;=1,VLOOKUP(HLOOKUP(AK207,PROFILE!$K$5:$V$8,4,0),PROFILE!$F$1:$G$3,2,0),0),0)</f>
        <v>0</v>
      </c>
      <c r="AE207" s="1">
        <f t="shared" ref="AE207:AE270" si="66">IFERROR(IF(AG207&gt;=101,LEFT(AG207,1)*100,0),0)</f>
        <v>0</v>
      </c>
      <c r="AF207" s="1">
        <v>194</v>
      </c>
      <c r="AI207" s="1" t="str">
        <f>IFERROR(IF($AH207&gt;=1,VLOOKUP($AG207,STUDENT!$O$8:$Z$1507,3,0),""),"")</f>
        <v/>
      </c>
      <c r="AJ207" s="1" t="str">
        <f>IFERROR(IF($AH207&gt;=1,VLOOKUP($AG207,STUDENT!$O$8:$Z$1507,4,0),""),"")</f>
        <v/>
      </c>
      <c r="AK207" s="1" t="str">
        <f>IFERROR(IF($AH207&gt;=1,VLOOKUP($AG207,STUDENT!$O$8:$Z$1507,6,0),""),"")</f>
        <v/>
      </c>
      <c r="AL207" s="1" t="str">
        <f t="shared" ref="AL207:AL270" si="67">IFERROR(IF($AH207&gt;=1,(IF($AD207=1,(IF(BL207&gt;=1,$AI$2,"")),IF($AD207=2,(IF(AY207&gt;=1,$AI$1,"")),IF($AD207=3,(IF(MOD($AG207+AL$1,2)=0,(IF(AY207&gt;=1,$AI$1,"")),IF(MOD($AG207+AL$1,2)=1,(IF(BL207&gt;=1,$AI$2,"")),""))),"")))),""),"")</f>
        <v/>
      </c>
      <c r="AM207" s="1" t="str">
        <f t="shared" ref="AM207:AM270" si="68">IFERROR(IF($AH207&gt;=1,(IF($AD207=1,(IF(BM207&gt;=1,$AI$2,"")),IF($AD207=2,(IF(AZ207&gt;=1,$AI$1,"")),IF($AD207=3,(IF(MOD($AG207+AM$1,2)=0,(IF(AZ207&gt;=1,$AI$1,"")),IF(MOD($AG207+AM$1,2)=1,(IF(BM207&gt;=1,$AI$2,"")),""))),"")))),""),"")</f>
        <v/>
      </c>
      <c r="AN207" s="1" t="str">
        <f t="shared" ref="AN207:AN270" si="69">IFERROR(IF($AH207&gt;=1,(IF($AD207=1,(IF(BN207&gt;=1,$AI$2,"")),IF($AD207=2,(IF(BA207&gt;=1,$AI$1,"")),IF($AD207=3,(IF(MOD($AG207+AN$1,2)=0,(IF(BA207&gt;=1,$AI$1,"")),IF(MOD($AG207+AN$1,2)=1,(IF(BN207&gt;=1,$AI$2,"")),""))),"")))),""),"")</f>
        <v/>
      </c>
      <c r="AO207" s="1" t="str">
        <f t="shared" ref="AO207:AO270" si="70">IFERROR(IF($AH207&gt;=1,(IF($AD207=1,(IF(BO207&gt;=1,$AI$2,"")),IF($AD207=2,(IF(BB207&gt;=1,$AI$1,"")),IF($AD207=3,(IF(MOD($AG207+AO$1,2)=0,(IF(BB207&gt;=1,$AI$1,"")),IF(MOD($AG207+AO$1,2)=1,(IF(BO207&gt;=1,$AI$2,"")),""))),"")))),""),"")</f>
        <v/>
      </c>
      <c r="AP207" s="1" t="str">
        <f t="shared" ref="AP207:AP270" si="71">IFERROR(IF($AH207&gt;=1,(IF($AD207=1,(IF(BP207&gt;=1,$AI$2,"")),IF($AD207=2,(IF(BC207&gt;=1,$AI$1,"")),IF($AD207=3,(IF(MOD($AG207+AP$1,2)=0,(IF(BC207&gt;=1,$AI$1,"")),IF(MOD($AG207+AP$1,2)=1,(IF(BP207&gt;=1,$AI$2,"")),""))),"")))),""),"")</f>
        <v/>
      </c>
      <c r="AQ207" s="1" t="str">
        <f t="shared" ref="AQ207:AQ270" si="72">IFERROR(IF($AH207&gt;=1,(IF($AD207=1,(IF(BQ207&gt;=1,$AI$2,"")),IF($AD207=2,(IF(BD207&gt;=1,$AI$1,"")),IF($AD207=3,(IF(MOD($AG207+AQ$1,2)=0,(IF(BD207&gt;=1,$AI$1,"")),IF(MOD($AG207+AQ$1,2)=1,(IF(BQ207&gt;=1,$AI$2,"")),""))),"")))),""),"")</f>
        <v/>
      </c>
      <c r="AR207" s="1" t="str">
        <f t="shared" ref="AR207:AR270" si="73">IFERROR(IF($AH207&gt;=1,(IF($AD207=1,(IF(BR207&gt;=1,$AI$2,"")),IF($AD207=2,(IF(BE207&gt;=1,$AI$1,"")),IF($AD207=3,(IF(MOD($AG207+AR$1,2)=0,(IF(BE207&gt;=1,$AI$1,"")),IF(MOD($AG207+AR$1,2)=1,(IF(BR207&gt;=1,$AI$2,"")),""))),"")))),""),"")</f>
        <v/>
      </c>
      <c r="AS207" s="1" t="str">
        <f t="shared" ref="AS207:AS270" si="74">IFERROR(IF($AH207&gt;=1,(IF($AD207=1,(IF(BS207&gt;=1,$AI$2,"")),IF($AD207=2,(IF(BF207&gt;=1,$AI$1,"")),IF($AD207=3,(IF(MOD($AG207+AS$1,2)=0,(IF(BF207&gt;=1,$AI$1,"")),IF(MOD($AG207+AS$1,2)=1,(IF(BS207&gt;=1,$AI$2,"")),""))),"")))),""),"")</f>
        <v/>
      </c>
      <c r="AT207" s="1" t="str">
        <f t="shared" ref="AT207:AT270" si="75">IFERROR(IF($AH207&gt;=1,(IF($AD207=1,(IF(BT207&gt;=1,$AI$2,"")),IF($AD207=2,(IF(BG207&gt;=1,$AI$1,"")),IF($AD207=3,(IF(MOD($AG207+AT$1,2)=0,(IF(BG207&gt;=1,$AI$1,"")),IF(MOD($AG207+AT$1,2)=1,(IF(BT207&gt;=1,$AI$2,"")),""))),"")))),""),"")</f>
        <v/>
      </c>
      <c r="AU207" s="1" t="str">
        <f t="shared" ref="AU207:AU270" si="76">IFERROR(IF($AH207&gt;=1,(IF($AD207=1,(IF(BU207&gt;=1,$AI$2,"")),IF($AD207=2,(IF(BH207&gt;=1,$AI$1,"")),IF($AD207=3,(IF(MOD($AG207+AU$1,2)=0,(IF(BH207&gt;=1,$AI$1,"")),IF(MOD($AG207+AU$1,2)=1,(IF(BU207&gt;=1,$AI$2,"")),""))),"")))),""),"")</f>
        <v/>
      </c>
      <c r="AV207" s="1" t="str">
        <f t="shared" ref="AV207:AV270" si="77">IFERROR(IF($AH207&gt;=1,(IF($AD207=1,(IF(BV207&gt;=1,$AI$2,"")),IF($AD207=2,(IF(BI207&gt;=1,$AI$1,"")),IF($AD207=3,(IF(MOD($AG207+AV$1,2)=0,(IF(BI207&gt;=1,$AI$1,"")),IF(MOD($AG207+AV$1,2)=1,(IF(BV207&gt;=1,$AI$2,"")),""))),"")))),""),"")</f>
        <v/>
      </c>
      <c r="AW207" s="1" t="str">
        <f t="shared" ref="AW207:AW270" si="78">IFERROR(IF($AH207&gt;=1,(IF($AD207=1,(IF(BW207&gt;=1,$AI$2,"")),IF($AD207=2,(IF(BJ207&gt;=1,$AI$1,"")),IF($AD207=3,(IF(MOD($AG207+AW$1,2)=0,(IF(BJ207&gt;=1,$AI$1,"")),IF(MOD($AG207+AW$1,2)=1,(IF(BW207&gt;=1,$AI$2,"")),""))),"")))),""),"")</f>
        <v/>
      </c>
      <c r="AX207" s="1" t="str">
        <f t="shared" ref="AX207:AX270" si="79">IFERROR(IF($AH207&gt;=1,(IF($AD207=1,(IF(BX207&gt;=1,$AI$2,"")),IF($AD207=2,(IF(BK207&gt;=1,$AI$1,"")),IF($AD207=3,(IF(MOD($AG207+AX$1,2)=0,(IF(BK207&gt;=1,$AI$1,"")),IF(MOD($AG207+AX$1,2)=1,(IF(BX207&gt;=1,$AI$2,"")),""))),"")))),""),"")</f>
        <v/>
      </c>
      <c r="AY207" s="1">
        <f>IFERROR(IF($AE207&gt;$AE206,VLOOKUP($AC207+AL$1,STOCK!$F$10:$AB$209,16,0),IF($AE207=$AE206,(IF(AY206&gt;=1,AY206-COUNTIFS($AE206:$AE206,$AC207,AL206:AL206,$AI$1),0)),0)),0)</f>
        <v>0</v>
      </c>
      <c r="AZ207" s="1">
        <f>IFERROR(IF($AE207&gt;$AE206,VLOOKUP($AC207+AM$1,STOCK!$F$10:$AB$209,16,0),IF($AE207=$AE206,(IF(AZ206&gt;=1,AZ206-COUNTIFS($AE206:$AE206,$AC207,AM206:AM206,$AI$1),0)),0)),0)</f>
        <v>0</v>
      </c>
      <c r="BA207" s="1">
        <f>IFERROR(IF($AE207&gt;$AE206,VLOOKUP($AC207+AN$1,STOCK!$F$10:$AB$209,16,0),IF($AE207=$AE206,(IF(BA206&gt;=1,BA206-COUNTIFS($AE206:$AE206,$AC207,AN206:AN206,$AI$1),0)),0)),0)</f>
        <v>0</v>
      </c>
      <c r="BB207" s="1">
        <f>IFERROR(IF($AE207&gt;$AE206,VLOOKUP($AC207+AO$1,STOCK!$F$10:$AB$209,16,0),IF($AE207=$AE206,(IF(BB206&gt;=1,BB206-COUNTIFS($AE206:$AE206,$AC207,AO206:AO206,$AI$1),0)),0)),0)</f>
        <v>0</v>
      </c>
      <c r="BC207" s="1">
        <f>IFERROR(IF($AE207&gt;$AE206,VLOOKUP($AC207+AP$1,STOCK!$F$10:$AB$209,16,0),IF($AE207=$AE206,(IF(BC206&gt;=1,BC206-COUNTIFS($AE206:$AE206,$AC207,AP206:AP206,$AI$1),0)),0)),0)</f>
        <v>0</v>
      </c>
      <c r="BD207" s="1">
        <f>IFERROR(IF($AE207&gt;$AE206,VLOOKUP($AC207+AQ$1,STOCK!$F$10:$AB$209,16,0),IF($AE207=$AE206,(IF(BD206&gt;=1,BD206-COUNTIFS($AE206:$AE206,$AC207,AQ206:AQ206,$AI$1),0)),0)),0)</f>
        <v>0</v>
      </c>
      <c r="BE207" s="1">
        <f>IFERROR(IF($AE207&gt;$AE206,VLOOKUP($AC207+AR$1,STOCK!$F$10:$AB$209,16,0),IF($AE207=$AE206,(IF(BE206&gt;=1,BE206-COUNTIFS($AE206:$AE206,$AC207,AR206:AR206,$AI$1),0)),0)),0)</f>
        <v>0</v>
      </c>
      <c r="BF207" s="1">
        <f>IFERROR(IF($AE207&gt;$AE206,VLOOKUP($AC207+AS$1,STOCK!$F$10:$AB$209,16,0),IF($AE207=$AE206,(IF(BF206&gt;=1,BF206-COUNTIFS($AE206:$AE206,$AC207,AS206:AS206,$AI$1),0)),0)),0)</f>
        <v>0</v>
      </c>
      <c r="BG207" s="1">
        <f>IFERROR(IF($AE207&gt;$AE206,VLOOKUP($AC207+AT$1,STOCK!$F$10:$AB$209,16,0),IF($AE207=$AE206,(IF(BG206&gt;=1,BG206-COUNTIFS($AE206:$AE206,$AC207,AT206:AT206,$AI$1),0)),0)),0)</f>
        <v>0</v>
      </c>
      <c r="BH207" s="1">
        <f>IFERROR(IF($AE207&gt;$AE206,VLOOKUP($AC207+AU$1,STOCK!$F$10:$AB$209,16,0),IF($AE207=$AE206,(IF(BH206&gt;=1,BH206-COUNTIFS($AE206:$AE206,$AC207,AU206:AU206,$AI$1),0)),0)),0)</f>
        <v>0</v>
      </c>
      <c r="BI207" s="1">
        <f>IFERROR(IF($AE207&gt;$AE206,VLOOKUP($AC207+AV$1,STOCK!$F$10:$AB$209,16,0),IF($AE207=$AE206,(IF(BI206&gt;=1,BI206-COUNTIFS($AE206:$AE206,$AC207,AV206:AV206,$AI$1),0)),0)),0)</f>
        <v>0</v>
      </c>
      <c r="BJ207" s="1">
        <f>IFERROR(IF($AE207&gt;$AE206,VLOOKUP($AC207+AW$1,STOCK!$F$10:$AB$209,16,0),IF($AE207=$AE206,(IF(BJ206&gt;=1,BJ206-COUNTIFS($AE206:$AE206,$AC207,AW206:AW206,$AI$1),0)),0)),0)</f>
        <v>0</v>
      </c>
      <c r="BK207" s="1">
        <f>IFERROR(IF($AE207&gt;$AE206,VLOOKUP($AC207+AX$1,STOCK!$F$10:$AB$209,16,0),IF($AE207=$AE206,(IF(BK206&gt;=1,BK206-COUNTIFS($AE206:$AE206,$AC207,AX206:AX206,$AI$1),0)),0)),0)</f>
        <v>0</v>
      </c>
      <c r="BL207" s="1">
        <f>IFERROR(IF($AE207&gt;$AE206,VLOOKUP($AC207+AL$1,STOCK!$F$10:$AB$209,17,0),IF($AE207=$AE206,(IF(BL206&gt;=1,BL206-COUNTIFS($AE206:$AE206,$AC207,AL206:AL206,$AI$2),0)),0)),0)</f>
        <v>0</v>
      </c>
      <c r="BM207" s="1">
        <f>IFERROR(IF($AE207&gt;$AE206,VLOOKUP($AC207+AM$1,STOCK!$F$10:$AB$209,17,0),IF($AE207=$AE206,(IF(BM206&gt;=1,BM206-COUNTIFS($AE206:$AE206,$AC207,AM206:AM206,$AI$2),0)),0)),0)</f>
        <v>0</v>
      </c>
      <c r="BN207" s="1">
        <f>IFERROR(IF($AE207&gt;$AE206,VLOOKUP($AC207+AN$1,STOCK!$F$10:$AB$209,17,0),IF($AE207=$AE206,(IF(BN206&gt;=1,BN206-COUNTIFS($AE206:$AE206,$AC207,AN206:AN206,$AI$2),0)),0)),0)</f>
        <v>0</v>
      </c>
      <c r="BO207" s="1">
        <f>IFERROR(IF($AE207&gt;$AE206,VLOOKUP($AC207+AO$1,STOCK!$F$10:$AB$209,17,0),IF($AE207=$AE206,(IF(BO206&gt;=1,BO206-COUNTIFS($AE206:$AE206,$AC207,AO206:AO206,$AI$2),0)),0)),0)</f>
        <v>0</v>
      </c>
      <c r="BP207" s="1">
        <f>IFERROR(IF($AE207&gt;$AE206,VLOOKUP($AC207+AP$1,STOCK!$F$10:$AB$209,17,0),IF($AE207=$AE206,(IF(BP206&gt;=1,BP206-COUNTIFS($AE206:$AE206,$AC207,AP206:AP206,$AI$2),0)),0)),0)</f>
        <v>0</v>
      </c>
      <c r="BQ207" s="1">
        <f>IFERROR(IF($AE207&gt;$AE206,VLOOKUP($AC207+AQ$1,STOCK!$F$10:$AB$209,17,0),IF($AE207=$AE206,(IF(BQ206&gt;=1,BQ206-COUNTIFS($AE206:$AE206,$AC207,AQ206:AQ206,$AI$2),0)),0)),0)</f>
        <v>0</v>
      </c>
      <c r="BR207" s="1">
        <f>IFERROR(IF($AE207&gt;$AE206,VLOOKUP($AC207+AR$1,STOCK!$F$10:$AB$209,17,0),IF($AE207=$AE206,(IF(BR206&gt;=1,BR206-COUNTIFS($AE206:$AE206,$AC207,AR206:AR206,$AI$2),0)),0)),0)</f>
        <v>0</v>
      </c>
      <c r="BS207" s="1">
        <f>IFERROR(IF($AE207&gt;$AE206,VLOOKUP($AC207+AS$1,STOCK!$F$10:$AB$209,17,0),IF($AE207=$AE206,(IF(BS206&gt;=1,BS206-COUNTIFS($AE206:$AE206,$AC207,AS206:AS206,$AI$2),0)),0)),0)</f>
        <v>0</v>
      </c>
      <c r="BT207" s="1">
        <f>IFERROR(IF($AE207&gt;$AE206,VLOOKUP($AC207+AT$1,STOCK!$F$10:$AB$209,17,0),IF($AE207=$AE206,(IF(BT206&gt;=1,BT206-COUNTIFS($AE206:$AE206,$AC207,AT206:AT206,$AI$2),0)),0)),0)</f>
        <v>0</v>
      </c>
      <c r="BU207" s="1">
        <f>IFERROR(IF($AE207&gt;$AE206,VLOOKUP($AC207+AU$1,STOCK!$F$10:$AB$209,17,0),IF($AE207=$AE206,(IF(BU206&gt;=1,BU206-COUNTIFS($AE206:$AE206,$AC207,AU206:AU206,$AI$2),0)),0)),0)</f>
        <v>0</v>
      </c>
      <c r="BV207" s="1">
        <f>IFERROR(IF($AE207&gt;$AE206,VLOOKUP($AC207+AV$1,STOCK!$F$10:$AB$209,17,0),IF($AE207=$AE206,(IF(BV206&gt;=1,BV206-COUNTIFS($AE206:$AE206,$AC207,AV206:AV206,$AI$2),0)),0)),0)</f>
        <v>0</v>
      </c>
      <c r="BW207" s="1">
        <f>IFERROR(IF($AE207&gt;$AE206,VLOOKUP($AC207+AW$1,STOCK!$F$10:$AB$209,17,0),IF($AE207=$AE206,(IF(BW206&gt;=1,BW206-COUNTIFS($AE206:$AE206,$AC207,AW206:AW206,$AI$2),0)),0)),0)</f>
        <v>0</v>
      </c>
      <c r="BX207" s="1">
        <f>IFERROR(IF($AE207&gt;$AE206,VLOOKUP($AC207+AX$1,STOCK!$F$10:$AB$209,17,0),IF($AE207=$AE206,(IF(BX206&gt;=1,BX206-COUNTIFS($AE206:$AE206,$AC207,AX206:AX206,$AI$2),0)),0)),0)</f>
        <v>0</v>
      </c>
    </row>
    <row r="208" spans="29:76" x14ac:dyDescent="0.25">
      <c r="AC208" s="1">
        <f t="shared" si="65"/>
        <v>0</v>
      </c>
      <c r="AD208" s="1">
        <f>IFERROR(IF(LEN(AK208)&gt;=1,VLOOKUP(HLOOKUP(AK208,PROFILE!$K$5:$V$8,4,0),PROFILE!$F$1:$G$3,2,0),0),0)</f>
        <v>0</v>
      </c>
      <c r="AE208" s="1">
        <f t="shared" si="66"/>
        <v>0</v>
      </c>
      <c r="AF208" s="1">
        <v>195</v>
      </c>
      <c r="AI208" s="1" t="str">
        <f>IFERROR(IF($AH208&gt;=1,VLOOKUP($AG208,STUDENT!$O$8:$Z$1507,3,0),""),"")</f>
        <v/>
      </c>
      <c r="AJ208" s="1" t="str">
        <f>IFERROR(IF($AH208&gt;=1,VLOOKUP($AG208,STUDENT!$O$8:$Z$1507,4,0),""),"")</f>
        <v/>
      </c>
      <c r="AK208" s="1" t="str">
        <f>IFERROR(IF($AH208&gt;=1,VLOOKUP($AG208,STUDENT!$O$8:$Z$1507,6,0),""),"")</f>
        <v/>
      </c>
      <c r="AL208" s="1" t="str">
        <f t="shared" si="67"/>
        <v/>
      </c>
      <c r="AM208" s="1" t="str">
        <f t="shared" si="68"/>
        <v/>
      </c>
      <c r="AN208" s="1" t="str">
        <f t="shared" si="69"/>
        <v/>
      </c>
      <c r="AO208" s="1" t="str">
        <f t="shared" si="70"/>
        <v/>
      </c>
      <c r="AP208" s="1" t="str">
        <f t="shared" si="71"/>
        <v/>
      </c>
      <c r="AQ208" s="1" t="str">
        <f t="shared" si="72"/>
        <v/>
      </c>
      <c r="AR208" s="1" t="str">
        <f t="shared" si="73"/>
        <v/>
      </c>
      <c r="AS208" s="1" t="str">
        <f t="shared" si="74"/>
        <v/>
      </c>
      <c r="AT208" s="1" t="str">
        <f t="shared" si="75"/>
        <v/>
      </c>
      <c r="AU208" s="1" t="str">
        <f t="shared" si="76"/>
        <v/>
      </c>
      <c r="AV208" s="1" t="str">
        <f t="shared" si="77"/>
        <v/>
      </c>
      <c r="AW208" s="1" t="str">
        <f t="shared" si="78"/>
        <v/>
      </c>
      <c r="AX208" s="1" t="str">
        <f t="shared" si="79"/>
        <v/>
      </c>
      <c r="AY208" s="1">
        <f>IFERROR(IF($AE208&gt;$AE207,VLOOKUP($AC208+AL$1,STOCK!$F$10:$AB$209,16,0),IF($AE208=$AE207,(IF(AY207&gt;=1,AY207-COUNTIFS($AE207:$AE207,$AC208,AL207:AL207,$AI$1),0)),0)),0)</f>
        <v>0</v>
      </c>
      <c r="AZ208" s="1">
        <f>IFERROR(IF($AE208&gt;$AE207,VLOOKUP($AC208+AM$1,STOCK!$F$10:$AB$209,16,0),IF($AE208=$AE207,(IF(AZ207&gt;=1,AZ207-COUNTIFS($AE207:$AE207,$AC208,AM207:AM207,$AI$1),0)),0)),0)</f>
        <v>0</v>
      </c>
      <c r="BA208" s="1">
        <f>IFERROR(IF($AE208&gt;$AE207,VLOOKUP($AC208+AN$1,STOCK!$F$10:$AB$209,16,0),IF($AE208=$AE207,(IF(BA207&gt;=1,BA207-COUNTIFS($AE207:$AE207,$AC208,AN207:AN207,$AI$1),0)),0)),0)</f>
        <v>0</v>
      </c>
      <c r="BB208" s="1">
        <f>IFERROR(IF($AE208&gt;$AE207,VLOOKUP($AC208+AO$1,STOCK!$F$10:$AB$209,16,0),IF($AE208=$AE207,(IF(BB207&gt;=1,BB207-COUNTIFS($AE207:$AE207,$AC208,AO207:AO207,$AI$1),0)),0)),0)</f>
        <v>0</v>
      </c>
      <c r="BC208" s="1">
        <f>IFERROR(IF($AE208&gt;$AE207,VLOOKUP($AC208+AP$1,STOCK!$F$10:$AB$209,16,0),IF($AE208=$AE207,(IF(BC207&gt;=1,BC207-COUNTIFS($AE207:$AE207,$AC208,AP207:AP207,$AI$1),0)),0)),0)</f>
        <v>0</v>
      </c>
      <c r="BD208" s="1">
        <f>IFERROR(IF($AE208&gt;$AE207,VLOOKUP($AC208+AQ$1,STOCK!$F$10:$AB$209,16,0),IF($AE208=$AE207,(IF(BD207&gt;=1,BD207-COUNTIFS($AE207:$AE207,$AC208,AQ207:AQ207,$AI$1),0)),0)),0)</f>
        <v>0</v>
      </c>
      <c r="BE208" s="1">
        <f>IFERROR(IF($AE208&gt;$AE207,VLOOKUP($AC208+AR$1,STOCK!$F$10:$AB$209,16,0),IF($AE208=$AE207,(IF(BE207&gt;=1,BE207-COUNTIFS($AE207:$AE207,$AC208,AR207:AR207,$AI$1),0)),0)),0)</f>
        <v>0</v>
      </c>
      <c r="BF208" s="1">
        <f>IFERROR(IF($AE208&gt;$AE207,VLOOKUP($AC208+AS$1,STOCK!$F$10:$AB$209,16,0),IF($AE208=$AE207,(IF(BF207&gt;=1,BF207-COUNTIFS($AE207:$AE207,$AC208,AS207:AS207,$AI$1),0)),0)),0)</f>
        <v>0</v>
      </c>
      <c r="BG208" s="1">
        <f>IFERROR(IF($AE208&gt;$AE207,VLOOKUP($AC208+AT$1,STOCK!$F$10:$AB$209,16,0),IF($AE208=$AE207,(IF(BG207&gt;=1,BG207-COUNTIFS($AE207:$AE207,$AC208,AT207:AT207,$AI$1),0)),0)),0)</f>
        <v>0</v>
      </c>
      <c r="BH208" s="1">
        <f>IFERROR(IF($AE208&gt;$AE207,VLOOKUP($AC208+AU$1,STOCK!$F$10:$AB$209,16,0),IF($AE208=$AE207,(IF(BH207&gt;=1,BH207-COUNTIFS($AE207:$AE207,$AC208,AU207:AU207,$AI$1),0)),0)),0)</f>
        <v>0</v>
      </c>
      <c r="BI208" s="1">
        <f>IFERROR(IF($AE208&gt;$AE207,VLOOKUP($AC208+AV$1,STOCK!$F$10:$AB$209,16,0),IF($AE208=$AE207,(IF(BI207&gt;=1,BI207-COUNTIFS($AE207:$AE207,$AC208,AV207:AV207,$AI$1),0)),0)),0)</f>
        <v>0</v>
      </c>
      <c r="BJ208" s="1">
        <f>IFERROR(IF($AE208&gt;$AE207,VLOOKUP($AC208+AW$1,STOCK!$F$10:$AB$209,16,0),IF($AE208=$AE207,(IF(BJ207&gt;=1,BJ207-COUNTIFS($AE207:$AE207,$AC208,AW207:AW207,$AI$1),0)),0)),0)</f>
        <v>0</v>
      </c>
      <c r="BK208" s="1">
        <f>IFERROR(IF($AE208&gt;$AE207,VLOOKUP($AC208+AX$1,STOCK!$F$10:$AB$209,16,0),IF($AE208=$AE207,(IF(BK207&gt;=1,BK207-COUNTIFS($AE207:$AE207,$AC208,AX207:AX207,$AI$1),0)),0)),0)</f>
        <v>0</v>
      </c>
      <c r="BL208" s="1">
        <f>IFERROR(IF($AE208&gt;$AE207,VLOOKUP($AC208+AL$1,STOCK!$F$10:$AB$209,17,0),IF($AE208=$AE207,(IF(BL207&gt;=1,BL207-COUNTIFS($AE207:$AE207,$AC208,AL207:AL207,$AI$2),0)),0)),0)</f>
        <v>0</v>
      </c>
      <c r="BM208" s="1">
        <f>IFERROR(IF($AE208&gt;$AE207,VLOOKUP($AC208+AM$1,STOCK!$F$10:$AB$209,17,0),IF($AE208=$AE207,(IF(BM207&gt;=1,BM207-COUNTIFS($AE207:$AE207,$AC208,AM207:AM207,$AI$2),0)),0)),0)</f>
        <v>0</v>
      </c>
      <c r="BN208" s="1">
        <f>IFERROR(IF($AE208&gt;$AE207,VLOOKUP($AC208+AN$1,STOCK!$F$10:$AB$209,17,0),IF($AE208=$AE207,(IF(BN207&gt;=1,BN207-COUNTIFS($AE207:$AE207,$AC208,AN207:AN207,$AI$2),0)),0)),0)</f>
        <v>0</v>
      </c>
      <c r="BO208" s="1">
        <f>IFERROR(IF($AE208&gt;$AE207,VLOOKUP($AC208+AO$1,STOCK!$F$10:$AB$209,17,0),IF($AE208=$AE207,(IF(BO207&gt;=1,BO207-COUNTIFS($AE207:$AE207,$AC208,AO207:AO207,$AI$2),0)),0)),0)</f>
        <v>0</v>
      </c>
      <c r="BP208" s="1">
        <f>IFERROR(IF($AE208&gt;$AE207,VLOOKUP($AC208+AP$1,STOCK!$F$10:$AB$209,17,0),IF($AE208=$AE207,(IF(BP207&gt;=1,BP207-COUNTIFS($AE207:$AE207,$AC208,AP207:AP207,$AI$2),0)),0)),0)</f>
        <v>0</v>
      </c>
      <c r="BQ208" s="1">
        <f>IFERROR(IF($AE208&gt;$AE207,VLOOKUP($AC208+AQ$1,STOCK!$F$10:$AB$209,17,0),IF($AE208=$AE207,(IF(BQ207&gt;=1,BQ207-COUNTIFS($AE207:$AE207,$AC208,AQ207:AQ207,$AI$2),0)),0)),0)</f>
        <v>0</v>
      </c>
      <c r="BR208" s="1">
        <f>IFERROR(IF($AE208&gt;$AE207,VLOOKUP($AC208+AR$1,STOCK!$F$10:$AB$209,17,0),IF($AE208=$AE207,(IF(BR207&gt;=1,BR207-COUNTIFS($AE207:$AE207,$AC208,AR207:AR207,$AI$2),0)),0)),0)</f>
        <v>0</v>
      </c>
      <c r="BS208" s="1">
        <f>IFERROR(IF($AE208&gt;$AE207,VLOOKUP($AC208+AS$1,STOCK!$F$10:$AB$209,17,0),IF($AE208=$AE207,(IF(BS207&gt;=1,BS207-COUNTIFS($AE207:$AE207,$AC208,AS207:AS207,$AI$2),0)),0)),0)</f>
        <v>0</v>
      </c>
      <c r="BT208" s="1">
        <f>IFERROR(IF($AE208&gt;$AE207,VLOOKUP($AC208+AT$1,STOCK!$F$10:$AB$209,17,0),IF($AE208=$AE207,(IF(BT207&gt;=1,BT207-COUNTIFS($AE207:$AE207,$AC208,AT207:AT207,$AI$2),0)),0)),0)</f>
        <v>0</v>
      </c>
      <c r="BU208" s="1">
        <f>IFERROR(IF($AE208&gt;$AE207,VLOOKUP($AC208+AU$1,STOCK!$F$10:$AB$209,17,0),IF($AE208=$AE207,(IF(BU207&gt;=1,BU207-COUNTIFS($AE207:$AE207,$AC208,AU207:AU207,$AI$2),0)),0)),0)</f>
        <v>0</v>
      </c>
      <c r="BV208" s="1">
        <f>IFERROR(IF($AE208&gt;$AE207,VLOOKUP($AC208+AV$1,STOCK!$F$10:$AB$209,17,0),IF($AE208=$AE207,(IF(BV207&gt;=1,BV207-COUNTIFS($AE207:$AE207,$AC208,AV207:AV207,$AI$2),0)),0)),0)</f>
        <v>0</v>
      </c>
      <c r="BW208" s="1">
        <f>IFERROR(IF($AE208&gt;$AE207,VLOOKUP($AC208+AW$1,STOCK!$F$10:$AB$209,17,0),IF($AE208=$AE207,(IF(BW207&gt;=1,BW207-COUNTIFS($AE207:$AE207,$AC208,AW207:AW207,$AI$2),0)),0)),0)</f>
        <v>0</v>
      </c>
      <c r="BX208" s="1">
        <f>IFERROR(IF($AE208&gt;$AE207,VLOOKUP($AC208+AX$1,STOCK!$F$10:$AB$209,17,0),IF($AE208=$AE207,(IF(BX207&gt;=1,BX207-COUNTIFS($AE207:$AE207,$AC208,AX207:AX207,$AI$2),0)),0)),0)</f>
        <v>0</v>
      </c>
    </row>
    <row r="209" spans="29:76" x14ac:dyDescent="0.25">
      <c r="AC209" s="1">
        <f t="shared" si="65"/>
        <v>0</v>
      </c>
      <c r="AD209" s="1">
        <f>IFERROR(IF(LEN(AK209)&gt;=1,VLOOKUP(HLOOKUP(AK209,PROFILE!$K$5:$V$8,4,0),PROFILE!$F$1:$G$3,2,0),0),0)</f>
        <v>0</v>
      </c>
      <c r="AE209" s="1">
        <f t="shared" si="66"/>
        <v>0</v>
      </c>
      <c r="AF209" s="1">
        <v>196</v>
      </c>
      <c r="AI209" s="1" t="str">
        <f>IFERROR(IF($AH209&gt;=1,VLOOKUP($AG209,STUDENT!$O$8:$Z$1507,3,0),""),"")</f>
        <v/>
      </c>
      <c r="AJ209" s="1" t="str">
        <f>IFERROR(IF($AH209&gt;=1,VLOOKUP($AG209,STUDENT!$O$8:$Z$1507,4,0),""),"")</f>
        <v/>
      </c>
      <c r="AK209" s="1" t="str">
        <f>IFERROR(IF($AH209&gt;=1,VLOOKUP($AG209,STUDENT!$O$8:$Z$1507,6,0),""),"")</f>
        <v/>
      </c>
      <c r="AL209" s="1" t="str">
        <f t="shared" si="67"/>
        <v/>
      </c>
      <c r="AM209" s="1" t="str">
        <f t="shared" si="68"/>
        <v/>
      </c>
      <c r="AN209" s="1" t="str">
        <f t="shared" si="69"/>
        <v/>
      </c>
      <c r="AO209" s="1" t="str">
        <f t="shared" si="70"/>
        <v/>
      </c>
      <c r="AP209" s="1" t="str">
        <f t="shared" si="71"/>
        <v/>
      </c>
      <c r="AQ209" s="1" t="str">
        <f t="shared" si="72"/>
        <v/>
      </c>
      <c r="AR209" s="1" t="str">
        <f t="shared" si="73"/>
        <v/>
      </c>
      <c r="AS209" s="1" t="str">
        <f t="shared" si="74"/>
        <v/>
      </c>
      <c r="AT209" s="1" t="str">
        <f t="shared" si="75"/>
        <v/>
      </c>
      <c r="AU209" s="1" t="str">
        <f t="shared" si="76"/>
        <v/>
      </c>
      <c r="AV209" s="1" t="str">
        <f t="shared" si="77"/>
        <v/>
      </c>
      <c r="AW209" s="1" t="str">
        <f t="shared" si="78"/>
        <v/>
      </c>
      <c r="AX209" s="1" t="str">
        <f t="shared" si="79"/>
        <v/>
      </c>
      <c r="AY209" s="1">
        <f>IFERROR(IF($AE209&gt;$AE208,VLOOKUP($AC209+AL$1,STOCK!$F$10:$AB$209,16,0),IF($AE209=$AE208,(IF(AY208&gt;=1,AY208-COUNTIFS($AE208:$AE208,$AC209,AL208:AL208,$AI$1),0)),0)),0)</f>
        <v>0</v>
      </c>
      <c r="AZ209" s="1">
        <f>IFERROR(IF($AE209&gt;$AE208,VLOOKUP($AC209+AM$1,STOCK!$F$10:$AB$209,16,0),IF($AE209=$AE208,(IF(AZ208&gt;=1,AZ208-COUNTIFS($AE208:$AE208,$AC209,AM208:AM208,$AI$1),0)),0)),0)</f>
        <v>0</v>
      </c>
      <c r="BA209" s="1">
        <f>IFERROR(IF($AE209&gt;$AE208,VLOOKUP($AC209+AN$1,STOCK!$F$10:$AB$209,16,0),IF($AE209=$AE208,(IF(BA208&gt;=1,BA208-COUNTIFS($AE208:$AE208,$AC209,AN208:AN208,$AI$1),0)),0)),0)</f>
        <v>0</v>
      </c>
      <c r="BB209" s="1">
        <f>IFERROR(IF($AE209&gt;$AE208,VLOOKUP($AC209+AO$1,STOCK!$F$10:$AB$209,16,0),IF($AE209=$AE208,(IF(BB208&gt;=1,BB208-COUNTIFS($AE208:$AE208,$AC209,AO208:AO208,$AI$1),0)),0)),0)</f>
        <v>0</v>
      </c>
      <c r="BC209" s="1">
        <f>IFERROR(IF($AE209&gt;$AE208,VLOOKUP($AC209+AP$1,STOCK!$F$10:$AB$209,16,0),IF($AE209=$AE208,(IF(BC208&gt;=1,BC208-COUNTIFS($AE208:$AE208,$AC209,AP208:AP208,$AI$1),0)),0)),0)</f>
        <v>0</v>
      </c>
      <c r="BD209" s="1">
        <f>IFERROR(IF($AE209&gt;$AE208,VLOOKUP($AC209+AQ$1,STOCK!$F$10:$AB$209,16,0),IF($AE209=$AE208,(IF(BD208&gt;=1,BD208-COUNTIFS($AE208:$AE208,$AC209,AQ208:AQ208,$AI$1),0)),0)),0)</f>
        <v>0</v>
      </c>
      <c r="BE209" s="1">
        <f>IFERROR(IF($AE209&gt;$AE208,VLOOKUP($AC209+AR$1,STOCK!$F$10:$AB$209,16,0),IF($AE209=$AE208,(IF(BE208&gt;=1,BE208-COUNTIFS($AE208:$AE208,$AC209,AR208:AR208,$AI$1),0)),0)),0)</f>
        <v>0</v>
      </c>
      <c r="BF209" s="1">
        <f>IFERROR(IF($AE209&gt;$AE208,VLOOKUP($AC209+AS$1,STOCK!$F$10:$AB$209,16,0),IF($AE209=$AE208,(IF(BF208&gt;=1,BF208-COUNTIFS($AE208:$AE208,$AC209,AS208:AS208,$AI$1),0)),0)),0)</f>
        <v>0</v>
      </c>
      <c r="BG209" s="1">
        <f>IFERROR(IF($AE209&gt;$AE208,VLOOKUP($AC209+AT$1,STOCK!$F$10:$AB$209,16,0),IF($AE209=$AE208,(IF(BG208&gt;=1,BG208-COUNTIFS($AE208:$AE208,$AC209,AT208:AT208,$AI$1),0)),0)),0)</f>
        <v>0</v>
      </c>
      <c r="BH209" s="1">
        <f>IFERROR(IF($AE209&gt;$AE208,VLOOKUP($AC209+AU$1,STOCK!$F$10:$AB$209,16,0),IF($AE209=$AE208,(IF(BH208&gt;=1,BH208-COUNTIFS($AE208:$AE208,$AC209,AU208:AU208,$AI$1),0)),0)),0)</f>
        <v>0</v>
      </c>
      <c r="BI209" s="1">
        <f>IFERROR(IF($AE209&gt;$AE208,VLOOKUP($AC209+AV$1,STOCK!$F$10:$AB$209,16,0),IF($AE209=$AE208,(IF(BI208&gt;=1,BI208-COUNTIFS($AE208:$AE208,$AC209,AV208:AV208,$AI$1),0)),0)),0)</f>
        <v>0</v>
      </c>
      <c r="BJ209" s="1">
        <f>IFERROR(IF($AE209&gt;$AE208,VLOOKUP($AC209+AW$1,STOCK!$F$10:$AB$209,16,0),IF($AE209=$AE208,(IF(BJ208&gt;=1,BJ208-COUNTIFS($AE208:$AE208,$AC209,AW208:AW208,$AI$1),0)),0)),0)</f>
        <v>0</v>
      </c>
      <c r="BK209" s="1">
        <f>IFERROR(IF($AE209&gt;$AE208,VLOOKUP($AC209+AX$1,STOCK!$F$10:$AB$209,16,0),IF($AE209=$AE208,(IF(BK208&gt;=1,BK208-COUNTIFS($AE208:$AE208,$AC209,AX208:AX208,$AI$1),0)),0)),0)</f>
        <v>0</v>
      </c>
      <c r="BL209" s="1">
        <f>IFERROR(IF($AE209&gt;$AE208,VLOOKUP($AC209+AL$1,STOCK!$F$10:$AB$209,17,0),IF($AE209=$AE208,(IF(BL208&gt;=1,BL208-COUNTIFS($AE208:$AE208,$AC209,AL208:AL208,$AI$2),0)),0)),0)</f>
        <v>0</v>
      </c>
      <c r="BM209" s="1">
        <f>IFERROR(IF($AE209&gt;$AE208,VLOOKUP($AC209+AM$1,STOCK!$F$10:$AB$209,17,0),IF($AE209=$AE208,(IF(BM208&gt;=1,BM208-COUNTIFS($AE208:$AE208,$AC209,AM208:AM208,$AI$2),0)),0)),0)</f>
        <v>0</v>
      </c>
      <c r="BN209" s="1">
        <f>IFERROR(IF($AE209&gt;$AE208,VLOOKUP($AC209+AN$1,STOCK!$F$10:$AB$209,17,0),IF($AE209=$AE208,(IF(BN208&gt;=1,BN208-COUNTIFS($AE208:$AE208,$AC209,AN208:AN208,$AI$2),0)),0)),0)</f>
        <v>0</v>
      </c>
      <c r="BO209" s="1">
        <f>IFERROR(IF($AE209&gt;$AE208,VLOOKUP($AC209+AO$1,STOCK!$F$10:$AB$209,17,0),IF($AE209=$AE208,(IF(BO208&gt;=1,BO208-COUNTIFS($AE208:$AE208,$AC209,AO208:AO208,$AI$2),0)),0)),0)</f>
        <v>0</v>
      </c>
      <c r="BP209" s="1">
        <f>IFERROR(IF($AE209&gt;$AE208,VLOOKUP($AC209+AP$1,STOCK!$F$10:$AB$209,17,0),IF($AE209=$AE208,(IF(BP208&gt;=1,BP208-COUNTIFS($AE208:$AE208,$AC209,AP208:AP208,$AI$2),0)),0)),0)</f>
        <v>0</v>
      </c>
      <c r="BQ209" s="1">
        <f>IFERROR(IF($AE209&gt;$AE208,VLOOKUP($AC209+AQ$1,STOCK!$F$10:$AB$209,17,0),IF($AE209=$AE208,(IF(BQ208&gt;=1,BQ208-COUNTIFS($AE208:$AE208,$AC209,AQ208:AQ208,$AI$2),0)),0)),0)</f>
        <v>0</v>
      </c>
      <c r="BR209" s="1">
        <f>IFERROR(IF($AE209&gt;$AE208,VLOOKUP($AC209+AR$1,STOCK!$F$10:$AB$209,17,0),IF($AE209=$AE208,(IF(BR208&gt;=1,BR208-COUNTIFS($AE208:$AE208,$AC209,AR208:AR208,$AI$2),0)),0)),0)</f>
        <v>0</v>
      </c>
      <c r="BS209" s="1">
        <f>IFERROR(IF($AE209&gt;$AE208,VLOOKUP($AC209+AS$1,STOCK!$F$10:$AB$209,17,0),IF($AE209=$AE208,(IF(BS208&gt;=1,BS208-COUNTIFS($AE208:$AE208,$AC209,AS208:AS208,$AI$2),0)),0)),0)</f>
        <v>0</v>
      </c>
      <c r="BT209" s="1">
        <f>IFERROR(IF($AE209&gt;$AE208,VLOOKUP($AC209+AT$1,STOCK!$F$10:$AB$209,17,0),IF($AE209=$AE208,(IF(BT208&gt;=1,BT208-COUNTIFS($AE208:$AE208,$AC209,AT208:AT208,$AI$2),0)),0)),0)</f>
        <v>0</v>
      </c>
      <c r="BU209" s="1">
        <f>IFERROR(IF($AE209&gt;$AE208,VLOOKUP($AC209+AU$1,STOCK!$F$10:$AB$209,17,0),IF($AE209=$AE208,(IF(BU208&gt;=1,BU208-COUNTIFS($AE208:$AE208,$AC209,AU208:AU208,$AI$2),0)),0)),0)</f>
        <v>0</v>
      </c>
      <c r="BV209" s="1">
        <f>IFERROR(IF($AE209&gt;$AE208,VLOOKUP($AC209+AV$1,STOCK!$F$10:$AB$209,17,0),IF($AE209=$AE208,(IF(BV208&gt;=1,BV208-COUNTIFS($AE208:$AE208,$AC209,AV208:AV208,$AI$2),0)),0)),0)</f>
        <v>0</v>
      </c>
      <c r="BW209" s="1">
        <f>IFERROR(IF($AE209&gt;$AE208,VLOOKUP($AC209+AW$1,STOCK!$F$10:$AB$209,17,0),IF($AE209=$AE208,(IF(BW208&gt;=1,BW208-COUNTIFS($AE208:$AE208,$AC209,AW208:AW208,$AI$2),0)),0)),0)</f>
        <v>0</v>
      </c>
      <c r="BX209" s="1">
        <f>IFERROR(IF($AE209&gt;$AE208,VLOOKUP($AC209+AX$1,STOCK!$F$10:$AB$209,17,0),IF($AE209=$AE208,(IF(BX208&gt;=1,BX208-COUNTIFS($AE208:$AE208,$AC209,AX208:AX208,$AI$2),0)),0)),0)</f>
        <v>0</v>
      </c>
    </row>
    <row r="210" spans="29:76" x14ac:dyDescent="0.25">
      <c r="AC210" s="1">
        <f t="shared" si="65"/>
        <v>0</v>
      </c>
      <c r="AD210" s="1">
        <f>IFERROR(IF(LEN(AK210)&gt;=1,VLOOKUP(HLOOKUP(AK210,PROFILE!$K$5:$V$8,4,0),PROFILE!$F$1:$G$3,2,0),0),0)</f>
        <v>0</v>
      </c>
      <c r="AE210" s="1">
        <f t="shared" si="66"/>
        <v>0</v>
      </c>
      <c r="AF210" s="1">
        <v>197</v>
      </c>
      <c r="AI210" s="1" t="str">
        <f>IFERROR(IF($AH210&gt;=1,VLOOKUP($AG210,STUDENT!$O$8:$Z$1507,3,0),""),"")</f>
        <v/>
      </c>
      <c r="AJ210" s="1" t="str">
        <f>IFERROR(IF($AH210&gt;=1,VLOOKUP($AG210,STUDENT!$O$8:$Z$1507,4,0),""),"")</f>
        <v/>
      </c>
      <c r="AK210" s="1" t="str">
        <f>IFERROR(IF($AH210&gt;=1,VLOOKUP($AG210,STUDENT!$O$8:$Z$1507,6,0),""),"")</f>
        <v/>
      </c>
      <c r="AL210" s="1" t="str">
        <f t="shared" si="67"/>
        <v/>
      </c>
      <c r="AM210" s="1" t="str">
        <f t="shared" si="68"/>
        <v/>
      </c>
      <c r="AN210" s="1" t="str">
        <f t="shared" si="69"/>
        <v/>
      </c>
      <c r="AO210" s="1" t="str">
        <f t="shared" si="70"/>
        <v/>
      </c>
      <c r="AP210" s="1" t="str">
        <f t="shared" si="71"/>
        <v/>
      </c>
      <c r="AQ210" s="1" t="str">
        <f t="shared" si="72"/>
        <v/>
      </c>
      <c r="AR210" s="1" t="str">
        <f t="shared" si="73"/>
        <v/>
      </c>
      <c r="AS210" s="1" t="str">
        <f t="shared" si="74"/>
        <v/>
      </c>
      <c r="AT210" s="1" t="str">
        <f t="shared" si="75"/>
        <v/>
      </c>
      <c r="AU210" s="1" t="str">
        <f t="shared" si="76"/>
        <v/>
      </c>
      <c r="AV210" s="1" t="str">
        <f t="shared" si="77"/>
        <v/>
      </c>
      <c r="AW210" s="1" t="str">
        <f t="shared" si="78"/>
        <v/>
      </c>
      <c r="AX210" s="1" t="str">
        <f t="shared" si="79"/>
        <v/>
      </c>
      <c r="AY210" s="1">
        <f>IFERROR(IF($AE210&gt;$AE209,VLOOKUP($AC210+AL$1,STOCK!$F$10:$AB$209,16,0),IF($AE210=$AE209,(IF(AY209&gt;=1,AY209-COUNTIFS($AE209:$AE209,$AC210,AL209:AL209,$AI$1),0)),0)),0)</f>
        <v>0</v>
      </c>
      <c r="AZ210" s="1">
        <f>IFERROR(IF($AE210&gt;$AE209,VLOOKUP($AC210+AM$1,STOCK!$F$10:$AB$209,16,0),IF($AE210=$AE209,(IF(AZ209&gt;=1,AZ209-COUNTIFS($AE209:$AE209,$AC210,AM209:AM209,$AI$1),0)),0)),0)</f>
        <v>0</v>
      </c>
      <c r="BA210" s="1">
        <f>IFERROR(IF($AE210&gt;$AE209,VLOOKUP($AC210+AN$1,STOCK!$F$10:$AB$209,16,0),IF($AE210=$AE209,(IF(BA209&gt;=1,BA209-COUNTIFS($AE209:$AE209,$AC210,AN209:AN209,$AI$1),0)),0)),0)</f>
        <v>0</v>
      </c>
      <c r="BB210" s="1">
        <f>IFERROR(IF($AE210&gt;$AE209,VLOOKUP($AC210+AO$1,STOCK!$F$10:$AB$209,16,0),IF($AE210=$AE209,(IF(BB209&gt;=1,BB209-COUNTIFS($AE209:$AE209,$AC210,AO209:AO209,$AI$1),0)),0)),0)</f>
        <v>0</v>
      </c>
      <c r="BC210" s="1">
        <f>IFERROR(IF($AE210&gt;$AE209,VLOOKUP($AC210+AP$1,STOCK!$F$10:$AB$209,16,0),IF($AE210=$AE209,(IF(BC209&gt;=1,BC209-COUNTIFS($AE209:$AE209,$AC210,AP209:AP209,$AI$1),0)),0)),0)</f>
        <v>0</v>
      </c>
      <c r="BD210" s="1">
        <f>IFERROR(IF($AE210&gt;$AE209,VLOOKUP($AC210+AQ$1,STOCK!$F$10:$AB$209,16,0),IF($AE210=$AE209,(IF(BD209&gt;=1,BD209-COUNTIFS($AE209:$AE209,$AC210,AQ209:AQ209,$AI$1),0)),0)),0)</f>
        <v>0</v>
      </c>
      <c r="BE210" s="1">
        <f>IFERROR(IF($AE210&gt;$AE209,VLOOKUP($AC210+AR$1,STOCK!$F$10:$AB$209,16,0),IF($AE210=$AE209,(IF(BE209&gt;=1,BE209-COUNTIFS($AE209:$AE209,$AC210,AR209:AR209,$AI$1),0)),0)),0)</f>
        <v>0</v>
      </c>
      <c r="BF210" s="1">
        <f>IFERROR(IF($AE210&gt;$AE209,VLOOKUP($AC210+AS$1,STOCK!$F$10:$AB$209,16,0),IF($AE210=$AE209,(IF(BF209&gt;=1,BF209-COUNTIFS($AE209:$AE209,$AC210,AS209:AS209,$AI$1),0)),0)),0)</f>
        <v>0</v>
      </c>
      <c r="BG210" s="1">
        <f>IFERROR(IF($AE210&gt;$AE209,VLOOKUP($AC210+AT$1,STOCK!$F$10:$AB$209,16,0),IF($AE210=$AE209,(IF(BG209&gt;=1,BG209-COUNTIFS($AE209:$AE209,$AC210,AT209:AT209,$AI$1),0)),0)),0)</f>
        <v>0</v>
      </c>
      <c r="BH210" s="1">
        <f>IFERROR(IF($AE210&gt;$AE209,VLOOKUP($AC210+AU$1,STOCK!$F$10:$AB$209,16,0),IF($AE210=$AE209,(IF(BH209&gt;=1,BH209-COUNTIFS($AE209:$AE209,$AC210,AU209:AU209,$AI$1),0)),0)),0)</f>
        <v>0</v>
      </c>
      <c r="BI210" s="1">
        <f>IFERROR(IF($AE210&gt;$AE209,VLOOKUP($AC210+AV$1,STOCK!$F$10:$AB$209,16,0),IF($AE210=$AE209,(IF(BI209&gt;=1,BI209-COUNTIFS($AE209:$AE209,$AC210,AV209:AV209,$AI$1),0)),0)),0)</f>
        <v>0</v>
      </c>
      <c r="BJ210" s="1">
        <f>IFERROR(IF($AE210&gt;$AE209,VLOOKUP($AC210+AW$1,STOCK!$F$10:$AB$209,16,0),IF($AE210=$AE209,(IF(BJ209&gt;=1,BJ209-COUNTIFS($AE209:$AE209,$AC210,AW209:AW209,$AI$1),0)),0)),0)</f>
        <v>0</v>
      </c>
      <c r="BK210" s="1">
        <f>IFERROR(IF($AE210&gt;$AE209,VLOOKUP($AC210+AX$1,STOCK!$F$10:$AB$209,16,0),IF($AE210=$AE209,(IF(BK209&gt;=1,BK209-COUNTIFS($AE209:$AE209,$AC210,AX209:AX209,$AI$1),0)),0)),0)</f>
        <v>0</v>
      </c>
      <c r="BL210" s="1">
        <f>IFERROR(IF($AE210&gt;$AE209,VLOOKUP($AC210+AL$1,STOCK!$F$10:$AB$209,17,0),IF($AE210=$AE209,(IF(BL209&gt;=1,BL209-COUNTIFS($AE209:$AE209,$AC210,AL209:AL209,$AI$2),0)),0)),0)</f>
        <v>0</v>
      </c>
      <c r="BM210" s="1">
        <f>IFERROR(IF($AE210&gt;$AE209,VLOOKUP($AC210+AM$1,STOCK!$F$10:$AB$209,17,0),IF($AE210=$AE209,(IF(BM209&gt;=1,BM209-COUNTIFS($AE209:$AE209,$AC210,AM209:AM209,$AI$2),0)),0)),0)</f>
        <v>0</v>
      </c>
      <c r="BN210" s="1">
        <f>IFERROR(IF($AE210&gt;$AE209,VLOOKUP($AC210+AN$1,STOCK!$F$10:$AB$209,17,0),IF($AE210=$AE209,(IF(BN209&gt;=1,BN209-COUNTIFS($AE209:$AE209,$AC210,AN209:AN209,$AI$2),0)),0)),0)</f>
        <v>0</v>
      </c>
      <c r="BO210" s="1">
        <f>IFERROR(IF($AE210&gt;$AE209,VLOOKUP($AC210+AO$1,STOCK!$F$10:$AB$209,17,0),IF($AE210=$AE209,(IF(BO209&gt;=1,BO209-COUNTIFS($AE209:$AE209,$AC210,AO209:AO209,$AI$2),0)),0)),0)</f>
        <v>0</v>
      </c>
      <c r="BP210" s="1">
        <f>IFERROR(IF($AE210&gt;$AE209,VLOOKUP($AC210+AP$1,STOCK!$F$10:$AB$209,17,0),IF($AE210=$AE209,(IF(BP209&gt;=1,BP209-COUNTIFS($AE209:$AE209,$AC210,AP209:AP209,$AI$2),0)),0)),0)</f>
        <v>0</v>
      </c>
      <c r="BQ210" s="1">
        <f>IFERROR(IF($AE210&gt;$AE209,VLOOKUP($AC210+AQ$1,STOCK!$F$10:$AB$209,17,0),IF($AE210=$AE209,(IF(BQ209&gt;=1,BQ209-COUNTIFS($AE209:$AE209,$AC210,AQ209:AQ209,$AI$2),0)),0)),0)</f>
        <v>0</v>
      </c>
      <c r="BR210" s="1">
        <f>IFERROR(IF($AE210&gt;$AE209,VLOOKUP($AC210+AR$1,STOCK!$F$10:$AB$209,17,0),IF($AE210=$AE209,(IF(BR209&gt;=1,BR209-COUNTIFS($AE209:$AE209,$AC210,AR209:AR209,$AI$2),0)),0)),0)</f>
        <v>0</v>
      </c>
      <c r="BS210" s="1">
        <f>IFERROR(IF($AE210&gt;$AE209,VLOOKUP($AC210+AS$1,STOCK!$F$10:$AB$209,17,0),IF($AE210=$AE209,(IF(BS209&gt;=1,BS209-COUNTIFS($AE209:$AE209,$AC210,AS209:AS209,$AI$2),0)),0)),0)</f>
        <v>0</v>
      </c>
      <c r="BT210" s="1">
        <f>IFERROR(IF($AE210&gt;$AE209,VLOOKUP($AC210+AT$1,STOCK!$F$10:$AB$209,17,0),IF($AE210=$AE209,(IF(BT209&gt;=1,BT209-COUNTIFS($AE209:$AE209,$AC210,AT209:AT209,$AI$2),0)),0)),0)</f>
        <v>0</v>
      </c>
      <c r="BU210" s="1">
        <f>IFERROR(IF($AE210&gt;$AE209,VLOOKUP($AC210+AU$1,STOCK!$F$10:$AB$209,17,0),IF($AE210=$AE209,(IF(BU209&gt;=1,BU209-COUNTIFS($AE209:$AE209,$AC210,AU209:AU209,$AI$2),0)),0)),0)</f>
        <v>0</v>
      </c>
      <c r="BV210" s="1">
        <f>IFERROR(IF($AE210&gt;$AE209,VLOOKUP($AC210+AV$1,STOCK!$F$10:$AB$209,17,0),IF($AE210=$AE209,(IF(BV209&gt;=1,BV209-COUNTIFS($AE209:$AE209,$AC210,AV209:AV209,$AI$2),0)),0)),0)</f>
        <v>0</v>
      </c>
      <c r="BW210" s="1">
        <f>IFERROR(IF($AE210&gt;$AE209,VLOOKUP($AC210+AW$1,STOCK!$F$10:$AB$209,17,0),IF($AE210=$AE209,(IF(BW209&gt;=1,BW209-COUNTIFS($AE209:$AE209,$AC210,AW209:AW209,$AI$2),0)),0)),0)</f>
        <v>0</v>
      </c>
      <c r="BX210" s="1">
        <f>IFERROR(IF($AE210&gt;$AE209,VLOOKUP($AC210+AX$1,STOCK!$F$10:$AB$209,17,0),IF($AE210=$AE209,(IF(BX209&gt;=1,BX209-COUNTIFS($AE209:$AE209,$AC210,AX209:AX209,$AI$2),0)),0)),0)</f>
        <v>0</v>
      </c>
    </row>
    <row r="211" spans="29:76" x14ac:dyDescent="0.25">
      <c r="AC211" s="1">
        <f t="shared" si="65"/>
        <v>0</v>
      </c>
      <c r="AD211" s="1">
        <f>IFERROR(IF(LEN(AK211)&gt;=1,VLOOKUP(HLOOKUP(AK211,PROFILE!$K$5:$V$8,4,0),PROFILE!$F$1:$G$3,2,0),0),0)</f>
        <v>0</v>
      </c>
      <c r="AE211" s="1">
        <f t="shared" si="66"/>
        <v>0</v>
      </c>
      <c r="AF211" s="1">
        <v>198</v>
      </c>
      <c r="AI211" s="1" t="str">
        <f>IFERROR(IF($AH211&gt;=1,VLOOKUP($AG211,STUDENT!$O$8:$Z$1507,3,0),""),"")</f>
        <v/>
      </c>
      <c r="AJ211" s="1" t="str">
        <f>IFERROR(IF($AH211&gt;=1,VLOOKUP($AG211,STUDENT!$O$8:$Z$1507,4,0),""),"")</f>
        <v/>
      </c>
      <c r="AK211" s="1" t="str">
        <f>IFERROR(IF($AH211&gt;=1,VLOOKUP($AG211,STUDENT!$O$8:$Z$1507,6,0),""),"")</f>
        <v/>
      </c>
      <c r="AL211" s="1" t="str">
        <f t="shared" si="67"/>
        <v/>
      </c>
      <c r="AM211" s="1" t="str">
        <f t="shared" si="68"/>
        <v/>
      </c>
      <c r="AN211" s="1" t="str">
        <f t="shared" si="69"/>
        <v/>
      </c>
      <c r="AO211" s="1" t="str">
        <f t="shared" si="70"/>
        <v/>
      </c>
      <c r="AP211" s="1" t="str">
        <f t="shared" si="71"/>
        <v/>
      </c>
      <c r="AQ211" s="1" t="str">
        <f t="shared" si="72"/>
        <v/>
      </c>
      <c r="AR211" s="1" t="str">
        <f t="shared" si="73"/>
        <v/>
      </c>
      <c r="AS211" s="1" t="str">
        <f t="shared" si="74"/>
        <v/>
      </c>
      <c r="AT211" s="1" t="str">
        <f t="shared" si="75"/>
        <v/>
      </c>
      <c r="AU211" s="1" t="str">
        <f t="shared" si="76"/>
        <v/>
      </c>
      <c r="AV211" s="1" t="str">
        <f t="shared" si="77"/>
        <v/>
      </c>
      <c r="AW211" s="1" t="str">
        <f t="shared" si="78"/>
        <v/>
      </c>
      <c r="AX211" s="1" t="str">
        <f t="shared" si="79"/>
        <v/>
      </c>
      <c r="AY211" s="1">
        <f>IFERROR(IF($AE211&gt;$AE210,VLOOKUP($AC211+AL$1,STOCK!$F$10:$AB$209,16,0),IF($AE211=$AE210,(IF(AY210&gt;=1,AY210-COUNTIFS($AE210:$AE210,$AC211,AL210:AL210,$AI$1),0)),0)),0)</f>
        <v>0</v>
      </c>
      <c r="AZ211" s="1">
        <f>IFERROR(IF($AE211&gt;$AE210,VLOOKUP($AC211+AM$1,STOCK!$F$10:$AB$209,16,0),IF($AE211=$AE210,(IF(AZ210&gt;=1,AZ210-COUNTIFS($AE210:$AE210,$AC211,AM210:AM210,$AI$1),0)),0)),0)</f>
        <v>0</v>
      </c>
      <c r="BA211" s="1">
        <f>IFERROR(IF($AE211&gt;$AE210,VLOOKUP($AC211+AN$1,STOCK!$F$10:$AB$209,16,0),IF($AE211=$AE210,(IF(BA210&gt;=1,BA210-COUNTIFS($AE210:$AE210,$AC211,AN210:AN210,$AI$1),0)),0)),0)</f>
        <v>0</v>
      </c>
      <c r="BB211" s="1">
        <f>IFERROR(IF($AE211&gt;$AE210,VLOOKUP($AC211+AO$1,STOCK!$F$10:$AB$209,16,0),IF($AE211=$AE210,(IF(BB210&gt;=1,BB210-COUNTIFS($AE210:$AE210,$AC211,AO210:AO210,$AI$1),0)),0)),0)</f>
        <v>0</v>
      </c>
      <c r="BC211" s="1">
        <f>IFERROR(IF($AE211&gt;$AE210,VLOOKUP($AC211+AP$1,STOCK!$F$10:$AB$209,16,0),IF($AE211=$AE210,(IF(BC210&gt;=1,BC210-COUNTIFS($AE210:$AE210,$AC211,AP210:AP210,$AI$1),0)),0)),0)</f>
        <v>0</v>
      </c>
      <c r="BD211" s="1">
        <f>IFERROR(IF($AE211&gt;$AE210,VLOOKUP($AC211+AQ$1,STOCK!$F$10:$AB$209,16,0),IF($AE211=$AE210,(IF(BD210&gt;=1,BD210-COUNTIFS($AE210:$AE210,$AC211,AQ210:AQ210,$AI$1),0)),0)),0)</f>
        <v>0</v>
      </c>
      <c r="BE211" s="1">
        <f>IFERROR(IF($AE211&gt;$AE210,VLOOKUP($AC211+AR$1,STOCK!$F$10:$AB$209,16,0),IF($AE211=$AE210,(IF(BE210&gt;=1,BE210-COUNTIFS($AE210:$AE210,$AC211,AR210:AR210,$AI$1),0)),0)),0)</f>
        <v>0</v>
      </c>
      <c r="BF211" s="1">
        <f>IFERROR(IF($AE211&gt;$AE210,VLOOKUP($AC211+AS$1,STOCK!$F$10:$AB$209,16,0),IF($AE211=$AE210,(IF(BF210&gt;=1,BF210-COUNTIFS($AE210:$AE210,$AC211,AS210:AS210,$AI$1),0)),0)),0)</f>
        <v>0</v>
      </c>
      <c r="BG211" s="1">
        <f>IFERROR(IF($AE211&gt;$AE210,VLOOKUP($AC211+AT$1,STOCK!$F$10:$AB$209,16,0),IF($AE211=$AE210,(IF(BG210&gt;=1,BG210-COUNTIFS($AE210:$AE210,$AC211,AT210:AT210,$AI$1),0)),0)),0)</f>
        <v>0</v>
      </c>
      <c r="BH211" s="1">
        <f>IFERROR(IF($AE211&gt;$AE210,VLOOKUP($AC211+AU$1,STOCK!$F$10:$AB$209,16,0),IF($AE211=$AE210,(IF(BH210&gt;=1,BH210-COUNTIFS($AE210:$AE210,$AC211,AU210:AU210,$AI$1),0)),0)),0)</f>
        <v>0</v>
      </c>
      <c r="BI211" s="1">
        <f>IFERROR(IF($AE211&gt;$AE210,VLOOKUP($AC211+AV$1,STOCK!$F$10:$AB$209,16,0),IF($AE211=$AE210,(IF(BI210&gt;=1,BI210-COUNTIFS($AE210:$AE210,$AC211,AV210:AV210,$AI$1),0)),0)),0)</f>
        <v>0</v>
      </c>
      <c r="BJ211" s="1">
        <f>IFERROR(IF($AE211&gt;$AE210,VLOOKUP($AC211+AW$1,STOCK!$F$10:$AB$209,16,0),IF($AE211=$AE210,(IF(BJ210&gt;=1,BJ210-COUNTIFS($AE210:$AE210,$AC211,AW210:AW210,$AI$1),0)),0)),0)</f>
        <v>0</v>
      </c>
      <c r="BK211" s="1">
        <f>IFERROR(IF($AE211&gt;$AE210,VLOOKUP($AC211+AX$1,STOCK!$F$10:$AB$209,16,0),IF($AE211=$AE210,(IF(BK210&gt;=1,BK210-COUNTIFS($AE210:$AE210,$AC211,AX210:AX210,$AI$1),0)),0)),0)</f>
        <v>0</v>
      </c>
      <c r="BL211" s="1">
        <f>IFERROR(IF($AE211&gt;$AE210,VLOOKUP($AC211+AL$1,STOCK!$F$10:$AB$209,17,0),IF($AE211=$AE210,(IF(BL210&gt;=1,BL210-COUNTIFS($AE210:$AE210,$AC211,AL210:AL210,$AI$2),0)),0)),0)</f>
        <v>0</v>
      </c>
      <c r="BM211" s="1">
        <f>IFERROR(IF($AE211&gt;$AE210,VLOOKUP($AC211+AM$1,STOCK!$F$10:$AB$209,17,0),IF($AE211=$AE210,(IF(BM210&gt;=1,BM210-COUNTIFS($AE210:$AE210,$AC211,AM210:AM210,$AI$2),0)),0)),0)</f>
        <v>0</v>
      </c>
      <c r="BN211" s="1">
        <f>IFERROR(IF($AE211&gt;$AE210,VLOOKUP($AC211+AN$1,STOCK!$F$10:$AB$209,17,0),IF($AE211=$AE210,(IF(BN210&gt;=1,BN210-COUNTIFS($AE210:$AE210,$AC211,AN210:AN210,$AI$2),0)),0)),0)</f>
        <v>0</v>
      </c>
      <c r="BO211" s="1">
        <f>IFERROR(IF($AE211&gt;$AE210,VLOOKUP($AC211+AO$1,STOCK!$F$10:$AB$209,17,0),IF($AE211=$AE210,(IF(BO210&gt;=1,BO210-COUNTIFS($AE210:$AE210,$AC211,AO210:AO210,$AI$2),0)),0)),0)</f>
        <v>0</v>
      </c>
      <c r="BP211" s="1">
        <f>IFERROR(IF($AE211&gt;$AE210,VLOOKUP($AC211+AP$1,STOCK!$F$10:$AB$209,17,0),IF($AE211=$AE210,(IF(BP210&gt;=1,BP210-COUNTIFS($AE210:$AE210,$AC211,AP210:AP210,$AI$2),0)),0)),0)</f>
        <v>0</v>
      </c>
      <c r="BQ211" s="1">
        <f>IFERROR(IF($AE211&gt;$AE210,VLOOKUP($AC211+AQ$1,STOCK!$F$10:$AB$209,17,0),IF($AE211=$AE210,(IF(BQ210&gt;=1,BQ210-COUNTIFS($AE210:$AE210,$AC211,AQ210:AQ210,$AI$2),0)),0)),0)</f>
        <v>0</v>
      </c>
      <c r="BR211" s="1">
        <f>IFERROR(IF($AE211&gt;$AE210,VLOOKUP($AC211+AR$1,STOCK!$F$10:$AB$209,17,0),IF($AE211=$AE210,(IF(BR210&gt;=1,BR210-COUNTIFS($AE210:$AE210,$AC211,AR210:AR210,$AI$2),0)),0)),0)</f>
        <v>0</v>
      </c>
      <c r="BS211" s="1">
        <f>IFERROR(IF($AE211&gt;$AE210,VLOOKUP($AC211+AS$1,STOCK!$F$10:$AB$209,17,0),IF($AE211=$AE210,(IF(BS210&gt;=1,BS210-COUNTIFS($AE210:$AE210,$AC211,AS210:AS210,$AI$2),0)),0)),0)</f>
        <v>0</v>
      </c>
      <c r="BT211" s="1">
        <f>IFERROR(IF($AE211&gt;$AE210,VLOOKUP($AC211+AT$1,STOCK!$F$10:$AB$209,17,0),IF($AE211=$AE210,(IF(BT210&gt;=1,BT210-COUNTIFS($AE210:$AE210,$AC211,AT210:AT210,$AI$2),0)),0)),0)</f>
        <v>0</v>
      </c>
      <c r="BU211" s="1">
        <f>IFERROR(IF($AE211&gt;$AE210,VLOOKUP($AC211+AU$1,STOCK!$F$10:$AB$209,17,0),IF($AE211=$AE210,(IF(BU210&gt;=1,BU210-COUNTIFS($AE210:$AE210,$AC211,AU210:AU210,$AI$2),0)),0)),0)</f>
        <v>0</v>
      </c>
      <c r="BV211" s="1">
        <f>IFERROR(IF($AE211&gt;$AE210,VLOOKUP($AC211+AV$1,STOCK!$F$10:$AB$209,17,0),IF($AE211=$AE210,(IF(BV210&gt;=1,BV210-COUNTIFS($AE210:$AE210,$AC211,AV210:AV210,$AI$2),0)),0)),0)</f>
        <v>0</v>
      </c>
      <c r="BW211" s="1">
        <f>IFERROR(IF($AE211&gt;$AE210,VLOOKUP($AC211+AW$1,STOCK!$F$10:$AB$209,17,0),IF($AE211=$AE210,(IF(BW210&gt;=1,BW210-COUNTIFS($AE210:$AE210,$AC211,AW210:AW210,$AI$2),0)),0)),0)</f>
        <v>0</v>
      </c>
      <c r="BX211" s="1">
        <f>IFERROR(IF($AE211&gt;$AE210,VLOOKUP($AC211+AX$1,STOCK!$F$10:$AB$209,17,0),IF($AE211=$AE210,(IF(BX210&gt;=1,BX210-COUNTIFS($AE210:$AE210,$AC211,AX210:AX210,$AI$2),0)),0)),0)</f>
        <v>0</v>
      </c>
    </row>
    <row r="212" spans="29:76" x14ac:dyDescent="0.25">
      <c r="AC212" s="1">
        <f t="shared" si="65"/>
        <v>0</v>
      </c>
      <c r="AD212" s="1">
        <f>IFERROR(IF(LEN(AK212)&gt;=1,VLOOKUP(HLOOKUP(AK212,PROFILE!$K$5:$V$8,4,0),PROFILE!$F$1:$G$3,2,0),0),0)</f>
        <v>0</v>
      </c>
      <c r="AE212" s="1">
        <f t="shared" si="66"/>
        <v>0</v>
      </c>
      <c r="AF212" s="1">
        <v>199</v>
      </c>
      <c r="AI212" s="1" t="str">
        <f>IFERROR(IF($AH212&gt;=1,VLOOKUP($AG212,STUDENT!$O$8:$Z$1507,3,0),""),"")</f>
        <v/>
      </c>
      <c r="AJ212" s="1" t="str">
        <f>IFERROR(IF($AH212&gt;=1,VLOOKUP($AG212,STUDENT!$O$8:$Z$1507,4,0),""),"")</f>
        <v/>
      </c>
      <c r="AK212" s="1" t="str">
        <f>IFERROR(IF($AH212&gt;=1,VLOOKUP($AG212,STUDENT!$O$8:$Z$1507,6,0),""),"")</f>
        <v/>
      </c>
      <c r="AL212" s="1" t="str">
        <f t="shared" si="67"/>
        <v/>
      </c>
      <c r="AM212" s="1" t="str">
        <f t="shared" si="68"/>
        <v/>
      </c>
      <c r="AN212" s="1" t="str">
        <f t="shared" si="69"/>
        <v/>
      </c>
      <c r="AO212" s="1" t="str">
        <f t="shared" si="70"/>
        <v/>
      </c>
      <c r="AP212" s="1" t="str">
        <f t="shared" si="71"/>
        <v/>
      </c>
      <c r="AQ212" s="1" t="str">
        <f t="shared" si="72"/>
        <v/>
      </c>
      <c r="AR212" s="1" t="str">
        <f t="shared" si="73"/>
        <v/>
      </c>
      <c r="AS212" s="1" t="str">
        <f t="shared" si="74"/>
        <v/>
      </c>
      <c r="AT212" s="1" t="str">
        <f t="shared" si="75"/>
        <v/>
      </c>
      <c r="AU212" s="1" t="str">
        <f t="shared" si="76"/>
        <v/>
      </c>
      <c r="AV212" s="1" t="str">
        <f t="shared" si="77"/>
        <v/>
      </c>
      <c r="AW212" s="1" t="str">
        <f t="shared" si="78"/>
        <v/>
      </c>
      <c r="AX212" s="1" t="str">
        <f t="shared" si="79"/>
        <v/>
      </c>
      <c r="AY212" s="1">
        <f>IFERROR(IF($AE212&gt;$AE211,VLOOKUP($AC212+AL$1,STOCK!$F$10:$AB$209,16,0),IF($AE212=$AE211,(IF(AY211&gt;=1,AY211-COUNTIFS($AE211:$AE211,$AC212,AL211:AL211,$AI$1),0)),0)),0)</f>
        <v>0</v>
      </c>
      <c r="AZ212" s="1">
        <f>IFERROR(IF($AE212&gt;$AE211,VLOOKUP($AC212+AM$1,STOCK!$F$10:$AB$209,16,0),IF($AE212=$AE211,(IF(AZ211&gt;=1,AZ211-COUNTIFS($AE211:$AE211,$AC212,AM211:AM211,$AI$1),0)),0)),0)</f>
        <v>0</v>
      </c>
      <c r="BA212" s="1">
        <f>IFERROR(IF($AE212&gt;$AE211,VLOOKUP($AC212+AN$1,STOCK!$F$10:$AB$209,16,0),IF($AE212=$AE211,(IF(BA211&gt;=1,BA211-COUNTIFS($AE211:$AE211,$AC212,AN211:AN211,$AI$1),0)),0)),0)</f>
        <v>0</v>
      </c>
      <c r="BB212" s="1">
        <f>IFERROR(IF($AE212&gt;$AE211,VLOOKUP($AC212+AO$1,STOCK!$F$10:$AB$209,16,0),IF($AE212=$AE211,(IF(BB211&gt;=1,BB211-COUNTIFS($AE211:$AE211,$AC212,AO211:AO211,$AI$1),0)),0)),0)</f>
        <v>0</v>
      </c>
      <c r="BC212" s="1">
        <f>IFERROR(IF($AE212&gt;$AE211,VLOOKUP($AC212+AP$1,STOCK!$F$10:$AB$209,16,0),IF($AE212=$AE211,(IF(BC211&gt;=1,BC211-COUNTIFS($AE211:$AE211,$AC212,AP211:AP211,$AI$1),0)),0)),0)</f>
        <v>0</v>
      </c>
      <c r="BD212" s="1">
        <f>IFERROR(IF($AE212&gt;$AE211,VLOOKUP($AC212+AQ$1,STOCK!$F$10:$AB$209,16,0),IF($AE212=$AE211,(IF(BD211&gt;=1,BD211-COUNTIFS($AE211:$AE211,$AC212,AQ211:AQ211,$AI$1),0)),0)),0)</f>
        <v>0</v>
      </c>
      <c r="BE212" s="1">
        <f>IFERROR(IF($AE212&gt;$AE211,VLOOKUP($AC212+AR$1,STOCK!$F$10:$AB$209,16,0),IF($AE212=$AE211,(IF(BE211&gt;=1,BE211-COUNTIFS($AE211:$AE211,$AC212,AR211:AR211,$AI$1),0)),0)),0)</f>
        <v>0</v>
      </c>
      <c r="BF212" s="1">
        <f>IFERROR(IF($AE212&gt;$AE211,VLOOKUP($AC212+AS$1,STOCK!$F$10:$AB$209,16,0),IF($AE212=$AE211,(IF(BF211&gt;=1,BF211-COUNTIFS($AE211:$AE211,$AC212,AS211:AS211,$AI$1),0)),0)),0)</f>
        <v>0</v>
      </c>
      <c r="BG212" s="1">
        <f>IFERROR(IF($AE212&gt;$AE211,VLOOKUP($AC212+AT$1,STOCK!$F$10:$AB$209,16,0),IF($AE212=$AE211,(IF(BG211&gt;=1,BG211-COUNTIFS($AE211:$AE211,$AC212,AT211:AT211,$AI$1),0)),0)),0)</f>
        <v>0</v>
      </c>
      <c r="BH212" s="1">
        <f>IFERROR(IF($AE212&gt;$AE211,VLOOKUP($AC212+AU$1,STOCK!$F$10:$AB$209,16,0),IF($AE212=$AE211,(IF(BH211&gt;=1,BH211-COUNTIFS($AE211:$AE211,$AC212,AU211:AU211,$AI$1),0)),0)),0)</f>
        <v>0</v>
      </c>
      <c r="BI212" s="1">
        <f>IFERROR(IF($AE212&gt;$AE211,VLOOKUP($AC212+AV$1,STOCK!$F$10:$AB$209,16,0),IF($AE212=$AE211,(IF(BI211&gt;=1,BI211-COUNTIFS($AE211:$AE211,$AC212,AV211:AV211,$AI$1),0)),0)),0)</f>
        <v>0</v>
      </c>
      <c r="BJ212" s="1">
        <f>IFERROR(IF($AE212&gt;$AE211,VLOOKUP($AC212+AW$1,STOCK!$F$10:$AB$209,16,0),IF($AE212=$AE211,(IF(BJ211&gt;=1,BJ211-COUNTIFS($AE211:$AE211,$AC212,AW211:AW211,$AI$1),0)),0)),0)</f>
        <v>0</v>
      </c>
      <c r="BK212" s="1">
        <f>IFERROR(IF($AE212&gt;$AE211,VLOOKUP($AC212+AX$1,STOCK!$F$10:$AB$209,16,0),IF($AE212=$AE211,(IF(BK211&gt;=1,BK211-COUNTIFS($AE211:$AE211,$AC212,AX211:AX211,$AI$1),0)),0)),0)</f>
        <v>0</v>
      </c>
      <c r="BL212" s="1">
        <f>IFERROR(IF($AE212&gt;$AE211,VLOOKUP($AC212+AL$1,STOCK!$F$10:$AB$209,17,0),IF($AE212=$AE211,(IF(BL211&gt;=1,BL211-COUNTIFS($AE211:$AE211,$AC212,AL211:AL211,$AI$2),0)),0)),0)</f>
        <v>0</v>
      </c>
      <c r="BM212" s="1">
        <f>IFERROR(IF($AE212&gt;$AE211,VLOOKUP($AC212+AM$1,STOCK!$F$10:$AB$209,17,0),IF($AE212=$AE211,(IF(BM211&gt;=1,BM211-COUNTIFS($AE211:$AE211,$AC212,AM211:AM211,$AI$2),0)),0)),0)</f>
        <v>0</v>
      </c>
      <c r="BN212" s="1">
        <f>IFERROR(IF($AE212&gt;$AE211,VLOOKUP($AC212+AN$1,STOCK!$F$10:$AB$209,17,0),IF($AE212=$AE211,(IF(BN211&gt;=1,BN211-COUNTIFS($AE211:$AE211,$AC212,AN211:AN211,$AI$2),0)),0)),0)</f>
        <v>0</v>
      </c>
      <c r="BO212" s="1">
        <f>IFERROR(IF($AE212&gt;$AE211,VLOOKUP($AC212+AO$1,STOCK!$F$10:$AB$209,17,0),IF($AE212=$AE211,(IF(BO211&gt;=1,BO211-COUNTIFS($AE211:$AE211,$AC212,AO211:AO211,$AI$2),0)),0)),0)</f>
        <v>0</v>
      </c>
      <c r="BP212" s="1">
        <f>IFERROR(IF($AE212&gt;$AE211,VLOOKUP($AC212+AP$1,STOCK!$F$10:$AB$209,17,0),IF($AE212=$AE211,(IF(BP211&gt;=1,BP211-COUNTIFS($AE211:$AE211,$AC212,AP211:AP211,$AI$2),0)),0)),0)</f>
        <v>0</v>
      </c>
      <c r="BQ212" s="1">
        <f>IFERROR(IF($AE212&gt;$AE211,VLOOKUP($AC212+AQ$1,STOCK!$F$10:$AB$209,17,0),IF($AE212=$AE211,(IF(BQ211&gt;=1,BQ211-COUNTIFS($AE211:$AE211,$AC212,AQ211:AQ211,$AI$2),0)),0)),0)</f>
        <v>0</v>
      </c>
      <c r="BR212" s="1">
        <f>IFERROR(IF($AE212&gt;$AE211,VLOOKUP($AC212+AR$1,STOCK!$F$10:$AB$209,17,0),IF($AE212=$AE211,(IF(BR211&gt;=1,BR211-COUNTIFS($AE211:$AE211,$AC212,AR211:AR211,$AI$2),0)),0)),0)</f>
        <v>0</v>
      </c>
      <c r="BS212" s="1">
        <f>IFERROR(IF($AE212&gt;$AE211,VLOOKUP($AC212+AS$1,STOCK!$F$10:$AB$209,17,0),IF($AE212=$AE211,(IF(BS211&gt;=1,BS211-COUNTIFS($AE211:$AE211,$AC212,AS211:AS211,$AI$2),0)),0)),0)</f>
        <v>0</v>
      </c>
      <c r="BT212" s="1">
        <f>IFERROR(IF($AE212&gt;$AE211,VLOOKUP($AC212+AT$1,STOCK!$F$10:$AB$209,17,0),IF($AE212=$AE211,(IF(BT211&gt;=1,BT211-COUNTIFS($AE211:$AE211,$AC212,AT211:AT211,$AI$2),0)),0)),0)</f>
        <v>0</v>
      </c>
      <c r="BU212" s="1">
        <f>IFERROR(IF($AE212&gt;$AE211,VLOOKUP($AC212+AU$1,STOCK!$F$10:$AB$209,17,0),IF($AE212=$AE211,(IF(BU211&gt;=1,BU211-COUNTIFS($AE211:$AE211,$AC212,AU211:AU211,$AI$2),0)),0)),0)</f>
        <v>0</v>
      </c>
      <c r="BV212" s="1">
        <f>IFERROR(IF($AE212&gt;$AE211,VLOOKUP($AC212+AV$1,STOCK!$F$10:$AB$209,17,0),IF($AE212=$AE211,(IF(BV211&gt;=1,BV211-COUNTIFS($AE211:$AE211,$AC212,AV211:AV211,$AI$2),0)),0)),0)</f>
        <v>0</v>
      </c>
      <c r="BW212" s="1">
        <f>IFERROR(IF($AE212&gt;$AE211,VLOOKUP($AC212+AW$1,STOCK!$F$10:$AB$209,17,0),IF($AE212=$AE211,(IF(BW211&gt;=1,BW211-COUNTIFS($AE211:$AE211,$AC212,AW211:AW211,$AI$2),0)),0)),0)</f>
        <v>0</v>
      </c>
      <c r="BX212" s="1">
        <f>IFERROR(IF($AE212&gt;$AE211,VLOOKUP($AC212+AX$1,STOCK!$F$10:$AB$209,17,0),IF($AE212=$AE211,(IF(BX211&gt;=1,BX211-COUNTIFS($AE211:$AE211,$AC212,AX211:AX211,$AI$2),0)),0)),0)</f>
        <v>0</v>
      </c>
    </row>
    <row r="213" spans="29:76" x14ac:dyDescent="0.25">
      <c r="AC213" s="1">
        <f t="shared" si="65"/>
        <v>0</v>
      </c>
      <c r="AD213" s="1">
        <f>IFERROR(IF(LEN(AK213)&gt;=1,VLOOKUP(HLOOKUP(AK213,PROFILE!$K$5:$V$8,4,0),PROFILE!$F$1:$G$3,2,0),0),0)</f>
        <v>0</v>
      </c>
      <c r="AE213" s="1">
        <f t="shared" si="66"/>
        <v>0</v>
      </c>
      <c r="AF213" s="1">
        <v>200</v>
      </c>
      <c r="AI213" s="1" t="str">
        <f>IFERROR(IF($AH213&gt;=1,VLOOKUP($AG213,STUDENT!$O$8:$Z$1507,3,0),""),"")</f>
        <v/>
      </c>
      <c r="AJ213" s="1" t="str">
        <f>IFERROR(IF($AH213&gt;=1,VLOOKUP($AG213,STUDENT!$O$8:$Z$1507,4,0),""),"")</f>
        <v/>
      </c>
      <c r="AK213" s="1" t="str">
        <f>IFERROR(IF($AH213&gt;=1,VLOOKUP($AG213,STUDENT!$O$8:$Z$1507,6,0),""),"")</f>
        <v/>
      </c>
      <c r="AL213" s="1" t="str">
        <f t="shared" si="67"/>
        <v/>
      </c>
      <c r="AM213" s="1" t="str">
        <f t="shared" si="68"/>
        <v/>
      </c>
      <c r="AN213" s="1" t="str">
        <f t="shared" si="69"/>
        <v/>
      </c>
      <c r="AO213" s="1" t="str">
        <f t="shared" si="70"/>
        <v/>
      </c>
      <c r="AP213" s="1" t="str">
        <f t="shared" si="71"/>
        <v/>
      </c>
      <c r="AQ213" s="1" t="str">
        <f t="shared" si="72"/>
        <v/>
      </c>
      <c r="AR213" s="1" t="str">
        <f t="shared" si="73"/>
        <v/>
      </c>
      <c r="AS213" s="1" t="str">
        <f t="shared" si="74"/>
        <v/>
      </c>
      <c r="AT213" s="1" t="str">
        <f t="shared" si="75"/>
        <v/>
      </c>
      <c r="AU213" s="1" t="str">
        <f t="shared" si="76"/>
        <v/>
      </c>
      <c r="AV213" s="1" t="str">
        <f t="shared" si="77"/>
        <v/>
      </c>
      <c r="AW213" s="1" t="str">
        <f t="shared" si="78"/>
        <v/>
      </c>
      <c r="AX213" s="1" t="str">
        <f t="shared" si="79"/>
        <v/>
      </c>
      <c r="AY213" s="1">
        <f>IFERROR(IF($AE213&gt;$AE212,VLOOKUP($AC213+AL$1,STOCK!$F$10:$AB$209,16,0),IF($AE213=$AE212,(IF(AY212&gt;=1,AY212-COUNTIFS($AE212:$AE212,$AC213,AL212:AL212,$AI$1),0)),0)),0)</f>
        <v>0</v>
      </c>
      <c r="AZ213" s="1">
        <f>IFERROR(IF($AE213&gt;$AE212,VLOOKUP($AC213+AM$1,STOCK!$F$10:$AB$209,16,0),IF($AE213=$AE212,(IF(AZ212&gt;=1,AZ212-COUNTIFS($AE212:$AE212,$AC213,AM212:AM212,$AI$1),0)),0)),0)</f>
        <v>0</v>
      </c>
      <c r="BA213" s="1">
        <f>IFERROR(IF($AE213&gt;$AE212,VLOOKUP($AC213+AN$1,STOCK!$F$10:$AB$209,16,0),IF($AE213=$AE212,(IF(BA212&gt;=1,BA212-COUNTIFS($AE212:$AE212,$AC213,AN212:AN212,$AI$1),0)),0)),0)</f>
        <v>0</v>
      </c>
      <c r="BB213" s="1">
        <f>IFERROR(IF($AE213&gt;$AE212,VLOOKUP($AC213+AO$1,STOCK!$F$10:$AB$209,16,0),IF($AE213=$AE212,(IF(BB212&gt;=1,BB212-COUNTIFS($AE212:$AE212,$AC213,AO212:AO212,$AI$1),0)),0)),0)</f>
        <v>0</v>
      </c>
      <c r="BC213" s="1">
        <f>IFERROR(IF($AE213&gt;$AE212,VLOOKUP($AC213+AP$1,STOCK!$F$10:$AB$209,16,0),IF($AE213=$AE212,(IF(BC212&gt;=1,BC212-COUNTIFS($AE212:$AE212,$AC213,AP212:AP212,$AI$1),0)),0)),0)</f>
        <v>0</v>
      </c>
      <c r="BD213" s="1">
        <f>IFERROR(IF($AE213&gt;$AE212,VLOOKUP($AC213+AQ$1,STOCK!$F$10:$AB$209,16,0),IF($AE213=$AE212,(IF(BD212&gt;=1,BD212-COUNTIFS($AE212:$AE212,$AC213,AQ212:AQ212,$AI$1),0)),0)),0)</f>
        <v>0</v>
      </c>
      <c r="BE213" s="1">
        <f>IFERROR(IF($AE213&gt;$AE212,VLOOKUP($AC213+AR$1,STOCK!$F$10:$AB$209,16,0),IF($AE213=$AE212,(IF(BE212&gt;=1,BE212-COUNTIFS($AE212:$AE212,$AC213,AR212:AR212,$AI$1),0)),0)),0)</f>
        <v>0</v>
      </c>
      <c r="BF213" s="1">
        <f>IFERROR(IF($AE213&gt;$AE212,VLOOKUP($AC213+AS$1,STOCK!$F$10:$AB$209,16,0),IF($AE213=$AE212,(IF(BF212&gt;=1,BF212-COUNTIFS($AE212:$AE212,$AC213,AS212:AS212,$AI$1),0)),0)),0)</f>
        <v>0</v>
      </c>
      <c r="BG213" s="1">
        <f>IFERROR(IF($AE213&gt;$AE212,VLOOKUP($AC213+AT$1,STOCK!$F$10:$AB$209,16,0),IF($AE213=$AE212,(IF(BG212&gt;=1,BG212-COUNTIFS($AE212:$AE212,$AC213,AT212:AT212,$AI$1),0)),0)),0)</f>
        <v>0</v>
      </c>
      <c r="BH213" s="1">
        <f>IFERROR(IF($AE213&gt;$AE212,VLOOKUP($AC213+AU$1,STOCK!$F$10:$AB$209,16,0),IF($AE213=$AE212,(IF(BH212&gt;=1,BH212-COUNTIFS($AE212:$AE212,$AC213,AU212:AU212,$AI$1),0)),0)),0)</f>
        <v>0</v>
      </c>
      <c r="BI213" s="1">
        <f>IFERROR(IF($AE213&gt;$AE212,VLOOKUP($AC213+AV$1,STOCK!$F$10:$AB$209,16,0),IF($AE213=$AE212,(IF(BI212&gt;=1,BI212-COUNTIFS($AE212:$AE212,$AC213,AV212:AV212,$AI$1),0)),0)),0)</f>
        <v>0</v>
      </c>
      <c r="BJ213" s="1">
        <f>IFERROR(IF($AE213&gt;$AE212,VLOOKUP($AC213+AW$1,STOCK!$F$10:$AB$209,16,0),IF($AE213=$AE212,(IF(BJ212&gt;=1,BJ212-COUNTIFS($AE212:$AE212,$AC213,AW212:AW212,$AI$1),0)),0)),0)</f>
        <v>0</v>
      </c>
      <c r="BK213" s="1">
        <f>IFERROR(IF($AE213&gt;$AE212,VLOOKUP($AC213+AX$1,STOCK!$F$10:$AB$209,16,0),IF($AE213=$AE212,(IF(BK212&gt;=1,BK212-COUNTIFS($AE212:$AE212,$AC213,AX212:AX212,$AI$1),0)),0)),0)</f>
        <v>0</v>
      </c>
      <c r="BL213" s="1">
        <f>IFERROR(IF($AE213&gt;$AE212,VLOOKUP($AC213+AL$1,STOCK!$F$10:$AB$209,17,0),IF($AE213=$AE212,(IF(BL212&gt;=1,BL212-COUNTIFS($AE212:$AE212,$AC213,AL212:AL212,$AI$2),0)),0)),0)</f>
        <v>0</v>
      </c>
      <c r="BM213" s="1">
        <f>IFERROR(IF($AE213&gt;$AE212,VLOOKUP($AC213+AM$1,STOCK!$F$10:$AB$209,17,0),IF($AE213=$AE212,(IF(BM212&gt;=1,BM212-COUNTIFS($AE212:$AE212,$AC213,AM212:AM212,$AI$2),0)),0)),0)</f>
        <v>0</v>
      </c>
      <c r="BN213" s="1">
        <f>IFERROR(IF($AE213&gt;$AE212,VLOOKUP($AC213+AN$1,STOCK!$F$10:$AB$209,17,0),IF($AE213=$AE212,(IF(BN212&gt;=1,BN212-COUNTIFS($AE212:$AE212,$AC213,AN212:AN212,$AI$2),0)),0)),0)</f>
        <v>0</v>
      </c>
      <c r="BO213" s="1">
        <f>IFERROR(IF($AE213&gt;$AE212,VLOOKUP($AC213+AO$1,STOCK!$F$10:$AB$209,17,0),IF($AE213=$AE212,(IF(BO212&gt;=1,BO212-COUNTIFS($AE212:$AE212,$AC213,AO212:AO212,$AI$2),0)),0)),0)</f>
        <v>0</v>
      </c>
      <c r="BP213" s="1">
        <f>IFERROR(IF($AE213&gt;$AE212,VLOOKUP($AC213+AP$1,STOCK!$F$10:$AB$209,17,0),IF($AE213=$AE212,(IF(BP212&gt;=1,BP212-COUNTIFS($AE212:$AE212,$AC213,AP212:AP212,$AI$2),0)),0)),0)</f>
        <v>0</v>
      </c>
      <c r="BQ213" s="1">
        <f>IFERROR(IF($AE213&gt;$AE212,VLOOKUP($AC213+AQ$1,STOCK!$F$10:$AB$209,17,0),IF($AE213=$AE212,(IF(BQ212&gt;=1,BQ212-COUNTIFS($AE212:$AE212,$AC213,AQ212:AQ212,$AI$2),0)),0)),0)</f>
        <v>0</v>
      </c>
      <c r="BR213" s="1">
        <f>IFERROR(IF($AE213&gt;$AE212,VLOOKUP($AC213+AR$1,STOCK!$F$10:$AB$209,17,0),IF($AE213=$AE212,(IF(BR212&gt;=1,BR212-COUNTIFS($AE212:$AE212,$AC213,AR212:AR212,$AI$2),0)),0)),0)</f>
        <v>0</v>
      </c>
      <c r="BS213" s="1">
        <f>IFERROR(IF($AE213&gt;$AE212,VLOOKUP($AC213+AS$1,STOCK!$F$10:$AB$209,17,0),IF($AE213=$AE212,(IF(BS212&gt;=1,BS212-COUNTIFS($AE212:$AE212,$AC213,AS212:AS212,$AI$2),0)),0)),0)</f>
        <v>0</v>
      </c>
      <c r="BT213" s="1">
        <f>IFERROR(IF($AE213&gt;$AE212,VLOOKUP($AC213+AT$1,STOCK!$F$10:$AB$209,17,0),IF($AE213=$AE212,(IF(BT212&gt;=1,BT212-COUNTIFS($AE212:$AE212,$AC213,AT212:AT212,$AI$2),0)),0)),0)</f>
        <v>0</v>
      </c>
      <c r="BU213" s="1">
        <f>IFERROR(IF($AE213&gt;$AE212,VLOOKUP($AC213+AU$1,STOCK!$F$10:$AB$209,17,0),IF($AE213=$AE212,(IF(BU212&gt;=1,BU212-COUNTIFS($AE212:$AE212,$AC213,AU212:AU212,$AI$2),0)),0)),0)</f>
        <v>0</v>
      </c>
      <c r="BV213" s="1">
        <f>IFERROR(IF($AE213&gt;$AE212,VLOOKUP($AC213+AV$1,STOCK!$F$10:$AB$209,17,0),IF($AE213=$AE212,(IF(BV212&gt;=1,BV212-COUNTIFS($AE212:$AE212,$AC213,AV212:AV212,$AI$2),0)),0)),0)</f>
        <v>0</v>
      </c>
      <c r="BW213" s="1">
        <f>IFERROR(IF($AE213&gt;$AE212,VLOOKUP($AC213+AW$1,STOCK!$F$10:$AB$209,17,0),IF($AE213=$AE212,(IF(BW212&gt;=1,BW212-COUNTIFS($AE212:$AE212,$AC213,AW212:AW212,$AI$2),0)),0)),0)</f>
        <v>0</v>
      </c>
      <c r="BX213" s="1">
        <f>IFERROR(IF($AE213&gt;$AE212,VLOOKUP($AC213+AX$1,STOCK!$F$10:$AB$209,17,0),IF($AE213=$AE212,(IF(BX212&gt;=1,BX212-COUNTIFS($AE212:$AE212,$AC213,AX212:AX212,$AI$2),0)),0)),0)</f>
        <v>0</v>
      </c>
    </row>
    <row r="214" spans="29:76" x14ac:dyDescent="0.25">
      <c r="AC214" s="1">
        <f t="shared" si="65"/>
        <v>0</v>
      </c>
      <c r="AD214" s="1">
        <f>IFERROR(IF(LEN(AK214)&gt;=1,VLOOKUP(HLOOKUP(AK214,PROFILE!$K$5:$V$8,4,0),PROFILE!$F$1:$G$3,2,0),0),0)</f>
        <v>0</v>
      </c>
      <c r="AE214" s="1">
        <f t="shared" si="66"/>
        <v>0</v>
      </c>
      <c r="AF214" s="1">
        <v>201</v>
      </c>
      <c r="AI214" s="1" t="str">
        <f>IFERROR(IF($AH214&gt;=1,VLOOKUP($AG214,STUDENT!$O$8:$Z$1507,3,0),""),"")</f>
        <v/>
      </c>
      <c r="AJ214" s="1" t="str">
        <f>IFERROR(IF($AH214&gt;=1,VLOOKUP($AG214,STUDENT!$O$8:$Z$1507,4,0),""),"")</f>
        <v/>
      </c>
      <c r="AK214" s="1" t="str">
        <f>IFERROR(IF($AH214&gt;=1,VLOOKUP($AG214,STUDENT!$O$8:$Z$1507,6,0),""),"")</f>
        <v/>
      </c>
      <c r="AL214" s="1" t="str">
        <f t="shared" si="67"/>
        <v/>
      </c>
      <c r="AM214" s="1" t="str">
        <f t="shared" si="68"/>
        <v/>
      </c>
      <c r="AN214" s="1" t="str">
        <f t="shared" si="69"/>
        <v/>
      </c>
      <c r="AO214" s="1" t="str">
        <f t="shared" si="70"/>
        <v/>
      </c>
      <c r="AP214" s="1" t="str">
        <f t="shared" si="71"/>
        <v/>
      </c>
      <c r="AQ214" s="1" t="str">
        <f t="shared" si="72"/>
        <v/>
      </c>
      <c r="AR214" s="1" t="str">
        <f t="shared" si="73"/>
        <v/>
      </c>
      <c r="AS214" s="1" t="str">
        <f t="shared" si="74"/>
        <v/>
      </c>
      <c r="AT214" s="1" t="str">
        <f t="shared" si="75"/>
        <v/>
      </c>
      <c r="AU214" s="1" t="str">
        <f t="shared" si="76"/>
        <v/>
      </c>
      <c r="AV214" s="1" t="str">
        <f t="shared" si="77"/>
        <v/>
      </c>
      <c r="AW214" s="1" t="str">
        <f t="shared" si="78"/>
        <v/>
      </c>
      <c r="AX214" s="1" t="str">
        <f t="shared" si="79"/>
        <v/>
      </c>
      <c r="AY214" s="1">
        <f>IFERROR(IF($AE214&gt;$AE213,VLOOKUP($AC214+AL$1,STOCK!$F$10:$AB$209,16,0),IF($AE214=$AE213,(IF(AY213&gt;=1,AY213-COUNTIFS($AE213:$AE213,$AC214,AL213:AL213,$AI$1),0)),0)),0)</f>
        <v>0</v>
      </c>
      <c r="AZ214" s="1">
        <f>IFERROR(IF($AE214&gt;$AE213,VLOOKUP($AC214+AM$1,STOCK!$F$10:$AB$209,16,0),IF($AE214=$AE213,(IF(AZ213&gt;=1,AZ213-COUNTIFS($AE213:$AE213,$AC214,AM213:AM213,$AI$1),0)),0)),0)</f>
        <v>0</v>
      </c>
      <c r="BA214" s="1">
        <f>IFERROR(IF($AE214&gt;$AE213,VLOOKUP($AC214+AN$1,STOCK!$F$10:$AB$209,16,0),IF($AE214=$AE213,(IF(BA213&gt;=1,BA213-COUNTIFS($AE213:$AE213,$AC214,AN213:AN213,$AI$1),0)),0)),0)</f>
        <v>0</v>
      </c>
      <c r="BB214" s="1">
        <f>IFERROR(IF($AE214&gt;$AE213,VLOOKUP($AC214+AO$1,STOCK!$F$10:$AB$209,16,0),IF($AE214=$AE213,(IF(BB213&gt;=1,BB213-COUNTIFS($AE213:$AE213,$AC214,AO213:AO213,$AI$1),0)),0)),0)</f>
        <v>0</v>
      </c>
      <c r="BC214" s="1">
        <f>IFERROR(IF($AE214&gt;$AE213,VLOOKUP($AC214+AP$1,STOCK!$F$10:$AB$209,16,0),IF($AE214=$AE213,(IF(BC213&gt;=1,BC213-COUNTIFS($AE213:$AE213,$AC214,AP213:AP213,$AI$1),0)),0)),0)</f>
        <v>0</v>
      </c>
      <c r="BD214" s="1">
        <f>IFERROR(IF($AE214&gt;$AE213,VLOOKUP($AC214+AQ$1,STOCK!$F$10:$AB$209,16,0),IF($AE214=$AE213,(IF(BD213&gt;=1,BD213-COUNTIFS($AE213:$AE213,$AC214,AQ213:AQ213,$AI$1),0)),0)),0)</f>
        <v>0</v>
      </c>
      <c r="BE214" s="1">
        <f>IFERROR(IF($AE214&gt;$AE213,VLOOKUP($AC214+AR$1,STOCK!$F$10:$AB$209,16,0),IF($AE214=$AE213,(IF(BE213&gt;=1,BE213-COUNTIFS($AE213:$AE213,$AC214,AR213:AR213,$AI$1),0)),0)),0)</f>
        <v>0</v>
      </c>
      <c r="BF214" s="1">
        <f>IFERROR(IF($AE214&gt;$AE213,VLOOKUP($AC214+AS$1,STOCK!$F$10:$AB$209,16,0),IF($AE214=$AE213,(IF(BF213&gt;=1,BF213-COUNTIFS($AE213:$AE213,$AC214,AS213:AS213,$AI$1),0)),0)),0)</f>
        <v>0</v>
      </c>
      <c r="BG214" s="1">
        <f>IFERROR(IF($AE214&gt;$AE213,VLOOKUP($AC214+AT$1,STOCK!$F$10:$AB$209,16,0),IF($AE214=$AE213,(IF(BG213&gt;=1,BG213-COUNTIFS($AE213:$AE213,$AC214,AT213:AT213,$AI$1),0)),0)),0)</f>
        <v>0</v>
      </c>
      <c r="BH214" s="1">
        <f>IFERROR(IF($AE214&gt;$AE213,VLOOKUP($AC214+AU$1,STOCK!$F$10:$AB$209,16,0),IF($AE214=$AE213,(IF(BH213&gt;=1,BH213-COUNTIFS($AE213:$AE213,$AC214,AU213:AU213,$AI$1),0)),0)),0)</f>
        <v>0</v>
      </c>
      <c r="BI214" s="1">
        <f>IFERROR(IF($AE214&gt;$AE213,VLOOKUP($AC214+AV$1,STOCK!$F$10:$AB$209,16,0),IF($AE214=$AE213,(IF(BI213&gt;=1,BI213-COUNTIFS($AE213:$AE213,$AC214,AV213:AV213,$AI$1),0)),0)),0)</f>
        <v>0</v>
      </c>
      <c r="BJ214" s="1">
        <f>IFERROR(IF($AE214&gt;$AE213,VLOOKUP($AC214+AW$1,STOCK!$F$10:$AB$209,16,0),IF($AE214=$AE213,(IF(BJ213&gt;=1,BJ213-COUNTIFS($AE213:$AE213,$AC214,AW213:AW213,$AI$1),0)),0)),0)</f>
        <v>0</v>
      </c>
      <c r="BK214" s="1">
        <f>IFERROR(IF($AE214&gt;$AE213,VLOOKUP($AC214+AX$1,STOCK!$F$10:$AB$209,16,0),IF($AE214=$AE213,(IF(BK213&gt;=1,BK213-COUNTIFS($AE213:$AE213,$AC214,AX213:AX213,$AI$1),0)),0)),0)</f>
        <v>0</v>
      </c>
      <c r="BL214" s="1">
        <f>IFERROR(IF($AE214&gt;$AE213,VLOOKUP($AC214+AL$1,STOCK!$F$10:$AB$209,17,0),IF($AE214=$AE213,(IF(BL213&gt;=1,BL213-COUNTIFS($AE213:$AE213,$AC214,AL213:AL213,$AI$2),0)),0)),0)</f>
        <v>0</v>
      </c>
      <c r="BM214" s="1">
        <f>IFERROR(IF($AE214&gt;$AE213,VLOOKUP($AC214+AM$1,STOCK!$F$10:$AB$209,17,0),IF($AE214=$AE213,(IF(BM213&gt;=1,BM213-COUNTIFS($AE213:$AE213,$AC214,AM213:AM213,$AI$2),0)),0)),0)</f>
        <v>0</v>
      </c>
      <c r="BN214" s="1">
        <f>IFERROR(IF($AE214&gt;$AE213,VLOOKUP($AC214+AN$1,STOCK!$F$10:$AB$209,17,0),IF($AE214=$AE213,(IF(BN213&gt;=1,BN213-COUNTIFS($AE213:$AE213,$AC214,AN213:AN213,$AI$2),0)),0)),0)</f>
        <v>0</v>
      </c>
      <c r="BO214" s="1">
        <f>IFERROR(IF($AE214&gt;$AE213,VLOOKUP($AC214+AO$1,STOCK!$F$10:$AB$209,17,0),IF($AE214=$AE213,(IF(BO213&gt;=1,BO213-COUNTIFS($AE213:$AE213,$AC214,AO213:AO213,$AI$2),0)),0)),0)</f>
        <v>0</v>
      </c>
      <c r="BP214" s="1">
        <f>IFERROR(IF($AE214&gt;$AE213,VLOOKUP($AC214+AP$1,STOCK!$F$10:$AB$209,17,0),IF($AE214=$AE213,(IF(BP213&gt;=1,BP213-COUNTIFS($AE213:$AE213,$AC214,AP213:AP213,$AI$2),0)),0)),0)</f>
        <v>0</v>
      </c>
      <c r="BQ214" s="1">
        <f>IFERROR(IF($AE214&gt;$AE213,VLOOKUP($AC214+AQ$1,STOCK!$F$10:$AB$209,17,0),IF($AE214=$AE213,(IF(BQ213&gt;=1,BQ213-COUNTIFS($AE213:$AE213,$AC214,AQ213:AQ213,$AI$2),0)),0)),0)</f>
        <v>0</v>
      </c>
      <c r="BR214" s="1">
        <f>IFERROR(IF($AE214&gt;$AE213,VLOOKUP($AC214+AR$1,STOCK!$F$10:$AB$209,17,0),IF($AE214=$AE213,(IF(BR213&gt;=1,BR213-COUNTIFS($AE213:$AE213,$AC214,AR213:AR213,$AI$2),0)),0)),0)</f>
        <v>0</v>
      </c>
      <c r="BS214" s="1">
        <f>IFERROR(IF($AE214&gt;$AE213,VLOOKUP($AC214+AS$1,STOCK!$F$10:$AB$209,17,0),IF($AE214=$AE213,(IF(BS213&gt;=1,BS213-COUNTIFS($AE213:$AE213,$AC214,AS213:AS213,$AI$2),0)),0)),0)</f>
        <v>0</v>
      </c>
      <c r="BT214" s="1">
        <f>IFERROR(IF($AE214&gt;$AE213,VLOOKUP($AC214+AT$1,STOCK!$F$10:$AB$209,17,0),IF($AE214=$AE213,(IF(BT213&gt;=1,BT213-COUNTIFS($AE213:$AE213,$AC214,AT213:AT213,$AI$2),0)),0)),0)</f>
        <v>0</v>
      </c>
      <c r="BU214" s="1">
        <f>IFERROR(IF($AE214&gt;$AE213,VLOOKUP($AC214+AU$1,STOCK!$F$10:$AB$209,17,0),IF($AE214=$AE213,(IF(BU213&gt;=1,BU213-COUNTIFS($AE213:$AE213,$AC214,AU213:AU213,$AI$2),0)),0)),0)</f>
        <v>0</v>
      </c>
      <c r="BV214" s="1">
        <f>IFERROR(IF($AE214&gt;$AE213,VLOOKUP($AC214+AV$1,STOCK!$F$10:$AB$209,17,0),IF($AE214=$AE213,(IF(BV213&gt;=1,BV213-COUNTIFS($AE213:$AE213,$AC214,AV213:AV213,$AI$2),0)),0)),0)</f>
        <v>0</v>
      </c>
      <c r="BW214" s="1">
        <f>IFERROR(IF($AE214&gt;$AE213,VLOOKUP($AC214+AW$1,STOCK!$F$10:$AB$209,17,0),IF($AE214=$AE213,(IF(BW213&gt;=1,BW213-COUNTIFS($AE213:$AE213,$AC214,AW213:AW213,$AI$2),0)),0)),0)</f>
        <v>0</v>
      </c>
      <c r="BX214" s="1">
        <f>IFERROR(IF($AE214&gt;$AE213,VLOOKUP($AC214+AX$1,STOCK!$F$10:$AB$209,17,0),IF($AE214=$AE213,(IF(BX213&gt;=1,BX213-COUNTIFS($AE213:$AE213,$AC214,AX213:AX213,$AI$2),0)),0)),0)</f>
        <v>0</v>
      </c>
    </row>
    <row r="215" spans="29:76" x14ac:dyDescent="0.25">
      <c r="AC215" s="1">
        <f t="shared" si="65"/>
        <v>0</v>
      </c>
      <c r="AD215" s="1">
        <f>IFERROR(IF(LEN(AK215)&gt;=1,VLOOKUP(HLOOKUP(AK215,PROFILE!$K$5:$V$8,4,0),PROFILE!$F$1:$G$3,2,0),0),0)</f>
        <v>0</v>
      </c>
      <c r="AE215" s="1">
        <f t="shared" si="66"/>
        <v>0</v>
      </c>
      <c r="AF215" s="1">
        <v>202</v>
      </c>
      <c r="AI215" s="1" t="str">
        <f>IFERROR(IF($AH215&gt;=1,VLOOKUP($AG215,STUDENT!$O$8:$Z$1507,3,0),""),"")</f>
        <v/>
      </c>
      <c r="AJ215" s="1" t="str">
        <f>IFERROR(IF($AH215&gt;=1,VLOOKUP($AG215,STUDENT!$O$8:$Z$1507,4,0),""),"")</f>
        <v/>
      </c>
      <c r="AK215" s="1" t="str">
        <f>IFERROR(IF($AH215&gt;=1,VLOOKUP($AG215,STUDENT!$O$8:$Z$1507,6,0),""),"")</f>
        <v/>
      </c>
      <c r="AL215" s="1" t="str">
        <f t="shared" si="67"/>
        <v/>
      </c>
      <c r="AM215" s="1" t="str">
        <f t="shared" si="68"/>
        <v/>
      </c>
      <c r="AN215" s="1" t="str">
        <f t="shared" si="69"/>
        <v/>
      </c>
      <c r="AO215" s="1" t="str">
        <f t="shared" si="70"/>
        <v/>
      </c>
      <c r="AP215" s="1" t="str">
        <f t="shared" si="71"/>
        <v/>
      </c>
      <c r="AQ215" s="1" t="str">
        <f t="shared" si="72"/>
        <v/>
      </c>
      <c r="AR215" s="1" t="str">
        <f t="shared" si="73"/>
        <v/>
      </c>
      <c r="AS215" s="1" t="str">
        <f t="shared" si="74"/>
        <v/>
      </c>
      <c r="AT215" s="1" t="str">
        <f t="shared" si="75"/>
        <v/>
      </c>
      <c r="AU215" s="1" t="str">
        <f t="shared" si="76"/>
        <v/>
      </c>
      <c r="AV215" s="1" t="str">
        <f t="shared" si="77"/>
        <v/>
      </c>
      <c r="AW215" s="1" t="str">
        <f t="shared" si="78"/>
        <v/>
      </c>
      <c r="AX215" s="1" t="str">
        <f t="shared" si="79"/>
        <v/>
      </c>
      <c r="AY215" s="1">
        <f>IFERROR(IF($AE215&gt;$AE214,VLOOKUP($AC215+AL$1,STOCK!$F$10:$AB$209,16,0),IF($AE215=$AE214,(IF(AY214&gt;=1,AY214-COUNTIFS($AE214:$AE214,$AC215,AL214:AL214,$AI$1),0)),0)),0)</f>
        <v>0</v>
      </c>
      <c r="AZ215" s="1">
        <f>IFERROR(IF($AE215&gt;$AE214,VLOOKUP($AC215+AM$1,STOCK!$F$10:$AB$209,16,0),IF($AE215=$AE214,(IF(AZ214&gt;=1,AZ214-COUNTIFS($AE214:$AE214,$AC215,AM214:AM214,$AI$1),0)),0)),0)</f>
        <v>0</v>
      </c>
      <c r="BA215" s="1">
        <f>IFERROR(IF($AE215&gt;$AE214,VLOOKUP($AC215+AN$1,STOCK!$F$10:$AB$209,16,0),IF($AE215=$AE214,(IF(BA214&gt;=1,BA214-COUNTIFS($AE214:$AE214,$AC215,AN214:AN214,$AI$1),0)),0)),0)</f>
        <v>0</v>
      </c>
      <c r="BB215" s="1">
        <f>IFERROR(IF($AE215&gt;$AE214,VLOOKUP($AC215+AO$1,STOCK!$F$10:$AB$209,16,0),IF($AE215=$AE214,(IF(BB214&gt;=1,BB214-COUNTIFS($AE214:$AE214,$AC215,AO214:AO214,$AI$1),0)),0)),0)</f>
        <v>0</v>
      </c>
      <c r="BC215" s="1">
        <f>IFERROR(IF($AE215&gt;$AE214,VLOOKUP($AC215+AP$1,STOCK!$F$10:$AB$209,16,0),IF($AE215=$AE214,(IF(BC214&gt;=1,BC214-COUNTIFS($AE214:$AE214,$AC215,AP214:AP214,$AI$1),0)),0)),0)</f>
        <v>0</v>
      </c>
      <c r="BD215" s="1">
        <f>IFERROR(IF($AE215&gt;$AE214,VLOOKUP($AC215+AQ$1,STOCK!$F$10:$AB$209,16,0),IF($AE215=$AE214,(IF(BD214&gt;=1,BD214-COUNTIFS($AE214:$AE214,$AC215,AQ214:AQ214,$AI$1),0)),0)),0)</f>
        <v>0</v>
      </c>
      <c r="BE215" s="1">
        <f>IFERROR(IF($AE215&gt;$AE214,VLOOKUP($AC215+AR$1,STOCK!$F$10:$AB$209,16,0),IF($AE215=$AE214,(IF(BE214&gt;=1,BE214-COUNTIFS($AE214:$AE214,$AC215,AR214:AR214,$AI$1),0)),0)),0)</f>
        <v>0</v>
      </c>
      <c r="BF215" s="1">
        <f>IFERROR(IF($AE215&gt;$AE214,VLOOKUP($AC215+AS$1,STOCK!$F$10:$AB$209,16,0),IF($AE215=$AE214,(IF(BF214&gt;=1,BF214-COUNTIFS($AE214:$AE214,$AC215,AS214:AS214,$AI$1),0)),0)),0)</f>
        <v>0</v>
      </c>
      <c r="BG215" s="1">
        <f>IFERROR(IF($AE215&gt;$AE214,VLOOKUP($AC215+AT$1,STOCK!$F$10:$AB$209,16,0),IF($AE215=$AE214,(IF(BG214&gt;=1,BG214-COUNTIFS($AE214:$AE214,$AC215,AT214:AT214,$AI$1),0)),0)),0)</f>
        <v>0</v>
      </c>
      <c r="BH215" s="1">
        <f>IFERROR(IF($AE215&gt;$AE214,VLOOKUP($AC215+AU$1,STOCK!$F$10:$AB$209,16,0),IF($AE215=$AE214,(IF(BH214&gt;=1,BH214-COUNTIFS($AE214:$AE214,$AC215,AU214:AU214,$AI$1),0)),0)),0)</f>
        <v>0</v>
      </c>
      <c r="BI215" s="1">
        <f>IFERROR(IF($AE215&gt;$AE214,VLOOKUP($AC215+AV$1,STOCK!$F$10:$AB$209,16,0),IF($AE215=$AE214,(IF(BI214&gt;=1,BI214-COUNTIFS($AE214:$AE214,$AC215,AV214:AV214,$AI$1),0)),0)),0)</f>
        <v>0</v>
      </c>
      <c r="BJ215" s="1">
        <f>IFERROR(IF($AE215&gt;$AE214,VLOOKUP($AC215+AW$1,STOCK!$F$10:$AB$209,16,0),IF($AE215=$AE214,(IF(BJ214&gt;=1,BJ214-COUNTIFS($AE214:$AE214,$AC215,AW214:AW214,$AI$1),0)),0)),0)</f>
        <v>0</v>
      </c>
      <c r="BK215" s="1">
        <f>IFERROR(IF($AE215&gt;$AE214,VLOOKUP($AC215+AX$1,STOCK!$F$10:$AB$209,16,0),IF($AE215=$AE214,(IF(BK214&gt;=1,BK214-COUNTIFS($AE214:$AE214,$AC215,AX214:AX214,$AI$1),0)),0)),0)</f>
        <v>0</v>
      </c>
      <c r="BL215" s="1">
        <f>IFERROR(IF($AE215&gt;$AE214,VLOOKUP($AC215+AL$1,STOCK!$F$10:$AB$209,17,0),IF($AE215=$AE214,(IF(BL214&gt;=1,BL214-COUNTIFS($AE214:$AE214,$AC215,AL214:AL214,$AI$2),0)),0)),0)</f>
        <v>0</v>
      </c>
      <c r="BM215" s="1">
        <f>IFERROR(IF($AE215&gt;$AE214,VLOOKUP($AC215+AM$1,STOCK!$F$10:$AB$209,17,0),IF($AE215=$AE214,(IF(BM214&gt;=1,BM214-COUNTIFS($AE214:$AE214,$AC215,AM214:AM214,$AI$2),0)),0)),0)</f>
        <v>0</v>
      </c>
      <c r="BN215" s="1">
        <f>IFERROR(IF($AE215&gt;$AE214,VLOOKUP($AC215+AN$1,STOCK!$F$10:$AB$209,17,0),IF($AE215=$AE214,(IF(BN214&gt;=1,BN214-COUNTIFS($AE214:$AE214,$AC215,AN214:AN214,$AI$2),0)),0)),0)</f>
        <v>0</v>
      </c>
      <c r="BO215" s="1">
        <f>IFERROR(IF($AE215&gt;$AE214,VLOOKUP($AC215+AO$1,STOCK!$F$10:$AB$209,17,0),IF($AE215=$AE214,(IF(BO214&gt;=1,BO214-COUNTIFS($AE214:$AE214,$AC215,AO214:AO214,$AI$2),0)),0)),0)</f>
        <v>0</v>
      </c>
      <c r="BP215" s="1">
        <f>IFERROR(IF($AE215&gt;$AE214,VLOOKUP($AC215+AP$1,STOCK!$F$10:$AB$209,17,0),IF($AE215=$AE214,(IF(BP214&gt;=1,BP214-COUNTIFS($AE214:$AE214,$AC215,AP214:AP214,$AI$2),0)),0)),0)</f>
        <v>0</v>
      </c>
      <c r="BQ215" s="1">
        <f>IFERROR(IF($AE215&gt;$AE214,VLOOKUP($AC215+AQ$1,STOCK!$F$10:$AB$209,17,0),IF($AE215=$AE214,(IF(BQ214&gt;=1,BQ214-COUNTIFS($AE214:$AE214,$AC215,AQ214:AQ214,$AI$2),0)),0)),0)</f>
        <v>0</v>
      </c>
      <c r="BR215" s="1">
        <f>IFERROR(IF($AE215&gt;$AE214,VLOOKUP($AC215+AR$1,STOCK!$F$10:$AB$209,17,0),IF($AE215=$AE214,(IF(BR214&gt;=1,BR214-COUNTIFS($AE214:$AE214,$AC215,AR214:AR214,$AI$2),0)),0)),0)</f>
        <v>0</v>
      </c>
      <c r="BS215" s="1">
        <f>IFERROR(IF($AE215&gt;$AE214,VLOOKUP($AC215+AS$1,STOCK!$F$10:$AB$209,17,0),IF($AE215=$AE214,(IF(BS214&gt;=1,BS214-COUNTIFS($AE214:$AE214,$AC215,AS214:AS214,$AI$2),0)),0)),0)</f>
        <v>0</v>
      </c>
      <c r="BT215" s="1">
        <f>IFERROR(IF($AE215&gt;$AE214,VLOOKUP($AC215+AT$1,STOCK!$F$10:$AB$209,17,0),IF($AE215=$AE214,(IF(BT214&gt;=1,BT214-COUNTIFS($AE214:$AE214,$AC215,AT214:AT214,$AI$2),0)),0)),0)</f>
        <v>0</v>
      </c>
      <c r="BU215" s="1">
        <f>IFERROR(IF($AE215&gt;$AE214,VLOOKUP($AC215+AU$1,STOCK!$F$10:$AB$209,17,0),IF($AE215=$AE214,(IF(BU214&gt;=1,BU214-COUNTIFS($AE214:$AE214,$AC215,AU214:AU214,$AI$2),0)),0)),0)</f>
        <v>0</v>
      </c>
      <c r="BV215" s="1">
        <f>IFERROR(IF($AE215&gt;$AE214,VLOOKUP($AC215+AV$1,STOCK!$F$10:$AB$209,17,0),IF($AE215=$AE214,(IF(BV214&gt;=1,BV214-COUNTIFS($AE214:$AE214,$AC215,AV214:AV214,$AI$2),0)),0)),0)</f>
        <v>0</v>
      </c>
      <c r="BW215" s="1">
        <f>IFERROR(IF($AE215&gt;$AE214,VLOOKUP($AC215+AW$1,STOCK!$F$10:$AB$209,17,0),IF($AE215=$AE214,(IF(BW214&gt;=1,BW214-COUNTIFS($AE214:$AE214,$AC215,AW214:AW214,$AI$2),0)),0)),0)</f>
        <v>0</v>
      </c>
      <c r="BX215" s="1">
        <f>IFERROR(IF($AE215&gt;$AE214,VLOOKUP($AC215+AX$1,STOCK!$F$10:$AB$209,17,0),IF($AE215=$AE214,(IF(BX214&gt;=1,BX214-COUNTIFS($AE214:$AE214,$AC215,AX214:AX214,$AI$2),0)),0)),0)</f>
        <v>0</v>
      </c>
    </row>
    <row r="216" spans="29:76" x14ac:dyDescent="0.25">
      <c r="AC216" s="1">
        <f t="shared" si="65"/>
        <v>0</v>
      </c>
      <c r="AD216" s="1">
        <f>IFERROR(IF(LEN(AK216)&gt;=1,VLOOKUP(HLOOKUP(AK216,PROFILE!$K$5:$V$8,4,0),PROFILE!$F$1:$G$3,2,0),0),0)</f>
        <v>0</v>
      </c>
      <c r="AE216" s="1">
        <f t="shared" si="66"/>
        <v>0</v>
      </c>
      <c r="AF216" s="1">
        <v>203</v>
      </c>
      <c r="AI216" s="1" t="str">
        <f>IFERROR(IF($AH216&gt;=1,VLOOKUP($AG216,STUDENT!$O$8:$Z$1507,3,0),""),"")</f>
        <v/>
      </c>
      <c r="AJ216" s="1" t="str">
        <f>IFERROR(IF($AH216&gt;=1,VLOOKUP($AG216,STUDENT!$O$8:$Z$1507,4,0),""),"")</f>
        <v/>
      </c>
      <c r="AK216" s="1" t="str">
        <f>IFERROR(IF($AH216&gt;=1,VLOOKUP($AG216,STUDENT!$O$8:$Z$1507,6,0),""),"")</f>
        <v/>
      </c>
      <c r="AL216" s="1" t="str">
        <f t="shared" si="67"/>
        <v/>
      </c>
      <c r="AM216" s="1" t="str">
        <f t="shared" si="68"/>
        <v/>
      </c>
      <c r="AN216" s="1" t="str">
        <f t="shared" si="69"/>
        <v/>
      </c>
      <c r="AO216" s="1" t="str">
        <f t="shared" si="70"/>
        <v/>
      </c>
      <c r="AP216" s="1" t="str">
        <f t="shared" si="71"/>
        <v/>
      </c>
      <c r="AQ216" s="1" t="str">
        <f t="shared" si="72"/>
        <v/>
      </c>
      <c r="AR216" s="1" t="str">
        <f t="shared" si="73"/>
        <v/>
      </c>
      <c r="AS216" s="1" t="str">
        <f t="shared" si="74"/>
        <v/>
      </c>
      <c r="AT216" s="1" t="str">
        <f t="shared" si="75"/>
        <v/>
      </c>
      <c r="AU216" s="1" t="str">
        <f t="shared" si="76"/>
        <v/>
      </c>
      <c r="AV216" s="1" t="str">
        <f t="shared" si="77"/>
        <v/>
      </c>
      <c r="AW216" s="1" t="str">
        <f t="shared" si="78"/>
        <v/>
      </c>
      <c r="AX216" s="1" t="str">
        <f t="shared" si="79"/>
        <v/>
      </c>
      <c r="AY216" s="1">
        <f>IFERROR(IF($AE216&gt;$AE215,VLOOKUP($AC216+AL$1,STOCK!$F$10:$AB$209,16,0),IF($AE216=$AE215,(IF(AY215&gt;=1,AY215-COUNTIFS($AE215:$AE215,$AC216,AL215:AL215,$AI$1),0)),0)),0)</f>
        <v>0</v>
      </c>
      <c r="AZ216" s="1">
        <f>IFERROR(IF($AE216&gt;$AE215,VLOOKUP($AC216+AM$1,STOCK!$F$10:$AB$209,16,0),IF($AE216=$AE215,(IF(AZ215&gt;=1,AZ215-COUNTIFS($AE215:$AE215,$AC216,AM215:AM215,$AI$1),0)),0)),0)</f>
        <v>0</v>
      </c>
      <c r="BA216" s="1">
        <f>IFERROR(IF($AE216&gt;$AE215,VLOOKUP($AC216+AN$1,STOCK!$F$10:$AB$209,16,0),IF($AE216=$AE215,(IF(BA215&gt;=1,BA215-COUNTIFS($AE215:$AE215,$AC216,AN215:AN215,$AI$1),0)),0)),0)</f>
        <v>0</v>
      </c>
      <c r="BB216" s="1">
        <f>IFERROR(IF($AE216&gt;$AE215,VLOOKUP($AC216+AO$1,STOCK!$F$10:$AB$209,16,0),IF($AE216=$AE215,(IF(BB215&gt;=1,BB215-COUNTIFS($AE215:$AE215,$AC216,AO215:AO215,$AI$1),0)),0)),0)</f>
        <v>0</v>
      </c>
      <c r="BC216" s="1">
        <f>IFERROR(IF($AE216&gt;$AE215,VLOOKUP($AC216+AP$1,STOCK!$F$10:$AB$209,16,0),IF($AE216=$AE215,(IF(BC215&gt;=1,BC215-COUNTIFS($AE215:$AE215,$AC216,AP215:AP215,$AI$1),0)),0)),0)</f>
        <v>0</v>
      </c>
      <c r="BD216" s="1">
        <f>IFERROR(IF($AE216&gt;$AE215,VLOOKUP($AC216+AQ$1,STOCK!$F$10:$AB$209,16,0),IF($AE216=$AE215,(IF(BD215&gt;=1,BD215-COUNTIFS($AE215:$AE215,$AC216,AQ215:AQ215,$AI$1),0)),0)),0)</f>
        <v>0</v>
      </c>
      <c r="BE216" s="1">
        <f>IFERROR(IF($AE216&gt;$AE215,VLOOKUP($AC216+AR$1,STOCK!$F$10:$AB$209,16,0),IF($AE216=$AE215,(IF(BE215&gt;=1,BE215-COUNTIFS($AE215:$AE215,$AC216,AR215:AR215,$AI$1),0)),0)),0)</f>
        <v>0</v>
      </c>
      <c r="BF216" s="1">
        <f>IFERROR(IF($AE216&gt;$AE215,VLOOKUP($AC216+AS$1,STOCK!$F$10:$AB$209,16,0),IF($AE216=$AE215,(IF(BF215&gt;=1,BF215-COUNTIFS($AE215:$AE215,$AC216,AS215:AS215,$AI$1),0)),0)),0)</f>
        <v>0</v>
      </c>
      <c r="BG216" s="1">
        <f>IFERROR(IF($AE216&gt;$AE215,VLOOKUP($AC216+AT$1,STOCK!$F$10:$AB$209,16,0),IF($AE216=$AE215,(IF(BG215&gt;=1,BG215-COUNTIFS($AE215:$AE215,$AC216,AT215:AT215,$AI$1),0)),0)),0)</f>
        <v>0</v>
      </c>
      <c r="BH216" s="1">
        <f>IFERROR(IF($AE216&gt;$AE215,VLOOKUP($AC216+AU$1,STOCK!$F$10:$AB$209,16,0),IF($AE216=$AE215,(IF(BH215&gt;=1,BH215-COUNTIFS($AE215:$AE215,$AC216,AU215:AU215,$AI$1),0)),0)),0)</f>
        <v>0</v>
      </c>
      <c r="BI216" s="1">
        <f>IFERROR(IF($AE216&gt;$AE215,VLOOKUP($AC216+AV$1,STOCK!$F$10:$AB$209,16,0),IF($AE216=$AE215,(IF(BI215&gt;=1,BI215-COUNTIFS($AE215:$AE215,$AC216,AV215:AV215,$AI$1),0)),0)),0)</f>
        <v>0</v>
      </c>
      <c r="BJ216" s="1">
        <f>IFERROR(IF($AE216&gt;$AE215,VLOOKUP($AC216+AW$1,STOCK!$F$10:$AB$209,16,0),IF($AE216=$AE215,(IF(BJ215&gt;=1,BJ215-COUNTIFS($AE215:$AE215,$AC216,AW215:AW215,$AI$1),0)),0)),0)</f>
        <v>0</v>
      </c>
      <c r="BK216" s="1">
        <f>IFERROR(IF($AE216&gt;$AE215,VLOOKUP($AC216+AX$1,STOCK!$F$10:$AB$209,16,0),IF($AE216=$AE215,(IF(BK215&gt;=1,BK215-COUNTIFS($AE215:$AE215,$AC216,AX215:AX215,$AI$1),0)),0)),0)</f>
        <v>0</v>
      </c>
      <c r="BL216" s="1">
        <f>IFERROR(IF($AE216&gt;$AE215,VLOOKUP($AC216+AL$1,STOCK!$F$10:$AB$209,17,0),IF($AE216=$AE215,(IF(BL215&gt;=1,BL215-COUNTIFS($AE215:$AE215,$AC216,AL215:AL215,$AI$2),0)),0)),0)</f>
        <v>0</v>
      </c>
      <c r="BM216" s="1">
        <f>IFERROR(IF($AE216&gt;$AE215,VLOOKUP($AC216+AM$1,STOCK!$F$10:$AB$209,17,0),IF($AE216=$AE215,(IF(BM215&gt;=1,BM215-COUNTIFS($AE215:$AE215,$AC216,AM215:AM215,$AI$2),0)),0)),0)</f>
        <v>0</v>
      </c>
      <c r="BN216" s="1">
        <f>IFERROR(IF($AE216&gt;$AE215,VLOOKUP($AC216+AN$1,STOCK!$F$10:$AB$209,17,0),IF($AE216=$AE215,(IF(BN215&gt;=1,BN215-COUNTIFS($AE215:$AE215,$AC216,AN215:AN215,$AI$2),0)),0)),0)</f>
        <v>0</v>
      </c>
      <c r="BO216" s="1">
        <f>IFERROR(IF($AE216&gt;$AE215,VLOOKUP($AC216+AO$1,STOCK!$F$10:$AB$209,17,0),IF($AE216=$AE215,(IF(BO215&gt;=1,BO215-COUNTIFS($AE215:$AE215,$AC216,AO215:AO215,$AI$2),0)),0)),0)</f>
        <v>0</v>
      </c>
      <c r="BP216" s="1">
        <f>IFERROR(IF($AE216&gt;$AE215,VLOOKUP($AC216+AP$1,STOCK!$F$10:$AB$209,17,0),IF($AE216=$AE215,(IF(BP215&gt;=1,BP215-COUNTIFS($AE215:$AE215,$AC216,AP215:AP215,$AI$2),0)),0)),0)</f>
        <v>0</v>
      </c>
      <c r="BQ216" s="1">
        <f>IFERROR(IF($AE216&gt;$AE215,VLOOKUP($AC216+AQ$1,STOCK!$F$10:$AB$209,17,0),IF($AE216=$AE215,(IF(BQ215&gt;=1,BQ215-COUNTIFS($AE215:$AE215,$AC216,AQ215:AQ215,$AI$2),0)),0)),0)</f>
        <v>0</v>
      </c>
      <c r="BR216" s="1">
        <f>IFERROR(IF($AE216&gt;$AE215,VLOOKUP($AC216+AR$1,STOCK!$F$10:$AB$209,17,0),IF($AE216=$AE215,(IF(BR215&gt;=1,BR215-COUNTIFS($AE215:$AE215,$AC216,AR215:AR215,$AI$2),0)),0)),0)</f>
        <v>0</v>
      </c>
      <c r="BS216" s="1">
        <f>IFERROR(IF($AE216&gt;$AE215,VLOOKUP($AC216+AS$1,STOCK!$F$10:$AB$209,17,0),IF($AE216=$AE215,(IF(BS215&gt;=1,BS215-COUNTIFS($AE215:$AE215,$AC216,AS215:AS215,$AI$2),0)),0)),0)</f>
        <v>0</v>
      </c>
      <c r="BT216" s="1">
        <f>IFERROR(IF($AE216&gt;$AE215,VLOOKUP($AC216+AT$1,STOCK!$F$10:$AB$209,17,0),IF($AE216=$AE215,(IF(BT215&gt;=1,BT215-COUNTIFS($AE215:$AE215,$AC216,AT215:AT215,$AI$2),0)),0)),0)</f>
        <v>0</v>
      </c>
      <c r="BU216" s="1">
        <f>IFERROR(IF($AE216&gt;$AE215,VLOOKUP($AC216+AU$1,STOCK!$F$10:$AB$209,17,0),IF($AE216=$AE215,(IF(BU215&gt;=1,BU215-COUNTIFS($AE215:$AE215,$AC216,AU215:AU215,$AI$2),0)),0)),0)</f>
        <v>0</v>
      </c>
      <c r="BV216" s="1">
        <f>IFERROR(IF($AE216&gt;$AE215,VLOOKUP($AC216+AV$1,STOCK!$F$10:$AB$209,17,0),IF($AE216=$AE215,(IF(BV215&gt;=1,BV215-COUNTIFS($AE215:$AE215,$AC216,AV215:AV215,$AI$2),0)),0)),0)</f>
        <v>0</v>
      </c>
      <c r="BW216" s="1">
        <f>IFERROR(IF($AE216&gt;$AE215,VLOOKUP($AC216+AW$1,STOCK!$F$10:$AB$209,17,0),IF($AE216=$AE215,(IF(BW215&gt;=1,BW215-COUNTIFS($AE215:$AE215,$AC216,AW215:AW215,$AI$2),0)),0)),0)</f>
        <v>0</v>
      </c>
      <c r="BX216" s="1">
        <f>IFERROR(IF($AE216&gt;$AE215,VLOOKUP($AC216+AX$1,STOCK!$F$10:$AB$209,17,0),IF($AE216=$AE215,(IF(BX215&gt;=1,BX215-COUNTIFS($AE215:$AE215,$AC216,AX215:AX215,$AI$2),0)),0)),0)</f>
        <v>0</v>
      </c>
    </row>
    <row r="217" spans="29:76" x14ac:dyDescent="0.25">
      <c r="AC217" s="1">
        <f t="shared" si="65"/>
        <v>0</v>
      </c>
      <c r="AD217" s="1">
        <f>IFERROR(IF(LEN(AK217)&gt;=1,VLOOKUP(HLOOKUP(AK217,PROFILE!$K$5:$V$8,4,0),PROFILE!$F$1:$G$3,2,0),0),0)</f>
        <v>0</v>
      </c>
      <c r="AE217" s="1">
        <f t="shared" si="66"/>
        <v>0</v>
      </c>
      <c r="AF217" s="1">
        <v>204</v>
      </c>
      <c r="AI217" s="1" t="str">
        <f>IFERROR(IF($AH217&gt;=1,VLOOKUP($AG217,STUDENT!$O$8:$Z$1507,3,0),""),"")</f>
        <v/>
      </c>
      <c r="AJ217" s="1" t="str">
        <f>IFERROR(IF($AH217&gt;=1,VLOOKUP($AG217,STUDENT!$O$8:$Z$1507,4,0),""),"")</f>
        <v/>
      </c>
      <c r="AK217" s="1" t="str">
        <f>IFERROR(IF($AH217&gt;=1,VLOOKUP($AG217,STUDENT!$O$8:$Z$1507,6,0),""),"")</f>
        <v/>
      </c>
      <c r="AL217" s="1" t="str">
        <f t="shared" si="67"/>
        <v/>
      </c>
      <c r="AM217" s="1" t="str">
        <f t="shared" si="68"/>
        <v/>
      </c>
      <c r="AN217" s="1" t="str">
        <f t="shared" si="69"/>
        <v/>
      </c>
      <c r="AO217" s="1" t="str">
        <f t="shared" si="70"/>
        <v/>
      </c>
      <c r="AP217" s="1" t="str">
        <f t="shared" si="71"/>
        <v/>
      </c>
      <c r="AQ217" s="1" t="str">
        <f t="shared" si="72"/>
        <v/>
      </c>
      <c r="AR217" s="1" t="str">
        <f t="shared" si="73"/>
        <v/>
      </c>
      <c r="AS217" s="1" t="str">
        <f t="shared" si="74"/>
        <v/>
      </c>
      <c r="AT217" s="1" t="str">
        <f t="shared" si="75"/>
        <v/>
      </c>
      <c r="AU217" s="1" t="str">
        <f t="shared" si="76"/>
        <v/>
      </c>
      <c r="AV217" s="1" t="str">
        <f t="shared" si="77"/>
        <v/>
      </c>
      <c r="AW217" s="1" t="str">
        <f t="shared" si="78"/>
        <v/>
      </c>
      <c r="AX217" s="1" t="str">
        <f t="shared" si="79"/>
        <v/>
      </c>
      <c r="AY217" s="1">
        <f>IFERROR(IF($AE217&gt;$AE216,VLOOKUP($AC217+AL$1,STOCK!$F$10:$AB$209,16,0),IF($AE217=$AE216,(IF(AY216&gt;=1,AY216-COUNTIFS($AE216:$AE216,$AC217,AL216:AL216,$AI$1),0)),0)),0)</f>
        <v>0</v>
      </c>
      <c r="AZ217" s="1">
        <f>IFERROR(IF($AE217&gt;$AE216,VLOOKUP($AC217+AM$1,STOCK!$F$10:$AB$209,16,0),IF($AE217=$AE216,(IF(AZ216&gt;=1,AZ216-COUNTIFS($AE216:$AE216,$AC217,AM216:AM216,$AI$1),0)),0)),0)</f>
        <v>0</v>
      </c>
      <c r="BA217" s="1">
        <f>IFERROR(IF($AE217&gt;$AE216,VLOOKUP($AC217+AN$1,STOCK!$F$10:$AB$209,16,0),IF($AE217=$AE216,(IF(BA216&gt;=1,BA216-COUNTIFS($AE216:$AE216,$AC217,AN216:AN216,$AI$1),0)),0)),0)</f>
        <v>0</v>
      </c>
      <c r="BB217" s="1">
        <f>IFERROR(IF($AE217&gt;$AE216,VLOOKUP($AC217+AO$1,STOCK!$F$10:$AB$209,16,0),IF($AE217=$AE216,(IF(BB216&gt;=1,BB216-COUNTIFS($AE216:$AE216,$AC217,AO216:AO216,$AI$1),0)),0)),0)</f>
        <v>0</v>
      </c>
      <c r="BC217" s="1">
        <f>IFERROR(IF($AE217&gt;$AE216,VLOOKUP($AC217+AP$1,STOCK!$F$10:$AB$209,16,0),IF($AE217=$AE216,(IF(BC216&gt;=1,BC216-COUNTIFS($AE216:$AE216,$AC217,AP216:AP216,$AI$1),0)),0)),0)</f>
        <v>0</v>
      </c>
      <c r="BD217" s="1">
        <f>IFERROR(IF($AE217&gt;$AE216,VLOOKUP($AC217+AQ$1,STOCK!$F$10:$AB$209,16,0),IF($AE217=$AE216,(IF(BD216&gt;=1,BD216-COUNTIFS($AE216:$AE216,$AC217,AQ216:AQ216,$AI$1),0)),0)),0)</f>
        <v>0</v>
      </c>
      <c r="BE217" s="1">
        <f>IFERROR(IF($AE217&gt;$AE216,VLOOKUP($AC217+AR$1,STOCK!$F$10:$AB$209,16,0),IF($AE217=$AE216,(IF(BE216&gt;=1,BE216-COUNTIFS($AE216:$AE216,$AC217,AR216:AR216,$AI$1),0)),0)),0)</f>
        <v>0</v>
      </c>
      <c r="BF217" s="1">
        <f>IFERROR(IF($AE217&gt;$AE216,VLOOKUP($AC217+AS$1,STOCK!$F$10:$AB$209,16,0),IF($AE217=$AE216,(IF(BF216&gt;=1,BF216-COUNTIFS($AE216:$AE216,$AC217,AS216:AS216,$AI$1),0)),0)),0)</f>
        <v>0</v>
      </c>
      <c r="BG217" s="1">
        <f>IFERROR(IF($AE217&gt;$AE216,VLOOKUP($AC217+AT$1,STOCK!$F$10:$AB$209,16,0),IF($AE217=$AE216,(IF(BG216&gt;=1,BG216-COUNTIFS($AE216:$AE216,$AC217,AT216:AT216,$AI$1),0)),0)),0)</f>
        <v>0</v>
      </c>
      <c r="BH217" s="1">
        <f>IFERROR(IF($AE217&gt;$AE216,VLOOKUP($AC217+AU$1,STOCK!$F$10:$AB$209,16,0),IF($AE217=$AE216,(IF(BH216&gt;=1,BH216-COUNTIFS($AE216:$AE216,$AC217,AU216:AU216,$AI$1),0)),0)),0)</f>
        <v>0</v>
      </c>
      <c r="BI217" s="1">
        <f>IFERROR(IF($AE217&gt;$AE216,VLOOKUP($AC217+AV$1,STOCK!$F$10:$AB$209,16,0),IF($AE217=$AE216,(IF(BI216&gt;=1,BI216-COUNTIFS($AE216:$AE216,$AC217,AV216:AV216,$AI$1),0)),0)),0)</f>
        <v>0</v>
      </c>
      <c r="BJ217" s="1">
        <f>IFERROR(IF($AE217&gt;$AE216,VLOOKUP($AC217+AW$1,STOCK!$F$10:$AB$209,16,0),IF($AE217=$AE216,(IF(BJ216&gt;=1,BJ216-COUNTIFS($AE216:$AE216,$AC217,AW216:AW216,$AI$1),0)),0)),0)</f>
        <v>0</v>
      </c>
      <c r="BK217" s="1">
        <f>IFERROR(IF($AE217&gt;$AE216,VLOOKUP($AC217+AX$1,STOCK!$F$10:$AB$209,16,0),IF($AE217=$AE216,(IF(BK216&gt;=1,BK216-COUNTIFS($AE216:$AE216,$AC217,AX216:AX216,$AI$1),0)),0)),0)</f>
        <v>0</v>
      </c>
      <c r="BL217" s="1">
        <f>IFERROR(IF($AE217&gt;$AE216,VLOOKUP($AC217+AL$1,STOCK!$F$10:$AB$209,17,0),IF($AE217=$AE216,(IF(BL216&gt;=1,BL216-COUNTIFS($AE216:$AE216,$AC217,AL216:AL216,$AI$2),0)),0)),0)</f>
        <v>0</v>
      </c>
      <c r="BM217" s="1">
        <f>IFERROR(IF($AE217&gt;$AE216,VLOOKUP($AC217+AM$1,STOCK!$F$10:$AB$209,17,0),IF($AE217=$AE216,(IF(BM216&gt;=1,BM216-COUNTIFS($AE216:$AE216,$AC217,AM216:AM216,$AI$2),0)),0)),0)</f>
        <v>0</v>
      </c>
      <c r="BN217" s="1">
        <f>IFERROR(IF($AE217&gt;$AE216,VLOOKUP($AC217+AN$1,STOCK!$F$10:$AB$209,17,0),IF($AE217=$AE216,(IF(BN216&gt;=1,BN216-COUNTIFS($AE216:$AE216,$AC217,AN216:AN216,$AI$2),0)),0)),0)</f>
        <v>0</v>
      </c>
      <c r="BO217" s="1">
        <f>IFERROR(IF($AE217&gt;$AE216,VLOOKUP($AC217+AO$1,STOCK!$F$10:$AB$209,17,0),IF($AE217=$AE216,(IF(BO216&gt;=1,BO216-COUNTIFS($AE216:$AE216,$AC217,AO216:AO216,$AI$2),0)),0)),0)</f>
        <v>0</v>
      </c>
      <c r="BP217" s="1">
        <f>IFERROR(IF($AE217&gt;$AE216,VLOOKUP($AC217+AP$1,STOCK!$F$10:$AB$209,17,0),IF($AE217=$AE216,(IF(BP216&gt;=1,BP216-COUNTIFS($AE216:$AE216,$AC217,AP216:AP216,$AI$2),0)),0)),0)</f>
        <v>0</v>
      </c>
      <c r="BQ217" s="1">
        <f>IFERROR(IF($AE217&gt;$AE216,VLOOKUP($AC217+AQ$1,STOCK!$F$10:$AB$209,17,0),IF($AE217=$AE216,(IF(BQ216&gt;=1,BQ216-COUNTIFS($AE216:$AE216,$AC217,AQ216:AQ216,$AI$2),0)),0)),0)</f>
        <v>0</v>
      </c>
      <c r="BR217" s="1">
        <f>IFERROR(IF($AE217&gt;$AE216,VLOOKUP($AC217+AR$1,STOCK!$F$10:$AB$209,17,0),IF($AE217=$AE216,(IF(BR216&gt;=1,BR216-COUNTIFS($AE216:$AE216,$AC217,AR216:AR216,$AI$2),0)),0)),0)</f>
        <v>0</v>
      </c>
      <c r="BS217" s="1">
        <f>IFERROR(IF($AE217&gt;$AE216,VLOOKUP($AC217+AS$1,STOCK!$F$10:$AB$209,17,0),IF($AE217=$AE216,(IF(BS216&gt;=1,BS216-COUNTIFS($AE216:$AE216,$AC217,AS216:AS216,$AI$2),0)),0)),0)</f>
        <v>0</v>
      </c>
      <c r="BT217" s="1">
        <f>IFERROR(IF($AE217&gt;$AE216,VLOOKUP($AC217+AT$1,STOCK!$F$10:$AB$209,17,0),IF($AE217=$AE216,(IF(BT216&gt;=1,BT216-COUNTIFS($AE216:$AE216,$AC217,AT216:AT216,$AI$2),0)),0)),0)</f>
        <v>0</v>
      </c>
      <c r="BU217" s="1">
        <f>IFERROR(IF($AE217&gt;$AE216,VLOOKUP($AC217+AU$1,STOCK!$F$10:$AB$209,17,0),IF($AE217=$AE216,(IF(BU216&gt;=1,BU216-COUNTIFS($AE216:$AE216,$AC217,AU216:AU216,$AI$2),0)),0)),0)</f>
        <v>0</v>
      </c>
      <c r="BV217" s="1">
        <f>IFERROR(IF($AE217&gt;$AE216,VLOOKUP($AC217+AV$1,STOCK!$F$10:$AB$209,17,0),IF($AE217=$AE216,(IF(BV216&gt;=1,BV216-COUNTIFS($AE216:$AE216,$AC217,AV216:AV216,$AI$2),0)),0)),0)</f>
        <v>0</v>
      </c>
      <c r="BW217" s="1">
        <f>IFERROR(IF($AE217&gt;$AE216,VLOOKUP($AC217+AW$1,STOCK!$F$10:$AB$209,17,0),IF($AE217=$AE216,(IF(BW216&gt;=1,BW216-COUNTIFS($AE216:$AE216,$AC217,AW216:AW216,$AI$2),0)),0)),0)</f>
        <v>0</v>
      </c>
      <c r="BX217" s="1">
        <f>IFERROR(IF($AE217&gt;$AE216,VLOOKUP($AC217+AX$1,STOCK!$F$10:$AB$209,17,0),IF($AE217=$AE216,(IF(BX216&gt;=1,BX216-COUNTIFS($AE216:$AE216,$AC217,AX216:AX216,$AI$2),0)),0)),0)</f>
        <v>0</v>
      </c>
    </row>
    <row r="218" spans="29:76" x14ac:dyDescent="0.25">
      <c r="AC218" s="1">
        <f t="shared" si="65"/>
        <v>0</v>
      </c>
      <c r="AD218" s="1">
        <f>IFERROR(IF(LEN(AK218)&gt;=1,VLOOKUP(HLOOKUP(AK218,PROFILE!$K$5:$V$8,4,0),PROFILE!$F$1:$G$3,2,0),0),0)</f>
        <v>0</v>
      </c>
      <c r="AE218" s="1">
        <f t="shared" si="66"/>
        <v>0</v>
      </c>
      <c r="AF218" s="1">
        <v>205</v>
      </c>
      <c r="AI218" s="1" t="str">
        <f>IFERROR(IF($AH218&gt;=1,VLOOKUP($AG218,STUDENT!$O$8:$Z$1507,3,0),""),"")</f>
        <v/>
      </c>
      <c r="AJ218" s="1" t="str">
        <f>IFERROR(IF($AH218&gt;=1,VLOOKUP($AG218,STUDENT!$O$8:$Z$1507,4,0),""),"")</f>
        <v/>
      </c>
      <c r="AK218" s="1" t="str">
        <f>IFERROR(IF($AH218&gt;=1,VLOOKUP($AG218,STUDENT!$O$8:$Z$1507,6,0),""),"")</f>
        <v/>
      </c>
      <c r="AL218" s="1" t="str">
        <f t="shared" si="67"/>
        <v/>
      </c>
      <c r="AM218" s="1" t="str">
        <f t="shared" si="68"/>
        <v/>
      </c>
      <c r="AN218" s="1" t="str">
        <f t="shared" si="69"/>
        <v/>
      </c>
      <c r="AO218" s="1" t="str">
        <f t="shared" si="70"/>
        <v/>
      </c>
      <c r="AP218" s="1" t="str">
        <f t="shared" si="71"/>
        <v/>
      </c>
      <c r="AQ218" s="1" t="str">
        <f t="shared" si="72"/>
        <v/>
      </c>
      <c r="AR218" s="1" t="str">
        <f t="shared" si="73"/>
        <v/>
      </c>
      <c r="AS218" s="1" t="str">
        <f t="shared" si="74"/>
        <v/>
      </c>
      <c r="AT218" s="1" t="str">
        <f t="shared" si="75"/>
        <v/>
      </c>
      <c r="AU218" s="1" t="str">
        <f t="shared" si="76"/>
        <v/>
      </c>
      <c r="AV218" s="1" t="str">
        <f t="shared" si="77"/>
        <v/>
      </c>
      <c r="AW218" s="1" t="str">
        <f t="shared" si="78"/>
        <v/>
      </c>
      <c r="AX218" s="1" t="str">
        <f t="shared" si="79"/>
        <v/>
      </c>
      <c r="AY218" s="1">
        <f>IFERROR(IF($AE218&gt;$AE217,VLOOKUP($AC218+AL$1,STOCK!$F$10:$AB$209,16,0),IF($AE218=$AE217,(IF(AY217&gt;=1,AY217-COUNTIFS($AE217:$AE217,$AC218,AL217:AL217,$AI$1),0)),0)),0)</f>
        <v>0</v>
      </c>
      <c r="AZ218" s="1">
        <f>IFERROR(IF($AE218&gt;$AE217,VLOOKUP($AC218+AM$1,STOCK!$F$10:$AB$209,16,0),IF($AE218=$AE217,(IF(AZ217&gt;=1,AZ217-COUNTIFS($AE217:$AE217,$AC218,AM217:AM217,$AI$1),0)),0)),0)</f>
        <v>0</v>
      </c>
      <c r="BA218" s="1">
        <f>IFERROR(IF($AE218&gt;$AE217,VLOOKUP($AC218+AN$1,STOCK!$F$10:$AB$209,16,0),IF($AE218=$AE217,(IF(BA217&gt;=1,BA217-COUNTIFS($AE217:$AE217,$AC218,AN217:AN217,$AI$1),0)),0)),0)</f>
        <v>0</v>
      </c>
      <c r="BB218" s="1">
        <f>IFERROR(IF($AE218&gt;$AE217,VLOOKUP($AC218+AO$1,STOCK!$F$10:$AB$209,16,0),IF($AE218=$AE217,(IF(BB217&gt;=1,BB217-COUNTIFS($AE217:$AE217,$AC218,AO217:AO217,$AI$1),0)),0)),0)</f>
        <v>0</v>
      </c>
      <c r="BC218" s="1">
        <f>IFERROR(IF($AE218&gt;$AE217,VLOOKUP($AC218+AP$1,STOCK!$F$10:$AB$209,16,0),IF($AE218=$AE217,(IF(BC217&gt;=1,BC217-COUNTIFS($AE217:$AE217,$AC218,AP217:AP217,$AI$1),0)),0)),0)</f>
        <v>0</v>
      </c>
      <c r="BD218" s="1">
        <f>IFERROR(IF($AE218&gt;$AE217,VLOOKUP($AC218+AQ$1,STOCK!$F$10:$AB$209,16,0),IF($AE218=$AE217,(IF(BD217&gt;=1,BD217-COUNTIFS($AE217:$AE217,$AC218,AQ217:AQ217,$AI$1),0)),0)),0)</f>
        <v>0</v>
      </c>
      <c r="BE218" s="1">
        <f>IFERROR(IF($AE218&gt;$AE217,VLOOKUP($AC218+AR$1,STOCK!$F$10:$AB$209,16,0),IF($AE218=$AE217,(IF(BE217&gt;=1,BE217-COUNTIFS($AE217:$AE217,$AC218,AR217:AR217,$AI$1),0)),0)),0)</f>
        <v>0</v>
      </c>
      <c r="BF218" s="1">
        <f>IFERROR(IF($AE218&gt;$AE217,VLOOKUP($AC218+AS$1,STOCK!$F$10:$AB$209,16,0),IF($AE218=$AE217,(IF(BF217&gt;=1,BF217-COUNTIFS($AE217:$AE217,$AC218,AS217:AS217,$AI$1),0)),0)),0)</f>
        <v>0</v>
      </c>
      <c r="BG218" s="1">
        <f>IFERROR(IF($AE218&gt;$AE217,VLOOKUP($AC218+AT$1,STOCK!$F$10:$AB$209,16,0),IF($AE218=$AE217,(IF(BG217&gt;=1,BG217-COUNTIFS($AE217:$AE217,$AC218,AT217:AT217,$AI$1),0)),0)),0)</f>
        <v>0</v>
      </c>
      <c r="BH218" s="1">
        <f>IFERROR(IF($AE218&gt;$AE217,VLOOKUP($AC218+AU$1,STOCK!$F$10:$AB$209,16,0),IF($AE218=$AE217,(IF(BH217&gt;=1,BH217-COUNTIFS($AE217:$AE217,$AC218,AU217:AU217,$AI$1),0)),0)),0)</f>
        <v>0</v>
      </c>
      <c r="BI218" s="1">
        <f>IFERROR(IF($AE218&gt;$AE217,VLOOKUP($AC218+AV$1,STOCK!$F$10:$AB$209,16,0),IF($AE218=$AE217,(IF(BI217&gt;=1,BI217-COUNTIFS($AE217:$AE217,$AC218,AV217:AV217,$AI$1),0)),0)),0)</f>
        <v>0</v>
      </c>
      <c r="BJ218" s="1">
        <f>IFERROR(IF($AE218&gt;$AE217,VLOOKUP($AC218+AW$1,STOCK!$F$10:$AB$209,16,0),IF($AE218=$AE217,(IF(BJ217&gt;=1,BJ217-COUNTIFS($AE217:$AE217,$AC218,AW217:AW217,$AI$1),0)),0)),0)</f>
        <v>0</v>
      </c>
      <c r="BK218" s="1">
        <f>IFERROR(IF($AE218&gt;$AE217,VLOOKUP($AC218+AX$1,STOCK!$F$10:$AB$209,16,0),IF($AE218=$AE217,(IF(BK217&gt;=1,BK217-COUNTIFS($AE217:$AE217,$AC218,AX217:AX217,$AI$1),0)),0)),0)</f>
        <v>0</v>
      </c>
      <c r="BL218" s="1">
        <f>IFERROR(IF($AE218&gt;$AE217,VLOOKUP($AC218+AL$1,STOCK!$F$10:$AB$209,17,0),IF($AE218=$AE217,(IF(BL217&gt;=1,BL217-COUNTIFS($AE217:$AE217,$AC218,AL217:AL217,$AI$2),0)),0)),0)</f>
        <v>0</v>
      </c>
      <c r="BM218" s="1">
        <f>IFERROR(IF($AE218&gt;$AE217,VLOOKUP($AC218+AM$1,STOCK!$F$10:$AB$209,17,0),IF($AE218=$AE217,(IF(BM217&gt;=1,BM217-COUNTIFS($AE217:$AE217,$AC218,AM217:AM217,$AI$2),0)),0)),0)</f>
        <v>0</v>
      </c>
      <c r="BN218" s="1">
        <f>IFERROR(IF($AE218&gt;$AE217,VLOOKUP($AC218+AN$1,STOCK!$F$10:$AB$209,17,0),IF($AE218=$AE217,(IF(BN217&gt;=1,BN217-COUNTIFS($AE217:$AE217,$AC218,AN217:AN217,$AI$2),0)),0)),0)</f>
        <v>0</v>
      </c>
      <c r="BO218" s="1">
        <f>IFERROR(IF($AE218&gt;$AE217,VLOOKUP($AC218+AO$1,STOCK!$F$10:$AB$209,17,0),IF($AE218=$AE217,(IF(BO217&gt;=1,BO217-COUNTIFS($AE217:$AE217,$AC218,AO217:AO217,$AI$2),0)),0)),0)</f>
        <v>0</v>
      </c>
      <c r="BP218" s="1">
        <f>IFERROR(IF($AE218&gt;$AE217,VLOOKUP($AC218+AP$1,STOCK!$F$10:$AB$209,17,0),IF($AE218=$AE217,(IF(BP217&gt;=1,BP217-COUNTIFS($AE217:$AE217,$AC218,AP217:AP217,$AI$2),0)),0)),0)</f>
        <v>0</v>
      </c>
      <c r="BQ218" s="1">
        <f>IFERROR(IF($AE218&gt;$AE217,VLOOKUP($AC218+AQ$1,STOCK!$F$10:$AB$209,17,0),IF($AE218=$AE217,(IF(BQ217&gt;=1,BQ217-COUNTIFS($AE217:$AE217,$AC218,AQ217:AQ217,$AI$2),0)),0)),0)</f>
        <v>0</v>
      </c>
      <c r="BR218" s="1">
        <f>IFERROR(IF($AE218&gt;$AE217,VLOOKUP($AC218+AR$1,STOCK!$F$10:$AB$209,17,0),IF($AE218=$AE217,(IF(BR217&gt;=1,BR217-COUNTIFS($AE217:$AE217,$AC218,AR217:AR217,$AI$2),0)),0)),0)</f>
        <v>0</v>
      </c>
      <c r="BS218" s="1">
        <f>IFERROR(IF($AE218&gt;$AE217,VLOOKUP($AC218+AS$1,STOCK!$F$10:$AB$209,17,0),IF($AE218=$AE217,(IF(BS217&gt;=1,BS217-COUNTIFS($AE217:$AE217,$AC218,AS217:AS217,$AI$2),0)),0)),0)</f>
        <v>0</v>
      </c>
      <c r="BT218" s="1">
        <f>IFERROR(IF($AE218&gt;$AE217,VLOOKUP($AC218+AT$1,STOCK!$F$10:$AB$209,17,0),IF($AE218=$AE217,(IF(BT217&gt;=1,BT217-COUNTIFS($AE217:$AE217,$AC218,AT217:AT217,$AI$2),0)),0)),0)</f>
        <v>0</v>
      </c>
      <c r="BU218" s="1">
        <f>IFERROR(IF($AE218&gt;$AE217,VLOOKUP($AC218+AU$1,STOCK!$F$10:$AB$209,17,0),IF($AE218=$AE217,(IF(BU217&gt;=1,BU217-COUNTIFS($AE217:$AE217,$AC218,AU217:AU217,$AI$2),0)),0)),0)</f>
        <v>0</v>
      </c>
      <c r="BV218" s="1">
        <f>IFERROR(IF($AE218&gt;$AE217,VLOOKUP($AC218+AV$1,STOCK!$F$10:$AB$209,17,0),IF($AE218=$AE217,(IF(BV217&gt;=1,BV217-COUNTIFS($AE217:$AE217,$AC218,AV217:AV217,$AI$2),0)),0)),0)</f>
        <v>0</v>
      </c>
      <c r="BW218" s="1">
        <f>IFERROR(IF($AE218&gt;$AE217,VLOOKUP($AC218+AW$1,STOCK!$F$10:$AB$209,17,0),IF($AE218=$AE217,(IF(BW217&gt;=1,BW217-COUNTIFS($AE217:$AE217,$AC218,AW217:AW217,$AI$2),0)),0)),0)</f>
        <v>0</v>
      </c>
      <c r="BX218" s="1">
        <f>IFERROR(IF($AE218&gt;$AE217,VLOOKUP($AC218+AX$1,STOCK!$F$10:$AB$209,17,0),IF($AE218=$AE217,(IF(BX217&gt;=1,BX217-COUNTIFS($AE217:$AE217,$AC218,AX217:AX217,$AI$2),0)),0)),0)</f>
        <v>0</v>
      </c>
    </row>
    <row r="219" spans="29:76" x14ac:dyDescent="0.25">
      <c r="AC219" s="1">
        <f t="shared" si="65"/>
        <v>0</v>
      </c>
      <c r="AD219" s="1">
        <f>IFERROR(IF(LEN(AK219)&gt;=1,VLOOKUP(HLOOKUP(AK219,PROFILE!$K$5:$V$8,4,0),PROFILE!$F$1:$G$3,2,0),0),0)</f>
        <v>0</v>
      </c>
      <c r="AE219" s="1">
        <f t="shared" si="66"/>
        <v>0</v>
      </c>
      <c r="AF219" s="1">
        <v>206</v>
      </c>
      <c r="AI219" s="1" t="str">
        <f>IFERROR(IF($AH219&gt;=1,VLOOKUP($AG219,STUDENT!$O$8:$Z$1507,3,0),""),"")</f>
        <v/>
      </c>
      <c r="AJ219" s="1" t="str">
        <f>IFERROR(IF($AH219&gt;=1,VLOOKUP($AG219,STUDENT!$O$8:$Z$1507,4,0),""),"")</f>
        <v/>
      </c>
      <c r="AK219" s="1" t="str">
        <f>IFERROR(IF($AH219&gt;=1,VLOOKUP($AG219,STUDENT!$O$8:$Z$1507,6,0),""),"")</f>
        <v/>
      </c>
      <c r="AL219" s="1" t="str">
        <f t="shared" si="67"/>
        <v/>
      </c>
      <c r="AM219" s="1" t="str">
        <f t="shared" si="68"/>
        <v/>
      </c>
      <c r="AN219" s="1" t="str">
        <f t="shared" si="69"/>
        <v/>
      </c>
      <c r="AO219" s="1" t="str">
        <f t="shared" si="70"/>
        <v/>
      </c>
      <c r="AP219" s="1" t="str">
        <f t="shared" si="71"/>
        <v/>
      </c>
      <c r="AQ219" s="1" t="str">
        <f t="shared" si="72"/>
        <v/>
      </c>
      <c r="AR219" s="1" t="str">
        <f t="shared" si="73"/>
        <v/>
      </c>
      <c r="AS219" s="1" t="str">
        <f t="shared" si="74"/>
        <v/>
      </c>
      <c r="AT219" s="1" t="str">
        <f t="shared" si="75"/>
        <v/>
      </c>
      <c r="AU219" s="1" t="str">
        <f t="shared" si="76"/>
        <v/>
      </c>
      <c r="AV219" s="1" t="str">
        <f t="shared" si="77"/>
        <v/>
      </c>
      <c r="AW219" s="1" t="str">
        <f t="shared" si="78"/>
        <v/>
      </c>
      <c r="AX219" s="1" t="str">
        <f t="shared" si="79"/>
        <v/>
      </c>
      <c r="AY219" s="1">
        <f>IFERROR(IF($AE219&gt;$AE218,VLOOKUP($AC219+AL$1,STOCK!$F$10:$AB$209,16,0),IF($AE219=$AE218,(IF(AY218&gt;=1,AY218-COUNTIFS($AE218:$AE218,$AC219,AL218:AL218,$AI$1),0)),0)),0)</f>
        <v>0</v>
      </c>
      <c r="AZ219" s="1">
        <f>IFERROR(IF($AE219&gt;$AE218,VLOOKUP($AC219+AM$1,STOCK!$F$10:$AB$209,16,0),IF($AE219=$AE218,(IF(AZ218&gt;=1,AZ218-COUNTIFS($AE218:$AE218,$AC219,AM218:AM218,$AI$1),0)),0)),0)</f>
        <v>0</v>
      </c>
      <c r="BA219" s="1">
        <f>IFERROR(IF($AE219&gt;$AE218,VLOOKUP($AC219+AN$1,STOCK!$F$10:$AB$209,16,0),IF($AE219=$AE218,(IF(BA218&gt;=1,BA218-COUNTIFS($AE218:$AE218,$AC219,AN218:AN218,$AI$1),0)),0)),0)</f>
        <v>0</v>
      </c>
      <c r="BB219" s="1">
        <f>IFERROR(IF($AE219&gt;$AE218,VLOOKUP($AC219+AO$1,STOCK!$F$10:$AB$209,16,0),IF($AE219=$AE218,(IF(BB218&gt;=1,BB218-COUNTIFS($AE218:$AE218,$AC219,AO218:AO218,$AI$1),0)),0)),0)</f>
        <v>0</v>
      </c>
      <c r="BC219" s="1">
        <f>IFERROR(IF($AE219&gt;$AE218,VLOOKUP($AC219+AP$1,STOCK!$F$10:$AB$209,16,0),IF($AE219=$AE218,(IF(BC218&gt;=1,BC218-COUNTIFS($AE218:$AE218,$AC219,AP218:AP218,$AI$1),0)),0)),0)</f>
        <v>0</v>
      </c>
      <c r="BD219" s="1">
        <f>IFERROR(IF($AE219&gt;$AE218,VLOOKUP($AC219+AQ$1,STOCK!$F$10:$AB$209,16,0),IF($AE219=$AE218,(IF(BD218&gt;=1,BD218-COUNTIFS($AE218:$AE218,$AC219,AQ218:AQ218,$AI$1),0)),0)),0)</f>
        <v>0</v>
      </c>
      <c r="BE219" s="1">
        <f>IFERROR(IF($AE219&gt;$AE218,VLOOKUP($AC219+AR$1,STOCK!$F$10:$AB$209,16,0),IF($AE219=$AE218,(IF(BE218&gt;=1,BE218-COUNTIFS($AE218:$AE218,$AC219,AR218:AR218,$AI$1),0)),0)),0)</f>
        <v>0</v>
      </c>
      <c r="BF219" s="1">
        <f>IFERROR(IF($AE219&gt;$AE218,VLOOKUP($AC219+AS$1,STOCK!$F$10:$AB$209,16,0),IF($AE219=$AE218,(IF(BF218&gt;=1,BF218-COUNTIFS($AE218:$AE218,$AC219,AS218:AS218,$AI$1),0)),0)),0)</f>
        <v>0</v>
      </c>
      <c r="BG219" s="1">
        <f>IFERROR(IF($AE219&gt;$AE218,VLOOKUP($AC219+AT$1,STOCK!$F$10:$AB$209,16,0),IF($AE219=$AE218,(IF(BG218&gt;=1,BG218-COUNTIFS($AE218:$AE218,$AC219,AT218:AT218,$AI$1),0)),0)),0)</f>
        <v>0</v>
      </c>
      <c r="BH219" s="1">
        <f>IFERROR(IF($AE219&gt;$AE218,VLOOKUP($AC219+AU$1,STOCK!$F$10:$AB$209,16,0),IF($AE219=$AE218,(IF(BH218&gt;=1,BH218-COUNTIFS($AE218:$AE218,$AC219,AU218:AU218,$AI$1),0)),0)),0)</f>
        <v>0</v>
      </c>
      <c r="BI219" s="1">
        <f>IFERROR(IF($AE219&gt;$AE218,VLOOKUP($AC219+AV$1,STOCK!$F$10:$AB$209,16,0),IF($AE219=$AE218,(IF(BI218&gt;=1,BI218-COUNTIFS($AE218:$AE218,$AC219,AV218:AV218,$AI$1),0)),0)),0)</f>
        <v>0</v>
      </c>
      <c r="BJ219" s="1">
        <f>IFERROR(IF($AE219&gt;$AE218,VLOOKUP($AC219+AW$1,STOCK!$F$10:$AB$209,16,0),IF($AE219=$AE218,(IF(BJ218&gt;=1,BJ218-COUNTIFS($AE218:$AE218,$AC219,AW218:AW218,$AI$1),0)),0)),0)</f>
        <v>0</v>
      </c>
      <c r="BK219" s="1">
        <f>IFERROR(IF($AE219&gt;$AE218,VLOOKUP($AC219+AX$1,STOCK!$F$10:$AB$209,16,0),IF($AE219=$AE218,(IF(BK218&gt;=1,BK218-COUNTIFS($AE218:$AE218,$AC219,AX218:AX218,$AI$1),0)),0)),0)</f>
        <v>0</v>
      </c>
      <c r="BL219" s="1">
        <f>IFERROR(IF($AE219&gt;$AE218,VLOOKUP($AC219+AL$1,STOCK!$F$10:$AB$209,17,0),IF($AE219=$AE218,(IF(BL218&gt;=1,BL218-COUNTIFS($AE218:$AE218,$AC219,AL218:AL218,$AI$2),0)),0)),0)</f>
        <v>0</v>
      </c>
      <c r="BM219" s="1">
        <f>IFERROR(IF($AE219&gt;$AE218,VLOOKUP($AC219+AM$1,STOCK!$F$10:$AB$209,17,0),IF($AE219=$AE218,(IF(BM218&gt;=1,BM218-COUNTIFS($AE218:$AE218,$AC219,AM218:AM218,$AI$2),0)),0)),0)</f>
        <v>0</v>
      </c>
      <c r="BN219" s="1">
        <f>IFERROR(IF($AE219&gt;$AE218,VLOOKUP($AC219+AN$1,STOCK!$F$10:$AB$209,17,0),IF($AE219=$AE218,(IF(BN218&gt;=1,BN218-COUNTIFS($AE218:$AE218,$AC219,AN218:AN218,$AI$2),0)),0)),0)</f>
        <v>0</v>
      </c>
      <c r="BO219" s="1">
        <f>IFERROR(IF($AE219&gt;$AE218,VLOOKUP($AC219+AO$1,STOCK!$F$10:$AB$209,17,0),IF($AE219=$AE218,(IF(BO218&gt;=1,BO218-COUNTIFS($AE218:$AE218,$AC219,AO218:AO218,$AI$2),0)),0)),0)</f>
        <v>0</v>
      </c>
      <c r="BP219" s="1">
        <f>IFERROR(IF($AE219&gt;$AE218,VLOOKUP($AC219+AP$1,STOCK!$F$10:$AB$209,17,0),IF($AE219=$AE218,(IF(BP218&gt;=1,BP218-COUNTIFS($AE218:$AE218,$AC219,AP218:AP218,$AI$2),0)),0)),0)</f>
        <v>0</v>
      </c>
      <c r="BQ219" s="1">
        <f>IFERROR(IF($AE219&gt;$AE218,VLOOKUP($AC219+AQ$1,STOCK!$F$10:$AB$209,17,0),IF($AE219=$AE218,(IF(BQ218&gt;=1,BQ218-COUNTIFS($AE218:$AE218,$AC219,AQ218:AQ218,$AI$2),0)),0)),0)</f>
        <v>0</v>
      </c>
      <c r="BR219" s="1">
        <f>IFERROR(IF($AE219&gt;$AE218,VLOOKUP($AC219+AR$1,STOCK!$F$10:$AB$209,17,0),IF($AE219=$AE218,(IF(BR218&gt;=1,BR218-COUNTIFS($AE218:$AE218,$AC219,AR218:AR218,$AI$2),0)),0)),0)</f>
        <v>0</v>
      </c>
      <c r="BS219" s="1">
        <f>IFERROR(IF($AE219&gt;$AE218,VLOOKUP($AC219+AS$1,STOCK!$F$10:$AB$209,17,0),IF($AE219=$AE218,(IF(BS218&gt;=1,BS218-COUNTIFS($AE218:$AE218,$AC219,AS218:AS218,$AI$2),0)),0)),0)</f>
        <v>0</v>
      </c>
      <c r="BT219" s="1">
        <f>IFERROR(IF($AE219&gt;$AE218,VLOOKUP($AC219+AT$1,STOCK!$F$10:$AB$209,17,0),IF($AE219=$AE218,(IF(BT218&gt;=1,BT218-COUNTIFS($AE218:$AE218,$AC219,AT218:AT218,$AI$2),0)),0)),0)</f>
        <v>0</v>
      </c>
      <c r="BU219" s="1">
        <f>IFERROR(IF($AE219&gt;$AE218,VLOOKUP($AC219+AU$1,STOCK!$F$10:$AB$209,17,0),IF($AE219=$AE218,(IF(BU218&gt;=1,BU218-COUNTIFS($AE218:$AE218,$AC219,AU218:AU218,$AI$2),0)),0)),0)</f>
        <v>0</v>
      </c>
      <c r="BV219" s="1">
        <f>IFERROR(IF($AE219&gt;$AE218,VLOOKUP($AC219+AV$1,STOCK!$F$10:$AB$209,17,0),IF($AE219=$AE218,(IF(BV218&gt;=1,BV218-COUNTIFS($AE218:$AE218,$AC219,AV218:AV218,$AI$2),0)),0)),0)</f>
        <v>0</v>
      </c>
      <c r="BW219" s="1">
        <f>IFERROR(IF($AE219&gt;$AE218,VLOOKUP($AC219+AW$1,STOCK!$F$10:$AB$209,17,0),IF($AE219=$AE218,(IF(BW218&gt;=1,BW218-COUNTIFS($AE218:$AE218,$AC219,AW218:AW218,$AI$2),0)),0)),0)</f>
        <v>0</v>
      </c>
      <c r="BX219" s="1">
        <f>IFERROR(IF($AE219&gt;$AE218,VLOOKUP($AC219+AX$1,STOCK!$F$10:$AB$209,17,0),IF($AE219=$AE218,(IF(BX218&gt;=1,BX218-COUNTIFS($AE218:$AE218,$AC219,AX218:AX218,$AI$2),0)),0)),0)</f>
        <v>0</v>
      </c>
    </row>
    <row r="220" spans="29:76" x14ac:dyDescent="0.25">
      <c r="AC220" s="1">
        <f t="shared" si="65"/>
        <v>0</v>
      </c>
      <c r="AD220" s="1">
        <f>IFERROR(IF(LEN(AK220)&gt;=1,VLOOKUP(HLOOKUP(AK220,PROFILE!$K$5:$V$8,4,0),PROFILE!$F$1:$G$3,2,0),0),0)</f>
        <v>0</v>
      </c>
      <c r="AE220" s="1">
        <f t="shared" si="66"/>
        <v>0</v>
      </c>
      <c r="AF220" s="1">
        <v>207</v>
      </c>
      <c r="AI220" s="1" t="str">
        <f>IFERROR(IF($AH220&gt;=1,VLOOKUP($AG220,STUDENT!$O$8:$Z$1507,3,0),""),"")</f>
        <v/>
      </c>
      <c r="AJ220" s="1" t="str">
        <f>IFERROR(IF($AH220&gt;=1,VLOOKUP($AG220,STUDENT!$O$8:$Z$1507,4,0),""),"")</f>
        <v/>
      </c>
      <c r="AK220" s="1" t="str">
        <f>IFERROR(IF($AH220&gt;=1,VLOOKUP($AG220,STUDENT!$O$8:$Z$1507,6,0),""),"")</f>
        <v/>
      </c>
      <c r="AL220" s="1" t="str">
        <f t="shared" si="67"/>
        <v/>
      </c>
      <c r="AM220" s="1" t="str">
        <f t="shared" si="68"/>
        <v/>
      </c>
      <c r="AN220" s="1" t="str">
        <f t="shared" si="69"/>
        <v/>
      </c>
      <c r="AO220" s="1" t="str">
        <f t="shared" si="70"/>
        <v/>
      </c>
      <c r="AP220" s="1" t="str">
        <f t="shared" si="71"/>
        <v/>
      </c>
      <c r="AQ220" s="1" t="str">
        <f t="shared" si="72"/>
        <v/>
      </c>
      <c r="AR220" s="1" t="str">
        <f t="shared" si="73"/>
        <v/>
      </c>
      <c r="AS220" s="1" t="str">
        <f t="shared" si="74"/>
        <v/>
      </c>
      <c r="AT220" s="1" t="str">
        <f t="shared" si="75"/>
        <v/>
      </c>
      <c r="AU220" s="1" t="str">
        <f t="shared" si="76"/>
        <v/>
      </c>
      <c r="AV220" s="1" t="str">
        <f t="shared" si="77"/>
        <v/>
      </c>
      <c r="AW220" s="1" t="str">
        <f t="shared" si="78"/>
        <v/>
      </c>
      <c r="AX220" s="1" t="str">
        <f t="shared" si="79"/>
        <v/>
      </c>
      <c r="AY220" s="1">
        <f>IFERROR(IF($AE220&gt;$AE219,VLOOKUP($AC220+AL$1,STOCK!$F$10:$AB$209,16,0),IF($AE220=$AE219,(IF(AY219&gt;=1,AY219-COUNTIFS($AE219:$AE219,$AC220,AL219:AL219,$AI$1),0)),0)),0)</f>
        <v>0</v>
      </c>
      <c r="AZ220" s="1">
        <f>IFERROR(IF($AE220&gt;$AE219,VLOOKUP($AC220+AM$1,STOCK!$F$10:$AB$209,16,0),IF($AE220=$AE219,(IF(AZ219&gt;=1,AZ219-COUNTIFS($AE219:$AE219,$AC220,AM219:AM219,$AI$1),0)),0)),0)</f>
        <v>0</v>
      </c>
      <c r="BA220" s="1">
        <f>IFERROR(IF($AE220&gt;$AE219,VLOOKUP($AC220+AN$1,STOCK!$F$10:$AB$209,16,0),IF($AE220=$AE219,(IF(BA219&gt;=1,BA219-COUNTIFS($AE219:$AE219,$AC220,AN219:AN219,$AI$1),0)),0)),0)</f>
        <v>0</v>
      </c>
      <c r="BB220" s="1">
        <f>IFERROR(IF($AE220&gt;$AE219,VLOOKUP($AC220+AO$1,STOCK!$F$10:$AB$209,16,0),IF($AE220=$AE219,(IF(BB219&gt;=1,BB219-COUNTIFS($AE219:$AE219,$AC220,AO219:AO219,$AI$1),0)),0)),0)</f>
        <v>0</v>
      </c>
      <c r="BC220" s="1">
        <f>IFERROR(IF($AE220&gt;$AE219,VLOOKUP($AC220+AP$1,STOCK!$F$10:$AB$209,16,0),IF($AE220=$AE219,(IF(BC219&gt;=1,BC219-COUNTIFS($AE219:$AE219,$AC220,AP219:AP219,$AI$1),0)),0)),0)</f>
        <v>0</v>
      </c>
      <c r="BD220" s="1">
        <f>IFERROR(IF($AE220&gt;$AE219,VLOOKUP($AC220+AQ$1,STOCK!$F$10:$AB$209,16,0),IF($AE220=$AE219,(IF(BD219&gt;=1,BD219-COUNTIFS($AE219:$AE219,$AC220,AQ219:AQ219,$AI$1),0)),0)),0)</f>
        <v>0</v>
      </c>
      <c r="BE220" s="1">
        <f>IFERROR(IF($AE220&gt;$AE219,VLOOKUP($AC220+AR$1,STOCK!$F$10:$AB$209,16,0),IF($AE220=$AE219,(IF(BE219&gt;=1,BE219-COUNTIFS($AE219:$AE219,$AC220,AR219:AR219,$AI$1),0)),0)),0)</f>
        <v>0</v>
      </c>
      <c r="BF220" s="1">
        <f>IFERROR(IF($AE220&gt;$AE219,VLOOKUP($AC220+AS$1,STOCK!$F$10:$AB$209,16,0),IF($AE220=$AE219,(IF(BF219&gt;=1,BF219-COUNTIFS($AE219:$AE219,$AC220,AS219:AS219,$AI$1),0)),0)),0)</f>
        <v>0</v>
      </c>
      <c r="BG220" s="1">
        <f>IFERROR(IF($AE220&gt;$AE219,VLOOKUP($AC220+AT$1,STOCK!$F$10:$AB$209,16,0),IF($AE220=$AE219,(IF(BG219&gt;=1,BG219-COUNTIFS($AE219:$AE219,$AC220,AT219:AT219,$AI$1),0)),0)),0)</f>
        <v>0</v>
      </c>
      <c r="BH220" s="1">
        <f>IFERROR(IF($AE220&gt;$AE219,VLOOKUP($AC220+AU$1,STOCK!$F$10:$AB$209,16,0),IF($AE220=$AE219,(IF(BH219&gt;=1,BH219-COUNTIFS($AE219:$AE219,$AC220,AU219:AU219,$AI$1),0)),0)),0)</f>
        <v>0</v>
      </c>
      <c r="BI220" s="1">
        <f>IFERROR(IF($AE220&gt;$AE219,VLOOKUP($AC220+AV$1,STOCK!$F$10:$AB$209,16,0),IF($AE220=$AE219,(IF(BI219&gt;=1,BI219-COUNTIFS($AE219:$AE219,$AC220,AV219:AV219,$AI$1),0)),0)),0)</f>
        <v>0</v>
      </c>
      <c r="BJ220" s="1">
        <f>IFERROR(IF($AE220&gt;$AE219,VLOOKUP($AC220+AW$1,STOCK!$F$10:$AB$209,16,0),IF($AE220=$AE219,(IF(BJ219&gt;=1,BJ219-COUNTIFS($AE219:$AE219,$AC220,AW219:AW219,$AI$1),0)),0)),0)</f>
        <v>0</v>
      </c>
      <c r="BK220" s="1">
        <f>IFERROR(IF($AE220&gt;$AE219,VLOOKUP($AC220+AX$1,STOCK!$F$10:$AB$209,16,0),IF($AE220=$AE219,(IF(BK219&gt;=1,BK219-COUNTIFS($AE219:$AE219,$AC220,AX219:AX219,$AI$1),0)),0)),0)</f>
        <v>0</v>
      </c>
      <c r="BL220" s="1">
        <f>IFERROR(IF($AE220&gt;$AE219,VLOOKUP($AC220+AL$1,STOCK!$F$10:$AB$209,17,0),IF($AE220=$AE219,(IF(BL219&gt;=1,BL219-COUNTIFS($AE219:$AE219,$AC220,AL219:AL219,$AI$2),0)),0)),0)</f>
        <v>0</v>
      </c>
      <c r="BM220" s="1">
        <f>IFERROR(IF($AE220&gt;$AE219,VLOOKUP($AC220+AM$1,STOCK!$F$10:$AB$209,17,0),IF($AE220=$AE219,(IF(BM219&gt;=1,BM219-COUNTIFS($AE219:$AE219,$AC220,AM219:AM219,$AI$2),0)),0)),0)</f>
        <v>0</v>
      </c>
      <c r="BN220" s="1">
        <f>IFERROR(IF($AE220&gt;$AE219,VLOOKUP($AC220+AN$1,STOCK!$F$10:$AB$209,17,0),IF($AE220=$AE219,(IF(BN219&gt;=1,BN219-COUNTIFS($AE219:$AE219,$AC220,AN219:AN219,$AI$2),0)),0)),0)</f>
        <v>0</v>
      </c>
      <c r="BO220" s="1">
        <f>IFERROR(IF($AE220&gt;$AE219,VLOOKUP($AC220+AO$1,STOCK!$F$10:$AB$209,17,0),IF($AE220=$AE219,(IF(BO219&gt;=1,BO219-COUNTIFS($AE219:$AE219,$AC220,AO219:AO219,$AI$2),0)),0)),0)</f>
        <v>0</v>
      </c>
      <c r="BP220" s="1">
        <f>IFERROR(IF($AE220&gt;$AE219,VLOOKUP($AC220+AP$1,STOCK!$F$10:$AB$209,17,0),IF($AE220=$AE219,(IF(BP219&gt;=1,BP219-COUNTIFS($AE219:$AE219,$AC220,AP219:AP219,$AI$2),0)),0)),0)</f>
        <v>0</v>
      </c>
      <c r="BQ220" s="1">
        <f>IFERROR(IF($AE220&gt;$AE219,VLOOKUP($AC220+AQ$1,STOCK!$F$10:$AB$209,17,0),IF($AE220=$AE219,(IF(BQ219&gt;=1,BQ219-COUNTIFS($AE219:$AE219,$AC220,AQ219:AQ219,$AI$2),0)),0)),0)</f>
        <v>0</v>
      </c>
      <c r="BR220" s="1">
        <f>IFERROR(IF($AE220&gt;$AE219,VLOOKUP($AC220+AR$1,STOCK!$F$10:$AB$209,17,0),IF($AE220=$AE219,(IF(BR219&gt;=1,BR219-COUNTIFS($AE219:$AE219,$AC220,AR219:AR219,$AI$2),0)),0)),0)</f>
        <v>0</v>
      </c>
      <c r="BS220" s="1">
        <f>IFERROR(IF($AE220&gt;$AE219,VLOOKUP($AC220+AS$1,STOCK!$F$10:$AB$209,17,0),IF($AE220=$AE219,(IF(BS219&gt;=1,BS219-COUNTIFS($AE219:$AE219,$AC220,AS219:AS219,$AI$2),0)),0)),0)</f>
        <v>0</v>
      </c>
      <c r="BT220" s="1">
        <f>IFERROR(IF($AE220&gt;$AE219,VLOOKUP($AC220+AT$1,STOCK!$F$10:$AB$209,17,0),IF($AE220=$AE219,(IF(BT219&gt;=1,BT219-COUNTIFS($AE219:$AE219,$AC220,AT219:AT219,$AI$2),0)),0)),0)</f>
        <v>0</v>
      </c>
      <c r="BU220" s="1">
        <f>IFERROR(IF($AE220&gt;$AE219,VLOOKUP($AC220+AU$1,STOCK!$F$10:$AB$209,17,0),IF($AE220=$AE219,(IF(BU219&gt;=1,BU219-COUNTIFS($AE219:$AE219,$AC220,AU219:AU219,$AI$2),0)),0)),0)</f>
        <v>0</v>
      </c>
      <c r="BV220" s="1">
        <f>IFERROR(IF($AE220&gt;$AE219,VLOOKUP($AC220+AV$1,STOCK!$F$10:$AB$209,17,0),IF($AE220=$AE219,(IF(BV219&gt;=1,BV219-COUNTIFS($AE219:$AE219,$AC220,AV219:AV219,$AI$2),0)),0)),0)</f>
        <v>0</v>
      </c>
      <c r="BW220" s="1">
        <f>IFERROR(IF($AE220&gt;$AE219,VLOOKUP($AC220+AW$1,STOCK!$F$10:$AB$209,17,0),IF($AE220=$AE219,(IF(BW219&gt;=1,BW219-COUNTIFS($AE219:$AE219,$AC220,AW219:AW219,$AI$2),0)),0)),0)</f>
        <v>0</v>
      </c>
      <c r="BX220" s="1">
        <f>IFERROR(IF($AE220&gt;$AE219,VLOOKUP($AC220+AX$1,STOCK!$F$10:$AB$209,17,0),IF($AE220=$AE219,(IF(BX219&gt;=1,BX219-COUNTIFS($AE219:$AE219,$AC220,AX219:AX219,$AI$2),0)),0)),0)</f>
        <v>0</v>
      </c>
    </row>
    <row r="221" spans="29:76" x14ac:dyDescent="0.25">
      <c r="AC221" s="1">
        <f t="shared" si="65"/>
        <v>0</v>
      </c>
      <c r="AD221" s="1">
        <f>IFERROR(IF(LEN(AK221)&gt;=1,VLOOKUP(HLOOKUP(AK221,PROFILE!$K$5:$V$8,4,0),PROFILE!$F$1:$G$3,2,0),0),0)</f>
        <v>0</v>
      </c>
      <c r="AE221" s="1">
        <f t="shared" si="66"/>
        <v>0</v>
      </c>
      <c r="AF221" s="1">
        <v>208</v>
      </c>
      <c r="AI221" s="1" t="str">
        <f>IFERROR(IF($AH221&gt;=1,VLOOKUP($AG221,STUDENT!$O$8:$Z$1507,3,0),""),"")</f>
        <v/>
      </c>
      <c r="AJ221" s="1" t="str">
        <f>IFERROR(IF($AH221&gt;=1,VLOOKUP($AG221,STUDENT!$O$8:$Z$1507,4,0),""),"")</f>
        <v/>
      </c>
      <c r="AK221" s="1" t="str">
        <f>IFERROR(IF($AH221&gt;=1,VLOOKUP($AG221,STUDENT!$O$8:$Z$1507,6,0),""),"")</f>
        <v/>
      </c>
      <c r="AL221" s="1" t="str">
        <f t="shared" si="67"/>
        <v/>
      </c>
      <c r="AM221" s="1" t="str">
        <f t="shared" si="68"/>
        <v/>
      </c>
      <c r="AN221" s="1" t="str">
        <f t="shared" si="69"/>
        <v/>
      </c>
      <c r="AO221" s="1" t="str">
        <f t="shared" si="70"/>
        <v/>
      </c>
      <c r="AP221" s="1" t="str">
        <f t="shared" si="71"/>
        <v/>
      </c>
      <c r="AQ221" s="1" t="str">
        <f t="shared" si="72"/>
        <v/>
      </c>
      <c r="AR221" s="1" t="str">
        <f t="shared" si="73"/>
        <v/>
      </c>
      <c r="AS221" s="1" t="str">
        <f t="shared" si="74"/>
        <v/>
      </c>
      <c r="AT221" s="1" t="str">
        <f t="shared" si="75"/>
        <v/>
      </c>
      <c r="AU221" s="1" t="str">
        <f t="shared" si="76"/>
        <v/>
      </c>
      <c r="AV221" s="1" t="str">
        <f t="shared" si="77"/>
        <v/>
      </c>
      <c r="AW221" s="1" t="str">
        <f t="shared" si="78"/>
        <v/>
      </c>
      <c r="AX221" s="1" t="str">
        <f t="shared" si="79"/>
        <v/>
      </c>
      <c r="AY221" s="1">
        <f>IFERROR(IF($AE221&gt;$AE220,VLOOKUP($AC221+AL$1,STOCK!$F$10:$AB$209,16,0),IF($AE221=$AE220,(IF(AY220&gt;=1,AY220-COUNTIFS($AE220:$AE220,$AC221,AL220:AL220,$AI$1),0)),0)),0)</f>
        <v>0</v>
      </c>
      <c r="AZ221" s="1">
        <f>IFERROR(IF($AE221&gt;$AE220,VLOOKUP($AC221+AM$1,STOCK!$F$10:$AB$209,16,0),IF($AE221=$AE220,(IF(AZ220&gt;=1,AZ220-COUNTIFS($AE220:$AE220,$AC221,AM220:AM220,$AI$1),0)),0)),0)</f>
        <v>0</v>
      </c>
      <c r="BA221" s="1">
        <f>IFERROR(IF($AE221&gt;$AE220,VLOOKUP($AC221+AN$1,STOCK!$F$10:$AB$209,16,0),IF($AE221=$AE220,(IF(BA220&gt;=1,BA220-COUNTIFS($AE220:$AE220,$AC221,AN220:AN220,$AI$1),0)),0)),0)</f>
        <v>0</v>
      </c>
      <c r="BB221" s="1">
        <f>IFERROR(IF($AE221&gt;$AE220,VLOOKUP($AC221+AO$1,STOCK!$F$10:$AB$209,16,0),IF($AE221=$AE220,(IF(BB220&gt;=1,BB220-COUNTIFS($AE220:$AE220,$AC221,AO220:AO220,$AI$1),0)),0)),0)</f>
        <v>0</v>
      </c>
      <c r="BC221" s="1">
        <f>IFERROR(IF($AE221&gt;$AE220,VLOOKUP($AC221+AP$1,STOCK!$F$10:$AB$209,16,0),IF($AE221=$AE220,(IF(BC220&gt;=1,BC220-COUNTIFS($AE220:$AE220,$AC221,AP220:AP220,$AI$1),0)),0)),0)</f>
        <v>0</v>
      </c>
      <c r="BD221" s="1">
        <f>IFERROR(IF($AE221&gt;$AE220,VLOOKUP($AC221+AQ$1,STOCK!$F$10:$AB$209,16,0),IF($AE221=$AE220,(IF(BD220&gt;=1,BD220-COUNTIFS($AE220:$AE220,$AC221,AQ220:AQ220,$AI$1),0)),0)),0)</f>
        <v>0</v>
      </c>
      <c r="BE221" s="1">
        <f>IFERROR(IF($AE221&gt;$AE220,VLOOKUP($AC221+AR$1,STOCK!$F$10:$AB$209,16,0),IF($AE221=$AE220,(IF(BE220&gt;=1,BE220-COUNTIFS($AE220:$AE220,$AC221,AR220:AR220,$AI$1),0)),0)),0)</f>
        <v>0</v>
      </c>
      <c r="BF221" s="1">
        <f>IFERROR(IF($AE221&gt;$AE220,VLOOKUP($AC221+AS$1,STOCK!$F$10:$AB$209,16,0),IF($AE221=$AE220,(IF(BF220&gt;=1,BF220-COUNTIFS($AE220:$AE220,$AC221,AS220:AS220,$AI$1),0)),0)),0)</f>
        <v>0</v>
      </c>
      <c r="BG221" s="1">
        <f>IFERROR(IF($AE221&gt;$AE220,VLOOKUP($AC221+AT$1,STOCK!$F$10:$AB$209,16,0),IF($AE221=$AE220,(IF(BG220&gt;=1,BG220-COUNTIFS($AE220:$AE220,$AC221,AT220:AT220,$AI$1),0)),0)),0)</f>
        <v>0</v>
      </c>
      <c r="BH221" s="1">
        <f>IFERROR(IF($AE221&gt;$AE220,VLOOKUP($AC221+AU$1,STOCK!$F$10:$AB$209,16,0),IF($AE221=$AE220,(IF(BH220&gt;=1,BH220-COUNTIFS($AE220:$AE220,$AC221,AU220:AU220,$AI$1),0)),0)),0)</f>
        <v>0</v>
      </c>
      <c r="BI221" s="1">
        <f>IFERROR(IF($AE221&gt;$AE220,VLOOKUP($AC221+AV$1,STOCK!$F$10:$AB$209,16,0),IF($AE221=$AE220,(IF(BI220&gt;=1,BI220-COUNTIFS($AE220:$AE220,$AC221,AV220:AV220,$AI$1),0)),0)),0)</f>
        <v>0</v>
      </c>
      <c r="BJ221" s="1">
        <f>IFERROR(IF($AE221&gt;$AE220,VLOOKUP($AC221+AW$1,STOCK!$F$10:$AB$209,16,0),IF($AE221=$AE220,(IF(BJ220&gt;=1,BJ220-COUNTIFS($AE220:$AE220,$AC221,AW220:AW220,$AI$1),0)),0)),0)</f>
        <v>0</v>
      </c>
      <c r="BK221" s="1">
        <f>IFERROR(IF($AE221&gt;$AE220,VLOOKUP($AC221+AX$1,STOCK!$F$10:$AB$209,16,0),IF($AE221=$AE220,(IF(BK220&gt;=1,BK220-COUNTIFS($AE220:$AE220,$AC221,AX220:AX220,$AI$1),0)),0)),0)</f>
        <v>0</v>
      </c>
      <c r="BL221" s="1">
        <f>IFERROR(IF($AE221&gt;$AE220,VLOOKUP($AC221+AL$1,STOCK!$F$10:$AB$209,17,0),IF($AE221=$AE220,(IF(BL220&gt;=1,BL220-COUNTIFS($AE220:$AE220,$AC221,AL220:AL220,$AI$2),0)),0)),0)</f>
        <v>0</v>
      </c>
      <c r="BM221" s="1">
        <f>IFERROR(IF($AE221&gt;$AE220,VLOOKUP($AC221+AM$1,STOCK!$F$10:$AB$209,17,0),IF($AE221=$AE220,(IF(BM220&gt;=1,BM220-COUNTIFS($AE220:$AE220,$AC221,AM220:AM220,$AI$2),0)),0)),0)</f>
        <v>0</v>
      </c>
      <c r="BN221" s="1">
        <f>IFERROR(IF($AE221&gt;$AE220,VLOOKUP($AC221+AN$1,STOCK!$F$10:$AB$209,17,0),IF($AE221=$AE220,(IF(BN220&gt;=1,BN220-COUNTIFS($AE220:$AE220,$AC221,AN220:AN220,$AI$2),0)),0)),0)</f>
        <v>0</v>
      </c>
      <c r="BO221" s="1">
        <f>IFERROR(IF($AE221&gt;$AE220,VLOOKUP($AC221+AO$1,STOCK!$F$10:$AB$209,17,0),IF($AE221=$AE220,(IF(BO220&gt;=1,BO220-COUNTIFS($AE220:$AE220,$AC221,AO220:AO220,$AI$2),0)),0)),0)</f>
        <v>0</v>
      </c>
      <c r="BP221" s="1">
        <f>IFERROR(IF($AE221&gt;$AE220,VLOOKUP($AC221+AP$1,STOCK!$F$10:$AB$209,17,0),IF($AE221=$AE220,(IF(BP220&gt;=1,BP220-COUNTIFS($AE220:$AE220,$AC221,AP220:AP220,$AI$2),0)),0)),0)</f>
        <v>0</v>
      </c>
      <c r="BQ221" s="1">
        <f>IFERROR(IF($AE221&gt;$AE220,VLOOKUP($AC221+AQ$1,STOCK!$F$10:$AB$209,17,0),IF($AE221=$AE220,(IF(BQ220&gt;=1,BQ220-COUNTIFS($AE220:$AE220,$AC221,AQ220:AQ220,$AI$2),0)),0)),0)</f>
        <v>0</v>
      </c>
      <c r="BR221" s="1">
        <f>IFERROR(IF($AE221&gt;$AE220,VLOOKUP($AC221+AR$1,STOCK!$F$10:$AB$209,17,0),IF($AE221=$AE220,(IF(BR220&gt;=1,BR220-COUNTIFS($AE220:$AE220,$AC221,AR220:AR220,$AI$2),0)),0)),0)</f>
        <v>0</v>
      </c>
      <c r="BS221" s="1">
        <f>IFERROR(IF($AE221&gt;$AE220,VLOOKUP($AC221+AS$1,STOCK!$F$10:$AB$209,17,0),IF($AE221=$AE220,(IF(BS220&gt;=1,BS220-COUNTIFS($AE220:$AE220,$AC221,AS220:AS220,$AI$2),0)),0)),0)</f>
        <v>0</v>
      </c>
      <c r="BT221" s="1">
        <f>IFERROR(IF($AE221&gt;$AE220,VLOOKUP($AC221+AT$1,STOCK!$F$10:$AB$209,17,0),IF($AE221=$AE220,(IF(BT220&gt;=1,BT220-COUNTIFS($AE220:$AE220,$AC221,AT220:AT220,$AI$2),0)),0)),0)</f>
        <v>0</v>
      </c>
      <c r="BU221" s="1">
        <f>IFERROR(IF($AE221&gt;$AE220,VLOOKUP($AC221+AU$1,STOCK!$F$10:$AB$209,17,0),IF($AE221=$AE220,(IF(BU220&gt;=1,BU220-COUNTIFS($AE220:$AE220,$AC221,AU220:AU220,$AI$2),0)),0)),0)</f>
        <v>0</v>
      </c>
      <c r="BV221" s="1">
        <f>IFERROR(IF($AE221&gt;$AE220,VLOOKUP($AC221+AV$1,STOCK!$F$10:$AB$209,17,0),IF($AE221=$AE220,(IF(BV220&gt;=1,BV220-COUNTIFS($AE220:$AE220,$AC221,AV220:AV220,$AI$2),0)),0)),0)</f>
        <v>0</v>
      </c>
      <c r="BW221" s="1">
        <f>IFERROR(IF($AE221&gt;$AE220,VLOOKUP($AC221+AW$1,STOCK!$F$10:$AB$209,17,0),IF($AE221=$AE220,(IF(BW220&gt;=1,BW220-COUNTIFS($AE220:$AE220,$AC221,AW220:AW220,$AI$2),0)),0)),0)</f>
        <v>0</v>
      </c>
      <c r="BX221" s="1">
        <f>IFERROR(IF($AE221&gt;$AE220,VLOOKUP($AC221+AX$1,STOCK!$F$10:$AB$209,17,0),IF($AE221=$AE220,(IF(BX220&gt;=1,BX220-COUNTIFS($AE220:$AE220,$AC221,AX220:AX220,$AI$2),0)),0)),0)</f>
        <v>0</v>
      </c>
    </row>
    <row r="222" spans="29:76" x14ac:dyDescent="0.25">
      <c r="AC222" s="1">
        <f t="shared" si="65"/>
        <v>0</v>
      </c>
      <c r="AD222" s="1">
        <f>IFERROR(IF(LEN(AK222)&gt;=1,VLOOKUP(HLOOKUP(AK222,PROFILE!$K$5:$V$8,4,0),PROFILE!$F$1:$G$3,2,0),0),0)</f>
        <v>0</v>
      </c>
      <c r="AE222" s="1">
        <f t="shared" si="66"/>
        <v>0</v>
      </c>
      <c r="AF222" s="1">
        <v>209</v>
      </c>
      <c r="AI222" s="1" t="str">
        <f>IFERROR(IF($AH222&gt;=1,VLOOKUP($AG222,STUDENT!$O$8:$Z$1507,3,0),""),"")</f>
        <v/>
      </c>
      <c r="AJ222" s="1" t="str">
        <f>IFERROR(IF($AH222&gt;=1,VLOOKUP($AG222,STUDENT!$O$8:$Z$1507,4,0),""),"")</f>
        <v/>
      </c>
      <c r="AK222" s="1" t="str">
        <f>IFERROR(IF($AH222&gt;=1,VLOOKUP($AG222,STUDENT!$O$8:$Z$1507,6,0),""),"")</f>
        <v/>
      </c>
      <c r="AL222" s="1" t="str">
        <f t="shared" si="67"/>
        <v/>
      </c>
      <c r="AM222" s="1" t="str">
        <f t="shared" si="68"/>
        <v/>
      </c>
      <c r="AN222" s="1" t="str">
        <f t="shared" si="69"/>
        <v/>
      </c>
      <c r="AO222" s="1" t="str">
        <f t="shared" si="70"/>
        <v/>
      </c>
      <c r="AP222" s="1" t="str">
        <f t="shared" si="71"/>
        <v/>
      </c>
      <c r="AQ222" s="1" t="str">
        <f t="shared" si="72"/>
        <v/>
      </c>
      <c r="AR222" s="1" t="str">
        <f t="shared" si="73"/>
        <v/>
      </c>
      <c r="AS222" s="1" t="str">
        <f t="shared" si="74"/>
        <v/>
      </c>
      <c r="AT222" s="1" t="str">
        <f t="shared" si="75"/>
        <v/>
      </c>
      <c r="AU222" s="1" t="str">
        <f t="shared" si="76"/>
        <v/>
      </c>
      <c r="AV222" s="1" t="str">
        <f t="shared" si="77"/>
        <v/>
      </c>
      <c r="AW222" s="1" t="str">
        <f t="shared" si="78"/>
        <v/>
      </c>
      <c r="AX222" s="1" t="str">
        <f t="shared" si="79"/>
        <v/>
      </c>
      <c r="AY222" s="1">
        <f>IFERROR(IF($AE222&gt;$AE221,VLOOKUP($AC222+AL$1,STOCK!$F$10:$AB$209,16,0),IF($AE222=$AE221,(IF(AY221&gt;=1,AY221-COUNTIFS($AE221:$AE221,$AC222,AL221:AL221,$AI$1),0)),0)),0)</f>
        <v>0</v>
      </c>
      <c r="AZ222" s="1">
        <f>IFERROR(IF($AE222&gt;$AE221,VLOOKUP($AC222+AM$1,STOCK!$F$10:$AB$209,16,0),IF($AE222=$AE221,(IF(AZ221&gt;=1,AZ221-COUNTIFS($AE221:$AE221,$AC222,AM221:AM221,$AI$1),0)),0)),0)</f>
        <v>0</v>
      </c>
      <c r="BA222" s="1">
        <f>IFERROR(IF($AE222&gt;$AE221,VLOOKUP($AC222+AN$1,STOCK!$F$10:$AB$209,16,0),IF($AE222=$AE221,(IF(BA221&gt;=1,BA221-COUNTIFS($AE221:$AE221,$AC222,AN221:AN221,$AI$1),0)),0)),0)</f>
        <v>0</v>
      </c>
      <c r="BB222" s="1">
        <f>IFERROR(IF($AE222&gt;$AE221,VLOOKUP($AC222+AO$1,STOCK!$F$10:$AB$209,16,0),IF($AE222=$AE221,(IF(BB221&gt;=1,BB221-COUNTIFS($AE221:$AE221,$AC222,AO221:AO221,$AI$1),0)),0)),0)</f>
        <v>0</v>
      </c>
      <c r="BC222" s="1">
        <f>IFERROR(IF($AE222&gt;$AE221,VLOOKUP($AC222+AP$1,STOCK!$F$10:$AB$209,16,0),IF($AE222=$AE221,(IF(BC221&gt;=1,BC221-COUNTIFS($AE221:$AE221,$AC222,AP221:AP221,$AI$1),0)),0)),0)</f>
        <v>0</v>
      </c>
      <c r="BD222" s="1">
        <f>IFERROR(IF($AE222&gt;$AE221,VLOOKUP($AC222+AQ$1,STOCK!$F$10:$AB$209,16,0),IF($AE222=$AE221,(IF(BD221&gt;=1,BD221-COUNTIFS($AE221:$AE221,$AC222,AQ221:AQ221,$AI$1),0)),0)),0)</f>
        <v>0</v>
      </c>
      <c r="BE222" s="1">
        <f>IFERROR(IF($AE222&gt;$AE221,VLOOKUP($AC222+AR$1,STOCK!$F$10:$AB$209,16,0),IF($AE222=$AE221,(IF(BE221&gt;=1,BE221-COUNTIFS($AE221:$AE221,$AC222,AR221:AR221,$AI$1),0)),0)),0)</f>
        <v>0</v>
      </c>
      <c r="BF222" s="1">
        <f>IFERROR(IF($AE222&gt;$AE221,VLOOKUP($AC222+AS$1,STOCK!$F$10:$AB$209,16,0),IF($AE222=$AE221,(IF(BF221&gt;=1,BF221-COUNTIFS($AE221:$AE221,$AC222,AS221:AS221,$AI$1),0)),0)),0)</f>
        <v>0</v>
      </c>
      <c r="BG222" s="1">
        <f>IFERROR(IF($AE222&gt;$AE221,VLOOKUP($AC222+AT$1,STOCK!$F$10:$AB$209,16,0),IF($AE222=$AE221,(IF(BG221&gt;=1,BG221-COUNTIFS($AE221:$AE221,$AC222,AT221:AT221,$AI$1),0)),0)),0)</f>
        <v>0</v>
      </c>
      <c r="BH222" s="1">
        <f>IFERROR(IF($AE222&gt;$AE221,VLOOKUP($AC222+AU$1,STOCK!$F$10:$AB$209,16,0),IF($AE222=$AE221,(IF(BH221&gt;=1,BH221-COUNTIFS($AE221:$AE221,$AC222,AU221:AU221,$AI$1),0)),0)),0)</f>
        <v>0</v>
      </c>
      <c r="BI222" s="1">
        <f>IFERROR(IF($AE222&gt;$AE221,VLOOKUP($AC222+AV$1,STOCK!$F$10:$AB$209,16,0),IF($AE222=$AE221,(IF(BI221&gt;=1,BI221-COUNTIFS($AE221:$AE221,$AC222,AV221:AV221,$AI$1),0)),0)),0)</f>
        <v>0</v>
      </c>
      <c r="BJ222" s="1">
        <f>IFERROR(IF($AE222&gt;$AE221,VLOOKUP($AC222+AW$1,STOCK!$F$10:$AB$209,16,0),IF($AE222=$AE221,(IF(BJ221&gt;=1,BJ221-COUNTIFS($AE221:$AE221,$AC222,AW221:AW221,$AI$1),0)),0)),0)</f>
        <v>0</v>
      </c>
      <c r="BK222" s="1">
        <f>IFERROR(IF($AE222&gt;$AE221,VLOOKUP($AC222+AX$1,STOCK!$F$10:$AB$209,16,0),IF($AE222=$AE221,(IF(BK221&gt;=1,BK221-COUNTIFS($AE221:$AE221,$AC222,AX221:AX221,$AI$1),0)),0)),0)</f>
        <v>0</v>
      </c>
      <c r="BL222" s="1">
        <f>IFERROR(IF($AE222&gt;$AE221,VLOOKUP($AC222+AL$1,STOCK!$F$10:$AB$209,17,0),IF($AE222=$AE221,(IF(BL221&gt;=1,BL221-COUNTIFS($AE221:$AE221,$AC222,AL221:AL221,$AI$2),0)),0)),0)</f>
        <v>0</v>
      </c>
      <c r="BM222" s="1">
        <f>IFERROR(IF($AE222&gt;$AE221,VLOOKUP($AC222+AM$1,STOCK!$F$10:$AB$209,17,0),IF($AE222=$AE221,(IF(BM221&gt;=1,BM221-COUNTIFS($AE221:$AE221,$AC222,AM221:AM221,$AI$2),0)),0)),0)</f>
        <v>0</v>
      </c>
      <c r="BN222" s="1">
        <f>IFERROR(IF($AE222&gt;$AE221,VLOOKUP($AC222+AN$1,STOCK!$F$10:$AB$209,17,0),IF($AE222=$AE221,(IF(BN221&gt;=1,BN221-COUNTIFS($AE221:$AE221,$AC222,AN221:AN221,$AI$2),0)),0)),0)</f>
        <v>0</v>
      </c>
      <c r="BO222" s="1">
        <f>IFERROR(IF($AE222&gt;$AE221,VLOOKUP($AC222+AO$1,STOCK!$F$10:$AB$209,17,0),IF($AE222=$AE221,(IF(BO221&gt;=1,BO221-COUNTIFS($AE221:$AE221,$AC222,AO221:AO221,$AI$2),0)),0)),0)</f>
        <v>0</v>
      </c>
      <c r="BP222" s="1">
        <f>IFERROR(IF($AE222&gt;$AE221,VLOOKUP($AC222+AP$1,STOCK!$F$10:$AB$209,17,0),IF($AE222=$AE221,(IF(BP221&gt;=1,BP221-COUNTIFS($AE221:$AE221,$AC222,AP221:AP221,$AI$2),0)),0)),0)</f>
        <v>0</v>
      </c>
      <c r="BQ222" s="1">
        <f>IFERROR(IF($AE222&gt;$AE221,VLOOKUP($AC222+AQ$1,STOCK!$F$10:$AB$209,17,0),IF($AE222=$AE221,(IF(BQ221&gt;=1,BQ221-COUNTIFS($AE221:$AE221,$AC222,AQ221:AQ221,$AI$2),0)),0)),0)</f>
        <v>0</v>
      </c>
      <c r="BR222" s="1">
        <f>IFERROR(IF($AE222&gt;$AE221,VLOOKUP($AC222+AR$1,STOCK!$F$10:$AB$209,17,0),IF($AE222=$AE221,(IF(BR221&gt;=1,BR221-COUNTIFS($AE221:$AE221,$AC222,AR221:AR221,$AI$2),0)),0)),0)</f>
        <v>0</v>
      </c>
      <c r="BS222" s="1">
        <f>IFERROR(IF($AE222&gt;$AE221,VLOOKUP($AC222+AS$1,STOCK!$F$10:$AB$209,17,0),IF($AE222=$AE221,(IF(BS221&gt;=1,BS221-COUNTIFS($AE221:$AE221,$AC222,AS221:AS221,$AI$2),0)),0)),0)</f>
        <v>0</v>
      </c>
      <c r="BT222" s="1">
        <f>IFERROR(IF($AE222&gt;$AE221,VLOOKUP($AC222+AT$1,STOCK!$F$10:$AB$209,17,0),IF($AE222=$AE221,(IF(BT221&gt;=1,BT221-COUNTIFS($AE221:$AE221,$AC222,AT221:AT221,$AI$2),0)),0)),0)</f>
        <v>0</v>
      </c>
      <c r="BU222" s="1">
        <f>IFERROR(IF($AE222&gt;$AE221,VLOOKUP($AC222+AU$1,STOCK!$F$10:$AB$209,17,0),IF($AE222=$AE221,(IF(BU221&gt;=1,BU221-COUNTIFS($AE221:$AE221,$AC222,AU221:AU221,$AI$2),0)),0)),0)</f>
        <v>0</v>
      </c>
      <c r="BV222" s="1">
        <f>IFERROR(IF($AE222&gt;$AE221,VLOOKUP($AC222+AV$1,STOCK!$F$10:$AB$209,17,0),IF($AE222=$AE221,(IF(BV221&gt;=1,BV221-COUNTIFS($AE221:$AE221,$AC222,AV221:AV221,$AI$2),0)),0)),0)</f>
        <v>0</v>
      </c>
      <c r="BW222" s="1">
        <f>IFERROR(IF($AE222&gt;$AE221,VLOOKUP($AC222+AW$1,STOCK!$F$10:$AB$209,17,0),IF($AE222=$AE221,(IF(BW221&gt;=1,BW221-COUNTIFS($AE221:$AE221,$AC222,AW221:AW221,$AI$2),0)),0)),0)</f>
        <v>0</v>
      </c>
      <c r="BX222" s="1">
        <f>IFERROR(IF($AE222&gt;$AE221,VLOOKUP($AC222+AX$1,STOCK!$F$10:$AB$209,17,0),IF($AE222=$AE221,(IF(BX221&gt;=1,BX221-COUNTIFS($AE221:$AE221,$AC222,AX221:AX221,$AI$2),0)),0)),0)</f>
        <v>0</v>
      </c>
    </row>
    <row r="223" spans="29:76" x14ac:dyDescent="0.25">
      <c r="AC223" s="1">
        <f t="shared" si="65"/>
        <v>0</v>
      </c>
      <c r="AD223" s="1">
        <f>IFERROR(IF(LEN(AK223)&gt;=1,VLOOKUP(HLOOKUP(AK223,PROFILE!$K$5:$V$8,4,0),PROFILE!$F$1:$G$3,2,0),0),0)</f>
        <v>0</v>
      </c>
      <c r="AE223" s="1">
        <f t="shared" si="66"/>
        <v>0</v>
      </c>
      <c r="AF223" s="1">
        <v>210</v>
      </c>
      <c r="AI223" s="1" t="str">
        <f>IFERROR(IF($AH223&gt;=1,VLOOKUP($AG223,STUDENT!$O$8:$Z$1507,3,0),""),"")</f>
        <v/>
      </c>
      <c r="AJ223" s="1" t="str">
        <f>IFERROR(IF($AH223&gt;=1,VLOOKUP($AG223,STUDENT!$O$8:$Z$1507,4,0),""),"")</f>
        <v/>
      </c>
      <c r="AK223" s="1" t="str">
        <f>IFERROR(IF($AH223&gt;=1,VLOOKUP($AG223,STUDENT!$O$8:$Z$1507,6,0),""),"")</f>
        <v/>
      </c>
      <c r="AL223" s="1" t="str">
        <f t="shared" si="67"/>
        <v/>
      </c>
      <c r="AM223" s="1" t="str">
        <f t="shared" si="68"/>
        <v/>
      </c>
      <c r="AN223" s="1" t="str">
        <f t="shared" si="69"/>
        <v/>
      </c>
      <c r="AO223" s="1" t="str">
        <f t="shared" si="70"/>
        <v/>
      </c>
      <c r="AP223" s="1" t="str">
        <f t="shared" si="71"/>
        <v/>
      </c>
      <c r="AQ223" s="1" t="str">
        <f t="shared" si="72"/>
        <v/>
      </c>
      <c r="AR223" s="1" t="str">
        <f t="shared" si="73"/>
        <v/>
      </c>
      <c r="AS223" s="1" t="str">
        <f t="shared" si="74"/>
        <v/>
      </c>
      <c r="AT223" s="1" t="str">
        <f t="shared" si="75"/>
        <v/>
      </c>
      <c r="AU223" s="1" t="str">
        <f t="shared" si="76"/>
        <v/>
      </c>
      <c r="AV223" s="1" t="str">
        <f t="shared" si="77"/>
        <v/>
      </c>
      <c r="AW223" s="1" t="str">
        <f t="shared" si="78"/>
        <v/>
      </c>
      <c r="AX223" s="1" t="str">
        <f t="shared" si="79"/>
        <v/>
      </c>
      <c r="AY223" s="1">
        <f>IFERROR(IF($AE223&gt;$AE222,VLOOKUP($AC223+AL$1,STOCK!$F$10:$AB$209,16,0),IF($AE223=$AE222,(IF(AY222&gt;=1,AY222-COUNTIFS($AE222:$AE222,$AC223,AL222:AL222,$AI$1),0)),0)),0)</f>
        <v>0</v>
      </c>
      <c r="AZ223" s="1">
        <f>IFERROR(IF($AE223&gt;$AE222,VLOOKUP($AC223+AM$1,STOCK!$F$10:$AB$209,16,0),IF($AE223=$AE222,(IF(AZ222&gt;=1,AZ222-COUNTIFS($AE222:$AE222,$AC223,AM222:AM222,$AI$1),0)),0)),0)</f>
        <v>0</v>
      </c>
      <c r="BA223" s="1">
        <f>IFERROR(IF($AE223&gt;$AE222,VLOOKUP($AC223+AN$1,STOCK!$F$10:$AB$209,16,0),IF($AE223=$AE222,(IF(BA222&gt;=1,BA222-COUNTIFS($AE222:$AE222,$AC223,AN222:AN222,$AI$1),0)),0)),0)</f>
        <v>0</v>
      </c>
      <c r="BB223" s="1">
        <f>IFERROR(IF($AE223&gt;$AE222,VLOOKUP($AC223+AO$1,STOCK!$F$10:$AB$209,16,0),IF($AE223=$AE222,(IF(BB222&gt;=1,BB222-COUNTIFS($AE222:$AE222,$AC223,AO222:AO222,$AI$1),0)),0)),0)</f>
        <v>0</v>
      </c>
      <c r="BC223" s="1">
        <f>IFERROR(IF($AE223&gt;$AE222,VLOOKUP($AC223+AP$1,STOCK!$F$10:$AB$209,16,0),IF($AE223=$AE222,(IF(BC222&gt;=1,BC222-COUNTIFS($AE222:$AE222,$AC223,AP222:AP222,$AI$1),0)),0)),0)</f>
        <v>0</v>
      </c>
      <c r="BD223" s="1">
        <f>IFERROR(IF($AE223&gt;$AE222,VLOOKUP($AC223+AQ$1,STOCK!$F$10:$AB$209,16,0),IF($AE223=$AE222,(IF(BD222&gt;=1,BD222-COUNTIFS($AE222:$AE222,$AC223,AQ222:AQ222,$AI$1),0)),0)),0)</f>
        <v>0</v>
      </c>
      <c r="BE223" s="1">
        <f>IFERROR(IF($AE223&gt;$AE222,VLOOKUP($AC223+AR$1,STOCK!$F$10:$AB$209,16,0),IF($AE223=$AE222,(IF(BE222&gt;=1,BE222-COUNTIFS($AE222:$AE222,$AC223,AR222:AR222,$AI$1),0)),0)),0)</f>
        <v>0</v>
      </c>
      <c r="BF223" s="1">
        <f>IFERROR(IF($AE223&gt;$AE222,VLOOKUP($AC223+AS$1,STOCK!$F$10:$AB$209,16,0),IF($AE223=$AE222,(IF(BF222&gt;=1,BF222-COUNTIFS($AE222:$AE222,$AC223,AS222:AS222,$AI$1),0)),0)),0)</f>
        <v>0</v>
      </c>
      <c r="BG223" s="1">
        <f>IFERROR(IF($AE223&gt;$AE222,VLOOKUP($AC223+AT$1,STOCK!$F$10:$AB$209,16,0),IF($AE223=$AE222,(IF(BG222&gt;=1,BG222-COUNTIFS($AE222:$AE222,$AC223,AT222:AT222,$AI$1),0)),0)),0)</f>
        <v>0</v>
      </c>
      <c r="BH223" s="1">
        <f>IFERROR(IF($AE223&gt;$AE222,VLOOKUP($AC223+AU$1,STOCK!$F$10:$AB$209,16,0),IF($AE223=$AE222,(IF(BH222&gt;=1,BH222-COUNTIFS($AE222:$AE222,$AC223,AU222:AU222,$AI$1),0)),0)),0)</f>
        <v>0</v>
      </c>
      <c r="BI223" s="1">
        <f>IFERROR(IF($AE223&gt;$AE222,VLOOKUP($AC223+AV$1,STOCK!$F$10:$AB$209,16,0),IF($AE223=$AE222,(IF(BI222&gt;=1,BI222-COUNTIFS($AE222:$AE222,$AC223,AV222:AV222,$AI$1),0)),0)),0)</f>
        <v>0</v>
      </c>
      <c r="BJ223" s="1">
        <f>IFERROR(IF($AE223&gt;$AE222,VLOOKUP($AC223+AW$1,STOCK!$F$10:$AB$209,16,0),IF($AE223=$AE222,(IF(BJ222&gt;=1,BJ222-COUNTIFS($AE222:$AE222,$AC223,AW222:AW222,$AI$1),0)),0)),0)</f>
        <v>0</v>
      </c>
      <c r="BK223" s="1">
        <f>IFERROR(IF($AE223&gt;$AE222,VLOOKUP($AC223+AX$1,STOCK!$F$10:$AB$209,16,0),IF($AE223=$AE222,(IF(BK222&gt;=1,BK222-COUNTIFS($AE222:$AE222,$AC223,AX222:AX222,$AI$1),0)),0)),0)</f>
        <v>0</v>
      </c>
      <c r="BL223" s="1">
        <f>IFERROR(IF($AE223&gt;$AE222,VLOOKUP($AC223+AL$1,STOCK!$F$10:$AB$209,17,0),IF($AE223=$AE222,(IF(BL222&gt;=1,BL222-COUNTIFS($AE222:$AE222,$AC223,AL222:AL222,$AI$2),0)),0)),0)</f>
        <v>0</v>
      </c>
      <c r="BM223" s="1">
        <f>IFERROR(IF($AE223&gt;$AE222,VLOOKUP($AC223+AM$1,STOCK!$F$10:$AB$209,17,0),IF($AE223=$AE222,(IF(BM222&gt;=1,BM222-COUNTIFS($AE222:$AE222,$AC223,AM222:AM222,$AI$2),0)),0)),0)</f>
        <v>0</v>
      </c>
      <c r="BN223" s="1">
        <f>IFERROR(IF($AE223&gt;$AE222,VLOOKUP($AC223+AN$1,STOCK!$F$10:$AB$209,17,0),IF($AE223=$AE222,(IF(BN222&gt;=1,BN222-COUNTIFS($AE222:$AE222,$AC223,AN222:AN222,$AI$2),0)),0)),0)</f>
        <v>0</v>
      </c>
      <c r="BO223" s="1">
        <f>IFERROR(IF($AE223&gt;$AE222,VLOOKUP($AC223+AO$1,STOCK!$F$10:$AB$209,17,0),IF($AE223=$AE222,(IF(BO222&gt;=1,BO222-COUNTIFS($AE222:$AE222,$AC223,AO222:AO222,$AI$2),0)),0)),0)</f>
        <v>0</v>
      </c>
      <c r="BP223" s="1">
        <f>IFERROR(IF($AE223&gt;$AE222,VLOOKUP($AC223+AP$1,STOCK!$F$10:$AB$209,17,0),IF($AE223=$AE222,(IF(BP222&gt;=1,BP222-COUNTIFS($AE222:$AE222,$AC223,AP222:AP222,$AI$2),0)),0)),0)</f>
        <v>0</v>
      </c>
      <c r="BQ223" s="1">
        <f>IFERROR(IF($AE223&gt;$AE222,VLOOKUP($AC223+AQ$1,STOCK!$F$10:$AB$209,17,0),IF($AE223=$AE222,(IF(BQ222&gt;=1,BQ222-COUNTIFS($AE222:$AE222,$AC223,AQ222:AQ222,$AI$2),0)),0)),0)</f>
        <v>0</v>
      </c>
      <c r="BR223" s="1">
        <f>IFERROR(IF($AE223&gt;$AE222,VLOOKUP($AC223+AR$1,STOCK!$F$10:$AB$209,17,0),IF($AE223=$AE222,(IF(BR222&gt;=1,BR222-COUNTIFS($AE222:$AE222,$AC223,AR222:AR222,$AI$2),0)),0)),0)</f>
        <v>0</v>
      </c>
      <c r="BS223" s="1">
        <f>IFERROR(IF($AE223&gt;$AE222,VLOOKUP($AC223+AS$1,STOCK!$F$10:$AB$209,17,0),IF($AE223=$AE222,(IF(BS222&gt;=1,BS222-COUNTIFS($AE222:$AE222,$AC223,AS222:AS222,$AI$2),0)),0)),0)</f>
        <v>0</v>
      </c>
      <c r="BT223" s="1">
        <f>IFERROR(IF($AE223&gt;$AE222,VLOOKUP($AC223+AT$1,STOCK!$F$10:$AB$209,17,0),IF($AE223=$AE222,(IF(BT222&gt;=1,BT222-COUNTIFS($AE222:$AE222,$AC223,AT222:AT222,$AI$2),0)),0)),0)</f>
        <v>0</v>
      </c>
      <c r="BU223" s="1">
        <f>IFERROR(IF($AE223&gt;$AE222,VLOOKUP($AC223+AU$1,STOCK!$F$10:$AB$209,17,0),IF($AE223=$AE222,(IF(BU222&gt;=1,BU222-COUNTIFS($AE222:$AE222,$AC223,AU222:AU222,$AI$2),0)),0)),0)</f>
        <v>0</v>
      </c>
      <c r="BV223" s="1">
        <f>IFERROR(IF($AE223&gt;$AE222,VLOOKUP($AC223+AV$1,STOCK!$F$10:$AB$209,17,0),IF($AE223=$AE222,(IF(BV222&gt;=1,BV222-COUNTIFS($AE222:$AE222,$AC223,AV222:AV222,$AI$2),0)),0)),0)</f>
        <v>0</v>
      </c>
      <c r="BW223" s="1">
        <f>IFERROR(IF($AE223&gt;$AE222,VLOOKUP($AC223+AW$1,STOCK!$F$10:$AB$209,17,0),IF($AE223=$AE222,(IF(BW222&gt;=1,BW222-COUNTIFS($AE222:$AE222,$AC223,AW222:AW222,$AI$2),0)),0)),0)</f>
        <v>0</v>
      </c>
      <c r="BX223" s="1">
        <f>IFERROR(IF($AE223&gt;$AE222,VLOOKUP($AC223+AX$1,STOCK!$F$10:$AB$209,17,0),IF($AE223=$AE222,(IF(BX222&gt;=1,BX222-COUNTIFS($AE222:$AE222,$AC223,AX222:AX222,$AI$2),0)),0)),0)</f>
        <v>0</v>
      </c>
    </row>
    <row r="224" spans="29:76" x14ac:dyDescent="0.25">
      <c r="AC224" s="1">
        <f t="shared" si="65"/>
        <v>0</v>
      </c>
      <c r="AD224" s="1">
        <f>IFERROR(IF(LEN(AK224)&gt;=1,VLOOKUP(HLOOKUP(AK224,PROFILE!$K$5:$V$8,4,0),PROFILE!$F$1:$G$3,2,0),0),0)</f>
        <v>0</v>
      </c>
      <c r="AE224" s="1">
        <f t="shared" si="66"/>
        <v>0</v>
      </c>
      <c r="AF224" s="1">
        <v>211</v>
      </c>
      <c r="AI224" s="1" t="str">
        <f>IFERROR(IF($AH224&gt;=1,VLOOKUP($AG224,STUDENT!$O$8:$Z$1507,3,0),""),"")</f>
        <v/>
      </c>
      <c r="AJ224" s="1" t="str">
        <f>IFERROR(IF($AH224&gt;=1,VLOOKUP($AG224,STUDENT!$O$8:$Z$1507,4,0),""),"")</f>
        <v/>
      </c>
      <c r="AK224" s="1" t="str">
        <f>IFERROR(IF($AH224&gt;=1,VLOOKUP($AG224,STUDENT!$O$8:$Z$1507,6,0),""),"")</f>
        <v/>
      </c>
      <c r="AL224" s="1" t="str">
        <f t="shared" si="67"/>
        <v/>
      </c>
      <c r="AM224" s="1" t="str">
        <f t="shared" si="68"/>
        <v/>
      </c>
      <c r="AN224" s="1" t="str">
        <f t="shared" si="69"/>
        <v/>
      </c>
      <c r="AO224" s="1" t="str">
        <f t="shared" si="70"/>
        <v/>
      </c>
      <c r="AP224" s="1" t="str">
        <f t="shared" si="71"/>
        <v/>
      </c>
      <c r="AQ224" s="1" t="str">
        <f t="shared" si="72"/>
        <v/>
      </c>
      <c r="AR224" s="1" t="str">
        <f t="shared" si="73"/>
        <v/>
      </c>
      <c r="AS224" s="1" t="str">
        <f t="shared" si="74"/>
        <v/>
      </c>
      <c r="AT224" s="1" t="str">
        <f t="shared" si="75"/>
        <v/>
      </c>
      <c r="AU224" s="1" t="str">
        <f t="shared" si="76"/>
        <v/>
      </c>
      <c r="AV224" s="1" t="str">
        <f t="shared" si="77"/>
        <v/>
      </c>
      <c r="AW224" s="1" t="str">
        <f t="shared" si="78"/>
        <v/>
      </c>
      <c r="AX224" s="1" t="str">
        <f t="shared" si="79"/>
        <v/>
      </c>
      <c r="AY224" s="1">
        <f>IFERROR(IF($AE224&gt;$AE223,VLOOKUP($AC224+AL$1,STOCK!$F$10:$AB$209,16,0),IF($AE224=$AE223,(IF(AY223&gt;=1,AY223-COUNTIFS($AE223:$AE223,$AC224,AL223:AL223,$AI$1),0)),0)),0)</f>
        <v>0</v>
      </c>
      <c r="AZ224" s="1">
        <f>IFERROR(IF($AE224&gt;$AE223,VLOOKUP($AC224+AM$1,STOCK!$F$10:$AB$209,16,0),IF($AE224=$AE223,(IF(AZ223&gt;=1,AZ223-COUNTIFS($AE223:$AE223,$AC224,AM223:AM223,$AI$1),0)),0)),0)</f>
        <v>0</v>
      </c>
      <c r="BA224" s="1">
        <f>IFERROR(IF($AE224&gt;$AE223,VLOOKUP($AC224+AN$1,STOCK!$F$10:$AB$209,16,0),IF($AE224=$AE223,(IF(BA223&gt;=1,BA223-COUNTIFS($AE223:$AE223,$AC224,AN223:AN223,$AI$1),0)),0)),0)</f>
        <v>0</v>
      </c>
      <c r="BB224" s="1">
        <f>IFERROR(IF($AE224&gt;$AE223,VLOOKUP($AC224+AO$1,STOCK!$F$10:$AB$209,16,0),IF($AE224=$AE223,(IF(BB223&gt;=1,BB223-COUNTIFS($AE223:$AE223,$AC224,AO223:AO223,$AI$1),0)),0)),0)</f>
        <v>0</v>
      </c>
      <c r="BC224" s="1">
        <f>IFERROR(IF($AE224&gt;$AE223,VLOOKUP($AC224+AP$1,STOCK!$F$10:$AB$209,16,0),IF($AE224=$AE223,(IF(BC223&gt;=1,BC223-COUNTIFS($AE223:$AE223,$AC224,AP223:AP223,$AI$1),0)),0)),0)</f>
        <v>0</v>
      </c>
      <c r="BD224" s="1">
        <f>IFERROR(IF($AE224&gt;$AE223,VLOOKUP($AC224+AQ$1,STOCK!$F$10:$AB$209,16,0),IF($AE224=$AE223,(IF(BD223&gt;=1,BD223-COUNTIFS($AE223:$AE223,$AC224,AQ223:AQ223,$AI$1),0)),0)),0)</f>
        <v>0</v>
      </c>
      <c r="BE224" s="1">
        <f>IFERROR(IF($AE224&gt;$AE223,VLOOKUP($AC224+AR$1,STOCK!$F$10:$AB$209,16,0),IF($AE224=$AE223,(IF(BE223&gt;=1,BE223-COUNTIFS($AE223:$AE223,$AC224,AR223:AR223,$AI$1),0)),0)),0)</f>
        <v>0</v>
      </c>
      <c r="BF224" s="1">
        <f>IFERROR(IF($AE224&gt;$AE223,VLOOKUP($AC224+AS$1,STOCK!$F$10:$AB$209,16,0),IF($AE224=$AE223,(IF(BF223&gt;=1,BF223-COUNTIFS($AE223:$AE223,$AC224,AS223:AS223,$AI$1),0)),0)),0)</f>
        <v>0</v>
      </c>
      <c r="BG224" s="1">
        <f>IFERROR(IF($AE224&gt;$AE223,VLOOKUP($AC224+AT$1,STOCK!$F$10:$AB$209,16,0),IF($AE224=$AE223,(IF(BG223&gt;=1,BG223-COUNTIFS($AE223:$AE223,$AC224,AT223:AT223,$AI$1),0)),0)),0)</f>
        <v>0</v>
      </c>
      <c r="BH224" s="1">
        <f>IFERROR(IF($AE224&gt;$AE223,VLOOKUP($AC224+AU$1,STOCK!$F$10:$AB$209,16,0),IF($AE224=$AE223,(IF(BH223&gt;=1,BH223-COUNTIFS($AE223:$AE223,$AC224,AU223:AU223,$AI$1),0)),0)),0)</f>
        <v>0</v>
      </c>
      <c r="BI224" s="1">
        <f>IFERROR(IF($AE224&gt;$AE223,VLOOKUP($AC224+AV$1,STOCK!$F$10:$AB$209,16,0),IF($AE224=$AE223,(IF(BI223&gt;=1,BI223-COUNTIFS($AE223:$AE223,$AC224,AV223:AV223,$AI$1),0)),0)),0)</f>
        <v>0</v>
      </c>
      <c r="BJ224" s="1">
        <f>IFERROR(IF($AE224&gt;$AE223,VLOOKUP($AC224+AW$1,STOCK!$F$10:$AB$209,16,0),IF($AE224=$AE223,(IF(BJ223&gt;=1,BJ223-COUNTIFS($AE223:$AE223,$AC224,AW223:AW223,$AI$1),0)),0)),0)</f>
        <v>0</v>
      </c>
      <c r="BK224" s="1">
        <f>IFERROR(IF($AE224&gt;$AE223,VLOOKUP($AC224+AX$1,STOCK!$F$10:$AB$209,16,0),IF($AE224=$AE223,(IF(BK223&gt;=1,BK223-COUNTIFS($AE223:$AE223,$AC224,AX223:AX223,$AI$1),0)),0)),0)</f>
        <v>0</v>
      </c>
      <c r="BL224" s="1">
        <f>IFERROR(IF($AE224&gt;$AE223,VLOOKUP($AC224+AL$1,STOCK!$F$10:$AB$209,17,0),IF($AE224=$AE223,(IF(BL223&gt;=1,BL223-COUNTIFS($AE223:$AE223,$AC224,AL223:AL223,$AI$2),0)),0)),0)</f>
        <v>0</v>
      </c>
      <c r="BM224" s="1">
        <f>IFERROR(IF($AE224&gt;$AE223,VLOOKUP($AC224+AM$1,STOCK!$F$10:$AB$209,17,0),IF($AE224=$AE223,(IF(BM223&gt;=1,BM223-COUNTIFS($AE223:$AE223,$AC224,AM223:AM223,$AI$2),0)),0)),0)</f>
        <v>0</v>
      </c>
      <c r="BN224" s="1">
        <f>IFERROR(IF($AE224&gt;$AE223,VLOOKUP($AC224+AN$1,STOCK!$F$10:$AB$209,17,0),IF($AE224=$AE223,(IF(BN223&gt;=1,BN223-COUNTIFS($AE223:$AE223,$AC224,AN223:AN223,$AI$2),0)),0)),0)</f>
        <v>0</v>
      </c>
      <c r="BO224" s="1">
        <f>IFERROR(IF($AE224&gt;$AE223,VLOOKUP($AC224+AO$1,STOCK!$F$10:$AB$209,17,0),IF($AE224=$AE223,(IF(BO223&gt;=1,BO223-COUNTIFS($AE223:$AE223,$AC224,AO223:AO223,$AI$2),0)),0)),0)</f>
        <v>0</v>
      </c>
      <c r="BP224" s="1">
        <f>IFERROR(IF($AE224&gt;$AE223,VLOOKUP($AC224+AP$1,STOCK!$F$10:$AB$209,17,0),IF($AE224=$AE223,(IF(BP223&gt;=1,BP223-COUNTIFS($AE223:$AE223,$AC224,AP223:AP223,$AI$2),0)),0)),0)</f>
        <v>0</v>
      </c>
      <c r="BQ224" s="1">
        <f>IFERROR(IF($AE224&gt;$AE223,VLOOKUP($AC224+AQ$1,STOCK!$F$10:$AB$209,17,0),IF($AE224=$AE223,(IF(BQ223&gt;=1,BQ223-COUNTIFS($AE223:$AE223,$AC224,AQ223:AQ223,$AI$2),0)),0)),0)</f>
        <v>0</v>
      </c>
      <c r="BR224" s="1">
        <f>IFERROR(IF($AE224&gt;$AE223,VLOOKUP($AC224+AR$1,STOCK!$F$10:$AB$209,17,0),IF($AE224=$AE223,(IF(BR223&gt;=1,BR223-COUNTIFS($AE223:$AE223,$AC224,AR223:AR223,$AI$2),0)),0)),0)</f>
        <v>0</v>
      </c>
      <c r="BS224" s="1">
        <f>IFERROR(IF($AE224&gt;$AE223,VLOOKUP($AC224+AS$1,STOCK!$F$10:$AB$209,17,0),IF($AE224=$AE223,(IF(BS223&gt;=1,BS223-COUNTIFS($AE223:$AE223,$AC224,AS223:AS223,$AI$2),0)),0)),0)</f>
        <v>0</v>
      </c>
      <c r="BT224" s="1">
        <f>IFERROR(IF($AE224&gt;$AE223,VLOOKUP($AC224+AT$1,STOCK!$F$10:$AB$209,17,0),IF($AE224=$AE223,(IF(BT223&gt;=1,BT223-COUNTIFS($AE223:$AE223,$AC224,AT223:AT223,$AI$2),0)),0)),0)</f>
        <v>0</v>
      </c>
      <c r="BU224" s="1">
        <f>IFERROR(IF($AE224&gt;$AE223,VLOOKUP($AC224+AU$1,STOCK!$F$10:$AB$209,17,0),IF($AE224=$AE223,(IF(BU223&gt;=1,BU223-COUNTIFS($AE223:$AE223,$AC224,AU223:AU223,$AI$2),0)),0)),0)</f>
        <v>0</v>
      </c>
      <c r="BV224" s="1">
        <f>IFERROR(IF($AE224&gt;$AE223,VLOOKUP($AC224+AV$1,STOCK!$F$10:$AB$209,17,0),IF($AE224=$AE223,(IF(BV223&gt;=1,BV223-COUNTIFS($AE223:$AE223,$AC224,AV223:AV223,$AI$2),0)),0)),0)</f>
        <v>0</v>
      </c>
      <c r="BW224" s="1">
        <f>IFERROR(IF($AE224&gt;$AE223,VLOOKUP($AC224+AW$1,STOCK!$F$10:$AB$209,17,0),IF($AE224=$AE223,(IF(BW223&gt;=1,BW223-COUNTIFS($AE223:$AE223,$AC224,AW223:AW223,$AI$2),0)),0)),0)</f>
        <v>0</v>
      </c>
      <c r="BX224" s="1">
        <f>IFERROR(IF($AE224&gt;$AE223,VLOOKUP($AC224+AX$1,STOCK!$F$10:$AB$209,17,0),IF($AE224=$AE223,(IF(BX223&gt;=1,BX223-COUNTIFS($AE223:$AE223,$AC224,AX223:AX223,$AI$2),0)),0)),0)</f>
        <v>0</v>
      </c>
    </row>
    <row r="225" spans="29:76" x14ac:dyDescent="0.25">
      <c r="AC225" s="1">
        <f t="shared" si="65"/>
        <v>0</v>
      </c>
      <c r="AD225" s="1">
        <f>IFERROR(IF(LEN(AK225)&gt;=1,VLOOKUP(HLOOKUP(AK225,PROFILE!$K$5:$V$8,4,0),PROFILE!$F$1:$G$3,2,0),0),0)</f>
        <v>0</v>
      </c>
      <c r="AE225" s="1">
        <f t="shared" si="66"/>
        <v>0</v>
      </c>
      <c r="AF225" s="1">
        <v>212</v>
      </c>
      <c r="AI225" s="1" t="str">
        <f>IFERROR(IF($AH225&gt;=1,VLOOKUP($AG225,STUDENT!$O$8:$Z$1507,3,0),""),"")</f>
        <v/>
      </c>
      <c r="AJ225" s="1" t="str">
        <f>IFERROR(IF($AH225&gt;=1,VLOOKUP($AG225,STUDENT!$O$8:$Z$1507,4,0),""),"")</f>
        <v/>
      </c>
      <c r="AK225" s="1" t="str">
        <f>IFERROR(IF($AH225&gt;=1,VLOOKUP($AG225,STUDENT!$O$8:$Z$1507,6,0),""),"")</f>
        <v/>
      </c>
      <c r="AL225" s="1" t="str">
        <f t="shared" si="67"/>
        <v/>
      </c>
      <c r="AM225" s="1" t="str">
        <f t="shared" si="68"/>
        <v/>
      </c>
      <c r="AN225" s="1" t="str">
        <f t="shared" si="69"/>
        <v/>
      </c>
      <c r="AO225" s="1" t="str">
        <f t="shared" si="70"/>
        <v/>
      </c>
      <c r="AP225" s="1" t="str">
        <f t="shared" si="71"/>
        <v/>
      </c>
      <c r="AQ225" s="1" t="str">
        <f t="shared" si="72"/>
        <v/>
      </c>
      <c r="AR225" s="1" t="str">
        <f t="shared" si="73"/>
        <v/>
      </c>
      <c r="AS225" s="1" t="str">
        <f t="shared" si="74"/>
        <v/>
      </c>
      <c r="AT225" s="1" t="str">
        <f t="shared" si="75"/>
        <v/>
      </c>
      <c r="AU225" s="1" t="str">
        <f t="shared" si="76"/>
        <v/>
      </c>
      <c r="AV225" s="1" t="str">
        <f t="shared" si="77"/>
        <v/>
      </c>
      <c r="AW225" s="1" t="str">
        <f t="shared" si="78"/>
        <v/>
      </c>
      <c r="AX225" s="1" t="str">
        <f t="shared" si="79"/>
        <v/>
      </c>
      <c r="AY225" s="1">
        <f>IFERROR(IF($AE225&gt;$AE224,VLOOKUP($AC225+AL$1,STOCK!$F$10:$AB$209,16,0),IF($AE225=$AE224,(IF(AY224&gt;=1,AY224-COUNTIFS($AE224:$AE224,$AC225,AL224:AL224,$AI$1),0)),0)),0)</f>
        <v>0</v>
      </c>
      <c r="AZ225" s="1">
        <f>IFERROR(IF($AE225&gt;$AE224,VLOOKUP($AC225+AM$1,STOCK!$F$10:$AB$209,16,0),IF($AE225=$AE224,(IF(AZ224&gt;=1,AZ224-COUNTIFS($AE224:$AE224,$AC225,AM224:AM224,$AI$1),0)),0)),0)</f>
        <v>0</v>
      </c>
      <c r="BA225" s="1">
        <f>IFERROR(IF($AE225&gt;$AE224,VLOOKUP($AC225+AN$1,STOCK!$F$10:$AB$209,16,0),IF($AE225=$AE224,(IF(BA224&gt;=1,BA224-COUNTIFS($AE224:$AE224,$AC225,AN224:AN224,$AI$1),0)),0)),0)</f>
        <v>0</v>
      </c>
      <c r="BB225" s="1">
        <f>IFERROR(IF($AE225&gt;$AE224,VLOOKUP($AC225+AO$1,STOCK!$F$10:$AB$209,16,0),IF($AE225=$AE224,(IF(BB224&gt;=1,BB224-COUNTIFS($AE224:$AE224,$AC225,AO224:AO224,$AI$1),0)),0)),0)</f>
        <v>0</v>
      </c>
      <c r="BC225" s="1">
        <f>IFERROR(IF($AE225&gt;$AE224,VLOOKUP($AC225+AP$1,STOCK!$F$10:$AB$209,16,0),IF($AE225=$AE224,(IF(BC224&gt;=1,BC224-COUNTIFS($AE224:$AE224,$AC225,AP224:AP224,$AI$1),0)),0)),0)</f>
        <v>0</v>
      </c>
      <c r="BD225" s="1">
        <f>IFERROR(IF($AE225&gt;$AE224,VLOOKUP($AC225+AQ$1,STOCK!$F$10:$AB$209,16,0),IF($AE225=$AE224,(IF(BD224&gt;=1,BD224-COUNTIFS($AE224:$AE224,$AC225,AQ224:AQ224,$AI$1),0)),0)),0)</f>
        <v>0</v>
      </c>
      <c r="BE225" s="1">
        <f>IFERROR(IF($AE225&gt;$AE224,VLOOKUP($AC225+AR$1,STOCK!$F$10:$AB$209,16,0),IF($AE225=$AE224,(IF(BE224&gt;=1,BE224-COUNTIFS($AE224:$AE224,$AC225,AR224:AR224,$AI$1),0)),0)),0)</f>
        <v>0</v>
      </c>
      <c r="BF225" s="1">
        <f>IFERROR(IF($AE225&gt;$AE224,VLOOKUP($AC225+AS$1,STOCK!$F$10:$AB$209,16,0),IF($AE225=$AE224,(IF(BF224&gt;=1,BF224-COUNTIFS($AE224:$AE224,$AC225,AS224:AS224,$AI$1),0)),0)),0)</f>
        <v>0</v>
      </c>
      <c r="BG225" s="1">
        <f>IFERROR(IF($AE225&gt;$AE224,VLOOKUP($AC225+AT$1,STOCK!$F$10:$AB$209,16,0),IF($AE225=$AE224,(IF(BG224&gt;=1,BG224-COUNTIFS($AE224:$AE224,$AC225,AT224:AT224,$AI$1),0)),0)),0)</f>
        <v>0</v>
      </c>
      <c r="BH225" s="1">
        <f>IFERROR(IF($AE225&gt;$AE224,VLOOKUP($AC225+AU$1,STOCK!$F$10:$AB$209,16,0),IF($AE225=$AE224,(IF(BH224&gt;=1,BH224-COUNTIFS($AE224:$AE224,$AC225,AU224:AU224,$AI$1),0)),0)),0)</f>
        <v>0</v>
      </c>
      <c r="BI225" s="1">
        <f>IFERROR(IF($AE225&gt;$AE224,VLOOKUP($AC225+AV$1,STOCK!$F$10:$AB$209,16,0),IF($AE225=$AE224,(IF(BI224&gt;=1,BI224-COUNTIFS($AE224:$AE224,$AC225,AV224:AV224,$AI$1),0)),0)),0)</f>
        <v>0</v>
      </c>
      <c r="BJ225" s="1">
        <f>IFERROR(IF($AE225&gt;$AE224,VLOOKUP($AC225+AW$1,STOCK!$F$10:$AB$209,16,0),IF($AE225=$AE224,(IF(BJ224&gt;=1,BJ224-COUNTIFS($AE224:$AE224,$AC225,AW224:AW224,$AI$1),0)),0)),0)</f>
        <v>0</v>
      </c>
      <c r="BK225" s="1">
        <f>IFERROR(IF($AE225&gt;$AE224,VLOOKUP($AC225+AX$1,STOCK!$F$10:$AB$209,16,0),IF($AE225=$AE224,(IF(BK224&gt;=1,BK224-COUNTIFS($AE224:$AE224,$AC225,AX224:AX224,$AI$1),0)),0)),0)</f>
        <v>0</v>
      </c>
      <c r="BL225" s="1">
        <f>IFERROR(IF($AE225&gt;$AE224,VLOOKUP($AC225+AL$1,STOCK!$F$10:$AB$209,17,0),IF($AE225=$AE224,(IF(BL224&gt;=1,BL224-COUNTIFS($AE224:$AE224,$AC225,AL224:AL224,$AI$2),0)),0)),0)</f>
        <v>0</v>
      </c>
      <c r="BM225" s="1">
        <f>IFERROR(IF($AE225&gt;$AE224,VLOOKUP($AC225+AM$1,STOCK!$F$10:$AB$209,17,0),IF($AE225=$AE224,(IF(BM224&gt;=1,BM224-COUNTIFS($AE224:$AE224,$AC225,AM224:AM224,$AI$2),0)),0)),0)</f>
        <v>0</v>
      </c>
      <c r="BN225" s="1">
        <f>IFERROR(IF($AE225&gt;$AE224,VLOOKUP($AC225+AN$1,STOCK!$F$10:$AB$209,17,0),IF($AE225=$AE224,(IF(BN224&gt;=1,BN224-COUNTIFS($AE224:$AE224,$AC225,AN224:AN224,$AI$2),0)),0)),0)</f>
        <v>0</v>
      </c>
      <c r="BO225" s="1">
        <f>IFERROR(IF($AE225&gt;$AE224,VLOOKUP($AC225+AO$1,STOCK!$F$10:$AB$209,17,0),IF($AE225=$AE224,(IF(BO224&gt;=1,BO224-COUNTIFS($AE224:$AE224,$AC225,AO224:AO224,$AI$2),0)),0)),0)</f>
        <v>0</v>
      </c>
      <c r="BP225" s="1">
        <f>IFERROR(IF($AE225&gt;$AE224,VLOOKUP($AC225+AP$1,STOCK!$F$10:$AB$209,17,0),IF($AE225=$AE224,(IF(BP224&gt;=1,BP224-COUNTIFS($AE224:$AE224,$AC225,AP224:AP224,$AI$2),0)),0)),0)</f>
        <v>0</v>
      </c>
      <c r="BQ225" s="1">
        <f>IFERROR(IF($AE225&gt;$AE224,VLOOKUP($AC225+AQ$1,STOCK!$F$10:$AB$209,17,0),IF($AE225=$AE224,(IF(BQ224&gt;=1,BQ224-COUNTIFS($AE224:$AE224,$AC225,AQ224:AQ224,$AI$2),0)),0)),0)</f>
        <v>0</v>
      </c>
      <c r="BR225" s="1">
        <f>IFERROR(IF($AE225&gt;$AE224,VLOOKUP($AC225+AR$1,STOCK!$F$10:$AB$209,17,0),IF($AE225=$AE224,(IF(BR224&gt;=1,BR224-COUNTIFS($AE224:$AE224,$AC225,AR224:AR224,$AI$2),0)),0)),0)</f>
        <v>0</v>
      </c>
      <c r="BS225" s="1">
        <f>IFERROR(IF($AE225&gt;$AE224,VLOOKUP($AC225+AS$1,STOCK!$F$10:$AB$209,17,0),IF($AE225=$AE224,(IF(BS224&gt;=1,BS224-COUNTIFS($AE224:$AE224,$AC225,AS224:AS224,$AI$2),0)),0)),0)</f>
        <v>0</v>
      </c>
      <c r="BT225" s="1">
        <f>IFERROR(IF($AE225&gt;$AE224,VLOOKUP($AC225+AT$1,STOCK!$F$10:$AB$209,17,0),IF($AE225=$AE224,(IF(BT224&gt;=1,BT224-COUNTIFS($AE224:$AE224,$AC225,AT224:AT224,$AI$2),0)),0)),0)</f>
        <v>0</v>
      </c>
      <c r="BU225" s="1">
        <f>IFERROR(IF($AE225&gt;$AE224,VLOOKUP($AC225+AU$1,STOCK!$F$10:$AB$209,17,0),IF($AE225=$AE224,(IF(BU224&gt;=1,BU224-COUNTIFS($AE224:$AE224,$AC225,AU224:AU224,$AI$2),0)),0)),0)</f>
        <v>0</v>
      </c>
      <c r="BV225" s="1">
        <f>IFERROR(IF($AE225&gt;$AE224,VLOOKUP($AC225+AV$1,STOCK!$F$10:$AB$209,17,0),IF($AE225=$AE224,(IF(BV224&gt;=1,BV224-COUNTIFS($AE224:$AE224,$AC225,AV224:AV224,$AI$2),0)),0)),0)</f>
        <v>0</v>
      </c>
      <c r="BW225" s="1">
        <f>IFERROR(IF($AE225&gt;$AE224,VLOOKUP($AC225+AW$1,STOCK!$F$10:$AB$209,17,0),IF($AE225=$AE224,(IF(BW224&gt;=1,BW224-COUNTIFS($AE224:$AE224,$AC225,AW224:AW224,$AI$2),0)),0)),0)</f>
        <v>0</v>
      </c>
      <c r="BX225" s="1">
        <f>IFERROR(IF($AE225&gt;$AE224,VLOOKUP($AC225+AX$1,STOCK!$F$10:$AB$209,17,0),IF($AE225=$AE224,(IF(BX224&gt;=1,BX224-COUNTIFS($AE224:$AE224,$AC225,AX224:AX224,$AI$2),0)),0)),0)</f>
        <v>0</v>
      </c>
    </row>
    <row r="226" spans="29:76" x14ac:dyDescent="0.25">
      <c r="AC226" s="1">
        <f t="shared" si="65"/>
        <v>0</v>
      </c>
      <c r="AD226" s="1">
        <f>IFERROR(IF(LEN(AK226)&gt;=1,VLOOKUP(HLOOKUP(AK226,PROFILE!$K$5:$V$8,4,0),PROFILE!$F$1:$G$3,2,0),0),0)</f>
        <v>0</v>
      </c>
      <c r="AE226" s="1">
        <f t="shared" si="66"/>
        <v>0</v>
      </c>
      <c r="AF226" s="1">
        <v>213</v>
      </c>
      <c r="AI226" s="1" t="str">
        <f>IFERROR(IF($AH226&gt;=1,VLOOKUP($AG226,STUDENT!$O$8:$Z$1507,3,0),""),"")</f>
        <v/>
      </c>
      <c r="AJ226" s="1" t="str">
        <f>IFERROR(IF($AH226&gt;=1,VLOOKUP($AG226,STUDENT!$O$8:$Z$1507,4,0),""),"")</f>
        <v/>
      </c>
      <c r="AK226" s="1" t="str">
        <f>IFERROR(IF($AH226&gt;=1,VLOOKUP($AG226,STUDENT!$O$8:$Z$1507,6,0),""),"")</f>
        <v/>
      </c>
      <c r="AL226" s="1" t="str">
        <f t="shared" si="67"/>
        <v/>
      </c>
      <c r="AM226" s="1" t="str">
        <f t="shared" si="68"/>
        <v/>
      </c>
      <c r="AN226" s="1" t="str">
        <f t="shared" si="69"/>
        <v/>
      </c>
      <c r="AO226" s="1" t="str">
        <f t="shared" si="70"/>
        <v/>
      </c>
      <c r="AP226" s="1" t="str">
        <f t="shared" si="71"/>
        <v/>
      </c>
      <c r="AQ226" s="1" t="str">
        <f t="shared" si="72"/>
        <v/>
      </c>
      <c r="AR226" s="1" t="str">
        <f t="shared" si="73"/>
        <v/>
      </c>
      <c r="AS226" s="1" t="str">
        <f t="shared" si="74"/>
        <v/>
      </c>
      <c r="AT226" s="1" t="str">
        <f t="shared" si="75"/>
        <v/>
      </c>
      <c r="AU226" s="1" t="str">
        <f t="shared" si="76"/>
        <v/>
      </c>
      <c r="AV226" s="1" t="str">
        <f t="shared" si="77"/>
        <v/>
      </c>
      <c r="AW226" s="1" t="str">
        <f t="shared" si="78"/>
        <v/>
      </c>
      <c r="AX226" s="1" t="str">
        <f t="shared" si="79"/>
        <v/>
      </c>
      <c r="AY226" s="1">
        <f>IFERROR(IF($AE226&gt;$AE225,VLOOKUP($AC226+AL$1,STOCK!$F$10:$AB$209,16,0),IF($AE226=$AE225,(IF(AY225&gt;=1,AY225-COUNTIFS($AE225:$AE225,$AC226,AL225:AL225,$AI$1),0)),0)),0)</f>
        <v>0</v>
      </c>
      <c r="AZ226" s="1">
        <f>IFERROR(IF($AE226&gt;$AE225,VLOOKUP($AC226+AM$1,STOCK!$F$10:$AB$209,16,0),IF($AE226=$AE225,(IF(AZ225&gt;=1,AZ225-COUNTIFS($AE225:$AE225,$AC226,AM225:AM225,$AI$1),0)),0)),0)</f>
        <v>0</v>
      </c>
      <c r="BA226" s="1">
        <f>IFERROR(IF($AE226&gt;$AE225,VLOOKUP($AC226+AN$1,STOCK!$F$10:$AB$209,16,0),IF($AE226=$AE225,(IF(BA225&gt;=1,BA225-COUNTIFS($AE225:$AE225,$AC226,AN225:AN225,$AI$1),0)),0)),0)</f>
        <v>0</v>
      </c>
      <c r="BB226" s="1">
        <f>IFERROR(IF($AE226&gt;$AE225,VLOOKUP($AC226+AO$1,STOCK!$F$10:$AB$209,16,0),IF($AE226=$AE225,(IF(BB225&gt;=1,BB225-COUNTIFS($AE225:$AE225,$AC226,AO225:AO225,$AI$1),0)),0)),0)</f>
        <v>0</v>
      </c>
      <c r="BC226" s="1">
        <f>IFERROR(IF($AE226&gt;$AE225,VLOOKUP($AC226+AP$1,STOCK!$F$10:$AB$209,16,0),IF($AE226=$AE225,(IF(BC225&gt;=1,BC225-COUNTIFS($AE225:$AE225,$AC226,AP225:AP225,$AI$1),0)),0)),0)</f>
        <v>0</v>
      </c>
      <c r="BD226" s="1">
        <f>IFERROR(IF($AE226&gt;$AE225,VLOOKUP($AC226+AQ$1,STOCK!$F$10:$AB$209,16,0),IF($AE226=$AE225,(IF(BD225&gt;=1,BD225-COUNTIFS($AE225:$AE225,$AC226,AQ225:AQ225,$AI$1),0)),0)),0)</f>
        <v>0</v>
      </c>
      <c r="BE226" s="1">
        <f>IFERROR(IF($AE226&gt;$AE225,VLOOKUP($AC226+AR$1,STOCK!$F$10:$AB$209,16,0),IF($AE226=$AE225,(IF(BE225&gt;=1,BE225-COUNTIFS($AE225:$AE225,$AC226,AR225:AR225,$AI$1),0)),0)),0)</f>
        <v>0</v>
      </c>
      <c r="BF226" s="1">
        <f>IFERROR(IF($AE226&gt;$AE225,VLOOKUP($AC226+AS$1,STOCK!$F$10:$AB$209,16,0),IF($AE226=$AE225,(IF(BF225&gt;=1,BF225-COUNTIFS($AE225:$AE225,$AC226,AS225:AS225,$AI$1),0)),0)),0)</f>
        <v>0</v>
      </c>
      <c r="BG226" s="1">
        <f>IFERROR(IF($AE226&gt;$AE225,VLOOKUP($AC226+AT$1,STOCK!$F$10:$AB$209,16,0),IF($AE226=$AE225,(IF(BG225&gt;=1,BG225-COUNTIFS($AE225:$AE225,$AC226,AT225:AT225,$AI$1),0)),0)),0)</f>
        <v>0</v>
      </c>
      <c r="BH226" s="1">
        <f>IFERROR(IF($AE226&gt;$AE225,VLOOKUP($AC226+AU$1,STOCK!$F$10:$AB$209,16,0),IF($AE226=$AE225,(IF(BH225&gt;=1,BH225-COUNTIFS($AE225:$AE225,$AC226,AU225:AU225,$AI$1),0)),0)),0)</f>
        <v>0</v>
      </c>
      <c r="BI226" s="1">
        <f>IFERROR(IF($AE226&gt;$AE225,VLOOKUP($AC226+AV$1,STOCK!$F$10:$AB$209,16,0),IF($AE226=$AE225,(IF(BI225&gt;=1,BI225-COUNTIFS($AE225:$AE225,$AC226,AV225:AV225,$AI$1),0)),0)),0)</f>
        <v>0</v>
      </c>
      <c r="BJ226" s="1">
        <f>IFERROR(IF($AE226&gt;$AE225,VLOOKUP($AC226+AW$1,STOCK!$F$10:$AB$209,16,0),IF($AE226=$AE225,(IF(BJ225&gt;=1,BJ225-COUNTIFS($AE225:$AE225,$AC226,AW225:AW225,$AI$1),0)),0)),0)</f>
        <v>0</v>
      </c>
      <c r="BK226" s="1">
        <f>IFERROR(IF($AE226&gt;$AE225,VLOOKUP($AC226+AX$1,STOCK!$F$10:$AB$209,16,0),IF($AE226=$AE225,(IF(BK225&gt;=1,BK225-COUNTIFS($AE225:$AE225,$AC226,AX225:AX225,$AI$1),0)),0)),0)</f>
        <v>0</v>
      </c>
      <c r="BL226" s="1">
        <f>IFERROR(IF($AE226&gt;$AE225,VLOOKUP($AC226+AL$1,STOCK!$F$10:$AB$209,17,0),IF($AE226=$AE225,(IF(BL225&gt;=1,BL225-COUNTIFS($AE225:$AE225,$AC226,AL225:AL225,$AI$2),0)),0)),0)</f>
        <v>0</v>
      </c>
      <c r="BM226" s="1">
        <f>IFERROR(IF($AE226&gt;$AE225,VLOOKUP($AC226+AM$1,STOCK!$F$10:$AB$209,17,0),IF($AE226=$AE225,(IF(BM225&gt;=1,BM225-COUNTIFS($AE225:$AE225,$AC226,AM225:AM225,$AI$2),0)),0)),0)</f>
        <v>0</v>
      </c>
      <c r="BN226" s="1">
        <f>IFERROR(IF($AE226&gt;$AE225,VLOOKUP($AC226+AN$1,STOCK!$F$10:$AB$209,17,0),IF($AE226=$AE225,(IF(BN225&gt;=1,BN225-COUNTIFS($AE225:$AE225,$AC226,AN225:AN225,$AI$2),0)),0)),0)</f>
        <v>0</v>
      </c>
      <c r="BO226" s="1">
        <f>IFERROR(IF($AE226&gt;$AE225,VLOOKUP($AC226+AO$1,STOCK!$F$10:$AB$209,17,0),IF($AE226=$AE225,(IF(BO225&gt;=1,BO225-COUNTIFS($AE225:$AE225,$AC226,AO225:AO225,$AI$2),0)),0)),0)</f>
        <v>0</v>
      </c>
      <c r="BP226" s="1">
        <f>IFERROR(IF($AE226&gt;$AE225,VLOOKUP($AC226+AP$1,STOCK!$F$10:$AB$209,17,0),IF($AE226=$AE225,(IF(BP225&gt;=1,BP225-COUNTIFS($AE225:$AE225,$AC226,AP225:AP225,$AI$2),0)),0)),0)</f>
        <v>0</v>
      </c>
      <c r="BQ226" s="1">
        <f>IFERROR(IF($AE226&gt;$AE225,VLOOKUP($AC226+AQ$1,STOCK!$F$10:$AB$209,17,0),IF($AE226=$AE225,(IF(BQ225&gt;=1,BQ225-COUNTIFS($AE225:$AE225,$AC226,AQ225:AQ225,$AI$2),0)),0)),0)</f>
        <v>0</v>
      </c>
      <c r="BR226" s="1">
        <f>IFERROR(IF($AE226&gt;$AE225,VLOOKUP($AC226+AR$1,STOCK!$F$10:$AB$209,17,0),IF($AE226=$AE225,(IF(BR225&gt;=1,BR225-COUNTIFS($AE225:$AE225,$AC226,AR225:AR225,$AI$2),0)),0)),0)</f>
        <v>0</v>
      </c>
      <c r="BS226" s="1">
        <f>IFERROR(IF($AE226&gt;$AE225,VLOOKUP($AC226+AS$1,STOCK!$F$10:$AB$209,17,0),IF($AE226=$AE225,(IF(BS225&gt;=1,BS225-COUNTIFS($AE225:$AE225,$AC226,AS225:AS225,$AI$2),0)),0)),0)</f>
        <v>0</v>
      </c>
      <c r="BT226" s="1">
        <f>IFERROR(IF($AE226&gt;$AE225,VLOOKUP($AC226+AT$1,STOCK!$F$10:$AB$209,17,0),IF($AE226=$AE225,(IF(BT225&gt;=1,BT225-COUNTIFS($AE225:$AE225,$AC226,AT225:AT225,$AI$2),0)),0)),0)</f>
        <v>0</v>
      </c>
      <c r="BU226" s="1">
        <f>IFERROR(IF($AE226&gt;$AE225,VLOOKUP($AC226+AU$1,STOCK!$F$10:$AB$209,17,0),IF($AE226=$AE225,(IF(BU225&gt;=1,BU225-COUNTIFS($AE225:$AE225,$AC226,AU225:AU225,$AI$2),0)),0)),0)</f>
        <v>0</v>
      </c>
      <c r="BV226" s="1">
        <f>IFERROR(IF($AE226&gt;$AE225,VLOOKUP($AC226+AV$1,STOCK!$F$10:$AB$209,17,0),IF($AE226=$AE225,(IF(BV225&gt;=1,BV225-COUNTIFS($AE225:$AE225,$AC226,AV225:AV225,$AI$2),0)),0)),0)</f>
        <v>0</v>
      </c>
      <c r="BW226" s="1">
        <f>IFERROR(IF($AE226&gt;$AE225,VLOOKUP($AC226+AW$1,STOCK!$F$10:$AB$209,17,0),IF($AE226=$AE225,(IF(BW225&gt;=1,BW225-COUNTIFS($AE225:$AE225,$AC226,AW225:AW225,$AI$2),0)),0)),0)</f>
        <v>0</v>
      </c>
      <c r="BX226" s="1">
        <f>IFERROR(IF($AE226&gt;$AE225,VLOOKUP($AC226+AX$1,STOCK!$F$10:$AB$209,17,0),IF($AE226=$AE225,(IF(BX225&gt;=1,BX225-COUNTIFS($AE225:$AE225,$AC226,AX225:AX225,$AI$2),0)),0)),0)</f>
        <v>0</v>
      </c>
    </row>
    <row r="227" spans="29:76" x14ac:dyDescent="0.25">
      <c r="AC227" s="1">
        <f t="shared" si="65"/>
        <v>0</v>
      </c>
      <c r="AD227" s="1">
        <f>IFERROR(IF(LEN(AK227)&gt;=1,VLOOKUP(HLOOKUP(AK227,PROFILE!$K$5:$V$8,4,0),PROFILE!$F$1:$G$3,2,0),0),0)</f>
        <v>0</v>
      </c>
      <c r="AE227" s="1">
        <f t="shared" si="66"/>
        <v>0</v>
      </c>
      <c r="AF227" s="1">
        <v>214</v>
      </c>
      <c r="AI227" s="1" t="str">
        <f>IFERROR(IF($AH227&gt;=1,VLOOKUP($AG227,STUDENT!$O$8:$Z$1507,3,0),""),"")</f>
        <v/>
      </c>
      <c r="AJ227" s="1" t="str">
        <f>IFERROR(IF($AH227&gt;=1,VLOOKUP($AG227,STUDENT!$O$8:$Z$1507,4,0),""),"")</f>
        <v/>
      </c>
      <c r="AK227" s="1" t="str">
        <f>IFERROR(IF($AH227&gt;=1,VLOOKUP($AG227,STUDENT!$O$8:$Z$1507,6,0),""),"")</f>
        <v/>
      </c>
      <c r="AL227" s="1" t="str">
        <f t="shared" si="67"/>
        <v/>
      </c>
      <c r="AM227" s="1" t="str">
        <f t="shared" si="68"/>
        <v/>
      </c>
      <c r="AN227" s="1" t="str">
        <f t="shared" si="69"/>
        <v/>
      </c>
      <c r="AO227" s="1" t="str">
        <f t="shared" si="70"/>
        <v/>
      </c>
      <c r="AP227" s="1" t="str">
        <f t="shared" si="71"/>
        <v/>
      </c>
      <c r="AQ227" s="1" t="str">
        <f t="shared" si="72"/>
        <v/>
      </c>
      <c r="AR227" s="1" t="str">
        <f t="shared" si="73"/>
        <v/>
      </c>
      <c r="AS227" s="1" t="str">
        <f t="shared" si="74"/>
        <v/>
      </c>
      <c r="AT227" s="1" t="str">
        <f t="shared" si="75"/>
        <v/>
      </c>
      <c r="AU227" s="1" t="str">
        <f t="shared" si="76"/>
        <v/>
      </c>
      <c r="AV227" s="1" t="str">
        <f t="shared" si="77"/>
        <v/>
      </c>
      <c r="AW227" s="1" t="str">
        <f t="shared" si="78"/>
        <v/>
      </c>
      <c r="AX227" s="1" t="str">
        <f t="shared" si="79"/>
        <v/>
      </c>
      <c r="AY227" s="1">
        <f>IFERROR(IF($AE227&gt;$AE226,VLOOKUP($AC227+AL$1,STOCK!$F$10:$AB$209,16,0),IF($AE227=$AE226,(IF(AY226&gt;=1,AY226-COUNTIFS($AE226:$AE226,$AC227,AL226:AL226,$AI$1),0)),0)),0)</f>
        <v>0</v>
      </c>
      <c r="AZ227" s="1">
        <f>IFERROR(IF($AE227&gt;$AE226,VLOOKUP($AC227+AM$1,STOCK!$F$10:$AB$209,16,0),IF($AE227=$AE226,(IF(AZ226&gt;=1,AZ226-COUNTIFS($AE226:$AE226,$AC227,AM226:AM226,$AI$1),0)),0)),0)</f>
        <v>0</v>
      </c>
      <c r="BA227" s="1">
        <f>IFERROR(IF($AE227&gt;$AE226,VLOOKUP($AC227+AN$1,STOCK!$F$10:$AB$209,16,0),IF($AE227=$AE226,(IF(BA226&gt;=1,BA226-COUNTIFS($AE226:$AE226,$AC227,AN226:AN226,$AI$1),0)),0)),0)</f>
        <v>0</v>
      </c>
      <c r="BB227" s="1">
        <f>IFERROR(IF($AE227&gt;$AE226,VLOOKUP($AC227+AO$1,STOCK!$F$10:$AB$209,16,0),IF($AE227=$AE226,(IF(BB226&gt;=1,BB226-COUNTIFS($AE226:$AE226,$AC227,AO226:AO226,$AI$1),0)),0)),0)</f>
        <v>0</v>
      </c>
      <c r="BC227" s="1">
        <f>IFERROR(IF($AE227&gt;$AE226,VLOOKUP($AC227+AP$1,STOCK!$F$10:$AB$209,16,0),IF($AE227=$AE226,(IF(BC226&gt;=1,BC226-COUNTIFS($AE226:$AE226,$AC227,AP226:AP226,$AI$1),0)),0)),0)</f>
        <v>0</v>
      </c>
      <c r="BD227" s="1">
        <f>IFERROR(IF($AE227&gt;$AE226,VLOOKUP($AC227+AQ$1,STOCK!$F$10:$AB$209,16,0),IF($AE227=$AE226,(IF(BD226&gt;=1,BD226-COUNTIFS($AE226:$AE226,$AC227,AQ226:AQ226,$AI$1),0)),0)),0)</f>
        <v>0</v>
      </c>
      <c r="BE227" s="1">
        <f>IFERROR(IF($AE227&gt;$AE226,VLOOKUP($AC227+AR$1,STOCK!$F$10:$AB$209,16,0),IF($AE227=$AE226,(IF(BE226&gt;=1,BE226-COUNTIFS($AE226:$AE226,$AC227,AR226:AR226,$AI$1),0)),0)),0)</f>
        <v>0</v>
      </c>
      <c r="BF227" s="1">
        <f>IFERROR(IF($AE227&gt;$AE226,VLOOKUP($AC227+AS$1,STOCK!$F$10:$AB$209,16,0),IF($AE227=$AE226,(IF(BF226&gt;=1,BF226-COUNTIFS($AE226:$AE226,$AC227,AS226:AS226,$AI$1),0)),0)),0)</f>
        <v>0</v>
      </c>
      <c r="BG227" s="1">
        <f>IFERROR(IF($AE227&gt;$AE226,VLOOKUP($AC227+AT$1,STOCK!$F$10:$AB$209,16,0),IF($AE227=$AE226,(IF(BG226&gt;=1,BG226-COUNTIFS($AE226:$AE226,$AC227,AT226:AT226,$AI$1),0)),0)),0)</f>
        <v>0</v>
      </c>
      <c r="BH227" s="1">
        <f>IFERROR(IF($AE227&gt;$AE226,VLOOKUP($AC227+AU$1,STOCK!$F$10:$AB$209,16,0),IF($AE227=$AE226,(IF(BH226&gt;=1,BH226-COUNTIFS($AE226:$AE226,$AC227,AU226:AU226,$AI$1),0)),0)),0)</f>
        <v>0</v>
      </c>
      <c r="BI227" s="1">
        <f>IFERROR(IF($AE227&gt;$AE226,VLOOKUP($AC227+AV$1,STOCK!$F$10:$AB$209,16,0),IF($AE227=$AE226,(IF(BI226&gt;=1,BI226-COUNTIFS($AE226:$AE226,$AC227,AV226:AV226,$AI$1),0)),0)),0)</f>
        <v>0</v>
      </c>
      <c r="BJ227" s="1">
        <f>IFERROR(IF($AE227&gt;$AE226,VLOOKUP($AC227+AW$1,STOCK!$F$10:$AB$209,16,0),IF($AE227=$AE226,(IF(BJ226&gt;=1,BJ226-COUNTIFS($AE226:$AE226,$AC227,AW226:AW226,$AI$1),0)),0)),0)</f>
        <v>0</v>
      </c>
      <c r="BK227" s="1">
        <f>IFERROR(IF($AE227&gt;$AE226,VLOOKUP($AC227+AX$1,STOCK!$F$10:$AB$209,16,0),IF($AE227=$AE226,(IF(BK226&gt;=1,BK226-COUNTIFS($AE226:$AE226,$AC227,AX226:AX226,$AI$1),0)),0)),0)</f>
        <v>0</v>
      </c>
      <c r="BL227" s="1">
        <f>IFERROR(IF($AE227&gt;$AE226,VLOOKUP($AC227+AL$1,STOCK!$F$10:$AB$209,17,0),IF($AE227=$AE226,(IF(BL226&gt;=1,BL226-COUNTIFS($AE226:$AE226,$AC227,AL226:AL226,$AI$2),0)),0)),0)</f>
        <v>0</v>
      </c>
      <c r="BM227" s="1">
        <f>IFERROR(IF($AE227&gt;$AE226,VLOOKUP($AC227+AM$1,STOCK!$F$10:$AB$209,17,0),IF($AE227=$AE226,(IF(BM226&gt;=1,BM226-COUNTIFS($AE226:$AE226,$AC227,AM226:AM226,$AI$2),0)),0)),0)</f>
        <v>0</v>
      </c>
      <c r="BN227" s="1">
        <f>IFERROR(IF($AE227&gt;$AE226,VLOOKUP($AC227+AN$1,STOCK!$F$10:$AB$209,17,0),IF($AE227=$AE226,(IF(BN226&gt;=1,BN226-COUNTIFS($AE226:$AE226,$AC227,AN226:AN226,$AI$2),0)),0)),0)</f>
        <v>0</v>
      </c>
      <c r="BO227" s="1">
        <f>IFERROR(IF($AE227&gt;$AE226,VLOOKUP($AC227+AO$1,STOCK!$F$10:$AB$209,17,0),IF($AE227=$AE226,(IF(BO226&gt;=1,BO226-COUNTIFS($AE226:$AE226,$AC227,AO226:AO226,$AI$2),0)),0)),0)</f>
        <v>0</v>
      </c>
      <c r="BP227" s="1">
        <f>IFERROR(IF($AE227&gt;$AE226,VLOOKUP($AC227+AP$1,STOCK!$F$10:$AB$209,17,0),IF($AE227=$AE226,(IF(BP226&gt;=1,BP226-COUNTIFS($AE226:$AE226,$AC227,AP226:AP226,$AI$2),0)),0)),0)</f>
        <v>0</v>
      </c>
      <c r="BQ227" s="1">
        <f>IFERROR(IF($AE227&gt;$AE226,VLOOKUP($AC227+AQ$1,STOCK!$F$10:$AB$209,17,0),IF($AE227=$AE226,(IF(BQ226&gt;=1,BQ226-COUNTIFS($AE226:$AE226,$AC227,AQ226:AQ226,$AI$2),0)),0)),0)</f>
        <v>0</v>
      </c>
      <c r="BR227" s="1">
        <f>IFERROR(IF($AE227&gt;$AE226,VLOOKUP($AC227+AR$1,STOCK!$F$10:$AB$209,17,0),IF($AE227=$AE226,(IF(BR226&gt;=1,BR226-COUNTIFS($AE226:$AE226,$AC227,AR226:AR226,$AI$2),0)),0)),0)</f>
        <v>0</v>
      </c>
      <c r="BS227" s="1">
        <f>IFERROR(IF($AE227&gt;$AE226,VLOOKUP($AC227+AS$1,STOCK!$F$10:$AB$209,17,0),IF($AE227=$AE226,(IF(BS226&gt;=1,BS226-COUNTIFS($AE226:$AE226,$AC227,AS226:AS226,$AI$2),0)),0)),0)</f>
        <v>0</v>
      </c>
      <c r="BT227" s="1">
        <f>IFERROR(IF($AE227&gt;$AE226,VLOOKUP($AC227+AT$1,STOCK!$F$10:$AB$209,17,0),IF($AE227=$AE226,(IF(BT226&gt;=1,BT226-COUNTIFS($AE226:$AE226,$AC227,AT226:AT226,$AI$2),0)),0)),0)</f>
        <v>0</v>
      </c>
      <c r="BU227" s="1">
        <f>IFERROR(IF($AE227&gt;$AE226,VLOOKUP($AC227+AU$1,STOCK!$F$10:$AB$209,17,0),IF($AE227=$AE226,(IF(BU226&gt;=1,BU226-COUNTIFS($AE226:$AE226,$AC227,AU226:AU226,$AI$2),0)),0)),0)</f>
        <v>0</v>
      </c>
      <c r="BV227" s="1">
        <f>IFERROR(IF($AE227&gt;$AE226,VLOOKUP($AC227+AV$1,STOCK!$F$10:$AB$209,17,0),IF($AE227=$AE226,(IF(BV226&gt;=1,BV226-COUNTIFS($AE226:$AE226,$AC227,AV226:AV226,$AI$2),0)),0)),0)</f>
        <v>0</v>
      </c>
      <c r="BW227" s="1">
        <f>IFERROR(IF($AE227&gt;$AE226,VLOOKUP($AC227+AW$1,STOCK!$F$10:$AB$209,17,0),IF($AE227=$AE226,(IF(BW226&gt;=1,BW226-COUNTIFS($AE226:$AE226,$AC227,AW226:AW226,$AI$2),0)),0)),0)</f>
        <v>0</v>
      </c>
      <c r="BX227" s="1">
        <f>IFERROR(IF($AE227&gt;$AE226,VLOOKUP($AC227+AX$1,STOCK!$F$10:$AB$209,17,0),IF($AE227=$AE226,(IF(BX226&gt;=1,BX226-COUNTIFS($AE226:$AE226,$AC227,AX226:AX226,$AI$2),0)),0)),0)</f>
        <v>0</v>
      </c>
    </row>
    <row r="228" spans="29:76" x14ac:dyDescent="0.25">
      <c r="AC228" s="1">
        <f t="shared" si="65"/>
        <v>0</v>
      </c>
      <c r="AD228" s="1">
        <f>IFERROR(IF(LEN(AK228)&gt;=1,VLOOKUP(HLOOKUP(AK228,PROFILE!$K$5:$V$8,4,0),PROFILE!$F$1:$G$3,2,0),0),0)</f>
        <v>0</v>
      </c>
      <c r="AE228" s="1">
        <f t="shared" si="66"/>
        <v>0</v>
      </c>
      <c r="AF228" s="1">
        <v>215</v>
      </c>
      <c r="AI228" s="1" t="str">
        <f>IFERROR(IF($AH228&gt;=1,VLOOKUP($AG228,STUDENT!$O$8:$Z$1507,3,0),""),"")</f>
        <v/>
      </c>
      <c r="AJ228" s="1" t="str">
        <f>IFERROR(IF($AH228&gt;=1,VLOOKUP($AG228,STUDENT!$O$8:$Z$1507,4,0),""),"")</f>
        <v/>
      </c>
      <c r="AK228" s="1" t="str">
        <f>IFERROR(IF($AH228&gt;=1,VLOOKUP($AG228,STUDENT!$O$8:$Z$1507,6,0),""),"")</f>
        <v/>
      </c>
      <c r="AL228" s="1" t="str">
        <f t="shared" si="67"/>
        <v/>
      </c>
      <c r="AM228" s="1" t="str">
        <f t="shared" si="68"/>
        <v/>
      </c>
      <c r="AN228" s="1" t="str">
        <f t="shared" si="69"/>
        <v/>
      </c>
      <c r="AO228" s="1" t="str">
        <f t="shared" si="70"/>
        <v/>
      </c>
      <c r="AP228" s="1" t="str">
        <f t="shared" si="71"/>
        <v/>
      </c>
      <c r="AQ228" s="1" t="str">
        <f t="shared" si="72"/>
        <v/>
      </c>
      <c r="AR228" s="1" t="str">
        <f t="shared" si="73"/>
        <v/>
      </c>
      <c r="AS228" s="1" t="str">
        <f t="shared" si="74"/>
        <v/>
      </c>
      <c r="AT228" s="1" t="str">
        <f t="shared" si="75"/>
        <v/>
      </c>
      <c r="AU228" s="1" t="str">
        <f t="shared" si="76"/>
        <v/>
      </c>
      <c r="AV228" s="1" t="str">
        <f t="shared" si="77"/>
        <v/>
      </c>
      <c r="AW228" s="1" t="str">
        <f t="shared" si="78"/>
        <v/>
      </c>
      <c r="AX228" s="1" t="str">
        <f t="shared" si="79"/>
        <v/>
      </c>
      <c r="AY228" s="1">
        <f>IFERROR(IF($AE228&gt;$AE227,VLOOKUP($AC228+AL$1,STOCK!$F$10:$AB$209,16,0),IF($AE228=$AE227,(IF(AY227&gt;=1,AY227-COUNTIFS($AE227:$AE227,$AC228,AL227:AL227,$AI$1),0)),0)),0)</f>
        <v>0</v>
      </c>
      <c r="AZ228" s="1">
        <f>IFERROR(IF($AE228&gt;$AE227,VLOOKUP($AC228+AM$1,STOCK!$F$10:$AB$209,16,0),IF($AE228=$AE227,(IF(AZ227&gt;=1,AZ227-COUNTIFS($AE227:$AE227,$AC228,AM227:AM227,$AI$1),0)),0)),0)</f>
        <v>0</v>
      </c>
      <c r="BA228" s="1">
        <f>IFERROR(IF($AE228&gt;$AE227,VLOOKUP($AC228+AN$1,STOCK!$F$10:$AB$209,16,0),IF($AE228=$AE227,(IF(BA227&gt;=1,BA227-COUNTIFS($AE227:$AE227,$AC228,AN227:AN227,$AI$1),0)),0)),0)</f>
        <v>0</v>
      </c>
      <c r="BB228" s="1">
        <f>IFERROR(IF($AE228&gt;$AE227,VLOOKUP($AC228+AO$1,STOCK!$F$10:$AB$209,16,0),IF($AE228=$AE227,(IF(BB227&gt;=1,BB227-COUNTIFS($AE227:$AE227,$AC228,AO227:AO227,$AI$1),0)),0)),0)</f>
        <v>0</v>
      </c>
      <c r="BC228" s="1">
        <f>IFERROR(IF($AE228&gt;$AE227,VLOOKUP($AC228+AP$1,STOCK!$F$10:$AB$209,16,0),IF($AE228=$AE227,(IF(BC227&gt;=1,BC227-COUNTIFS($AE227:$AE227,$AC228,AP227:AP227,$AI$1),0)),0)),0)</f>
        <v>0</v>
      </c>
      <c r="BD228" s="1">
        <f>IFERROR(IF($AE228&gt;$AE227,VLOOKUP($AC228+AQ$1,STOCK!$F$10:$AB$209,16,0),IF($AE228=$AE227,(IF(BD227&gt;=1,BD227-COUNTIFS($AE227:$AE227,$AC228,AQ227:AQ227,$AI$1),0)),0)),0)</f>
        <v>0</v>
      </c>
      <c r="BE228" s="1">
        <f>IFERROR(IF($AE228&gt;$AE227,VLOOKUP($AC228+AR$1,STOCK!$F$10:$AB$209,16,0),IF($AE228=$AE227,(IF(BE227&gt;=1,BE227-COUNTIFS($AE227:$AE227,$AC228,AR227:AR227,$AI$1),0)),0)),0)</f>
        <v>0</v>
      </c>
      <c r="BF228" s="1">
        <f>IFERROR(IF($AE228&gt;$AE227,VLOOKUP($AC228+AS$1,STOCK!$F$10:$AB$209,16,0),IF($AE228=$AE227,(IF(BF227&gt;=1,BF227-COUNTIFS($AE227:$AE227,$AC228,AS227:AS227,$AI$1),0)),0)),0)</f>
        <v>0</v>
      </c>
      <c r="BG228" s="1">
        <f>IFERROR(IF($AE228&gt;$AE227,VLOOKUP($AC228+AT$1,STOCK!$F$10:$AB$209,16,0),IF($AE228=$AE227,(IF(BG227&gt;=1,BG227-COUNTIFS($AE227:$AE227,$AC228,AT227:AT227,$AI$1),0)),0)),0)</f>
        <v>0</v>
      </c>
      <c r="BH228" s="1">
        <f>IFERROR(IF($AE228&gt;$AE227,VLOOKUP($AC228+AU$1,STOCK!$F$10:$AB$209,16,0),IF($AE228=$AE227,(IF(BH227&gt;=1,BH227-COUNTIFS($AE227:$AE227,$AC228,AU227:AU227,$AI$1),0)),0)),0)</f>
        <v>0</v>
      </c>
      <c r="BI228" s="1">
        <f>IFERROR(IF($AE228&gt;$AE227,VLOOKUP($AC228+AV$1,STOCK!$F$10:$AB$209,16,0),IF($AE228=$AE227,(IF(BI227&gt;=1,BI227-COUNTIFS($AE227:$AE227,$AC228,AV227:AV227,$AI$1),0)),0)),0)</f>
        <v>0</v>
      </c>
      <c r="BJ228" s="1">
        <f>IFERROR(IF($AE228&gt;$AE227,VLOOKUP($AC228+AW$1,STOCK!$F$10:$AB$209,16,0),IF($AE228=$AE227,(IF(BJ227&gt;=1,BJ227-COUNTIFS($AE227:$AE227,$AC228,AW227:AW227,$AI$1),0)),0)),0)</f>
        <v>0</v>
      </c>
      <c r="BK228" s="1">
        <f>IFERROR(IF($AE228&gt;$AE227,VLOOKUP($AC228+AX$1,STOCK!$F$10:$AB$209,16,0),IF($AE228=$AE227,(IF(BK227&gt;=1,BK227-COUNTIFS($AE227:$AE227,$AC228,AX227:AX227,$AI$1),0)),0)),0)</f>
        <v>0</v>
      </c>
      <c r="BL228" s="1">
        <f>IFERROR(IF($AE228&gt;$AE227,VLOOKUP($AC228+AL$1,STOCK!$F$10:$AB$209,17,0),IF($AE228=$AE227,(IF(BL227&gt;=1,BL227-COUNTIFS($AE227:$AE227,$AC228,AL227:AL227,$AI$2),0)),0)),0)</f>
        <v>0</v>
      </c>
      <c r="BM228" s="1">
        <f>IFERROR(IF($AE228&gt;$AE227,VLOOKUP($AC228+AM$1,STOCK!$F$10:$AB$209,17,0),IF($AE228=$AE227,(IF(BM227&gt;=1,BM227-COUNTIFS($AE227:$AE227,$AC228,AM227:AM227,$AI$2),0)),0)),0)</f>
        <v>0</v>
      </c>
      <c r="BN228" s="1">
        <f>IFERROR(IF($AE228&gt;$AE227,VLOOKUP($AC228+AN$1,STOCK!$F$10:$AB$209,17,0),IF($AE228=$AE227,(IF(BN227&gt;=1,BN227-COUNTIFS($AE227:$AE227,$AC228,AN227:AN227,$AI$2),0)),0)),0)</f>
        <v>0</v>
      </c>
      <c r="BO228" s="1">
        <f>IFERROR(IF($AE228&gt;$AE227,VLOOKUP($AC228+AO$1,STOCK!$F$10:$AB$209,17,0),IF($AE228=$AE227,(IF(BO227&gt;=1,BO227-COUNTIFS($AE227:$AE227,$AC228,AO227:AO227,$AI$2),0)),0)),0)</f>
        <v>0</v>
      </c>
      <c r="BP228" s="1">
        <f>IFERROR(IF($AE228&gt;$AE227,VLOOKUP($AC228+AP$1,STOCK!$F$10:$AB$209,17,0),IF($AE228=$AE227,(IF(BP227&gt;=1,BP227-COUNTIFS($AE227:$AE227,$AC228,AP227:AP227,$AI$2),0)),0)),0)</f>
        <v>0</v>
      </c>
      <c r="BQ228" s="1">
        <f>IFERROR(IF($AE228&gt;$AE227,VLOOKUP($AC228+AQ$1,STOCK!$F$10:$AB$209,17,0),IF($AE228=$AE227,(IF(BQ227&gt;=1,BQ227-COUNTIFS($AE227:$AE227,$AC228,AQ227:AQ227,$AI$2),0)),0)),0)</f>
        <v>0</v>
      </c>
      <c r="BR228" s="1">
        <f>IFERROR(IF($AE228&gt;$AE227,VLOOKUP($AC228+AR$1,STOCK!$F$10:$AB$209,17,0),IF($AE228=$AE227,(IF(BR227&gt;=1,BR227-COUNTIFS($AE227:$AE227,$AC228,AR227:AR227,$AI$2),0)),0)),0)</f>
        <v>0</v>
      </c>
      <c r="BS228" s="1">
        <f>IFERROR(IF($AE228&gt;$AE227,VLOOKUP($AC228+AS$1,STOCK!$F$10:$AB$209,17,0),IF($AE228=$AE227,(IF(BS227&gt;=1,BS227-COUNTIFS($AE227:$AE227,$AC228,AS227:AS227,$AI$2),0)),0)),0)</f>
        <v>0</v>
      </c>
      <c r="BT228" s="1">
        <f>IFERROR(IF($AE228&gt;$AE227,VLOOKUP($AC228+AT$1,STOCK!$F$10:$AB$209,17,0),IF($AE228=$AE227,(IF(BT227&gt;=1,BT227-COUNTIFS($AE227:$AE227,$AC228,AT227:AT227,$AI$2),0)),0)),0)</f>
        <v>0</v>
      </c>
      <c r="BU228" s="1">
        <f>IFERROR(IF($AE228&gt;$AE227,VLOOKUP($AC228+AU$1,STOCK!$F$10:$AB$209,17,0),IF($AE228=$AE227,(IF(BU227&gt;=1,BU227-COUNTIFS($AE227:$AE227,$AC228,AU227:AU227,$AI$2),0)),0)),0)</f>
        <v>0</v>
      </c>
      <c r="BV228" s="1">
        <f>IFERROR(IF($AE228&gt;$AE227,VLOOKUP($AC228+AV$1,STOCK!$F$10:$AB$209,17,0),IF($AE228=$AE227,(IF(BV227&gt;=1,BV227-COUNTIFS($AE227:$AE227,$AC228,AV227:AV227,$AI$2),0)),0)),0)</f>
        <v>0</v>
      </c>
      <c r="BW228" s="1">
        <f>IFERROR(IF($AE228&gt;$AE227,VLOOKUP($AC228+AW$1,STOCK!$F$10:$AB$209,17,0),IF($AE228=$AE227,(IF(BW227&gt;=1,BW227-COUNTIFS($AE227:$AE227,$AC228,AW227:AW227,$AI$2),0)),0)),0)</f>
        <v>0</v>
      </c>
      <c r="BX228" s="1">
        <f>IFERROR(IF($AE228&gt;$AE227,VLOOKUP($AC228+AX$1,STOCK!$F$10:$AB$209,17,0),IF($AE228=$AE227,(IF(BX227&gt;=1,BX227-COUNTIFS($AE227:$AE227,$AC228,AX227:AX227,$AI$2),0)),0)),0)</f>
        <v>0</v>
      </c>
    </row>
    <row r="229" spans="29:76" x14ac:dyDescent="0.25">
      <c r="AC229" s="1">
        <f t="shared" si="65"/>
        <v>0</v>
      </c>
      <c r="AD229" s="1">
        <f>IFERROR(IF(LEN(AK229)&gt;=1,VLOOKUP(HLOOKUP(AK229,PROFILE!$K$5:$V$8,4,0),PROFILE!$F$1:$G$3,2,0),0),0)</f>
        <v>0</v>
      </c>
      <c r="AE229" s="1">
        <f t="shared" si="66"/>
        <v>0</v>
      </c>
      <c r="AF229" s="1">
        <v>216</v>
      </c>
      <c r="AI229" s="1" t="str">
        <f>IFERROR(IF($AH229&gt;=1,VLOOKUP($AG229,STUDENT!$O$8:$Z$1507,3,0),""),"")</f>
        <v/>
      </c>
      <c r="AJ229" s="1" t="str">
        <f>IFERROR(IF($AH229&gt;=1,VLOOKUP($AG229,STUDENT!$O$8:$Z$1507,4,0),""),"")</f>
        <v/>
      </c>
      <c r="AK229" s="1" t="str">
        <f>IFERROR(IF($AH229&gt;=1,VLOOKUP($AG229,STUDENT!$O$8:$Z$1507,6,0),""),"")</f>
        <v/>
      </c>
      <c r="AL229" s="1" t="str">
        <f t="shared" si="67"/>
        <v/>
      </c>
      <c r="AM229" s="1" t="str">
        <f t="shared" si="68"/>
        <v/>
      </c>
      <c r="AN229" s="1" t="str">
        <f t="shared" si="69"/>
        <v/>
      </c>
      <c r="AO229" s="1" t="str">
        <f t="shared" si="70"/>
        <v/>
      </c>
      <c r="AP229" s="1" t="str">
        <f t="shared" si="71"/>
        <v/>
      </c>
      <c r="AQ229" s="1" t="str">
        <f t="shared" si="72"/>
        <v/>
      </c>
      <c r="AR229" s="1" t="str">
        <f t="shared" si="73"/>
        <v/>
      </c>
      <c r="AS229" s="1" t="str">
        <f t="shared" si="74"/>
        <v/>
      </c>
      <c r="AT229" s="1" t="str">
        <f t="shared" si="75"/>
        <v/>
      </c>
      <c r="AU229" s="1" t="str">
        <f t="shared" si="76"/>
        <v/>
      </c>
      <c r="AV229" s="1" t="str">
        <f t="shared" si="77"/>
        <v/>
      </c>
      <c r="AW229" s="1" t="str">
        <f t="shared" si="78"/>
        <v/>
      </c>
      <c r="AX229" s="1" t="str">
        <f t="shared" si="79"/>
        <v/>
      </c>
      <c r="AY229" s="1">
        <f>IFERROR(IF($AE229&gt;$AE228,VLOOKUP($AC229+AL$1,STOCK!$F$10:$AB$209,16,0),IF($AE229=$AE228,(IF(AY228&gt;=1,AY228-COUNTIFS($AE228:$AE228,$AC229,AL228:AL228,$AI$1),0)),0)),0)</f>
        <v>0</v>
      </c>
      <c r="AZ229" s="1">
        <f>IFERROR(IF($AE229&gt;$AE228,VLOOKUP($AC229+AM$1,STOCK!$F$10:$AB$209,16,0),IF($AE229=$AE228,(IF(AZ228&gt;=1,AZ228-COUNTIFS($AE228:$AE228,$AC229,AM228:AM228,$AI$1),0)),0)),0)</f>
        <v>0</v>
      </c>
      <c r="BA229" s="1">
        <f>IFERROR(IF($AE229&gt;$AE228,VLOOKUP($AC229+AN$1,STOCK!$F$10:$AB$209,16,0),IF($AE229=$AE228,(IF(BA228&gt;=1,BA228-COUNTIFS($AE228:$AE228,$AC229,AN228:AN228,$AI$1),0)),0)),0)</f>
        <v>0</v>
      </c>
      <c r="BB229" s="1">
        <f>IFERROR(IF($AE229&gt;$AE228,VLOOKUP($AC229+AO$1,STOCK!$F$10:$AB$209,16,0),IF($AE229=$AE228,(IF(BB228&gt;=1,BB228-COUNTIFS($AE228:$AE228,$AC229,AO228:AO228,$AI$1),0)),0)),0)</f>
        <v>0</v>
      </c>
      <c r="BC229" s="1">
        <f>IFERROR(IF($AE229&gt;$AE228,VLOOKUP($AC229+AP$1,STOCK!$F$10:$AB$209,16,0),IF($AE229=$AE228,(IF(BC228&gt;=1,BC228-COUNTIFS($AE228:$AE228,$AC229,AP228:AP228,$AI$1),0)),0)),0)</f>
        <v>0</v>
      </c>
      <c r="BD229" s="1">
        <f>IFERROR(IF($AE229&gt;$AE228,VLOOKUP($AC229+AQ$1,STOCK!$F$10:$AB$209,16,0),IF($AE229=$AE228,(IF(BD228&gt;=1,BD228-COUNTIFS($AE228:$AE228,$AC229,AQ228:AQ228,$AI$1),0)),0)),0)</f>
        <v>0</v>
      </c>
      <c r="BE229" s="1">
        <f>IFERROR(IF($AE229&gt;$AE228,VLOOKUP($AC229+AR$1,STOCK!$F$10:$AB$209,16,0),IF($AE229=$AE228,(IF(BE228&gt;=1,BE228-COUNTIFS($AE228:$AE228,$AC229,AR228:AR228,$AI$1),0)),0)),0)</f>
        <v>0</v>
      </c>
      <c r="BF229" s="1">
        <f>IFERROR(IF($AE229&gt;$AE228,VLOOKUP($AC229+AS$1,STOCK!$F$10:$AB$209,16,0),IF($AE229=$AE228,(IF(BF228&gt;=1,BF228-COUNTIFS($AE228:$AE228,$AC229,AS228:AS228,$AI$1),0)),0)),0)</f>
        <v>0</v>
      </c>
      <c r="BG229" s="1">
        <f>IFERROR(IF($AE229&gt;$AE228,VLOOKUP($AC229+AT$1,STOCK!$F$10:$AB$209,16,0),IF($AE229=$AE228,(IF(BG228&gt;=1,BG228-COUNTIFS($AE228:$AE228,$AC229,AT228:AT228,$AI$1),0)),0)),0)</f>
        <v>0</v>
      </c>
      <c r="BH229" s="1">
        <f>IFERROR(IF($AE229&gt;$AE228,VLOOKUP($AC229+AU$1,STOCK!$F$10:$AB$209,16,0),IF($AE229=$AE228,(IF(BH228&gt;=1,BH228-COUNTIFS($AE228:$AE228,$AC229,AU228:AU228,$AI$1),0)),0)),0)</f>
        <v>0</v>
      </c>
      <c r="BI229" s="1">
        <f>IFERROR(IF($AE229&gt;$AE228,VLOOKUP($AC229+AV$1,STOCK!$F$10:$AB$209,16,0),IF($AE229=$AE228,(IF(BI228&gt;=1,BI228-COUNTIFS($AE228:$AE228,$AC229,AV228:AV228,$AI$1),0)),0)),0)</f>
        <v>0</v>
      </c>
      <c r="BJ229" s="1">
        <f>IFERROR(IF($AE229&gt;$AE228,VLOOKUP($AC229+AW$1,STOCK!$F$10:$AB$209,16,0),IF($AE229=$AE228,(IF(BJ228&gt;=1,BJ228-COUNTIFS($AE228:$AE228,$AC229,AW228:AW228,$AI$1),0)),0)),0)</f>
        <v>0</v>
      </c>
      <c r="BK229" s="1">
        <f>IFERROR(IF($AE229&gt;$AE228,VLOOKUP($AC229+AX$1,STOCK!$F$10:$AB$209,16,0),IF($AE229=$AE228,(IF(BK228&gt;=1,BK228-COUNTIFS($AE228:$AE228,$AC229,AX228:AX228,$AI$1),0)),0)),0)</f>
        <v>0</v>
      </c>
      <c r="BL229" s="1">
        <f>IFERROR(IF($AE229&gt;$AE228,VLOOKUP($AC229+AL$1,STOCK!$F$10:$AB$209,17,0),IF($AE229=$AE228,(IF(BL228&gt;=1,BL228-COUNTIFS($AE228:$AE228,$AC229,AL228:AL228,$AI$2),0)),0)),0)</f>
        <v>0</v>
      </c>
      <c r="BM229" s="1">
        <f>IFERROR(IF($AE229&gt;$AE228,VLOOKUP($AC229+AM$1,STOCK!$F$10:$AB$209,17,0),IF($AE229=$AE228,(IF(BM228&gt;=1,BM228-COUNTIFS($AE228:$AE228,$AC229,AM228:AM228,$AI$2),0)),0)),0)</f>
        <v>0</v>
      </c>
      <c r="BN229" s="1">
        <f>IFERROR(IF($AE229&gt;$AE228,VLOOKUP($AC229+AN$1,STOCK!$F$10:$AB$209,17,0),IF($AE229=$AE228,(IF(BN228&gt;=1,BN228-COUNTIFS($AE228:$AE228,$AC229,AN228:AN228,$AI$2),0)),0)),0)</f>
        <v>0</v>
      </c>
      <c r="BO229" s="1">
        <f>IFERROR(IF($AE229&gt;$AE228,VLOOKUP($AC229+AO$1,STOCK!$F$10:$AB$209,17,0),IF($AE229=$AE228,(IF(BO228&gt;=1,BO228-COUNTIFS($AE228:$AE228,$AC229,AO228:AO228,$AI$2),0)),0)),0)</f>
        <v>0</v>
      </c>
      <c r="BP229" s="1">
        <f>IFERROR(IF($AE229&gt;$AE228,VLOOKUP($AC229+AP$1,STOCK!$F$10:$AB$209,17,0),IF($AE229=$AE228,(IF(BP228&gt;=1,BP228-COUNTIFS($AE228:$AE228,$AC229,AP228:AP228,$AI$2),0)),0)),0)</f>
        <v>0</v>
      </c>
      <c r="BQ229" s="1">
        <f>IFERROR(IF($AE229&gt;$AE228,VLOOKUP($AC229+AQ$1,STOCK!$F$10:$AB$209,17,0),IF($AE229=$AE228,(IF(BQ228&gt;=1,BQ228-COUNTIFS($AE228:$AE228,$AC229,AQ228:AQ228,$AI$2),0)),0)),0)</f>
        <v>0</v>
      </c>
      <c r="BR229" s="1">
        <f>IFERROR(IF($AE229&gt;$AE228,VLOOKUP($AC229+AR$1,STOCK!$F$10:$AB$209,17,0),IF($AE229=$AE228,(IF(BR228&gt;=1,BR228-COUNTIFS($AE228:$AE228,$AC229,AR228:AR228,$AI$2),0)),0)),0)</f>
        <v>0</v>
      </c>
      <c r="BS229" s="1">
        <f>IFERROR(IF($AE229&gt;$AE228,VLOOKUP($AC229+AS$1,STOCK!$F$10:$AB$209,17,0),IF($AE229=$AE228,(IF(BS228&gt;=1,BS228-COUNTIFS($AE228:$AE228,$AC229,AS228:AS228,$AI$2),0)),0)),0)</f>
        <v>0</v>
      </c>
      <c r="BT229" s="1">
        <f>IFERROR(IF($AE229&gt;$AE228,VLOOKUP($AC229+AT$1,STOCK!$F$10:$AB$209,17,0),IF($AE229=$AE228,(IF(BT228&gt;=1,BT228-COUNTIFS($AE228:$AE228,$AC229,AT228:AT228,$AI$2),0)),0)),0)</f>
        <v>0</v>
      </c>
      <c r="BU229" s="1">
        <f>IFERROR(IF($AE229&gt;$AE228,VLOOKUP($AC229+AU$1,STOCK!$F$10:$AB$209,17,0),IF($AE229=$AE228,(IF(BU228&gt;=1,BU228-COUNTIFS($AE228:$AE228,$AC229,AU228:AU228,$AI$2),0)),0)),0)</f>
        <v>0</v>
      </c>
      <c r="BV229" s="1">
        <f>IFERROR(IF($AE229&gt;$AE228,VLOOKUP($AC229+AV$1,STOCK!$F$10:$AB$209,17,0),IF($AE229=$AE228,(IF(BV228&gt;=1,BV228-COUNTIFS($AE228:$AE228,$AC229,AV228:AV228,$AI$2),0)),0)),0)</f>
        <v>0</v>
      </c>
      <c r="BW229" s="1">
        <f>IFERROR(IF($AE229&gt;$AE228,VLOOKUP($AC229+AW$1,STOCK!$F$10:$AB$209,17,0),IF($AE229=$AE228,(IF(BW228&gt;=1,BW228-COUNTIFS($AE228:$AE228,$AC229,AW228:AW228,$AI$2),0)),0)),0)</f>
        <v>0</v>
      </c>
      <c r="BX229" s="1">
        <f>IFERROR(IF($AE229&gt;$AE228,VLOOKUP($AC229+AX$1,STOCK!$F$10:$AB$209,17,0),IF($AE229=$AE228,(IF(BX228&gt;=1,BX228-COUNTIFS($AE228:$AE228,$AC229,AX228:AX228,$AI$2),0)),0)),0)</f>
        <v>0</v>
      </c>
    </row>
    <row r="230" spans="29:76" x14ac:dyDescent="0.25">
      <c r="AC230" s="1">
        <f t="shared" si="65"/>
        <v>0</v>
      </c>
      <c r="AD230" s="1">
        <f>IFERROR(IF(LEN(AK230)&gt;=1,VLOOKUP(HLOOKUP(AK230,PROFILE!$K$5:$V$8,4,0),PROFILE!$F$1:$G$3,2,0),0),0)</f>
        <v>0</v>
      </c>
      <c r="AE230" s="1">
        <f t="shared" si="66"/>
        <v>0</v>
      </c>
      <c r="AF230" s="1">
        <v>217</v>
      </c>
      <c r="AI230" s="1" t="str">
        <f>IFERROR(IF($AH230&gt;=1,VLOOKUP($AG230,STUDENT!$O$8:$Z$1507,3,0),""),"")</f>
        <v/>
      </c>
      <c r="AJ230" s="1" t="str">
        <f>IFERROR(IF($AH230&gt;=1,VLOOKUP($AG230,STUDENT!$O$8:$Z$1507,4,0),""),"")</f>
        <v/>
      </c>
      <c r="AK230" s="1" t="str">
        <f>IFERROR(IF($AH230&gt;=1,VLOOKUP($AG230,STUDENT!$O$8:$Z$1507,6,0),""),"")</f>
        <v/>
      </c>
      <c r="AL230" s="1" t="str">
        <f t="shared" si="67"/>
        <v/>
      </c>
      <c r="AM230" s="1" t="str">
        <f t="shared" si="68"/>
        <v/>
      </c>
      <c r="AN230" s="1" t="str">
        <f t="shared" si="69"/>
        <v/>
      </c>
      <c r="AO230" s="1" t="str">
        <f t="shared" si="70"/>
        <v/>
      </c>
      <c r="AP230" s="1" t="str">
        <f t="shared" si="71"/>
        <v/>
      </c>
      <c r="AQ230" s="1" t="str">
        <f t="shared" si="72"/>
        <v/>
      </c>
      <c r="AR230" s="1" t="str">
        <f t="shared" si="73"/>
        <v/>
      </c>
      <c r="AS230" s="1" t="str">
        <f t="shared" si="74"/>
        <v/>
      </c>
      <c r="AT230" s="1" t="str">
        <f t="shared" si="75"/>
        <v/>
      </c>
      <c r="AU230" s="1" t="str">
        <f t="shared" si="76"/>
        <v/>
      </c>
      <c r="AV230" s="1" t="str">
        <f t="shared" si="77"/>
        <v/>
      </c>
      <c r="AW230" s="1" t="str">
        <f t="shared" si="78"/>
        <v/>
      </c>
      <c r="AX230" s="1" t="str">
        <f t="shared" si="79"/>
        <v/>
      </c>
      <c r="AY230" s="1">
        <f>IFERROR(IF($AE230&gt;$AE229,VLOOKUP($AC230+AL$1,STOCK!$F$10:$AB$209,16,0),IF($AE230=$AE229,(IF(AY229&gt;=1,AY229-COUNTIFS($AE229:$AE229,$AC230,AL229:AL229,$AI$1),0)),0)),0)</f>
        <v>0</v>
      </c>
      <c r="AZ230" s="1">
        <f>IFERROR(IF($AE230&gt;$AE229,VLOOKUP($AC230+AM$1,STOCK!$F$10:$AB$209,16,0),IF($AE230=$AE229,(IF(AZ229&gt;=1,AZ229-COUNTIFS($AE229:$AE229,$AC230,AM229:AM229,$AI$1),0)),0)),0)</f>
        <v>0</v>
      </c>
      <c r="BA230" s="1">
        <f>IFERROR(IF($AE230&gt;$AE229,VLOOKUP($AC230+AN$1,STOCK!$F$10:$AB$209,16,0),IF($AE230=$AE229,(IF(BA229&gt;=1,BA229-COUNTIFS($AE229:$AE229,$AC230,AN229:AN229,$AI$1),0)),0)),0)</f>
        <v>0</v>
      </c>
      <c r="BB230" s="1">
        <f>IFERROR(IF($AE230&gt;$AE229,VLOOKUP($AC230+AO$1,STOCK!$F$10:$AB$209,16,0),IF($AE230=$AE229,(IF(BB229&gt;=1,BB229-COUNTIFS($AE229:$AE229,$AC230,AO229:AO229,$AI$1),0)),0)),0)</f>
        <v>0</v>
      </c>
      <c r="BC230" s="1">
        <f>IFERROR(IF($AE230&gt;$AE229,VLOOKUP($AC230+AP$1,STOCK!$F$10:$AB$209,16,0),IF($AE230=$AE229,(IF(BC229&gt;=1,BC229-COUNTIFS($AE229:$AE229,$AC230,AP229:AP229,$AI$1),0)),0)),0)</f>
        <v>0</v>
      </c>
      <c r="BD230" s="1">
        <f>IFERROR(IF($AE230&gt;$AE229,VLOOKUP($AC230+AQ$1,STOCK!$F$10:$AB$209,16,0),IF($AE230=$AE229,(IF(BD229&gt;=1,BD229-COUNTIFS($AE229:$AE229,$AC230,AQ229:AQ229,$AI$1),0)),0)),0)</f>
        <v>0</v>
      </c>
      <c r="BE230" s="1">
        <f>IFERROR(IF($AE230&gt;$AE229,VLOOKUP($AC230+AR$1,STOCK!$F$10:$AB$209,16,0),IF($AE230=$AE229,(IF(BE229&gt;=1,BE229-COUNTIFS($AE229:$AE229,$AC230,AR229:AR229,$AI$1),0)),0)),0)</f>
        <v>0</v>
      </c>
      <c r="BF230" s="1">
        <f>IFERROR(IF($AE230&gt;$AE229,VLOOKUP($AC230+AS$1,STOCK!$F$10:$AB$209,16,0),IF($AE230=$AE229,(IF(BF229&gt;=1,BF229-COUNTIFS($AE229:$AE229,$AC230,AS229:AS229,$AI$1),0)),0)),0)</f>
        <v>0</v>
      </c>
      <c r="BG230" s="1">
        <f>IFERROR(IF($AE230&gt;$AE229,VLOOKUP($AC230+AT$1,STOCK!$F$10:$AB$209,16,0),IF($AE230=$AE229,(IF(BG229&gt;=1,BG229-COUNTIFS($AE229:$AE229,$AC230,AT229:AT229,$AI$1),0)),0)),0)</f>
        <v>0</v>
      </c>
      <c r="BH230" s="1">
        <f>IFERROR(IF($AE230&gt;$AE229,VLOOKUP($AC230+AU$1,STOCK!$F$10:$AB$209,16,0),IF($AE230=$AE229,(IF(BH229&gt;=1,BH229-COUNTIFS($AE229:$AE229,$AC230,AU229:AU229,$AI$1),0)),0)),0)</f>
        <v>0</v>
      </c>
      <c r="BI230" s="1">
        <f>IFERROR(IF($AE230&gt;$AE229,VLOOKUP($AC230+AV$1,STOCK!$F$10:$AB$209,16,0),IF($AE230=$AE229,(IF(BI229&gt;=1,BI229-COUNTIFS($AE229:$AE229,$AC230,AV229:AV229,$AI$1),0)),0)),0)</f>
        <v>0</v>
      </c>
      <c r="BJ230" s="1">
        <f>IFERROR(IF($AE230&gt;$AE229,VLOOKUP($AC230+AW$1,STOCK!$F$10:$AB$209,16,0),IF($AE230=$AE229,(IF(BJ229&gt;=1,BJ229-COUNTIFS($AE229:$AE229,$AC230,AW229:AW229,$AI$1),0)),0)),0)</f>
        <v>0</v>
      </c>
      <c r="BK230" s="1">
        <f>IFERROR(IF($AE230&gt;$AE229,VLOOKUP($AC230+AX$1,STOCK!$F$10:$AB$209,16,0),IF($AE230=$AE229,(IF(BK229&gt;=1,BK229-COUNTIFS($AE229:$AE229,$AC230,AX229:AX229,$AI$1),0)),0)),0)</f>
        <v>0</v>
      </c>
      <c r="BL230" s="1">
        <f>IFERROR(IF($AE230&gt;$AE229,VLOOKUP($AC230+AL$1,STOCK!$F$10:$AB$209,17,0),IF($AE230=$AE229,(IF(BL229&gt;=1,BL229-COUNTIFS($AE229:$AE229,$AC230,AL229:AL229,$AI$2),0)),0)),0)</f>
        <v>0</v>
      </c>
      <c r="BM230" s="1">
        <f>IFERROR(IF($AE230&gt;$AE229,VLOOKUP($AC230+AM$1,STOCK!$F$10:$AB$209,17,0),IF($AE230=$AE229,(IF(BM229&gt;=1,BM229-COUNTIFS($AE229:$AE229,$AC230,AM229:AM229,$AI$2),0)),0)),0)</f>
        <v>0</v>
      </c>
      <c r="BN230" s="1">
        <f>IFERROR(IF($AE230&gt;$AE229,VLOOKUP($AC230+AN$1,STOCK!$F$10:$AB$209,17,0),IF($AE230=$AE229,(IF(BN229&gt;=1,BN229-COUNTIFS($AE229:$AE229,$AC230,AN229:AN229,$AI$2),0)),0)),0)</f>
        <v>0</v>
      </c>
      <c r="BO230" s="1">
        <f>IFERROR(IF($AE230&gt;$AE229,VLOOKUP($AC230+AO$1,STOCK!$F$10:$AB$209,17,0),IF($AE230=$AE229,(IF(BO229&gt;=1,BO229-COUNTIFS($AE229:$AE229,$AC230,AO229:AO229,$AI$2),0)),0)),0)</f>
        <v>0</v>
      </c>
      <c r="BP230" s="1">
        <f>IFERROR(IF($AE230&gt;$AE229,VLOOKUP($AC230+AP$1,STOCK!$F$10:$AB$209,17,0),IF($AE230=$AE229,(IF(BP229&gt;=1,BP229-COUNTIFS($AE229:$AE229,$AC230,AP229:AP229,$AI$2),0)),0)),0)</f>
        <v>0</v>
      </c>
      <c r="BQ230" s="1">
        <f>IFERROR(IF($AE230&gt;$AE229,VLOOKUP($AC230+AQ$1,STOCK!$F$10:$AB$209,17,0),IF($AE230=$AE229,(IF(BQ229&gt;=1,BQ229-COUNTIFS($AE229:$AE229,$AC230,AQ229:AQ229,$AI$2),0)),0)),0)</f>
        <v>0</v>
      </c>
      <c r="BR230" s="1">
        <f>IFERROR(IF($AE230&gt;$AE229,VLOOKUP($AC230+AR$1,STOCK!$F$10:$AB$209,17,0),IF($AE230=$AE229,(IF(BR229&gt;=1,BR229-COUNTIFS($AE229:$AE229,$AC230,AR229:AR229,$AI$2),0)),0)),0)</f>
        <v>0</v>
      </c>
      <c r="BS230" s="1">
        <f>IFERROR(IF($AE230&gt;$AE229,VLOOKUP($AC230+AS$1,STOCK!$F$10:$AB$209,17,0),IF($AE230=$AE229,(IF(BS229&gt;=1,BS229-COUNTIFS($AE229:$AE229,$AC230,AS229:AS229,$AI$2),0)),0)),0)</f>
        <v>0</v>
      </c>
      <c r="BT230" s="1">
        <f>IFERROR(IF($AE230&gt;$AE229,VLOOKUP($AC230+AT$1,STOCK!$F$10:$AB$209,17,0),IF($AE230=$AE229,(IF(BT229&gt;=1,BT229-COUNTIFS($AE229:$AE229,$AC230,AT229:AT229,$AI$2),0)),0)),0)</f>
        <v>0</v>
      </c>
      <c r="BU230" s="1">
        <f>IFERROR(IF($AE230&gt;$AE229,VLOOKUP($AC230+AU$1,STOCK!$F$10:$AB$209,17,0),IF($AE230=$AE229,(IF(BU229&gt;=1,BU229-COUNTIFS($AE229:$AE229,$AC230,AU229:AU229,$AI$2),0)),0)),0)</f>
        <v>0</v>
      </c>
      <c r="BV230" s="1">
        <f>IFERROR(IF($AE230&gt;$AE229,VLOOKUP($AC230+AV$1,STOCK!$F$10:$AB$209,17,0),IF($AE230=$AE229,(IF(BV229&gt;=1,BV229-COUNTIFS($AE229:$AE229,$AC230,AV229:AV229,$AI$2),0)),0)),0)</f>
        <v>0</v>
      </c>
      <c r="BW230" s="1">
        <f>IFERROR(IF($AE230&gt;$AE229,VLOOKUP($AC230+AW$1,STOCK!$F$10:$AB$209,17,0),IF($AE230=$AE229,(IF(BW229&gt;=1,BW229-COUNTIFS($AE229:$AE229,$AC230,AW229:AW229,$AI$2),0)),0)),0)</f>
        <v>0</v>
      </c>
      <c r="BX230" s="1">
        <f>IFERROR(IF($AE230&gt;$AE229,VLOOKUP($AC230+AX$1,STOCK!$F$10:$AB$209,17,0),IF($AE230=$AE229,(IF(BX229&gt;=1,BX229-COUNTIFS($AE229:$AE229,$AC230,AX229:AX229,$AI$2),0)),0)),0)</f>
        <v>0</v>
      </c>
    </row>
    <row r="231" spans="29:76" x14ac:dyDescent="0.25">
      <c r="AC231" s="1">
        <f t="shared" si="65"/>
        <v>0</v>
      </c>
      <c r="AD231" s="1">
        <f>IFERROR(IF(LEN(AK231)&gt;=1,VLOOKUP(HLOOKUP(AK231,PROFILE!$K$5:$V$8,4,0),PROFILE!$F$1:$G$3,2,0),0),0)</f>
        <v>0</v>
      </c>
      <c r="AE231" s="1">
        <f t="shared" si="66"/>
        <v>0</v>
      </c>
      <c r="AF231" s="1">
        <v>218</v>
      </c>
      <c r="AI231" s="1" t="str">
        <f>IFERROR(IF($AH231&gt;=1,VLOOKUP($AG231,STUDENT!$O$8:$Z$1507,3,0),""),"")</f>
        <v/>
      </c>
      <c r="AJ231" s="1" t="str">
        <f>IFERROR(IF($AH231&gt;=1,VLOOKUP($AG231,STUDENT!$O$8:$Z$1507,4,0),""),"")</f>
        <v/>
      </c>
      <c r="AK231" s="1" t="str">
        <f>IFERROR(IF($AH231&gt;=1,VLOOKUP($AG231,STUDENT!$O$8:$Z$1507,6,0),""),"")</f>
        <v/>
      </c>
      <c r="AL231" s="1" t="str">
        <f t="shared" si="67"/>
        <v/>
      </c>
      <c r="AM231" s="1" t="str">
        <f t="shared" si="68"/>
        <v/>
      </c>
      <c r="AN231" s="1" t="str">
        <f t="shared" si="69"/>
        <v/>
      </c>
      <c r="AO231" s="1" t="str">
        <f t="shared" si="70"/>
        <v/>
      </c>
      <c r="AP231" s="1" t="str">
        <f t="shared" si="71"/>
        <v/>
      </c>
      <c r="AQ231" s="1" t="str">
        <f t="shared" si="72"/>
        <v/>
      </c>
      <c r="AR231" s="1" t="str">
        <f t="shared" si="73"/>
        <v/>
      </c>
      <c r="AS231" s="1" t="str">
        <f t="shared" si="74"/>
        <v/>
      </c>
      <c r="AT231" s="1" t="str">
        <f t="shared" si="75"/>
        <v/>
      </c>
      <c r="AU231" s="1" t="str">
        <f t="shared" si="76"/>
        <v/>
      </c>
      <c r="AV231" s="1" t="str">
        <f t="shared" si="77"/>
        <v/>
      </c>
      <c r="AW231" s="1" t="str">
        <f t="shared" si="78"/>
        <v/>
      </c>
      <c r="AX231" s="1" t="str">
        <f t="shared" si="79"/>
        <v/>
      </c>
      <c r="AY231" s="1">
        <f>IFERROR(IF($AE231&gt;$AE230,VLOOKUP($AC231+AL$1,STOCK!$F$10:$AB$209,16,0),IF($AE231=$AE230,(IF(AY230&gt;=1,AY230-COUNTIFS($AE230:$AE230,$AC231,AL230:AL230,$AI$1),0)),0)),0)</f>
        <v>0</v>
      </c>
      <c r="AZ231" s="1">
        <f>IFERROR(IF($AE231&gt;$AE230,VLOOKUP($AC231+AM$1,STOCK!$F$10:$AB$209,16,0),IF($AE231=$AE230,(IF(AZ230&gt;=1,AZ230-COUNTIFS($AE230:$AE230,$AC231,AM230:AM230,$AI$1),0)),0)),0)</f>
        <v>0</v>
      </c>
      <c r="BA231" s="1">
        <f>IFERROR(IF($AE231&gt;$AE230,VLOOKUP($AC231+AN$1,STOCK!$F$10:$AB$209,16,0),IF($AE231=$AE230,(IF(BA230&gt;=1,BA230-COUNTIFS($AE230:$AE230,$AC231,AN230:AN230,$AI$1),0)),0)),0)</f>
        <v>0</v>
      </c>
      <c r="BB231" s="1">
        <f>IFERROR(IF($AE231&gt;$AE230,VLOOKUP($AC231+AO$1,STOCK!$F$10:$AB$209,16,0),IF($AE231=$AE230,(IF(BB230&gt;=1,BB230-COUNTIFS($AE230:$AE230,$AC231,AO230:AO230,$AI$1),0)),0)),0)</f>
        <v>0</v>
      </c>
      <c r="BC231" s="1">
        <f>IFERROR(IF($AE231&gt;$AE230,VLOOKUP($AC231+AP$1,STOCK!$F$10:$AB$209,16,0),IF($AE231=$AE230,(IF(BC230&gt;=1,BC230-COUNTIFS($AE230:$AE230,$AC231,AP230:AP230,$AI$1),0)),0)),0)</f>
        <v>0</v>
      </c>
      <c r="BD231" s="1">
        <f>IFERROR(IF($AE231&gt;$AE230,VLOOKUP($AC231+AQ$1,STOCK!$F$10:$AB$209,16,0),IF($AE231=$AE230,(IF(BD230&gt;=1,BD230-COUNTIFS($AE230:$AE230,$AC231,AQ230:AQ230,$AI$1),0)),0)),0)</f>
        <v>0</v>
      </c>
      <c r="BE231" s="1">
        <f>IFERROR(IF($AE231&gt;$AE230,VLOOKUP($AC231+AR$1,STOCK!$F$10:$AB$209,16,0),IF($AE231=$AE230,(IF(BE230&gt;=1,BE230-COUNTIFS($AE230:$AE230,$AC231,AR230:AR230,$AI$1),0)),0)),0)</f>
        <v>0</v>
      </c>
      <c r="BF231" s="1">
        <f>IFERROR(IF($AE231&gt;$AE230,VLOOKUP($AC231+AS$1,STOCK!$F$10:$AB$209,16,0),IF($AE231=$AE230,(IF(BF230&gt;=1,BF230-COUNTIFS($AE230:$AE230,$AC231,AS230:AS230,$AI$1),0)),0)),0)</f>
        <v>0</v>
      </c>
      <c r="BG231" s="1">
        <f>IFERROR(IF($AE231&gt;$AE230,VLOOKUP($AC231+AT$1,STOCK!$F$10:$AB$209,16,0),IF($AE231=$AE230,(IF(BG230&gt;=1,BG230-COUNTIFS($AE230:$AE230,$AC231,AT230:AT230,$AI$1),0)),0)),0)</f>
        <v>0</v>
      </c>
      <c r="BH231" s="1">
        <f>IFERROR(IF($AE231&gt;$AE230,VLOOKUP($AC231+AU$1,STOCK!$F$10:$AB$209,16,0),IF($AE231=$AE230,(IF(BH230&gt;=1,BH230-COUNTIFS($AE230:$AE230,$AC231,AU230:AU230,$AI$1),0)),0)),0)</f>
        <v>0</v>
      </c>
      <c r="BI231" s="1">
        <f>IFERROR(IF($AE231&gt;$AE230,VLOOKUP($AC231+AV$1,STOCK!$F$10:$AB$209,16,0),IF($AE231=$AE230,(IF(BI230&gt;=1,BI230-COUNTIFS($AE230:$AE230,$AC231,AV230:AV230,$AI$1),0)),0)),0)</f>
        <v>0</v>
      </c>
      <c r="BJ231" s="1">
        <f>IFERROR(IF($AE231&gt;$AE230,VLOOKUP($AC231+AW$1,STOCK!$F$10:$AB$209,16,0),IF($AE231=$AE230,(IF(BJ230&gt;=1,BJ230-COUNTIFS($AE230:$AE230,$AC231,AW230:AW230,$AI$1),0)),0)),0)</f>
        <v>0</v>
      </c>
      <c r="BK231" s="1">
        <f>IFERROR(IF($AE231&gt;$AE230,VLOOKUP($AC231+AX$1,STOCK!$F$10:$AB$209,16,0),IF($AE231=$AE230,(IF(BK230&gt;=1,BK230-COUNTIFS($AE230:$AE230,$AC231,AX230:AX230,$AI$1),0)),0)),0)</f>
        <v>0</v>
      </c>
      <c r="BL231" s="1">
        <f>IFERROR(IF($AE231&gt;$AE230,VLOOKUP($AC231+AL$1,STOCK!$F$10:$AB$209,17,0),IF($AE231=$AE230,(IF(BL230&gt;=1,BL230-COUNTIFS($AE230:$AE230,$AC231,AL230:AL230,$AI$2),0)),0)),0)</f>
        <v>0</v>
      </c>
      <c r="BM231" s="1">
        <f>IFERROR(IF($AE231&gt;$AE230,VLOOKUP($AC231+AM$1,STOCK!$F$10:$AB$209,17,0),IF($AE231=$AE230,(IF(BM230&gt;=1,BM230-COUNTIFS($AE230:$AE230,$AC231,AM230:AM230,$AI$2),0)),0)),0)</f>
        <v>0</v>
      </c>
      <c r="BN231" s="1">
        <f>IFERROR(IF($AE231&gt;$AE230,VLOOKUP($AC231+AN$1,STOCK!$F$10:$AB$209,17,0),IF($AE231=$AE230,(IF(BN230&gt;=1,BN230-COUNTIFS($AE230:$AE230,$AC231,AN230:AN230,$AI$2),0)),0)),0)</f>
        <v>0</v>
      </c>
      <c r="BO231" s="1">
        <f>IFERROR(IF($AE231&gt;$AE230,VLOOKUP($AC231+AO$1,STOCK!$F$10:$AB$209,17,0),IF($AE231=$AE230,(IF(BO230&gt;=1,BO230-COUNTIFS($AE230:$AE230,$AC231,AO230:AO230,$AI$2),0)),0)),0)</f>
        <v>0</v>
      </c>
      <c r="BP231" s="1">
        <f>IFERROR(IF($AE231&gt;$AE230,VLOOKUP($AC231+AP$1,STOCK!$F$10:$AB$209,17,0),IF($AE231=$AE230,(IF(BP230&gt;=1,BP230-COUNTIFS($AE230:$AE230,$AC231,AP230:AP230,$AI$2),0)),0)),0)</f>
        <v>0</v>
      </c>
      <c r="BQ231" s="1">
        <f>IFERROR(IF($AE231&gt;$AE230,VLOOKUP($AC231+AQ$1,STOCK!$F$10:$AB$209,17,0),IF($AE231=$AE230,(IF(BQ230&gt;=1,BQ230-COUNTIFS($AE230:$AE230,$AC231,AQ230:AQ230,$AI$2),0)),0)),0)</f>
        <v>0</v>
      </c>
      <c r="BR231" s="1">
        <f>IFERROR(IF($AE231&gt;$AE230,VLOOKUP($AC231+AR$1,STOCK!$F$10:$AB$209,17,0),IF($AE231=$AE230,(IF(BR230&gt;=1,BR230-COUNTIFS($AE230:$AE230,$AC231,AR230:AR230,$AI$2),0)),0)),0)</f>
        <v>0</v>
      </c>
      <c r="BS231" s="1">
        <f>IFERROR(IF($AE231&gt;$AE230,VLOOKUP($AC231+AS$1,STOCK!$F$10:$AB$209,17,0),IF($AE231=$AE230,(IF(BS230&gt;=1,BS230-COUNTIFS($AE230:$AE230,$AC231,AS230:AS230,$AI$2),0)),0)),0)</f>
        <v>0</v>
      </c>
      <c r="BT231" s="1">
        <f>IFERROR(IF($AE231&gt;$AE230,VLOOKUP($AC231+AT$1,STOCK!$F$10:$AB$209,17,0),IF($AE231=$AE230,(IF(BT230&gt;=1,BT230-COUNTIFS($AE230:$AE230,$AC231,AT230:AT230,$AI$2),0)),0)),0)</f>
        <v>0</v>
      </c>
      <c r="BU231" s="1">
        <f>IFERROR(IF($AE231&gt;$AE230,VLOOKUP($AC231+AU$1,STOCK!$F$10:$AB$209,17,0),IF($AE231=$AE230,(IF(BU230&gt;=1,BU230-COUNTIFS($AE230:$AE230,$AC231,AU230:AU230,$AI$2),0)),0)),0)</f>
        <v>0</v>
      </c>
      <c r="BV231" s="1">
        <f>IFERROR(IF($AE231&gt;$AE230,VLOOKUP($AC231+AV$1,STOCK!$F$10:$AB$209,17,0),IF($AE231=$AE230,(IF(BV230&gt;=1,BV230-COUNTIFS($AE230:$AE230,$AC231,AV230:AV230,$AI$2),0)),0)),0)</f>
        <v>0</v>
      </c>
      <c r="BW231" s="1">
        <f>IFERROR(IF($AE231&gt;$AE230,VLOOKUP($AC231+AW$1,STOCK!$F$10:$AB$209,17,0),IF($AE231=$AE230,(IF(BW230&gt;=1,BW230-COUNTIFS($AE230:$AE230,$AC231,AW230:AW230,$AI$2),0)),0)),0)</f>
        <v>0</v>
      </c>
      <c r="BX231" s="1">
        <f>IFERROR(IF($AE231&gt;$AE230,VLOOKUP($AC231+AX$1,STOCK!$F$10:$AB$209,17,0),IF($AE231=$AE230,(IF(BX230&gt;=1,BX230-COUNTIFS($AE230:$AE230,$AC231,AX230:AX230,$AI$2),0)),0)),0)</f>
        <v>0</v>
      </c>
    </row>
    <row r="232" spans="29:76" x14ac:dyDescent="0.25">
      <c r="AC232" s="1">
        <f t="shared" si="65"/>
        <v>0</v>
      </c>
      <c r="AD232" s="1">
        <f>IFERROR(IF(LEN(AK232)&gt;=1,VLOOKUP(HLOOKUP(AK232,PROFILE!$K$5:$V$8,4,0),PROFILE!$F$1:$G$3,2,0),0),0)</f>
        <v>0</v>
      </c>
      <c r="AE232" s="1">
        <f t="shared" si="66"/>
        <v>0</v>
      </c>
      <c r="AF232" s="1">
        <v>219</v>
      </c>
      <c r="AI232" s="1" t="str">
        <f>IFERROR(IF($AH232&gt;=1,VLOOKUP($AG232,STUDENT!$O$8:$Z$1507,3,0),""),"")</f>
        <v/>
      </c>
      <c r="AJ232" s="1" t="str">
        <f>IFERROR(IF($AH232&gt;=1,VLOOKUP($AG232,STUDENT!$O$8:$Z$1507,4,0),""),"")</f>
        <v/>
      </c>
      <c r="AK232" s="1" t="str">
        <f>IFERROR(IF($AH232&gt;=1,VLOOKUP($AG232,STUDENT!$O$8:$Z$1507,6,0),""),"")</f>
        <v/>
      </c>
      <c r="AL232" s="1" t="str">
        <f t="shared" si="67"/>
        <v/>
      </c>
      <c r="AM232" s="1" t="str">
        <f t="shared" si="68"/>
        <v/>
      </c>
      <c r="AN232" s="1" t="str">
        <f t="shared" si="69"/>
        <v/>
      </c>
      <c r="AO232" s="1" t="str">
        <f t="shared" si="70"/>
        <v/>
      </c>
      <c r="AP232" s="1" t="str">
        <f t="shared" si="71"/>
        <v/>
      </c>
      <c r="AQ232" s="1" t="str">
        <f t="shared" si="72"/>
        <v/>
      </c>
      <c r="AR232" s="1" t="str">
        <f t="shared" si="73"/>
        <v/>
      </c>
      <c r="AS232" s="1" t="str">
        <f t="shared" si="74"/>
        <v/>
      </c>
      <c r="AT232" s="1" t="str">
        <f t="shared" si="75"/>
        <v/>
      </c>
      <c r="AU232" s="1" t="str">
        <f t="shared" si="76"/>
        <v/>
      </c>
      <c r="AV232" s="1" t="str">
        <f t="shared" si="77"/>
        <v/>
      </c>
      <c r="AW232" s="1" t="str">
        <f t="shared" si="78"/>
        <v/>
      </c>
      <c r="AX232" s="1" t="str">
        <f t="shared" si="79"/>
        <v/>
      </c>
      <c r="AY232" s="1">
        <f>IFERROR(IF($AE232&gt;$AE231,VLOOKUP($AC232+AL$1,STOCK!$F$10:$AB$209,16,0),IF($AE232=$AE231,(IF(AY231&gt;=1,AY231-COUNTIFS($AE231:$AE231,$AC232,AL231:AL231,$AI$1),0)),0)),0)</f>
        <v>0</v>
      </c>
      <c r="AZ232" s="1">
        <f>IFERROR(IF($AE232&gt;$AE231,VLOOKUP($AC232+AM$1,STOCK!$F$10:$AB$209,16,0),IF($AE232=$AE231,(IF(AZ231&gt;=1,AZ231-COUNTIFS($AE231:$AE231,$AC232,AM231:AM231,$AI$1),0)),0)),0)</f>
        <v>0</v>
      </c>
      <c r="BA232" s="1">
        <f>IFERROR(IF($AE232&gt;$AE231,VLOOKUP($AC232+AN$1,STOCK!$F$10:$AB$209,16,0),IF($AE232=$AE231,(IF(BA231&gt;=1,BA231-COUNTIFS($AE231:$AE231,$AC232,AN231:AN231,$AI$1),0)),0)),0)</f>
        <v>0</v>
      </c>
      <c r="BB232" s="1">
        <f>IFERROR(IF($AE232&gt;$AE231,VLOOKUP($AC232+AO$1,STOCK!$F$10:$AB$209,16,0),IF($AE232=$AE231,(IF(BB231&gt;=1,BB231-COUNTIFS($AE231:$AE231,$AC232,AO231:AO231,$AI$1),0)),0)),0)</f>
        <v>0</v>
      </c>
      <c r="BC232" s="1">
        <f>IFERROR(IF($AE232&gt;$AE231,VLOOKUP($AC232+AP$1,STOCK!$F$10:$AB$209,16,0),IF($AE232=$AE231,(IF(BC231&gt;=1,BC231-COUNTIFS($AE231:$AE231,$AC232,AP231:AP231,$AI$1),0)),0)),0)</f>
        <v>0</v>
      </c>
      <c r="BD232" s="1">
        <f>IFERROR(IF($AE232&gt;$AE231,VLOOKUP($AC232+AQ$1,STOCK!$F$10:$AB$209,16,0),IF($AE232=$AE231,(IF(BD231&gt;=1,BD231-COUNTIFS($AE231:$AE231,$AC232,AQ231:AQ231,$AI$1),0)),0)),0)</f>
        <v>0</v>
      </c>
      <c r="BE232" s="1">
        <f>IFERROR(IF($AE232&gt;$AE231,VLOOKUP($AC232+AR$1,STOCK!$F$10:$AB$209,16,0),IF($AE232=$AE231,(IF(BE231&gt;=1,BE231-COUNTIFS($AE231:$AE231,$AC232,AR231:AR231,$AI$1),0)),0)),0)</f>
        <v>0</v>
      </c>
      <c r="BF232" s="1">
        <f>IFERROR(IF($AE232&gt;$AE231,VLOOKUP($AC232+AS$1,STOCK!$F$10:$AB$209,16,0),IF($AE232=$AE231,(IF(BF231&gt;=1,BF231-COUNTIFS($AE231:$AE231,$AC232,AS231:AS231,$AI$1),0)),0)),0)</f>
        <v>0</v>
      </c>
      <c r="BG232" s="1">
        <f>IFERROR(IF($AE232&gt;$AE231,VLOOKUP($AC232+AT$1,STOCK!$F$10:$AB$209,16,0),IF($AE232=$AE231,(IF(BG231&gt;=1,BG231-COUNTIFS($AE231:$AE231,$AC232,AT231:AT231,$AI$1),0)),0)),0)</f>
        <v>0</v>
      </c>
      <c r="BH232" s="1">
        <f>IFERROR(IF($AE232&gt;$AE231,VLOOKUP($AC232+AU$1,STOCK!$F$10:$AB$209,16,0),IF($AE232=$AE231,(IF(BH231&gt;=1,BH231-COUNTIFS($AE231:$AE231,$AC232,AU231:AU231,$AI$1),0)),0)),0)</f>
        <v>0</v>
      </c>
      <c r="BI232" s="1">
        <f>IFERROR(IF($AE232&gt;$AE231,VLOOKUP($AC232+AV$1,STOCK!$F$10:$AB$209,16,0),IF($AE232=$AE231,(IF(BI231&gt;=1,BI231-COUNTIFS($AE231:$AE231,$AC232,AV231:AV231,$AI$1),0)),0)),0)</f>
        <v>0</v>
      </c>
      <c r="BJ232" s="1">
        <f>IFERROR(IF($AE232&gt;$AE231,VLOOKUP($AC232+AW$1,STOCK!$F$10:$AB$209,16,0),IF($AE232=$AE231,(IF(BJ231&gt;=1,BJ231-COUNTIFS($AE231:$AE231,$AC232,AW231:AW231,$AI$1),0)),0)),0)</f>
        <v>0</v>
      </c>
      <c r="BK232" s="1">
        <f>IFERROR(IF($AE232&gt;$AE231,VLOOKUP($AC232+AX$1,STOCK!$F$10:$AB$209,16,0),IF($AE232=$AE231,(IF(BK231&gt;=1,BK231-COUNTIFS($AE231:$AE231,$AC232,AX231:AX231,$AI$1),0)),0)),0)</f>
        <v>0</v>
      </c>
      <c r="BL232" s="1">
        <f>IFERROR(IF($AE232&gt;$AE231,VLOOKUP($AC232+AL$1,STOCK!$F$10:$AB$209,17,0),IF($AE232=$AE231,(IF(BL231&gt;=1,BL231-COUNTIFS($AE231:$AE231,$AC232,AL231:AL231,$AI$2),0)),0)),0)</f>
        <v>0</v>
      </c>
      <c r="BM232" s="1">
        <f>IFERROR(IF($AE232&gt;$AE231,VLOOKUP($AC232+AM$1,STOCK!$F$10:$AB$209,17,0),IF($AE232=$AE231,(IF(BM231&gt;=1,BM231-COUNTIFS($AE231:$AE231,$AC232,AM231:AM231,$AI$2),0)),0)),0)</f>
        <v>0</v>
      </c>
      <c r="BN232" s="1">
        <f>IFERROR(IF($AE232&gt;$AE231,VLOOKUP($AC232+AN$1,STOCK!$F$10:$AB$209,17,0),IF($AE232=$AE231,(IF(BN231&gt;=1,BN231-COUNTIFS($AE231:$AE231,$AC232,AN231:AN231,$AI$2),0)),0)),0)</f>
        <v>0</v>
      </c>
      <c r="BO232" s="1">
        <f>IFERROR(IF($AE232&gt;$AE231,VLOOKUP($AC232+AO$1,STOCK!$F$10:$AB$209,17,0),IF($AE232=$AE231,(IF(BO231&gt;=1,BO231-COUNTIFS($AE231:$AE231,$AC232,AO231:AO231,$AI$2),0)),0)),0)</f>
        <v>0</v>
      </c>
      <c r="BP232" s="1">
        <f>IFERROR(IF($AE232&gt;$AE231,VLOOKUP($AC232+AP$1,STOCK!$F$10:$AB$209,17,0),IF($AE232=$AE231,(IF(BP231&gt;=1,BP231-COUNTIFS($AE231:$AE231,$AC232,AP231:AP231,$AI$2),0)),0)),0)</f>
        <v>0</v>
      </c>
      <c r="BQ232" s="1">
        <f>IFERROR(IF($AE232&gt;$AE231,VLOOKUP($AC232+AQ$1,STOCK!$F$10:$AB$209,17,0),IF($AE232=$AE231,(IF(BQ231&gt;=1,BQ231-COUNTIFS($AE231:$AE231,$AC232,AQ231:AQ231,$AI$2),0)),0)),0)</f>
        <v>0</v>
      </c>
      <c r="BR232" s="1">
        <f>IFERROR(IF($AE232&gt;$AE231,VLOOKUP($AC232+AR$1,STOCK!$F$10:$AB$209,17,0),IF($AE232=$AE231,(IF(BR231&gt;=1,BR231-COUNTIFS($AE231:$AE231,$AC232,AR231:AR231,$AI$2),0)),0)),0)</f>
        <v>0</v>
      </c>
      <c r="BS232" s="1">
        <f>IFERROR(IF($AE232&gt;$AE231,VLOOKUP($AC232+AS$1,STOCK!$F$10:$AB$209,17,0),IF($AE232=$AE231,(IF(BS231&gt;=1,BS231-COUNTIFS($AE231:$AE231,$AC232,AS231:AS231,$AI$2),0)),0)),0)</f>
        <v>0</v>
      </c>
      <c r="BT232" s="1">
        <f>IFERROR(IF($AE232&gt;$AE231,VLOOKUP($AC232+AT$1,STOCK!$F$10:$AB$209,17,0),IF($AE232=$AE231,(IF(BT231&gt;=1,BT231-COUNTIFS($AE231:$AE231,$AC232,AT231:AT231,$AI$2),0)),0)),0)</f>
        <v>0</v>
      </c>
      <c r="BU232" s="1">
        <f>IFERROR(IF($AE232&gt;$AE231,VLOOKUP($AC232+AU$1,STOCK!$F$10:$AB$209,17,0),IF($AE232=$AE231,(IF(BU231&gt;=1,BU231-COUNTIFS($AE231:$AE231,$AC232,AU231:AU231,$AI$2),0)),0)),0)</f>
        <v>0</v>
      </c>
      <c r="BV232" s="1">
        <f>IFERROR(IF($AE232&gt;$AE231,VLOOKUP($AC232+AV$1,STOCK!$F$10:$AB$209,17,0),IF($AE232=$AE231,(IF(BV231&gt;=1,BV231-COUNTIFS($AE231:$AE231,$AC232,AV231:AV231,$AI$2),0)),0)),0)</f>
        <v>0</v>
      </c>
      <c r="BW232" s="1">
        <f>IFERROR(IF($AE232&gt;$AE231,VLOOKUP($AC232+AW$1,STOCK!$F$10:$AB$209,17,0),IF($AE232=$AE231,(IF(BW231&gt;=1,BW231-COUNTIFS($AE231:$AE231,$AC232,AW231:AW231,$AI$2),0)),0)),0)</f>
        <v>0</v>
      </c>
      <c r="BX232" s="1">
        <f>IFERROR(IF($AE232&gt;$AE231,VLOOKUP($AC232+AX$1,STOCK!$F$10:$AB$209,17,0),IF($AE232=$AE231,(IF(BX231&gt;=1,BX231-COUNTIFS($AE231:$AE231,$AC232,AX231:AX231,$AI$2),0)),0)),0)</f>
        <v>0</v>
      </c>
    </row>
    <row r="233" spans="29:76" x14ac:dyDescent="0.25">
      <c r="AC233" s="1">
        <f t="shared" si="65"/>
        <v>0</v>
      </c>
      <c r="AD233" s="1">
        <f>IFERROR(IF(LEN(AK233)&gt;=1,VLOOKUP(HLOOKUP(AK233,PROFILE!$K$5:$V$8,4,0),PROFILE!$F$1:$G$3,2,0),0),0)</f>
        <v>0</v>
      </c>
      <c r="AE233" s="1">
        <f t="shared" si="66"/>
        <v>0</v>
      </c>
      <c r="AF233" s="1">
        <v>220</v>
      </c>
      <c r="AI233" s="1" t="str">
        <f>IFERROR(IF($AH233&gt;=1,VLOOKUP($AG233,STUDENT!$O$8:$Z$1507,3,0),""),"")</f>
        <v/>
      </c>
      <c r="AJ233" s="1" t="str">
        <f>IFERROR(IF($AH233&gt;=1,VLOOKUP($AG233,STUDENT!$O$8:$Z$1507,4,0),""),"")</f>
        <v/>
      </c>
      <c r="AK233" s="1" t="str">
        <f>IFERROR(IF($AH233&gt;=1,VLOOKUP($AG233,STUDENT!$O$8:$Z$1507,6,0),""),"")</f>
        <v/>
      </c>
      <c r="AL233" s="1" t="str">
        <f t="shared" si="67"/>
        <v/>
      </c>
      <c r="AM233" s="1" t="str">
        <f t="shared" si="68"/>
        <v/>
      </c>
      <c r="AN233" s="1" t="str">
        <f t="shared" si="69"/>
        <v/>
      </c>
      <c r="AO233" s="1" t="str">
        <f t="shared" si="70"/>
        <v/>
      </c>
      <c r="AP233" s="1" t="str">
        <f t="shared" si="71"/>
        <v/>
      </c>
      <c r="AQ233" s="1" t="str">
        <f t="shared" si="72"/>
        <v/>
      </c>
      <c r="AR233" s="1" t="str">
        <f t="shared" si="73"/>
        <v/>
      </c>
      <c r="AS233" s="1" t="str">
        <f t="shared" si="74"/>
        <v/>
      </c>
      <c r="AT233" s="1" t="str">
        <f t="shared" si="75"/>
        <v/>
      </c>
      <c r="AU233" s="1" t="str">
        <f t="shared" si="76"/>
        <v/>
      </c>
      <c r="AV233" s="1" t="str">
        <f t="shared" si="77"/>
        <v/>
      </c>
      <c r="AW233" s="1" t="str">
        <f t="shared" si="78"/>
        <v/>
      </c>
      <c r="AX233" s="1" t="str">
        <f t="shared" si="79"/>
        <v/>
      </c>
      <c r="AY233" s="1">
        <f>IFERROR(IF($AE233&gt;$AE232,VLOOKUP($AC233+AL$1,STOCK!$F$10:$AB$209,16,0),IF($AE233=$AE232,(IF(AY232&gt;=1,AY232-COUNTIFS($AE232:$AE232,$AC233,AL232:AL232,$AI$1),0)),0)),0)</f>
        <v>0</v>
      </c>
      <c r="AZ233" s="1">
        <f>IFERROR(IF($AE233&gt;$AE232,VLOOKUP($AC233+AM$1,STOCK!$F$10:$AB$209,16,0),IF($AE233=$AE232,(IF(AZ232&gt;=1,AZ232-COUNTIFS($AE232:$AE232,$AC233,AM232:AM232,$AI$1),0)),0)),0)</f>
        <v>0</v>
      </c>
      <c r="BA233" s="1">
        <f>IFERROR(IF($AE233&gt;$AE232,VLOOKUP($AC233+AN$1,STOCK!$F$10:$AB$209,16,0),IF($AE233=$AE232,(IF(BA232&gt;=1,BA232-COUNTIFS($AE232:$AE232,$AC233,AN232:AN232,$AI$1),0)),0)),0)</f>
        <v>0</v>
      </c>
      <c r="BB233" s="1">
        <f>IFERROR(IF($AE233&gt;$AE232,VLOOKUP($AC233+AO$1,STOCK!$F$10:$AB$209,16,0),IF($AE233=$AE232,(IF(BB232&gt;=1,BB232-COUNTIFS($AE232:$AE232,$AC233,AO232:AO232,$AI$1),0)),0)),0)</f>
        <v>0</v>
      </c>
      <c r="BC233" s="1">
        <f>IFERROR(IF($AE233&gt;$AE232,VLOOKUP($AC233+AP$1,STOCK!$F$10:$AB$209,16,0),IF($AE233=$AE232,(IF(BC232&gt;=1,BC232-COUNTIFS($AE232:$AE232,$AC233,AP232:AP232,$AI$1),0)),0)),0)</f>
        <v>0</v>
      </c>
      <c r="BD233" s="1">
        <f>IFERROR(IF($AE233&gt;$AE232,VLOOKUP($AC233+AQ$1,STOCK!$F$10:$AB$209,16,0),IF($AE233=$AE232,(IF(BD232&gt;=1,BD232-COUNTIFS($AE232:$AE232,$AC233,AQ232:AQ232,$AI$1),0)),0)),0)</f>
        <v>0</v>
      </c>
      <c r="BE233" s="1">
        <f>IFERROR(IF($AE233&gt;$AE232,VLOOKUP($AC233+AR$1,STOCK!$F$10:$AB$209,16,0),IF($AE233=$AE232,(IF(BE232&gt;=1,BE232-COUNTIFS($AE232:$AE232,$AC233,AR232:AR232,$AI$1),0)),0)),0)</f>
        <v>0</v>
      </c>
      <c r="BF233" s="1">
        <f>IFERROR(IF($AE233&gt;$AE232,VLOOKUP($AC233+AS$1,STOCK!$F$10:$AB$209,16,0),IF($AE233=$AE232,(IF(BF232&gt;=1,BF232-COUNTIFS($AE232:$AE232,$AC233,AS232:AS232,$AI$1),0)),0)),0)</f>
        <v>0</v>
      </c>
      <c r="BG233" s="1">
        <f>IFERROR(IF($AE233&gt;$AE232,VLOOKUP($AC233+AT$1,STOCK!$F$10:$AB$209,16,0),IF($AE233=$AE232,(IF(BG232&gt;=1,BG232-COUNTIFS($AE232:$AE232,$AC233,AT232:AT232,$AI$1),0)),0)),0)</f>
        <v>0</v>
      </c>
      <c r="BH233" s="1">
        <f>IFERROR(IF($AE233&gt;$AE232,VLOOKUP($AC233+AU$1,STOCK!$F$10:$AB$209,16,0),IF($AE233=$AE232,(IF(BH232&gt;=1,BH232-COUNTIFS($AE232:$AE232,$AC233,AU232:AU232,$AI$1),0)),0)),0)</f>
        <v>0</v>
      </c>
      <c r="BI233" s="1">
        <f>IFERROR(IF($AE233&gt;$AE232,VLOOKUP($AC233+AV$1,STOCK!$F$10:$AB$209,16,0),IF($AE233=$AE232,(IF(BI232&gt;=1,BI232-COUNTIFS($AE232:$AE232,$AC233,AV232:AV232,$AI$1),0)),0)),0)</f>
        <v>0</v>
      </c>
      <c r="BJ233" s="1">
        <f>IFERROR(IF($AE233&gt;$AE232,VLOOKUP($AC233+AW$1,STOCK!$F$10:$AB$209,16,0),IF($AE233=$AE232,(IF(BJ232&gt;=1,BJ232-COUNTIFS($AE232:$AE232,$AC233,AW232:AW232,$AI$1),0)),0)),0)</f>
        <v>0</v>
      </c>
      <c r="BK233" s="1">
        <f>IFERROR(IF($AE233&gt;$AE232,VLOOKUP($AC233+AX$1,STOCK!$F$10:$AB$209,16,0),IF($AE233=$AE232,(IF(BK232&gt;=1,BK232-COUNTIFS($AE232:$AE232,$AC233,AX232:AX232,$AI$1),0)),0)),0)</f>
        <v>0</v>
      </c>
      <c r="BL233" s="1">
        <f>IFERROR(IF($AE233&gt;$AE232,VLOOKUP($AC233+AL$1,STOCK!$F$10:$AB$209,17,0),IF($AE233=$AE232,(IF(BL232&gt;=1,BL232-COUNTIFS($AE232:$AE232,$AC233,AL232:AL232,$AI$2),0)),0)),0)</f>
        <v>0</v>
      </c>
      <c r="BM233" s="1">
        <f>IFERROR(IF($AE233&gt;$AE232,VLOOKUP($AC233+AM$1,STOCK!$F$10:$AB$209,17,0),IF($AE233=$AE232,(IF(BM232&gt;=1,BM232-COUNTIFS($AE232:$AE232,$AC233,AM232:AM232,$AI$2),0)),0)),0)</f>
        <v>0</v>
      </c>
      <c r="BN233" s="1">
        <f>IFERROR(IF($AE233&gt;$AE232,VLOOKUP($AC233+AN$1,STOCK!$F$10:$AB$209,17,0),IF($AE233=$AE232,(IF(BN232&gt;=1,BN232-COUNTIFS($AE232:$AE232,$AC233,AN232:AN232,$AI$2),0)),0)),0)</f>
        <v>0</v>
      </c>
      <c r="BO233" s="1">
        <f>IFERROR(IF($AE233&gt;$AE232,VLOOKUP($AC233+AO$1,STOCK!$F$10:$AB$209,17,0),IF($AE233=$AE232,(IF(BO232&gt;=1,BO232-COUNTIFS($AE232:$AE232,$AC233,AO232:AO232,$AI$2),0)),0)),0)</f>
        <v>0</v>
      </c>
      <c r="BP233" s="1">
        <f>IFERROR(IF($AE233&gt;$AE232,VLOOKUP($AC233+AP$1,STOCK!$F$10:$AB$209,17,0),IF($AE233=$AE232,(IF(BP232&gt;=1,BP232-COUNTIFS($AE232:$AE232,$AC233,AP232:AP232,$AI$2),0)),0)),0)</f>
        <v>0</v>
      </c>
      <c r="BQ233" s="1">
        <f>IFERROR(IF($AE233&gt;$AE232,VLOOKUP($AC233+AQ$1,STOCK!$F$10:$AB$209,17,0),IF($AE233=$AE232,(IF(BQ232&gt;=1,BQ232-COUNTIFS($AE232:$AE232,$AC233,AQ232:AQ232,$AI$2),0)),0)),0)</f>
        <v>0</v>
      </c>
      <c r="BR233" s="1">
        <f>IFERROR(IF($AE233&gt;$AE232,VLOOKUP($AC233+AR$1,STOCK!$F$10:$AB$209,17,0),IF($AE233=$AE232,(IF(BR232&gt;=1,BR232-COUNTIFS($AE232:$AE232,$AC233,AR232:AR232,$AI$2),0)),0)),0)</f>
        <v>0</v>
      </c>
      <c r="BS233" s="1">
        <f>IFERROR(IF($AE233&gt;$AE232,VLOOKUP($AC233+AS$1,STOCK!$F$10:$AB$209,17,0),IF($AE233=$AE232,(IF(BS232&gt;=1,BS232-COUNTIFS($AE232:$AE232,$AC233,AS232:AS232,$AI$2),0)),0)),0)</f>
        <v>0</v>
      </c>
      <c r="BT233" s="1">
        <f>IFERROR(IF($AE233&gt;$AE232,VLOOKUP($AC233+AT$1,STOCK!$F$10:$AB$209,17,0),IF($AE233=$AE232,(IF(BT232&gt;=1,BT232-COUNTIFS($AE232:$AE232,$AC233,AT232:AT232,$AI$2),0)),0)),0)</f>
        <v>0</v>
      </c>
      <c r="BU233" s="1">
        <f>IFERROR(IF($AE233&gt;$AE232,VLOOKUP($AC233+AU$1,STOCK!$F$10:$AB$209,17,0),IF($AE233=$AE232,(IF(BU232&gt;=1,BU232-COUNTIFS($AE232:$AE232,$AC233,AU232:AU232,$AI$2),0)),0)),0)</f>
        <v>0</v>
      </c>
      <c r="BV233" s="1">
        <f>IFERROR(IF($AE233&gt;$AE232,VLOOKUP($AC233+AV$1,STOCK!$F$10:$AB$209,17,0),IF($AE233=$AE232,(IF(BV232&gt;=1,BV232-COUNTIFS($AE232:$AE232,$AC233,AV232:AV232,$AI$2),0)),0)),0)</f>
        <v>0</v>
      </c>
      <c r="BW233" s="1">
        <f>IFERROR(IF($AE233&gt;$AE232,VLOOKUP($AC233+AW$1,STOCK!$F$10:$AB$209,17,0),IF($AE233=$AE232,(IF(BW232&gt;=1,BW232-COUNTIFS($AE232:$AE232,$AC233,AW232:AW232,$AI$2),0)),0)),0)</f>
        <v>0</v>
      </c>
      <c r="BX233" s="1">
        <f>IFERROR(IF($AE233&gt;$AE232,VLOOKUP($AC233+AX$1,STOCK!$F$10:$AB$209,17,0),IF($AE233=$AE232,(IF(BX232&gt;=1,BX232-COUNTIFS($AE232:$AE232,$AC233,AX232:AX232,$AI$2),0)),0)),0)</f>
        <v>0</v>
      </c>
    </row>
    <row r="234" spans="29:76" x14ac:dyDescent="0.25">
      <c r="AC234" s="1">
        <f t="shared" si="65"/>
        <v>0</v>
      </c>
      <c r="AD234" s="1">
        <f>IFERROR(IF(LEN(AK234)&gt;=1,VLOOKUP(HLOOKUP(AK234,PROFILE!$K$5:$V$8,4,0),PROFILE!$F$1:$G$3,2,0),0),0)</f>
        <v>0</v>
      </c>
      <c r="AE234" s="1">
        <f t="shared" si="66"/>
        <v>0</v>
      </c>
      <c r="AF234" s="1">
        <v>221</v>
      </c>
      <c r="AI234" s="1" t="str">
        <f>IFERROR(IF($AH234&gt;=1,VLOOKUP($AG234,STUDENT!$O$8:$Z$1507,3,0),""),"")</f>
        <v/>
      </c>
      <c r="AJ234" s="1" t="str">
        <f>IFERROR(IF($AH234&gt;=1,VLOOKUP($AG234,STUDENT!$O$8:$Z$1507,4,0),""),"")</f>
        <v/>
      </c>
      <c r="AK234" s="1" t="str">
        <f>IFERROR(IF($AH234&gt;=1,VLOOKUP($AG234,STUDENT!$O$8:$Z$1507,6,0),""),"")</f>
        <v/>
      </c>
      <c r="AL234" s="1" t="str">
        <f t="shared" si="67"/>
        <v/>
      </c>
      <c r="AM234" s="1" t="str">
        <f t="shared" si="68"/>
        <v/>
      </c>
      <c r="AN234" s="1" t="str">
        <f t="shared" si="69"/>
        <v/>
      </c>
      <c r="AO234" s="1" t="str">
        <f t="shared" si="70"/>
        <v/>
      </c>
      <c r="AP234" s="1" t="str">
        <f t="shared" si="71"/>
        <v/>
      </c>
      <c r="AQ234" s="1" t="str">
        <f t="shared" si="72"/>
        <v/>
      </c>
      <c r="AR234" s="1" t="str">
        <f t="shared" si="73"/>
        <v/>
      </c>
      <c r="AS234" s="1" t="str">
        <f t="shared" si="74"/>
        <v/>
      </c>
      <c r="AT234" s="1" t="str">
        <f t="shared" si="75"/>
        <v/>
      </c>
      <c r="AU234" s="1" t="str">
        <f t="shared" si="76"/>
        <v/>
      </c>
      <c r="AV234" s="1" t="str">
        <f t="shared" si="77"/>
        <v/>
      </c>
      <c r="AW234" s="1" t="str">
        <f t="shared" si="78"/>
        <v/>
      </c>
      <c r="AX234" s="1" t="str">
        <f t="shared" si="79"/>
        <v/>
      </c>
      <c r="AY234" s="1">
        <f>IFERROR(IF($AE234&gt;$AE233,VLOOKUP($AC234+AL$1,STOCK!$F$10:$AB$209,16,0),IF($AE234=$AE233,(IF(AY233&gt;=1,AY233-COUNTIFS($AE233:$AE233,$AC234,AL233:AL233,$AI$1),0)),0)),0)</f>
        <v>0</v>
      </c>
      <c r="AZ234" s="1">
        <f>IFERROR(IF($AE234&gt;$AE233,VLOOKUP($AC234+AM$1,STOCK!$F$10:$AB$209,16,0),IF($AE234=$AE233,(IF(AZ233&gt;=1,AZ233-COUNTIFS($AE233:$AE233,$AC234,AM233:AM233,$AI$1),0)),0)),0)</f>
        <v>0</v>
      </c>
      <c r="BA234" s="1">
        <f>IFERROR(IF($AE234&gt;$AE233,VLOOKUP($AC234+AN$1,STOCK!$F$10:$AB$209,16,0),IF($AE234=$AE233,(IF(BA233&gt;=1,BA233-COUNTIFS($AE233:$AE233,$AC234,AN233:AN233,$AI$1),0)),0)),0)</f>
        <v>0</v>
      </c>
      <c r="BB234" s="1">
        <f>IFERROR(IF($AE234&gt;$AE233,VLOOKUP($AC234+AO$1,STOCK!$F$10:$AB$209,16,0),IF($AE234=$AE233,(IF(BB233&gt;=1,BB233-COUNTIFS($AE233:$AE233,$AC234,AO233:AO233,$AI$1),0)),0)),0)</f>
        <v>0</v>
      </c>
      <c r="BC234" s="1">
        <f>IFERROR(IF($AE234&gt;$AE233,VLOOKUP($AC234+AP$1,STOCK!$F$10:$AB$209,16,0),IF($AE234=$AE233,(IF(BC233&gt;=1,BC233-COUNTIFS($AE233:$AE233,$AC234,AP233:AP233,$AI$1),0)),0)),0)</f>
        <v>0</v>
      </c>
      <c r="BD234" s="1">
        <f>IFERROR(IF($AE234&gt;$AE233,VLOOKUP($AC234+AQ$1,STOCK!$F$10:$AB$209,16,0),IF($AE234=$AE233,(IF(BD233&gt;=1,BD233-COUNTIFS($AE233:$AE233,$AC234,AQ233:AQ233,$AI$1),0)),0)),0)</f>
        <v>0</v>
      </c>
      <c r="BE234" s="1">
        <f>IFERROR(IF($AE234&gt;$AE233,VLOOKUP($AC234+AR$1,STOCK!$F$10:$AB$209,16,0),IF($AE234=$AE233,(IF(BE233&gt;=1,BE233-COUNTIFS($AE233:$AE233,$AC234,AR233:AR233,$AI$1),0)),0)),0)</f>
        <v>0</v>
      </c>
      <c r="BF234" s="1">
        <f>IFERROR(IF($AE234&gt;$AE233,VLOOKUP($AC234+AS$1,STOCK!$F$10:$AB$209,16,0),IF($AE234=$AE233,(IF(BF233&gt;=1,BF233-COUNTIFS($AE233:$AE233,$AC234,AS233:AS233,$AI$1),0)),0)),0)</f>
        <v>0</v>
      </c>
      <c r="BG234" s="1">
        <f>IFERROR(IF($AE234&gt;$AE233,VLOOKUP($AC234+AT$1,STOCK!$F$10:$AB$209,16,0),IF($AE234=$AE233,(IF(BG233&gt;=1,BG233-COUNTIFS($AE233:$AE233,$AC234,AT233:AT233,$AI$1),0)),0)),0)</f>
        <v>0</v>
      </c>
      <c r="BH234" s="1">
        <f>IFERROR(IF($AE234&gt;$AE233,VLOOKUP($AC234+AU$1,STOCK!$F$10:$AB$209,16,0),IF($AE234=$AE233,(IF(BH233&gt;=1,BH233-COUNTIFS($AE233:$AE233,$AC234,AU233:AU233,$AI$1),0)),0)),0)</f>
        <v>0</v>
      </c>
      <c r="BI234" s="1">
        <f>IFERROR(IF($AE234&gt;$AE233,VLOOKUP($AC234+AV$1,STOCK!$F$10:$AB$209,16,0),IF($AE234=$AE233,(IF(BI233&gt;=1,BI233-COUNTIFS($AE233:$AE233,$AC234,AV233:AV233,$AI$1),0)),0)),0)</f>
        <v>0</v>
      </c>
      <c r="BJ234" s="1">
        <f>IFERROR(IF($AE234&gt;$AE233,VLOOKUP($AC234+AW$1,STOCK!$F$10:$AB$209,16,0),IF($AE234=$AE233,(IF(BJ233&gt;=1,BJ233-COUNTIFS($AE233:$AE233,$AC234,AW233:AW233,$AI$1),0)),0)),0)</f>
        <v>0</v>
      </c>
      <c r="BK234" s="1">
        <f>IFERROR(IF($AE234&gt;$AE233,VLOOKUP($AC234+AX$1,STOCK!$F$10:$AB$209,16,0),IF($AE234=$AE233,(IF(BK233&gt;=1,BK233-COUNTIFS($AE233:$AE233,$AC234,AX233:AX233,$AI$1),0)),0)),0)</f>
        <v>0</v>
      </c>
      <c r="BL234" s="1">
        <f>IFERROR(IF($AE234&gt;$AE233,VLOOKUP($AC234+AL$1,STOCK!$F$10:$AB$209,17,0),IF($AE234=$AE233,(IF(BL233&gt;=1,BL233-COUNTIFS($AE233:$AE233,$AC234,AL233:AL233,$AI$2),0)),0)),0)</f>
        <v>0</v>
      </c>
      <c r="BM234" s="1">
        <f>IFERROR(IF($AE234&gt;$AE233,VLOOKUP($AC234+AM$1,STOCK!$F$10:$AB$209,17,0),IF($AE234=$AE233,(IF(BM233&gt;=1,BM233-COUNTIFS($AE233:$AE233,$AC234,AM233:AM233,$AI$2),0)),0)),0)</f>
        <v>0</v>
      </c>
      <c r="BN234" s="1">
        <f>IFERROR(IF($AE234&gt;$AE233,VLOOKUP($AC234+AN$1,STOCK!$F$10:$AB$209,17,0),IF($AE234=$AE233,(IF(BN233&gt;=1,BN233-COUNTIFS($AE233:$AE233,$AC234,AN233:AN233,$AI$2),0)),0)),0)</f>
        <v>0</v>
      </c>
      <c r="BO234" s="1">
        <f>IFERROR(IF($AE234&gt;$AE233,VLOOKUP($AC234+AO$1,STOCK!$F$10:$AB$209,17,0),IF($AE234=$AE233,(IF(BO233&gt;=1,BO233-COUNTIFS($AE233:$AE233,$AC234,AO233:AO233,$AI$2),0)),0)),0)</f>
        <v>0</v>
      </c>
      <c r="BP234" s="1">
        <f>IFERROR(IF($AE234&gt;$AE233,VLOOKUP($AC234+AP$1,STOCK!$F$10:$AB$209,17,0),IF($AE234=$AE233,(IF(BP233&gt;=1,BP233-COUNTIFS($AE233:$AE233,$AC234,AP233:AP233,$AI$2),0)),0)),0)</f>
        <v>0</v>
      </c>
      <c r="BQ234" s="1">
        <f>IFERROR(IF($AE234&gt;$AE233,VLOOKUP($AC234+AQ$1,STOCK!$F$10:$AB$209,17,0),IF($AE234=$AE233,(IF(BQ233&gt;=1,BQ233-COUNTIFS($AE233:$AE233,$AC234,AQ233:AQ233,$AI$2),0)),0)),0)</f>
        <v>0</v>
      </c>
      <c r="BR234" s="1">
        <f>IFERROR(IF($AE234&gt;$AE233,VLOOKUP($AC234+AR$1,STOCK!$F$10:$AB$209,17,0),IF($AE234=$AE233,(IF(BR233&gt;=1,BR233-COUNTIFS($AE233:$AE233,$AC234,AR233:AR233,$AI$2),0)),0)),0)</f>
        <v>0</v>
      </c>
      <c r="BS234" s="1">
        <f>IFERROR(IF($AE234&gt;$AE233,VLOOKUP($AC234+AS$1,STOCK!$F$10:$AB$209,17,0),IF($AE234=$AE233,(IF(BS233&gt;=1,BS233-COUNTIFS($AE233:$AE233,$AC234,AS233:AS233,$AI$2),0)),0)),0)</f>
        <v>0</v>
      </c>
      <c r="BT234" s="1">
        <f>IFERROR(IF($AE234&gt;$AE233,VLOOKUP($AC234+AT$1,STOCK!$F$10:$AB$209,17,0),IF($AE234=$AE233,(IF(BT233&gt;=1,BT233-COUNTIFS($AE233:$AE233,$AC234,AT233:AT233,$AI$2),0)),0)),0)</f>
        <v>0</v>
      </c>
      <c r="BU234" s="1">
        <f>IFERROR(IF($AE234&gt;$AE233,VLOOKUP($AC234+AU$1,STOCK!$F$10:$AB$209,17,0),IF($AE234=$AE233,(IF(BU233&gt;=1,BU233-COUNTIFS($AE233:$AE233,$AC234,AU233:AU233,$AI$2),0)),0)),0)</f>
        <v>0</v>
      </c>
      <c r="BV234" s="1">
        <f>IFERROR(IF($AE234&gt;$AE233,VLOOKUP($AC234+AV$1,STOCK!$F$10:$AB$209,17,0),IF($AE234=$AE233,(IF(BV233&gt;=1,BV233-COUNTIFS($AE233:$AE233,$AC234,AV233:AV233,$AI$2),0)),0)),0)</f>
        <v>0</v>
      </c>
      <c r="BW234" s="1">
        <f>IFERROR(IF($AE234&gt;$AE233,VLOOKUP($AC234+AW$1,STOCK!$F$10:$AB$209,17,0),IF($AE234=$AE233,(IF(BW233&gt;=1,BW233-COUNTIFS($AE233:$AE233,$AC234,AW233:AW233,$AI$2),0)),0)),0)</f>
        <v>0</v>
      </c>
      <c r="BX234" s="1">
        <f>IFERROR(IF($AE234&gt;$AE233,VLOOKUP($AC234+AX$1,STOCK!$F$10:$AB$209,17,0),IF($AE234=$AE233,(IF(BX233&gt;=1,BX233-COUNTIFS($AE233:$AE233,$AC234,AX233:AX233,$AI$2),0)),0)),0)</f>
        <v>0</v>
      </c>
    </row>
    <row r="235" spans="29:76" x14ac:dyDescent="0.25">
      <c r="AC235" s="1">
        <f t="shared" si="65"/>
        <v>0</v>
      </c>
      <c r="AD235" s="1">
        <f>IFERROR(IF(LEN(AK235)&gt;=1,VLOOKUP(HLOOKUP(AK235,PROFILE!$K$5:$V$8,4,0),PROFILE!$F$1:$G$3,2,0),0),0)</f>
        <v>0</v>
      </c>
      <c r="AE235" s="1">
        <f t="shared" si="66"/>
        <v>0</v>
      </c>
      <c r="AF235" s="1">
        <v>222</v>
      </c>
      <c r="AI235" s="1" t="str">
        <f>IFERROR(IF($AH235&gt;=1,VLOOKUP($AG235,STUDENT!$O$8:$Z$1507,3,0),""),"")</f>
        <v/>
      </c>
      <c r="AJ235" s="1" t="str">
        <f>IFERROR(IF($AH235&gt;=1,VLOOKUP($AG235,STUDENT!$O$8:$Z$1507,4,0),""),"")</f>
        <v/>
      </c>
      <c r="AK235" s="1" t="str">
        <f>IFERROR(IF($AH235&gt;=1,VLOOKUP($AG235,STUDENT!$O$8:$Z$1507,6,0),""),"")</f>
        <v/>
      </c>
      <c r="AL235" s="1" t="str">
        <f t="shared" si="67"/>
        <v/>
      </c>
      <c r="AM235" s="1" t="str">
        <f t="shared" si="68"/>
        <v/>
      </c>
      <c r="AN235" s="1" t="str">
        <f t="shared" si="69"/>
        <v/>
      </c>
      <c r="AO235" s="1" t="str">
        <f t="shared" si="70"/>
        <v/>
      </c>
      <c r="AP235" s="1" t="str">
        <f t="shared" si="71"/>
        <v/>
      </c>
      <c r="AQ235" s="1" t="str">
        <f t="shared" si="72"/>
        <v/>
      </c>
      <c r="AR235" s="1" t="str">
        <f t="shared" si="73"/>
        <v/>
      </c>
      <c r="AS235" s="1" t="str">
        <f t="shared" si="74"/>
        <v/>
      </c>
      <c r="AT235" s="1" t="str">
        <f t="shared" si="75"/>
        <v/>
      </c>
      <c r="AU235" s="1" t="str">
        <f t="shared" si="76"/>
        <v/>
      </c>
      <c r="AV235" s="1" t="str">
        <f t="shared" si="77"/>
        <v/>
      </c>
      <c r="AW235" s="1" t="str">
        <f t="shared" si="78"/>
        <v/>
      </c>
      <c r="AX235" s="1" t="str">
        <f t="shared" si="79"/>
        <v/>
      </c>
      <c r="AY235" s="1">
        <f>IFERROR(IF($AE235&gt;$AE234,VLOOKUP($AC235+AL$1,STOCK!$F$10:$AB$209,16,0),IF($AE235=$AE234,(IF(AY234&gt;=1,AY234-COUNTIFS($AE234:$AE234,$AC235,AL234:AL234,$AI$1),0)),0)),0)</f>
        <v>0</v>
      </c>
      <c r="AZ235" s="1">
        <f>IFERROR(IF($AE235&gt;$AE234,VLOOKUP($AC235+AM$1,STOCK!$F$10:$AB$209,16,0),IF($AE235=$AE234,(IF(AZ234&gt;=1,AZ234-COUNTIFS($AE234:$AE234,$AC235,AM234:AM234,$AI$1),0)),0)),0)</f>
        <v>0</v>
      </c>
      <c r="BA235" s="1">
        <f>IFERROR(IF($AE235&gt;$AE234,VLOOKUP($AC235+AN$1,STOCK!$F$10:$AB$209,16,0),IF($AE235=$AE234,(IF(BA234&gt;=1,BA234-COUNTIFS($AE234:$AE234,$AC235,AN234:AN234,$AI$1),0)),0)),0)</f>
        <v>0</v>
      </c>
      <c r="BB235" s="1">
        <f>IFERROR(IF($AE235&gt;$AE234,VLOOKUP($AC235+AO$1,STOCK!$F$10:$AB$209,16,0),IF($AE235=$AE234,(IF(BB234&gt;=1,BB234-COUNTIFS($AE234:$AE234,$AC235,AO234:AO234,$AI$1),0)),0)),0)</f>
        <v>0</v>
      </c>
      <c r="BC235" s="1">
        <f>IFERROR(IF($AE235&gt;$AE234,VLOOKUP($AC235+AP$1,STOCK!$F$10:$AB$209,16,0),IF($AE235=$AE234,(IF(BC234&gt;=1,BC234-COUNTIFS($AE234:$AE234,$AC235,AP234:AP234,$AI$1),0)),0)),0)</f>
        <v>0</v>
      </c>
      <c r="BD235" s="1">
        <f>IFERROR(IF($AE235&gt;$AE234,VLOOKUP($AC235+AQ$1,STOCK!$F$10:$AB$209,16,0),IF($AE235=$AE234,(IF(BD234&gt;=1,BD234-COUNTIFS($AE234:$AE234,$AC235,AQ234:AQ234,$AI$1),0)),0)),0)</f>
        <v>0</v>
      </c>
      <c r="BE235" s="1">
        <f>IFERROR(IF($AE235&gt;$AE234,VLOOKUP($AC235+AR$1,STOCK!$F$10:$AB$209,16,0),IF($AE235=$AE234,(IF(BE234&gt;=1,BE234-COUNTIFS($AE234:$AE234,$AC235,AR234:AR234,$AI$1),0)),0)),0)</f>
        <v>0</v>
      </c>
      <c r="BF235" s="1">
        <f>IFERROR(IF($AE235&gt;$AE234,VLOOKUP($AC235+AS$1,STOCK!$F$10:$AB$209,16,0),IF($AE235=$AE234,(IF(BF234&gt;=1,BF234-COUNTIFS($AE234:$AE234,$AC235,AS234:AS234,$AI$1),0)),0)),0)</f>
        <v>0</v>
      </c>
      <c r="BG235" s="1">
        <f>IFERROR(IF($AE235&gt;$AE234,VLOOKUP($AC235+AT$1,STOCK!$F$10:$AB$209,16,0),IF($AE235=$AE234,(IF(BG234&gt;=1,BG234-COUNTIFS($AE234:$AE234,$AC235,AT234:AT234,$AI$1),0)),0)),0)</f>
        <v>0</v>
      </c>
      <c r="BH235" s="1">
        <f>IFERROR(IF($AE235&gt;$AE234,VLOOKUP($AC235+AU$1,STOCK!$F$10:$AB$209,16,0),IF($AE235=$AE234,(IF(BH234&gt;=1,BH234-COUNTIFS($AE234:$AE234,$AC235,AU234:AU234,$AI$1),0)),0)),0)</f>
        <v>0</v>
      </c>
      <c r="BI235" s="1">
        <f>IFERROR(IF($AE235&gt;$AE234,VLOOKUP($AC235+AV$1,STOCK!$F$10:$AB$209,16,0),IF($AE235=$AE234,(IF(BI234&gt;=1,BI234-COUNTIFS($AE234:$AE234,$AC235,AV234:AV234,$AI$1),0)),0)),0)</f>
        <v>0</v>
      </c>
      <c r="BJ235" s="1">
        <f>IFERROR(IF($AE235&gt;$AE234,VLOOKUP($AC235+AW$1,STOCK!$F$10:$AB$209,16,0),IF($AE235=$AE234,(IF(BJ234&gt;=1,BJ234-COUNTIFS($AE234:$AE234,$AC235,AW234:AW234,$AI$1),0)),0)),0)</f>
        <v>0</v>
      </c>
      <c r="BK235" s="1">
        <f>IFERROR(IF($AE235&gt;$AE234,VLOOKUP($AC235+AX$1,STOCK!$F$10:$AB$209,16,0),IF($AE235=$AE234,(IF(BK234&gt;=1,BK234-COUNTIFS($AE234:$AE234,$AC235,AX234:AX234,$AI$1),0)),0)),0)</f>
        <v>0</v>
      </c>
      <c r="BL235" s="1">
        <f>IFERROR(IF($AE235&gt;$AE234,VLOOKUP($AC235+AL$1,STOCK!$F$10:$AB$209,17,0),IF($AE235=$AE234,(IF(BL234&gt;=1,BL234-COUNTIFS($AE234:$AE234,$AC235,AL234:AL234,$AI$2),0)),0)),0)</f>
        <v>0</v>
      </c>
      <c r="BM235" s="1">
        <f>IFERROR(IF($AE235&gt;$AE234,VLOOKUP($AC235+AM$1,STOCK!$F$10:$AB$209,17,0),IF($AE235=$AE234,(IF(BM234&gt;=1,BM234-COUNTIFS($AE234:$AE234,$AC235,AM234:AM234,$AI$2),0)),0)),0)</f>
        <v>0</v>
      </c>
      <c r="BN235" s="1">
        <f>IFERROR(IF($AE235&gt;$AE234,VLOOKUP($AC235+AN$1,STOCK!$F$10:$AB$209,17,0),IF($AE235=$AE234,(IF(BN234&gt;=1,BN234-COUNTIFS($AE234:$AE234,$AC235,AN234:AN234,$AI$2),0)),0)),0)</f>
        <v>0</v>
      </c>
      <c r="BO235" s="1">
        <f>IFERROR(IF($AE235&gt;$AE234,VLOOKUP($AC235+AO$1,STOCK!$F$10:$AB$209,17,0),IF($AE235=$AE234,(IF(BO234&gt;=1,BO234-COUNTIFS($AE234:$AE234,$AC235,AO234:AO234,$AI$2),0)),0)),0)</f>
        <v>0</v>
      </c>
      <c r="BP235" s="1">
        <f>IFERROR(IF($AE235&gt;$AE234,VLOOKUP($AC235+AP$1,STOCK!$F$10:$AB$209,17,0),IF($AE235=$AE234,(IF(BP234&gt;=1,BP234-COUNTIFS($AE234:$AE234,$AC235,AP234:AP234,$AI$2),0)),0)),0)</f>
        <v>0</v>
      </c>
      <c r="BQ235" s="1">
        <f>IFERROR(IF($AE235&gt;$AE234,VLOOKUP($AC235+AQ$1,STOCK!$F$10:$AB$209,17,0),IF($AE235=$AE234,(IF(BQ234&gt;=1,BQ234-COUNTIFS($AE234:$AE234,$AC235,AQ234:AQ234,$AI$2),0)),0)),0)</f>
        <v>0</v>
      </c>
      <c r="BR235" s="1">
        <f>IFERROR(IF($AE235&gt;$AE234,VLOOKUP($AC235+AR$1,STOCK!$F$10:$AB$209,17,0),IF($AE235=$AE234,(IF(BR234&gt;=1,BR234-COUNTIFS($AE234:$AE234,$AC235,AR234:AR234,$AI$2),0)),0)),0)</f>
        <v>0</v>
      </c>
      <c r="BS235" s="1">
        <f>IFERROR(IF($AE235&gt;$AE234,VLOOKUP($AC235+AS$1,STOCK!$F$10:$AB$209,17,0),IF($AE235=$AE234,(IF(BS234&gt;=1,BS234-COUNTIFS($AE234:$AE234,$AC235,AS234:AS234,$AI$2),0)),0)),0)</f>
        <v>0</v>
      </c>
      <c r="BT235" s="1">
        <f>IFERROR(IF($AE235&gt;$AE234,VLOOKUP($AC235+AT$1,STOCK!$F$10:$AB$209,17,0),IF($AE235=$AE234,(IF(BT234&gt;=1,BT234-COUNTIFS($AE234:$AE234,$AC235,AT234:AT234,$AI$2),0)),0)),0)</f>
        <v>0</v>
      </c>
      <c r="BU235" s="1">
        <f>IFERROR(IF($AE235&gt;$AE234,VLOOKUP($AC235+AU$1,STOCK!$F$10:$AB$209,17,0),IF($AE235=$AE234,(IF(BU234&gt;=1,BU234-COUNTIFS($AE234:$AE234,$AC235,AU234:AU234,$AI$2),0)),0)),0)</f>
        <v>0</v>
      </c>
      <c r="BV235" s="1">
        <f>IFERROR(IF($AE235&gt;$AE234,VLOOKUP($AC235+AV$1,STOCK!$F$10:$AB$209,17,0),IF($AE235=$AE234,(IF(BV234&gt;=1,BV234-COUNTIFS($AE234:$AE234,$AC235,AV234:AV234,$AI$2),0)),0)),0)</f>
        <v>0</v>
      </c>
      <c r="BW235" s="1">
        <f>IFERROR(IF($AE235&gt;$AE234,VLOOKUP($AC235+AW$1,STOCK!$F$10:$AB$209,17,0),IF($AE235=$AE234,(IF(BW234&gt;=1,BW234-COUNTIFS($AE234:$AE234,$AC235,AW234:AW234,$AI$2),0)),0)),0)</f>
        <v>0</v>
      </c>
      <c r="BX235" s="1">
        <f>IFERROR(IF($AE235&gt;$AE234,VLOOKUP($AC235+AX$1,STOCK!$F$10:$AB$209,17,0),IF($AE235=$AE234,(IF(BX234&gt;=1,BX234-COUNTIFS($AE234:$AE234,$AC235,AX234:AX234,$AI$2),0)),0)),0)</f>
        <v>0</v>
      </c>
    </row>
    <row r="236" spans="29:76" x14ac:dyDescent="0.25">
      <c r="AC236" s="1">
        <f t="shared" si="65"/>
        <v>0</v>
      </c>
      <c r="AD236" s="1">
        <f>IFERROR(IF(LEN(AK236)&gt;=1,VLOOKUP(HLOOKUP(AK236,PROFILE!$K$5:$V$8,4,0),PROFILE!$F$1:$G$3,2,0),0),0)</f>
        <v>0</v>
      </c>
      <c r="AE236" s="1">
        <f t="shared" si="66"/>
        <v>0</v>
      </c>
      <c r="AF236" s="1">
        <v>223</v>
      </c>
      <c r="AI236" s="1" t="str">
        <f>IFERROR(IF($AH236&gt;=1,VLOOKUP($AG236,STUDENT!$O$8:$Z$1507,3,0),""),"")</f>
        <v/>
      </c>
      <c r="AJ236" s="1" t="str">
        <f>IFERROR(IF($AH236&gt;=1,VLOOKUP($AG236,STUDENT!$O$8:$Z$1507,4,0),""),"")</f>
        <v/>
      </c>
      <c r="AK236" s="1" t="str">
        <f>IFERROR(IF($AH236&gt;=1,VLOOKUP($AG236,STUDENT!$O$8:$Z$1507,6,0),""),"")</f>
        <v/>
      </c>
      <c r="AL236" s="1" t="str">
        <f t="shared" si="67"/>
        <v/>
      </c>
      <c r="AM236" s="1" t="str">
        <f t="shared" si="68"/>
        <v/>
      </c>
      <c r="AN236" s="1" t="str">
        <f t="shared" si="69"/>
        <v/>
      </c>
      <c r="AO236" s="1" t="str">
        <f t="shared" si="70"/>
        <v/>
      </c>
      <c r="AP236" s="1" t="str">
        <f t="shared" si="71"/>
        <v/>
      </c>
      <c r="AQ236" s="1" t="str">
        <f t="shared" si="72"/>
        <v/>
      </c>
      <c r="AR236" s="1" t="str">
        <f t="shared" si="73"/>
        <v/>
      </c>
      <c r="AS236" s="1" t="str">
        <f t="shared" si="74"/>
        <v/>
      </c>
      <c r="AT236" s="1" t="str">
        <f t="shared" si="75"/>
        <v/>
      </c>
      <c r="AU236" s="1" t="str">
        <f t="shared" si="76"/>
        <v/>
      </c>
      <c r="AV236" s="1" t="str">
        <f t="shared" si="77"/>
        <v/>
      </c>
      <c r="AW236" s="1" t="str">
        <f t="shared" si="78"/>
        <v/>
      </c>
      <c r="AX236" s="1" t="str">
        <f t="shared" si="79"/>
        <v/>
      </c>
      <c r="AY236" s="1">
        <f>IFERROR(IF($AE236&gt;$AE235,VLOOKUP($AC236+AL$1,STOCK!$F$10:$AB$209,16,0),IF($AE236=$AE235,(IF(AY235&gt;=1,AY235-COUNTIFS($AE235:$AE235,$AC236,AL235:AL235,$AI$1),0)),0)),0)</f>
        <v>0</v>
      </c>
      <c r="AZ236" s="1">
        <f>IFERROR(IF($AE236&gt;$AE235,VLOOKUP($AC236+AM$1,STOCK!$F$10:$AB$209,16,0),IF($AE236=$AE235,(IF(AZ235&gt;=1,AZ235-COUNTIFS($AE235:$AE235,$AC236,AM235:AM235,$AI$1),0)),0)),0)</f>
        <v>0</v>
      </c>
      <c r="BA236" s="1">
        <f>IFERROR(IF($AE236&gt;$AE235,VLOOKUP($AC236+AN$1,STOCK!$F$10:$AB$209,16,0),IF($AE236=$AE235,(IF(BA235&gt;=1,BA235-COUNTIFS($AE235:$AE235,$AC236,AN235:AN235,$AI$1),0)),0)),0)</f>
        <v>0</v>
      </c>
      <c r="BB236" s="1">
        <f>IFERROR(IF($AE236&gt;$AE235,VLOOKUP($AC236+AO$1,STOCK!$F$10:$AB$209,16,0),IF($AE236=$AE235,(IF(BB235&gt;=1,BB235-COUNTIFS($AE235:$AE235,$AC236,AO235:AO235,$AI$1),0)),0)),0)</f>
        <v>0</v>
      </c>
      <c r="BC236" s="1">
        <f>IFERROR(IF($AE236&gt;$AE235,VLOOKUP($AC236+AP$1,STOCK!$F$10:$AB$209,16,0),IF($AE236=$AE235,(IF(BC235&gt;=1,BC235-COUNTIFS($AE235:$AE235,$AC236,AP235:AP235,$AI$1),0)),0)),0)</f>
        <v>0</v>
      </c>
      <c r="BD236" s="1">
        <f>IFERROR(IF($AE236&gt;$AE235,VLOOKUP($AC236+AQ$1,STOCK!$F$10:$AB$209,16,0),IF($AE236=$AE235,(IF(BD235&gt;=1,BD235-COUNTIFS($AE235:$AE235,$AC236,AQ235:AQ235,$AI$1),0)),0)),0)</f>
        <v>0</v>
      </c>
      <c r="BE236" s="1">
        <f>IFERROR(IF($AE236&gt;$AE235,VLOOKUP($AC236+AR$1,STOCK!$F$10:$AB$209,16,0),IF($AE236=$AE235,(IF(BE235&gt;=1,BE235-COUNTIFS($AE235:$AE235,$AC236,AR235:AR235,$AI$1),0)),0)),0)</f>
        <v>0</v>
      </c>
      <c r="BF236" s="1">
        <f>IFERROR(IF($AE236&gt;$AE235,VLOOKUP($AC236+AS$1,STOCK!$F$10:$AB$209,16,0),IF($AE236=$AE235,(IF(BF235&gt;=1,BF235-COUNTIFS($AE235:$AE235,$AC236,AS235:AS235,$AI$1),0)),0)),0)</f>
        <v>0</v>
      </c>
      <c r="BG236" s="1">
        <f>IFERROR(IF($AE236&gt;$AE235,VLOOKUP($AC236+AT$1,STOCK!$F$10:$AB$209,16,0),IF($AE236=$AE235,(IF(BG235&gt;=1,BG235-COUNTIFS($AE235:$AE235,$AC236,AT235:AT235,$AI$1),0)),0)),0)</f>
        <v>0</v>
      </c>
      <c r="BH236" s="1">
        <f>IFERROR(IF($AE236&gt;$AE235,VLOOKUP($AC236+AU$1,STOCK!$F$10:$AB$209,16,0),IF($AE236=$AE235,(IF(BH235&gt;=1,BH235-COUNTIFS($AE235:$AE235,$AC236,AU235:AU235,$AI$1),0)),0)),0)</f>
        <v>0</v>
      </c>
      <c r="BI236" s="1">
        <f>IFERROR(IF($AE236&gt;$AE235,VLOOKUP($AC236+AV$1,STOCK!$F$10:$AB$209,16,0),IF($AE236=$AE235,(IF(BI235&gt;=1,BI235-COUNTIFS($AE235:$AE235,$AC236,AV235:AV235,$AI$1),0)),0)),0)</f>
        <v>0</v>
      </c>
      <c r="BJ236" s="1">
        <f>IFERROR(IF($AE236&gt;$AE235,VLOOKUP($AC236+AW$1,STOCK!$F$10:$AB$209,16,0),IF($AE236=$AE235,(IF(BJ235&gt;=1,BJ235-COUNTIFS($AE235:$AE235,$AC236,AW235:AW235,$AI$1),0)),0)),0)</f>
        <v>0</v>
      </c>
      <c r="BK236" s="1">
        <f>IFERROR(IF($AE236&gt;$AE235,VLOOKUP($AC236+AX$1,STOCK!$F$10:$AB$209,16,0),IF($AE236=$AE235,(IF(BK235&gt;=1,BK235-COUNTIFS($AE235:$AE235,$AC236,AX235:AX235,$AI$1),0)),0)),0)</f>
        <v>0</v>
      </c>
      <c r="BL236" s="1">
        <f>IFERROR(IF($AE236&gt;$AE235,VLOOKUP($AC236+AL$1,STOCK!$F$10:$AB$209,17,0),IF($AE236=$AE235,(IF(BL235&gt;=1,BL235-COUNTIFS($AE235:$AE235,$AC236,AL235:AL235,$AI$2),0)),0)),0)</f>
        <v>0</v>
      </c>
      <c r="BM236" s="1">
        <f>IFERROR(IF($AE236&gt;$AE235,VLOOKUP($AC236+AM$1,STOCK!$F$10:$AB$209,17,0),IF($AE236=$AE235,(IF(BM235&gt;=1,BM235-COUNTIFS($AE235:$AE235,$AC236,AM235:AM235,$AI$2),0)),0)),0)</f>
        <v>0</v>
      </c>
      <c r="BN236" s="1">
        <f>IFERROR(IF($AE236&gt;$AE235,VLOOKUP($AC236+AN$1,STOCK!$F$10:$AB$209,17,0),IF($AE236=$AE235,(IF(BN235&gt;=1,BN235-COUNTIFS($AE235:$AE235,$AC236,AN235:AN235,$AI$2),0)),0)),0)</f>
        <v>0</v>
      </c>
      <c r="BO236" s="1">
        <f>IFERROR(IF($AE236&gt;$AE235,VLOOKUP($AC236+AO$1,STOCK!$F$10:$AB$209,17,0),IF($AE236=$AE235,(IF(BO235&gt;=1,BO235-COUNTIFS($AE235:$AE235,$AC236,AO235:AO235,$AI$2),0)),0)),0)</f>
        <v>0</v>
      </c>
      <c r="BP236" s="1">
        <f>IFERROR(IF($AE236&gt;$AE235,VLOOKUP($AC236+AP$1,STOCK!$F$10:$AB$209,17,0),IF($AE236=$AE235,(IF(BP235&gt;=1,BP235-COUNTIFS($AE235:$AE235,$AC236,AP235:AP235,$AI$2),0)),0)),0)</f>
        <v>0</v>
      </c>
      <c r="BQ236" s="1">
        <f>IFERROR(IF($AE236&gt;$AE235,VLOOKUP($AC236+AQ$1,STOCK!$F$10:$AB$209,17,0),IF($AE236=$AE235,(IF(BQ235&gt;=1,BQ235-COUNTIFS($AE235:$AE235,$AC236,AQ235:AQ235,$AI$2),0)),0)),0)</f>
        <v>0</v>
      </c>
      <c r="BR236" s="1">
        <f>IFERROR(IF($AE236&gt;$AE235,VLOOKUP($AC236+AR$1,STOCK!$F$10:$AB$209,17,0),IF($AE236=$AE235,(IF(BR235&gt;=1,BR235-COUNTIFS($AE235:$AE235,$AC236,AR235:AR235,$AI$2),0)),0)),0)</f>
        <v>0</v>
      </c>
      <c r="BS236" s="1">
        <f>IFERROR(IF($AE236&gt;$AE235,VLOOKUP($AC236+AS$1,STOCK!$F$10:$AB$209,17,0),IF($AE236=$AE235,(IF(BS235&gt;=1,BS235-COUNTIFS($AE235:$AE235,$AC236,AS235:AS235,$AI$2),0)),0)),0)</f>
        <v>0</v>
      </c>
      <c r="BT236" s="1">
        <f>IFERROR(IF($AE236&gt;$AE235,VLOOKUP($AC236+AT$1,STOCK!$F$10:$AB$209,17,0),IF($AE236=$AE235,(IF(BT235&gt;=1,BT235-COUNTIFS($AE235:$AE235,$AC236,AT235:AT235,$AI$2),0)),0)),0)</f>
        <v>0</v>
      </c>
      <c r="BU236" s="1">
        <f>IFERROR(IF($AE236&gt;$AE235,VLOOKUP($AC236+AU$1,STOCK!$F$10:$AB$209,17,0),IF($AE236=$AE235,(IF(BU235&gt;=1,BU235-COUNTIFS($AE235:$AE235,$AC236,AU235:AU235,$AI$2),0)),0)),0)</f>
        <v>0</v>
      </c>
      <c r="BV236" s="1">
        <f>IFERROR(IF($AE236&gt;$AE235,VLOOKUP($AC236+AV$1,STOCK!$F$10:$AB$209,17,0),IF($AE236=$AE235,(IF(BV235&gt;=1,BV235-COUNTIFS($AE235:$AE235,$AC236,AV235:AV235,$AI$2),0)),0)),0)</f>
        <v>0</v>
      </c>
      <c r="BW236" s="1">
        <f>IFERROR(IF($AE236&gt;$AE235,VLOOKUP($AC236+AW$1,STOCK!$F$10:$AB$209,17,0),IF($AE236=$AE235,(IF(BW235&gt;=1,BW235-COUNTIFS($AE235:$AE235,$AC236,AW235:AW235,$AI$2),0)),0)),0)</f>
        <v>0</v>
      </c>
      <c r="BX236" s="1">
        <f>IFERROR(IF($AE236&gt;$AE235,VLOOKUP($AC236+AX$1,STOCK!$F$10:$AB$209,17,0),IF($AE236=$AE235,(IF(BX235&gt;=1,BX235-COUNTIFS($AE235:$AE235,$AC236,AX235:AX235,$AI$2),0)),0)),0)</f>
        <v>0</v>
      </c>
    </row>
    <row r="237" spans="29:76" x14ac:dyDescent="0.25">
      <c r="AC237" s="1">
        <f t="shared" si="65"/>
        <v>0</v>
      </c>
      <c r="AD237" s="1">
        <f>IFERROR(IF(LEN(AK237)&gt;=1,VLOOKUP(HLOOKUP(AK237,PROFILE!$K$5:$V$8,4,0),PROFILE!$F$1:$G$3,2,0),0),0)</f>
        <v>0</v>
      </c>
      <c r="AE237" s="1">
        <f t="shared" si="66"/>
        <v>0</v>
      </c>
      <c r="AF237" s="1">
        <v>224</v>
      </c>
      <c r="AI237" s="1" t="str">
        <f>IFERROR(IF($AH237&gt;=1,VLOOKUP($AG237,STUDENT!$O$8:$Z$1507,3,0),""),"")</f>
        <v/>
      </c>
      <c r="AJ237" s="1" t="str">
        <f>IFERROR(IF($AH237&gt;=1,VLOOKUP($AG237,STUDENT!$O$8:$Z$1507,4,0),""),"")</f>
        <v/>
      </c>
      <c r="AK237" s="1" t="str">
        <f>IFERROR(IF($AH237&gt;=1,VLOOKUP($AG237,STUDENT!$O$8:$Z$1507,6,0),""),"")</f>
        <v/>
      </c>
      <c r="AL237" s="1" t="str">
        <f t="shared" si="67"/>
        <v/>
      </c>
      <c r="AM237" s="1" t="str">
        <f t="shared" si="68"/>
        <v/>
      </c>
      <c r="AN237" s="1" t="str">
        <f t="shared" si="69"/>
        <v/>
      </c>
      <c r="AO237" s="1" t="str">
        <f t="shared" si="70"/>
        <v/>
      </c>
      <c r="AP237" s="1" t="str">
        <f t="shared" si="71"/>
        <v/>
      </c>
      <c r="AQ237" s="1" t="str">
        <f t="shared" si="72"/>
        <v/>
      </c>
      <c r="AR237" s="1" t="str">
        <f t="shared" si="73"/>
        <v/>
      </c>
      <c r="AS237" s="1" t="str">
        <f t="shared" si="74"/>
        <v/>
      </c>
      <c r="AT237" s="1" t="str">
        <f t="shared" si="75"/>
        <v/>
      </c>
      <c r="AU237" s="1" t="str">
        <f t="shared" si="76"/>
        <v/>
      </c>
      <c r="AV237" s="1" t="str">
        <f t="shared" si="77"/>
        <v/>
      </c>
      <c r="AW237" s="1" t="str">
        <f t="shared" si="78"/>
        <v/>
      </c>
      <c r="AX237" s="1" t="str">
        <f t="shared" si="79"/>
        <v/>
      </c>
      <c r="AY237" s="1">
        <f>IFERROR(IF($AE237&gt;$AE236,VLOOKUP($AC237+AL$1,STOCK!$F$10:$AB$209,16,0),IF($AE237=$AE236,(IF(AY236&gt;=1,AY236-COUNTIFS($AE236:$AE236,$AC237,AL236:AL236,$AI$1),0)),0)),0)</f>
        <v>0</v>
      </c>
      <c r="AZ237" s="1">
        <f>IFERROR(IF($AE237&gt;$AE236,VLOOKUP($AC237+AM$1,STOCK!$F$10:$AB$209,16,0),IF($AE237=$AE236,(IF(AZ236&gt;=1,AZ236-COUNTIFS($AE236:$AE236,$AC237,AM236:AM236,$AI$1),0)),0)),0)</f>
        <v>0</v>
      </c>
      <c r="BA237" s="1">
        <f>IFERROR(IF($AE237&gt;$AE236,VLOOKUP($AC237+AN$1,STOCK!$F$10:$AB$209,16,0),IF($AE237=$AE236,(IF(BA236&gt;=1,BA236-COUNTIFS($AE236:$AE236,$AC237,AN236:AN236,$AI$1),0)),0)),0)</f>
        <v>0</v>
      </c>
      <c r="BB237" s="1">
        <f>IFERROR(IF($AE237&gt;$AE236,VLOOKUP($AC237+AO$1,STOCK!$F$10:$AB$209,16,0),IF($AE237=$AE236,(IF(BB236&gt;=1,BB236-COUNTIFS($AE236:$AE236,$AC237,AO236:AO236,$AI$1),0)),0)),0)</f>
        <v>0</v>
      </c>
      <c r="BC237" s="1">
        <f>IFERROR(IF($AE237&gt;$AE236,VLOOKUP($AC237+AP$1,STOCK!$F$10:$AB$209,16,0),IF($AE237=$AE236,(IF(BC236&gt;=1,BC236-COUNTIFS($AE236:$AE236,$AC237,AP236:AP236,$AI$1),0)),0)),0)</f>
        <v>0</v>
      </c>
      <c r="BD237" s="1">
        <f>IFERROR(IF($AE237&gt;$AE236,VLOOKUP($AC237+AQ$1,STOCK!$F$10:$AB$209,16,0),IF($AE237=$AE236,(IF(BD236&gt;=1,BD236-COUNTIFS($AE236:$AE236,$AC237,AQ236:AQ236,$AI$1),0)),0)),0)</f>
        <v>0</v>
      </c>
      <c r="BE237" s="1">
        <f>IFERROR(IF($AE237&gt;$AE236,VLOOKUP($AC237+AR$1,STOCK!$F$10:$AB$209,16,0),IF($AE237=$AE236,(IF(BE236&gt;=1,BE236-COUNTIFS($AE236:$AE236,$AC237,AR236:AR236,$AI$1),0)),0)),0)</f>
        <v>0</v>
      </c>
      <c r="BF237" s="1">
        <f>IFERROR(IF($AE237&gt;$AE236,VLOOKUP($AC237+AS$1,STOCK!$F$10:$AB$209,16,0),IF($AE237=$AE236,(IF(BF236&gt;=1,BF236-COUNTIFS($AE236:$AE236,$AC237,AS236:AS236,$AI$1),0)),0)),0)</f>
        <v>0</v>
      </c>
      <c r="BG237" s="1">
        <f>IFERROR(IF($AE237&gt;$AE236,VLOOKUP($AC237+AT$1,STOCK!$F$10:$AB$209,16,0),IF($AE237=$AE236,(IF(BG236&gt;=1,BG236-COUNTIFS($AE236:$AE236,$AC237,AT236:AT236,$AI$1),0)),0)),0)</f>
        <v>0</v>
      </c>
      <c r="BH237" s="1">
        <f>IFERROR(IF($AE237&gt;$AE236,VLOOKUP($AC237+AU$1,STOCK!$F$10:$AB$209,16,0),IF($AE237=$AE236,(IF(BH236&gt;=1,BH236-COUNTIFS($AE236:$AE236,$AC237,AU236:AU236,$AI$1),0)),0)),0)</f>
        <v>0</v>
      </c>
      <c r="BI237" s="1">
        <f>IFERROR(IF($AE237&gt;$AE236,VLOOKUP($AC237+AV$1,STOCK!$F$10:$AB$209,16,0),IF($AE237=$AE236,(IF(BI236&gt;=1,BI236-COUNTIFS($AE236:$AE236,$AC237,AV236:AV236,$AI$1),0)),0)),0)</f>
        <v>0</v>
      </c>
      <c r="BJ237" s="1">
        <f>IFERROR(IF($AE237&gt;$AE236,VLOOKUP($AC237+AW$1,STOCK!$F$10:$AB$209,16,0),IF($AE237=$AE236,(IF(BJ236&gt;=1,BJ236-COUNTIFS($AE236:$AE236,$AC237,AW236:AW236,$AI$1),0)),0)),0)</f>
        <v>0</v>
      </c>
      <c r="BK237" s="1">
        <f>IFERROR(IF($AE237&gt;$AE236,VLOOKUP($AC237+AX$1,STOCK!$F$10:$AB$209,16,0),IF($AE237=$AE236,(IF(BK236&gt;=1,BK236-COUNTIFS($AE236:$AE236,$AC237,AX236:AX236,$AI$1),0)),0)),0)</f>
        <v>0</v>
      </c>
      <c r="BL237" s="1">
        <f>IFERROR(IF($AE237&gt;$AE236,VLOOKUP($AC237+AL$1,STOCK!$F$10:$AB$209,17,0),IF($AE237=$AE236,(IF(BL236&gt;=1,BL236-COUNTIFS($AE236:$AE236,$AC237,AL236:AL236,$AI$2),0)),0)),0)</f>
        <v>0</v>
      </c>
      <c r="BM237" s="1">
        <f>IFERROR(IF($AE237&gt;$AE236,VLOOKUP($AC237+AM$1,STOCK!$F$10:$AB$209,17,0),IF($AE237=$AE236,(IF(BM236&gt;=1,BM236-COUNTIFS($AE236:$AE236,$AC237,AM236:AM236,$AI$2),0)),0)),0)</f>
        <v>0</v>
      </c>
      <c r="BN237" s="1">
        <f>IFERROR(IF($AE237&gt;$AE236,VLOOKUP($AC237+AN$1,STOCK!$F$10:$AB$209,17,0),IF($AE237=$AE236,(IF(BN236&gt;=1,BN236-COUNTIFS($AE236:$AE236,$AC237,AN236:AN236,$AI$2),0)),0)),0)</f>
        <v>0</v>
      </c>
      <c r="BO237" s="1">
        <f>IFERROR(IF($AE237&gt;$AE236,VLOOKUP($AC237+AO$1,STOCK!$F$10:$AB$209,17,0),IF($AE237=$AE236,(IF(BO236&gt;=1,BO236-COUNTIFS($AE236:$AE236,$AC237,AO236:AO236,$AI$2),0)),0)),0)</f>
        <v>0</v>
      </c>
      <c r="BP237" s="1">
        <f>IFERROR(IF($AE237&gt;$AE236,VLOOKUP($AC237+AP$1,STOCK!$F$10:$AB$209,17,0),IF($AE237=$AE236,(IF(BP236&gt;=1,BP236-COUNTIFS($AE236:$AE236,$AC237,AP236:AP236,$AI$2),0)),0)),0)</f>
        <v>0</v>
      </c>
      <c r="BQ237" s="1">
        <f>IFERROR(IF($AE237&gt;$AE236,VLOOKUP($AC237+AQ$1,STOCK!$F$10:$AB$209,17,0),IF($AE237=$AE236,(IF(BQ236&gt;=1,BQ236-COUNTIFS($AE236:$AE236,$AC237,AQ236:AQ236,$AI$2),0)),0)),0)</f>
        <v>0</v>
      </c>
      <c r="BR237" s="1">
        <f>IFERROR(IF($AE237&gt;$AE236,VLOOKUP($AC237+AR$1,STOCK!$F$10:$AB$209,17,0),IF($AE237=$AE236,(IF(BR236&gt;=1,BR236-COUNTIFS($AE236:$AE236,$AC237,AR236:AR236,$AI$2),0)),0)),0)</f>
        <v>0</v>
      </c>
      <c r="BS237" s="1">
        <f>IFERROR(IF($AE237&gt;$AE236,VLOOKUP($AC237+AS$1,STOCK!$F$10:$AB$209,17,0),IF($AE237=$AE236,(IF(BS236&gt;=1,BS236-COUNTIFS($AE236:$AE236,$AC237,AS236:AS236,$AI$2),0)),0)),0)</f>
        <v>0</v>
      </c>
      <c r="BT237" s="1">
        <f>IFERROR(IF($AE237&gt;$AE236,VLOOKUP($AC237+AT$1,STOCK!$F$10:$AB$209,17,0),IF($AE237=$AE236,(IF(BT236&gt;=1,BT236-COUNTIFS($AE236:$AE236,$AC237,AT236:AT236,$AI$2),0)),0)),0)</f>
        <v>0</v>
      </c>
      <c r="BU237" s="1">
        <f>IFERROR(IF($AE237&gt;$AE236,VLOOKUP($AC237+AU$1,STOCK!$F$10:$AB$209,17,0),IF($AE237=$AE236,(IF(BU236&gt;=1,BU236-COUNTIFS($AE236:$AE236,$AC237,AU236:AU236,$AI$2),0)),0)),0)</f>
        <v>0</v>
      </c>
      <c r="BV237" s="1">
        <f>IFERROR(IF($AE237&gt;$AE236,VLOOKUP($AC237+AV$1,STOCK!$F$10:$AB$209,17,0),IF($AE237=$AE236,(IF(BV236&gt;=1,BV236-COUNTIFS($AE236:$AE236,$AC237,AV236:AV236,$AI$2),0)),0)),0)</f>
        <v>0</v>
      </c>
      <c r="BW237" s="1">
        <f>IFERROR(IF($AE237&gt;$AE236,VLOOKUP($AC237+AW$1,STOCK!$F$10:$AB$209,17,0),IF($AE237=$AE236,(IF(BW236&gt;=1,BW236-COUNTIFS($AE236:$AE236,$AC237,AW236:AW236,$AI$2),0)),0)),0)</f>
        <v>0</v>
      </c>
      <c r="BX237" s="1">
        <f>IFERROR(IF($AE237&gt;$AE236,VLOOKUP($AC237+AX$1,STOCK!$F$10:$AB$209,17,0),IF($AE237=$AE236,(IF(BX236&gt;=1,BX236-COUNTIFS($AE236:$AE236,$AC237,AX236:AX236,$AI$2),0)),0)),0)</f>
        <v>0</v>
      </c>
    </row>
    <row r="238" spans="29:76" x14ac:dyDescent="0.25">
      <c r="AC238" s="1">
        <f t="shared" si="65"/>
        <v>0</v>
      </c>
      <c r="AD238" s="1">
        <f>IFERROR(IF(LEN(AK238)&gt;=1,VLOOKUP(HLOOKUP(AK238,PROFILE!$K$5:$V$8,4,0),PROFILE!$F$1:$G$3,2,0),0),0)</f>
        <v>0</v>
      </c>
      <c r="AE238" s="1">
        <f t="shared" si="66"/>
        <v>0</v>
      </c>
      <c r="AF238" s="1">
        <v>225</v>
      </c>
      <c r="AI238" s="1" t="str">
        <f>IFERROR(IF($AH238&gt;=1,VLOOKUP($AG238,STUDENT!$O$8:$Z$1507,3,0),""),"")</f>
        <v/>
      </c>
      <c r="AJ238" s="1" t="str">
        <f>IFERROR(IF($AH238&gt;=1,VLOOKUP($AG238,STUDENT!$O$8:$Z$1507,4,0),""),"")</f>
        <v/>
      </c>
      <c r="AK238" s="1" t="str">
        <f>IFERROR(IF($AH238&gt;=1,VLOOKUP($AG238,STUDENT!$O$8:$Z$1507,6,0),""),"")</f>
        <v/>
      </c>
      <c r="AL238" s="1" t="str">
        <f t="shared" si="67"/>
        <v/>
      </c>
      <c r="AM238" s="1" t="str">
        <f t="shared" si="68"/>
        <v/>
      </c>
      <c r="AN238" s="1" t="str">
        <f t="shared" si="69"/>
        <v/>
      </c>
      <c r="AO238" s="1" t="str">
        <f t="shared" si="70"/>
        <v/>
      </c>
      <c r="AP238" s="1" t="str">
        <f t="shared" si="71"/>
        <v/>
      </c>
      <c r="AQ238" s="1" t="str">
        <f t="shared" si="72"/>
        <v/>
      </c>
      <c r="AR238" s="1" t="str">
        <f t="shared" si="73"/>
        <v/>
      </c>
      <c r="AS238" s="1" t="str">
        <f t="shared" si="74"/>
        <v/>
      </c>
      <c r="AT238" s="1" t="str">
        <f t="shared" si="75"/>
        <v/>
      </c>
      <c r="AU238" s="1" t="str">
        <f t="shared" si="76"/>
        <v/>
      </c>
      <c r="AV238" s="1" t="str">
        <f t="shared" si="77"/>
        <v/>
      </c>
      <c r="AW238" s="1" t="str">
        <f t="shared" si="78"/>
        <v/>
      </c>
      <c r="AX238" s="1" t="str">
        <f t="shared" si="79"/>
        <v/>
      </c>
      <c r="AY238" s="1">
        <f>IFERROR(IF($AE238&gt;$AE237,VLOOKUP($AC238+AL$1,STOCK!$F$10:$AB$209,16,0),IF($AE238=$AE237,(IF(AY237&gt;=1,AY237-COUNTIFS($AE237:$AE237,$AC238,AL237:AL237,$AI$1),0)),0)),0)</f>
        <v>0</v>
      </c>
      <c r="AZ238" s="1">
        <f>IFERROR(IF($AE238&gt;$AE237,VLOOKUP($AC238+AM$1,STOCK!$F$10:$AB$209,16,0),IF($AE238=$AE237,(IF(AZ237&gt;=1,AZ237-COUNTIFS($AE237:$AE237,$AC238,AM237:AM237,$AI$1),0)),0)),0)</f>
        <v>0</v>
      </c>
      <c r="BA238" s="1">
        <f>IFERROR(IF($AE238&gt;$AE237,VLOOKUP($AC238+AN$1,STOCK!$F$10:$AB$209,16,0),IF($AE238=$AE237,(IF(BA237&gt;=1,BA237-COUNTIFS($AE237:$AE237,$AC238,AN237:AN237,$AI$1),0)),0)),0)</f>
        <v>0</v>
      </c>
      <c r="BB238" s="1">
        <f>IFERROR(IF($AE238&gt;$AE237,VLOOKUP($AC238+AO$1,STOCK!$F$10:$AB$209,16,0),IF($AE238=$AE237,(IF(BB237&gt;=1,BB237-COUNTIFS($AE237:$AE237,$AC238,AO237:AO237,$AI$1),0)),0)),0)</f>
        <v>0</v>
      </c>
      <c r="BC238" s="1">
        <f>IFERROR(IF($AE238&gt;$AE237,VLOOKUP($AC238+AP$1,STOCK!$F$10:$AB$209,16,0),IF($AE238=$AE237,(IF(BC237&gt;=1,BC237-COUNTIFS($AE237:$AE237,$AC238,AP237:AP237,$AI$1),0)),0)),0)</f>
        <v>0</v>
      </c>
      <c r="BD238" s="1">
        <f>IFERROR(IF($AE238&gt;$AE237,VLOOKUP($AC238+AQ$1,STOCK!$F$10:$AB$209,16,0),IF($AE238=$AE237,(IF(BD237&gt;=1,BD237-COUNTIFS($AE237:$AE237,$AC238,AQ237:AQ237,$AI$1),0)),0)),0)</f>
        <v>0</v>
      </c>
      <c r="BE238" s="1">
        <f>IFERROR(IF($AE238&gt;$AE237,VLOOKUP($AC238+AR$1,STOCK!$F$10:$AB$209,16,0),IF($AE238=$AE237,(IF(BE237&gt;=1,BE237-COUNTIFS($AE237:$AE237,$AC238,AR237:AR237,$AI$1),0)),0)),0)</f>
        <v>0</v>
      </c>
      <c r="BF238" s="1">
        <f>IFERROR(IF($AE238&gt;$AE237,VLOOKUP($AC238+AS$1,STOCK!$F$10:$AB$209,16,0),IF($AE238=$AE237,(IF(BF237&gt;=1,BF237-COUNTIFS($AE237:$AE237,$AC238,AS237:AS237,$AI$1),0)),0)),0)</f>
        <v>0</v>
      </c>
      <c r="BG238" s="1">
        <f>IFERROR(IF($AE238&gt;$AE237,VLOOKUP($AC238+AT$1,STOCK!$F$10:$AB$209,16,0),IF($AE238=$AE237,(IF(BG237&gt;=1,BG237-COUNTIFS($AE237:$AE237,$AC238,AT237:AT237,$AI$1),0)),0)),0)</f>
        <v>0</v>
      </c>
      <c r="BH238" s="1">
        <f>IFERROR(IF($AE238&gt;$AE237,VLOOKUP($AC238+AU$1,STOCK!$F$10:$AB$209,16,0),IF($AE238=$AE237,(IF(BH237&gt;=1,BH237-COUNTIFS($AE237:$AE237,$AC238,AU237:AU237,$AI$1),0)),0)),0)</f>
        <v>0</v>
      </c>
      <c r="BI238" s="1">
        <f>IFERROR(IF($AE238&gt;$AE237,VLOOKUP($AC238+AV$1,STOCK!$F$10:$AB$209,16,0),IF($AE238=$AE237,(IF(BI237&gt;=1,BI237-COUNTIFS($AE237:$AE237,$AC238,AV237:AV237,$AI$1),0)),0)),0)</f>
        <v>0</v>
      </c>
      <c r="BJ238" s="1">
        <f>IFERROR(IF($AE238&gt;$AE237,VLOOKUP($AC238+AW$1,STOCK!$F$10:$AB$209,16,0),IF($AE238=$AE237,(IF(BJ237&gt;=1,BJ237-COUNTIFS($AE237:$AE237,$AC238,AW237:AW237,$AI$1),0)),0)),0)</f>
        <v>0</v>
      </c>
      <c r="BK238" s="1">
        <f>IFERROR(IF($AE238&gt;$AE237,VLOOKUP($AC238+AX$1,STOCK!$F$10:$AB$209,16,0),IF($AE238=$AE237,(IF(BK237&gt;=1,BK237-COUNTIFS($AE237:$AE237,$AC238,AX237:AX237,$AI$1),0)),0)),0)</f>
        <v>0</v>
      </c>
      <c r="BL238" s="1">
        <f>IFERROR(IF($AE238&gt;$AE237,VLOOKUP($AC238+AL$1,STOCK!$F$10:$AB$209,17,0),IF($AE238=$AE237,(IF(BL237&gt;=1,BL237-COUNTIFS($AE237:$AE237,$AC238,AL237:AL237,$AI$2),0)),0)),0)</f>
        <v>0</v>
      </c>
      <c r="BM238" s="1">
        <f>IFERROR(IF($AE238&gt;$AE237,VLOOKUP($AC238+AM$1,STOCK!$F$10:$AB$209,17,0),IF($AE238=$AE237,(IF(BM237&gt;=1,BM237-COUNTIFS($AE237:$AE237,$AC238,AM237:AM237,$AI$2),0)),0)),0)</f>
        <v>0</v>
      </c>
      <c r="BN238" s="1">
        <f>IFERROR(IF($AE238&gt;$AE237,VLOOKUP($AC238+AN$1,STOCK!$F$10:$AB$209,17,0),IF($AE238=$AE237,(IF(BN237&gt;=1,BN237-COUNTIFS($AE237:$AE237,$AC238,AN237:AN237,$AI$2),0)),0)),0)</f>
        <v>0</v>
      </c>
      <c r="BO238" s="1">
        <f>IFERROR(IF($AE238&gt;$AE237,VLOOKUP($AC238+AO$1,STOCK!$F$10:$AB$209,17,0),IF($AE238=$AE237,(IF(BO237&gt;=1,BO237-COUNTIFS($AE237:$AE237,$AC238,AO237:AO237,$AI$2),0)),0)),0)</f>
        <v>0</v>
      </c>
      <c r="BP238" s="1">
        <f>IFERROR(IF($AE238&gt;$AE237,VLOOKUP($AC238+AP$1,STOCK!$F$10:$AB$209,17,0),IF($AE238=$AE237,(IF(BP237&gt;=1,BP237-COUNTIFS($AE237:$AE237,$AC238,AP237:AP237,$AI$2),0)),0)),0)</f>
        <v>0</v>
      </c>
      <c r="BQ238" s="1">
        <f>IFERROR(IF($AE238&gt;$AE237,VLOOKUP($AC238+AQ$1,STOCK!$F$10:$AB$209,17,0),IF($AE238=$AE237,(IF(BQ237&gt;=1,BQ237-COUNTIFS($AE237:$AE237,$AC238,AQ237:AQ237,$AI$2),0)),0)),0)</f>
        <v>0</v>
      </c>
      <c r="BR238" s="1">
        <f>IFERROR(IF($AE238&gt;$AE237,VLOOKUP($AC238+AR$1,STOCK!$F$10:$AB$209,17,0),IF($AE238=$AE237,(IF(BR237&gt;=1,BR237-COUNTIFS($AE237:$AE237,$AC238,AR237:AR237,$AI$2),0)),0)),0)</f>
        <v>0</v>
      </c>
      <c r="BS238" s="1">
        <f>IFERROR(IF($AE238&gt;$AE237,VLOOKUP($AC238+AS$1,STOCK!$F$10:$AB$209,17,0),IF($AE238=$AE237,(IF(BS237&gt;=1,BS237-COUNTIFS($AE237:$AE237,$AC238,AS237:AS237,$AI$2),0)),0)),0)</f>
        <v>0</v>
      </c>
      <c r="BT238" s="1">
        <f>IFERROR(IF($AE238&gt;$AE237,VLOOKUP($AC238+AT$1,STOCK!$F$10:$AB$209,17,0),IF($AE238=$AE237,(IF(BT237&gt;=1,BT237-COUNTIFS($AE237:$AE237,$AC238,AT237:AT237,$AI$2),0)),0)),0)</f>
        <v>0</v>
      </c>
      <c r="BU238" s="1">
        <f>IFERROR(IF($AE238&gt;$AE237,VLOOKUP($AC238+AU$1,STOCK!$F$10:$AB$209,17,0),IF($AE238=$AE237,(IF(BU237&gt;=1,BU237-COUNTIFS($AE237:$AE237,$AC238,AU237:AU237,$AI$2),0)),0)),0)</f>
        <v>0</v>
      </c>
      <c r="BV238" s="1">
        <f>IFERROR(IF($AE238&gt;$AE237,VLOOKUP($AC238+AV$1,STOCK!$F$10:$AB$209,17,0),IF($AE238=$AE237,(IF(BV237&gt;=1,BV237-COUNTIFS($AE237:$AE237,$AC238,AV237:AV237,$AI$2),0)),0)),0)</f>
        <v>0</v>
      </c>
      <c r="BW238" s="1">
        <f>IFERROR(IF($AE238&gt;$AE237,VLOOKUP($AC238+AW$1,STOCK!$F$10:$AB$209,17,0),IF($AE238=$AE237,(IF(BW237&gt;=1,BW237-COUNTIFS($AE237:$AE237,$AC238,AW237:AW237,$AI$2),0)),0)),0)</f>
        <v>0</v>
      </c>
      <c r="BX238" s="1">
        <f>IFERROR(IF($AE238&gt;$AE237,VLOOKUP($AC238+AX$1,STOCK!$F$10:$AB$209,17,0),IF($AE238=$AE237,(IF(BX237&gt;=1,BX237-COUNTIFS($AE237:$AE237,$AC238,AX237:AX237,$AI$2),0)),0)),0)</f>
        <v>0</v>
      </c>
    </row>
    <row r="239" spans="29:76" x14ac:dyDescent="0.25">
      <c r="AC239" s="1">
        <f t="shared" si="65"/>
        <v>0</v>
      </c>
      <c r="AD239" s="1">
        <f>IFERROR(IF(LEN(AK239)&gt;=1,VLOOKUP(HLOOKUP(AK239,PROFILE!$K$5:$V$8,4,0),PROFILE!$F$1:$G$3,2,0),0),0)</f>
        <v>0</v>
      </c>
      <c r="AE239" s="1">
        <f t="shared" si="66"/>
        <v>0</v>
      </c>
      <c r="AF239" s="1">
        <v>226</v>
      </c>
      <c r="AI239" s="1" t="str">
        <f>IFERROR(IF($AH239&gt;=1,VLOOKUP($AG239,STUDENT!$O$8:$Z$1507,3,0),""),"")</f>
        <v/>
      </c>
      <c r="AJ239" s="1" t="str">
        <f>IFERROR(IF($AH239&gt;=1,VLOOKUP($AG239,STUDENT!$O$8:$Z$1507,4,0),""),"")</f>
        <v/>
      </c>
      <c r="AK239" s="1" t="str">
        <f>IFERROR(IF($AH239&gt;=1,VLOOKUP($AG239,STUDENT!$O$8:$Z$1507,6,0),""),"")</f>
        <v/>
      </c>
      <c r="AL239" s="1" t="str">
        <f t="shared" si="67"/>
        <v/>
      </c>
      <c r="AM239" s="1" t="str">
        <f t="shared" si="68"/>
        <v/>
      </c>
      <c r="AN239" s="1" t="str">
        <f t="shared" si="69"/>
        <v/>
      </c>
      <c r="AO239" s="1" t="str">
        <f t="shared" si="70"/>
        <v/>
      </c>
      <c r="AP239" s="1" t="str">
        <f t="shared" si="71"/>
        <v/>
      </c>
      <c r="AQ239" s="1" t="str">
        <f t="shared" si="72"/>
        <v/>
      </c>
      <c r="AR239" s="1" t="str">
        <f t="shared" si="73"/>
        <v/>
      </c>
      <c r="AS239" s="1" t="str">
        <f t="shared" si="74"/>
        <v/>
      </c>
      <c r="AT239" s="1" t="str">
        <f t="shared" si="75"/>
        <v/>
      </c>
      <c r="AU239" s="1" t="str">
        <f t="shared" si="76"/>
        <v/>
      </c>
      <c r="AV239" s="1" t="str">
        <f t="shared" si="77"/>
        <v/>
      </c>
      <c r="AW239" s="1" t="str">
        <f t="shared" si="78"/>
        <v/>
      </c>
      <c r="AX239" s="1" t="str">
        <f t="shared" si="79"/>
        <v/>
      </c>
      <c r="AY239" s="1">
        <f>IFERROR(IF($AE239&gt;$AE238,VLOOKUP($AC239+AL$1,STOCK!$F$10:$AB$209,16,0),IF($AE239=$AE238,(IF(AY238&gt;=1,AY238-COUNTIFS($AE238:$AE238,$AC239,AL238:AL238,$AI$1),0)),0)),0)</f>
        <v>0</v>
      </c>
      <c r="AZ239" s="1">
        <f>IFERROR(IF($AE239&gt;$AE238,VLOOKUP($AC239+AM$1,STOCK!$F$10:$AB$209,16,0),IF($AE239=$AE238,(IF(AZ238&gt;=1,AZ238-COUNTIFS($AE238:$AE238,$AC239,AM238:AM238,$AI$1),0)),0)),0)</f>
        <v>0</v>
      </c>
      <c r="BA239" s="1">
        <f>IFERROR(IF($AE239&gt;$AE238,VLOOKUP($AC239+AN$1,STOCK!$F$10:$AB$209,16,0),IF($AE239=$AE238,(IF(BA238&gt;=1,BA238-COUNTIFS($AE238:$AE238,$AC239,AN238:AN238,$AI$1),0)),0)),0)</f>
        <v>0</v>
      </c>
      <c r="BB239" s="1">
        <f>IFERROR(IF($AE239&gt;$AE238,VLOOKUP($AC239+AO$1,STOCK!$F$10:$AB$209,16,0),IF($AE239=$AE238,(IF(BB238&gt;=1,BB238-COUNTIFS($AE238:$AE238,$AC239,AO238:AO238,$AI$1),0)),0)),0)</f>
        <v>0</v>
      </c>
      <c r="BC239" s="1">
        <f>IFERROR(IF($AE239&gt;$AE238,VLOOKUP($AC239+AP$1,STOCK!$F$10:$AB$209,16,0),IF($AE239=$AE238,(IF(BC238&gt;=1,BC238-COUNTIFS($AE238:$AE238,$AC239,AP238:AP238,$AI$1),0)),0)),0)</f>
        <v>0</v>
      </c>
      <c r="BD239" s="1">
        <f>IFERROR(IF($AE239&gt;$AE238,VLOOKUP($AC239+AQ$1,STOCK!$F$10:$AB$209,16,0),IF($AE239=$AE238,(IF(BD238&gt;=1,BD238-COUNTIFS($AE238:$AE238,$AC239,AQ238:AQ238,$AI$1),0)),0)),0)</f>
        <v>0</v>
      </c>
      <c r="BE239" s="1">
        <f>IFERROR(IF($AE239&gt;$AE238,VLOOKUP($AC239+AR$1,STOCK!$F$10:$AB$209,16,0),IF($AE239=$AE238,(IF(BE238&gt;=1,BE238-COUNTIFS($AE238:$AE238,$AC239,AR238:AR238,$AI$1),0)),0)),0)</f>
        <v>0</v>
      </c>
      <c r="BF239" s="1">
        <f>IFERROR(IF($AE239&gt;$AE238,VLOOKUP($AC239+AS$1,STOCK!$F$10:$AB$209,16,0),IF($AE239=$AE238,(IF(BF238&gt;=1,BF238-COUNTIFS($AE238:$AE238,$AC239,AS238:AS238,$AI$1),0)),0)),0)</f>
        <v>0</v>
      </c>
      <c r="BG239" s="1">
        <f>IFERROR(IF($AE239&gt;$AE238,VLOOKUP($AC239+AT$1,STOCK!$F$10:$AB$209,16,0),IF($AE239=$AE238,(IF(BG238&gt;=1,BG238-COUNTIFS($AE238:$AE238,$AC239,AT238:AT238,$AI$1),0)),0)),0)</f>
        <v>0</v>
      </c>
      <c r="BH239" s="1">
        <f>IFERROR(IF($AE239&gt;$AE238,VLOOKUP($AC239+AU$1,STOCK!$F$10:$AB$209,16,0),IF($AE239=$AE238,(IF(BH238&gt;=1,BH238-COUNTIFS($AE238:$AE238,$AC239,AU238:AU238,$AI$1),0)),0)),0)</f>
        <v>0</v>
      </c>
      <c r="BI239" s="1">
        <f>IFERROR(IF($AE239&gt;$AE238,VLOOKUP($AC239+AV$1,STOCK!$F$10:$AB$209,16,0),IF($AE239=$AE238,(IF(BI238&gt;=1,BI238-COUNTIFS($AE238:$AE238,$AC239,AV238:AV238,$AI$1),0)),0)),0)</f>
        <v>0</v>
      </c>
      <c r="BJ239" s="1">
        <f>IFERROR(IF($AE239&gt;$AE238,VLOOKUP($AC239+AW$1,STOCK!$F$10:$AB$209,16,0),IF($AE239=$AE238,(IF(BJ238&gt;=1,BJ238-COUNTIFS($AE238:$AE238,$AC239,AW238:AW238,$AI$1),0)),0)),0)</f>
        <v>0</v>
      </c>
      <c r="BK239" s="1">
        <f>IFERROR(IF($AE239&gt;$AE238,VLOOKUP($AC239+AX$1,STOCK!$F$10:$AB$209,16,0),IF($AE239=$AE238,(IF(BK238&gt;=1,BK238-COUNTIFS($AE238:$AE238,$AC239,AX238:AX238,$AI$1),0)),0)),0)</f>
        <v>0</v>
      </c>
      <c r="BL239" s="1">
        <f>IFERROR(IF($AE239&gt;$AE238,VLOOKUP($AC239+AL$1,STOCK!$F$10:$AB$209,17,0),IF($AE239=$AE238,(IF(BL238&gt;=1,BL238-COUNTIFS($AE238:$AE238,$AC239,AL238:AL238,$AI$2),0)),0)),0)</f>
        <v>0</v>
      </c>
      <c r="BM239" s="1">
        <f>IFERROR(IF($AE239&gt;$AE238,VLOOKUP($AC239+AM$1,STOCK!$F$10:$AB$209,17,0),IF($AE239=$AE238,(IF(BM238&gt;=1,BM238-COUNTIFS($AE238:$AE238,$AC239,AM238:AM238,$AI$2),0)),0)),0)</f>
        <v>0</v>
      </c>
      <c r="BN239" s="1">
        <f>IFERROR(IF($AE239&gt;$AE238,VLOOKUP($AC239+AN$1,STOCK!$F$10:$AB$209,17,0),IF($AE239=$AE238,(IF(BN238&gt;=1,BN238-COUNTIFS($AE238:$AE238,$AC239,AN238:AN238,$AI$2),0)),0)),0)</f>
        <v>0</v>
      </c>
      <c r="BO239" s="1">
        <f>IFERROR(IF($AE239&gt;$AE238,VLOOKUP($AC239+AO$1,STOCK!$F$10:$AB$209,17,0),IF($AE239=$AE238,(IF(BO238&gt;=1,BO238-COUNTIFS($AE238:$AE238,$AC239,AO238:AO238,$AI$2),0)),0)),0)</f>
        <v>0</v>
      </c>
      <c r="BP239" s="1">
        <f>IFERROR(IF($AE239&gt;$AE238,VLOOKUP($AC239+AP$1,STOCK!$F$10:$AB$209,17,0),IF($AE239=$AE238,(IF(BP238&gt;=1,BP238-COUNTIFS($AE238:$AE238,$AC239,AP238:AP238,$AI$2),0)),0)),0)</f>
        <v>0</v>
      </c>
      <c r="BQ239" s="1">
        <f>IFERROR(IF($AE239&gt;$AE238,VLOOKUP($AC239+AQ$1,STOCK!$F$10:$AB$209,17,0),IF($AE239=$AE238,(IF(BQ238&gt;=1,BQ238-COUNTIFS($AE238:$AE238,$AC239,AQ238:AQ238,$AI$2),0)),0)),0)</f>
        <v>0</v>
      </c>
      <c r="BR239" s="1">
        <f>IFERROR(IF($AE239&gt;$AE238,VLOOKUP($AC239+AR$1,STOCK!$F$10:$AB$209,17,0),IF($AE239=$AE238,(IF(BR238&gt;=1,BR238-COUNTIFS($AE238:$AE238,$AC239,AR238:AR238,$AI$2),0)),0)),0)</f>
        <v>0</v>
      </c>
      <c r="BS239" s="1">
        <f>IFERROR(IF($AE239&gt;$AE238,VLOOKUP($AC239+AS$1,STOCK!$F$10:$AB$209,17,0),IF($AE239=$AE238,(IF(BS238&gt;=1,BS238-COUNTIFS($AE238:$AE238,$AC239,AS238:AS238,$AI$2),0)),0)),0)</f>
        <v>0</v>
      </c>
      <c r="BT239" s="1">
        <f>IFERROR(IF($AE239&gt;$AE238,VLOOKUP($AC239+AT$1,STOCK!$F$10:$AB$209,17,0),IF($AE239=$AE238,(IF(BT238&gt;=1,BT238-COUNTIFS($AE238:$AE238,$AC239,AT238:AT238,$AI$2),0)),0)),0)</f>
        <v>0</v>
      </c>
      <c r="BU239" s="1">
        <f>IFERROR(IF($AE239&gt;$AE238,VLOOKUP($AC239+AU$1,STOCK!$F$10:$AB$209,17,0),IF($AE239=$AE238,(IF(BU238&gt;=1,BU238-COUNTIFS($AE238:$AE238,$AC239,AU238:AU238,$AI$2),0)),0)),0)</f>
        <v>0</v>
      </c>
      <c r="BV239" s="1">
        <f>IFERROR(IF($AE239&gt;$AE238,VLOOKUP($AC239+AV$1,STOCK!$F$10:$AB$209,17,0),IF($AE239=$AE238,(IF(BV238&gt;=1,BV238-COUNTIFS($AE238:$AE238,$AC239,AV238:AV238,$AI$2),0)),0)),0)</f>
        <v>0</v>
      </c>
      <c r="BW239" s="1">
        <f>IFERROR(IF($AE239&gt;$AE238,VLOOKUP($AC239+AW$1,STOCK!$F$10:$AB$209,17,0),IF($AE239=$AE238,(IF(BW238&gt;=1,BW238-COUNTIFS($AE238:$AE238,$AC239,AW238:AW238,$AI$2),0)),0)),0)</f>
        <v>0</v>
      </c>
      <c r="BX239" s="1">
        <f>IFERROR(IF($AE239&gt;$AE238,VLOOKUP($AC239+AX$1,STOCK!$F$10:$AB$209,17,0),IF($AE239=$AE238,(IF(BX238&gt;=1,BX238-COUNTIFS($AE238:$AE238,$AC239,AX238:AX238,$AI$2),0)),0)),0)</f>
        <v>0</v>
      </c>
    </row>
    <row r="240" spans="29:76" x14ac:dyDescent="0.25">
      <c r="AC240" s="1">
        <f t="shared" si="65"/>
        <v>0</v>
      </c>
      <c r="AD240" s="1">
        <f>IFERROR(IF(LEN(AK240)&gt;=1,VLOOKUP(HLOOKUP(AK240,PROFILE!$K$5:$V$8,4,0),PROFILE!$F$1:$G$3,2,0),0),0)</f>
        <v>0</v>
      </c>
      <c r="AE240" s="1">
        <f t="shared" si="66"/>
        <v>0</v>
      </c>
      <c r="AF240" s="1">
        <v>227</v>
      </c>
      <c r="AI240" s="1" t="str">
        <f>IFERROR(IF($AH240&gt;=1,VLOOKUP($AG240,STUDENT!$O$8:$Z$1507,3,0),""),"")</f>
        <v/>
      </c>
      <c r="AJ240" s="1" t="str">
        <f>IFERROR(IF($AH240&gt;=1,VLOOKUP($AG240,STUDENT!$O$8:$Z$1507,4,0),""),"")</f>
        <v/>
      </c>
      <c r="AK240" s="1" t="str">
        <f>IFERROR(IF($AH240&gt;=1,VLOOKUP($AG240,STUDENT!$O$8:$Z$1507,6,0),""),"")</f>
        <v/>
      </c>
      <c r="AL240" s="1" t="str">
        <f t="shared" si="67"/>
        <v/>
      </c>
      <c r="AM240" s="1" t="str">
        <f t="shared" si="68"/>
        <v/>
      </c>
      <c r="AN240" s="1" t="str">
        <f t="shared" si="69"/>
        <v/>
      </c>
      <c r="AO240" s="1" t="str">
        <f t="shared" si="70"/>
        <v/>
      </c>
      <c r="AP240" s="1" t="str">
        <f t="shared" si="71"/>
        <v/>
      </c>
      <c r="AQ240" s="1" t="str">
        <f t="shared" si="72"/>
        <v/>
      </c>
      <c r="AR240" s="1" t="str">
        <f t="shared" si="73"/>
        <v/>
      </c>
      <c r="AS240" s="1" t="str">
        <f t="shared" si="74"/>
        <v/>
      </c>
      <c r="AT240" s="1" t="str">
        <f t="shared" si="75"/>
        <v/>
      </c>
      <c r="AU240" s="1" t="str">
        <f t="shared" si="76"/>
        <v/>
      </c>
      <c r="AV240" s="1" t="str">
        <f t="shared" si="77"/>
        <v/>
      </c>
      <c r="AW240" s="1" t="str">
        <f t="shared" si="78"/>
        <v/>
      </c>
      <c r="AX240" s="1" t="str">
        <f t="shared" si="79"/>
        <v/>
      </c>
      <c r="AY240" s="1">
        <f>IFERROR(IF($AE240&gt;$AE239,VLOOKUP($AC240+AL$1,STOCK!$F$10:$AB$209,16,0),IF($AE240=$AE239,(IF(AY239&gt;=1,AY239-COUNTIFS($AE239:$AE239,$AC240,AL239:AL239,$AI$1),0)),0)),0)</f>
        <v>0</v>
      </c>
      <c r="AZ240" s="1">
        <f>IFERROR(IF($AE240&gt;$AE239,VLOOKUP($AC240+AM$1,STOCK!$F$10:$AB$209,16,0),IF($AE240=$AE239,(IF(AZ239&gt;=1,AZ239-COUNTIFS($AE239:$AE239,$AC240,AM239:AM239,$AI$1),0)),0)),0)</f>
        <v>0</v>
      </c>
      <c r="BA240" s="1">
        <f>IFERROR(IF($AE240&gt;$AE239,VLOOKUP($AC240+AN$1,STOCK!$F$10:$AB$209,16,0),IF($AE240=$AE239,(IF(BA239&gt;=1,BA239-COUNTIFS($AE239:$AE239,$AC240,AN239:AN239,$AI$1),0)),0)),0)</f>
        <v>0</v>
      </c>
      <c r="BB240" s="1">
        <f>IFERROR(IF($AE240&gt;$AE239,VLOOKUP($AC240+AO$1,STOCK!$F$10:$AB$209,16,0),IF($AE240=$AE239,(IF(BB239&gt;=1,BB239-COUNTIFS($AE239:$AE239,$AC240,AO239:AO239,$AI$1),0)),0)),0)</f>
        <v>0</v>
      </c>
      <c r="BC240" s="1">
        <f>IFERROR(IF($AE240&gt;$AE239,VLOOKUP($AC240+AP$1,STOCK!$F$10:$AB$209,16,0),IF($AE240=$AE239,(IF(BC239&gt;=1,BC239-COUNTIFS($AE239:$AE239,$AC240,AP239:AP239,$AI$1),0)),0)),0)</f>
        <v>0</v>
      </c>
      <c r="BD240" s="1">
        <f>IFERROR(IF($AE240&gt;$AE239,VLOOKUP($AC240+AQ$1,STOCK!$F$10:$AB$209,16,0),IF($AE240=$AE239,(IF(BD239&gt;=1,BD239-COUNTIFS($AE239:$AE239,$AC240,AQ239:AQ239,$AI$1),0)),0)),0)</f>
        <v>0</v>
      </c>
      <c r="BE240" s="1">
        <f>IFERROR(IF($AE240&gt;$AE239,VLOOKUP($AC240+AR$1,STOCK!$F$10:$AB$209,16,0),IF($AE240=$AE239,(IF(BE239&gt;=1,BE239-COUNTIFS($AE239:$AE239,$AC240,AR239:AR239,$AI$1),0)),0)),0)</f>
        <v>0</v>
      </c>
      <c r="BF240" s="1">
        <f>IFERROR(IF($AE240&gt;$AE239,VLOOKUP($AC240+AS$1,STOCK!$F$10:$AB$209,16,0),IF($AE240=$AE239,(IF(BF239&gt;=1,BF239-COUNTIFS($AE239:$AE239,$AC240,AS239:AS239,$AI$1),0)),0)),0)</f>
        <v>0</v>
      </c>
      <c r="BG240" s="1">
        <f>IFERROR(IF($AE240&gt;$AE239,VLOOKUP($AC240+AT$1,STOCK!$F$10:$AB$209,16,0),IF($AE240=$AE239,(IF(BG239&gt;=1,BG239-COUNTIFS($AE239:$AE239,$AC240,AT239:AT239,$AI$1),0)),0)),0)</f>
        <v>0</v>
      </c>
      <c r="BH240" s="1">
        <f>IFERROR(IF($AE240&gt;$AE239,VLOOKUP($AC240+AU$1,STOCK!$F$10:$AB$209,16,0),IF($AE240=$AE239,(IF(BH239&gt;=1,BH239-COUNTIFS($AE239:$AE239,$AC240,AU239:AU239,$AI$1),0)),0)),0)</f>
        <v>0</v>
      </c>
      <c r="BI240" s="1">
        <f>IFERROR(IF($AE240&gt;$AE239,VLOOKUP($AC240+AV$1,STOCK!$F$10:$AB$209,16,0),IF($AE240=$AE239,(IF(BI239&gt;=1,BI239-COUNTIFS($AE239:$AE239,$AC240,AV239:AV239,$AI$1),0)),0)),0)</f>
        <v>0</v>
      </c>
      <c r="BJ240" s="1">
        <f>IFERROR(IF($AE240&gt;$AE239,VLOOKUP($AC240+AW$1,STOCK!$F$10:$AB$209,16,0),IF($AE240=$AE239,(IF(BJ239&gt;=1,BJ239-COUNTIFS($AE239:$AE239,$AC240,AW239:AW239,$AI$1),0)),0)),0)</f>
        <v>0</v>
      </c>
      <c r="BK240" s="1">
        <f>IFERROR(IF($AE240&gt;$AE239,VLOOKUP($AC240+AX$1,STOCK!$F$10:$AB$209,16,0),IF($AE240=$AE239,(IF(BK239&gt;=1,BK239-COUNTIFS($AE239:$AE239,$AC240,AX239:AX239,$AI$1),0)),0)),0)</f>
        <v>0</v>
      </c>
      <c r="BL240" s="1">
        <f>IFERROR(IF($AE240&gt;$AE239,VLOOKUP($AC240+AL$1,STOCK!$F$10:$AB$209,17,0),IF($AE240=$AE239,(IF(BL239&gt;=1,BL239-COUNTIFS($AE239:$AE239,$AC240,AL239:AL239,$AI$2),0)),0)),0)</f>
        <v>0</v>
      </c>
      <c r="BM240" s="1">
        <f>IFERROR(IF($AE240&gt;$AE239,VLOOKUP($AC240+AM$1,STOCK!$F$10:$AB$209,17,0),IF($AE240=$AE239,(IF(BM239&gt;=1,BM239-COUNTIFS($AE239:$AE239,$AC240,AM239:AM239,$AI$2),0)),0)),0)</f>
        <v>0</v>
      </c>
      <c r="BN240" s="1">
        <f>IFERROR(IF($AE240&gt;$AE239,VLOOKUP($AC240+AN$1,STOCK!$F$10:$AB$209,17,0),IF($AE240=$AE239,(IF(BN239&gt;=1,BN239-COUNTIFS($AE239:$AE239,$AC240,AN239:AN239,$AI$2),0)),0)),0)</f>
        <v>0</v>
      </c>
      <c r="BO240" s="1">
        <f>IFERROR(IF($AE240&gt;$AE239,VLOOKUP($AC240+AO$1,STOCK!$F$10:$AB$209,17,0),IF($AE240=$AE239,(IF(BO239&gt;=1,BO239-COUNTIFS($AE239:$AE239,$AC240,AO239:AO239,$AI$2),0)),0)),0)</f>
        <v>0</v>
      </c>
      <c r="BP240" s="1">
        <f>IFERROR(IF($AE240&gt;$AE239,VLOOKUP($AC240+AP$1,STOCK!$F$10:$AB$209,17,0),IF($AE240=$AE239,(IF(BP239&gt;=1,BP239-COUNTIFS($AE239:$AE239,$AC240,AP239:AP239,$AI$2),0)),0)),0)</f>
        <v>0</v>
      </c>
      <c r="BQ240" s="1">
        <f>IFERROR(IF($AE240&gt;$AE239,VLOOKUP($AC240+AQ$1,STOCK!$F$10:$AB$209,17,0),IF($AE240=$AE239,(IF(BQ239&gt;=1,BQ239-COUNTIFS($AE239:$AE239,$AC240,AQ239:AQ239,$AI$2),0)),0)),0)</f>
        <v>0</v>
      </c>
      <c r="BR240" s="1">
        <f>IFERROR(IF($AE240&gt;$AE239,VLOOKUP($AC240+AR$1,STOCK!$F$10:$AB$209,17,0),IF($AE240=$AE239,(IF(BR239&gt;=1,BR239-COUNTIFS($AE239:$AE239,$AC240,AR239:AR239,$AI$2),0)),0)),0)</f>
        <v>0</v>
      </c>
      <c r="BS240" s="1">
        <f>IFERROR(IF($AE240&gt;$AE239,VLOOKUP($AC240+AS$1,STOCK!$F$10:$AB$209,17,0),IF($AE240=$AE239,(IF(BS239&gt;=1,BS239-COUNTIFS($AE239:$AE239,$AC240,AS239:AS239,$AI$2),0)),0)),0)</f>
        <v>0</v>
      </c>
      <c r="BT240" s="1">
        <f>IFERROR(IF($AE240&gt;$AE239,VLOOKUP($AC240+AT$1,STOCK!$F$10:$AB$209,17,0),IF($AE240=$AE239,(IF(BT239&gt;=1,BT239-COUNTIFS($AE239:$AE239,$AC240,AT239:AT239,$AI$2),0)),0)),0)</f>
        <v>0</v>
      </c>
      <c r="BU240" s="1">
        <f>IFERROR(IF($AE240&gt;$AE239,VLOOKUP($AC240+AU$1,STOCK!$F$10:$AB$209,17,0),IF($AE240=$AE239,(IF(BU239&gt;=1,BU239-COUNTIFS($AE239:$AE239,$AC240,AU239:AU239,$AI$2),0)),0)),0)</f>
        <v>0</v>
      </c>
      <c r="BV240" s="1">
        <f>IFERROR(IF($AE240&gt;$AE239,VLOOKUP($AC240+AV$1,STOCK!$F$10:$AB$209,17,0),IF($AE240=$AE239,(IF(BV239&gt;=1,BV239-COUNTIFS($AE239:$AE239,$AC240,AV239:AV239,$AI$2),0)),0)),0)</f>
        <v>0</v>
      </c>
      <c r="BW240" s="1">
        <f>IFERROR(IF($AE240&gt;$AE239,VLOOKUP($AC240+AW$1,STOCK!$F$10:$AB$209,17,0),IF($AE240=$AE239,(IF(BW239&gt;=1,BW239-COUNTIFS($AE239:$AE239,$AC240,AW239:AW239,$AI$2),0)),0)),0)</f>
        <v>0</v>
      </c>
      <c r="BX240" s="1">
        <f>IFERROR(IF($AE240&gt;$AE239,VLOOKUP($AC240+AX$1,STOCK!$F$10:$AB$209,17,0),IF($AE240=$AE239,(IF(BX239&gt;=1,BX239-COUNTIFS($AE239:$AE239,$AC240,AX239:AX239,$AI$2),0)),0)),0)</f>
        <v>0</v>
      </c>
    </row>
    <row r="241" spans="29:76" x14ac:dyDescent="0.25">
      <c r="AC241" s="1">
        <f t="shared" si="65"/>
        <v>0</v>
      </c>
      <c r="AD241" s="1">
        <f>IFERROR(IF(LEN(AK241)&gt;=1,VLOOKUP(HLOOKUP(AK241,PROFILE!$K$5:$V$8,4,0),PROFILE!$F$1:$G$3,2,0),0),0)</f>
        <v>0</v>
      </c>
      <c r="AE241" s="1">
        <f t="shared" si="66"/>
        <v>0</v>
      </c>
      <c r="AF241" s="1">
        <v>228</v>
      </c>
      <c r="AI241" s="1" t="str">
        <f>IFERROR(IF($AH241&gt;=1,VLOOKUP($AG241,STUDENT!$O$8:$Z$1507,3,0),""),"")</f>
        <v/>
      </c>
      <c r="AJ241" s="1" t="str">
        <f>IFERROR(IF($AH241&gt;=1,VLOOKUP($AG241,STUDENT!$O$8:$Z$1507,4,0),""),"")</f>
        <v/>
      </c>
      <c r="AK241" s="1" t="str">
        <f>IFERROR(IF($AH241&gt;=1,VLOOKUP($AG241,STUDENT!$O$8:$Z$1507,6,0),""),"")</f>
        <v/>
      </c>
      <c r="AL241" s="1" t="str">
        <f t="shared" si="67"/>
        <v/>
      </c>
      <c r="AM241" s="1" t="str">
        <f t="shared" si="68"/>
        <v/>
      </c>
      <c r="AN241" s="1" t="str">
        <f t="shared" si="69"/>
        <v/>
      </c>
      <c r="AO241" s="1" t="str">
        <f t="shared" si="70"/>
        <v/>
      </c>
      <c r="AP241" s="1" t="str">
        <f t="shared" si="71"/>
        <v/>
      </c>
      <c r="AQ241" s="1" t="str">
        <f t="shared" si="72"/>
        <v/>
      </c>
      <c r="AR241" s="1" t="str">
        <f t="shared" si="73"/>
        <v/>
      </c>
      <c r="AS241" s="1" t="str">
        <f t="shared" si="74"/>
        <v/>
      </c>
      <c r="AT241" s="1" t="str">
        <f t="shared" si="75"/>
        <v/>
      </c>
      <c r="AU241" s="1" t="str">
        <f t="shared" si="76"/>
        <v/>
      </c>
      <c r="AV241" s="1" t="str">
        <f t="shared" si="77"/>
        <v/>
      </c>
      <c r="AW241" s="1" t="str">
        <f t="shared" si="78"/>
        <v/>
      </c>
      <c r="AX241" s="1" t="str">
        <f t="shared" si="79"/>
        <v/>
      </c>
      <c r="AY241" s="1">
        <f>IFERROR(IF($AE241&gt;$AE240,VLOOKUP($AC241+AL$1,STOCK!$F$10:$AB$209,16,0),IF($AE241=$AE240,(IF(AY240&gt;=1,AY240-COUNTIFS($AE240:$AE240,$AC241,AL240:AL240,$AI$1),0)),0)),0)</f>
        <v>0</v>
      </c>
      <c r="AZ241" s="1">
        <f>IFERROR(IF($AE241&gt;$AE240,VLOOKUP($AC241+AM$1,STOCK!$F$10:$AB$209,16,0),IF($AE241=$AE240,(IF(AZ240&gt;=1,AZ240-COUNTIFS($AE240:$AE240,$AC241,AM240:AM240,$AI$1),0)),0)),0)</f>
        <v>0</v>
      </c>
      <c r="BA241" s="1">
        <f>IFERROR(IF($AE241&gt;$AE240,VLOOKUP($AC241+AN$1,STOCK!$F$10:$AB$209,16,0),IF($AE241=$AE240,(IF(BA240&gt;=1,BA240-COUNTIFS($AE240:$AE240,$AC241,AN240:AN240,$AI$1),0)),0)),0)</f>
        <v>0</v>
      </c>
      <c r="BB241" s="1">
        <f>IFERROR(IF($AE241&gt;$AE240,VLOOKUP($AC241+AO$1,STOCK!$F$10:$AB$209,16,0),IF($AE241=$AE240,(IF(BB240&gt;=1,BB240-COUNTIFS($AE240:$AE240,$AC241,AO240:AO240,$AI$1),0)),0)),0)</f>
        <v>0</v>
      </c>
      <c r="BC241" s="1">
        <f>IFERROR(IF($AE241&gt;$AE240,VLOOKUP($AC241+AP$1,STOCK!$F$10:$AB$209,16,0),IF($AE241=$AE240,(IF(BC240&gt;=1,BC240-COUNTIFS($AE240:$AE240,$AC241,AP240:AP240,$AI$1),0)),0)),0)</f>
        <v>0</v>
      </c>
      <c r="BD241" s="1">
        <f>IFERROR(IF($AE241&gt;$AE240,VLOOKUP($AC241+AQ$1,STOCK!$F$10:$AB$209,16,0),IF($AE241=$AE240,(IF(BD240&gt;=1,BD240-COUNTIFS($AE240:$AE240,$AC241,AQ240:AQ240,$AI$1),0)),0)),0)</f>
        <v>0</v>
      </c>
      <c r="BE241" s="1">
        <f>IFERROR(IF($AE241&gt;$AE240,VLOOKUP($AC241+AR$1,STOCK!$F$10:$AB$209,16,0),IF($AE241=$AE240,(IF(BE240&gt;=1,BE240-COUNTIFS($AE240:$AE240,$AC241,AR240:AR240,$AI$1),0)),0)),0)</f>
        <v>0</v>
      </c>
      <c r="BF241" s="1">
        <f>IFERROR(IF($AE241&gt;$AE240,VLOOKUP($AC241+AS$1,STOCK!$F$10:$AB$209,16,0),IF($AE241=$AE240,(IF(BF240&gt;=1,BF240-COUNTIFS($AE240:$AE240,$AC241,AS240:AS240,$AI$1),0)),0)),0)</f>
        <v>0</v>
      </c>
      <c r="BG241" s="1">
        <f>IFERROR(IF($AE241&gt;$AE240,VLOOKUP($AC241+AT$1,STOCK!$F$10:$AB$209,16,0),IF($AE241=$AE240,(IF(BG240&gt;=1,BG240-COUNTIFS($AE240:$AE240,$AC241,AT240:AT240,$AI$1),0)),0)),0)</f>
        <v>0</v>
      </c>
      <c r="BH241" s="1">
        <f>IFERROR(IF($AE241&gt;$AE240,VLOOKUP($AC241+AU$1,STOCK!$F$10:$AB$209,16,0),IF($AE241=$AE240,(IF(BH240&gt;=1,BH240-COUNTIFS($AE240:$AE240,$AC241,AU240:AU240,$AI$1),0)),0)),0)</f>
        <v>0</v>
      </c>
      <c r="BI241" s="1">
        <f>IFERROR(IF($AE241&gt;$AE240,VLOOKUP($AC241+AV$1,STOCK!$F$10:$AB$209,16,0),IF($AE241=$AE240,(IF(BI240&gt;=1,BI240-COUNTIFS($AE240:$AE240,$AC241,AV240:AV240,$AI$1),0)),0)),0)</f>
        <v>0</v>
      </c>
      <c r="BJ241" s="1">
        <f>IFERROR(IF($AE241&gt;$AE240,VLOOKUP($AC241+AW$1,STOCK!$F$10:$AB$209,16,0),IF($AE241=$AE240,(IF(BJ240&gt;=1,BJ240-COUNTIFS($AE240:$AE240,$AC241,AW240:AW240,$AI$1),0)),0)),0)</f>
        <v>0</v>
      </c>
      <c r="BK241" s="1">
        <f>IFERROR(IF($AE241&gt;$AE240,VLOOKUP($AC241+AX$1,STOCK!$F$10:$AB$209,16,0),IF($AE241=$AE240,(IF(BK240&gt;=1,BK240-COUNTIFS($AE240:$AE240,$AC241,AX240:AX240,$AI$1),0)),0)),0)</f>
        <v>0</v>
      </c>
      <c r="BL241" s="1">
        <f>IFERROR(IF($AE241&gt;$AE240,VLOOKUP($AC241+AL$1,STOCK!$F$10:$AB$209,17,0),IF($AE241=$AE240,(IF(BL240&gt;=1,BL240-COUNTIFS($AE240:$AE240,$AC241,AL240:AL240,$AI$2),0)),0)),0)</f>
        <v>0</v>
      </c>
      <c r="BM241" s="1">
        <f>IFERROR(IF($AE241&gt;$AE240,VLOOKUP($AC241+AM$1,STOCK!$F$10:$AB$209,17,0),IF($AE241=$AE240,(IF(BM240&gt;=1,BM240-COUNTIFS($AE240:$AE240,$AC241,AM240:AM240,$AI$2),0)),0)),0)</f>
        <v>0</v>
      </c>
      <c r="BN241" s="1">
        <f>IFERROR(IF($AE241&gt;$AE240,VLOOKUP($AC241+AN$1,STOCK!$F$10:$AB$209,17,0),IF($AE241=$AE240,(IF(BN240&gt;=1,BN240-COUNTIFS($AE240:$AE240,$AC241,AN240:AN240,$AI$2),0)),0)),0)</f>
        <v>0</v>
      </c>
      <c r="BO241" s="1">
        <f>IFERROR(IF($AE241&gt;$AE240,VLOOKUP($AC241+AO$1,STOCK!$F$10:$AB$209,17,0),IF($AE241=$AE240,(IF(BO240&gt;=1,BO240-COUNTIFS($AE240:$AE240,$AC241,AO240:AO240,$AI$2),0)),0)),0)</f>
        <v>0</v>
      </c>
      <c r="BP241" s="1">
        <f>IFERROR(IF($AE241&gt;$AE240,VLOOKUP($AC241+AP$1,STOCK!$F$10:$AB$209,17,0),IF($AE241=$AE240,(IF(BP240&gt;=1,BP240-COUNTIFS($AE240:$AE240,$AC241,AP240:AP240,$AI$2),0)),0)),0)</f>
        <v>0</v>
      </c>
      <c r="BQ241" s="1">
        <f>IFERROR(IF($AE241&gt;$AE240,VLOOKUP($AC241+AQ$1,STOCK!$F$10:$AB$209,17,0),IF($AE241=$AE240,(IF(BQ240&gt;=1,BQ240-COUNTIFS($AE240:$AE240,$AC241,AQ240:AQ240,$AI$2),0)),0)),0)</f>
        <v>0</v>
      </c>
      <c r="BR241" s="1">
        <f>IFERROR(IF($AE241&gt;$AE240,VLOOKUP($AC241+AR$1,STOCK!$F$10:$AB$209,17,0),IF($AE241=$AE240,(IF(BR240&gt;=1,BR240-COUNTIFS($AE240:$AE240,$AC241,AR240:AR240,$AI$2),0)),0)),0)</f>
        <v>0</v>
      </c>
      <c r="BS241" s="1">
        <f>IFERROR(IF($AE241&gt;$AE240,VLOOKUP($AC241+AS$1,STOCK!$F$10:$AB$209,17,0),IF($AE241=$AE240,(IF(BS240&gt;=1,BS240-COUNTIFS($AE240:$AE240,$AC241,AS240:AS240,$AI$2),0)),0)),0)</f>
        <v>0</v>
      </c>
      <c r="BT241" s="1">
        <f>IFERROR(IF($AE241&gt;$AE240,VLOOKUP($AC241+AT$1,STOCK!$F$10:$AB$209,17,0),IF($AE241=$AE240,(IF(BT240&gt;=1,BT240-COUNTIFS($AE240:$AE240,$AC241,AT240:AT240,$AI$2),0)),0)),0)</f>
        <v>0</v>
      </c>
      <c r="BU241" s="1">
        <f>IFERROR(IF($AE241&gt;$AE240,VLOOKUP($AC241+AU$1,STOCK!$F$10:$AB$209,17,0),IF($AE241=$AE240,(IF(BU240&gt;=1,BU240-COUNTIFS($AE240:$AE240,$AC241,AU240:AU240,$AI$2),0)),0)),0)</f>
        <v>0</v>
      </c>
      <c r="BV241" s="1">
        <f>IFERROR(IF($AE241&gt;$AE240,VLOOKUP($AC241+AV$1,STOCK!$F$10:$AB$209,17,0),IF($AE241=$AE240,(IF(BV240&gt;=1,BV240-COUNTIFS($AE240:$AE240,$AC241,AV240:AV240,$AI$2),0)),0)),0)</f>
        <v>0</v>
      </c>
      <c r="BW241" s="1">
        <f>IFERROR(IF($AE241&gt;$AE240,VLOOKUP($AC241+AW$1,STOCK!$F$10:$AB$209,17,0),IF($AE241=$AE240,(IF(BW240&gt;=1,BW240-COUNTIFS($AE240:$AE240,$AC241,AW240:AW240,$AI$2),0)),0)),0)</f>
        <v>0</v>
      </c>
      <c r="BX241" s="1">
        <f>IFERROR(IF($AE241&gt;$AE240,VLOOKUP($AC241+AX$1,STOCK!$F$10:$AB$209,17,0),IF($AE241=$AE240,(IF(BX240&gt;=1,BX240-COUNTIFS($AE240:$AE240,$AC241,AX240:AX240,$AI$2),0)),0)),0)</f>
        <v>0</v>
      </c>
    </row>
    <row r="242" spans="29:76" x14ac:dyDescent="0.25">
      <c r="AC242" s="1">
        <f t="shared" si="65"/>
        <v>0</v>
      </c>
      <c r="AD242" s="1">
        <f>IFERROR(IF(LEN(AK242)&gt;=1,VLOOKUP(HLOOKUP(AK242,PROFILE!$K$5:$V$8,4,0),PROFILE!$F$1:$G$3,2,0),0),0)</f>
        <v>0</v>
      </c>
      <c r="AE242" s="1">
        <f t="shared" si="66"/>
        <v>0</v>
      </c>
      <c r="AF242" s="1">
        <v>229</v>
      </c>
      <c r="AI242" s="1" t="str">
        <f>IFERROR(IF($AH242&gt;=1,VLOOKUP($AG242,STUDENT!$O$8:$Z$1507,3,0),""),"")</f>
        <v/>
      </c>
      <c r="AJ242" s="1" t="str">
        <f>IFERROR(IF($AH242&gt;=1,VLOOKUP($AG242,STUDENT!$O$8:$Z$1507,4,0),""),"")</f>
        <v/>
      </c>
      <c r="AK242" s="1" t="str">
        <f>IFERROR(IF($AH242&gt;=1,VLOOKUP($AG242,STUDENT!$O$8:$Z$1507,6,0),""),"")</f>
        <v/>
      </c>
      <c r="AL242" s="1" t="str">
        <f t="shared" si="67"/>
        <v/>
      </c>
      <c r="AM242" s="1" t="str">
        <f t="shared" si="68"/>
        <v/>
      </c>
      <c r="AN242" s="1" t="str">
        <f t="shared" si="69"/>
        <v/>
      </c>
      <c r="AO242" s="1" t="str">
        <f t="shared" si="70"/>
        <v/>
      </c>
      <c r="AP242" s="1" t="str">
        <f t="shared" si="71"/>
        <v/>
      </c>
      <c r="AQ242" s="1" t="str">
        <f t="shared" si="72"/>
        <v/>
      </c>
      <c r="AR242" s="1" t="str">
        <f t="shared" si="73"/>
        <v/>
      </c>
      <c r="AS242" s="1" t="str">
        <f t="shared" si="74"/>
        <v/>
      </c>
      <c r="AT242" s="1" t="str">
        <f t="shared" si="75"/>
        <v/>
      </c>
      <c r="AU242" s="1" t="str">
        <f t="shared" si="76"/>
        <v/>
      </c>
      <c r="AV242" s="1" t="str">
        <f t="shared" si="77"/>
        <v/>
      </c>
      <c r="AW242" s="1" t="str">
        <f t="shared" si="78"/>
        <v/>
      </c>
      <c r="AX242" s="1" t="str">
        <f t="shared" si="79"/>
        <v/>
      </c>
      <c r="AY242" s="1">
        <f>IFERROR(IF($AE242&gt;$AE241,VLOOKUP($AC242+AL$1,STOCK!$F$10:$AB$209,16,0),IF($AE242=$AE241,(IF(AY241&gt;=1,AY241-COUNTIFS($AE241:$AE241,$AC242,AL241:AL241,$AI$1),0)),0)),0)</f>
        <v>0</v>
      </c>
      <c r="AZ242" s="1">
        <f>IFERROR(IF($AE242&gt;$AE241,VLOOKUP($AC242+AM$1,STOCK!$F$10:$AB$209,16,0),IF($AE242=$AE241,(IF(AZ241&gt;=1,AZ241-COUNTIFS($AE241:$AE241,$AC242,AM241:AM241,$AI$1),0)),0)),0)</f>
        <v>0</v>
      </c>
      <c r="BA242" s="1">
        <f>IFERROR(IF($AE242&gt;$AE241,VLOOKUP($AC242+AN$1,STOCK!$F$10:$AB$209,16,0),IF($AE242=$AE241,(IF(BA241&gt;=1,BA241-COUNTIFS($AE241:$AE241,$AC242,AN241:AN241,$AI$1),0)),0)),0)</f>
        <v>0</v>
      </c>
      <c r="BB242" s="1">
        <f>IFERROR(IF($AE242&gt;$AE241,VLOOKUP($AC242+AO$1,STOCK!$F$10:$AB$209,16,0),IF($AE242=$AE241,(IF(BB241&gt;=1,BB241-COUNTIFS($AE241:$AE241,$AC242,AO241:AO241,$AI$1),0)),0)),0)</f>
        <v>0</v>
      </c>
      <c r="BC242" s="1">
        <f>IFERROR(IF($AE242&gt;$AE241,VLOOKUP($AC242+AP$1,STOCK!$F$10:$AB$209,16,0),IF($AE242=$AE241,(IF(BC241&gt;=1,BC241-COUNTIFS($AE241:$AE241,$AC242,AP241:AP241,$AI$1),0)),0)),0)</f>
        <v>0</v>
      </c>
      <c r="BD242" s="1">
        <f>IFERROR(IF($AE242&gt;$AE241,VLOOKUP($AC242+AQ$1,STOCK!$F$10:$AB$209,16,0),IF($AE242=$AE241,(IF(BD241&gt;=1,BD241-COUNTIFS($AE241:$AE241,$AC242,AQ241:AQ241,$AI$1),0)),0)),0)</f>
        <v>0</v>
      </c>
      <c r="BE242" s="1">
        <f>IFERROR(IF($AE242&gt;$AE241,VLOOKUP($AC242+AR$1,STOCK!$F$10:$AB$209,16,0),IF($AE242=$AE241,(IF(BE241&gt;=1,BE241-COUNTIFS($AE241:$AE241,$AC242,AR241:AR241,$AI$1),0)),0)),0)</f>
        <v>0</v>
      </c>
      <c r="BF242" s="1">
        <f>IFERROR(IF($AE242&gt;$AE241,VLOOKUP($AC242+AS$1,STOCK!$F$10:$AB$209,16,0),IF($AE242=$AE241,(IF(BF241&gt;=1,BF241-COUNTIFS($AE241:$AE241,$AC242,AS241:AS241,$AI$1),0)),0)),0)</f>
        <v>0</v>
      </c>
      <c r="BG242" s="1">
        <f>IFERROR(IF($AE242&gt;$AE241,VLOOKUP($AC242+AT$1,STOCK!$F$10:$AB$209,16,0),IF($AE242=$AE241,(IF(BG241&gt;=1,BG241-COUNTIFS($AE241:$AE241,$AC242,AT241:AT241,$AI$1),0)),0)),0)</f>
        <v>0</v>
      </c>
      <c r="BH242" s="1">
        <f>IFERROR(IF($AE242&gt;$AE241,VLOOKUP($AC242+AU$1,STOCK!$F$10:$AB$209,16,0),IF($AE242=$AE241,(IF(BH241&gt;=1,BH241-COUNTIFS($AE241:$AE241,$AC242,AU241:AU241,$AI$1),0)),0)),0)</f>
        <v>0</v>
      </c>
      <c r="BI242" s="1">
        <f>IFERROR(IF($AE242&gt;$AE241,VLOOKUP($AC242+AV$1,STOCK!$F$10:$AB$209,16,0),IF($AE242=$AE241,(IF(BI241&gt;=1,BI241-COUNTIFS($AE241:$AE241,$AC242,AV241:AV241,$AI$1),0)),0)),0)</f>
        <v>0</v>
      </c>
      <c r="BJ242" s="1">
        <f>IFERROR(IF($AE242&gt;$AE241,VLOOKUP($AC242+AW$1,STOCK!$F$10:$AB$209,16,0),IF($AE242=$AE241,(IF(BJ241&gt;=1,BJ241-COUNTIFS($AE241:$AE241,$AC242,AW241:AW241,$AI$1),0)),0)),0)</f>
        <v>0</v>
      </c>
      <c r="BK242" s="1">
        <f>IFERROR(IF($AE242&gt;$AE241,VLOOKUP($AC242+AX$1,STOCK!$F$10:$AB$209,16,0),IF($AE242=$AE241,(IF(BK241&gt;=1,BK241-COUNTIFS($AE241:$AE241,$AC242,AX241:AX241,$AI$1),0)),0)),0)</f>
        <v>0</v>
      </c>
      <c r="BL242" s="1">
        <f>IFERROR(IF($AE242&gt;$AE241,VLOOKUP($AC242+AL$1,STOCK!$F$10:$AB$209,17,0),IF($AE242=$AE241,(IF(BL241&gt;=1,BL241-COUNTIFS($AE241:$AE241,$AC242,AL241:AL241,$AI$2),0)),0)),0)</f>
        <v>0</v>
      </c>
      <c r="BM242" s="1">
        <f>IFERROR(IF($AE242&gt;$AE241,VLOOKUP($AC242+AM$1,STOCK!$F$10:$AB$209,17,0),IF($AE242=$AE241,(IF(BM241&gt;=1,BM241-COUNTIFS($AE241:$AE241,$AC242,AM241:AM241,$AI$2),0)),0)),0)</f>
        <v>0</v>
      </c>
      <c r="BN242" s="1">
        <f>IFERROR(IF($AE242&gt;$AE241,VLOOKUP($AC242+AN$1,STOCK!$F$10:$AB$209,17,0),IF($AE242=$AE241,(IF(BN241&gt;=1,BN241-COUNTIFS($AE241:$AE241,$AC242,AN241:AN241,$AI$2),0)),0)),0)</f>
        <v>0</v>
      </c>
      <c r="BO242" s="1">
        <f>IFERROR(IF($AE242&gt;$AE241,VLOOKUP($AC242+AO$1,STOCK!$F$10:$AB$209,17,0),IF($AE242=$AE241,(IF(BO241&gt;=1,BO241-COUNTIFS($AE241:$AE241,$AC242,AO241:AO241,$AI$2),0)),0)),0)</f>
        <v>0</v>
      </c>
      <c r="BP242" s="1">
        <f>IFERROR(IF($AE242&gt;$AE241,VLOOKUP($AC242+AP$1,STOCK!$F$10:$AB$209,17,0),IF($AE242=$AE241,(IF(BP241&gt;=1,BP241-COUNTIFS($AE241:$AE241,$AC242,AP241:AP241,$AI$2),0)),0)),0)</f>
        <v>0</v>
      </c>
      <c r="BQ242" s="1">
        <f>IFERROR(IF($AE242&gt;$AE241,VLOOKUP($AC242+AQ$1,STOCK!$F$10:$AB$209,17,0),IF($AE242=$AE241,(IF(BQ241&gt;=1,BQ241-COUNTIFS($AE241:$AE241,$AC242,AQ241:AQ241,$AI$2),0)),0)),0)</f>
        <v>0</v>
      </c>
      <c r="BR242" s="1">
        <f>IFERROR(IF($AE242&gt;$AE241,VLOOKUP($AC242+AR$1,STOCK!$F$10:$AB$209,17,0),IF($AE242=$AE241,(IF(BR241&gt;=1,BR241-COUNTIFS($AE241:$AE241,$AC242,AR241:AR241,$AI$2),0)),0)),0)</f>
        <v>0</v>
      </c>
      <c r="BS242" s="1">
        <f>IFERROR(IF($AE242&gt;$AE241,VLOOKUP($AC242+AS$1,STOCK!$F$10:$AB$209,17,0),IF($AE242=$AE241,(IF(BS241&gt;=1,BS241-COUNTIFS($AE241:$AE241,$AC242,AS241:AS241,$AI$2),0)),0)),0)</f>
        <v>0</v>
      </c>
      <c r="BT242" s="1">
        <f>IFERROR(IF($AE242&gt;$AE241,VLOOKUP($AC242+AT$1,STOCK!$F$10:$AB$209,17,0),IF($AE242=$AE241,(IF(BT241&gt;=1,BT241-COUNTIFS($AE241:$AE241,$AC242,AT241:AT241,$AI$2),0)),0)),0)</f>
        <v>0</v>
      </c>
      <c r="BU242" s="1">
        <f>IFERROR(IF($AE242&gt;$AE241,VLOOKUP($AC242+AU$1,STOCK!$F$10:$AB$209,17,0),IF($AE242=$AE241,(IF(BU241&gt;=1,BU241-COUNTIFS($AE241:$AE241,$AC242,AU241:AU241,$AI$2),0)),0)),0)</f>
        <v>0</v>
      </c>
      <c r="BV242" s="1">
        <f>IFERROR(IF($AE242&gt;$AE241,VLOOKUP($AC242+AV$1,STOCK!$F$10:$AB$209,17,0),IF($AE242=$AE241,(IF(BV241&gt;=1,BV241-COUNTIFS($AE241:$AE241,$AC242,AV241:AV241,$AI$2),0)),0)),0)</f>
        <v>0</v>
      </c>
      <c r="BW242" s="1">
        <f>IFERROR(IF($AE242&gt;$AE241,VLOOKUP($AC242+AW$1,STOCK!$F$10:$AB$209,17,0),IF($AE242=$AE241,(IF(BW241&gt;=1,BW241-COUNTIFS($AE241:$AE241,$AC242,AW241:AW241,$AI$2),0)),0)),0)</f>
        <v>0</v>
      </c>
      <c r="BX242" s="1">
        <f>IFERROR(IF($AE242&gt;$AE241,VLOOKUP($AC242+AX$1,STOCK!$F$10:$AB$209,17,0),IF($AE242=$AE241,(IF(BX241&gt;=1,BX241-COUNTIFS($AE241:$AE241,$AC242,AX241:AX241,$AI$2),0)),0)),0)</f>
        <v>0</v>
      </c>
    </row>
    <row r="243" spans="29:76" x14ac:dyDescent="0.25">
      <c r="AC243" s="1">
        <f t="shared" si="65"/>
        <v>0</v>
      </c>
      <c r="AD243" s="1">
        <f>IFERROR(IF(LEN(AK243)&gt;=1,VLOOKUP(HLOOKUP(AK243,PROFILE!$K$5:$V$8,4,0),PROFILE!$F$1:$G$3,2,0),0),0)</f>
        <v>0</v>
      </c>
      <c r="AE243" s="1">
        <f t="shared" si="66"/>
        <v>0</v>
      </c>
      <c r="AF243" s="1">
        <v>230</v>
      </c>
      <c r="AI243" s="1" t="str">
        <f>IFERROR(IF($AH243&gt;=1,VLOOKUP($AG243,STUDENT!$O$8:$Z$1507,3,0),""),"")</f>
        <v/>
      </c>
      <c r="AJ243" s="1" t="str">
        <f>IFERROR(IF($AH243&gt;=1,VLOOKUP($AG243,STUDENT!$O$8:$Z$1507,4,0),""),"")</f>
        <v/>
      </c>
      <c r="AK243" s="1" t="str">
        <f>IFERROR(IF($AH243&gt;=1,VLOOKUP($AG243,STUDENT!$O$8:$Z$1507,6,0),""),"")</f>
        <v/>
      </c>
      <c r="AL243" s="1" t="str">
        <f t="shared" si="67"/>
        <v/>
      </c>
      <c r="AM243" s="1" t="str">
        <f t="shared" si="68"/>
        <v/>
      </c>
      <c r="AN243" s="1" t="str">
        <f t="shared" si="69"/>
        <v/>
      </c>
      <c r="AO243" s="1" t="str">
        <f t="shared" si="70"/>
        <v/>
      </c>
      <c r="AP243" s="1" t="str">
        <f t="shared" si="71"/>
        <v/>
      </c>
      <c r="AQ243" s="1" t="str">
        <f t="shared" si="72"/>
        <v/>
      </c>
      <c r="AR243" s="1" t="str">
        <f t="shared" si="73"/>
        <v/>
      </c>
      <c r="AS243" s="1" t="str">
        <f t="shared" si="74"/>
        <v/>
      </c>
      <c r="AT243" s="1" t="str">
        <f t="shared" si="75"/>
        <v/>
      </c>
      <c r="AU243" s="1" t="str">
        <f t="shared" si="76"/>
        <v/>
      </c>
      <c r="AV243" s="1" t="str">
        <f t="shared" si="77"/>
        <v/>
      </c>
      <c r="AW243" s="1" t="str">
        <f t="shared" si="78"/>
        <v/>
      </c>
      <c r="AX243" s="1" t="str">
        <f t="shared" si="79"/>
        <v/>
      </c>
      <c r="AY243" s="1">
        <f>IFERROR(IF($AE243&gt;$AE242,VLOOKUP($AC243+AL$1,STOCK!$F$10:$AB$209,16,0),IF($AE243=$AE242,(IF(AY242&gt;=1,AY242-COUNTIFS($AE242:$AE242,$AC243,AL242:AL242,$AI$1),0)),0)),0)</f>
        <v>0</v>
      </c>
      <c r="AZ243" s="1">
        <f>IFERROR(IF($AE243&gt;$AE242,VLOOKUP($AC243+AM$1,STOCK!$F$10:$AB$209,16,0),IF($AE243=$AE242,(IF(AZ242&gt;=1,AZ242-COUNTIFS($AE242:$AE242,$AC243,AM242:AM242,$AI$1),0)),0)),0)</f>
        <v>0</v>
      </c>
      <c r="BA243" s="1">
        <f>IFERROR(IF($AE243&gt;$AE242,VLOOKUP($AC243+AN$1,STOCK!$F$10:$AB$209,16,0),IF($AE243=$AE242,(IF(BA242&gt;=1,BA242-COUNTIFS($AE242:$AE242,$AC243,AN242:AN242,$AI$1),0)),0)),0)</f>
        <v>0</v>
      </c>
      <c r="BB243" s="1">
        <f>IFERROR(IF($AE243&gt;$AE242,VLOOKUP($AC243+AO$1,STOCK!$F$10:$AB$209,16,0),IF($AE243=$AE242,(IF(BB242&gt;=1,BB242-COUNTIFS($AE242:$AE242,$AC243,AO242:AO242,$AI$1),0)),0)),0)</f>
        <v>0</v>
      </c>
      <c r="BC243" s="1">
        <f>IFERROR(IF($AE243&gt;$AE242,VLOOKUP($AC243+AP$1,STOCK!$F$10:$AB$209,16,0),IF($AE243=$AE242,(IF(BC242&gt;=1,BC242-COUNTIFS($AE242:$AE242,$AC243,AP242:AP242,$AI$1),0)),0)),0)</f>
        <v>0</v>
      </c>
      <c r="BD243" s="1">
        <f>IFERROR(IF($AE243&gt;$AE242,VLOOKUP($AC243+AQ$1,STOCK!$F$10:$AB$209,16,0),IF($AE243=$AE242,(IF(BD242&gt;=1,BD242-COUNTIFS($AE242:$AE242,$AC243,AQ242:AQ242,$AI$1),0)),0)),0)</f>
        <v>0</v>
      </c>
      <c r="BE243" s="1">
        <f>IFERROR(IF($AE243&gt;$AE242,VLOOKUP($AC243+AR$1,STOCK!$F$10:$AB$209,16,0),IF($AE243=$AE242,(IF(BE242&gt;=1,BE242-COUNTIFS($AE242:$AE242,$AC243,AR242:AR242,$AI$1),0)),0)),0)</f>
        <v>0</v>
      </c>
      <c r="BF243" s="1">
        <f>IFERROR(IF($AE243&gt;$AE242,VLOOKUP($AC243+AS$1,STOCK!$F$10:$AB$209,16,0),IF($AE243=$AE242,(IF(BF242&gt;=1,BF242-COUNTIFS($AE242:$AE242,$AC243,AS242:AS242,$AI$1),0)),0)),0)</f>
        <v>0</v>
      </c>
      <c r="BG243" s="1">
        <f>IFERROR(IF($AE243&gt;$AE242,VLOOKUP($AC243+AT$1,STOCK!$F$10:$AB$209,16,0),IF($AE243=$AE242,(IF(BG242&gt;=1,BG242-COUNTIFS($AE242:$AE242,$AC243,AT242:AT242,$AI$1),0)),0)),0)</f>
        <v>0</v>
      </c>
      <c r="BH243" s="1">
        <f>IFERROR(IF($AE243&gt;$AE242,VLOOKUP($AC243+AU$1,STOCK!$F$10:$AB$209,16,0),IF($AE243=$AE242,(IF(BH242&gt;=1,BH242-COUNTIFS($AE242:$AE242,$AC243,AU242:AU242,$AI$1),0)),0)),0)</f>
        <v>0</v>
      </c>
      <c r="BI243" s="1">
        <f>IFERROR(IF($AE243&gt;$AE242,VLOOKUP($AC243+AV$1,STOCK!$F$10:$AB$209,16,0),IF($AE243=$AE242,(IF(BI242&gt;=1,BI242-COUNTIFS($AE242:$AE242,$AC243,AV242:AV242,$AI$1),0)),0)),0)</f>
        <v>0</v>
      </c>
      <c r="BJ243" s="1">
        <f>IFERROR(IF($AE243&gt;$AE242,VLOOKUP($AC243+AW$1,STOCK!$F$10:$AB$209,16,0),IF($AE243=$AE242,(IF(BJ242&gt;=1,BJ242-COUNTIFS($AE242:$AE242,$AC243,AW242:AW242,$AI$1),0)),0)),0)</f>
        <v>0</v>
      </c>
      <c r="BK243" s="1">
        <f>IFERROR(IF($AE243&gt;$AE242,VLOOKUP($AC243+AX$1,STOCK!$F$10:$AB$209,16,0),IF($AE243=$AE242,(IF(BK242&gt;=1,BK242-COUNTIFS($AE242:$AE242,$AC243,AX242:AX242,$AI$1),0)),0)),0)</f>
        <v>0</v>
      </c>
      <c r="BL243" s="1">
        <f>IFERROR(IF($AE243&gt;$AE242,VLOOKUP($AC243+AL$1,STOCK!$F$10:$AB$209,17,0),IF($AE243=$AE242,(IF(BL242&gt;=1,BL242-COUNTIFS($AE242:$AE242,$AC243,AL242:AL242,$AI$2),0)),0)),0)</f>
        <v>0</v>
      </c>
      <c r="BM243" s="1">
        <f>IFERROR(IF($AE243&gt;$AE242,VLOOKUP($AC243+AM$1,STOCK!$F$10:$AB$209,17,0),IF($AE243=$AE242,(IF(BM242&gt;=1,BM242-COUNTIFS($AE242:$AE242,$AC243,AM242:AM242,$AI$2),0)),0)),0)</f>
        <v>0</v>
      </c>
      <c r="BN243" s="1">
        <f>IFERROR(IF($AE243&gt;$AE242,VLOOKUP($AC243+AN$1,STOCK!$F$10:$AB$209,17,0),IF($AE243=$AE242,(IF(BN242&gt;=1,BN242-COUNTIFS($AE242:$AE242,$AC243,AN242:AN242,$AI$2),0)),0)),0)</f>
        <v>0</v>
      </c>
      <c r="BO243" s="1">
        <f>IFERROR(IF($AE243&gt;$AE242,VLOOKUP($AC243+AO$1,STOCK!$F$10:$AB$209,17,0),IF($AE243=$AE242,(IF(BO242&gt;=1,BO242-COUNTIFS($AE242:$AE242,$AC243,AO242:AO242,$AI$2),0)),0)),0)</f>
        <v>0</v>
      </c>
      <c r="BP243" s="1">
        <f>IFERROR(IF($AE243&gt;$AE242,VLOOKUP($AC243+AP$1,STOCK!$F$10:$AB$209,17,0),IF($AE243=$AE242,(IF(BP242&gt;=1,BP242-COUNTIFS($AE242:$AE242,$AC243,AP242:AP242,$AI$2),0)),0)),0)</f>
        <v>0</v>
      </c>
      <c r="BQ243" s="1">
        <f>IFERROR(IF($AE243&gt;$AE242,VLOOKUP($AC243+AQ$1,STOCK!$F$10:$AB$209,17,0),IF($AE243=$AE242,(IF(BQ242&gt;=1,BQ242-COUNTIFS($AE242:$AE242,$AC243,AQ242:AQ242,$AI$2),0)),0)),0)</f>
        <v>0</v>
      </c>
      <c r="BR243" s="1">
        <f>IFERROR(IF($AE243&gt;$AE242,VLOOKUP($AC243+AR$1,STOCK!$F$10:$AB$209,17,0),IF($AE243=$AE242,(IF(BR242&gt;=1,BR242-COUNTIFS($AE242:$AE242,$AC243,AR242:AR242,$AI$2),0)),0)),0)</f>
        <v>0</v>
      </c>
      <c r="BS243" s="1">
        <f>IFERROR(IF($AE243&gt;$AE242,VLOOKUP($AC243+AS$1,STOCK!$F$10:$AB$209,17,0),IF($AE243=$AE242,(IF(BS242&gt;=1,BS242-COUNTIFS($AE242:$AE242,$AC243,AS242:AS242,$AI$2),0)),0)),0)</f>
        <v>0</v>
      </c>
      <c r="BT243" s="1">
        <f>IFERROR(IF($AE243&gt;$AE242,VLOOKUP($AC243+AT$1,STOCK!$F$10:$AB$209,17,0),IF($AE243=$AE242,(IF(BT242&gt;=1,BT242-COUNTIFS($AE242:$AE242,$AC243,AT242:AT242,$AI$2),0)),0)),0)</f>
        <v>0</v>
      </c>
      <c r="BU243" s="1">
        <f>IFERROR(IF($AE243&gt;$AE242,VLOOKUP($AC243+AU$1,STOCK!$F$10:$AB$209,17,0),IF($AE243=$AE242,(IF(BU242&gt;=1,BU242-COUNTIFS($AE242:$AE242,$AC243,AU242:AU242,$AI$2),0)),0)),0)</f>
        <v>0</v>
      </c>
      <c r="BV243" s="1">
        <f>IFERROR(IF($AE243&gt;$AE242,VLOOKUP($AC243+AV$1,STOCK!$F$10:$AB$209,17,0),IF($AE243=$AE242,(IF(BV242&gt;=1,BV242-COUNTIFS($AE242:$AE242,$AC243,AV242:AV242,$AI$2),0)),0)),0)</f>
        <v>0</v>
      </c>
      <c r="BW243" s="1">
        <f>IFERROR(IF($AE243&gt;$AE242,VLOOKUP($AC243+AW$1,STOCK!$F$10:$AB$209,17,0),IF($AE243=$AE242,(IF(BW242&gt;=1,BW242-COUNTIFS($AE242:$AE242,$AC243,AW242:AW242,$AI$2),0)),0)),0)</f>
        <v>0</v>
      </c>
      <c r="BX243" s="1">
        <f>IFERROR(IF($AE243&gt;$AE242,VLOOKUP($AC243+AX$1,STOCK!$F$10:$AB$209,17,0),IF($AE243=$AE242,(IF(BX242&gt;=1,BX242-COUNTIFS($AE242:$AE242,$AC243,AX242:AX242,$AI$2),0)),0)),0)</f>
        <v>0</v>
      </c>
    </row>
    <row r="244" spans="29:76" x14ac:dyDescent="0.25">
      <c r="AC244" s="1">
        <f t="shared" si="65"/>
        <v>0</v>
      </c>
      <c r="AD244" s="1">
        <f>IFERROR(IF(LEN(AK244)&gt;=1,VLOOKUP(HLOOKUP(AK244,PROFILE!$K$5:$V$8,4,0),PROFILE!$F$1:$G$3,2,0),0),0)</f>
        <v>0</v>
      </c>
      <c r="AE244" s="1">
        <f t="shared" si="66"/>
        <v>0</v>
      </c>
      <c r="AF244" s="1">
        <v>231</v>
      </c>
      <c r="AI244" s="1" t="str">
        <f>IFERROR(IF($AH244&gt;=1,VLOOKUP($AG244,STUDENT!$O$8:$Z$1507,3,0),""),"")</f>
        <v/>
      </c>
      <c r="AJ244" s="1" t="str">
        <f>IFERROR(IF($AH244&gt;=1,VLOOKUP($AG244,STUDENT!$O$8:$Z$1507,4,0),""),"")</f>
        <v/>
      </c>
      <c r="AK244" s="1" t="str">
        <f>IFERROR(IF($AH244&gt;=1,VLOOKUP($AG244,STUDENT!$O$8:$Z$1507,6,0),""),"")</f>
        <v/>
      </c>
      <c r="AL244" s="1" t="str">
        <f t="shared" si="67"/>
        <v/>
      </c>
      <c r="AM244" s="1" t="str">
        <f t="shared" si="68"/>
        <v/>
      </c>
      <c r="AN244" s="1" t="str">
        <f t="shared" si="69"/>
        <v/>
      </c>
      <c r="AO244" s="1" t="str">
        <f t="shared" si="70"/>
        <v/>
      </c>
      <c r="AP244" s="1" t="str">
        <f t="shared" si="71"/>
        <v/>
      </c>
      <c r="AQ244" s="1" t="str">
        <f t="shared" si="72"/>
        <v/>
      </c>
      <c r="AR244" s="1" t="str">
        <f t="shared" si="73"/>
        <v/>
      </c>
      <c r="AS244" s="1" t="str">
        <f t="shared" si="74"/>
        <v/>
      </c>
      <c r="AT244" s="1" t="str">
        <f t="shared" si="75"/>
        <v/>
      </c>
      <c r="AU244" s="1" t="str">
        <f t="shared" si="76"/>
        <v/>
      </c>
      <c r="AV244" s="1" t="str">
        <f t="shared" si="77"/>
        <v/>
      </c>
      <c r="AW244" s="1" t="str">
        <f t="shared" si="78"/>
        <v/>
      </c>
      <c r="AX244" s="1" t="str">
        <f t="shared" si="79"/>
        <v/>
      </c>
      <c r="AY244" s="1">
        <f>IFERROR(IF($AE244&gt;$AE243,VLOOKUP($AC244+AL$1,STOCK!$F$10:$AB$209,16,0),IF($AE244=$AE243,(IF(AY243&gt;=1,AY243-COUNTIFS($AE243:$AE243,$AC244,AL243:AL243,$AI$1),0)),0)),0)</f>
        <v>0</v>
      </c>
      <c r="AZ244" s="1">
        <f>IFERROR(IF($AE244&gt;$AE243,VLOOKUP($AC244+AM$1,STOCK!$F$10:$AB$209,16,0),IF($AE244=$AE243,(IF(AZ243&gt;=1,AZ243-COUNTIFS($AE243:$AE243,$AC244,AM243:AM243,$AI$1),0)),0)),0)</f>
        <v>0</v>
      </c>
      <c r="BA244" s="1">
        <f>IFERROR(IF($AE244&gt;$AE243,VLOOKUP($AC244+AN$1,STOCK!$F$10:$AB$209,16,0),IF($AE244=$AE243,(IF(BA243&gt;=1,BA243-COUNTIFS($AE243:$AE243,$AC244,AN243:AN243,$AI$1),0)),0)),0)</f>
        <v>0</v>
      </c>
      <c r="BB244" s="1">
        <f>IFERROR(IF($AE244&gt;$AE243,VLOOKUP($AC244+AO$1,STOCK!$F$10:$AB$209,16,0),IF($AE244=$AE243,(IF(BB243&gt;=1,BB243-COUNTIFS($AE243:$AE243,$AC244,AO243:AO243,$AI$1),0)),0)),0)</f>
        <v>0</v>
      </c>
      <c r="BC244" s="1">
        <f>IFERROR(IF($AE244&gt;$AE243,VLOOKUP($AC244+AP$1,STOCK!$F$10:$AB$209,16,0),IF($AE244=$AE243,(IF(BC243&gt;=1,BC243-COUNTIFS($AE243:$AE243,$AC244,AP243:AP243,$AI$1),0)),0)),0)</f>
        <v>0</v>
      </c>
      <c r="BD244" s="1">
        <f>IFERROR(IF($AE244&gt;$AE243,VLOOKUP($AC244+AQ$1,STOCK!$F$10:$AB$209,16,0),IF($AE244=$AE243,(IF(BD243&gt;=1,BD243-COUNTIFS($AE243:$AE243,$AC244,AQ243:AQ243,$AI$1),0)),0)),0)</f>
        <v>0</v>
      </c>
      <c r="BE244" s="1">
        <f>IFERROR(IF($AE244&gt;$AE243,VLOOKUP($AC244+AR$1,STOCK!$F$10:$AB$209,16,0),IF($AE244=$AE243,(IF(BE243&gt;=1,BE243-COUNTIFS($AE243:$AE243,$AC244,AR243:AR243,$AI$1),0)),0)),0)</f>
        <v>0</v>
      </c>
      <c r="BF244" s="1">
        <f>IFERROR(IF($AE244&gt;$AE243,VLOOKUP($AC244+AS$1,STOCK!$F$10:$AB$209,16,0),IF($AE244=$AE243,(IF(BF243&gt;=1,BF243-COUNTIFS($AE243:$AE243,$AC244,AS243:AS243,$AI$1),0)),0)),0)</f>
        <v>0</v>
      </c>
      <c r="BG244" s="1">
        <f>IFERROR(IF($AE244&gt;$AE243,VLOOKUP($AC244+AT$1,STOCK!$F$10:$AB$209,16,0),IF($AE244=$AE243,(IF(BG243&gt;=1,BG243-COUNTIFS($AE243:$AE243,$AC244,AT243:AT243,$AI$1),0)),0)),0)</f>
        <v>0</v>
      </c>
      <c r="BH244" s="1">
        <f>IFERROR(IF($AE244&gt;$AE243,VLOOKUP($AC244+AU$1,STOCK!$F$10:$AB$209,16,0),IF($AE244=$AE243,(IF(BH243&gt;=1,BH243-COUNTIFS($AE243:$AE243,$AC244,AU243:AU243,$AI$1),0)),0)),0)</f>
        <v>0</v>
      </c>
      <c r="BI244" s="1">
        <f>IFERROR(IF($AE244&gt;$AE243,VLOOKUP($AC244+AV$1,STOCK!$F$10:$AB$209,16,0),IF($AE244=$AE243,(IF(BI243&gt;=1,BI243-COUNTIFS($AE243:$AE243,$AC244,AV243:AV243,$AI$1),0)),0)),0)</f>
        <v>0</v>
      </c>
      <c r="BJ244" s="1">
        <f>IFERROR(IF($AE244&gt;$AE243,VLOOKUP($AC244+AW$1,STOCK!$F$10:$AB$209,16,0),IF($AE244=$AE243,(IF(BJ243&gt;=1,BJ243-COUNTIFS($AE243:$AE243,$AC244,AW243:AW243,$AI$1),0)),0)),0)</f>
        <v>0</v>
      </c>
      <c r="BK244" s="1">
        <f>IFERROR(IF($AE244&gt;$AE243,VLOOKUP($AC244+AX$1,STOCK!$F$10:$AB$209,16,0),IF($AE244=$AE243,(IF(BK243&gt;=1,BK243-COUNTIFS($AE243:$AE243,$AC244,AX243:AX243,$AI$1),0)),0)),0)</f>
        <v>0</v>
      </c>
      <c r="BL244" s="1">
        <f>IFERROR(IF($AE244&gt;$AE243,VLOOKUP($AC244+AL$1,STOCK!$F$10:$AB$209,17,0),IF($AE244=$AE243,(IF(BL243&gt;=1,BL243-COUNTIFS($AE243:$AE243,$AC244,AL243:AL243,$AI$2),0)),0)),0)</f>
        <v>0</v>
      </c>
      <c r="BM244" s="1">
        <f>IFERROR(IF($AE244&gt;$AE243,VLOOKUP($AC244+AM$1,STOCK!$F$10:$AB$209,17,0),IF($AE244=$AE243,(IF(BM243&gt;=1,BM243-COUNTIFS($AE243:$AE243,$AC244,AM243:AM243,$AI$2),0)),0)),0)</f>
        <v>0</v>
      </c>
      <c r="BN244" s="1">
        <f>IFERROR(IF($AE244&gt;$AE243,VLOOKUP($AC244+AN$1,STOCK!$F$10:$AB$209,17,0),IF($AE244=$AE243,(IF(BN243&gt;=1,BN243-COUNTIFS($AE243:$AE243,$AC244,AN243:AN243,$AI$2),0)),0)),0)</f>
        <v>0</v>
      </c>
      <c r="BO244" s="1">
        <f>IFERROR(IF($AE244&gt;$AE243,VLOOKUP($AC244+AO$1,STOCK!$F$10:$AB$209,17,0),IF($AE244=$AE243,(IF(BO243&gt;=1,BO243-COUNTIFS($AE243:$AE243,$AC244,AO243:AO243,$AI$2),0)),0)),0)</f>
        <v>0</v>
      </c>
      <c r="BP244" s="1">
        <f>IFERROR(IF($AE244&gt;$AE243,VLOOKUP($AC244+AP$1,STOCK!$F$10:$AB$209,17,0),IF($AE244=$AE243,(IF(BP243&gt;=1,BP243-COUNTIFS($AE243:$AE243,$AC244,AP243:AP243,$AI$2),0)),0)),0)</f>
        <v>0</v>
      </c>
      <c r="BQ244" s="1">
        <f>IFERROR(IF($AE244&gt;$AE243,VLOOKUP($AC244+AQ$1,STOCK!$F$10:$AB$209,17,0),IF($AE244=$AE243,(IF(BQ243&gt;=1,BQ243-COUNTIFS($AE243:$AE243,$AC244,AQ243:AQ243,$AI$2),0)),0)),0)</f>
        <v>0</v>
      </c>
      <c r="BR244" s="1">
        <f>IFERROR(IF($AE244&gt;$AE243,VLOOKUP($AC244+AR$1,STOCK!$F$10:$AB$209,17,0),IF($AE244=$AE243,(IF(BR243&gt;=1,BR243-COUNTIFS($AE243:$AE243,$AC244,AR243:AR243,$AI$2),0)),0)),0)</f>
        <v>0</v>
      </c>
      <c r="BS244" s="1">
        <f>IFERROR(IF($AE244&gt;$AE243,VLOOKUP($AC244+AS$1,STOCK!$F$10:$AB$209,17,0),IF($AE244=$AE243,(IF(BS243&gt;=1,BS243-COUNTIFS($AE243:$AE243,$AC244,AS243:AS243,$AI$2),0)),0)),0)</f>
        <v>0</v>
      </c>
      <c r="BT244" s="1">
        <f>IFERROR(IF($AE244&gt;$AE243,VLOOKUP($AC244+AT$1,STOCK!$F$10:$AB$209,17,0),IF($AE244=$AE243,(IF(BT243&gt;=1,BT243-COUNTIFS($AE243:$AE243,$AC244,AT243:AT243,$AI$2),0)),0)),0)</f>
        <v>0</v>
      </c>
      <c r="BU244" s="1">
        <f>IFERROR(IF($AE244&gt;$AE243,VLOOKUP($AC244+AU$1,STOCK!$F$10:$AB$209,17,0),IF($AE244=$AE243,(IF(BU243&gt;=1,BU243-COUNTIFS($AE243:$AE243,$AC244,AU243:AU243,$AI$2),0)),0)),0)</f>
        <v>0</v>
      </c>
      <c r="BV244" s="1">
        <f>IFERROR(IF($AE244&gt;$AE243,VLOOKUP($AC244+AV$1,STOCK!$F$10:$AB$209,17,0),IF($AE244=$AE243,(IF(BV243&gt;=1,BV243-COUNTIFS($AE243:$AE243,$AC244,AV243:AV243,$AI$2),0)),0)),0)</f>
        <v>0</v>
      </c>
      <c r="BW244" s="1">
        <f>IFERROR(IF($AE244&gt;$AE243,VLOOKUP($AC244+AW$1,STOCK!$F$10:$AB$209,17,0),IF($AE244=$AE243,(IF(BW243&gt;=1,BW243-COUNTIFS($AE243:$AE243,$AC244,AW243:AW243,$AI$2),0)),0)),0)</f>
        <v>0</v>
      </c>
      <c r="BX244" s="1">
        <f>IFERROR(IF($AE244&gt;$AE243,VLOOKUP($AC244+AX$1,STOCK!$F$10:$AB$209,17,0),IF($AE244=$AE243,(IF(BX243&gt;=1,BX243-COUNTIFS($AE243:$AE243,$AC244,AX243:AX243,$AI$2),0)),0)),0)</f>
        <v>0</v>
      </c>
    </row>
    <row r="245" spans="29:76" x14ac:dyDescent="0.25">
      <c r="AC245" s="1">
        <f t="shared" si="65"/>
        <v>0</v>
      </c>
      <c r="AD245" s="1">
        <f>IFERROR(IF(LEN(AK245)&gt;=1,VLOOKUP(HLOOKUP(AK245,PROFILE!$K$5:$V$8,4,0),PROFILE!$F$1:$G$3,2,0),0),0)</f>
        <v>0</v>
      </c>
      <c r="AE245" s="1">
        <f t="shared" si="66"/>
        <v>0</v>
      </c>
      <c r="AF245" s="1">
        <v>232</v>
      </c>
      <c r="AI245" s="1" t="str">
        <f>IFERROR(IF($AH245&gt;=1,VLOOKUP($AG245,STUDENT!$O$8:$Z$1507,3,0),""),"")</f>
        <v/>
      </c>
      <c r="AJ245" s="1" t="str">
        <f>IFERROR(IF($AH245&gt;=1,VLOOKUP($AG245,STUDENT!$O$8:$Z$1507,4,0),""),"")</f>
        <v/>
      </c>
      <c r="AK245" s="1" t="str">
        <f>IFERROR(IF($AH245&gt;=1,VLOOKUP($AG245,STUDENT!$O$8:$Z$1507,6,0),""),"")</f>
        <v/>
      </c>
      <c r="AL245" s="1" t="str">
        <f t="shared" si="67"/>
        <v/>
      </c>
      <c r="AM245" s="1" t="str">
        <f t="shared" si="68"/>
        <v/>
      </c>
      <c r="AN245" s="1" t="str">
        <f t="shared" si="69"/>
        <v/>
      </c>
      <c r="AO245" s="1" t="str">
        <f t="shared" si="70"/>
        <v/>
      </c>
      <c r="AP245" s="1" t="str">
        <f t="shared" si="71"/>
        <v/>
      </c>
      <c r="AQ245" s="1" t="str">
        <f t="shared" si="72"/>
        <v/>
      </c>
      <c r="AR245" s="1" t="str">
        <f t="shared" si="73"/>
        <v/>
      </c>
      <c r="AS245" s="1" t="str">
        <f t="shared" si="74"/>
        <v/>
      </c>
      <c r="AT245" s="1" t="str">
        <f t="shared" si="75"/>
        <v/>
      </c>
      <c r="AU245" s="1" t="str">
        <f t="shared" si="76"/>
        <v/>
      </c>
      <c r="AV245" s="1" t="str">
        <f t="shared" si="77"/>
        <v/>
      </c>
      <c r="AW245" s="1" t="str">
        <f t="shared" si="78"/>
        <v/>
      </c>
      <c r="AX245" s="1" t="str">
        <f t="shared" si="79"/>
        <v/>
      </c>
      <c r="AY245" s="1">
        <f>IFERROR(IF($AE245&gt;$AE244,VLOOKUP($AC245+AL$1,STOCK!$F$10:$AB$209,16,0),IF($AE245=$AE244,(IF(AY244&gt;=1,AY244-COUNTIFS($AE244:$AE244,$AC245,AL244:AL244,$AI$1),0)),0)),0)</f>
        <v>0</v>
      </c>
      <c r="AZ245" s="1">
        <f>IFERROR(IF($AE245&gt;$AE244,VLOOKUP($AC245+AM$1,STOCK!$F$10:$AB$209,16,0),IF($AE245=$AE244,(IF(AZ244&gt;=1,AZ244-COUNTIFS($AE244:$AE244,$AC245,AM244:AM244,$AI$1),0)),0)),0)</f>
        <v>0</v>
      </c>
      <c r="BA245" s="1">
        <f>IFERROR(IF($AE245&gt;$AE244,VLOOKUP($AC245+AN$1,STOCK!$F$10:$AB$209,16,0),IF($AE245=$AE244,(IF(BA244&gt;=1,BA244-COUNTIFS($AE244:$AE244,$AC245,AN244:AN244,$AI$1),0)),0)),0)</f>
        <v>0</v>
      </c>
      <c r="BB245" s="1">
        <f>IFERROR(IF($AE245&gt;$AE244,VLOOKUP($AC245+AO$1,STOCK!$F$10:$AB$209,16,0),IF($AE245=$AE244,(IF(BB244&gt;=1,BB244-COUNTIFS($AE244:$AE244,$AC245,AO244:AO244,$AI$1),0)),0)),0)</f>
        <v>0</v>
      </c>
      <c r="BC245" s="1">
        <f>IFERROR(IF($AE245&gt;$AE244,VLOOKUP($AC245+AP$1,STOCK!$F$10:$AB$209,16,0),IF($AE245=$AE244,(IF(BC244&gt;=1,BC244-COUNTIFS($AE244:$AE244,$AC245,AP244:AP244,$AI$1),0)),0)),0)</f>
        <v>0</v>
      </c>
      <c r="BD245" s="1">
        <f>IFERROR(IF($AE245&gt;$AE244,VLOOKUP($AC245+AQ$1,STOCK!$F$10:$AB$209,16,0),IF($AE245=$AE244,(IF(BD244&gt;=1,BD244-COUNTIFS($AE244:$AE244,$AC245,AQ244:AQ244,$AI$1),0)),0)),0)</f>
        <v>0</v>
      </c>
      <c r="BE245" s="1">
        <f>IFERROR(IF($AE245&gt;$AE244,VLOOKUP($AC245+AR$1,STOCK!$F$10:$AB$209,16,0),IF($AE245=$AE244,(IF(BE244&gt;=1,BE244-COUNTIFS($AE244:$AE244,$AC245,AR244:AR244,$AI$1),0)),0)),0)</f>
        <v>0</v>
      </c>
      <c r="BF245" s="1">
        <f>IFERROR(IF($AE245&gt;$AE244,VLOOKUP($AC245+AS$1,STOCK!$F$10:$AB$209,16,0),IF($AE245=$AE244,(IF(BF244&gt;=1,BF244-COUNTIFS($AE244:$AE244,$AC245,AS244:AS244,$AI$1),0)),0)),0)</f>
        <v>0</v>
      </c>
      <c r="BG245" s="1">
        <f>IFERROR(IF($AE245&gt;$AE244,VLOOKUP($AC245+AT$1,STOCK!$F$10:$AB$209,16,0),IF($AE245=$AE244,(IF(BG244&gt;=1,BG244-COUNTIFS($AE244:$AE244,$AC245,AT244:AT244,$AI$1),0)),0)),0)</f>
        <v>0</v>
      </c>
      <c r="BH245" s="1">
        <f>IFERROR(IF($AE245&gt;$AE244,VLOOKUP($AC245+AU$1,STOCK!$F$10:$AB$209,16,0),IF($AE245=$AE244,(IF(BH244&gt;=1,BH244-COUNTIFS($AE244:$AE244,$AC245,AU244:AU244,$AI$1),0)),0)),0)</f>
        <v>0</v>
      </c>
      <c r="BI245" s="1">
        <f>IFERROR(IF($AE245&gt;$AE244,VLOOKUP($AC245+AV$1,STOCK!$F$10:$AB$209,16,0),IF($AE245=$AE244,(IF(BI244&gt;=1,BI244-COUNTIFS($AE244:$AE244,$AC245,AV244:AV244,$AI$1),0)),0)),0)</f>
        <v>0</v>
      </c>
      <c r="BJ245" s="1">
        <f>IFERROR(IF($AE245&gt;$AE244,VLOOKUP($AC245+AW$1,STOCK!$F$10:$AB$209,16,0),IF($AE245=$AE244,(IF(BJ244&gt;=1,BJ244-COUNTIFS($AE244:$AE244,$AC245,AW244:AW244,$AI$1),0)),0)),0)</f>
        <v>0</v>
      </c>
      <c r="BK245" s="1">
        <f>IFERROR(IF($AE245&gt;$AE244,VLOOKUP($AC245+AX$1,STOCK!$F$10:$AB$209,16,0),IF($AE245=$AE244,(IF(BK244&gt;=1,BK244-COUNTIFS($AE244:$AE244,$AC245,AX244:AX244,$AI$1),0)),0)),0)</f>
        <v>0</v>
      </c>
      <c r="BL245" s="1">
        <f>IFERROR(IF($AE245&gt;$AE244,VLOOKUP($AC245+AL$1,STOCK!$F$10:$AB$209,17,0),IF($AE245=$AE244,(IF(BL244&gt;=1,BL244-COUNTIFS($AE244:$AE244,$AC245,AL244:AL244,$AI$2),0)),0)),0)</f>
        <v>0</v>
      </c>
      <c r="BM245" s="1">
        <f>IFERROR(IF($AE245&gt;$AE244,VLOOKUP($AC245+AM$1,STOCK!$F$10:$AB$209,17,0),IF($AE245=$AE244,(IF(BM244&gt;=1,BM244-COUNTIFS($AE244:$AE244,$AC245,AM244:AM244,$AI$2),0)),0)),0)</f>
        <v>0</v>
      </c>
      <c r="BN245" s="1">
        <f>IFERROR(IF($AE245&gt;$AE244,VLOOKUP($AC245+AN$1,STOCK!$F$10:$AB$209,17,0),IF($AE245=$AE244,(IF(BN244&gt;=1,BN244-COUNTIFS($AE244:$AE244,$AC245,AN244:AN244,$AI$2),0)),0)),0)</f>
        <v>0</v>
      </c>
      <c r="BO245" s="1">
        <f>IFERROR(IF($AE245&gt;$AE244,VLOOKUP($AC245+AO$1,STOCK!$F$10:$AB$209,17,0),IF($AE245=$AE244,(IF(BO244&gt;=1,BO244-COUNTIFS($AE244:$AE244,$AC245,AO244:AO244,$AI$2),0)),0)),0)</f>
        <v>0</v>
      </c>
      <c r="BP245" s="1">
        <f>IFERROR(IF($AE245&gt;$AE244,VLOOKUP($AC245+AP$1,STOCK!$F$10:$AB$209,17,0),IF($AE245=$AE244,(IF(BP244&gt;=1,BP244-COUNTIFS($AE244:$AE244,$AC245,AP244:AP244,$AI$2),0)),0)),0)</f>
        <v>0</v>
      </c>
      <c r="BQ245" s="1">
        <f>IFERROR(IF($AE245&gt;$AE244,VLOOKUP($AC245+AQ$1,STOCK!$F$10:$AB$209,17,0),IF($AE245=$AE244,(IF(BQ244&gt;=1,BQ244-COUNTIFS($AE244:$AE244,$AC245,AQ244:AQ244,$AI$2),0)),0)),0)</f>
        <v>0</v>
      </c>
      <c r="BR245" s="1">
        <f>IFERROR(IF($AE245&gt;$AE244,VLOOKUP($AC245+AR$1,STOCK!$F$10:$AB$209,17,0),IF($AE245=$AE244,(IF(BR244&gt;=1,BR244-COUNTIFS($AE244:$AE244,$AC245,AR244:AR244,$AI$2),0)),0)),0)</f>
        <v>0</v>
      </c>
      <c r="BS245" s="1">
        <f>IFERROR(IF($AE245&gt;$AE244,VLOOKUP($AC245+AS$1,STOCK!$F$10:$AB$209,17,0),IF($AE245=$AE244,(IF(BS244&gt;=1,BS244-COUNTIFS($AE244:$AE244,$AC245,AS244:AS244,$AI$2),0)),0)),0)</f>
        <v>0</v>
      </c>
      <c r="BT245" s="1">
        <f>IFERROR(IF($AE245&gt;$AE244,VLOOKUP($AC245+AT$1,STOCK!$F$10:$AB$209,17,0),IF($AE245=$AE244,(IF(BT244&gt;=1,BT244-COUNTIFS($AE244:$AE244,$AC245,AT244:AT244,$AI$2),0)),0)),0)</f>
        <v>0</v>
      </c>
      <c r="BU245" s="1">
        <f>IFERROR(IF($AE245&gt;$AE244,VLOOKUP($AC245+AU$1,STOCK!$F$10:$AB$209,17,0),IF($AE245=$AE244,(IF(BU244&gt;=1,BU244-COUNTIFS($AE244:$AE244,$AC245,AU244:AU244,$AI$2),0)),0)),0)</f>
        <v>0</v>
      </c>
      <c r="BV245" s="1">
        <f>IFERROR(IF($AE245&gt;$AE244,VLOOKUP($AC245+AV$1,STOCK!$F$10:$AB$209,17,0),IF($AE245=$AE244,(IF(BV244&gt;=1,BV244-COUNTIFS($AE244:$AE244,$AC245,AV244:AV244,$AI$2),0)),0)),0)</f>
        <v>0</v>
      </c>
      <c r="BW245" s="1">
        <f>IFERROR(IF($AE245&gt;$AE244,VLOOKUP($AC245+AW$1,STOCK!$F$10:$AB$209,17,0),IF($AE245=$AE244,(IF(BW244&gt;=1,BW244-COUNTIFS($AE244:$AE244,$AC245,AW244:AW244,$AI$2),0)),0)),0)</f>
        <v>0</v>
      </c>
      <c r="BX245" s="1">
        <f>IFERROR(IF($AE245&gt;$AE244,VLOOKUP($AC245+AX$1,STOCK!$F$10:$AB$209,17,0),IF($AE245=$AE244,(IF(BX244&gt;=1,BX244-COUNTIFS($AE244:$AE244,$AC245,AX244:AX244,$AI$2),0)),0)),0)</f>
        <v>0</v>
      </c>
    </row>
    <row r="246" spans="29:76" x14ac:dyDescent="0.25">
      <c r="AC246" s="1">
        <f t="shared" si="65"/>
        <v>0</v>
      </c>
      <c r="AD246" s="1">
        <f>IFERROR(IF(LEN(AK246)&gt;=1,VLOOKUP(HLOOKUP(AK246,PROFILE!$K$5:$V$8,4,0),PROFILE!$F$1:$G$3,2,0),0),0)</f>
        <v>0</v>
      </c>
      <c r="AE246" s="1">
        <f t="shared" si="66"/>
        <v>0</v>
      </c>
      <c r="AF246" s="1">
        <v>233</v>
      </c>
      <c r="AI246" s="1" t="str">
        <f>IFERROR(IF($AH246&gt;=1,VLOOKUP($AG246,STUDENT!$O$8:$Z$1507,3,0),""),"")</f>
        <v/>
      </c>
      <c r="AJ246" s="1" t="str">
        <f>IFERROR(IF($AH246&gt;=1,VLOOKUP($AG246,STUDENT!$O$8:$Z$1507,4,0),""),"")</f>
        <v/>
      </c>
      <c r="AK246" s="1" t="str">
        <f>IFERROR(IF($AH246&gt;=1,VLOOKUP($AG246,STUDENT!$O$8:$Z$1507,6,0),""),"")</f>
        <v/>
      </c>
      <c r="AL246" s="1" t="str">
        <f t="shared" si="67"/>
        <v/>
      </c>
      <c r="AM246" s="1" t="str">
        <f t="shared" si="68"/>
        <v/>
      </c>
      <c r="AN246" s="1" t="str">
        <f t="shared" si="69"/>
        <v/>
      </c>
      <c r="AO246" s="1" t="str">
        <f t="shared" si="70"/>
        <v/>
      </c>
      <c r="AP246" s="1" t="str">
        <f t="shared" si="71"/>
        <v/>
      </c>
      <c r="AQ246" s="1" t="str">
        <f t="shared" si="72"/>
        <v/>
      </c>
      <c r="AR246" s="1" t="str">
        <f t="shared" si="73"/>
        <v/>
      </c>
      <c r="AS246" s="1" t="str">
        <f t="shared" si="74"/>
        <v/>
      </c>
      <c r="AT246" s="1" t="str">
        <f t="shared" si="75"/>
        <v/>
      </c>
      <c r="AU246" s="1" t="str">
        <f t="shared" si="76"/>
        <v/>
      </c>
      <c r="AV246" s="1" t="str">
        <f t="shared" si="77"/>
        <v/>
      </c>
      <c r="AW246" s="1" t="str">
        <f t="shared" si="78"/>
        <v/>
      </c>
      <c r="AX246" s="1" t="str">
        <f t="shared" si="79"/>
        <v/>
      </c>
      <c r="AY246" s="1">
        <f>IFERROR(IF($AE246&gt;$AE245,VLOOKUP($AC246+AL$1,STOCK!$F$10:$AB$209,16,0),IF($AE246=$AE245,(IF(AY245&gt;=1,AY245-COUNTIFS($AE245:$AE245,$AC246,AL245:AL245,$AI$1),0)),0)),0)</f>
        <v>0</v>
      </c>
      <c r="AZ246" s="1">
        <f>IFERROR(IF($AE246&gt;$AE245,VLOOKUP($AC246+AM$1,STOCK!$F$10:$AB$209,16,0),IF($AE246=$AE245,(IF(AZ245&gt;=1,AZ245-COUNTIFS($AE245:$AE245,$AC246,AM245:AM245,$AI$1),0)),0)),0)</f>
        <v>0</v>
      </c>
      <c r="BA246" s="1">
        <f>IFERROR(IF($AE246&gt;$AE245,VLOOKUP($AC246+AN$1,STOCK!$F$10:$AB$209,16,0),IF($AE246=$AE245,(IF(BA245&gt;=1,BA245-COUNTIFS($AE245:$AE245,$AC246,AN245:AN245,$AI$1),0)),0)),0)</f>
        <v>0</v>
      </c>
      <c r="BB246" s="1">
        <f>IFERROR(IF($AE246&gt;$AE245,VLOOKUP($AC246+AO$1,STOCK!$F$10:$AB$209,16,0),IF($AE246=$AE245,(IF(BB245&gt;=1,BB245-COUNTIFS($AE245:$AE245,$AC246,AO245:AO245,$AI$1),0)),0)),0)</f>
        <v>0</v>
      </c>
      <c r="BC246" s="1">
        <f>IFERROR(IF($AE246&gt;$AE245,VLOOKUP($AC246+AP$1,STOCK!$F$10:$AB$209,16,0),IF($AE246=$AE245,(IF(BC245&gt;=1,BC245-COUNTIFS($AE245:$AE245,$AC246,AP245:AP245,$AI$1),0)),0)),0)</f>
        <v>0</v>
      </c>
      <c r="BD246" s="1">
        <f>IFERROR(IF($AE246&gt;$AE245,VLOOKUP($AC246+AQ$1,STOCK!$F$10:$AB$209,16,0),IF($AE246=$AE245,(IF(BD245&gt;=1,BD245-COUNTIFS($AE245:$AE245,$AC246,AQ245:AQ245,$AI$1),0)),0)),0)</f>
        <v>0</v>
      </c>
      <c r="BE246" s="1">
        <f>IFERROR(IF($AE246&gt;$AE245,VLOOKUP($AC246+AR$1,STOCK!$F$10:$AB$209,16,0),IF($AE246=$AE245,(IF(BE245&gt;=1,BE245-COUNTIFS($AE245:$AE245,$AC246,AR245:AR245,$AI$1),0)),0)),0)</f>
        <v>0</v>
      </c>
      <c r="BF246" s="1">
        <f>IFERROR(IF($AE246&gt;$AE245,VLOOKUP($AC246+AS$1,STOCK!$F$10:$AB$209,16,0),IF($AE246=$AE245,(IF(BF245&gt;=1,BF245-COUNTIFS($AE245:$AE245,$AC246,AS245:AS245,$AI$1),0)),0)),0)</f>
        <v>0</v>
      </c>
      <c r="BG246" s="1">
        <f>IFERROR(IF($AE246&gt;$AE245,VLOOKUP($AC246+AT$1,STOCK!$F$10:$AB$209,16,0),IF($AE246=$AE245,(IF(BG245&gt;=1,BG245-COUNTIFS($AE245:$AE245,$AC246,AT245:AT245,$AI$1),0)),0)),0)</f>
        <v>0</v>
      </c>
      <c r="BH246" s="1">
        <f>IFERROR(IF($AE246&gt;$AE245,VLOOKUP($AC246+AU$1,STOCK!$F$10:$AB$209,16,0),IF($AE246=$AE245,(IF(BH245&gt;=1,BH245-COUNTIFS($AE245:$AE245,$AC246,AU245:AU245,$AI$1),0)),0)),0)</f>
        <v>0</v>
      </c>
      <c r="BI246" s="1">
        <f>IFERROR(IF($AE246&gt;$AE245,VLOOKUP($AC246+AV$1,STOCK!$F$10:$AB$209,16,0),IF($AE246=$AE245,(IF(BI245&gt;=1,BI245-COUNTIFS($AE245:$AE245,$AC246,AV245:AV245,$AI$1),0)),0)),0)</f>
        <v>0</v>
      </c>
      <c r="BJ246" s="1">
        <f>IFERROR(IF($AE246&gt;$AE245,VLOOKUP($AC246+AW$1,STOCK!$F$10:$AB$209,16,0),IF($AE246=$AE245,(IF(BJ245&gt;=1,BJ245-COUNTIFS($AE245:$AE245,$AC246,AW245:AW245,$AI$1),0)),0)),0)</f>
        <v>0</v>
      </c>
      <c r="BK246" s="1">
        <f>IFERROR(IF($AE246&gt;$AE245,VLOOKUP($AC246+AX$1,STOCK!$F$10:$AB$209,16,0),IF($AE246=$AE245,(IF(BK245&gt;=1,BK245-COUNTIFS($AE245:$AE245,$AC246,AX245:AX245,$AI$1),0)),0)),0)</f>
        <v>0</v>
      </c>
      <c r="BL246" s="1">
        <f>IFERROR(IF($AE246&gt;$AE245,VLOOKUP($AC246+AL$1,STOCK!$F$10:$AB$209,17,0),IF($AE246=$AE245,(IF(BL245&gt;=1,BL245-COUNTIFS($AE245:$AE245,$AC246,AL245:AL245,$AI$2),0)),0)),0)</f>
        <v>0</v>
      </c>
      <c r="BM246" s="1">
        <f>IFERROR(IF($AE246&gt;$AE245,VLOOKUP($AC246+AM$1,STOCK!$F$10:$AB$209,17,0),IF($AE246=$AE245,(IF(BM245&gt;=1,BM245-COUNTIFS($AE245:$AE245,$AC246,AM245:AM245,$AI$2),0)),0)),0)</f>
        <v>0</v>
      </c>
      <c r="BN246" s="1">
        <f>IFERROR(IF($AE246&gt;$AE245,VLOOKUP($AC246+AN$1,STOCK!$F$10:$AB$209,17,0),IF($AE246=$AE245,(IF(BN245&gt;=1,BN245-COUNTIFS($AE245:$AE245,$AC246,AN245:AN245,$AI$2),0)),0)),0)</f>
        <v>0</v>
      </c>
      <c r="BO246" s="1">
        <f>IFERROR(IF($AE246&gt;$AE245,VLOOKUP($AC246+AO$1,STOCK!$F$10:$AB$209,17,0),IF($AE246=$AE245,(IF(BO245&gt;=1,BO245-COUNTIFS($AE245:$AE245,$AC246,AO245:AO245,$AI$2),0)),0)),0)</f>
        <v>0</v>
      </c>
      <c r="BP246" s="1">
        <f>IFERROR(IF($AE246&gt;$AE245,VLOOKUP($AC246+AP$1,STOCK!$F$10:$AB$209,17,0),IF($AE246=$AE245,(IF(BP245&gt;=1,BP245-COUNTIFS($AE245:$AE245,$AC246,AP245:AP245,$AI$2),0)),0)),0)</f>
        <v>0</v>
      </c>
      <c r="BQ246" s="1">
        <f>IFERROR(IF($AE246&gt;$AE245,VLOOKUP($AC246+AQ$1,STOCK!$F$10:$AB$209,17,0),IF($AE246=$AE245,(IF(BQ245&gt;=1,BQ245-COUNTIFS($AE245:$AE245,$AC246,AQ245:AQ245,$AI$2),0)),0)),0)</f>
        <v>0</v>
      </c>
      <c r="BR246" s="1">
        <f>IFERROR(IF($AE246&gt;$AE245,VLOOKUP($AC246+AR$1,STOCK!$F$10:$AB$209,17,0),IF($AE246=$AE245,(IF(BR245&gt;=1,BR245-COUNTIFS($AE245:$AE245,$AC246,AR245:AR245,$AI$2),0)),0)),0)</f>
        <v>0</v>
      </c>
      <c r="BS246" s="1">
        <f>IFERROR(IF($AE246&gt;$AE245,VLOOKUP($AC246+AS$1,STOCK!$F$10:$AB$209,17,0),IF($AE246=$AE245,(IF(BS245&gt;=1,BS245-COUNTIFS($AE245:$AE245,$AC246,AS245:AS245,$AI$2),0)),0)),0)</f>
        <v>0</v>
      </c>
      <c r="BT246" s="1">
        <f>IFERROR(IF($AE246&gt;$AE245,VLOOKUP($AC246+AT$1,STOCK!$F$10:$AB$209,17,0),IF($AE246=$AE245,(IF(BT245&gt;=1,BT245-COUNTIFS($AE245:$AE245,$AC246,AT245:AT245,$AI$2),0)),0)),0)</f>
        <v>0</v>
      </c>
      <c r="BU246" s="1">
        <f>IFERROR(IF($AE246&gt;$AE245,VLOOKUP($AC246+AU$1,STOCK!$F$10:$AB$209,17,0),IF($AE246=$AE245,(IF(BU245&gt;=1,BU245-COUNTIFS($AE245:$AE245,$AC246,AU245:AU245,$AI$2),0)),0)),0)</f>
        <v>0</v>
      </c>
      <c r="BV246" s="1">
        <f>IFERROR(IF($AE246&gt;$AE245,VLOOKUP($AC246+AV$1,STOCK!$F$10:$AB$209,17,0),IF($AE246=$AE245,(IF(BV245&gt;=1,BV245-COUNTIFS($AE245:$AE245,$AC246,AV245:AV245,$AI$2),0)),0)),0)</f>
        <v>0</v>
      </c>
      <c r="BW246" s="1">
        <f>IFERROR(IF($AE246&gt;$AE245,VLOOKUP($AC246+AW$1,STOCK!$F$10:$AB$209,17,0),IF($AE246=$AE245,(IF(BW245&gt;=1,BW245-COUNTIFS($AE245:$AE245,$AC246,AW245:AW245,$AI$2),0)),0)),0)</f>
        <v>0</v>
      </c>
      <c r="BX246" s="1">
        <f>IFERROR(IF($AE246&gt;$AE245,VLOOKUP($AC246+AX$1,STOCK!$F$10:$AB$209,17,0),IF($AE246=$AE245,(IF(BX245&gt;=1,BX245-COUNTIFS($AE245:$AE245,$AC246,AX245:AX245,$AI$2),0)),0)),0)</f>
        <v>0</v>
      </c>
    </row>
    <row r="247" spans="29:76" x14ac:dyDescent="0.25">
      <c r="AC247" s="1">
        <f t="shared" si="65"/>
        <v>0</v>
      </c>
      <c r="AD247" s="1">
        <f>IFERROR(IF(LEN(AK247)&gt;=1,VLOOKUP(HLOOKUP(AK247,PROFILE!$K$5:$V$8,4,0),PROFILE!$F$1:$G$3,2,0),0),0)</f>
        <v>0</v>
      </c>
      <c r="AE247" s="1">
        <f t="shared" si="66"/>
        <v>0</v>
      </c>
      <c r="AF247" s="1">
        <v>234</v>
      </c>
      <c r="AI247" s="1" t="str">
        <f>IFERROR(IF($AH247&gt;=1,VLOOKUP($AG247,STUDENT!$O$8:$Z$1507,3,0),""),"")</f>
        <v/>
      </c>
      <c r="AJ247" s="1" t="str">
        <f>IFERROR(IF($AH247&gt;=1,VLOOKUP($AG247,STUDENT!$O$8:$Z$1507,4,0),""),"")</f>
        <v/>
      </c>
      <c r="AK247" s="1" t="str">
        <f>IFERROR(IF($AH247&gt;=1,VLOOKUP($AG247,STUDENT!$O$8:$Z$1507,6,0),""),"")</f>
        <v/>
      </c>
      <c r="AL247" s="1" t="str">
        <f t="shared" si="67"/>
        <v/>
      </c>
      <c r="AM247" s="1" t="str">
        <f t="shared" si="68"/>
        <v/>
      </c>
      <c r="AN247" s="1" t="str">
        <f t="shared" si="69"/>
        <v/>
      </c>
      <c r="AO247" s="1" t="str">
        <f t="shared" si="70"/>
        <v/>
      </c>
      <c r="AP247" s="1" t="str">
        <f t="shared" si="71"/>
        <v/>
      </c>
      <c r="AQ247" s="1" t="str">
        <f t="shared" si="72"/>
        <v/>
      </c>
      <c r="AR247" s="1" t="str">
        <f t="shared" si="73"/>
        <v/>
      </c>
      <c r="AS247" s="1" t="str">
        <f t="shared" si="74"/>
        <v/>
      </c>
      <c r="AT247" s="1" t="str">
        <f t="shared" si="75"/>
        <v/>
      </c>
      <c r="AU247" s="1" t="str">
        <f t="shared" si="76"/>
        <v/>
      </c>
      <c r="AV247" s="1" t="str">
        <f t="shared" si="77"/>
        <v/>
      </c>
      <c r="AW247" s="1" t="str">
        <f t="shared" si="78"/>
        <v/>
      </c>
      <c r="AX247" s="1" t="str">
        <f t="shared" si="79"/>
        <v/>
      </c>
      <c r="AY247" s="1">
        <f>IFERROR(IF($AE247&gt;$AE246,VLOOKUP($AC247+AL$1,STOCK!$F$10:$AB$209,16,0),IF($AE247=$AE246,(IF(AY246&gt;=1,AY246-COUNTIFS($AE246:$AE246,$AC247,AL246:AL246,$AI$1),0)),0)),0)</f>
        <v>0</v>
      </c>
      <c r="AZ247" s="1">
        <f>IFERROR(IF($AE247&gt;$AE246,VLOOKUP($AC247+AM$1,STOCK!$F$10:$AB$209,16,0),IF($AE247=$AE246,(IF(AZ246&gt;=1,AZ246-COUNTIFS($AE246:$AE246,$AC247,AM246:AM246,$AI$1),0)),0)),0)</f>
        <v>0</v>
      </c>
      <c r="BA247" s="1">
        <f>IFERROR(IF($AE247&gt;$AE246,VLOOKUP($AC247+AN$1,STOCK!$F$10:$AB$209,16,0),IF($AE247=$AE246,(IF(BA246&gt;=1,BA246-COUNTIFS($AE246:$AE246,$AC247,AN246:AN246,$AI$1),0)),0)),0)</f>
        <v>0</v>
      </c>
      <c r="BB247" s="1">
        <f>IFERROR(IF($AE247&gt;$AE246,VLOOKUP($AC247+AO$1,STOCK!$F$10:$AB$209,16,0),IF($AE247=$AE246,(IF(BB246&gt;=1,BB246-COUNTIFS($AE246:$AE246,$AC247,AO246:AO246,$AI$1),0)),0)),0)</f>
        <v>0</v>
      </c>
      <c r="BC247" s="1">
        <f>IFERROR(IF($AE247&gt;$AE246,VLOOKUP($AC247+AP$1,STOCK!$F$10:$AB$209,16,0),IF($AE247=$AE246,(IF(BC246&gt;=1,BC246-COUNTIFS($AE246:$AE246,$AC247,AP246:AP246,$AI$1),0)),0)),0)</f>
        <v>0</v>
      </c>
      <c r="BD247" s="1">
        <f>IFERROR(IF($AE247&gt;$AE246,VLOOKUP($AC247+AQ$1,STOCK!$F$10:$AB$209,16,0),IF($AE247=$AE246,(IF(BD246&gt;=1,BD246-COUNTIFS($AE246:$AE246,$AC247,AQ246:AQ246,$AI$1),0)),0)),0)</f>
        <v>0</v>
      </c>
      <c r="BE247" s="1">
        <f>IFERROR(IF($AE247&gt;$AE246,VLOOKUP($AC247+AR$1,STOCK!$F$10:$AB$209,16,0),IF($AE247=$AE246,(IF(BE246&gt;=1,BE246-COUNTIFS($AE246:$AE246,$AC247,AR246:AR246,$AI$1),0)),0)),0)</f>
        <v>0</v>
      </c>
      <c r="BF247" s="1">
        <f>IFERROR(IF($AE247&gt;$AE246,VLOOKUP($AC247+AS$1,STOCK!$F$10:$AB$209,16,0),IF($AE247=$AE246,(IF(BF246&gt;=1,BF246-COUNTIFS($AE246:$AE246,$AC247,AS246:AS246,$AI$1),0)),0)),0)</f>
        <v>0</v>
      </c>
      <c r="BG247" s="1">
        <f>IFERROR(IF($AE247&gt;$AE246,VLOOKUP($AC247+AT$1,STOCK!$F$10:$AB$209,16,0),IF($AE247=$AE246,(IF(BG246&gt;=1,BG246-COUNTIFS($AE246:$AE246,$AC247,AT246:AT246,$AI$1),0)),0)),0)</f>
        <v>0</v>
      </c>
      <c r="BH247" s="1">
        <f>IFERROR(IF($AE247&gt;$AE246,VLOOKUP($AC247+AU$1,STOCK!$F$10:$AB$209,16,0),IF($AE247=$AE246,(IF(BH246&gt;=1,BH246-COUNTIFS($AE246:$AE246,$AC247,AU246:AU246,$AI$1),0)),0)),0)</f>
        <v>0</v>
      </c>
      <c r="BI247" s="1">
        <f>IFERROR(IF($AE247&gt;$AE246,VLOOKUP($AC247+AV$1,STOCK!$F$10:$AB$209,16,0),IF($AE247=$AE246,(IF(BI246&gt;=1,BI246-COUNTIFS($AE246:$AE246,$AC247,AV246:AV246,$AI$1),0)),0)),0)</f>
        <v>0</v>
      </c>
      <c r="BJ247" s="1">
        <f>IFERROR(IF($AE247&gt;$AE246,VLOOKUP($AC247+AW$1,STOCK!$F$10:$AB$209,16,0),IF($AE247=$AE246,(IF(BJ246&gt;=1,BJ246-COUNTIFS($AE246:$AE246,$AC247,AW246:AW246,$AI$1),0)),0)),0)</f>
        <v>0</v>
      </c>
      <c r="BK247" s="1">
        <f>IFERROR(IF($AE247&gt;$AE246,VLOOKUP($AC247+AX$1,STOCK!$F$10:$AB$209,16,0),IF($AE247=$AE246,(IF(BK246&gt;=1,BK246-COUNTIFS($AE246:$AE246,$AC247,AX246:AX246,$AI$1),0)),0)),0)</f>
        <v>0</v>
      </c>
      <c r="BL247" s="1">
        <f>IFERROR(IF($AE247&gt;$AE246,VLOOKUP($AC247+AL$1,STOCK!$F$10:$AB$209,17,0),IF($AE247=$AE246,(IF(BL246&gt;=1,BL246-COUNTIFS($AE246:$AE246,$AC247,AL246:AL246,$AI$2),0)),0)),0)</f>
        <v>0</v>
      </c>
      <c r="BM247" s="1">
        <f>IFERROR(IF($AE247&gt;$AE246,VLOOKUP($AC247+AM$1,STOCK!$F$10:$AB$209,17,0),IF($AE247=$AE246,(IF(BM246&gt;=1,BM246-COUNTIFS($AE246:$AE246,$AC247,AM246:AM246,$AI$2),0)),0)),0)</f>
        <v>0</v>
      </c>
      <c r="BN247" s="1">
        <f>IFERROR(IF($AE247&gt;$AE246,VLOOKUP($AC247+AN$1,STOCK!$F$10:$AB$209,17,0),IF($AE247=$AE246,(IF(BN246&gt;=1,BN246-COUNTIFS($AE246:$AE246,$AC247,AN246:AN246,$AI$2),0)),0)),0)</f>
        <v>0</v>
      </c>
      <c r="BO247" s="1">
        <f>IFERROR(IF($AE247&gt;$AE246,VLOOKUP($AC247+AO$1,STOCK!$F$10:$AB$209,17,0),IF($AE247=$AE246,(IF(BO246&gt;=1,BO246-COUNTIFS($AE246:$AE246,$AC247,AO246:AO246,$AI$2),0)),0)),0)</f>
        <v>0</v>
      </c>
      <c r="BP247" s="1">
        <f>IFERROR(IF($AE247&gt;$AE246,VLOOKUP($AC247+AP$1,STOCK!$F$10:$AB$209,17,0),IF($AE247=$AE246,(IF(BP246&gt;=1,BP246-COUNTIFS($AE246:$AE246,$AC247,AP246:AP246,$AI$2),0)),0)),0)</f>
        <v>0</v>
      </c>
      <c r="BQ247" s="1">
        <f>IFERROR(IF($AE247&gt;$AE246,VLOOKUP($AC247+AQ$1,STOCK!$F$10:$AB$209,17,0),IF($AE247=$AE246,(IF(BQ246&gt;=1,BQ246-COUNTIFS($AE246:$AE246,$AC247,AQ246:AQ246,$AI$2),0)),0)),0)</f>
        <v>0</v>
      </c>
      <c r="BR247" s="1">
        <f>IFERROR(IF($AE247&gt;$AE246,VLOOKUP($AC247+AR$1,STOCK!$F$10:$AB$209,17,0),IF($AE247=$AE246,(IF(BR246&gt;=1,BR246-COUNTIFS($AE246:$AE246,$AC247,AR246:AR246,$AI$2),0)),0)),0)</f>
        <v>0</v>
      </c>
      <c r="BS247" s="1">
        <f>IFERROR(IF($AE247&gt;$AE246,VLOOKUP($AC247+AS$1,STOCK!$F$10:$AB$209,17,0),IF($AE247=$AE246,(IF(BS246&gt;=1,BS246-COUNTIFS($AE246:$AE246,$AC247,AS246:AS246,$AI$2),0)),0)),0)</f>
        <v>0</v>
      </c>
      <c r="BT247" s="1">
        <f>IFERROR(IF($AE247&gt;$AE246,VLOOKUP($AC247+AT$1,STOCK!$F$10:$AB$209,17,0),IF($AE247=$AE246,(IF(BT246&gt;=1,BT246-COUNTIFS($AE246:$AE246,$AC247,AT246:AT246,$AI$2),0)),0)),0)</f>
        <v>0</v>
      </c>
      <c r="BU247" s="1">
        <f>IFERROR(IF($AE247&gt;$AE246,VLOOKUP($AC247+AU$1,STOCK!$F$10:$AB$209,17,0),IF($AE247=$AE246,(IF(BU246&gt;=1,BU246-COUNTIFS($AE246:$AE246,$AC247,AU246:AU246,$AI$2),0)),0)),0)</f>
        <v>0</v>
      </c>
      <c r="BV247" s="1">
        <f>IFERROR(IF($AE247&gt;$AE246,VLOOKUP($AC247+AV$1,STOCK!$F$10:$AB$209,17,0),IF($AE247=$AE246,(IF(BV246&gt;=1,BV246-COUNTIFS($AE246:$AE246,$AC247,AV246:AV246,$AI$2),0)),0)),0)</f>
        <v>0</v>
      </c>
      <c r="BW247" s="1">
        <f>IFERROR(IF($AE247&gt;$AE246,VLOOKUP($AC247+AW$1,STOCK!$F$10:$AB$209,17,0),IF($AE247=$AE246,(IF(BW246&gt;=1,BW246-COUNTIFS($AE246:$AE246,$AC247,AW246:AW246,$AI$2),0)),0)),0)</f>
        <v>0</v>
      </c>
      <c r="BX247" s="1">
        <f>IFERROR(IF($AE247&gt;$AE246,VLOOKUP($AC247+AX$1,STOCK!$F$10:$AB$209,17,0),IF($AE247=$AE246,(IF(BX246&gt;=1,BX246-COUNTIFS($AE246:$AE246,$AC247,AX246:AX246,$AI$2),0)),0)),0)</f>
        <v>0</v>
      </c>
    </row>
    <row r="248" spans="29:76" x14ac:dyDescent="0.25">
      <c r="AC248" s="1">
        <f t="shared" si="65"/>
        <v>0</v>
      </c>
      <c r="AD248" s="1">
        <f>IFERROR(IF(LEN(AK248)&gt;=1,VLOOKUP(HLOOKUP(AK248,PROFILE!$K$5:$V$8,4,0),PROFILE!$F$1:$G$3,2,0),0),0)</f>
        <v>0</v>
      </c>
      <c r="AE248" s="1">
        <f t="shared" si="66"/>
        <v>0</v>
      </c>
      <c r="AF248" s="1">
        <v>235</v>
      </c>
      <c r="AI248" s="1" t="str">
        <f>IFERROR(IF($AH248&gt;=1,VLOOKUP($AG248,STUDENT!$O$8:$Z$1507,3,0),""),"")</f>
        <v/>
      </c>
      <c r="AJ248" s="1" t="str">
        <f>IFERROR(IF($AH248&gt;=1,VLOOKUP($AG248,STUDENT!$O$8:$Z$1507,4,0),""),"")</f>
        <v/>
      </c>
      <c r="AK248" s="1" t="str">
        <f>IFERROR(IF($AH248&gt;=1,VLOOKUP($AG248,STUDENT!$O$8:$Z$1507,6,0),""),"")</f>
        <v/>
      </c>
      <c r="AL248" s="1" t="str">
        <f t="shared" si="67"/>
        <v/>
      </c>
      <c r="AM248" s="1" t="str">
        <f t="shared" si="68"/>
        <v/>
      </c>
      <c r="AN248" s="1" t="str">
        <f t="shared" si="69"/>
        <v/>
      </c>
      <c r="AO248" s="1" t="str">
        <f t="shared" si="70"/>
        <v/>
      </c>
      <c r="AP248" s="1" t="str">
        <f t="shared" si="71"/>
        <v/>
      </c>
      <c r="AQ248" s="1" t="str">
        <f t="shared" si="72"/>
        <v/>
      </c>
      <c r="AR248" s="1" t="str">
        <f t="shared" si="73"/>
        <v/>
      </c>
      <c r="AS248" s="1" t="str">
        <f t="shared" si="74"/>
        <v/>
      </c>
      <c r="AT248" s="1" t="str">
        <f t="shared" si="75"/>
        <v/>
      </c>
      <c r="AU248" s="1" t="str">
        <f t="shared" si="76"/>
        <v/>
      </c>
      <c r="AV248" s="1" t="str">
        <f t="shared" si="77"/>
        <v/>
      </c>
      <c r="AW248" s="1" t="str">
        <f t="shared" si="78"/>
        <v/>
      </c>
      <c r="AX248" s="1" t="str">
        <f t="shared" si="79"/>
        <v/>
      </c>
      <c r="AY248" s="1">
        <f>IFERROR(IF($AE248&gt;$AE247,VLOOKUP($AC248+AL$1,STOCK!$F$10:$AB$209,16,0),IF($AE248=$AE247,(IF(AY247&gt;=1,AY247-COUNTIFS($AE247:$AE247,$AC248,AL247:AL247,$AI$1),0)),0)),0)</f>
        <v>0</v>
      </c>
      <c r="AZ248" s="1">
        <f>IFERROR(IF($AE248&gt;$AE247,VLOOKUP($AC248+AM$1,STOCK!$F$10:$AB$209,16,0),IF($AE248=$AE247,(IF(AZ247&gt;=1,AZ247-COUNTIFS($AE247:$AE247,$AC248,AM247:AM247,$AI$1),0)),0)),0)</f>
        <v>0</v>
      </c>
      <c r="BA248" s="1">
        <f>IFERROR(IF($AE248&gt;$AE247,VLOOKUP($AC248+AN$1,STOCK!$F$10:$AB$209,16,0),IF($AE248=$AE247,(IF(BA247&gt;=1,BA247-COUNTIFS($AE247:$AE247,$AC248,AN247:AN247,$AI$1),0)),0)),0)</f>
        <v>0</v>
      </c>
      <c r="BB248" s="1">
        <f>IFERROR(IF($AE248&gt;$AE247,VLOOKUP($AC248+AO$1,STOCK!$F$10:$AB$209,16,0),IF($AE248=$AE247,(IF(BB247&gt;=1,BB247-COUNTIFS($AE247:$AE247,$AC248,AO247:AO247,$AI$1),0)),0)),0)</f>
        <v>0</v>
      </c>
      <c r="BC248" s="1">
        <f>IFERROR(IF($AE248&gt;$AE247,VLOOKUP($AC248+AP$1,STOCK!$F$10:$AB$209,16,0),IF($AE248=$AE247,(IF(BC247&gt;=1,BC247-COUNTIFS($AE247:$AE247,$AC248,AP247:AP247,$AI$1),0)),0)),0)</f>
        <v>0</v>
      </c>
      <c r="BD248" s="1">
        <f>IFERROR(IF($AE248&gt;$AE247,VLOOKUP($AC248+AQ$1,STOCK!$F$10:$AB$209,16,0),IF($AE248=$AE247,(IF(BD247&gt;=1,BD247-COUNTIFS($AE247:$AE247,$AC248,AQ247:AQ247,$AI$1),0)),0)),0)</f>
        <v>0</v>
      </c>
      <c r="BE248" s="1">
        <f>IFERROR(IF($AE248&gt;$AE247,VLOOKUP($AC248+AR$1,STOCK!$F$10:$AB$209,16,0),IF($AE248=$AE247,(IF(BE247&gt;=1,BE247-COUNTIFS($AE247:$AE247,$AC248,AR247:AR247,$AI$1),0)),0)),0)</f>
        <v>0</v>
      </c>
      <c r="BF248" s="1">
        <f>IFERROR(IF($AE248&gt;$AE247,VLOOKUP($AC248+AS$1,STOCK!$F$10:$AB$209,16,0),IF($AE248=$AE247,(IF(BF247&gt;=1,BF247-COUNTIFS($AE247:$AE247,$AC248,AS247:AS247,$AI$1),0)),0)),0)</f>
        <v>0</v>
      </c>
      <c r="BG248" s="1">
        <f>IFERROR(IF($AE248&gt;$AE247,VLOOKUP($AC248+AT$1,STOCK!$F$10:$AB$209,16,0),IF($AE248=$AE247,(IF(BG247&gt;=1,BG247-COUNTIFS($AE247:$AE247,$AC248,AT247:AT247,$AI$1),0)),0)),0)</f>
        <v>0</v>
      </c>
      <c r="BH248" s="1">
        <f>IFERROR(IF($AE248&gt;$AE247,VLOOKUP($AC248+AU$1,STOCK!$F$10:$AB$209,16,0),IF($AE248=$AE247,(IF(BH247&gt;=1,BH247-COUNTIFS($AE247:$AE247,$AC248,AU247:AU247,$AI$1),0)),0)),0)</f>
        <v>0</v>
      </c>
      <c r="BI248" s="1">
        <f>IFERROR(IF($AE248&gt;$AE247,VLOOKUP($AC248+AV$1,STOCK!$F$10:$AB$209,16,0),IF($AE248=$AE247,(IF(BI247&gt;=1,BI247-COUNTIFS($AE247:$AE247,$AC248,AV247:AV247,$AI$1),0)),0)),0)</f>
        <v>0</v>
      </c>
      <c r="BJ248" s="1">
        <f>IFERROR(IF($AE248&gt;$AE247,VLOOKUP($AC248+AW$1,STOCK!$F$10:$AB$209,16,0),IF($AE248=$AE247,(IF(BJ247&gt;=1,BJ247-COUNTIFS($AE247:$AE247,$AC248,AW247:AW247,$AI$1),0)),0)),0)</f>
        <v>0</v>
      </c>
      <c r="BK248" s="1">
        <f>IFERROR(IF($AE248&gt;$AE247,VLOOKUP($AC248+AX$1,STOCK!$F$10:$AB$209,16,0),IF($AE248=$AE247,(IF(BK247&gt;=1,BK247-COUNTIFS($AE247:$AE247,$AC248,AX247:AX247,$AI$1),0)),0)),0)</f>
        <v>0</v>
      </c>
      <c r="BL248" s="1">
        <f>IFERROR(IF($AE248&gt;$AE247,VLOOKUP($AC248+AL$1,STOCK!$F$10:$AB$209,17,0),IF($AE248=$AE247,(IF(BL247&gt;=1,BL247-COUNTIFS($AE247:$AE247,$AC248,AL247:AL247,$AI$2),0)),0)),0)</f>
        <v>0</v>
      </c>
      <c r="BM248" s="1">
        <f>IFERROR(IF($AE248&gt;$AE247,VLOOKUP($AC248+AM$1,STOCK!$F$10:$AB$209,17,0),IF($AE248=$AE247,(IF(BM247&gt;=1,BM247-COUNTIFS($AE247:$AE247,$AC248,AM247:AM247,$AI$2),0)),0)),0)</f>
        <v>0</v>
      </c>
      <c r="BN248" s="1">
        <f>IFERROR(IF($AE248&gt;$AE247,VLOOKUP($AC248+AN$1,STOCK!$F$10:$AB$209,17,0),IF($AE248=$AE247,(IF(BN247&gt;=1,BN247-COUNTIFS($AE247:$AE247,$AC248,AN247:AN247,$AI$2),0)),0)),0)</f>
        <v>0</v>
      </c>
      <c r="BO248" s="1">
        <f>IFERROR(IF($AE248&gt;$AE247,VLOOKUP($AC248+AO$1,STOCK!$F$10:$AB$209,17,0),IF($AE248=$AE247,(IF(BO247&gt;=1,BO247-COUNTIFS($AE247:$AE247,$AC248,AO247:AO247,$AI$2),0)),0)),0)</f>
        <v>0</v>
      </c>
      <c r="BP248" s="1">
        <f>IFERROR(IF($AE248&gt;$AE247,VLOOKUP($AC248+AP$1,STOCK!$F$10:$AB$209,17,0),IF($AE248=$AE247,(IF(BP247&gt;=1,BP247-COUNTIFS($AE247:$AE247,$AC248,AP247:AP247,$AI$2),0)),0)),0)</f>
        <v>0</v>
      </c>
      <c r="BQ248" s="1">
        <f>IFERROR(IF($AE248&gt;$AE247,VLOOKUP($AC248+AQ$1,STOCK!$F$10:$AB$209,17,0),IF($AE248=$AE247,(IF(BQ247&gt;=1,BQ247-COUNTIFS($AE247:$AE247,$AC248,AQ247:AQ247,$AI$2),0)),0)),0)</f>
        <v>0</v>
      </c>
      <c r="BR248" s="1">
        <f>IFERROR(IF($AE248&gt;$AE247,VLOOKUP($AC248+AR$1,STOCK!$F$10:$AB$209,17,0),IF($AE248=$AE247,(IF(BR247&gt;=1,BR247-COUNTIFS($AE247:$AE247,$AC248,AR247:AR247,$AI$2),0)),0)),0)</f>
        <v>0</v>
      </c>
      <c r="BS248" s="1">
        <f>IFERROR(IF($AE248&gt;$AE247,VLOOKUP($AC248+AS$1,STOCK!$F$10:$AB$209,17,0),IF($AE248=$AE247,(IF(BS247&gt;=1,BS247-COUNTIFS($AE247:$AE247,$AC248,AS247:AS247,$AI$2),0)),0)),0)</f>
        <v>0</v>
      </c>
      <c r="BT248" s="1">
        <f>IFERROR(IF($AE248&gt;$AE247,VLOOKUP($AC248+AT$1,STOCK!$F$10:$AB$209,17,0),IF($AE248=$AE247,(IF(BT247&gt;=1,BT247-COUNTIFS($AE247:$AE247,$AC248,AT247:AT247,$AI$2),0)),0)),0)</f>
        <v>0</v>
      </c>
      <c r="BU248" s="1">
        <f>IFERROR(IF($AE248&gt;$AE247,VLOOKUP($AC248+AU$1,STOCK!$F$10:$AB$209,17,0),IF($AE248=$AE247,(IF(BU247&gt;=1,BU247-COUNTIFS($AE247:$AE247,$AC248,AU247:AU247,$AI$2),0)),0)),0)</f>
        <v>0</v>
      </c>
      <c r="BV248" s="1">
        <f>IFERROR(IF($AE248&gt;$AE247,VLOOKUP($AC248+AV$1,STOCK!$F$10:$AB$209,17,0),IF($AE248=$AE247,(IF(BV247&gt;=1,BV247-COUNTIFS($AE247:$AE247,$AC248,AV247:AV247,$AI$2),0)),0)),0)</f>
        <v>0</v>
      </c>
      <c r="BW248" s="1">
        <f>IFERROR(IF($AE248&gt;$AE247,VLOOKUP($AC248+AW$1,STOCK!$F$10:$AB$209,17,0),IF($AE248=$AE247,(IF(BW247&gt;=1,BW247-COUNTIFS($AE247:$AE247,$AC248,AW247:AW247,$AI$2),0)),0)),0)</f>
        <v>0</v>
      </c>
      <c r="BX248" s="1">
        <f>IFERROR(IF($AE248&gt;$AE247,VLOOKUP($AC248+AX$1,STOCK!$F$10:$AB$209,17,0),IF($AE248=$AE247,(IF(BX247&gt;=1,BX247-COUNTIFS($AE247:$AE247,$AC248,AX247:AX247,$AI$2),0)),0)),0)</f>
        <v>0</v>
      </c>
    </row>
    <row r="249" spans="29:76" x14ac:dyDescent="0.25">
      <c r="AC249" s="1">
        <f t="shared" si="65"/>
        <v>0</v>
      </c>
      <c r="AD249" s="1">
        <f>IFERROR(IF(LEN(AK249)&gt;=1,VLOOKUP(HLOOKUP(AK249,PROFILE!$K$5:$V$8,4,0),PROFILE!$F$1:$G$3,2,0),0),0)</f>
        <v>0</v>
      </c>
      <c r="AE249" s="1">
        <f t="shared" si="66"/>
        <v>0</v>
      </c>
      <c r="AF249" s="1">
        <v>236</v>
      </c>
      <c r="AI249" s="1" t="str">
        <f>IFERROR(IF($AH249&gt;=1,VLOOKUP($AG249,STUDENT!$O$8:$Z$1507,3,0),""),"")</f>
        <v/>
      </c>
      <c r="AJ249" s="1" t="str">
        <f>IFERROR(IF($AH249&gt;=1,VLOOKUP($AG249,STUDENT!$O$8:$Z$1507,4,0),""),"")</f>
        <v/>
      </c>
      <c r="AK249" s="1" t="str">
        <f>IFERROR(IF($AH249&gt;=1,VLOOKUP($AG249,STUDENT!$O$8:$Z$1507,6,0),""),"")</f>
        <v/>
      </c>
      <c r="AL249" s="1" t="str">
        <f t="shared" si="67"/>
        <v/>
      </c>
      <c r="AM249" s="1" t="str">
        <f t="shared" si="68"/>
        <v/>
      </c>
      <c r="AN249" s="1" t="str">
        <f t="shared" si="69"/>
        <v/>
      </c>
      <c r="AO249" s="1" t="str">
        <f t="shared" si="70"/>
        <v/>
      </c>
      <c r="AP249" s="1" t="str">
        <f t="shared" si="71"/>
        <v/>
      </c>
      <c r="AQ249" s="1" t="str">
        <f t="shared" si="72"/>
        <v/>
      </c>
      <c r="AR249" s="1" t="str">
        <f t="shared" si="73"/>
        <v/>
      </c>
      <c r="AS249" s="1" t="str">
        <f t="shared" si="74"/>
        <v/>
      </c>
      <c r="AT249" s="1" t="str">
        <f t="shared" si="75"/>
        <v/>
      </c>
      <c r="AU249" s="1" t="str">
        <f t="shared" si="76"/>
        <v/>
      </c>
      <c r="AV249" s="1" t="str">
        <f t="shared" si="77"/>
        <v/>
      </c>
      <c r="AW249" s="1" t="str">
        <f t="shared" si="78"/>
        <v/>
      </c>
      <c r="AX249" s="1" t="str">
        <f t="shared" si="79"/>
        <v/>
      </c>
      <c r="AY249" s="1">
        <f>IFERROR(IF($AE249&gt;$AE248,VLOOKUP($AC249+AL$1,STOCK!$F$10:$AB$209,16,0),IF($AE249=$AE248,(IF(AY248&gt;=1,AY248-COUNTIFS($AE248:$AE248,$AC249,AL248:AL248,$AI$1),0)),0)),0)</f>
        <v>0</v>
      </c>
      <c r="AZ249" s="1">
        <f>IFERROR(IF($AE249&gt;$AE248,VLOOKUP($AC249+AM$1,STOCK!$F$10:$AB$209,16,0),IF($AE249=$AE248,(IF(AZ248&gt;=1,AZ248-COUNTIFS($AE248:$AE248,$AC249,AM248:AM248,$AI$1),0)),0)),0)</f>
        <v>0</v>
      </c>
      <c r="BA249" s="1">
        <f>IFERROR(IF($AE249&gt;$AE248,VLOOKUP($AC249+AN$1,STOCK!$F$10:$AB$209,16,0),IF($AE249=$AE248,(IF(BA248&gt;=1,BA248-COUNTIFS($AE248:$AE248,$AC249,AN248:AN248,$AI$1),0)),0)),0)</f>
        <v>0</v>
      </c>
      <c r="BB249" s="1">
        <f>IFERROR(IF($AE249&gt;$AE248,VLOOKUP($AC249+AO$1,STOCK!$F$10:$AB$209,16,0),IF($AE249=$AE248,(IF(BB248&gt;=1,BB248-COUNTIFS($AE248:$AE248,$AC249,AO248:AO248,$AI$1),0)),0)),0)</f>
        <v>0</v>
      </c>
      <c r="BC249" s="1">
        <f>IFERROR(IF($AE249&gt;$AE248,VLOOKUP($AC249+AP$1,STOCK!$F$10:$AB$209,16,0),IF($AE249=$AE248,(IF(BC248&gt;=1,BC248-COUNTIFS($AE248:$AE248,$AC249,AP248:AP248,$AI$1),0)),0)),0)</f>
        <v>0</v>
      </c>
      <c r="BD249" s="1">
        <f>IFERROR(IF($AE249&gt;$AE248,VLOOKUP($AC249+AQ$1,STOCK!$F$10:$AB$209,16,0),IF($AE249=$AE248,(IF(BD248&gt;=1,BD248-COUNTIFS($AE248:$AE248,$AC249,AQ248:AQ248,$AI$1),0)),0)),0)</f>
        <v>0</v>
      </c>
      <c r="BE249" s="1">
        <f>IFERROR(IF($AE249&gt;$AE248,VLOOKUP($AC249+AR$1,STOCK!$F$10:$AB$209,16,0),IF($AE249=$AE248,(IF(BE248&gt;=1,BE248-COUNTIFS($AE248:$AE248,$AC249,AR248:AR248,$AI$1),0)),0)),0)</f>
        <v>0</v>
      </c>
      <c r="BF249" s="1">
        <f>IFERROR(IF($AE249&gt;$AE248,VLOOKUP($AC249+AS$1,STOCK!$F$10:$AB$209,16,0),IF($AE249=$AE248,(IF(BF248&gt;=1,BF248-COUNTIFS($AE248:$AE248,$AC249,AS248:AS248,$AI$1),0)),0)),0)</f>
        <v>0</v>
      </c>
      <c r="BG249" s="1">
        <f>IFERROR(IF($AE249&gt;$AE248,VLOOKUP($AC249+AT$1,STOCK!$F$10:$AB$209,16,0),IF($AE249=$AE248,(IF(BG248&gt;=1,BG248-COUNTIFS($AE248:$AE248,$AC249,AT248:AT248,$AI$1),0)),0)),0)</f>
        <v>0</v>
      </c>
      <c r="BH249" s="1">
        <f>IFERROR(IF($AE249&gt;$AE248,VLOOKUP($AC249+AU$1,STOCK!$F$10:$AB$209,16,0),IF($AE249=$AE248,(IF(BH248&gt;=1,BH248-COUNTIFS($AE248:$AE248,$AC249,AU248:AU248,$AI$1),0)),0)),0)</f>
        <v>0</v>
      </c>
      <c r="BI249" s="1">
        <f>IFERROR(IF($AE249&gt;$AE248,VLOOKUP($AC249+AV$1,STOCK!$F$10:$AB$209,16,0),IF($AE249=$AE248,(IF(BI248&gt;=1,BI248-COUNTIFS($AE248:$AE248,$AC249,AV248:AV248,$AI$1),0)),0)),0)</f>
        <v>0</v>
      </c>
      <c r="BJ249" s="1">
        <f>IFERROR(IF($AE249&gt;$AE248,VLOOKUP($AC249+AW$1,STOCK!$F$10:$AB$209,16,0),IF($AE249=$AE248,(IF(BJ248&gt;=1,BJ248-COUNTIFS($AE248:$AE248,$AC249,AW248:AW248,$AI$1),0)),0)),0)</f>
        <v>0</v>
      </c>
      <c r="BK249" s="1">
        <f>IFERROR(IF($AE249&gt;$AE248,VLOOKUP($AC249+AX$1,STOCK!$F$10:$AB$209,16,0),IF($AE249=$AE248,(IF(BK248&gt;=1,BK248-COUNTIFS($AE248:$AE248,$AC249,AX248:AX248,$AI$1),0)),0)),0)</f>
        <v>0</v>
      </c>
      <c r="BL249" s="1">
        <f>IFERROR(IF($AE249&gt;$AE248,VLOOKUP($AC249+AL$1,STOCK!$F$10:$AB$209,17,0),IF($AE249=$AE248,(IF(BL248&gt;=1,BL248-COUNTIFS($AE248:$AE248,$AC249,AL248:AL248,$AI$2),0)),0)),0)</f>
        <v>0</v>
      </c>
      <c r="BM249" s="1">
        <f>IFERROR(IF($AE249&gt;$AE248,VLOOKUP($AC249+AM$1,STOCK!$F$10:$AB$209,17,0),IF($AE249=$AE248,(IF(BM248&gt;=1,BM248-COUNTIFS($AE248:$AE248,$AC249,AM248:AM248,$AI$2),0)),0)),0)</f>
        <v>0</v>
      </c>
      <c r="BN249" s="1">
        <f>IFERROR(IF($AE249&gt;$AE248,VLOOKUP($AC249+AN$1,STOCK!$F$10:$AB$209,17,0),IF($AE249=$AE248,(IF(BN248&gt;=1,BN248-COUNTIFS($AE248:$AE248,$AC249,AN248:AN248,$AI$2),0)),0)),0)</f>
        <v>0</v>
      </c>
      <c r="BO249" s="1">
        <f>IFERROR(IF($AE249&gt;$AE248,VLOOKUP($AC249+AO$1,STOCK!$F$10:$AB$209,17,0),IF($AE249=$AE248,(IF(BO248&gt;=1,BO248-COUNTIFS($AE248:$AE248,$AC249,AO248:AO248,$AI$2),0)),0)),0)</f>
        <v>0</v>
      </c>
      <c r="BP249" s="1">
        <f>IFERROR(IF($AE249&gt;$AE248,VLOOKUP($AC249+AP$1,STOCK!$F$10:$AB$209,17,0),IF($AE249=$AE248,(IF(BP248&gt;=1,BP248-COUNTIFS($AE248:$AE248,$AC249,AP248:AP248,$AI$2),0)),0)),0)</f>
        <v>0</v>
      </c>
      <c r="BQ249" s="1">
        <f>IFERROR(IF($AE249&gt;$AE248,VLOOKUP($AC249+AQ$1,STOCK!$F$10:$AB$209,17,0),IF($AE249=$AE248,(IF(BQ248&gt;=1,BQ248-COUNTIFS($AE248:$AE248,$AC249,AQ248:AQ248,$AI$2),0)),0)),0)</f>
        <v>0</v>
      </c>
      <c r="BR249" s="1">
        <f>IFERROR(IF($AE249&gt;$AE248,VLOOKUP($AC249+AR$1,STOCK!$F$10:$AB$209,17,0),IF($AE249=$AE248,(IF(BR248&gt;=1,BR248-COUNTIFS($AE248:$AE248,$AC249,AR248:AR248,$AI$2),0)),0)),0)</f>
        <v>0</v>
      </c>
      <c r="BS249" s="1">
        <f>IFERROR(IF($AE249&gt;$AE248,VLOOKUP($AC249+AS$1,STOCK!$F$10:$AB$209,17,0),IF($AE249=$AE248,(IF(BS248&gt;=1,BS248-COUNTIFS($AE248:$AE248,$AC249,AS248:AS248,$AI$2),0)),0)),0)</f>
        <v>0</v>
      </c>
      <c r="BT249" s="1">
        <f>IFERROR(IF($AE249&gt;$AE248,VLOOKUP($AC249+AT$1,STOCK!$F$10:$AB$209,17,0),IF($AE249=$AE248,(IF(BT248&gt;=1,BT248-COUNTIFS($AE248:$AE248,$AC249,AT248:AT248,$AI$2),0)),0)),0)</f>
        <v>0</v>
      </c>
      <c r="BU249" s="1">
        <f>IFERROR(IF($AE249&gt;$AE248,VLOOKUP($AC249+AU$1,STOCK!$F$10:$AB$209,17,0),IF($AE249=$AE248,(IF(BU248&gt;=1,BU248-COUNTIFS($AE248:$AE248,$AC249,AU248:AU248,$AI$2),0)),0)),0)</f>
        <v>0</v>
      </c>
      <c r="BV249" s="1">
        <f>IFERROR(IF($AE249&gt;$AE248,VLOOKUP($AC249+AV$1,STOCK!$F$10:$AB$209,17,0),IF($AE249=$AE248,(IF(BV248&gt;=1,BV248-COUNTIFS($AE248:$AE248,$AC249,AV248:AV248,$AI$2),0)),0)),0)</f>
        <v>0</v>
      </c>
      <c r="BW249" s="1">
        <f>IFERROR(IF($AE249&gt;$AE248,VLOOKUP($AC249+AW$1,STOCK!$F$10:$AB$209,17,0),IF($AE249=$AE248,(IF(BW248&gt;=1,BW248-COUNTIFS($AE248:$AE248,$AC249,AW248:AW248,$AI$2),0)),0)),0)</f>
        <v>0</v>
      </c>
      <c r="BX249" s="1">
        <f>IFERROR(IF($AE249&gt;$AE248,VLOOKUP($AC249+AX$1,STOCK!$F$10:$AB$209,17,0),IF($AE249=$AE248,(IF(BX248&gt;=1,BX248-COUNTIFS($AE248:$AE248,$AC249,AX248:AX248,$AI$2),0)),0)),0)</f>
        <v>0</v>
      </c>
    </row>
    <row r="250" spans="29:76" x14ac:dyDescent="0.25">
      <c r="AC250" s="1">
        <f t="shared" si="65"/>
        <v>0</v>
      </c>
      <c r="AD250" s="1">
        <f>IFERROR(IF(LEN(AK250)&gt;=1,VLOOKUP(HLOOKUP(AK250,PROFILE!$K$5:$V$8,4,0),PROFILE!$F$1:$G$3,2,0),0),0)</f>
        <v>0</v>
      </c>
      <c r="AE250" s="1">
        <f t="shared" si="66"/>
        <v>0</v>
      </c>
      <c r="AF250" s="1">
        <v>237</v>
      </c>
      <c r="AI250" s="1" t="str">
        <f>IFERROR(IF($AH250&gt;=1,VLOOKUP($AG250,STUDENT!$O$8:$Z$1507,3,0),""),"")</f>
        <v/>
      </c>
      <c r="AJ250" s="1" t="str">
        <f>IFERROR(IF($AH250&gt;=1,VLOOKUP($AG250,STUDENT!$O$8:$Z$1507,4,0),""),"")</f>
        <v/>
      </c>
      <c r="AK250" s="1" t="str">
        <f>IFERROR(IF($AH250&gt;=1,VLOOKUP($AG250,STUDENT!$O$8:$Z$1507,6,0),""),"")</f>
        <v/>
      </c>
      <c r="AL250" s="1" t="str">
        <f t="shared" si="67"/>
        <v/>
      </c>
      <c r="AM250" s="1" t="str">
        <f t="shared" si="68"/>
        <v/>
      </c>
      <c r="AN250" s="1" t="str">
        <f t="shared" si="69"/>
        <v/>
      </c>
      <c r="AO250" s="1" t="str">
        <f t="shared" si="70"/>
        <v/>
      </c>
      <c r="AP250" s="1" t="str">
        <f t="shared" si="71"/>
        <v/>
      </c>
      <c r="AQ250" s="1" t="str">
        <f t="shared" si="72"/>
        <v/>
      </c>
      <c r="AR250" s="1" t="str">
        <f t="shared" si="73"/>
        <v/>
      </c>
      <c r="AS250" s="1" t="str">
        <f t="shared" si="74"/>
        <v/>
      </c>
      <c r="AT250" s="1" t="str">
        <f t="shared" si="75"/>
        <v/>
      </c>
      <c r="AU250" s="1" t="str">
        <f t="shared" si="76"/>
        <v/>
      </c>
      <c r="AV250" s="1" t="str">
        <f t="shared" si="77"/>
        <v/>
      </c>
      <c r="AW250" s="1" t="str">
        <f t="shared" si="78"/>
        <v/>
      </c>
      <c r="AX250" s="1" t="str">
        <f t="shared" si="79"/>
        <v/>
      </c>
      <c r="AY250" s="1">
        <f>IFERROR(IF($AE250&gt;$AE249,VLOOKUP($AC250+AL$1,STOCK!$F$10:$AB$209,16,0),IF($AE250=$AE249,(IF(AY249&gt;=1,AY249-COUNTIFS($AE249:$AE249,$AC250,AL249:AL249,$AI$1),0)),0)),0)</f>
        <v>0</v>
      </c>
      <c r="AZ250" s="1">
        <f>IFERROR(IF($AE250&gt;$AE249,VLOOKUP($AC250+AM$1,STOCK!$F$10:$AB$209,16,0),IF($AE250=$AE249,(IF(AZ249&gt;=1,AZ249-COUNTIFS($AE249:$AE249,$AC250,AM249:AM249,$AI$1),0)),0)),0)</f>
        <v>0</v>
      </c>
      <c r="BA250" s="1">
        <f>IFERROR(IF($AE250&gt;$AE249,VLOOKUP($AC250+AN$1,STOCK!$F$10:$AB$209,16,0),IF($AE250=$AE249,(IF(BA249&gt;=1,BA249-COUNTIFS($AE249:$AE249,$AC250,AN249:AN249,$AI$1),0)),0)),0)</f>
        <v>0</v>
      </c>
      <c r="BB250" s="1">
        <f>IFERROR(IF($AE250&gt;$AE249,VLOOKUP($AC250+AO$1,STOCK!$F$10:$AB$209,16,0),IF($AE250=$AE249,(IF(BB249&gt;=1,BB249-COUNTIFS($AE249:$AE249,$AC250,AO249:AO249,$AI$1),0)),0)),0)</f>
        <v>0</v>
      </c>
      <c r="BC250" s="1">
        <f>IFERROR(IF($AE250&gt;$AE249,VLOOKUP($AC250+AP$1,STOCK!$F$10:$AB$209,16,0),IF($AE250=$AE249,(IF(BC249&gt;=1,BC249-COUNTIFS($AE249:$AE249,$AC250,AP249:AP249,$AI$1),0)),0)),0)</f>
        <v>0</v>
      </c>
      <c r="BD250" s="1">
        <f>IFERROR(IF($AE250&gt;$AE249,VLOOKUP($AC250+AQ$1,STOCK!$F$10:$AB$209,16,0),IF($AE250=$AE249,(IF(BD249&gt;=1,BD249-COUNTIFS($AE249:$AE249,$AC250,AQ249:AQ249,$AI$1),0)),0)),0)</f>
        <v>0</v>
      </c>
      <c r="BE250" s="1">
        <f>IFERROR(IF($AE250&gt;$AE249,VLOOKUP($AC250+AR$1,STOCK!$F$10:$AB$209,16,0),IF($AE250=$AE249,(IF(BE249&gt;=1,BE249-COUNTIFS($AE249:$AE249,$AC250,AR249:AR249,$AI$1),0)),0)),0)</f>
        <v>0</v>
      </c>
      <c r="BF250" s="1">
        <f>IFERROR(IF($AE250&gt;$AE249,VLOOKUP($AC250+AS$1,STOCK!$F$10:$AB$209,16,0),IF($AE250=$AE249,(IF(BF249&gt;=1,BF249-COUNTIFS($AE249:$AE249,$AC250,AS249:AS249,$AI$1),0)),0)),0)</f>
        <v>0</v>
      </c>
      <c r="BG250" s="1">
        <f>IFERROR(IF($AE250&gt;$AE249,VLOOKUP($AC250+AT$1,STOCK!$F$10:$AB$209,16,0),IF($AE250=$AE249,(IF(BG249&gt;=1,BG249-COUNTIFS($AE249:$AE249,$AC250,AT249:AT249,$AI$1),0)),0)),0)</f>
        <v>0</v>
      </c>
      <c r="BH250" s="1">
        <f>IFERROR(IF($AE250&gt;$AE249,VLOOKUP($AC250+AU$1,STOCK!$F$10:$AB$209,16,0),IF($AE250=$AE249,(IF(BH249&gt;=1,BH249-COUNTIFS($AE249:$AE249,$AC250,AU249:AU249,$AI$1),0)),0)),0)</f>
        <v>0</v>
      </c>
      <c r="BI250" s="1">
        <f>IFERROR(IF($AE250&gt;$AE249,VLOOKUP($AC250+AV$1,STOCK!$F$10:$AB$209,16,0),IF($AE250=$AE249,(IF(BI249&gt;=1,BI249-COUNTIFS($AE249:$AE249,$AC250,AV249:AV249,$AI$1),0)),0)),0)</f>
        <v>0</v>
      </c>
      <c r="BJ250" s="1">
        <f>IFERROR(IF($AE250&gt;$AE249,VLOOKUP($AC250+AW$1,STOCK!$F$10:$AB$209,16,0),IF($AE250=$AE249,(IF(BJ249&gt;=1,BJ249-COUNTIFS($AE249:$AE249,$AC250,AW249:AW249,$AI$1),0)),0)),0)</f>
        <v>0</v>
      </c>
      <c r="BK250" s="1">
        <f>IFERROR(IF($AE250&gt;$AE249,VLOOKUP($AC250+AX$1,STOCK!$F$10:$AB$209,16,0),IF($AE250=$AE249,(IF(BK249&gt;=1,BK249-COUNTIFS($AE249:$AE249,$AC250,AX249:AX249,$AI$1),0)),0)),0)</f>
        <v>0</v>
      </c>
      <c r="BL250" s="1">
        <f>IFERROR(IF($AE250&gt;$AE249,VLOOKUP($AC250+AL$1,STOCK!$F$10:$AB$209,17,0),IF($AE250=$AE249,(IF(BL249&gt;=1,BL249-COUNTIFS($AE249:$AE249,$AC250,AL249:AL249,$AI$2),0)),0)),0)</f>
        <v>0</v>
      </c>
      <c r="BM250" s="1">
        <f>IFERROR(IF($AE250&gt;$AE249,VLOOKUP($AC250+AM$1,STOCK!$F$10:$AB$209,17,0),IF($AE250=$AE249,(IF(BM249&gt;=1,BM249-COUNTIFS($AE249:$AE249,$AC250,AM249:AM249,$AI$2),0)),0)),0)</f>
        <v>0</v>
      </c>
      <c r="BN250" s="1">
        <f>IFERROR(IF($AE250&gt;$AE249,VLOOKUP($AC250+AN$1,STOCK!$F$10:$AB$209,17,0),IF($AE250=$AE249,(IF(BN249&gt;=1,BN249-COUNTIFS($AE249:$AE249,$AC250,AN249:AN249,$AI$2),0)),0)),0)</f>
        <v>0</v>
      </c>
      <c r="BO250" s="1">
        <f>IFERROR(IF($AE250&gt;$AE249,VLOOKUP($AC250+AO$1,STOCK!$F$10:$AB$209,17,0),IF($AE250=$AE249,(IF(BO249&gt;=1,BO249-COUNTIFS($AE249:$AE249,$AC250,AO249:AO249,$AI$2),0)),0)),0)</f>
        <v>0</v>
      </c>
      <c r="BP250" s="1">
        <f>IFERROR(IF($AE250&gt;$AE249,VLOOKUP($AC250+AP$1,STOCK!$F$10:$AB$209,17,0),IF($AE250=$AE249,(IF(BP249&gt;=1,BP249-COUNTIFS($AE249:$AE249,$AC250,AP249:AP249,$AI$2),0)),0)),0)</f>
        <v>0</v>
      </c>
      <c r="BQ250" s="1">
        <f>IFERROR(IF($AE250&gt;$AE249,VLOOKUP($AC250+AQ$1,STOCK!$F$10:$AB$209,17,0),IF($AE250=$AE249,(IF(BQ249&gt;=1,BQ249-COUNTIFS($AE249:$AE249,$AC250,AQ249:AQ249,$AI$2),0)),0)),0)</f>
        <v>0</v>
      </c>
      <c r="BR250" s="1">
        <f>IFERROR(IF($AE250&gt;$AE249,VLOOKUP($AC250+AR$1,STOCK!$F$10:$AB$209,17,0),IF($AE250=$AE249,(IF(BR249&gt;=1,BR249-COUNTIFS($AE249:$AE249,$AC250,AR249:AR249,$AI$2),0)),0)),0)</f>
        <v>0</v>
      </c>
      <c r="BS250" s="1">
        <f>IFERROR(IF($AE250&gt;$AE249,VLOOKUP($AC250+AS$1,STOCK!$F$10:$AB$209,17,0),IF($AE250=$AE249,(IF(BS249&gt;=1,BS249-COUNTIFS($AE249:$AE249,$AC250,AS249:AS249,$AI$2),0)),0)),0)</f>
        <v>0</v>
      </c>
      <c r="BT250" s="1">
        <f>IFERROR(IF($AE250&gt;$AE249,VLOOKUP($AC250+AT$1,STOCK!$F$10:$AB$209,17,0),IF($AE250=$AE249,(IF(BT249&gt;=1,BT249-COUNTIFS($AE249:$AE249,$AC250,AT249:AT249,$AI$2),0)),0)),0)</f>
        <v>0</v>
      </c>
      <c r="BU250" s="1">
        <f>IFERROR(IF($AE250&gt;$AE249,VLOOKUP($AC250+AU$1,STOCK!$F$10:$AB$209,17,0),IF($AE250=$AE249,(IF(BU249&gt;=1,BU249-COUNTIFS($AE249:$AE249,$AC250,AU249:AU249,$AI$2),0)),0)),0)</f>
        <v>0</v>
      </c>
      <c r="BV250" s="1">
        <f>IFERROR(IF($AE250&gt;$AE249,VLOOKUP($AC250+AV$1,STOCK!$F$10:$AB$209,17,0),IF($AE250=$AE249,(IF(BV249&gt;=1,BV249-COUNTIFS($AE249:$AE249,$AC250,AV249:AV249,$AI$2),0)),0)),0)</f>
        <v>0</v>
      </c>
      <c r="BW250" s="1">
        <f>IFERROR(IF($AE250&gt;$AE249,VLOOKUP($AC250+AW$1,STOCK!$F$10:$AB$209,17,0),IF($AE250=$AE249,(IF(BW249&gt;=1,BW249-COUNTIFS($AE249:$AE249,$AC250,AW249:AW249,$AI$2),0)),0)),0)</f>
        <v>0</v>
      </c>
      <c r="BX250" s="1">
        <f>IFERROR(IF($AE250&gt;$AE249,VLOOKUP($AC250+AX$1,STOCK!$F$10:$AB$209,17,0),IF($AE250=$AE249,(IF(BX249&gt;=1,BX249-COUNTIFS($AE249:$AE249,$AC250,AX249:AX249,$AI$2),0)),0)),0)</f>
        <v>0</v>
      </c>
    </row>
    <row r="251" spans="29:76" x14ac:dyDescent="0.25">
      <c r="AC251" s="1">
        <f t="shared" si="65"/>
        <v>0</v>
      </c>
      <c r="AD251" s="1">
        <f>IFERROR(IF(LEN(AK251)&gt;=1,VLOOKUP(HLOOKUP(AK251,PROFILE!$K$5:$V$8,4,0),PROFILE!$F$1:$G$3,2,0),0),0)</f>
        <v>0</v>
      </c>
      <c r="AE251" s="1">
        <f t="shared" si="66"/>
        <v>0</v>
      </c>
      <c r="AF251" s="1">
        <v>238</v>
      </c>
      <c r="AI251" s="1" t="str">
        <f>IFERROR(IF($AH251&gt;=1,VLOOKUP($AG251,STUDENT!$O$8:$Z$1507,3,0),""),"")</f>
        <v/>
      </c>
      <c r="AJ251" s="1" t="str">
        <f>IFERROR(IF($AH251&gt;=1,VLOOKUP($AG251,STUDENT!$O$8:$Z$1507,4,0),""),"")</f>
        <v/>
      </c>
      <c r="AK251" s="1" t="str">
        <f>IFERROR(IF($AH251&gt;=1,VLOOKUP($AG251,STUDENT!$O$8:$Z$1507,6,0),""),"")</f>
        <v/>
      </c>
      <c r="AL251" s="1" t="str">
        <f t="shared" si="67"/>
        <v/>
      </c>
      <c r="AM251" s="1" t="str">
        <f t="shared" si="68"/>
        <v/>
      </c>
      <c r="AN251" s="1" t="str">
        <f t="shared" si="69"/>
        <v/>
      </c>
      <c r="AO251" s="1" t="str">
        <f t="shared" si="70"/>
        <v/>
      </c>
      <c r="AP251" s="1" t="str">
        <f t="shared" si="71"/>
        <v/>
      </c>
      <c r="AQ251" s="1" t="str">
        <f t="shared" si="72"/>
        <v/>
      </c>
      <c r="AR251" s="1" t="str">
        <f t="shared" si="73"/>
        <v/>
      </c>
      <c r="AS251" s="1" t="str">
        <f t="shared" si="74"/>
        <v/>
      </c>
      <c r="AT251" s="1" t="str">
        <f t="shared" si="75"/>
        <v/>
      </c>
      <c r="AU251" s="1" t="str">
        <f t="shared" si="76"/>
        <v/>
      </c>
      <c r="AV251" s="1" t="str">
        <f t="shared" si="77"/>
        <v/>
      </c>
      <c r="AW251" s="1" t="str">
        <f t="shared" si="78"/>
        <v/>
      </c>
      <c r="AX251" s="1" t="str">
        <f t="shared" si="79"/>
        <v/>
      </c>
      <c r="AY251" s="1">
        <f>IFERROR(IF($AE251&gt;$AE250,VLOOKUP($AC251+AL$1,STOCK!$F$10:$AB$209,16,0),IF($AE251=$AE250,(IF(AY250&gt;=1,AY250-COUNTIFS($AE250:$AE250,$AC251,AL250:AL250,$AI$1),0)),0)),0)</f>
        <v>0</v>
      </c>
      <c r="AZ251" s="1">
        <f>IFERROR(IF($AE251&gt;$AE250,VLOOKUP($AC251+AM$1,STOCK!$F$10:$AB$209,16,0),IF($AE251=$AE250,(IF(AZ250&gt;=1,AZ250-COUNTIFS($AE250:$AE250,$AC251,AM250:AM250,$AI$1),0)),0)),0)</f>
        <v>0</v>
      </c>
      <c r="BA251" s="1">
        <f>IFERROR(IF($AE251&gt;$AE250,VLOOKUP($AC251+AN$1,STOCK!$F$10:$AB$209,16,0),IF($AE251=$AE250,(IF(BA250&gt;=1,BA250-COUNTIFS($AE250:$AE250,$AC251,AN250:AN250,$AI$1),0)),0)),0)</f>
        <v>0</v>
      </c>
      <c r="BB251" s="1">
        <f>IFERROR(IF($AE251&gt;$AE250,VLOOKUP($AC251+AO$1,STOCK!$F$10:$AB$209,16,0),IF($AE251=$AE250,(IF(BB250&gt;=1,BB250-COUNTIFS($AE250:$AE250,$AC251,AO250:AO250,$AI$1),0)),0)),0)</f>
        <v>0</v>
      </c>
      <c r="BC251" s="1">
        <f>IFERROR(IF($AE251&gt;$AE250,VLOOKUP($AC251+AP$1,STOCK!$F$10:$AB$209,16,0),IF($AE251=$AE250,(IF(BC250&gt;=1,BC250-COUNTIFS($AE250:$AE250,$AC251,AP250:AP250,$AI$1),0)),0)),0)</f>
        <v>0</v>
      </c>
      <c r="BD251" s="1">
        <f>IFERROR(IF($AE251&gt;$AE250,VLOOKUP($AC251+AQ$1,STOCK!$F$10:$AB$209,16,0),IF($AE251=$AE250,(IF(BD250&gt;=1,BD250-COUNTIFS($AE250:$AE250,$AC251,AQ250:AQ250,$AI$1),0)),0)),0)</f>
        <v>0</v>
      </c>
      <c r="BE251" s="1">
        <f>IFERROR(IF($AE251&gt;$AE250,VLOOKUP($AC251+AR$1,STOCK!$F$10:$AB$209,16,0),IF($AE251=$AE250,(IF(BE250&gt;=1,BE250-COUNTIFS($AE250:$AE250,$AC251,AR250:AR250,$AI$1),0)),0)),0)</f>
        <v>0</v>
      </c>
      <c r="BF251" s="1">
        <f>IFERROR(IF($AE251&gt;$AE250,VLOOKUP($AC251+AS$1,STOCK!$F$10:$AB$209,16,0),IF($AE251=$AE250,(IF(BF250&gt;=1,BF250-COUNTIFS($AE250:$AE250,$AC251,AS250:AS250,$AI$1),0)),0)),0)</f>
        <v>0</v>
      </c>
      <c r="BG251" s="1">
        <f>IFERROR(IF($AE251&gt;$AE250,VLOOKUP($AC251+AT$1,STOCK!$F$10:$AB$209,16,0),IF($AE251=$AE250,(IF(BG250&gt;=1,BG250-COUNTIFS($AE250:$AE250,$AC251,AT250:AT250,$AI$1),0)),0)),0)</f>
        <v>0</v>
      </c>
      <c r="BH251" s="1">
        <f>IFERROR(IF($AE251&gt;$AE250,VLOOKUP($AC251+AU$1,STOCK!$F$10:$AB$209,16,0),IF($AE251=$AE250,(IF(BH250&gt;=1,BH250-COUNTIFS($AE250:$AE250,$AC251,AU250:AU250,$AI$1),0)),0)),0)</f>
        <v>0</v>
      </c>
      <c r="BI251" s="1">
        <f>IFERROR(IF($AE251&gt;$AE250,VLOOKUP($AC251+AV$1,STOCK!$F$10:$AB$209,16,0),IF($AE251=$AE250,(IF(BI250&gt;=1,BI250-COUNTIFS($AE250:$AE250,$AC251,AV250:AV250,$AI$1),0)),0)),0)</f>
        <v>0</v>
      </c>
      <c r="BJ251" s="1">
        <f>IFERROR(IF($AE251&gt;$AE250,VLOOKUP($AC251+AW$1,STOCK!$F$10:$AB$209,16,0),IF($AE251=$AE250,(IF(BJ250&gt;=1,BJ250-COUNTIFS($AE250:$AE250,$AC251,AW250:AW250,$AI$1),0)),0)),0)</f>
        <v>0</v>
      </c>
      <c r="BK251" s="1">
        <f>IFERROR(IF($AE251&gt;$AE250,VLOOKUP($AC251+AX$1,STOCK!$F$10:$AB$209,16,0),IF($AE251=$AE250,(IF(BK250&gt;=1,BK250-COUNTIFS($AE250:$AE250,$AC251,AX250:AX250,$AI$1),0)),0)),0)</f>
        <v>0</v>
      </c>
      <c r="BL251" s="1">
        <f>IFERROR(IF($AE251&gt;$AE250,VLOOKUP($AC251+AL$1,STOCK!$F$10:$AB$209,17,0),IF($AE251=$AE250,(IF(BL250&gt;=1,BL250-COUNTIFS($AE250:$AE250,$AC251,AL250:AL250,$AI$2),0)),0)),0)</f>
        <v>0</v>
      </c>
      <c r="BM251" s="1">
        <f>IFERROR(IF($AE251&gt;$AE250,VLOOKUP($AC251+AM$1,STOCK!$F$10:$AB$209,17,0),IF($AE251=$AE250,(IF(BM250&gt;=1,BM250-COUNTIFS($AE250:$AE250,$AC251,AM250:AM250,$AI$2),0)),0)),0)</f>
        <v>0</v>
      </c>
      <c r="BN251" s="1">
        <f>IFERROR(IF($AE251&gt;$AE250,VLOOKUP($AC251+AN$1,STOCK!$F$10:$AB$209,17,0),IF($AE251=$AE250,(IF(BN250&gt;=1,BN250-COUNTIFS($AE250:$AE250,$AC251,AN250:AN250,$AI$2),0)),0)),0)</f>
        <v>0</v>
      </c>
      <c r="BO251" s="1">
        <f>IFERROR(IF($AE251&gt;$AE250,VLOOKUP($AC251+AO$1,STOCK!$F$10:$AB$209,17,0),IF($AE251=$AE250,(IF(BO250&gt;=1,BO250-COUNTIFS($AE250:$AE250,$AC251,AO250:AO250,$AI$2),0)),0)),0)</f>
        <v>0</v>
      </c>
      <c r="BP251" s="1">
        <f>IFERROR(IF($AE251&gt;$AE250,VLOOKUP($AC251+AP$1,STOCK!$F$10:$AB$209,17,0),IF($AE251=$AE250,(IF(BP250&gt;=1,BP250-COUNTIFS($AE250:$AE250,$AC251,AP250:AP250,$AI$2),0)),0)),0)</f>
        <v>0</v>
      </c>
      <c r="BQ251" s="1">
        <f>IFERROR(IF($AE251&gt;$AE250,VLOOKUP($AC251+AQ$1,STOCK!$F$10:$AB$209,17,0),IF($AE251=$AE250,(IF(BQ250&gt;=1,BQ250-COUNTIFS($AE250:$AE250,$AC251,AQ250:AQ250,$AI$2),0)),0)),0)</f>
        <v>0</v>
      </c>
      <c r="BR251" s="1">
        <f>IFERROR(IF($AE251&gt;$AE250,VLOOKUP($AC251+AR$1,STOCK!$F$10:$AB$209,17,0),IF($AE251=$AE250,(IF(BR250&gt;=1,BR250-COUNTIFS($AE250:$AE250,$AC251,AR250:AR250,$AI$2),0)),0)),0)</f>
        <v>0</v>
      </c>
      <c r="BS251" s="1">
        <f>IFERROR(IF($AE251&gt;$AE250,VLOOKUP($AC251+AS$1,STOCK!$F$10:$AB$209,17,0),IF($AE251=$AE250,(IF(BS250&gt;=1,BS250-COUNTIFS($AE250:$AE250,$AC251,AS250:AS250,$AI$2),0)),0)),0)</f>
        <v>0</v>
      </c>
      <c r="BT251" s="1">
        <f>IFERROR(IF($AE251&gt;$AE250,VLOOKUP($AC251+AT$1,STOCK!$F$10:$AB$209,17,0),IF($AE251=$AE250,(IF(BT250&gt;=1,BT250-COUNTIFS($AE250:$AE250,$AC251,AT250:AT250,$AI$2),0)),0)),0)</f>
        <v>0</v>
      </c>
      <c r="BU251" s="1">
        <f>IFERROR(IF($AE251&gt;$AE250,VLOOKUP($AC251+AU$1,STOCK!$F$10:$AB$209,17,0),IF($AE251=$AE250,(IF(BU250&gt;=1,BU250-COUNTIFS($AE250:$AE250,$AC251,AU250:AU250,$AI$2),0)),0)),0)</f>
        <v>0</v>
      </c>
      <c r="BV251" s="1">
        <f>IFERROR(IF($AE251&gt;$AE250,VLOOKUP($AC251+AV$1,STOCK!$F$10:$AB$209,17,0),IF($AE251=$AE250,(IF(BV250&gt;=1,BV250-COUNTIFS($AE250:$AE250,$AC251,AV250:AV250,$AI$2),0)),0)),0)</f>
        <v>0</v>
      </c>
      <c r="BW251" s="1">
        <f>IFERROR(IF($AE251&gt;$AE250,VLOOKUP($AC251+AW$1,STOCK!$F$10:$AB$209,17,0),IF($AE251=$AE250,(IF(BW250&gt;=1,BW250-COUNTIFS($AE250:$AE250,$AC251,AW250:AW250,$AI$2),0)),0)),0)</f>
        <v>0</v>
      </c>
      <c r="BX251" s="1">
        <f>IFERROR(IF($AE251&gt;$AE250,VLOOKUP($AC251+AX$1,STOCK!$F$10:$AB$209,17,0),IF($AE251=$AE250,(IF(BX250&gt;=1,BX250-COUNTIFS($AE250:$AE250,$AC251,AX250:AX250,$AI$2),0)),0)),0)</f>
        <v>0</v>
      </c>
    </row>
    <row r="252" spans="29:76" x14ac:dyDescent="0.25">
      <c r="AC252" s="1">
        <f t="shared" si="65"/>
        <v>0</v>
      </c>
      <c r="AD252" s="1">
        <f>IFERROR(IF(LEN(AK252)&gt;=1,VLOOKUP(HLOOKUP(AK252,PROFILE!$K$5:$V$8,4,0),PROFILE!$F$1:$G$3,2,0),0),0)</f>
        <v>0</v>
      </c>
      <c r="AE252" s="1">
        <f t="shared" si="66"/>
        <v>0</v>
      </c>
      <c r="AF252" s="1">
        <v>239</v>
      </c>
      <c r="AI252" s="1" t="str">
        <f>IFERROR(IF($AH252&gt;=1,VLOOKUP($AG252,STUDENT!$O$8:$Z$1507,3,0),""),"")</f>
        <v/>
      </c>
      <c r="AJ252" s="1" t="str">
        <f>IFERROR(IF($AH252&gt;=1,VLOOKUP($AG252,STUDENT!$O$8:$Z$1507,4,0),""),"")</f>
        <v/>
      </c>
      <c r="AK252" s="1" t="str">
        <f>IFERROR(IF($AH252&gt;=1,VLOOKUP($AG252,STUDENT!$O$8:$Z$1507,6,0),""),"")</f>
        <v/>
      </c>
      <c r="AL252" s="1" t="str">
        <f t="shared" si="67"/>
        <v/>
      </c>
      <c r="AM252" s="1" t="str">
        <f t="shared" si="68"/>
        <v/>
      </c>
      <c r="AN252" s="1" t="str">
        <f t="shared" si="69"/>
        <v/>
      </c>
      <c r="AO252" s="1" t="str">
        <f t="shared" si="70"/>
        <v/>
      </c>
      <c r="AP252" s="1" t="str">
        <f t="shared" si="71"/>
        <v/>
      </c>
      <c r="AQ252" s="1" t="str">
        <f t="shared" si="72"/>
        <v/>
      </c>
      <c r="AR252" s="1" t="str">
        <f t="shared" si="73"/>
        <v/>
      </c>
      <c r="AS252" s="1" t="str">
        <f t="shared" si="74"/>
        <v/>
      </c>
      <c r="AT252" s="1" t="str">
        <f t="shared" si="75"/>
        <v/>
      </c>
      <c r="AU252" s="1" t="str">
        <f t="shared" si="76"/>
        <v/>
      </c>
      <c r="AV252" s="1" t="str">
        <f t="shared" si="77"/>
        <v/>
      </c>
      <c r="AW252" s="1" t="str">
        <f t="shared" si="78"/>
        <v/>
      </c>
      <c r="AX252" s="1" t="str">
        <f t="shared" si="79"/>
        <v/>
      </c>
      <c r="AY252" s="1">
        <f>IFERROR(IF($AE252&gt;$AE251,VLOOKUP($AC252+AL$1,STOCK!$F$10:$AB$209,16,0),IF($AE252=$AE251,(IF(AY251&gt;=1,AY251-COUNTIFS($AE251:$AE251,$AC252,AL251:AL251,$AI$1),0)),0)),0)</f>
        <v>0</v>
      </c>
      <c r="AZ252" s="1">
        <f>IFERROR(IF($AE252&gt;$AE251,VLOOKUP($AC252+AM$1,STOCK!$F$10:$AB$209,16,0),IF($AE252=$AE251,(IF(AZ251&gt;=1,AZ251-COUNTIFS($AE251:$AE251,$AC252,AM251:AM251,$AI$1),0)),0)),0)</f>
        <v>0</v>
      </c>
      <c r="BA252" s="1">
        <f>IFERROR(IF($AE252&gt;$AE251,VLOOKUP($AC252+AN$1,STOCK!$F$10:$AB$209,16,0),IF($AE252=$AE251,(IF(BA251&gt;=1,BA251-COUNTIFS($AE251:$AE251,$AC252,AN251:AN251,$AI$1),0)),0)),0)</f>
        <v>0</v>
      </c>
      <c r="BB252" s="1">
        <f>IFERROR(IF($AE252&gt;$AE251,VLOOKUP($AC252+AO$1,STOCK!$F$10:$AB$209,16,0),IF($AE252=$AE251,(IF(BB251&gt;=1,BB251-COUNTIFS($AE251:$AE251,$AC252,AO251:AO251,$AI$1),0)),0)),0)</f>
        <v>0</v>
      </c>
      <c r="BC252" s="1">
        <f>IFERROR(IF($AE252&gt;$AE251,VLOOKUP($AC252+AP$1,STOCK!$F$10:$AB$209,16,0),IF($AE252=$AE251,(IF(BC251&gt;=1,BC251-COUNTIFS($AE251:$AE251,$AC252,AP251:AP251,$AI$1),0)),0)),0)</f>
        <v>0</v>
      </c>
      <c r="BD252" s="1">
        <f>IFERROR(IF($AE252&gt;$AE251,VLOOKUP($AC252+AQ$1,STOCK!$F$10:$AB$209,16,0),IF($AE252=$AE251,(IF(BD251&gt;=1,BD251-COUNTIFS($AE251:$AE251,$AC252,AQ251:AQ251,$AI$1),0)),0)),0)</f>
        <v>0</v>
      </c>
      <c r="BE252" s="1">
        <f>IFERROR(IF($AE252&gt;$AE251,VLOOKUP($AC252+AR$1,STOCK!$F$10:$AB$209,16,0),IF($AE252=$AE251,(IF(BE251&gt;=1,BE251-COUNTIFS($AE251:$AE251,$AC252,AR251:AR251,$AI$1),0)),0)),0)</f>
        <v>0</v>
      </c>
      <c r="BF252" s="1">
        <f>IFERROR(IF($AE252&gt;$AE251,VLOOKUP($AC252+AS$1,STOCK!$F$10:$AB$209,16,0),IF($AE252=$AE251,(IF(BF251&gt;=1,BF251-COUNTIFS($AE251:$AE251,$AC252,AS251:AS251,$AI$1),0)),0)),0)</f>
        <v>0</v>
      </c>
      <c r="BG252" s="1">
        <f>IFERROR(IF($AE252&gt;$AE251,VLOOKUP($AC252+AT$1,STOCK!$F$10:$AB$209,16,0),IF($AE252=$AE251,(IF(BG251&gt;=1,BG251-COUNTIFS($AE251:$AE251,$AC252,AT251:AT251,$AI$1),0)),0)),0)</f>
        <v>0</v>
      </c>
      <c r="BH252" s="1">
        <f>IFERROR(IF($AE252&gt;$AE251,VLOOKUP($AC252+AU$1,STOCK!$F$10:$AB$209,16,0),IF($AE252=$AE251,(IF(BH251&gt;=1,BH251-COUNTIFS($AE251:$AE251,$AC252,AU251:AU251,$AI$1),0)),0)),0)</f>
        <v>0</v>
      </c>
      <c r="BI252" s="1">
        <f>IFERROR(IF($AE252&gt;$AE251,VLOOKUP($AC252+AV$1,STOCK!$F$10:$AB$209,16,0),IF($AE252=$AE251,(IF(BI251&gt;=1,BI251-COUNTIFS($AE251:$AE251,$AC252,AV251:AV251,$AI$1),0)),0)),0)</f>
        <v>0</v>
      </c>
      <c r="BJ252" s="1">
        <f>IFERROR(IF($AE252&gt;$AE251,VLOOKUP($AC252+AW$1,STOCK!$F$10:$AB$209,16,0),IF($AE252=$AE251,(IF(BJ251&gt;=1,BJ251-COUNTIFS($AE251:$AE251,$AC252,AW251:AW251,$AI$1),0)),0)),0)</f>
        <v>0</v>
      </c>
      <c r="BK252" s="1">
        <f>IFERROR(IF($AE252&gt;$AE251,VLOOKUP($AC252+AX$1,STOCK!$F$10:$AB$209,16,0),IF($AE252=$AE251,(IF(BK251&gt;=1,BK251-COUNTIFS($AE251:$AE251,$AC252,AX251:AX251,$AI$1),0)),0)),0)</f>
        <v>0</v>
      </c>
      <c r="BL252" s="1">
        <f>IFERROR(IF($AE252&gt;$AE251,VLOOKUP($AC252+AL$1,STOCK!$F$10:$AB$209,17,0),IF($AE252=$AE251,(IF(BL251&gt;=1,BL251-COUNTIFS($AE251:$AE251,$AC252,AL251:AL251,$AI$2),0)),0)),0)</f>
        <v>0</v>
      </c>
      <c r="BM252" s="1">
        <f>IFERROR(IF($AE252&gt;$AE251,VLOOKUP($AC252+AM$1,STOCK!$F$10:$AB$209,17,0),IF($AE252=$AE251,(IF(BM251&gt;=1,BM251-COUNTIFS($AE251:$AE251,$AC252,AM251:AM251,$AI$2),0)),0)),0)</f>
        <v>0</v>
      </c>
      <c r="BN252" s="1">
        <f>IFERROR(IF($AE252&gt;$AE251,VLOOKUP($AC252+AN$1,STOCK!$F$10:$AB$209,17,0),IF($AE252=$AE251,(IF(BN251&gt;=1,BN251-COUNTIFS($AE251:$AE251,$AC252,AN251:AN251,$AI$2),0)),0)),0)</f>
        <v>0</v>
      </c>
      <c r="BO252" s="1">
        <f>IFERROR(IF($AE252&gt;$AE251,VLOOKUP($AC252+AO$1,STOCK!$F$10:$AB$209,17,0),IF($AE252=$AE251,(IF(BO251&gt;=1,BO251-COUNTIFS($AE251:$AE251,$AC252,AO251:AO251,$AI$2),0)),0)),0)</f>
        <v>0</v>
      </c>
      <c r="BP252" s="1">
        <f>IFERROR(IF($AE252&gt;$AE251,VLOOKUP($AC252+AP$1,STOCK!$F$10:$AB$209,17,0),IF($AE252=$AE251,(IF(BP251&gt;=1,BP251-COUNTIFS($AE251:$AE251,$AC252,AP251:AP251,$AI$2),0)),0)),0)</f>
        <v>0</v>
      </c>
      <c r="BQ252" s="1">
        <f>IFERROR(IF($AE252&gt;$AE251,VLOOKUP($AC252+AQ$1,STOCK!$F$10:$AB$209,17,0),IF($AE252=$AE251,(IF(BQ251&gt;=1,BQ251-COUNTIFS($AE251:$AE251,$AC252,AQ251:AQ251,$AI$2),0)),0)),0)</f>
        <v>0</v>
      </c>
      <c r="BR252" s="1">
        <f>IFERROR(IF($AE252&gt;$AE251,VLOOKUP($AC252+AR$1,STOCK!$F$10:$AB$209,17,0),IF($AE252=$AE251,(IF(BR251&gt;=1,BR251-COUNTIFS($AE251:$AE251,$AC252,AR251:AR251,$AI$2),0)),0)),0)</f>
        <v>0</v>
      </c>
      <c r="BS252" s="1">
        <f>IFERROR(IF($AE252&gt;$AE251,VLOOKUP($AC252+AS$1,STOCK!$F$10:$AB$209,17,0),IF($AE252=$AE251,(IF(BS251&gt;=1,BS251-COUNTIFS($AE251:$AE251,$AC252,AS251:AS251,$AI$2),0)),0)),0)</f>
        <v>0</v>
      </c>
      <c r="BT252" s="1">
        <f>IFERROR(IF($AE252&gt;$AE251,VLOOKUP($AC252+AT$1,STOCK!$F$10:$AB$209,17,0),IF($AE252=$AE251,(IF(BT251&gt;=1,BT251-COUNTIFS($AE251:$AE251,$AC252,AT251:AT251,$AI$2),0)),0)),0)</f>
        <v>0</v>
      </c>
      <c r="BU252" s="1">
        <f>IFERROR(IF($AE252&gt;$AE251,VLOOKUP($AC252+AU$1,STOCK!$F$10:$AB$209,17,0),IF($AE252=$AE251,(IF(BU251&gt;=1,BU251-COUNTIFS($AE251:$AE251,$AC252,AU251:AU251,$AI$2),0)),0)),0)</f>
        <v>0</v>
      </c>
      <c r="BV252" s="1">
        <f>IFERROR(IF($AE252&gt;$AE251,VLOOKUP($AC252+AV$1,STOCK!$F$10:$AB$209,17,0),IF($AE252=$AE251,(IF(BV251&gt;=1,BV251-COUNTIFS($AE251:$AE251,$AC252,AV251:AV251,$AI$2),0)),0)),0)</f>
        <v>0</v>
      </c>
      <c r="BW252" s="1">
        <f>IFERROR(IF($AE252&gt;$AE251,VLOOKUP($AC252+AW$1,STOCK!$F$10:$AB$209,17,0),IF($AE252=$AE251,(IF(BW251&gt;=1,BW251-COUNTIFS($AE251:$AE251,$AC252,AW251:AW251,$AI$2),0)),0)),0)</f>
        <v>0</v>
      </c>
      <c r="BX252" s="1">
        <f>IFERROR(IF($AE252&gt;$AE251,VLOOKUP($AC252+AX$1,STOCK!$F$10:$AB$209,17,0),IF($AE252=$AE251,(IF(BX251&gt;=1,BX251-COUNTIFS($AE251:$AE251,$AC252,AX251:AX251,$AI$2),0)),0)),0)</f>
        <v>0</v>
      </c>
    </row>
    <row r="253" spans="29:76" x14ac:dyDescent="0.25">
      <c r="AC253" s="1">
        <f t="shared" si="65"/>
        <v>0</v>
      </c>
      <c r="AD253" s="1">
        <f>IFERROR(IF(LEN(AK253)&gt;=1,VLOOKUP(HLOOKUP(AK253,PROFILE!$K$5:$V$8,4,0),PROFILE!$F$1:$G$3,2,0),0),0)</f>
        <v>0</v>
      </c>
      <c r="AE253" s="1">
        <f t="shared" si="66"/>
        <v>0</v>
      </c>
      <c r="AF253" s="1">
        <v>240</v>
      </c>
      <c r="AI253" s="1" t="str">
        <f>IFERROR(IF($AH253&gt;=1,VLOOKUP($AG253,STUDENT!$O$8:$Z$1507,3,0),""),"")</f>
        <v/>
      </c>
      <c r="AJ253" s="1" t="str">
        <f>IFERROR(IF($AH253&gt;=1,VLOOKUP($AG253,STUDENT!$O$8:$Z$1507,4,0),""),"")</f>
        <v/>
      </c>
      <c r="AK253" s="1" t="str">
        <f>IFERROR(IF($AH253&gt;=1,VLOOKUP($AG253,STUDENT!$O$8:$Z$1507,6,0),""),"")</f>
        <v/>
      </c>
      <c r="AL253" s="1" t="str">
        <f t="shared" si="67"/>
        <v/>
      </c>
      <c r="AM253" s="1" t="str">
        <f t="shared" si="68"/>
        <v/>
      </c>
      <c r="AN253" s="1" t="str">
        <f t="shared" si="69"/>
        <v/>
      </c>
      <c r="AO253" s="1" t="str">
        <f t="shared" si="70"/>
        <v/>
      </c>
      <c r="AP253" s="1" t="str">
        <f t="shared" si="71"/>
        <v/>
      </c>
      <c r="AQ253" s="1" t="str">
        <f t="shared" si="72"/>
        <v/>
      </c>
      <c r="AR253" s="1" t="str">
        <f t="shared" si="73"/>
        <v/>
      </c>
      <c r="AS253" s="1" t="str">
        <f t="shared" si="74"/>
        <v/>
      </c>
      <c r="AT253" s="1" t="str">
        <f t="shared" si="75"/>
        <v/>
      </c>
      <c r="AU253" s="1" t="str">
        <f t="shared" si="76"/>
        <v/>
      </c>
      <c r="AV253" s="1" t="str">
        <f t="shared" si="77"/>
        <v/>
      </c>
      <c r="AW253" s="1" t="str">
        <f t="shared" si="78"/>
        <v/>
      </c>
      <c r="AX253" s="1" t="str">
        <f t="shared" si="79"/>
        <v/>
      </c>
      <c r="AY253" s="1">
        <f>IFERROR(IF($AE253&gt;$AE252,VLOOKUP($AC253+AL$1,STOCK!$F$10:$AB$209,16,0),IF($AE253=$AE252,(IF(AY252&gt;=1,AY252-COUNTIFS($AE252:$AE252,$AC253,AL252:AL252,$AI$1),0)),0)),0)</f>
        <v>0</v>
      </c>
      <c r="AZ253" s="1">
        <f>IFERROR(IF($AE253&gt;$AE252,VLOOKUP($AC253+AM$1,STOCK!$F$10:$AB$209,16,0),IF($AE253=$AE252,(IF(AZ252&gt;=1,AZ252-COUNTIFS($AE252:$AE252,$AC253,AM252:AM252,$AI$1),0)),0)),0)</f>
        <v>0</v>
      </c>
      <c r="BA253" s="1">
        <f>IFERROR(IF($AE253&gt;$AE252,VLOOKUP($AC253+AN$1,STOCK!$F$10:$AB$209,16,0),IF($AE253=$AE252,(IF(BA252&gt;=1,BA252-COUNTIFS($AE252:$AE252,$AC253,AN252:AN252,$AI$1),0)),0)),0)</f>
        <v>0</v>
      </c>
      <c r="BB253" s="1">
        <f>IFERROR(IF($AE253&gt;$AE252,VLOOKUP($AC253+AO$1,STOCK!$F$10:$AB$209,16,0),IF($AE253=$AE252,(IF(BB252&gt;=1,BB252-COUNTIFS($AE252:$AE252,$AC253,AO252:AO252,$AI$1),0)),0)),0)</f>
        <v>0</v>
      </c>
      <c r="BC253" s="1">
        <f>IFERROR(IF($AE253&gt;$AE252,VLOOKUP($AC253+AP$1,STOCK!$F$10:$AB$209,16,0),IF($AE253=$AE252,(IF(BC252&gt;=1,BC252-COUNTIFS($AE252:$AE252,$AC253,AP252:AP252,$AI$1),0)),0)),0)</f>
        <v>0</v>
      </c>
      <c r="BD253" s="1">
        <f>IFERROR(IF($AE253&gt;$AE252,VLOOKUP($AC253+AQ$1,STOCK!$F$10:$AB$209,16,0),IF($AE253=$AE252,(IF(BD252&gt;=1,BD252-COUNTIFS($AE252:$AE252,$AC253,AQ252:AQ252,$AI$1),0)),0)),0)</f>
        <v>0</v>
      </c>
      <c r="BE253" s="1">
        <f>IFERROR(IF($AE253&gt;$AE252,VLOOKUP($AC253+AR$1,STOCK!$F$10:$AB$209,16,0),IF($AE253=$AE252,(IF(BE252&gt;=1,BE252-COUNTIFS($AE252:$AE252,$AC253,AR252:AR252,$AI$1),0)),0)),0)</f>
        <v>0</v>
      </c>
      <c r="BF253" s="1">
        <f>IFERROR(IF($AE253&gt;$AE252,VLOOKUP($AC253+AS$1,STOCK!$F$10:$AB$209,16,0),IF($AE253=$AE252,(IF(BF252&gt;=1,BF252-COUNTIFS($AE252:$AE252,$AC253,AS252:AS252,$AI$1),0)),0)),0)</f>
        <v>0</v>
      </c>
      <c r="BG253" s="1">
        <f>IFERROR(IF($AE253&gt;$AE252,VLOOKUP($AC253+AT$1,STOCK!$F$10:$AB$209,16,0),IF($AE253=$AE252,(IF(BG252&gt;=1,BG252-COUNTIFS($AE252:$AE252,$AC253,AT252:AT252,$AI$1),0)),0)),0)</f>
        <v>0</v>
      </c>
      <c r="BH253" s="1">
        <f>IFERROR(IF($AE253&gt;$AE252,VLOOKUP($AC253+AU$1,STOCK!$F$10:$AB$209,16,0),IF($AE253=$AE252,(IF(BH252&gt;=1,BH252-COUNTIFS($AE252:$AE252,$AC253,AU252:AU252,$AI$1),0)),0)),0)</f>
        <v>0</v>
      </c>
      <c r="BI253" s="1">
        <f>IFERROR(IF($AE253&gt;$AE252,VLOOKUP($AC253+AV$1,STOCK!$F$10:$AB$209,16,0),IF($AE253=$AE252,(IF(BI252&gt;=1,BI252-COUNTIFS($AE252:$AE252,$AC253,AV252:AV252,$AI$1),0)),0)),0)</f>
        <v>0</v>
      </c>
      <c r="BJ253" s="1">
        <f>IFERROR(IF($AE253&gt;$AE252,VLOOKUP($AC253+AW$1,STOCK!$F$10:$AB$209,16,0),IF($AE253=$AE252,(IF(BJ252&gt;=1,BJ252-COUNTIFS($AE252:$AE252,$AC253,AW252:AW252,$AI$1),0)),0)),0)</f>
        <v>0</v>
      </c>
      <c r="BK253" s="1">
        <f>IFERROR(IF($AE253&gt;$AE252,VLOOKUP($AC253+AX$1,STOCK!$F$10:$AB$209,16,0),IF($AE253=$AE252,(IF(BK252&gt;=1,BK252-COUNTIFS($AE252:$AE252,$AC253,AX252:AX252,$AI$1),0)),0)),0)</f>
        <v>0</v>
      </c>
      <c r="BL253" s="1">
        <f>IFERROR(IF($AE253&gt;$AE252,VLOOKUP($AC253+AL$1,STOCK!$F$10:$AB$209,17,0),IF($AE253=$AE252,(IF(BL252&gt;=1,BL252-COUNTIFS($AE252:$AE252,$AC253,AL252:AL252,$AI$2),0)),0)),0)</f>
        <v>0</v>
      </c>
      <c r="BM253" s="1">
        <f>IFERROR(IF($AE253&gt;$AE252,VLOOKUP($AC253+AM$1,STOCK!$F$10:$AB$209,17,0),IF($AE253=$AE252,(IF(BM252&gt;=1,BM252-COUNTIFS($AE252:$AE252,$AC253,AM252:AM252,$AI$2),0)),0)),0)</f>
        <v>0</v>
      </c>
      <c r="BN253" s="1">
        <f>IFERROR(IF($AE253&gt;$AE252,VLOOKUP($AC253+AN$1,STOCK!$F$10:$AB$209,17,0),IF($AE253=$AE252,(IF(BN252&gt;=1,BN252-COUNTIFS($AE252:$AE252,$AC253,AN252:AN252,$AI$2),0)),0)),0)</f>
        <v>0</v>
      </c>
      <c r="BO253" s="1">
        <f>IFERROR(IF($AE253&gt;$AE252,VLOOKUP($AC253+AO$1,STOCK!$F$10:$AB$209,17,0),IF($AE253=$AE252,(IF(BO252&gt;=1,BO252-COUNTIFS($AE252:$AE252,$AC253,AO252:AO252,$AI$2),0)),0)),0)</f>
        <v>0</v>
      </c>
      <c r="BP253" s="1">
        <f>IFERROR(IF($AE253&gt;$AE252,VLOOKUP($AC253+AP$1,STOCK!$F$10:$AB$209,17,0),IF($AE253=$AE252,(IF(BP252&gt;=1,BP252-COUNTIFS($AE252:$AE252,$AC253,AP252:AP252,$AI$2),0)),0)),0)</f>
        <v>0</v>
      </c>
      <c r="BQ253" s="1">
        <f>IFERROR(IF($AE253&gt;$AE252,VLOOKUP($AC253+AQ$1,STOCK!$F$10:$AB$209,17,0),IF($AE253=$AE252,(IF(BQ252&gt;=1,BQ252-COUNTIFS($AE252:$AE252,$AC253,AQ252:AQ252,$AI$2),0)),0)),0)</f>
        <v>0</v>
      </c>
      <c r="BR253" s="1">
        <f>IFERROR(IF($AE253&gt;$AE252,VLOOKUP($AC253+AR$1,STOCK!$F$10:$AB$209,17,0),IF($AE253=$AE252,(IF(BR252&gt;=1,BR252-COUNTIFS($AE252:$AE252,$AC253,AR252:AR252,$AI$2),0)),0)),0)</f>
        <v>0</v>
      </c>
      <c r="BS253" s="1">
        <f>IFERROR(IF($AE253&gt;$AE252,VLOOKUP($AC253+AS$1,STOCK!$F$10:$AB$209,17,0),IF($AE253=$AE252,(IF(BS252&gt;=1,BS252-COUNTIFS($AE252:$AE252,$AC253,AS252:AS252,$AI$2),0)),0)),0)</f>
        <v>0</v>
      </c>
      <c r="BT253" s="1">
        <f>IFERROR(IF($AE253&gt;$AE252,VLOOKUP($AC253+AT$1,STOCK!$F$10:$AB$209,17,0),IF($AE253=$AE252,(IF(BT252&gt;=1,BT252-COUNTIFS($AE252:$AE252,$AC253,AT252:AT252,$AI$2),0)),0)),0)</f>
        <v>0</v>
      </c>
      <c r="BU253" s="1">
        <f>IFERROR(IF($AE253&gt;$AE252,VLOOKUP($AC253+AU$1,STOCK!$F$10:$AB$209,17,0),IF($AE253=$AE252,(IF(BU252&gt;=1,BU252-COUNTIFS($AE252:$AE252,$AC253,AU252:AU252,$AI$2),0)),0)),0)</f>
        <v>0</v>
      </c>
      <c r="BV253" s="1">
        <f>IFERROR(IF($AE253&gt;$AE252,VLOOKUP($AC253+AV$1,STOCK!$F$10:$AB$209,17,0),IF($AE253=$AE252,(IF(BV252&gt;=1,BV252-COUNTIFS($AE252:$AE252,$AC253,AV252:AV252,$AI$2),0)),0)),0)</f>
        <v>0</v>
      </c>
      <c r="BW253" s="1">
        <f>IFERROR(IF($AE253&gt;$AE252,VLOOKUP($AC253+AW$1,STOCK!$F$10:$AB$209,17,0),IF($AE253=$AE252,(IF(BW252&gt;=1,BW252-COUNTIFS($AE252:$AE252,$AC253,AW252:AW252,$AI$2),0)),0)),0)</f>
        <v>0</v>
      </c>
      <c r="BX253" s="1">
        <f>IFERROR(IF($AE253&gt;$AE252,VLOOKUP($AC253+AX$1,STOCK!$F$10:$AB$209,17,0),IF($AE253=$AE252,(IF(BX252&gt;=1,BX252-COUNTIFS($AE252:$AE252,$AC253,AX252:AX252,$AI$2),0)),0)),0)</f>
        <v>0</v>
      </c>
    </row>
    <row r="254" spans="29:76" x14ac:dyDescent="0.25">
      <c r="AC254" s="1">
        <f t="shared" si="65"/>
        <v>0</v>
      </c>
      <c r="AD254" s="1">
        <f>IFERROR(IF(LEN(AK254)&gt;=1,VLOOKUP(HLOOKUP(AK254,PROFILE!$K$5:$V$8,4,0),PROFILE!$F$1:$G$3,2,0),0),0)</f>
        <v>0</v>
      </c>
      <c r="AE254" s="1">
        <f t="shared" si="66"/>
        <v>0</v>
      </c>
      <c r="AF254" s="1">
        <v>241</v>
      </c>
      <c r="AI254" s="1" t="str">
        <f>IFERROR(IF($AH254&gt;=1,VLOOKUP($AG254,STUDENT!$O$8:$Z$1507,3,0),""),"")</f>
        <v/>
      </c>
      <c r="AJ254" s="1" t="str">
        <f>IFERROR(IF($AH254&gt;=1,VLOOKUP($AG254,STUDENT!$O$8:$Z$1507,4,0),""),"")</f>
        <v/>
      </c>
      <c r="AK254" s="1" t="str">
        <f>IFERROR(IF($AH254&gt;=1,VLOOKUP($AG254,STUDENT!$O$8:$Z$1507,6,0),""),"")</f>
        <v/>
      </c>
      <c r="AL254" s="1" t="str">
        <f t="shared" si="67"/>
        <v/>
      </c>
      <c r="AM254" s="1" t="str">
        <f t="shared" si="68"/>
        <v/>
      </c>
      <c r="AN254" s="1" t="str">
        <f t="shared" si="69"/>
        <v/>
      </c>
      <c r="AO254" s="1" t="str">
        <f t="shared" si="70"/>
        <v/>
      </c>
      <c r="AP254" s="1" t="str">
        <f t="shared" si="71"/>
        <v/>
      </c>
      <c r="AQ254" s="1" t="str">
        <f t="shared" si="72"/>
        <v/>
      </c>
      <c r="AR254" s="1" t="str">
        <f t="shared" si="73"/>
        <v/>
      </c>
      <c r="AS254" s="1" t="str">
        <f t="shared" si="74"/>
        <v/>
      </c>
      <c r="AT254" s="1" t="str">
        <f t="shared" si="75"/>
        <v/>
      </c>
      <c r="AU254" s="1" t="str">
        <f t="shared" si="76"/>
        <v/>
      </c>
      <c r="AV254" s="1" t="str">
        <f t="shared" si="77"/>
        <v/>
      </c>
      <c r="AW254" s="1" t="str">
        <f t="shared" si="78"/>
        <v/>
      </c>
      <c r="AX254" s="1" t="str">
        <f t="shared" si="79"/>
        <v/>
      </c>
      <c r="AY254" s="1">
        <f>IFERROR(IF($AE254&gt;$AE253,VLOOKUP($AC254+AL$1,STOCK!$F$10:$AB$209,16,0),IF($AE254=$AE253,(IF(AY253&gt;=1,AY253-COUNTIFS($AE253:$AE253,$AC254,AL253:AL253,$AI$1),0)),0)),0)</f>
        <v>0</v>
      </c>
      <c r="AZ254" s="1">
        <f>IFERROR(IF($AE254&gt;$AE253,VLOOKUP($AC254+AM$1,STOCK!$F$10:$AB$209,16,0),IF($AE254=$AE253,(IF(AZ253&gt;=1,AZ253-COUNTIFS($AE253:$AE253,$AC254,AM253:AM253,$AI$1),0)),0)),0)</f>
        <v>0</v>
      </c>
      <c r="BA254" s="1">
        <f>IFERROR(IF($AE254&gt;$AE253,VLOOKUP($AC254+AN$1,STOCK!$F$10:$AB$209,16,0),IF($AE254=$AE253,(IF(BA253&gt;=1,BA253-COUNTIFS($AE253:$AE253,$AC254,AN253:AN253,$AI$1),0)),0)),0)</f>
        <v>0</v>
      </c>
      <c r="BB254" s="1">
        <f>IFERROR(IF($AE254&gt;$AE253,VLOOKUP($AC254+AO$1,STOCK!$F$10:$AB$209,16,0),IF($AE254=$AE253,(IF(BB253&gt;=1,BB253-COUNTIFS($AE253:$AE253,$AC254,AO253:AO253,$AI$1),0)),0)),0)</f>
        <v>0</v>
      </c>
      <c r="BC254" s="1">
        <f>IFERROR(IF($AE254&gt;$AE253,VLOOKUP($AC254+AP$1,STOCK!$F$10:$AB$209,16,0),IF($AE254=$AE253,(IF(BC253&gt;=1,BC253-COUNTIFS($AE253:$AE253,$AC254,AP253:AP253,$AI$1),0)),0)),0)</f>
        <v>0</v>
      </c>
      <c r="BD254" s="1">
        <f>IFERROR(IF($AE254&gt;$AE253,VLOOKUP($AC254+AQ$1,STOCK!$F$10:$AB$209,16,0),IF($AE254=$AE253,(IF(BD253&gt;=1,BD253-COUNTIFS($AE253:$AE253,$AC254,AQ253:AQ253,$AI$1),0)),0)),0)</f>
        <v>0</v>
      </c>
      <c r="BE254" s="1">
        <f>IFERROR(IF($AE254&gt;$AE253,VLOOKUP($AC254+AR$1,STOCK!$F$10:$AB$209,16,0),IF($AE254=$AE253,(IF(BE253&gt;=1,BE253-COUNTIFS($AE253:$AE253,$AC254,AR253:AR253,$AI$1),0)),0)),0)</f>
        <v>0</v>
      </c>
      <c r="BF254" s="1">
        <f>IFERROR(IF($AE254&gt;$AE253,VLOOKUP($AC254+AS$1,STOCK!$F$10:$AB$209,16,0),IF($AE254=$AE253,(IF(BF253&gt;=1,BF253-COUNTIFS($AE253:$AE253,$AC254,AS253:AS253,$AI$1),0)),0)),0)</f>
        <v>0</v>
      </c>
      <c r="BG254" s="1">
        <f>IFERROR(IF($AE254&gt;$AE253,VLOOKUP($AC254+AT$1,STOCK!$F$10:$AB$209,16,0),IF($AE254=$AE253,(IF(BG253&gt;=1,BG253-COUNTIFS($AE253:$AE253,$AC254,AT253:AT253,$AI$1),0)),0)),0)</f>
        <v>0</v>
      </c>
      <c r="BH254" s="1">
        <f>IFERROR(IF($AE254&gt;$AE253,VLOOKUP($AC254+AU$1,STOCK!$F$10:$AB$209,16,0),IF($AE254=$AE253,(IF(BH253&gt;=1,BH253-COUNTIFS($AE253:$AE253,$AC254,AU253:AU253,$AI$1),0)),0)),0)</f>
        <v>0</v>
      </c>
      <c r="BI254" s="1">
        <f>IFERROR(IF($AE254&gt;$AE253,VLOOKUP($AC254+AV$1,STOCK!$F$10:$AB$209,16,0),IF($AE254=$AE253,(IF(BI253&gt;=1,BI253-COUNTIFS($AE253:$AE253,$AC254,AV253:AV253,$AI$1),0)),0)),0)</f>
        <v>0</v>
      </c>
      <c r="BJ254" s="1">
        <f>IFERROR(IF($AE254&gt;$AE253,VLOOKUP($AC254+AW$1,STOCK!$F$10:$AB$209,16,0),IF($AE254=$AE253,(IF(BJ253&gt;=1,BJ253-COUNTIFS($AE253:$AE253,$AC254,AW253:AW253,$AI$1),0)),0)),0)</f>
        <v>0</v>
      </c>
      <c r="BK254" s="1">
        <f>IFERROR(IF($AE254&gt;$AE253,VLOOKUP($AC254+AX$1,STOCK!$F$10:$AB$209,16,0),IF($AE254=$AE253,(IF(BK253&gt;=1,BK253-COUNTIFS($AE253:$AE253,$AC254,AX253:AX253,$AI$1),0)),0)),0)</f>
        <v>0</v>
      </c>
      <c r="BL254" s="1">
        <f>IFERROR(IF($AE254&gt;$AE253,VLOOKUP($AC254+AL$1,STOCK!$F$10:$AB$209,17,0),IF($AE254=$AE253,(IF(BL253&gt;=1,BL253-COUNTIFS($AE253:$AE253,$AC254,AL253:AL253,$AI$2),0)),0)),0)</f>
        <v>0</v>
      </c>
      <c r="BM254" s="1">
        <f>IFERROR(IF($AE254&gt;$AE253,VLOOKUP($AC254+AM$1,STOCK!$F$10:$AB$209,17,0),IF($AE254=$AE253,(IF(BM253&gt;=1,BM253-COUNTIFS($AE253:$AE253,$AC254,AM253:AM253,$AI$2),0)),0)),0)</f>
        <v>0</v>
      </c>
      <c r="BN254" s="1">
        <f>IFERROR(IF($AE254&gt;$AE253,VLOOKUP($AC254+AN$1,STOCK!$F$10:$AB$209,17,0),IF($AE254=$AE253,(IF(BN253&gt;=1,BN253-COUNTIFS($AE253:$AE253,$AC254,AN253:AN253,$AI$2),0)),0)),0)</f>
        <v>0</v>
      </c>
      <c r="BO254" s="1">
        <f>IFERROR(IF($AE254&gt;$AE253,VLOOKUP($AC254+AO$1,STOCK!$F$10:$AB$209,17,0),IF($AE254=$AE253,(IF(BO253&gt;=1,BO253-COUNTIFS($AE253:$AE253,$AC254,AO253:AO253,$AI$2),0)),0)),0)</f>
        <v>0</v>
      </c>
      <c r="BP254" s="1">
        <f>IFERROR(IF($AE254&gt;$AE253,VLOOKUP($AC254+AP$1,STOCK!$F$10:$AB$209,17,0),IF($AE254=$AE253,(IF(BP253&gt;=1,BP253-COUNTIFS($AE253:$AE253,$AC254,AP253:AP253,$AI$2),0)),0)),0)</f>
        <v>0</v>
      </c>
      <c r="BQ254" s="1">
        <f>IFERROR(IF($AE254&gt;$AE253,VLOOKUP($AC254+AQ$1,STOCK!$F$10:$AB$209,17,0),IF($AE254=$AE253,(IF(BQ253&gt;=1,BQ253-COUNTIFS($AE253:$AE253,$AC254,AQ253:AQ253,$AI$2),0)),0)),0)</f>
        <v>0</v>
      </c>
      <c r="BR254" s="1">
        <f>IFERROR(IF($AE254&gt;$AE253,VLOOKUP($AC254+AR$1,STOCK!$F$10:$AB$209,17,0),IF($AE254=$AE253,(IF(BR253&gt;=1,BR253-COUNTIFS($AE253:$AE253,$AC254,AR253:AR253,$AI$2),0)),0)),0)</f>
        <v>0</v>
      </c>
      <c r="BS254" s="1">
        <f>IFERROR(IF($AE254&gt;$AE253,VLOOKUP($AC254+AS$1,STOCK!$F$10:$AB$209,17,0),IF($AE254=$AE253,(IF(BS253&gt;=1,BS253-COUNTIFS($AE253:$AE253,$AC254,AS253:AS253,$AI$2),0)),0)),0)</f>
        <v>0</v>
      </c>
      <c r="BT254" s="1">
        <f>IFERROR(IF($AE254&gt;$AE253,VLOOKUP($AC254+AT$1,STOCK!$F$10:$AB$209,17,0),IF($AE254=$AE253,(IF(BT253&gt;=1,BT253-COUNTIFS($AE253:$AE253,$AC254,AT253:AT253,$AI$2),0)),0)),0)</f>
        <v>0</v>
      </c>
      <c r="BU254" s="1">
        <f>IFERROR(IF($AE254&gt;$AE253,VLOOKUP($AC254+AU$1,STOCK!$F$10:$AB$209,17,0),IF($AE254=$AE253,(IF(BU253&gt;=1,BU253-COUNTIFS($AE253:$AE253,$AC254,AU253:AU253,$AI$2),0)),0)),0)</f>
        <v>0</v>
      </c>
      <c r="BV254" s="1">
        <f>IFERROR(IF($AE254&gt;$AE253,VLOOKUP($AC254+AV$1,STOCK!$F$10:$AB$209,17,0),IF($AE254=$AE253,(IF(BV253&gt;=1,BV253-COUNTIFS($AE253:$AE253,$AC254,AV253:AV253,$AI$2),0)),0)),0)</f>
        <v>0</v>
      </c>
      <c r="BW254" s="1">
        <f>IFERROR(IF($AE254&gt;$AE253,VLOOKUP($AC254+AW$1,STOCK!$F$10:$AB$209,17,0),IF($AE254=$AE253,(IF(BW253&gt;=1,BW253-COUNTIFS($AE253:$AE253,$AC254,AW253:AW253,$AI$2),0)),0)),0)</f>
        <v>0</v>
      </c>
      <c r="BX254" s="1">
        <f>IFERROR(IF($AE254&gt;$AE253,VLOOKUP($AC254+AX$1,STOCK!$F$10:$AB$209,17,0),IF($AE254=$AE253,(IF(BX253&gt;=1,BX253-COUNTIFS($AE253:$AE253,$AC254,AX253:AX253,$AI$2),0)),0)),0)</f>
        <v>0</v>
      </c>
    </row>
    <row r="255" spans="29:76" x14ac:dyDescent="0.25">
      <c r="AC255" s="1">
        <f t="shared" si="65"/>
        <v>0</v>
      </c>
      <c r="AD255" s="1">
        <f>IFERROR(IF(LEN(AK255)&gt;=1,VLOOKUP(HLOOKUP(AK255,PROFILE!$K$5:$V$8,4,0),PROFILE!$F$1:$G$3,2,0),0),0)</f>
        <v>0</v>
      </c>
      <c r="AE255" s="1">
        <f t="shared" si="66"/>
        <v>0</v>
      </c>
      <c r="AF255" s="1">
        <v>242</v>
      </c>
      <c r="AI255" s="1" t="str">
        <f>IFERROR(IF($AH255&gt;=1,VLOOKUP($AG255,STUDENT!$O$8:$Z$1507,3,0),""),"")</f>
        <v/>
      </c>
      <c r="AJ255" s="1" t="str">
        <f>IFERROR(IF($AH255&gt;=1,VLOOKUP($AG255,STUDENT!$O$8:$Z$1507,4,0),""),"")</f>
        <v/>
      </c>
      <c r="AK255" s="1" t="str">
        <f>IFERROR(IF($AH255&gt;=1,VLOOKUP($AG255,STUDENT!$O$8:$Z$1507,6,0),""),"")</f>
        <v/>
      </c>
      <c r="AL255" s="1" t="str">
        <f t="shared" si="67"/>
        <v/>
      </c>
      <c r="AM255" s="1" t="str">
        <f t="shared" si="68"/>
        <v/>
      </c>
      <c r="AN255" s="1" t="str">
        <f t="shared" si="69"/>
        <v/>
      </c>
      <c r="AO255" s="1" t="str">
        <f t="shared" si="70"/>
        <v/>
      </c>
      <c r="AP255" s="1" t="str">
        <f t="shared" si="71"/>
        <v/>
      </c>
      <c r="AQ255" s="1" t="str">
        <f t="shared" si="72"/>
        <v/>
      </c>
      <c r="AR255" s="1" t="str">
        <f t="shared" si="73"/>
        <v/>
      </c>
      <c r="AS255" s="1" t="str">
        <f t="shared" si="74"/>
        <v/>
      </c>
      <c r="AT255" s="1" t="str">
        <f t="shared" si="75"/>
        <v/>
      </c>
      <c r="AU255" s="1" t="str">
        <f t="shared" si="76"/>
        <v/>
      </c>
      <c r="AV255" s="1" t="str">
        <f t="shared" si="77"/>
        <v/>
      </c>
      <c r="AW255" s="1" t="str">
        <f t="shared" si="78"/>
        <v/>
      </c>
      <c r="AX255" s="1" t="str">
        <f t="shared" si="79"/>
        <v/>
      </c>
      <c r="AY255" s="1">
        <f>IFERROR(IF($AE255&gt;$AE254,VLOOKUP($AC255+AL$1,STOCK!$F$10:$AB$209,16,0),IF($AE255=$AE254,(IF(AY254&gt;=1,AY254-COUNTIFS($AE254:$AE254,$AC255,AL254:AL254,$AI$1),0)),0)),0)</f>
        <v>0</v>
      </c>
      <c r="AZ255" s="1">
        <f>IFERROR(IF($AE255&gt;$AE254,VLOOKUP($AC255+AM$1,STOCK!$F$10:$AB$209,16,0),IF($AE255=$AE254,(IF(AZ254&gt;=1,AZ254-COUNTIFS($AE254:$AE254,$AC255,AM254:AM254,$AI$1),0)),0)),0)</f>
        <v>0</v>
      </c>
      <c r="BA255" s="1">
        <f>IFERROR(IF($AE255&gt;$AE254,VLOOKUP($AC255+AN$1,STOCK!$F$10:$AB$209,16,0),IF($AE255=$AE254,(IF(BA254&gt;=1,BA254-COUNTIFS($AE254:$AE254,$AC255,AN254:AN254,$AI$1),0)),0)),0)</f>
        <v>0</v>
      </c>
      <c r="BB255" s="1">
        <f>IFERROR(IF($AE255&gt;$AE254,VLOOKUP($AC255+AO$1,STOCK!$F$10:$AB$209,16,0),IF($AE255=$AE254,(IF(BB254&gt;=1,BB254-COUNTIFS($AE254:$AE254,$AC255,AO254:AO254,$AI$1),0)),0)),0)</f>
        <v>0</v>
      </c>
      <c r="BC255" s="1">
        <f>IFERROR(IF($AE255&gt;$AE254,VLOOKUP($AC255+AP$1,STOCK!$F$10:$AB$209,16,0),IF($AE255=$AE254,(IF(BC254&gt;=1,BC254-COUNTIFS($AE254:$AE254,$AC255,AP254:AP254,$AI$1),0)),0)),0)</f>
        <v>0</v>
      </c>
      <c r="BD255" s="1">
        <f>IFERROR(IF($AE255&gt;$AE254,VLOOKUP($AC255+AQ$1,STOCK!$F$10:$AB$209,16,0),IF($AE255=$AE254,(IF(BD254&gt;=1,BD254-COUNTIFS($AE254:$AE254,$AC255,AQ254:AQ254,$AI$1),0)),0)),0)</f>
        <v>0</v>
      </c>
      <c r="BE255" s="1">
        <f>IFERROR(IF($AE255&gt;$AE254,VLOOKUP($AC255+AR$1,STOCK!$F$10:$AB$209,16,0),IF($AE255=$AE254,(IF(BE254&gt;=1,BE254-COUNTIFS($AE254:$AE254,$AC255,AR254:AR254,$AI$1),0)),0)),0)</f>
        <v>0</v>
      </c>
      <c r="BF255" s="1">
        <f>IFERROR(IF($AE255&gt;$AE254,VLOOKUP($AC255+AS$1,STOCK!$F$10:$AB$209,16,0),IF($AE255=$AE254,(IF(BF254&gt;=1,BF254-COUNTIFS($AE254:$AE254,$AC255,AS254:AS254,$AI$1),0)),0)),0)</f>
        <v>0</v>
      </c>
      <c r="BG255" s="1">
        <f>IFERROR(IF($AE255&gt;$AE254,VLOOKUP($AC255+AT$1,STOCK!$F$10:$AB$209,16,0),IF($AE255=$AE254,(IF(BG254&gt;=1,BG254-COUNTIFS($AE254:$AE254,$AC255,AT254:AT254,$AI$1),0)),0)),0)</f>
        <v>0</v>
      </c>
      <c r="BH255" s="1">
        <f>IFERROR(IF($AE255&gt;$AE254,VLOOKUP($AC255+AU$1,STOCK!$F$10:$AB$209,16,0),IF($AE255=$AE254,(IF(BH254&gt;=1,BH254-COUNTIFS($AE254:$AE254,$AC255,AU254:AU254,$AI$1),0)),0)),0)</f>
        <v>0</v>
      </c>
      <c r="BI255" s="1">
        <f>IFERROR(IF($AE255&gt;$AE254,VLOOKUP($AC255+AV$1,STOCK!$F$10:$AB$209,16,0),IF($AE255=$AE254,(IF(BI254&gt;=1,BI254-COUNTIFS($AE254:$AE254,$AC255,AV254:AV254,$AI$1),0)),0)),0)</f>
        <v>0</v>
      </c>
      <c r="BJ255" s="1">
        <f>IFERROR(IF($AE255&gt;$AE254,VLOOKUP($AC255+AW$1,STOCK!$F$10:$AB$209,16,0),IF($AE255=$AE254,(IF(BJ254&gt;=1,BJ254-COUNTIFS($AE254:$AE254,$AC255,AW254:AW254,$AI$1),0)),0)),0)</f>
        <v>0</v>
      </c>
      <c r="BK255" s="1">
        <f>IFERROR(IF($AE255&gt;$AE254,VLOOKUP($AC255+AX$1,STOCK!$F$10:$AB$209,16,0),IF($AE255=$AE254,(IF(BK254&gt;=1,BK254-COUNTIFS($AE254:$AE254,$AC255,AX254:AX254,$AI$1),0)),0)),0)</f>
        <v>0</v>
      </c>
      <c r="BL255" s="1">
        <f>IFERROR(IF($AE255&gt;$AE254,VLOOKUP($AC255+AL$1,STOCK!$F$10:$AB$209,17,0),IF($AE255=$AE254,(IF(BL254&gt;=1,BL254-COUNTIFS($AE254:$AE254,$AC255,AL254:AL254,$AI$2),0)),0)),0)</f>
        <v>0</v>
      </c>
      <c r="BM255" s="1">
        <f>IFERROR(IF($AE255&gt;$AE254,VLOOKUP($AC255+AM$1,STOCK!$F$10:$AB$209,17,0),IF($AE255=$AE254,(IF(BM254&gt;=1,BM254-COUNTIFS($AE254:$AE254,$AC255,AM254:AM254,$AI$2),0)),0)),0)</f>
        <v>0</v>
      </c>
      <c r="BN255" s="1">
        <f>IFERROR(IF($AE255&gt;$AE254,VLOOKUP($AC255+AN$1,STOCK!$F$10:$AB$209,17,0),IF($AE255=$AE254,(IF(BN254&gt;=1,BN254-COUNTIFS($AE254:$AE254,$AC255,AN254:AN254,$AI$2),0)),0)),0)</f>
        <v>0</v>
      </c>
      <c r="BO255" s="1">
        <f>IFERROR(IF($AE255&gt;$AE254,VLOOKUP($AC255+AO$1,STOCK!$F$10:$AB$209,17,0),IF($AE255=$AE254,(IF(BO254&gt;=1,BO254-COUNTIFS($AE254:$AE254,$AC255,AO254:AO254,$AI$2),0)),0)),0)</f>
        <v>0</v>
      </c>
      <c r="BP255" s="1">
        <f>IFERROR(IF($AE255&gt;$AE254,VLOOKUP($AC255+AP$1,STOCK!$F$10:$AB$209,17,0),IF($AE255=$AE254,(IF(BP254&gt;=1,BP254-COUNTIFS($AE254:$AE254,$AC255,AP254:AP254,$AI$2),0)),0)),0)</f>
        <v>0</v>
      </c>
      <c r="BQ255" s="1">
        <f>IFERROR(IF($AE255&gt;$AE254,VLOOKUP($AC255+AQ$1,STOCK!$F$10:$AB$209,17,0),IF($AE255=$AE254,(IF(BQ254&gt;=1,BQ254-COUNTIFS($AE254:$AE254,$AC255,AQ254:AQ254,$AI$2),0)),0)),0)</f>
        <v>0</v>
      </c>
      <c r="BR255" s="1">
        <f>IFERROR(IF($AE255&gt;$AE254,VLOOKUP($AC255+AR$1,STOCK!$F$10:$AB$209,17,0),IF($AE255=$AE254,(IF(BR254&gt;=1,BR254-COUNTIFS($AE254:$AE254,$AC255,AR254:AR254,$AI$2),0)),0)),0)</f>
        <v>0</v>
      </c>
      <c r="BS255" s="1">
        <f>IFERROR(IF($AE255&gt;$AE254,VLOOKUP($AC255+AS$1,STOCK!$F$10:$AB$209,17,0),IF($AE255=$AE254,(IF(BS254&gt;=1,BS254-COUNTIFS($AE254:$AE254,$AC255,AS254:AS254,$AI$2),0)),0)),0)</f>
        <v>0</v>
      </c>
      <c r="BT255" s="1">
        <f>IFERROR(IF($AE255&gt;$AE254,VLOOKUP($AC255+AT$1,STOCK!$F$10:$AB$209,17,0),IF($AE255=$AE254,(IF(BT254&gt;=1,BT254-COUNTIFS($AE254:$AE254,$AC255,AT254:AT254,$AI$2),0)),0)),0)</f>
        <v>0</v>
      </c>
      <c r="BU255" s="1">
        <f>IFERROR(IF($AE255&gt;$AE254,VLOOKUP($AC255+AU$1,STOCK!$F$10:$AB$209,17,0),IF($AE255=$AE254,(IF(BU254&gt;=1,BU254-COUNTIFS($AE254:$AE254,$AC255,AU254:AU254,$AI$2),0)),0)),0)</f>
        <v>0</v>
      </c>
      <c r="BV255" s="1">
        <f>IFERROR(IF($AE255&gt;$AE254,VLOOKUP($AC255+AV$1,STOCK!$F$10:$AB$209,17,0),IF($AE255=$AE254,(IF(BV254&gt;=1,BV254-COUNTIFS($AE254:$AE254,$AC255,AV254:AV254,$AI$2),0)),0)),0)</f>
        <v>0</v>
      </c>
      <c r="BW255" s="1">
        <f>IFERROR(IF($AE255&gt;$AE254,VLOOKUP($AC255+AW$1,STOCK!$F$10:$AB$209,17,0),IF($AE255=$AE254,(IF(BW254&gt;=1,BW254-COUNTIFS($AE254:$AE254,$AC255,AW254:AW254,$AI$2),0)),0)),0)</f>
        <v>0</v>
      </c>
      <c r="BX255" s="1">
        <f>IFERROR(IF($AE255&gt;$AE254,VLOOKUP($AC255+AX$1,STOCK!$F$10:$AB$209,17,0),IF($AE255=$AE254,(IF(BX254&gt;=1,BX254-COUNTIFS($AE254:$AE254,$AC255,AX254:AX254,$AI$2),0)),0)),0)</f>
        <v>0</v>
      </c>
    </row>
    <row r="256" spans="29:76" x14ac:dyDescent="0.25">
      <c r="AC256" s="1">
        <f t="shared" si="65"/>
        <v>0</v>
      </c>
      <c r="AD256" s="1">
        <f>IFERROR(IF(LEN(AK256)&gt;=1,VLOOKUP(HLOOKUP(AK256,PROFILE!$K$5:$V$8,4,0),PROFILE!$F$1:$G$3,2,0),0),0)</f>
        <v>0</v>
      </c>
      <c r="AE256" s="1">
        <f t="shared" si="66"/>
        <v>0</v>
      </c>
      <c r="AF256" s="1">
        <v>243</v>
      </c>
      <c r="AI256" s="1" t="str">
        <f>IFERROR(IF($AH256&gt;=1,VLOOKUP($AG256,STUDENT!$O$8:$Z$1507,3,0),""),"")</f>
        <v/>
      </c>
      <c r="AJ256" s="1" t="str">
        <f>IFERROR(IF($AH256&gt;=1,VLOOKUP($AG256,STUDENT!$O$8:$Z$1507,4,0),""),"")</f>
        <v/>
      </c>
      <c r="AK256" s="1" t="str">
        <f>IFERROR(IF($AH256&gt;=1,VLOOKUP($AG256,STUDENT!$O$8:$Z$1507,6,0),""),"")</f>
        <v/>
      </c>
      <c r="AL256" s="1" t="str">
        <f t="shared" si="67"/>
        <v/>
      </c>
      <c r="AM256" s="1" t="str">
        <f t="shared" si="68"/>
        <v/>
      </c>
      <c r="AN256" s="1" t="str">
        <f t="shared" si="69"/>
        <v/>
      </c>
      <c r="AO256" s="1" t="str">
        <f t="shared" si="70"/>
        <v/>
      </c>
      <c r="AP256" s="1" t="str">
        <f t="shared" si="71"/>
        <v/>
      </c>
      <c r="AQ256" s="1" t="str">
        <f t="shared" si="72"/>
        <v/>
      </c>
      <c r="AR256" s="1" t="str">
        <f t="shared" si="73"/>
        <v/>
      </c>
      <c r="AS256" s="1" t="str">
        <f t="shared" si="74"/>
        <v/>
      </c>
      <c r="AT256" s="1" t="str">
        <f t="shared" si="75"/>
        <v/>
      </c>
      <c r="AU256" s="1" t="str">
        <f t="shared" si="76"/>
        <v/>
      </c>
      <c r="AV256" s="1" t="str">
        <f t="shared" si="77"/>
        <v/>
      </c>
      <c r="AW256" s="1" t="str">
        <f t="shared" si="78"/>
        <v/>
      </c>
      <c r="AX256" s="1" t="str">
        <f t="shared" si="79"/>
        <v/>
      </c>
      <c r="AY256" s="1">
        <f>IFERROR(IF($AE256&gt;$AE255,VLOOKUP($AC256+AL$1,STOCK!$F$10:$AB$209,16,0),IF($AE256=$AE255,(IF(AY255&gt;=1,AY255-COUNTIFS($AE255:$AE255,$AC256,AL255:AL255,$AI$1),0)),0)),0)</f>
        <v>0</v>
      </c>
      <c r="AZ256" s="1">
        <f>IFERROR(IF($AE256&gt;$AE255,VLOOKUP($AC256+AM$1,STOCK!$F$10:$AB$209,16,0),IF($AE256=$AE255,(IF(AZ255&gt;=1,AZ255-COUNTIFS($AE255:$AE255,$AC256,AM255:AM255,$AI$1),0)),0)),0)</f>
        <v>0</v>
      </c>
      <c r="BA256" s="1">
        <f>IFERROR(IF($AE256&gt;$AE255,VLOOKUP($AC256+AN$1,STOCK!$F$10:$AB$209,16,0),IF($AE256=$AE255,(IF(BA255&gt;=1,BA255-COUNTIFS($AE255:$AE255,$AC256,AN255:AN255,$AI$1),0)),0)),0)</f>
        <v>0</v>
      </c>
      <c r="BB256" s="1">
        <f>IFERROR(IF($AE256&gt;$AE255,VLOOKUP($AC256+AO$1,STOCK!$F$10:$AB$209,16,0),IF($AE256=$AE255,(IF(BB255&gt;=1,BB255-COUNTIFS($AE255:$AE255,$AC256,AO255:AO255,$AI$1),0)),0)),0)</f>
        <v>0</v>
      </c>
      <c r="BC256" s="1">
        <f>IFERROR(IF($AE256&gt;$AE255,VLOOKUP($AC256+AP$1,STOCK!$F$10:$AB$209,16,0),IF($AE256=$AE255,(IF(BC255&gt;=1,BC255-COUNTIFS($AE255:$AE255,$AC256,AP255:AP255,$AI$1),0)),0)),0)</f>
        <v>0</v>
      </c>
      <c r="BD256" s="1">
        <f>IFERROR(IF($AE256&gt;$AE255,VLOOKUP($AC256+AQ$1,STOCK!$F$10:$AB$209,16,0),IF($AE256=$AE255,(IF(BD255&gt;=1,BD255-COUNTIFS($AE255:$AE255,$AC256,AQ255:AQ255,$AI$1),0)),0)),0)</f>
        <v>0</v>
      </c>
      <c r="BE256" s="1">
        <f>IFERROR(IF($AE256&gt;$AE255,VLOOKUP($AC256+AR$1,STOCK!$F$10:$AB$209,16,0),IF($AE256=$AE255,(IF(BE255&gt;=1,BE255-COUNTIFS($AE255:$AE255,$AC256,AR255:AR255,$AI$1),0)),0)),0)</f>
        <v>0</v>
      </c>
      <c r="BF256" s="1">
        <f>IFERROR(IF($AE256&gt;$AE255,VLOOKUP($AC256+AS$1,STOCK!$F$10:$AB$209,16,0),IF($AE256=$AE255,(IF(BF255&gt;=1,BF255-COUNTIFS($AE255:$AE255,$AC256,AS255:AS255,$AI$1),0)),0)),0)</f>
        <v>0</v>
      </c>
      <c r="BG256" s="1">
        <f>IFERROR(IF($AE256&gt;$AE255,VLOOKUP($AC256+AT$1,STOCK!$F$10:$AB$209,16,0),IF($AE256=$AE255,(IF(BG255&gt;=1,BG255-COUNTIFS($AE255:$AE255,$AC256,AT255:AT255,$AI$1),0)),0)),0)</f>
        <v>0</v>
      </c>
      <c r="BH256" s="1">
        <f>IFERROR(IF($AE256&gt;$AE255,VLOOKUP($AC256+AU$1,STOCK!$F$10:$AB$209,16,0),IF($AE256=$AE255,(IF(BH255&gt;=1,BH255-COUNTIFS($AE255:$AE255,$AC256,AU255:AU255,$AI$1),0)),0)),0)</f>
        <v>0</v>
      </c>
      <c r="BI256" s="1">
        <f>IFERROR(IF($AE256&gt;$AE255,VLOOKUP($AC256+AV$1,STOCK!$F$10:$AB$209,16,0),IF($AE256=$AE255,(IF(BI255&gt;=1,BI255-COUNTIFS($AE255:$AE255,$AC256,AV255:AV255,$AI$1),0)),0)),0)</f>
        <v>0</v>
      </c>
      <c r="BJ256" s="1">
        <f>IFERROR(IF($AE256&gt;$AE255,VLOOKUP($AC256+AW$1,STOCK!$F$10:$AB$209,16,0),IF($AE256=$AE255,(IF(BJ255&gt;=1,BJ255-COUNTIFS($AE255:$AE255,$AC256,AW255:AW255,$AI$1),0)),0)),0)</f>
        <v>0</v>
      </c>
      <c r="BK256" s="1">
        <f>IFERROR(IF($AE256&gt;$AE255,VLOOKUP($AC256+AX$1,STOCK!$F$10:$AB$209,16,0),IF($AE256=$AE255,(IF(BK255&gt;=1,BK255-COUNTIFS($AE255:$AE255,$AC256,AX255:AX255,$AI$1),0)),0)),0)</f>
        <v>0</v>
      </c>
      <c r="BL256" s="1">
        <f>IFERROR(IF($AE256&gt;$AE255,VLOOKUP($AC256+AL$1,STOCK!$F$10:$AB$209,17,0),IF($AE256=$AE255,(IF(BL255&gt;=1,BL255-COUNTIFS($AE255:$AE255,$AC256,AL255:AL255,$AI$2),0)),0)),0)</f>
        <v>0</v>
      </c>
      <c r="BM256" s="1">
        <f>IFERROR(IF($AE256&gt;$AE255,VLOOKUP($AC256+AM$1,STOCK!$F$10:$AB$209,17,0),IF($AE256=$AE255,(IF(BM255&gt;=1,BM255-COUNTIFS($AE255:$AE255,$AC256,AM255:AM255,$AI$2),0)),0)),0)</f>
        <v>0</v>
      </c>
      <c r="BN256" s="1">
        <f>IFERROR(IF($AE256&gt;$AE255,VLOOKUP($AC256+AN$1,STOCK!$F$10:$AB$209,17,0),IF($AE256=$AE255,(IF(BN255&gt;=1,BN255-COUNTIFS($AE255:$AE255,$AC256,AN255:AN255,$AI$2),0)),0)),0)</f>
        <v>0</v>
      </c>
      <c r="BO256" s="1">
        <f>IFERROR(IF($AE256&gt;$AE255,VLOOKUP($AC256+AO$1,STOCK!$F$10:$AB$209,17,0),IF($AE256=$AE255,(IF(BO255&gt;=1,BO255-COUNTIFS($AE255:$AE255,$AC256,AO255:AO255,$AI$2),0)),0)),0)</f>
        <v>0</v>
      </c>
      <c r="BP256" s="1">
        <f>IFERROR(IF($AE256&gt;$AE255,VLOOKUP($AC256+AP$1,STOCK!$F$10:$AB$209,17,0),IF($AE256=$AE255,(IF(BP255&gt;=1,BP255-COUNTIFS($AE255:$AE255,$AC256,AP255:AP255,$AI$2),0)),0)),0)</f>
        <v>0</v>
      </c>
      <c r="BQ256" s="1">
        <f>IFERROR(IF($AE256&gt;$AE255,VLOOKUP($AC256+AQ$1,STOCK!$F$10:$AB$209,17,0),IF($AE256=$AE255,(IF(BQ255&gt;=1,BQ255-COUNTIFS($AE255:$AE255,$AC256,AQ255:AQ255,$AI$2),0)),0)),0)</f>
        <v>0</v>
      </c>
      <c r="BR256" s="1">
        <f>IFERROR(IF($AE256&gt;$AE255,VLOOKUP($AC256+AR$1,STOCK!$F$10:$AB$209,17,0),IF($AE256=$AE255,(IF(BR255&gt;=1,BR255-COUNTIFS($AE255:$AE255,$AC256,AR255:AR255,$AI$2),0)),0)),0)</f>
        <v>0</v>
      </c>
      <c r="BS256" s="1">
        <f>IFERROR(IF($AE256&gt;$AE255,VLOOKUP($AC256+AS$1,STOCK!$F$10:$AB$209,17,0),IF($AE256=$AE255,(IF(BS255&gt;=1,BS255-COUNTIFS($AE255:$AE255,$AC256,AS255:AS255,$AI$2),0)),0)),0)</f>
        <v>0</v>
      </c>
      <c r="BT256" s="1">
        <f>IFERROR(IF($AE256&gt;$AE255,VLOOKUP($AC256+AT$1,STOCK!$F$10:$AB$209,17,0),IF($AE256=$AE255,(IF(BT255&gt;=1,BT255-COUNTIFS($AE255:$AE255,$AC256,AT255:AT255,$AI$2),0)),0)),0)</f>
        <v>0</v>
      </c>
      <c r="BU256" s="1">
        <f>IFERROR(IF($AE256&gt;$AE255,VLOOKUP($AC256+AU$1,STOCK!$F$10:$AB$209,17,0),IF($AE256=$AE255,(IF(BU255&gt;=1,BU255-COUNTIFS($AE255:$AE255,$AC256,AU255:AU255,$AI$2),0)),0)),0)</f>
        <v>0</v>
      </c>
      <c r="BV256" s="1">
        <f>IFERROR(IF($AE256&gt;$AE255,VLOOKUP($AC256+AV$1,STOCK!$F$10:$AB$209,17,0),IF($AE256=$AE255,(IF(BV255&gt;=1,BV255-COUNTIFS($AE255:$AE255,$AC256,AV255:AV255,$AI$2),0)),0)),0)</f>
        <v>0</v>
      </c>
      <c r="BW256" s="1">
        <f>IFERROR(IF($AE256&gt;$AE255,VLOOKUP($AC256+AW$1,STOCK!$F$10:$AB$209,17,0),IF($AE256=$AE255,(IF(BW255&gt;=1,BW255-COUNTIFS($AE255:$AE255,$AC256,AW255:AW255,$AI$2),0)),0)),0)</f>
        <v>0</v>
      </c>
      <c r="BX256" s="1">
        <f>IFERROR(IF($AE256&gt;$AE255,VLOOKUP($AC256+AX$1,STOCK!$F$10:$AB$209,17,0),IF($AE256=$AE255,(IF(BX255&gt;=1,BX255-COUNTIFS($AE255:$AE255,$AC256,AX255:AX255,$AI$2),0)),0)),0)</f>
        <v>0</v>
      </c>
    </row>
    <row r="257" spans="29:76" x14ac:dyDescent="0.25">
      <c r="AC257" s="1">
        <f t="shared" si="65"/>
        <v>0</v>
      </c>
      <c r="AD257" s="1">
        <f>IFERROR(IF(LEN(AK257)&gt;=1,VLOOKUP(HLOOKUP(AK257,PROFILE!$K$5:$V$8,4,0),PROFILE!$F$1:$G$3,2,0),0),0)</f>
        <v>0</v>
      </c>
      <c r="AE257" s="1">
        <f t="shared" si="66"/>
        <v>0</v>
      </c>
      <c r="AF257" s="1">
        <v>244</v>
      </c>
      <c r="AI257" s="1" t="str">
        <f>IFERROR(IF($AH257&gt;=1,VLOOKUP($AG257,STUDENT!$O$8:$Z$1507,3,0),""),"")</f>
        <v/>
      </c>
      <c r="AJ257" s="1" t="str">
        <f>IFERROR(IF($AH257&gt;=1,VLOOKUP($AG257,STUDENT!$O$8:$Z$1507,4,0),""),"")</f>
        <v/>
      </c>
      <c r="AK257" s="1" t="str">
        <f>IFERROR(IF($AH257&gt;=1,VLOOKUP($AG257,STUDENT!$O$8:$Z$1507,6,0),""),"")</f>
        <v/>
      </c>
      <c r="AL257" s="1" t="str">
        <f t="shared" si="67"/>
        <v/>
      </c>
      <c r="AM257" s="1" t="str">
        <f t="shared" si="68"/>
        <v/>
      </c>
      <c r="AN257" s="1" t="str">
        <f t="shared" si="69"/>
        <v/>
      </c>
      <c r="AO257" s="1" t="str">
        <f t="shared" si="70"/>
        <v/>
      </c>
      <c r="AP257" s="1" t="str">
        <f t="shared" si="71"/>
        <v/>
      </c>
      <c r="AQ257" s="1" t="str">
        <f t="shared" si="72"/>
        <v/>
      </c>
      <c r="AR257" s="1" t="str">
        <f t="shared" si="73"/>
        <v/>
      </c>
      <c r="AS257" s="1" t="str">
        <f t="shared" si="74"/>
        <v/>
      </c>
      <c r="AT257" s="1" t="str">
        <f t="shared" si="75"/>
        <v/>
      </c>
      <c r="AU257" s="1" t="str">
        <f t="shared" si="76"/>
        <v/>
      </c>
      <c r="AV257" s="1" t="str">
        <f t="shared" si="77"/>
        <v/>
      </c>
      <c r="AW257" s="1" t="str">
        <f t="shared" si="78"/>
        <v/>
      </c>
      <c r="AX257" s="1" t="str">
        <f t="shared" si="79"/>
        <v/>
      </c>
      <c r="AY257" s="1">
        <f>IFERROR(IF($AE257&gt;$AE256,VLOOKUP($AC257+AL$1,STOCK!$F$10:$AB$209,16,0),IF($AE257=$AE256,(IF(AY256&gt;=1,AY256-COUNTIFS($AE256:$AE256,$AC257,AL256:AL256,$AI$1),0)),0)),0)</f>
        <v>0</v>
      </c>
      <c r="AZ257" s="1">
        <f>IFERROR(IF($AE257&gt;$AE256,VLOOKUP($AC257+AM$1,STOCK!$F$10:$AB$209,16,0),IF($AE257=$AE256,(IF(AZ256&gt;=1,AZ256-COUNTIFS($AE256:$AE256,$AC257,AM256:AM256,$AI$1),0)),0)),0)</f>
        <v>0</v>
      </c>
      <c r="BA257" s="1">
        <f>IFERROR(IF($AE257&gt;$AE256,VLOOKUP($AC257+AN$1,STOCK!$F$10:$AB$209,16,0),IF($AE257=$AE256,(IF(BA256&gt;=1,BA256-COUNTIFS($AE256:$AE256,$AC257,AN256:AN256,$AI$1),0)),0)),0)</f>
        <v>0</v>
      </c>
      <c r="BB257" s="1">
        <f>IFERROR(IF($AE257&gt;$AE256,VLOOKUP($AC257+AO$1,STOCK!$F$10:$AB$209,16,0),IF($AE257=$AE256,(IF(BB256&gt;=1,BB256-COUNTIFS($AE256:$AE256,$AC257,AO256:AO256,$AI$1),0)),0)),0)</f>
        <v>0</v>
      </c>
      <c r="BC257" s="1">
        <f>IFERROR(IF($AE257&gt;$AE256,VLOOKUP($AC257+AP$1,STOCK!$F$10:$AB$209,16,0),IF($AE257=$AE256,(IF(BC256&gt;=1,BC256-COUNTIFS($AE256:$AE256,$AC257,AP256:AP256,$AI$1),0)),0)),0)</f>
        <v>0</v>
      </c>
      <c r="BD257" s="1">
        <f>IFERROR(IF($AE257&gt;$AE256,VLOOKUP($AC257+AQ$1,STOCK!$F$10:$AB$209,16,0),IF($AE257=$AE256,(IF(BD256&gt;=1,BD256-COUNTIFS($AE256:$AE256,$AC257,AQ256:AQ256,$AI$1),0)),0)),0)</f>
        <v>0</v>
      </c>
      <c r="BE257" s="1">
        <f>IFERROR(IF($AE257&gt;$AE256,VLOOKUP($AC257+AR$1,STOCK!$F$10:$AB$209,16,0),IF($AE257=$AE256,(IF(BE256&gt;=1,BE256-COUNTIFS($AE256:$AE256,$AC257,AR256:AR256,$AI$1),0)),0)),0)</f>
        <v>0</v>
      </c>
      <c r="BF257" s="1">
        <f>IFERROR(IF($AE257&gt;$AE256,VLOOKUP($AC257+AS$1,STOCK!$F$10:$AB$209,16,0),IF($AE257=$AE256,(IF(BF256&gt;=1,BF256-COUNTIFS($AE256:$AE256,$AC257,AS256:AS256,$AI$1),0)),0)),0)</f>
        <v>0</v>
      </c>
      <c r="BG257" s="1">
        <f>IFERROR(IF($AE257&gt;$AE256,VLOOKUP($AC257+AT$1,STOCK!$F$10:$AB$209,16,0),IF($AE257=$AE256,(IF(BG256&gt;=1,BG256-COUNTIFS($AE256:$AE256,$AC257,AT256:AT256,$AI$1),0)),0)),0)</f>
        <v>0</v>
      </c>
      <c r="BH257" s="1">
        <f>IFERROR(IF($AE257&gt;$AE256,VLOOKUP($AC257+AU$1,STOCK!$F$10:$AB$209,16,0),IF($AE257=$AE256,(IF(BH256&gt;=1,BH256-COUNTIFS($AE256:$AE256,$AC257,AU256:AU256,$AI$1),0)),0)),0)</f>
        <v>0</v>
      </c>
      <c r="BI257" s="1">
        <f>IFERROR(IF($AE257&gt;$AE256,VLOOKUP($AC257+AV$1,STOCK!$F$10:$AB$209,16,0),IF($AE257=$AE256,(IF(BI256&gt;=1,BI256-COUNTIFS($AE256:$AE256,$AC257,AV256:AV256,$AI$1),0)),0)),0)</f>
        <v>0</v>
      </c>
      <c r="BJ257" s="1">
        <f>IFERROR(IF($AE257&gt;$AE256,VLOOKUP($AC257+AW$1,STOCK!$F$10:$AB$209,16,0),IF($AE257=$AE256,(IF(BJ256&gt;=1,BJ256-COUNTIFS($AE256:$AE256,$AC257,AW256:AW256,$AI$1),0)),0)),0)</f>
        <v>0</v>
      </c>
      <c r="BK257" s="1">
        <f>IFERROR(IF($AE257&gt;$AE256,VLOOKUP($AC257+AX$1,STOCK!$F$10:$AB$209,16,0),IF($AE257=$AE256,(IF(BK256&gt;=1,BK256-COUNTIFS($AE256:$AE256,$AC257,AX256:AX256,$AI$1),0)),0)),0)</f>
        <v>0</v>
      </c>
      <c r="BL257" s="1">
        <f>IFERROR(IF($AE257&gt;$AE256,VLOOKUP($AC257+AL$1,STOCK!$F$10:$AB$209,17,0),IF($AE257=$AE256,(IF(BL256&gt;=1,BL256-COUNTIFS($AE256:$AE256,$AC257,AL256:AL256,$AI$2),0)),0)),0)</f>
        <v>0</v>
      </c>
      <c r="BM257" s="1">
        <f>IFERROR(IF($AE257&gt;$AE256,VLOOKUP($AC257+AM$1,STOCK!$F$10:$AB$209,17,0),IF($AE257=$AE256,(IF(BM256&gt;=1,BM256-COUNTIFS($AE256:$AE256,$AC257,AM256:AM256,$AI$2),0)),0)),0)</f>
        <v>0</v>
      </c>
      <c r="BN257" s="1">
        <f>IFERROR(IF($AE257&gt;$AE256,VLOOKUP($AC257+AN$1,STOCK!$F$10:$AB$209,17,0),IF($AE257=$AE256,(IF(BN256&gt;=1,BN256-COUNTIFS($AE256:$AE256,$AC257,AN256:AN256,$AI$2),0)),0)),0)</f>
        <v>0</v>
      </c>
      <c r="BO257" s="1">
        <f>IFERROR(IF($AE257&gt;$AE256,VLOOKUP($AC257+AO$1,STOCK!$F$10:$AB$209,17,0),IF($AE257=$AE256,(IF(BO256&gt;=1,BO256-COUNTIFS($AE256:$AE256,$AC257,AO256:AO256,$AI$2),0)),0)),0)</f>
        <v>0</v>
      </c>
      <c r="BP257" s="1">
        <f>IFERROR(IF($AE257&gt;$AE256,VLOOKUP($AC257+AP$1,STOCK!$F$10:$AB$209,17,0),IF($AE257=$AE256,(IF(BP256&gt;=1,BP256-COUNTIFS($AE256:$AE256,$AC257,AP256:AP256,$AI$2),0)),0)),0)</f>
        <v>0</v>
      </c>
      <c r="BQ257" s="1">
        <f>IFERROR(IF($AE257&gt;$AE256,VLOOKUP($AC257+AQ$1,STOCK!$F$10:$AB$209,17,0),IF($AE257=$AE256,(IF(BQ256&gt;=1,BQ256-COUNTIFS($AE256:$AE256,$AC257,AQ256:AQ256,$AI$2),0)),0)),0)</f>
        <v>0</v>
      </c>
      <c r="BR257" s="1">
        <f>IFERROR(IF($AE257&gt;$AE256,VLOOKUP($AC257+AR$1,STOCK!$F$10:$AB$209,17,0),IF($AE257=$AE256,(IF(BR256&gt;=1,BR256-COUNTIFS($AE256:$AE256,$AC257,AR256:AR256,$AI$2),0)),0)),0)</f>
        <v>0</v>
      </c>
      <c r="BS257" s="1">
        <f>IFERROR(IF($AE257&gt;$AE256,VLOOKUP($AC257+AS$1,STOCK!$F$10:$AB$209,17,0),IF($AE257=$AE256,(IF(BS256&gt;=1,BS256-COUNTIFS($AE256:$AE256,$AC257,AS256:AS256,$AI$2),0)),0)),0)</f>
        <v>0</v>
      </c>
      <c r="BT257" s="1">
        <f>IFERROR(IF($AE257&gt;$AE256,VLOOKUP($AC257+AT$1,STOCK!$F$10:$AB$209,17,0),IF($AE257=$AE256,(IF(BT256&gt;=1,BT256-COUNTIFS($AE256:$AE256,$AC257,AT256:AT256,$AI$2),0)),0)),0)</f>
        <v>0</v>
      </c>
      <c r="BU257" s="1">
        <f>IFERROR(IF($AE257&gt;$AE256,VLOOKUP($AC257+AU$1,STOCK!$F$10:$AB$209,17,0),IF($AE257=$AE256,(IF(BU256&gt;=1,BU256-COUNTIFS($AE256:$AE256,$AC257,AU256:AU256,$AI$2),0)),0)),0)</f>
        <v>0</v>
      </c>
      <c r="BV257" s="1">
        <f>IFERROR(IF($AE257&gt;$AE256,VLOOKUP($AC257+AV$1,STOCK!$F$10:$AB$209,17,0),IF($AE257=$AE256,(IF(BV256&gt;=1,BV256-COUNTIFS($AE256:$AE256,$AC257,AV256:AV256,$AI$2),0)),0)),0)</f>
        <v>0</v>
      </c>
      <c r="BW257" s="1">
        <f>IFERROR(IF($AE257&gt;$AE256,VLOOKUP($AC257+AW$1,STOCK!$F$10:$AB$209,17,0),IF($AE257=$AE256,(IF(BW256&gt;=1,BW256-COUNTIFS($AE256:$AE256,$AC257,AW256:AW256,$AI$2),0)),0)),0)</f>
        <v>0</v>
      </c>
      <c r="BX257" s="1">
        <f>IFERROR(IF($AE257&gt;$AE256,VLOOKUP($AC257+AX$1,STOCK!$F$10:$AB$209,17,0),IF($AE257=$AE256,(IF(BX256&gt;=1,BX256-COUNTIFS($AE256:$AE256,$AC257,AX256:AX256,$AI$2),0)),0)),0)</f>
        <v>0</v>
      </c>
    </row>
    <row r="258" spans="29:76" x14ac:dyDescent="0.25">
      <c r="AC258" s="1">
        <f t="shared" si="65"/>
        <v>0</v>
      </c>
      <c r="AD258" s="1">
        <f>IFERROR(IF(LEN(AK258)&gt;=1,VLOOKUP(HLOOKUP(AK258,PROFILE!$K$5:$V$8,4,0),PROFILE!$F$1:$G$3,2,0),0),0)</f>
        <v>0</v>
      </c>
      <c r="AE258" s="1">
        <f t="shared" si="66"/>
        <v>0</v>
      </c>
      <c r="AF258" s="1">
        <v>245</v>
      </c>
      <c r="AI258" s="1" t="str">
        <f>IFERROR(IF($AH258&gt;=1,VLOOKUP($AG258,STUDENT!$O$8:$Z$1507,3,0),""),"")</f>
        <v/>
      </c>
      <c r="AJ258" s="1" t="str">
        <f>IFERROR(IF($AH258&gt;=1,VLOOKUP($AG258,STUDENT!$O$8:$Z$1507,4,0),""),"")</f>
        <v/>
      </c>
      <c r="AK258" s="1" t="str">
        <f>IFERROR(IF($AH258&gt;=1,VLOOKUP($AG258,STUDENT!$O$8:$Z$1507,6,0),""),"")</f>
        <v/>
      </c>
      <c r="AL258" s="1" t="str">
        <f t="shared" si="67"/>
        <v/>
      </c>
      <c r="AM258" s="1" t="str">
        <f t="shared" si="68"/>
        <v/>
      </c>
      <c r="AN258" s="1" t="str">
        <f t="shared" si="69"/>
        <v/>
      </c>
      <c r="AO258" s="1" t="str">
        <f t="shared" si="70"/>
        <v/>
      </c>
      <c r="AP258" s="1" t="str">
        <f t="shared" si="71"/>
        <v/>
      </c>
      <c r="AQ258" s="1" t="str">
        <f t="shared" si="72"/>
        <v/>
      </c>
      <c r="AR258" s="1" t="str">
        <f t="shared" si="73"/>
        <v/>
      </c>
      <c r="AS258" s="1" t="str">
        <f t="shared" si="74"/>
        <v/>
      </c>
      <c r="AT258" s="1" t="str">
        <f t="shared" si="75"/>
        <v/>
      </c>
      <c r="AU258" s="1" t="str">
        <f t="shared" si="76"/>
        <v/>
      </c>
      <c r="AV258" s="1" t="str">
        <f t="shared" si="77"/>
        <v/>
      </c>
      <c r="AW258" s="1" t="str">
        <f t="shared" si="78"/>
        <v/>
      </c>
      <c r="AX258" s="1" t="str">
        <f t="shared" si="79"/>
        <v/>
      </c>
      <c r="AY258" s="1">
        <f>IFERROR(IF($AE258&gt;$AE257,VLOOKUP($AC258+AL$1,STOCK!$F$10:$AB$209,16,0),IF($AE258=$AE257,(IF(AY257&gt;=1,AY257-COUNTIFS($AE257:$AE257,$AC258,AL257:AL257,$AI$1),0)),0)),0)</f>
        <v>0</v>
      </c>
      <c r="AZ258" s="1">
        <f>IFERROR(IF($AE258&gt;$AE257,VLOOKUP($AC258+AM$1,STOCK!$F$10:$AB$209,16,0),IF($AE258=$AE257,(IF(AZ257&gt;=1,AZ257-COUNTIFS($AE257:$AE257,$AC258,AM257:AM257,$AI$1),0)),0)),0)</f>
        <v>0</v>
      </c>
      <c r="BA258" s="1">
        <f>IFERROR(IF($AE258&gt;$AE257,VLOOKUP($AC258+AN$1,STOCK!$F$10:$AB$209,16,0),IF($AE258=$AE257,(IF(BA257&gt;=1,BA257-COUNTIFS($AE257:$AE257,$AC258,AN257:AN257,$AI$1),0)),0)),0)</f>
        <v>0</v>
      </c>
      <c r="BB258" s="1">
        <f>IFERROR(IF($AE258&gt;$AE257,VLOOKUP($AC258+AO$1,STOCK!$F$10:$AB$209,16,0),IF($AE258=$AE257,(IF(BB257&gt;=1,BB257-COUNTIFS($AE257:$AE257,$AC258,AO257:AO257,$AI$1),0)),0)),0)</f>
        <v>0</v>
      </c>
      <c r="BC258" s="1">
        <f>IFERROR(IF($AE258&gt;$AE257,VLOOKUP($AC258+AP$1,STOCK!$F$10:$AB$209,16,0),IF($AE258=$AE257,(IF(BC257&gt;=1,BC257-COUNTIFS($AE257:$AE257,$AC258,AP257:AP257,$AI$1),0)),0)),0)</f>
        <v>0</v>
      </c>
      <c r="BD258" s="1">
        <f>IFERROR(IF($AE258&gt;$AE257,VLOOKUP($AC258+AQ$1,STOCK!$F$10:$AB$209,16,0),IF($AE258=$AE257,(IF(BD257&gt;=1,BD257-COUNTIFS($AE257:$AE257,$AC258,AQ257:AQ257,$AI$1),0)),0)),0)</f>
        <v>0</v>
      </c>
      <c r="BE258" s="1">
        <f>IFERROR(IF($AE258&gt;$AE257,VLOOKUP($AC258+AR$1,STOCK!$F$10:$AB$209,16,0),IF($AE258=$AE257,(IF(BE257&gt;=1,BE257-COUNTIFS($AE257:$AE257,$AC258,AR257:AR257,$AI$1),0)),0)),0)</f>
        <v>0</v>
      </c>
      <c r="BF258" s="1">
        <f>IFERROR(IF($AE258&gt;$AE257,VLOOKUP($AC258+AS$1,STOCK!$F$10:$AB$209,16,0),IF($AE258=$AE257,(IF(BF257&gt;=1,BF257-COUNTIFS($AE257:$AE257,$AC258,AS257:AS257,$AI$1),0)),0)),0)</f>
        <v>0</v>
      </c>
      <c r="BG258" s="1">
        <f>IFERROR(IF($AE258&gt;$AE257,VLOOKUP($AC258+AT$1,STOCK!$F$10:$AB$209,16,0),IF($AE258=$AE257,(IF(BG257&gt;=1,BG257-COUNTIFS($AE257:$AE257,$AC258,AT257:AT257,$AI$1),0)),0)),0)</f>
        <v>0</v>
      </c>
      <c r="BH258" s="1">
        <f>IFERROR(IF($AE258&gt;$AE257,VLOOKUP($AC258+AU$1,STOCK!$F$10:$AB$209,16,0),IF($AE258=$AE257,(IF(BH257&gt;=1,BH257-COUNTIFS($AE257:$AE257,$AC258,AU257:AU257,$AI$1),0)),0)),0)</f>
        <v>0</v>
      </c>
      <c r="BI258" s="1">
        <f>IFERROR(IF($AE258&gt;$AE257,VLOOKUP($AC258+AV$1,STOCK!$F$10:$AB$209,16,0),IF($AE258=$AE257,(IF(BI257&gt;=1,BI257-COUNTIFS($AE257:$AE257,$AC258,AV257:AV257,$AI$1),0)),0)),0)</f>
        <v>0</v>
      </c>
      <c r="BJ258" s="1">
        <f>IFERROR(IF($AE258&gt;$AE257,VLOOKUP($AC258+AW$1,STOCK!$F$10:$AB$209,16,0),IF($AE258=$AE257,(IF(BJ257&gt;=1,BJ257-COUNTIFS($AE257:$AE257,$AC258,AW257:AW257,$AI$1),0)),0)),0)</f>
        <v>0</v>
      </c>
      <c r="BK258" s="1">
        <f>IFERROR(IF($AE258&gt;$AE257,VLOOKUP($AC258+AX$1,STOCK!$F$10:$AB$209,16,0),IF($AE258=$AE257,(IF(BK257&gt;=1,BK257-COUNTIFS($AE257:$AE257,$AC258,AX257:AX257,$AI$1),0)),0)),0)</f>
        <v>0</v>
      </c>
      <c r="BL258" s="1">
        <f>IFERROR(IF($AE258&gt;$AE257,VLOOKUP($AC258+AL$1,STOCK!$F$10:$AB$209,17,0),IF($AE258=$AE257,(IF(BL257&gt;=1,BL257-COUNTIFS($AE257:$AE257,$AC258,AL257:AL257,$AI$2),0)),0)),0)</f>
        <v>0</v>
      </c>
      <c r="BM258" s="1">
        <f>IFERROR(IF($AE258&gt;$AE257,VLOOKUP($AC258+AM$1,STOCK!$F$10:$AB$209,17,0),IF($AE258=$AE257,(IF(BM257&gt;=1,BM257-COUNTIFS($AE257:$AE257,$AC258,AM257:AM257,$AI$2),0)),0)),0)</f>
        <v>0</v>
      </c>
      <c r="BN258" s="1">
        <f>IFERROR(IF($AE258&gt;$AE257,VLOOKUP($AC258+AN$1,STOCK!$F$10:$AB$209,17,0),IF($AE258=$AE257,(IF(BN257&gt;=1,BN257-COUNTIFS($AE257:$AE257,$AC258,AN257:AN257,$AI$2),0)),0)),0)</f>
        <v>0</v>
      </c>
      <c r="BO258" s="1">
        <f>IFERROR(IF($AE258&gt;$AE257,VLOOKUP($AC258+AO$1,STOCK!$F$10:$AB$209,17,0),IF($AE258=$AE257,(IF(BO257&gt;=1,BO257-COUNTIFS($AE257:$AE257,$AC258,AO257:AO257,$AI$2),0)),0)),0)</f>
        <v>0</v>
      </c>
      <c r="BP258" s="1">
        <f>IFERROR(IF($AE258&gt;$AE257,VLOOKUP($AC258+AP$1,STOCK!$F$10:$AB$209,17,0),IF($AE258=$AE257,(IF(BP257&gt;=1,BP257-COUNTIFS($AE257:$AE257,$AC258,AP257:AP257,$AI$2),0)),0)),0)</f>
        <v>0</v>
      </c>
      <c r="BQ258" s="1">
        <f>IFERROR(IF($AE258&gt;$AE257,VLOOKUP($AC258+AQ$1,STOCK!$F$10:$AB$209,17,0),IF($AE258=$AE257,(IF(BQ257&gt;=1,BQ257-COUNTIFS($AE257:$AE257,$AC258,AQ257:AQ257,$AI$2),0)),0)),0)</f>
        <v>0</v>
      </c>
      <c r="BR258" s="1">
        <f>IFERROR(IF($AE258&gt;$AE257,VLOOKUP($AC258+AR$1,STOCK!$F$10:$AB$209,17,0),IF($AE258=$AE257,(IF(BR257&gt;=1,BR257-COUNTIFS($AE257:$AE257,$AC258,AR257:AR257,$AI$2),0)),0)),0)</f>
        <v>0</v>
      </c>
      <c r="BS258" s="1">
        <f>IFERROR(IF($AE258&gt;$AE257,VLOOKUP($AC258+AS$1,STOCK!$F$10:$AB$209,17,0),IF($AE258=$AE257,(IF(BS257&gt;=1,BS257-COUNTIFS($AE257:$AE257,$AC258,AS257:AS257,$AI$2),0)),0)),0)</f>
        <v>0</v>
      </c>
      <c r="BT258" s="1">
        <f>IFERROR(IF($AE258&gt;$AE257,VLOOKUP($AC258+AT$1,STOCK!$F$10:$AB$209,17,0),IF($AE258=$AE257,(IF(BT257&gt;=1,BT257-COUNTIFS($AE257:$AE257,$AC258,AT257:AT257,$AI$2),0)),0)),0)</f>
        <v>0</v>
      </c>
      <c r="BU258" s="1">
        <f>IFERROR(IF($AE258&gt;$AE257,VLOOKUP($AC258+AU$1,STOCK!$F$10:$AB$209,17,0),IF($AE258=$AE257,(IF(BU257&gt;=1,BU257-COUNTIFS($AE257:$AE257,$AC258,AU257:AU257,$AI$2),0)),0)),0)</f>
        <v>0</v>
      </c>
      <c r="BV258" s="1">
        <f>IFERROR(IF($AE258&gt;$AE257,VLOOKUP($AC258+AV$1,STOCK!$F$10:$AB$209,17,0),IF($AE258=$AE257,(IF(BV257&gt;=1,BV257-COUNTIFS($AE257:$AE257,$AC258,AV257:AV257,$AI$2),0)),0)),0)</f>
        <v>0</v>
      </c>
      <c r="BW258" s="1">
        <f>IFERROR(IF($AE258&gt;$AE257,VLOOKUP($AC258+AW$1,STOCK!$F$10:$AB$209,17,0),IF($AE258=$AE257,(IF(BW257&gt;=1,BW257-COUNTIFS($AE257:$AE257,$AC258,AW257:AW257,$AI$2),0)),0)),0)</f>
        <v>0</v>
      </c>
      <c r="BX258" s="1">
        <f>IFERROR(IF($AE258&gt;$AE257,VLOOKUP($AC258+AX$1,STOCK!$F$10:$AB$209,17,0),IF($AE258=$AE257,(IF(BX257&gt;=1,BX257-COUNTIFS($AE257:$AE257,$AC258,AX257:AX257,$AI$2),0)),0)),0)</f>
        <v>0</v>
      </c>
    </row>
    <row r="259" spans="29:76" x14ac:dyDescent="0.25">
      <c r="AC259" s="1">
        <f t="shared" si="65"/>
        <v>0</v>
      </c>
      <c r="AD259" s="1">
        <f>IFERROR(IF(LEN(AK259)&gt;=1,VLOOKUP(HLOOKUP(AK259,PROFILE!$K$5:$V$8,4,0),PROFILE!$F$1:$G$3,2,0),0),0)</f>
        <v>0</v>
      </c>
      <c r="AE259" s="1">
        <f t="shared" si="66"/>
        <v>0</v>
      </c>
      <c r="AF259" s="1">
        <v>246</v>
      </c>
      <c r="AI259" s="1" t="str">
        <f>IFERROR(IF($AH259&gt;=1,VLOOKUP($AG259,STUDENT!$O$8:$Z$1507,3,0),""),"")</f>
        <v/>
      </c>
      <c r="AJ259" s="1" t="str">
        <f>IFERROR(IF($AH259&gt;=1,VLOOKUP($AG259,STUDENT!$O$8:$Z$1507,4,0),""),"")</f>
        <v/>
      </c>
      <c r="AK259" s="1" t="str">
        <f>IFERROR(IF($AH259&gt;=1,VLOOKUP($AG259,STUDENT!$O$8:$Z$1507,6,0),""),"")</f>
        <v/>
      </c>
      <c r="AL259" s="1" t="str">
        <f t="shared" si="67"/>
        <v/>
      </c>
      <c r="AM259" s="1" t="str">
        <f t="shared" si="68"/>
        <v/>
      </c>
      <c r="AN259" s="1" t="str">
        <f t="shared" si="69"/>
        <v/>
      </c>
      <c r="AO259" s="1" t="str">
        <f t="shared" si="70"/>
        <v/>
      </c>
      <c r="AP259" s="1" t="str">
        <f t="shared" si="71"/>
        <v/>
      </c>
      <c r="AQ259" s="1" t="str">
        <f t="shared" si="72"/>
        <v/>
      </c>
      <c r="AR259" s="1" t="str">
        <f t="shared" si="73"/>
        <v/>
      </c>
      <c r="AS259" s="1" t="str">
        <f t="shared" si="74"/>
        <v/>
      </c>
      <c r="AT259" s="1" t="str">
        <f t="shared" si="75"/>
        <v/>
      </c>
      <c r="AU259" s="1" t="str">
        <f t="shared" si="76"/>
        <v/>
      </c>
      <c r="AV259" s="1" t="str">
        <f t="shared" si="77"/>
        <v/>
      </c>
      <c r="AW259" s="1" t="str">
        <f t="shared" si="78"/>
        <v/>
      </c>
      <c r="AX259" s="1" t="str">
        <f t="shared" si="79"/>
        <v/>
      </c>
      <c r="AY259" s="1">
        <f>IFERROR(IF($AE259&gt;$AE258,VLOOKUP($AC259+AL$1,STOCK!$F$10:$AB$209,16,0),IF($AE259=$AE258,(IF(AY258&gt;=1,AY258-COUNTIFS($AE258:$AE258,$AC259,AL258:AL258,$AI$1),0)),0)),0)</f>
        <v>0</v>
      </c>
      <c r="AZ259" s="1">
        <f>IFERROR(IF($AE259&gt;$AE258,VLOOKUP($AC259+AM$1,STOCK!$F$10:$AB$209,16,0),IF($AE259=$AE258,(IF(AZ258&gt;=1,AZ258-COUNTIFS($AE258:$AE258,$AC259,AM258:AM258,$AI$1),0)),0)),0)</f>
        <v>0</v>
      </c>
      <c r="BA259" s="1">
        <f>IFERROR(IF($AE259&gt;$AE258,VLOOKUP($AC259+AN$1,STOCK!$F$10:$AB$209,16,0),IF($AE259=$AE258,(IF(BA258&gt;=1,BA258-COUNTIFS($AE258:$AE258,$AC259,AN258:AN258,$AI$1),0)),0)),0)</f>
        <v>0</v>
      </c>
      <c r="BB259" s="1">
        <f>IFERROR(IF($AE259&gt;$AE258,VLOOKUP($AC259+AO$1,STOCK!$F$10:$AB$209,16,0),IF($AE259=$AE258,(IF(BB258&gt;=1,BB258-COUNTIFS($AE258:$AE258,$AC259,AO258:AO258,$AI$1),0)),0)),0)</f>
        <v>0</v>
      </c>
      <c r="BC259" s="1">
        <f>IFERROR(IF($AE259&gt;$AE258,VLOOKUP($AC259+AP$1,STOCK!$F$10:$AB$209,16,0),IF($AE259=$AE258,(IF(BC258&gt;=1,BC258-COUNTIFS($AE258:$AE258,$AC259,AP258:AP258,$AI$1),0)),0)),0)</f>
        <v>0</v>
      </c>
      <c r="BD259" s="1">
        <f>IFERROR(IF($AE259&gt;$AE258,VLOOKUP($AC259+AQ$1,STOCK!$F$10:$AB$209,16,0),IF($AE259=$AE258,(IF(BD258&gt;=1,BD258-COUNTIFS($AE258:$AE258,$AC259,AQ258:AQ258,$AI$1),0)),0)),0)</f>
        <v>0</v>
      </c>
      <c r="BE259" s="1">
        <f>IFERROR(IF($AE259&gt;$AE258,VLOOKUP($AC259+AR$1,STOCK!$F$10:$AB$209,16,0),IF($AE259=$AE258,(IF(BE258&gt;=1,BE258-COUNTIFS($AE258:$AE258,$AC259,AR258:AR258,$AI$1),0)),0)),0)</f>
        <v>0</v>
      </c>
      <c r="BF259" s="1">
        <f>IFERROR(IF($AE259&gt;$AE258,VLOOKUP($AC259+AS$1,STOCK!$F$10:$AB$209,16,0),IF($AE259=$AE258,(IF(BF258&gt;=1,BF258-COUNTIFS($AE258:$AE258,$AC259,AS258:AS258,$AI$1),0)),0)),0)</f>
        <v>0</v>
      </c>
      <c r="BG259" s="1">
        <f>IFERROR(IF($AE259&gt;$AE258,VLOOKUP($AC259+AT$1,STOCK!$F$10:$AB$209,16,0),IF($AE259=$AE258,(IF(BG258&gt;=1,BG258-COUNTIFS($AE258:$AE258,$AC259,AT258:AT258,$AI$1),0)),0)),0)</f>
        <v>0</v>
      </c>
      <c r="BH259" s="1">
        <f>IFERROR(IF($AE259&gt;$AE258,VLOOKUP($AC259+AU$1,STOCK!$F$10:$AB$209,16,0),IF($AE259=$AE258,(IF(BH258&gt;=1,BH258-COUNTIFS($AE258:$AE258,$AC259,AU258:AU258,$AI$1),0)),0)),0)</f>
        <v>0</v>
      </c>
      <c r="BI259" s="1">
        <f>IFERROR(IF($AE259&gt;$AE258,VLOOKUP($AC259+AV$1,STOCK!$F$10:$AB$209,16,0),IF($AE259=$AE258,(IF(BI258&gt;=1,BI258-COUNTIFS($AE258:$AE258,$AC259,AV258:AV258,$AI$1),0)),0)),0)</f>
        <v>0</v>
      </c>
      <c r="BJ259" s="1">
        <f>IFERROR(IF($AE259&gt;$AE258,VLOOKUP($AC259+AW$1,STOCK!$F$10:$AB$209,16,0),IF($AE259=$AE258,(IF(BJ258&gt;=1,BJ258-COUNTIFS($AE258:$AE258,$AC259,AW258:AW258,$AI$1),0)),0)),0)</f>
        <v>0</v>
      </c>
      <c r="BK259" s="1">
        <f>IFERROR(IF($AE259&gt;$AE258,VLOOKUP($AC259+AX$1,STOCK!$F$10:$AB$209,16,0),IF($AE259=$AE258,(IF(BK258&gt;=1,BK258-COUNTIFS($AE258:$AE258,$AC259,AX258:AX258,$AI$1),0)),0)),0)</f>
        <v>0</v>
      </c>
      <c r="BL259" s="1">
        <f>IFERROR(IF($AE259&gt;$AE258,VLOOKUP($AC259+AL$1,STOCK!$F$10:$AB$209,17,0),IF($AE259=$AE258,(IF(BL258&gt;=1,BL258-COUNTIFS($AE258:$AE258,$AC259,AL258:AL258,$AI$2),0)),0)),0)</f>
        <v>0</v>
      </c>
      <c r="BM259" s="1">
        <f>IFERROR(IF($AE259&gt;$AE258,VLOOKUP($AC259+AM$1,STOCK!$F$10:$AB$209,17,0),IF($AE259=$AE258,(IF(BM258&gt;=1,BM258-COUNTIFS($AE258:$AE258,$AC259,AM258:AM258,$AI$2),0)),0)),0)</f>
        <v>0</v>
      </c>
      <c r="BN259" s="1">
        <f>IFERROR(IF($AE259&gt;$AE258,VLOOKUP($AC259+AN$1,STOCK!$F$10:$AB$209,17,0),IF($AE259=$AE258,(IF(BN258&gt;=1,BN258-COUNTIFS($AE258:$AE258,$AC259,AN258:AN258,$AI$2),0)),0)),0)</f>
        <v>0</v>
      </c>
      <c r="BO259" s="1">
        <f>IFERROR(IF($AE259&gt;$AE258,VLOOKUP($AC259+AO$1,STOCK!$F$10:$AB$209,17,0),IF($AE259=$AE258,(IF(BO258&gt;=1,BO258-COUNTIFS($AE258:$AE258,$AC259,AO258:AO258,$AI$2),0)),0)),0)</f>
        <v>0</v>
      </c>
      <c r="BP259" s="1">
        <f>IFERROR(IF($AE259&gt;$AE258,VLOOKUP($AC259+AP$1,STOCK!$F$10:$AB$209,17,0),IF($AE259=$AE258,(IF(BP258&gt;=1,BP258-COUNTIFS($AE258:$AE258,$AC259,AP258:AP258,$AI$2),0)),0)),0)</f>
        <v>0</v>
      </c>
      <c r="BQ259" s="1">
        <f>IFERROR(IF($AE259&gt;$AE258,VLOOKUP($AC259+AQ$1,STOCK!$F$10:$AB$209,17,0),IF($AE259=$AE258,(IF(BQ258&gt;=1,BQ258-COUNTIFS($AE258:$AE258,$AC259,AQ258:AQ258,$AI$2),0)),0)),0)</f>
        <v>0</v>
      </c>
      <c r="BR259" s="1">
        <f>IFERROR(IF($AE259&gt;$AE258,VLOOKUP($AC259+AR$1,STOCK!$F$10:$AB$209,17,0),IF($AE259=$AE258,(IF(BR258&gt;=1,BR258-COUNTIFS($AE258:$AE258,$AC259,AR258:AR258,$AI$2),0)),0)),0)</f>
        <v>0</v>
      </c>
      <c r="BS259" s="1">
        <f>IFERROR(IF($AE259&gt;$AE258,VLOOKUP($AC259+AS$1,STOCK!$F$10:$AB$209,17,0),IF($AE259=$AE258,(IF(BS258&gt;=1,BS258-COUNTIFS($AE258:$AE258,$AC259,AS258:AS258,$AI$2),0)),0)),0)</f>
        <v>0</v>
      </c>
      <c r="BT259" s="1">
        <f>IFERROR(IF($AE259&gt;$AE258,VLOOKUP($AC259+AT$1,STOCK!$F$10:$AB$209,17,0),IF($AE259=$AE258,(IF(BT258&gt;=1,BT258-COUNTIFS($AE258:$AE258,$AC259,AT258:AT258,$AI$2),0)),0)),0)</f>
        <v>0</v>
      </c>
      <c r="BU259" s="1">
        <f>IFERROR(IF($AE259&gt;$AE258,VLOOKUP($AC259+AU$1,STOCK!$F$10:$AB$209,17,0),IF($AE259=$AE258,(IF(BU258&gt;=1,BU258-COUNTIFS($AE258:$AE258,$AC259,AU258:AU258,$AI$2),0)),0)),0)</f>
        <v>0</v>
      </c>
      <c r="BV259" s="1">
        <f>IFERROR(IF($AE259&gt;$AE258,VLOOKUP($AC259+AV$1,STOCK!$F$10:$AB$209,17,0),IF($AE259=$AE258,(IF(BV258&gt;=1,BV258-COUNTIFS($AE258:$AE258,$AC259,AV258:AV258,$AI$2),0)),0)),0)</f>
        <v>0</v>
      </c>
      <c r="BW259" s="1">
        <f>IFERROR(IF($AE259&gt;$AE258,VLOOKUP($AC259+AW$1,STOCK!$F$10:$AB$209,17,0),IF($AE259=$AE258,(IF(BW258&gt;=1,BW258-COUNTIFS($AE258:$AE258,$AC259,AW258:AW258,$AI$2),0)),0)),0)</f>
        <v>0</v>
      </c>
      <c r="BX259" s="1">
        <f>IFERROR(IF($AE259&gt;$AE258,VLOOKUP($AC259+AX$1,STOCK!$F$10:$AB$209,17,0),IF($AE259=$AE258,(IF(BX258&gt;=1,BX258-COUNTIFS($AE258:$AE258,$AC259,AX258:AX258,$AI$2),0)),0)),0)</f>
        <v>0</v>
      </c>
    </row>
    <row r="260" spans="29:76" x14ac:dyDescent="0.25">
      <c r="AC260" s="1">
        <f t="shared" si="65"/>
        <v>0</v>
      </c>
      <c r="AD260" s="1">
        <f>IFERROR(IF(LEN(AK260)&gt;=1,VLOOKUP(HLOOKUP(AK260,PROFILE!$K$5:$V$8,4,0),PROFILE!$F$1:$G$3,2,0),0),0)</f>
        <v>0</v>
      </c>
      <c r="AE260" s="1">
        <f t="shared" si="66"/>
        <v>0</v>
      </c>
      <c r="AF260" s="1">
        <v>247</v>
      </c>
      <c r="AI260" s="1" t="str">
        <f>IFERROR(IF($AH260&gt;=1,VLOOKUP($AG260,STUDENT!$O$8:$Z$1507,3,0),""),"")</f>
        <v/>
      </c>
      <c r="AJ260" s="1" t="str">
        <f>IFERROR(IF($AH260&gt;=1,VLOOKUP($AG260,STUDENT!$O$8:$Z$1507,4,0),""),"")</f>
        <v/>
      </c>
      <c r="AK260" s="1" t="str">
        <f>IFERROR(IF($AH260&gt;=1,VLOOKUP($AG260,STUDENT!$O$8:$Z$1507,6,0),""),"")</f>
        <v/>
      </c>
      <c r="AL260" s="1" t="str">
        <f t="shared" si="67"/>
        <v/>
      </c>
      <c r="AM260" s="1" t="str">
        <f t="shared" si="68"/>
        <v/>
      </c>
      <c r="AN260" s="1" t="str">
        <f t="shared" si="69"/>
        <v/>
      </c>
      <c r="AO260" s="1" t="str">
        <f t="shared" si="70"/>
        <v/>
      </c>
      <c r="AP260" s="1" t="str">
        <f t="shared" si="71"/>
        <v/>
      </c>
      <c r="AQ260" s="1" t="str">
        <f t="shared" si="72"/>
        <v/>
      </c>
      <c r="AR260" s="1" t="str">
        <f t="shared" si="73"/>
        <v/>
      </c>
      <c r="AS260" s="1" t="str">
        <f t="shared" si="74"/>
        <v/>
      </c>
      <c r="AT260" s="1" t="str">
        <f t="shared" si="75"/>
        <v/>
      </c>
      <c r="AU260" s="1" t="str">
        <f t="shared" si="76"/>
        <v/>
      </c>
      <c r="AV260" s="1" t="str">
        <f t="shared" si="77"/>
        <v/>
      </c>
      <c r="AW260" s="1" t="str">
        <f t="shared" si="78"/>
        <v/>
      </c>
      <c r="AX260" s="1" t="str">
        <f t="shared" si="79"/>
        <v/>
      </c>
      <c r="AY260" s="1">
        <f>IFERROR(IF($AE260&gt;$AE259,VLOOKUP($AC260+AL$1,STOCK!$F$10:$AB$209,16,0),IF($AE260=$AE259,(IF(AY259&gt;=1,AY259-COUNTIFS($AE259:$AE259,$AC260,AL259:AL259,$AI$1),0)),0)),0)</f>
        <v>0</v>
      </c>
      <c r="AZ260" s="1">
        <f>IFERROR(IF($AE260&gt;$AE259,VLOOKUP($AC260+AM$1,STOCK!$F$10:$AB$209,16,0),IF($AE260=$AE259,(IF(AZ259&gt;=1,AZ259-COUNTIFS($AE259:$AE259,$AC260,AM259:AM259,$AI$1),0)),0)),0)</f>
        <v>0</v>
      </c>
      <c r="BA260" s="1">
        <f>IFERROR(IF($AE260&gt;$AE259,VLOOKUP($AC260+AN$1,STOCK!$F$10:$AB$209,16,0),IF($AE260=$AE259,(IF(BA259&gt;=1,BA259-COUNTIFS($AE259:$AE259,$AC260,AN259:AN259,$AI$1),0)),0)),0)</f>
        <v>0</v>
      </c>
      <c r="BB260" s="1">
        <f>IFERROR(IF($AE260&gt;$AE259,VLOOKUP($AC260+AO$1,STOCK!$F$10:$AB$209,16,0),IF($AE260=$AE259,(IF(BB259&gt;=1,BB259-COUNTIFS($AE259:$AE259,$AC260,AO259:AO259,$AI$1),0)),0)),0)</f>
        <v>0</v>
      </c>
      <c r="BC260" s="1">
        <f>IFERROR(IF($AE260&gt;$AE259,VLOOKUP($AC260+AP$1,STOCK!$F$10:$AB$209,16,0),IF($AE260=$AE259,(IF(BC259&gt;=1,BC259-COUNTIFS($AE259:$AE259,$AC260,AP259:AP259,$AI$1),0)),0)),0)</f>
        <v>0</v>
      </c>
      <c r="BD260" s="1">
        <f>IFERROR(IF($AE260&gt;$AE259,VLOOKUP($AC260+AQ$1,STOCK!$F$10:$AB$209,16,0),IF($AE260=$AE259,(IF(BD259&gt;=1,BD259-COUNTIFS($AE259:$AE259,$AC260,AQ259:AQ259,$AI$1),0)),0)),0)</f>
        <v>0</v>
      </c>
      <c r="BE260" s="1">
        <f>IFERROR(IF($AE260&gt;$AE259,VLOOKUP($AC260+AR$1,STOCK!$F$10:$AB$209,16,0),IF($AE260=$AE259,(IF(BE259&gt;=1,BE259-COUNTIFS($AE259:$AE259,$AC260,AR259:AR259,$AI$1),0)),0)),0)</f>
        <v>0</v>
      </c>
      <c r="BF260" s="1">
        <f>IFERROR(IF($AE260&gt;$AE259,VLOOKUP($AC260+AS$1,STOCK!$F$10:$AB$209,16,0),IF($AE260=$AE259,(IF(BF259&gt;=1,BF259-COUNTIFS($AE259:$AE259,$AC260,AS259:AS259,$AI$1),0)),0)),0)</f>
        <v>0</v>
      </c>
      <c r="BG260" s="1">
        <f>IFERROR(IF($AE260&gt;$AE259,VLOOKUP($AC260+AT$1,STOCK!$F$10:$AB$209,16,0),IF($AE260=$AE259,(IF(BG259&gt;=1,BG259-COUNTIFS($AE259:$AE259,$AC260,AT259:AT259,$AI$1),0)),0)),0)</f>
        <v>0</v>
      </c>
      <c r="BH260" s="1">
        <f>IFERROR(IF($AE260&gt;$AE259,VLOOKUP($AC260+AU$1,STOCK!$F$10:$AB$209,16,0),IF($AE260=$AE259,(IF(BH259&gt;=1,BH259-COUNTIFS($AE259:$AE259,$AC260,AU259:AU259,$AI$1),0)),0)),0)</f>
        <v>0</v>
      </c>
      <c r="BI260" s="1">
        <f>IFERROR(IF($AE260&gt;$AE259,VLOOKUP($AC260+AV$1,STOCK!$F$10:$AB$209,16,0),IF($AE260=$AE259,(IF(BI259&gt;=1,BI259-COUNTIFS($AE259:$AE259,$AC260,AV259:AV259,$AI$1),0)),0)),0)</f>
        <v>0</v>
      </c>
      <c r="BJ260" s="1">
        <f>IFERROR(IF($AE260&gt;$AE259,VLOOKUP($AC260+AW$1,STOCK!$F$10:$AB$209,16,0),IF($AE260=$AE259,(IF(BJ259&gt;=1,BJ259-COUNTIFS($AE259:$AE259,$AC260,AW259:AW259,$AI$1),0)),0)),0)</f>
        <v>0</v>
      </c>
      <c r="BK260" s="1">
        <f>IFERROR(IF($AE260&gt;$AE259,VLOOKUP($AC260+AX$1,STOCK!$F$10:$AB$209,16,0),IF($AE260=$AE259,(IF(BK259&gt;=1,BK259-COUNTIFS($AE259:$AE259,$AC260,AX259:AX259,$AI$1),0)),0)),0)</f>
        <v>0</v>
      </c>
      <c r="BL260" s="1">
        <f>IFERROR(IF($AE260&gt;$AE259,VLOOKUP($AC260+AL$1,STOCK!$F$10:$AB$209,17,0),IF($AE260=$AE259,(IF(BL259&gt;=1,BL259-COUNTIFS($AE259:$AE259,$AC260,AL259:AL259,$AI$2),0)),0)),0)</f>
        <v>0</v>
      </c>
      <c r="BM260" s="1">
        <f>IFERROR(IF($AE260&gt;$AE259,VLOOKUP($AC260+AM$1,STOCK!$F$10:$AB$209,17,0),IF($AE260=$AE259,(IF(BM259&gt;=1,BM259-COUNTIFS($AE259:$AE259,$AC260,AM259:AM259,$AI$2),0)),0)),0)</f>
        <v>0</v>
      </c>
      <c r="BN260" s="1">
        <f>IFERROR(IF($AE260&gt;$AE259,VLOOKUP($AC260+AN$1,STOCK!$F$10:$AB$209,17,0),IF($AE260=$AE259,(IF(BN259&gt;=1,BN259-COUNTIFS($AE259:$AE259,$AC260,AN259:AN259,$AI$2),0)),0)),0)</f>
        <v>0</v>
      </c>
      <c r="BO260" s="1">
        <f>IFERROR(IF($AE260&gt;$AE259,VLOOKUP($AC260+AO$1,STOCK!$F$10:$AB$209,17,0),IF($AE260=$AE259,(IF(BO259&gt;=1,BO259-COUNTIFS($AE259:$AE259,$AC260,AO259:AO259,$AI$2),0)),0)),0)</f>
        <v>0</v>
      </c>
      <c r="BP260" s="1">
        <f>IFERROR(IF($AE260&gt;$AE259,VLOOKUP($AC260+AP$1,STOCK!$F$10:$AB$209,17,0),IF($AE260=$AE259,(IF(BP259&gt;=1,BP259-COUNTIFS($AE259:$AE259,$AC260,AP259:AP259,$AI$2),0)),0)),0)</f>
        <v>0</v>
      </c>
      <c r="BQ260" s="1">
        <f>IFERROR(IF($AE260&gt;$AE259,VLOOKUP($AC260+AQ$1,STOCK!$F$10:$AB$209,17,0),IF($AE260=$AE259,(IF(BQ259&gt;=1,BQ259-COUNTIFS($AE259:$AE259,$AC260,AQ259:AQ259,$AI$2),0)),0)),0)</f>
        <v>0</v>
      </c>
      <c r="BR260" s="1">
        <f>IFERROR(IF($AE260&gt;$AE259,VLOOKUP($AC260+AR$1,STOCK!$F$10:$AB$209,17,0),IF($AE260=$AE259,(IF(BR259&gt;=1,BR259-COUNTIFS($AE259:$AE259,$AC260,AR259:AR259,$AI$2),0)),0)),0)</f>
        <v>0</v>
      </c>
      <c r="BS260" s="1">
        <f>IFERROR(IF($AE260&gt;$AE259,VLOOKUP($AC260+AS$1,STOCK!$F$10:$AB$209,17,0),IF($AE260=$AE259,(IF(BS259&gt;=1,BS259-COUNTIFS($AE259:$AE259,$AC260,AS259:AS259,$AI$2),0)),0)),0)</f>
        <v>0</v>
      </c>
      <c r="BT260" s="1">
        <f>IFERROR(IF($AE260&gt;$AE259,VLOOKUP($AC260+AT$1,STOCK!$F$10:$AB$209,17,0),IF($AE260=$AE259,(IF(BT259&gt;=1,BT259-COUNTIFS($AE259:$AE259,$AC260,AT259:AT259,$AI$2),0)),0)),0)</f>
        <v>0</v>
      </c>
      <c r="BU260" s="1">
        <f>IFERROR(IF($AE260&gt;$AE259,VLOOKUP($AC260+AU$1,STOCK!$F$10:$AB$209,17,0),IF($AE260=$AE259,(IF(BU259&gt;=1,BU259-COUNTIFS($AE259:$AE259,$AC260,AU259:AU259,$AI$2),0)),0)),0)</f>
        <v>0</v>
      </c>
      <c r="BV260" s="1">
        <f>IFERROR(IF($AE260&gt;$AE259,VLOOKUP($AC260+AV$1,STOCK!$F$10:$AB$209,17,0),IF($AE260=$AE259,(IF(BV259&gt;=1,BV259-COUNTIFS($AE259:$AE259,$AC260,AV259:AV259,$AI$2),0)),0)),0)</f>
        <v>0</v>
      </c>
      <c r="BW260" s="1">
        <f>IFERROR(IF($AE260&gt;$AE259,VLOOKUP($AC260+AW$1,STOCK!$F$10:$AB$209,17,0),IF($AE260=$AE259,(IF(BW259&gt;=1,BW259-COUNTIFS($AE259:$AE259,$AC260,AW259:AW259,$AI$2),0)),0)),0)</f>
        <v>0</v>
      </c>
      <c r="BX260" s="1">
        <f>IFERROR(IF($AE260&gt;$AE259,VLOOKUP($AC260+AX$1,STOCK!$F$10:$AB$209,17,0),IF($AE260=$AE259,(IF(BX259&gt;=1,BX259-COUNTIFS($AE259:$AE259,$AC260,AX259:AX259,$AI$2),0)),0)),0)</f>
        <v>0</v>
      </c>
    </row>
    <row r="261" spans="29:76" x14ac:dyDescent="0.25">
      <c r="AC261" s="1">
        <f t="shared" si="65"/>
        <v>0</v>
      </c>
      <c r="AD261" s="1">
        <f>IFERROR(IF(LEN(AK261)&gt;=1,VLOOKUP(HLOOKUP(AK261,PROFILE!$K$5:$V$8,4,0),PROFILE!$F$1:$G$3,2,0),0),0)</f>
        <v>0</v>
      </c>
      <c r="AE261" s="1">
        <f t="shared" si="66"/>
        <v>0</v>
      </c>
      <c r="AF261" s="1">
        <v>248</v>
      </c>
      <c r="AI261" s="1" t="str">
        <f>IFERROR(IF($AH261&gt;=1,VLOOKUP($AG261,STUDENT!$O$8:$Z$1507,3,0),""),"")</f>
        <v/>
      </c>
      <c r="AJ261" s="1" t="str">
        <f>IFERROR(IF($AH261&gt;=1,VLOOKUP($AG261,STUDENT!$O$8:$Z$1507,4,0),""),"")</f>
        <v/>
      </c>
      <c r="AK261" s="1" t="str">
        <f>IFERROR(IF($AH261&gt;=1,VLOOKUP($AG261,STUDENT!$O$8:$Z$1507,6,0),""),"")</f>
        <v/>
      </c>
      <c r="AL261" s="1" t="str">
        <f t="shared" si="67"/>
        <v/>
      </c>
      <c r="AM261" s="1" t="str">
        <f t="shared" si="68"/>
        <v/>
      </c>
      <c r="AN261" s="1" t="str">
        <f t="shared" si="69"/>
        <v/>
      </c>
      <c r="AO261" s="1" t="str">
        <f t="shared" si="70"/>
        <v/>
      </c>
      <c r="AP261" s="1" t="str">
        <f t="shared" si="71"/>
        <v/>
      </c>
      <c r="AQ261" s="1" t="str">
        <f t="shared" si="72"/>
        <v/>
      </c>
      <c r="AR261" s="1" t="str">
        <f t="shared" si="73"/>
        <v/>
      </c>
      <c r="AS261" s="1" t="str">
        <f t="shared" si="74"/>
        <v/>
      </c>
      <c r="AT261" s="1" t="str">
        <f t="shared" si="75"/>
        <v/>
      </c>
      <c r="AU261" s="1" t="str">
        <f t="shared" si="76"/>
        <v/>
      </c>
      <c r="AV261" s="1" t="str">
        <f t="shared" si="77"/>
        <v/>
      </c>
      <c r="AW261" s="1" t="str">
        <f t="shared" si="78"/>
        <v/>
      </c>
      <c r="AX261" s="1" t="str">
        <f t="shared" si="79"/>
        <v/>
      </c>
      <c r="AY261" s="1">
        <f>IFERROR(IF($AE261&gt;$AE260,VLOOKUP($AC261+AL$1,STOCK!$F$10:$AB$209,16,0),IF($AE261=$AE260,(IF(AY260&gt;=1,AY260-COUNTIFS($AE260:$AE260,$AC261,AL260:AL260,$AI$1),0)),0)),0)</f>
        <v>0</v>
      </c>
      <c r="AZ261" s="1">
        <f>IFERROR(IF($AE261&gt;$AE260,VLOOKUP($AC261+AM$1,STOCK!$F$10:$AB$209,16,0),IF($AE261=$AE260,(IF(AZ260&gt;=1,AZ260-COUNTIFS($AE260:$AE260,$AC261,AM260:AM260,$AI$1),0)),0)),0)</f>
        <v>0</v>
      </c>
      <c r="BA261" s="1">
        <f>IFERROR(IF($AE261&gt;$AE260,VLOOKUP($AC261+AN$1,STOCK!$F$10:$AB$209,16,0),IF($AE261=$AE260,(IF(BA260&gt;=1,BA260-COUNTIFS($AE260:$AE260,$AC261,AN260:AN260,$AI$1),0)),0)),0)</f>
        <v>0</v>
      </c>
      <c r="BB261" s="1">
        <f>IFERROR(IF($AE261&gt;$AE260,VLOOKUP($AC261+AO$1,STOCK!$F$10:$AB$209,16,0),IF($AE261=$AE260,(IF(BB260&gt;=1,BB260-COUNTIFS($AE260:$AE260,$AC261,AO260:AO260,$AI$1),0)),0)),0)</f>
        <v>0</v>
      </c>
      <c r="BC261" s="1">
        <f>IFERROR(IF($AE261&gt;$AE260,VLOOKUP($AC261+AP$1,STOCK!$F$10:$AB$209,16,0),IF($AE261=$AE260,(IF(BC260&gt;=1,BC260-COUNTIFS($AE260:$AE260,$AC261,AP260:AP260,$AI$1),0)),0)),0)</f>
        <v>0</v>
      </c>
      <c r="BD261" s="1">
        <f>IFERROR(IF($AE261&gt;$AE260,VLOOKUP($AC261+AQ$1,STOCK!$F$10:$AB$209,16,0),IF($AE261=$AE260,(IF(BD260&gt;=1,BD260-COUNTIFS($AE260:$AE260,$AC261,AQ260:AQ260,$AI$1),0)),0)),0)</f>
        <v>0</v>
      </c>
      <c r="BE261" s="1">
        <f>IFERROR(IF($AE261&gt;$AE260,VLOOKUP($AC261+AR$1,STOCK!$F$10:$AB$209,16,0),IF($AE261=$AE260,(IF(BE260&gt;=1,BE260-COUNTIFS($AE260:$AE260,$AC261,AR260:AR260,$AI$1),0)),0)),0)</f>
        <v>0</v>
      </c>
      <c r="BF261" s="1">
        <f>IFERROR(IF($AE261&gt;$AE260,VLOOKUP($AC261+AS$1,STOCK!$F$10:$AB$209,16,0),IF($AE261=$AE260,(IF(BF260&gt;=1,BF260-COUNTIFS($AE260:$AE260,$AC261,AS260:AS260,$AI$1),0)),0)),0)</f>
        <v>0</v>
      </c>
      <c r="BG261" s="1">
        <f>IFERROR(IF($AE261&gt;$AE260,VLOOKUP($AC261+AT$1,STOCK!$F$10:$AB$209,16,0),IF($AE261=$AE260,(IF(BG260&gt;=1,BG260-COUNTIFS($AE260:$AE260,$AC261,AT260:AT260,$AI$1),0)),0)),0)</f>
        <v>0</v>
      </c>
      <c r="BH261" s="1">
        <f>IFERROR(IF($AE261&gt;$AE260,VLOOKUP($AC261+AU$1,STOCK!$F$10:$AB$209,16,0),IF($AE261=$AE260,(IF(BH260&gt;=1,BH260-COUNTIFS($AE260:$AE260,$AC261,AU260:AU260,$AI$1),0)),0)),0)</f>
        <v>0</v>
      </c>
      <c r="BI261" s="1">
        <f>IFERROR(IF($AE261&gt;$AE260,VLOOKUP($AC261+AV$1,STOCK!$F$10:$AB$209,16,0),IF($AE261=$AE260,(IF(BI260&gt;=1,BI260-COUNTIFS($AE260:$AE260,$AC261,AV260:AV260,$AI$1),0)),0)),0)</f>
        <v>0</v>
      </c>
      <c r="BJ261" s="1">
        <f>IFERROR(IF($AE261&gt;$AE260,VLOOKUP($AC261+AW$1,STOCK!$F$10:$AB$209,16,0),IF($AE261=$AE260,(IF(BJ260&gt;=1,BJ260-COUNTIFS($AE260:$AE260,$AC261,AW260:AW260,$AI$1),0)),0)),0)</f>
        <v>0</v>
      </c>
      <c r="BK261" s="1">
        <f>IFERROR(IF($AE261&gt;$AE260,VLOOKUP($AC261+AX$1,STOCK!$F$10:$AB$209,16,0),IF($AE261=$AE260,(IF(BK260&gt;=1,BK260-COUNTIFS($AE260:$AE260,$AC261,AX260:AX260,$AI$1),0)),0)),0)</f>
        <v>0</v>
      </c>
      <c r="BL261" s="1">
        <f>IFERROR(IF($AE261&gt;$AE260,VLOOKUP($AC261+AL$1,STOCK!$F$10:$AB$209,17,0),IF($AE261=$AE260,(IF(BL260&gt;=1,BL260-COUNTIFS($AE260:$AE260,$AC261,AL260:AL260,$AI$2),0)),0)),0)</f>
        <v>0</v>
      </c>
      <c r="BM261" s="1">
        <f>IFERROR(IF($AE261&gt;$AE260,VLOOKUP($AC261+AM$1,STOCK!$F$10:$AB$209,17,0),IF($AE261=$AE260,(IF(BM260&gt;=1,BM260-COUNTIFS($AE260:$AE260,$AC261,AM260:AM260,$AI$2),0)),0)),0)</f>
        <v>0</v>
      </c>
      <c r="BN261" s="1">
        <f>IFERROR(IF($AE261&gt;$AE260,VLOOKUP($AC261+AN$1,STOCK!$F$10:$AB$209,17,0),IF($AE261=$AE260,(IF(BN260&gt;=1,BN260-COUNTIFS($AE260:$AE260,$AC261,AN260:AN260,$AI$2),0)),0)),0)</f>
        <v>0</v>
      </c>
      <c r="BO261" s="1">
        <f>IFERROR(IF($AE261&gt;$AE260,VLOOKUP($AC261+AO$1,STOCK!$F$10:$AB$209,17,0),IF($AE261=$AE260,(IF(BO260&gt;=1,BO260-COUNTIFS($AE260:$AE260,$AC261,AO260:AO260,$AI$2),0)),0)),0)</f>
        <v>0</v>
      </c>
      <c r="BP261" s="1">
        <f>IFERROR(IF($AE261&gt;$AE260,VLOOKUP($AC261+AP$1,STOCK!$F$10:$AB$209,17,0),IF($AE261=$AE260,(IF(BP260&gt;=1,BP260-COUNTIFS($AE260:$AE260,$AC261,AP260:AP260,$AI$2),0)),0)),0)</f>
        <v>0</v>
      </c>
      <c r="BQ261" s="1">
        <f>IFERROR(IF($AE261&gt;$AE260,VLOOKUP($AC261+AQ$1,STOCK!$F$10:$AB$209,17,0),IF($AE261=$AE260,(IF(BQ260&gt;=1,BQ260-COUNTIFS($AE260:$AE260,$AC261,AQ260:AQ260,$AI$2),0)),0)),0)</f>
        <v>0</v>
      </c>
      <c r="BR261" s="1">
        <f>IFERROR(IF($AE261&gt;$AE260,VLOOKUP($AC261+AR$1,STOCK!$F$10:$AB$209,17,0),IF($AE261=$AE260,(IF(BR260&gt;=1,BR260-COUNTIFS($AE260:$AE260,$AC261,AR260:AR260,$AI$2),0)),0)),0)</f>
        <v>0</v>
      </c>
      <c r="BS261" s="1">
        <f>IFERROR(IF($AE261&gt;$AE260,VLOOKUP($AC261+AS$1,STOCK!$F$10:$AB$209,17,0),IF($AE261=$AE260,(IF(BS260&gt;=1,BS260-COUNTIFS($AE260:$AE260,$AC261,AS260:AS260,$AI$2),0)),0)),0)</f>
        <v>0</v>
      </c>
      <c r="BT261" s="1">
        <f>IFERROR(IF($AE261&gt;$AE260,VLOOKUP($AC261+AT$1,STOCK!$F$10:$AB$209,17,0),IF($AE261=$AE260,(IF(BT260&gt;=1,BT260-COUNTIFS($AE260:$AE260,$AC261,AT260:AT260,$AI$2),0)),0)),0)</f>
        <v>0</v>
      </c>
      <c r="BU261" s="1">
        <f>IFERROR(IF($AE261&gt;$AE260,VLOOKUP($AC261+AU$1,STOCK!$F$10:$AB$209,17,0),IF($AE261=$AE260,(IF(BU260&gt;=1,BU260-COUNTIFS($AE260:$AE260,$AC261,AU260:AU260,$AI$2),0)),0)),0)</f>
        <v>0</v>
      </c>
      <c r="BV261" s="1">
        <f>IFERROR(IF($AE261&gt;$AE260,VLOOKUP($AC261+AV$1,STOCK!$F$10:$AB$209,17,0),IF($AE261=$AE260,(IF(BV260&gt;=1,BV260-COUNTIFS($AE260:$AE260,$AC261,AV260:AV260,$AI$2),0)),0)),0)</f>
        <v>0</v>
      </c>
      <c r="BW261" s="1">
        <f>IFERROR(IF($AE261&gt;$AE260,VLOOKUP($AC261+AW$1,STOCK!$F$10:$AB$209,17,0),IF($AE261=$AE260,(IF(BW260&gt;=1,BW260-COUNTIFS($AE260:$AE260,$AC261,AW260:AW260,$AI$2),0)),0)),0)</f>
        <v>0</v>
      </c>
      <c r="BX261" s="1">
        <f>IFERROR(IF($AE261&gt;$AE260,VLOOKUP($AC261+AX$1,STOCK!$F$10:$AB$209,17,0),IF($AE261=$AE260,(IF(BX260&gt;=1,BX260-COUNTIFS($AE260:$AE260,$AC261,AX260:AX260,$AI$2),0)),0)),0)</f>
        <v>0</v>
      </c>
    </row>
    <row r="262" spans="29:76" x14ac:dyDescent="0.25">
      <c r="AC262" s="1">
        <f t="shared" si="65"/>
        <v>0</v>
      </c>
      <c r="AD262" s="1">
        <f>IFERROR(IF(LEN(AK262)&gt;=1,VLOOKUP(HLOOKUP(AK262,PROFILE!$K$5:$V$8,4,0),PROFILE!$F$1:$G$3,2,0),0),0)</f>
        <v>0</v>
      </c>
      <c r="AE262" s="1">
        <f t="shared" si="66"/>
        <v>0</v>
      </c>
      <c r="AF262" s="1">
        <v>249</v>
      </c>
      <c r="AI262" s="1" t="str">
        <f>IFERROR(IF($AH262&gt;=1,VLOOKUP($AG262,STUDENT!$O$8:$Z$1507,3,0),""),"")</f>
        <v/>
      </c>
      <c r="AJ262" s="1" t="str">
        <f>IFERROR(IF($AH262&gt;=1,VLOOKUP($AG262,STUDENT!$O$8:$Z$1507,4,0),""),"")</f>
        <v/>
      </c>
      <c r="AK262" s="1" t="str">
        <f>IFERROR(IF($AH262&gt;=1,VLOOKUP($AG262,STUDENT!$O$8:$Z$1507,6,0),""),"")</f>
        <v/>
      </c>
      <c r="AL262" s="1" t="str">
        <f t="shared" si="67"/>
        <v/>
      </c>
      <c r="AM262" s="1" t="str">
        <f t="shared" si="68"/>
        <v/>
      </c>
      <c r="AN262" s="1" t="str">
        <f t="shared" si="69"/>
        <v/>
      </c>
      <c r="AO262" s="1" t="str">
        <f t="shared" si="70"/>
        <v/>
      </c>
      <c r="AP262" s="1" t="str">
        <f t="shared" si="71"/>
        <v/>
      </c>
      <c r="AQ262" s="1" t="str">
        <f t="shared" si="72"/>
        <v/>
      </c>
      <c r="AR262" s="1" t="str">
        <f t="shared" si="73"/>
        <v/>
      </c>
      <c r="AS262" s="1" t="str">
        <f t="shared" si="74"/>
        <v/>
      </c>
      <c r="AT262" s="1" t="str">
        <f t="shared" si="75"/>
        <v/>
      </c>
      <c r="AU262" s="1" t="str">
        <f t="shared" si="76"/>
        <v/>
      </c>
      <c r="AV262" s="1" t="str">
        <f t="shared" si="77"/>
        <v/>
      </c>
      <c r="AW262" s="1" t="str">
        <f t="shared" si="78"/>
        <v/>
      </c>
      <c r="AX262" s="1" t="str">
        <f t="shared" si="79"/>
        <v/>
      </c>
      <c r="AY262" s="1">
        <f>IFERROR(IF($AE262&gt;$AE261,VLOOKUP($AC262+AL$1,STOCK!$F$10:$AB$209,16,0),IF($AE262=$AE261,(IF(AY261&gt;=1,AY261-COUNTIFS($AE261:$AE261,$AC262,AL261:AL261,$AI$1),0)),0)),0)</f>
        <v>0</v>
      </c>
      <c r="AZ262" s="1">
        <f>IFERROR(IF($AE262&gt;$AE261,VLOOKUP($AC262+AM$1,STOCK!$F$10:$AB$209,16,0),IF($AE262=$AE261,(IF(AZ261&gt;=1,AZ261-COUNTIFS($AE261:$AE261,$AC262,AM261:AM261,$AI$1),0)),0)),0)</f>
        <v>0</v>
      </c>
      <c r="BA262" s="1">
        <f>IFERROR(IF($AE262&gt;$AE261,VLOOKUP($AC262+AN$1,STOCK!$F$10:$AB$209,16,0),IF($AE262=$AE261,(IF(BA261&gt;=1,BA261-COUNTIFS($AE261:$AE261,$AC262,AN261:AN261,$AI$1),0)),0)),0)</f>
        <v>0</v>
      </c>
      <c r="BB262" s="1">
        <f>IFERROR(IF($AE262&gt;$AE261,VLOOKUP($AC262+AO$1,STOCK!$F$10:$AB$209,16,0),IF($AE262=$AE261,(IF(BB261&gt;=1,BB261-COUNTIFS($AE261:$AE261,$AC262,AO261:AO261,$AI$1),0)),0)),0)</f>
        <v>0</v>
      </c>
      <c r="BC262" s="1">
        <f>IFERROR(IF($AE262&gt;$AE261,VLOOKUP($AC262+AP$1,STOCK!$F$10:$AB$209,16,0),IF($AE262=$AE261,(IF(BC261&gt;=1,BC261-COUNTIFS($AE261:$AE261,$AC262,AP261:AP261,$AI$1),0)),0)),0)</f>
        <v>0</v>
      </c>
      <c r="BD262" s="1">
        <f>IFERROR(IF($AE262&gt;$AE261,VLOOKUP($AC262+AQ$1,STOCK!$F$10:$AB$209,16,0),IF($AE262=$AE261,(IF(BD261&gt;=1,BD261-COUNTIFS($AE261:$AE261,$AC262,AQ261:AQ261,$AI$1),0)),0)),0)</f>
        <v>0</v>
      </c>
      <c r="BE262" s="1">
        <f>IFERROR(IF($AE262&gt;$AE261,VLOOKUP($AC262+AR$1,STOCK!$F$10:$AB$209,16,0),IF($AE262=$AE261,(IF(BE261&gt;=1,BE261-COUNTIFS($AE261:$AE261,$AC262,AR261:AR261,$AI$1),0)),0)),0)</f>
        <v>0</v>
      </c>
      <c r="BF262" s="1">
        <f>IFERROR(IF($AE262&gt;$AE261,VLOOKUP($AC262+AS$1,STOCK!$F$10:$AB$209,16,0),IF($AE262=$AE261,(IF(BF261&gt;=1,BF261-COUNTIFS($AE261:$AE261,$AC262,AS261:AS261,$AI$1),0)),0)),0)</f>
        <v>0</v>
      </c>
      <c r="BG262" s="1">
        <f>IFERROR(IF($AE262&gt;$AE261,VLOOKUP($AC262+AT$1,STOCK!$F$10:$AB$209,16,0),IF($AE262=$AE261,(IF(BG261&gt;=1,BG261-COUNTIFS($AE261:$AE261,$AC262,AT261:AT261,$AI$1),0)),0)),0)</f>
        <v>0</v>
      </c>
      <c r="BH262" s="1">
        <f>IFERROR(IF($AE262&gt;$AE261,VLOOKUP($AC262+AU$1,STOCK!$F$10:$AB$209,16,0),IF($AE262=$AE261,(IF(BH261&gt;=1,BH261-COUNTIFS($AE261:$AE261,$AC262,AU261:AU261,$AI$1),0)),0)),0)</f>
        <v>0</v>
      </c>
      <c r="BI262" s="1">
        <f>IFERROR(IF($AE262&gt;$AE261,VLOOKUP($AC262+AV$1,STOCK!$F$10:$AB$209,16,0),IF($AE262=$AE261,(IF(BI261&gt;=1,BI261-COUNTIFS($AE261:$AE261,$AC262,AV261:AV261,$AI$1),0)),0)),0)</f>
        <v>0</v>
      </c>
      <c r="BJ262" s="1">
        <f>IFERROR(IF($AE262&gt;$AE261,VLOOKUP($AC262+AW$1,STOCK!$F$10:$AB$209,16,0),IF($AE262=$AE261,(IF(BJ261&gt;=1,BJ261-COUNTIFS($AE261:$AE261,$AC262,AW261:AW261,$AI$1),0)),0)),0)</f>
        <v>0</v>
      </c>
      <c r="BK262" s="1">
        <f>IFERROR(IF($AE262&gt;$AE261,VLOOKUP($AC262+AX$1,STOCK!$F$10:$AB$209,16,0),IF($AE262=$AE261,(IF(BK261&gt;=1,BK261-COUNTIFS($AE261:$AE261,$AC262,AX261:AX261,$AI$1),0)),0)),0)</f>
        <v>0</v>
      </c>
      <c r="BL262" s="1">
        <f>IFERROR(IF($AE262&gt;$AE261,VLOOKUP($AC262+AL$1,STOCK!$F$10:$AB$209,17,0),IF($AE262=$AE261,(IF(BL261&gt;=1,BL261-COUNTIFS($AE261:$AE261,$AC262,AL261:AL261,$AI$2),0)),0)),0)</f>
        <v>0</v>
      </c>
      <c r="BM262" s="1">
        <f>IFERROR(IF($AE262&gt;$AE261,VLOOKUP($AC262+AM$1,STOCK!$F$10:$AB$209,17,0),IF($AE262=$AE261,(IF(BM261&gt;=1,BM261-COUNTIFS($AE261:$AE261,$AC262,AM261:AM261,$AI$2),0)),0)),0)</f>
        <v>0</v>
      </c>
      <c r="BN262" s="1">
        <f>IFERROR(IF($AE262&gt;$AE261,VLOOKUP($AC262+AN$1,STOCK!$F$10:$AB$209,17,0),IF($AE262=$AE261,(IF(BN261&gt;=1,BN261-COUNTIFS($AE261:$AE261,$AC262,AN261:AN261,$AI$2),0)),0)),0)</f>
        <v>0</v>
      </c>
      <c r="BO262" s="1">
        <f>IFERROR(IF($AE262&gt;$AE261,VLOOKUP($AC262+AO$1,STOCK!$F$10:$AB$209,17,0),IF($AE262=$AE261,(IF(BO261&gt;=1,BO261-COUNTIFS($AE261:$AE261,$AC262,AO261:AO261,$AI$2),0)),0)),0)</f>
        <v>0</v>
      </c>
      <c r="BP262" s="1">
        <f>IFERROR(IF($AE262&gt;$AE261,VLOOKUP($AC262+AP$1,STOCK!$F$10:$AB$209,17,0),IF($AE262=$AE261,(IF(BP261&gt;=1,BP261-COUNTIFS($AE261:$AE261,$AC262,AP261:AP261,$AI$2),0)),0)),0)</f>
        <v>0</v>
      </c>
      <c r="BQ262" s="1">
        <f>IFERROR(IF($AE262&gt;$AE261,VLOOKUP($AC262+AQ$1,STOCK!$F$10:$AB$209,17,0),IF($AE262=$AE261,(IF(BQ261&gt;=1,BQ261-COUNTIFS($AE261:$AE261,$AC262,AQ261:AQ261,$AI$2),0)),0)),0)</f>
        <v>0</v>
      </c>
      <c r="BR262" s="1">
        <f>IFERROR(IF($AE262&gt;$AE261,VLOOKUP($AC262+AR$1,STOCK!$F$10:$AB$209,17,0),IF($AE262=$AE261,(IF(BR261&gt;=1,BR261-COUNTIFS($AE261:$AE261,$AC262,AR261:AR261,$AI$2),0)),0)),0)</f>
        <v>0</v>
      </c>
      <c r="BS262" s="1">
        <f>IFERROR(IF($AE262&gt;$AE261,VLOOKUP($AC262+AS$1,STOCK!$F$10:$AB$209,17,0),IF($AE262=$AE261,(IF(BS261&gt;=1,BS261-COUNTIFS($AE261:$AE261,$AC262,AS261:AS261,$AI$2),0)),0)),0)</f>
        <v>0</v>
      </c>
      <c r="BT262" s="1">
        <f>IFERROR(IF($AE262&gt;$AE261,VLOOKUP($AC262+AT$1,STOCK!$F$10:$AB$209,17,0),IF($AE262=$AE261,(IF(BT261&gt;=1,BT261-COUNTIFS($AE261:$AE261,$AC262,AT261:AT261,$AI$2),0)),0)),0)</f>
        <v>0</v>
      </c>
      <c r="BU262" s="1">
        <f>IFERROR(IF($AE262&gt;$AE261,VLOOKUP($AC262+AU$1,STOCK!$F$10:$AB$209,17,0),IF($AE262=$AE261,(IF(BU261&gt;=1,BU261-COUNTIFS($AE261:$AE261,$AC262,AU261:AU261,$AI$2),0)),0)),0)</f>
        <v>0</v>
      </c>
      <c r="BV262" s="1">
        <f>IFERROR(IF($AE262&gt;$AE261,VLOOKUP($AC262+AV$1,STOCK!$F$10:$AB$209,17,0),IF($AE262=$AE261,(IF(BV261&gt;=1,BV261-COUNTIFS($AE261:$AE261,$AC262,AV261:AV261,$AI$2),0)),0)),0)</f>
        <v>0</v>
      </c>
      <c r="BW262" s="1">
        <f>IFERROR(IF($AE262&gt;$AE261,VLOOKUP($AC262+AW$1,STOCK!$F$10:$AB$209,17,0),IF($AE262=$AE261,(IF(BW261&gt;=1,BW261-COUNTIFS($AE261:$AE261,$AC262,AW261:AW261,$AI$2),0)),0)),0)</f>
        <v>0</v>
      </c>
      <c r="BX262" s="1">
        <f>IFERROR(IF($AE262&gt;$AE261,VLOOKUP($AC262+AX$1,STOCK!$F$10:$AB$209,17,0),IF($AE262=$AE261,(IF(BX261&gt;=1,BX261-COUNTIFS($AE261:$AE261,$AC262,AX261:AX261,$AI$2),0)),0)),0)</f>
        <v>0</v>
      </c>
    </row>
    <row r="263" spans="29:76" x14ac:dyDescent="0.25">
      <c r="AC263" s="1">
        <f t="shared" si="65"/>
        <v>0</v>
      </c>
      <c r="AD263" s="1">
        <f>IFERROR(IF(LEN(AK263)&gt;=1,VLOOKUP(HLOOKUP(AK263,PROFILE!$K$5:$V$8,4,0),PROFILE!$F$1:$G$3,2,0),0),0)</f>
        <v>0</v>
      </c>
      <c r="AE263" s="1">
        <f t="shared" si="66"/>
        <v>0</v>
      </c>
      <c r="AF263" s="1">
        <v>250</v>
      </c>
      <c r="AI263" s="1" t="str">
        <f>IFERROR(IF($AH263&gt;=1,VLOOKUP($AG263,STUDENT!$O$8:$Z$1507,3,0),""),"")</f>
        <v/>
      </c>
      <c r="AJ263" s="1" t="str">
        <f>IFERROR(IF($AH263&gt;=1,VLOOKUP($AG263,STUDENT!$O$8:$Z$1507,4,0),""),"")</f>
        <v/>
      </c>
      <c r="AK263" s="1" t="str">
        <f>IFERROR(IF($AH263&gt;=1,VLOOKUP($AG263,STUDENT!$O$8:$Z$1507,6,0),""),"")</f>
        <v/>
      </c>
      <c r="AL263" s="1" t="str">
        <f t="shared" si="67"/>
        <v/>
      </c>
      <c r="AM263" s="1" t="str">
        <f t="shared" si="68"/>
        <v/>
      </c>
      <c r="AN263" s="1" t="str">
        <f t="shared" si="69"/>
        <v/>
      </c>
      <c r="AO263" s="1" t="str">
        <f t="shared" si="70"/>
        <v/>
      </c>
      <c r="AP263" s="1" t="str">
        <f t="shared" si="71"/>
        <v/>
      </c>
      <c r="AQ263" s="1" t="str">
        <f t="shared" si="72"/>
        <v/>
      </c>
      <c r="AR263" s="1" t="str">
        <f t="shared" si="73"/>
        <v/>
      </c>
      <c r="AS263" s="1" t="str">
        <f t="shared" si="74"/>
        <v/>
      </c>
      <c r="AT263" s="1" t="str">
        <f t="shared" si="75"/>
        <v/>
      </c>
      <c r="AU263" s="1" t="str">
        <f t="shared" si="76"/>
        <v/>
      </c>
      <c r="AV263" s="1" t="str">
        <f t="shared" si="77"/>
        <v/>
      </c>
      <c r="AW263" s="1" t="str">
        <f t="shared" si="78"/>
        <v/>
      </c>
      <c r="AX263" s="1" t="str">
        <f t="shared" si="79"/>
        <v/>
      </c>
      <c r="AY263" s="1">
        <f>IFERROR(IF($AE263&gt;$AE262,VLOOKUP($AC263+AL$1,STOCK!$F$10:$AB$209,16,0),IF($AE263=$AE262,(IF(AY262&gt;=1,AY262-COUNTIFS($AE262:$AE262,$AC263,AL262:AL262,$AI$1),0)),0)),0)</f>
        <v>0</v>
      </c>
      <c r="AZ263" s="1">
        <f>IFERROR(IF($AE263&gt;$AE262,VLOOKUP($AC263+AM$1,STOCK!$F$10:$AB$209,16,0),IF($AE263=$AE262,(IF(AZ262&gt;=1,AZ262-COUNTIFS($AE262:$AE262,$AC263,AM262:AM262,$AI$1),0)),0)),0)</f>
        <v>0</v>
      </c>
      <c r="BA263" s="1">
        <f>IFERROR(IF($AE263&gt;$AE262,VLOOKUP($AC263+AN$1,STOCK!$F$10:$AB$209,16,0),IF($AE263=$AE262,(IF(BA262&gt;=1,BA262-COUNTIFS($AE262:$AE262,$AC263,AN262:AN262,$AI$1),0)),0)),0)</f>
        <v>0</v>
      </c>
      <c r="BB263" s="1">
        <f>IFERROR(IF($AE263&gt;$AE262,VLOOKUP($AC263+AO$1,STOCK!$F$10:$AB$209,16,0),IF($AE263=$AE262,(IF(BB262&gt;=1,BB262-COUNTIFS($AE262:$AE262,$AC263,AO262:AO262,$AI$1),0)),0)),0)</f>
        <v>0</v>
      </c>
      <c r="BC263" s="1">
        <f>IFERROR(IF($AE263&gt;$AE262,VLOOKUP($AC263+AP$1,STOCK!$F$10:$AB$209,16,0),IF($AE263=$AE262,(IF(BC262&gt;=1,BC262-COUNTIFS($AE262:$AE262,$AC263,AP262:AP262,$AI$1),0)),0)),0)</f>
        <v>0</v>
      </c>
      <c r="BD263" s="1">
        <f>IFERROR(IF($AE263&gt;$AE262,VLOOKUP($AC263+AQ$1,STOCK!$F$10:$AB$209,16,0),IF($AE263=$AE262,(IF(BD262&gt;=1,BD262-COUNTIFS($AE262:$AE262,$AC263,AQ262:AQ262,$AI$1),0)),0)),0)</f>
        <v>0</v>
      </c>
      <c r="BE263" s="1">
        <f>IFERROR(IF($AE263&gt;$AE262,VLOOKUP($AC263+AR$1,STOCK!$F$10:$AB$209,16,0),IF($AE263=$AE262,(IF(BE262&gt;=1,BE262-COUNTIFS($AE262:$AE262,$AC263,AR262:AR262,$AI$1),0)),0)),0)</f>
        <v>0</v>
      </c>
      <c r="BF263" s="1">
        <f>IFERROR(IF($AE263&gt;$AE262,VLOOKUP($AC263+AS$1,STOCK!$F$10:$AB$209,16,0),IF($AE263=$AE262,(IF(BF262&gt;=1,BF262-COUNTIFS($AE262:$AE262,$AC263,AS262:AS262,$AI$1),0)),0)),0)</f>
        <v>0</v>
      </c>
      <c r="BG263" s="1">
        <f>IFERROR(IF($AE263&gt;$AE262,VLOOKUP($AC263+AT$1,STOCK!$F$10:$AB$209,16,0),IF($AE263=$AE262,(IF(BG262&gt;=1,BG262-COUNTIFS($AE262:$AE262,$AC263,AT262:AT262,$AI$1),0)),0)),0)</f>
        <v>0</v>
      </c>
      <c r="BH263" s="1">
        <f>IFERROR(IF($AE263&gt;$AE262,VLOOKUP($AC263+AU$1,STOCK!$F$10:$AB$209,16,0),IF($AE263=$AE262,(IF(BH262&gt;=1,BH262-COUNTIFS($AE262:$AE262,$AC263,AU262:AU262,$AI$1),0)),0)),0)</f>
        <v>0</v>
      </c>
      <c r="BI263" s="1">
        <f>IFERROR(IF($AE263&gt;$AE262,VLOOKUP($AC263+AV$1,STOCK!$F$10:$AB$209,16,0),IF($AE263=$AE262,(IF(BI262&gt;=1,BI262-COUNTIFS($AE262:$AE262,$AC263,AV262:AV262,$AI$1),0)),0)),0)</f>
        <v>0</v>
      </c>
      <c r="BJ263" s="1">
        <f>IFERROR(IF($AE263&gt;$AE262,VLOOKUP($AC263+AW$1,STOCK!$F$10:$AB$209,16,0),IF($AE263=$AE262,(IF(BJ262&gt;=1,BJ262-COUNTIFS($AE262:$AE262,$AC263,AW262:AW262,$AI$1),0)),0)),0)</f>
        <v>0</v>
      </c>
      <c r="BK263" s="1">
        <f>IFERROR(IF($AE263&gt;$AE262,VLOOKUP($AC263+AX$1,STOCK!$F$10:$AB$209,16,0),IF($AE263=$AE262,(IF(BK262&gt;=1,BK262-COUNTIFS($AE262:$AE262,$AC263,AX262:AX262,$AI$1),0)),0)),0)</f>
        <v>0</v>
      </c>
      <c r="BL263" s="1">
        <f>IFERROR(IF($AE263&gt;$AE262,VLOOKUP($AC263+AL$1,STOCK!$F$10:$AB$209,17,0),IF($AE263=$AE262,(IF(BL262&gt;=1,BL262-COUNTIFS($AE262:$AE262,$AC263,AL262:AL262,$AI$2),0)),0)),0)</f>
        <v>0</v>
      </c>
      <c r="BM263" s="1">
        <f>IFERROR(IF($AE263&gt;$AE262,VLOOKUP($AC263+AM$1,STOCK!$F$10:$AB$209,17,0),IF($AE263=$AE262,(IF(BM262&gt;=1,BM262-COUNTIFS($AE262:$AE262,$AC263,AM262:AM262,$AI$2),0)),0)),0)</f>
        <v>0</v>
      </c>
      <c r="BN263" s="1">
        <f>IFERROR(IF($AE263&gt;$AE262,VLOOKUP($AC263+AN$1,STOCK!$F$10:$AB$209,17,0),IF($AE263=$AE262,(IF(BN262&gt;=1,BN262-COUNTIFS($AE262:$AE262,$AC263,AN262:AN262,$AI$2),0)),0)),0)</f>
        <v>0</v>
      </c>
      <c r="BO263" s="1">
        <f>IFERROR(IF($AE263&gt;$AE262,VLOOKUP($AC263+AO$1,STOCK!$F$10:$AB$209,17,0),IF($AE263=$AE262,(IF(BO262&gt;=1,BO262-COUNTIFS($AE262:$AE262,$AC263,AO262:AO262,$AI$2),0)),0)),0)</f>
        <v>0</v>
      </c>
      <c r="BP263" s="1">
        <f>IFERROR(IF($AE263&gt;$AE262,VLOOKUP($AC263+AP$1,STOCK!$F$10:$AB$209,17,0),IF($AE263=$AE262,(IF(BP262&gt;=1,BP262-COUNTIFS($AE262:$AE262,$AC263,AP262:AP262,$AI$2),0)),0)),0)</f>
        <v>0</v>
      </c>
      <c r="BQ263" s="1">
        <f>IFERROR(IF($AE263&gt;$AE262,VLOOKUP($AC263+AQ$1,STOCK!$F$10:$AB$209,17,0),IF($AE263=$AE262,(IF(BQ262&gt;=1,BQ262-COUNTIFS($AE262:$AE262,$AC263,AQ262:AQ262,$AI$2),0)),0)),0)</f>
        <v>0</v>
      </c>
      <c r="BR263" s="1">
        <f>IFERROR(IF($AE263&gt;$AE262,VLOOKUP($AC263+AR$1,STOCK!$F$10:$AB$209,17,0),IF($AE263=$AE262,(IF(BR262&gt;=1,BR262-COUNTIFS($AE262:$AE262,$AC263,AR262:AR262,$AI$2),0)),0)),0)</f>
        <v>0</v>
      </c>
      <c r="BS263" s="1">
        <f>IFERROR(IF($AE263&gt;$AE262,VLOOKUP($AC263+AS$1,STOCK!$F$10:$AB$209,17,0),IF($AE263=$AE262,(IF(BS262&gt;=1,BS262-COUNTIFS($AE262:$AE262,$AC263,AS262:AS262,$AI$2),0)),0)),0)</f>
        <v>0</v>
      </c>
      <c r="BT263" s="1">
        <f>IFERROR(IF($AE263&gt;$AE262,VLOOKUP($AC263+AT$1,STOCK!$F$10:$AB$209,17,0),IF($AE263=$AE262,(IF(BT262&gt;=1,BT262-COUNTIFS($AE262:$AE262,$AC263,AT262:AT262,$AI$2),0)),0)),0)</f>
        <v>0</v>
      </c>
      <c r="BU263" s="1">
        <f>IFERROR(IF($AE263&gt;$AE262,VLOOKUP($AC263+AU$1,STOCK!$F$10:$AB$209,17,0),IF($AE263=$AE262,(IF(BU262&gt;=1,BU262-COUNTIFS($AE262:$AE262,$AC263,AU262:AU262,$AI$2),0)),0)),0)</f>
        <v>0</v>
      </c>
      <c r="BV263" s="1">
        <f>IFERROR(IF($AE263&gt;$AE262,VLOOKUP($AC263+AV$1,STOCK!$F$10:$AB$209,17,0),IF($AE263=$AE262,(IF(BV262&gt;=1,BV262-COUNTIFS($AE262:$AE262,$AC263,AV262:AV262,$AI$2),0)),0)),0)</f>
        <v>0</v>
      </c>
      <c r="BW263" s="1">
        <f>IFERROR(IF($AE263&gt;$AE262,VLOOKUP($AC263+AW$1,STOCK!$F$10:$AB$209,17,0),IF($AE263=$AE262,(IF(BW262&gt;=1,BW262-COUNTIFS($AE262:$AE262,$AC263,AW262:AW262,$AI$2),0)),0)),0)</f>
        <v>0</v>
      </c>
      <c r="BX263" s="1">
        <f>IFERROR(IF($AE263&gt;$AE262,VLOOKUP($AC263+AX$1,STOCK!$F$10:$AB$209,17,0),IF($AE263=$AE262,(IF(BX262&gt;=1,BX262-COUNTIFS($AE262:$AE262,$AC263,AX262:AX262,$AI$2),0)),0)),0)</f>
        <v>0</v>
      </c>
    </row>
    <row r="264" spans="29:76" x14ac:dyDescent="0.25">
      <c r="AC264" s="1">
        <f t="shared" si="65"/>
        <v>0</v>
      </c>
      <c r="AD264" s="1">
        <f>IFERROR(IF(LEN(AK264)&gt;=1,VLOOKUP(HLOOKUP(AK264,PROFILE!$K$5:$V$8,4,0),PROFILE!$F$1:$G$3,2,0),0),0)</f>
        <v>0</v>
      </c>
      <c r="AE264" s="1">
        <f t="shared" si="66"/>
        <v>0</v>
      </c>
      <c r="AF264" s="1">
        <v>251</v>
      </c>
      <c r="AI264" s="1" t="str">
        <f>IFERROR(IF($AH264&gt;=1,VLOOKUP($AG264,STUDENT!$O$8:$Z$1507,3,0),""),"")</f>
        <v/>
      </c>
      <c r="AJ264" s="1" t="str">
        <f>IFERROR(IF($AH264&gt;=1,VLOOKUP($AG264,STUDENT!$O$8:$Z$1507,4,0),""),"")</f>
        <v/>
      </c>
      <c r="AK264" s="1" t="str">
        <f>IFERROR(IF($AH264&gt;=1,VLOOKUP($AG264,STUDENT!$O$8:$Z$1507,6,0),""),"")</f>
        <v/>
      </c>
      <c r="AL264" s="1" t="str">
        <f t="shared" si="67"/>
        <v/>
      </c>
      <c r="AM264" s="1" t="str">
        <f t="shared" si="68"/>
        <v/>
      </c>
      <c r="AN264" s="1" t="str">
        <f t="shared" si="69"/>
        <v/>
      </c>
      <c r="AO264" s="1" t="str">
        <f t="shared" si="70"/>
        <v/>
      </c>
      <c r="AP264" s="1" t="str">
        <f t="shared" si="71"/>
        <v/>
      </c>
      <c r="AQ264" s="1" t="str">
        <f t="shared" si="72"/>
        <v/>
      </c>
      <c r="AR264" s="1" t="str">
        <f t="shared" si="73"/>
        <v/>
      </c>
      <c r="AS264" s="1" t="str">
        <f t="shared" si="74"/>
        <v/>
      </c>
      <c r="AT264" s="1" t="str">
        <f t="shared" si="75"/>
        <v/>
      </c>
      <c r="AU264" s="1" t="str">
        <f t="shared" si="76"/>
        <v/>
      </c>
      <c r="AV264" s="1" t="str">
        <f t="shared" si="77"/>
        <v/>
      </c>
      <c r="AW264" s="1" t="str">
        <f t="shared" si="78"/>
        <v/>
      </c>
      <c r="AX264" s="1" t="str">
        <f t="shared" si="79"/>
        <v/>
      </c>
      <c r="AY264" s="1">
        <f>IFERROR(IF($AE264&gt;$AE263,VLOOKUP($AC264+AL$1,STOCK!$F$10:$AB$209,16,0),IF($AE264=$AE263,(IF(AY263&gt;=1,AY263-COUNTIFS($AE263:$AE263,$AC264,AL263:AL263,$AI$1),0)),0)),0)</f>
        <v>0</v>
      </c>
      <c r="AZ264" s="1">
        <f>IFERROR(IF($AE264&gt;$AE263,VLOOKUP($AC264+AM$1,STOCK!$F$10:$AB$209,16,0),IF($AE264=$AE263,(IF(AZ263&gt;=1,AZ263-COUNTIFS($AE263:$AE263,$AC264,AM263:AM263,$AI$1),0)),0)),0)</f>
        <v>0</v>
      </c>
      <c r="BA264" s="1">
        <f>IFERROR(IF($AE264&gt;$AE263,VLOOKUP($AC264+AN$1,STOCK!$F$10:$AB$209,16,0),IF($AE264=$AE263,(IF(BA263&gt;=1,BA263-COUNTIFS($AE263:$AE263,$AC264,AN263:AN263,$AI$1),0)),0)),0)</f>
        <v>0</v>
      </c>
      <c r="BB264" s="1">
        <f>IFERROR(IF($AE264&gt;$AE263,VLOOKUP($AC264+AO$1,STOCK!$F$10:$AB$209,16,0),IF($AE264=$AE263,(IF(BB263&gt;=1,BB263-COUNTIFS($AE263:$AE263,$AC264,AO263:AO263,$AI$1),0)),0)),0)</f>
        <v>0</v>
      </c>
      <c r="BC264" s="1">
        <f>IFERROR(IF($AE264&gt;$AE263,VLOOKUP($AC264+AP$1,STOCK!$F$10:$AB$209,16,0),IF($AE264=$AE263,(IF(BC263&gt;=1,BC263-COUNTIFS($AE263:$AE263,$AC264,AP263:AP263,$AI$1),0)),0)),0)</f>
        <v>0</v>
      </c>
      <c r="BD264" s="1">
        <f>IFERROR(IF($AE264&gt;$AE263,VLOOKUP($AC264+AQ$1,STOCK!$F$10:$AB$209,16,0),IF($AE264=$AE263,(IF(BD263&gt;=1,BD263-COUNTIFS($AE263:$AE263,$AC264,AQ263:AQ263,$AI$1),0)),0)),0)</f>
        <v>0</v>
      </c>
      <c r="BE264" s="1">
        <f>IFERROR(IF($AE264&gt;$AE263,VLOOKUP($AC264+AR$1,STOCK!$F$10:$AB$209,16,0),IF($AE264=$AE263,(IF(BE263&gt;=1,BE263-COUNTIFS($AE263:$AE263,$AC264,AR263:AR263,$AI$1),0)),0)),0)</f>
        <v>0</v>
      </c>
      <c r="BF264" s="1">
        <f>IFERROR(IF($AE264&gt;$AE263,VLOOKUP($AC264+AS$1,STOCK!$F$10:$AB$209,16,0),IF($AE264=$AE263,(IF(BF263&gt;=1,BF263-COUNTIFS($AE263:$AE263,$AC264,AS263:AS263,$AI$1),0)),0)),0)</f>
        <v>0</v>
      </c>
      <c r="BG264" s="1">
        <f>IFERROR(IF($AE264&gt;$AE263,VLOOKUP($AC264+AT$1,STOCK!$F$10:$AB$209,16,0),IF($AE264=$AE263,(IF(BG263&gt;=1,BG263-COUNTIFS($AE263:$AE263,$AC264,AT263:AT263,$AI$1),0)),0)),0)</f>
        <v>0</v>
      </c>
      <c r="BH264" s="1">
        <f>IFERROR(IF($AE264&gt;$AE263,VLOOKUP($AC264+AU$1,STOCK!$F$10:$AB$209,16,0),IF($AE264=$AE263,(IF(BH263&gt;=1,BH263-COUNTIFS($AE263:$AE263,$AC264,AU263:AU263,$AI$1),0)),0)),0)</f>
        <v>0</v>
      </c>
      <c r="BI264" s="1">
        <f>IFERROR(IF($AE264&gt;$AE263,VLOOKUP($AC264+AV$1,STOCK!$F$10:$AB$209,16,0),IF($AE264=$AE263,(IF(BI263&gt;=1,BI263-COUNTIFS($AE263:$AE263,$AC264,AV263:AV263,$AI$1),0)),0)),0)</f>
        <v>0</v>
      </c>
      <c r="BJ264" s="1">
        <f>IFERROR(IF($AE264&gt;$AE263,VLOOKUP($AC264+AW$1,STOCK!$F$10:$AB$209,16,0),IF($AE264=$AE263,(IF(BJ263&gt;=1,BJ263-COUNTIFS($AE263:$AE263,$AC264,AW263:AW263,$AI$1),0)),0)),0)</f>
        <v>0</v>
      </c>
      <c r="BK264" s="1">
        <f>IFERROR(IF($AE264&gt;$AE263,VLOOKUP($AC264+AX$1,STOCK!$F$10:$AB$209,16,0),IF($AE264=$AE263,(IF(BK263&gt;=1,BK263-COUNTIFS($AE263:$AE263,$AC264,AX263:AX263,$AI$1),0)),0)),0)</f>
        <v>0</v>
      </c>
      <c r="BL264" s="1">
        <f>IFERROR(IF($AE264&gt;$AE263,VLOOKUP($AC264+AL$1,STOCK!$F$10:$AB$209,17,0),IF($AE264=$AE263,(IF(BL263&gt;=1,BL263-COUNTIFS($AE263:$AE263,$AC264,AL263:AL263,$AI$2),0)),0)),0)</f>
        <v>0</v>
      </c>
      <c r="BM264" s="1">
        <f>IFERROR(IF($AE264&gt;$AE263,VLOOKUP($AC264+AM$1,STOCK!$F$10:$AB$209,17,0),IF($AE264=$AE263,(IF(BM263&gt;=1,BM263-COUNTIFS($AE263:$AE263,$AC264,AM263:AM263,$AI$2),0)),0)),0)</f>
        <v>0</v>
      </c>
      <c r="BN264" s="1">
        <f>IFERROR(IF($AE264&gt;$AE263,VLOOKUP($AC264+AN$1,STOCK!$F$10:$AB$209,17,0),IF($AE264=$AE263,(IF(BN263&gt;=1,BN263-COUNTIFS($AE263:$AE263,$AC264,AN263:AN263,$AI$2),0)),0)),0)</f>
        <v>0</v>
      </c>
      <c r="BO264" s="1">
        <f>IFERROR(IF($AE264&gt;$AE263,VLOOKUP($AC264+AO$1,STOCK!$F$10:$AB$209,17,0),IF($AE264=$AE263,(IF(BO263&gt;=1,BO263-COUNTIFS($AE263:$AE263,$AC264,AO263:AO263,$AI$2),0)),0)),0)</f>
        <v>0</v>
      </c>
      <c r="BP264" s="1">
        <f>IFERROR(IF($AE264&gt;$AE263,VLOOKUP($AC264+AP$1,STOCK!$F$10:$AB$209,17,0),IF($AE264=$AE263,(IF(BP263&gt;=1,BP263-COUNTIFS($AE263:$AE263,$AC264,AP263:AP263,$AI$2),0)),0)),0)</f>
        <v>0</v>
      </c>
      <c r="BQ264" s="1">
        <f>IFERROR(IF($AE264&gt;$AE263,VLOOKUP($AC264+AQ$1,STOCK!$F$10:$AB$209,17,0),IF($AE264=$AE263,(IF(BQ263&gt;=1,BQ263-COUNTIFS($AE263:$AE263,$AC264,AQ263:AQ263,$AI$2),0)),0)),0)</f>
        <v>0</v>
      </c>
      <c r="BR264" s="1">
        <f>IFERROR(IF($AE264&gt;$AE263,VLOOKUP($AC264+AR$1,STOCK!$F$10:$AB$209,17,0),IF($AE264=$AE263,(IF(BR263&gt;=1,BR263-COUNTIFS($AE263:$AE263,$AC264,AR263:AR263,$AI$2),0)),0)),0)</f>
        <v>0</v>
      </c>
      <c r="BS264" s="1">
        <f>IFERROR(IF($AE264&gt;$AE263,VLOOKUP($AC264+AS$1,STOCK!$F$10:$AB$209,17,0),IF($AE264=$AE263,(IF(BS263&gt;=1,BS263-COUNTIFS($AE263:$AE263,$AC264,AS263:AS263,$AI$2),0)),0)),0)</f>
        <v>0</v>
      </c>
      <c r="BT264" s="1">
        <f>IFERROR(IF($AE264&gt;$AE263,VLOOKUP($AC264+AT$1,STOCK!$F$10:$AB$209,17,0),IF($AE264=$AE263,(IF(BT263&gt;=1,BT263-COUNTIFS($AE263:$AE263,$AC264,AT263:AT263,$AI$2),0)),0)),0)</f>
        <v>0</v>
      </c>
      <c r="BU264" s="1">
        <f>IFERROR(IF($AE264&gt;$AE263,VLOOKUP($AC264+AU$1,STOCK!$F$10:$AB$209,17,0),IF($AE264=$AE263,(IF(BU263&gt;=1,BU263-COUNTIFS($AE263:$AE263,$AC264,AU263:AU263,$AI$2),0)),0)),0)</f>
        <v>0</v>
      </c>
      <c r="BV264" s="1">
        <f>IFERROR(IF($AE264&gt;$AE263,VLOOKUP($AC264+AV$1,STOCK!$F$10:$AB$209,17,0),IF($AE264=$AE263,(IF(BV263&gt;=1,BV263-COUNTIFS($AE263:$AE263,$AC264,AV263:AV263,$AI$2),0)),0)),0)</f>
        <v>0</v>
      </c>
      <c r="BW264" s="1">
        <f>IFERROR(IF($AE264&gt;$AE263,VLOOKUP($AC264+AW$1,STOCK!$F$10:$AB$209,17,0),IF($AE264=$AE263,(IF(BW263&gt;=1,BW263-COUNTIFS($AE263:$AE263,$AC264,AW263:AW263,$AI$2),0)),0)),0)</f>
        <v>0</v>
      </c>
      <c r="BX264" s="1">
        <f>IFERROR(IF($AE264&gt;$AE263,VLOOKUP($AC264+AX$1,STOCK!$F$10:$AB$209,17,0),IF($AE264=$AE263,(IF(BX263&gt;=1,BX263-COUNTIFS($AE263:$AE263,$AC264,AX263:AX263,$AI$2),0)),0)),0)</f>
        <v>0</v>
      </c>
    </row>
    <row r="265" spans="29:76" x14ac:dyDescent="0.25">
      <c r="AC265" s="1">
        <f t="shared" si="65"/>
        <v>0</v>
      </c>
      <c r="AD265" s="1">
        <f>IFERROR(IF(LEN(AK265)&gt;=1,VLOOKUP(HLOOKUP(AK265,PROFILE!$K$5:$V$8,4,0),PROFILE!$F$1:$G$3,2,0),0),0)</f>
        <v>0</v>
      </c>
      <c r="AE265" s="1">
        <f t="shared" si="66"/>
        <v>0</v>
      </c>
      <c r="AF265" s="1">
        <v>252</v>
      </c>
      <c r="AI265" s="1" t="str">
        <f>IFERROR(IF($AH265&gt;=1,VLOOKUP($AG265,STUDENT!$O$8:$Z$1507,3,0),""),"")</f>
        <v/>
      </c>
      <c r="AJ265" s="1" t="str">
        <f>IFERROR(IF($AH265&gt;=1,VLOOKUP($AG265,STUDENT!$O$8:$Z$1507,4,0),""),"")</f>
        <v/>
      </c>
      <c r="AK265" s="1" t="str">
        <f>IFERROR(IF($AH265&gt;=1,VLOOKUP($AG265,STUDENT!$O$8:$Z$1507,6,0),""),"")</f>
        <v/>
      </c>
      <c r="AL265" s="1" t="str">
        <f t="shared" si="67"/>
        <v/>
      </c>
      <c r="AM265" s="1" t="str">
        <f t="shared" si="68"/>
        <v/>
      </c>
      <c r="AN265" s="1" t="str">
        <f t="shared" si="69"/>
        <v/>
      </c>
      <c r="AO265" s="1" t="str">
        <f t="shared" si="70"/>
        <v/>
      </c>
      <c r="AP265" s="1" t="str">
        <f t="shared" si="71"/>
        <v/>
      </c>
      <c r="AQ265" s="1" t="str">
        <f t="shared" si="72"/>
        <v/>
      </c>
      <c r="AR265" s="1" t="str">
        <f t="shared" si="73"/>
        <v/>
      </c>
      <c r="AS265" s="1" t="str">
        <f t="shared" si="74"/>
        <v/>
      </c>
      <c r="AT265" s="1" t="str">
        <f t="shared" si="75"/>
        <v/>
      </c>
      <c r="AU265" s="1" t="str">
        <f t="shared" si="76"/>
        <v/>
      </c>
      <c r="AV265" s="1" t="str">
        <f t="shared" si="77"/>
        <v/>
      </c>
      <c r="AW265" s="1" t="str">
        <f t="shared" si="78"/>
        <v/>
      </c>
      <c r="AX265" s="1" t="str">
        <f t="shared" si="79"/>
        <v/>
      </c>
      <c r="AY265" s="1">
        <f>IFERROR(IF($AE265&gt;$AE264,VLOOKUP($AC265+AL$1,STOCK!$F$10:$AB$209,16,0),IF($AE265=$AE264,(IF(AY264&gt;=1,AY264-COUNTIFS($AE264:$AE264,$AC265,AL264:AL264,$AI$1),0)),0)),0)</f>
        <v>0</v>
      </c>
      <c r="AZ265" s="1">
        <f>IFERROR(IF($AE265&gt;$AE264,VLOOKUP($AC265+AM$1,STOCK!$F$10:$AB$209,16,0),IF($AE265=$AE264,(IF(AZ264&gt;=1,AZ264-COUNTIFS($AE264:$AE264,$AC265,AM264:AM264,$AI$1),0)),0)),0)</f>
        <v>0</v>
      </c>
      <c r="BA265" s="1">
        <f>IFERROR(IF($AE265&gt;$AE264,VLOOKUP($AC265+AN$1,STOCK!$F$10:$AB$209,16,0),IF($AE265=$AE264,(IF(BA264&gt;=1,BA264-COUNTIFS($AE264:$AE264,$AC265,AN264:AN264,$AI$1),0)),0)),0)</f>
        <v>0</v>
      </c>
      <c r="BB265" s="1">
        <f>IFERROR(IF($AE265&gt;$AE264,VLOOKUP($AC265+AO$1,STOCK!$F$10:$AB$209,16,0),IF($AE265=$AE264,(IF(BB264&gt;=1,BB264-COUNTIFS($AE264:$AE264,$AC265,AO264:AO264,$AI$1),0)),0)),0)</f>
        <v>0</v>
      </c>
      <c r="BC265" s="1">
        <f>IFERROR(IF($AE265&gt;$AE264,VLOOKUP($AC265+AP$1,STOCK!$F$10:$AB$209,16,0),IF($AE265=$AE264,(IF(BC264&gt;=1,BC264-COUNTIFS($AE264:$AE264,$AC265,AP264:AP264,$AI$1),0)),0)),0)</f>
        <v>0</v>
      </c>
      <c r="BD265" s="1">
        <f>IFERROR(IF($AE265&gt;$AE264,VLOOKUP($AC265+AQ$1,STOCK!$F$10:$AB$209,16,0),IF($AE265=$AE264,(IF(BD264&gt;=1,BD264-COUNTIFS($AE264:$AE264,$AC265,AQ264:AQ264,$AI$1),0)),0)),0)</f>
        <v>0</v>
      </c>
      <c r="BE265" s="1">
        <f>IFERROR(IF($AE265&gt;$AE264,VLOOKUP($AC265+AR$1,STOCK!$F$10:$AB$209,16,0),IF($AE265=$AE264,(IF(BE264&gt;=1,BE264-COUNTIFS($AE264:$AE264,$AC265,AR264:AR264,$AI$1),0)),0)),0)</f>
        <v>0</v>
      </c>
      <c r="BF265" s="1">
        <f>IFERROR(IF($AE265&gt;$AE264,VLOOKUP($AC265+AS$1,STOCK!$F$10:$AB$209,16,0),IF($AE265=$AE264,(IF(BF264&gt;=1,BF264-COUNTIFS($AE264:$AE264,$AC265,AS264:AS264,$AI$1),0)),0)),0)</f>
        <v>0</v>
      </c>
      <c r="BG265" s="1">
        <f>IFERROR(IF($AE265&gt;$AE264,VLOOKUP($AC265+AT$1,STOCK!$F$10:$AB$209,16,0),IF($AE265=$AE264,(IF(BG264&gt;=1,BG264-COUNTIFS($AE264:$AE264,$AC265,AT264:AT264,$AI$1),0)),0)),0)</f>
        <v>0</v>
      </c>
      <c r="BH265" s="1">
        <f>IFERROR(IF($AE265&gt;$AE264,VLOOKUP($AC265+AU$1,STOCK!$F$10:$AB$209,16,0),IF($AE265=$AE264,(IF(BH264&gt;=1,BH264-COUNTIFS($AE264:$AE264,$AC265,AU264:AU264,$AI$1),0)),0)),0)</f>
        <v>0</v>
      </c>
      <c r="BI265" s="1">
        <f>IFERROR(IF($AE265&gt;$AE264,VLOOKUP($AC265+AV$1,STOCK!$F$10:$AB$209,16,0),IF($AE265=$AE264,(IF(BI264&gt;=1,BI264-COUNTIFS($AE264:$AE264,$AC265,AV264:AV264,$AI$1),0)),0)),0)</f>
        <v>0</v>
      </c>
      <c r="BJ265" s="1">
        <f>IFERROR(IF($AE265&gt;$AE264,VLOOKUP($AC265+AW$1,STOCK!$F$10:$AB$209,16,0),IF($AE265=$AE264,(IF(BJ264&gt;=1,BJ264-COUNTIFS($AE264:$AE264,$AC265,AW264:AW264,$AI$1),0)),0)),0)</f>
        <v>0</v>
      </c>
      <c r="BK265" s="1">
        <f>IFERROR(IF($AE265&gt;$AE264,VLOOKUP($AC265+AX$1,STOCK!$F$10:$AB$209,16,0),IF($AE265=$AE264,(IF(BK264&gt;=1,BK264-COUNTIFS($AE264:$AE264,$AC265,AX264:AX264,$AI$1),0)),0)),0)</f>
        <v>0</v>
      </c>
      <c r="BL265" s="1">
        <f>IFERROR(IF($AE265&gt;$AE264,VLOOKUP($AC265+AL$1,STOCK!$F$10:$AB$209,17,0),IF($AE265=$AE264,(IF(BL264&gt;=1,BL264-COUNTIFS($AE264:$AE264,$AC265,AL264:AL264,$AI$2),0)),0)),0)</f>
        <v>0</v>
      </c>
      <c r="BM265" s="1">
        <f>IFERROR(IF($AE265&gt;$AE264,VLOOKUP($AC265+AM$1,STOCK!$F$10:$AB$209,17,0),IF($AE265=$AE264,(IF(BM264&gt;=1,BM264-COUNTIFS($AE264:$AE264,$AC265,AM264:AM264,$AI$2),0)),0)),0)</f>
        <v>0</v>
      </c>
      <c r="BN265" s="1">
        <f>IFERROR(IF($AE265&gt;$AE264,VLOOKUP($AC265+AN$1,STOCK!$F$10:$AB$209,17,0),IF($AE265=$AE264,(IF(BN264&gt;=1,BN264-COUNTIFS($AE264:$AE264,$AC265,AN264:AN264,$AI$2),0)),0)),0)</f>
        <v>0</v>
      </c>
      <c r="BO265" s="1">
        <f>IFERROR(IF($AE265&gt;$AE264,VLOOKUP($AC265+AO$1,STOCK!$F$10:$AB$209,17,0),IF($AE265=$AE264,(IF(BO264&gt;=1,BO264-COUNTIFS($AE264:$AE264,$AC265,AO264:AO264,$AI$2),0)),0)),0)</f>
        <v>0</v>
      </c>
      <c r="BP265" s="1">
        <f>IFERROR(IF($AE265&gt;$AE264,VLOOKUP($AC265+AP$1,STOCK!$F$10:$AB$209,17,0),IF($AE265=$AE264,(IF(BP264&gt;=1,BP264-COUNTIFS($AE264:$AE264,$AC265,AP264:AP264,$AI$2),0)),0)),0)</f>
        <v>0</v>
      </c>
      <c r="BQ265" s="1">
        <f>IFERROR(IF($AE265&gt;$AE264,VLOOKUP($AC265+AQ$1,STOCK!$F$10:$AB$209,17,0),IF($AE265=$AE264,(IF(BQ264&gt;=1,BQ264-COUNTIFS($AE264:$AE264,$AC265,AQ264:AQ264,$AI$2),0)),0)),0)</f>
        <v>0</v>
      </c>
      <c r="BR265" s="1">
        <f>IFERROR(IF($AE265&gt;$AE264,VLOOKUP($AC265+AR$1,STOCK!$F$10:$AB$209,17,0),IF($AE265=$AE264,(IF(BR264&gt;=1,BR264-COUNTIFS($AE264:$AE264,$AC265,AR264:AR264,$AI$2),0)),0)),0)</f>
        <v>0</v>
      </c>
      <c r="BS265" s="1">
        <f>IFERROR(IF($AE265&gt;$AE264,VLOOKUP($AC265+AS$1,STOCK!$F$10:$AB$209,17,0),IF($AE265=$AE264,(IF(BS264&gt;=1,BS264-COUNTIFS($AE264:$AE264,$AC265,AS264:AS264,$AI$2),0)),0)),0)</f>
        <v>0</v>
      </c>
      <c r="BT265" s="1">
        <f>IFERROR(IF($AE265&gt;$AE264,VLOOKUP($AC265+AT$1,STOCK!$F$10:$AB$209,17,0),IF($AE265=$AE264,(IF(BT264&gt;=1,BT264-COUNTIFS($AE264:$AE264,$AC265,AT264:AT264,$AI$2),0)),0)),0)</f>
        <v>0</v>
      </c>
      <c r="BU265" s="1">
        <f>IFERROR(IF($AE265&gt;$AE264,VLOOKUP($AC265+AU$1,STOCK!$F$10:$AB$209,17,0),IF($AE265=$AE264,(IF(BU264&gt;=1,BU264-COUNTIFS($AE264:$AE264,$AC265,AU264:AU264,$AI$2),0)),0)),0)</f>
        <v>0</v>
      </c>
      <c r="BV265" s="1">
        <f>IFERROR(IF($AE265&gt;$AE264,VLOOKUP($AC265+AV$1,STOCK!$F$10:$AB$209,17,0),IF($AE265=$AE264,(IF(BV264&gt;=1,BV264-COUNTIFS($AE264:$AE264,$AC265,AV264:AV264,$AI$2),0)),0)),0)</f>
        <v>0</v>
      </c>
      <c r="BW265" s="1">
        <f>IFERROR(IF($AE265&gt;$AE264,VLOOKUP($AC265+AW$1,STOCK!$F$10:$AB$209,17,0),IF($AE265=$AE264,(IF(BW264&gt;=1,BW264-COUNTIFS($AE264:$AE264,$AC265,AW264:AW264,$AI$2),0)),0)),0)</f>
        <v>0</v>
      </c>
      <c r="BX265" s="1">
        <f>IFERROR(IF($AE265&gt;$AE264,VLOOKUP($AC265+AX$1,STOCK!$F$10:$AB$209,17,0),IF($AE265=$AE264,(IF(BX264&gt;=1,BX264-COUNTIFS($AE264:$AE264,$AC265,AX264:AX264,$AI$2),0)),0)),0)</f>
        <v>0</v>
      </c>
    </row>
    <row r="266" spans="29:76" x14ac:dyDescent="0.25">
      <c r="AC266" s="1">
        <f t="shared" si="65"/>
        <v>0</v>
      </c>
      <c r="AD266" s="1">
        <f>IFERROR(IF(LEN(AK266)&gt;=1,VLOOKUP(HLOOKUP(AK266,PROFILE!$K$5:$V$8,4,0),PROFILE!$F$1:$G$3,2,0),0),0)</f>
        <v>0</v>
      </c>
      <c r="AE266" s="1">
        <f t="shared" si="66"/>
        <v>0</v>
      </c>
      <c r="AF266" s="1">
        <v>253</v>
      </c>
      <c r="AI266" s="1" t="str">
        <f>IFERROR(IF($AH266&gt;=1,VLOOKUP($AG266,STUDENT!$O$8:$Z$1507,3,0),""),"")</f>
        <v/>
      </c>
      <c r="AJ266" s="1" t="str">
        <f>IFERROR(IF($AH266&gt;=1,VLOOKUP($AG266,STUDENT!$O$8:$Z$1507,4,0),""),"")</f>
        <v/>
      </c>
      <c r="AK266" s="1" t="str">
        <f>IFERROR(IF($AH266&gt;=1,VLOOKUP($AG266,STUDENT!$O$8:$Z$1507,6,0),""),"")</f>
        <v/>
      </c>
      <c r="AL266" s="1" t="str">
        <f t="shared" si="67"/>
        <v/>
      </c>
      <c r="AM266" s="1" t="str">
        <f t="shared" si="68"/>
        <v/>
      </c>
      <c r="AN266" s="1" t="str">
        <f t="shared" si="69"/>
        <v/>
      </c>
      <c r="AO266" s="1" t="str">
        <f t="shared" si="70"/>
        <v/>
      </c>
      <c r="AP266" s="1" t="str">
        <f t="shared" si="71"/>
        <v/>
      </c>
      <c r="AQ266" s="1" t="str">
        <f t="shared" si="72"/>
        <v/>
      </c>
      <c r="AR266" s="1" t="str">
        <f t="shared" si="73"/>
        <v/>
      </c>
      <c r="AS266" s="1" t="str">
        <f t="shared" si="74"/>
        <v/>
      </c>
      <c r="AT266" s="1" t="str">
        <f t="shared" si="75"/>
        <v/>
      </c>
      <c r="AU266" s="1" t="str">
        <f t="shared" si="76"/>
        <v/>
      </c>
      <c r="AV266" s="1" t="str">
        <f t="shared" si="77"/>
        <v/>
      </c>
      <c r="AW266" s="1" t="str">
        <f t="shared" si="78"/>
        <v/>
      </c>
      <c r="AX266" s="1" t="str">
        <f t="shared" si="79"/>
        <v/>
      </c>
      <c r="AY266" s="1">
        <f>IFERROR(IF($AE266&gt;$AE265,VLOOKUP($AC266+AL$1,STOCK!$F$10:$AB$209,16,0),IF($AE266=$AE265,(IF(AY265&gt;=1,AY265-COUNTIFS($AE265:$AE265,$AC266,AL265:AL265,$AI$1),0)),0)),0)</f>
        <v>0</v>
      </c>
      <c r="AZ266" s="1">
        <f>IFERROR(IF($AE266&gt;$AE265,VLOOKUP($AC266+AM$1,STOCK!$F$10:$AB$209,16,0),IF($AE266=$AE265,(IF(AZ265&gt;=1,AZ265-COUNTIFS($AE265:$AE265,$AC266,AM265:AM265,$AI$1),0)),0)),0)</f>
        <v>0</v>
      </c>
      <c r="BA266" s="1">
        <f>IFERROR(IF($AE266&gt;$AE265,VLOOKUP($AC266+AN$1,STOCK!$F$10:$AB$209,16,0),IF($AE266=$AE265,(IF(BA265&gt;=1,BA265-COUNTIFS($AE265:$AE265,$AC266,AN265:AN265,$AI$1),0)),0)),0)</f>
        <v>0</v>
      </c>
      <c r="BB266" s="1">
        <f>IFERROR(IF($AE266&gt;$AE265,VLOOKUP($AC266+AO$1,STOCK!$F$10:$AB$209,16,0),IF($AE266=$AE265,(IF(BB265&gt;=1,BB265-COUNTIFS($AE265:$AE265,$AC266,AO265:AO265,$AI$1),0)),0)),0)</f>
        <v>0</v>
      </c>
      <c r="BC266" s="1">
        <f>IFERROR(IF($AE266&gt;$AE265,VLOOKUP($AC266+AP$1,STOCK!$F$10:$AB$209,16,0),IF($AE266=$AE265,(IF(BC265&gt;=1,BC265-COUNTIFS($AE265:$AE265,$AC266,AP265:AP265,$AI$1),0)),0)),0)</f>
        <v>0</v>
      </c>
      <c r="BD266" s="1">
        <f>IFERROR(IF($AE266&gt;$AE265,VLOOKUP($AC266+AQ$1,STOCK!$F$10:$AB$209,16,0),IF($AE266=$AE265,(IF(BD265&gt;=1,BD265-COUNTIFS($AE265:$AE265,$AC266,AQ265:AQ265,$AI$1),0)),0)),0)</f>
        <v>0</v>
      </c>
      <c r="BE266" s="1">
        <f>IFERROR(IF($AE266&gt;$AE265,VLOOKUP($AC266+AR$1,STOCK!$F$10:$AB$209,16,0),IF($AE266=$AE265,(IF(BE265&gt;=1,BE265-COUNTIFS($AE265:$AE265,$AC266,AR265:AR265,$AI$1),0)),0)),0)</f>
        <v>0</v>
      </c>
      <c r="BF266" s="1">
        <f>IFERROR(IF($AE266&gt;$AE265,VLOOKUP($AC266+AS$1,STOCK!$F$10:$AB$209,16,0),IF($AE266=$AE265,(IF(BF265&gt;=1,BF265-COUNTIFS($AE265:$AE265,$AC266,AS265:AS265,$AI$1),0)),0)),0)</f>
        <v>0</v>
      </c>
      <c r="BG266" s="1">
        <f>IFERROR(IF($AE266&gt;$AE265,VLOOKUP($AC266+AT$1,STOCK!$F$10:$AB$209,16,0),IF($AE266=$AE265,(IF(BG265&gt;=1,BG265-COUNTIFS($AE265:$AE265,$AC266,AT265:AT265,$AI$1),0)),0)),0)</f>
        <v>0</v>
      </c>
      <c r="BH266" s="1">
        <f>IFERROR(IF($AE266&gt;$AE265,VLOOKUP($AC266+AU$1,STOCK!$F$10:$AB$209,16,0),IF($AE266=$AE265,(IF(BH265&gt;=1,BH265-COUNTIFS($AE265:$AE265,$AC266,AU265:AU265,$AI$1),0)),0)),0)</f>
        <v>0</v>
      </c>
      <c r="BI266" s="1">
        <f>IFERROR(IF($AE266&gt;$AE265,VLOOKUP($AC266+AV$1,STOCK!$F$10:$AB$209,16,0),IF($AE266=$AE265,(IF(BI265&gt;=1,BI265-COUNTIFS($AE265:$AE265,$AC266,AV265:AV265,$AI$1),0)),0)),0)</f>
        <v>0</v>
      </c>
      <c r="BJ266" s="1">
        <f>IFERROR(IF($AE266&gt;$AE265,VLOOKUP($AC266+AW$1,STOCK!$F$10:$AB$209,16,0),IF($AE266=$AE265,(IF(BJ265&gt;=1,BJ265-COUNTIFS($AE265:$AE265,$AC266,AW265:AW265,$AI$1),0)),0)),0)</f>
        <v>0</v>
      </c>
      <c r="BK266" s="1">
        <f>IFERROR(IF($AE266&gt;$AE265,VLOOKUP($AC266+AX$1,STOCK!$F$10:$AB$209,16,0),IF($AE266=$AE265,(IF(BK265&gt;=1,BK265-COUNTIFS($AE265:$AE265,$AC266,AX265:AX265,$AI$1),0)),0)),0)</f>
        <v>0</v>
      </c>
      <c r="BL266" s="1">
        <f>IFERROR(IF($AE266&gt;$AE265,VLOOKUP($AC266+AL$1,STOCK!$F$10:$AB$209,17,0),IF($AE266=$AE265,(IF(BL265&gt;=1,BL265-COUNTIFS($AE265:$AE265,$AC266,AL265:AL265,$AI$2),0)),0)),0)</f>
        <v>0</v>
      </c>
      <c r="BM266" s="1">
        <f>IFERROR(IF($AE266&gt;$AE265,VLOOKUP($AC266+AM$1,STOCK!$F$10:$AB$209,17,0),IF($AE266=$AE265,(IF(BM265&gt;=1,BM265-COUNTIFS($AE265:$AE265,$AC266,AM265:AM265,$AI$2),0)),0)),0)</f>
        <v>0</v>
      </c>
      <c r="BN266" s="1">
        <f>IFERROR(IF($AE266&gt;$AE265,VLOOKUP($AC266+AN$1,STOCK!$F$10:$AB$209,17,0),IF($AE266=$AE265,(IF(BN265&gt;=1,BN265-COUNTIFS($AE265:$AE265,$AC266,AN265:AN265,$AI$2),0)),0)),0)</f>
        <v>0</v>
      </c>
      <c r="BO266" s="1">
        <f>IFERROR(IF($AE266&gt;$AE265,VLOOKUP($AC266+AO$1,STOCK!$F$10:$AB$209,17,0),IF($AE266=$AE265,(IF(BO265&gt;=1,BO265-COUNTIFS($AE265:$AE265,$AC266,AO265:AO265,$AI$2),0)),0)),0)</f>
        <v>0</v>
      </c>
      <c r="BP266" s="1">
        <f>IFERROR(IF($AE266&gt;$AE265,VLOOKUP($AC266+AP$1,STOCK!$F$10:$AB$209,17,0),IF($AE266=$AE265,(IF(BP265&gt;=1,BP265-COUNTIFS($AE265:$AE265,$AC266,AP265:AP265,$AI$2),0)),0)),0)</f>
        <v>0</v>
      </c>
      <c r="BQ266" s="1">
        <f>IFERROR(IF($AE266&gt;$AE265,VLOOKUP($AC266+AQ$1,STOCK!$F$10:$AB$209,17,0),IF($AE266=$AE265,(IF(BQ265&gt;=1,BQ265-COUNTIFS($AE265:$AE265,$AC266,AQ265:AQ265,$AI$2),0)),0)),0)</f>
        <v>0</v>
      </c>
      <c r="BR266" s="1">
        <f>IFERROR(IF($AE266&gt;$AE265,VLOOKUP($AC266+AR$1,STOCK!$F$10:$AB$209,17,0),IF($AE266=$AE265,(IF(BR265&gt;=1,BR265-COUNTIFS($AE265:$AE265,$AC266,AR265:AR265,$AI$2),0)),0)),0)</f>
        <v>0</v>
      </c>
      <c r="BS266" s="1">
        <f>IFERROR(IF($AE266&gt;$AE265,VLOOKUP($AC266+AS$1,STOCK!$F$10:$AB$209,17,0),IF($AE266=$AE265,(IF(BS265&gt;=1,BS265-COUNTIFS($AE265:$AE265,$AC266,AS265:AS265,$AI$2),0)),0)),0)</f>
        <v>0</v>
      </c>
      <c r="BT266" s="1">
        <f>IFERROR(IF($AE266&gt;$AE265,VLOOKUP($AC266+AT$1,STOCK!$F$10:$AB$209,17,0),IF($AE266=$AE265,(IF(BT265&gt;=1,BT265-COUNTIFS($AE265:$AE265,$AC266,AT265:AT265,$AI$2),0)),0)),0)</f>
        <v>0</v>
      </c>
      <c r="BU266" s="1">
        <f>IFERROR(IF($AE266&gt;$AE265,VLOOKUP($AC266+AU$1,STOCK!$F$10:$AB$209,17,0),IF($AE266=$AE265,(IF(BU265&gt;=1,BU265-COUNTIFS($AE265:$AE265,$AC266,AU265:AU265,$AI$2),0)),0)),0)</f>
        <v>0</v>
      </c>
      <c r="BV266" s="1">
        <f>IFERROR(IF($AE266&gt;$AE265,VLOOKUP($AC266+AV$1,STOCK!$F$10:$AB$209,17,0),IF($AE266=$AE265,(IF(BV265&gt;=1,BV265-COUNTIFS($AE265:$AE265,$AC266,AV265:AV265,$AI$2),0)),0)),0)</f>
        <v>0</v>
      </c>
      <c r="BW266" s="1">
        <f>IFERROR(IF($AE266&gt;$AE265,VLOOKUP($AC266+AW$1,STOCK!$F$10:$AB$209,17,0),IF($AE266=$AE265,(IF(BW265&gt;=1,BW265-COUNTIFS($AE265:$AE265,$AC266,AW265:AW265,$AI$2),0)),0)),0)</f>
        <v>0</v>
      </c>
      <c r="BX266" s="1">
        <f>IFERROR(IF($AE266&gt;$AE265,VLOOKUP($AC266+AX$1,STOCK!$F$10:$AB$209,17,0),IF($AE266=$AE265,(IF(BX265&gt;=1,BX265-COUNTIFS($AE265:$AE265,$AC266,AX265:AX265,$AI$2),0)),0)),0)</f>
        <v>0</v>
      </c>
    </row>
    <row r="267" spans="29:76" x14ac:dyDescent="0.25">
      <c r="AC267" s="1">
        <f t="shared" si="65"/>
        <v>0</v>
      </c>
      <c r="AD267" s="1">
        <f>IFERROR(IF(LEN(AK267)&gt;=1,VLOOKUP(HLOOKUP(AK267,PROFILE!$K$5:$V$8,4,0),PROFILE!$F$1:$G$3,2,0),0),0)</f>
        <v>0</v>
      </c>
      <c r="AE267" s="1">
        <f t="shared" si="66"/>
        <v>0</v>
      </c>
      <c r="AF267" s="1">
        <v>254</v>
      </c>
      <c r="AI267" s="1" t="str">
        <f>IFERROR(IF($AH267&gt;=1,VLOOKUP($AG267,STUDENT!$O$8:$Z$1507,3,0),""),"")</f>
        <v/>
      </c>
      <c r="AJ267" s="1" t="str">
        <f>IFERROR(IF($AH267&gt;=1,VLOOKUP($AG267,STUDENT!$O$8:$Z$1507,4,0),""),"")</f>
        <v/>
      </c>
      <c r="AK267" s="1" t="str">
        <f>IFERROR(IF($AH267&gt;=1,VLOOKUP($AG267,STUDENT!$O$8:$Z$1507,6,0),""),"")</f>
        <v/>
      </c>
      <c r="AL267" s="1" t="str">
        <f t="shared" si="67"/>
        <v/>
      </c>
      <c r="AM267" s="1" t="str">
        <f t="shared" si="68"/>
        <v/>
      </c>
      <c r="AN267" s="1" t="str">
        <f t="shared" si="69"/>
        <v/>
      </c>
      <c r="AO267" s="1" t="str">
        <f t="shared" si="70"/>
        <v/>
      </c>
      <c r="AP267" s="1" t="str">
        <f t="shared" si="71"/>
        <v/>
      </c>
      <c r="AQ267" s="1" t="str">
        <f t="shared" si="72"/>
        <v/>
      </c>
      <c r="AR267" s="1" t="str">
        <f t="shared" si="73"/>
        <v/>
      </c>
      <c r="AS267" s="1" t="str">
        <f t="shared" si="74"/>
        <v/>
      </c>
      <c r="AT267" s="1" t="str">
        <f t="shared" si="75"/>
        <v/>
      </c>
      <c r="AU267" s="1" t="str">
        <f t="shared" si="76"/>
        <v/>
      </c>
      <c r="AV267" s="1" t="str">
        <f t="shared" si="77"/>
        <v/>
      </c>
      <c r="AW267" s="1" t="str">
        <f t="shared" si="78"/>
        <v/>
      </c>
      <c r="AX267" s="1" t="str">
        <f t="shared" si="79"/>
        <v/>
      </c>
      <c r="AY267" s="1">
        <f>IFERROR(IF($AE267&gt;$AE266,VLOOKUP($AC267+AL$1,STOCK!$F$10:$AB$209,16,0),IF($AE267=$AE266,(IF(AY266&gt;=1,AY266-COUNTIFS($AE266:$AE266,$AC267,AL266:AL266,$AI$1),0)),0)),0)</f>
        <v>0</v>
      </c>
      <c r="AZ267" s="1">
        <f>IFERROR(IF($AE267&gt;$AE266,VLOOKUP($AC267+AM$1,STOCK!$F$10:$AB$209,16,0),IF($AE267=$AE266,(IF(AZ266&gt;=1,AZ266-COUNTIFS($AE266:$AE266,$AC267,AM266:AM266,$AI$1),0)),0)),0)</f>
        <v>0</v>
      </c>
      <c r="BA267" s="1">
        <f>IFERROR(IF($AE267&gt;$AE266,VLOOKUP($AC267+AN$1,STOCK!$F$10:$AB$209,16,0),IF($AE267=$AE266,(IF(BA266&gt;=1,BA266-COUNTIFS($AE266:$AE266,$AC267,AN266:AN266,$AI$1),0)),0)),0)</f>
        <v>0</v>
      </c>
      <c r="BB267" s="1">
        <f>IFERROR(IF($AE267&gt;$AE266,VLOOKUP($AC267+AO$1,STOCK!$F$10:$AB$209,16,0),IF($AE267=$AE266,(IF(BB266&gt;=1,BB266-COUNTIFS($AE266:$AE266,$AC267,AO266:AO266,$AI$1),0)),0)),0)</f>
        <v>0</v>
      </c>
      <c r="BC267" s="1">
        <f>IFERROR(IF($AE267&gt;$AE266,VLOOKUP($AC267+AP$1,STOCK!$F$10:$AB$209,16,0),IF($AE267=$AE266,(IF(BC266&gt;=1,BC266-COUNTIFS($AE266:$AE266,$AC267,AP266:AP266,$AI$1),0)),0)),0)</f>
        <v>0</v>
      </c>
      <c r="BD267" s="1">
        <f>IFERROR(IF($AE267&gt;$AE266,VLOOKUP($AC267+AQ$1,STOCK!$F$10:$AB$209,16,0),IF($AE267=$AE266,(IF(BD266&gt;=1,BD266-COUNTIFS($AE266:$AE266,$AC267,AQ266:AQ266,$AI$1),0)),0)),0)</f>
        <v>0</v>
      </c>
      <c r="BE267" s="1">
        <f>IFERROR(IF($AE267&gt;$AE266,VLOOKUP($AC267+AR$1,STOCK!$F$10:$AB$209,16,0),IF($AE267=$AE266,(IF(BE266&gt;=1,BE266-COUNTIFS($AE266:$AE266,$AC267,AR266:AR266,$AI$1),0)),0)),0)</f>
        <v>0</v>
      </c>
      <c r="BF267" s="1">
        <f>IFERROR(IF($AE267&gt;$AE266,VLOOKUP($AC267+AS$1,STOCK!$F$10:$AB$209,16,0),IF($AE267=$AE266,(IF(BF266&gt;=1,BF266-COUNTIFS($AE266:$AE266,$AC267,AS266:AS266,$AI$1),0)),0)),0)</f>
        <v>0</v>
      </c>
      <c r="BG267" s="1">
        <f>IFERROR(IF($AE267&gt;$AE266,VLOOKUP($AC267+AT$1,STOCK!$F$10:$AB$209,16,0),IF($AE267=$AE266,(IF(BG266&gt;=1,BG266-COUNTIFS($AE266:$AE266,$AC267,AT266:AT266,$AI$1),0)),0)),0)</f>
        <v>0</v>
      </c>
      <c r="BH267" s="1">
        <f>IFERROR(IF($AE267&gt;$AE266,VLOOKUP($AC267+AU$1,STOCK!$F$10:$AB$209,16,0),IF($AE267=$AE266,(IF(BH266&gt;=1,BH266-COUNTIFS($AE266:$AE266,$AC267,AU266:AU266,$AI$1),0)),0)),0)</f>
        <v>0</v>
      </c>
      <c r="BI267" s="1">
        <f>IFERROR(IF($AE267&gt;$AE266,VLOOKUP($AC267+AV$1,STOCK!$F$10:$AB$209,16,0),IF($AE267=$AE266,(IF(BI266&gt;=1,BI266-COUNTIFS($AE266:$AE266,$AC267,AV266:AV266,$AI$1),0)),0)),0)</f>
        <v>0</v>
      </c>
      <c r="BJ267" s="1">
        <f>IFERROR(IF($AE267&gt;$AE266,VLOOKUP($AC267+AW$1,STOCK!$F$10:$AB$209,16,0),IF($AE267=$AE266,(IF(BJ266&gt;=1,BJ266-COUNTIFS($AE266:$AE266,$AC267,AW266:AW266,$AI$1),0)),0)),0)</f>
        <v>0</v>
      </c>
      <c r="BK267" s="1">
        <f>IFERROR(IF($AE267&gt;$AE266,VLOOKUP($AC267+AX$1,STOCK!$F$10:$AB$209,16,0),IF($AE267=$AE266,(IF(BK266&gt;=1,BK266-COUNTIFS($AE266:$AE266,$AC267,AX266:AX266,$AI$1),0)),0)),0)</f>
        <v>0</v>
      </c>
      <c r="BL267" s="1">
        <f>IFERROR(IF($AE267&gt;$AE266,VLOOKUP($AC267+AL$1,STOCK!$F$10:$AB$209,17,0),IF($AE267=$AE266,(IF(BL266&gt;=1,BL266-COUNTIFS($AE266:$AE266,$AC267,AL266:AL266,$AI$2),0)),0)),0)</f>
        <v>0</v>
      </c>
      <c r="BM267" s="1">
        <f>IFERROR(IF($AE267&gt;$AE266,VLOOKUP($AC267+AM$1,STOCK!$F$10:$AB$209,17,0),IF($AE267=$AE266,(IF(BM266&gt;=1,BM266-COUNTIFS($AE266:$AE266,$AC267,AM266:AM266,$AI$2),0)),0)),0)</f>
        <v>0</v>
      </c>
      <c r="BN267" s="1">
        <f>IFERROR(IF($AE267&gt;$AE266,VLOOKUP($AC267+AN$1,STOCK!$F$10:$AB$209,17,0),IF($AE267=$AE266,(IF(BN266&gt;=1,BN266-COUNTIFS($AE266:$AE266,$AC267,AN266:AN266,$AI$2),0)),0)),0)</f>
        <v>0</v>
      </c>
      <c r="BO267" s="1">
        <f>IFERROR(IF($AE267&gt;$AE266,VLOOKUP($AC267+AO$1,STOCK!$F$10:$AB$209,17,0),IF($AE267=$AE266,(IF(BO266&gt;=1,BO266-COUNTIFS($AE266:$AE266,$AC267,AO266:AO266,$AI$2),0)),0)),0)</f>
        <v>0</v>
      </c>
      <c r="BP267" s="1">
        <f>IFERROR(IF($AE267&gt;$AE266,VLOOKUP($AC267+AP$1,STOCK!$F$10:$AB$209,17,0),IF($AE267=$AE266,(IF(BP266&gt;=1,BP266-COUNTIFS($AE266:$AE266,$AC267,AP266:AP266,$AI$2),0)),0)),0)</f>
        <v>0</v>
      </c>
      <c r="BQ267" s="1">
        <f>IFERROR(IF($AE267&gt;$AE266,VLOOKUP($AC267+AQ$1,STOCK!$F$10:$AB$209,17,0),IF($AE267=$AE266,(IF(BQ266&gt;=1,BQ266-COUNTIFS($AE266:$AE266,$AC267,AQ266:AQ266,$AI$2),0)),0)),0)</f>
        <v>0</v>
      </c>
      <c r="BR267" s="1">
        <f>IFERROR(IF($AE267&gt;$AE266,VLOOKUP($AC267+AR$1,STOCK!$F$10:$AB$209,17,0),IF($AE267=$AE266,(IF(BR266&gt;=1,BR266-COUNTIFS($AE266:$AE266,$AC267,AR266:AR266,$AI$2),0)),0)),0)</f>
        <v>0</v>
      </c>
      <c r="BS267" s="1">
        <f>IFERROR(IF($AE267&gt;$AE266,VLOOKUP($AC267+AS$1,STOCK!$F$10:$AB$209,17,0),IF($AE267=$AE266,(IF(BS266&gt;=1,BS266-COUNTIFS($AE266:$AE266,$AC267,AS266:AS266,$AI$2),0)),0)),0)</f>
        <v>0</v>
      </c>
      <c r="BT267" s="1">
        <f>IFERROR(IF($AE267&gt;$AE266,VLOOKUP($AC267+AT$1,STOCK!$F$10:$AB$209,17,0),IF($AE267=$AE266,(IF(BT266&gt;=1,BT266-COUNTIFS($AE266:$AE266,$AC267,AT266:AT266,$AI$2),0)),0)),0)</f>
        <v>0</v>
      </c>
      <c r="BU267" s="1">
        <f>IFERROR(IF($AE267&gt;$AE266,VLOOKUP($AC267+AU$1,STOCK!$F$10:$AB$209,17,0),IF($AE267=$AE266,(IF(BU266&gt;=1,BU266-COUNTIFS($AE266:$AE266,$AC267,AU266:AU266,$AI$2),0)),0)),0)</f>
        <v>0</v>
      </c>
      <c r="BV267" s="1">
        <f>IFERROR(IF($AE267&gt;$AE266,VLOOKUP($AC267+AV$1,STOCK!$F$10:$AB$209,17,0),IF($AE267=$AE266,(IF(BV266&gt;=1,BV266-COUNTIFS($AE266:$AE266,$AC267,AV266:AV266,$AI$2),0)),0)),0)</f>
        <v>0</v>
      </c>
      <c r="BW267" s="1">
        <f>IFERROR(IF($AE267&gt;$AE266,VLOOKUP($AC267+AW$1,STOCK!$F$10:$AB$209,17,0),IF($AE267=$AE266,(IF(BW266&gt;=1,BW266-COUNTIFS($AE266:$AE266,$AC267,AW266:AW266,$AI$2),0)),0)),0)</f>
        <v>0</v>
      </c>
      <c r="BX267" s="1">
        <f>IFERROR(IF($AE267&gt;$AE266,VLOOKUP($AC267+AX$1,STOCK!$F$10:$AB$209,17,0),IF($AE267=$AE266,(IF(BX266&gt;=1,BX266-COUNTIFS($AE266:$AE266,$AC267,AX266:AX266,$AI$2),0)),0)),0)</f>
        <v>0</v>
      </c>
    </row>
    <row r="268" spans="29:76" x14ac:dyDescent="0.25">
      <c r="AC268" s="1">
        <f t="shared" si="65"/>
        <v>0</v>
      </c>
      <c r="AD268" s="1">
        <f>IFERROR(IF(LEN(AK268)&gt;=1,VLOOKUP(HLOOKUP(AK268,PROFILE!$K$5:$V$8,4,0),PROFILE!$F$1:$G$3,2,0),0),0)</f>
        <v>0</v>
      </c>
      <c r="AE268" s="1">
        <f t="shared" si="66"/>
        <v>0</v>
      </c>
      <c r="AF268" s="1">
        <v>255</v>
      </c>
      <c r="AI268" s="1" t="str">
        <f>IFERROR(IF($AH268&gt;=1,VLOOKUP($AG268,STUDENT!$O$8:$Z$1507,3,0),""),"")</f>
        <v/>
      </c>
      <c r="AJ268" s="1" t="str">
        <f>IFERROR(IF($AH268&gt;=1,VLOOKUP($AG268,STUDENT!$O$8:$Z$1507,4,0),""),"")</f>
        <v/>
      </c>
      <c r="AK268" s="1" t="str">
        <f>IFERROR(IF($AH268&gt;=1,VLOOKUP($AG268,STUDENT!$O$8:$Z$1507,6,0),""),"")</f>
        <v/>
      </c>
      <c r="AL268" s="1" t="str">
        <f t="shared" si="67"/>
        <v/>
      </c>
      <c r="AM268" s="1" t="str">
        <f t="shared" si="68"/>
        <v/>
      </c>
      <c r="AN268" s="1" t="str">
        <f t="shared" si="69"/>
        <v/>
      </c>
      <c r="AO268" s="1" t="str">
        <f t="shared" si="70"/>
        <v/>
      </c>
      <c r="AP268" s="1" t="str">
        <f t="shared" si="71"/>
        <v/>
      </c>
      <c r="AQ268" s="1" t="str">
        <f t="shared" si="72"/>
        <v/>
      </c>
      <c r="AR268" s="1" t="str">
        <f t="shared" si="73"/>
        <v/>
      </c>
      <c r="AS268" s="1" t="str">
        <f t="shared" si="74"/>
        <v/>
      </c>
      <c r="AT268" s="1" t="str">
        <f t="shared" si="75"/>
        <v/>
      </c>
      <c r="AU268" s="1" t="str">
        <f t="shared" si="76"/>
        <v/>
      </c>
      <c r="AV268" s="1" t="str">
        <f t="shared" si="77"/>
        <v/>
      </c>
      <c r="AW268" s="1" t="str">
        <f t="shared" si="78"/>
        <v/>
      </c>
      <c r="AX268" s="1" t="str">
        <f t="shared" si="79"/>
        <v/>
      </c>
      <c r="AY268" s="1">
        <f>IFERROR(IF($AE268&gt;$AE267,VLOOKUP($AC268+AL$1,STOCK!$F$10:$AB$209,16,0),IF($AE268=$AE267,(IF(AY267&gt;=1,AY267-COUNTIFS($AE267:$AE267,$AC268,AL267:AL267,$AI$1),0)),0)),0)</f>
        <v>0</v>
      </c>
      <c r="AZ268" s="1">
        <f>IFERROR(IF($AE268&gt;$AE267,VLOOKUP($AC268+AM$1,STOCK!$F$10:$AB$209,16,0),IF($AE268=$AE267,(IF(AZ267&gt;=1,AZ267-COUNTIFS($AE267:$AE267,$AC268,AM267:AM267,$AI$1),0)),0)),0)</f>
        <v>0</v>
      </c>
      <c r="BA268" s="1">
        <f>IFERROR(IF($AE268&gt;$AE267,VLOOKUP($AC268+AN$1,STOCK!$F$10:$AB$209,16,0),IF($AE268=$AE267,(IF(BA267&gt;=1,BA267-COUNTIFS($AE267:$AE267,$AC268,AN267:AN267,$AI$1),0)),0)),0)</f>
        <v>0</v>
      </c>
      <c r="BB268" s="1">
        <f>IFERROR(IF($AE268&gt;$AE267,VLOOKUP($AC268+AO$1,STOCK!$F$10:$AB$209,16,0),IF($AE268=$AE267,(IF(BB267&gt;=1,BB267-COUNTIFS($AE267:$AE267,$AC268,AO267:AO267,$AI$1),0)),0)),0)</f>
        <v>0</v>
      </c>
      <c r="BC268" s="1">
        <f>IFERROR(IF($AE268&gt;$AE267,VLOOKUP($AC268+AP$1,STOCK!$F$10:$AB$209,16,0),IF($AE268=$AE267,(IF(BC267&gt;=1,BC267-COUNTIFS($AE267:$AE267,$AC268,AP267:AP267,$AI$1),0)),0)),0)</f>
        <v>0</v>
      </c>
      <c r="BD268" s="1">
        <f>IFERROR(IF($AE268&gt;$AE267,VLOOKUP($AC268+AQ$1,STOCK!$F$10:$AB$209,16,0),IF($AE268=$AE267,(IF(BD267&gt;=1,BD267-COUNTIFS($AE267:$AE267,$AC268,AQ267:AQ267,$AI$1),0)),0)),0)</f>
        <v>0</v>
      </c>
      <c r="BE268" s="1">
        <f>IFERROR(IF($AE268&gt;$AE267,VLOOKUP($AC268+AR$1,STOCK!$F$10:$AB$209,16,0),IF($AE268=$AE267,(IF(BE267&gt;=1,BE267-COUNTIFS($AE267:$AE267,$AC268,AR267:AR267,$AI$1),0)),0)),0)</f>
        <v>0</v>
      </c>
      <c r="BF268" s="1">
        <f>IFERROR(IF($AE268&gt;$AE267,VLOOKUP($AC268+AS$1,STOCK!$F$10:$AB$209,16,0),IF($AE268=$AE267,(IF(BF267&gt;=1,BF267-COUNTIFS($AE267:$AE267,$AC268,AS267:AS267,$AI$1),0)),0)),0)</f>
        <v>0</v>
      </c>
      <c r="BG268" s="1">
        <f>IFERROR(IF($AE268&gt;$AE267,VLOOKUP($AC268+AT$1,STOCK!$F$10:$AB$209,16,0),IF($AE268=$AE267,(IF(BG267&gt;=1,BG267-COUNTIFS($AE267:$AE267,$AC268,AT267:AT267,$AI$1),0)),0)),0)</f>
        <v>0</v>
      </c>
      <c r="BH268" s="1">
        <f>IFERROR(IF($AE268&gt;$AE267,VLOOKUP($AC268+AU$1,STOCK!$F$10:$AB$209,16,0),IF($AE268=$AE267,(IF(BH267&gt;=1,BH267-COUNTIFS($AE267:$AE267,$AC268,AU267:AU267,$AI$1),0)),0)),0)</f>
        <v>0</v>
      </c>
      <c r="BI268" s="1">
        <f>IFERROR(IF($AE268&gt;$AE267,VLOOKUP($AC268+AV$1,STOCK!$F$10:$AB$209,16,0),IF($AE268=$AE267,(IF(BI267&gt;=1,BI267-COUNTIFS($AE267:$AE267,$AC268,AV267:AV267,$AI$1),0)),0)),0)</f>
        <v>0</v>
      </c>
      <c r="BJ268" s="1">
        <f>IFERROR(IF($AE268&gt;$AE267,VLOOKUP($AC268+AW$1,STOCK!$F$10:$AB$209,16,0),IF($AE268=$AE267,(IF(BJ267&gt;=1,BJ267-COUNTIFS($AE267:$AE267,$AC268,AW267:AW267,$AI$1),0)),0)),0)</f>
        <v>0</v>
      </c>
      <c r="BK268" s="1">
        <f>IFERROR(IF($AE268&gt;$AE267,VLOOKUP($AC268+AX$1,STOCK!$F$10:$AB$209,16,0),IF($AE268=$AE267,(IF(BK267&gt;=1,BK267-COUNTIFS($AE267:$AE267,$AC268,AX267:AX267,$AI$1),0)),0)),0)</f>
        <v>0</v>
      </c>
      <c r="BL268" s="1">
        <f>IFERROR(IF($AE268&gt;$AE267,VLOOKUP($AC268+AL$1,STOCK!$F$10:$AB$209,17,0),IF($AE268=$AE267,(IF(BL267&gt;=1,BL267-COUNTIFS($AE267:$AE267,$AC268,AL267:AL267,$AI$2),0)),0)),0)</f>
        <v>0</v>
      </c>
      <c r="BM268" s="1">
        <f>IFERROR(IF($AE268&gt;$AE267,VLOOKUP($AC268+AM$1,STOCK!$F$10:$AB$209,17,0),IF($AE268=$AE267,(IF(BM267&gt;=1,BM267-COUNTIFS($AE267:$AE267,$AC268,AM267:AM267,$AI$2),0)),0)),0)</f>
        <v>0</v>
      </c>
      <c r="BN268" s="1">
        <f>IFERROR(IF($AE268&gt;$AE267,VLOOKUP($AC268+AN$1,STOCK!$F$10:$AB$209,17,0),IF($AE268=$AE267,(IF(BN267&gt;=1,BN267-COUNTIFS($AE267:$AE267,$AC268,AN267:AN267,$AI$2),0)),0)),0)</f>
        <v>0</v>
      </c>
      <c r="BO268" s="1">
        <f>IFERROR(IF($AE268&gt;$AE267,VLOOKUP($AC268+AO$1,STOCK!$F$10:$AB$209,17,0),IF($AE268=$AE267,(IF(BO267&gt;=1,BO267-COUNTIFS($AE267:$AE267,$AC268,AO267:AO267,$AI$2),0)),0)),0)</f>
        <v>0</v>
      </c>
      <c r="BP268" s="1">
        <f>IFERROR(IF($AE268&gt;$AE267,VLOOKUP($AC268+AP$1,STOCK!$F$10:$AB$209,17,0),IF($AE268=$AE267,(IF(BP267&gt;=1,BP267-COUNTIFS($AE267:$AE267,$AC268,AP267:AP267,$AI$2),0)),0)),0)</f>
        <v>0</v>
      </c>
      <c r="BQ268" s="1">
        <f>IFERROR(IF($AE268&gt;$AE267,VLOOKUP($AC268+AQ$1,STOCK!$F$10:$AB$209,17,0),IF($AE268=$AE267,(IF(BQ267&gt;=1,BQ267-COUNTIFS($AE267:$AE267,$AC268,AQ267:AQ267,$AI$2),0)),0)),0)</f>
        <v>0</v>
      </c>
      <c r="BR268" s="1">
        <f>IFERROR(IF($AE268&gt;$AE267,VLOOKUP($AC268+AR$1,STOCK!$F$10:$AB$209,17,0),IF($AE268=$AE267,(IF(BR267&gt;=1,BR267-COUNTIFS($AE267:$AE267,$AC268,AR267:AR267,$AI$2),0)),0)),0)</f>
        <v>0</v>
      </c>
      <c r="BS268" s="1">
        <f>IFERROR(IF($AE268&gt;$AE267,VLOOKUP($AC268+AS$1,STOCK!$F$10:$AB$209,17,0),IF($AE268=$AE267,(IF(BS267&gt;=1,BS267-COUNTIFS($AE267:$AE267,$AC268,AS267:AS267,$AI$2),0)),0)),0)</f>
        <v>0</v>
      </c>
      <c r="BT268" s="1">
        <f>IFERROR(IF($AE268&gt;$AE267,VLOOKUP($AC268+AT$1,STOCK!$F$10:$AB$209,17,0),IF($AE268=$AE267,(IF(BT267&gt;=1,BT267-COUNTIFS($AE267:$AE267,$AC268,AT267:AT267,$AI$2),0)),0)),0)</f>
        <v>0</v>
      </c>
      <c r="BU268" s="1">
        <f>IFERROR(IF($AE268&gt;$AE267,VLOOKUP($AC268+AU$1,STOCK!$F$10:$AB$209,17,0),IF($AE268=$AE267,(IF(BU267&gt;=1,BU267-COUNTIFS($AE267:$AE267,$AC268,AU267:AU267,$AI$2),0)),0)),0)</f>
        <v>0</v>
      </c>
      <c r="BV268" s="1">
        <f>IFERROR(IF($AE268&gt;$AE267,VLOOKUP($AC268+AV$1,STOCK!$F$10:$AB$209,17,0),IF($AE268=$AE267,(IF(BV267&gt;=1,BV267-COUNTIFS($AE267:$AE267,$AC268,AV267:AV267,$AI$2),0)),0)),0)</f>
        <v>0</v>
      </c>
      <c r="BW268" s="1">
        <f>IFERROR(IF($AE268&gt;$AE267,VLOOKUP($AC268+AW$1,STOCK!$F$10:$AB$209,17,0),IF($AE268=$AE267,(IF(BW267&gt;=1,BW267-COUNTIFS($AE267:$AE267,$AC268,AW267:AW267,$AI$2),0)),0)),0)</f>
        <v>0</v>
      </c>
      <c r="BX268" s="1">
        <f>IFERROR(IF($AE268&gt;$AE267,VLOOKUP($AC268+AX$1,STOCK!$F$10:$AB$209,17,0),IF($AE268=$AE267,(IF(BX267&gt;=1,BX267-COUNTIFS($AE267:$AE267,$AC268,AX267:AX267,$AI$2),0)),0)),0)</f>
        <v>0</v>
      </c>
    </row>
    <row r="269" spans="29:76" x14ac:dyDescent="0.25">
      <c r="AC269" s="1">
        <f t="shared" si="65"/>
        <v>0</v>
      </c>
      <c r="AD269" s="1">
        <f>IFERROR(IF(LEN(AK269)&gt;=1,VLOOKUP(HLOOKUP(AK269,PROFILE!$K$5:$V$8,4,0),PROFILE!$F$1:$G$3,2,0),0),0)</f>
        <v>0</v>
      </c>
      <c r="AE269" s="1">
        <f t="shared" si="66"/>
        <v>0</v>
      </c>
      <c r="AF269" s="1">
        <v>256</v>
      </c>
      <c r="AI269" s="1" t="str">
        <f>IFERROR(IF($AH269&gt;=1,VLOOKUP($AG269,STUDENT!$O$8:$Z$1507,3,0),""),"")</f>
        <v/>
      </c>
      <c r="AJ269" s="1" t="str">
        <f>IFERROR(IF($AH269&gt;=1,VLOOKUP($AG269,STUDENT!$O$8:$Z$1507,4,0),""),"")</f>
        <v/>
      </c>
      <c r="AK269" s="1" t="str">
        <f>IFERROR(IF($AH269&gt;=1,VLOOKUP($AG269,STUDENT!$O$8:$Z$1507,6,0),""),"")</f>
        <v/>
      </c>
      <c r="AL269" s="1" t="str">
        <f t="shared" si="67"/>
        <v/>
      </c>
      <c r="AM269" s="1" t="str">
        <f t="shared" si="68"/>
        <v/>
      </c>
      <c r="AN269" s="1" t="str">
        <f t="shared" si="69"/>
        <v/>
      </c>
      <c r="AO269" s="1" t="str">
        <f t="shared" si="70"/>
        <v/>
      </c>
      <c r="AP269" s="1" t="str">
        <f t="shared" si="71"/>
        <v/>
      </c>
      <c r="AQ269" s="1" t="str">
        <f t="shared" si="72"/>
        <v/>
      </c>
      <c r="AR269" s="1" t="str">
        <f t="shared" si="73"/>
        <v/>
      </c>
      <c r="AS269" s="1" t="str">
        <f t="shared" si="74"/>
        <v/>
      </c>
      <c r="AT269" s="1" t="str">
        <f t="shared" si="75"/>
        <v/>
      </c>
      <c r="AU269" s="1" t="str">
        <f t="shared" si="76"/>
        <v/>
      </c>
      <c r="AV269" s="1" t="str">
        <f t="shared" si="77"/>
        <v/>
      </c>
      <c r="AW269" s="1" t="str">
        <f t="shared" si="78"/>
        <v/>
      </c>
      <c r="AX269" s="1" t="str">
        <f t="shared" si="79"/>
        <v/>
      </c>
      <c r="AY269" s="1">
        <f>IFERROR(IF($AE269&gt;$AE268,VLOOKUP($AC269+AL$1,STOCK!$F$10:$AB$209,16,0),IF($AE269=$AE268,(IF(AY268&gt;=1,AY268-COUNTIFS($AE268:$AE268,$AC269,AL268:AL268,$AI$1),0)),0)),0)</f>
        <v>0</v>
      </c>
      <c r="AZ269" s="1">
        <f>IFERROR(IF($AE269&gt;$AE268,VLOOKUP($AC269+AM$1,STOCK!$F$10:$AB$209,16,0),IF($AE269=$AE268,(IF(AZ268&gt;=1,AZ268-COUNTIFS($AE268:$AE268,$AC269,AM268:AM268,$AI$1),0)),0)),0)</f>
        <v>0</v>
      </c>
      <c r="BA269" s="1">
        <f>IFERROR(IF($AE269&gt;$AE268,VLOOKUP($AC269+AN$1,STOCK!$F$10:$AB$209,16,0),IF($AE269=$AE268,(IF(BA268&gt;=1,BA268-COUNTIFS($AE268:$AE268,$AC269,AN268:AN268,$AI$1),0)),0)),0)</f>
        <v>0</v>
      </c>
      <c r="BB269" s="1">
        <f>IFERROR(IF($AE269&gt;$AE268,VLOOKUP($AC269+AO$1,STOCK!$F$10:$AB$209,16,0),IF($AE269=$AE268,(IF(BB268&gt;=1,BB268-COUNTIFS($AE268:$AE268,$AC269,AO268:AO268,$AI$1),0)),0)),0)</f>
        <v>0</v>
      </c>
      <c r="BC269" s="1">
        <f>IFERROR(IF($AE269&gt;$AE268,VLOOKUP($AC269+AP$1,STOCK!$F$10:$AB$209,16,0),IF($AE269=$AE268,(IF(BC268&gt;=1,BC268-COUNTIFS($AE268:$AE268,$AC269,AP268:AP268,$AI$1),0)),0)),0)</f>
        <v>0</v>
      </c>
      <c r="BD269" s="1">
        <f>IFERROR(IF($AE269&gt;$AE268,VLOOKUP($AC269+AQ$1,STOCK!$F$10:$AB$209,16,0),IF($AE269=$AE268,(IF(BD268&gt;=1,BD268-COUNTIFS($AE268:$AE268,$AC269,AQ268:AQ268,$AI$1),0)),0)),0)</f>
        <v>0</v>
      </c>
      <c r="BE269" s="1">
        <f>IFERROR(IF($AE269&gt;$AE268,VLOOKUP($AC269+AR$1,STOCK!$F$10:$AB$209,16,0),IF($AE269=$AE268,(IF(BE268&gt;=1,BE268-COUNTIFS($AE268:$AE268,$AC269,AR268:AR268,$AI$1),0)),0)),0)</f>
        <v>0</v>
      </c>
      <c r="BF269" s="1">
        <f>IFERROR(IF($AE269&gt;$AE268,VLOOKUP($AC269+AS$1,STOCK!$F$10:$AB$209,16,0),IF($AE269=$AE268,(IF(BF268&gt;=1,BF268-COUNTIFS($AE268:$AE268,$AC269,AS268:AS268,$AI$1),0)),0)),0)</f>
        <v>0</v>
      </c>
      <c r="BG269" s="1">
        <f>IFERROR(IF($AE269&gt;$AE268,VLOOKUP($AC269+AT$1,STOCK!$F$10:$AB$209,16,0),IF($AE269=$AE268,(IF(BG268&gt;=1,BG268-COUNTIFS($AE268:$AE268,$AC269,AT268:AT268,$AI$1),0)),0)),0)</f>
        <v>0</v>
      </c>
      <c r="BH269" s="1">
        <f>IFERROR(IF($AE269&gt;$AE268,VLOOKUP($AC269+AU$1,STOCK!$F$10:$AB$209,16,0),IF($AE269=$AE268,(IF(BH268&gt;=1,BH268-COUNTIFS($AE268:$AE268,$AC269,AU268:AU268,$AI$1),0)),0)),0)</f>
        <v>0</v>
      </c>
      <c r="BI269" s="1">
        <f>IFERROR(IF($AE269&gt;$AE268,VLOOKUP($AC269+AV$1,STOCK!$F$10:$AB$209,16,0),IF($AE269=$AE268,(IF(BI268&gt;=1,BI268-COUNTIFS($AE268:$AE268,$AC269,AV268:AV268,$AI$1),0)),0)),0)</f>
        <v>0</v>
      </c>
      <c r="BJ269" s="1">
        <f>IFERROR(IF($AE269&gt;$AE268,VLOOKUP($AC269+AW$1,STOCK!$F$10:$AB$209,16,0),IF($AE269=$AE268,(IF(BJ268&gt;=1,BJ268-COUNTIFS($AE268:$AE268,$AC269,AW268:AW268,$AI$1),0)),0)),0)</f>
        <v>0</v>
      </c>
      <c r="BK269" s="1">
        <f>IFERROR(IF($AE269&gt;$AE268,VLOOKUP($AC269+AX$1,STOCK!$F$10:$AB$209,16,0),IF($AE269=$AE268,(IF(BK268&gt;=1,BK268-COUNTIFS($AE268:$AE268,$AC269,AX268:AX268,$AI$1),0)),0)),0)</f>
        <v>0</v>
      </c>
      <c r="BL269" s="1">
        <f>IFERROR(IF($AE269&gt;$AE268,VLOOKUP($AC269+AL$1,STOCK!$F$10:$AB$209,17,0),IF($AE269=$AE268,(IF(BL268&gt;=1,BL268-COUNTIFS($AE268:$AE268,$AC269,AL268:AL268,$AI$2),0)),0)),0)</f>
        <v>0</v>
      </c>
      <c r="BM269" s="1">
        <f>IFERROR(IF($AE269&gt;$AE268,VLOOKUP($AC269+AM$1,STOCK!$F$10:$AB$209,17,0),IF($AE269=$AE268,(IF(BM268&gt;=1,BM268-COUNTIFS($AE268:$AE268,$AC269,AM268:AM268,$AI$2),0)),0)),0)</f>
        <v>0</v>
      </c>
      <c r="BN269" s="1">
        <f>IFERROR(IF($AE269&gt;$AE268,VLOOKUP($AC269+AN$1,STOCK!$F$10:$AB$209,17,0),IF($AE269=$AE268,(IF(BN268&gt;=1,BN268-COUNTIFS($AE268:$AE268,$AC269,AN268:AN268,$AI$2),0)),0)),0)</f>
        <v>0</v>
      </c>
      <c r="BO269" s="1">
        <f>IFERROR(IF($AE269&gt;$AE268,VLOOKUP($AC269+AO$1,STOCK!$F$10:$AB$209,17,0),IF($AE269=$AE268,(IF(BO268&gt;=1,BO268-COUNTIFS($AE268:$AE268,$AC269,AO268:AO268,$AI$2),0)),0)),0)</f>
        <v>0</v>
      </c>
      <c r="BP269" s="1">
        <f>IFERROR(IF($AE269&gt;$AE268,VLOOKUP($AC269+AP$1,STOCK!$F$10:$AB$209,17,0),IF($AE269=$AE268,(IF(BP268&gt;=1,BP268-COUNTIFS($AE268:$AE268,$AC269,AP268:AP268,$AI$2),0)),0)),0)</f>
        <v>0</v>
      </c>
      <c r="BQ269" s="1">
        <f>IFERROR(IF($AE269&gt;$AE268,VLOOKUP($AC269+AQ$1,STOCK!$F$10:$AB$209,17,0),IF($AE269=$AE268,(IF(BQ268&gt;=1,BQ268-COUNTIFS($AE268:$AE268,$AC269,AQ268:AQ268,$AI$2),0)),0)),0)</f>
        <v>0</v>
      </c>
      <c r="BR269" s="1">
        <f>IFERROR(IF($AE269&gt;$AE268,VLOOKUP($AC269+AR$1,STOCK!$F$10:$AB$209,17,0),IF($AE269=$AE268,(IF(BR268&gt;=1,BR268-COUNTIFS($AE268:$AE268,$AC269,AR268:AR268,$AI$2),0)),0)),0)</f>
        <v>0</v>
      </c>
      <c r="BS269" s="1">
        <f>IFERROR(IF($AE269&gt;$AE268,VLOOKUP($AC269+AS$1,STOCK!$F$10:$AB$209,17,0),IF($AE269=$AE268,(IF(BS268&gt;=1,BS268-COUNTIFS($AE268:$AE268,$AC269,AS268:AS268,$AI$2),0)),0)),0)</f>
        <v>0</v>
      </c>
      <c r="BT269" s="1">
        <f>IFERROR(IF($AE269&gt;$AE268,VLOOKUP($AC269+AT$1,STOCK!$F$10:$AB$209,17,0),IF($AE269=$AE268,(IF(BT268&gt;=1,BT268-COUNTIFS($AE268:$AE268,$AC269,AT268:AT268,$AI$2),0)),0)),0)</f>
        <v>0</v>
      </c>
      <c r="BU269" s="1">
        <f>IFERROR(IF($AE269&gt;$AE268,VLOOKUP($AC269+AU$1,STOCK!$F$10:$AB$209,17,0),IF($AE269=$AE268,(IF(BU268&gt;=1,BU268-COUNTIFS($AE268:$AE268,$AC269,AU268:AU268,$AI$2),0)),0)),0)</f>
        <v>0</v>
      </c>
      <c r="BV269" s="1">
        <f>IFERROR(IF($AE269&gt;$AE268,VLOOKUP($AC269+AV$1,STOCK!$F$10:$AB$209,17,0),IF($AE269=$AE268,(IF(BV268&gt;=1,BV268-COUNTIFS($AE268:$AE268,$AC269,AV268:AV268,$AI$2),0)),0)),0)</f>
        <v>0</v>
      </c>
      <c r="BW269" s="1">
        <f>IFERROR(IF($AE269&gt;$AE268,VLOOKUP($AC269+AW$1,STOCK!$F$10:$AB$209,17,0),IF($AE269=$AE268,(IF(BW268&gt;=1,BW268-COUNTIFS($AE268:$AE268,$AC269,AW268:AW268,$AI$2),0)),0)),0)</f>
        <v>0</v>
      </c>
      <c r="BX269" s="1">
        <f>IFERROR(IF($AE269&gt;$AE268,VLOOKUP($AC269+AX$1,STOCK!$F$10:$AB$209,17,0),IF($AE269=$AE268,(IF(BX268&gt;=1,BX268-COUNTIFS($AE268:$AE268,$AC269,AX268:AX268,$AI$2),0)),0)),0)</f>
        <v>0</v>
      </c>
    </row>
    <row r="270" spans="29:76" x14ac:dyDescent="0.25">
      <c r="AC270" s="1">
        <f t="shared" si="65"/>
        <v>0</v>
      </c>
      <c r="AD270" s="1">
        <f>IFERROR(IF(LEN(AK270)&gt;=1,VLOOKUP(HLOOKUP(AK270,PROFILE!$K$5:$V$8,4,0),PROFILE!$F$1:$G$3,2,0),0),0)</f>
        <v>0</v>
      </c>
      <c r="AE270" s="1">
        <f t="shared" si="66"/>
        <v>0</v>
      </c>
      <c r="AF270" s="1">
        <v>257</v>
      </c>
      <c r="AI270" s="1" t="str">
        <f>IFERROR(IF($AH270&gt;=1,VLOOKUP($AG270,STUDENT!$O$8:$Z$1507,3,0),""),"")</f>
        <v/>
      </c>
      <c r="AJ270" s="1" t="str">
        <f>IFERROR(IF($AH270&gt;=1,VLOOKUP($AG270,STUDENT!$O$8:$Z$1507,4,0),""),"")</f>
        <v/>
      </c>
      <c r="AK270" s="1" t="str">
        <f>IFERROR(IF($AH270&gt;=1,VLOOKUP($AG270,STUDENT!$O$8:$Z$1507,6,0),""),"")</f>
        <v/>
      </c>
      <c r="AL270" s="1" t="str">
        <f t="shared" si="67"/>
        <v/>
      </c>
      <c r="AM270" s="1" t="str">
        <f t="shared" si="68"/>
        <v/>
      </c>
      <c r="AN270" s="1" t="str">
        <f t="shared" si="69"/>
        <v/>
      </c>
      <c r="AO270" s="1" t="str">
        <f t="shared" si="70"/>
        <v/>
      </c>
      <c r="AP270" s="1" t="str">
        <f t="shared" si="71"/>
        <v/>
      </c>
      <c r="AQ270" s="1" t="str">
        <f t="shared" si="72"/>
        <v/>
      </c>
      <c r="AR270" s="1" t="str">
        <f t="shared" si="73"/>
        <v/>
      </c>
      <c r="AS270" s="1" t="str">
        <f t="shared" si="74"/>
        <v/>
      </c>
      <c r="AT270" s="1" t="str">
        <f t="shared" si="75"/>
        <v/>
      </c>
      <c r="AU270" s="1" t="str">
        <f t="shared" si="76"/>
        <v/>
      </c>
      <c r="AV270" s="1" t="str">
        <f t="shared" si="77"/>
        <v/>
      </c>
      <c r="AW270" s="1" t="str">
        <f t="shared" si="78"/>
        <v/>
      </c>
      <c r="AX270" s="1" t="str">
        <f t="shared" si="79"/>
        <v/>
      </c>
      <c r="AY270" s="1">
        <f>IFERROR(IF($AE270&gt;$AE269,VLOOKUP($AC270+AL$1,STOCK!$F$10:$AB$209,16,0),IF($AE270=$AE269,(IF(AY269&gt;=1,AY269-COUNTIFS($AE269:$AE269,$AC270,AL269:AL269,$AI$1),0)),0)),0)</f>
        <v>0</v>
      </c>
      <c r="AZ270" s="1">
        <f>IFERROR(IF($AE270&gt;$AE269,VLOOKUP($AC270+AM$1,STOCK!$F$10:$AB$209,16,0),IF($AE270=$AE269,(IF(AZ269&gt;=1,AZ269-COUNTIFS($AE269:$AE269,$AC270,AM269:AM269,$AI$1),0)),0)),0)</f>
        <v>0</v>
      </c>
      <c r="BA270" s="1">
        <f>IFERROR(IF($AE270&gt;$AE269,VLOOKUP($AC270+AN$1,STOCK!$F$10:$AB$209,16,0),IF($AE270=$AE269,(IF(BA269&gt;=1,BA269-COUNTIFS($AE269:$AE269,$AC270,AN269:AN269,$AI$1),0)),0)),0)</f>
        <v>0</v>
      </c>
      <c r="BB270" s="1">
        <f>IFERROR(IF($AE270&gt;$AE269,VLOOKUP($AC270+AO$1,STOCK!$F$10:$AB$209,16,0),IF($AE270=$AE269,(IF(BB269&gt;=1,BB269-COUNTIFS($AE269:$AE269,$AC270,AO269:AO269,$AI$1),0)),0)),0)</f>
        <v>0</v>
      </c>
      <c r="BC270" s="1">
        <f>IFERROR(IF($AE270&gt;$AE269,VLOOKUP($AC270+AP$1,STOCK!$F$10:$AB$209,16,0),IF($AE270=$AE269,(IF(BC269&gt;=1,BC269-COUNTIFS($AE269:$AE269,$AC270,AP269:AP269,$AI$1),0)),0)),0)</f>
        <v>0</v>
      </c>
      <c r="BD270" s="1">
        <f>IFERROR(IF($AE270&gt;$AE269,VLOOKUP($AC270+AQ$1,STOCK!$F$10:$AB$209,16,0),IF($AE270=$AE269,(IF(BD269&gt;=1,BD269-COUNTIFS($AE269:$AE269,$AC270,AQ269:AQ269,$AI$1),0)),0)),0)</f>
        <v>0</v>
      </c>
      <c r="BE270" s="1">
        <f>IFERROR(IF($AE270&gt;$AE269,VLOOKUP($AC270+AR$1,STOCK!$F$10:$AB$209,16,0),IF($AE270=$AE269,(IF(BE269&gt;=1,BE269-COUNTIFS($AE269:$AE269,$AC270,AR269:AR269,$AI$1),0)),0)),0)</f>
        <v>0</v>
      </c>
      <c r="BF270" s="1">
        <f>IFERROR(IF($AE270&gt;$AE269,VLOOKUP($AC270+AS$1,STOCK!$F$10:$AB$209,16,0),IF($AE270=$AE269,(IF(BF269&gt;=1,BF269-COUNTIFS($AE269:$AE269,$AC270,AS269:AS269,$AI$1),0)),0)),0)</f>
        <v>0</v>
      </c>
      <c r="BG270" s="1">
        <f>IFERROR(IF($AE270&gt;$AE269,VLOOKUP($AC270+AT$1,STOCK!$F$10:$AB$209,16,0),IF($AE270=$AE269,(IF(BG269&gt;=1,BG269-COUNTIFS($AE269:$AE269,$AC270,AT269:AT269,$AI$1),0)),0)),0)</f>
        <v>0</v>
      </c>
      <c r="BH270" s="1">
        <f>IFERROR(IF($AE270&gt;$AE269,VLOOKUP($AC270+AU$1,STOCK!$F$10:$AB$209,16,0),IF($AE270=$AE269,(IF(BH269&gt;=1,BH269-COUNTIFS($AE269:$AE269,$AC270,AU269:AU269,$AI$1),0)),0)),0)</f>
        <v>0</v>
      </c>
      <c r="BI270" s="1">
        <f>IFERROR(IF($AE270&gt;$AE269,VLOOKUP($AC270+AV$1,STOCK!$F$10:$AB$209,16,0),IF($AE270=$AE269,(IF(BI269&gt;=1,BI269-COUNTIFS($AE269:$AE269,$AC270,AV269:AV269,$AI$1),0)),0)),0)</f>
        <v>0</v>
      </c>
      <c r="BJ270" s="1">
        <f>IFERROR(IF($AE270&gt;$AE269,VLOOKUP($AC270+AW$1,STOCK!$F$10:$AB$209,16,0),IF($AE270=$AE269,(IF(BJ269&gt;=1,BJ269-COUNTIFS($AE269:$AE269,$AC270,AW269:AW269,$AI$1),0)),0)),0)</f>
        <v>0</v>
      </c>
      <c r="BK270" s="1">
        <f>IFERROR(IF($AE270&gt;$AE269,VLOOKUP($AC270+AX$1,STOCK!$F$10:$AB$209,16,0),IF($AE270=$AE269,(IF(BK269&gt;=1,BK269-COUNTIFS($AE269:$AE269,$AC270,AX269:AX269,$AI$1),0)),0)),0)</f>
        <v>0</v>
      </c>
      <c r="BL270" s="1">
        <f>IFERROR(IF($AE270&gt;$AE269,VLOOKUP($AC270+AL$1,STOCK!$F$10:$AB$209,17,0),IF($AE270=$AE269,(IF(BL269&gt;=1,BL269-COUNTIFS($AE269:$AE269,$AC270,AL269:AL269,$AI$2),0)),0)),0)</f>
        <v>0</v>
      </c>
      <c r="BM270" s="1">
        <f>IFERROR(IF($AE270&gt;$AE269,VLOOKUP($AC270+AM$1,STOCK!$F$10:$AB$209,17,0),IF($AE270=$AE269,(IF(BM269&gt;=1,BM269-COUNTIFS($AE269:$AE269,$AC270,AM269:AM269,$AI$2),0)),0)),0)</f>
        <v>0</v>
      </c>
      <c r="BN270" s="1">
        <f>IFERROR(IF($AE270&gt;$AE269,VLOOKUP($AC270+AN$1,STOCK!$F$10:$AB$209,17,0),IF($AE270=$AE269,(IF(BN269&gt;=1,BN269-COUNTIFS($AE269:$AE269,$AC270,AN269:AN269,$AI$2),0)),0)),0)</f>
        <v>0</v>
      </c>
      <c r="BO270" s="1">
        <f>IFERROR(IF($AE270&gt;$AE269,VLOOKUP($AC270+AO$1,STOCK!$F$10:$AB$209,17,0),IF($AE270=$AE269,(IF(BO269&gt;=1,BO269-COUNTIFS($AE269:$AE269,$AC270,AO269:AO269,$AI$2),0)),0)),0)</f>
        <v>0</v>
      </c>
      <c r="BP270" s="1">
        <f>IFERROR(IF($AE270&gt;$AE269,VLOOKUP($AC270+AP$1,STOCK!$F$10:$AB$209,17,0),IF($AE270=$AE269,(IF(BP269&gt;=1,BP269-COUNTIFS($AE269:$AE269,$AC270,AP269:AP269,$AI$2),0)),0)),0)</f>
        <v>0</v>
      </c>
      <c r="BQ270" s="1">
        <f>IFERROR(IF($AE270&gt;$AE269,VLOOKUP($AC270+AQ$1,STOCK!$F$10:$AB$209,17,0),IF($AE270=$AE269,(IF(BQ269&gt;=1,BQ269-COUNTIFS($AE269:$AE269,$AC270,AQ269:AQ269,$AI$2),0)),0)),0)</f>
        <v>0</v>
      </c>
      <c r="BR270" s="1">
        <f>IFERROR(IF($AE270&gt;$AE269,VLOOKUP($AC270+AR$1,STOCK!$F$10:$AB$209,17,0),IF($AE270=$AE269,(IF(BR269&gt;=1,BR269-COUNTIFS($AE269:$AE269,$AC270,AR269:AR269,$AI$2),0)),0)),0)</f>
        <v>0</v>
      </c>
      <c r="BS270" s="1">
        <f>IFERROR(IF($AE270&gt;$AE269,VLOOKUP($AC270+AS$1,STOCK!$F$10:$AB$209,17,0),IF($AE270=$AE269,(IF(BS269&gt;=1,BS269-COUNTIFS($AE269:$AE269,$AC270,AS269:AS269,$AI$2),0)),0)),0)</f>
        <v>0</v>
      </c>
      <c r="BT270" s="1">
        <f>IFERROR(IF($AE270&gt;$AE269,VLOOKUP($AC270+AT$1,STOCK!$F$10:$AB$209,17,0),IF($AE270=$AE269,(IF(BT269&gt;=1,BT269-COUNTIFS($AE269:$AE269,$AC270,AT269:AT269,$AI$2),0)),0)),0)</f>
        <v>0</v>
      </c>
      <c r="BU270" s="1">
        <f>IFERROR(IF($AE270&gt;$AE269,VLOOKUP($AC270+AU$1,STOCK!$F$10:$AB$209,17,0),IF($AE270=$AE269,(IF(BU269&gt;=1,BU269-COUNTIFS($AE269:$AE269,$AC270,AU269:AU269,$AI$2),0)),0)),0)</f>
        <v>0</v>
      </c>
      <c r="BV270" s="1">
        <f>IFERROR(IF($AE270&gt;$AE269,VLOOKUP($AC270+AV$1,STOCK!$F$10:$AB$209,17,0),IF($AE270=$AE269,(IF(BV269&gt;=1,BV269-COUNTIFS($AE269:$AE269,$AC270,AV269:AV269,$AI$2),0)),0)),0)</f>
        <v>0</v>
      </c>
      <c r="BW270" s="1">
        <f>IFERROR(IF($AE270&gt;$AE269,VLOOKUP($AC270+AW$1,STOCK!$F$10:$AB$209,17,0),IF($AE270=$AE269,(IF(BW269&gt;=1,BW269-COUNTIFS($AE269:$AE269,$AC270,AW269:AW269,$AI$2),0)),0)),0)</f>
        <v>0</v>
      </c>
      <c r="BX270" s="1">
        <f>IFERROR(IF($AE270&gt;$AE269,VLOOKUP($AC270+AX$1,STOCK!$F$10:$AB$209,17,0),IF($AE270=$AE269,(IF(BX269&gt;=1,BX269-COUNTIFS($AE269:$AE269,$AC270,AX269:AX269,$AI$2),0)),0)),0)</f>
        <v>0</v>
      </c>
    </row>
    <row r="271" spans="29:76" x14ac:dyDescent="0.25">
      <c r="AC271" s="1">
        <f t="shared" ref="AC271:AC334" si="80">IFERROR(IF(AG271&gt;=101,LEFT(AG271,1)*100,0),0)</f>
        <v>0</v>
      </c>
      <c r="AD271" s="1">
        <f>IFERROR(IF(LEN(AK271)&gt;=1,VLOOKUP(HLOOKUP(AK271,PROFILE!$K$5:$V$8,4,0),PROFILE!$F$1:$G$3,2,0),0),0)</f>
        <v>0</v>
      </c>
      <c r="AE271" s="1">
        <f t="shared" ref="AE271:AE334" si="81">IFERROR(IF(AG271&gt;=101,LEFT(AG271,1)*100,0),0)</f>
        <v>0</v>
      </c>
      <c r="AF271" s="1">
        <v>258</v>
      </c>
      <c r="AI271" s="1" t="str">
        <f>IFERROR(IF($AH271&gt;=1,VLOOKUP($AG271,STUDENT!$O$8:$Z$1507,3,0),""),"")</f>
        <v/>
      </c>
      <c r="AJ271" s="1" t="str">
        <f>IFERROR(IF($AH271&gt;=1,VLOOKUP($AG271,STUDENT!$O$8:$Z$1507,4,0),""),"")</f>
        <v/>
      </c>
      <c r="AK271" s="1" t="str">
        <f>IFERROR(IF($AH271&gt;=1,VLOOKUP($AG271,STUDENT!$O$8:$Z$1507,6,0),""),"")</f>
        <v/>
      </c>
      <c r="AL271" s="1" t="str">
        <f t="shared" ref="AL271:AL334" si="82">IFERROR(IF($AH271&gt;=1,(IF($AD271=1,(IF(BL271&gt;=1,$AI$2,"")),IF($AD271=2,(IF(AY271&gt;=1,$AI$1,"")),IF($AD271=3,(IF(MOD($AG271+AL$1,2)=0,(IF(AY271&gt;=1,$AI$1,"")),IF(MOD($AG271+AL$1,2)=1,(IF(BL271&gt;=1,$AI$2,"")),""))),"")))),""),"")</f>
        <v/>
      </c>
      <c r="AM271" s="1" t="str">
        <f t="shared" ref="AM271:AM334" si="83">IFERROR(IF($AH271&gt;=1,(IF($AD271=1,(IF(BM271&gt;=1,$AI$2,"")),IF($AD271=2,(IF(AZ271&gt;=1,$AI$1,"")),IF($AD271=3,(IF(MOD($AG271+AM$1,2)=0,(IF(AZ271&gt;=1,$AI$1,"")),IF(MOD($AG271+AM$1,2)=1,(IF(BM271&gt;=1,$AI$2,"")),""))),"")))),""),"")</f>
        <v/>
      </c>
      <c r="AN271" s="1" t="str">
        <f t="shared" ref="AN271:AN334" si="84">IFERROR(IF($AH271&gt;=1,(IF($AD271=1,(IF(BN271&gt;=1,$AI$2,"")),IF($AD271=2,(IF(BA271&gt;=1,$AI$1,"")),IF($AD271=3,(IF(MOD($AG271+AN$1,2)=0,(IF(BA271&gt;=1,$AI$1,"")),IF(MOD($AG271+AN$1,2)=1,(IF(BN271&gt;=1,$AI$2,"")),""))),"")))),""),"")</f>
        <v/>
      </c>
      <c r="AO271" s="1" t="str">
        <f t="shared" ref="AO271:AO334" si="85">IFERROR(IF($AH271&gt;=1,(IF($AD271=1,(IF(BO271&gt;=1,$AI$2,"")),IF($AD271=2,(IF(BB271&gt;=1,$AI$1,"")),IF($AD271=3,(IF(MOD($AG271+AO$1,2)=0,(IF(BB271&gt;=1,$AI$1,"")),IF(MOD($AG271+AO$1,2)=1,(IF(BO271&gt;=1,$AI$2,"")),""))),"")))),""),"")</f>
        <v/>
      </c>
      <c r="AP271" s="1" t="str">
        <f t="shared" ref="AP271:AP334" si="86">IFERROR(IF($AH271&gt;=1,(IF($AD271=1,(IF(BP271&gt;=1,$AI$2,"")),IF($AD271=2,(IF(BC271&gt;=1,$AI$1,"")),IF($AD271=3,(IF(MOD($AG271+AP$1,2)=0,(IF(BC271&gt;=1,$AI$1,"")),IF(MOD($AG271+AP$1,2)=1,(IF(BP271&gt;=1,$AI$2,"")),""))),"")))),""),"")</f>
        <v/>
      </c>
      <c r="AQ271" s="1" t="str">
        <f t="shared" ref="AQ271:AQ334" si="87">IFERROR(IF($AH271&gt;=1,(IF($AD271=1,(IF(BQ271&gt;=1,$AI$2,"")),IF($AD271=2,(IF(BD271&gt;=1,$AI$1,"")),IF($AD271=3,(IF(MOD($AG271+AQ$1,2)=0,(IF(BD271&gt;=1,$AI$1,"")),IF(MOD($AG271+AQ$1,2)=1,(IF(BQ271&gt;=1,$AI$2,"")),""))),"")))),""),"")</f>
        <v/>
      </c>
      <c r="AR271" s="1" t="str">
        <f t="shared" ref="AR271:AR334" si="88">IFERROR(IF($AH271&gt;=1,(IF($AD271=1,(IF(BR271&gt;=1,$AI$2,"")),IF($AD271=2,(IF(BE271&gt;=1,$AI$1,"")),IF($AD271=3,(IF(MOD($AG271+AR$1,2)=0,(IF(BE271&gt;=1,$AI$1,"")),IF(MOD($AG271+AR$1,2)=1,(IF(BR271&gt;=1,$AI$2,"")),""))),"")))),""),"")</f>
        <v/>
      </c>
      <c r="AS271" s="1" t="str">
        <f t="shared" ref="AS271:AS334" si="89">IFERROR(IF($AH271&gt;=1,(IF($AD271=1,(IF(BS271&gt;=1,$AI$2,"")),IF($AD271=2,(IF(BF271&gt;=1,$AI$1,"")),IF($AD271=3,(IF(MOD($AG271+AS$1,2)=0,(IF(BF271&gt;=1,$AI$1,"")),IF(MOD($AG271+AS$1,2)=1,(IF(BS271&gt;=1,$AI$2,"")),""))),"")))),""),"")</f>
        <v/>
      </c>
      <c r="AT271" s="1" t="str">
        <f t="shared" ref="AT271:AT334" si="90">IFERROR(IF($AH271&gt;=1,(IF($AD271=1,(IF(BT271&gt;=1,$AI$2,"")),IF($AD271=2,(IF(BG271&gt;=1,$AI$1,"")),IF($AD271=3,(IF(MOD($AG271+AT$1,2)=0,(IF(BG271&gt;=1,$AI$1,"")),IF(MOD($AG271+AT$1,2)=1,(IF(BT271&gt;=1,$AI$2,"")),""))),"")))),""),"")</f>
        <v/>
      </c>
      <c r="AU271" s="1" t="str">
        <f t="shared" ref="AU271:AU334" si="91">IFERROR(IF($AH271&gt;=1,(IF($AD271=1,(IF(BU271&gt;=1,$AI$2,"")),IF($AD271=2,(IF(BH271&gt;=1,$AI$1,"")),IF($AD271=3,(IF(MOD($AG271+AU$1,2)=0,(IF(BH271&gt;=1,$AI$1,"")),IF(MOD($AG271+AU$1,2)=1,(IF(BU271&gt;=1,$AI$2,"")),""))),"")))),""),"")</f>
        <v/>
      </c>
      <c r="AV271" s="1" t="str">
        <f t="shared" ref="AV271:AV334" si="92">IFERROR(IF($AH271&gt;=1,(IF($AD271=1,(IF(BV271&gt;=1,$AI$2,"")),IF($AD271=2,(IF(BI271&gt;=1,$AI$1,"")),IF($AD271=3,(IF(MOD($AG271+AV$1,2)=0,(IF(BI271&gt;=1,$AI$1,"")),IF(MOD($AG271+AV$1,2)=1,(IF(BV271&gt;=1,$AI$2,"")),""))),"")))),""),"")</f>
        <v/>
      </c>
      <c r="AW271" s="1" t="str">
        <f t="shared" ref="AW271:AW334" si="93">IFERROR(IF($AH271&gt;=1,(IF($AD271=1,(IF(BW271&gt;=1,$AI$2,"")),IF($AD271=2,(IF(BJ271&gt;=1,$AI$1,"")),IF($AD271=3,(IF(MOD($AG271+AW$1,2)=0,(IF(BJ271&gt;=1,$AI$1,"")),IF(MOD($AG271+AW$1,2)=1,(IF(BW271&gt;=1,$AI$2,"")),""))),"")))),""),"")</f>
        <v/>
      </c>
      <c r="AX271" s="1" t="str">
        <f t="shared" ref="AX271:AX334" si="94">IFERROR(IF($AH271&gt;=1,(IF($AD271=1,(IF(BX271&gt;=1,$AI$2,"")),IF($AD271=2,(IF(BK271&gt;=1,$AI$1,"")),IF($AD271=3,(IF(MOD($AG271+AX$1,2)=0,(IF(BK271&gt;=1,$AI$1,"")),IF(MOD($AG271+AX$1,2)=1,(IF(BX271&gt;=1,$AI$2,"")),""))),"")))),""),"")</f>
        <v/>
      </c>
      <c r="AY271" s="1">
        <f>IFERROR(IF($AE271&gt;$AE270,VLOOKUP($AC271+AL$1,STOCK!$F$10:$AB$209,16,0),IF($AE271=$AE270,(IF(AY270&gt;=1,AY270-COUNTIFS($AE270:$AE270,$AC271,AL270:AL270,$AI$1),0)),0)),0)</f>
        <v>0</v>
      </c>
      <c r="AZ271" s="1">
        <f>IFERROR(IF($AE271&gt;$AE270,VLOOKUP($AC271+AM$1,STOCK!$F$10:$AB$209,16,0),IF($AE271=$AE270,(IF(AZ270&gt;=1,AZ270-COUNTIFS($AE270:$AE270,$AC271,AM270:AM270,$AI$1),0)),0)),0)</f>
        <v>0</v>
      </c>
      <c r="BA271" s="1">
        <f>IFERROR(IF($AE271&gt;$AE270,VLOOKUP($AC271+AN$1,STOCK!$F$10:$AB$209,16,0),IF($AE271=$AE270,(IF(BA270&gt;=1,BA270-COUNTIFS($AE270:$AE270,$AC271,AN270:AN270,$AI$1),0)),0)),0)</f>
        <v>0</v>
      </c>
      <c r="BB271" s="1">
        <f>IFERROR(IF($AE271&gt;$AE270,VLOOKUP($AC271+AO$1,STOCK!$F$10:$AB$209,16,0),IF($AE271=$AE270,(IF(BB270&gt;=1,BB270-COUNTIFS($AE270:$AE270,$AC271,AO270:AO270,$AI$1),0)),0)),0)</f>
        <v>0</v>
      </c>
      <c r="BC271" s="1">
        <f>IFERROR(IF($AE271&gt;$AE270,VLOOKUP($AC271+AP$1,STOCK!$F$10:$AB$209,16,0),IF($AE271=$AE270,(IF(BC270&gt;=1,BC270-COUNTIFS($AE270:$AE270,$AC271,AP270:AP270,$AI$1),0)),0)),0)</f>
        <v>0</v>
      </c>
      <c r="BD271" s="1">
        <f>IFERROR(IF($AE271&gt;$AE270,VLOOKUP($AC271+AQ$1,STOCK!$F$10:$AB$209,16,0),IF($AE271=$AE270,(IF(BD270&gt;=1,BD270-COUNTIFS($AE270:$AE270,$AC271,AQ270:AQ270,$AI$1),0)),0)),0)</f>
        <v>0</v>
      </c>
      <c r="BE271" s="1">
        <f>IFERROR(IF($AE271&gt;$AE270,VLOOKUP($AC271+AR$1,STOCK!$F$10:$AB$209,16,0),IF($AE271=$AE270,(IF(BE270&gt;=1,BE270-COUNTIFS($AE270:$AE270,$AC271,AR270:AR270,$AI$1),0)),0)),0)</f>
        <v>0</v>
      </c>
      <c r="BF271" s="1">
        <f>IFERROR(IF($AE271&gt;$AE270,VLOOKUP($AC271+AS$1,STOCK!$F$10:$AB$209,16,0),IF($AE271=$AE270,(IF(BF270&gt;=1,BF270-COUNTIFS($AE270:$AE270,$AC271,AS270:AS270,$AI$1),0)),0)),0)</f>
        <v>0</v>
      </c>
      <c r="BG271" s="1">
        <f>IFERROR(IF($AE271&gt;$AE270,VLOOKUP($AC271+AT$1,STOCK!$F$10:$AB$209,16,0),IF($AE271=$AE270,(IF(BG270&gt;=1,BG270-COUNTIFS($AE270:$AE270,$AC271,AT270:AT270,$AI$1),0)),0)),0)</f>
        <v>0</v>
      </c>
      <c r="BH271" s="1">
        <f>IFERROR(IF($AE271&gt;$AE270,VLOOKUP($AC271+AU$1,STOCK!$F$10:$AB$209,16,0),IF($AE271=$AE270,(IF(BH270&gt;=1,BH270-COUNTIFS($AE270:$AE270,$AC271,AU270:AU270,$AI$1),0)),0)),0)</f>
        <v>0</v>
      </c>
      <c r="BI271" s="1">
        <f>IFERROR(IF($AE271&gt;$AE270,VLOOKUP($AC271+AV$1,STOCK!$F$10:$AB$209,16,0),IF($AE271=$AE270,(IF(BI270&gt;=1,BI270-COUNTIFS($AE270:$AE270,$AC271,AV270:AV270,$AI$1),0)),0)),0)</f>
        <v>0</v>
      </c>
      <c r="BJ271" s="1">
        <f>IFERROR(IF($AE271&gt;$AE270,VLOOKUP($AC271+AW$1,STOCK!$F$10:$AB$209,16,0),IF($AE271=$AE270,(IF(BJ270&gt;=1,BJ270-COUNTIFS($AE270:$AE270,$AC271,AW270:AW270,$AI$1),0)),0)),0)</f>
        <v>0</v>
      </c>
      <c r="BK271" s="1">
        <f>IFERROR(IF($AE271&gt;$AE270,VLOOKUP($AC271+AX$1,STOCK!$F$10:$AB$209,16,0),IF($AE271=$AE270,(IF(BK270&gt;=1,BK270-COUNTIFS($AE270:$AE270,$AC271,AX270:AX270,$AI$1),0)),0)),0)</f>
        <v>0</v>
      </c>
      <c r="BL271" s="1">
        <f>IFERROR(IF($AE271&gt;$AE270,VLOOKUP($AC271+AL$1,STOCK!$F$10:$AB$209,17,0),IF($AE271=$AE270,(IF(BL270&gt;=1,BL270-COUNTIFS($AE270:$AE270,$AC271,AL270:AL270,$AI$2),0)),0)),0)</f>
        <v>0</v>
      </c>
      <c r="BM271" s="1">
        <f>IFERROR(IF($AE271&gt;$AE270,VLOOKUP($AC271+AM$1,STOCK!$F$10:$AB$209,17,0),IF($AE271=$AE270,(IF(BM270&gt;=1,BM270-COUNTIFS($AE270:$AE270,$AC271,AM270:AM270,$AI$2),0)),0)),0)</f>
        <v>0</v>
      </c>
      <c r="BN271" s="1">
        <f>IFERROR(IF($AE271&gt;$AE270,VLOOKUP($AC271+AN$1,STOCK!$F$10:$AB$209,17,0),IF($AE271=$AE270,(IF(BN270&gt;=1,BN270-COUNTIFS($AE270:$AE270,$AC271,AN270:AN270,$AI$2),0)),0)),0)</f>
        <v>0</v>
      </c>
      <c r="BO271" s="1">
        <f>IFERROR(IF($AE271&gt;$AE270,VLOOKUP($AC271+AO$1,STOCK!$F$10:$AB$209,17,0),IF($AE271=$AE270,(IF(BO270&gt;=1,BO270-COUNTIFS($AE270:$AE270,$AC271,AO270:AO270,$AI$2),0)),0)),0)</f>
        <v>0</v>
      </c>
      <c r="BP271" s="1">
        <f>IFERROR(IF($AE271&gt;$AE270,VLOOKUP($AC271+AP$1,STOCK!$F$10:$AB$209,17,0),IF($AE271=$AE270,(IF(BP270&gt;=1,BP270-COUNTIFS($AE270:$AE270,$AC271,AP270:AP270,$AI$2),0)),0)),0)</f>
        <v>0</v>
      </c>
      <c r="BQ271" s="1">
        <f>IFERROR(IF($AE271&gt;$AE270,VLOOKUP($AC271+AQ$1,STOCK!$F$10:$AB$209,17,0),IF($AE271=$AE270,(IF(BQ270&gt;=1,BQ270-COUNTIFS($AE270:$AE270,$AC271,AQ270:AQ270,$AI$2),0)),0)),0)</f>
        <v>0</v>
      </c>
      <c r="BR271" s="1">
        <f>IFERROR(IF($AE271&gt;$AE270,VLOOKUP($AC271+AR$1,STOCK!$F$10:$AB$209,17,0),IF($AE271=$AE270,(IF(BR270&gt;=1,BR270-COUNTIFS($AE270:$AE270,$AC271,AR270:AR270,$AI$2),0)),0)),0)</f>
        <v>0</v>
      </c>
      <c r="BS271" s="1">
        <f>IFERROR(IF($AE271&gt;$AE270,VLOOKUP($AC271+AS$1,STOCK!$F$10:$AB$209,17,0),IF($AE271=$AE270,(IF(BS270&gt;=1,BS270-COUNTIFS($AE270:$AE270,$AC271,AS270:AS270,$AI$2),0)),0)),0)</f>
        <v>0</v>
      </c>
      <c r="BT271" s="1">
        <f>IFERROR(IF($AE271&gt;$AE270,VLOOKUP($AC271+AT$1,STOCK!$F$10:$AB$209,17,0),IF($AE271=$AE270,(IF(BT270&gt;=1,BT270-COUNTIFS($AE270:$AE270,$AC271,AT270:AT270,$AI$2),0)),0)),0)</f>
        <v>0</v>
      </c>
      <c r="BU271" s="1">
        <f>IFERROR(IF($AE271&gt;$AE270,VLOOKUP($AC271+AU$1,STOCK!$F$10:$AB$209,17,0),IF($AE271=$AE270,(IF(BU270&gt;=1,BU270-COUNTIFS($AE270:$AE270,$AC271,AU270:AU270,$AI$2),0)),0)),0)</f>
        <v>0</v>
      </c>
      <c r="BV271" s="1">
        <f>IFERROR(IF($AE271&gt;$AE270,VLOOKUP($AC271+AV$1,STOCK!$F$10:$AB$209,17,0),IF($AE271=$AE270,(IF(BV270&gt;=1,BV270-COUNTIFS($AE270:$AE270,$AC271,AV270:AV270,$AI$2),0)),0)),0)</f>
        <v>0</v>
      </c>
      <c r="BW271" s="1">
        <f>IFERROR(IF($AE271&gt;$AE270,VLOOKUP($AC271+AW$1,STOCK!$F$10:$AB$209,17,0),IF($AE271=$AE270,(IF(BW270&gt;=1,BW270-COUNTIFS($AE270:$AE270,$AC271,AW270:AW270,$AI$2),0)),0)),0)</f>
        <v>0</v>
      </c>
      <c r="BX271" s="1">
        <f>IFERROR(IF($AE271&gt;$AE270,VLOOKUP($AC271+AX$1,STOCK!$F$10:$AB$209,17,0),IF($AE271=$AE270,(IF(BX270&gt;=1,BX270-COUNTIFS($AE270:$AE270,$AC271,AX270:AX270,$AI$2),0)),0)),0)</f>
        <v>0</v>
      </c>
    </row>
    <row r="272" spans="29:76" x14ac:dyDescent="0.25">
      <c r="AC272" s="1">
        <f t="shared" si="80"/>
        <v>0</v>
      </c>
      <c r="AD272" s="1">
        <f>IFERROR(IF(LEN(AK272)&gt;=1,VLOOKUP(HLOOKUP(AK272,PROFILE!$K$5:$V$8,4,0),PROFILE!$F$1:$G$3,2,0),0),0)</f>
        <v>0</v>
      </c>
      <c r="AE272" s="1">
        <f t="shared" si="81"/>
        <v>0</v>
      </c>
      <c r="AF272" s="1">
        <v>259</v>
      </c>
      <c r="AI272" s="1" t="str">
        <f>IFERROR(IF($AH272&gt;=1,VLOOKUP($AG272,STUDENT!$O$8:$Z$1507,3,0),""),"")</f>
        <v/>
      </c>
      <c r="AJ272" s="1" t="str">
        <f>IFERROR(IF($AH272&gt;=1,VLOOKUP($AG272,STUDENT!$O$8:$Z$1507,4,0),""),"")</f>
        <v/>
      </c>
      <c r="AK272" s="1" t="str">
        <f>IFERROR(IF($AH272&gt;=1,VLOOKUP($AG272,STUDENT!$O$8:$Z$1507,6,0),""),"")</f>
        <v/>
      </c>
      <c r="AL272" s="1" t="str">
        <f t="shared" si="82"/>
        <v/>
      </c>
      <c r="AM272" s="1" t="str">
        <f t="shared" si="83"/>
        <v/>
      </c>
      <c r="AN272" s="1" t="str">
        <f t="shared" si="84"/>
        <v/>
      </c>
      <c r="AO272" s="1" t="str">
        <f t="shared" si="85"/>
        <v/>
      </c>
      <c r="AP272" s="1" t="str">
        <f t="shared" si="86"/>
        <v/>
      </c>
      <c r="AQ272" s="1" t="str">
        <f t="shared" si="87"/>
        <v/>
      </c>
      <c r="AR272" s="1" t="str">
        <f t="shared" si="88"/>
        <v/>
      </c>
      <c r="AS272" s="1" t="str">
        <f t="shared" si="89"/>
        <v/>
      </c>
      <c r="AT272" s="1" t="str">
        <f t="shared" si="90"/>
        <v/>
      </c>
      <c r="AU272" s="1" t="str">
        <f t="shared" si="91"/>
        <v/>
      </c>
      <c r="AV272" s="1" t="str">
        <f t="shared" si="92"/>
        <v/>
      </c>
      <c r="AW272" s="1" t="str">
        <f t="shared" si="93"/>
        <v/>
      </c>
      <c r="AX272" s="1" t="str">
        <f t="shared" si="94"/>
        <v/>
      </c>
      <c r="AY272" s="1">
        <f>IFERROR(IF($AE272&gt;$AE271,VLOOKUP($AC272+AL$1,STOCK!$F$10:$AB$209,16,0),IF($AE272=$AE271,(IF(AY271&gt;=1,AY271-COUNTIFS($AE271:$AE271,$AC272,AL271:AL271,$AI$1),0)),0)),0)</f>
        <v>0</v>
      </c>
      <c r="AZ272" s="1">
        <f>IFERROR(IF($AE272&gt;$AE271,VLOOKUP($AC272+AM$1,STOCK!$F$10:$AB$209,16,0),IF($AE272=$AE271,(IF(AZ271&gt;=1,AZ271-COUNTIFS($AE271:$AE271,$AC272,AM271:AM271,$AI$1),0)),0)),0)</f>
        <v>0</v>
      </c>
      <c r="BA272" s="1">
        <f>IFERROR(IF($AE272&gt;$AE271,VLOOKUP($AC272+AN$1,STOCK!$F$10:$AB$209,16,0),IF($AE272=$AE271,(IF(BA271&gt;=1,BA271-COUNTIFS($AE271:$AE271,$AC272,AN271:AN271,$AI$1),0)),0)),0)</f>
        <v>0</v>
      </c>
      <c r="BB272" s="1">
        <f>IFERROR(IF($AE272&gt;$AE271,VLOOKUP($AC272+AO$1,STOCK!$F$10:$AB$209,16,0),IF($AE272=$AE271,(IF(BB271&gt;=1,BB271-COUNTIFS($AE271:$AE271,$AC272,AO271:AO271,$AI$1),0)),0)),0)</f>
        <v>0</v>
      </c>
      <c r="BC272" s="1">
        <f>IFERROR(IF($AE272&gt;$AE271,VLOOKUP($AC272+AP$1,STOCK!$F$10:$AB$209,16,0),IF($AE272=$AE271,(IF(BC271&gt;=1,BC271-COUNTIFS($AE271:$AE271,$AC272,AP271:AP271,$AI$1),0)),0)),0)</f>
        <v>0</v>
      </c>
      <c r="BD272" s="1">
        <f>IFERROR(IF($AE272&gt;$AE271,VLOOKUP($AC272+AQ$1,STOCK!$F$10:$AB$209,16,0),IF($AE272=$AE271,(IF(BD271&gt;=1,BD271-COUNTIFS($AE271:$AE271,$AC272,AQ271:AQ271,$AI$1),0)),0)),0)</f>
        <v>0</v>
      </c>
      <c r="BE272" s="1">
        <f>IFERROR(IF($AE272&gt;$AE271,VLOOKUP($AC272+AR$1,STOCK!$F$10:$AB$209,16,0),IF($AE272=$AE271,(IF(BE271&gt;=1,BE271-COUNTIFS($AE271:$AE271,$AC272,AR271:AR271,$AI$1),0)),0)),0)</f>
        <v>0</v>
      </c>
      <c r="BF272" s="1">
        <f>IFERROR(IF($AE272&gt;$AE271,VLOOKUP($AC272+AS$1,STOCK!$F$10:$AB$209,16,0),IF($AE272=$AE271,(IF(BF271&gt;=1,BF271-COUNTIFS($AE271:$AE271,$AC272,AS271:AS271,$AI$1),0)),0)),0)</f>
        <v>0</v>
      </c>
      <c r="BG272" s="1">
        <f>IFERROR(IF($AE272&gt;$AE271,VLOOKUP($AC272+AT$1,STOCK!$F$10:$AB$209,16,0),IF($AE272=$AE271,(IF(BG271&gt;=1,BG271-COUNTIFS($AE271:$AE271,$AC272,AT271:AT271,$AI$1),0)),0)),0)</f>
        <v>0</v>
      </c>
      <c r="BH272" s="1">
        <f>IFERROR(IF($AE272&gt;$AE271,VLOOKUP($AC272+AU$1,STOCK!$F$10:$AB$209,16,0),IF($AE272=$AE271,(IF(BH271&gt;=1,BH271-COUNTIFS($AE271:$AE271,$AC272,AU271:AU271,$AI$1),0)),0)),0)</f>
        <v>0</v>
      </c>
      <c r="BI272" s="1">
        <f>IFERROR(IF($AE272&gt;$AE271,VLOOKUP($AC272+AV$1,STOCK!$F$10:$AB$209,16,0),IF($AE272=$AE271,(IF(BI271&gt;=1,BI271-COUNTIFS($AE271:$AE271,$AC272,AV271:AV271,$AI$1),0)),0)),0)</f>
        <v>0</v>
      </c>
      <c r="BJ272" s="1">
        <f>IFERROR(IF($AE272&gt;$AE271,VLOOKUP($AC272+AW$1,STOCK!$F$10:$AB$209,16,0),IF($AE272=$AE271,(IF(BJ271&gt;=1,BJ271-COUNTIFS($AE271:$AE271,$AC272,AW271:AW271,$AI$1),0)),0)),0)</f>
        <v>0</v>
      </c>
      <c r="BK272" s="1">
        <f>IFERROR(IF($AE272&gt;$AE271,VLOOKUP($AC272+AX$1,STOCK!$F$10:$AB$209,16,0),IF($AE272=$AE271,(IF(BK271&gt;=1,BK271-COUNTIFS($AE271:$AE271,$AC272,AX271:AX271,$AI$1),0)),0)),0)</f>
        <v>0</v>
      </c>
      <c r="BL272" s="1">
        <f>IFERROR(IF($AE272&gt;$AE271,VLOOKUP($AC272+AL$1,STOCK!$F$10:$AB$209,17,0),IF($AE272=$AE271,(IF(BL271&gt;=1,BL271-COUNTIFS($AE271:$AE271,$AC272,AL271:AL271,$AI$2),0)),0)),0)</f>
        <v>0</v>
      </c>
      <c r="BM272" s="1">
        <f>IFERROR(IF($AE272&gt;$AE271,VLOOKUP($AC272+AM$1,STOCK!$F$10:$AB$209,17,0),IF($AE272=$AE271,(IF(BM271&gt;=1,BM271-COUNTIFS($AE271:$AE271,$AC272,AM271:AM271,$AI$2),0)),0)),0)</f>
        <v>0</v>
      </c>
      <c r="BN272" s="1">
        <f>IFERROR(IF($AE272&gt;$AE271,VLOOKUP($AC272+AN$1,STOCK!$F$10:$AB$209,17,0),IF($AE272=$AE271,(IF(BN271&gt;=1,BN271-COUNTIFS($AE271:$AE271,$AC272,AN271:AN271,$AI$2),0)),0)),0)</f>
        <v>0</v>
      </c>
      <c r="BO272" s="1">
        <f>IFERROR(IF($AE272&gt;$AE271,VLOOKUP($AC272+AO$1,STOCK!$F$10:$AB$209,17,0),IF($AE272=$AE271,(IF(BO271&gt;=1,BO271-COUNTIFS($AE271:$AE271,$AC272,AO271:AO271,$AI$2),0)),0)),0)</f>
        <v>0</v>
      </c>
      <c r="BP272" s="1">
        <f>IFERROR(IF($AE272&gt;$AE271,VLOOKUP($AC272+AP$1,STOCK!$F$10:$AB$209,17,0),IF($AE272=$AE271,(IF(BP271&gt;=1,BP271-COUNTIFS($AE271:$AE271,$AC272,AP271:AP271,$AI$2),0)),0)),0)</f>
        <v>0</v>
      </c>
      <c r="BQ272" s="1">
        <f>IFERROR(IF($AE272&gt;$AE271,VLOOKUP($AC272+AQ$1,STOCK!$F$10:$AB$209,17,0),IF($AE272=$AE271,(IF(BQ271&gt;=1,BQ271-COUNTIFS($AE271:$AE271,$AC272,AQ271:AQ271,$AI$2),0)),0)),0)</f>
        <v>0</v>
      </c>
      <c r="BR272" s="1">
        <f>IFERROR(IF($AE272&gt;$AE271,VLOOKUP($AC272+AR$1,STOCK!$F$10:$AB$209,17,0),IF($AE272=$AE271,(IF(BR271&gt;=1,BR271-COUNTIFS($AE271:$AE271,$AC272,AR271:AR271,$AI$2),0)),0)),0)</f>
        <v>0</v>
      </c>
      <c r="BS272" s="1">
        <f>IFERROR(IF($AE272&gt;$AE271,VLOOKUP($AC272+AS$1,STOCK!$F$10:$AB$209,17,0),IF($AE272=$AE271,(IF(BS271&gt;=1,BS271-COUNTIFS($AE271:$AE271,$AC272,AS271:AS271,$AI$2),0)),0)),0)</f>
        <v>0</v>
      </c>
      <c r="BT272" s="1">
        <f>IFERROR(IF($AE272&gt;$AE271,VLOOKUP($AC272+AT$1,STOCK!$F$10:$AB$209,17,0),IF($AE272=$AE271,(IF(BT271&gt;=1,BT271-COUNTIFS($AE271:$AE271,$AC272,AT271:AT271,$AI$2),0)),0)),0)</f>
        <v>0</v>
      </c>
      <c r="BU272" s="1">
        <f>IFERROR(IF($AE272&gt;$AE271,VLOOKUP($AC272+AU$1,STOCK!$F$10:$AB$209,17,0),IF($AE272=$AE271,(IF(BU271&gt;=1,BU271-COUNTIFS($AE271:$AE271,$AC272,AU271:AU271,$AI$2),0)),0)),0)</f>
        <v>0</v>
      </c>
      <c r="BV272" s="1">
        <f>IFERROR(IF($AE272&gt;$AE271,VLOOKUP($AC272+AV$1,STOCK!$F$10:$AB$209,17,0),IF($AE272=$AE271,(IF(BV271&gt;=1,BV271-COUNTIFS($AE271:$AE271,$AC272,AV271:AV271,$AI$2),0)),0)),0)</f>
        <v>0</v>
      </c>
      <c r="BW272" s="1">
        <f>IFERROR(IF($AE272&gt;$AE271,VLOOKUP($AC272+AW$1,STOCK!$F$10:$AB$209,17,0),IF($AE272=$AE271,(IF(BW271&gt;=1,BW271-COUNTIFS($AE271:$AE271,$AC272,AW271:AW271,$AI$2),0)),0)),0)</f>
        <v>0</v>
      </c>
      <c r="BX272" s="1">
        <f>IFERROR(IF($AE272&gt;$AE271,VLOOKUP($AC272+AX$1,STOCK!$F$10:$AB$209,17,0),IF($AE272=$AE271,(IF(BX271&gt;=1,BX271-COUNTIFS($AE271:$AE271,$AC272,AX271:AX271,$AI$2),0)),0)),0)</f>
        <v>0</v>
      </c>
    </row>
    <row r="273" spans="29:76" x14ac:dyDescent="0.25">
      <c r="AC273" s="1">
        <f t="shared" si="80"/>
        <v>0</v>
      </c>
      <c r="AD273" s="1">
        <f>IFERROR(IF(LEN(AK273)&gt;=1,VLOOKUP(HLOOKUP(AK273,PROFILE!$K$5:$V$8,4,0),PROFILE!$F$1:$G$3,2,0),0),0)</f>
        <v>0</v>
      </c>
      <c r="AE273" s="1">
        <f t="shared" si="81"/>
        <v>0</v>
      </c>
      <c r="AF273" s="1">
        <v>260</v>
      </c>
      <c r="AI273" s="1" t="str">
        <f>IFERROR(IF($AH273&gt;=1,VLOOKUP($AG273,STUDENT!$O$8:$Z$1507,3,0),""),"")</f>
        <v/>
      </c>
      <c r="AJ273" s="1" t="str">
        <f>IFERROR(IF($AH273&gt;=1,VLOOKUP($AG273,STUDENT!$O$8:$Z$1507,4,0),""),"")</f>
        <v/>
      </c>
      <c r="AK273" s="1" t="str">
        <f>IFERROR(IF($AH273&gt;=1,VLOOKUP($AG273,STUDENT!$O$8:$Z$1507,6,0),""),"")</f>
        <v/>
      </c>
      <c r="AL273" s="1" t="str">
        <f t="shared" si="82"/>
        <v/>
      </c>
      <c r="AM273" s="1" t="str">
        <f t="shared" si="83"/>
        <v/>
      </c>
      <c r="AN273" s="1" t="str">
        <f t="shared" si="84"/>
        <v/>
      </c>
      <c r="AO273" s="1" t="str">
        <f t="shared" si="85"/>
        <v/>
      </c>
      <c r="AP273" s="1" t="str">
        <f t="shared" si="86"/>
        <v/>
      </c>
      <c r="AQ273" s="1" t="str">
        <f t="shared" si="87"/>
        <v/>
      </c>
      <c r="AR273" s="1" t="str">
        <f t="shared" si="88"/>
        <v/>
      </c>
      <c r="AS273" s="1" t="str">
        <f t="shared" si="89"/>
        <v/>
      </c>
      <c r="AT273" s="1" t="str">
        <f t="shared" si="90"/>
        <v/>
      </c>
      <c r="AU273" s="1" t="str">
        <f t="shared" si="91"/>
        <v/>
      </c>
      <c r="AV273" s="1" t="str">
        <f t="shared" si="92"/>
        <v/>
      </c>
      <c r="AW273" s="1" t="str">
        <f t="shared" si="93"/>
        <v/>
      </c>
      <c r="AX273" s="1" t="str">
        <f t="shared" si="94"/>
        <v/>
      </c>
      <c r="AY273" s="1">
        <f>IFERROR(IF($AE273&gt;$AE272,VLOOKUP($AC273+AL$1,STOCK!$F$10:$AB$209,16,0),IF($AE273=$AE272,(IF(AY272&gt;=1,AY272-COUNTIFS($AE272:$AE272,$AC273,AL272:AL272,$AI$1),0)),0)),0)</f>
        <v>0</v>
      </c>
      <c r="AZ273" s="1">
        <f>IFERROR(IF($AE273&gt;$AE272,VLOOKUP($AC273+AM$1,STOCK!$F$10:$AB$209,16,0),IF($AE273=$AE272,(IF(AZ272&gt;=1,AZ272-COUNTIFS($AE272:$AE272,$AC273,AM272:AM272,$AI$1),0)),0)),0)</f>
        <v>0</v>
      </c>
      <c r="BA273" s="1">
        <f>IFERROR(IF($AE273&gt;$AE272,VLOOKUP($AC273+AN$1,STOCK!$F$10:$AB$209,16,0),IF($AE273=$AE272,(IF(BA272&gt;=1,BA272-COUNTIFS($AE272:$AE272,$AC273,AN272:AN272,$AI$1),0)),0)),0)</f>
        <v>0</v>
      </c>
      <c r="BB273" s="1">
        <f>IFERROR(IF($AE273&gt;$AE272,VLOOKUP($AC273+AO$1,STOCK!$F$10:$AB$209,16,0),IF($AE273=$AE272,(IF(BB272&gt;=1,BB272-COUNTIFS($AE272:$AE272,$AC273,AO272:AO272,$AI$1),0)),0)),0)</f>
        <v>0</v>
      </c>
      <c r="BC273" s="1">
        <f>IFERROR(IF($AE273&gt;$AE272,VLOOKUP($AC273+AP$1,STOCK!$F$10:$AB$209,16,0),IF($AE273=$AE272,(IF(BC272&gt;=1,BC272-COUNTIFS($AE272:$AE272,$AC273,AP272:AP272,$AI$1),0)),0)),0)</f>
        <v>0</v>
      </c>
      <c r="BD273" s="1">
        <f>IFERROR(IF($AE273&gt;$AE272,VLOOKUP($AC273+AQ$1,STOCK!$F$10:$AB$209,16,0),IF($AE273=$AE272,(IF(BD272&gt;=1,BD272-COUNTIFS($AE272:$AE272,$AC273,AQ272:AQ272,$AI$1),0)),0)),0)</f>
        <v>0</v>
      </c>
      <c r="BE273" s="1">
        <f>IFERROR(IF($AE273&gt;$AE272,VLOOKUP($AC273+AR$1,STOCK!$F$10:$AB$209,16,0),IF($AE273=$AE272,(IF(BE272&gt;=1,BE272-COUNTIFS($AE272:$AE272,$AC273,AR272:AR272,$AI$1),0)),0)),0)</f>
        <v>0</v>
      </c>
      <c r="BF273" s="1">
        <f>IFERROR(IF($AE273&gt;$AE272,VLOOKUP($AC273+AS$1,STOCK!$F$10:$AB$209,16,0),IF($AE273=$AE272,(IF(BF272&gt;=1,BF272-COUNTIFS($AE272:$AE272,$AC273,AS272:AS272,$AI$1),0)),0)),0)</f>
        <v>0</v>
      </c>
      <c r="BG273" s="1">
        <f>IFERROR(IF($AE273&gt;$AE272,VLOOKUP($AC273+AT$1,STOCK!$F$10:$AB$209,16,0),IF($AE273=$AE272,(IF(BG272&gt;=1,BG272-COUNTIFS($AE272:$AE272,$AC273,AT272:AT272,$AI$1),0)),0)),0)</f>
        <v>0</v>
      </c>
      <c r="BH273" s="1">
        <f>IFERROR(IF($AE273&gt;$AE272,VLOOKUP($AC273+AU$1,STOCK!$F$10:$AB$209,16,0),IF($AE273=$AE272,(IF(BH272&gt;=1,BH272-COUNTIFS($AE272:$AE272,$AC273,AU272:AU272,$AI$1),0)),0)),0)</f>
        <v>0</v>
      </c>
      <c r="BI273" s="1">
        <f>IFERROR(IF($AE273&gt;$AE272,VLOOKUP($AC273+AV$1,STOCK!$F$10:$AB$209,16,0),IF($AE273=$AE272,(IF(BI272&gt;=1,BI272-COUNTIFS($AE272:$AE272,$AC273,AV272:AV272,$AI$1),0)),0)),0)</f>
        <v>0</v>
      </c>
      <c r="BJ273" s="1">
        <f>IFERROR(IF($AE273&gt;$AE272,VLOOKUP($AC273+AW$1,STOCK!$F$10:$AB$209,16,0),IF($AE273=$AE272,(IF(BJ272&gt;=1,BJ272-COUNTIFS($AE272:$AE272,$AC273,AW272:AW272,$AI$1),0)),0)),0)</f>
        <v>0</v>
      </c>
      <c r="BK273" s="1">
        <f>IFERROR(IF($AE273&gt;$AE272,VLOOKUP($AC273+AX$1,STOCK!$F$10:$AB$209,16,0),IF($AE273=$AE272,(IF(BK272&gt;=1,BK272-COUNTIFS($AE272:$AE272,$AC273,AX272:AX272,$AI$1),0)),0)),0)</f>
        <v>0</v>
      </c>
      <c r="BL273" s="1">
        <f>IFERROR(IF($AE273&gt;$AE272,VLOOKUP($AC273+AL$1,STOCK!$F$10:$AB$209,17,0),IF($AE273=$AE272,(IF(BL272&gt;=1,BL272-COUNTIFS($AE272:$AE272,$AC273,AL272:AL272,$AI$2),0)),0)),0)</f>
        <v>0</v>
      </c>
      <c r="BM273" s="1">
        <f>IFERROR(IF($AE273&gt;$AE272,VLOOKUP($AC273+AM$1,STOCK!$F$10:$AB$209,17,0),IF($AE273=$AE272,(IF(BM272&gt;=1,BM272-COUNTIFS($AE272:$AE272,$AC273,AM272:AM272,$AI$2),0)),0)),0)</f>
        <v>0</v>
      </c>
      <c r="BN273" s="1">
        <f>IFERROR(IF($AE273&gt;$AE272,VLOOKUP($AC273+AN$1,STOCK!$F$10:$AB$209,17,0),IF($AE273=$AE272,(IF(BN272&gt;=1,BN272-COUNTIFS($AE272:$AE272,$AC273,AN272:AN272,$AI$2),0)),0)),0)</f>
        <v>0</v>
      </c>
      <c r="BO273" s="1">
        <f>IFERROR(IF($AE273&gt;$AE272,VLOOKUP($AC273+AO$1,STOCK!$F$10:$AB$209,17,0),IF($AE273=$AE272,(IF(BO272&gt;=1,BO272-COUNTIFS($AE272:$AE272,$AC273,AO272:AO272,$AI$2),0)),0)),0)</f>
        <v>0</v>
      </c>
      <c r="BP273" s="1">
        <f>IFERROR(IF($AE273&gt;$AE272,VLOOKUP($AC273+AP$1,STOCK!$F$10:$AB$209,17,0),IF($AE273=$AE272,(IF(BP272&gt;=1,BP272-COUNTIFS($AE272:$AE272,$AC273,AP272:AP272,$AI$2),0)),0)),0)</f>
        <v>0</v>
      </c>
      <c r="BQ273" s="1">
        <f>IFERROR(IF($AE273&gt;$AE272,VLOOKUP($AC273+AQ$1,STOCK!$F$10:$AB$209,17,0),IF($AE273=$AE272,(IF(BQ272&gt;=1,BQ272-COUNTIFS($AE272:$AE272,$AC273,AQ272:AQ272,$AI$2),0)),0)),0)</f>
        <v>0</v>
      </c>
      <c r="BR273" s="1">
        <f>IFERROR(IF($AE273&gt;$AE272,VLOOKUP($AC273+AR$1,STOCK!$F$10:$AB$209,17,0),IF($AE273=$AE272,(IF(BR272&gt;=1,BR272-COUNTIFS($AE272:$AE272,$AC273,AR272:AR272,$AI$2),0)),0)),0)</f>
        <v>0</v>
      </c>
      <c r="BS273" s="1">
        <f>IFERROR(IF($AE273&gt;$AE272,VLOOKUP($AC273+AS$1,STOCK!$F$10:$AB$209,17,0),IF($AE273=$AE272,(IF(BS272&gt;=1,BS272-COUNTIFS($AE272:$AE272,$AC273,AS272:AS272,$AI$2),0)),0)),0)</f>
        <v>0</v>
      </c>
      <c r="BT273" s="1">
        <f>IFERROR(IF($AE273&gt;$AE272,VLOOKUP($AC273+AT$1,STOCK!$F$10:$AB$209,17,0),IF($AE273=$AE272,(IF(BT272&gt;=1,BT272-COUNTIFS($AE272:$AE272,$AC273,AT272:AT272,$AI$2),0)),0)),0)</f>
        <v>0</v>
      </c>
      <c r="BU273" s="1">
        <f>IFERROR(IF($AE273&gt;$AE272,VLOOKUP($AC273+AU$1,STOCK!$F$10:$AB$209,17,0),IF($AE273=$AE272,(IF(BU272&gt;=1,BU272-COUNTIFS($AE272:$AE272,$AC273,AU272:AU272,$AI$2),0)),0)),0)</f>
        <v>0</v>
      </c>
      <c r="BV273" s="1">
        <f>IFERROR(IF($AE273&gt;$AE272,VLOOKUP($AC273+AV$1,STOCK!$F$10:$AB$209,17,0),IF($AE273=$AE272,(IF(BV272&gt;=1,BV272-COUNTIFS($AE272:$AE272,$AC273,AV272:AV272,$AI$2),0)),0)),0)</f>
        <v>0</v>
      </c>
      <c r="BW273" s="1">
        <f>IFERROR(IF($AE273&gt;$AE272,VLOOKUP($AC273+AW$1,STOCK!$F$10:$AB$209,17,0),IF($AE273=$AE272,(IF(BW272&gt;=1,BW272-COUNTIFS($AE272:$AE272,$AC273,AW272:AW272,$AI$2),0)),0)),0)</f>
        <v>0</v>
      </c>
      <c r="BX273" s="1">
        <f>IFERROR(IF($AE273&gt;$AE272,VLOOKUP($AC273+AX$1,STOCK!$F$10:$AB$209,17,0),IF($AE273=$AE272,(IF(BX272&gt;=1,BX272-COUNTIFS($AE272:$AE272,$AC273,AX272:AX272,$AI$2),0)),0)),0)</f>
        <v>0</v>
      </c>
    </row>
    <row r="274" spans="29:76" x14ac:dyDescent="0.25">
      <c r="AC274" s="1">
        <f t="shared" si="80"/>
        <v>0</v>
      </c>
      <c r="AD274" s="1">
        <f>IFERROR(IF(LEN(AK274)&gt;=1,VLOOKUP(HLOOKUP(AK274,PROFILE!$K$5:$V$8,4,0),PROFILE!$F$1:$G$3,2,0),0),0)</f>
        <v>0</v>
      </c>
      <c r="AE274" s="1">
        <f t="shared" si="81"/>
        <v>0</v>
      </c>
      <c r="AF274" s="1">
        <v>261</v>
      </c>
      <c r="AI274" s="1" t="str">
        <f>IFERROR(IF($AH274&gt;=1,VLOOKUP($AG274,STUDENT!$O$8:$Z$1507,3,0),""),"")</f>
        <v/>
      </c>
      <c r="AJ274" s="1" t="str">
        <f>IFERROR(IF($AH274&gt;=1,VLOOKUP($AG274,STUDENT!$O$8:$Z$1507,4,0),""),"")</f>
        <v/>
      </c>
      <c r="AK274" s="1" t="str">
        <f>IFERROR(IF($AH274&gt;=1,VLOOKUP($AG274,STUDENT!$O$8:$Z$1507,6,0),""),"")</f>
        <v/>
      </c>
      <c r="AL274" s="1" t="str">
        <f t="shared" si="82"/>
        <v/>
      </c>
      <c r="AM274" s="1" t="str">
        <f t="shared" si="83"/>
        <v/>
      </c>
      <c r="AN274" s="1" t="str">
        <f t="shared" si="84"/>
        <v/>
      </c>
      <c r="AO274" s="1" t="str">
        <f t="shared" si="85"/>
        <v/>
      </c>
      <c r="AP274" s="1" t="str">
        <f t="shared" si="86"/>
        <v/>
      </c>
      <c r="AQ274" s="1" t="str">
        <f t="shared" si="87"/>
        <v/>
      </c>
      <c r="AR274" s="1" t="str">
        <f t="shared" si="88"/>
        <v/>
      </c>
      <c r="AS274" s="1" t="str">
        <f t="shared" si="89"/>
        <v/>
      </c>
      <c r="AT274" s="1" t="str">
        <f t="shared" si="90"/>
        <v/>
      </c>
      <c r="AU274" s="1" t="str">
        <f t="shared" si="91"/>
        <v/>
      </c>
      <c r="AV274" s="1" t="str">
        <f t="shared" si="92"/>
        <v/>
      </c>
      <c r="AW274" s="1" t="str">
        <f t="shared" si="93"/>
        <v/>
      </c>
      <c r="AX274" s="1" t="str">
        <f t="shared" si="94"/>
        <v/>
      </c>
      <c r="AY274" s="1">
        <f>IFERROR(IF($AE274&gt;$AE273,VLOOKUP($AC274+AL$1,STOCK!$F$10:$AB$209,16,0),IF($AE274=$AE273,(IF(AY273&gt;=1,AY273-COUNTIFS($AE273:$AE273,$AC274,AL273:AL273,$AI$1),0)),0)),0)</f>
        <v>0</v>
      </c>
      <c r="AZ274" s="1">
        <f>IFERROR(IF($AE274&gt;$AE273,VLOOKUP($AC274+AM$1,STOCK!$F$10:$AB$209,16,0),IF($AE274=$AE273,(IF(AZ273&gt;=1,AZ273-COUNTIFS($AE273:$AE273,$AC274,AM273:AM273,$AI$1),0)),0)),0)</f>
        <v>0</v>
      </c>
      <c r="BA274" s="1">
        <f>IFERROR(IF($AE274&gt;$AE273,VLOOKUP($AC274+AN$1,STOCK!$F$10:$AB$209,16,0),IF($AE274=$AE273,(IF(BA273&gt;=1,BA273-COUNTIFS($AE273:$AE273,$AC274,AN273:AN273,$AI$1),0)),0)),0)</f>
        <v>0</v>
      </c>
      <c r="BB274" s="1">
        <f>IFERROR(IF($AE274&gt;$AE273,VLOOKUP($AC274+AO$1,STOCK!$F$10:$AB$209,16,0),IF($AE274=$AE273,(IF(BB273&gt;=1,BB273-COUNTIFS($AE273:$AE273,$AC274,AO273:AO273,$AI$1),0)),0)),0)</f>
        <v>0</v>
      </c>
      <c r="BC274" s="1">
        <f>IFERROR(IF($AE274&gt;$AE273,VLOOKUP($AC274+AP$1,STOCK!$F$10:$AB$209,16,0),IF($AE274=$AE273,(IF(BC273&gt;=1,BC273-COUNTIFS($AE273:$AE273,$AC274,AP273:AP273,$AI$1),0)),0)),0)</f>
        <v>0</v>
      </c>
      <c r="BD274" s="1">
        <f>IFERROR(IF($AE274&gt;$AE273,VLOOKUP($AC274+AQ$1,STOCK!$F$10:$AB$209,16,0),IF($AE274=$AE273,(IF(BD273&gt;=1,BD273-COUNTIFS($AE273:$AE273,$AC274,AQ273:AQ273,$AI$1),0)),0)),0)</f>
        <v>0</v>
      </c>
      <c r="BE274" s="1">
        <f>IFERROR(IF($AE274&gt;$AE273,VLOOKUP($AC274+AR$1,STOCK!$F$10:$AB$209,16,0),IF($AE274=$AE273,(IF(BE273&gt;=1,BE273-COUNTIFS($AE273:$AE273,$AC274,AR273:AR273,$AI$1),0)),0)),0)</f>
        <v>0</v>
      </c>
      <c r="BF274" s="1">
        <f>IFERROR(IF($AE274&gt;$AE273,VLOOKUP($AC274+AS$1,STOCK!$F$10:$AB$209,16,0),IF($AE274=$AE273,(IF(BF273&gt;=1,BF273-COUNTIFS($AE273:$AE273,$AC274,AS273:AS273,$AI$1),0)),0)),0)</f>
        <v>0</v>
      </c>
      <c r="BG274" s="1">
        <f>IFERROR(IF($AE274&gt;$AE273,VLOOKUP($AC274+AT$1,STOCK!$F$10:$AB$209,16,0),IF($AE274=$AE273,(IF(BG273&gt;=1,BG273-COUNTIFS($AE273:$AE273,$AC274,AT273:AT273,$AI$1),0)),0)),0)</f>
        <v>0</v>
      </c>
      <c r="BH274" s="1">
        <f>IFERROR(IF($AE274&gt;$AE273,VLOOKUP($AC274+AU$1,STOCK!$F$10:$AB$209,16,0),IF($AE274=$AE273,(IF(BH273&gt;=1,BH273-COUNTIFS($AE273:$AE273,$AC274,AU273:AU273,$AI$1),0)),0)),0)</f>
        <v>0</v>
      </c>
      <c r="BI274" s="1">
        <f>IFERROR(IF($AE274&gt;$AE273,VLOOKUP($AC274+AV$1,STOCK!$F$10:$AB$209,16,0),IF($AE274=$AE273,(IF(BI273&gt;=1,BI273-COUNTIFS($AE273:$AE273,$AC274,AV273:AV273,$AI$1),0)),0)),0)</f>
        <v>0</v>
      </c>
      <c r="BJ274" s="1">
        <f>IFERROR(IF($AE274&gt;$AE273,VLOOKUP($AC274+AW$1,STOCK!$F$10:$AB$209,16,0),IF($AE274=$AE273,(IF(BJ273&gt;=1,BJ273-COUNTIFS($AE273:$AE273,$AC274,AW273:AW273,$AI$1),0)),0)),0)</f>
        <v>0</v>
      </c>
      <c r="BK274" s="1">
        <f>IFERROR(IF($AE274&gt;$AE273,VLOOKUP($AC274+AX$1,STOCK!$F$10:$AB$209,16,0),IF($AE274=$AE273,(IF(BK273&gt;=1,BK273-COUNTIFS($AE273:$AE273,$AC274,AX273:AX273,$AI$1),0)),0)),0)</f>
        <v>0</v>
      </c>
      <c r="BL274" s="1">
        <f>IFERROR(IF($AE274&gt;$AE273,VLOOKUP($AC274+AL$1,STOCK!$F$10:$AB$209,17,0),IF($AE274=$AE273,(IF(BL273&gt;=1,BL273-COUNTIFS($AE273:$AE273,$AC274,AL273:AL273,$AI$2),0)),0)),0)</f>
        <v>0</v>
      </c>
      <c r="BM274" s="1">
        <f>IFERROR(IF($AE274&gt;$AE273,VLOOKUP($AC274+AM$1,STOCK!$F$10:$AB$209,17,0),IF($AE274=$AE273,(IF(BM273&gt;=1,BM273-COUNTIFS($AE273:$AE273,$AC274,AM273:AM273,$AI$2),0)),0)),0)</f>
        <v>0</v>
      </c>
      <c r="BN274" s="1">
        <f>IFERROR(IF($AE274&gt;$AE273,VLOOKUP($AC274+AN$1,STOCK!$F$10:$AB$209,17,0),IF($AE274=$AE273,(IF(BN273&gt;=1,BN273-COUNTIFS($AE273:$AE273,$AC274,AN273:AN273,$AI$2),0)),0)),0)</f>
        <v>0</v>
      </c>
      <c r="BO274" s="1">
        <f>IFERROR(IF($AE274&gt;$AE273,VLOOKUP($AC274+AO$1,STOCK!$F$10:$AB$209,17,0),IF($AE274=$AE273,(IF(BO273&gt;=1,BO273-COUNTIFS($AE273:$AE273,$AC274,AO273:AO273,$AI$2),0)),0)),0)</f>
        <v>0</v>
      </c>
      <c r="BP274" s="1">
        <f>IFERROR(IF($AE274&gt;$AE273,VLOOKUP($AC274+AP$1,STOCK!$F$10:$AB$209,17,0),IF($AE274=$AE273,(IF(BP273&gt;=1,BP273-COUNTIFS($AE273:$AE273,$AC274,AP273:AP273,$AI$2),0)),0)),0)</f>
        <v>0</v>
      </c>
      <c r="BQ274" s="1">
        <f>IFERROR(IF($AE274&gt;$AE273,VLOOKUP($AC274+AQ$1,STOCK!$F$10:$AB$209,17,0),IF($AE274=$AE273,(IF(BQ273&gt;=1,BQ273-COUNTIFS($AE273:$AE273,$AC274,AQ273:AQ273,$AI$2),0)),0)),0)</f>
        <v>0</v>
      </c>
      <c r="BR274" s="1">
        <f>IFERROR(IF($AE274&gt;$AE273,VLOOKUP($AC274+AR$1,STOCK!$F$10:$AB$209,17,0),IF($AE274=$AE273,(IF(BR273&gt;=1,BR273-COUNTIFS($AE273:$AE273,$AC274,AR273:AR273,$AI$2),0)),0)),0)</f>
        <v>0</v>
      </c>
      <c r="BS274" s="1">
        <f>IFERROR(IF($AE274&gt;$AE273,VLOOKUP($AC274+AS$1,STOCK!$F$10:$AB$209,17,0),IF($AE274=$AE273,(IF(BS273&gt;=1,BS273-COUNTIFS($AE273:$AE273,$AC274,AS273:AS273,$AI$2),0)),0)),0)</f>
        <v>0</v>
      </c>
      <c r="BT274" s="1">
        <f>IFERROR(IF($AE274&gt;$AE273,VLOOKUP($AC274+AT$1,STOCK!$F$10:$AB$209,17,0),IF($AE274=$AE273,(IF(BT273&gt;=1,BT273-COUNTIFS($AE273:$AE273,$AC274,AT273:AT273,$AI$2),0)),0)),0)</f>
        <v>0</v>
      </c>
      <c r="BU274" s="1">
        <f>IFERROR(IF($AE274&gt;$AE273,VLOOKUP($AC274+AU$1,STOCK!$F$10:$AB$209,17,0),IF($AE274=$AE273,(IF(BU273&gt;=1,BU273-COUNTIFS($AE273:$AE273,$AC274,AU273:AU273,$AI$2),0)),0)),0)</f>
        <v>0</v>
      </c>
      <c r="BV274" s="1">
        <f>IFERROR(IF($AE274&gt;$AE273,VLOOKUP($AC274+AV$1,STOCK!$F$10:$AB$209,17,0),IF($AE274=$AE273,(IF(BV273&gt;=1,BV273-COUNTIFS($AE273:$AE273,$AC274,AV273:AV273,$AI$2),0)),0)),0)</f>
        <v>0</v>
      </c>
      <c r="BW274" s="1">
        <f>IFERROR(IF($AE274&gt;$AE273,VLOOKUP($AC274+AW$1,STOCK!$F$10:$AB$209,17,0),IF($AE274=$AE273,(IF(BW273&gt;=1,BW273-COUNTIFS($AE273:$AE273,$AC274,AW273:AW273,$AI$2),0)),0)),0)</f>
        <v>0</v>
      </c>
      <c r="BX274" s="1">
        <f>IFERROR(IF($AE274&gt;$AE273,VLOOKUP($AC274+AX$1,STOCK!$F$10:$AB$209,17,0),IF($AE274=$AE273,(IF(BX273&gt;=1,BX273-COUNTIFS($AE273:$AE273,$AC274,AX273:AX273,$AI$2),0)),0)),0)</f>
        <v>0</v>
      </c>
    </row>
    <row r="275" spans="29:76" x14ac:dyDescent="0.25">
      <c r="AC275" s="1">
        <f t="shared" si="80"/>
        <v>0</v>
      </c>
      <c r="AD275" s="1">
        <f>IFERROR(IF(LEN(AK275)&gt;=1,VLOOKUP(HLOOKUP(AK275,PROFILE!$K$5:$V$8,4,0),PROFILE!$F$1:$G$3,2,0),0),0)</f>
        <v>0</v>
      </c>
      <c r="AE275" s="1">
        <f t="shared" si="81"/>
        <v>0</v>
      </c>
      <c r="AF275" s="1">
        <v>262</v>
      </c>
      <c r="AI275" s="1" t="str">
        <f>IFERROR(IF($AH275&gt;=1,VLOOKUP($AG275,STUDENT!$O$8:$Z$1507,3,0),""),"")</f>
        <v/>
      </c>
      <c r="AJ275" s="1" t="str">
        <f>IFERROR(IF($AH275&gt;=1,VLOOKUP($AG275,STUDENT!$O$8:$Z$1507,4,0),""),"")</f>
        <v/>
      </c>
      <c r="AK275" s="1" t="str">
        <f>IFERROR(IF($AH275&gt;=1,VLOOKUP($AG275,STUDENT!$O$8:$Z$1507,6,0),""),"")</f>
        <v/>
      </c>
      <c r="AL275" s="1" t="str">
        <f t="shared" si="82"/>
        <v/>
      </c>
      <c r="AM275" s="1" t="str">
        <f t="shared" si="83"/>
        <v/>
      </c>
      <c r="AN275" s="1" t="str">
        <f t="shared" si="84"/>
        <v/>
      </c>
      <c r="AO275" s="1" t="str">
        <f t="shared" si="85"/>
        <v/>
      </c>
      <c r="AP275" s="1" t="str">
        <f t="shared" si="86"/>
        <v/>
      </c>
      <c r="AQ275" s="1" t="str">
        <f t="shared" si="87"/>
        <v/>
      </c>
      <c r="AR275" s="1" t="str">
        <f t="shared" si="88"/>
        <v/>
      </c>
      <c r="AS275" s="1" t="str">
        <f t="shared" si="89"/>
        <v/>
      </c>
      <c r="AT275" s="1" t="str">
        <f t="shared" si="90"/>
        <v/>
      </c>
      <c r="AU275" s="1" t="str">
        <f t="shared" si="91"/>
        <v/>
      </c>
      <c r="AV275" s="1" t="str">
        <f t="shared" si="92"/>
        <v/>
      </c>
      <c r="AW275" s="1" t="str">
        <f t="shared" si="93"/>
        <v/>
      </c>
      <c r="AX275" s="1" t="str">
        <f t="shared" si="94"/>
        <v/>
      </c>
      <c r="AY275" s="1">
        <f>IFERROR(IF($AE275&gt;$AE274,VLOOKUP($AC275+AL$1,STOCK!$F$10:$AB$209,16,0),IF($AE275=$AE274,(IF(AY274&gt;=1,AY274-COUNTIFS($AE274:$AE274,$AC275,AL274:AL274,$AI$1),0)),0)),0)</f>
        <v>0</v>
      </c>
      <c r="AZ275" s="1">
        <f>IFERROR(IF($AE275&gt;$AE274,VLOOKUP($AC275+AM$1,STOCK!$F$10:$AB$209,16,0),IF($AE275=$AE274,(IF(AZ274&gt;=1,AZ274-COUNTIFS($AE274:$AE274,$AC275,AM274:AM274,$AI$1),0)),0)),0)</f>
        <v>0</v>
      </c>
      <c r="BA275" s="1">
        <f>IFERROR(IF($AE275&gt;$AE274,VLOOKUP($AC275+AN$1,STOCK!$F$10:$AB$209,16,0),IF($AE275=$AE274,(IF(BA274&gt;=1,BA274-COUNTIFS($AE274:$AE274,$AC275,AN274:AN274,$AI$1),0)),0)),0)</f>
        <v>0</v>
      </c>
      <c r="BB275" s="1">
        <f>IFERROR(IF($AE275&gt;$AE274,VLOOKUP($AC275+AO$1,STOCK!$F$10:$AB$209,16,0),IF($AE275=$AE274,(IF(BB274&gt;=1,BB274-COUNTIFS($AE274:$AE274,$AC275,AO274:AO274,$AI$1),0)),0)),0)</f>
        <v>0</v>
      </c>
      <c r="BC275" s="1">
        <f>IFERROR(IF($AE275&gt;$AE274,VLOOKUP($AC275+AP$1,STOCK!$F$10:$AB$209,16,0),IF($AE275=$AE274,(IF(BC274&gt;=1,BC274-COUNTIFS($AE274:$AE274,$AC275,AP274:AP274,$AI$1),0)),0)),0)</f>
        <v>0</v>
      </c>
      <c r="BD275" s="1">
        <f>IFERROR(IF($AE275&gt;$AE274,VLOOKUP($AC275+AQ$1,STOCK!$F$10:$AB$209,16,0),IF($AE275=$AE274,(IF(BD274&gt;=1,BD274-COUNTIFS($AE274:$AE274,$AC275,AQ274:AQ274,$AI$1),0)),0)),0)</f>
        <v>0</v>
      </c>
      <c r="BE275" s="1">
        <f>IFERROR(IF($AE275&gt;$AE274,VLOOKUP($AC275+AR$1,STOCK!$F$10:$AB$209,16,0),IF($AE275=$AE274,(IF(BE274&gt;=1,BE274-COUNTIFS($AE274:$AE274,$AC275,AR274:AR274,$AI$1),0)),0)),0)</f>
        <v>0</v>
      </c>
      <c r="BF275" s="1">
        <f>IFERROR(IF($AE275&gt;$AE274,VLOOKUP($AC275+AS$1,STOCK!$F$10:$AB$209,16,0),IF($AE275=$AE274,(IF(BF274&gt;=1,BF274-COUNTIFS($AE274:$AE274,$AC275,AS274:AS274,$AI$1),0)),0)),0)</f>
        <v>0</v>
      </c>
      <c r="BG275" s="1">
        <f>IFERROR(IF($AE275&gt;$AE274,VLOOKUP($AC275+AT$1,STOCK!$F$10:$AB$209,16,0),IF($AE275=$AE274,(IF(BG274&gt;=1,BG274-COUNTIFS($AE274:$AE274,$AC275,AT274:AT274,$AI$1),0)),0)),0)</f>
        <v>0</v>
      </c>
      <c r="BH275" s="1">
        <f>IFERROR(IF($AE275&gt;$AE274,VLOOKUP($AC275+AU$1,STOCK!$F$10:$AB$209,16,0),IF($AE275=$AE274,(IF(BH274&gt;=1,BH274-COUNTIFS($AE274:$AE274,$AC275,AU274:AU274,$AI$1),0)),0)),0)</f>
        <v>0</v>
      </c>
      <c r="BI275" s="1">
        <f>IFERROR(IF($AE275&gt;$AE274,VLOOKUP($AC275+AV$1,STOCK!$F$10:$AB$209,16,0),IF($AE275=$AE274,(IF(BI274&gt;=1,BI274-COUNTIFS($AE274:$AE274,$AC275,AV274:AV274,$AI$1),0)),0)),0)</f>
        <v>0</v>
      </c>
      <c r="BJ275" s="1">
        <f>IFERROR(IF($AE275&gt;$AE274,VLOOKUP($AC275+AW$1,STOCK!$F$10:$AB$209,16,0),IF($AE275=$AE274,(IF(BJ274&gt;=1,BJ274-COUNTIFS($AE274:$AE274,$AC275,AW274:AW274,$AI$1),0)),0)),0)</f>
        <v>0</v>
      </c>
      <c r="BK275" s="1">
        <f>IFERROR(IF($AE275&gt;$AE274,VLOOKUP($AC275+AX$1,STOCK!$F$10:$AB$209,16,0),IF($AE275=$AE274,(IF(BK274&gt;=1,BK274-COUNTIFS($AE274:$AE274,$AC275,AX274:AX274,$AI$1),0)),0)),0)</f>
        <v>0</v>
      </c>
      <c r="BL275" s="1">
        <f>IFERROR(IF($AE275&gt;$AE274,VLOOKUP($AC275+AL$1,STOCK!$F$10:$AB$209,17,0),IF($AE275=$AE274,(IF(BL274&gt;=1,BL274-COUNTIFS($AE274:$AE274,$AC275,AL274:AL274,$AI$2),0)),0)),0)</f>
        <v>0</v>
      </c>
      <c r="BM275" s="1">
        <f>IFERROR(IF($AE275&gt;$AE274,VLOOKUP($AC275+AM$1,STOCK!$F$10:$AB$209,17,0),IF($AE275=$AE274,(IF(BM274&gt;=1,BM274-COUNTIFS($AE274:$AE274,$AC275,AM274:AM274,$AI$2),0)),0)),0)</f>
        <v>0</v>
      </c>
      <c r="BN275" s="1">
        <f>IFERROR(IF($AE275&gt;$AE274,VLOOKUP($AC275+AN$1,STOCK!$F$10:$AB$209,17,0),IF($AE275=$AE274,(IF(BN274&gt;=1,BN274-COUNTIFS($AE274:$AE274,$AC275,AN274:AN274,$AI$2),0)),0)),0)</f>
        <v>0</v>
      </c>
      <c r="BO275" s="1">
        <f>IFERROR(IF($AE275&gt;$AE274,VLOOKUP($AC275+AO$1,STOCK!$F$10:$AB$209,17,0),IF($AE275=$AE274,(IF(BO274&gt;=1,BO274-COUNTIFS($AE274:$AE274,$AC275,AO274:AO274,$AI$2),0)),0)),0)</f>
        <v>0</v>
      </c>
      <c r="BP275" s="1">
        <f>IFERROR(IF($AE275&gt;$AE274,VLOOKUP($AC275+AP$1,STOCK!$F$10:$AB$209,17,0),IF($AE275=$AE274,(IF(BP274&gt;=1,BP274-COUNTIFS($AE274:$AE274,$AC275,AP274:AP274,$AI$2),0)),0)),0)</f>
        <v>0</v>
      </c>
      <c r="BQ275" s="1">
        <f>IFERROR(IF($AE275&gt;$AE274,VLOOKUP($AC275+AQ$1,STOCK!$F$10:$AB$209,17,0),IF($AE275=$AE274,(IF(BQ274&gt;=1,BQ274-COUNTIFS($AE274:$AE274,$AC275,AQ274:AQ274,$AI$2),0)),0)),0)</f>
        <v>0</v>
      </c>
      <c r="BR275" s="1">
        <f>IFERROR(IF($AE275&gt;$AE274,VLOOKUP($AC275+AR$1,STOCK!$F$10:$AB$209,17,0),IF($AE275=$AE274,(IF(BR274&gt;=1,BR274-COUNTIFS($AE274:$AE274,$AC275,AR274:AR274,$AI$2),0)),0)),0)</f>
        <v>0</v>
      </c>
      <c r="BS275" s="1">
        <f>IFERROR(IF($AE275&gt;$AE274,VLOOKUP($AC275+AS$1,STOCK!$F$10:$AB$209,17,0),IF($AE275=$AE274,(IF(BS274&gt;=1,BS274-COUNTIFS($AE274:$AE274,$AC275,AS274:AS274,$AI$2),0)),0)),0)</f>
        <v>0</v>
      </c>
      <c r="BT275" s="1">
        <f>IFERROR(IF($AE275&gt;$AE274,VLOOKUP($AC275+AT$1,STOCK!$F$10:$AB$209,17,0),IF($AE275=$AE274,(IF(BT274&gt;=1,BT274-COUNTIFS($AE274:$AE274,$AC275,AT274:AT274,$AI$2),0)),0)),0)</f>
        <v>0</v>
      </c>
      <c r="BU275" s="1">
        <f>IFERROR(IF($AE275&gt;$AE274,VLOOKUP($AC275+AU$1,STOCK!$F$10:$AB$209,17,0),IF($AE275=$AE274,(IF(BU274&gt;=1,BU274-COUNTIFS($AE274:$AE274,$AC275,AU274:AU274,$AI$2),0)),0)),0)</f>
        <v>0</v>
      </c>
      <c r="BV275" s="1">
        <f>IFERROR(IF($AE275&gt;$AE274,VLOOKUP($AC275+AV$1,STOCK!$F$10:$AB$209,17,0),IF($AE275=$AE274,(IF(BV274&gt;=1,BV274-COUNTIFS($AE274:$AE274,$AC275,AV274:AV274,$AI$2),0)),0)),0)</f>
        <v>0</v>
      </c>
      <c r="BW275" s="1">
        <f>IFERROR(IF($AE275&gt;$AE274,VLOOKUP($AC275+AW$1,STOCK!$F$10:$AB$209,17,0),IF($AE275=$AE274,(IF(BW274&gt;=1,BW274-COUNTIFS($AE274:$AE274,$AC275,AW274:AW274,$AI$2),0)),0)),0)</f>
        <v>0</v>
      </c>
      <c r="BX275" s="1">
        <f>IFERROR(IF($AE275&gt;$AE274,VLOOKUP($AC275+AX$1,STOCK!$F$10:$AB$209,17,0),IF($AE275=$AE274,(IF(BX274&gt;=1,BX274-COUNTIFS($AE274:$AE274,$AC275,AX274:AX274,$AI$2),0)),0)),0)</f>
        <v>0</v>
      </c>
    </row>
    <row r="276" spans="29:76" x14ac:dyDescent="0.25">
      <c r="AC276" s="1">
        <f t="shared" si="80"/>
        <v>0</v>
      </c>
      <c r="AD276" s="1">
        <f>IFERROR(IF(LEN(AK276)&gt;=1,VLOOKUP(HLOOKUP(AK276,PROFILE!$K$5:$V$8,4,0),PROFILE!$F$1:$G$3,2,0),0),0)</f>
        <v>0</v>
      </c>
      <c r="AE276" s="1">
        <f t="shared" si="81"/>
        <v>0</v>
      </c>
      <c r="AF276" s="1">
        <v>263</v>
      </c>
      <c r="AI276" s="1" t="str">
        <f>IFERROR(IF($AH276&gt;=1,VLOOKUP($AG276,STUDENT!$O$8:$Z$1507,3,0),""),"")</f>
        <v/>
      </c>
      <c r="AJ276" s="1" t="str">
        <f>IFERROR(IF($AH276&gt;=1,VLOOKUP($AG276,STUDENT!$O$8:$Z$1507,4,0),""),"")</f>
        <v/>
      </c>
      <c r="AK276" s="1" t="str">
        <f>IFERROR(IF($AH276&gt;=1,VLOOKUP($AG276,STUDENT!$O$8:$Z$1507,6,0),""),"")</f>
        <v/>
      </c>
      <c r="AL276" s="1" t="str">
        <f t="shared" si="82"/>
        <v/>
      </c>
      <c r="AM276" s="1" t="str">
        <f t="shared" si="83"/>
        <v/>
      </c>
      <c r="AN276" s="1" t="str">
        <f t="shared" si="84"/>
        <v/>
      </c>
      <c r="AO276" s="1" t="str">
        <f t="shared" si="85"/>
        <v/>
      </c>
      <c r="AP276" s="1" t="str">
        <f t="shared" si="86"/>
        <v/>
      </c>
      <c r="AQ276" s="1" t="str">
        <f t="shared" si="87"/>
        <v/>
      </c>
      <c r="AR276" s="1" t="str">
        <f t="shared" si="88"/>
        <v/>
      </c>
      <c r="AS276" s="1" t="str">
        <f t="shared" si="89"/>
        <v/>
      </c>
      <c r="AT276" s="1" t="str">
        <f t="shared" si="90"/>
        <v/>
      </c>
      <c r="AU276" s="1" t="str">
        <f t="shared" si="91"/>
        <v/>
      </c>
      <c r="AV276" s="1" t="str">
        <f t="shared" si="92"/>
        <v/>
      </c>
      <c r="AW276" s="1" t="str">
        <f t="shared" si="93"/>
        <v/>
      </c>
      <c r="AX276" s="1" t="str">
        <f t="shared" si="94"/>
        <v/>
      </c>
      <c r="AY276" s="1">
        <f>IFERROR(IF($AE276&gt;$AE275,VLOOKUP($AC276+AL$1,STOCK!$F$10:$AB$209,16,0),IF($AE276=$AE275,(IF(AY275&gt;=1,AY275-COUNTIFS($AE275:$AE275,$AC276,AL275:AL275,$AI$1),0)),0)),0)</f>
        <v>0</v>
      </c>
      <c r="AZ276" s="1">
        <f>IFERROR(IF($AE276&gt;$AE275,VLOOKUP($AC276+AM$1,STOCK!$F$10:$AB$209,16,0),IF($AE276=$AE275,(IF(AZ275&gt;=1,AZ275-COUNTIFS($AE275:$AE275,$AC276,AM275:AM275,$AI$1),0)),0)),0)</f>
        <v>0</v>
      </c>
      <c r="BA276" s="1">
        <f>IFERROR(IF($AE276&gt;$AE275,VLOOKUP($AC276+AN$1,STOCK!$F$10:$AB$209,16,0),IF($AE276=$AE275,(IF(BA275&gt;=1,BA275-COUNTIFS($AE275:$AE275,$AC276,AN275:AN275,$AI$1),0)),0)),0)</f>
        <v>0</v>
      </c>
      <c r="BB276" s="1">
        <f>IFERROR(IF($AE276&gt;$AE275,VLOOKUP($AC276+AO$1,STOCK!$F$10:$AB$209,16,0),IF($AE276=$AE275,(IF(BB275&gt;=1,BB275-COUNTIFS($AE275:$AE275,$AC276,AO275:AO275,$AI$1),0)),0)),0)</f>
        <v>0</v>
      </c>
      <c r="BC276" s="1">
        <f>IFERROR(IF($AE276&gt;$AE275,VLOOKUP($AC276+AP$1,STOCK!$F$10:$AB$209,16,0),IF($AE276=$AE275,(IF(BC275&gt;=1,BC275-COUNTIFS($AE275:$AE275,$AC276,AP275:AP275,$AI$1),0)),0)),0)</f>
        <v>0</v>
      </c>
      <c r="BD276" s="1">
        <f>IFERROR(IF($AE276&gt;$AE275,VLOOKUP($AC276+AQ$1,STOCK!$F$10:$AB$209,16,0),IF($AE276=$AE275,(IF(BD275&gt;=1,BD275-COUNTIFS($AE275:$AE275,$AC276,AQ275:AQ275,$AI$1),0)),0)),0)</f>
        <v>0</v>
      </c>
      <c r="BE276" s="1">
        <f>IFERROR(IF($AE276&gt;$AE275,VLOOKUP($AC276+AR$1,STOCK!$F$10:$AB$209,16,0),IF($AE276=$AE275,(IF(BE275&gt;=1,BE275-COUNTIFS($AE275:$AE275,$AC276,AR275:AR275,$AI$1),0)),0)),0)</f>
        <v>0</v>
      </c>
      <c r="BF276" s="1">
        <f>IFERROR(IF($AE276&gt;$AE275,VLOOKUP($AC276+AS$1,STOCK!$F$10:$AB$209,16,0),IF($AE276=$AE275,(IF(BF275&gt;=1,BF275-COUNTIFS($AE275:$AE275,$AC276,AS275:AS275,$AI$1),0)),0)),0)</f>
        <v>0</v>
      </c>
      <c r="BG276" s="1">
        <f>IFERROR(IF($AE276&gt;$AE275,VLOOKUP($AC276+AT$1,STOCK!$F$10:$AB$209,16,0),IF($AE276=$AE275,(IF(BG275&gt;=1,BG275-COUNTIFS($AE275:$AE275,$AC276,AT275:AT275,$AI$1),0)),0)),0)</f>
        <v>0</v>
      </c>
      <c r="BH276" s="1">
        <f>IFERROR(IF($AE276&gt;$AE275,VLOOKUP($AC276+AU$1,STOCK!$F$10:$AB$209,16,0),IF($AE276=$AE275,(IF(BH275&gt;=1,BH275-COUNTIFS($AE275:$AE275,$AC276,AU275:AU275,$AI$1),0)),0)),0)</f>
        <v>0</v>
      </c>
      <c r="BI276" s="1">
        <f>IFERROR(IF($AE276&gt;$AE275,VLOOKUP($AC276+AV$1,STOCK!$F$10:$AB$209,16,0),IF($AE276=$AE275,(IF(BI275&gt;=1,BI275-COUNTIFS($AE275:$AE275,$AC276,AV275:AV275,$AI$1),0)),0)),0)</f>
        <v>0</v>
      </c>
      <c r="BJ276" s="1">
        <f>IFERROR(IF($AE276&gt;$AE275,VLOOKUP($AC276+AW$1,STOCK!$F$10:$AB$209,16,0),IF($AE276=$AE275,(IF(BJ275&gt;=1,BJ275-COUNTIFS($AE275:$AE275,$AC276,AW275:AW275,$AI$1),0)),0)),0)</f>
        <v>0</v>
      </c>
      <c r="BK276" s="1">
        <f>IFERROR(IF($AE276&gt;$AE275,VLOOKUP($AC276+AX$1,STOCK!$F$10:$AB$209,16,0),IF($AE276=$AE275,(IF(BK275&gt;=1,BK275-COUNTIFS($AE275:$AE275,$AC276,AX275:AX275,$AI$1),0)),0)),0)</f>
        <v>0</v>
      </c>
      <c r="BL276" s="1">
        <f>IFERROR(IF($AE276&gt;$AE275,VLOOKUP($AC276+AL$1,STOCK!$F$10:$AB$209,17,0),IF($AE276=$AE275,(IF(BL275&gt;=1,BL275-COUNTIFS($AE275:$AE275,$AC276,AL275:AL275,$AI$2),0)),0)),0)</f>
        <v>0</v>
      </c>
      <c r="BM276" s="1">
        <f>IFERROR(IF($AE276&gt;$AE275,VLOOKUP($AC276+AM$1,STOCK!$F$10:$AB$209,17,0),IF($AE276=$AE275,(IF(BM275&gt;=1,BM275-COUNTIFS($AE275:$AE275,$AC276,AM275:AM275,$AI$2),0)),0)),0)</f>
        <v>0</v>
      </c>
      <c r="BN276" s="1">
        <f>IFERROR(IF($AE276&gt;$AE275,VLOOKUP($AC276+AN$1,STOCK!$F$10:$AB$209,17,0),IF($AE276=$AE275,(IF(BN275&gt;=1,BN275-COUNTIFS($AE275:$AE275,$AC276,AN275:AN275,$AI$2),0)),0)),0)</f>
        <v>0</v>
      </c>
      <c r="BO276" s="1">
        <f>IFERROR(IF($AE276&gt;$AE275,VLOOKUP($AC276+AO$1,STOCK!$F$10:$AB$209,17,0),IF($AE276=$AE275,(IF(BO275&gt;=1,BO275-COUNTIFS($AE275:$AE275,$AC276,AO275:AO275,$AI$2),0)),0)),0)</f>
        <v>0</v>
      </c>
      <c r="BP276" s="1">
        <f>IFERROR(IF($AE276&gt;$AE275,VLOOKUP($AC276+AP$1,STOCK!$F$10:$AB$209,17,0),IF($AE276=$AE275,(IF(BP275&gt;=1,BP275-COUNTIFS($AE275:$AE275,$AC276,AP275:AP275,$AI$2),0)),0)),0)</f>
        <v>0</v>
      </c>
      <c r="BQ276" s="1">
        <f>IFERROR(IF($AE276&gt;$AE275,VLOOKUP($AC276+AQ$1,STOCK!$F$10:$AB$209,17,0),IF($AE276=$AE275,(IF(BQ275&gt;=1,BQ275-COUNTIFS($AE275:$AE275,$AC276,AQ275:AQ275,$AI$2),0)),0)),0)</f>
        <v>0</v>
      </c>
      <c r="BR276" s="1">
        <f>IFERROR(IF($AE276&gt;$AE275,VLOOKUP($AC276+AR$1,STOCK!$F$10:$AB$209,17,0),IF($AE276=$AE275,(IF(BR275&gt;=1,BR275-COUNTIFS($AE275:$AE275,$AC276,AR275:AR275,$AI$2),0)),0)),0)</f>
        <v>0</v>
      </c>
      <c r="BS276" s="1">
        <f>IFERROR(IF($AE276&gt;$AE275,VLOOKUP($AC276+AS$1,STOCK!$F$10:$AB$209,17,0),IF($AE276=$AE275,(IF(BS275&gt;=1,BS275-COUNTIFS($AE275:$AE275,$AC276,AS275:AS275,$AI$2),0)),0)),0)</f>
        <v>0</v>
      </c>
      <c r="BT276" s="1">
        <f>IFERROR(IF($AE276&gt;$AE275,VLOOKUP($AC276+AT$1,STOCK!$F$10:$AB$209,17,0),IF($AE276=$AE275,(IF(BT275&gt;=1,BT275-COUNTIFS($AE275:$AE275,$AC276,AT275:AT275,$AI$2),0)),0)),0)</f>
        <v>0</v>
      </c>
      <c r="BU276" s="1">
        <f>IFERROR(IF($AE276&gt;$AE275,VLOOKUP($AC276+AU$1,STOCK!$F$10:$AB$209,17,0),IF($AE276=$AE275,(IF(BU275&gt;=1,BU275-COUNTIFS($AE275:$AE275,$AC276,AU275:AU275,$AI$2),0)),0)),0)</f>
        <v>0</v>
      </c>
      <c r="BV276" s="1">
        <f>IFERROR(IF($AE276&gt;$AE275,VLOOKUP($AC276+AV$1,STOCK!$F$10:$AB$209,17,0),IF($AE276=$AE275,(IF(BV275&gt;=1,BV275-COUNTIFS($AE275:$AE275,$AC276,AV275:AV275,$AI$2),0)),0)),0)</f>
        <v>0</v>
      </c>
      <c r="BW276" s="1">
        <f>IFERROR(IF($AE276&gt;$AE275,VLOOKUP($AC276+AW$1,STOCK!$F$10:$AB$209,17,0),IF($AE276=$AE275,(IF(BW275&gt;=1,BW275-COUNTIFS($AE275:$AE275,$AC276,AW275:AW275,$AI$2),0)),0)),0)</f>
        <v>0</v>
      </c>
      <c r="BX276" s="1">
        <f>IFERROR(IF($AE276&gt;$AE275,VLOOKUP($AC276+AX$1,STOCK!$F$10:$AB$209,17,0),IF($AE276=$AE275,(IF(BX275&gt;=1,BX275-COUNTIFS($AE275:$AE275,$AC276,AX275:AX275,$AI$2),0)),0)),0)</f>
        <v>0</v>
      </c>
    </row>
    <row r="277" spans="29:76" x14ac:dyDescent="0.25">
      <c r="AC277" s="1">
        <f t="shared" si="80"/>
        <v>0</v>
      </c>
      <c r="AD277" s="1">
        <f>IFERROR(IF(LEN(AK277)&gt;=1,VLOOKUP(HLOOKUP(AK277,PROFILE!$K$5:$V$8,4,0),PROFILE!$F$1:$G$3,2,0),0),0)</f>
        <v>0</v>
      </c>
      <c r="AE277" s="1">
        <f t="shared" si="81"/>
        <v>0</v>
      </c>
      <c r="AF277" s="1">
        <v>264</v>
      </c>
      <c r="AI277" s="1" t="str">
        <f>IFERROR(IF($AH277&gt;=1,VLOOKUP($AG277,STUDENT!$O$8:$Z$1507,3,0),""),"")</f>
        <v/>
      </c>
      <c r="AJ277" s="1" t="str">
        <f>IFERROR(IF($AH277&gt;=1,VLOOKUP($AG277,STUDENT!$O$8:$Z$1507,4,0),""),"")</f>
        <v/>
      </c>
      <c r="AK277" s="1" t="str">
        <f>IFERROR(IF($AH277&gt;=1,VLOOKUP($AG277,STUDENT!$O$8:$Z$1507,6,0),""),"")</f>
        <v/>
      </c>
      <c r="AL277" s="1" t="str">
        <f t="shared" si="82"/>
        <v/>
      </c>
      <c r="AM277" s="1" t="str">
        <f t="shared" si="83"/>
        <v/>
      </c>
      <c r="AN277" s="1" t="str">
        <f t="shared" si="84"/>
        <v/>
      </c>
      <c r="AO277" s="1" t="str">
        <f t="shared" si="85"/>
        <v/>
      </c>
      <c r="AP277" s="1" t="str">
        <f t="shared" si="86"/>
        <v/>
      </c>
      <c r="AQ277" s="1" t="str">
        <f t="shared" si="87"/>
        <v/>
      </c>
      <c r="AR277" s="1" t="str">
        <f t="shared" si="88"/>
        <v/>
      </c>
      <c r="AS277" s="1" t="str">
        <f t="shared" si="89"/>
        <v/>
      </c>
      <c r="AT277" s="1" t="str">
        <f t="shared" si="90"/>
        <v/>
      </c>
      <c r="AU277" s="1" t="str">
        <f t="shared" si="91"/>
        <v/>
      </c>
      <c r="AV277" s="1" t="str">
        <f t="shared" si="92"/>
        <v/>
      </c>
      <c r="AW277" s="1" t="str">
        <f t="shared" si="93"/>
        <v/>
      </c>
      <c r="AX277" s="1" t="str">
        <f t="shared" si="94"/>
        <v/>
      </c>
      <c r="AY277" s="1">
        <f>IFERROR(IF($AE277&gt;$AE276,VLOOKUP($AC277+AL$1,STOCK!$F$10:$AB$209,16,0),IF($AE277=$AE276,(IF(AY276&gt;=1,AY276-COUNTIFS($AE276:$AE276,$AC277,AL276:AL276,$AI$1),0)),0)),0)</f>
        <v>0</v>
      </c>
      <c r="AZ277" s="1">
        <f>IFERROR(IF($AE277&gt;$AE276,VLOOKUP($AC277+AM$1,STOCK!$F$10:$AB$209,16,0),IF($AE277=$AE276,(IF(AZ276&gt;=1,AZ276-COUNTIFS($AE276:$AE276,$AC277,AM276:AM276,$AI$1),0)),0)),0)</f>
        <v>0</v>
      </c>
      <c r="BA277" s="1">
        <f>IFERROR(IF($AE277&gt;$AE276,VLOOKUP($AC277+AN$1,STOCK!$F$10:$AB$209,16,0),IF($AE277=$AE276,(IF(BA276&gt;=1,BA276-COUNTIFS($AE276:$AE276,$AC277,AN276:AN276,$AI$1),0)),0)),0)</f>
        <v>0</v>
      </c>
      <c r="BB277" s="1">
        <f>IFERROR(IF($AE277&gt;$AE276,VLOOKUP($AC277+AO$1,STOCK!$F$10:$AB$209,16,0),IF($AE277=$AE276,(IF(BB276&gt;=1,BB276-COUNTIFS($AE276:$AE276,$AC277,AO276:AO276,$AI$1),0)),0)),0)</f>
        <v>0</v>
      </c>
      <c r="BC277" s="1">
        <f>IFERROR(IF($AE277&gt;$AE276,VLOOKUP($AC277+AP$1,STOCK!$F$10:$AB$209,16,0),IF($AE277=$AE276,(IF(BC276&gt;=1,BC276-COUNTIFS($AE276:$AE276,$AC277,AP276:AP276,$AI$1),0)),0)),0)</f>
        <v>0</v>
      </c>
      <c r="BD277" s="1">
        <f>IFERROR(IF($AE277&gt;$AE276,VLOOKUP($AC277+AQ$1,STOCK!$F$10:$AB$209,16,0),IF($AE277=$AE276,(IF(BD276&gt;=1,BD276-COUNTIFS($AE276:$AE276,$AC277,AQ276:AQ276,$AI$1),0)),0)),0)</f>
        <v>0</v>
      </c>
      <c r="BE277" s="1">
        <f>IFERROR(IF($AE277&gt;$AE276,VLOOKUP($AC277+AR$1,STOCK!$F$10:$AB$209,16,0),IF($AE277=$AE276,(IF(BE276&gt;=1,BE276-COUNTIFS($AE276:$AE276,$AC277,AR276:AR276,$AI$1),0)),0)),0)</f>
        <v>0</v>
      </c>
      <c r="BF277" s="1">
        <f>IFERROR(IF($AE277&gt;$AE276,VLOOKUP($AC277+AS$1,STOCK!$F$10:$AB$209,16,0),IF($AE277=$AE276,(IF(BF276&gt;=1,BF276-COUNTIFS($AE276:$AE276,$AC277,AS276:AS276,$AI$1),0)),0)),0)</f>
        <v>0</v>
      </c>
      <c r="BG277" s="1">
        <f>IFERROR(IF($AE277&gt;$AE276,VLOOKUP($AC277+AT$1,STOCK!$F$10:$AB$209,16,0),IF($AE277=$AE276,(IF(BG276&gt;=1,BG276-COUNTIFS($AE276:$AE276,$AC277,AT276:AT276,$AI$1),0)),0)),0)</f>
        <v>0</v>
      </c>
      <c r="BH277" s="1">
        <f>IFERROR(IF($AE277&gt;$AE276,VLOOKUP($AC277+AU$1,STOCK!$F$10:$AB$209,16,0),IF($AE277=$AE276,(IF(BH276&gt;=1,BH276-COUNTIFS($AE276:$AE276,$AC277,AU276:AU276,$AI$1),0)),0)),0)</f>
        <v>0</v>
      </c>
      <c r="BI277" s="1">
        <f>IFERROR(IF($AE277&gt;$AE276,VLOOKUP($AC277+AV$1,STOCK!$F$10:$AB$209,16,0),IF($AE277=$AE276,(IF(BI276&gt;=1,BI276-COUNTIFS($AE276:$AE276,$AC277,AV276:AV276,$AI$1),0)),0)),0)</f>
        <v>0</v>
      </c>
      <c r="BJ277" s="1">
        <f>IFERROR(IF($AE277&gt;$AE276,VLOOKUP($AC277+AW$1,STOCK!$F$10:$AB$209,16,0),IF($AE277=$AE276,(IF(BJ276&gt;=1,BJ276-COUNTIFS($AE276:$AE276,$AC277,AW276:AW276,$AI$1),0)),0)),0)</f>
        <v>0</v>
      </c>
      <c r="BK277" s="1">
        <f>IFERROR(IF($AE277&gt;$AE276,VLOOKUP($AC277+AX$1,STOCK!$F$10:$AB$209,16,0),IF($AE277=$AE276,(IF(BK276&gt;=1,BK276-COUNTIFS($AE276:$AE276,$AC277,AX276:AX276,$AI$1),0)),0)),0)</f>
        <v>0</v>
      </c>
      <c r="BL277" s="1">
        <f>IFERROR(IF($AE277&gt;$AE276,VLOOKUP($AC277+AL$1,STOCK!$F$10:$AB$209,17,0),IF($AE277=$AE276,(IF(BL276&gt;=1,BL276-COUNTIFS($AE276:$AE276,$AC277,AL276:AL276,$AI$2),0)),0)),0)</f>
        <v>0</v>
      </c>
      <c r="BM277" s="1">
        <f>IFERROR(IF($AE277&gt;$AE276,VLOOKUP($AC277+AM$1,STOCK!$F$10:$AB$209,17,0),IF($AE277=$AE276,(IF(BM276&gt;=1,BM276-COUNTIFS($AE276:$AE276,$AC277,AM276:AM276,$AI$2),0)),0)),0)</f>
        <v>0</v>
      </c>
      <c r="BN277" s="1">
        <f>IFERROR(IF($AE277&gt;$AE276,VLOOKUP($AC277+AN$1,STOCK!$F$10:$AB$209,17,0),IF($AE277=$AE276,(IF(BN276&gt;=1,BN276-COUNTIFS($AE276:$AE276,$AC277,AN276:AN276,$AI$2),0)),0)),0)</f>
        <v>0</v>
      </c>
      <c r="BO277" s="1">
        <f>IFERROR(IF($AE277&gt;$AE276,VLOOKUP($AC277+AO$1,STOCK!$F$10:$AB$209,17,0),IF($AE277=$AE276,(IF(BO276&gt;=1,BO276-COUNTIFS($AE276:$AE276,$AC277,AO276:AO276,$AI$2),0)),0)),0)</f>
        <v>0</v>
      </c>
      <c r="BP277" s="1">
        <f>IFERROR(IF($AE277&gt;$AE276,VLOOKUP($AC277+AP$1,STOCK!$F$10:$AB$209,17,0),IF($AE277=$AE276,(IF(BP276&gt;=1,BP276-COUNTIFS($AE276:$AE276,$AC277,AP276:AP276,$AI$2),0)),0)),0)</f>
        <v>0</v>
      </c>
      <c r="BQ277" s="1">
        <f>IFERROR(IF($AE277&gt;$AE276,VLOOKUP($AC277+AQ$1,STOCK!$F$10:$AB$209,17,0),IF($AE277=$AE276,(IF(BQ276&gt;=1,BQ276-COUNTIFS($AE276:$AE276,$AC277,AQ276:AQ276,$AI$2),0)),0)),0)</f>
        <v>0</v>
      </c>
      <c r="BR277" s="1">
        <f>IFERROR(IF($AE277&gt;$AE276,VLOOKUP($AC277+AR$1,STOCK!$F$10:$AB$209,17,0),IF($AE277=$AE276,(IF(BR276&gt;=1,BR276-COUNTIFS($AE276:$AE276,$AC277,AR276:AR276,$AI$2),0)),0)),0)</f>
        <v>0</v>
      </c>
      <c r="BS277" s="1">
        <f>IFERROR(IF($AE277&gt;$AE276,VLOOKUP($AC277+AS$1,STOCK!$F$10:$AB$209,17,0),IF($AE277=$AE276,(IF(BS276&gt;=1,BS276-COUNTIFS($AE276:$AE276,$AC277,AS276:AS276,$AI$2),0)),0)),0)</f>
        <v>0</v>
      </c>
      <c r="BT277" s="1">
        <f>IFERROR(IF($AE277&gt;$AE276,VLOOKUP($AC277+AT$1,STOCK!$F$10:$AB$209,17,0),IF($AE277=$AE276,(IF(BT276&gt;=1,BT276-COUNTIFS($AE276:$AE276,$AC277,AT276:AT276,$AI$2),0)),0)),0)</f>
        <v>0</v>
      </c>
      <c r="BU277" s="1">
        <f>IFERROR(IF($AE277&gt;$AE276,VLOOKUP($AC277+AU$1,STOCK!$F$10:$AB$209,17,0),IF($AE277=$AE276,(IF(BU276&gt;=1,BU276-COUNTIFS($AE276:$AE276,$AC277,AU276:AU276,$AI$2),0)),0)),0)</f>
        <v>0</v>
      </c>
      <c r="BV277" s="1">
        <f>IFERROR(IF($AE277&gt;$AE276,VLOOKUP($AC277+AV$1,STOCK!$F$10:$AB$209,17,0),IF($AE277=$AE276,(IF(BV276&gt;=1,BV276-COUNTIFS($AE276:$AE276,$AC277,AV276:AV276,$AI$2),0)),0)),0)</f>
        <v>0</v>
      </c>
      <c r="BW277" s="1">
        <f>IFERROR(IF($AE277&gt;$AE276,VLOOKUP($AC277+AW$1,STOCK!$F$10:$AB$209,17,0),IF($AE277=$AE276,(IF(BW276&gt;=1,BW276-COUNTIFS($AE276:$AE276,$AC277,AW276:AW276,$AI$2),0)),0)),0)</f>
        <v>0</v>
      </c>
      <c r="BX277" s="1">
        <f>IFERROR(IF($AE277&gt;$AE276,VLOOKUP($AC277+AX$1,STOCK!$F$10:$AB$209,17,0),IF($AE277=$AE276,(IF(BX276&gt;=1,BX276-COUNTIFS($AE276:$AE276,$AC277,AX276:AX276,$AI$2),0)),0)),0)</f>
        <v>0</v>
      </c>
    </row>
    <row r="278" spans="29:76" x14ac:dyDescent="0.25">
      <c r="AC278" s="1">
        <f t="shared" si="80"/>
        <v>0</v>
      </c>
      <c r="AD278" s="1">
        <f>IFERROR(IF(LEN(AK278)&gt;=1,VLOOKUP(HLOOKUP(AK278,PROFILE!$K$5:$V$8,4,0),PROFILE!$F$1:$G$3,2,0),0),0)</f>
        <v>0</v>
      </c>
      <c r="AE278" s="1">
        <f t="shared" si="81"/>
        <v>0</v>
      </c>
      <c r="AF278" s="1">
        <v>265</v>
      </c>
      <c r="AI278" s="1" t="str">
        <f>IFERROR(IF($AH278&gt;=1,VLOOKUP($AG278,STUDENT!$O$8:$Z$1507,3,0),""),"")</f>
        <v/>
      </c>
      <c r="AJ278" s="1" t="str">
        <f>IFERROR(IF($AH278&gt;=1,VLOOKUP($AG278,STUDENT!$O$8:$Z$1507,4,0),""),"")</f>
        <v/>
      </c>
      <c r="AK278" s="1" t="str">
        <f>IFERROR(IF($AH278&gt;=1,VLOOKUP($AG278,STUDENT!$O$8:$Z$1507,6,0),""),"")</f>
        <v/>
      </c>
      <c r="AL278" s="1" t="str">
        <f t="shared" si="82"/>
        <v/>
      </c>
      <c r="AM278" s="1" t="str">
        <f t="shared" si="83"/>
        <v/>
      </c>
      <c r="AN278" s="1" t="str">
        <f t="shared" si="84"/>
        <v/>
      </c>
      <c r="AO278" s="1" t="str">
        <f t="shared" si="85"/>
        <v/>
      </c>
      <c r="AP278" s="1" t="str">
        <f t="shared" si="86"/>
        <v/>
      </c>
      <c r="AQ278" s="1" t="str">
        <f t="shared" si="87"/>
        <v/>
      </c>
      <c r="AR278" s="1" t="str">
        <f t="shared" si="88"/>
        <v/>
      </c>
      <c r="AS278" s="1" t="str">
        <f t="shared" si="89"/>
        <v/>
      </c>
      <c r="AT278" s="1" t="str">
        <f t="shared" si="90"/>
        <v/>
      </c>
      <c r="AU278" s="1" t="str">
        <f t="shared" si="91"/>
        <v/>
      </c>
      <c r="AV278" s="1" t="str">
        <f t="shared" si="92"/>
        <v/>
      </c>
      <c r="AW278" s="1" t="str">
        <f t="shared" si="93"/>
        <v/>
      </c>
      <c r="AX278" s="1" t="str">
        <f t="shared" si="94"/>
        <v/>
      </c>
      <c r="AY278" s="1">
        <f>IFERROR(IF($AE278&gt;$AE277,VLOOKUP($AC278+AL$1,STOCK!$F$10:$AB$209,16,0),IF($AE278=$AE277,(IF(AY277&gt;=1,AY277-COUNTIFS($AE277:$AE277,$AC278,AL277:AL277,$AI$1),0)),0)),0)</f>
        <v>0</v>
      </c>
      <c r="AZ278" s="1">
        <f>IFERROR(IF($AE278&gt;$AE277,VLOOKUP($AC278+AM$1,STOCK!$F$10:$AB$209,16,0),IF($AE278=$AE277,(IF(AZ277&gt;=1,AZ277-COUNTIFS($AE277:$AE277,$AC278,AM277:AM277,$AI$1),0)),0)),0)</f>
        <v>0</v>
      </c>
      <c r="BA278" s="1">
        <f>IFERROR(IF($AE278&gt;$AE277,VLOOKUP($AC278+AN$1,STOCK!$F$10:$AB$209,16,0),IF($AE278=$AE277,(IF(BA277&gt;=1,BA277-COUNTIFS($AE277:$AE277,$AC278,AN277:AN277,$AI$1),0)),0)),0)</f>
        <v>0</v>
      </c>
      <c r="BB278" s="1">
        <f>IFERROR(IF($AE278&gt;$AE277,VLOOKUP($AC278+AO$1,STOCK!$F$10:$AB$209,16,0),IF($AE278=$AE277,(IF(BB277&gt;=1,BB277-COUNTIFS($AE277:$AE277,$AC278,AO277:AO277,$AI$1),0)),0)),0)</f>
        <v>0</v>
      </c>
      <c r="BC278" s="1">
        <f>IFERROR(IF($AE278&gt;$AE277,VLOOKUP($AC278+AP$1,STOCK!$F$10:$AB$209,16,0),IF($AE278=$AE277,(IF(BC277&gt;=1,BC277-COUNTIFS($AE277:$AE277,$AC278,AP277:AP277,$AI$1),0)),0)),0)</f>
        <v>0</v>
      </c>
      <c r="BD278" s="1">
        <f>IFERROR(IF($AE278&gt;$AE277,VLOOKUP($AC278+AQ$1,STOCK!$F$10:$AB$209,16,0),IF($AE278=$AE277,(IF(BD277&gt;=1,BD277-COUNTIFS($AE277:$AE277,$AC278,AQ277:AQ277,$AI$1),0)),0)),0)</f>
        <v>0</v>
      </c>
      <c r="BE278" s="1">
        <f>IFERROR(IF($AE278&gt;$AE277,VLOOKUP($AC278+AR$1,STOCK!$F$10:$AB$209,16,0),IF($AE278=$AE277,(IF(BE277&gt;=1,BE277-COUNTIFS($AE277:$AE277,$AC278,AR277:AR277,$AI$1),0)),0)),0)</f>
        <v>0</v>
      </c>
      <c r="BF278" s="1">
        <f>IFERROR(IF($AE278&gt;$AE277,VLOOKUP($AC278+AS$1,STOCK!$F$10:$AB$209,16,0),IF($AE278=$AE277,(IF(BF277&gt;=1,BF277-COUNTIFS($AE277:$AE277,$AC278,AS277:AS277,$AI$1),0)),0)),0)</f>
        <v>0</v>
      </c>
      <c r="BG278" s="1">
        <f>IFERROR(IF($AE278&gt;$AE277,VLOOKUP($AC278+AT$1,STOCK!$F$10:$AB$209,16,0),IF($AE278=$AE277,(IF(BG277&gt;=1,BG277-COUNTIFS($AE277:$AE277,$AC278,AT277:AT277,$AI$1),0)),0)),0)</f>
        <v>0</v>
      </c>
      <c r="BH278" s="1">
        <f>IFERROR(IF($AE278&gt;$AE277,VLOOKUP($AC278+AU$1,STOCK!$F$10:$AB$209,16,0),IF($AE278=$AE277,(IF(BH277&gt;=1,BH277-COUNTIFS($AE277:$AE277,$AC278,AU277:AU277,$AI$1),0)),0)),0)</f>
        <v>0</v>
      </c>
      <c r="BI278" s="1">
        <f>IFERROR(IF($AE278&gt;$AE277,VLOOKUP($AC278+AV$1,STOCK!$F$10:$AB$209,16,0),IF($AE278=$AE277,(IF(BI277&gt;=1,BI277-COUNTIFS($AE277:$AE277,$AC278,AV277:AV277,$AI$1),0)),0)),0)</f>
        <v>0</v>
      </c>
      <c r="BJ278" s="1">
        <f>IFERROR(IF($AE278&gt;$AE277,VLOOKUP($AC278+AW$1,STOCK!$F$10:$AB$209,16,0),IF($AE278=$AE277,(IF(BJ277&gt;=1,BJ277-COUNTIFS($AE277:$AE277,$AC278,AW277:AW277,$AI$1),0)),0)),0)</f>
        <v>0</v>
      </c>
      <c r="BK278" s="1">
        <f>IFERROR(IF($AE278&gt;$AE277,VLOOKUP($AC278+AX$1,STOCK!$F$10:$AB$209,16,0),IF($AE278=$AE277,(IF(BK277&gt;=1,BK277-COUNTIFS($AE277:$AE277,$AC278,AX277:AX277,$AI$1),0)),0)),0)</f>
        <v>0</v>
      </c>
      <c r="BL278" s="1">
        <f>IFERROR(IF($AE278&gt;$AE277,VLOOKUP($AC278+AL$1,STOCK!$F$10:$AB$209,17,0),IF($AE278=$AE277,(IF(BL277&gt;=1,BL277-COUNTIFS($AE277:$AE277,$AC278,AL277:AL277,$AI$2),0)),0)),0)</f>
        <v>0</v>
      </c>
      <c r="BM278" s="1">
        <f>IFERROR(IF($AE278&gt;$AE277,VLOOKUP($AC278+AM$1,STOCK!$F$10:$AB$209,17,0),IF($AE278=$AE277,(IF(BM277&gt;=1,BM277-COUNTIFS($AE277:$AE277,$AC278,AM277:AM277,$AI$2),0)),0)),0)</f>
        <v>0</v>
      </c>
      <c r="BN278" s="1">
        <f>IFERROR(IF($AE278&gt;$AE277,VLOOKUP($AC278+AN$1,STOCK!$F$10:$AB$209,17,0),IF($AE278=$AE277,(IF(BN277&gt;=1,BN277-COUNTIFS($AE277:$AE277,$AC278,AN277:AN277,$AI$2),0)),0)),0)</f>
        <v>0</v>
      </c>
      <c r="BO278" s="1">
        <f>IFERROR(IF($AE278&gt;$AE277,VLOOKUP($AC278+AO$1,STOCK!$F$10:$AB$209,17,0),IF($AE278=$AE277,(IF(BO277&gt;=1,BO277-COUNTIFS($AE277:$AE277,$AC278,AO277:AO277,$AI$2),0)),0)),0)</f>
        <v>0</v>
      </c>
      <c r="BP278" s="1">
        <f>IFERROR(IF($AE278&gt;$AE277,VLOOKUP($AC278+AP$1,STOCK!$F$10:$AB$209,17,0),IF($AE278=$AE277,(IF(BP277&gt;=1,BP277-COUNTIFS($AE277:$AE277,$AC278,AP277:AP277,$AI$2),0)),0)),0)</f>
        <v>0</v>
      </c>
      <c r="BQ278" s="1">
        <f>IFERROR(IF($AE278&gt;$AE277,VLOOKUP($AC278+AQ$1,STOCK!$F$10:$AB$209,17,0),IF($AE278=$AE277,(IF(BQ277&gt;=1,BQ277-COUNTIFS($AE277:$AE277,$AC278,AQ277:AQ277,$AI$2),0)),0)),0)</f>
        <v>0</v>
      </c>
      <c r="BR278" s="1">
        <f>IFERROR(IF($AE278&gt;$AE277,VLOOKUP($AC278+AR$1,STOCK!$F$10:$AB$209,17,0),IF($AE278=$AE277,(IF(BR277&gt;=1,BR277-COUNTIFS($AE277:$AE277,$AC278,AR277:AR277,$AI$2),0)),0)),0)</f>
        <v>0</v>
      </c>
      <c r="BS278" s="1">
        <f>IFERROR(IF($AE278&gt;$AE277,VLOOKUP($AC278+AS$1,STOCK!$F$10:$AB$209,17,0),IF($AE278=$AE277,(IF(BS277&gt;=1,BS277-COUNTIFS($AE277:$AE277,$AC278,AS277:AS277,$AI$2),0)),0)),0)</f>
        <v>0</v>
      </c>
      <c r="BT278" s="1">
        <f>IFERROR(IF($AE278&gt;$AE277,VLOOKUP($AC278+AT$1,STOCK!$F$10:$AB$209,17,0),IF($AE278=$AE277,(IF(BT277&gt;=1,BT277-COUNTIFS($AE277:$AE277,$AC278,AT277:AT277,$AI$2),0)),0)),0)</f>
        <v>0</v>
      </c>
      <c r="BU278" s="1">
        <f>IFERROR(IF($AE278&gt;$AE277,VLOOKUP($AC278+AU$1,STOCK!$F$10:$AB$209,17,0),IF($AE278=$AE277,(IF(BU277&gt;=1,BU277-COUNTIFS($AE277:$AE277,$AC278,AU277:AU277,$AI$2),0)),0)),0)</f>
        <v>0</v>
      </c>
      <c r="BV278" s="1">
        <f>IFERROR(IF($AE278&gt;$AE277,VLOOKUP($AC278+AV$1,STOCK!$F$10:$AB$209,17,0),IF($AE278=$AE277,(IF(BV277&gt;=1,BV277-COUNTIFS($AE277:$AE277,$AC278,AV277:AV277,$AI$2),0)),0)),0)</f>
        <v>0</v>
      </c>
      <c r="BW278" s="1">
        <f>IFERROR(IF($AE278&gt;$AE277,VLOOKUP($AC278+AW$1,STOCK!$F$10:$AB$209,17,0),IF($AE278=$AE277,(IF(BW277&gt;=1,BW277-COUNTIFS($AE277:$AE277,$AC278,AW277:AW277,$AI$2),0)),0)),0)</f>
        <v>0</v>
      </c>
      <c r="BX278" s="1">
        <f>IFERROR(IF($AE278&gt;$AE277,VLOOKUP($AC278+AX$1,STOCK!$F$10:$AB$209,17,0),IF($AE278=$AE277,(IF(BX277&gt;=1,BX277-COUNTIFS($AE277:$AE277,$AC278,AX277:AX277,$AI$2),0)),0)),0)</f>
        <v>0</v>
      </c>
    </row>
    <row r="279" spans="29:76" x14ac:dyDescent="0.25">
      <c r="AC279" s="1">
        <f t="shared" si="80"/>
        <v>0</v>
      </c>
      <c r="AD279" s="1">
        <f>IFERROR(IF(LEN(AK279)&gt;=1,VLOOKUP(HLOOKUP(AK279,PROFILE!$K$5:$V$8,4,0),PROFILE!$F$1:$G$3,2,0),0),0)</f>
        <v>0</v>
      </c>
      <c r="AE279" s="1">
        <f t="shared" si="81"/>
        <v>0</v>
      </c>
      <c r="AF279" s="1">
        <v>266</v>
      </c>
      <c r="AI279" s="1" t="str">
        <f>IFERROR(IF($AH279&gt;=1,VLOOKUP($AG279,STUDENT!$O$8:$Z$1507,3,0),""),"")</f>
        <v/>
      </c>
      <c r="AJ279" s="1" t="str">
        <f>IFERROR(IF($AH279&gt;=1,VLOOKUP($AG279,STUDENT!$O$8:$Z$1507,4,0),""),"")</f>
        <v/>
      </c>
      <c r="AK279" s="1" t="str">
        <f>IFERROR(IF($AH279&gt;=1,VLOOKUP($AG279,STUDENT!$O$8:$Z$1507,6,0),""),"")</f>
        <v/>
      </c>
      <c r="AL279" s="1" t="str">
        <f t="shared" si="82"/>
        <v/>
      </c>
      <c r="AM279" s="1" t="str">
        <f t="shared" si="83"/>
        <v/>
      </c>
      <c r="AN279" s="1" t="str">
        <f t="shared" si="84"/>
        <v/>
      </c>
      <c r="AO279" s="1" t="str">
        <f t="shared" si="85"/>
        <v/>
      </c>
      <c r="AP279" s="1" t="str">
        <f t="shared" si="86"/>
        <v/>
      </c>
      <c r="AQ279" s="1" t="str">
        <f t="shared" si="87"/>
        <v/>
      </c>
      <c r="AR279" s="1" t="str">
        <f t="shared" si="88"/>
        <v/>
      </c>
      <c r="AS279" s="1" t="str">
        <f t="shared" si="89"/>
        <v/>
      </c>
      <c r="AT279" s="1" t="str">
        <f t="shared" si="90"/>
        <v/>
      </c>
      <c r="AU279" s="1" t="str">
        <f t="shared" si="91"/>
        <v/>
      </c>
      <c r="AV279" s="1" t="str">
        <f t="shared" si="92"/>
        <v/>
      </c>
      <c r="AW279" s="1" t="str">
        <f t="shared" si="93"/>
        <v/>
      </c>
      <c r="AX279" s="1" t="str">
        <f t="shared" si="94"/>
        <v/>
      </c>
      <c r="AY279" s="1">
        <f>IFERROR(IF($AE279&gt;$AE278,VLOOKUP($AC279+AL$1,STOCK!$F$10:$AB$209,16,0),IF($AE279=$AE278,(IF(AY278&gt;=1,AY278-COUNTIFS($AE278:$AE278,$AC279,AL278:AL278,$AI$1),0)),0)),0)</f>
        <v>0</v>
      </c>
      <c r="AZ279" s="1">
        <f>IFERROR(IF($AE279&gt;$AE278,VLOOKUP($AC279+AM$1,STOCK!$F$10:$AB$209,16,0),IF($AE279=$AE278,(IF(AZ278&gt;=1,AZ278-COUNTIFS($AE278:$AE278,$AC279,AM278:AM278,$AI$1),0)),0)),0)</f>
        <v>0</v>
      </c>
      <c r="BA279" s="1">
        <f>IFERROR(IF($AE279&gt;$AE278,VLOOKUP($AC279+AN$1,STOCK!$F$10:$AB$209,16,0),IF($AE279=$AE278,(IF(BA278&gt;=1,BA278-COUNTIFS($AE278:$AE278,$AC279,AN278:AN278,$AI$1),0)),0)),0)</f>
        <v>0</v>
      </c>
      <c r="BB279" s="1">
        <f>IFERROR(IF($AE279&gt;$AE278,VLOOKUP($AC279+AO$1,STOCK!$F$10:$AB$209,16,0),IF($AE279=$AE278,(IF(BB278&gt;=1,BB278-COUNTIFS($AE278:$AE278,$AC279,AO278:AO278,$AI$1),0)),0)),0)</f>
        <v>0</v>
      </c>
      <c r="BC279" s="1">
        <f>IFERROR(IF($AE279&gt;$AE278,VLOOKUP($AC279+AP$1,STOCK!$F$10:$AB$209,16,0),IF($AE279=$AE278,(IF(BC278&gt;=1,BC278-COUNTIFS($AE278:$AE278,$AC279,AP278:AP278,$AI$1),0)),0)),0)</f>
        <v>0</v>
      </c>
      <c r="BD279" s="1">
        <f>IFERROR(IF($AE279&gt;$AE278,VLOOKUP($AC279+AQ$1,STOCK!$F$10:$AB$209,16,0),IF($AE279=$AE278,(IF(BD278&gt;=1,BD278-COUNTIFS($AE278:$AE278,$AC279,AQ278:AQ278,$AI$1),0)),0)),0)</f>
        <v>0</v>
      </c>
      <c r="BE279" s="1">
        <f>IFERROR(IF($AE279&gt;$AE278,VLOOKUP($AC279+AR$1,STOCK!$F$10:$AB$209,16,0),IF($AE279=$AE278,(IF(BE278&gt;=1,BE278-COUNTIFS($AE278:$AE278,$AC279,AR278:AR278,$AI$1),0)),0)),0)</f>
        <v>0</v>
      </c>
      <c r="BF279" s="1">
        <f>IFERROR(IF($AE279&gt;$AE278,VLOOKUP($AC279+AS$1,STOCK!$F$10:$AB$209,16,0),IF($AE279=$AE278,(IF(BF278&gt;=1,BF278-COUNTIFS($AE278:$AE278,$AC279,AS278:AS278,$AI$1),0)),0)),0)</f>
        <v>0</v>
      </c>
      <c r="BG279" s="1">
        <f>IFERROR(IF($AE279&gt;$AE278,VLOOKUP($AC279+AT$1,STOCK!$F$10:$AB$209,16,0),IF($AE279=$AE278,(IF(BG278&gt;=1,BG278-COUNTIFS($AE278:$AE278,$AC279,AT278:AT278,$AI$1),0)),0)),0)</f>
        <v>0</v>
      </c>
      <c r="BH279" s="1">
        <f>IFERROR(IF($AE279&gt;$AE278,VLOOKUP($AC279+AU$1,STOCK!$F$10:$AB$209,16,0),IF($AE279=$AE278,(IF(BH278&gt;=1,BH278-COUNTIFS($AE278:$AE278,$AC279,AU278:AU278,$AI$1),0)),0)),0)</f>
        <v>0</v>
      </c>
      <c r="BI279" s="1">
        <f>IFERROR(IF($AE279&gt;$AE278,VLOOKUP($AC279+AV$1,STOCK!$F$10:$AB$209,16,0),IF($AE279=$AE278,(IF(BI278&gt;=1,BI278-COUNTIFS($AE278:$AE278,$AC279,AV278:AV278,$AI$1),0)),0)),0)</f>
        <v>0</v>
      </c>
      <c r="BJ279" s="1">
        <f>IFERROR(IF($AE279&gt;$AE278,VLOOKUP($AC279+AW$1,STOCK!$F$10:$AB$209,16,0),IF($AE279=$AE278,(IF(BJ278&gt;=1,BJ278-COUNTIFS($AE278:$AE278,$AC279,AW278:AW278,$AI$1),0)),0)),0)</f>
        <v>0</v>
      </c>
      <c r="BK279" s="1">
        <f>IFERROR(IF($AE279&gt;$AE278,VLOOKUP($AC279+AX$1,STOCK!$F$10:$AB$209,16,0),IF($AE279=$AE278,(IF(BK278&gt;=1,BK278-COUNTIFS($AE278:$AE278,$AC279,AX278:AX278,$AI$1),0)),0)),0)</f>
        <v>0</v>
      </c>
      <c r="BL279" s="1">
        <f>IFERROR(IF($AE279&gt;$AE278,VLOOKUP($AC279+AL$1,STOCK!$F$10:$AB$209,17,0),IF($AE279=$AE278,(IF(BL278&gt;=1,BL278-COUNTIFS($AE278:$AE278,$AC279,AL278:AL278,$AI$2),0)),0)),0)</f>
        <v>0</v>
      </c>
      <c r="BM279" s="1">
        <f>IFERROR(IF($AE279&gt;$AE278,VLOOKUP($AC279+AM$1,STOCK!$F$10:$AB$209,17,0),IF($AE279=$AE278,(IF(BM278&gt;=1,BM278-COUNTIFS($AE278:$AE278,$AC279,AM278:AM278,$AI$2),0)),0)),0)</f>
        <v>0</v>
      </c>
      <c r="BN279" s="1">
        <f>IFERROR(IF($AE279&gt;$AE278,VLOOKUP($AC279+AN$1,STOCK!$F$10:$AB$209,17,0),IF($AE279=$AE278,(IF(BN278&gt;=1,BN278-COUNTIFS($AE278:$AE278,$AC279,AN278:AN278,$AI$2),0)),0)),0)</f>
        <v>0</v>
      </c>
      <c r="BO279" s="1">
        <f>IFERROR(IF($AE279&gt;$AE278,VLOOKUP($AC279+AO$1,STOCK!$F$10:$AB$209,17,0),IF($AE279=$AE278,(IF(BO278&gt;=1,BO278-COUNTIFS($AE278:$AE278,$AC279,AO278:AO278,$AI$2),0)),0)),0)</f>
        <v>0</v>
      </c>
      <c r="BP279" s="1">
        <f>IFERROR(IF($AE279&gt;$AE278,VLOOKUP($AC279+AP$1,STOCK!$F$10:$AB$209,17,0),IF($AE279=$AE278,(IF(BP278&gt;=1,BP278-COUNTIFS($AE278:$AE278,$AC279,AP278:AP278,$AI$2),0)),0)),0)</f>
        <v>0</v>
      </c>
      <c r="BQ279" s="1">
        <f>IFERROR(IF($AE279&gt;$AE278,VLOOKUP($AC279+AQ$1,STOCK!$F$10:$AB$209,17,0),IF($AE279=$AE278,(IF(BQ278&gt;=1,BQ278-COUNTIFS($AE278:$AE278,$AC279,AQ278:AQ278,$AI$2),0)),0)),0)</f>
        <v>0</v>
      </c>
      <c r="BR279" s="1">
        <f>IFERROR(IF($AE279&gt;$AE278,VLOOKUP($AC279+AR$1,STOCK!$F$10:$AB$209,17,0),IF($AE279=$AE278,(IF(BR278&gt;=1,BR278-COUNTIFS($AE278:$AE278,$AC279,AR278:AR278,$AI$2),0)),0)),0)</f>
        <v>0</v>
      </c>
      <c r="BS279" s="1">
        <f>IFERROR(IF($AE279&gt;$AE278,VLOOKUP($AC279+AS$1,STOCK!$F$10:$AB$209,17,0),IF($AE279=$AE278,(IF(BS278&gt;=1,BS278-COUNTIFS($AE278:$AE278,$AC279,AS278:AS278,$AI$2),0)),0)),0)</f>
        <v>0</v>
      </c>
      <c r="BT279" s="1">
        <f>IFERROR(IF($AE279&gt;$AE278,VLOOKUP($AC279+AT$1,STOCK!$F$10:$AB$209,17,0),IF($AE279=$AE278,(IF(BT278&gt;=1,BT278-COUNTIFS($AE278:$AE278,$AC279,AT278:AT278,$AI$2),0)),0)),0)</f>
        <v>0</v>
      </c>
      <c r="BU279" s="1">
        <f>IFERROR(IF($AE279&gt;$AE278,VLOOKUP($AC279+AU$1,STOCK!$F$10:$AB$209,17,0),IF($AE279=$AE278,(IF(BU278&gt;=1,BU278-COUNTIFS($AE278:$AE278,$AC279,AU278:AU278,$AI$2),0)),0)),0)</f>
        <v>0</v>
      </c>
      <c r="BV279" s="1">
        <f>IFERROR(IF($AE279&gt;$AE278,VLOOKUP($AC279+AV$1,STOCK!$F$10:$AB$209,17,0),IF($AE279=$AE278,(IF(BV278&gt;=1,BV278-COUNTIFS($AE278:$AE278,$AC279,AV278:AV278,$AI$2),0)),0)),0)</f>
        <v>0</v>
      </c>
      <c r="BW279" s="1">
        <f>IFERROR(IF($AE279&gt;$AE278,VLOOKUP($AC279+AW$1,STOCK!$F$10:$AB$209,17,0),IF($AE279=$AE278,(IF(BW278&gt;=1,BW278-COUNTIFS($AE278:$AE278,$AC279,AW278:AW278,$AI$2),0)),0)),0)</f>
        <v>0</v>
      </c>
      <c r="BX279" s="1">
        <f>IFERROR(IF($AE279&gt;$AE278,VLOOKUP($AC279+AX$1,STOCK!$F$10:$AB$209,17,0),IF($AE279=$AE278,(IF(BX278&gt;=1,BX278-COUNTIFS($AE278:$AE278,$AC279,AX278:AX278,$AI$2),0)),0)),0)</f>
        <v>0</v>
      </c>
    </row>
    <row r="280" spans="29:76" x14ac:dyDescent="0.25">
      <c r="AC280" s="1">
        <f t="shared" si="80"/>
        <v>0</v>
      </c>
      <c r="AD280" s="1">
        <f>IFERROR(IF(LEN(AK280)&gt;=1,VLOOKUP(HLOOKUP(AK280,PROFILE!$K$5:$V$8,4,0),PROFILE!$F$1:$G$3,2,0),0),0)</f>
        <v>0</v>
      </c>
      <c r="AE280" s="1">
        <f t="shared" si="81"/>
        <v>0</v>
      </c>
      <c r="AF280" s="1">
        <v>267</v>
      </c>
      <c r="AI280" s="1" t="str">
        <f>IFERROR(IF($AH280&gt;=1,VLOOKUP($AG280,STUDENT!$O$8:$Z$1507,3,0),""),"")</f>
        <v/>
      </c>
      <c r="AJ280" s="1" t="str">
        <f>IFERROR(IF($AH280&gt;=1,VLOOKUP($AG280,STUDENT!$O$8:$Z$1507,4,0),""),"")</f>
        <v/>
      </c>
      <c r="AK280" s="1" t="str">
        <f>IFERROR(IF($AH280&gt;=1,VLOOKUP($AG280,STUDENT!$O$8:$Z$1507,6,0),""),"")</f>
        <v/>
      </c>
      <c r="AL280" s="1" t="str">
        <f t="shared" si="82"/>
        <v/>
      </c>
      <c r="AM280" s="1" t="str">
        <f t="shared" si="83"/>
        <v/>
      </c>
      <c r="AN280" s="1" t="str">
        <f t="shared" si="84"/>
        <v/>
      </c>
      <c r="AO280" s="1" t="str">
        <f t="shared" si="85"/>
        <v/>
      </c>
      <c r="AP280" s="1" t="str">
        <f t="shared" si="86"/>
        <v/>
      </c>
      <c r="AQ280" s="1" t="str">
        <f t="shared" si="87"/>
        <v/>
      </c>
      <c r="AR280" s="1" t="str">
        <f t="shared" si="88"/>
        <v/>
      </c>
      <c r="AS280" s="1" t="str">
        <f t="shared" si="89"/>
        <v/>
      </c>
      <c r="AT280" s="1" t="str">
        <f t="shared" si="90"/>
        <v/>
      </c>
      <c r="AU280" s="1" t="str">
        <f t="shared" si="91"/>
        <v/>
      </c>
      <c r="AV280" s="1" t="str">
        <f t="shared" si="92"/>
        <v/>
      </c>
      <c r="AW280" s="1" t="str">
        <f t="shared" si="93"/>
        <v/>
      </c>
      <c r="AX280" s="1" t="str">
        <f t="shared" si="94"/>
        <v/>
      </c>
      <c r="AY280" s="1">
        <f>IFERROR(IF($AE280&gt;$AE279,VLOOKUP($AC280+AL$1,STOCK!$F$10:$AB$209,16,0),IF($AE280=$AE279,(IF(AY279&gt;=1,AY279-COUNTIFS($AE279:$AE279,$AC280,AL279:AL279,$AI$1),0)),0)),0)</f>
        <v>0</v>
      </c>
      <c r="AZ280" s="1">
        <f>IFERROR(IF($AE280&gt;$AE279,VLOOKUP($AC280+AM$1,STOCK!$F$10:$AB$209,16,0),IF($AE280=$AE279,(IF(AZ279&gt;=1,AZ279-COUNTIFS($AE279:$AE279,$AC280,AM279:AM279,$AI$1),0)),0)),0)</f>
        <v>0</v>
      </c>
      <c r="BA280" s="1">
        <f>IFERROR(IF($AE280&gt;$AE279,VLOOKUP($AC280+AN$1,STOCK!$F$10:$AB$209,16,0),IF($AE280=$AE279,(IF(BA279&gt;=1,BA279-COUNTIFS($AE279:$AE279,$AC280,AN279:AN279,$AI$1),0)),0)),0)</f>
        <v>0</v>
      </c>
      <c r="BB280" s="1">
        <f>IFERROR(IF($AE280&gt;$AE279,VLOOKUP($AC280+AO$1,STOCK!$F$10:$AB$209,16,0),IF($AE280=$AE279,(IF(BB279&gt;=1,BB279-COUNTIFS($AE279:$AE279,$AC280,AO279:AO279,$AI$1),0)),0)),0)</f>
        <v>0</v>
      </c>
      <c r="BC280" s="1">
        <f>IFERROR(IF($AE280&gt;$AE279,VLOOKUP($AC280+AP$1,STOCK!$F$10:$AB$209,16,0),IF($AE280=$AE279,(IF(BC279&gt;=1,BC279-COUNTIFS($AE279:$AE279,$AC280,AP279:AP279,$AI$1),0)),0)),0)</f>
        <v>0</v>
      </c>
      <c r="BD280" s="1">
        <f>IFERROR(IF($AE280&gt;$AE279,VLOOKUP($AC280+AQ$1,STOCK!$F$10:$AB$209,16,0),IF($AE280=$AE279,(IF(BD279&gt;=1,BD279-COUNTIFS($AE279:$AE279,$AC280,AQ279:AQ279,$AI$1),0)),0)),0)</f>
        <v>0</v>
      </c>
      <c r="BE280" s="1">
        <f>IFERROR(IF($AE280&gt;$AE279,VLOOKUP($AC280+AR$1,STOCK!$F$10:$AB$209,16,0),IF($AE280=$AE279,(IF(BE279&gt;=1,BE279-COUNTIFS($AE279:$AE279,$AC280,AR279:AR279,$AI$1),0)),0)),0)</f>
        <v>0</v>
      </c>
      <c r="BF280" s="1">
        <f>IFERROR(IF($AE280&gt;$AE279,VLOOKUP($AC280+AS$1,STOCK!$F$10:$AB$209,16,0),IF($AE280=$AE279,(IF(BF279&gt;=1,BF279-COUNTIFS($AE279:$AE279,$AC280,AS279:AS279,$AI$1),0)),0)),0)</f>
        <v>0</v>
      </c>
      <c r="BG280" s="1">
        <f>IFERROR(IF($AE280&gt;$AE279,VLOOKUP($AC280+AT$1,STOCK!$F$10:$AB$209,16,0),IF($AE280=$AE279,(IF(BG279&gt;=1,BG279-COUNTIFS($AE279:$AE279,$AC280,AT279:AT279,$AI$1),0)),0)),0)</f>
        <v>0</v>
      </c>
      <c r="BH280" s="1">
        <f>IFERROR(IF($AE280&gt;$AE279,VLOOKUP($AC280+AU$1,STOCK!$F$10:$AB$209,16,0),IF($AE280=$AE279,(IF(BH279&gt;=1,BH279-COUNTIFS($AE279:$AE279,$AC280,AU279:AU279,$AI$1),0)),0)),0)</f>
        <v>0</v>
      </c>
      <c r="BI280" s="1">
        <f>IFERROR(IF($AE280&gt;$AE279,VLOOKUP($AC280+AV$1,STOCK!$F$10:$AB$209,16,0),IF($AE280=$AE279,(IF(BI279&gt;=1,BI279-COUNTIFS($AE279:$AE279,$AC280,AV279:AV279,$AI$1),0)),0)),0)</f>
        <v>0</v>
      </c>
      <c r="BJ280" s="1">
        <f>IFERROR(IF($AE280&gt;$AE279,VLOOKUP($AC280+AW$1,STOCK!$F$10:$AB$209,16,0),IF($AE280=$AE279,(IF(BJ279&gt;=1,BJ279-COUNTIFS($AE279:$AE279,$AC280,AW279:AW279,$AI$1),0)),0)),0)</f>
        <v>0</v>
      </c>
      <c r="BK280" s="1">
        <f>IFERROR(IF($AE280&gt;$AE279,VLOOKUP($AC280+AX$1,STOCK!$F$10:$AB$209,16,0),IF($AE280=$AE279,(IF(BK279&gt;=1,BK279-COUNTIFS($AE279:$AE279,$AC280,AX279:AX279,$AI$1),0)),0)),0)</f>
        <v>0</v>
      </c>
      <c r="BL280" s="1">
        <f>IFERROR(IF($AE280&gt;$AE279,VLOOKUP($AC280+AL$1,STOCK!$F$10:$AB$209,17,0),IF($AE280=$AE279,(IF(BL279&gt;=1,BL279-COUNTIFS($AE279:$AE279,$AC280,AL279:AL279,$AI$2),0)),0)),0)</f>
        <v>0</v>
      </c>
      <c r="BM280" s="1">
        <f>IFERROR(IF($AE280&gt;$AE279,VLOOKUP($AC280+AM$1,STOCK!$F$10:$AB$209,17,0),IF($AE280=$AE279,(IF(BM279&gt;=1,BM279-COUNTIFS($AE279:$AE279,$AC280,AM279:AM279,$AI$2),0)),0)),0)</f>
        <v>0</v>
      </c>
      <c r="BN280" s="1">
        <f>IFERROR(IF($AE280&gt;$AE279,VLOOKUP($AC280+AN$1,STOCK!$F$10:$AB$209,17,0),IF($AE280=$AE279,(IF(BN279&gt;=1,BN279-COUNTIFS($AE279:$AE279,$AC280,AN279:AN279,$AI$2),0)),0)),0)</f>
        <v>0</v>
      </c>
      <c r="BO280" s="1">
        <f>IFERROR(IF($AE280&gt;$AE279,VLOOKUP($AC280+AO$1,STOCK!$F$10:$AB$209,17,0),IF($AE280=$AE279,(IF(BO279&gt;=1,BO279-COUNTIFS($AE279:$AE279,$AC280,AO279:AO279,$AI$2),0)),0)),0)</f>
        <v>0</v>
      </c>
      <c r="BP280" s="1">
        <f>IFERROR(IF($AE280&gt;$AE279,VLOOKUP($AC280+AP$1,STOCK!$F$10:$AB$209,17,0),IF($AE280=$AE279,(IF(BP279&gt;=1,BP279-COUNTIFS($AE279:$AE279,$AC280,AP279:AP279,$AI$2),0)),0)),0)</f>
        <v>0</v>
      </c>
      <c r="BQ280" s="1">
        <f>IFERROR(IF($AE280&gt;$AE279,VLOOKUP($AC280+AQ$1,STOCK!$F$10:$AB$209,17,0),IF($AE280=$AE279,(IF(BQ279&gt;=1,BQ279-COUNTIFS($AE279:$AE279,$AC280,AQ279:AQ279,$AI$2),0)),0)),0)</f>
        <v>0</v>
      </c>
      <c r="BR280" s="1">
        <f>IFERROR(IF($AE280&gt;$AE279,VLOOKUP($AC280+AR$1,STOCK!$F$10:$AB$209,17,0),IF($AE280=$AE279,(IF(BR279&gt;=1,BR279-COUNTIFS($AE279:$AE279,$AC280,AR279:AR279,$AI$2),0)),0)),0)</f>
        <v>0</v>
      </c>
      <c r="BS280" s="1">
        <f>IFERROR(IF($AE280&gt;$AE279,VLOOKUP($AC280+AS$1,STOCK!$F$10:$AB$209,17,0),IF($AE280=$AE279,(IF(BS279&gt;=1,BS279-COUNTIFS($AE279:$AE279,$AC280,AS279:AS279,$AI$2),0)),0)),0)</f>
        <v>0</v>
      </c>
      <c r="BT280" s="1">
        <f>IFERROR(IF($AE280&gt;$AE279,VLOOKUP($AC280+AT$1,STOCK!$F$10:$AB$209,17,0),IF($AE280=$AE279,(IF(BT279&gt;=1,BT279-COUNTIFS($AE279:$AE279,$AC280,AT279:AT279,$AI$2),0)),0)),0)</f>
        <v>0</v>
      </c>
      <c r="BU280" s="1">
        <f>IFERROR(IF($AE280&gt;$AE279,VLOOKUP($AC280+AU$1,STOCK!$F$10:$AB$209,17,0),IF($AE280=$AE279,(IF(BU279&gt;=1,BU279-COUNTIFS($AE279:$AE279,$AC280,AU279:AU279,$AI$2),0)),0)),0)</f>
        <v>0</v>
      </c>
      <c r="BV280" s="1">
        <f>IFERROR(IF($AE280&gt;$AE279,VLOOKUP($AC280+AV$1,STOCK!$F$10:$AB$209,17,0),IF($AE280=$AE279,(IF(BV279&gt;=1,BV279-COUNTIFS($AE279:$AE279,$AC280,AV279:AV279,$AI$2),0)),0)),0)</f>
        <v>0</v>
      </c>
      <c r="BW280" s="1">
        <f>IFERROR(IF($AE280&gt;$AE279,VLOOKUP($AC280+AW$1,STOCK!$F$10:$AB$209,17,0),IF($AE280=$AE279,(IF(BW279&gt;=1,BW279-COUNTIFS($AE279:$AE279,$AC280,AW279:AW279,$AI$2),0)),0)),0)</f>
        <v>0</v>
      </c>
      <c r="BX280" s="1">
        <f>IFERROR(IF($AE280&gt;$AE279,VLOOKUP($AC280+AX$1,STOCK!$F$10:$AB$209,17,0),IF($AE280=$AE279,(IF(BX279&gt;=1,BX279-COUNTIFS($AE279:$AE279,$AC280,AX279:AX279,$AI$2),0)),0)),0)</f>
        <v>0</v>
      </c>
    </row>
    <row r="281" spans="29:76" x14ac:dyDescent="0.25">
      <c r="AC281" s="1">
        <f t="shared" si="80"/>
        <v>0</v>
      </c>
      <c r="AD281" s="1">
        <f>IFERROR(IF(LEN(AK281)&gt;=1,VLOOKUP(HLOOKUP(AK281,PROFILE!$K$5:$V$8,4,0),PROFILE!$F$1:$G$3,2,0),0),0)</f>
        <v>0</v>
      </c>
      <c r="AE281" s="1">
        <f t="shared" si="81"/>
        <v>0</v>
      </c>
      <c r="AF281" s="1">
        <v>268</v>
      </c>
      <c r="AI281" s="1" t="str">
        <f>IFERROR(IF($AH281&gt;=1,VLOOKUP($AG281,STUDENT!$O$8:$Z$1507,3,0),""),"")</f>
        <v/>
      </c>
      <c r="AJ281" s="1" t="str">
        <f>IFERROR(IF($AH281&gt;=1,VLOOKUP($AG281,STUDENT!$O$8:$Z$1507,4,0),""),"")</f>
        <v/>
      </c>
      <c r="AK281" s="1" t="str">
        <f>IFERROR(IF($AH281&gt;=1,VLOOKUP($AG281,STUDENT!$O$8:$Z$1507,6,0),""),"")</f>
        <v/>
      </c>
      <c r="AL281" s="1" t="str">
        <f t="shared" si="82"/>
        <v/>
      </c>
      <c r="AM281" s="1" t="str">
        <f t="shared" si="83"/>
        <v/>
      </c>
      <c r="AN281" s="1" t="str">
        <f t="shared" si="84"/>
        <v/>
      </c>
      <c r="AO281" s="1" t="str">
        <f t="shared" si="85"/>
        <v/>
      </c>
      <c r="AP281" s="1" t="str">
        <f t="shared" si="86"/>
        <v/>
      </c>
      <c r="AQ281" s="1" t="str">
        <f t="shared" si="87"/>
        <v/>
      </c>
      <c r="AR281" s="1" t="str">
        <f t="shared" si="88"/>
        <v/>
      </c>
      <c r="AS281" s="1" t="str">
        <f t="shared" si="89"/>
        <v/>
      </c>
      <c r="AT281" s="1" t="str">
        <f t="shared" si="90"/>
        <v/>
      </c>
      <c r="AU281" s="1" t="str">
        <f t="shared" si="91"/>
        <v/>
      </c>
      <c r="AV281" s="1" t="str">
        <f t="shared" si="92"/>
        <v/>
      </c>
      <c r="AW281" s="1" t="str">
        <f t="shared" si="93"/>
        <v/>
      </c>
      <c r="AX281" s="1" t="str">
        <f t="shared" si="94"/>
        <v/>
      </c>
      <c r="AY281" s="1">
        <f>IFERROR(IF($AE281&gt;$AE280,VLOOKUP($AC281+AL$1,STOCK!$F$10:$AB$209,16,0),IF($AE281=$AE280,(IF(AY280&gt;=1,AY280-COUNTIFS($AE280:$AE280,$AC281,AL280:AL280,$AI$1),0)),0)),0)</f>
        <v>0</v>
      </c>
      <c r="AZ281" s="1">
        <f>IFERROR(IF($AE281&gt;$AE280,VLOOKUP($AC281+AM$1,STOCK!$F$10:$AB$209,16,0),IF($AE281=$AE280,(IF(AZ280&gt;=1,AZ280-COUNTIFS($AE280:$AE280,$AC281,AM280:AM280,$AI$1),0)),0)),0)</f>
        <v>0</v>
      </c>
      <c r="BA281" s="1">
        <f>IFERROR(IF($AE281&gt;$AE280,VLOOKUP($AC281+AN$1,STOCK!$F$10:$AB$209,16,0),IF($AE281=$AE280,(IF(BA280&gt;=1,BA280-COUNTIFS($AE280:$AE280,$AC281,AN280:AN280,$AI$1),0)),0)),0)</f>
        <v>0</v>
      </c>
      <c r="BB281" s="1">
        <f>IFERROR(IF($AE281&gt;$AE280,VLOOKUP($AC281+AO$1,STOCK!$F$10:$AB$209,16,0),IF($AE281=$AE280,(IF(BB280&gt;=1,BB280-COUNTIFS($AE280:$AE280,$AC281,AO280:AO280,$AI$1),0)),0)),0)</f>
        <v>0</v>
      </c>
      <c r="BC281" s="1">
        <f>IFERROR(IF($AE281&gt;$AE280,VLOOKUP($AC281+AP$1,STOCK!$F$10:$AB$209,16,0),IF($AE281=$AE280,(IF(BC280&gt;=1,BC280-COUNTIFS($AE280:$AE280,$AC281,AP280:AP280,$AI$1),0)),0)),0)</f>
        <v>0</v>
      </c>
      <c r="BD281" s="1">
        <f>IFERROR(IF($AE281&gt;$AE280,VLOOKUP($AC281+AQ$1,STOCK!$F$10:$AB$209,16,0),IF($AE281=$AE280,(IF(BD280&gt;=1,BD280-COUNTIFS($AE280:$AE280,$AC281,AQ280:AQ280,$AI$1),0)),0)),0)</f>
        <v>0</v>
      </c>
      <c r="BE281" s="1">
        <f>IFERROR(IF($AE281&gt;$AE280,VLOOKUP($AC281+AR$1,STOCK!$F$10:$AB$209,16,0),IF($AE281=$AE280,(IF(BE280&gt;=1,BE280-COUNTIFS($AE280:$AE280,$AC281,AR280:AR280,$AI$1),0)),0)),0)</f>
        <v>0</v>
      </c>
      <c r="BF281" s="1">
        <f>IFERROR(IF($AE281&gt;$AE280,VLOOKUP($AC281+AS$1,STOCK!$F$10:$AB$209,16,0),IF($AE281=$AE280,(IF(BF280&gt;=1,BF280-COUNTIFS($AE280:$AE280,$AC281,AS280:AS280,$AI$1),0)),0)),0)</f>
        <v>0</v>
      </c>
      <c r="BG281" s="1">
        <f>IFERROR(IF($AE281&gt;$AE280,VLOOKUP($AC281+AT$1,STOCK!$F$10:$AB$209,16,0),IF($AE281=$AE280,(IF(BG280&gt;=1,BG280-COUNTIFS($AE280:$AE280,$AC281,AT280:AT280,$AI$1),0)),0)),0)</f>
        <v>0</v>
      </c>
      <c r="BH281" s="1">
        <f>IFERROR(IF($AE281&gt;$AE280,VLOOKUP($AC281+AU$1,STOCK!$F$10:$AB$209,16,0),IF($AE281=$AE280,(IF(BH280&gt;=1,BH280-COUNTIFS($AE280:$AE280,$AC281,AU280:AU280,$AI$1),0)),0)),0)</f>
        <v>0</v>
      </c>
      <c r="BI281" s="1">
        <f>IFERROR(IF($AE281&gt;$AE280,VLOOKUP($AC281+AV$1,STOCK!$F$10:$AB$209,16,0),IF($AE281=$AE280,(IF(BI280&gt;=1,BI280-COUNTIFS($AE280:$AE280,$AC281,AV280:AV280,$AI$1),0)),0)),0)</f>
        <v>0</v>
      </c>
      <c r="BJ281" s="1">
        <f>IFERROR(IF($AE281&gt;$AE280,VLOOKUP($AC281+AW$1,STOCK!$F$10:$AB$209,16,0),IF($AE281=$AE280,(IF(BJ280&gt;=1,BJ280-COUNTIFS($AE280:$AE280,$AC281,AW280:AW280,$AI$1),0)),0)),0)</f>
        <v>0</v>
      </c>
      <c r="BK281" s="1">
        <f>IFERROR(IF($AE281&gt;$AE280,VLOOKUP($AC281+AX$1,STOCK!$F$10:$AB$209,16,0),IF($AE281=$AE280,(IF(BK280&gt;=1,BK280-COUNTIFS($AE280:$AE280,$AC281,AX280:AX280,$AI$1),0)),0)),0)</f>
        <v>0</v>
      </c>
      <c r="BL281" s="1">
        <f>IFERROR(IF($AE281&gt;$AE280,VLOOKUP($AC281+AL$1,STOCK!$F$10:$AB$209,17,0),IF($AE281=$AE280,(IF(BL280&gt;=1,BL280-COUNTIFS($AE280:$AE280,$AC281,AL280:AL280,$AI$2),0)),0)),0)</f>
        <v>0</v>
      </c>
      <c r="BM281" s="1">
        <f>IFERROR(IF($AE281&gt;$AE280,VLOOKUP($AC281+AM$1,STOCK!$F$10:$AB$209,17,0),IF($AE281=$AE280,(IF(BM280&gt;=1,BM280-COUNTIFS($AE280:$AE280,$AC281,AM280:AM280,$AI$2),0)),0)),0)</f>
        <v>0</v>
      </c>
      <c r="BN281" s="1">
        <f>IFERROR(IF($AE281&gt;$AE280,VLOOKUP($AC281+AN$1,STOCK!$F$10:$AB$209,17,0),IF($AE281=$AE280,(IF(BN280&gt;=1,BN280-COUNTIFS($AE280:$AE280,$AC281,AN280:AN280,$AI$2),0)),0)),0)</f>
        <v>0</v>
      </c>
      <c r="BO281" s="1">
        <f>IFERROR(IF($AE281&gt;$AE280,VLOOKUP($AC281+AO$1,STOCK!$F$10:$AB$209,17,0),IF($AE281=$AE280,(IF(BO280&gt;=1,BO280-COUNTIFS($AE280:$AE280,$AC281,AO280:AO280,$AI$2),0)),0)),0)</f>
        <v>0</v>
      </c>
      <c r="BP281" s="1">
        <f>IFERROR(IF($AE281&gt;$AE280,VLOOKUP($AC281+AP$1,STOCK!$F$10:$AB$209,17,0),IF($AE281=$AE280,(IF(BP280&gt;=1,BP280-COUNTIFS($AE280:$AE280,$AC281,AP280:AP280,$AI$2),0)),0)),0)</f>
        <v>0</v>
      </c>
      <c r="BQ281" s="1">
        <f>IFERROR(IF($AE281&gt;$AE280,VLOOKUP($AC281+AQ$1,STOCK!$F$10:$AB$209,17,0),IF($AE281=$AE280,(IF(BQ280&gt;=1,BQ280-COUNTIFS($AE280:$AE280,$AC281,AQ280:AQ280,$AI$2),0)),0)),0)</f>
        <v>0</v>
      </c>
      <c r="BR281" s="1">
        <f>IFERROR(IF($AE281&gt;$AE280,VLOOKUP($AC281+AR$1,STOCK!$F$10:$AB$209,17,0),IF($AE281=$AE280,(IF(BR280&gt;=1,BR280-COUNTIFS($AE280:$AE280,$AC281,AR280:AR280,$AI$2),0)),0)),0)</f>
        <v>0</v>
      </c>
      <c r="BS281" s="1">
        <f>IFERROR(IF($AE281&gt;$AE280,VLOOKUP($AC281+AS$1,STOCK!$F$10:$AB$209,17,0),IF($AE281=$AE280,(IF(BS280&gt;=1,BS280-COUNTIFS($AE280:$AE280,$AC281,AS280:AS280,$AI$2),0)),0)),0)</f>
        <v>0</v>
      </c>
      <c r="BT281" s="1">
        <f>IFERROR(IF($AE281&gt;$AE280,VLOOKUP($AC281+AT$1,STOCK!$F$10:$AB$209,17,0),IF($AE281=$AE280,(IF(BT280&gt;=1,BT280-COUNTIFS($AE280:$AE280,$AC281,AT280:AT280,$AI$2),0)),0)),0)</f>
        <v>0</v>
      </c>
      <c r="BU281" s="1">
        <f>IFERROR(IF($AE281&gt;$AE280,VLOOKUP($AC281+AU$1,STOCK!$F$10:$AB$209,17,0),IF($AE281=$AE280,(IF(BU280&gt;=1,BU280-COUNTIFS($AE280:$AE280,$AC281,AU280:AU280,$AI$2),0)),0)),0)</f>
        <v>0</v>
      </c>
      <c r="BV281" s="1">
        <f>IFERROR(IF($AE281&gt;$AE280,VLOOKUP($AC281+AV$1,STOCK!$F$10:$AB$209,17,0),IF($AE281=$AE280,(IF(BV280&gt;=1,BV280-COUNTIFS($AE280:$AE280,$AC281,AV280:AV280,$AI$2),0)),0)),0)</f>
        <v>0</v>
      </c>
      <c r="BW281" s="1">
        <f>IFERROR(IF($AE281&gt;$AE280,VLOOKUP($AC281+AW$1,STOCK!$F$10:$AB$209,17,0),IF($AE281=$AE280,(IF(BW280&gt;=1,BW280-COUNTIFS($AE280:$AE280,$AC281,AW280:AW280,$AI$2),0)),0)),0)</f>
        <v>0</v>
      </c>
      <c r="BX281" s="1">
        <f>IFERROR(IF($AE281&gt;$AE280,VLOOKUP($AC281+AX$1,STOCK!$F$10:$AB$209,17,0),IF($AE281=$AE280,(IF(BX280&gt;=1,BX280-COUNTIFS($AE280:$AE280,$AC281,AX280:AX280,$AI$2),0)),0)),0)</f>
        <v>0</v>
      </c>
    </row>
    <row r="282" spans="29:76" x14ac:dyDescent="0.25">
      <c r="AC282" s="1">
        <f t="shared" si="80"/>
        <v>0</v>
      </c>
      <c r="AD282" s="1">
        <f>IFERROR(IF(LEN(AK282)&gt;=1,VLOOKUP(HLOOKUP(AK282,PROFILE!$K$5:$V$8,4,0),PROFILE!$F$1:$G$3,2,0),0),0)</f>
        <v>0</v>
      </c>
      <c r="AE282" s="1">
        <f t="shared" si="81"/>
        <v>0</v>
      </c>
      <c r="AF282" s="1">
        <v>269</v>
      </c>
      <c r="AI282" s="1" t="str">
        <f>IFERROR(IF($AH282&gt;=1,VLOOKUP($AG282,STUDENT!$O$8:$Z$1507,3,0),""),"")</f>
        <v/>
      </c>
      <c r="AJ282" s="1" t="str">
        <f>IFERROR(IF($AH282&gt;=1,VLOOKUP($AG282,STUDENT!$O$8:$Z$1507,4,0),""),"")</f>
        <v/>
      </c>
      <c r="AK282" s="1" t="str">
        <f>IFERROR(IF($AH282&gt;=1,VLOOKUP($AG282,STUDENT!$O$8:$Z$1507,6,0),""),"")</f>
        <v/>
      </c>
      <c r="AL282" s="1" t="str">
        <f t="shared" si="82"/>
        <v/>
      </c>
      <c r="AM282" s="1" t="str">
        <f t="shared" si="83"/>
        <v/>
      </c>
      <c r="AN282" s="1" t="str">
        <f t="shared" si="84"/>
        <v/>
      </c>
      <c r="AO282" s="1" t="str">
        <f t="shared" si="85"/>
        <v/>
      </c>
      <c r="AP282" s="1" t="str">
        <f t="shared" si="86"/>
        <v/>
      </c>
      <c r="AQ282" s="1" t="str">
        <f t="shared" si="87"/>
        <v/>
      </c>
      <c r="AR282" s="1" t="str">
        <f t="shared" si="88"/>
        <v/>
      </c>
      <c r="AS282" s="1" t="str">
        <f t="shared" si="89"/>
        <v/>
      </c>
      <c r="AT282" s="1" t="str">
        <f t="shared" si="90"/>
        <v/>
      </c>
      <c r="AU282" s="1" t="str">
        <f t="shared" si="91"/>
        <v/>
      </c>
      <c r="AV282" s="1" t="str">
        <f t="shared" si="92"/>
        <v/>
      </c>
      <c r="AW282" s="1" t="str">
        <f t="shared" si="93"/>
        <v/>
      </c>
      <c r="AX282" s="1" t="str">
        <f t="shared" si="94"/>
        <v/>
      </c>
      <c r="AY282" s="1">
        <f>IFERROR(IF($AE282&gt;$AE281,VLOOKUP($AC282+AL$1,STOCK!$F$10:$AB$209,16,0),IF($AE282=$AE281,(IF(AY281&gt;=1,AY281-COUNTIFS($AE281:$AE281,$AC282,AL281:AL281,$AI$1),0)),0)),0)</f>
        <v>0</v>
      </c>
      <c r="AZ282" s="1">
        <f>IFERROR(IF($AE282&gt;$AE281,VLOOKUP($AC282+AM$1,STOCK!$F$10:$AB$209,16,0),IF($AE282=$AE281,(IF(AZ281&gt;=1,AZ281-COUNTIFS($AE281:$AE281,$AC282,AM281:AM281,$AI$1),0)),0)),0)</f>
        <v>0</v>
      </c>
      <c r="BA282" s="1">
        <f>IFERROR(IF($AE282&gt;$AE281,VLOOKUP($AC282+AN$1,STOCK!$F$10:$AB$209,16,0),IF($AE282=$AE281,(IF(BA281&gt;=1,BA281-COUNTIFS($AE281:$AE281,$AC282,AN281:AN281,$AI$1),0)),0)),0)</f>
        <v>0</v>
      </c>
      <c r="BB282" s="1">
        <f>IFERROR(IF($AE282&gt;$AE281,VLOOKUP($AC282+AO$1,STOCK!$F$10:$AB$209,16,0),IF($AE282=$AE281,(IF(BB281&gt;=1,BB281-COUNTIFS($AE281:$AE281,$AC282,AO281:AO281,$AI$1),0)),0)),0)</f>
        <v>0</v>
      </c>
      <c r="BC282" s="1">
        <f>IFERROR(IF($AE282&gt;$AE281,VLOOKUP($AC282+AP$1,STOCK!$F$10:$AB$209,16,0),IF($AE282=$AE281,(IF(BC281&gt;=1,BC281-COUNTIFS($AE281:$AE281,$AC282,AP281:AP281,$AI$1),0)),0)),0)</f>
        <v>0</v>
      </c>
      <c r="BD282" s="1">
        <f>IFERROR(IF($AE282&gt;$AE281,VLOOKUP($AC282+AQ$1,STOCK!$F$10:$AB$209,16,0),IF($AE282=$AE281,(IF(BD281&gt;=1,BD281-COUNTIFS($AE281:$AE281,$AC282,AQ281:AQ281,$AI$1),0)),0)),0)</f>
        <v>0</v>
      </c>
      <c r="BE282" s="1">
        <f>IFERROR(IF($AE282&gt;$AE281,VLOOKUP($AC282+AR$1,STOCK!$F$10:$AB$209,16,0),IF($AE282=$AE281,(IF(BE281&gt;=1,BE281-COUNTIFS($AE281:$AE281,$AC282,AR281:AR281,$AI$1),0)),0)),0)</f>
        <v>0</v>
      </c>
      <c r="BF282" s="1">
        <f>IFERROR(IF($AE282&gt;$AE281,VLOOKUP($AC282+AS$1,STOCK!$F$10:$AB$209,16,0),IF($AE282=$AE281,(IF(BF281&gt;=1,BF281-COUNTIFS($AE281:$AE281,$AC282,AS281:AS281,$AI$1),0)),0)),0)</f>
        <v>0</v>
      </c>
      <c r="BG282" s="1">
        <f>IFERROR(IF($AE282&gt;$AE281,VLOOKUP($AC282+AT$1,STOCK!$F$10:$AB$209,16,0),IF($AE282=$AE281,(IF(BG281&gt;=1,BG281-COUNTIFS($AE281:$AE281,$AC282,AT281:AT281,$AI$1),0)),0)),0)</f>
        <v>0</v>
      </c>
      <c r="BH282" s="1">
        <f>IFERROR(IF($AE282&gt;$AE281,VLOOKUP($AC282+AU$1,STOCK!$F$10:$AB$209,16,0),IF($AE282=$AE281,(IF(BH281&gt;=1,BH281-COUNTIFS($AE281:$AE281,$AC282,AU281:AU281,$AI$1),0)),0)),0)</f>
        <v>0</v>
      </c>
      <c r="BI282" s="1">
        <f>IFERROR(IF($AE282&gt;$AE281,VLOOKUP($AC282+AV$1,STOCK!$F$10:$AB$209,16,0),IF($AE282=$AE281,(IF(BI281&gt;=1,BI281-COUNTIFS($AE281:$AE281,$AC282,AV281:AV281,$AI$1),0)),0)),0)</f>
        <v>0</v>
      </c>
      <c r="BJ282" s="1">
        <f>IFERROR(IF($AE282&gt;$AE281,VLOOKUP($AC282+AW$1,STOCK!$F$10:$AB$209,16,0),IF($AE282=$AE281,(IF(BJ281&gt;=1,BJ281-COUNTIFS($AE281:$AE281,$AC282,AW281:AW281,$AI$1),0)),0)),0)</f>
        <v>0</v>
      </c>
      <c r="BK282" s="1">
        <f>IFERROR(IF($AE282&gt;$AE281,VLOOKUP($AC282+AX$1,STOCK!$F$10:$AB$209,16,0),IF($AE282=$AE281,(IF(BK281&gt;=1,BK281-COUNTIFS($AE281:$AE281,$AC282,AX281:AX281,$AI$1),0)),0)),0)</f>
        <v>0</v>
      </c>
      <c r="BL282" s="1">
        <f>IFERROR(IF($AE282&gt;$AE281,VLOOKUP($AC282+AL$1,STOCK!$F$10:$AB$209,17,0),IF($AE282=$AE281,(IF(BL281&gt;=1,BL281-COUNTIFS($AE281:$AE281,$AC282,AL281:AL281,$AI$2),0)),0)),0)</f>
        <v>0</v>
      </c>
      <c r="BM282" s="1">
        <f>IFERROR(IF($AE282&gt;$AE281,VLOOKUP($AC282+AM$1,STOCK!$F$10:$AB$209,17,0),IF($AE282=$AE281,(IF(BM281&gt;=1,BM281-COUNTIFS($AE281:$AE281,$AC282,AM281:AM281,$AI$2),0)),0)),0)</f>
        <v>0</v>
      </c>
      <c r="BN282" s="1">
        <f>IFERROR(IF($AE282&gt;$AE281,VLOOKUP($AC282+AN$1,STOCK!$F$10:$AB$209,17,0),IF($AE282=$AE281,(IF(BN281&gt;=1,BN281-COUNTIFS($AE281:$AE281,$AC282,AN281:AN281,$AI$2),0)),0)),0)</f>
        <v>0</v>
      </c>
      <c r="BO282" s="1">
        <f>IFERROR(IF($AE282&gt;$AE281,VLOOKUP($AC282+AO$1,STOCK!$F$10:$AB$209,17,0),IF($AE282=$AE281,(IF(BO281&gt;=1,BO281-COUNTIFS($AE281:$AE281,$AC282,AO281:AO281,$AI$2),0)),0)),0)</f>
        <v>0</v>
      </c>
      <c r="BP282" s="1">
        <f>IFERROR(IF($AE282&gt;$AE281,VLOOKUP($AC282+AP$1,STOCK!$F$10:$AB$209,17,0),IF($AE282=$AE281,(IF(BP281&gt;=1,BP281-COUNTIFS($AE281:$AE281,$AC282,AP281:AP281,$AI$2),0)),0)),0)</f>
        <v>0</v>
      </c>
      <c r="BQ282" s="1">
        <f>IFERROR(IF($AE282&gt;$AE281,VLOOKUP($AC282+AQ$1,STOCK!$F$10:$AB$209,17,0),IF($AE282=$AE281,(IF(BQ281&gt;=1,BQ281-COUNTIFS($AE281:$AE281,$AC282,AQ281:AQ281,$AI$2),0)),0)),0)</f>
        <v>0</v>
      </c>
      <c r="BR282" s="1">
        <f>IFERROR(IF($AE282&gt;$AE281,VLOOKUP($AC282+AR$1,STOCK!$F$10:$AB$209,17,0),IF($AE282=$AE281,(IF(BR281&gt;=1,BR281-COUNTIFS($AE281:$AE281,$AC282,AR281:AR281,$AI$2),0)),0)),0)</f>
        <v>0</v>
      </c>
      <c r="BS282" s="1">
        <f>IFERROR(IF($AE282&gt;$AE281,VLOOKUP($AC282+AS$1,STOCK!$F$10:$AB$209,17,0),IF($AE282=$AE281,(IF(BS281&gt;=1,BS281-COUNTIFS($AE281:$AE281,$AC282,AS281:AS281,$AI$2),0)),0)),0)</f>
        <v>0</v>
      </c>
      <c r="BT282" s="1">
        <f>IFERROR(IF($AE282&gt;$AE281,VLOOKUP($AC282+AT$1,STOCK!$F$10:$AB$209,17,0),IF($AE282=$AE281,(IF(BT281&gt;=1,BT281-COUNTIFS($AE281:$AE281,$AC282,AT281:AT281,$AI$2),0)),0)),0)</f>
        <v>0</v>
      </c>
      <c r="BU282" s="1">
        <f>IFERROR(IF($AE282&gt;$AE281,VLOOKUP($AC282+AU$1,STOCK!$F$10:$AB$209,17,0),IF($AE282=$AE281,(IF(BU281&gt;=1,BU281-COUNTIFS($AE281:$AE281,$AC282,AU281:AU281,$AI$2),0)),0)),0)</f>
        <v>0</v>
      </c>
      <c r="BV282" s="1">
        <f>IFERROR(IF($AE282&gt;$AE281,VLOOKUP($AC282+AV$1,STOCK!$F$10:$AB$209,17,0),IF($AE282=$AE281,(IF(BV281&gt;=1,BV281-COUNTIFS($AE281:$AE281,$AC282,AV281:AV281,$AI$2),0)),0)),0)</f>
        <v>0</v>
      </c>
      <c r="BW282" s="1">
        <f>IFERROR(IF($AE282&gt;$AE281,VLOOKUP($AC282+AW$1,STOCK!$F$10:$AB$209,17,0),IF($AE282=$AE281,(IF(BW281&gt;=1,BW281-COUNTIFS($AE281:$AE281,$AC282,AW281:AW281,$AI$2),0)),0)),0)</f>
        <v>0</v>
      </c>
      <c r="BX282" s="1">
        <f>IFERROR(IF($AE282&gt;$AE281,VLOOKUP($AC282+AX$1,STOCK!$F$10:$AB$209,17,0),IF($AE282=$AE281,(IF(BX281&gt;=1,BX281-COUNTIFS($AE281:$AE281,$AC282,AX281:AX281,$AI$2),0)),0)),0)</f>
        <v>0</v>
      </c>
    </row>
    <row r="283" spans="29:76" x14ac:dyDescent="0.25">
      <c r="AC283" s="1">
        <f t="shared" si="80"/>
        <v>0</v>
      </c>
      <c r="AD283" s="1">
        <f>IFERROR(IF(LEN(AK283)&gt;=1,VLOOKUP(HLOOKUP(AK283,PROFILE!$K$5:$V$8,4,0),PROFILE!$F$1:$G$3,2,0),0),0)</f>
        <v>0</v>
      </c>
      <c r="AE283" s="1">
        <f t="shared" si="81"/>
        <v>0</v>
      </c>
      <c r="AF283" s="1">
        <v>270</v>
      </c>
      <c r="AI283" s="1" t="str">
        <f>IFERROR(IF($AH283&gt;=1,VLOOKUP($AG283,STUDENT!$O$8:$Z$1507,3,0),""),"")</f>
        <v/>
      </c>
      <c r="AJ283" s="1" t="str">
        <f>IFERROR(IF($AH283&gt;=1,VLOOKUP($AG283,STUDENT!$O$8:$Z$1507,4,0),""),"")</f>
        <v/>
      </c>
      <c r="AK283" s="1" t="str">
        <f>IFERROR(IF($AH283&gt;=1,VLOOKUP($AG283,STUDENT!$O$8:$Z$1507,6,0),""),"")</f>
        <v/>
      </c>
      <c r="AL283" s="1" t="str">
        <f t="shared" si="82"/>
        <v/>
      </c>
      <c r="AM283" s="1" t="str">
        <f t="shared" si="83"/>
        <v/>
      </c>
      <c r="AN283" s="1" t="str">
        <f t="shared" si="84"/>
        <v/>
      </c>
      <c r="AO283" s="1" t="str">
        <f t="shared" si="85"/>
        <v/>
      </c>
      <c r="AP283" s="1" t="str">
        <f t="shared" si="86"/>
        <v/>
      </c>
      <c r="AQ283" s="1" t="str">
        <f t="shared" si="87"/>
        <v/>
      </c>
      <c r="AR283" s="1" t="str">
        <f t="shared" si="88"/>
        <v/>
      </c>
      <c r="AS283" s="1" t="str">
        <f t="shared" si="89"/>
        <v/>
      </c>
      <c r="AT283" s="1" t="str">
        <f t="shared" si="90"/>
        <v/>
      </c>
      <c r="AU283" s="1" t="str">
        <f t="shared" si="91"/>
        <v/>
      </c>
      <c r="AV283" s="1" t="str">
        <f t="shared" si="92"/>
        <v/>
      </c>
      <c r="AW283" s="1" t="str">
        <f t="shared" si="93"/>
        <v/>
      </c>
      <c r="AX283" s="1" t="str">
        <f t="shared" si="94"/>
        <v/>
      </c>
      <c r="AY283" s="1">
        <f>IFERROR(IF($AE283&gt;$AE282,VLOOKUP($AC283+AL$1,STOCK!$F$10:$AB$209,16,0),IF($AE283=$AE282,(IF(AY282&gt;=1,AY282-COUNTIFS($AE282:$AE282,$AC283,AL282:AL282,$AI$1),0)),0)),0)</f>
        <v>0</v>
      </c>
      <c r="AZ283" s="1">
        <f>IFERROR(IF($AE283&gt;$AE282,VLOOKUP($AC283+AM$1,STOCK!$F$10:$AB$209,16,0),IF($AE283=$AE282,(IF(AZ282&gt;=1,AZ282-COUNTIFS($AE282:$AE282,$AC283,AM282:AM282,$AI$1),0)),0)),0)</f>
        <v>0</v>
      </c>
      <c r="BA283" s="1">
        <f>IFERROR(IF($AE283&gt;$AE282,VLOOKUP($AC283+AN$1,STOCK!$F$10:$AB$209,16,0),IF($AE283=$AE282,(IF(BA282&gt;=1,BA282-COUNTIFS($AE282:$AE282,$AC283,AN282:AN282,$AI$1),0)),0)),0)</f>
        <v>0</v>
      </c>
      <c r="BB283" s="1">
        <f>IFERROR(IF($AE283&gt;$AE282,VLOOKUP($AC283+AO$1,STOCK!$F$10:$AB$209,16,0),IF($AE283=$AE282,(IF(BB282&gt;=1,BB282-COUNTIFS($AE282:$AE282,$AC283,AO282:AO282,$AI$1),0)),0)),0)</f>
        <v>0</v>
      </c>
      <c r="BC283" s="1">
        <f>IFERROR(IF($AE283&gt;$AE282,VLOOKUP($AC283+AP$1,STOCK!$F$10:$AB$209,16,0),IF($AE283=$AE282,(IF(BC282&gt;=1,BC282-COUNTIFS($AE282:$AE282,$AC283,AP282:AP282,$AI$1),0)),0)),0)</f>
        <v>0</v>
      </c>
      <c r="BD283" s="1">
        <f>IFERROR(IF($AE283&gt;$AE282,VLOOKUP($AC283+AQ$1,STOCK!$F$10:$AB$209,16,0),IF($AE283=$AE282,(IF(BD282&gt;=1,BD282-COUNTIFS($AE282:$AE282,$AC283,AQ282:AQ282,$AI$1),0)),0)),0)</f>
        <v>0</v>
      </c>
      <c r="BE283" s="1">
        <f>IFERROR(IF($AE283&gt;$AE282,VLOOKUP($AC283+AR$1,STOCK!$F$10:$AB$209,16,0),IF($AE283=$AE282,(IF(BE282&gt;=1,BE282-COUNTIFS($AE282:$AE282,$AC283,AR282:AR282,$AI$1),0)),0)),0)</f>
        <v>0</v>
      </c>
      <c r="BF283" s="1">
        <f>IFERROR(IF($AE283&gt;$AE282,VLOOKUP($AC283+AS$1,STOCK!$F$10:$AB$209,16,0),IF($AE283=$AE282,(IF(BF282&gt;=1,BF282-COUNTIFS($AE282:$AE282,$AC283,AS282:AS282,$AI$1),0)),0)),0)</f>
        <v>0</v>
      </c>
      <c r="BG283" s="1">
        <f>IFERROR(IF($AE283&gt;$AE282,VLOOKUP($AC283+AT$1,STOCK!$F$10:$AB$209,16,0),IF($AE283=$AE282,(IF(BG282&gt;=1,BG282-COUNTIFS($AE282:$AE282,$AC283,AT282:AT282,$AI$1),0)),0)),0)</f>
        <v>0</v>
      </c>
      <c r="BH283" s="1">
        <f>IFERROR(IF($AE283&gt;$AE282,VLOOKUP($AC283+AU$1,STOCK!$F$10:$AB$209,16,0),IF($AE283=$AE282,(IF(BH282&gt;=1,BH282-COUNTIFS($AE282:$AE282,$AC283,AU282:AU282,$AI$1),0)),0)),0)</f>
        <v>0</v>
      </c>
      <c r="BI283" s="1">
        <f>IFERROR(IF($AE283&gt;$AE282,VLOOKUP($AC283+AV$1,STOCK!$F$10:$AB$209,16,0),IF($AE283=$AE282,(IF(BI282&gt;=1,BI282-COUNTIFS($AE282:$AE282,$AC283,AV282:AV282,$AI$1),0)),0)),0)</f>
        <v>0</v>
      </c>
      <c r="BJ283" s="1">
        <f>IFERROR(IF($AE283&gt;$AE282,VLOOKUP($AC283+AW$1,STOCK!$F$10:$AB$209,16,0),IF($AE283=$AE282,(IF(BJ282&gt;=1,BJ282-COUNTIFS($AE282:$AE282,$AC283,AW282:AW282,$AI$1),0)),0)),0)</f>
        <v>0</v>
      </c>
      <c r="BK283" s="1">
        <f>IFERROR(IF($AE283&gt;$AE282,VLOOKUP($AC283+AX$1,STOCK!$F$10:$AB$209,16,0),IF($AE283=$AE282,(IF(BK282&gt;=1,BK282-COUNTIFS($AE282:$AE282,$AC283,AX282:AX282,$AI$1),0)),0)),0)</f>
        <v>0</v>
      </c>
      <c r="BL283" s="1">
        <f>IFERROR(IF($AE283&gt;$AE282,VLOOKUP($AC283+AL$1,STOCK!$F$10:$AB$209,17,0),IF($AE283=$AE282,(IF(BL282&gt;=1,BL282-COUNTIFS($AE282:$AE282,$AC283,AL282:AL282,$AI$2),0)),0)),0)</f>
        <v>0</v>
      </c>
      <c r="BM283" s="1">
        <f>IFERROR(IF($AE283&gt;$AE282,VLOOKUP($AC283+AM$1,STOCK!$F$10:$AB$209,17,0),IF($AE283=$AE282,(IF(BM282&gt;=1,BM282-COUNTIFS($AE282:$AE282,$AC283,AM282:AM282,$AI$2),0)),0)),0)</f>
        <v>0</v>
      </c>
      <c r="BN283" s="1">
        <f>IFERROR(IF($AE283&gt;$AE282,VLOOKUP($AC283+AN$1,STOCK!$F$10:$AB$209,17,0),IF($AE283=$AE282,(IF(BN282&gt;=1,BN282-COUNTIFS($AE282:$AE282,$AC283,AN282:AN282,$AI$2),0)),0)),0)</f>
        <v>0</v>
      </c>
      <c r="BO283" s="1">
        <f>IFERROR(IF($AE283&gt;$AE282,VLOOKUP($AC283+AO$1,STOCK!$F$10:$AB$209,17,0),IF($AE283=$AE282,(IF(BO282&gt;=1,BO282-COUNTIFS($AE282:$AE282,$AC283,AO282:AO282,$AI$2),0)),0)),0)</f>
        <v>0</v>
      </c>
      <c r="BP283" s="1">
        <f>IFERROR(IF($AE283&gt;$AE282,VLOOKUP($AC283+AP$1,STOCK!$F$10:$AB$209,17,0),IF($AE283=$AE282,(IF(BP282&gt;=1,BP282-COUNTIFS($AE282:$AE282,$AC283,AP282:AP282,$AI$2),0)),0)),0)</f>
        <v>0</v>
      </c>
      <c r="BQ283" s="1">
        <f>IFERROR(IF($AE283&gt;$AE282,VLOOKUP($AC283+AQ$1,STOCK!$F$10:$AB$209,17,0),IF($AE283=$AE282,(IF(BQ282&gt;=1,BQ282-COUNTIFS($AE282:$AE282,$AC283,AQ282:AQ282,$AI$2),0)),0)),0)</f>
        <v>0</v>
      </c>
      <c r="BR283" s="1">
        <f>IFERROR(IF($AE283&gt;$AE282,VLOOKUP($AC283+AR$1,STOCK!$F$10:$AB$209,17,0),IF($AE283=$AE282,(IF(BR282&gt;=1,BR282-COUNTIFS($AE282:$AE282,$AC283,AR282:AR282,$AI$2),0)),0)),0)</f>
        <v>0</v>
      </c>
      <c r="BS283" s="1">
        <f>IFERROR(IF($AE283&gt;$AE282,VLOOKUP($AC283+AS$1,STOCK!$F$10:$AB$209,17,0),IF($AE283=$AE282,(IF(BS282&gt;=1,BS282-COUNTIFS($AE282:$AE282,$AC283,AS282:AS282,$AI$2),0)),0)),0)</f>
        <v>0</v>
      </c>
      <c r="BT283" s="1">
        <f>IFERROR(IF($AE283&gt;$AE282,VLOOKUP($AC283+AT$1,STOCK!$F$10:$AB$209,17,0),IF($AE283=$AE282,(IF(BT282&gt;=1,BT282-COUNTIFS($AE282:$AE282,$AC283,AT282:AT282,$AI$2),0)),0)),0)</f>
        <v>0</v>
      </c>
      <c r="BU283" s="1">
        <f>IFERROR(IF($AE283&gt;$AE282,VLOOKUP($AC283+AU$1,STOCK!$F$10:$AB$209,17,0),IF($AE283=$AE282,(IF(BU282&gt;=1,BU282-COUNTIFS($AE282:$AE282,$AC283,AU282:AU282,$AI$2),0)),0)),0)</f>
        <v>0</v>
      </c>
      <c r="BV283" s="1">
        <f>IFERROR(IF($AE283&gt;$AE282,VLOOKUP($AC283+AV$1,STOCK!$F$10:$AB$209,17,0),IF($AE283=$AE282,(IF(BV282&gt;=1,BV282-COUNTIFS($AE282:$AE282,$AC283,AV282:AV282,$AI$2),0)),0)),0)</f>
        <v>0</v>
      </c>
      <c r="BW283" s="1">
        <f>IFERROR(IF($AE283&gt;$AE282,VLOOKUP($AC283+AW$1,STOCK!$F$10:$AB$209,17,0),IF($AE283=$AE282,(IF(BW282&gt;=1,BW282-COUNTIFS($AE282:$AE282,$AC283,AW282:AW282,$AI$2),0)),0)),0)</f>
        <v>0</v>
      </c>
      <c r="BX283" s="1">
        <f>IFERROR(IF($AE283&gt;$AE282,VLOOKUP($AC283+AX$1,STOCK!$F$10:$AB$209,17,0),IF($AE283=$AE282,(IF(BX282&gt;=1,BX282-COUNTIFS($AE282:$AE282,$AC283,AX282:AX282,$AI$2),0)),0)),0)</f>
        <v>0</v>
      </c>
    </row>
    <row r="284" spans="29:76" x14ac:dyDescent="0.25">
      <c r="AC284" s="1">
        <f t="shared" si="80"/>
        <v>0</v>
      </c>
      <c r="AD284" s="1">
        <f>IFERROR(IF(LEN(AK284)&gt;=1,VLOOKUP(HLOOKUP(AK284,PROFILE!$K$5:$V$8,4,0),PROFILE!$F$1:$G$3,2,0),0),0)</f>
        <v>0</v>
      </c>
      <c r="AE284" s="1">
        <f t="shared" si="81"/>
        <v>0</v>
      </c>
      <c r="AF284" s="1">
        <v>271</v>
      </c>
      <c r="AI284" s="1" t="str">
        <f>IFERROR(IF($AH284&gt;=1,VLOOKUP($AG284,STUDENT!$O$8:$Z$1507,3,0),""),"")</f>
        <v/>
      </c>
      <c r="AJ284" s="1" t="str">
        <f>IFERROR(IF($AH284&gt;=1,VLOOKUP($AG284,STUDENT!$O$8:$Z$1507,4,0),""),"")</f>
        <v/>
      </c>
      <c r="AK284" s="1" t="str">
        <f>IFERROR(IF($AH284&gt;=1,VLOOKUP($AG284,STUDENT!$O$8:$Z$1507,6,0),""),"")</f>
        <v/>
      </c>
      <c r="AL284" s="1" t="str">
        <f t="shared" si="82"/>
        <v/>
      </c>
      <c r="AM284" s="1" t="str">
        <f t="shared" si="83"/>
        <v/>
      </c>
      <c r="AN284" s="1" t="str">
        <f t="shared" si="84"/>
        <v/>
      </c>
      <c r="AO284" s="1" t="str">
        <f t="shared" si="85"/>
        <v/>
      </c>
      <c r="AP284" s="1" t="str">
        <f t="shared" si="86"/>
        <v/>
      </c>
      <c r="AQ284" s="1" t="str">
        <f t="shared" si="87"/>
        <v/>
      </c>
      <c r="AR284" s="1" t="str">
        <f t="shared" si="88"/>
        <v/>
      </c>
      <c r="AS284" s="1" t="str">
        <f t="shared" si="89"/>
        <v/>
      </c>
      <c r="AT284" s="1" t="str">
        <f t="shared" si="90"/>
        <v/>
      </c>
      <c r="AU284" s="1" t="str">
        <f t="shared" si="91"/>
        <v/>
      </c>
      <c r="AV284" s="1" t="str">
        <f t="shared" si="92"/>
        <v/>
      </c>
      <c r="AW284" s="1" t="str">
        <f t="shared" si="93"/>
        <v/>
      </c>
      <c r="AX284" s="1" t="str">
        <f t="shared" si="94"/>
        <v/>
      </c>
      <c r="AY284" s="1">
        <f>IFERROR(IF($AE284&gt;$AE283,VLOOKUP($AC284+AL$1,STOCK!$F$10:$AB$209,16,0),IF($AE284=$AE283,(IF(AY283&gt;=1,AY283-COUNTIFS($AE283:$AE283,$AC284,AL283:AL283,$AI$1),0)),0)),0)</f>
        <v>0</v>
      </c>
      <c r="AZ284" s="1">
        <f>IFERROR(IF($AE284&gt;$AE283,VLOOKUP($AC284+AM$1,STOCK!$F$10:$AB$209,16,0),IF($AE284=$AE283,(IF(AZ283&gt;=1,AZ283-COUNTIFS($AE283:$AE283,$AC284,AM283:AM283,$AI$1),0)),0)),0)</f>
        <v>0</v>
      </c>
      <c r="BA284" s="1">
        <f>IFERROR(IF($AE284&gt;$AE283,VLOOKUP($AC284+AN$1,STOCK!$F$10:$AB$209,16,0),IF($AE284=$AE283,(IF(BA283&gt;=1,BA283-COUNTIFS($AE283:$AE283,$AC284,AN283:AN283,$AI$1),0)),0)),0)</f>
        <v>0</v>
      </c>
      <c r="BB284" s="1">
        <f>IFERROR(IF($AE284&gt;$AE283,VLOOKUP($AC284+AO$1,STOCK!$F$10:$AB$209,16,0),IF($AE284=$AE283,(IF(BB283&gt;=1,BB283-COUNTIFS($AE283:$AE283,$AC284,AO283:AO283,$AI$1),0)),0)),0)</f>
        <v>0</v>
      </c>
      <c r="BC284" s="1">
        <f>IFERROR(IF($AE284&gt;$AE283,VLOOKUP($AC284+AP$1,STOCK!$F$10:$AB$209,16,0),IF($AE284=$AE283,(IF(BC283&gt;=1,BC283-COUNTIFS($AE283:$AE283,$AC284,AP283:AP283,$AI$1),0)),0)),0)</f>
        <v>0</v>
      </c>
      <c r="BD284" s="1">
        <f>IFERROR(IF($AE284&gt;$AE283,VLOOKUP($AC284+AQ$1,STOCK!$F$10:$AB$209,16,0),IF($AE284=$AE283,(IF(BD283&gt;=1,BD283-COUNTIFS($AE283:$AE283,$AC284,AQ283:AQ283,$AI$1),0)),0)),0)</f>
        <v>0</v>
      </c>
      <c r="BE284" s="1">
        <f>IFERROR(IF($AE284&gt;$AE283,VLOOKUP($AC284+AR$1,STOCK!$F$10:$AB$209,16,0),IF($AE284=$AE283,(IF(BE283&gt;=1,BE283-COUNTIFS($AE283:$AE283,$AC284,AR283:AR283,$AI$1),0)),0)),0)</f>
        <v>0</v>
      </c>
      <c r="BF284" s="1">
        <f>IFERROR(IF($AE284&gt;$AE283,VLOOKUP($AC284+AS$1,STOCK!$F$10:$AB$209,16,0),IF($AE284=$AE283,(IF(BF283&gt;=1,BF283-COUNTIFS($AE283:$AE283,$AC284,AS283:AS283,$AI$1),0)),0)),0)</f>
        <v>0</v>
      </c>
      <c r="BG284" s="1">
        <f>IFERROR(IF($AE284&gt;$AE283,VLOOKUP($AC284+AT$1,STOCK!$F$10:$AB$209,16,0),IF($AE284=$AE283,(IF(BG283&gt;=1,BG283-COUNTIFS($AE283:$AE283,$AC284,AT283:AT283,$AI$1),0)),0)),0)</f>
        <v>0</v>
      </c>
      <c r="BH284" s="1">
        <f>IFERROR(IF($AE284&gt;$AE283,VLOOKUP($AC284+AU$1,STOCK!$F$10:$AB$209,16,0),IF($AE284=$AE283,(IF(BH283&gt;=1,BH283-COUNTIFS($AE283:$AE283,$AC284,AU283:AU283,$AI$1),0)),0)),0)</f>
        <v>0</v>
      </c>
      <c r="BI284" s="1">
        <f>IFERROR(IF($AE284&gt;$AE283,VLOOKUP($AC284+AV$1,STOCK!$F$10:$AB$209,16,0),IF($AE284=$AE283,(IF(BI283&gt;=1,BI283-COUNTIFS($AE283:$AE283,$AC284,AV283:AV283,$AI$1),0)),0)),0)</f>
        <v>0</v>
      </c>
      <c r="BJ284" s="1">
        <f>IFERROR(IF($AE284&gt;$AE283,VLOOKUP($AC284+AW$1,STOCK!$F$10:$AB$209,16,0),IF($AE284=$AE283,(IF(BJ283&gt;=1,BJ283-COUNTIFS($AE283:$AE283,$AC284,AW283:AW283,$AI$1),0)),0)),0)</f>
        <v>0</v>
      </c>
      <c r="BK284" s="1">
        <f>IFERROR(IF($AE284&gt;$AE283,VLOOKUP($AC284+AX$1,STOCK!$F$10:$AB$209,16,0),IF($AE284=$AE283,(IF(BK283&gt;=1,BK283-COUNTIFS($AE283:$AE283,$AC284,AX283:AX283,$AI$1),0)),0)),0)</f>
        <v>0</v>
      </c>
      <c r="BL284" s="1">
        <f>IFERROR(IF($AE284&gt;$AE283,VLOOKUP($AC284+AL$1,STOCK!$F$10:$AB$209,17,0),IF($AE284=$AE283,(IF(BL283&gt;=1,BL283-COUNTIFS($AE283:$AE283,$AC284,AL283:AL283,$AI$2),0)),0)),0)</f>
        <v>0</v>
      </c>
      <c r="BM284" s="1">
        <f>IFERROR(IF($AE284&gt;$AE283,VLOOKUP($AC284+AM$1,STOCK!$F$10:$AB$209,17,0),IF($AE284=$AE283,(IF(BM283&gt;=1,BM283-COUNTIFS($AE283:$AE283,$AC284,AM283:AM283,$AI$2),0)),0)),0)</f>
        <v>0</v>
      </c>
      <c r="BN284" s="1">
        <f>IFERROR(IF($AE284&gt;$AE283,VLOOKUP($AC284+AN$1,STOCK!$F$10:$AB$209,17,0),IF($AE284=$AE283,(IF(BN283&gt;=1,BN283-COUNTIFS($AE283:$AE283,$AC284,AN283:AN283,$AI$2),0)),0)),0)</f>
        <v>0</v>
      </c>
      <c r="BO284" s="1">
        <f>IFERROR(IF($AE284&gt;$AE283,VLOOKUP($AC284+AO$1,STOCK!$F$10:$AB$209,17,0),IF($AE284=$AE283,(IF(BO283&gt;=1,BO283-COUNTIFS($AE283:$AE283,$AC284,AO283:AO283,$AI$2),0)),0)),0)</f>
        <v>0</v>
      </c>
      <c r="BP284" s="1">
        <f>IFERROR(IF($AE284&gt;$AE283,VLOOKUP($AC284+AP$1,STOCK!$F$10:$AB$209,17,0),IF($AE284=$AE283,(IF(BP283&gt;=1,BP283-COUNTIFS($AE283:$AE283,$AC284,AP283:AP283,$AI$2),0)),0)),0)</f>
        <v>0</v>
      </c>
      <c r="BQ284" s="1">
        <f>IFERROR(IF($AE284&gt;$AE283,VLOOKUP($AC284+AQ$1,STOCK!$F$10:$AB$209,17,0),IF($AE284=$AE283,(IF(BQ283&gt;=1,BQ283-COUNTIFS($AE283:$AE283,$AC284,AQ283:AQ283,$AI$2),0)),0)),0)</f>
        <v>0</v>
      </c>
      <c r="BR284" s="1">
        <f>IFERROR(IF($AE284&gt;$AE283,VLOOKUP($AC284+AR$1,STOCK!$F$10:$AB$209,17,0),IF($AE284=$AE283,(IF(BR283&gt;=1,BR283-COUNTIFS($AE283:$AE283,$AC284,AR283:AR283,$AI$2),0)),0)),0)</f>
        <v>0</v>
      </c>
      <c r="BS284" s="1">
        <f>IFERROR(IF($AE284&gt;$AE283,VLOOKUP($AC284+AS$1,STOCK!$F$10:$AB$209,17,0),IF($AE284=$AE283,(IF(BS283&gt;=1,BS283-COUNTIFS($AE283:$AE283,$AC284,AS283:AS283,$AI$2),0)),0)),0)</f>
        <v>0</v>
      </c>
      <c r="BT284" s="1">
        <f>IFERROR(IF($AE284&gt;$AE283,VLOOKUP($AC284+AT$1,STOCK!$F$10:$AB$209,17,0),IF($AE284=$AE283,(IF(BT283&gt;=1,BT283-COUNTIFS($AE283:$AE283,$AC284,AT283:AT283,$AI$2),0)),0)),0)</f>
        <v>0</v>
      </c>
      <c r="BU284" s="1">
        <f>IFERROR(IF($AE284&gt;$AE283,VLOOKUP($AC284+AU$1,STOCK!$F$10:$AB$209,17,0),IF($AE284=$AE283,(IF(BU283&gt;=1,BU283-COUNTIFS($AE283:$AE283,$AC284,AU283:AU283,$AI$2),0)),0)),0)</f>
        <v>0</v>
      </c>
      <c r="BV284" s="1">
        <f>IFERROR(IF($AE284&gt;$AE283,VLOOKUP($AC284+AV$1,STOCK!$F$10:$AB$209,17,0),IF($AE284=$AE283,(IF(BV283&gt;=1,BV283-COUNTIFS($AE283:$AE283,$AC284,AV283:AV283,$AI$2),0)),0)),0)</f>
        <v>0</v>
      </c>
      <c r="BW284" s="1">
        <f>IFERROR(IF($AE284&gt;$AE283,VLOOKUP($AC284+AW$1,STOCK!$F$10:$AB$209,17,0),IF($AE284=$AE283,(IF(BW283&gt;=1,BW283-COUNTIFS($AE283:$AE283,$AC284,AW283:AW283,$AI$2),0)),0)),0)</f>
        <v>0</v>
      </c>
      <c r="BX284" s="1">
        <f>IFERROR(IF($AE284&gt;$AE283,VLOOKUP($AC284+AX$1,STOCK!$F$10:$AB$209,17,0),IF($AE284=$AE283,(IF(BX283&gt;=1,BX283-COUNTIFS($AE283:$AE283,$AC284,AX283:AX283,$AI$2),0)),0)),0)</f>
        <v>0</v>
      </c>
    </row>
    <row r="285" spans="29:76" x14ac:dyDescent="0.25">
      <c r="AC285" s="1">
        <f t="shared" si="80"/>
        <v>0</v>
      </c>
      <c r="AD285" s="1">
        <f>IFERROR(IF(LEN(AK285)&gt;=1,VLOOKUP(HLOOKUP(AK285,PROFILE!$K$5:$V$8,4,0),PROFILE!$F$1:$G$3,2,0),0),0)</f>
        <v>0</v>
      </c>
      <c r="AE285" s="1">
        <f t="shared" si="81"/>
        <v>0</v>
      </c>
      <c r="AF285" s="1">
        <v>272</v>
      </c>
      <c r="AI285" s="1" t="str">
        <f>IFERROR(IF($AH285&gt;=1,VLOOKUP($AG285,STUDENT!$O$8:$Z$1507,3,0),""),"")</f>
        <v/>
      </c>
      <c r="AJ285" s="1" t="str">
        <f>IFERROR(IF($AH285&gt;=1,VLOOKUP($AG285,STUDENT!$O$8:$Z$1507,4,0),""),"")</f>
        <v/>
      </c>
      <c r="AK285" s="1" t="str">
        <f>IFERROR(IF($AH285&gt;=1,VLOOKUP($AG285,STUDENT!$O$8:$Z$1507,6,0),""),"")</f>
        <v/>
      </c>
      <c r="AL285" s="1" t="str">
        <f t="shared" si="82"/>
        <v/>
      </c>
      <c r="AM285" s="1" t="str">
        <f t="shared" si="83"/>
        <v/>
      </c>
      <c r="AN285" s="1" t="str">
        <f t="shared" si="84"/>
        <v/>
      </c>
      <c r="AO285" s="1" t="str">
        <f t="shared" si="85"/>
        <v/>
      </c>
      <c r="AP285" s="1" t="str">
        <f t="shared" si="86"/>
        <v/>
      </c>
      <c r="AQ285" s="1" t="str">
        <f t="shared" si="87"/>
        <v/>
      </c>
      <c r="AR285" s="1" t="str">
        <f t="shared" si="88"/>
        <v/>
      </c>
      <c r="AS285" s="1" t="str">
        <f t="shared" si="89"/>
        <v/>
      </c>
      <c r="AT285" s="1" t="str">
        <f t="shared" si="90"/>
        <v/>
      </c>
      <c r="AU285" s="1" t="str">
        <f t="shared" si="91"/>
        <v/>
      </c>
      <c r="AV285" s="1" t="str">
        <f t="shared" si="92"/>
        <v/>
      </c>
      <c r="AW285" s="1" t="str">
        <f t="shared" si="93"/>
        <v/>
      </c>
      <c r="AX285" s="1" t="str">
        <f t="shared" si="94"/>
        <v/>
      </c>
      <c r="AY285" s="1">
        <f>IFERROR(IF($AE285&gt;$AE284,VLOOKUP($AC285+AL$1,STOCK!$F$10:$AB$209,16,0),IF($AE285=$AE284,(IF(AY284&gt;=1,AY284-COUNTIFS($AE284:$AE284,$AC285,AL284:AL284,$AI$1),0)),0)),0)</f>
        <v>0</v>
      </c>
      <c r="AZ285" s="1">
        <f>IFERROR(IF($AE285&gt;$AE284,VLOOKUP($AC285+AM$1,STOCK!$F$10:$AB$209,16,0),IF($AE285=$AE284,(IF(AZ284&gt;=1,AZ284-COUNTIFS($AE284:$AE284,$AC285,AM284:AM284,$AI$1),0)),0)),0)</f>
        <v>0</v>
      </c>
      <c r="BA285" s="1">
        <f>IFERROR(IF($AE285&gt;$AE284,VLOOKUP($AC285+AN$1,STOCK!$F$10:$AB$209,16,0),IF($AE285=$AE284,(IF(BA284&gt;=1,BA284-COUNTIFS($AE284:$AE284,$AC285,AN284:AN284,$AI$1),0)),0)),0)</f>
        <v>0</v>
      </c>
      <c r="BB285" s="1">
        <f>IFERROR(IF($AE285&gt;$AE284,VLOOKUP($AC285+AO$1,STOCK!$F$10:$AB$209,16,0),IF($AE285=$AE284,(IF(BB284&gt;=1,BB284-COUNTIFS($AE284:$AE284,$AC285,AO284:AO284,$AI$1),0)),0)),0)</f>
        <v>0</v>
      </c>
      <c r="BC285" s="1">
        <f>IFERROR(IF($AE285&gt;$AE284,VLOOKUP($AC285+AP$1,STOCK!$F$10:$AB$209,16,0),IF($AE285=$AE284,(IF(BC284&gt;=1,BC284-COUNTIFS($AE284:$AE284,$AC285,AP284:AP284,$AI$1),0)),0)),0)</f>
        <v>0</v>
      </c>
      <c r="BD285" s="1">
        <f>IFERROR(IF($AE285&gt;$AE284,VLOOKUP($AC285+AQ$1,STOCK!$F$10:$AB$209,16,0),IF($AE285=$AE284,(IF(BD284&gt;=1,BD284-COUNTIFS($AE284:$AE284,$AC285,AQ284:AQ284,$AI$1),0)),0)),0)</f>
        <v>0</v>
      </c>
      <c r="BE285" s="1">
        <f>IFERROR(IF($AE285&gt;$AE284,VLOOKUP($AC285+AR$1,STOCK!$F$10:$AB$209,16,0),IF($AE285=$AE284,(IF(BE284&gt;=1,BE284-COUNTIFS($AE284:$AE284,$AC285,AR284:AR284,$AI$1),0)),0)),0)</f>
        <v>0</v>
      </c>
      <c r="BF285" s="1">
        <f>IFERROR(IF($AE285&gt;$AE284,VLOOKUP($AC285+AS$1,STOCK!$F$10:$AB$209,16,0),IF($AE285=$AE284,(IF(BF284&gt;=1,BF284-COUNTIFS($AE284:$AE284,$AC285,AS284:AS284,$AI$1),0)),0)),0)</f>
        <v>0</v>
      </c>
      <c r="BG285" s="1">
        <f>IFERROR(IF($AE285&gt;$AE284,VLOOKUP($AC285+AT$1,STOCK!$F$10:$AB$209,16,0),IF($AE285=$AE284,(IF(BG284&gt;=1,BG284-COUNTIFS($AE284:$AE284,$AC285,AT284:AT284,$AI$1),0)),0)),0)</f>
        <v>0</v>
      </c>
      <c r="BH285" s="1">
        <f>IFERROR(IF($AE285&gt;$AE284,VLOOKUP($AC285+AU$1,STOCK!$F$10:$AB$209,16,0),IF($AE285=$AE284,(IF(BH284&gt;=1,BH284-COUNTIFS($AE284:$AE284,$AC285,AU284:AU284,$AI$1),0)),0)),0)</f>
        <v>0</v>
      </c>
      <c r="BI285" s="1">
        <f>IFERROR(IF($AE285&gt;$AE284,VLOOKUP($AC285+AV$1,STOCK!$F$10:$AB$209,16,0),IF($AE285=$AE284,(IF(BI284&gt;=1,BI284-COUNTIFS($AE284:$AE284,$AC285,AV284:AV284,$AI$1),0)),0)),0)</f>
        <v>0</v>
      </c>
      <c r="BJ285" s="1">
        <f>IFERROR(IF($AE285&gt;$AE284,VLOOKUP($AC285+AW$1,STOCK!$F$10:$AB$209,16,0),IF($AE285=$AE284,(IF(BJ284&gt;=1,BJ284-COUNTIFS($AE284:$AE284,$AC285,AW284:AW284,$AI$1),0)),0)),0)</f>
        <v>0</v>
      </c>
      <c r="BK285" s="1">
        <f>IFERROR(IF($AE285&gt;$AE284,VLOOKUP($AC285+AX$1,STOCK!$F$10:$AB$209,16,0),IF($AE285=$AE284,(IF(BK284&gt;=1,BK284-COUNTIFS($AE284:$AE284,$AC285,AX284:AX284,$AI$1),0)),0)),0)</f>
        <v>0</v>
      </c>
      <c r="BL285" s="1">
        <f>IFERROR(IF($AE285&gt;$AE284,VLOOKUP($AC285+AL$1,STOCK!$F$10:$AB$209,17,0),IF($AE285=$AE284,(IF(BL284&gt;=1,BL284-COUNTIFS($AE284:$AE284,$AC285,AL284:AL284,$AI$2),0)),0)),0)</f>
        <v>0</v>
      </c>
      <c r="BM285" s="1">
        <f>IFERROR(IF($AE285&gt;$AE284,VLOOKUP($AC285+AM$1,STOCK!$F$10:$AB$209,17,0),IF($AE285=$AE284,(IF(BM284&gt;=1,BM284-COUNTIFS($AE284:$AE284,$AC285,AM284:AM284,$AI$2),0)),0)),0)</f>
        <v>0</v>
      </c>
      <c r="BN285" s="1">
        <f>IFERROR(IF($AE285&gt;$AE284,VLOOKUP($AC285+AN$1,STOCK!$F$10:$AB$209,17,0),IF($AE285=$AE284,(IF(BN284&gt;=1,BN284-COUNTIFS($AE284:$AE284,$AC285,AN284:AN284,$AI$2),0)),0)),0)</f>
        <v>0</v>
      </c>
      <c r="BO285" s="1">
        <f>IFERROR(IF($AE285&gt;$AE284,VLOOKUP($AC285+AO$1,STOCK!$F$10:$AB$209,17,0),IF($AE285=$AE284,(IF(BO284&gt;=1,BO284-COUNTIFS($AE284:$AE284,$AC285,AO284:AO284,$AI$2),0)),0)),0)</f>
        <v>0</v>
      </c>
      <c r="BP285" s="1">
        <f>IFERROR(IF($AE285&gt;$AE284,VLOOKUP($AC285+AP$1,STOCK!$F$10:$AB$209,17,0),IF($AE285=$AE284,(IF(BP284&gt;=1,BP284-COUNTIFS($AE284:$AE284,$AC285,AP284:AP284,$AI$2),0)),0)),0)</f>
        <v>0</v>
      </c>
      <c r="BQ285" s="1">
        <f>IFERROR(IF($AE285&gt;$AE284,VLOOKUP($AC285+AQ$1,STOCK!$F$10:$AB$209,17,0),IF($AE285=$AE284,(IF(BQ284&gt;=1,BQ284-COUNTIFS($AE284:$AE284,$AC285,AQ284:AQ284,$AI$2),0)),0)),0)</f>
        <v>0</v>
      </c>
      <c r="BR285" s="1">
        <f>IFERROR(IF($AE285&gt;$AE284,VLOOKUP($AC285+AR$1,STOCK!$F$10:$AB$209,17,0),IF($AE285=$AE284,(IF(BR284&gt;=1,BR284-COUNTIFS($AE284:$AE284,$AC285,AR284:AR284,$AI$2),0)),0)),0)</f>
        <v>0</v>
      </c>
      <c r="BS285" s="1">
        <f>IFERROR(IF($AE285&gt;$AE284,VLOOKUP($AC285+AS$1,STOCK!$F$10:$AB$209,17,0),IF($AE285=$AE284,(IF(BS284&gt;=1,BS284-COUNTIFS($AE284:$AE284,$AC285,AS284:AS284,$AI$2),0)),0)),0)</f>
        <v>0</v>
      </c>
      <c r="BT285" s="1">
        <f>IFERROR(IF($AE285&gt;$AE284,VLOOKUP($AC285+AT$1,STOCK!$F$10:$AB$209,17,0),IF($AE285=$AE284,(IF(BT284&gt;=1,BT284-COUNTIFS($AE284:$AE284,$AC285,AT284:AT284,$AI$2),0)),0)),0)</f>
        <v>0</v>
      </c>
      <c r="BU285" s="1">
        <f>IFERROR(IF($AE285&gt;$AE284,VLOOKUP($AC285+AU$1,STOCK!$F$10:$AB$209,17,0),IF($AE285=$AE284,(IF(BU284&gt;=1,BU284-COUNTIFS($AE284:$AE284,$AC285,AU284:AU284,$AI$2),0)),0)),0)</f>
        <v>0</v>
      </c>
      <c r="BV285" s="1">
        <f>IFERROR(IF($AE285&gt;$AE284,VLOOKUP($AC285+AV$1,STOCK!$F$10:$AB$209,17,0),IF($AE285=$AE284,(IF(BV284&gt;=1,BV284-COUNTIFS($AE284:$AE284,$AC285,AV284:AV284,$AI$2),0)),0)),0)</f>
        <v>0</v>
      </c>
      <c r="BW285" s="1">
        <f>IFERROR(IF($AE285&gt;$AE284,VLOOKUP($AC285+AW$1,STOCK!$F$10:$AB$209,17,0),IF($AE285=$AE284,(IF(BW284&gt;=1,BW284-COUNTIFS($AE284:$AE284,$AC285,AW284:AW284,$AI$2),0)),0)),0)</f>
        <v>0</v>
      </c>
      <c r="BX285" s="1">
        <f>IFERROR(IF($AE285&gt;$AE284,VLOOKUP($AC285+AX$1,STOCK!$F$10:$AB$209,17,0),IF($AE285=$AE284,(IF(BX284&gt;=1,BX284-COUNTIFS($AE284:$AE284,$AC285,AX284:AX284,$AI$2),0)),0)),0)</f>
        <v>0</v>
      </c>
    </row>
    <row r="286" spans="29:76" x14ac:dyDescent="0.25">
      <c r="AC286" s="1">
        <f t="shared" si="80"/>
        <v>0</v>
      </c>
      <c r="AD286" s="1">
        <f>IFERROR(IF(LEN(AK286)&gt;=1,VLOOKUP(HLOOKUP(AK286,PROFILE!$K$5:$V$8,4,0),PROFILE!$F$1:$G$3,2,0),0),0)</f>
        <v>0</v>
      </c>
      <c r="AE286" s="1">
        <f t="shared" si="81"/>
        <v>0</v>
      </c>
      <c r="AF286" s="1">
        <v>273</v>
      </c>
      <c r="AI286" s="1" t="str">
        <f>IFERROR(IF($AH286&gt;=1,VLOOKUP($AG286,STUDENT!$O$8:$Z$1507,3,0),""),"")</f>
        <v/>
      </c>
      <c r="AJ286" s="1" t="str">
        <f>IFERROR(IF($AH286&gt;=1,VLOOKUP($AG286,STUDENT!$O$8:$Z$1507,4,0),""),"")</f>
        <v/>
      </c>
      <c r="AK286" s="1" t="str">
        <f>IFERROR(IF($AH286&gt;=1,VLOOKUP($AG286,STUDENT!$O$8:$Z$1507,6,0),""),"")</f>
        <v/>
      </c>
      <c r="AL286" s="1" t="str">
        <f t="shared" si="82"/>
        <v/>
      </c>
      <c r="AM286" s="1" t="str">
        <f t="shared" si="83"/>
        <v/>
      </c>
      <c r="AN286" s="1" t="str">
        <f t="shared" si="84"/>
        <v/>
      </c>
      <c r="AO286" s="1" t="str">
        <f t="shared" si="85"/>
        <v/>
      </c>
      <c r="AP286" s="1" t="str">
        <f t="shared" si="86"/>
        <v/>
      </c>
      <c r="AQ286" s="1" t="str">
        <f t="shared" si="87"/>
        <v/>
      </c>
      <c r="AR286" s="1" t="str">
        <f t="shared" si="88"/>
        <v/>
      </c>
      <c r="AS286" s="1" t="str">
        <f t="shared" si="89"/>
        <v/>
      </c>
      <c r="AT286" s="1" t="str">
        <f t="shared" si="90"/>
        <v/>
      </c>
      <c r="AU286" s="1" t="str">
        <f t="shared" si="91"/>
        <v/>
      </c>
      <c r="AV286" s="1" t="str">
        <f t="shared" si="92"/>
        <v/>
      </c>
      <c r="AW286" s="1" t="str">
        <f t="shared" si="93"/>
        <v/>
      </c>
      <c r="AX286" s="1" t="str">
        <f t="shared" si="94"/>
        <v/>
      </c>
      <c r="AY286" s="1">
        <f>IFERROR(IF($AE286&gt;$AE285,VLOOKUP($AC286+AL$1,STOCK!$F$10:$AB$209,16,0),IF($AE286=$AE285,(IF(AY285&gt;=1,AY285-COUNTIFS($AE285:$AE285,$AC286,AL285:AL285,$AI$1),0)),0)),0)</f>
        <v>0</v>
      </c>
      <c r="AZ286" s="1">
        <f>IFERROR(IF($AE286&gt;$AE285,VLOOKUP($AC286+AM$1,STOCK!$F$10:$AB$209,16,0),IF($AE286=$AE285,(IF(AZ285&gt;=1,AZ285-COUNTIFS($AE285:$AE285,$AC286,AM285:AM285,$AI$1),0)),0)),0)</f>
        <v>0</v>
      </c>
      <c r="BA286" s="1">
        <f>IFERROR(IF($AE286&gt;$AE285,VLOOKUP($AC286+AN$1,STOCK!$F$10:$AB$209,16,0),IF($AE286=$AE285,(IF(BA285&gt;=1,BA285-COUNTIFS($AE285:$AE285,$AC286,AN285:AN285,$AI$1),0)),0)),0)</f>
        <v>0</v>
      </c>
      <c r="BB286" s="1">
        <f>IFERROR(IF($AE286&gt;$AE285,VLOOKUP($AC286+AO$1,STOCK!$F$10:$AB$209,16,0),IF($AE286=$AE285,(IF(BB285&gt;=1,BB285-COUNTIFS($AE285:$AE285,$AC286,AO285:AO285,$AI$1),0)),0)),0)</f>
        <v>0</v>
      </c>
      <c r="BC286" s="1">
        <f>IFERROR(IF($AE286&gt;$AE285,VLOOKUP($AC286+AP$1,STOCK!$F$10:$AB$209,16,0),IF($AE286=$AE285,(IF(BC285&gt;=1,BC285-COUNTIFS($AE285:$AE285,$AC286,AP285:AP285,$AI$1),0)),0)),0)</f>
        <v>0</v>
      </c>
      <c r="BD286" s="1">
        <f>IFERROR(IF($AE286&gt;$AE285,VLOOKUP($AC286+AQ$1,STOCK!$F$10:$AB$209,16,0),IF($AE286=$AE285,(IF(BD285&gt;=1,BD285-COUNTIFS($AE285:$AE285,$AC286,AQ285:AQ285,$AI$1),0)),0)),0)</f>
        <v>0</v>
      </c>
      <c r="BE286" s="1">
        <f>IFERROR(IF($AE286&gt;$AE285,VLOOKUP($AC286+AR$1,STOCK!$F$10:$AB$209,16,0),IF($AE286=$AE285,(IF(BE285&gt;=1,BE285-COUNTIFS($AE285:$AE285,$AC286,AR285:AR285,$AI$1),0)),0)),0)</f>
        <v>0</v>
      </c>
      <c r="BF286" s="1">
        <f>IFERROR(IF($AE286&gt;$AE285,VLOOKUP($AC286+AS$1,STOCK!$F$10:$AB$209,16,0),IF($AE286=$AE285,(IF(BF285&gt;=1,BF285-COUNTIFS($AE285:$AE285,$AC286,AS285:AS285,$AI$1),0)),0)),0)</f>
        <v>0</v>
      </c>
      <c r="BG286" s="1">
        <f>IFERROR(IF($AE286&gt;$AE285,VLOOKUP($AC286+AT$1,STOCK!$F$10:$AB$209,16,0),IF($AE286=$AE285,(IF(BG285&gt;=1,BG285-COUNTIFS($AE285:$AE285,$AC286,AT285:AT285,$AI$1),0)),0)),0)</f>
        <v>0</v>
      </c>
      <c r="BH286" s="1">
        <f>IFERROR(IF($AE286&gt;$AE285,VLOOKUP($AC286+AU$1,STOCK!$F$10:$AB$209,16,0),IF($AE286=$AE285,(IF(BH285&gt;=1,BH285-COUNTIFS($AE285:$AE285,$AC286,AU285:AU285,$AI$1),0)),0)),0)</f>
        <v>0</v>
      </c>
      <c r="BI286" s="1">
        <f>IFERROR(IF($AE286&gt;$AE285,VLOOKUP($AC286+AV$1,STOCK!$F$10:$AB$209,16,0),IF($AE286=$AE285,(IF(BI285&gt;=1,BI285-COUNTIFS($AE285:$AE285,$AC286,AV285:AV285,$AI$1),0)),0)),0)</f>
        <v>0</v>
      </c>
      <c r="BJ286" s="1">
        <f>IFERROR(IF($AE286&gt;$AE285,VLOOKUP($AC286+AW$1,STOCK!$F$10:$AB$209,16,0),IF($AE286=$AE285,(IF(BJ285&gt;=1,BJ285-COUNTIFS($AE285:$AE285,$AC286,AW285:AW285,$AI$1),0)),0)),0)</f>
        <v>0</v>
      </c>
      <c r="BK286" s="1">
        <f>IFERROR(IF($AE286&gt;$AE285,VLOOKUP($AC286+AX$1,STOCK!$F$10:$AB$209,16,0),IF($AE286=$AE285,(IF(BK285&gt;=1,BK285-COUNTIFS($AE285:$AE285,$AC286,AX285:AX285,$AI$1),0)),0)),0)</f>
        <v>0</v>
      </c>
      <c r="BL286" s="1">
        <f>IFERROR(IF($AE286&gt;$AE285,VLOOKUP($AC286+AL$1,STOCK!$F$10:$AB$209,17,0),IF($AE286=$AE285,(IF(BL285&gt;=1,BL285-COUNTIFS($AE285:$AE285,$AC286,AL285:AL285,$AI$2),0)),0)),0)</f>
        <v>0</v>
      </c>
      <c r="BM286" s="1">
        <f>IFERROR(IF($AE286&gt;$AE285,VLOOKUP($AC286+AM$1,STOCK!$F$10:$AB$209,17,0),IF($AE286=$AE285,(IF(BM285&gt;=1,BM285-COUNTIFS($AE285:$AE285,$AC286,AM285:AM285,$AI$2),0)),0)),0)</f>
        <v>0</v>
      </c>
      <c r="BN286" s="1">
        <f>IFERROR(IF($AE286&gt;$AE285,VLOOKUP($AC286+AN$1,STOCK!$F$10:$AB$209,17,0),IF($AE286=$AE285,(IF(BN285&gt;=1,BN285-COUNTIFS($AE285:$AE285,$AC286,AN285:AN285,$AI$2),0)),0)),0)</f>
        <v>0</v>
      </c>
      <c r="BO286" s="1">
        <f>IFERROR(IF($AE286&gt;$AE285,VLOOKUP($AC286+AO$1,STOCK!$F$10:$AB$209,17,0),IF($AE286=$AE285,(IF(BO285&gt;=1,BO285-COUNTIFS($AE285:$AE285,$AC286,AO285:AO285,$AI$2),0)),0)),0)</f>
        <v>0</v>
      </c>
      <c r="BP286" s="1">
        <f>IFERROR(IF($AE286&gt;$AE285,VLOOKUP($AC286+AP$1,STOCK!$F$10:$AB$209,17,0),IF($AE286=$AE285,(IF(BP285&gt;=1,BP285-COUNTIFS($AE285:$AE285,$AC286,AP285:AP285,$AI$2),0)),0)),0)</f>
        <v>0</v>
      </c>
      <c r="BQ286" s="1">
        <f>IFERROR(IF($AE286&gt;$AE285,VLOOKUP($AC286+AQ$1,STOCK!$F$10:$AB$209,17,0),IF($AE286=$AE285,(IF(BQ285&gt;=1,BQ285-COUNTIFS($AE285:$AE285,$AC286,AQ285:AQ285,$AI$2),0)),0)),0)</f>
        <v>0</v>
      </c>
      <c r="BR286" s="1">
        <f>IFERROR(IF($AE286&gt;$AE285,VLOOKUP($AC286+AR$1,STOCK!$F$10:$AB$209,17,0),IF($AE286=$AE285,(IF(BR285&gt;=1,BR285-COUNTIFS($AE285:$AE285,$AC286,AR285:AR285,$AI$2),0)),0)),0)</f>
        <v>0</v>
      </c>
      <c r="BS286" s="1">
        <f>IFERROR(IF($AE286&gt;$AE285,VLOOKUP($AC286+AS$1,STOCK!$F$10:$AB$209,17,0),IF($AE286=$AE285,(IF(BS285&gt;=1,BS285-COUNTIFS($AE285:$AE285,$AC286,AS285:AS285,$AI$2),0)),0)),0)</f>
        <v>0</v>
      </c>
      <c r="BT286" s="1">
        <f>IFERROR(IF($AE286&gt;$AE285,VLOOKUP($AC286+AT$1,STOCK!$F$10:$AB$209,17,0),IF($AE286=$AE285,(IF(BT285&gt;=1,BT285-COUNTIFS($AE285:$AE285,$AC286,AT285:AT285,$AI$2),0)),0)),0)</f>
        <v>0</v>
      </c>
      <c r="BU286" s="1">
        <f>IFERROR(IF($AE286&gt;$AE285,VLOOKUP($AC286+AU$1,STOCK!$F$10:$AB$209,17,0),IF($AE286=$AE285,(IF(BU285&gt;=1,BU285-COUNTIFS($AE285:$AE285,$AC286,AU285:AU285,$AI$2),0)),0)),0)</f>
        <v>0</v>
      </c>
      <c r="BV286" s="1">
        <f>IFERROR(IF($AE286&gt;$AE285,VLOOKUP($AC286+AV$1,STOCK!$F$10:$AB$209,17,0),IF($AE286=$AE285,(IF(BV285&gt;=1,BV285-COUNTIFS($AE285:$AE285,$AC286,AV285:AV285,$AI$2),0)),0)),0)</f>
        <v>0</v>
      </c>
      <c r="BW286" s="1">
        <f>IFERROR(IF($AE286&gt;$AE285,VLOOKUP($AC286+AW$1,STOCK!$F$10:$AB$209,17,0),IF($AE286=$AE285,(IF(BW285&gt;=1,BW285-COUNTIFS($AE285:$AE285,$AC286,AW285:AW285,$AI$2),0)),0)),0)</f>
        <v>0</v>
      </c>
      <c r="BX286" s="1">
        <f>IFERROR(IF($AE286&gt;$AE285,VLOOKUP($AC286+AX$1,STOCK!$F$10:$AB$209,17,0),IF($AE286=$AE285,(IF(BX285&gt;=1,BX285-COUNTIFS($AE285:$AE285,$AC286,AX285:AX285,$AI$2),0)),0)),0)</f>
        <v>0</v>
      </c>
    </row>
    <row r="287" spans="29:76" x14ac:dyDescent="0.25">
      <c r="AC287" s="1">
        <f t="shared" si="80"/>
        <v>0</v>
      </c>
      <c r="AD287" s="1">
        <f>IFERROR(IF(LEN(AK287)&gt;=1,VLOOKUP(HLOOKUP(AK287,PROFILE!$K$5:$V$8,4,0),PROFILE!$F$1:$G$3,2,0),0),0)</f>
        <v>0</v>
      </c>
      <c r="AE287" s="1">
        <f t="shared" si="81"/>
        <v>0</v>
      </c>
      <c r="AF287" s="1">
        <v>274</v>
      </c>
      <c r="AI287" s="1" t="str">
        <f>IFERROR(IF($AH287&gt;=1,VLOOKUP($AG287,STUDENT!$O$8:$Z$1507,3,0),""),"")</f>
        <v/>
      </c>
      <c r="AJ287" s="1" t="str">
        <f>IFERROR(IF($AH287&gt;=1,VLOOKUP($AG287,STUDENT!$O$8:$Z$1507,4,0),""),"")</f>
        <v/>
      </c>
      <c r="AK287" s="1" t="str">
        <f>IFERROR(IF($AH287&gt;=1,VLOOKUP($AG287,STUDENT!$O$8:$Z$1507,6,0),""),"")</f>
        <v/>
      </c>
      <c r="AL287" s="1" t="str">
        <f t="shared" si="82"/>
        <v/>
      </c>
      <c r="AM287" s="1" t="str">
        <f t="shared" si="83"/>
        <v/>
      </c>
      <c r="AN287" s="1" t="str">
        <f t="shared" si="84"/>
        <v/>
      </c>
      <c r="AO287" s="1" t="str">
        <f t="shared" si="85"/>
        <v/>
      </c>
      <c r="AP287" s="1" t="str">
        <f t="shared" si="86"/>
        <v/>
      </c>
      <c r="AQ287" s="1" t="str">
        <f t="shared" si="87"/>
        <v/>
      </c>
      <c r="AR287" s="1" t="str">
        <f t="shared" si="88"/>
        <v/>
      </c>
      <c r="AS287" s="1" t="str">
        <f t="shared" si="89"/>
        <v/>
      </c>
      <c r="AT287" s="1" t="str">
        <f t="shared" si="90"/>
        <v/>
      </c>
      <c r="AU287" s="1" t="str">
        <f t="shared" si="91"/>
        <v/>
      </c>
      <c r="AV287" s="1" t="str">
        <f t="shared" si="92"/>
        <v/>
      </c>
      <c r="AW287" s="1" t="str">
        <f t="shared" si="93"/>
        <v/>
      </c>
      <c r="AX287" s="1" t="str">
        <f t="shared" si="94"/>
        <v/>
      </c>
      <c r="AY287" s="1">
        <f>IFERROR(IF($AE287&gt;$AE286,VLOOKUP($AC287+AL$1,STOCK!$F$10:$AB$209,16,0),IF($AE287=$AE286,(IF(AY286&gt;=1,AY286-COUNTIFS($AE286:$AE286,$AC287,AL286:AL286,$AI$1),0)),0)),0)</f>
        <v>0</v>
      </c>
      <c r="AZ287" s="1">
        <f>IFERROR(IF($AE287&gt;$AE286,VLOOKUP($AC287+AM$1,STOCK!$F$10:$AB$209,16,0),IF($AE287=$AE286,(IF(AZ286&gt;=1,AZ286-COUNTIFS($AE286:$AE286,$AC287,AM286:AM286,$AI$1),0)),0)),0)</f>
        <v>0</v>
      </c>
      <c r="BA287" s="1">
        <f>IFERROR(IF($AE287&gt;$AE286,VLOOKUP($AC287+AN$1,STOCK!$F$10:$AB$209,16,0),IF($AE287=$AE286,(IF(BA286&gt;=1,BA286-COUNTIFS($AE286:$AE286,$AC287,AN286:AN286,$AI$1),0)),0)),0)</f>
        <v>0</v>
      </c>
      <c r="BB287" s="1">
        <f>IFERROR(IF($AE287&gt;$AE286,VLOOKUP($AC287+AO$1,STOCK!$F$10:$AB$209,16,0),IF($AE287=$AE286,(IF(BB286&gt;=1,BB286-COUNTIFS($AE286:$AE286,$AC287,AO286:AO286,$AI$1),0)),0)),0)</f>
        <v>0</v>
      </c>
      <c r="BC287" s="1">
        <f>IFERROR(IF($AE287&gt;$AE286,VLOOKUP($AC287+AP$1,STOCK!$F$10:$AB$209,16,0),IF($AE287=$AE286,(IF(BC286&gt;=1,BC286-COUNTIFS($AE286:$AE286,$AC287,AP286:AP286,$AI$1),0)),0)),0)</f>
        <v>0</v>
      </c>
      <c r="BD287" s="1">
        <f>IFERROR(IF($AE287&gt;$AE286,VLOOKUP($AC287+AQ$1,STOCK!$F$10:$AB$209,16,0),IF($AE287=$AE286,(IF(BD286&gt;=1,BD286-COUNTIFS($AE286:$AE286,$AC287,AQ286:AQ286,$AI$1),0)),0)),0)</f>
        <v>0</v>
      </c>
      <c r="BE287" s="1">
        <f>IFERROR(IF($AE287&gt;$AE286,VLOOKUP($AC287+AR$1,STOCK!$F$10:$AB$209,16,0),IF($AE287=$AE286,(IF(BE286&gt;=1,BE286-COUNTIFS($AE286:$AE286,$AC287,AR286:AR286,$AI$1),0)),0)),0)</f>
        <v>0</v>
      </c>
      <c r="BF287" s="1">
        <f>IFERROR(IF($AE287&gt;$AE286,VLOOKUP($AC287+AS$1,STOCK!$F$10:$AB$209,16,0),IF($AE287=$AE286,(IF(BF286&gt;=1,BF286-COUNTIFS($AE286:$AE286,$AC287,AS286:AS286,$AI$1),0)),0)),0)</f>
        <v>0</v>
      </c>
      <c r="BG287" s="1">
        <f>IFERROR(IF($AE287&gt;$AE286,VLOOKUP($AC287+AT$1,STOCK!$F$10:$AB$209,16,0),IF($AE287=$AE286,(IF(BG286&gt;=1,BG286-COUNTIFS($AE286:$AE286,$AC287,AT286:AT286,$AI$1),0)),0)),0)</f>
        <v>0</v>
      </c>
      <c r="BH287" s="1">
        <f>IFERROR(IF($AE287&gt;$AE286,VLOOKUP($AC287+AU$1,STOCK!$F$10:$AB$209,16,0),IF($AE287=$AE286,(IF(BH286&gt;=1,BH286-COUNTIFS($AE286:$AE286,$AC287,AU286:AU286,$AI$1),0)),0)),0)</f>
        <v>0</v>
      </c>
      <c r="BI287" s="1">
        <f>IFERROR(IF($AE287&gt;$AE286,VLOOKUP($AC287+AV$1,STOCK!$F$10:$AB$209,16,0),IF($AE287=$AE286,(IF(BI286&gt;=1,BI286-COUNTIFS($AE286:$AE286,$AC287,AV286:AV286,$AI$1),0)),0)),0)</f>
        <v>0</v>
      </c>
      <c r="BJ287" s="1">
        <f>IFERROR(IF($AE287&gt;$AE286,VLOOKUP($AC287+AW$1,STOCK!$F$10:$AB$209,16,0),IF($AE287=$AE286,(IF(BJ286&gt;=1,BJ286-COUNTIFS($AE286:$AE286,$AC287,AW286:AW286,$AI$1),0)),0)),0)</f>
        <v>0</v>
      </c>
      <c r="BK287" s="1">
        <f>IFERROR(IF($AE287&gt;$AE286,VLOOKUP($AC287+AX$1,STOCK!$F$10:$AB$209,16,0),IF($AE287=$AE286,(IF(BK286&gt;=1,BK286-COUNTIFS($AE286:$AE286,$AC287,AX286:AX286,$AI$1),0)),0)),0)</f>
        <v>0</v>
      </c>
      <c r="BL287" s="1">
        <f>IFERROR(IF($AE287&gt;$AE286,VLOOKUP($AC287+AL$1,STOCK!$F$10:$AB$209,17,0),IF($AE287=$AE286,(IF(BL286&gt;=1,BL286-COUNTIFS($AE286:$AE286,$AC287,AL286:AL286,$AI$2),0)),0)),0)</f>
        <v>0</v>
      </c>
      <c r="BM287" s="1">
        <f>IFERROR(IF($AE287&gt;$AE286,VLOOKUP($AC287+AM$1,STOCK!$F$10:$AB$209,17,0),IF($AE287=$AE286,(IF(BM286&gt;=1,BM286-COUNTIFS($AE286:$AE286,$AC287,AM286:AM286,$AI$2),0)),0)),0)</f>
        <v>0</v>
      </c>
      <c r="BN287" s="1">
        <f>IFERROR(IF($AE287&gt;$AE286,VLOOKUP($AC287+AN$1,STOCK!$F$10:$AB$209,17,0),IF($AE287=$AE286,(IF(BN286&gt;=1,BN286-COUNTIFS($AE286:$AE286,$AC287,AN286:AN286,$AI$2),0)),0)),0)</f>
        <v>0</v>
      </c>
      <c r="BO287" s="1">
        <f>IFERROR(IF($AE287&gt;$AE286,VLOOKUP($AC287+AO$1,STOCK!$F$10:$AB$209,17,0),IF($AE287=$AE286,(IF(BO286&gt;=1,BO286-COUNTIFS($AE286:$AE286,$AC287,AO286:AO286,$AI$2),0)),0)),0)</f>
        <v>0</v>
      </c>
      <c r="BP287" s="1">
        <f>IFERROR(IF($AE287&gt;$AE286,VLOOKUP($AC287+AP$1,STOCK!$F$10:$AB$209,17,0),IF($AE287=$AE286,(IF(BP286&gt;=1,BP286-COUNTIFS($AE286:$AE286,$AC287,AP286:AP286,$AI$2),0)),0)),0)</f>
        <v>0</v>
      </c>
      <c r="BQ287" s="1">
        <f>IFERROR(IF($AE287&gt;$AE286,VLOOKUP($AC287+AQ$1,STOCK!$F$10:$AB$209,17,0),IF($AE287=$AE286,(IF(BQ286&gt;=1,BQ286-COUNTIFS($AE286:$AE286,$AC287,AQ286:AQ286,$AI$2),0)),0)),0)</f>
        <v>0</v>
      </c>
      <c r="BR287" s="1">
        <f>IFERROR(IF($AE287&gt;$AE286,VLOOKUP($AC287+AR$1,STOCK!$F$10:$AB$209,17,0),IF($AE287=$AE286,(IF(BR286&gt;=1,BR286-COUNTIFS($AE286:$AE286,$AC287,AR286:AR286,$AI$2),0)),0)),0)</f>
        <v>0</v>
      </c>
      <c r="BS287" s="1">
        <f>IFERROR(IF($AE287&gt;$AE286,VLOOKUP($AC287+AS$1,STOCK!$F$10:$AB$209,17,0),IF($AE287=$AE286,(IF(BS286&gt;=1,BS286-COUNTIFS($AE286:$AE286,$AC287,AS286:AS286,$AI$2),0)),0)),0)</f>
        <v>0</v>
      </c>
      <c r="BT287" s="1">
        <f>IFERROR(IF($AE287&gt;$AE286,VLOOKUP($AC287+AT$1,STOCK!$F$10:$AB$209,17,0),IF($AE287=$AE286,(IF(BT286&gt;=1,BT286-COUNTIFS($AE286:$AE286,$AC287,AT286:AT286,$AI$2),0)),0)),0)</f>
        <v>0</v>
      </c>
      <c r="BU287" s="1">
        <f>IFERROR(IF($AE287&gt;$AE286,VLOOKUP($AC287+AU$1,STOCK!$F$10:$AB$209,17,0),IF($AE287=$AE286,(IF(BU286&gt;=1,BU286-COUNTIFS($AE286:$AE286,$AC287,AU286:AU286,$AI$2),0)),0)),0)</f>
        <v>0</v>
      </c>
      <c r="BV287" s="1">
        <f>IFERROR(IF($AE287&gt;$AE286,VLOOKUP($AC287+AV$1,STOCK!$F$10:$AB$209,17,0),IF($AE287=$AE286,(IF(BV286&gt;=1,BV286-COUNTIFS($AE286:$AE286,$AC287,AV286:AV286,$AI$2),0)),0)),0)</f>
        <v>0</v>
      </c>
      <c r="BW287" s="1">
        <f>IFERROR(IF($AE287&gt;$AE286,VLOOKUP($AC287+AW$1,STOCK!$F$10:$AB$209,17,0),IF($AE287=$AE286,(IF(BW286&gt;=1,BW286-COUNTIFS($AE286:$AE286,$AC287,AW286:AW286,$AI$2),0)),0)),0)</f>
        <v>0</v>
      </c>
      <c r="BX287" s="1">
        <f>IFERROR(IF($AE287&gt;$AE286,VLOOKUP($AC287+AX$1,STOCK!$F$10:$AB$209,17,0),IF($AE287=$AE286,(IF(BX286&gt;=1,BX286-COUNTIFS($AE286:$AE286,$AC287,AX286:AX286,$AI$2),0)),0)),0)</f>
        <v>0</v>
      </c>
    </row>
    <row r="288" spans="29:76" x14ac:dyDescent="0.25">
      <c r="AC288" s="1">
        <f t="shared" si="80"/>
        <v>0</v>
      </c>
      <c r="AD288" s="1">
        <f>IFERROR(IF(LEN(AK288)&gt;=1,VLOOKUP(HLOOKUP(AK288,PROFILE!$K$5:$V$8,4,0),PROFILE!$F$1:$G$3,2,0),0),0)</f>
        <v>0</v>
      </c>
      <c r="AE288" s="1">
        <f t="shared" si="81"/>
        <v>0</v>
      </c>
      <c r="AF288" s="1">
        <v>275</v>
      </c>
      <c r="AI288" s="1" t="str">
        <f>IFERROR(IF($AH288&gt;=1,VLOOKUP($AG288,STUDENT!$O$8:$Z$1507,3,0),""),"")</f>
        <v/>
      </c>
      <c r="AJ288" s="1" t="str">
        <f>IFERROR(IF($AH288&gt;=1,VLOOKUP($AG288,STUDENT!$O$8:$Z$1507,4,0),""),"")</f>
        <v/>
      </c>
      <c r="AK288" s="1" t="str">
        <f>IFERROR(IF($AH288&gt;=1,VLOOKUP($AG288,STUDENT!$O$8:$Z$1507,6,0),""),"")</f>
        <v/>
      </c>
      <c r="AL288" s="1" t="str">
        <f t="shared" si="82"/>
        <v/>
      </c>
      <c r="AM288" s="1" t="str">
        <f t="shared" si="83"/>
        <v/>
      </c>
      <c r="AN288" s="1" t="str">
        <f t="shared" si="84"/>
        <v/>
      </c>
      <c r="AO288" s="1" t="str">
        <f t="shared" si="85"/>
        <v/>
      </c>
      <c r="AP288" s="1" t="str">
        <f t="shared" si="86"/>
        <v/>
      </c>
      <c r="AQ288" s="1" t="str">
        <f t="shared" si="87"/>
        <v/>
      </c>
      <c r="AR288" s="1" t="str">
        <f t="shared" si="88"/>
        <v/>
      </c>
      <c r="AS288" s="1" t="str">
        <f t="shared" si="89"/>
        <v/>
      </c>
      <c r="AT288" s="1" t="str">
        <f t="shared" si="90"/>
        <v/>
      </c>
      <c r="AU288" s="1" t="str">
        <f t="shared" si="91"/>
        <v/>
      </c>
      <c r="AV288" s="1" t="str">
        <f t="shared" si="92"/>
        <v/>
      </c>
      <c r="AW288" s="1" t="str">
        <f t="shared" si="93"/>
        <v/>
      </c>
      <c r="AX288" s="1" t="str">
        <f t="shared" si="94"/>
        <v/>
      </c>
      <c r="AY288" s="1">
        <f>IFERROR(IF($AE288&gt;$AE287,VLOOKUP($AC288+AL$1,STOCK!$F$10:$AB$209,16,0),IF($AE288=$AE287,(IF(AY287&gt;=1,AY287-COUNTIFS($AE287:$AE287,$AC288,AL287:AL287,$AI$1),0)),0)),0)</f>
        <v>0</v>
      </c>
      <c r="AZ288" s="1">
        <f>IFERROR(IF($AE288&gt;$AE287,VLOOKUP($AC288+AM$1,STOCK!$F$10:$AB$209,16,0),IF($AE288=$AE287,(IF(AZ287&gt;=1,AZ287-COUNTIFS($AE287:$AE287,$AC288,AM287:AM287,$AI$1),0)),0)),0)</f>
        <v>0</v>
      </c>
      <c r="BA288" s="1">
        <f>IFERROR(IF($AE288&gt;$AE287,VLOOKUP($AC288+AN$1,STOCK!$F$10:$AB$209,16,0),IF($AE288=$AE287,(IF(BA287&gt;=1,BA287-COUNTIFS($AE287:$AE287,$AC288,AN287:AN287,$AI$1),0)),0)),0)</f>
        <v>0</v>
      </c>
      <c r="BB288" s="1">
        <f>IFERROR(IF($AE288&gt;$AE287,VLOOKUP($AC288+AO$1,STOCK!$F$10:$AB$209,16,0),IF($AE288=$AE287,(IF(BB287&gt;=1,BB287-COUNTIFS($AE287:$AE287,$AC288,AO287:AO287,$AI$1),0)),0)),0)</f>
        <v>0</v>
      </c>
      <c r="BC288" s="1">
        <f>IFERROR(IF($AE288&gt;$AE287,VLOOKUP($AC288+AP$1,STOCK!$F$10:$AB$209,16,0),IF($AE288=$AE287,(IF(BC287&gt;=1,BC287-COUNTIFS($AE287:$AE287,$AC288,AP287:AP287,$AI$1),0)),0)),0)</f>
        <v>0</v>
      </c>
      <c r="BD288" s="1">
        <f>IFERROR(IF($AE288&gt;$AE287,VLOOKUP($AC288+AQ$1,STOCK!$F$10:$AB$209,16,0),IF($AE288=$AE287,(IF(BD287&gt;=1,BD287-COUNTIFS($AE287:$AE287,$AC288,AQ287:AQ287,$AI$1),0)),0)),0)</f>
        <v>0</v>
      </c>
      <c r="BE288" s="1">
        <f>IFERROR(IF($AE288&gt;$AE287,VLOOKUP($AC288+AR$1,STOCK!$F$10:$AB$209,16,0),IF($AE288=$AE287,(IF(BE287&gt;=1,BE287-COUNTIFS($AE287:$AE287,$AC288,AR287:AR287,$AI$1),0)),0)),0)</f>
        <v>0</v>
      </c>
      <c r="BF288" s="1">
        <f>IFERROR(IF($AE288&gt;$AE287,VLOOKUP($AC288+AS$1,STOCK!$F$10:$AB$209,16,0),IF($AE288=$AE287,(IF(BF287&gt;=1,BF287-COUNTIFS($AE287:$AE287,$AC288,AS287:AS287,$AI$1),0)),0)),0)</f>
        <v>0</v>
      </c>
      <c r="BG288" s="1">
        <f>IFERROR(IF($AE288&gt;$AE287,VLOOKUP($AC288+AT$1,STOCK!$F$10:$AB$209,16,0),IF($AE288=$AE287,(IF(BG287&gt;=1,BG287-COUNTIFS($AE287:$AE287,$AC288,AT287:AT287,$AI$1),0)),0)),0)</f>
        <v>0</v>
      </c>
      <c r="BH288" s="1">
        <f>IFERROR(IF($AE288&gt;$AE287,VLOOKUP($AC288+AU$1,STOCK!$F$10:$AB$209,16,0),IF($AE288=$AE287,(IF(BH287&gt;=1,BH287-COUNTIFS($AE287:$AE287,$AC288,AU287:AU287,$AI$1),0)),0)),0)</f>
        <v>0</v>
      </c>
      <c r="BI288" s="1">
        <f>IFERROR(IF($AE288&gt;$AE287,VLOOKUP($AC288+AV$1,STOCK!$F$10:$AB$209,16,0),IF($AE288=$AE287,(IF(BI287&gt;=1,BI287-COUNTIFS($AE287:$AE287,$AC288,AV287:AV287,$AI$1),0)),0)),0)</f>
        <v>0</v>
      </c>
      <c r="BJ288" s="1">
        <f>IFERROR(IF($AE288&gt;$AE287,VLOOKUP($AC288+AW$1,STOCK!$F$10:$AB$209,16,0),IF($AE288=$AE287,(IF(BJ287&gt;=1,BJ287-COUNTIFS($AE287:$AE287,$AC288,AW287:AW287,$AI$1),0)),0)),0)</f>
        <v>0</v>
      </c>
      <c r="BK288" s="1">
        <f>IFERROR(IF($AE288&gt;$AE287,VLOOKUP($AC288+AX$1,STOCK!$F$10:$AB$209,16,0),IF($AE288=$AE287,(IF(BK287&gt;=1,BK287-COUNTIFS($AE287:$AE287,$AC288,AX287:AX287,$AI$1),0)),0)),0)</f>
        <v>0</v>
      </c>
      <c r="BL288" s="1">
        <f>IFERROR(IF($AE288&gt;$AE287,VLOOKUP($AC288+AL$1,STOCK!$F$10:$AB$209,17,0),IF($AE288=$AE287,(IF(BL287&gt;=1,BL287-COUNTIFS($AE287:$AE287,$AC288,AL287:AL287,$AI$2),0)),0)),0)</f>
        <v>0</v>
      </c>
      <c r="BM288" s="1">
        <f>IFERROR(IF($AE288&gt;$AE287,VLOOKUP($AC288+AM$1,STOCK!$F$10:$AB$209,17,0),IF($AE288=$AE287,(IF(BM287&gt;=1,BM287-COUNTIFS($AE287:$AE287,$AC288,AM287:AM287,$AI$2),0)),0)),0)</f>
        <v>0</v>
      </c>
      <c r="BN288" s="1">
        <f>IFERROR(IF($AE288&gt;$AE287,VLOOKUP($AC288+AN$1,STOCK!$F$10:$AB$209,17,0),IF($AE288=$AE287,(IF(BN287&gt;=1,BN287-COUNTIFS($AE287:$AE287,$AC288,AN287:AN287,$AI$2),0)),0)),0)</f>
        <v>0</v>
      </c>
      <c r="BO288" s="1">
        <f>IFERROR(IF($AE288&gt;$AE287,VLOOKUP($AC288+AO$1,STOCK!$F$10:$AB$209,17,0),IF($AE288=$AE287,(IF(BO287&gt;=1,BO287-COUNTIFS($AE287:$AE287,$AC288,AO287:AO287,$AI$2),0)),0)),0)</f>
        <v>0</v>
      </c>
      <c r="BP288" s="1">
        <f>IFERROR(IF($AE288&gt;$AE287,VLOOKUP($AC288+AP$1,STOCK!$F$10:$AB$209,17,0),IF($AE288=$AE287,(IF(BP287&gt;=1,BP287-COUNTIFS($AE287:$AE287,$AC288,AP287:AP287,$AI$2),0)),0)),0)</f>
        <v>0</v>
      </c>
      <c r="BQ288" s="1">
        <f>IFERROR(IF($AE288&gt;$AE287,VLOOKUP($AC288+AQ$1,STOCK!$F$10:$AB$209,17,0),IF($AE288=$AE287,(IF(BQ287&gt;=1,BQ287-COUNTIFS($AE287:$AE287,$AC288,AQ287:AQ287,$AI$2),0)),0)),0)</f>
        <v>0</v>
      </c>
      <c r="BR288" s="1">
        <f>IFERROR(IF($AE288&gt;$AE287,VLOOKUP($AC288+AR$1,STOCK!$F$10:$AB$209,17,0),IF($AE288=$AE287,(IF(BR287&gt;=1,BR287-COUNTIFS($AE287:$AE287,$AC288,AR287:AR287,$AI$2),0)),0)),0)</f>
        <v>0</v>
      </c>
      <c r="BS288" s="1">
        <f>IFERROR(IF($AE288&gt;$AE287,VLOOKUP($AC288+AS$1,STOCK!$F$10:$AB$209,17,0),IF($AE288=$AE287,(IF(BS287&gt;=1,BS287-COUNTIFS($AE287:$AE287,$AC288,AS287:AS287,$AI$2),0)),0)),0)</f>
        <v>0</v>
      </c>
      <c r="BT288" s="1">
        <f>IFERROR(IF($AE288&gt;$AE287,VLOOKUP($AC288+AT$1,STOCK!$F$10:$AB$209,17,0),IF($AE288=$AE287,(IF(BT287&gt;=1,BT287-COUNTIFS($AE287:$AE287,$AC288,AT287:AT287,$AI$2),0)),0)),0)</f>
        <v>0</v>
      </c>
      <c r="BU288" s="1">
        <f>IFERROR(IF($AE288&gt;$AE287,VLOOKUP($AC288+AU$1,STOCK!$F$10:$AB$209,17,0),IF($AE288=$AE287,(IF(BU287&gt;=1,BU287-COUNTIFS($AE287:$AE287,$AC288,AU287:AU287,$AI$2),0)),0)),0)</f>
        <v>0</v>
      </c>
      <c r="BV288" s="1">
        <f>IFERROR(IF($AE288&gt;$AE287,VLOOKUP($AC288+AV$1,STOCK!$F$10:$AB$209,17,0),IF($AE288=$AE287,(IF(BV287&gt;=1,BV287-COUNTIFS($AE287:$AE287,$AC288,AV287:AV287,$AI$2),0)),0)),0)</f>
        <v>0</v>
      </c>
      <c r="BW288" s="1">
        <f>IFERROR(IF($AE288&gt;$AE287,VLOOKUP($AC288+AW$1,STOCK!$F$10:$AB$209,17,0),IF($AE288=$AE287,(IF(BW287&gt;=1,BW287-COUNTIFS($AE287:$AE287,$AC288,AW287:AW287,$AI$2),0)),0)),0)</f>
        <v>0</v>
      </c>
      <c r="BX288" s="1">
        <f>IFERROR(IF($AE288&gt;$AE287,VLOOKUP($AC288+AX$1,STOCK!$F$10:$AB$209,17,0),IF($AE288=$AE287,(IF(BX287&gt;=1,BX287-COUNTIFS($AE287:$AE287,$AC288,AX287:AX287,$AI$2),0)),0)),0)</f>
        <v>0</v>
      </c>
    </row>
    <row r="289" spans="29:76" x14ac:dyDescent="0.25">
      <c r="AC289" s="1">
        <f t="shared" si="80"/>
        <v>0</v>
      </c>
      <c r="AD289" s="1">
        <f>IFERROR(IF(LEN(AK289)&gt;=1,VLOOKUP(HLOOKUP(AK289,PROFILE!$K$5:$V$8,4,0),PROFILE!$F$1:$G$3,2,0),0),0)</f>
        <v>0</v>
      </c>
      <c r="AE289" s="1">
        <f t="shared" si="81"/>
        <v>0</v>
      </c>
      <c r="AF289" s="1">
        <v>276</v>
      </c>
      <c r="AI289" s="1" t="str">
        <f>IFERROR(IF($AH289&gt;=1,VLOOKUP($AG289,STUDENT!$O$8:$Z$1507,3,0),""),"")</f>
        <v/>
      </c>
      <c r="AJ289" s="1" t="str">
        <f>IFERROR(IF($AH289&gt;=1,VLOOKUP($AG289,STUDENT!$O$8:$Z$1507,4,0),""),"")</f>
        <v/>
      </c>
      <c r="AK289" s="1" t="str">
        <f>IFERROR(IF($AH289&gt;=1,VLOOKUP($AG289,STUDENT!$O$8:$Z$1507,6,0),""),"")</f>
        <v/>
      </c>
      <c r="AL289" s="1" t="str">
        <f t="shared" si="82"/>
        <v/>
      </c>
      <c r="AM289" s="1" t="str">
        <f t="shared" si="83"/>
        <v/>
      </c>
      <c r="AN289" s="1" t="str">
        <f t="shared" si="84"/>
        <v/>
      </c>
      <c r="AO289" s="1" t="str">
        <f t="shared" si="85"/>
        <v/>
      </c>
      <c r="AP289" s="1" t="str">
        <f t="shared" si="86"/>
        <v/>
      </c>
      <c r="AQ289" s="1" t="str">
        <f t="shared" si="87"/>
        <v/>
      </c>
      <c r="AR289" s="1" t="str">
        <f t="shared" si="88"/>
        <v/>
      </c>
      <c r="AS289" s="1" t="str">
        <f t="shared" si="89"/>
        <v/>
      </c>
      <c r="AT289" s="1" t="str">
        <f t="shared" si="90"/>
        <v/>
      </c>
      <c r="AU289" s="1" t="str">
        <f t="shared" si="91"/>
        <v/>
      </c>
      <c r="AV289" s="1" t="str">
        <f t="shared" si="92"/>
        <v/>
      </c>
      <c r="AW289" s="1" t="str">
        <f t="shared" si="93"/>
        <v/>
      </c>
      <c r="AX289" s="1" t="str">
        <f t="shared" si="94"/>
        <v/>
      </c>
      <c r="AY289" s="1">
        <f>IFERROR(IF($AE289&gt;$AE288,VLOOKUP($AC289+AL$1,STOCK!$F$10:$AB$209,16,0),IF($AE289=$AE288,(IF(AY288&gt;=1,AY288-COUNTIFS($AE288:$AE288,$AC289,AL288:AL288,$AI$1),0)),0)),0)</f>
        <v>0</v>
      </c>
      <c r="AZ289" s="1">
        <f>IFERROR(IF($AE289&gt;$AE288,VLOOKUP($AC289+AM$1,STOCK!$F$10:$AB$209,16,0),IF($AE289=$AE288,(IF(AZ288&gt;=1,AZ288-COUNTIFS($AE288:$AE288,$AC289,AM288:AM288,$AI$1),0)),0)),0)</f>
        <v>0</v>
      </c>
      <c r="BA289" s="1">
        <f>IFERROR(IF($AE289&gt;$AE288,VLOOKUP($AC289+AN$1,STOCK!$F$10:$AB$209,16,0),IF($AE289=$AE288,(IF(BA288&gt;=1,BA288-COUNTIFS($AE288:$AE288,$AC289,AN288:AN288,$AI$1),0)),0)),0)</f>
        <v>0</v>
      </c>
      <c r="BB289" s="1">
        <f>IFERROR(IF($AE289&gt;$AE288,VLOOKUP($AC289+AO$1,STOCK!$F$10:$AB$209,16,0),IF($AE289=$AE288,(IF(BB288&gt;=1,BB288-COUNTIFS($AE288:$AE288,$AC289,AO288:AO288,$AI$1),0)),0)),0)</f>
        <v>0</v>
      </c>
      <c r="BC289" s="1">
        <f>IFERROR(IF($AE289&gt;$AE288,VLOOKUP($AC289+AP$1,STOCK!$F$10:$AB$209,16,0),IF($AE289=$AE288,(IF(BC288&gt;=1,BC288-COUNTIFS($AE288:$AE288,$AC289,AP288:AP288,$AI$1),0)),0)),0)</f>
        <v>0</v>
      </c>
      <c r="BD289" s="1">
        <f>IFERROR(IF($AE289&gt;$AE288,VLOOKUP($AC289+AQ$1,STOCK!$F$10:$AB$209,16,0),IF($AE289=$AE288,(IF(BD288&gt;=1,BD288-COUNTIFS($AE288:$AE288,$AC289,AQ288:AQ288,$AI$1),0)),0)),0)</f>
        <v>0</v>
      </c>
      <c r="BE289" s="1">
        <f>IFERROR(IF($AE289&gt;$AE288,VLOOKUP($AC289+AR$1,STOCK!$F$10:$AB$209,16,0),IF($AE289=$AE288,(IF(BE288&gt;=1,BE288-COUNTIFS($AE288:$AE288,$AC289,AR288:AR288,$AI$1),0)),0)),0)</f>
        <v>0</v>
      </c>
      <c r="BF289" s="1">
        <f>IFERROR(IF($AE289&gt;$AE288,VLOOKUP($AC289+AS$1,STOCK!$F$10:$AB$209,16,0),IF($AE289=$AE288,(IF(BF288&gt;=1,BF288-COUNTIFS($AE288:$AE288,$AC289,AS288:AS288,$AI$1),0)),0)),0)</f>
        <v>0</v>
      </c>
      <c r="BG289" s="1">
        <f>IFERROR(IF($AE289&gt;$AE288,VLOOKUP($AC289+AT$1,STOCK!$F$10:$AB$209,16,0),IF($AE289=$AE288,(IF(BG288&gt;=1,BG288-COUNTIFS($AE288:$AE288,$AC289,AT288:AT288,$AI$1),0)),0)),0)</f>
        <v>0</v>
      </c>
      <c r="BH289" s="1">
        <f>IFERROR(IF($AE289&gt;$AE288,VLOOKUP($AC289+AU$1,STOCK!$F$10:$AB$209,16,0),IF($AE289=$AE288,(IF(BH288&gt;=1,BH288-COUNTIFS($AE288:$AE288,$AC289,AU288:AU288,$AI$1),0)),0)),0)</f>
        <v>0</v>
      </c>
      <c r="BI289" s="1">
        <f>IFERROR(IF($AE289&gt;$AE288,VLOOKUP($AC289+AV$1,STOCK!$F$10:$AB$209,16,0),IF($AE289=$AE288,(IF(BI288&gt;=1,BI288-COUNTIFS($AE288:$AE288,$AC289,AV288:AV288,$AI$1),0)),0)),0)</f>
        <v>0</v>
      </c>
      <c r="BJ289" s="1">
        <f>IFERROR(IF($AE289&gt;$AE288,VLOOKUP($AC289+AW$1,STOCK!$F$10:$AB$209,16,0),IF($AE289=$AE288,(IF(BJ288&gt;=1,BJ288-COUNTIFS($AE288:$AE288,$AC289,AW288:AW288,$AI$1),0)),0)),0)</f>
        <v>0</v>
      </c>
      <c r="BK289" s="1">
        <f>IFERROR(IF($AE289&gt;$AE288,VLOOKUP($AC289+AX$1,STOCK!$F$10:$AB$209,16,0),IF($AE289=$AE288,(IF(BK288&gt;=1,BK288-COUNTIFS($AE288:$AE288,$AC289,AX288:AX288,$AI$1),0)),0)),0)</f>
        <v>0</v>
      </c>
      <c r="BL289" s="1">
        <f>IFERROR(IF($AE289&gt;$AE288,VLOOKUP($AC289+AL$1,STOCK!$F$10:$AB$209,17,0),IF($AE289=$AE288,(IF(BL288&gt;=1,BL288-COUNTIFS($AE288:$AE288,$AC289,AL288:AL288,$AI$2),0)),0)),0)</f>
        <v>0</v>
      </c>
      <c r="BM289" s="1">
        <f>IFERROR(IF($AE289&gt;$AE288,VLOOKUP($AC289+AM$1,STOCK!$F$10:$AB$209,17,0),IF($AE289=$AE288,(IF(BM288&gt;=1,BM288-COUNTIFS($AE288:$AE288,$AC289,AM288:AM288,$AI$2),0)),0)),0)</f>
        <v>0</v>
      </c>
      <c r="BN289" s="1">
        <f>IFERROR(IF($AE289&gt;$AE288,VLOOKUP($AC289+AN$1,STOCK!$F$10:$AB$209,17,0),IF($AE289=$AE288,(IF(BN288&gt;=1,BN288-COUNTIFS($AE288:$AE288,$AC289,AN288:AN288,$AI$2),0)),0)),0)</f>
        <v>0</v>
      </c>
      <c r="BO289" s="1">
        <f>IFERROR(IF($AE289&gt;$AE288,VLOOKUP($AC289+AO$1,STOCK!$F$10:$AB$209,17,0),IF($AE289=$AE288,(IF(BO288&gt;=1,BO288-COUNTIFS($AE288:$AE288,$AC289,AO288:AO288,$AI$2),0)),0)),0)</f>
        <v>0</v>
      </c>
      <c r="BP289" s="1">
        <f>IFERROR(IF($AE289&gt;$AE288,VLOOKUP($AC289+AP$1,STOCK!$F$10:$AB$209,17,0),IF($AE289=$AE288,(IF(BP288&gt;=1,BP288-COUNTIFS($AE288:$AE288,$AC289,AP288:AP288,$AI$2),0)),0)),0)</f>
        <v>0</v>
      </c>
      <c r="BQ289" s="1">
        <f>IFERROR(IF($AE289&gt;$AE288,VLOOKUP($AC289+AQ$1,STOCK!$F$10:$AB$209,17,0),IF($AE289=$AE288,(IF(BQ288&gt;=1,BQ288-COUNTIFS($AE288:$AE288,$AC289,AQ288:AQ288,$AI$2),0)),0)),0)</f>
        <v>0</v>
      </c>
      <c r="BR289" s="1">
        <f>IFERROR(IF($AE289&gt;$AE288,VLOOKUP($AC289+AR$1,STOCK!$F$10:$AB$209,17,0),IF($AE289=$AE288,(IF(BR288&gt;=1,BR288-COUNTIFS($AE288:$AE288,$AC289,AR288:AR288,$AI$2),0)),0)),0)</f>
        <v>0</v>
      </c>
      <c r="BS289" s="1">
        <f>IFERROR(IF($AE289&gt;$AE288,VLOOKUP($AC289+AS$1,STOCK!$F$10:$AB$209,17,0),IF($AE289=$AE288,(IF(BS288&gt;=1,BS288-COUNTIFS($AE288:$AE288,$AC289,AS288:AS288,$AI$2),0)),0)),0)</f>
        <v>0</v>
      </c>
      <c r="BT289" s="1">
        <f>IFERROR(IF($AE289&gt;$AE288,VLOOKUP($AC289+AT$1,STOCK!$F$10:$AB$209,17,0),IF($AE289=$AE288,(IF(BT288&gt;=1,BT288-COUNTIFS($AE288:$AE288,$AC289,AT288:AT288,$AI$2),0)),0)),0)</f>
        <v>0</v>
      </c>
      <c r="BU289" s="1">
        <f>IFERROR(IF($AE289&gt;$AE288,VLOOKUP($AC289+AU$1,STOCK!$F$10:$AB$209,17,0),IF($AE289=$AE288,(IF(BU288&gt;=1,BU288-COUNTIFS($AE288:$AE288,$AC289,AU288:AU288,$AI$2),0)),0)),0)</f>
        <v>0</v>
      </c>
      <c r="BV289" s="1">
        <f>IFERROR(IF($AE289&gt;$AE288,VLOOKUP($AC289+AV$1,STOCK!$F$10:$AB$209,17,0),IF($AE289=$AE288,(IF(BV288&gt;=1,BV288-COUNTIFS($AE288:$AE288,$AC289,AV288:AV288,$AI$2),0)),0)),0)</f>
        <v>0</v>
      </c>
      <c r="BW289" s="1">
        <f>IFERROR(IF($AE289&gt;$AE288,VLOOKUP($AC289+AW$1,STOCK!$F$10:$AB$209,17,0),IF($AE289=$AE288,(IF(BW288&gt;=1,BW288-COUNTIFS($AE288:$AE288,$AC289,AW288:AW288,$AI$2),0)),0)),0)</f>
        <v>0</v>
      </c>
      <c r="BX289" s="1">
        <f>IFERROR(IF($AE289&gt;$AE288,VLOOKUP($AC289+AX$1,STOCK!$F$10:$AB$209,17,0),IF($AE289=$AE288,(IF(BX288&gt;=1,BX288-COUNTIFS($AE288:$AE288,$AC289,AX288:AX288,$AI$2),0)),0)),0)</f>
        <v>0</v>
      </c>
    </row>
    <row r="290" spans="29:76" x14ac:dyDescent="0.25">
      <c r="AC290" s="1">
        <f t="shared" si="80"/>
        <v>0</v>
      </c>
      <c r="AD290" s="1">
        <f>IFERROR(IF(LEN(AK290)&gt;=1,VLOOKUP(HLOOKUP(AK290,PROFILE!$K$5:$V$8,4,0),PROFILE!$F$1:$G$3,2,0),0),0)</f>
        <v>0</v>
      </c>
      <c r="AE290" s="1">
        <f t="shared" si="81"/>
        <v>0</v>
      </c>
      <c r="AF290" s="1">
        <v>277</v>
      </c>
      <c r="AI290" s="1" t="str">
        <f>IFERROR(IF($AH290&gt;=1,VLOOKUP($AG290,STUDENT!$O$8:$Z$1507,3,0),""),"")</f>
        <v/>
      </c>
      <c r="AJ290" s="1" t="str">
        <f>IFERROR(IF($AH290&gt;=1,VLOOKUP($AG290,STUDENT!$O$8:$Z$1507,4,0),""),"")</f>
        <v/>
      </c>
      <c r="AK290" s="1" t="str">
        <f>IFERROR(IF($AH290&gt;=1,VLOOKUP($AG290,STUDENT!$O$8:$Z$1507,6,0),""),"")</f>
        <v/>
      </c>
      <c r="AL290" s="1" t="str">
        <f t="shared" si="82"/>
        <v/>
      </c>
      <c r="AM290" s="1" t="str">
        <f t="shared" si="83"/>
        <v/>
      </c>
      <c r="AN290" s="1" t="str">
        <f t="shared" si="84"/>
        <v/>
      </c>
      <c r="AO290" s="1" t="str">
        <f t="shared" si="85"/>
        <v/>
      </c>
      <c r="AP290" s="1" t="str">
        <f t="shared" si="86"/>
        <v/>
      </c>
      <c r="AQ290" s="1" t="str">
        <f t="shared" si="87"/>
        <v/>
      </c>
      <c r="AR290" s="1" t="str">
        <f t="shared" si="88"/>
        <v/>
      </c>
      <c r="AS290" s="1" t="str">
        <f t="shared" si="89"/>
        <v/>
      </c>
      <c r="AT290" s="1" t="str">
        <f t="shared" si="90"/>
        <v/>
      </c>
      <c r="AU290" s="1" t="str">
        <f t="shared" si="91"/>
        <v/>
      </c>
      <c r="AV290" s="1" t="str">
        <f t="shared" si="92"/>
        <v/>
      </c>
      <c r="AW290" s="1" t="str">
        <f t="shared" si="93"/>
        <v/>
      </c>
      <c r="AX290" s="1" t="str">
        <f t="shared" si="94"/>
        <v/>
      </c>
      <c r="AY290" s="1">
        <f>IFERROR(IF($AE290&gt;$AE289,VLOOKUP($AC290+AL$1,STOCK!$F$10:$AB$209,16,0),IF($AE290=$AE289,(IF(AY289&gt;=1,AY289-COUNTIFS($AE289:$AE289,$AC290,AL289:AL289,$AI$1),0)),0)),0)</f>
        <v>0</v>
      </c>
      <c r="AZ290" s="1">
        <f>IFERROR(IF($AE290&gt;$AE289,VLOOKUP($AC290+AM$1,STOCK!$F$10:$AB$209,16,0),IF($AE290=$AE289,(IF(AZ289&gt;=1,AZ289-COUNTIFS($AE289:$AE289,$AC290,AM289:AM289,$AI$1),0)),0)),0)</f>
        <v>0</v>
      </c>
      <c r="BA290" s="1">
        <f>IFERROR(IF($AE290&gt;$AE289,VLOOKUP($AC290+AN$1,STOCK!$F$10:$AB$209,16,0),IF($AE290=$AE289,(IF(BA289&gt;=1,BA289-COUNTIFS($AE289:$AE289,$AC290,AN289:AN289,$AI$1),0)),0)),0)</f>
        <v>0</v>
      </c>
      <c r="BB290" s="1">
        <f>IFERROR(IF($AE290&gt;$AE289,VLOOKUP($AC290+AO$1,STOCK!$F$10:$AB$209,16,0),IF($AE290=$AE289,(IF(BB289&gt;=1,BB289-COUNTIFS($AE289:$AE289,$AC290,AO289:AO289,$AI$1),0)),0)),0)</f>
        <v>0</v>
      </c>
      <c r="BC290" s="1">
        <f>IFERROR(IF($AE290&gt;$AE289,VLOOKUP($AC290+AP$1,STOCK!$F$10:$AB$209,16,0),IF($AE290=$AE289,(IF(BC289&gt;=1,BC289-COUNTIFS($AE289:$AE289,$AC290,AP289:AP289,$AI$1),0)),0)),0)</f>
        <v>0</v>
      </c>
      <c r="BD290" s="1">
        <f>IFERROR(IF($AE290&gt;$AE289,VLOOKUP($AC290+AQ$1,STOCK!$F$10:$AB$209,16,0),IF($AE290=$AE289,(IF(BD289&gt;=1,BD289-COUNTIFS($AE289:$AE289,$AC290,AQ289:AQ289,$AI$1),0)),0)),0)</f>
        <v>0</v>
      </c>
      <c r="BE290" s="1">
        <f>IFERROR(IF($AE290&gt;$AE289,VLOOKUP($AC290+AR$1,STOCK!$F$10:$AB$209,16,0),IF($AE290=$AE289,(IF(BE289&gt;=1,BE289-COUNTIFS($AE289:$AE289,$AC290,AR289:AR289,$AI$1),0)),0)),0)</f>
        <v>0</v>
      </c>
      <c r="BF290" s="1">
        <f>IFERROR(IF($AE290&gt;$AE289,VLOOKUP($AC290+AS$1,STOCK!$F$10:$AB$209,16,0),IF($AE290=$AE289,(IF(BF289&gt;=1,BF289-COUNTIFS($AE289:$AE289,$AC290,AS289:AS289,$AI$1),0)),0)),0)</f>
        <v>0</v>
      </c>
      <c r="BG290" s="1">
        <f>IFERROR(IF($AE290&gt;$AE289,VLOOKUP($AC290+AT$1,STOCK!$F$10:$AB$209,16,0),IF($AE290=$AE289,(IF(BG289&gt;=1,BG289-COUNTIFS($AE289:$AE289,$AC290,AT289:AT289,$AI$1),0)),0)),0)</f>
        <v>0</v>
      </c>
      <c r="BH290" s="1">
        <f>IFERROR(IF($AE290&gt;$AE289,VLOOKUP($AC290+AU$1,STOCK!$F$10:$AB$209,16,0),IF($AE290=$AE289,(IF(BH289&gt;=1,BH289-COUNTIFS($AE289:$AE289,$AC290,AU289:AU289,$AI$1),0)),0)),0)</f>
        <v>0</v>
      </c>
      <c r="BI290" s="1">
        <f>IFERROR(IF($AE290&gt;$AE289,VLOOKUP($AC290+AV$1,STOCK!$F$10:$AB$209,16,0),IF($AE290=$AE289,(IF(BI289&gt;=1,BI289-COUNTIFS($AE289:$AE289,$AC290,AV289:AV289,$AI$1),0)),0)),0)</f>
        <v>0</v>
      </c>
      <c r="BJ290" s="1">
        <f>IFERROR(IF($AE290&gt;$AE289,VLOOKUP($AC290+AW$1,STOCK!$F$10:$AB$209,16,0),IF($AE290=$AE289,(IF(BJ289&gt;=1,BJ289-COUNTIFS($AE289:$AE289,$AC290,AW289:AW289,$AI$1),0)),0)),0)</f>
        <v>0</v>
      </c>
      <c r="BK290" s="1">
        <f>IFERROR(IF($AE290&gt;$AE289,VLOOKUP($AC290+AX$1,STOCK!$F$10:$AB$209,16,0),IF($AE290=$AE289,(IF(BK289&gt;=1,BK289-COUNTIFS($AE289:$AE289,$AC290,AX289:AX289,$AI$1),0)),0)),0)</f>
        <v>0</v>
      </c>
      <c r="BL290" s="1">
        <f>IFERROR(IF($AE290&gt;$AE289,VLOOKUP($AC290+AL$1,STOCK!$F$10:$AB$209,17,0),IF($AE290=$AE289,(IF(BL289&gt;=1,BL289-COUNTIFS($AE289:$AE289,$AC290,AL289:AL289,$AI$2),0)),0)),0)</f>
        <v>0</v>
      </c>
      <c r="BM290" s="1">
        <f>IFERROR(IF($AE290&gt;$AE289,VLOOKUP($AC290+AM$1,STOCK!$F$10:$AB$209,17,0),IF($AE290=$AE289,(IF(BM289&gt;=1,BM289-COUNTIFS($AE289:$AE289,$AC290,AM289:AM289,$AI$2),0)),0)),0)</f>
        <v>0</v>
      </c>
      <c r="BN290" s="1">
        <f>IFERROR(IF($AE290&gt;$AE289,VLOOKUP($AC290+AN$1,STOCK!$F$10:$AB$209,17,0),IF($AE290=$AE289,(IF(BN289&gt;=1,BN289-COUNTIFS($AE289:$AE289,$AC290,AN289:AN289,$AI$2),0)),0)),0)</f>
        <v>0</v>
      </c>
      <c r="BO290" s="1">
        <f>IFERROR(IF($AE290&gt;$AE289,VLOOKUP($AC290+AO$1,STOCK!$F$10:$AB$209,17,0),IF($AE290=$AE289,(IF(BO289&gt;=1,BO289-COUNTIFS($AE289:$AE289,$AC290,AO289:AO289,$AI$2),0)),0)),0)</f>
        <v>0</v>
      </c>
      <c r="BP290" s="1">
        <f>IFERROR(IF($AE290&gt;$AE289,VLOOKUP($AC290+AP$1,STOCK!$F$10:$AB$209,17,0),IF($AE290=$AE289,(IF(BP289&gt;=1,BP289-COUNTIFS($AE289:$AE289,$AC290,AP289:AP289,$AI$2),0)),0)),0)</f>
        <v>0</v>
      </c>
      <c r="BQ290" s="1">
        <f>IFERROR(IF($AE290&gt;$AE289,VLOOKUP($AC290+AQ$1,STOCK!$F$10:$AB$209,17,0),IF($AE290=$AE289,(IF(BQ289&gt;=1,BQ289-COUNTIFS($AE289:$AE289,$AC290,AQ289:AQ289,$AI$2),0)),0)),0)</f>
        <v>0</v>
      </c>
      <c r="BR290" s="1">
        <f>IFERROR(IF($AE290&gt;$AE289,VLOOKUP($AC290+AR$1,STOCK!$F$10:$AB$209,17,0),IF($AE290=$AE289,(IF(BR289&gt;=1,BR289-COUNTIFS($AE289:$AE289,$AC290,AR289:AR289,$AI$2),0)),0)),0)</f>
        <v>0</v>
      </c>
      <c r="BS290" s="1">
        <f>IFERROR(IF($AE290&gt;$AE289,VLOOKUP($AC290+AS$1,STOCK!$F$10:$AB$209,17,0),IF($AE290=$AE289,(IF(BS289&gt;=1,BS289-COUNTIFS($AE289:$AE289,$AC290,AS289:AS289,$AI$2),0)),0)),0)</f>
        <v>0</v>
      </c>
      <c r="BT290" s="1">
        <f>IFERROR(IF($AE290&gt;$AE289,VLOOKUP($AC290+AT$1,STOCK!$F$10:$AB$209,17,0),IF($AE290=$AE289,(IF(BT289&gt;=1,BT289-COUNTIFS($AE289:$AE289,$AC290,AT289:AT289,$AI$2),0)),0)),0)</f>
        <v>0</v>
      </c>
      <c r="BU290" s="1">
        <f>IFERROR(IF($AE290&gt;$AE289,VLOOKUP($AC290+AU$1,STOCK!$F$10:$AB$209,17,0),IF($AE290=$AE289,(IF(BU289&gt;=1,BU289-COUNTIFS($AE289:$AE289,$AC290,AU289:AU289,$AI$2),0)),0)),0)</f>
        <v>0</v>
      </c>
      <c r="BV290" s="1">
        <f>IFERROR(IF($AE290&gt;$AE289,VLOOKUP($AC290+AV$1,STOCK!$F$10:$AB$209,17,0),IF($AE290=$AE289,(IF(BV289&gt;=1,BV289-COUNTIFS($AE289:$AE289,$AC290,AV289:AV289,$AI$2),0)),0)),0)</f>
        <v>0</v>
      </c>
      <c r="BW290" s="1">
        <f>IFERROR(IF($AE290&gt;$AE289,VLOOKUP($AC290+AW$1,STOCK!$F$10:$AB$209,17,0),IF($AE290=$AE289,(IF(BW289&gt;=1,BW289-COUNTIFS($AE289:$AE289,$AC290,AW289:AW289,$AI$2),0)),0)),0)</f>
        <v>0</v>
      </c>
      <c r="BX290" s="1">
        <f>IFERROR(IF($AE290&gt;$AE289,VLOOKUP($AC290+AX$1,STOCK!$F$10:$AB$209,17,0),IF($AE290=$AE289,(IF(BX289&gt;=1,BX289-COUNTIFS($AE289:$AE289,$AC290,AX289:AX289,$AI$2),0)),0)),0)</f>
        <v>0</v>
      </c>
    </row>
    <row r="291" spans="29:76" x14ac:dyDescent="0.25">
      <c r="AC291" s="1">
        <f t="shared" si="80"/>
        <v>0</v>
      </c>
      <c r="AD291" s="1">
        <f>IFERROR(IF(LEN(AK291)&gt;=1,VLOOKUP(HLOOKUP(AK291,PROFILE!$K$5:$V$8,4,0),PROFILE!$F$1:$G$3,2,0),0),0)</f>
        <v>0</v>
      </c>
      <c r="AE291" s="1">
        <f t="shared" si="81"/>
        <v>0</v>
      </c>
      <c r="AF291" s="1">
        <v>278</v>
      </c>
      <c r="AI291" s="1" t="str">
        <f>IFERROR(IF($AH291&gt;=1,VLOOKUP($AG291,STUDENT!$O$8:$Z$1507,3,0),""),"")</f>
        <v/>
      </c>
      <c r="AJ291" s="1" t="str">
        <f>IFERROR(IF($AH291&gt;=1,VLOOKUP($AG291,STUDENT!$O$8:$Z$1507,4,0),""),"")</f>
        <v/>
      </c>
      <c r="AK291" s="1" t="str">
        <f>IFERROR(IF($AH291&gt;=1,VLOOKUP($AG291,STUDENT!$O$8:$Z$1507,6,0),""),"")</f>
        <v/>
      </c>
      <c r="AL291" s="1" t="str">
        <f t="shared" si="82"/>
        <v/>
      </c>
      <c r="AM291" s="1" t="str">
        <f t="shared" si="83"/>
        <v/>
      </c>
      <c r="AN291" s="1" t="str">
        <f t="shared" si="84"/>
        <v/>
      </c>
      <c r="AO291" s="1" t="str">
        <f t="shared" si="85"/>
        <v/>
      </c>
      <c r="AP291" s="1" t="str">
        <f t="shared" si="86"/>
        <v/>
      </c>
      <c r="AQ291" s="1" t="str">
        <f t="shared" si="87"/>
        <v/>
      </c>
      <c r="AR291" s="1" t="str">
        <f t="shared" si="88"/>
        <v/>
      </c>
      <c r="AS291" s="1" t="str">
        <f t="shared" si="89"/>
        <v/>
      </c>
      <c r="AT291" s="1" t="str">
        <f t="shared" si="90"/>
        <v/>
      </c>
      <c r="AU291" s="1" t="str">
        <f t="shared" si="91"/>
        <v/>
      </c>
      <c r="AV291" s="1" t="str">
        <f t="shared" si="92"/>
        <v/>
      </c>
      <c r="AW291" s="1" t="str">
        <f t="shared" si="93"/>
        <v/>
      </c>
      <c r="AX291" s="1" t="str">
        <f t="shared" si="94"/>
        <v/>
      </c>
      <c r="AY291" s="1">
        <f>IFERROR(IF($AE291&gt;$AE290,VLOOKUP($AC291+AL$1,STOCK!$F$10:$AB$209,16,0),IF($AE291=$AE290,(IF(AY290&gt;=1,AY290-COUNTIFS($AE290:$AE290,$AC291,AL290:AL290,$AI$1),0)),0)),0)</f>
        <v>0</v>
      </c>
      <c r="AZ291" s="1">
        <f>IFERROR(IF($AE291&gt;$AE290,VLOOKUP($AC291+AM$1,STOCK!$F$10:$AB$209,16,0),IF($AE291=$AE290,(IF(AZ290&gt;=1,AZ290-COUNTIFS($AE290:$AE290,$AC291,AM290:AM290,$AI$1),0)),0)),0)</f>
        <v>0</v>
      </c>
      <c r="BA291" s="1">
        <f>IFERROR(IF($AE291&gt;$AE290,VLOOKUP($AC291+AN$1,STOCK!$F$10:$AB$209,16,0),IF($AE291=$AE290,(IF(BA290&gt;=1,BA290-COUNTIFS($AE290:$AE290,$AC291,AN290:AN290,$AI$1),0)),0)),0)</f>
        <v>0</v>
      </c>
      <c r="BB291" s="1">
        <f>IFERROR(IF($AE291&gt;$AE290,VLOOKUP($AC291+AO$1,STOCK!$F$10:$AB$209,16,0),IF($AE291=$AE290,(IF(BB290&gt;=1,BB290-COUNTIFS($AE290:$AE290,$AC291,AO290:AO290,$AI$1),0)),0)),0)</f>
        <v>0</v>
      </c>
      <c r="BC291" s="1">
        <f>IFERROR(IF($AE291&gt;$AE290,VLOOKUP($AC291+AP$1,STOCK!$F$10:$AB$209,16,0),IF($AE291=$AE290,(IF(BC290&gt;=1,BC290-COUNTIFS($AE290:$AE290,$AC291,AP290:AP290,$AI$1),0)),0)),0)</f>
        <v>0</v>
      </c>
      <c r="BD291" s="1">
        <f>IFERROR(IF($AE291&gt;$AE290,VLOOKUP($AC291+AQ$1,STOCK!$F$10:$AB$209,16,0),IF($AE291=$AE290,(IF(BD290&gt;=1,BD290-COUNTIFS($AE290:$AE290,$AC291,AQ290:AQ290,$AI$1),0)),0)),0)</f>
        <v>0</v>
      </c>
      <c r="BE291" s="1">
        <f>IFERROR(IF($AE291&gt;$AE290,VLOOKUP($AC291+AR$1,STOCK!$F$10:$AB$209,16,0),IF($AE291=$AE290,(IF(BE290&gt;=1,BE290-COUNTIFS($AE290:$AE290,$AC291,AR290:AR290,$AI$1),0)),0)),0)</f>
        <v>0</v>
      </c>
      <c r="BF291" s="1">
        <f>IFERROR(IF($AE291&gt;$AE290,VLOOKUP($AC291+AS$1,STOCK!$F$10:$AB$209,16,0),IF($AE291=$AE290,(IF(BF290&gt;=1,BF290-COUNTIFS($AE290:$AE290,$AC291,AS290:AS290,$AI$1),0)),0)),0)</f>
        <v>0</v>
      </c>
      <c r="BG291" s="1">
        <f>IFERROR(IF($AE291&gt;$AE290,VLOOKUP($AC291+AT$1,STOCK!$F$10:$AB$209,16,0),IF($AE291=$AE290,(IF(BG290&gt;=1,BG290-COUNTIFS($AE290:$AE290,$AC291,AT290:AT290,$AI$1),0)),0)),0)</f>
        <v>0</v>
      </c>
      <c r="BH291" s="1">
        <f>IFERROR(IF($AE291&gt;$AE290,VLOOKUP($AC291+AU$1,STOCK!$F$10:$AB$209,16,0),IF($AE291=$AE290,(IF(BH290&gt;=1,BH290-COUNTIFS($AE290:$AE290,$AC291,AU290:AU290,$AI$1),0)),0)),0)</f>
        <v>0</v>
      </c>
      <c r="BI291" s="1">
        <f>IFERROR(IF($AE291&gt;$AE290,VLOOKUP($AC291+AV$1,STOCK!$F$10:$AB$209,16,0),IF($AE291=$AE290,(IF(BI290&gt;=1,BI290-COUNTIFS($AE290:$AE290,$AC291,AV290:AV290,$AI$1),0)),0)),0)</f>
        <v>0</v>
      </c>
      <c r="BJ291" s="1">
        <f>IFERROR(IF($AE291&gt;$AE290,VLOOKUP($AC291+AW$1,STOCK!$F$10:$AB$209,16,0),IF($AE291=$AE290,(IF(BJ290&gt;=1,BJ290-COUNTIFS($AE290:$AE290,$AC291,AW290:AW290,$AI$1),0)),0)),0)</f>
        <v>0</v>
      </c>
      <c r="BK291" s="1">
        <f>IFERROR(IF($AE291&gt;$AE290,VLOOKUP($AC291+AX$1,STOCK!$F$10:$AB$209,16,0),IF($AE291=$AE290,(IF(BK290&gt;=1,BK290-COUNTIFS($AE290:$AE290,$AC291,AX290:AX290,$AI$1),0)),0)),0)</f>
        <v>0</v>
      </c>
      <c r="BL291" s="1">
        <f>IFERROR(IF($AE291&gt;$AE290,VLOOKUP($AC291+AL$1,STOCK!$F$10:$AB$209,17,0),IF($AE291=$AE290,(IF(BL290&gt;=1,BL290-COUNTIFS($AE290:$AE290,$AC291,AL290:AL290,$AI$2),0)),0)),0)</f>
        <v>0</v>
      </c>
      <c r="BM291" s="1">
        <f>IFERROR(IF($AE291&gt;$AE290,VLOOKUP($AC291+AM$1,STOCK!$F$10:$AB$209,17,0),IF($AE291=$AE290,(IF(BM290&gt;=1,BM290-COUNTIFS($AE290:$AE290,$AC291,AM290:AM290,$AI$2),0)),0)),0)</f>
        <v>0</v>
      </c>
      <c r="BN291" s="1">
        <f>IFERROR(IF($AE291&gt;$AE290,VLOOKUP($AC291+AN$1,STOCK!$F$10:$AB$209,17,0),IF($AE291=$AE290,(IF(BN290&gt;=1,BN290-COUNTIFS($AE290:$AE290,$AC291,AN290:AN290,$AI$2),0)),0)),0)</f>
        <v>0</v>
      </c>
      <c r="BO291" s="1">
        <f>IFERROR(IF($AE291&gt;$AE290,VLOOKUP($AC291+AO$1,STOCK!$F$10:$AB$209,17,0),IF($AE291=$AE290,(IF(BO290&gt;=1,BO290-COUNTIFS($AE290:$AE290,$AC291,AO290:AO290,$AI$2),0)),0)),0)</f>
        <v>0</v>
      </c>
      <c r="BP291" s="1">
        <f>IFERROR(IF($AE291&gt;$AE290,VLOOKUP($AC291+AP$1,STOCK!$F$10:$AB$209,17,0),IF($AE291=$AE290,(IF(BP290&gt;=1,BP290-COUNTIFS($AE290:$AE290,$AC291,AP290:AP290,$AI$2),0)),0)),0)</f>
        <v>0</v>
      </c>
      <c r="BQ291" s="1">
        <f>IFERROR(IF($AE291&gt;$AE290,VLOOKUP($AC291+AQ$1,STOCK!$F$10:$AB$209,17,0),IF($AE291=$AE290,(IF(BQ290&gt;=1,BQ290-COUNTIFS($AE290:$AE290,$AC291,AQ290:AQ290,$AI$2),0)),0)),0)</f>
        <v>0</v>
      </c>
      <c r="BR291" s="1">
        <f>IFERROR(IF($AE291&gt;$AE290,VLOOKUP($AC291+AR$1,STOCK!$F$10:$AB$209,17,0),IF($AE291=$AE290,(IF(BR290&gt;=1,BR290-COUNTIFS($AE290:$AE290,$AC291,AR290:AR290,$AI$2),0)),0)),0)</f>
        <v>0</v>
      </c>
      <c r="BS291" s="1">
        <f>IFERROR(IF($AE291&gt;$AE290,VLOOKUP($AC291+AS$1,STOCK!$F$10:$AB$209,17,0),IF($AE291=$AE290,(IF(BS290&gt;=1,BS290-COUNTIFS($AE290:$AE290,$AC291,AS290:AS290,$AI$2),0)),0)),0)</f>
        <v>0</v>
      </c>
      <c r="BT291" s="1">
        <f>IFERROR(IF($AE291&gt;$AE290,VLOOKUP($AC291+AT$1,STOCK!$F$10:$AB$209,17,0),IF($AE291=$AE290,(IF(BT290&gt;=1,BT290-COUNTIFS($AE290:$AE290,$AC291,AT290:AT290,$AI$2),0)),0)),0)</f>
        <v>0</v>
      </c>
      <c r="BU291" s="1">
        <f>IFERROR(IF($AE291&gt;$AE290,VLOOKUP($AC291+AU$1,STOCK!$F$10:$AB$209,17,0),IF($AE291=$AE290,(IF(BU290&gt;=1,BU290-COUNTIFS($AE290:$AE290,$AC291,AU290:AU290,$AI$2),0)),0)),0)</f>
        <v>0</v>
      </c>
      <c r="BV291" s="1">
        <f>IFERROR(IF($AE291&gt;$AE290,VLOOKUP($AC291+AV$1,STOCK!$F$10:$AB$209,17,0),IF($AE291=$AE290,(IF(BV290&gt;=1,BV290-COUNTIFS($AE290:$AE290,$AC291,AV290:AV290,$AI$2),0)),0)),0)</f>
        <v>0</v>
      </c>
      <c r="BW291" s="1">
        <f>IFERROR(IF($AE291&gt;$AE290,VLOOKUP($AC291+AW$1,STOCK!$F$10:$AB$209,17,0),IF($AE291=$AE290,(IF(BW290&gt;=1,BW290-COUNTIFS($AE290:$AE290,$AC291,AW290:AW290,$AI$2),0)),0)),0)</f>
        <v>0</v>
      </c>
      <c r="BX291" s="1">
        <f>IFERROR(IF($AE291&gt;$AE290,VLOOKUP($AC291+AX$1,STOCK!$F$10:$AB$209,17,0),IF($AE291=$AE290,(IF(BX290&gt;=1,BX290-COUNTIFS($AE290:$AE290,$AC291,AX290:AX290,$AI$2),0)),0)),0)</f>
        <v>0</v>
      </c>
    </row>
    <row r="292" spans="29:76" x14ac:dyDescent="0.25">
      <c r="AC292" s="1">
        <f t="shared" si="80"/>
        <v>0</v>
      </c>
      <c r="AD292" s="1">
        <f>IFERROR(IF(LEN(AK292)&gt;=1,VLOOKUP(HLOOKUP(AK292,PROFILE!$K$5:$V$8,4,0),PROFILE!$F$1:$G$3,2,0),0),0)</f>
        <v>0</v>
      </c>
      <c r="AE292" s="1">
        <f t="shared" si="81"/>
        <v>0</v>
      </c>
      <c r="AF292" s="1">
        <v>279</v>
      </c>
      <c r="AI292" s="1" t="str">
        <f>IFERROR(IF($AH292&gt;=1,VLOOKUP($AG292,STUDENT!$O$8:$Z$1507,3,0),""),"")</f>
        <v/>
      </c>
      <c r="AJ292" s="1" t="str">
        <f>IFERROR(IF($AH292&gt;=1,VLOOKUP($AG292,STUDENT!$O$8:$Z$1507,4,0),""),"")</f>
        <v/>
      </c>
      <c r="AK292" s="1" t="str">
        <f>IFERROR(IF($AH292&gt;=1,VLOOKUP($AG292,STUDENT!$O$8:$Z$1507,6,0),""),"")</f>
        <v/>
      </c>
      <c r="AL292" s="1" t="str">
        <f t="shared" si="82"/>
        <v/>
      </c>
      <c r="AM292" s="1" t="str">
        <f t="shared" si="83"/>
        <v/>
      </c>
      <c r="AN292" s="1" t="str">
        <f t="shared" si="84"/>
        <v/>
      </c>
      <c r="AO292" s="1" t="str">
        <f t="shared" si="85"/>
        <v/>
      </c>
      <c r="AP292" s="1" t="str">
        <f t="shared" si="86"/>
        <v/>
      </c>
      <c r="AQ292" s="1" t="str">
        <f t="shared" si="87"/>
        <v/>
      </c>
      <c r="AR292" s="1" t="str">
        <f t="shared" si="88"/>
        <v/>
      </c>
      <c r="AS292" s="1" t="str">
        <f t="shared" si="89"/>
        <v/>
      </c>
      <c r="AT292" s="1" t="str">
        <f t="shared" si="90"/>
        <v/>
      </c>
      <c r="AU292" s="1" t="str">
        <f t="shared" si="91"/>
        <v/>
      </c>
      <c r="AV292" s="1" t="str">
        <f t="shared" si="92"/>
        <v/>
      </c>
      <c r="AW292" s="1" t="str">
        <f t="shared" si="93"/>
        <v/>
      </c>
      <c r="AX292" s="1" t="str">
        <f t="shared" si="94"/>
        <v/>
      </c>
      <c r="AY292" s="1">
        <f>IFERROR(IF($AE292&gt;$AE291,VLOOKUP($AC292+AL$1,STOCK!$F$10:$AB$209,16,0),IF($AE292=$AE291,(IF(AY291&gt;=1,AY291-COUNTIFS($AE291:$AE291,$AC292,AL291:AL291,$AI$1),0)),0)),0)</f>
        <v>0</v>
      </c>
      <c r="AZ292" s="1">
        <f>IFERROR(IF($AE292&gt;$AE291,VLOOKUP($AC292+AM$1,STOCK!$F$10:$AB$209,16,0),IF($AE292=$AE291,(IF(AZ291&gt;=1,AZ291-COUNTIFS($AE291:$AE291,$AC292,AM291:AM291,$AI$1),0)),0)),0)</f>
        <v>0</v>
      </c>
      <c r="BA292" s="1">
        <f>IFERROR(IF($AE292&gt;$AE291,VLOOKUP($AC292+AN$1,STOCK!$F$10:$AB$209,16,0),IF($AE292=$AE291,(IF(BA291&gt;=1,BA291-COUNTIFS($AE291:$AE291,$AC292,AN291:AN291,$AI$1),0)),0)),0)</f>
        <v>0</v>
      </c>
      <c r="BB292" s="1">
        <f>IFERROR(IF($AE292&gt;$AE291,VLOOKUP($AC292+AO$1,STOCK!$F$10:$AB$209,16,0),IF($AE292=$AE291,(IF(BB291&gt;=1,BB291-COUNTIFS($AE291:$AE291,$AC292,AO291:AO291,$AI$1),0)),0)),0)</f>
        <v>0</v>
      </c>
      <c r="BC292" s="1">
        <f>IFERROR(IF($AE292&gt;$AE291,VLOOKUP($AC292+AP$1,STOCK!$F$10:$AB$209,16,0),IF($AE292=$AE291,(IF(BC291&gt;=1,BC291-COUNTIFS($AE291:$AE291,$AC292,AP291:AP291,$AI$1),0)),0)),0)</f>
        <v>0</v>
      </c>
      <c r="BD292" s="1">
        <f>IFERROR(IF($AE292&gt;$AE291,VLOOKUP($AC292+AQ$1,STOCK!$F$10:$AB$209,16,0),IF($AE292=$AE291,(IF(BD291&gt;=1,BD291-COUNTIFS($AE291:$AE291,$AC292,AQ291:AQ291,$AI$1),0)),0)),0)</f>
        <v>0</v>
      </c>
      <c r="BE292" s="1">
        <f>IFERROR(IF($AE292&gt;$AE291,VLOOKUP($AC292+AR$1,STOCK!$F$10:$AB$209,16,0),IF($AE292=$AE291,(IF(BE291&gt;=1,BE291-COUNTIFS($AE291:$AE291,$AC292,AR291:AR291,$AI$1),0)),0)),0)</f>
        <v>0</v>
      </c>
      <c r="BF292" s="1">
        <f>IFERROR(IF($AE292&gt;$AE291,VLOOKUP($AC292+AS$1,STOCK!$F$10:$AB$209,16,0),IF($AE292=$AE291,(IF(BF291&gt;=1,BF291-COUNTIFS($AE291:$AE291,$AC292,AS291:AS291,$AI$1),0)),0)),0)</f>
        <v>0</v>
      </c>
      <c r="BG292" s="1">
        <f>IFERROR(IF($AE292&gt;$AE291,VLOOKUP($AC292+AT$1,STOCK!$F$10:$AB$209,16,0),IF($AE292=$AE291,(IF(BG291&gt;=1,BG291-COUNTIFS($AE291:$AE291,$AC292,AT291:AT291,$AI$1),0)),0)),0)</f>
        <v>0</v>
      </c>
      <c r="BH292" s="1">
        <f>IFERROR(IF($AE292&gt;$AE291,VLOOKUP($AC292+AU$1,STOCK!$F$10:$AB$209,16,0),IF($AE292=$AE291,(IF(BH291&gt;=1,BH291-COUNTIFS($AE291:$AE291,$AC292,AU291:AU291,$AI$1),0)),0)),0)</f>
        <v>0</v>
      </c>
      <c r="BI292" s="1">
        <f>IFERROR(IF($AE292&gt;$AE291,VLOOKUP($AC292+AV$1,STOCK!$F$10:$AB$209,16,0),IF($AE292=$AE291,(IF(BI291&gt;=1,BI291-COUNTIFS($AE291:$AE291,$AC292,AV291:AV291,$AI$1),0)),0)),0)</f>
        <v>0</v>
      </c>
      <c r="BJ292" s="1">
        <f>IFERROR(IF($AE292&gt;$AE291,VLOOKUP($AC292+AW$1,STOCK!$F$10:$AB$209,16,0),IF($AE292=$AE291,(IF(BJ291&gt;=1,BJ291-COUNTIFS($AE291:$AE291,$AC292,AW291:AW291,$AI$1),0)),0)),0)</f>
        <v>0</v>
      </c>
      <c r="BK292" s="1">
        <f>IFERROR(IF($AE292&gt;$AE291,VLOOKUP($AC292+AX$1,STOCK!$F$10:$AB$209,16,0),IF($AE292=$AE291,(IF(BK291&gt;=1,BK291-COUNTIFS($AE291:$AE291,$AC292,AX291:AX291,$AI$1),0)),0)),0)</f>
        <v>0</v>
      </c>
      <c r="BL292" s="1">
        <f>IFERROR(IF($AE292&gt;$AE291,VLOOKUP($AC292+AL$1,STOCK!$F$10:$AB$209,17,0),IF($AE292=$AE291,(IF(BL291&gt;=1,BL291-COUNTIFS($AE291:$AE291,$AC292,AL291:AL291,$AI$2),0)),0)),0)</f>
        <v>0</v>
      </c>
      <c r="BM292" s="1">
        <f>IFERROR(IF($AE292&gt;$AE291,VLOOKUP($AC292+AM$1,STOCK!$F$10:$AB$209,17,0),IF($AE292=$AE291,(IF(BM291&gt;=1,BM291-COUNTIFS($AE291:$AE291,$AC292,AM291:AM291,$AI$2),0)),0)),0)</f>
        <v>0</v>
      </c>
      <c r="BN292" s="1">
        <f>IFERROR(IF($AE292&gt;$AE291,VLOOKUP($AC292+AN$1,STOCK!$F$10:$AB$209,17,0),IF($AE292=$AE291,(IF(BN291&gt;=1,BN291-COUNTIFS($AE291:$AE291,$AC292,AN291:AN291,$AI$2),0)),0)),0)</f>
        <v>0</v>
      </c>
      <c r="BO292" s="1">
        <f>IFERROR(IF($AE292&gt;$AE291,VLOOKUP($AC292+AO$1,STOCK!$F$10:$AB$209,17,0),IF($AE292=$AE291,(IF(BO291&gt;=1,BO291-COUNTIFS($AE291:$AE291,$AC292,AO291:AO291,$AI$2),0)),0)),0)</f>
        <v>0</v>
      </c>
      <c r="BP292" s="1">
        <f>IFERROR(IF($AE292&gt;$AE291,VLOOKUP($AC292+AP$1,STOCK!$F$10:$AB$209,17,0),IF($AE292=$AE291,(IF(BP291&gt;=1,BP291-COUNTIFS($AE291:$AE291,$AC292,AP291:AP291,$AI$2),0)),0)),0)</f>
        <v>0</v>
      </c>
      <c r="BQ292" s="1">
        <f>IFERROR(IF($AE292&gt;$AE291,VLOOKUP($AC292+AQ$1,STOCK!$F$10:$AB$209,17,0),IF($AE292=$AE291,(IF(BQ291&gt;=1,BQ291-COUNTIFS($AE291:$AE291,$AC292,AQ291:AQ291,$AI$2),0)),0)),0)</f>
        <v>0</v>
      </c>
      <c r="BR292" s="1">
        <f>IFERROR(IF($AE292&gt;$AE291,VLOOKUP($AC292+AR$1,STOCK!$F$10:$AB$209,17,0),IF($AE292=$AE291,(IF(BR291&gt;=1,BR291-COUNTIFS($AE291:$AE291,$AC292,AR291:AR291,$AI$2),0)),0)),0)</f>
        <v>0</v>
      </c>
      <c r="BS292" s="1">
        <f>IFERROR(IF($AE292&gt;$AE291,VLOOKUP($AC292+AS$1,STOCK!$F$10:$AB$209,17,0),IF($AE292=$AE291,(IF(BS291&gt;=1,BS291-COUNTIFS($AE291:$AE291,$AC292,AS291:AS291,$AI$2),0)),0)),0)</f>
        <v>0</v>
      </c>
      <c r="BT292" s="1">
        <f>IFERROR(IF($AE292&gt;$AE291,VLOOKUP($AC292+AT$1,STOCK!$F$10:$AB$209,17,0),IF($AE292=$AE291,(IF(BT291&gt;=1,BT291-COUNTIFS($AE291:$AE291,$AC292,AT291:AT291,$AI$2),0)),0)),0)</f>
        <v>0</v>
      </c>
      <c r="BU292" s="1">
        <f>IFERROR(IF($AE292&gt;$AE291,VLOOKUP($AC292+AU$1,STOCK!$F$10:$AB$209,17,0),IF($AE292=$AE291,(IF(BU291&gt;=1,BU291-COUNTIFS($AE291:$AE291,$AC292,AU291:AU291,$AI$2),0)),0)),0)</f>
        <v>0</v>
      </c>
      <c r="BV292" s="1">
        <f>IFERROR(IF($AE292&gt;$AE291,VLOOKUP($AC292+AV$1,STOCK!$F$10:$AB$209,17,0),IF($AE292=$AE291,(IF(BV291&gt;=1,BV291-COUNTIFS($AE291:$AE291,$AC292,AV291:AV291,$AI$2),0)),0)),0)</f>
        <v>0</v>
      </c>
      <c r="BW292" s="1">
        <f>IFERROR(IF($AE292&gt;$AE291,VLOOKUP($AC292+AW$1,STOCK!$F$10:$AB$209,17,0),IF($AE292=$AE291,(IF(BW291&gt;=1,BW291-COUNTIFS($AE291:$AE291,$AC292,AW291:AW291,$AI$2),0)),0)),0)</f>
        <v>0</v>
      </c>
      <c r="BX292" s="1">
        <f>IFERROR(IF($AE292&gt;$AE291,VLOOKUP($AC292+AX$1,STOCK!$F$10:$AB$209,17,0),IF($AE292=$AE291,(IF(BX291&gt;=1,BX291-COUNTIFS($AE291:$AE291,$AC292,AX291:AX291,$AI$2),0)),0)),0)</f>
        <v>0</v>
      </c>
    </row>
    <row r="293" spans="29:76" x14ac:dyDescent="0.25">
      <c r="AC293" s="1">
        <f t="shared" si="80"/>
        <v>0</v>
      </c>
      <c r="AD293" s="1">
        <f>IFERROR(IF(LEN(AK293)&gt;=1,VLOOKUP(HLOOKUP(AK293,PROFILE!$K$5:$V$8,4,0),PROFILE!$F$1:$G$3,2,0),0),0)</f>
        <v>0</v>
      </c>
      <c r="AE293" s="1">
        <f t="shared" si="81"/>
        <v>0</v>
      </c>
      <c r="AF293" s="1">
        <v>280</v>
      </c>
      <c r="AI293" s="1" t="str">
        <f>IFERROR(IF($AH293&gt;=1,VLOOKUP($AG293,STUDENT!$O$8:$Z$1507,3,0),""),"")</f>
        <v/>
      </c>
      <c r="AJ293" s="1" t="str">
        <f>IFERROR(IF($AH293&gt;=1,VLOOKUP($AG293,STUDENT!$O$8:$Z$1507,4,0),""),"")</f>
        <v/>
      </c>
      <c r="AK293" s="1" t="str">
        <f>IFERROR(IF($AH293&gt;=1,VLOOKUP($AG293,STUDENT!$O$8:$Z$1507,6,0),""),"")</f>
        <v/>
      </c>
      <c r="AL293" s="1" t="str">
        <f t="shared" si="82"/>
        <v/>
      </c>
      <c r="AM293" s="1" t="str">
        <f t="shared" si="83"/>
        <v/>
      </c>
      <c r="AN293" s="1" t="str">
        <f t="shared" si="84"/>
        <v/>
      </c>
      <c r="AO293" s="1" t="str">
        <f t="shared" si="85"/>
        <v/>
      </c>
      <c r="AP293" s="1" t="str">
        <f t="shared" si="86"/>
        <v/>
      </c>
      <c r="AQ293" s="1" t="str">
        <f t="shared" si="87"/>
        <v/>
      </c>
      <c r="AR293" s="1" t="str">
        <f t="shared" si="88"/>
        <v/>
      </c>
      <c r="AS293" s="1" t="str">
        <f t="shared" si="89"/>
        <v/>
      </c>
      <c r="AT293" s="1" t="str">
        <f t="shared" si="90"/>
        <v/>
      </c>
      <c r="AU293" s="1" t="str">
        <f t="shared" si="91"/>
        <v/>
      </c>
      <c r="AV293" s="1" t="str">
        <f t="shared" si="92"/>
        <v/>
      </c>
      <c r="AW293" s="1" t="str">
        <f t="shared" si="93"/>
        <v/>
      </c>
      <c r="AX293" s="1" t="str">
        <f t="shared" si="94"/>
        <v/>
      </c>
      <c r="AY293" s="1">
        <f>IFERROR(IF($AE293&gt;$AE292,VLOOKUP($AC293+AL$1,STOCK!$F$10:$AB$209,16,0),IF($AE293=$AE292,(IF(AY292&gt;=1,AY292-COUNTIFS($AE292:$AE292,$AC293,AL292:AL292,$AI$1),0)),0)),0)</f>
        <v>0</v>
      </c>
      <c r="AZ293" s="1">
        <f>IFERROR(IF($AE293&gt;$AE292,VLOOKUP($AC293+AM$1,STOCK!$F$10:$AB$209,16,0),IF($AE293=$AE292,(IF(AZ292&gt;=1,AZ292-COUNTIFS($AE292:$AE292,$AC293,AM292:AM292,$AI$1),0)),0)),0)</f>
        <v>0</v>
      </c>
      <c r="BA293" s="1">
        <f>IFERROR(IF($AE293&gt;$AE292,VLOOKUP($AC293+AN$1,STOCK!$F$10:$AB$209,16,0),IF($AE293=$AE292,(IF(BA292&gt;=1,BA292-COUNTIFS($AE292:$AE292,$AC293,AN292:AN292,$AI$1),0)),0)),0)</f>
        <v>0</v>
      </c>
      <c r="BB293" s="1">
        <f>IFERROR(IF($AE293&gt;$AE292,VLOOKUP($AC293+AO$1,STOCK!$F$10:$AB$209,16,0),IF($AE293=$AE292,(IF(BB292&gt;=1,BB292-COUNTIFS($AE292:$AE292,$AC293,AO292:AO292,$AI$1),0)),0)),0)</f>
        <v>0</v>
      </c>
      <c r="BC293" s="1">
        <f>IFERROR(IF($AE293&gt;$AE292,VLOOKUP($AC293+AP$1,STOCK!$F$10:$AB$209,16,0),IF($AE293=$AE292,(IF(BC292&gt;=1,BC292-COUNTIFS($AE292:$AE292,$AC293,AP292:AP292,$AI$1),0)),0)),0)</f>
        <v>0</v>
      </c>
      <c r="BD293" s="1">
        <f>IFERROR(IF($AE293&gt;$AE292,VLOOKUP($AC293+AQ$1,STOCK!$F$10:$AB$209,16,0),IF($AE293=$AE292,(IF(BD292&gt;=1,BD292-COUNTIFS($AE292:$AE292,$AC293,AQ292:AQ292,$AI$1),0)),0)),0)</f>
        <v>0</v>
      </c>
      <c r="BE293" s="1">
        <f>IFERROR(IF($AE293&gt;$AE292,VLOOKUP($AC293+AR$1,STOCK!$F$10:$AB$209,16,0),IF($AE293=$AE292,(IF(BE292&gt;=1,BE292-COUNTIFS($AE292:$AE292,$AC293,AR292:AR292,$AI$1),0)),0)),0)</f>
        <v>0</v>
      </c>
      <c r="BF293" s="1">
        <f>IFERROR(IF($AE293&gt;$AE292,VLOOKUP($AC293+AS$1,STOCK!$F$10:$AB$209,16,0),IF($AE293=$AE292,(IF(BF292&gt;=1,BF292-COUNTIFS($AE292:$AE292,$AC293,AS292:AS292,$AI$1),0)),0)),0)</f>
        <v>0</v>
      </c>
      <c r="BG293" s="1">
        <f>IFERROR(IF($AE293&gt;$AE292,VLOOKUP($AC293+AT$1,STOCK!$F$10:$AB$209,16,0),IF($AE293=$AE292,(IF(BG292&gt;=1,BG292-COUNTIFS($AE292:$AE292,$AC293,AT292:AT292,$AI$1),0)),0)),0)</f>
        <v>0</v>
      </c>
      <c r="BH293" s="1">
        <f>IFERROR(IF($AE293&gt;$AE292,VLOOKUP($AC293+AU$1,STOCK!$F$10:$AB$209,16,0),IF($AE293=$AE292,(IF(BH292&gt;=1,BH292-COUNTIFS($AE292:$AE292,$AC293,AU292:AU292,$AI$1),0)),0)),0)</f>
        <v>0</v>
      </c>
      <c r="BI293" s="1">
        <f>IFERROR(IF($AE293&gt;$AE292,VLOOKUP($AC293+AV$1,STOCK!$F$10:$AB$209,16,0),IF($AE293=$AE292,(IF(BI292&gt;=1,BI292-COUNTIFS($AE292:$AE292,$AC293,AV292:AV292,$AI$1),0)),0)),0)</f>
        <v>0</v>
      </c>
      <c r="BJ293" s="1">
        <f>IFERROR(IF($AE293&gt;$AE292,VLOOKUP($AC293+AW$1,STOCK!$F$10:$AB$209,16,0),IF($AE293=$AE292,(IF(BJ292&gt;=1,BJ292-COUNTIFS($AE292:$AE292,$AC293,AW292:AW292,$AI$1),0)),0)),0)</f>
        <v>0</v>
      </c>
      <c r="BK293" s="1">
        <f>IFERROR(IF($AE293&gt;$AE292,VLOOKUP($AC293+AX$1,STOCK!$F$10:$AB$209,16,0),IF($AE293=$AE292,(IF(BK292&gt;=1,BK292-COUNTIFS($AE292:$AE292,$AC293,AX292:AX292,$AI$1),0)),0)),0)</f>
        <v>0</v>
      </c>
      <c r="BL293" s="1">
        <f>IFERROR(IF($AE293&gt;$AE292,VLOOKUP($AC293+AL$1,STOCK!$F$10:$AB$209,17,0),IF($AE293=$AE292,(IF(BL292&gt;=1,BL292-COUNTIFS($AE292:$AE292,$AC293,AL292:AL292,$AI$2),0)),0)),0)</f>
        <v>0</v>
      </c>
      <c r="BM293" s="1">
        <f>IFERROR(IF($AE293&gt;$AE292,VLOOKUP($AC293+AM$1,STOCK!$F$10:$AB$209,17,0),IF($AE293=$AE292,(IF(BM292&gt;=1,BM292-COUNTIFS($AE292:$AE292,$AC293,AM292:AM292,$AI$2),0)),0)),0)</f>
        <v>0</v>
      </c>
      <c r="BN293" s="1">
        <f>IFERROR(IF($AE293&gt;$AE292,VLOOKUP($AC293+AN$1,STOCK!$F$10:$AB$209,17,0),IF($AE293=$AE292,(IF(BN292&gt;=1,BN292-COUNTIFS($AE292:$AE292,$AC293,AN292:AN292,$AI$2),0)),0)),0)</f>
        <v>0</v>
      </c>
      <c r="BO293" s="1">
        <f>IFERROR(IF($AE293&gt;$AE292,VLOOKUP($AC293+AO$1,STOCK!$F$10:$AB$209,17,0),IF($AE293=$AE292,(IF(BO292&gt;=1,BO292-COUNTIFS($AE292:$AE292,$AC293,AO292:AO292,$AI$2),0)),0)),0)</f>
        <v>0</v>
      </c>
      <c r="BP293" s="1">
        <f>IFERROR(IF($AE293&gt;$AE292,VLOOKUP($AC293+AP$1,STOCK!$F$10:$AB$209,17,0),IF($AE293=$AE292,(IF(BP292&gt;=1,BP292-COUNTIFS($AE292:$AE292,$AC293,AP292:AP292,$AI$2),0)),0)),0)</f>
        <v>0</v>
      </c>
      <c r="BQ293" s="1">
        <f>IFERROR(IF($AE293&gt;$AE292,VLOOKUP($AC293+AQ$1,STOCK!$F$10:$AB$209,17,0),IF($AE293=$AE292,(IF(BQ292&gt;=1,BQ292-COUNTIFS($AE292:$AE292,$AC293,AQ292:AQ292,$AI$2),0)),0)),0)</f>
        <v>0</v>
      </c>
      <c r="BR293" s="1">
        <f>IFERROR(IF($AE293&gt;$AE292,VLOOKUP($AC293+AR$1,STOCK!$F$10:$AB$209,17,0),IF($AE293=$AE292,(IF(BR292&gt;=1,BR292-COUNTIFS($AE292:$AE292,$AC293,AR292:AR292,$AI$2),0)),0)),0)</f>
        <v>0</v>
      </c>
      <c r="BS293" s="1">
        <f>IFERROR(IF($AE293&gt;$AE292,VLOOKUP($AC293+AS$1,STOCK!$F$10:$AB$209,17,0),IF($AE293=$AE292,(IF(BS292&gt;=1,BS292-COUNTIFS($AE292:$AE292,$AC293,AS292:AS292,$AI$2),0)),0)),0)</f>
        <v>0</v>
      </c>
      <c r="BT293" s="1">
        <f>IFERROR(IF($AE293&gt;$AE292,VLOOKUP($AC293+AT$1,STOCK!$F$10:$AB$209,17,0),IF($AE293=$AE292,(IF(BT292&gt;=1,BT292-COUNTIFS($AE292:$AE292,$AC293,AT292:AT292,$AI$2),0)),0)),0)</f>
        <v>0</v>
      </c>
      <c r="BU293" s="1">
        <f>IFERROR(IF($AE293&gt;$AE292,VLOOKUP($AC293+AU$1,STOCK!$F$10:$AB$209,17,0),IF($AE293=$AE292,(IF(BU292&gt;=1,BU292-COUNTIFS($AE292:$AE292,$AC293,AU292:AU292,$AI$2),0)),0)),0)</f>
        <v>0</v>
      </c>
      <c r="BV293" s="1">
        <f>IFERROR(IF($AE293&gt;$AE292,VLOOKUP($AC293+AV$1,STOCK!$F$10:$AB$209,17,0),IF($AE293=$AE292,(IF(BV292&gt;=1,BV292-COUNTIFS($AE292:$AE292,$AC293,AV292:AV292,$AI$2),0)),0)),0)</f>
        <v>0</v>
      </c>
      <c r="BW293" s="1">
        <f>IFERROR(IF($AE293&gt;$AE292,VLOOKUP($AC293+AW$1,STOCK!$F$10:$AB$209,17,0),IF($AE293=$AE292,(IF(BW292&gt;=1,BW292-COUNTIFS($AE292:$AE292,$AC293,AW292:AW292,$AI$2),0)),0)),0)</f>
        <v>0</v>
      </c>
      <c r="BX293" s="1">
        <f>IFERROR(IF($AE293&gt;$AE292,VLOOKUP($AC293+AX$1,STOCK!$F$10:$AB$209,17,0),IF($AE293=$AE292,(IF(BX292&gt;=1,BX292-COUNTIFS($AE292:$AE292,$AC293,AX292:AX292,$AI$2),0)),0)),0)</f>
        <v>0</v>
      </c>
    </row>
    <row r="294" spans="29:76" x14ac:dyDescent="0.25">
      <c r="AC294" s="1">
        <f t="shared" si="80"/>
        <v>0</v>
      </c>
      <c r="AD294" s="1">
        <f>IFERROR(IF(LEN(AK294)&gt;=1,VLOOKUP(HLOOKUP(AK294,PROFILE!$K$5:$V$8,4,0),PROFILE!$F$1:$G$3,2,0),0),0)</f>
        <v>0</v>
      </c>
      <c r="AE294" s="1">
        <f t="shared" si="81"/>
        <v>0</v>
      </c>
      <c r="AF294" s="1">
        <v>281</v>
      </c>
      <c r="AI294" s="1" t="str">
        <f>IFERROR(IF($AH294&gt;=1,VLOOKUP($AG294,STUDENT!$O$8:$Z$1507,3,0),""),"")</f>
        <v/>
      </c>
      <c r="AJ294" s="1" t="str">
        <f>IFERROR(IF($AH294&gt;=1,VLOOKUP($AG294,STUDENT!$O$8:$Z$1507,4,0),""),"")</f>
        <v/>
      </c>
      <c r="AK294" s="1" t="str">
        <f>IFERROR(IF($AH294&gt;=1,VLOOKUP($AG294,STUDENT!$O$8:$Z$1507,6,0),""),"")</f>
        <v/>
      </c>
      <c r="AL294" s="1" t="str">
        <f t="shared" si="82"/>
        <v/>
      </c>
      <c r="AM294" s="1" t="str">
        <f t="shared" si="83"/>
        <v/>
      </c>
      <c r="AN294" s="1" t="str">
        <f t="shared" si="84"/>
        <v/>
      </c>
      <c r="AO294" s="1" t="str">
        <f t="shared" si="85"/>
        <v/>
      </c>
      <c r="AP294" s="1" t="str">
        <f t="shared" si="86"/>
        <v/>
      </c>
      <c r="AQ294" s="1" t="str">
        <f t="shared" si="87"/>
        <v/>
      </c>
      <c r="AR294" s="1" t="str">
        <f t="shared" si="88"/>
        <v/>
      </c>
      <c r="AS294" s="1" t="str">
        <f t="shared" si="89"/>
        <v/>
      </c>
      <c r="AT294" s="1" t="str">
        <f t="shared" si="90"/>
        <v/>
      </c>
      <c r="AU294" s="1" t="str">
        <f t="shared" si="91"/>
        <v/>
      </c>
      <c r="AV294" s="1" t="str">
        <f t="shared" si="92"/>
        <v/>
      </c>
      <c r="AW294" s="1" t="str">
        <f t="shared" si="93"/>
        <v/>
      </c>
      <c r="AX294" s="1" t="str">
        <f t="shared" si="94"/>
        <v/>
      </c>
      <c r="AY294" s="1">
        <f>IFERROR(IF($AE294&gt;$AE293,VLOOKUP($AC294+AL$1,STOCK!$F$10:$AB$209,16,0),IF($AE294=$AE293,(IF(AY293&gt;=1,AY293-COUNTIFS($AE293:$AE293,$AC294,AL293:AL293,$AI$1),0)),0)),0)</f>
        <v>0</v>
      </c>
      <c r="AZ294" s="1">
        <f>IFERROR(IF($AE294&gt;$AE293,VLOOKUP($AC294+AM$1,STOCK!$F$10:$AB$209,16,0),IF($AE294=$AE293,(IF(AZ293&gt;=1,AZ293-COUNTIFS($AE293:$AE293,$AC294,AM293:AM293,$AI$1),0)),0)),0)</f>
        <v>0</v>
      </c>
      <c r="BA294" s="1">
        <f>IFERROR(IF($AE294&gt;$AE293,VLOOKUP($AC294+AN$1,STOCK!$F$10:$AB$209,16,0),IF($AE294=$AE293,(IF(BA293&gt;=1,BA293-COUNTIFS($AE293:$AE293,$AC294,AN293:AN293,$AI$1),0)),0)),0)</f>
        <v>0</v>
      </c>
      <c r="BB294" s="1">
        <f>IFERROR(IF($AE294&gt;$AE293,VLOOKUP($AC294+AO$1,STOCK!$F$10:$AB$209,16,0),IF($AE294=$AE293,(IF(BB293&gt;=1,BB293-COUNTIFS($AE293:$AE293,$AC294,AO293:AO293,$AI$1),0)),0)),0)</f>
        <v>0</v>
      </c>
      <c r="BC294" s="1">
        <f>IFERROR(IF($AE294&gt;$AE293,VLOOKUP($AC294+AP$1,STOCK!$F$10:$AB$209,16,0),IF($AE294=$AE293,(IF(BC293&gt;=1,BC293-COUNTIFS($AE293:$AE293,$AC294,AP293:AP293,$AI$1),0)),0)),0)</f>
        <v>0</v>
      </c>
      <c r="BD294" s="1">
        <f>IFERROR(IF($AE294&gt;$AE293,VLOOKUP($AC294+AQ$1,STOCK!$F$10:$AB$209,16,0),IF($AE294=$AE293,(IF(BD293&gt;=1,BD293-COUNTIFS($AE293:$AE293,$AC294,AQ293:AQ293,$AI$1),0)),0)),0)</f>
        <v>0</v>
      </c>
      <c r="BE294" s="1">
        <f>IFERROR(IF($AE294&gt;$AE293,VLOOKUP($AC294+AR$1,STOCK!$F$10:$AB$209,16,0),IF($AE294=$AE293,(IF(BE293&gt;=1,BE293-COUNTIFS($AE293:$AE293,$AC294,AR293:AR293,$AI$1),0)),0)),0)</f>
        <v>0</v>
      </c>
      <c r="BF294" s="1">
        <f>IFERROR(IF($AE294&gt;$AE293,VLOOKUP($AC294+AS$1,STOCK!$F$10:$AB$209,16,0),IF($AE294=$AE293,(IF(BF293&gt;=1,BF293-COUNTIFS($AE293:$AE293,$AC294,AS293:AS293,$AI$1),0)),0)),0)</f>
        <v>0</v>
      </c>
      <c r="BG294" s="1">
        <f>IFERROR(IF($AE294&gt;$AE293,VLOOKUP($AC294+AT$1,STOCK!$F$10:$AB$209,16,0),IF($AE294=$AE293,(IF(BG293&gt;=1,BG293-COUNTIFS($AE293:$AE293,$AC294,AT293:AT293,$AI$1),0)),0)),0)</f>
        <v>0</v>
      </c>
      <c r="BH294" s="1">
        <f>IFERROR(IF($AE294&gt;$AE293,VLOOKUP($AC294+AU$1,STOCK!$F$10:$AB$209,16,0),IF($AE294=$AE293,(IF(BH293&gt;=1,BH293-COUNTIFS($AE293:$AE293,$AC294,AU293:AU293,$AI$1),0)),0)),0)</f>
        <v>0</v>
      </c>
      <c r="BI294" s="1">
        <f>IFERROR(IF($AE294&gt;$AE293,VLOOKUP($AC294+AV$1,STOCK!$F$10:$AB$209,16,0),IF($AE294=$AE293,(IF(BI293&gt;=1,BI293-COUNTIFS($AE293:$AE293,$AC294,AV293:AV293,$AI$1),0)),0)),0)</f>
        <v>0</v>
      </c>
      <c r="BJ294" s="1">
        <f>IFERROR(IF($AE294&gt;$AE293,VLOOKUP($AC294+AW$1,STOCK!$F$10:$AB$209,16,0),IF($AE294=$AE293,(IF(BJ293&gt;=1,BJ293-COUNTIFS($AE293:$AE293,$AC294,AW293:AW293,$AI$1),0)),0)),0)</f>
        <v>0</v>
      </c>
      <c r="BK294" s="1">
        <f>IFERROR(IF($AE294&gt;$AE293,VLOOKUP($AC294+AX$1,STOCK!$F$10:$AB$209,16,0),IF($AE294=$AE293,(IF(BK293&gt;=1,BK293-COUNTIFS($AE293:$AE293,$AC294,AX293:AX293,$AI$1),0)),0)),0)</f>
        <v>0</v>
      </c>
      <c r="BL294" s="1">
        <f>IFERROR(IF($AE294&gt;$AE293,VLOOKUP($AC294+AL$1,STOCK!$F$10:$AB$209,17,0),IF($AE294=$AE293,(IF(BL293&gt;=1,BL293-COUNTIFS($AE293:$AE293,$AC294,AL293:AL293,$AI$2),0)),0)),0)</f>
        <v>0</v>
      </c>
      <c r="BM294" s="1">
        <f>IFERROR(IF($AE294&gt;$AE293,VLOOKUP($AC294+AM$1,STOCK!$F$10:$AB$209,17,0),IF($AE294=$AE293,(IF(BM293&gt;=1,BM293-COUNTIFS($AE293:$AE293,$AC294,AM293:AM293,$AI$2),0)),0)),0)</f>
        <v>0</v>
      </c>
      <c r="BN294" s="1">
        <f>IFERROR(IF($AE294&gt;$AE293,VLOOKUP($AC294+AN$1,STOCK!$F$10:$AB$209,17,0),IF($AE294=$AE293,(IF(BN293&gt;=1,BN293-COUNTIFS($AE293:$AE293,$AC294,AN293:AN293,$AI$2),0)),0)),0)</f>
        <v>0</v>
      </c>
      <c r="BO294" s="1">
        <f>IFERROR(IF($AE294&gt;$AE293,VLOOKUP($AC294+AO$1,STOCK!$F$10:$AB$209,17,0),IF($AE294=$AE293,(IF(BO293&gt;=1,BO293-COUNTIFS($AE293:$AE293,$AC294,AO293:AO293,$AI$2),0)),0)),0)</f>
        <v>0</v>
      </c>
      <c r="BP294" s="1">
        <f>IFERROR(IF($AE294&gt;$AE293,VLOOKUP($AC294+AP$1,STOCK!$F$10:$AB$209,17,0),IF($AE294=$AE293,(IF(BP293&gt;=1,BP293-COUNTIFS($AE293:$AE293,$AC294,AP293:AP293,$AI$2),0)),0)),0)</f>
        <v>0</v>
      </c>
      <c r="BQ294" s="1">
        <f>IFERROR(IF($AE294&gt;$AE293,VLOOKUP($AC294+AQ$1,STOCK!$F$10:$AB$209,17,0),IF($AE294=$AE293,(IF(BQ293&gt;=1,BQ293-COUNTIFS($AE293:$AE293,$AC294,AQ293:AQ293,$AI$2),0)),0)),0)</f>
        <v>0</v>
      </c>
      <c r="BR294" s="1">
        <f>IFERROR(IF($AE294&gt;$AE293,VLOOKUP($AC294+AR$1,STOCK!$F$10:$AB$209,17,0),IF($AE294=$AE293,(IF(BR293&gt;=1,BR293-COUNTIFS($AE293:$AE293,$AC294,AR293:AR293,$AI$2),0)),0)),0)</f>
        <v>0</v>
      </c>
      <c r="BS294" s="1">
        <f>IFERROR(IF($AE294&gt;$AE293,VLOOKUP($AC294+AS$1,STOCK!$F$10:$AB$209,17,0),IF($AE294=$AE293,(IF(BS293&gt;=1,BS293-COUNTIFS($AE293:$AE293,$AC294,AS293:AS293,$AI$2),0)),0)),0)</f>
        <v>0</v>
      </c>
      <c r="BT294" s="1">
        <f>IFERROR(IF($AE294&gt;$AE293,VLOOKUP($AC294+AT$1,STOCK!$F$10:$AB$209,17,0),IF($AE294=$AE293,(IF(BT293&gt;=1,BT293-COUNTIFS($AE293:$AE293,$AC294,AT293:AT293,$AI$2),0)),0)),0)</f>
        <v>0</v>
      </c>
      <c r="BU294" s="1">
        <f>IFERROR(IF($AE294&gt;$AE293,VLOOKUP($AC294+AU$1,STOCK!$F$10:$AB$209,17,0),IF($AE294=$AE293,(IF(BU293&gt;=1,BU293-COUNTIFS($AE293:$AE293,$AC294,AU293:AU293,$AI$2),0)),0)),0)</f>
        <v>0</v>
      </c>
      <c r="BV294" s="1">
        <f>IFERROR(IF($AE294&gt;$AE293,VLOOKUP($AC294+AV$1,STOCK!$F$10:$AB$209,17,0),IF($AE294=$AE293,(IF(BV293&gt;=1,BV293-COUNTIFS($AE293:$AE293,$AC294,AV293:AV293,$AI$2),0)),0)),0)</f>
        <v>0</v>
      </c>
      <c r="BW294" s="1">
        <f>IFERROR(IF($AE294&gt;$AE293,VLOOKUP($AC294+AW$1,STOCK!$F$10:$AB$209,17,0),IF($AE294=$AE293,(IF(BW293&gt;=1,BW293-COUNTIFS($AE293:$AE293,$AC294,AW293:AW293,$AI$2),0)),0)),0)</f>
        <v>0</v>
      </c>
      <c r="BX294" s="1">
        <f>IFERROR(IF($AE294&gt;$AE293,VLOOKUP($AC294+AX$1,STOCK!$F$10:$AB$209,17,0),IF($AE294=$AE293,(IF(BX293&gt;=1,BX293-COUNTIFS($AE293:$AE293,$AC294,AX293:AX293,$AI$2),0)),0)),0)</f>
        <v>0</v>
      </c>
    </row>
    <row r="295" spans="29:76" x14ac:dyDescent="0.25">
      <c r="AC295" s="1">
        <f t="shared" si="80"/>
        <v>0</v>
      </c>
      <c r="AD295" s="1">
        <f>IFERROR(IF(LEN(AK295)&gt;=1,VLOOKUP(HLOOKUP(AK295,PROFILE!$K$5:$V$8,4,0),PROFILE!$F$1:$G$3,2,0),0),0)</f>
        <v>0</v>
      </c>
      <c r="AE295" s="1">
        <f t="shared" si="81"/>
        <v>0</v>
      </c>
      <c r="AF295" s="1">
        <v>282</v>
      </c>
      <c r="AI295" s="1" t="str">
        <f>IFERROR(IF($AH295&gt;=1,VLOOKUP($AG295,STUDENT!$O$8:$Z$1507,3,0),""),"")</f>
        <v/>
      </c>
      <c r="AJ295" s="1" t="str">
        <f>IFERROR(IF($AH295&gt;=1,VLOOKUP($AG295,STUDENT!$O$8:$Z$1507,4,0),""),"")</f>
        <v/>
      </c>
      <c r="AK295" s="1" t="str">
        <f>IFERROR(IF($AH295&gt;=1,VLOOKUP($AG295,STUDENT!$O$8:$Z$1507,6,0),""),"")</f>
        <v/>
      </c>
      <c r="AL295" s="1" t="str">
        <f t="shared" si="82"/>
        <v/>
      </c>
      <c r="AM295" s="1" t="str">
        <f t="shared" si="83"/>
        <v/>
      </c>
      <c r="AN295" s="1" t="str">
        <f t="shared" si="84"/>
        <v/>
      </c>
      <c r="AO295" s="1" t="str">
        <f t="shared" si="85"/>
        <v/>
      </c>
      <c r="AP295" s="1" t="str">
        <f t="shared" si="86"/>
        <v/>
      </c>
      <c r="AQ295" s="1" t="str">
        <f t="shared" si="87"/>
        <v/>
      </c>
      <c r="AR295" s="1" t="str">
        <f t="shared" si="88"/>
        <v/>
      </c>
      <c r="AS295" s="1" t="str">
        <f t="shared" si="89"/>
        <v/>
      </c>
      <c r="AT295" s="1" t="str">
        <f t="shared" si="90"/>
        <v/>
      </c>
      <c r="AU295" s="1" t="str">
        <f t="shared" si="91"/>
        <v/>
      </c>
      <c r="AV295" s="1" t="str">
        <f t="shared" si="92"/>
        <v/>
      </c>
      <c r="AW295" s="1" t="str">
        <f t="shared" si="93"/>
        <v/>
      </c>
      <c r="AX295" s="1" t="str">
        <f t="shared" si="94"/>
        <v/>
      </c>
      <c r="AY295" s="1">
        <f>IFERROR(IF($AE295&gt;$AE294,VLOOKUP($AC295+AL$1,STOCK!$F$10:$AB$209,16,0),IF($AE295=$AE294,(IF(AY294&gt;=1,AY294-COUNTIFS($AE294:$AE294,$AC295,AL294:AL294,$AI$1),0)),0)),0)</f>
        <v>0</v>
      </c>
      <c r="AZ295" s="1">
        <f>IFERROR(IF($AE295&gt;$AE294,VLOOKUP($AC295+AM$1,STOCK!$F$10:$AB$209,16,0),IF($AE295=$AE294,(IF(AZ294&gt;=1,AZ294-COUNTIFS($AE294:$AE294,$AC295,AM294:AM294,$AI$1),0)),0)),0)</f>
        <v>0</v>
      </c>
      <c r="BA295" s="1">
        <f>IFERROR(IF($AE295&gt;$AE294,VLOOKUP($AC295+AN$1,STOCK!$F$10:$AB$209,16,0),IF($AE295=$AE294,(IF(BA294&gt;=1,BA294-COUNTIFS($AE294:$AE294,$AC295,AN294:AN294,$AI$1),0)),0)),0)</f>
        <v>0</v>
      </c>
      <c r="BB295" s="1">
        <f>IFERROR(IF($AE295&gt;$AE294,VLOOKUP($AC295+AO$1,STOCK!$F$10:$AB$209,16,0),IF($AE295=$AE294,(IF(BB294&gt;=1,BB294-COUNTIFS($AE294:$AE294,$AC295,AO294:AO294,$AI$1),0)),0)),0)</f>
        <v>0</v>
      </c>
      <c r="BC295" s="1">
        <f>IFERROR(IF($AE295&gt;$AE294,VLOOKUP($AC295+AP$1,STOCK!$F$10:$AB$209,16,0),IF($AE295=$AE294,(IF(BC294&gt;=1,BC294-COUNTIFS($AE294:$AE294,$AC295,AP294:AP294,$AI$1),0)),0)),0)</f>
        <v>0</v>
      </c>
      <c r="BD295" s="1">
        <f>IFERROR(IF($AE295&gt;$AE294,VLOOKUP($AC295+AQ$1,STOCK!$F$10:$AB$209,16,0),IF($AE295=$AE294,(IF(BD294&gt;=1,BD294-COUNTIFS($AE294:$AE294,$AC295,AQ294:AQ294,$AI$1),0)),0)),0)</f>
        <v>0</v>
      </c>
      <c r="BE295" s="1">
        <f>IFERROR(IF($AE295&gt;$AE294,VLOOKUP($AC295+AR$1,STOCK!$F$10:$AB$209,16,0),IF($AE295=$AE294,(IF(BE294&gt;=1,BE294-COUNTIFS($AE294:$AE294,$AC295,AR294:AR294,$AI$1),0)),0)),0)</f>
        <v>0</v>
      </c>
      <c r="BF295" s="1">
        <f>IFERROR(IF($AE295&gt;$AE294,VLOOKUP($AC295+AS$1,STOCK!$F$10:$AB$209,16,0),IF($AE295=$AE294,(IF(BF294&gt;=1,BF294-COUNTIFS($AE294:$AE294,$AC295,AS294:AS294,$AI$1),0)),0)),0)</f>
        <v>0</v>
      </c>
      <c r="BG295" s="1">
        <f>IFERROR(IF($AE295&gt;$AE294,VLOOKUP($AC295+AT$1,STOCK!$F$10:$AB$209,16,0),IF($AE295=$AE294,(IF(BG294&gt;=1,BG294-COUNTIFS($AE294:$AE294,$AC295,AT294:AT294,$AI$1),0)),0)),0)</f>
        <v>0</v>
      </c>
      <c r="BH295" s="1">
        <f>IFERROR(IF($AE295&gt;$AE294,VLOOKUP($AC295+AU$1,STOCK!$F$10:$AB$209,16,0),IF($AE295=$AE294,(IF(BH294&gt;=1,BH294-COUNTIFS($AE294:$AE294,$AC295,AU294:AU294,$AI$1),0)),0)),0)</f>
        <v>0</v>
      </c>
      <c r="BI295" s="1">
        <f>IFERROR(IF($AE295&gt;$AE294,VLOOKUP($AC295+AV$1,STOCK!$F$10:$AB$209,16,0),IF($AE295=$AE294,(IF(BI294&gt;=1,BI294-COUNTIFS($AE294:$AE294,$AC295,AV294:AV294,$AI$1),0)),0)),0)</f>
        <v>0</v>
      </c>
      <c r="BJ295" s="1">
        <f>IFERROR(IF($AE295&gt;$AE294,VLOOKUP($AC295+AW$1,STOCK!$F$10:$AB$209,16,0),IF($AE295=$AE294,(IF(BJ294&gt;=1,BJ294-COUNTIFS($AE294:$AE294,$AC295,AW294:AW294,$AI$1),0)),0)),0)</f>
        <v>0</v>
      </c>
      <c r="BK295" s="1">
        <f>IFERROR(IF($AE295&gt;$AE294,VLOOKUP($AC295+AX$1,STOCK!$F$10:$AB$209,16,0),IF($AE295=$AE294,(IF(BK294&gt;=1,BK294-COUNTIFS($AE294:$AE294,$AC295,AX294:AX294,$AI$1),0)),0)),0)</f>
        <v>0</v>
      </c>
      <c r="BL295" s="1">
        <f>IFERROR(IF($AE295&gt;$AE294,VLOOKUP($AC295+AL$1,STOCK!$F$10:$AB$209,17,0),IF($AE295=$AE294,(IF(BL294&gt;=1,BL294-COUNTIFS($AE294:$AE294,$AC295,AL294:AL294,$AI$2),0)),0)),0)</f>
        <v>0</v>
      </c>
      <c r="BM295" s="1">
        <f>IFERROR(IF($AE295&gt;$AE294,VLOOKUP($AC295+AM$1,STOCK!$F$10:$AB$209,17,0),IF($AE295=$AE294,(IF(BM294&gt;=1,BM294-COUNTIFS($AE294:$AE294,$AC295,AM294:AM294,$AI$2),0)),0)),0)</f>
        <v>0</v>
      </c>
      <c r="BN295" s="1">
        <f>IFERROR(IF($AE295&gt;$AE294,VLOOKUP($AC295+AN$1,STOCK!$F$10:$AB$209,17,0),IF($AE295=$AE294,(IF(BN294&gt;=1,BN294-COUNTIFS($AE294:$AE294,$AC295,AN294:AN294,$AI$2),0)),0)),0)</f>
        <v>0</v>
      </c>
      <c r="BO295" s="1">
        <f>IFERROR(IF($AE295&gt;$AE294,VLOOKUP($AC295+AO$1,STOCK!$F$10:$AB$209,17,0),IF($AE295=$AE294,(IF(BO294&gt;=1,BO294-COUNTIFS($AE294:$AE294,$AC295,AO294:AO294,$AI$2),0)),0)),0)</f>
        <v>0</v>
      </c>
      <c r="BP295" s="1">
        <f>IFERROR(IF($AE295&gt;$AE294,VLOOKUP($AC295+AP$1,STOCK!$F$10:$AB$209,17,0),IF($AE295=$AE294,(IF(BP294&gt;=1,BP294-COUNTIFS($AE294:$AE294,$AC295,AP294:AP294,$AI$2),0)),0)),0)</f>
        <v>0</v>
      </c>
      <c r="BQ295" s="1">
        <f>IFERROR(IF($AE295&gt;$AE294,VLOOKUP($AC295+AQ$1,STOCK!$F$10:$AB$209,17,0),IF($AE295=$AE294,(IF(BQ294&gt;=1,BQ294-COUNTIFS($AE294:$AE294,$AC295,AQ294:AQ294,$AI$2),0)),0)),0)</f>
        <v>0</v>
      </c>
      <c r="BR295" s="1">
        <f>IFERROR(IF($AE295&gt;$AE294,VLOOKUP($AC295+AR$1,STOCK!$F$10:$AB$209,17,0),IF($AE295=$AE294,(IF(BR294&gt;=1,BR294-COUNTIFS($AE294:$AE294,$AC295,AR294:AR294,$AI$2),0)),0)),0)</f>
        <v>0</v>
      </c>
      <c r="BS295" s="1">
        <f>IFERROR(IF($AE295&gt;$AE294,VLOOKUP($AC295+AS$1,STOCK!$F$10:$AB$209,17,0),IF($AE295=$AE294,(IF(BS294&gt;=1,BS294-COUNTIFS($AE294:$AE294,$AC295,AS294:AS294,$AI$2),0)),0)),0)</f>
        <v>0</v>
      </c>
      <c r="BT295" s="1">
        <f>IFERROR(IF($AE295&gt;$AE294,VLOOKUP($AC295+AT$1,STOCK!$F$10:$AB$209,17,0),IF($AE295=$AE294,(IF(BT294&gt;=1,BT294-COUNTIFS($AE294:$AE294,$AC295,AT294:AT294,$AI$2),0)),0)),0)</f>
        <v>0</v>
      </c>
      <c r="BU295" s="1">
        <f>IFERROR(IF($AE295&gt;$AE294,VLOOKUP($AC295+AU$1,STOCK!$F$10:$AB$209,17,0),IF($AE295=$AE294,(IF(BU294&gt;=1,BU294-COUNTIFS($AE294:$AE294,$AC295,AU294:AU294,$AI$2),0)),0)),0)</f>
        <v>0</v>
      </c>
      <c r="BV295" s="1">
        <f>IFERROR(IF($AE295&gt;$AE294,VLOOKUP($AC295+AV$1,STOCK!$F$10:$AB$209,17,0),IF($AE295=$AE294,(IF(BV294&gt;=1,BV294-COUNTIFS($AE294:$AE294,$AC295,AV294:AV294,$AI$2),0)),0)),0)</f>
        <v>0</v>
      </c>
      <c r="BW295" s="1">
        <f>IFERROR(IF($AE295&gt;$AE294,VLOOKUP($AC295+AW$1,STOCK!$F$10:$AB$209,17,0),IF($AE295=$AE294,(IF(BW294&gt;=1,BW294-COUNTIFS($AE294:$AE294,$AC295,AW294:AW294,$AI$2),0)),0)),0)</f>
        <v>0</v>
      </c>
      <c r="BX295" s="1">
        <f>IFERROR(IF($AE295&gt;$AE294,VLOOKUP($AC295+AX$1,STOCK!$F$10:$AB$209,17,0),IF($AE295=$AE294,(IF(BX294&gt;=1,BX294-COUNTIFS($AE294:$AE294,$AC295,AX294:AX294,$AI$2),0)),0)),0)</f>
        <v>0</v>
      </c>
    </row>
    <row r="296" spans="29:76" x14ac:dyDescent="0.25">
      <c r="AC296" s="1">
        <f t="shared" si="80"/>
        <v>0</v>
      </c>
      <c r="AD296" s="1">
        <f>IFERROR(IF(LEN(AK296)&gt;=1,VLOOKUP(HLOOKUP(AK296,PROFILE!$K$5:$V$8,4,0),PROFILE!$F$1:$G$3,2,0),0),0)</f>
        <v>0</v>
      </c>
      <c r="AE296" s="1">
        <f t="shared" si="81"/>
        <v>0</v>
      </c>
      <c r="AF296" s="1">
        <v>283</v>
      </c>
      <c r="AI296" s="1" t="str">
        <f>IFERROR(IF($AH296&gt;=1,VLOOKUP($AG296,STUDENT!$O$8:$Z$1507,3,0),""),"")</f>
        <v/>
      </c>
      <c r="AJ296" s="1" t="str">
        <f>IFERROR(IF($AH296&gt;=1,VLOOKUP($AG296,STUDENT!$O$8:$Z$1507,4,0),""),"")</f>
        <v/>
      </c>
      <c r="AK296" s="1" t="str">
        <f>IFERROR(IF($AH296&gt;=1,VLOOKUP($AG296,STUDENT!$O$8:$Z$1507,6,0),""),"")</f>
        <v/>
      </c>
      <c r="AL296" s="1" t="str">
        <f t="shared" si="82"/>
        <v/>
      </c>
      <c r="AM296" s="1" t="str">
        <f t="shared" si="83"/>
        <v/>
      </c>
      <c r="AN296" s="1" t="str">
        <f t="shared" si="84"/>
        <v/>
      </c>
      <c r="AO296" s="1" t="str">
        <f t="shared" si="85"/>
        <v/>
      </c>
      <c r="AP296" s="1" t="str">
        <f t="shared" si="86"/>
        <v/>
      </c>
      <c r="AQ296" s="1" t="str">
        <f t="shared" si="87"/>
        <v/>
      </c>
      <c r="AR296" s="1" t="str">
        <f t="shared" si="88"/>
        <v/>
      </c>
      <c r="AS296" s="1" t="str">
        <f t="shared" si="89"/>
        <v/>
      </c>
      <c r="AT296" s="1" t="str">
        <f t="shared" si="90"/>
        <v/>
      </c>
      <c r="AU296" s="1" t="str">
        <f t="shared" si="91"/>
        <v/>
      </c>
      <c r="AV296" s="1" t="str">
        <f t="shared" si="92"/>
        <v/>
      </c>
      <c r="AW296" s="1" t="str">
        <f t="shared" si="93"/>
        <v/>
      </c>
      <c r="AX296" s="1" t="str">
        <f t="shared" si="94"/>
        <v/>
      </c>
      <c r="AY296" s="1">
        <f>IFERROR(IF($AE296&gt;$AE295,VLOOKUP($AC296+AL$1,STOCK!$F$10:$AB$209,16,0),IF($AE296=$AE295,(IF(AY295&gt;=1,AY295-COUNTIFS($AE295:$AE295,$AC296,AL295:AL295,$AI$1),0)),0)),0)</f>
        <v>0</v>
      </c>
      <c r="AZ296" s="1">
        <f>IFERROR(IF($AE296&gt;$AE295,VLOOKUP($AC296+AM$1,STOCK!$F$10:$AB$209,16,0),IF($AE296=$AE295,(IF(AZ295&gt;=1,AZ295-COUNTIFS($AE295:$AE295,$AC296,AM295:AM295,$AI$1),0)),0)),0)</f>
        <v>0</v>
      </c>
      <c r="BA296" s="1">
        <f>IFERROR(IF($AE296&gt;$AE295,VLOOKUP($AC296+AN$1,STOCK!$F$10:$AB$209,16,0),IF($AE296=$AE295,(IF(BA295&gt;=1,BA295-COUNTIFS($AE295:$AE295,$AC296,AN295:AN295,$AI$1),0)),0)),0)</f>
        <v>0</v>
      </c>
      <c r="BB296" s="1">
        <f>IFERROR(IF($AE296&gt;$AE295,VLOOKUP($AC296+AO$1,STOCK!$F$10:$AB$209,16,0),IF($AE296=$AE295,(IF(BB295&gt;=1,BB295-COUNTIFS($AE295:$AE295,$AC296,AO295:AO295,$AI$1),0)),0)),0)</f>
        <v>0</v>
      </c>
      <c r="BC296" s="1">
        <f>IFERROR(IF($AE296&gt;$AE295,VLOOKUP($AC296+AP$1,STOCK!$F$10:$AB$209,16,0),IF($AE296=$AE295,(IF(BC295&gt;=1,BC295-COUNTIFS($AE295:$AE295,$AC296,AP295:AP295,$AI$1),0)),0)),0)</f>
        <v>0</v>
      </c>
      <c r="BD296" s="1">
        <f>IFERROR(IF($AE296&gt;$AE295,VLOOKUP($AC296+AQ$1,STOCK!$F$10:$AB$209,16,0),IF($AE296=$AE295,(IF(BD295&gt;=1,BD295-COUNTIFS($AE295:$AE295,$AC296,AQ295:AQ295,$AI$1),0)),0)),0)</f>
        <v>0</v>
      </c>
      <c r="BE296" s="1">
        <f>IFERROR(IF($AE296&gt;$AE295,VLOOKUP($AC296+AR$1,STOCK!$F$10:$AB$209,16,0),IF($AE296=$AE295,(IF(BE295&gt;=1,BE295-COUNTIFS($AE295:$AE295,$AC296,AR295:AR295,$AI$1),0)),0)),0)</f>
        <v>0</v>
      </c>
      <c r="BF296" s="1">
        <f>IFERROR(IF($AE296&gt;$AE295,VLOOKUP($AC296+AS$1,STOCK!$F$10:$AB$209,16,0),IF($AE296=$AE295,(IF(BF295&gt;=1,BF295-COUNTIFS($AE295:$AE295,$AC296,AS295:AS295,$AI$1),0)),0)),0)</f>
        <v>0</v>
      </c>
      <c r="BG296" s="1">
        <f>IFERROR(IF($AE296&gt;$AE295,VLOOKUP($AC296+AT$1,STOCK!$F$10:$AB$209,16,0),IF($AE296=$AE295,(IF(BG295&gt;=1,BG295-COUNTIFS($AE295:$AE295,$AC296,AT295:AT295,$AI$1),0)),0)),0)</f>
        <v>0</v>
      </c>
      <c r="BH296" s="1">
        <f>IFERROR(IF($AE296&gt;$AE295,VLOOKUP($AC296+AU$1,STOCK!$F$10:$AB$209,16,0),IF($AE296=$AE295,(IF(BH295&gt;=1,BH295-COUNTIFS($AE295:$AE295,$AC296,AU295:AU295,$AI$1),0)),0)),0)</f>
        <v>0</v>
      </c>
      <c r="BI296" s="1">
        <f>IFERROR(IF($AE296&gt;$AE295,VLOOKUP($AC296+AV$1,STOCK!$F$10:$AB$209,16,0),IF($AE296=$AE295,(IF(BI295&gt;=1,BI295-COUNTIFS($AE295:$AE295,$AC296,AV295:AV295,$AI$1),0)),0)),0)</f>
        <v>0</v>
      </c>
      <c r="BJ296" s="1">
        <f>IFERROR(IF($AE296&gt;$AE295,VLOOKUP($AC296+AW$1,STOCK!$F$10:$AB$209,16,0),IF($AE296=$AE295,(IF(BJ295&gt;=1,BJ295-COUNTIFS($AE295:$AE295,$AC296,AW295:AW295,$AI$1),0)),0)),0)</f>
        <v>0</v>
      </c>
      <c r="BK296" s="1">
        <f>IFERROR(IF($AE296&gt;$AE295,VLOOKUP($AC296+AX$1,STOCK!$F$10:$AB$209,16,0),IF($AE296=$AE295,(IF(BK295&gt;=1,BK295-COUNTIFS($AE295:$AE295,$AC296,AX295:AX295,$AI$1),0)),0)),0)</f>
        <v>0</v>
      </c>
      <c r="BL296" s="1">
        <f>IFERROR(IF($AE296&gt;$AE295,VLOOKUP($AC296+AL$1,STOCK!$F$10:$AB$209,17,0),IF($AE296=$AE295,(IF(BL295&gt;=1,BL295-COUNTIFS($AE295:$AE295,$AC296,AL295:AL295,$AI$2),0)),0)),0)</f>
        <v>0</v>
      </c>
      <c r="BM296" s="1">
        <f>IFERROR(IF($AE296&gt;$AE295,VLOOKUP($AC296+AM$1,STOCK!$F$10:$AB$209,17,0),IF($AE296=$AE295,(IF(BM295&gt;=1,BM295-COUNTIFS($AE295:$AE295,$AC296,AM295:AM295,$AI$2),0)),0)),0)</f>
        <v>0</v>
      </c>
      <c r="BN296" s="1">
        <f>IFERROR(IF($AE296&gt;$AE295,VLOOKUP($AC296+AN$1,STOCK!$F$10:$AB$209,17,0),IF($AE296=$AE295,(IF(BN295&gt;=1,BN295-COUNTIFS($AE295:$AE295,$AC296,AN295:AN295,$AI$2),0)),0)),0)</f>
        <v>0</v>
      </c>
      <c r="BO296" s="1">
        <f>IFERROR(IF($AE296&gt;$AE295,VLOOKUP($AC296+AO$1,STOCK!$F$10:$AB$209,17,0),IF($AE296=$AE295,(IF(BO295&gt;=1,BO295-COUNTIFS($AE295:$AE295,$AC296,AO295:AO295,$AI$2),0)),0)),0)</f>
        <v>0</v>
      </c>
      <c r="BP296" s="1">
        <f>IFERROR(IF($AE296&gt;$AE295,VLOOKUP($AC296+AP$1,STOCK!$F$10:$AB$209,17,0),IF($AE296=$AE295,(IF(BP295&gt;=1,BP295-COUNTIFS($AE295:$AE295,$AC296,AP295:AP295,$AI$2),0)),0)),0)</f>
        <v>0</v>
      </c>
      <c r="BQ296" s="1">
        <f>IFERROR(IF($AE296&gt;$AE295,VLOOKUP($AC296+AQ$1,STOCK!$F$10:$AB$209,17,0),IF($AE296=$AE295,(IF(BQ295&gt;=1,BQ295-COUNTIFS($AE295:$AE295,$AC296,AQ295:AQ295,$AI$2),0)),0)),0)</f>
        <v>0</v>
      </c>
      <c r="BR296" s="1">
        <f>IFERROR(IF($AE296&gt;$AE295,VLOOKUP($AC296+AR$1,STOCK!$F$10:$AB$209,17,0),IF($AE296=$AE295,(IF(BR295&gt;=1,BR295-COUNTIFS($AE295:$AE295,$AC296,AR295:AR295,$AI$2),0)),0)),0)</f>
        <v>0</v>
      </c>
      <c r="BS296" s="1">
        <f>IFERROR(IF($AE296&gt;$AE295,VLOOKUP($AC296+AS$1,STOCK!$F$10:$AB$209,17,0),IF($AE296=$AE295,(IF(BS295&gt;=1,BS295-COUNTIFS($AE295:$AE295,$AC296,AS295:AS295,$AI$2),0)),0)),0)</f>
        <v>0</v>
      </c>
      <c r="BT296" s="1">
        <f>IFERROR(IF($AE296&gt;$AE295,VLOOKUP($AC296+AT$1,STOCK!$F$10:$AB$209,17,0),IF($AE296=$AE295,(IF(BT295&gt;=1,BT295-COUNTIFS($AE295:$AE295,$AC296,AT295:AT295,$AI$2),0)),0)),0)</f>
        <v>0</v>
      </c>
      <c r="BU296" s="1">
        <f>IFERROR(IF($AE296&gt;$AE295,VLOOKUP($AC296+AU$1,STOCK!$F$10:$AB$209,17,0),IF($AE296=$AE295,(IF(BU295&gt;=1,BU295-COUNTIFS($AE295:$AE295,$AC296,AU295:AU295,$AI$2),0)),0)),0)</f>
        <v>0</v>
      </c>
      <c r="BV296" s="1">
        <f>IFERROR(IF($AE296&gt;$AE295,VLOOKUP($AC296+AV$1,STOCK!$F$10:$AB$209,17,0),IF($AE296=$AE295,(IF(BV295&gt;=1,BV295-COUNTIFS($AE295:$AE295,$AC296,AV295:AV295,$AI$2),0)),0)),0)</f>
        <v>0</v>
      </c>
      <c r="BW296" s="1">
        <f>IFERROR(IF($AE296&gt;$AE295,VLOOKUP($AC296+AW$1,STOCK!$F$10:$AB$209,17,0),IF($AE296=$AE295,(IF(BW295&gt;=1,BW295-COUNTIFS($AE295:$AE295,$AC296,AW295:AW295,$AI$2),0)),0)),0)</f>
        <v>0</v>
      </c>
      <c r="BX296" s="1">
        <f>IFERROR(IF($AE296&gt;$AE295,VLOOKUP($AC296+AX$1,STOCK!$F$10:$AB$209,17,0),IF($AE296=$AE295,(IF(BX295&gt;=1,BX295-COUNTIFS($AE295:$AE295,$AC296,AX295:AX295,$AI$2),0)),0)),0)</f>
        <v>0</v>
      </c>
    </row>
    <row r="297" spans="29:76" x14ac:dyDescent="0.25">
      <c r="AC297" s="1">
        <f t="shared" si="80"/>
        <v>0</v>
      </c>
      <c r="AD297" s="1">
        <f>IFERROR(IF(LEN(AK297)&gt;=1,VLOOKUP(HLOOKUP(AK297,PROFILE!$K$5:$V$8,4,0),PROFILE!$F$1:$G$3,2,0),0),0)</f>
        <v>0</v>
      </c>
      <c r="AE297" s="1">
        <f t="shared" si="81"/>
        <v>0</v>
      </c>
      <c r="AF297" s="1">
        <v>284</v>
      </c>
      <c r="AI297" s="1" t="str">
        <f>IFERROR(IF($AH297&gt;=1,VLOOKUP($AG297,STUDENT!$O$8:$Z$1507,3,0),""),"")</f>
        <v/>
      </c>
      <c r="AJ297" s="1" t="str">
        <f>IFERROR(IF($AH297&gt;=1,VLOOKUP($AG297,STUDENT!$O$8:$Z$1507,4,0),""),"")</f>
        <v/>
      </c>
      <c r="AK297" s="1" t="str">
        <f>IFERROR(IF($AH297&gt;=1,VLOOKUP($AG297,STUDENT!$O$8:$Z$1507,6,0),""),"")</f>
        <v/>
      </c>
      <c r="AL297" s="1" t="str">
        <f t="shared" si="82"/>
        <v/>
      </c>
      <c r="AM297" s="1" t="str">
        <f t="shared" si="83"/>
        <v/>
      </c>
      <c r="AN297" s="1" t="str">
        <f t="shared" si="84"/>
        <v/>
      </c>
      <c r="AO297" s="1" t="str">
        <f t="shared" si="85"/>
        <v/>
      </c>
      <c r="AP297" s="1" t="str">
        <f t="shared" si="86"/>
        <v/>
      </c>
      <c r="AQ297" s="1" t="str">
        <f t="shared" si="87"/>
        <v/>
      </c>
      <c r="AR297" s="1" t="str">
        <f t="shared" si="88"/>
        <v/>
      </c>
      <c r="AS297" s="1" t="str">
        <f t="shared" si="89"/>
        <v/>
      </c>
      <c r="AT297" s="1" t="str">
        <f t="shared" si="90"/>
        <v/>
      </c>
      <c r="AU297" s="1" t="str">
        <f t="shared" si="91"/>
        <v/>
      </c>
      <c r="AV297" s="1" t="str">
        <f t="shared" si="92"/>
        <v/>
      </c>
      <c r="AW297" s="1" t="str">
        <f t="shared" si="93"/>
        <v/>
      </c>
      <c r="AX297" s="1" t="str">
        <f t="shared" si="94"/>
        <v/>
      </c>
      <c r="AY297" s="1">
        <f>IFERROR(IF($AE297&gt;$AE296,VLOOKUP($AC297+AL$1,STOCK!$F$10:$AB$209,16,0),IF($AE297=$AE296,(IF(AY296&gt;=1,AY296-COUNTIFS($AE296:$AE296,$AC297,AL296:AL296,$AI$1),0)),0)),0)</f>
        <v>0</v>
      </c>
      <c r="AZ297" s="1">
        <f>IFERROR(IF($AE297&gt;$AE296,VLOOKUP($AC297+AM$1,STOCK!$F$10:$AB$209,16,0),IF($AE297=$AE296,(IF(AZ296&gt;=1,AZ296-COUNTIFS($AE296:$AE296,$AC297,AM296:AM296,$AI$1),0)),0)),0)</f>
        <v>0</v>
      </c>
      <c r="BA297" s="1">
        <f>IFERROR(IF($AE297&gt;$AE296,VLOOKUP($AC297+AN$1,STOCK!$F$10:$AB$209,16,0),IF($AE297=$AE296,(IF(BA296&gt;=1,BA296-COUNTIFS($AE296:$AE296,$AC297,AN296:AN296,$AI$1),0)),0)),0)</f>
        <v>0</v>
      </c>
      <c r="BB297" s="1">
        <f>IFERROR(IF($AE297&gt;$AE296,VLOOKUP($AC297+AO$1,STOCK!$F$10:$AB$209,16,0),IF($AE297=$AE296,(IF(BB296&gt;=1,BB296-COUNTIFS($AE296:$AE296,$AC297,AO296:AO296,$AI$1),0)),0)),0)</f>
        <v>0</v>
      </c>
      <c r="BC297" s="1">
        <f>IFERROR(IF($AE297&gt;$AE296,VLOOKUP($AC297+AP$1,STOCK!$F$10:$AB$209,16,0),IF($AE297=$AE296,(IF(BC296&gt;=1,BC296-COUNTIFS($AE296:$AE296,$AC297,AP296:AP296,$AI$1),0)),0)),0)</f>
        <v>0</v>
      </c>
      <c r="BD297" s="1">
        <f>IFERROR(IF($AE297&gt;$AE296,VLOOKUP($AC297+AQ$1,STOCK!$F$10:$AB$209,16,0),IF($AE297=$AE296,(IF(BD296&gt;=1,BD296-COUNTIFS($AE296:$AE296,$AC297,AQ296:AQ296,$AI$1),0)),0)),0)</f>
        <v>0</v>
      </c>
      <c r="BE297" s="1">
        <f>IFERROR(IF($AE297&gt;$AE296,VLOOKUP($AC297+AR$1,STOCK!$F$10:$AB$209,16,0),IF($AE297=$AE296,(IF(BE296&gt;=1,BE296-COUNTIFS($AE296:$AE296,$AC297,AR296:AR296,$AI$1),0)),0)),0)</f>
        <v>0</v>
      </c>
      <c r="BF297" s="1">
        <f>IFERROR(IF($AE297&gt;$AE296,VLOOKUP($AC297+AS$1,STOCK!$F$10:$AB$209,16,0),IF($AE297=$AE296,(IF(BF296&gt;=1,BF296-COUNTIFS($AE296:$AE296,$AC297,AS296:AS296,$AI$1),0)),0)),0)</f>
        <v>0</v>
      </c>
      <c r="BG297" s="1">
        <f>IFERROR(IF($AE297&gt;$AE296,VLOOKUP($AC297+AT$1,STOCK!$F$10:$AB$209,16,0),IF($AE297=$AE296,(IF(BG296&gt;=1,BG296-COUNTIFS($AE296:$AE296,$AC297,AT296:AT296,$AI$1),0)),0)),0)</f>
        <v>0</v>
      </c>
      <c r="BH297" s="1">
        <f>IFERROR(IF($AE297&gt;$AE296,VLOOKUP($AC297+AU$1,STOCK!$F$10:$AB$209,16,0),IF($AE297=$AE296,(IF(BH296&gt;=1,BH296-COUNTIFS($AE296:$AE296,$AC297,AU296:AU296,$AI$1),0)),0)),0)</f>
        <v>0</v>
      </c>
      <c r="BI297" s="1">
        <f>IFERROR(IF($AE297&gt;$AE296,VLOOKUP($AC297+AV$1,STOCK!$F$10:$AB$209,16,0),IF($AE297=$AE296,(IF(BI296&gt;=1,BI296-COUNTIFS($AE296:$AE296,$AC297,AV296:AV296,$AI$1),0)),0)),0)</f>
        <v>0</v>
      </c>
      <c r="BJ297" s="1">
        <f>IFERROR(IF($AE297&gt;$AE296,VLOOKUP($AC297+AW$1,STOCK!$F$10:$AB$209,16,0),IF($AE297=$AE296,(IF(BJ296&gt;=1,BJ296-COUNTIFS($AE296:$AE296,$AC297,AW296:AW296,$AI$1),0)),0)),0)</f>
        <v>0</v>
      </c>
      <c r="BK297" s="1">
        <f>IFERROR(IF($AE297&gt;$AE296,VLOOKUP($AC297+AX$1,STOCK!$F$10:$AB$209,16,0),IF($AE297=$AE296,(IF(BK296&gt;=1,BK296-COUNTIFS($AE296:$AE296,$AC297,AX296:AX296,$AI$1),0)),0)),0)</f>
        <v>0</v>
      </c>
      <c r="BL297" s="1">
        <f>IFERROR(IF($AE297&gt;$AE296,VLOOKUP($AC297+AL$1,STOCK!$F$10:$AB$209,17,0),IF($AE297=$AE296,(IF(BL296&gt;=1,BL296-COUNTIFS($AE296:$AE296,$AC297,AL296:AL296,$AI$2),0)),0)),0)</f>
        <v>0</v>
      </c>
      <c r="BM297" s="1">
        <f>IFERROR(IF($AE297&gt;$AE296,VLOOKUP($AC297+AM$1,STOCK!$F$10:$AB$209,17,0),IF($AE297=$AE296,(IF(BM296&gt;=1,BM296-COUNTIFS($AE296:$AE296,$AC297,AM296:AM296,$AI$2),0)),0)),0)</f>
        <v>0</v>
      </c>
      <c r="BN297" s="1">
        <f>IFERROR(IF($AE297&gt;$AE296,VLOOKUP($AC297+AN$1,STOCK!$F$10:$AB$209,17,0),IF($AE297=$AE296,(IF(BN296&gt;=1,BN296-COUNTIFS($AE296:$AE296,$AC297,AN296:AN296,$AI$2),0)),0)),0)</f>
        <v>0</v>
      </c>
      <c r="BO297" s="1">
        <f>IFERROR(IF($AE297&gt;$AE296,VLOOKUP($AC297+AO$1,STOCK!$F$10:$AB$209,17,0),IF($AE297=$AE296,(IF(BO296&gt;=1,BO296-COUNTIFS($AE296:$AE296,$AC297,AO296:AO296,$AI$2),0)),0)),0)</f>
        <v>0</v>
      </c>
      <c r="BP297" s="1">
        <f>IFERROR(IF($AE297&gt;$AE296,VLOOKUP($AC297+AP$1,STOCK!$F$10:$AB$209,17,0),IF($AE297=$AE296,(IF(BP296&gt;=1,BP296-COUNTIFS($AE296:$AE296,$AC297,AP296:AP296,$AI$2),0)),0)),0)</f>
        <v>0</v>
      </c>
      <c r="BQ297" s="1">
        <f>IFERROR(IF($AE297&gt;$AE296,VLOOKUP($AC297+AQ$1,STOCK!$F$10:$AB$209,17,0),IF($AE297=$AE296,(IF(BQ296&gt;=1,BQ296-COUNTIFS($AE296:$AE296,$AC297,AQ296:AQ296,$AI$2),0)),0)),0)</f>
        <v>0</v>
      </c>
      <c r="BR297" s="1">
        <f>IFERROR(IF($AE297&gt;$AE296,VLOOKUP($AC297+AR$1,STOCK!$F$10:$AB$209,17,0),IF($AE297=$AE296,(IF(BR296&gt;=1,BR296-COUNTIFS($AE296:$AE296,$AC297,AR296:AR296,$AI$2),0)),0)),0)</f>
        <v>0</v>
      </c>
      <c r="BS297" s="1">
        <f>IFERROR(IF($AE297&gt;$AE296,VLOOKUP($AC297+AS$1,STOCK!$F$10:$AB$209,17,0),IF($AE297=$AE296,(IF(BS296&gt;=1,BS296-COUNTIFS($AE296:$AE296,$AC297,AS296:AS296,$AI$2),0)),0)),0)</f>
        <v>0</v>
      </c>
      <c r="BT297" s="1">
        <f>IFERROR(IF($AE297&gt;$AE296,VLOOKUP($AC297+AT$1,STOCK!$F$10:$AB$209,17,0),IF($AE297=$AE296,(IF(BT296&gt;=1,BT296-COUNTIFS($AE296:$AE296,$AC297,AT296:AT296,$AI$2),0)),0)),0)</f>
        <v>0</v>
      </c>
      <c r="BU297" s="1">
        <f>IFERROR(IF($AE297&gt;$AE296,VLOOKUP($AC297+AU$1,STOCK!$F$10:$AB$209,17,0),IF($AE297=$AE296,(IF(BU296&gt;=1,BU296-COUNTIFS($AE296:$AE296,$AC297,AU296:AU296,$AI$2),0)),0)),0)</f>
        <v>0</v>
      </c>
      <c r="BV297" s="1">
        <f>IFERROR(IF($AE297&gt;$AE296,VLOOKUP($AC297+AV$1,STOCK!$F$10:$AB$209,17,0),IF($AE297=$AE296,(IF(BV296&gt;=1,BV296-COUNTIFS($AE296:$AE296,$AC297,AV296:AV296,$AI$2),0)),0)),0)</f>
        <v>0</v>
      </c>
      <c r="BW297" s="1">
        <f>IFERROR(IF($AE297&gt;$AE296,VLOOKUP($AC297+AW$1,STOCK!$F$10:$AB$209,17,0),IF($AE297=$AE296,(IF(BW296&gt;=1,BW296-COUNTIFS($AE296:$AE296,$AC297,AW296:AW296,$AI$2),0)),0)),0)</f>
        <v>0</v>
      </c>
      <c r="BX297" s="1">
        <f>IFERROR(IF($AE297&gt;$AE296,VLOOKUP($AC297+AX$1,STOCK!$F$10:$AB$209,17,0),IF($AE297=$AE296,(IF(BX296&gt;=1,BX296-COUNTIFS($AE296:$AE296,$AC297,AX296:AX296,$AI$2),0)),0)),0)</f>
        <v>0</v>
      </c>
    </row>
    <row r="298" spans="29:76" x14ac:dyDescent="0.25">
      <c r="AC298" s="1">
        <f t="shared" si="80"/>
        <v>0</v>
      </c>
      <c r="AD298" s="1">
        <f>IFERROR(IF(LEN(AK298)&gt;=1,VLOOKUP(HLOOKUP(AK298,PROFILE!$K$5:$V$8,4,0),PROFILE!$F$1:$G$3,2,0),0),0)</f>
        <v>0</v>
      </c>
      <c r="AE298" s="1">
        <f t="shared" si="81"/>
        <v>0</v>
      </c>
      <c r="AF298" s="1">
        <v>285</v>
      </c>
      <c r="AI298" s="1" t="str">
        <f>IFERROR(IF($AH298&gt;=1,VLOOKUP($AG298,STUDENT!$O$8:$Z$1507,3,0),""),"")</f>
        <v/>
      </c>
      <c r="AJ298" s="1" t="str">
        <f>IFERROR(IF($AH298&gt;=1,VLOOKUP($AG298,STUDENT!$O$8:$Z$1507,4,0),""),"")</f>
        <v/>
      </c>
      <c r="AK298" s="1" t="str">
        <f>IFERROR(IF($AH298&gt;=1,VLOOKUP($AG298,STUDENT!$O$8:$Z$1507,6,0),""),"")</f>
        <v/>
      </c>
      <c r="AL298" s="1" t="str">
        <f t="shared" si="82"/>
        <v/>
      </c>
      <c r="AM298" s="1" t="str">
        <f t="shared" si="83"/>
        <v/>
      </c>
      <c r="AN298" s="1" t="str">
        <f t="shared" si="84"/>
        <v/>
      </c>
      <c r="AO298" s="1" t="str">
        <f t="shared" si="85"/>
        <v/>
      </c>
      <c r="AP298" s="1" t="str">
        <f t="shared" si="86"/>
        <v/>
      </c>
      <c r="AQ298" s="1" t="str">
        <f t="shared" si="87"/>
        <v/>
      </c>
      <c r="AR298" s="1" t="str">
        <f t="shared" si="88"/>
        <v/>
      </c>
      <c r="AS298" s="1" t="str">
        <f t="shared" si="89"/>
        <v/>
      </c>
      <c r="AT298" s="1" t="str">
        <f t="shared" si="90"/>
        <v/>
      </c>
      <c r="AU298" s="1" t="str">
        <f t="shared" si="91"/>
        <v/>
      </c>
      <c r="AV298" s="1" t="str">
        <f t="shared" si="92"/>
        <v/>
      </c>
      <c r="AW298" s="1" t="str">
        <f t="shared" si="93"/>
        <v/>
      </c>
      <c r="AX298" s="1" t="str">
        <f t="shared" si="94"/>
        <v/>
      </c>
      <c r="AY298" s="1">
        <f>IFERROR(IF($AE298&gt;$AE297,VLOOKUP($AC298+AL$1,STOCK!$F$10:$AB$209,16,0),IF($AE298=$AE297,(IF(AY297&gt;=1,AY297-COUNTIFS($AE297:$AE297,$AC298,AL297:AL297,$AI$1),0)),0)),0)</f>
        <v>0</v>
      </c>
      <c r="AZ298" s="1">
        <f>IFERROR(IF($AE298&gt;$AE297,VLOOKUP($AC298+AM$1,STOCK!$F$10:$AB$209,16,0),IF($AE298=$AE297,(IF(AZ297&gt;=1,AZ297-COUNTIFS($AE297:$AE297,$AC298,AM297:AM297,$AI$1),0)),0)),0)</f>
        <v>0</v>
      </c>
      <c r="BA298" s="1">
        <f>IFERROR(IF($AE298&gt;$AE297,VLOOKUP($AC298+AN$1,STOCK!$F$10:$AB$209,16,0),IF($AE298=$AE297,(IF(BA297&gt;=1,BA297-COUNTIFS($AE297:$AE297,$AC298,AN297:AN297,$AI$1),0)),0)),0)</f>
        <v>0</v>
      </c>
      <c r="BB298" s="1">
        <f>IFERROR(IF($AE298&gt;$AE297,VLOOKUP($AC298+AO$1,STOCK!$F$10:$AB$209,16,0),IF($AE298=$AE297,(IF(BB297&gt;=1,BB297-COUNTIFS($AE297:$AE297,$AC298,AO297:AO297,$AI$1),0)),0)),0)</f>
        <v>0</v>
      </c>
      <c r="BC298" s="1">
        <f>IFERROR(IF($AE298&gt;$AE297,VLOOKUP($AC298+AP$1,STOCK!$F$10:$AB$209,16,0),IF($AE298=$AE297,(IF(BC297&gt;=1,BC297-COUNTIFS($AE297:$AE297,$AC298,AP297:AP297,$AI$1),0)),0)),0)</f>
        <v>0</v>
      </c>
      <c r="BD298" s="1">
        <f>IFERROR(IF($AE298&gt;$AE297,VLOOKUP($AC298+AQ$1,STOCK!$F$10:$AB$209,16,0),IF($AE298=$AE297,(IF(BD297&gt;=1,BD297-COUNTIFS($AE297:$AE297,$AC298,AQ297:AQ297,$AI$1),0)),0)),0)</f>
        <v>0</v>
      </c>
      <c r="BE298" s="1">
        <f>IFERROR(IF($AE298&gt;$AE297,VLOOKUP($AC298+AR$1,STOCK!$F$10:$AB$209,16,0),IF($AE298=$AE297,(IF(BE297&gt;=1,BE297-COUNTIFS($AE297:$AE297,$AC298,AR297:AR297,$AI$1),0)),0)),0)</f>
        <v>0</v>
      </c>
      <c r="BF298" s="1">
        <f>IFERROR(IF($AE298&gt;$AE297,VLOOKUP($AC298+AS$1,STOCK!$F$10:$AB$209,16,0),IF($AE298=$AE297,(IF(BF297&gt;=1,BF297-COUNTIFS($AE297:$AE297,$AC298,AS297:AS297,$AI$1),0)),0)),0)</f>
        <v>0</v>
      </c>
      <c r="BG298" s="1">
        <f>IFERROR(IF($AE298&gt;$AE297,VLOOKUP($AC298+AT$1,STOCK!$F$10:$AB$209,16,0),IF($AE298=$AE297,(IF(BG297&gt;=1,BG297-COUNTIFS($AE297:$AE297,$AC298,AT297:AT297,$AI$1),0)),0)),0)</f>
        <v>0</v>
      </c>
      <c r="BH298" s="1">
        <f>IFERROR(IF($AE298&gt;$AE297,VLOOKUP($AC298+AU$1,STOCK!$F$10:$AB$209,16,0),IF($AE298=$AE297,(IF(BH297&gt;=1,BH297-COUNTIFS($AE297:$AE297,$AC298,AU297:AU297,$AI$1),0)),0)),0)</f>
        <v>0</v>
      </c>
      <c r="BI298" s="1">
        <f>IFERROR(IF($AE298&gt;$AE297,VLOOKUP($AC298+AV$1,STOCK!$F$10:$AB$209,16,0),IF($AE298=$AE297,(IF(BI297&gt;=1,BI297-COUNTIFS($AE297:$AE297,$AC298,AV297:AV297,$AI$1),0)),0)),0)</f>
        <v>0</v>
      </c>
      <c r="BJ298" s="1">
        <f>IFERROR(IF($AE298&gt;$AE297,VLOOKUP($AC298+AW$1,STOCK!$F$10:$AB$209,16,0),IF($AE298=$AE297,(IF(BJ297&gt;=1,BJ297-COUNTIFS($AE297:$AE297,$AC298,AW297:AW297,$AI$1),0)),0)),0)</f>
        <v>0</v>
      </c>
      <c r="BK298" s="1">
        <f>IFERROR(IF($AE298&gt;$AE297,VLOOKUP($AC298+AX$1,STOCK!$F$10:$AB$209,16,0),IF($AE298=$AE297,(IF(BK297&gt;=1,BK297-COUNTIFS($AE297:$AE297,$AC298,AX297:AX297,$AI$1),0)),0)),0)</f>
        <v>0</v>
      </c>
      <c r="BL298" s="1">
        <f>IFERROR(IF($AE298&gt;$AE297,VLOOKUP($AC298+AL$1,STOCK!$F$10:$AB$209,17,0),IF($AE298=$AE297,(IF(BL297&gt;=1,BL297-COUNTIFS($AE297:$AE297,$AC298,AL297:AL297,$AI$2),0)),0)),0)</f>
        <v>0</v>
      </c>
      <c r="BM298" s="1">
        <f>IFERROR(IF($AE298&gt;$AE297,VLOOKUP($AC298+AM$1,STOCK!$F$10:$AB$209,17,0),IF($AE298=$AE297,(IF(BM297&gt;=1,BM297-COUNTIFS($AE297:$AE297,$AC298,AM297:AM297,$AI$2),0)),0)),0)</f>
        <v>0</v>
      </c>
      <c r="BN298" s="1">
        <f>IFERROR(IF($AE298&gt;$AE297,VLOOKUP($AC298+AN$1,STOCK!$F$10:$AB$209,17,0),IF($AE298=$AE297,(IF(BN297&gt;=1,BN297-COUNTIFS($AE297:$AE297,$AC298,AN297:AN297,$AI$2),0)),0)),0)</f>
        <v>0</v>
      </c>
      <c r="BO298" s="1">
        <f>IFERROR(IF($AE298&gt;$AE297,VLOOKUP($AC298+AO$1,STOCK!$F$10:$AB$209,17,0),IF($AE298=$AE297,(IF(BO297&gt;=1,BO297-COUNTIFS($AE297:$AE297,$AC298,AO297:AO297,$AI$2),0)),0)),0)</f>
        <v>0</v>
      </c>
      <c r="BP298" s="1">
        <f>IFERROR(IF($AE298&gt;$AE297,VLOOKUP($AC298+AP$1,STOCK!$F$10:$AB$209,17,0),IF($AE298=$AE297,(IF(BP297&gt;=1,BP297-COUNTIFS($AE297:$AE297,$AC298,AP297:AP297,$AI$2),0)),0)),0)</f>
        <v>0</v>
      </c>
      <c r="BQ298" s="1">
        <f>IFERROR(IF($AE298&gt;$AE297,VLOOKUP($AC298+AQ$1,STOCK!$F$10:$AB$209,17,0),IF($AE298=$AE297,(IF(BQ297&gt;=1,BQ297-COUNTIFS($AE297:$AE297,$AC298,AQ297:AQ297,$AI$2),0)),0)),0)</f>
        <v>0</v>
      </c>
      <c r="BR298" s="1">
        <f>IFERROR(IF($AE298&gt;$AE297,VLOOKUP($AC298+AR$1,STOCK!$F$10:$AB$209,17,0),IF($AE298=$AE297,(IF(BR297&gt;=1,BR297-COUNTIFS($AE297:$AE297,$AC298,AR297:AR297,$AI$2),0)),0)),0)</f>
        <v>0</v>
      </c>
      <c r="BS298" s="1">
        <f>IFERROR(IF($AE298&gt;$AE297,VLOOKUP($AC298+AS$1,STOCK!$F$10:$AB$209,17,0),IF($AE298=$AE297,(IF(BS297&gt;=1,BS297-COUNTIFS($AE297:$AE297,$AC298,AS297:AS297,$AI$2),0)),0)),0)</f>
        <v>0</v>
      </c>
      <c r="BT298" s="1">
        <f>IFERROR(IF($AE298&gt;$AE297,VLOOKUP($AC298+AT$1,STOCK!$F$10:$AB$209,17,0),IF($AE298=$AE297,(IF(BT297&gt;=1,BT297-COUNTIFS($AE297:$AE297,$AC298,AT297:AT297,$AI$2),0)),0)),0)</f>
        <v>0</v>
      </c>
      <c r="BU298" s="1">
        <f>IFERROR(IF($AE298&gt;$AE297,VLOOKUP($AC298+AU$1,STOCK!$F$10:$AB$209,17,0),IF($AE298=$AE297,(IF(BU297&gt;=1,BU297-COUNTIFS($AE297:$AE297,$AC298,AU297:AU297,$AI$2),0)),0)),0)</f>
        <v>0</v>
      </c>
      <c r="BV298" s="1">
        <f>IFERROR(IF($AE298&gt;$AE297,VLOOKUP($AC298+AV$1,STOCK!$F$10:$AB$209,17,0),IF($AE298=$AE297,(IF(BV297&gt;=1,BV297-COUNTIFS($AE297:$AE297,$AC298,AV297:AV297,$AI$2),0)),0)),0)</f>
        <v>0</v>
      </c>
      <c r="BW298" s="1">
        <f>IFERROR(IF($AE298&gt;$AE297,VLOOKUP($AC298+AW$1,STOCK!$F$10:$AB$209,17,0),IF($AE298=$AE297,(IF(BW297&gt;=1,BW297-COUNTIFS($AE297:$AE297,$AC298,AW297:AW297,$AI$2),0)),0)),0)</f>
        <v>0</v>
      </c>
      <c r="BX298" s="1">
        <f>IFERROR(IF($AE298&gt;$AE297,VLOOKUP($AC298+AX$1,STOCK!$F$10:$AB$209,17,0),IF($AE298=$AE297,(IF(BX297&gt;=1,BX297-COUNTIFS($AE297:$AE297,$AC298,AX297:AX297,$AI$2),0)),0)),0)</f>
        <v>0</v>
      </c>
    </row>
    <row r="299" spans="29:76" x14ac:dyDescent="0.25">
      <c r="AC299" s="1">
        <f t="shared" si="80"/>
        <v>0</v>
      </c>
      <c r="AD299" s="1">
        <f>IFERROR(IF(LEN(AK299)&gt;=1,VLOOKUP(HLOOKUP(AK299,PROFILE!$K$5:$V$8,4,0),PROFILE!$F$1:$G$3,2,0),0),0)</f>
        <v>0</v>
      </c>
      <c r="AE299" s="1">
        <f t="shared" si="81"/>
        <v>0</v>
      </c>
      <c r="AF299" s="1">
        <v>286</v>
      </c>
      <c r="AI299" s="1" t="str">
        <f>IFERROR(IF($AH299&gt;=1,VLOOKUP($AG299,STUDENT!$O$8:$Z$1507,3,0),""),"")</f>
        <v/>
      </c>
      <c r="AJ299" s="1" t="str">
        <f>IFERROR(IF($AH299&gt;=1,VLOOKUP($AG299,STUDENT!$O$8:$Z$1507,4,0),""),"")</f>
        <v/>
      </c>
      <c r="AK299" s="1" t="str">
        <f>IFERROR(IF($AH299&gt;=1,VLOOKUP($AG299,STUDENT!$O$8:$Z$1507,6,0),""),"")</f>
        <v/>
      </c>
      <c r="AL299" s="1" t="str">
        <f t="shared" si="82"/>
        <v/>
      </c>
      <c r="AM299" s="1" t="str">
        <f t="shared" si="83"/>
        <v/>
      </c>
      <c r="AN299" s="1" t="str">
        <f t="shared" si="84"/>
        <v/>
      </c>
      <c r="AO299" s="1" t="str">
        <f t="shared" si="85"/>
        <v/>
      </c>
      <c r="AP299" s="1" t="str">
        <f t="shared" si="86"/>
        <v/>
      </c>
      <c r="AQ299" s="1" t="str">
        <f t="shared" si="87"/>
        <v/>
      </c>
      <c r="AR299" s="1" t="str">
        <f t="shared" si="88"/>
        <v/>
      </c>
      <c r="AS299" s="1" t="str">
        <f t="shared" si="89"/>
        <v/>
      </c>
      <c r="AT299" s="1" t="str">
        <f t="shared" si="90"/>
        <v/>
      </c>
      <c r="AU299" s="1" t="str">
        <f t="shared" si="91"/>
        <v/>
      </c>
      <c r="AV299" s="1" t="str">
        <f t="shared" si="92"/>
        <v/>
      </c>
      <c r="AW299" s="1" t="str">
        <f t="shared" si="93"/>
        <v/>
      </c>
      <c r="AX299" s="1" t="str">
        <f t="shared" si="94"/>
        <v/>
      </c>
      <c r="AY299" s="1">
        <f>IFERROR(IF($AE299&gt;$AE298,VLOOKUP($AC299+AL$1,STOCK!$F$10:$AB$209,16,0),IF($AE299=$AE298,(IF(AY298&gt;=1,AY298-COUNTIFS($AE298:$AE298,$AC299,AL298:AL298,$AI$1),0)),0)),0)</f>
        <v>0</v>
      </c>
      <c r="AZ299" s="1">
        <f>IFERROR(IF($AE299&gt;$AE298,VLOOKUP($AC299+AM$1,STOCK!$F$10:$AB$209,16,0),IF($AE299=$AE298,(IF(AZ298&gt;=1,AZ298-COUNTIFS($AE298:$AE298,$AC299,AM298:AM298,$AI$1),0)),0)),0)</f>
        <v>0</v>
      </c>
      <c r="BA299" s="1">
        <f>IFERROR(IF($AE299&gt;$AE298,VLOOKUP($AC299+AN$1,STOCK!$F$10:$AB$209,16,0),IF($AE299=$AE298,(IF(BA298&gt;=1,BA298-COUNTIFS($AE298:$AE298,$AC299,AN298:AN298,$AI$1),0)),0)),0)</f>
        <v>0</v>
      </c>
      <c r="BB299" s="1">
        <f>IFERROR(IF($AE299&gt;$AE298,VLOOKUP($AC299+AO$1,STOCK!$F$10:$AB$209,16,0),IF($AE299=$AE298,(IF(BB298&gt;=1,BB298-COUNTIFS($AE298:$AE298,$AC299,AO298:AO298,$AI$1),0)),0)),0)</f>
        <v>0</v>
      </c>
      <c r="BC299" s="1">
        <f>IFERROR(IF($AE299&gt;$AE298,VLOOKUP($AC299+AP$1,STOCK!$F$10:$AB$209,16,0),IF($AE299=$AE298,(IF(BC298&gt;=1,BC298-COUNTIFS($AE298:$AE298,$AC299,AP298:AP298,$AI$1),0)),0)),0)</f>
        <v>0</v>
      </c>
      <c r="BD299" s="1">
        <f>IFERROR(IF($AE299&gt;$AE298,VLOOKUP($AC299+AQ$1,STOCK!$F$10:$AB$209,16,0),IF($AE299=$AE298,(IF(BD298&gt;=1,BD298-COUNTIFS($AE298:$AE298,$AC299,AQ298:AQ298,$AI$1),0)),0)),0)</f>
        <v>0</v>
      </c>
      <c r="BE299" s="1">
        <f>IFERROR(IF($AE299&gt;$AE298,VLOOKUP($AC299+AR$1,STOCK!$F$10:$AB$209,16,0),IF($AE299=$AE298,(IF(BE298&gt;=1,BE298-COUNTIFS($AE298:$AE298,$AC299,AR298:AR298,$AI$1),0)),0)),0)</f>
        <v>0</v>
      </c>
      <c r="BF299" s="1">
        <f>IFERROR(IF($AE299&gt;$AE298,VLOOKUP($AC299+AS$1,STOCK!$F$10:$AB$209,16,0),IF($AE299=$AE298,(IF(BF298&gt;=1,BF298-COUNTIFS($AE298:$AE298,$AC299,AS298:AS298,$AI$1),0)),0)),0)</f>
        <v>0</v>
      </c>
      <c r="BG299" s="1">
        <f>IFERROR(IF($AE299&gt;$AE298,VLOOKUP($AC299+AT$1,STOCK!$F$10:$AB$209,16,0),IF($AE299=$AE298,(IF(BG298&gt;=1,BG298-COUNTIFS($AE298:$AE298,$AC299,AT298:AT298,$AI$1),0)),0)),0)</f>
        <v>0</v>
      </c>
      <c r="BH299" s="1">
        <f>IFERROR(IF($AE299&gt;$AE298,VLOOKUP($AC299+AU$1,STOCK!$F$10:$AB$209,16,0),IF($AE299=$AE298,(IF(BH298&gt;=1,BH298-COUNTIFS($AE298:$AE298,$AC299,AU298:AU298,$AI$1),0)),0)),0)</f>
        <v>0</v>
      </c>
      <c r="BI299" s="1">
        <f>IFERROR(IF($AE299&gt;$AE298,VLOOKUP($AC299+AV$1,STOCK!$F$10:$AB$209,16,0),IF($AE299=$AE298,(IF(BI298&gt;=1,BI298-COUNTIFS($AE298:$AE298,$AC299,AV298:AV298,$AI$1),0)),0)),0)</f>
        <v>0</v>
      </c>
      <c r="BJ299" s="1">
        <f>IFERROR(IF($AE299&gt;$AE298,VLOOKUP($AC299+AW$1,STOCK!$F$10:$AB$209,16,0),IF($AE299=$AE298,(IF(BJ298&gt;=1,BJ298-COUNTIFS($AE298:$AE298,$AC299,AW298:AW298,$AI$1),0)),0)),0)</f>
        <v>0</v>
      </c>
      <c r="BK299" s="1">
        <f>IFERROR(IF($AE299&gt;$AE298,VLOOKUP($AC299+AX$1,STOCK!$F$10:$AB$209,16,0),IF($AE299=$AE298,(IF(BK298&gt;=1,BK298-COUNTIFS($AE298:$AE298,$AC299,AX298:AX298,$AI$1),0)),0)),0)</f>
        <v>0</v>
      </c>
      <c r="BL299" s="1">
        <f>IFERROR(IF($AE299&gt;$AE298,VLOOKUP($AC299+AL$1,STOCK!$F$10:$AB$209,17,0),IF($AE299=$AE298,(IF(BL298&gt;=1,BL298-COUNTIFS($AE298:$AE298,$AC299,AL298:AL298,$AI$2),0)),0)),0)</f>
        <v>0</v>
      </c>
      <c r="BM299" s="1">
        <f>IFERROR(IF($AE299&gt;$AE298,VLOOKUP($AC299+AM$1,STOCK!$F$10:$AB$209,17,0),IF($AE299=$AE298,(IF(BM298&gt;=1,BM298-COUNTIFS($AE298:$AE298,$AC299,AM298:AM298,$AI$2),0)),0)),0)</f>
        <v>0</v>
      </c>
      <c r="BN299" s="1">
        <f>IFERROR(IF($AE299&gt;$AE298,VLOOKUP($AC299+AN$1,STOCK!$F$10:$AB$209,17,0),IF($AE299=$AE298,(IF(BN298&gt;=1,BN298-COUNTIFS($AE298:$AE298,$AC299,AN298:AN298,$AI$2),0)),0)),0)</f>
        <v>0</v>
      </c>
      <c r="BO299" s="1">
        <f>IFERROR(IF($AE299&gt;$AE298,VLOOKUP($AC299+AO$1,STOCK!$F$10:$AB$209,17,0),IF($AE299=$AE298,(IF(BO298&gt;=1,BO298-COUNTIFS($AE298:$AE298,$AC299,AO298:AO298,$AI$2),0)),0)),0)</f>
        <v>0</v>
      </c>
      <c r="BP299" s="1">
        <f>IFERROR(IF($AE299&gt;$AE298,VLOOKUP($AC299+AP$1,STOCK!$F$10:$AB$209,17,0),IF($AE299=$AE298,(IF(BP298&gt;=1,BP298-COUNTIFS($AE298:$AE298,$AC299,AP298:AP298,$AI$2),0)),0)),0)</f>
        <v>0</v>
      </c>
      <c r="BQ299" s="1">
        <f>IFERROR(IF($AE299&gt;$AE298,VLOOKUP($AC299+AQ$1,STOCK!$F$10:$AB$209,17,0),IF($AE299=$AE298,(IF(BQ298&gt;=1,BQ298-COUNTIFS($AE298:$AE298,$AC299,AQ298:AQ298,$AI$2),0)),0)),0)</f>
        <v>0</v>
      </c>
      <c r="BR299" s="1">
        <f>IFERROR(IF($AE299&gt;$AE298,VLOOKUP($AC299+AR$1,STOCK!$F$10:$AB$209,17,0),IF($AE299=$AE298,(IF(BR298&gt;=1,BR298-COUNTIFS($AE298:$AE298,$AC299,AR298:AR298,$AI$2),0)),0)),0)</f>
        <v>0</v>
      </c>
      <c r="BS299" s="1">
        <f>IFERROR(IF($AE299&gt;$AE298,VLOOKUP($AC299+AS$1,STOCK!$F$10:$AB$209,17,0),IF($AE299=$AE298,(IF(BS298&gt;=1,BS298-COUNTIFS($AE298:$AE298,$AC299,AS298:AS298,$AI$2),0)),0)),0)</f>
        <v>0</v>
      </c>
      <c r="BT299" s="1">
        <f>IFERROR(IF($AE299&gt;$AE298,VLOOKUP($AC299+AT$1,STOCK!$F$10:$AB$209,17,0),IF($AE299=$AE298,(IF(BT298&gt;=1,BT298-COUNTIFS($AE298:$AE298,$AC299,AT298:AT298,$AI$2),0)),0)),0)</f>
        <v>0</v>
      </c>
      <c r="BU299" s="1">
        <f>IFERROR(IF($AE299&gt;$AE298,VLOOKUP($AC299+AU$1,STOCK!$F$10:$AB$209,17,0),IF($AE299=$AE298,(IF(BU298&gt;=1,BU298-COUNTIFS($AE298:$AE298,$AC299,AU298:AU298,$AI$2),0)),0)),0)</f>
        <v>0</v>
      </c>
      <c r="BV299" s="1">
        <f>IFERROR(IF($AE299&gt;$AE298,VLOOKUP($AC299+AV$1,STOCK!$F$10:$AB$209,17,0),IF($AE299=$AE298,(IF(BV298&gt;=1,BV298-COUNTIFS($AE298:$AE298,$AC299,AV298:AV298,$AI$2),0)),0)),0)</f>
        <v>0</v>
      </c>
      <c r="BW299" s="1">
        <f>IFERROR(IF($AE299&gt;$AE298,VLOOKUP($AC299+AW$1,STOCK!$F$10:$AB$209,17,0),IF($AE299=$AE298,(IF(BW298&gt;=1,BW298-COUNTIFS($AE298:$AE298,$AC299,AW298:AW298,$AI$2),0)),0)),0)</f>
        <v>0</v>
      </c>
      <c r="BX299" s="1">
        <f>IFERROR(IF($AE299&gt;$AE298,VLOOKUP($AC299+AX$1,STOCK!$F$10:$AB$209,17,0),IF($AE299=$AE298,(IF(BX298&gt;=1,BX298-COUNTIFS($AE298:$AE298,$AC299,AX298:AX298,$AI$2),0)),0)),0)</f>
        <v>0</v>
      </c>
    </row>
    <row r="300" spans="29:76" x14ac:dyDescent="0.25">
      <c r="AC300" s="1">
        <f t="shared" si="80"/>
        <v>0</v>
      </c>
      <c r="AD300" s="1">
        <f>IFERROR(IF(LEN(AK300)&gt;=1,VLOOKUP(HLOOKUP(AK300,PROFILE!$K$5:$V$8,4,0),PROFILE!$F$1:$G$3,2,0),0),0)</f>
        <v>0</v>
      </c>
      <c r="AE300" s="1">
        <f t="shared" si="81"/>
        <v>0</v>
      </c>
      <c r="AF300" s="1">
        <v>287</v>
      </c>
      <c r="AI300" s="1" t="str">
        <f>IFERROR(IF($AH300&gt;=1,VLOOKUP($AG300,STUDENT!$O$8:$Z$1507,3,0),""),"")</f>
        <v/>
      </c>
      <c r="AJ300" s="1" t="str">
        <f>IFERROR(IF($AH300&gt;=1,VLOOKUP($AG300,STUDENT!$O$8:$Z$1507,4,0),""),"")</f>
        <v/>
      </c>
      <c r="AK300" s="1" t="str">
        <f>IFERROR(IF($AH300&gt;=1,VLOOKUP($AG300,STUDENT!$O$8:$Z$1507,6,0),""),"")</f>
        <v/>
      </c>
      <c r="AL300" s="1" t="str">
        <f t="shared" si="82"/>
        <v/>
      </c>
      <c r="AM300" s="1" t="str">
        <f t="shared" si="83"/>
        <v/>
      </c>
      <c r="AN300" s="1" t="str">
        <f t="shared" si="84"/>
        <v/>
      </c>
      <c r="AO300" s="1" t="str">
        <f t="shared" si="85"/>
        <v/>
      </c>
      <c r="AP300" s="1" t="str">
        <f t="shared" si="86"/>
        <v/>
      </c>
      <c r="AQ300" s="1" t="str">
        <f t="shared" si="87"/>
        <v/>
      </c>
      <c r="AR300" s="1" t="str">
        <f t="shared" si="88"/>
        <v/>
      </c>
      <c r="AS300" s="1" t="str">
        <f t="shared" si="89"/>
        <v/>
      </c>
      <c r="AT300" s="1" t="str">
        <f t="shared" si="90"/>
        <v/>
      </c>
      <c r="AU300" s="1" t="str">
        <f t="shared" si="91"/>
        <v/>
      </c>
      <c r="AV300" s="1" t="str">
        <f t="shared" si="92"/>
        <v/>
      </c>
      <c r="AW300" s="1" t="str">
        <f t="shared" si="93"/>
        <v/>
      </c>
      <c r="AX300" s="1" t="str">
        <f t="shared" si="94"/>
        <v/>
      </c>
      <c r="AY300" s="1">
        <f>IFERROR(IF($AE300&gt;$AE299,VLOOKUP($AC300+AL$1,STOCK!$F$10:$AB$209,16,0),IF($AE300=$AE299,(IF(AY299&gt;=1,AY299-COUNTIFS($AE299:$AE299,$AC300,AL299:AL299,$AI$1),0)),0)),0)</f>
        <v>0</v>
      </c>
      <c r="AZ300" s="1">
        <f>IFERROR(IF($AE300&gt;$AE299,VLOOKUP($AC300+AM$1,STOCK!$F$10:$AB$209,16,0),IF($AE300=$AE299,(IF(AZ299&gt;=1,AZ299-COUNTIFS($AE299:$AE299,$AC300,AM299:AM299,$AI$1),0)),0)),0)</f>
        <v>0</v>
      </c>
      <c r="BA300" s="1">
        <f>IFERROR(IF($AE300&gt;$AE299,VLOOKUP($AC300+AN$1,STOCK!$F$10:$AB$209,16,0),IF($AE300=$AE299,(IF(BA299&gt;=1,BA299-COUNTIFS($AE299:$AE299,$AC300,AN299:AN299,$AI$1),0)),0)),0)</f>
        <v>0</v>
      </c>
      <c r="BB300" s="1">
        <f>IFERROR(IF($AE300&gt;$AE299,VLOOKUP($AC300+AO$1,STOCK!$F$10:$AB$209,16,0),IF($AE300=$AE299,(IF(BB299&gt;=1,BB299-COUNTIFS($AE299:$AE299,$AC300,AO299:AO299,$AI$1),0)),0)),0)</f>
        <v>0</v>
      </c>
      <c r="BC300" s="1">
        <f>IFERROR(IF($AE300&gt;$AE299,VLOOKUP($AC300+AP$1,STOCK!$F$10:$AB$209,16,0),IF($AE300=$AE299,(IF(BC299&gt;=1,BC299-COUNTIFS($AE299:$AE299,$AC300,AP299:AP299,$AI$1),0)),0)),0)</f>
        <v>0</v>
      </c>
      <c r="BD300" s="1">
        <f>IFERROR(IF($AE300&gt;$AE299,VLOOKUP($AC300+AQ$1,STOCK!$F$10:$AB$209,16,0),IF($AE300=$AE299,(IF(BD299&gt;=1,BD299-COUNTIFS($AE299:$AE299,$AC300,AQ299:AQ299,$AI$1),0)),0)),0)</f>
        <v>0</v>
      </c>
      <c r="BE300" s="1">
        <f>IFERROR(IF($AE300&gt;$AE299,VLOOKUP($AC300+AR$1,STOCK!$F$10:$AB$209,16,0),IF($AE300=$AE299,(IF(BE299&gt;=1,BE299-COUNTIFS($AE299:$AE299,$AC300,AR299:AR299,$AI$1),0)),0)),0)</f>
        <v>0</v>
      </c>
      <c r="BF300" s="1">
        <f>IFERROR(IF($AE300&gt;$AE299,VLOOKUP($AC300+AS$1,STOCK!$F$10:$AB$209,16,0),IF($AE300=$AE299,(IF(BF299&gt;=1,BF299-COUNTIFS($AE299:$AE299,$AC300,AS299:AS299,$AI$1),0)),0)),0)</f>
        <v>0</v>
      </c>
      <c r="BG300" s="1">
        <f>IFERROR(IF($AE300&gt;$AE299,VLOOKUP($AC300+AT$1,STOCK!$F$10:$AB$209,16,0),IF($AE300=$AE299,(IF(BG299&gt;=1,BG299-COUNTIFS($AE299:$AE299,$AC300,AT299:AT299,$AI$1),0)),0)),0)</f>
        <v>0</v>
      </c>
      <c r="BH300" s="1">
        <f>IFERROR(IF($AE300&gt;$AE299,VLOOKUP($AC300+AU$1,STOCK!$F$10:$AB$209,16,0),IF($AE300=$AE299,(IF(BH299&gt;=1,BH299-COUNTIFS($AE299:$AE299,$AC300,AU299:AU299,$AI$1),0)),0)),0)</f>
        <v>0</v>
      </c>
      <c r="BI300" s="1">
        <f>IFERROR(IF($AE300&gt;$AE299,VLOOKUP($AC300+AV$1,STOCK!$F$10:$AB$209,16,0),IF($AE300=$AE299,(IF(BI299&gt;=1,BI299-COUNTIFS($AE299:$AE299,$AC300,AV299:AV299,$AI$1),0)),0)),0)</f>
        <v>0</v>
      </c>
      <c r="BJ300" s="1">
        <f>IFERROR(IF($AE300&gt;$AE299,VLOOKUP($AC300+AW$1,STOCK!$F$10:$AB$209,16,0),IF($AE300=$AE299,(IF(BJ299&gt;=1,BJ299-COUNTIFS($AE299:$AE299,$AC300,AW299:AW299,$AI$1),0)),0)),0)</f>
        <v>0</v>
      </c>
      <c r="BK300" s="1">
        <f>IFERROR(IF($AE300&gt;$AE299,VLOOKUP($AC300+AX$1,STOCK!$F$10:$AB$209,16,0),IF($AE300=$AE299,(IF(BK299&gt;=1,BK299-COUNTIFS($AE299:$AE299,$AC300,AX299:AX299,$AI$1),0)),0)),0)</f>
        <v>0</v>
      </c>
      <c r="BL300" s="1">
        <f>IFERROR(IF($AE300&gt;$AE299,VLOOKUP($AC300+AL$1,STOCK!$F$10:$AB$209,17,0),IF($AE300=$AE299,(IF(BL299&gt;=1,BL299-COUNTIFS($AE299:$AE299,$AC300,AL299:AL299,$AI$2),0)),0)),0)</f>
        <v>0</v>
      </c>
      <c r="BM300" s="1">
        <f>IFERROR(IF($AE300&gt;$AE299,VLOOKUP($AC300+AM$1,STOCK!$F$10:$AB$209,17,0),IF($AE300=$AE299,(IF(BM299&gt;=1,BM299-COUNTIFS($AE299:$AE299,$AC300,AM299:AM299,$AI$2),0)),0)),0)</f>
        <v>0</v>
      </c>
      <c r="BN300" s="1">
        <f>IFERROR(IF($AE300&gt;$AE299,VLOOKUP($AC300+AN$1,STOCK!$F$10:$AB$209,17,0),IF($AE300=$AE299,(IF(BN299&gt;=1,BN299-COUNTIFS($AE299:$AE299,$AC300,AN299:AN299,$AI$2),0)),0)),0)</f>
        <v>0</v>
      </c>
      <c r="BO300" s="1">
        <f>IFERROR(IF($AE300&gt;$AE299,VLOOKUP($AC300+AO$1,STOCK!$F$10:$AB$209,17,0),IF($AE300=$AE299,(IF(BO299&gt;=1,BO299-COUNTIFS($AE299:$AE299,$AC300,AO299:AO299,$AI$2),0)),0)),0)</f>
        <v>0</v>
      </c>
      <c r="BP300" s="1">
        <f>IFERROR(IF($AE300&gt;$AE299,VLOOKUP($AC300+AP$1,STOCK!$F$10:$AB$209,17,0),IF($AE300=$AE299,(IF(BP299&gt;=1,BP299-COUNTIFS($AE299:$AE299,$AC300,AP299:AP299,$AI$2),0)),0)),0)</f>
        <v>0</v>
      </c>
      <c r="BQ300" s="1">
        <f>IFERROR(IF($AE300&gt;$AE299,VLOOKUP($AC300+AQ$1,STOCK!$F$10:$AB$209,17,0),IF($AE300=$AE299,(IF(BQ299&gt;=1,BQ299-COUNTIFS($AE299:$AE299,$AC300,AQ299:AQ299,$AI$2),0)),0)),0)</f>
        <v>0</v>
      </c>
      <c r="BR300" s="1">
        <f>IFERROR(IF($AE300&gt;$AE299,VLOOKUP($AC300+AR$1,STOCK!$F$10:$AB$209,17,0),IF($AE300=$AE299,(IF(BR299&gt;=1,BR299-COUNTIFS($AE299:$AE299,$AC300,AR299:AR299,$AI$2),0)),0)),0)</f>
        <v>0</v>
      </c>
      <c r="BS300" s="1">
        <f>IFERROR(IF($AE300&gt;$AE299,VLOOKUP($AC300+AS$1,STOCK!$F$10:$AB$209,17,0),IF($AE300=$AE299,(IF(BS299&gt;=1,BS299-COUNTIFS($AE299:$AE299,$AC300,AS299:AS299,$AI$2),0)),0)),0)</f>
        <v>0</v>
      </c>
      <c r="BT300" s="1">
        <f>IFERROR(IF($AE300&gt;$AE299,VLOOKUP($AC300+AT$1,STOCK!$F$10:$AB$209,17,0),IF($AE300=$AE299,(IF(BT299&gt;=1,BT299-COUNTIFS($AE299:$AE299,$AC300,AT299:AT299,$AI$2),0)),0)),0)</f>
        <v>0</v>
      </c>
      <c r="BU300" s="1">
        <f>IFERROR(IF($AE300&gt;$AE299,VLOOKUP($AC300+AU$1,STOCK!$F$10:$AB$209,17,0),IF($AE300=$AE299,(IF(BU299&gt;=1,BU299-COUNTIFS($AE299:$AE299,$AC300,AU299:AU299,$AI$2),0)),0)),0)</f>
        <v>0</v>
      </c>
      <c r="BV300" s="1">
        <f>IFERROR(IF($AE300&gt;$AE299,VLOOKUP($AC300+AV$1,STOCK!$F$10:$AB$209,17,0),IF($AE300=$AE299,(IF(BV299&gt;=1,BV299-COUNTIFS($AE299:$AE299,$AC300,AV299:AV299,$AI$2),0)),0)),0)</f>
        <v>0</v>
      </c>
      <c r="BW300" s="1">
        <f>IFERROR(IF($AE300&gt;$AE299,VLOOKUP($AC300+AW$1,STOCK!$F$10:$AB$209,17,0),IF($AE300=$AE299,(IF(BW299&gt;=1,BW299-COUNTIFS($AE299:$AE299,$AC300,AW299:AW299,$AI$2),0)),0)),0)</f>
        <v>0</v>
      </c>
      <c r="BX300" s="1">
        <f>IFERROR(IF($AE300&gt;$AE299,VLOOKUP($AC300+AX$1,STOCK!$F$10:$AB$209,17,0),IF($AE300=$AE299,(IF(BX299&gt;=1,BX299-COUNTIFS($AE299:$AE299,$AC300,AX299:AX299,$AI$2),0)),0)),0)</f>
        <v>0</v>
      </c>
    </row>
    <row r="301" spans="29:76" x14ac:dyDescent="0.25">
      <c r="AC301" s="1">
        <f t="shared" si="80"/>
        <v>0</v>
      </c>
      <c r="AD301" s="1">
        <f>IFERROR(IF(LEN(AK301)&gt;=1,VLOOKUP(HLOOKUP(AK301,PROFILE!$K$5:$V$8,4,0),PROFILE!$F$1:$G$3,2,0),0),0)</f>
        <v>0</v>
      </c>
      <c r="AE301" s="1">
        <f t="shared" si="81"/>
        <v>0</v>
      </c>
      <c r="AF301" s="1">
        <v>288</v>
      </c>
      <c r="AI301" s="1" t="str">
        <f>IFERROR(IF($AH301&gt;=1,VLOOKUP($AG301,STUDENT!$O$8:$Z$1507,3,0),""),"")</f>
        <v/>
      </c>
      <c r="AJ301" s="1" t="str">
        <f>IFERROR(IF($AH301&gt;=1,VLOOKUP($AG301,STUDENT!$O$8:$Z$1507,4,0),""),"")</f>
        <v/>
      </c>
      <c r="AK301" s="1" t="str">
        <f>IFERROR(IF($AH301&gt;=1,VLOOKUP($AG301,STUDENT!$O$8:$Z$1507,6,0),""),"")</f>
        <v/>
      </c>
      <c r="AL301" s="1" t="str">
        <f t="shared" si="82"/>
        <v/>
      </c>
      <c r="AM301" s="1" t="str">
        <f t="shared" si="83"/>
        <v/>
      </c>
      <c r="AN301" s="1" t="str">
        <f t="shared" si="84"/>
        <v/>
      </c>
      <c r="AO301" s="1" t="str">
        <f t="shared" si="85"/>
        <v/>
      </c>
      <c r="AP301" s="1" t="str">
        <f t="shared" si="86"/>
        <v/>
      </c>
      <c r="AQ301" s="1" t="str">
        <f t="shared" si="87"/>
        <v/>
      </c>
      <c r="AR301" s="1" t="str">
        <f t="shared" si="88"/>
        <v/>
      </c>
      <c r="AS301" s="1" t="str">
        <f t="shared" si="89"/>
        <v/>
      </c>
      <c r="AT301" s="1" t="str">
        <f t="shared" si="90"/>
        <v/>
      </c>
      <c r="AU301" s="1" t="str">
        <f t="shared" si="91"/>
        <v/>
      </c>
      <c r="AV301" s="1" t="str">
        <f t="shared" si="92"/>
        <v/>
      </c>
      <c r="AW301" s="1" t="str">
        <f t="shared" si="93"/>
        <v/>
      </c>
      <c r="AX301" s="1" t="str">
        <f t="shared" si="94"/>
        <v/>
      </c>
      <c r="AY301" s="1">
        <f>IFERROR(IF($AE301&gt;$AE300,VLOOKUP($AC301+AL$1,STOCK!$F$10:$AB$209,16,0),IF($AE301=$AE300,(IF(AY300&gt;=1,AY300-COUNTIFS($AE300:$AE300,$AC301,AL300:AL300,$AI$1),0)),0)),0)</f>
        <v>0</v>
      </c>
      <c r="AZ301" s="1">
        <f>IFERROR(IF($AE301&gt;$AE300,VLOOKUP($AC301+AM$1,STOCK!$F$10:$AB$209,16,0),IF($AE301=$AE300,(IF(AZ300&gt;=1,AZ300-COUNTIFS($AE300:$AE300,$AC301,AM300:AM300,$AI$1),0)),0)),0)</f>
        <v>0</v>
      </c>
      <c r="BA301" s="1">
        <f>IFERROR(IF($AE301&gt;$AE300,VLOOKUP($AC301+AN$1,STOCK!$F$10:$AB$209,16,0),IF($AE301=$AE300,(IF(BA300&gt;=1,BA300-COUNTIFS($AE300:$AE300,$AC301,AN300:AN300,$AI$1),0)),0)),0)</f>
        <v>0</v>
      </c>
      <c r="BB301" s="1">
        <f>IFERROR(IF($AE301&gt;$AE300,VLOOKUP($AC301+AO$1,STOCK!$F$10:$AB$209,16,0),IF($AE301=$AE300,(IF(BB300&gt;=1,BB300-COUNTIFS($AE300:$AE300,$AC301,AO300:AO300,$AI$1),0)),0)),0)</f>
        <v>0</v>
      </c>
      <c r="BC301" s="1">
        <f>IFERROR(IF($AE301&gt;$AE300,VLOOKUP($AC301+AP$1,STOCK!$F$10:$AB$209,16,0),IF($AE301=$AE300,(IF(BC300&gt;=1,BC300-COUNTIFS($AE300:$AE300,$AC301,AP300:AP300,$AI$1),0)),0)),0)</f>
        <v>0</v>
      </c>
      <c r="BD301" s="1">
        <f>IFERROR(IF($AE301&gt;$AE300,VLOOKUP($AC301+AQ$1,STOCK!$F$10:$AB$209,16,0),IF($AE301=$AE300,(IF(BD300&gt;=1,BD300-COUNTIFS($AE300:$AE300,$AC301,AQ300:AQ300,$AI$1),0)),0)),0)</f>
        <v>0</v>
      </c>
      <c r="BE301" s="1">
        <f>IFERROR(IF($AE301&gt;$AE300,VLOOKUP($AC301+AR$1,STOCK!$F$10:$AB$209,16,0),IF($AE301=$AE300,(IF(BE300&gt;=1,BE300-COUNTIFS($AE300:$AE300,$AC301,AR300:AR300,$AI$1),0)),0)),0)</f>
        <v>0</v>
      </c>
      <c r="BF301" s="1">
        <f>IFERROR(IF($AE301&gt;$AE300,VLOOKUP($AC301+AS$1,STOCK!$F$10:$AB$209,16,0),IF($AE301=$AE300,(IF(BF300&gt;=1,BF300-COUNTIFS($AE300:$AE300,$AC301,AS300:AS300,$AI$1),0)),0)),0)</f>
        <v>0</v>
      </c>
      <c r="BG301" s="1">
        <f>IFERROR(IF($AE301&gt;$AE300,VLOOKUP($AC301+AT$1,STOCK!$F$10:$AB$209,16,0),IF($AE301=$AE300,(IF(BG300&gt;=1,BG300-COUNTIFS($AE300:$AE300,$AC301,AT300:AT300,$AI$1),0)),0)),0)</f>
        <v>0</v>
      </c>
      <c r="BH301" s="1">
        <f>IFERROR(IF($AE301&gt;$AE300,VLOOKUP($AC301+AU$1,STOCK!$F$10:$AB$209,16,0),IF($AE301=$AE300,(IF(BH300&gt;=1,BH300-COUNTIFS($AE300:$AE300,$AC301,AU300:AU300,$AI$1),0)),0)),0)</f>
        <v>0</v>
      </c>
      <c r="BI301" s="1">
        <f>IFERROR(IF($AE301&gt;$AE300,VLOOKUP($AC301+AV$1,STOCK!$F$10:$AB$209,16,0),IF($AE301=$AE300,(IF(BI300&gt;=1,BI300-COUNTIFS($AE300:$AE300,$AC301,AV300:AV300,$AI$1),0)),0)),0)</f>
        <v>0</v>
      </c>
      <c r="BJ301" s="1">
        <f>IFERROR(IF($AE301&gt;$AE300,VLOOKUP($AC301+AW$1,STOCK!$F$10:$AB$209,16,0),IF($AE301=$AE300,(IF(BJ300&gt;=1,BJ300-COUNTIFS($AE300:$AE300,$AC301,AW300:AW300,$AI$1),0)),0)),0)</f>
        <v>0</v>
      </c>
      <c r="BK301" s="1">
        <f>IFERROR(IF($AE301&gt;$AE300,VLOOKUP($AC301+AX$1,STOCK!$F$10:$AB$209,16,0),IF($AE301=$AE300,(IF(BK300&gt;=1,BK300-COUNTIFS($AE300:$AE300,$AC301,AX300:AX300,$AI$1),0)),0)),0)</f>
        <v>0</v>
      </c>
      <c r="BL301" s="1">
        <f>IFERROR(IF($AE301&gt;$AE300,VLOOKUP($AC301+AL$1,STOCK!$F$10:$AB$209,17,0),IF($AE301=$AE300,(IF(BL300&gt;=1,BL300-COUNTIFS($AE300:$AE300,$AC301,AL300:AL300,$AI$2),0)),0)),0)</f>
        <v>0</v>
      </c>
      <c r="BM301" s="1">
        <f>IFERROR(IF($AE301&gt;$AE300,VLOOKUP($AC301+AM$1,STOCK!$F$10:$AB$209,17,0),IF($AE301=$AE300,(IF(BM300&gt;=1,BM300-COUNTIFS($AE300:$AE300,$AC301,AM300:AM300,$AI$2),0)),0)),0)</f>
        <v>0</v>
      </c>
      <c r="BN301" s="1">
        <f>IFERROR(IF($AE301&gt;$AE300,VLOOKUP($AC301+AN$1,STOCK!$F$10:$AB$209,17,0),IF($AE301=$AE300,(IF(BN300&gt;=1,BN300-COUNTIFS($AE300:$AE300,$AC301,AN300:AN300,$AI$2),0)),0)),0)</f>
        <v>0</v>
      </c>
      <c r="BO301" s="1">
        <f>IFERROR(IF($AE301&gt;$AE300,VLOOKUP($AC301+AO$1,STOCK!$F$10:$AB$209,17,0),IF($AE301=$AE300,(IF(BO300&gt;=1,BO300-COUNTIFS($AE300:$AE300,$AC301,AO300:AO300,$AI$2),0)),0)),0)</f>
        <v>0</v>
      </c>
      <c r="BP301" s="1">
        <f>IFERROR(IF($AE301&gt;$AE300,VLOOKUP($AC301+AP$1,STOCK!$F$10:$AB$209,17,0),IF($AE301=$AE300,(IF(BP300&gt;=1,BP300-COUNTIFS($AE300:$AE300,$AC301,AP300:AP300,$AI$2),0)),0)),0)</f>
        <v>0</v>
      </c>
      <c r="BQ301" s="1">
        <f>IFERROR(IF($AE301&gt;$AE300,VLOOKUP($AC301+AQ$1,STOCK!$F$10:$AB$209,17,0),IF($AE301=$AE300,(IF(BQ300&gt;=1,BQ300-COUNTIFS($AE300:$AE300,$AC301,AQ300:AQ300,$AI$2),0)),0)),0)</f>
        <v>0</v>
      </c>
      <c r="BR301" s="1">
        <f>IFERROR(IF($AE301&gt;$AE300,VLOOKUP($AC301+AR$1,STOCK!$F$10:$AB$209,17,0),IF($AE301=$AE300,(IF(BR300&gt;=1,BR300-COUNTIFS($AE300:$AE300,$AC301,AR300:AR300,$AI$2),0)),0)),0)</f>
        <v>0</v>
      </c>
      <c r="BS301" s="1">
        <f>IFERROR(IF($AE301&gt;$AE300,VLOOKUP($AC301+AS$1,STOCK!$F$10:$AB$209,17,0),IF($AE301=$AE300,(IF(BS300&gt;=1,BS300-COUNTIFS($AE300:$AE300,$AC301,AS300:AS300,$AI$2),0)),0)),0)</f>
        <v>0</v>
      </c>
      <c r="BT301" s="1">
        <f>IFERROR(IF($AE301&gt;$AE300,VLOOKUP($AC301+AT$1,STOCK!$F$10:$AB$209,17,0),IF($AE301=$AE300,(IF(BT300&gt;=1,BT300-COUNTIFS($AE300:$AE300,$AC301,AT300:AT300,$AI$2),0)),0)),0)</f>
        <v>0</v>
      </c>
      <c r="BU301" s="1">
        <f>IFERROR(IF($AE301&gt;$AE300,VLOOKUP($AC301+AU$1,STOCK!$F$10:$AB$209,17,0),IF($AE301=$AE300,(IF(BU300&gt;=1,BU300-COUNTIFS($AE300:$AE300,$AC301,AU300:AU300,$AI$2),0)),0)),0)</f>
        <v>0</v>
      </c>
      <c r="BV301" s="1">
        <f>IFERROR(IF($AE301&gt;$AE300,VLOOKUP($AC301+AV$1,STOCK!$F$10:$AB$209,17,0),IF($AE301=$AE300,(IF(BV300&gt;=1,BV300-COUNTIFS($AE300:$AE300,$AC301,AV300:AV300,$AI$2),0)),0)),0)</f>
        <v>0</v>
      </c>
      <c r="BW301" s="1">
        <f>IFERROR(IF($AE301&gt;$AE300,VLOOKUP($AC301+AW$1,STOCK!$F$10:$AB$209,17,0),IF($AE301=$AE300,(IF(BW300&gt;=1,BW300-COUNTIFS($AE300:$AE300,$AC301,AW300:AW300,$AI$2),0)),0)),0)</f>
        <v>0</v>
      </c>
      <c r="BX301" s="1">
        <f>IFERROR(IF($AE301&gt;$AE300,VLOOKUP($AC301+AX$1,STOCK!$F$10:$AB$209,17,0),IF($AE301=$AE300,(IF(BX300&gt;=1,BX300-COUNTIFS($AE300:$AE300,$AC301,AX300:AX300,$AI$2),0)),0)),0)</f>
        <v>0</v>
      </c>
    </row>
    <row r="302" spans="29:76" x14ac:dyDescent="0.25">
      <c r="AC302" s="1">
        <f t="shared" si="80"/>
        <v>0</v>
      </c>
      <c r="AD302" s="1">
        <f>IFERROR(IF(LEN(AK302)&gt;=1,VLOOKUP(HLOOKUP(AK302,PROFILE!$K$5:$V$8,4,0),PROFILE!$F$1:$G$3,2,0),0),0)</f>
        <v>0</v>
      </c>
      <c r="AE302" s="1">
        <f t="shared" si="81"/>
        <v>0</v>
      </c>
      <c r="AF302" s="1">
        <v>289</v>
      </c>
      <c r="AI302" s="1" t="str">
        <f>IFERROR(IF($AH302&gt;=1,VLOOKUP($AG302,STUDENT!$O$8:$Z$1507,3,0),""),"")</f>
        <v/>
      </c>
      <c r="AJ302" s="1" t="str">
        <f>IFERROR(IF($AH302&gt;=1,VLOOKUP($AG302,STUDENT!$O$8:$Z$1507,4,0),""),"")</f>
        <v/>
      </c>
      <c r="AK302" s="1" t="str">
        <f>IFERROR(IF($AH302&gt;=1,VLOOKUP($AG302,STUDENT!$O$8:$Z$1507,6,0),""),"")</f>
        <v/>
      </c>
      <c r="AL302" s="1" t="str">
        <f t="shared" si="82"/>
        <v/>
      </c>
      <c r="AM302" s="1" t="str">
        <f t="shared" si="83"/>
        <v/>
      </c>
      <c r="AN302" s="1" t="str">
        <f t="shared" si="84"/>
        <v/>
      </c>
      <c r="AO302" s="1" t="str">
        <f t="shared" si="85"/>
        <v/>
      </c>
      <c r="AP302" s="1" t="str">
        <f t="shared" si="86"/>
        <v/>
      </c>
      <c r="AQ302" s="1" t="str">
        <f t="shared" si="87"/>
        <v/>
      </c>
      <c r="AR302" s="1" t="str">
        <f t="shared" si="88"/>
        <v/>
      </c>
      <c r="AS302" s="1" t="str">
        <f t="shared" si="89"/>
        <v/>
      </c>
      <c r="AT302" s="1" t="str">
        <f t="shared" si="90"/>
        <v/>
      </c>
      <c r="AU302" s="1" t="str">
        <f t="shared" si="91"/>
        <v/>
      </c>
      <c r="AV302" s="1" t="str">
        <f t="shared" si="92"/>
        <v/>
      </c>
      <c r="AW302" s="1" t="str">
        <f t="shared" si="93"/>
        <v/>
      </c>
      <c r="AX302" s="1" t="str">
        <f t="shared" si="94"/>
        <v/>
      </c>
      <c r="AY302" s="1">
        <f>IFERROR(IF($AE302&gt;$AE301,VLOOKUP($AC302+AL$1,STOCK!$F$10:$AB$209,16,0),IF($AE302=$AE301,(IF(AY301&gt;=1,AY301-COUNTIFS($AE301:$AE301,$AC302,AL301:AL301,$AI$1),0)),0)),0)</f>
        <v>0</v>
      </c>
      <c r="AZ302" s="1">
        <f>IFERROR(IF($AE302&gt;$AE301,VLOOKUP($AC302+AM$1,STOCK!$F$10:$AB$209,16,0),IF($AE302=$AE301,(IF(AZ301&gt;=1,AZ301-COUNTIFS($AE301:$AE301,$AC302,AM301:AM301,$AI$1),0)),0)),0)</f>
        <v>0</v>
      </c>
      <c r="BA302" s="1">
        <f>IFERROR(IF($AE302&gt;$AE301,VLOOKUP($AC302+AN$1,STOCK!$F$10:$AB$209,16,0),IF($AE302=$AE301,(IF(BA301&gt;=1,BA301-COUNTIFS($AE301:$AE301,$AC302,AN301:AN301,$AI$1),0)),0)),0)</f>
        <v>0</v>
      </c>
      <c r="BB302" s="1">
        <f>IFERROR(IF($AE302&gt;$AE301,VLOOKUP($AC302+AO$1,STOCK!$F$10:$AB$209,16,0),IF($AE302=$AE301,(IF(BB301&gt;=1,BB301-COUNTIFS($AE301:$AE301,$AC302,AO301:AO301,$AI$1),0)),0)),0)</f>
        <v>0</v>
      </c>
      <c r="BC302" s="1">
        <f>IFERROR(IF($AE302&gt;$AE301,VLOOKUP($AC302+AP$1,STOCK!$F$10:$AB$209,16,0),IF($AE302=$AE301,(IF(BC301&gt;=1,BC301-COUNTIFS($AE301:$AE301,$AC302,AP301:AP301,$AI$1),0)),0)),0)</f>
        <v>0</v>
      </c>
      <c r="BD302" s="1">
        <f>IFERROR(IF($AE302&gt;$AE301,VLOOKUP($AC302+AQ$1,STOCK!$F$10:$AB$209,16,0),IF($AE302=$AE301,(IF(BD301&gt;=1,BD301-COUNTIFS($AE301:$AE301,$AC302,AQ301:AQ301,$AI$1),0)),0)),0)</f>
        <v>0</v>
      </c>
      <c r="BE302" s="1">
        <f>IFERROR(IF($AE302&gt;$AE301,VLOOKUP($AC302+AR$1,STOCK!$F$10:$AB$209,16,0),IF($AE302=$AE301,(IF(BE301&gt;=1,BE301-COUNTIFS($AE301:$AE301,$AC302,AR301:AR301,$AI$1),0)),0)),0)</f>
        <v>0</v>
      </c>
      <c r="BF302" s="1">
        <f>IFERROR(IF($AE302&gt;$AE301,VLOOKUP($AC302+AS$1,STOCK!$F$10:$AB$209,16,0),IF($AE302=$AE301,(IF(BF301&gt;=1,BF301-COUNTIFS($AE301:$AE301,$AC302,AS301:AS301,$AI$1),0)),0)),0)</f>
        <v>0</v>
      </c>
      <c r="BG302" s="1">
        <f>IFERROR(IF($AE302&gt;$AE301,VLOOKUP($AC302+AT$1,STOCK!$F$10:$AB$209,16,0),IF($AE302=$AE301,(IF(BG301&gt;=1,BG301-COUNTIFS($AE301:$AE301,$AC302,AT301:AT301,$AI$1),0)),0)),0)</f>
        <v>0</v>
      </c>
      <c r="BH302" s="1">
        <f>IFERROR(IF($AE302&gt;$AE301,VLOOKUP($AC302+AU$1,STOCK!$F$10:$AB$209,16,0),IF($AE302=$AE301,(IF(BH301&gt;=1,BH301-COUNTIFS($AE301:$AE301,$AC302,AU301:AU301,$AI$1),0)),0)),0)</f>
        <v>0</v>
      </c>
      <c r="BI302" s="1">
        <f>IFERROR(IF($AE302&gt;$AE301,VLOOKUP($AC302+AV$1,STOCK!$F$10:$AB$209,16,0),IF($AE302=$AE301,(IF(BI301&gt;=1,BI301-COUNTIFS($AE301:$AE301,$AC302,AV301:AV301,$AI$1),0)),0)),0)</f>
        <v>0</v>
      </c>
      <c r="BJ302" s="1">
        <f>IFERROR(IF($AE302&gt;$AE301,VLOOKUP($AC302+AW$1,STOCK!$F$10:$AB$209,16,0),IF($AE302=$AE301,(IF(BJ301&gt;=1,BJ301-COUNTIFS($AE301:$AE301,$AC302,AW301:AW301,$AI$1),0)),0)),0)</f>
        <v>0</v>
      </c>
      <c r="BK302" s="1">
        <f>IFERROR(IF($AE302&gt;$AE301,VLOOKUP($AC302+AX$1,STOCK!$F$10:$AB$209,16,0),IF($AE302=$AE301,(IF(BK301&gt;=1,BK301-COUNTIFS($AE301:$AE301,$AC302,AX301:AX301,$AI$1),0)),0)),0)</f>
        <v>0</v>
      </c>
      <c r="BL302" s="1">
        <f>IFERROR(IF($AE302&gt;$AE301,VLOOKUP($AC302+AL$1,STOCK!$F$10:$AB$209,17,0),IF($AE302=$AE301,(IF(BL301&gt;=1,BL301-COUNTIFS($AE301:$AE301,$AC302,AL301:AL301,$AI$2),0)),0)),0)</f>
        <v>0</v>
      </c>
      <c r="BM302" s="1">
        <f>IFERROR(IF($AE302&gt;$AE301,VLOOKUP($AC302+AM$1,STOCK!$F$10:$AB$209,17,0),IF($AE302=$AE301,(IF(BM301&gt;=1,BM301-COUNTIFS($AE301:$AE301,$AC302,AM301:AM301,$AI$2),0)),0)),0)</f>
        <v>0</v>
      </c>
      <c r="BN302" s="1">
        <f>IFERROR(IF($AE302&gt;$AE301,VLOOKUP($AC302+AN$1,STOCK!$F$10:$AB$209,17,0),IF($AE302=$AE301,(IF(BN301&gt;=1,BN301-COUNTIFS($AE301:$AE301,$AC302,AN301:AN301,$AI$2),0)),0)),0)</f>
        <v>0</v>
      </c>
      <c r="BO302" s="1">
        <f>IFERROR(IF($AE302&gt;$AE301,VLOOKUP($AC302+AO$1,STOCK!$F$10:$AB$209,17,0),IF($AE302=$AE301,(IF(BO301&gt;=1,BO301-COUNTIFS($AE301:$AE301,$AC302,AO301:AO301,$AI$2),0)),0)),0)</f>
        <v>0</v>
      </c>
      <c r="BP302" s="1">
        <f>IFERROR(IF($AE302&gt;$AE301,VLOOKUP($AC302+AP$1,STOCK!$F$10:$AB$209,17,0),IF($AE302=$AE301,(IF(BP301&gt;=1,BP301-COUNTIFS($AE301:$AE301,$AC302,AP301:AP301,$AI$2),0)),0)),0)</f>
        <v>0</v>
      </c>
      <c r="BQ302" s="1">
        <f>IFERROR(IF($AE302&gt;$AE301,VLOOKUP($AC302+AQ$1,STOCK!$F$10:$AB$209,17,0),IF($AE302=$AE301,(IF(BQ301&gt;=1,BQ301-COUNTIFS($AE301:$AE301,$AC302,AQ301:AQ301,$AI$2),0)),0)),0)</f>
        <v>0</v>
      </c>
      <c r="BR302" s="1">
        <f>IFERROR(IF($AE302&gt;$AE301,VLOOKUP($AC302+AR$1,STOCK!$F$10:$AB$209,17,0),IF($AE302=$AE301,(IF(BR301&gt;=1,BR301-COUNTIFS($AE301:$AE301,$AC302,AR301:AR301,$AI$2),0)),0)),0)</f>
        <v>0</v>
      </c>
      <c r="BS302" s="1">
        <f>IFERROR(IF($AE302&gt;$AE301,VLOOKUP($AC302+AS$1,STOCK!$F$10:$AB$209,17,0),IF($AE302=$AE301,(IF(BS301&gt;=1,BS301-COUNTIFS($AE301:$AE301,$AC302,AS301:AS301,$AI$2),0)),0)),0)</f>
        <v>0</v>
      </c>
      <c r="BT302" s="1">
        <f>IFERROR(IF($AE302&gt;$AE301,VLOOKUP($AC302+AT$1,STOCK!$F$10:$AB$209,17,0),IF($AE302=$AE301,(IF(BT301&gt;=1,BT301-COUNTIFS($AE301:$AE301,$AC302,AT301:AT301,$AI$2),0)),0)),0)</f>
        <v>0</v>
      </c>
      <c r="BU302" s="1">
        <f>IFERROR(IF($AE302&gt;$AE301,VLOOKUP($AC302+AU$1,STOCK!$F$10:$AB$209,17,0),IF($AE302=$AE301,(IF(BU301&gt;=1,BU301-COUNTIFS($AE301:$AE301,$AC302,AU301:AU301,$AI$2),0)),0)),0)</f>
        <v>0</v>
      </c>
      <c r="BV302" s="1">
        <f>IFERROR(IF($AE302&gt;$AE301,VLOOKUP($AC302+AV$1,STOCK!$F$10:$AB$209,17,0),IF($AE302=$AE301,(IF(BV301&gt;=1,BV301-COUNTIFS($AE301:$AE301,$AC302,AV301:AV301,$AI$2),0)),0)),0)</f>
        <v>0</v>
      </c>
      <c r="BW302" s="1">
        <f>IFERROR(IF($AE302&gt;$AE301,VLOOKUP($AC302+AW$1,STOCK!$F$10:$AB$209,17,0),IF($AE302=$AE301,(IF(BW301&gt;=1,BW301-COUNTIFS($AE301:$AE301,$AC302,AW301:AW301,$AI$2),0)),0)),0)</f>
        <v>0</v>
      </c>
      <c r="BX302" s="1">
        <f>IFERROR(IF($AE302&gt;$AE301,VLOOKUP($AC302+AX$1,STOCK!$F$10:$AB$209,17,0),IF($AE302=$AE301,(IF(BX301&gt;=1,BX301-COUNTIFS($AE301:$AE301,$AC302,AX301:AX301,$AI$2),0)),0)),0)</f>
        <v>0</v>
      </c>
    </row>
    <row r="303" spans="29:76" x14ac:dyDescent="0.25">
      <c r="AC303" s="1">
        <f t="shared" si="80"/>
        <v>0</v>
      </c>
      <c r="AD303" s="1">
        <f>IFERROR(IF(LEN(AK303)&gt;=1,VLOOKUP(HLOOKUP(AK303,PROFILE!$K$5:$V$8,4,0),PROFILE!$F$1:$G$3,2,0),0),0)</f>
        <v>0</v>
      </c>
      <c r="AE303" s="1">
        <f t="shared" si="81"/>
        <v>0</v>
      </c>
      <c r="AF303" s="1">
        <v>290</v>
      </c>
      <c r="AI303" s="1" t="str">
        <f>IFERROR(IF($AH303&gt;=1,VLOOKUP($AG303,STUDENT!$O$8:$Z$1507,3,0),""),"")</f>
        <v/>
      </c>
      <c r="AJ303" s="1" t="str">
        <f>IFERROR(IF($AH303&gt;=1,VLOOKUP($AG303,STUDENT!$O$8:$Z$1507,4,0),""),"")</f>
        <v/>
      </c>
      <c r="AK303" s="1" t="str">
        <f>IFERROR(IF($AH303&gt;=1,VLOOKUP($AG303,STUDENT!$O$8:$Z$1507,6,0),""),"")</f>
        <v/>
      </c>
      <c r="AL303" s="1" t="str">
        <f t="shared" si="82"/>
        <v/>
      </c>
      <c r="AM303" s="1" t="str">
        <f t="shared" si="83"/>
        <v/>
      </c>
      <c r="AN303" s="1" t="str">
        <f t="shared" si="84"/>
        <v/>
      </c>
      <c r="AO303" s="1" t="str">
        <f t="shared" si="85"/>
        <v/>
      </c>
      <c r="AP303" s="1" t="str">
        <f t="shared" si="86"/>
        <v/>
      </c>
      <c r="AQ303" s="1" t="str">
        <f t="shared" si="87"/>
        <v/>
      </c>
      <c r="AR303" s="1" t="str">
        <f t="shared" si="88"/>
        <v/>
      </c>
      <c r="AS303" s="1" t="str">
        <f t="shared" si="89"/>
        <v/>
      </c>
      <c r="AT303" s="1" t="str">
        <f t="shared" si="90"/>
        <v/>
      </c>
      <c r="AU303" s="1" t="str">
        <f t="shared" si="91"/>
        <v/>
      </c>
      <c r="AV303" s="1" t="str">
        <f t="shared" si="92"/>
        <v/>
      </c>
      <c r="AW303" s="1" t="str">
        <f t="shared" si="93"/>
        <v/>
      </c>
      <c r="AX303" s="1" t="str">
        <f t="shared" si="94"/>
        <v/>
      </c>
      <c r="AY303" s="1">
        <f>IFERROR(IF($AE303&gt;$AE302,VLOOKUP($AC303+AL$1,STOCK!$F$10:$AB$209,16,0),IF($AE303=$AE302,(IF(AY302&gt;=1,AY302-COUNTIFS($AE302:$AE302,$AC303,AL302:AL302,$AI$1),0)),0)),0)</f>
        <v>0</v>
      </c>
      <c r="AZ303" s="1">
        <f>IFERROR(IF($AE303&gt;$AE302,VLOOKUP($AC303+AM$1,STOCK!$F$10:$AB$209,16,0),IF($AE303=$AE302,(IF(AZ302&gt;=1,AZ302-COUNTIFS($AE302:$AE302,$AC303,AM302:AM302,$AI$1),0)),0)),0)</f>
        <v>0</v>
      </c>
      <c r="BA303" s="1">
        <f>IFERROR(IF($AE303&gt;$AE302,VLOOKUP($AC303+AN$1,STOCK!$F$10:$AB$209,16,0),IF($AE303=$AE302,(IF(BA302&gt;=1,BA302-COUNTIFS($AE302:$AE302,$AC303,AN302:AN302,$AI$1),0)),0)),0)</f>
        <v>0</v>
      </c>
      <c r="BB303" s="1">
        <f>IFERROR(IF($AE303&gt;$AE302,VLOOKUP($AC303+AO$1,STOCK!$F$10:$AB$209,16,0),IF($AE303=$AE302,(IF(BB302&gt;=1,BB302-COUNTIFS($AE302:$AE302,$AC303,AO302:AO302,$AI$1),0)),0)),0)</f>
        <v>0</v>
      </c>
      <c r="BC303" s="1">
        <f>IFERROR(IF($AE303&gt;$AE302,VLOOKUP($AC303+AP$1,STOCK!$F$10:$AB$209,16,0),IF($AE303=$AE302,(IF(BC302&gt;=1,BC302-COUNTIFS($AE302:$AE302,$AC303,AP302:AP302,$AI$1),0)),0)),0)</f>
        <v>0</v>
      </c>
      <c r="BD303" s="1">
        <f>IFERROR(IF($AE303&gt;$AE302,VLOOKUP($AC303+AQ$1,STOCK!$F$10:$AB$209,16,0),IF($AE303=$AE302,(IF(BD302&gt;=1,BD302-COUNTIFS($AE302:$AE302,$AC303,AQ302:AQ302,$AI$1),0)),0)),0)</f>
        <v>0</v>
      </c>
      <c r="BE303" s="1">
        <f>IFERROR(IF($AE303&gt;$AE302,VLOOKUP($AC303+AR$1,STOCK!$F$10:$AB$209,16,0),IF($AE303=$AE302,(IF(BE302&gt;=1,BE302-COUNTIFS($AE302:$AE302,$AC303,AR302:AR302,$AI$1),0)),0)),0)</f>
        <v>0</v>
      </c>
      <c r="BF303" s="1">
        <f>IFERROR(IF($AE303&gt;$AE302,VLOOKUP($AC303+AS$1,STOCK!$F$10:$AB$209,16,0),IF($AE303=$AE302,(IF(BF302&gt;=1,BF302-COUNTIFS($AE302:$AE302,$AC303,AS302:AS302,$AI$1),0)),0)),0)</f>
        <v>0</v>
      </c>
      <c r="BG303" s="1">
        <f>IFERROR(IF($AE303&gt;$AE302,VLOOKUP($AC303+AT$1,STOCK!$F$10:$AB$209,16,0),IF($AE303=$AE302,(IF(BG302&gt;=1,BG302-COUNTIFS($AE302:$AE302,$AC303,AT302:AT302,$AI$1),0)),0)),0)</f>
        <v>0</v>
      </c>
      <c r="BH303" s="1">
        <f>IFERROR(IF($AE303&gt;$AE302,VLOOKUP($AC303+AU$1,STOCK!$F$10:$AB$209,16,0),IF($AE303=$AE302,(IF(BH302&gt;=1,BH302-COUNTIFS($AE302:$AE302,$AC303,AU302:AU302,$AI$1),0)),0)),0)</f>
        <v>0</v>
      </c>
      <c r="BI303" s="1">
        <f>IFERROR(IF($AE303&gt;$AE302,VLOOKUP($AC303+AV$1,STOCK!$F$10:$AB$209,16,0),IF($AE303=$AE302,(IF(BI302&gt;=1,BI302-COUNTIFS($AE302:$AE302,$AC303,AV302:AV302,$AI$1),0)),0)),0)</f>
        <v>0</v>
      </c>
      <c r="BJ303" s="1">
        <f>IFERROR(IF($AE303&gt;$AE302,VLOOKUP($AC303+AW$1,STOCK!$F$10:$AB$209,16,0),IF($AE303=$AE302,(IF(BJ302&gt;=1,BJ302-COUNTIFS($AE302:$AE302,$AC303,AW302:AW302,$AI$1),0)),0)),0)</f>
        <v>0</v>
      </c>
      <c r="BK303" s="1">
        <f>IFERROR(IF($AE303&gt;$AE302,VLOOKUP($AC303+AX$1,STOCK!$F$10:$AB$209,16,0),IF($AE303=$AE302,(IF(BK302&gt;=1,BK302-COUNTIFS($AE302:$AE302,$AC303,AX302:AX302,$AI$1),0)),0)),0)</f>
        <v>0</v>
      </c>
      <c r="BL303" s="1">
        <f>IFERROR(IF($AE303&gt;$AE302,VLOOKUP($AC303+AL$1,STOCK!$F$10:$AB$209,17,0),IF($AE303=$AE302,(IF(BL302&gt;=1,BL302-COUNTIFS($AE302:$AE302,$AC303,AL302:AL302,$AI$2),0)),0)),0)</f>
        <v>0</v>
      </c>
      <c r="BM303" s="1">
        <f>IFERROR(IF($AE303&gt;$AE302,VLOOKUP($AC303+AM$1,STOCK!$F$10:$AB$209,17,0),IF($AE303=$AE302,(IF(BM302&gt;=1,BM302-COUNTIFS($AE302:$AE302,$AC303,AM302:AM302,$AI$2),0)),0)),0)</f>
        <v>0</v>
      </c>
      <c r="BN303" s="1">
        <f>IFERROR(IF($AE303&gt;$AE302,VLOOKUP($AC303+AN$1,STOCK!$F$10:$AB$209,17,0),IF($AE303=$AE302,(IF(BN302&gt;=1,BN302-COUNTIFS($AE302:$AE302,$AC303,AN302:AN302,$AI$2),0)),0)),0)</f>
        <v>0</v>
      </c>
      <c r="BO303" s="1">
        <f>IFERROR(IF($AE303&gt;$AE302,VLOOKUP($AC303+AO$1,STOCK!$F$10:$AB$209,17,0),IF($AE303=$AE302,(IF(BO302&gt;=1,BO302-COUNTIFS($AE302:$AE302,$AC303,AO302:AO302,$AI$2),0)),0)),0)</f>
        <v>0</v>
      </c>
      <c r="BP303" s="1">
        <f>IFERROR(IF($AE303&gt;$AE302,VLOOKUP($AC303+AP$1,STOCK!$F$10:$AB$209,17,0),IF($AE303=$AE302,(IF(BP302&gt;=1,BP302-COUNTIFS($AE302:$AE302,$AC303,AP302:AP302,$AI$2),0)),0)),0)</f>
        <v>0</v>
      </c>
      <c r="BQ303" s="1">
        <f>IFERROR(IF($AE303&gt;$AE302,VLOOKUP($AC303+AQ$1,STOCK!$F$10:$AB$209,17,0),IF($AE303=$AE302,(IF(BQ302&gt;=1,BQ302-COUNTIFS($AE302:$AE302,$AC303,AQ302:AQ302,$AI$2),0)),0)),0)</f>
        <v>0</v>
      </c>
      <c r="BR303" s="1">
        <f>IFERROR(IF($AE303&gt;$AE302,VLOOKUP($AC303+AR$1,STOCK!$F$10:$AB$209,17,0),IF($AE303=$AE302,(IF(BR302&gt;=1,BR302-COUNTIFS($AE302:$AE302,$AC303,AR302:AR302,$AI$2),0)),0)),0)</f>
        <v>0</v>
      </c>
      <c r="BS303" s="1">
        <f>IFERROR(IF($AE303&gt;$AE302,VLOOKUP($AC303+AS$1,STOCK!$F$10:$AB$209,17,0),IF($AE303=$AE302,(IF(BS302&gt;=1,BS302-COUNTIFS($AE302:$AE302,$AC303,AS302:AS302,$AI$2),0)),0)),0)</f>
        <v>0</v>
      </c>
      <c r="BT303" s="1">
        <f>IFERROR(IF($AE303&gt;$AE302,VLOOKUP($AC303+AT$1,STOCK!$F$10:$AB$209,17,0),IF($AE303=$AE302,(IF(BT302&gt;=1,BT302-COUNTIFS($AE302:$AE302,$AC303,AT302:AT302,$AI$2),0)),0)),0)</f>
        <v>0</v>
      </c>
      <c r="BU303" s="1">
        <f>IFERROR(IF($AE303&gt;$AE302,VLOOKUP($AC303+AU$1,STOCK!$F$10:$AB$209,17,0),IF($AE303=$AE302,(IF(BU302&gt;=1,BU302-COUNTIFS($AE302:$AE302,$AC303,AU302:AU302,$AI$2),0)),0)),0)</f>
        <v>0</v>
      </c>
      <c r="BV303" s="1">
        <f>IFERROR(IF($AE303&gt;$AE302,VLOOKUP($AC303+AV$1,STOCK!$F$10:$AB$209,17,0),IF($AE303=$AE302,(IF(BV302&gt;=1,BV302-COUNTIFS($AE302:$AE302,$AC303,AV302:AV302,$AI$2),0)),0)),0)</f>
        <v>0</v>
      </c>
      <c r="BW303" s="1">
        <f>IFERROR(IF($AE303&gt;$AE302,VLOOKUP($AC303+AW$1,STOCK!$F$10:$AB$209,17,0),IF($AE303=$AE302,(IF(BW302&gt;=1,BW302-COUNTIFS($AE302:$AE302,$AC303,AW302:AW302,$AI$2),0)),0)),0)</f>
        <v>0</v>
      </c>
      <c r="BX303" s="1">
        <f>IFERROR(IF($AE303&gt;$AE302,VLOOKUP($AC303+AX$1,STOCK!$F$10:$AB$209,17,0),IF($AE303=$AE302,(IF(BX302&gt;=1,BX302-COUNTIFS($AE302:$AE302,$AC303,AX302:AX302,$AI$2),0)),0)),0)</f>
        <v>0</v>
      </c>
    </row>
    <row r="304" spans="29:76" x14ac:dyDescent="0.25">
      <c r="AC304" s="1">
        <f t="shared" si="80"/>
        <v>0</v>
      </c>
      <c r="AD304" s="1">
        <f>IFERROR(IF(LEN(AK304)&gt;=1,VLOOKUP(HLOOKUP(AK304,PROFILE!$K$5:$V$8,4,0),PROFILE!$F$1:$G$3,2,0),0),0)</f>
        <v>0</v>
      </c>
      <c r="AE304" s="1">
        <f t="shared" si="81"/>
        <v>0</v>
      </c>
      <c r="AF304" s="1">
        <v>291</v>
      </c>
      <c r="AI304" s="1" t="str">
        <f>IFERROR(IF($AH304&gt;=1,VLOOKUP($AG304,STUDENT!$O$8:$Z$1507,3,0),""),"")</f>
        <v/>
      </c>
      <c r="AJ304" s="1" t="str">
        <f>IFERROR(IF($AH304&gt;=1,VLOOKUP($AG304,STUDENT!$O$8:$Z$1507,4,0),""),"")</f>
        <v/>
      </c>
      <c r="AK304" s="1" t="str">
        <f>IFERROR(IF($AH304&gt;=1,VLOOKUP($AG304,STUDENT!$O$8:$Z$1507,6,0),""),"")</f>
        <v/>
      </c>
      <c r="AL304" s="1" t="str">
        <f t="shared" si="82"/>
        <v/>
      </c>
      <c r="AM304" s="1" t="str">
        <f t="shared" si="83"/>
        <v/>
      </c>
      <c r="AN304" s="1" t="str">
        <f t="shared" si="84"/>
        <v/>
      </c>
      <c r="AO304" s="1" t="str">
        <f t="shared" si="85"/>
        <v/>
      </c>
      <c r="AP304" s="1" t="str">
        <f t="shared" si="86"/>
        <v/>
      </c>
      <c r="AQ304" s="1" t="str">
        <f t="shared" si="87"/>
        <v/>
      </c>
      <c r="AR304" s="1" t="str">
        <f t="shared" si="88"/>
        <v/>
      </c>
      <c r="AS304" s="1" t="str">
        <f t="shared" si="89"/>
        <v/>
      </c>
      <c r="AT304" s="1" t="str">
        <f t="shared" si="90"/>
        <v/>
      </c>
      <c r="AU304" s="1" t="str">
        <f t="shared" si="91"/>
        <v/>
      </c>
      <c r="AV304" s="1" t="str">
        <f t="shared" si="92"/>
        <v/>
      </c>
      <c r="AW304" s="1" t="str">
        <f t="shared" si="93"/>
        <v/>
      </c>
      <c r="AX304" s="1" t="str">
        <f t="shared" si="94"/>
        <v/>
      </c>
      <c r="AY304" s="1">
        <f>IFERROR(IF($AE304&gt;$AE303,VLOOKUP($AC304+AL$1,STOCK!$F$10:$AB$209,16,0),IF($AE304=$AE303,(IF(AY303&gt;=1,AY303-COUNTIFS($AE303:$AE303,$AC304,AL303:AL303,$AI$1),0)),0)),0)</f>
        <v>0</v>
      </c>
      <c r="AZ304" s="1">
        <f>IFERROR(IF($AE304&gt;$AE303,VLOOKUP($AC304+AM$1,STOCK!$F$10:$AB$209,16,0),IF($AE304=$AE303,(IF(AZ303&gt;=1,AZ303-COUNTIFS($AE303:$AE303,$AC304,AM303:AM303,$AI$1),0)),0)),0)</f>
        <v>0</v>
      </c>
      <c r="BA304" s="1">
        <f>IFERROR(IF($AE304&gt;$AE303,VLOOKUP($AC304+AN$1,STOCK!$F$10:$AB$209,16,0),IF($AE304=$AE303,(IF(BA303&gt;=1,BA303-COUNTIFS($AE303:$AE303,$AC304,AN303:AN303,$AI$1),0)),0)),0)</f>
        <v>0</v>
      </c>
      <c r="BB304" s="1">
        <f>IFERROR(IF($AE304&gt;$AE303,VLOOKUP($AC304+AO$1,STOCK!$F$10:$AB$209,16,0),IF($AE304=$AE303,(IF(BB303&gt;=1,BB303-COUNTIFS($AE303:$AE303,$AC304,AO303:AO303,$AI$1),0)),0)),0)</f>
        <v>0</v>
      </c>
      <c r="BC304" s="1">
        <f>IFERROR(IF($AE304&gt;$AE303,VLOOKUP($AC304+AP$1,STOCK!$F$10:$AB$209,16,0),IF($AE304=$AE303,(IF(BC303&gt;=1,BC303-COUNTIFS($AE303:$AE303,$AC304,AP303:AP303,$AI$1),0)),0)),0)</f>
        <v>0</v>
      </c>
      <c r="BD304" s="1">
        <f>IFERROR(IF($AE304&gt;$AE303,VLOOKUP($AC304+AQ$1,STOCK!$F$10:$AB$209,16,0),IF($AE304=$AE303,(IF(BD303&gt;=1,BD303-COUNTIFS($AE303:$AE303,$AC304,AQ303:AQ303,$AI$1),0)),0)),0)</f>
        <v>0</v>
      </c>
      <c r="BE304" s="1">
        <f>IFERROR(IF($AE304&gt;$AE303,VLOOKUP($AC304+AR$1,STOCK!$F$10:$AB$209,16,0),IF($AE304=$AE303,(IF(BE303&gt;=1,BE303-COUNTIFS($AE303:$AE303,$AC304,AR303:AR303,$AI$1),0)),0)),0)</f>
        <v>0</v>
      </c>
      <c r="BF304" s="1">
        <f>IFERROR(IF($AE304&gt;$AE303,VLOOKUP($AC304+AS$1,STOCK!$F$10:$AB$209,16,0),IF($AE304=$AE303,(IF(BF303&gt;=1,BF303-COUNTIFS($AE303:$AE303,$AC304,AS303:AS303,$AI$1),0)),0)),0)</f>
        <v>0</v>
      </c>
      <c r="BG304" s="1">
        <f>IFERROR(IF($AE304&gt;$AE303,VLOOKUP($AC304+AT$1,STOCK!$F$10:$AB$209,16,0),IF($AE304=$AE303,(IF(BG303&gt;=1,BG303-COUNTIFS($AE303:$AE303,$AC304,AT303:AT303,$AI$1),0)),0)),0)</f>
        <v>0</v>
      </c>
      <c r="BH304" s="1">
        <f>IFERROR(IF($AE304&gt;$AE303,VLOOKUP($AC304+AU$1,STOCK!$F$10:$AB$209,16,0),IF($AE304=$AE303,(IF(BH303&gt;=1,BH303-COUNTIFS($AE303:$AE303,$AC304,AU303:AU303,$AI$1),0)),0)),0)</f>
        <v>0</v>
      </c>
      <c r="BI304" s="1">
        <f>IFERROR(IF($AE304&gt;$AE303,VLOOKUP($AC304+AV$1,STOCK!$F$10:$AB$209,16,0),IF($AE304=$AE303,(IF(BI303&gt;=1,BI303-COUNTIFS($AE303:$AE303,$AC304,AV303:AV303,$AI$1),0)),0)),0)</f>
        <v>0</v>
      </c>
      <c r="BJ304" s="1">
        <f>IFERROR(IF($AE304&gt;$AE303,VLOOKUP($AC304+AW$1,STOCK!$F$10:$AB$209,16,0),IF($AE304=$AE303,(IF(BJ303&gt;=1,BJ303-COUNTIFS($AE303:$AE303,$AC304,AW303:AW303,$AI$1),0)),0)),0)</f>
        <v>0</v>
      </c>
      <c r="BK304" s="1">
        <f>IFERROR(IF($AE304&gt;$AE303,VLOOKUP($AC304+AX$1,STOCK!$F$10:$AB$209,16,0),IF($AE304=$AE303,(IF(BK303&gt;=1,BK303-COUNTIFS($AE303:$AE303,$AC304,AX303:AX303,$AI$1),0)),0)),0)</f>
        <v>0</v>
      </c>
      <c r="BL304" s="1">
        <f>IFERROR(IF($AE304&gt;$AE303,VLOOKUP($AC304+AL$1,STOCK!$F$10:$AB$209,17,0),IF($AE304=$AE303,(IF(BL303&gt;=1,BL303-COUNTIFS($AE303:$AE303,$AC304,AL303:AL303,$AI$2),0)),0)),0)</f>
        <v>0</v>
      </c>
      <c r="BM304" s="1">
        <f>IFERROR(IF($AE304&gt;$AE303,VLOOKUP($AC304+AM$1,STOCK!$F$10:$AB$209,17,0),IF($AE304=$AE303,(IF(BM303&gt;=1,BM303-COUNTIFS($AE303:$AE303,$AC304,AM303:AM303,$AI$2),0)),0)),0)</f>
        <v>0</v>
      </c>
      <c r="BN304" s="1">
        <f>IFERROR(IF($AE304&gt;$AE303,VLOOKUP($AC304+AN$1,STOCK!$F$10:$AB$209,17,0),IF($AE304=$AE303,(IF(BN303&gt;=1,BN303-COUNTIFS($AE303:$AE303,$AC304,AN303:AN303,$AI$2),0)),0)),0)</f>
        <v>0</v>
      </c>
      <c r="BO304" s="1">
        <f>IFERROR(IF($AE304&gt;$AE303,VLOOKUP($AC304+AO$1,STOCK!$F$10:$AB$209,17,0),IF($AE304=$AE303,(IF(BO303&gt;=1,BO303-COUNTIFS($AE303:$AE303,$AC304,AO303:AO303,$AI$2),0)),0)),0)</f>
        <v>0</v>
      </c>
      <c r="BP304" s="1">
        <f>IFERROR(IF($AE304&gt;$AE303,VLOOKUP($AC304+AP$1,STOCK!$F$10:$AB$209,17,0),IF($AE304=$AE303,(IF(BP303&gt;=1,BP303-COUNTIFS($AE303:$AE303,$AC304,AP303:AP303,$AI$2),0)),0)),0)</f>
        <v>0</v>
      </c>
      <c r="BQ304" s="1">
        <f>IFERROR(IF($AE304&gt;$AE303,VLOOKUP($AC304+AQ$1,STOCK!$F$10:$AB$209,17,0),IF($AE304=$AE303,(IF(BQ303&gt;=1,BQ303-COUNTIFS($AE303:$AE303,$AC304,AQ303:AQ303,$AI$2),0)),0)),0)</f>
        <v>0</v>
      </c>
      <c r="BR304" s="1">
        <f>IFERROR(IF($AE304&gt;$AE303,VLOOKUP($AC304+AR$1,STOCK!$F$10:$AB$209,17,0),IF($AE304=$AE303,(IF(BR303&gt;=1,BR303-COUNTIFS($AE303:$AE303,$AC304,AR303:AR303,$AI$2),0)),0)),0)</f>
        <v>0</v>
      </c>
      <c r="BS304" s="1">
        <f>IFERROR(IF($AE304&gt;$AE303,VLOOKUP($AC304+AS$1,STOCK!$F$10:$AB$209,17,0),IF($AE304=$AE303,(IF(BS303&gt;=1,BS303-COUNTIFS($AE303:$AE303,$AC304,AS303:AS303,$AI$2),0)),0)),0)</f>
        <v>0</v>
      </c>
      <c r="BT304" s="1">
        <f>IFERROR(IF($AE304&gt;$AE303,VLOOKUP($AC304+AT$1,STOCK!$F$10:$AB$209,17,0),IF($AE304=$AE303,(IF(BT303&gt;=1,BT303-COUNTIFS($AE303:$AE303,$AC304,AT303:AT303,$AI$2),0)),0)),0)</f>
        <v>0</v>
      </c>
      <c r="BU304" s="1">
        <f>IFERROR(IF($AE304&gt;$AE303,VLOOKUP($AC304+AU$1,STOCK!$F$10:$AB$209,17,0),IF($AE304=$AE303,(IF(BU303&gt;=1,BU303-COUNTIFS($AE303:$AE303,$AC304,AU303:AU303,$AI$2),0)),0)),0)</f>
        <v>0</v>
      </c>
      <c r="BV304" s="1">
        <f>IFERROR(IF($AE304&gt;$AE303,VLOOKUP($AC304+AV$1,STOCK!$F$10:$AB$209,17,0),IF($AE304=$AE303,(IF(BV303&gt;=1,BV303-COUNTIFS($AE303:$AE303,$AC304,AV303:AV303,$AI$2),0)),0)),0)</f>
        <v>0</v>
      </c>
      <c r="BW304" s="1">
        <f>IFERROR(IF($AE304&gt;$AE303,VLOOKUP($AC304+AW$1,STOCK!$F$10:$AB$209,17,0),IF($AE304=$AE303,(IF(BW303&gt;=1,BW303-COUNTIFS($AE303:$AE303,$AC304,AW303:AW303,$AI$2),0)),0)),0)</f>
        <v>0</v>
      </c>
      <c r="BX304" s="1">
        <f>IFERROR(IF($AE304&gt;$AE303,VLOOKUP($AC304+AX$1,STOCK!$F$10:$AB$209,17,0),IF($AE304=$AE303,(IF(BX303&gt;=1,BX303-COUNTIFS($AE303:$AE303,$AC304,AX303:AX303,$AI$2),0)),0)),0)</f>
        <v>0</v>
      </c>
    </row>
    <row r="305" spans="29:76" x14ac:dyDescent="0.25">
      <c r="AC305" s="1">
        <f t="shared" si="80"/>
        <v>0</v>
      </c>
      <c r="AD305" s="1">
        <f>IFERROR(IF(LEN(AK305)&gt;=1,VLOOKUP(HLOOKUP(AK305,PROFILE!$K$5:$V$8,4,0),PROFILE!$F$1:$G$3,2,0),0),0)</f>
        <v>0</v>
      </c>
      <c r="AE305" s="1">
        <f t="shared" si="81"/>
        <v>0</v>
      </c>
      <c r="AF305" s="1">
        <v>292</v>
      </c>
      <c r="AI305" s="1" t="str">
        <f>IFERROR(IF($AH305&gt;=1,VLOOKUP($AG305,STUDENT!$O$8:$Z$1507,3,0),""),"")</f>
        <v/>
      </c>
      <c r="AJ305" s="1" t="str">
        <f>IFERROR(IF($AH305&gt;=1,VLOOKUP($AG305,STUDENT!$O$8:$Z$1507,4,0),""),"")</f>
        <v/>
      </c>
      <c r="AK305" s="1" t="str">
        <f>IFERROR(IF($AH305&gt;=1,VLOOKUP($AG305,STUDENT!$O$8:$Z$1507,6,0),""),"")</f>
        <v/>
      </c>
      <c r="AL305" s="1" t="str">
        <f t="shared" si="82"/>
        <v/>
      </c>
      <c r="AM305" s="1" t="str">
        <f t="shared" si="83"/>
        <v/>
      </c>
      <c r="AN305" s="1" t="str">
        <f t="shared" si="84"/>
        <v/>
      </c>
      <c r="AO305" s="1" t="str">
        <f t="shared" si="85"/>
        <v/>
      </c>
      <c r="AP305" s="1" t="str">
        <f t="shared" si="86"/>
        <v/>
      </c>
      <c r="AQ305" s="1" t="str">
        <f t="shared" si="87"/>
        <v/>
      </c>
      <c r="AR305" s="1" t="str">
        <f t="shared" si="88"/>
        <v/>
      </c>
      <c r="AS305" s="1" t="str">
        <f t="shared" si="89"/>
        <v/>
      </c>
      <c r="AT305" s="1" t="str">
        <f t="shared" si="90"/>
        <v/>
      </c>
      <c r="AU305" s="1" t="str">
        <f t="shared" si="91"/>
        <v/>
      </c>
      <c r="AV305" s="1" t="str">
        <f t="shared" si="92"/>
        <v/>
      </c>
      <c r="AW305" s="1" t="str">
        <f t="shared" si="93"/>
        <v/>
      </c>
      <c r="AX305" s="1" t="str">
        <f t="shared" si="94"/>
        <v/>
      </c>
      <c r="AY305" s="1">
        <f>IFERROR(IF($AE305&gt;$AE304,VLOOKUP($AC305+AL$1,STOCK!$F$10:$AB$209,16,0),IF($AE305=$AE304,(IF(AY304&gt;=1,AY304-COUNTIFS($AE304:$AE304,$AC305,AL304:AL304,$AI$1),0)),0)),0)</f>
        <v>0</v>
      </c>
      <c r="AZ305" s="1">
        <f>IFERROR(IF($AE305&gt;$AE304,VLOOKUP($AC305+AM$1,STOCK!$F$10:$AB$209,16,0),IF($AE305=$AE304,(IF(AZ304&gt;=1,AZ304-COUNTIFS($AE304:$AE304,$AC305,AM304:AM304,$AI$1),0)),0)),0)</f>
        <v>0</v>
      </c>
      <c r="BA305" s="1">
        <f>IFERROR(IF($AE305&gt;$AE304,VLOOKUP($AC305+AN$1,STOCK!$F$10:$AB$209,16,0),IF($AE305=$AE304,(IF(BA304&gt;=1,BA304-COUNTIFS($AE304:$AE304,$AC305,AN304:AN304,$AI$1),0)),0)),0)</f>
        <v>0</v>
      </c>
      <c r="BB305" s="1">
        <f>IFERROR(IF($AE305&gt;$AE304,VLOOKUP($AC305+AO$1,STOCK!$F$10:$AB$209,16,0),IF($AE305=$AE304,(IF(BB304&gt;=1,BB304-COUNTIFS($AE304:$AE304,$AC305,AO304:AO304,$AI$1),0)),0)),0)</f>
        <v>0</v>
      </c>
      <c r="BC305" s="1">
        <f>IFERROR(IF($AE305&gt;$AE304,VLOOKUP($AC305+AP$1,STOCK!$F$10:$AB$209,16,0),IF($AE305=$AE304,(IF(BC304&gt;=1,BC304-COUNTIFS($AE304:$AE304,$AC305,AP304:AP304,$AI$1),0)),0)),0)</f>
        <v>0</v>
      </c>
      <c r="BD305" s="1">
        <f>IFERROR(IF($AE305&gt;$AE304,VLOOKUP($AC305+AQ$1,STOCK!$F$10:$AB$209,16,0),IF($AE305=$AE304,(IF(BD304&gt;=1,BD304-COUNTIFS($AE304:$AE304,$AC305,AQ304:AQ304,$AI$1),0)),0)),0)</f>
        <v>0</v>
      </c>
      <c r="BE305" s="1">
        <f>IFERROR(IF($AE305&gt;$AE304,VLOOKUP($AC305+AR$1,STOCK!$F$10:$AB$209,16,0),IF($AE305=$AE304,(IF(BE304&gt;=1,BE304-COUNTIFS($AE304:$AE304,$AC305,AR304:AR304,$AI$1),0)),0)),0)</f>
        <v>0</v>
      </c>
      <c r="BF305" s="1">
        <f>IFERROR(IF($AE305&gt;$AE304,VLOOKUP($AC305+AS$1,STOCK!$F$10:$AB$209,16,0),IF($AE305=$AE304,(IF(BF304&gt;=1,BF304-COUNTIFS($AE304:$AE304,$AC305,AS304:AS304,$AI$1),0)),0)),0)</f>
        <v>0</v>
      </c>
      <c r="BG305" s="1">
        <f>IFERROR(IF($AE305&gt;$AE304,VLOOKUP($AC305+AT$1,STOCK!$F$10:$AB$209,16,0),IF($AE305=$AE304,(IF(BG304&gt;=1,BG304-COUNTIFS($AE304:$AE304,$AC305,AT304:AT304,$AI$1),0)),0)),0)</f>
        <v>0</v>
      </c>
      <c r="BH305" s="1">
        <f>IFERROR(IF($AE305&gt;$AE304,VLOOKUP($AC305+AU$1,STOCK!$F$10:$AB$209,16,0),IF($AE305=$AE304,(IF(BH304&gt;=1,BH304-COUNTIFS($AE304:$AE304,$AC305,AU304:AU304,$AI$1),0)),0)),0)</f>
        <v>0</v>
      </c>
      <c r="BI305" s="1">
        <f>IFERROR(IF($AE305&gt;$AE304,VLOOKUP($AC305+AV$1,STOCK!$F$10:$AB$209,16,0),IF($AE305=$AE304,(IF(BI304&gt;=1,BI304-COUNTIFS($AE304:$AE304,$AC305,AV304:AV304,$AI$1),0)),0)),0)</f>
        <v>0</v>
      </c>
      <c r="BJ305" s="1">
        <f>IFERROR(IF($AE305&gt;$AE304,VLOOKUP($AC305+AW$1,STOCK!$F$10:$AB$209,16,0),IF($AE305=$AE304,(IF(BJ304&gt;=1,BJ304-COUNTIFS($AE304:$AE304,$AC305,AW304:AW304,$AI$1),0)),0)),0)</f>
        <v>0</v>
      </c>
      <c r="BK305" s="1">
        <f>IFERROR(IF($AE305&gt;$AE304,VLOOKUP($AC305+AX$1,STOCK!$F$10:$AB$209,16,0),IF($AE305=$AE304,(IF(BK304&gt;=1,BK304-COUNTIFS($AE304:$AE304,$AC305,AX304:AX304,$AI$1),0)),0)),0)</f>
        <v>0</v>
      </c>
      <c r="BL305" s="1">
        <f>IFERROR(IF($AE305&gt;$AE304,VLOOKUP($AC305+AL$1,STOCK!$F$10:$AB$209,17,0),IF($AE305=$AE304,(IF(BL304&gt;=1,BL304-COUNTIFS($AE304:$AE304,$AC305,AL304:AL304,$AI$2),0)),0)),0)</f>
        <v>0</v>
      </c>
      <c r="BM305" s="1">
        <f>IFERROR(IF($AE305&gt;$AE304,VLOOKUP($AC305+AM$1,STOCK!$F$10:$AB$209,17,0),IF($AE305=$AE304,(IF(BM304&gt;=1,BM304-COUNTIFS($AE304:$AE304,$AC305,AM304:AM304,$AI$2),0)),0)),0)</f>
        <v>0</v>
      </c>
      <c r="BN305" s="1">
        <f>IFERROR(IF($AE305&gt;$AE304,VLOOKUP($AC305+AN$1,STOCK!$F$10:$AB$209,17,0),IF($AE305=$AE304,(IF(BN304&gt;=1,BN304-COUNTIFS($AE304:$AE304,$AC305,AN304:AN304,$AI$2),0)),0)),0)</f>
        <v>0</v>
      </c>
      <c r="BO305" s="1">
        <f>IFERROR(IF($AE305&gt;$AE304,VLOOKUP($AC305+AO$1,STOCK!$F$10:$AB$209,17,0),IF($AE305=$AE304,(IF(BO304&gt;=1,BO304-COUNTIFS($AE304:$AE304,$AC305,AO304:AO304,$AI$2),0)),0)),0)</f>
        <v>0</v>
      </c>
      <c r="BP305" s="1">
        <f>IFERROR(IF($AE305&gt;$AE304,VLOOKUP($AC305+AP$1,STOCK!$F$10:$AB$209,17,0),IF($AE305=$AE304,(IF(BP304&gt;=1,BP304-COUNTIFS($AE304:$AE304,$AC305,AP304:AP304,$AI$2),0)),0)),0)</f>
        <v>0</v>
      </c>
      <c r="BQ305" s="1">
        <f>IFERROR(IF($AE305&gt;$AE304,VLOOKUP($AC305+AQ$1,STOCK!$F$10:$AB$209,17,0),IF($AE305=$AE304,(IF(BQ304&gt;=1,BQ304-COUNTIFS($AE304:$AE304,$AC305,AQ304:AQ304,$AI$2),0)),0)),0)</f>
        <v>0</v>
      </c>
      <c r="BR305" s="1">
        <f>IFERROR(IF($AE305&gt;$AE304,VLOOKUP($AC305+AR$1,STOCK!$F$10:$AB$209,17,0),IF($AE305=$AE304,(IF(BR304&gt;=1,BR304-COUNTIFS($AE304:$AE304,$AC305,AR304:AR304,$AI$2),0)),0)),0)</f>
        <v>0</v>
      </c>
      <c r="BS305" s="1">
        <f>IFERROR(IF($AE305&gt;$AE304,VLOOKUP($AC305+AS$1,STOCK!$F$10:$AB$209,17,0),IF($AE305=$AE304,(IF(BS304&gt;=1,BS304-COUNTIFS($AE304:$AE304,$AC305,AS304:AS304,$AI$2),0)),0)),0)</f>
        <v>0</v>
      </c>
      <c r="BT305" s="1">
        <f>IFERROR(IF($AE305&gt;$AE304,VLOOKUP($AC305+AT$1,STOCK!$F$10:$AB$209,17,0),IF($AE305=$AE304,(IF(BT304&gt;=1,BT304-COUNTIFS($AE304:$AE304,$AC305,AT304:AT304,$AI$2),0)),0)),0)</f>
        <v>0</v>
      </c>
      <c r="BU305" s="1">
        <f>IFERROR(IF($AE305&gt;$AE304,VLOOKUP($AC305+AU$1,STOCK!$F$10:$AB$209,17,0),IF($AE305=$AE304,(IF(BU304&gt;=1,BU304-COUNTIFS($AE304:$AE304,$AC305,AU304:AU304,$AI$2),0)),0)),0)</f>
        <v>0</v>
      </c>
      <c r="BV305" s="1">
        <f>IFERROR(IF($AE305&gt;$AE304,VLOOKUP($AC305+AV$1,STOCK!$F$10:$AB$209,17,0),IF($AE305=$AE304,(IF(BV304&gt;=1,BV304-COUNTIFS($AE304:$AE304,$AC305,AV304:AV304,$AI$2),0)),0)),0)</f>
        <v>0</v>
      </c>
      <c r="BW305" s="1">
        <f>IFERROR(IF($AE305&gt;$AE304,VLOOKUP($AC305+AW$1,STOCK!$F$10:$AB$209,17,0),IF($AE305=$AE304,(IF(BW304&gt;=1,BW304-COUNTIFS($AE304:$AE304,$AC305,AW304:AW304,$AI$2),0)),0)),0)</f>
        <v>0</v>
      </c>
      <c r="BX305" s="1">
        <f>IFERROR(IF($AE305&gt;$AE304,VLOOKUP($AC305+AX$1,STOCK!$F$10:$AB$209,17,0),IF($AE305=$AE304,(IF(BX304&gt;=1,BX304-COUNTIFS($AE304:$AE304,$AC305,AX304:AX304,$AI$2),0)),0)),0)</f>
        <v>0</v>
      </c>
    </row>
    <row r="306" spans="29:76" x14ac:dyDescent="0.25">
      <c r="AC306" s="1">
        <f t="shared" si="80"/>
        <v>0</v>
      </c>
      <c r="AD306" s="1">
        <f>IFERROR(IF(LEN(AK306)&gt;=1,VLOOKUP(HLOOKUP(AK306,PROFILE!$K$5:$V$8,4,0),PROFILE!$F$1:$G$3,2,0),0),0)</f>
        <v>0</v>
      </c>
      <c r="AE306" s="1">
        <f t="shared" si="81"/>
        <v>0</v>
      </c>
      <c r="AF306" s="1">
        <v>293</v>
      </c>
      <c r="AI306" s="1" t="str">
        <f>IFERROR(IF($AH306&gt;=1,VLOOKUP($AG306,STUDENT!$O$8:$Z$1507,3,0),""),"")</f>
        <v/>
      </c>
      <c r="AJ306" s="1" t="str">
        <f>IFERROR(IF($AH306&gt;=1,VLOOKUP($AG306,STUDENT!$O$8:$Z$1507,4,0),""),"")</f>
        <v/>
      </c>
      <c r="AK306" s="1" t="str">
        <f>IFERROR(IF($AH306&gt;=1,VLOOKUP($AG306,STUDENT!$O$8:$Z$1507,6,0),""),"")</f>
        <v/>
      </c>
      <c r="AL306" s="1" t="str">
        <f t="shared" si="82"/>
        <v/>
      </c>
      <c r="AM306" s="1" t="str">
        <f t="shared" si="83"/>
        <v/>
      </c>
      <c r="AN306" s="1" t="str">
        <f t="shared" si="84"/>
        <v/>
      </c>
      <c r="AO306" s="1" t="str">
        <f t="shared" si="85"/>
        <v/>
      </c>
      <c r="AP306" s="1" t="str">
        <f t="shared" si="86"/>
        <v/>
      </c>
      <c r="AQ306" s="1" t="str">
        <f t="shared" si="87"/>
        <v/>
      </c>
      <c r="AR306" s="1" t="str">
        <f t="shared" si="88"/>
        <v/>
      </c>
      <c r="AS306" s="1" t="str">
        <f t="shared" si="89"/>
        <v/>
      </c>
      <c r="AT306" s="1" t="str">
        <f t="shared" si="90"/>
        <v/>
      </c>
      <c r="AU306" s="1" t="str">
        <f t="shared" si="91"/>
        <v/>
      </c>
      <c r="AV306" s="1" t="str">
        <f t="shared" si="92"/>
        <v/>
      </c>
      <c r="AW306" s="1" t="str">
        <f t="shared" si="93"/>
        <v/>
      </c>
      <c r="AX306" s="1" t="str">
        <f t="shared" si="94"/>
        <v/>
      </c>
      <c r="AY306" s="1">
        <f>IFERROR(IF($AE306&gt;$AE305,VLOOKUP($AC306+AL$1,STOCK!$F$10:$AB$209,16,0),IF($AE306=$AE305,(IF(AY305&gt;=1,AY305-COUNTIFS($AE305:$AE305,$AC306,AL305:AL305,$AI$1),0)),0)),0)</f>
        <v>0</v>
      </c>
      <c r="AZ306" s="1">
        <f>IFERROR(IF($AE306&gt;$AE305,VLOOKUP($AC306+AM$1,STOCK!$F$10:$AB$209,16,0),IF($AE306=$AE305,(IF(AZ305&gt;=1,AZ305-COUNTIFS($AE305:$AE305,$AC306,AM305:AM305,$AI$1),0)),0)),0)</f>
        <v>0</v>
      </c>
      <c r="BA306" s="1">
        <f>IFERROR(IF($AE306&gt;$AE305,VLOOKUP($AC306+AN$1,STOCK!$F$10:$AB$209,16,0),IF($AE306=$AE305,(IF(BA305&gt;=1,BA305-COUNTIFS($AE305:$AE305,$AC306,AN305:AN305,$AI$1),0)),0)),0)</f>
        <v>0</v>
      </c>
      <c r="BB306" s="1">
        <f>IFERROR(IF($AE306&gt;$AE305,VLOOKUP($AC306+AO$1,STOCK!$F$10:$AB$209,16,0),IF($AE306=$AE305,(IF(BB305&gt;=1,BB305-COUNTIFS($AE305:$AE305,$AC306,AO305:AO305,$AI$1),0)),0)),0)</f>
        <v>0</v>
      </c>
      <c r="BC306" s="1">
        <f>IFERROR(IF($AE306&gt;$AE305,VLOOKUP($AC306+AP$1,STOCK!$F$10:$AB$209,16,0),IF($AE306=$AE305,(IF(BC305&gt;=1,BC305-COUNTIFS($AE305:$AE305,$AC306,AP305:AP305,$AI$1),0)),0)),0)</f>
        <v>0</v>
      </c>
      <c r="BD306" s="1">
        <f>IFERROR(IF($AE306&gt;$AE305,VLOOKUP($AC306+AQ$1,STOCK!$F$10:$AB$209,16,0),IF($AE306=$AE305,(IF(BD305&gt;=1,BD305-COUNTIFS($AE305:$AE305,$AC306,AQ305:AQ305,$AI$1),0)),0)),0)</f>
        <v>0</v>
      </c>
      <c r="BE306" s="1">
        <f>IFERROR(IF($AE306&gt;$AE305,VLOOKUP($AC306+AR$1,STOCK!$F$10:$AB$209,16,0),IF($AE306=$AE305,(IF(BE305&gt;=1,BE305-COUNTIFS($AE305:$AE305,$AC306,AR305:AR305,$AI$1),0)),0)),0)</f>
        <v>0</v>
      </c>
      <c r="BF306" s="1">
        <f>IFERROR(IF($AE306&gt;$AE305,VLOOKUP($AC306+AS$1,STOCK!$F$10:$AB$209,16,0),IF($AE306=$AE305,(IF(BF305&gt;=1,BF305-COUNTIFS($AE305:$AE305,$AC306,AS305:AS305,$AI$1),0)),0)),0)</f>
        <v>0</v>
      </c>
      <c r="BG306" s="1">
        <f>IFERROR(IF($AE306&gt;$AE305,VLOOKUP($AC306+AT$1,STOCK!$F$10:$AB$209,16,0),IF($AE306=$AE305,(IF(BG305&gt;=1,BG305-COUNTIFS($AE305:$AE305,$AC306,AT305:AT305,$AI$1),0)),0)),0)</f>
        <v>0</v>
      </c>
      <c r="BH306" s="1">
        <f>IFERROR(IF($AE306&gt;$AE305,VLOOKUP($AC306+AU$1,STOCK!$F$10:$AB$209,16,0),IF($AE306=$AE305,(IF(BH305&gt;=1,BH305-COUNTIFS($AE305:$AE305,$AC306,AU305:AU305,$AI$1),0)),0)),0)</f>
        <v>0</v>
      </c>
      <c r="BI306" s="1">
        <f>IFERROR(IF($AE306&gt;$AE305,VLOOKUP($AC306+AV$1,STOCK!$F$10:$AB$209,16,0),IF($AE306=$AE305,(IF(BI305&gt;=1,BI305-COUNTIFS($AE305:$AE305,$AC306,AV305:AV305,$AI$1),0)),0)),0)</f>
        <v>0</v>
      </c>
      <c r="BJ306" s="1">
        <f>IFERROR(IF($AE306&gt;$AE305,VLOOKUP($AC306+AW$1,STOCK!$F$10:$AB$209,16,0),IF($AE306=$AE305,(IF(BJ305&gt;=1,BJ305-COUNTIFS($AE305:$AE305,$AC306,AW305:AW305,$AI$1),0)),0)),0)</f>
        <v>0</v>
      </c>
      <c r="BK306" s="1">
        <f>IFERROR(IF($AE306&gt;$AE305,VLOOKUP($AC306+AX$1,STOCK!$F$10:$AB$209,16,0),IF($AE306=$AE305,(IF(BK305&gt;=1,BK305-COUNTIFS($AE305:$AE305,$AC306,AX305:AX305,$AI$1),0)),0)),0)</f>
        <v>0</v>
      </c>
      <c r="BL306" s="1">
        <f>IFERROR(IF($AE306&gt;$AE305,VLOOKUP($AC306+AL$1,STOCK!$F$10:$AB$209,17,0),IF($AE306=$AE305,(IF(BL305&gt;=1,BL305-COUNTIFS($AE305:$AE305,$AC306,AL305:AL305,$AI$2),0)),0)),0)</f>
        <v>0</v>
      </c>
      <c r="BM306" s="1">
        <f>IFERROR(IF($AE306&gt;$AE305,VLOOKUP($AC306+AM$1,STOCK!$F$10:$AB$209,17,0),IF($AE306=$AE305,(IF(BM305&gt;=1,BM305-COUNTIFS($AE305:$AE305,$AC306,AM305:AM305,$AI$2),0)),0)),0)</f>
        <v>0</v>
      </c>
      <c r="BN306" s="1">
        <f>IFERROR(IF($AE306&gt;$AE305,VLOOKUP($AC306+AN$1,STOCK!$F$10:$AB$209,17,0),IF($AE306=$AE305,(IF(BN305&gt;=1,BN305-COUNTIFS($AE305:$AE305,$AC306,AN305:AN305,$AI$2),0)),0)),0)</f>
        <v>0</v>
      </c>
      <c r="BO306" s="1">
        <f>IFERROR(IF($AE306&gt;$AE305,VLOOKUP($AC306+AO$1,STOCK!$F$10:$AB$209,17,0),IF($AE306=$AE305,(IF(BO305&gt;=1,BO305-COUNTIFS($AE305:$AE305,$AC306,AO305:AO305,$AI$2),0)),0)),0)</f>
        <v>0</v>
      </c>
      <c r="BP306" s="1">
        <f>IFERROR(IF($AE306&gt;$AE305,VLOOKUP($AC306+AP$1,STOCK!$F$10:$AB$209,17,0),IF($AE306=$AE305,(IF(BP305&gt;=1,BP305-COUNTIFS($AE305:$AE305,$AC306,AP305:AP305,$AI$2),0)),0)),0)</f>
        <v>0</v>
      </c>
      <c r="BQ306" s="1">
        <f>IFERROR(IF($AE306&gt;$AE305,VLOOKUP($AC306+AQ$1,STOCK!$F$10:$AB$209,17,0),IF($AE306=$AE305,(IF(BQ305&gt;=1,BQ305-COUNTIFS($AE305:$AE305,$AC306,AQ305:AQ305,$AI$2),0)),0)),0)</f>
        <v>0</v>
      </c>
      <c r="BR306" s="1">
        <f>IFERROR(IF($AE306&gt;$AE305,VLOOKUP($AC306+AR$1,STOCK!$F$10:$AB$209,17,0),IF($AE306=$AE305,(IF(BR305&gt;=1,BR305-COUNTIFS($AE305:$AE305,$AC306,AR305:AR305,$AI$2),0)),0)),0)</f>
        <v>0</v>
      </c>
      <c r="BS306" s="1">
        <f>IFERROR(IF($AE306&gt;$AE305,VLOOKUP($AC306+AS$1,STOCK!$F$10:$AB$209,17,0),IF($AE306=$AE305,(IF(BS305&gt;=1,BS305-COUNTIFS($AE305:$AE305,$AC306,AS305:AS305,$AI$2),0)),0)),0)</f>
        <v>0</v>
      </c>
      <c r="BT306" s="1">
        <f>IFERROR(IF($AE306&gt;$AE305,VLOOKUP($AC306+AT$1,STOCK!$F$10:$AB$209,17,0),IF($AE306=$AE305,(IF(BT305&gt;=1,BT305-COUNTIFS($AE305:$AE305,$AC306,AT305:AT305,$AI$2),0)),0)),0)</f>
        <v>0</v>
      </c>
      <c r="BU306" s="1">
        <f>IFERROR(IF($AE306&gt;$AE305,VLOOKUP($AC306+AU$1,STOCK!$F$10:$AB$209,17,0),IF($AE306=$AE305,(IF(BU305&gt;=1,BU305-COUNTIFS($AE305:$AE305,$AC306,AU305:AU305,$AI$2),0)),0)),0)</f>
        <v>0</v>
      </c>
      <c r="BV306" s="1">
        <f>IFERROR(IF($AE306&gt;$AE305,VLOOKUP($AC306+AV$1,STOCK!$F$10:$AB$209,17,0),IF($AE306=$AE305,(IF(BV305&gt;=1,BV305-COUNTIFS($AE305:$AE305,$AC306,AV305:AV305,$AI$2),0)),0)),0)</f>
        <v>0</v>
      </c>
      <c r="BW306" s="1">
        <f>IFERROR(IF($AE306&gt;$AE305,VLOOKUP($AC306+AW$1,STOCK!$F$10:$AB$209,17,0),IF($AE306=$AE305,(IF(BW305&gt;=1,BW305-COUNTIFS($AE305:$AE305,$AC306,AW305:AW305,$AI$2),0)),0)),0)</f>
        <v>0</v>
      </c>
      <c r="BX306" s="1">
        <f>IFERROR(IF($AE306&gt;$AE305,VLOOKUP($AC306+AX$1,STOCK!$F$10:$AB$209,17,0),IF($AE306=$AE305,(IF(BX305&gt;=1,BX305-COUNTIFS($AE305:$AE305,$AC306,AX305:AX305,$AI$2),0)),0)),0)</f>
        <v>0</v>
      </c>
    </row>
    <row r="307" spans="29:76" x14ac:dyDescent="0.25">
      <c r="AC307" s="1">
        <f t="shared" si="80"/>
        <v>0</v>
      </c>
      <c r="AD307" s="1">
        <f>IFERROR(IF(LEN(AK307)&gt;=1,VLOOKUP(HLOOKUP(AK307,PROFILE!$K$5:$V$8,4,0),PROFILE!$F$1:$G$3,2,0),0),0)</f>
        <v>0</v>
      </c>
      <c r="AE307" s="1">
        <f t="shared" si="81"/>
        <v>0</v>
      </c>
      <c r="AF307" s="1">
        <v>294</v>
      </c>
      <c r="AI307" s="1" t="str">
        <f>IFERROR(IF($AH307&gt;=1,VLOOKUP($AG307,STUDENT!$O$8:$Z$1507,3,0),""),"")</f>
        <v/>
      </c>
      <c r="AJ307" s="1" t="str">
        <f>IFERROR(IF($AH307&gt;=1,VLOOKUP($AG307,STUDENT!$O$8:$Z$1507,4,0),""),"")</f>
        <v/>
      </c>
      <c r="AK307" s="1" t="str">
        <f>IFERROR(IF($AH307&gt;=1,VLOOKUP($AG307,STUDENT!$O$8:$Z$1507,6,0),""),"")</f>
        <v/>
      </c>
      <c r="AL307" s="1" t="str">
        <f t="shared" si="82"/>
        <v/>
      </c>
      <c r="AM307" s="1" t="str">
        <f t="shared" si="83"/>
        <v/>
      </c>
      <c r="AN307" s="1" t="str">
        <f t="shared" si="84"/>
        <v/>
      </c>
      <c r="AO307" s="1" t="str">
        <f t="shared" si="85"/>
        <v/>
      </c>
      <c r="AP307" s="1" t="str">
        <f t="shared" si="86"/>
        <v/>
      </c>
      <c r="AQ307" s="1" t="str">
        <f t="shared" si="87"/>
        <v/>
      </c>
      <c r="AR307" s="1" t="str">
        <f t="shared" si="88"/>
        <v/>
      </c>
      <c r="AS307" s="1" t="str">
        <f t="shared" si="89"/>
        <v/>
      </c>
      <c r="AT307" s="1" t="str">
        <f t="shared" si="90"/>
        <v/>
      </c>
      <c r="AU307" s="1" t="str">
        <f t="shared" si="91"/>
        <v/>
      </c>
      <c r="AV307" s="1" t="str">
        <f t="shared" si="92"/>
        <v/>
      </c>
      <c r="AW307" s="1" t="str">
        <f t="shared" si="93"/>
        <v/>
      </c>
      <c r="AX307" s="1" t="str">
        <f t="shared" si="94"/>
        <v/>
      </c>
      <c r="AY307" s="1">
        <f>IFERROR(IF($AE307&gt;$AE306,VLOOKUP($AC307+AL$1,STOCK!$F$10:$AB$209,16,0),IF($AE307=$AE306,(IF(AY306&gt;=1,AY306-COUNTIFS($AE306:$AE306,$AC307,AL306:AL306,$AI$1),0)),0)),0)</f>
        <v>0</v>
      </c>
      <c r="AZ307" s="1">
        <f>IFERROR(IF($AE307&gt;$AE306,VLOOKUP($AC307+AM$1,STOCK!$F$10:$AB$209,16,0),IF($AE307=$AE306,(IF(AZ306&gt;=1,AZ306-COUNTIFS($AE306:$AE306,$AC307,AM306:AM306,$AI$1),0)),0)),0)</f>
        <v>0</v>
      </c>
      <c r="BA307" s="1">
        <f>IFERROR(IF($AE307&gt;$AE306,VLOOKUP($AC307+AN$1,STOCK!$F$10:$AB$209,16,0),IF($AE307=$AE306,(IF(BA306&gt;=1,BA306-COUNTIFS($AE306:$AE306,$AC307,AN306:AN306,$AI$1),0)),0)),0)</f>
        <v>0</v>
      </c>
      <c r="BB307" s="1">
        <f>IFERROR(IF($AE307&gt;$AE306,VLOOKUP($AC307+AO$1,STOCK!$F$10:$AB$209,16,0),IF($AE307=$AE306,(IF(BB306&gt;=1,BB306-COUNTIFS($AE306:$AE306,$AC307,AO306:AO306,$AI$1),0)),0)),0)</f>
        <v>0</v>
      </c>
      <c r="BC307" s="1">
        <f>IFERROR(IF($AE307&gt;$AE306,VLOOKUP($AC307+AP$1,STOCK!$F$10:$AB$209,16,0),IF($AE307=$AE306,(IF(BC306&gt;=1,BC306-COUNTIFS($AE306:$AE306,$AC307,AP306:AP306,$AI$1),0)),0)),0)</f>
        <v>0</v>
      </c>
      <c r="BD307" s="1">
        <f>IFERROR(IF($AE307&gt;$AE306,VLOOKUP($AC307+AQ$1,STOCK!$F$10:$AB$209,16,0),IF($AE307=$AE306,(IF(BD306&gt;=1,BD306-COUNTIFS($AE306:$AE306,$AC307,AQ306:AQ306,$AI$1),0)),0)),0)</f>
        <v>0</v>
      </c>
      <c r="BE307" s="1">
        <f>IFERROR(IF($AE307&gt;$AE306,VLOOKUP($AC307+AR$1,STOCK!$F$10:$AB$209,16,0),IF($AE307=$AE306,(IF(BE306&gt;=1,BE306-COUNTIFS($AE306:$AE306,$AC307,AR306:AR306,$AI$1),0)),0)),0)</f>
        <v>0</v>
      </c>
      <c r="BF307" s="1">
        <f>IFERROR(IF($AE307&gt;$AE306,VLOOKUP($AC307+AS$1,STOCK!$F$10:$AB$209,16,0),IF($AE307=$AE306,(IF(BF306&gt;=1,BF306-COUNTIFS($AE306:$AE306,$AC307,AS306:AS306,$AI$1),0)),0)),0)</f>
        <v>0</v>
      </c>
      <c r="BG307" s="1">
        <f>IFERROR(IF($AE307&gt;$AE306,VLOOKUP($AC307+AT$1,STOCK!$F$10:$AB$209,16,0),IF($AE307=$AE306,(IF(BG306&gt;=1,BG306-COUNTIFS($AE306:$AE306,$AC307,AT306:AT306,$AI$1),0)),0)),0)</f>
        <v>0</v>
      </c>
      <c r="BH307" s="1">
        <f>IFERROR(IF($AE307&gt;$AE306,VLOOKUP($AC307+AU$1,STOCK!$F$10:$AB$209,16,0),IF($AE307=$AE306,(IF(BH306&gt;=1,BH306-COUNTIFS($AE306:$AE306,$AC307,AU306:AU306,$AI$1),0)),0)),0)</f>
        <v>0</v>
      </c>
      <c r="BI307" s="1">
        <f>IFERROR(IF($AE307&gt;$AE306,VLOOKUP($AC307+AV$1,STOCK!$F$10:$AB$209,16,0),IF($AE307=$AE306,(IF(BI306&gt;=1,BI306-COUNTIFS($AE306:$AE306,$AC307,AV306:AV306,$AI$1),0)),0)),0)</f>
        <v>0</v>
      </c>
      <c r="BJ307" s="1">
        <f>IFERROR(IF($AE307&gt;$AE306,VLOOKUP($AC307+AW$1,STOCK!$F$10:$AB$209,16,0),IF($AE307=$AE306,(IF(BJ306&gt;=1,BJ306-COUNTIFS($AE306:$AE306,$AC307,AW306:AW306,$AI$1),0)),0)),0)</f>
        <v>0</v>
      </c>
      <c r="BK307" s="1">
        <f>IFERROR(IF($AE307&gt;$AE306,VLOOKUP($AC307+AX$1,STOCK!$F$10:$AB$209,16,0),IF($AE307=$AE306,(IF(BK306&gt;=1,BK306-COUNTIFS($AE306:$AE306,$AC307,AX306:AX306,$AI$1),0)),0)),0)</f>
        <v>0</v>
      </c>
      <c r="BL307" s="1">
        <f>IFERROR(IF($AE307&gt;$AE306,VLOOKUP($AC307+AL$1,STOCK!$F$10:$AB$209,17,0),IF($AE307=$AE306,(IF(BL306&gt;=1,BL306-COUNTIFS($AE306:$AE306,$AC307,AL306:AL306,$AI$2),0)),0)),0)</f>
        <v>0</v>
      </c>
      <c r="BM307" s="1">
        <f>IFERROR(IF($AE307&gt;$AE306,VLOOKUP($AC307+AM$1,STOCK!$F$10:$AB$209,17,0),IF($AE307=$AE306,(IF(BM306&gt;=1,BM306-COUNTIFS($AE306:$AE306,$AC307,AM306:AM306,$AI$2),0)),0)),0)</f>
        <v>0</v>
      </c>
      <c r="BN307" s="1">
        <f>IFERROR(IF($AE307&gt;$AE306,VLOOKUP($AC307+AN$1,STOCK!$F$10:$AB$209,17,0),IF($AE307=$AE306,(IF(BN306&gt;=1,BN306-COUNTIFS($AE306:$AE306,$AC307,AN306:AN306,$AI$2),0)),0)),0)</f>
        <v>0</v>
      </c>
      <c r="BO307" s="1">
        <f>IFERROR(IF($AE307&gt;$AE306,VLOOKUP($AC307+AO$1,STOCK!$F$10:$AB$209,17,0),IF($AE307=$AE306,(IF(BO306&gt;=1,BO306-COUNTIFS($AE306:$AE306,$AC307,AO306:AO306,$AI$2),0)),0)),0)</f>
        <v>0</v>
      </c>
      <c r="BP307" s="1">
        <f>IFERROR(IF($AE307&gt;$AE306,VLOOKUP($AC307+AP$1,STOCK!$F$10:$AB$209,17,0),IF($AE307=$AE306,(IF(BP306&gt;=1,BP306-COUNTIFS($AE306:$AE306,$AC307,AP306:AP306,$AI$2),0)),0)),0)</f>
        <v>0</v>
      </c>
      <c r="BQ307" s="1">
        <f>IFERROR(IF($AE307&gt;$AE306,VLOOKUP($AC307+AQ$1,STOCK!$F$10:$AB$209,17,0),IF($AE307=$AE306,(IF(BQ306&gt;=1,BQ306-COUNTIFS($AE306:$AE306,$AC307,AQ306:AQ306,$AI$2),0)),0)),0)</f>
        <v>0</v>
      </c>
      <c r="BR307" s="1">
        <f>IFERROR(IF($AE307&gt;$AE306,VLOOKUP($AC307+AR$1,STOCK!$F$10:$AB$209,17,0),IF($AE307=$AE306,(IF(BR306&gt;=1,BR306-COUNTIFS($AE306:$AE306,$AC307,AR306:AR306,$AI$2),0)),0)),0)</f>
        <v>0</v>
      </c>
      <c r="BS307" s="1">
        <f>IFERROR(IF($AE307&gt;$AE306,VLOOKUP($AC307+AS$1,STOCK!$F$10:$AB$209,17,0),IF($AE307=$AE306,(IF(BS306&gt;=1,BS306-COUNTIFS($AE306:$AE306,$AC307,AS306:AS306,$AI$2),0)),0)),0)</f>
        <v>0</v>
      </c>
      <c r="BT307" s="1">
        <f>IFERROR(IF($AE307&gt;$AE306,VLOOKUP($AC307+AT$1,STOCK!$F$10:$AB$209,17,0),IF($AE307=$AE306,(IF(BT306&gt;=1,BT306-COUNTIFS($AE306:$AE306,$AC307,AT306:AT306,$AI$2),0)),0)),0)</f>
        <v>0</v>
      </c>
      <c r="BU307" s="1">
        <f>IFERROR(IF($AE307&gt;$AE306,VLOOKUP($AC307+AU$1,STOCK!$F$10:$AB$209,17,0),IF($AE307=$AE306,(IF(BU306&gt;=1,BU306-COUNTIFS($AE306:$AE306,$AC307,AU306:AU306,$AI$2),0)),0)),0)</f>
        <v>0</v>
      </c>
      <c r="BV307" s="1">
        <f>IFERROR(IF($AE307&gt;$AE306,VLOOKUP($AC307+AV$1,STOCK!$F$10:$AB$209,17,0),IF($AE307=$AE306,(IF(BV306&gt;=1,BV306-COUNTIFS($AE306:$AE306,$AC307,AV306:AV306,$AI$2),0)),0)),0)</f>
        <v>0</v>
      </c>
      <c r="BW307" s="1">
        <f>IFERROR(IF($AE307&gt;$AE306,VLOOKUP($AC307+AW$1,STOCK!$F$10:$AB$209,17,0),IF($AE307=$AE306,(IF(BW306&gt;=1,BW306-COUNTIFS($AE306:$AE306,$AC307,AW306:AW306,$AI$2),0)),0)),0)</f>
        <v>0</v>
      </c>
      <c r="BX307" s="1">
        <f>IFERROR(IF($AE307&gt;$AE306,VLOOKUP($AC307+AX$1,STOCK!$F$10:$AB$209,17,0),IF($AE307=$AE306,(IF(BX306&gt;=1,BX306-COUNTIFS($AE306:$AE306,$AC307,AX306:AX306,$AI$2),0)),0)),0)</f>
        <v>0</v>
      </c>
    </row>
    <row r="308" spans="29:76" x14ac:dyDescent="0.25">
      <c r="AC308" s="1">
        <f t="shared" si="80"/>
        <v>0</v>
      </c>
      <c r="AD308" s="1">
        <f>IFERROR(IF(LEN(AK308)&gt;=1,VLOOKUP(HLOOKUP(AK308,PROFILE!$K$5:$V$8,4,0),PROFILE!$F$1:$G$3,2,0),0),0)</f>
        <v>0</v>
      </c>
      <c r="AE308" s="1">
        <f t="shared" si="81"/>
        <v>0</v>
      </c>
      <c r="AF308" s="1">
        <v>295</v>
      </c>
      <c r="AI308" s="1" t="str">
        <f>IFERROR(IF($AH308&gt;=1,VLOOKUP($AG308,STUDENT!$O$8:$Z$1507,3,0),""),"")</f>
        <v/>
      </c>
      <c r="AJ308" s="1" t="str">
        <f>IFERROR(IF($AH308&gt;=1,VLOOKUP($AG308,STUDENT!$O$8:$Z$1507,4,0),""),"")</f>
        <v/>
      </c>
      <c r="AK308" s="1" t="str">
        <f>IFERROR(IF($AH308&gt;=1,VLOOKUP($AG308,STUDENT!$O$8:$Z$1507,6,0),""),"")</f>
        <v/>
      </c>
      <c r="AL308" s="1" t="str">
        <f t="shared" si="82"/>
        <v/>
      </c>
      <c r="AM308" s="1" t="str">
        <f t="shared" si="83"/>
        <v/>
      </c>
      <c r="AN308" s="1" t="str">
        <f t="shared" si="84"/>
        <v/>
      </c>
      <c r="AO308" s="1" t="str">
        <f t="shared" si="85"/>
        <v/>
      </c>
      <c r="AP308" s="1" t="str">
        <f t="shared" si="86"/>
        <v/>
      </c>
      <c r="AQ308" s="1" t="str">
        <f t="shared" si="87"/>
        <v/>
      </c>
      <c r="AR308" s="1" t="str">
        <f t="shared" si="88"/>
        <v/>
      </c>
      <c r="AS308" s="1" t="str">
        <f t="shared" si="89"/>
        <v/>
      </c>
      <c r="AT308" s="1" t="str">
        <f t="shared" si="90"/>
        <v/>
      </c>
      <c r="AU308" s="1" t="str">
        <f t="shared" si="91"/>
        <v/>
      </c>
      <c r="AV308" s="1" t="str">
        <f t="shared" si="92"/>
        <v/>
      </c>
      <c r="AW308" s="1" t="str">
        <f t="shared" si="93"/>
        <v/>
      </c>
      <c r="AX308" s="1" t="str">
        <f t="shared" si="94"/>
        <v/>
      </c>
      <c r="AY308" s="1">
        <f>IFERROR(IF($AE308&gt;$AE307,VLOOKUP($AC308+AL$1,STOCK!$F$10:$AB$209,16,0),IF($AE308=$AE307,(IF(AY307&gt;=1,AY307-COUNTIFS($AE307:$AE307,$AC308,AL307:AL307,$AI$1),0)),0)),0)</f>
        <v>0</v>
      </c>
      <c r="AZ308" s="1">
        <f>IFERROR(IF($AE308&gt;$AE307,VLOOKUP($AC308+AM$1,STOCK!$F$10:$AB$209,16,0),IF($AE308=$AE307,(IF(AZ307&gt;=1,AZ307-COUNTIFS($AE307:$AE307,$AC308,AM307:AM307,$AI$1),0)),0)),0)</f>
        <v>0</v>
      </c>
      <c r="BA308" s="1">
        <f>IFERROR(IF($AE308&gt;$AE307,VLOOKUP($AC308+AN$1,STOCK!$F$10:$AB$209,16,0),IF($AE308=$AE307,(IF(BA307&gt;=1,BA307-COUNTIFS($AE307:$AE307,$AC308,AN307:AN307,$AI$1),0)),0)),0)</f>
        <v>0</v>
      </c>
      <c r="BB308" s="1">
        <f>IFERROR(IF($AE308&gt;$AE307,VLOOKUP($AC308+AO$1,STOCK!$F$10:$AB$209,16,0),IF($AE308=$AE307,(IF(BB307&gt;=1,BB307-COUNTIFS($AE307:$AE307,$AC308,AO307:AO307,$AI$1),0)),0)),0)</f>
        <v>0</v>
      </c>
      <c r="BC308" s="1">
        <f>IFERROR(IF($AE308&gt;$AE307,VLOOKUP($AC308+AP$1,STOCK!$F$10:$AB$209,16,0),IF($AE308=$AE307,(IF(BC307&gt;=1,BC307-COUNTIFS($AE307:$AE307,$AC308,AP307:AP307,$AI$1),0)),0)),0)</f>
        <v>0</v>
      </c>
      <c r="BD308" s="1">
        <f>IFERROR(IF($AE308&gt;$AE307,VLOOKUP($AC308+AQ$1,STOCK!$F$10:$AB$209,16,0),IF($AE308=$AE307,(IF(BD307&gt;=1,BD307-COUNTIFS($AE307:$AE307,$AC308,AQ307:AQ307,$AI$1),0)),0)),0)</f>
        <v>0</v>
      </c>
      <c r="BE308" s="1">
        <f>IFERROR(IF($AE308&gt;$AE307,VLOOKUP($AC308+AR$1,STOCK!$F$10:$AB$209,16,0),IF($AE308=$AE307,(IF(BE307&gt;=1,BE307-COUNTIFS($AE307:$AE307,$AC308,AR307:AR307,$AI$1),0)),0)),0)</f>
        <v>0</v>
      </c>
      <c r="BF308" s="1">
        <f>IFERROR(IF($AE308&gt;$AE307,VLOOKUP($AC308+AS$1,STOCK!$F$10:$AB$209,16,0),IF($AE308=$AE307,(IF(BF307&gt;=1,BF307-COUNTIFS($AE307:$AE307,$AC308,AS307:AS307,$AI$1),0)),0)),0)</f>
        <v>0</v>
      </c>
      <c r="BG308" s="1">
        <f>IFERROR(IF($AE308&gt;$AE307,VLOOKUP($AC308+AT$1,STOCK!$F$10:$AB$209,16,0),IF($AE308=$AE307,(IF(BG307&gt;=1,BG307-COUNTIFS($AE307:$AE307,$AC308,AT307:AT307,$AI$1),0)),0)),0)</f>
        <v>0</v>
      </c>
      <c r="BH308" s="1">
        <f>IFERROR(IF($AE308&gt;$AE307,VLOOKUP($AC308+AU$1,STOCK!$F$10:$AB$209,16,0),IF($AE308=$AE307,(IF(BH307&gt;=1,BH307-COUNTIFS($AE307:$AE307,$AC308,AU307:AU307,$AI$1),0)),0)),0)</f>
        <v>0</v>
      </c>
      <c r="BI308" s="1">
        <f>IFERROR(IF($AE308&gt;$AE307,VLOOKUP($AC308+AV$1,STOCK!$F$10:$AB$209,16,0),IF($AE308=$AE307,(IF(BI307&gt;=1,BI307-COUNTIFS($AE307:$AE307,$AC308,AV307:AV307,$AI$1),0)),0)),0)</f>
        <v>0</v>
      </c>
      <c r="BJ308" s="1">
        <f>IFERROR(IF($AE308&gt;$AE307,VLOOKUP($AC308+AW$1,STOCK!$F$10:$AB$209,16,0),IF($AE308=$AE307,(IF(BJ307&gt;=1,BJ307-COUNTIFS($AE307:$AE307,$AC308,AW307:AW307,$AI$1),0)),0)),0)</f>
        <v>0</v>
      </c>
      <c r="BK308" s="1">
        <f>IFERROR(IF($AE308&gt;$AE307,VLOOKUP($AC308+AX$1,STOCK!$F$10:$AB$209,16,0),IF($AE308=$AE307,(IF(BK307&gt;=1,BK307-COUNTIFS($AE307:$AE307,$AC308,AX307:AX307,$AI$1),0)),0)),0)</f>
        <v>0</v>
      </c>
      <c r="BL308" s="1">
        <f>IFERROR(IF($AE308&gt;$AE307,VLOOKUP($AC308+AL$1,STOCK!$F$10:$AB$209,17,0),IF($AE308=$AE307,(IF(BL307&gt;=1,BL307-COUNTIFS($AE307:$AE307,$AC308,AL307:AL307,$AI$2),0)),0)),0)</f>
        <v>0</v>
      </c>
      <c r="BM308" s="1">
        <f>IFERROR(IF($AE308&gt;$AE307,VLOOKUP($AC308+AM$1,STOCK!$F$10:$AB$209,17,0),IF($AE308=$AE307,(IF(BM307&gt;=1,BM307-COUNTIFS($AE307:$AE307,$AC308,AM307:AM307,$AI$2),0)),0)),0)</f>
        <v>0</v>
      </c>
      <c r="BN308" s="1">
        <f>IFERROR(IF($AE308&gt;$AE307,VLOOKUP($AC308+AN$1,STOCK!$F$10:$AB$209,17,0),IF($AE308=$AE307,(IF(BN307&gt;=1,BN307-COUNTIFS($AE307:$AE307,$AC308,AN307:AN307,$AI$2),0)),0)),0)</f>
        <v>0</v>
      </c>
      <c r="BO308" s="1">
        <f>IFERROR(IF($AE308&gt;$AE307,VLOOKUP($AC308+AO$1,STOCK!$F$10:$AB$209,17,0),IF($AE308=$AE307,(IF(BO307&gt;=1,BO307-COUNTIFS($AE307:$AE307,$AC308,AO307:AO307,$AI$2),0)),0)),0)</f>
        <v>0</v>
      </c>
      <c r="BP308" s="1">
        <f>IFERROR(IF($AE308&gt;$AE307,VLOOKUP($AC308+AP$1,STOCK!$F$10:$AB$209,17,0),IF($AE308=$AE307,(IF(BP307&gt;=1,BP307-COUNTIFS($AE307:$AE307,$AC308,AP307:AP307,$AI$2),0)),0)),0)</f>
        <v>0</v>
      </c>
      <c r="BQ308" s="1">
        <f>IFERROR(IF($AE308&gt;$AE307,VLOOKUP($AC308+AQ$1,STOCK!$F$10:$AB$209,17,0),IF($AE308=$AE307,(IF(BQ307&gt;=1,BQ307-COUNTIFS($AE307:$AE307,$AC308,AQ307:AQ307,$AI$2),0)),0)),0)</f>
        <v>0</v>
      </c>
      <c r="BR308" s="1">
        <f>IFERROR(IF($AE308&gt;$AE307,VLOOKUP($AC308+AR$1,STOCK!$F$10:$AB$209,17,0),IF($AE308=$AE307,(IF(BR307&gt;=1,BR307-COUNTIFS($AE307:$AE307,$AC308,AR307:AR307,$AI$2),0)),0)),0)</f>
        <v>0</v>
      </c>
      <c r="BS308" s="1">
        <f>IFERROR(IF($AE308&gt;$AE307,VLOOKUP($AC308+AS$1,STOCK!$F$10:$AB$209,17,0),IF($AE308=$AE307,(IF(BS307&gt;=1,BS307-COUNTIFS($AE307:$AE307,$AC308,AS307:AS307,$AI$2),0)),0)),0)</f>
        <v>0</v>
      </c>
      <c r="BT308" s="1">
        <f>IFERROR(IF($AE308&gt;$AE307,VLOOKUP($AC308+AT$1,STOCK!$F$10:$AB$209,17,0),IF($AE308=$AE307,(IF(BT307&gt;=1,BT307-COUNTIFS($AE307:$AE307,$AC308,AT307:AT307,$AI$2),0)),0)),0)</f>
        <v>0</v>
      </c>
      <c r="BU308" s="1">
        <f>IFERROR(IF($AE308&gt;$AE307,VLOOKUP($AC308+AU$1,STOCK!$F$10:$AB$209,17,0),IF($AE308=$AE307,(IF(BU307&gt;=1,BU307-COUNTIFS($AE307:$AE307,$AC308,AU307:AU307,$AI$2),0)),0)),0)</f>
        <v>0</v>
      </c>
      <c r="BV308" s="1">
        <f>IFERROR(IF($AE308&gt;$AE307,VLOOKUP($AC308+AV$1,STOCK!$F$10:$AB$209,17,0),IF($AE308=$AE307,(IF(BV307&gt;=1,BV307-COUNTIFS($AE307:$AE307,$AC308,AV307:AV307,$AI$2),0)),0)),0)</f>
        <v>0</v>
      </c>
      <c r="BW308" s="1">
        <f>IFERROR(IF($AE308&gt;$AE307,VLOOKUP($AC308+AW$1,STOCK!$F$10:$AB$209,17,0),IF($AE308=$AE307,(IF(BW307&gt;=1,BW307-COUNTIFS($AE307:$AE307,$AC308,AW307:AW307,$AI$2),0)),0)),0)</f>
        <v>0</v>
      </c>
      <c r="BX308" s="1">
        <f>IFERROR(IF($AE308&gt;$AE307,VLOOKUP($AC308+AX$1,STOCK!$F$10:$AB$209,17,0),IF($AE308=$AE307,(IF(BX307&gt;=1,BX307-COUNTIFS($AE307:$AE307,$AC308,AX307:AX307,$AI$2),0)),0)),0)</f>
        <v>0</v>
      </c>
    </row>
    <row r="309" spans="29:76" x14ac:dyDescent="0.25">
      <c r="AC309" s="1">
        <f t="shared" si="80"/>
        <v>0</v>
      </c>
      <c r="AD309" s="1">
        <f>IFERROR(IF(LEN(AK309)&gt;=1,VLOOKUP(HLOOKUP(AK309,PROFILE!$K$5:$V$8,4,0),PROFILE!$F$1:$G$3,2,0),0),0)</f>
        <v>0</v>
      </c>
      <c r="AE309" s="1">
        <f t="shared" si="81"/>
        <v>0</v>
      </c>
      <c r="AF309" s="1">
        <v>296</v>
      </c>
      <c r="AI309" s="1" t="str">
        <f>IFERROR(IF($AH309&gt;=1,VLOOKUP($AG309,STUDENT!$O$8:$Z$1507,3,0),""),"")</f>
        <v/>
      </c>
      <c r="AJ309" s="1" t="str">
        <f>IFERROR(IF($AH309&gt;=1,VLOOKUP($AG309,STUDENT!$O$8:$Z$1507,4,0),""),"")</f>
        <v/>
      </c>
      <c r="AK309" s="1" t="str">
        <f>IFERROR(IF($AH309&gt;=1,VLOOKUP($AG309,STUDENT!$O$8:$Z$1507,6,0),""),"")</f>
        <v/>
      </c>
      <c r="AL309" s="1" t="str">
        <f t="shared" si="82"/>
        <v/>
      </c>
      <c r="AM309" s="1" t="str">
        <f t="shared" si="83"/>
        <v/>
      </c>
      <c r="AN309" s="1" t="str">
        <f t="shared" si="84"/>
        <v/>
      </c>
      <c r="AO309" s="1" t="str">
        <f t="shared" si="85"/>
        <v/>
      </c>
      <c r="AP309" s="1" t="str">
        <f t="shared" si="86"/>
        <v/>
      </c>
      <c r="AQ309" s="1" t="str">
        <f t="shared" si="87"/>
        <v/>
      </c>
      <c r="AR309" s="1" t="str">
        <f t="shared" si="88"/>
        <v/>
      </c>
      <c r="AS309" s="1" t="str">
        <f t="shared" si="89"/>
        <v/>
      </c>
      <c r="AT309" s="1" t="str">
        <f t="shared" si="90"/>
        <v/>
      </c>
      <c r="AU309" s="1" t="str">
        <f t="shared" si="91"/>
        <v/>
      </c>
      <c r="AV309" s="1" t="str">
        <f t="shared" si="92"/>
        <v/>
      </c>
      <c r="AW309" s="1" t="str">
        <f t="shared" si="93"/>
        <v/>
      </c>
      <c r="AX309" s="1" t="str">
        <f t="shared" si="94"/>
        <v/>
      </c>
      <c r="AY309" s="1">
        <f>IFERROR(IF($AE309&gt;$AE308,VLOOKUP($AC309+AL$1,STOCK!$F$10:$AB$209,16,0),IF($AE309=$AE308,(IF(AY308&gt;=1,AY308-COUNTIFS($AE308:$AE308,$AC309,AL308:AL308,$AI$1),0)),0)),0)</f>
        <v>0</v>
      </c>
      <c r="AZ309" s="1">
        <f>IFERROR(IF($AE309&gt;$AE308,VLOOKUP($AC309+AM$1,STOCK!$F$10:$AB$209,16,0),IF($AE309=$AE308,(IF(AZ308&gt;=1,AZ308-COUNTIFS($AE308:$AE308,$AC309,AM308:AM308,$AI$1),0)),0)),0)</f>
        <v>0</v>
      </c>
      <c r="BA309" s="1">
        <f>IFERROR(IF($AE309&gt;$AE308,VLOOKUP($AC309+AN$1,STOCK!$F$10:$AB$209,16,0),IF($AE309=$AE308,(IF(BA308&gt;=1,BA308-COUNTIFS($AE308:$AE308,$AC309,AN308:AN308,$AI$1),0)),0)),0)</f>
        <v>0</v>
      </c>
      <c r="BB309" s="1">
        <f>IFERROR(IF($AE309&gt;$AE308,VLOOKUP($AC309+AO$1,STOCK!$F$10:$AB$209,16,0),IF($AE309=$AE308,(IF(BB308&gt;=1,BB308-COUNTIFS($AE308:$AE308,$AC309,AO308:AO308,$AI$1),0)),0)),0)</f>
        <v>0</v>
      </c>
      <c r="BC309" s="1">
        <f>IFERROR(IF($AE309&gt;$AE308,VLOOKUP($AC309+AP$1,STOCK!$F$10:$AB$209,16,0),IF($AE309=$AE308,(IF(BC308&gt;=1,BC308-COUNTIFS($AE308:$AE308,$AC309,AP308:AP308,$AI$1),0)),0)),0)</f>
        <v>0</v>
      </c>
      <c r="BD309" s="1">
        <f>IFERROR(IF($AE309&gt;$AE308,VLOOKUP($AC309+AQ$1,STOCK!$F$10:$AB$209,16,0),IF($AE309=$AE308,(IF(BD308&gt;=1,BD308-COUNTIFS($AE308:$AE308,$AC309,AQ308:AQ308,$AI$1),0)),0)),0)</f>
        <v>0</v>
      </c>
      <c r="BE309" s="1">
        <f>IFERROR(IF($AE309&gt;$AE308,VLOOKUP($AC309+AR$1,STOCK!$F$10:$AB$209,16,0),IF($AE309=$AE308,(IF(BE308&gt;=1,BE308-COUNTIFS($AE308:$AE308,$AC309,AR308:AR308,$AI$1),0)),0)),0)</f>
        <v>0</v>
      </c>
      <c r="BF309" s="1">
        <f>IFERROR(IF($AE309&gt;$AE308,VLOOKUP($AC309+AS$1,STOCK!$F$10:$AB$209,16,0),IF($AE309=$AE308,(IF(BF308&gt;=1,BF308-COUNTIFS($AE308:$AE308,$AC309,AS308:AS308,$AI$1),0)),0)),0)</f>
        <v>0</v>
      </c>
      <c r="BG309" s="1">
        <f>IFERROR(IF($AE309&gt;$AE308,VLOOKUP($AC309+AT$1,STOCK!$F$10:$AB$209,16,0),IF($AE309=$AE308,(IF(BG308&gt;=1,BG308-COUNTIFS($AE308:$AE308,$AC309,AT308:AT308,$AI$1),0)),0)),0)</f>
        <v>0</v>
      </c>
      <c r="BH309" s="1">
        <f>IFERROR(IF($AE309&gt;$AE308,VLOOKUP($AC309+AU$1,STOCK!$F$10:$AB$209,16,0),IF($AE309=$AE308,(IF(BH308&gt;=1,BH308-COUNTIFS($AE308:$AE308,$AC309,AU308:AU308,$AI$1),0)),0)),0)</f>
        <v>0</v>
      </c>
      <c r="BI309" s="1">
        <f>IFERROR(IF($AE309&gt;$AE308,VLOOKUP($AC309+AV$1,STOCK!$F$10:$AB$209,16,0),IF($AE309=$AE308,(IF(BI308&gt;=1,BI308-COUNTIFS($AE308:$AE308,$AC309,AV308:AV308,$AI$1),0)),0)),0)</f>
        <v>0</v>
      </c>
      <c r="BJ309" s="1">
        <f>IFERROR(IF($AE309&gt;$AE308,VLOOKUP($AC309+AW$1,STOCK!$F$10:$AB$209,16,0),IF($AE309=$AE308,(IF(BJ308&gt;=1,BJ308-COUNTIFS($AE308:$AE308,$AC309,AW308:AW308,$AI$1),0)),0)),0)</f>
        <v>0</v>
      </c>
      <c r="BK309" s="1">
        <f>IFERROR(IF($AE309&gt;$AE308,VLOOKUP($AC309+AX$1,STOCK!$F$10:$AB$209,16,0),IF($AE309=$AE308,(IF(BK308&gt;=1,BK308-COUNTIFS($AE308:$AE308,$AC309,AX308:AX308,$AI$1),0)),0)),0)</f>
        <v>0</v>
      </c>
      <c r="BL309" s="1">
        <f>IFERROR(IF($AE309&gt;$AE308,VLOOKUP($AC309+AL$1,STOCK!$F$10:$AB$209,17,0),IF($AE309=$AE308,(IF(BL308&gt;=1,BL308-COUNTIFS($AE308:$AE308,$AC309,AL308:AL308,$AI$2),0)),0)),0)</f>
        <v>0</v>
      </c>
      <c r="BM309" s="1">
        <f>IFERROR(IF($AE309&gt;$AE308,VLOOKUP($AC309+AM$1,STOCK!$F$10:$AB$209,17,0),IF($AE309=$AE308,(IF(BM308&gt;=1,BM308-COUNTIFS($AE308:$AE308,$AC309,AM308:AM308,$AI$2),0)),0)),0)</f>
        <v>0</v>
      </c>
      <c r="BN309" s="1">
        <f>IFERROR(IF($AE309&gt;$AE308,VLOOKUP($AC309+AN$1,STOCK!$F$10:$AB$209,17,0),IF($AE309=$AE308,(IF(BN308&gt;=1,BN308-COUNTIFS($AE308:$AE308,$AC309,AN308:AN308,$AI$2),0)),0)),0)</f>
        <v>0</v>
      </c>
      <c r="BO309" s="1">
        <f>IFERROR(IF($AE309&gt;$AE308,VLOOKUP($AC309+AO$1,STOCK!$F$10:$AB$209,17,0),IF($AE309=$AE308,(IF(BO308&gt;=1,BO308-COUNTIFS($AE308:$AE308,$AC309,AO308:AO308,$AI$2),0)),0)),0)</f>
        <v>0</v>
      </c>
      <c r="BP309" s="1">
        <f>IFERROR(IF($AE309&gt;$AE308,VLOOKUP($AC309+AP$1,STOCK!$F$10:$AB$209,17,0),IF($AE309=$AE308,(IF(BP308&gt;=1,BP308-COUNTIFS($AE308:$AE308,$AC309,AP308:AP308,$AI$2),0)),0)),0)</f>
        <v>0</v>
      </c>
      <c r="BQ309" s="1">
        <f>IFERROR(IF($AE309&gt;$AE308,VLOOKUP($AC309+AQ$1,STOCK!$F$10:$AB$209,17,0),IF($AE309=$AE308,(IF(BQ308&gt;=1,BQ308-COUNTIFS($AE308:$AE308,$AC309,AQ308:AQ308,$AI$2),0)),0)),0)</f>
        <v>0</v>
      </c>
      <c r="BR309" s="1">
        <f>IFERROR(IF($AE309&gt;$AE308,VLOOKUP($AC309+AR$1,STOCK!$F$10:$AB$209,17,0),IF($AE309=$AE308,(IF(BR308&gt;=1,BR308-COUNTIFS($AE308:$AE308,$AC309,AR308:AR308,$AI$2),0)),0)),0)</f>
        <v>0</v>
      </c>
      <c r="BS309" s="1">
        <f>IFERROR(IF($AE309&gt;$AE308,VLOOKUP($AC309+AS$1,STOCK!$F$10:$AB$209,17,0),IF($AE309=$AE308,(IF(BS308&gt;=1,BS308-COUNTIFS($AE308:$AE308,$AC309,AS308:AS308,$AI$2),0)),0)),0)</f>
        <v>0</v>
      </c>
      <c r="BT309" s="1">
        <f>IFERROR(IF($AE309&gt;$AE308,VLOOKUP($AC309+AT$1,STOCK!$F$10:$AB$209,17,0),IF($AE309=$AE308,(IF(BT308&gt;=1,BT308-COUNTIFS($AE308:$AE308,$AC309,AT308:AT308,$AI$2),0)),0)),0)</f>
        <v>0</v>
      </c>
      <c r="BU309" s="1">
        <f>IFERROR(IF($AE309&gt;$AE308,VLOOKUP($AC309+AU$1,STOCK!$F$10:$AB$209,17,0),IF($AE309=$AE308,(IF(BU308&gt;=1,BU308-COUNTIFS($AE308:$AE308,$AC309,AU308:AU308,$AI$2),0)),0)),0)</f>
        <v>0</v>
      </c>
      <c r="BV309" s="1">
        <f>IFERROR(IF($AE309&gt;$AE308,VLOOKUP($AC309+AV$1,STOCK!$F$10:$AB$209,17,0),IF($AE309=$AE308,(IF(BV308&gt;=1,BV308-COUNTIFS($AE308:$AE308,$AC309,AV308:AV308,$AI$2),0)),0)),0)</f>
        <v>0</v>
      </c>
      <c r="BW309" s="1">
        <f>IFERROR(IF($AE309&gt;$AE308,VLOOKUP($AC309+AW$1,STOCK!$F$10:$AB$209,17,0),IF($AE309=$AE308,(IF(BW308&gt;=1,BW308-COUNTIFS($AE308:$AE308,$AC309,AW308:AW308,$AI$2),0)),0)),0)</f>
        <v>0</v>
      </c>
      <c r="BX309" s="1">
        <f>IFERROR(IF($AE309&gt;$AE308,VLOOKUP($AC309+AX$1,STOCK!$F$10:$AB$209,17,0),IF($AE309=$AE308,(IF(BX308&gt;=1,BX308-COUNTIFS($AE308:$AE308,$AC309,AX308:AX308,$AI$2),0)),0)),0)</f>
        <v>0</v>
      </c>
    </row>
    <row r="310" spans="29:76" x14ac:dyDescent="0.25">
      <c r="AC310" s="1">
        <f t="shared" si="80"/>
        <v>0</v>
      </c>
      <c r="AD310" s="1">
        <f>IFERROR(IF(LEN(AK310)&gt;=1,VLOOKUP(HLOOKUP(AK310,PROFILE!$K$5:$V$8,4,0),PROFILE!$F$1:$G$3,2,0),0),0)</f>
        <v>0</v>
      </c>
      <c r="AE310" s="1">
        <f t="shared" si="81"/>
        <v>0</v>
      </c>
      <c r="AF310" s="1">
        <v>297</v>
      </c>
      <c r="AI310" s="1" t="str">
        <f>IFERROR(IF($AH310&gt;=1,VLOOKUP($AG310,STUDENT!$O$8:$Z$1507,3,0),""),"")</f>
        <v/>
      </c>
      <c r="AJ310" s="1" t="str">
        <f>IFERROR(IF($AH310&gt;=1,VLOOKUP($AG310,STUDENT!$O$8:$Z$1507,4,0),""),"")</f>
        <v/>
      </c>
      <c r="AK310" s="1" t="str">
        <f>IFERROR(IF($AH310&gt;=1,VLOOKUP($AG310,STUDENT!$O$8:$Z$1507,6,0),""),"")</f>
        <v/>
      </c>
      <c r="AL310" s="1" t="str">
        <f t="shared" si="82"/>
        <v/>
      </c>
      <c r="AM310" s="1" t="str">
        <f t="shared" si="83"/>
        <v/>
      </c>
      <c r="AN310" s="1" t="str">
        <f t="shared" si="84"/>
        <v/>
      </c>
      <c r="AO310" s="1" t="str">
        <f t="shared" si="85"/>
        <v/>
      </c>
      <c r="AP310" s="1" t="str">
        <f t="shared" si="86"/>
        <v/>
      </c>
      <c r="AQ310" s="1" t="str">
        <f t="shared" si="87"/>
        <v/>
      </c>
      <c r="AR310" s="1" t="str">
        <f t="shared" si="88"/>
        <v/>
      </c>
      <c r="AS310" s="1" t="str">
        <f t="shared" si="89"/>
        <v/>
      </c>
      <c r="AT310" s="1" t="str">
        <f t="shared" si="90"/>
        <v/>
      </c>
      <c r="AU310" s="1" t="str">
        <f t="shared" si="91"/>
        <v/>
      </c>
      <c r="AV310" s="1" t="str">
        <f t="shared" si="92"/>
        <v/>
      </c>
      <c r="AW310" s="1" t="str">
        <f t="shared" si="93"/>
        <v/>
      </c>
      <c r="AX310" s="1" t="str">
        <f t="shared" si="94"/>
        <v/>
      </c>
      <c r="AY310" s="1">
        <f>IFERROR(IF($AE310&gt;$AE309,VLOOKUP($AC310+AL$1,STOCK!$F$10:$AB$209,16,0),IF($AE310=$AE309,(IF(AY309&gt;=1,AY309-COUNTIFS($AE309:$AE309,$AC310,AL309:AL309,$AI$1),0)),0)),0)</f>
        <v>0</v>
      </c>
      <c r="AZ310" s="1">
        <f>IFERROR(IF($AE310&gt;$AE309,VLOOKUP($AC310+AM$1,STOCK!$F$10:$AB$209,16,0),IF($AE310=$AE309,(IF(AZ309&gt;=1,AZ309-COUNTIFS($AE309:$AE309,$AC310,AM309:AM309,$AI$1),0)),0)),0)</f>
        <v>0</v>
      </c>
      <c r="BA310" s="1">
        <f>IFERROR(IF($AE310&gt;$AE309,VLOOKUP($AC310+AN$1,STOCK!$F$10:$AB$209,16,0),IF($AE310=$AE309,(IF(BA309&gt;=1,BA309-COUNTIFS($AE309:$AE309,$AC310,AN309:AN309,$AI$1),0)),0)),0)</f>
        <v>0</v>
      </c>
      <c r="BB310" s="1">
        <f>IFERROR(IF($AE310&gt;$AE309,VLOOKUP($AC310+AO$1,STOCK!$F$10:$AB$209,16,0),IF($AE310=$AE309,(IF(BB309&gt;=1,BB309-COUNTIFS($AE309:$AE309,$AC310,AO309:AO309,$AI$1),0)),0)),0)</f>
        <v>0</v>
      </c>
      <c r="BC310" s="1">
        <f>IFERROR(IF($AE310&gt;$AE309,VLOOKUP($AC310+AP$1,STOCK!$F$10:$AB$209,16,0),IF($AE310=$AE309,(IF(BC309&gt;=1,BC309-COUNTIFS($AE309:$AE309,$AC310,AP309:AP309,$AI$1),0)),0)),0)</f>
        <v>0</v>
      </c>
      <c r="BD310" s="1">
        <f>IFERROR(IF($AE310&gt;$AE309,VLOOKUP($AC310+AQ$1,STOCK!$F$10:$AB$209,16,0),IF($AE310=$AE309,(IF(BD309&gt;=1,BD309-COUNTIFS($AE309:$AE309,$AC310,AQ309:AQ309,$AI$1),0)),0)),0)</f>
        <v>0</v>
      </c>
      <c r="BE310" s="1">
        <f>IFERROR(IF($AE310&gt;$AE309,VLOOKUP($AC310+AR$1,STOCK!$F$10:$AB$209,16,0),IF($AE310=$AE309,(IF(BE309&gt;=1,BE309-COUNTIFS($AE309:$AE309,$AC310,AR309:AR309,$AI$1),0)),0)),0)</f>
        <v>0</v>
      </c>
      <c r="BF310" s="1">
        <f>IFERROR(IF($AE310&gt;$AE309,VLOOKUP($AC310+AS$1,STOCK!$F$10:$AB$209,16,0),IF($AE310=$AE309,(IF(BF309&gt;=1,BF309-COUNTIFS($AE309:$AE309,$AC310,AS309:AS309,$AI$1),0)),0)),0)</f>
        <v>0</v>
      </c>
      <c r="BG310" s="1">
        <f>IFERROR(IF($AE310&gt;$AE309,VLOOKUP($AC310+AT$1,STOCK!$F$10:$AB$209,16,0),IF($AE310=$AE309,(IF(BG309&gt;=1,BG309-COUNTIFS($AE309:$AE309,$AC310,AT309:AT309,$AI$1),0)),0)),0)</f>
        <v>0</v>
      </c>
      <c r="BH310" s="1">
        <f>IFERROR(IF($AE310&gt;$AE309,VLOOKUP($AC310+AU$1,STOCK!$F$10:$AB$209,16,0),IF($AE310=$AE309,(IF(BH309&gt;=1,BH309-COUNTIFS($AE309:$AE309,$AC310,AU309:AU309,$AI$1),0)),0)),0)</f>
        <v>0</v>
      </c>
      <c r="BI310" s="1">
        <f>IFERROR(IF($AE310&gt;$AE309,VLOOKUP($AC310+AV$1,STOCK!$F$10:$AB$209,16,0),IF($AE310=$AE309,(IF(BI309&gt;=1,BI309-COUNTIFS($AE309:$AE309,$AC310,AV309:AV309,$AI$1),0)),0)),0)</f>
        <v>0</v>
      </c>
      <c r="BJ310" s="1">
        <f>IFERROR(IF($AE310&gt;$AE309,VLOOKUP($AC310+AW$1,STOCK!$F$10:$AB$209,16,0),IF($AE310=$AE309,(IF(BJ309&gt;=1,BJ309-COUNTIFS($AE309:$AE309,$AC310,AW309:AW309,$AI$1),0)),0)),0)</f>
        <v>0</v>
      </c>
      <c r="BK310" s="1">
        <f>IFERROR(IF($AE310&gt;$AE309,VLOOKUP($AC310+AX$1,STOCK!$F$10:$AB$209,16,0),IF($AE310=$AE309,(IF(BK309&gt;=1,BK309-COUNTIFS($AE309:$AE309,$AC310,AX309:AX309,$AI$1),0)),0)),0)</f>
        <v>0</v>
      </c>
      <c r="BL310" s="1">
        <f>IFERROR(IF($AE310&gt;$AE309,VLOOKUP($AC310+AL$1,STOCK!$F$10:$AB$209,17,0),IF($AE310=$AE309,(IF(BL309&gt;=1,BL309-COUNTIFS($AE309:$AE309,$AC310,AL309:AL309,$AI$2),0)),0)),0)</f>
        <v>0</v>
      </c>
      <c r="BM310" s="1">
        <f>IFERROR(IF($AE310&gt;$AE309,VLOOKUP($AC310+AM$1,STOCK!$F$10:$AB$209,17,0),IF($AE310=$AE309,(IF(BM309&gt;=1,BM309-COUNTIFS($AE309:$AE309,$AC310,AM309:AM309,$AI$2),0)),0)),0)</f>
        <v>0</v>
      </c>
      <c r="BN310" s="1">
        <f>IFERROR(IF($AE310&gt;$AE309,VLOOKUP($AC310+AN$1,STOCK!$F$10:$AB$209,17,0),IF($AE310=$AE309,(IF(BN309&gt;=1,BN309-COUNTIFS($AE309:$AE309,$AC310,AN309:AN309,$AI$2),0)),0)),0)</f>
        <v>0</v>
      </c>
      <c r="BO310" s="1">
        <f>IFERROR(IF($AE310&gt;$AE309,VLOOKUP($AC310+AO$1,STOCK!$F$10:$AB$209,17,0),IF($AE310=$AE309,(IF(BO309&gt;=1,BO309-COUNTIFS($AE309:$AE309,$AC310,AO309:AO309,$AI$2),0)),0)),0)</f>
        <v>0</v>
      </c>
      <c r="BP310" s="1">
        <f>IFERROR(IF($AE310&gt;$AE309,VLOOKUP($AC310+AP$1,STOCK!$F$10:$AB$209,17,0),IF($AE310=$AE309,(IF(BP309&gt;=1,BP309-COUNTIFS($AE309:$AE309,$AC310,AP309:AP309,$AI$2),0)),0)),0)</f>
        <v>0</v>
      </c>
      <c r="BQ310" s="1">
        <f>IFERROR(IF($AE310&gt;$AE309,VLOOKUP($AC310+AQ$1,STOCK!$F$10:$AB$209,17,0),IF($AE310=$AE309,(IF(BQ309&gt;=1,BQ309-COUNTIFS($AE309:$AE309,$AC310,AQ309:AQ309,$AI$2),0)),0)),0)</f>
        <v>0</v>
      </c>
      <c r="BR310" s="1">
        <f>IFERROR(IF($AE310&gt;$AE309,VLOOKUP($AC310+AR$1,STOCK!$F$10:$AB$209,17,0),IF($AE310=$AE309,(IF(BR309&gt;=1,BR309-COUNTIFS($AE309:$AE309,$AC310,AR309:AR309,$AI$2),0)),0)),0)</f>
        <v>0</v>
      </c>
      <c r="BS310" s="1">
        <f>IFERROR(IF($AE310&gt;$AE309,VLOOKUP($AC310+AS$1,STOCK!$F$10:$AB$209,17,0),IF($AE310=$AE309,(IF(BS309&gt;=1,BS309-COUNTIFS($AE309:$AE309,$AC310,AS309:AS309,$AI$2),0)),0)),0)</f>
        <v>0</v>
      </c>
      <c r="BT310" s="1">
        <f>IFERROR(IF($AE310&gt;$AE309,VLOOKUP($AC310+AT$1,STOCK!$F$10:$AB$209,17,0),IF($AE310=$AE309,(IF(BT309&gt;=1,BT309-COUNTIFS($AE309:$AE309,$AC310,AT309:AT309,$AI$2),0)),0)),0)</f>
        <v>0</v>
      </c>
      <c r="BU310" s="1">
        <f>IFERROR(IF($AE310&gt;$AE309,VLOOKUP($AC310+AU$1,STOCK!$F$10:$AB$209,17,0),IF($AE310=$AE309,(IF(BU309&gt;=1,BU309-COUNTIFS($AE309:$AE309,$AC310,AU309:AU309,$AI$2),0)),0)),0)</f>
        <v>0</v>
      </c>
      <c r="BV310" s="1">
        <f>IFERROR(IF($AE310&gt;$AE309,VLOOKUP($AC310+AV$1,STOCK!$F$10:$AB$209,17,0),IF($AE310=$AE309,(IF(BV309&gt;=1,BV309-COUNTIFS($AE309:$AE309,$AC310,AV309:AV309,$AI$2),0)),0)),0)</f>
        <v>0</v>
      </c>
      <c r="BW310" s="1">
        <f>IFERROR(IF($AE310&gt;$AE309,VLOOKUP($AC310+AW$1,STOCK!$F$10:$AB$209,17,0),IF($AE310=$AE309,(IF(BW309&gt;=1,BW309-COUNTIFS($AE309:$AE309,$AC310,AW309:AW309,$AI$2),0)),0)),0)</f>
        <v>0</v>
      </c>
      <c r="BX310" s="1">
        <f>IFERROR(IF($AE310&gt;$AE309,VLOOKUP($AC310+AX$1,STOCK!$F$10:$AB$209,17,0),IF($AE310=$AE309,(IF(BX309&gt;=1,BX309-COUNTIFS($AE309:$AE309,$AC310,AX309:AX309,$AI$2),0)),0)),0)</f>
        <v>0</v>
      </c>
    </row>
    <row r="311" spans="29:76" x14ac:dyDescent="0.25">
      <c r="AC311" s="1">
        <f t="shared" si="80"/>
        <v>0</v>
      </c>
      <c r="AD311" s="1">
        <f>IFERROR(IF(LEN(AK311)&gt;=1,VLOOKUP(HLOOKUP(AK311,PROFILE!$K$5:$V$8,4,0),PROFILE!$F$1:$G$3,2,0),0),0)</f>
        <v>0</v>
      </c>
      <c r="AE311" s="1">
        <f t="shared" si="81"/>
        <v>0</v>
      </c>
      <c r="AF311" s="1">
        <v>298</v>
      </c>
      <c r="AI311" s="1" t="str">
        <f>IFERROR(IF($AH311&gt;=1,VLOOKUP($AG311,STUDENT!$O$8:$Z$1507,3,0),""),"")</f>
        <v/>
      </c>
      <c r="AJ311" s="1" t="str">
        <f>IFERROR(IF($AH311&gt;=1,VLOOKUP($AG311,STUDENT!$O$8:$Z$1507,4,0),""),"")</f>
        <v/>
      </c>
      <c r="AK311" s="1" t="str">
        <f>IFERROR(IF($AH311&gt;=1,VLOOKUP($AG311,STUDENT!$O$8:$Z$1507,6,0),""),"")</f>
        <v/>
      </c>
      <c r="AL311" s="1" t="str">
        <f t="shared" si="82"/>
        <v/>
      </c>
      <c r="AM311" s="1" t="str">
        <f t="shared" si="83"/>
        <v/>
      </c>
      <c r="AN311" s="1" t="str">
        <f t="shared" si="84"/>
        <v/>
      </c>
      <c r="AO311" s="1" t="str">
        <f t="shared" si="85"/>
        <v/>
      </c>
      <c r="AP311" s="1" t="str">
        <f t="shared" si="86"/>
        <v/>
      </c>
      <c r="AQ311" s="1" t="str">
        <f t="shared" si="87"/>
        <v/>
      </c>
      <c r="AR311" s="1" t="str">
        <f t="shared" si="88"/>
        <v/>
      </c>
      <c r="AS311" s="1" t="str">
        <f t="shared" si="89"/>
        <v/>
      </c>
      <c r="AT311" s="1" t="str">
        <f t="shared" si="90"/>
        <v/>
      </c>
      <c r="AU311" s="1" t="str">
        <f t="shared" si="91"/>
        <v/>
      </c>
      <c r="AV311" s="1" t="str">
        <f t="shared" si="92"/>
        <v/>
      </c>
      <c r="AW311" s="1" t="str">
        <f t="shared" si="93"/>
        <v/>
      </c>
      <c r="AX311" s="1" t="str">
        <f t="shared" si="94"/>
        <v/>
      </c>
      <c r="AY311" s="1">
        <f>IFERROR(IF($AE311&gt;$AE310,VLOOKUP($AC311+AL$1,STOCK!$F$10:$AB$209,16,0),IF($AE311=$AE310,(IF(AY310&gt;=1,AY310-COUNTIFS($AE310:$AE310,$AC311,AL310:AL310,$AI$1),0)),0)),0)</f>
        <v>0</v>
      </c>
      <c r="AZ311" s="1">
        <f>IFERROR(IF($AE311&gt;$AE310,VLOOKUP($AC311+AM$1,STOCK!$F$10:$AB$209,16,0),IF($AE311=$AE310,(IF(AZ310&gt;=1,AZ310-COUNTIFS($AE310:$AE310,$AC311,AM310:AM310,$AI$1),0)),0)),0)</f>
        <v>0</v>
      </c>
      <c r="BA311" s="1">
        <f>IFERROR(IF($AE311&gt;$AE310,VLOOKUP($AC311+AN$1,STOCK!$F$10:$AB$209,16,0),IF($AE311=$AE310,(IF(BA310&gt;=1,BA310-COUNTIFS($AE310:$AE310,$AC311,AN310:AN310,$AI$1),0)),0)),0)</f>
        <v>0</v>
      </c>
      <c r="BB311" s="1">
        <f>IFERROR(IF($AE311&gt;$AE310,VLOOKUP($AC311+AO$1,STOCK!$F$10:$AB$209,16,0),IF($AE311=$AE310,(IF(BB310&gt;=1,BB310-COUNTIFS($AE310:$AE310,$AC311,AO310:AO310,$AI$1),0)),0)),0)</f>
        <v>0</v>
      </c>
      <c r="BC311" s="1">
        <f>IFERROR(IF($AE311&gt;$AE310,VLOOKUP($AC311+AP$1,STOCK!$F$10:$AB$209,16,0),IF($AE311=$AE310,(IF(BC310&gt;=1,BC310-COUNTIFS($AE310:$AE310,$AC311,AP310:AP310,$AI$1),0)),0)),0)</f>
        <v>0</v>
      </c>
      <c r="BD311" s="1">
        <f>IFERROR(IF($AE311&gt;$AE310,VLOOKUP($AC311+AQ$1,STOCK!$F$10:$AB$209,16,0),IF($AE311=$AE310,(IF(BD310&gt;=1,BD310-COUNTIFS($AE310:$AE310,$AC311,AQ310:AQ310,$AI$1),0)),0)),0)</f>
        <v>0</v>
      </c>
      <c r="BE311" s="1">
        <f>IFERROR(IF($AE311&gt;$AE310,VLOOKUP($AC311+AR$1,STOCK!$F$10:$AB$209,16,0),IF($AE311=$AE310,(IF(BE310&gt;=1,BE310-COUNTIFS($AE310:$AE310,$AC311,AR310:AR310,$AI$1),0)),0)),0)</f>
        <v>0</v>
      </c>
      <c r="BF311" s="1">
        <f>IFERROR(IF($AE311&gt;$AE310,VLOOKUP($AC311+AS$1,STOCK!$F$10:$AB$209,16,0),IF($AE311=$AE310,(IF(BF310&gt;=1,BF310-COUNTIFS($AE310:$AE310,$AC311,AS310:AS310,$AI$1),0)),0)),0)</f>
        <v>0</v>
      </c>
      <c r="BG311" s="1">
        <f>IFERROR(IF($AE311&gt;$AE310,VLOOKUP($AC311+AT$1,STOCK!$F$10:$AB$209,16,0),IF($AE311=$AE310,(IF(BG310&gt;=1,BG310-COUNTIFS($AE310:$AE310,$AC311,AT310:AT310,$AI$1),0)),0)),0)</f>
        <v>0</v>
      </c>
      <c r="BH311" s="1">
        <f>IFERROR(IF($AE311&gt;$AE310,VLOOKUP($AC311+AU$1,STOCK!$F$10:$AB$209,16,0),IF($AE311=$AE310,(IF(BH310&gt;=1,BH310-COUNTIFS($AE310:$AE310,$AC311,AU310:AU310,$AI$1),0)),0)),0)</f>
        <v>0</v>
      </c>
      <c r="BI311" s="1">
        <f>IFERROR(IF($AE311&gt;$AE310,VLOOKUP($AC311+AV$1,STOCK!$F$10:$AB$209,16,0),IF($AE311=$AE310,(IF(BI310&gt;=1,BI310-COUNTIFS($AE310:$AE310,$AC311,AV310:AV310,$AI$1),0)),0)),0)</f>
        <v>0</v>
      </c>
      <c r="BJ311" s="1">
        <f>IFERROR(IF($AE311&gt;$AE310,VLOOKUP($AC311+AW$1,STOCK!$F$10:$AB$209,16,0),IF($AE311=$AE310,(IF(BJ310&gt;=1,BJ310-COUNTIFS($AE310:$AE310,$AC311,AW310:AW310,$AI$1),0)),0)),0)</f>
        <v>0</v>
      </c>
      <c r="BK311" s="1">
        <f>IFERROR(IF($AE311&gt;$AE310,VLOOKUP($AC311+AX$1,STOCK!$F$10:$AB$209,16,0),IF($AE311=$AE310,(IF(BK310&gt;=1,BK310-COUNTIFS($AE310:$AE310,$AC311,AX310:AX310,$AI$1),0)),0)),0)</f>
        <v>0</v>
      </c>
      <c r="BL311" s="1">
        <f>IFERROR(IF($AE311&gt;$AE310,VLOOKUP($AC311+AL$1,STOCK!$F$10:$AB$209,17,0),IF($AE311=$AE310,(IF(BL310&gt;=1,BL310-COUNTIFS($AE310:$AE310,$AC311,AL310:AL310,$AI$2),0)),0)),0)</f>
        <v>0</v>
      </c>
      <c r="BM311" s="1">
        <f>IFERROR(IF($AE311&gt;$AE310,VLOOKUP($AC311+AM$1,STOCK!$F$10:$AB$209,17,0),IF($AE311=$AE310,(IF(BM310&gt;=1,BM310-COUNTIFS($AE310:$AE310,$AC311,AM310:AM310,$AI$2),0)),0)),0)</f>
        <v>0</v>
      </c>
      <c r="BN311" s="1">
        <f>IFERROR(IF($AE311&gt;$AE310,VLOOKUP($AC311+AN$1,STOCK!$F$10:$AB$209,17,0),IF($AE311=$AE310,(IF(BN310&gt;=1,BN310-COUNTIFS($AE310:$AE310,$AC311,AN310:AN310,$AI$2),0)),0)),0)</f>
        <v>0</v>
      </c>
      <c r="BO311" s="1">
        <f>IFERROR(IF($AE311&gt;$AE310,VLOOKUP($AC311+AO$1,STOCK!$F$10:$AB$209,17,0),IF($AE311=$AE310,(IF(BO310&gt;=1,BO310-COUNTIFS($AE310:$AE310,$AC311,AO310:AO310,$AI$2),0)),0)),0)</f>
        <v>0</v>
      </c>
      <c r="BP311" s="1">
        <f>IFERROR(IF($AE311&gt;$AE310,VLOOKUP($AC311+AP$1,STOCK!$F$10:$AB$209,17,0),IF($AE311=$AE310,(IF(BP310&gt;=1,BP310-COUNTIFS($AE310:$AE310,$AC311,AP310:AP310,$AI$2),0)),0)),0)</f>
        <v>0</v>
      </c>
      <c r="BQ311" s="1">
        <f>IFERROR(IF($AE311&gt;$AE310,VLOOKUP($AC311+AQ$1,STOCK!$F$10:$AB$209,17,0),IF($AE311=$AE310,(IF(BQ310&gt;=1,BQ310-COUNTIFS($AE310:$AE310,$AC311,AQ310:AQ310,$AI$2),0)),0)),0)</f>
        <v>0</v>
      </c>
      <c r="BR311" s="1">
        <f>IFERROR(IF($AE311&gt;$AE310,VLOOKUP($AC311+AR$1,STOCK!$F$10:$AB$209,17,0),IF($AE311=$AE310,(IF(BR310&gt;=1,BR310-COUNTIFS($AE310:$AE310,$AC311,AR310:AR310,$AI$2),0)),0)),0)</f>
        <v>0</v>
      </c>
      <c r="BS311" s="1">
        <f>IFERROR(IF($AE311&gt;$AE310,VLOOKUP($AC311+AS$1,STOCK!$F$10:$AB$209,17,0),IF($AE311=$AE310,(IF(BS310&gt;=1,BS310-COUNTIFS($AE310:$AE310,$AC311,AS310:AS310,$AI$2),0)),0)),0)</f>
        <v>0</v>
      </c>
      <c r="BT311" s="1">
        <f>IFERROR(IF($AE311&gt;$AE310,VLOOKUP($AC311+AT$1,STOCK!$F$10:$AB$209,17,0),IF($AE311=$AE310,(IF(BT310&gt;=1,BT310-COUNTIFS($AE310:$AE310,$AC311,AT310:AT310,$AI$2),0)),0)),0)</f>
        <v>0</v>
      </c>
      <c r="BU311" s="1">
        <f>IFERROR(IF($AE311&gt;$AE310,VLOOKUP($AC311+AU$1,STOCK!$F$10:$AB$209,17,0),IF($AE311=$AE310,(IF(BU310&gt;=1,BU310-COUNTIFS($AE310:$AE310,$AC311,AU310:AU310,$AI$2),0)),0)),0)</f>
        <v>0</v>
      </c>
      <c r="BV311" s="1">
        <f>IFERROR(IF($AE311&gt;$AE310,VLOOKUP($AC311+AV$1,STOCK!$F$10:$AB$209,17,0),IF($AE311=$AE310,(IF(BV310&gt;=1,BV310-COUNTIFS($AE310:$AE310,$AC311,AV310:AV310,$AI$2),0)),0)),0)</f>
        <v>0</v>
      </c>
      <c r="BW311" s="1">
        <f>IFERROR(IF($AE311&gt;$AE310,VLOOKUP($AC311+AW$1,STOCK!$F$10:$AB$209,17,0),IF($AE311=$AE310,(IF(BW310&gt;=1,BW310-COUNTIFS($AE310:$AE310,$AC311,AW310:AW310,$AI$2),0)),0)),0)</f>
        <v>0</v>
      </c>
      <c r="BX311" s="1">
        <f>IFERROR(IF($AE311&gt;$AE310,VLOOKUP($AC311+AX$1,STOCK!$F$10:$AB$209,17,0),IF($AE311=$AE310,(IF(BX310&gt;=1,BX310-COUNTIFS($AE310:$AE310,$AC311,AX310:AX310,$AI$2),0)),0)),0)</f>
        <v>0</v>
      </c>
    </row>
    <row r="312" spans="29:76" x14ac:dyDescent="0.25">
      <c r="AC312" s="1">
        <f t="shared" si="80"/>
        <v>0</v>
      </c>
      <c r="AD312" s="1">
        <f>IFERROR(IF(LEN(AK312)&gt;=1,VLOOKUP(HLOOKUP(AK312,PROFILE!$K$5:$V$8,4,0),PROFILE!$F$1:$G$3,2,0),0),0)</f>
        <v>0</v>
      </c>
      <c r="AE312" s="1">
        <f t="shared" si="81"/>
        <v>0</v>
      </c>
      <c r="AF312" s="1">
        <v>299</v>
      </c>
      <c r="AI312" s="1" t="str">
        <f>IFERROR(IF($AH312&gt;=1,VLOOKUP($AG312,STUDENT!$O$8:$Z$1507,3,0),""),"")</f>
        <v/>
      </c>
      <c r="AJ312" s="1" t="str">
        <f>IFERROR(IF($AH312&gt;=1,VLOOKUP($AG312,STUDENT!$O$8:$Z$1507,4,0),""),"")</f>
        <v/>
      </c>
      <c r="AK312" s="1" t="str">
        <f>IFERROR(IF($AH312&gt;=1,VLOOKUP($AG312,STUDENT!$O$8:$Z$1507,6,0),""),"")</f>
        <v/>
      </c>
      <c r="AL312" s="1" t="str">
        <f t="shared" si="82"/>
        <v/>
      </c>
      <c r="AM312" s="1" t="str">
        <f t="shared" si="83"/>
        <v/>
      </c>
      <c r="AN312" s="1" t="str">
        <f t="shared" si="84"/>
        <v/>
      </c>
      <c r="AO312" s="1" t="str">
        <f t="shared" si="85"/>
        <v/>
      </c>
      <c r="AP312" s="1" t="str">
        <f t="shared" si="86"/>
        <v/>
      </c>
      <c r="AQ312" s="1" t="str">
        <f t="shared" si="87"/>
        <v/>
      </c>
      <c r="AR312" s="1" t="str">
        <f t="shared" si="88"/>
        <v/>
      </c>
      <c r="AS312" s="1" t="str">
        <f t="shared" si="89"/>
        <v/>
      </c>
      <c r="AT312" s="1" t="str">
        <f t="shared" si="90"/>
        <v/>
      </c>
      <c r="AU312" s="1" t="str">
        <f t="shared" si="91"/>
        <v/>
      </c>
      <c r="AV312" s="1" t="str">
        <f t="shared" si="92"/>
        <v/>
      </c>
      <c r="AW312" s="1" t="str">
        <f t="shared" si="93"/>
        <v/>
      </c>
      <c r="AX312" s="1" t="str">
        <f t="shared" si="94"/>
        <v/>
      </c>
      <c r="AY312" s="1">
        <f>IFERROR(IF($AE312&gt;$AE311,VLOOKUP($AC312+AL$1,STOCK!$F$10:$AB$209,16,0),IF($AE312=$AE311,(IF(AY311&gt;=1,AY311-COUNTIFS($AE311:$AE311,$AC312,AL311:AL311,$AI$1),0)),0)),0)</f>
        <v>0</v>
      </c>
      <c r="AZ312" s="1">
        <f>IFERROR(IF($AE312&gt;$AE311,VLOOKUP($AC312+AM$1,STOCK!$F$10:$AB$209,16,0),IF($AE312=$AE311,(IF(AZ311&gt;=1,AZ311-COUNTIFS($AE311:$AE311,$AC312,AM311:AM311,$AI$1),0)),0)),0)</f>
        <v>0</v>
      </c>
      <c r="BA312" s="1">
        <f>IFERROR(IF($AE312&gt;$AE311,VLOOKUP($AC312+AN$1,STOCK!$F$10:$AB$209,16,0),IF($AE312=$AE311,(IF(BA311&gt;=1,BA311-COUNTIFS($AE311:$AE311,$AC312,AN311:AN311,$AI$1),0)),0)),0)</f>
        <v>0</v>
      </c>
      <c r="BB312" s="1">
        <f>IFERROR(IF($AE312&gt;$AE311,VLOOKUP($AC312+AO$1,STOCK!$F$10:$AB$209,16,0),IF($AE312=$AE311,(IF(BB311&gt;=1,BB311-COUNTIFS($AE311:$AE311,$AC312,AO311:AO311,$AI$1),0)),0)),0)</f>
        <v>0</v>
      </c>
      <c r="BC312" s="1">
        <f>IFERROR(IF($AE312&gt;$AE311,VLOOKUP($AC312+AP$1,STOCK!$F$10:$AB$209,16,0),IF($AE312=$AE311,(IF(BC311&gt;=1,BC311-COUNTIFS($AE311:$AE311,$AC312,AP311:AP311,$AI$1),0)),0)),0)</f>
        <v>0</v>
      </c>
      <c r="BD312" s="1">
        <f>IFERROR(IF($AE312&gt;$AE311,VLOOKUP($AC312+AQ$1,STOCK!$F$10:$AB$209,16,0),IF($AE312=$AE311,(IF(BD311&gt;=1,BD311-COUNTIFS($AE311:$AE311,$AC312,AQ311:AQ311,$AI$1),0)),0)),0)</f>
        <v>0</v>
      </c>
      <c r="BE312" s="1">
        <f>IFERROR(IF($AE312&gt;$AE311,VLOOKUP($AC312+AR$1,STOCK!$F$10:$AB$209,16,0),IF($AE312=$AE311,(IF(BE311&gt;=1,BE311-COUNTIFS($AE311:$AE311,$AC312,AR311:AR311,$AI$1),0)),0)),0)</f>
        <v>0</v>
      </c>
      <c r="BF312" s="1">
        <f>IFERROR(IF($AE312&gt;$AE311,VLOOKUP($AC312+AS$1,STOCK!$F$10:$AB$209,16,0),IF($AE312=$AE311,(IF(BF311&gt;=1,BF311-COUNTIFS($AE311:$AE311,$AC312,AS311:AS311,$AI$1),0)),0)),0)</f>
        <v>0</v>
      </c>
      <c r="BG312" s="1">
        <f>IFERROR(IF($AE312&gt;$AE311,VLOOKUP($AC312+AT$1,STOCK!$F$10:$AB$209,16,0),IF($AE312=$AE311,(IF(BG311&gt;=1,BG311-COUNTIFS($AE311:$AE311,$AC312,AT311:AT311,$AI$1),0)),0)),0)</f>
        <v>0</v>
      </c>
      <c r="BH312" s="1">
        <f>IFERROR(IF($AE312&gt;$AE311,VLOOKUP($AC312+AU$1,STOCK!$F$10:$AB$209,16,0),IF($AE312=$AE311,(IF(BH311&gt;=1,BH311-COUNTIFS($AE311:$AE311,$AC312,AU311:AU311,$AI$1),0)),0)),0)</f>
        <v>0</v>
      </c>
      <c r="BI312" s="1">
        <f>IFERROR(IF($AE312&gt;$AE311,VLOOKUP($AC312+AV$1,STOCK!$F$10:$AB$209,16,0),IF($AE312=$AE311,(IF(BI311&gt;=1,BI311-COUNTIFS($AE311:$AE311,$AC312,AV311:AV311,$AI$1),0)),0)),0)</f>
        <v>0</v>
      </c>
      <c r="BJ312" s="1">
        <f>IFERROR(IF($AE312&gt;$AE311,VLOOKUP($AC312+AW$1,STOCK!$F$10:$AB$209,16,0),IF($AE312=$AE311,(IF(BJ311&gt;=1,BJ311-COUNTIFS($AE311:$AE311,$AC312,AW311:AW311,$AI$1),0)),0)),0)</f>
        <v>0</v>
      </c>
      <c r="BK312" s="1">
        <f>IFERROR(IF($AE312&gt;$AE311,VLOOKUP($AC312+AX$1,STOCK!$F$10:$AB$209,16,0),IF($AE312=$AE311,(IF(BK311&gt;=1,BK311-COUNTIFS($AE311:$AE311,$AC312,AX311:AX311,$AI$1),0)),0)),0)</f>
        <v>0</v>
      </c>
      <c r="BL312" s="1">
        <f>IFERROR(IF($AE312&gt;$AE311,VLOOKUP($AC312+AL$1,STOCK!$F$10:$AB$209,17,0),IF($AE312=$AE311,(IF(BL311&gt;=1,BL311-COUNTIFS($AE311:$AE311,$AC312,AL311:AL311,$AI$2),0)),0)),0)</f>
        <v>0</v>
      </c>
      <c r="BM312" s="1">
        <f>IFERROR(IF($AE312&gt;$AE311,VLOOKUP($AC312+AM$1,STOCK!$F$10:$AB$209,17,0),IF($AE312=$AE311,(IF(BM311&gt;=1,BM311-COUNTIFS($AE311:$AE311,$AC312,AM311:AM311,$AI$2),0)),0)),0)</f>
        <v>0</v>
      </c>
      <c r="BN312" s="1">
        <f>IFERROR(IF($AE312&gt;$AE311,VLOOKUP($AC312+AN$1,STOCK!$F$10:$AB$209,17,0),IF($AE312=$AE311,(IF(BN311&gt;=1,BN311-COUNTIFS($AE311:$AE311,$AC312,AN311:AN311,$AI$2),0)),0)),0)</f>
        <v>0</v>
      </c>
      <c r="BO312" s="1">
        <f>IFERROR(IF($AE312&gt;$AE311,VLOOKUP($AC312+AO$1,STOCK!$F$10:$AB$209,17,0),IF($AE312=$AE311,(IF(BO311&gt;=1,BO311-COUNTIFS($AE311:$AE311,$AC312,AO311:AO311,$AI$2),0)),0)),0)</f>
        <v>0</v>
      </c>
      <c r="BP312" s="1">
        <f>IFERROR(IF($AE312&gt;$AE311,VLOOKUP($AC312+AP$1,STOCK!$F$10:$AB$209,17,0),IF($AE312=$AE311,(IF(BP311&gt;=1,BP311-COUNTIFS($AE311:$AE311,$AC312,AP311:AP311,$AI$2),0)),0)),0)</f>
        <v>0</v>
      </c>
      <c r="BQ312" s="1">
        <f>IFERROR(IF($AE312&gt;$AE311,VLOOKUP($AC312+AQ$1,STOCK!$F$10:$AB$209,17,0),IF($AE312=$AE311,(IF(BQ311&gt;=1,BQ311-COUNTIFS($AE311:$AE311,$AC312,AQ311:AQ311,$AI$2),0)),0)),0)</f>
        <v>0</v>
      </c>
      <c r="BR312" s="1">
        <f>IFERROR(IF($AE312&gt;$AE311,VLOOKUP($AC312+AR$1,STOCK!$F$10:$AB$209,17,0),IF($AE312=$AE311,(IF(BR311&gt;=1,BR311-COUNTIFS($AE311:$AE311,$AC312,AR311:AR311,$AI$2),0)),0)),0)</f>
        <v>0</v>
      </c>
      <c r="BS312" s="1">
        <f>IFERROR(IF($AE312&gt;$AE311,VLOOKUP($AC312+AS$1,STOCK!$F$10:$AB$209,17,0),IF($AE312=$AE311,(IF(BS311&gt;=1,BS311-COUNTIFS($AE311:$AE311,$AC312,AS311:AS311,$AI$2),0)),0)),0)</f>
        <v>0</v>
      </c>
      <c r="BT312" s="1">
        <f>IFERROR(IF($AE312&gt;$AE311,VLOOKUP($AC312+AT$1,STOCK!$F$10:$AB$209,17,0),IF($AE312=$AE311,(IF(BT311&gt;=1,BT311-COUNTIFS($AE311:$AE311,$AC312,AT311:AT311,$AI$2),0)),0)),0)</f>
        <v>0</v>
      </c>
      <c r="BU312" s="1">
        <f>IFERROR(IF($AE312&gt;$AE311,VLOOKUP($AC312+AU$1,STOCK!$F$10:$AB$209,17,0),IF($AE312=$AE311,(IF(BU311&gt;=1,BU311-COUNTIFS($AE311:$AE311,$AC312,AU311:AU311,$AI$2),0)),0)),0)</f>
        <v>0</v>
      </c>
      <c r="BV312" s="1">
        <f>IFERROR(IF($AE312&gt;$AE311,VLOOKUP($AC312+AV$1,STOCK!$F$10:$AB$209,17,0),IF($AE312=$AE311,(IF(BV311&gt;=1,BV311-COUNTIFS($AE311:$AE311,$AC312,AV311:AV311,$AI$2),0)),0)),0)</f>
        <v>0</v>
      </c>
      <c r="BW312" s="1">
        <f>IFERROR(IF($AE312&gt;$AE311,VLOOKUP($AC312+AW$1,STOCK!$F$10:$AB$209,17,0),IF($AE312=$AE311,(IF(BW311&gt;=1,BW311-COUNTIFS($AE311:$AE311,$AC312,AW311:AW311,$AI$2),0)),0)),0)</f>
        <v>0</v>
      </c>
      <c r="BX312" s="1">
        <f>IFERROR(IF($AE312&gt;$AE311,VLOOKUP($AC312+AX$1,STOCK!$F$10:$AB$209,17,0),IF($AE312=$AE311,(IF(BX311&gt;=1,BX311-COUNTIFS($AE311:$AE311,$AC312,AX311:AX311,$AI$2),0)),0)),0)</f>
        <v>0</v>
      </c>
    </row>
    <row r="313" spans="29:76" x14ac:dyDescent="0.25">
      <c r="AC313" s="1">
        <f t="shared" si="80"/>
        <v>0</v>
      </c>
      <c r="AD313" s="1">
        <f>IFERROR(IF(LEN(AK313)&gt;=1,VLOOKUP(HLOOKUP(AK313,PROFILE!$K$5:$V$8,4,0),PROFILE!$F$1:$G$3,2,0),0),0)</f>
        <v>0</v>
      </c>
      <c r="AE313" s="1">
        <f t="shared" si="81"/>
        <v>0</v>
      </c>
      <c r="AF313" s="1">
        <v>300</v>
      </c>
      <c r="AI313" s="1" t="str">
        <f>IFERROR(IF($AH313&gt;=1,VLOOKUP($AG313,STUDENT!$O$8:$Z$1507,3,0),""),"")</f>
        <v/>
      </c>
      <c r="AJ313" s="1" t="str">
        <f>IFERROR(IF($AH313&gt;=1,VLOOKUP($AG313,STUDENT!$O$8:$Z$1507,4,0),""),"")</f>
        <v/>
      </c>
      <c r="AK313" s="1" t="str">
        <f>IFERROR(IF($AH313&gt;=1,VLOOKUP($AG313,STUDENT!$O$8:$Z$1507,6,0),""),"")</f>
        <v/>
      </c>
      <c r="AL313" s="1" t="str">
        <f t="shared" si="82"/>
        <v/>
      </c>
      <c r="AM313" s="1" t="str">
        <f t="shared" si="83"/>
        <v/>
      </c>
      <c r="AN313" s="1" t="str">
        <f t="shared" si="84"/>
        <v/>
      </c>
      <c r="AO313" s="1" t="str">
        <f t="shared" si="85"/>
        <v/>
      </c>
      <c r="AP313" s="1" t="str">
        <f t="shared" si="86"/>
        <v/>
      </c>
      <c r="AQ313" s="1" t="str">
        <f t="shared" si="87"/>
        <v/>
      </c>
      <c r="AR313" s="1" t="str">
        <f t="shared" si="88"/>
        <v/>
      </c>
      <c r="AS313" s="1" t="str">
        <f t="shared" si="89"/>
        <v/>
      </c>
      <c r="AT313" s="1" t="str">
        <f t="shared" si="90"/>
        <v/>
      </c>
      <c r="AU313" s="1" t="str">
        <f t="shared" si="91"/>
        <v/>
      </c>
      <c r="AV313" s="1" t="str">
        <f t="shared" si="92"/>
        <v/>
      </c>
      <c r="AW313" s="1" t="str">
        <f t="shared" si="93"/>
        <v/>
      </c>
      <c r="AX313" s="1" t="str">
        <f t="shared" si="94"/>
        <v/>
      </c>
      <c r="AY313" s="1">
        <f>IFERROR(IF($AE313&gt;$AE312,VLOOKUP($AC313+AL$1,STOCK!$F$10:$AB$209,16,0),IF($AE313=$AE312,(IF(AY312&gt;=1,AY312-COUNTIFS($AE312:$AE312,$AC313,AL312:AL312,$AI$1),0)),0)),0)</f>
        <v>0</v>
      </c>
      <c r="AZ313" s="1">
        <f>IFERROR(IF($AE313&gt;$AE312,VLOOKUP($AC313+AM$1,STOCK!$F$10:$AB$209,16,0),IF($AE313=$AE312,(IF(AZ312&gt;=1,AZ312-COUNTIFS($AE312:$AE312,$AC313,AM312:AM312,$AI$1),0)),0)),0)</f>
        <v>0</v>
      </c>
      <c r="BA313" s="1">
        <f>IFERROR(IF($AE313&gt;$AE312,VLOOKUP($AC313+AN$1,STOCK!$F$10:$AB$209,16,0),IF($AE313=$AE312,(IF(BA312&gt;=1,BA312-COUNTIFS($AE312:$AE312,$AC313,AN312:AN312,$AI$1),0)),0)),0)</f>
        <v>0</v>
      </c>
      <c r="BB313" s="1">
        <f>IFERROR(IF($AE313&gt;$AE312,VLOOKUP($AC313+AO$1,STOCK!$F$10:$AB$209,16,0),IF($AE313=$AE312,(IF(BB312&gt;=1,BB312-COUNTIFS($AE312:$AE312,$AC313,AO312:AO312,$AI$1),0)),0)),0)</f>
        <v>0</v>
      </c>
      <c r="BC313" s="1">
        <f>IFERROR(IF($AE313&gt;$AE312,VLOOKUP($AC313+AP$1,STOCK!$F$10:$AB$209,16,0),IF($AE313=$AE312,(IF(BC312&gt;=1,BC312-COUNTIFS($AE312:$AE312,$AC313,AP312:AP312,$AI$1),0)),0)),0)</f>
        <v>0</v>
      </c>
      <c r="BD313" s="1">
        <f>IFERROR(IF($AE313&gt;$AE312,VLOOKUP($AC313+AQ$1,STOCK!$F$10:$AB$209,16,0),IF($AE313=$AE312,(IF(BD312&gt;=1,BD312-COUNTIFS($AE312:$AE312,$AC313,AQ312:AQ312,$AI$1),0)),0)),0)</f>
        <v>0</v>
      </c>
      <c r="BE313" s="1">
        <f>IFERROR(IF($AE313&gt;$AE312,VLOOKUP($AC313+AR$1,STOCK!$F$10:$AB$209,16,0),IF($AE313=$AE312,(IF(BE312&gt;=1,BE312-COUNTIFS($AE312:$AE312,$AC313,AR312:AR312,$AI$1),0)),0)),0)</f>
        <v>0</v>
      </c>
      <c r="BF313" s="1">
        <f>IFERROR(IF($AE313&gt;$AE312,VLOOKUP($AC313+AS$1,STOCK!$F$10:$AB$209,16,0),IF($AE313=$AE312,(IF(BF312&gt;=1,BF312-COUNTIFS($AE312:$AE312,$AC313,AS312:AS312,$AI$1),0)),0)),0)</f>
        <v>0</v>
      </c>
      <c r="BG313" s="1">
        <f>IFERROR(IF($AE313&gt;$AE312,VLOOKUP($AC313+AT$1,STOCK!$F$10:$AB$209,16,0),IF($AE313=$AE312,(IF(BG312&gt;=1,BG312-COUNTIFS($AE312:$AE312,$AC313,AT312:AT312,$AI$1),0)),0)),0)</f>
        <v>0</v>
      </c>
      <c r="BH313" s="1">
        <f>IFERROR(IF($AE313&gt;$AE312,VLOOKUP($AC313+AU$1,STOCK!$F$10:$AB$209,16,0),IF($AE313=$AE312,(IF(BH312&gt;=1,BH312-COUNTIFS($AE312:$AE312,$AC313,AU312:AU312,$AI$1),0)),0)),0)</f>
        <v>0</v>
      </c>
      <c r="BI313" s="1">
        <f>IFERROR(IF($AE313&gt;$AE312,VLOOKUP($AC313+AV$1,STOCK!$F$10:$AB$209,16,0),IF($AE313=$AE312,(IF(BI312&gt;=1,BI312-COUNTIFS($AE312:$AE312,$AC313,AV312:AV312,$AI$1),0)),0)),0)</f>
        <v>0</v>
      </c>
      <c r="BJ313" s="1">
        <f>IFERROR(IF($AE313&gt;$AE312,VLOOKUP($AC313+AW$1,STOCK!$F$10:$AB$209,16,0),IF($AE313=$AE312,(IF(BJ312&gt;=1,BJ312-COUNTIFS($AE312:$AE312,$AC313,AW312:AW312,$AI$1),0)),0)),0)</f>
        <v>0</v>
      </c>
      <c r="BK313" s="1">
        <f>IFERROR(IF($AE313&gt;$AE312,VLOOKUP($AC313+AX$1,STOCK!$F$10:$AB$209,16,0),IF($AE313=$AE312,(IF(BK312&gt;=1,BK312-COUNTIFS($AE312:$AE312,$AC313,AX312:AX312,$AI$1),0)),0)),0)</f>
        <v>0</v>
      </c>
      <c r="BL313" s="1">
        <f>IFERROR(IF($AE313&gt;$AE312,VLOOKUP($AC313+AL$1,STOCK!$F$10:$AB$209,17,0),IF($AE313=$AE312,(IF(BL312&gt;=1,BL312-COUNTIFS($AE312:$AE312,$AC313,AL312:AL312,$AI$2),0)),0)),0)</f>
        <v>0</v>
      </c>
      <c r="BM313" s="1">
        <f>IFERROR(IF($AE313&gt;$AE312,VLOOKUP($AC313+AM$1,STOCK!$F$10:$AB$209,17,0),IF($AE313=$AE312,(IF(BM312&gt;=1,BM312-COUNTIFS($AE312:$AE312,$AC313,AM312:AM312,$AI$2),0)),0)),0)</f>
        <v>0</v>
      </c>
      <c r="BN313" s="1">
        <f>IFERROR(IF($AE313&gt;$AE312,VLOOKUP($AC313+AN$1,STOCK!$F$10:$AB$209,17,0),IF($AE313=$AE312,(IF(BN312&gt;=1,BN312-COUNTIFS($AE312:$AE312,$AC313,AN312:AN312,$AI$2),0)),0)),0)</f>
        <v>0</v>
      </c>
      <c r="BO313" s="1">
        <f>IFERROR(IF($AE313&gt;$AE312,VLOOKUP($AC313+AO$1,STOCK!$F$10:$AB$209,17,0),IF($AE313=$AE312,(IF(BO312&gt;=1,BO312-COUNTIFS($AE312:$AE312,$AC313,AO312:AO312,$AI$2),0)),0)),0)</f>
        <v>0</v>
      </c>
      <c r="BP313" s="1">
        <f>IFERROR(IF($AE313&gt;$AE312,VLOOKUP($AC313+AP$1,STOCK!$F$10:$AB$209,17,0),IF($AE313=$AE312,(IF(BP312&gt;=1,BP312-COUNTIFS($AE312:$AE312,$AC313,AP312:AP312,$AI$2),0)),0)),0)</f>
        <v>0</v>
      </c>
      <c r="BQ313" s="1">
        <f>IFERROR(IF($AE313&gt;$AE312,VLOOKUP($AC313+AQ$1,STOCK!$F$10:$AB$209,17,0),IF($AE313=$AE312,(IF(BQ312&gt;=1,BQ312-COUNTIFS($AE312:$AE312,$AC313,AQ312:AQ312,$AI$2),0)),0)),0)</f>
        <v>0</v>
      </c>
      <c r="BR313" s="1">
        <f>IFERROR(IF($AE313&gt;$AE312,VLOOKUP($AC313+AR$1,STOCK!$F$10:$AB$209,17,0),IF($AE313=$AE312,(IF(BR312&gt;=1,BR312-COUNTIFS($AE312:$AE312,$AC313,AR312:AR312,$AI$2),0)),0)),0)</f>
        <v>0</v>
      </c>
      <c r="BS313" s="1">
        <f>IFERROR(IF($AE313&gt;$AE312,VLOOKUP($AC313+AS$1,STOCK!$F$10:$AB$209,17,0),IF($AE313=$AE312,(IF(BS312&gt;=1,BS312-COUNTIFS($AE312:$AE312,$AC313,AS312:AS312,$AI$2),0)),0)),0)</f>
        <v>0</v>
      </c>
      <c r="BT313" s="1">
        <f>IFERROR(IF($AE313&gt;$AE312,VLOOKUP($AC313+AT$1,STOCK!$F$10:$AB$209,17,0),IF($AE313=$AE312,(IF(BT312&gt;=1,BT312-COUNTIFS($AE312:$AE312,$AC313,AT312:AT312,$AI$2),0)),0)),0)</f>
        <v>0</v>
      </c>
      <c r="BU313" s="1">
        <f>IFERROR(IF($AE313&gt;$AE312,VLOOKUP($AC313+AU$1,STOCK!$F$10:$AB$209,17,0),IF($AE313=$AE312,(IF(BU312&gt;=1,BU312-COUNTIFS($AE312:$AE312,$AC313,AU312:AU312,$AI$2),0)),0)),0)</f>
        <v>0</v>
      </c>
      <c r="BV313" s="1">
        <f>IFERROR(IF($AE313&gt;$AE312,VLOOKUP($AC313+AV$1,STOCK!$F$10:$AB$209,17,0),IF($AE313=$AE312,(IF(BV312&gt;=1,BV312-COUNTIFS($AE312:$AE312,$AC313,AV312:AV312,$AI$2),0)),0)),0)</f>
        <v>0</v>
      </c>
      <c r="BW313" s="1">
        <f>IFERROR(IF($AE313&gt;$AE312,VLOOKUP($AC313+AW$1,STOCK!$F$10:$AB$209,17,0),IF($AE313=$AE312,(IF(BW312&gt;=1,BW312-COUNTIFS($AE312:$AE312,$AC313,AW312:AW312,$AI$2),0)),0)),0)</f>
        <v>0</v>
      </c>
      <c r="BX313" s="1">
        <f>IFERROR(IF($AE313&gt;$AE312,VLOOKUP($AC313+AX$1,STOCK!$F$10:$AB$209,17,0),IF($AE313=$AE312,(IF(BX312&gt;=1,BX312-COUNTIFS($AE312:$AE312,$AC313,AX312:AX312,$AI$2),0)),0)),0)</f>
        <v>0</v>
      </c>
    </row>
    <row r="314" spans="29:76" x14ac:dyDescent="0.25">
      <c r="AC314" s="1">
        <f t="shared" si="80"/>
        <v>0</v>
      </c>
      <c r="AD314" s="1">
        <f>IFERROR(IF(LEN(AK314)&gt;=1,VLOOKUP(HLOOKUP(AK314,PROFILE!$K$5:$V$8,4,0),PROFILE!$F$1:$G$3,2,0),0),0)</f>
        <v>0</v>
      </c>
      <c r="AE314" s="1">
        <f t="shared" si="81"/>
        <v>0</v>
      </c>
      <c r="AF314" s="1">
        <v>301</v>
      </c>
      <c r="AI314" s="1" t="str">
        <f>IFERROR(IF($AH314&gt;=1,VLOOKUP($AG314,STUDENT!$O$8:$Z$1507,3,0),""),"")</f>
        <v/>
      </c>
      <c r="AJ314" s="1" t="str">
        <f>IFERROR(IF($AH314&gt;=1,VLOOKUP($AG314,STUDENT!$O$8:$Z$1507,4,0),""),"")</f>
        <v/>
      </c>
      <c r="AK314" s="1" t="str">
        <f>IFERROR(IF($AH314&gt;=1,VLOOKUP($AG314,STUDENT!$O$8:$Z$1507,6,0),""),"")</f>
        <v/>
      </c>
      <c r="AL314" s="1" t="str">
        <f t="shared" si="82"/>
        <v/>
      </c>
      <c r="AM314" s="1" t="str">
        <f t="shared" si="83"/>
        <v/>
      </c>
      <c r="AN314" s="1" t="str">
        <f t="shared" si="84"/>
        <v/>
      </c>
      <c r="AO314" s="1" t="str">
        <f t="shared" si="85"/>
        <v/>
      </c>
      <c r="AP314" s="1" t="str">
        <f t="shared" si="86"/>
        <v/>
      </c>
      <c r="AQ314" s="1" t="str">
        <f t="shared" si="87"/>
        <v/>
      </c>
      <c r="AR314" s="1" t="str">
        <f t="shared" si="88"/>
        <v/>
      </c>
      <c r="AS314" s="1" t="str">
        <f t="shared" si="89"/>
        <v/>
      </c>
      <c r="AT314" s="1" t="str">
        <f t="shared" si="90"/>
        <v/>
      </c>
      <c r="AU314" s="1" t="str">
        <f t="shared" si="91"/>
        <v/>
      </c>
      <c r="AV314" s="1" t="str">
        <f t="shared" si="92"/>
        <v/>
      </c>
      <c r="AW314" s="1" t="str">
        <f t="shared" si="93"/>
        <v/>
      </c>
      <c r="AX314" s="1" t="str">
        <f t="shared" si="94"/>
        <v/>
      </c>
      <c r="AY314" s="1">
        <f>IFERROR(IF($AE314&gt;$AE313,VLOOKUP($AC314+AL$1,STOCK!$F$10:$AB$209,16,0),IF($AE314=$AE313,(IF(AY313&gt;=1,AY313-COUNTIFS($AE313:$AE313,$AC314,AL313:AL313,$AI$1),0)),0)),0)</f>
        <v>0</v>
      </c>
      <c r="AZ314" s="1">
        <f>IFERROR(IF($AE314&gt;$AE313,VLOOKUP($AC314+AM$1,STOCK!$F$10:$AB$209,16,0),IF($AE314=$AE313,(IF(AZ313&gt;=1,AZ313-COUNTIFS($AE313:$AE313,$AC314,AM313:AM313,$AI$1),0)),0)),0)</f>
        <v>0</v>
      </c>
      <c r="BA314" s="1">
        <f>IFERROR(IF($AE314&gt;$AE313,VLOOKUP($AC314+AN$1,STOCK!$F$10:$AB$209,16,0),IF($AE314=$AE313,(IF(BA313&gt;=1,BA313-COUNTIFS($AE313:$AE313,$AC314,AN313:AN313,$AI$1),0)),0)),0)</f>
        <v>0</v>
      </c>
      <c r="BB314" s="1">
        <f>IFERROR(IF($AE314&gt;$AE313,VLOOKUP($AC314+AO$1,STOCK!$F$10:$AB$209,16,0),IF($AE314=$AE313,(IF(BB313&gt;=1,BB313-COUNTIFS($AE313:$AE313,$AC314,AO313:AO313,$AI$1),0)),0)),0)</f>
        <v>0</v>
      </c>
      <c r="BC314" s="1">
        <f>IFERROR(IF($AE314&gt;$AE313,VLOOKUP($AC314+AP$1,STOCK!$F$10:$AB$209,16,0),IF($AE314=$AE313,(IF(BC313&gt;=1,BC313-COUNTIFS($AE313:$AE313,$AC314,AP313:AP313,$AI$1),0)),0)),0)</f>
        <v>0</v>
      </c>
      <c r="BD314" s="1">
        <f>IFERROR(IF($AE314&gt;$AE313,VLOOKUP($AC314+AQ$1,STOCK!$F$10:$AB$209,16,0),IF($AE314=$AE313,(IF(BD313&gt;=1,BD313-COUNTIFS($AE313:$AE313,$AC314,AQ313:AQ313,$AI$1),0)),0)),0)</f>
        <v>0</v>
      </c>
      <c r="BE314" s="1">
        <f>IFERROR(IF($AE314&gt;$AE313,VLOOKUP($AC314+AR$1,STOCK!$F$10:$AB$209,16,0),IF($AE314=$AE313,(IF(BE313&gt;=1,BE313-COUNTIFS($AE313:$AE313,$AC314,AR313:AR313,$AI$1),0)),0)),0)</f>
        <v>0</v>
      </c>
      <c r="BF314" s="1">
        <f>IFERROR(IF($AE314&gt;$AE313,VLOOKUP($AC314+AS$1,STOCK!$F$10:$AB$209,16,0),IF($AE314=$AE313,(IF(BF313&gt;=1,BF313-COUNTIFS($AE313:$AE313,$AC314,AS313:AS313,$AI$1),0)),0)),0)</f>
        <v>0</v>
      </c>
      <c r="BG314" s="1">
        <f>IFERROR(IF($AE314&gt;$AE313,VLOOKUP($AC314+AT$1,STOCK!$F$10:$AB$209,16,0),IF($AE314=$AE313,(IF(BG313&gt;=1,BG313-COUNTIFS($AE313:$AE313,$AC314,AT313:AT313,$AI$1),0)),0)),0)</f>
        <v>0</v>
      </c>
      <c r="BH314" s="1">
        <f>IFERROR(IF($AE314&gt;$AE313,VLOOKUP($AC314+AU$1,STOCK!$F$10:$AB$209,16,0),IF($AE314=$AE313,(IF(BH313&gt;=1,BH313-COUNTIFS($AE313:$AE313,$AC314,AU313:AU313,$AI$1),0)),0)),0)</f>
        <v>0</v>
      </c>
      <c r="BI314" s="1">
        <f>IFERROR(IF($AE314&gt;$AE313,VLOOKUP($AC314+AV$1,STOCK!$F$10:$AB$209,16,0),IF($AE314=$AE313,(IF(BI313&gt;=1,BI313-COUNTIFS($AE313:$AE313,$AC314,AV313:AV313,$AI$1),0)),0)),0)</f>
        <v>0</v>
      </c>
      <c r="BJ314" s="1">
        <f>IFERROR(IF($AE314&gt;$AE313,VLOOKUP($AC314+AW$1,STOCK!$F$10:$AB$209,16,0),IF($AE314=$AE313,(IF(BJ313&gt;=1,BJ313-COUNTIFS($AE313:$AE313,$AC314,AW313:AW313,$AI$1),0)),0)),0)</f>
        <v>0</v>
      </c>
      <c r="BK314" s="1">
        <f>IFERROR(IF($AE314&gt;$AE313,VLOOKUP($AC314+AX$1,STOCK!$F$10:$AB$209,16,0),IF($AE314=$AE313,(IF(BK313&gt;=1,BK313-COUNTIFS($AE313:$AE313,$AC314,AX313:AX313,$AI$1),0)),0)),0)</f>
        <v>0</v>
      </c>
      <c r="BL314" s="1">
        <f>IFERROR(IF($AE314&gt;$AE313,VLOOKUP($AC314+AL$1,STOCK!$F$10:$AB$209,17,0),IF($AE314=$AE313,(IF(BL313&gt;=1,BL313-COUNTIFS($AE313:$AE313,$AC314,AL313:AL313,$AI$2),0)),0)),0)</f>
        <v>0</v>
      </c>
      <c r="BM314" s="1">
        <f>IFERROR(IF($AE314&gt;$AE313,VLOOKUP($AC314+AM$1,STOCK!$F$10:$AB$209,17,0),IF($AE314=$AE313,(IF(BM313&gt;=1,BM313-COUNTIFS($AE313:$AE313,$AC314,AM313:AM313,$AI$2),0)),0)),0)</f>
        <v>0</v>
      </c>
      <c r="BN314" s="1">
        <f>IFERROR(IF($AE314&gt;$AE313,VLOOKUP($AC314+AN$1,STOCK!$F$10:$AB$209,17,0),IF($AE314=$AE313,(IF(BN313&gt;=1,BN313-COUNTIFS($AE313:$AE313,$AC314,AN313:AN313,$AI$2),0)),0)),0)</f>
        <v>0</v>
      </c>
      <c r="BO314" s="1">
        <f>IFERROR(IF($AE314&gt;$AE313,VLOOKUP($AC314+AO$1,STOCK!$F$10:$AB$209,17,0),IF($AE314=$AE313,(IF(BO313&gt;=1,BO313-COUNTIFS($AE313:$AE313,$AC314,AO313:AO313,$AI$2),0)),0)),0)</f>
        <v>0</v>
      </c>
      <c r="BP314" s="1">
        <f>IFERROR(IF($AE314&gt;$AE313,VLOOKUP($AC314+AP$1,STOCK!$F$10:$AB$209,17,0),IF($AE314=$AE313,(IF(BP313&gt;=1,BP313-COUNTIFS($AE313:$AE313,$AC314,AP313:AP313,$AI$2),0)),0)),0)</f>
        <v>0</v>
      </c>
      <c r="BQ314" s="1">
        <f>IFERROR(IF($AE314&gt;$AE313,VLOOKUP($AC314+AQ$1,STOCK!$F$10:$AB$209,17,0),IF($AE314=$AE313,(IF(BQ313&gt;=1,BQ313-COUNTIFS($AE313:$AE313,$AC314,AQ313:AQ313,$AI$2),0)),0)),0)</f>
        <v>0</v>
      </c>
      <c r="BR314" s="1">
        <f>IFERROR(IF($AE314&gt;$AE313,VLOOKUP($AC314+AR$1,STOCK!$F$10:$AB$209,17,0),IF($AE314=$AE313,(IF(BR313&gt;=1,BR313-COUNTIFS($AE313:$AE313,$AC314,AR313:AR313,$AI$2),0)),0)),0)</f>
        <v>0</v>
      </c>
      <c r="BS314" s="1">
        <f>IFERROR(IF($AE314&gt;$AE313,VLOOKUP($AC314+AS$1,STOCK!$F$10:$AB$209,17,0),IF($AE314=$AE313,(IF(BS313&gt;=1,BS313-COUNTIFS($AE313:$AE313,$AC314,AS313:AS313,$AI$2),0)),0)),0)</f>
        <v>0</v>
      </c>
      <c r="BT314" s="1">
        <f>IFERROR(IF($AE314&gt;$AE313,VLOOKUP($AC314+AT$1,STOCK!$F$10:$AB$209,17,0),IF($AE314=$AE313,(IF(BT313&gt;=1,BT313-COUNTIFS($AE313:$AE313,$AC314,AT313:AT313,$AI$2),0)),0)),0)</f>
        <v>0</v>
      </c>
      <c r="BU314" s="1">
        <f>IFERROR(IF($AE314&gt;$AE313,VLOOKUP($AC314+AU$1,STOCK!$F$10:$AB$209,17,0),IF($AE314=$AE313,(IF(BU313&gt;=1,BU313-COUNTIFS($AE313:$AE313,$AC314,AU313:AU313,$AI$2),0)),0)),0)</f>
        <v>0</v>
      </c>
      <c r="BV314" s="1">
        <f>IFERROR(IF($AE314&gt;$AE313,VLOOKUP($AC314+AV$1,STOCK!$F$10:$AB$209,17,0),IF($AE314=$AE313,(IF(BV313&gt;=1,BV313-COUNTIFS($AE313:$AE313,$AC314,AV313:AV313,$AI$2),0)),0)),0)</f>
        <v>0</v>
      </c>
      <c r="BW314" s="1">
        <f>IFERROR(IF($AE314&gt;$AE313,VLOOKUP($AC314+AW$1,STOCK!$F$10:$AB$209,17,0),IF($AE314=$AE313,(IF(BW313&gt;=1,BW313-COUNTIFS($AE313:$AE313,$AC314,AW313:AW313,$AI$2),0)),0)),0)</f>
        <v>0</v>
      </c>
      <c r="BX314" s="1">
        <f>IFERROR(IF($AE314&gt;$AE313,VLOOKUP($AC314+AX$1,STOCK!$F$10:$AB$209,17,0),IF($AE314=$AE313,(IF(BX313&gt;=1,BX313-COUNTIFS($AE313:$AE313,$AC314,AX313:AX313,$AI$2),0)),0)),0)</f>
        <v>0</v>
      </c>
    </row>
    <row r="315" spans="29:76" x14ac:dyDescent="0.25">
      <c r="AC315" s="1">
        <f t="shared" si="80"/>
        <v>0</v>
      </c>
      <c r="AD315" s="1">
        <f>IFERROR(IF(LEN(AK315)&gt;=1,VLOOKUP(HLOOKUP(AK315,PROFILE!$K$5:$V$8,4,0),PROFILE!$F$1:$G$3,2,0),0),0)</f>
        <v>0</v>
      </c>
      <c r="AE315" s="1">
        <f t="shared" si="81"/>
        <v>0</v>
      </c>
      <c r="AF315" s="1">
        <v>302</v>
      </c>
      <c r="AI315" s="1" t="str">
        <f>IFERROR(IF($AH315&gt;=1,VLOOKUP($AG315,STUDENT!$O$8:$Z$1507,3,0),""),"")</f>
        <v/>
      </c>
      <c r="AJ315" s="1" t="str">
        <f>IFERROR(IF($AH315&gt;=1,VLOOKUP($AG315,STUDENT!$O$8:$Z$1507,4,0),""),"")</f>
        <v/>
      </c>
      <c r="AK315" s="1" t="str">
        <f>IFERROR(IF($AH315&gt;=1,VLOOKUP($AG315,STUDENT!$O$8:$Z$1507,6,0),""),"")</f>
        <v/>
      </c>
      <c r="AL315" s="1" t="str">
        <f t="shared" si="82"/>
        <v/>
      </c>
      <c r="AM315" s="1" t="str">
        <f t="shared" si="83"/>
        <v/>
      </c>
      <c r="AN315" s="1" t="str">
        <f t="shared" si="84"/>
        <v/>
      </c>
      <c r="AO315" s="1" t="str">
        <f t="shared" si="85"/>
        <v/>
      </c>
      <c r="AP315" s="1" t="str">
        <f t="shared" si="86"/>
        <v/>
      </c>
      <c r="AQ315" s="1" t="str">
        <f t="shared" si="87"/>
        <v/>
      </c>
      <c r="AR315" s="1" t="str">
        <f t="shared" si="88"/>
        <v/>
      </c>
      <c r="AS315" s="1" t="str">
        <f t="shared" si="89"/>
        <v/>
      </c>
      <c r="AT315" s="1" t="str">
        <f t="shared" si="90"/>
        <v/>
      </c>
      <c r="AU315" s="1" t="str">
        <f t="shared" si="91"/>
        <v/>
      </c>
      <c r="AV315" s="1" t="str">
        <f t="shared" si="92"/>
        <v/>
      </c>
      <c r="AW315" s="1" t="str">
        <f t="shared" si="93"/>
        <v/>
      </c>
      <c r="AX315" s="1" t="str">
        <f t="shared" si="94"/>
        <v/>
      </c>
      <c r="AY315" s="1">
        <f>IFERROR(IF($AE315&gt;$AE314,VLOOKUP($AC315+AL$1,STOCK!$F$10:$AB$209,16,0),IF($AE315=$AE314,(IF(AY314&gt;=1,AY314-COUNTIFS($AE314:$AE314,$AC315,AL314:AL314,$AI$1),0)),0)),0)</f>
        <v>0</v>
      </c>
      <c r="AZ315" s="1">
        <f>IFERROR(IF($AE315&gt;$AE314,VLOOKUP($AC315+AM$1,STOCK!$F$10:$AB$209,16,0),IF($AE315=$AE314,(IF(AZ314&gt;=1,AZ314-COUNTIFS($AE314:$AE314,$AC315,AM314:AM314,$AI$1),0)),0)),0)</f>
        <v>0</v>
      </c>
      <c r="BA315" s="1">
        <f>IFERROR(IF($AE315&gt;$AE314,VLOOKUP($AC315+AN$1,STOCK!$F$10:$AB$209,16,0),IF($AE315=$AE314,(IF(BA314&gt;=1,BA314-COUNTIFS($AE314:$AE314,$AC315,AN314:AN314,$AI$1),0)),0)),0)</f>
        <v>0</v>
      </c>
      <c r="BB315" s="1">
        <f>IFERROR(IF($AE315&gt;$AE314,VLOOKUP($AC315+AO$1,STOCK!$F$10:$AB$209,16,0),IF($AE315=$AE314,(IF(BB314&gt;=1,BB314-COUNTIFS($AE314:$AE314,$AC315,AO314:AO314,$AI$1),0)),0)),0)</f>
        <v>0</v>
      </c>
      <c r="BC315" s="1">
        <f>IFERROR(IF($AE315&gt;$AE314,VLOOKUP($AC315+AP$1,STOCK!$F$10:$AB$209,16,0),IF($AE315=$AE314,(IF(BC314&gt;=1,BC314-COUNTIFS($AE314:$AE314,$AC315,AP314:AP314,$AI$1),0)),0)),0)</f>
        <v>0</v>
      </c>
      <c r="BD315" s="1">
        <f>IFERROR(IF($AE315&gt;$AE314,VLOOKUP($AC315+AQ$1,STOCK!$F$10:$AB$209,16,0),IF($AE315=$AE314,(IF(BD314&gt;=1,BD314-COUNTIFS($AE314:$AE314,$AC315,AQ314:AQ314,$AI$1),0)),0)),0)</f>
        <v>0</v>
      </c>
      <c r="BE315" s="1">
        <f>IFERROR(IF($AE315&gt;$AE314,VLOOKUP($AC315+AR$1,STOCK!$F$10:$AB$209,16,0),IF($AE315=$AE314,(IF(BE314&gt;=1,BE314-COUNTIFS($AE314:$AE314,$AC315,AR314:AR314,$AI$1),0)),0)),0)</f>
        <v>0</v>
      </c>
      <c r="BF315" s="1">
        <f>IFERROR(IF($AE315&gt;$AE314,VLOOKUP($AC315+AS$1,STOCK!$F$10:$AB$209,16,0),IF($AE315=$AE314,(IF(BF314&gt;=1,BF314-COUNTIFS($AE314:$AE314,$AC315,AS314:AS314,$AI$1),0)),0)),0)</f>
        <v>0</v>
      </c>
      <c r="BG315" s="1">
        <f>IFERROR(IF($AE315&gt;$AE314,VLOOKUP($AC315+AT$1,STOCK!$F$10:$AB$209,16,0),IF($AE315=$AE314,(IF(BG314&gt;=1,BG314-COUNTIFS($AE314:$AE314,$AC315,AT314:AT314,$AI$1),0)),0)),0)</f>
        <v>0</v>
      </c>
      <c r="BH315" s="1">
        <f>IFERROR(IF($AE315&gt;$AE314,VLOOKUP($AC315+AU$1,STOCK!$F$10:$AB$209,16,0),IF($AE315=$AE314,(IF(BH314&gt;=1,BH314-COUNTIFS($AE314:$AE314,$AC315,AU314:AU314,$AI$1),0)),0)),0)</f>
        <v>0</v>
      </c>
      <c r="BI315" s="1">
        <f>IFERROR(IF($AE315&gt;$AE314,VLOOKUP($AC315+AV$1,STOCK!$F$10:$AB$209,16,0),IF($AE315=$AE314,(IF(BI314&gt;=1,BI314-COUNTIFS($AE314:$AE314,$AC315,AV314:AV314,$AI$1),0)),0)),0)</f>
        <v>0</v>
      </c>
      <c r="BJ315" s="1">
        <f>IFERROR(IF($AE315&gt;$AE314,VLOOKUP($AC315+AW$1,STOCK!$F$10:$AB$209,16,0),IF($AE315=$AE314,(IF(BJ314&gt;=1,BJ314-COUNTIFS($AE314:$AE314,$AC315,AW314:AW314,$AI$1),0)),0)),0)</f>
        <v>0</v>
      </c>
      <c r="BK315" s="1">
        <f>IFERROR(IF($AE315&gt;$AE314,VLOOKUP($AC315+AX$1,STOCK!$F$10:$AB$209,16,0),IF($AE315=$AE314,(IF(BK314&gt;=1,BK314-COUNTIFS($AE314:$AE314,$AC315,AX314:AX314,$AI$1),0)),0)),0)</f>
        <v>0</v>
      </c>
      <c r="BL315" s="1">
        <f>IFERROR(IF($AE315&gt;$AE314,VLOOKUP($AC315+AL$1,STOCK!$F$10:$AB$209,17,0),IF($AE315=$AE314,(IF(BL314&gt;=1,BL314-COUNTIFS($AE314:$AE314,$AC315,AL314:AL314,$AI$2),0)),0)),0)</f>
        <v>0</v>
      </c>
      <c r="BM315" s="1">
        <f>IFERROR(IF($AE315&gt;$AE314,VLOOKUP($AC315+AM$1,STOCK!$F$10:$AB$209,17,0),IF($AE315=$AE314,(IF(BM314&gt;=1,BM314-COUNTIFS($AE314:$AE314,$AC315,AM314:AM314,$AI$2),0)),0)),0)</f>
        <v>0</v>
      </c>
      <c r="BN315" s="1">
        <f>IFERROR(IF($AE315&gt;$AE314,VLOOKUP($AC315+AN$1,STOCK!$F$10:$AB$209,17,0),IF($AE315=$AE314,(IF(BN314&gt;=1,BN314-COUNTIFS($AE314:$AE314,$AC315,AN314:AN314,$AI$2),0)),0)),0)</f>
        <v>0</v>
      </c>
      <c r="BO315" s="1">
        <f>IFERROR(IF($AE315&gt;$AE314,VLOOKUP($AC315+AO$1,STOCK!$F$10:$AB$209,17,0),IF($AE315=$AE314,(IF(BO314&gt;=1,BO314-COUNTIFS($AE314:$AE314,$AC315,AO314:AO314,$AI$2),0)),0)),0)</f>
        <v>0</v>
      </c>
      <c r="BP315" s="1">
        <f>IFERROR(IF($AE315&gt;$AE314,VLOOKUP($AC315+AP$1,STOCK!$F$10:$AB$209,17,0),IF($AE315=$AE314,(IF(BP314&gt;=1,BP314-COUNTIFS($AE314:$AE314,$AC315,AP314:AP314,$AI$2),0)),0)),0)</f>
        <v>0</v>
      </c>
      <c r="BQ315" s="1">
        <f>IFERROR(IF($AE315&gt;$AE314,VLOOKUP($AC315+AQ$1,STOCK!$F$10:$AB$209,17,0),IF($AE315=$AE314,(IF(BQ314&gt;=1,BQ314-COUNTIFS($AE314:$AE314,$AC315,AQ314:AQ314,$AI$2),0)),0)),0)</f>
        <v>0</v>
      </c>
      <c r="BR315" s="1">
        <f>IFERROR(IF($AE315&gt;$AE314,VLOOKUP($AC315+AR$1,STOCK!$F$10:$AB$209,17,0),IF($AE315=$AE314,(IF(BR314&gt;=1,BR314-COUNTIFS($AE314:$AE314,$AC315,AR314:AR314,$AI$2),0)),0)),0)</f>
        <v>0</v>
      </c>
      <c r="BS315" s="1">
        <f>IFERROR(IF($AE315&gt;$AE314,VLOOKUP($AC315+AS$1,STOCK!$F$10:$AB$209,17,0),IF($AE315=$AE314,(IF(BS314&gt;=1,BS314-COUNTIFS($AE314:$AE314,$AC315,AS314:AS314,$AI$2),0)),0)),0)</f>
        <v>0</v>
      </c>
      <c r="BT315" s="1">
        <f>IFERROR(IF($AE315&gt;$AE314,VLOOKUP($AC315+AT$1,STOCK!$F$10:$AB$209,17,0),IF($AE315=$AE314,(IF(BT314&gt;=1,BT314-COUNTIFS($AE314:$AE314,$AC315,AT314:AT314,$AI$2),0)),0)),0)</f>
        <v>0</v>
      </c>
      <c r="BU315" s="1">
        <f>IFERROR(IF($AE315&gt;$AE314,VLOOKUP($AC315+AU$1,STOCK!$F$10:$AB$209,17,0),IF($AE315=$AE314,(IF(BU314&gt;=1,BU314-COUNTIFS($AE314:$AE314,$AC315,AU314:AU314,$AI$2),0)),0)),0)</f>
        <v>0</v>
      </c>
      <c r="BV315" s="1">
        <f>IFERROR(IF($AE315&gt;$AE314,VLOOKUP($AC315+AV$1,STOCK!$F$10:$AB$209,17,0),IF($AE315=$AE314,(IF(BV314&gt;=1,BV314-COUNTIFS($AE314:$AE314,$AC315,AV314:AV314,$AI$2),0)),0)),0)</f>
        <v>0</v>
      </c>
      <c r="BW315" s="1">
        <f>IFERROR(IF($AE315&gt;$AE314,VLOOKUP($AC315+AW$1,STOCK!$F$10:$AB$209,17,0),IF($AE315=$AE314,(IF(BW314&gt;=1,BW314-COUNTIFS($AE314:$AE314,$AC315,AW314:AW314,$AI$2),0)),0)),0)</f>
        <v>0</v>
      </c>
      <c r="BX315" s="1">
        <f>IFERROR(IF($AE315&gt;$AE314,VLOOKUP($AC315+AX$1,STOCK!$F$10:$AB$209,17,0),IF($AE315=$AE314,(IF(BX314&gt;=1,BX314-COUNTIFS($AE314:$AE314,$AC315,AX314:AX314,$AI$2),0)),0)),0)</f>
        <v>0</v>
      </c>
    </row>
    <row r="316" spans="29:76" x14ac:dyDescent="0.25">
      <c r="AC316" s="1">
        <f t="shared" si="80"/>
        <v>0</v>
      </c>
      <c r="AD316" s="1">
        <f>IFERROR(IF(LEN(AK316)&gt;=1,VLOOKUP(HLOOKUP(AK316,PROFILE!$K$5:$V$8,4,0),PROFILE!$F$1:$G$3,2,0),0),0)</f>
        <v>0</v>
      </c>
      <c r="AE316" s="1">
        <f t="shared" si="81"/>
        <v>0</v>
      </c>
      <c r="AF316" s="1">
        <v>303</v>
      </c>
      <c r="AI316" s="1" t="str">
        <f>IFERROR(IF($AH316&gt;=1,VLOOKUP($AG316,STUDENT!$O$8:$Z$1507,3,0),""),"")</f>
        <v/>
      </c>
      <c r="AJ316" s="1" t="str">
        <f>IFERROR(IF($AH316&gt;=1,VLOOKUP($AG316,STUDENT!$O$8:$Z$1507,4,0),""),"")</f>
        <v/>
      </c>
      <c r="AK316" s="1" t="str">
        <f>IFERROR(IF($AH316&gt;=1,VLOOKUP($AG316,STUDENT!$O$8:$Z$1507,6,0),""),"")</f>
        <v/>
      </c>
      <c r="AL316" s="1" t="str">
        <f t="shared" si="82"/>
        <v/>
      </c>
      <c r="AM316" s="1" t="str">
        <f t="shared" si="83"/>
        <v/>
      </c>
      <c r="AN316" s="1" t="str">
        <f t="shared" si="84"/>
        <v/>
      </c>
      <c r="AO316" s="1" t="str">
        <f t="shared" si="85"/>
        <v/>
      </c>
      <c r="AP316" s="1" t="str">
        <f t="shared" si="86"/>
        <v/>
      </c>
      <c r="AQ316" s="1" t="str">
        <f t="shared" si="87"/>
        <v/>
      </c>
      <c r="AR316" s="1" t="str">
        <f t="shared" si="88"/>
        <v/>
      </c>
      <c r="AS316" s="1" t="str">
        <f t="shared" si="89"/>
        <v/>
      </c>
      <c r="AT316" s="1" t="str">
        <f t="shared" si="90"/>
        <v/>
      </c>
      <c r="AU316" s="1" t="str">
        <f t="shared" si="91"/>
        <v/>
      </c>
      <c r="AV316" s="1" t="str">
        <f t="shared" si="92"/>
        <v/>
      </c>
      <c r="AW316" s="1" t="str">
        <f t="shared" si="93"/>
        <v/>
      </c>
      <c r="AX316" s="1" t="str">
        <f t="shared" si="94"/>
        <v/>
      </c>
      <c r="AY316" s="1">
        <f>IFERROR(IF($AE316&gt;$AE315,VLOOKUP($AC316+AL$1,STOCK!$F$10:$AB$209,16,0),IF($AE316=$AE315,(IF(AY315&gt;=1,AY315-COUNTIFS($AE315:$AE315,$AC316,AL315:AL315,$AI$1),0)),0)),0)</f>
        <v>0</v>
      </c>
      <c r="AZ316" s="1">
        <f>IFERROR(IF($AE316&gt;$AE315,VLOOKUP($AC316+AM$1,STOCK!$F$10:$AB$209,16,0),IF($AE316=$AE315,(IF(AZ315&gt;=1,AZ315-COUNTIFS($AE315:$AE315,$AC316,AM315:AM315,$AI$1),0)),0)),0)</f>
        <v>0</v>
      </c>
      <c r="BA316" s="1">
        <f>IFERROR(IF($AE316&gt;$AE315,VLOOKUP($AC316+AN$1,STOCK!$F$10:$AB$209,16,0),IF($AE316=$AE315,(IF(BA315&gt;=1,BA315-COUNTIFS($AE315:$AE315,$AC316,AN315:AN315,$AI$1),0)),0)),0)</f>
        <v>0</v>
      </c>
      <c r="BB316" s="1">
        <f>IFERROR(IF($AE316&gt;$AE315,VLOOKUP($AC316+AO$1,STOCK!$F$10:$AB$209,16,0),IF($AE316=$AE315,(IF(BB315&gt;=1,BB315-COUNTIFS($AE315:$AE315,$AC316,AO315:AO315,$AI$1),0)),0)),0)</f>
        <v>0</v>
      </c>
      <c r="BC316" s="1">
        <f>IFERROR(IF($AE316&gt;$AE315,VLOOKUP($AC316+AP$1,STOCK!$F$10:$AB$209,16,0),IF($AE316=$AE315,(IF(BC315&gt;=1,BC315-COUNTIFS($AE315:$AE315,$AC316,AP315:AP315,$AI$1),0)),0)),0)</f>
        <v>0</v>
      </c>
      <c r="BD316" s="1">
        <f>IFERROR(IF($AE316&gt;$AE315,VLOOKUP($AC316+AQ$1,STOCK!$F$10:$AB$209,16,0),IF($AE316=$AE315,(IF(BD315&gt;=1,BD315-COUNTIFS($AE315:$AE315,$AC316,AQ315:AQ315,$AI$1),0)),0)),0)</f>
        <v>0</v>
      </c>
      <c r="BE316" s="1">
        <f>IFERROR(IF($AE316&gt;$AE315,VLOOKUP($AC316+AR$1,STOCK!$F$10:$AB$209,16,0),IF($AE316=$AE315,(IF(BE315&gt;=1,BE315-COUNTIFS($AE315:$AE315,$AC316,AR315:AR315,$AI$1),0)),0)),0)</f>
        <v>0</v>
      </c>
      <c r="BF316" s="1">
        <f>IFERROR(IF($AE316&gt;$AE315,VLOOKUP($AC316+AS$1,STOCK!$F$10:$AB$209,16,0),IF($AE316=$AE315,(IF(BF315&gt;=1,BF315-COUNTIFS($AE315:$AE315,$AC316,AS315:AS315,$AI$1),0)),0)),0)</f>
        <v>0</v>
      </c>
      <c r="BG316" s="1">
        <f>IFERROR(IF($AE316&gt;$AE315,VLOOKUP($AC316+AT$1,STOCK!$F$10:$AB$209,16,0),IF($AE316=$AE315,(IF(BG315&gt;=1,BG315-COUNTIFS($AE315:$AE315,$AC316,AT315:AT315,$AI$1),0)),0)),0)</f>
        <v>0</v>
      </c>
      <c r="BH316" s="1">
        <f>IFERROR(IF($AE316&gt;$AE315,VLOOKUP($AC316+AU$1,STOCK!$F$10:$AB$209,16,0),IF($AE316=$AE315,(IF(BH315&gt;=1,BH315-COUNTIFS($AE315:$AE315,$AC316,AU315:AU315,$AI$1),0)),0)),0)</f>
        <v>0</v>
      </c>
      <c r="BI316" s="1">
        <f>IFERROR(IF($AE316&gt;$AE315,VLOOKUP($AC316+AV$1,STOCK!$F$10:$AB$209,16,0),IF($AE316=$AE315,(IF(BI315&gt;=1,BI315-COUNTIFS($AE315:$AE315,$AC316,AV315:AV315,$AI$1),0)),0)),0)</f>
        <v>0</v>
      </c>
      <c r="BJ316" s="1">
        <f>IFERROR(IF($AE316&gt;$AE315,VLOOKUP($AC316+AW$1,STOCK!$F$10:$AB$209,16,0),IF($AE316=$AE315,(IF(BJ315&gt;=1,BJ315-COUNTIFS($AE315:$AE315,$AC316,AW315:AW315,$AI$1),0)),0)),0)</f>
        <v>0</v>
      </c>
      <c r="BK316" s="1">
        <f>IFERROR(IF($AE316&gt;$AE315,VLOOKUP($AC316+AX$1,STOCK!$F$10:$AB$209,16,0),IF($AE316=$AE315,(IF(BK315&gt;=1,BK315-COUNTIFS($AE315:$AE315,$AC316,AX315:AX315,$AI$1),0)),0)),0)</f>
        <v>0</v>
      </c>
      <c r="BL316" s="1">
        <f>IFERROR(IF($AE316&gt;$AE315,VLOOKUP($AC316+AL$1,STOCK!$F$10:$AB$209,17,0),IF($AE316=$AE315,(IF(BL315&gt;=1,BL315-COUNTIFS($AE315:$AE315,$AC316,AL315:AL315,$AI$2),0)),0)),0)</f>
        <v>0</v>
      </c>
      <c r="BM316" s="1">
        <f>IFERROR(IF($AE316&gt;$AE315,VLOOKUP($AC316+AM$1,STOCK!$F$10:$AB$209,17,0),IF($AE316=$AE315,(IF(BM315&gt;=1,BM315-COUNTIFS($AE315:$AE315,$AC316,AM315:AM315,$AI$2),0)),0)),0)</f>
        <v>0</v>
      </c>
      <c r="BN316" s="1">
        <f>IFERROR(IF($AE316&gt;$AE315,VLOOKUP($AC316+AN$1,STOCK!$F$10:$AB$209,17,0),IF($AE316=$AE315,(IF(BN315&gt;=1,BN315-COUNTIFS($AE315:$AE315,$AC316,AN315:AN315,$AI$2),0)),0)),0)</f>
        <v>0</v>
      </c>
      <c r="BO316" s="1">
        <f>IFERROR(IF($AE316&gt;$AE315,VLOOKUP($AC316+AO$1,STOCK!$F$10:$AB$209,17,0),IF($AE316=$AE315,(IF(BO315&gt;=1,BO315-COUNTIFS($AE315:$AE315,$AC316,AO315:AO315,$AI$2),0)),0)),0)</f>
        <v>0</v>
      </c>
      <c r="BP316" s="1">
        <f>IFERROR(IF($AE316&gt;$AE315,VLOOKUP($AC316+AP$1,STOCK!$F$10:$AB$209,17,0),IF($AE316=$AE315,(IF(BP315&gt;=1,BP315-COUNTIFS($AE315:$AE315,$AC316,AP315:AP315,$AI$2),0)),0)),0)</f>
        <v>0</v>
      </c>
      <c r="BQ316" s="1">
        <f>IFERROR(IF($AE316&gt;$AE315,VLOOKUP($AC316+AQ$1,STOCK!$F$10:$AB$209,17,0),IF($AE316=$AE315,(IF(BQ315&gt;=1,BQ315-COUNTIFS($AE315:$AE315,$AC316,AQ315:AQ315,$AI$2),0)),0)),0)</f>
        <v>0</v>
      </c>
      <c r="BR316" s="1">
        <f>IFERROR(IF($AE316&gt;$AE315,VLOOKUP($AC316+AR$1,STOCK!$F$10:$AB$209,17,0),IF($AE316=$AE315,(IF(BR315&gt;=1,BR315-COUNTIFS($AE315:$AE315,$AC316,AR315:AR315,$AI$2),0)),0)),0)</f>
        <v>0</v>
      </c>
      <c r="BS316" s="1">
        <f>IFERROR(IF($AE316&gt;$AE315,VLOOKUP($AC316+AS$1,STOCK!$F$10:$AB$209,17,0),IF($AE316=$AE315,(IF(BS315&gt;=1,BS315-COUNTIFS($AE315:$AE315,$AC316,AS315:AS315,$AI$2),0)),0)),0)</f>
        <v>0</v>
      </c>
      <c r="BT316" s="1">
        <f>IFERROR(IF($AE316&gt;$AE315,VLOOKUP($AC316+AT$1,STOCK!$F$10:$AB$209,17,0),IF($AE316=$AE315,(IF(BT315&gt;=1,BT315-COUNTIFS($AE315:$AE315,$AC316,AT315:AT315,$AI$2),0)),0)),0)</f>
        <v>0</v>
      </c>
      <c r="BU316" s="1">
        <f>IFERROR(IF($AE316&gt;$AE315,VLOOKUP($AC316+AU$1,STOCK!$F$10:$AB$209,17,0),IF($AE316=$AE315,(IF(BU315&gt;=1,BU315-COUNTIFS($AE315:$AE315,$AC316,AU315:AU315,$AI$2),0)),0)),0)</f>
        <v>0</v>
      </c>
      <c r="BV316" s="1">
        <f>IFERROR(IF($AE316&gt;$AE315,VLOOKUP($AC316+AV$1,STOCK!$F$10:$AB$209,17,0),IF($AE316=$AE315,(IF(BV315&gt;=1,BV315-COUNTIFS($AE315:$AE315,$AC316,AV315:AV315,$AI$2),0)),0)),0)</f>
        <v>0</v>
      </c>
      <c r="BW316" s="1">
        <f>IFERROR(IF($AE316&gt;$AE315,VLOOKUP($AC316+AW$1,STOCK!$F$10:$AB$209,17,0),IF($AE316=$AE315,(IF(BW315&gt;=1,BW315-COUNTIFS($AE315:$AE315,$AC316,AW315:AW315,$AI$2),0)),0)),0)</f>
        <v>0</v>
      </c>
      <c r="BX316" s="1">
        <f>IFERROR(IF($AE316&gt;$AE315,VLOOKUP($AC316+AX$1,STOCK!$F$10:$AB$209,17,0),IF($AE316=$AE315,(IF(BX315&gt;=1,BX315-COUNTIFS($AE315:$AE315,$AC316,AX315:AX315,$AI$2),0)),0)),0)</f>
        <v>0</v>
      </c>
    </row>
    <row r="317" spans="29:76" x14ac:dyDescent="0.25">
      <c r="AC317" s="1">
        <f t="shared" si="80"/>
        <v>0</v>
      </c>
      <c r="AD317" s="1">
        <f>IFERROR(IF(LEN(AK317)&gt;=1,VLOOKUP(HLOOKUP(AK317,PROFILE!$K$5:$V$8,4,0),PROFILE!$F$1:$G$3,2,0),0),0)</f>
        <v>0</v>
      </c>
      <c r="AE317" s="1">
        <f t="shared" si="81"/>
        <v>0</v>
      </c>
      <c r="AF317" s="1">
        <v>304</v>
      </c>
      <c r="AI317" s="1" t="str">
        <f>IFERROR(IF($AH317&gt;=1,VLOOKUP($AG317,STUDENT!$O$8:$Z$1507,3,0),""),"")</f>
        <v/>
      </c>
      <c r="AJ317" s="1" t="str">
        <f>IFERROR(IF($AH317&gt;=1,VLOOKUP($AG317,STUDENT!$O$8:$Z$1507,4,0),""),"")</f>
        <v/>
      </c>
      <c r="AK317" s="1" t="str">
        <f>IFERROR(IF($AH317&gt;=1,VLOOKUP($AG317,STUDENT!$O$8:$Z$1507,6,0),""),"")</f>
        <v/>
      </c>
      <c r="AL317" s="1" t="str">
        <f t="shared" si="82"/>
        <v/>
      </c>
      <c r="AM317" s="1" t="str">
        <f t="shared" si="83"/>
        <v/>
      </c>
      <c r="AN317" s="1" t="str">
        <f t="shared" si="84"/>
        <v/>
      </c>
      <c r="AO317" s="1" t="str">
        <f t="shared" si="85"/>
        <v/>
      </c>
      <c r="AP317" s="1" t="str">
        <f t="shared" si="86"/>
        <v/>
      </c>
      <c r="AQ317" s="1" t="str">
        <f t="shared" si="87"/>
        <v/>
      </c>
      <c r="AR317" s="1" t="str">
        <f t="shared" si="88"/>
        <v/>
      </c>
      <c r="AS317" s="1" t="str">
        <f t="shared" si="89"/>
        <v/>
      </c>
      <c r="AT317" s="1" t="str">
        <f t="shared" si="90"/>
        <v/>
      </c>
      <c r="AU317" s="1" t="str">
        <f t="shared" si="91"/>
        <v/>
      </c>
      <c r="AV317" s="1" t="str">
        <f t="shared" si="92"/>
        <v/>
      </c>
      <c r="AW317" s="1" t="str">
        <f t="shared" si="93"/>
        <v/>
      </c>
      <c r="AX317" s="1" t="str">
        <f t="shared" si="94"/>
        <v/>
      </c>
      <c r="AY317" s="1">
        <f>IFERROR(IF($AE317&gt;$AE316,VLOOKUP($AC317+AL$1,STOCK!$F$10:$AB$209,16,0),IF($AE317=$AE316,(IF(AY316&gt;=1,AY316-COUNTIFS($AE316:$AE316,$AC317,AL316:AL316,$AI$1),0)),0)),0)</f>
        <v>0</v>
      </c>
      <c r="AZ317" s="1">
        <f>IFERROR(IF($AE317&gt;$AE316,VLOOKUP($AC317+AM$1,STOCK!$F$10:$AB$209,16,0),IF($AE317=$AE316,(IF(AZ316&gt;=1,AZ316-COUNTIFS($AE316:$AE316,$AC317,AM316:AM316,$AI$1),0)),0)),0)</f>
        <v>0</v>
      </c>
      <c r="BA317" s="1">
        <f>IFERROR(IF($AE317&gt;$AE316,VLOOKUP($AC317+AN$1,STOCK!$F$10:$AB$209,16,0),IF($AE317=$AE316,(IF(BA316&gt;=1,BA316-COUNTIFS($AE316:$AE316,$AC317,AN316:AN316,$AI$1),0)),0)),0)</f>
        <v>0</v>
      </c>
      <c r="BB317" s="1">
        <f>IFERROR(IF($AE317&gt;$AE316,VLOOKUP($AC317+AO$1,STOCK!$F$10:$AB$209,16,0),IF($AE317=$AE316,(IF(BB316&gt;=1,BB316-COUNTIFS($AE316:$AE316,$AC317,AO316:AO316,$AI$1),0)),0)),0)</f>
        <v>0</v>
      </c>
      <c r="BC317" s="1">
        <f>IFERROR(IF($AE317&gt;$AE316,VLOOKUP($AC317+AP$1,STOCK!$F$10:$AB$209,16,0),IF($AE317=$AE316,(IF(BC316&gt;=1,BC316-COUNTIFS($AE316:$AE316,$AC317,AP316:AP316,$AI$1),0)),0)),0)</f>
        <v>0</v>
      </c>
      <c r="BD317" s="1">
        <f>IFERROR(IF($AE317&gt;$AE316,VLOOKUP($AC317+AQ$1,STOCK!$F$10:$AB$209,16,0),IF($AE317=$AE316,(IF(BD316&gt;=1,BD316-COUNTIFS($AE316:$AE316,$AC317,AQ316:AQ316,$AI$1),0)),0)),0)</f>
        <v>0</v>
      </c>
      <c r="BE317" s="1">
        <f>IFERROR(IF($AE317&gt;$AE316,VLOOKUP($AC317+AR$1,STOCK!$F$10:$AB$209,16,0),IF($AE317=$AE316,(IF(BE316&gt;=1,BE316-COUNTIFS($AE316:$AE316,$AC317,AR316:AR316,$AI$1),0)),0)),0)</f>
        <v>0</v>
      </c>
      <c r="BF317" s="1">
        <f>IFERROR(IF($AE317&gt;$AE316,VLOOKUP($AC317+AS$1,STOCK!$F$10:$AB$209,16,0),IF($AE317=$AE316,(IF(BF316&gt;=1,BF316-COUNTIFS($AE316:$AE316,$AC317,AS316:AS316,$AI$1),0)),0)),0)</f>
        <v>0</v>
      </c>
      <c r="BG317" s="1">
        <f>IFERROR(IF($AE317&gt;$AE316,VLOOKUP($AC317+AT$1,STOCK!$F$10:$AB$209,16,0),IF($AE317=$AE316,(IF(BG316&gt;=1,BG316-COUNTIFS($AE316:$AE316,$AC317,AT316:AT316,$AI$1),0)),0)),0)</f>
        <v>0</v>
      </c>
      <c r="BH317" s="1">
        <f>IFERROR(IF($AE317&gt;$AE316,VLOOKUP($AC317+AU$1,STOCK!$F$10:$AB$209,16,0),IF($AE317=$AE316,(IF(BH316&gt;=1,BH316-COUNTIFS($AE316:$AE316,$AC317,AU316:AU316,$AI$1),0)),0)),0)</f>
        <v>0</v>
      </c>
      <c r="BI317" s="1">
        <f>IFERROR(IF($AE317&gt;$AE316,VLOOKUP($AC317+AV$1,STOCK!$F$10:$AB$209,16,0),IF($AE317=$AE316,(IF(BI316&gt;=1,BI316-COUNTIFS($AE316:$AE316,$AC317,AV316:AV316,$AI$1),0)),0)),0)</f>
        <v>0</v>
      </c>
      <c r="BJ317" s="1">
        <f>IFERROR(IF($AE317&gt;$AE316,VLOOKUP($AC317+AW$1,STOCK!$F$10:$AB$209,16,0),IF($AE317=$AE316,(IF(BJ316&gt;=1,BJ316-COUNTIFS($AE316:$AE316,$AC317,AW316:AW316,$AI$1),0)),0)),0)</f>
        <v>0</v>
      </c>
      <c r="BK317" s="1">
        <f>IFERROR(IF($AE317&gt;$AE316,VLOOKUP($AC317+AX$1,STOCK!$F$10:$AB$209,16,0),IF($AE317=$AE316,(IF(BK316&gt;=1,BK316-COUNTIFS($AE316:$AE316,$AC317,AX316:AX316,$AI$1),0)),0)),0)</f>
        <v>0</v>
      </c>
      <c r="BL317" s="1">
        <f>IFERROR(IF($AE317&gt;$AE316,VLOOKUP($AC317+AL$1,STOCK!$F$10:$AB$209,17,0),IF($AE317=$AE316,(IF(BL316&gt;=1,BL316-COUNTIFS($AE316:$AE316,$AC317,AL316:AL316,$AI$2),0)),0)),0)</f>
        <v>0</v>
      </c>
      <c r="BM317" s="1">
        <f>IFERROR(IF($AE317&gt;$AE316,VLOOKUP($AC317+AM$1,STOCK!$F$10:$AB$209,17,0),IF($AE317=$AE316,(IF(BM316&gt;=1,BM316-COUNTIFS($AE316:$AE316,$AC317,AM316:AM316,$AI$2),0)),0)),0)</f>
        <v>0</v>
      </c>
      <c r="BN317" s="1">
        <f>IFERROR(IF($AE317&gt;$AE316,VLOOKUP($AC317+AN$1,STOCK!$F$10:$AB$209,17,0),IF($AE317=$AE316,(IF(BN316&gt;=1,BN316-COUNTIFS($AE316:$AE316,$AC317,AN316:AN316,$AI$2),0)),0)),0)</f>
        <v>0</v>
      </c>
      <c r="BO317" s="1">
        <f>IFERROR(IF($AE317&gt;$AE316,VLOOKUP($AC317+AO$1,STOCK!$F$10:$AB$209,17,0),IF($AE317=$AE316,(IF(BO316&gt;=1,BO316-COUNTIFS($AE316:$AE316,$AC317,AO316:AO316,$AI$2),0)),0)),0)</f>
        <v>0</v>
      </c>
      <c r="BP317" s="1">
        <f>IFERROR(IF($AE317&gt;$AE316,VLOOKUP($AC317+AP$1,STOCK!$F$10:$AB$209,17,0),IF($AE317=$AE316,(IF(BP316&gt;=1,BP316-COUNTIFS($AE316:$AE316,$AC317,AP316:AP316,$AI$2),0)),0)),0)</f>
        <v>0</v>
      </c>
      <c r="BQ317" s="1">
        <f>IFERROR(IF($AE317&gt;$AE316,VLOOKUP($AC317+AQ$1,STOCK!$F$10:$AB$209,17,0),IF($AE317=$AE316,(IF(BQ316&gt;=1,BQ316-COUNTIFS($AE316:$AE316,$AC317,AQ316:AQ316,$AI$2),0)),0)),0)</f>
        <v>0</v>
      </c>
      <c r="BR317" s="1">
        <f>IFERROR(IF($AE317&gt;$AE316,VLOOKUP($AC317+AR$1,STOCK!$F$10:$AB$209,17,0),IF($AE317=$AE316,(IF(BR316&gt;=1,BR316-COUNTIFS($AE316:$AE316,$AC317,AR316:AR316,$AI$2),0)),0)),0)</f>
        <v>0</v>
      </c>
      <c r="BS317" s="1">
        <f>IFERROR(IF($AE317&gt;$AE316,VLOOKUP($AC317+AS$1,STOCK!$F$10:$AB$209,17,0),IF($AE317=$AE316,(IF(BS316&gt;=1,BS316-COUNTIFS($AE316:$AE316,$AC317,AS316:AS316,$AI$2),0)),0)),0)</f>
        <v>0</v>
      </c>
      <c r="BT317" s="1">
        <f>IFERROR(IF($AE317&gt;$AE316,VLOOKUP($AC317+AT$1,STOCK!$F$10:$AB$209,17,0),IF($AE317=$AE316,(IF(BT316&gt;=1,BT316-COUNTIFS($AE316:$AE316,$AC317,AT316:AT316,$AI$2),0)),0)),0)</f>
        <v>0</v>
      </c>
      <c r="BU317" s="1">
        <f>IFERROR(IF($AE317&gt;$AE316,VLOOKUP($AC317+AU$1,STOCK!$F$10:$AB$209,17,0),IF($AE317=$AE316,(IF(BU316&gt;=1,BU316-COUNTIFS($AE316:$AE316,$AC317,AU316:AU316,$AI$2),0)),0)),0)</f>
        <v>0</v>
      </c>
      <c r="BV317" s="1">
        <f>IFERROR(IF($AE317&gt;$AE316,VLOOKUP($AC317+AV$1,STOCK!$F$10:$AB$209,17,0),IF($AE317=$AE316,(IF(BV316&gt;=1,BV316-COUNTIFS($AE316:$AE316,$AC317,AV316:AV316,$AI$2),0)),0)),0)</f>
        <v>0</v>
      </c>
      <c r="BW317" s="1">
        <f>IFERROR(IF($AE317&gt;$AE316,VLOOKUP($AC317+AW$1,STOCK!$F$10:$AB$209,17,0),IF($AE317=$AE316,(IF(BW316&gt;=1,BW316-COUNTIFS($AE316:$AE316,$AC317,AW316:AW316,$AI$2),0)),0)),0)</f>
        <v>0</v>
      </c>
      <c r="BX317" s="1">
        <f>IFERROR(IF($AE317&gt;$AE316,VLOOKUP($AC317+AX$1,STOCK!$F$10:$AB$209,17,0),IF($AE317=$AE316,(IF(BX316&gt;=1,BX316-COUNTIFS($AE316:$AE316,$AC317,AX316:AX316,$AI$2),0)),0)),0)</f>
        <v>0</v>
      </c>
    </row>
    <row r="318" spans="29:76" x14ac:dyDescent="0.25">
      <c r="AC318" s="1">
        <f t="shared" si="80"/>
        <v>0</v>
      </c>
      <c r="AD318" s="1">
        <f>IFERROR(IF(LEN(AK318)&gt;=1,VLOOKUP(HLOOKUP(AK318,PROFILE!$K$5:$V$8,4,0),PROFILE!$F$1:$G$3,2,0),0),0)</f>
        <v>0</v>
      </c>
      <c r="AE318" s="1">
        <f t="shared" si="81"/>
        <v>0</v>
      </c>
      <c r="AF318" s="1">
        <v>305</v>
      </c>
      <c r="AI318" s="1" t="str">
        <f>IFERROR(IF($AH318&gt;=1,VLOOKUP($AG318,STUDENT!$O$8:$Z$1507,3,0),""),"")</f>
        <v/>
      </c>
      <c r="AJ318" s="1" t="str">
        <f>IFERROR(IF($AH318&gt;=1,VLOOKUP($AG318,STUDENT!$O$8:$Z$1507,4,0),""),"")</f>
        <v/>
      </c>
      <c r="AK318" s="1" t="str">
        <f>IFERROR(IF($AH318&gt;=1,VLOOKUP($AG318,STUDENT!$O$8:$Z$1507,6,0),""),"")</f>
        <v/>
      </c>
      <c r="AL318" s="1" t="str">
        <f t="shared" si="82"/>
        <v/>
      </c>
      <c r="AM318" s="1" t="str">
        <f t="shared" si="83"/>
        <v/>
      </c>
      <c r="AN318" s="1" t="str">
        <f t="shared" si="84"/>
        <v/>
      </c>
      <c r="AO318" s="1" t="str">
        <f t="shared" si="85"/>
        <v/>
      </c>
      <c r="AP318" s="1" t="str">
        <f t="shared" si="86"/>
        <v/>
      </c>
      <c r="AQ318" s="1" t="str">
        <f t="shared" si="87"/>
        <v/>
      </c>
      <c r="AR318" s="1" t="str">
        <f t="shared" si="88"/>
        <v/>
      </c>
      <c r="AS318" s="1" t="str">
        <f t="shared" si="89"/>
        <v/>
      </c>
      <c r="AT318" s="1" t="str">
        <f t="shared" si="90"/>
        <v/>
      </c>
      <c r="AU318" s="1" t="str">
        <f t="shared" si="91"/>
        <v/>
      </c>
      <c r="AV318" s="1" t="str">
        <f t="shared" si="92"/>
        <v/>
      </c>
      <c r="AW318" s="1" t="str">
        <f t="shared" si="93"/>
        <v/>
      </c>
      <c r="AX318" s="1" t="str">
        <f t="shared" si="94"/>
        <v/>
      </c>
      <c r="AY318" s="1">
        <f>IFERROR(IF($AE318&gt;$AE317,VLOOKUP($AC318+AL$1,STOCK!$F$10:$AB$209,16,0),IF($AE318=$AE317,(IF(AY317&gt;=1,AY317-COUNTIFS($AE317:$AE317,$AC318,AL317:AL317,$AI$1),0)),0)),0)</f>
        <v>0</v>
      </c>
      <c r="AZ318" s="1">
        <f>IFERROR(IF($AE318&gt;$AE317,VLOOKUP($AC318+AM$1,STOCK!$F$10:$AB$209,16,0),IF($AE318=$AE317,(IF(AZ317&gt;=1,AZ317-COUNTIFS($AE317:$AE317,$AC318,AM317:AM317,$AI$1),0)),0)),0)</f>
        <v>0</v>
      </c>
      <c r="BA318" s="1">
        <f>IFERROR(IF($AE318&gt;$AE317,VLOOKUP($AC318+AN$1,STOCK!$F$10:$AB$209,16,0),IF($AE318=$AE317,(IF(BA317&gt;=1,BA317-COUNTIFS($AE317:$AE317,$AC318,AN317:AN317,$AI$1),0)),0)),0)</f>
        <v>0</v>
      </c>
      <c r="BB318" s="1">
        <f>IFERROR(IF($AE318&gt;$AE317,VLOOKUP($AC318+AO$1,STOCK!$F$10:$AB$209,16,0),IF($AE318=$AE317,(IF(BB317&gt;=1,BB317-COUNTIFS($AE317:$AE317,$AC318,AO317:AO317,$AI$1),0)),0)),0)</f>
        <v>0</v>
      </c>
      <c r="BC318" s="1">
        <f>IFERROR(IF($AE318&gt;$AE317,VLOOKUP($AC318+AP$1,STOCK!$F$10:$AB$209,16,0),IF($AE318=$AE317,(IF(BC317&gt;=1,BC317-COUNTIFS($AE317:$AE317,$AC318,AP317:AP317,$AI$1),0)),0)),0)</f>
        <v>0</v>
      </c>
      <c r="BD318" s="1">
        <f>IFERROR(IF($AE318&gt;$AE317,VLOOKUP($AC318+AQ$1,STOCK!$F$10:$AB$209,16,0),IF($AE318=$AE317,(IF(BD317&gt;=1,BD317-COUNTIFS($AE317:$AE317,$AC318,AQ317:AQ317,$AI$1),0)),0)),0)</f>
        <v>0</v>
      </c>
      <c r="BE318" s="1">
        <f>IFERROR(IF($AE318&gt;$AE317,VLOOKUP($AC318+AR$1,STOCK!$F$10:$AB$209,16,0),IF($AE318=$AE317,(IF(BE317&gt;=1,BE317-COUNTIFS($AE317:$AE317,$AC318,AR317:AR317,$AI$1),0)),0)),0)</f>
        <v>0</v>
      </c>
      <c r="BF318" s="1">
        <f>IFERROR(IF($AE318&gt;$AE317,VLOOKUP($AC318+AS$1,STOCK!$F$10:$AB$209,16,0),IF($AE318=$AE317,(IF(BF317&gt;=1,BF317-COUNTIFS($AE317:$AE317,$AC318,AS317:AS317,$AI$1),0)),0)),0)</f>
        <v>0</v>
      </c>
      <c r="BG318" s="1">
        <f>IFERROR(IF($AE318&gt;$AE317,VLOOKUP($AC318+AT$1,STOCK!$F$10:$AB$209,16,0),IF($AE318=$AE317,(IF(BG317&gt;=1,BG317-COUNTIFS($AE317:$AE317,$AC318,AT317:AT317,$AI$1),0)),0)),0)</f>
        <v>0</v>
      </c>
      <c r="BH318" s="1">
        <f>IFERROR(IF($AE318&gt;$AE317,VLOOKUP($AC318+AU$1,STOCK!$F$10:$AB$209,16,0),IF($AE318=$AE317,(IF(BH317&gt;=1,BH317-COUNTIFS($AE317:$AE317,$AC318,AU317:AU317,$AI$1),0)),0)),0)</f>
        <v>0</v>
      </c>
      <c r="BI318" s="1">
        <f>IFERROR(IF($AE318&gt;$AE317,VLOOKUP($AC318+AV$1,STOCK!$F$10:$AB$209,16,0),IF($AE318=$AE317,(IF(BI317&gt;=1,BI317-COUNTIFS($AE317:$AE317,$AC318,AV317:AV317,$AI$1),0)),0)),0)</f>
        <v>0</v>
      </c>
      <c r="BJ318" s="1">
        <f>IFERROR(IF($AE318&gt;$AE317,VLOOKUP($AC318+AW$1,STOCK!$F$10:$AB$209,16,0),IF($AE318=$AE317,(IF(BJ317&gt;=1,BJ317-COUNTIFS($AE317:$AE317,$AC318,AW317:AW317,$AI$1),0)),0)),0)</f>
        <v>0</v>
      </c>
      <c r="BK318" s="1">
        <f>IFERROR(IF($AE318&gt;$AE317,VLOOKUP($AC318+AX$1,STOCK!$F$10:$AB$209,16,0),IF($AE318=$AE317,(IF(BK317&gt;=1,BK317-COUNTIFS($AE317:$AE317,$AC318,AX317:AX317,$AI$1),0)),0)),0)</f>
        <v>0</v>
      </c>
      <c r="BL318" s="1">
        <f>IFERROR(IF($AE318&gt;$AE317,VLOOKUP($AC318+AL$1,STOCK!$F$10:$AB$209,17,0),IF($AE318=$AE317,(IF(BL317&gt;=1,BL317-COUNTIFS($AE317:$AE317,$AC318,AL317:AL317,$AI$2),0)),0)),0)</f>
        <v>0</v>
      </c>
      <c r="BM318" s="1">
        <f>IFERROR(IF($AE318&gt;$AE317,VLOOKUP($AC318+AM$1,STOCK!$F$10:$AB$209,17,0),IF($AE318=$AE317,(IF(BM317&gt;=1,BM317-COUNTIFS($AE317:$AE317,$AC318,AM317:AM317,$AI$2),0)),0)),0)</f>
        <v>0</v>
      </c>
      <c r="BN318" s="1">
        <f>IFERROR(IF($AE318&gt;$AE317,VLOOKUP($AC318+AN$1,STOCK!$F$10:$AB$209,17,0),IF($AE318=$AE317,(IF(BN317&gt;=1,BN317-COUNTIFS($AE317:$AE317,$AC318,AN317:AN317,$AI$2),0)),0)),0)</f>
        <v>0</v>
      </c>
      <c r="BO318" s="1">
        <f>IFERROR(IF($AE318&gt;$AE317,VLOOKUP($AC318+AO$1,STOCK!$F$10:$AB$209,17,0),IF($AE318=$AE317,(IF(BO317&gt;=1,BO317-COUNTIFS($AE317:$AE317,$AC318,AO317:AO317,$AI$2),0)),0)),0)</f>
        <v>0</v>
      </c>
      <c r="BP318" s="1">
        <f>IFERROR(IF($AE318&gt;$AE317,VLOOKUP($AC318+AP$1,STOCK!$F$10:$AB$209,17,0),IF($AE318=$AE317,(IF(BP317&gt;=1,BP317-COUNTIFS($AE317:$AE317,$AC318,AP317:AP317,$AI$2),0)),0)),0)</f>
        <v>0</v>
      </c>
      <c r="BQ318" s="1">
        <f>IFERROR(IF($AE318&gt;$AE317,VLOOKUP($AC318+AQ$1,STOCK!$F$10:$AB$209,17,0),IF($AE318=$AE317,(IF(BQ317&gt;=1,BQ317-COUNTIFS($AE317:$AE317,$AC318,AQ317:AQ317,$AI$2),0)),0)),0)</f>
        <v>0</v>
      </c>
      <c r="BR318" s="1">
        <f>IFERROR(IF($AE318&gt;$AE317,VLOOKUP($AC318+AR$1,STOCK!$F$10:$AB$209,17,0),IF($AE318=$AE317,(IF(BR317&gt;=1,BR317-COUNTIFS($AE317:$AE317,$AC318,AR317:AR317,$AI$2),0)),0)),0)</f>
        <v>0</v>
      </c>
      <c r="BS318" s="1">
        <f>IFERROR(IF($AE318&gt;$AE317,VLOOKUP($AC318+AS$1,STOCK!$F$10:$AB$209,17,0),IF($AE318=$AE317,(IF(BS317&gt;=1,BS317-COUNTIFS($AE317:$AE317,$AC318,AS317:AS317,$AI$2),0)),0)),0)</f>
        <v>0</v>
      </c>
      <c r="BT318" s="1">
        <f>IFERROR(IF($AE318&gt;$AE317,VLOOKUP($AC318+AT$1,STOCK!$F$10:$AB$209,17,0),IF($AE318=$AE317,(IF(BT317&gt;=1,BT317-COUNTIFS($AE317:$AE317,$AC318,AT317:AT317,$AI$2),0)),0)),0)</f>
        <v>0</v>
      </c>
      <c r="BU318" s="1">
        <f>IFERROR(IF($AE318&gt;$AE317,VLOOKUP($AC318+AU$1,STOCK!$F$10:$AB$209,17,0),IF($AE318=$AE317,(IF(BU317&gt;=1,BU317-COUNTIFS($AE317:$AE317,$AC318,AU317:AU317,$AI$2),0)),0)),0)</f>
        <v>0</v>
      </c>
      <c r="BV318" s="1">
        <f>IFERROR(IF($AE318&gt;$AE317,VLOOKUP($AC318+AV$1,STOCK!$F$10:$AB$209,17,0),IF($AE318=$AE317,(IF(BV317&gt;=1,BV317-COUNTIFS($AE317:$AE317,$AC318,AV317:AV317,$AI$2),0)),0)),0)</f>
        <v>0</v>
      </c>
      <c r="BW318" s="1">
        <f>IFERROR(IF($AE318&gt;$AE317,VLOOKUP($AC318+AW$1,STOCK!$F$10:$AB$209,17,0),IF($AE318=$AE317,(IF(BW317&gt;=1,BW317-COUNTIFS($AE317:$AE317,$AC318,AW317:AW317,$AI$2),0)),0)),0)</f>
        <v>0</v>
      </c>
      <c r="BX318" s="1">
        <f>IFERROR(IF($AE318&gt;$AE317,VLOOKUP($AC318+AX$1,STOCK!$F$10:$AB$209,17,0),IF($AE318=$AE317,(IF(BX317&gt;=1,BX317-COUNTIFS($AE317:$AE317,$AC318,AX317:AX317,$AI$2),0)),0)),0)</f>
        <v>0</v>
      </c>
    </row>
    <row r="319" spans="29:76" x14ac:dyDescent="0.25">
      <c r="AC319" s="1">
        <f t="shared" si="80"/>
        <v>0</v>
      </c>
      <c r="AD319" s="1">
        <f>IFERROR(IF(LEN(AK319)&gt;=1,VLOOKUP(HLOOKUP(AK319,PROFILE!$K$5:$V$8,4,0),PROFILE!$F$1:$G$3,2,0),0),0)</f>
        <v>0</v>
      </c>
      <c r="AE319" s="1">
        <f t="shared" si="81"/>
        <v>0</v>
      </c>
      <c r="AF319" s="1">
        <v>306</v>
      </c>
      <c r="AI319" s="1" t="str">
        <f>IFERROR(IF($AH319&gt;=1,VLOOKUP($AG319,STUDENT!$O$8:$Z$1507,3,0),""),"")</f>
        <v/>
      </c>
      <c r="AJ319" s="1" t="str">
        <f>IFERROR(IF($AH319&gt;=1,VLOOKUP($AG319,STUDENT!$O$8:$Z$1507,4,0),""),"")</f>
        <v/>
      </c>
      <c r="AK319" s="1" t="str">
        <f>IFERROR(IF($AH319&gt;=1,VLOOKUP($AG319,STUDENT!$O$8:$Z$1507,6,0),""),"")</f>
        <v/>
      </c>
      <c r="AL319" s="1" t="str">
        <f t="shared" si="82"/>
        <v/>
      </c>
      <c r="AM319" s="1" t="str">
        <f t="shared" si="83"/>
        <v/>
      </c>
      <c r="AN319" s="1" t="str">
        <f t="shared" si="84"/>
        <v/>
      </c>
      <c r="AO319" s="1" t="str">
        <f t="shared" si="85"/>
        <v/>
      </c>
      <c r="AP319" s="1" t="str">
        <f t="shared" si="86"/>
        <v/>
      </c>
      <c r="AQ319" s="1" t="str">
        <f t="shared" si="87"/>
        <v/>
      </c>
      <c r="AR319" s="1" t="str">
        <f t="shared" si="88"/>
        <v/>
      </c>
      <c r="AS319" s="1" t="str">
        <f t="shared" si="89"/>
        <v/>
      </c>
      <c r="AT319" s="1" t="str">
        <f t="shared" si="90"/>
        <v/>
      </c>
      <c r="AU319" s="1" t="str">
        <f t="shared" si="91"/>
        <v/>
      </c>
      <c r="AV319" s="1" t="str">
        <f t="shared" si="92"/>
        <v/>
      </c>
      <c r="AW319" s="1" t="str">
        <f t="shared" si="93"/>
        <v/>
      </c>
      <c r="AX319" s="1" t="str">
        <f t="shared" si="94"/>
        <v/>
      </c>
      <c r="AY319" s="1">
        <f>IFERROR(IF($AE319&gt;$AE318,VLOOKUP($AC319+AL$1,STOCK!$F$10:$AB$209,16,0),IF($AE319=$AE318,(IF(AY318&gt;=1,AY318-COUNTIFS($AE318:$AE318,$AC319,AL318:AL318,$AI$1),0)),0)),0)</f>
        <v>0</v>
      </c>
      <c r="AZ319" s="1">
        <f>IFERROR(IF($AE319&gt;$AE318,VLOOKUP($AC319+AM$1,STOCK!$F$10:$AB$209,16,0),IF($AE319=$AE318,(IF(AZ318&gt;=1,AZ318-COUNTIFS($AE318:$AE318,$AC319,AM318:AM318,$AI$1),0)),0)),0)</f>
        <v>0</v>
      </c>
      <c r="BA319" s="1">
        <f>IFERROR(IF($AE319&gt;$AE318,VLOOKUP($AC319+AN$1,STOCK!$F$10:$AB$209,16,0),IF($AE319=$AE318,(IF(BA318&gt;=1,BA318-COUNTIFS($AE318:$AE318,$AC319,AN318:AN318,$AI$1),0)),0)),0)</f>
        <v>0</v>
      </c>
      <c r="BB319" s="1">
        <f>IFERROR(IF($AE319&gt;$AE318,VLOOKUP($AC319+AO$1,STOCK!$F$10:$AB$209,16,0),IF($AE319=$AE318,(IF(BB318&gt;=1,BB318-COUNTIFS($AE318:$AE318,$AC319,AO318:AO318,$AI$1),0)),0)),0)</f>
        <v>0</v>
      </c>
      <c r="BC319" s="1">
        <f>IFERROR(IF($AE319&gt;$AE318,VLOOKUP($AC319+AP$1,STOCK!$F$10:$AB$209,16,0),IF($AE319=$AE318,(IF(BC318&gt;=1,BC318-COUNTIFS($AE318:$AE318,$AC319,AP318:AP318,$AI$1),0)),0)),0)</f>
        <v>0</v>
      </c>
      <c r="BD319" s="1">
        <f>IFERROR(IF($AE319&gt;$AE318,VLOOKUP($AC319+AQ$1,STOCK!$F$10:$AB$209,16,0),IF($AE319=$AE318,(IF(BD318&gt;=1,BD318-COUNTIFS($AE318:$AE318,$AC319,AQ318:AQ318,$AI$1),0)),0)),0)</f>
        <v>0</v>
      </c>
      <c r="BE319" s="1">
        <f>IFERROR(IF($AE319&gt;$AE318,VLOOKUP($AC319+AR$1,STOCK!$F$10:$AB$209,16,0),IF($AE319=$AE318,(IF(BE318&gt;=1,BE318-COUNTIFS($AE318:$AE318,$AC319,AR318:AR318,$AI$1),0)),0)),0)</f>
        <v>0</v>
      </c>
      <c r="BF319" s="1">
        <f>IFERROR(IF($AE319&gt;$AE318,VLOOKUP($AC319+AS$1,STOCK!$F$10:$AB$209,16,0),IF($AE319=$AE318,(IF(BF318&gt;=1,BF318-COUNTIFS($AE318:$AE318,$AC319,AS318:AS318,$AI$1),0)),0)),0)</f>
        <v>0</v>
      </c>
      <c r="BG319" s="1">
        <f>IFERROR(IF($AE319&gt;$AE318,VLOOKUP($AC319+AT$1,STOCK!$F$10:$AB$209,16,0),IF($AE319=$AE318,(IF(BG318&gt;=1,BG318-COUNTIFS($AE318:$AE318,$AC319,AT318:AT318,$AI$1),0)),0)),0)</f>
        <v>0</v>
      </c>
      <c r="BH319" s="1">
        <f>IFERROR(IF($AE319&gt;$AE318,VLOOKUP($AC319+AU$1,STOCK!$F$10:$AB$209,16,0),IF($AE319=$AE318,(IF(BH318&gt;=1,BH318-COUNTIFS($AE318:$AE318,$AC319,AU318:AU318,$AI$1),0)),0)),0)</f>
        <v>0</v>
      </c>
      <c r="BI319" s="1">
        <f>IFERROR(IF($AE319&gt;$AE318,VLOOKUP($AC319+AV$1,STOCK!$F$10:$AB$209,16,0),IF($AE319=$AE318,(IF(BI318&gt;=1,BI318-COUNTIFS($AE318:$AE318,$AC319,AV318:AV318,$AI$1),0)),0)),0)</f>
        <v>0</v>
      </c>
      <c r="BJ319" s="1">
        <f>IFERROR(IF($AE319&gt;$AE318,VLOOKUP($AC319+AW$1,STOCK!$F$10:$AB$209,16,0),IF($AE319=$AE318,(IF(BJ318&gt;=1,BJ318-COUNTIFS($AE318:$AE318,$AC319,AW318:AW318,$AI$1),0)),0)),0)</f>
        <v>0</v>
      </c>
      <c r="BK319" s="1">
        <f>IFERROR(IF($AE319&gt;$AE318,VLOOKUP($AC319+AX$1,STOCK!$F$10:$AB$209,16,0),IF($AE319=$AE318,(IF(BK318&gt;=1,BK318-COUNTIFS($AE318:$AE318,$AC319,AX318:AX318,$AI$1),0)),0)),0)</f>
        <v>0</v>
      </c>
      <c r="BL319" s="1">
        <f>IFERROR(IF($AE319&gt;$AE318,VLOOKUP($AC319+AL$1,STOCK!$F$10:$AB$209,17,0),IF($AE319=$AE318,(IF(BL318&gt;=1,BL318-COUNTIFS($AE318:$AE318,$AC319,AL318:AL318,$AI$2),0)),0)),0)</f>
        <v>0</v>
      </c>
      <c r="BM319" s="1">
        <f>IFERROR(IF($AE319&gt;$AE318,VLOOKUP($AC319+AM$1,STOCK!$F$10:$AB$209,17,0),IF($AE319=$AE318,(IF(BM318&gt;=1,BM318-COUNTIFS($AE318:$AE318,$AC319,AM318:AM318,$AI$2),0)),0)),0)</f>
        <v>0</v>
      </c>
      <c r="BN319" s="1">
        <f>IFERROR(IF($AE319&gt;$AE318,VLOOKUP($AC319+AN$1,STOCK!$F$10:$AB$209,17,0),IF($AE319=$AE318,(IF(BN318&gt;=1,BN318-COUNTIFS($AE318:$AE318,$AC319,AN318:AN318,$AI$2),0)),0)),0)</f>
        <v>0</v>
      </c>
      <c r="BO319" s="1">
        <f>IFERROR(IF($AE319&gt;$AE318,VLOOKUP($AC319+AO$1,STOCK!$F$10:$AB$209,17,0),IF($AE319=$AE318,(IF(BO318&gt;=1,BO318-COUNTIFS($AE318:$AE318,$AC319,AO318:AO318,$AI$2),0)),0)),0)</f>
        <v>0</v>
      </c>
      <c r="BP319" s="1">
        <f>IFERROR(IF($AE319&gt;$AE318,VLOOKUP($AC319+AP$1,STOCK!$F$10:$AB$209,17,0),IF($AE319=$AE318,(IF(BP318&gt;=1,BP318-COUNTIFS($AE318:$AE318,$AC319,AP318:AP318,$AI$2),0)),0)),0)</f>
        <v>0</v>
      </c>
      <c r="BQ319" s="1">
        <f>IFERROR(IF($AE319&gt;$AE318,VLOOKUP($AC319+AQ$1,STOCK!$F$10:$AB$209,17,0),IF($AE319=$AE318,(IF(BQ318&gt;=1,BQ318-COUNTIFS($AE318:$AE318,$AC319,AQ318:AQ318,$AI$2),0)),0)),0)</f>
        <v>0</v>
      </c>
      <c r="BR319" s="1">
        <f>IFERROR(IF($AE319&gt;$AE318,VLOOKUP($AC319+AR$1,STOCK!$F$10:$AB$209,17,0),IF($AE319=$AE318,(IF(BR318&gt;=1,BR318-COUNTIFS($AE318:$AE318,$AC319,AR318:AR318,$AI$2),0)),0)),0)</f>
        <v>0</v>
      </c>
      <c r="BS319" s="1">
        <f>IFERROR(IF($AE319&gt;$AE318,VLOOKUP($AC319+AS$1,STOCK!$F$10:$AB$209,17,0),IF($AE319=$AE318,(IF(BS318&gt;=1,BS318-COUNTIFS($AE318:$AE318,$AC319,AS318:AS318,$AI$2),0)),0)),0)</f>
        <v>0</v>
      </c>
      <c r="BT319" s="1">
        <f>IFERROR(IF($AE319&gt;$AE318,VLOOKUP($AC319+AT$1,STOCK!$F$10:$AB$209,17,0),IF($AE319=$AE318,(IF(BT318&gt;=1,BT318-COUNTIFS($AE318:$AE318,$AC319,AT318:AT318,$AI$2),0)),0)),0)</f>
        <v>0</v>
      </c>
      <c r="BU319" s="1">
        <f>IFERROR(IF($AE319&gt;$AE318,VLOOKUP($AC319+AU$1,STOCK!$F$10:$AB$209,17,0),IF($AE319=$AE318,(IF(BU318&gt;=1,BU318-COUNTIFS($AE318:$AE318,$AC319,AU318:AU318,$AI$2),0)),0)),0)</f>
        <v>0</v>
      </c>
      <c r="BV319" s="1">
        <f>IFERROR(IF($AE319&gt;$AE318,VLOOKUP($AC319+AV$1,STOCK!$F$10:$AB$209,17,0),IF($AE319=$AE318,(IF(BV318&gt;=1,BV318-COUNTIFS($AE318:$AE318,$AC319,AV318:AV318,$AI$2),0)),0)),0)</f>
        <v>0</v>
      </c>
      <c r="BW319" s="1">
        <f>IFERROR(IF($AE319&gt;$AE318,VLOOKUP($AC319+AW$1,STOCK!$F$10:$AB$209,17,0),IF($AE319=$AE318,(IF(BW318&gt;=1,BW318-COUNTIFS($AE318:$AE318,$AC319,AW318:AW318,$AI$2),0)),0)),0)</f>
        <v>0</v>
      </c>
      <c r="BX319" s="1">
        <f>IFERROR(IF($AE319&gt;$AE318,VLOOKUP($AC319+AX$1,STOCK!$F$10:$AB$209,17,0),IF($AE319=$AE318,(IF(BX318&gt;=1,BX318-COUNTIFS($AE318:$AE318,$AC319,AX318:AX318,$AI$2),0)),0)),0)</f>
        <v>0</v>
      </c>
    </row>
    <row r="320" spans="29:76" x14ac:dyDescent="0.25">
      <c r="AC320" s="1">
        <f t="shared" si="80"/>
        <v>0</v>
      </c>
      <c r="AD320" s="1">
        <f>IFERROR(IF(LEN(AK320)&gt;=1,VLOOKUP(HLOOKUP(AK320,PROFILE!$K$5:$V$8,4,0),PROFILE!$F$1:$G$3,2,0),0),0)</f>
        <v>0</v>
      </c>
      <c r="AE320" s="1">
        <f t="shared" si="81"/>
        <v>0</v>
      </c>
      <c r="AF320" s="1">
        <v>307</v>
      </c>
      <c r="AI320" s="1" t="str">
        <f>IFERROR(IF($AH320&gt;=1,VLOOKUP($AG320,STUDENT!$O$8:$Z$1507,3,0),""),"")</f>
        <v/>
      </c>
      <c r="AJ320" s="1" t="str">
        <f>IFERROR(IF($AH320&gt;=1,VLOOKUP($AG320,STUDENT!$O$8:$Z$1507,4,0),""),"")</f>
        <v/>
      </c>
      <c r="AK320" s="1" t="str">
        <f>IFERROR(IF($AH320&gt;=1,VLOOKUP($AG320,STUDENT!$O$8:$Z$1507,6,0),""),"")</f>
        <v/>
      </c>
      <c r="AL320" s="1" t="str">
        <f t="shared" si="82"/>
        <v/>
      </c>
      <c r="AM320" s="1" t="str">
        <f t="shared" si="83"/>
        <v/>
      </c>
      <c r="AN320" s="1" t="str">
        <f t="shared" si="84"/>
        <v/>
      </c>
      <c r="AO320" s="1" t="str">
        <f t="shared" si="85"/>
        <v/>
      </c>
      <c r="AP320" s="1" t="str">
        <f t="shared" si="86"/>
        <v/>
      </c>
      <c r="AQ320" s="1" t="str">
        <f t="shared" si="87"/>
        <v/>
      </c>
      <c r="AR320" s="1" t="str">
        <f t="shared" si="88"/>
        <v/>
      </c>
      <c r="AS320" s="1" t="str">
        <f t="shared" si="89"/>
        <v/>
      </c>
      <c r="AT320" s="1" t="str">
        <f t="shared" si="90"/>
        <v/>
      </c>
      <c r="AU320" s="1" t="str">
        <f t="shared" si="91"/>
        <v/>
      </c>
      <c r="AV320" s="1" t="str">
        <f t="shared" si="92"/>
        <v/>
      </c>
      <c r="AW320" s="1" t="str">
        <f t="shared" si="93"/>
        <v/>
      </c>
      <c r="AX320" s="1" t="str">
        <f t="shared" si="94"/>
        <v/>
      </c>
      <c r="AY320" s="1">
        <f>IFERROR(IF($AE320&gt;$AE319,VLOOKUP($AC320+AL$1,STOCK!$F$10:$AB$209,16,0),IF($AE320=$AE319,(IF(AY319&gt;=1,AY319-COUNTIFS($AE319:$AE319,$AC320,AL319:AL319,$AI$1),0)),0)),0)</f>
        <v>0</v>
      </c>
      <c r="AZ320" s="1">
        <f>IFERROR(IF($AE320&gt;$AE319,VLOOKUP($AC320+AM$1,STOCK!$F$10:$AB$209,16,0),IF($AE320=$AE319,(IF(AZ319&gt;=1,AZ319-COUNTIFS($AE319:$AE319,$AC320,AM319:AM319,$AI$1),0)),0)),0)</f>
        <v>0</v>
      </c>
      <c r="BA320" s="1">
        <f>IFERROR(IF($AE320&gt;$AE319,VLOOKUP($AC320+AN$1,STOCK!$F$10:$AB$209,16,0),IF($AE320=$AE319,(IF(BA319&gt;=1,BA319-COUNTIFS($AE319:$AE319,$AC320,AN319:AN319,$AI$1),0)),0)),0)</f>
        <v>0</v>
      </c>
      <c r="BB320" s="1">
        <f>IFERROR(IF($AE320&gt;$AE319,VLOOKUP($AC320+AO$1,STOCK!$F$10:$AB$209,16,0),IF($AE320=$AE319,(IF(BB319&gt;=1,BB319-COUNTIFS($AE319:$AE319,$AC320,AO319:AO319,$AI$1),0)),0)),0)</f>
        <v>0</v>
      </c>
      <c r="BC320" s="1">
        <f>IFERROR(IF($AE320&gt;$AE319,VLOOKUP($AC320+AP$1,STOCK!$F$10:$AB$209,16,0),IF($AE320=$AE319,(IF(BC319&gt;=1,BC319-COUNTIFS($AE319:$AE319,$AC320,AP319:AP319,$AI$1),0)),0)),0)</f>
        <v>0</v>
      </c>
      <c r="BD320" s="1">
        <f>IFERROR(IF($AE320&gt;$AE319,VLOOKUP($AC320+AQ$1,STOCK!$F$10:$AB$209,16,0),IF($AE320=$AE319,(IF(BD319&gt;=1,BD319-COUNTIFS($AE319:$AE319,$AC320,AQ319:AQ319,$AI$1),0)),0)),0)</f>
        <v>0</v>
      </c>
      <c r="BE320" s="1">
        <f>IFERROR(IF($AE320&gt;$AE319,VLOOKUP($AC320+AR$1,STOCK!$F$10:$AB$209,16,0),IF($AE320=$AE319,(IF(BE319&gt;=1,BE319-COUNTIFS($AE319:$AE319,$AC320,AR319:AR319,$AI$1),0)),0)),0)</f>
        <v>0</v>
      </c>
      <c r="BF320" s="1">
        <f>IFERROR(IF($AE320&gt;$AE319,VLOOKUP($AC320+AS$1,STOCK!$F$10:$AB$209,16,0),IF($AE320=$AE319,(IF(BF319&gt;=1,BF319-COUNTIFS($AE319:$AE319,$AC320,AS319:AS319,$AI$1),0)),0)),0)</f>
        <v>0</v>
      </c>
      <c r="BG320" s="1">
        <f>IFERROR(IF($AE320&gt;$AE319,VLOOKUP($AC320+AT$1,STOCK!$F$10:$AB$209,16,0),IF($AE320=$AE319,(IF(BG319&gt;=1,BG319-COUNTIFS($AE319:$AE319,$AC320,AT319:AT319,$AI$1),0)),0)),0)</f>
        <v>0</v>
      </c>
      <c r="BH320" s="1">
        <f>IFERROR(IF($AE320&gt;$AE319,VLOOKUP($AC320+AU$1,STOCK!$F$10:$AB$209,16,0),IF($AE320=$AE319,(IF(BH319&gt;=1,BH319-COUNTIFS($AE319:$AE319,$AC320,AU319:AU319,$AI$1),0)),0)),0)</f>
        <v>0</v>
      </c>
      <c r="BI320" s="1">
        <f>IFERROR(IF($AE320&gt;$AE319,VLOOKUP($AC320+AV$1,STOCK!$F$10:$AB$209,16,0),IF($AE320=$AE319,(IF(BI319&gt;=1,BI319-COUNTIFS($AE319:$AE319,$AC320,AV319:AV319,$AI$1),0)),0)),0)</f>
        <v>0</v>
      </c>
      <c r="BJ320" s="1">
        <f>IFERROR(IF($AE320&gt;$AE319,VLOOKUP($AC320+AW$1,STOCK!$F$10:$AB$209,16,0),IF($AE320=$AE319,(IF(BJ319&gt;=1,BJ319-COUNTIFS($AE319:$AE319,$AC320,AW319:AW319,$AI$1),0)),0)),0)</f>
        <v>0</v>
      </c>
      <c r="BK320" s="1">
        <f>IFERROR(IF($AE320&gt;$AE319,VLOOKUP($AC320+AX$1,STOCK!$F$10:$AB$209,16,0),IF($AE320=$AE319,(IF(BK319&gt;=1,BK319-COUNTIFS($AE319:$AE319,$AC320,AX319:AX319,$AI$1),0)),0)),0)</f>
        <v>0</v>
      </c>
      <c r="BL320" s="1">
        <f>IFERROR(IF($AE320&gt;$AE319,VLOOKUP($AC320+AL$1,STOCK!$F$10:$AB$209,17,0),IF($AE320=$AE319,(IF(BL319&gt;=1,BL319-COUNTIFS($AE319:$AE319,$AC320,AL319:AL319,$AI$2),0)),0)),0)</f>
        <v>0</v>
      </c>
      <c r="BM320" s="1">
        <f>IFERROR(IF($AE320&gt;$AE319,VLOOKUP($AC320+AM$1,STOCK!$F$10:$AB$209,17,0),IF($AE320=$AE319,(IF(BM319&gt;=1,BM319-COUNTIFS($AE319:$AE319,$AC320,AM319:AM319,$AI$2),0)),0)),0)</f>
        <v>0</v>
      </c>
      <c r="BN320" s="1">
        <f>IFERROR(IF($AE320&gt;$AE319,VLOOKUP($AC320+AN$1,STOCK!$F$10:$AB$209,17,0),IF($AE320=$AE319,(IF(BN319&gt;=1,BN319-COUNTIFS($AE319:$AE319,$AC320,AN319:AN319,$AI$2),0)),0)),0)</f>
        <v>0</v>
      </c>
      <c r="BO320" s="1">
        <f>IFERROR(IF($AE320&gt;$AE319,VLOOKUP($AC320+AO$1,STOCK!$F$10:$AB$209,17,0),IF($AE320=$AE319,(IF(BO319&gt;=1,BO319-COUNTIFS($AE319:$AE319,$AC320,AO319:AO319,$AI$2),0)),0)),0)</f>
        <v>0</v>
      </c>
      <c r="BP320" s="1">
        <f>IFERROR(IF($AE320&gt;$AE319,VLOOKUP($AC320+AP$1,STOCK!$F$10:$AB$209,17,0),IF($AE320=$AE319,(IF(BP319&gt;=1,BP319-COUNTIFS($AE319:$AE319,$AC320,AP319:AP319,$AI$2),0)),0)),0)</f>
        <v>0</v>
      </c>
      <c r="BQ320" s="1">
        <f>IFERROR(IF($AE320&gt;$AE319,VLOOKUP($AC320+AQ$1,STOCK!$F$10:$AB$209,17,0),IF($AE320=$AE319,(IF(BQ319&gt;=1,BQ319-COUNTIFS($AE319:$AE319,$AC320,AQ319:AQ319,$AI$2),0)),0)),0)</f>
        <v>0</v>
      </c>
      <c r="BR320" s="1">
        <f>IFERROR(IF($AE320&gt;$AE319,VLOOKUP($AC320+AR$1,STOCK!$F$10:$AB$209,17,0),IF($AE320=$AE319,(IF(BR319&gt;=1,BR319-COUNTIFS($AE319:$AE319,$AC320,AR319:AR319,$AI$2),0)),0)),0)</f>
        <v>0</v>
      </c>
      <c r="BS320" s="1">
        <f>IFERROR(IF($AE320&gt;$AE319,VLOOKUP($AC320+AS$1,STOCK!$F$10:$AB$209,17,0),IF($AE320=$AE319,(IF(BS319&gt;=1,BS319-COUNTIFS($AE319:$AE319,$AC320,AS319:AS319,$AI$2),0)),0)),0)</f>
        <v>0</v>
      </c>
      <c r="BT320" s="1">
        <f>IFERROR(IF($AE320&gt;$AE319,VLOOKUP($AC320+AT$1,STOCK!$F$10:$AB$209,17,0),IF($AE320=$AE319,(IF(BT319&gt;=1,BT319-COUNTIFS($AE319:$AE319,$AC320,AT319:AT319,$AI$2),0)),0)),0)</f>
        <v>0</v>
      </c>
      <c r="BU320" s="1">
        <f>IFERROR(IF($AE320&gt;$AE319,VLOOKUP($AC320+AU$1,STOCK!$F$10:$AB$209,17,0),IF($AE320=$AE319,(IF(BU319&gt;=1,BU319-COUNTIFS($AE319:$AE319,$AC320,AU319:AU319,$AI$2),0)),0)),0)</f>
        <v>0</v>
      </c>
      <c r="BV320" s="1">
        <f>IFERROR(IF($AE320&gt;$AE319,VLOOKUP($AC320+AV$1,STOCK!$F$10:$AB$209,17,0),IF($AE320=$AE319,(IF(BV319&gt;=1,BV319-COUNTIFS($AE319:$AE319,$AC320,AV319:AV319,$AI$2),0)),0)),0)</f>
        <v>0</v>
      </c>
      <c r="BW320" s="1">
        <f>IFERROR(IF($AE320&gt;$AE319,VLOOKUP($AC320+AW$1,STOCK!$F$10:$AB$209,17,0),IF($AE320=$AE319,(IF(BW319&gt;=1,BW319-COUNTIFS($AE319:$AE319,$AC320,AW319:AW319,$AI$2),0)),0)),0)</f>
        <v>0</v>
      </c>
      <c r="BX320" s="1">
        <f>IFERROR(IF($AE320&gt;$AE319,VLOOKUP($AC320+AX$1,STOCK!$F$10:$AB$209,17,0),IF($AE320=$AE319,(IF(BX319&gt;=1,BX319-COUNTIFS($AE319:$AE319,$AC320,AX319:AX319,$AI$2),0)),0)),0)</f>
        <v>0</v>
      </c>
    </row>
    <row r="321" spans="29:76" x14ac:dyDescent="0.25">
      <c r="AC321" s="1">
        <f t="shared" si="80"/>
        <v>0</v>
      </c>
      <c r="AD321" s="1">
        <f>IFERROR(IF(LEN(AK321)&gt;=1,VLOOKUP(HLOOKUP(AK321,PROFILE!$K$5:$V$8,4,0),PROFILE!$F$1:$G$3,2,0),0),0)</f>
        <v>0</v>
      </c>
      <c r="AE321" s="1">
        <f t="shared" si="81"/>
        <v>0</v>
      </c>
      <c r="AF321" s="1">
        <v>308</v>
      </c>
      <c r="AI321" s="1" t="str">
        <f>IFERROR(IF($AH321&gt;=1,VLOOKUP($AG321,STUDENT!$O$8:$Z$1507,3,0),""),"")</f>
        <v/>
      </c>
      <c r="AJ321" s="1" t="str">
        <f>IFERROR(IF($AH321&gt;=1,VLOOKUP($AG321,STUDENT!$O$8:$Z$1507,4,0),""),"")</f>
        <v/>
      </c>
      <c r="AK321" s="1" t="str">
        <f>IFERROR(IF($AH321&gt;=1,VLOOKUP($AG321,STUDENT!$O$8:$Z$1507,6,0),""),"")</f>
        <v/>
      </c>
      <c r="AL321" s="1" t="str">
        <f t="shared" si="82"/>
        <v/>
      </c>
      <c r="AM321" s="1" t="str">
        <f t="shared" si="83"/>
        <v/>
      </c>
      <c r="AN321" s="1" t="str">
        <f t="shared" si="84"/>
        <v/>
      </c>
      <c r="AO321" s="1" t="str">
        <f t="shared" si="85"/>
        <v/>
      </c>
      <c r="AP321" s="1" t="str">
        <f t="shared" si="86"/>
        <v/>
      </c>
      <c r="AQ321" s="1" t="str">
        <f t="shared" si="87"/>
        <v/>
      </c>
      <c r="AR321" s="1" t="str">
        <f t="shared" si="88"/>
        <v/>
      </c>
      <c r="AS321" s="1" t="str">
        <f t="shared" si="89"/>
        <v/>
      </c>
      <c r="AT321" s="1" t="str">
        <f t="shared" si="90"/>
        <v/>
      </c>
      <c r="AU321" s="1" t="str">
        <f t="shared" si="91"/>
        <v/>
      </c>
      <c r="AV321" s="1" t="str">
        <f t="shared" si="92"/>
        <v/>
      </c>
      <c r="AW321" s="1" t="str">
        <f t="shared" si="93"/>
        <v/>
      </c>
      <c r="AX321" s="1" t="str">
        <f t="shared" si="94"/>
        <v/>
      </c>
      <c r="AY321" s="1">
        <f>IFERROR(IF($AE321&gt;$AE320,VLOOKUP($AC321+AL$1,STOCK!$F$10:$AB$209,16,0),IF($AE321=$AE320,(IF(AY320&gt;=1,AY320-COUNTIFS($AE320:$AE320,$AC321,AL320:AL320,$AI$1),0)),0)),0)</f>
        <v>0</v>
      </c>
      <c r="AZ321" s="1">
        <f>IFERROR(IF($AE321&gt;$AE320,VLOOKUP($AC321+AM$1,STOCK!$F$10:$AB$209,16,0),IF($AE321=$AE320,(IF(AZ320&gt;=1,AZ320-COUNTIFS($AE320:$AE320,$AC321,AM320:AM320,$AI$1),0)),0)),0)</f>
        <v>0</v>
      </c>
      <c r="BA321" s="1">
        <f>IFERROR(IF($AE321&gt;$AE320,VLOOKUP($AC321+AN$1,STOCK!$F$10:$AB$209,16,0),IF($AE321=$AE320,(IF(BA320&gt;=1,BA320-COUNTIFS($AE320:$AE320,$AC321,AN320:AN320,$AI$1),0)),0)),0)</f>
        <v>0</v>
      </c>
      <c r="BB321" s="1">
        <f>IFERROR(IF($AE321&gt;$AE320,VLOOKUP($AC321+AO$1,STOCK!$F$10:$AB$209,16,0),IF($AE321=$AE320,(IF(BB320&gt;=1,BB320-COUNTIFS($AE320:$AE320,$AC321,AO320:AO320,$AI$1),0)),0)),0)</f>
        <v>0</v>
      </c>
      <c r="BC321" s="1">
        <f>IFERROR(IF($AE321&gt;$AE320,VLOOKUP($AC321+AP$1,STOCK!$F$10:$AB$209,16,0),IF($AE321=$AE320,(IF(BC320&gt;=1,BC320-COUNTIFS($AE320:$AE320,$AC321,AP320:AP320,$AI$1),0)),0)),0)</f>
        <v>0</v>
      </c>
      <c r="BD321" s="1">
        <f>IFERROR(IF($AE321&gt;$AE320,VLOOKUP($AC321+AQ$1,STOCK!$F$10:$AB$209,16,0),IF($AE321=$AE320,(IF(BD320&gt;=1,BD320-COUNTIFS($AE320:$AE320,$AC321,AQ320:AQ320,$AI$1),0)),0)),0)</f>
        <v>0</v>
      </c>
      <c r="BE321" s="1">
        <f>IFERROR(IF($AE321&gt;$AE320,VLOOKUP($AC321+AR$1,STOCK!$F$10:$AB$209,16,0),IF($AE321=$AE320,(IF(BE320&gt;=1,BE320-COUNTIFS($AE320:$AE320,$AC321,AR320:AR320,$AI$1),0)),0)),0)</f>
        <v>0</v>
      </c>
      <c r="BF321" s="1">
        <f>IFERROR(IF($AE321&gt;$AE320,VLOOKUP($AC321+AS$1,STOCK!$F$10:$AB$209,16,0),IF($AE321=$AE320,(IF(BF320&gt;=1,BF320-COUNTIFS($AE320:$AE320,$AC321,AS320:AS320,$AI$1),0)),0)),0)</f>
        <v>0</v>
      </c>
      <c r="BG321" s="1">
        <f>IFERROR(IF($AE321&gt;$AE320,VLOOKUP($AC321+AT$1,STOCK!$F$10:$AB$209,16,0),IF($AE321=$AE320,(IF(BG320&gt;=1,BG320-COUNTIFS($AE320:$AE320,$AC321,AT320:AT320,$AI$1),0)),0)),0)</f>
        <v>0</v>
      </c>
      <c r="BH321" s="1">
        <f>IFERROR(IF($AE321&gt;$AE320,VLOOKUP($AC321+AU$1,STOCK!$F$10:$AB$209,16,0),IF($AE321=$AE320,(IF(BH320&gt;=1,BH320-COUNTIFS($AE320:$AE320,$AC321,AU320:AU320,$AI$1),0)),0)),0)</f>
        <v>0</v>
      </c>
      <c r="BI321" s="1">
        <f>IFERROR(IF($AE321&gt;$AE320,VLOOKUP($AC321+AV$1,STOCK!$F$10:$AB$209,16,0),IF($AE321=$AE320,(IF(BI320&gt;=1,BI320-COUNTIFS($AE320:$AE320,$AC321,AV320:AV320,$AI$1),0)),0)),0)</f>
        <v>0</v>
      </c>
      <c r="BJ321" s="1">
        <f>IFERROR(IF($AE321&gt;$AE320,VLOOKUP($AC321+AW$1,STOCK!$F$10:$AB$209,16,0),IF($AE321=$AE320,(IF(BJ320&gt;=1,BJ320-COUNTIFS($AE320:$AE320,$AC321,AW320:AW320,$AI$1),0)),0)),0)</f>
        <v>0</v>
      </c>
      <c r="BK321" s="1">
        <f>IFERROR(IF($AE321&gt;$AE320,VLOOKUP($AC321+AX$1,STOCK!$F$10:$AB$209,16,0),IF($AE321=$AE320,(IF(BK320&gt;=1,BK320-COUNTIFS($AE320:$AE320,$AC321,AX320:AX320,$AI$1),0)),0)),0)</f>
        <v>0</v>
      </c>
      <c r="BL321" s="1">
        <f>IFERROR(IF($AE321&gt;$AE320,VLOOKUP($AC321+AL$1,STOCK!$F$10:$AB$209,17,0),IF($AE321=$AE320,(IF(BL320&gt;=1,BL320-COUNTIFS($AE320:$AE320,$AC321,AL320:AL320,$AI$2),0)),0)),0)</f>
        <v>0</v>
      </c>
      <c r="BM321" s="1">
        <f>IFERROR(IF($AE321&gt;$AE320,VLOOKUP($AC321+AM$1,STOCK!$F$10:$AB$209,17,0),IF($AE321=$AE320,(IF(BM320&gt;=1,BM320-COUNTIFS($AE320:$AE320,$AC321,AM320:AM320,$AI$2),0)),0)),0)</f>
        <v>0</v>
      </c>
      <c r="BN321" s="1">
        <f>IFERROR(IF($AE321&gt;$AE320,VLOOKUP($AC321+AN$1,STOCK!$F$10:$AB$209,17,0),IF($AE321=$AE320,(IF(BN320&gt;=1,BN320-COUNTIFS($AE320:$AE320,$AC321,AN320:AN320,$AI$2),0)),0)),0)</f>
        <v>0</v>
      </c>
      <c r="BO321" s="1">
        <f>IFERROR(IF($AE321&gt;$AE320,VLOOKUP($AC321+AO$1,STOCK!$F$10:$AB$209,17,0),IF($AE321=$AE320,(IF(BO320&gt;=1,BO320-COUNTIFS($AE320:$AE320,$AC321,AO320:AO320,$AI$2),0)),0)),0)</f>
        <v>0</v>
      </c>
      <c r="BP321" s="1">
        <f>IFERROR(IF($AE321&gt;$AE320,VLOOKUP($AC321+AP$1,STOCK!$F$10:$AB$209,17,0),IF($AE321=$AE320,(IF(BP320&gt;=1,BP320-COUNTIFS($AE320:$AE320,$AC321,AP320:AP320,$AI$2),0)),0)),0)</f>
        <v>0</v>
      </c>
      <c r="BQ321" s="1">
        <f>IFERROR(IF($AE321&gt;$AE320,VLOOKUP($AC321+AQ$1,STOCK!$F$10:$AB$209,17,0),IF($AE321=$AE320,(IF(BQ320&gt;=1,BQ320-COUNTIFS($AE320:$AE320,$AC321,AQ320:AQ320,$AI$2),0)),0)),0)</f>
        <v>0</v>
      </c>
      <c r="BR321" s="1">
        <f>IFERROR(IF($AE321&gt;$AE320,VLOOKUP($AC321+AR$1,STOCK!$F$10:$AB$209,17,0),IF($AE321=$AE320,(IF(BR320&gt;=1,BR320-COUNTIFS($AE320:$AE320,$AC321,AR320:AR320,$AI$2),0)),0)),0)</f>
        <v>0</v>
      </c>
      <c r="BS321" s="1">
        <f>IFERROR(IF($AE321&gt;$AE320,VLOOKUP($AC321+AS$1,STOCK!$F$10:$AB$209,17,0),IF($AE321=$AE320,(IF(BS320&gt;=1,BS320-COUNTIFS($AE320:$AE320,$AC321,AS320:AS320,$AI$2),0)),0)),0)</f>
        <v>0</v>
      </c>
      <c r="BT321" s="1">
        <f>IFERROR(IF($AE321&gt;$AE320,VLOOKUP($AC321+AT$1,STOCK!$F$10:$AB$209,17,0),IF($AE321=$AE320,(IF(BT320&gt;=1,BT320-COUNTIFS($AE320:$AE320,$AC321,AT320:AT320,$AI$2),0)),0)),0)</f>
        <v>0</v>
      </c>
      <c r="BU321" s="1">
        <f>IFERROR(IF($AE321&gt;$AE320,VLOOKUP($AC321+AU$1,STOCK!$F$10:$AB$209,17,0),IF($AE321=$AE320,(IF(BU320&gt;=1,BU320-COUNTIFS($AE320:$AE320,$AC321,AU320:AU320,$AI$2),0)),0)),0)</f>
        <v>0</v>
      </c>
      <c r="BV321" s="1">
        <f>IFERROR(IF($AE321&gt;$AE320,VLOOKUP($AC321+AV$1,STOCK!$F$10:$AB$209,17,0),IF($AE321=$AE320,(IF(BV320&gt;=1,BV320-COUNTIFS($AE320:$AE320,$AC321,AV320:AV320,$AI$2),0)),0)),0)</f>
        <v>0</v>
      </c>
      <c r="BW321" s="1">
        <f>IFERROR(IF($AE321&gt;$AE320,VLOOKUP($AC321+AW$1,STOCK!$F$10:$AB$209,17,0),IF($AE321=$AE320,(IF(BW320&gt;=1,BW320-COUNTIFS($AE320:$AE320,$AC321,AW320:AW320,$AI$2),0)),0)),0)</f>
        <v>0</v>
      </c>
      <c r="BX321" s="1">
        <f>IFERROR(IF($AE321&gt;$AE320,VLOOKUP($AC321+AX$1,STOCK!$F$10:$AB$209,17,0),IF($AE321=$AE320,(IF(BX320&gt;=1,BX320-COUNTIFS($AE320:$AE320,$AC321,AX320:AX320,$AI$2),0)),0)),0)</f>
        <v>0</v>
      </c>
    </row>
    <row r="322" spans="29:76" x14ac:dyDescent="0.25">
      <c r="AC322" s="1">
        <f t="shared" si="80"/>
        <v>0</v>
      </c>
      <c r="AD322" s="1">
        <f>IFERROR(IF(LEN(AK322)&gt;=1,VLOOKUP(HLOOKUP(AK322,PROFILE!$K$5:$V$8,4,0),PROFILE!$F$1:$G$3,2,0),0),0)</f>
        <v>0</v>
      </c>
      <c r="AE322" s="1">
        <f t="shared" si="81"/>
        <v>0</v>
      </c>
      <c r="AF322" s="1">
        <v>309</v>
      </c>
      <c r="AI322" s="1" t="str">
        <f>IFERROR(IF($AH322&gt;=1,VLOOKUP($AG322,STUDENT!$O$8:$Z$1507,3,0),""),"")</f>
        <v/>
      </c>
      <c r="AJ322" s="1" t="str">
        <f>IFERROR(IF($AH322&gt;=1,VLOOKUP($AG322,STUDENT!$O$8:$Z$1507,4,0),""),"")</f>
        <v/>
      </c>
      <c r="AK322" s="1" t="str">
        <f>IFERROR(IF($AH322&gt;=1,VLOOKUP($AG322,STUDENT!$O$8:$Z$1507,6,0),""),"")</f>
        <v/>
      </c>
      <c r="AL322" s="1" t="str">
        <f t="shared" si="82"/>
        <v/>
      </c>
      <c r="AM322" s="1" t="str">
        <f t="shared" si="83"/>
        <v/>
      </c>
      <c r="AN322" s="1" t="str">
        <f t="shared" si="84"/>
        <v/>
      </c>
      <c r="AO322" s="1" t="str">
        <f t="shared" si="85"/>
        <v/>
      </c>
      <c r="AP322" s="1" t="str">
        <f t="shared" si="86"/>
        <v/>
      </c>
      <c r="AQ322" s="1" t="str">
        <f t="shared" si="87"/>
        <v/>
      </c>
      <c r="AR322" s="1" t="str">
        <f t="shared" si="88"/>
        <v/>
      </c>
      <c r="AS322" s="1" t="str">
        <f t="shared" si="89"/>
        <v/>
      </c>
      <c r="AT322" s="1" t="str">
        <f t="shared" si="90"/>
        <v/>
      </c>
      <c r="AU322" s="1" t="str">
        <f t="shared" si="91"/>
        <v/>
      </c>
      <c r="AV322" s="1" t="str">
        <f t="shared" si="92"/>
        <v/>
      </c>
      <c r="AW322" s="1" t="str">
        <f t="shared" si="93"/>
        <v/>
      </c>
      <c r="AX322" s="1" t="str">
        <f t="shared" si="94"/>
        <v/>
      </c>
      <c r="AY322" s="1">
        <f>IFERROR(IF($AE322&gt;$AE321,VLOOKUP($AC322+AL$1,STOCK!$F$10:$AB$209,16,0),IF($AE322=$AE321,(IF(AY321&gt;=1,AY321-COUNTIFS($AE321:$AE321,$AC322,AL321:AL321,$AI$1),0)),0)),0)</f>
        <v>0</v>
      </c>
      <c r="AZ322" s="1">
        <f>IFERROR(IF($AE322&gt;$AE321,VLOOKUP($AC322+AM$1,STOCK!$F$10:$AB$209,16,0),IF($AE322=$AE321,(IF(AZ321&gt;=1,AZ321-COUNTIFS($AE321:$AE321,$AC322,AM321:AM321,$AI$1),0)),0)),0)</f>
        <v>0</v>
      </c>
      <c r="BA322" s="1">
        <f>IFERROR(IF($AE322&gt;$AE321,VLOOKUP($AC322+AN$1,STOCK!$F$10:$AB$209,16,0),IF($AE322=$AE321,(IF(BA321&gt;=1,BA321-COUNTIFS($AE321:$AE321,$AC322,AN321:AN321,$AI$1),0)),0)),0)</f>
        <v>0</v>
      </c>
      <c r="BB322" s="1">
        <f>IFERROR(IF($AE322&gt;$AE321,VLOOKUP($AC322+AO$1,STOCK!$F$10:$AB$209,16,0),IF($AE322=$AE321,(IF(BB321&gt;=1,BB321-COUNTIFS($AE321:$AE321,$AC322,AO321:AO321,$AI$1),0)),0)),0)</f>
        <v>0</v>
      </c>
      <c r="BC322" s="1">
        <f>IFERROR(IF($AE322&gt;$AE321,VLOOKUP($AC322+AP$1,STOCK!$F$10:$AB$209,16,0),IF($AE322=$AE321,(IF(BC321&gt;=1,BC321-COUNTIFS($AE321:$AE321,$AC322,AP321:AP321,$AI$1),0)),0)),0)</f>
        <v>0</v>
      </c>
      <c r="BD322" s="1">
        <f>IFERROR(IF($AE322&gt;$AE321,VLOOKUP($AC322+AQ$1,STOCK!$F$10:$AB$209,16,0),IF($AE322=$AE321,(IF(BD321&gt;=1,BD321-COUNTIFS($AE321:$AE321,$AC322,AQ321:AQ321,$AI$1),0)),0)),0)</f>
        <v>0</v>
      </c>
      <c r="BE322" s="1">
        <f>IFERROR(IF($AE322&gt;$AE321,VLOOKUP($AC322+AR$1,STOCK!$F$10:$AB$209,16,0),IF($AE322=$AE321,(IF(BE321&gt;=1,BE321-COUNTIFS($AE321:$AE321,$AC322,AR321:AR321,$AI$1),0)),0)),0)</f>
        <v>0</v>
      </c>
      <c r="BF322" s="1">
        <f>IFERROR(IF($AE322&gt;$AE321,VLOOKUP($AC322+AS$1,STOCK!$F$10:$AB$209,16,0),IF($AE322=$AE321,(IF(BF321&gt;=1,BF321-COUNTIFS($AE321:$AE321,$AC322,AS321:AS321,$AI$1),0)),0)),0)</f>
        <v>0</v>
      </c>
      <c r="BG322" s="1">
        <f>IFERROR(IF($AE322&gt;$AE321,VLOOKUP($AC322+AT$1,STOCK!$F$10:$AB$209,16,0),IF($AE322=$AE321,(IF(BG321&gt;=1,BG321-COUNTIFS($AE321:$AE321,$AC322,AT321:AT321,$AI$1),0)),0)),0)</f>
        <v>0</v>
      </c>
      <c r="BH322" s="1">
        <f>IFERROR(IF($AE322&gt;$AE321,VLOOKUP($AC322+AU$1,STOCK!$F$10:$AB$209,16,0),IF($AE322=$AE321,(IF(BH321&gt;=1,BH321-COUNTIFS($AE321:$AE321,$AC322,AU321:AU321,$AI$1),0)),0)),0)</f>
        <v>0</v>
      </c>
      <c r="BI322" s="1">
        <f>IFERROR(IF($AE322&gt;$AE321,VLOOKUP($AC322+AV$1,STOCK!$F$10:$AB$209,16,0),IF($AE322=$AE321,(IF(BI321&gt;=1,BI321-COUNTIFS($AE321:$AE321,$AC322,AV321:AV321,$AI$1),0)),0)),0)</f>
        <v>0</v>
      </c>
      <c r="BJ322" s="1">
        <f>IFERROR(IF($AE322&gt;$AE321,VLOOKUP($AC322+AW$1,STOCK!$F$10:$AB$209,16,0),IF($AE322=$AE321,(IF(BJ321&gt;=1,BJ321-COUNTIFS($AE321:$AE321,$AC322,AW321:AW321,$AI$1),0)),0)),0)</f>
        <v>0</v>
      </c>
      <c r="BK322" s="1">
        <f>IFERROR(IF($AE322&gt;$AE321,VLOOKUP($AC322+AX$1,STOCK!$F$10:$AB$209,16,0),IF($AE322=$AE321,(IF(BK321&gt;=1,BK321-COUNTIFS($AE321:$AE321,$AC322,AX321:AX321,$AI$1),0)),0)),0)</f>
        <v>0</v>
      </c>
      <c r="BL322" s="1">
        <f>IFERROR(IF($AE322&gt;$AE321,VLOOKUP($AC322+AL$1,STOCK!$F$10:$AB$209,17,0),IF($AE322=$AE321,(IF(BL321&gt;=1,BL321-COUNTIFS($AE321:$AE321,$AC322,AL321:AL321,$AI$2),0)),0)),0)</f>
        <v>0</v>
      </c>
      <c r="BM322" s="1">
        <f>IFERROR(IF($AE322&gt;$AE321,VLOOKUP($AC322+AM$1,STOCK!$F$10:$AB$209,17,0),IF($AE322=$AE321,(IF(BM321&gt;=1,BM321-COUNTIFS($AE321:$AE321,$AC322,AM321:AM321,$AI$2),0)),0)),0)</f>
        <v>0</v>
      </c>
      <c r="BN322" s="1">
        <f>IFERROR(IF($AE322&gt;$AE321,VLOOKUP($AC322+AN$1,STOCK!$F$10:$AB$209,17,0),IF($AE322=$AE321,(IF(BN321&gt;=1,BN321-COUNTIFS($AE321:$AE321,$AC322,AN321:AN321,$AI$2),0)),0)),0)</f>
        <v>0</v>
      </c>
      <c r="BO322" s="1">
        <f>IFERROR(IF($AE322&gt;$AE321,VLOOKUP($AC322+AO$1,STOCK!$F$10:$AB$209,17,0),IF($AE322=$AE321,(IF(BO321&gt;=1,BO321-COUNTIFS($AE321:$AE321,$AC322,AO321:AO321,$AI$2),0)),0)),0)</f>
        <v>0</v>
      </c>
      <c r="BP322" s="1">
        <f>IFERROR(IF($AE322&gt;$AE321,VLOOKUP($AC322+AP$1,STOCK!$F$10:$AB$209,17,0),IF($AE322=$AE321,(IF(BP321&gt;=1,BP321-COUNTIFS($AE321:$AE321,$AC322,AP321:AP321,$AI$2),0)),0)),0)</f>
        <v>0</v>
      </c>
      <c r="BQ322" s="1">
        <f>IFERROR(IF($AE322&gt;$AE321,VLOOKUP($AC322+AQ$1,STOCK!$F$10:$AB$209,17,0),IF($AE322=$AE321,(IF(BQ321&gt;=1,BQ321-COUNTIFS($AE321:$AE321,$AC322,AQ321:AQ321,$AI$2),0)),0)),0)</f>
        <v>0</v>
      </c>
      <c r="BR322" s="1">
        <f>IFERROR(IF($AE322&gt;$AE321,VLOOKUP($AC322+AR$1,STOCK!$F$10:$AB$209,17,0),IF($AE322=$AE321,(IF(BR321&gt;=1,BR321-COUNTIFS($AE321:$AE321,$AC322,AR321:AR321,$AI$2),0)),0)),0)</f>
        <v>0</v>
      </c>
      <c r="BS322" s="1">
        <f>IFERROR(IF($AE322&gt;$AE321,VLOOKUP($AC322+AS$1,STOCK!$F$10:$AB$209,17,0),IF($AE322=$AE321,(IF(BS321&gt;=1,BS321-COUNTIFS($AE321:$AE321,$AC322,AS321:AS321,$AI$2),0)),0)),0)</f>
        <v>0</v>
      </c>
      <c r="BT322" s="1">
        <f>IFERROR(IF($AE322&gt;$AE321,VLOOKUP($AC322+AT$1,STOCK!$F$10:$AB$209,17,0),IF($AE322=$AE321,(IF(BT321&gt;=1,BT321-COUNTIFS($AE321:$AE321,$AC322,AT321:AT321,$AI$2),0)),0)),0)</f>
        <v>0</v>
      </c>
      <c r="BU322" s="1">
        <f>IFERROR(IF($AE322&gt;$AE321,VLOOKUP($AC322+AU$1,STOCK!$F$10:$AB$209,17,0),IF($AE322=$AE321,(IF(BU321&gt;=1,BU321-COUNTIFS($AE321:$AE321,$AC322,AU321:AU321,$AI$2),0)),0)),0)</f>
        <v>0</v>
      </c>
      <c r="BV322" s="1">
        <f>IFERROR(IF($AE322&gt;$AE321,VLOOKUP($AC322+AV$1,STOCK!$F$10:$AB$209,17,0),IF($AE322=$AE321,(IF(BV321&gt;=1,BV321-COUNTIFS($AE321:$AE321,$AC322,AV321:AV321,$AI$2),0)),0)),0)</f>
        <v>0</v>
      </c>
      <c r="BW322" s="1">
        <f>IFERROR(IF($AE322&gt;$AE321,VLOOKUP($AC322+AW$1,STOCK!$F$10:$AB$209,17,0),IF($AE322=$AE321,(IF(BW321&gt;=1,BW321-COUNTIFS($AE321:$AE321,$AC322,AW321:AW321,$AI$2),0)),0)),0)</f>
        <v>0</v>
      </c>
      <c r="BX322" s="1">
        <f>IFERROR(IF($AE322&gt;$AE321,VLOOKUP($AC322+AX$1,STOCK!$F$10:$AB$209,17,0),IF($AE322=$AE321,(IF(BX321&gt;=1,BX321-COUNTIFS($AE321:$AE321,$AC322,AX321:AX321,$AI$2),0)),0)),0)</f>
        <v>0</v>
      </c>
    </row>
    <row r="323" spans="29:76" x14ac:dyDescent="0.25">
      <c r="AC323" s="1">
        <f t="shared" si="80"/>
        <v>0</v>
      </c>
      <c r="AD323" s="1">
        <f>IFERROR(IF(LEN(AK323)&gt;=1,VLOOKUP(HLOOKUP(AK323,PROFILE!$K$5:$V$8,4,0),PROFILE!$F$1:$G$3,2,0),0),0)</f>
        <v>0</v>
      </c>
      <c r="AE323" s="1">
        <f t="shared" si="81"/>
        <v>0</v>
      </c>
      <c r="AF323" s="1">
        <v>310</v>
      </c>
      <c r="AI323" s="1" t="str">
        <f>IFERROR(IF($AH323&gt;=1,VLOOKUP($AG323,STUDENT!$O$8:$Z$1507,3,0),""),"")</f>
        <v/>
      </c>
      <c r="AJ323" s="1" t="str">
        <f>IFERROR(IF($AH323&gt;=1,VLOOKUP($AG323,STUDENT!$O$8:$Z$1507,4,0),""),"")</f>
        <v/>
      </c>
      <c r="AK323" s="1" t="str">
        <f>IFERROR(IF($AH323&gt;=1,VLOOKUP($AG323,STUDENT!$O$8:$Z$1507,6,0),""),"")</f>
        <v/>
      </c>
      <c r="AL323" s="1" t="str">
        <f t="shared" si="82"/>
        <v/>
      </c>
      <c r="AM323" s="1" t="str">
        <f t="shared" si="83"/>
        <v/>
      </c>
      <c r="AN323" s="1" t="str">
        <f t="shared" si="84"/>
        <v/>
      </c>
      <c r="AO323" s="1" t="str">
        <f t="shared" si="85"/>
        <v/>
      </c>
      <c r="AP323" s="1" t="str">
        <f t="shared" si="86"/>
        <v/>
      </c>
      <c r="AQ323" s="1" t="str">
        <f t="shared" si="87"/>
        <v/>
      </c>
      <c r="AR323" s="1" t="str">
        <f t="shared" si="88"/>
        <v/>
      </c>
      <c r="AS323" s="1" t="str">
        <f t="shared" si="89"/>
        <v/>
      </c>
      <c r="AT323" s="1" t="str">
        <f t="shared" si="90"/>
        <v/>
      </c>
      <c r="AU323" s="1" t="str">
        <f t="shared" si="91"/>
        <v/>
      </c>
      <c r="AV323" s="1" t="str">
        <f t="shared" si="92"/>
        <v/>
      </c>
      <c r="AW323" s="1" t="str">
        <f t="shared" si="93"/>
        <v/>
      </c>
      <c r="AX323" s="1" t="str">
        <f t="shared" si="94"/>
        <v/>
      </c>
      <c r="AY323" s="1">
        <f>IFERROR(IF($AE323&gt;$AE322,VLOOKUP($AC323+AL$1,STOCK!$F$10:$AB$209,16,0),IF($AE323=$AE322,(IF(AY322&gt;=1,AY322-COUNTIFS($AE322:$AE322,$AC323,AL322:AL322,$AI$1),0)),0)),0)</f>
        <v>0</v>
      </c>
      <c r="AZ323" s="1">
        <f>IFERROR(IF($AE323&gt;$AE322,VLOOKUP($AC323+AM$1,STOCK!$F$10:$AB$209,16,0),IF($AE323=$AE322,(IF(AZ322&gt;=1,AZ322-COUNTIFS($AE322:$AE322,$AC323,AM322:AM322,$AI$1),0)),0)),0)</f>
        <v>0</v>
      </c>
      <c r="BA323" s="1">
        <f>IFERROR(IF($AE323&gt;$AE322,VLOOKUP($AC323+AN$1,STOCK!$F$10:$AB$209,16,0),IF($AE323=$AE322,(IF(BA322&gt;=1,BA322-COUNTIFS($AE322:$AE322,$AC323,AN322:AN322,$AI$1),0)),0)),0)</f>
        <v>0</v>
      </c>
      <c r="BB323" s="1">
        <f>IFERROR(IF($AE323&gt;$AE322,VLOOKUP($AC323+AO$1,STOCK!$F$10:$AB$209,16,0),IF($AE323=$AE322,(IF(BB322&gt;=1,BB322-COUNTIFS($AE322:$AE322,$AC323,AO322:AO322,$AI$1),0)),0)),0)</f>
        <v>0</v>
      </c>
      <c r="BC323" s="1">
        <f>IFERROR(IF($AE323&gt;$AE322,VLOOKUP($AC323+AP$1,STOCK!$F$10:$AB$209,16,0),IF($AE323=$AE322,(IF(BC322&gt;=1,BC322-COUNTIFS($AE322:$AE322,$AC323,AP322:AP322,$AI$1),0)),0)),0)</f>
        <v>0</v>
      </c>
      <c r="BD323" s="1">
        <f>IFERROR(IF($AE323&gt;$AE322,VLOOKUP($AC323+AQ$1,STOCK!$F$10:$AB$209,16,0),IF($AE323=$AE322,(IF(BD322&gt;=1,BD322-COUNTIFS($AE322:$AE322,$AC323,AQ322:AQ322,$AI$1),0)),0)),0)</f>
        <v>0</v>
      </c>
      <c r="BE323" s="1">
        <f>IFERROR(IF($AE323&gt;$AE322,VLOOKUP($AC323+AR$1,STOCK!$F$10:$AB$209,16,0),IF($AE323=$AE322,(IF(BE322&gt;=1,BE322-COUNTIFS($AE322:$AE322,$AC323,AR322:AR322,$AI$1),0)),0)),0)</f>
        <v>0</v>
      </c>
      <c r="BF323" s="1">
        <f>IFERROR(IF($AE323&gt;$AE322,VLOOKUP($AC323+AS$1,STOCK!$F$10:$AB$209,16,0),IF($AE323=$AE322,(IF(BF322&gt;=1,BF322-COUNTIFS($AE322:$AE322,$AC323,AS322:AS322,$AI$1),0)),0)),0)</f>
        <v>0</v>
      </c>
      <c r="BG323" s="1">
        <f>IFERROR(IF($AE323&gt;$AE322,VLOOKUP($AC323+AT$1,STOCK!$F$10:$AB$209,16,0),IF($AE323=$AE322,(IF(BG322&gt;=1,BG322-COUNTIFS($AE322:$AE322,$AC323,AT322:AT322,$AI$1),0)),0)),0)</f>
        <v>0</v>
      </c>
      <c r="BH323" s="1">
        <f>IFERROR(IF($AE323&gt;$AE322,VLOOKUP($AC323+AU$1,STOCK!$F$10:$AB$209,16,0),IF($AE323=$AE322,(IF(BH322&gt;=1,BH322-COUNTIFS($AE322:$AE322,$AC323,AU322:AU322,$AI$1),0)),0)),0)</f>
        <v>0</v>
      </c>
      <c r="BI323" s="1">
        <f>IFERROR(IF($AE323&gt;$AE322,VLOOKUP($AC323+AV$1,STOCK!$F$10:$AB$209,16,0),IF($AE323=$AE322,(IF(BI322&gt;=1,BI322-COUNTIFS($AE322:$AE322,$AC323,AV322:AV322,$AI$1),0)),0)),0)</f>
        <v>0</v>
      </c>
      <c r="BJ323" s="1">
        <f>IFERROR(IF($AE323&gt;$AE322,VLOOKUP($AC323+AW$1,STOCK!$F$10:$AB$209,16,0),IF($AE323=$AE322,(IF(BJ322&gt;=1,BJ322-COUNTIFS($AE322:$AE322,$AC323,AW322:AW322,$AI$1),0)),0)),0)</f>
        <v>0</v>
      </c>
      <c r="BK323" s="1">
        <f>IFERROR(IF($AE323&gt;$AE322,VLOOKUP($AC323+AX$1,STOCK!$F$10:$AB$209,16,0),IF($AE323=$AE322,(IF(BK322&gt;=1,BK322-COUNTIFS($AE322:$AE322,$AC323,AX322:AX322,$AI$1),0)),0)),0)</f>
        <v>0</v>
      </c>
      <c r="BL323" s="1">
        <f>IFERROR(IF($AE323&gt;$AE322,VLOOKUP($AC323+AL$1,STOCK!$F$10:$AB$209,17,0),IF($AE323=$AE322,(IF(BL322&gt;=1,BL322-COUNTIFS($AE322:$AE322,$AC323,AL322:AL322,$AI$2),0)),0)),0)</f>
        <v>0</v>
      </c>
      <c r="BM323" s="1">
        <f>IFERROR(IF($AE323&gt;$AE322,VLOOKUP($AC323+AM$1,STOCK!$F$10:$AB$209,17,0),IF($AE323=$AE322,(IF(BM322&gt;=1,BM322-COUNTIFS($AE322:$AE322,$AC323,AM322:AM322,$AI$2),0)),0)),0)</f>
        <v>0</v>
      </c>
      <c r="BN323" s="1">
        <f>IFERROR(IF($AE323&gt;$AE322,VLOOKUP($AC323+AN$1,STOCK!$F$10:$AB$209,17,0),IF($AE323=$AE322,(IF(BN322&gt;=1,BN322-COUNTIFS($AE322:$AE322,$AC323,AN322:AN322,$AI$2),0)),0)),0)</f>
        <v>0</v>
      </c>
      <c r="BO323" s="1">
        <f>IFERROR(IF($AE323&gt;$AE322,VLOOKUP($AC323+AO$1,STOCK!$F$10:$AB$209,17,0),IF($AE323=$AE322,(IF(BO322&gt;=1,BO322-COUNTIFS($AE322:$AE322,$AC323,AO322:AO322,$AI$2),0)),0)),0)</f>
        <v>0</v>
      </c>
      <c r="BP323" s="1">
        <f>IFERROR(IF($AE323&gt;$AE322,VLOOKUP($AC323+AP$1,STOCK!$F$10:$AB$209,17,0),IF($AE323=$AE322,(IF(BP322&gt;=1,BP322-COUNTIFS($AE322:$AE322,$AC323,AP322:AP322,$AI$2),0)),0)),0)</f>
        <v>0</v>
      </c>
      <c r="BQ323" s="1">
        <f>IFERROR(IF($AE323&gt;$AE322,VLOOKUP($AC323+AQ$1,STOCK!$F$10:$AB$209,17,0),IF($AE323=$AE322,(IF(BQ322&gt;=1,BQ322-COUNTIFS($AE322:$AE322,$AC323,AQ322:AQ322,$AI$2),0)),0)),0)</f>
        <v>0</v>
      </c>
      <c r="BR323" s="1">
        <f>IFERROR(IF($AE323&gt;$AE322,VLOOKUP($AC323+AR$1,STOCK!$F$10:$AB$209,17,0),IF($AE323=$AE322,(IF(BR322&gt;=1,BR322-COUNTIFS($AE322:$AE322,$AC323,AR322:AR322,$AI$2),0)),0)),0)</f>
        <v>0</v>
      </c>
      <c r="BS323" s="1">
        <f>IFERROR(IF($AE323&gt;$AE322,VLOOKUP($AC323+AS$1,STOCK!$F$10:$AB$209,17,0),IF($AE323=$AE322,(IF(BS322&gt;=1,BS322-COUNTIFS($AE322:$AE322,$AC323,AS322:AS322,$AI$2),0)),0)),0)</f>
        <v>0</v>
      </c>
      <c r="BT323" s="1">
        <f>IFERROR(IF($AE323&gt;$AE322,VLOOKUP($AC323+AT$1,STOCK!$F$10:$AB$209,17,0),IF($AE323=$AE322,(IF(BT322&gt;=1,BT322-COUNTIFS($AE322:$AE322,$AC323,AT322:AT322,$AI$2),0)),0)),0)</f>
        <v>0</v>
      </c>
      <c r="BU323" s="1">
        <f>IFERROR(IF($AE323&gt;$AE322,VLOOKUP($AC323+AU$1,STOCK!$F$10:$AB$209,17,0),IF($AE323=$AE322,(IF(BU322&gt;=1,BU322-COUNTIFS($AE322:$AE322,$AC323,AU322:AU322,$AI$2),0)),0)),0)</f>
        <v>0</v>
      </c>
      <c r="BV323" s="1">
        <f>IFERROR(IF($AE323&gt;$AE322,VLOOKUP($AC323+AV$1,STOCK!$F$10:$AB$209,17,0),IF($AE323=$AE322,(IF(BV322&gt;=1,BV322-COUNTIFS($AE322:$AE322,$AC323,AV322:AV322,$AI$2),0)),0)),0)</f>
        <v>0</v>
      </c>
      <c r="BW323" s="1">
        <f>IFERROR(IF($AE323&gt;$AE322,VLOOKUP($AC323+AW$1,STOCK!$F$10:$AB$209,17,0),IF($AE323=$AE322,(IF(BW322&gt;=1,BW322-COUNTIFS($AE322:$AE322,$AC323,AW322:AW322,$AI$2),0)),0)),0)</f>
        <v>0</v>
      </c>
      <c r="BX323" s="1">
        <f>IFERROR(IF($AE323&gt;$AE322,VLOOKUP($AC323+AX$1,STOCK!$F$10:$AB$209,17,0),IF($AE323=$AE322,(IF(BX322&gt;=1,BX322-COUNTIFS($AE322:$AE322,$AC323,AX322:AX322,$AI$2),0)),0)),0)</f>
        <v>0</v>
      </c>
    </row>
    <row r="324" spans="29:76" x14ac:dyDescent="0.25">
      <c r="AC324" s="1">
        <f t="shared" si="80"/>
        <v>0</v>
      </c>
      <c r="AD324" s="1">
        <f>IFERROR(IF(LEN(AK324)&gt;=1,VLOOKUP(HLOOKUP(AK324,PROFILE!$K$5:$V$8,4,0),PROFILE!$F$1:$G$3,2,0),0),0)</f>
        <v>0</v>
      </c>
      <c r="AE324" s="1">
        <f t="shared" si="81"/>
        <v>0</v>
      </c>
      <c r="AF324" s="1">
        <v>311</v>
      </c>
      <c r="AI324" s="1" t="str">
        <f>IFERROR(IF($AH324&gt;=1,VLOOKUP($AG324,STUDENT!$O$8:$Z$1507,3,0),""),"")</f>
        <v/>
      </c>
      <c r="AJ324" s="1" t="str">
        <f>IFERROR(IF($AH324&gt;=1,VLOOKUP($AG324,STUDENT!$O$8:$Z$1507,4,0),""),"")</f>
        <v/>
      </c>
      <c r="AK324" s="1" t="str">
        <f>IFERROR(IF($AH324&gt;=1,VLOOKUP($AG324,STUDENT!$O$8:$Z$1507,6,0),""),"")</f>
        <v/>
      </c>
      <c r="AL324" s="1" t="str">
        <f t="shared" si="82"/>
        <v/>
      </c>
      <c r="AM324" s="1" t="str">
        <f t="shared" si="83"/>
        <v/>
      </c>
      <c r="AN324" s="1" t="str">
        <f t="shared" si="84"/>
        <v/>
      </c>
      <c r="AO324" s="1" t="str">
        <f t="shared" si="85"/>
        <v/>
      </c>
      <c r="AP324" s="1" t="str">
        <f t="shared" si="86"/>
        <v/>
      </c>
      <c r="AQ324" s="1" t="str">
        <f t="shared" si="87"/>
        <v/>
      </c>
      <c r="AR324" s="1" t="str">
        <f t="shared" si="88"/>
        <v/>
      </c>
      <c r="AS324" s="1" t="str">
        <f t="shared" si="89"/>
        <v/>
      </c>
      <c r="AT324" s="1" t="str">
        <f t="shared" si="90"/>
        <v/>
      </c>
      <c r="AU324" s="1" t="str">
        <f t="shared" si="91"/>
        <v/>
      </c>
      <c r="AV324" s="1" t="str">
        <f t="shared" si="92"/>
        <v/>
      </c>
      <c r="AW324" s="1" t="str">
        <f t="shared" si="93"/>
        <v/>
      </c>
      <c r="AX324" s="1" t="str">
        <f t="shared" si="94"/>
        <v/>
      </c>
      <c r="AY324" s="1">
        <f>IFERROR(IF($AE324&gt;$AE323,VLOOKUP($AC324+AL$1,STOCK!$F$10:$AB$209,16,0),IF($AE324=$AE323,(IF(AY323&gt;=1,AY323-COUNTIFS($AE323:$AE323,$AC324,AL323:AL323,$AI$1),0)),0)),0)</f>
        <v>0</v>
      </c>
      <c r="AZ324" s="1">
        <f>IFERROR(IF($AE324&gt;$AE323,VLOOKUP($AC324+AM$1,STOCK!$F$10:$AB$209,16,0),IF($AE324=$AE323,(IF(AZ323&gt;=1,AZ323-COUNTIFS($AE323:$AE323,$AC324,AM323:AM323,$AI$1),0)),0)),0)</f>
        <v>0</v>
      </c>
      <c r="BA324" s="1">
        <f>IFERROR(IF($AE324&gt;$AE323,VLOOKUP($AC324+AN$1,STOCK!$F$10:$AB$209,16,0),IF($AE324=$AE323,(IF(BA323&gt;=1,BA323-COUNTIFS($AE323:$AE323,$AC324,AN323:AN323,$AI$1),0)),0)),0)</f>
        <v>0</v>
      </c>
      <c r="BB324" s="1">
        <f>IFERROR(IF($AE324&gt;$AE323,VLOOKUP($AC324+AO$1,STOCK!$F$10:$AB$209,16,0),IF($AE324=$AE323,(IF(BB323&gt;=1,BB323-COUNTIFS($AE323:$AE323,$AC324,AO323:AO323,$AI$1),0)),0)),0)</f>
        <v>0</v>
      </c>
      <c r="BC324" s="1">
        <f>IFERROR(IF($AE324&gt;$AE323,VLOOKUP($AC324+AP$1,STOCK!$F$10:$AB$209,16,0),IF($AE324=$AE323,(IF(BC323&gt;=1,BC323-COUNTIFS($AE323:$AE323,$AC324,AP323:AP323,$AI$1),0)),0)),0)</f>
        <v>0</v>
      </c>
      <c r="BD324" s="1">
        <f>IFERROR(IF($AE324&gt;$AE323,VLOOKUP($AC324+AQ$1,STOCK!$F$10:$AB$209,16,0),IF($AE324=$AE323,(IF(BD323&gt;=1,BD323-COUNTIFS($AE323:$AE323,$AC324,AQ323:AQ323,$AI$1),0)),0)),0)</f>
        <v>0</v>
      </c>
      <c r="BE324" s="1">
        <f>IFERROR(IF($AE324&gt;$AE323,VLOOKUP($AC324+AR$1,STOCK!$F$10:$AB$209,16,0),IF($AE324=$AE323,(IF(BE323&gt;=1,BE323-COUNTIFS($AE323:$AE323,$AC324,AR323:AR323,$AI$1),0)),0)),0)</f>
        <v>0</v>
      </c>
      <c r="BF324" s="1">
        <f>IFERROR(IF($AE324&gt;$AE323,VLOOKUP($AC324+AS$1,STOCK!$F$10:$AB$209,16,0),IF($AE324=$AE323,(IF(BF323&gt;=1,BF323-COUNTIFS($AE323:$AE323,$AC324,AS323:AS323,$AI$1),0)),0)),0)</f>
        <v>0</v>
      </c>
      <c r="BG324" s="1">
        <f>IFERROR(IF($AE324&gt;$AE323,VLOOKUP($AC324+AT$1,STOCK!$F$10:$AB$209,16,0),IF($AE324=$AE323,(IF(BG323&gt;=1,BG323-COUNTIFS($AE323:$AE323,$AC324,AT323:AT323,$AI$1),0)),0)),0)</f>
        <v>0</v>
      </c>
      <c r="BH324" s="1">
        <f>IFERROR(IF($AE324&gt;$AE323,VLOOKUP($AC324+AU$1,STOCK!$F$10:$AB$209,16,0),IF($AE324=$AE323,(IF(BH323&gt;=1,BH323-COUNTIFS($AE323:$AE323,$AC324,AU323:AU323,$AI$1),0)),0)),0)</f>
        <v>0</v>
      </c>
      <c r="BI324" s="1">
        <f>IFERROR(IF($AE324&gt;$AE323,VLOOKUP($AC324+AV$1,STOCK!$F$10:$AB$209,16,0),IF($AE324=$AE323,(IF(BI323&gt;=1,BI323-COUNTIFS($AE323:$AE323,$AC324,AV323:AV323,$AI$1),0)),0)),0)</f>
        <v>0</v>
      </c>
      <c r="BJ324" s="1">
        <f>IFERROR(IF($AE324&gt;$AE323,VLOOKUP($AC324+AW$1,STOCK!$F$10:$AB$209,16,0),IF($AE324=$AE323,(IF(BJ323&gt;=1,BJ323-COUNTIFS($AE323:$AE323,$AC324,AW323:AW323,$AI$1),0)),0)),0)</f>
        <v>0</v>
      </c>
      <c r="BK324" s="1">
        <f>IFERROR(IF($AE324&gt;$AE323,VLOOKUP($AC324+AX$1,STOCK!$F$10:$AB$209,16,0),IF($AE324=$AE323,(IF(BK323&gt;=1,BK323-COUNTIFS($AE323:$AE323,$AC324,AX323:AX323,$AI$1),0)),0)),0)</f>
        <v>0</v>
      </c>
      <c r="BL324" s="1">
        <f>IFERROR(IF($AE324&gt;$AE323,VLOOKUP($AC324+AL$1,STOCK!$F$10:$AB$209,17,0),IF($AE324=$AE323,(IF(BL323&gt;=1,BL323-COUNTIFS($AE323:$AE323,$AC324,AL323:AL323,$AI$2),0)),0)),0)</f>
        <v>0</v>
      </c>
      <c r="BM324" s="1">
        <f>IFERROR(IF($AE324&gt;$AE323,VLOOKUP($AC324+AM$1,STOCK!$F$10:$AB$209,17,0),IF($AE324=$AE323,(IF(BM323&gt;=1,BM323-COUNTIFS($AE323:$AE323,$AC324,AM323:AM323,$AI$2),0)),0)),0)</f>
        <v>0</v>
      </c>
      <c r="BN324" s="1">
        <f>IFERROR(IF($AE324&gt;$AE323,VLOOKUP($AC324+AN$1,STOCK!$F$10:$AB$209,17,0),IF($AE324=$AE323,(IF(BN323&gt;=1,BN323-COUNTIFS($AE323:$AE323,$AC324,AN323:AN323,$AI$2),0)),0)),0)</f>
        <v>0</v>
      </c>
      <c r="BO324" s="1">
        <f>IFERROR(IF($AE324&gt;$AE323,VLOOKUP($AC324+AO$1,STOCK!$F$10:$AB$209,17,0),IF($AE324=$AE323,(IF(BO323&gt;=1,BO323-COUNTIFS($AE323:$AE323,$AC324,AO323:AO323,$AI$2),0)),0)),0)</f>
        <v>0</v>
      </c>
      <c r="BP324" s="1">
        <f>IFERROR(IF($AE324&gt;$AE323,VLOOKUP($AC324+AP$1,STOCK!$F$10:$AB$209,17,0),IF($AE324=$AE323,(IF(BP323&gt;=1,BP323-COUNTIFS($AE323:$AE323,$AC324,AP323:AP323,$AI$2),0)),0)),0)</f>
        <v>0</v>
      </c>
      <c r="BQ324" s="1">
        <f>IFERROR(IF($AE324&gt;$AE323,VLOOKUP($AC324+AQ$1,STOCK!$F$10:$AB$209,17,0),IF($AE324=$AE323,(IF(BQ323&gt;=1,BQ323-COUNTIFS($AE323:$AE323,$AC324,AQ323:AQ323,$AI$2),0)),0)),0)</f>
        <v>0</v>
      </c>
      <c r="BR324" s="1">
        <f>IFERROR(IF($AE324&gt;$AE323,VLOOKUP($AC324+AR$1,STOCK!$F$10:$AB$209,17,0),IF($AE324=$AE323,(IF(BR323&gt;=1,BR323-COUNTIFS($AE323:$AE323,$AC324,AR323:AR323,$AI$2),0)),0)),0)</f>
        <v>0</v>
      </c>
      <c r="BS324" s="1">
        <f>IFERROR(IF($AE324&gt;$AE323,VLOOKUP($AC324+AS$1,STOCK!$F$10:$AB$209,17,0),IF($AE324=$AE323,(IF(BS323&gt;=1,BS323-COUNTIFS($AE323:$AE323,$AC324,AS323:AS323,$AI$2),0)),0)),0)</f>
        <v>0</v>
      </c>
      <c r="BT324" s="1">
        <f>IFERROR(IF($AE324&gt;$AE323,VLOOKUP($AC324+AT$1,STOCK!$F$10:$AB$209,17,0),IF($AE324=$AE323,(IF(BT323&gt;=1,BT323-COUNTIFS($AE323:$AE323,$AC324,AT323:AT323,$AI$2),0)),0)),0)</f>
        <v>0</v>
      </c>
      <c r="BU324" s="1">
        <f>IFERROR(IF($AE324&gt;$AE323,VLOOKUP($AC324+AU$1,STOCK!$F$10:$AB$209,17,0),IF($AE324=$AE323,(IF(BU323&gt;=1,BU323-COUNTIFS($AE323:$AE323,$AC324,AU323:AU323,$AI$2),0)),0)),0)</f>
        <v>0</v>
      </c>
      <c r="BV324" s="1">
        <f>IFERROR(IF($AE324&gt;$AE323,VLOOKUP($AC324+AV$1,STOCK!$F$10:$AB$209,17,0),IF($AE324=$AE323,(IF(BV323&gt;=1,BV323-COUNTIFS($AE323:$AE323,$AC324,AV323:AV323,$AI$2),0)),0)),0)</f>
        <v>0</v>
      </c>
      <c r="BW324" s="1">
        <f>IFERROR(IF($AE324&gt;$AE323,VLOOKUP($AC324+AW$1,STOCK!$F$10:$AB$209,17,0),IF($AE324=$AE323,(IF(BW323&gt;=1,BW323-COUNTIFS($AE323:$AE323,$AC324,AW323:AW323,$AI$2),0)),0)),0)</f>
        <v>0</v>
      </c>
      <c r="BX324" s="1">
        <f>IFERROR(IF($AE324&gt;$AE323,VLOOKUP($AC324+AX$1,STOCK!$F$10:$AB$209,17,0),IF($AE324=$AE323,(IF(BX323&gt;=1,BX323-COUNTIFS($AE323:$AE323,$AC324,AX323:AX323,$AI$2),0)),0)),0)</f>
        <v>0</v>
      </c>
    </row>
    <row r="325" spans="29:76" x14ac:dyDescent="0.25">
      <c r="AC325" s="1">
        <f t="shared" si="80"/>
        <v>0</v>
      </c>
      <c r="AD325" s="1">
        <f>IFERROR(IF(LEN(AK325)&gt;=1,VLOOKUP(HLOOKUP(AK325,PROFILE!$K$5:$V$8,4,0),PROFILE!$F$1:$G$3,2,0),0),0)</f>
        <v>0</v>
      </c>
      <c r="AE325" s="1">
        <f t="shared" si="81"/>
        <v>0</v>
      </c>
      <c r="AF325" s="1">
        <v>312</v>
      </c>
      <c r="AI325" s="1" t="str">
        <f>IFERROR(IF($AH325&gt;=1,VLOOKUP($AG325,STUDENT!$O$8:$Z$1507,3,0),""),"")</f>
        <v/>
      </c>
      <c r="AJ325" s="1" t="str">
        <f>IFERROR(IF($AH325&gt;=1,VLOOKUP($AG325,STUDENT!$O$8:$Z$1507,4,0),""),"")</f>
        <v/>
      </c>
      <c r="AK325" s="1" t="str">
        <f>IFERROR(IF($AH325&gt;=1,VLOOKUP($AG325,STUDENT!$O$8:$Z$1507,6,0),""),"")</f>
        <v/>
      </c>
      <c r="AL325" s="1" t="str">
        <f t="shared" si="82"/>
        <v/>
      </c>
      <c r="AM325" s="1" t="str">
        <f t="shared" si="83"/>
        <v/>
      </c>
      <c r="AN325" s="1" t="str">
        <f t="shared" si="84"/>
        <v/>
      </c>
      <c r="AO325" s="1" t="str">
        <f t="shared" si="85"/>
        <v/>
      </c>
      <c r="AP325" s="1" t="str">
        <f t="shared" si="86"/>
        <v/>
      </c>
      <c r="AQ325" s="1" t="str">
        <f t="shared" si="87"/>
        <v/>
      </c>
      <c r="AR325" s="1" t="str">
        <f t="shared" si="88"/>
        <v/>
      </c>
      <c r="AS325" s="1" t="str">
        <f t="shared" si="89"/>
        <v/>
      </c>
      <c r="AT325" s="1" t="str">
        <f t="shared" si="90"/>
        <v/>
      </c>
      <c r="AU325" s="1" t="str">
        <f t="shared" si="91"/>
        <v/>
      </c>
      <c r="AV325" s="1" t="str">
        <f t="shared" si="92"/>
        <v/>
      </c>
      <c r="AW325" s="1" t="str">
        <f t="shared" si="93"/>
        <v/>
      </c>
      <c r="AX325" s="1" t="str">
        <f t="shared" si="94"/>
        <v/>
      </c>
      <c r="AY325" s="1">
        <f>IFERROR(IF($AE325&gt;$AE324,VLOOKUP($AC325+AL$1,STOCK!$F$10:$AB$209,16,0),IF($AE325=$AE324,(IF(AY324&gt;=1,AY324-COUNTIFS($AE324:$AE324,$AC325,AL324:AL324,$AI$1),0)),0)),0)</f>
        <v>0</v>
      </c>
      <c r="AZ325" s="1">
        <f>IFERROR(IF($AE325&gt;$AE324,VLOOKUP($AC325+AM$1,STOCK!$F$10:$AB$209,16,0),IF($AE325=$AE324,(IF(AZ324&gt;=1,AZ324-COUNTIFS($AE324:$AE324,$AC325,AM324:AM324,$AI$1),0)),0)),0)</f>
        <v>0</v>
      </c>
      <c r="BA325" s="1">
        <f>IFERROR(IF($AE325&gt;$AE324,VLOOKUP($AC325+AN$1,STOCK!$F$10:$AB$209,16,0),IF($AE325=$AE324,(IF(BA324&gt;=1,BA324-COUNTIFS($AE324:$AE324,$AC325,AN324:AN324,$AI$1),0)),0)),0)</f>
        <v>0</v>
      </c>
      <c r="BB325" s="1">
        <f>IFERROR(IF($AE325&gt;$AE324,VLOOKUP($AC325+AO$1,STOCK!$F$10:$AB$209,16,0),IF($AE325=$AE324,(IF(BB324&gt;=1,BB324-COUNTIFS($AE324:$AE324,$AC325,AO324:AO324,$AI$1),0)),0)),0)</f>
        <v>0</v>
      </c>
      <c r="BC325" s="1">
        <f>IFERROR(IF($AE325&gt;$AE324,VLOOKUP($AC325+AP$1,STOCK!$F$10:$AB$209,16,0),IF($AE325=$AE324,(IF(BC324&gt;=1,BC324-COUNTIFS($AE324:$AE324,$AC325,AP324:AP324,$AI$1),0)),0)),0)</f>
        <v>0</v>
      </c>
      <c r="BD325" s="1">
        <f>IFERROR(IF($AE325&gt;$AE324,VLOOKUP($AC325+AQ$1,STOCK!$F$10:$AB$209,16,0),IF($AE325=$AE324,(IF(BD324&gt;=1,BD324-COUNTIFS($AE324:$AE324,$AC325,AQ324:AQ324,$AI$1),0)),0)),0)</f>
        <v>0</v>
      </c>
      <c r="BE325" s="1">
        <f>IFERROR(IF($AE325&gt;$AE324,VLOOKUP($AC325+AR$1,STOCK!$F$10:$AB$209,16,0),IF($AE325=$AE324,(IF(BE324&gt;=1,BE324-COUNTIFS($AE324:$AE324,$AC325,AR324:AR324,$AI$1),0)),0)),0)</f>
        <v>0</v>
      </c>
      <c r="BF325" s="1">
        <f>IFERROR(IF($AE325&gt;$AE324,VLOOKUP($AC325+AS$1,STOCK!$F$10:$AB$209,16,0),IF($AE325=$AE324,(IF(BF324&gt;=1,BF324-COUNTIFS($AE324:$AE324,$AC325,AS324:AS324,$AI$1),0)),0)),0)</f>
        <v>0</v>
      </c>
      <c r="BG325" s="1">
        <f>IFERROR(IF($AE325&gt;$AE324,VLOOKUP($AC325+AT$1,STOCK!$F$10:$AB$209,16,0),IF($AE325=$AE324,(IF(BG324&gt;=1,BG324-COUNTIFS($AE324:$AE324,$AC325,AT324:AT324,$AI$1),0)),0)),0)</f>
        <v>0</v>
      </c>
      <c r="BH325" s="1">
        <f>IFERROR(IF($AE325&gt;$AE324,VLOOKUP($AC325+AU$1,STOCK!$F$10:$AB$209,16,0),IF($AE325=$AE324,(IF(BH324&gt;=1,BH324-COUNTIFS($AE324:$AE324,$AC325,AU324:AU324,$AI$1),0)),0)),0)</f>
        <v>0</v>
      </c>
      <c r="BI325" s="1">
        <f>IFERROR(IF($AE325&gt;$AE324,VLOOKUP($AC325+AV$1,STOCK!$F$10:$AB$209,16,0),IF($AE325=$AE324,(IF(BI324&gt;=1,BI324-COUNTIFS($AE324:$AE324,$AC325,AV324:AV324,$AI$1),0)),0)),0)</f>
        <v>0</v>
      </c>
      <c r="BJ325" s="1">
        <f>IFERROR(IF($AE325&gt;$AE324,VLOOKUP($AC325+AW$1,STOCK!$F$10:$AB$209,16,0),IF($AE325=$AE324,(IF(BJ324&gt;=1,BJ324-COUNTIFS($AE324:$AE324,$AC325,AW324:AW324,$AI$1),0)),0)),0)</f>
        <v>0</v>
      </c>
      <c r="BK325" s="1">
        <f>IFERROR(IF($AE325&gt;$AE324,VLOOKUP($AC325+AX$1,STOCK!$F$10:$AB$209,16,0),IF($AE325=$AE324,(IF(BK324&gt;=1,BK324-COUNTIFS($AE324:$AE324,$AC325,AX324:AX324,$AI$1),0)),0)),0)</f>
        <v>0</v>
      </c>
      <c r="BL325" s="1">
        <f>IFERROR(IF($AE325&gt;$AE324,VLOOKUP($AC325+AL$1,STOCK!$F$10:$AB$209,17,0),IF($AE325=$AE324,(IF(BL324&gt;=1,BL324-COUNTIFS($AE324:$AE324,$AC325,AL324:AL324,$AI$2),0)),0)),0)</f>
        <v>0</v>
      </c>
      <c r="BM325" s="1">
        <f>IFERROR(IF($AE325&gt;$AE324,VLOOKUP($AC325+AM$1,STOCK!$F$10:$AB$209,17,0),IF($AE325=$AE324,(IF(BM324&gt;=1,BM324-COUNTIFS($AE324:$AE324,$AC325,AM324:AM324,$AI$2),0)),0)),0)</f>
        <v>0</v>
      </c>
      <c r="BN325" s="1">
        <f>IFERROR(IF($AE325&gt;$AE324,VLOOKUP($AC325+AN$1,STOCK!$F$10:$AB$209,17,0),IF($AE325=$AE324,(IF(BN324&gt;=1,BN324-COUNTIFS($AE324:$AE324,$AC325,AN324:AN324,$AI$2),0)),0)),0)</f>
        <v>0</v>
      </c>
      <c r="BO325" s="1">
        <f>IFERROR(IF($AE325&gt;$AE324,VLOOKUP($AC325+AO$1,STOCK!$F$10:$AB$209,17,0),IF($AE325=$AE324,(IF(BO324&gt;=1,BO324-COUNTIFS($AE324:$AE324,$AC325,AO324:AO324,$AI$2),0)),0)),0)</f>
        <v>0</v>
      </c>
      <c r="BP325" s="1">
        <f>IFERROR(IF($AE325&gt;$AE324,VLOOKUP($AC325+AP$1,STOCK!$F$10:$AB$209,17,0),IF($AE325=$AE324,(IF(BP324&gt;=1,BP324-COUNTIFS($AE324:$AE324,$AC325,AP324:AP324,$AI$2),0)),0)),0)</f>
        <v>0</v>
      </c>
      <c r="BQ325" s="1">
        <f>IFERROR(IF($AE325&gt;$AE324,VLOOKUP($AC325+AQ$1,STOCK!$F$10:$AB$209,17,0),IF($AE325=$AE324,(IF(BQ324&gt;=1,BQ324-COUNTIFS($AE324:$AE324,$AC325,AQ324:AQ324,$AI$2),0)),0)),0)</f>
        <v>0</v>
      </c>
      <c r="BR325" s="1">
        <f>IFERROR(IF($AE325&gt;$AE324,VLOOKUP($AC325+AR$1,STOCK!$F$10:$AB$209,17,0),IF($AE325=$AE324,(IF(BR324&gt;=1,BR324-COUNTIFS($AE324:$AE324,$AC325,AR324:AR324,$AI$2),0)),0)),0)</f>
        <v>0</v>
      </c>
      <c r="BS325" s="1">
        <f>IFERROR(IF($AE325&gt;$AE324,VLOOKUP($AC325+AS$1,STOCK!$F$10:$AB$209,17,0),IF($AE325=$AE324,(IF(BS324&gt;=1,BS324-COUNTIFS($AE324:$AE324,$AC325,AS324:AS324,$AI$2),0)),0)),0)</f>
        <v>0</v>
      </c>
      <c r="BT325" s="1">
        <f>IFERROR(IF($AE325&gt;$AE324,VLOOKUP($AC325+AT$1,STOCK!$F$10:$AB$209,17,0),IF($AE325=$AE324,(IF(BT324&gt;=1,BT324-COUNTIFS($AE324:$AE324,$AC325,AT324:AT324,$AI$2),0)),0)),0)</f>
        <v>0</v>
      </c>
      <c r="BU325" s="1">
        <f>IFERROR(IF($AE325&gt;$AE324,VLOOKUP($AC325+AU$1,STOCK!$F$10:$AB$209,17,0),IF($AE325=$AE324,(IF(BU324&gt;=1,BU324-COUNTIFS($AE324:$AE324,$AC325,AU324:AU324,$AI$2),0)),0)),0)</f>
        <v>0</v>
      </c>
      <c r="BV325" s="1">
        <f>IFERROR(IF($AE325&gt;$AE324,VLOOKUP($AC325+AV$1,STOCK!$F$10:$AB$209,17,0),IF($AE325=$AE324,(IF(BV324&gt;=1,BV324-COUNTIFS($AE324:$AE324,$AC325,AV324:AV324,$AI$2),0)),0)),0)</f>
        <v>0</v>
      </c>
      <c r="BW325" s="1">
        <f>IFERROR(IF($AE325&gt;$AE324,VLOOKUP($AC325+AW$1,STOCK!$F$10:$AB$209,17,0),IF($AE325=$AE324,(IF(BW324&gt;=1,BW324-COUNTIFS($AE324:$AE324,$AC325,AW324:AW324,$AI$2),0)),0)),0)</f>
        <v>0</v>
      </c>
      <c r="BX325" s="1">
        <f>IFERROR(IF($AE325&gt;$AE324,VLOOKUP($AC325+AX$1,STOCK!$F$10:$AB$209,17,0),IF($AE325=$AE324,(IF(BX324&gt;=1,BX324-COUNTIFS($AE324:$AE324,$AC325,AX324:AX324,$AI$2),0)),0)),0)</f>
        <v>0</v>
      </c>
    </row>
    <row r="326" spans="29:76" x14ac:dyDescent="0.25">
      <c r="AC326" s="1">
        <f t="shared" si="80"/>
        <v>0</v>
      </c>
      <c r="AD326" s="1">
        <f>IFERROR(IF(LEN(AK326)&gt;=1,VLOOKUP(HLOOKUP(AK326,PROFILE!$K$5:$V$8,4,0),PROFILE!$F$1:$G$3,2,0),0),0)</f>
        <v>0</v>
      </c>
      <c r="AE326" s="1">
        <f t="shared" si="81"/>
        <v>0</v>
      </c>
      <c r="AF326" s="1">
        <v>313</v>
      </c>
      <c r="AI326" s="1" t="str">
        <f>IFERROR(IF($AH326&gt;=1,VLOOKUP($AG326,STUDENT!$O$8:$Z$1507,3,0),""),"")</f>
        <v/>
      </c>
      <c r="AJ326" s="1" t="str">
        <f>IFERROR(IF($AH326&gt;=1,VLOOKUP($AG326,STUDENT!$O$8:$Z$1507,4,0),""),"")</f>
        <v/>
      </c>
      <c r="AK326" s="1" t="str">
        <f>IFERROR(IF($AH326&gt;=1,VLOOKUP($AG326,STUDENT!$O$8:$Z$1507,6,0),""),"")</f>
        <v/>
      </c>
      <c r="AL326" s="1" t="str">
        <f t="shared" si="82"/>
        <v/>
      </c>
      <c r="AM326" s="1" t="str">
        <f t="shared" si="83"/>
        <v/>
      </c>
      <c r="AN326" s="1" t="str">
        <f t="shared" si="84"/>
        <v/>
      </c>
      <c r="AO326" s="1" t="str">
        <f t="shared" si="85"/>
        <v/>
      </c>
      <c r="AP326" s="1" t="str">
        <f t="shared" si="86"/>
        <v/>
      </c>
      <c r="AQ326" s="1" t="str">
        <f t="shared" si="87"/>
        <v/>
      </c>
      <c r="AR326" s="1" t="str">
        <f t="shared" si="88"/>
        <v/>
      </c>
      <c r="AS326" s="1" t="str">
        <f t="shared" si="89"/>
        <v/>
      </c>
      <c r="AT326" s="1" t="str">
        <f t="shared" si="90"/>
        <v/>
      </c>
      <c r="AU326" s="1" t="str">
        <f t="shared" si="91"/>
        <v/>
      </c>
      <c r="AV326" s="1" t="str">
        <f t="shared" si="92"/>
        <v/>
      </c>
      <c r="AW326" s="1" t="str">
        <f t="shared" si="93"/>
        <v/>
      </c>
      <c r="AX326" s="1" t="str">
        <f t="shared" si="94"/>
        <v/>
      </c>
      <c r="AY326" s="1">
        <f>IFERROR(IF($AE326&gt;$AE325,VLOOKUP($AC326+AL$1,STOCK!$F$10:$AB$209,16,0),IF($AE326=$AE325,(IF(AY325&gt;=1,AY325-COUNTIFS($AE325:$AE325,$AC326,AL325:AL325,$AI$1),0)),0)),0)</f>
        <v>0</v>
      </c>
      <c r="AZ326" s="1">
        <f>IFERROR(IF($AE326&gt;$AE325,VLOOKUP($AC326+AM$1,STOCK!$F$10:$AB$209,16,0),IF($AE326=$AE325,(IF(AZ325&gt;=1,AZ325-COUNTIFS($AE325:$AE325,$AC326,AM325:AM325,$AI$1),0)),0)),0)</f>
        <v>0</v>
      </c>
      <c r="BA326" s="1">
        <f>IFERROR(IF($AE326&gt;$AE325,VLOOKUP($AC326+AN$1,STOCK!$F$10:$AB$209,16,0),IF($AE326=$AE325,(IF(BA325&gt;=1,BA325-COUNTIFS($AE325:$AE325,$AC326,AN325:AN325,$AI$1),0)),0)),0)</f>
        <v>0</v>
      </c>
      <c r="BB326" s="1">
        <f>IFERROR(IF($AE326&gt;$AE325,VLOOKUP($AC326+AO$1,STOCK!$F$10:$AB$209,16,0),IF($AE326=$AE325,(IF(BB325&gt;=1,BB325-COUNTIFS($AE325:$AE325,$AC326,AO325:AO325,$AI$1),0)),0)),0)</f>
        <v>0</v>
      </c>
      <c r="BC326" s="1">
        <f>IFERROR(IF($AE326&gt;$AE325,VLOOKUP($AC326+AP$1,STOCK!$F$10:$AB$209,16,0),IF($AE326=$AE325,(IF(BC325&gt;=1,BC325-COUNTIFS($AE325:$AE325,$AC326,AP325:AP325,$AI$1),0)),0)),0)</f>
        <v>0</v>
      </c>
      <c r="BD326" s="1">
        <f>IFERROR(IF($AE326&gt;$AE325,VLOOKUP($AC326+AQ$1,STOCK!$F$10:$AB$209,16,0),IF($AE326=$AE325,(IF(BD325&gt;=1,BD325-COUNTIFS($AE325:$AE325,$AC326,AQ325:AQ325,$AI$1),0)),0)),0)</f>
        <v>0</v>
      </c>
      <c r="BE326" s="1">
        <f>IFERROR(IF($AE326&gt;$AE325,VLOOKUP($AC326+AR$1,STOCK!$F$10:$AB$209,16,0),IF($AE326=$AE325,(IF(BE325&gt;=1,BE325-COUNTIFS($AE325:$AE325,$AC326,AR325:AR325,$AI$1),0)),0)),0)</f>
        <v>0</v>
      </c>
      <c r="BF326" s="1">
        <f>IFERROR(IF($AE326&gt;$AE325,VLOOKUP($AC326+AS$1,STOCK!$F$10:$AB$209,16,0),IF($AE326=$AE325,(IF(BF325&gt;=1,BF325-COUNTIFS($AE325:$AE325,$AC326,AS325:AS325,$AI$1),0)),0)),0)</f>
        <v>0</v>
      </c>
      <c r="BG326" s="1">
        <f>IFERROR(IF($AE326&gt;$AE325,VLOOKUP($AC326+AT$1,STOCK!$F$10:$AB$209,16,0),IF($AE326=$AE325,(IF(BG325&gt;=1,BG325-COUNTIFS($AE325:$AE325,$AC326,AT325:AT325,$AI$1),0)),0)),0)</f>
        <v>0</v>
      </c>
      <c r="BH326" s="1">
        <f>IFERROR(IF($AE326&gt;$AE325,VLOOKUP($AC326+AU$1,STOCK!$F$10:$AB$209,16,0),IF($AE326=$AE325,(IF(BH325&gt;=1,BH325-COUNTIFS($AE325:$AE325,$AC326,AU325:AU325,$AI$1),0)),0)),0)</f>
        <v>0</v>
      </c>
      <c r="BI326" s="1">
        <f>IFERROR(IF($AE326&gt;$AE325,VLOOKUP($AC326+AV$1,STOCK!$F$10:$AB$209,16,0),IF($AE326=$AE325,(IF(BI325&gt;=1,BI325-COUNTIFS($AE325:$AE325,$AC326,AV325:AV325,$AI$1),0)),0)),0)</f>
        <v>0</v>
      </c>
      <c r="BJ326" s="1">
        <f>IFERROR(IF($AE326&gt;$AE325,VLOOKUP($AC326+AW$1,STOCK!$F$10:$AB$209,16,0),IF($AE326=$AE325,(IF(BJ325&gt;=1,BJ325-COUNTIFS($AE325:$AE325,$AC326,AW325:AW325,$AI$1),0)),0)),0)</f>
        <v>0</v>
      </c>
      <c r="BK326" s="1">
        <f>IFERROR(IF($AE326&gt;$AE325,VLOOKUP($AC326+AX$1,STOCK!$F$10:$AB$209,16,0),IF($AE326=$AE325,(IF(BK325&gt;=1,BK325-COUNTIFS($AE325:$AE325,$AC326,AX325:AX325,$AI$1),0)),0)),0)</f>
        <v>0</v>
      </c>
      <c r="BL326" s="1">
        <f>IFERROR(IF($AE326&gt;$AE325,VLOOKUP($AC326+AL$1,STOCK!$F$10:$AB$209,17,0),IF($AE326=$AE325,(IF(BL325&gt;=1,BL325-COUNTIFS($AE325:$AE325,$AC326,AL325:AL325,$AI$2),0)),0)),0)</f>
        <v>0</v>
      </c>
      <c r="BM326" s="1">
        <f>IFERROR(IF($AE326&gt;$AE325,VLOOKUP($AC326+AM$1,STOCK!$F$10:$AB$209,17,0),IF($AE326=$AE325,(IF(BM325&gt;=1,BM325-COUNTIFS($AE325:$AE325,$AC326,AM325:AM325,$AI$2),0)),0)),0)</f>
        <v>0</v>
      </c>
      <c r="BN326" s="1">
        <f>IFERROR(IF($AE326&gt;$AE325,VLOOKUP($AC326+AN$1,STOCK!$F$10:$AB$209,17,0),IF($AE326=$AE325,(IF(BN325&gt;=1,BN325-COUNTIFS($AE325:$AE325,$AC326,AN325:AN325,$AI$2),0)),0)),0)</f>
        <v>0</v>
      </c>
      <c r="BO326" s="1">
        <f>IFERROR(IF($AE326&gt;$AE325,VLOOKUP($AC326+AO$1,STOCK!$F$10:$AB$209,17,0),IF($AE326=$AE325,(IF(BO325&gt;=1,BO325-COUNTIFS($AE325:$AE325,$AC326,AO325:AO325,$AI$2),0)),0)),0)</f>
        <v>0</v>
      </c>
      <c r="BP326" s="1">
        <f>IFERROR(IF($AE326&gt;$AE325,VLOOKUP($AC326+AP$1,STOCK!$F$10:$AB$209,17,0),IF($AE326=$AE325,(IF(BP325&gt;=1,BP325-COUNTIFS($AE325:$AE325,$AC326,AP325:AP325,$AI$2),0)),0)),0)</f>
        <v>0</v>
      </c>
      <c r="BQ326" s="1">
        <f>IFERROR(IF($AE326&gt;$AE325,VLOOKUP($AC326+AQ$1,STOCK!$F$10:$AB$209,17,0),IF($AE326=$AE325,(IF(BQ325&gt;=1,BQ325-COUNTIFS($AE325:$AE325,$AC326,AQ325:AQ325,$AI$2),0)),0)),0)</f>
        <v>0</v>
      </c>
      <c r="BR326" s="1">
        <f>IFERROR(IF($AE326&gt;$AE325,VLOOKUP($AC326+AR$1,STOCK!$F$10:$AB$209,17,0),IF($AE326=$AE325,(IF(BR325&gt;=1,BR325-COUNTIFS($AE325:$AE325,$AC326,AR325:AR325,$AI$2),0)),0)),0)</f>
        <v>0</v>
      </c>
      <c r="BS326" s="1">
        <f>IFERROR(IF($AE326&gt;$AE325,VLOOKUP($AC326+AS$1,STOCK!$F$10:$AB$209,17,0),IF($AE326=$AE325,(IF(BS325&gt;=1,BS325-COUNTIFS($AE325:$AE325,$AC326,AS325:AS325,$AI$2),0)),0)),0)</f>
        <v>0</v>
      </c>
      <c r="BT326" s="1">
        <f>IFERROR(IF($AE326&gt;$AE325,VLOOKUP($AC326+AT$1,STOCK!$F$10:$AB$209,17,0),IF($AE326=$AE325,(IF(BT325&gt;=1,BT325-COUNTIFS($AE325:$AE325,$AC326,AT325:AT325,$AI$2),0)),0)),0)</f>
        <v>0</v>
      </c>
      <c r="BU326" s="1">
        <f>IFERROR(IF($AE326&gt;$AE325,VLOOKUP($AC326+AU$1,STOCK!$F$10:$AB$209,17,0),IF($AE326=$AE325,(IF(BU325&gt;=1,BU325-COUNTIFS($AE325:$AE325,$AC326,AU325:AU325,$AI$2),0)),0)),0)</f>
        <v>0</v>
      </c>
      <c r="BV326" s="1">
        <f>IFERROR(IF($AE326&gt;$AE325,VLOOKUP($AC326+AV$1,STOCK!$F$10:$AB$209,17,0),IF($AE326=$AE325,(IF(BV325&gt;=1,BV325-COUNTIFS($AE325:$AE325,$AC326,AV325:AV325,$AI$2),0)),0)),0)</f>
        <v>0</v>
      </c>
      <c r="BW326" s="1">
        <f>IFERROR(IF($AE326&gt;$AE325,VLOOKUP($AC326+AW$1,STOCK!$F$10:$AB$209,17,0),IF($AE326=$AE325,(IF(BW325&gt;=1,BW325-COUNTIFS($AE325:$AE325,$AC326,AW325:AW325,$AI$2),0)),0)),0)</f>
        <v>0</v>
      </c>
      <c r="BX326" s="1">
        <f>IFERROR(IF($AE326&gt;$AE325,VLOOKUP($AC326+AX$1,STOCK!$F$10:$AB$209,17,0),IF($AE326=$AE325,(IF(BX325&gt;=1,BX325-COUNTIFS($AE325:$AE325,$AC326,AX325:AX325,$AI$2),0)),0)),0)</f>
        <v>0</v>
      </c>
    </row>
    <row r="327" spans="29:76" x14ac:dyDescent="0.25">
      <c r="AC327" s="1">
        <f t="shared" si="80"/>
        <v>0</v>
      </c>
      <c r="AD327" s="1">
        <f>IFERROR(IF(LEN(AK327)&gt;=1,VLOOKUP(HLOOKUP(AK327,PROFILE!$K$5:$V$8,4,0),PROFILE!$F$1:$G$3,2,0),0),0)</f>
        <v>0</v>
      </c>
      <c r="AE327" s="1">
        <f t="shared" si="81"/>
        <v>0</v>
      </c>
      <c r="AF327" s="1">
        <v>314</v>
      </c>
      <c r="AI327" s="1" t="str">
        <f>IFERROR(IF($AH327&gt;=1,VLOOKUP($AG327,STUDENT!$O$8:$Z$1507,3,0),""),"")</f>
        <v/>
      </c>
      <c r="AJ327" s="1" t="str">
        <f>IFERROR(IF($AH327&gt;=1,VLOOKUP($AG327,STUDENT!$O$8:$Z$1507,4,0),""),"")</f>
        <v/>
      </c>
      <c r="AK327" s="1" t="str">
        <f>IFERROR(IF($AH327&gt;=1,VLOOKUP($AG327,STUDENT!$O$8:$Z$1507,6,0),""),"")</f>
        <v/>
      </c>
      <c r="AL327" s="1" t="str">
        <f t="shared" si="82"/>
        <v/>
      </c>
      <c r="AM327" s="1" t="str">
        <f t="shared" si="83"/>
        <v/>
      </c>
      <c r="AN327" s="1" t="str">
        <f t="shared" si="84"/>
        <v/>
      </c>
      <c r="AO327" s="1" t="str">
        <f t="shared" si="85"/>
        <v/>
      </c>
      <c r="AP327" s="1" t="str">
        <f t="shared" si="86"/>
        <v/>
      </c>
      <c r="AQ327" s="1" t="str">
        <f t="shared" si="87"/>
        <v/>
      </c>
      <c r="AR327" s="1" t="str">
        <f t="shared" si="88"/>
        <v/>
      </c>
      <c r="AS327" s="1" t="str">
        <f t="shared" si="89"/>
        <v/>
      </c>
      <c r="AT327" s="1" t="str">
        <f t="shared" si="90"/>
        <v/>
      </c>
      <c r="AU327" s="1" t="str">
        <f t="shared" si="91"/>
        <v/>
      </c>
      <c r="AV327" s="1" t="str">
        <f t="shared" si="92"/>
        <v/>
      </c>
      <c r="AW327" s="1" t="str">
        <f t="shared" si="93"/>
        <v/>
      </c>
      <c r="AX327" s="1" t="str">
        <f t="shared" si="94"/>
        <v/>
      </c>
      <c r="AY327" s="1">
        <f>IFERROR(IF($AE327&gt;$AE326,VLOOKUP($AC327+AL$1,STOCK!$F$10:$AB$209,16,0),IF($AE327=$AE326,(IF(AY326&gt;=1,AY326-COUNTIFS($AE326:$AE326,$AC327,AL326:AL326,$AI$1),0)),0)),0)</f>
        <v>0</v>
      </c>
      <c r="AZ327" s="1">
        <f>IFERROR(IF($AE327&gt;$AE326,VLOOKUP($AC327+AM$1,STOCK!$F$10:$AB$209,16,0),IF($AE327=$AE326,(IF(AZ326&gt;=1,AZ326-COUNTIFS($AE326:$AE326,$AC327,AM326:AM326,$AI$1),0)),0)),0)</f>
        <v>0</v>
      </c>
      <c r="BA327" s="1">
        <f>IFERROR(IF($AE327&gt;$AE326,VLOOKUP($AC327+AN$1,STOCK!$F$10:$AB$209,16,0),IF($AE327=$AE326,(IF(BA326&gt;=1,BA326-COUNTIFS($AE326:$AE326,$AC327,AN326:AN326,$AI$1),0)),0)),0)</f>
        <v>0</v>
      </c>
      <c r="BB327" s="1">
        <f>IFERROR(IF($AE327&gt;$AE326,VLOOKUP($AC327+AO$1,STOCK!$F$10:$AB$209,16,0),IF($AE327=$AE326,(IF(BB326&gt;=1,BB326-COUNTIFS($AE326:$AE326,$AC327,AO326:AO326,$AI$1),0)),0)),0)</f>
        <v>0</v>
      </c>
      <c r="BC327" s="1">
        <f>IFERROR(IF($AE327&gt;$AE326,VLOOKUP($AC327+AP$1,STOCK!$F$10:$AB$209,16,0),IF($AE327=$AE326,(IF(BC326&gt;=1,BC326-COUNTIFS($AE326:$AE326,$AC327,AP326:AP326,$AI$1),0)),0)),0)</f>
        <v>0</v>
      </c>
      <c r="BD327" s="1">
        <f>IFERROR(IF($AE327&gt;$AE326,VLOOKUP($AC327+AQ$1,STOCK!$F$10:$AB$209,16,0),IF($AE327=$AE326,(IF(BD326&gt;=1,BD326-COUNTIFS($AE326:$AE326,$AC327,AQ326:AQ326,$AI$1),0)),0)),0)</f>
        <v>0</v>
      </c>
      <c r="BE327" s="1">
        <f>IFERROR(IF($AE327&gt;$AE326,VLOOKUP($AC327+AR$1,STOCK!$F$10:$AB$209,16,0),IF($AE327=$AE326,(IF(BE326&gt;=1,BE326-COUNTIFS($AE326:$AE326,$AC327,AR326:AR326,$AI$1),0)),0)),0)</f>
        <v>0</v>
      </c>
      <c r="BF327" s="1">
        <f>IFERROR(IF($AE327&gt;$AE326,VLOOKUP($AC327+AS$1,STOCK!$F$10:$AB$209,16,0),IF($AE327=$AE326,(IF(BF326&gt;=1,BF326-COUNTIFS($AE326:$AE326,$AC327,AS326:AS326,$AI$1),0)),0)),0)</f>
        <v>0</v>
      </c>
      <c r="BG327" s="1">
        <f>IFERROR(IF($AE327&gt;$AE326,VLOOKUP($AC327+AT$1,STOCK!$F$10:$AB$209,16,0),IF($AE327=$AE326,(IF(BG326&gt;=1,BG326-COUNTIFS($AE326:$AE326,$AC327,AT326:AT326,$AI$1),0)),0)),0)</f>
        <v>0</v>
      </c>
      <c r="BH327" s="1">
        <f>IFERROR(IF($AE327&gt;$AE326,VLOOKUP($AC327+AU$1,STOCK!$F$10:$AB$209,16,0),IF($AE327=$AE326,(IF(BH326&gt;=1,BH326-COUNTIFS($AE326:$AE326,$AC327,AU326:AU326,$AI$1),0)),0)),0)</f>
        <v>0</v>
      </c>
      <c r="BI327" s="1">
        <f>IFERROR(IF($AE327&gt;$AE326,VLOOKUP($AC327+AV$1,STOCK!$F$10:$AB$209,16,0),IF($AE327=$AE326,(IF(BI326&gt;=1,BI326-COUNTIFS($AE326:$AE326,$AC327,AV326:AV326,$AI$1),0)),0)),0)</f>
        <v>0</v>
      </c>
      <c r="BJ327" s="1">
        <f>IFERROR(IF($AE327&gt;$AE326,VLOOKUP($AC327+AW$1,STOCK!$F$10:$AB$209,16,0),IF($AE327=$AE326,(IF(BJ326&gt;=1,BJ326-COUNTIFS($AE326:$AE326,$AC327,AW326:AW326,$AI$1),0)),0)),0)</f>
        <v>0</v>
      </c>
      <c r="BK327" s="1">
        <f>IFERROR(IF($AE327&gt;$AE326,VLOOKUP($AC327+AX$1,STOCK!$F$10:$AB$209,16,0),IF($AE327=$AE326,(IF(BK326&gt;=1,BK326-COUNTIFS($AE326:$AE326,$AC327,AX326:AX326,$AI$1),0)),0)),0)</f>
        <v>0</v>
      </c>
      <c r="BL327" s="1">
        <f>IFERROR(IF($AE327&gt;$AE326,VLOOKUP($AC327+AL$1,STOCK!$F$10:$AB$209,17,0),IF($AE327=$AE326,(IF(BL326&gt;=1,BL326-COUNTIFS($AE326:$AE326,$AC327,AL326:AL326,$AI$2),0)),0)),0)</f>
        <v>0</v>
      </c>
      <c r="BM327" s="1">
        <f>IFERROR(IF($AE327&gt;$AE326,VLOOKUP($AC327+AM$1,STOCK!$F$10:$AB$209,17,0),IF($AE327=$AE326,(IF(BM326&gt;=1,BM326-COUNTIFS($AE326:$AE326,$AC327,AM326:AM326,$AI$2),0)),0)),0)</f>
        <v>0</v>
      </c>
      <c r="BN327" s="1">
        <f>IFERROR(IF($AE327&gt;$AE326,VLOOKUP($AC327+AN$1,STOCK!$F$10:$AB$209,17,0),IF($AE327=$AE326,(IF(BN326&gt;=1,BN326-COUNTIFS($AE326:$AE326,$AC327,AN326:AN326,$AI$2),0)),0)),0)</f>
        <v>0</v>
      </c>
      <c r="BO327" s="1">
        <f>IFERROR(IF($AE327&gt;$AE326,VLOOKUP($AC327+AO$1,STOCK!$F$10:$AB$209,17,0),IF($AE327=$AE326,(IF(BO326&gt;=1,BO326-COUNTIFS($AE326:$AE326,$AC327,AO326:AO326,$AI$2),0)),0)),0)</f>
        <v>0</v>
      </c>
      <c r="BP327" s="1">
        <f>IFERROR(IF($AE327&gt;$AE326,VLOOKUP($AC327+AP$1,STOCK!$F$10:$AB$209,17,0),IF($AE327=$AE326,(IF(BP326&gt;=1,BP326-COUNTIFS($AE326:$AE326,$AC327,AP326:AP326,$AI$2),0)),0)),0)</f>
        <v>0</v>
      </c>
      <c r="BQ327" s="1">
        <f>IFERROR(IF($AE327&gt;$AE326,VLOOKUP($AC327+AQ$1,STOCK!$F$10:$AB$209,17,0),IF($AE327=$AE326,(IF(BQ326&gt;=1,BQ326-COUNTIFS($AE326:$AE326,$AC327,AQ326:AQ326,$AI$2),0)),0)),0)</f>
        <v>0</v>
      </c>
      <c r="BR327" s="1">
        <f>IFERROR(IF($AE327&gt;$AE326,VLOOKUP($AC327+AR$1,STOCK!$F$10:$AB$209,17,0),IF($AE327=$AE326,(IF(BR326&gt;=1,BR326-COUNTIFS($AE326:$AE326,$AC327,AR326:AR326,$AI$2),0)),0)),0)</f>
        <v>0</v>
      </c>
      <c r="BS327" s="1">
        <f>IFERROR(IF($AE327&gt;$AE326,VLOOKUP($AC327+AS$1,STOCK!$F$10:$AB$209,17,0),IF($AE327=$AE326,(IF(BS326&gt;=1,BS326-COUNTIFS($AE326:$AE326,$AC327,AS326:AS326,$AI$2),0)),0)),0)</f>
        <v>0</v>
      </c>
      <c r="BT327" s="1">
        <f>IFERROR(IF($AE327&gt;$AE326,VLOOKUP($AC327+AT$1,STOCK!$F$10:$AB$209,17,0),IF($AE327=$AE326,(IF(BT326&gt;=1,BT326-COUNTIFS($AE326:$AE326,$AC327,AT326:AT326,$AI$2),0)),0)),0)</f>
        <v>0</v>
      </c>
      <c r="BU327" s="1">
        <f>IFERROR(IF($AE327&gt;$AE326,VLOOKUP($AC327+AU$1,STOCK!$F$10:$AB$209,17,0),IF($AE327=$AE326,(IF(BU326&gt;=1,BU326-COUNTIFS($AE326:$AE326,$AC327,AU326:AU326,$AI$2),0)),0)),0)</f>
        <v>0</v>
      </c>
      <c r="BV327" s="1">
        <f>IFERROR(IF($AE327&gt;$AE326,VLOOKUP($AC327+AV$1,STOCK!$F$10:$AB$209,17,0),IF($AE327=$AE326,(IF(BV326&gt;=1,BV326-COUNTIFS($AE326:$AE326,$AC327,AV326:AV326,$AI$2),0)),0)),0)</f>
        <v>0</v>
      </c>
      <c r="BW327" s="1">
        <f>IFERROR(IF($AE327&gt;$AE326,VLOOKUP($AC327+AW$1,STOCK!$F$10:$AB$209,17,0),IF($AE327=$AE326,(IF(BW326&gt;=1,BW326-COUNTIFS($AE326:$AE326,$AC327,AW326:AW326,$AI$2),0)),0)),0)</f>
        <v>0</v>
      </c>
      <c r="BX327" s="1">
        <f>IFERROR(IF($AE327&gt;$AE326,VLOOKUP($AC327+AX$1,STOCK!$F$10:$AB$209,17,0),IF($AE327=$AE326,(IF(BX326&gt;=1,BX326-COUNTIFS($AE326:$AE326,$AC327,AX326:AX326,$AI$2),0)),0)),0)</f>
        <v>0</v>
      </c>
    </row>
    <row r="328" spans="29:76" x14ac:dyDescent="0.25">
      <c r="AC328" s="1">
        <f t="shared" si="80"/>
        <v>0</v>
      </c>
      <c r="AD328" s="1">
        <f>IFERROR(IF(LEN(AK328)&gt;=1,VLOOKUP(HLOOKUP(AK328,PROFILE!$K$5:$V$8,4,0),PROFILE!$F$1:$G$3,2,0),0),0)</f>
        <v>0</v>
      </c>
      <c r="AE328" s="1">
        <f t="shared" si="81"/>
        <v>0</v>
      </c>
      <c r="AF328" s="1">
        <v>315</v>
      </c>
      <c r="AI328" s="1" t="str">
        <f>IFERROR(IF($AH328&gt;=1,VLOOKUP($AG328,STUDENT!$O$8:$Z$1507,3,0),""),"")</f>
        <v/>
      </c>
      <c r="AJ328" s="1" t="str">
        <f>IFERROR(IF($AH328&gt;=1,VLOOKUP($AG328,STUDENT!$O$8:$Z$1507,4,0),""),"")</f>
        <v/>
      </c>
      <c r="AK328" s="1" t="str">
        <f>IFERROR(IF($AH328&gt;=1,VLOOKUP($AG328,STUDENT!$O$8:$Z$1507,6,0),""),"")</f>
        <v/>
      </c>
      <c r="AL328" s="1" t="str">
        <f t="shared" si="82"/>
        <v/>
      </c>
      <c r="AM328" s="1" t="str">
        <f t="shared" si="83"/>
        <v/>
      </c>
      <c r="AN328" s="1" t="str">
        <f t="shared" si="84"/>
        <v/>
      </c>
      <c r="AO328" s="1" t="str">
        <f t="shared" si="85"/>
        <v/>
      </c>
      <c r="AP328" s="1" t="str">
        <f t="shared" si="86"/>
        <v/>
      </c>
      <c r="AQ328" s="1" t="str">
        <f t="shared" si="87"/>
        <v/>
      </c>
      <c r="AR328" s="1" t="str">
        <f t="shared" si="88"/>
        <v/>
      </c>
      <c r="AS328" s="1" t="str">
        <f t="shared" si="89"/>
        <v/>
      </c>
      <c r="AT328" s="1" t="str">
        <f t="shared" si="90"/>
        <v/>
      </c>
      <c r="AU328" s="1" t="str">
        <f t="shared" si="91"/>
        <v/>
      </c>
      <c r="AV328" s="1" t="str">
        <f t="shared" si="92"/>
        <v/>
      </c>
      <c r="AW328" s="1" t="str">
        <f t="shared" si="93"/>
        <v/>
      </c>
      <c r="AX328" s="1" t="str">
        <f t="shared" si="94"/>
        <v/>
      </c>
      <c r="AY328" s="1">
        <f>IFERROR(IF($AE328&gt;$AE327,VLOOKUP($AC328+AL$1,STOCK!$F$10:$AB$209,16,0),IF($AE328=$AE327,(IF(AY327&gt;=1,AY327-COUNTIFS($AE327:$AE327,$AC328,AL327:AL327,$AI$1),0)),0)),0)</f>
        <v>0</v>
      </c>
      <c r="AZ328" s="1">
        <f>IFERROR(IF($AE328&gt;$AE327,VLOOKUP($AC328+AM$1,STOCK!$F$10:$AB$209,16,0),IF($AE328=$AE327,(IF(AZ327&gt;=1,AZ327-COUNTIFS($AE327:$AE327,$AC328,AM327:AM327,$AI$1),0)),0)),0)</f>
        <v>0</v>
      </c>
      <c r="BA328" s="1">
        <f>IFERROR(IF($AE328&gt;$AE327,VLOOKUP($AC328+AN$1,STOCK!$F$10:$AB$209,16,0),IF($AE328=$AE327,(IF(BA327&gt;=1,BA327-COUNTIFS($AE327:$AE327,$AC328,AN327:AN327,$AI$1),0)),0)),0)</f>
        <v>0</v>
      </c>
      <c r="BB328" s="1">
        <f>IFERROR(IF($AE328&gt;$AE327,VLOOKUP($AC328+AO$1,STOCK!$F$10:$AB$209,16,0),IF($AE328=$AE327,(IF(BB327&gt;=1,BB327-COUNTIFS($AE327:$AE327,$AC328,AO327:AO327,$AI$1),0)),0)),0)</f>
        <v>0</v>
      </c>
      <c r="BC328" s="1">
        <f>IFERROR(IF($AE328&gt;$AE327,VLOOKUP($AC328+AP$1,STOCK!$F$10:$AB$209,16,0),IF($AE328=$AE327,(IF(BC327&gt;=1,BC327-COUNTIFS($AE327:$AE327,$AC328,AP327:AP327,$AI$1),0)),0)),0)</f>
        <v>0</v>
      </c>
      <c r="BD328" s="1">
        <f>IFERROR(IF($AE328&gt;$AE327,VLOOKUP($AC328+AQ$1,STOCK!$F$10:$AB$209,16,0),IF($AE328=$AE327,(IF(BD327&gt;=1,BD327-COUNTIFS($AE327:$AE327,$AC328,AQ327:AQ327,$AI$1),0)),0)),0)</f>
        <v>0</v>
      </c>
      <c r="BE328" s="1">
        <f>IFERROR(IF($AE328&gt;$AE327,VLOOKUP($AC328+AR$1,STOCK!$F$10:$AB$209,16,0),IF($AE328=$AE327,(IF(BE327&gt;=1,BE327-COUNTIFS($AE327:$AE327,$AC328,AR327:AR327,$AI$1),0)),0)),0)</f>
        <v>0</v>
      </c>
      <c r="BF328" s="1">
        <f>IFERROR(IF($AE328&gt;$AE327,VLOOKUP($AC328+AS$1,STOCK!$F$10:$AB$209,16,0),IF($AE328=$AE327,(IF(BF327&gt;=1,BF327-COUNTIFS($AE327:$AE327,$AC328,AS327:AS327,$AI$1),0)),0)),0)</f>
        <v>0</v>
      </c>
      <c r="BG328" s="1">
        <f>IFERROR(IF($AE328&gt;$AE327,VLOOKUP($AC328+AT$1,STOCK!$F$10:$AB$209,16,0),IF($AE328=$AE327,(IF(BG327&gt;=1,BG327-COUNTIFS($AE327:$AE327,$AC328,AT327:AT327,$AI$1),0)),0)),0)</f>
        <v>0</v>
      </c>
      <c r="BH328" s="1">
        <f>IFERROR(IF($AE328&gt;$AE327,VLOOKUP($AC328+AU$1,STOCK!$F$10:$AB$209,16,0),IF($AE328=$AE327,(IF(BH327&gt;=1,BH327-COUNTIFS($AE327:$AE327,$AC328,AU327:AU327,$AI$1),0)),0)),0)</f>
        <v>0</v>
      </c>
      <c r="BI328" s="1">
        <f>IFERROR(IF($AE328&gt;$AE327,VLOOKUP($AC328+AV$1,STOCK!$F$10:$AB$209,16,0),IF($AE328=$AE327,(IF(BI327&gt;=1,BI327-COUNTIFS($AE327:$AE327,$AC328,AV327:AV327,$AI$1),0)),0)),0)</f>
        <v>0</v>
      </c>
      <c r="BJ328" s="1">
        <f>IFERROR(IF($AE328&gt;$AE327,VLOOKUP($AC328+AW$1,STOCK!$F$10:$AB$209,16,0),IF($AE328=$AE327,(IF(BJ327&gt;=1,BJ327-COUNTIFS($AE327:$AE327,$AC328,AW327:AW327,$AI$1),0)),0)),0)</f>
        <v>0</v>
      </c>
      <c r="BK328" s="1">
        <f>IFERROR(IF($AE328&gt;$AE327,VLOOKUP($AC328+AX$1,STOCK!$F$10:$AB$209,16,0),IF($AE328=$AE327,(IF(BK327&gt;=1,BK327-COUNTIFS($AE327:$AE327,$AC328,AX327:AX327,$AI$1),0)),0)),0)</f>
        <v>0</v>
      </c>
      <c r="BL328" s="1">
        <f>IFERROR(IF($AE328&gt;$AE327,VLOOKUP($AC328+AL$1,STOCK!$F$10:$AB$209,17,0),IF($AE328=$AE327,(IF(BL327&gt;=1,BL327-COUNTIFS($AE327:$AE327,$AC328,AL327:AL327,$AI$2),0)),0)),0)</f>
        <v>0</v>
      </c>
      <c r="BM328" s="1">
        <f>IFERROR(IF($AE328&gt;$AE327,VLOOKUP($AC328+AM$1,STOCK!$F$10:$AB$209,17,0),IF($AE328=$AE327,(IF(BM327&gt;=1,BM327-COUNTIFS($AE327:$AE327,$AC328,AM327:AM327,$AI$2),0)),0)),0)</f>
        <v>0</v>
      </c>
      <c r="BN328" s="1">
        <f>IFERROR(IF($AE328&gt;$AE327,VLOOKUP($AC328+AN$1,STOCK!$F$10:$AB$209,17,0),IF($AE328=$AE327,(IF(BN327&gt;=1,BN327-COUNTIFS($AE327:$AE327,$AC328,AN327:AN327,$AI$2),0)),0)),0)</f>
        <v>0</v>
      </c>
      <c r="BO328" s="1">
        <f>IFERROR(IF($AE328&gt;$AE327,VLOOKUP($AC328+AO$1,STOCK!$F$10:$AB$209,17,0),IF($AE328=$AE327,(IF(BO327&gt;=1,BO327-COUNTIFS($AE327:$AE327,$AC328,AO327:AO327,$AI$2),0)),0)),0)</f>
        <v>0</v>
      </c>
      <c r="BP328" s="1">
        <f>IFERROR(IF($AE328&gt;$AE327,VLOOKUP($AC328+AP$1,STOCK!$F$10:$AB$209,17,0),IF($AE328=$AE327,(IF(BP327&gt;=1,BP327-COUNTIFS($AE327:$AE327,$AC328,AP327:AP327,$AI$2),0)),0)),0)</f>
        <v>0</v>
      </c>
      <c r="BQ328" s="1">
        <f>IFERROR(IF($AE328&gt;$AE327,VLOOKUP($AC328+AQ$1,STOCK!$F$10:$AB$209,17,0),IF($AE328=$AE327,(IF(BQ327&gt;=1,BQ327-COUNTIFS($AE327:$AE327,$AC328,AQ327:AQ327,$AI$2),0)),0)),0)</f>
        <v>0</v>
      </c>
      <c r="BR328" s="1">
        <f>IFERROR(IF($AE328&gt;$AE327,VLOOKUP($AC328+AR$1,STOCK!$F$10:$AB$209,17,0),IF($AE328=$AE327,(IF(BR327&gt;=1,BR327-COUNTIFS($AE327:$AE327,$AC328,AR327:AR327,$AI$2),0)),0)),0)</f>
        <v>0</v>
      </c>
      <c r="BS328" s="1">
        <f>IFERROR(IF($AE328&gt;$AE327,VLOOKUP($AC328+AS$1,STOCK!$F$10:$AB$209,17,0),IF($AE328=$AE327,(IF(BS327&gt;=1,BS327-COUNTIFS($AE327:$AE327,$AC328,AS327:AS327,$AI$2),0)),0)),0)</f>
        <v>0</v>
      </c>
      <c r="BT328" s="1">
        <f>IFERROR(IF($AE328&gt;$AE327,VLOOKUP($AC328+AT$1,STOCK!$F$10:$AB$209,17,0),IF($AE328=$AE327,(IF(BT327&gt;=1,BT327-COUNTIFS($AE327:$AE327,$AC328,AT327:AT327,$AI$2),0)),0)),0)</f>
        <v>0</v>
      </c>
      <c r="BU328" s="1">
        <f>IFERROR(IF($AE328&gt;$AE327,VLOOKUP($AC328+AU$1,STOCK!$F$10:$AB$209,17,0),IF($AE328=$AE327,(IF(BU327&gt;=1,BU327-COUNTIFS($AE327:$AE327,$AC328,AU327:AU327,$AI$2),0)),0)),0)</f>
        <v>0</v>
      </c>
      <c r="BV328" s="1">
        <f>IFERROR(IF($AE328&gt;$AE327,VLOOKUP($AC328+AV$1,STOCK!$F$10:$AB$209,17,0),IF($AE328=$AE327,(IF(BV327&gt;=1,BV327-COUNTIFS($AE327:$AE327,$AC328,AV327:AV327,$AI$2),0)),0)),0)</f>
        <v>0</v>
      </c>
      <c r="BW328" s="1">
        <f>IFERROR(IF($AE328&gt;$AE327,VLOOKUP($AC328+AW$1,STOCK!$F$10:$AB$209,17,0),IF($AE328=$AE327,(IF(BW327&gt;=1,BW327-COUNTIFS($AE327:$AE327,$AC328,AW327:AW327,$AI$2),0)),0)),0)</f>
        <v>0</v>
      </c>
      <c r="BX328" s="1">
        <f>IFERROR(IF($AE328&gt;$AE327,VLOOKUP($AC328+AX$1,STOCK!$F$10:$AB$209,17,0),IF($AE328=$AE327,(IF(BX327&gt;=1,BX327-COUNTIFS($AE327:$AE327,$AC328,AX327:AX327,$AI$2),0)),0)),0)</f>
        <v>0</v>
      </c>
    </row>
    <row r="329" spans="29:76" x14ac:dyDescent="0.25">
      <c r="AC329" s="1">
        <f t="shared" si="80"/>
        <v>0</v>
      </c>
      <c r="AD329" s="1">
        <f>IFERROR(IF(LEN(AK329)&gt;=1,VLOOKUP(HLOOKUP(AK329,PROFILE!$K$5:$V$8,4,0),PROFILE!$F$1:$G$3,2,0),0),0)</f>
        <v>0</v>
      </c>
      <c r="AE329" s="1">
        <f t="shared" si="81"/>
        <v>0</v>
      </c>
      <c r="AF329" s="1">
        <v>316</v>
      </c>
      <c r="AI329" s="1" t="str">
        <f>IFERROR(IF($AH329&gt;=1,VLOOKUP($AG329,STUDENT!$O$8:$Z$1507,3,0),""),"")</f>
        <v/>
      </c>
      <c r="AJ329" s="1" t="str">
        <f>IFERROR(IF($AH329&gt;=1,VLOOKUP($AG329,STUDENT!$O$8:$Z$1507,4,0),""),"")</f>
        <v/>
      </c>
      <c r="AK329" s="1" t="str">
        <f>IFERROR(IF($AH329&gt;=1,VLOOKUP($AG329,STUDENT!$O$8:$Z$1507,6,0),""),"")</f>
        <v/>
      </c>
      <c r="AL329" s="1" t="str">
        <f t="shared" si="82"/>
        <v/>
      </c>
      <c r="AM329" s="1" t="str">
        <f t="shared" si="83"/>
        <v/>
      </c>
      <c r="AN329" s="1" t="str">
        <f t="shared" si="84"/>
        <v/>
      </c>
      <c r="AO329" s="1" t="str">
        <f t="shared" si="85"/>
        <v/>
      </c>
      <c r="AP329" s="1" t="str">
        <f t="shared" si="86"/>
        <v/>
      </c>
      <c r="AQ329" s="1" t="str">
        <f t="shared" si="87"/>
        <v/>
      </c>
      <c r="AR329" s="1" t="str">
        <f t="shared" si="88"/>
        <v/>
      </c>
      <c r="AS329" s="1" t="str">
        <f t="shared" si="89"/>
        <v/>
      </c>
      <c r="AT329" s="1" t="str">
        <f t="shared" si="90"/>
        <v/>
      </c>
      <c r="AU329" s="1" t="str">
        <f t="shared" si="91"/>
        <v/>
      </c>
      <c r="AV329" s="1" t="str">
        <f t="shared" si="92"/>
        <v/>
      </c>
      <c r="AW329" s="1" t="str">
        <f t="shared" si="93"/>
        <v/>
      </c>
      <c r="AX329" s="1" t="str">
        <f t="shared" si="94"/>
        <v/>
      </c>
      <c r="AY329" s="1">
        <f>IFERROR(IF($AE329&gt;$AE328,VLOOKUP($AC329+AL$1,STOCK!$F$10:$AB$209,16,0),IF($AE329=$AE328,(IF(AY328&gt;=1,AY328-COUNTIFS($AE328:$AE328,$AC329,AL328:AL328,$AI$1),0)),0)),0)</f>
        <v>0</v>
      </c>
      <c r="AZ329" s="1">
        <f>IFERROR(IF($AE329&gt;$AE328,VLOOKUP($AC329+AM$1,STOCK!$F$10:$AB$209,16,0),IF($AE329=$AE328,(IF(AZ328&gt;=1,AZ328-COUNTIFS($AE328:$AE328,$AC329,AM328:AM328,$AI$1),0)),0)),0)</f>
        <v>0</v>
      </c>
      <c r="BA329" s="1">
        <f>IFERROR(IF($AE329&gt;$AE328,VLOOKUP($AC329+AN$1,STOCK!$F$10:$AB$209,16,0),IF($AE329=$AE328,(IF(BA328&gt;=1,BA328-COUNTIFS($AE328:$AE328,$AC329,AN328:AN328,$AI$1),0)),0)),0)</f>
        <v>0</v>
      </c>
      <c r="BB329" s="1">
        <f>IFERROR(IF($AE329&gt;$AE328,VLOOKUP($AC329+AO$1,STOCK!$F$10:$AB$209,16,0),IF($AE329=$AE328,(IF(BB328&gt;=1,BB328-COUNTIFS($AE328:$AE328,$AC329,AO328:AO328,$AI$1),0)),0)),0)</f>
        <v>0</v>
      </c>
      <c r="BC329" s="1">
        <f>IFERROR(IF($AE329&gt;$AE328,VLOOKUP($AC329+AP$1,STOCK!$F$10:$AB$209,16,0),IF($AE329=$AE328,(IF(BC328&gt;=1,BC328-COUNTIFS($AE328:$AE328,$AC329,AP328:AP328,$AI$1),0)),0)),0)</f>
        <v>0</v>
      </c>
      <c r="BD329" s="1">
        <f>IFERROR(IF($AE329&gt;$AE328,VLOOKUP($AC329+AQ$1,STOCK!$F$10:$AB$209,16,0),IF($AE329=$AE328,(IF(BD328&gt;=1,BD328-COUNTIFS($AE328:$AE328,$AC329,AQ328:AQ328,$AI$1),0)),0)),0)</f>
        <v>0</v>
      </c>
      <c r="BE329" s="1">
        <f>IFERROR(IF($AE329&gt;$AE328,VLOOKUP($AC329+AR$1,STOCK!$F$10:$AB$209,16,0),IF($AE329=$AE328,(IF(BE328&gt;=1,BE328-COUNTIFS($AE328:$AE328,$AC329,AR328:AR328,$AI$1),0)),0)),0)</f>
        <v>0</v>
      </c>
      <c r="BF329" s="1">
        <f>IFERROR(IF($AE329&gt;$AE328,VLOOKUP($AC329+AS$1,STOCK!$F$10:$AB$209,16,0),IF($AE329=$AE328,(IF(BF328&gt;=1,BF328-COUNTIFS($AE328:$AE328,$AC329,AS328:AS328,$AI$1),0)),0)),0)</f>
        <v>0</v>
      </c>
      <c r="BG329" s="1">
        <f>IFERROR(IF($AE329&gt;$AE328,VLOOKUP($AC329+AT$1,STOCK!$F$10:$AB$209,16,0),IF($AE329=$AE328,(IF(BG328&gt;=1,BG328-COUNTIFS($AE328:$AE328,$AC329,AT328:AT328,$AI$1),0)),0)),0)</f>
        <v>0</v>
      </c>
      <c r="BH329" s="1">
        <f>IFERROR(IF($AE329&gt;$AE328,VLOOKUP($AC329+AU$1,STOCK!$F$10:$AB$209,16,0),IF($AE329=$AE328,(IF(BH328&gt;=1,BH328-COUNTIFS($AE328:$AE328,$AC329,AU328:AU328,$AI$1),0)),0)),0)</f>
        <v>0</v>
      </c>
      <c r="BI329" s="1">
        <f>IFERROR(IF($AE329&gt;$AE328,VLOOKUP($AC329+AV$1,STOCK!$F$10:$AB$209,16,0),IF($AE329=$AE328,(IF(BI328&gt;=1,BI328-COUNTIFS($AE328:$AE328,$AC329,AV328:AV328,$AI$1),0)),0)),0)</f>
        <v>0</v>
      </c>
      <c r="BJ329" s="1">
        <f>IFERROR(IF($AE329&gt;$AE328,VLOOKUP($AC329+AW$1,STOCK!$F$10:$AB$209,16,0),IF($AE329=$AE328,(IF(BJ328&gt;=1,BJ328-COUNTIFS($AE328:$AE328,$AC329,AW328:AW328,$AI$1),0)),0)),0)</f>
        <v>0</v>
      </c>
      <c r="BK329" s="1">
        <f>IFERROR(IF($AE329&gt;$AE328,VLOOKUP($AC329+AX$1,STOCK!$F$10:$AB$209,16,0),IF($AE329=$AE328,(IF(BK328&gt;=1,BK328-COUNTIFS($AE328:$AE328,$AC329,AX328:AX328,$AI$1),0)),0)),0)</f>
        <v>0</v>
      </c>
      <c r="BL329" s="1">
        <f>IFERROR(IF($AE329&gt;$AE328,VLOOKUP($AC329+AL$1,STOCK!$F$10:$AB$209,17,0),IF($AE329=$AE328,(IF(BL328&gt;=1,BL328-COUNTIFS($AE328:$AE328,$AC329,AL328:AL328,$AI$2),0)),0)),0)</f>
        <v>0</v>
      </c>
      <c r="BM329" s="1">
        <f>IFERROR(IF($AE329&gt;$AE328,VLOOKUP($AC329+AM$1,STOCK!$F$10:$AB$209,17,0),IF($AE329=$AE328,(IF(BM328&gt;=1,BM328-COUNTIFS($AE328:$AE328,$AC329,AM328:AM328,$AI$2),0)),0)),0)</f>
        <v>0</v>
      </c>
      <c r="BN329" s="1">
        <f>IFERROR(IF($AE329&gt;$AE328,VLOOKUP($AC329+AN$1,STOCK!$F$10:$AB$209,17,0),IF($AE329=$AE328,(IF(BN328&gt;=1,BN328-COUNTIFS($AE328:$AE328,$AC329,AN328:AN328,$AI$2),0)),0)),0)</f>
        <v>0</v>
      </c>
      <c r="BO329" s="1">
        <f>IFERROR(IF($AE329&gt;$AE328,VLOOKUP($AC329+AO$1,STOCK!$F$10:$AB$209,17,0),IF($AE329=$AE328,(IF(BO328&gt;=1,BO328-COUNTIFS($AE328:$AE328,$AC329,AO328:AO328,$AI$2),0)),0)),0)</f>
        <v>0</v>
      </c>
      <c r="BP329" s="1">
        <f>IFERROR(IF($AE329&gt;$AE328,VLOOKUP($AC329+AP$1,STOCK!$F$10:$AB$209,17,0),IF($AE329=$AE328,(IF(BP328&gt;=1,BP328-COUNTIFS($AE328:$AE328,$AC329,AP328:AP328,$AI$2),0)),0)),0)</f>
        <v>0</v>
      </c>
      <c r="BQ329" s="1">
        <f>IFERROR(IF($AE329&gt;$AE328,VLOOKUP($AC329+AQ$1,STOCK!$F$10:$AB$209,17,0),IF($AE329=$AE328,(IF(BQ328&gt;=1,BQ328-COUNTIFS($AE328:$AE328,$AC329,AQ328:AQ328,$AI$2),0)),0)),0)</f>
        <v>0</v>
      </c>
      <c r="BR329" s="1">
        <f>IFERROR(IF($AE329&gt;$AE328,VLOOKUP($AC329+AR$1,STOCK!$F$10:$AB$209,17,0),IF($AE329=$AE328,(IF(BR328&gt;=1,BR328-COUNTIFS($AE328:$AE328,$AC329,AR328:AR328,$AI$2),0)),0)),0)</f>
        <v>0</v>
      </c>
      <c r="BS329" s="1">
        <f>IFERROR(IF($AE329&gt;$AE328,VLOOKUP($AC329+AS$1,STOCK!$F$10:$AB$209,17,0),IF($AE329=$AE328,(IF(BS328&gt;=1,BS328-COUNTIFS($AE328:$AE328,$AC329,AS328:AS328,$AI$2),0)),0)),0)</f>
        <v>0</v>
      </c>
      <c r="BT329" s="1">
        <f>IFERROR(IF($AE329&gt;$AE328,VLOOKUP($AC329+AT$1,STOCK!$F$10:$AB$209,17,0),IF($AE329=$AE328,(IF(BT328&gt;=1,BT328-COUNTIFS($AE328:$AE328,$AC329,AT328:AT328,$AI$2),0)),0)),0)</f>
        <v>0</v>
      </c>
      <c r="BU329" s="1">
        <f>IFERROR(IF($AE329&gt;$AE328,VLOOKUP($AC329+AU$1,STOCK!$F$10:$AB$209,17,0),IF($AE329=$AE328,(IF(BU328&gt;=1,BU328-COUNTIFS($AE328:$AE328,$AC329,AU328:AU328,$AI$2),0)),0)),0)</f>
        <v>0</v>
      </c>
      <c r="BV329" s="1">
        <f>IFERROR(IF($AE329&gt;$AE328,VLOOKUP($AC329+AV$1,STOCK!$F$10:$AB$209,17,0),IF($AE329=$AE328,(IF(BV328&gt;=1,BV328-COUNTIFS($AE328:$AE328,$AC329,AV328:AV328,$AI$2),0)),0)),0)</f>
        <v>0</v>
      </c>
      <c r="BW329" s="1">
        <f>IFERROR(IF($AE329&gt;$AE328,VLOOKUP($AC329+AW$1,STOCK!$F$10:$AB$209,17,0),IF($AE329=$AE328,(IF(BW328&gt;=1,BW328-COUNTIFS($AE328:$AE328,$AC329,AW328:AW328,$AI$2),0)),0)),0)</f>
        <v>0</v>
      </c>
      <c r="BX329" s="1">
        <f>IFERROR(IF($AE329&gt;$AE328,VLOOKUP($AC329+AX$1,STOCK!$F$10:$AB$209,17,0),IF($AE329=$AE328,(IF(BX328&gt;=1,BX328-COUNTIFS($AE328:$AE328,$AC329,AX328:AX328,$AI$2),0)),0)),0)</f>
        <v>0</v>
      </c>
    </row>
    <row r="330" spans="29:76" x14ac:dyDescent="0.25">
      <c r="AC330" s="1">
        <f t="shared" si="80"/>
        <v>0</v>
      </c>
      <c r="AD330" s="1">
        <f>IFERROR(IF(LEN(AK330)&gt;=1,VLOOKUP(HLOOKUP(AK330,PROFILE!$K$5:$V$8,4,0),PROFILE!$F$1:$G$3,2,0),0),0)</f>
        <v>0</v>
      </c>
      <c r="AE330" s="1">
        <f t="shared" si="81"/>
        <v>0</v>
      </c>
      <c r="AF330" s="1">
        <v>317</v>
      </c>
      <c r="AI330" s="1" t="str">
        <f>IFERROR(IF($AH330&gt;=1,VLOOKUP($AG330,STUDENT!$O$8:$Z$1507,3,0),""),"")</f>
        <v/>
      </c>
      <c r="AJ330" s="1" t="str">
        <f>IFERROR(IF($AH330&gt;=1,VLOOKUP($AG330,STUDENT!$O$8:$Z$1507,4,0),""),"")</f>
        <v/>
      </c>
      <c r="AK330" s="1" t="str">
        <f>IFERROR(IF($AH330&gt;=1,VLOOKUP($AG330,STUDENT!$O$8:$Z$1507,6,0),""),"")</f>
        <v/>
      </c>
      <c r="AL330" s="1" t="str">
        <f t="shared" si="82"/>
        <v/>
      </c>
      <c r="AM330" s="1" t="str">
        <f t="shared" si="83"/>
        <v/>
      </c>
      <c r="AN330" s="1" t="str">
        <f t="shared" si="84"/>
        <v/>
      </c>
      <c r="AO330" s="1" t="str">
        <f t="shared" si="85"/>
        <v/>
      </c>
      <c r="AP330" s="1" t="str">
        <f t="shared" si="86"/>
        <v/>
      </c>
      <c r="AQ330" s="1" t="str">
        <f t="shared" si="87"/>
        <v/>
      </c>
      <c r="AR330" s="1" t="str">
        <f t="shared" si="88"/>
        <v/>
      </c>
      <c r="AS330" s="1" t="str">
        <f t="shared" si="89"/>
        <v/>
      </c>
      <c r="AT330" s="1" t="str">
        <f t="shared" si="90"/>
        <v/>
      </c>
      <c r="AU330" s="1" t="str">
        <f t="shared" si="91"/>
        <v/>
      </c>
      <c r="AV330" s="1" t="str">
        <f t="shared" si="92"/>
        <v/>
      </c>
      <c r="AW330" s="1" t="str">
        <f t="shared" si="93"/>
        <v/>
      </c>
      <c r="AX330" s="1" t="str">
        <f t="shared" si="94"/>
        <v/>
      </c>
      <c r="AY330" s="1">
        <f>IFERROR(IF($AE330&gt;$AE329,VLOOKUP($AC330+AL$1,STOCK!$F$10:$AB$209,16,0),IF($AE330=$AE329,(IF(AY329&gt;=1,AY329-COUNTIFS($AE329:$AE329,$AC330,AL329:AL329,$AI$1),0)),0)),0)</f>
        <v>0</v>
      </c>
      <c r="AZ330" s="1">
        <f>IFERROR(IF($AE330&gt;$AE329,VLOOKUP($AC330+AM$1,STOCK!$F$10:$AB$209,16,0),IF($AE330=$AE329,(IF(AZ329&gt;=1,AZ329-COUNTIFS($AE329:$AE329,$AC330,AM329:AM329,$AI$1),0)),0)),0)</f>
        <v>0</v>
      </c>
      <c r="BA330" s="1">
        <f>IFERROR(IF($AE330&gt;$AE329,VLOOKUP($AC330+AN$1,STOCK!$F$10:$AB$209,16,0),IF($AE330=$AE329,(IF(BA329&gt;=1,BA329-COUNTIFS($AE329:$AE329,$AC330,AN329:AN329,$AI$1),0)),0)),0)</f>
        <v>0</v>
      </c>
      <c r="BB330" s="1">
        <f>IFERROR(IF($AE330&gt;$AE329,VLOOKUP($AC330+AO$1,STOCK!$F$10:$AB$209,16,0),IF($AE330=$AE329,(IF(BB329&gt;=1,BB329-COUNTIFS($AE329:$AE329,$AC330,AO329:AO329,$AI$1),0)),0)),0)</f>
        <v>0</v>
      </c>
      <c r="BC330" s="1">
        <f>IFERROR(IF($AE330&gt;$AE329,VLOOKUP($AC330+AP$1,STOCK!$F$10:$AB$209,16,0),IF($AE330=$AE329,(IF(BC329&gt;=1,BC329-COUNTIFS($AE329:$AE329,$AC330,AP329:AP329,$AI$1),0)),0)),0)</f>
        <v>0</v>
      </c>
      <c r="BD330" s="1">
        <f>IFERROR(IF($AE330&gt;$AE329,VLOOKUP($AC330+AQ$1,STOCK!$F$10:$AB$209,16,0),IF($AE330=$AE329,(IF(BD329&gt;=1,BD329-COUNTIFS($AE329:$AE329,$AC330,AQ329:AQ329,$AI$1),0)),0)),0)</f>
        <v>0</v>
      </c>
      <c r="BE330" s="1">
        <f>IFERROR(IF($AE330&gt;$AE329,VLOOKUP($AC330+AR$1,STOCK!$F$10:$AB$209,16,0),IF($AE330=$AE329,(IF(BE329&gt;=1,BE329-COUNTIFS($AE329:$AE329,$AC330,AR329:AR329,$AI$1),0)),0)),0)</f>
        <v>0</v>
      </c>
      <c r="BF330" s="1">
        <f>IFERROR(IF($AE330&gt;$AE329,VLOOKUP($AC330+AS$1,STOCK!$F$10:$AB$209,16,0),IF($AE330=$AE329,(IF(BF329&gt;=1,BF329-COUNTIFS($AE329:$AE329,$AC330,AS329:AS329,$AI$1),0)),0)),0)</f>
        <v>0</v>
      </c>
      <c r="BG330" s="1">
        <f>IFERROR(IF($AE330&gt;$AE329,VLOOKUP($AC330+AT$1,STOCK!$F$10:$AB$209,16,0),IF($AE330=$AE329,(IF(BG329&gt;=1,BG329-COUNTIFS($AE329:$AE329,$AC330,AT329:AT329,$AI$1),0)),0)),0)</f>
        <v>0</v>
      </c>
      <c r="BH330" s="1">
        <f>IFERROR(IF($AE330&gt;$AE329,VLOOKUP($AC330+AU$1,STOCK!$F$10:$AB$209,16,0),IF($AE330=$AE329,(IF(BH329&gt;=1,BH329-COUNTIFS($AE329:$AE329,$AC330,AU329:AU329,$AI$1),0)),0)),0)</f>
        <v>0</v>
      </c>
      <c r="BI330" s="1">
        <f>IFERROR(IF($AE330&gt;$AE329,VLOOKUP($AC330+AV$1,STOCK!$F$10:$AB$209,16,0),IF($AE330=$AE329,(IF(BI329&gt;=1,BI329-COUNTIFS($AE329:$AE329,$AC330,AV329:AV329,$AI$1),0)),0)),0)</f>
        <v>0</v>
      </c>
      <c r="BJ330" s="1">
        <f>IFERROR(IF($AE330&gt;$AE329,VLOOKUP($AC330+AW$1,STOCK!$F$10:$AB$209,16,0),IF($AE330=$AE329,(IF(BJ329&gt;=1,BJ329-COUNTIFS($AE329:$AE329,$AC330,AW329:AW329,$AI$1),0)),0)),0)</f>
        <v>0</v>
      </c>
      <c r="BK330" s="1">
        <f>IFERROR(IF($AE330&gt;$AE329,VLOOKUP($AC330+AX$1,STOCK!$F$10:$AB$209,16,0),IF($AE330=$AE329,(IF(BK329&gt;=1,BK329-COUNTIFS($AE329:$AE329,$AC330,AX329:AX329,$AI$1),0)),0)),0)</f>
        <v>0</v>
      </c>
      <c r="BL330" s="1">
        <f>IFERROR(IF($AE330&gt;$AE329,VLOOKUP($AC330+AL$1,STOCK!$F$10:$AB$209,17,0),IF($AE330=$AE329,(IF(BL329&gt;=1,BL329-COUNTIFS($AE329:$AE329,$AC330,AL329:AL329,$AI$2),0)),0)),0)</f>
        <v>0</v>
      </c>
      <c r="BM330" s="1">
        <f>IFERROR(IF($AE330&gt;$AE329,VLOOKUP($AC330+AM$1,STOCK!$F$10:$AB$209,17,0),IF($AE330=$AE329,(IF(BM329&gt;=1,BM329-COUNTIFS($AE329:$AE329,$AC330,AM329:AM329,$AI$2),0)),0)),0)</f>
        <v>0</v>
      </c>
      <c r="BN330" s="1">
        <f>IFERROR(IF($AE330&gt;$AE329,VLOOKUP($AC330+AN$1,STOCK!$F$10:$AB$209,17,0),IF($AE330=$AE329,(IF(BN329&gt;=1,BN329-COUNTIFS($AE329:$AE329,$AC330,AN329:AN329,$AI$2),0)),0)),0)</f>
        <v>0</v>
      </c>
      <c r="BO330" s="1">
        <f>IFERROR(IF($AE330&gt;$AE329,VLOOKUP($AC330+AO$1,STOCK!$F$10:$AB$209,17,0),IF($AE330=$AE329,(IF(BO329&gt;=1,BO329-COUNTIFS($AE329:$AE329,$AC330,AO329:AO329,$AI$2),0)),0)),0)</f>
        <v>0</v>
      </c>
      <c r="BP330" s="1">
        <f>IFERROR(IF($AE330&gt;$AE329,VLOOKUP($AC330+AP$1,STOCK!$F$10:$AB$209,17,0),IF($AE330=$AE329,(IF(BP329&gt;=1,BP329-COUNTIFS($AE329:$AE329,$AC330,AP329:AP329,$AI$2),0)),0)),0)</f>
        <v>0</v>
      </c>
      <c r="BQ330" s="1">
        <f>IFERROR(IF($AE330&gt;$AE329,VLOOKUP($AC330+AQ$1,STOCK!$F$10:$AB$209,17,0),IF($AE330=$AE329,(IF(BQ329&gt;=1,BQ329-COUNTIFS($AE329:$AE329,$AC330,AQ329:AQ329,$AI$2),0)),0)),0)</f>
        <v>0</v>
      </c>
      <c r="BR330" s="1">
        <f>IFERROR(IF($AE330&gt;$AE329,VLOOKUP($AC330+AR$1,STOCK!$F$10:$AB$209,17,0),IF($AE330=$AE329,(IF(BR329&gt;=1,BR329-COUNTIFS($AE329:$AE329,$AC330,AR329:AR329,$AI$2),0)),0)),0)</f>
        <v>0</v>
      </c>
      <c r="BS330" s="1">
        <f>IFERROR(IF($AE330&gt;$AE329,VLOOKUP($AC330+AS$1,STOCK!$F$10:$AB$209,17,0),IF($AE330=$AE329,(IF(BS329&gt;=1,BS329-COUNTIFS($AE329:$AE329,$AC330,AS329:AS329,$AI$2),0)),0)),0)</f>
        <v>0</v>
      </c>
      <c r="BT330" s="1">
        <f>IFERROR(IF($AE330&gt;$AE329,VLOOKUP($AC330+AT$1,STOCK!$F$10:$AB$209,17,0),IF($AE330=$AE329,(IF(BT329&gt;=1,BT329-COUNTIFS($AE329:$AE329,$AC330,AT329:AT329,$AI$2),0)),0)),0)</f>
        <v>0</v>
      </c>
      <c r="BU330" s="1">
        <f>IFERROR(IF($AE330&gt;$AE329,VLOOKUP($AC330+AU$1,STOCK!$F$10:$AB$209,17,0),IF($AE330=$AE329,(IF(BU329&gt;=1,BU329-COUNTIFS($AE329:$AE329,$AC330,AU329:AU329,$AI$2),0)),0)),0)</f>
        <v>0</v>
      </c>
      <c r="BV330" s="1">
        <f>IFERROR(IF($AE330&gt;$AE329,VLOOKUP($AC330+AV$1,STOCK!$F$10:$AB$209,17,0),IF($AE330=$AE329,(IF(BV329&gt;=1,BV329-COUNTIFS($AE329:$AE329,$AC330,AV329:AV329,$AI$2),0)),0)),0)</f>
        <v>0</v>
      </c>
      <c r="BW330" s="1">
        <f>IFERROR(IF($AE330&gt;$AE329,VLOOKUP($AC330+AW$1,STOCK!$F$10:$AB$209,17,0),IF($AE330=$AE329,(IF(BW329&gt;=1,BW329-COUNTIFS($AE329:$AE329,$AC330,AW329:AW329,$AI$2),0)),0)),0)</f>
        <v>0</v>
      </c>
      <c r="BX330" s="1">
        <f>IFERROR(IF($AE330&gt;$AE329,VLOOKUP($AC330+AX$1,STOCK!$F$10:$AB$209,17,0),IF($AE330=$AE329,(IF(BX329&gt;=1,BX329-COUNTIFS($AE329:$AE329,$AC330,AX329:AX329,$AI$2),0)),0)),0)</f>
        <v>0</v>
      </c>
    </row>
    <row r="331" spans="29:76" x14ac:dyDescent="0.25">
      <c r="AC331" s="1">
        <f t="shared" si="80"/>
        <v>0</v>
      </c>
      <c r="AD331" s="1">
        <f>IFERROR(IF(LEN(AK331)&gt;=1,VLOOKUP(HLOOKUP(AK331,PROFILE!$K$5:$V$8,4,0),PROFILE!$F$1:$G$3,2,0),0),0)</f>
        <v>0</v>
      </c>
      <c r="AE331" s="1">
        <f t="shared" si="81"/>
        <v>0</v>
      </c>
      <c r="AF331" s="1">
        <v>318</v>
      </c>
      <c r="AI331" s="1" t="str">
        <f>IFERROR(IF($AH331&gt;=1,VLOOKUP($AG331,STUDENT!$O$8:$Z$1507,3,0),""),"")</f>
        <v/>
      </c>
      <c r="AJ331" s="1" t="str">
        <f>IFERROR(IF($AH331&gt;=1,VLOOKUP($AG331,STUDENT!$O$8:$Z$1507,4,0),""),"")</f>
        <v/>
      </c>
      <c r="AK331" s="1" t="str">
        <f>IFERROR(IF($AH331&gt;=1,VLOOKUP($AG331,STUDENT!$O$8:$Z$1507,6,0),""),"")</f>
        <v/>
      </c>
      <c r="AL331" s="1" t="str">
        <f t="shared" si="82"/>
        <v/>
      </c>
      <c r="AM331" s="1" t="str">
        <f t="shared" si="83"/>
        <v/>
      </c>
      <c r="AN331" s="1" t="str">
        <f t="shared" si="84"/>
        <v/>
      </c>
      <c r="AO331" s="1" t="str">
        <f t="shared" si="85"/>
        <v/>
      </c>
      <c r="AP331" s="1" t="str">
        <f t="shared" si="86"/>
        <v/>
      </c>
      <c r="AQ331" s="1" t="str">
        <f t="shared" si="87"/>
        <v/>
      </c>
      <c r="AR331" s="1" t="str">
        <f t="shared" si="88"/>
        <v/>
      </c>
      <c r="AS331" s="1" t="str">
        <f t="shared" si="89"/>
        <v/>
      </c>
      <c r="AT331" s="1" t="str">
        <f t="shared" si="90"/>
        <v/>
      </c>
      <c r="AU331" s="1" t="str">
        <f t="shared" si="91"/>
        <v/>
      </c>
      <c r="AV331" s="1" t="str">
        <f t="shared" si="92"/>
        <v/>
      </c>
      <c r="AW331" s="1" t="str">
        <f t="shared" si="93"/>
        <v/>
      </c>
      <c r="AX331" s="1" t="str">
        <f t="shared" si="94"/>
        <v/>
      </c>
      <c r="AY331" s="1">
        <f>IFERROR(IF($AE331&gt;$AE330,VLOOKUP($AC331+AL$1,STOCK!$F$10:$AB$209,16,0),IF($AE331=$AE330,(IF(AY330&gt;=1,AY330-COUNTIFS($AE330:$AE330,$AC331,AL330:AL330,$AI$1),0)),0)),0)</f>
        <v>0</v>
      </c>
      <c r="AZ331" s="1">
        <f>IFERROR(IF($AE331&gt;$AE330,VLOOKUP($AC331+AM$1,STOCK!$F$10:$AB$209,16,0),IF($AE331=$AE330,(IF(AZ330&gt;=1,AZ330-COUNTIFS($AE330:$AE330,$AC331,AM330:AM330,$AI$1),0)),0)),0)</f>
        <v>0</v>
      </c>
      <c r="BA331" s="1">
        <f>IFERROR(IF($AE331&gt;$AE330,VLOOKUP($AC331+AN$1,STOCK!$F$10:$AB$209,16,0),IF($AE331=$AE330,(IF(BA330&gt;=1,BA330-COUNTIFS($AE330:$AE330,$AC331,AN330:AN330,$AI$1),0)),0)),0)</f>
        <v>0</v>
      </c>
      <c r="BB331" s="1">
        <f>IFERROR(IF($AE331&gt;$AE330,VLOOKUP($AC331+AO$1,STOCK!$F$10:$AB$209,16,0),IF($AE331=$AE330,(IF(BB330&gt;=1,BB330-COUNTIFS($AE330:$AE330,$AC331,AO330:AO330,$AI$1),0)),0)),0)</f>
        <v>0</v>
      </c>
      <c r="BC331" s="1">
        <f>IFERROR(IF($AE331&gt;$AE330,VLOOKUP($AC331+AP$1,STOCK!$F$10:$AB$209,16,0),IF($AE331=$AE330,(IF(BC330&gt;=1,BC330-COUNTIFS($AE330:$AE330,$AC331,AP330:AP330,$AI$1),0)),0)),0)</f>
        <v>0</v>
      </c>
      <c r="BD331" s="1">
        <f>IFERROR(IF($AE331&gt;$AE330,VLOOKUP($AC331+AQ$1,STOCK!$F$10:$AB$209,16,0),IF($AE331=$AE330,(IF(BD330&gt;=1,BD330-COUNTIFS($AE330:$AE330,$AC331,AQ330:AQ330,$AI$1),0)),0)),0)</f>
        <v>0</v>
      </c>
      <c r="BE331" s="1">
        <f>IFERROR(IF($AE331&gt;$AE330,VLOOKUP($AC331+AR$1,STOCK!$F$10:$AB$209,16,0),IF($AE331=$AE330,(IF(BE330&gt;=1,BE330-COUNTIFS($AE330:$AE330,$AC331,AR330:AR330,$AI$1),0)),0)),0)</f>
        <v>0</v>
      </c>
      <c r="BF331" s="1">
        <f>IFERROR(IF($AE331&gt;$AE330,VLOOKUP($AC331+AS$1,STOCK!$F$10:$AB$209,16,0),IF($AE331=$AE330,(IF(BF330&gt;=1,BF330-COUNTIFS($AE330:$AE330,$AC331,AS330:AS330,$AI$1),0)),0)),0)</f>
        <v>0</v>
      </c>
      <c r="BG331" s="1">
        <f>IFERROR(IF($AE331&gt;$AE330,VLOOKUP($AC331+AT$1,STOCK!$F$10:$AB$209,16,0),IF($AE331=$AE330,(IF(BG330&gt;=1,BG330-COUNTIFS($AE330:$AE330,$AC331,AT330:AT330,$AI$1),0)),0)),0)</f>
        <v>0</v>
      </c>
      <c r="BH331" s="1">
        <f>IFERROR(IF($AE331&gt;$AE330,VLOOKUP($AC331+AU$1,STOCK!$F$10:$AB$209,16,0),IF($AE331=$AE330,(IF(BH330&gt;=1,BH330-COUNTIFS($AE330:$AE330,$AC331,AU330:AU330,$AI$1),0)),0)),0)</f>
        <v>0</v>
      </c>
      <c r="BI331" s="1">
        <f>IFERROR(IF($AE331&gt;$AE330,VLOOKUP($AC331+AV$1,STOCK!$F$10:$AB$209,16,0),IF($AE331=$AE330,(IF(BI330&gt;=1,BI330-COUNTIFS($AE330:$AE330,$AC331,AV330:AV330,$AI$1),0)),0)),0)</f>
        <v>0</v>
      </c>
      <c r="BJ331" s="1">
        <f>IFERROR(IF($AE331&gt;$AE330,VLOOKUP($AC331+AW$1,STOCK!$F$10:$AB$209,16,0),IF($AE331=$AE330,(IF(BJ330&gt;=1,BJ330-COUNTIFS($AE330:$AE330,$AC331,AW330:AW330,$AI$1),0)),0)),0)</f>
        <v>0</v>
      </c>
      <c r="BK331" s="1">
        <f>IFERROR(IF($AE331&gt;$AE330,VLOOKUP($AC331+AX$1,STOCK!$F$10:$AB$209,16,0),IF($AE331=$AE330,(IF(BK330&gt;=1,BK330-COUNTIFS($AE330:$AE330,$AC331,AX330:AX330,$AI$1),0)),0)),0)</f>
        <v>0</v>
      </c>
      <c r="BL331" s="1">
        <f>IFERROR(IF($AE331&gt;$AE330,VLOOKUP($AC331+AL$1,STOCK!$F$10:$AB$209,17,0),IF($AE331=$AE330,(IF(BL330&gt;=1,BL330-COUNTIFS($AE330:$AE330,$AC331,AL330:AL330,$AI$2),0)),0)),0)</f>
        <v>0</v>
      </c>
      <c r="BM331" s="1">
        <f>IFERROR(IF($AE331&gt;$AE330,VLOOKUP($AC331+AM$1,STOCK!$F$10:$AB$209,17,0),IF($AE331=$AE330,(IF(BM330&gt;=1,BM330-COUNTIFS($AE330:$AE330,$AC331,AM330:AM330,$AI$2),0)),0)),0)</f>
        <v>0</v>
      </c>
      <c r="BN331" s="1">
        <f>IFERROR(IF($AE331&gt;$AE330,VLOOKUP($AC331+AN$1,STOCK!$F$10:$AB$209,17,0),IF($AE331=$AE330,(IF(BN330&gt;=1,BN330-COUNTIFS($AE330:$AE330,$AC331,AN330:AN330,$AI$2),0)),0)),0)</f>
        <v>0</v>
      </c>
      <c r="BO331" s="1">
        <f>IFERROR(IF($AE331&gt;$AE330,VLOOKUP($AC331+AO$1,STOCK!$F$10:$AB$209,17,0),IF($AE331=$AE330,(IF(BO330&gt;=1,BO330-COUNTIFS($AE330:$AE330,$AC331,AO330:AO330,$AI$2),0)),0)),0)</f>
        <v>0</v>
      </c>
      <c r="BP331" s="1">
        <f>IFERROR(IF($AE331&gt;$AE330,VLOOKUP($AC331+AP$1,STOCK!$F$10:$AB$209,17,0),IF($AE331=$AE330,(IF(BP330&gt;=1,BP330-COUNTIFS($AE330:$AE330,$AC331,AP330:AP330,$AI$2),0)),0)),0)</f>
        <v>0</v>
      </c>
      <c r="BQ331" s="1">
        <f>IFERROR(IF($AE331&gt;$AE330,VLOOKUP($AC331+AQ$1,STOCK!$F$10:$AB$209,17,0),IF($AE331=$AE330,(IF(BQ330&gt;=1,BQ330-COUNTIFS($AE330:$AE330,$AC331,AQ330:AQ330,$AI$2),0)),0)),0)</f>
        <v>0</v>
      </c>
      <c r="BR331" s="1">
        <f>IFERROR(IF($AE331&gt;$AE330,VLOOKUP($AC331+AR$1,STOCK!$F$10:$AB$209,17,0),IF($AE331=$AE330,(IF(BR330&gt;=1,BR330-COUNTIFS($AE330:$AE330,$AC331,AR330:AR330,$AI$2),0)),0)),0)</f>
        <v>0</v>
      </c>
      <c r="BS331" s="1">
        <f>IFERROR(IF($AE331&gt;$AE330,VLOOKUP($AC331+AS$1,STOCK!$F$10:$AB$209,17,0),IF($AE331=$AE330,(IF(BS330&gt;=1,BS330-COUNTIFS($AE330:$AE330,$AC331,AS330:AS330,$AI$2),0)),0)),0)</f>
        <v>0</v>
      </c>
      <c r="BT331" s="1">
        <f>IFERROR(IF($AE331&gt;$AE330,VLOOKUP($AC331+AT$1,STOCK!$F$10:$AB$209,17,0),IF($AE331=$AE330,(IF(BT330&gt;=1,BT330-COUNTIFS($AE330:$AE330,$AC331,AT330:AT330,$AI$2),0)),0)),0)</f>
        <v>0</v>
      </c>
      <c r="BU331" s="1">
        <f>IFERROR(IF($AE331&gt;$AE330,VLOOKUP($AC331+AU$1,STOCK!$F$10:$AB$209,17,0),IF($AE331=$AE330,(IF(BU330&gt;=1,BU330-COUNTIFS($AE330:$AE330,$AC331,AU330:AU330,$AI$2),0)),0)),0)</f>
        <v>0</v>
      </c>
      <c r="BV331" s="1">
        <f>IFERROR(IF($AE331&gt;$AE330,VLOOKUP($AC331+AV$1,STOCK!$F$10:$AB$209,17,0),IF($AE331=$AE330,(IF(BV330&gt;=1,BV330-COUNTIFS($AE330:$AE330,$AC331,AV330:AV330,$AI$2),0)),0)),0)</f>
        <v>0</v>
      </c>
      <c r="BW331" s="1">
        <f>IFERROR(IF($AE331&gt;$AE330,VLOOKUP($AC331+AW$1,STOCK!$F$10:$AB$209,17,0),IF($AE331=$AE330,(IF(BW330&gt;=1,BW330-COUNTIFS($AE330:$AE330,$AC331,AW330:AW330,$AI$2),0)),0)),0)</f>
        <v>0</v>
      </c>
      <c r="BX331" s="1">
        <f>IFERROR(IF($AE331&gt;$AE330,VLOOKUP($AC331+AX$1,STOCK!$F$10:$AB$209,17,0),IF($AE331=$AE330,(IF(BX330&gt;=1,BX330-COUNTIFS($AE330:$AE330,$AC331,AX330:AX330,$AI$2),0)),0)),0)</f>
        <v>0</v>
      </c>
    </row>
    <row r="332" spans="29:76" x14ac:dyDescent="0.25">
      <c r="AC332" s="1">
        <f t="shared" si="80"/>
        <v>0</v>
      </c>
      <c r="AD332" s="1">
        <f>IFERROR(IF(LEN(AK332)&gt;=1,VLOOKUP(HLOOKUP(AK332,PROFILE!$K$5:$V$8,4,0),PROFILE!$F$1:$G$3,2,0),0),0)</f>
        <v>0</v>
      </c>
      <c r="AE332" s="1">
        <f t="shared" si="81"/>
        <v>0</v>
      </c>
      <c r="AF332" s="1">
        <v>319</v>
      </c>
      <c r="AI332" s="1" t="str">
        <f>IFERROR(IF($AH332&gt;=1,VLOOKUP($AG332,STUDENT!$O$8:$Z$1507,3,0),""),"")</f>
        <v/>
      </c>
      <c r="AJ332" s="1" t="str">
        <f>IFERROR(IF($AH332&gt;=1,VLOOKUP($AG332,STUDENT!$O$8:$Z$1507,4,0),""),"")</f>
        <v/>
      </c>
      <c r="AK332" s="1" t="str">
        <f>IFERROR(IF($AH332&gt;=1,VLOOKUP($AG332,STUDENT!$O$8:$Z$1507,6,0),""),"")</f>
        <v/>
      </c>
      <c r="AL332" s="1" t="str">
        <f t="shared" si="82"/>
        <v/>
      </c>
      <c r="AM332" s="1" t="str">
        <f t="shared" si="83"/>
        <v/>
      </c>
      <c r="AN332" s="1" t="str">
        <f t="shared" si="84"/>
        <v/>
      </c>
      <c r="AO332" s="1" t="str">
        <f t="shared" si="85"/>
        <v/>
      </c>
      <c r="AP332" s="1" t="str">
        <f t="shared" si="86"/>
        <v/>
      </c>
      <c r="AQ332" s="1" t="str">
        <f t="shared" si="87"/>
        <v/>
      </c>
      <c r="AR332" s="1" t="str">
        <f t="shared" si="88"/>
        <v/>
      </c>
      <c r="AS332" s="1" t="str">
        <f t="shared" si="89"/>
        <v/>
      </c>
      <c r="AT332" s="1" t="str">
        <f t="shared" si="90"/>
        <v/>
      </c>
      <c r="AU332" s="1" t="str">
        <f t="shared" si="91"/>
        <v/>
      </c>
      <c r="AV332" s="1" t="str">
        <f t="shared" si="92"/>
        <v/>
      </c>
      <c r="AW332" s="1" t="str">
        <f t="shared" si="93"/>
        <v/>
      </c>
      <c r="AX332" s="1" t="str">
        <f t="shared" si="94"/>
        <v/>
      </c>
      <c r="AY332" s="1">
        <f>IFERROR(IF($AE332&gt;$AE331,VLOOKUP($AC332+AL$1,STOCK!$F$10:$AB$209,16,0),IF($AE332=$AE331,(IF(AY331&gt;=1,AY331-COUNTIFS($AE331:$AE331,$AC332,AL331:AL331,$AI$1),0)),0)),0)</f>
        <v>0</v>
      </c>
      <c r="AZ332" s="1">
        <f>IFERROR(IF($AE332&gt;$AE331,VLOOKUP($AC332+AM$1,STOCK!$F$10:$AB$209,16,0),IF($AE332=$AE331,(IF(AZ331&gt;=1,AZ331-COUNTIFS($AE331:$AE331,$AC332,AM331:AM331,$AI$1),0)),0)),0)</f>
        <v>0</v>
      </c>
      <c r="BA332" s="1">
        <f>IFERROR(IF($AE332&gt;$AE331,VLOOKUP($AC332+AN$1,STOCK!$F$10:$AB$209,16,0),IF($AE332=$AE331,(IF(BA331&gt;=1,BA331-COUNTIFS($AE331:$AE331,$AC332,AN331:AN331,$AI$1),0)),0)),0)</f>
        <v>0</v>
      </c>
      <c r="BB332" s="1">
        <f>IFERROR(IF($AE332&gt;$AE331,VLOOKUP($AC332+AO$1,STOCK!$F$10:$AB$209,16,0),IF($AE332=$AE331,(IF(BB331&gt;=1,BB331-COUNTIFS($AE331:$AE331,$AC332,AO331:AO331,$AI$1),0)),0)),0)</f>
        <v>0</v>
      </c>
      <c r="BC332" s="1">
        <f>IFERROR(IF($AE332&gt;$AE331,VLOOKUP($AC332+AP$1,STOCK!$F$10:$AB$209,16,0),IF($AE332=$AE331,(IF(BC331&gt;=1,BC331-COUNTIFS($AE331:$AE331,$AC332,AP331:AP331,$AI$1),0)),0)),0)</f>
        <v>0</v>
      </c>
      <c r="BD332" s="1">
        <f>IFERROR(IF($AE332&gt;$AE331,VLOOKUP($AC332+AQ$1,STOCK!$F$10:$AB$209,16,0),IF($AE332=$AE331,(IF(BD331&gt;=1,BD331-COUNTIFS($AE331:$AE331,$AC332,AQ331:AQ331,$AI$1),0)),0)),0)</f>
        <v>0</v>
      </c>
      <c r="BE332" s="1">
        <f>IFERROR(IF($AE332&gt;$AE331,VLOOKUP($AC332+AR$1,STOCK!$F$10:$AB$209,16,0),IF($AE332=$AE331,(IF(BE331&gt;=1,BE331-COUNTIFS($AE331:$AE331,$AC332,AR331:AR331,$AI$1),0)),0)),0)</f>
        <v>0</v>
      </c>
      <c r="BF332" s="1">
        <f>IFERROR(IF($AE332&gt;$AE331,VLOOKUP($AC332+AS$1,STOCK!$F$10:$AB$209,16,0),IF($AE332=$AE331,(IF(BF331&gt;=1,BF331-COUNTIFS($AE331:$AE331,$AC332,AS331:AS331,$AI$1),0)),0)),0)</f>
        <v>0</v>
      </c>
      <c r="BG332" s="1">
        <f>IFERROR(IF($AE332&gt;$AE331,VLOOKUP($AC332+AT$1,STOCK!$F$10:$AB$209,16,0),IF($AE332=$AE331,(IF(BG331&gt;=1,BG331-COUNTIFS($AE331:$AE331,$AC332,AT331:AT331,$AI$1),0)),0)),0)</f>
        <v>0</v>
      </c>
      <c r="BH332" s="1">
        <f>IFERROR(IF($AE332&gt;$AE331,VLOOKUP($AC332+AU$1,STOCK!$F$10:$AB$209,16,0),IF($AE332=$AE331,(IF(BH331&gt;=1,BH331-COUNTIFS($AE331:$AE331,$AC332,AU331:AU331,$AI$1),0)),0)),0)</f>
        <v>0</v>
      </c>
      <c r="BI332" s="1">
        <f>IFERROR(IF($AE332&gt;$AE331,VLOOKUP($AC332+AV$1,STOCK!$F$10:$AB$209,16,0),IF($AE332=$AE331,(IF(BI331&gt;=1,BI331-COUNTIFS($AE331:$AE331,$AC332,AV331:AV331,$AI$1),0)),0)),0)</f>
        <v>0</v>
      </c>
      <c r="BJ332" s="1">
        <f>IFERROR(IF($AE332&gt;$AE331,VLOOKUP($AC332+AW$1,STOCK!$F$10:$AB$209,16,0),IF($AE332=$AE331,(IF(BJ331&gt;=1,BJ331-COUNTIFS($AE331:$AE331,$AC332,AW331:AW331,$AI$1),0)),0)),0)</f>
        <v>0</v>
      </c>
      <c r="BK332" s="1">
        <f>IFERROR(IF($AE332&gt;$AE331,VLOOKUP($AC332+AX$1,STOCK!$F$10:$AB$209,16,0),IF($AE332=$AE331,(IF(BK331&gt;=1,BK331-COUNTIFS($AE331:$AE331,$AC332,AX331:AX331,$AI$1),0)),0)),0)</f>
        <v>0</v>
      </c>
      <c r="BL332" s="1">
        <f>IFERROR(IF($AE332&gt;$AE331,VLOOKUP($AC332+AL$1,STOCK!$F$10:$AB$209,17,0),IF($AE332=$AE331,(IF(BL331&gt;=1,BL331-COUNTIFS($AE331:$AE331,$AC332,AL331:AL331,$AI$2),0)),0)),0)</f>
        <v>0</v>
      </c>
      <c r="BM332" s="1">
        <f>IFERROR(IF($AE332&gt;$AE331,VLOOKUP($AC332+AM$1,STOCK!$F$10:$AB$209,17,0),IF($AE332=$AE331,(IF(BM331&gt;=1,BM331-COUNTIFS($AE331:$AE331,$AC332,AM331:AM331,$AI$2),0)),0)),0)</f>
        <v>0</v>
      </c>
      <c r="BN332" s="1">
        <f>IFERROR(IF($AE332&gt;$AE331,VLOOKUP($AC332+AN$1,STOCK!$F$10:$AB$209,17,0),IF($AE332=$AE331,(IF(BN331&gt;=1,BN331-COUNTIFS($AE331:$AE331,$AC332,AN331:AN331,$AI$2),0)),0)),0)</f>
        <v>0</v>
      </c>
      <c r="BO332" s="1">
        <f>IFERROR(IF($AE332&gt;$AE331,VLOOKUP($AC332+AO$1,STOCK!$F$10:$AB$209,17,0),IF($AE332=$AE331,(IF(BO331&gt;=1,BO331-COUNTIFS($AE331:$AE331,$AC332,AO331:AO331,$AI$2),0)),0)),0)</f>
        <v>0</v>
      </c>
      <c r="BP332" s="1">
        <f>IFERROR(IF($AE332&gt;$AE331,VLOOKUP($AC332+AP$1,STOCK!$F$10:$AB$209,17,0),IF($AE332=$AE331,(IF(BP331&gt;=1,BP331-COUNTIFS($AE331:$AE331,$AC332,AP331:AP331,$AI$2),0)),0)),0)</f>
        <v>0</v>
      </c>
      <c r="BQ332" s="1">
        <f>IFERROR(IF($AE332&gt;$AE331,VLOOKUP($AC332+AQ$1,STOCK!$F$10:$AB$209,17,0),IF($AE332=$AE331,(IF(BQ331&gt;=1,BQ331-COUNTIFS($AE331:$AE331,$AC332,AQ331:AQ331,$AI$2),0)),0)),0)</f>
        <v>0</v>
      </c>
      <c r="BR332" s="1">
        <f>IFERROR(IF($AE332&gt;$AE331,VLOOKUP($AC332+AR$1,STOCK!$F$10:$AB$209,17,0),IF($AE332=$AE331,(IF(BR331&gt;=1,BR331-COUNTIFS($AE331:$AE331,$AC332,AR331:AR331,$AI$2),0)),0)),0)</f>
        <v>0</v>
      </c>
      <c r="BS332" s="1">
        <f>IFERROR(IF($AE332&gt;$AE331,VLOOKUP($AC332+AS$1,STOCK!$F$10:$AB$209,17,0),IF($AE332=$AE331,(IF(BS331&gt;=1,BS331-COUNTIFS($AE331:$AE331,$AC332,AS331:AS331,$AI$2),0)),0)),0)</f>
        <v>0</v>
      </c>
      <c r="BT332" s="1">
        <f>IFERROR(IF($AE332&gt;$AE331,VLOOKUP($AC332+AT$1,STOCK!$F$10:$AB$209,17,0),IF($AE332=$AE331,(IF(BT331&gt;=1,BT331-COUNTIFS($AE331:$AE331,$AC332,AT331:AT331,$AI$2),0)),0)),0)</f>
        <v>0</v>
      </c>
      <c r="BU332" s="1">
        <f>IFERROR(IF($AE332&gt;$AE331,VLOOKUP($AC332+AU$1,STOCK!$F$10:$AB$209,17,0),IF($AE332=$AE331,(IF(BU331&gt;=1,BU331-COUNTIFS($AE331:$AE331,$AC332,AU331:AU331,$AI$2),0)),0)),0)</f>
        <v>0</v>
      </c>
      <c r="BV332" s="1">
        <f>IFERROR(IF($AE332&gt;$AE331,VLOOKUP($AC332+AV$1,STOCK!$F$10:$AB$209,17,0),IF($AE332=$AE331,(IF(BV331&gt;=1,BV331-COUNTIFS($AE331:$AE331,$AC332,AV331:AV331,$AI$2),0)),0)),0)</f>
        <v>0</v>
      </c>
      <c r="BW332" s="1">
        <f>IFERROR(IF($AE332&gt;$AE331,VLOOKUP($AC332+AW$1,STOCK!$F$10:$AB$209,17,0),IF($AE332=$AE331,(IF(BW331&gt;=1,BW331-COUNTIFS($AE331:$AE331,$AC332,AW331:AW331,$AI$2),0)),0)),0)</f>
        <v>0</v>
      </c>
      <c r="BX332" s="1">
        <f>IFERROR(IF($AE332&gt;$AE331,VLOOKUP($AC332+AX$1,STOCK!$F$10:$AB$209,17,0),IF($AE332=$AE331,(IF(BX331&gt;=1,BX331-COUNTIFS($AE331:$AE331,$AC332,AX331:AX331,$AI$2),0)),0)),0)</f>
        <v>0</v>
      </c>
    </row>
    <row r="333" spans="29:76" x14ac:dyDescent="0.25">
      <c r="AC333" s="1">
        <f t="shared" si="80"/>
        <v>0</v>
      </c>
      <c r="AD333" s="1">
        <f>IFERROR(IF(LEN(AK333)&gt;=1,VLOOKUP(HLOOKUP(AK333,PROFILE!$K$5:$V$8,4,0),PROFILE!$F$1:$G$3,2,0),0),0)</f>
        <v>0</v>
      </c>
      <c r="AE333" s="1">
        <f t="shared" si="81"/>
        <v>0</v>
      </c>
      <c r="AF333" s="1">
        <v>320</v>
      </c>
      <c r="AI333" s="1" t="str">
        <f>IFERROR(IF($AH333&gt;=1,VLOOKUP($AG333,STUDENT!$O$8:$Z$1507,3,0),""),"")</f>
        <v/>
      </c>
      <c r="AJ333" s="1" t="str">
        <f>IFERROR(IF($AH333&gt;=1,VLOOKUP($AG333,STUDENT!$O$8:$Z$1507,4,0),""),"")</f>
        <v/>
      </c>
      <c r="AK333" s="1" t="str">
        <f>IFERROR(IF($AH333&gt;=1,VLOOKUP($AG333,STUDENT!$O$8:$Z$1507,6,0),""),"")</f>
        <v/>
      </c>
      <c r="AL333" s="1" t="str">
        <f t="shared" si="82"/>
        <v/>
      </c>
      <c r="AM333" s="1" t="str">
        <f t="shared" si="83"/>
        <v/>
      </c>
      <c r="AN333" s="1" t="str">
        <f t="shared" si="84"/>
        <v/>
      </c>
      <c r="AO333" s="1" t="str">
        <f t="shared" si="85"/>
        <v/>
      </c>
      <c r="AP333" s="1" t="str">
        <f t="shared" si="86"/>
        <v/>
      </c>
      <c r="AQ333" s="1" t="str">
        <f t="shared" si="87"/>
        <v/>
      </c>
      <c r="AR333" s="1" t="str">
        <f t="shared" si="88"/>
        <v/>
      </c>
      <c r="AS333" s="1" t="str">
        <f t="shared" si="89"/>
        <v/>
      </c>
      <c r="AT333" s="1" t="str">
        <f t="shared" si="90"/>
        <v/>
      </c>
      <c r="AU333" s="1" t="str">
        <f t="shared" si="91"/>
        <v/>
      </c>
      <c r="AV333" s="1" t="str">
        <f t="shared" si="92"/>
        <v/>
      </c>
      <c r="AW333" s="1" t="str">
        <f t="shared" si="93"/>
        <v/>
      </c>
      <c r="AX333" s="1" t="str">
        <f t="shared" si="94"/>
        <v/>
      </c>
      <c r="AY333" s="1">
        <f>IFERROR(IF($AE333&gt;$AE332,VLOOKUP($AC333+AL$1,STOCK!$F$10:$AB$209,16,0),IF($AE333=$AE332,(IF(AY332&gt;=1,AY332-COUNTIFS($AE332:$AE332,$AC333,AL332:AL332,$AI$1),0)),0)),0)</f>
        <v>0</v>
      </c>
      <c r="AZ333" s="1">
        <f>IFERROR(IF($AE333&gt;$AE332,VLOOKUP($AC333+AM$1,STOCK!$F$10:$AB$209,16,0),IF($AE333=$AE332,(IF(AZ332&gt;=1,AZ332-COUNTIFS($AE332:$AE332,$AC333,AM332:AM332,$AI$1),0)),0)),0)</f>
        <v>0</v>
      </c>
      <c r="BA333" s="1">
        <f>IFERROR(IF($AE333&gt;$AE332,VLOOKUP($AC333+AN$1,STOCK!$F$10:$AB$209,16,0),IF($AE333=$AE332,(IF(BA332&gt;=1,BA332-COUNTIFS($AE332:$AE332,$AC333,AN332:AN332,$AI$1),0)),0)),0)</f>
        <v>0</v>
      </c>
      <c r="BB333" s="1">
        <f>IFERROR(IF($AE333&gt;$AE332,VLOOKUP($AC333+AO$1,STOCK!$F$10:$AB$209,16,0),IF($AE333=$AE332,(IF(BB332&gt;=1,BB332-COUNTIFS($AE332:$AE332,$AC333,AO332:AO332,$AI$1),0)),0)),0)</f>
        <v>0</v>
      </c>
      <c r="BC333" s="1">
        <f>IFERROR(IF($AE333&gt;$AE332,VLOOKUP($AC333+AP$1,STOCK!$F$10:$AB$209,16,0),IF($AE333=$AE332,(IF(BC332&gt;=1,BC332-COUNTIFS($AE332:$AE332,$AC333,AP332:AP332,$AI$1),0)),0)),0)</f>
        <v>0</v>
      </c>
      <c r="BD333" s="1">
        <f>IFERROR(IF($AE333&gt;$AE332,VLOOKUP($AC333+AQ$1,STOCK!$F$10:$AB$209,16,0),IF($AE333=$AE332,(IF(BD332&gt;=1,BD332-COUNTIFS($AE332:$AE332,$AC333,AQ332:AQ332,$AI$1),0)),0)),0)</f>
        <v>0</v>
      </c>
      <c r="BE333" s="1">
        <f>IFERROR(IF($AE333&gt;$AE332,VLOOKUP($AC333+AR$1,STOCK!$F$10:$AB$209,16,0),IF($AE333=$AE332,(IF(BE332&gt;=1,BE332-COUNTIFS($AE332:$AE332,$AC333,AR332:AR332,$AI$1),0)),0)),0)</f>
        <v>0</v>
      </c>
      <c r="BF333" s="1">
        <f>IFERROR(IF($AE333&gt;$AE332,VLOOKUP($AC333+AS$1,STOCK!$F$10:$AB$209,16,0),IF($AE333=$AE332,(IF(BF332&gt;=1,BF332-COUNTIFS($AE332:$AE332,$AC333,AS332:AS332,$AI$1),0)),0)),0)</f>
        <v>0</v>
      </c>
      <c r="BG333" s="1">
        <f>IFERROR(IF($AE333&gt;$AE332,VLOOKUP($AC333+AT$1,STOCK!$F$10:$AB$209,16,0),IF($AE333=$AE332,(IF(BG332&gt;=1,BG332-COUNTIFS($AE332:$AE332,$AC333,AT332:AT332,$AI$1),0)),0)),0)</f>
        <v>0</v>
      </c>
      <c r="BH333" s="1">
        <f>IFERROR(IF($AE333&gt;$AE332,VLOOKUP($AC333+AU$1,STOCK!$F$10:$AB$209,16,0),IF($AE333=$AE332,(IF(BH332&gt;=1,BH332-COUNTIFS($AE332:$AE332,$AC333,AU332:AU332,$AI$1),0)),0)),0)</f>
        <v>0</v>
      </c>
      <c r="BI333" s="1">
        <f>IFERROR(IF($AE333&gt;$AE332,VLOOKUP($AC333+AV$1,STOCK!$F$10:$AB$209,16,0),IF($AE333=$AE332,(IF(BI332&gt;=1,BI332-COUNTIFS($AE332:$AE332,$AC333,AV332:AV332,$AI$1),0)),0)),0)</f>
        <v>0</v>
      </c>
      <c r="BJ333" s="1">
        <f>IFERROR(IF($AE333&gt;$AE332,VLOOKUP($AC333+AW$1,STOCK!$F$10:$AB$209,16,0),IF($AE333=$AE332,(IF(BJ332&gt;=1,BJ332-COUNTIFS($AE332:$AE332,$AC333,AW332:AW332,$AI$1),0)),0)),0)</f>
        <v>0</v>
      </c>
      <c r="BK333" s="1">
        <f>IFERROR(IF($AE333&gt;$AE332,VLOOKUP($AC333+AX$1,STOCK!$F$10:$AB$209,16,0),IF($AE333=$AE332,(IF(BK332&gt;=1,BK332-COUNTIFS($AE332:$AE332,$AC333,AX332:AX332,$AI$1),0)),0)),0)</f>
        <v>0</v>
      </c>
      <c r="BL333" s="1">
        <f>IFERROR(IF($AE333&gt;$AE332,VLOOKUP($AC333+AL$1,STOCK!$F$10:$AB$209,17,0),IF($AE333=$AE332,(IF(BL332&gt;=1,BL332-COUNTIFS($AE332:$AE332,$AC333,AL332:AL332,$AI$2),0)),0)),0)</f>
        <v>0</v>
      </c>
      <c r="BM333" s="1">
        <f>IFERROR(IF($AE333&gt;$AE332,VLOOKUP($AC333+AM$1,STOCK!$F$10:$AB$209,17,0),IF($AE333=$AE332,(IF(BM332&gt;=1,BM332-COUNTIFS($AE332:$AE332,$AC333,AM332:AM332,$AI$2),0)),0)),0)</f>
        <v>0</v>
      </c>
      <c r="BN333" s="1">
        <f>IFERROR(IF($AE333&gt;$AE332,VLOOKUP($AC333+AN$1,STOCK!$F$10:$AB$209,17,0),IF($AE333=$AE332,(IF(BN332&gt;=1,BN332-COUNTIFS($AE332:$AE332,$AC333,AN332:AN332,$AI$2),0)),0)),0)</f>
        <v>0</v>
      </c>
      <c r="BO333" s="1">
        <f>IFERROR(IF($AE333&gt;$AE332,VLOOKUP($AC333+AO$1,STOCK!$F$10:$AB$209,17,0),IF($AE333=$AE332,(IF(BO332&gt;=1,BO332-COUNTIFS($AE332:$AE332,$AC333,AO332:AO332,$AI$2),0)),0)),0)</f>
        <v>0</v>
      </c>
      <c r="BP333" s="1">
        <f>IFERROR(IF($AE333&gt;$AE332,VLOOKUP($AC333+AP$1,STOCK!$F$10:$AB$209,17,0),IF($AE333=$AE332,(IF(BP332&gt;=1,BP332-COUNTIFS($AE332:$AE332,$AC333,AP332:AP332,$AI$2),0)),0)),0)</f>
        <v>0</v>
      </c>
      <c r="BQ333" s="1">
        <f>IFERROR(IF($AE333&gt;$AE332,VLOOKUP($AC333+AQ$1,STOCK!$F$10:$AB$209,17,0),IF($AE333=$AE332,(IF(BQ332&gt;=1,BQ332-COUNTIFS($AE332:$AE332,$AC333,AQ332:AQ332,$AI$2),0)),0)),0)</f>
        <v>0</v>
      </c>
      <c r="BR333" s="1">
        <f>IFERROR(IF($AE333&gt;$AE332,VLOOKUP($AC333+AR$1,STOCK!$F$10:$AB$209,17,0),IF($AE333=$AE332,(IF(BR332&gt;=1,BR332-COUNTIFS($AE332:$AE332,$AC333,AR332:AR332,$AI$2),0)),0)),0)</f>
        <v>0</v>
      </c>
      <c r="BS333" s="1">
        <f>IFERROR(IF($AE333&gt;$AE332,VLOOKUP($AC333+AS$1,STOCK!$F$10:$AB$209,17,0),IF($AE333=$AE332,(IF(BS332&gt;=1,BS332-COUNTIFS($AE332:$AE332,$AC333,AS332:AS332,$AI$2),0)),0)),0)</f>
        <v>0</v>
      </c>
      <c r="BT333" s="1">
        <f>IFERROR(IF($AE333&gt;$AE332,VLOOKUP($AC333+AT$1,STOCK!$F$10:$AB$209,17,0),IF($AE333=$AE332,(IF(BT332&gt;=1,BT332-COUNTIFS($AE332:$AE332,$AC333,AT332:AT332,$AI$2),0)),0)),0)</f>
        <v>0</v>
      </c>
      <c r="BU333" s="1">
        <f>IFERROR(IF($AE333&gt;$AE332,VLOOKUP($AC333+AU$1,STOCK!$F$10:$AB$209,17,0),IF($AE333=$AE332,(IF(BU332&gt;=1,BU332-COUNTIFS($AE332:$AE332,$AC333,AU332:AU332,$AI$2),0)),0)),0)</f>
        <v>0</v>
      </c>
      <c r="BV333" s="1">
        <f>IFERROR(IF($AE333&gt;$AE332,VLOOKUP($AC333+AV$1,STOCK!$F$10:$AB$209,17,0),IF($AE333=$AE332,(IF(BV332&gt;=1,BV332-COUNTIFS($AE332:$AE332,$AC333,AV332:AV332,$AI$2),0)),0)),0)</f>
        <v>0</v>
      </c>
      <c r="BW333" s="1">
        <f>IFERROR(IF($AE333&gt;$AE332,VLOOKUP($AC333+AW$1,STOCK!$F$10:$AB$209,17,0),IF($AE333=$AE332,(IF(BW332&gt;=1,BW332-COUNTIFS($AE332:$AE332,$AC333,AW332:AW332,$AI$2),0)),0)),0)</f>
        <v>0</v>
      </c>
      <c r="BX333" s="1">
        <f>IFERROR(IF($AE333&gt;$AE332,VLOOKUP($AC333+AX$1,STOCK!$F$10:$AB$209,17,0),IF($AE333=$AE332,(IF(BX332&gt;=1,BX332-COUNTIFS($AE332:$AE332,$AC333,AX332:AX332,$AI$2),0)),0)),0)</f>
        <v>0</v>
      </c>
    </row>
    <row r="334" spans="29:76" x14ac:dyDescent="0.25">
      <c r="AC334" s="1">
        <f t="shared" si="80"/>
        <v>0</v>
      </c>
      <c r="AD334" s="1">
        <f>IFERROR(IF(LEN(AK334)&gt;=1,VLOOKUP(HLOOKUP(AK334,PROFILE!$K$5:$V$8,4,0),PROFILE!$F$1:$G$3,2,0),0),0)</f>
        <v>0</v>
      </c>
      <c r="AE334" s="1">
        <f t="shared" si="81"/>
        <v>0</v>
      </c>
      <c r="AF334" s="1">
        <v>321</v>
      </c>
      <c r="AI334" s="1" t="str">
        <f>IFERROR(IF($AH334&gt;=1,VLOOKUP($AG334,STUDENT!$O$8:$Z$1507,3,0),""),"")</f>
        <v/>
      </c>
      <c r="AJ334" s="1" t="str">
        <f>IFERROR(IF($AH334&gt;=1,VLOOKUP($AG334,STUDENT!$O$8:$Z$1507,4,0),""),"")</f>
        <v/>
      </c>
      <c r="AK334" s="1" t="str">
        <f>IFERROR(IF($AH334&gt;=1,VLOOKUP($AG334,STUDENT!$O$8:$Z$1507,6,0),""),"")</f>
        <v/>
      </c>
      <c r="AL334" s="1" t="str">
        <f t="shared" si="82"/>
        <v/>
      </c>
      <c r="AM334" s="1" t="str">
        <f t="shared" si="83"/>
        <v/>
      </c>
      <c r="AN334" s="1" t="str">
        <f t="shared" si="84"/>
        <v/>
      </c>
      <c r="AO334" s="1" t="str">
        <f t="shared" si="85"/>
        <v/>
      </c>
      <c r="AP334" s="1" t="str">
        <f t="shared" si="86"/>
        <v/>
      </c>
      <c r="AQ334" s="1" t="str">
        <f t="shared" si="87"/>
        <v/>
      </c>
      <c r="AR334" s="1" t="str">
        <f t="shared" si="88"/>
        <v/>
      </c>
      <c r="AS334" s="1" t="str">
        <f t="shared" si="89"/>
        <v/>
      </c>
      <c r="AT334" s="1" t="str">
        <f t="shared" si="90"/>
        <v/>
      </c>
      <c r="AU334" s="1" t="str">
        <f t="shared" si="91"/>
        <v/>
      </c>
      <c r="AV334" s="1" t="str">
        <f t="shared" si="92"/>
        <v/>
      </c>
      <c r="AW334" s="1" t="str">
        <f t="shared" si="93"/>
        <v/>
      </c>
      <c r="AX334" s="1" t="str">
        <f t="shared" si="94"/>
        <v/>
      </c>
      <c r="AY334" s="1">
        <f>IFERROR(IF($AE334&gt;$AE333,VLOOKUP($AC334+AL$1,STOCK!$F$10:$AB$209,16,0),IF($AE334=$AE333,(IF(AY333&gt;=1,AY333-COUNTIFS($AE333:$AE333,$AC334,AL333:AL333,$AI$1),0)),0)),0)</f>
        <v>0</v>
      </c>
      <c r="AZ334" s="1">
        <f>IFERROR(IF($AE334&gt;$AE333,VLOOKUP($AC334+AM$1,STOCK!$F$10:$AB$209,16,0),IF($AE334=$AE333,(IF(AZ333&gt;=1,AZ333-COUNTIFS($AE333:$AE333,$AC334,AM333:AM333,$AI$1),0)),0)),0)</f>
        <v>0</v>
      </c>
      <c r="BA334" s="1">
        <f>IFERROR(IF($AE334&gt;$AE333,VLOOKUP($AC334+AN$1,STOCK!$F$10:$AB$209,16,0),IF($AE334=$AE333,(IF(BA333&gt;=1,BA333-COUNTIFS($AE333:$AE333,$AC334,AN333:AN333,$AI$1),0)),0)),0)</f>
        <v>0</v>
      </c>
      <c r="BB334" s="1">
        <f>IFERROR(IF($AE334&gt;$AE333,VLOOKUP($AC334+AO$1,STOCK!$F$10:$AB$209,16,0),IF($AE334=$AE333,(IF(BB333&gt;=1,BB333-COUNTIFS($AE333:$AE333,$AC334,AO333:AO333,$AI$1),0)),0)),0)</f>
        <v>0</v>
      </c>
      <c r="BC334" s="1">
        <f>IFERROR(IF($AE334&gt;$AE333,VLOOKUP($AC334+AP$1,STOCK!$F$10:$AB$209,16,0),IF($AE334=$AE333,(IF(BC333&gt;=1,BC333-COUNTIFS($AE333:$AE333,$AC334,AP333:AP333,$AI$1),0)),0)),0)</f>
        <v>0</v>
      </c>
      <c r="BD334" s="1">
        <f>IFERROR(IF($AE334&gt;$AE333,VLOOKUP($AC334+AQ$1,STOCK!$F$10:$AB$209,16,0),IF($AE334=$AE333,(IF(BD333&gt;=1,BD333-COUNTIFS($AE333:$AE333,$AC334,AQ333:AQ333,$AI$1),0)),0)),0)</f>
        <v>0</v>
      </c>
      <c r="BE334" s="1">
        <f>IFERROR(IF($AE334&gt;$AE333,VLOOKUP($AC334+AR$1,STOCK!$F$10:$AB$209,16,0),IF($AE334=$AE333,(IF(BE333&gt;=1,BE333-COUNTIFS($AE333:$AE333,$AC334,AR333:AR333,$AI$1),0)),0)),0)</f>
        <v>0</v>
      </c>
      <c r="BF334" s="1">
        <f>IFERROR(IF($AE334&gt;$AE333,VLOOKUP($AC334+AS$1,STOCK!$F$10:$AB$209,16,0),IF($AE334=$AE333,(IF(BF333&gt;=1,BF333-COUNTIFS($AE333:$AE333,$AC334,AS333:AS333,$AI$1),0)),0)),0)</f>
        <v>0</v>
      </c>
      <c r="BG334" s="1">
        <f>IFERROR(IF($AE334&gt;$AE333,VLOOKUP($AC334+AT$1,STOCK!$F$10:$AB$209,16,0),IF($AE334=$AE333,(IF(BG333&gt;=1,BG333-COUNTIFS($AE333:$AE333,$AC334,AT333:AT333,$AI$1),0)),0)),0)</f>
        <v>0</v>
      </c>
      <c r="BH334" s="1">
        <f>IFERROR(IF($AE334&gt;$AE333,VLOOKUP($AC334+AU$1,STOCK!$F$10:$AB$209,16,0),IF($AE334=$AE333,(IF(BH333&gt;=1,BH333-COUNTIFS($AE333:$AE333,$AC334,AU333:AU333,$AI$1),0)),0)),0)</f>
        <v>0</v>
      </c>
      <c r="BI334" s="1">
        <f>IFERROR(IF($AE334&gt;$AE333,VLOOKUP($AC334+AV$1,STOCK!$F$10:$AB$209,16,0),IF($AE334=$AE333,(IF(BI333&gt;=1,BI333-COUNTIFS($AE333:$AE333,$AC334,AV333:AV333,$AI$1),0)),0)),0)</f>
        <v>0</v>
      </c>
      <c r="BJ334" s="1">
        <f>IFERROR(IF($AE334&gt;$AE333,VLOOKUP($AC334+AW$1,STOCK!$F$10:$AB$209,16,0),IF($AE334=$AE333,(IF(BJ333&gt;=1,BJ333-COUNTIFS($AE333:$AE333,$AC334,AW333:AW333,$AI$1),0)),0)),0)</f>
        <v>0</v>
      </c>
      <c r="BK334" s="1">
        <f>IFERROR(IF($AE334&gt;$AE333,VLOOKUP($AC334+AX$1,STOCK!$F$10:$AB$209,16,0),IF($AE334=$AE333,(IF(BK333&gt;=1,BK333-COUNTIFS($AE333:$AE333,$AC334,AX333:AX333,$AI$1),0)),0)),0)</f>
        <v>0</v>
      </c>
      <c r="BL334" s="1">
        <f>IFERROR(IF($AE334&gt;$AE333,VLOOKUP($AC334+AL$1,STOCK!$F$10:$AB$209,17,0),IF($AE334=$AE333,(IF(BL333&gt;=1,BL333-COUNTIFS($AE333:$AE333,$AC334,AL333:AL333,$AI$2),0)),0)),0)</f>
        <v>0</v>
      </c>
      <c r="BM334" s="1">
        <f>IFERROR(IF($AE334&gt;$AE333,VLOOKUP($AC334+AM$1,STOCK!$F$10:$AB$209,17,0),IF($AE334=$AE333,(IF(BM333&gt;=1,BM333-COUNTIFS($AE333:$AE333,$AC334,AM333:AM333,$AI$2),0)),0)),0)</f>
        <v>0</v>
      </c>
      <c r="BN334" s="1">
        <f>IFERROR(IF($AE334&gt;$AE333,VLOOKUP($AC334+AN$1,STOCK!$F$10:$AB$209,17,0),IF($AE334=$AE333,(IF(BN333&gt;=1,BN333-COUNTIFS($AE333:$AE333,$AC334,AN333:AN333,$AI$2),0)),0)),0)</f>
        <v>0</v>
      </c>
      <c r="BO334" s="1">
        <f>IFERROR(IF($AE334&gt;$AE333,VLOOKUP($AC334+AO$1,STOCK!$F$10:$AB$209,17,0),IF($AE334=$AE333,(IF(BO333&gt;=1,BO333-COUNTIFS($AE333:$AE333,$AC334,AO333:AO333,$AI$2),0)),0)),0)</f>
        <v>0</v>
      </c>
      <c r="BP334" s="1">
        <f>IFERROR(IF($AE334&gt;$AE333,VLOOKUP($AC334+AP$1,STOCK!$F$10:$AB$209,17,0),IF($AE334=$AE333,(IF(BP333&gt;=1,BP333-COUNTIFS($AE333:$AE333,$AC334,AP333:AP333,$AI$2),0)),0)),0)</f>
        <v>0</v>
      </c>
      <c r="BQ334" s="1">
        <f>IFERROR(IF($AE334&gt;$AE333,VLOOKUP($AC334+AQ$1,STOCK!$F$10:$AB$209,17,0),IF($AE334=$AE333,(IF(BQ333&gt;=1,BQ333-COUNTIFS($AE333:$AE333,$AC334,AQ333:AQ333,$AI$2),0)),0)),0)</f>
        <v>0</v>
      </c>
      <c r="BR334" s="1">
        <f>IFERROR(IF($AE334&gt;$AE333,VLOOKUP($AC334+AR$1,STOCK!$F$10:$AB$209,17,0),IF($AE334=$AE333,(IF(BR333&gt;=1,BR333-COUNTIFS($AE333:$AE333,$AC334,AR333:AR333,$AI$2),0)),0)),0)</f>
        <v>0</v>
      </c>
      <c r="BS334" s="1">
        <f>IFERROR(IF($AE334&gt;$AE333,VLOOKUP($AC334+AS$1,STOCK!$F$10:$AB$209,17,0),IF($AE334=$AE333,(IF(BS333&gt;=1,BS333-COUNTIFS($AE333:$AE333,$AC334,AS333:AS333,$AI$2),0)),0)),0)</f>
        <v>0</v>
      </c>
      <c r="BT334" s="1">
        <f>IFERROR(IF($AE334&gt;$AE333,VLOOKUP($AC334+AT$1,STOCK!$F$10:$AB$209,17,0),IF($AE334=$AE333,(IF(BT333&gt;=1,BT333-COUNTIFS($AE333:$AE333,$AC334,AT333:AT333,$AI$2),0)),0)),0)</f>
        <v>0</v>
      </c>
      <c r="BU334" s="1">
        <f>IFERROR(IF($AE334&gt;$AE333,VLOOKUP($AC334+AU$1,STOCK!$F$10:$AB$209,17,0),IF($AE334=$AE333,(IF(BU333&gt;=1,BU333-COUNTIFS($AE333:$AE333,$AC334,AU333:AU333,$AI$2),0)),0)),0)</f>
        <v>0</v>
      </c>
      <c r="BV334" s="1">
        <f>IFERROR(IF($AE334&gt;$AE333,VLOOKUP($AC334+AV$1,STOCK!$F$10:$AB$209,17,0),IF($AE334=$AE333,(IF(BV333&gt;=1,BV333-COUNTIFS($AE333:$AE333,$AC334,AV333:AV333,$AI$2),0)),0)),0)</f>
        <v>0</v>
      </c>
      <c r="BW334" s="1">
        <f>IFERROR(IF($AE334&gt;$AE333,VLOOKUP($AC334+AW$1,STOCK!$F$10:$AB$209,17,0),IF($AE334=$AE333,(IF(BW333&gt;=1,BW333-COUNTIFS($AE333:$AE333,$AC334,AW333:AW333,$AI$2),0)),0)),0)</f>
        <v>0</v>
      </c>
      <c r="BX334" s="1">
        <f>IFERROR(IF($AE334&gt;$AE333,VLOOKUP($AC334+AX$1,STOCK!$F$10:$AB$209,17,0),IF($AE334=$AE333,(IF(BX333&gt;=1,BX333-COUNTIFS($AE333:$AE333,$AC334,AX333:AX333,$AI$2),0)),0)),0)</f>
        <v>0</v>
      </c>
    </row>
    <row r="335" spans="29:76" x14ac:dyDescent="0.25">
      <c r="AC335" s="1">
        <f t="shared" ref="AC335:AC398" si="95">IFERROR(IF(AG335&gt;=101,LEFT(AG335,1)*100,0),0)</f>
        <v>0</v>
      </c>
      <c r="AD335" s="1">
        <f>IFERROR(IF(LEN(AK335)&gt;=1,VLOOKUP(HLOOKUP(AK335,PROFILE!$K$5:$V$8,4,0),PROFILE!$F$1:$G$3,2,0),0),0)</f>
        <v>0</v>
      </c>
      <c r="AE335" s="1">
        <f t="shared" ref="AE335:AE398" si="96">IFERROR(IF(AG335&gt;=101,LEFT(AG335,1)*100,0),0)</f>
        <v>0</v>
      </c>
      <c r="AF335" s="1">
        <v>322</v>
      </c>
      <c r="AI335" s="1" t="str">
        <f>IFERROR(IF($AH335&gt;=1,VLOOKUP($AG335,STUDENT!$O$8:$Z$1507,3,0),""),"")</f>
        <v/>
      </c>
      <c r="AJ335" s="1" t="str">
        <f>IFERROR(IF($AH335&gt;=1,VLOOKUP($AG335,STUDENT!$O$8:$Z$1507,4,0),""),"")</f>
        <v/>
      </c>
      <c r="AK335" s="1" t="str">
        <f>IFERROR(IF($AH335&gt;=1,VLOOKUP($AG335,STUDENT!$O$8:$Z$1507,6,0),""),"")</f>
        <v/>
      </c>
      <c r="AL335" s="1" t="str">
        <f t="shared" ref="AL335:AL398" si="97">IFERROR(IF($AH335&gt;=1,(IF($AD335=1,(IF(BL335&gt;=1,$AI$2,"")),IF($AD335=2,(IF(AY335&gt;=1,$AI$1,"")),IF($AD335=3,(IF(MOD($AG335+AL$1,2)=0,(IF(AY335&gt;=1,$AI$1,"")),IF(MOD($AG335+AL$1,2)=1,(IF(BL335&gt;=1,$AI$2,"")),""))),"")))),""),"")</f>
        <v/>
      </c>
      <c r="AM335" s="1" t="str">
        <f t="shared" ref="AM335:AM398" si="98">IFERROR(IF($AH335&gt;=1,(IF($AD335=1,(IF(BM335&gt;=1,$AI$2,"")),IF($AD335=2,(IF(AZ335&gt;=1,$AI$1,"")),IF($AD335=3,(IF(MOD($AG335+AM$1,2)=0,(IF(AZ335&gt;=1,$AI$1,"")),IF(MOD($AG335+AM$1,2)=1,(IF(BM335&gt;=1,$AI$2,"")),""))),"")))),""),"")</f>
        <v/>
      </c>
      <c r="AN335" s="1" t="str">
        <f t="shared" ref="AN335:AN398" si="99">IFERROR(IF($AH335&gt;=1,(IF($AD335=1,(IF(BN335&gt;=1,$AI$2,"")),IF($AD335=2,(IF(BA335&gt;=1,$AI$1,"")),IF($AD335=3,(IF(MOD($AG335+AN$1,2)=0,(IF(BA335&gt;=1,$AI$1,"")),IF(MOD($AG335+AN$1,2)=1,(IF(BN335&gt;=1,$AI$2,"")),""))),"")))),""),"")</f>
        <v/>
      </c>
      <c r="AO335" s="1" t="str">
        <f t="shared" ref="AO335:AO398" si="100">IFERROR(IF($AH335&gt;=1,(IF($AD335=1,(IF(BO335&gt;=1,$AI$2,"")),IF($AD335=2,(IF(BB335&gt;=1,$AI$1,"")),IF($AD335=3,(IF(MOD($AG335+AO$1,2)=0,(IF(BB335&gt;=1,$AI$1,"")),IF(MOD($AG335+AO$1,2)=1,(IF(BO335&gt;=1,$AI$2,"")),""))),"")))),""),"")</f>
        <v/>
      </c>
      <c r="AP335" s="1" t="str">
        <f t="shared" ref="AP335:AP398" si="101">IFERROR(IF($AH335&gt;=1,(IF($AD335=1,(IF(BP335&gt;=1,$AI$2,"")),IF($AD335=2,(IF(BC335&gt;=1,$AI$1,"")),IF($AD335=3,(IF(MOD($AG335+AP$1,2)=0,(IF(BC335&gt;=1,$AI$1,"")),IF(MOD($AG335+AP$1,2)=1,(IF(BP335&gt;=1,$AI$2,"")),""))),"")))),""),"")</f>
        <v/>
      </c>
      <c r="AQ335" s="1" t="str">
        <f t="shared" ref="AQ335:AQ398" si="102">IFERROR(IF($AH335&gt;=1,(IF($AD335=1,(IF(BQ335&gt;=1,$AI$2,"")),IF($AD335=2,(IF(BD335&gt;=1,$AI$1,"")),IF($AD335=3,(IF(MOD($AG335+AQ$1,2)=0,(IF(BD335&gt;=1,$AI$1,"")),IF(MOD($AG335+AQ$1,2)=1,(IF(BQ335&gt;=1,$AI$2,"")),""))),"")))),""),"")</f>
        <v/>
      </c>
      <c r="AR335" s="1" t="str">
        <f t="shared" ref="AR335:AR398" si="103">IFERROR(IF($AH335&gt;=1,(IF($AD335=1,(IF(BR335&gt;=1,$AI$2,"")),IF($AD335=2,(IF(BE335&gt;=1,$AI$1,"")),IF($AD335=3,(IF(MOD($AG335+AR$1,2)=0,(IF(BE335&gt;=1,$AI$1,"")),IF(MOD($AG335+AR$1,2)=1,(IF(BR335&gt;=1,$AI$2,"")),""))),"")))),""),"")</f>
        <v/>
      </c>
      <c r="AS335" s="1" t="str">
        <f t="shared" ref="AS335:AS398" si="104">IFERROR(IF($AH335&gt;=1,(IF($AD335=1,(IF(BS335&gt;=1,$AI$2,"")),IF($AD335=2,(IF(BF335&gt;=1,$AI$1,"")),IF($AD335=3,(IF(MOD($AG335+AS$1,2)=0,(IF(BF335&gt;=1,$AI$1,"")),IF(MOD($AG335+AS$1,2)=1,(IF(BS335&gt;=1,$AI$2,"")),""))),"")))),""),"")</f>
        <v/>
      </c>
      <c r="AT335" s="1" t="str">
        <f t="shared" ref="AT335:AT398" si="105">IFERROR(IF($AH335&gt;=1,(IF($AD335=1,(IF(BT335&gt;=1,$AI$2,"")),IF($AD335=2,(IF(BG335&gt;=1,$AI$1,"")),IF($AD335=3,(IF(MOD($AG335+AT$1,2)=0,(IF(BG335&gt;=1,$AI$1,"")),IF(MOD($AG335+AT$1,2)=1,(IF(BT335&gt;=1,$AI$2,"")),""))),"")))),""),"")</f>
        <v/>
      </c>
      <c r="AU335" s="1" t="str">
        <f t="shared" ref="AU335:AU398" si="106">IFERROR(IF($AH335&gt;=1,(IF($AD335=1,(IF(BU335&gt;=1,$AI$2,"")),IF($AD335=2,(IF(BH335&gt;=1,$AI$1,"")),IF($AD335=3,(IF(MOD($AG335+AU$1,2)=0,(IF(BH335&gt;=1,$AI$1,"")),IF(MOD($AG335+AU$1,2)=1,(IF(BU335&gt;=1,$AI$2,"")),""))),"")))),""),"")</f>
        <v/>
      </c>
      <c r="AV335" s="1" t="str">
        <f t="shared" ref="AV335:AV398" si="107">IFERROR(IF($AH335&gt;=1,(IF($AD335=1,(IF(BV335&gt;=1,$AI$2,"")),IF($AD335=2,(IF(BI335&gt;=1,$AI$1,"")),IF($AD335=3,(IF(MOD($AG335+AV$1,2)=0,(IF(BI335&gt;=1,$AI$1,"")),IF(MOD($AG335+AV$1,2)=1,(IF(BV335&gt;=1,$AI$2,"")),""))),"")))),""),"")</f>
        <v/>
      </c>
      <c r="AW335" s="1" t="str">
        <f t="shared" ref="AW335:AW398" si="108">IFERROR(IF($AH335&gt;=1,(IF($AD335=1,(IF(BW335&gt;=1,$AI$2,"")),IF($AD335=2,(IF(BJ335&gt;=1,$AI$1,"")),IF($AD335=3,(IF(MOD($AG335+AW$1,2)=0,(IF(BJ335&gt;=1,$AI$1,"")),IF(MOD($AG335+AW$1,2)=1,(IF(BW335&gt;=1,$AI$2,"")),""))),"")))),""),"")</f>
        <v/>
      </c>
      <c r="AX335" s="1" t="str">
        <f t="shared" ref="AX335:AX398" si="109">IFERROR(IF($AH335&gt;=1,(IF($AD335=1,(IF(BX335&gt;=1,$AI$2,"")),IF($AD335=2,(IF(BK335&gt;=1,$AI$1,"")),IF($AD335=3,(IF(MOD($AG335+AX$1,2)=0,(IF(BK335&gt;=1,$AI$1,"")),IF(MOD($AG335+AX$1,2)=1,(IF(BX335&gt;=1,$AI$2,"")),""))),"")))),""),"")</f>
        <v/>
      </c>
      <c r="AY335" s="1">
        <f>IFERROR(IF($AE335&gt;$AE334,VLOOKUP($AC335+AL$1,STOCK!$F$10:$AB$209,16,0),IF($AE335=$AE334,(IF(AY334&gt;=1,AY334-COUNTIFS($AE334:$AE334,$AC335,AL334:AL334,$AI$1),0)),0)),0)</f>
        <v>0</v>
      </c>
      <c r="AZ335" s="1">
        <f>IFERROR(IF($AE335&gt;$AE334,VLOOKUP($AC335+AM$1,STOCK!$F$10:$AB$209,16,0),IF($AE335=$AE334,(IF(AZ334&gt;=1,AZ334-COUNTIFS($AE334:$AE334,$AC335,AM334:AM334,$AI$1),0)),0)),0)</f>
        <v>0</v>
      </c>
      <c r="BA335" s="1">
        <f>IFERROR(IF($AE335&gt;$AE334,VLOOKUP($AC335+AN$1,STOCK!$F$10:$AB$209,16,0),IF($AE335=$AE334,(IF(BA334&gt;=1,BA334-COUNTIFS($AE334:$AE334,$AC335,AN334:AN334,$AI$1),0)),0)),0)</f>
        <v>0</v>
      </c>
      <c r="BB335" s="1">
        <f>IFERROR(IF($AE335&gt;$AE334,VLOOKUP($AC335+AO$1,STOCK!$F$10:$AB$209,16,0),IF($AE335=$AE334,(IF(BB334&gt;=1,BB334-COUNTIFS($AE334:$AE334,$AC335,AO334:AO334,$AI$1),0)),0)),0)</f>
        <v>0</v>
      </c>
      <c r="BC335" s="1">
        <f>IFERROR(IF($AE335&gt;$AE334,VLOOKUP($AC335+AP$1,STOCK!$F$10:$AB$209,16,0),IF($AE335=$AE334,(IF(BC334&gt;=1,BC334-COUNTIFS($AE334:$AE334,$AC335,AP334:AP334,$AI$1),0)),0)),0)</f>
        <v>0</v>
      </c>
      <c r="BD335" s="1">
        <f>IFERROR(IF($AE335&gt;$AE334,VLOOKUP($AC335+AQ$1,STOCK!$F$10:$AB$209,16,0),IF($AE335=$AE334,(IF(BD334&gt;=1,BD334-COUNTIFS($AE334:$AE334,$AC335,AQ334:AQ334,$AI$1),0)),0)),0)</f>
        <v>0</v>
      </c>
      <c r="BE335" s="1">
        <f>IFERROR(IF($AE335&gt;$AE334,VLOOKUP($AC335+AR$1,STOCK!$F$10:$AB$209,16,0),IF($AE335=$AE334,(IF(BE334&gt;=1,BE334-COUNTIFS($AE334:$AE334,$AC335,AR334:AR334,$AI$1),0)),0)),0)</f>
        <v>0</v>
      </c>
      <c r="BF335" s="1">
        <f>IFERROR(IF($AE335&gt;$AE334,VLOOKUP($AC335+AS$1,STOCK!$F$10:$AB$209,16,0),IF($AE335=$AE334,(IF(BF334&gt;=1,BF334-COUNTIFS($AE334:$AE334,$AC335,AS334:AS334,$AI$1),0)),0)),0)</f>
        <v>0</v>
      </c>
      <c r="BG335" s="1">
        <f>IFERROR(IF($AE335&gt;$AE334,VLOOKUP($AC335+AT$1,STOCK!$F$10:$AB$209,16,0),IF($AE335=$AE334,(IF(BG334&gt;=1,BG334-COUNTIFS($AE334:$AE334,$AC335,AT334:AT334,$AI$1),0)),0)),0)</f>
        <v>0</v>
      </c>
      <c r="BH335" s="1">
        <f>IFERROR(IF($AE335&gt;$AE334,VLOOKUP($AC335+AU$1,STOCK!$F$10:$AB$209,16,0),IF($AE335=$AE334,(IF(BH334&gt;=1,BH334-COUNTIFS($AE334:$AE334,$AC335,AU334:AU334,$AI$1),0)),0)),0)</f>
        <v>0</v>
      </c>
      <c r="BI335" s="1">
        <f>IFERROR(IF($AE335&gt;$AE334,VLOOKUP($AC335+AV$1,STOCK!$F$10:$AB$209,16,0),IF($AE335=$AE334,(IF(BI334&gt;=1,BI334-COUNTIFS($AE334:$AE334,$AC335,AV334:AV334,$AI$1),0)),0)),0)</f>
        <v>0</v>
      </c>
      <c r="BJ335" s="1">
        <f>IFERROR(IF($AE335&gt;$AE334,VLOOKUP($AC335+AW$1,STOCK!$F$10:$AB$209,16,0),IF($AE335=$AE334,(IF(BJ334&gt;=1,BJ334-COUNTIFS($AE334:$AE334,$AC335,AW334:AW334,$AI$1),0)),0)),0)</f>
        <v>0</v>
      </c>
      <c r="BK335" s="1">
        <f>IFERROR(IF($AE335&gt;$AE334,VLOOKUP($AC335+AX$1,STOCK!$F$10:$AB$209,16,0),IF($AE335=$AE334,(IF(BK334&gt;=1,BK334-COUNTIFS($AE334:$AE334,$AC335,AX334:AX334,$AI$1),0)),0)),0)</f>
        <v>0</v>
      </c>
      <c r="BL335" s="1">
        <f>IFERROR(IF($AE335&gt;$AE334,VLOOKUP($AC335+AL$1,STOCK!$F$10:$AB$209,17,0),IF($AE335=$AE334,(IF(BL334&gt;=1,BL334-COUNTIFS($AE334:$AE334,$AC335,AL334:AL334,$AI$2),0)),0)),0)</f>
        <v>0</v>
      </c>
      <c r="BM335" s="1">
        <f>IFERROR(IF($AE335&gt;$AE334,VLOOKUP($AC335+AM$1,STOCK!$F$10:$AB$209,17,0),IF($AE335=$AE334,(IF(BM334&gt;=1,BM334-COUNTIFS($AE334:$AE334,$AC335,AM334:AM334,$AI$2),0)),0)),0)</f>
        <v>0</v>
      </c>
      <c r="BN335" s="1">
        <f>IFERROR(IF($AE335&gt;$AE334,VLOOKUP($AC335+AN$1,STOCK!$F$10:$AB$209,17,0),IF($AE335=$AE334,(IF(BN334&gt;=1,BN334-COUNTIFS($AE334:$AE334,$AC335,AN334:AN334,$AI$2),0)),0)),0)</f>
        <v>0</v>
      </c>
      <c r="BO335" s="1">
        <f>IFERROR(IF($AE335&gt;$AE334,VLOOKUP($AC335+AO$1,STOCK!$F$10:$AB$209,17,0),IF($AE335=$AE334,(IF(BO334&gt;=1,BO334-COUNTIFS($AE334:$AE334,$AC335,AO334:AO334,$AI$2),0)),0)),0)</f>
        <v>0</v>
      </c>
      <c r="BP335" s="1">
        <f>IFERROR(IF($AE335&gt;$AE334,VLOOKUP($AC335+AP$1,STOCK!$F$10:$AB$209,17,0),IF($AE335=$AE334,(IF(BP334&gt;=1,BP334-COUNTIFS($AE334:$AE334,$AC335,AP334:AP334,$AI$2),0)),0)),0)</f>
        <v>0</v>
      </c>
      <c r="BQ335" s="1">
        <f>IFERROR(IF($AE335&gt;$AE334,VLOOKUP($AC335+AQ$1,STOCK!$F$10:$AB$209,17,0),IF($AE335=$AE334,(IF(BQ334&gt;=1,BQ334-COUNTIFS($AE334:$AE334,$AC335,AQ334:AQ334,$AI$2),0)),0)),0)</f>
        <v>0</v>
      </c>
      <c r="BR335" s="1">
        <f>IFERROR(IF($AE335&gt;$AE334,VLOOKUP($AC335+AR$1,STOCK!$F$10:$AB$209,17,0),IF($AE335=$AE334,(IF(BR334&gt;=1,BR334-COUNTIFS($AE334:$AE334,$AC335,AR334:AR334,$AI$2),0)),0)),0)</f>
        <v>0</v>
      </c>
      <c r="BS335" s="1">
        <f>IFERROR(IF($AE335&gt;$AE334,VLOOKUP($AC335+AS$1,STOCK!$F$10:$AB$209,17,0),IF($AE335=$AE334,(IF(BS334&gt;=1,BS334-COUNTIFS($AE334:$AE334,$AC335,AS334:AS334,$AI$2),0)),0)),0)</f>
        <v>0</v>
      </c>
      <c r="BT335" s="1">
        <f>IFERROR(IF($AE335&gt;$AE334,VLOOKUP($AC335+AT$1,STOCK!$F$10:$AB$209,17,0),IF($AE335=$AE334,(IF(BT334&gt;=1,BT334-COUNTIFS($AE334:$AE334,$AC335,AT334:AT334,$AI$2),0)),0)),0)</f>
        <v>0</v>
      </c>
      <c r="BU335" s="1">
        <f>IFERROR(IF($AE335&gt;$AE334,VLOOKUP($AC335+AU$1,STOCK!$F$10:$AB$209,17,0),IF($AE335=$AE334,(IF(BU334&gt;=1,BU334-COUNTIFS($AE334:$AE334,$AC335,AU334:AU334,$AI$2),0)),0)),0)</f>
        <v>0</v>
      </c>
      <c r="BV335" s="1">
        <f>IFERROR(IF($AE335&gt;$AE334,VLOOKUP($AC335+AV$1,STOCK!$F$10:$AB$209,17,0),IF($AE335=$AE334,(IF(BV334&gt;=1,BV334-COUNTIFS($AE334:$AE334,$AC335,AV334:AV334,$AI$2),0)),0)),0)</f>
        <v>0</v>
      </c>
      <c r="BW335" s="1">
        <f>IFERROR(IF($AE335&gt;$AE334,VLOOKUP($AC335+AW$1,STOCK!$F$10:$AB$209,17,0),IF($AE335=$AE334,(IF(BW334&gt;=1,BW334-COUNTIFS($AE334:$AE334,$AC335,AW334:AW334,$AI$2),0)),0)),0)</f>
        <v>0</v>
      </c>
      <c r="BX335" s="1">
        <f>IFERROR(IF($AE335&gt;$AE334,VLOOKUP($AC335+AX$1,STOCK!$F$10:$AB$209,17,0),IF($AE335=$AE334,(IF(BX334&gt;=1,BX334-COUNTIFS($AE334:$AE334,$AC335,AX334:AX334,$AI$2),0)),0)),0)</f>
        <v>0</v>
      </c>
    </row>
    <row r="336" spans="29:76" x14ac:dyDescent="0.25">
      <c r="AC336" s="1">
        <f t="shared" si="95"/>
        <v>0</v>
      </c>
      <c r="AD336" s="1">
        <f>IFERROR(IF(LEN(AK336)&gt;=1,VLOOKUP(HLOOKUP(AK336,PROFILE!$K$5:$V$8,4,0),PROFILE!$F$1:$G$3,2,0),0),0)</f>
        <v>0</v>
      </c>
      <c r="AE336" s="1">
        <f t="shared" si="96"/>
        <v>0</v>
      </c>
      <c r="AF336" s="1">
        <v>323</v>
      </c>
      <c r="AI336" s="1" t="str">
        <f>IFERROR(IF($AH336&gt;=1,VLOOKUP($AG336,STUDENT!$O$8:$Z$1507,3,0),""),"")</f>
        <v/>
      </c>
      <c r="AJ336" s="1" t="str">
        <f>IFERROR(IF($AH336&gt;=1,VLOOKUP($AG336,STUDENT!$O$8:$Z$1507,4,0),""),"")</f>
        <v/>
      </c>
      <c r="AK336" s="1" t="str">
        <f>IFERROR(IF($AH336&gt;=1,VLOOKUP($AG336,STUDENT!$O$8:$Z$1507,6,0),""),"")</f>
        <v/>
      </c>
      <c r="AL336" s="1" t="str">
        <f t="shared" si="97"/>
        <v/>
      </c>
      <c r="AM336" s="1" t="str">
        <f t="shared" si="98"/>
        <v/>
      </c>
      <c r="AN336" s="1" t="str">
        <f t="shared" si="99"/>
        <v/>
      </c>
      <c r="AO336" s="1" t="str">
        <f t="shared" si="100"/>
        <v/>
      </c>
      <c r="AP336" s="1" t="str">
        <f t="shared" si="101"/>
        <v/>
      </c>
      <c r="AQ336" s="1" t="str">
        <f t="shared" si="102"/>
        <v/>
      </c>
      <c r="AR336" s="1" t="str">
        <f t="shared" si="103"/>
        <v/>
      </c>
      <c r="AS336" s="1" t="str">
        <f t="shared" si="104"/>
        <v/>
      </c>
      <c r="AT336" s="1" t="str">
        <f t="shared" si="105"/>
        <v/>
      </c>
      <c r="AU336" s="1" t="str">
        <f t="shared" si="106"/>
        <v/>
      </c>
      <c r="AV336" s="1" t="str">
        <f t="shared" si="107"/>
        <v/>
      </c>
      <c r="AW336" s="1" t="str">
        <f t="shared" si="108"/>
        <v/>
      </c>
      <c r="AX336" s="1" t="str">
        <f t="shared" si="109"/>
        <v/>
      </c>
      <c r="AY336" s="1">
        <f>IFERROR(IF($AE336&gt;$AE335,VLOOKUP($AC336+AL$1,STOCK!$F$10:$AB$209,16,0),IF($AE336=$AE335,(IF(AY335&gt;=1,AY335-COUNTIFS($AE335:$AE335,$AC336,AL335:AL335,$AI$1),0)),0)),0)</f>
        <v>0</v>
      </c>
      <c r="AZ336" s="1">
        <f>IFERROR(IF($AE336&gt;$AE335,VLOOKUP($AC336+AM$1,STOCK!$F$10:$AB$209,16,0),IF($AE336=$AE335,(IF(AZ335&gt;=1,AZ335-COUNTIFS($AE335:$AE335,$AC336,AM335:AM335,$AI$1),0)),0)),0)</f>
        <v>0</v>
      </c>
      <c r="BA336" s="1">
        <f>IFERROR(IF($AE336&gt;$AE335,VLOOKUP($AC336+AN$1,STOCK!$F$10:$AB$209,16,0),IF($AE336=$AE335,(IF(BA335&gt;=1,BA335-COUNTIFS($AE335:$AE335,$AC336,AN335:AN335,$AI$1),0)),0)),0)</f>
        <v>0</v>
      </c>
      <c r="BB336" s="1">
        <f>IFERROR(IF($AE336&gt;$AE335,VLOOKUP($AC336+AO$1,STOCK!$F$10:$AB$209,16,0),IF($AE336=$AE335,(IF(BB335&gt;=1,BB335-COUNTIFS($AE335:$AE335,$AC336,AO335:AO335,$AI$1),0)),0)),0)</f>
        <v>0</v>
      </c>
      <c r="BC336" s="1">
        <f>IFERROR(IF($AE336&gt;$AE335,VLOOKUP($AC336+AP$1,STOCK!$F$10:$AB$209,16,0),IF($AE336=$AE335,(IF(BC335&gt;=1,BC335-COUNTIFS($AE335:$AE335,$AC336,AP335:AP335,$AI$1),0)),0)),0)</f>
        <v>0</v>
      </c>
      <c r="BD336" s="1">
        <f>IFERROR(IF($AE336&gt;$AE335,VLOOKUP($AC336+AQ$1,STOCK!$F$10:$AB$209,16,0),IF($AE336=$AE335,(IF(BD335&gt;=1,BD335-COUNTIFS($AE335:$AE335,$AC336,AQ335:AQ335,$AI$1),0)),0)),0)</f>
        <v>0</v>
      </c>
      <c r="BE336" s="1">
        <f>IFERROR(IF($AE336&gt;$AE335,VLOOKUP($AC336+AR$1,STOCK!$F$10:$AB$209,16,0),IF($AE336=$AE335,(IF(BE335&gt;=1,BE335-COUNTIFS($AE335:$AE335,$AC336,AR335:AR335,$AI$1),0)),0)),0)</f>
        <v>0</v>
      </c>
      <c r="BF336" s="1">
        <f>IFERROR(IF($AE336&gt;$AE335,VLOOKUP($AC336+AS$1,STOCK!$F$10:$AB$209,16,0),IF($AE336=$AE335,(IF(BF335&gt;=1,BF335-COUNTIFS($AE335:$AE335,$AC336,AS335:AS335,$AI$1),0)),0)),0)</f>
        <v>0</v>
      </c>
      <c r="BG336" s="1">
        <f>IFERROR(IF($AE336&gt;$AE335,VLOOKUP($AC336+AT$1,STOCK!$F$10:$AB$209,16,0),IF($AE336=$AE335,(IF(BG335&gt;=1,BG335-COUNTIFS($AE335:$AE335,$AC336,AT335:AT335,$AI$1),0)),0)),0)</f>
        <v>0</v>
      </c>
      <c r="BH336" s="1">
        <f>IFERROR(IF($AE336&gt;$AE335,VLOOKUP($AC336+AU$1,STOCK!$F$10:$AB$209,16,0),IF($AE336=$AE335,(IF(BH335&gt;=1,BH335-COUNTIFS($AE335:$AE335,$AC336,AU335:AU335,$AI$1),0)),0)),0)</f>
        <v>0</v>
      </c>
      <c r="BI336" s="1">
        <f>IFERROR(IF($AE336&gt;$AE335,VLOOKUP($AC336+AV$1,STOCK!$F$10:$AB$209,16,0),IF($AE336=$AE335,(IF(BI335&gt;=1,BI335-COUNTIFS($AE335:$AE335,$AC336,AV335:AV335,$AI$1),0)),0)),0)</f>
        <v>0</v>
      </c>
      <c r="BJ336" s="1">
        <f>IFERROR(IF($AE336&gt;$AE335,VLOOKUP($AC336+AW$1,STOCK!$F$10:$AB$209,16,0),IF($AE336=$AE335,(IF(BJ335&gt;=1,BJ335-COUNTIFS($AE335:$AE335,$AC336,AW335:AW335,$AI$1),0)),0)),0)</f>
        <v>0</v>
      </c>
      <c r="BK336" s="1">
        <f>IFERROR(IF($AE336&gt;$AE335,VLOOKUP($AC336+AX$1,STOCK!$F$10:$AB$209,16,0),IF($AE336=$AE335,(IF(BK335&gt;=1,BK335-COUNTIFS($AE335:$AE335,$AC336,AX335:AX335,$AI$1),0)),0)),0)</f>
        <v>0</v>
      </c>
      <c r="BL336" s="1">
        <f>IFERROR(IF($AE336&gt;$AE335,VLOOKUP($AC336+AL$1,STOCK!$F$10:$AB$209,17,0),IF($AE336=$AE335,(IF(BL335&gt;=1,BL335-COUNTIFS($AE335:$AE335,$AC336,AL335:AL335,$AI$2),0)),0)),0)</f>
        <v>0</v>
      </c>
      <c r="BM336" s="1">
        <f>IFERROR(IF($AE336&gt;$AE335,VLOOKUP($AC336+AM$1,STOCK!$F$10:$AB$209,17,0),IF($AE336=$AE335,(IF(BM335&gt;=1,BM335-COUNTIFS($AE335:$AE335,$AC336,AM335:AM335,$AI$2),0)),0)),0)</f>
        <v>0</v>
      </c>
      <c r="BN336" s="1">
        <f>IFERROR(IF($AE336&gt;$AE335,VLOOKUP($AC336+AN$1,STOCK!$F$10:$AB$209,17,0),IF($AE336=$AE335,(IF(BN335&gt;=1,BN335-COUNTIFS($AE335:$AE335,$AC336,AN335:AN335,$AI$2),0)),0)),0)</f>
        <v>0</v>
      </c>
      <c r="BO336" s="1">
        <f>IFERROR(IF($AE336&gt;$AE335,VLOOKUP($AC336+AO$1,STOCK!$F$10:$AB$209,17,0),IF($AE336=$AE335,(IF(BO335&gt;=1,BO335-COUNTIFS($AE335:$AE335,$AC336,AO335:AO335,$AI$2),0)),0)),0)</f>
        <v>0</v>
      </c>
      <c r="BP336" s="1">
        <f>IFERROR(IF($AE336&gt;$AE335,VLOOKUP($AC336+AP$1,STOCK!$F$10:$AB$209,17,0),IF($AE336=$AE335,(IF(BP335&gt;=1,BP335-COUNTIFS($AE335:$AE335,$AC336,AP335:AP335,$AI$2),0)),0)),0)</f>
        <v>0</v>
      </c>
      <c r="BQ336" s="1">
        <f>IFERROR(IF($AE336&gt;$AE335,VLOOKUP($AC336+AQ$1,STOCK!$F$10:$AB$209,17,0),IF($AE336=$AE335,(IF(BQ335&gt;=1,BQ335-COUNTIFS($AE335:$AE335,$AC336,AQ335:AQ335,$AI$2),0)),0)),0)</f>
        <v>0</v>
      </c>
      <c r="BR336" s="1">
        <f>IFERROR(IF($AE336&gt;$AE335,VLOOKUP($AC336+AR$1,STOCK!$F$10:$AB$209,17,0),IF($AE336=$AE335,(IF(BR335&gt;=1,BR335-COUNTIFS($AE335:$AE335,$AC336,AR335:AR335,$AI$2),0)),0)),0)</f>
        <v>0</v>
      </c>
      <c r="BS336" s="1">
        <f>IFERROR(IF($AE336&gt;$AE335,VLOOKUP($AC336+AS$1,STOCK!$F$10:$AB$209,17,0),IF($AE336=$AE335,(IF(BS335&gt;=1,BS335-COUNTIFS($AE335:$AE335,$AC336,AS335:AS335,$AI$2),0)),0)),0)</f>
        <v>0</v>
      </c>
      <c r="BT336" s="1">
        <f>IFERROR(IF($AE336&gt;$AE335,VLOOKUP($AC336+AT$1,STOCK!$F$10:$AB$209,17,0),IF($AE336=$AE335,(IF(BT335&gt;=1,BT335-COUNTIFS($AE335:$AE335,$AC336,AT335:AT335,$AI$2),0)),0)),0)</f>
        <v>0</v>
      </c>
      <c r="BU336" s="1">
        <f>IFERROR(IF($AE336&gt;$AE335,VLOOKUP($AC336+AU$1,STOCK!$F$10:$AB$209,17,0),IF($AE336=$AE335,(IF(BU335&gt;=1,BU335-COUNTIFS($AE335:$AE335,$AC336,AU335:AU335,$AI$2),0)),0)),0)</f>
        <v>0</v>
      </c>
      <c r="BV336" s="1">
        <f>IFERROR(IF($AE336&gt;$AE335,VLOOKUP($AC336+AV$1,STOCK!$F$10:$AB$209,17,0),IF($AE336=$AE335,(IF(BV335&gt;=1,BV335-COUNTIFS($AE335:$AE335,$AC336,AV335:AV335,$AI$2),0)),0)),0)</f>
        <v>0</v>
      </c>
      <c r="BW336" s="1">
        <f>IFERROR(IF($AE336&gt;$AE335,VLOOKUP($AC336+AW$1,STOCK!$F$10:$AB$209,17,0),IF($AE336=$AE335,(IF(BW335&gt;=1,BW335-COUNTIFS($AE335:$AE335,$AC336,AW335:AW335,$AI$2),0)),0)),0)</f>
        <v>0</v>
      </c>
      <c r="BX336" s="1">
        <f>IFERROR(IF($AE336&gt;$AE335,VLOOKUP($AC336+AX$1,STOCK!$F$10:$AB$209,17,0),IF($AE336=$AE335,(IF(BX335&gt;=1,BX335-COUNTIFS($AE335:$AE335,$AC336,AX335:AX335,$AI$2),0)),0)),0)</f>
        <v>0</v>
      </c>
    </row>
    <row r="337" spans="29:76" x14ac:dyDescent="0.25">
      <c r="AC337" s="1">
        <f t="shared" si="95"/>
        <v>0</v>
      </c>
      <c r="AD337" s="1">
        <f>IFERROR(IF(LEN(AK337)&gt;=1,VLOOKUP(HLOOKUP(AK337,PROFILE!$K$5:$V$8,4,0),PROFILE!$F$1:$G$3,2,0),0),0)</f>
        <v>0</v>
      </c>
      <c r="AE337" s="1">
        <f t="shared" si="96"/>
        <v>0</v>
      </c>
      <c r="AF337" s="1">
        <v>324</v>
      </c>
      <c r="AI337" s="1" t="str">
        <f>IFERROR(IF($AH337&gt;=1,VLOOKUP($AG337,STUDENT!$O$8:$Z$1507,3,0),""),"")</f>
        <v/>
      </c>
      <c r="AJ337" s="1" t="str">
        <f>IFERROR(IF($AH337&gt;=1,VLOOKUP($AG337,STUDENT!$O$8:$Z$1507,4,0),""),"")</f>
        <v/>
      </c>
      <c r="AK337" s="1" t="str">
        <f>IFERROR(IF($AH337&gt;=1,VLOOKUP($AG337,STUDENT!$O$8:$Z$1507,6,0),""),"")</f>
        <v/>
      </c>
      <c r="AL337" s="1" t="str">
        <f t="shared" si="97"/>
        <v/>
      </c>
      <c r="AM337" s="1" t="str">
        <f t="shared" si="98"/>
        <v/>
      </c>
      <c r="AN337" s="1" t="str">
        <f t="shared" si="99"/>
        <v/>
      </c>
      <c r="AO337" s="1" t="str">
        <f t="shared" si="100"/>
        <v/>
      </c>
      <c r="AP337" s="1" t="str">
        <f t="shared" si="101"/>
        <v/>
      </c>
      <c r="AQ337" s="1" t="str">
        <f t="shared" si="102"/>
        <v/>
      </c>
      <c r="AR337" s="1" t="str">
        <f t="shared" si="103"/>
        <v/>
      </c>
      <c r="AS337" s="1" t="str">
        <f t="shared" si="104"/>
        <v/>
      </c>
      <c r="AT337" s="1" t="str">
        <f t="shared" si="105"/>
        <v/>
      </c>
      <c r="AU337" s="1" t="str">
        <f t="shared" si="106"/>
        <v/>
      </c>
      <c r="AV337" s="1" t="str">
        <f t="shared" si="107"/>
        <v/>
      </c>
      <c r="AW337" s="1" t="str">
        <f t="shared" si="108"/>
        <v/>
      </c>
      <c r="AX337" s="1" t="str">
        <f t="shared" si="109"/>
        <v/>
      </c>
      <c r="AY337" s="1">
        <f>IFERROR(IF($AE337&gt;$AE336,VLOOKUP($AC337+AL$1,STOCK!$F$10:$AB$209,16,0),IF($AE337=$AE336,(IF(AY336&gt;=1,AY336-COUNTIFS($AE336:$AE336,$AC337,AL336:AL336,$AI$1),0)),0)),0)</f>
        <v>0</v>
      </c>
      <c r="AZ337" s="1">
        <f>IFERROR(IF($AE337&gt;$AE336,VLOOKUP($AC337+AM$1,STOCK!$F$10:$AB$209,16,0),IF($AE337=$AE336,(IF(AZ336&gt;=1,AZ336-COUNTIFS($AE336:$AE336,$AC337,AM336:AM336,$AI$1),0)),0)),0)</f>
        <v>0</v>
      </c>
      <c r="BA337" s="1">
        <f>IFERROR(IF($AE337&gt;$AE336,VLOOKUP($AC337+AN$1,STOCK!$F$10:$AB$209,16,0),IF($AE337=$AE336,(IF(BA336&gt;=1,BA336-COUNTIFS($AE336:$AE336,$AC337,AN336:AN336,$AI$1),0)),0)),0)</f>
        <v>0</v>
      </c>
      <c r="BB337" s="1">
        <f>IFERROR(IF($AE337&gt;$AE336,VLOOKUP($AC337+AO$1,STOCK!$F$10:$AB$209,16,0),IF($AE337=$AE336,(IF(BB336&gt;=1,BB336-COUNTIFS($AE336:$AE336,$AC337,AO336:AO336,$AI$1),0)),0)),0)</f>
        <v>0</v>
      </c>
      <c r="BC337" s="1">
        <f>IFERROR(IF($AE337&gt;$AE336,VLOOKUP($AC337+AP$1,STOCK!$F$10:$AB$209,16,0),IF($AE337=$AE336,(IF(BC336&gt;=1,BC336-COUNTIFS($AE336:$AE336,$AC337,AP336:AP336,$AI$1),0)),0)),0)</f>
        <v>0</v>
      </c>
      <c r="BD337" s="1">
        <f>IFERROR(IF($AE337&gt;$AE336,VLOOKUP($AC337+AQ$1,STOCK!$F$10:$AB$209,16,0),IF($AE337=$AE336,(IF(BD336&gt;=1,BD336-COUNTIFS($AE336:$AE336,$AC337,AQ336:AQ336,$AI$1),0)),0)),0)</f>
        <v>0</v>
      </c>
      <c r="BE337" s="1">
        <f>IFERROR(IF($AE337&gt;$AE336,VLOOKUP($AC337+AR$1,STOCK!$F$10:$AB$209,16,0),IF($AE337=$AE336,(IF(BE336&gt;=1,BE336-COUNTIFS($AE336:$AE336,$AC337,AR336:AR336,$AI$1),0)),0)),0)</f>
        <v>0</v>
      </c>
      <c r="BF337" s="1">
        <f>IFERROR(IF($AE337&gt;$AE336,VLOOKUP($AC337+AS$1,STOCK!$F$10:$AB$209,16,0),IF($AE337=$AE336,(IF(BF336&gt;=1,BF336-COUNTIFS($AE336:$AE336,$AC337,AS336:AS336,$AI$1),0)),0)),0)</f>
        <v>0</v>
      </c>
      <c r="BG337" s="1">
        <f>IFERROR(IF($AE337&gt;$AE336,VLOOKUP($AC337+AT$1,STOCK!$F$10:$AB$209,16,0),IF($AE337=$AE336,(IF(BG336&gt;=1,BG336-COUNTIFS($AE336:$AE336,$AC337,AT336:AT336,$AI$1),0)),0)),0)</f>
        <v>0</v>
      </c>
      <c r="BH337" s="1">
        <f>IFERROR(IF($AE337&gt;$AE336,VLOOKUP($AC337+AU$1,STOCK!$F$10:$AB$209,16,0),IF($AE337=$AE336,(IF(BH336&gt;=1,BH336-COUNTIFS($AE336:$AE336,$AC337,AU336:AU336,$AI$1),0)),0)),0)</f>
        <v>0</v>
      </c>
      <c r="BI337" s="1">
        <f>IFERROR(IF($AE337&gt;$AE336,VLOOKUP($AC337+AV$1,STOCK!$F$10:$AB$209,16,0),IF($AE337=$AE336,(IF(BI336&gt;=1,BI336-COUNTIFS($AE336:$AE336,$AC337,AV336:AV336,$AI$1),0)),0)),0)</f>
        <v>0</v>
      </c>
      <c r="BJ337" s="1">
        <f>IFERROR(IF($AE337&gt;$AE336,VLOOKUP($AC337+AW$1,STOCK!$F$10:$AB$209,16,0),IF($AE337=$AE336,(IF(BJ336&gt;=1,BJ336-COUNTIFS($AE336:$AE336,$AC337,AW336:AW336,$AI$1),0)),0)),0)</f>
        <v>0</v>
      </c>
      <c r="BK337" s="1">
        <f>IFERROR(IF($AE337&gt;$AE336,VLOOKUP($AC337+AX$1,STOCK!$F$10:$AB$209,16,0),IF($AE337=$AE336,(IF(BK336&gt;=1,BK336-COUNTIFS($AE336:$AE336,$AC337,AX336:AX336,$AI$1),0)),0)),0)</f>
        <v>0</v>
      </c>
      <c r="BL337" s="1">
        <f>IFERROR(IF($AE337&gt;$AE336,VLOOKUP($AC337+AL$1,STOCK!$F$10:$AB$209,17,0),IF($AE337=$AE336,(IF(BL336&gt;=1,BL336-COUNTIFS($AE336:$AE336,$AC337,AL336:AL336,$AI$2),0)),0)),0)</f>
        <v>0</v>
      </c>
      <c r="BM337" s="1">
        <f>IFERROR(IF($AE337&gt;$AE336,VLOOKUP($AC337+AM$1,STOCK!$F$10:$AB$209,17,0),IF($AE337=$AE336,(IF(BM336&gt;=1,BM336-COUNTIFS($AE336:$AE336,$AC337,AM336:AM336,$AI$2),0)),0)),0)</f>
        <v>0</v>
      </c>
      <c r="BN337" s="1">
        <f>IFERROR(IF($AE337&gt;$AE336,VLOOKUP($AC337+AN$1,STOCK!$F$10:$AB$209,17,0),IF($AE337=$AE336,(IF(BN336&gt;=1,BN336-COUNTIFS($AE336:$AE336,$AC337,AN336:AN336,$AI$2),0)),0)),0)</f>
        <v>0</v>
      </c>
      <c r="BO337" s="1">
        <f>IFERROR(IF($AE337&gt;$AE336,VLOOKUP($AC337+AO$1,STOCK!$F$10:$AB$209,17,0),IF($AE337=$AE336,(IF(BO336&gt;=1,BO336-COUNTIFS($AE336:$AE336,$AC337,AO336:AO336,$AI$2),0)),0)),0)</f>
        <v>0</v>
      </c>
      <c r="BP337" s="1">
        <f>IFERROR(IF($AE337&gt;$AE336,VLOOKUP($AC337+AP$1,STOCK!$F$10:$AB$209,17,0),IF($AE337=$AE336,(IF(BP336&gt;=1,BP336-COUNTIFS($AE336:$AE336,$AC337,AP336:AP336,$AI$2),0)),0)),0)</f>
        <v>0</v>
      </c>
      <c r="BQ337" s="1">
        <f>IFERROR(IF($AE337&gt;$AE336,VLOOKUP($AC337+AQ$1,STOCK!$F$10:$AB$209,17,0),IF($AE337=$AE336,(IF(BQ336&gt;=1,BQ336-COUNTIFS($AE336:$AE336,$AC337,AQ336:AQ336,$AI$2),0)),0)),0)</f>
        <v>0</v>
      </c>
      <c r="BR337" s="1">
        <f>IFERROR(IF($AE337&gt;$AE336,VLOOKUP($AC337+AR$1,STOCK!$F$10:$AB$209,17,0),IF($AE337=$AE336,(IF(BR336&gt;=1,BR336-COUNTIFS($AE336:$AE336,$AC337,AR336:AR336,$AI$2),0)),0)),0)</f>
        <v>0</v>
      </c>
      <c r="BS337" s="1">
        <f>IFERROR(IF($AE337&gt;$AE336,VLOOKUP($AC337+AS$1,STOCK!$F$10:$AB$209,17,0),IF($AE337=$AE336,(IF(BS336&gt;=1,BS336-COUNTIFS($AE336:$AE336,$AC337,AS336:AS336,$AI$2),0)),0)),0)</f>
        <v>0</v>
      </c>
      <c r="BT337" s="1">
        <f>IFERROR(IF($AE337&gt;$AE336,VLOOKUP($AC337+AT$1,STOCK!$F$10:$AB$209,17,0),IF($AE337=$AE336,(IF(BT336&gt;=1,BT336-COUNTIFS($AE336:$AE336,$AC337,AT336:AT336,$AI$2),0)),0)),0)</f>
        <v>0</v>
      </c>
      <c r="BU337" s="1">
        <f>IFERROR(IF($AE337&gt;$AE336,VLOOKUP($AC337+AU$1,STOCK!$F$10:$AB$209,17,0),IF($AE337=$AE336,(IF(BU336&gt;=1,BU336-COUNTIFS($AE336:$AE336,$AC337,AU336:AU336,$AI$2),0)),0)),0)</f>
        <v>0</v>
      </c>
      <c r="BV337" s="1">
        <f>IFERROR(IF($AE337&gt;$AE336,VLOOKUP($AC337+AV$1,STOCK!$F$10:$AB$209,17,0),IF($AE337=$AE336,(IF(BV336&gt;=1,BV336-COUNTIFS($AE336:$AE336,$AC337,AV336:AV336,$AI$2),0)),0)),0)</f>
        <v>0</v>
      </c>
      <c r="BW337" s="1">
        <f>IFERROR(IF($AE337&gt;$AE336,VLOOKUP($AC337+AW$1,STOCK!$F$10:$AB$209,17,0),IF($AE337=$AE336,(IF(BW336&gt;=1,BW336-COUNTIFS($AE336:$AE336,$AC337,AW336:AW336,$AI$2),0)),0)),0)</f>
        <v>0</v>
      </c>
      <c r="BX337" s="1">
        <f>IFERROR(IF($AE337&gt;$AE336,VLOOKUP($AC337+AX$1,STOCK!$F$10:$AB$209,17,0),IF($AE337=$AE336,(IF(BX336&gt;=1,BX336-COUNTIFS($AE336:$AE336,$AC337,AX336:AX336,$AI$2),0)),0)),0)</f>
        <v>0</v>
      </c>
    </row>
    <row r="338" spans="29:76" x14ac:dyDescent="0.25">
      <c r="AC338" s="1">
        <f t="shared" si="95"/>
        <v>0</v>
      </c>
      <c r="AD338" s="1">
        <f>IFERROR(IF(LEN(AK338)&gt;=1,VLOOKUP(HLOOKUP(AK338,PROFILE!$K$5:$V$8,4,0),PROFILE!$F$1:$G$3,2,0),0),0)</f>
        <v>0</v>
      </c>
      <c r="AE338" s="1">
        <f t="shared" si="96"/>
        <v>0</v>
      </c>
      <c r="AF338" s="1">
        <v>325</v>
      </c>
      <c r="AI338" s="1" t="str">
        <f>IFERROR(IF($AH338&gt;=1,VLOOKUP($AG338,STUDENT!$O$8:$Z$1507,3,0),""),"")</f>
        <v/>
      </c>
      <c r="AJ338" s="1" t="str">
        <f>IFERROR(IF($AH338&gt;=1,VLOOKUP($AG338,STUDENT!$O$8:$Z$1507,4,0),""),"")</f>
        <v/>
      </c>
      <c r="AK338" s="1" t="str">
        <f>IFERROR(IF($AH338&gt;=1,VLOOKUP($AG338,STUDENT!$O$8:$Z$1507,6,0),""),"")</f>
        <v/>
      </c>
      <c r="AL338" s="1" t="str">
        <f t="shared" si="97"/>
        <v/>
      </c>
      <c r="AM338" s="1" t="str">
        <f t="shared" si="98"/>
        <v/>
      </c>
      <c r="AN338" s="1" t="str">
        <f t="shared" si="99"/>
        <v/>
      </c>
      <c r="AO338" s="1" t="str">
        <f t="shared" si="100"/>
        <v/>
      </c>
      <c r="AP338" s="1" t="str">
        <f t="shared" si="101"/>
        <v/>
      </c>
      <c r="AQ338" s="1" t="str">
        <f t="shared" si="102"/>
        <v/>
      </c>
      <c r="AR338" s="1" t="str">
        <f t="shared" si="103"/>
        <v/>
      </c>
      <c r="AS338" s="1" t="str">
        <f t="shared" si="104"/>
        <v/>
      </c>
      <c r="AT338" s="1" t="str">
        <f t="shared" si="105"/>
        <v/>
      </c>
      <c r="AU338" s="1" t="str">
        <f t="shared" si="106"/>
        <v/>
      </c>
      <c r="AV338" s="1" t="str">
        <f t="shared" si="107"/>
        <v/>
      </c>
      <c r="AW338" s="1" t="str">
        <f t="shared" si="108"/>
        <v/>
      </c>
      <c r="AX338" s="1" t="str">
        <f t="shared" si="109"/>
        <v/>
      </c>
      <c r="AY338" s="1">
        <f>IFERROR(IF($AE338&gt;$AE337,VLOOKUP($AC338+AL$1,STOCK!$F$10:$AB$209,16,0),IF($AE338=$AE337,(IF(AY337&gt;=1,AY337-COUNTIFS($AE337:$AE337,$AC338,AL337:AL337,$AI$1),0)),0)),0)</f>
        <v>0</v>
      </c>
      <c r="AZ338" s="1">
        <f>IFERROR(IF($AE338&gt;$AE337,VLOOKUP($AC338+AM$1,STOCK!$F$10:$AB$209,16,0),IF($AE338=$AE337,(IF(AZ337&gt;=1,AZ337-COUNTIFS($AE337:$AE337,$AC338,AM337:AM337,$AI$1),0)),0)),0)</f>
        <v>0</v>
      </c>
      <c r="BA338" s="1">
        <f>IFERROR(IF($AE338&gt;$AE337,VLOOKUP($AC338+AN$1,STOCK!$F$10:$AB$209,16,0),IF($AE338=$AE337,(IF(BA337&gt;=1,BA337-COUNTIFS($AE337:$AE337,$AC338,AN337:AN337,$AI$1),0)),0)),0)</f>
        <v>0</v>
      </c>
      <c r="BB338" s="1">
        <f>IFERROR(IF($AE338&gt;$AE337,VLOOKUP($AC338+AO$1,STOCK!$F$10:$AB$209,16,0),IF($AE338=$AE337,(IF(BB337&gt;=1,BB337-COUNTIFS($AE337:$AE337,$AC338,AO337:AO337,$AI$1),0)),0)),0)</f>
        <v>0</v>
      </c>
      <c r="BC338" s="1">
        <f>IFERROR(IF($AE338&gt;$AE337,VLOOKUP($AC338+AP$1,STOCK!$F$10:$AB$209,16,0),IF($AE338=$AE337,(IF(BC337&gt;=1,BC337-COUNTIFS($AE337:$AE337,$AC338,AP337:AP337,$AI$1),0)),0)),0)</f>
        <v>0</v>
      </c>
      <c r="BD338" s="1">
        <f>IFERROR(IF($AE338&gt;$AE337,VLOOKUP($AC338+AQ$1,STOCK!$F$10:$AB$209,16,0),IF($AE338=$AE337,(IF(BD337&gt;=1,BD337-COUNTIFS($AE337:$AE337,$AC338,AQ337:AQ337,$AI$1),0)),0)),0)</f>
        <v>0</v>
      </c>
      <c r="BE338" s="1">
        <f>IFERROR(IF($AE338&gt;$AE337,VLOOKUP($AC338+AR$1,STOCK!$F$10:$AB$209,16,0),IF($AE338=$AE337,(IF(BE337&gt;=1,BE337-COUNTIFS($AE337:$AE337,$AC338,AR337:AR337,$AI$1),0)),0)),0)</f>
        <v>0</v>
      </c>
      <c r="BF338" s="1">
        <f>IFERROR(IF($AE338&gt;$AE337,VLOOKUP($AC338+AS$1,STOCK!$F$10:$AB$209,16,0),IF($AE338=$AE337,(IF(BF337&gt;=1,BF337-COUNTIFS($AE337:$AE337,$AC338,AS337:AS337,$AI$1),0)),0)),0)</f>
        <v>0</v>
      </c>
      <c r="BG338" s="1">
        <f>IFERROR(IF($AE338&gt;$AE337,VLOOKUP($AC338+AT$1,STOCK!$F$10:$AB$209,16,0),IF($AE338=$AE337,(IF(BG337&gt;=1,BG337-COUNTIFS($AE337:$AE337,$AC338,AT337:AT337,$AI$1),0)),0)),0)</f>
        <v>0</v>
      </c>
      <c r="BH338" s="1">
        <f>IFERROR(IF($AE338&gt;$AE337,VLOOKUP($AC338+AU$1,STOCK!$F$10:$AB$209,16,0),IF($AE338=$AE337,(IF(BH337&gt;=1,BH337-COUNTIFS($AE337:$AE337,$AC338,AU337:AU337,$AI$1),0)),0)),0)</f>
        <v>0</v>
      </c>
      <c r="BI338" s="1">
        <f>IFERROR(IF($AE338&gt;$AE337,VLOOKUP($AC338+AV$1,STOCK!$F$10:$AB$209,16,0),IF($AE338=$AE337,(IF(BI337&gt;=1,BI337-COUNTIFS($AE337:$AE337,$AC338,AV337:AV337,$AI$1),0)),0)),0)</f>
        <v>0</v>
      </c>
      <c r="BJ338" s="1">
        <f>IFERROR(IF($AE338&gt;$AE337,VLOOKUP($AC338+AW$1,STOCK!$F$10:$AB$209,16,0),IF($AE338=$AE337,(IF(BJ337&gt;=1,BJ337-COUNTIFS($AE337:$AE337,$AC338,AW337:AW337,$AI$1),0)),0)),0)</f>
        <v>0</v>
      </c>
      <c r="BK338" s="1">
        <f>IFERROR(IF($AE338&gt;$AE337,VLOOKUP($AC338+AX$1,STOCK!$F$10:$AB$209,16,0),IF($AE338=$AE337,(IF(BK337&gt;=1,BK337-COUNTIFS($AE337:$AE337,$AC338,AX337:AX337,$AI$1),0)),0)),0)</f>
        <v>0</v>
      </c>
      <c r="BL338" s="1">
        <f>IFERROR(IF($AE338&gt;$AE337,VLOOKUP($AC338+AL$1,STOCK!$F$10:$AB$209,17,0),IF($AE338=$AE337,(IF(BL337&gt;=1,BL337-COUNTIFS($AE337:$AE337,$AC338,AL337:AL337,$AI$2),0)),0)),0)</f>
        <v>0</v>
      </c>
      <c r="BM338" s="1">
        <f>IFERROR(IF($AE338&gt;$AE337,VLOOKUP($AC338+AM$1,STOCK!$F$10:$AB$209,17,0),IF($AE338=$AE337,(IF(BM337&gt;=1,BM337-COUNTIFS($AE337:$AE337,$AC338,AM337:AM337,$AI$2),0)),0)),0)</f>
        <v>0</v>
      </c>
      <c r="BN338" s="1">
        <f>IFERROR(IF($AE338&gt;$AE337,VLOOKUP($AC338+AN$1,STOCK!$F$10:$AB$209,17,0),IF($AE338=$AE337,(IF(BN337&gt;=1,BN337-COUNTIFS($AE337:$AE337,$AC338,AN337:AN337,$AI$2),0)),0)),0)</f>
        <v>0</v>
      </c>
      <c r="BO338" s="1">
        <f>IFERROR(IF($AE338&gt;$AE337,VLOOKUP($AC338+AO$1,STOCK!$F$10:$AB$209,17,0),IF($AE338=$AE337,(IF(BO337&gt;=1,BO337-COUNTIFS($AE337:$AE337,$AC338,AO337:AO337,$AI$2),0)),0)),0)</f>
        <v>0</v>
      </c>
      <c r="BP338" s="1">
        <f>IFERROR(IF($AE338&gt;$AE337,VLOOKUP($AC338+AP$1,STOCK!$F$10:$AB$209,17,0),IF($AE338=$AE337,(IF(BP337&gt;=1,BP337-COUNTIFS($AE337:$AE337,$AC338,AP337:AP337,$AI$2),0)),0)),0)</f>
        <v>0</v>
      </c>
      <c r="BQ338" s="1">
        <f>IFERROR(IF($AE338&gt;$AE337,VLOOKUP($AC338+AQ$1,STOCK!$F$10:$AB$209,17,0),IF($AE338=$AE337,(IF(BQ337&gt;=1,BQ337-COUNTIFS($AE337:$AE337,$AC338,AQ337:AQ337,$AI$2),0)),0)),0)</f>
        <v>0</v>
      </c>
      <c r="BR338" s="1">
        <f>IFERROR(IF($AE338&gt;$AE337,VLOOKUP($AC338+AR$1,STOCK!$F$10:$AB$209,17,0),IF($AE338=$AE337,(IF(BR337&gt;=1,BR337-COUNTIFS($AE337:$AE337,$AC338,AR337:AR337,$AI$2),0)),0)),0)</f>
        <v>0</v>
      </c>
      <c r="BS338" s="1">
        <f>IFERROR(IF($AE338&gt;$AE337,VLOOKUP($AC338+AS$1,STOCK!$F$10:$AB$209,17,0),IF($AE338=$AE337,(IF(BS337&gt;=1,BS337-COUNTIFS($AE337:$AE337,$AC338,AS337:AS337,$AI$2),0)),0)),0)</f>
        <v>0</v>
      </c>
      <c r="BT338" s="1">
        <f>IFERROR(IF($AE338&gt;$AE337,VLOOKUP($AC338+AT$1,STOCK!$F$10:$AB$209,17,0),IF($AE338=$AE337,(IF(BT337&gt;=1,BT337-COUNTIFS($AE337:$AE337,$AC338,AT337:AT337,$AI$2),0)),0)),0)</f>
        <v>0</v>
      </c>
      <c r="BU338" s="1">
        <f>IFERROR(IF($AE338&gt;$AE337,VLOOKUP($AC338+AU$1,STOCK!$F$10:$AB$209,17,0),IF($AE338=$AE337,(IF(BU337&gt;=1,BU337-COUNTIFS($AE337:$AE337,$AC338,AU337:AU337,$AI$2),0)),0)),0)</f>
        <v>0</v>
      </c>
      <c r="BV338" s="1">
        <f>IFERROR(IF($AE338&gt;$AE337,VLOOKUP($AC338+AV$1,STOCK!$F$10:$AB$209,17,0),IF($AE338=$AE337,(IF(BV337&gt;=1,BV337-COUNTIFS($AE337:$AE337,$AC338,AV337:AV337,$AI$2),0)),0)),0)</f>
        <v>0</v>
      </c>
      <c r="BW338" s="1">
        <f>IFERROR(IF($AE338&gt;$AE337,VLOOKUP($AC338+AW$1,STOCK!$F$10:$AB$209,17,0),IF($AE338=$AE337,(IF(BW337&gt;=1,BW337-COUNTIFS($AE337:$AE337,$AC338,AW337:AW337,$AI$2),0)),0)),0)</f>
        <v>0</v>
      </c>
      <c r="BX338" s="1">
        <f>IFERROR(IF($AE338&gt;$AE337,VLOOKUP($AC338+AX$1,STOCK!$F$10:$AB$209,17,0),IF($AE338=$AE337,(IF(BX337&gt;=1,BX337-COUNTIFS($AE337:$AE337,$AC338,AX337:AX337,$AI$2),0)),0)),0)</f>
        <v>0</v>
      </c>
    </row>
    <row r="339" spans="29:76" x14ac:dyDescent="0.25">
      <c r="AC339" s="1">
        <f t="shared" si="95"/>
        <v>0</v>
      </c>
      <c r="AD339" s="1">
        <f>IFERROR(IF(LEN(AK339)&gt;=1,VLOOKUP(HLOOKUP(AK339,PROFILE!$K$5:$V$8,4,0),PROFILE!$F$1:$G$3,2,0),0),0)</f>
        <v>0</v>
      </c>
      <c r="AE339" s="1">
        <f t="shared" si="96"/>
        <v>0</v>
      </c>
      <c r="AF339" s="1">
        <v>326</v>
      </c>
      <c r="AI339" s="1" t="str">
        <f>IFERROR(IF($AH339&gt;=1,VLOOKUP($AG339,STUDENT!$O$8:$Z$1507,3,0),""),"")</f>
        <v/>
      </c>
      <c r="AJ339" s="1" t="str">
        <f>IFERROR(IF($AH339&gt;=1,VLOOKUP($AG339,STUDENT!$O$8:$Z$1507,4,0),""),"")</f>
        <v/>
      </c>
      <c r="AK339" s="1" t="str">
        <f>IFERROR(IF($AH339&gt;=1,VLOOKUP($AG339,STUDENT!$O$8:$Z$1507,6,0),""),"")</f>
        <v/>
      </c>
      <c r="AL339" s="1" t="str">
        <f t="shared" si="97"/>
        <v/>
      </c>
      <c r="AM339" s="1" t="str">
        <f t="shared" si="98"/>
        <v/>
      </c>
      <c r="AN339" s="1" t="str">
        <f t="shared" si="99"/>
        <v/>
      </c>
      <c r="AO339" s="1" t="str">
        <f t="shared" si="100"/>
        <v/>
      </c>
      <c r="AP339" s="1" t="str">
        <f t="shared" si="101"/>
        <v/>
      </c>
      <c r="AQ339" s="1" t="str">
        <f t="shared" si="102"/>
        <v/>
      </c>
      <c r="AR339" s="1" t="str">
        <f t="shared" si="103"/>
        <v/>
      </c>
      <c r="AS339" s="1" t="str">
        <f t="shared" si="104"/>
        <v/>
      </c>
      <c r="AT339" s="1" t="str">
        <f t="shared" si="105"/>
        <v/>
      </c>
      <c r="AU339" s="1" t="str">
        <f t="shared" si="106"/>
        <v/>
      </c>
      <c r="AV339" s="1" t="str">
        <f t="shared" si="107"/>
        <v/>
      </c>
      <c r="AW339" s="1" t="str">
        <f t="shared" si="108"/>
        <v/>
      </c>
      <c r="AX339" s="1" t="str">
        <f t="shared" si="109"/>
        <v/>
      </c>
      <c r="AY339" s="1">
        <f>IFERROR(IF($AE339&gt;$AE338,VLOOKUP($AC339+AL$1,STOCK!$F$10:$AB$209,16,0),IF($AE339=$AE338,(IF(AY338&gt;=1,AY338-COUNTIFS($AE338:$AE338,$AC339,AL338:AL338,$AI$1),0)),0)),0)</f>
        <v>0</v>
      </c>
      <c r="AZ339" s="1">
        <f>IFERROR(IF($AE339&gt;$AE338,VLOOKUP($AC339+AM$1,STOCK!$F$10:$AB$209,16,0),IF($AE339=$AE338,(IF(AZ338&gt;=1,AZ338-COUNTIFS($AE338:$AE338,$AC339,AM338:AM338,$AI$1),0)),0)),0)</f>
        <v>0</v>
      </c>
      <c r="BA339" s="1">
        <f>IFERROR(IF($AE339&gt;$AE338,VLOOKUP($AC339+AN$1,STOCK!$F$10:$AB$209,16,0),IF($AE339=$AE338,(IF(BA338&gt;=1,BA338-COUNTIFS($AE338:$AE338,$AC339,AN338:AN338,$AI$1),0)),0)),0)</f>
        <v>0</v>
      </c>
      <c r="BB339" s="1">
        <f>IFERROR(IF($AE339&gt;$AE338,VLOOKUP($AC339+AO$1,STOCK!$F$10:$AB$209,16,0),IF($AE339=$AE338,(IF(BB338&gt;=1,BB338-COUNTIFS($AE338:$AE338,$AC339,AO338:AO338,$AI$1),0)),0)),0)</f>
        <v>0</v>
      </c>
      <c r="BC339" s="1">
        <f>IFERROR(IF($AE339&gt;$AE338,VLOOKUP($AC339+AP$1,STOCK!$F$10:$AB$209,16,0),IF($AE339=$AE338,(IF(BC338&gt;=1,BC338-COUNTIFS($AE338:$AE338,$AC339,AP338:AP338,$AI$1),0)),0)),0)</f>
        <v>0</v>
      </c>
      <c r="BD339" s="1">
        <f>IFERROR(IF($AE339&gt;$AE338,VLOOKUP($AC339+AQ$1,STOCK!$F$10:$AB$209,16,0),IF($AE339=$AE338,(IF(BD338&gt;=1,BD338-COUNTIFS($AE338:$AE338,$AC339,AQ338:AQ338,$AI$1),0)),0)),0)</f>
        <v>0</v>
      </c>
      <c r="BE339" s="1">
        <f>IFERROR(IF($AE339&gt;$AE338,VLOOKUP($AC339+AR$1,STOCK!$F$10:$AB$209,16,0),IF($AE339=$AE338,(IF(BE338&gt;=1,BE338-COUNTIFS($AE338:$AE338,$AC339,AR338:AR338,$AI$1),0)),0)),0)</f>
        <v>0</v>
      </c>
      <c r="BF339" s="1">
        <f>IFERROR(IF($AE339&gt;$AE338,VLOOKUP($AC339+AS$1,STOCK!$F$10:$AB$209,16,0),IF($AE339=$AE338,(IF(BF338&gt;=1,BF338-COUNTIFS($AE338:$AE338,$AC339,AS338:AS338,$AI$1),0)),0)),0)</f>
        <v>0</v>
      </c>
      <c r="BG339" s="1">
        <f>IFERROR(IF($AE339&gt;$AE338,VLOOKUP($AC339+AT$1,STOCK!$F$10:$AB$209,16,0),IF($AE339=$AE338,(IF(BG338&gt;=1,BG338-COUNTIFS($AE338:$AE338,$AC339,AT338:AT338,$AI$1),0)),0)),0)</f>
        <v>0</v>
      </c>
      <c r="BH339" s="1">
        <f>IFERROR(IF($AE339&gt;$AE338,VLOOKUP($AC339+AU$1,STOCK!$F$10:$AB$209,16,0),IF($AE339=$AE338,(IF(BH338&gt;=1,BH338-COUNTIFS($AE338:$AE338,$AC339,AU338:AU338,$AI$1),0)),0)),0)</f>
        <v>0</v>
      </c>
      <c r="BI339" s="1">
        <f>IFERROR(IF($AE339&gt;$AE338,VLOOKUP($AC339+AV$1,STOCK!$F$10:$AB$209,16,0),IF($AE339=$AE338,(IF(BI338&gt;=1,BI338-COUNTIFS($AE338:$AE338,$AC339,AV338:AV338,$AI$1),0)),0)),0)</f>
        <v>0</v>
      </c>
      <c r="BJ339" s="1">
        <f>IFERROR(IF($AE339&gt;$AE338,VLOOKUP($AC339+AW$1,STOCK!$F$10:$AB$209,16,0),IF($AE339=$AE338,(IF(BJ338&gt;=1,BJ338-COUNTIFS($AE338:$AE338,$AC339,AW338:AW338,$AI$1),0)),0)),0)</f>
        <v>0</v>
      </c>
      <c r="BK339" s="1">
        <f>IFERROR(IF($AE339&gt;$AE338,VLOOKUP($AC339+AX$1,STOCK!$F$10:$AB$209,16,0),IF($AE339=$AE338,(IF(BK338&gt;=1,BK338-COUNTIFS($AE338:$AE338,$AC339,AX338:AX338,$AI$1),0)),0)),0)</f>
        <v>0</v>
      </c>
      <c r="BL339" s="1">
        <f>IFERROR(IF($AE339&gt;$AE338,VLOOKUP($AC339+AL$1,STOCK!$F$10:$AB$209,17,0),IF($AE339=$AE338,(IF(BL338&gt;=1,BL338-COUNTIFS($AE338:$AE338,$AC339,AL338:AL338,$AI$2),0)),0)),0)</f>
        <v>0</v>
      </c>
      <c r="BM339" s="1">
        <f>IFERROR(IF($AE339&gt;$AE338,VLOOKUP($AC339+AM$1,STOCK!$F$10:$AB$209,17,0),IF($AE339=$AE338,(IF(BM338&gt;=1,BM338-COUNTIFS($AE338:$AE338,$AC339,AM338:AM338,$AI$2),0)),0)),0)</f>
        <v>0</v>
      </c>
      <c r="BN339" s="1">
        <f>IFERROR(IF($AE339&gt;$AE338,VLOOKUP($AC339+AN$1,STOCK!$F$10:$AB$209,17,0),IF($AE339=$AE338,(IF(BN338&gt;=1,BN338-COUNTIFS($AE338:$AE338,$AC339,AN338:AN338,$AI$2),0)),0)),0)</f>
        <v>0</v>
      </c>
      <c r="BO339" s="1">
        <f>IFERROR(IF($AE339&gt;$AE338,VLOOKUP($AC339+AO$1,STOCK!$F$10:$AB$209,17,0),IF($AE339=$AE338,(IF(BO338&gt;=1,BO338-COUNTIFS($AE338:$AE338,$AC339,AO338:AO338,$AI$2),0)),0)),0)</f>
        <v>0</v>
      </c>
      <c r="BP339" s="1">
        <f>IFERROR(IF($AE339&gt;$AE338,VLOOKUP($AC339+AP$1,STOCK!$F$10:$AB$209,17,0),IF($AE339=$AE338,(IF(BP338&gt;=1,BP338-COUNTIFS($AE338:$AE338,$AC339,AP338:AP338,$AI$2),0)),0)),0)</f>
        <v>0</v>
      </c>
      <c r="BQ339" s="1">
        <f>IFERROR(IF($AE339&gt;$AE338,VLOOKUP($AC339+AQ$1,STOCK!$F$10:$AB$209,17,0),IF($AE339=$AE338,(IF(BQ338&gt;=1,BQ338-COUNTIFS($AE338:$AE338,$AC339,AQ338:AQ338,$AI$2),0)),0)),0)</f>
        <v>0</v>
      </c>
      <c r="BR339" s="1">
        <f>IFERROR(IF($AE339&gt;$AE338,VLOOKUP($AC339+AR$1,STOCK!$F$10:$AB$209,17,0),IF($AE339=$AE338,(IF(BR338&gt;=1,BR338-COUNTIFS($AE338:$AE338,$AC339,AR338:AR338,$AI$2),0)),0)),0)</f>
        <v>0</v>
      </c>
      <c r="BS339" s="1">
        <f>IFERROR(IF($AE339&gt;$AE338,VLOOKUP($AC339+AS$1,STOCK!$F$10:$AB$209,17,0),IF($AE339=$AE338,(IF(BS338&gt;=1,BS338-COUNTIFS($AE338:$AE338,$AC339,AS338:AS338,$AI$2),0)),0)),0)</f>
        <v>0</v>
      </c>
      <c r="BT339" s="1">
        <f>IFERROR(IF($AE339&gt;$AE338,VLOOKUP($AC339+AT$1,STOCK!$F$10:$AB$209,17,0),IF($AE339=$AE338,(IF(BT338&gt;=1,BT338-COUNTIFS($AE338:$AE338,$AC339,AT338:AT338,$AI$2),0)),0)),0)</f>
        <v>0</v>
      </c>
      <c r="BU339" s="1">
        <f>IFERROR(IF($AE339&gt;$AE338,VLOOKUP($AC339+AU$1,STOCK!$F$10:$AB$209,17,0),IF($AE339=$AE338,(IF(BU338&gt;=1,BU338-COUNTIFS($AE338:$AE338,$AC339,AU338:AU338,$AI$2),0)),0)),0)</f>
        <v>0</v>
      </c>
      <c r="BV339" s="1">
        <f>IFERROR(IF($AE339&gt;$AE338,VLOOKUP($AC339+AV$1,STOCK!$F$10:$AB$209,17,0),IF($AE339=$AE338,(IF(BV338&gt;=1,BV338-COUNTIFS($AE338:$AE338,$AC339,AV338:AV338,$AI$2),0)),0)),0)</f>
        <v>0</v>
      </c>
      <c r="BW339" s="1">
        <f>IFERROR(IF($AE339&gt;$AE338,VLOOKUP($AC339+AW$1,STOCK!$F$10:$AB$209,17,0),IF($AE339=$AE338,(IF(BW338&gt;=1,BW338-COUNTIFS($AE338:$AE338,$AC339,AW338:AW338,$AI$2),0)),0)),0)</f>
        <v>0</v>
      </c>
      <c r="BX339" s="1">
        <f>IFERROR(IF($AE339&gt;$AE338,VLOOKUP($AC339+AX$1,STOCK!$F$10:$AB$209,17,0),IF($AE339=$AE338,(IF(BX338&gt;=1,BX338-COUNTIFS($AE338:$AE338,$AC339,AX338:AX338,$AI$2),0)),0)),0)</f>
        <v>0</v>
      </c>
    </row>
    <row r="340" spans="29:76" x14ac:dyDescent="0.25">
      <c r="AC340" s="1">
        <f t="shared" si="95"/>
        <v>0</v>
      </c>
      <c r="AD340" s="1">
        <f>IFERROR(IF(LEN(AK340)&gt;=1,VLOOKUP(HLOOKUP(AK340,PROFILE!$K$5:$V$8,4,0),PROFILE!$F$1:$G$3,2,0),0),0)</f>
        <v>0</v>
      </c>
      <c r="AE340" s="1">
        <f t="shared" si="96"/>
        <v>0</v>
      </c>
      <c r="AF340" s="1">
        <v>327</v>
      </c>
      <c r="AI340" s="1" t="str">
        <f>IFERROR(IF($AH340&gt;=1,VLOOKUP($AG340,STUDENT!$O$8:$Z$1507,3,0),""),"")</f>
        <v/>
      </c>
      <c r="AJ340" s="1" t="str">
        <f>IFERROR(IF($AH340&gt;=1,VLOOKUP($AG340,STUDENT!$O$8:$Z$1507,4,0),""),"")</f>
        <v/>
      </c>
      <c r="AK340" s="1" t="str">
        <f>IFERROR(IF($AH340&gt;=1,VLOOKUP($AG340,STUDENT!$O$8:$Z$1507,6,0),""),"")</f>
        <v/>
      </c>
      <c r="AL340" s="1" t="str">
        <f t="shared" si="97"/>
        <v/>
      </c>
      <c r="AM340" s="1" t="str">
        <f t="shared" si="98"/>
        <v/>
      </c>
      <c r="AN340" s="1" t="str">
        <f t="shared" si="99"/>
        <v/>
      </c>
      <c r="AO340" s="1" t="str">
        <f t="shared" si="100"/>
        <v/>
      </c>
      <c r="AP340" s="1" t="str">
        <f t="shared" si="101"/>
        <v/>
      </c>
      <c r="AQ340" s="1" t="str">
        <f t="shared" si="102"/>
        <v/>
      </c>
      <c r="AR340" s="1" t="str">
        <f t="shared" si="103"/>
        <v/>
      </c>
      <c r="AS340" s="1" t="str">
        <f t="shared" si="104"/>
        <v/>
      </c>
      <c r="AT340" s="1" t="str">
        <f t="shared" si="105"/>
        <v/>
      </c>
      <c r="AU340" s="1" t="str">
        <f t="shared" si="106"/>
        <v/>
      </c>
      <c r="AV340" s="1" t="str">
        <f t="shared" si="107"/>
        <v/>
      </c>
      <c r="AW340" s="1" t="str">
        <f t="shared" si="108"/>
        <v/>
      </c>
      <c r="AX340" s="1" t="str">
        <f t="shared" si="109"/>
        <v/>
      </c>
      <c r="AY340" s="1">
        <f>IFERROR(IF($AE340&gt;$AE339,VLOOKUP($AC340+AL$1,STOCK!$F$10:$AB$209,16,0),IF($AE340=$AE339,(IF(AY339&gt;=1,AY339-COUNTIFS($AE339:$AE339,$AC340,AL339:AL339,$AI$1),0)),0)),0)</f>
        <v>0</v>
      </c>
      <c r="AZ340" s="1">
        <f>IFERROR(IF($AE340&gt;$AE339,VLOOKUP($AC340+AM$1,STOCK!$F$10:$AB$209,16,0),IF($AE340=$AE339,(IF(AZ339&gt;=1,AZ339-COUNTIFS($AE339:$AE339,$AC340,AM339:AM339,$AI$1),0)),0)),0)</f>
        <v>0</v>
      </c>
      <c r="BA340" s="1">
        <f>IFERROR(IF($AE340&gt;$AE339,VLOOKUP($AC340+AN$1,STOCK!$F$10:$AB$209,16,0),IF($AE340=$AE339,(IF(BA339&gt;=1,BA339-COUNTIFS($AE339:$AE339,$AC340,AN339:AN339,$AI$1),0)),0)),0)</f>
        <v>0</v>
      </c>
      <c r="BB340" s="1">
        <f>IFERROR(IF($AE340&gt;$AE339,VLOOKUP($AC340+AO$1,STOCK!$F$10:$AB$209,16,0),IF($AE340=$AE339,(IF(BB339&gt;=1,BB339-COUNTIFS($AE339:$AE339,$AC340,AO339:AO339,$AI$1),0)),0)),0)</f>
        <v>0</v>
      </c>
      <c r="BC340" s="1">
        <f>IFERROR(IF($AE340&gt;$AE339,VLOOKUP($AC340+AP$1,STOCK!$F$10:$AB$209,16,0),IF($AE340=$AE339,(IF(BC339&gt;=1,BC339-COUNTIFS($AE339:$AE339,$AC340,AP339:AP339,$AI$1),0)),0)),0)</f>
        <v>0</v>
      </c>
      <c r="BD340" s="1">
        <f>IFERROR(IF($AE340&gt;$AE339,VLOOKUP($AC340+AQ$1,STOCK!$F$10:$AB$209,16,0),IF($AE340=$AE339,(IF(BD339&gt;=1,BD339-COUNTIFS($AE339:$AE339,$AC340,AQ339:AQ339,$AI$1),0)),0)),0)</f>
        <v>0</v>
      </c>
      <c r="BE340" s="1">
        <f>IFERROR(IF($AE340&gt;$AE339,VLOOKUP($AC340+AR$1,STOCK!$F$10:$AB$209,16,0),IF($AE340=$AE339,(IF(BE339&gt;=1,BE339-COUNTIFS($AE339:$AE339,$AC340,AR339:AR339,$AI$1),0)),0)),0)</f>
        <v>0</v>
      </c>
      <c r="BF340" s="1">
        <f>IFERROR(IF($AE340&gt;$AE339,VLOOKUP($AC340+AS$1,STOCK!$F$10:$AB$209,16,0),IF($AE340=$AE339,(IF(BF339&gt;=1,BF339-COUNTIFS($AE339:$AE339,$AC340,AS339:AS339,$AI$1),0)),0)),0)</f>
        <v>0</v>
      </c>
      <c r="BG340" s="1">
        <f>IFERROR(IF($AE340&gt;$AE339,VLOOKUP($AC340+AT$1,STOCK!$F$10:$AB$209,16,0),IF($AE340=$AE339,(IF(BG339&gt;=1,BG339-COUNTIFS($AE339:$AE339,$AC340,AT339:AT339,$AI$1),0)),0)),0)</f>
        <v>0</v>
      </c>
      <c r="BH340" s="1">
        <f>IFERROR(IF($AE340&gt;$AE339,VLOOKUP($AC340+AU$1,STOCK!$F$10:$AB$209,16,0),IF($AE340=$AE339,(IF(BH339&gt;=1,BH339-COUNTIFS($AE339:$AE339,$AC340,AU339:AU339,$AI$1),0)),0)),0)</f>
        <v>0</v>
      </c>
      <c r="BI340" s="1">
        <f>IFERROR(IF($AE340&gt;$AE339,VLOOKUP($AC340+AV$1,STOCK!$F$10:$AB$209,16,0),IF($AE340=$AE339,(IF(BI339&gt;=1,BI339-COUNTIFS($AE339:$AE339,$AC340,AV339:AV339,$AI$1),0)),0)),0)</f>
        <v>0</v>
      </c>
      <c r="BJ340" s="1">
        <f>IFERROR(IF($AE340&gt;$AE339,VLOOKUP($AC340+AW$1,STOCK!$F$10:$AB$209,16,0),IF($AE340=$AE339,(IF(BJ339&gt;=1,BJ339-COUNTIFS($AE339:$AE339,$AC340,AW339:AW339,$AI$1),0)),0)),0)</f>
        <v>0</v>
      </c>
      <c r="BK340" s="1">
        <f>IFERROR(IF($AE340&gt;$AE339,VLOOKUP($AC340+AX$1,STOCK!$F$10:$AB$209,16,0),IF($AE340=$AE339,(IF(BK339&gt;=1,BK339-COUNTIFS($AE339:$AE339,$AC340,AX339:AX339,$AI$1),0)),0)),0)</f>
        <v>0</v>
      </c>
      <c r="BL340" s="1">
        <f>IFERROR(IF($AE340&gt;$AE339,VLOOKUP($AC340+AL$1,STOCK!$F$10:$AB$209,17,0),IF($AE340=$AE339,(IF(BL339&gt;=1,BL339-COUNTIFS($AE339:$AE339,$AC340,AL339:AL339,$AI$2),0)),0)),0)</f>
        <v>0</v>
      </c>
      <c r="BM340" s="1">
        <f>IFERROR(IF($AE340&gt;$AE339,VLOOKUP($AC340+AM$1,STOCK!$F$10:$AB$209,17,0),IF($AE340=$AE339,(IF(BM339&gt;=1,BM339-COUNTIFS($AE339:$AE339,$AC340,AM339:AM339,$AI$2),0)),0)),0)</f>
        <v>0</v>
      </c>
      <c r="BN340" s="1">
        <f>IFERROR(IF($AE340&gt;$AE339,VLOOKUP($AC340+AN$1,STOCK!$F$10:$AB$209,17,0),IF($AE340=$AE339,(IF(BN339&gt;=1,BN339-COUNTIFS($AE339:$AE339,$AC340,AN339:AN339,$AI$2),0)),0)),0)</f>
        <v>0</v>
      </c>
      <c r="BO340" s="1">
        <f>IFERROR(IF($AE340&gt;$AE339,VLOOKUP($AC340+AO$1,STOCK!$F$10:$AB$209,17,0),IF($AE340=$AE339,(IF(BO339&gt;=1,BO339-COUNTIFS($AE339:$AE339,$AC340,AO339:AO339,$AI$2),0)),0)),0)</f>
        <v>0</v>
      </c>
      <c r="BP340" s="1">
        <f>IFERROR(IF($AE340&gt;$AE339,VLOOKUP($AC340+AP$1,STOCK!$F$10:$AB$209,17,0),IF($AE340=$AE339,(IF(BP339&gt;=1,BP339-COUNTIFS($AE339:$AE339,$AC340,AP339:AP339,$AI$2),0)),0)),0)</f>
        <v>0</v>
      </c>
      <c r="BQ340" s="1">
        <f>IFERROR(IF($AE340&gt;$AE339,VLOOKUP($AC340+AQ$1,STOCK!$F$10:$AB$209,17,0),IF($AE340=$AE339,(IF(BQ339&gt;=1,BQ339-COUNTIFS($AE339:$AE339,$AC340,AQ339:AQ339,$AI$2),0)),0)),0)</f>
        <v>0</v>
      </c>
      <c r="BR340" s="1">
        <f>IFERROR(IF($AE340&gt;$AE339,VLOOKUP($AC340+AR$1,STOCK!$F$10:$AB$209,17,0),IF($AE340=$AE339,(IF(BR339&gt;=1,BR339-COUNTIFS($AE339:$AE339,$AC340,AR339:AR339,$AI$2),0)),0)),0)</f>
        <v>0</v>
      </c>
      <c r="BS340" s="1">
        <f>IFERROR(IF($AE340&gt;$AE339,VLOOKUP($AC340+AS$1,STOCK!$F$10:$AB$209,17,0),IF($AE340=$AE339,(IF(BS339&gt;=1,BS339-COUNTIFS($AE339:$AE339,$AC340,AS339:AS339,$AI$2),0)),0)),0)</f>
        <v>0</v>
      </c>
      <c r="BT340" s="1">
        <f>IFERROR(IF($AE340&gt;$AE339,VLOOKUP($AC340+AT$1,STOCK!$F$10:$AB$209,17,0),IF($AE340=$AE339,(IF(BT339&gt;=1,BT339-COUNTIFS($AE339:$AE339,$AC340,AT339:AT339,$AI$2),0)),0)),0)</f>
        <v>0</v>
      </c>
      <c r="BU340" s="1">
        <f>IFERROR(IF($AE340&gt;$AE339,VLOOKUP($AC340+AU$1,STOCK!$F$10:$AB$209,17,0),IF($AE340=$AE339,(IF(BU339&gt;=1,BU339-COUNTIFS($AE339:$AE339,$AC340,AU339:AU339,$AI$2),0)),0)),0)</f>
        <v>0</v>
      </c>
      <c r="BV340" s="1">
        <f>IFERROR(IF($AE340&gt;$AE339,VLOOKUP($AC340+AV$1,STOCK!$F$10:$AB$209,17,0),IF($AE340=$AE339,(IF(BV339&gt;=1,BV339-COUNTIFS($AE339:$AE339,$AC340,AV339:AV339,$AI$2),0)),0)),0)</f>
        <v>0</v>
      </c>
      <c r="BW340" s="1">
        <f>IFERROR(IF($AE340&gt;$AE339,VLOOKUP($AC340+AW$1,STOCK!$F$10:$AB$209,17,0),IF($AE340=$AE339,(IF(BW339&gt;=1,BW339-COUNTIFS($AE339:$AE339,$AC340,AW339:AW339,$AI$2),0)),0)),0)</f>
        <v>0</v>
      </c>
      <c r="BX340" s="1">
        <f>IFERROR(IF($AE340&gt;$AE339,VLOOKUP($AC340+AX$1,STOCK!$F$10:$AB$209,17,0),IF($AE340=$AE339,(IF(BX339&gt;=1,BX339-COUNTIFS($AE339:$AE339,$AC340,AX339:AX339,$AI$2),0)),0)),0)</f>
        <v>0</v>
      </c>
    </row>
    <row r="341" spans="29:76" x14ac:dyDescent="0.25">
      <c r="AC341" s="1">
        <f t="shared" si="95"/>
        <v>0</v>
      </c>
      <c r="AD341" s="1">
        <f>IFERROR(IF(LEN(AK341)&gt;=1,VLOOKUP(HLOOKUP(AK341,PROFILE!$K$5:$V$8,4,0),PROFILE!$F$1:$G$3,2,0),0),0)</f>
        <v>0</v>
      </c>
      <c r="AE341" s="1">
        <f t="shared" si="96"/>
        <v>0</v>
      </c>
      <c r="AF341" s="1">
        <v>328</v>
      </c>
      <c r="AI341" s="1" t="str">
        <f>IFERROR(IF($AH341&gt;=1,VLOOKUP($AG341,STUDENT!$O$8:$Z$1507,3,0),""),"")</f>
        <v/>
      </c>
      <c r="AJ341" s="1" t="str">
        <f>IFERROR(IF($AH341&gt;=1,VLOOKUP($AG341,STUDENT!$O$8:$Z$1507,4,0),""),"")</f>
        <v/>
      </c>
      <c r="AK341" s="1" t="str">
        <f>IFERROR(IF($AH341&gt;=1,VLOOKUP($AG341,STUDENT!$O$8:$Z$1507,6,0),""),"")</f>
        <v/>
      </c>
      <c r="AL341" s="1" t="str">
        <f t="shared" si="97"/>
        <v/>
      </c>
      <c r="AM341" s="1" t="str">
        <f t="shared" si="98"/>
        <v/>
      </c>
      <c r="AN341" s="1" t="str">
        <f t="shared" si="99"/>
        <v/>
      </c>
      <c r="AO341" s="1" t="str">
        <f t="shared" si="100"/>
        <v/>
      </c>
      <c r="AP341" s="1" t="str">
        <f t="shared" si="101"/>
        <v/>
      </c>
      <c r="AQ341" s="1" t="str">
        <f t="shared" si="102"/>
        <v/>
      </c>
      <c r="AR341" s="1" t="str">
        <f t="shared" si="103"/>
        <v/>
      </c>
      <c r="AS341" s="1" t="str">
        <f t="shared" si="104"/>
        <v/>
      </c>
      <c r="AT341" s="1" t="str">
        <f t="shared" si="105"/>
        <v/>
      </c>
      <c r="AU341" s="1" t="str">
        <f t="shared" si="106"/>
        <v/>
      </c>
      <c r="AV341" s="1" t="str">
        <f t="shared" si="107"/>
        <v/>
      </c>
      <c r="AW341" s="1" t="str">
        <f t="shared" si="108"/>
        <v/>
      </c>
      <c r="AX341" s="1" t="str">
        <f t="shared" si="109"/>
        <v/>
      </c>
      <c r="AY341" s="1">
        <f>IFERROR(IF($AE341&gt;$AE340,VLOOKUP($AC341+AL$1,STOCK!$F$10:$AB$209,16,0),IF($AE341=$AE340,(IF(AY340&gt;=1,AY340-COUNTIFS($AE340:$AE340,$AC341,AL340:AL340,$AI$1),0)),0)),0)</f>
        <v>0</v>
      </c>
      <c r="AZ341" s="1">
        <f>IFERROR(IF($AE341&gt;$AE340,VLOOKUP($AC341+AM$1,STOCK!$F$10:$AB$209,16,0),IF($AE341=$AE340,(IF(AZ340&gt;=1,AZ340-COUNTIFS($AE340:$AE340,$AC341,AM340:AM340,$AI$1),0)),0)),0)</f>
        <v>0</v>
      </c>
      <c r="BA341" s="1">
        <f>IFERROR(IF($AE341&gt;$AE340,VLOOKUP($AC341+AN$1,STOCK!$F$10:$AB$209,16,0),IF($AE341=$AE340,(IF(BA340&gt;=1,BA340-COUNTIFS($AE340:$AE340,$AC341,AN340:AN340,$AI$1),0)),0)),0)</f>
        <v>0</v>
      </c>
      <c r="BB341" s="1">
        <f>IFERROR(IF($AE341&gt;$AE340,VLOOKUP($AC341+AO$1,STOCK!$F$10:$AB$209,16,0),IF($AE341=$AE340,(IF(BB340&gt;=1,BB340-COUNTIFS($AE340:$AE340,$AC341,AO340:AO340,$AI$1),0)),0)),0)</f>
        <v>0</v>
      </c>
      <c r="BC341" s="1">
        <f>IFERROR(IF($AE341&gt;$AE340,VLOOKUP($AC341+AP$1,STOCK!$F$10:$AB$209,16,0),IF($AE341=$AE340,(IF(BC340&gt;=1,BC340-COUNTIFS($AE340:$AE340,$AC341,AP340:AP340,$AI$1),0)),0)),0)</f>
        <v>0</v>
      </c>
      <c r="BD341" s="1">
        <f>IFERROR(IF($AE341&gt;$AE340,VLOOKUP($AC341+AQ$1,STOCK!$F$10:$AB$209,16,0),IF($AE341=$AE340,(IF(BD340&gt;=1,BD340-COUNTIFS($AE340:$AE340,$AC341,AQ340:AQ340,$AI$1),0)),0)),0)</f>
        <v>0</v>
      </c>
      <c r="BE341" s="1">
        <f>IFERROR(IF($AE341&gt;$AE340,VLOOKUP($AC341+AR$1,STOCK!$F$10:$AB$209,16,0),IF($AE341=$AE340,(IF(BE340&gt;=1,BE340-COUNTIFS($AE340:$AE340,$AC341,AR340:AR340,$AI$1),0)),0)),0)</f>
        <v>0</v>
      </c>
      <c r="BF341" s="1">
        <f>IFERROR(IF($AE341&gt;$AE340,VLOOKUP($AC341+AS$1,STOCK!$F$10:$AB$209,16,0),IF($AE341=$AE340,(IF(BF340&gt;=1,BF340-COUNTIFS($AE340:$AE340,$AC341,AS340:AS340,$AI$1),0)),0)),0)</f>
        <v>0</v>
      </c>
      <c r="BG341" s="1">
        <f>IFERROR(IF($AE341&gt;$AE340,VLOOKUP($AC341+AT$1,STOCK!$F$10:$AB$209,16,0),IF($AE341=$AE340,(IF(BG340&gt;=1,BG340-COUNTIFS($AE340:$AE340,$AC341,AT340:AT340,$AI$1),0)),0)),0)</f>
        <v>0</v>
      </c>
      <c r="BH341" s="1">
        <f>IFERROR(IF($AE341&gt;$AE340,VLOOKUP($AC341+AU$1,STOCK!$F$10:$AB$209,16,0),IF($AE341=$AE340,(IF(BH340&gt;=1,BH340-COUNTIFS($AE340:$AE340,$AC341,AU340:AU340,$AI$1),0)),0)),0)</f>
        <v>0</v>
      </c>
      <c r="BI341" s="1">
        <f>IFERROR(IF($AE341&gt;$AE340,VLOOKUP($AC341+AV$1,STOCK!$F$10:$AB$209,16,0),IF($AE341=$AE340,(IF(BI340&gt;=1,BI340-COUNTIFS($AE340:$AE340,$AC341,AV340:AV340,$AI$1),0)),0)),0)</f>
        <v>0</v>
      </c>
      <c r="BJ341" s="1">
        <f>IFERROR(IF($AE341&gt;$AE340,VLOOKUP($AC341+AW$1,STOCK!$F$10:$AB$209,16,0),IF($AE341=$AE340,(IF(BJ340&gt;=1,BJ340-COUNTIFS($AE340:$AE340,$AC341,AW340:AW340,$AI$1),0)),0)),0)</f>
        <v>0</v>
      </c>
      <c r="BK341" s="1">
        <f>IFERROR(IF($AE341&gt;$AE340,VLOOKUP($AC341+AX$1,STOCK!$F$10:$AB$209,16,0),IF($AE341=$AE340,(IF(BK340&gt;=1,BK340-COUNTIFS($AE340:$AE340,$AC341,AX340:AX340,$AI$1),0)),0)),0)</f>
        <v>0</v>
      </c>
      <c r="BL341" s="1">
        <f>IFERROR(IF($AE341&gt;$AE340,VLOOKUP($AC341+AL$1,STOCK!$F$10:$AB$209,17,0),IF($AE341=$AE340,(IF(BL340&gt;=1,BL340-COUNTIFS($AE340:$AE340,$AC341,AL340:AL340,$AI$2),0)),0)),0)</f>
        <v>0</v>
      </c>
      <c r="BM341" s="1">
        <f>IFERROR(IF($AE341&gt;$AE340,VLOOKUP($AC341+AM$1,STOCK!$F$10:$AB$209,17,0),IF($AE341=$AE340,(IF(BM340&gt;=1,BM340-COUNTIFS($AE340:$AE340,$AC341,AM340:AM340,$AI$2),0)),0)),0)</f>
        <v>0</v>
      </c>
      <c r="BN341" s="1">
        <f>IFERROR(IF($AE341&gt;$AE340,VLOOKUP($AC341+AN$1,STOCK!$F$10:$AB$209,17,0),IF($AE341=$AE340,(IF(BN340&gt;=1,BN340-COUNTIFS($AE340:$AE340,$AC341,AN340:AN340,$AI$2),0)),0)),0)</f>
        <v>0</v>
      </c>
      <c r="BO341" s="1">
        <f>IFERROR(IF($AE341&gt;$AE340,VLOOKUP($AC341+AO$1,STOCK!$F$10:$AB$209,17,0),IF($AE341=$AE340,(IF(BO340&gt;=1,BO340-COUNTIFS($AE340:$AE340,$AC341,AO340:AO340,$AI$2),0)),0)),0)</f>
        <v>0</v>
      </c>
      <c r="BP341" s="1">
        <f>IFERROR(IF($AE341&gt;$AE340,VLOOKUP($AC341+AP$1,STOCK!$F$10:$AB$209,17,0),IF($AE341=$AE340,(IF(BP340&gt;=1,BP340-COUNTIFS($AE340:$AE340,$AC341,AP340:AP340,$AI$2),0)),0)),0)</f>
        <v>0</v>
      </c>
      <c r="BQ341" s="1">
        <f>IFERROR(IF($AE341&gt;$AE340,VLOOKUP($AC341+AQ$1,STOCK!$F$10:$AB$209,17,0),IF($AE341=$AE340,(IF(BQ340&gt;=1,BQ340-COUNTIFS($AE340:$AE340,$AC341,AQ340:AQ340,$AI$2),0)),0)),0)</f>
        <v>0</v>
      </c>
      <c r="BR341" s="1">
        <f>IFERROR(IF($AE341&gt;$AE340,VLOOKUP($AC341+AR$1,STOCK!$F$10:$AB$209,17,0),IF($AE341=$AE340,(IF(BR340&gt;=1,BR340-COUNTIFS($AE340:$AE340,$AC341,AR340:AR340,$AI$2),0)),0)),0)</f>
        <v>0</v>
      </c>
      <c r="BS341" s="1">
        <f>IFERROR(IF($AE341&gt;$AE340,VLOOKUP($AC341+AS$1,STOCK!$F$10:$AB$209,17,0),IF($AE341=$AE340,(IF(BS340&gt;=1,BS340-COUNTIFS($AE340:$AE340,$AC341,AS340:AS340,$AI$2),0)),0)),0)</f>
        <v>0</v>
      </c>
      <c r="BT341" s="1">
        <f>IFERROR(IF($AE341&gt;$AE340,VLOOKUP($AC341+AT$1,STOCK!$F$10:$AB$209,17,0),IF($AE341=$AE340,(IF(BT340&gt;=1,BT340-COUNTIFS($AE340:$AE340,$AC341,AT340:AT340,$AI$2),0)),0)),0)</f>
        <v>0</v>
      </c>
      <c r="BU341" s="1">
        <f>IFERROR(IF($AE341&gt;$AE340,VLOOKUP($AC341+AU$1,STOCK!$F$10:$AB$209,17,0),IF($AE341=$AE340,(IF(BU340&gt;=1,BU340-COUNTIFS($AE340:$AE340,$AC341,AU340:AU340,$AI$2),0)),0)),0)</f>
        <v>0</v>
      </c>
      <c r="BV341" s="1">
        <f>IFERROR(IF($AE341&gt;$AE340,VLOOKUP($AC341+AV$1,STOCK!$F$10:$AB$209,17,0),IF($AE341=$AE340,(IF(BV340&gt;=1,BV340-COUNTIFS($AE340:$AE340,$AC341,AV340:AV340,$AI$2),0)),0)),0)</f>
        <v>0</v>
      </c>
      <c r="BW341" s="1">
        <f>IFERROR(IF($AE341&gt;$AE340,VLOOKUP($AC341+AW$1,STOCK!$F$10:$AB$209,17,0),IF($AE341=$AE340,(IF(BW340&gt;=1,BW340-COUNTIFS($AE340:$AE340,$AC341,AW340:AW340,$AI$2),0)),0)),0)</f>
        <v>0</v>
      </c>
      <c r="BX341" s="1">
        <f>IFERROR(IF($AE341&gt;$AE340,VLOOKUP($AC341+AX$1,STOCK!$F$10:$AB$209,17,0),IF($AE341=$AE340,(IF(BX340&gt;=1,BX340-COUNTIFS($AE340:$AE340,$AC341,AX340:AX340,$AI$2),0)),0)),0)</f>
        <v>0</v>
      </c>
    </row>
    <row r="342" spans="29:76" x14ac:dyDescent="0.25">
      <c r="AC342" s="1">
        <f t="shared" si="95"/>
        <v>0</v>
      </c>
      <c r="AD342" s="1">
        <f>IFERROR(IF(LEN(AK342)&gt;=1,VLOOKUP(HLOOKUP(AK342,PROFILE!$K$5:$V$8,4,0),PROFILE!$F$1:$G$3,2,0),0),0)</f>
        <v>0</v>
      </c>
      <c r="AE342" s="1">
        <f t="shared" si="96"/>
        <v>0</v>
      </c>
      <c r="AF342" s="1">
        <v>329</v>
      </c>
      <c r="AI342" s="1" t="str">
        <f>IFERROR(IF($AH342&gt;=1,VLOOKUP($AG342,STUDENT!$O$8:$Z$1507,3,0),""),"")</f>
        <v/>
      </c>
      <c r="AJ342" s="1" t="str">
        <f>IFERROR(IF($AH342&gt;=1,VLOOKUP($AG342,STUDENT!$O$8:$Z$1507,4,0),""),"")</f>
        <v/>
      </c>
      <c r="AK342" s="1" t="str">
        <f>IFERROR(IF($AH342&gt;=1,VLOOKUP($AG342,STUDENT!$O$8:$Z$1507,6,0),""),"")</f>
        <v/>
      </c>
      <c r="AL342" s="1" t="str">
        <f t="shared" si="97"/>
        <v/>
      </c>
      <c r="AM342" s="1" t="str">
        <f t="shared" si="98"/>
        <v/>
      </c>
      <c r="AN342" s="1" t="str">
        <f t="shared" si="99"/>
        <v/>
      </c>
      <c r="AO342" s="1" t="str">
        <f t="shared" si="100"/>
        <v/>
      </c>
      <c r="AP342" s="1" t="str">
        <f t="shared" si="101"/>
        <v/>
      </c>
      <c r="AQ342" s="1" t="str">
        <f t="shared" si="102"/>
        <v/>
      </c>
      <c r="AR342" s="1" t="str">
        <f t="shared" si="103"/>
        <v/>
      </c>
      <c r="AS342" s="1" t="str">
        <f t="shared" si="104"/>
        <v/>
      </c>
      <c r="AT342" s="1" t="str">
        <f t="shared" si="105"/>
        <v/>
      </c>
      <c r="AU342" s="1" t="str">
        <f t="shared" si="106"/>
        <v/>
      </c>
      <c r="AV342" s="1" t="str">
        <f t="shared" si="107"/>
        <v/>
      </c>
      <c r="AW342" s="1" t="str">
        <f t="shared" si="108"/>
        <v/>
      </c>
      <c r="AX342" s="1" t="str">
        <f t="shared" si="109"/>
        <v/>
      </c>
      <c r="AY342" s="1">
        <f>IFERROR(IF($AE342&gt;$AE341,VLOOKUP($AC342+AL$1,STOCK!$F$10:$AB$209,16,0),IF($AE342=$AE341,(IF(AY341&gt;=1,AY341-COUNTIFS($AE341:$AE341,$AC342,AL341:AL341,$AI$1),0)),0)),0)</f>
        <v>0</v>
      </c>
      <c r="AZ342" s="1">
        <f>IFERROR(IF($AE342&gt;$AE341,VLOOKUP($AC342+AM$1,STOCK!$F$10:$AB$209,16,0),IF($AE342=$AE341,(IF(AZ341&gt;=1,AZ341-COUNTIFS($AE341:$AE341,$AC342,AM341:AM341,$AI$1),0)),0)),0)</f>
        <v>0</v>
      </c>
      <c r="BA342" s="1">
        <f>IFERROR(IF($AE342&gt;$AE341,VLOOKUP($AC342+AN$1,STOCK!$F$10:$AB$209,16,0),IF($AE342=$AE341,(IF(BA341&gt;=1,BA341-COUNTIFS($AE341:$AE341,$AC342,AN341:AN341,$AI$1),0)),0)),0)</f>
        <v>0</v>
      </c>
      <c r="BB342" s="1">
        <f>IFERROR(IF($AE342&gt;$AE341,VLOOKUP($AC342+AO$1,STOCK!$F$10:$AB$209,16,0),IF($AE342=$AE341,(IF(BB341&gt;=1,BB341-COUNTIFS($AE341:$AE341,$AC342,AO341:AO341,$AI$1),0)),0)),0)</f>
        <v>0</v>
      </c>
      <c r="BC342" s="1">
        <f>IFERROR(IF($AE342&gt;$AE341,VLOOKUP($AC342+AP$1,STOCK!$F$10:$AB$209,16,0),IF($AE342=$AE341,(IF(BC341&gt;=1,BC341-COUNTIFS($AE341:$AE341,$AC342,AP341:AP341,$AI$1),0)),0)),0)</f>
        <v>0</v>
      </c>
      <c r="BD342" s="1">
        <f>IFERROR(IF($AE342&gt;$AE341,VLOOKUP($AC342+AQ$1,STOCK!$F$10:$AB$209,16,0),IF($AE342=$AE341,(IF(BD341&gt;=1,BD341-COUNTIFS($AE341:$AE341,$AC342,AQ341:AQ341,$AI$1),0)),0)),0)</f>
        <v>0</v>
      </c>
      <c r="BE342" s="1">
        <f>IFERROR(IF($AE342&gt;$AE341,VLOOKUP($AC342+AR$1,STOCK!$F$10:$AB$209,16,0),IF($AE342=$AE341,(IF(BE341&gt;=1,BE341-COUNTIFS($AE341:$AE341,$AC342,AR341:AR341,$AI$1),0)),0)),0)</f>
        <v>0</v>
      </c>
      <c r="BF342" s="1">
        <f>IFERROR(IF($AE342&gt;$AE341,VLOOKUP($AC342+AS$1,STOCK!$F$10:$AB$209,16,0),IF($AE342=$AE341,(IF(BF341&gt;=1,BF341-COUNTIFS($AE341:$AE341,$AC342,AS341:AS341,$AI$1),0)),0)),0)</f>
        <v>0</v>
      </c>
      <c r="BG342" s="1">
        <f>IFERROR(IF($AE342&gt;$AE341,VLOOKUP($AC342+AT$1,STOCK!$F$10:$AB$209,16,0),IF($AE342=$AE341,(IF(BG341&gt;=1,BG341-COUNTIFS($AE341:$AE341,$AC342,AT341:AT341,$AI$1),0)),0)),0)</f>
        <v>0</v>
      </c>
      <c r="BH342" s="1">
        <f>IFERROR(IF($AE342&gt;$AE341,VLOOKUP($AC342+AU$1,STOCK!$F$10:$AB$209,16,0),IF($AE342=$AE341,(IF(BH341&gt;=1,BH341-COUNTIFS($AE341:$AE341,$AC342,AU341:AU341,$AI$1),0)),0)),0)</f>
        <v>0</v>
      </c>
      <c r="BI342" s="1">
        <f>IFERROR(IF($AE342&gt;$AE341,VLOOKUP($AC342+AV$1,STOCK!$F$10:$AB$209,16,0),IF($AE342=$AE341,(IF(BI341&gt;=1,BI341-COUNTIFS($AE341:$AE341,$AC342,AV341:AV341,$AI$1),0)),0)),0)</f>
        <v>0</v>
      </c>
      <c r="BJ342" s="1">
        <f>IFERROR(IF($AE342&gt;$AE341,VLOOKUP($AC342+AW$1,STOCK!$F$10:$AB$209,16,0),IF($AE342=$AE341,(IF(BJ341&gt;=1,BJ341-COUNTIFS($AE341:$AE341,$AC342,AW341:AW341,$AI$1),0)),0)),0)</f>
        <v>0</v>
      </c>
      <c r="BK342" s="1">
        <f>IFERROR(IF($AE342&gt;$AE341,VLOOKUP($AC342+AX$1,STOCK!$F$10:$AB$209,16,0),IF($AE342=$AE341,(IF(BK341&gt;=1,BK341-COUNTIFS($AE341:$AE341,$AC342,AX341:AX341,$AI$1),0)),0)),0)</f>
        <v>0</v>
      </c>
      <c r="BL342" s="1">
        <f>IFERROR(IF($AE342&gt;$AE341,VLOOKUP($AC342+AL$1,STOCK!$F$10:$AB$209,17,0),IF($AE342=$AE341,(IF(BL341&gt;=1,BL341-COUNTIFS($AE341:$AE341,$AC342,AL341:AL341,$AI$2),0)),0)),0)</f>
        <v>0</v>
      </c>
      <c r="BM342" s="1">
        <f>IFERROR(IF($AE342&gt;$AE341,VLOOKUP($AC342+AM$1,STOCK!$F$10:$AB$209,17,0),IF($AE342=$AE341,(IF(BM341&gt;=1,BM341-COUNTIFS($AE341:$AE341,$AC342,AM341:AM341,$AI$2),0)),0)),0)</f>
        <v>0</v>
      </c>
      <c r="BN342" s="1">
        <f>IFERROR(IF($AE342&gt;$AE341,VLOOKUP($AC342+AN$1,STOCK!$F$10:$AB$209,17,0),IF($AE342=$AE341,(IF(BN341&gt;=1,BN341-COUNTIFS($AE341:$AE341,$AC342,AN341:AN341,$AI$2),0)),0)),0)</f>
        <v>0</v>
      </c>
      <c r="BO342" s="1">
        <f>IFERROR(IF($AE342&gt;$AE341,VLOOKUP($AC342+AO$1,STOCK!$F$10:$AB$209,17,0),IF($AE342=$AE341,(IF(BO341&gt;=1,BO341-COUNTIFS($AE341:$AE341,$AC342,AO341:AO341,$AI$2),0)),0)),0)</f>
        <v>0</v>
      </c>
      <c r="BP342" s="1">
        <f>IFERROR(IF($AE342&gt;$AE341,VLOOKUP($AC342+AP$1,STOCK!$F$10:$AB$209,17,0),IF($AE342=$AE341,(IF(BP341&gt;=1,BP341-COUNTIFS($AE341:$AE341,$AC342,AP341:AP341,$AI$2),0)),0)),0)</f>
        <v>0</v>
      </c>
      <c r="BQ342" s="1">
        <f>IFERROR(IF($AE342&gt;$AE341,VLOOKUP($AC342+AQ$1,STOCK!$F$10:$AB$209,17,0),IF($AE342=$AE341,(IF(BQ341&gt;=1,BQ341-COUNTIFS($AE341:$AE341,$AC342,AQ341:AQ341,$AI$2),0)),0)),0)</f>
        <v>0</v>
      </c>
      <c r="BR342" s="1">
        <f>IFERROR(IF($AE342&gt;$AE341,VLOOKUP($AC342+AR$1,STOCK!$F$10:$AB$209,17,0),IF($AE342=$AE341,(IF(BR341&gt;=1,BR341-COUNTIFS($AE341:$AE341,$AC342,AR341:AR341,$AI$2),0)),0)),0)</f>
        <v>0</v>
      </c>
      <c r="BS342" s="1">
        <f>IFERROR(IF($AE342&gt;$AE341,VLOOKUP($AC342+AS$1,STOCK!$F$10:$AB$209,17,0),IF($AE342=$AE341,(IF(BS341&gt;=1,BS341-COUNTIFS($AE341:$AE341,$AC342,AS341:AS341,$AI$2),0)),0)),0)</f>
        <v>0</v>
      </c>
      <c r="BT342" s="1">
        <f>IFERROR(IF($AE342&gt;$AE341,VLOOKUP($AC342+AT$1,STOCK!$F$10:$AB$209,17,0),IF($AE342=$AE341,(IF(BT341&gt;=1,BT341-COUNTIFS($AE341:$AE341,$AC342,AT341:AT341,$AI$2),0)),0)),0)</f>
        <v>0</v>
      </c>
      <c r="BU342" s="1">
        <f>IFERROR(IF($AE342&gt;$AE341,VLOOKUP($AC342+AU$1,STOCK!$F$10:$AB$209,17,0),IF($AE342=$AE341,(IF(BU341&gt;=1,BU341-COUNTIFS($AE341:$AE341,$AC342,AU341:AU341,$AI$2),0)),0)),0)</f>
        <v>0</v>
      </c>
      <c r="BV342" s="1">
        <f>IFERROR(IF($AE342&gt;$AE341,VLOOKUP($AC342+AV$1,STOCK!$F$10:$AB$209,17,0),IF($AE342=$AE341,(IF(BV341&gt;=1,BV341-COUNTIFS($AE341:$AE341,$AC342,AV341:AV341,$AI$2),0)),0)),0)</f>
        <v>0</v>
      </c>
      <c r="BW342" s="1">
        <f>IFERROR(IF($AE342&gt;$AE341,VLOOKUP($AC342+AW$1,STOCK!$F$10:$AB$209,17,0),IF($AE342=$AE341,(IF(BW341&gt;=1,BW341-COUNTIFS($AE341:$AE341,$AC342,AW341:AW341,$AI$2),0)),0)),0)</f>
        <v>0</v>
      </c>
      <c r="BX342" s="1">
        <f>IFERROR(IF($AE342&gt;$AE341,VLOOKUP($AC342+AX$1,STOCK!$F$10:$AB$209,17,0),IF($AE342=$AE341,(IF(BX341&gt;=1,BX341-COUNTIFS($AE341:$AE341,$AC342,AX341:AX341,$AI$2),0)),0)),0)</f>
        <v>0</v>
      </c>
    </row>
    <row r="343" spans="29:76" x14ac:dyDescent="0.25">
      <c r="AC343" s="1">
        <f t="shared" si="95"/>
        <v>0</v>
      </c>
      <c r="AD343" s="1">
        <f>IFERROR(IF(LEN(AK343)&gt;=1,VLOOKUP(HLOOKUP(AK343,PROFILE!$K$5:$V$8,4,0),PROFILE!$F$1:$G$3,2,0),0),0)</f>
        <v>0</v>
      </c>
      <c r="AE343" s="1">
        <f t="shared" si="96"/>
        <v>0</v>
      </c>
      <c r="AF343" s="1">
        <v>330</v>
      </c>
      <c r="AI343" s="1" t="str">
        <f>IFERROR(IF($AH343&gt;=1,VLOOKUP($AG343,STUDENT!$O$8:$Z$1507,3,0),""),"")</f>
        <v/>
      </c>
      <c r="AJ343" s="1" t="str">
        <f>IFERROR(IF($AH343&gt;=1,VLOOKUP($AG343,STUDENT!$O$8:$Z$1507,4,0),""),"")</f>
        <v/>
      </c>
      <c r="AK343" s="1" t="str">
        <f>IFERROR(IF($AH343&gt;=1,VLOOKUP($AG343,STUDENT!$O$8:$Z$1507,6,0),""),"")</f>
        <v/>
      </c>
      <c r="AL343" s="1" t="str">
        <f t="shared" si="97"/>
        <v/>
      </c>
      <c r="AM343" s="1" t="str">
        <f t="shared" si="98"/>
        <v/>
      </c>
      <c r="AN343" s="1" t="str">
        <f t="shared" si="99"/>
        <v/>
      </c>
      <c r="AO343" s="1" t="str">
        <f t="shared" si="100"/>
        <v/>
      </c>
      <c r="AP343" s="1" t="str">
        <f t="shared" si="101"/>
        <v/>
      </c>
      <c r="AQ343" s="1" t="str">
        <f t="shared" si="102"/>
        <v/>
      </c>
      <c r="AR343" s="1" t="str">
        <f t="shared" si="103"/>
        <v/>
      </c>
      <c r="AS343" s="1" t="str">
        <f t="shared" si="104"/>
        <v/>
      </c>
      <c r="AT343" s="1" t="str">
        <f t="shared" si="105"/>
        <v/>
      </c>
      <c r="AU343" s="1" t="str">
        <f t="shared" si="106"/>
        <v/>
      </c>
      <c r="AV343" s="1" t="str">
        <f t="shared" si="107"/>
        <v/>
      </c>
      <c r="AW343" s="1" t="str">
        <f t="shared" si="108"/>
        <v/>
      </c>
      <c r="AX343" s="1" t="str">
        <f t="shared" si="109"/>
        <v/>
      </c>
      <c r="AY343" s="1">
        <f>IFERROR(IF($AE343&gt;$AE342,VLOOKUP($AC343+AL$1,STOCK!$F$10:$AB$209,16,0),IF($AE343=$AE342,(IF(AY342&gt;=1,AY342-COUNTIFS($AE342:$AE342,$AC343,AL342:AL342,$AI$1),0)),0)),0)</f>
        <v>0</v>
      </c>
      <c r="AZ343" s="1">
        <f>IFERROR(IF($AE343&gt;$AE342,VLOOKUP($AC343+AM$1,STOCK!$F$10:$AB$209,16,0),IF($AE343=$AE342,(IF(AZ342&gt;=1,AZ342-COUNTIFS($AE342:$AE342,$AC343,AM342:AM342,$AI$1),0)),0)),0)</f>
        <v>0</v>
      </c>
      <c r="BA343" s="1">
        <f>IFERROR(IF($AE343&gt;$AE342,VLOOKUP($AC343+AN$1,STOCK!$F$10:$AB$209,16,0),IF($AE343=$AE342,(IF(BA342&gt;=1,BA342-COUNTIFS($AE342:$AE342,$AC343,AN342:AN342,$AI$1),0)),0)),0)</f>
        <v>0</v>
      </c>
      <c r="BB343" s="1">
        <f>IFERROR(IF($AE343&gt;$AE342,VLOOKUP($AC343+AO$1,STOCK!$F$10:$AB$209,16,0),IF($AE343=$AE342,(IF(BB342&gt;=1,BB342-COUNTIFS($AE342:$AE342,$AC343,AO342:AO342,$AI$1),0)),0)),0)</f>
        <v>0</v>
      </c>
      <c r="BC343" s="1">
        <f>IFERROR(IF($AE343&gt;$AE342,VLOOKUP($AC343+AP$1,STOCK!$F$10:$AB$209,16,0),IF($AE343=$AE342,(IF(BC342&gt;=1,BC342-COUNTIFS($AE342:$AE342,$AC343,AP342:AP342,$AI$1),0)),0)),0)</f>
        <v>0</v>
      </c>
      <c r="BD343" s="1">
        <f>IFERROR(IF($AE343&gt;$AE342,VLOOKUP($AC343+AQ$1,STOCK!$F$10:$AB$209,16,0),IF($AE343=$AE342,(IF(BD342&gt;=1,BD342-COUNTIFS($AE342:$AE342,$AC343,AQ342:AQ342,$AI$1),0)),0)),0)</f>
        <v>0</v>
      </c>
      <c r="BE343" s="1">
        <f>IFERROR(IF($AE343&gt;$AE342,VLOOKUP($AC343+AR$1,STOCK!$F$10:$AB$209,16,0),IF($AE343=$AE342,(IF(BE342&gt;=1,BE342-COUNTIFS($AE342:$AE342,$AC343,AR342:AR342,$AI$1),0)),0)),0)</f>
        <v>0</v>
      </c>
      <c r="BF343" s="1">
        <f>IFERROR(IF($AE343&gt;$AE342,VLOOKUP($AC343+AS$1,STOCK!$F$10:$AB$209,16,0),IF($AE343=$AE342,(IF(BF342&gt;=1,BF342-COUNTIFS($AE342:$AE342,$AC343,AS342:AS342,$AI$1),0)),0)),0)</f>
        <v>0</v>
      </c>
      <c r="BG343" s="1">
        <f>IFERROR(IF($AE343&gt;$AE342,VLOOKUP($AC343+AT$1,STOCK!$F$10:$AB$209,16,0),IF($AE343=$AE342,(IF(BG342&gt;=1,BG342-COUNTIFS($AE342:$AE342,$AC343,AT342:AT342,$AI$1),0)),0)),0)</f>
        <v>0</v>
      </c>
      <c r="BH343" s="1">
        <f>IFERROR(IF($AE343&gt;$AE342,VLOOKUP($AC343+AU$1,STOCK!$F$10:$AB$209,16,0),IF($AE343=$AE342,(IF(BH342&gt;=1,BH342-COUNTIFS($AE342:$AE342,$AC343,AU342:AU342,$AI$1),0)),0)),0)</f>
        <v>0</v>
      </c>
      <c r="BI343" s="1">
        <f>IFERROR(IF($AE343&gt;$AE342,VLOOKUP($AC343+AV$1,STOCK!$F$10:$AB$209,16,0),IF($AE343=$AE342,(IF(BI342&gt;=1,BI342-COUNTIFS($AE342:$AE342,$AC343,AV342:AV342,$AI$1),0)),0)),0)</f>
        <v>0</v>
      </c>
      <c r="BJ343" s="1">
        <f>IFERROR(IF($AE343&gt;$AE342,VLOOKUP($AC343+AW$1,STOCK!$F$10:$AB$209,16,0),IF($AE343=$AE342,(IF(BJ342&gt;=1,BJ342-COUNTIFS($AE342:$AE342,$AC343,AW342:AW342,$AI$1),0)),0)),0)</f>
        <v>0</v>
      </c>
      <c r="BK343" s="1">
        <f>IFERROR(IF($AE343&gt;$AE342,VLOOKUP($AC343+AX$1,STOCK!$F$10:$AB$209,16,0),IF($AE343=$AE342,(IF(BK342&gt;=1,BK342-COUNTIFS($AE342:$AE342,$AC343,AX342:AX342,$AI$1),0)),0)),0)</f>
        <v>0</v>
      </c>
      <c r="BL343" s="1">
        <f>IFERROR(IF($AE343&gt;$AE342,VLOOKUP($AC343+AL$1,STOCK!$F$10:$AB$209,17,0),IF($AE343=$AE342,(IF(BL342&gt;=1,BL342-COUNTIFS($AE342:$AE342,$AC343,AL342:AL342,$AI$2),0)),0)),0)</f>
        <v>0</v>
      </c>
      <c r="BM343" s="1">
        <f>IFERROR(IF($AE343&gt;$AE342,VLOOKUP($AC343+AM$1,STOCK!$F$10:$AB$209,17,0),IF($AE343=$AE342,(IF(BM342&gt;=1,BM342-COUNTIFS($AE342:$AE342,$AC343,AM342:AM342,$AI$2),0)),0)),0)</f>
        <v>0</v>
      </c>
      <c r="BN343" s="1">
        <f>IFERROR(IF($AE343&gt;$AE342,VLOOKUP($AC343+AN$1,STOCK!$F$10:$AB$209,17,0),IF($AE343=$AE342,(IF(BN342&gt;=1,BN342-COUNTIFS($AE342:$AE342,$AC343,AN342:AN342,$AI$2),0)),0)),0)</f>
        <v>0</v>
      </c>
      <c r="BO343" s="1">
        <f>IFERROR(IF($AE343&gt;$AE342,VLOOKUP($AC343+AO$1,STOCK!$F$10:$AB$209,17,0),IF($AE343=$AE342,(IF(BO342&gt;=1,BO342-COUNTIFS($AE342:$AE342,$AC343,AO342:AO342,$AI$2),0)),0)),0)</f>
        <v>0</v>
      </c>
      <c r="BP343" s="1">
        <f>IFERROR(IF($AE343&gt;$AE342,VLOOKUP($AC343+AP$1,STOCK!$F$10:$AB$209,17,0),IF($AE343=$AE342,(IF(BP342&gt;=1,BP342-COUNTIFS($AE342:$AE342,$AC343,AP342:AP342,$AI$2),0)),0)),0)</f>
        <v>0</v>
      </c>
      <c r="BQ343" s="1">
        <f>IFERROR(IF($AE343&gt;$AE342,VLOOKUP($AC343+AQ$1,STOCK!$F$10:$AB$209,17,0),IF($AE343=$AE342,(IF(BQ342&gt;=1,BQ342-COUNTIFS($AE342:$AE342,$AC343,AQ342:AQ342,$AI$2),0)),0)),0)</f>
        <v>0</v>
      </c>
      <c r="BR343" s="1">
        <f>IFERROR(IF($AE343&gt;$AE342,VLOOKUP($AC343+AR$1,STOCK!$F$10:$AB$209,17,0),IF($AE343=$AE342,(IF(BR342&gt;=1,BR342-COUNTIFS($AE342:$AE342,$AC343,AR342:AR342,$AI$2),0)),0)),0)</f>
        <v>0</v>
      </c>
      <c r="BS343" s="1">
        <f>IFERROR(IF($AE343&gt;$AE342,VLOOKUP($AC343+AS$1,STOCK!$F$10:$AB$209,17,0),IF($AE343=$AE342,(IF(BS342&gt;=1,BS342-COUNTIFS($AE342:$AE342,$AC343,AS342:AS342,$AI$2),0)),0)),0)</f>
        <v>0</v>
      </c>
      <c r="BT343" s="1">
        <f>IFERROR(IF($AE343&gt;$AE342,VLOOKUP($AC343+AT$1,STOCK!$F$10:$AB$209,17,0),IF($AE343=$AE342,(IF(BT342&gt;=1,BT342-COUNTIFS($AE342:$AE342,$AC343,AT342:AT342,$AI$2),0)),0)),0)</f>
        <v>0</v>
      </c>
      <c r="BU343" s="1">
        <f>IFERROR(IF($AE343&gt;$AE342,VLOOKUP($AC343+AU$1,STOCK!$F$10:$AB$209,17,0),IF($AE343=$AE342,(IF(BU342&gt;=1,BU342-COUNTIFS($AE342:$AE342,$AC343,AU342:AU342,$AI$2),0)),0)),0)</f>
        <v>0</v>
      </c>
      <c r="BV343" s="1">
        <f>IFERROR(IF($AE343&gt;$AE342,VLOOKUP($AC343+AV$1,STOCK!$F$10:$AB$209,17,0),IF($AE343=$AE342,(IF(BV342&gt;=1,BV342-COUNTIFS($AE342:$AE342,$AC343,AV342:AV342,$AI$2),0)),0)),0)</f>
        <v>0</v>
      </c>
      <c r="BW343" s="1">
        <f>IFERROR(IF($AE343&gt;$AE342,VLOOKUP($AC343+AW$1,STOCK!$F$10:$AB$209,17,0),IF($AE343=$AE342,(IF(BW342&gt;=1,BW342-COUNTIFS($AE342:$AE342,$AC343,AW342:AW342,$AI$2),0)),0)),0)</f>
        <v>0</v>
      </c>
      <c r="BX343" s="1">
        <f>IFERROR(IF($AE343&gt;$AE342,VLOOKUP($AC343+AX$1,STOCK!$F$10:$AB$209,17,0),IF($AE343=$AE342,(IF(BX342&gt;=1,BX342-COUNTIFS($AE342:$AE342,$AC343,AX342:AX342,$AI$2),0)),0)),0)</f>
        <v>0</v>
      </c>
    </row>
    <row r="344" spans="29:76" x14ac:dyDescent="0.25">
      <c r="AC344" s="1">
        <f t="shared" si="95"/>
        <v>0</v>
      </c>
      <c r="AD344" s="1">
        <f>IFERROR(IF(LEN(AK344)&gt;=1,VLOOKUP(HLOOKUP(AK344,PROFILE!$K$5:$V$8,4,0),PROFILE!$F$1:$G$3,2,0),0),0)</f>
        <v>0</v>
      </c>
      <c r="AE344" s="1">
        <f t="shared" si="96"/>
        <v>0</v>
      </c>
      <c r="AF344" s="1">
        <v>331</v>
      </c>
      <c r="AI344" s="1" t="str">
        <f>IFERROR(IF($AH344&gt;=1,VLOOKUP($AG344,STUDENT!$O$8:$Z$1507,3,0),""),"")</f>
        <v/>
      </c>
      <c r="AJ344" s="1" t="str">
        <f>IFERROR(IF($AH344&gt;=1,VLOOKUP($AG344,STUDENT!$O$8:$Z$1507,4,0),""),"")</f>
        <v/>
      </c>
      <c r="AK344" s="1" t="str">
        <f>IFERROR(IF($AH344&gt;=1,VLOOKUP($AG344,STUDENT!$O$8:$Z$1507,6,0),""),"")</f>
        <v/>
      </c>
      <c r="AL344" s="1" t="str">
        <f t="shared" si="97"/>
        <v/>
      </c>
      <c r="AM344" s="1" t="str">
        <f t="shared" si="98"/>
        <v/>
      </c>
      <c r="AN344" s="1" t="str">
        <f t="shared" si="99"/>
        <v/>
      </c>
      <c r="AO344" s="1" t="str">
        <f t="shared" si="100"/>
        <v/>
      </c>
      <c r="AP344" s="1" t="str">
        <f t="shared" si="101"/>
        <v/>
      </c>
      <c r="AQ344" s="1" t="str">
        <f t="shared" si="102"/>
        <v/>
      </c>
      <c r="AR344" s="1" t="str">
        <f t="shared" si="103"/>
        <v/>
      </c>
      <c r="AS344" s="1" t="str">
        <f t="shared" si="104"/>
        <v/>
      </c>
      <c r="AT344" s="1" t="str">
        <f t="shared" si="105"/>
        <v/>
      </c>
      <c r="AU344" s="1" t="str">
        <f t="shared" si="106"/>
        <v/>
      </c>
      <c r="AV344" s="1" t="str">
        <f t="shared" si="107"/>
        <v/>
      </c>
      <c r="AW344" s="1" t="str">
        <f t="shared" si="108"/>
        <v/>
      </c>
      <c r="AX344" s="1" t="str">
        <f t="shared" si="109"/>
        <v/>
      </c>
      <c r="AY344" s="1">
        <f>IFERROR(IF($AE344&gt;$AE343,VLOOKUP($AC344+AL$1,STOCK!$F$10:$AB$209,16,0),IF($AE344=$AE343,(IF(AY343&gt;=1,AY343-COUNTIFS($AE343:$AE343,$AC344,AL343:AL343,$AI$1),0)),0)),0)</f>
        <v>0</v>
      </c>
      <c r="AZ344" s="1">
        <f>IFERROR(IF($AE344&gt;$AE343,VLOOKUP($AC344+AM$1,STOCK!$F$10:$AB$209,16,0),IF($AE344=$AE343,(IF(AZ343&gt;=1,AZ343-COUNTIFS($AE343:$AE343,$AC344,AM343:AM343,$AI$1),0)),0)),0)</f>
        <v>0</v>
      </c>
      <c r="BA344" s="1">
        <f>IFERROR(IF($AE344&gt;$AE343,VLOOKUP($AC344+AN$1,STOCK!$F$10:$AB$209,16,0),IF($AE344=$AE343,(IF(BA343&gt;=1,BA343-COUNTIFS($AE343:$AE343,$AC344,AN343:AN343,$AI$1),0)),0)),0)</f>
        <v>0</v>
      </c>
      <c r="BB344" s="1">
        <f>IFERROR(IF($AE344&gt;$AE343,VLOOKUP($AC344+AO$1,STOCK!$F$10:$AB$209,16,0),IF($AE344=$AE343,(IF(BB343&gt;=1,BB343-COUNTIFS($AE343:$AE343,$AC344,AO343:AO343,$AI$1),0)),0)),0)</f>
        <v>0</v>
      </c>
      <c r="BC344" s="1">
        <f>IFERROR(IF($AE344&gt;$AE343,VLOOKUP($AC344+AP$1,STOCK!$F$10:$AB$209,16,0),IF($AE344=$AE343,(IF(BC343&gt;=1,BC343-COUNTIFS($AE343:$AE343,$AC344,AP343:AP343,$AI$1),0)),0)),0)</f>
        <v>0</v>
      </c>
      <c r="BD344" s="1">
        <f>IFERROR(IF($AE344&gt;$AE343,VLOOKUP($AC344+AQ$1,STOCK!$F$10:$AB$209,16,0),IF($AE344=$AE343,(IF(BD343&gt;=1,BD343-COUNTIFS($AE343:$AE343,$AC344,AQ343:AQ343,$AI$1),0)),0)),0)</f>
        <v>0</v>
      </c>
      <c r="BE344" s="1">
        <f>IFERROR(IF($AE344&gt;$AE343,VLOOKUP($AC344+AR$1,STOCK!$F$10:$AB$209,16,0),IF($AE344=$AE343,(IF(BE343&gt;=1,BE343-COUNTIFS($AE343:$AE343,$AC344,AR343:AR343,$AI$1),0)),0)),0)</f>
        <v>0</v>
      </c>
      <c r="BF344" s="1">
        <f>IFERROR(IF($AE344&gt;$AE343,VLOOKUP($AC344+AS$1,STOCK!$F$10:$AB$209,16,0),IF($AE344=$AE343,(IF(BF343&gt;=1,BF343-COUNTIFS($AE343:$AE343,$AC344,AS343:AS343,$AI$1),0)),0)),0)</f>
        <v>0</v>
      </c>
      <c r="BG344" s="1">
        <f>IFERROR(IF($AE344&gt;$AE343,VLOOKUP($AC344+AT$1,STOCK!$F$10:$AB$209,16,0),IF($AE344=$AE343,(IF(BG343&gt;=1,BG343-COUNTIFS($AE343:$AE343,$AC344,AT343:AT343,$AI$1),0)),0)),0)</f>
        <v>0</v>
      </c>
      <c r="BH344" s="1">
        <f>IFERROR(IF($AE344&gt;$AE343,VLOOKUP($AC344+AU$1,STOCK!$F$10:$AB$209,16,0),IF($AE344=$AE343,(IF(BH343&gt;=1,BH343-COUNTIFS($AE343:$AE343,$AC344,AU343:AU343,$AI$1),0)),0)),0)</f>
        <v>0</v>
      </c>
      <c r="BI344" s="1">
        <f>IFERROR(IF($AE344&gt;$AE343,VLOOKUP($AC344+AV$1,STOCK!$F$10:$AB$209,16,0),IF($AE344=$AE343,(IF(BI343&gt;=1,BI343-COUNTIFS($AE343:$AE343,$AC344,AV343:AV343,$AI$1),0)),0)),0)</f>
        <v>0</v>
      </c>
      <c r="BJ344" s="1">
        <f>IFERROR(IF($AE344&gt;$AE343,VLOOKUP($AC344+AW$1,STOCK!$F$10:$AB$209,16,0),IF($AE344=$AE343,(IF(BJ343&gt;=1,BJ343-COUNTIFS($AE343:$AE343,$AC344,AW343:AW343,$AI$1),0)),0)),0)</f>
        <v>0</v>
      </c>
      <c r="BK344" s="1">
        <f>IFERROR(IF($AE344&gt;$AE343,VLOOKUP($AC344+AX$1,STOCK!$F$10:$AB$209,16,0),IF($AE344=$AE343,(IF(BK343&gt;=1,BK343-COUNTIFS($AE343:$AE343,$AC344,AX343:AX343,$AI$1),0)),0)),0)</f>
        <v>0</v>
      </c>
      <c r="BL344" s="1">
        <f>IFERROR(IF($AE344&gt;$AE343,VLOOKUP($AC344+AL$1,STOCK!$F$10:$AB$209,17,0),IF($AE344=$AE343,(IF(BL343&gt;=1,BL343-COUNTIFS($AE343:$AE343,$AC344,AL343:AL343,$AI$2),0)),0)),0)</f>
        <v>0</v>
      </c>
      <c r="BM344" s="1">
        <f>IFERROR(IF($AE344&gt;$AE343,VLOOKUP($AC344+AM$1,STOCK!$F$10:$AB$209,17,0),IF($AE344=$AE343,(IF(BM343&gt;=1,BM343-COUNTIFS($AE343:$AE343,$AC344,AM343:AM343,$AI$2),0)),0)),0)</f>
        <v>0</v>
      </c>
      <c r="BN344" s="1">
        <f>IFERROR(IF($AE344&gt;$AE343,VLOOKUP($AC344+AN$1,STOCK!$F$10:$AB$209,17,0),IF($AE344=$AE343,(IF(BN343&gt;=1,BN343-COUNTIFS($AE343:$AE343,$AC344,AN343:AN343,$AI$2),0)),0)),0)</f>
        <v>0</v>
      </c>
      <c r="BO344" s="1">
        <f>IFERROR(IF($AE344&gt;$AE343,VLOOKUP($AC344+AO$1,STOCK!$F$10:$AB$209,17,0),IF($AE344=$AE343,(IF(BO343&gt;=1,BO343-COUNTIFS($AE343:$AE343,$AC344,AO343:AO343,$AI$2),0)),0)),0)</f>
        <v>0</v>
      </c>
      <c r="BP344" s="1">
        <f>IFERROR(IF($AE344&gt;$AE343,VLOOKUP($AC344+AP$1,STOCK!$F$10:$AB$209,17,0),IF($AE344=$AE343,(IF(BP343&gt;=1,BP343-COUNTIFS($AE343:$AE343,$AC344,AP343:AP343,$AI$2),0)),0)),0)</f>
        <v>0</v>
      </c>
      <c r="BQ344" s="1">
        <f>IFERROR(IF($AE344&gt;$AE343,VLOOKUP($AC344+AQ$1,STOCK!$F$10:$AB$209,17,0),IF($AE344=$AE343,(IF(BQ343&gt;=1,BQ343-COUNTIFS($AE343:$AE343,$AC344,AQ343:AQ343,$AI$2),0)),0)),0)</f>
        <v>0</v>
      </c>
      <c r="BR344" s="1">
        <f>IFERROR(IF($AE344&gt;$AE343,VLOOKUP($AC344+AR$1,STOCK!$F$10:$AB$209,17,0),IF($AE344=$AE343,(IF(BR343&gt;=1,BR343-COUNTIFS($AE343:$AE343,$AC344,AR343:AR343,$AI$2),0)),0)),0)</f>
        <v>0</v>
      </c>
      <c r="BS344" s="1">
        <f>IFERROR(IF($AE344&gt;$AE343,VLOOKUP($AC344+AS$1,STOCK!$F$10:$AB$209,17,0),IF($AE344=$AE343,(IF(BS343&gt;=1,BS343-COUNTIFS($AE343:$AE343,$AC344,AS343:AS343,$AI$2),0)),0)),0)</f>
        <v>0</v>
      </c>
      <c r="BT344" s="1">
        <f>IFERROR(IF($AE344&gt;$AE343,VLOOKUP($AC344+AT$1,STOCK!$F$10:$AB$209,17,0),IF($AE344=$AE343,(IF(BT343&gt;=1,BT343-COUNTIFS($AE343:$AE343,$AC344,AT343:AT343,$AI$2),0)),0)),0)</f>
        <v>0</v>
      </c>
      <c r="BU344" s="1">
        <f>IFERROR(IF($AE344&gt;$AE343,VLOOKUP($AC344+AU$1,STOCK!$F$10:$AB$209,17,0),IF($AE344=$AE343,(IF(BU343&gt;=1,BU343-COUNTIFS($AE343:$AE343,$AC344,AU343:AU343,$AI$2),0)),0)),0)</f>
        <v>0</v>
      </c>
      <c r="BV344" s="1">
        <f>IFERROR(IF($AE344&gt;$AE343,VLOOKUP($AC344+AV$1,STOCK!$F$10:$AB$209,17,0),IF($AE344=$AE343,(IF(BV343&gt;=1,BV343-COUNTIFS($AE343:$AE343,$AC344,AV343:AV343,$AI$2),0)),0)),0)</f>
        <v>0</v>
      </c>
      <c r="BW344" s="1">
        <f>IFERROR(IF($AE344&gt;$AE343,VLOOKUP($AC344+AW$1,STOCK!$F$10:$AB$209,17,0),IF($AE344=$AE343,(IF(BW343&gt;=1,BW343-COUNTIFS($AE343:$AE343,$AC344,AW343:AW343,$AI$2),0)),0)),0)</f>
        <v>0</v>
      </c>
      <c r="BX344" s="1">
        <f>IFERROR(IF($AE344&gt;$AE343,VLOOKUP($AC344+AX$1,STOCK!$F$10:$AB$209,17,0),IF($AE344=$AE343,(IF(BX343&gt;=1,BX343-COUNTIFS($AE343:$AE343,$AC344,AX343:AX343,$AI$2),0)),0)),0)</f>
        <v>0</v>
      </c>
    </row>
    <row r="345" spans="29:76" x14ac:dyDescent="0.25">
      <c r="AC345" s="1">
        <f t="shared" si="95"/>
        <v>0</v>
      </c>
      <c r="AD345" s="1">
        <f>IFERROR(IF(LEN(AK345)&gt;=1,VLOOKUP(HLOOKUP(AK345,PROFILE!$K$5:$V$8,4,0),PROFILE!$F$1:$G$3,2,0),0),0)</f>
        <v>0</v>
      </c>
      <c r="AE345" s="1">
        <f t="shared" si="96"/>
        <v>0</v>
      </c>
      <c r="AF345" s="1">
        <v>332</v>
      </c>
      <c r="AI345" s="1" t="str">
        <f>IFERROR(IF($AH345&gt;=1,VLOOKUP($AG345,STUDENT!$O$8:$Z$1507,3,0),""),"")</f>
        <v/>
      </c>
      <c r="AJ345" s="1" t="str">
        <f>IFERROR(IF($AH345&gt;=1,VLOOKUP($AG345,STUDENT!$O$8:$Z$1507,4,0),""),"")</f>
        <v/>
      </c>
      <c r="AK345" s="1" t="str">
        <f>IFERROR(IF($AH345&gt;=1,VLOOKUP($AG345,STUDENT!$O$8:$Z$1507,6,0),""),"")</f>
        <v/>
      </c>
      <c r="AL345" s="1" t="str">
        <f t="shared" si="97"/>
        <v/>
      </c>
      <c r="AM345" s="1" t="str">
        <f t="shared" si="98"/>
        <v/>
      </c>
      <c r="AN345" s="1" t="str">
        <f t="shared" si="99"/>
        <v/>
      </c>
      <c r="AO345" s="1" t="str">
        <f t="shared" si="100"/>
        <v/>
      </c>
      <c r="AP345" s="1" t="str">
        <f t="shared" si="101"/>
        <v/>
      </c>
      <c r="AQ345" s="1" t="str">
        <f t="shared" si="102"/>
        <v/>
      </c>
      <c r="AR345" s="1" t="str">
        <f t="shared" si="103"/>
        <v/>
      </c>
      <c r="AS345" s="1" t="str">
        <f t="shared" si="104"/>
        <v/>
      </c>
      <c r="AT345" s="1" t="str">
        <f t="shared" si="105"/>
        <v/>
      </c>
      <c r="AU345" s="1" t="str">
        <f t="shared" si="106"/>
        <v/>
      </c>
      <c r="AV345" s="1" t="str">
        <f t="shared" si="107"/>
        <v/>
      </c>
      <c r="AW345" s="1" t="str">
        <f t="shared" si="108"/>
        <v/>
      </c>
      <c r="AX345" s="1" t="str">
        <f t="shared" si="109"/>
        <v/>
      </c>
      <c r="AY345" s="1">
        <f>IFERROR(IF($AE345&gt;$AE344,VLOOKUP($AC345+AL$1,STOCK!$F$10:$AB$209,16,0),IF($AE345=$AE344,(IF(AY344&gt;=1,AY344-COUNTIFS($AE344:$AE344,$AC345,AL344:AL344,$AI$1),0)),0)),0)</f>
        <v>0</v>
      </c>
      <c r="AZ345" s="1">
        <f>IFERROR(IF($AE345&gt;$AE344,VLOOKUP($AC345+AM$1,STOCK!$F$10:$AB$209,16,0),IF($AE345=$AE344,(IF(AZ344&gt;=1,AZ344-COUNTIFS($AE344:$AE344,$AC345,AM344:AM344,$AI$1),0)),0)),0)</f>
        <v>0</v>
      </c>
      <c r="BA345" s="1">
        <f>IFERROR(IF($AE345&gt;$AE344,VLOOKUP($AC345+AN$1,STOCK!$F$10:$AB$209,16,0),IF($AE345=$AE344,(IF(BA344&gt;=1,BA344-COUNTIFS($AE344:$AE344,$AC345,AN344:AN344,$AI$1),0)),0)),0)</f>
        <v>0</v>
      </c>
      <c r="BB345" s="1">
        <f>IFERROR(IF($AE345&gt;$AE344,VLOOKUP($AC345+AO$1,STOCK!$F$10:$AB$209,16,0),IF($AE345=$AE344,(IF(BB344&gt;=1,BB344-COUNTIFS($AE344:$AE344,$AC345,AO344:AO344,$AI$1),0)),0)),0)</f>
        <v>0</v>
      </c>
      <c r="BC345" s="1">
        <f>IFERROR(IF($AE345&gt;$AE344,VLOOKUP($AC345+AP$1,STOCK!$F$10:$AB$209,16,0),IF($AE345=$AE344,(IF(BC344&gt;=1,BC344-COUNTIFS($AE344:$AE344,$AC345,AP344:AP344,$AI$1),0)),0)),0)</f>
        <v>0</v>
      </c>
      <c r="BD345" s="1">
        <f>IFERROR(IF($AE345&gt;$AE344,VLOOKUP($AC345+AQ$1,STOCK!$F$10:$AB$209,16,0),IF($AE345=$AE344,(IF(BD344&gt;=1,BD344-COUNTIFS($AE344:$AE344,$AC345,AQ344:AQ344,$AI$1),0)),0)),0)</f>
        <v>0</v>
      </c>
      <c r="BE345" s="1">
        <f>IFERROR(IF($AE345&gt;$AE344,VLOOKUP($AC345+AR$1,STOCK!$F$10:$AB$209,16,0),IF($AE345=$AE344,(IF(BE344&gt;=1,BE344-COUNTIFS($AE344:$AE344,$AC345,AR344:AR344,$AI$1),0)),0)),0)</f>
        <v>0</v>
      </c>
      <c r="BF345" s="1">
        <f>IFERROR(IF($AE345&gt;$AE344,VLOOKUP($AC345+AS$1,STOCK!$F$10:$AB$209,16,0),IF($AE345=$AE344,(IF(BF344&gt;=1,BF344-COUNTIFS($AE344:$AE344,$AC345,AS344:AS344,$AI$1),0)),0)),0)</f>
        <v>0</v>
      </c>
      <c r="BG345" s="1">
        <f>IFERROR(IF($AE345&gt;$AE344,VLOOKUP($AC345+AT$1,STOCK!$F$10:$AB$209,16,0),IF($AE345=$AE344,(IF(BG344&gt;=1,BG344-COUNTIFS($AE344:$AE344,$AC345,AT344:AT344,$AI$1),0)),0)),0)</f>
        <v>0</v>
      </c>
      <c r="BH345" s="1">
        <f>IFERROR(IF($AE345&gt;$AE344,VLOOKUP($AC345+AU$1,STOCK!$F$10:$AB$209,16,0),IF($AE345=$AE344,(IF(BH344&gt;=1,BH344-COUNTIFS($AE344:$AE344,$AC345,AU344:AU344,$AI$1),0)),0)),0)</f>
        <v>0</v>
      </c>
      <c r="BI345" s="1">
        <f>IFERROR(IF($AE345&gt;$AE344,VLOOKUP($AC345+AV$1,STOCK!$F$10:$AB$209,16,0),IF($AE345=$AE344,(IF(BI344&gt;=1,BI344-COUNTIFS($AE344:$AE344,$AC345,AV344:AV344,$AI$1),0)),0)),0)</f>
        <v>0</v>
      </c>
      <c r="BJ345" s="1">
        <f>IFERROR(IF($AE345&gt;$AE344,VLOOKUP($AC345+AW$1,STOCK!$F$10:$AB$209,16,0),IF($AE345=$AE344,(IF(BJ344&gt;=1,BJ344-COUNTIFS($AE344:$AE344,$AC345,AW344:AW344,$AI$1),0)),0)),0)</f>
        <v>0</v>
      </c>
      <c r="BK345" s="1">
        <f>IFERROR(IF($AE345&gt;$AE344,VLOOKUP($AC345+AX$1,STOCK!$F$10:$AB$209,16,0),IF($AE345=$AE344,(IF(BK344&gt;=1,BK344-COUNTIFS($AE344:$AE344,$AC345,AX344:AX344,$AI$1),0)),0)),0)</f>
        <v>0</v>
      </c>
      <c r="BL345" s="1">
        <f>IFERROR(IF($AE345&gt;$AE344,VLOOKUP($AC345+AL$1,STOCK!$F$10:$AB$209,17,0),IF($AE345=$AE344,(IF(BL344&gt;=1,BL344-COUNTIFS($AE344:$AE344,$AC345,AL344:AL344,$AI$2),0)),0)),0)</f>
        <v>0</v>
      </c>
      <c r="BM345" s="1">
        <f>IFERROR(IF($AE345&gt;$AE344,VLOOKUP($AC345+AM$1,STOCK!$F$10:$AB$209,17,0),IF($AE345=$AE344,(IF(BM344&gt;=1,BM344-COUNTIFS($AE344:$AE344,$AC345,AM344:AM344,$AI$2),0)),0)),0)</f>
        <v>0</v>
      </c>
      <c r="BN345" s="1">
        <f>IFERROR(IF($AE345&gt;$AE344,VLOOKUP($AC345+AN$1,STOCK!$F$10:$AB$209,17,0),IF($AE345=$AE344,(IF(BN344&gt;=1,BN344-COUNTIFS($AE344:$AE344,$AC345,AN344:AN344,$AI$2),0)),0)),0)</f>
        <v>0</v>
      </c>
      <c r="BO345" s="1">
        <f>IFERROR(IF($AE345&gt;$AE344,VLOOKUP($AC345+AO$1,STOCK!$F$10:$AB$209,17,0),IF($AE345=$AE344,(IF(BO344&gt;=1,BO344-COUNTIFS($AE344:$AE344,$AC345,AO344:AO344,$AI$2),0)),0)),0)</f>
        <v>0</v>
      </c>
      <c r="BP345" s="1">
        <f>IFERROR(IF($AE345&gt;$AE344,VLOOKUP($AC345+AP$1,STOCK!$F$10:$AB$209,17,0),IF($AE345=$AE344,(IF(BP344&gt;=1,BP344-COUNTIFS($AE344:$AE344,$AC345,AP344:AP344,$AI$2),0)),0)),0)</f>
        <v>0</v>
      </c>
      <c r="BQ345" s="1">
        <f>IFERROR(IF($AE345&gt;$AE344,VLOOKUP($AC345+AQ$1,STOCK!$F$10:$AB$209,17,0),IF($AE345=$AE344,(IF(BQ344&gt;=1,BQ344-COUNTIFS($AE344:$AE344,$AC345,AQ344:AQ344,$AI$2),0)),0)),0)</f>
        <v>0</v>
      </c>
      <c r="BR345" s="1">
        <f>IFERROR(IF($AE345&gt;$AE344,VLOOKUP($AC345+AR$1,STOCK!$F$10:$AB$209,17,0),IF($AE345=$AE344,(IF(BR344&gt;=1,BR344-COUNTIFS($AE344:$AE344,$AC345,AR344:AR344,$AI$2),0)),0)),0)</f>
        <v>0</v>
      </c>
      <c r="BS345" s="1">
        <f>IFERROR(IF($AE345&gt;$AE344,VLOOKUP($AC345+AS$1,STOCK!$F$10:$AB$209,17,0),IF($AE345=$AE344,(IF(BS344&gt;=1,BS344-COUNTIFS($AE344:$AE344,$AC345,AS344:AS344,$AI$2),0)),0)),0)</f>
        <v>0</v>
      </c>
      <c r="BT345" s="1">
        <f>IFERROR(IF($AE345&gt;$AE344,VLOOKUP($AC345+AT$1,STOCK!$F$10:$AB$209,17,0),IF($AE345=$AE344,(IF(BT344&gt;=1,BT344-COUNTIFS($AE344:$AE344,$AC345,AT344:AT344,$AI$2),0)),0)),0)</f>
        <v>0</v>
      </c>
      <c r="BU345" s="1">
        <f>IFERROR(IF($AE345&gt;$AE344,VLOOKUP($AC345+AU$1,STOCK!$F$10:$AB$209,17,0),IF($AE345=$AE344,(IF(BU344&gt;=1,BU344-COUNTIFS($AE344:$AE344,$AC345,AU344:AU344,$AI$2),0)),0)),0)</f>
        <v>0</v>
      </c>
      <c r="BV345" s="1">
        <f>IFERROR(IF($AE345&gt;$AE344,VLOOKUP($AC345+AV$1,STOCK!$F$10:$AB$209,17,0),IF($AE345=$AE344,(IF(BV344&gt;=1,BV344-COUNTIFS($AE344:$AE344,$AC345,AV344:AV344,$AI$2),0)),0)),0)</f>
        <v>0</v>
      </c>
      <c r="BW345" s="1">
        <f>IFERROR(IF($AE345&gt;$AE344,VLOOKUP($AC345+AW$1,STOCK!$F$10:$AB$209,17,0),IF($AE345=$AE344,(IF(BW344&gt;=1,BW344-COUNTIFS($AE344:$AE344,$AC345,AW344:AW344,$AI$2),0)),0)),0)</f>
        <v>0</v>
      </c>
      <c r="BX345" s="1">
        <f>IFERROR(IF($AE345&gt;$AE344,VLOOKUP($AC345+AX$1,STOCK!$F$10:$AB$209,17,0),IF($AE345=$AE344,(IF(BX344&gt;=1,BX344-COUNTIFS($AE344:$AE344,$AC345,AX344:AX344,$AI$2),0)),0)),0)</f>
        <v>0</v>
      </c>
    </row>
    <row r="346" spans="29:76" x14ac:dyDescent="0.25">
      <c r="AC346" s="1">
        <f t="shared" si="95"/>
        <v>0</v>
      </c>
      <c r="AD346" s="1">
        <f>IFERROR(IF(LEN(AK346)&gt;=1,VLOOKUP(HLOOKUP(AK346,PROFILE!$K$5:$V$8,4,0),PROFILE!$F$1:$G$3,2,0),0),0)</f>
        <v>0</v>
      </c>
      <c r="AE346" s="1">
        <f t="shared" si="96"/>
        <v>0</v>
      </c>
      <c r="AF346" s="1">
        <v>333</v>
      </c>
      <c r="AI346" s="1" t="str">
        <f>IFERROR(IF($AH346&gt;=1,VLOOKUP($AG346,STUDENT!$O$8:$Z$1507,3,0),""),"")</f>
        <v/>
      </c>
      <c r="AJ346" s="1" t="str">
        <f>IFERROR(IF($AH346&gt;=1,VLOOKUP($AG346,STUDENT!$O$8:$Z$1507,4,0),""),"")</f>
        <v/>
      </c>
      <c r="AK346" s="1" t="str">
        <f>IFERROR(IF($AH346&gt;=1,VLOOKUP($AG346,STUDENT!$O$8:$Z$1507,6,0),""),"")</f>
        <v/>
      </c>
      <c r="AL346" s="1" t="str">
        <f t="shared" si="97"/>
        <v/>
      </c>
      <c r="AM346" s="1" t="str">
        <f t="shared" si="98"/>
        <v/>
      </c>
      <c r="AN346" s="1" t="str">
        <f t="shared" si="99"/>
        <v/>
      </c>
      <c r="AO346" s="1" t="str">
        <f t="shared" si="100"/>
        <v/>
      </c>
      <c r="AP346" s="1" t="str">
        <f t="shared" si="101"/>
        <v/>
      </c>
      <c r="AQ346" s="1" t="str">
        <f t="shared" si="102"/>
        <v/>
      </c>
      <c r="AR346" s="1" t="str">
        <f t="shared" si="103"/>
        <v/>
      </c>
      <c r="AS346" s="1" t="str">
        <f t="shared" si="104"/>
        <v/>
      </c>
      <c r="AT346" s="1" t="str">
        <f t="shared" si="105"/>
        <v/>
      </c>
      <c r="AU346" s="1" t="str">
        <f t="shared" si="106"/>
        <v/>
      </c>
      <c r="AV346" s="1" t="str">
        <f t="shared" si="107"/>
        <v/>
      </c>
      <c r="AW346" s="1" t="str">
        <f t="shared" si="108"/>
        <v/>
      </c>
      <c r="AX346" s="1" t="str">
        <f t="shared" si="109"/>
        <v/>
      </c>
      <c r="AY346" s="1">
        <f>IFERROR(IF($AE346&gt;$AE345,VLOOKUP($AC346+AL$1,STOCK!$F$10:$AB$209,16,0),IF($AE346=$AE345,(IF(AY345&gt;=1,AY345-COUNTIFS($AE345:$AE345,$AC346,AL345:AL345,$AI$1),0)),0)),0)</f>
        <v>0</v>
      </c>
      <c r="AZ346" s="1">
        <f>IFERROR(IF($AE346&gt;$AE345,VLOOKUP($AC346+AM$1,STOCK!$F$10:$AB$209,16,0),IF($AE346=$AE345,(IF(AZ345&gt;=1,AZ345-COUNTIFS($AE345:$AE345,$AC346,AM345:AM345,$AI$1),0)),0)),0)</f>
        <v>0</v>
      </c>
      <c r="BA346" s="1">
        <f>IFERROR(IF($AE346&gt;$AE345,VLOOKUP($AC346+AN$1,STOCK!$F$10:$AB$209,16,0),IF($AE346=$AE345,(IF(BA345&gt;=1,BA345-COUNTIFS($AE345:$AE345,$AC346,AN345:AN345,$AI$1),0)),0)),0)</f>
        <v>0</v>
      </c>
      <c r="BB346" s="1">
        <f>IFERROR(IF($AE346&gt;$AE345,VLOOKUP($AC346+AO$1,STOCK!$F$10:$AB$209,16,0),IF($AE346=$AE345,(IF(BB345&gt;=1,BB345-COUNTIFS($AE345:$AE345,$AC346,AO345:AO345,$AI$1),0)),0)),0)</f>
        <v>0</v>
      </c>
      <c r="BC346" s="1">
        <f>IFERROR(IF($AE346&gt;$AE345,VLOOKUP($AC346+AP$1,STOCK!$F$10:$AB$209,16,0),IF($AE346=$AE345,(IF(BC345&gt;=1,BC345-COUNTIFS($AE345:$AE345,$AC346,AP345:AP345,$AI$1),0)),0)),0)</f>
        <v>0</v>
      </c>
      <c r="BD346" s="1">
        <f>IFERROR(IF($AE346&gt;$AE345,VLOOKUP($AC346+AQ$1,STOCK!$F$10:$AB$209,16,0),IF($AE346=$AE345,(IF(BD345&gt;=1,BD345-COUNTIFS($AE345:$AE345,$AC346,AQ345:AQ345,$AI$1),0)),0)),0)</f>
        <v>0</v>
      </c>
      <c r="BE346" s="1">
        <f>IFERROR(IF($AE346&gt;$AE345,VLOOKUP($AC346+AR$1,STOCK!$F$10:$AB$209,16,0),IF($AE346=$AE345,(IF(BE345&gt;=1,BE345-COUNTIFS($AE345:$AE345,$AC346,AR345:AR345,$AI$1),0)),0)),0)</f>
        <v>0</v>
      </c>
      <c r="BF346" s="1">
        <f>IFERROR(IF($AE346&gt;$AE345,VLOOKUP($AC346+AS$1,STOCK!$F$10:$AB$209,16,0),IF($AE346=$AE345,(IF(BF345&gt;=1,BF345-COUNTIFS($AE345:$AE345,$AC346,AS345:AS345,$AI$1),0)),0)),0)</f>
        <v>0</v>
      </c>
      <c r="BG346" s="1">
        <f>IFERROR(IF($AE346&gt;$AE345,VLOOKUP($AC346+AT$1,STOCK!$F$10:$AB$209,16,0),IF($AE346=$AE345,(IF(BG345&gt;=1,BG345-COUNTIFS($AE345:$AE345,$AC346,AT345:AT345,$AI$1),0)),0)),0)</f>
        <v>0</v>
      </c>
      <c r="BH346" s="1">
        <f>IFERROR(IF($AE346&gt;$AE345,VLOOKUP($AC346+AU$1,STOCK!$F$10:$AB$209,16,0),IF($AE346=$AE345,(IF(BH345&gt;=1,BH345-COUNTIFS($AE345:$AE345,$AC346,AU345:AU345,$AI$1),0)),0)),0)</f>
        <v>0</v>
      </c>
      <c r="BI346" s="1">
        <f>IFERROR(IF($AE346&gt;$AE345,VLOOKUP($AC346+AV$1,STOCK!$F$10:$AB$209,16,0),IF($AE346=$AE345,(IF(BI345&gt;=1,BI345-COUNTIFS($AE345:$AE345,$AC346,AV345:AV345,$AI$1),0)),0)),0)</f>
        <v>0</v>
      </c>
      <c r="BJ346" s="1">
        <f>IFERROR(IF($AE346&gt;$AE345,VLOOKUP($AC346+AW$1,STOCK!$F$10:$AB$209,16,0),IF($AE346=$AE345,(IF(BJ345&gt;=1,BJ345-COUNTIFS($AE345:$AE345,$AC346,AW345:AW345,$AI$1),0)),0)),0)</f>
        <v>0</v>
      </c>
      <c r="BK346" s="1">
        <f>IFERROR(IF($AE346&gt;$AE345,VLOOKUP($AC346+AX$1,STOCK!$F$10:$AB$209,16,0),IF($AE346=$AE345,(IF(BK345&gt;=1,BK345-COUNTIFS($AE345:$AE345,$AC346,AX345:AX345,$AI$1),0)),0)),0)</f>
        <v>0</v>
      </c>
      <c r="BL346" s="1">
        <f>IFERROR(IF($AE346&gt;$AE345,VLOOKUP($AC346+AL$1,STOCK!$F$10:$AB$209,17,0),IF($AE346=$AE345,(IF(BL345&gt;=1,BL345-COUNTIFS($AE345:$AE345,$AC346,AL345:AL345,$AI$2),0)),0)),0)</f>
        <v>0</v>
      </c>
      <c r="BM346" s="1">
        <f>IFERROR(IF($AE346&gt;$AE345,VLOOKUP($AC346+AM$1,STOCK!$F$10:$AB$209,17,0),IF($AE346=$AE345,(IF(BM345&gt;=1,BM345-COUNTIFS($AE345:$AE345,$AC346,AM345:AM345,$AI$2),0)),0)),0)</f>
        <v>0</v>
      </c>
      <c r="BN346" s="1">
        <f>IFERROR(IF($AE346&gt;$AE345,VLOOKUP($AC346+AN$1,STOCK!$F$10:$AB$209,17,0),IF($AE346=$AE345,(IF(BN345&gt;=1,BN345-COUNTIFS($AE345:$AE345,$AC346,AN345:AN345,$AI$2),0)),0)),0)</f>
        <v>0</v>
      </c>
      <c r="BO346" s="1">
        <f>IFERROR(IF($AE346&gt;$AE345,VLOOKUP($AC346+AO$1,STOCK!$F$10:$AB$209,17,0),IF($AE346=$AE345,(IF(BO345&gt;=1,BO345-COUNTIFS($AE345:$AE345,$AC346,AO345:AO345,$AI$2),0)),0)),0)</f>
        <v>0</v>
      </c>
      <c r="BP346" s="1">
        <f>IFERROR(IF($AE346&gt;$AE345,VLOOKUP($AC346+AP$1,STOCK!$F$10:$AB$209,17,0),IF($AE346=$AE345,(IF(BP345&gt;=1,BP345-COUNTIFS($AE345:$AE345,$AC346,AP345:AP345,$AI$2),0)),0)),0)</f>
        <v>0</v>
      </c>
      <c r="BQ346" s="1">
        <f>IFERROR(IF($AE346&gt;$AE345,VLOOKUP($AC346+AQ$1,STOCK!$F$10:$AB$209,17,0),IF($AE346=$AE345,(IF(BQ345&gt;=1,BQ345-COUNTIFS($AE345:$AE345,$AC346,AQ345:AQ345,$AI$2),0)),0)),0)</f>
        <v>0</v>
      </c>
      <c r="BR346" s="1">
        <f>IFERROR(IF($AE346&gt;$AE345,VLOOKUP($AC346+AR$1,STOCK!$F$10:$AB$209,17,0),IF($AE346=$AE345,(IF(BR345&gt;=1,BR345-COUNTIFS($AE345:$AE345,$AC346,AR345:AR345,$AI$2),0)),0)),0)</f>
        <v>0</v>
      </c>
      <c r="BS346" s="1">
        <f>IFERROR(IF($AE346&gt;$AE345,VLOOKUP($AC346+AS$1,STOCK!$F$10:$AB$209,17,0),IF($AE346=$AE345,(IF(BS345&gt;=1,BS345-COUNTIFS($AE345:$AE345,$AC346,AS345:AS345,$AI$2),0)),0)),0)</f>
        <v>0</v>
      </c>
      <c r="BT346" s="1">
        <f>IFERROR(IF($AE346&gt;$AE345,VLOOKUP($AC346+AT$1,STOCK!$F$10:$AB$209,17,0),IF($AE346=$AE345,(IF(BT345&gt;=1,BT345-COUNTIFS($AE345:$AE345,$AC346,AT345:AT345,$AI$2),0)),0)),0)</f>
        <v>0</v>
      </c>
      <c r="BU346" s="1">
        <f>IFERROR(IF($AE346&gt;$AE345,VLOOKUP($AC346+AU$1,STOCK!$F$10:$AB$209,17,0),IF($AE346=$AE345,(IF(BU345&gt;=1,BU345-COUNTIFS($AE345:$AE345,$AC346,AU345:AU345,$AI$2),0)),0)),0)</f>
        <v>0</v>
      </c>
      <c r="BV346" s="1">
        <f>IFERROR(IF($AE346&gt;$AE345,VLOOKUP($AC346+AV$1,STOCK!$F$10:$AB$209,17,0),IF($AE346=$AE345,(IF(BV345&gt;=1,BV345-COUNTIFS($AE345:$AE345,$AC346,AV345:AV345,$AI$2),0)),0)),0)</f>
        <v>0</v>
      </c>
      <c r="BW346" s="1">
        <f>IFERROR(IF($AE346&gt;$AE345,VLOOKUP($AC346+AW$1,STOCK!$F$10:$AB$209,17,0),IF($AE346=$AE345,(IF(BW345&gt;=1,BW345-COUNTIFS($AE345:$AE345,$AC346,AW345:AW345,$AI$2),0)),0)),0)</f>
        <v>0</v>
      </c>
      <c r="BX346" s="1">
        <f>IFERROR(IF($AE346&gt;$AE345,VLOOKUP($AC346+AX$1,STOCK!$F$10:$AB$209,17,0),IF($AE346=$AE345,(IF(BX345&gt;=1,BX345-COUNTIFS($AE345:$AE345,$AC346,AX345:AX345,$AI$2),0)),0)),0)</f>
        <v>0</v>
      </c>
    </row>
    <row r="347" spans="29:76" x14ac:dyDescent="0.25">
      <c r="AC347" s="1">
        <f t="shared" si="95"/>
        <v>0</v>
      </c>
      <c r="AD347" s="1">
        <f>IFERROR(IF(LEN(AK347)&gt;=1,VLOOKUP(HLOOKUP(AK347,PROFILE!$K$5:$V$8,4,0),PROFILE!$F$1:$G$3,2,0),0),0)</f>
        <v>0</v>
      </c>
      <c r="AE347" s="1">
        <f t="shared" si="96"/>
        <v>0</v>
      </c>
      <c r="AF347" s="1">
        <v>334</v>
      </c>
      <c r="AI347" s="1" t="str">
        <f>IFERROR(IF($AH347&gt;=1,VLOOKUP($AG347,STUDENT!$O$8:$Z$1507,3,0),""),"")</f>
        <v/>
      </c>
      <c r="AJ347" s="1" t="str">
        <f>IFERROR(IF($AH347&gt;=1,VLOOKUP($AG347,STUDENT!$O$8:$Z$1507,4,0),""),"")</f>
        <v/>
      </c>
      <c r="AK347" s="1" t="str">
        <f>IFERROR(IF($AH347&gt;=1,VLOOKUP($AG347,STUDENT!$O$8:$Z$1507,6,0),""),"")</f>
        <v/>
      </c>
      <c r="AL347" s="1" t="str">
        <f t="shared" si="97"/>
        <v/>
      </c>
      <c r="AM347" s="1" t="str">
        <f t="shared" si="98"/>
        <v/>
      </c>
      <c r="AN347" s="1" t="str">
        <f t="shared" si="99"/>
        <v/>
      </c>
      <c r="AO347" s="1" t="str">
        <f t="shared" si="100"/>
        <v/>
      </c>
      <c r="AP347" s="1" t="str">
        <f t="shared" si="101"/>
        <v/>
      </c>
      <c r="AQ347" s="1" t="str">
        <f t="shared" si="102"/>
        <v/>
      </c>
      <c r="AR347" s="1" t="str">
        <f t="shared" si="103"/>
        <v/>
      </c>
      <c r="AS347" s="1" t="str">
        <f t="shared" si="104"/>
        <v/>
      </c>
      <c r="AT347" s="1" t="str">
        <f t="shared" si="105"/>
        <v/>
      </c>
      <c r="AU347" s="1" t="str">
        <f t="shared" si="106"/>
        <v/>
      </c>
      <c r="AV347" s="1" t="str">
        <f t="shared" si="107"/>
        <v/>
      </c>
      <c r="AW347" s="1" t="str">
        <f t="shared" si="108"/>
        <v/>
      </c>
      <c r="AX347" s="1" t="str">
        <f t="shared" si="109"/>
        <v/>
      </c>
      <c r="AY347" s="1">
        <f>IFERROR(IF($AE347&gt;$AE346,VLOOKUP($AC347+AL$1,STOCK!$F$10:$AB$209,16,0),IF($AE347=$AE346,(IF(AY346&gt;=1,AY346-COUNTIFS($AE346:$AE346,$AC347,AL346:AL346,$AI$1),0)),0)),0)</f>
        <v>0</v>
      </c>
      <c r="AZ347" s="1">
        <f>IFERROR(IF($AE347&gt;$AE346,VLOOKUP($AC347+AM$1,STOCK!$F$10:$AB$209,16,0),IF($AE347=$AE346,(IF(AZ346&gt;=1,AZ346-COUNTIFS($AE346:$AE346,$AC347,AM346:AM346,$AI$1),0)),0)),0)</f>
        <v>0</v>
      </c>
      <c r="BA347" s="1">
        <f>IFERROR(IF($AE347&gt;$AE346,VLOOKUP($AC347+AN$1,STOCK!$F$10:$AB$209,16,0),IF($AE347=$AE346,(IF(BA346&gt;=1,BA346-COUNTIFS($AE346:$AE346,$AC347,AN346:AN346,$AI$1),0)),0)),0)</f>
        <v>0</v>
      </c>
      <c r="BB347" s="1">
        <f>IFERROR(IF($AE347&gt;$AE346,VLOOKUP($AC347+AO$1,STOCK!$F$10:$AB$209,16,0),IF($AE347=$AE346,(IF(BB346&gt;=1,BB346-COUNTIFS($AE346:$AE346,$AC347,AO346:AO346,$AI$1),0)),0)),0)</f>
        <v>0</v>
      </c>
      <c r="BC347" s="1">
        <f>IFERROR(IF($AE347&gt;$AE346,VLOOKUP($AC347+AP$1,STOCK!$F$10:$AB$209,16,0),IF($AE347=$AE346,(IF(BC346&gt;=1,BC346-COUNTIFS($AE346:$AE346,$AC347,AP346:AP346,$AI$1),0)),0)),0)</f>
        <v>0</v>
      </c>
      <c r="BD347" s="1">
        <f>IFERROR(IF($AE347&gt;$AE346,VLOOKUP($AC347+AQ$1,STOCK!$F$10:$AB$209,16,0),IF($AE347=$AE346,(IF(BD346&gt;=1,BD346-COUNTIFS($AE346:$AE346,$AC347,AQ346:AQ346,$AI$1),0)),0)),0)</f>
        <v>0</v>
      </c>
      <c r="BE347" s="1">
        <f>IFERROR(IF($AE347&gt;$AE346,VLOOKUP($AC347+AR$1,STOCK!$F$10:$AB$209,16,0),IF($AE347=$AE346,(IF(BE346&gt;=1,BE346-COUNTIFS($AE346:$AE346,$AC347,AR346:AR346,$AI$1),0)),0)),0)</f>
        <v>0</v>
      </c>
      <c r="BF347" s="1">
        <f>IFERROR(IF($AE347&gt;$AE346,VLOOKUP($AC347+AS$1,STOCK!$F$10:$AB$209,16,0),IF($AE347=$AE346,(IF(BF346&gt;=1,BF346-COUNTIFS($AE346:$AE346,$AC347,AS346:AS346,$AI$1),0)),0)),0)</f>
        <v>0</v>
      </c>
      <c r="BG347" s="1">
        <f>IFERROR(IF($AE347&gt;$AE346,VLOOKUP($AC347+AT$1,STOCK!$F$10:$AB$209,16,0),IF($AE347=$AE346,(IF(BG346&gt;=1,BG346-COUNTIFS($AE346:$AE346,$AC347,AT346:AT346,$AI$1),0)),0)),0)</f>
        <v>0</v>
      </c>
      <c r="BH347" s="1">
        <f>IFERROR(IF($AE347&gt;$AE346,VLOOKUP($AC347+AU$1,STOCK!$F$10:$AB$209,16,0),IF($AE347=$AE346,(IF(BH346&gt;=1,BH346-COUNTIFS($AE346:$AE346,$AC347,AU346:AU346,$AI$1),0)),0)),0)</f>
        <v>0</v>
      </c>
      <c r="BI347" s="1">
        <f>IFERROR(IF($AE347&gt;$AE346,VLOOKUP($AC347+AV$1,STOCK!$F$10:$AB$209,16,0),IF($AE347=$AE346,(IF(BI346&gt;=1,BI346-COUNTIFS($AE346:$AE346,$AC347,AV346:AV346,$AI$1),0)),0)),0)</f>
        <v>0</v>
      </c>
      <c r="BJ347" s="1">
        <f>IFERROR(IF($AE347&gt;$AE346,VLOOKUP($AC347+AW$1,STOCK!$F$10:$AB$209,16,0),IF($AE347=$AE346,(IF(BJ346&gt;=1,BJ346-COUNTIFS($AE346:$AE346,$AC347,AW346:AW346,$AI$1),0)),0)),0)</f>
        <v>0</v>
      </c>
      <c r="BK347" s="1">
        <f>IFERROR(IF($AE347&gt;$AE346,VLOOKUP($AC347+AX$1,STOCK!$F$10:$AB$209,16,0),IF($AE347=$AE346,(IF(BK346&gt;=1,BK346-COUNTIFS($AE346:$AE346,$AC347,AX346:AX346,$AI$1),0)),0)),0)</f>
        <v>0</v>
      </c>
      <c r="BL347" s="1">
        <f>IFERROR(IF($AE347&gt;$AE346,VLOOKUP($AC347+AL$1,STOCK!$F$10:$AB$209,17,0),IF($AE347=$AE346,(IF(BL346&gt;=1,BL346-COUNTIFS($AE346:$AE346,$AC347,AL346:AL346,$AI$2),0)),0)),0)</f>
        <v>0</v>
      </c>
      <c r="BM347" s="1">
        <f>IFERROR(IF($AE347&gt;$AE346,VLOOKUP($AC347+AM$1,STOCK!$F$10:$AB$209,17,0),IF($AE347=$AE346,(IF(BM346&gt;=1,BM346-COUNTIFS($AE346:$AE346,$AC347,AM346:AM346,$AI$2),0)),0)),0)</f>
        <v>0</v>
      </c>
      <c r="BN347" s="1">
        <f>IFERROR(IF($AE347&gt;$AE346,VLOOKUP($AC347+AN$1,STOCK!$F$10:$AB$209,17,0),IF($AE347=$AE346,(IF(BN346&gt;=1,BN346-COUNTIFS($AE346:$AE346,$AC347,AN346:AN346,$AI$2),0)),0)),0)</f>
        <v>0</v>
      </c>
      <c r="BO347" s="1">
        <f>IFERROR(IF($AE347&gt;$AE346,VLOOKUP($AC347+AO$1,STOCK!$F$10:$AB$209,17,0),IF($AE347=$AE346,(IF(BO346&gt;=1,BO346-COUNTIFS($AE346:$AE346,$AC347,AO346:AO346,$AI$2),0)),0)),0)</f>
        <v>0</v>
      </c>
      <c r="BP347" s="1">
        <f>IFERROR(IF($AE347&gt;$AE346,VLOOKUP($AC347+AP$1,STOCK!$F$10:$AB$209,17,0),IF($AE347=$AE346,(IF(BP346&gt;=1,BP346-COUNTIFS($AE346:$AE346,$AC347,AP346:AP346,$AI$2),0)),0)),0)</f>
        <v>0</v>
      </c>
      <c r="BQ347" s="1">
        <f>IFERROR(IF($AE347&gt;$AE346,VLOOKUP($AC347+AQ$1,STOCK!$F$10:$AB$209,17,0),IF($AE347=$AE346,(IF(BQ346&gt;=1,BQ346-COUNTIFS($AE346:$AE346,$AC347,AQ346:AQ346,$AI$2),0)),0)),0)</f>
        <v>0</v>
      </c>
      <c r="BR347" s="1">
        <f>IFERROR(IF($AE347&gt;$AE346,VLOOKUP($AC347+AR$1,STOCK!$F$10:$AB$209,17,0),IF($AE347=$AE346,(IF(BR346&gt;=1,BR346-COUNTIFS($AE346:$AE346,$AC347,AR346:AR346,$AI$2),0)),0)),0)</f>
        <v>0</v>
      </c>
      <c r="BS347" s="1">
        <f>IFERROR(IF($AE347&gt;$AE346,VLOOKUP($AC347+AS$1,STOCK!$F$10:$AB$209,17,0),IF($AE347=$AE346,(IF(BS346&gt;=1,BS346-COUNTIFS($AE346:$AE346,$AC347,AS346:AS346,$AI$2),0)),0)),0)</f>
        <v>0</v>
      </c>
      <c r="BT347" s="1">
        <f>IFERROR(IF($AE347&gt;$AE346,VLOOKUP($AC347+AT$1,STOCK!$F$10:$AB$209,17,0),IF($AE347=$AE346,(IF(BT346&gt;=1,BT346-COUNTIFS($AE346:$AE346,$AC347,AT346:AT346,$AI$2),0)),0)),0)</f>
        <v>0</v>
      </c>
      <c r="BU347" s="1">
        <f>IFERROR(IF($AE347&gt;$AE346,VLOOKUP($AC347+AU$1,STOCK!$F$10:$AB$209,17,0),IF($AE347=$AE346,(IF(BU346&gt;=1,BU346-COUNTIFS($AE346:$AE346,$AC347,AU346:AU346,$AI$2),0)),0)),0)</f>
        <v>0</v>
      </c>
      <c r="BV347" s="1">
        <f>IFERROR(IF($AE347&gt;$AE346,VLOOKUP($AC347+AV$1,STOCK!$F$10:$AB$209,17,0),IF($AE347=$AE346,(IF(BV346&gt;=1,BV346-COUNTIFS($AE346:$AE346,$AC347,AV346:AV346,$AI$2),0)),0)),0)</f>
        <v>0</v>
      </c>
      <c r="BW347" s="1">
        <f>IFERROR(IF($AE347&gt;$AE346,VLOOKUP($AC347+AW$1,STOCK!$F$10:$AB$209,17,0),IF($AE347=$AE346,(IF(BW346&gt;=1,BW346-COUNTIFS($AE346:$AE346,$AC347,AW346:AW346,$AI$2),0)),0)),0)</f>
        <v>0</v>
      </c>
      <c r="BX347" s="1">
        <f>IFERROR(IF($AE347&gt;$AE346,VLOOKUP($AC347+AX$1,STOCK!$F$10:$AB$209,17,0),IF($AE347=$AE346,(IF(BX346&gt;=1,BX346-COUNTIFS($AE346:$AE346,$AC347,AX346:AX346,$AI$2),0)),0)),0)</f>
        <v>0</v>
      </c>
    </row>
    <row r="348" spans="29:76" x14ac:dyDescent="0.25">
      <c r="AC348" s="1">
        <f t="shared" si="95"/>
        <v>0</v>
      </c>
      <c r="AD348" s="1">
        <f>IFERROR(IF(LEN(AK348)&gt;=1,VLOOKUP(HLOOKUP(AK348,PROFILE!$K$5:$V$8,4,0),PROFILE!$F$1:$G$3,2,0),0),0)</f>
        <v>0</v>
      </c>
      <c r="AE348" s="1">
        <f t="shared" si="96"/>
        <v>0</v>
      </c>
      <c r="AF348" s="1">
        <v>335</v>
      </c>
      <c r="AI348" s="1" t="str">
        <f>IFERROR(IF($AH348&gt;=1,VLOOKUP($AG348,STUDENT!$O$8:$Z$1507,3,0),""),"")</f>
        <v/>
      </c>
      <c r="AJ348" s="1" t="str">
        <f>IFERROR(IF($AH348&gt;=1,VLOOKUP($AG348,STUDENT!$O$8:$Z$1507,4,0),""),"")</f>
        <v/>
      </c>
      <c r="AK348" s="1" t="str">
        <f>IFERROR(IF($AH348&gt;=1,VLOOKUP($AG348,STUDENT!$O$8:$Z$1507,6,0),""),"")</f>
        <v/>
      </c>
      <c r="AL348" s="1" t="str">
        <f t="shared" si="97"/>
        <v/>
      </c>
      <c r="AM348" s="1" t="str">
        <f t="shared" si="98"/>
        <v/>
      </c>
      <c r="AN348" s="1" t="str">
        <f t="shared" si="99"/>
        <v/>
      </c>
      <c r="AO348" s="1" t="str">
        <f t="shared" si="100"/>
        <v/>
      </c>
      <c r="AP348" s="1" t="str">
        <f t="shared" si="101"/>
        <v/>
      </c>
      <c r="AQ348" s="1" t="str">
        <f t="shared" si="102"/>
        <v/>
      </c>
      <c r="AR348" s="1" t="str">
        <f t="shared" si="103"/>
        <v/>
      </c>
      <c r="AS348" s="1" t="str">
        <f t="shared" si="104"/>
        <v/>
      </c>
      <c r="AT348" s="1" t="str">
        <f t="shared" si="105"/>
        <v/>
      </c>
      <c r="AU348" s="1" t="str">
        <f t="shared" si="106"/>
        <v/>
      </c>
      <c r="AV348" s="1" t="str">
        <f t="shared" si="107"/>
        <v/>
      </c>
      <c r="AW348" s="1" t="str">
        <f t="shared" si="108"/>
        <v/>
      </c>
      <c r="AX348" s="1" t="str">
        <f t="shared" si="109"/>
        <v/>
      </c>
      <c r="AY348" s="1">
        <f>IFERROR(IF($AE348&gt;$AE347,VLOOKUP($AC348+AL$1,STOCK!$F$10:$AB$209,16,0),IF($AE348=$AE347,(IF(AY347&gt;=1,AY347-COUNTIFS($AE347:$AE347,$AC348,AL347:AL347,$AI$1),0)),0)),0)</f>
        <v>0</v>
      </c>
      <c r="AZ348" s="1">
        <f>IFERROR(IF($AE348&gt;$AE347,VLOOKUP($AC348+AM$1,STOCK!$F$10:$AB$209,16,0),IF($AE348=$AE347,(IF(AZ347&gt;=1,AZ347-COUNTIFS($AE347:$AE347,$AC348,AM347:AM347,$AI$1),0)),0)),0)</f>
        <v>0</v>
      </c>
      <c r="BA348" s="1">
        <f>IFERROR(IF($AE348&gt;$AE347,VLOOKUP($AC348+AN$1,STOCK!$F$10:$AB$209,16,0),IF($AE348=$AE347,(IF(BA347&gt;=1,BA347-COUNTIFS($AE347:$AE347,$AC348,AN347:AN347,$AI$1),0)),0)),0)</f>
        <v>0</v>
      </c>
      <c r="BB348" s="1">
        <f>IFERROR(IF($AE348&gt;$AE347,VLOOKUP($AC348+AO$1,STOCK!$F$10:$AB$209,16,0),IF($AE348=$AE347,(IF(BB347&gt;=1,BB347-COUNTIFS($AE347:$AE347,$AC348,AO347:AO347,$AI$1),0)),0)),0)</f>
        <v>0</v>
      </c>
      <c r="BC348" s="1">
        <f>IFERROR(IF($AE348&gt;$AE347,VLOOKUP($AC348+AP$1,STOCK!$F$10:$AB$209,16,0),IF($AE348=$AE347,(IF(BC347&gt;=1,BC347-COUNTIFS($AE347:$AE347,$AC348,AP347:AP347,$AI$1),0)),0)),0)</f>
        <v>0</v>
      </c>
      <c r="BD348" s="1">
        <f>IFERROR(IF($AE348&gt;$AE347,VLOOKUP($AC348+AQ$1,STOCK!$F$10:$AB$209,16,0),IF($AE348=$AE347,(IF(BD347&gt;=1,BD347-COUNTIFS($AE347:$AE347,$AC348,AQ347:AQ347,$AI$1),0)),0)),0)</f>
        <v>0</v>
      </c>
      <c r="BE348" s="1">
        <f>IFERROR(IF($AE348&gt;$AE347,VLOOKUP($AC348+AR$1,STOCK!$F$10:$AB$209,16,0),IF($AE348=$AE347,(IF(BE347&gt;=1,BE347-COUNTIFS($AE347:$AE347,$AC348,AR347:AR347,$AI$1),0)),0)),0)</f>
        <v>0</v>
      </c>
      <c r="BF348" s="1">
        <f>IFERROR(IF($AE348&gt;$AE347,VLOOKUP($AC348+AS$1,STOCK!$F$10:$AB$209,16,0),IF($AE348=$AE347,(IF(BF347&gt;=1,BF347-COUNTIFS($AE347:$AE347,$AC348,AS347:AS347,$AI$1),0)),0)),0)</f>
        <v>0</v>
      </c>
      <c r="BG348" s="1">
        <f>IFERROR(IF($AE348&gt;$AE347,VLOOKUP($AC348+AT$1,STOCK!$F$10:$AB$209,16,0),IF($AE348=$AE347,(IF(BG347&gt;=1,BG347-COUNTIFS($AE347:$AE347,$AC348,AT347:AT347,$AI$1),0)),0)),0)</f>
        <v>0</v>
      </c>
      <c r="BH348" s="1">
        <f>IFERROR(IF($AE348&gt;$AE347,VLOOKUP($AC348+AU$1,STOCK!$F$10:$AB$209,16,0),IF($AE348=$AE347,(IF(BH347&gt;=1,BH347-COUNTIFS($AE347:$AE347,$AC348,AU347:AU347,$AI$1),0)),0)),0)</f>
        <v>0</v>
      </c>
      <c r="BI348" s="1">
        <f>IFERROR(IF($AE348&gt;$AE347,VLOOKUP($AC348+AV$1,STOCK!$F$10:$AB$209,16,0),IF($AE348=$AE347,(IF(BI347&gt;=1,BI347-COUNTIFS($AE347:$AE347,$AC348,AV347:AV347,$AI$1),0)),0)),0)</f>
        <v>0</v>
      </c>
      <c r="BJ348" s="1">
        <f>IFERROR(IF($AE348&gt;$AE347,VLOOKUP($AC348+AW$1,STOCK!$F$10:$AB$209,16,0),IF($AE348=$AE347,(IF(BJ347&gt;=1,BJ347-COUNTIFS($AE347:$AE347,$AC348,AW347:AW347,$AI$1),0)),0)),0)</f>
        <v>0</v>
      </c>
      <c r="BK348" s="1">
        <f>IFERROR(IF($AE348&gt;$AE347,VLOOKUP($AC348+AX$1,STOCK!$F$10:$AB$209,16,0),IF($AE348=$AE347,(IF(BK347&gt;=1,BK347-COUNTIFS($AE347:$AE347,$AC348,AX347:AX347,$AI$1),0)),0)),0)</f>
        <v>0</v>
      </c>
      <c r="BL348" s="1">
        <f>IFERROR(IF($AE348&gt;$AE347,VLOOKUP($AC348+AL$1,STOCK!$F$10:$AB$209,17,0),IF($AE348=$AE347,(IF(BL347&gt;=1,BL347-COUNTIFS($AE347:$AE347,$AC348,AL347:AL347,$AI$2),0)),0)),0)</f>
        <v>0</v>
      </c>
      <c r="BM348" s="1">
        <f>IFERROR(IF($AE348&gt;$AE347,VLOOKUP($AC348+AM$1,STOCK!$F$10:$AB$209,17,0),IF($AE348=$AE347,(IF(BM347&gt;=1,BM347-COUNTIFS($AE347:$AE347,$AC348,AM347:AM347,$AI$2),0)),0)),0)</f>
        <v>0</v>
      </c>
      <c r="BN348" s="1">
        <f>IFERROR(IF($AE348&gt;$AE347,VLOOKUP($AC348+AN$1,STOCK!$F$10:$AB$209,17,0),IF($AE348=$AE347,(IF(BN347&gt;=1,BN347-COUNTIFS($AE347:$AE347,$AC348,AN347:AN347,$AI$2),0)),0)),0)</f>
        <v>0</v>
      </c>
      <c r="BO348" s="1">
        <f>IFERROR(IF($AE348&gt;$AE347,VLOOKUP($AC348+AO$1,STOCK!$F$10:$AB$209,17,0),IF($AE348=$AE347,(IF(BO347&gt;=1,BO347-COUNTIFS($AE347:$AE347,$AC348,AO347:AO347,$AI$2),0)),0)),0)</f>
        <v>0</v>
      </c>
      <c r="BP348" s="1">
        <f>IFERROR(IF($AE348&gt;$AE347,VLOOKUP($AC348+AP$1,STOCK!$F$10:$AB$209,17,0),IF($AE348=$AE347,(IF(BP347&gt;=1,BP347-COUNTIFS($AE347:$AE347,$AC348,AP347:AP347,$AI$2),0)),0)),0)</f>
        <v>0</v>
      </c>
      <c r="BQ348" s="1">
        <f>IFERROR(IF($AE348&gt;$AE347,VLOOKUP($AC348+AQ$1,STOCK!$F$10:$AB$209,17,0),IF($AE348=$AE347,(IF(BQ347&gt;=1,BQ347-COUNTIFS($AE347:$AE347,$AC348,AQ347:AQ347,$AI$2),0)),0)),0)</f>
        <v>0</v>
      </c>
      <c r="BR348" s="1">
        <f>IFERROR(IF($AE348&gt;$AE347,VLOOKUP($AC348+AR$1,STOCK!$F$10:$AB$209,17,0),IF($AE348=$AE347,(IF(BR347&gt;=1,BR347-COUNTIFS($AE347:$AE347,$AC348,AR347:AR347,$AI$2),0)),0)),0)</f>
        <v>0</v>
      </c>
      <c r="BS348" s="1">
        <f>IFERROR(IF($AE348&gt;$AE347,VLOOKUP($AC348+AS$1,STOCK!$F$10:$AB$209,17,0),IF($AE348=$AE347,(IF(BS347&gt;=1,BS347-COUNTIFS($AE347:$AE347,$AC348,AS347:AS347,$AI$2),0)),0)),0)</f>
        <v>0</v>
      </c>
      <c r="BT348" s="1">
        <f>IFERROR(IF($AE348&gt;$AE347,VLOOKUP($AC348+AT$1,STOCK!$F$10:$AB$209,17,0),IF($AE348=$AE347,(IF(BT347&gt;=1,BT347-COUNTIFS($AE347:$AE347,$AC348,AT347:AT347,$AI$2),0)),0)),0)</f>
        <v>0</v>
      </c>
      <c r="BU348" s="1">
        <f>IFERROR(IF($AE348&gt;$AE347,VLOOKUP($AC348+AU$1,STOCK!$F$10:$AB$209,17,0),IF($AE348=$AE347,(IF(BU347&gt;=1,BU347-COUNTIFS($AE347:$AE347,$AC348,AU347:AU347,$AI$2),0)),0)),0)</f>
        <v>0</v>
      </c>
      <c r="BV348" s="1">
        <f>IFERROR(IF($AE348&gt;$AE347,VLOOKUP($AC348+AV$1,STOCK!$F$10:$AB$209,17,0),IF($AE348=$AE347,(IF(BV347&gt;=1,BV347-COUNTIFS($AE347:$AE347,$AC348,AV347:AV347,$AI$2),0)),0)),0)</f>
        <v>0</v>
      </c>
      <c r="BW348" s="1">
        <f>IFERROR(IF($AE348&gt;$AE347,VLOOKUP($AC348+AW$1,STOCK!$F$10:$AB$209,17,0),IF($AE348=$AE347,(IF(BW347&gt;=1,BW347-COUNTIFS($AE347:$AE347,$AC348,AW347:AW347,$AI$2),0)),0)),0)</f>
        <v>0</v>
      </c>
      <c r="BX348" s="1">
        <f>IFERROR(IF($AE348&gt;$AE347,VLOOKUP($AC348+AX$1,STOCK!$F$10:$AB$209,17,0),IF($AE348=$AE347,(IF(BX347&gt;=1,BX347-COUNTIFS($AE347:$AE347,$AC348,AX347:AX347,$AI$2),0)),0)),0)</f>
        <v>0</v>
      </c>
    </row>
    <row r="349" spans="29:76" x14ac:dyDescent="0.25">
      <c r="AC349" s="1">
        <f t="shared" si="95"/>
        <v>0</v>
      </c>
      <c r="AD349" s="1">
        <f>IFERROR(IF(LEN(AK349)&gt;=1,VLOOKUP(HLOOKUP(AK349,PROFILE!$K$5:$V$8,4,0),PROFILE!$F$1:$G$3,2,0),0),0)</f>
        <v>0</v>
      </c>
      <c r="AE349" s="1">
        <f t="shared" si="96"/>
        <v>0</v>
      </c>
      <c r="AF349" s="1">
        <v>336</v>
      </c>
      <c r="AI349" s="1" t="str">
        <f>IFERROR(IF($AH349&gt;=1,VLOOKUP($AG349,STUDENT!$O$8:$Z$1507,3,0),""),"")</f>
        <v/>
      </c>
      <c r="AJ349" s="1" t="str">
        <f>IFERROR(IF($AH349&gt;=1,VLOOKUP($AG349,STUDENT!$O$8:$Z$1507,4,0),""),"")</f>
        <v/>
      </c>
      <c r="AK349" s="1" t="str">
        <f>IFERROR(IF($AH349&gt;=1,VLOOKUP($AG349,STUDENT!$O$8:$Z$1507,6,0),""),"")</f>
        <v/>
      </c>
      <c r="AL349" s="1" t="str">
        <f t="shared" si="97"/>
        <v/>
      </c>
      <c r="AM349" s="1" t="str">
        <f t="shared" si="98"/>
        <v/>
      </c>
      <c r="AN349" s="1" t="str">
        <f t="shared" si="99"/>
        <v/>
      </c>
      <c r="AO349" s="1" t="str">
        <f t="shared" si="100"/>
        <v/>
      </c>
      <c r="AP349" s="1" t="str">
        <f t="shared" si="101"/>
        <v/>
      </c>
      <c r="AQ349" s="1" t="str">
        <f t="shared" si="102"/>
        <v/>
      </c>
      <c r="AR349" s="1" t="str">
        <f t="shared" si="103"/>
        <v/>
      </c>
      <c r="AS349" s="1" t="str">
        <f t="shared" si="104"/>
        <v/>
      </c>
      <c r="AT349" s="1" t="str">
        <f t="shared" si="105"/>
        <v/>
      </c>
      <c r="AU349" s="1" t="str">
        <f t="shared" si="106"/>
        <v/>
      </c>
      <c r="AV349" s="1" t="str">
        <f t="shared" si="107"/>
        <v/>
      </c>
      <c r="AW349" s="1" t="str">
        <f t="shared" si="108"/>
        <v/>
      </c>
      <c r="AX349" s="1" t="str">
        <f t="shared" si="109"/>
        <v/>
      </c>
      <c r="AY349" s="1">
        <f>IFERROR(IF($AE349&gt;$AE348,VLOOKUP($AC349+AL$1,STOCK!$F$10:$AB$209,16,0),IF($AE349=$AE348,(IF(AY348&gt;=1,AY348-COUNTIFS($AE348:$AE348,$AC349,AL348:AL348,$AI$1),0)),0)),0)</f>
        <v>0</v>
      </c>
      <c r="AZ349" s="1">
        <f>IFERROR(IF($AE349&gt;$AE348,VLOOKUP($AC349+AM$1,STOCK!$F$10:$AB$209,16,0),IF($AE349=$AE348,(IF(AZ348&gt;=1,AZ348-COUNTIFS($AE348:$AE348,$AC349,AM348:AM348,$AI$1),0)),0)),0)</f>
        <v>0</v>
      </c>
      <c r="BA349" s="1">
        <f>IFERROR(IF($AE349&gt;$AE348,VLOOKUP($AC349+AN$1,STOCK!$F$10:$AB$209,16,0),IF($AE349=$AE348,(IF(BA348&gt;=1,BA348-COUNTIFS($AE348:$AE348,$AC349,AN348:AN348,$AI$1),0)),0)),0)</f>
        <v>0</v>
      </c>
      <c r="BB349" s="1">
        <f>IFERROR(IF($AE349&gt;$AE348,VLOOKUP($AC349+AO$1,STOCK!$F$10:$AB$209,16,0),IF($AE349=$AE348,(IF(BB348&gt;=1,BB348-COUNTIFS($AE348:$AE348,$AC349,AO348:AO348,$AI$1),0)),0)),0)</f>
        <v>0</v>
      </c>
      <c r="BC349" s="1">
        <f>IFERROR(IF($AE349&gt;$AE348,VLOOKUP($AC349+AP$1,STOCK!$F$10:$AB$209,16,0),IF($AE349=$AE348,(IF(BC348&gt;=1,BC348-COUNTIFS($AE348:$AE348,$AC349,AP348:AP348,$AI$1),0)),0)),0)</f>
        <v>0</v>
      </c>
      <c r="BD349" s="1">
        <f>IFERROR(IF($AE349&gt;$AE348,VLOOKUP($AC349+AQ$1,STOCK!$F$10:$AB$209,16,0),IF($AE349=$AE348,(IF(BD348&gt;=1,BD348-COUNTIFS($AE348:$AE348,$AC349,AQ348:AQ348,$AI$1),0)),0)),0)</f>
        <v>0</v>
      </c>
      <c r="BE349" s="1">
        <f>IFERROR(IF($AE349&gt;$AE348,VLOOKUP($AC349+AR$1,STOCK!$F$10:$AB$209,16,0),IF($AE349=$AE348,(IF(BE348&gt;=1,BE348-COUNTIFS($AE348:$AE348,$AC349,AR348:AR348,$AI$1),0)),0)),0)</f>
        <v>0</v>
      </c>
      <c r="BF349" s="1">
        <f>IFERROR(IF($AE349&gt;$AE348,VLOOKUP($AC349+AS$1,STOCK!$F$10:$AB$209,16,0),IF($AE349=$AE348,(IF(BF348&gt;=1,BF348-COUNTIFS($AE348:$AE348,$AC349,AS348:AS348,$AI$1),0)),0)),0)</f>
        <v>0</v>
      </c>
      <c r="BG349" s="1">
        <f>IFERROR(IF($AE349&gt;$AE348,VLOOKUP($AC349+AT$1,STOCK!$F$10:$AB$209,16,0),IF($AE349=$AE348,(IF(BG348&gt;=1,BG348-COUNTIFS($AE348:$AE348,$AC349,AT348:AT348,$AI$1),0)),0)),0)</f>
        <v>0</v>
      </c>
      <c r="BH349" s="1">
        <f>IFERROR(IF($AE349&gt;$AE348,VLOOKUP($AC349+AU$1,STOCK!$F$10:$AB$209,16,0),IF($AE349=$AE348,(IF(BH348&gt;=1,BH348-COUNTIFS($AE348:$AE348,$AC349,AU348:AU348,$AI$1),0)),0)),0)</f>
        <v>0</v>
      </c>
      <c r="BI349" s="1">
        <f>IFERROR(IF($AE349&gt;$AE348,VLOOKUP($AC349+AV$1,STOCK!$F$10:$AB$209,16,0),IF($AE349=$AE348,(IF(BI348&gt;=1,BI348-COUNTIFS($AE348:$AE348,$AC349,AV348:AV348,$AI$1),0)),0)),0)</f>
        <v>0</v>
      </c>
      <c r="BJ349" s="1">
        <f>IFERROR(IF($AE349&gt;$AE348,VLOOKUP($AC349+AW$1,STOCK!$F$10:$AB$209,16,0),IF($AE349=$AE348,(IF(BJ348&gt;=1,BJ348-COUNTIFS($AE348:$AE348,$AC349,AW348:AW348,$AI$1),0)),0)),0)</f>
        <v>0</v>
      </c>
      <c r="BK349" s="1">
        <f>IFERROR(IF($AE349&gt;$AE348,VLOOKUP($AC349+AX$1,STOCK!$F$10:$AB$209,16,0),IF($AE349=$AE348,(IF(BK348&gt;=1,BK348-COUNTIFS($AE348:$AE348,$AC349,AX348:AX348,$AI$1),0)),0)),0)</f>
        <v>0</v>
      </c>
      <c r="BL349" s="1">
        <f>IFERROR(IF($AE349&gt;$AE348,VLOOKUP($AC349+AL$1,STOCK!$F$10:$AB$209,17,0),IF($AE349=$AE348,(IF(BL348&gt;=1,BL348-COUNTIFS($AE348:$AE348,$AC349,AL348:AL348,$AI$2),0)),0)),0)</f>
        <v>0</v>
      </c>
      <c r="BM349" s="1">
        <f>IFERROR(IF($AE349&gt;$AE348,VLOOKUP($AC349+AM$1,STOCK!$F$10:$AB$209,17,0),IF($AE349=$AE348,(IF(BM348&gt;=1,BM348-COUNTIFS($AE348:$AE348,$AC349,AM348:AM348,$AI$2),0)),0)),0)</f>
        <v>0</v>
      </c>
      <c r="BN349" s="1">
        <f>IFERROR(IF($AE349&gt;$AE348,VLOOKUP($AC349+AN$1,STOCK!$F$10:$AB$209,17,0),IF($AE349=$AE348,(IF(BN348&gt;=1,BN348-COUNTIFS($AE348:$AE348,$AC349,AN348:AN348,$AI$2),0)),0)),0)</f>
        <v>0</v>
      </c>
      <c r="BO349" s="1">
        <f>IFERROR(IF($AE349&gt;$AE348,VLOOKUP($AC349+AO$1,STOCK!$F$10:$AB$209,17,0),IF($AE349=$AE348,(IF(BO348&gt;=1,BO348-COUNTIFS($AE348:$AE348,$AC349,AO348:AO348,$AI$2),0)),0)),0)</f>
        <v>0</v>
      </c>
      <c r="BP349" s="1">
        <f>IFERROR(IF($AE349&gt;$AE348,VLOOKUP($AC349+AP$1,STOCK!$F$10:$AB$209,17,0),IF($AE349=$AE348,(IF(BP348&gt;=1,BP348-COUNTIFS($AE348:$AE348,$AC349,AP348:AP348,$AI$2),0)),0)),0)</f>
        <v>0</v>
      </c>
      <c r="BQ349" s="1">
        <f>IFERROR(IF($AE349&gt;$AE348,VLOOKUP($AC349+AQ$1,STOCK!$F$10:$AB$209,17,0),IF($AE349=$AE348,(IF(BQ348&gt;=1,BQ348-COUNTIFS($AE348:$AE348,$AC349,AQ348:AQ348,$AI$2),0)),0)),0)</f>
        <v>0</v>
      </c>
      <c r="BR349" s="1">
        <f>IFERROR(IF($AE349&gt;$AE348,VLOOKUP($AC349+AR$1,STOCK!$F$10:$AB$209,17,0),IF($AE349=$AE348,(IF(BR348&gt;=1,BR348-COUNTIFS($AE348:$AE348,$AC349,AR348:AR348,$AI$2),0)),0)),0)</f>
        <v>0</v>
      </c>
      <c r="BS349" s="1">
        <f>IFERROR(IF($AE349&gt;$AE348,VLOOKUP($AC349+AS$1,STOCK!$F$10:$AB$209,17,0),IF($AE349=$AE348,(IF(BS348&gt;=1,BS348-COUNTIFS($AE348:$AE348,$AC349,AS348:AS348,$AI$2),0)),0)),0)</f>
        <v>0</v>
      </c>
      <c r="BT349" s="1">
        <f>IFERROR(IF($AE349&gt;$AE348,VLOOKUP($AC349+AT$1,STOCK!$F$10:$AB$209,17,0),IF($AE349=$AE348,(IF(BT348&gt;=1,BT348-COUNTIFS($AE348:$AE348,$AC349,AT348:AT348,$AI$2),0)),0)),0)</f>
        <v>0</v>
      </c>
      <c r="BU349" s="1">
        <f>IFERROR(IF($AE349&gt;$AE348,VLOOKUP($AC349+AU$1,STOCK!$F$10:$AB$209,17,0),IF($AE349=$AE348,(IF(BU348&gt;=1,BU348-COUNTIFS($AE348:$AE348,$AC349,AU348:AU348,$AI$2),0)),0)),0)</f>
        <v>0</v>
      </c>
      <c r="BV349" s="1">
        <f>IFERROR(IF($AE349&gt;$AE348,VLOOKUP($AC349+AV$1,STOCK!$F$10:$AB$209,17,0),IF($AE349=$AE348,(IF(BV348&gt;=1,BV348-COUNTIFS($AE348:$AE348,$AC349,AV348:AV348,$AI$2),0)),0)),0)</f>
        <v>0</v>
      </c>
      <c r="BW349" s="1">
        <f>IFERROR(IF($AE349&gt;$AE348,VLOOKUP($AC349+AW$1,STOCK!$F$10:$AB$209,17,0),IF($AE349=$AE348,(IF(BW348&gt;=1,BW348-COUNTIFS($AE348:$AE348,$AC349,AW348:AW348,$AI$2),0)),0)),0)</f>
        <v>0</v>
      </c>
      <c r="BX349" s="1">
        <f>IFERROR(IF($AE349&gt;$AE348,VLOOKUP($AC349+AX$1,STOCK!$F$10:$AB$209,17,0),IF($AE349=$AE348,(IF(BX348&gt;=1,BX348-COUNTIFS($AE348:$AE348,$AC349,AX348:AX348,$AI$2),0)),0)),0)</f>
        <v>0</v>
      </c>
    </row>
    <row r="350" spans="29:76" x14ac:dyDescent="0.25">
      <c r="AC350" s="1">
        <f t="shared" si="95"/>
        <v>0</v>
      </c>
      <c r="AD350" s="1">
        <f>IFERROR(IF(LEN(AK350)&gt;=1,VLOOKUP(HLOOKUP(AK350,PROFILE!$K$5:$V$8,4,0),PROFILE!$F$1:$G$3,2,0),0),0)</f>
        <v>0</v>
      </c>
      <c r="AE350" s="1">
        <f t="shared" si="96"/>
        <v>0</v>
      </c>
      <c r="AF350" s="1">
        <v>337</v>
      </c>
      <c r="AI350" s="1" t="str">
        <f>IFERROR(IF($AH350&gt;=1,VLOOKUP($AG350,STUDENT!$O$8:$Z$1507,3,0),""),"")</f>
        <v/>
      </c>
      <c r="AJ350" s="1" t="str">
        <f>IFERROR(IF($AH350&gt;=1,VLOOKUP($AG350,STUDENT!$O$8:$Z$1507,4,0),""),"")</f>
        <v/>
      </c>
      <c r="AK350" s="1" t="str">
        <f>IFERROR(IF($AH350&gt;=1,VLOOKUP($AG350,STUDENT!$O$8:$Z$1507,6,0),""),"")</f>
        <v/>
      </c>
      <c r="AL350" s="1" t="str">
        <f t="shared" si="97"/>
        <v/>
      </c>
      <c r="AM350" s="1" t="str">
        <f t="shared" si="98"/>
        <v/>
      </c>
      <c r="AN350" s="1" t="str">
        <f t="shared" si="99"/>
        <v/>
      </c>
      <c r="AO350" s="1" t="str">
        <f t="shared" si="100"/>
        <v/>
      </c>
      <c r="AP350" s="1" t="str">
        <f t="shared" si="101"/>
        <v/>
      </c>
      <c r="AQ350" s="1" t="str">
        <f t="shared" si="102"/>
        <v/>
      </c>
      <c r="AR350" s="1" t="str">
        <f t="shared" si="103"/>
        <v/>
      </c>
      <c r="AS350" s="1" t="str">
        <f t="shared" si="104"/>
        <v/>
      </c>
      <c r="AT350" s="1" t="str">
        <f t="shared" si="105"/>
        <v/>
      </c>
      <c r="AU350" s="1" t="str">
        <f t="shared" si="106"/>
        <v/>
      </c>
      <c r="AV350" s="1" t="str">
        <f t="shared" si="107"/>
        <v/>
      </c>
      <c r="AW350" s="1" t="str">
        <f t="shared" si="108"/>
        <v/>
      </c>
      <c r="AX350" s="1" t="str">
        <f t="shared" si="109"/>
        <v/>
      </c>
      <c r="AY350" s="1">
        <f>IFERROR(IF($AE350&gt;$AE349,VLOOKUP($AC350+AL$1,STOCK!$F$10:$AB$209,16,0),IF($AE350=$AE349,(IF(AY349&gt;=1,AY349-COUNTIFS($AE349:$AE349,$AC350,AL349:AL349,$AI$1),0)),0)),0)</f>
        <v>0</v>
      </c>
      <c r="AZ350" s="1">
        <f>IFERROR(IF($AE350&gt;$AE349,VLOOKUP($AC350+AM$1,STOCK!$F$10:$AB$209,16,0),IF($AE350=$AE349,(IF(AZ349&gt;=1,AZ349-COUNTIFS($AE349:$AE349,$AC350,AM349:AM349,$AI$1),0)),0)),0)</f>
        <v>0</v>
      </c>
      <c r="BA350" s="1">
        <f>IFERROR(IF($AE350&gt;$AE349,VLOOKUP($AC350+AN$1,STOCK!$F$10:$AB$209,16,0),IF($AE350=$AE349,(IF(BA349&gt;=1,BA349-COUNTIFS($AE349:$AE349,$AC350,AN349:AN349,$AI$1),0)),0)),0)</f>
        <v>0</v>
      </c>
      <c r="BB350" s="1">
        <f>IFERROR(IF($AE350&gt;$AE349,VLOOKUP($AC350+AO$1,STOCK!$F$10:$AB$209,16,0),IF($AE350=$AE349,(IF(BB349&gt;=1,BB349-COUNTIFS($AE349:$AE349,$AC350,AO349:AO349,$AI$1),0)),0)),0)</f>
        <v>0</v>
      </c>
      <c r="BC350" s="1">
        <f>IFERROR(IF($AE350&gt;$AE349,VLOOKUP($AC350+AP$1,STOCK!$F$10:$AB$209,16,0),IF($AE350=$AE349,(IF(BC349&gt;=1,BC349-COUNTIFS($AE349:$AE349,$AC350,AP349:AP349,$AI$1),0)),0)),0)</f>
        <v>0</v>
      </c>
      <c r="BD350" s="1">
        <f>IFERROR(IF($AE350&gt;$AE349,VLOOKUP($AC350+AQ$1,STOCK!$F$10:$AB$209,16,0),IF($AE350=$AE349,(IF(BD349&gt;=1,BD349-COUNTIFS($AE349:$AE349,$AC350,AQ349:AQ349,$AI$1),0)),0)),0)</f>
        <v>0</v>
      </c>
      <c r="BE350" s="1">
        <f>IFERROR(IF($AE350&gt;$AE349,VLOOKUP($AC350+AR$1,STOCK!$F$10:$AB$209,16,0),IF($AE350=$AE349,(IF(BE349&gt;=1,BE349-COUNTIFS($AE349:$AE349,$AC350,AR349:AR349,$AI$1),0)),0)),0)</f>
        <v>0</v>
      </c>
      <c r="BF350" s="1">
        <f>IFERROR(IF($AE350&gt;$AE349,VLOOKUP($AC350+AS$1,STOCK!$F$10:$AB$209,16,0),IF($AE350=$AE349,(IF(BF349&gt;=1,BF349-COUNTIFS($AE349:$AE349,$AC350,AS349:AS349,$AI$1),0)),0)),0)</f>
        <v>0</v>
      </c>
      <c r="BG350" s="1">
        <f>IFERROR(IF($AE350&gt;$AE349,VLOOKUP($AC350+AT$1,STOCK!$F$10:$AB$209,16,0),IF($AE350=$AE349,(IF(BG349&gt;=1,BG349-COUNTIFS($AE349:$AE349,$AC350,AT349:AT349,$AI$1),0)),0)),0)</f>
        <v>0</v>
      </c>
      <c r="BH350" s="1">
        <f>IFERROR(IF($AE350&gt;$AE349,VLOOKUP($AC350+AU$1,STOCK!$F$10:$AB$209,16,0),IF($AE350=$AE349,(IF(BH349&gt;=1,BH349-COUNTIFS($AE349:$AE349,$AC350,AU349:AU349,$AI$1),0)),0)),0)</f>
        <v>0</v>
      </c>
      <c r="BI350" s="1">
        <f>IFERROR(IF($AE350&gt;$AE349,VLOOKUP($AC350+AV$1,STOCK!$F$10:$AB$209,16,0),IF($AE350=$AE349,(IF(BI349&gt;=1,BI349-COUNTIFS($AE349:$AE349,$AC350,AV349:AV349,$AI$1),0)),0)),0)</f>
        <v>0</v>
      </c>
      <c r="BJ350" s="1">
        <f>IFERROR(IF($AE350&gt;$AE349,VLOOKUP($AC350+AW$1,STOCK!$F$10:$AB$209,16,0),IF($AE350=$AE349,(IF(BJ349&gt;=1,BJ349-COUNTIFS($AE349:$AE349,$AC350,AW349:AW349,$AI$1),0)),0)),0)</f>
        <v>0</v>
      </c>
      <c r="BK350" s="1">
        <f>IFERROR(IF($AE350&gt;$AE349,VLOOKUP($AC350+AX$1,STOCK!$F$10:$AB$209,16,0),IF($AE350=$AE349,(IF(BK349&gt;=1,BK349-COUNTIFS($AE349:$AE349,$AC350,AX349:AX349,$AI$1),0)),0)),0)</f>
        <v>0</v>
      </c>
      <c r="BL350" s="1">
        <f>IFERROR(IF($AE350&gt;$AE349,VLOOKUP($AC350+AL$1,STOCK!$F$10:$AB$209,17,0),IF($AE350=$AE349,(IF(BL349&gt;=1,BL349-COUNTIFS($AE349:$AE349,$AC350,AL349:AL349,$AI$2),0)),0)),0)</f>
        <v>0</v>
      </c>
      <c r="BM350" s="1">
        <f>IFERROR(IF($AE350&gt;$AE349,VLOOKUP($AC350+AM$1,STOCK!$F$10:$AB$209,17,0),IF($AE350=$AE349,(IF(BM349&gt;=1,BM349-COUNTIFS($AE349:$AE349,$AC350,AM349:AM349,$AI$2),0)),0)),0)</f>
        <v>0</v>
      </c>
      <c r="BN350" s="1">
        <f>IFERROR(IF($AE350&gt;$AE349,VLOOKUP($AC350+AN$1,STOCK!$F$10:$AB$209,17,0),IF($AE350=$AE349,(IF(BN349&gt;=1,BN349-COUNTIFS($AE349:$AE349,$AC350,AN349:AN349,$AI$2),0)),0)),0)</f>
        <v>0</v>
      </c>
      <c r="BO350" s="1">
        <f>IFERROR(IF($AE350&gt;$AE349,VLOOKUP($AC350+AO$1,STOCK!$F$10:$AB$209,17,0),IF($AE350=$AE349,(IF(BO349&gt;=1,BO349-COUNTIFS($AE349:$AE349,$AC350,AO349:AO349,$AI$2),0)),0)),0)</f>
        <v>0</v>
      </c>
      <c r="BP350" s="1">
        <f>IFERROR(IF($AE350&gt;$AE349,VLOOKUP($AC350+AP$1,STOCK!$F$10:$AB$209,17,0),IF($AE350=$AE349,(IF(BP349&gt;=1,BP349-COUNTIFS($AE349:$AE349,$AC350,AP349:AP349,$AI$2),0)),0)),0)</f>
        <v>0</v>
      </c>
      <c r="BQ350" s="1">
        <f>IFERROR(IF($AE350&gt;$AE349,VLOOKUP($AC350+AQ$1,STOCK!$F$10:$AB$209,17,0),IF($AE350=$AE349,(IF(BQ349&gt;=1,BQ349-COUNTIFS($AE349:$AE349,$AC350,AQ349:AQ349,$AI$2),0)),0)),0)</f>
        <v>0</v>
      </c>
      <c r="BR350" s="1">
        <f>IFERROR(IF($AE350&gt;$AE349,VLOOKUP($AC350+AR$1,STOCK!$F$10:$AB$209,17,0),IF($AE350=$AE349,(IF(BR349&gt;=1,BR349-COUNTIFS($AE349:$AE349,$AC350,AR349:AR349,$AI$2),0)),0)),0)</f>
        <v>0</v>
      </c>
      <c r="BS350" s="1">
        <f>IFERROR(IF($AE350&gt;$AE349,VLOOKUP($AC350+AS$1,STOCK!$F$10:$AB$209,17,0),IF($AE350=$AE349,(IF(BS349&gt;=1,BS349-COUNTIFS($AE349:$AE349,$AC350,AS349:AS349,$AI$2),0)),0)),0)</f>
        <v>0</v>
      </c>
      <c r="BT350" s="1">
        <f>IFERROR(IF($AE350&gt;$AE349,VLOOKUP($AC350+AT$1,STOCK!$F$10:$AB$209,17,0),IF($AE350=$AE349,(IF(BT349&gt;=1,BT349-COUNTIFS($AE349:$AE349,$AC350,AT349:AT349,$AI$2),0)),0)),0)</f>
        <v>0</v>
      </c>
      <c r="BU350" s="1">
        <f>IFERROR(IF($AE350&gt;$AE349,VLOOKUP($AC350+AU$1,STOCK!$F$10:$AB$209,17,0),IF($AE350=$AE349,(IF(BU349&gt;=1,BU349-COUNTIFS($AE349:$AE349,$AC350,AU349:AU349,$AI$2),0)),0)),0)</f>
        <v>0</v>
      </c>
      <c r="BV350" s="1">
        <f>IFERROR(IF($AE350&gt;$AE349,VLOOKUP($AC350+AV$1,STOCK!$F$10:$AB$209,17,0),IF($AE350=$AE349,(IF(BV349&gt;=1,BV349-COUNTIFS($AE349:$AE349,$AC350,AV349:AV349,$AI$2),0)),0)),0)</f>
        <v>0</v>
      </c>
      <c r="BW350" s="1">
        <f>IFERROR(IF($AE350&gt;$AE349,VLOOKUP($AC350+AW$1,STOCK!$F$10:$AB$209,17,0),IF($AE350=$AE349,(IF(BW349&gt;=1,BW349-COUNTIFS($AE349:$AE349,$AC350,AW349:AW349,$AI$2),0)),0)),0)</f>
        <v>0</v>
      </c>
      <c r="BX350" s="1">
        <f>IFERROR(IF($AE350&gt;$AE349,VLOOKUP($AC350+AX$1,STOCK!$F$10:$AB$209,17,0),IF($AE350=$AE349,(IF(BX349&gt;=1,BX349-COUNTIFS($AE349:$AE349,$AC350,AX349:AX349,$AI$2),0)),0)),0)</f>
        <v>0</v>
      </c>
    </row>
    <row r="351" spans="29:76" x14ac:dyDescent="0.25">
      <c r="AC351" s="1">
        <f t="shared" si="95"/>
        <v>0</v>
      </c>
      <c r="AD351" s="1">
        <f>IFERROR(IF(LEN(AK351)&gt;=1,VLOOKUP(HLOOKUP(AK351,PROFILE!$K$5:$V$8,4,0),PROFILE!$F$1:$G$3,2,0),0),0)</f>
        <v>0</v>
      </c>
      <c r="AE351" s="1">
        <f t="shared" si="96"/>
        <v>0</v>
      </c>
      <c r="AF351" s="1">
        <v>338</v>
      </c>
      <c r="AI351" s="1" t="str">
        <f>IFERROR(IF($AH351&gt;=1,VLOOKUP($AG351,STUDENT!$O$8:$Z$1507,3,0),""),"")</f>
        <v/>
      </c>
      <c r="AJ351" s="1" t="str">
        <f>IFERROR(IF($AH351&gt;=1,VLOOKUP($AG351,STUDENT!$O$8:$Z$1507,4,0),""),"")</f>
        <v/>
      </c>
      <c r="AK351" s="1" t="str">
        <f>IFERROR(IF($AH351&gt;=1,VLOOKUP($AG351,STUDENT!$O$8:$Z$1507,6,0),""),"")</f>
        <v/>
      </c>
      <c r="AL351" s="1" t="str">
        <f t="shared" si="97"/>
        <v/>
      </c>
      <c r="AM351" s="1" t="str">
        <f t="shared" si="98"/>
        <v/>
      </c>
      <c r="AN351" s="1" t="str">
        <f t="shared" si="99"/>
        <v/>
      </c>
      <c r="AO351" s="1" t="str">
        <f t="shared" si="100"/>
        <v/>
      </c>
      <c r="AP351" s="1" t="str">
        <f t="shared" si="101"/>
        <v/>
      </c>
      <c r="AQ351" s="1" t="str">
        <f t="shared" si="102"/>
        <v/>
      </c>
      <c r="AR351" s="1" t="str">
        <f t="shared" si="103"/>
        <v/>
      </c>
      <c r="AS351" s="1" t="str">
        <f t="shared" si="104"/>
        <v/>
      </c>
      <c r="AT351" s="1" t="str">
        <f t="shared" si="105"/>
        <v/>
      </c>
      <c r="AU351" s="1" t="str">
        <f t="shared" si="106"/>
        <v/>
      </c>
      <c r="AV351" s="1" t="str">
        <f t="shared" si="107"/>
        <v/>
      </c>
      <c r="AW351" s="1" t="str">
        <f t="shared" si="108"/>
        <v/>
      </c>
      <c r="AX351" s="1" t="str">
        <f t="shared" si="109"/>
        <v/>
      </c>
      <c r="AY351" s="1">
        <f>IFERROR(IF($AE351&gt;$AE350,VLOOKUP($AC351+AL$1,STOCK!$F$10:$AB$209,16,0),IF($AE351=$AE350,(IF(AY350&gt;=1,AY350-COUNTIFS($AE350:$AE350,$AC351,AL350:AL350,$AI$1),0)),0)),0)</f>
        <v>0</v>
      </c>
      <c r="AZ351" s="1">
        <f>IFERROR(IF($AE351&gt;$AE350,VLOOKUP($AC351+AM$1,STOCK!$F$10:$AB$209,16,0),IF($AE351=$AE350,(IF(AZ350&gt;=1,AZ350-COUNTIFS($AE350:$AE350,$AC351,AM350:AM350,$AI$1),0)),0)),0)</f>
        <v>0</v>
      </c>
      <c r="BA351" s="1">
        <f>IFERROR(IF($AE351&gt;$AE350,VLOOKUP($AC351+AN$1,STOCK!$F$10:$AB$209,16,0),IF($AE351=$AE350,(IF(BA350&gt;=1,BA350-COUNTIFS($AE350:$AE350,$AC351,AN350:AN350,$AI$1),0)),0)),0)</f>
        <v>0</v>
      </c>
      <c r="BB351" s="1">
        <f>IFERROR(IF($AE351&gt;$AE350,VLOOKUP($AC351+AO$1,STOCK!$F$10:$AB$209,16,0),IF($AE351=$AE350,(IF(BB350&gt;=1,BB350-COUNTIFS($AE350:$AE350,$AC351,AO350:AO350,$AI$1),0)),0)),0)</f>
        <v>0</v>
      </c>
      <c r="BC351" s="1">
        <f>IFERROR(IF($AE351&gt;$AE350,VLOOKUP($AC351+AP$1,STOCK!$F$10:$AB$209,16,0),IF($AE351=$AE350,(IF(BC350&gt;=1,BC350-COUNTIFS($AE350:$AE350,$AC351,AP350:AP350,$AI$1),0)),0)),0)</f>
        <v>0</v>
      </c>
      <c r="BD351" s="1">
        <f>IFERROR(IF($AE351&gt;$AE350,VLOOKUP($AC351+AQ$1,STOCK!$F$10:$AB$209,16,0),IF($AE351=$AE350,(IF(BD350&gt;=1,BD350-COUNTIFS($AE350:$AE350,$AC351,AQ350:AQ350,$AI$1),0)),0)),0)</f>
        <v>0</v>
      </c>
      <c r="BE351" s="1">
        <f>IFERROR(IF($AE351&gt;$AE350,VLOOKUP($AC351+AR$1,STOCK!$F$10:$AB$209,16,0),IF($AE351=$AE350,(IF(BE350&gt;=1,BE350-COUNTIFS($AE350:$AE350,$AC351,AR350:AR350,$AI$1),0)),0)),0)</f>
        <v>0</v>
      </c>
      <c r="BF351" s="1">
        <f>IFERROR(IF($AE351&gt;$AE350,VLOOKUP($AC351+AS$1,STOCK!$F$10:$AB$209,16,0),IF($AE351=$AE350,(IF(BF350&gt;=1,BF350-COUNTIFS($AE350:$AE350,$AC351,AS350:AS350,$AI$1),0)),0)),0)</f>
        <v>0</v>
      </c>
      <c r="BG351" s="1">
        <f>IFERROR(IF($AE351&gt;$AE350,VLOOKUP($AC351+AT$1,STOCK!$F$10:$AB$209,16,0),IF($AE351=$AE350,(IF(BG350&gt;=1,BG350-COUNTIFS($AE350:$AE350,$AC351,AT350:AT350,$AI$1),0)),0)),0)</f>
        <v>0</v>
      </c>
      <c r="BH351" s="1">
        <f>IFERROR(IF($AE351&gt;$AE350,VLOOKUP($AC351+AU$1,STOCK!$F$10:$AB$209,16,0),IF($AE351=$AE350,(IF(BH350&gt;=1,BH350-COUNTIFS($AE350:$AE350,$AC351,AU350:AU350,$AI$1),0)),0)),0)</f>
        <v>0</v>
      </c>
      <c r="BI351" s="1">
        <f>IFERROR(IF($AE351&gt;$AE350,VLOOKUP($AC351+AV$1,STOCK!$F$10:$AB$209,16,0),IF($AE351=$AE350,(IF(BI350&gt;=1,BI350-COUNTIFS($AE350:$AE350,$AC351,AV350:AV350,$AI$1),0)),0)),0)</f>
        <v>0</v>
      </c>
      <c r="BJ351" s="1">
        <f>IFERROR(IF($AE351&gt;$AE350,VLOOKUP($AC351+AW$1,STOCK!$F$10:$AB$209,16,0),IF($AE351=$AE350,(IF(BJ350&gt;=1,BJ350-COUNTIFS($AE350:$AE350,$AC351,AW350:AW350,$AI$1),0)),0)),0)</f>
        <v>0</v>
      </c>
      <c r="BK351" s="1">
        <f>IFERROR(IF($AE351&gt;$AE350,VLOOKUP($AC351+AX$1,STOCK!$F$10:$AB$209,16,0),IF($AE351=$AE350,(IF(BK350&gt;=1,BK350-COUNTIFS($AE350:$AE350,$AC351,AX350:AX350,$AI$1),0)),0)),0)</f>
        <v>0</v>
      </c>
      <c r="BL351" s="1">
        <f>IFERROR(IF($AE351&gt;$AE350,VLOOKUP($AC351+AL$1,STOCK!$F$10:$AB$209,17,0),IF($AE351=$AE350,(IF(BL350&gt;=1,BL350-COUNTIFS($AE350:$AE350,$AC351,AL350:AL350,$AI$2),0)),0)),0)</f>
        <v>0</v>
      </c>
      <c r="BM351" s="1">
        <f>IFERROR(IF($AE351&gt;$AE350,VLOOKUP($AC351+AM$1,STOCK!$F$10:$AB$209,17,0),IF($AE351=$AE350,(IF(BM350&gt;=1,BM350-COUNTIFS($AE350:$AE350,$AC351,AM350:AM350,$AI$2),0)),0)),0)</f>
        <v>0</v>
      </c>
      <c r="BN351" s="1">
        <f>IFERROR(IF($AE351&gt;$AE350,VLOOKUP($AC351+AN$1,STOCK!$F$10:$AB$209,17,0),IF($AE351=$AE350,(IF(BN350&gt;=1,BN350-COUNTIFS($AE350:$AE350,$AC351,AN350:AN350,$AI$2),0)),0)),0)</f>
        <v>0</v>
      </c>
      <c r="BO351" s="1">
        <f>IFERROR(IF($AE351&gt;$AE350,VLOOKUP($AC351+AO$1,STOCK!$F$10:$AB$209,17,0),IF($AE351=$AE350,(IF(BO350&gt;=1,BO350-COUNTIFS($AE350:$AE350,$AC351,AO350:AO350,$AI$2),0)),0)),0)</f>
        <v>0</v>
      </c>
      <c r="BP351" s="1">
        <f>IFERROR(IF($AE351&gt;$AE350,VLOOKUP($AC351+AP$1,STOCK!$F$10:$AB$209,17,0),IF($AE351=$AE350,(IF(BP350&gt;=1,BP350-COUNTIFS($AE350:$AE350,$AC351,AP350:AP350,$AI$2),0)),0)),0)</f>
        <v>0</v>
      </c>
      <c r="BQ351" s="1">
        <f>IFERROR(IF($AE351&gt;$AE350,VLOOKUP($AC351+AQ$1,STOCK!$F$10:$AB$209,17,0),IF($AE351=$AE350,(IF(BQ350&gt;=1,BQ350-COUNTIFS($AE350:$AE350,$AC351,AQ350:AQ350,$AI$2),0)),0)),0)</f>
        <v>0</v>
      </c>
      <c r="BR351" s="1">
        <f>IFERROR(IF($AE351&gt;$AE350,VLOOKUP($AC351+AR$1,STOCK!$F$10:$AB$209,17,0),IF($AE351=$AE350,(IF(BR350&gt;=1,BR350-COUNTIFS($AE350:$AE350,$AC351,AR350:AR350,$AI$2),0)),0)),0)</f>
        <v>0</v>
      </c>
      <c r="BS351" s="1">
        <f>IFERROR(IF($AE351&gt;$AE350,VLOOKUP($AC351+AS$1,STOCK!$F$10:$AB$209,17,0),IF($AE351=$AE350,(IF(BS350&gt;=1,BS350-COUNTIFS($AE350:$AE350,$AC351,AS350:AS350,$AI$2),0)),0)),0)</f>
        <v>0</v>
      </c>
      <c r="BT351" s="1">
        <f>IFERROR(IF($AE351&gt;$AE350,VLOOKUP($AC351+AT$1,STOCK!$F$10:$AB$209,17,0),IF($AE351=$AE350,(IF(BT350&gt;=1,BT350-COUNTIFS($AE350:$AE350,$AC351,AT350:AT350,$AI$2),0)),0)),0)</f>
        <v>0</v>
      </c>
      <c r="BU351" s="1">
        <f>IFERROR(IF($AE351&gt;$AE350,VLOOKUP($AC351+AU$1,STOCK!$F$10:$AB$209,17,0),IF($AE351=$AE350,(IF(BU350&gt;=1,BU350-COUNTIFS($AE350:$AE350,$AC351,AU350:AU350,$AI$2),0)),0)),0)</f>
        <v>0</v>
      </c>
      <c r="BV351" s="1">
        <f>IFERROR(IF($AE351&gt;$AE350,VLOOKUP($AC351+AV$1,STOCK!$F$10:$AB$209,17,0),IF($AE351=$AE350,(IF(BV350&gt;=1,BV350-COUNTIFS($AE350:$AE350,$AC351,AV350:AV350,$AI$2),0)),0)),0)</f>
        <v>0</v>
      </c>
      <c r="BW351" s="1">
        <f>IFERROR(IF($AE351&gt;$AE350,VLOOKUP($AC351+AW$1,STOCK!$F$10:$AB$209,17,0),IF($AE351=$AE350,(IF(BW350&gt;=1,BW350-COUNTIFS($AE350:$AE350,$AC351,AW350:AW350,$AI$2),0)),0)),0)</f>
        <v>0</v>
      </c>
      <c r="BX351" s="1">
        <f>IFERROR(IF($AE351&gt;$AE350,VLOOKUP($AC351+AX$1,STOCK!$F$10:$AB$209,17,0),IF($AE351=$AE350,(IF(BX350&gt;=1,BX350-COUNTIFS($AE350:$AE350,$AC351,AX350:AX350,$AI$2),0)),0)),0)</f>
        <v>0</v>
      </c>
    </row>
    <row r="352" spans="29:76" x14ac:dyDescent="0.25">
      <c r="AC352" s="1">
        <f t="shared" si="95"/>
        <v>0</v>
      </c>
      <c r="AD352" s="1">
        <f>IFERROR(IF(LEN(AK352)&gt;=1,VLOOKUP(HLOOKUP(AK352,PROFILE!$K$5:$V$8,4,0),PROFILE!$F$1:$G$3,2,0),0),0)</f>
        <v>0</v>
      </c>
      <c r="AE352" s="1">
        <f t="shared" si="96"/>
        <v>0</v>
      </c>
      <c r="AF352" s="1">
        <v>339</v>
      </c>
      <c r="AI352" s="1" t="str">
        <f>IFERROR(IF($AH352&gt;=1,VLOOKUP($AG352,STUDENT!$O$8:$Z$1507,3,0),""),"")</f>
        <v/>
      </c>
      <c r="AJ352" s="1" t="str">
        <f>IFERROR(IF($AH352&gt;=1,VLOOKUP($AG352,STUDENT!$O$8:$Z$1507,4,0),""),"")</f>
        <v/>
      </c>
      <c r="AK352" s="1" t="str">
        <f>IFERROR(IF($AH352&gt;=1,VLOOKUP($AG352,STUDENT!$O$8:$Z$1507,6,0),""),"")</f>
        <v/>
      </c>
      <c r="AL352" s="1" t="str">
        <f t="shared" si="97"/>
        <v/>
      </c>
      <c r="AM352" s="1" t="str">
        <f t="shared" si="98"/>
        <v/>
      </c>
      <c r="AN352" s="1" t="str">
        <f t="shared" si="99"/>
        <v/>
      </c>
      <c r="AO352" s="1" t="str">
        <f t="shared" si="100"/>
        <v/>
      </c>
      <c r="AP352" s="1" t="str">
        <f t="shared" si="101"/>
        <v/>
      </c>
      <c r="AQ352" s="1" t="str">
        <f t="shared" si="102"/>
        <v/>
      </c>
      <c r="AR352" s="1" t="str">
        <f t="shared" si="103"/>
        <v/>
      </c>
      <c r="AS352" s="1" t="str">
        <f t="shared" si="104"/>
        <v/>
      </c>
      <c r="AT352" s="1" t="str">
        <f t="shared" si="105"/>
        <v/>
      </c>
      <c r="AU352" s="1" t="str">
        <f t="shared" si="106"/>
        <v/>
      </c>
      <c r="AV352" s="1" t="str">
        <f t="shared" si="107"/>
        <v/>
      </c>
      <c r="AW352" s="1" t="str">
        <f t="shared" si="108"/>
        <v/>
      </c>
      <c r="AX352" s="1" t="str">
        <f t="shared" si="109"/>
        <v/>
      </c>
      <c r="AY352" s="1">
        <f>IFERROR(IF($AE352&gt;$AE351,VLOOKUP($AC352+AL$1,STOCK!$F$10:$AB$209,16,0),IF($AE352=$AE351,(IF(AY351&gt;=1,AY351-COUNTIFS($AE351:$AE351,$AC352,AL351:AL351,$AI$1),0)),0)),0)</f>
        <v>0</v>
      </c>
      <c r="AZ352" s="1">
        <f>IFERROR(IF($AE352&gt;$AE351,VLOOKUP($AC352+AM$1,STOCK!$F$10:$AB$209,16,0),IF($AE352=$AE351,(IF(AZ351&gt;=1,AZ351-COUNTIFS($AE351:$AE351,$AC352,AM351:AM351,$AI$1),0)),0)),0)</f>
        <v>0</v>
      </c>
      <c r="BA352" s="1">
        <f>IFERROR(IF($AE352&gt;$AE351,VLOOKUP($AC352+AN$1,STOCK!$F$10:$AB$209,16,0),IF($AE352=$AE351,(IF(BA351&gt;=1,BA351-COUNTIFS($AE351:$AE351,$AC352,AN351:AN351,$AI$1),0)),0)),0)</f>
        <v>0</v>
      </c>
      <c r="BB352" s="1">
        <f>IFERROR(IF($AE352&gt;$AE351,VLOOKUP($AC352+AO$1,STOCK!$F$10:$AB$209,16,0),IF($AE352=$AE351,(IF(BB351&gt;=1,BB351-COUNTIFS($AE351:$AE351,$AC352,AO351:AO351,$AI$1),0)),0)),0)</f>
        <v>0</v>
      </c>
      <c r="BC352" s="1">
        <f>IFERROR(IF($AE352&gt;$AE351,VLOOKUP($AC352+AP$1,STOCK!$F$10:$AB$209,16,0),IF($AE352=$AE351,(IF(BC351&gt;=1,BC351-COUNTIFS($AE351:$AE351,$AC352,AP351:AP351,$AI$1),0)),0)),0)</f>
        <v>0</v>
      </c>
      <c r="BD352" s="1">
        <f>IFERROR(IF($AE352&gt;$AE351,VLOOKUP($AC352+AQ$1,STOCK!$F$10:$AB$209,16,0),IF($AE352=$AE351,(IF(BD351&gt;=1,BD351-COUNTIFS($AE351:$AE351,$AC352,AQ351:AQ351,$AI$1),0)),0)),0)</f>
        <v>0</v>
      </c>
      <c r="BE352" s="1">
        <f>IFERROR(IF($AE352&gt;$AE351,VLOOKUP($AC352+AR$1,STOCK!$F$10:$AB$209,16,0),IF($AE352=$AE351,(IF(BE351&gt;=1,BE351-COUNTIFS($AE351:$AE351,$AC352,AR351:AR351,$AI$1),0)),0)),0)</f>
        <v>0</v>
      </c>
      <c r="BF352" s="1">
        <f>IFERROR(IF($AE352&gt;$AE351,VLOOKUP($AC352+AS$1,STOCK!$F$10:$AB$209,16,0),IF($AE352=$AE351,(IF(BF351&gt;=1,BF351-COUNTIFS($AE351:$AE351,$AC352,AS351:AS351,$AI$1),0)),0)),0)</f>
        <v>0</v>
      </c>
      <c r="BG352" s="1">
        <f>IFERROR(IF($AE352&gt;$AE351,VLOOKUP($AC352+AT$1,STOCK!$F$10:$AB$209,16,0),IF($AE352=$AE351,(IF(BG351&gt;=1,BG351-COUNTIFS($AE351:$AE351,$AC352,AT351:AT351,$AI$1),0)),0)),0)</f>
        <v>0</v>
      </c>
      <c r="BH352" s="1">
        <f>IFERROR(IF($AE352&gt;$AE351,VLOOKUP($AC352+AU$1,STOCK!$F$10:$AB$209,16,0),IF($AE352=$AE351,(IF(BH351&gt;=1,BH351-COUNTIFS($AE351:$AE351,$AC352,AU351:AU351,$AI$1),0)),0)),0)</f>
        <v>0</v>
      </c>
      <c r="BI352" s="1">
        <f>IFERROR(IF($AE352&gt;$AE351,VLOOKUP($AC352+AV$1,STOCK!$F$10:$AB$209,16,0),IF($AE352=$AE351,(IF(BI351&gt;=1,BI351-COUNTIFS($AE351:$AE351,$AC352,AV351:AV351,$AI$1),0)),0)),0)</f>
        <v>0</v>
      </c>
      <c r="BJ352" s="1">
        <f>IFERROR(IF($AE352&gt;$AE351,VLOOKUP($AC352+AW$1,STOCK!$F$10:$AB$209,16,0),IF($AE352=$AE351,(IF(BJ351&gt;=1,BJ351-COUNTIFS($AE351:$AE351,$AC352,AW351:AW351,$AI$1),0)),0)),0)</f>
        <v>0</v>
      </c>
      <c r="BK352" s="1">
        <f>IFERROR(IF($AE352&gt;$AE351,VLOOKUP($AC352+AX$1,STOCK!$F$10:$AB$209,16,0),IF($AE352=$AE351,(IF(BK351&gt;=1,BK351-COUNTIFS($AE351:$AE351,$AC352,AX351:AX351,$AI$1),0)),0)),0)</f>
        <v>0</v>
      </c>
      <c r="BL352" s="1">
        <f>IFERROR(IF($AE352&gt;$AE351,VLOOKUP($AC352+AL$1,STOCK!$F$10:$AB$209,17,0),IF($AE352=$AE351,(IF(BL351&gt;=1,BL351-COUNTIFS($AE351:$AE351,$AC352,AL351:AL351,$AI$2),0)),0)),0)</f>
        <v>0</v>
      </c>
      <c r="BM352" s="1">
        <f>IFERROR(IF($AE352&gt;$AE351,VLOOKUP($AC352+AM$1,STOCK!$F$10:$AB$209,17,0),IF($AE352=$AE351,(IF(BM351&gt;=1,BM351-COUNTIFS($AE351:$AE351,$AC352,AM351:AM351,$AI$2),0)),0)),0)</f>
        <v>0</v>
      </c>
      <c r="BN352" s="1">
        <f>IFERROR(IF($AE352&gt;$AE351,VLOOKUP($AC352+AN$1,STOCK!$F$10:$AB$209,17,0),IF($AE352=$AE351,(IF(BN351&gt;=1,BN351-COUNTIFS($AE351:$AE351,$AC352,AN351:AN351,$AI$2),0)),0)),0)</f>
        <v>0</v>
      </c>
      <c r="BO352" s="1">
        <f>IFERROR(IF($AE352&gt;$AE351,VLOOKUP($AC352+AO$1,STOCK!$F$10:$AB$209,17,0),IF($AE352=$AE351,(IF(BO351&gt;=1,BO351-COUNTIFS($AE351:$AE351,$AC352,AO351:AO351,$AI$2),0)),0)),0)</f>
        <v>0</v>
      </c>
      <c r="BP352" s="1">
        <f>IFERROR(IF($AE352&gt;$AE351,VLOOKUP($AC352+AP$1,STOCK!$F$10:$AB$209,17,0),IF($AE352=$AE351,(IF(BP351&gt;=1,BP351-COUNTIFS($AE351:$AE351,$AC352,AP351:AP351,$AI$2),0)),0)),0)</f>
        <v>0</v>
      </c>
      <c r="BQ352" s="1">
        <f>IFERROR(IF($AE352&gt;$AE351,VLOOKUP($AC352+AQ$1,STOCK!$F$10:$AB$209,17,0),IF($AE352=$AE351,(IF(BQ351&gt;=1,BQ351-COUNTIFS($AE351:$AE351,$AC352,AQ351:AQ351,$AI$2),0)),0)),0)</f>
        <v>0</v>
      </c>
      <c r="BR352" s="1">
        <f>IFERROR(IF($AE352&gt;$AE351,VLOOKUP($AC352+AR$1,STOCK!$F$10:$AB$209,17,0),IF($AE352=$AE351,(IF(BR351&gt;=1,BR351-COUNTIFS($AE351:$AE351,$AC352,AR351:AR351,$AI$2),0)),0)),0)</f>
        <v>0</v>
      </c>
      <c r="BS352" s="1">
        <f>IFERROR(IF($AE352&gt;$AE351,VLOOKUP($AC352+AS$1,STOCK!$F$10:$AB$209,17,0),IF($AE352=$AE351,(IF(BS351&gt;=1,BS351-COUNTIFS($AE351:$AE351,$AC352,AS351:AS351,$AI$2),0)),0)),0)</f>
        <v>0</v>
      </c>
      <c r="BT352" s="1">
        <f>IFERROR(IF($AE352&gt;$AE351,VLOOKUP($AC352+AT$1,STOCK!$F$10:$AB$209,17,0),IF($AE352=$AE351,(IF(BT351&gt;=1,BT351-COUNTIFS($AE351:$AE351,$AC352,AT351:AT351,$AI$2),0)),0)),0)</f>
        <v>0</v>
      </c>
      <c r="BU352" s="1">
        <f>IFERROR(IF($AE352&gt;$AE351,VLOOKUP($AC352+AU$1,STOCK!$F$10:$AB$209,17,0),IF($AE352=$AE351,(IF(BU351&gt;=1,BU351-COUNTIFS($AE351:$AE351,$AC352,AU351:AU351,$AI$2),0)),0)),0)</f>
        <v>0</v>
      </c>
      <c r="BV352" s="1">
        <f>IFERROR(IF($AE352&gt;$AE351,VLOOKUP($AC352+AV$1,STOCK!$F$10:$AB$209,17,0),IF($AE352=$AE351,(IF(BV351&gt;=1,BV351-COUNTIFS($AE351:$AE351,$AC352,AV351:AV351,$AI$2),0)),0)),0)</f>
        <v>0</v>
      </c>
      <c r="BW352" s="1">
        <f>IFERROR(IF($AE352&gt;$AE351,VLOOKUP($AC352+AW$1,STOCK!$F$10:$AB$209,17,0),IF($AE352=$AE351,(IF(BW351&gt;=1,BW351-COUNTIFS($AE351:$AE351,$AC352,AW351:AW351,$AI$2),0)),0)),0)</f>
        <v>0</v>
      </c>
      <c r="BX352" s="1">
        <f>IFERROR(IF($AE352&gt;$AE351,VLOOKUP($AC352+AX$1,STOCK!$F$10:$AB$209,17,0),IF($AE352=$AE351,(IF(BX351&gt;=1,BX351-COUNTIFS($AE351:$AE351,$AC352,AX351:AX351,$AI$2),0)),0)),0)</f>
        <v>0</v>
      </c>
    </row>
    <row r="353" spans="29:76" x14ac:dyDescent="0.25">
      <c r="AC353" s="1">
        <f t="shared" si="95"/>
        <v>0</v>
      </c>
      <c r="AD353" s="1">
        <f>IFERROR(IF(LEN(AK353)&gt;=1,VLOOKUP(HLOOKUP(AK353,PROFILE!$K$5:$V$8,4,0),PROFILE!$F$1:$G$3,2,0),0),0)</f>
        <v>0</v>
      </c>
      <c r="AE353" s="1">
        <f t="shared" si="96"/>
        <v>0</v>
      </c>
      <c r="AF353" s="1">
        <v>340</v>
      </c>
      <c r="AI353" s="1" t="str">
        <f>IFERROR(IF($AH353&gt;=1,VLOOKUP($AG353,STUDENT!$O$8:$Z$1507,3,0),""),"")</f>
        <v/>
      </c>
      <c r="AJ353" s="1" t="str">
        <f>IFERROR(IF($AH353&gt;=1,VLOOKUP($AG353,STUDENT!$O$8:$Z$1507,4,0),""),"")</f>
        <v/>
      </c>
      <c r="AK353" s="1" t="str">
        <f>IFERROR(IF($AH353&gt;=1,VLOOKUP($AG353,STUDENT!$O$8:$Z$1507,6,0),""),"")</f>
        <v/>
      </c>
      <c r="AL353" s="1" t="str">
        <f t="shared" si="97"/>
        <v/>
      </c>
      <c r="AM353" s="1" t="str">
        <f t="shared" si="98"/>
        <v/>
      </c>
      <c r="AN353" s="1" t="str">
        <f t="shared" si="99"/>
        <v/>
      </c>
      <c r="AO353" s="1" t="str">
        <f t="shared" si="100"/>
        <v/>
      </c>
      <c r="AP353" s="1" t="str">
        <f t="shared" si="101"/>
        <v/>
      </c>
      <c r="AQ353" s="1" t="str">
        <f t="shared" si="102"/>
        <v/>
      </c>
      <c r="AR353" s="1" t="str">
        <f t="shared" si="103"/>
        <v/>
      </c>
      <c r="AS353" s="1" t="str">
        <f t="shared" si="104"/>
        <v/>
      </c>
      <c r="AT353" s="1" t="str">
        <f t="shared" si="105"/>
        <v/>
      </c>
      <c r="AU353" s="1" t="str">
        <f t="shared" si="106"/>
        <v/>
      </c>
      <c r="AV353" s="1" t="str">
        <f t="shared" si="107"/>
        <v/>
      </c>
      <c r="AW353" s="1" t="str">
        <f t="shared" si="108"/>
        <v/>
      </c>
      <c r="AX353" s="1" t="str">
        <f t="shared" si="109"/>
        <v/>
      </c>
      <c r="AY353" s="1">
        <f>IFERROR(IF($AE353&gt;$AE352,VLOOKUP($AC353+AL$1,STOCK!$F$10:$AB$209,16,0),IF($AE353=$AE352,(IF(AY352&gt;=1,AY352-COUNTIFS($AE352:$AE352,$AC353,AL352:AL352,$AI$1),0)),0)),0)</f>
        <v>0</v>
      </c>
      <c r="AZ353" s="1">
        <f>IFERROR(IF($AE353&gt;$AE352,VLOOKUP($AC353+AM$1,STOCK!$F$10:$AB$209,16,0),IF($AE353=$AE352,(IF(AZ352&gt;=1,AZ352-COUNTIFS($AE352:$AE352,$AC353,AM352:AM352,$AI$1),0)),0)),0)</f>
        <v>0</v>
      </c>
      <c r="BA353" s="1">
        <f>IFERROR(IF($AE353&gt;$AE352,VLOOKUP($AC353+AN$1,STOCK!$F$10:$AB$209,16,0),IF($AE353=$AE352,(IF(BA352&gt;=1,BA352-COUNTIFS($AE352:$AE352,$AC353,AN352:AN352,$AI$1),0)),0)),0)</f>
        <v>0</v>
      </c>
      <c r="BB353" s="1">
        <f>IFERROR(IF($AE353&gt;$AE352,VLOOKUP($AC353+AO$1,STOCK!$F$10:$AB$209,16,0),IF($AE353=$AE352,(IF(BB352&gt;=1,BB352-COUNTIFS($AE352:$AE352,$AC353,AO352:AO352,$AI$1),0)),0)),0)</f>
        <v>0</v>
      </c>
      <c r="BC353" s="1">
        <f>IFERROR(IF($AE353&gt;$AE352,VLOOKUP($AC353+AP$1,STOCK!$F$10:$AB$209,16,0),IF($AE353=$AE352,(IF(BC352&gt;=1,BC352-COUNTIFS($AE352:$AE352,$AC353,AP352:AP352,$AI$1),0)),0)),0)</f>
        <v>0</v>
      </c>
      <c r="BD353" s="1">
        <f>IFERROR(IF($AE353&gt;$AE352,VLOOKUP($AC353+AQ$1,STOCK!$F$10:$AB$209,16,0),IF($AE353=$AE352,(IF(BD352&gt;=1,BD352-COUNTIFS($AE352:$AE352,$AC353,AQ352:AQ352,$AI$1),0)),0)),0)</f>
        <v>0</v>
      </c>
      <c r="BE353" s="1">
        <f>IFERROR(IF($AE353&gt;$AE352,VLOOKUP($AC353+AR$1,STOCK!$F$10:$AB$209,16,0),IF($AE353=$AE352,(IF(BE352&gt;=1,BE352-COUNTIFS($AE352:$AE352,$AC353,AR352:AR352,$AI$1),0)),0)),0)</f>
        <v>0</v>
      </c>
      <c r="BF353" s="1">
        <f>IFERROR(IF($AE353&gt;$AE352,VLOOKUP($AC353+AS$1,STOCK!$F$10:$AB$209,16,0),IF($AE353=$AE352,(IF(BF352&gt;=1,BF352-COUNTIFS($AE352:$AE352,$AC353,AS352:AS352,$AI$1),0)),0)),0)</f>
        <v>0</v>
      </c>
      <c r="BG353" s="1">
        <f>IFERROR(IF($AE353&gt;$AE352,VLOOKUP($AC353+AT$1,STOCK!$F$10:$AB$209,16,0),IF($AE353=$AE352,(IF(BG352&gt;=1,BG352-COUNTIFS($AE352:$AE352,$AC353,AT352:AT352,$AI$1),0)),0)),0)</f>
        <v>0</v>
      </c>
      <c r="BH353" s="1">
        <f>IFERROR(IF($AE353&gt;$AE352,VLOOKUP($AC353+AU$1,STOCK!$F$10:$AB$209,16,0),IF($AE353=$AE352,(IF(BH352&gt;=1,BH352-COUNTIFS($AE352:$AE352,$AC353,AU352:AU352,$AI$1),0)),0)),0)</f>
        <v>0</v>
      </c>
      <c r="BI353" s="1">
        <f>IFERROR(IF($AE353&gt;$AE352,VLOOKUP($AC353+AV$1,STOCK!$F$10:$AB$209,16,0),IF($AE353=$AE352,(IF(BI352&gt;=1,BI352-COUNTIFS($AE352:$AE352,$AC353,AV352:AV352,$AI$1),0)),0)),0)</f>
        <v>0</v>
      </c>
      <c r="BJ353" s="1">
        <f>IFERROR(IF($AE353&gt;$AE352,VLOOKUP($AC353+AW$1,STOCK!$F$10:$AB$209,16,0),IF($AE353=$AE352,(IF(BJ352&gt;=1,BJ352-COUNTIFS($AE352:$AE352,$AC353,AW352:AW352,$AI$1),0)),0)),0)</f>
        <v>0</v>
      </c>
      <c r="BK353" s="1">
        <f>IFERROR(IF($AE353&gt;$AE352,VLOOKUP($AC353+AX$1,STOCK!$F$10:$AB$209,16,0),IF($AE353=$AE352,(IF(BK352&gt;=1,BK352-COUNTIFS($AE352:$AE352,$AC353,AX352:AX352,$AI$1),0)),0)),0)</f>
        <v>0</v>
      </c>
      <c r="BL353" s="1">
        <f>IFERROR(IF($AE353&gt;$AE352,VLOOKUP($AC353+AL$1,STOCK!$F$10:$AB$209,17,0),IF($AE353=$AE352,(IF(BL352&gt;=1,BL352-COUNTIFS($AE352:$AE352,$AC353,AL352:AL352,$AI$2),0)),0)),0)</f>
        <v>0</v>
      </c>
      <c r="BM353" s="1">
        <f>IFERROR(IF($AE353&gt;$AE352,VLOOKUP($AC353+AM$1,STOCK!$F$10:$AB$209,17,0),IF($AE353=$AE352,(IF(BM352&gt;=1,BM352-COUNTIFS($AE352:$AE352,$AC353,AM352:AM352,$AI$2),0)),0)),0)</f>
        <v>0</v>
      </c>
      <c r="BN353" s="1">
        <f>IFERROR(IF($AE353&gt;$AE352,VLOOKUP($AC353+AN$1,STOCK!$F$10:$AB$209,17,0),IF($AE353=$AE352,(IF(BN352&gt;=1,BN352-COUNTIFS($AE352:$AE352,$AC353,AN352:AN352,$AI$2),0)),0)),0)</f>
        <v>0</v>
      </c>
      <c r="BO353" s="1">
        <f>IFERROR(IF($AE353&gt;$AE352,VLOOKUP($AC353+AO$1,STOCK!$F$10:$AB$209,17,0),IF($AE353=$AE352,(IF(BO352&gt;=1,BO352-COUNTIFS($AE352:$AE352,$AC353,AO352:AO352,$AI$2),0)),0)),0)</f>
        <v>0</v>
      </c>
      <c r="BP353" s="1">
        <f>IFERROR(IF($AE353&gt;$AE352,VLOOKUP($AC353+AP$1,STOCK!$F$10:$AB$209,17,0),IF($AE353=$AE352,(IF(BP352&gt;=1,BP352-COUNTIFS($AE352:$AE352,$AC353,AP352:AP352,$AI$2),0)),0)),0)</f>
        <v>0</v>
      </c>
      <c r="BQ353" s="1">
        <f>IFERROR(IF($AE353&gt;$AE352,VLOOKUP($AC353+AQ$1,STOCK!$F$10:$AB$209,17,0),IF($AE353=$AE352,(IF(BQ352&gt;=1,BQ352-COUNTIFS($AE352:$AE352,$AC353,AQ352:AQ352,$AI$2),0)),0)),0)</f>
        <v>0</v>
      </c>
      <c r="BR353" s="1">
        <f>IFERROR(IF($AE353&gt;$AE352,VLOOKUP($AC353+AR$1,STOCK!$F$10:$AB$209,17,0),IF($AE353=$AE352,(IF(BR352&gt;=1,BR352-COUNTIFS($AE352:$AE352,$AC353,AR352:AR352,$AI$2),0)),0)),0)</f>
        <v>0</v>
      </c>
      <c r="BS353" s="1">
        <f>IFERROR(IF($AE353&gt;$AE352,VLOOKUP($AC353+AS$1,STOCK!$F$10:$AB$209,17,0),IF($AE353=$AE352,(IF(BS352&gt;=1,BS352-COUNTIFS($AE352:$AE352,$AC353,AS352:AS352,$AI$2),0)),0)),0)</f>
        <v>0</v>
      </c>
      <c r="BT353" s="1">
        <f>IFERROR(IF($AE353&gt;$AE352,VLOOKUP($AC353+AT$1,STOCK!$F$10:$AB$209,17,0),IF($AE353=$AE352,(IF(BT352&gt;=1,BT352-COUNTIFS($AE352:$AE352,$AC353,AT352:AT352,$AI$2),0)),0)),0)</f>
        <v>0</v>
      </c>
      <c r="BU353" s="1">
        <f>IFERROR(IF($AE353&gt;$AE352,VLOOKUP($AC353+AU$1,STOCK!$F$10:$AB$209,17,0),IF($AE353=$AE352,(IF(BU352&gt;=1,BU352-COUNTIFS($AE352:$AE352,$AC353,AU352:AU352,$AI$2),0)),0)),0)</f>
        <v>0</v>
      </c>
      <c r="BV353" s="1">
        <f>IFERROR(IF($AE353&gt;$AE352,VLOOKUP($AC353+AV$1,STOCK!$F$10:$AB$209,17,0),IF($AE353=$AE352,(IF(BV352&gt;=1,BV352-COUNTIFS($AE352:$AE352,$AC353,AV352:AV352,$AI$2),0)),0)),0)</f>
        <v>0</v>
      </c>
      <c r="BW353" s="1">
        <f>IFERROR(IF($AE353&gt;$AE352,VLOOKUP($AC353+AW$1,STOCK!$F$10:$AB$209,17,0),IF($AE353=$AE352,(IF(BW352&gt;=1,BW352-COUNTIFS($AE352:$AE352,$AC353,AW352:AW352,$AI$2),0)),0)),0)</f>
        <v>0</v>
      </c>
      <c r="BX353" s="1">
        <f>IFERROR(IF($AE353&gt;$AE352,VLOOKUP($AC353+AX$1,STOCK!$F$10:$AB$209,17,0),IF($AE353=$AE352,(IF(BX352&gt;=1,BX352-COUNTIFS($AE352:$AE352,$AC353,AX352:AX352,$AI$2),0)),0)),0)</f>
        <v>0</v>
      </c>
    </row>
    <row r="354" spans="29:76" x14ac:dyDescent="0.25">
      <c r="AC354" s="1">
        <f t="shared" si="95"/>
        <v>0</v>
      </c>
      <c r="AD354" s="1">
        <f>IFERROR(IF(LEN(AK354)&gt;=1,VLOOKUP(HLOOKUP(AK354,PROFILE!$K$5:$V$8,4,0),PROFILE!$F$1:$G$3,2,0),0),0)</f>
        <v>0</v>
      </c>
      <c r="AE354" s="1">
        <f t="shared" si="96"/>
        <v>0</v>
      </c>
      <c r="AF354" s="1">
        <v>341</v>
      </c>
      <c r="AI354" s="1" t="str">
        <f>IFERROR(IF($AH354&gt;=1,VLOOKUP($AG354,STUDENT!$O$8:$Z$1507,3,0),""),"")</f>
        <v/>
      </c>
      <c r="AJ354" s="1" t="str">
        <f>IFERROR(IF($AH354&gt;=1,VLOOKUP($AG354,STUDENT!$O$8:$Z$1507,4,0),""),"")</f>
        <v/>
      </c>
      <c r="AK354" s="1" t="str">
        <f>IFERROR(IF($AH354&gt;=1,VLOOKUP($AG354,STUDENT!$O$8:$Z$1507,6,0),""),"")</f>
        <v/>
      </c>
      <c r="AL354" s="1" t="str">
        <f t="shared" si="97"/>
        <v/>
      </c>
      <c r="AM354" s="1" t="str">
        <f t="shared" si="98"/>
        <v/>
      </c>
      <c r="AN354" s="1" t="str">
        <f t="shared" si="99"/>
        <v/>
      </c>
      <c r="AO354" s="1" t="str">
        <f t="shared" si="100"/>
        <v/>
      </c>
      <c r="AP354" s="1" t="str">
        <f t="shared" si="101"/>
        <v/>
      </c>
      <c r="AQ354" s="1" t="str">
        <f t="shared" si="102"/>
        <v/>
      </c>
      <c r="AR354" s="1" t="str">
        <f t="shared" si="103"/>
        <v/>
      </c>
      <c r="AS354" s="1" t="str">
        <f t="shared" si="104"/>
        <v/>
      </c>
      <c r="AT354" s="1" t="str">
        <f t="shared" si="105"/>
        <v/>
      </c>
      <c r="AU354" s="1" t="str">
        <f t="shared" si="106"/>
        <v/>
      </c>
      <c r="AV354" s="1" t="str">
        <f t="shared" si="107"/>
        <v/>
      </c>
      <c r="AW354" s="1" t="str">
        <f t="shared" si="108"/>
        <v/>
      </c>
      <c r="AX354" s="1" t="str">
        <f t="shared" si="109"/>
        <v/>
      </c>
      <c r="AY354" s="1">
        <f>IFERROR(IF($AE354&gt;$AE353,VLOOKUP($AC354+AL$1,STOCK!$F$10:$AB$209,16,0),IF($AE354=$AE353,(IF(AY353&gt;=1,AY353-COUNTIFS($AE353:$AE353,$AC354,AL353:AL353,$AI$1),0)),0)),0)</f>
        <v>0</v>
      </c>
      <c r="AZ354" s="1">
        <f>IFERROR(IF($AE354&gt;$AE353,VLOOKUP($AC354+AM$1,STOCK!$F$10:$AB$209,16,0),IF($AE354=$AE353,(IF(AZ353&gt;=1,AZ353-COUNTIFS($AE353:$AE353,$AC354,AM353:AM353,$AI$1),0)),0)),0)</f>
        <v>0</v>
      </c>
      <c r="BA354" s="1">
        <f>IFERROR(IF($AE354&gt;$AE353,VLOOKUP($AC354+AN$1,STOCK!$F$10:$AB$209,16,0),IF($AE354=$AE353,(IF(BA353&gt;=1,BA353-COUNTIFS($AE353:$AE353,$AC354,AN353:AN353,$AI$1),0)),0)),0)</f>
        <v>0</v>
      </c>
      <c r="BB354" s="1">
        <f>IFERROR(IF($AE354&gt;$AE353,VLOOKUP($AC354+AO$1,STOCK!$F$10:$AB$209,16,0),IF($AE354=$AE353,(IF(BB353&gt;=1,BB353-COUNTIFS($AE353:$AE353,$AC354,AO353:AO353,$AI$1),0)),0)),0)</f>
        <v>0</v>
      </c>
      <c r="BC354" s="1">
        <f>IFERROR(IF($AE354&gt;$AE353,VLOOKUP($AC354+AP$1,STOCK!$F$10:$AB$209,16,0),IF($AE354=$AE353,(IF(BC353&gt;=1,BC353-COUNTIFS($AE353:$AE353,$AC354,AP353:AP353,$AI$1),0)),0)),0)</f>
        <v>0</v>
      </c>
      <c r="BD354" s="1">
        <f>IFERROR(IF($AE354&gt;$AE353,VLOOKUP($AC354+AQ$1,STOCK!$F$10:$AB$209,16,0),IF($AE354=$AE353,(IF(BD353&gt;=1,BD353-COUNTIFS($AE353:$AE353,$AC354,AQ353:AQ353,$AI$1),0)),0)),0)</f>
        <v>0</v>
      </c>
      <c r="BE354" s="1">
        <f>IFERROR(IF($AE354&gt;$AE353,VLOOKUP($AC354+AR$1,STOCK!$F$10:$AB$209,16,0),IF($AE354=$AE353,(IF(BE353&gt;=1,BE353-COUNTIFS($AE353:$AE353,$AC354,AR353:AR353,$AI$1),0)),0)),0)</f>
        <v>0</v>
      </c>
      <c r="BF354" s="1">
        <f>IFERROR(IF($AE354&gt;$AE353,VLOOKUP($AC354+AS$1,STOCK!$F$10:$AB$209,16,0),IF($AE354=$AE353,(IF(BF353&gt;=1,BF353-COUNTIFS($AE353:$AE353,$AC354,AS353:AS353,$AI$1),0)),0)),0)</f>
        <v>0</v>
      </c>
      <c r="BG354" s="1">
        <f>IFERROR(IF($AE354&gt;$AE353,VLOOKUP($AC354+AT$1,STOCK!$F$10:$AB$209,16,0),IF($AE354=$AE353,(IF(BG353&gt;=1,BG353-COUNTIFS($AE353:$AE353,$AC354,AT353:AT353,$AI$1),0)),0)),0)</f>
        <v>0</v>
      </c>
      <c r="BH354" s="1">
        <f>IFERROR(IF($AE354&gt;$AE353,VLOOKUP($AC354+AU$1,STOCK!$F$10:$AB$209,16,0),IF($AE354=$AE353,(IF(BH353&gt;=1,BH353-COUNTIFS($AE353:$AE353,$AC354,AU353:AU353,$AI$1),0)),0)),0)</f>
        <v>0</v>
      </c>
      <c r="BI354" s="1">
        <f>IFERROR(IF($AE354&gt;$AE353,VLOOKUP($AC354+AV$1,STOCK!$F$10:$AB$209,16,0),IF($AE354=$AE353,(IF(BI353&gt;=1,BI353-COUNTIFS($AE353:$AE353,$AC354,AV353:AV353,$AI$1),0)),0)),0)</f>
        <v>0</v>
      </c>
      <c r="BJ354" s="1">
        <f>IFERROR(IF($AE354&gt;$AE353,VLOOKUP($AC354+AW$1,STOCK!$F$10:$AB$209,16,0),IF($AE354=$AE353,(IF(BJ353&gt;=1,BJ353-COUNTIFS($AE353:$AE353,$AC354,AW353:AW353,$AI$1),0)),0)),0)</f>
        <v>0</v>
      </c>
      <c r="BK354" s="1">
        <f>IFERROR(IF($AE354&gt;$AE353,VLOOKUP($AC354+AX$1,STOCK!$F$10:$AB$209,16,0),IF($AE354=$AE353,(IF(BK353&gt;=1,BK353-COUNTIFS($AE353:$AE353,$AC354,AX353:AX353,$AI$1),0)),0)),0)</f>
        <v>0</v>
      </c>
      <c r="BL354" s="1">
        <f>IFERROR(IF($AE354&gt;$AE353,VLOOKUP($AC354+AL$1,STOCK!$F$10:$AB$209,17,0),IF($AE354=$AE353,(IF(BL353&gt;=1,BL353-COUNTIFS($AE353:$AE353,$AC354,AL353:AL353,$AI$2),0)),0)),0)</f>
        <v>0</v>
      </c>
      <c r="BM354" s="1">
        <f>IFERROR(IF($AE354&gt;$AE353,VLOOKUP($AC354+AM$1,STOCK!$F$10:$AB$209,17,0),IF($AE354=$AE353,(IF(BM353&gt;=1,BM353-COUNTIFS($AE353:$AE353,$AC354,AM353:AM353,$AI$2),0)),0)),0)</f>
        <v>0</v>
      </c>
      <c r="BN354" s="1">
        <f>IFERROR(IF($AE354&gt;$AE353,VLOOKUP($AC354+AN$1,STOCK!$F$10:$AB$209,17,0),IF($AE354=$AE353,(IF(BN353&gt;=1,BN353-COUNTIFS($AE353:$AE353,$AC354,AN353:AN353,$AI$2),0)),0)),0)</f>
        <v>0</v>
      </c>
      <c r="BO354" s="1">
        <f>IFERROR(IF($AE354&gt;$AE353,VLOOKUP($AC354+AO$1,STOCK!$F$10:$AB$209,17,0),IF($AE354=$AE353,(IF(BO353&gt;=1,BO353-COUNTIFS($AE353:$AE353,$AC354,AO353:AO353,$AI$2),0)),0)),0)</f>
        <v>0</v>
      </c>
      <c r="BP354" s="1">
        <f>IFERROR(IF($AE354&gt;$AE353,VLOOKUP($AC354+AP$1,STOCK!$F$10:$AB$209,17,0),IF($AE354=$AE353,(IF(BP353&gt;=1,BP353-COUNTIFS($AE353:$AE353,$AC354,AP353:AP353,$AI$2),0)),0)),0)</f>
        <v>0</v>
      </c>
      <c r="BQ354" s="1">
        <f>IFERROR(IF($AE354&gt;$AE353,VLOOKUP($AC354+AQ$1,STOCK!$F$10:$AB$209,17,0),IF($AE354=$AE353,(IF(BQ353&gt;=1,BQ353-COUNTIFS($AE353:$AE353,$AC354,AQ353:AQ353,$AI$2),0)),0)),0)</f>
        <v>0</v>
      </c>
      <c r="BR354" s="1">
        <f>IFERROR(IF($AE354&gt;$AE353,VLOOKUP($AC354+AR$1,STOCK!$F$10:$AB$209,17,0),IF($AE354=$AE353,(IF(BR353&gt;=1,BR353-COUNTIFS($AE353:$AE353,$AC354,AR353:AR353,$AI$2),0)),0)),0)</f>
        <v>0</v>
      </c>
      <c r="BS354" s="1">
        <f>IFERROR(IF($AE354&gt;$AE353,VLOOKUP($AC354+AS$1,STOCK!$F$10:$AB$209,17,0),IF($AE354=$AE353,(IF(BS353&gt;=1,BS353-COUNTIFS($AE353:$AE353,$AC354,AS353:AS353,$AI$2),0)),0)),0)</f>
        <v>0</v>
      </c>
      <c r="BT354" s="1">
        <f>IFERROR(IF($AE354&gt;$AE353,VLOOKUP($AC354+AT$1,STOCK!$F$10:$AB$209,17,0),IF($AE354=$AE353,(IF(BT353&gt;=1,BT353-COUNTIFS($AE353:$AE353,$AC354,AT353:AT353,$AI$2),0)),0)),0)</f>
        <v>0</v>
      </c>
      <c r="BU354" s="1">
        <f>IFERROR(IF($AE354&gt;$AE353,VLOOKUP($AC354+AU$1,STOCK!$F$10:$AB$209,17,0),IF($AE354=$AE353,(IF(BU353&gt;=1,BU353-COUNTIFS($AE353:$AE353,$AC354,AU353:AU353,$AI$2),0)),0)),0)</f>
        <v>0</v>
      </c>
      <c r="BV354" s="1">
        <f>IFERROR(IF($AE354&gt;$AE353,VLOOKUP($AC354+AV$1,STOCK!$F$10:$AB$209,17,0),IF($AE354=$AE353,(IF(BV353&gt;=1,BV353-COUNTIFS($AE353:$AE353,$AC354,AV353:AV353,$AI$2),0)),0)),0)</f>
        <v>0</v>
      </c>
      <c r="BW354" s="1">
        <f>IFERROR(IF($AE354&gt;$AE353,VLOOKUP($AC354+AW$1,STOCK!$F$10:$AB$209,17,0),IF($AE354=$AE353,(IF(BW353&gt;=1,BW353-COUNTIFS($AE353:$AE353,$AC354,AW353:AW353,$AI$2),0)),0)),0)</f>
        <v>0</v>
      </c>
      <c r="BX354" s="1">
        <f>IFERROR(IF($AE354&gt;$AE353,VLOOKUP($AC354+AX$1,STOCK!$F$10:$AB$209,17,0),IF($AE354=$AE353,(IF(BX353&gt;=1,BX353-COUNTIFS($AE353:$AE353,$AC354,AX353:AX353,$AI$2),0)),0)),0)</f>
        <v>0</v>
      </c>
    </row>
    <row r="355" spans="29:76" x14ac:dyDescent="0.25">
      <c r="AC355" s="1">
        <f t="shared" si="95"/>
        <v>0</v>
      </c>
      <c r="AD355" s="1">
        <f>IFERROR(IF(LEN(AK355)&gt;=1,VLOOKUP(HLOOKUP(AK355,PROFILE!$K$5:$V$8,4,0),PROFILE!$F$1:$G$3,2,0),0),0)</f>
        <v>0</v>
      </c>
      <c r="AE355" s="1">
        <f t="shared" si="96"/>
        <v>0</v>
      </c>
      <c r="AF355" s="1">
        <v>342</v>
      </c>
      <c r="AI355" s="1" t="str">
        <f>IFERROR(IF($AH355&gt;=1,VLOOKUP($AG355,STUDENT!$O$8:$Z$1507,3,0),""),"")</f>
        <v/>
      </c>
      <c r="AJ355" s="1" t="str">
        <f>IFERROR(IF($AH355&gt;=1,VLOOKUP($AG355,STUDENT!$O$8:$Z$1507,4,0),""),"")</f>
        <v/>
      </c>
      <c r="AK355" s="1" t="str">
        <f>IFERROR(IF($AH355&gt;=1,VLOOKUP($AG355,STUDENT!$O$8:$Z$1507,6,0),""),"")</f>
        <v/>
      </c>
      <c r="AL355" s="1" t="str">
        <f t="shared" si="97"/>
        <v/>
      </c>
      <c r="AM355" s="1" t="str">
        <f t="shared" si="98"/>
        <v/>
      </c>
      <c r="AN355" s="1" t="str">
        <f t="shared" si="99"/>
        <v/>
      </c>
      <c r="AO355" s="1" t="str">
        <f t="shared" si="100"/>
        <v/>
      </c>
      <c r="AP355" s="1" t="str">
        <f t="shared" si="101"/>
        <v/>
      </c>
      <c r="AQ355" s="1" t="str">
        <f t="shared" si="102"/>
        <v/>
      </c>
      <c r="AR355" s="1" t="str">
        <f t="shared" si="103"/>
        <v/>
      </c>
      <c r="AS355" s="1" t="str">
        <f t="shared" si="104"/>
        <v/>
      </c>
      <c r="AT355" s="1" t="str">
        <f t="shared" si="105"/>
        <v/>
      </c>
      <c r="AU355" s="1" t="str">
        <f t="shared" si="106"/>
        <v/>
      </c>
      <c r="AV355" s="1" t="str">
        <f t="shared" si="107"/>
        <v/>
      </c>
      <c r="AW355" s="1" t="str">
        <f t="shared" si="108"/>
        <v/>
      </c>
      <c r="AX355" s="1" t="str">
        <f t="shared" si="109"/>
        <v/>
      </c>
      <c r="AY355" s="1">
        <f>IFERROR(IF($AE355&gt;$AE354,VLOOKUP($AC355+AL$1,STOCK!$F$10:$AB$209,16,0),IF($AE355=$AE354,(IF(AY354&gt;=1,AY354-COUNTIFS($AE354:$AE354,$AC355,AL354:AL354,$AI$1),0)),0)),0)</f>
        <v>0</v>
      </c>
      <c r="AZ355" s="1">
        <f>IFERROR(IF($AE355&gt;$AE354,VLOOKUP($AC355+AM$1,STOCK!$F$10:$AB$209,16,0),IF($AE355=$AE354,(IF(AZ354&gt;=1,AZ354-COUNTIFS($AE354:$AE354,$AC355,AM354:AM354,$AI$1),0)),0)),0)</f>
        <v>0</v>
      </c>
      <c r="BA355" s="1">
        <f>IFERROR(IF($AE355&gt;$AE354,VLOOKUP($AC355+AN$1,STOCK!$F$10:$AB$209,16,0),IF($AE355=$AE354,(IF(BA354&gt;=1,BA354-COUNTIFS($AE354:$AE354,$AC355,AN354:AN354,$AI$1),0)),0)),0)</f>
        <v>0</v>
      </c>
      <c r="BB355" s="1">
        <f>IFERROR(IF($AE355&gt;$AE354,VLOOKUP($AC355+AO$1,STOCK!$F$10:$AB$209,16,0),IF($AE355=$AE354,(IF(BB354&gt;=1,BB354-COUNTIFS($AE354:$AE354,$AC355,AO354:AO354,$AI$1),0)),0)),0)</f>
        <v>0</v>
      </c>
      <c r="BC355" s="1">
        <f>IFERROR(IF($AE355&gt;$AE354,VLOOKUP($AC355+AP$1,STOCK!$F$10:$AB$209,16,0),IF($AE355=$AE354,(IF(BC354&gt;=1,BC354-COUNTIFS($AE354:$AE354,$AC355,AP354:AP354,$AI$1),0)),0)),0)</f>
        <v>0</v>
      </c>
      <c r="BD355" s="1">
        <f>IFERROR(IF($AE355&gt;$AE354,VLOOKUP($AC355+AQ$1,STOCK!$F$10:$AB$209,16,0),IF($AE355=$AE354,(IF(BD354&gt;=1,BD354-COUNTIFS($AE354:$AE354,$AC355,AQ354:AQ354,$AI$1),0)),0)),0)</f>
        <v>0</v>
      </c>
      <c r="BE355" s="1">
        <f>IFERROR(IF($AE355&gt;$AE354,VLOOKUP($AC355+AR$1,STOCK!$F$10:$AB$209,16,0),IF($AE355=$AE354,(IF(BE354&gt;=1,BE354-COUNTIFS($AE354:$AE354,$AC355,AR354:AR354,$AI$1),0)),0)),0)</f>
        <v>0</v>
      </c>
      <c r="BF355" s="1">
        <f>IFERROR(IF($AE355&gt;$AE354,VLOOKUP($AC355+AS$1,STOCK!$F$10:$AB$209,16,0),IF($AE355=$AE354,(IF(BF354&gt;=1,BF354-COUNTIFS($AE354:$AE354,$AC355,AS354:AS354,$AI$1),0)),0)),0)</f>
        <v>0</v>
      </c>
      <c r="BG355" s="1">
        <f>IFERROR(IF($AE355&gt;$AE354,VLOOKUP($AC355+AT$1,STOCK!$F$10:$AB$209,16,0),IF($AE355=$AE354,(IF(BG354&gt;=1,BG354-COUNTIFS($AE354:$AE354,$AC355,AT354:AT354,$AI$1),0)),0)),0)</f>
        <v>0</v>
      </c>
      <c r="BH355" s="1">
        <f>IFERROR(IF($AE355&gt;$AE354,VLOOKUP($AC355+AU$1,STOCK!$F$10:$AB$209,16,0),IF($AE355=$AE354,(IF(BH354&gt;=1,BH354-COUNTIFS($AE354:$AE354,$AC355,AU354:AU354,$AI$1),0)),0)),0)</f>
        <v>0</v>
      </c>
      <c r="BI355" s="1">
        <f>IFERROR(IF($AE355&gt;$AE354,VLOOKUP($AC355+AV$1,STOCK!$F$10:$AB$209,16,0),IF($AE355=$AE354,(IF(BI354&gt;=1,BI354-COUNTIFS($AE354:$AE354,$AC355,AV354:AV354,$AI$1),0)),0)),0)</f>
        <v>0</v>
      </c>
      <c r="BJ355" s="1">
        <f>IFERROR(IF($AE355&gt;$AE354,VLOOKUP($AC355+AW$1,STOCK!$F$10:$AB$209,16,0),IF($AE355=$AE354,(IF(BJ354&gt;=1,BJ354-COUNTIFS($AE354:$AE354,$AC355,AW354:AW354,$AI$1),0)),0)),0)</f>
        <v>0</v>
      </c>
      <c r="BK355" s="1">
        <f>IFERROR(IF($AE355&gt;$AE354,VLOOKUP($AC355+AX$1,STOCK!$F$10:$AB$209,16,0),IF($AE355=$AE354,(IF(BK354&gt;=1,BK354-COUNTIFS($AE354:$AE354,$AC355,AX354:AX354,$AI$1),0)),0)),0)</f>
        <v>0</v>
      </c>
      <c r="BL355" s="1">
        <f>IFERROR(IF($AE355&gt;$AE354,VLOOKUP($AC355+AL$1,STOCK!$F$10:$AB$209,17,0),IF($AE355=$AE354,(IF(BL354&gt;=1,BL354-COUNTIFS($AE354:$AE354,$AC355,AL354:AL354,$AI$2),0)),0)),0)</f>
        <v>0</v>
      </c>
      <c r="BM355" s="1">
        <f>IFERROR(IF($AE355&gt;$AE354,VLOOKUP($AC355+AM$1,STOCK!$F$10:$AB$209,17,0),IF($AE355=$AE354,(IF(BM354&gt;=1,BM354-COUNTIFS($AE354:$AE354,$AC355,AM354:AM354,$AI$2),0)),0)),0)</f>
        <v>0</v>
      </c>
      <c r="BN355" s="1">
        <f>IFERROR(IF($AE355&gt;$AE354,VLOOKUP($AC355+AN$1,STOCK!$F$10:$AB$209,17,0),IF($AE355=$AE354,(IF(BN354&gt;=1,BN354-COUNTIFS($AE354:$AE354,$AC355,AN354:AN354,$AI$2),0)),0)),0)</f>
        <v>0</v>
      </c>
      <c r="BO355" s="1">
        <f>IFERROR(IF($AE355&gt;$AE354,VLOOKUP($AC355+AO$1,STOCK!$F$10:$AB$209,17,0),IF($AE355=$AE354,(IF(BO354&gt;=1,BO354-COUNTIFS($AE354:$AE354,$AC355,AO354:AO354,$AI$2),0)),0)),0)</f>
        <v>0</v>
      </c>
      <c r="BP355" s="1">
        <f>IFERROR(IF($AE355&gt;$AE354,VLOOKUP($AC355+AP$1,STOCK!$F$10:$AB$209,17,0),IF($AE355=$AE354,(IF(BP354&gt;=1,BP354-COUNTIFS($AE354:$AE354,$AC355,AP354:AP354,$AI$2),0)),0)),0)</f>
        <v>0</v>
      </c>
      <c r="BQ355" s="1">
        <f>IFERROR(IF($AE355&gt;$AE354,VLOOKUP($AC355+AQ$1,STOCK!$F$10:$AB$209,17,0),IF($AE355=$AE354,(IF(BQ354&gt;=1,BQ354-COUNTIFS($AE354:$AE354,$AC355,AQ354:AQ354,$AI$2),0)),0)),0)</f>
        <v>0</v>
      </c>
      <c r="BR355" s="1">
        <f>IFERROR(IF($AE355&gt;$AE354,VLOOKUP($AC355+AR$1,STOCK!$F$10:$AB$209,17,0),IF($AE355=$AE354,(IF(BR354&gt;=1,BR354-COUNTIFS($AE354:$AE354,$AC355,AR354:AR354,$AI$2),0)),0)),0)</f>
        <v>0</v>
      </c>
      <c r="BS355" s="1">
        <f>IFERROR(IF($AE355&gt;$AE354,VLOOKUP($AC355+AS$1,STOCK!$F$10:$AB$209,17,0),IF($AE355=$AE354,(IF(BS354&gt;=1,BS354-COUNTIFS($AE354:$AE354,$AC355,AS354:AS354,$AI$2),0)),0)),0)</f>
        <v>0</v>
      </c>
      <c r="BT355" s="1">
        <f>IFERROR(IF($AE355&gt;$AE354,VLOOKUP($AC355+AT$1,STOCK!$F$10:$AB$209,17,0),IF($AE355=$AE354,(IF(BT354&gt;=1,BT354-COUNTIFS($AE354:$AE354,$AC355,AT354:AT354,$AI$2),0)),0)),0)</f>
        <v>0</v>
      </c>
      <c r="BU355" s="1">
        <f>IFERROR(IF($AE355&gt;$AE354,VLOOKUP($AC355+AU$1,STOCK!$F$10:$AB$209,17,0),IF($AE355=$AE354,(IF(BU354&gt;=1,BU354-COUNTIFS($AE354:$AE354,$AC355,AU354:AU354,$AI$2),0)),0)),0)</f>
        <v>0</v>
      </c>
      <c r="BV355" s="1">
        <f>IFERROR(IF($AE355&gt;$AE354,VLOOKUP($AC355+AV$1,STOCK!$F$10:$AB$209,17,0),IF($AE355=$AE354,(IF(BV354&gt;=1,BV354-COUNTIFS($AE354:$AE354,$AC355,AV354:AV354,$AI$2),0)),0)),0)</f>
        <v>0</v>
      </c>
      <c r="BW355" s="1">
        <f>IFERROR(IF($AE355&gt;$AE354,VLOOKUP($AC355+AW$1,STOCK!$F$10:$AB$209,17,0),IF($AE355=$AE354,(IF(BW354&gt;=1,BW354-COUNTIFS($AE354:$AE354,$AC355,AW354:AW354,$AI$2),0)),0)),0)</f>
        <v>0</v>
      </c>
      <c r="BX355" s="1">
        <f>IFERROR(IF($AE355&gt;$AE354,VLOOKUP($AC355+AX$1,STOCK!$F$10:$AB$209,17,0),IF($AE355=$AE354,(IF(BX354&gt;=1,BX354-COUNTIFS($AE354:$AE354,$AC355,AX354:AX354,$AI$2),0)),0)),0)</f>
        <v>0</v>
      </c>
    </row>
    <row r="356" spans="29:76" x14ac:dyDescent="0.25">
      <c r="AC356" s="1">
        <f t="shared" si="95"/>
        <v>0</v>
      </c>
      <c r="AD356" s="1">
        <f>IFERROR(IF(LEN(AK356)&gt;=1,VLOOKUP(HLOOKUP(AK356,PROFILE!$K$5:$V$8,4,0),PROFILE!$F$1:$G$3,2,0),0),0)</f>
        <v>0</v>
      </c>
      <c r="AE356" s="1">
        <f t="shared" si="96"/>
        <v>0</v>
      </c>
      <c r="AF356" s="1">
        <v>343</v>
      </c>
      <c r="AI356" s="1" t="str">
        <f>IFERROR(IF($AH356&gt;=1,VLOOKUP($AG356,STUDENT!$O$8:$Z$1507,3,0),""),"")</f>
        <v/>
      </c>
      <c r="AJ356" s="1" t="str">
        <f>IFERROR(IF($AH356&gt;=1,VLOOKUP($AG356,STUDENT!$O$8:$Z$1507,4,0),""),"")</f>
        <v/>
      </c>
      <c r="AK356" s="1" t="str">
        <f>IFERROR(IF($AH356&gt;=1,VLOOKUP($AG356,STUDENT!$O$8:$Z$1507,6,0),""),"")</f>
        <v/>
      </c>
      <c r="AL356" s="1" t="str">
        <f t="shared" si="97"/>
        <v/>
      </c>
      <c r="AM356" s="1" t="str">
        <f t="shared" si="98"/>
        <v/>
      </c>
      <c r="AN356" s="1" t="str">
        <f t="shared" si="99"/>
        <v/>
      </c>
      <c r="AO356" s="1" t="str">
        <f t="shared" si="100"/>
        <v/>
      </c>
      <c r="AP356" s="1" t="str">
        <f t="shared" si="101"/>
        <v/>
      </c>
      <c r="AQ356" s="1" t="str">
        <f t="shared" si="102"/>
        <v/>
      </c>
      <c r="AR356" s="1" t="str">
        <f t="shared" si="103"/>
        <v/>
      </c>
      <c r="AS356" s="1" t="str">
        <f t="shared" si="104"/>
        <v/>
      </c>
      <c r="AT356" s="1" t="str">
        <f t="shared" si="105"/>
        <v/>
      </c>
      <c r="AU356" s="1" t="str">
        <f t="shared" si="106"/>
        <v/>
      </c>
      <c r="AV356" s="1" t="str">
        <f t="shared" si="107"/>
        <v/>
      </c>
      <c r="AW356" s="1" t="str">
        <f t="shared" si="108"/>
        <v/>
      </c>
      <c r="AX356" s="1" t="str">
        <f t="shared" si="109"/>
        <v/>
      </c>
      <c r="AY356" s="1">
        <f>IFERROR(IF($AE356&gt;$AE355,VLOOKUP($AC356+AL$1,STOCK!$F$10:$AB$209,16,0),IF($AE356=$AE355,(IF(AY355&gt;=1,AY355-COUNTIFS($AE355:$AE355,$AC356,AL355:AL355,$AI$1),0)),0)),0)</f>
        <v>0</v>
      </c>
      <c r="AZ356" s="1">
        <f>IFERROR(IF($AE356&gt;$AE355,VLOOKUP($AC356+AM$1,STOCK!$F$10:$AB$209,16,0),IF($AE356=$AE355,(IF(AZ355&gt;=1,AZ355-COUNTIFS($AE355:$AE355,$AC356,AM355:AM355,$AI$1),0)),0)),0)</f>
        <v>0</v>
      </c>
      <c r="BA356" s="1">
        <f>IFERROR(IF($AE356&gt;$AE355,VLOOKUP($AC356+AN$1,STOCK!$F$10:$AB$209,16,0),IF($AE356=$AE355,(IF(BA355&gt;=1,BA355-COUNTIFS($AE355:$AE355,$AC356,AN355:AN355,$AI$1),0)),0)),0)</f>
        <v>0</v>
      </c>
      <c r="BB356" s="1">
        <f>IFERROR(IF($AE356&gt;$AE355,VLOOKUP($AC356+AO$1,STOCK!$F$10:$AB$209,16,0),IF($AE356=$AE355,(IF(BB355&gt;=1,BB355-COUNTIFS($AE355:$AE355,$AC356,AO355:AO355,$AI$1),0)),0)),0)</f>
        <v>0</v>
      </c>
      <c r="BC356" s="1">
        <f>IFERROR(IF($AE356&gt;$AE355,VLOOKUP($AC356+AP$1,STOCK!$F$10:$AB$209,16,0),IF($AE356=$AE355,(IF(BC355&gt;=1,BC355-COUNTIFS($AE355:$AE355,$AC356,AP355:AP355,$AI$1),0)),0)),0)</f>
        <v>0</v>
      </c>
      <c r="BD356" s="1">
        <f>IFERROR(IF($AE356&gt;$AE355,VLOOKUP($AC356+AQ$1,STOCK!$F$10:$AB$209,16,0),IF($AE356=$AE355,(IF(BD355&gt;=1,BD355-COUNTIFS($AE355:$AE355,$AC356,AQ355:AQ355,$AI$1),0)),0)),0)</f>
        <v>0</v>
      </c>
      <c r="BE356" s="1">
        <f>IFERROR(IF($AE356&gt;$AE355,VLOOKUP($AC356+AR$1,STOCK!$F$10:$AB$209,16,0),IF($AE356=$AE355,(IF(BE355&gt;=1,BE355-COUNTIFS($AE355:$AE355,$AC356,AR355:AR355,$AI$1),0)),0)),0)</f>
        <v>0</v>
      </c>
      <c r="BF356" s="1">
        <f>IFERROR(IF($AE356&gt;$AE355,VLOOKUP($AC356+AS$1,STOCK!$F$10:$AB$209,16,0),IF($AE356=$AE355,(IF(BF355&gt;=1,BF355-COUNTIFS($AE355:$AE355,$AC356,AS355:AS355,$AI$1),0)),0)),0)</f>
        <v>0</v>
      </c>
      <c r="BG356" s="1">
        <f>IFERROR(IF($AE356&gt;$AE355,VLOOKUP($AC356+AT$1,STOCK!$F$10:$AB$209,16,0),IF($AE356=$AE355,(IF(BG355&gt;=1,BG355-COUNTIFS($AE355:$AE355,$AC356,AT355:AT355,$AI$1),0)),0)),0)</f>
        <v>0</v>
      </c>
      <c r="BH356" s="1">
        <f>IFERROR(IF($AE356&gt;$AE355,VLOOKUP($AC356+AU$1,STOCK!$F$10:$AB$209,16,0),IF($AE356=$AE355,(IF(BH355&gt;=1,BH355-COUNTIFS($AE355:$AE355,$AC356,AU355:AU355,$AI$1),0)),0)),0)</f>
        <v>0</v>
      </c>
      <c r="BI356" s="1">
        <f>IFERROR(IF($AE356&gt;$AE355,VLOOKUP($AC356+AV$1,STOCK!$F$10:$AB$209,16,0),IF($AE356=$AE355,(IF(BI355&gt;=1,BI355-COUNTIFS($AE355:$AE355,$AC356,AV355:AV355,$AI$1),0)),0)),0)</f>
        <v>0</v>
      </c>
      <c r="BJ356" s="1">
        <f>IFERROR(IF($AE356&gt;$AE355,VLOOKUP($AC356+AW$1,STOCK!$F$10:$AB$209,16,0),IF($AE356=$AE355,(IF(BJ355&gt;=1,BJ355-COUNTIFS($AE355:$AE355,$AC356,AW355:AW355,$AI$1),0)),0)),0)</f>
        <v>0</v>
      </c>
      <c r="BK356" s="1">
        <f>IFERROR(IF($AE356&gt;$AE355,VLOOKUP($AC356+AX$1,STOCK!$F$10:$AB$209,16,0),IF($AE356=$AE355,(IF(BK355&gt;=1,BK355-COUNTIFS($AE355:$AE355,$AC356,AX355:AX355,$AI$1),0)),0)),0)</f>
        <v>0</v>
      </c>
      <c r="BL356" s="1">
        <f>IFERROR(IF($AE356&gt;$AE355,VLOOKUP($AC356+AL$1,STOCK!$F$10:$AB$209,17,0),IF($AE356=$AE355,(IF(BL355&gt;=1,BL355-COUNTIFS($AE355:$AE355,$AC356,AL355:AL355,$AI$2),0)),0)),0)</f>
        <v>0</v>
      </c>
      <c r="BM356" s="1">
        <f>IFERROR(IF($AE356&gt;$AE355,VLOOKUP($AC356+AM$1,STOCK!$F$10:$AB$209,17,0),IF($AE356=$AE355,(IF(BM355&gt;=1,BM355-COUNTIFS($AE355:$AE355,$AC356,AM355:AM355,$AI$2),0)),0)),0)</f>
        <v>0</v>
      </c>
      <c r="BN356" s="1">
        <f>IFERROR(IF($AE356&gt;$AE355,VLOOKUP($AC356+AN$1,STOCK!$F$10:$AB$209,17,0),IF($AE356=$AE355,(IF(BN355&gt;=1,BN355-COUNTIFS($AE355:$AE355,$AC356,AN355:AN355,$AI$2),0)),0)),0)</f>
        <v>0</v>
      </c>
      <c r="BO356" s="1">
        <f>IFERROR(IF($AE356&gt;$AE355,VLOOKUP($AC356+AO$1,STOCK!$F$10:$AB$209,17,0),IF($AE356=$AE355,(IF(BO355&gt;=1,BO355-COUNTIFS($AE355:$AE355,$AC356,AO355:AO355,$AI$2),0)),0)),0)</f>
        <v>0</v>
      </c>
      <c r="BP356" s="1">
        <f>IFERROR(IF($AE356&gt;$AE355,VLOOKUP($AC356+AP$1,STOCK!$F$10:$AB$209,17,0),IF($AE356=$AE355,(IF(BP355&gt;=1,BP355-COUNTIFS($AE355:$AE355,$AC356,AP355:AP355,$AI$2),0)),0)),0)</f>
        <v>0</v>
      </c>
      <c r="BQ356" s="1">
        <f>IFERROR(IF($AE356&gt;$AE355,VLOOKUP($AC356+AQ$1,STOCK!$F$10:$AB$209,17,0),IF($AE356=$AE355,(IF(BQ355&gt;=1,BQ355-COUNTIFS($AE355:$AE355,$AC356,AQ355:AQ355,$AI$2),0)),0)),0)</f>
        <v>0</v>
      </c>
      <c r="BR356" s="1">
        <f>IFERROR(IF($AE356&gt;$AE355,VLOOKUP($AC356+AR$1,STOCK!$F$10:$AB$209,17,0),IF($AE356=$AE355,(IF(BR355&gt;=1,BR355-COUNTIFS($AE355:$AE355,$AC356,AR355:AR355,$AI$2),0)),0)),0)</f>
        <v>0</v>
      </c>
      <c r="BS356" s="1">
        <f>IFERROR(IF($AE356&gt;$AE355,VLOOKUP($AC356+AS$1,STOCK!$F$10:$AB$209,17,0),IF($AE356=$AE355,(IF(BS355&gt;=1,BS355-COUNTIFS($AE355:$AE355,$AC356,AS355:AS355,$AI$2),0)),0)),0)</f>
        <v>0</v>
      </c>
      <c r="BT356" s="1">
        <f>IFERROR(IF($AE356&gt;$AE355,VLOOKUP($AC356+AT$1,STOCK!$F$10:$AB$209,17,0),IF($AE356=$AE355,(IF(BT355&gt;=1,BT355-COUNTIFS($AE355:$AE355,$AC356,AT355:AT355,$AI$2),0)),0)),0)</f>
        <v>0</v>
      </c>
      <c r="BU356" s="1">
        <f>IFERROR(IF($AE356&gt;$AE355,VLOOKUP($AC356+AU$1,STOCK!$F$10:$AB$209,17,0),IF($AE356=$AE355,(IF(BU355&gt;=1,BU355-COUNTIFS($AE355:$AE355,$AC356,AU355:AU355,$AI$2),0)),0)),0)</f>
        <v>0</v>
      </c>
      <c r="BV356" s="1">
        <f>IFERROR(IF($AE356&gt;$AE355,VLOOKUP($AC356+AV$1,STOCK!$F$10:$AB$209,17,0),IF($AE356=$AE355,(IF(BV355&gt;=1,BV355-COUNTIFS($AE355:$AE355,$AC356,AV355:AV355,$AI$2),0)),0)),0)</f>
        <v>0</v>
      </c>
      <c r="BW356" s="1">
        <f>IFERROR(IF($AE356&gt;$AE355,VLOOKUP($AC356+AW$1,STOCK!$F$10:$AB$209,17,0),IF($AE356=$AE355,(IF(BW355&gt;=1,BW355-COUNTIFS($AE355:$AE355,$AC356,AW355:AW355,$AI$2),0)),0)),0)</f>
        <v>0</v>
      </c>
      <c r="BX356" s="1">
        <f>IFERROR(IF($AE356&gt;$AE355,VLOOKUP($AC356+AX$1,STOCK!$F$10:$AB$209,17,0),IF($AE356=$AE355,(IF(BX355&gt;=1,BX355-COUNTIFS($AE355:$AE355,$AC356,AX355:AX355,$AI$2),0)),0)),0)</f>
        <v>0</v>
      </c>
    </row>
    <row r="357" spans="29:76" x14ac:dyDescent="0.25">
      <c r="AC357" s="1">
        <f t="shared" si="95"/>
        <v>0</v>
      </c>
      <c r="AD357" s="1">
        <f>IFERROR(IF(LEN(AK357)&gt;=1,VLOOKUP(HLOOKUP(AK357,PROFILE!$K$5:$V$8,4,0),PROFILE!$F$1:$G$3,2,0),0),0)</f>
        <v>0</v>
      </c>
      <c r="AE357" s="1">
        <f t="shared" si="96"/>
        <v>0</v>
      </c>
      <c r="AF357" s="1">
        <v>344</v>
      </c>
      <c r="AI357" s="1" t="str">
        <f>IFERROR(IF($AH357&gt;=1,VLOOKUP($AG357,STUDENT!$O$8:$Z$1507,3,0),""),"")</f>
        <v/>
      </c>
      <c r="AJ357" s="1" t="str">
        <f>IFERROR(IF($AH357&gt;=1,VLOOKUP($AG357,STUDENT!$O$8:$Z$1507,4,0),""),"")</f>
        <v/>
      </c>
      <c r="AK357" s="1" t="str">
        <f>IFERROR(IF($AH357&gt;=1,VLOOKUP($AG357,STUDENT!$O$8:$Z$1507,6,0),""),"")</f>
        <v/>
      </c>
      <c r="AL357" s="1" t="str">
        <f t="shared" si="97"/>
        <v/>
      </c>
      <c r="AM357" s="1" t="str">
        <f t="shared" si="98"/>
        <v/>
      </c>
      <c r="AN357" s="1" t="str">
        <f t="shared" si="99"/>
        <v/>
      </c>
      <c r="AO357" s="1" t="str">
        <f t="shared" si="100"/>
        <v/>
      </c>
      <c r="AP357" s="1" t="str">
        <f t="shared" si="101"/>
        <v/>
      </c>
      <c r="AQ357" s="1" t="str">
        <f t="shared" si="102"/>
        <v/>
      </c>
      <c r="AR357" s="1" t="str">
        <f t="shared" si="103"/>
        <v/>
      </c>
      <c r="AS357" s="1" t="str">
        <f t="shared" si="104"/>
        <v/>
      </c>
      <c r="AT357" s="1" t="str">
        <f t="shared" si="105"/>
        <v/>
      </c>
      <c r="AU357" s="1" t="str">
        <f t="shared" si="106"/>
        <v/>
      </c>
      <c r="AV357" s="1" t="str">
        <f t="shared" si="107"/>
        <v/>
      </c>
      <c r="AW357" s="1" t="str">
        <f t="shared" si="108"/>
        <v/>
      </c>
      <c r="AX357" s="1" t="str">
        <f t="shared" si="109"/>
        <v/>
      </c>
      <c r="AY357" s="1">
        <f>IFERROR(IF($AE357&gt;$AE356,VLOOKUP($AC357+AL$1,STOCK!$F$10:$AB$209,16,0),IF($AE357=$AE356,(IF(AY356&gt;=1,AY356-COUNTIFS($AE356:$AE356,$AC357,AL356:AL356,$AI$1),0)),0)),0)</f>
        <v>0</v>
      </c>
      <c r="AZ357" s="1">
        <f>IFERROR(IF($AE357&gt;$AE356,VLOOKUP($AC357+AM$1,STOCK!$F$10:$AB$209,16,0),IF($AE357=$AE356,(IF(AZ356&gt;=1,AZ356-COUNTIFS($AE356:$AE356,$AC357,AM356:AM356,$AI$1),0)),0)),0)</f>
        <v>0</v>
      </c>
      <c r="BA357" s="1">
        <f>IFERROR(IF($AE357&gt;$AE356,VLOOKUP($AC357+AN$1,STOCK!$F$10:$AB$209,16,0),IF($AE357=$AE356,(IF(BA356&gt;=1,BA356-COUNTIFS($AE356:$AE356,$AC357,AN356:AN356,$AI$1),0)),0)),0)</f>
        <v>0</v>
      </c>
      <c r="BB357" s="1">
        <f>IFERROR(IF($AE357&gt;$AE356,VLOOKUP($AC357+AO$1,STOCK!$F$10:$AB$209,16,0),IF($AE357=$AE356,(IF(BB356&gt;=1,BB356-COUNTIFS($AE356:$AE356,$AC357,AO356:AO356,$AI$1),0)),0)),0)</f>
        <v>0</v>
      </c>
      <c r="BC357" s="1">
        <f>IFERROR(IF($AE357&gt;$AE356,VLOOKUP($AC357+AP$1,STOCK!$F$10:$AB$209,16,0),IF($AE357=$AE356,(IF(BC356&gt;=1,BC356-COUNTIFS($AE356:$AE356,$AC357,AP356:AP356,$AI$1),0)),0)),0)</f>
        <v>0</v>
      </c>
      <c r="BD357" s="1">
        <f>IFERROR(IF($AE357&gt;$AE356,VLOOKUP($AC357+AQ$1,STOCK!$F$10:$AB$209,16,0),IF($AE357=$AE356,(IF(BD356&gt;=1,BD356-COUNTIFS($AE356:$AE356,$AC357,AQ356:AQ356,$AI$1),0)),0)),0)</f>
        <v>0</v>
      </c>
      <c r="BE357" s="1">
        <f>IFERROR(IF($AE357&gt;$AE356,VLOOKUP($AC357+AR$1,STOCK!$F$10:$AB$209,16,0),IF($AE357=$AE356,(IF(BE356&gt;=1,BE356-COUNTIFS($AE356:$AE356,$AC357,AR356:AR356,$AI$1),0)),0)),0)</f>
        <v>0</v>
      </c>
      <c r="BF357" s="1">
        <f>IFERROR(IF($AE357&gt;$AE356,VLOOKUP($AC357+AS$1,STOCK!$F$10:$AB$209,16,0),IF($AE357=$AE356,(IF(BF356&gt;=1,BF356-COUNTIFS($AE356:$AE356,$AC357,AS356:AS356,$AI$1),0)),0)),0)</f>
        <v>0</v>
      </c>
      <c r="BG357" s="1">
        <f>IFERROR(IF($AE357&gt;$AE356,VLOOKUP($AC357+AT$1,STOCK!$F$10:$AB$209,16,0),IF($AE357=$AE356,(IF(BG356&gt;=1,BG356-COUNTIFS($AE356:$AE356,$AC357,AT356:AT356,$AI$1),0)),0)),0)</f>
        <v>0</v>
      </c>
      <c r="BH357" s="1">
        <f>IFERROR(IF($AE357&gt;$AE356,VLOOKUP($AC357+AU$1,STOCK!$F$10:$AB$209,16,0),IF($AE357=$AE356,(IF(BH356&gt;=1,BH356-COUNTIFS($AE356:$AE356,$AC357,AU356:AU356,$AI$1),0)),0)),0)</f>
        <v>0</v>
      </c>
      <c r="BI357" s="1">
        <f>IFERROR(IF($AE357&gt;$AE356,VLOOKUP($AC357+AV$1,STOCK!$F$10:$AB$209,16,0),IF($AE357=$AE356,(IF(BI356&gt;=1,BI356-COUNTIFS($AE356:$AE356,$AC357,AV356:AV356,$AI$1),0)),0)),0)</f>
        <v>0</v>
      </c>
      <c r="BJ357" s="1">
        <f>IFERROR(IF($AE357&gt;$AE356,VLOOKUP($AC357+AW$1,STOCK!$F$10:$AB$209,16,0),IF($AE357=$AE356,(IF(BJ356&gt;=1,BJ356-COUNTIFS($AE356:$AE356,$AC357,AW356:AW356,$AI$1),0)),0)),0)</f>
        <v>0</v>
      </c>
      <c r="BK357" s="1">
        <f>IFERROR(IF($AE357&gt;$AE356,VLOOKUP($AC357+AX$1,STOCK!$F$10:$AB$209,16,0),IF($AE357=$AE356,(IF(BK356&gt;=1,BK356-COUNTIFS($AE356:$AE356,$AC357,AX356:AX356,$AI$1),0)),0)),0)</f>
        <v>0</v>
      </c>
      <c r="BL357" s="1">
        <f>IFERROR(IF($AE357&gt;$AE356,VLOOKUP($AC357+AL$1,STOCK!$F$10:$AB$209,17,0),IF($AE357=$AE356,(IF(BL356&gt;=1,BL356-COUNTIFS($AE356:$AE356,$AC357,AL356:AL356,$AI$2),0)),0)),0)</f>
        <v>0</v>
      </c>
      <c r="BM357" s="1">
        <f>IFERROR(IF($AE357&gt;$AE356,VLOOKUP($AC357+AM$1,STOCK!$F$10:$AB$209,17,0),IF($AE357=$AE356,(IF(BM356&gt;=1,BM356-COUNTIFS($AE356:$AE356,$AC357,AM356:AM356,$AI$2),0)),0)),0)</f>
        <v>0</v>
      </c>
      <c r="BN357" s="1">
        <f>IFERROR(IF($AE357&gt;$AE356,VLOOKUP($AC357+AN$1,STOCK!$F$10:$AB$209,17,0),IF($AE357=$AE356,(IF(BN356&gt;=1,BN356-COUNTIFS($AE356:$AE356,$AC357,AN356:AN356,$AI$2),0)),0)),0)</f>
        <v>0</v>
      </c>
      <c r="BO357" s="1">
        <f>IFERROR(IF($AE357&gt;$AE356,VLOOKUP($AC357+AO$1,STOCK!$F$10:$AB$209,17,0),IF($AE357=$AE356,(IF(BO356&gt;=1,BO356-COUNTIFS($AE356:$AE356,$AC357,AO356:AO356,$AI$2),0)),0)),0)</f>
        <v>0</v>
      </c>
      <c r="BP357" s="1">
        <f>IFERROR(IF($AE357&gt;$AE356,VLOOKUP($AC357+AP$1,STOCK!$F$10:$AB$209,17,0),IF($AE357=$AE356,(IF(BP356&gt;=1,BP356-COUNTIFS($AE356:$AE356,$AC357,AP356:AP356,$AI$2),0)),0)),0)</f>
        <v>0</v>
      </c>
      <c r="BQ357" s="1">
        <f>IFERROR(IF($AE357&gt;$AE356,VLOOKUP($AC357+AQ$1,STOCK!$F$10:$AB$209,17,0),IF($AE357=$AE356,(IF(BQ356&gt;=1,BQ356-COUNTIFS($AE356:$AE356,$AC357,AQ356:AQ356,$AI$2),0)),0)),0)</f>
        <v>0</v>
      </c>
      <c r="BR357" s="1">
        <f>IFERROR(IF($AE357&gt;$AE356,VLOOKUP($AC357+AR$1,STOCK!$F$10:$AB$209,17,0),IF($AE357=$AE356,(IF(BR356&gt;=1,BR356-COUNTIFS($AE356:$AE356,$AC357,AR356:AR356,$AI$2),0)),0)),0)</f>
        <v>0</v>
      </c>
      <c r="BS357" s="1">
        <f>IFERROR(IF($AE357&gt;$AE356,VLOOKUP($AC357+AS$1,STOCK!$F$10:$AB$209,17,0),IF($AE357=$AE356,(IF(BS356&gt;=1,BS356-COUNTIFS($AE356:$AE356,$AC357,AS356:AS356,$AI$2),0)),0)),0)</f>
        <v>0</v>
      </c>
      <c r="BT357" s="1">
        <f>IFERROR(IF($AE357&gt;$AE356,VLOOKUP($AC357+AT$1,STOCK!$F$10:$AB$209,17,0),IF($AE357=$AE356,(IF(BT356&gt;=1,BT356-COUNTIFS($AE356:$AE356,$AC357,AT356:AT356,$AI$2),0)),0)),0)</f>
        <v>0</v>
      </c>
      <c r="BU357" s="1">
        <f>IFERROR(IF($AE357&gt;$AE356,VLOOKUP($AC357+AU$1,STOCK!$F$10:$AB$209,17,0),IF($AE357=$AE356,(IF(BU356&gt;=1,BU356-COUNTIFS($AE356:$AE356,$AC357,AU356:AU356,$AI$2),0)),0)),0)</f>
        <v>0</v>
      </c>
      <c r="BV357" s="1">
        <f>IFERROR(IF($AE357&gt;$AE356,VLOOKUP($AC357+AV$1,STOCK!$F$10:$AB$209,17,0),IF($AE357=$AE356,(IF(BV356&gt;=1,BV356-COUNTIFS($AE356:$AE356,$AC357,AV356:AV356,$AI$2),0)),0)),0)</f>
        <v>0</v>
      </c>
      <c r="BW357" s="1">
        <f>IFERROR(IF($AE357&gt;$AE356,VLOOKUP($AC357+AW$1,STOCK!$F$10:$AB$209,17,0),IF($AE357=$AE356,(IF(BW356&gt;=1,BW356-COUNTIFS($AE356:$AE356,$AC357,AW356:AW356,$AI$2),0)),0)),0)</f>
        <v>0</v>
      </c>
      <c r="BX357" s="1">
        <f>IFERROR(IF($AE357&gt;$AE356,VLOOKUP($AC357+AX$1,STOCK!$F$10:$AB$209,17,0),IF($AE357=$AE356,(IF(BX356&gt;=1,BX356-COUNTIFS($AE356:$AE356,$AC357,AX356:AX356,$AI$2),0)),0)),0)</f>
        <v>0</v>
      </c>
    </row>
    <row r="358" spans="29:76" x14ac:dyDescent="0.25">
      <c r="AC358" s="1">
        <f t="shared" si="95"/>
        <v>0</v>
      </c>
      <c r="AD358" s="1">
        <f>IFERROR(IF(LEN(AK358)&gt;=1,VLOOKUP(HLOOKUP(AK358,PROFILE!$K$5:$V$8,4,0),PROFILE!$F$1:$G$3,2,0),0),0)</f>
        <v>0</v>
      </c>
      <c r="AE358" s="1">
        <f t="shared" si="96"/>
        <v>0</v>
      </c>
      <c r="AF358" s="1">
        <v>345</v>
      </c>
      <c r="AI358" s="1" t="str">
        <f>IFERROR(IF($AH358&gt;=1,VLOOKUP($AG358,STUDENT!$O$8:$Z$1507,3,0),""),"")</f>
        <v/>
      </c>
      <c r="AJ358" s="1" t="str">
        <f>IFERROR(IF($AH358&gt;=1,VLOOKUP($AG358,STUDENT!$O$8:$Z$1507,4,0),""),"")</f>
        <v/>
      </c>
      <c r="AK358" s="1" t="str">
        <f>IFERROR(IF($AH358&gt;=1,VLOOKUP($AG358,STUDENT!$O$8:$Z$1507,6,0),""),"")</f>
        <v/>
      </c>
      <c r="AL358" s="1" t="str">
        <f t="shared" si="97"/>
        <v/>
      </c>
      <c r="AM358" s="1" t="str">
        <f t="shared" si="98"/>
        <v/>
      </c>
      <c r="AN358" s="1" t="str">
        <f t="shared" si="99"/>
        <v/>
      </c>
      <c r="AO358" s="1" t="str">
        <f t="shared" si="100"/>
        <v/>
      </c>
      <c r="AP358" s="1" t="str">
        <f t="shared" si="101"/>
        <v/>
      </c>
      <c r="AQ358" s="1" t="str">
        <f t="shared" si="102"/>
        <v/>
      </c>
      <c r="AR358" s="1" t="str">
        <f t="shared" si="103"/>
        <v/>
      </c>
      <c r="AS358" s="1" t="str">
        <f t="shared" si="104"/>
        <v/>
      </c>
      <c r="AT358" s="1" t="str">
        <f t="shared" si="105"/>
        <v/>
      </c>
      <c r="AU358" s="1" t="str">
        <f t="shared" si="106"/>
        <v/>
      </c>
      <c r="AV358" s="1" t="str">
        <f t="shared" si="107"/>
        <v/>
      </c>
      <c r="AW358" s="1" t="str">
        <f t="shared" si="108"/>
        <v/>
      </c>
      <c r="AX358" s="1" t="str">
        <f t="shared" si="109"/>
        <v/>
      </c>
      <c r="AY358" s="1">
        <f>IFERROR(IF($AE358&gt;$AE357,VLOOKUP($AC358+AL$1,STOCK!$F$10:$AB$209,16,0),IF($AE358=$AE357,(IF(AY357&gt;=1,AY357-COUNTIFS($AE357:$AE357,$AC358,AL357:AL357,$AI$1),0)),0)),0)</f>
        <v>0</v>
      </c>
      <c r="AZ358" s="1">
        <f>IFERROR(IF($AE358&gt;$AE357,VLOOKUP($AC358+AM$1,STOCK!$F$10:$AB$209,16,0),IF($AE358=$AE357,(IF(AZ357&gt;=1,AZ357-COUNTIFS($AE357:$AE357,$AC358,AM357:AM357,$AI$1),0)),0)),0)</f>
        <v>0</v>
      </c>
      <c r="BA358" s="1">
        <f>IFERROR(IF($AE358&gt;$AE357,VLOOKUP($AC358+AN$1,STOCK!$F$10:$AB$209,16,0),IF($AE358=$AE357,(IF(BA357&gt;=1,BA357-COUNTIFS($AE357:$AE357,$AC358,AN357:AN357,$AI$1),0)),0)),0)</f>
        <v>0</v>
      </c>
      <c r="BB358" s="1">
        <f>IFERROR(IF($AE358&gt;$AE357,VLOOKUP($AC358+AO$1,STOCK!$F$10:$AB$209,16,0),IF($AE358=$AE357,(IF(BB357&gt;=1,BB357-COUNTIFS($AE357:$AE357,$AC358,AO357:AO357,$AI$1),0)),0)),0)</f>
        <v>0</v>
      </c>
      <c r="BC358" s="1">
        <f>IFERROR(IF($AE358&gt;$AE357,VLOOKUP($AC358+AP$1,STOCK!$F$10:$AB$209,16,0),IF($AE358=$AE357,(IF(BC357&gt;=1,BC357-COUNTIFS($AE357:$AE357,$AC358,AP357:AP357,$AI$1),0)),0)),0)</f>
        <v>0</v>
      </c>
      <c r="BD358" s="1">
        <f>IFERROR(IF($AE358&gt;$AE357,VLOOKUP($AC358+AQ$1,STOCK!$F$10:$AB$209,16,0),IF($AE358=$AE357,(IF(BD357&gt;=1,BD357-COUNTIFS($AE357:$AE357,$AC358,AQ357:AQ357,$AI$1),0)),0)),0)</f>
        <v>0</v>
      </c>
      <c r="BE358" s="1">
        <f>IFERROR(IF($AE358&gt;$AE357,VLOOKUP($AC358+AR$1,STOCK!$F$10:$AB$209,16,0),IF($AE358=$AE357,(IF(BE357&gt;=1,BE357-COUNTIFS($AE357:$AE357,$AC358,AR357:AR357,$AI$1),0)),0)),0)</f>
        <v>0</v>
      </c>
      <c r="BF358" s="1">
        <f>IFERROR(IF($AE358&gt;$AE357,VLOOKUP($AC358+AS$1,STOCK!$F$10:$AB$209,16,0),IF($AE358=$AE357,(IF(BF357&gt;=1,BF357-COUNTIFS($AE357:$AE357,$AC358,AS357:AS357,$AI$1),0)),0)),0)</f>
        <v>0</v>
      </c>
      <c r="BG358" s="1">
        <f>IFERROR(IF($AE358&gt;$AE357,VLOOKUP($AC358+AT$1,STOCK!$F$10:$AB$209,16,0),IF($AE358=$AE357,(IF(BG357&gt;=1,BG357-COUNTIFS($AE357:$AE357,$AC358,AT357:AT357,$AI$1),0)),0)),0)</f>
        <v>0</v>
      </c>
      <c r="BH358" s="1">
        <f>IFERROR(IF($AE358&gt;$AE357,VLOOKUP($AC358+AU$1,STOCK!$F$10:$AB$209,16,0),IF($AE358=$AE357,(IF(BH357&gt;=1,BH357-COUNTIFS($AE357:$AE357,$AC358,AU357:AU357,$AI$1),0)),0)),0)</f>
        <v>0</v>
      </c>
      <c r="BI358" s="1">
        <f>IFERROR(IF($AE358&gt;$AE357,VLOOKUP($AC358+AV$1,STOCK!$F$10:$AB$209,16,0),IF($AE358=$AE357,(IF(BI357&gt;=1,BI357-COUNTIFS($AE357:$AE357,$AC358,AV357:AV357,$AI$1),0)),0)),0)</f>
        <v>0</v>
      </c>
      <c r="BJ358" s="1">
        <f>IFERROR(IF($AE358&gt;$AE357,VLOOKUP($AC358+AW$1,STOCK!$F$10:$AB$209,16,0),IF($AE358=$AE357,(IF(BJ357&gt;=1,BJ357-COUNTIFS($AE357:$AE357,$AC358,AW357:AW357,$AI$1),0)),0)),0)</f>
        <v>0</v>
      </c>
      <c r="BK358" s="1">
        <f>IFERROR(IF($AE358&gt;$AE357,VLOOKUP($AC358+AX$1,STOCK!$F$10:$AB$209,16,0),IF($AE358=$AE357,(IF(BK357&gt;=1,BK357-COUNTIFS($AE357:$AE357,$AC358,AX357:AX357,$AI$1),0)),0)),0)</f>
        <v>0</v>
      </c>
      <c r="BL358" s="1">
        <f>IFERROR(IF($AE358&gt;$AE357,VLOOKUP($AC358+AL$1,STOCK!$F$10:$AB$209,17,0),IF($AE358=$AE357,(IF(BL357&gt;=1,BL357-COUNTIFS($AE357:$AE357,$AC358,AL357:AL357,$AI$2),0)),0)),0)</f>
        <v>0</v>
      </c>
      <c r="BM358" s="1">
        <f>IFERROR(IF($AE358&gt;$AE357,VLOOKUP($AC358+AM$1,STOCK!$F$10:$AB$209,17,0),IF($AE358=$AE357,(IF(BM357&gt;=1,BM357-COUNTIFS($AE357:$AE357,$AC358,AM357:AM357,$AI$2),0)),0)),0)</f>
        <v>0</v>
      </c>
      <c r="BN358" s="1">
        <f>IFERROR(IF($AE358&gt;$AE357,VLOOKUP($AC358+AN$1,STOCK!$F$10:$AB$209,17,0),IF($AE358=$AE357,(IF(BN357&gt;=1,BN357-COUNTIFS($AE357:$AE357,$AC358,AN357:AN357,$AI$2),0)),0)),0)</f>
        <v>0</v>
      </c>
      <c r="BO358" s="1">
        <f>IFERROR(IF($AE358&gt;$AE357,VLOOKUP($AC358+AO$1,STOCK!$F$10:$AB$209,17,0),IF($AE358=$AE357,(IF(BO357&gt;=1,BO357-COUNTIFS($AE357:$AE357,$AC358,AO357:AO357,$AI$2),0)),0)),0)</f>
        <v>0</v>
      </c>
      <c r="BP358" s="1">
        <f>IFERROR(IF($AE358&gt;$AE357,VLOOKUP($AC358+AP$1,STOCK!$F$10:$AB$209,17,0),IF($AE358=$AE357,(IF(BP357&gt;=1,BP357-COUNTIFS($AE357:$AE357,$AC358,AP357:AP357,$AI$2),0)),0)),0)</f>
        <v>0</v>
      </c>
      <c r="BQ358" s="1">
        <f>IFERROR(IF($AE358&gt;$AE357,VLOOKUP($AC358+AQ$1,STOCK!$F$10:$AB$209,17,0),IF($AE358=$AE357,(IF(BQ357&gt;=1,BQ357-COUNTIFS($AE357:$AE357,$AC358,AQ357:AQ357,$AI$2),0)),0)),0)</f>
        <v>0</v>
      </c>
      <c r="BR358" s="1">
        <f>IFERROR(IF($AE358&gt;$AE357,VLOOKUP($AC358+AR$1,STOCK!$F$10:$AB$209,17,0),IF($AE358=$AE357,(IF(BR357&gt;=1,BR357-COUNTIFS($AE357:$AE357,$AC358,AR357:AR357,$AI$2),0)),0)),0)</f>
        <v>0</v>
      </c>
      <c r="BS358" s="1">
        <f>IFERROR(IF($AE358&gt;$AE357,VLOOKUP($AC358+AS$1,STOCK!$F$10:$AB$209,17,0),IF($AE358=$AE357,(IF(BS357&gt;=1,BS357-COUNTIFS($AE357:$AE357,$AC358,AS357:AS357,$AI$2),0)),0)),0)</f>
        <v>0</v>
      </c>
      <c r="BT358" s="1">
        <f>IFERROR(IF($AE358&gt;$AE357,VLOOKUP($AC358+AT$1,STOCK!$F$10:$AB$209,17,0),IF($AE358=$AE357,(IF(BT357&gt;=1,BT357-COUNTIFS($AE357:$AE357,$AC358,AT357:AT357,$AI$2),0)),0)),0)</f>
        <v>0</v>
      </c>
      <c r="BU358" s="1">
        <f>IFERROR(IF($AE358&gt;$AE357,VLOOKUP($AC358+AU$1,STOCK!$F$10:$AB$209,17,0),IF($AE358=$AE357,(IF(BU357&gt;=1,BU357-COUNTIFS($AE357:$AE357,$AC358,AU357:AU357,$AI$2),0)),0)),0)</f>
        <v>0</v>
      </c>
      <c r="BV358" s="1">
        <f>IFERROR(IF($AE358&gt;$AE357,VLOOKUP($AC358+AV$1,STOCK!$F$10:$AB$209,17,0),IF($AE358=$AE357,(IF(BV357&gt;=1,BV357-COUNTIFS($AE357:$AE357,$AC358,AV357:AV357,$AI$2),0)),0)),0)</f>
        <v>0</v>
      </c>
      <c r="BW358" s="1">
        <f>IFERROR(IF($AE358&gt;$AE357,VLOOKUP($AC358+AW$1,STOCK!$F$10:$AB$209,17,0),IF($AE358=$AE357,(IF(BW357&gt;=1,BW357-COUNTIFS($AE357:$AE357,$AC358,AW357:AW357,$AI$2),0)),0)),0)</f>
        <v>0</v>
      </c>
      <c r="BX358" s="1">
        <f>IFERROR(IF($AE358&gt;$AE357,VLOOKUP($AC358+AX$1,STOCK!$F$10:$AB$209,17,0),IF($AE358=$AE357,(IF(BX357&gt;=1,BX357-COUNTIFS($AE357:$AE357,$AC358,AX357:AX357,$AI$2),0)),0)),0)</f>
        <v>0</v>
      </c>
    </row>
    <row r="359" spans="29:76" x14ac:dyDescent="0.25">
      <c r="AC359" s="1">
        <f t="shared" si="95"/>
        <v>0</v>
      </c>
      <c r="AD359" s="1">
        <f>IFERROR(IF(LEN(AK359)&gt;=1,VLOOKUP(HLOOKUP(AK359,PROFILE!$K$5:$V$8,4,0),PROFILE!$F$1:$G$3,2,0),0),0)</f>
        <v>0</v>
      </c>
      <c r="AE359" s="1">
        <f t="shared" si="96"/>
        <v>0</v>
      </c>
      <c r="AF359" s="1">
        <v>346</v>
      </c>
      <c r="AI359" s="1" t="str">
        <f>IFERROR(IF($AH359&gt;=1,VLOOKUP($AG359,STUDENT!$O$8:$Z$1507,3,0),""),"")</f>
        <v/>
      </c>
      <c r="AJ359" s="1" t="str">
        <f>IFERROR(IF($AH359&gt;=1,VLOOKUP($AG359,STUDENT!$O$8:$Z$1507,4,0),""),"")</f>
        <v/>
      </c>
      <c r="AK359" s="1" t="str">
        <f>IFERROR(IF($AH359&gt;=1,VLOOKUP($AG359,STUDENT!$O$8:$Z$1507,6,0),""),"")</f>
        <v/>
      </c>
      <c r="AL359" s="1" t="str">
        <f t="shared" si="97"/>
        <v/>
      </c>
      <c r="AM359" s="1" t="str">
        <f t="shared" si="98"/>
        <v/>
      </c>
      <c r="AN359" s="1" t="str">
        <f t="shared" si="99"/>
        <v/>
      </c>
      <c r="AO359" s="1" t="str">
        <f t="shared" si="100"/>
        <v/>
      </c>
      <c r="AP359" s="1" t="str">
        <f t="shared" si="101"/>
        <v/>
      </c>
      <c r="AQ359" s="1" t="str">
        <f t="shared" si="102"/>
        <v/>
      </c>
      <c r="AR359" s="1" t="str">
        <f t="shared" si="103"/>
        <v/>
      </c>
      <c r="AS359" s="1" t="str">
        <f t="shared" si="104"/>
        <v/>
      </c>
      <c r="AT359" s="1" t="str">
        <f t="shared" si="105"/>
        <v/>
      </c>
      <c r="AU359" s="1" t="str">
        <f t="shared" si="106"/>
        <v/>
      </c>
      <c r="AV359" s="1" t="str">
        <f t="shared" si="107"/>
        <v/>
      </c>
      <c r="AW359" s="1" t="str">
        <f t="shared" si="108"/>
        <v/>
      </c>
      <c r="AX359" s="1" t="str">
        <f t="shared" si="109"/>
        <v/>
      </c>
      <c r="AY359" s="1">
        <f>IFERROR(IF($AE359&gt;$AE358,VLOOKUP($AC359+AL$1,STOCK!$F$10:$AB$209,16,0),IF($AE359=$AE358,(IF(AY358&gt;=1,AY358-COUNTIFS($AE358:$AE358,$AC359,AL358:AL358,$AI$1),0)),0)),0)</f>
        <v>0</v>
      </c>
      <c r="AZ359" s="1">
        <f>IFERROR(IF($AE359&gt;$AE358,VLOOKUP($AC359+AM$1,STOCK!$F$10:$AB$209,16,0),IF($AE359=$AE358,(IF(AZ358&gt;=1,AZ358-COUNTIFS($AE358:$AE358,$AC359,AM358:AM358,$AI$1),0)),0)),0)</f>
        <v>0</v>
      </c>
      <c r="BA359" s="1">
        <f>IFERROR(IF($AE359&gt;$AE358,VLOOKUP($AC359+AN$1,STOCK!$F$10:$AB$209,16,0),IF($AE359=$AE358,(IF(BA358&gt;=1,BA358-COUNTIFS($AE358:$AE358,$AC359,AN358:AN358,$AI$1),0)),0)),0)</f>
        <v>0</v>
      </c>
      <c r="BB359" s="1">
        <f>IFERROR(IF($AE359&gt;$AE358,VLOOKUP($AC359+AO$1,STOCK!$F$10:$AB$209,16,0),IF($AE359=$AE358,(IF(BB358&gt;=1,BB358-COUNTIFS($AE358:$AE358,$AC359,AO358:AO358,$AI$1),0)),0)),0)</f>
        <v>0</v>
      </c>
      <c r="BC359" s="1">
        <f>IFERROR(IF($AE359&gt;$AE358,VLOOKUP($AC359+AP$1,STOCK!$F$10:$AB$209,16,0),IF($AE359=$AE358,(IF(BC358&gt;=1,BC358-COUNTIFS($AE358:$AE358,$AC359,AP358:AP358,$AI$1),0)),0)),0)</f>
        <v>0</v>
      </c>
      <c r="BD359" s="1">
        <f>IFERROR(IF($AE359&gt;$AE358,VLOOKUP($AC359+AQ$1,STOCK!$F$10:$AB$209,16,0),IF($AE359=$AE358,(IF(BD358&gt;=1,BD358-COUNTIFS($AE358:$AE358,$AC359,AQ358:AQ358,$AI$1),0)),0)),0)</f>
        <v>0</v>
      </c>
      <c r="BE359" s="1">
        <f>IFERROR(IF($AE359&gt;$AE358,VLOOKUP($AC359+AR$1,STOCK!$F$10:$AB$209,16,0),IF($AE359=$AE358,(IF(BE358&gt;=1,BE358-COUNTIFS($AE358:$AE358,$AC359,AR358:AR358,$AI$1),0)),0)),0)</f>
        <v>0</v>
      </c>
      <c r="BF359" s="1">
        <f>IFERROR(IF($AE359&gt;$AE358,VLOOKUP($AC359+AS$1,STOCK!$F$10:$AB$209,16,0),IF($AE359=$AE358,(IF(BF358&gt;=1,BF358-COUNTIFS($AE358:$AE358,$AC359,AS358:AS358,$AI$1),0)),0)),0)</f>
        <v>0</v>
      </c>
      <c r="BG359" s="1">
        <f>IFERROR(IF($AE359&gt;$AE358,VLOOKUP($AC359+AT$1,STOCK!$F$10:$AB$209,16,0),IF($AE359=$AE358,(IF(BG358&gt;=1,BG358-COUNTIFS($AE358:$AE358,$AC359,AT358:AT358,$AI$1),0)),0)),0)</f>
        <v>0</v>
      </c>
      <c r="BH359" s="1">
        <f>IFERROR(IF($AE359&gt;$AE358,VLOOKUP($AC359+AU$1,STOCK!$F$10:$AB$209,16,0),IF($AE359=$AE358,(IF(BH358&gt;=1,BH358-COUNTIFS($AE358:$AE358,$AC359,AU358:AU358,$AI$1),0)),0)),0)</f>
        <v>0</v>
      </c>
      <c r="BI359" s="1">
        <f>IFERROR(IF($AE359&gt;$AE358,VLOOKUP($AC359+AV$1,STOCK!$F$10:$AB$209,16,0),IF($AE359=$AE358,(IF(BI358&gt;=1,BI358-COUNTIFS($AE358:$AE358,$AC359,AV358:AV358,$AI$1),0)),0)),0)</f>
        <v>0</v>
      </c>
      <c r="BJ359" s="1">
        <f>IFERROR(IF($AE359&gt;$AE358,VLOOKUP($AC359+AW$1,STOCK!$F$10:$AB$209,16,0),IF($AE359=$AE358,(IF(BJ358&gt;=1,BJ358-COUNTIFS($AE358:$AE358,$AC359,AW358:AW358,$AI$1),0)),0)),0)</f>
        <v>0</v>
      </c>
      <c r="BK359" s="1">
        <f>IFERROR(IF($AE359&gt;$AE358,VLOOKUP($AC359+AX$1,STOCK!$F$10:$AB$209,16,0),IF($AE359=$AE358,(IF(BK358&gt;=1,BK358-COUNTIFS($AE358:$AE358,$AC359,AX358:AX358,$AI$1),0)),0)),0)</f>
        <v>0</v>
      </c>
      <c r="BL359" s="1">
        <f>IFERROR(IF($AE359&gt;$AE358,VLOOKUP($AC359+AL$1,STOCK!$F$10:$AB$209,17,0),IF($AE359=$AE358,(IF(BL358&gt;=1,BL358-COUNTIFS($AE358:$AE358,$AC359,AL358:AL358,$AI$2),0)),0)),0)</f>
        <v>0</v>
      </c>
      <c r="BM359" s="1">
        <f>IFERROR(IF($AE359&gt;$AE358,VLOOKUP($AC359+AM$1,STOCK!$F$10:$AB$209,17,0),IF($AE359=$AE358,(IF(BM358&gt;=1,BM358-COUNTIFS($AE358:$AE358,$AC359,AM358:AM358,$AI$2),0)),0)),0)</f>
        <v>0</v>
      </c>
      <c r="BN359" s="1">
        <f>IFERROR(IF($AE359&gt;$AE358,VLOOKUP($AC359+AN$1,STOCK!$F$10:$AB$209,17,0),IF($AE359=$AE358,(IF(BN358&gt;=1,BN358-COUNTIFS($AE358:$AE358,$AC359,AN358:AN358,$AI$2),0)),0)),0)</f>
        <v>0</v>
      </c>
      <c r="BO359" s="1">
        <f>IFERROR(IF($AE359&gt;$AE358,VLOOKUP($AC359+AO$1,STOCK!$F$10:$AB$209,17,0),IF($AE359=$AE358,(IF(BO358&gt;=1,BO358-COUNTIFS($AE358:$AE358,$AC359,AO358:AO358,$AI$2),0)),0)),0)</f>
        <v>0</v>
      </c>
      <c r="BP359" s="1">
        <f>IFERROR(IF($AE359&gt;$AE358,VLOOKUP($AC359+AP$1,STOCK!$F$10:$AB$209,17,0),IF($AE359=$AE358,(IF(BP358&gt;=1,BP358-COUNTIFS($AE358:$AE358,$AC359,AP358:AP358,$AI$2),0)),0)),0)</f>
        <v>0</v>
      </c>
      <c r="BQ359" s="1">
        <f>IFERROR(IF($AE359&gt;$AE358,VLOOKUP($AC359+AQ$1,STOCK!$F$10:$AB$209,17,0),IF($AE359=$AE358,(IF(BQ358&gt;=1,BQ358-COUNTIFS($AE358:$AE358,$AC359,AQ358:AQ358,$AI$2),0)),0)),0)</f>
        <v>0</v>
      </c>
      <c r="BR359" s="1">
        <f>IFERROR(IF($AE359&gt;$AE358,VLOOKUP($AC359+AR$1,STOCK!$F$10:$AB$209,17,0),IF($AE359=$AE358,(IF(BR358&gt;=1,BR358-COUNTIFS($AE358:$AE358,$AC359,AR358:AR358,$AI$2),0)),0)),0)</f>
        <v>0</v>
      </c>
      <c r="BS359" s="1">
        <f>IFERROR(IF($AE359&gt;$AE358,VLOOKUP($AC359+AS$1,STOCK!$F$10:$AB$209,17,0),IF($AE359=$AE358,(IF(BS358&gt;=1,BS358-COUNTIFS($AE358:$AE358,$AC359,AS358:AS358,$AI$2),0)),0)),0)</f>
        <v>0</v>
      </c>
      <c r="BT359" s="1">
        <f>IFERROR(IF($AE359&gt;$AE358,VLOOKUP($AC359+AT$1,STOCK!$F$10:$AB$209,17,0),IF($AE359=$AE358,(IF(BT358&gt;=1,BT358-COUNTIFS($AE358:$AE358,$AC359,AT358:AT358,$AI$2),0)),0)),0)</f>
        <v>0</v>
      </c>
      <c r="BU359" s="1">
        <f>IFERROR(IF($AE359&gt;$AE358,VLOOKUP($AC359+AU$1,STOCK!$F$10:$AB$209,17,0),IF($AE359=$AE358,(IF(BU358&gt;=1,BU358-COUNTIFS($AE358:$AE358,$AC359,AU358:AU358,$AI$2),0)),0)),0)</f>
        <v>0</v>
      </c>
      <c r="BV359" s="1">
        <f>IFERROR(IF($AE359&gt;$AE358,VLOOKUP($AC359+AV$1,STOCK!$F$10:$AB$209,17,0),IF($AE359=$AE358,(IF(BV358&gt;=1,BV358-COUNTIFS($AE358:$AE358,$AC359,AV358:AV358,$AI$2),0)),0)),0)</f>
        <v>0</v>
      </c>
      <c r="BW359" s="1">
        <f>IFERROR(IF($AE359&gt;$AE358,VLOOKUP($AC359+AW$1,STOCK!$F$10:$AB$209,17,0),IF($AE359=$AE358,(IF(BW358&gt;=1,BW358-COUNTIFS($AE358:$AE358,$AC359,AW358:AW358,$AI$2),0)),0)),0)</f>
        <v>0</v>
      </c>
      <c r="BX359" s="1">
        <f>IFERROR(IF($AE359&gt;$AE358,VLOOKUP($AC359+AX$1,STOCK!$F$10:$AB$209,17,0),IF($AE359=$AE358,(IF(BX358&gt;=1,BX358-COUNTIFS($AE358:$AE358,$AC359,AX358:AX358,$AI$2),0)),0)),0)</f>
        <v>0</v>
      </c>
    </row>
    <row r="360" spans="29:76" x14ac:dyDescent="0.25">
      <c r="AC360" s="1">
        <f t="shared" si="95"/>
        <v>0</v>
      </c>
      <c r="AD360" s="1">
        <f>IFERROR(IF(LEN(AK360)&gt;=1,VLOOKUP(HLOOKUP(AK360,PROFILE!$K$5:$V$8,4,0),PROFILE!$F$1:$G$3,2,0),0),0)</f>
        <v>0</v>
      </c>
      <c r="AE360" s="1">
        <f t="shared" si="96"/>
        <v>0</v>
      </c>
      <c r="AF360" s="1">
        <v>347</v>
      </c>
      <c r="AI360" s="1" t="str">
        <f>IFERROR(IF($AH360&gt;=1,VLOOKUP($AG360,STUDENT!$O$8:$Z$1507,3,0),""),"")</f>
        <v/>
      </c>
      <c r="AJ360" s="1" t="str">
        <f>IFERROR(IF($AH360&gt;=1,VLOOKUP($AG360,STUDENT!$O$8:$Z$1507,4,0),""),"")</f>
        <v/>
      </c>
      <c r="AK360" s="1" t="str">
        <f>IFERROR(IF($AH360&gt;=1,VLOOKUP($AG360,STUDENT!$O$8:$Z$1507,6,0),""),"")</f>
        <v/>
      </c>
      <c r="AL360" s="1" t="str">
        <f t="shared" si="97"/>
        <v/>
      </c>
      <c r="AM360" s="1" t="str">
        <f t="shared" si="98"/>
        <v/>
      </c>
      <c r="AN360" s="1" t="str">
        <f t="shared" si="99"/>
        <v/>
      </c>
      <c r="AO360" s="1" t="str">
        <f t="shared" si="100"/>
        <v/>
      </c>
      <c r="AP360" s="1" t="str">
        <f t="shared" si="101"/>
        <v/>
      </c>
      <c r="AQ360" s="1" t="str">
        <f t="shared" si="102"/>
        <v/>
      </c>
      <c r="AR360" s="1" t="str">
        <f t="shared" si="103"/>
        <v/>
      </c>
      <c r="AS360" s="1" t="str">
        <f t="shared" si="104"/>
        <v/>
      </c>
      <c r="AT360" s="1" t="str">
        <f t="shared" si="105"/>
        <v/>
      </c>
      <c r="AU360" s="1" t="str">
        <f t="shared" si="106"/>
        <v/>
      </c>
      <c r="AV360" s="1" t="str">
        <f t="shared" si="107"/>
        <v/>
      </c>
      <c r="AW360" s="1" t="str">
        <f t="shared" si="108"/>
        <v/>
      </c>
      <c r="AX360" s="1" t="str">
        <f t="shared" si="109"/>
        <v/>
      </c>
      <c r="AY360" s="1">
        <f>IFERROR(IF($AE360&gt;$AE359,VLOOKUP($AC360+AL$1,STOCK!$F$10:$AB$209,16,0),IF($AE360=$AE359,(IF(AY359&gt;=1,AY359-COUNTIFS($AE359:$AE359,$AC360,AL359:AL359,$AI$1),0)),0)),0)</f>
        <v>0</v>
      </c>
      <c r="AZ360" s="1">
        <f>IFERROR(IF($AE360&gt;$AE359,VLOOKUP($AC360+AM$1,STOCK!$F$10:$AB$209,16,0),IF($AE360=$AE359,(IF(AZ359&gt;=1,AZ359-COUNTIFS($AE359:$AE359,$AC360,AM359:AM359,$AI$1),0)),0)),0)</f>
        <v>0</v>
      </c>
      <c r="BA360" s="1">
        <f>IFERROR(IF($AE360&gt;$AE359,VLOOKUP($AC360+AN$1,STOCK!$F$10:$AB$209,16,0),IF($AE360=$AE359,(IF(BA359&gt;=1,BA359-COUNTIFS($AE359:$AE359,$AC360,AN359:AN359,$AI$1),0)),0)),0)</f>
        <v>0</v>
      </c>
      <c r="BB360" s="1">
        <f>IFERROR(IF($AE360&gt;$AE359,VLOOKUP($AC360+AO$1,STOCK!$F$10:$AB$209,16,0),IF($AE360=$AE359,(IF(BB359&gt;=1,BB359-COUNTIFS($AE359:$AE359,$AC360,AO359:AO359,$AI$1),0)),0)),0)</f>
        <v>0</v>
      </c>
      <c r="BC360" s="1">
        <f>IFERROR(IF($AE360&gt;$AE359,VLOOKUP($AC360+AP$1,STOCK!$F$10:$AB$209,16,0),IF($AE360=$AE359,(IF(BC359&gt;=1,BC359-COUNTIFS($AE359:$AE359,$AC360,AP359:AP359,$AI$1),0)),0)),0)</f>
        <v>0</v>
      </c>
      <c r="BD360" s="1">
        <f>IFERROR(IF($AE360&gt;$AE359,VLOOKUP($AC360+AQ$1,STOCK!$F$10:$AB$209,16,0),IF($AE360=$AE359,(IF(BD359&gt;=1,BD359-COUNTIFS($AE359:$AE359,$AC360,AQ359:AQ359,$AI$1),0)),0)),0)</f>
        <v>0</v>
      </c>
      <c r="BE360" s="1">
        <f>IFERROR(IF($AE360&gt;$AE359,VLOOKUP($AC360+AR$1,STOCK!$F$10:$AB$209,16,0),IF($AE360=$AE359,(IF(BE359&gt;=1,BE359-COUNTIFS($AE359:$AE359,$AC360,AR359:AR359,$AI$1),0)),0)),0)</f>
        <v>0</v>
      </c>
      <c r="BF360" s="1">
        <f>IFERROR(IF($AE360&gt;$AE359,VLOOKUP($AC360+AS$1,STOCK!$F$10:$AB$209,16,0),IF($AE360=$AE359,(IF(BF359&gt;=1,BF359-COUNTIFS($AE359:$AE359,$AC360,AS359:AS359,$AI$1),0)),0)),0)</f>
        <v>0</v>
      </c>
      <c r="BG360" s="1">
        <f>IFERROR(IF($AE360&gt;$AE359,VLOOKUP($AC360+AT$1,STOCK!$F$10:$AB$209,16,0),IF($AE360=$AE359,(IF(BG359&gt;=1,BG359-COUNTIFS($AE359:$AE359,$AC360,AT359:AT359,$AI$1),0)),0)),0)</f>
        <v>0</v>
      </c>
      <c r="BH360" s="1">
        <f>IFERROR(IF($AE360&gt;$AE359,VLOOKUP($AC360+AU$1,STOCK!$F$10:$AB$209,16,0),IF($AE360=$AE359,(IF(BH359&gt;=1,BH359-COUNTIFS($AE359:$AE359,$AC360,AU359:AU359,$AI$1),0)),0)),0)</f>
        <v>0</v>
      </c>
      <c r="BI360" s="1">
        <f>IFERROR(IF($AE360&gt;$AE359,VLOOKUP($AC360+AV$1,STOCK!$F$10:$AB$209,16,0),IF($AE360=$AE359,(IF(BI359&gt;=1,BI359-COUNTIFS($AE359:$AE359,$AC360,AV359:AV359,$AI$1),0)),0)),0)</f>
        <v>0</v>
      </c>
      <c r="BJ360" s="1">
        <f>IFERROR(IF($AE360&gt;$AE359,VLOOKUP($AC360+AW$1,STOCK!$F$10:$AB$209,16,0),IF($AE360=$AE359,(IF(BJ359&gt;=1,BJ359-COUNTIFS($AE359:$AE359,$AC360,AW359:AW359,$AI$1),0)),0)),0)</f>
        <v>0</v>
      </c>
      <c r="BK360" s="1">
        <f>IFERROR(IF($AE360&gt;$AE359,VLOOKUP($AC360+AX$1,STOCK!$F$10:$AB$209,16,0),IF($AE360=$AE359,(IF(BK359&gt;=1,BK359-COUNTIFS($AE359:$AE359,$AC360,AX359:AX359,$AI$1),0)),0)),0)</f>
        <v>0</v>
      </c>
      <c r="BL360" s="1">
        <f>IFERROR(IF($AE360&gt;$AE359,VLOOKUP($AC360+AL$1,STOCK!$F$10:$AB$209,17,0),IF($AE360=$AE359,(IF(BL359&gt;=1,BL359-COUNTIFS($AE359:$AE359,$AC360,AL359:AL359,$AI$2),0)),0)),0)</f>
        <v>0</v>
      </c>
      <c r="BM360" s="1">
        <f>IFERROR(IF($AE360&gt;$AE359,VLOOKUP($AC360+AM$1,STOCK!$F$10:$AB$209,17,0),IF($AE360=$AE359,(IF(BM359&gt;=1,BM359-COUNTIFS($AE359:$AE359,$AC360,AM359:AM359,$AI$2),0)),0)),0)</f>
        <v>0</v>
      </c>
      <c r="BN360" s="1">
        <f>IFERROR(IF($AE360&gt;$AE359,VLOOKUP($AC360+AN$1,STOCK!$F$10:$AB$209,17,0),IF($AE360=$AE359,(IF(BN359&gt;=1,BN359-COUNTIFS($AE359:$AE359,$AC360,AN359:AN359,$AI$2),0)),0)),0)</f>
        <v>0</v>
      </c>
      <c r="BO360" s="1">
        <f>IFERROR(IF($AE360&gt;$AE359,VLOOKUP($AC360+AO$1,STOCK!$F$10:$AB$209,17,0),IF($AE360=$AE359,(IF(BO359&gt;=1,BO359-COUNTIFS($AE359:$AE359,$AC360,AO359:AO359,$AI$2),0)),0)),0)</f>
        <v>0</v>
      </c>
      <c r="BP360" s="1">
        <f>IFERROR(IF($AE360&gt;$AE359,VLOOKUP($AC360+AP$1,STOCK!$F$10:$AB$209,17,0),IF($AE360=$AE359,(IF(BP359&gt;=1,BP359-COUNTIFS($AE359:$AE359,$AC360,AP359:AP359,$AI$2),0)),0)),0)</f>
        <v>0</v>
      </c>
      <c r="BQ360" s="1">
        <f>IFERROR(IF($AE360&gt;$AE359,VLOOKUP($AC360+AQ$1,STOCK!$F$10:$AB$209,17,0),IF($AE360=$AE359,(IF(BQ359&gt;=1,BQ359-COUNTIFS($AE359:$AE359,$AC360,AQ359:AQ359,$AI$2),0)),0)),0)</f>
        <v>0</v>
      </c>
      <c r="BR360" s="1">
        <f>IFERROR(IF($AE360&gt;$AE359,VLOOKUP($AC360+AR$1,STOCK!$F$10:$AB$209,17,0),IF($AE360=$AE359,(IF(BR359&gt;=1,BR359-COUNTIFS($AE359:$AE359,$AC360,AR359:AR359,$AI$2),0)),0)),0)</f>
        <v>0</v>
      </c>
      <c r="BS360" s="1">
        <f>IFERROR(IF($AE360&gt;$AE359,VLOOKUP($AC360+AS$1,STOCK!$F$10:$AB$209,17,0),IF($AE360=$AE359,(IF(BS359&gt;=1,BS359-COUNTIFS($AE359:$AE359,$AC360,AS359:AS359,$AI$2),0)),0)),0)</f>
        <v>0</v>
      </c>
      <c r="BT360" s="1">
        <f>IFERROR(IF($AE360&gt;$AE359,VLOOKUP($AC360+AT$1,STOCK!$F$10:$AB$209,17,0),IF($AE360=$AE359,(IF(BT359&gt;=1,BT359-COUNTIFS($AE359:$AE359,$AC360,AT359:AT359,$AI$2),0)),0)),0)</f>
        <v>0</v>
      </c>
      <c r="BU360" s="1">
        <f>IFERROR(IF($AE360&gt;$AE359,VLOOKUP($AC360+AU$1,STOCK!$F$10:$AB$209,17,0),IF($AE360=$AE359,(IF(BU359&gt;=1,BU359-COUNTIFS($AE359:$AE359,$AC360,AU359:AU359,$AI$2),0)),0)),0)</f>
        <v>0</v>
      </c>
      <c r="BV360" s="1">
        <f>IFERROR(IF($AE360&gt;$AE359,VLOOKUP($AC360+AV$1,STOCK!$F$10:$AB$209,17,0),IF($AE360=$AE359,(IF(BV359&gt;=1,BV359-COUNTIFS($AE359:$AE359,$AC360,AV359:AV359,$AI$2),0)),0)),0)</f>
        <v>0</v>
      </c>
      <c r="BW360" s="1">
        <f>IFERROR(IF($AE360&gt;$AE359,VLOOKUP($AC360+AW$1,STOCK!$F$10:$AB$209,17,0),IF($AE360=$AE359,(IF(BW359&gt;=1,BW359-COUNTIFS($AE359:$AE359,$AC360,AW359:AW359,$AI$2),0)),0)),0)</f>
        <v>0</v>
      </c>
      <c r="BX360" s="1">
        <f>IFERROR(IF($AE360&gt;$AE359,VLOOKUP($AC360+AX$1,STOCK!$F$10:$AB$209,17,0),IF($AE360=$AE359,(IF(BX359&gt;=1,BX359-COUNTIFS($AE359:$AE359,$AC360,AX359:AX359,$AI$2),0)),0)),0)</f>
        <v>0</v>
      </c>
    </row>
    <row r="361" spans="29:76" x14ac:dyDescent="0.25">
      <c r="AC361" s="1">
        <f t="shared" si="95"/>
        <v>0</v>
      </c>
      <c r="AD361" s="1">
        <f>IFERROR(IF(LEN(AK361)&gt;=1,VLOOKUP(HLOOKUP(AK361,PROFILE!$K$5:$V$8,4,0),PROFILE!$F$1:$G$3,2,0),0),0)</f>
        <v>0</v>
      </c>
      <c r="AE361" s="1">
        <f t="shared" si="96"/>
        <v>0</v>
      </c>
      <c r="AF361" s="1">
        <v>348</v>
      </c>
      <c r="AI361" s="1" t="str">
        <f>IFERROR(IF($AH361&gt;=1,VLOOKUP($AG361,STUDENT!$O$8:$Z$1507,3,0),""),"")</f>
        <v/>
      </c>
      <c r="AJ361" s="1" t="str">
        <f>IFERROR(IF($AH361&gt;=1,VLOOKUP($AG361,STUDENT!$O$8:$Z$1507,4,0),""),"")</f>
        <v/>
      </c>
      <c r="AK361" s="1" t="str">
        <f>IFERROR(IF($AH361&gt;=1,VLOOKUP($AG361,STUDENT!$O$8:$Z$1507,6,0),""),"")</f>
        <v/>
      </c>
      <c r="AL361" s="1" t="str">
        <f t="shared" si="97"/>
        <v/>
      </c>
      <c r="AM361" s="1" t="str">
        <f t="shared" si="98"/>
        <v/>
      </c>
      <c r="AN361" s="1" t="str">
        <f t="shared" si="99"/>
        <v/>
      </c>
      <c r="AO361" s="1" t="str">
        <f t="shared" si="100"/>
        <v/>
      </c>
      <c r="AP361" s="1" t="str">
        <f t="shared" si="101"/>
        <v/>
      </c>
      <c r="AQ361" s="1" t="str">
        <f t="shared" si="102"/>
        <v/>
      </c>
      <c r="AR361" s="1" t="str">
        <f t="shared" si="103"/>
        <v/>
      </c>
      <c r="AS361" s="1" t="str">
        <f t="shared" si="104"/>
        <v/>
      </c>
      <c r="AT361" s="1" t="str">
        <f t="shared" si="105"/>
        <v/>
      </c>
      <c r="AU361" s="1" t="str">
        <f t="shared" si="106"/>
        <v/>
      </c>
      <c r="AV361" s="1" t="str">
        <f t="shared" si="107"/>
        <v/>
      </c>
      <c r="AW361" s="1" t="str">
        <f t="shared" si="108"/>
        <v/>
      </c>
      <c r="AX361" s="1" t="str">
        <f t="shared" si="109"/>
        <v/>
      </c>
      <c r="AY361" s="1">
        <f>IFERROR(IF($AE361&gt;$AE360,VLOOKUP($AC361+AL$1,STOCK!$F$10:$AB$209,16,0),IF($AE361=$AE360,(IF(AY360&gt;=1,AY360-COUNTIFS($AE360:$AE360,$AC361,AL360:AL360,$AI$1),0)),0)),0)</f>
        <v>0</v>
      </c>
      <c r="AZ361" s="1">
        <f>IFERROR(IF($AE361&gt;$AE360,VLOOKUP($AC361+AM$1,STOCK!$F$10:$AB$209,16,0),IF($AE361=$AE360,(IF(AZ360&gt;=1,AZ360-COUNTIFS($AE360:$AE360,$AC361,AM360:AM360,$AI$1),0)),0)),0)</f>
        <v>0</v>
      </c>
      <c r="BA361" s="1">
        <f>IFERROR(IF($AE361&gt;$AE360,VLOOKUP($AC361+AN$1,STOCK!$F$10:$AB$209,16,0),IF($AE361=$AE360,(IF(BA360&gt;=1,BA360-COUNTIFS($AE360:$AE360,$AC361,AN360:AN360,$AI$1),0)),0)),0)</f>
        <v>0</v>
      </c>
      <c r="BB361" s="1">
        <f>IFERROR(IF($AE361&gt;$AE360,VLOOKUP($AC361+AO$1,STOCK!$F$10:$AB$209,16,0),IF($AE361=$AE360,(IF(BB360&gt;=1,BB360-COUNTIFS($AE360:$AE360,$AC361,AO360:AO360,$AI$1),0)),0)),0)</f>
        <v>0</v>
      </c>
      <c r="BC361" s="1">
        <f>IFERROR(IF($AE361&gt;$AE360,VLOOKUP($AC361+AP$1,STOCK!$F$10:$AB$209,16,0),IF($AE361=$AE360,(IF(BC360&gt;=1,BC360-COUNTIFS($AE360:$AE360,$AC361,AP360:AP360,$AI$1),0)),0)),0)</f>
        <v>0</v>
      </c>
      <c r="BD361" s="1">
        <f>IFERROR(IF($AE361&gt;$AE360,VLOOKUP($AC361+AQ$1,STOCK!$F$10:$AB$209,16,0),IF($AE361=$AE360,(IF(BD360&gt;=1,BD360-COUNTIFS($AE360:$AE360,$AC361,AQ360:AQ360,$AI$1),0)),0)),0)</f>
        <v>0</v>
      </c>
      <c r="BE361" s="1">
        <f>IFERROR(IF($AE361&gt;$AE360,VLOOKUP($AC361+AR$1,STOCK!$F$10:$AB$209,16,0),IF($AE361=$AE360,(IF(BE360&gt;=1,BE360-COUNTIFS($AE360:$AE360,$AC361,AR360:AR360,$AI$1),0)),0)),0)</f>
        <v>0</v>
      </c>
      <c r="BF361" s="1">
        <f>IFERROR(IF($AE361&gt;$AE360,VLOOKUP($AC361+AS$1,STOCK!$F$10:$AB$209,16,0),IF($AE361=$AE360,(IF(BF360&gt;=1,BF360-COUNTIFS($AE360:$AE360,$AC361,AS360:AS360,$AI$1),0)),0)),0)</f>
        <v>0</v>
      </c>
      <c r="BG361" s="1">
        <f>IFERROR(IF($AE361&gt;$AE360,VLOOKUP($AC361+AT$1,STOCK!$F$10:$AB$209,16,0),IF($AE361=$AE360,(IF(BG360&gt;=1,BG360-COUNTIFS($AE360:$AE360,$AC361,AT360:AT360,$AI$1),0)),0)),0)</f>
        <v>0</v>
      </c>
      <c r="BH361" s="1">
        <f>IFERROR(IF($AE361&gt;$AE360,VLOOKUP($AC361+AU$1,STOCK!$F$10:$AB$209,16,0),IF($AE361=$AE360,(IF(BH360&gt;=1,BH360-COUNTIFS($AE360:$AE360,$AC361,AU360:AU360,$AI$1),0)),0)),0)</f>
        <v>0</v>
      </c>
      <c r="BI361" s="1">
        <f>IFERROR(IF($AE361&gt;$AE360,VLOOKUP($AC361+AV$1,STOCK!$F$10:$AB$209,16,0),IF($AE361=$AE360,(IF(BI360&gt;=1,BI360-COUNTIFS($AE360:$AE360,$AC361,AV360:AV360,$AI$1),0)),0)),0)</f>
        <v>0</v>
      </c>
      <c r="BJ361" s="1">
        <f>IFERROR(IF($AE361&gt;$AE360,VLOOKUP($AC361+AW$1,STOCK!$F$10:$AB$209,16,0),IF($AE361=$AE360,(IF(BJ360&gt;=1,BJ360-COUNTIFS($AE360:$AE360,$AC361,AW360:AW360,$AI$1),0)),0)),0)</f>
        <v>0</v>
      </c>
      <c r="BK361" s="1">
        <f>IFERROR(IF($AE361&gt;$AE360,VLOOKUP($AC361+AX$1,STOCK!$F$10:$AB$209,16,0),IF($AE361=$AE360,(IF(BK360&gt;=1,BK360-COUNTIFS($AE360:$AE360,$AC361,AX360:AX360,$AI$1),0)),0)),0)</f>
        <v>0</v>
      </c>
      <c r="BL361" s="1">
        <f>IFERROR(IF($AE361&gt;$AE360,VLOOKUP($AC361+AL$1,STOCK!$F$10:$AB$209,17,0),IF($AE361=$AE360,(IF(BL360&gt;=1,BL360-COUNTIFS($AE360:$AE360,$AC361,AL360:AL360,$AI$2),0)),0)),0)</f>
        <v>0</v>
      </c>
      <c r="BM361" s="1">
        <f>IFERROR(IF($AE361&gt;$AE360,VLOOKUP($AC361+AM$1,STOCK!$F$10:$AB$209,17,0),IF($AE361=$AE360,(IF(BM360&gt;=1,BM360-COUNTIFS($AE360:$AE360,$AC361,AM360:AM360,$AI$2),0)),0)),0)</f>
        <v>0</v>
      </c>
      <c r="BN361" s="1">
        <f>IFERROR(IF($AE361&gt;$AE360,VLOOKUP($AC361+AN$1,STOCK!$F$10:$AB$209,17,0),IF($AE361=$AE360,(IF(BN360&gt;=1,BN360-COUNTIFS($AE360:$AE360,$AC361,AN360:AN360,$AI$2),0)),0)),0)</f>
        <v>0</v>
      </c>
      <c r="BO361" s="1">
        <f>IFERROR(IF($AE361&gt;$AE360,VLOOKUP($AC361+AO$1,STOCK!$F$10:$AB$209,17,0),IF($AE361=$AE360,(IF(BO360&gt;=1,BO360-COUNTIFS($AE360:$AE360,$AC361,AO360:AO360,$AI$2),0)),0)),0)</f>
        <v>0</v>
      </c>
      <c r="BP361" s="1">
        <f>IFERROR(IF($AE361&gt;$AE360,VLOOKUP($AC361+AP$1,STOCK!$F$10:$AB$209,17,0),IF($AE361=$AE360,(IF(BP360&gt;=1,BP360-COUNTIFS($AE360:$AE360,$AC361,AP360:AP360,$AI$2),0)),0)),0)</f>
        <v>0</v>
      </c>
      <c r="BQ361" s="1">
        <f>IFERROR(IF($AE361&gt;$AE360,VLOOKUP($AC361+AQ$1,STOCK!$F$10:$AB$209,17,0),IF($AE361=$AE360,(IF(BQ360&gt;=1,BQ360-COUNTIFS($AE360:$AE360,$AC361,AQ360:AQ360,$AI$2),0)),0)),0)</f>
        <v>0</v>
      </c>
      <c r="BR361" s="1">
        <f>IFERROR(IF($AE361&gt;$AE360,VLOOKUP($AC361+AR$1,STOCK!$F$10:$AB$209,17,0),IF($AE361=$AE360,(IF(BR360&gt;=1,BR360-COUNTIFS($AE360:$AE360,$AC361,AR360:AR360,$AI$2),0)),0)),0)</f>
        <v>0</v>
      </c>
      <c r="BS361" s="1">
        <f>IFERROR(IF($AE361&gt;$AE360,VLOOKUP($AC361+AS$1,STOCK!$F$10:$AB$209,17,0),IF($AE361=$AE360,(IF(BS360&gt;=1,BS360-COUNTIFS($AE360:$AE360,$AC361,AS360:AS360,$AI$2),0)),0)),0)</f>
        <v>0</v>
      </c>
      <c r="BT361" s="1">
        <f>IFERROR(IF($AE361&gt;$AE360,VLOOKUP($AC361+AT$1,STOCK!$F$10:$AB$209,17,0),IF($AE361=$AE360,(IF(BT360&gt;=1,BT360-COUNTIFS($AE360:$AE360,$AC361,AT360:AT360,$AI$2),0)),0)),0)</f>
        <v>0</v>
      </c>
      <c r="BU361" s="1">
        <f>IFERROR(IF($AE361&gt;$AE360,VLOOKUP($AC361+AU$1,STOCK!$F$10:$AB$209,17,0),IF($AE361=$AE360,(IF(BU360&gt;=1,BU360-COUNTIFS($AE360:$AE360,$AC361,AU360:AU360,$AI$2),0)),0)),0)</f>
        <v>0</v>
      </c>
      <c r="BV361" s="1">
        <f>IFERROR(IF($AE361&gt;$AE360,VLOOKUP($AC361+AV$1,STOCK!$F$10:$AB$209,17,0),IF($AE361=$AE360,(IF(BV360&gt;=1,BV360-COUNTIFS($AE360:$AE360,$AC361,AV360:AV360,$AI$2),0)),0)),0)</f>
        <v>0</v>
      </c>
      <c r="BW361" s="1">
        <f>IFERROR(IF($AE361&gt;$AE360,VLOOKUP($AC361+AW$1,STOCK!$F$10:$AB$209,17,0),IF($AE361=$AE360,(IF(BW360&gt;=1,BW360-COUNTIFS($AE360:$AE360,$AC361,AW360:AW360,$AI$2),0)),0)),0)</f>
        <v>0</v>
      </c>
      <c r="BX361" s="1">
        <f>IFERROR(IF($AE361&gt;$AE360,VLOOKUP($AC361+AX$1,STOCK!$F$10:$AB$209,17,0),IF($AE361=$AE360,(IF(BX360&gt;=1,BX360-COUNTIFS($AE360:$AE360,$AC361,AX360:AX360,$AI$2),0)),0)),0)</f>
        <v>0</v>
      </c>
    </row>
    <row r="362" spans="29:76" x14ac:dyDescent="0.25">
      <c r="AC362" s="1">
        <f t="shared" si="95"/>
        <v>0</v>
      </c>
      <c r="AD362" s="1">
        <f>IFERROR(IF(LEN(AK362)&gt;=1,VLOOKUP(HLOOKUP(AK362,PROFILE!$K$5:$V$8,4,0),PROFILE!$F$1:$G$3,2,0),0),0)</f>
        <v>0</v>
      </c>
      <c r="AE362" s="1">
        <f t="shared" si="96"/>
        <v>0</v>
      </c>
      <c r="AF362" s="1">
        <v>349</v>
      </c>
      <c r="AI362" s="1" t="str">
        <f>IFERROR(IF($AH362&gt;=1,VLOOKUP($AG362,STUDENT!$O$8:$Z$1507,3,0),""),"")</f>
        <v/>
      </c>
      <c r="AJ362" s="1" t="str">
        <f>IFERROR(IF($AH362&gt;=1,VLOOKUP($AG362,STUDENT!$O$8:$Z$1507,4,0),""),"")</f>
        <v/>
      </c>
      <c r="AK362" s="1" t="str">
        <f>IFERROR(IF($AH362&gt;=1,VLOOKUP($AG362,STUDENT!$O$8:$Z$1507,6,0),""),"")</f>
        <v/>
      </c>
      <c r="AL362" s="1" t="str">
        <f t="shared" si="97"/>
        <v/>
      </c>
      <c r="AM362" s="1" t="str">
        <f t="shared" si="98"/>
        <v/>
      </c>
      <c r="AN362" s="1" t="str">
        <f t="shared" si="99"/>
        <v/>
      </c>
      <c r="AO362" s="1" t="str">
        <f t="shared" si="100"/>
        <v/>
      </c>
      <c r="AP362" s="1" t="str">
        <f t="shared" si="101"/>
        <v/>
      </c>
      <c r="AQ362" s="1" t="str">
        <f t="shared" si="102"/>
        <v/>
      </c>
      <c r="AR362" s="1" t="str">
        <f t="shared" si="103"/>
        <v/>
      </c>
      <c r="AS362" s="1" t="str">
        <f t="shared" si="104"/>
        <v/>
      </c>
      <c r="AT362" s="1" t="str">
        <f t="shared" si="105"/>
        <v/>
      </c>
      <c r="AU362" s="1" t="str">
        <f t="shared" si="106"/>
        <v/>
      </c>
      <c r="AV362" s="1" t="str">
        <f t="shared" si="107"/>
        <v/>
      </c>
      <c r="AW362" s="1" t="str">
        <f t="shared" si="108"/>
        <v/>
      </c>
      <c r="AX362" s="1" t="str">
        <f t="shared" si="109"/>
        <v/>
      </c>
      <c r="AY362" s="1">
        <f>IFERROR(IF($AE362&gt;$AE361,VLOOKUP($AC362+AL$1,STOCK!$F$10:$AB$209,16,0),IF($AE362=$AE361,(IF(AY361&gt;=1,AY361-COUNTIFS($AE361:$AE361,$AC362,AL361:AL361,$AI$1),0)),0)),0)</f>
        <v>0</v>
      </c>
      <c r="AZ362" s="1">
        <f>IFERROR(IF($AE362&gt;$AE361,VLOOKUP($AC362+AM$1,STOCK!$F$10:$AB$209,16,0),IF($AE362=$AE361,(IF(AZ361&gt;=1,AZ361-COUNTIFS($AE361:$AE361,$AC362,AM361:AM361,$AI$1),0)),0)),0)</f>
        <v>0</v>
      </c>
      <c r="BA362" s="1">
        <f>IFERROR(IF($AE362&gt;$AE361,VLOOKUP($AC362+AN$1,STOCK!$F$10:$AB$209,16,0),IF($AE362=$AE361,(IF(BA361&gt;=1,BA361-COUNTIFS($AE361:$AE361,$AC362,AN361:AN361,$AI$1),0)),0)),0)</f>
        <v>0</v>
      </c>
      <c r="BB362" s="1">
        <f>IFERROR(IF($AE362&gt;$AE361,VLOOKUP($AC362+AO$1,STOCK!$F$10:$AB$209,16,0),IF($AE362=$AE361,(IF(BB361&gt;=1,BB361-COUNTIFS($AE361:$AE361,$AC362,AO361:AO361,$AI$1),0)),0)),0)</f>
        <v>0</v>
      </c>
      <c r="BC362" s="1">
        <f>IFERROR(IF($AE362&gt;$AE361,VLOOKUP($AC362+AP$1,STOCK!$F$10:$AB$209,16,0),IF($AE362=$AE361,(IF(BC361&gt;=1,BC361-COUNTIFS($AE361:$AE361,$AC362,AP361:AP361,$AI$1),0)),0)),0)</f>
        <v>0</v>
      </c>
      <c r="BD362" s="1">
        <f>IFERROR(IF($AE362&gt;$AE361,VLOOKUP($AC362+AQ$1,STOCK!$F$10:$AB$209,16,0),IF($AE362=$AE361,(IF(BD361&gt;=1,BD361-COUNTIFS($AE361:$AE361,$AC362,AQ361:AQ361,$AI$1),0)),0)),0)</f>
        <v>0</v>
      </c>
      <c r="BE362" s="1">
        <f>IFERROR(IF($AE362&gt;$AE361,VLOOKUP($AC362+AR$1,STOCK!$F$10:$AB$209,16,0),IF($AE362=$AE361,(IF(BE361&gt;=1,BE361-COUNTIFS($AE361:$AE361,$AC362,AR361:AR361,$AI$1),0)),0)),0)</f>
        <v>0</v>
      </c>
      <c r="BF362" s="1">
        <f>IFERROR(IF($AE362&gt;$AE361,VLOOKUP($AC362+AS$1,STOCK!$F$10:$AB$209,16,0),IF($AE362=$AE361,(IF(BF361&gt;=1,BF361-COUNTIFS($AE361:$AE361,$AC362,AS361:AS361,$AI$1),0)),0)),0)</f>
        <v>0</v>
      </c>
      <c r="BG362" s="1">
        <f>IFERROR(IF($AE362&gt;$AE361,VLOOKUP($AC362+AT$1,STOCK!$F$10:$AB$209,16,0),IF($AE362=$AE361,(IF(BG361&gt;=1,BG361-COUNTIFS($AE361:$AE361,$AC362,AT361:AT361,$AI$1),0)),0)),0)</f>
        <v>0</v>
      </c>
      <c r="BH362" s="1">
        <f>IFERROR(IF($AE362&gt;$AE361,VLOOKUP($AC362+AU$1,STOCK!$F$10:$AB$209,16,0),IF($AE362=$AE361,(IF(BH361&gt;=1,BH361-COUNTIFS($AE361:$AE361,$AC362,AU361:AU361,$AI$1),0)),0)),0)</f>
        <v>0</v>
      </c>
      <c r="BI362" s="1">
        <f>IFERROR(IF($AE362&gt;$AE361,VLOOKUP($AC362+AV$1,STOCK!$F$10:$AB$209,16,0),IF($AE362=$AE361,(IF(BI361&gt;=1,BI361-COUNTIFS($AE361:$AE361,$AC362,AV361:AV361,$AI$1),0)),0)),0)</f>
        <v>0</v>
      </c>
      <c r="BJ362" s="1">
        <f>IFERROR(IF($AE362&gt;$AE361,VLOOKUP($AC362+AW$1,STOCK!$F$10:$AB$209,16,0),IF($AE362=$AE361,(IF(BJ361&gt;=1,BJ361-COUNTIFS($AE361:$AE361,$AC362,AW361:AW361,$AI$1),0)),0)),0)</f>
        <v>0</v>
      </c>
      <c r="BK362" s="1">
        <f>IFERROR(IF($AE362&gt;$AE361,VLOOKUP($AC362+AX$1,STOCK!$F$10:$AB$209,16,0),IF($AE362=$AE361,(IF(BK361&gt;=1,BK361-COUNTIFS($AE361:$AE361,$AC362,AX361:AX361,$AI$1),0)),0)),0)</f>
        <v>0</v>
      </c>
      <c r="BL362" s="1">
        <f>IFERROR(IF($AE362&gt;$AE361,VLOOKUP($AC362+AL$1,STOCK!$F$10:$AB$209,17,0),IF($AE362=$AE361,(IF(BL361&gt;=1,BL361-COUNTIFS($AE361:$AE361,$AC362,AL361:AL361,$AI$2),0)),0)),0)</f>
        <v>0</v>
      </c>
      <c r="BM362" s="1">
        <f>IFERROR(IF($AE362&gt;$AE361,VLOOKUP($AC362+AM$1,STOCK!$F$10:$AB$209,17,0),IF($AE362=$AE361,(IF(BM361&gt;=1,BM361-COUNTIFS($AE361:$AE361,$AC362,AM361:AM361,$AI$2),0)),0)),0)</f>
        <v>0</v>
      </c>
      <c r="BN362" s="1">
        <f>IFERROR(IF($AE362&gt;$AE361,VLOOKUP($AC362+AN$1,STOCK!$F$10:$AB$209,17,0),IF($AE362=$AE361,(IF(BN361&gt;=1,BN361-COUNTIFS($AE361:$AE361,$AC362,AN361:AN361,$AI$2),0)),0)),0)</f>
        <v>0</v>
      </c>
      <c r="BO362" s="1">
        <f>IFERROR(IF($AE362&gt;$AE361,VLOOKUP($AC362+AO$1,STOCK!$F$10:$AB$209,17,0),IF($AE362=$AE361,(IF(BO361&gt;=1,BO361-COUNTIFS($AE361:$AE361,$AC362,AO361:AO361,$AI$2),0)),0)),0)</f>
        <v>0</v>
      </c>
      <c r="BP362" s="1">
        <f>IFERROR(IF($AE362&gt;$AE361,VLOOKUP($AC362+AP$1,STOCK!$F$10:$AB$209,17,0),IF($AE362=$AE361,(IF(BP361&gt;=1,BP361-COUNTIFS($AE361:$AE361,$AC362,AP361:AP361,$AI$2),0)),0)),0)</f>
        <v>0</v>
      </c>
      <c r="BQ362" s="1">
        <f>IFERROR(IF($AE362&gt;$AE361,VLOOKUP($AC362+AQ$1,STOCK!$F$10:$AB$209,17,0),IF($AE362=$AE361,(IF(BQ361&gt;=1,BQ361-COUNTIFS($AE361:$AE361,$AC362,AQ361:AQ361,$AI$2),0)),0)),0)</f>
        <v>0</v>
      </c>
      <c r="BR362" s="1">
        <f>IFERROR(IF($AE362&gt;$AE361,VLOOKUP($AC362+AR$1,STOCK!$F$10:$AB$209,17,0),IF($AE362=$AE361,(IF(BR361&gt;=1,BR361-COUNTIFS($AE361:$AE361,$AC362,AR361:AR361,$AI$2),0)),0)),0)</f>
        <v>0</v>
      </c>
      <c r="BS362" s="1">
        <f>IFERROR(IF($AE362&gt;$AE361,VLOOKUP($AC362+AS$1,STOCK!$F$10:$AB$209,17,0),IF($AE362=$AE361,(IF(BS361&gt;=1,BS361-COUNTIFS($AE361:$AE361,$AC362,AS361:AS361,$AI$2),0)),0)),0)</f>
        <v>0</v>
      </c>
      <c r="BT362" s="1">
        <f>IFERROR(IF($AE362&gt;$AE361,VLOOKUP($AC362+AT$1,STOCK!$F$10:$AB$209,17,0),IF($AE362=$AE361,(IF(BT361&gt;=1,BT361-COUNTIFS($AE361:$AE361,$AC362,AT361:AT361,$AI$2),0)),0)),0)</f>
        <v>0</v>
      </c>
      <c r="BU362" s="1">
        <f>IFERROR(IF($AE362&gt;$AE361,VLOOKUP($AC362+AU$1,STOCK!$F$10:$AB$209,17,0),IF($AE362=$AE361,(IF(BU361&gt;=1,BU361-COUNTIFS($AE361:$AE361,$AC362,AU361:AU361,$AI$2),0)),0)),0)</f>
        <v>0</v>
      </c>
      <c r="BV362" s="1">
        <f>IFERROR(IF($AE362&gt;$AE361,VLOOKUP($AC362+AV$1,STOCK!$F$10:$AB$209,17,0),IF($AE362=$AE361,(IF(BV361&gt;=1,BV361-COUNTIFS($AE361:$AE361,$AC362,AV361:AV361,$AI$2),0)),0)),0)</f>
        <v>0</v>
      </c>
      <c r="BW362" s="1">
        <f>IFERROR(IF($AE362&gt;$AE361,VLOOKUP($AC362+AW$1,STOCK!$F$10:$AB$209,17,0),IF($AE362=$AE361,(IF(BW361&gt;=1,BW361-COUNTIFS($AE361:$AE361,$AC362,AW361:AW361,$AI$2),0)),0)),0)</f>
        <v>0</v>
      </c>
      <c r="BX362" s="1">
        <f>IFERROR(IF($AE362&gt;$AE361,VLOOKUP($AC362+AX$1,STOCK!$F$10:$AB$209,17,0),IF($AE362=$AE361,(IF(BX361&gt;=1,BX361-COUNTIFS($AE361:$AE361,$AC362,AX361:AX361,$AI$2),0)),0)),0)</f>
        <v>0</v>
      </c>
    </row>
    <row r="363" spans="29:76" x14ac:dyDescent="0.25">
      <c r="AC363" s="1">
        <f t="shared" si="95"/>
        <v>0</v>
      </c>
      <c r="AD363" s="1">
        <f>IFERROR(IF(LEN(AK363)&gt;=1,VLOOKUP(HLOOKUP(AK363,PROFILE!$K$5:$V$8,4,0),PROFILE!$F$1:$G$3,2,0),0),0)</f>
        <v>0</v>
      </c>
      <c r="AE363" s="1">
        <f t="shared" si="96"/>
        <v>0</v>
      </c>
      <c r="AF363" s="1">
        <v>350</v>
      </c>
      <c r="AI363" s="1" t="str">
        <f>IFERROR(IF($AH363&gt;=1,VLOOKUP($AG363,STUDENT!$O$8:$Z$1507,3,0),""),"")</f>
        <v/>
      </c>
      <c r="AJ363" s="1" t="str">
        <f>IFERROR(IF($AH363&gt;=1,VLOOKUP($AG363,STUDENT!$O$8:$Z$1507,4,0),""),"")</f>
        <v/>
      </c>
      <c r="AK363" s="1" t="str">
        <f>IFERROR(IF($AH363&gt;=1,VLOOKUP($AG363,STUDENT!$O$8:$Z$1507,6,0),""),"")</f>
        <v/>
      </c>
      <c r="AL363" s="1" t="str">
        <f t="shared" si="97"/>
        <v/>
      </c>
      <c r="AM363" s="1" t="str">
        <f t="shared" si="98"/>
        <v/>
      </c>
      <c r="AN363" s="1" t="str">
        <f t="shared" si="99"/>
        <v/>
      </c>
      <c r="AO363" s="1" t="str">
        <f t="shared" si="100"/>
        <v/>
      </c>
      <c r="AP363" s="1" t="str">
        <f t="shared" si="101"/>
        <v/>
      </c>
      <c r="AQ363" s="1" t="str">
        <f t="shared" si="102"/>
        <v/>
      </c>
      <c r="AR363" s="1" t="str">
        <f t="shared" si="103"/>
        <v/>
      </c>
      <c r="AS363" s="1" t="str">
        <f t="shared" si="104"/>
        <v/>
      </c>
      <c r="AT363" s="1" t="str">
        <f t="shared" si="105"/>
        <v/>
      </c>
      <c r="AU363" s="1" t="str">
        <f t="shared" si="106"/>
        <v/>
      </c>
      <c r="AV363" s="1" t="str">
        <f t="shared" si="107"/>
        <v/>
      </c>
      <c r="AW363" s="1" t="str">
        <f t="shared" si="108"/>
        <v/>
      </c>
      <c r="AX363" s="1" t="str">
        <f t="shared" si="109"/>
        <v/>
      </c>
      <c r="AY363" s="1">
        <f>IFERROR(IF($AE363&gt;$AE362,VLOOKUP($AC363+AL$1,STOCK!$F$10:$AB$209,16,0),IF($AE363=$AE362,(IF(AY362&gt;=1,AY362-COUNTIFS($AE362:$AE362,$AC363,AL362:AL362,$AI$1),0)),0)),0)</f>
        <v>0</v>
      </c>
      <c r="AZ363" s="1">
        <f>IFERROR(IF($AE363&gt;$AE362,VLOOKUP($AC363+AM$1,STOCK!$F$10:$AB$209,16,0),IF($AE363=$AE362,(IF(AZ362&gt;=1,AZ362-COUNTIFS($AE362:$AE362,$AC363,AM362:AM362,$AI$1),0)),0)),0)</f>
        <v>0</v>
      </c>
      <c r="BA363" s="1">
        <f>IFERROR(IF($AE363&gt;$AE362,VLOOKUP($AC363+AN$1,STOCK!$F$10:$AB$209,16,0),IF($AE363=$AE362,(IF(BA362&gt;=1,BA362-COUNTIFS($AE362:$AE362,$AC363,AN362:AN362,$AI$1),0)),0)),0)</f>
        <v>0</v>
      </c>
      <c r="BB363" s="1">
        <f>IFERROR(IF($AE363&gt;$AE362,VLOOKUP($AC363+AO$1,STOCK!$F$10:$AB$209,16,0),IF($AE363=$AE362,(IF(BB362&gt;=1,BB362-COUNTIFS($AE362:$AE362,$AC363,AO362:AO362,$AI$1),0)),0)),0)</f>
        <v>0</v>
      </c>
      <c r="BC363" s="1">
        <f>IFERROR(IF($AE363&gt;$AE362,VLOOKUP($AC363+AP$1,STOCK!$F$10:$AB$209,16,0),IF($AE363=$AE362,(IF(BC362&gt;=1,BC362-COUNTIFS($AE362:$AE362,$AC363,AP362:AP362,$AI$1),0)),0)),0)</f>
        <v>0</v>
      </c>
      <c r="BD363" s="1">
        <f>IFERROR(IF($AE363&gt;$AE362,VLOOKUP($AC363+AQ$1,STOCK!$F$10:$AB$209,16,0),IF($AE363=$AE362,(IF(BD362&gt;=1,BD362-COUNTIFS($AE362:$AE362,$AC363,AQ362:AQ362,$AI$1),0)),0)),0)</f>
        <v>0</v>
      </c>
      <c r="BE363" s="1">
        <f>IFERROR(IF($AE363&gt;$AE362,VLOOKUP($AC363+AR$1,STOCK!$F$10:$AB$209,16,0),IF($AE363=$AE362,(IF(BE362&gt;=1,BE362-COUNTIFS($AE362:$AE362,$AC363,AR362:AR362,$AI$1),0)),0)),0)</f>
        <v>0</v>
      </c>
      <c r="BF363" s="1">
        <f>IFERROR(IF($AE363&gt;$AE362,VLOOKUP($AC363+AS$1,STOCK!$F$10:$AB$209,16,0),IF($AE363=$AE362,(IF(BF362&gt;=1,BF362-COUNTIFS($AE362:$AE362,$AC363,AS362:AS362,$AI$1),0)),0)),0)</f>
        <v>0</v>
      </c>
      <c r="BG363" s="1">
        <f>IFERROR(IF($AE363&gt;$AE362,VLOOKUP($AC363+AT$1,STOCK!$F$10:$AB$209,16,0),IF($AE363=$AE362,(IF(BG362&gt;=1,BG362-COUNTIFS($AE362:$AE362,$AC363,AT362:AT362,$AI$1),0)),0)),0)</f>
        <v>0</v>
      </c>
      <c r="BH363" s="1">
        <f>IFERROR(IF($AE363&gt;$AE362,VLOOKUP($AC363+AU$1,STOCK!$F$10:$AB$209,16,0),IF($AE363=$AE362,(IF(BH362&gt;=1,BH362-COUNTIFS($AE362:$AE362,$AC363,AU362:AU362,$AI$1),0)),0)),0)</f>
        <v>0</v>
      </c>
      <c r="BI363" s="1">
        <f>IFERROR(IF($AE363&gt;$AE362,VLOOKUP($AC363+AV$1,STOCK!$F$10:$AB$209,16,0),IF($AE363=$AE362,(IF(BI362&gt;=1,BI362-COUNTIFS($AE362:$AE362,$AC363,AV362:AV362,$AI$1),0)),0)),0)</f>
        <v>0</v>
      </c>
      <c r="BJ363" s="1">
        <f>IFERROR(IF($AE363&gt;$AE362,VLOOKUP($AC363+AW$1,STOCK!$F$10:$AB$209,16,0),IF($AE363=$AE362,(IF(BJ362&gt;=1,BJ362-COUNTIFS($AE362:$AE362,$AC363,AW362:AW362,$AI$1),0)),0)),0)</f>
        <v>0</v>
      </c>
      <c r="BK363" s="1">
        <f>IFERROR(IF($AE363&gt;$AE362,VLOOKUP($AC363+AX$1,STOCK!$F$10:$AB$209,16,0),IF($AE363=$AE362,(IF(BK362&gt;=1,BK362-COUNTIFS($AE362:$AE362,$AC363,AX362:AX362,$AI$1),0)),0)),0)</f>
        <v>0</v>
      </c>
      <c r="BL363" s="1">
        <f>IFERROR(IF($AE363&gt;$AE362,VLOOKUP($AC363+AL$1,STOCK!$F$10:$AB$209,17,0),IF($AE363=$AE362,(IF(BL362&gt;=1,BL362-COUNTIFS($AE362:$AE362,$AC363,AL362:AL362,$AI$2),0)),0)),0)</f>
        <v>0</v>
      </c>
      <c r="BM363" s="1">
        <f>IFERROR(IF($AE363&gt;$AE362,VLOOKUP($AC363+AM$1,STOCK!$F$10:$AB$209,17,0),IF($AE363=$AE362,(IF(BM362&gt;=1,BM362-COUNTIFS($AE362:$AE362,$AC363,AM362:AM362,$AI$2),0)),0)),0)</f>
        <v>0</v>
      </c>
      <c r="BN363" s="1">
        <f>IFERROR(IF($AE363&gt;$AE362,VLOOKUP($AC363+AN$1,STOCK!$F$10:$AB$209,17,0),IF($AE363=$AE362,(IF(BN362&gt;=1,BN362-COUNTIFS($AE362:$AE362,$AC363,AN362:AN362,$AI$2),0)),0)),0)</f>
        <v>0</v>
      </c>
      <c r="BO363" s="1">
        <f>IFERROR(IF($AE363&gt;$AE362,VLOOKUP($AC363+AO$1,STOCK!$F$10:$AB$209,17,0),IF($AE363=$AE362,(IF(BO362&gt;=1,BO362-COUNTIFS($AE362:$AE362,$AC363,AO362:AO362,$AI$2),0)),0)),0)</f>
        <v>0</v>
      </c>
      <c r="BP363" s="1">
        <f>IFERROR(IF($AE363&gt;$AE362,VLOOKUP($AC363+AP$1,STOCK!$F$10:$AB$209,17,0),IF($AE363=$AE362,(IF(BP362&gt;=1,BP362-COUNTIFS($AE362:$AE362,$AC363,AP362:AP362,$AI$2),0)),0)),0)</f>
        <v>0</v>
      </c>
      <c r="BQ363" s="1">
        <f>IFERROR(IF($AE363&gt;$AE362,VLOOKUP($AC363+AQ$1,STOCK!$F$10:$AB$209,17,0),IF($AE363=$AE362,(IF(BQ362&gt;=1,BQ362-COUNTIFS($AE362:$AE362,$AC363,AQ362:AQ362,$AI$2),0)),0)),0)</f>
        <v>0</v>
      </c>
      <c r="BR363" s="1">
        <f>IFERROR(IF($AE363&gt;$AE362,VLOOKUP($AC363+AR$1,STOCK!$F$10:$AB$209,17,0),IF($AE363=$AE362,(IF(BR362&gt;=1,BR362-COUNTIFS($AE362:$AE362,$AC363,AR362:AR362,$AI$2),0)),0)),0)</f>
        <v>0</v>
      </c>
      <c r="BS363" s="1">
        <f>IFERROR(IF($AE363&gt;$AE362,VLOOKUP($AC363+AS$1,STOCK!$F$10:$AB$209,17,0),IF($AE363=$AE362,(IF(BS362&gt;=1,BS362-COUNTIFS($AE362:$AE362,$AC363,AS362:AS362,$AI$2),0)),0)),0)</f>
        <v>0</v>
      </c>
      <c r="BT363" s="1">
        <f>IFERROR(IF($AE363&gt;$AE362,VLOOKUP($AC363+AT$1,STOCK!$F$10:$AB$209,17,0),IF($AE363=$AE362,(IF(BT362&gt;=1,BT362-COUNTIFS($AE362:$AE362,$AC363,AT362:AT362,$AI$2),0)),0)),0)</f>
        <v>0</v>
      </c>
      <c r="BU363" s="1">
        <f>IFERROR(IF($AE363&gt;$AE362,VLOOKUP($AC363+AU$1,STOCK!$F$10:$AB$209,17,0),IF($AE363=$AE362,(IF(BU362&gt;=1,BU362-COUNTIFS($AE362:$AE362,$AC363,AU362:AU362,$AI$2),0)),0)),0)</f>
        <v>0</v>
      </c>
      <c r="BV363" s="1">
        <f>IFERROR(IF($AE363&gt;$AE362,VLOOKUP($AC363+AV$1,STOCK!$F$10:$AB$209,17,0),IF($AE363=$AE362,(IF(BV362&gt;=1,BV362-COUNTIFS($AE362:$AE362,$AC363,AV362:AV362,$AI$2),0)),0)),0)</f>
        <v>0</v>
      </c>
      <c r="BW363" s="1">
        <f>IFERROR(IF($AE363&gt;$AE362,VLOOKUP($AC363+AW$1,STOCK!$F$10:$AB$209,17,0),IF($AE363=$AE362,(IF(BW362&gt;=1,BW362-COUNTIFS($AE362:$AE362,$AC363,AW362:AW362,$AI$2),0)),0)),0)</f>
        <v>0</v>
      </c>
      <c r="BX363" s="1">
        <f>IFERROR(IF($AE363&gt;$AE362,VLOOKUP($AC363+AX$1,STOCK!$F$10:$AB$209,17,0),IF($AE363=$AE362,(IF(BX362&gt;=1,BX362-COUNTIFS($AE362:$AE362,$AC363,AX362:AX362,$AI$2),0)),0)),0)</f>
        <v>0</v>
      </c>
    </row>
    <row r="364" spans="29:76" x14ac:dyDescent="0.25">
      <c r="AC364" s="1">
        <f t="shared" si="95"/>
        <v>0</v>
      </c>
      <c r="AD364" s="1">
        <f>IFERROR(IF(LEN(AK364)&gt;=1,VLOOKUP(HLOOKUP(AK364,PROFILE!$K$5:$V$8,4,0),PROFILE!$F$1:$G$3,2,0),0),0)</f>
        <v>0</v>
      </c>
      <c r="AE364" s="1">
        <f t="shared" si="96"/>
        <v>0</v>
      </c>
      <c r="AF364" s="1">
        <v>351</v>
      </c>
      <c r="AI364" s="1" t="str">
        <f>IFERROR(IF($AH364&gt;=1,VLOOKUP($AG364,STUDENT!$O$8:$Z$1507,3,0),""),"")</f>
        <v/>
      </c>
      <c r="AJ364" s="1" t="str">
        <f>IFERROR(IF($AH364&gt;=1,VLOOKUP($AG364,STUDENT!$O$8:$Z$1507,4,0),""),"")</f>
        <v/>
      </c>
      <c r="AK364" s="1" t="str">
        <f>IFERROR(IF($AH364&gt;=1,VLOOKUP($AG364,STUDENT!$O$8:$Z$1507,6,0),""),"")</f>
        <v/>
      </c>
      <c r="AL364" s="1" t="str">
        <f t="shared" si="97"/>
        <v/>
      </c>
      <c r="AM364" s="1" t="str">
        <f t="shared" si="98"/>
        <v/>
      </c>
      <c r="AN364" s="1" t="str">
        <f t="shared" si="99"/>
        <v/>
      </c>
      <c r="AO364" s="1" t="str">
        <f t="shared" si="100"/>
        <v/>
      </c>
      <c r="AP364" s="1" t="str">
        <f t="shared" si="101"/>
        <v/>
      </c>
      <c r="AQ364" s="1" t="str">
        <f t="shared" si="102"/>
        <v/>
      </c>
      <c r="AR364" s="1" t="str">
        <f t="shared" si="103"/>
        <v/>
      </c>
      <c r="AS364" s="1" t="str">
        <f t="shared" si="104"/>
        <v/>
      </c>
      <c r="AT364" s="1" t="str">
        <f t="shared" si="105"/>
        <v/>
      </c>
      <c r="AU364" s="1" t="str">
        <f t="shared" si="106"/>
        <v/>
      </c>
      <c r="AV364" s="1" t="str">
        <f t="shared" si="107"/>
        <v/>
      </c>
      <c r="AW364" s="1" t="str">
        <f t="shared" si="108"/>
        <v/>
      </c>
      <c r="AX364" s="1" t="str">
        <f t="shared" si="109"/>
        <v/>
      </c>
      <c r="AY364" s="1">
        <f>IFERROR(IF($AE364&gt;$AE363,VLOOKUP($AC364+AL$1,STOCK!$F$10:$AB$209,16,0),IF($AE364=$AE363,(IF(AY363&gt;=1,AY363-COUNTIFS($AE363:$AE363,$AC364,AL363:AL363,$AI$1),0)),0)),0)</f>
        <v>0</v>
      </c>
      <c r="AZ364" s="1">
        <f>IFERROR(IF($AE364&gt;$AE363,VLOOKUP($AC364+AM$1,STOCK!$F$10:$AB$209,16,0),IF($AE364=$AE363,(IF(AZ363&gt;=1,AZ363-COUNTIFS($AE363:$AE363,$AC364,AM363:AM363,$AI$1),0)),0)),0)</f>
        <v>0</v>
      </c>
      <c r="BA364" s="1">
        <f>IFERROR(IF($AE364&gt;$AE363,VLOOKUP($AC364+AN$1,STOCK!$F$10:$AB$209,16,0),IF($AE364=$AE363,(IF(BA363&gt;=1,BA363-COUNTIFS($AE363:$AE363,$AC364,AN363:AN363,$AI$1),0)),0)),0)</f>
        <v>0</v>
      </c>
      <c r="BB364" s="1">
        <f>IFERROR(IF($AE364&gt;$AE363,VLOOKUP($AC364+AO$1,STOCK!$F$10:$AB$209,16,0),IF($AE364=$AE363,(IF(BB363&gt;=1,BB363-COUNTIFS($AE363:$AE363,$AC364,AO363:AO363,$AI$1),0)),0)),0)</f>
        <v>0</v>
      </c>
      <c r="BC364" s="1">
        <f>IFERROR(IF($AE364&gt;$AE363,VLOOKUP($AC364+AP$1,STOCK!$F$10:$AB$209,16,0),IF($AE364=$AE363,(IF(BC363&gt;=1,BC363-COUNTIFS($AE363:$AE363,$AC364,AP363:AP363,$AI$1),0)),0)),0)</f>
        <v>0</v>
      </c>
      <c r="BD364" s="1">
        <f>IFERROR(IF($AE364&gt;$AE363,VLOOKUP($AC364+AQ$1,STOCK!$F$10:$AB$209,16,0),IF($AE364=$AE363,(IF(BD363&gt;=1,BD363-COUNTIFS($AE363:$AE363,$AC364,AQ363:AQ363,$AI$1),0)),0)),0)</f>
        <v>0</v>
      </c>
      <c r="BE364" s="1">
        <f>IFERROR(IF($AE364&gt;$AE363,VLOOKUP($AC364+AR$1,STOCK!$F$10:$AB$209,16,0),IF($AE364=$AE363,(IF(BE363&gt;=1,BE363-COUNTIFS($AE363:$AE363,$AC364,AR363:AR363,$AI$1),0)),0)),0)</f>
        <v>0</v>
      </c>
      <c r="BF364" s="1">
        <f>IFERROR(IF($AE364&gt;$AE363,VLOOKUP($AC364+AS$1,STOCK!$F$10:$AB$209,16,0),IF($AE364=$AE363,(IF(BF363&gt;=1,BF363-COUNTIFS($AE363:$AE363,$AC364,AS363:AS363,$AI$1),0)),0)),0)</f>
        <v>0</v>
      </c>
      <c r="BG364" s="1">
        <f>IFERROR(IF($AE364&gt;$AE363,VLOOKUP($AC364+AT$1,STOCK!$F$10:$AB$209,16,0),IF($AE364=$AE363,(IF(BG363&gt;=1,BG363-COUNTIFS($AE363:$AE363,$AC364,AT363:AT363,$AI$1),0)),0)),0)</f>
        <v>0</v>
      </c>
      <c r="BH364" s="1">
        <f>IFERROR(IF($AE364&gt;$AE363,VLOOKUP($AC364+AU$1,STOCK!$F$10:$AB$209,16,0),IF($AE364=$AE363,(IF(BH363&gt;=1,BH363-COUNTIFS($AE363:$AE363,$AC364,AU363:AU363,$AI$1),0)),0)),0)</f>
        <v>0</v>
      </c>
      <c r="BI364" s="1">
        <f>IFERROR(IF($AE364&gt;$AE363,VLOOKUP($AC364+AV$1,STOCK!$F$10:$AB$209,16,0),IF($AE364=$AE363,(IF(BI363&gt;=1,BI363-COUNTIFS($AE363:$AE363,$AC364,AV363:AV363,$AI$1),0)),0)),0)</f>
        <v>0</v>
      </c>
      <c r="BJ364" s="1">
        <f>IFERROR(IF($AE364&gt;$AE363,VLOOKUP($AC364+AW$1,STOCK!$F$10:$AB$209,16,0),IF($AE364=$AE363,(IF(BJ363&gt;=1,BJ363-COUNTIFS($AE363:$AE363,$AC364,AW363:AW363,$AI$1),0)),0)),0)</f>
        <v>0</v>
      </c>
      <c r="BK364" s="1">
        <f>IFERROR(IF($AE364&gt;$AE363,VLOOKUP($AC364+AX$1,STOCK!$F$10:$AB$209,16,0),IF($AE364=$AE363,(IF(BK363&gt;=1,BK363-COUNTIFS($AE363:$AE363,$AC364,AX363:AX363,$AI$1),0)),0)),0)</f>
        <v>0</v>
      </c>
      <c r="BL364" s="1">
        <f>IFERROR(IF($AE364&gt;$AE363,VLOOKUP($AC364+AL$1,STOCK!$F$10:$AB$209,17,0),IF($AE364=$AE363,(IF(BL363&gt;=1,BL363-COUNTIFS($AE363:$AE363,$AC364,AL363:AL363,$AI$2),0)),0)),0)</f>
        <v>0</v>
      </c>
      <c r="BM364" s="1">
        <f>IFERROR(IF($AE364&gt;$AE363,VLOOKUP($AC364+AM$1,STOCK!$F$10:$AB$209,17,0),IF($AE364=$AE363,(IF(BM363&gt;=1,BM363-COUNTIFS($AE363:$AE363,$AC364,AM363:AM363,$AI$2),0)),0)),0)</f>
        <v>0</v>
      </c>
      <c r="BN364" s="1">
        <f>IFERROR(IF($AE364&gt;$AE363,VLOOKUP($AC364+AN$1,STOCK!$F$10:$AB$209,17,0),IF($AE364=$AE363,(IF(BN363&gt;=1,BN363-COUNTIFS($AE363:$AE363,$AC364,AN363:AN363,$AI$2),0)),0)),0)</f>
        <v>0</v>
      </c>
      <c r="BO364" s="1">
        <f>IFERROR(IF($AE364&gt;$AE363,VLOOKUP($AC364+AO$1,STOCK!$F$10:$AB$209,17,0),IF($AE364=$AE363,(IF(BO363&gt;=1,BO363-COUNTIFS($AE363:$AE363,$AC364,AO363:AO363,$AI$2),0)),0)),0)</f>
        <v>0</v>
      </c>
      <c r="BP364" s="1">
        <f>IFERROR(IF($AE364&gt;$AE363,VLOOKUP($AC364+AP$1,STOCK!$F$10:$AB$209,17,0),IF($AE364=$AE363,(IF(BP363&gt;=1,BP363-COUNTIFS($AE363:$AE363,$AC364,AP363:AP363,$AI$2),0)),0)),0)</f>
        <v>0</v>
      </c>
      <c r="BQ364" s="1">
        <f>IFERROR(IF($AE364&gt;$AE363,VLOOKUP($AC364+AQ$1,STOCK!$F$10:$AB$209,17,0),IF($AE364=$AE363,(IF(BQ363&gt;=1,BQ363-COUNTIFS($AE363:$AE363,$AC364,AQ363:AQ363,$AI$2),0)),0)),0)</f>
        <v>0</v>
      </c>
      <c r="BR364" s="1">
        <f>IFERROR(IF($AE364&gt;$AE363,VLOOKUP($AC364+AR$1,STOCK!$F$10:$AB$209,17,0),IF($AE364=$AE363,(IF(BR363&gt;=1,BR363-COUNTIFS($AE363:$AE363,$AC364,AR363:AR363,$AI$2),0)),0)),0)</f>
        <v>0</v>
      </c>
      <c r="BS364" s="1">
        <f>IFERROR(IF($AE364&gt;$AE363,VLOOKUP($AC364+AS$1,STOCK!$F$10:$AB$209,17,0),IF($AE364=$AE363,(IF(BS363&gt;=1,BS363-COUNTIFS($AE363:$AE363,$AC364,AS363:AS363,$AI$2),0)),0)),0)</f>
        <v>0</v>
      </c>
      <c r="BT364" s="1">
        <f>IFERROR(IF($AE364&gt;$AE363,VLOOKUP($AC364+AT$1,STOCK!$F$10:$AB$209,17,0),IF($AE364=$AE363,(IF(BT363&gt;=1,BT363-COUNTIFS($AE363:$AE363,$AC364,AT363:AT363,$AI$2),0)),0)),0)</f>
        <v>0</v>
      </c>
      <c r="BU364" s="1">
        <f>IFERROR(IF($AE364&gt;$AE363,VLOOKUP($AC364+AU$1,STOCK!$F$10:$AB$209,17,0),IF($AE364=$AE363,(IF(BU363&gt;=1,BU363-COUNTIFS($AE363:$AE363,$AC364,AU363:AU363,$AI$2),0)),0)),0)</f>
        <v>0</v>
      </c>
      <c r="BV364" s="1">
        <f>IFERROR(IF($AE364&gt;$AE363,VLOOKUP($AC364+AV$1,STOCK!$F$10:$AB$209,17,0),IF($AE364=$AE363,(IF(BV363&gt;=1,BV363-COUNTIFS($AE363:$AE363,$AC364,AV363:AV363,$AI$2),0)),0)),0)</f>
        <v>0</v>
      </c>
      <c r="BW364" s="1">
        <f>IFERROR(IF($AE364&gt;$AE363,VLOOKUP($AC364+AW$1,STOCK!$F$10:$AB$209,17,0),IF($AE364=$AE363,(IF(BW363&gt;=1,BW363-COUNTIFS($AE363:$AE363,$AC364,AW363:AW363,$AI$2),0)),0)),0)</f>
        <v>0</v>
      </c>
      <c r="BX364" s="1">
        <f>IFERROR(IF($AE364&gt;$AE363,VLOOKUP($AC364+AX$1,STOCK!$F$10:$AB$209,17,0),IF($AE364=$AE363,(IF(BX363&gt;=1,BX363-COUNTIFS($AE363:$AE363,$AC364,AX363:AX363,$AI$2),0)),0)),0)</f>
        <v>0</v>
      </c>
    </row>
    <row r="365" spans="29:76" x14ac:dyDescent="0.25">
      <c r="AC365" s="1">
        <f t="shared" si="95"/>
        <v>0</v>
      </c>
      <c r="AD365" s="1">
        <f>IFERROR(IF(LEN(AK365)&gt;=1,VLOOKUP(HLOOKUP(AK365,PROFILE!$K$5:$V$8,4,0),PROFILE!$F$1:$G$3,2,0),0),0)</f>
        <v>0</v>
      </c>
      <c r="AE365" s="1">
        <f t="shared" si="96"/>
        <v>0</v>
      </c>
      <c r="AF365" s="1">
        <v>352</v>
      </c>
      <c r="AI365" s="1" t="str">
        <f>IFERROR(IF($AH365&gt;=1,VLOOKUP($AG365,STUDENT!$O$8:$Z$1507,3,0),""),"")</f>
        <v/>
      </c>
      <c r="AJ365" s="1" t="str">
        <f>IFERROR(IF($AH365&gt;=1,VLOOKUP($AG365,STUDENT!$O$8:$Z$1507,4,0),""),"")</f>
        <v/>
      </c>
      <c r="AK365" s="1" t="str">
        <f>IFERROR(IF($AH365&gt;=1,VLOOKUP($AG365,STUDENT!$O$8:$Z$1507,6,0),""),"")</f>
        <v/>
      </c>
      <c r="AL365" s="1" t="str">
        <f t="shared" si="97"/>
        <v/>
      </c>
      <c r="AM365" s="1" t="str">
        <f t="shared" si="98"/>
        <v/>
      </c>
      <c r="AN365" s="1" t="str">
        <f t="shared" si="99"/>
        <v/>
      </c>
      <c r="AO365" s="1" t="str">
        <f t="shared" si="100"/>
        <v/>
      </c>
      <c r="AP365" s="1" t="str">
        <f t="shared" si="101"/>
        <v/>
      </c>
      <c r="AQ365" s="1" t="str">
        <f t="shared" si="102"/>
        <v/>
      </c>
      <c r="AR365" s="1" t="str">
        <f t="shared" si="103"/>
        <v/>
      </c>
      <c r="AS365" s="1" t="str">
        <f t="shared" si="104"/>
        <v/>
      </c>
      <c r="AT365" s="1" t="str">
        <f t="shared" si="105"/>
        <v/>
      </c>
      <c r="AU365" s="1" t="str">
        <f t="shared" si="106"/>
        <v/>
      </c>
      <c r="AV365" s="1" t="str">
        <f t="shared" si="107"/>
        <v/>
      </c>
      <c r="AW365" s="1" t="str">
        <f t="shared" si="108"/>
        <v/>
      </c>
      <c r="AX365" s="1" t="str">
        <f t="shared" si="109"/>
        <v/>
      </c>
      <c r="AY365" s="1">
        <f>IFERROR(IF($AE365&gt;$AE364,VLOOKUP($AC365+AL$1,STOCK!$F$10:$AB$209,16,0),IF($AE365=$AE364,(IF(AY364&gt;=1,AY364-COUNTIFS($AE364:$AE364,$AC365,AL364:AL364,$AI$1),0)),0)),0)</f>
        <v>0</v>
      </c>
      <c r="AZ365" s="1">
        <f>IFERROR(IF($AE365&gt;$AE364,VLOOKUP($AC365+AM$1,STOCK!$F$10:$AB$209,16,0),IF($AE365=$AE364,(IF(AZ364&gt;=1,AZ364-COUNTIFS($AE364:$AE364,$AC365,AM364:AM364,$AI$1),0)),0)),0)</f>
        <v>0</v>
      </c>
      <c r="BA365" s="1">
        <f>IFERROR(IF($AE365&gt;$AE364,VLOOKUP($AC365+AN$1,STOCK!$F$10:$AB$209,16,0),IF($AE365=$AE364,(IF(BA364&gt;=1,BA364-COUNTIFS($AE364:$AE364,$AC365,AN364:AN364,$AI$1),0)),0)),0)</f>
        <v>0</v>
      </c>
      <c r="BB365" s="1">
        <f>IFERROR(IF($AE365&gt;$AE364,VLOOKUP($AC365+AO$1,STOCK!$F$10:$AB$209,16,0),IF($AE365=$AE364,(IF(BB364&gt;=1,BB364-COUNTIFS($AE364:$AE364,$AC365,AO364:AO364,$AI$1),0)),0)),0)</f>
        <v>0</v>
      </c>
      <c r="BC365" s="1">
        <f>IFERROR(IF($AE365&gt;$AE364,VLOOKUP($AC365+AP$1,STOCK!$F$10:$AB$209,16,0),IF($AE365=$AE364,(IF(BC364&gt;=1,BC364-COUNTIFS($AE364:$AE364,$AC365,AP364:AP364,$AI$1),0)),0)),0)</f>
        <v>0</v>
      </c>
      <c r="BD365" s="1">
        <f>IFERROR(IF($AE365&gt;$AE364,VLOOKUP($AC365+AQ$1,STOCK!$F$10:$AB$209,16,0),IF($AE365=$AE364,(IF(BD364&gt;=1,BD364-COUNTIFS($AE364:$AE364,$AC365,AQ364:AQ364,$AI$1),0)),0)),0)</f>
        <v>0</v>
      </c>
      <c r="BE365" s="1">
        <f>IFERROR(IF($AE365&gt;$AE364,VLOOKUP($AC365+AR$1,STOCK!$F$10:$AB$209,16,0),IF($AE365=$AE364,(IF(BE364&gt;=1,BE364-COUNTIFS($AE364:$AE364,$AC365,AR364:AR364,$AI$1),0)),0)),0)</f>
        <v>0</v>
      </c>
      <c r="BF365" s="1">
        <f>IFERROR(IF($AE365&gt;$AE364,VLOOKUP($AC365+AS$1,STOCK!$F$10:$AB$209,16,0),IF($AE365=$AE364,(IF(BF364&gt;=1,BF364-COUNTIFS($AE364:$AE364,$AC365,AS364:AS364,$AI$1),0)),0)),0)</f>
        <v>0</v>
      </c>
      <c r="BG365" s="1">
        <f>IFERROR(IF($AE365&gt;$AE364,VLOOKUP($AC365+AT$1,STOCK!$F$10:$AB$209,16,0),IF($AE365=$AE364,(IF(BG364&gt;=1,BG364-COUNTIFS($AE364:$AE364,$AC365,AT364:AT364,$AI$1),0)),0)),0)</f>
        <v>0</v>
      </c>
      <c r="BH365" s="1">
        <f>IFERROR(IF($AE365&gt;$AE364,VLOOKUP($AC365+AU$1,STOCK!$F$10:$AB$209,16,0),IF($AE365=$AE364,(IF(BH364&gt;=1,BH364-COUNTIFS($AE364:$AE364,$AC365,AU364:AU364,$AI$1),0)),0)),0)</f>
        <v>0</v>
      </c>
      <c r="BI365" s="1">
        <f>IFERROR(IF($AE365&gt;$AE364,VLOOKUP($AC365+AV$1,STOCK!$F$10:$AB$209,16,0),IF($AE365=$AE364,(IF(BI364&gt;=1,BI364-COUNTIFS($AE364:$AE364,$AC365,AV364:AV364,$AI$1),0)),0)),0)</f>
        <v>0</v>
      </c>
      <c r="BJ365" s="1">
        <f>IFERROR(IF($AE365&gt;$AE364,VLOOKUP($AC365+AW$1,STOCK!$F$10:$AB$209,16,0),IF($AE365=$AE364,(IF(BJ364&gt;=1,BJ364-COUNTIFS($AE364:$AE364,$AC365,AW364:AW364,$AI$1),0)),0)),0)</f>
        <v>0</v>
      </c>
      <c r="BK365" s="1">
        <f>IFERROR(IF($AE365&gt;$AE364,VLOOKUP($AC365+AX$1,STOCK!$F$10:$AB$209,16,0),IF($AE365=$AE364,(IF(BK364&gt;=1,BK364-COUNTIFS($AE364:$AE364,$AC365,AX364:AX364,$AI$1),0)),0)),0)</f>
        <v>0</v>
      </c>
      <c r="BL365" s="1">
        <f>IFERROR(IF($AE365&gt;$AE364,VLOOKUP($AC365+AL$1,STOCK!$F$10:$AB$209,17,0),IF($AE365=$AE364,(IF(BL364&gt;=1,BL364-COUNTIFS($AE364:$AE364,$AC365,AL364:AL364,$AI$2),0)),0)),0)</f>
        <v>0</v>
      </c>
      <c r="BM365" s="1">
        <f>IFERROR(IF($AE365&gt;$AE364,VLOOKUP($AC365+AM$1,STOCK!$F$10:$AB$209,17,0),IF($AE365=$AE364,(IF(BM364&gt;=1,BM364-COUNTIFS($AE364:$AE364,$AC365,AM364:AM364,$AI$2),0)),0)),0)</f>
        <v>0</v>
      </c>
      <c r="BN365" s="1">
        <f>IFERROR(IF($AE365&gt;$AE364,VLOOKUP($AC365+AN$1,STOCK!$F$10:$AB$209,17,0),IF($AE365=$AE364,(IF(BN364&gt;=1,BN364-COUNTIFS($AE364:$AE364,$AC365,AN364:AN364,$AI$2),0)),0)),0)</f>
        <v>0</v>
      </c>
      <c r="BO365" s="1">
        <f>IFERROR(IF($AE365&gt;$AE364,VLOOKUP($AC365+AO$1,STOCK!$F$10:$AB$209,17,0),IF($AE365=$AE364,(IF(BO364&gt;=1,BO364-COUNTIFS($AE364:$AE364,$AC365,AO364:AO364,$AI$2),0)),0)),0)</f>
        <v>0</v>
      </c>
      <c r="BP365" s="1">
        <f>IFERROR(IF($AE365&gt;$AE364,VLOOKUP($AC365+AP$1,STOCK!$F$10:$AB$209,17,0),IF($AE365=$AE364,(IF(BP364&gt;=1,BP364-COUNTIFS($AE364:$AE364,$AC365,AP364:AP364,$AI$2),0)),0)),0)</f>
        <v>0</v>
      </c>
      <c r="BQ365" s="1">
        <f>IFERROR(IF($AE365&gt;$AE364,VLOOKUP($AC365+AQ$1,STOCK!$F$10:$AB$209,17,0),IF($AE365=$AE364,(IF(BQ364&gt;=1,BQ364-COUNTIFS($AE364:$AE364,$AC365,AQ364:AQ364,$AI$2),0)),0)),0)</f>
        <v>0</v>
      </c>
      <c r="BR365" s="1">
        <f>IFERROR(IF($AE365&gt;$AE364,VLOOKUP($AC365+AR$1,STOCK!$F$10:$AB$209,17,0),IF($AE365=$AE364,(IF(BR364&gt;=1,BR364-COUNTIFS($AE364:$AE364,$AC365,AR364:AR364,$AI$2),0)),0)),0)</f>
        <v>0</v>
      </c>
      <c r="BS365" s="1">
        <f>IFERROR(IF($AE365&gt;$AE364,VLOOKUP($AC365+AS$1,STOCK!$F$10:$AB$209,17,0),IF($AE365=$AE364,(IF(BS364&gt;=1,BS364-COUNTIFS($AE364:$AE364,$AC365,AS364:AS364,$AI$2),0)),0)),0)</f>
        <v>0</v>
      </c>
      <c r="BT365" s="1">
        <f>IFERROR(IF($AE365&gt;$AE364,VLOOKUP($AC365+AT$1,STOCK!$F$10:$AB$209,17,0),IF($AE365=$AE364,(IF(BT364&gt;=1,BT364-COUNTIFS($AE364:$AE364,$AC365,AT364:AT364,$AI$2),0)),0)),0)</f>
        <v>0</v>
      </c>
      <c r="BU365" s="1">
        <f>IFERROR(IF($AE365&gt;$AE364,VLOOKUP($AC365+AU$1,STOCK!$F$10:$AB$209,17,0),IF($AE365=$AE364,(IF(BU364&gt;=1,BU364-COUNTIFS($AE364:$AE364,$AC365,AU364:AU364,$AI$2),0)),0)),0)</f>
        <v>0</v>
      </c>
      <c r="BV365" s="1">
        <f>IFERROR(IF($AE365&gt;$AE364,VLOOKUP($AC365+AV$1,STOCK!$F$10:$AB$209,17,0),IF($AE365=$AE364,(IF(BV364&gt;=1,BV364-COUNTIFS($AE364:$AE364,$AC365,AV364:AV364,$AI$2),0)),0)),0)</f>
        <v>0</v>
      </c>
      <c r="BW365" s="1">
        <f>IFERROR(IF($AE365&gt;$AE364,VLOOKUP($AC365+AW$1,STOCK!$F$10:$AB$209,17,0),IF($AE365=$AE364,(IF(BW364&gt;=1,BW364-COUNTIFS($AE364:$AE364,$AC365,AW364:AW364,$AI$2),0)),0)),0)</f>
        <v>0</v>
      </c>
      <c r="BX365" s="1">
        <f>IFERROR(IF($AE365&gt;$AE364,VLOOKUP($AC365+AX$1,STOCK!$F$10:$AB$209,17,0),IF($AE365=$AE364,(IF(BX364&gt;=1,BX364-COUNTIFS($AE364:$AE364,$AC365,AX364:AX364,$AI$2),0)),0)),0)</f>
        <v>0</v>
      </c>
    </row>
    <row r="366" spans="29:76" x14ac:dyDescent="0.25">
      <c r="AC366" s="1">
        <f t="shared" si="95"/>
        <v>0</v>
      </c>
      <c r="AD366" s="1">
        <f>IFERROR(IF(LEN(AK366)&gt;=1,VLOOKUP(HLOOKUP(AK366,PROFILE!$K$5:$V$8,4,0),PROFILE!$F$1:$G$3,2,0),0),0)</f>
        <v>0</v>
      </c>
      <c r="AE366" s="1">
        <f t="shared" si="96"/>
        <v>0</v>
      </c>
      <c r="AF366" s="1">
        <v>353</v>
      </c>
      <c r="AI366" s="1" t="str">
        <f>IFERROR(IF($AH366&gt;=1,VLOOKUP($AG366,STUDENT!$O$8:$Z$1507,3,0),""),"")</f>
        <v/>
      </c>
      <c r="AJ366" s="1" t="str">
        <f>IFERROR(IF($AH366&gt;=1,VLOOKUP($AG366,STUDENT!$O$8:$Z$1507,4,0),""),"")</f>
        <v/>
      </c>
      <c r="AK366" s="1" t="str">
        <f>IFERROR(IF($AH366&gt;=1,VLOOKUP($AG366,STUDENT!$O$8:$Z$1507,6,0),""),"")</f>
        <v/>
      </c>
      <c r="AL366" s="1" t="str">
        <f t="shared" si="97"/>
        <v/>
      </c>
      <c r="AM366" s="1" t="str">
        <f t="shared" si="98"/>
        <v/>
      </c>
      <c r="AN366" s="1" t="str">
        <f t="shared" si="99"/>
        <v/>
      </c>
      <c r="AO366" s="1" t="str">
        <f t="shared" si="100"/>
        <v/>
      </c>
      <c r="AP366" s="1" t="str">
        <f t="shared" si="101"/>
        <v/>
      </c>
      <c r="AQ366" s="1" t="str">
        <f t="shared" si="102"/>
        <v/>
      </c>
      <c r="AR366" s="1" t="str">
        <f t="shared" si="103"/>
        <v/>
      </c>
      <c r="AS366" s="1" t="str">
        <f t="shared" si="104"/>
        <v/>
      </c>
      <c r="AT366" s="1" t="str">
        <f t="shared" si="105"/>
        <v/>
      </c>
      <c r="AU366" s="1" t="str">
        <f t="shared" si="106"/>
        <v/>
      </c>
      <c r="AV366" s="1" t="str">
        <f t="shared" si="107"/>
        <v/>
      </c>
      <c r="AW366" s="1" t="str">
        <f t="shared" si="108"/>
        <v/>
      </c>
      <c r="AX366" s="1" t="str">
        <f t="shared" si="109"/>
        <v/>
      </c>
      <c r="AY366" s="1">
        <f>IFERROR(IF($AE366&gt;$AE365,VLOOKUP($AC366+AL$1,STOCK!$F$10:$AB$209,16,0),IF($AE366=$AE365,(IF(AY365&gt;=1,AY365-COUNTIFS($AE365:$AE365,$AC366,AL365:AL365,$AI$1),0)),0)),0)</f>
        <v>0</v>
      </c>
      <c r="AZ366" s="1">
        <f>IFERROR(IF($AE366&gt;$AE365,VLOOKUP($AC366+AM$1,STOCK!$F$10:$AB$209,16,0),IF($AE366=$AE365,(IF(AZ365&gt;=1,AZ365-COUNTIFS($AE365:$AE365,$AC366,AM365:AM365,$AI$1),0)),0)),0)</f>
        <v>0</v>
      </c>
      <c r="BA366" s="1">
        <f>IFERROR(IF($AE366&gt;$AE365,VLOOKUP($AC366+AN$1,STOCK!$F$10:$AB$209,16,0),IF($AE366=$AE365,(IF(BA365&gt;=1,BA365-COUNTIFS($AE365:$AE365,$AC366,AN365:AN365,$AI$1),0)),0)),0)</f>
        <v>0</v>
      </c>
      <c r="BB366" s="1">
        <f>IFERROR(IF($AE366&gt;$AE365,VLOOKUP($AC366+AO$1,STOCK!$F$10:$AB$209,16,0),IF($AE366=$AE365,(IF(BB365&gt;=1,BB365-COUNTIFS($AE365:$AE365,$AC366,AO365:AO365,$AI$1),0)),0)),0)</f>
        <v>0</v>
      </c>
      <c r="BC366" s="1">
        <f>IFERROR(IF($AE366&gt;$AE365,VLOOKUP($AC366+AP$1,STOCK!$F$10:$AB$209,16,0),IF($AE366=$AE365,(IF(BC365&gt;=1,BC365-COUNTIFS($AE365:$AE365,$AC366,AP365:AP365,$AI$1),0)),0)),0)</f>
        <v>0</v>
      </c>
      <c r="BD366" s="1">
        <f>IFERROR(IF($AE366&gt;$AE365,VLOOKUP($AC366+AQ$1,STOCK!$F$10:$AB$209,16,0),IF($AE366=$AE365,(IF(BD365&gt;=1,BD365-COUNTIFS($AE365:$AE365,$AC366,AQ365:AQ365,$AI$1),0)),0)),0)</f>
        <v>0</v>
      </c>
      <c r="BE366" s="1">
        <f>IFERROR(IF($AE366&gt;$AE365,VLOOKUP($AC366+AR$1,STOCK!$F$10:$AB$209,16,0),IF($AE366=$AE365,(IF(BE365&gt;=1,BE365-COUNTIFS($AE365:$AE365,$AC366,AR365:AR365,$AI$1),0)),0)),0)</f>
        <v>0</v>
      </c>
      <c r="BF366" s="1">
        <f>IFERROR(IF($AE366&gt;$AE365,VLOOKUP($AC366+AS$1,STOCK!$F$10:$AB$209,16,0),IF($AE366=$AE365,(IF(BF365&gt;=1,BF365-COUNTIFS($AE365:$AE365,$AC366,AS365:AS365,$AI$1),0)),0)),0)</f>
        <v>0</v>
      </c>
      <c r="BG366" s="1">
        <f>IFERROR(IF($AE366&gt;$AE365,VLOOKUP($AC366+AT$1,STOCK!$F$10:$AB$209,16,0),IF($AE366=$AE365,(IF(BG365&gt;=1,BG365-COUNTIFS($AE365:$AE365,$AC366,AT365:AT365,$AI$1),0)),0)),0)</f>
        <v>0</v>
      </c>
      <c r="BH366" s="1">
        <f>IFERROR(IF($AE366&gt;$AE365,VLOOKUP($AC366+AU$1,STOCK!$F$10:$AB$209,16,0),IF($AE366=$AE365,(IF(BH365&gt;=1,BH365-COUNTIFS($AE365:$AE365,$AC366,AU365:AU365,$AI$1),0)),0)),0)</f>
        <v>0</v>
      </c>
      <c r="BI366" s="1">
        <f>IFERROR(IF($AE366&gt;$AE365,VLOOKUP($AC366+AV$1,STOCK!$F$10:$AB$209,16,0),IF($AE366=$AE365,(IF(BI365&gt;=1,BI365-COUNTIFS($AE365:$AE365,$AC366,AV365:AV365,$AI$1),0)),0)),0)</f>
        <v>0</v>
      </c>
      <c r="BJ366" s="1">
        <f>IFERROR(IF($AE366&gt;$AE365,VLOOKUP($AC366+AW$1,STOCK!$F$10:$AB$209,16,0),IF($AE366=$AE365,(IF(BJ365&gt;=1,BJ365-COUNTIFS($AE365:$AE365,$AC366,AW365:AW365,$AI$1),0)),0)),0)</f>
        <v>0</v>
      </c>
      <c r="BK366" s="1">
        <f>IFERROR(IF($AE366&gt;$AE365,VLOOKUP($AC366+AX$1,STOCK!$F$10:$AB$209,16,0),IF($AE366=$AE365,(IF(BK365&gt;=1,BK365-COUNTIFS($AE365:$AE365,$AC366,AX365:AX365,$AI$1),0)),0)),0)</f>
        <v>0</v>
      </c>
      <c r="BL366" s="1">
        <f>IFERROR(IF($AE366&gt;$AE365,VLOOKUP($AC366+AL$1,STOCK!$F$10:$AB$209,17,0),IF($AE366=$AE365,(IF(BL365&gt;=1,BL365-COUNTIFS($AE365:$AE365,$AC366,AL365:AL365,$AI$2),0)),0)),0)</f>
        <v>0</v>
      </c>
      <c r="BM366" s="1">
        <f>IFERROR(IF($AE366&gt;$AE365,VLOOKUP($AC366+AM$1,STOCK!$F$10:$AB$209,17,0),IF($AE366=$AE365,(IF(BM365&gt;=1,BM365-COUNTIFS($AE365:$AE365,$AC366,AM365:AM365,$AI$2),0)),0)),0)</f>
        <v>0</v>
      </c>
      <c r="BN366" s="1">
        <f>IFERROR(IF($AE366&gt;$AE365,VLOOKUP($AC366+AN$1,STOCK!$F$10:$AB$209,17,0),IF($AE366=$AE365,(IF(BN365&gt;=1,BN365-COUNTIFS($AE365:$AE365,$AC366,AN365:AN365,$AI$2),0)),0)),0)</f>
        <v>0</v>
      </c>
      <c r="BO366" s="1">
        <f>IFERROR(IF($AE366&gt;$AE365,VLOOKUP($AC366+AO$1,STOCK!$F$10:$AB$209,17,0),IF($AE366=$AE365,(IF(BO365&gt;=1,BO365-COUNTIFS($AE365:$AE365,$AC366,AO365:AO365,$AI$2),0)),0)),0)</f>
        <v>0</v>
      </c>
      <c r="BP366" s="1">
        <f>IFERROR(IF($AE366&gt;$AE365,VLOOKUP($AC366+AP$1,STOCK!$F$10:$AB$209,17,0),IF($AE366=$AE365,(IF(BP365&gt;=1,BP365-COUNTIFS($AE365:$AE365,$AC366,AP365:AP365,$AI$2),0)),0)),0)</f>
        <v>0</v>
      </c>
      <c r="BQ366" s="1">
        <f>IFERROR(IF($AE366&gt;$AE365,VLOOKUP($AC366+AQ$1,STOCK!$F$10:$AB$209,17,0),IF($AE366=$AE365,(IF(BQ365&gt;=1,BQ365-COUNTIFS($AE365:$AE365,$AC366,AQ365:AQ365,$AI$2),0)),0)),0)</f>
        <v>0</v>
      </c>
      <c r="BR366" s="1">
        <f>IFERROR(IF($AE366&gt;$AE365,VLOOKUP($AC366+AR$1,STOCK!$F$10:$AB$209,17,0),IF($AE366=$AE365,(IF(BR365&gt;=1,BR365-COUNTIFS($AE365:$AE365,$AC366,AR365:AR365,$AI$2),0)),0)),0)</f>
        <v>0</v>
      </c>
      <c r="BS366" s="1">
        <f>IFERROR(IF($AE366&gt;$AE365,VLOOKUP($AC366+AS$1,STOCK!$F$10:$AB$209,17,0),IF($AE366=$AE365,(IF(BS365&gt;=1,BS365-COUNTIFS($AE365:$AE365,$AC366,AS365:AS365,$AI$2),0)),0)),0)</f>
        <v>0</v>
      </c>
      <c r="BT366" s="1">
        <f>IFERROR(IF($AE366&gt;$AE365,VLOOKUP($AC366+AT$1,STOCK!$F$10:$AB$209,17,0),IF($AE366=$AE365,(IF(BT365&gt;=1,BT365-COUNTIFS($AE365:$AE365,$AC366,AT365:AT365,$AI$2),0)),0)),0)</f>
        <v>0</v>
      </c>
      <c r="BU366" s="1">
        <f>IFERROR(IF($AE366&gt;$AE365,VLOOKUP($AC366+AU$1,STOCK!$F$10:$AB$209,17,0),IF($AE366=$AE365,(IF(BU365&gt;=1,BU365-COUNTIFS($AE365:$AE365,$AC366,AU365:AU365,$AI$2),0)),0)),0)</f>
        <v>0</v>
      </c>
      <c r="BV366" s="1">
        <f>IFERROR(IF($AE366&gt;$AE365,VLOOKUP($AC366+AV$1,STOCK!$F$10:$AB$209,17,0),IF($AE366=$AE365,(IF(BV365&gt;=1,BV365-COUNTIFS($AE365:$AE365,$AC366,AV365:AV365,$AI$2),0)),0)),0)</f>
        <v>0</v>
      </c>
      <c r="BW366" s="1">
        <f>IFERROR(IF($AE366&gt;$AE365,VLOOKUP($AC366+AW$1,STOCK!$F$10:$AB$209,17,0),IF($AE366=$AE365,(IF(BW365&gt;=1,BW365-COUNTIFS($AE365:$AE365,$AC366,AW365:AW365,$AI$2),0)),0)),0)</f>
        <v>0</v>
      </c>
      <c r="BX366" s="1">
        <f>IFERROR(IF($AE366&gt;$AE365,VLOOKUP($AC366+AX$1,STOCK!$F$10:$AB$209,17,0),IF($AE366=$AE365,(IF(BX365&gt;=1,BX365-COUNTIFS($AE365:$AE365,$AC366,AX365:AX365,$AI$2),0)),0)),0)</f>
        <v>0</v>
      </c>
    </row>
    <row r="367" spans="29:76" x14ac:dyDescent="0.25">
      <c r="AC367" s="1">
        <f t="shared" si="95"/>
        <v>0</v>
      </c>
      <c r="AD367" s="1">
        <f>IFERROR(IF(LEN(AK367)&gt;=1,VLOOKUP(HLOOKUP(AK367,PROFILE!$K$5:$V$8,4,0),PROFILE!$F$1:$G$3,2,0),0),0)</f>
        <v>0</v>
      </c>
      <c r="AE367" s="1">
        <f t="shared" si="96"/>
        <v>0</v>
      </c>
      <c r="AF367" s="1">
        <v>354</v>
      </c>
      <c r="AI367" s="1" t="str">
        <f>IFERROR(IF($AH367&gt;=1,VLOOKUP($AG367,STUDENT!$O$8:$Z$1507,3,0),""),"")</f>
        <v/>
      </c>
      <c r="AJ367" s="1" t="str">
        <f>IFERROR(IF($AH367&gt;=1,VLOOKUP($AG367,STUDENT!$O$8:$Z$1507,4,0),""),"")</f>
        <v/>
      </c>
      <c r="AK367" s="1" t="str">
        <f>IFERROR(IF($AH367&gt;=1,VLOOKUP($AG367,STUDENT!$O$8:$Z$1507,6,0),""),"")</f>
        <v/>
      </c>
      <c r="AL367" s="1" t="str">
        <f t="shared" si="97"/>
        <v/>
      </c>
      <c r="AM367" s="1" t="str">
        <f t="shared" si="98"/>
        <v/>
      </c>
      <c r="AN367" s="1" t="str">
        <f t="shared" si="99"/>
        <v/>
      </c>
      <c r="AO367" s="1" t="str">
        <f t="shared" si="100"/>
        <v/>
      </c>
      <c r="AP367" s="1" t="str">
        <f t="shared" si="101"/>
        <v/>
      </c>
      <c r="AQ367" s="1" t="str">
        <f t="shared" si="102"/>
        <v/>
      </c>
      <c r="AR367" s="1" t="str">
        <f t="shared" si="103"/>
        <v/>
      </c>
      <c r="AS367" s="1" t="str">
        <f t="shared" si="104"/>
        <v/>
      </c>
      <c r="AT367" s="1" t="str">
        <f t="shared" si="105"/>
        <v/>
      </c>
      <c r="AU367" s="1" t="str">
        <f t="shared" si="106"/>
        <v/>
      </c>
      <c r="AV367" s="1" t="str">
        <f t="shared" si="107"/>
        <v/>
      </c>
      <c r="AW367" s="1" t="str">
        <f t="shared" si="108"/>
        <v/>
      </c>
      <c r="AX367" s="1" t="str">
        <f t="shared" si="109"/>
        <v/>
      </c>
      <c r="AY367" s="1">
        <f>IFERROR(IF($AE367&gt;$AE366,VLOOKUP($AC367+AL$1,STOCK!$F$10:$AB$209,16,0),IF($AE367=$AE366,(IF(AY366&gt;=1,AY366-COUNTIFS($AE366:$AE366,$AC367,AL366:AL366,$AI$1),0)),0)),0)</f>
        <v>0</v>
      </c>
      <c r="AZ367" s="1">
        <f>IFERROR(IF($AE367&gt;$AE366,VLOOKUP($AC367+AM$1,STOCK!$F$10:$AB$209,16,0),IF($AE367=$AE366,(IF(AZ366&gt;=1,AZ366-COUNTIFS($AE366:$AE366,$AC367,AM366:AM366,$AI$1),0)),0)),0)</f>
        <v>0</v>
      </c>
      <c r="BA367" s="1">
        <f>IFERROR(IF($AE367&gt;$AE366,VLOOKUP($AC367+AN$1,STOCK!$F$10:$AB$209,16,0),IF($AE367=$AE366,(IF(BA366&gt;=1,BA366-COUNTIFS($AE366:$AE366,$AC367,AN366:AN366,$AI$1),0)),0)),0)</f>
        <v>0</v>
      </c>
      <c r="BB367" s="1">
        <f>IFERROR(IF($AE367&gt;$AE366,VLOOKUP($AC367+AO$1,STOCK!$F$10:$AB$209,16,0),IF($AE367=$AE366,(IF(BB366&gt;=1,BB366-COUNTIFS($AE366:$AE366,$AC367,AO366:AO366,$AI$1),0)),0)),0)</f>
        <v>0</v>
      </c>
      <c r="BC367" s="1">
        <f>IFERROR(IF($AE367&gt;$AE366,VLOOKUP($AC367+AP$1,STOCK!$F$10:$AB$209,16,0),IF($AE367=$AE366,(IF(BC366&gt;=1,BC366-COUNTIFS($AE366:$AE366,$AC367,AP366:AP366,$AI$1),0)),0)),0)</f>
        <v>0</v>
      </c>
      <c r="BD367" s="1">
        <f>IFERROR(IF($AE367&gt;$AE366,VLOOKUP($AC367+AQ$1,STOCK!$F$10:$AB$209,16,0),IF($AE367=$AE366,(IF(BD366&gt;=1,BD366-COUNTIFS($AE366:$AE366,$AC367,AQ366:AQ366,$AI$1),0)),0)),0)</f>
        <v>0</v>
      </c>
      <c r="BE367" s="1">
        <f>IFERROR(IF($AE367&gt;$AE366,VLOOKUP($AC367+AR$1,STOCK!$F$10:$AB$209,16,0),IF($AE367=$AE366,(IF(BE366&gt;=1,BE366-COUNTIFS($AE366:$AE366,$AC367,AR366:AR366,$AI$1),0)),0)),0)</f>
        <v>0</v>
      </c>
      <c r="BF367" s="1">
        <f>IFERROR(IF($AE367&gt;$AE366,VLOOKUP($AC367+AS$1,STOCK!$F$10:$AB$209,16,0),IF($AE367=$AE366,(IF(BF366&gt;=1,BF366-COUNTIFS($AE366:$AE366,$AC367,AS366:AS366,$AI$1),0)),0)),0)</f>
        <v>0</v>
      </c>
      <c r="BG367" s="1">
        <f>IFERROR(IF($AE367&gt;$AE366,VLOOKUP($AC367+AT$1,STOCK!$F$10:$AB$209,16,0),IF($AE367=$AE366,(IF(BG366&gt;=1,BG366-COUNTIFS($AE366:$AE366,$AC367,AT366:AT366,$AI$1),0)),0)),0)</f>
        <v>0</v>
      </c>
      <c r="BH367" s="1">
        <f>IFERROR(IF($AE367&gt;$AE366,VLOOKUP($AC367+AU$1,STOCK!$F$10:$AB$209,16,0),IF($AE367=$AE366,(IF(BH366&gt;=1,BH366-COUNTIFS($AE366:$AE366,$AC367,AU366:AU366,$AI$1),0)),0)),0)</f>
        <v>0</v>
      </c>
      <c r="BI367" s="1">
        <f>IFERROR(IF($AE367&gt;$AE366,VLOOKUP($AC367+AV$1,STOCK!$F$10:$AB$209,16,0),IF($AE367=$AE366,(IF(BI366&gt;=1,BI366-COUNTIFS($AE366:$AE366,$AC367,AV366:AV366,$AI$1),0)),0)),0)</f>
        <v>0</v>
      </c>
      <c r="BJ367" s="1">
        <f>IFERROR(IF($AE367&gt;$AE366,VLOOKUP($AC367+AW$1,STOCK!$F$10:$AB$209,16,0),IF($AE367=$AE366,(IF(BJ366&gt;=1,BJ366-COUNTIFS($AE366:$AE366,$AC367,AW366:AW366,$AI$1),0)),0)),0)</f>
        <v>0</v>
      </c>
      <c r="BK367" s="1">
        <f>IFERROR(IF($AE367&gt;$AE366,VLOOKUP($AC367+AX$1,STOCK!$F$10:$AB$209,16,0),IF($AE367=$AE366,(IF(BK366&gt;=1,BK366-COUNTIFS($AE366:$AE366,$AC367,AX366:AX366,$AI$1),0)),0)),0)</f>
        <v>0</v>
      </c>
      <c r="BL367" s="1">
        <f>IFERROR(IF($AE367&gt;$AE366,VLOOKUP($AC367+AL$1,STOCK!$F$10:$AB$209,17,0),IF($AE367=$AE366,(IF(BL366&gt;=1,BL366-COUNTIFS($AE366:$AE366,$AC367,AL366:AL366,$AI$2),0)),0)),0)</f>
        <v>0</v>
      </c>
      <c r="BM367" s="1">
        <f>IFERROR(IF($AE367&gt;$AE366,VLOOKUP($AC367+AM$1,STOCK!$F$10:$AB$209,17,0),IF($AE367=$AE366,(IF(BM366&gt;=1,BM366-COUNTIFS($AE366:$AE366,$AC367,AM366:AM366,$AI$2),0)),0)),0)</f>
        <v>0</v>
      </c>
      <c r="BN367" s="1">
        <f>IFERROR(IF($AE367&gt;$AE366,VLOOKUP($AC367+AN$1,STOCK!$F$10:$AB$209,17,0),IF($AE367=$AE366,(IF(BN366&gt;=1,BN366-COUNTIFS($AE366:$AE366,$AC367,AN366:AN366,$AI$2),0)),0)),0)</f>
        <v>0</v>
      </c>
      <c r="BO367" s="1">
        <f>IFERROR(IF($AE367&gt;$AE366,VLOOKUP($AC367+AO$1,STOCK!$F$10:$AB$209,17,0),IF($AE367=$AE366,(IF(BO366&gt;=1,BO366-COUNTIFS($AE366:$AE366,$AC367,AO366:AO366,$AI$2),0)),0)),0)</f>
        <v>0</v>
      </c>
      <c r="BP367" s="1">
        <f>IFERROR(IF($AE367&gt;$AE366,VLOOKUP($AC367+AP$1,STOCK!$F$10:$AB$209,17,0),IF($AE367=$AE366,(IF(BP366&gt;=1,BP366-COUNTIFS($AE366:$AE366,$AC367,AP366:AP366,$AI$2),0)),0)),0)</f>
        <v>0</v>
      </c>
      <c r="BQ367" s="1">
        <f>IFERROR(IF($AE367&gt;$AE366,VLOOKUP($AC367+AQ$1,STOCK!$F$10:$AB$209,17,0),IF($AE367=$AE366,(IF(BQ366&gt;=1,BQ366-COUNTIFS($AE366:$AE366,$AC367,AQ366:AQ366,$AI$2),0)),0)),0)</f>
        <v>0</v>
      </c>
      <c r="BR367" s="1">
        <f>IFERROR(IF($AE367&gt;$AE366,VLOOKUP($AC367+AR$1,STOCK!$F$10:$AB$209,17,0),IF($AE367=$AE366,(IF(BR366&gt;=1,BR366-COUNTIFS($AE366:$AE366,$AC367,AR366:AR366,$AI$2),0)),0)),0)</f>
        <v>0</v>
      </c>
      <c r="BS367" s="1">
        <f>IFERROR(IF($AE367&gt;$AE366,VLOOKUP($AC367+AS$1,STOCK!$F$10:$AB$209,17,0),IF($AE367=$AE366,(IF(BS366&gt;=1,BS366-COUNTIFS($AE366:$AE366,$AC367,AS366:AS366,$AI$2),0)),0)),0)</f>
        <v>0</v>
      </c>
      <c r="BT367" s="1">
        <f>IFERROR(IF($AE367&gt;$AE366,VLOOKUP($AC367+AT$1,STOCK!$F$10:$AB$209,17,0),IF($AE367=$AE366,(IF(BT366&gt;=1,BT366-COUNTIFS($AE366:$AE366,$AC367,AT366:AT366,$AI$2),0)),0)),0)</f>
        <v>0</v>
      </c>
      <c r="BU367" s="1">
        <f>IFERROR(IF($AE367&gt;$AE366,VLOOKUP($AC367+AU$1,STOCK!$F$10:$AB$209,17,0),IF($AE367=$AE366,(IF(BU366&gt;=1,BU366-COUNTIFS($AE366:$AE366,$AC367,AU366:AU366,$AI$2),0)),0)),0)</f>
        <v>0</v>
      </c>
      <c r="BV367" s="1">
        <f>IFERROR(IF($AE367&gt;$AE366,VLOOKUP($AC367+AV$1,STOCK!$F$10:$AB$209,17,0),IF($AE367=$AE366,(IF(BV366&gt;=1,BV366-COUNTIFS($AE366:$AE366,$AC367,AV366:AV366,$AI$2),0)),0)),0)</f>
        <v>0</v>
      </c>
      <c r="BW367" s="1">
        <f>IFERROR(IF($AE367&gt;$AE366,VLOOKUP($AC367+AW$1,STOCK!$F$10:$AB$209,17,0),IF($AE367=$AE366,(IF(BW366&gt;=1,BW366-COUNTIFS($AE366:$AE366,$AC367,AW366:AW366,$AI$2),0)),0)),0)</f>
        <v>0</v>
      </c>
      <c r="BX367" s="1">
        <f>IFERROR(IF($AE367&gt;$AE366,VLOOKUP($AC367+AX$1,STOCK!$F$10:$AB$209,17,0),IF($AE367=$AE366,(IF(BX366&gt;=1,BX366-COUNTIFS($AE366:$AE366,$AC367,AX366:AX366,$AI$2),0)),0)),0)</f>
        <v>0</v>
      </c>
    </row>
    <row r="368" spans="29:76" x14ac:dyDescent="0.25">
      <c r="AC368" s="1">
        <f t="shared" si="95"/>
        <v>0</v>
      </c>
      <c r="AD368" s="1">
        <f>IFERROR(IF(LEN(AK368)&gt;=1,VLOOKUP(HLOOKUP(AK368,PROFILE!$K$5:$V$8,4,0),PROFILE!$F$1:$G$3,2,0),0),0)</f>
        <v>0</v>
      </c>
      <c r="AE368" s="1">
        <f t="shared" si="96"/>
        <v>0</v>
      </c>
      <c r="AF368" s="1">
        <v>355</v>
      </c>
      <c r="AI368" s="1" t="str">
        <f>IFERROR(IF($AH368&gt;=1,VLOOKUP($AG368,STUDENT!$O$8:$Z$1507,3,0),""),"")</f>
        <v/>
      </c>
      <c r="AJ368" s="1" t="str">
        <f>IFERROR(IF($AH368&gt;=1,VLOOKUP($AG368,STUDENT!$O$8:$Z$1507,4,0),""),"")</f>
        <v/>
      </c>
      <c r="AK368" s="1" t="str">
        <f>IFERROR(IF($AH368&gt;=1,VLOOKUP($AG368,STUDENT!$O$8:$Z$1507,6,0),""),"")</f>
        <v/>
      </c>
      <c r="AL368" s="1" t="str">
        <f t="shared" si="97"/>
        <v/>
      </c>
      <c r="AM368" s="1" t="str">
        <f t="shared" si="98"/>
        <v/>
      </c>
      <c r="AN368" s="1" t="str">
        <f t="shared" si="99"/>
        <v/>
      </c>
      <c r="AO368" s="1" t="str">
        <f t="shared" si="100"/>
        <v/>
      </c>
      <c r="AP368" s="1" t="str">
        <f t="shared" si="101"/>
        <v/>
      </c>
      <c r="AQ368" s="1" t="str">
        <f t="shared" si="102"/>
        <v/>
      </c>
      <c r="AR368" s="1" t="str">
        <f t="shared" si="103"/>
        <v/>
      </c>
      <c r="AS368" s="1" t="str">
        <f t="shared" si="104"/>
        <v/>
      </c>
      <c r="AT368" s="1" t="str">
        <f t="shared" si="105"/>
        <v/>
      </c>
      <c r="AU368" s="1" t="str">
        <f t="shared" si="106"/>
        <v/>
      </c>
      <c r="AV368" s="1" t="str">
        <f t="shared" si="107"/>
        <v/>
      </c>
      <c r="AW368" s="1" t="str">
        <f t="shared" si="108"/>
        <v/>
      </c>
      <c r="AX368" s="1" t="str">
        <f t="shared" si="109"/>
        <v/>
      </c>
      <c r="AY368" s="1">
        <f>IFERROR(IF($AE368&gt;$AE367,VLOOKUP($AC368+AL$1,STOCK!$F$10:$AB$209,16,0),IF($AE368=$AE367,(IF(AY367&gt;=1,AY367-COUNTIFS($AE367:$AE367,$AC368,AL367:AL367,$AI$1),0)),0)),0)</f>
        <v>0</v>
      </c>
      <c r="AZ368" s="1">
        <f>IFERROR(IF($AE368&gt;$AE367,VLOOKUP($AC368+AM$1,STOCK!$F$10:$AB$209,16,0),IF($AE368=$AE367,(IF(AZ367&gt;=1,AZ367-COUNTIFS($AE367:$AE367,$AC368,AM367:AM367,$AI$1),0)),0)),0)</f>
        <v>0</v>
      </c>
      <c r="BA368" s="1">
        <f>IFERROR(IF($AE368&gt;$AE367,VLOOKUP($AC368+AN$1,STOCK!$F$10:$AB$209,16,0),IF($AE368=$AE367,(IF(BA367&gt;=1,BA367-COUNTIFS($AE367:$AE367,$AC368,AN367:AN367,$AI$1),0)),0)),0)</f>
        <v>0</v>
      </c>
      <c r="BB368" s="1">
        <f>IFERROR(IF($AE368&gt;$AE367,VLOOKUP($AC368+AO$1,STOCK!$F$10:$AB$209,16,0),IF($AE368=$AE367,(IF(BB367&gt;=1,BB367-COUNTIFS($AE367:$AE367,$AC368,AO367:AO367,$AI$1),0)),0)),0)</f>
        <v>0</v>
      </c>
      <c r="BC368" s="1">
        <f>IFERROR(IF($AE368&gt;$AE367,VLOOKUP($AC368+AP$1,STOCK!$F$10:$AB$209,16,0),IF($AE368=$AE367,(IF(BC367&gt;=1,BC367-COUNTIFS($AE367:$AE367,$AC368,AP367:AP367,$AI$1),0)),0)),0)</f>
        <v>0</v>
      </c>
      <c r="BD368" s="1">
        <f>IFERROR(IF($AE368&gt;$AE367,VLOOKUP($AC368+AQ$1,STOCK!$F$10:$AB$209,16,0),IF($AE368=$AE367,(IF(BD367&gt;=1,BD367-COUNTIFS($AE367:$AE367,$AC368,AQ367:AQ367,$AI$1),0)),0)),0)</f>
        <v>0</v>
      </c>
      <c r="BE368" s="1">
        <f>IFERROR(IF($AE368&gt;$AE367,VLOOKUP($AC368+AR$1,STOCK!$F$10:$AB$209,16,0),IF($AE368=$AE367,(IF(BE367&gt;=1,BE367-COUNTIFS($AE367:$AE367,$AC368,AR367:AR367,$AI$1),0)),0)),0)</f>
        <v>0</v>
      </c>
      <c r="BF368" s="1">
        <f>IFERROR(IF($AE368&gt;$AE367,VLOOKUP($AC368+AS$1,STOCK!$F$10:$AB$209,16,0),IF($AE368=$AE367,(IF(BF367&gt;=1,BF367-COUNTIFS($AE367:$AE367,$AC368,AS367:AS367,$AI$1),0)),0)),0)</f>
        <v>0</v>
      </c>
      <c r="BG368" s="1">
        <f>IFERROR(IF($AE368&gt;$AE367,VLOOKUP($AC368+AT$1,STOCK!$F$10:$AB$209,16,0),IF($AE368=$AE367,(IF(BG367&gt;=1,BG367-COUNTIFS($AE367:$AE367,$AC368,AT367:AT367,$AI$1),0)),0)),0)</f>
        <v>0</v>
      </c>
      <c r="BH368" s="1">
        <f>IFERROR(IF($AE368&gt;$AE367,VLOOKUP($AC368+AU$1,STOCK!$F$10:$AB$209,16,0),IF($AE368=$AE367,(IF(BH367&gt;=1,BH367-COUNTIFS($AE367:$AE367,$AC368,AU367:AU367,$AI$1),0)),0)),0)</f>
        <v>0</v>
      </c>
      <c r="BI368" s="1">
        <f>IFERROR(IF($AE368&gt;$AE367,VLOOKUP($AC368+AV$1,STOCK!$F$10:$AB$209,16,0),IF($AE368=$AE367,(IF(BI367&gt;=1,BI367-COUNTIFS($AE367:$AE367,$AC368,AV367:AV367,$AI$1),0)),0)),0)</f>
        <v>0</v>
      </c>
      <c r="BJ368" s="1">
        <f>IFERROR(IF($AE368&gt;$AE367,VLOOKUP($AC368+AW$1,STOCK!$F$10:$AB$209,16,0),IF($AE368=$AE367,(IF(BJ367&gt;=1,BJ367-COUNTIFS($AE367:$AE367,$AC368,AW367:AW367,$AI$1),0)),0)),0)</f>
        <v>0</v>
      </c>
      <c r="BK368" s="1">
        <f>IFERROR(IF($AE368&gt;$AE367,VLOOKUP($AC368+AX$1,STOCK!$F$10:$AB$209,16,0),IF($AE368=$AE367,(IF(BK367&gt;=1,BK367-COUNTIFS($AE367:$AE367,$AC368,AX367:AX367,$AI$1),0)),0)),0)</f>
        <v>0</v>
      </c>
      <c r="BL368" s="1">
        <f>IFERROR(IF($AE368&gt;$AE367,VLOOKUP($AC368+AL$1,STOCK!$F$10:$AB$209,17,0),IF($AE368=$AE367,(IF(BL367&gt;=1,BL367-COUNTIFS($AE367:$AE367,$AC368,AL367:AL367,$AI$2),0)),0)),0)</f>
        <v>0</v>
      </c>
      <c r="BM368" s="1">
        <f>IFERROR(IF($AE368&gt;$AE367,VLOOKUP($AC368+AM$1,STOCK!$F$10:$AB$209,17,0),IF($AE368=$AE367,(IF(BM367&gt;=1,BM367-COUNTIFS($AE367:$AE367,$AC368,AM367:AM367,$AI$2),0)),0)),0)</f>
        <v>0</v>
      </c>
      <c r="BN368" s="1">
        <f>IFERROR(IF($AE368&gt;$AE367,VLOOKUP($AC368+AN$1,STOCK!$F$10:$AB$209,17,0),IF($AE368=$AE367,(IF(BN367&gt;=1,BN367-COUNTIFS($AE367:$AE367,$AC368,AN367:AN367,$AI$2),0)),0)),0)</f>
        <v>0</v>
      </c>
      <c r="BO368" s="1">
        <f>IFERROR(IF($AE368&gt;$AE367,VLOOKUP($AC368+AO$1,STOCK!$F$10:$AB$209,17,0),IF($AE368=$AE367,(IF(BO367&gt;=1,BO367-COUNTIFS($AE367:$AE367,$AC368,AO367:AO367,$AI$2),0)),0)),0)</f>
        <v>0</v>
      </c>
      <c r="BP368" s="1">
        <f>IFERROR(IF($AE368&gt;$AE367,VLOOKUP($AC368+AP$1,STOCK!$F$10:$AB$209,17,0),IF($AE368=$AE367,(IF(BP367&gt;=1,BP367-COUNTIFS($AE367:$AE367,$AC368,AP367:AP367,$AI$2),0)),0)),0)</f>
        <v>0</v>
      </c>
      <c r="BQ368" s="1">
        <f>IFERROR(IF($AE368&gt;$AE367,VLOOKUP($AC368+AQ$1,STOCK!$F$10:$AB$209,17,0),IF($AE368=$AE367,(IF(BQ367&gt;=1,BQ367-COUNTIFS($AE367:$AE367,$AC368,AQ367:AQ367,$AI$2),0)),0)),0)</f>
        <v>0</v>
      </c>
      <c r="BR368" s="1">
        <f>IFERROR(IF($AE368&gt;$AE367,VLOOKUP($AC368+AR$1,STOCK!$F$10:$AB$209,17,0),IF($AE368=$AE367,(IF(BR367&gt;=1,BR367-COUNTIFS($AE367:$AE367,$AC368,AR367:AR367,$AI$2),0)),0)),0)</f>
        <v>0</v>
      </c>
      <c r="BS368" s="1">
        <f>IFERROR(IF($AE368&gt;$AE367,VLOOKUP($AC368+AS$1,STOCK!$F$10:$AB$209,17,0),IF($AE368=$AE367,(IF(BS367&gt;=1,BS367-COUNTIFS($AE367:$AE367,$AC368,AS367:AS367,$AI$2),0)),0)),0)</f>
        <v>0</v>
      </c>
      <c r="BT368" s="1">
        <f>IFERROR(IF($AE368&gt;$AE367,VLOOKUP($AC368+AT$1,STOCK!$F$10:$AB$209,17,0),IF($AE368=$AE367,(IF(BT367&gt;=1,BT367-COUNTIFS($AE367:$AE367,$AC368,AT367:AT367,$AI$2),0)),0)),0)</f>
        <v>0</v>
      </c>
      <c r="BU368" s="1">
        <f>IFERROR(IF($AE368&gt;$AE367,VLOOKUP($AC368+AU$1,STOCK!$F$10:$AB$209,17,0),IF($AE368=$AE367,(IF(BU367&gt;=1,BU367-COUNTIFS($AE367:$AE367,$AC368,AU367:AU367,$AI$2),0)),0)),0)</f>
        <v>0</v>
      </c>
      <c r="BV368" s="1">
        <f>IFERROR(IF($AE368&gt;$AE367,VLOOKUP($AC368+AV$1,STOCK!$F$10:$AB$209,17,0),IF($AE368=$AE367,(IF(BV367&gt;=1,BV367-COUNTIFS($AE367:$AE367,$AC368,AV367:AV367,$AI$2),0)),0)),0)</f>
        <v>0</v>
      </c>
      <c r="BW368" s="1">
        <f>IFERROR(IF($AE368&gt;$AE367,VLOOKUP($AC368+AW$1,STOCK!$F$10:$AB$209,17,0),IF($AE368=$AE367,(IF(BW367&gt;=1,BW367-COUNTIFS($AE367:$AE367,$AC368,AW367:AW367,$AI$2),0)),0)),0)</f>
        <v>0</v>
      </c>
      <c r="BX368" s="1">
        <f>IFERROR(IF($AE368&gt;$AE367,VLOOKUP($AC368+AX$1,STOCK!$F$10:$AB$209,17,0),IF($AE368=$AE367,(IF(BX367&gt;=1,BX367-COUNTIFS($AE367:$AE367,$AC368,AX367:AX367,$AI$2),0)),0)),0)</f>
        <v>0</v>
      </c>
    </row>
    <row r="369" spans="29:76" x14ac:dyDescent="0.25">
      <c r="AC369" s="1">
        <f t="shared" si="95"/>
        <v>0</v>
      </c>
      <c r="AD369" s="1">
        <f>IFERROR(IF(LEN(AK369)&gt;=1,VLOOKUP(HLOOKUP(AK369,PROFILE!$K$5:$V$8,4,0),PROFILE!$F$1:$G$3,2,0),0),0)</f>
        <v>0</v>
      </c>
      <c r="AE369" s="1">
        <f t="shared" si="96"/>
        <v>0</v>
      </c>
      <c r="AF369" s="1">
        <v>356</v>
      </c>
      <c r="AI369" s="1" t="str">
        <f>IFERROR(IF($AH369&gt;=1,VLOOKUP($AG369,STUDENT!$O$8:$Z$1507,3,0),""),"")</f>
        <v/>
      </c>
      <c r="AJ369" s="1" t="str">
        <f>IFERROR(IF($AH369&gt;=1,VLOOKUP($AG369,STUDENT!$O$8:$Z$1507,4,0),""),"")</f>
        <v/>
      </c>
      <c r="AK369" s="1" t="str">
        <f>IFERROR(IF($AH369&gt;=1,VLOOKUP($AG369,STUDENT!$O$8:$Z$1507,6,0),""),"")</f>
        <v/>
      </c>
      <c r="AL369" s="1" t="str">
        <f t="shared" si="97"/>
        <v/>
      </c>
      <c r="AM369" s="1" t="str">
        <f t="shared" si="98"/>
        <v/>
      </c>
      <c r="AN369" s="1" t="str">
        <f t="shared" si="99"/>
        <v/>
      </c>
      <c r="AO369" s="1" t="str">
        <f t="shared" si="100"/>
        <v/>
      </c>
      <c r="AP369" s="1" t="str">
        <f t="shared" si="101"/>
        <v/>
      </c>
      <c r="AQ369" s="1" t="str">
        <f t="shared" si="102"/>
        <v/>
      </c>
      <c r="AR369" s="1" t="str">
        <f t="shared" si="103"/>
        <v/>
      </c>
      <c r="AS369" s="1" t="str">
        <f t="shared" si="104"/>
        <v/>
      </c>
      <c r="AT369" s="1" t="str">
        <f t="shared" si="105"/>
        <v/>
      </c>
      <c r="AU369" s="1" t="str">
        <f t="shared" si="106"/>
        <v/>
      </c>
      <c r="AV369" s="1" t="str">
        <f t="shared" si="107"/>
        <v/>
      </c>
      <c r="AW369" s="1" t="str">
        <f t="shared" si="108"/>
        <v/>
      </c>
      <c r="AX369" s="1" t="str">
        <f t="shared" si="109"/>
        <v/>
      </c>
      <c r="AY369" s="1">
        <f>IFERROR(IF($AE369&gt;$AE368,VLOOKUP($AC369+AL$1,STOCK!$F$10:$AB$209,16,0),IF($AE369=$AE368,(IF(AY368&gt;=1,AY368-COUNTIFS($AE368:$AE368,$AC369,AL368:AL368,$AI$1),0)),0)),0)</f>
        <v>0</v>
      </c>
      <c r="AZ369" s="1">
        <f>IFERROR(IF($AE369&gt;$AE368,VLOOKUP($AC369+AM$1,STOCK!$F$10:$AB$209,16,0),IF($AE369=$AE368,(IF(AZ368&gt;=1,AZ368-COUNTIFS($AE368:$AE368,$AC369,AM368:AM368,$AI$1),0)),0)),0)</f>
        <v>0</v>
      </c>
      <c r="BA369" s="1">
        <f>IFERROR(IF($AE369&gt;$AE368,VLOOKUP($AC369+AN$1,STOCK!$F$10:$AB$209,16,0),IF($AE369=$AE368,(IF(BA368&gt;=1,BA368-COUNTIFS($AE368:$AE368,$AC369,AN368:AN368,$AI$1),0)),0)),0)</f>
        <v>0</v>
      </c>
      <c r="BB369" s="1">
        <f>IFERROR(IF($AE369&gt;$AE368,VLOOKUP($AC369+AO$1,STOCK!$F$10:$AB$209,16,0),IF($AE369=$AE368,(IF(BB368&gt;=1,BB368-COUNTIFS($AE368:$AE368,$AC369,AO368:AO368,$AI$1),0)),0)),0)</f>
        <v>0</v>
      </c>
      <c r="BC369" s="1">
        <f>IFERROR(IF($AE369&gt;$AE368,VLOOKUP($AC369+AP$1,STOCK!$F$10:$AB$209,16,0),IF($AE369=$AE368,(IF(BC368&gt;=1,BC368-COUNTIFS($AE368:$AE368,$AC369,AP368:AP368,$AI$1),0)),0)),0)</f>
        <v>0</v>
      </c>
      <c r="BD369" s="1">
        <f>IFERROR(IF($AE369&gt;$AE368,VLOOKUP($AC369+AQ$1,STOCK!$F$10:$AB$209,16,0),IF($AE369=$AE368,(IF(BD368&gt;=1,BD368-COUNTIFS($AE368:$AE368,$AC369,AQ368:AQ368,$AI$1),0)),0)),0)</f>
        <v>0</v>
      </c>
      <c r="BE369" s="1">
        <f>IFERROR(IF($AE369&gt;$AE368,VLOOKUP($AC369+AR$1,STOCK!$F$10:$AB$209,16,0),IF($AE369=$AE368,(IF(BE368&gt;=1,BE368-COUNTIFS($AE368:$AE368,$AC369,AR368:AR368,$AI$1),0)),0)),0)</f>
        <v>0</v>
      </c>
      <c r="BF369" s="1">
        <f>IFERROR(IF($AE369&gt;$AE368,VLOOKUP($AC369+AS$1,STOCK!$F$10:$AB$209,16,0),IF($AE369=$AE368,(IF(BF368&gt;=1,BF368-COUNTIFS($AE368:$AE368,$AC369,AS368:AS368,$AI$1),0)),0)),0)</f>
        <v>0</v>
      </c>
      <c r="BG369" s="1">
        <f>IFERROR(IF($AE369&gt;$AE368,VLOOKUP($AC369+AT$1,STOCK!$F$10:$AB$209,16,0),IF($AE369=$AE368,(IF(BG368&gt;=1,BG368-COUNTIFS($AE368:$AE368,$AC369,AT368:AT368,$AI$1),0)),0)),0)</f>
        <v>0</v>
      </c>
      <c r="BH369" s="1">
        <f>IFERROR(IF($AE369&gt;$AE368,VLOOKUP($AC369+AU$1,STOCK!$F$10:$AB$209,16,0),IF($AE369=$AE368,(IF(BH368&gt;=1,BH368-COUNTIFS($AE368:$AE368,$AC369,AU368:AU368,$AI$1),0)),0)),0)</f>
        <v>0</v>
      </c>
      <c r="BI369" s="1">
        <f>IFERROR(IF($AE369&gt;$AE368,VLOOKUP($AC369+AV$1,STOCK!$F$10:$AB$209,16,0),IF($AE369=$AE368,(IF(BI368&gt;=1,BI368-COUNTIFS($AE368:$AE368,$AC369,AV368:AV368,$AI$1),0)),0)),0)</f>
        <v>0</v>
      </c>
      <c r="BJ369" s="1">
        <f>IFERROR(IF($AE369&gt;$AE368,VLOOKUP($AC369+AW$1,STOCK!$F$10:$AB$209,16,0),IF($AE369=$AE368,(IF(BJ368&gt;=1,BJ368-COUNTIFS($AE368:$AE368,$AC369,AW368:AW368,$AI$1),0)),0)),0)</f>
        <v>0</v>
      </c>
      <c r="BK369" s="1">
        <f>IFERROR(IF($AE369&gt;$AE368,VLOOKUP($AC369+AX$1,STOCK!$F$10:$AB$209,16,0),IF($AE369=$AE368,(IF(BK368&gt;=1,BK368-COUNTIFS($AE368:$AE368,$AC369,AX368:AX368,$AI$1),0)),0)),0)</f>
        <v>0</v>
      </c>
      <c r="BL369" s="1">
        <f>IFERROR(IF($AE369&gt;$AE368,VLOOKUP($AC369+AL$1,STOCK!$F$10:$AB$209,17,0),IF($AE369=$AE368,(IF(BL368&gt;=1,BL368-COUNTIFS($AE368:$AE368,$AC369,AL368:AL368,$AI$2),0)),0)),0)</f>
        <v>0</v>
      </c>
      <c r="BM369" s="1">
        <f>IFERROR(IF($AE369&gt;$AE368,VLOOKUP($AC369+AM$1,STOCK!$F$10:$AB$209,17,0),IF($AE369=$AE368,(IF(BM368&gt;=1,BM368-COUNTIFS($AE368:$AE368,$AC369,AM368:AM368,$AI$2),0)),0)),0)</f>
        <v>0</v>
      </c>
      <c r="BN369" s="1">
        <f>IFERROR(IF($AE369&gt;$AE368,VLOOKUP($AC369+AN$1,STOCK!$F$10:$AB$209,17,0),IF($AE369=$AE368,(IF(BN368&gt;=1,BN368-COUNTIFS($AE368:$AE368,$AC369,AN368:AN368,$AI$2),0)),0)),0)</f>
        <v>0</v>
      </c>
      <c r="BO369" s="1">
        <f>IFERROR(IF($AE369&gt;$AE368,VLOOKUP($AC369+AO$1,STOCK!$F$10:$AB$209,17,0),IF($AE369=$AE368,(IF(BO368&gt;=1,BO368-COUNTIFS($AE368:$AE368,$AC369,AO368:AO368,$AI$2),0)),0)),0)</f>
        <v>0</v>
      </c>
      <c r="BP369" s="1">
        <f>IFERROR(IF($AE369&gt;$AE368,VLOOKUP($AC369+AP$1,STOCK!$F$10:$AB$209,17,0),IF($AE369=$AE368,(IF(BP368&gt;=1,BP368-COUNTIFS($AE368:$AE368,$AC369,AP368:AP368,$AI$2),0)),0)),0)</f>
        <v>0</v>
      </c>
      <c r="BQ369" s="1">
        <f>IFERROR(IF($AE369&gt;$AE368,VLOOKUP($AC369+AQ$1,STOCK!$F$10:$AB$209,17,0),IF($AE369=$AE368,(IF(BQ368&gt;=1,BQ368-COUNTIFS($AE368:$AE368,$AC369,AQ368:AQ368,$AI$2),0)),0)),0)</f>
        <v>0</v>
      </c>
      <c r="BR369" s="1">
        <f>IFERROR(IF($AE369&gt;$AE368,VLOOKUP($AC369+AR$1,STOCK!$F$10:$AB$209,17,0),IF($AE369=$AE368,(IF(BR368&gt;=1,BR368-COUNTIFS($AE368:$AE368,$AC369,AR368:AR368,$AI$2),0)),0)),0)</f>
        <v>0</v>
      </c>
      <c r="BS369" s="1">
        <f>IFERROR(IF($AE369&gt;$AE368,VLOOKUP($AC369+AS$1,STOCK!$F$10:$AB$209,17,0),IF($AE369=$AE368,(IF(BS368&gt;=1,BS368-COUNTIFS($AE368:$AE368,$AC369,AS368:AS368,$AI$2),0)),0)),0)</f>
        <v>0</v>
      </c>
      <c r="BT369" s="1">
        <f>IFERROR(IF($AE369&gt;$AE368,VLOOKUP($AC369+AT$1,STOCK!$F$10:$AB$209,17,0),IF($AE369=$AE368,(IF(BT368&gt;=1,BT368-COUNTIFS($AE368:$AE368,$AC369,AT368:AT368,$AI$2),0)),0)),0)</f>
        <v>0</v>
      </c>
      <c r="BU369" s="1">
        <f>IFERROR(IF($AE369&gt;$AE368,VLOOKUP($AC369+AU$1,STOCK!$F$10:$AB$209,17,0),IF($AE369=$AE368,(IF(BU368&gt;=1,BU368-COUNTIFS($AE368:$AE368,$AC369,AU368:AU368,$AI$2),0)),0)),0)</f>
        <v>0</v>
      </c>
      <c r="BV369" s="1">
        <f>IFERROR(IF($AE369&gt;$AE368,VLOOKUP($AC369+AV$1,STOCK!$F$10:$AB$209,17,0),IF($AE369=$AE368,(IF(BV368&gt;=1,BV368-COUNTIFS($AE368:$AE368,$AC369,AV368:AV368,$AI$2),0)),0)),0)</f>
        <v>0</v>
      </c>
      <c r="BW369" s="1">
        <f>IFERROR(IF($AE369&gt;$AE368,VLOOKUP($AC369+AW$1,STOCK!$F$10:$AB$209,17,0),IF($AE369=$AE368,(IF(BW368&gt;=1,BW368-COUNTIFS($AE368:$AE368,$AC369,AW368:AW368,$AI$2),0)),0)),0)</f>
        <v>0</v>
      </c>
      <c r="BX369" s="1">
        <f>IFERROR(IF($AE369&gt;$AE368,VLOOKUP($AC369+AX$1,STOCK!$F$10:$AB$209,17,0),IF($AE369=$AE368,(IF(BX368&gt;=1,BX368-COUNTIFS($AE368:$AE368,$AC369,AX368:AX368,$AI$2),0)),0)),0)</f>
        <v>0</v>
      </c>
    </row>
    <row r="370" spans="29:76" x14ac:dyDescent="0.25">
      <c r="AC370" s="1">
        <f t="shared" si="95"/>
        <v>0</v>
      </c>
      <c r="AD370" s="1">
        <f>IFERROR(IF(LEN(AK370)&gt;=1,VLOOKUP(HLOOKUP(AK370,PROFILE!$K$5:$V$8,4,0),PROFILE!$F$1:$G$3,2,0),0),0)</f>
        <v>0</v>
      </c>
      <c r="AE370" s="1">
        <f t="shared" si="96"/>
        <v>0</v>
      </c>
      <c r="AF370" s="1">
        <v>357</v>
      </c>
      <c r="AI370" s="1" t="str">
        <f>IFERROR(IF($AH370&gt;=1,VLOOKUP($AG370,STUDENT!$O$8:$Z$1507,3,0),""),"")</f>
        <v/>
      </c>
      <c r="AJ370" s="1" t="str">
        <f>IFERROR(IF($AH370&gt;=1,VLOOKUP($AG370,STUDENT!$O$8:$Z$1507,4,0),""),"")</f>
        <v/>
      </c>
      <c r="AK370" s="1" t="str">
        <f>IFERROR(IF($AH370&gt;=1,VLOOKUP($AG370,STUDENT!$O$8:$Z$1507,6,0),""),"")</f>
        <v/>
      </c>
      <c r="AL370" s="1" t="str">
        <f t="shared" si="97"/>
        <v/>
      </c>
      <c r="AM370" s="1" t="str">
        <f t="shared" si="98"/>
        <v/>
      </c>
      <c r="AN370" s="1" t="str">
        <f t="shared" si="99"/>
        <v/>
      </c>
      <c r="AO370" s="1" t="str">
        <f t="shared" si="100"/>
        <v/>
      </c>
      <c r="AP370" s="1" t="str">
        <f t="shared" si="101"/>
        <v/>
      </c>
      <c r="AQ370" s="1" t="str">
        <f t="shared" si="102"/>
        <v/>
      </c>
      <c r="AR370" s="1" t="str">
        <f t="shared" si="103"/>
        <v/>
      </c>
      <c r="AS370" s="1" t="str">
        <f t="shared" si="104"/>
        <v/>
      </c>
      <c r="AT370" s="1" t="str">
        <f t="shared" si="105"/>
        <v/>
      </c>
      <c r="AU370" s="1" t="str">
        <f t="shared" si="106"/>
        <v/>
      </c>
      <c r="AV370" s="1" t="str">
        <f t="shared" si="107"/>
        <v/>
      </c>
      <c r="AW370" s="1" t="str">
        <f t="shared" si="108"/>
        <v/>
      </c>
      <c r="AX370" s="1" t="str">
        <f t="shared" si="109"/>
        <v/>
      </c>
      <c r="AY370" s="1">
        <f>IFERROR(IF($AE370&gt;$AE369,VLOOKUP($AC370+AL$1,STOCK!$F$10:$AB$209,16,0),IF($AE370=$AE369,(IF(AY369&gt;=1,AY369-COUNTIFS($AE369:$AE369,$AC370,AL369:AL369,$AI$1),0)),0)),0)</f>
        <v>0</v>
      </c>
      <c r="AZ370" s="1">
        <f>IFERROR(IF($AE370&gt;$AE369,VLOOKUP($AC370+AM$1,STOCK!$F$10:$AB$209,16,0),IF($AE370=$AE369,(IF(AZ369&gt;=1,AZ369-COUNTIFS($AE369:$AE369,$AC370,AM369:AM369,$AI$1),0)),0)),0)</f>
        <v>0</v>
      </c>
      <c r="BA370" s="1">
        <f>IFERROR(IF($AE370&gt;$AE369,VLOOKUP($AC370+AN$1,STOCK!$F$10:$AB$209,16,0),IF($AE370=$AE369,(IF(BA369&gt;=1,BA369-COUNTIFS($AE369:$AE369,$AC370,AN369:AN369,$AI$1),0)),0)),0)</f>
        <v>0</v>
      </c>
      <c r="BB370" s="1">
        <f>IFERROR(IF($AE370&gt;$AE369,VLOOKUP($AC370+AO$1,STOCK!$F$10:$AB$209,16,0),IF($AE370=$AE369,(IF(BB369&gt;=1,BB369-COUNTIFS($AE369:$AE369,$AC370,AO369:AO369,$AI$1),0)),0)),0)</f>
        <v>0</v>
      </c>
      <c r="BC370" s="1">
        <f>IFERROR(IF($AE370&gt;$AE369,VLOOKUP($AC370+AP$1,STOCK!$F$10:$AB$209,16,0),IF($AE370=$AE369,(IF(BC369&gt;=1,BC369-COUNTIFS($AE369:$AE369,$AC370,AP369:AP369,$AI$1),0)),0)),0)</f>
        <v>0</v>
      </c>
      <c r="BD370" s="1">
        <f>IFERROR(IF($AE370&gt;$AE369,VLOOKUP($AC370+AQ$1,STOCK!$F$10:$AB$209,16,0),IF($AE370=$AE369,(IF(BD369&gt;=1,BD369-COUNTIFS($AE369:$AE369,$AC370,AQ369:AQ369,$AI$1),0)),0)),0)</f>
        <v>0</v>
      </c>
      <c r="BE370" s="1">
        <f>IFERROR(IF($AE370&gt;$AE369,VLOOKUP($AC370+AR$1,STOCK!$F$10:$AB$209,16,0),IF($AE370=$AE369,(IF(BE369&gt;=1,BE369-COUNTIFS($AE369:$AE369,$AC370,AR369:AR369,$AI$1),0)),0)),0)</f>
        <v>0</v>
      </c>
      <c r="BF370" s="1">
        <f>IFERROR(IF($AE370&gt;$AE369,VLOOKUP($AC370+AS$1,STOCK!$F$10:$AB$209,16,0),IF($AE370=$AE369,(IF(BF369&gt;=1,BF369-COUNTIFS($AE369:$AE369,$AC370,AS369:AS369,$AI$1),0)),0)),0)</f>
        <v>0</v>
      </c>
      <c r="BG370" s="1">
        <f>IFERROR(IF($AE370&gt;$AE369,VLOOKUP($AC370+AT$1,STOCK!$F$10:$AB$209,16,0),IF($AE370=$AE369,(IF(BG369&gt;=1,BG369-COUNTIFS($AE369:$AE369,$AC370,AT369:AT369,$AI$1),0)),0)),0)</f>
        <v>0</v>
      </c>
      <c r="BH370" s="1">
        <f>IFERROR(IF($AE370&gt;$AE369,VLOOKUP($AC370+AU$1,STOCK!$F$10:$AB$209,16,0),IF($AE370=$AE369,(IF(BH369&gt;=1,BH369-COUNTIFS($AE369:$AE369,$AC370,AU369:AU369,$AI$1),0)),0)),0)</f>
        <v>0</v>
      </c>
      <c r="BI370" s="1">
        <f>IFERROR(IF($AE370&gt;$AE369,VLOOKUP($AC370+AV$1,STOCK!$F$10:$AB$209,16,0),IF($AE370=$AE369,(IF(BI369&gt;=1,BI369-COUNTIFS($AE369:$AE369,$AC370,AV369:AV369,$AI$1),0)),0)),0)</f>
        <v>0</v>
      </c>
      <c r="BJ370" s="1">
        <f>IFERROR(IF($AE370&gt;$AE369,VLOOKUP($AC370+AW$1,STOCK!$F$10:$AB$209,16,0),IF($AE370=$AE369,(IF(BJ369&gt;=1,BJ369-COUNTIFS($AE369:$AE369,$AC370,AW369:AW369,$AI$1),0)),0)),0)</f>
        <v>0</v>
      </c>
      <c r="BK370" s="1">
        <f>IFERROR(IF($AE370&gt;$AE369,VLOOKUP($AC370+AX$1,STOCK!$F$10:$AB$209,16,0),IF($AE370=$AE369,(IF(BK369&gt;=1,BK369-COUNTIFS($AE369:$AE369,$AC370,AX369:AX369,$AI$1),0)),0)),0)</f>
        <v>0</v>
      </c>
      <c r="BL370" s="1">
        <f>IFERROR(IF($AE370&gt;$AE369,VLOOKUP($AC370+AL$1,STOCK!$F$10:$AB$209,17,0),IF($AE370=$AE369,(IF(BL369&gt;=1,BL369-COUNTIFS($AE369:$AE369,$AC370,AL369:AL369,$AI$2),0)),0)),0)</f>
        <v>0</v>
      </c>
      <c r="BM370" s="1">
        <f>IFERROR(IF($AE370&gt;$AE369,VLOOKUP($AC370+AM$1,STOCK!$F$10:$AB$209,17,0),IF($AE370=$AE369,(IF(BM369&gt;=1,BM369-COUNTIFS($AE369:$AE369,$AC370,AM369:AM369,$AI$2),0)),0)),0)</f>
        <v>0</v>
      </c>
      <c r="BN370" s="1">
        <f>IFERROR(IF($AE370&gt;$AE369,VLOOKUP($AC370+AN$1,STOCK!$F$10:$AB$209,17,0),IF($AE370=$AE369,(IF(BN369&gt;=1,BN369-COUNTIFS($AE369:$AE369,$AC370,AN369:AN369,$AI$2),0)),0)),0)</f>
        <v>0</v>
      </c>
      <c r="BO370" s="1">
        <f>IFERROR(IF($AE370&gt;$AE369,VLOOKUP($AC370+AO$1,STOCK!$F$10:$AB$209,17,0),IF($AE370=$AE369,(IF(BO369&gt;=1,BO369-COUNTIFS($AE369:$AE369,$AC370,AO369:AO369,$AI$2),0)),0)),0)</f>
        <v>0</v>
      </c>
      <c r="BP370" s="1">
        <f>IFERROR(IF($AE370&gt;$AE369,VLOOKUP($AC370+AP$1,STOCK!$F$10:$AB$209,17,0),IF($AE370=$AE369,(IF(BP369&gt;=1,BP369-COUNTIFS($AE369:$AE369,$AC370,AP369:AP369,$AI$2),0)),0)),0)</f>
        <v>0</v>
      </c>
      <c r="BQ370" s="1">
        <f>IFERROR(IF($AE370&gt;$AE369,VLOOKUP($AC370+AQ$1,STOCK!$F$10:$AB$209,17,0),IF($AE370=$AE369,(IF(BQ369&gt;=1,BQ369-COUNTIFS($AE369:$AE369,$AC370,AQ369:AQ369,$AI$2),0)),0)),0)</f>
        <v>0</v>
      </c>
      <c r="BR370" s="1">
        <f>IFERROR(IF($AE370&gt;$AE369,VLOOKUP($AC370+AR$1,STOCK!$F$10:$AB$209,17,0),IF($AE370=$AE369,(IF(BR369&gt;=1,BR369-COUNTIFS($AE369:$AE369,$AC370,AR369:AR369,$AI$2),0)),0)),0)</f>
        <v>0</v>
      </c>
      <c r="BS370" s="1">
        <f>IFERROR(IF($AE370&gt;$AE369,VLOOKUP($AC370+AS$1,STOCK!$F$10:$AB$209,17,0),IF($AE370=$AE369,(IF(BS369&gt;=1,BS369-COUNTIFS($AE369:$AE369,$AC370,AS369:AS369,$AI$2),0)),0)),0)</f>
        <v>0</v>
      </c>
      <c r="BT370" s="1">
        <f>IFERROR(IF($AE370&gt;$AE369,VLOOKUP($AC370+AT$1,STOCK!$F$10:$AB$209,17,0),IF($AE370=$AE369,(IF(BT369&gt;=1,BT369-COUNTIFS($AE369:$AE369,$AC370,AT369:AT369,$AI$2),0)),0)),0)</f>
        <v>0</v>
      </c>
      <c r="BU370" s="1">
        <f>IFERROR(IF($AE370&gt;$AE369,VLOOKUP($AC370+AU$1,STOCK!$F$10:$AB$209,17,0),IF($AE370=$AE369,(IF(BU369&gt;=1,BU369-COUNTIFS($AE369:$AE369,$AC370,AU369:AU369,$AI$2),0)),0)),0)</f>
        <v>0</v>
      </c>
      <c r="BV370" s="1">
        <f>IFERROR(IF($AE370&gt;$AE369,VLOOKUP($AC370+AV$1,STOCK!$F$10:$AB$209,17,0),IF($AE370=$AE369,(IF(BV369&gt;=1,BV369-COUNTIFS($AE369:$AE369,$AC370,AV369:AV369,$AI$2),0)),0)),0)</f>
        <v>0</v>
      </c>
      <c r="BW370" s="1">
        <f>IFERROR(IF($AE370&gt;$AE369,VLOOKUP($AC370+AW$1,STOCK!$F$10:$AB$209,17,0),IF($AE370=$AE369,(IF(BW369&gt;=1,BW369-COUNTIFS($AE369:$AE369,$AC370,AW369:AW369,$AI$2),0)),0)),0)</f>
        <v>0</v>
      </c>
      <c r="BX370" s="1">
        <f>IFERROR(IF($AE370&gt;$AE369,VLOOKUP($AC370+AX$1,STOCK!$F$10:$AB$209,17,0),IF($AE370=$AE369,(IF(BX369&gt;=1,BX369-COUNTIFS($AE369:$AE369,$AC370,AX369:AX369,$AI$2),0)),0)),0)</f>
        <v>0</v>
      </c>
    </row>
    <row r="371" spans="29:76" x14ac:dyDescent="0.25">
      <c r="AC371" s="1">
        <f t="shared" si="95"/>
        <v>0</v>
      </c>
      <c r="AD371" s="1">
        <f>IFERROR(IF(LEN(AK371)&gt;=1,VLOOKUP(HLOOKUP(AK371,PROFILE!$K$5:$V$8,4,0),PROFILE!$F$1:$G$3,2,0),0),0)</f>
        <v>0</v>
      </c>
      <c r="AE371" s="1">
        <f t="shared" si="96"/>
        <v>0</v>
      </c>
      <c r="AF371" s="1">
        <v>358</v>
      </c>
      <c r="AI371" s="1" t="str">
        <f>IFERROR(IF($AH371&gt;=1,VLOOKUP($AG371,STUDENT!$O$8:$Z$1507,3,0),""),"")</f>
        <v/>
      </c>
      <c r="AJ371" s="1" t="str">
        <f>IFERROR(IF($AH371&gt;=1,VLOOKUP($AG371,STUDENT!$O$8:$Z$1507,4,0),""),"")</f>
        <v/>
      </c>
      <c r="AK371" s="1" t="str">
        <f>IFERROR(IF($AH371&gt;=1,VLOOKUP($AG371,STUDENT!$O$8:$Z$1507,6,0),""),"")</f>
        <v/>
      </c>
      <c r="AL371" s="1" t="str">
        <f t="shared" si="97"/>
        <v/>
      </c>
      <c r="AM371" s="1" t="str">
        <f t="shared" si="98"/>
        <v/>
      </c>
      <c r="AN371" s="1" t="str">
        <f t="shared" si="99"/>
        <v/>
      </c>
      <c r="AO371" s="1" t="str">
        <f t="shared" si="100"/>
        <v/>
      </c>
      <c r="AP371" s="1" t="str">
        <f t="shared" si="101"/>
        <v/>
      </c>
      <c r="AQ371" s="1" t="str">
        <f t="shared" si="102"/>
        <v/>
      </c>
      <c r="AR371" s="1" t="str">
        <f t="shared" si="103"/>
        <v/>
      </c>
      <c r="AS371" s="1" t="str">
        <f t="shared" si="104"/>
        <v/>
      </c>
      <c r="AT371" s="1" t="str">
        <f t="shared" si="105"/>
        <v/>
      </c>
      <c r="AU371" s="1" t="str">
        <f t="shared" si="106"/>
        <v/>
      </c>
      <c r="AV371" s="1" t="str">
        <f t="shared" si="107"/>
        <v/>
      </c>
      <c r="AW371" s="1" t="str">
        <f t="shared" si="108"/>
        <v/>
      </c>
      <c r="AX371" s="1" t="str">
        <f t="shared" si="109"/>
        <v/>
      </c>
      <c r="AY371" s="1">
        <f>IFERROR(IF($AE371&gt;$AE370,VLOOKUP($AC371+AL$1,STOCK!$F$10:$AB$209,16,0),IF($AE371=$AE370,(IF(AY370&gt;=1,AY370-COUNTIFS($AE370:$AE370,$AC371,AL370:AL370,$AI$1),0)),0)),0)</f>
        <v>0</v>
      </c>
      <c r="AZ371" s="1">
        <f>IFERROR(IF($AE371&gt;$AE370,VLOOKUP($AC371+AM$1,STOCK!$F$10:$AB$209,16,0),IF($AE371=$AE370,(IF(AZ370&gt;=1,AZ370-COUNTIFS($AE370:$AE370,$AC371,AM370:AM370,$AI$1),0)),0)),0)</f>
        <v>0</v>
      </c>
      <c r="BA371" s="1">
        <f>IFERROR(IF($AE371&gt;$AE370,VLOOKUP($AC371+AN$1,STOCK!$F$10:$AB$209,16,0),IF($AE371=$AE370,(IF(BA370&gt;=1,BA370-COUNTIFS($AE370:$AE370,$AC371,AN370:AN370,$AI$1),0)),0)),0)</f>
        <v>0</v>
      </c>
      <c r="BB371" s="1">
        <f>IFERROR(IF($AE371&gt;$AE370,VLOOKUP($AC371+AO$1,STOCK!$F$10:$AB$209,16,0),IF($AE371=$AE370,(IF(BB370&gt;=1,BB370-COUNTIFS($AE370:$AE370,$AC371,AO370:AO370,$AI$1),0)),0)),0)</f>
        <v>0</v>
      </c>
      <c r="BC371" s="1">
        <f>IFERROR(IF($AE371&gt;$AE370,VLOOKUP($AC371+AP$1,STOCK!$F$10:$AB$209,16,0),IF($AE371=$AE370,(IF(BC370&gt;=1,BC370-COUNTIFS($AE370:$AE370,$AC371,AP370:AP370,$AI$1),0)),0)),0)</f>
        <v>0</v>
      </c>
      <c r="BD371" s="1">
        <f>IFERROR(IF($AE371&gt;$AE370,VLOOKUP($AC371+AQ$1,STOCK!$F$10:$AB$209,16,0),IF($AE371=$AE370,(IF(BD370&gt;=1,BD370-COUNTIFS($AE370:$AE370,$AC371,AQ370:AQ370,$AI$1),0)),0)),0)</f>
        <v>0</v>
      </c>
      <c r="BE371" s="1">
        <f>IFERROR(IF($AE371&gt;$AE370,VLOOKUP($AC371+AR$1,STOCK!$F$10:$AB$209,16,0),IF($AE371=$AE370,(IF(BE370&gt;=1,BE370-COUNTIFS($AE370:$AE370,$AC371,AR370:AR370,$AI$1),0)),0)),0)</f>
        <v>0</v>
      </c>
      <c r="BF371" s="1">
        <f>IFERROR(IF($AE371&gt;$AE370,VLOOKUP($AC371+AS$1,STOCK!$F$10:$AB$209,16,0),IF($AE371=$AE370,(IF(BF370&gt;=1,BF370-COUNTIFS($AE370:$AE370,$AC371,AS370:AS370,$AI$1),0)),0)),0)</f>
        <v>0</v>
      </c>
      <c r="BG371" s="1">
        <f>IFERROR(IF($AE371&gt;$AE370,VLOOKUP($AC371+AT$1,STOCK!$F$10:$AB$209,16,0),IF($AE371=$AE370,(IF(BG370&gt;=1,BG370-COUNTIFS($AE370:$AE370,$AC371,AT370:AT370,$AI$1),0)),0)),0)</f>
        <v>0</v>
      </c>
      <c r="BH371" s="1">
        <f>IFERROR(IF($AE371&gt;$AE370,VLOOKUP($AC371+AU$1,STOCK!$F$10:$AB$209,16,0),IF($AE371=$AE370,(IF(BH370&gt;=1,BH370-COUNTIFS($AE370:$AE370,$AC371,AU370:AU370,$AI$1),0)),0)),0)</f>
        <v>0</v>
      </c>
      <c r="BI371" s="1">
        <f>IFERROR(IF($AE371&gt;$AE370,VLOOKUP($AC371+AV$1,STOCK!$F$10:$AB$209,16,0),IF($AE371=$AE370,(IF(BI370&gt;=1,BI370-COUNTIFS($AE370:$AE370,$AC371,AV370:AV370,$AI$1),0)),0)),0)</f>
        <v>0</v>
      </c>
      <c r="BJ371" s="1">
        <f>IFERROR(IF($AE371&gt;$AE370,VLOOKUP($AC371+AW$1,STOCK!$F$10:$AB$209,16,0),IF($AE371=$AE370,(IF(BJ370&gt;=1,BJ370-COUNTIFS($AE370:$AE370,$AC371,AW370:AW370,$AI$1),0)),0)),0)</f>
        <v>0</v>
      </c>
      <c r="BK371" s="1">
        <f>IFERROR(IF($AE371&gt;$AE370,VLOOKUP($AC371+AX$1,STOCK!$F$10:$AB$209,16,0),IF($AE371=$AE370,(IF(BK370&gt;=1,BK370-COUNTIFS($AE370:$AE370,$AC371,AX370:AX370,$AI$1),0)),0)),0)</f>
        <v>0</v>
      </c>
      <c r="BL371" s="1">
        <f>IFERROR(IF($AE371&gt;$AE370,VLOOKUP($AC371+AL$1,STOCK!$F$10:$AB$209,17,0),IF($AE371=$AE370,(IF(BL370&gt;=1,BL370-COUNTIFS($AE370:$AE370,$AC371,AL370:AL370,$AI$2),0)),0)),0)</f>
        <v>0</v>
      </c>
      <c r="BM371" s="1">
        <f>IFERROR(IF($AE371&gt;$AE370,VLOOKUP($AC371+AM$1,STOCK!$F$10:$AB$209,17,0),IF($AE371=$AE370,(IF(BM370&gt;=1,BM370-COUNTIFS($AE370:$AE370,$AC371,AM370:AM370,$AI$2),0)),0)),0)</f>
        <v>0</v>
      </c>
      <c r="BN371" s="1">
        <f>IFERROR(IF($AE371&gt;$AE370,VLOOKUP($AC371+AN$1,STOCK!$F$10:$AB$209,17,0),IF($AE371=$AE370,(IF(BN370&gt;=1,BN370-COUNTIFS($AE370:$AE370,$AC371,AN370:AN370,$AI$2),0)),0)),0)</f>
        <v>0</v>
      </c>
      <c r="BO371" s="1">
        <f>IFERROR(IF($AE371&gt;$AE370,VLOOKUP($AC371+AO$1,STOCK!$F$10:$AB$209,17,0),IF($AE371=$AE370,(IF(BO370&gt;=1,BO370-COUNTIFS($AE370:$AE370,$AC371,AO370:AO370,$AI$2),0)),0)),0)</f>
        <v>0</v>
      </c>
      <c r="BP371" s="1">
        <f>IFERROR(IF($AE371&gt;$AE370,VLOOKUP($AC371+AP$1,STOCK!$F$10:$AB$209,17,0),IF($AE371=$AE370,(IF(BP370&gt;=1,BP370-COUNTIFS($AE370:$AE370,$AC371,AP370:AP370,$AI$2),0)),0)),0)</f>
        <v>0</v>
      </c>
      <c r="BQ371" s="1">
        <f>IFERROR(IF($AE371&gt;$AE370,VLOOKUP($AC371+AQ$1,STOCK!$F$10:$AB$209,17,0),IF($AE371=$AE370,(IF(BQ370&gt;=1,BQ370-COUNTIFS($AE370:$AE370,$AC371,AQ370:AQ370,$AI$2),0)),0)),0)</f>
        <v>0</v>
      </c>
      <c r="BR371" s="1">
        <f>IFERROR(IF($AE371&gt;$AE370,VLOOKUP($AC371+AR$1,STOCK!$F$10:$AB$209,17,0),IF($AE371=$AE370,(IF(BR370&gt;=1,BR370-COUNTIFS($AE370:$AE370,$AC371,AR370:AR370,$AI$2),0)),0)),0)</f>
        <v>0</v>
      </c>
      <c r="BS371" s="1">
        <f>IFERROR(IF($AE371&gt;$AE370,VLOOKUP($AC371+AS$1,STOCK!$F$10:$AB$209,17,0),IF($AE371=$AE370,(IF(BS370&gt;=1,BS370-COUNTIFS($AE370:$AE370,$AC371,AS370:AS370,$AI$2),0)),0)),0)</f>
        <v>0</v>
      </c>
      <c r="BT371" s="1">
        <f>IFERROR(IF($AE371&gt;$AE370,VLOOKUP($AC371+AT$1,STOCK!$F$10:$AB$209,17,0),IF($AE371=$AE370,(IF(BT370&gt;=1,BT370-COUNTIFS($AE370:$AE370,$AC371,AT370:AT370,$AI$2),0)),0)),0)</f>
        <v>0</v>
      </c>
      <c r="BU371" s="1">
        <f>IFERROR(IF($AE371&gt;$AE370,VLOOKUP($AC371+AU$1,STOCK!$F$10:$AB$209,17,0),IF($AE371=$AE370,(IF(BU370&gt;=1,BU370-COUNTIFS($AE370:$AE370,$AC371,AU370:AU370,$AI$2),0)),0)),0)</f>
        <v>0</v>
      </c>
      <c r="BV371" s="1">
        <f>IFERROR(IF($AE371&gt;$AE370,VLOOKUP($AC371+AV$1,STOCK!$F$10:$AB$209,17,0),IF($AE371=$AE370,(IF(BV370&gt;=1,BV370-COUNTIFS($AE370:$AE370,$AC371,AV370:AV370,$AI$2),0)),0)),0)</f>
        <v>0</v>
      </c>
      <c r="BW371" s="1">
        <f>IFERROR(IF($AE371&gt;$AE370,VLOOKUP($AC371+AW$1,STOCK!$F$10:$AB$209,17,0),IF($AE371=$AE370,(IF(BW370&gt;=1,BW370-COUNTIFS($AE370:$AE370,$AC371,AW370:AW370,$AI$2),0)),0)),0)</f>
        <v>0</v>
      </c>
      <c r="BX371" s="1">
        <f>IFERROR(IF($AE371&gt;$AE370,VLOOKUP($AC371+AX$1,STOCK!$F$10:$AB$209,17,0),IF($AE371=$AE370,(IF(BX370&gt;=1,BX370-COUNTIFS($AE370:$AE370,$AC371,AX370:AX370,$AI$2),0)),0)),0)</f>
        <v>0</v>
      </c>
    </row>
    <row r="372" spans="29:76" x14ac:dyDescent="0.25">
      <c r="AC372" s="1">
        <f t="shared" si="95"/>
        <v>0</v>
      </c>
      <c r="AD372" s="1">
        <f>IFERROR(IF(LEN(AK372)&gt;=1,VLOOKUP(HLOOKUP(AK372,PROFILE!$K$5:$V$8,4,0),PROFILE!$F$1:$G$3,2,0),0),0)</f>
        <v>0</v>
      </c>
      <c r="AE372" s="1">
        <f t="shared" si="96"/>
        <v>0</v>
      </c>
      <c r="AF372" s="1">
        <v>359</v>
      </c>
      <c r="AI372" s="1" t="str">
        <f>IFERROR(IF($AH372&gt;=1,VLOOKUP($AG372,STUDENT!$O$8:$Z$1507,3,0),""),"")</f>
        <v/>
      </c>
      <c r="AJ372" s="1" t="str">
        <f>IFERROR(IF($AH372&gt;=1,VLOOKUP($AG372,STUDENT!$O$8:$Z$1507,4,0),""),"")</f>
        <v/>
      </c>
      <c r="AK372" s="1" t="str">
        <f>IFERROR(IF($AH372&gt;=1,VLOOKUP($AG372,STUDENT!$O$8:$Z$1507,6,0),""),"")</f>
        <v/>
      </c>
      <c r="AL372" s="1" t="str">
        <f t="shared" si="97"/>
        <v/>
      </c>
      <c r="AM372" s="1" t="str">
        <f t="shared" si="98"/>
        <v/>
      </c>
      <c r="AN372" s="1" t="str">
        <f t="shared" si="99"/>
        <v/>
      </c>
      <c r="AO372" s="1" t="str">
        <f t="shared" si="100"/>
        <v/>
      </c>
      <c r="AP372" s="1" t="str">
        <f t="shared" si="101"/>
        <v/>
      </c>
      <c r="AQ372" s="1" t="str">
        <f t="shared" si="102"/>
        <v/>
      </c>
      <c r="AR372" s="1" t="str">
        <f t="shared" si="103"/>
        <v/>
      </c>
      <c r="AS372" s="1" t="str">
        <f t="shared" si="104"/>
        <v/>
      </c>
      <c r="AT372" s="1" t="str">
        <f t="shared" si="105"/>
        <v/>
      </c>
      <c r="AU372" s="1" t="str">
        <f t="shared" si="106"/>
        <v/>
      </c>
      <c r="AV372" s="1" t="str">
        <f t="shared" si="107"/>
        <v/>
      </c>
      <c r="AW372" s="1" t="str">
        <f t="shared" si="108"/>
        <v/>
      </c>
      <c r="AX372" s="1" t="str">
        <f t="shared" si="109"/>
        <v/>
      </c>
      <c r="AY372" s="1">
        <f>IFERROR(IF($AE372&gt;$AE371,VLOOKUP($AC372+AL$1,STOCK!$F$10:$AB$209,16,0),IF($AE372=$AE371,(IF(AY371&gt;=1,AY371-COUNTIFS($AE371:$AE371,$AC372,AL371:AL371,$AI$1),0)),0)),0)</f>
        <v>0</v>
      </c>
      <c r="AZ372" s="1">
        <f>IFERROR(IF($AE372&gt;$AE371,VLOOKUP($AC372+AM$1,STOCK!$F$10:$AB$209,16,0),IF($AE372=$AE371,(IF(AZ371&gt;=1,AZ371-COUNTIFS($AE371:$AE371,$AC372,AM371:AM371,$AI$1),0)),0)),0)</f>
        <v>0</v>
      </c>
      <c r="BA372" s="1">
        <f>IFERROR(IF($AE372&gt;$AE371,VLOOKUP($AC372+AN$1,STOCK!$F$10:$AB$209,16,0),IF($AE372=$AE371,(IF(BA371&gt;=1,BA371-COUNTIFS($AE371:$AE371,$AC372,AN371:AN371,$AI$1),0)),0)),0)</f>
        <v>0</v>
      </c>
      <c r="BB372" s="1">
        <f>IFERROR(IF($AE372&gt;$AE371,VLOOKUP($AC372+AO$1,STOCK!$F$10:$AB$209,16,0),IF($AE372=$AE371,(IF(BB371&gt;=1,BB371-COUNTIFS($AE371:$AE371,$AC372,AO371:AO371,$AI$1),0)),0)),0)</f>
        <v>0</v>
      </c>
      <c r="BC372" s="1">
        <f>IFERROR(IF($AE372&gt;$AE371,VLOOKUP($AC372+AP$1,STOCK!$F$10:$AB$209,16,0),IF($AE372=$AE371,(IF(BC371&gt;=1,BC371-COUNTIFS($AE371:$AE371,$AC372,AP371:AP371,$AI$1),0)),0)),0)</f>
        <v>0</v>
      </c>
      <c r="BD372" s="1">
        <f>IFERROR(IF($AE372&gt;$AE371,VLOOKUP($AC372+AQ$1,STOCK!$F$10:$AB$209,16,0),IF($AE372=$AE371,(IF(BD371&gt;=1,BD371-COUNTIFS($AE371:$AE371,$AC372,AQ371:AQ371,$AI$1),0)),0)),0)</f>
        <v>0</v>
      </c>
      <c r="BE372" s="1">
        <f>IFERROR(IF($AE372&gt;$AE371,VLOOKUP($AC372+AR$1,STOCK!$F$10:$AB$209,16,0),IF($AE372=$AE371,(IF(BE371&gt;=1,BE371-COUNTIFS($AE371:$AE371,$AC372,AR371:AR371,$AI$1),0)),0)),0)</f>
        <v>0</v>
      </c>
      <c r="BF372" s="1">
        <f>IFERROR(IF($AE372&gt;$AE371,VLOOKUP($AC372+AS$1,STOCK!$F$10:$AB$209,16,0),IF($AE372=$AE371,(IF(BF371&gt;=1,BF371-COUNTIFS($AE371:$AE371,$AC372,AS371:AS371,$AI$1),0)),0)),0)</f>
        <v>0</v>
      </c>
      <c r="BG372" s="1">
        <f>IFERROR(IF($AE372&gt;$AE371,VLOOKUP($AC372+AT$1,STOCK!$F$10:$AB$209,16,0),IF($AE372=$AE371,(IF(BG371&gt;=1,BG371-COUNTIFS($AE371:$AE371,$AC372,AT371:AT371,$AI$1),0)),0)),0)</f>
        <v>0</v>
      </c>
      <c r="BH372" s="1">
        <f>IFERROR(IF($AE372&gt;$AE371,VLOOKUP($AC372+AU$1,STOCK!$F$10:$AB$209,16,0),IF($AE372=$AE371,(IF(BH371&gt;=1,BH371-COUNTIFS($AE371:$AE371,$AC372,AU371:AU371,$AI$1),0)),0)),0)</f>
        <v>0</v>
      </c>
      <c r="BI372" s="1">
        <f>IFERROR(IF($AE372&gt;$AE371,VLOOKUP($AC372+AV$1,STOCK!$F$10:$AB$209,16,0),IF($AE372=$AE371,(IF(BI371&gt;=1,BI371-COUNTIFS($AE371:$AE371,$AC372,AV371:AV371,$AI$1),0)),0)),0)</f>
        <v>0</v>
      </c>
      <c r="BJ372" s="1">
        <f>IFERROR(IF($AE372&gt;$AE371,VLOOKUP($AC372+AW$1,STOCK!$F$10:$AB$209,16,0),IF($AE372=$AE371,(IF(BJ371&gt;=1,BJ371-COUNTIFS($AE371:$AE371,$AC372,AW371:AW371,$AI$1),0)),0)),0)</f>
        <v>0</v>
      </c>
      <c r="BK372" s="1">
        <f>IFERROR(IF($AE372&gt;$AE371,VLOOKUP($AC372+AX$1,STOCK!$F$10:$AB$209,16,0),IF($AE372=$AE371,(IF(BK371&gt;=1,BK371-COUNTIFS($AE371:$AE371,$AC372,AX371:AX371,$AI$1),0)),0)),0)</f>
        <v>0</v>
      </c>
      <c r="BL372" s="1">
        <f>IFERROR(IF($AE372&gt;$AE371,VLOOKUP($AC372+AL$1,STOCK!$F$10:$AB$209,17,0),IF($AE372=$AE371,(IF(BL371&gt;=1,BL371-COUNTIFS($AE371:$AE371,$AC372,AL371:AL371,$AI$2),0)),0)),0)</f>
        <v>0</v>
      </c>
      <c r="BM372" s="1">
        <f>IFERROR(IF($AE372&gt;$AE371,VLOOKUP($AC372+AM$1,STOCK!$F$10:$AB$209,17,0),IF($AE372=$AE371,(IF(BM371&gt;=1,BM371-COUNTIFS($AE371:$AE371,$AC372,AM371:AM371,$AI$2),0)),0)),0)</f>
        <v>0</v>
      </c>
      <c r="BN372" s="1">
        <f>IFERROR(IF($AE372&gt;$AE371,VLOOKUP($AC372+AN$1,STOCK!$F$10:$AB$209,17,0),IF($AE372=$AE371,(IF(BN371&gt;=1,BN371-COUNTIFS($AE371:$AE371,$AC372,AN371:AN371,$AI$2),0)),0)),0)</f>
        <v>0</v>
      </c>
      <c r="BO372" s="1">
        <f>IFERROR(IF($AE372&gt;$AE371,VLOOKUP($AC372+AO$1,STOCK!$F$10:$AB$209,17,0),IF($AE372=$AE371,(IF(BO371&gt;=1,BO371-COUNTIFS($AE371:$AE371,$AC372,AO371:AO371,$AI$2),0)),0)),0)</f>
        <v>0</v>
      </c>
      <c r="BP372" s="1">
        <f>IFERROR(IF($AE372&gt;$AE371,VLOOKUP($AC372+AP$1,STOCK!$F$10:$AB$209,17,0),IF($AE372=$AE371,(IF(BP371&gt;=1,BP371-COUNTIFS($AE371:$AE371,$AC372,AP371:AP371,$AI$2),0)),0)),0)</f>
        <v>0</v>
      </c>
      <c r="BQ372" s="1">
        <f>IFERROR(IF($AE372&gt;$AE371,VLOOKUP($AC372+AQ$1,STOCK!$F$10:$AB$209,17,0),IF($AE372=$AE371,(IF(BQ371&gt;=1,BQ371-COUNTIFS($AE371:$AE371,$AC372,AQ371:AQ371,$AI$2),0)),0)),0)</f>
        <v>0</v>
      </c>
      <c r="BR372" s="1">
        <f>IFERROR(IF($AE372&gt;$AE371,VLOOKUP($AC372+AR$1,STOCK!$F$10:$AB$209,17,0),IF($AE372=$AE371,(IF(BR371&gt;=1,BR371-COUNTIFS($AE371:$AE371,$AC372,AR371:AR371,$AI$2),0)),0)),0)</f>
        <v>0</v>
      </c>
      <c r="BS372" s="1">
        <f>IFERROR(IF($AE372&gt;$AE371,VLOOKUP($AC372+AS$1,STOCK!$F$10:$AB$209,17,0),IF($AE372=$AE371,(IF(BS371&gt;=1,BS371-COUNTIFS($AE371:$AE371,$AC372,AS371:AS371,$AI$2),0)),0)),0)</f>
        <v>0</v>
      </c>
      <c r="BT372" s="1">
        <f>IFERROR(IF($AE372&gt;$AE371,VLOOKUP($AC372+AT$1,STOCK!$F$10:$AB$209,17,0),IF($AE372=$AE371,(IF(BT371&gt;=1,BT371-COUNTIFS($AE371:$AE371,$AC372,AT371:AT371,$AI$2),0)),0)),0)</f>
        <v>0</v>
      </c>
      <c r="BU372" s="1">
        <f>IFERROR(IF($AE372&gt;$AE371,VLOOKUP($AC372+AU$1,STOCK!$F$10:$AB$209,17,0),IF($AE372=$AE371,(IF(BU371&gt;=1,BU371-COUNTIFS($AE371:$AE371,$AC372,AU371:AU371,$AI$2),0)),0)),0)</f>
        <v>0</v>
      </c>
      <c r="BV372" s="1">
        <f>IFERROR(IF($AE372&gt;$AE371,VLOOKUP($AC372+AV$1,STOCK!$F$10:$AB$209,17,0),IF($AE372=$AE371,(IF(BV371&gt;=1,BV371-COUNTIFS($AE371:$AE371,$AC372,AV371:AV371,$AI$2),0)),0)),0)</f>
        <v>0</v>
      </c>
      <c r="BW372" s="1">
        <f>IFERROR(IF($AE372&gt;$AE371,VLOOKUP($AC372+AW$1,STOCK!$F$10:$AB$209,17,0),IF($AE372=$AE371,(IF(BW371&gt;=1,BW371-COUNTIFS($AE371:$AE371,$AC372,AW371:AW371,$AI$2),0)),0)),0)</f>
        <v>0</v>
      </c>
      <c r="BX372" s="1">
        <f>IFERROR(IF($AE372&gt;$AE371,VLOOKUP($AC372+AX$1,STOCK!$F$10:$AB$209,17,0),IF($AE372=$AE371,(IF(BX371&gt;=1,BX371-COUNTIFS($AE371:$AE371,$AC372,AX371:AX371,$AI$2),0)),0)),0)</f>
        <v>0</v>
      </c>
    </row>
    <row r="373" spans="29:76" x14ac:dyDescent="0.25">
      <c r="AC373" s="1">
        <f t="shared" si="95"/>
        <v>0</v>
      </c>
      <c r="AD373" s="1">
        <f>IFERROR(IF(LEN(AK373)&gt;=1,VLOOKUP(HLOOKUP(AK373,PROFILE!$K$5:$V$8,4,0),PROFILE!$F$1:$G$3,2,0),0),0)</f>
        <v>0</v>
      </c>
      <c r="AE373" s="1">
        <f t="shared" si="96"/>
        <v>0</v>
      </c>
      <c r="AF373" s="1">
        <v>360</v>
      </c>
      <c r="AI373" s="1" t="str">
        <f>IFERROR(IF($AH373&gt;=1,VLOOKUP($AG373,STUDENT!$O$8:$Z$1507,3,0),""),"")</f>
        <v/>
      </c>
      <c r="AJ373" s="1" t="str">
        <f>IFERROR(IF($AH373&gt;=1,VLOOKUP($AG373,STUDENT!$O$8:$Z$1507,4,0),""),"")</f>
        <v/>
      </c>
      <c r="AK373" s="1" t="str">
        <f>IFERROR(IF($AH373&gt;=1,VLOOKUP($AG373,STUDENT!$O$8:$Z$1507,6,0),""),"")</f>
        <v/>
      </c>
      <c r="AL373" s="1" t="str">
        <f t="shared" si="97"/>
        <v/>
      </c>
      <c r="AM373" s="1" t="str">
        <f t="shared" si="98"/>
        <v/>
      </c>
      <c r="AN373" s="1" t="str">
        <f t="shared" si="99"/>
        <v/>
      </c>
      <c r="AO373" s="1" t="str">
        <f t="shared" si="100"/>
        <v/>
      </c>
      <c r="AP373" s="1" t="str">
        <f t="shared" si="101"/>
        <v/>
      </c>
      <c r="AQ373" s="1" t="str">
        <f t="shared" si="102"/>
        <v/>
      </c>
      <c r="AR373" s="1" t="str">
        <f t="shared" si="103"/>
        <v/>
      </c>
      <c r="AS373" s="1" t="str">
        <f t="shared" si="104"/>
        <v/>
      </c>
      <c r="AT373" s="1" t="str">
        <f t="shared" si="105"/>
        <v/>
      </c>
      <c r="AU373" s="1" t="str">
        <f t="shared" si="106"/>
        <v/>
      </c>
      <c r="AV373" s="1" t="str">
        <f t="shared" si="107"/>
        <v/>
      </c>
      <c r="AW373" s="1" t="str">
        <f t="shared" si="108"/>
        <v/>
      </c>
      <c r="AX373" s="1" t="str">
        <f t="shared" si="109"/>
        <v/>
      </c>
      <c r="AY373" s="1">
        <f>IFERROR(IF($AE373&gt;$AE372,VLOOKUP($AC373+AL$1,STOCK!$F$10:$AB$209,16,0),IF($AE373=$AE372,(IF(AY372&gt;=1,AY372-COUNTIFS($AE372:$AE372,$AC373,AL372:AL372,$AI$1),0)),0)),0)</f>
        <v>0</v>
      </c>
      <c r="AZ373" s="1">
        <f>IFERROR(IF($AE373&gt;$AE372,VLOOKUP($AC373+AM$1,STOCK!$F$10:$AB$209,16,0),IF($AE373=$AE372,(IF(AZ372&gt;=1,AZ372-COUNTIFS($AE372:$AE372,$AC373,AM372:AM372,$AI$1),0)),0)),0)</f>
        <v>0</v>
      </c>
      <c r="BA373" s="1">
        <f>IFERROR(IF($AE373&gt;$AE372,VLOOKUP($AC373+AN$1,STOCK!$F$10:$AB$209,16,0),IF($AE373=$AE372,(IF(BA372&gt;=1,BA372-COUNTIFS($AE372:$AE372,$AC373,AN372:AN372,$AI$1),0)),0)),0)</f>
        <v>0</v>
      </c>
      <c r="BB373" s="1">
        <f>IFERROR(IF($AE373&gt;$AE372,VLOOKUP($AC373+AO$1,STOCK!$F$10:$AB$209,16,0),IF($AE373=$AE372,(IF(BB372&gt;=1,BB372-COUNTIFS($AE372:$AE372,$AC373,AO372:AO372,$AI$1),0)),0)),0)</f>
        <v>0</v>
      </c>
      <c r="BC373" s="1">
        <f>IFERROR(IF($AE373&gt;$AE372,VLOOKUP($AC373+AP$1,STOCK!$F$10:$AB$209,16,0),IF($AE373=$AE372,(IF(BC372&gt;=1,BC372-COUNTIFS($AE372:$AE372,$AC373,AP372:AP372,$AI$1),0)),0)),0)</f>
        <v>0</v>
      </c>
      <c r="BD373" s="1">
        <f>IFERROR(IF($AE373&gt;$AE372,VLOOKUP($AC373+AQ$1,STOCK!$F$10:$AB$209,16,0),IF($AE373=$AE372,(IF(BD372&gt;=1,BD372-COUNTIFS($AE372:$AE372,$AC373,AQ372:AQ372,$AI$1),0)),0)),0)</f>
        <v>0</v>
      </c>
      <c r="BE373" s="1">
        <f>IFERROR(IF($AE373&gt;$AE372,VLOOKUP($AC373+AR$1,STOCK!$F$10:$AB$209,16,0),IF($AE373=$AE372,(IF(BE372&gt;=1,BE372-COUNTIFS($AE372:$AE372,$AC373,AR372:AR372,$AI$1),0)),0)),0)</f>
        <v>0</v>
      </c>
      <c r="BF373" s="1">
        <f>IFERROR(IF($AE373&gt;$AE372,VLOOKUP($AC373+AS$1,STOCK!$F$10:$AB$209,16,0),IF($AE373=$AE372,(IF(BF372&gt;=1,BF372-COUNTIFS($AE372:$AE372,$AC373,AS372:AS372,$AI$1),0)),0)),0)</f>
        <v>0</v>
      </c>
      <c r="BG373" s="1">
        <f>IFERROR(IF($AE373&gt;$AE372,VLOOKUP($AC373+AT$1,STOCK!$F$10:$AB$209,16,0),IF($AE373=$AE372,(IF(BG372&gt;=1,BG372-COUNTIFS($AE372:$AE372,$AC373,AT372:AT372,$AI$1),0)),0)),0)</f>
        <v>0</v>
      </c>
      <c r="BH373" s="1">
        <f>IFERROR(IF($AE373&gt;$AE372,VLOOKUP($AC373+AU$1,STOCK!$F$10:$AB$209,16,0),IF($AE373=$AE372,(IF(BH372&gt;=1,BH372-COUNTIFS($AE372:$AE372,$AC373,AU372:AU372,$AI$1),0)),0)),0)</f>
        <v>0</v>
      </c>
      <c r="BI373" s="1">
        <f>IFERROR(IF($AE373&gt;$AE372,VLOOKUP($AC373+AV$1,STOCK!$F$10:$AB$209,16,0),IF($AE373=$AE372,(IF(BI372&gt;=1,BI372-COUNTIFS($AE372:$AE372,$AC373,AV372:AV372,$AI$1),0)),0)),0)</f>
        <v>0</v>
      </c>
      <c r="BJ373" s="1">
        <f>IFERROR(IF($AE373&gt;$AE372,VLOOKUP($AC373+AW$1,STOCK!$F$10:$AB$209,16,0),IF($AE373=$AE372,(IF(BJ372&gt;=1,BJ372-COUNTIFS($AE372:$AE372,$AC373,AW372:AW372,$AI$1),0)),0)),0)</f>
        <v>0</v>
      </c>
      <c r="BK373" s="1">
        <f>IFERROR(IF($AE373&gt;$AE372,VLOOKUP($AC373+AX$1,STOCK!$F$10:$AB$209,16,0),IF($AE373=$AE372,(IF(BK372&gt;=1,BK372-COUNTIFS($AE372:$AE372,$AC373,AX372:AX372,$AI$1),0)),0)),0)</f>
        <v>0</v>
      </c>
      <c r="BL373" s="1">
        <f>IFERROR(IF($AE373&gt;$AE372,VLOOKUP($AC373+AL$1,STOCK!$F$10:$AB$209,17,0),IF($AE373=$AE372,(IF(BL372&gt;=1,BL372-COUNTIFS($AE372:$AE372,$AC373,AL372:AL372,$AI$2),0)),0)),0)</f>
        <v>0</v>
      </c>
      <c r="BM373" s="1">
        <f>IFERROR(IF($AE373&gt;$AE372,VLOOKUP($AC373+AM$1,STOCK!$F$10:$AB$209,17,0),IF($AE373=$AE372,(IF(BM372&gt;=1,BM372-COUNTIFS($AE372:$AE372,$AC373,AM372:AM372,$AI$2),0)),0)),0)</f>
        <v>0</v>
      </c>
      <c r="BN373" s="1">
        <f>IFERROR(IF($AE373&gt;$AE372,VLOOKUP($AC373+AN$1,STOCK!$F$10:$AB$209,17,0),IF($AE373=$AE372,(IF(BN372&gt;=1,BN372-COUNTIFS($AE372:$AE372,$AC373,AN372:AN372,$AI$2),0)),0)),0)</f>
        <v>0</v>
      </c>
      <c r="BO373" s="1">
        <f>IFERROR(IF($AE373&gt;$AE372,VLOOKUP($AC373+AO$1,STOCK!$F$10:$AB$209,17,0),IF($AE373=$AE372,(IF(BO372&gt;=1,BO372-COUNTIFS($AE372:$AE372,$AC373,AO372:AO372,$AI$2),0)),0)),0)</f>
        <v>0</v>
      </c>
      <c r="BP373" s="1">
        <f>IFERROR(IF($AE373&gt;$AE372,VLOOKUP($AC373+AP$1,STOCK!$F$10:$AB$209,17,0),IF($AE373=$AE372,(IF(BP372&gt;=1,BP372-COUNTIFS($AE372:$AE372,$AC373,AP372:AP372,$AI$2),0)),0)),0)</f>
        <v>0</v>
      </c>
      <c r="BQ373" s="1">
        <f>IFERROR(IF($AE373&gt;$AE372,VLOOKUP($AC373+AQ$1,STOCK!$F$10:$AB$209,17,0),IF($AE373=$AE372,(IF(BQ372&gt;=1,BQ372-COUNTIFS($AE372:$AE372,$AC373,AQ372:AQ372,$AI$2),0)),0)),0)</f>
        <v>0</v>
      </c>
      <c r="BR373" s="1">
        <f>IFERROR(IF($AE373&gt;$AE372,VLOOKUP($AC373+AR$1,STOCK!$F$10:$AB$209,17,0),IF($AE373=$AE372,(IF(BR372&gt;=1,BR372-COUNTIFS($AE372:$AE372,$AC373,AR372:AR372,$AI$2),0)),0)),0)</f>
        <v>0</v>
      </c>
      <c r="BS373" s="1">
        <f>IFERROR(IF($AE373&gt;$AE372,VLOOKUP($AC373+AS$1,STOCK!$F$10:$AB$209,17,0),IF($AE373=$AE372,(IF(BS372&gt;=1,BS372-COUNTIFS($AE372:$AE372,$AC373,AS372:AS372,$AI$2),0)),0)),0)</f>
        <v>0</v>
      </c>
      <c r="BT373" s="1">
        <f>IFERROR(IF($AE373&gt;$AE372,VLOOKUP($AC373+AT$1,STOCK!$F$10:$AB$209,17,0),IF($AE373=$AE372,(IF(BT372&gt;=1,BT372-COUNTIFS($AE372:$AE372,$AC373,AT372:AT372,$AI$2),0)),0)),0)</f>
        <v>0</v>
      </c>
      <c r="BU373" s="1">
        <f>IFERROR(IF($AE373&gt;$AE372,VLOOKUP($AC373+AU$1,STOCK!$F$10:$AB$209,17,0),IF($AE373=$AE372,(IF(BU372&gt;=1,BU372-COUNTIFS($AE372:$AE372,$AC373,AU372:AU372,$AI$2),0)),0)),0)</f>
        <v>0</v>
      </c>
      <c r="BV373" s="1">
        <f>IFERROR(IF($AE373&gt;$AE372,VLOOKUP($AC373+AV$1,STOCK!$F$10:$AB$209,17,0),IF($AE373=$AE372,(IF(BV372&gt;=1,BV372-COUNTIFS($AE372:$AE372,$AC373,AV372:AV372,$AI$2),0)),0)),0)</f>
        <v>0</v>
      </c>
      <c r="BW373" s="1">
        <f>IFERROR(IF($AE373&gt;$AE372,VLOOKUP($AC373+AW$1,STOCK!$F$10:$AB$209,17,0),IF($AE373=$AE372,(IF(BW372&gt;=1,BW372-COUNTIFS($AE372:$AE372,$AC373,AW372:AW372,$AI$2),0)),0)),0)</f>
        <v>0</v>
      </c>
      <c r="BX373" s="1">
        <f>IFERROR(IF($AE373&gt;$AE372,VLOOKUP($AC373+AX$1,STOCK!$F$10:$AB$209,17,0),IF($AE373=$AE372,(IF(BX372&gt;=1,BX372-COUNTIFS($AE372:$AE372,$AC373,AX372:AX372,$AI$2),0)),0)),0)</f>
        <v>0</v>
      </c>
    </row>
    <row r="374" spans="29:76" x14ac:dyDescent="0.25">
      <c r="AC374" s="1">
        <f t="shared" si="95"/>
        <v>0</v>
      </c>
      <c r="AD374" s="1">
        <f>IFERROR(IF(LEN(AK374)&gt;=1,VLOOKUP(HLOOKUP(AK374,PROFILE!$K$5:$V$8,4,0),PROFILE!$F$1:$G$3,2,0),0),0)</f>
        <v>0</v>
      </c>
      <c r="AE374" s="1">
        <f t="shared" si="96"/>
        <v>0</v>
      </c>
      <c r="AF374" s="1">
        <v>361</v>
      </c>
      <c r="AI374" s="1" t="str">
        <f>IFERROR(IF($AH374&gt;=1,VLOOKUP($AG374,STUDENT!$O$8:$Z$1507,3,0),""),"")</f>
        <v/>
      </c>
      <c r="AJ374" s="1" t="str">
        <f>IFERROR(IF($AH374&gt;=1,VLOOKUP($AG374,STUDENT!$O$8:$Z$1507,4,0),""),"")</f>
        <v/>
      </c>
      <c r="AK374" s="1" t="str">
        <f>IFERROR(IF($AH374&gt;=1,VLOOKUP($AG374,STUDENT!$O$8:$Z$1507,6,0),""),"")</f>
        <v/>
      </c>
      <c r="AL374" s="1" t="str">
        <f t="shared" si="97"/>
        <v/>
      </c>
      <c r="AM374" s="1" t="str">
        <f t="shared" si="98"/>
        <v/>
      </c>
      <c r="AN374" s="1" t="str">
        <f t="shared" si="99"/>
        <v/>
      </c>
      <c r="AO374" s="1" t="str">
        <f t="shared" si="100"/>
        <v/>
      </c>
      <c r="AP374" s="1" t="str">
        <f t="shared" si="101"/>
        <v/>
      </c>
      <c r="AQ374" s="1" t="str">
        <f t="shared" si="102"/>
        <v/>
      </c>
      <c r="AR374" s="1" t="str">
        <f t="shared" si="103"/>
        <v/>
      </c>
      <c r="AS374" s="1" t="str">
        <f t="shared" si="104"/>
        <v/>
      </c>
      <c r="AT374" s="1" t="str">
        <f t="shared" si="105"/>
        <v/>
      </c>
      <c r="AU374" s="1" t="str">
        <f t="shared" si="106"/>
        <v/>
      </c>
      <c r="AV374" s="1" t="str">
        <f t="shared" si="107"/>
        <v/>
      </c>
      <c r="AW374" s="1" t="str">
        <f t="shared" si="108"/>
        <v/>
      </c>
      <c r="AX374" s="1" t="str">
        <f t="shared" si="109"/>
        <v/>
      </c>
      <c r="AY374" s="1">
        <f>IFERROR(IF($AE374&gt;$AE373,VLOOKUP($AC374+AL$1,STOCK!$F$10:$AB$209,16,0),IF($AE374=$AE373,(IF(AY373&gt;=1,AY373-COUNTIFS($AE373:$AE373,$AC374,AL373:AL373,$AI$1),0)),0)),0)</f>
        <v>0</v>
      </c>
      <c r="AZ374" s="1">
        <f>IFERROR(IF($AE374&gt;$AE373,VLOOKUP($AC374+AM$1,STOCK!$F$10:$AB$209,16,0),IF($AE374=$AE373,(IF(AZ373&gt;=1,AZ373-COUNTIFS($AE373:$AE373,$AC374,AM373:AM373,$AI$1),0)),0)),0)</f>
        <v>0</v>
      </c>
      <c r="BA374" s="1">
        <f>IFERROR(IF($AE374&gt;$AE373,VLOOKUP($AC374+AN$1,STOCK!$F$10:$AB$209,16,0),IF($AE374=$AE373,(IF(BA373&gt;=1,BA373-COUNTIFS($AE373:$AE373,$AC374,AN373:AN373,$AI$1),0)),0)),0)</f>
        <v>0</v>
      </c>
      <c r="BB374" s="1">
        <f>IFERROR(IF($AE374&gt;$AE373,VLOOKUP($AC374+AO$1,STOCK!$F$10:$AB$209,16,0),IF($AE374=$AE373,(IF(BB373&gt;=1,BB373-COUNTIFS($AE373:$AE373,$AC374,AO373:AO373,$AI$1),0)),0)),0)</f>
        <v>0</v>
      </c>
      <c r="BC374" s="1">
        <f>IFERROR(IF($AE374&gt;$AE373,VLOOKUP($AC374+AP$1,STOCK!$F$10:$AB$209,16,0),IF($AE374=$AE373,(IF(BC373&gt;=1,BC373-COUNTIFS($AE373:$AE373,$AC374,AP373:AP373,$AI$1),0)),0)),0)</f>
        <v>0</v>
      </c>
      <c r="BD374" s="1">
        <f>IFERROR(IF($AE374&gt;$AE373,VLOOKUP($AC374+AQ$1,STOCK!$F$10:$AB$209,16,0),IF($AE374=$AE373,(IF(BD373&gt;=1,BD373-COUNTIFS($AE373:$AE373,$AC374,AQ373:AQ373,$AI$1),0)),0)),0)</f>
        <v>0</v>
      </c>
      <c r="BE374" s="1">
        <f>IFERROR(IF($AE374&gt;$AE373,VLOOKUP($AC374+AR$1,STOCK!$F$10:$AB$209,16,0),IF($AE374=$AE373,(IF(BE373&gt;=1,BE373-COUNTIFS($AE373:$AE373,$AC374,AR373:AR373,$AI$1),0)),0)),0)</f>
        <v>0</v>
      </c>
      <c r="BF374" s="1">
        <f>IFERROR(IF($AE374&gt;$AE373,VLOOKUP($AC374+AS$1,STOCK!$F$10:$AB$209,16,0),IF($AE374=$AE373,(IF(BF373&gt;=1,BF373-COUNTIFS($AE373:$AE373,$AC374,AS373:AS373,$AI$1),0)),0)),0)</f>
        <v>0</v>
      </c>
      <c r="BG374" s="1">
        <f>IFERROR(IF($AE374&gt;$AE373,VLOOKUP($AC374+AT$1,STOCK!$F$10:$AB$209,16,0),IF($AE374=$AE373,(IF(BG373&gt;=1,BG373-COUNTIFS($AE373:$AE373,$AC374,AT373:AT373,$AI$1),0)),0)),0)</f>
        <v>0</v>
      </c>
      <c r="BH374" s="1">
        <f>IFERROR(IF($AE374&gt;$AE373,VLOOKUP($AC374+AU$1,STOCK!$F$10:$AB$209,16,0),IF($AE374=$AE373,(IF(BH373&gt;=1,BH373-COUNTIFS($AE373:$AE373,$AC374,AU373:AU373,$AI$1),0)),0)),0)</f>
        <v>0</v>
      </c>
      <c r="BI374" s="1">
        <f>IFERROR(IF($AE374&gt;$AE373,VLOOKUP($AC374+AV$1,STOCK!$F$10:$AB$209,16,0),IF($AE374=$AE373,(IF(BI373&gt;=1,BI373-COUNTIFS($AE373:$AE373,$AC374,AV373:AV373,$AI$1),0)),0)),0)</f>
        <v>0</v>
      </c>
      <c r="BJ374" s="1">
        <f>IFERROR(IF($AE374&gt;$AE373,VLOOKUP($AC374+AW$1,STOCK!$F$10:$AB$209,16,0),IF($AE374=$AE373,(IF(BJ373&gt;=1,BJ373-COUNTIFS($AE373:$AE373,$AC374,AW373:AW373,$AI$1),0)),0)),0)</f>
        <v>0</v>
      </c>
      <c r="BK374" s="1">
        <f>IFERROR(IF($AE374&gt;$AE373,VLOOKUP($AC374+AX$1,STOCK!$F$10:$AB$209,16,0),IF($AE374=$AE373,(IF(BK373&gt;=1,BK373-COUNTIFS($AE373:$AE373,$AC374,AX373:AX373,$AI$1),0)),0)),0)</f>
        <v>0</v>
      </c>
      <c r="BL374" s="1">
        <f>IFERROR(IF($AE374&gt;$AE373,VLOOKUP($AC374+AL$1,STOCK!$F$10:$AB$209,17,0),IF($AE374=$AE373,(IF(BL373&gt;=1,BL373-COUNTIFS($AE373:$AE373,$AC374,AL373:AL373,$AI$2),0)),0)),0)</f>
        <v>0</v>
      </c>
      <c r="BM374" s="1">
        <f>IFERROR(IF($AE374&gt;$AE373,VLOOKUP($AC374+AM$1,STOCK!$F$10:$AB$209,17,0),IF($AE374=$AE373,(IF(BM373&gt;=1,BM373-COUNTIFS($AE373:$AE373,$AC374,AM373:AM373,$AI$2),0)),0)),0)</f>
        <v>0</v>
      </c>
      <c r="BN374" s="1">
        <f>IFERROR(IF($AE374&gt;$AE373,VLOOKUP($AC374+AN$1,STOCK!$F$10:$AB$209,17,0),IF($AE374=$AE373,(IF(BN373&gt;=1,BN373-COUNTIFS($AE373:$AE373,$AC374,AN373:AN373,$AI$2),0)),0)),0)</f>
        <v>0</v>
      </c>
      <c r="BO374" s="1">
        <f>IFERROR(IF($AE374&gt;$AE373,VLOOKUP($AC374+AO$1,STOCK!$F$10:$AB$209,17,0),IF($AE374=$AE373,(IF(BO373&gt;=1,BO373-COUNTIFS($AE373:$AE373,$AC374,AO373:AO373,$AI$2),0)),0)),0)</f>
        <v>0</v>
      </c>
      <c r="BP374" s="1">
        <f>IFERROR(IF($AE374&gt;$AE373,VLOOKUP($AC374+AP$1,STOCK!$F$10:$AB$209,17,0),IF($AE374=$AE373,(IF(BP373&gt;=1,BP373-COUNTIFS($AE373:$AE373,$AC374,AP373:AP373,$AI$2),0)),0)),0)</f>
        <v>0</v>
      </c>
      <c r="BQ374" s="1">
        <f>IFERROR(IF($AE374&gt;$AE373,VLOOKUP($AC374+AQ$1,STOCK!$F$10:$AB$209,17,0),IF($AE374=$AE373,(IF(BQ373&gt;=1,BQ373-COUNTIFS($AE373:$AE373,$AC374,AQ373:AQ373,$AI$2),0)),0)),0)</f>
        <v>0</v>
      </c>
      <c r="BR374" s="1">
        <f>IFERROR(IF($AE374&gt;$AE373,VLOOKUP($AC374+AR$1,STOCK!$F$10:$AB$209,17,0),IF($AE374=$AE373,(IF(BR373&gt;=1,BR373-COUNTIFS($AE373:$AE373,$AC374,AR373:AR373,$AI$2),0)),0)),0)</f>
        <v>0</v>
      </c>
      <c r="BS374" s="1">
        <f>IFERROR(IF($AE374&gt;$AE373,VLOOKUP($AC374+AS$1,STOCK!$F$10:$AB$209,17,0),IF($AE374=$AE373,(IF(BS373&gt;=1,BS373-COUNTIFS($AE373:$AE373,$AC374,AS373:AS373,$AI$2),0)),0)),0)</f>
        <v>0</v>
      </c>
      <c r="BT374" s="1">
        <f>IFERROR(IF($AE374&gt;$AE373,VLOOKUP($AC374+AT$1,STOCK!$F$10:$AB$209,17,0),IF($AE374=$AE373,(IF(BT373&gt;=1,BT373-COUNTIFS($AE373:$AE373,$AC374,AT373:AT373,$AI$2),0)),0)),0)</f>
        <v>0</v>
      </c>
      <c r="BU374" s="1">
        <f>IFERROR(IF($AE374&gt;$AE373,VLOOKUP($AC374+AU$1,STOCK!$F$10:$AB$209,17,0),IF($AE374=$AE373,(IF(BU373&gt;=1,BU373-COUNTIFS($AE373:$AE373,$AC374,AU373:AU373,$AI$2),0)),0)),0)</f>
        <v>0</v>
      </c>
      <c r="BV374" s="1">
        <f>IFERROR(IF($AE374&gt;$AE373,VLOOKUP($AC374+AV$1,STOCK!$F$10:$AB$209,17,0),IF($AE374=$AE373,(IF(BV373&gt;=1,BV373-COUNTIFS($AE373:$AE373,$AC374,AV373:AV373,$AI$2),0)),0)),0)</f>
        <v>0</v>
      </c>
      <c r="BW374" s="1">
        <f>IFERROR(IF($AE374&gt;$AE373,VLOOKUP($AC374+AW$1,STOCK!$F$10:$AB$209,17,0),IF($AE374=$AE373,(IF(BW373&gt;=1,BW373-COUNTIFS($AE373:$AE373,$AC374,AW373:AW373,$AI$2),0)),0)),0)</f>
        <v>0</v>
      </c>
      <c r="BX374" s="1">
        <f>IFERROR(IF($AE374&gt;$AE373,VLOOKUP($AC374+AX$1,STOCK!$F$10:$AB$209,17,0),IF($AE374=$AE373,(IF(BX373&gt;=1,BX373-COUNTIFS($AE373:$AE373,$AC374,AX373:AX373,$AI$2),0)),0)),0)</f>
        <v>0</v>
      </c>
    </row>
    <row r="375" spans="29:76" x14ac:dyDescent="0.25">
      <c r="AC375" s="1">
        <f t="shared" si="95"/>
        <v>0</v>
      </c>
      <c r="AD375" s="1">
        <f>IFERROR(IF(LEN(AK375)&gt;=1,VLOOKUP(HLOOKUP(AK375,PROFILE!$K$5:$V$8,4,0),PROFILE!$F$1:$G$3,2,0),0),0)</f>
        <v>0</v>
      </c>
      <c r="AE375" s="1">
        <f t="shared" si="96"/>
        <v>0</v>
      </c>
      <c r="AF375" s="1">
        <v>362</v>
      </c>
      <c r="AI375" s="1" t="str">
        <f>IFERROR(IF($AH375&gt;=1,VLOOKUP($AG375,STUDENT!$O$8:$Z$1507,3,0),""),"")</f>
        <v/>
      </c>
      <c r="AJ375" s="1" t="str">
        <f>IFERROR(IF($AH375&gt;=1,VLOOKUP($AG375,STUDENT!$O$8:$Z$1507,4,0),""),"")</f>
        <v/>
      </c>
      <c r="AK375" s="1" t="str">
        <f>IFERROR(IF($AH375&gt;=1,VLOOKUP($AG375,STUDENT!$O$8:$Z$1507,6,0),""),"")</f>
        <v/>
      </c>
      <c r="AL375" s="1" t="str">
        <f t="shared" si="97"/>
        <v/>
      </c>
      <c r="AM375" s="1" t="str">
        <f t="shared" si="98"/>
        <v/>
      </c>
      <c r="AN375" s="1" t="str">
        <f t="shared" si="99"/>
        <v/>
      </c>
      <c r="AO375" s="1" t="str">
        <f t="shared" si="100"/>
        <v/>
      </c>
      <c r="AP375" s="1" t="str">
        <f t="shared" si="101"/>
        <v/>
      </c>
      <c r="AQ375" s="1" t="str">
        <f t="shared" si="102"/>
        <v/>
      </c>
      <c r="AR375" s="1" t="str">
        <f t="shared" si="103"/>
        <v/>
      </c>
      <c r="AS375" s="1" t="str">
        <f t="shared" si="104"/>
        <v/>
      </c>
      <c r="AT375" s="1" t="str">
        <f t="shared" si="105"/>
        <v/>
      </c>
      <c r="AU375" s="1" t="str">
        <f t="shared" si="106"/>
        <v/>
      </c>
      <c r="AV375" s="1" t="str">
        <f t="shared" si="107"/>
        <v/>
      </c>
      <c r="AW375" s="1" t="str">
        <f t="shared" si="108"/>
        <v/>
      </c>
      <c r="AX375" s="1" t="str">
        <f t="shared" si="109"/>
        <v/>
      </c>
      <c r="AY375" s="1">
        <f>IFERROR(IF($AE375&gt;$AE374,VLOOKUP($AC375+AL$1,STOCK!$F$10:$AB$209,16,0),IF($AE375=$AE374,(IF(AY374&gt;=1,AY374-COUNTIFS($AE374:$AE374,$AC375,AL374:AL374,$AI$1),0)),0)),0)</f>
        <v>0</v>
      </c>
      <c r="AZ375" s="1">
        <f>IFERROR(IF($AE375&gt;$AE374,VLOOKUP($AC375+AM$1,STOCK!$F$10:$AB$209,16,0),IF($AE375=$AE374,(IF(AZ374&gt;=1,AZ374-COUNTIFS($AE374:$AE374,$AC375,AM374:AM374,$AI$1),0)),0)),0)</f>
        <v>0</v>
      </c>
      <c r="BA375" s="1">
        <f>IFERROR(IF($AE375&gt;$AE374,VLOOKUP($AC375+AN$1,STOCK!$F$10:$AB$209,16,0),IF($AE375=$AE374,(IF(BA374&gt;=1,BA374-COUNTIFS($AE374:$AE374,$AC375,AN374:AN374,$AI$1),0)),0)),0)</f>
        <v>0</v>
      </c>
      <c r="BB375" s="1">
        <f>IFERROR(IF($AE375&gt;$AE374,VLOOKUP($AC375+AO$1,STOCK!$F$10:$AB$209,16,0),IF($AE375=$AE374,(IF(BB374&gt;=1,BB374-COUNTIFS($AE374:$AE374,$AC375,AO374:AO374,$AI$1),0)),0)),0)</f>
        <v>0</v>
      </c>
      <c r="BC375" s="1">
        <f>IFERROR(IF($AE375&gt;$AE374,VLOOKUP($AC375+AP$1,STOCK!$F$10:$AB$209,16,0),IF($AE375=$AE374,(IF(BC374&gt;=1,BC374-COUNTIFS($AE374:$AE374,$AC375,AP374:AP374,$AI$1),0)),0)),0)</f>
        <v>0</v>
      </c>
      <c r="BD375" s="1">
        <f>IFERROR(IF($AE375&gt;$AE374,VLOOKUP($AC375+AQ$1,STOCK!$F$10:$AB$209,16,0),IF($AE375=$AE374,(IF(BD374&gt;=1,BD374-COUNTIFS($AE374:$AE374,$AC375,AQ374:AQ374,$AI$1),0)),0)),0)</f>
        <v>0</v>
      </c>
      <c r="BE375" s="1">
        <f>IFERROR(IF($AE375&gt;$AE374,VLOOKUP($AC375+AR$1,STOCK!$F$10:$AB$209,16,0),IF($AE375=$AE374,(IF(BE374&gt;=1,BE374-COUNTIFS($AE374:$AE374,$AC375,AR374:AR374,$AI$1),0)),0)),0)</f>
        <v>0</v>
      </c>
      <c r="BF375" s="1">
        <f>IFERROR(IF($AE375&gt;$AE374,VLOOKUP($AC375+AS$1,STOCK!$F$10:$AB$209,16,0),IF($AE375=$AE374,(IF(BF374&gt;=1,BF374-COUNTIFS($AE374:$AE374,$AC375,AS374:AS374,$AI$1),0)),0)),0)</f>
        <v>0</v>
      </c>
      <c r="BG375" s="1">
        <f>IFERROR(IF($AE375&gt;$AE374,VLOOKUP($AC375+AT$1,STOCK!$F$10:$AB$209,16,0),IF($AE375=$AE374,(IF(BG374&gt;=1,BG374-COUNTIFS($AE374:$AE374,$AC375,AT374:AT374,$AI$1),0)),0)),0)</f>
        <v>0</v>
      </c>
      <c r="BH375" s="1">
        <f>IFERROR(IF($AE375&gt;$AE374,VLOOKUP($AC375+AU$1,STOCK!$F$10:$AB$209,16,0),IF($AE375=$AE374,(IF(BH374&gt;=1,BH374-COUNTIFS($AE374:$AE374,$AC375,AU374:AU374,$AI$1),0)),0)),0)</f>
        <v>0</v>
      </c>
      <c r="BI375" s="1">
        <f>IFERROR(IF($AE375&gt;$AE374,VLOOKUP($AC375+AV$1,STOCK!$F$10:$AB$209,16,0),IF($AE375=$AE374,(IF(BI374&gt;=1,BI374-COUNTIFS($AE374:$AE374,$AC375,AV374:AV374,$AI$1),0)),0)),0)</f>
        <v>0</v>
      </c>
      <c r="BJ375" s="1">
        <f>IFERROR(IF($AE375&gt;$AE374,VLOOKUP($AC375+AW$1,STOCK!$F$10:$AB$209,16,0),IF($AE375=$AE374,(IF(BJ374&gt;=1,BJ374-COUNTIFS($AE374:$AE374,$AC375,AW374:AW374,$AI$1),0)),0)),0)</f>
        <v>0</v>
      </c>
      <c r="BK375" s="1">
        <f>IFERROR(IF($AE375&gt;$AE374,VLOOKUP($AC375+AX$1,STOCK!$F$10:$AB$209,16,0),IF($AE375=$AE374,(IF(BK374&gt;=1,BK374-COUNTIFS($AE374:$AE374,$AC375,AX374:AX374,$AI$1),0)),0)),0)</f>
        <v>0</v>
      </c>
      <c r="BL375" s="1">
        <f>IFERROR(IF($AE375&gt;$AE374,VLOOKUP($AC375+AL$1,STOCK!$F$10:$AB$209,17,0),IF($AE375=$AE374,(IF(BL374&gt;=1,BL374-COUNTIFS($AE374:$AE374,$AC375,AL374:AL374,$AI$2),0)),0)),0)</f>
        <v>0</v>
      </c>
      <c r="BM375" s="1">
        <f>IFERROR(IF($AE375&gt;$AE374,VLOOKUP($AC375+AM$1,STOCK!$F$10:$AB$209,17,0),IF($AE375=$AE374,(IF(BM374&gt;=1,BM374-COUNTIFS($AE374:$AE374,$AC375,AM374:AM374,$AI$2),0)),0)),0)</f>
        <v>0</v>
      </c>
      <c r="BN375" s="1">
        <f>IFERROR(IF($AE375&gt;$AE374,VLOOKUP($AC375+AN$1,STOCK!$F$10:$AB$209,17,0),IF($AE375=$AE374,(IF(BN374&gt;=1,BN374-COUNTIFS($AE374:$AE374,$AC375,AN374:AN374,$AI$2),0)),0)),0)</f>
        <v>0</v>
      </c>
      <c r="BO375" s="1">
        <f>IFERROR(IF($AE375&gt;$AE374,VLOOKUP($AC375+AO$1,STOCK!$F$10:$AB$209,17,0),IF($AE375=$AE374,(IF(BO374&gt;=1,BO374-COUNTIFS($AE374:$AE374,$AC375,AO374:AO374,$AI$2),0)),0)),0)</f>
        <v>0</v>
      </c>
      <c r="BP375" s="1">
        <f>IFERROR(IF($AE375&gt;$AE374,VLOOKUP($AC375+AP$1,STOCK!$F$10:$AB$209,17,0),IF($AE375=$AE374,(IF(BP374&gt;=1,BP374-COUNTIFS($AE374:$AE374,$AC375,AP374:AP374,$AI$2),0)),0)),0)</f>
        <v>0</v>
      </c>
      <c r="BQ375" s="1">
        <f>IFERROR(IF($AE375&gt;$AE374,VLOOKUP($AC375+AQ$1,STOCK!$F$10:$AB$209,17,0),IF($AE375=$AE374,(IF(BQ374&gt;=1,BQ374-COUNTIFS($AE374:$AE374,$AC375,AQ374:AQ374,$AI$2),0)),0)),0)</f>
        <v>0</v>
      </c>
      <c r="BR375" s="1">
        <f>IFERROR(IF($AE375&gt;$AE374,VLOOKUP($AC375+AR$1,STOCK!$F$10:$AB$209,17,0),IF($AE375=$AE374,(IF(BR374&gt;=1,BR374-COUNTIFS($AE374:$AE374,$AC375,AR374:AR374,$AI$2),0)),0)),0)</f>
        <v>0</v>
      </c>
      <c r="BS375" s="1">
        <f>IFERROR(IF($AE375&gt;$AE374,VLOOKUP($AC375+AS$1,STOCK!$F$10:$AB$209,17,0),IF($AE375=$AE374,(IF(BS374&gt;=1,BS374-COUNTIFS($AE374:$AE374,$AC375,AS374:AS374,$AI$2),0)),0)),0)</f>
        <v>0</v>
      </c>
      <c r="BT375" s="1">
        <f>IFERROR(IF($AE375&gt;$AE374,VLOOKUP($AC375+AT$1,STOCK!$F$10:$AB$209,17,0),IF($AE375=$AE374,(IF(BT374&gt;=1,BT374-COUNTIFS($AE374:$AE374,$AC375,AT374:AT374,$AI$2),0)),0)),0)</f>
        <v>0</v>
      </c>
      <c r="BU375" s="1">
        <f>IFERROR(IF($AE375&gt;$AE374,VLOOKUP($AC375+AU$1,STOCK!$F$10:$AB$209,17,0),IF($AE375=$AE374,(IF(BU374&gt;=1,BU374-COUNTIFS($AE374:$AE374,$AC375,AU374:AU374,$AI$2),0)),0)),0)</f>
        <v>0</v>
      </c>
      <c r="BV375" s="1">
        <f>IFERROR(IF($AE375&gt;$AE374,VLOOKUP($AC375+AV$1,STOCK!$F$10:$AB$209,17,0),IF($AE375=$AE374,(IF(BV374&gt;=1,BV374-COUNTIFS($AE374:$AE374,$AC375,AV374:AV374,$AI$2),0)),0)),0)</f>
        <v>0</v>
      </c>
      <c r="BW375" s="1">
        <f>IFERROR(IF($AE375&gt;$AE374,VLOOKUP($AC375+AW$1,STOCK!$F$10:$AB$209,17,0),IF($AE375=$AE374,(IF(BW374&gt;=1,BW374-COUNTIFS($AE374:$AE374,$AC375,AW374:AW374,$AI$2),0)),0)),0)</f>
        <v>0</v>
      </c>
      <c r="BX375" s="1">
        <f>IFERROR(IF($AE375&gt;$AE374,VLOOKUP($AC375+AX$1,STOCK!$F$10:$AB$209,17,0),IF($AE375=$AE374,(IF(BX374&gt;=1,BX374-COUNTIFS($AE374:$AE374,$AC375,AX374:AX374,$AI$2),0)),0)),0)</f>
        <v>0</v>
      </c>
    </row>
    <row r="376" spans="29:76" x14ac:dyDescent="0.25">
      <c r="AC376" s="1">
        <f t="shared" si="95"/>
        <v>0</v>
      </c>
      <c r="AD376" s="1">
        <f>IFERROR(IF(LEN(AK376)&gt;=1,VLOOKUP(HLOOKUP(AK376,PROFILE!$K$5:$V$8,4,0),PROFILE!$F$1:$G$3,2,0),0),0)</f>
        <v>0</v>
      </c>
      <c r="AE376" s="1">
        <f t="shared" si="96"/>
        <v>0</v>
      </c>
      <c r="AF376" s="1">
        <v>363</v>
      </c>
      <c r="AI376" s="1" t="str">
        <f>IFERROR(IF($AH376&gt;=1,VLOOKUP($AG376,STUDENT!$O$8:$Z$1507,3,0),""),"")</f>
        <v/>
      </c>
      <c r="AJ376" s="1" t="str">
        <f>IFERROR(IF($AH376&gt;=1,VLOOKUP($AG376,STUDENT!$O$8:$Z$1507,4,0),""),"")</f>
        <v/>
      </c>
      <c r="AK376" s="1" t="str">
        <f>IFERROR(IF($AH376&gt;=1,VLOOKUP($AG376,STUDENT!$O$8:$Z$1507,6,0),""),"")</f>
        <v/>
      </c>
      <c r="AL376" s="1" t="str">
        <f t="shared" si="97"/>
        <v/>
      </c>
      <c r="AM376" s="1" t="str">
        <f t="shared" si="98"/>
        <v/>
      </c>
      <c r="AN376" s="1" t="str">
        <f t="shared" si="99"/>
        <v/>
      </c>
      <c r="AO376" s="1" t="str">
        <f t="shared" si="100"/>
        <v/>
      </c>
      <c r="AP376" s="1" t="str">
        <f t="shared" si="101"/>
        <v/>
      </c>
      <c r="AQ376" s="1" t="str">
        <f t="shared" si="102"/>
        <v/>
      </c>
      <c r="AR376" s="1" t="str">
        <f t="shared" si="103"/>
        <v/>
      </c>
      <c r="AS376" s="1" t="str">
        <f t="shared" si="104"/>
        <v/>
      </c>
      <c r="AT376" s="1" t="str">
        <f t="shared" si="105"/>
        <v/>
      </c>
      <c r="AU376" s="1" t="str">
        <f t="shared" si="106"/>
        <v/>
      </c>
      <c r="AV376" s="1" t="str">
        <f t="shared" si="107"/>
        <v/>
      </c>
      <c r="AW376" s="1" t="str">
        <f t="shared" si="108"/>
        <v/>
      </c>
      <c r="AX376" s="1" t="str">
        <f t="shared" si="109"/>
        <v/>
      </c>
      <c r="AY376" s="1">
        <f>IFERROR(IF($AE376&gt;$AE375,VLOOKUP($AC376+AL$1,STOCK!$F$10:$AB$209,16,0),IF($AE376=$AE375,(IF(AY375&gt;=1,AY375-COUNTIFS($AE375:$AE375,$AC376,AL375:AL375,$AI$1),0)),0)),0)</f>
        <v>0</v>
      </c>
      <c r="AZ376" s="1">
        <f>IFERROR(IF($AE376&gt;$AE375,VLOOKUP($AC376+AM$1,STOCK!$F$10:$AB$209,16,0),IF($AE376=$AE375,(IF(AZ375&gt;=1,AZ375-COUNTIFS($AE375:$AE375,$AC376,AM375:AM375,$AI$1),0)),0)),0)</f>
        <v>0</v>
      </c>
      <c r="BA376" s="1">
        <f>IFERROR(IF($AE376&gt;$AE375,VLOOKUP($AC376+AN$1,STOCK!$F$10:$AB$209,16,0),IF($AE376=$AE375,(IF(BA375&gt;=1,BA375-COUNTIFS($AE375:$AE375,$AC376,AN375:AN375,$AI$1),0)),0)),0)</f>
        <v>0</v>
      </c>
      <c r="BB376" s="1">
        <f>IFERROR(IF($AE376&gt;$AE375,VLOOKUP($AC376+AO$1,STOCK!$F$10:$AB$209,16,0),IF($AE376=$AE375,(IF(BB375&gt;=1,BB375-COUNTIFS($AE375:$AE375,$AC376,AO375:AO375,$AI$1),0)),0)),0)</f>
        <v>0</v>
      </c>
      <c r="BC376" s="1">
        <f>IFERROR(IF($AE376&gt;$AE375,VLOOKUP($AC376+AP$1,STOCK!$F$10:$AB$209,16,0),IF($AE376=$AE375,(IF(BC375&gt;=1,BC375-COUNTIFS($AE375:$AE375,$AC376,AP375:AP375,$AI$1),0)),0)),0)</f>
        <v>0</v>
      </c>
      <c r="BD376" s="1">
        <f>IFERROR(IF($AE376&gt;$AE375,VLOOKUP($AC376+AQ$1,STOCK!$F$10:$AB$209,16,0),IF($AE376=$AE375,(IF(BD375&gt;=1,BD375-COUNTIFS($AE375:$AE375,$AC376,AQ375:AQ375,$AI$1),0)),0)),0)</f>
        <v>0</v>
      </c>
      <c r="BE376" s="1">
        <f>IFERROR(IF($AE376&gt;$AE375,VLOOKUP($AC376+AR$1,STOCK!$F$10:$AB$209,16,0),IF($AE376=$AE375,(IF(BE375&gt;=1,BE375-COUNTIFS($AE375:$AE375,$AC376,AR375:AR375,$AI$1),0)),0)),0)</f>
        <v>0</v>
      </c>
      <c r="BF376" s="1">
        <f>IFERROR(IF($AE376&gt;$AE375,VLOOKUP($AC376+AS$1,STOCK!$F$10:$AB$209,16,0),IF($AE376=$AE375,(IF(BF375&gt;=1,BF375-COUNTIFS($AE375:$AE375,$AC376,AS375:AS375,$AI$1),0)),0)),0)</f>
        <v>0</v>
      </c>
      <c r="BG376" s="1">
        <f>IFERROR(IF($AE376&gt;$AE375,VLOOKUP($AC376+AT$1,STOCK!$F$10:$AB$209,16,0),IF($AE376=$AE375,(IF(BG375&gt;=1,BG375-COUNTIFS($AE375:$AE375,$AC376,AT375:AT375,$AI$1),0)),0)),0)</f>
        <v>0</v>
      </c>
      <c r="BH376" s="1">
        <f>IFERROR(IF($AE376&gt;$AE375,VLOOKUP($AC376+AU$1,STOCK!$F$10:$AB$209,16,0),IF($AE376=$AE375,(IF(BH375&gt;=1,BH375-COUNTIFS($AE375:$AE375,$AC376,AU375:AU375,$AI$1),0)),0)),0)</f>
        <v>0</v>
      </c>
      <c r="BI376" s="1">
        <f>IFERROR(IF($AE376&gt;$AE375,VLOOKUP($AC376+AV$1,STOCK!$F$10:$AB$209,16,0),IF($AE376=$AE375,(IF(BI375&gt;=1,BI375-COUNTIFS($AE375:$AE375,$AC376,AV375:AV375,$AI$1),0)),0)),0)</f>
        <v>0</v>
      </c>
      <c r="BJ376" s="1">
        <f>IFERROR(IF($AE376&gt;$AE375,VLOOKUP($AC376+AW$1,STOCK!$F$10:$AB$209,16,0),IF($AE376=$AE375,(IF(BJ375&gt;=1,BJ375-COUNTIFS($AE375:$AE375,$AC376,AW375:AW375,$AI$1),0)),0)),0)</f>
        <v>0</v>
      </c>
      <c r="BK376" s="1">
        <f>IFERROR(IF($AE376&gt;$AE375,VLOOKUP($AC376+AX$1,STOCK!$F$10:$AB$209,16,0),IF($AE376=$AE375,(IF(BK375&gt;=1,BK375-COUNTIFS($AE375:$AE375,$AC376,AX375:AX375,$AI$1),0)),0)),0)</f>
        <v>0</v>
      </c>
      <c r="BL376" s="1">
        <f>IFERROR(IF($AE376&gt;$AE375,VLOOKUP($AC376+AL$1,STOCK!$F$10:$AB$209,17,0),IF($AE376=$AE375,(IF(BL375&gt;=1,BL375-COUNTIFS($AE375:$AE375,$AC376,AL375:AL375,$AI$2),0)),0)),0)</f>
        <v>0</v>
      </c>
      <c r="BM376" s="1">
        <f>IFERROR(IF($AE376&gt;$AE375,VLOOKUP($AC376+AM$1,STOCK!$F$10:$AB$209,17,0),IF($AE376=$AE375,(IF(BM375&gt;=1,BM375-COUNTIFS($AE375:$AE375,$AC376,AM375:AM375,$AI$2),0)),0)),0)</f>
        <v>0</v>
      </c>
      <c r="BN376" s="1">
        <f>IFERROR(IF($AE376&gt;$AE375,VLOOKUP($AC376+AN$1,STOCK!$F$10:$AB$209,17,0),IF($AE376=$AE375,(IF(BN375&gt;=1,BN375-COUNTIFS($AE375:$AE375,$AC376,AN375:AN375,$AI$2),0)),0)),0)</f>
        <v>0</v>
      </c>
      <c r="BO376" s="1">
        <f>IFERROR(IF($AE376&gt;$AE375,VLOOKUP($AC376+AO$1,STOCK!$F$10:$AB$209,17,0),IF($AE376=$AE375,(IF(BO375&gt;=1,BO375-COUNTIFS($AE375:$AE375,$AC376,AO375:AO375,$AI$2),0)),0)),0)</f>
        <v>0</v>
      </c>
      <c r="BP376" s="1">
        <f>IFERROR(IF($AE376&gt;$AE375,VLOOKUP($AC376+AP$1,STOCK!$F$10:$AB$209,17,0),IF($AE376=$AE375,(IF(BP375&gt;=1,BP375-COUNTIFS($AE375:$AE375,$AC376,AP375:AP375,$AI$2),0)),0)),0)</f>
        <v>0</v>
      </c>
      <c r="BQ376" s="1">
        <f>IFERROR(IF($AE376&gt;$AE375,VLOOKUP($AC376+AQ$1,STOCK!$F$10:$AB$209,17,0),IF($AE376=$AE375,(IF(BQ375&gt;=1,BQ375-COUNTIFS($AE375:$AE375,$AC376,AQ375:AQ375,$AI$2),0)),0)),0)</f>
        <v>0</v>
      </c>
      <c r="BR376" s="1">
        <f>IFERROR(IF($AE376&gt;$AE375,VLOOKUP($AC376+AR$1,STOCK!$F$10:$AB$209,17,0),IF($AE376=$AE375,(IF(BR375&gt;=1,BR375-COUNTIFS($AE375:$AE375,$AC376,AR375:AR375,$AI$2),0)),0)),0)</f>
        <v>0</v>
      </c>
      <c r="BS376" s="1">
        <f>IFERROR(IF($AE376&gt;$AE375,VLOOKUP($AC376+AS$1,STOCK!$F$10:$AB$209,17,0),IF($AE376=$AE375,(IF(BS375&gt;=1,BS375-COUNTIFS($AE375:$AE375,$AC376,AS375:AS375,$AI$2),0)),0)),0)</f>
        <v>0</v>
      </c>
      <c r="BT376" s="1">
        <f>IFERROR(IF($AE376&gt;$AE375,VLOOKUP($AC376+AT$1,STOCK!$F$10:$AB$209,17,0),IF($AE376=$AE375,(IF(BT375&gt;=1,BT375-COUNTIFS($AE375:$AE375,$AC376,AT375:AT375,$AI$2),0)),0)),0)</f>
        <v>0</v>
      </c>
      <c r="BU376" s="1">
        <f>IFERROR(IF($AE376&gt;$AE375,VLOOKUP($AC376+AU$1,STOCK!$F$10:$AB$209,17,0),IF($AE376=$AE375,(IF(BU375&gt;=1,BU375-COUNTIFS($AE375:$AE375,$AC376,AU375:AU375,$AI$2),0)),0)),0)</f>
        <v>0</v>
      </c>
      <c r="BV376" s="1">
        <f>IFERROR(IF($AE376&gt;$AE375,VLOOKUP($AC376+AV$1,STOCK!$F$10:$AB$209,17,0),IF($AE376=$AE375,(IF(BV375&gt;=1,BV375-COUNTIFS($AE375:$AE375,$AC376,AV375:AV375,$AI$2),0)),0)),0)</f>
        <v>0</v>
      </c>
      <c r="BW376" s="1">
        <f>IFERROR(IF($AE376&gt;$AE375,VLOOKUP($AC376+AW$1,STOCK!$F$10:$AB$209,17,0),IF($AE376=$AE375,(IF(BW375&gt;=1,BW375-COUNTIFS($AE375:$AE375,$AC376,AW375:AW375,$AI$2),0)),0)),0)</f>
        <v>0</v>
      </c>
      <c r="BX376" s="1">
        <f>IFERROR(IF($AE376&gt;$AE375,VLOOKUP($AC376+AX$1,STOCK!$F$10:$AB$209,17,0),IF($AE376=$AE375,(IF(BX375&gt;=1,BX375-COUNTIFS($AE375:$AE375,$AC376,AX375:AX375,$AI$2),0)),0)),0)</f>
        <v>0</v>
      </c>
    </row>
    <row r="377" spans="29:76" x14ac:dyDescent="0.25">
      <c r="AC377" s="1">
        <f t="shared" si="95"/>
        <v>0</v>
      </c>
      <c r="AD377" s="1">
        <f>IFERROR(IF(LEN(AK377)&gt;=1,VLOOKUP(HLOOKUP(AK377,PROFILE!$K$5:$V$8,4,0),PROFILE!$F$1:$G$3,2,0),0),0)</f>
        <v>0</v>
      </c>
      <c r="AE377" s="1">
        <f t="shared" si="96"/>
        <v>0</v>
      </c>
      <c r="AF377" s="1">
        <v>364</v>
      </c>
      <c r="AI377" s="1" t="str">
        <f>IFERROR(IF($AH377&gt;=1,VLOOKUP($AG377,STUDENT!$O$8:$Z$1507,3,0),""),"")</f>
        <v/>
      </c>
      <c r="AJ377" s="1" t="str">
        <f>IFERROR(IF($AH377&gt;=1,VLOOKUP($AG377,STUDENT!$O$8:$Z$1507,4,0),""),"")</f>
        <v/>
      </c>
      <c r="AK377" s="1" t="str">
        <f>IFERROR(IF($AH377&gt;=1,VLOOKUP($AG377,STUDENT!$O$8:$Z$1507,6,0),""),"")</f>
        <v/>
      </c>
      <c r="AL377" s="1" t="str">
        <f t="shared" si="97"/>
        <v/>
      </c>
      <c r="AM377" s="1" t="str">
        <f t="shared" si="98"/>
        <v/>
      </c>
      <c r="AN377" s="1" t="str">
        <f t="shared" si="99"/>
        <v/>
      </c>
      <c r="AO377" s="1" t="str">
        <f t="shared" si="100"/>
        <v/>
      </c>
      <c r="AP377" s="1" t="str">
        <f t="shared" si="101"/>
        <v/>
      </c>
      <c r="AQ377" s="1" t="str">
        <f t="shared" si="102"/>
        <v/>
      </c>
      <c r="AR377" s="1" t="str">
        <f t="shared" si="103"/>
        <v/>
      </c>
      <c r="AS377" s="1" t="str">
        <f t="shared" si="104"/>
        <v/>
      </c>
      <c r="AT377" s="1" t="str">
        <f t="shared" si="105"/>
        <v/>
      </c>
      <c r="AU377" s="1" t="str">
        <f t="shared" si="106"/>
        <v/>
      </c>
      <c r="AV377" s="1" t="str">
        <f t="shared" si="107"/>
        <v/>
      </c>
      <c r="AW377" s="1" t="str">
        <f t="shared" si="108"/>
        <v/>
      </c>
      <c r="AX377" s="1" t="str">
        <f t="shared" si="109"/>
        <v/>
      </c>
      <c r="AY377" s="1">
        <f>IFERROR(IF($AE377&gt;$AE376,VLOOKUP($AC377+AL$1,STOCK!$F$10:$AB$209,16,0),IF($AE377=$AE376,(IF(AY376&gt;=1,AY376-COUNTIFS($AE376:$AE376,$AC377,AL376:AL376,$AI$1),0)),0)),0)</f>
        <v>0</v>
      </c>
      <c r="AZ377" s="1">
        <f>IFERROR(IF($AE377&gt;$AE376,VLOOKUP($AC377+AM$1,STOCK!$F$10:$AB$209,16,0),IF($AE377=$AE376,(IF(AZ376&gt;=1,AZ376-COUNTIFS($AE376:$AE376,$AC377,AM376:AM376,$AI$1),0)),0)),0)</f>
        <v>0</v>
      </c>
      <c r="BA377" s="1">
        <f>IFERROR(IF($AE377&gt;$AE376,VLOOKUP($AC377+AN$1,STOCK!$F$10:$AB$209,16,0),IF($AE377=$AE376,(IF(BA376&gt;=1,BA376-COUNTIFS($AE376:$AE376,$AC377,AN376:AN376,$AI$1),0)),0)),0)</f>
        <v>0</v>
      </c>
      <c r="BB377" s="1">
        <f>IFERROR(IF($AE377&gt;$AE376,VLOOKUP($AC377+AO$1,STOCK!$F$10:$AB$209,16,0),IF($AE377=$AE376,(IF(BB376&gt;=1,BB376-COUNTIFS($AE376:$AE376,$AC377,AO376:AO376,$AI$1),0)),0)),0)</f>
        <v>0</v>
      </c>
      <c r="BC377" s="1">
        <f>IFERROR(IF($AE377&gt;$AE376,VLOOKUP($AC377+AP$1,STOCK!$F$10:$AB$209,16,0),IF($AE377=$AE376,(IF(BC376&gt;=1,BC376-COUNTIFS($AE376:$AE376,$AC377,AP376:AP376,$AI$1),0)),0)),0)</f>
        <v>0</v>
      </c>
      <c r="BD377" s="1">
        <f>IFERROR(IF($AE377&gt;$AE376,VLOOKUP($AC377+AQ$1,STOCK!$F$10:$AB$209,16,0),IF($AE377=$AE376,(IF(BD376&gt;=1,BD376-COUNTIFS($AE376:$AE376,$AC377,AQ376:AQ376,$AI$1),0)),0)),0)</f>
        <v>0</v>
      </c>
      <c r="BE377" s="1">
        <f>IFERROR(IF($AE377&gt;$AE376,VLOOKUP($AC377+AR$1,STOCK!$F$10:$AB$209,16,0),IF($AE377=$AE376,(IF(BE376&gt;=1,BE376-COUNTIFS($AE376:$AE376,$AC377,AR376:AR376,$AI$1),0)),0)),0)</f>
        <v>0</v>
      </c>
      <c r="BF377" s="1">
        <f>IFERROR(IF($AE377&gt;$AE376,VLOOKUP($AC377+AS$1,STOCK!$F$10:$AB$209,16,0),IF($AE377=$AE376,(IF(BF376&gt;=1,BF376-COUNTIFS($AE376:$AE376,$AC377,AS376:AS376,$AI$1),0)),0)),0)</f>
        <v>0</v>
      </c>
      <c r="BG377" s="1">
        <f>IFERROR(IF($AE377&gt;$AE376,VLOOKUP($AC377+AT$1,STOCK!$F$10:$AB$209,16,0),IF($AE377=$AE376,(IF(BG376&gt;=1,BG376-COUNTIFS($AE376:$AE376,$AC377,AT376:AT376,$AI$1),0)),0)),0)</f>
        <v>0</v>
      </c>
      <c r="BH377" s="1">
        <f>IFERROR(IF($AE377&gt;$AE376,VLOOKUP($AC377+AU$1,STOCK!$F$10:$AB$209,16,0),IF($AE377=$AE376,(IF(BH376&gt;=1,BH376-COUNTIFS($AE376:$AE376,$AC377,AU376:AU376,$AI$1),0)),0)),0)</f>
        <v>0</v>
      </c>
      <c r="BI377" s="1">
        <f>IFERROR(IF($AE377&gt;$AE376,VLOOKUP($AC377+AV$1,STOCK!$F$10:$AB$209,16,0),IF($AE377=$AE376,(IF(BI376&gt;=1,BI376-COUNTIFS($AE376:$AE376,$AC377,AV376:AV376,$AI$1),0)),0)),0)</f>
        <v>0</v>
      </c>
      <c r="BJ377" s="1">
        <f>IFERROR(IF($AE377&gt;$AE376,VLOOKUP($AC377+AW$1,STOCK!$F$10:$AB$209,16,0),IF($AE377=$AE376,(IF(BJ376&gt;=1,BJ376-COUNTIFS($AE376:$AE376,$AC377,AW376:AW376,$AI$1),0)),0)),0)</f>
        <v>0</v>
      </c>
      <c r="BK377" s="1">
        <f>IFERROR(IF($AE377&gt;$AE376,VLOOKUP($AC377+AX$1,STOCK!$F$10:$AB$209,16,0),IF($AE377=$AE376,(IF(BK376&gt;=1,BK376-COUNTIFS($AE376:$AE376,$AC377,AX376:AX376,$AI$1),0)),0)),0)</f>
        <v>0</v>
      </c>
      <c r="BL377" s="1">
        <f>IFERROR(IF($AE377&gt;$AE376,VLOOKUP($AC377+AL$1,STOCK!$F$10:$AB$209,17,0),IF($AE377=$AE376,(IF(BL376&gt;=1,BL376-COUNTIFS($AE376:$AE376,$AC377,AL376:AL376,$AI$2),0)),0)),0)</f>
        <v>0</v>
      </c>
      <c r="BM377" s="1">
        <f>IFERROR(IF($AE377&gt;$AE376,VLOOKUP($AC377+AM$1,STOCK!$F$10:$AB$209,17,0),IF($AE377=$AE376,(IF(BM376&gt;=1,BM376-COUNTIFS($AE376:$AE376,$AC377,AM376:AM376,$AI$2),0)),0)),0)</f>
        <v>0</v>
      </c>
      <c r="BN377" s="1">
        <f>IFERROR(IF($AE377&gt;$AE376,VLOOKUP($AC377+AN$1,STOCK!$F$10:$AB$209,17,0),IF($AE377=$AE376,(IF(BN376&gt;=1,BN376-COUNTIFS($AE376:$AE376,$AC377,AN376:AN376,$AI$2),0)),0)),0)</f>
        <v>0</v>
      </c>
      <c r="BO377" s="1">
        <f>IFERROR(IF($AE377&gt;$AE376,VLOOKUP($AC377+AO$1,STOCK!$F$10:$AB$209,17,0),IF($AE377=$AE376,(IF(BO376&gt;=1,BO376-COUNTIFS($AE376:$AE376,$AC377,AO376:AO376,$AI$2),0)),0)),0)</f>
        <v>0</v>
      </c>
      <c r="BP377" s="1">
        <f>IFERROR(IF($AE377&gt;$AE376,VLOOKUP($AC377+AP$1,STOCK!$F$10:$AB$209,17,0),IF($AE377=$AE376,(IF(BP376&gt;=1,BP376-COUNTIFS($AE376:$AE376,$AC377,AP376:AP376,$AI$2),0)),0)),0)</f>
        <v>0</v>
      </c>
      <c r="BQ377" s="1">
        <f>IFERROR(IF($AE377&gt;$AE376,VLOOKUP($AC377+AQ$1,STOCK!$F$10:$AB$209,17,0),IF($AE377=$AE376,(IF(BQ376&gt;=1,BQ376-COUNTIFS($AE376:$AE376,$AC377,AQ376:AQ376,$AI$2),0)),0)),0)</f>
        <v>0</v>
      </c>
      <c r="BR377" s="1">
        <f>IFERROR(IF($AE377&gt;$AE376,VLOOKUP($AC377+AR$1,STOCK!$F$10:$AB$209,17,0),IF($AE377=$AE376,(IF(BR376&gt;=1,BR376-COUNTIFS($AE376:$AE376,$AC377,AR376:AR376,$AI$2),0)),0)),0)</f>
        <v>0</v>
      </c>
      <c r="BS377" s="1">
        <f>IFERROR(IF($AE377&gt;$AE376,VLOOKUP($AC377+AS$1,STOCK!$F$10:$AB$209,17,0),IF($AE377=$AE376,(IF(BS376&gt;=1,BS376-COUNTIFS($AE376:$AE376,$AC377,AS376:AS376,$AI$2),0)),0)),0)</f>
        <v>0</v>
      </c>
      <c r="BT377" s="1">
        <f>IFERROR(IF($AE377&gt;$AE376,VLOOKUP($AC377+AT$1,STOCK!$F$10:$AB$209,17,0),IF($AE377=$AE376,(IF(BT376&gt;=1,BT376-COUNTIFS($AE376:$AE376,$AC377,AT376:AT376,$AI$2),0)),0)),0)</f>
        <v>0</v>
      </c>
      <c r="BU377" s="1">
        <f>IFERROR(IF($AE377&gt;$AE376,VLOOKUP($AC377+AU$1,STOCK!$F$10:$AB$209,17,0),IF($AE377=$AE376,(IF(BU376&gt;=1,BU376-COUNTIFS($AE376:$AE376,$AC377,AU376:AU376,$AI$2),0)),0)),0)</f>
        <v>0</v>
      </c>
      <c r="BV377" s="1">
        <f>IFERROR(IF($AE377&gt;$AE376,VLOOKUP($AC377+AV$1,STOCK!$F$10:$AB$209,17,0),IF($AE377=$AE376,(IF(BV376&gt;=1,BV376-COUNTIFS($AE376:$AE376,$AC377,AV376:AV376,$AI$2),0)),0)),0)</f>
        <v>0</v>
      </c>
      <c r="BW377" s="1">
        <f>IFERROR(IF($AE377&gt;$AE376,VLOOKUP($AC377+AW$1,STOCK!$F$10:$AB$209,17,0),IF($AE377=$AE376,(IF(BW376&gt;=1,BW376-COUNTIFS($AE376:$AE376,$AC377,AW376:AW376,$AI$2),0)),0)),0)</f>
        <v>0</v>
      </c>
      <c r="BX377" s="1">
        <f>IFERROR(IF($AE377&gt;$AE376,VLOOKUP($AC377+AX$1,STOCK!$F$10:$AB$209,17,0),IF($AE377=$AE376,(IF(BX376&gt;=1,BX376-COUNTIFS($AE376:$AE376,$AC377,AX376:AX376,$AI$2),0)),0)),0)</f>
        <v>0</v>
      </c>
    </row>
    <row r="378" spans="29:76" x14ac:dyDescent="0.25">
      <c r="AC378" s="1">
        <f t="shared" si="95"/>
        <v>0</v>
      </c>
      <c r="AD378" s="1">
        <f>IFERROR(IF(LEN(AK378)&gt;=1,VLOOKUP(HLOOKUP(AK378,PROFILE!$K$5:$V$8,4,0),PROFILE!$F$1:$G$3,2,0),0),0)</f>
        <v>0</v>
      </c>
      <c r="AE378" s="1">
        <f t="shared" si="96"/>
        <v>0</v>
      </c>
      <c r="AF378" s="1">
        <v>365</v>
      </c>
      <c r="AI378" s="1" t="str">
        <f>IFERROR(IF($AH378&gt;=1,VLOOKUP($AG378,STUDENT!$O$8:$Z$1507,3,0),""),"")</f>
        <v/>
      </c>
      <c r="AJ378" s="1" t="str">
        <f>IFERROR(IF($AH378&gt;=1,VLOOKUP($AG378,STUDENT!$O$8:$Z$1507,4,0),""),"")</f>
        <v/>
      </c>
      <c r="AK378" s="1" t="str">
        <f>IFERROR(IF($AH378&gt;=1,VLOOKUP($AG378,STUDENT!$O$8:$Z$1507,6,0),""),"")</f>
        <v/>
      </c>
      <c r="AL378" s="1" t="str">
        <f t="shared" si="97"/>
        <v/>
      </c>
      <c r="AM378" s="1" t="str">
        <f t="shared" si="98"/>
        <v/>
      </c>
      <c r="AN378" s="1" t="str">
        <f t="shared" si="99"/>
        <v/>
      </c>
      <c r="AO378" s="1" t="str">
        <f t="shared" si="100"/>
        <v/>
      </c>
      <c r="AP378" s="1" t="str">
        <f t="shared" si="101"/>
        <v/>
      </c>
      <c r="AQ378" s="1" t="str">
        <f t="shared" si="102"/>
        <v/>
      </c>
      <c r="AR378" s="1" t="str">
        <f t="shared" si="103"/>
        <v/>
      </c>
      <c r="AS378" s="1" t="str">
        <f t="shared" si="104"/>
        <v/>
      </c>
      <c r="AT378" s="1" t="str">
        <f t="shared" si="105"/>
        <v/>
      </c>
      <c r="AU378" s="1" t="str">
        <f t="shared" si="106"/>
        <v/>
      </c>
      <c r="AV378" s="1" t="str">
        <f t="shared" si="107"/>
        <v/>
      </c>
      <c r="AW378" s="1" t="str">
        <f t="shared" si="108"/>
        <v/>
      </c>
      <c r="AX378" s="1" t="str">
        <f t="shared" si="109"/>
        <v/>
      </c>
      <c r="AY378" s="1">
        <f>IFERROR(IF($AE378&gt;$AE377,VLOOKUP($AC378+AL$1,STOCK!$F$10:$AB$209,16,0),IF($AE378=$AE377,(IF(AY377&gt;=1,AY377-COUNTIFS($AE377:$AE377,$AC378,AL377:AL377,$AI$1),0)),0)),0)</f>
        <v>0</v>
      </c>
      <c r="AZ378" s="1">
        <f>IFERROR(IF($AE378&gt;$AE377,VLOOKUP($AC378+AM$1,STOCK!$F$10:$AB$209,16,0),IF($AE378=$AE377,(IF(AZ377&gt;=1,AZ377-COUNTIFS($AE377:$AE377,$AC378,AM377:AM377,$AI$1),0)),0)),0)</f>
        <v>0</v>
      </c>
      <c r="BA378" s="1">
        <f>IFERROR(IF($AE378&gt;$AE377,VLOOKUP($AC378+AN$1,STOCK!$F$10:$AB$209,16,0),IF($AE378=$AE377,(IF(BA377&gt;=1,BA377-COUNTIFS($AE377:$AE377,$AC378,AN377:AN377,$AI$1),0)),0)),0)</f>
        <v>0</v>
      </c>
      <c r="BB378" s="1">
        <f>IFERROR(IF($AE378&gt;$AE377,VLOOKUP($AC378+AO$1,STOCK!$F$10:$AB$209,16,0),IF($AE378=$AE377,(IF(BB377&gt;=1,BB377-COUNTIFS($AE377:$AE377,$AC378,AO377:AO377,$AI$1),0)),0)),0)</f>
        <v>0</v>
      </c>
      <c r="BC378" s="1">
        <f>IFERROR(IF($AE378&gt;$AE377,VLOOKUP($AC378+AP$1,STOCK!$F$10:$AB$209,16,0),IF($AE378=$AE377,(IF(BC377&gt;=1,BC377-COUNTIFS($AE377:$AE377,$AC378,AP377:AP377,$AI$1),0)),0)),0)</f>
        <v>0</v>
      </c>
      <c r="BD378" s="1">
        <f>IFERROR(IF($AE378&gt;$AE377,VLOOKUP($AC378+AQ$1,STOCK!$F$10:$AB$209,16,0),IF($AE378=$AE377,(IF(BD377&gt;=1,BD377-COUNTIFS($AE377:$AE377,$AC378,AQ377:AQ377,$AI$1),0)),0)),0)</f>
        <v>0</v>
      </c>
      <c r="BE378" s="1">
        <f>IFERROR(IF($AE378&gt;$AE377,VLOOKUP($AC378+AR$1,STOCK!$F$10:$AB$209,16,0),IF($AE378=$AE377,(IF(BE377&gt;=1,BE377-COUNTIFS($AE377:$AE377,$AC378,AR377:AR377,$AI$1),0)),0)),0)</f>
        <v>0</v>
      </c>
      <c r="BF378" s="1">
        <f>IFERROR(IF($AE378&gt;$AE377,VLOOKUP($AC378+AS$1,STOCK!$F$10:$AB$209,16,0),IF($AE378=$AE377,(IF(BF377&gt;=1,BF377-COUNTIFS($AE377:$AE377,$AC378,AS377:AS377,$AI$1),0)),0)),0)</f>
        <v>0</v>
      </c>
      <c r="BG378" s="1">
        <f>IFERROR(IF($AE378&gt;$AE377,VLOOKUP($AC378+AT$1,STOCK!$F$10:$AB$209,16,0),IF($AE378=$AE377,(IF(BG377&gt;=1,BG377-COUNTIFS($AE377:$AE377,$AC378,AT377:AT377,$AI$1),0)),0)),0)</f>
        <v>0</v>
      </c>
      <c r="BH378" s="1">
        <f>IFERROR(IF($AE378&gt;$AE377,VLOOKUP($AC378+AU$1,STOCK!$F$10:$AB$209,16,0),IF($AE378=$AE377,(IF(BH377&gt;=1,BH377-COUNTIFS($AE377:$AE377,$AC378,AU377:AU377,$AI$1),0)),0)),0)</f>
        <v>0</v>
      </c>
      <c r="BI378" s="1">
        <f>IFERROR(IF($AE378&gt;$AE377,VLOOKUP($AC378+AV$1,STOCK!$F$10:$AB$209,16,0),IF($AE378=$AE377,(IF(BI377&gt;=1,BI377-COUNTIFS($AE377:$AE377,$AC378,AV377:AV377,$AI$1),0)),0)),0)</f>
        <v>0</v>
      </c>
      <c r="BJ378" s="1">
        <f>IFERROR(IF($AE378&gt;$AE377,VLOOKUP($AC378+AW$1,STOCK!$F$10:$AB$209,16,0),IF($AE378=$AE377,(IF(BJ377&gt;=1,BJ377-COUNTIFS($AE377:$AE377,$AC378,AW377:AW377,$AI$1),0)),0)),0)</f>
        <v>0</v>
      </c>
      <c r="BK378" s="1">
        <f>IFERROR(IF($AE378&gt;$AE377,VLOOKUP($AC378+AX$1,STOCK!$F$10:$AB$209,16,0),IF($AE378=$AE377,(IF(BK377&gt;=1,BK377-COUNTIFS($AE377:$AE377,$AC378,AX377:AX377,$AI$1),0)),0)),0)</f>
        <v>0</v>
      </c>
      <c r="BL378" s="1">
        <f>IFERROR(IF($AE378&gt;$AE377,VLOOKUP($AC378+AL$1,STOCK!$F$10:$AB$209,17,0),IF($AE378=$AE377,(IF(BL377&gt;=1,BL377-COUNTIFS($AE377:$AE377,$AC378,AL377:AL377,$AI$2),0)),0)),0)</f>
        <v>0</v>
      </c>
      <c r="BM378" s="1">
        <f>IFERROR(IF($AE378&gt;$AE377,VLOOKUP($AC378+AM$1,STOCK!$F$10:$AB$209,17,0),IF($AE378=$AE377,(IF(BM377&gt;=1,BM377-COUNTIFS($AE377:$AE377,$AC378,AM377:AM377,$AI$2),0)),0)),0)</f>
        <v>0</v>
      </c>
      <c r="BN378" s="1">
        <f>IFERROR(IF($AE378&gt;$AE377,VLOOKUP($AC378+AN$1,STOCK!$F$10:$AB$209,17,0),IF($AE378=$AE377,(IF(BN377&gt;=1,BN377-COUNTIFS($AE377:$AE377,$AC378,AN377:AN377,$AI$2),0)),0)),0)</f>
        <v>0</v>
      </c>
      <c r="BO378" s="1">
        <f>IFERROR(IF($AE378&gt;$AE377,VLOOKUP($AC378+AO$1,STOCK!$F$10:$AB$209,17,0),IF($AE378=$AE377,(IF(BO377&gt;=1,BO377-COUNTIFS($AE377:$AE377,$AC378,AO377:AO377,$AI$2),0)),0)),0)</f>
        <v>0</v>
      </c>
      <c r="BP378" s="1">
        <f>IFERROR(IF($AE378&gt;$AE377,VLOOKUP($AC378+AP$1,STOCK!$F$10:$AB$209,17,0),IF($AE378=$AE377,(IF(BP377&gt;=1,BP377-COUNTIFS($AE377:$AE377,$AC378,AP377:AP377,$AI$2),0)),0)),0)</f>
        <v>0</v>
      </c>
      <c r="BQ378" s="1">
        <f>IFERROR(IF($AE378&gt;$AE377,VLOOKUP($AC378+AQ$1,STOCK!$F$10:$AB$209,17,0),IF($AE378=$AE377,(IF(BQ377&gt;=1,BQ377-COUNTIFS($AE377:$AE377,$AC378,AQ377:AQ377,$AI$2),0)),0)),0)</f>
        <v>0</v>
      </c>
      <c r="BR378" s="1">
        <f>IFERROR(IF($AE378&gt;$AE377,VLOOKUP($AC378+AR$1,STOCK!$F$10:$AB$209,17,0),IF($AE378=$AE377,(IF(BR377&gt;=1,BR377-COUNTIFS($AE377:$AE377,$AC378,AR377:AR377,$AI$2),0)),0)),0)</f>
        <v>0</v>
      </c>
      <c r="BS378" s="1">
        <f>IFERROR(IF($AE378&gt;$AE377,VLOOKUP($AC378+AS$1,STOCK!$F$10:$AB$209,17,0),IF($AE378=$AE377,(IF(BS377&gt;=1,BS377-COUNTIFS($AE377:$AE377,$AC378,AS377:AS377,$AI$2),0)),0)),0)</f>
        <v>0</v>
      </c>
      <c r="BT378" s="1">
        <f>IFERROR(IF($AE378&gt;$AE377,VLOOKUP($AC378+AT$1,STOCK!$F$10:$AB$209,17,0),IF($AE378=$AE377,(IF(BT377&gt;=1,BT377-COUNTIFS($AE377:$AE377,$AC378,AT377:AT377,$AI$2),0)),0)),0)</f>
        <v>0</v>
      </c>
      <c r="BU378" s="1">
        <f>IFERROR(IF($AE378&gt;$AE377,VLOOKUP($AC378+AU$1,STOCK!$F$10:$AB$209,17,0),IF($AE378=$AE377,(IF(BU377&gt;=1,BU377-COUNTIFS($AE377:$AE377,$AC378,AU377:AU377,$AI$2),0)),0)),0)</f>
        <v>0</v>
      </c>
      <c r="BV378" s="1">
        <f>IFERROR(IF($AE378&gt;$AE377,VLOOKUP($AC378+AV$1,STOCK!$F$10:$AB$209,17,0),IF($AE378=$AE377,(IF(BV377&gt;=1,BV377-COUNTIFS($AE377:$AE377,$AC378,AV377:AV377,$AI$2),0)),0)),0)</f>
        <v>0</v>
      </c>
      <c r="BW378" s="1">
        <f>IFERROR(IF($AE378&gt;$AE377,VLOOKUP($AC378+AW$1,STOCK!$F$10:$AB$209,17,0),IF($AE378=$AE377,(IF(BW377&gt;=1,BW377-COUNTIFS($AE377:$AE377,$AC378,AW377:AW377,$AI$2),0)),0)),0)</f>
        <v>0</v>
      </c>
      <c r="BX378" s="1">
        <f>IFERROR(IF($AE378&gt;$AE377,VLOOKUP($AC378+AX$1,STOCK!$F$10:$AB$209,17,0),IF($AE378=$AE377,(IF(BX377&gt;=1,BX377-COUNTIFS($AE377:$AE377,$AC378,AX377:AX377,$AI$2),0)),0)),0)</f>
        <v>0</v>
      </c>
    </row>
    <row r="379" spans="29:76" x14ac:dyDescent="0.25">
      <c r="AC379" s="1">
        <f t="shared" si="95"/>
        <v>0</v>
      </c>
      <c r="AD379" s="1">
        <f>IFERROR(IF(LEN(AK379)&gt;=1,VLOOKUP(HLOOKUP(AK379,PROFILE!$K$5:$V$8,4,0),PROFILE!$F$1:$G$3,2,0),0),0)</f>
        <v>0</v>
      </c>
      <c r="AE379" s="1">
        <f t="shared" si="96"/>
        <v>0</v>
      </c>
      <c r="AF379" s="1">
        <v>366</v>
      </c>
      <c r="AI379" s="1" t="str">
        <f>IFERROR(IF($AH379&gt;=1,VLOOKUP($AG379,STUDENT!$O$8:$Z$1507,3,0),""),"")</f>
        <v/>
      </c>
      <c r="AJ379" s="1" t="str">
        <f>IFERROR(IF($AH379&gt;=1,VLOOKUP($AG379,STUDENT!$O$8:$Z$1507,4,0),""),"")</f>
        <v/>
      </c>
      <c r="AK379" s="1" t="str">
        <f>IFERROR(IF($AH379&gt;=1,VLOOKUP($AG379,STUDENT!$O$8:$Z$1507,6,0),""),"")</f>
        <v/>
      </c>
      <c r="AL379" s="1" t="str">
        <f t="shared" si="97"/>
        <v/>
      </c>
      <c r="AM379" s="1" t="str">
        <f t="shared" si="98"/>
        <v/>
      </c>
      <c r="AN379" s="1" t="str">
        <f t="shared" si="99"/>
        <v/>
      </c>
      <c r="AO379" s="1" t="str">
        <f t="shared" si="100"/>
        <v/>
      </c>
      <c r="AP379" s="1" t="str">
        <f t="shared" si="101"/>
        <v/>
      </c>
      <c r="AQ379" s="1" t="str">
        <f t="shared" si="102"/>
        <v/>
      </c>
      <c r="AR379" s="1" t="str">
        <f t="shared" si="103"/>
        <v/>
      </c>
      <c r="AS379" s="1" t="str">
        <f t="shared" si="104"/>
        <v/>
      </c>
      <c r="AT379" s="1" t="str">
        <f t="shared" si="105"/>
        <v/>
      </c>
      <c r="AU379" s="1" t="str">
        <f t="shared" si="106"/>
        <v/>
      </c>
      <c r="AV379" s="1" t="str">
        <f t="shared" si="107"/>
        <v/>
      </c>
      <c r="AW379" s="1" t="str">
        <f t="shared" si="108"/>
        <v/>
      </c>
      <c r="AX379" s="1" t="str">
        <f t="shared" si="109"/>
        <v/>
      </c>
      <c r="AY379" s="1">
        <f>IFERROR(IF($AE379&gt;$AE378,VLOOKUP($AC379+AL$1,STOCK!$F$10:$AB$209,16,0),IF($AE379=$AE378,(IF(AY378&gt;=1,AY378-COUNTIFS($AE378:$AE378,$AC379,AL378:AL378,$AI$1),0)),0)),0)</f>
        <v>0</v>
      </c>
      <c r="AZ379" s="1">
        <f>IFERROR(IF($AE379&gt;$AE378,VLOOKUP($AC379+AM$1,STOCK!$F$10:$AB$209,16,0),IF($AE379=$AE378,(IF(AZ378&gt;=1,AZ378-COUNTIFS($AE378:$AE378,$AC379,AM378:AM378,$AI$1),0)),0)),0)</f>
        <v>0</v>
      </c>
      <c r="BA379" s="1">
        <f>IFERROR(IF($AE379&gt;$AE378,VLOOKUP($AC379+AN$1,STOCK!$F$10:$AB$209,16,0),IF($AE379=$AE378,(IF(BA378&gt;=1,BA378-COUNTIFS($AE378:$AE378,$AC379,AN378:AN378,$AI$1),0)),0)),0)</f>
        <v>0</v>
      </c>
      <c r="BB379" s="1">
        <f>IFERROR(IF($AE379&gt;$AE378,VLOOKUP($AC379+AO$1,STOCK!$F$10:$AB$209,16,0),IF($AE379=$AE378,(IF(BB378&gt;=1,BB378-COUNTIFS($AE378:$AE378,$AC379,AO378:AO378,$AI$1),0)),0)),0)</f>
        <v>0</v>
      </c>
      <c r="BC379" s="1">
        <f>IFERROR(IF($AE379&gt;$AE378,VLOOKUP($AC379+AP$1,STOCK!$F$10:$AB$209,16,0),IF($AE379=$AE378,(IF(BC378&gt;=1,BC378-COUNTIFS($AE378:$AE378,$AC379,AP378:AP378,$AI$1),0)),0)),0)</f>
        <v>0</v>
      </c>
      <c r="BD379" s="1">
        <f>IFERROR(IF($AE379&gt;$AE378,VLOOKUP($AC379+AQ$1,STOCK!$F$10:$AB$209,16,0),IF($AE379=$AE378,(IF(BD378&gt;=1,BD378-COUNTIFS($AE378:$AE378,$AC379,AQ378:AQ378,$AI$1),0)),0)),0)</f>
        <v>0</v>
      </c>
      <c r="BE379" s="1">
        <f>IFERROR(IF($AE379&gt;$AE378,VLOOKUP($AC379+AR$1,STOCK!$F$10:$AB$209,16,0),IF($AE379=$AE378,(IF(BE378&gt;=1,BE378-COUNTIFS($AE378:$AE378,$AC379,AR378:AR378,$AI$1),0)),0)),0)</f>
        <v>0</v>
      </c>
      <c r="BF379" s="1">
        <f>IFERROR(IF($AE379&gt;$AE378,VLOOKUP($AC379+AS$1,STOCK!$F$10:$AB$209,16,0),IF($AE379=$AE378,(IF(BF378&gt;=1,BF378-COUNTIFS($AE378:$AE378,$AC379,AS378:AS378,$AI$1),0)),0)),0)</f>
        <v>0</v>
      </c>
      <c r="BG379" s="1">
        <f>IFERROR(IF($AE379&gt;$AE378,VLOOKUP($AC379+AT$1,STOCK!$F$10:$AB$209,16,0),IF($AE379=$AE378,(IF(BG378&gt;=1,BG378-COUNTIFS($AE378:$AE378,$AC379,AT378:AT378,$AI$1),0)),0)),0)</f>
        <v>0</v>
      </c>
      <c r="BH379" s="1">
        <f>IFERROR(IF($AE379&gt;$AE378,VLOOKUP($AC379+AU$1,STOCK!$F$10:$AB$209,16,0),IF($AE379=$AE378,(IF(BH378&gt;=1,BH378-COUNTIFS($AE378:$AE378,$AC379,AU378:AU378,$AI$1),0)),0)),0)</f>
        <v>0</v>
      </c>
      <c r="BI379" s="1">
        <f>IFERROR(IF($AE379&gt;$AE378,VLOOKUP($AC379+AV$1,STOCK!$F$10:$AB$209,16,0),IF($AE379=$AE378,(IF(BI378&gt;=1,BI378-COUNTIFS($AE378:$AE378,$AC379,AV378:AV378,$AI$1),0)),0)),0)</f>
        <v>0</v>
      </c>
      <c r="BJ379" s="1">
        <f>IFERROR(IF($AE379&gt;$AE378,VLOOKUP($AC379+AW$1,STOCK!$F$10:$AB$209,16,0),IF($AE379=$AE378,(IF(BJ378&gt;=1,BJ378-COUNTIFS($AE378:$AE378,$AC379,AW378:AW378,$AI$1),0)),0)),0)</f>
        <v>0</v>
      </c>
      <c r="BK379" s="1">
        <f>IFERROR(IF($AE379&gt;$AE378,VLOOKUP($AC379+AX$1,STOCK!$F$10:$AB$209,16,0),IF($AE379=$AE378,(IF(BK378&gt;=1,BK378-COUNTIFS($AE378:$AE378,$AC379,AX378:AX378,$AI$1),0)),0)),0)</f>
        <v>0</v>
      </c>
      <c r="BL379" s="1">
        <f>IFERROR(IF($AE379&gt;$AE378,VLOOKUP($AC379+AL$1,STOCK!$F$10:$AB$209,17,0),IF($AE379=$AE378,(IF(BL378&gt;=1,BL378-COUNTIFS($AE378:$AE378,$AC379,AL378:AL378,$AI$2),0)),0)),0)</f>
        <v>0</v>
      </c>
      <c r="BM379" s="1">
        <f>IFERROR(IF($AE379&gt;$AE378,VLOOKUP($AC379+AM$1,STOCK!$F$10:$AB$209,17,0),IF($AE379=$AE378,(IF(BM378&gt;=1,BM378-COUNTIFS($AE378:$AE378,$AC379,AM378:AM378,$AI$2),0)),0)),0)</f>
        <v>0</v>
      </c>
      <c r="BN379" s="1">
        <f>IFERROR(IF($AE379&gt;$AE378,VLOOKUP($AC379+AN$1,STOCK!$F$10:$AB$209,17,0),IF($AE379=$AE378,(IF(BN378&gt;=1,BN378-COUNTIFS($AE378:$AE378,$AC379,AN378:AN378,$AI$2),0)),0)),0)</f>
        <v>0</v>
      </c>
      <c r="BO379" s="1">
        <f>IFERROR(IF($AE379&gt;$AE378,VLOOKUP($AC379+AO$1,STOCK!$F$10:$AB$209,17,0),IF($AE379=$AE378,(IF(BO378&gt;=1,BO378-COUNTIFS($AE378:$AE378,$AC379,AO378:AO378,$AI$2),0)),0)),0)</f>
        <v>0</v>
      </c>
      <c r="BP379" s="1">
        <f>IFERROR(IF($AE379&gt;$AE378,VLOOKUP($AC379+AP$1,STOCK!$F$10:$AB$209,17,0),IF($AE379=$AE378,(IF(BP378&gt;=1,BP378-COUNTIFS($AE378:$AE378,$AC379,AP378:AP378,$AI$2),0)),0)),0)</f>
        <v>0</v>
      </c>
      <c r="BQ379" s="1">
        <f>IFERROR(IF($AE379&gt;$AE378,VLOOKUP($AC379+AQ$1,STOCK!$F$10:$AB$209,17,0),IF($AE379=$AE378,(IF(BQ378&gt;=1,BQ378-COUNTIFS($AE378:$AE378,$AC379,AQ378:AQ378,$AI$2),0)),0)),0)</f>
        <v>0</v>
      </c>
      <c r="BR379" s="1">
        <f>IFERROR(IF($AE379&gt;$AE378,VLOOKUP($AC379+AR$1,STOCK!$F$10:$AB$209,17,0),IF($AE379=$AE378,(IF(BR378&gt;=1,BR378-COUNTIFS($AE378:$AE378,$AC379,AR378:AR378,$AI$2),0)),0)),0)</f>
        <v>0</v>
      </c>
      <c r="BS379" s="1">
        <f>IFERROR(IF($AE379&gt;$AE378,VLOOKUP($AC379+AS$1,STOCK!$F$10:$AB$209,17,0),IF($AE379=$AE378,(IF(BS378&gt;=1,BS378-COUNTIFS($AE378:$AE378,$AC379,AS378:AS378,$AI$2),0)),0)),0)</f>
        <v>0</v>
      </c>
      <c r="BT379" s="1">
        <f>IFERROR(IF($AE379&gt;$AE378,VLOOKUP($AC379+AT$1,STOCK!$F$10:$AB$209,17,0),IF($AE379=$AE378,(IF(BT378&gt;=1,BT378-COUNTIFS($AE378:$AE378,$AC379,AT378:AT378,$AI$2),0)),0)),0)</f>
        <v>0</v>
      </c>
      <c r="BU379" s="1">
        <f>IFERROR(IF($AE379&gt;$AE378,VLOOKUP($AC379+AU$1,STOCK!$F$10:$AB$209,17,0),IF($AE379=$AE378,(IF(BU378&gt;=1,BU378-COUNTIFS($AE378:$AE378,$AC379,AU378:AU378,$AI$2),0)),0)),0)</f>
        <v>0</v>
      </c>
      <c r="BV379" s="1">
        <f>IFERROR(IF($AE379&gt;$AE378,VLOOKUP($AC379+AV$1,STOCK!$F$10:$AB$209,17,0),IF($AE379=$AE378,(IF(BV378&gt;=1,BV378-COUNTIFS($AE378:$AE378,$AC379,AV378:AV378,$AI$2),0)),0)),0)</f>
        <v>0</v>
      </c>
      <c r="BW379" s="1">
        <f>IFERROR(IF($AE379&gt;$AE378,VLOOKUP($AC379+AW$1,STOCK!$F$10:$AB$209,17,0),IF($AE379=$AE378,(IF(BW378&gt;=1,BW378-COUNTIFS($AE378:$AE378,$AC379,AW378:AW378,$AI$2),0)),0)),0)</f>
        <v>0</v>
      </c>
      <c r="BX379" s="1">
        <f>IFERROR(IF($AE379&gt;$AE378,VLOOKUP($AC379+AX$1,STOCK!$F$10:$AB$209,17,0),IF($AE379=$AE378,(IF(BX378&gt;=1,BX378-COUNTIFS($AE378:$AE378,$AC379,AX378:AX378,$AI$2),0)),0)),0)</f>
        <v>0</v>
      </c>
    </row>
    <row r="380" spans="29:76" x14ac:dyDescent="0.25">
      <c r="AC380" s="1">
        <f t="shared" si="95"/>
        <v>0</v>
      </c>
      <c r="AD380" s="1">
        <f>IFERROR(IF(LEN(AK380)&gt;=1,VLOOKUP(HLOOKUP(AK380,PROFILE!$K$5:$V$8,4,0),PROFILE!$F$1:$G$3,2,0),0),0)</f>
        <v>0</v>
      </c>
      <c r="AE380" s="1">
        <f t="shared" si="96"/>
        <v>0</v>
      </c>
      <c r="AF380" s="1">
        <v>367</v>
      </c>
      <c r="AI380" s="1" t="str">
        <f>IFERROR(IF($AH380&gt;=1,VLOOKUP($AG380,STUDENT!$O$8:$Z$1507,3,0),""),"")</f>
        <v/>
      </c>
      <c r="AJ380" s="1" t="str">
        <f>IFERROR(IF($AH380&gt;=1,VLOOKUP($AG380,STUDENT!$O$8:$Z$1507,4,0),""),"")</f>
        <v/>
      </c>
      <c r="AK380" s="1" t="str">
        <f>IFERROR(IF($AH380&gt;=1,VLOOKUP($AG380,STUDENT!$O$8:$Z$1507,6,0),""),"")</f>
        <v/>
      </c>
      <c r="AL380" s="1" t="str">
        <f t="shared" si="97"/>
        <v/>
      </c>
      <c r="AM380" s="1" t="str">
        <f t="shared" si="98"/>
        <v/>
      </c>
      <c r="AN380" s="1" t="str">
        <f t="shared" si="99"/>
        <v/>
      </c>
      <c r="AO380" s="1" t="str">
        <f t="shared" si="100"/>
        <v/>
      </c>
      <c r="AP380" s="1" t="str">
        <f t="shared" si="101"/>
        <v/>
      </c>
      <c r="AQ380" s="1" t="str">
        <f t="shared" si="102"/>
        <v/>
      </c>
      <c r="AR380" s="1" t="str">
        <f t="shared" si="103"/>
        <v/>
      </c>
      <c r="AS380" s="1" t="str">
        <f t="shared" si="104"/>
        <v/>
      </c>
      <c r="AT380" s="1" t="str">
        <f t="shared" si="105"/>
        <v/>
      </c>
      <c r="AU380" s="1" t="str">
        <f t="shared" si="106"/>
        <v/>
      </c>
      <c r="AV380" s="1" t="str">
        <f t="shared" si="107"/>
        <v/>
      </c>
      <c r="AW380" s="1" t="str">
        <f t="shared" si="108"/>
        <v/>
      </c>
      <c r="AX380" s="1" t="str">
        <f t="shared" si="109"/>
        <v/>
      </c>
      <c r="AY380" s="1">
        <f>IFERROR(IF($AE380&gt;$AE379,VLOOKUP($AC380+AL$1,STOCK!$F$10:$AB$209,16,0),IF($AE380=$AE379,(IF(AY379&gt;=1,AY379-COUNTIFS($AE379:$AE379,$AC380,AL379:AL379,$AI$1),0)),0)),0)</f>
        <v>0</v>
      </c>
      <c r="AZ380" s="1">
        <f>IFERROR(IF($AE380&gt;$AE379,VLOOKUP($AC380+AM$1,STOCK!$F$10:$AB$209,16,0),IF($AE380=$AE379,(IF(AZ379&gt;=1,AZ379-COUNTIFS($AE379:$AE379,$AC380,AM379:AM379,$AI$1),0)),0)),0)</f>
        <v>0</v>
      </c>
      <c r="BA380" s="1">
        <f>IFERROR(IF($AE380&gt;$AE379,VLOOKUP($AC380+AN$1,STOCK!$F$10:$AB$209,16,0),IF($AE380=$AE379,(IF(BA379&gt;=1,BA379-COUNTIFS($AE379:$AE379,$AC380,AN379:AN379,$AI$1),0)),0)),0)</f>
        <v>0</v>
      </c>
      <c r="BB380" s="1">
        <f>IFERROR(IF($AE380&gt;$AE379,VLOOKUP($AC380+AO$1,STOCK!$F$10:$AB$209,16,0),IF($AE380=$AE379,(IF(BB379&gt;=1,BB379-COUNTIFS($AE379:$AE379,$AC380,AO379:AO379,$AI$1),0)),0)),0)</f>
        <v>0</v>
      </c>
      <c r="BC380" s="1">
        <f>IFERROR(IF($AE380&gt;$AE379,VLOOKUP($AC380+AP$1,STOCK!$F$10:$AB$209,16,0),IF($AE380=$AE379,(IF(BC379&gt;=1,BC379-COUNTIFS($AE379:$AE379,$AC380,AP379:AP379,$AI$1),0)),0)),0)</f>
        <v>0</v>
      </c>
      <c r="BD380" s="1">
        <f>IFERROR(IF($AE380&gt;$AE379,VLOOKUP($AC380+AQ$1,STOCK!$F$10:$AB$209,16,0),IF($AE380=$AE379,(IF(BD379&gt;=1,BD379-COUNTIFS($AE379:$AE379,$AC380,AQ379:AQ379,$AI$1),0)),0)),0)</f>
        <v>0</v>
      </c>
      <c r="BE380" s="1">
        <f>IFERROR(IF($AE380&gt;$AE379,VLOOKUP($AC380+AR$1,STOCK!$F$10:$AB$209,16,0),IF($AE380=$AE379,(IF(BE379&gt;=1,BE379-COUNTIFS($AE379:$AE379,$AC380,AR379:AR379,$AI$1),0)),0)),0)</f>
        <v>0</v>
      </c>
      <c r="BF380" s="1">
        <f>IFERROR(IF($AE380&gt;$AE379,VLOOKUP($AC380+AS$1,STOCK!$F$10:$AB$209,16,0),IF($AE380=$AE379,(IF(BF379&gt;=1,BF379-COUNTIFS($AE379:$AE379,$AC380,AS379:AS379,$AI$1),0)),0)),0)</f>
        <v>0</v>
      </c>
      <c r="BG380" s="1">
        <f>IFERROR(IF($AE380&gt;$AE379,VLOOKUP($AC380+AT$1,STOCK!$F$10:$AB$209,16,0),IF($AE380=$AE379,(IF(BG379&gt;=1,BG379-COUNTIFS($AE379:$AE379,$AC380,AT379:AT379,$AI$1),0)),0)),0)</f>
        <v>0</v>
      </c>
      <c r="BH380" s="1">
        <f>IFERROR(IF($AE380&gt;$AE379,VLOOKUP($AC380+AU$1,STOCK!$F$10:$AB$209,16,0),IF($AE380=$AE379,(IF(BH379&gt;=1,BH379-COUNTIFS($AE379:$AE379,$AC380,AU379:AU379,$AI$1),0)),0)),0)</f>
        <v>0</v>
      </c>
      <c r="BI380" s="1">
        <f>IFERROR(IF($AE380&gt;$AE379,VLOOKUP($AC380+AV$1,STOCK!$F$10:$AB$209,16,0),IF($AE380=$AE379,(IF(BI379&gt;=1,BI379-COUNTIFS($AE379:$AE379,$AC380,AV379:AV379,$AI$1),0)),0)),0)</f>
        <v>0</v>
      </c>
      <c r="BJ380" s="1">
        <f>IFERROR(IF($AE380&gt;$AE379,VLOOKUP($AC380+AW$1,STOCK!$F$10:$AB$209,16,0),IF($AE380=$AE379,(IF(BJ379&gt;=1,BJ379-COUNTIFS($AE379:$AE379,$AC380,AW379:AW379,$AI$1),0)),0)),0)</f>
        <v>0</v>
      </c>
      <c r="BK380" s="1">
        <f>IFERROR(IF($AE380&gt;$AE379,VLOOKUP($AC380+AX$1,STOCK!$F$10:$AB$209,16,0),IF($AE380=$AE379,(IF(BK379&gt;=1,BK379-COUNTIFS($AE379:$AE379,$AC380,AX379:AX379,$AI$1),0)),0)),0)</f>
        <v>0</v>
      </c>
      <c r="BL380" s="1">
        <f>IFERROR(IF($AE380&gt;$AE379,VLOOKUP($AC380+AL$1,STOCK!$F$10:$AB$209,17,0),IF($AE380=$AE379,(IF(BL379&gt;=1,BL379-COUNTIFS($AE379:$AE379,$AC380,AL379:AL379,$AI$2),0)),0)),0)</f>
        <v>0</v>
      </c>
      <c r="BM380" s="1">
        <f>IFERROR(IF($AE380&gt;$AE379,VLOOKUP($AC380+AM$1,STOCK!$F$10:$AB$209,17,0),IF($AE380=$AE379,(IF(BM379&gt;=1,BM379-COUNTIFS($AE379:$AE379,$AC380,AM379:AM379,$AI$2),0)),0)),0)</f>
        <v>0</v>
      </c>
      <c r="BN380" s="1">
        <f>IFERROR(IF($AE380&gt;$AE379,VLOOKUP($AC380+AN$1,STOCK!$F$10:$AB$209,17,0),IF($AE380=$AE379,(IF(BN379&gt;=1,BN379-COUNTIFS($AE379:$AE379,$AC380,AN379:AN379,$AI$2),0)),0)),0)</f>
        <v>0</v>
      </c>
      <c r="BO380" s="1">
        <f>IFERROR(IF($AE380&gt;$AE379,VLOOKUP($AC380+AO$1,STOCK!$F$10:$AB$209,17,0),IF($AE380=$AE379,(IF(BO379&gt;=1,BO379-COUNTIFS($AE379:$AE379,$AC380,AO379:AO379,$AI$2),0)),0)),0)</f>
        <v>0</v>
      </c>
      <c r="BP380" s="1">
        <f>IFERROR(IF($AE380&gt;$AE379,VLOOKUP($AC380+AP$1,STOCK!$F$10:$AB$209,17,0),IF($AE380=$AE379,(IF(BP379&gt;=1,BP379-COUNTIFS($AE379:$AE379,$AC380,AP379:AP379,$AI$2),0)),0)),0)</f>
        <v>0</v>
      </c>
      <c r="BQ380" s="1">
        <f>IFERROR(IF($AE380&gt;$AE379,VLOOKUP($AC380+AQ$1,STOCK!$F$10:$AB$209,17,0),IF($AE380=$AE379,(IF(BQ379&gt;=1,BQ379-COUNTIFS($AE379:$AE379,$AC380,AQ379:AQ379,$AI$2),0)),0)),0)</f>
        <v>0</v>
      </c>
      <c r="BR380" s="1">
        <f>IFERROR(IF($AE380&gt;$AE379,VLOOKUP($AC380+AR$1,STOCK!$F$10:$AB$209,17,0),IF($AE380=$AE379,(IF(BR379&gt;=1,BR379-COUNTIFS($AE379:$AE379,$AC380,AR379:AR379,$AI$2),0)),0)),0)</f>
        <v>0</v>
      </c>
      <c r="BS380" s="1">
        <f>IFERROR(IF($AE380&gt;$AE379,VLOOKUP($AC380+AS$1,STOCK!$F$10:$AB$209,17,0),IF($AE380=$AE379,(IF(BS379&gt;=1,BS379-COUNTIFS($AE379:$AE379,$AC380,AS379:AS379,$AI$2),0)),0)),0)</f>
        <v>0</v>
      </c>
      <c r="BT380" s="1">
        <f>IFERROR(IF($AE380&gt;$AE379,VLOOKUP($AC380+AT$1,STOCK!$F$10:$AB$209,17,0),IF($AE380=$AE379,(IF(BT379&gt;=1,BT379-COUNTIFS($AE379:$AE379,$AC380,AT379:AT379,$AI$2),0)),0)),0)</f>
        <v>0</v>
      </c>
      <c r="BU380" s="1">
        <f>IFERROR(IF($AE380&gt;$AE379,VLOOKUP($AC380+AU$1,STOCK!$F$10:$AB$209,17,0),IF($AE380=$AE379,(IF(BU379&gt;=1,BU379-COUNTIFS($AE379:$AE379,$AC380,AU379:AU379,$AI$2),0)),0)),0)</f>
        <v>0</v>
      </c>
      <c r="BV380" s="1">
        <f>IFERROR(IF($AE380&gt;$AE379,VLOOKUP($AC380+AV$1,STOCK!$F$10:$AB$209,17,0),IF($AE380=$AE379,(IF(BV379&gt;=1,BV379-COUNTIFS($AE379:$AE379,$AC380,AV379:AV379,$AI$2),0)),0)),0)</f>
        <v>0</v>
      </c>
      <c r="BW380" s="1">
        <f>IFERROR(IF($AE380&gt;$AE379,VLOOKUP($AC380+AW$1,STOCK!$F$10:$AB$209,17,0),IF($AE380=$AE379,(IF(BW379&gt;=1,BW379-COUNTIFS($AE379:$AE379,$AC380,AW379:AW379,$AI$2),0)),0)),0)</f>
        <v>0</v>
      </c>
      <c r="BX380" s="1">
        <f>IFERROR(IF($AE380&gt;$AE379,VLOOKUP($AC380+AX$1,STOCK!$F$10:$AB$209,17,0),IF($AE380=$AE379,(IF(BX379&gt;=1,BX379-COUNTIFS($AE379:$AE379,$AC380,AX379:AX379,$AI$2),0)),0)),0)</f>
        <v>0</v>
      </c>
    </row>
    <row r="381" spans="29:76" x14ac:dyDescent="0.25">
      <c r="AC381" s="1">
        <f t="shared" si="95"/>
        <v>0</v>
      </c>
      <c r="AD381" s="1">
        <f>IFERROR(IF(LEN(AK381)&gt;=1,VLOOKUP(HLOOKUP(AK381,PROFILE!$K$5:$V$8,4,0),PROFILE!$F$1:$G$3,2,0),0),0)</f>
        <v>0</v>
      </c>
      <c r="AE381" s="1">
        <f t="shared" si="96"/>
        <v>0</v>
      </c>
      <c r="AF381" s="1">
        <v>368</v>
      </c>
      <c r="AI381" s="1" t="str">
        <f>IFERROR(IF($AH381&gt;=1,VLOOKUP($AG381,STUDENT!$O$8:$Z$1507,3,0),""),"")</f>
        <v/>
      </c>
      <c r="AJ381" s="1" t="str">
        <f>IFERROR(IF($AH381&gt;=1,VLOOKUP($AG381,STUDENT!$O$8:$Z$1507,4,0),""),"")</f>
        <v/>
      </c>
      <c r="AK381" s="1" t="str">
        <f>IFERROR(IF($AH381&gt;=1,VLOOKUP($AG381,STUDENT!$O$8:$Z$1507,6,0),""),"")</f>
        <v/>
      </c>
      <c r="AL381" s="1" t="str">
        <f t="shared" si="97"/>
        <v/>
      </c>
      <c r="AM381" s="1" t="str">
        <f t="shared" si="98"/>
        <v/>
      </c>
      <c r="AN381" s="1" t="str">
        <f t="shared" si="99"/>
        <v/>
      </c>
      <c r="AO381" s="1" t="str">
        <f t="shared" si="100"/>
        <v/>
      </c>
      <c r="AP381" s="1" t="str">
        <f t="shared" si="101"/>
        <v/>
      </c>
      <c r="AQ381" s="1" t="str">
        <f t="shared" si="102"/>
        <v/>
      </c>
      <c r="AR381" s="1" t="str">
        <f t="shared" si="103"/>
        <v/>
      </c>
      <c r="AS381" s="1" t="str">
        <f t="shared" si="104"/>
        <v/>
      </c>
      <c r="AT381" s="1" t="str">
        <f t="shared" si="105"/>
        <v/>
      </c>
      <c r="AU381" s="1" t="str">
        <f t="shared" si="106"/>
        <v/>
      </c>
      <c r="AV381" s="1" t="str">
        <f t="shared" si="107"/>
        <v/>
      </c>
      <c r="AW381" s="1" t="str">
        <f t="shared" si="108"/>
        <v/>
      </c>
      <c r="AX381" s="1" t="str">
        <f t="shared" si="109"/>
        <v/>
      </c>
      <c r="AY381" s="1">
        <f>IFERROR(IF($AE381&gt;$AE380,VLOOKUP($AC381+AL$1,STOCK!$F$10:$AB$209,16,0),IF($AE381=$AE380,(IF(AY380&gt;=1,AY380-COUNTIFS($AE380:$AE380,$AC381,AL380:AL380,$AI$1),0)),0)),0)</f>
        <v>0</v>
      </c>
      <c r="AZ381" s="1">
        <f>IFERROR(IF($AE381&gt;$AE380,VLOOKUP($AC381+AM$1,STOCK!$F$10:$AB$209,16,0),IF($AE381=$AE380,(IF(AZ380&gt;=1,AZ380-COUNTIFS($AE380:$AE380,$AC381,AM380:AM380,$AI$1),0)),0)),0)</f>
        <v>0</v>
      </c>
      <c r="BA381" s="1">
        <f>IFERROR(IF($AE381&gt;$AE380,VLOOKUP($AC381+AN$1,STOCK!$F$10:$AB$209,16,0),IF($AE381=$AE380,(IF(BA380&gt;=1,BA380-COUNTIFS($AE380:$AE380,$AC381,AN380:AN380,$AI$1),0)),0)),0)</f>
        <v>0</v>
      </c>
      <c r="BB381" s="1">
        <f>IFERROR(IF($AE381&gt;$AE380,VLOOKUP($AC381+AO$1,STOCK!$F$10:$AB$209,16,0),IF($AE381=$AE380,(IF(BB380&gt;=1,BB380-COUNTIFS($AE380:$AE380,$AC381,AO380:AO380,$AI$1),0)),0)),0)</f>
        <v>0</v>
      </c>
      <c r="BC381" s="1">
        <f>IFERROR(IF($AE381&gt;$AE380,VLOOKUP($AC381+AP$1,STOCK!$F$10:$AB$209,16,0),IF($AE381=$AE380,(IF(BC380&gt;=1,BC380-COUNTIFS($AE380:$AE380,$AC381,AP380:AP380,$AI$1),0)),0)),0)</f>
        <v>0</v>
      </c>
      <c r="BD381" s="1">
        <f>IFERROR(IF($AE381&gt;$AE380,VLOOKUP($AC381+AQ$1,STOCK!$F$10:$AB$209,16,0),IF($AE381=$AE380,(IF(BD380&gt;=1,BD380-COUNTIFS($AE380:$AE380,$AC381,AQ380:AQ380,$AI$1),0)),0)),0)</f>
        <v>0</v>
      </c>
      <c r="BE381" s="1">
        <f>IFERROR(IF($AE381&gt;$AE380,VLOOKUP($AC381+AR$1,STOCK!$F$10:$AB$209,16,0),IF($AE381=$AE380,(IF(BE380&gt;=1,BE380-COUNTIFS($AE380:$AE380,$AC381,AR380:AR380,$AI$1),0)),0)),0)</f>
        <v>0</v>
      </c>
      <c r="BF381" s="1">
        <f>IFERROR(IF($AE381&gt;$AE380,VLOOKUP($AC381+AS$1,STOCK!$F$10:$AB$209,16,0),IF($AE381=$AE380,(IF(BF380&gt;=1,BF380-COUNTIFS($AE380:$AE380,$AC381,AS380:AS380,$AI$1),0)),0)),0)</f>
        <v>0</v>
      </c>
      <c r="BG381" s="1">
        <f>IFERROR(IF($AE381&gt;$AE380,VLOOKUP($AC381+AT$1,STOCK!$F$10:$AB$209,16,0),IF($AE381=$AE380,(IF(BG380&gt;=1,BG380-COUNTIFS($AE380:$AE380,$AC381,AT380:AT380,$AI$1),0)),0)),0)</f>
        <v>0</v>
      </c>
      <c r="BH381" s="1">
        <f>IFERROR(IF($AE381&gt;$AE380,VLOOKUP($AC381+AU$1,STOCK!$F$10:$AB$209,16,0),IF($AE381=$AE380,(IF(BH380&gt;=1,BH380-COUNTIFS($AE380:$AE380,$AC381,AU380:AU380,$AI$1),0)),0)),0)</f>
        <v>0</v>
      </c>
      <c r="BI381" s="1">
        <f>IFERROR(IF($AE381&gt;$AE380,VLOOKUP($AC381+AV$1,STOCK!$F$10:$AB$209,16,0),IF($AE381=$AE380,(IF(BI380&gt;=1,BI380-COUNTIFS($AE380:$AE380,$AC381,AV380:AV380,$AI$1),0)),0)),0)</f>
        <v>0</v>
      </c>
      <c r="BJ381" s="1">
        <f>IFERROR(IF($AE381&gt;$AE380,VLOOKUP($AC381+AW$1,STOCK!$F$10:$AB$209,16,0),IF($AE381=$AE380,(IF(BJ380&gt;=1,BJ380-COUNTIFS($AE380:$AE380,$AC381,AW380:AW380,$AI$1),0)),0)),0)</f>
        <v>0</v>
      </c>
      <c r="BK381" s="1">
        <f>IFERROR(IF($AE381&gt;$AE380,VLOOKUP($AC381+AX$1,STOCK!$F$10:$AB$209,16,0),IF($AE381=$AE380,(IF(BK380&gt;=1,BK380-COUNTIFS($AE380:$AE380,$AC381,AX380:AX380,$AI$1),0)),0)),0)</f>
        <v>0</v>
      </c>
      <c r="BL381" s="1">
        <f>IFERROR(IF($AE381&gt;$AE380,VLOOKUP($AC381+AL$1,STOCK!$F$10:$AB$209,17,0),IF($AE381=$AE380,(IF(BL380&gt;=1,BL380-COUNTIFS($AE380:$AE380,$AC381,AL380:AL380,$AI$2),0)),0)),0)</f>
        <v>0</v>
      </c>
      <c r="BM381" s="1">
        <f>IFERROR(IF($AE381&gt;$AE380,VLOOKUP($AC381+AM$1,STOCK!$F$10:$AB$209,17,0),IF($AE381=$AE380,(IF(BM380&gt;=1,BM380-COUNTIFS($AE380:$AE380,$AC381,AM380:AM380,$AI$2),0)),0)),0)</f>
        <v>0</v>
      </c>
      <c r="BN381" s="1">
        <f>IFERROR(IF($AE381&gt;$AE380,VLOOKUP($AC381+AN$1,STOCK!$F$10:$AB$209,17,0),IF($AE381=$AE380,(IF(BN380&gt;=1,BN380-COUNTIFS($AE380:$AE380,$AC381,AN380:AN380,$AI$2),0)),0)),0)</f>
        <v>0</v>
      </c>
      <c r="BO381" s="1">
        <f>IFERROR(IF($AE381&gt;$AE380,VLOOKUP($AC381+AO$1,STOCK!$F$10:$AB$209,17,0),IF($AE381=$AE380,(IF(BO380&gt;=1,BO380-COUNTIFS($AE380:$AE380,$AC381,AO380:AO380,$AI$2),0)),0)),0)</f>
        <v>0</v>
      </c>
      <c r="BP381" s="1">
        <f>IFERROR(IF($AE381&gt;$AE380,VLOOKUP($AC381+AP$1,STOCK!$F$10:$AB$209,17,0),IF($AE381=$AE380,(IF(BP380&gt;=1,BP380-COUNTIFS($AE380:$AE380,$AC381,AP380:AP380,$AI$2),0)),0)),0)</f>
        <v>0</v>
      </c>
      <c r="BQ381" s="1">
        <f>IFERROR(IF($AE381&gt;$AE380,VLOOKUP($AC381+AQ$1,STOCK!$F$10:$AB$209,17,0),IF($AE381=$AE380,(IF(BQ380&gt;=1,BQ380-COUNTIFS($AE380:$AE380,$AC381,AQ380:AQ380,$AI$2),0)),0)),0)</f>
        <v>0</v>
      </c>
      <c r="BR381" s="1">
        <f>IFERROR(IF($AE381&gt;$AE380,VLOOKUP($AC381+AR$1,STOCK!$F$10:$AB$209,17,0),IF($AE381=$AE380,(IF(BR380&gt;=1,BR380-COUNTIFS($AE380:$AE380,$AC381,AR380:AR380,$AI$2),0)),0)),0)</f>
        <v>0</v>
      </c>
      <c r="BS381" s="1">
        <f>IFERROR(IF($AE381&gt;$AE380,VLOOKUP($AC381+AS$1,STOCK!$F$10:$AB$209,17,0),IF($AE381=$AE380,(IF(BS380&gt;=1,BS380-COUNTIFS($AE380:$AE380,$AC381,AS380:AS380,$AI$2),0)),0)),0)</f>
        <v>0</v>
      </c>
      <c r="BT381" s="1">
        <f>IFERROR(IF($AE381&gt;$AE380,VLOOKUP($AC381+AT$1,STOCK!$F$10:$AB$209,17,0),IF($AE381=$AE380,(IF(BT380&gt;=1,BT380-COUNTIFS($AE380:$AE380,$AC381,AT380:AT380,$AI$2),0)),0)),0)</f>
        <v>0</v>
      </c>
      <c r="BU381" s="1">
        <f>IFERROR(IF($AE381&gt;$AE380,VLOOKUP($AC381+AU$1,STOCK!$F$10:$AB$209,17,0),IF($AE381=$AE380,(IF(BU380&gt;=1,BU380-COUNTIFS($AE380:$AE380,$AC381,AU380:AU380,$AI$2),0)),0)),0)</f>
        <v>0</v>
      </c>
      <c r="BV381" s="1">
        <f>IFERROR(IF($AE381&gt;$AE380,VLOOKUP($AC381+AV$1,STOCK!$F$10:$AB$209,17,0),IF($AE381=$AE380,(IF(BV380&gt;=1,BV380-COUNTIFS($AE380:$AE380,$AC381,AV380:AV380,$AI$2),0)),0)),0)</f>
        <v>0</v>
      </c>
      <c r="BW381" s="1">
        <f>IFERROR(IF($AE381&gt;$AE380,VLOOKUP($AC381+AW$1,STOCK!$F$10:$AB$209,17,0),IF($AE381=$AE380,(IF(BW380&gt;=1,BW380-COUNTIFS($AE380:$AE380,$AC381,AW380:AW380,$AI$2),0)),0)),0)</f>
        <v>0</v>
      </c>
      <c r="BX381" s="1">
        <f>IFERROR(IF($AE381&gt;$AE380,VLOOKUP($AC381+AX$1,STOCK!$F$10:$AB$209,17,0),IF($AE381=$AE380,(IF(BX380&gt;=1,BX380-COUNTIFS($AE380:$AE380,$AC381,AX380:AX380,$AI$2),0)),0)),0)</f>
        <v>0</v>
      </c>
    </row>
    <row r="382" spans="29:76" x14ac:dyDescent="0.25">
      <c r="AC382" s="1">
        <f t="shared" si="95"/>
        <v>0</v>
      </c>
      <c r="AD382" s="1">
        <f>IFERROR(IF(LEN(AK382)&gt;=1,VLOOKUP(HLOOKUP(AK382,PROFILE!$K$5:$V$8,4,0),PROFILE!$F$1:$G$3,2,0),0),0)</f>
        <v>0</v>
      </c>
      <c r="AE382" s="1">
        <f t="shared" si="96"/>
        <v>0</v>
      </c>
      <c r="AF382" s="1">
        <v>369</v>
      </c>
      <c r="AI382" s="1" t="str">
        <f>IFERROR(IF($AH382&gt;=1,VLOOKUP($AG382,STUDENT!$O$8:$Z$1507,3,0),""),"")</f>
        <v/>
      </c>
      <c r="AJ382" s="1" t="str">
        <f>IFERROR(IF($AH382&gt;=1,VLOOKUP($AG382,STUDENT!$O$8:$Z$1507,4,0),""),"")</f>
        <v/>
      </c>
      <c r="AK382" s="1" t="str">
        <f>IFERROR(IF($AH382&gt;=1,VLOOKUP($AG382,STUDENT!$O$8:$Z$1507,6,0),""),"")</f>
        <v/>
      </c>
      <c r="AL382" s="1" t="str">
        <f t="shared" si="97"/>
        <v/>
      </c>
      <c r="AM382" s="1" t="str">
        <f t="shared" si="98"/>
        <v/>
      </c>
      <c r="AN382" s="1" t="str">
        <f t="shared" si="99"/>
        <v/>
      </c>
      <c r="AO382" s="1" t="str">
        <f t="shared" si="100"/>
        <v/>
      </c>
      <c r="AP382" s="1" t="str">
        <f t="shared" si="101"/>
        <v/>
      </c>
      <c r="AQ382" s="1" t="str">
        <f t="shared" si="102"/>
        <v/>
      </c>
      <c r="AR382" s="1" t="str">
        <f t="shared" si="103"/>
        <v/>
      </c>
      <c r="AS382" s="1" t="str">
        <f t="shared" si="104"/>
        <v/>
      </c>
      <c r="AT382" s="1" t="str">
        <f t="shared" si="105"/>
        <v/>
      </c>
      <c r="AU382" s="1" t="str">
        <f t="shared" si="106"/>
        <v/>
      </c>
      <c r="AV382" s="1" t="str">
        <f t="shared" si="107"/>
        <v/>
      </c>
      <c r="AW382" s="1" t="str">
        <f t="shared" si="108"/>
        <v/>
      </c>
      <c r="AX382" s="1" t="str">
        <f t="shared" si="109"/>
        <v/>
      </c>
      <c r="AY382" s="1">
        <f>IFERROR(IF($AE382&gt;$AE381,VLOOKUP($AC382+AL$1,STOCK!$F$10:$AB$209,16,0),IF($AE382=$AE381,(IF(AY381&gt;=1,AY381-COUNTIFS($AE381:$AE381,$AC382,AL381:AL381,$AI$1),0)),0)),0)</f>
        <v>0</v>
      </c>
      <c r="AZ382" s="1">
        <f>IFERROR(IF($AE382&gt;$AE381,VLOOKUP($AC382+AM$1,STOCK!$F$10:$AB$209,16,0),IF($AE382=$AE381,(IF(AZ381&gt;=1,AZ381-COUNTIFS($AE381:$AE381,$AC382,AM381:AM381,$AI$1),0)),0)),0)</f>
        <v>0</v>
      </c>
      <c r="BA382" s="1">
        <f>IFERROR(IF($AE382&gt;$AE381,VLOOKUP($AC382+AN$1,STOCK!$F$10:$AB$209,16,0),IF($AE382=$AE381,(IF(BA381&gt;=1,BA381-COUNTIFS($AE381:$AE381,$AC382,AN381:AN381,$AI$1),0)),0)),0)</f>
        <v>0</v>
      </c>
      <c r="BB382" s="1">
        <f>IFERROR(IF($AE382&gt;$AE381,VLOOKUP($AC382+AO$1,STOCK!$F$10:$AB$209,16,0),IF($AE382=$AE381,(IF(BB381&gt;=1,BB381-COUNTIFS($AE381:$AE381,$AC382,AO381:AO381,$AI$1),0)),0)),0)</f>
        <v>0</v>
      </c>
      <c r="BC382" s="1">
        <f>IFERROR(IF($AE382&gt;$AE381,VLOOKUP($AC382+AP$1,STOCK!$F$10:$AB$209,16,0),IF($AE382=$AE381,(IF(BC381&gt;=1,BC381-COUNTIFS($AE381:$AE381,$AC382,AP381:AP381,$AI$1),0)),0)),0)</f>
        <v>0</v>
      </c>
      <c r="BD382" s="1">
        <f>IFERROR(IF($AE382&gt;$AE381,VLOOKUP($AC382+AQ$1,STOCK!$F$10:$AB$209,16,0),IF($AE382=$AE381,(IF(BD381&gt;=1,BD381-COUNTIFS($AE381:$AE381,$AC382,AQ381:AQ381,$AI$1),0)),0)),0)</f>
        <v>0</v>
      </c>
      <c r="BE382" s="1">
        <f>IFERROR(IF($AE382&gt;$AE381,VLOOKUP($AC382+AR$1,STOCK!$F$10:$AB$209,16,0),IF($AE382=$AE381,(IF(BE381&gt;=1,BE381-COUNTIFS($AE381:$AE381,$AC382,AR381:AR381,$AI$1),0)),0)),0)</f>
        <v>0</v>
      </c>
      <c r="BF382" s="1">
        <f>IFERROR(IF($AE382&gt;$AE381,VLOOKUP($AC382+AS$1,STOCK!$F$10:$AB$209,16,0),IF($AE382=$AE381,(IF(BF381&gt;=1,BF381-COUNTIFS($AE381:$AE381,$AC382,AS381:AS381,$AI$1),0)),0)),0)</f>
        <v>0</v>
      </c>
      <c r="BG382" s="1">
        <f>IFERROR(IF($AE382&gt;$AE381,VLOOKUP($AC382+AT$1,STOCK!$F$10:$AB$209,16,0),IF($AE382=$AE381,(IF(BG381&gt;=1,BG381-COUNTIFS($AE381:$AE381,$AC382,AT381:AT381,$AI$1),0)),0)),0)</f>
        <v>0</v>
      </c>
      <c r="BH382" s="1">
        <f>IFERROR(IF($AE382&gt;$AE381,VLOOKUP($AC382+AU$1,STOCK!$F$10:$AB$209,16,0),IF($AE382=$AE381,(IF(BH381&gt;=1,BH381-COUNTIFS($AE381:$AE381,$AC382,AU381:AU381,$AI$1),0)),0)),0)</f>
        <v>0</v>
      </c>
      <c r="BI382" s="1">
        <f>IFERROR(IF($AE382&gt;$AE381,VLOOKUP($AC382+AV$1,STOCK!$F$10:$AB$209,16,0),IF($AE382=$AE381,(IF(BI381&gt;=1,BI381-COUNTIFS($AE381:$AE381,$AC382,AV381:AV381,$AI$1),0)),0)),0)</f>
        <v>0</v>
      </c>
      <c r="BJ382" s="1">
        <f>IFERROR(IF($AE382&gt;$AE381,VLOOKUP($AC382+AW$1,STOCK!$F$10:$AB$209,16,0),IF($AE382=$AE381,(IF(BJ381&gt;=1,BJ381-COUNTIFS($AE381:$AE381,$AC382,AW381:AW381,$AI$1),0)),0)),0)</f>
        <v>0</v>
      </c>
      <c r="BK382" s="1">
        <f>IFERROR(IF($AE382&gt;$AE381,VLOOKUP($AC382+AX$1,STOCK!$F$10:$AB$209,16,0),IF($AE382=$AE381,(IF(BK381&gt;=1,BK381-COUNTIFS($AE381:$AE381,$AC382,AX381:AX381,$AI$1),0)),0)),0)</f>
        <v>0</v>
      </c>
      <c r="BL382" s="1">
        <f>IFERROR(IF($AE382&gt;$AE381,VLOOKUP($AC382+AL$1,STOCK!$F$10:$AB$209,17,0),IF($AE382=$AE381,(IF(BL381&gt;=1,BL381-COUNTIFS($AE381:$AE381,$AC382,AL381:AL381,$AI$2),0)),0)),0)</f>
        <v>0</v>
      </c>
      <c r="BM382" s="1">
        <f>IFERROR(IF($AE382&gt;$AE381,VLOOKUP($AC382+AM$1,STOCK!$F$10:$AB$209,17,0),IF($AE382=$AE381,(IF(BM381&gt;=1,BM381-COUNTIFS($AE381:$AE381,$AC382,AM381:AM381,$AI$2),0)),0)),0)</f>
        <v>0</v>
      </c>
      <c r="BN382" s="1">
        <f>IFERROR(IF($AE382&gt;$AE381,VLOOKUP($AC382+AN$1,STOCK!$F$10:$AB$209,17,0),IF($AE382=$AE381,(IF(BN381&gt;=1,BN381-COUNTIFS($AE381:$AE381,$AC382,AN381:AN381,$AI$2),0)),0)),0)</f>
        <v>0</v>
      </c>
      <c r="BO382" s="1">
        <f>IFERROR(IF($AE382&gt;$AE381,VLOOKUP($AC382+AO$1,STOCK!$F$10:$AB$209,17,0),IF($AE382=$AE381,(IF(BO381&gt;=1,BO381-COUNTIFS($AE381:$AE381,$AC382,AO381:AO381,$AI$2),0)),0)),0)</f>
        <v>0</v>
      </c>
      <c r="BP382" s="1">
        <f>IFERROR(IF($AE382&gt;$AE381,VLOOKUP($AC382+AP$1,STOCK!$F$10:$AB$209,17,0),IF($AE382=$AE381,(IF(BP381&gt;=1,BP381-COUNTIFS($AE381:$AE381,$AC382,AP381:AP381,$AI$2),0)),0)),0)</f>
        <v>0</v>
      </c>
      <c r="BQ382" s="1">
        <f>IFERROR(IF($AE382&gt;$AE381,VLOOKUP($AC382+AQ$1,STOCK!$F$10:$AB$209,17,0),IF($AE382=$AE381,(IF(BQ381&gt;=1,BQ381-COUNTIFS($AE381:$AE381,$AC382,AQ381:AQ381,$AI$2),0)),0)),0)</f>
        <v>0</v>
      </c>
      <c r="BR382" s="1">
        <f>IFERROR(IF($AE382&gt;$AE381,VLOOKUP($AC382+AR$1,STOCK!$F$10:$AB$209,17,0),IF($AE382=$AE381,(IF(BR381&gt;=1,BR381-COUNTIFS($AE381:$AE381,$AC382,AR381:AR381,$AI$2),0)),0)),0)</f>
        <v>0</v>
      </c>
      <c r="BS382" s="1">
        <f>IFERROR(IF($AE382&gt;$AE381,VLOOKUP($AC382+AS$1,STOCK!$F$10:$AB$209,17,0),IF($AE382=$AE381,(IF(BS381&gt;=1,BS381-COUNTIFS($AE381:$AE381,$AC382,AS381:AS381,$AI$2),0)),0)),0)</f>
        <v>0</v>
      </c>
      <c r="BT382" s="1">
        <f>IFERROR(IF($AE382&gt;$AE381,VLOOKUP($AC382+AT$1,STOCK!$F$10:$AB$209,17,0),IF($AE382=$AE381,(IF(BT381&gt;=1,BT381-COUNTIFS($AE381:$AE381,$AC382,AT381:AT381,$AI$2),0)),0)),0)</f>
        <v>0</v>
      </c>
      <c r="BU382" s="1">
        <f>IFERROR(IF($AE382&gt;$AE381,VLOOKUP($AC382+AU$1,STOCK!$F$10:$AB$209,17,0),IF($AE382=$AE381,(IF(BU381&gt;=1,BU381-COUNTIFS($AE381:$AE381,$AC382,AU381:AU381,$AI$2),0)),0)),0)</f>
        <v>0</v>
      </c>
      <c r="BV382" s="1">
        <f>IFERROR(IF($AE382&gt;$AE381,VLOOKUP($AC382+AV$1,STOCK!$F$10:$AB$209,17,0),IF($AE382=$AE381,(IF(BV381&gt;=1,BV381-COUNTIFS($AE381:$AE381,$AC382,AV381:AV381,$AI$2),0)),0)),0)</f>
        <v>0</v>
      </c>
      <c r="BW382" s="1">
        <f>IFERROR(IF($AE382&gt;$AE381,VLOOKUP($AC382+AW$1,STOCK!$F$10:$AB$209,17,0),IF($AE382=$AE381,(IF(BW381&gt;=1,BW381-COUNTIFS($AE381:$AE381,$AC382,AW381:AW381,$AI$2),0)),0)),0)</f>
        <v>0</v>
      </c>
      <c r="BX382" s="1">
        <f>IFERROR(IF($AE382&gt;$AE381,VLOOKUP($AC382+AX$1,STOCK!$F$10:$AB$209,17,0),IF($AE382=$AE381,(IF(BX381&gt;=1,BX381-COUNTIFS($AE381:$AE381,$AC382,AX381:AX381,$AI$2),0)),0)),0)</f>
        <v>0</v>
      </c>
    </row>
    <row r="383" spans="29:76" x14ac:dyDescent="0.25">
      <c r="AC383" s="1">
        <f t="shared" si="95"/>
        <v>0</v>
      </c>
      <c r="AD383" s="1">
        <f>IFERROR(IF(LEN(AK383)&gt;=1,VLOOKUP(HLOOKUP(AK383,PROFILE!$K$5:$V$8,4,0),PROFILE!$F$1:$G$3,2,0),0),0)</f>
        <v>0</v>
      </c>
      <c r="AE383" s="1">
        <f t="shared" si="96"/>
        <v>0</v>
      </c>
      <c r="AF383" s="1">
        <v>370</v>
      </c>
      <c r="AI383" s="1" t="str">
        <f>IFERROR(IF($AH383&gt;=1,VLOOKUP($AG383,STUDENT!$O$8:$Z$1507,3,0),""),"")</f>
        <v/>
      </c>
      <c r="AJ383" s="1" t="str">
        <f>IFERROR(IF($AH383&gt;=1,VLOOKUP($AG383,STUDENT!$O$8:$Z$1507,4,0),""),"")</f>
        <v/>
      </c>
      <c r="AK383" s="1" t="str">
        <f>IFERROR(IF($AH383&gt;=1,VLOOKUP($AG383,STUDENT!$O$8:$Z$1507,6,0),""),"")</f>
        <v/>
      </c>
      <c r="AL383" s="1" t="str">
        <f t="shared" si="97"/>
        <v/>
      </c>
      <c r="AM383" s="1" t="str">
        <f t="shared" si="98"/>
        <v/>
      </c>
      <c r="AN383" s="1" t="str">
        <f t="shared" si="99"/>
        <v/>
      </c>
      <c r="AO383" s="1" t="str">
        <f t="shared" si="100"/>
        <v/>
      </c>
      <c r="AP383" s="1" t="str">
        <f t="shared" si="101"/>
        <v/>
      </c>
      <c r="AQ383" s="1" t="str">
        <f t="shared" si="102"/>
        <v/>
      </c>
      <c r="AR383" s="1" t="str">
        <f t="shared" si="103"/>
        <v/>
      </c>
      <c r="AS383" s="1" t="str">
        <f t="shared" si="104"/>
        <v/>
      </c>
      <c r="AT383" s="1" t="str">
        <f t="shared" si="105"/>
        <v/>
      </c>
      <c r="AU383" s="1" t="str">
        <f t="shared" si="106"/>
        <v/>
      </c>
      <c r="AV383" s="1" t="str">
        <f t="shared" si="107"/>
        <v/>
      </c>
      <c r="AW383" s="1" t="str">
        <f t="shared" si="108"/>
        <v/>
      </c>
      <c r="AX383" s="1" t="str">
        <f t="shared" si="109"/>
        <v/>
      </c>
      <c r="AY383" s="1">
        <f>IFERROR(IF($AE383&gt;$AE382,VLOOKUP($AC383+AL$1,STOCK!$F$10:$AB$209,16,0),IF($AE383=$AE382,(IF(AY382&gt;=1,AY382-COUNTIFS($AE382:$AE382,$AC383,AL382:AL382,$AI$1),0)),0)),0)</f>
        <v>0</v>
      </c>
      <c r="AZ383" s="1">
        <f>IFERROR(IF($AE383&gt;$AE382,VLOOKUP($AC383+AM$1,STOCK!$F$10:$AB$209,16,0),IF($AE383=$AE382,(IF(AZ382&gt;=1,AZ382-COUNTIFS($AE382:$AE382,$AC383,AM382:AM382,$AI$1),0)),0)),0)</f>
        <v>0</v>
      </c>
      <c r="BA383" s="1">
        <f>IFERROR(IF($AE383&gt;$AE382,VLOOKUP($AC383+AN$1,STOCK!$F$10:$AB$209,16,0),IF($AE383=$AE382,(IF(BA382&gt;=1,BA382-COUNTIFS($AE382:$AE382,$AC383,AN382:AN382,$AI$1),0)),0)),0)</f>
        <v>0</v>
      </c>
      <c r="BB383" s="1">
        <f>IFERROR(IF($AE383&gt;$AE382,VLOOKUP($AC383+AO$1,STOCK!$F$10:$AB$209,16,0),IF($AE383=$AE382,(IF(BB382&gt;=1,BB382-COUNTIFS($AE382:$AE382,$AC383,AO382:AO382,$AI$1),0)),0)),0)</f>
        <v>0</v>
      </c>
      <c r="BC383" s="1">
        <f>IFERROR(IF($AE383&gt;$AE382,VLOOKUP($AC383+AP$1,STOCK!$F$10:$AB$209,16,0),IF($AE383=$AE382,(IF(BC382&gt;=1,BC382-COUNTIFS($AE382:$AE382,$AC383,AP382:AP382,$AI$1),0)),0)),0)</f>
        <v>0</v>
      </c>
      <c r="BD383" s="1">
        <f>IFERROR(IF($AE383&gt;$AE382,VLOOKUP($AC383+AQ$1,STOCK!$F$10:$AB$209,16,0),IF($AE383=$AE382,(IF(BD382&gt;=1,BD382-COUNTIFS($AE382:$AE382,$AC383,AQ382:AQ382,$AI$1),0)),0)),0)</f>
        <v>0</v>
      </c>
      <c r="BE383" s="1">
        <f>IFERROR(IF($AE383&gt;$AE382,VLOOKUP($AC383+AR$1,STOCK!$F$10:$AB$209,16,0),IF($AE383=$AE382,(IF(BE382&gt;=1,BE382-COUNTIFS($AE382:$AE382,$AC383,AR382:AR382,$AI$1),0)),0)),0)</f>
        <v>0</v>
      </c>
      <c r="BF383" s="1">
        <f>IFERROR(IF($AE383&gt;$AE382,VLOOKUP($AC383+AS$1,STOCK!$F$10:$AB$209,16,0),IF($AE383=$AE382,(IF(BF382&gt;=1,BF382-COUNTIFS($AE382:$AE382,$AC383,AS382:AS382,$AI$1),0)),0)),0)</f>
        <v>0</v>
      </c>
      <c r="BG383" s="1">
        <f>IFERROR(IF($AE383&gt;$AE382,VLOOKUP($AC383+AT$1,STOCK!$F$10:$AB$209,16,0),IF($AE383=$AE382,(IF(BG382&gt;=1,BG382-COUNTIFS($AE382:$AE382,$AC383,AT382:AT382,$AI$1),0)),0)),0)</f>
        <v>0</v>
      </c>
      <c r="BH383" s="1">
        <f>IFERROR(IF($AE383&gt;$AE382,VLOOKUP($AC383+AU$1,STOCK!$F$10:$AB$209,16,0),IF($AE383=$AE382,(IF(BH382&gt;=1,BH382-COUNTIFS($AE382:$AE382,$AC383,AU382:AU382,$AI$1),0)),0)),0)</f>
        <v>0</v>
      </c>
      <c r="BI383" s="1">
        <f>IFERROR(IF($AE383&gt;$AE382,VLOOKUP($AC383+AV$1,STOCK!$F$10:$AB$209,16,0),IF($AE383=$AE382,(IF(BI382&gt;=1,BI382-COUNTIFS($AE382:$AE382,$AC383,AV382:AV382,$AI$1),0)),0)),0)</f>
        <v>0</v>
      </c>
      <c r="BJ383" s="1">
        <f>IFERROR(IF($AE383&gt;$AE382,VLOOKUP($AC383+AW$1,STOCK!$F$10:$AB$209,16,0),IF($AE383=$AE382,(IF(BJ382&gt;=1,BJ382-COUNTIFS($AE382:$AE382,$AC383,AW382:AW382,$AI$1),0)),0)),0)</f>
        <v>0</v>
      </c>
      <c r="BK383" s="1">
        <f>IFERROR(IF($AE383&gt;$AE382,VLOOKUP($AC383+AX$1,STOCK!$F$10:$AB$209,16,0),IF($AE383=$AE382,(IF(BK382&gt;=1,BK382-COUNTIFS($AE382:$AE382,$AC383,AX382:AX382,$AI$1),0)),0)),0)</f>
        <v>0</v>
      </c>
      <c r="BL383" s="1">
        <f>IFERROR(IF($AE383&gt;$AE382,VLOOKUP($AC383+AL$1,STOCK!$F$10:$AB$209,17,0),IF($AE383=$AE382,(IF(BL382&gt;=1,BL382-COUNTIFS($AE382:$AE382,$AC383,AL382:AL382,$AI$2),0)),0)),0)</f>
        <v>0</v>
      </c>
      <c r="BM383" s="1">
        <f>IFERROR(IF($AE383&gt;$AE382,VLOOKUP($AC383+AM$1,STOCK!$F$10:$AB$209,17,0),IF($AE383=$AE382,(IF(BM382&gt;=1,BM382-COUNTIFS($AE382:$AE382,$AC383,AM382:AM382,$AI$2),0)),0)),0)</f>
        <v>0</v>
      </c>
      <c r="BN383" s="1">
        <f>IFERROR(IF($AE383&gt;$AE382,VLOOKUP($AC383+AN$1,STOCK!$F$10:$AB$209,17,0),IF($AE383=$AE382,(IF(BN382&gt;=1,BN382-COUNTIFS($AE382:$AE382,$AC383,AN382:AN382,$AI$2),0)),0)),0)</f>
        <v>0</v>
      </c>
      <c r="BO383" s="1">
        <f>IFERROR(IF($AE383&gt;$AE382,VLOOKUP($AC383+AO$1,STOCK!$F$10:$AB$209,17,0),IF($AE383=$AE382,(IF(BO382&gt;=1,BO382-COUNTIFS($AE382:$AE382,$AC383,AO382:AO382,$AI$2),0)),0)),0)</f>
        <v>0</v>
      </c>
      <c r="BP383" s="1">
        <f>IFERROR(IF($AE383&gt;$AE382,VLOOKUP($AC383+AP$1,STOCK!$F$10:$AB$209,17,0),IF($AE383=$AE382,(IF(BP382&gt;=1,BP382-COUNTIFS($AE382:$AE382,$AC383,AP382:AP382,$AI$2),0)),0)),0)</f>
        <v>0</v>
      </c>
      <c r="BQ383" s="1">
        <f>IFERROR(IF($AE383&gt;$AE382,VLOOKUP($AC383+AQ$1,STOCK!$F$10:$AB$209,17,0),IF($AE383=$AE382,(IF(BQ382&gt;=1,BQ382-COUNTIFS($AE382:$AE382,$AC383,AQ382:AQ382,$AI$2),0)),0)),0)</f>
        <v>0</v>
      </c>
      <c r="BR383" s="1">
        <f>IFERROR(IF($AE383&gt;$AE382,VLOOKUP($AC383+AR$1,STOCK!$F$10:$AB$209,17,0),IF($AE383=$AE382,(IF(BR382&gt;=1,BR382-COUNTIFS($AE382:$AE382,$AC383,AR382:AR382,$AI$2),0)),0)),0)</f>
        <v>0</v>
      </c>
      <c r="BS383" s="1">
        <f>IFERROR(IF($AE383&gt;$AE382,VLOOKUP($AC383+AS$1,STOCK!$F$10:$AB$209,17,0),IF($AE383=$AE382,(IF(BS382&gt;=1,BS382-COUNTIFS($AE382:$AE382,$AC383,AS382:AS382,$AI$2),0)),0)),0)</f>
        <v>0</v>
      </c>
      <c r="BT383" s="1">
        <f>IFERROR(IF($AE383&gt;$AE382,VLOOKUP($AC383+AT$1,STOCK!$F$10:$AB$209,17,0),IF($AE383=$AE382,(IF(BT382&gt;=1,BT382-COUNTIFS($AE382:$AE382,$AC383,AT382:AT382,$AI$2),0)),0)),0)</f>
        <v>0</v>
      </c>
      <c r="BU383" s="1">
        <f>IFERROR(IF($AE383&gt;$AE382,VLOOKUP($AC383+AU$1,STOCK!$F$10:$AB$209,17,0),IF($AE383=$AE382,(IF(BU382&gt;=1,BU382-COUNTIFS($AE382:$AE382,$AC383,AU382:AU382,$AI$2),0)),0)),0)</f>
        <v>0</v>
      </c>
      <c r="BV383" s="1">
        <f>IFERROR(IF($AE383&gt;$AE382,VLOOKUP($AC383+AV$1,STOCK!$F$10:$AB$209,17,0),IF($AE383=$AE382,(IF(BV382&gt;=1,BV382-COUNTIFS($AE382:$AE382,$AC383,AV382:AV382,$AI$2),0)),0)),0)</f>
        <v>0</v>
      </c>
      <c r="BW383" s="1">
        <f>IFERROR(IF($AE383&gt;$AE382,VLOOKUP($AC383+AW$1,STOCK!$F$10:$AB$209,17,0),IF($AE383=$AE382,(IF(BW382&gt;=1,BW382-COUNTIFS($AE382:$AE382,$AC383,AW382:AW382,$AI$2),0)),0)),0)</f>
        <v>0</v>
      </c>
      <c r="BX383" s="1">
        <f>IFERROR(IF($AE383&gt;$AE382,VLOOKUP($AC383+AX$1,STOCK!$F$10:$AB$209,17,0),IF($AE383=$AE382,(IF(BX382&gt;=1,BX382-COUNTIFS($AE382:$AE382,$AC383,AX382:AX382,$AI$2),0)),0)),0)</f>
        <v>0</v>
      </c>
    </row>
    <row r="384" spans="29:76" x14ac:dyDescent="0.25">
      <c r="AC384" s="1">
        <f t="shared" si="95"/>
        <v>0</v>
      </c>
      <c r="AD384" s="1">
        <f>IFERROR(IF(LEN(AK384)&gt;=1,VLOOKUP(HLOOKUP(AK384,PROFILE!$K$5:$V$8,4,0),PROFILE!$F$1:$G$3,2,0),0),0)</f>
        <v>0</v>
      </c>
      <c r="AE384" s="1">
        <f t="shared" si="96"/>
        <v>0</v>
      </c>
      <c r="AF384" s="1">
        <v>371</v>
      </c>
      <c r="AI384" s="1" t="str">
        <f>IFERROR(IF($AH384&gt;=1,VLOOKUP($AG384,STUDENT!$O$8:$Z$1507,3,0),""),"")</f>
        <v/>
      </c>
      <c r="AJ384" s="1" t="str">
        <f>IFERROR(IF($AH384&gt;=1,VLOOKUP($AG384,STUDENT!$O$8:$Z$1507,4,0),""),"")</f>
        <v/>
      </c>
      <c r="AK384" s="1" t="str">
        <f>IFERROR(IF($AH384&gt;=1,VLOOKUP($AG384,STUDENT!$O$8:$Z$1507,6,0),""),"")</f>
        <v/>
      </c>
      <c r="AL384" s="1" t="str">
        <f t="shared" si="97"/>
        <v/>
      </c>
      <c r="AM384" s="1" t="str">
        <f t="shared" si="98"/>
        <v/>
      </c>
      <c r="AN384" s="1" t="str">
        <f t="shared" si="99"/>
        <v/>
      </c>
      <c r="AO384" s="1" t="str">
        <f t="shared" si="100"/>
        <v/>
      </c>
      <c r="AP384" s="1" t="str">
        <f t="shared" si="101"/>
        <v/>
      </c>
      <c r="AQ384" s="1" t="str">
        <f t="shared" si="102"/>
        <v/>
      </c>
      <c r="AR384" s="1" t="str">
        <f t="shared" si="103"/>
        <v/>
      </c>
      <c r="AS384" s="1" t="str">
        <f t="shared" si="104"/>
        <v/>
      </c>
      <c r="AT384" s="1" t="str">
        <f t="shared" si="105"/>
        <v/>
      </c>
      <c r="AU384" s="1" t="str">
        <f t="shared" si="106"/>
        <v/>
      </c>
      <c r="AV384" s="1" t="str">
        <f t="shared" si="107"/>
        <v/>
      </c>
      <c r="AW384" s="1" t="str">
        <f t="shared" si="108"/>
        <v/>
      </c>
      <c r="AX384" s="1" t="str">
        <f t="shared" si="109"/>
        <v/>
      </c>
      <c r="AY384" s="1">
        <f>IFERROR(IF($AE384&gt;$AE383,VLOOKUP($AC384+AL$1,STOCK!$F$10:$AB$209,16,0),IF($AE384=$AE383,(IF(AY383&gt;=1,AY383-COUNTIFS($AE383:$AE383,$AC384,AL383:AL383,$AI$1),0)),0)),0)</f>
        <v>0</v>
      </c>
      <c r="AZ384" s="1">
        <f>IFERROR(IF($AE384&gt;$AE383,VLOOKUP($AC384+AM$1,STOCK!$F$10:$AB$209,16,0),IF($AE384=$AE383,(IF(AZ383&gt;=1,AZ383-COUNTIFS($AE383:$AE383,$AC384,AM383:AM383,$AI$1),0)),0)),0)</f>
        <v>0</v>
      </c>
      <c r="BA384" s="1">
        <f>IFERROR(IF($AE384&gt;$AE383,VLOOKUP($AC384+AN$1,STOCK!$F$10:$AB$209,16,0),IF($AE384=$AE383,(IF(BA383&gt;=1,BA383-COUNTIFS($AE383:$AE383,$AC384,AN383:AN383,$AI$1),0)),0)),0)</f>
        <v>0</v>
      </c>
      <c r="BB384" s="1">
        <f>IFERROR(IF($AE384&gt;$AE383,VLOOKUP($AC384+AO$1,STOCK!$F$10:$AB$209,16,0),IF($AE384=$AE383,(IF(BB383&gt;=1,BB383-COUNTIFS($AE383:$AE383,$AC384,AO383:AO383,$AI$1),0)),0)),0)</f>
        <v>0</v>
      </c>
      <c r="BC384" s="1">
        <f>IFERROR(IF($AE384&gt;$AE383,VLOOKUP($AC384+AP$1,STOCK!$F$10:$AB$209,16,0),IF($AE384=$AE383,(IF(BC383&gt;=1,BC383-COUNTIFS($AE383:$AE383,$AC384,AP383:AP383,$AI$1),0)),0)),0)</f>
        <v>0</v>
      </c>
      <c r="BD384" s="1">
        <f>IFERROR(IF($AE384&gt;$AE383,VLOOKUP($AC384+AQ$1,STOCK!$F$10:$AB$209,16,0),IF($AE384=$AE383,(IF(BD383&gt;=1,BD383-COUNTIFS($AE383:$AE383,$AC384,AQ383:AQ383,$AI$1),0)),0)),0)</f>
        <v>0</v>
      </c>
      <c r="BE384" s="1">
        <f>IFERROR(IF($AE384&gt;$AE383,VLOOKUP($AC384+AR$1,STOCK!$F$10:$AB$209,16,0),IF($AE384=$AE383,(IF(BE383&gt;=1,BE383-COUNTIFS($AE383:$AE383,$AC384,AR383:AR383,$AI$1),0)),0)),0)</f>
        <v>0</v>
      </c>
      <c r="BF384" s="1">
        <f>IFERROR(IF($AE384&gt;$AE383,VLOOKUP($AC384+AS$1,STOCK!$F$10:$AB$209,16,0),IF($AE384=$AE383,(IF(BF383&gt;=1,BF383-COUNTIFS($AE383:$AE383,$AC384,AS383:AS383,$AI$1),0)),0)),0)</f>
        <v>0</v>
      </c>
      <c r="BG384" s="1">
        <f>IFERROR(IF($AE384&gt;$AE383,VLOOKUP($AC384+AT$1,STOCK!$F$10:$AB$209,16,0),IF($AE384=$AE383,(IF(BG383&gt;=1,BG383-COUNTIFS($AE383:$AE383,$AC384,AT383:AT383,$AI$1),0)),0)),0)</f>
        <v>0</v>
      </c>
      <c r="BH384" s="1">
        <f>IFERROR(IF($AE384&gt;$AE383,VLOOKUP($AC384+AU$1,STOCK!$F$10:$AB$209,16,0),IF($AE384=$AE383,(IF(BH383&gt;=1,BH383-COUNTIFS($AE383:$AE383,$AC384,AU383:AU383,$AI$1),0)),0)),0)</f>
        <v>0</v>
      </c>
      <c r="BI384" s="1">
        <f>IFERROR(IF($AE384&gt;$AE383,VLOOKUP($AC384+AV$1,STOCK!$F$10:$AB$209,16,0),IF($AE384=$AE383,(IF(BI383&gt;=1,BI383-COUNTIFS($AE383:$AE383,$AC384,AV383:AV383,$AI$1),0)),0)),0)</f>
        <v>0</v>
      </c>
      <c r="BJ384" s="1">
        <f>IFERROR(IF($AE384&gt;$AE383,VLOOKUP($AC384+AW$1,STOCK!$F$10:$AB$209,16,0),IF($AE384=$AE383,(IF(BJ383&gt;=1,BJ383-COUNTIFS($AE383:$AE383,$AC384,AW383:AW383,$AI$1),0)),0)),0)</f>
        <v>0</v>
      </c>
      <c r="BK384" s="1">
        <f>IFERROR(IF($AE384&gt;$AE383,VLOOKUP($AC384+AX$1,STOCK!$F$10:$AB$209,16,0),IF($AE384=$AE383,(IF(BK383&gt;=1,BK383-COUNTIFS($AE383:$AE383,$AC384,AX383:AX383,$AI$1),0)),0)),0)</f>
        <v>0</v>
      </c>
      <c r="BL384" s="1">
        <f>IFERROR(IF($AE384&gt;$AE383,VLOOKUP($AC384+AL$1,STOCK!$F$10:$AB$209,17,0),IF($AE384=$AE383,(IF(BL383&gt;=1,BL383-COUNTIFS($AE383:$AE383,$AC384,AL383:AL383,$AI$2),0)),0)),0)</f>
        <v>0</v>
      </c>
      <c r="BM384" s="1">
        <f>IFERROR(IF($AE384&gt;$AE383,VLOOKUP($AC384+AM$1,STOCK!$F$10:$AB$209,17,0),IF($AE384=$AE383,(IF(BM383&gt;=1,BM383-COUNTIFS($AE383:$AE383,$AC384,AM383:AM383,$AI$2),0)),0)),0)</f>
        <v>0</v>
      </c>
      <c r="BN384" s="1">
        <f>IFERROR(IF($AE384&gt;$AE383,VLOOKUP($AC384+AN$1,STOCK!$F$10:$AB$209,17,0),IF($AE384=$AE383,(IF(BN383&gt;=1,BN383-COUNTIFS($AE383:$AE383,$AC384,AN383:AN383,$AI$2),0)),0)),0)</f>
        <v>0</v>
      </c>
      <c r="BO384" s="1">
        <f>IFERROR(IF($AE384&gt;$AE383,VLOOKUP($AC384+AO$1,STOCK!$F$10:$AB$209,17,0),IF($AE384=$AE383,(IF(BO383&gt;=1,BO383-COUNTIFS($AE383:$AE383,$AC384,AO383:AO383,$AI$2),0)),0)),0)</f>
        <v>0</v>
      </c>
      <c r="BP384" s="1">
        <f>IFERROR(IF($AE384&gt;$AE383,VLOOKUP($AC384+AP$1,STOCK!$F$10:$AB$209,17,0),IF($AE384=$AE383,(IF(BP383&gt;=1,BP383-COUNTIFS($AE383:$AE383,$AC384,AP383:AP383,$AI$2),0)),0)),0)</f>
        <v>0</v>
      </c>
      <c r="BQ384" s="1">
        <f>IFERROR(IF($AE384&gt;$AE383,VLOOKUP($AC384+AQ$1,STOCK!$F$10:$AB$209,17,0),IF($AE384=$AE383,(IF(BQ383&gt;=1,BQ383-COUNTIFS($AE383:$AE383,$AC384,AQ383:AQ383,$AI$2),0)),0)),0)</f>
        <v>0</v>
      </c>
      <c r="BR384" s="1">
        <f>IFERROR(IF($AE384&gt;$AE383,VLOOKUP($AC384+AR$1,STOCK!$F$10:$AB$209,17,0),IF($AE384=$AE383,(IF(BR383&gt;=1,BR383-COUNTIFS($AE383:$AE383,$AC384,AR383:AR383,$AI$2),0)),0)),0)</f>
        <v>0</v>
      </c>
      <c r="BS384" s="1">
        <f>IFERROR(IF($AE384&gt;$AE383,VLOOKUP($AC384+AS$1,STOCK!$F$10:$AB$209,17,0),IF($AE384=$AE383,(IF(BS383&gt;=1,BS383-COUNTIFS($AE383:$AE383,$AC384,AS383:AS383,$AI$2),0)),0)),0)</f>
        <v>0</v>
      </c>
      <c r="BT384" s="1">
        <f>IFERROR(IF($AE384&gt;$AE383,VLOOKUP($AC384+AT$1,STOCK!$F$10:$AB$209,17,0),IF($AE384=$AE383,(IF(BT383&gt;=1,BT383-COUNTIFS($AE383:$AE383,$AC384,AT383:AT383,$AI$2),0)),0)),0)</f>
        <v>0</v>
      </c>
      <c r="BU384" s="1">
        <f>IFERROR(IF($AE384&gt;$AE383,VLOOKUP($AC384+AU$1,STOCK!$F$10:$AB$209,17,0),IF($AE384=$AE383,(IF(BU383&gt;=1,BU383-COUNTIFS($AE383:$AE383,$AC384,AU383:AU383,$AI$2),0)),0)),0)</f>
        <v>0</v>
      </c>
      <c r="BV384" s="1">
        <f>IFERROR(IF($AE384&gt;$AE383,VLOOKUP($AC384+AV$1,STOCK!$F$10:$AB$209,17,0),IF($AE384=$AE383,(IF(BV383&gt;=1,BV383-COUNTIFS($AE383:$AE383,$AC384,AV383:AV383,$AI$2),0)),0)),0)</f>
        <v>0</v>
      </c>
      <c r="BW384" s="1">
        <f>IFERROR(IF($AE384&gt;$AE383,VLOOKUP($AC384+AW$1,STOCK!$F$10:$AB$209,17,0),IF($AE384=$AE383,(IF(BW383&gt;=1,BW383-COUNTIFS($AE383:$AE383,$AC384,AW383:AW383,$AI$2),0)),0)),0)</f>
        <v>0</v>
      </c>
      <c r="BX384" s="1">
        <f>IFERROR(IF($AE384&gt;$AE383,VLOOKUP($AC384+AX$1,STOCK!$F$10:$AB$209,17,0),IF($AE384=$AE383,(IF(BX383&gt;=1,BX383-COUNTIFS($AE383:$AE383,$AC384,AX383:AX383,$AI$2),0)),0)),0)</f>
        <v>0</v>
      </c>
    </row>
    <row r="385" spans="29:76" x14ac:dyDescent="0.25">
      <c r="AC385" s="1">
        <f t="shared" si="95"/>
        <v>0</v>
      </c>
      <c r="AD385" s="1">
        <f>IFERROR(IF(LEN(AK385)&gt;=1,VLOOKUP(HLOOKUP(AK385,PROFILE!$K$5:$V$8,4,0),PROFILE!$F$1:$G$3,2,0),0),0)</f>
        <v>0</v>
      </c>
      <c r="AE385" s="1">
        <f t="shared" si="96"/>
        <v>0</v>
      </c>
      <c r="AF385" s="1">
        <v>372</v>
      </c>
      <c r="AI385" s="1" t="str">
        <f>IFERROR(IF($AH385&gt;=1,VLOOKUP($AG385,STUDENT!$O$8:$Z$1507,3,0),""),"")</f>
        <v/>
      </c>
      <c r="AJ385" s="1" t="str">
        <f>IFERROR(IF($AH385&gt;=1,VLOOKUP($AG385,STUDENT!$O$8:$Z$1507,4,0),""),"")</f>
        <v/>
      </c>
      <c r="AK385" s="1" t="str">
        <f>IFERROR(IF($AH385&gt;=1,VLOOKUP($AG385,STUDENT!$O$8:$Z$1507,6,0),""),"")</f>
        <v/>
      </c>
      <c r="AL385" s="1" t="str">
        <f t="shared" si="97"/>
        <v/>
      </c>
      <c r="AM385" s="1" t="str">
        <f t="shared" si="98"/>
        <v/>
      </c>
      <c r="AN385" s="1" t="str">
        <f t="shared" si="99"/>
        <v/>
      </c>
      <c r="AO385" s="1" t="str">
        <f t="shared" si="100"/>
        <v/>
      </c>
      <c r="AP385" s="1" t="str">
        <f t="shared" si="101"/>
        <v/>
      </c>
      <c r="AQ385" s="1" t="str">
        <f t="shared" si="102"/>
        <v/>
      </c>
      <c r="AR385" s="1" t="str">
        <f t="shared" si="103"/>
        <v/>
      </c>
      <c r="AS385" s="1" t="str">
        <f t="shared" si="104"/>
        <v/>
      </c>
      <c r="AT385" s="1" t="str">
        <f t="shared" si="105"/>
        <v/>
      </c>
      <c r="AU385" s="1" t="str">
        <f t="shared" si="106"/>
        <v/>
      </c>
      <c r="AV385" s="1" t="str">
        <f t="shared" si="107"/>
        <v/>
      </c>
      <c r="AW385" s="1" t="str">
        <f t="shared" si="108"/>
        <v/>
      </c>
      <c r="AX385" s="1" t="str">
        <f t="shared" si="109"/>
        <v/>
      </c>
      <c r="AY385" s="1">
        <f>IFERROR(IF($AE385&gt;$AE384,VLOOKUP($AC385+AL$1,STOCK!$F$10:$AB$209,16,0),IF($AE385=$AE384,(IF(AY384&gt;=1,AY384-COUNTIFS($AE384:$AE384,$AC385,AL384:AL384,$AI$1),0)),0)),0)</f>
        <v>0</v>
      </c>
      <c r="AZ385" s="1">
        <f>IFERROR(IF($AE385&gt;$AE384,VLOOKUP($AC385+AM$1,STOCK!$F$10:$AB$209,16,0),IF($AE385=$AE384,(IF(AZ384&gt;=1,AZ384-COUNTIFS($AE384:$AE384,$AC385,AM384:AM384,$AI$1),0)),0)),0)</f>
        <v>0</v>
      </c>
      <c r="BA385" s="1">
        <f>IFERROR(IF($AE385&gt;$AE384,VLOOKUP($AC385+AN$1,STOCK!$F$10:$AB$209,16,0),IF($AE385=$AE384,(IF(BA384&gt;=1,BA384-COUNTIFS($AE384:$AE384,$AC385,AN384:AN384,$AI$1),0)),0)),0)</f>
        <v>0</v>
      </c>
      <c r="BB385" s="1">
        <f>IFERROR(IF($AE385&gt;$AE384,VLOOKUP($AC385+AO$1,STOCK!$F$10:$AB$209,16,0),IF($AE385=$AE384,(IF(BB384&gt;=1,BB384-COUNTIFS($AE384:$AE384,$AC385,AO384:AO384,$AI$1),0)),0)),0)</f>
        <v>0</v>
      </c>
      <c r="BC385" s="1">
        <f>IFERROR(IF($AE385&gt;$AE384,VLOOKUP($AC385+AP$1,STOCK!$F$10:$AB$209,16,0),IF($AE385=$AE384,(IF(BC384&gt;=1,BC384-COUNTIFS($AE384:$AE384,$AC385,AP384:AP384,$AI$1),0)),0)),0)</f>
        <v>0</v>
      </c>
      <c r="BD385" s="1">
        <f>IFERROR(IF($AE385&gt;$AE384,VLOOKUP($AC385+AQ$1,STOCK!$F$10:$AB$209,16,0),IF($AE385=$AE384,(IF(BD384&gt;=1,BD384-COUNTIFS($AE384:$AE384,$AC385,AQ384:AQ384,$AI$1),0)),0)),0)</f>
        <v>0</v>
      </c>
      <c r="BE385" s="1">
        <f>IFERROR(IF($AE385&gt;$AE384,VLOOKUP($AC385+AR$1,STOCK!$F$10:$AB$209,16,0),IF($AE385=$AE384,(IF(BE384&gt;=1,BE384-COUNTIFS($AE384:$AE384,$AC385,AR384:AR384,$AI$1),0)),0)),0)</f>
        <v>0</v>
      </c>
      <c r="BF385" s="1">
        <f>IFERROR(IF($AE385&gt;$AE384,VLOOKUP($AC385+AS$1,STOCK!$F$10:$AB$209,16,0),IF($AE385=$AE384,(IF(BF384&gt;=1,BF384-COUNTIFS($AE384:$AE384,$AC385,AS384:AS384,$AI$1),0)),0)),0)</f>
        <v>0</v>
      </c>
      <c r="BG385" s="1">
        <f>IFERROR(IF($AE385&gt;$AE384,VLOOKUP($AC385+AT$1,STOCK!$F$10:$AB$209,16,0),IF($AE385=$AE384,(IF(BG384&gt;=1,BG384-COUNTIFS($AE384:$AE384,$AC385,AT384:AT384,$AI$1),0)),0)),0)</f>
        <v>0</v>
      </c>
      <c r="BH385" s="1">
        <f>IFERROR(IF($AE385&gt;$AE384,VLOOKUP($AC385+AU$1,STOCK!$F$10:$AB$209,16,0),IF($AE385=$AE384,(IF(BH384&gt;=1,BH384-COUNTIFS($AE384:$AE384,$AC385,AU384:AU384,$AI$1),0)),0)),0)</f>
        <v>0</v>
      </c>
      <c r="BI385" s="1">
        <f>IFERROR(IF($AE385&gt;$AE384,VLOOKUP($AC385+AV$1,STOCK!$F$10:$AB$209,16,0),IF($AE385=$AE384,(IF(BI384&gt;=1,BI384-COUNTIFS($AE384:$AE384,$AC385,AV384:AV384,$AI$1),0)),0)),0)</f>
        <v>0</v>
      </c>
      <c r="BJ385" s="1">
        <f>IFERROR(IF($AE385&gt;$AE384,VLOOKUP($AC385+AW$1,STOCK!$F$10:$AB$209,16,0),IF($AE385=$AE384,(IF(BJ384&gt;=1,BJ384-COUNTIFS($AE384:$AE384,$AC385,AW384:AW384,$AI$1),0)),0)),0)</f>
        <v>0</v>
      </c>
      <c r="BK385" s="1">
        <f>IFERROR(IF($AE385&gt;$AE384,VLOOKUP($AC385+AX$1,STOCK!$F$10:$AB$209,16,0),IF($AE385=$AE384,(IF(BK384&gt;=1,BK384-COUNTIFS($AE384:$AE384,$AC385,AX384:AX384,$AI$1),0)),0)),0)</f>
        <v>0</v>
      </c>
      <c r="BL385" s="1">
        <f>IFERROR(IF($AE385&gt;$AE384,VLOOKUP($AC385+AL$1,STOCK!$F$10:$AB$209,17,0),IF($AE385=$AE384,(IF(BL384&gt;=1,BL384-COUNTIFS($AE384:$AE384,$AC385,AL384:AL384,$AI$2),0)),0)),0)</f>
        <v>0</v>
      </c>
      <c r="BM385" s="1">
        <f>IFERROR(IF($AE385&gt;$AE384,VLOOKUP($AC385+AM$1,STOCK!$F$10:$AB$209,17,0),IF($AE385=$AE384,(IF(BM384&gt;=1,BM384-COUNTIFS($AE384:$AE384,$AC385,AM384:AM384,$AI$2),0)),0)),0)</f>
        <v>0</v>
      </c>
      <c r="BN385" s="1">
        <f>IFERROR(IF($AE385&gt;$AE384,VLOOKUP($AC385+AN$1,STOCK!$F$10:$AB$209,17,0),IF($AE385=$AE384,(IF(BN384&gt;=1,BN384-COUNTIFS($AE384:$AE384,$AC385,AN384:AN384,$AI$2),0)),0)),0)</f>
        <v>0</v>
      </c>
      <c r="BO385" s="1">
        <f>IFERROR(IF($AE385&gt;$AE384,VLOOKUP($AC385+AO$1,STOCK!$F$10:$AB$209,17,0),IF($AE385=$AE384,(IF(BO384&gt;=1,BO384-COUNTIFS($AE384:$AE384,$AC385,AO384:AO384,$AI$2),0)),0)),0)</f>
        <v>0</v>
      </c>
      <c r="BP385" s="1">
        <f>IFERROR(IF($AE385&gt;$AE384,VLOOKUP($AC385+AP$1,STOCK!$F$10:$AB$209,17,0),IF($AE385=$AE384,(IF(BP384&gt;=1,BP384-COUNTIFS($AE384:$AE384,$AC385,AP384:AP384,$AI$2),0)),0)),0)</f>
        <v>0</v>
      </c>
      <c r="BQ385" s="1">
        <f>IFERROR(IF($AE385&gt;$AE384,VLOOKUP($AC385+AQ$1,STOCK!$F$10:$AB$209,17,0),IF($AE385=$AE384,(IF(BQ384&gt;=1,BQ384-COUNTIFS($AE384:$AE384,$AC385,AQ384:AQ384,$AI$2),0)),0)),0)</f>
        <v>0</v>
      </c>
      <c r="BR385" s="1">
        <f>IFERROR(IF($AE385&gt;$AE384,VLOOKUP($AC385+AR$1,STOCK!$F$10:$AB$209,17,0),IF($AE385=$AE384,(IF(BR384&gt;=1,BR384-COUNTIFS($AE384:$AE384,$AC385,AR384:AR384,$AI$2),0)),0)),0)</f>
        <v>0</v>
      </c>
      <c r="BS385" s="1">
        <f>IFERROR(IF($AE385&gt;$AE384,VLOOKUP($AC385+AS$1,STOCK!$F$10:$AB$209,17,0),IF($AE385=$AE384,(IF(BS384&gt;=1,BS384-COUNTIFS($AE384:$AE384,$AC385,AS384:AS384,$AI$2),0)),0)),0)</f>
        <v>0</v>
      </c>
      <c r="BT385" s="1">
        <f>IFERROR(IF($AE385&gt;$AE384,VLOOKUP($AC385+AT$1,STOCK!$F$10:$AB$209,17,0),IF($AE385=$AE384,(IF(BT384&gt;=1,BT384-COUNTIFS($AE384:$AE384,$AC385,AT384:AT384,$AI$2),0)),0)),0)</f>
        <v>0</v>
      </c>
      <c r="BU385" s="1">
        <f>IFERROR(IF($AE385&gt;$AE384,VLOOKUP($AC385+AU$1,STOCK!$F$10:$AB$209,17,0),IF($AE385=$AE384,(IF(BU384&gt;=1,BU384-COUNTIFS($AE384:$AE384,$AC385,AU384:AU384,$AI$2),0)),0)),0)</f>
        <v>0</v>
      </c>
      <c r="BV385" s="1">
        <f>IFERROR(IF($AE385&gt;$AE384,VLOOKUP($AC385+AV$1,STOCK!$F$10:$AB$209,17,0),IF($AE385=$AE384,(IF(BV384&gt;=1,BV384-COUNTIFS($AE384:$AE384,$AC385,AV384:AV384,$AI$2),0)),0)),0)</f>
        <v>0</v>
      </c>
      <c r="BW385" s="1">
        <f>IFERROR(IF($AE385&gt;$AE384,VLOOKUP($AC385+AW$1,STOCK!$F$10:$AB$209,17,0),IF($AE385=$AE384,(IF(BW384&gt;=1,BW384-COUNTIFS($AE384:$AE384,$AC385,AW384:AW384,$AI$2),0)),0)),0)</f>
        <v>0</v>
      </c>
      <c r="BX385" s="1">
        <f>IFERROR(IF($AE385&gt;$AE384,VLOOKUP($AC385+AX$1,STOCK!$F$10:$AB$209,17,0),IF($AE385=$AE384,(IF(BX384&gt;=1,BX384-COUNTIFS($AE384:$AE384,$AC385,AX384:AX384,$AI$2),0)),0)),0)</f>
        <v>0</v>
      </c>
    </row>
    <row r="386" spans="29:76" x14ac:dyDescent="0.25">
      <c r="AC386" s="1">
        <f t="shared" si="95"/>
        <v>0</v>
      </c>
      <c r="AD386" s="1">
        <f>IFERROR(IF(LEN(AK386)&gt;=1,VLOOKUP(HLOOKUP(AK386,PROFILE!$K$5:$V$8,4,0),PROFILE!$F$1:$G$3,2,0),0),0)</f>
        <v>0</v>
      </c>
      <c r="AE386" s="1">
        <f t="shared" si="96"/>
        <v>0</v>
      </c>
      <c r="AF386" s="1">
        <v>373</v>
      </c>
      <c r="AI386" s="1" t="str">
        <f>IFERROR(IF($AH386&gt;=1,VLOOKUP($AG386,STUDENT!$O$8:$Z$1507,3,0),""),"")</f>
        <v/>
      </c>
      <c r="AJ386" s="1" t="str">
        <f>IFERROR(IF($AH386&gt;=1,VLOOKUP($AG386,STUDENT!$O$8:$Z$1507,4,0),""),"")</f>
        <v/>
      </c>
      <c r="AK386" s="1" t="str">
        <f>IFERROR(IF($AH386&gt;=1,VLOOKUP($AG386,STUDENT!$O$8:$Z$1507,6,0),""),"")</f>
        <v/>
      </c>
      <c r="AL386" s="1" t="str">
        <f t="shared" si="97"/>
        <v/>
      </c>
      <c r="AM386" s="1" t="str">
        <f t="shared" si="98"/>
        <v/>
      </c>
      <c r="AN386" s="1" t="str">
        <f t="shared" si="99"/>
        <v/>
      </c>
      <c r="AO386" s="1" t="str">
        <f t="shared" si="100"/>
        <v/>
      </c>
      <c r="AP386" s="1" t="str">
        <f t="shared" si="101"/>
        <v/>
      </c>
      <c r="AQ386" s="1" t="str">
        <f t="shared" si="102"/>
        <v/>
      </c>
      <c r="AR386" s="1" t="str">
        <f t="shared" si="103"/>
        <v/>
      </c>
      <c r="AS386" s="1" t="str">
        <f t="shared" si="104"/>
        <v/>
      </c>
      <c r="AT386" s="1" t="str">
        <f t="shared" si="105"/>
        <v/>
      </c>
      <c r="AU386" s="1" t="str">
        <f t="shared" si="106"/>
        <v/>
      </c>
      <c r="AV386" s="1" t="str">
        <f t="shared" si="107"/>
        <v/>
      </c>
      <c r="AW386" s="1" t="str">
        <f t="shared" si="108"/>
        <v/>
      </c>
      <c r="AX386" s="1" t="str">
        <f t="shared" si="109"/>
        <v/>
      </c>
      <c r="AY386" s="1">
        <f>IFERROR(IF($AE386&gt;$AE385,VLOOKUP($AC386+AL$1,STOCK!$F$10:$AB$209,16,0),IF($AE386=$AE385,(IF(AY385&gt;=1,AY385-COUNTIFS($AE385:$AE385,$AC386,AL385:AL385,$AI$1),0)),0)),0)</f>
        <v>0</v>
      </c>
      <c r="AZ386" s="1">
        <f>IFERROR(IF($AE386&gt;$AE385,VLOOKUP($AC386+AM$1,STOCK!$F$10:$AB$209,16,0),IF($AE386=$AE385,(IF(AZ385&gt;=1,AZ385-COUNTIFS($AE385:$AE385,$AC386,AM385:AM385,$AI$1),0)),0)),0)</f>
        <v>0</v>
      </c>
      <c r="BA386" s="1">
        <f>IFERROR(IF($AE386&gt;$AE385,VLOOKUP($AC386+AN$1,STOCK!$F$10:$AB$209,16,0),IF($AE386=$AE385,(IF(BA385&gt;=1,BA385-COUNTIFS($AE385:$AE385,$AC386,AN385:AN385,$AI$1),0)),0)),0)</f>
        <v>0</v>
      </c>
      <c r="BB386" s="1">
        <f>IFERROR(IF($AE386&gt;$AE385,VLOOKUP($AC386+AO$1,STOCK!$F$10:$AB$209,16,0),IF($AE386=$AE385,(IF(BB385&gt;=1,BB385-COUNTIFS($AE385:$AE385,$AC386,AO385:AO385,$AI$1),0)),0)),0)</f>
        <v>0</v>
      </c>
      <c r="BC386" s="1">
        <f>IFERROR(IF($AE386&gt;$AE385,VLOOKUP($AC386+AP$1,STOCK!$F$10:$AB$209,16,0),IF($AE386=$AE385,(IF(BC385&gt;=1,BC385-COUNTIFS($AE385:$AE385,$AC386,AP385:AP385,$AI$1),0)),0)),0)</f>
        <v>0</v>
      </c>
      <c r="BD386" s="1">
        <f>IFERROR(IF($AE386&gt;$AE385,VLOOKUP($AC386+AQ$1,STOCK!$F$10:$AB$209,16,0),IF($AE386=$AE385,(IF(BD385&gt;=1,BD385-COUNTIFS($AE385:$AE385,$AC386,AQ385:AQ385,$AI$1),0)),0)),0)</f>
        <v>0</v>
      </c>
      <c r="BE386" s="1">
        <f>IFERROR(IF($AE386&gt;$AE385,VLOOKUP($AC386+AR$1,STOCK!$F$10:$AB$209,16,0),IF($AE386=$AE385,(IF(BE385&gt;=1,BE385-COUNTIFS($AE385:$AE385,$AC386,AR385:AR385,$AI$1),0)),0)),0)</f>
        <v>0</v>
      </c>
      <c r="BF386" s="1">
        <f>IFERROR(IF($AE386&gt;$AE385,VLOOKUP($AC386+AS$1,STOCK!$F$10:$AB$209,16,0),IF($AE386=$AE385,(IF(BF385&gt;=1,BF385-COUNTIFS($AE385:$AE385,$AC386,AS385:AS385,$AI$1),0)),0)),0)</f>
        <v>0</v>
      </c>
      <c r="BG386" s="1">
        <f>IFERROR(IF($AE386&gt;$AE385,VLOOKUP($AC386+AT$1,STOCK!$F$10:$AB$209,16,0),IF($AE386=$AE385,(IF(BG385&gt;=1,BG385-COUNTIFS($AE385:$AE385,$AC386,AT385:AT385,$AI$1),0)),0)),0)</f>
        <v>0</v>
      </c>
      <c r="BH386" s="1">
        <f>IFERROR(IF($AE386&gt;$AE385,VLOOKUP($AC386+AU$1,STOCK!$F$10:$AB$209,16,0),IF($AE386=$AE385,(IF(BH385&gt;=1,BH385-COUNTIFS($AE385:$AE385,$AC386,AU385:AU385,$AI$1),0)),0)),0)</f>
        <v>0</v>
      </c>
      <c r="BI386" s="1">
        <f>IFERROR(IF($AE386&gt;$AE385,VLOOKUP($AC386+AV$1,STOCK!$F$10:$AB$209,16,0),IF($AE386=$AE385,(IF(BI385&gt;=1,BI385-COUNTIFS($AE385:$AE385,$AC386,AV385:AV385,$AI$1),0)),0)),0)</f>
        <v>0</v>
      </c>
      <c r="BJ386" s="1">
        <f>IFERROR(IF($AE386&gt;$AE385,VLOOKUP($AC386+AW$1,STOCK!$F$10:$AB$209,16,0),IF($AE386=$AE385,(IF(BJ385&gt;=1,BJ385-COUNTIFS($AE385:$AE385,$AC386,AW385:AW385,$AI$1),0)),0)),0)</f>
        <v>0</v>
      </c>
      <c r="BK386" s="1">
        <f>IFERROR(IF($AE386&gt;$AE385,VLOOKUP($AC386+AX$1,STOCK!$F$10:$AB$209,16,0),IF($AE386=$AE385,(IF(BK385&gt;=1,BK385-COUNTIFS($AE385:$AE385,$AC386,AX385:AX385,$AI$1),0)),0)),0)</f>
        <v>0</v>
      </c>
      <c r="BL386" s="1">
        <f>IFERROR(IF($AE386&gt;$AE385,VLOOKUP($AC386+AL$1,STOCK!$F$10:$AB$209,17,0),IF($AE386=$AE385,(IF(BL385&gt;=1,BL385-COUNTIFS($AE385:$AE385,$AC386,AL385:AL385,$AI$2),0)),0)),0)</f>
        <v>0</v>
      </c>
      <c r="BM386" s="1">
        <f>IFERROR(IF($AE386&gt;$AE385,VLOOKUP($AC386+AM$1,STOCK!$F$10:$AB$209,17,0),IF($AE386=$AE385,(IF(BM385&gt;=1,BM385-COUNTIFS($AE385:$AE385,$AC386,AM385:AM385,$AI$2),0)),0)),0)</f>
        <v>0</v>
      </c>
      <c r="BN386" s="1">
        <f>IFERROR(IF($AE386&gt;$AE385,VLOOKUP($AC386+AN$1,STOCK!$F$10:$AB$209,17,0),IF($AE386=$AE385,(IF(BN385&gt;=1,BN385-COUNTIFS($AE385:$AE385,$AC386,AN385:AN385,$AI$2),0)),0)),0)</f>
        <v>0</v>
      </c>
      <c r="BO386" s="1">
        <f>IFERROR(IF($AE386&gt;$AE385,VLOOKUP($AC386+AO$1,STOCK!$F$10:$AB$209,17,0),IF($AE386=$AE385,(IF(BO385&gt;=1,BO385-COUNTIFS($AE385:$AE385,$AC386,AO385:AO385,$AI$2),0)),0)),0)</f>
        <v>0</v>
      </c>
      <c r="BP386" s="1">
        <f>IFERROR(IF($AE386&gt;$AE385,VLOOKUP($AC386+AP$1,STOCK!$F$10:$AB$209,17,0),IF($AE386=$AE385,(IF(BP385&gt;=1,BP385-COUNTIFS($AE385:$AE385,$AC386,AP385:AP385,$AI$2),0)),0)),0)</f>
        <v>0</v>
      </c>
      <c r="BQ386" s="1">
        <f>IFERROR(IF($AE386&gt;$AE385,VLOOKUP($AC386+AQ$1,STOCK!$F$10:$AB$209,17,0),IF($AE386=$AE385,(IF(BQ385&gt;=1,BQ385-COUNTIFS($AE385:$AE385,$AC386,AQ385:AQ385,$AI$2),0)),0)),0)</f>
        <v>0</v>
      </c>
      <c r="BR386" s="1">
        <f>IFERROR(IF($AE386&gt;$AE385,VLOOKUP($AC386+AR$1,STOCK!$F$10:$AB$209,17,0),IF($AE386=$AE385,(IF(BR385&gt;=1,BR385-COUNTIFS($AE385:$AE385,$AC386,AR385:AR385,$AI$2),0)),0)),0)</f>
        <v>0</v>
      </c>
      <c r="BS386" s="1">
        <f>IFERROR(IF($AE386&gt;$AE385,VLOOKUP($AC386+AS$1,STOCK!$F$10:$AB$209,17,0),IF($AE386=$AE385,(IF(BS385&gt;=1,BS385-COUNTIFS($AE385:$AE385,$AC386,AS385:AS385,$AI$2),0)),0)),0)</f>
        <v>0</v>
      </c>
      <c r="BT386" s="1">
        <f>IFERROR(IF($AE386&gt;$AE385,VLOOKUP($AC386+AT$1,STOCK!$F$10:$AB$209,17,0),IF($AE386=$AE385,(IF(BT385&gt;=1,BT385-COUNTIFS($AE385:$AE385,$AC386,AT385:AT385,$AI$2),0)),0)),0)</f>
        <v>0</v>
      </c>
      <c r="BU386" s="1">
        <f>IFERROR(IF($AE386&gt;$AE385,VLOOKUP($AC386+AU$1,STOCK!$F$10:$AB$209,17,0),IF($AE386=$AE385,(IF(BU385&gt;=1,BU385-COUNTIFS($AE385:$AE385,$AC386,AU385:AU385,$AI$2),0)),0)),0)</f>
        <v>0</v>
      </c>
      <c r="BV386" s="1">
        <f>IFERROR(IF($AE386&gt;$AE385,VLOOKUP($AC386+AV$1,STOCK!$F$10:$AB$209,17,0),IF($AE386=$AE385,(IF(BV385&gt;=1,BV385-COUNTIFS($AE385:$AE385,$AC386,AV385:AV385,$AI$2),0)),0)),0)</f>
        <v>0</v>
      </c>
      <c r="BW386" s="1">
        <f>IFERROR(IF($AE386&gt;$AE385,VLOOKUP($AC386+AW$1,STOCK!$F$10:$AB$209,17,0),IF($AE386=$AE385,(IF(BW385&gt;=1,BW385-COUNTIFS($AE385:$AE385,$AC386,AW385:AW385,$AI$2),0)),0)),0)</f>
        <v>0</v>
      </c>
      <c r="BX386" s="1">
        <f>IFERROR(IF($AE386&gt;$AE385,VLOOKUP($AC386+AX$1,STOCK!$F$10:$AB$209,17,0),IF($AE386=$AE385,(IF(BX385&gt;=1,BX385-COUNTIFS($AE385:$AE385,$AC386,AX385:AX385,$AI$2),0)),0)),0)</f>
        <v>0</v>
      </c>
    </row>
    <row r="387" spans="29:76" x14ac:dyDescent="0.25">
      <c r="AC387" s="1">
        <f t="shared" si="95"/>
        <v>0</v>
      </c>
      <c r="AD387" s="1">
        <f>IFERROR(IF(LEN(AK387)&gt;=1,VLOOKUP(HLOOKUP(AK387,PROFILE!$K$5:$V$8,4,0),PROFILE!$F$1:$G$3,2,0),0),0)</f>
        <v>0</v>
      </c>
      <c r="AE387" s="1">
        <f t="shared" si="96"/>
        <v>0</v>
      </c>
      <c r="AF387" s="1">
        <v>374</v>
      </c>
      <c r="AI387" s="1" t="str">
        <f>IFERROR(IF($AH387&gt;=1,VLOOKUP($AG387,STUDENT!$O$8:$Z$1507,3,0),""),"")</f>
        <v/>
      </c>
      <c r="AJ387" s="1" t="str">
        <f>IFERROR(IF($AH387&gt;=1,VLOOKUP($AG387,STUDENT!$O$8:$Z$1507,4,0),""),"")</f>
        <v/>
      </c>
      <c r="AK387" s="1" t="str">
        <f>IFERROR(IF($AH387&gt;=1,VLOOKUP($AG387,STUDENT!$O$8:$Z$1507,6,0),""),"")</f>
        <v/>
      </c>
      <c r="AL387" s="1" t="str">
        <f t="shared" si="97"/>
        <v/>
      </c>
      <c r="AM387" s="1" t="str">
        <f t="shared" si="98"/>
        <v/>
      </c>
      <c r="AN387" s="1" t="str">
        <f t="shared" si="99"/>
        <v/>
      </c>
      <c r="AO387" s="1" t="str">
        <f t="shared" si="100"/>
        <v/>
      </c>
      <c r="AP387" s="1" t="str">
        <f t="shared" si="101"/>
        <v/>
      </c>
      <c r="AQ387" s="1" t="str">
        <f t="shared" si="102"/>
        <v/>
      </c>
      <c r="AR387" s="1" t="str">
        <f t="shared" si="103"/>
        <v/>
      </c>
      <c r="AS387" s="1" t="str">
        <f t="shared" si="104"/>
        <v/>
      </c>
      <c r="AT387" s="1" t="str">
        <f t="shared" si="105"/>
        <v/>
      </c>
      <c r="AU387" s="1" t="str">
        <f t="shared" si="106"/>
        <v/>
      </c>
      <c r="AV387" s="1" t="str">
        <f t="shared" si="107"/>
        <v/>
      </c>
      <c r="AW387" s="1" t="str">
        <f t="shared" si="108"/>
        <v/>
      </c>
      <c r="AX387" s="1" t="str">
        <f t="shared" si="109"/>
        <v/>
      </c>
      <c r="AY387" s="1">
        <f>IFERROR(IF($AE387&gt;$AE386,VLOOKUP($AC387+AL$1,STOCK!$F$10:$AB$209,16,0),IF($AE387=$AE386,(IF(AY386&gt;=1,AY386-COUNTIFS($AE386:$AE386,$AC387,AL386:AL386,$AI$1),0)),0)),0)</f>
        <v>0</v>
      </c>
      <c r="AZ387" s="1">
        <f>IFERROR(IF($AE387&gt;$AE386,VLOOKUP($AC387+AM$1,STOCK!$F$10:$AB$209,16,0),IF($AE387=$AE386,(IF(AZ386&gt;=1,AZ386-COUNTIFS($AE386:$AE386,$AC387,AM386:AM386,$AI$1),0)),0)),0)</f>
        <v>0</v>
      </c>
      <c r="BA387" s="1">
        <f>IFERROR(IF($AE387&gt;$AE386,VLOOKUP($AC387+AN$1,STOCK!$F$10:$AB$209,16,0),IF($AE387=$AE386,(IF(BA386&gt;=1,BA386-COUNTIFS($AE386:$AE386,$AC387,AN386:AN386,$AI$1),0)),0)),0)</f>
        <v>0</v>
      </c>
      <c r="BB387" s="1">
        <f>IFERROR(IF($AE387&gt;$AE386,VLOOKUP($AC387+AO$1,STOCK!$F$10:$AB$209,16,0),IF($AE387=$AE386,(IF(BB386&gt;=1,BB386-COUNTIFS($AE386:$AE386,$AC387,AO386:AO386,$AI$1),0)),0)),0)</f>
        <v>0</v>
      </c>
      <c r="BC387" s="1">
        <f>IFERROR(IF($AE387&gt;$AE386,VLOOKUP($AC387+AP$1,STOCK!$F$10:$AB$209,16,0),IF($AE387=$AE386,(IF(BC386&gt;=1,BC386-COUNTIFS($AE386:$AE386,$AC387,AP386:AP386,$AI$1),0)),0)),0)</f>
        <v>0</v>
      </c>
      <c r="BD387" s="1">
        <f>IFERROR(IF($AE387&gt;$AE386,VLOOKUP($AC387+AQ$1,STOCK!$F$10:$AB$209,16,0),IF($AE387=$AE386,(IF(BD386&gt;=1,BD386-COUNTIFS($AE386:$AE386,$AC387,AQ386:AQ386,$AI$1),0)),0)),0)</f>
        <v>0</v>
      </c>
      <c r="BE387" s="1">
        <f>IFERROR(IF($AE387&gt;$AE386,VLOOKUP($AC387+AR$1,STOCK!$F$10:$AB$209,16,0),IF($AE387=$AE386,(IF(BE386&gt;=1,BE386-COUNTIFS($AE386:$AE386,$AC387,AR386:AR386,$AI$1),0)),0)),0)</f>
        <v>0</v>
      </c>
      <c r="BF387" s="1">
        <f>IFERROR(IF($AE387&gt;$AE386,VLOOKUP($AC387+AS$1,STOCK!$F$10:$AB$209,16,0),IF($AE387=$AE386,(IF(BF386&gt;=1,BF386-COUNTIFS($AE386:$AE386,$AC387,AS386:AS386,$AI$1),0)),0)),0)</f>
        <v>0</v>
      </c>
      <c r="BG387" s="1">
        <f>IFERROR(IF($AE387&gt;$AE386,VLOOKUP($AC387+AT$1,STOCK!$F$10:$AB$209,16,0),IF($AE387=$AE386,(IF(BG386&gt;=1,BG386-COUNTIFS($AE386:$AE386,$AC387,AT386:AT386,$AI$1),0)),0)),0)</f>
        <v>0</v>
      </c>
      <c r="BH387" s="1">
        <f>IFERROR(IF($AE387&gt;$AE386,VLOOKUP($AC387+AU$1,STOCK!$F$10:$AB$209,16,0),IF($AE387=$AE386,(IF(BH386&gt;=1,BH386-COUNTIFS($AE386:$AE386,$AC387,AU386:AU386,$AI$1),0)),0)),0)</f>
        <v>0</v>
      </c>
      <c r="BI387" s="1">
        <f>IFERROR(IF($AE387&gt;$AE386,VLOOKUP($AC387+AV$1,STOCK!$F$10:$AB$209,16,0),IF($AE387=$AE386,(IF(BI386&gt;=1,BI386-COUNTIFS($AE386:$AE386,$AC387,AV386:AV386,$AI$1),0)),0)),0)</f>
        <v>0</v>
      </c>
      <c r="BJ387" s="1">
        <f>IFERROR(IF($AE387&gt;$AE386,VLOOKUP($AC387+AW$1,STOCK!$F$10:$AB$209,16,0),IF($AE387=$AE386,(IF(BJ386&gt;=1,BJ386-COUNTIFS($AE386:$AE386,$AC387,AW386:AW386,$AI$1),0)),0)),0)</f>
        <v>0</v>
      </c>
      <c r="BK387" s="1">
        <f>IFERROR(IF($AE387&gt;$AE386,VLOOKUP($AC387+AX$1,STOCK!$F$10:$AB$209,16,0),IF($AE387=$AE386,(IF(BK386&gt;=1,BK386-COUNTIFS($AE386:$AE386,$AC387,AX386:AX386,$AI$1),0)),0)),0)</f>
        <v>0</v>
      </c>
      <c r="BL387" s="1">
        <f>IFERROR(IF($AE387&gt;$AE386,VLOOKUP($AC387+AL$1,STOCK!$F$10:$AB$209,17,0),IF($AE387=$AE386,(IF(BL386&gt;=1,BL386-COUNTIFS($AE386:$AE386,$AC387,AL386:AL386,$AI$2),0)),0)),0)</f>
        <v>0</v>
      </c>
      <c r="BM387" s="1">
        <f>IFERROR(IF($AE387&gt;$AE386,VLOOKUP($AC387+AM$1,STOCK!$F$10:$AB$209,17,0),IF($AE387=$AE386,(IF(BM386&gt;=1,BM386-COUNTIFS($AE386:$AE386,$AC387,AM386:AM386,$AI$2),0)),0)),0)</f>
        <v>0</v>
      </c>
      <c r="BN387" s="1">
        <f>IFERROR(IF($AE387&gt;$AE386,VLOOKUP($AC387+AN$1,STOCK!$F$10:$AB$209,17,0),IF($AE387=$AE386,(IF(BN386&gt;=1,BN386-COUNTIFS($AE386:$AE386,$AC387,AN386:AN386,$AI$2),0)),0)),0)</f>
        <v>0</v>
      </c>
      <c r="BO387" s="1">
        <f>IFERROR(IF($AE387&gt;$AE386,VLOOKUP($AC387+AO$1,STOCK!$F$10:$AB$209,17,0),IF($AE387=$AE386,(IF(BO386&gt;=1,BO386-COUNTIFS($AE386:$AE386,$AC387,AO386:AO386,$AI$2),0)),0)),0)</f>
        <v>0</v>
      </c>
      <c r="BP387" s="1">
        <f>IFERROR(IF($AE387&gt;$AE386,VLOOKUP($AC387+AP$1,STOCK!$F$10:$AB$209,17,0),IF($AE387=$AE386,(IF(BP386&gt;=1,BP386-COUNTIFS($AE386:$AE386,$AC387,AP386:AP386,$AI$2),0)),0)),0)</f>
        <v>0</v>
      </c>
      <c r="BQ387" s="1">
        <f>IFERROR(IF($AE387&gt;$AE386,VLOOKUP($AC387+AQ$1,STOCK!$F$10:$AB$209,17,0),IF($AE387=$AE386,(IF(BQ386&gt;=1,BQ386-COUNTIFS($AE386:$AE386,$AC387,AQ386:AQ386,$AI$2),0)),0)),0)</f>
        <v>0</v>
      </c>
      <c r="BR387" s="1">
        <f>IFERROR(IF($AE387&gt;$AE386,VLOOKUP($AC387+AR$1,STOCK!$F$10:$AB$209,17,0),IF($AE387=$AE386,(IF(BR386&gt;=1,BR386-COUNTIFS($AE386:$AE386,$AC387,AR386:AR386,$AI$2),0)),0)),0)</f>
        <v>0</v>
      </c>
      <c r="BS387" s="1">
        <f>IFERROR(IF($AE387&gt;$AE386,VLOOKUP($AC387+AS$1,STOCK!$F$10:$AB$209,17,0),IF($AE387=$AE386,(IF(BS386&gt;=1,BS386-COUNTIFS($AE386:$AE386,$AC387,AS386:AS386,$AI$2),0)),0)),0)</f>
        <v>0</v>
      </c>
      <c r="BT387" s="1">
        <f>IFERROR(IF($AE387&gt;$AE386,VLOOKUP($AC387+AT$1,STOCK!$F$10:$AB$209,17,0),IF($AE387=$AE386,(IF(BT386&gt;=1,BT386-COUNTIFS($AE386:$AE386,$AC387,AT386:AT386,$AI$2),0)),0)),0)</f>
        <v>0</v>
      </c>
      <c r="BU387" s="1">
        <f>IFERROR(IF($AE387&gt;$AE386,VLOOKUP($AC387+AU$1,STOCK!$F$10:$AB$209,17,0),IF($AE387=$AE386,(IF(BU386&gt;=1,BU386-COUNTIFS($AE386:$AE386,$AC387,AU386:AU386,$AI$2),0)),0)),0)</f>
        <v>0</v>
      </c>
      <c r="BV387" s="1">
        <f>IFERROR(IF($AE387&gt;$AE386,VLOOKUP($AC387+AV$1,STOCK!$F$10:$AB$209,17,0),IF($AE387=$AE386,(IF(BV386&gt;=1,BV386-COUNTIFS($AE386:$AE386,$AC387,AV386:AV386,$AI$2),0)),0)),0)</f>
        <v>0</v>
      </c>
      <c r="BW387" s="1">
        <f>IFERROR(IF($AE387&gt;$AE386,VLOOKUP($AC387+AW$1,STOCK!$F$10:$AB$209,17,0),IF($AE387=$AE386,(IF(BW386&gt;=1,BW386-COUNTIFS($AE386:$AE386,$AC387,AW386:AW386,$AI$2),0)),0)),0)</f>
        <v>0</v>
      </c>
      <c r="BX387" s="1">
        <f>IFERROR(IF($AE387&gt;$AE386,VLOOKUP($AC387+AX$1,STOCK!$F$10:$AB$209,17,0),IF($AE387=$AE386,(IF(BX386&gt;=1,BX386-COUNTIFS($AE386:$AE386,$AC387,AX386:AX386,$AI$2),0)),0)),0)</f>
        <v>0</v>
      </c>
    </row>
    <row r="388" spans="29:76" x14ac:dyDescent="0.25">
      <c r="AC388" s="1">
        <f t="shared" si="95"/>
        <v>0</v>
      </c>
      <c r="AD388" s="1">
        <f>IFERROR(IF(LEN(AK388)&gt;=1,VLOOKUP(HLOOKUP(AK388,PROFILE!$K$5:$V$8,4,0),PROFILE!$F$1:$G$3,2,0),0),0)</f>
        <v>0</v>
      </c>
      <c r="AE388" s="1">
        <f t="shared" si="96"/>
        <v>0</v>
      </c>
      <c r="AF388" s="1">
        <v>375</v>
      </c>
      <c r="AI388" s="1" t="str">
        <f>IFERROR(IF($AH388&gt;=1,VLOOKUP($AG388,STUDENT!$O$8:$Z$1507,3,0),""),"")</f>
        <v/>
      </c>
      <c r="AJ388" s="1" t="str">
        <f>IFERROR(IF($AH388&gt;=1,VLOOKUP($AG388,STUDENT!$O$8:$Z$1507,4,0),""),"")</f>
        <v/>
      </c>
      <c r="AK388" s="1" t="str">
        <f>IFERROR(IF($AH388&gt;=1,VLOOKUP($AG388,STUDENT!$O$8:$Z$1507,6,0),""),"")</f>
        <v/>
      </c>
      <c r="AL388" s="1" t="str">
        <f t="shared" si="97"/>
        <v/>
      </c>
      <c r="AM388" s="1" t="str">
        <f t="shared" si="98"/>
        <v/>
      </c>
      <c r="AN388" s="1" t="str">
        <f t="shared" si="99"/>
        <v/>
      </c>
      <c r="AO388" s="1" t="str">
        <f t="shared" si="100"/>
        <v/>
      </c>
      <c r="AP388" s="1" t="str">
        <f t="shared" si="101"/>
        <v/>
      </c>
      <c r="AQ388" s="1" t="str">
        <f t="shared" si="102"/>
        <v/>
      </c>
      <c r="AR388" s="1" t="str">
        <f t="shared" si="103"/>
        <v/>
      </c>
      <c r="AS388" s="1" t="str">
        <f t="shared" si="104"/>
        <v/>
      </c>
      <c r="AT388" s="1" t="str">
        <f t="shared" si="105"/>
        <v/>
      </c>
      <c r="AU388" s="1" t="str">
        <f t="shared" si="106"/>
        <v/>
      </c>
      <c r="AV388" s="1" t="str">
        <f t="shared" si="107"/>
        <v/>
      </c>
      <c r="AW388" s="1" t="str">
        <f t="shared" si="108"/>
        <v/>
      </c>
      <c r="AX388" s="1" t="str">
        <f t="shared" si="109"/>
        <v/>
      </c>
      <c r="AY388" s="1">
        <f>IFERROR(IF($AE388&gt;$AE387,VLOOKUP($AC388+AL$1,STOCK!$F$10:$AB$209,16,0),IF($AE388=$AE387,(IF(AY387&gt;=1,AY387-COUNTIFS($AE387:$AE387,$AC388,AL387:AL387,$AI$1),0)),0)),0)</f>
        <v>0</v>
      </c>
      <c r="AZ388" s="1">
        <f>IFERROR(IF($AE388&gt;$AE387,VLOOKUP($AC388+AM$1,STOCK!$F$10:$AB$209,16,0),IF($AE388=$AE387,(IF(AZ387&gt;=1,AZ387-COUNTIFS($AE387:$AE387,$AC388,AM387:AM387,$AI$1),0)),0)),0)</f>
        <v>0</v>
      </c>
      <c r="BA388" s="1">
        <f>IFERROR(IF($AE388&gt;$AE387,VLOOKUP($AC388+AN$1,STOCK!$F$10:$AB$209,16,0),IF($AE388=$AE387,(IF(BA387&gt;=1,BA387-COUNTIFS($AE387:$AE387,$AC388,AN387:AN387,$AI$1),0)),0)),0)</f>
        <v>0</v>
      </c>
      <c r="BB388" s="1">
        <f>IFERROR(IF($AE388&gt;$AE387,VLOOKUP($AC388+AO$1,STOCK!$F$10:$AB$209,16,0),IF($AE388=$AE387,(IF(BB387&gt;=1,BB387-COUNTIFS($AE387:$AE387,$AC388,AO387:AO387,$AI$1),0)),0)),0)</f>
        <v>0</v>
      </c>
      <c r="BC388" s="1">
        <f>IFERROR(IF($AE388&gt;$AE387,VLOOKUP($AC388+AP$1,STOCK!$F$10:$AB$209,16,0),IF($AE388=$AE387,(IF(BC387&gt;=1,BC387-COUNTIFS($AE387:$AE387,$AC388,AP387:AP387,$AI$1),0)),0)),0)</f>
        <v>0</v>
      </c>
      <c r="BD388" s="1">
        <f>IFERROR(IF($AE388&gt;$AE387,VLOOKUP($AC388+AQ$1,STOCK!$F$10:$AB$209,16,0),IF($AE388=$AE387,(IF(BD387&gt;=1,BD387-COUNTIFS($AE387:$AE387,$AC388,AQ387:AQ387,$AI$1),0)),0)),0)</f>
        <v>0</v>
      </c>
      <c r="BE388" s="1">
        <f>IFERROR(IF($AE388&gt;$AE387,VLOOKUP($AC388+AR$1,STOCK!$F$10:$AB$209,16,0),IF($AE388=$AE387,(IF(BE387&gt;=1,BE387-COUNTIFS($AE387:$AE387,$AC388,AR387:AR387,$AI$1),0)),0)),0)</f>
        <v>0</v>
      </c>
      <c r="BF388" s="1">
        <f>IFERROR(IF($AE388&gt;$AE387,VLOOKUP($AC388+AS$1,STOCK!$F$10:$AB$209,16,0),IF($AE388=$AE387,(IF(BF387&gt;=1,BF387-COUNTIFS($AE387:$AE387,$AC388,AS387:AS387,$AI$1),0)),0)),0)</f>
        <v>0</v>
      </c>
      <c r="BG388" s="1">
        <f>IFERROR(IF($AE388&gt;$AE387,VLOOKUP($AC388+AT$1,STOCK!$F$10:$AB$209,16,0),IF($AE388=$AE387,(IF(BG387&gt;=1,BG387-COUNTIFS($AE387:$AE387,$AC388,AT387:AT387,$AI$1),0)),0)),0)</f>
        <v>0</v>
      </c>
      <c r="BH388" s="1">
        <f>IFERROR(IF($AE388&gt;$AE387,VLOOKUP($AC388+AU$1,STOCK!$F$10:$AB$209,16,0),IF($AE388=$AE387,(IF(BH387&gt;=1,BH387-COUNTIFS($AE387:$AE387,$AC388,AU387:AU387,$AI$1),0)),0)),0)</f>
        <v>0</v>
      </c>
      <c r="BI388" s="1">
        <f>IFERROR(IF($AE388&gt;$AE387,VLOOKUP($AC388+AV$1,STOCK!$F$10:$AB$209,16,0),IF($AE388=$AE387,(IF(BI387&gt;=1,BI387-COUNTIFS($AE387:$AE387,$AC388,AV387:AV387,$AI$1),0)),0)),0)</f>
        <v>0</v>
      </c>
      <c r="BJ388" s="1">
        <f>IFERROR(IF($AE388&gt;$AE387,VLOOKUP($AC388+AW$1,STOCK!$F$10:$AB$209,16,0),IF($AE388=$AE387,(IF(BJ387&gt;=1,BJ387-COUNTIFS($AE387:$AE387,$AC388,AW387:AW387,$AI$1),0)),0)),0)</f>
        <v>0</v>
      </c>
      <c r="BK388" s="1">
        <f>IFERROR(IF($AE388&gt;$AE387,VLOOKUP($AC388+AX$1,STOCK!$F$10:$AB$209,16,0),IF($AE388=$AE387,(IF(BK387&gt;=1,BK387-COUNTIFS($AE387:$AE387,$AC388,AX387:AX387,$AI$1),0)),0)),0)</f>
        <v>0</v>
      </c>
      <c r="BL388" s="1">
        <f>IFERROR(IF($AE388&gt;$AE387,VLOOKUP($AC388+AL$1,STOCK!$F$10:$AB$209,17,0),IF($AE388=$AE387,(IF(BL387&gt;=1,BL387-COUNTIFS($AE387:$AE387,$AC388,AL387:AL387,$AI$2),0)),0)),0)</f>
        <v>0</v>
      </c>
      <c r="BM388" s="1">
        <f>IFERROR(IF($AE388&gt;$AE387,VLOOKUP($AC388+AM$1,STOCK!$F$10:$AB$209,17,0),IF($AE388=$AE387,(IF(BM387&gt;=1,BM387-COUNTIFS($AE387:$AE387,$AC388,AM387:AM387,$AI$2),0)),0)),0)</f>
        <v>0</v>
      </c>
      <c r="BN388" s="1">
        <f>IFERROR(IF($AE388&gt;$AE387,VLOOKUP($AC388+AN$1,STOCK!$F$10:$AB$209,17,0),IF($AE388=$AE387,(IF(BN387&gt;=1,BN387-COUNTIFS($AE387:$AE387,$AC388,AN387:AN387,$AI$2),0)),0)),0)</f>
        <v>0</v>
      </c>
      <c r="BO388" s="1">
        <f>IFERROR(IF($AE388&gt;$AE387,VLOOKUP($AC388+AO$1,STOCK!$F$10:$AB$209,17,0),IF($AE388=$AE387,(IF(BO387&gt;=1,BO387-COUNTIFS($AE387:$AE387,$AC388,AO387:AO387,$AI$2),0)),0)),0)</f>
        <v>0</v>
      </c>
      <c r="BP388" s="1">
        <f>IFERROR(IF($AE388&gt;$AE387,VLOOKUP($AC388+AP$1,STOCK!$F$10:$AB$209,17,0),IF($AE388=$AE387,(IF(BP387&gt;=1,BP387-COUNTIFS($AE387:$AE387,$AC388,AP387:AP387,$AI$2),0)),0)),0)</f>
        <v>0</v>
      </c>
      <c r="BQ388" s="1">
        <f>IFERROR(IF($AE388&gt;$AE387,VLOOKUP($AC388+AQ$1,STOCK!$F$10:$AB$209,17,0),IF($AE388=$AE387,(IF(BQ387&gt;=1,BQ387-COUNTIFS($AE387:$AE387,$AC388,AQ387:AQ387,$AI$2),0)),0)),0)</f>
        <v>0</v>
      </c>
      <c r="BR388" s="1">
        <f>IFERROR(IF($AE388&gt;$AE387,VLOOKUP($AC388+AR$1,STOCK!$F$10:$AB$209,17,0),IF($AE388=$AE387,(IF(BR387&gt;=1,BR387-COUNTIFS($AE387:$AE387,$AC388,AR387:AR387,$AI$2),0)),0)),0)</f>
        <v>0</v>
      </c>
      <c r="BS388" s="1">
        <f>IFERROR(IF($AE388&gt;$AE387,VLOOKUP($AC388+AS$1,STOCK!$F$10:$AB$209,17,0),IF($AE388=$AE387,(IF(BS387&gt;=1,BS387-COUNTIFS($AE387:$AE387,$AC388,AS387:AS387,$AI$2),0)),0)),0)</f>
        <v>0</v>
      </c>
      <c r="BT388" s="1">
        <f>IFERROR(IF($AE388&gt;$AE387,VLOOKUP($AC388+AT$1,STOCK!$F$10:$AB$209,17,0),IF($AE388=$AE387,(IF(BT387&gt;=1,BT387-COUNTIFS($AE387:$AE387,$AC388,AT387:AT387,$AI$2),0)),0)),0)</f>
        <v>0</v>
      </c>
      <c r="BU388" s="1">
        <f>IFERROR(IF($AE388&gt;$AE387,VLOOKUP($AC388+AU$1,STOCK!$F$10:$AB$209,17,0),IF($AE388=$AE387,(IF(BU387&gt;=1,BU387-COUNTIFS($AE387:$AE387,$AC388,AU387:AU387,$AI$2),0)),0)),0)</f>
        <v>0</v>
      </c>
      <c r="BV388" s="1">
        <f>IFERROR(IF($AE388&gt;$AE387,VLOOKUP($AC388+AV$1,STOCK!$F$10:$AB$209,17,0),IF($AE388=$AE387,(IF(BV387&gt;=1,BV387-COUNTIFS($AE387:$AE387,$AC388,AV387:AV387,$AI$2),0)),0)),0)</f>
        <v>0</v>
      </c>
      <c r="BW388" s="1">
        <f>IFERROR(IF($AE388&gt;$AE387,VLOOKUP($AC388+AW$1,STOCK!$F$10:$AB$209,17,0),IF($AE388=$AE387,(IF(BW387&gt;=1,BW387-COUNTIFS($AE387:$AE387,$AC388,AW387:AW387,$AI$2),0)),0)),0)</f>
        <v>0</v>
      </c>
      <c r="BX388" s="1">
        <f>IFERROR(IF($AE388&gt;$AE387,VLOOKUP($AC388+AX$1,STOCK!$F$10:$AB$209,17,0),IF($AE388=$AE387,(IF(BX387&gt;=1,BX387-COUNTIFS($AE387:$AE387,$AC388,AX387:AX387,$AI$2),0)),0)),0)</f>
        <v>0</v>
      </c>
    </row>
    <row r="389" spans="29:76" x14ac:dyDescent="0.25">
      <c r="AC389" s="1">
        <f t="shared" si="95"/>
        <v>0</v>
      </c>
      <c r="AD389" s="1">
        <f>IFERROR(IF(LEN(AK389)&gt;=1,VLOOKUP(HLOOKUP(AK389,PROFILE!$K$5:$V$8,4,0),PROFILE!$F$1:$G$3,2,0),0),0)</f>
        <v>0</v>
      </c>
      <c r="AE389" s="1">
        <f t="shared" si="96"/>
        <v>0</v>
      </c>
      <c r="AF389" s="1">
        <v>376</v>
      </c>
      <c r="AI389" s="1" t="str">
        <f>IFERROR(IF($AH389&gt;=1,VLOOKUP($AG389,STUDENT!$O$8:$Z$1507,3,0),""),"")</f>
        <v/>
      </c>
      <c r="AJ389" s="1" t="str">
        <f>IFERROR(IF($AH389&gt;=1,VLOOKUP($AG389,STUDENT!$O$8:$Z$1507,4,0),""),"")</f>
        <v/>
      </c>
      <c r="AK389" s="1" t="str">
        <f>IFERROR(IF($AH389&gt;=1,VLOOKUP($AG389,STUDENT!$O$8:$Z$1507,6,0),""),"")</f>
        <v/>
      </c>
      <c r="AL389" s="1" t="str">
        <f t="shared" si="97"/>
        <v/>
      </c>
      <c r="AM389" s="1" t="str">
        <f t="shared" si="98"/>
        <v/>
      </c>
      <c r="AN389" s="1" t="str">
        <f t="shared" si="99"/>
        <v/>
      </c>
      <c r="AO389" s="1" t="str">
        <f t="shared" si="100"/>
        <v/>
      </c>
      <c r="AP389" s="1" t="str">
        <f t="shared" si="101"/>
        <v/>
      </c>
      <c r="AQ389" s="1" t="str">
        <f t="shared" si="102"/>
        <v/>
      </c>
      <c r="AR389" s="1" t="str">
        <f t="shared" si="103"/>
        <v/>
      </c>
      <c r="AS389" s="1" t="str">
        <f t="shared" si="104"/>
        <v/>
      </c>
      <c r="AT389" s="1" t="str">
        <f t="shared" si="105"/>
        <v/>
      </c>
      <c r="AU389" s="1" t="str">
        <f t="shared" si="106"/>
        <v/>
      </c>
      <c r="AV389" s="1" t="str">
        <f t="shared" si="107"/>
        <v/>
      </c>
      <c r="AW389" s="1" t="str">
        <f t="shared" si="108"/>
        <v/>
      </c>
      <c r="AX389" s="1" t="str">
        <f t="shared" si="109"/>
        <v/>
      </c>
      <c r="AY389" s="1">
        <f>IFERROR(IF($AE389&gt;$AE388,VLOOKUP($AC389+AL$1,STOCK!$F$10:$AB$209,16,0),IF($AE389=$AE388,(IF(AY388&gt;=1,AY388-COUNTIFS($AE388:$AE388,$AC389,AL388:AL388,$AI$1),0)),0)),0)</f>
        <v>0</v>
      </c>
      <c r="AZ389" s="1">
        <f>IFERROR(IF($AE389&gt;$AE388,VLOOKUP($AC389+AM$1,STOCK!$F$10:$AB$209,16,0),IF($AE389=$AE388,(IF(AZ388&gt;=1,AZ388-COUNTIFS($AE388:$AE388,$AC389,AM388:AM388,$AI$1),0)),0)),0)</f>
        <v>0</v>
      </c>
      <c r="BA389" s="1">
        <f>IFERROR(IF($AE389&gt;$AE388,VLOOKUP($AC389+AN$1,STOCK!$F$10:$AB$209,16,0),IF($AE389=$AE388,(IF(BA388&gt;=1,BA388-COUNTIFS($AE388:$AE388,$AC389,AN388:AN388,$AI$1),0)),0)),0)</f>
        <v>0</v>
      </c>
      <c r="BB389" s="1">
        <f>IFERROR(IF($AE389&gt;$AE388,VLOOKUP($AC389+AO$1,STOCK!$F$10:$AB$209,16,0),IF($AE389=$AE388,(IF(BB388&gt;=1,BB388-COUNTIFS($AE388:$AE388,$AC389,AO388:AO388,$AI$1),0)),0)),0)</f>
        <v>0</v>
      </c>
      <c r="BC389" s="1">
        <f>IFERROR(IF($AE389&gt;$AE388,VLOOKUP($AC389+AP$1,STOCK!$F$10:$AB$209,16,0),IF($AE389=$AE388,(IF(BC388&gt;=1,BC388-COUNTIFS($AE388:$AE388,$AC389,AP388:AP388,$AI$1),0)),0)),0)</f>
        <v>0</v>
      </c>
      <c r="BD389" s="1">
        <f>IFERROR(IF($AE389&gt;$AE388,VLOOKUP($AC389+AQ$1,STOCK!$F$10:$AB$209,16,0),IF($AE389=$AE388,(IF(BD388&gt;=1,BD388-COUNTIFS($AE388:$AE388,$AC389,AQ388:AQ388,$AI$1),0)),0)),0)</f>
        <v>0</v>
      </c>
      <c r="BE389" s="1">
        <f>IFERROR(IF($AE389&gt;$AE388,VLOOKUP($AC389+AR$1,STOCK!$F$10:$AB$209,16,0),IF($AE389=$AE388,(IF(BE388&gt;=1,BE388-COUNTIFS($AE388:$AE388,$AC389,AR388:AR388,$AI$1),0)),0)),0)</f>
        <v>0</v>
      </c>
      <c r="BF389" s="1">
        <f>IFERROR(IF($AE389&gt;$AE388,VLOOKUP($AC389+AS$1,STOCK!$F$10:$AB$209,16,0),IF($AE389=$AE388,(IF(BF388&gt;=1,BF388-COUNTIFS($AE388:$AE388,$AC389,AS388:AS388,$AI$1),0)),0)),0)</f>
        <v>0</v>
      </c>
      <c r="BG389" s="1">
        <f>IFERROR(IF($AE389&gt;$AE388,VLOOKUP($AC389+AT$1,STOCK!$F$10:$AB$209,16,0),IF($AE389=$AE388,(IF(BG388&gt;=1,BG388-COUNTIFS($AE388:$AE388,$AC389,AT388:AT388,$AI$1),0)),0)),0)</f>
        <v>0</v>
      </c>
      <c r="BH389" s="1">
        <f>IFERROR(IF($AE389&gt;$AE388,VLOOKUP($AC389+AU$1,STOCK!$F$10:$AB$209,16,0),IF($AE389=$AE388,(IF(BH388&gt;=1,BH388-COUNTIFS($AE388:$AE388,$AC389,AU388:AU388,$AI$1),0)),0)),0)</f>
        <v>0</v>
      </c>
      <c r="BI389" s="1">
        <f>IFERROR(IF($AE389&gt;$AE388,VLOOKUP($AC389+AV$1,STOCK!$F$10:$AB$209,16,0),IF($AE389=$AE388,(IF(BI388&gt;=1,BI388-COUNTIFS($AE388:$AE388,$AC389,AV388:AV388,$AI$1),0)),0)),0)</f>
        <v>0</v>
      </c>
      <c r="BJ389" s="1">
        <f>IFERROR(IF($AE389&gt;$AE388,VLOOKUP($AC389+AW$1,STOCK!$F$10:$AB$209,16,0),IF($AE389=$AE388,(IF(BJ388&gt;=1,BJ388-COUNTIFS($AE388:$AE388,$AC389,AW388:AW388,$AI$1),0)),0)),0)</f>
        <v>0</v>
      </c>
      <c r="BK389" s="1">
        <f>IFERROR(IF($AE389&gt;$AE388,VLOOKUP($AC389+AX$1,STOCK!$F$10:$AB$209,16,0),IF($AE389=$AE388,(IF(BK388&gt;=1,BK388-COUNTIFS($AE388:$AE388,$AC389,AX388:AX388,$AI$1),0)),0)),0)</f>
        <v>0</v>
      </c>
      <c r="BL389" s="1">
        <f>IFERROR(IF($AE389&gt;$AE388,VLOOKUP($AC389+AL$1,STOCK!$F$10:$AB$209,17,0),IF($AE389=$AE388,(IF(BL388&gt;=1,BL388-COUNTIFS($AE388:$AE388,$AC389,AL388:AL388,$AI$2),0)),0)),0)</f>
        <v>0</v>
      </c>
      <c r="BM389" s="1">
        <f>IFERROR(IF($AE389&gt;$AE388,VLOOKUP($AC389+AM$1,STOCK!$F$10:$AB$209,17,0),IF($AE389=$AE388,(IF(BM388&gt;=1,BM388-COUNTIFS($AE388:$AE388,$AC389,AM388:AM388,$AI$2),0)),0)),0)</f>
        <v>0</v>
      </c>
      <c r="BN389" s="1">
        <f>IFERROR(IF($AE389&gt;$AE388,VLOOKUP($AC389+AN$1,STOCK!$F$10:$AB$209,17,0),IF($AE389=$AE388,(IF(BN388&gt;=1,BN388-COUNTIFS($AE388:$AE388,$AC389,AN388:AN388,$AI$2),0)),0)),0)</f>
        <v>0</v>
      </c>
      <c r="BO389" s="1">
        <f>IFERROR(IF($AE389&gt;$AE388,VLOOKUP($AC389+AO$1,STOCK!$F$10:$AB$209,17,0),IF($AE389=$AE388,(IF(BO388&gt;=1,BO388-COUNTIFS($AE388:$AE388,$AC389,AO388:AO388,$AI$2),0)),0)),0)</f>
        <v>0</v>
      </c>
      <c r="BP389" s="1">
        <f>IFERROR(IF($AE389&gt;$AE388,VLOOKUP($AC389+AP$1,STOCK!$F$10:$AB$209,17,0),IF($AE389=$AE388,(IF(BP388&gt;=1,BP388-COUNTIFS($AE388:$AE388,$AC389,AP388:AP388,$AI$2),0)),0)),0)</f>
        <v>0</v>
      </c>
      <c r="BQ389" s="1">
        <f>IFERROR(IF($AE389&gt;$AE388,VLOOKUP($AC389+AQ$1,STOCK!$F$10:$AB$209,17,0),IF($AE389=$AE388,(IF(BQ388&gt;=1,BQ388-COUNTIFS($AE388:$AE388,$AC389,AQ388:AQ388,$AI$2),0)),0)),0)</f>
        <v>0</v>
      </c>
      <c r="BR389" s="1">
        <f>IFERROR(IF($AE389&gt;$AE388,VLOOKUP($AC389+AR$1,STOCK!$F$10:$AB$209,17,0),IF($AE389=$AE388,(IF(BR388&gt;=1,BR388-COUNTIFS($AE388:$AE388,$AC389,AR388:AR388,$AI$2),0)),0)),0)</f>
        <v>0</v>
      </c>
      <c r="BS389" s="1">
        <f>IFERROR(IF($AE389&gt;$AE388,VLOOKUP($AC389+AS$1,STOCK!$F$10:$AB$209,17,0),IF($AE389=$AE388,(IF(BS388&gt;=1,BS388-COUNTIFS($AE388:$AE388,$AC389,AS388:AS388,$AI$2),0)),0)),0)</f>
        <v>0</v>
      </c>
      <c r="BT389" s="1">
        <f>IFERROR(IF($AE389&gt;$AE388,VLOOKUP($AC389+AT$1,STOCK!$F$10:$AB$209,17,0),IF($AE389=$AE388,(IF(BT388&gt;=1,BT388-COUNTIFS($AE388:$AE388,$AC389,AT388:AT388,$AI$2),0)),0)),0)</f>
        <v>0</v>
      </c>
      <c r="BU389" s="1">
        <f>IFERROR(IF($AE389&gt;$AE388,VLOOKUP($AC389+AU$1,STOCK!$F$10:$AB$209,17,0),IF($AE389=$AE388,(IF(BU388&gt;=1,BU388-COUNTIFS($AE388:$AE388,$AC389,AU388:AU388,$AI$2),0)),0)),0)</f>
        <v>0</v>
      </c>
      <c r="BV389" s="1">
        <f>IFERROR(IF($AE389&gt;$AE388,VLOOKUP($AC389+AV$1,STOCK!$F$10:$AB$209,17,0),IF($AE389=$AE388,(IF(BV388&gt;=1,BV388-COUNTIFS($AE388:$AE388,$AC389,AV388:AV388,$AI$2),0)),0)),0)</f>
        <v>0</v>
      </c>
      <c r="BW389" s="1">
        <f>IFERROR(IF($AE389&gt;$AE388,VLOOKUP($AC389+AW$1,STOCK!$F$10:$AB$209,17,0),IF($AE389=$AE388,(IF(BW388&gt;=1,BW388-COUNTIFS($AE388:$AE388,$AC389,AW388:AW388,$AI$2),0)),0)),0)</f>
        <v>0</v>
      </c>
      <c r="BX389" s="1">
        <f>IFERROR(IF($AE389&gt;$AE388,VLOOKUP($AC389+AX$1,STOCK!$F$10:$AB$209,17,0),IF($AE389=$AE388,(IF(BX388&gt;=1,BX388-COUNTIFS($AE388:$AE388,$AC389,AX388:AX388,$AI$2),0)),0)),0)</f>
        <v>0</v>
      </c>
    </row>
    <row r="390" spans="29:76" x14ac:dyDescent="0.25">
      <c r="AC390" s="1">
        <f t="shared" si="95"/>
        <v>0</v>
      </c>
      <c r="AD390" s="1">
        <f>IFERROR(IF(LEN(AK390)&gt;=1,VLOOKUP(HLOOKUP(AK390,PROFILE!$K$5:$V$8,4,0),PROFILE!$F$1:$G$3,2,0),0),0)</f>
        <v>0</v>
      </c>
      <c r="AE390" s="1">
        <f t="shared" si="96"/>
        <v>0</v>
      </c>
      <c r="AF390" s="1">
        <v>377</v>
      </c>
      <c r="AI390" s="1" t="str">
        <f>IFERROR(IF($AH390&gt;=1,VLOOKUP($AG390,STUDENT!$O$8:$Z$1507,3,0),""),"")</f>
        <v/>
      </c>
      <c r="AJ390" s="1" t="str">
        <f>IFERROR(IF($AH390&gt;=1,VLOOKUP($AG390,STUDENT!$O$8:$Z$1507,4,0),""),"")</f>
        <v/>
      </c>
      <c r="AK390" s="1" t="str">
        <f>IFERROR(IF($AH390&gt;=1,VLOOKUP($AG390,STUDENT!$O$8:$Z$1507,6,0),""),"")</f>
        <v/>
      </c>
      <c r="AL390" s="1" t="str">
        <f t="shared" si="97"/>
        <v/>
      </c>
      <c r="AM390" s="1" t="str">
        <f t="shared" si="98"/>
        <v/>
      </c>
      <c r="AN390" s="1" t="str">
        <f t="shared" si="99"/>
        <v/>
      </c>
      <c r="AO390" s="1" t="str">
        <f t="shared" si="100"/>
        <v/>
      </c>
      <c r="AP390" s="1" t="str">
        <f t="shared" si="101"/>
        <v/>
      </c>
      <c r="AQ390" s="1" t="str">
        <f t="shared" si="102"/>
        <v/>
      </c>
      <c r="AR390" s="1" t="str">
        <f t="shared" si="103"/>
        <v/>
      </c>
      <c r="AS390" s="1" t="str">
        <f t="shared" si="104"/>
        <v/>
      </c>
      <c r="AT390" s="1" t="str">
        <f t="shared" si="105"/>
        <v/>
      </c>
      <c r="AU390" s="1" t="str">
        <f t="shared" si="106"/>
        <v/>
      </c>
      <c r="AV390" s="1" t="str">
        <f t="shared" si="107"/>
        <v/>
      </c>
      <c r="AW390" s="1" t="str">
        <f t="shared" si="108"/>
        <v/>
      </c>
      <c r="AX390" s="1" t="str">
        <f t="shared" si="109"/>
        <v/>
      </c>
      <c r="AY390" s="1">
        <f>IFERROR(IF($AE390&gt;$AE389,VLOOKUP($AC390+AL$1,STOCK!$F$10:$AB$209,16,0),IF($AE390=$AE389,(IF(AY389&gt;=1,AY389-COUNTIFS($AE389:$AE389,$AC390,AL389:AL389,$AI$1),0)),0)),0)</f>
        <v>0</v>
      </c>
      <c r="AZ390" s="1">
        <f>IFERROR(IF($AE390&gt;$AE389,VLOOKUP($AC390+AM$1,STOCK!$F$10:$AB$209,16,0),IF($AE390=$AE389,(IF(AZ389&gt;=1,AZ389-COUNTIFS($AE389:$AE389,$AC390,AM389:AM389,$AI$1),0)),0)),0)</f>
        <v>0</v>
      </c>
      <c r="BA390" s="1">
        <f>IFERROR(IF($AE390&gt;$AE389,VLOOKUP($AC390+AN$1,STOCK!$F$10:$AB$209,16,0),IF($AE390=$AE389,(IF(BA389&gt;=1,BA389-COUNTIFS($AE389:$AE389,$AC390,AN389:AN389,$AI$1),0)),0)),0)</f>
        <v>0</v>
      </c>
      <c r="BB390" s="1">
        <f>IFERROR(IF($AE390&gt;$AE389,VLOOKUP($AC390+AO$1,STOCK!$F$10:$AB$209,16,0),IF($AE390=$AE389,(IF(BB389&gt;=1,BB389-COUNTIFS($AE389:$AE389,$AC390,AO389:AO389,$AI$1),0)),0)),0)</f>
        <v>0</v>
      </c>
      <c r="BC390" s="1">
        <f>IFERROR(IF($AE390&gt;$AE389,VLOOKUP($AC390+AP$1,STOCK!$F$10:$AB$209,16,0),IF($AE390=$AE389,(IF(BC389&gt;=1,BC389-COUNTIFS($AE389:$AE389,$AC390,AP389:AP389,$AI$1),0)),0)),0)</f>
        <v>0</v>
      </c>
      <c r="BD390" s="1">
        <f>IFERROR(IF($AE390&gt;$AE389,VLOOKUP($AC390+AQ$1,STOCK!$F$10:$AB$209,16,0),IF($AE390=$AE389,(IF(BD389&gt;=1,BD389-COUNTIFS($AE389:$AE389,$AC390,AQ389:AQ389,$AI$1),0)),0)),0)</f>
        <v>0</v>
      </c>
      <c r="BE390" s="1">
        <f>IFERROR(IF($AE390&gt;$AE389,VLOOKUP($AC390+AR$1,STOCK!$F$10:$AB$209,16,0),IF($AE390=$AE389,(IF(BE389&gt;=1,BE389-COUNTIFS($AE389:$AE389,$AC390,AR389:AR389,$AI$1),0)),0)),0)</f>
        <v>0</v>
      </c>
      <c r="BF390" s="1">
        <f>IFERROR(IF($AE390&gt;$AE389,VLOOKUP($AC390+AS$1,STOCK!$F$10:$AB$209,16,0),IF($AE390=$AE389,(IF(BF389&gt;=1,BF389-COUNTIFS($AE389:$AE389,$AC390,AS389:AS389,$AI$1),0)),0)),0)</f>
        <v>0</v>
      </c>
      <c r="BG390" s="1">
        <f>IFERROR(IF($AE390&gt;$AE389,VLOOKUP($AC390+AT$1,STOCK!$F$10:$AB$209,16,0),IF($AE390=$AE389,(IF(BG389&gt;=1,BG389-COUNTIFS($AE389:$AE389,$AC390,AT389:AT389,$AI$1),0)),0)),0)</f>
        <v>0</v>
      </c>
      <c r="BH390" s="1">
        <f>IFERROR(IF($AE390&gt;$AE389,VLOOKUP($AC390+AU$1,STOCK!$F$10:$AB$209,16,0),IF($AE390=$AE389,(IF(BH389&gt;=1,BH389-COUNTIFS($AE389:$AE389,$AC390,AU389:AU389,$AI$1),0)),0)),0)</f>
        <v>0</v>
      </c>
      <c r="BI390" s="1">
        <f>IFERROR(IF($AE390&gt;$AE389,VLOOKUP($AC390+AV$1,STOCK!$F$10:$AB$209,16,0),IF($AE390=$AE389,(IF(BI389&gt;=1,BI389-COUNTIFS($AE389:$AE389,$AC390,AV389:AV389,$AI$1),0)),0)),0)</f>
        <v>0</v>
      </c>
      <c r="BJ390" s="1">
        <f>IFERROR(IF($AE390&gt;$AE389,VLOOKUP($AC390+AW$1,STOCK!$F$10:$AB$209,16,0),IF($AE390=$AE389,(IF(BJ389&gt;=1,BJ389-COUNTIFS($AE389:$AE389,$AC390,AW389:AW389,$AI$1),0)),0)),0)</f>
        <v>0</v>
      </c>
      <c r="BK390" s="1">
        <f>IFERROR(IF($AE390&gt;$AE389,VLOOKUP($AC390+AX$1,STOCK!$F$10:$AB$209,16,0),IF($AE390=$AE389,(IF(BK389&gt;=1,BK389-COUNTIFS($AE389:$AE389,$AC390,AX389:AX389,$AI$1),0)),0)),0)</f>
        <v>0</v>
      </c>
      <c r="BL390" s="1">
        <f>IFERROR(IF($AE390&gt;$AE389,VLOOKUP($AC390+AL$1,STOCK!$F$10:$AB$209,17,0),IF($AE390=$AE389,(IF(BL389&gt;=1,BL389-COUNTIFS($AE389:$AE389,$AC390,AL389:AL389,$AI$2),0)),0)),0)</f>
        <v>0</v>
      </c>
      <c r="BM390" s="1">
        <f>IFERROR(IF($AE390&gt;$AE389,VLOOKUP($AC390+AM$1,STOCK!$F$10:$AB$209,17,0),IF($AE390=$AE389,(IF(BM389&gt;=1,BM389-COUNTIFS($AE389:$AE389,$AC390,AM389:AM389,$AI$2),0)),0)),0)</f>
        <v>0</v>
      </c>
      <c r="BN390" s="1">
        <f>IFERROR(IF($AE390&gt;$AE389,VLOOKUP($AC390+AN$1,STOCK!$F$10:$AB$209,17,0),IF($AE390=$AE389,(IF(BN389&gt;=1,BN389-COUNTIFS($AE389:$AE389,$AC390,AN389:AN389,$AI$2),0)),0)),0)</f>
        <v>0</v>
      </c>
      <c r="BO390" s="1">
        <f>IFERROR(IF($AE390&gt;$AE389,VLOOKUP($AC390+AO$1,STOCK!$F$10:$AB$209,17,0),IF($AE390=$AE389,(IF(BO389&gt;=1,BO389-COUNTIFS($AE389:$AE389,$AC390,AO389:AO389,$AI$2),0)),0)),0)</f>
        <v>0</v>
      </c>
      <c r="BP390" s="1">
        <f>IFERROR(IF($AE390&gt;$AE389,VLOOKUP($AC390+AP$1,STOCK!$F$10:$AB$209,17,0),IF($AE390=$AE389,(IF(BP389&gt;=1,BP389-COUNTIFS($AE389:$AE389,$AC390,AP389:AP389,$AI$2),0)),0)),0)</f>
        <v>0</v>
      </c>
      <c r="BQ390" s="1">
        <f>IFERROR(IF($AE390&gt;$AE389,VLOOKUP($AC390+AQ$1,STOCK!$F$10:$AB$209,17,0),IF($AE390=$AE389,(IF(BQ389&gt;=1,BQ389-COUNTIFS($AE389:$AE389,$AC390,AQ389:AQ389,$AI$2),0)),0)),0)</f>
        <v>0</v>
      </c>
      <c r="BR390" s="1">
        <f>IFERROR(IF($AE390&gt;$AE389,VLOOKUP($AC390+AR$1,STOCK!$F$10:$AB$209,17,0),IF($AE390=$AE389,(IF(BR389&gt;=1,BR389-COUNTIFS($AE389:$AE389,$AC390,AR389:AR389,$AI$2),0)),0)),0)</f>
        <v>0</v>
      </c>
      <c r="BS390" s="1">
        <f>IFERROR(IF($AE390&gt;$AE389,VLOOKUP($AC390+AS$1,STOCK!$F$10:$AB$209,17,0),IF($AE390=$AE389,(IF(BS389&gt;=1,BS389-COUNTIFS($AE389:$AE389,$AC390,AS389:AS389,$AI$2),0)),0)),0)</f>
        <v>0</v>
      </c>
      <c r="BT390" s="1">
        <f>IFERROR(IF($AE390&gt;$AE389,VLOOKUP($AC390+AT$1,STOCK!$F$10:$AB$209,17,0),IF($AE390=$AE389,(IF(BT389&gt;=1,BT389-COUNTIFS($AE389:$AE389,$AC390,AT389:AT389,$AI$2),0)),0)),0)</f>
        <v>0</v>
      </c>
      <c r="BU390" s="1">
        <f>IFERROR(IF($AE390&gt;$AE389,VLOOKUP($AC390+AU$1,STOCK!$F$10:$AB$209,17,0),IF($AE390=$AE389,(IF(BU389&gt;=1,BU389-COUNTIFS($AE389:$AE389,$AC390,AU389:AU389,$AI$2),0)),0)),0)</f>
        <v>0</v>
      </c>
      <c r="BV390" s="1">
        <f>IFERROR(IF($AE390&gt;$AE389,VLOOKUP($AC390+AV$1,STOCK!$F$10:$AB$209,17,0),IF($AE390=$AE389,(IF(BV389&gt;=1,BV389-COUNTIFS($AE389:$AE389,$AC390,AV389:AV389,$AI$2),0)),0)),0)</f>
        <v>0</v>
      </c>
      <c r="BW390" s="1">
        <f>IFERROR(IF($AE390&gt;$AE389,VLOOKUP($AC390+AW$1,STOCK!$F$10:$AB$209,17,0),IF($AE390=$AE389,(IF(BW389&gt;=1,BW389-COUNTIFS($AE389:$AE389,$AC390,AW389:AW389,$AI$2),0)),0)),0)</f>
        <v>0</v>
      </c>
      <c r="BX390" s="1">
        <f>IFERROR(IF($AE390&gt;$AE389,VLOOKUP($AC390+AX$1,STOCK!$F$10:$AB$209,17,0),IF($AE390=$AE389,(IF(BX389&gt;=1,BX389-COUNTIFS($AE389:$AE389,$AC390,AX389:AX389,$AI$2),0)),0)),0)</f>
        <v>0</v>
      </c>
    </row>
    <row r="391" spans="29:76" x14ac:dyDescent="0.25">
      <c r="AC391" s="1">
        <f t="shared" si="95"/>
        <v>0</v>
      </c>
      <c r="AD391" s="1">
        <f>IFERROR(IF(LEN(AK391)&gt;=1,VLOOKUP(HLOOKUP(AK391,PROFILE!$K$5:$V$8,4,0),PROFILE!$F$1:$G$3,2,0),0),0)</f>
        <v>0</v>
      </c>
      <c r="AE391" s="1">
        <f t="shared" si="96"/>
        <v>0</v>
      </c>
      <c r="AF391" s="1">
        <v>378</v>
      </c>
      <c r="AI391" s="1" t="str">
        <f>IFERROR(IF($AH391&gt;=1,VLOOKUP($AG391,STUDENT!$O$8:$Z$1507,3,0),""),"")</f>
        <v/>
      </c>
      <c r="AJ391" s="1" t="str">
        <f>IFERROR(IF($AH391&gt;=1,VLOOKUP($AG391,STUDENT!$O$8:$Z$1507,4,0),""),"")</f>
        <v/>
      </c>
      <c r="AK391" s="1" t="str">
        <f>IFERROR(IF($AH391&gt;=1,VLOOKUP($AG391,STUDENT!$O$8:$Z$1507,6,0),""),"")</f>
        <v/>
      </c>
      <c r="AL391" s="1" t="str">
        <f t="shared" si="97"/>
        <v/>
      </c>
      <c r="AM391" s="1" t="str">
        <f t="shared" si="98"/>
        <v/>
      </c>
      <c r="AN391" s="1" t="str">
        <f t="shared" si="99"/>
        <v/>
      </c>
      <c r="AO391" s="1" t="str">
        <f t="shared" si="100"/>
        <v/>
      </c>
      <c r="AP391" s="1" t="str">
        <f t="shared" si="101"/>
        <v/>
      </c>
      <c r="AQ391" s="1" t="str">
        <f t="shared" si="102"/>
        <v/>
      </c>
      <c r="AR391" s="1" t="str">
        <f t="shared" si="103"/>
        <v/>
      </c>
      <c r="AS391" s="1" t="str">
        <f t="shared" si="104"/>
        <v/>
      </c>
      <c r="AT391" s="1" t="str">
        <f t="shared" si="105"/>
        <v/>
      </c>
      <c r="AU391" s="1" t="str">
        <f t="shared" si="106"/>
        <v/>
      </c>
      <c r="AV391" s="1" t="str">
        <f t="shared" si="107"/>
        <v/>
      </c>
      <c r="AW391" s="1" t="str">
        <f t="shared" si="108"/>
        <v/>
      </c>
      <c r="AX391" s="1" t="str">
        <f t="shared" si="109"/>
        <v/>
      </c>
      <c r="AY391" s="1">
        <f>IFERROR(IF($AE391&gt;$AE390,VLOOKUP($AC391+AL$1,STOCK!$F$10:$AB$209,16,0),IF($AE391=$AE390,(IF(AY390&gt;=1,AY390-COUNTIFS($AE390:$AE390,$AC391,AL390:AL390,$AI$1),0)),0)),0)</f>
        <v>0</v>
      </c>
      <c r="AZ391" s="1">
        <f>IFERROR(IF($AE391&gt;$AE390,VLOOKUP($AC391+AM$1,STOCK!$F$10:$AB$209,16,0),IF($AE391=$AE390,(IF(AZ390&gt;=1,AZ390-COUNTIFS($AE390:$AE390,$AC391,AM390:AM390,$AI$1),0)),0)),0)</f>
        <v>0</v>
      </c>
      <c r="BA391" s="1">
        <f>IFERROR(IF($AE391&gt;$AE390,VLOOKUP($AC391+AN$1,STOCK!$F$10:$AB$209,16,0),IF($AE391=$AE390,(IF(BA390&gt;=1,BA390-COUNTIFS($AE390:$AE390,$AC391,AN390:AN390,$AI$1),0)),0)),0)</f>
        <v>0</v>
      </c>
      <c r="BB391" s="1">
        <f>IFERROR(IF($AE391&gt;$AE390,VLOOKUP($AC391+AO$1,STOCK!$F$10:$AB$209,16,0),IF($AE391=$AE390,(IF(BB390&gt;=1,BB390-COUNTIFS($AE390:$AE390,$AC391,AO390:AO390,$AI$1),0)),0)),0)</f>
        <v>0</v>
      </c>
      <c r="BC391" s="1">
        <f>IFERROR(IF($AE391&gt;$AE390,VLOOKUP($AC391+AP$1,STOCK!$F$10:$AB$209,16,0),IF($AE391=$AE390,(IF(BC390&gt;=1,BC390-COUNTIFS($AE390:$AE390,$AC391,AP390:AP390,$AI$1),0)),0)),0)</f>
        <v>0</v>
      </c>
      <c r="BD391" s="1">
        <f>IFERROR(IF($AE391&gt;$AE390,VLOOKUP($AC391+AQ$1,STOCK!$F$10:$AB$209,16,0),IF($AE391=$AE390,(IF(BD390&gt;=1,BD390-COUNTIFS($AE390:$AE390,$AC391,AQ390:AQ390,$AI$1),0)),0)),0)</f>
        <v>0</v>
      </c>
      <c r="BE391" s="1">
        <f>IFERROR(IF($AE391&gt;$AE390,VLOOKUP($AC391+AR$1,STOCK!$F$10:$AB$209,16,0),IF($AE391=$AE390,(IF(BE390&gt;=1,BE390-COUNTIFS($AE390:$AE390,$AC391,AR390:AR390,$AI$1),0)),0)),0)</f>
        <v>0</v>
      </c>
      <c r="BF391" s="1">
        <f>IFERROR(IF($AE391&gt;$AE390,VLOOKUP($AC391+AS$1,STOCK!$F$10:$AB$209,16,0),IF($AE391=$AE390,(IF(BF390&gt;=1,BF390-COUNTIFS($AE390:$AE390,$AC391,AS390:AS390,$AI$1),0)),0)),0)</f>
        <v>0</v>
      </c>
      <c r="BG391" s="1">
        <f>IFERROR(IF($AE391&gt;$AE390,VLOOKUP($AC391+AT$1,STOCK!$F$10:$AB$209,16,0),IF($AE391=$AE390,(IF(BG390&gt;=1,BG390-COUNTIFS($AE390:$AE390,$AC391,AT390:AT390,$AI$1),0)),0)),0)</f>
        <v>0</v>
      </c>
      <c r="BH391" s="1">
        <f>IFERROR(IF($AE391&gt;$AE390,VLOOKUP($AC391+AU$1,STOCK!$F$10:$AB$209,16,0),IF($AE391=$AE390,(IF(BH390&gt;=1,BH390-COUNTIFS($AE390:$AE390,$AC391,AU390:AU390,$AI$1),0)),0)),0)</f>
        <v>0</v>
      </c>
      <c r="BI391" s="1">
        <f>IFERROR(IF($AE391&gt;$AE390,VLOOKUP($AC391+AV$1,STOCK!$F$10:$AB$209,16,0),IF($AE391=$AE390,(IF(BI390&gt;=1,BI390-COUNTIFS($AE390:$AE390,$AC391,AV390:AV390,$AI$1),0)),0)),0)</f>
        <v>0</v>
      </c>
      <c r="BJ391" s="1">
        <f>IFERROR(IF($AE391&gt;$AE390,VLOOKUP($AC391+AW$1,STOCK!$F$10:$AB$209,16,0),IF($AE391=$AE390,(IF(BJ390&gt;=1,BJ390-COUNTIFS($AE390:$AE390,$AC391,AW390:AW390,$AI$1),0)),0)),0)</f>
        <v>0</v>
      </c>
      <c r="BK391" s="1">
        <f>IFERROR(IF($AE391&gt;$AE390,VLOOKUP($AC391+AX$1,STOCK!$F$10:$AB$209,16,0),IF($AE391=$AE390,(IF(BK390&gt;=1,BK390-COUNTIFS($AE390:$AE390,$AC391,AX390:AX390,$AI$1),0)),0)),0)</f>
        <v>0</v>
      </c>
      <c r="BL391" s="1">
        <f>IFERROR(IF($AE391&gt;$AE390,VLOOKUP($AC391+AL$1,STOCK!$F$10:$AB$209,17,0),IF($AE391=$AE390,(IF(BL390&gt;=1,BL390-COUNTIFS($AE390:$AE390,$AC391,AL390:AL390,$AI$2),0)),0)),0)</f>
        <v>0</v>
      </c>
      <c r="BM391" s="1">
        <f>IFERROR(IF($AE391&gt;$AE390,VLOOKUP($AC391+AM$1,STOCK!$F$10:$AB$209,17,0),IF($AE391=$AE390,(IF(BM390&gt;=1,BM390-COUNTIFS($AE390:$AE390,$AC391,AM390:AM390,$AI$2),0)),0)),0)</f>
        <v>0</v>
      </c>
      <c r="BN391" s="1">
        <f>IFERROR(IF($AE391&gt;$AE390,VLOOKUP($AC391+AN$1,STOCK!$F$10:$AB$209,17,0),IF($AE391=$AE390,(IF(BN390&gt;=1,BN390-COUNTIFS($AE390:$AE390,$AC391,AN390:AN390,$AI$2),0)),0)),0)</f>
        <v>0</v>
      </c>
      <c r="BO391" s="1">
        <f>IFERROR(IF($AE391&gt;$AE390,VLOOKUP($AC391+AO$1,STOCK!$F$10:$AB$209,17,0),IF($AE391=$AE390,(IF(BO390&gt;=1,BO390-COUNTIFS($AE390:$AE390,$AC391,AO390:AO390,$AI$2),0)),0)),0)</f>
        <v>0</v>
      </c>
      <c r="BP391" s="1">
        <f>IFERROR(IF($AE391&gt;$AE390,VLOOKUP($AC391+AP$1,STOCK!$F$10:$AB$209,17,0),IF($AE391=$AE390,(IF(BP390&gt;=1,BP390-COUNTIFS($AE390:$AE390,$AC391,AP390:AP390,$AI$2),0)),0)),0)</f>
        <v>0</v>
      </c>
      <c r="BQ391" s="1">
        <f>IFERROR(IF($AE391&gt;$AE390,VLOOKUP($AC391+AQ$1,STOCK!$F$10:$AB$209,17,0),IF($AE391=$AE390,(IF(BQ390&gt;=1,BQ390-COUNTIFS($AE390:$AE390,$AC391,AQ390:AQ390,$AI$2),0)),0)),0)</f>
        <v>0</v>
      </c>
      <c r="BR391" s="1">
        <f>IFERROR(IF($AE391&gt;$AE390,VLOOKUP($AC391+AR$1,STOCK!$F$10:$AB$209,17,0),IF($AE391=$AE390,(IF(BR390&gt;=1,BR390-COUNTIFS($AE390:$AE390,$AC391,AR390:AR390,$AI$2),0)),0)),0)</f>
        <v>0</v>
      </c>
      <c r="BS391" s="1">
        <f>IFERROR(IF($AE391&gt;$AE390,VLOOKUP($AC391+AS$1,STOCK!$F$10:$AB$209,17,0),IF($AE391=$AE390,(IF(BS390&gt;=1,BS390-COUNTIFS($AE390:$AE390,$AC391,AS390:AS390,$AI$2),0)),0)),0)</f>
        <v>0</v>
      </c>
      <c r="BT391" s="1">
        <f>IFERROR(IF($AE391&gt;$AE390,VLOOKUP($AC391+AT$1,STOCK!$F$10:$AB$209,17,0),IF($AE391=$AE390,(IF(BT390&gt;=1,BT390-COUNTIFS($AE390:$AE390,$AC391,AT390:AT390,$AI$2),0)),0)),0)</f>
        <v>0</v>
      </c>
      <c r="BU391" s="1">
        <f>IFERROR(IF($AE391&gt;$AE390,VLOOKUP($AC391+AU$1,STOCK!$F$10:$AB$209,17,0),IF($AE391=$AE390,(IF(BU390&gt;=1,BU390-COUNTIFS($AE390:$AE390,$AC391,AU390:AU390,$AI$2),0)),0)),0)</f>
        <v>0</v>
      </c>
      <c r="BV391" s="1">
        <f>IFERROR(IF($AE391&gt;$AE390,VLOOKUP($AC391+AV$1,STOCK!$F$10:$AB$209,17,0),IF($AE391=$AE390,(IF(BV390&gt;=1,BV390-COUNTIFS($AE390:$AE390,$AC391,AV390:AV390,$AI$2),0)),0)),0)</f>
        <v>0</v>
      </c>
      <c r="BW391" s="1">
        <f>IFERROR(IF($AE391&gt;$AE390,VLOOKUP($AC391+AW$1,STOCK!$F$10:$AB$209,17,0),IF($AE391=$AE390,(IF(BW390&gt;=1,BW390-COUNTIFS($AE390:$AE390,$AC391,AW390:AW390,$AI$2),0)),0)),0)</f>
        <v>0</v>
      </c>
      <c r="BX391" s="1">
        <f>IFERROR(IF($AE391&gt;$AE390,VLOOKUP($AC391+AX$1,STOCK!$F$10:$AB$209,17,0),IF($AE391=$AE390,(IF(BX390&gt;=1,BX390-COUNTIFS($AE390:$AE390,$AC391,AX390:AX390,$AI$2),0)),0)),0)</f>
        <v>0</v>
      </c>
    </row>
    <row r="392" spans="29:76" x14ac:dyDescent="0.25">
      <c r="AC392" s="1">
        <f t="shared" si="95"/>
        <v>0</v>
      </c>
      <c r="AD392" s="1">
        <f>IFERROR(IF(LEN(AK392)&gt;=1,VLOOKUP(HLOOKUP(AK392,PROFILE!$K$5:$V$8,4,0),PROFILE!$F$1:$G$3,2,0),0),0)</f>
        <v>0</v>
      </c>
      <c r="AE392" s="1">
        <f t="shared" si="96"/>
        <v>0</v>
      </c>
      <c r="AF392" s="1">
        <v>379</v>
      </c>
      <c r="AI392" s="1" t="str">
        <f>IFERROR(IF($AH392&gt;=1,VLOOKUP($AG392,STUDENT!$O$8:$Z$1507,3,0),""),"")</f>
        <v/>
      </c>
      <c r="AJ392" s="1" t="str">
        <f>IFERROR(IF($AH392&gt;=1,VLOOKUP($AG392,STUDENT!$O$8:$Z$1507,4,0),""),"")</f>
        <v/>
      </c>
      <c r="AK392" s="1" t="str">
        <f>IFERROR(IF($AH392&gt;=1,VLOOKUP($AG392,STUDENT!$O$8:$Z$1507,6,0),""),"")</f>
        <v/>
      </c>
      <c r="AL392" s="1" t="str">
        <f t="shared" si="97"/>
        <v/>
      </c>
      <c r="AM392" s="1" t="str">
        <f t="shared" si="98"/>
        <v/>
      </c>
      <c r="AN392" s="1" t="str">
        <f t="shared" si="99"/>
        <v/>
      </c>
      <c r="AO392" s="1" t="str">
        <f t="shared" si="100"/>
        <v/>
      </c>
      <c r="AP392" s="1" t="str">
        <f t="shared" si="101"/>
        <v/>
      </c>
      <c r="AQ392" s="1" t="str">
        <f t="shared" si="102"/>
        <v/>
      </c>
      <c r="AR392" s="1" t="str">
        <f t="shared" si="103"/>
        <v/>
      </c>
      <c r="AS392" s="1" t="str">
        <f t="shared" si="104"/>
        <v/>
      </c>
      <c r="AT392" s="1" t="str">
        <f t="shared" si="105"/>
        <v/>
      </c>
      <c r="AU392" s="1" t="str">
        <f t="shared" si="106"/>
        <v/>
      </c>
      <c r="AV392" s="1" t="str">
        <f t="shared" si="107"/>
        <v/>
      </c>
      <c r="AW392" s="1" t="str">
        <f t="shared" si="108"/>
        <v/>
      </c>
      <c r="AX392" s="1" t="str">
        <f t="shared" si="109"/>
        <v/>
      </c>
      <c r="AY392" s="1">
        <f>IFERROR(IF($AE392&gt;$AE391,VLOOKUP($AC392+AL$1,STOCK!$F$10:$AB$209,16,0),IF($AE392=$AE391,(IF(AY391&gt;=1,AY391-COUNTIFS($AE391:$AE391,$AC392,AL391:AL391,$AI$1),0)),0)),0)</f>
        <v>0</v>
      </c>
      <c r="AZ392" s="1">
        <f>IFERROR(IF($AE392&gt;$AE391,VLOOKUP($AC392+AM$1,STOCK!$F$10:$AB$209,16,0),IF($AE392=$AE391,(IF(AZ391&gt;=1,AZ391-COUNTIFS($AE391:$AE391,$AC392,AM391:AM391,$AI$1),0)),0)),0)</f>
        <v>0</v>
      </c>
      <c r="BA392" s="1">
        <f>IFERROR(IF($AE392&gt;$AE391,VLOOKUP($AC392+AN$1,STOCK!$F$10:$AB$209,16,0),IF($AE392=$AE391,(IF(BA391&gt;=1,BA391-COUNTIFS($AE391:$AE391,$AC392,AN391:AN391,$AI$1),0)),0)),0)</f>
        <v>0</v>
      </c>
      <c r="BB392" s="1">
        <f>IFERROR(IF($AE392&gt;$AE391,VLOOKUP($AC392+AO$1,STOCK!$F$10:$AB$209,16,0),IF($AE392=$AE391,(IF(BB391&gt;=1,BB391-COUNTIFS($AE391:$AE391,$AC392,AO391:AO391,$AI$1),0)),0)),0)</f>
        <v>0</v>
      </c>
      <c r="BC392" s="1">
        <f>IFERROR(IF($AE392&gt;$AE391,VLOOKUP($AC392+AP$1,STOCK!$F$10:$AB$209,16,0),IF($AE392=$AE391,(IF(BC391&gt;=1,BC391-COUNTIFS($AE391:$AE391,$AC392,AP391:AP391,$AI$1),0)),0)),0)</f>
        <v>0</v>
      </c>
      <c r="BD392" s="1">
        <f>IFERROR(IF($AE392&gt;$AE391,VLOOKUP($AC392+AQ$1,STOCK!$F$10:$AB$209,16,0),IF($AE392=$AE391,(IF(BD391&gt;=1,BD391-COUNTIFS($AE391:$AE391,$AC392,AQ391:AQ391,$AI$1),0)),0)),0)</f>
        <v>0</v>
      </c>
      <c r="BE392" s="1">
        <f>IFERROR(IF($AE392&gt;$AE391,VLOOKUP($AC392+AR$1,STOCK!$F$10:$AB$209,16,0),IF($AE392=$AE391,(IF(BE391&gt;=1,BE391-COUNTIFS($AE391:$AE391,$AC392,AR391:AR391,$AI$1),0)),0)),0)</f>
        <v>0</v>
      </c>
      <c r="BF392" s="1">
        <f>IFERROR(IF($AE392&gt;$AE391,VLOOKUP($AC392+AS$1,STOCK!$F$10:$AB$209,16,0),IF($AE392=$AE391,(IF(BF391&gt;=1,BF391-COUNTIFS($AE391:$AE391,$AC392,AS391:AS391,$AI$1),0)),0)),0)</f>
        <v>0</v>
      </c>
      <c r="BG392" s="1">
        <f>IFERROR(IF($AE392&gt;$AE391,VLOOKUP($AC392+AT$1,STOCK!$F$10:$AB$209,16,0),IF($AE392=$AE391,(IF(BG391&gt;=1,BG391-COUNTIFS($AE391:$AE391,$AC392,AT391:AT391,$AI$1),0)),0)),0)</f>
        <v>0</v>
      </c>
      <c r="BH392" s="1">
        <f>IFERROR(IF($AE392&gt;$AE391,VLOOKUP($AC392+AU$1,STOCK!$F$10:$AB$209,16,0),IF($AE392=$AE391,(IF(BH391&gt;=1,BH391-COUNTIFS($AE391:$AE391,$AC392,AU391:AU391,$AI$1),0)),0)),0)</f>
        <v>0</v>
      </c>
      <c r="BI392" s="1">
        <f>IFERROR(IF($AE392&gt;$AE391,VLOOKUP($AC392+AV$1,STOCK!$F$10:$AB$209,16,0),IF($AE392=$AE391,(IF(BI391&gt;=1,BI391-COUNTIFS($AE391:$AE391,$AC392,AV391:AV391,$AI$1),0)),0)),0)</f>
        <v>0</v>
      </c>
      <c r="BJ392" s="1">
        <f>IFERROR(IF($AE392&gt;$AE391,VLOOKUP($AC392+AW$1,STOCK!$F$10:$AB$209,16,0),IF($AE392=$AE391,(IF(BJ391&gt;=1,BJ391-COUNTIFS($AE391:$AE391,$AC392,AW391:AW391,$AI$1),0)),0)),0)</f>
        <v>0</v>
      </c>
      <c r="BK392" s="1">
        <f>IFERROR(IF($AE392&gt;$AE391,VLOOKUP($AC392+AX$1,STOCK!$F$10:$AB$209,16,0),IF($AE392=$AE391,(IF(BK391&gt;=1,BK391-COUNTIFS($AE391:$AE391,$AC392,AX391:AX391,$AI$1),0)),0)),0)</f>
        <v>0</v>
      </c>
      <c r="BL392" s="1">
        <f>IFERROR(IF($AE392&gt;$AE391,VLOOKUP($AC392+AL$1,STOCK!$F$10:$AB$209,17,0),IF($AE392=$AE391,(IF(BL391&gt;=1,BL391-COUNTIFS($AE391:$AE391,$AC392,AL391:AL391,$AI$2),0)),0)),0)</f>
        <v>0</v>
      </c>
      <c r="BM392" s="1">
        <f>IFERROR(IF($AE392&gt;$AE391,VLOOKUP($AC392+AM$1,STOCK!$F$10:$AB$209,17,0),IF($AE392=$AE391,(IF(BM391&gt;=1,BM391-COUNTIFS($AE391:$AE391,$AC392,AM391:AM391,$AI$2),0)),0)),0)</f>
        <v>0</v>
      </c>
      <c r="BN392" s="1">
        <f>IFERROR(IF($AE392&gt;$AE391,VLOOKUP($AC392+AN$1,STOCK!$F$10:$AB$209,17,0),IF($AE392=$AE391,(IF(BN391&gt;=1,BN391-COUNTIFS($AE391:$AE391,$AC392,AN391:AN391,$AI$2),0)),0)),0)</f>
        <v>0</v>
      </c>
      <c r="BO392" s="1">
        <f>IFERROR(IF($AE392&gt;$AE391,VLOOKUP($AC392+AO$1,STOCK!$F$10:$AB$209,17,0),IF($AE392=$AE391,(IF(BO391&gt;=1,BO391-COUNTIFS($AE391:$AE391,$AC392,AO391:AO391,$AI$2),0)),0)),0)</f>
        <v>0</v>
      </c>
      <c r="BP392" s="1">
        <f>IFERROR(IF($AE392&gt;$AE391,VLOOKUP($AC392+AP$1,STOCK!$F$10:$AB$209,17,0),IF($AE392=$AE391,(IF(BP391&gt;=1,BP391-COUNTIFS($AE391:$AE391,$AC392,AP391:AP391,$AI$2),0)),0)),0)</f>
        <v>0</v>
      </c>
      <c r="BQ392" s="1">
        <f>IFERROR(IF($AE392&gt;$AE391,VLOOKUP($AC392+AQ$1,STOCK!$F$10:$AB$209,17,0),IF($AE392=$AE391,(IF(BQ391&gt;=1,BQ391-COUNTIFS($AE391:$AE391,$AC392,AQ391:AQ391,$AI$2),0)),0)),0)</f>
        <v>0</v>
      </c>
      <c r="BR392" s="1">
        <f>IFERROR(IF($AE392&gt;$AE391,VLOOKUP($AC392+AR$1,STOCK!$F$10:$AB$209,17,0),IF($AE392=$AE391,(IF(BR391&gt;=1,BR391-COUNTIFS($AE391:$AE391,$AC392,AR391:AR391,$AI$2),0)),0)),0)</f>
        <v>0</v>
      </c>
      <c r="BS392" s="1">
        <f>IFERROR(IF($AE392&gt;$AE391,VLOOKUP($AC392+AS$1,STOCK!$F$10:$AB$209,17,0),IF($AE392=$AE391,(IF(BS391&gt;=1,BS391-COUNTIFS($AE391:$AE391,$AC392,AS391:AS391,$AI$2),0)),0)),0)</f>
        <v>0</v>
      </c>
      <c r="BT392" s="1">
        <f>IFERROR(IF($AE392&gt;$AE391,VLOOKUP($AC392+AT$1,STOCK!$F$10:$AB$209,17,0),IF($AE392=$AE391,(IF(BT391&gt;=1,BT391-COUNTIFS($AE391:$AE391,$AC392,AT391:AT391,$AI$2),0)),0)),0)</f>
        <v>0</v>
      </c>
      <c r="BU392" s="1">
        <f>IFERROR(IF($AE392&gt;$AE391,VLOOKUP($AC392+AU$1,STOCK!$F$10:$AB$209,17,0),IF($AE392=$AE391,(IF(BU391&gt;=1,BU391-COUNTIFS($AE391:$AE391,$AC392,AU391:AU391,$AI$2),0)),0)),0)</f>
        <v>0</v>
      </c>
      <c r="BV392" s="1">
        <f>IFERROR(IF($AE392&gt;$AE391,VLOOKUP($AC392+AV$1,STOCK!$F$10:$AB$209,17,0),IF($AE392=$AE391,(IF(BV391&gt;=1,BV391-COUNTIFS($AE391:$AE391,$AC392,AV391:AV391,$AI$2),0)),0)),0)</f>
        <v>0</v>
      </c>
      <c r="BW392" s="1">
        <f>IFERROR(IF($AE392&gt;$AE391,VLOOKUP($AC392+AW$1,STOCK!$F$10:$AB$209,17,0),IF($AE392=$AE391,(IF(BW391&gt;=1,BW391-COUNTIFS($AE391:$AE391,$AC392,AW391:AW391,$AI$2),0)),0)),0)</f>
        <v>0</v>
      </c>
      <c r="BX392" s="1">
        <f>IFERROR(IF($AE392&gt;$AE391,VLOOKUP($AC392+AX$1,STOCK!$F$10:$AB$209,17,0),IF($AE392=$AE391,(IF(BX391&gt;=1,BX391-COUNTIFS($AE391:$AE391,$AC392,AX391:AX391,$AI$2),0)),0)),0)</f>
        <v>0</v>
      </c>
    </row>
    <row r="393" spans="29:76" x14ac:dyDescent="0.25">
      <c r="AC393" s="1">
        <f t="shared" si="95"/>
        <v>0</v>
      </c>
      <c r="AD393" s="1">
        <f>IFERROR(IF(LEN(AK393)&gt;=1,VLOOKUP(HLOOKUP(AK393,PROFILE!$K$5:$V$8,4,0),PROFILE!$F$1:$G$3,2,0),0),0)</f>
        <v>0</v>
      </c>
      <c r="AE393" s="1">
        <f t="shared" si="96"/>
        <v>0</v>
      </c>
      <c r="AF393" s="1">
        <v>380</v>
      </c>
      <c r="AI393" s="1" t="str">
        <f>IFERROR(IF($AH393&gt;=1,VLOOKUP($AG393,STUDENT!$O$8:$Z$1507,3,0),""),"")</f>
        <v/>
      </c>
      <c r="AJ393" s="1" t="str">
        <f>IFERROR(IF($AH393&gt;=1,VLOOKUP($AG393,STUDENT!$O$8:$Z$1507,4,0),""),"")</f>
        <v/>
      </c>
      <c r="AK393" s="1" t="str">
        <f>IFERROR(IF($AH393&gt;=1,VLOOKUP($AG393,STUDENT!$O$8:$Z$1507,6,0),""),"")</f>
        <v/>
      </c>
      <c r="AL393" s="1" t="str">
        <f t="shared" si="97"/>
        <v/>
      </c>
      <c r="AM393" s="1" t="str">
        <f t="shared" si="98"/>
        <v/>
      </c>
      <c r="AN393" s="1" t="str">
        <f t="shared" si="99"/>
        <v/>
      </c>
      <c r="AO393" s="1" t="str">
        <f t="shared" si="100"/>
        <v/>
      </c>
      <c r="AP393" s="1" t="str">
        <f t="shared" si="101"/>
        <v/>
      </c>
      <c r="AQ393" s="1" t="str">
        <f t="shared" si="102"/>
        <v/>
      </c>
      <c r="AR393" s="1" t="str">
        <f t="shared" si="103"/>
        <v/>
      </c>
      <c r="AS393" s="1" t="str">
        <f t="shared" si="104"/>
        <v/>
      </c>
      <c r="AT393" s="1" t="str">
        <f t="shared" si="105"/>
        <v/>
      </c>
      <c r="AU393" s="1" t="str">
        <f t="shared" si="106"/>
        <v/>
      </c>
      <c r="AV393" s="1" t="str">
        <f t="shared" si="107"/>
        <v/>
      </c>
      <c r="AW393" s="1" t="str">
        <f t="shared" si="108"/>
        <v/>
      </c>
      <c r="AX393" s="1" t="str">
        <f t="shared" si="109"/>
        <v/>
      </c>
      <c r="AY393" s="1">
        <f>IFERROR(IF($AE393&gt;$AE392,VLOOKUP($AC393+AL$1,STOCK!$F$10:$AB$209,16,0),IF($AE393=$AE392,(IF(AY392&gt;=1,AY392-COUNTIFS($AE392:$AE392,$AC393,AL392:AL392,$AI$1),0)),0)),0)</f>
        <v>0</v>
      </c>
      <c r="AZ393" s="1">
        <f>IFERROR(IF($AE393&gt;$AE392,VLOOKUP($AC393+AM$1,STOCK!$F$10:$AB$209,16,0),IF($AE393=$AE392,(IF(AZ392&gt;=1,AZ392-COUNTIFS($AE392:$AE392,$AC393,AM392:AM392,$AI$1),0)),0)),0)</f>
        <v>0</v>
      </c>
      <c r="BA393" s="1">
        <f>IFERROR(IF($AE393&gt;$AE392,VLOOKUP($AC393+AN$1,STOCK!$F$10:$AB$209,16,0),IF($AE393=$AE392,(IF(BA392&gt;=1,BA392-COUNTIFS($AE392:$AE392,$AC393,AN392:AN392,$AI$1),0)),0)),0)</f>
        <v>0</v>
      </c>
      <c r="BB393" s="1">
        <f>IFERROR(IF($AE393&gt;$AE392,VLOOKUP($AC393+AO$1,STOCK!$F$10:$AB$209,16,0),IF($AE393=$AE392,(IF(BB392&gt;=1,BB392-COUNTIFS($AE392:$AE392,$AC393,AO392:AO392,$AI$1),0)),0)),0)</f>
        <v>0</v>
      </c>
      <c r="BC393" s="1">
        <f>IFERROR(IF($AE393&gt;$AE392,VLOOKUP($AC393+AP$1,STOCK!$F$10:$AB$209,16,0),IF($AE393=$AE392,(IF(BC392&gt;=1,BC392-COUNTIFS($AE392:$AE392,$AC393,AP392:AP392,$AI$1),0)),0)),0)</f>
        <v>0</v>
      </c>
      <c r="BD393" s="1">
        <f>IFERROR(IF($AE393&gt;$AE392,VLOOKUP($AC393+AQ$1,STOCK!$F$10:$AB$209,16,0),IF($AE393=$AE392,(IF(BD392&gt;=1,BD392-COUNTIFS($AE392:$AE392,$AC393,AQ392:AQ392,$AI$1),0)),0)),0)</f>
        <v>0</v>
      </c>
      <c r="BE393" s="1">
        <f>IFERROR(IF($AE393&gt;$AE392,VLOOKUP($AC393+AR$1,STOCK!$F$10:$AB$209,16,0),IF($AE393=$AE392,(IF(BE392&gt;=1,BE392-COUNTIFS($AE392:$AE392,$AC393,AR392:AR392,$AI$1),0)),0)),0)</f>
        <v>0</v>
      </c>
      <c r="BF393" s="1">
        <f>IFERROR(IF($AE393&gt;$AE392,VLOOKUP($AC393+AS$1,STOCK!$F$10:$AB$209,16,0),IF($AE393=$AE392,(IF(BF392&gt;=1,BF392-COUNTIFS($AE392:$AE392,$AC393,AS392:AS392,$AI$1),0)),0)),0)</f>
        <v>0</v>
      </c>
      <c r="BG393" s="1">
        <f>IFERROR(IF($AE393&gt;$AE392,VLOOKUP($AC393+AT$1,STOCK!$F$10:$AB$209,16,0),IF($AE393=$AE392,(IF(BG392&gt;=1,BG392-COUNTIFS($AE392:$AE392,$AC393,AT392:AT392,$AI$1),0)),0)),0)</f>
        <v>0</v>
      </c>
      <c r="BH393" s="1">
        <f>IFERROR(IF($AE393&gt;$AE392,VLOOKUP($AC393+AU$1,STOCK!$F$10:$AB$209,16,0),IF($AE393=$AE392,(IF(BH392&gt;=1,BH392-COUNTIFS($AE392:$AE392,$AC393,AU392:AU392,$AI$1),0)),0)),0)</f>
        <v>0</v>
      </c>
      <c r="BI393" s="1">
        <f>IFERROR(IF($AE393&gt;$AE392,VLOOKUP($AC393+AV$1,STOCK!$F$10:$AB$209,16,0),IF($AE393=$AE392,(IF(BI392&gt;=1,BI392-COUNTIFS($AE392:$AE392,$AC393,AV392:AV392,$AI$1),0)),0)),0)</f>
        <v>0</v>
      </c>
      <c r="BJ393" s="1">
        <f>IFERROR(IF($AE393&gt;$AE392,VLOOKUP($AC393+AW$1,STOCK!$F$10:$AB$209,16,0),IF($AE393=$AE392,(IF(BJ392&gt;=1,BJ392-COUNTIFS($AE392:$AE392,$AC393,AW392:AW392,$AI$1),0)),0)),0)</f>
        <v>0</v>
      </c>
      <c r="BK393" s="1">
        <f>IFERROR(IF($AE393&gt;$AE392,VLOOKUP($AC393+AX$1,STOCK!$F$10:$AB$209,16,0),IF($AE393=$AE392,(IF(BK392&gt;=1,BK392-COUNTIFS($AE392:$AE392,$AC393,AX392:AX392,$AI$1),0)),0)),0)</f>
        <v>0</v>
      </c>
      <c r="BL393" s="1">
        <f>IFERROR(IF($AE393&gt;$AE392,VLOOKUP($AC393+AL$1,STOCK!$F$10:$AB$209,17,0),IF($AE393=$AE392,(IF(BL392&gt;=1,BL392-COUNTIFS($AE392:$AE392,$AC393,AL392:AL392,$AI$2),0)),0)),0)</f>
        <v>0</v>
      </c>
      <c r="BM393" s="1">
        <f>IFERROR(IF($AE393&gt;$AE392,VLOOKUP($AC393+AM$1,STOCK!$F$10:$AB$209,17,0),IF($AE393=$AE392,(IF(BM392&gt;=1,BM392-COUNTIFS($AE392:$AE392,$AC393,AM392:AM392,$AI$2),0)),0)),0)</f>
        <v>0</v>
      </c>
      <c r="BN393" s="1">
        <f>IFERROR(IF($AE393&gt;$AE392,VLOOKUP($AC393+AN$1,STOCK!$F$10:$AB$209,17,0),IF($AE393=$AE392,(IF(BN392&gt;=1,BN392-COUNTIFS($AE392:$AE392,$AC393,AN392:AN392,$AI$2),0)),0)),0)</f>
        <v>0</v>
      </c>
      <c r="BO393" s="1">
        <f>IFERROR(IF($AE393&gt;$AE392,VLOOKUP($AC393+AO$1,STOCK!$F$10:$AB$209,17,0),IF($AE393=$AE392,(IF(BO392&gt;=1,BO392-COUNTIFS($AE392:$AE392,$AC393,AO392:AO392,$AI$2),0)),0)),0)</f>
        <v>0</v>
      </c>
      <c r="BP393" s="1">
        <f>IFERROR(IF($AE393&gt;$AE392,VLOOKUP($AC393+AP$1,STOCK!$F$10:$AB$209,17,0),IF($AE393=$AE392,(IF(BP392&gt;=1,BP392-COUNTIFS($AE392:$AE392,$AC393,AP392:AP392,$AI$2),0)),0)),0)</f>
        <v>0</v>
      </c>
      <c r="BQ393" s="1">
        <f>IFERROR(IF($AE393&gt;$AE392,VLOOKUP($AC393+AQ$1,STOCK!$F$10:$AB$209,17,0),IF($AE393=$AE392,(IF(BQ392&gt;=1,BQ392-COUNTIFS($AE392:$AE392,$AC393,AQ392:AQ392,$AI$2),0)),0)),0)</f>
        <v>0</v>
      </c>
      <c r="BR393" s="1">
        <f>IFERROR(IF($AE393&gt;$AE392,VLOOKUP($AC393+AR$1,STOCK!$F$10:$AB$209,17,0),IF($AE393=$AE392,(IF(BR392&gt;=1,BR392-COUNTIFS($AE392:$AE392,$AC393,AR392:AR392,$AI$2),0)),0)),0)</f>
        <v>0</v>
      </c>
      <c r="BS393" s="1">
        <f>IFERROR(IF($AE393&gt;$AE392,VLOOKUP($AC393+AS$1,STOCK!$F$10:$AB$209,17,0),IF($AE393=$AE392,(IF(BS392&gt;=1,BS392-COUNTIFS($AE392:$AE392,$AC393,AS392:AS392,$AI$2),0)),0)),0)</f>
        <v>0</v>
      </c>
      <c r="BT393" s="1">
        <f>IFERROR(IF($AE393&gt;$AE392,VLOOKUP($AC393+AT$1,STOCK!$F$10:$AB$209,17,0),IF($AE393=$AE392,(IF(BT392&gt;=1,BT392-COUNTIFS($AE392:$AE392,$AC393,AT392:AT392,$AI$2),0)),0)),0)</f>
        <v>0</v>
      </c>
      <c r="BU393" s="1">
        <f>IFERROR(IF($AE393&gt;$AE392,VLOOKUP($AC393+AU$1,STOCK!$F$10:$AB$209,17,0),IF($AE393=$AE392,(IF(BU392&gt;=1,BU392-COUNTIFS($AE392:$AE392,$AC393,AU392:AU392,$AI$2),0)),0)),0)</f>
        <v>0</v>
      </c>
      <c r="BV393" s="1">
        <f>IFERROR(IF($AE393&gt;$AE392,VLOOKUP($AC393+AV$1,STOCK!$F$10:$AB$209,17,0),IF($AE393=$AE392,(IF(BV392&gt;=1,BV392-COUNTIFS($AE392:$AE392,$AC393,AV392:AV392,$AI$2),0)),0)),0)</f>
        <v>0</v>
      </c>
      <c r="BW393" s="1">
        <f>IFERROR(IF($AE393&gt;$AE392,VLOOKUP($AC393+AW$1,STOCK!$F$10:$AB$209,17,0),IF($AE393=$AE392,(IF(BW392&gt;=1,BW392-COUNTIFS($AE392:$AE392,$AC393,AW392:AW392,$AI$2),0)),0)),0)</f>
        <v>0</v>
      </c>
      <c r="BX393" s="1">
        <f>IFERROR(IF($AE393&gt;$AE392,VLOOKUP($AC393+AX$1,STOCK!$F$10:$AB$209,17,0),IF($AE393=$AE392,(IF(BX392&gt;=1,BX392-COUNTIFS($AE392:$AE392,$AC393,AX392:AX392,$AI$2),0)),0)),0)</f>
        <v>0</v>
      </c>
    </row>
    <row r="394" spans="29:76" x14ac:dyDescent="0.25">
      <c r="AC394" s="1">
        <f t="shared" si="95"/>
        <v>0</v>
      </c>
      <c r="AD394" s="1">
        <f>IFERROR(IF(LEN(AK394)&gt;=1,VLOOKUP(HLOOKUP(AK394,PROFILE!$K$5:$V$8,4,0),PROFILE!$F$1:$G$3,2,0),0),0)</f>
        <v>0</v>
      </c>
      <c r="AE394" s="1">
        <f t="shared" si="96"/>
        <v>0</v>
      </c>
      <c r="AF394" s="1">
        <v>381</v>
      </c>
      <c r="AI394" s="1" t="str">
        <f>IFERROR(IF($AH394&gt;=1,VLOOKUP($AG394,STUDENT!$O$8:$Z$1507,3,0),""),"")</f>
        <v/>
      </c>
      <c r="AJ394" s="1" t="str">
        <f>IFERROR(IF($AH394&gt;=1,VLOOKUP($AG394,STUDENT!$O$8:$Z$1507,4,0),""),"")</f>
        <v/>
      </c>
      <c r="AK394" s="1" t="str">
        <f>IFERROR(IF($AH394&gt;=1,VLOOKUP($AG394,STUDENT!$O$8:$Z$1507,6,0),""),"")</f>
        <v/>
      </c>
      <c r="AL394" s="1" t="str">
        <f t="shared" si="97"/>
        <v/>
      </c>
      <c r="AM394" s="1" t="str">
        <f t="shared" si="98"/>
        <v/>
      </c>
      <c r="AN394" s="1" t="str">
        <f t="shared" si="99"/>
        <v/>
      </c>
      <c r="AO394" s="1" t="str">
        <f t="shared" si="100"/>
        <v/>
      </c>
      <c r="AP394" s="1" t="str">
        <f t="shared" si="101"/>
        <v/>
      </c>
      <c r="AQ394" s="1" t="str">
        <f t="shared" si="102"/>
        <v/>
      </c>
      <c r="AR394" s="1" t="str">
        <f t="shared" si="103"/>
        <v/>
      </c>
      <c r="AS394" s="1" t="str">
        <f t="shared" si="104"/>
        <v/>
      </c>
      <c r="AT394" s="1" t="str">
        <f t="shared" si="105"/>
        <v/>
      </c>
      <c r="AU394" s="1" t="str">
        <f t="shared" si="106"/>
        <v/>
      </c>
      <c r="AV394" s="1" t="str">
        <f t="shared" si="107"/>
        <v/>
      </c>
      <c r="AW394" s="1" t="str">
        <f t="shared" si="108"/>
        <v/>
      </c>
      <c r="AX394" s="1" t="str">
        <f t="shared" si="109"/>
        <v/>
      </c>
      <c r="AY394" s="1">
        <f>IFERROR(IF($AE394&gt;$AE393,VLOOKUP($AC394+AL$1,STOCK!$F$10:$AB$209,16,0),IF($AE394=$AE393,(IF(AY393&gt;=1,AY393-COUNTIFS($AE393:$AE393,$AC394,AL393:AL393,$AI$1),0)),0)),0)</f>
        <v>0</v>
      </c>
      <c r="AZ394" s="1">
        <f>IFERROR(IF($AE394&gt;$AE393,VLOOKUP($AC394+AM$1,STOCK!$F$10:$AB$209,16,0),IF($AE394=$AE393,(IF(AZ393&gt;=1,AZ393-COUNTIFS($AE393:$AE393,$AC394,AM393:AM393,$AI$1),0)),0)),0)</f>
        <v>0</v>
      </c>
      <c r="BA394" s="1">
        <f>IFERROR(IF($AE394&gt;$AE393,VLOOKUP($AC394+AN$1,STOCK!$F$10:$AB$209,16,0),IF($AE394=$AE393,(IF(BA393&gt;=1,BA393-COUNTIFS($AE393:$AE393,$AC394,AN393:AN393,$AI$1),0)),0)),0)</f>
        <v>0</v>
      </c>
      <c r="BB394" s="1">
        <f>IFERROR(IF($AE394&gt;$AE393,VLOOKUP($AC394+AO$1,STOCK!$F$10:$AB$209,16,0),IF($AE394=$AE393,(IF(BB393&gt;=1,BB393-COUNTIFS($AE393:$AE393,$AC394,AO393:AO393,$AI$1),0)),0)),0)</f>
        <v>0</v>
      </c>
      <c r="BC394" s="1">
        <f>IFERROR(IF($AE394&gt;$AE393,VLOOKUP($AC394+AP$1,STOCK!$F$10:$AB$209,16,0),IF($AE394=$AE393,(IF(BC393&gt;=1,BC393-COUNTIFS($AE393:$AE393,$AC394,AP393:AP393,$AI$1),0)),0)),0)</f>
        <v>0</v>
      </c>
      <c r="BD394" s="1">
        <f>IFERROR(IF($AE394&gt;$AE393,VLOOKUP($AC394+AQ$1,STOCK!$F$10:$AB$209,16,0),IF($AE394=$AE393,(IF(BD393&gt;=1,BD393-COUNTIFS($AE393:$AE393,$AC394,AQ393:AQ393,$AI$1),0)),0)),0)</f>
        <v>0</v>
      </c>
      <c r="BE394" s="1">
        <f>IFERROR(IF($AE394&gt;$AE393,VLOOKUP($AC394+AR$1,STOCK!$F$10:$AB$209,16,0),IF($AE394=$AE393,(IF(BE393&gt;=1,BE393-COUNTIFS($AE393:$AE393,$AC394,AR393:AR393,$AI$1),0)),0)),0)</f>
        <v>0</v>
      </c>
      <c r="BF394" s="1">
        <f>IFERROR(IF($AE394&gt;$AE393,VLOOKUP($AC394+AS$1,STOCK!$F$10:$AB$209,16,0),IF($AE394=$AE393,(IF(BF393&gt;=1,BF393-COUNTIFS($AE393:$AE393,$AC394,AS393:AS393,$AI$1),0)),0)),0)</f>
        <v>0</v>
      </c>
      <c r="BG394" s="1">
        <f>IFERROR(IF($AE394&gt;$AE393,VLOOKUP($AC394+AT$1,STOCK!$F$10:$AB$209,16,0),IF($AE394=$AE393,(IF(BG393&gt;=1,BG393-COUNTIFS($AE393:$AE393,$AC394,AT393:AT393,$AI$1),0)),0)),0)</f>
        <v>0</v>
      </c>
      <c r="BH394" s="1">
        <f>IFERROR(IF($AE394&gt;$AE393,VLOOKUP($AC394+AU$1,STOCK!$F$10:$AB$209,16,0),IF($AE394=$AE393,(IF(BH393&gt;=1,BH393-COUNTIFS($AE393:$AE393,$AC394,AU393:AU393,$AI$1),0)),0)),0)</f>
        <v>0</v>
      </c>
      <c r="BI394" s="1">
        <f>IFERROR(IF($AE394&gt;$AE393,VLOOKUP($AC394+AV$1,STOCK!$F$10:$AB$209,16,0),IF($AE394=$AE393,(IF(BI393&gt;=1,BI393-COUNTIFS($AE393:$AE393,$AC394,AV393:AV393,$AI$1),0)),0)),0)</f>
        <v>0</v>
      </c>
      <c r="BJ394" s="1">
        <f>IFERROR(IF($AE394&gt;$AE393,VLOOKUP($AC394+AW$1,STOCK!$F$10:$AB$209,16,0),IF($AE394=$AE393,(IF(BJ393&gt;=1,BJ393-COUNTIFS($AE393:$AE393,$AC394,AW393:AW393,$AI$1),0)),0)),0)</f>
        <v>0</v>
      </c>
      <c r="BK394" s="1">
        <f>IFERROR(IF($AE394&gt;$AE393,VLOOKUP($AC394+AX$1,STOCK!$F$10:$AB$209,16,0),IF($AE394=$AE393,(IF(BK393&gt;=1,BK393-COUNTIFS($AE393:$AE393,$AC394,AX393:AX393,$AI$1),0)),0)),0)</f>
        <v>0</v>
      </c>
      <c r="BL394" s="1">
        <f>IFERROR(IF($AE394&gt;$AE393,VLOOKUP($AC394+AL$1,STOCK!$F$10:$AB$209,17,0),IF($AE394=$AE393,(IF(BL393&gt;=1,BL393-COUNTIFS($AE393:$AE393,$AC394,AL393:AL393,$AI$2),0)),0)),0)</f>
        <v>0</v>
      </c>
      <c r="BM394" s="1">
        <f>IFERROR(IF($AE394&gt;$AE393,VLOOKUP($AC394+AM$1,STOCK!$F$10:$AB$209,17,0),IF($AE394=$AE393,(IF(BM393&gt;=1,BM393-COUNTIFS($AE393:$AE393,$AC394,AM393:AM393,$AI$2),0)),0)),0)</f>
        <v>0</v>
      </c>
      <c r="BN394" s="1">
        <f>IFERROR(IF($AE394&gt;$AE393,VLOOKUP($AC394+AN$1,STOCK!$F$10:$AB$209,17,0),IF($AE394=$AE393,(IF(BN393&gt;=1,BN393-COUNTIFS($AE393:$AE393,$AC394,AN393:AN393,$AI$2),0)),0)),0)</f>
        <v>0</v>
      </c>
      <c r="BO394" s="1">
        <f>IFERROR(IF($AE394&gt;$AE393,VLOOKUP($AC394+AO$1,STOCK!$F$10:$AB$209,17,0),IF($AE394=$AE393,(IF(BO393&gt;=1,BO393-COUNTIFS($AE393:$AE393,$AC394,AO393:AO393,$AI$2),0)),0)),0)</f>
        <v>0</v>
      </c>
      <c r="BP394" s="1">
        <f>IFERROR(IF($AE394&gt;$AE393,VLOOKUP($AC394+AP$1,STOCK!$F$10:$AB$209,17,0),IF($AE394=$AE393,(IF(BP393&gt;=1,BP393-COUNTIFS($AE393:$AE393,$AC394,AP393:AP393,$AI$2),0)),0)),0)</f>
        <v>0</v>
      </c>
      <c r="BQ394" s="1">
        <f>IFERROR(IF($AE394&gt;$AE393,VLOOKUP($AC394+AQ$1,STOCK!$F$10:$AB$209,17,0),IF($AE394=$AE393,(IF(BQ393&gt;=1,BQ393-COUNTIFS($AE393:$AE393,$AC394,AQ393:AQ393,$AI$2),0)),0)),0)</f>
        <v>0</v>
      </c>
      <c r="BR394" s="1">
        <f>IFERROR(IF($AE394&gt;$AE393,VLOOKUP($AC394+AR$1,STOCK!$F$10:$AB$209,17,0),IF($AE394=$AE393,(IF(BR393&gt;=1,BR393-COUNTIFS($AE393:$AE393,$AC394,AR393:AR393,$AI$2),0)),0)),0)</f>
        <v>0</v>
      </c>
      <c r="BS394" s="1">
        <f>IFERROR(IF($AE394&gt;$AE393,VLOOKUP($AC394+AS$1,STOCK!$F$10:$AB$209,17,0),IF($AE394=$AE393,(IF(BS393&gt;=1,BS393-COUNTIFS($AE393:$AE393,$AC394,AS393:AS393,$AI$2),0)),0)),0)</f>
        <v>0</v>
      </c>
      <c r="BT394" s="1">
        <f>IFERROR(IF($AE394&gt;$AE393,VLOOKUP($AC394+AT$1,STOCK!$F$10:$AB$209,17,0),IF($AE394=$AE393,(IF(BT393&gt;=1,BT393-COUNTIFS($AE393:$AE393,$AC394,AT393:AT393,$AI$2),0)),0)),0)</f>
        <v>0</v>
      </c>
      <c r="BU394" s="1">
        <f>IFERROR(IF($AE394&gt;$AE393,VLOOKUP($AC394+AU$1,STOCK!$F$10:$AB$209,17,0),IF($AE394=$AE393,(IF(BU393&gt;=1,BU393-COUNTIFS($AE393:$AE393,$AC394,AU393:AU393,$AI$2),0)),0)),0)</f>
        <v>0</v>
      </c>
      <c r="BV394" s="1">
        <f>IFERROR(IF($AE394&gt;$AE393,VLOOKUP($AC394+AV$1,STOCK!$F$10:$AB$209,17,0),IF($AE394=$AE393,(IF(BV393&gt;=1,BV393-COUNTIFS($AE393:$AE393,$AC394,AV393:AV393,$AI$2),0)),0)),0)</f>
        <v>0</v>
      </c>
      <c r="BW394" s="1">
        <f>IFERROR(IF($AE394&gt;$AE393,VLOOKUP($AC394+AW$1,STOCK!$F$10:$AB$209,17,0),IF($AE394=$AE393,(IF(BW393&gt;=1,BW393-COUNTIFS($AE393:$AE393,$AC394,AW393:AW393,$AI$2),0)),0)),0)</f>
        <v>0</v>
      </c>
      <c r="BX394" s="1">
        <f>IFERROR(IF($AE394&gt;$AE393,VLOOKUP($AC394+AX$1,STOCK!$F$10:$AB$209,17,0),IF($AE394=$AE393,(IF(BX393&gt;=1,BX393-COUNTIFS($AE393:$AE393,$AC394,AX393:AX393,$AI$2),0)),0)),0)</f>
        <v>0</v>
      </c>
    </row>
    <row r="395" spans="29:76" x14ac:dyDescent="0.25">
      <c r="AC395" s="1">
        <f t="shared" si="95"/>
        <v>0</v>
      </c>
      <c r="AD395" s="1">
        <f>IFERROR(IF(LEN(AK395)&gt;=1,VLOOKUP(HLOOKUP(AK395,PROFILE!$K$5:$V$8,4,0),PROFILE!$F$1:$G$3,2,0),0),0)</f>
        <v>0</v>
      </c>
      <c r="AE395" s="1">
        <f t="shared" si="96"/>
        <v>0</v>
      </c>
      <c r="AF395" s="1">
        <v>382</v>
      </c>
      <c r="AI395" s="1" t="str">
        <f>IFERROR(IF($AH395&gt;=1,VLOOKUP($AG395,STUDENT!$O$8:$Z$1507,3,0),""),"")</f>
        <v/>
      </c>
      <c r="AJ395" s="1" t="str">
        <f>IFERROR(IF($AH395&gt;=1,VLOOKUP($AG395,STUDENT!$O$8:$Z$1507,4,0),""),"")</f>
        <v/>
      </c>
      <c r="AK395" s="1" t="str">
        <f>IFERROR(IF($AH395&gt;=1,VLOOKUP($AG395,STUDENT!$O$8:$Z$1507,6,0),""),"")</f>
        <v/>
      </c>
      <c r="AL395" s="1" t="str">
        <f t="shared" si="97"/>
        <v/>
      </c>
      <c r="AM395" s="1" t="str">
        <f t="shared" si="98"/>
        <v/>
      </c>
      <c r="AN395" s="1" t="str">
        <f t="shared" si="99"/>
        <v/>
      </c>
      <c r="AO395" s="1" t="str">
        <f t="shared" si="100"/>
        <v/>
      </c>
      <c r="AP395" s="1" t="str">
        <f t="shared" si="101"/>
        <v/>
      </c>
      <c r="AQ395" s="1" t="str">
        <f t="shared" si="102"/>
        <v/>
      </c>
      <c r="AR395" s="1" t="str">
        <f t="shared" si="103"/>
        <v/>
      </c>
      <c r="AS395" s="1" t="str">
        <f t="shared" si="104"/>
        <v/>
      </c>
      <c r="AT395" s="1" t="str">
        <f t="shared" si="105"/>
        <v/>
      </c>
      <c r="AU395" s="1" t="str">
        <f t="shared" si="106"/>
        <v/>
      </c>
      <c r="AV395" s="1" t="str">
        <f t="shared" si="107"/>
        <v/>
      </c>
      <c r="AW395" s="1" t="str">
        <f t="shared" si="108"/>
        <v/>
      </c>
      <c r="AX395" s="1" t="str">
        <f t="shared" si="109"/>
        <v/>
      </c>
      <c r="AY395" s="1">
        <f>IFERROR(IF($AE395&gt;$AE394,VLOOKUP($AC395+AL$1,STOCK!$F$10:$AB$209,16,0),IF($AE395=$AE394,(IF(AY394&gt;=1,AY394-COUNTIFS($AE394:$AE394,$AC395,AL394:AL394,$AI$1),0)),0)),0)</f>
        <v>0</v>
      </c>
      <c r="AZ395" s="1">
        <f>IFERROR(IF($AE395&gt;$AE394,VLOOKUP($AC395+AM$1,STOCK!$F$10:$AB$209,16,0),IF($AE395=$AE394,(IF(AZ394&gt;=1,AZ394-COUNTIFS($AE394:$AE394,$AC395,AM394:AM394,$AI$1),0)),0)),0)</f>
        <v>0</v>
      </c>
      <c r="BA395" s="1">
        <f>IFERROR(IF($AE395&gt;$AE394,VLOOKUP($AC395+AN$1,STOCK!$F$10:$AB$209,16,0),IF($AE395=$AE394,(IF(BA394&gt;=1,BA394-COUNTIFS($AE394:$AE394,$AC395,AN394:AN394,$AI$1),0)),0)),0)</f>
        <v>0</v>
      </c>
      <c r="BB395" s="1">
        <f>IFERROR(IF($AE395&gt;$AE394,VLOOKUP($AC395+AO$1,STOCK!$F$10:$AB$209,16,0),IF($AE395=$AE394,(IF(BB394&gt;=1,BB394-COUNTIFS($AE394:$AE394,$AC395,AO394:AO394,$AI$1),0)),0)),0)</f>
        <v>0</v>
      </c>
      <c r="BC395" s="1">
        <f>IFERROR(IF($AE395&gt;$AE394,VLOOKUP($AC395+AP$1,STOCK!$F$10:$AB$209,16,0),IF($AE395=$AE394,(IF(BC394&gt;=1,BC394-COUNTIFS($AE394:$AE394,$AC395,AP394:AP394,$AI$1),0)),0)),0)</f>
        <v>0</v>
      </c>
      <c r="BD395" s="1">
        <f>IFERROR(IF($AE395&gt;$AE394,VLOOKUP($AC395+AQ$1,STOCK!$F$10:$AB$209,16,0),IF($AE395=$AE394,(IF(BD394&gt;=1,BD394-COUNTIFS($AE394:$AE394,$AC395,AQ394:AQ394,$AI$1),0)),0)),0)</f>
        <v>0</v>
      </c>
      <c r="BE395" s="1">
        <f>IFERROR(IF($AE395&gt;$AE394,VLOOKUP($AC395+AR$1,STOCK!$F$10:$AB$209,16,0),IF($AE395=$AE394,(IF(BE394&gt;=1,BE394-COUNTIFS($AE394:$AE394,$AC395,AR394:AR394,$AI$1),0)),0)),0)</f>
        <v>0</v>
      </c>
      <c r="BF395" s="1">
        <f>IFERROR(IF($AE395&gt;$AE394,VLOOKUP($AC395+AS$1,STOCK!$F$10:$AB$209,16,0),IF($AE395=$AE394,(IF(BF394&gt;=1,BF394-COUNTIFS($AE394:$AE394,$AC395,AS394:AS394,$AI$1),0)),0)),0)</f>
        <v>0</v>
      </c>
      <c r="BG395" s="1">
        <f>IFERROR(IF($AE395&gt;$AE394,VLOOKUP($AC395+AT$1,STOCK!$F$10:$AB$209,16,0),IF($AE395=$AE394,(IF(BG394&gt;=1,BG394-COUNTIFS($AE394:$AE394,$AC395,AT394:AT394,$AI$1),0)),0)),0)</f>
        <v>0</v>
      </c>
      <c r="BH395" s="1">
        <f>IFERROR(IF($AE395&gt;$AE394,VLOOKUP($AC395+AU$1,STOCK!$F$10:$AB$209,16,0),IF($AE395=$AE394,(IF(BH394&gt;=1,BH394-COUNTIFS($AE394:$AE394,$AC395,AU394:AU394,$AI$1),0)),0)),0)</f>
        <v>0</v>
      </c>
      <c r="BI395" s="1">
        <f>IFERROR(IF($AE395&gt;$AE394,VLOOKUP($AC395+AV$1,STOCK!$F$10:$AB$209,16,0),IF($AE395=$AE394,(IF(BI394&gt;=1,BI394-COUNTIFS($AE394:$AE394,$AC395,AV394:AV394,$AI$1),0)),0)),0)</f>
        <v>0</v>
      </c>
      <c r="BJ395" s="1">
        <f>IFERROR(IF($AE395&gt;$AE394,VLOOKUP($AC395+AW$1,STOCK!$F$10:$AB$209,16,0),IF($AE395=$AE394,(IF(BJ394&gt;=1,BJ394-COUNTIFS($AE394:$AE394,$AC395,AW394:AW394,$AI$1),0)),0)),0)</f>
        <v>0</v>
      </c>
      <c r="BK395" s="1">
        <f>IFERROR(IF($AE395&gt;$AE394,VLOOKUP($AC395+AX$1,STOCK!$F$10:$AB$209,16,0),IF($AE395=$AE394,(IF(BK394&gt;=1,BK394-COUNTIFS($AE394:$AE394,$AC395,AX394:AX394,$AI$1),0)),0)),0)</f>
        <v>0</v>
      </c>
      <c r="BL395" s="1">
        <f>IFERROR(IF($AE395&gt;$AE394,VLOOKUP($AC395+AL$1,STOCK!$F$10:$AB$209,17,0),IF($AE395=$AE394,(IF(BL394&gt;=1,BL394-COUNTIFS($AE394:$AE394,$AC395,AL394:AL394,$AI$2),0)),0)),0)</f>
        <v>0</v>
      </c>
      <c r="BM395" s="1">
        <f>IFERROR(IF($AE395&gt;$AE394,VLOOKUP($AC395+AM$1,STOCK!$F$10:$AB$209,17,0),IF($AE395=$AE394,(IF(BM394&gt;=1,BM394-COUNTIFS($AE394:$AE394,$AC395,AM394:AM394,$AI$2),0)),0)),0)</f>
        <v>0</v>
      </c>
      <c r="BN395" s="1">
        <f>IFERROR(IF($AE395&gt;$AE394,VLOOKUP($AC395+AN$1,STOCK!$F$10:$AB$209,17,0),IF($AE395=$AE394,(IF(BN394&gt;=1,BN394-COUNTIFS($AE394:$AE394,$AC395,AN394:AN394,$AI$2),0)),0)),0)</f>
        <v>0</v>
      </c>
      <c r="BO395" s="1">
        <f>IFERROR(IF($AE395&gt;$AE394,VLOOKUP($AC395+AO$1,STOCK!$F$10:$AB$209,17,0),IF($AE395=$AE394,(IF(BO394&gt;=1,BO394-COUNTIFS($AE394:$AE394,$AC395,AO394:AO394,$AI$2),0)),0)),0)</f>
        <v>0</v>
      </c>
      <c r="BP395" s="1">
        <f>IFERROR(IF($AE395&gt;$AE394,VLOOKUP($AC395+AP$1,STOCK!$F$10:$AB$209,17,0),IF($AE395=$AE394,(IF(BP394&gt;=1,BP394-COUNTIFS($AE394:$AE394,$AC395,AP394:AP394,$AI$2),0)),0)),0)</f>
        <v>0</v>
      </c>
      <c r="BQ395" s="1">
        <f>IFERROR(IF($AE395&gt;$AE394,VLOOKUP($AC395+AQ$1,STOCK!$F$10:$AB$209,17,0),IF($AE395=$AE394,(IF(BQ394&gt;=1,BQ394-COUNTIFS($AE394:$AE394,$AC395,AQ394:AQ394,$AI$2),0)),0)),0)</f>
        <v>0</v>
      </c>
      <c r="BR395" s="1">
        <f>IFERROR(IF($AE395&gt;$AE394,VLOOKUP($AC395+AR$1,STOCK!$F$10:$AB$209,17,0),IF($AE395=$AE394,(IF(BR394&gt;=1,BR394-COUNTIFS($AE394:$AE394,$AC395,AR394:AR394,$AI$2),0)),0)),0)</f>
        <v>0</v>
      </c>
      <c r="BS395" s="1">
        <f>IFERROR(IF($AE395&gt;$AE394,VLOOKUP($AC395+AS$1,STOCK!$F$10:$AB$209,17,0),IF($AE395=$AE394,(IF(BS394&gt;=1,BS394-COUNTIFS($AE394:$AE394,$AC395,AS394:AS394,$AI$2),0)),0)),0)</f>
        <v>0</v>
      </c>
      <c r="BT395" s="1">
        <f>IFERROR(IF($AE395&gt;$AE394,VLOOKUP($AC395+AT$1,STOCK!$F$10:$AB$209,17,0),IF($AE395=$AE394,(IF(BT394&gt;=1,BT394-COUNTIFS($AE394:$AE394,$AC395,AT394:AT394,$AI$2),0)),0)),0)</f>
        <v>0</v>
      </c>
      <c r="BU395" s="1">
        <f>IFERROR(IF($AE395&gt;$AE394,VLOOKUP($AC395+AU$1,STOCK!$F$10:$AB$209,17,0),IF($AE395=$AE394,(IF(BU394&gt;=1,BU394-COUNTIFS($AE394:$AE394,$AC395,AU394:AU394,$AI$2),0)),0)),0)</f>
        <v>0</v>
      </c>
      <c r="BV395" s="1">
        <f>IFERROR(IF($AE395&gt;$AE394,VLOOKUP($AC395+AV$1,STOCK!$F$10:$AB$209,17,0),IF($AE395=$AE394,(IF(BV394&gt;=1,BV394-COUNTIFS($AE394:$AE394,$AC395,AV394:AV394,$AI$2),0)),0)),0)</f>
        <v>0</v>
      </c>
      <c r="BW395" s="1">
        <f>IFERROR(IF($AE395&gt;$AE394,VLOOKUP($AC395+AW$1,STOCK!$F$10:$AB$209,17,0),IF($AE395=$AE394,(IF(BW394&gt;=1,BW394-COUNTIFS($AE394:$AE394,$AC395,AW394:AW394,$AI$2),0)),0)),0)</f>
        <v>0</v>
      </c>
      <c r="BX395" s="1">
        <f>IFERROR(IF($AE395&gt;$AE394,VLOOKUP($AC395+AX$1,STOCK!$F$10:$AB$209,17,0),IF($AE395=$AE394,(IF(BX394&gt;=1,BX394-COUNTIFS($AE394:$AE394,$AC395,AX394:AX394,$AI$2),0)),0)),0)</f>
        <v>0</v>
      </c>
    </row>
    <row r="396" spans="29:76" x14ac:dyDescent="0.25">
      <c r="AC396" s="1">
        <f t="shared" si="95"/>
        <v>0</v>
      </c>
      <c r="AD396" s="1">
        <f>IFERROR(IF(LEN(AK396)&gt;=1,VLOOKUP(HLOOKUP(AK396,PROFILE!$K$5:$V$8,4,0),PROFILE!$F$1:$G$3,2,0),0),0)</f>
        <v>0</v>
      </c>
      <c r="AE396" s="1">
        <f t="shared" si="96"/>
        <v>0</v>
      </c>
      <c r="AF396" s="1">
        <v>383</v>
      </c>
      <c r="AI396" s="1" t="str">
        <f>IFERROR(IF($AH396&gt;=1,VLOOKUP($AG396,STUDENT!$O$8:$Z$1507,3,0),""),"")</f>
        <v/>
      </c>
      <c r="AJ396" s="1" t="str">
        <f>IFERROR(IF($AH396&gt;=1,VLOOKUP($AG396,STUDENT!$O$8:$Z$1507,4,0),""),"")</f>
        <v/>
      </c>
      <c r="AK396" s="1" t="str">
        <f>IFERROR(IF($AH396&gt;=1,VLOOKUP($AG396,STUDENT!$O$8:$Z$1507,6,0),""),"")</f>
        <v/>
      </c>
      <c r="AL396" s="1" t="str">
        <f t="shared" si="97"/>
        <v/>
      </c>
      <c r="AM396" s="1" t="str">
        <f t="shared" si="98"/>
        <v/>
      </c>
      <c r="AN396" s="1" t="str">
        <f t="shared" si="99"/>
        <v/>
      </c>
      <c r="AO396" s="1" t="str">
        <f t="shared" si="100"/>
        <v/>
      </c>
      <c r="AP396" s="1" t="str">
        <f t="shared" si="101"/>
        <v/>
      </c>
      <c r="AQ396" s="1" t="str">
        <f t="shared" si="102"/>
        <v/>
      </c>
      <c r="AR396" s="1" t="str">
        <f t="shared" si="103"/>
        <v/>
      </c>
      <c r="AS396" s="1" t="str">
        <f t="shared" si="104"/>
        <v/>
      </c>
      <c r="AT396" s="1" t="str">
        <f t="shared" si="105"/>
        <v/>
      </c>
      <c r="AU396" s="1" t="str">
        <f t="shared" si="106"/>
        <v/>
      </c>
      <c r="AV396" s="1" t="str">
        <f t="shared" si="107"/>
        <v/>
      </c>
      <c r="AW396" s="1" t="str">
        <f t="shared" si="108"/>
        <v/>
      </c>
      <c r="AX396" s="1" t="str">
        <f t="shared" si="109"/>
        <v/>
      </c>
      <c r="AY396" s="1">
        <f>IFERROR(IF($AE396&gt;$AE395,VLOOKUP($AC396+AL$1,STOCK!$F$10:$AB$209,16,0),IF($AE396=$AE395,(IF(AY395&gt;=1,AY395-COUNTIFS($AE395:$AE395,$AC396,AL395:AL395,$AI$1),0)),0)),0)</f>
        <v>0</v>
      </c>
      <c r="AZ396" s="1">
        <f>IFERROR(IF($AE396&gt;$AE395,VLOOKUP($AC396+AM$1,STOCK!$F$10:$AB$209,16,0),IF($AE396=$AE395,(IF(AZ395&gt;=1,AZ395-COUNTIFS($AE395:$AE395,$AC396,AM395:AM395,$AI$1),0)),0)),0)</f>
        <v>0</v>
      </c>
      <c r="BA396" s="1">
        <f>IFERROR(IF($AE396&gt;$AE395,VLOOKUP($AC396+AN$1,STOCK!$F$10:$AB$209,16,0),IF($AE396=$AE395,(IF(BA395&gt;=1,BA395-COUNTIFS($AE395:$AE395,$AC396,AN395:AN395,$AI$1),0)),0)),0)</f>
        <v>0</v>
      </c>
      <c r="BB396" s="1">
        <f>IFERROR(IF($AE396&gt;$AE395,VLOOKUP($AC396+AO$1,STOCK!$F$10:$AB$209,16,0),IF($AE396=$AE395,(IF(BB395&gt;=1,BB395-COUNTIFS($AE395:$AE395,$AC396,AO395:AO395,$AI$1),0)),0)),0)</f>
        <v>0</v>
      </c>
      <c r="BC396" s="1">
        <f>IFERROR(IF($AE396&gt;$AE395,VLOOKUP($AC396+AP$1,STOCK!$F$10:$AB$209,16,0),IF($AE396=$AE395,(IF(BC395&gt;=1,BC395-COUNTIFS($AE395:$AE395,$AC396,AP395:AP395,$AI$1),0)),0)),0)</f>
        <v>0</v>
      </c>
      <c r="BD396" s="1">
        <f>IFERROR(IF($AE396&gt;$AE395,VLOOKUP($AC396+AQ$1,STOCK!$F$10:$AB$209,16,0),IF($AE396=$AE395,(IF(BD395&gt;=1,BD395-COUNTIFS($AE395:$AE395,$AC396,AQ395:AQ395,$AI$1),0)),0)),0)</f>
        <v>0</v>
      </c>
      <c r="BE396" s="1">
        <f>IFERROR(IF($AE396&gt;$AE395,VLOOKUP($AC396+AR$1,STOCK!$F$10:$AB$209,16,0),IF($AE396=$AE395,(IF(BE395&gt;=1,BE395-COUNTIFS($AE395:$AE395,$AC396,AR395:AR395,$AI$1),0)),0)),0)</f>
        <v>0</v>
      </c>
      <c r="BF396" s="1">
        <f>IFERROR(IF($AE396&gt;$AE395,VLOOKUP($AC396+AS$1,STOCK!$F$10:$AB$209,16,0),IF($AE396=$AE395,(IF(BF395&gt;=1,BF395-COUNTIFS($AE395:$AE395,$AC396,AS395:AS395,$AI$1),0)),0)),0)</f>
        <v>0</v>
      </c>
      <c r="BG396" s="1">
        <f>IFERROR(IF($AE396&gt;$AE395,VLOOKUP($AC396+AT$1,STOCK!$F$10:$AB$209,16,0),IF($AE396=$AE395,(IF(BG395&gt;=1,BG395-COUNTIFS($AE395:$AE395,$AC396,AT395:AT395,$AI$1),0)),0)),0)</f>
        <v>0</v>
      </c>
      <c r="BH396" s="1">
        <f>IFERROR(IF($AE396&gt;$AE395,VLOOKUP($AC396+AU$1,STOCK!$F$10:$AB$209,16,0),IF($AE396=$AE395,(IF(BH395&gt;=1,BH395-COUNTIFS($AE395:$AE395,$AC396,AU395:AU395,$AI$1),0)),0)),0)</f>
        <v>0</v>
      </c>
      <c r="BI396" s="1">
        <f>IFERROR(IF($AE396&gt;$AE395,VLOOKUP($AC396+AV$1,STOCK!$F$10:$AB$209,16,0),IF($AE396=$AE395,(IF(BI395&gt;=1,BI395-COUNTIFS($AE395:$AE395,$AC396,AV395:AV395,$AI$1),0)),0)),0)</f>
        <v>0</v>
      </c>
      <c r="BJ396" s="1">
        <f>IFERROR(IF($AE396&gt;$AE395,VLOOKUP($AC396+AW$1,STOCK!$F$10:$AB$209,16,0),IF($AE396=$AE395,(IF(BJ395&gt;=1,BJ395-COUNTIFS($AE395:$AE395,$AC396,AW395:AW395,$AI$1),0)),0)),0)</f>
        <v>0</v>
      </c>
      <c r="BK396" s="1">
        <f>IFERROR(IF($AE396&gt;$AE395,VLOOKUP($AC396+AX$1,STOCK!$F$10:$AB$209,16,0),IF($AE396=$AE395,(IF(BK395&gt;=1,BK395-COUNTIFS($AE395:$AE395,$AC396,AX395:AX395,$AI$1),0)),0)),0)</f>
        <v>0</v>
      </c>
      <c r="BL396" s="1">
        <f>IFERROR(IF($AE396&gt;$AE395,VLOOKUP($AC396+AL$1,STOCK!$F$10:$AB$209,17,0),IF($AE396=$AE395,(IF(BL395&gt;=1,BL395-COUNTIFS($AE395:$AE395,$AC396,AL395:AL395,$AI$2),0)),0)),0)</f>
        <v>0</v>
      </c>
      <c r="BM396" s="1">
        <f>IFERROR(IF($AE396&gt;$AE395,VLOOKUP($AC396+AM$1,STOCK!$F$10:$AB$209,17,0),IF($AE396=$AE395,(IF(BM395&gt;=1,BM395-COUNTIFS($AE395:$AE395,$AC396,AM395:AM395,$AI$2),0)),0)),0)</f>
        <v>0</v>
      </c>
      <c r="BN396" s="1">
        <f>IFERROR(IF($AE396&gt;$AE395,VLOOKUP($AC396+AN$1,STOCK!$F$10:$AB$209,17,0),IF($AE396=$AE395,(IF(BN395&gt;=1,BN395-COUNTIFS($AE395:$AE395,$AC396,AN395:AN395,$AI$2),0)),0)),0)</f>
        <v>0</v>
      </c>
      <c r="BO396" s="1">
        <f>IFERROR(IF($AE396&gt;$AE395,VLOOKUP($AC396+AO$1,STOCK!$F$10:$AB$209,17,0),IF($AE396=$AE395,(IF(BO395&gt;=1,BO395-COUNTIFS($AE395:$AE395,$AC396,AO395:AO395,$AI$2),0)),0)),0)</f>
        <v>0</v>
      </c>
      <c r="BP396" s="1">
        <f>IFERROR(IF($AE396&gt;$AE395,VLOOKUP($AC396+AP$1,STOCK!$F$10:$AB$209,17,0),IF($AE396=$AE395,(IF(BP395&gt;=1,BP395-COUNTIFS($AE395:$AE395,$AC396,AP395:AP395,$AI$2),0)),0)),0)</f>
        <v>0</v>
      </c>
      <c r="BQ396" s="1">
        <f>IFERROR(IF($AE396&gt;$AE395,VLOOKUP($AC396+AQ$1,STOCK!$F$10:$AB$209,17,0),IF($AE396=$AE395,(IF(BQ395&gt;=1,BQ395-COUNTIFS($AE395:$AE395,$AC396,AQ395:AQ395,$AI$2),0)),0)),0)</f>
        <v>0</v>
      </c>
      <c r="BR396" s="1">
        <f>IFERROR(IF($AE396&gt;$AE395,VLOOKUP($AC396+AR$1,STOCK!$F$10:$AB$209,17,0),IF($AE396=$AE395,(IF(BR395&gt;=1,BR395-COUNTIFS($AE395:$AE395,$AC396,AR395:AR395,$AI$2),0)),0)),0)</f>
        <v>0</v>
      </c>
      <c r="BS396" s="1">
        <f>IFERROR(IF($AE396&gt;$AE395,VLOOKUP($AC396+AS$1,STOCK!$F$10:$AB$209,17,0),IF($AE396=$AE395,(IF(BS395&gt;=1,BS395-COUNTIFS($AE395:$AE395,$AC396,AS395:AS395,$AI$2),0)),0)),0)</f>
        <v>0</v>
      </c>
      <c r="BT396" s="1">
        <f>IFERROR(IF($AE396&gt;$AE395,VLOOKUP($AC396+AT$1,STOCK!$F$10:$AB$209,17,0),IF($AE396=$AE395,(IF(BT395&gt;=1,BT395-COUNTIFS($AE395:$AE395,$AC396,AT395:AT395,$AI$2),0)),0)),0)</f>
        <v>0</v>
      </c>
      <c r="BU396" s="1">
        <f>IFERROR(IF($AE396&gt;$AE395,VLOOKUP($AC396+AU$1,STOCK!$F$10:$AB$209,17,0),IF($AE396=$AE395,(IF(BU395&gt;=1,BU395-COUNTIFS($AE395:$AE395,$AC396,AU395:AU395,$AI$2),0)),0)),0)</f>
        <v>0</v>
      </c>
      <c r="BV396" s="1">
        <f>IFERROR(IF($AE396&gt;$AE395,VLOOKUP($AC396+AV$1,STOCK!$F$10:$AB$209,17,0),IF($AE396=$AE395,(IF(BV395&gt;=1,BV395-COUNTIFS($AE395:$AE395,$AC396,AV395:AV395,$AI$2),0)),0)),0)</f>
        <v>0</v>
      </c>
      <c r="BW396" s="1">
        <f>IFERROR(IF($AE396&gt;$AE395,VLOOKUP($AC396+AW$1,STOCK!$F$10:$AB$209,17,0),IF($AE396=$AE395,(IF(BW395&gt;=1,BW395-COUNTIFS($AE395:$AE395,$AC396,AW395:AW395,$AI$2),0)),0)),0)</f>
        <v>0</v>
      </c>
      <c r="BX396" s="1">
        <f>IFERROR(IF($AE396&gt;$AE395,VLOOKUP($AC396+AX$1,STOCK!$F$10:$AB$209,17,0),IF($AE396=$AE395,(IF(BX395&gt;=1,BX395-COUNTIFS($AE395:$AE395,$AC396,AX395:AX395,$AI$2),0)),0)),0)</f>
        <v>0</v>
      </c>
    </row>
    <row r="397" spans="29:76" x14ac:dyDescent="0.25">
      <c r="AC397" s="1">
        <f t="shared" si="95"/>
        <v>0</v>
      </c>
      <c r="AD397" s="1">
        <f>IFERROR(IF(LEN(AK397)&gt;=1,VLOOKUP(HLOOKUP(AK397,PROFILE!$K$5:$V$8,4,0),PROFILE!$F$1:$G$3,2,0),0),0)</f>
        <v>0</v>
      </c>
      <c r="AE397" s="1">
        <f t="shared" si="96"/>
        <v>0</v>
      </c>
      <c r="AF397" s="1">
        <v>384</v>
      </c>
      <c r="AI397" s="1" t="str">
        <f>IFERROR(IF($AH397&gt;=1,VLOOKUP($AG397,STUDENT!$O$8:$Z$1507,3,0),""),"")</f>
        <v/>
      </c>
      <c r="AJ397" s="1" t="str">
        <f>IFERROR(IF($AH397&gt;=1,VLOOKUP($AG397,STUDENT!$O$8:$Z$1507,4,0),""),"")</f>
        <v/>
      </c>
      <c r="AK397" s="1" t="str">
        <f>IFERROR(IF($AH397&gt;=1,VLOOKUP($AG397,STUDENT!$O$8:$Z$1507,6,0),""),"")</f>
        <v/>
      </c>
      <c r="AL397" s="1" t="str">
        <f t="shared" si="97"/>
        <v/>
      </c>
      <c r="AM397" s="1" t="str">
        <f t="shared" si="98"/>
        <v/>
      </c>
      <c r="AN397" s="1" t="str">
        <f t="shared" si="99"/>
        <v/>
      </c>
      <c r="AO397" s="1" t="str">
        <f t="shared" si="100"/>
        <v/>
      </c>
      <c r="AP397" s="1" t="str">
        <f t="shared" si="101"/>
        <v/>
      </c>
      <c r="AQ397" s="1" t="str">
        <f t="shared" si="102"/>
        <v/>
      </c>
      <c r="AR397" s="1" t="str">
        <f t="shared" si="103"/>
        <v/>
      </c>
      <c r="AS397" s="1" t="str">
        <f t="shared" si="104"/>
        <v/>
      </c>
      <c r="AT397" s="1" t="str">
        <f t="shared" si="105"/>
        <v/>
      </c>
      <c r="AU397" s="1" t="str">
        <f t="shared" si="106"/>
        <v/>
      </c>
      <c r="AV397" s="1" t="str">
        <f t="shared" si="107"/>
        <v/>
      </c>
      <c r="AW397" s="1" t="str">
        <f t="shared" si="108"/>
        <v/>
      </c>
      <c r="AX397" s="1" t="str">
        <f t="shared" si="109"/>
        <v/>
      </c>
      <c r="AY397" s="1">
        <f>IFERROR(IF($AE397&gt;$AE396,VLOOKUP($AC397+AL$1,STOCK!$F$10:$AB$209,16,0),IF($AE397=$AE396,(IF(AY396&gt;=1,AY396-COUNTIFS($AE396:$AE396,$AC397,AL396:AL396,$AI$1),0)),0)),0)</f>
        <v>0</v>
      </c>
      <c r="AZ397" s="1">
        <f>IFERROR(IF($AE397&gt;$AE396,VLOOKUP($AC397+AM$1,STOCK!$F$10:$AB$209,16,0),IF($AE397=$AE396,(IF(AZ396&gt;=1,AZ396-COUNTIFS($AE396:$AE396,$AC397,AM396:AM396,$AI$1),0)),0)),0)</f>
        <v>0</v>
      </c>
      <c r="BA397" s="1">
        <f>IFERROR(IF($AE397&gt;$AE396,VLOOKUP($AC397+AN$1,STOCK!$F$10:$AB$209,16,0),IF($AE397=$AE396,(IF(BA396&gt;=1,BA396-COUNTIFS($AE396:$AE396,$AC397,AN396:AN396,$AI$1),0)),0)),0)</f>
        <v>0</v>
      </c>
      <c r="BB397" s="1">
        <f>IFERROR(IF($AE397&gt;$AE396,VLOOKUP($AC397+AO$1,STOCK!$F$10:$AB$209,16,0),IF($AE397=$AE396,(IF(BB396&gt;=1,BB396-COUNTIFS($AE396:$AE396,$AC397,AO396:AO396,$AI$1),0)),0)),0)</f>
        <v>0</v>
      </c>
      <c r="BC397" s="1">
        <f>IFERROR(IF($AE397&gt;$AE396,VLOOKUP($AC397+AP$1,STOCK!$F$10:$AB$209,16,0),IF($AE397=$AE396,(IF(BC396&gt;=1,BC396-COUNTIFS($AE396:$AE396,$AC397,AP396:AP396,$AI$1),0)),0)),0)</f>
        <v>0</v>
      </c>
      <c r="BD397" s="1">
        <f>IFERROR(IF($AE397&gt;$AE396,VLOOKUP($AC397+AQ$1,STOCK!$F$10:$AB$209,16,0),IF($AE397=$AE396,(IF(BD396&gt;=1,BD396-COUNTIFS($AE396:$AE396,$AC397,AQ396:AQ396,$AI$1),0)),0)),0)</f>
        <v>0</v>
      </c>
      <c r="BE397" s="1">
        <f>IFERROR(IF($AE397&gt;$AE396,VLOOKUP($AC397+AR$1,STOCK!$F$10:$AB$209,16,0),IF($AE397=$AE396,(IF(BE396&gt;=1,BE396-COUNTIFS($AE396:$AE396,$AC397,AR396:AR396,$AI$1),0)),0)),0)</f>
        <v>0</v>
      </c>
      <c r="BF397" s="1">
        <f>IFERROR(IF($AE397&gt;$AE396,VLOOKUP($AC397+AS$1,STOCK!$F$10:$AB$209,16,0),IF($AE397=$AE396,(IF(BF396&gt;=1,BF396-COUNTIFS($AE396:$AE396,$AC397,AS396:AS396,$AI$1),0)),0)),0)</f>
        <v>0</v>
      </c>
      <c r="BG397" s="1">
        <f>IFERROR(IF($AE397&gt;$AE396,VLOOKUP($AC397+AT$1,STOCK!$F$10:$AB$209,16,0),IF($AE397=$AE396,(IF(BG396&gt;=1,BG396-COUNTIFS($AE396:$AE396,$AC397,AT396:AT396,$AI$1),0)),0)),0)</f>
        <v>0</v>
      </c>
      <c r="BH397" s="1">
        <f>IFERROR(IF($AE397&gt;$AE396,VLOOKUP($AC397+AU$1,STOCK!$F$10:$AB$209,16,0),IF($AE397=$AE396,(IF(BH396&gt;=1,BH396-COUNTIFS($AE396:$AE396,$AC397,AU396:AU396,$AI$1),0)),0)),0)</f>
        <v>0</v>
      </c>
      <c r="BI397" s="1">
        <f>IFERROR(IF($AE397&gt;$AE396,VLOOKUP($AC397+AV$1,STOCK!$F$10:$AB$209,16,0),IF($AE397=$AE396,(IF(BI396&gt;=1,BI396-COUNTIFS($AE396:$AE396,$AC397,AV396:AV396,$AI$1),0)),0)),0)</f>
        <v>0</v>
      </c>
      <c r="BJ397" s="1">
        <f>IFERROR(IF($AE397&gt;$AE396,VLOOKUP($AC397+AW$1,STOCK!$F$10:$AB$209,16,0),IF($AE397=$AE396,(IF(BJ396&gt;=1,BJ396-COUNTIFS($AE396:$AE396,$AC397,AW396:AW396,$AI$1),0)),0)),0)</f>
        <v>0</v>
      </c>
      <c r="BK397" s="1">
        <f>IFERROR(IF($AE397&gt;$AE396,VLOOKUP($AC397+AX$1,STOCK!$F$10:$AB$209,16,0),IF($AE397=$AE396,(IF(BK396&gt;=1,BK396-COUNTIFS($AE396:$AE396,$AC397,AX396:AX396,$AI$1),0)),0)),0)</f>
        <v>0</v>
      </c>
      <c r="BL397" s="1">
        <f>IFERROR(IF($AE397&gt;$AE396,VLOOKUP($AC397+AL$1,STOCK!$F$10:$AB$209,17,0),IF($AE397=$AE396,(IF(BL396&gt;=1,BL396-COUNTIFS($AE396:$AE396,$AC397,AL396:AL396,$AI$2),0)),0)),0)</f>
        <v>0</v>
      </c>
      <c r="BM397" s="1">
        <f>IFERROR(IF($AE397&gt;$AE396,VLOOKUP($AC397+AM$1,STOCK!$F$10:$AB$209,17,0),IF($AE397=$AE396,(IF(BM396&gt;=1,BM396-COUNTIFS($AE396:$AE396,$AC397,AM396:AM396,$AI$2),0)),0)),0)</f>
        <v>0</v>
      </c>
      <c r="BN397" s="1">
        <f>IFERROR(IF($AE397&gt;$AE396,VLOOKUP($AC397+AN$1,STOCK!$F$10:$AB$209,17,0),IF($AE397=$AE396,(IF(BN396&gt;=1,BN396-COUNTIFS($AE396:$AE396,$AC397,AN396:AN396,$AI$2),0)),0)),0)</f>
        <v>0</v>
      </c>
      <c r="BO397" s="1">
        <f>IFERROR(IF($AE397&gt;$AE396,VLOOKUP($AC397+AO$1,STOCK!$F$10:$AB$209,17,0),IF($AE397=$AE396,(IF(BO396&gt;=1,BO396-COUNTIFS($AE396:$AE396,$AC397,AO396:AO396,$AI$2),0)),0)),0)</f>
        <v>0</v>
      </c>
      <c r="BP397" s="1">
        <f>IFERROR(IF($AE397&gt;$AE396,VLOOKUP($AC397+AP$1,STOCK!$F$10:$AB$209,17,0),IF($AE397=$AE396,(IF(BP396&gt;=1,BP396-COUNTIFS($AE396:$AE396,$AC397,AP396:AP396,$AI$2),0)),0)),0)</f>
        <v>0</v>
      </c>
      <c r="BQ397" s="1">
        <f>IFERROR(IF($AE397&gt;$AE396,VLOOKUP($AC397+AQ$1,STOCK!$F$10:$AB$209,17,0),IF($AE397=$AE396,(IF(BQ396&gt;=1,BQ396-COUNTIFS($AE396:$AE396,$AC397,AQ396:AQ396,$AI$2),0)),0)),0)</f>
        <v>0</v>
      </c>
      <c r="BR397" s="1">
        <f>IFERROR(IF($AE397&gt;$AE396,VLOOKUP($AC397+AR$1,STOCK!$F$10:$AB$209,17,0),IF($AE397=$AE396,(IF(BR396&gt;=1,BR396-COUNTIFS($AE396:$AE396,$AC397,AR396:AR396,$AI$2),0)),0)),0)</f>
        <v>0</v>
      </c>
      <c r="BS397" s="1">
        <f>IFERROR(IF($AE397&gt;$AE396,VLOOKUP($AC397+AS$1,STOCK!$F$10:$AB$209,17,0),IF($AE397=$AE396,(IF(BS396&gt;=1,BS396-COUNTIFS($AE396:$AE396,$AC397,AS396:AS396,$AI$2),0)),0)),0)</f>
        <v>0</v>
      </c>
      <c r="BT397" s="1">
        <f>IFERROR(IF($AE397&gt;$AE396,VLOOKUP($AC397+AT$1,STOCK!$F$10:$AB$209,17,0),IF($AE397=$AE396,(IF(BT396&gt;=1,BT396-COUNTIFS($AE396:$AE396,$AC397,AT396:AT396,$AI$2),0)),0)),0)</f>
        <v>0</v>
      </c>
      <c r="BU397" s="1">
        <f>IFERROR(IF($AE397&gt;$AE396,VLOOKUP($AC397+AU$1,STOCK!$F$10:$AB$209,17,0),IF($AE397=$AE396,(IF(BU396&gt;=1,BU396-COUNTIFS($AE396:$AE396,$AC397,AU396:AU396,$AI$2),0)),0)),0)</f>
        <v>0</v>
      </c>
      <c r="BV397" s="1">
        <f>IFERROR(IF($AE397&gt;$AE396,VLOOKUP($AC397+AV$1,STOCK!$F$10:$AB$209,17,0),IF($AE397=$AE396,(IF(BV396&gt;=1,BV396-COUNTIFS($AE396:$AE396,$AC397,AV396:AV396,$AI$2),0)),0)),0)</f>
        <v>0</v>
      </c>
      <c r="BW397" s="1">
        <f>IFERROR(IF($AE397&gt;$AE396,VLOOKUP($AC397+AW$1,STOCK!$F$10:$AB$209,17,0),IF($AE397=$AE396,(IF(BW396&gt;=1,BW396-COUNTIFS($AE396:$AE396,$AC397,AW396:AW396,$AI$2),0)),0)),0)</f>
        <v>0</v>
      </c>
      <c r="BX397" s="1">
        <f>IFERROR(IF($AE397&gt;$AE396,VLOOKUP($AC397+AX$1,STOCK!$F$10:$AB$209,17,0),IF($AE397=$AE396,(IF(BX396&gt;=1,BX396-COUNTIFS($AE396:$AE396,$AC397,AX396:AX396,$AI$2),0)),0)),0)</f>
        <v>0</v>
      </c>
    </row>
    <row r="398" spans="29:76" x14ac:dyDescent="0.25">
      <c r="AC398" s="1">
        <f t="shared" si="95"/>
        <v>0</v>
      </c>
      <c r="AD398" s="1">
        <f>IFERROR(IF(LEN(AK398)&gt;=1,VLOOKUP(HLOOKUP(AK398,PROFILE!$K$5:$V$8,4,0),PROFILE!$F$1:$G$3,2,0),0),0)</f>
        <v>0</v>
      </c>
      <c r="AE398" s="1">
        <f t="shared" si="96"/>
        <v>0</v>
      </c>
      <c r="AF398" s="1">
        <v>385</v>
      </c>
      <c r="AI398" s="1" t="str">
        <f>IFERROR(IF($AH398&gt;=1,VLOOKUP($AG398,STUDENT!$O$8:$Z$1507,3,0),""),"")</f>
        <v/>
      </c>
      <c r="AJ398" s="1" t="str">
        <f>IFERROR(IF($AH398&gt;=1,VLOOKUP($AG398,STUDENT!$O$8:$Z$1507,4,0),""),"")</f>
        <v/>
      </c>
      <c r="AK398" s="1" t="str">
        <f>IFERROR(IF($AH398&gt;=1,VLOOKUP($AG398,STUDENT!$O$8:$Z$1507,6,0),""),"")</f>
        <v/>
      </c>
      <c r="AL398" s="1" t="str">
        <f t="shared" si="97"/>
        <v/>
      </c>
      <c r="AM398" s="1" t="str">
        <f t="shared" si="98"/>
        <v/>
      </c>
      <c r="AN398" s="1" t="str">
        <f t="shared" si="99"/>
        <v/>
      </c>
      <c r="AO398" s="1" t="str">
        <f t="shared" si="100"/>
        <v/>
      </c>
      <c r="AP398" s="1" t="str">
        <f t="shared" si="101"/>
        <v/>
      </c>
      <c r="AQ398" s="1" t="str">
        <f t="shared" si="102"/>
        <v/>
      </c>
      <c r="AR398" s="1" t="str">
        <f t="shared" si="103"/>
        <v/>
      </c>
      <c r="AS398" s="1" t="str">
        <f t="shared" si="104"/>
        <v/>
      </c>
      <c r="AT398" s="1" t="str">
        <f t="shared" si="105"/>
        <v/>
      </c>
      <c r="AU398" s="1" t="str">
        <f t="shared" si="106"/>
        <v/>
      </c>
      <c r="AV398" s="1" t="str">
        <f t="shared" si="107"/>
        <v/>
      </c>
      <c r="AW398" s="1" t="str">
        <f t="shared" si="108"/>
        <v/>
      </c>
      <c r="AX398" s="1" t="str">
        <f t="shared" si="109"/>
        <v/>
      </c>
      <c r="AY398" s="1">
        <f>IFERROR(IF($AE398&gt;$AE397,VLOOKUP($AC398+AL$1,STOCK!$F$10:$AB$209,16,0),IF($AE398=$AE397,(IF(AY397&gt;=1,AY397-COUNTIFS($AE397:$AE397,$AC398,AL397:AL397,$AI$1),0)),0)),0)</f>
        <v>0</v>
      </c>
      <c r="AZ398" s="1">
        <f>IFERROR(IF($AE398&gt;$AE397,VLOOKUP($AC398+AM$1,STOCK!$F$10:$AB$209,16,0),IF($AE398=$AE397,(IF(AZ397&gt;=1,AZ397-COUNTIFS($AE397:$AE397,$AC398,AM397:AM397,$AI$1),0)),0)),0)</f>
        <v>0</v>
      </c>
      <c r="BA398" s="1">
        <f>IFERROR(IF($AE398&gt;$AE397,VLOOKUP($AC398+AN$1,STOCK!$F$10:$AB$209,16,0),IF($AE398=$AE397,(IF(BA397&gt;=1,BA397-COUNTIFS($AE397:$AE397,$AC398,AN397:AN397,$AI$1),0)),0)),0)</f>
        <v>0</v>
      </c>
      <c r="BB398" s="1">
        <f>IFERROR(IF($AE398&gt;$AE397,VLOOKUP($AC398+AO$1,STOCK!$F$10:$AB$209,16,0),IF($AE398=$AE397,(IF(BB397&gt;=1,BB397-COUNTIFS($AE397:$AE397,$AC398,AO397:AO397,$AI$1),0)),0)),0)</f>
        <v>0</v>
      </c>
      <c r="BC398" s="1">
        <f>IFERROR(IF($AE398&gt;$AE397,VLOOKUP($AC398+AP$1,STOCK!$F$10:$AB$209,16,0),IF($AE398=$AE397,(IF(BC397&gt;=1,BC397-COUNTIFS($AE397:$AE397,$AC398,AP397:AP397,$AI$1),0)),0)),0)</f>
        <v>0</v>
      </c>
      <c r="BD398" s="1">
        <f>IFERROR(IF($AE398&gt;$AE397,VLOOKUP($AC398+AQ$1,STOCK!$F$10:$AB$209,16,0),IF($AE398=$AE397,(IF(BD397&gt;=1,BD397-COUNTIFS($AE397:$AE397,$AC398,AQ397:AQ397,$AI$1),0)),0)),0)</f>
        <v>0</v>
      </c>
      <c r="BE398" s="1">
        <f>IFERROR(IF($AE398&gt;$AE397,VLOOKUP($AC398+AR$1,STOCK!$F$10:$AB$209,16,0),IF($AE398=$AE397,(IF(BE397&gt;=1,BE397-COUNTIFS($AE397:$AE397,$AC398,AR397:AR397,$AI$1),0)),0)),0)</f>
        <v>0</v>
      </c>
      <c r="BF398" s="1">
        <f>IFERROR(IF($AE398&gt;$AE397,VLOOKUP($AC398+AS$1,STOCK!$F$10:$AB$209,16,0),IF($AE398=$AE397,(IF(BF397&gt;=1,BF397-COUNTIFS($AE397:$AE397,$AC398,AS397:AS397,$AI$1),0)),0)),0)</f>
        <v>0</v>
      </c>
      <c r="BG398" s="1">
        <f>IFERROR(IF($AE398&gt;$AE397,VLOOKUP($AC398+AT$1,STOCK!$F$10:$AB$209,16,0),IF($AE398=$AE397,(IF(BG397&gt;=1,BG397-COUNTIFS($AE397:$AE397,$AC398,AT397:AT397,$AI$1),0)),0)),0)</f>
        <v>0</v>
      </c>
      <c r="BH398" s="1">
        <f>IFERROR(IF($AE398&gt;$AE397,VLOOKUP($AC398+AU$1,STOCK!$F$10:$AB$209,16,0),IF($AE398=$AE397,(IF(BH397&gt;=1,BH397-COUNTIFS($AE397:$AE397,$AC398,AU397:AU397,$AI$1),0)),0)),0)</f>
        <v>0</v>
      </c>
      <c r="BI398" s="1">
        <f>IFERROR(IF($AE398&gt;$AE397,VLOOKUP($AC398+AV$1,STOCK!$F$10:$AB$209,16,0),IF($AE398=$AE397,(IF(BI397&gt;=1,BI397-COUNTIFS($AE397:$AE397,$AC398,AV397:AV397,$AI$1),0)),0)),0)</f>
        <v>0</v>
      </c>
      <c r="BJ398" s="1">
        <f>IFERROR(IF($AE398&gt;$AE397,VLOOKUP($AC398+AW$1,STOCK!$F$10:$AB$209,16,0),IF($AE398=$AE397,(IF(BJ397&gt;=1,BJ397-COUNTIFS($AE397:$AE397,$AC398,AW397:AW397,$AI$1),0)),0)),0)</f>
        <v>0</v>
      </c>
      <c r="BK398" s="1">
        <f>IFERROR(IF($AE398&gt;$AE397,VLOOKUP($AC398+AX$1,STOCK!$F$10:$AB$209,16,0),IF($AE398=$AE397,(IF(BK397&gt;=1,BK397-COUNTIFS($AE397:$AE397,$AC398,AX397:AX397,$AI$1),0)),0)),0)</f>
        <v>0</v>
      </c>
      <c r="BL398" s="1">
        <f>IFERROR(IF($AE398&gt;$AE397,VLOOKUP($AC398+AL$1,STOCK!$F$10:$AB$209,17,0),IF($AE398=$AE397,(IF(BL397&gt;=1,BL397-COUNTIFS($AE397:$AE397,$AC398,AL397:AL397,$AI$2),0)),0)),0)</f>
        <v>0</v>
      </c>
      <c r="BM398" s="1">
        <f>IFERROR(IF($AE398&gt;$AE397,VLOOKUP($AC398+AM$1,STOCK!$F$10:$AB$209,17,0),IF($AE398=$AE397,(IF(BM397&gt;=1,BM397-COUNTIFS($AE397:$AE397,$AC398,AM397:AM397,$AI$2),0)),0)),0)</f>
        <v>0</v>
      </c>
      <c r="BN398" s="1">
        <f>IFERROR(IF($AE398&gt;$AE397,VLOOKUP($AC398+AN$1,STOCK!$F$10:$AB$209,17,0),IF($AE398=$AE397,(IF(BN397&gt;=1,BN397-COUNTIFS($AE397:$AE397,$AC398,AN397:AN397,$AI$2),0)),0)),0)</f>
        <v>0</v>
      </c>
      <c r="BO398" s="1">
        <f>IFERROR(IF($AE398&gt;$AE397,VLOOKUP($AC398+AO$1,STOCK!$F$10:$AB$209,17,0),IF($AE398=$AE397,(IF(BO397&gt;=1,BO397-COUNTIFS($AE397:$AE397,$AC398,AO397:AO397,$AI$2),0)),0)),0)</f>
        <v>0</v>
      </c>
      <c r="BP398" s="1">
        <f>IFERROR(IF($AE398&gt;$AE397,VLOOKUP($AC398+AP$1,STOCK!$F$10:$AB$209,17,0),IF($AE398=$AE397,(IF(BP397&gt;=1,BP397-COUNTIFS($AE397:$AE397,$AC398,AP397:AP397,$AI$2),0)),0)),0)</f>
        <v>0</v>
      </c>
      <c r="BQ398" s="1">
        <f>IFERROR(IF($AE398&gt;$AE397,VLOOKUP($AC398+AQ$1,STOCK!$F$10:$AB$209,17,0),IF($AE398=$AE397,(IF(BQ397&gt;=1,BQ397-COUNTIFS($AE397:$AE397,$AC398,AQ397:AQ397,$AI$2),0)),0)),0)</f>
        <v>0</v>
      </c>
      <c r="BR398" s="1">
        <f>IFERROR(IF($AE398&gt;$AE397,VLOOKUP($AC398+AR$1,STOCK!$F$10:$AB$209,17,0),IF($AE398=$AE397,(IF(BR397&gt;=1,BR397-COUNTIFS($AE397:$AE397,$AC398,AR397:AR397,$AI$2),0)),0)),0)</f>
        <v>0</v>
      </c>
      <c r="BS398" s="1">
        <f>IFERROR(IF($AE398&gt;$AE397,VLOOKUP($AC398+AS$1,STOCK!$F$10:$AB$209,17,0),IF($AE398=$AE397,(IF(BS397&gt;=1,BS397-COUNTIFS($AE397:$AE397,$AC398,AS397:AS397,$AI$2),0)),0)),0)</f>
        <v>0</v>
      </c>
      <c r="BT398" s="1">
        <f>IFERROR(IF($AE398&gt;$AE397,VLOOKUP($AC398+AT$1,STOCK!$F$10:$AB$209,17,0),IF($AE398=$AE397,(IF(BT397&gt;=1,BT397-COUNTIFS($AE397:$AE397,$AC398,AT397:AT397,$AI$2),0)),0)),0)</f>
        <v>0</v>
      </c>
      <c r="BU398" s="1">
        <f>IFERROR(IF($AE398&gt;$AE397,VLOOKUP($AC398+AU$1,STOCK!$F$10:$AB$209,17,0),IF($AE398=$AE397,(IF(BU397&gt;=1,BU397-COUNTIFS($AE397:$AE397,$AC398,AU397:AU397,$AI$2),0)),0)),0)</f>
        <v>0</v>
      </c>
      <c r="BV398" s="1">
        <f>IFERROR(IF($AE398&gt;$AE397,VLOOKUP($AC398+AV$1,STOCK!$F$10:$AB$209,17,0),IF($AE398=$AE397,(IF(BV397&gt;=1,BV397-COUNTIFS($AE397:$AE397,$AC398,AV397:AV397,$AI$2),0)),0)),0)</f>
        <v>0</v>
      </c>
      <c r="BW398" s="1">
        <f>IFERROR(IF($AE398&gt;$AE397,VLOOKUP($AC398+AW$1,STOCK!$F$10:$AB$209,17,0),IF($AE398=$AE397,(IF(BW397&gt;=1,BW397-COUNTIFS($AE397:$AE397,$AC398,AW397:AW397,$AI$2),0)),0)),0)</f>
        <v>0</v>
      </c>
      <c r="BX398" s="1">
        <f>IFERROR(IF($AE398&gt;$AE397,VLOOKUP($AC398+AX$1,STOCK!$F$10:$AB$209,17,0),IF($AE398=$AE397,(IF(BX397&gt;=1,BX397-COUNTIFS($AE397:$AE397,$AC398,AX397:AX397,$AI$2),0)),0)),0)</f>
        <v>0</v>
      </c>
    </row>
    <row r="399" spans="29:76" x14ac:dyDescent="0.25">
      <c r="AC399" s="1">
        <f t="shared" ref="AC399:AC462" si="110">IFERROR(IF(AG399&gt;=101,LEFT(AG399,1)*100,0),0)</f>
        <v>0</v>
      </c>
      <c r="AD399" s="1">
        <f>IFERROR(IF(LEN(AK399)&gt;=1,VLOOKUP(HLOOKUP(AK399,PROFILE!$K$5:$V$8,4,0),PROFILE!$F$1:$G$3,2,0),0),0)</f>
        <v>0</v>
      </c>
      <c r="AE399" s="1">
        <f t="shared" ref="AE399:AE462" si="111">IFERROR(IF(AG399&gt;=101,LEFT(AG399,1)*100,0),0)</f>
        <v>0</v>
      </c>
      <c r="AF399" s="1">
        <v>386</v>
      </c>
      <c r="AI399" s="1" t="str">
        <f>IFERROR(IF($AH399&gt;=1,VLOOKUP($AG399,STUDENT!$O$8:$Z$1507,3,0),""),"")</f>
        <v/>
      </c>
      <c r="AJ399" s="1" t="str">
        <f>IFERROR(IF($AH399&gt;=1,VLOOKUP($AG399,STUDENT!$O$8:$Z$1507,4,0),""),"")</f>
        <v/>
      </c>
      <c r="AK399" s="1" t="str">
        <f>IFERROR(IF($AH399&gt;=1,VLOOKUP($AG399,STUDENT!$O$8:$Z$1507,6,0),""),"")</f>
        <v/>
      </c>
      <c r="AL399" s="1" t="str">
        <f t="shared" ref="AL399:AL462" si="112">IFERROR(IF($AH399&gt;=1,(IF($AD399=1,(IF(BL399&gt;=1,$AI$2,"")),IF($AD399=2,(IF(AY399&gt;=1,$AI$1,"")),IF($AD399=3,(IF(MOD($AG399+AL$1,2)=0,(IF(AY399&gt;=1,$AI$1,"")),IF(MOD($AG399+AL$1,2)=1,(IF(BL399&gt;=1,$AI$2,"")),""))),"")))),""),"")</f>
        <v/>
      </c>
      <c r="AM399" s="1" t="str">
        <f t="shared" ref="AM399:AM462" si="113">IFERROR(IF($AH399&gt;=1,(IF($AD399=1,(IF(BM399&gt;=1,$AI$2,"")),IF($AD399=2,(IF(AZ399&gt;=1,$AI$1,"")),IF($AD399=3,(IF(MOD($AG399+AM$1,2)=0,(IF(AZ399&gt;=1,$AI$1,"")),IF(MOD($AG399+AM$1,2)=1,(IF(BM399&gt;=1,$AI$2,"")),""))),"")))),""),"")</f>
        <v/>
      </c>
      <c r="AN399" s="1" t="str">
        <f t="shared" ref="AN399:AN462" si="114">IFERROR(IF($AH399&gt;=1,(IF($AD399=1,(IF(BN399&gt;=1,$AI$2,"")),IF($AD399=2,(IF(BA399&gt;=1,$AI$1,"")),IF($AD399=3,(IF(MOD($AG399+AN$1,2)=0,(IF(BA399&gt;=1,$AI$1,"")),IF(MOD($AG399+AN$1,2)=1,(IF(BN399&gt;=1,$AI$2,"")),""))),"")))),""),"")</f>
        <v/>
      </c>
      <c r="AO399" s="1" t="str">
        <f t="shared" ref="AO399:AO462" si="115">IFERROR(IF($AH399&gt;=1,(IF($AD399=1,(IF(BO399&gt;=1,$AI$2,"")),IF($AD399=2,(IF(BB399&gt;=1,$AI$1,"")),IF($AD399=3,(IF(MOD($AG399+AO$1,2)=0,(IF(BB399&gt;=1,$AI$1,"")),IF(MOD($AG399+AO$1,2)=1,(IF(BO399&gt;=1,$AI$2,"")),""))),"")))),""),"")</f>
        <v/>
      </c>
      <c r="AP399" s="1" t="str">
        <f t="shared" ref="AP399:AP462" si="116">IFERROR(IF($AH399&gt;=1,(IF($AD399=1,(IF(BP399&gt;=1,$AI$2,"")),IF($AD399=2,(IF(BC399&gt;=1,$AI$1,"")),IF($AD399=3,(IF(MOD($AG399+AP$1,2)=0,(IF(BC399&gt;=1,$AI$1,"")),IF(MOD($AG399+AP$1,2)=1,(IF(BP399&gt;=1,$AI$2,"")),""))),"")))),""),"")</f>
        <v/>
      </c>
      <c r="AQ399" s="1" t="str">
        <f t="shared" ref="AQ399:AQ462" si="117">IFERROR(IF($AH399&gt;=1,(IF($AD399=1,(IF(BQ399&gt;=1,$AI$2,"")),IF($AD399=2,(IF(BD399&gt;=1,$AI$1,"")),IF($AD399=3,(IF(MOD($AG399+AQ$1,2)=0,(IF(BD399&gt;=1,$AI$1,"")),IF(MOD($AG399+AQ$1,2)=1,(IF(BQ399&gt;=1,$AI$2,"")),""))),"")))),""),"")</f>
        <v/>
      </c>
      <c r="AR399" s="1" t="str">
        <f t="shared" ref="AR399:AR462" si="118">IFERROR(IF($AH399&gt;=1,(IF($AD399=1,(IF(BR399&gt;=1,$AI$2,"")),IF($AD399=2,(IF(BE399&gt;=1,$AI$1,"")),IF($AD399=3,(IF(MOD($AG399+AR$1,2)=0,(IF(BE399&gt;=1,$AI$1,"")),IF(MOD($AG399+AR$1,2)=1,(IF(BR399&gt;=1,$AI$2,"")),""))),"")))),""),"")</f>
        <v/>
      </c>
      <c r="AS399" s="1" t="str">
        <f t="shared" ref="AS399:AS462" si="119">IFERROR(IF($AH399&gt;=1,(IF($AD399=1,(IF(BS399&gt;=1,$AI$2,"")),IF($AD399=2,(IF(BF399&gt;=1,$AI$1,"")),IF($AD399=3,(IF(MOD($AG399+AS$1,2)=0,(IF(BF399&gt;=1,$AI$1,"")),IF(MOD($AG399+AS$1,2)=1,(IF(BS399&gt;=1,$AI$2,"")),""))),"")))),""),"")</f>
        <v/>
      </c>
      <c r="AT399" s="1" t="str">
        <f t="shared" ref="AT399:AT462" si="120">IFERROR(IF($AH399&gt;=1,(IF($AD399=1,(IF(BT399&gt;=1,$AI$2,"")),IF($AD399=2,(IF(BG399&gt;=1,$AI$1,"")),IF($AD399=3,(IF(MOD($AG399+AT$1,2)=0,(IF(BG399&gt;=1,$AI$1,"")),IF(MOD($AG399+AT$1,2)=1,(IF(BT399&gt;=1,$AI$2,"")),""))),"")))),""),"")</f>
        <v/>
      </c>
      <c r="AU399" s="1" t="str">
        <f t="shared" ref="AU399:AU462" si="121">IFERROR(IF($AH399&gt;=1,(IF($AD399=1,(IF(BU399&gt;=1,$AI$2,"")),IF($AD399=2,(IF(BH399&gt;=1,$AI$1,"")),IF($AD399=3,(IF(MOD($AG399+AU$1,2)=0,(IF(BH399&gt;=1,$AI$1,"")),IF(MOD($AG399+AU$1,2)=1,(IF(BU399&gt;=1,$AI$2,"")),""))),"")))),""),"")</f>
        <v/>
      </c>
      <c r="AV399" s="1" t="str">
        <f t="shared" ref="AV399:AV462" si="122">IFERROR(IF($AH399&gt;=1,(IF($AD399=1,(IF(BV399&gt;=1,$AI$2,"")),IF($AD399=2,(IF(BI399&gt;=1,$AI$1,"")),IF($AD399=3,(IF(MOD($AG399+AV$1,2)=0,(IF(BI399&gt;=1,$AI$1,"")),IF(MOD($AG399+AV$1,2)=1,(IF(BV399&gt;=1,$AI$2,"")),""))),"")))),""),"")</f>
        <v/>
      </c>
      <c r="AW399" s="1" t="str">
        <f t="shared" ref="AW399:AW462" si="123">IFERROR(IF($AH399&gt;=1,(IF($AD399=1,(IF(BW399&gt;=1,$AI$2,"")),IF($AD399=2,(IF(BJ399&gt;=1,$AI$1,"")),IF($AD399=3,(IF(MOD($AG399+AW$1,2)=0,(IF(BJ399&gt;=1,$AI$1,"")),IF(MOD($AG399+AW$1,2)=1,(IF(BW399&gt;=1,$AI$2,"")),""))),"")))),""),"")</f>
        <v/>
      </c>
      <c r="AX399" s="1" t="str">
        <f t="shared" ref="AX399:AX462" si="124">IFERROR(IF($AH399&gt;=1,(IF($AD399=1,(IF(BX399&gt;=1,$AI$2,"")),IF($AD399=2,(IF(BK399&gt;=1,$AI$1,"")),IF($AD399=3,(IF(MOD($AG399+AX$1,2)=0,(IF(BK399&gt;=1,$AI$1,"")),IF(MOD($AG399+AX$1,2)=1,(IF(BX399&gt;=1,$AI$2,"")),""))),"")))),""),"")</f>
        <v/>
      </c>
      <c r="AY399" s="1">
        <f>IFERROR(IF($AE399&gt;$AE398,VLOOKUP($AC399+AL$1,STOCK!$F$10:$AB$209,16,0),IF($AE399=$AE398,(IF(AY398&gt;=1,AY398-COUNTIFS($AE398:$AE398,$AC399,AL398:AL398,$AI$1),0)),0)),0)</f>
        <v>0</v>
      </c>
      <c r="AZ399" s="1">
        <f>IFERROR(IF($AE399&gt;$AE398,VLOOKUP($AC399+AM$1,STOCK!$F$10:$AB$209,16,0),IF($AE399=$AE398,(IF(AZ398&gt;=1,AZ398-COUNTIFS($AE398:$AE398,$AC399,AM398:AM398,$AI$1),0)),0)),0)</f>
        <v>0</v>
      </c>
      <c r="BA399" s="1">
        <f>IFERROR(IF($AE399&gt;$AE398,VLOOKUP($AC399+AN$1,STOCK!$F$10:$AB$209,16,0),IF($AE399=$AE398,(IF(BA398&gt;=1,BA398-COUNTIFS($AE398:$AE398,$AC399,AN398:AN398,$AI$1),0)),0)),0)</f>
        <v>0</v>
      </c>
      <c r="BB399" s="1">
        <f>IFERROR(IF($AE399&gt;$AE398,VLOOKUP($AC399+AO$1,STOCK!$F$10:$AB$209,16,0),IF($AE399=$AE398,(IF(BB398&gt;=1,BB398-COUNTIFS($AE398:$AE398,$AC399,AO398:AO398,$AI$1),0)),0)),0)</f>
        <v>0</v>
      </c>
      <c r="BC399" s="1">
        <f>IFERROR(IF($AE399&gt;$AE398,VLOOKUP($AC399+AP$1,STOCK!$F$10:$AB$209,16,0),IF($AE399=$AE398,(IF(BC398&gt;=1,BC398-COUNTIFS($AE398:$AE398,$AC399,AP398:AP398,$AI$1),0)),0)),0)</f>
        <v>0</v>
      </c>
      <c r="BD399" s="1">
        <f>IFERROR(IF($AE399&gt;$AE398,VLOOKUP($AC399+AQ$1,STOCK!$F$10:$AB$209,16,0),IF($AE399=$AE398,(IF(BD398&gt;=1,BD398-COUNTIFS($AE398:$AE398,$AC399,AQ398:AQ398,$AI$1),0)),0)),0)</f>
        <v>0</v>
      </c>
      <c r="BE399" s="1">
        <f>IFERROR(IF($AE399&gt;$AE398,VLOOKUP($AC399+AR$1,STOCK!$F$10:$AB$209,16,0),IF($AE399=$AE398,(IF(BE398&gt;=1,BE398-COUNTIFS($AE398:$AE398,$AC399,AR398:AR398,$AI$1),0)),0)),0)</f>
        <v>0</v>
      </c>
      <c r="BF399" s="1">
        <f>IFERROR(IF($AE399&gt;$AE398,VLOOKUP($AC399+AS$1,STOCK!$F$10:$AB$209,16,0),IF($AE399=$AE398,(IF(BF398&gt;=1,BF398-COUNTIFS($AE398:$AE398,$AC399,AS398:AS398,$AI$1),0)),0)),0)</f>
        <v>0</v>
      </c>
      <c r="BG399" s="1">
        <f>IFERROR(IF($AE399&gt;$AE398,VLOOKUP($AC399+AT$1,STOCK!$F$10:$AB$209,16,0),IF($AE399=$AE398,(IF(BG398&gt;=1,BG398-COUNTIFS($AE398:$AE398,$AC399,AT398:AT398,$AI$1),0)),0)),0)</f>
        <v>0</v>
      </c>
      <c r="BH399" s="1">
        <f>IFERROR(IF($AE399&gt;$AE398,VLOOKUP($AC399+AU$1,STOCK!$F$10:$AB$209,16,0),IF($AE399=$AE398,(IF(BH398&gt;=1,BH398-COUNTIFS($AE398:$AE398,$AC399,AU398:AU398,$AI$1),0)),0)),0)</f>
        <v>0</v>
      </c>
      <c r="BI399" s="1">
        <f>IFERROR(IF($AE399&gt;$AE398,VLOOKUP($AC399+AV$1,STOCK!$F$10:$AB$209,16,0),IF($AE399=$AE398,(IF(BI398&gt;=1,BI398-COUNTIFS($AE398:$AE398,$AC399,AV398:AV398,$AI$1),0)),0)),0)</f>
        <v>0</v>
      </c>
      <c r="BJ399" s="1">
        <f>IFERROR(IF($AE399&gt;$AE398,VLOOKUP($AC399+AW$1,STOCK!$F$10:$AB$209,16,0),IF($AE399=$AE398,(IF(BJ398&gt;=1,BJ398-COUNTIFS($AE398:$AE398,$AC399,AW398:AW398,$AI$1),0)),0)),0)</f>
        <v>0</v>
      </c>
      <c r="BK399" s="1">
        <f>IFERROR(IF($AE399&gt;$AE398,VLOOKUP($AC399+AX$1,STOCK!$F$10:$AB$209,16,0),IF($AE399=$AE398,(IF(BK398&gt;=1,BK398-COUNTIFS($AE398:$AE398,$AC399,AX398:AX398,$AI$1),0)),0)),0)</f>
        <v>0</v>
      </c>
      <c r="BL399" s="1">
        <f>IFERROR(IF($AE399&gt;$AE398,VLOOKUP($AC399+AL$1,STOCK!$F$10:$AB$209,17,0),IF($AE399=$AE398,(IF(BL398&gt;=1,BL398-COUNTIFS($AE398:$AE398,$AC399,AL398:AL398,$AI$2),0)),0)),0)</f>
        <v>0</v>
      </c>
      <c r="BM399" s="1">
        <f>IFERROR(IF($AE399&gt;$AE398,VLOOKUP($AC399+AM$1,STOCK!$F$10:$AB$209,17,0),IF($AE399=$AE398,(IF(BM398&gt;=1,BM398-COUNTIFS($AE398:$AE398,$AC399,AM398:AM398,$AI$2),0)),0)),0)</f>
        <v>0</v>
      </c>
      <c r="BN399" s="1">
        <f>IFERROR(IF($AE399&gt;$AE398,VLOOKUP($AC399+AN$1,STOCK!$F$10:$AB$209,17,0),IF($AE399=$AE398,(IF(BN398&gt;=1,BN398-COUNTIFS($AE398:$AE398,$AC399,AN398:AN398,$AI$2),0)),0)),0)</f>
        <v>0</v>
      </c>
      <c r="BO399" s="1">
        <f>IFERROR(IF($AE399&gt;$AE398,VLOOKUP($AC399+AO$1,STOCK!$F$10:$AB$209,17,0),IF($AE399=$AE398,(IF(BO398&gt;=1,BO398-COUNTIFS($AE398:$AE398,$AC399,AO398:AO398,$AI$2),0)),0)),0)</f>
        <v>0</v>
      </c>
      <c r="BP399" s="1">
        <f>IFERROR(IF($AE399&gt;$AE398,VLOOKUP($AC399+AP$1,STOCK!$F$10:$AB$209,17,0),IF($AE399=$AE398,(IF(BP398&gt;=1,BP398-COUNTIFS($AE398:$AE398,$AC399,AP398:AP398,$AI$2),0)),0)),0)</f>
        <v>0</v>
      </c>
      <c r="BQ399" s="1">
        <f>IFERROR(IF($AE399&gt;$AE398,VLOOKUP($AC399+AQ$1,STOCK!$F$10:$AB$209,17,0),IF($AE399=$AE398,(IF(BQ398&gt;=1,BQ398-COUNTIFS($AE398:$AE398,$AC399,AQ398:AQ398,$AI$2),0)),0)),0)</f>
        <v>0</v>
      </c>
      <c r="BR399" s="1">
        <f>IFERROR(IF($AE399&gt;$AE398,VLOOKUP($AC399+AR$1,STOCK!$F$10:$AB$209,17,0),IF($AE399=$AE398,(IF(BR398&gt;=1,BR398-COUNTIFS($AE398:$AE398,$AC399,AR398:AR398,$AI$2),0)),0)),0)</f>
        <v>0</v>
      </c>
      <c r="BS399" s="1">
        <f>IFERROR(IF($AE399&gt;$AE398,VLOOKUP($AC399+AS$1,STOCK!$F$10:$AB$209,17,0),IF($AE399=$AE398,(IF(BS398&gt;=1,BS398-COUNTIFS($AE398:$AE398,$AC399,AS398:AS398,$AI$2),0)),0)),0)</f>
        <v>0</v>
      </c>
      <c r="BT399" s="1">
        <f>IFERROR(IF($AE399&gt;$AE398,VLOOKUP($AC399+AT$1,STOCK!$F$10:$AB$209,17,0),IF($AE399=$AE398,(IF(BT398&gt;=1,BT398-COUNTIFS($AE398:$AE398,$AC399,AT398:AT398,$AI$2),0)),0)),0)</f>
        <v>0</v>
      </c>
      <c r="BU399" s="1">
        <f>IFERROR(IF($AE399&gt;$AE398,VLOOKUP($AC399+AU$1,STOCK!$F$10:$AB$209,17,0),IF($AE399=$AE398,(IF(BU398&gt;=1,BU398-COUNTIFS($AE398:$AE398,$AC399,AU398:AU398,$AI$2),0)),0)),0)</f>
        <v>0</v>
      </c>
      <c r="BV399" s="1">
        <f>IFERROR(IF($AE399&gt;$AE398,VLOOKUP($AC399+AV$1,STOCK!$F$10:$AB$209,17,0),IF($AE399=$AE398,(IF(BV398&gt;=1,BV398-COUNTIFS($AE398:$AE398,$AC399,AV398:AV398,$AI$2),0)),0)),0)</f>
        <v>0</v>
      </c>
      <c r="BW399" s="1">
        <f>IFERROR(IF($AE399&gt;$AE398,VLOOKUP($AC399+AW$1,STOCK!$F$10:$AB$209,17,0),IF($AE399=$AE398,(IF(BW398&gt;=1,BW398-COUNTIFS($AE398:$AE398,$AC399,AW398:AW398,$AI$2),0)),0)),0)</f>
        <v>0</v>
      </c>
      <c r="BX399" s="1">
        <f>IFERROR(IF($AE399&gt;$AE398,VLOOKUP($AC399+AX$1,STOCK!$F$10:$AB$209,17,0),IF($AE399=$AE398,(IF(BX398&gt;=1,BX398-COUNTIFS($AE398:$AE398,$AC399,AX398:AX398,$AI$2),0)),0)),0)</f>
        <v>0</v>
      </c>
    </row>
    <row r="400" spans="29:76" x14ac:dyDescent="0.25">
      <c r="AC400" s="1">
        <f t="shared" si="110"/>
        <v>0</v>
      </c>
      <c r="AD400" s="1">
        <f>IFERROR(IF(LEN(AK400)&gt;=1,VLOOKUP(HLOOKUP(AK400,PROFILE!$K$5:$V$8,4,0),PROFILE!$F$1:$G$3,2,0),0),0)</f>
        <v>0</v>
      </c>
      <c r="AE400" s="1">
        <f t="shared" si="111"/>
        <v>0</v>
      </c>
      <c r="AF400" s="1">
        <v>387</v>
      </c>
      <c r="AI400" s="1" t="str">
        <f>IFERROR(IF($AH400&gt;=1,VLOOKUP($AG400,STUDENT!$O$8:$Z$1507,3,0),""),"")</f>
        <v/>
      </c>
      <c r="AJ400" s="1" t="str">
        <f>IFERROR(IF($AH400&gt;=1,VLOOKUP($AG400,STUDENT!$O$8:$Z$1507,4,0),""),"")</f>
        <v/>
      </c>
      <c r="AK400" s="1" t="str">
        <f>IFERROR(IF($AH400&gt;=1,VLOOKUP($AG400,STUDENT!$O$8:$Z$1507,6,0),""),"")</f>
        <v/>
      </c>
      <c r="AL400" s="1" t="str">
        <f t="shared" si="112"/>
        <v/>
      </c>
      <c r="AM400" s="1" t="str">
        <f t="shared" si="113"/>
        <v/>
      </c>
      <c r="AN400" s="1" t="str">
        <f t="shared" si="114"/>
        <v/>
      </c>
      <c r="AO400" s="1" t="str">
        <f t="shared" si="115"/>
        <v/>
      </c>
      <c r="AP400" s="1" t="str">
        <f t="shared" si="116"/>
        <v/>
      </c>
      <c r="AQ400" s="1" t="str">
        <f t="shared" si="117"/>
        <v/>
      </c>
      <c r="AR400" s="1" t="str">
        <f t="shared" si="118"/>
        <v/>
      </c>
      <c r="AS400" s="1" t="str">
        <f t="shared" si="119"/>
        <v/>
      </c>
      <c r="AT400" s="1" t="str">
        <f t="shared" si="120"/>
        <v/>
      </c>
      <c r="AU400" s="1" t="str">
        <f t="shared" si="121"/>
        <v/>
      </c>
      <c r="AV400" s="1" t="str">
        <f t="shared" si="122"/>
        <v/>
      </c>
      <c r="AW400" s="1" t="str">
        <f t="shared" si="123"/>
        <v/>
      </c>
      <c r="AX400" s="1" t="str">
        <f t="shared" si="124"/>
        <v/>
      </c>
      <c r="AY400" s="1">
        <f>IFERROR(IF($AE400&gt;$AE399,VLOOKUP($AC400+AL$1,STOCK!$F$10:$AB$209,16,0),IF($AE400=$AE399,(IF(AY399&gt;=1,AY399-COUNTIFS($AE399:$AE399,$AC400,AL399:AL399,$AI$1),0)),0)),0)</f>
        <v>0</v>
      </c>
      <c r="AZ400" s="1">
        <f>IFERROR(IF($AE400&gt;$AE399,VLOOKUP($AC400+AM$1,STOCK!$F$10:$AB$209,16,0),IF($AE400=$AE399,(IF(AZ399&gt;=1,AZ399-COUNTIFS($AE399:$AE399,$AC400,AM399:AM399,$AI$1),0)),0)),0)</f>
        <v>0</v>
      </c>
      <c r="BA400" s="1">
        <f>IFERROR(IF($AE400&gt;$AE399,VLOOKUP($AC400+AN$1,STOCK!$F$10:$AB$209,16,0),IF($AE400=$AE399,(IF(BA399&gt;=1,BA399-COUNTIFS($AE399:$AE399,$AC400,AN399:AN399,$AI$1),0)),0)),0)</f>
        <v>0</v>
      </c>
      <c r="BB400" s="1">
        <f>IFERROR(IF($AE400&gt;$AE399,VLOOKUP($AC400+AO$1,STOCK!$F$10:$AB$209,16,0),IF($AE400=$AE399,(IF(BB399&gt;=1,BB399-COUNTIFS($AE399:$AE399,$AC400,AO399:AO399,$AI$1),0)),0)),0)</f>
        <v>0</v>
      </c>
      <c r="BC400" s="1">
        <f>IFERROR(IF($AE400&gt;$AE399,VLOOKUP($AC400+AP$1,STOCK!$F$10:$AB$209,16,0),IF($AE400=$AE399,(IF(BC399&gt;=1,BC399-COUNTIFS($AE399:$AE399,$AC400,AP399:AP399,$AI$1),0)),0)),0)</f>
        <v>0</v>
      </c>
      <c r="BD400" s="1">
        <f>IFERROR(IF($AE400&gt;$AE399,VLOOKUP($AC400+AQ$1,STOCK!$F$10:$AB$209,16,0),IF($AE400=$AE399,(IF(BD399&gt;=1,BD399-COUNTIFS($AE399:$AE399,$AC400,AQ399:AQ399,$AI$1),0)),0)),0)</f>
        <v>0</v>
      </c>
      <c r="BE400" s="1">
        <f>IFERROR(IF($AE400&gt;$AE399,VLOOKUP($AC400+AR$1,STOCK!$F$10:$AB$209,16,0),IF($AE400=$AE399,(IF(BE399&gt;=1,BE399-COUNTIFS($AE399:$AE399,$AC400,AR399:AR399,$AI$1),0)),0)),0)</f>
        <v>0</v>
      </c>
      <c r="BF400" s="1">
        <f>IFERROR(IF($AE400&gt;$AE399,VLOOKUP($AC400+AS$1,STOCK!$F$10:$AB$209,16,0),IF($AE400=$AE399,(IF(BF399&gt;=1,BF399-COUNTIFS($AE399:$AE399,$AC400,AS399:AS399,$AI$1),0)),0)),0)</f>
        <v>0</v>
      </c>
      <c r="BG400" s="1">
        <f>IFERROR(IF($AE400&gt;$AE399,VLOOKUP($AC400+AT$1,STOCK!$F$10:$AB$209,16,0),IF($AE400=$AE399,(IF(BG399&gt;=1,BG399-COUNTIFS($AE399:$AE399,$AC400,AT399:AT399,$AI$1),0)),0)),0)</f>
        <v>0</v>
      </c>
      <c r="BH400" s="1">
        <f>IFERROR(IF($AE400&gt;$AE399,VLOOKUP($AC400+AU$1,STOCK!$F$10:$AB$209,16,0),IF($AE400=$AE399,(IF(BH399&gt;=1,BH399-COUNTIFS($AE399:$AE399,$AC400,AU399:AU399,$AI$1),0)),0)),0)</f>
        <v>0</v>
      </c>
      <c r="BI400" s="1">
        <f>IFERROR(IF($AE400&gt;$AE399,VLOOKUP($AC400+AV$1,STOCK!$F$10:$AB$209,16,0),IF($AE400=$AE399,(IF(BI399&gt;=1,BI399-COUNTIFS($AE399:$AE399,$AC400,AV399:AV399,$AI$1),0)),0)),0)</f>
        <v>0</v>
      </c>
      <c r="BJ400" s="1">
        <f>IFERROR(IF($AE400&gt;$AE399,VLOOKUP($AC400+AW$1,STOCK!$F$10:$AB$209,16,0),IF($AE400=$AE399,(IF(BJ399&gt;=1,BJ399-COUNTIFS($AE399:$AE399,$AC400,AW399:AW399,$AI$1),0)),0)),0)</f>
        <v>0</v>
      </c>
      <c r="BK400" s="1">
        <f>IFERROR(IF($AE400&gt;$AE399,VLOOKUP($AC400+AX$1,STOCK!$F$10:$AB$209,16,0),IF($AE400=$AE399,(IF(BK399&gt;=1,BK399-COUNTIFS($AE399:$AE399,$AC400,AX399:AX399,$AI$1),0)),0)),0)</f>
        <v>0</v>
      </c>
      <c r="BL400" s="1">
        <f>IFERROR(IF($AE400&gt;$AE399,VLOOKUP($AC400+AL$1,STOCK!$F$10:$AB$209,17,0),IF($AE400=$AE399,(IF(BL399&gt;=1,BL399-COUNTIFS($AE399:$AE399,$AC400,AL399:AL399,$AI$2),0)),0)),0)</f>
        <v>0</v>
      </c>
      <c r="BM400" s="1">
        <f>IFERROR(IF($AE400&gt;$AE399,VLOOKUP($AC400+AM$1,STOCK!$F$10:$AB$209,17,0),IF($AE400=$AE399,(IF(BM399&gt;=1,BM399-COUNTIFS($AE399:$AE399,$AC400,AM399:AM399,$AI$2),0)),0)),0)</f>
        <v>0</v>
      </c>
      <c r="BN400" s="1">
        <f>IFERROR(IF($AE400&gt;$AE399,VLOOKUP($AC400+AN$1,STOCK!$F$10:$AB$209,17,0),IF($AE400=$AE399,(IF(BN399&gt;=1,BN399-COUNTIFS($AE399:$AE399,$AC400,AN399:AN399,$AI$2),0)),0)),0)</f>
        <v>0</v>
      </c>
      <c r="BO400" s="1">
        <f>IFERROR(IF($AE400&gt;$AE399,VLOOKUP($AC400+AO$1,STOCK!$F$10:$AB$209,17,0),IF($AE400=$AE399,(IF(BO399&gt;=1,BO399-COUNTIFS($AE399:$AE399,$AC400,AO399:AO399,$AI$2),0)),0)),0)</f>
        <v>0</v>
      </c>
      <c r="BP400" s="1">
        <f>IFERROR(IF($AE400&gt;$AE399,VLOOKUP($AC400+AP$1,STOCK!$F$10:$AB$209,17,0),IF($AE400=$AE399,(IF(BP399&gt;=1,BP399-COUNTIFS($AE399:$AE399,$AC400,AP399:AP399,$AI$2),0)),0)),0)</f>
        <v>0</v>
      </c>
      <c r="BQ400" s="1">
        <f>IFERROR(IF($AE400&gt;$AE399,VLOOKUP($AC400+AQ$1,STOCK!$F$10:$AB$209,17,0),IF($AE400=$AE399,(IF(BQ399&gt;=1,BQ399-COUNTIFS($AE399:$AE399,$AC400,AQ399:AQ399,$AI$2),0)),0)),0)</f>
        <v>0</v>
      </c>
      <c r="BR400" s="1">
        <f>IFERROR(IF($AE400&gt;$AE399,VLOOKUP($AC400+AR$1,STOCK!$F$10:$AB$209,17,0),IF($AE400=$AE399,(IF(BR399&gt;=1,BR399-COUNTIFS($AE399:$AE399,$AC400,AR399:AR399,$AI$2),0)),0)),0)</f>
        <v>0</v>
      </c>
      <c r="BS400" s="1">
        <f>IFERROR(IF($AE400&gt;$AE399,VLOOKUP($AC400+AS$1,STOCK!$F$10:$AB$209,17,0),IF($AE400=$AE399,(IF(BS399&gt;=1,BS399-COUNTIFS($AE399:$AE399,$AC400,AS399:AS399,$AI$2),0)),0)),0)</f>
        <v>0</v>
      </c>
      <c r="BT400" s="1">
        <f>IFERROR(IF($AE400&gt;$AE399,VLOOKUP($AC400+AT$1,STOCK!$F$10:$AB$209,17,0),IF($AE400=$AE399,(IF(BT399&gt;=1,BT399-COUNTIFS($AE399:$AE399,$AC400,AT399:AT399,$AI$2),0)),0)),0)</f>
        <v>0</v>
      </c>
      <c r="BU400" s="1">
        <f>IFERROR(IF($AE400&gt;$AE399,VLOOKUP($AC400+AU$1,STOCK!$F$10:$AB$209,17,0),IF($AE400=$AE399,(IF(BU399&gt;=1,BU399-COUNTIFS($AE399:$AE399,$AC400,AU399:AU399,$AI$2),0)),0)),0)</f>
        <v>0</v>
      </c>
      <c r="BV400" s="1">
        <f>IFERROR(IF($AE400&gt;$AE399,VLOOKUP($AC400+AV$1,STOCK!$F$10:$AB$209,17,0),IF($AE400=$AE399,(IF(BV399&gt;=1,BV399-COUNTIFS($AE399:$AE399,$AC400,AV399:AV399,$AI$2),0)),0)),0)</f>
        <v>0</v>
      </c>
      <c r="BW400" s="1">
        <f>IFERROR(IF($AE400&gt;$AE399,VLOOKUP($AC400+AW$1,STOCK!$F$10:$AB$209,17,0),IF($AE400=$AE399,(IF(BW399&gt;=1,BW399-COUNTIFS($AE399:$AE399,$AC400,AW399:AW399,$AI$2),0)),0)),0)</f>
        <v>0</v>
      </c>
      <c r="BX400" s="1">
        <f>IFERROR(IF($AE400&gt;$AE399,VLOOKUP($AC400+AX$1,STOCK!$F$10:$AB$209,17,0),IF($AE400=$AE399,(IF(BX399&gt;=1,BX399-COUNTIFS($AE399:$AE399,$AC400,AX399:AX399,$AI$2),0)),0)),0)</f>
        <v>0</v>
      </c>
    </row>
    <row r="401" spans="29:76" x14ac:dyDescent="0.25">
      <c r="AC401" s="1">
        <f t="shared" si="110"/>
        <v>0</v>
      </c>
      <c r="AD401" s="1">
        <f>IFERROR(IF(LEN(AK401)&gt;=1,VLOOKUP(HLOOKUP(AK401,PROFILE!$K$5:$V$8,4,0),PROFILE!$F$1:$G$3,2,0),0),0)</f>
        <v>0</v>
      </c>
      <c r="AE401" s="1">
        <f t="shared" si="111"/>
        <v>0</v>
      </c>
      <c r="AF401" s="1">
        <v>388</v>
      </c>
      <c r="AI401" s="1" t="str">
        <f>IFERROR(IF($AH401&gt;=1,VLOOKUP($AG401,STUDENT!$O$8:$Z$1507,3,0),""),"")</f>
        <v/>
      </c>
      <c r="AJ401" s="1" t="str">
        <f>IFERROR(IF($AH401&gt;=1,VLOOKUP($AG401,STUDENT!$O$8:$Z$1507,4,0),""),"")</f>
        <v/>
      </c>
      <c r="AK401" s="1" t="str">
        <f>IFERROR(IF($AH401&gt;=1,VLOOKUP($AG401,STUDENT!$O$8:$Z$1507,6,0),""),"")</f>
        <v/>
      </c>
      <c r="AL401" s="1" t="str">
        <f t="shared" si="112"/>
        <v/>
      </c>
      <c r="AM401" s="1" t="str">
        <f t="shared" si="113"/>
        <v/>
      </c>
      <c r="AN401" s="1" t="str">
        <f t="shared" si="114"/>
        <v/>
      </c>
      <c r="AO401" s="1" t="str">
        <f t="shared" si="115"/>
        <v/>
      </c>
      <c r="AP401" s="1" t="str">
        <f t="shared" si="116"/>
        <v/>
      </c>
      <c r="AQ401" s="1" t="str">
        <f t="shared" si="117"/>
        <v/>
      </c>
      <c r="AR401" s="1" t="str">
        <f t="shared" si="118"/>
        <v/>
      </c>
      <c r="AS401" s="1" t="str">
        <f t="shared" si="119"/>
        <v/>
      </c>
      <c r="AT401" s="1" t="str">
        <f t="shared" si="120"/>
        <v/>
      </c>
      <c r="AU401" s="1" t="str">
        <f t="shared" si="121"/>
        <v/>
      </c>
      <c r="AV401" s="1" t="str">
        <f t="shared" si="122"/>
        <v/>
      </c>
      <c r="AW401" s="1" t="str">
        <f t="shared" si="123"/>
        <v/>
      </c>
      <c r="AX401" s="1" t="str">
        <f t="shared" si="124"/>
        <v/>
      </c>
      <c r="AY401" s="1">
        <f>IFERROR(IF($AE401&gt;$AE400,VLOOKUP($AC401+AL$1,STOCK!$F$10:$AB$209,16,0),IF($AE401=$AE400,(IF(AY400&gt;=1,AY400-COUNTIFS($AE400:$AE400,$AC401,AL400:AL400,$AI$1),0)),0)),0)</f>
        <v>0</v>
      </c>
      <c r="AZ401" s="1">
        <f>IFERROR(IF($AE401&gt;$AE400,VLOOKUP($AC401+AM$1,STOCK!$F$10:$AB$209,16,0),IF($AE401=$AE400,(IF(AZ400&gt;=1,AZ400-COUNTIFS($AE400:$AE400,$AC401,AM400:AM400,$AI$1),0)),0)),0)</f>
        <v>0</v>
      </c>
      <c r="BA401" s="1">
        <f>IFERROR(IF($AE401&gt;$AE400,VLOOKUP($AC401+AN$1,STOCK!$F$10:$AB$209,16,0),IF($AE401=$AE400,(IF(BA400&gt;=1,BA400-COUNTIFS($AE400:$AE400,$AC401,AN400:AN400,$AI$1),0)),0)),0)</f>
        <v>0</v>
      </c>
      <c r="BB401" s="1">
        <f>IFERROR(IF($AE401&gt;$AE400,VLOOKUP($AC401+AO$1,STOCK!$F$10:$AB$209,16,0),IF($AE401=$AE400,(IF(BB400&gt;=1,BB400-COUNTIFS($AE400:$AE400,$AC401,AO400:AO400,$AI$1),0)),0)),0)</f>
        <v>0</v>
      </c>
      <c r="BC401" s="1">
        <f>IFERROR(IF($AE401&gt;$AE400,VLOOKUP($AC401+AP$1,STOCK!$F$10:$AB$209,16,0),IF($AE401=$AE400,(IF(BC400&gt;=1,BC400-COUNTIFS($AE400:$AE400,$AC401,AP400:AP400,$AI$1),0)),0)),0)</f>
        <v>0</v>
      </c>
      <c r="BD401" s="1">
        <f>IFERROR(IF($AE401&gt;$AE400,VLOOKUP($AC401+AQ$1,STOCK!$F$10:$AB$209,16,0),IF($AE401=$AE400,(IF(BD400&gt;=1,BD400-COUNTIFS($AE400:$AE400,$AC401,AQ400:AQ400,$AI$1),0)),0)),0)</f>
        <v>0</v>
      </c>
      <c r="BE401" s="1">
        <f>IFERROR(IF($AE401&gt;$AE400,VLOOKUP($AC401+AR$1,STOCK!$F$10:$AB$209,16,0),IF($AE401=$AE400,(IF(BE400&gt;=1,BE400-COUNTIFS($AE400:$AE400,$AC401,AR400:AR400,$AI$1),0)),0)),0)</f>
        <v>0</v>
      </c>
      <c r="BF401" s="1">
        <f>IFERROR(IF($AE401&gt;$AE400,VLOOKUP($AC401+AS$1,STOCK!$F$10:$AB$209,16,0),IF($AE401=$AE400,(IF(BF400&gt;=1,BF400-COUNTIFS($AE400:$AE400,$AC401,AS400:AS400,$AI$1),0)),0)),0)</f>
        <v>0</v>
      </c>
      <c r="BG401" s="1">
        <f>IFERROR(IF($AE401&gt;$AE400,VLOOKUP($AC401+AT$1,STOCK!$F$10:$AB$209,16,0),IF($AE401=$AE400,(IF(BG400&gt;=1,BG400-COUNTIFS($AE400:$AE400,$AC401,AT400:AT400,$AI$1),0)),0)),0)</f>
        <v>0</v>
      </c>
      <c r="BH401" s="1">
        <f>IFERROR(IF($AE401&gt;$AE400,VLOOKUP($AC401+AU$1,STOCK!$F$10:$AB$209,16,0),IF($AE401=$AE400,(IF(BH400&gt;=1,BH400-COUNTIFS($AE400:$AE400,$AC401,AU400:AU400,$AI$1),0)),0)),0)</f>
        <v>0</v>
      </c>
      <c r="BI401" s="1">
        <f>IFERROR(IF($AE401&gt;$AE400,VLOOKUP($AC401+AV$1,STOCK!$F$10:$AB$209,16,0),IF($AE401=$AE400,(IF(BI400&gt;=1,BI400-COUNTIFS($AE400:$AE400,$AC401,AV400:AV400,$AI$1),0)),0)),0)</f>
        <v>0</v>
      </c>
      <c r="BJ401" s="1">
        <f>IFERROR(IF($AE401&gt;$AE400,VLOOKUP($AC401+AW$1,STOCK!$F$10:$AB$209,16,0),IF($AE401=$AE400,(IF(BJ400&gt;=1,BJ400-COUNTIFS($AE400:$AE400,$AC401,AW400:AW400,$AI$1),0)),0)),0)</f>
        <v>0</v>
      </c>
      <c r="BK401" s="1">
        <f>IFERROR(IF($AE401&gt;$AE400,VLOOKUP($AC401+AX$1,STOCK!$F$10:$AB$209,16,0),IF($AE401=$AE400,(IF(BK400&gt;=1,BK400-COUNTIFS($AE400:$AE400,$AC401,AX400:AX400,$AI$1),0)),0)),0)</f>
        <v>0</v>
      </c>
      <c r="BL401" s="1">
        <f>IFERROR(IF($AE401&gt;$AE400,VLOOKUP($AC401+AL$1,STOCK!$F$10:$AB$209,17,0),IF($AE401=$AE400,(IF(BL400&gt;=1,BL400-COUNTIFS($AE400:$AE400,$AC401,AL400:AL400,$AI$2),0)),0)),0)</f>
        <v>0</v>
      </c>
      <c r="BM401" s="1">
        <f>IFERROR(IF($AE401&gt;$AE400,VLOOKUP($AC401+AM$1,STOCK!$F$10:$AB$209,17,0),IF($AE401=$AE400,(IF(BM400&gt;=1,BM400-COUNTIFS($AE400:$AE400,$AC401,AM400:AM400,$AI$2),0)),0)),0)</f>
        <v>0</v>
      </c>
      <c r="BN401" s="1">
        <f>IFERROR(IF($AE401&gt;$AE400,VLOOKUP($AC401+AN$1,STOCK!$F$10:$AB$209,17,0),IF($AE401=$AE400,(IF(BN400&gt;=1,BN400-COUNTIFS($AE400:$AE400,$AC401,AN400:AN400,$AI$2),0)),0)),0)</f>
        <v>0</v>
      </c>
      <c r="BO401" s="1">
        <f>IFERROR(IF($AE401&gt;$AE400,VLOOKUP($AC401+AO$1,STOCK!$F$10:$AB$209,17,0),IF($AE401=$AE400,(IF(BO400&gt;=1,BO400-COUNTIFS($AE400:$AE400,$AC401,AO400:AO400,$AI$2),0)),0)),0)</f>
        <v>0</v>
      </c>
      <c r="BP401" s="1">
        <f>IFERROR(IF($AE401&gt;$AE400,VLOOKUP($AC401+AP$1,STOCK!$F$10:$AB$209,17,0),IF($AE401=$AE400,(IF(BP400&gt;=1,BP400-COUNTIFS($AE400:$AE400,$AC401,AP400:AP400,$AI$2),0)),0)),0)</f>
        <v>0</v>
      </c>
      <c r="BQ401" s="1">
        <f>IFERROR(IF($AE401&gt;$AE400,VLOOKUP($AC401+AQ$1,STOCK!$F$10:$AB$209,17,0),IF($AE401=$AE400,(IF(BQ400&gt;=1,BQ400-COUNTIFS($AE400:$AE400,$AC401,AQ400:AQ400,$AI$2),0)),0)),0)</f>
        <v>0</v>
      </c>
      <c r="BR401" s="1">
        <f>IFERROR(IF($AE401&gt;$AE400,VLOOKUP($AC401+AR$1,STOCK!$F$10:$AB$209,17,0),IF($AE401=$AE400,(IF(BR400&gt;=1,BR400-COUNTIFS($AE400:$AE400,$AC401,AR400:AR400,$AI$2),0)),0)),0)</f>
        <v>0</v>
      </c>
      <c r="BS401" s="1">
        <f>IFERROR(IF($AE401&gt;$AE400,VLOOKUP($AC401+AS$1,STOCK!$F$10:$AB$209,17,0),IF($AE401=$AE400,(IF(BS400&gt;=1,BS400-COUNTIFS($AE400:$AE400,$AC401,AS400:AS400,$AI$2),0)),0)),0)</f>
        <v>0</v>
      </c>
      <c r="BT401" s="1">
        <f>IFERROR(IF($AE401&gt;$AE400,VLOOKUP($AC401+AT$1,STOCK!$F$10:$AB$209,17,0),IF($AE401=$AE400,(IF(BT400&gt;=1,BT400-COUNTIFS($AE400:$AE400,$AC401,AT400:AT400,$AI$2),0)),0)),0)</f>
        <v>0</v>
      </c>
      <c r="BU401" s="1">
        <f>IFERROR(IF($AE401&gt;$AE400,VLOOKUP($AC401+AU$1,STOCK!$F$10:$AB$209,17,0),IF($AE401=$AE400,(IF(BU400&gt;=1,BU400-COUNTIFS($AE400:$AE400,$AC401,AU400:AU400,$AI$2),0)),0)),0)</f>
        <v>0</v>
      </c>
      <c r="BV401" s="1">
        <f>IFERROR(IF($AE401&gt;$AE400,VLOOKUP($AC401+AV$1,STOCK!$F$10:$AB$209,17,0),IF($AE401=$AE400,(IF(BV400&gt;=1,BV400-COUNTIFS($AE400:$AE400,$AC401,AV400:AV400,$AI$2),0)),0)),0)</f>
        <v>0</v>
      </c>
      <c r="BW401" s="1">
        <f>IFERROR(IF($AE401&gt;$AE400,VLOOKUP($AC401+AW$1,STOCK!$F$10:$AB$209,17,0),IF($AE401=$AE400,(IF(BW400&gt;=1,BW400-COUNTIFS($AE400:$AE400,$AC401,AW400:AW400,$AI$2),0)),0)),0)</f>
        <v>0</v>
      </c>
      <c r="BX401" s="1">
        <f>IFERROR(IF($AE401&gt;$AE400,VLOOKUP($AC401+AX$1,STOCK!$F$10:$AB$209,17,0),IF($AE401=$AE400,(IF(BX400&gt;=1,BX400-COUNTIFS($AE400:$AE400,$AC401,AX400:AX400,$AI$2),0)),0)),0)</f>
        <v>0</v>
      </c>
    </row>
    <row r="402" spans="29:76" x14ac:dyDescent="0.25">
      <c r="AC402" s="1">
        <f t="shared" si="110"/>
        <v>0</v>
      </c>
      <c r="AD402" s="1">
        <f>IFERROR(IF(LEN(AK402)&gt;=1,VLOOKUP(HLOOKUP(AK402,PROFILE!$K$5:$V$8,4,0),PROFILE!$F$1:$G$3,2,0),0),0)</f>
        <v>0</v>
      </c>
      <c r="AE402" s="1">
        <f t="shared" si="111"/>
        <v>0</v>
      </c>
      <c r="AF402" s="1">
        <v>389</v>
      </c>
      <c r="AI402" s="1" t="str">
        <f>IFERROR(IF($AH402&gt;=1,VLOOKUP($AG402,STUDENT!$O$8:$Z$1507,3,0),""),"")</f>
        <v/>
      </c>
      <c r="AJ402" s="1" t="str">
        <f>IFERROR(IF($AH402&gt;=1,VLOOKUP($AG402,STUDENT!$O$8:$Z$1507,4,0),""),"")</f>
        <v/>
      </c>
      <c r="AK402" s="1" t="str">
        <f>IFERROR(IF($AH402&gt;=1,VLOOKUP($AG402,STUDENT!$O$8:$Z$1507,6,0),""),"")</f>
        <v/>
      </c>
      <c r="AL402" s="1" t="str">
        <f t="shared" si="112"/>
        <v/>
      </c>
      <c r="AM402" s="1" t="str">
        <f t="shared" si="113"/>
        <v/>
      </c>
      <c r="AN402" s="1" t="str">
        <f t="shared" si="114"/>
        <v/>
      </c>
      <c r="AO402" s="1" t="str">
        <f t="shared" si="115"/>
        <v/>
      </c>
      <c r="AP402" s="1" t="str">
        <f t="shared" si="116"/>
        <v/>
      </c>
      <c r="AQ402" s="1" t="str">
        <f t="shared" si="117"/>
        <v/>
      </c>
      <c r="AR402" s="1" t="str">
        <f t="shared" si="118"/>
        <v/>
      </c>
      <c r="AS402" s="1" t="str">
        <f t="shared" si="119"/>
        <v/>
      </c>
      <c r="AT402" s="1" t="str">
        <f t="shared" si="120"/>
        <v/>
      </c>
      <c r="AU402" s="1" t="str">
        <f t="shared" si="121"/>
        <v/>
      </c>
      <c r="AV402" s="1" t="str">
        <f t="shared" si="122"/>
        <v/>
      </c>
      <c r="AW402" s="1" t="str">
        <f t="shared" si="123"/>
        <v/>
      </c>
      <c r="AX402" s="1" t="str">
        <f t="shared" si="124"/>
        <v/>
      </c>
      <c r="AY402" s="1">
        <f>IFERROR(IF($AE402&gt;$AE401,VLOOKUP($AC402+AL$1,STOCK!$F$10:$AB$209,16,0),IF($AE402=$AE401,(IF(AY401&gt;=1,AY401-COUNTIFS($AE401:$AE401,$AC402,AL401:AL401,$AI$1),0)),0)),0)</f>
        <v>0</v>
      </c>
      <c r="AZ402" s="1">
        <f>IFERROR(IF($AE402&gt;$AE401,VLOOKUP($AC402+AM$1,STOCK!$F$10:$AB$209,16,0),IF($AE402=$AE401,(IF(AZ401&gt;=1,AZ401-COUNTIFS($AE401:$AE401,$AC402,AM401:AM401,$AI$1),0)),0)),0)</f>
        <v>0</v>
      </c>
      <c r="BA402" s="1">
        <f>IFERROR(IF($AE402&gt;$AE401,VLOOKUP($AC402+AN$1,STOCK!$F$10:$AB$209,16,0),IF($AE402=$AE401,(IF(BA401&gt;=1,BA401-COUNTIFS($AE401:$AE401,$AC402,AN401:AN401,$AI$1),0)),0)),0)</f>
        <v>0</v>
      </c>
      <c r="BB402" s="1">
        <f>IFERROR(IF($AE402&gt;$AE401,VLOOKUP($AC402+AO$1,STOCK!$F$10:$AB$209,16,0),IF($AE402=$AE401,(IF(BB401&gt;=1,BB401-COUNTIFS($AE401:$AE401,$AC402,AO401:AO401,$AI$1),0)),0)),0)</f>
        <v>0</v>
      </c>
      <c r="BC402" s="1">
        <f>IFERROR(IF($AE402&gt;$AE401,VLOOKUP($AC402+AP$1,STOCK!$F$10:$AB$209,16,0),IF($AE402=$AE401,(IF(BC401&gt;=1,BC401-COUNTIFS($AE401:$AE401,$AC402,AP401:AP401,$AI$1),0)),0)),0)</f>
        <v>0</v>
      </c>
      <c r="BD402" s="1">
        <f>IFERROR(IF($AE402&gt;$AE401,VLOOKUP($AC402+AQ$1,STOCK!$F$10:$AB$209,16,0),IF($AE402=$AE401,(IF(BD401&gt;=1,BD401-COUNTIFS($AE401:$AE401,$AC402,AQ401:AQ401,$AI$1),0)),0)),0)</f>
        <v>0</v>
      </c>
      <c r="BE402" s="1">
        <f>IFERROR(IF($AE402&gt;$AE401,VLOOKUP($AC402+AR$1,STOCK!$F$10:$AB$209,16,0),IF($AE402=$AE401,(IF(BE401&gt;=1,BE401-COUNTIFS($AE401:$AE401,$AC402,AR401:AR401,$AI$1),0)),0)),0)</f>
        <v>0</v>
      </c>
      <c r="BF402" s="1">
        <f>IFERROR(IF($AE402&gt;$AE401,VLOOKUP($AC402+AS$1,STOCK!$F$10:$AB$209,16,0),IF($AE402=$AE401,(IF(BF401&gt;=1,BF401-COUNTIFS($AE401:$AE401,$AC402,AS401:AS401,$AI$1),0)),0)),0)</f>
        <v>0</v>
      </c>
      <c r="BG402" s="1">
        <f>IFERROR(IF($AE402&gt;$AE401,VLOOKUP($AC402+AT$1,STOCK!$F$10:$AB$209,16,0),IF($AE402=$AE401,(IF(BG401&gt;=1,BG401-COUNTIFS($AE401:$AE401,$AC402,AT401:AT401,$AI$1),0)),0)),0)</f>
        <v>0</v>
      </c>
      <c r="BH402" s="1">
        <f>IFERROR(IF($AE402&gt;$AE401,VLOOKUP($AC402+AU$1,STOCK!$F$10:$AB$209,16,0),IF($AE402=$AE401,(IF(BH401&gt;=1,BH401-COUNTIFS($AE401:$AE401,$AC402,AU401:AU401,$AI$1),0)),0)),0)</f>
        <v>0</v>
      </c>
      <c r="BI402" s="1">
        <f>IFERROR(IF($AE402&gt;$AE401,VLOOKUP($AC402+AV$1,STOCK!$F$10:$AB$209,16,0),IF($AE402=$AE401,(IF(BI401&gt;=1,BI401-COUNTIFS($AE401:$AE401,$AC402,AV401:AV401,$AI$1),0)),0)),0)</f>
        <v>0</v>
      </c>
      <c r="BJ402" s="1">
        <f>IFERROR(IF($AE402&gt;$AE401,VLOOKUP($AC402+AW$1,STOCK!$F$10:$AB$209,16,0),IF($AE402=$AE401,(IF(BJ401&gt;=1,BJ401-COUNTIFS($AE401:$AE401,$AC402,AW401:AW401,$AI$1),0)),0)),0)</f>
        <v>0</v>
      </c>
      <c r="BK402" s="1">
        <f>IFERROR(IF($AE402&gt;$AE401,VLOOKUP($AC402+AX$1,STOCK!$F$10:$AB$209,16,0),IF($AE402=$AE401,(IF(BK401&gt;=1,BK401-COUNTIFS($AE401:$AE401,$AC402,AX401:AX401,$AI$1),0)),0)),0)</f>
        <v>0</v>
      </c>
      <c r="BL402" s="1">
        <f>IFERROR(IF($AE402&gt;$AE401,VLOOKUP($AC402+AL$1,STOCK!$F$10:$AB$209,17,0),IF($AE402=$AE401,(IF(BL401&gt;=1,BL401-COUNTIFS($AE401:$AE401,$AC402,AL401:AL401,$AI$2),0)),0)),0)</f>
        <v>0</v>
      </c>
      <c r="BM402" s="1">
        <f>IFERROR(IF($AE402&gt;$AE401,VLOOKUP($AC402+AM$1,STOCK!$F$10:$AB$209,17,0),IF($AE402=$AE401,(IF(BM401&gt;=1,BM401-COUNTIFS($AE401:$AE401,$AC402,AM401:AM401,$AI$2),0)),0)),0)</f>
        <v>0</v>
      </c>
      <c r="BN402" s="1">
        <f>IFERROR(IF($AE402&gt;$AE401,VLOOKUP($AC402+AN$1,STOCK!$F$10:$AB$209,17,0),IF($AE402=$AE401,(IF(BN401&gt;=1,BN401-COUNTIFS($AE401:$AE401,$AC402,AN401:AN401,$AI$2),0)),0)),0)</f>
        <v>0</v>
      </c>
      <c r="BO402" s="1">
        <f>IFERROR(IF($AE402&gt;$AE401,VLOOKUP($AC402+AO$1,STOCK!$F$10:$AB$209,17,0),IF($AE402=$AE401,(IF(BO401&gt;=1,BO401-COUNTIFS($AE401:$AE401,$AC402,AO401:AO401,$AI$2),0)),0)),0)</f>
        <v>0</v>
      </c>
      <c r="BP402" s="1">
        <f>IFERROR(IF($AE402&gt;$AE401,VLOOKUP($AC402+AP$1,STOCK!$F$10:$AB$209,17,0),IF($AE402=$AE401,(IF(BP401&gt;=1,BP401-COUNTIFS($AE401:$AE401,$AC402,AP401:AP401,$AI$2),0)),0)),0)</f>
        <v>0</v>
      </c>
      <c r="BQ402" s="1">
        <f>IFERROR(IF($AE402&gt;$AE401,VLOOKUP($AC402+AQ$1,STOCK!$F$10:$AB$209,17,0),IF($AE402=$AE401,(IF(BQ401&gt;=1,BQ401-COUNTIFS($AE401:$AE401,$AC402,AQ401:AQ401,$AI$2),0)),0)),0)</f>
        <v>0</v>
      </c>
      <c r="BR402" s="1">
        <f>IFERROR(IF($AE402&gt;$AE401,VLOOKUP($AC402+AR$1,STOCK!$F$10:$AB$209,17,0),IF($AE402=$AE401,(IF(BR401&gt;=1,BR401-COUNTIFS($AE401:$AE401,$AC402,AR401:AR401,$AI$2),0)),0)),0)</f>
        <v>0</v>
      </c>
      <c r="BS402" s="1">
        <f>IFERROR(IF($AE402&gt;$AE401,VLOOKUP($AC402+AS$1,STOCK!$F$10:$AB$209,17,0),IF($AE402=$AE401,(IF(BS401&gt;=1,BS401-COUNTIFS($AE401:$AE401,$AC402,AS401:AS401,$AI$2),0)),0)),0)</f>
        <v>0</v>
      </c>
      <c r="BT402" s="1">
        <f>IFERROR(IF($AE402&gt;$AE401,VLOOKUP($AC402+AT$1,STOCK!$F$10:$AB$209,17,0),IF($AE402=$AE401,(IF(BT401&gt;=1,BT401-COUNTIFS($AE401:$AE401,$AC402,AT401:AT401,$AI$2),0)),0)),0)</f>
        <v>0</v>
      </c>
      <c r="BU402" s="1">
        <f>IFERROR(IF($AE402&gt;$AE401,VLOOKUP($AC402+AU$1,STOCK!$F$10:$AB$209,17,0),IF($AE402=$AE401,(IF(BU401&gt;=1,BU401-COUNTIFS($AE401:$AE401,$AC402,AU401:AU401,$AI$2),0)),0)),0)</f>
        <v>0</v>
      </c>
      <c r="BV402" s="1">
        <f>IFERROR(IF($AE402&gt;$AE401,VLOOKUP($AC402+AV$1,STOCK!$F$10:$AB$209,17,0),IF($AE402=$AE401,(IF(BV401&gt;=1,BV401-COUNTIFS($AE401:$AE401,$AC402,AV401:AV401,$AI$2),0)),0)),0)</f>
        <v>0</v>
      </c>
      <c r="BW402" s="1">
        <f>IFERROR(IF($AE402&gt;$AE401,VLOOKUP($AC402+AW$1,STOCK!$F$10:$AB$209,17,0),IF($AE402=$AE401,(IF(BW401&gt;=1,BW401-COUNTIFS($AE401:$AE401,$AC402,AW401:AW401,$AI$2),0)),0)),0)</f>
        <v>0</v>
      </c>
      <c r="BX402" s="1">
        <f>IFERROR(IF($AE402&gt;$AE401,VLOOKUP($AC402+AX$1,STOCK!$F$10:$AB$209,17,0),IF($AE402=$AE401,(IF(BX401&gt;=1,BX401-COUNTIFS($AE401:$AE401,$AC402,AX401:AX401,$AI$2),0)),0)),0)</f>
        <v>0</v>
      </c>
    </row>
    <row r="403" spans="29:76" x14ac:dyDescent="0.25">
      <c r="AC403" s="1">
        <f t="shared" si="110"/>
        <v>0</v>
      </c>
      <c r="AD403" s="1">
        <f>IFERROR(IF(LEN(AK403)&gt;=1,VLOOKUP(HLOOKUP(AK403,PROFILE!$K$5:$V$8,4,0),PROFILE!$F$1:$G$3,2,0),0),0)</f>
        <v>0</v>
      </c>
      <c r="AE403" s="1">
        <f t="shared" si="111"/>
        <v>0</v>
      </c>
      <c r="AF403" s="1">
        <v>390</v>
      </c>
      <c r="AI403" s="1" t="str">
        <f>IFERROR(IF($AH403&gt;=1,VLOOKUP($AG403,STUDENT!$O$8:$Z$1507,3,0),""),"")</f>
        <v/>
      </c>
      <c r="AJ403" s="1" t="str">
        <f>IFERROR(IF($AH403&gt;=1,VLOOKUP($AG403,STUDENT!$O$8:$Z$1507,4,0),""),"")</f>
        <v/>
      </c>
      <c r="AK403" s="1" t="str">
        <f>IFERROR(IF($AH403&gt;=1,VLOOKUP($AG403,STUDENT!$O$8:$Z$1507,6,0),""),"")</f>
        <v/>
      </c>
      <c r="AL403" s="1" t="str">
        <f t="shared" si="112"/>
        <v/>
      </c>
      <c r="AM403" s="1" t="str">
        <f t="shared" si="113"/>
        <v/>
      </c>
      <c r="AN403" s="1" t="str">
        <f t="shared" si="114"/>
        <v/>
      </c>
      <c r="AO403" s="1" t="str">
        <f t="shared" si="115"/>
        <v/>
      </c>
      <c r="AP403" s="1" t="str">
        <f t="shared" si="116"/>
        <v/>
      </c>
      <c r="AQ403" s="1" t="str">
        <f t="shared" si="117"/>
        <v/>
      </c>
      <c r="AR403" s="1" t="str">
        <f t="shared" si="118"/>
        <v/>
      </c>
      <c r="AS403" s="1" t="str">
        <f t="shared" si="119"/>
        <v/>
      </c>
      <c r="AT403" s="1" t="str">
        <f t="shared" si="120"/>
        <v/>
      </c>
      <c r="AU403" s="1" t="str">
        <f t="shared" si="121"/>
        <v/>
      </c>
      <c r="AV403" s="1" t="str">
        <f t="shared" si="122"/>
        <v/>
      </c>
      <c r="AW403" s="1" t="str">
        <f t="shared" si="123"/>
        <v/>
      </c>
      <c r="AX403" s="1" t="str">
        <f t="shared" si="124"/>
        <v/>
      </c>
      <c r="AY403" s="1">
        <f>IFERROR(IF($AE403&gt;$AE402,VLOOKUP($AC403+AL$1,STOCK!$F$10:$AB$209,16,0),IF($AE403=$AE402,(IF(AY402&gt;=1,AY402-COUNTIFS($AE402:$AE402,$AC403,AL402:AL402,$AI$1),0)),0)),0)</f>
        <v>0</v>
      </c>
      <c r="AZ403" s="1">
        <f>IFERROR(IF($AE403&gt;$AE402,VLOOKUP($AC403+AM$1,STOCK!$F$10:$AB$209,16,0),IF($AE403=$AE402,(IF(AZ402&gt;=1,AZ402-COUNTIFS($AE402:$AE402,$AC403,AM402:AM402,$AI$1),0)),0)),0)</f>
        <v>0</v>
      </c>
      <c r="BA403" s="1">
        <f>IFERROR(IF($AE403&gt;$AE402,VLOOKUP($AC403+AN$1,STOCK!$F$10:$AB$209,16,0),IF($AE403=$AE402,(IF(BA402&gt;=1,BA402-COUNTIFS($AE402:$AE402,$AC403,AN402:AN402,$AI$1),0)),0)),0)</f>
        <v>0</v>
      </c>
      <c r="BB403" s="1">
        <f>IFERROR(IF($AE403&gt;$AE402,VLOOKUP($AC403+AO$1,STOCK!$F$10:$AB$209,16,0),IF($AE403=$AE402,(IF(BB402&gt;=1,BB402-COUNTIFS($AE402:$AE402,$AC403,AO402:AO402,$AI$1),0)),0)),0)</f>
        <v>0</v>
      </c>
      <c r="BC403" s="1">
        <f>IFERROR(IF($AE403&gt;$AE402,VLOOKUP($AC403+AP$1,STOCK!$F$10:$AB$209,16,0),IF($AE403=$AE402,(IF(BC402&gt;=1,BC402-COUNTIFS($AE402:$AE402,$AC403,AP402:AP402,$AI$1),0)),0)),0)</f>
        <v>0</v>
      </c>
      <c r="BD403" s="1">
        <f>IFERROR(IF($AE403&gt;$AE402,VLOOKUP($AC403+AQ$1,STOCK!$F$10:$AB$209,16,0),IF($AE403=$AE402,(IF(BD402&gt;=1,BD402-COUNTIFS($AE402:$AE402,$AC403,AQ402:AQ402,$AI$1),0)),0)),0)</f>
        <v>0</v>
      </c>
      <c r="BE403" s="1">
        <f>IFERROR(IF($AE403&gt;$AE402,VLOOKUP($AC403+AR$1,STOCK!$F$10:$AB$209,16,0),IF($AE403=$AE402,(IF(BE402&gt;=1,BE402-COUNTIFS($AE402:$AE402,$AC403,AR402:AR402,$AI$1),0)),0)),0)</f>
        <v>0</v>
      </c>
      <c r="BF403" s="1">
        <f>IFERROR(IF($AE403&gt;$AE402,VLOOKUP($AC403+AS$1,STOCK!$F$10:$AB$209,16,0),IF($AE403=$AE402,(IF(BF402&gt;=1,BF402-COUNTIFS($AE402:$AE402,$AC403,AS402:AS402,$AI$1),0)),0)),0)</f>
        <v>0</v>
      </c>
      <c r="BG403" s="1">
        <f>IFERROR(IF($AE403&gt;$AE402,VLOOKUP($AC403+AT$1,STOCK!$F$10:$AB$209,16,0),IF($AE403=$AE402,(IF(BG402&gt;=1,BG402-COUNTIFS($AE402:$AE402,$AC403,AT402:AT402,$AI$1),0)),0)),0)</f>
        <v>0</v>
      </c>
      <c r="BH403" s="1">
        <f>IFERROR(IF($AE403&gt;$AE402,VLOOKUP($AC403+AU$1,STOCK!$F$10:$AB$209,16,0),IF($AE403=$AE402,(IF(BH402&gt;=1,BH402-COUNTIFS($AE402:$AE402,$AC403,AU402:AU402,$AI$1),0)),0)),0)</f>
        <v>0</v>
      </c>
      <c r="BI403" s="1">
        <f>IFERROR(IF($AE403&gt;$AE402,VLOOKUP($AC403+AV$1,STOCK!$F$10:$AB$209,16,0),IF($AE403=$AE402,(IF(BI402&gt;=1,BI402-COUNTIFS($AE402:$AE402,$AC403,AV402:AV402,$AI$1),0)),0)),0)</f>
        <v>0</v>
      </c>
      <c r="BJ403" s="1">
        <f>IFERROR(IF($AE403&gt;$AE402,VLOOKUP($AC403+AW$1,STOCK!$F$10:$AB$209,16,0),IF($AE403=$AE402,(IF(BJ402&gt;=1,BJ402-COUNTIFS($AE402:$AE402,$AC403,AW402:AW402,$AI$1),0)),0)),0)</f>
        <v>0</v>
      </c>
      <c r="BK403" s="1">
        <f>IFERROR(IF($AE403&gt;$AE402,VLOOKUP($AC403+AX$1,STOCK!$F$10:$AB$209,16,0),IF($AE403=$AE402,(IF(BK402&gt;=1,BK402-COUNTIFS($AE402:$AE402,$AC403,AX402:AX402,$AI$1),0)),0)),0)</f>
        <v>0</v>
      </c>
      <c r="BL403" s="1">
        <f>IFERROR(IF($AE403&gt;$AE402,VLOOKUP($AC403+AL$1,STOCK!$F$10:$AB$209,17,0),IF($AE403=$AE402,(IF(BL402&gt;=1,BL402-COUNTIFS($AE402:$AE402,$AC403,AL402:AL402,$AI$2),0)),0)),0)</f>
        <v>0</v>
      </c>
      <c r="BM403" s="1">
        <f>IFERROR(IF($AE403&gt;$AE402,VLOOKUP($AC403+AM$1,STOCK!$F$10:$AB$209,17,0),IF($AE403=$AE402,(IF(BM402&gt;=1,BM402-COUNTIFS($AE402:$AE402,$AC403,AM402:AM402,$AI$2),0)),0)),0)</f>
        <v>0</v>
      </c>
      <c r="BN403" s="1">
        <f>IFERROR(IF($AE403&gt;$AE402,VLOOKUP($AC403+AN$1,STOCK!$F$10:$AB$209,17,0),IF($AE403=$AE402,(IF(BN402&gt;=1,BN402-COUNTIFS($AE402:$AE402,$AC403,AN402:AN402,$AI$2),0)),0)),0)</f>
        <v>0</v>
      </c>
      <c r="BO403" s="1">
        <f>IFERROR(IF($AE403&gt;$AE402,VLOOKUP($AC403+AO$1,STOCK!$F$10:$AB$209,17,0),IF($AE403=$AE402,(IF(BO402&gt;=1,BO402-COUNTIFS($AE402:$AE402,$AC403,AO402:AO402,$AI$2),0)),0)),0)</f>
        <v>0</v>
      </c>
      <c r="BP403" s="1">
        <f>IFERROR(IF($AE403&gt;$AE402,VLOOKUP($AC403+AP$1,STOCK!$F$10:$AB$209,17,0),IF($AE403=$AE402,(IF(BP402&gt;=1,BP402-COUNTIFS($AE402:$AE402,$AC403,AP402:AP402,$AI$2),0)),0)),0)</f>
        <v>0</v>
      </c>
      <c r="BQ403" s="1">
        <f>IFERROR(IF($AE403&gt;$AE402,VLOOKUP($AC403+AQ$1,STOCK!$F$10:$AB$209,17,0),IF($AE403=$AE402,(IF(BQ402&gt;=1,BQ402-COUNTIFS($AE402:$AE402,$AC403,AQ402:AQ402,$AI$2),0)),0)),0)</f>
        <v>0</v>
      </c>
      <c r="BR403" s="1">
        <f>IFERROR(IF($AE403&gt;$AE402,VLOOKUP($AC403+AR$1,STOCK!$F$10:$AB$209,17,0),IF($AE403=$AE402,(IF(BR402&gt;=1,BR402-COUNTIFS($AE402:$AE402,$AC403,AR402:AR402,$AI$2),0)),0)),0)</f>
        <v>0</v>
      </c>
      <c r="BS403" s="1">
        <f>IFERROR(IF($AE403&gt;$AE402,VLOOKUP($AC403+AS$1,STOCK!$F$10:$AB$209,17,0),IF($AE403=$AE402,(IF(BS402&gt;=1,BS402-COUNTIFS($AE402:$AE402,$AC403,AS402:AS402,$AI$2),0)),0)),0)</f>
        <v>0</v>
      </c>
      <c r="BT403" s="1">
        <f>IFERROR(IF($AE403&gt;$AE402,VLOOKUP($AC403+AT$1,STOCK!$F$10:$AB$209,17,0),IF($AE403=$AE402,(IF(BT402&gt;=1,BT402-COUNTIFS($AE402:$AE402,$AC403,AT402:AT402,$AI$2),0)),0)),0)</f>
        <v>0</v>
      </c>
      <c r="BU403" s="1">
        <f>IFERROR(IF($AE403&gt;$AE402,VLOOKUP($AC403+AU$1,STOCK!$F$10:$AB$209,17,0),IF($AE403=$AE402,(IF(BU402&gt;=1,BU402-COUNTIFS($AE402:$AE402,$AC403,AU402:AU402,$AI$2),0)),0)),0)</f>
        <v>0</v>
      </c>
      <c r="BV403" s="1">
        <f>IFERROR(IF($AE403&gt;$AE402,VLOOKUP($AC403+AV$1,STOCK!$F$10:$AB$209,17,0),IF($AE403=$AE402,(IF(BV402&gt;=1,BV402-COUNTIFS($AE402:$AE402,$AC403,AV402:AV402,$AI$2),0)),0)),0)</f>
        <v>0</v>
      </c>
      <c r="BW403" s="1">
        <f>IFERROR(IF($AE403&gt;$AE402,VLOOKUP($AC403+AW$1,STOCK!$F$10:$AB$209,17,0),IF($AE403=$AE402,(IF(BW402&gt;=1,BW402-COUNTIFS($AE402:$AE402,$AC403,AW402:AW402,$AI$2),0)),0)),0)</f>
        <v>0</v>
      </c>
      <c r="BX403" s="1">
        <f>IFERROR(IF($AE403&gt;$AE402,VLOOKUP($AC403+AX$1,STOCK!$F$10:$AB$209,17,0),IF($AE403=$AE402,(IF(BX402&gt;=1,BX402-COUNTIFS($AE402:$AE402,$AC403,AX402:AX402,$AI$2),0)),0)),0)</f>
        <v>0</v>
      </c>
    </row>
    <row r="404" spans="29:76" x14ac:dyDescent="0.25">
      <c r="AC404" s="1">
        <f t="shared" si="110"/>
        <v>0</v>
      </c>
      <c r="AD404" s="1">
        <f>IFERROR(IF(LEN(AK404)&gt;=1,VLOOKUP(HLOOKUP(AK404,PROFILE!$K$5:$V$8,4,0),PROFILE!$F$1:$G$3,2,0),0),0)</f>
        <v>0</v>
      </c>
      <c r="AE404" s="1">
        <f t="shared" si="111"/>
        <v>0</v>
      </c>
      <c r="AF404" s="1">
        <v>391</v>
      </c>
      <c r="AI404" s="1" t="str">
        <f>IFERROR(IF($AH404&gt;=1,VLOOKUP($AG404,STUDENT!$O$8:$Z$1507,3,0),""),"")</f>
        <v/>
      </c>
      <c r="AJ404" s="1" t="str">
        <f>IFERROR(IF($AH404&gt;=1,VLOOKUP($AG404,STUDENT!$O$8:$Z$1507,4,0),""),"")</f>
        <v/>
      </c>
      <c r="AK404" s="1" t="str">
        <f>IFERROR(IF($AH404&gt;=1,VLOOKUP($AG404,STUDENT!$O$8:$Z$1507,6,0),""),"")</f>
        <v/>
      </c>
      <c r="AL404" s="1" t="str">
        <f t="shared" si="112"/>
        <v/>
      </c>
      <c r="AM404" s="1" t="str">
        <f t="shared" si="113"/>
        <v/>
      </c>
      <c r="AN404" s="1" t="str">
        <f t="shared" si="114"/>
        <v/>
      </c>
      <c r="AO404" s="1" t="str">
        <f t="shared" si="115"/>
        <v/>
      </c>
      <c r="AP404" s="1" t="str">
        <f t="shared" si="116"/>
        <v/>
      </c>
      <c r="AQ404" s="1" t="str">
        <f t="shared" si="117"/>
        <v/>
      </c>
      <c r="AR404" s="1" t="str">
        <f t="shared" si="118"/>
        <v/>
      </c>
      <c r="AS404" s="1" t="str">
        <f t="shared" si="119"/>
        <v/>
      </c>
      <c r="AT404" s="1" t="str">
        <f t="shared" si="120"/>
        <v/>
      </c>
      <c r="AU404" s="1" t="str">
        <f t="shared" si="121"/>
        <v/>
      </c>
      <c r="AV404" s="1" t="str">
        <f t="shared" si="122"/>
        <v/>
      </c>
      <c r="AW404" s="1" t="str">
        <f t="shared" si="123"/>
        <v/>
      </c>
      <c r="AX404" s="1" t="str">
        <f t="shared" si="124"/>
        <v/>
      </c>
      <c r="AY404" s="1">
        <f>IFERROR(IF($AE404&gt;$AE403,VLOOKUP($AC404+AL$1,STOCK!$F$10:$AB$209,16,0),IF($AE404=$AE403,(IF(AY403&gt;=1,AY403-COUNTIFS($AE403:$AE403,$AC404,AL403:AL403,$AI$1),0)),0)),0)</f>
        <v>0</v>
      </c>
      <c r="AZ404" s="1">
        <f>IFERROR(IF($AE404&gt;$AE403,VLOOKUP($AC404+AM$1,STOCK!$F$10:$AB$209,16,0),IF($AE404=$AE403,(IF(AZ403&gt;=1,AZ403-COUNTIFS($AE403:$AE403,$AC404,AM403:AM403,$AI$1),0)),0)),0)</f>
        <v>0</v>
      </c>
      <c r="BA404" s="1">
        <f>IFERROR(IF($AE404&gt;$AE403,VLOOKUP($AC404+AN$1,STOCK!$F$10:$AB$209,16,0),IF($AE404=$AE403,(IF(BA403&gt;=1,BA403-COUNTIFS($AE403:$AE403,$AC404,AN403:AN403,$AI$1),0)),0)),0)</f>
        <v>0</v>
      </c>
      <c r="BB404" s="1">
        <f>IFERROR(IF($AE404&gt;$AE403,VLOOKUP($AC404+AO$1,STOCK!$F$10:$AB$209,16,0),IF($AE404=$AE403,(IF(BB403&gt;=1,BB403-COUNTIFS($AE403:$AE403,$AC404,AO403:AO403,$AI$1),0)),0)),0)</f>
        <v>0</v>
      </c>
      <c r="BC404" s="1">
        <f>IFERROR(IF($AE404&gt;$AE403,VLOOKUP($AC404+AP$1,STOCK!$F$10:$AB$209,16,0),IF($AE404=$AE403,(IF(BC403&gt;=1,BC403-COUNTIFS($AE403:$AE403,$AC404,AP403:AP403,$AI$1),0)),0)),0)</f>
        <v>0</v>
      </c>
      <c r="BD404" s="1">
        <f>IFERROR(IF($AE404&gt;$AE403,VLOOKUP($AC404+AQ$1,STOCK!$F$10:$AB$209,16,0),IF($AE404=$AE403,(IF(BD403&gt;=1,BD403-COUNTIFS($AE403:$AE403,$AC404,AQ403:AQ403,$AI$1),0)),0)),0)</f>
        <v>0</v>
      </c>
      <c r="BE404" s="1">
        <f>IFERROR(IF($AE404&gt;$AE403,VLOOKUP($AC404+AR$1,STOCK!$F$10:$AB$209,16,0),IF($AE404=$AE403,(IF(BE403&gt;=1,BE403-COUNTIFS($AE403:$AE403,$AC404,AR403:AR403,$AI$1),0)),0)),0)</f>
        <v>0</v>
      </c>
      <c r="BF404" s="1">
        <f>IFERROR(IF($AE404&gt;$AE403,VLOOKUP($AC404+AS$1,STOCK!$F$10:$AB$209,16,0),IF($AE404=$AE403,(IF(BF403&gt;=1,BF403-COUNTIFS($AE403:$AE403,$AC404,AS403:AS403,$AI$1),0)),0)),0)</f>
        <v>0</v>
      </c>
      <c r="BG404" s="1">
        <f>IFERROR(IF($AE404&gt;$AE403,VLOOKUP($AC404+AT$1,STOCK!$F$10:$AB$209,16,0),IF($AE404=$AE403,(IF(BG403&gt;=1,BG403-COUNTIFS($AE403:$AE403,$AC404,AT403:AT403,$AI$1),0)),0)),0)</f>
        <v>0</v>
      </c>
      <c r="BH404" s="1">
        <f>IFERROR(IF($AE404&gt;$AE403,VLOOKUP($AC404+AU$1,STOCK!$F$10:$AB$209,16,0),IF($AE404=$AE403,(IF(BH403&gt;=1,BH403-COUNTIFS($AE403:$AE403,$AC404,AU403:AU403,$AI$1),0)),0)),0)</f>
        <v>0</v>
      </c>
      <c r="BI404" s="1">
        <f>IFERROR(IF($AE404&gt;$AE403,VLOOKUP($AC404+AV$1,STOCK!$F$10:$AB$209,16,0),IF($AE404=$AE403,(IF(BI403&gt;=1,BI403-COUNTIFS($AE403:$AE403,$AC404,AV403:AV403,$AI$1),0)),0)),0)</f>
        <v>0</v>
      </c>
      <c r="BJ404" s="1">
        <f>IFERROR(IF($AE404&gt;$AE403,VLOOKUP($AC404+AW$1,STOCK!$F$10:$AB$209,16,0),IF($AE404=$AE403,(IF(BJ403&gt;=1,BJ403-COUNTIFS($AE403:$AE403,$AC404,AW403:AW403,$AI$1),0)),0)),0)</f>
        <v>0</v>
      </c>
      <c r="BK404" s="1">
        <f>IFERROR(IF($AE404&gt;$AE403,VLOOKUP($AC404+AX$1,STOCK!$F$10:$AB$209,16,0),IF($AE404=$AE403,(IF(BK403&gt;=1,BK403-COUNTIFS($AE403:$AE403,$AC404,AX403:AX403,$AI$1),0)),0)),0)</f>
        <v>0</v>
      </c>
      <c r="BL404" s="1">
        <f>IFERROR(IF($AE404&gt;$AE403,VLOOKUP($AC404+AL$1,STOCK!$F$10:$AB$209,17,0),IF($AE404=$AE403,(IF(BL403&gt;=1,BL403-COUNTIFS($AE403:$AE403,$AC404,AL403:AL403,$AI$2),0)),0)),0)</f>
        <v>0</v>
      </c>
      <c r="BM404" s="1">
        <f>IFERROR(IF($AE404&gt;$AE403,VLOOKUP($AC404+AM$1,STOCK!$F$10:$AB$209,17,0),IF($AE404=$AE403,(IF(BM403&gt;=1,BM403-COUNTIFS($AE403:$AE403,$AC404,AM403:AM403,$AI$2),0)),0)),0)</f>
        <v>0</v>
      </c>
      <c r="BN404" s="1">
        <f>IFERROR(IF($AE404&gt;$AE403,VLOOKUP($AC404+AN$1,STOCK!$F$10:$AB$209,17,0),IF($AE404=$AE403,(IF(BN403&gt;=1,BN403-COUNTIFS($AE403:$AE403,$AC404,AN403:AN403,$AI$2),0)),0)),0)</f>
        <v>0</v>
      </c>
      <c r="BO404" s="1">
        <f>IFERROR(IF($AE404&gt;$AE403,VLOOKUP($AC404+AO$1,STOCK!$F$10:$AB$209,17,0),IF($AE404=$AE403,(IF(BO403&gt;=1,BO403-COUNTIFS($AE403:$AE403,$AC404,AO403:AO403,$AI$2),0)),0)),0)</f>
        <v>0</v>
      </c>
      <c r="BP404" s="1">
        <f>IFERROR(IF($AE404&gt;$AE403,VLOOKUP($AC404+AP$1,STOCK!$F$10:$AB$209,17,0),IF($AE404=$AE403,(IF(BP403&gt;=1,BP403-COUNTIFS($AE403:$AE403,$AC404,AP403:AP403,$AI$2),0)),0)),0)</f>
        <v>0</v>
      </c>
      <c r="BQ404" s="1">
        <f>IFERROR(IF($AE404&gt;$AE403,VLOOKUP($AC404+AQ$1,STOCK!$F$10:$AB$209,17,0),IF($AE404=$AE403,(IF(BQ403&gt;=1,BQ403-COUNTIFS($AE403:$AE403,$AC404,AQ403:AQ403,$AI$2),0)),0)),0)</f>
        <v>0</v>
      </c>
      <c r="BR404" s="1">
        <f>IFERROR(IF($AE404&gt;$AE403,VLOOKUP($AC404+AR$1,STOCK!$F$10:$AB$209,17,0),IF($AE404=$AE403,(IF(BR403&gt;=1,BR403-COUNTIFS($AE403:$AE403,$AC404,AR403:AR403,$AI$2),0)),0)),0)</f>
        <v>0</v>
      </c>
      <c r="BS404" s="1">
        <f>IFERROR(IF($AE404&gt;$AE403,VLOOKUP($AC404+AS$1,STOCK!$F$10:$AB$209,17,0),IF($AE404=$AE403,(IF(BS403&gt;=1,BS403-COUNTIFS($AE403:$AE403,$AC404,AS403:AS403,$AI$2),0)),0)),0)</f>
        <v>0</v>
      </c>
      <c r="BT404" s="1">
        <f>IFERROR(IF($AE404&gt;$AE403,VLOOKUP($AC404+AT$1,STOCK!$F$10:$AB$209,17,0),IF($AE404=$AE403,(IF(BT403&gt;=1,BT403-COUNTIFS($AE403:$AE403,$AC404,AT403:AT403,$AI$2),0)),0)),0)</f>
        <v>0</v>
      </c>
      <c r="BU404" s="1">
        <f>IFERROR(IF($AE404&gt;$AE403,VLOOKUP($AC404+AU$1,STOCK!$F$10:$AB$209,17,0),IF($AE404=$AE403,(IF(BU403&gt;=1,BU403-COUNTIFS($AE403:$AE403,$AC404,AU403:AU403,$AI$2),0)),0)),0)</f>
        <v>0</v>
      </c>
      <c r="BV404" s="1">
        <f>IFERROR(IF($AE404&gt;$AE403,VLOOKUP($AC404+AV$1,STOCK!$F$10:$AB$209,17,0),IF($AE404=$AE403,(IF(BV403&gt;=1,BV403-COUNTIFS($AE403:$AE403,$AC404,AV403:AV403,$AI$2),0)),0)),0)</f>
        <v>0</v>
      </c>
      <c r="BW404" s="1">
        <f>IFERROR(IF($AE404&gt;$AE403,VLOOKUP($AC404+AW$1,STOCK!$F$10:$AB$209,17,0),IF($AE404=$AE403,(IF(BW403&gt;=1,BW403-COUNTIFS($AE403:$AE403,$AC404,AW403:AW403,$AI$2),0)),0)),0)</f>
        <v>0</v>
      </c>
      <c r="BX404" s="1">
        <f>IFERROR(IF($AE404&gt;$AE403,VLOOKUP($AC404+AX$1,STOCK!$F$10:$AB$209,17,0),IF($AE404=$AE403,(IF(BX403&gt;=1,BX403-COUNTIFS($AE403:$AE403,$AC404,AX403:AX403,$AI$2),0)),0)),0)</f>
        <v>0</v>
      </c>
    </row>
    <row r="405" spans="29:76" x14ac:dyDescent="0.25">
      <c r="AC405" s="1">
        <f t="shared" si="110"/>
        <v>0</v>
      </c>
      <c r="AD405" s="1">
        <f>IFERROR(IF(LEN(AK405)&gt;=1,VLOOKUP(HLOOKUP(AK405,PROFILE!$K$5:$V$8,4,0),PROFILE!$F$1:$G$3,2,0),0),0)</f>
        <v>0</v>
      </c>
      <c r="AE405" s="1">
        <f t="shared" si="111"/>
        <v>0</v>
      </c>
      <c r="AF405" s="1">
        <v>392</v>
      </c>
      <c r="AI405" s="1" t="str">
        <f>IFERROR(IF($AH405&gt;=1,VLOOKUP($AG405,STUDENT!$O$8:$Z$1507,3,0),""),"")</f>
        <v/>
      </c>
      <c r="AJ405" s="1" t="str">
        <f>IFERROR(IF($AH405&gt;=1,VLOOKUP($AG405,STUDENT!$O$8:$Z$1507,4,0),""),"")</f>
        <v/>
      </c>
      <c r="AK405" s="1" t="str">
        <f>IFERROR(IF($AH405&gt;=1,VLOOKUP($AG405,STUDENT!$O$8:$Z$1507,6,0),""),"")</f>
        <v/>
      </c>
      <c r="AL405" s="1" t="str">
        <f t="shared" si="112"/>
        <v/>
      </c>
      <c r="AM405" s="1" t="str">
        <f t="shared" si="113"/>
        <v/>
      </c>
      <c r="AN405" s="1" t="str">
        <f t="shared" si="114"/>
        <v/>
      </c>
      <c r="AO405" s="1" t="str">
        <f t="shared" si="115"/>
        <v/>
      </c>
      <c r="AP405" s="1" t="str">
        <f t="shared" si="116"/>
        <v/>
      </c>
      <c r="AQ405" s="1" t="str">
        <f t="shared" si="117"/>
        <v/>
      </c>
      <c r="AR405" s="1" t="str">
        <f t="shared" si="118"/>
        <v/>
      </c>
      <c r="AS405" s="1" t="str">
        <f t="shared" si="119"/>
        <v/>
      </c>
      <c r="AT405" s="1" t="str">
        <f t="shared" si="120"/>
        <v/>
      </c>
      <c r="AU405" s="1" t="str">
        <f t="shared" si="121"/>
        <v/>
      </c>
      <c r="AV405" s="1" t="str">
        <f t="shared" si="122"/>
        <v/>
      </c>
      <c r="AW405" s="1" t="str">
        <f t="shared" si="123"/>
        <v/>
      </c>
      <c r="AX405" s="1" t="str">
        <f t="shared" si="124"/>
        <v/>
      </c>
      <c r="AY405" s="1">
        <f>IFERROR(IF($AE405&gt;$AE404,VLOOKUP($AC405+AL$1,STOCK!$F$10:$AB$209,16,0),IF($AE405=$AE404,(IF(AY404&gt;=1,AY404-COUNTIFS($AE404:$AE404,$AC405,AL404:AL404,$AI$1),0)),0)),0)</f>
        <v>0</v>
      </c>
      <c r="AZ405" s="1">
        <f>IFERROR(IF($AE405&gt;$AE404,VLOOKUP($AC405+AM$1,STOCK!$F$10:$AB$209,16,0),IF($AE405=$AE404,(IF(AZ404&gt;=1,AZ404-COUNTIFS($AE404:$AE404,$AC405,AM404:AM404,$AI$1),0)),0)),0)</f>
        <v>0</v>
      </c>
      <c r="BA405" s="1">
        <f>IFERROR(IF($AE405&gt;$AE404,VLOOKUP($AC405+AN$1,STOCK!$F$10:$AB$209,16,0),IF($AE405=$AE404,(IF(BA404&gt;=1,BA404-COUNTIFS($AE404:$AE404,$AC405,AN404:AN404,$AI$1),0)),0)),0)</f>
        <v>0</v>
      </c>
      <c r="BB405" s="1">
        <f>IFERROR(IF($AE405&gt;$AE404,VLOOKUP($AC405+AO$1,STOCK!$F$10:$AB$209,16,0),IF($AE405=$AE404,(IF(BB404&gt;=1,BB404-COUNTIFS($AE404:$AE404,$AC405,AO404:AO404,$AI$1),0)),0)),0)</f>
        <v>0</v>
      </c>
      <c r="BC405" s="1">
        <f>IFERROR(IF($AE405&gt;$AE404,VLOOKUP($AC405+AP$1,STOCK!$F$10:$AB$209,16,0),IF($AE405=$AE404,(IF(BC404&gt;=1,BC404-COUNTIFS($AE404:$AE404,$AC405,AP404:AP404,$AI$1),0)),0)),0)</f>
        <v>0</v>
      </c>
      <c r="BD405" s="1">
        <f>IFERROR(IF($AE405&gt;$AE404,VLOOKUP($AC405+AQ$1,STOCK!$F$10:$AB$209,16,0),IF($AE405=$AE404,(IF(BD404&gt;=1,BD404-COUNTIFS($AE404:$AE404,$AC405,AQ404:AQ404,$AI$1),0)),0)),0)</f>
        <v>0</v>
      </c>
      <c r="BE405" s="1">
        <f>IFERROR(IF($AE405&gt;$AE404,VLOOKUP($AC405+AR$1,STOCK!$F$10:$AB$209,16,0),IF($AE405=$AE404,(IF(BE404&gt;=1,BE404-COUNTIFS($AE404:$AE404,$AC405,AR404:AR404,$AI$1),0)),0)),0)</f>
        <v>0</v>
      </c>
      <c r="BF405" s="1">
        <f>IFERROR(IF($AE405&gt;$AE404,VLOOKUP($AC405+AS$1,STOCK!$F$10:$AB$209,16,0),IF($AE405=$AE404,(IF(BF404&gt;=1,BF404-COUNTIFS($AE404:$AE404,$AC405,AS404:AS404,$AI$1),0)),0)),0)</f>
        <v>0</v>
      </c>
      <c r="BG405" s="1">
        <f>IFERROR(IF($AE405&gt;$AE404,VLOOKUP($AC405+AT$1,STOCK!$F$10:$AB$209,16,0),IF($AE405=$AE404,(IF(BG404&gt;=1,BG404-COUNTIFS($AE404:$AE404,$AC405,AT404:AT404,$AI$1),0)),0)),0)</f>
        <v>0</v>
      </c>
      <c r="BH405" s="1">
        <f>IFERROR(IF($AE405&gt;$AE404,VLOOKUP($AC405+AU$1,STOCK!$F$10:$AB$209,16,0),IF($AE405=$AE404,(IF(BH404&gt;=1,BH404-COUNTIFS($AE404:$AE404,$AC405,AU404:AU404,$AI$1),0)),0)),0)</f>
        <v>0</v>
      </c>
      <c r="BI405" s="1">
        <f>IFERROR(IF($AE405&gt;$AE404,VLOOKUP($AC405+AV$1,STOCK!$F$10:$AB$209,16,0),IF($AE405=$AE404,(IF(BI404&gt;=1,BI404-COUNTIFS($AE404:$AE404,$AC405,AV404:AV404,$AI$1),0)),0)),0)</f>
        <v>0</v>
      </c>
      <c r="BJ405" s="1">
        <f>IFERROR(IF($AE405&gt;$AE404,VLOOKUP($AC405+AW$1,STOCK!$F$10:$AB$209,16,0),IF($AE405=$AE404,(IF(BJ404&gt;=1,BJ404-COUNTIFS($AE404:$AE404,$AC405,AW404:AW404,$AI$1),0)),0)),0)</f>
        <v>0</v>
      </c>
      <c r="BK405" s="1">
        <f>IFERROR(IF($AE405&gt;$AE404,VLOOKUP($AC405+AX$1,STOCK!$F$10:$AB$209,16,0),IF($AE405=$AE404,(IF(BK404&gt;=1,BK404-COUNTIFS($AE404:$AE404,$AC405,AX404:AX404,$AI$1),0)),0)),0)</f>
        <v>0</v>
      </c>
      <c r="BL405" s="1">
        <f>IFERROR(IF($AE405&gt;$AE404,VLOOKUP($AC405+AL$1,STOCK!$F$10:$AB$209,17,0),IF($AE405=$AE404,(IF(BL404&gt;=1,BL404-COUNTIFS($AE404:$AE404,$AC405,AL404:AL404,$AI$2),0)),0)),0)</f>
        <v>0</v>
      </c>
      <c r="BM405" s="1">
        <f>IFERROR(IF($AE405&gt;$AE404,VLOOKUP($AC405+AM$1,STOCK!$F$10:$AB$209,17,0),IF($AE405=$AE404,(IF(BM404&gt;=1,BM404-COUNTIFS($AE404:$AE404,$AC405,AM404:AM404,$AI$2),0)),0)),0)</f>
        <v>0</v>
      </c>
      <c r="BN405" s="1">
        <f>IFERROR(IF($AE405&gt;$AE404,VLOOKUP($AC405+AN$1,STOCK!$F$10:$AB$209,17,0),IF($AE405=$AE404,(IF(BN404&gt;=1,BN404-COUNTIFS($AE404:$AE404,$AC405,AN404:AN404,$AI$2),0)),0)),0)</f>
        <v>0</v>
      </c>
      <c r="BO405" s="1">
        <f>IFERROR(IF($AE405&gt;$AE404,VLOOKUP($AC405+AO$1,STOCK!$F$10:$AB$209,17,0),IF($AE405=$AE404,(IF(BO404&gt;=1,BO404-COUNTIFS($AE404:$AE404,$AC405,AO404:AO404,$AI$2),0)),0)),0)</f>
        <v>0</v>
      </c>
      <c r="BP405" s="1">
        <f>IFERROR(IF($AE405&gt;$AE404,VLOOKUP($AC405+AP$1,STOCK!$F$10:$AB$209,17,0),IF($AE405=$AE404,(IF(BP404&gt;=1,BP404-COUNTIFS($AE404:$AE404,$AC405,AP404:AP404,$AI$2),0)),0)),0)</f>
        <v>0</v>
      </c>
      <c r="BQ405" s="1">
        <f>IFERROR(IF($AE405&gt;$AE404,VLOOKUP($AC405+AQ$1,STOCK!$F$10:$AB$209,17,0),IF($AE405=$AE404,(IF(BQ404&gt;=1,BQ404-COUNTIFS($AE404:$AE404,$AC405,AQ404:AQ404,$AI$2),0)),0)),0)</f>
        <v>0</v>
      </c>
      <c r="BR405" s="1">
        <f>IFERROR(IF($AE405&gt;$AE404,VLOOKUP($AC405+AR$1,STOCK!$F$10:$AB$209,17,0),IF($AE405=$AE404,(IF(BR404&gt;=1,BR404-COUNTIFS($AE404:$AE404,$AC405,AR404:AR404,$AI$2),0)),0)),0)</f>
        <v>0</v>
      </c>
      <c r="BS405" s="1">
        <f>IFERROR(IF($AE405&gt;$AE404,VLOOKUP($AC405+AS$1,STOCK!$F$10:$AB$209,17,0),IF($AE405=$AE404,(IF(BS404&gt;=1,BS404-COUNTIFS($AE404:$AE404,$AC405,AS404:AS404,$AI$2),0)),0)),0)</f>
        <v>0</v>
      </c>
      <c r="BT405" s="1">
        <f>IFERROR(IF($AE405&gt;$AE404,VLOOKUP($AC405+AT$1,STOCK!$F$10:$AB$209,17,0),IF($AE405=$AE404,(IF(BT404&gt;=1,BT404-COUNTIFS($AE404:$AE404,$AC405,AT404:AT404,$AI$2),0)),0)),0)</f>
        <v>0</v>
      </c>
      <c r="BU405" s="1">
        <f>IFERROR(IF($AE405&gt;$AE404,VLOOKUP($AC405+AU$1,STOCK!$F$10:$AB$209,17,0),IF($AE405=$AE404,(IF(BU404&gt;=1,BU404-COUNTIFS($AE404:$AE404,$AC405,AU404:AU404,$AI$2),0)),0)),0)</f>
        <v>0</v>
      </c>
      <c r="BV405" s="1">
        <f>IFERROR(IF($AE405&gt;$AE404,VLOOKUP($AC405+AV$1,STOCK!$F$10:$AB$209,17,0),IF($AE405=$AE404,(IF(BV404&gt;=1,BV404-COUNTIFS($AE404:$AE404,$AC405,AV404:AV404,$AI$2),0)),0)),0)</f>
        <v>0</v>
      </c>
      <c r="BW405" s="1">
        <f>IFERROR(IF($AE405&gt;$AE404,VLOOKUP($AC405+AW$1,STOCK!$F$10:$AB$209,17,0),IF($AE405=$AE404,(IF(BW404&gt;=1,BW404-COUNTIFS($AE404:$AE404,$AC405,AW404:AW404,$AI$2),0)),0)),0)</f>
        <v>0</v>
      </c>
      <c r="BX405" s="1">
        <f>IFERROR(IF($AE405&gt;$AE404,VLOOKUP($AC405+AX$1,STOCK!$F$10:$AB$209,17,0),IF($AE405=$AE404,(IF(BX404&gt;=1,BX404-COUNTIFS($AE404:$AE404,$AC405,AX404:AX404,$AI$2),0)),0)),0)</f>
        <v>0</v>
      </c>
    </row>
    <row r="406" spans="29:76" x14ac:dyDescent="0.25">
      <c r="AC406" s="1">
        <f t="shared" si="110"/>
        <v>0</v>
      </c>
      <c r="AD406" s="1">
        <f>IFERROR(IF(LEN(AK406)&gt;=1,VLOOKUP(HLOOKUP(AK406,PROFILE!$K$5:$V$8,4,0),PROFILE!$F$1:$G$3,2,0),0),0)</f>
        <v>0</v>
      </c>
      <c r="AE406" s="1">
        <f t="shared" si="111"/>
        <v>0</v>
      </c>
      <c r="AF406" s="1">
        <v>393</v>
      </c>
      <c r="AI406" s="1" t="str">
        <f>IFERROR(IF($AH406&gt;=1,VLOOKUP($AG406,STUDENT!$O$8:$Z$1507,3,0),""),"")</f>
        <v/>
      </c>
      <c r="AJ406" s="1" t="str">
        <f>IFERROR(IF($AH406&gt;=1,VLOOKUP($AG406,STUDENT!$O$8:$Z$1507,4,0),""),"")</f>
        <v/>
      </c>
      <c r="AK406" s="1" t="str">
        <f>IFERROR(IF($AH406&gt;=1,VLOOKUP($AG406,STUDENT!$O$8:$Z$1507,6,0),""),"")</f>
        <v/>
      </c>
      <c r="AL406" s="1" t="str">
        <f t="shared" si="112"/>
        <v/>
      </c>
      <c r="AM406" s="1" t="str">
        <f t="shared" si="113"/>
        <v/>
      </c>
      <c r="AN406" s="1" t="str">
        <f t="shared" si="114"/>
        <v/>
      </c>
      <c r="AO406" s="1" t="str">
        <f t="shared" si="115"/>
        <v/>
      </c>
      <c r="AP406" s="1" t="str">
        <f t="shared" si="116"/>
        <v/>
      </c>
      <c r="AQ406" s="1" t="str">
        <f t="shared" si="117"/>
        <v/>
      </c>
      <c r="AR406" s="1" t="str">
        <f t="shared" si="118"/>
        <v/>
      </c>
      <c r="AS406" s="1" t="str">
        <f t="shared" si="119"/>
        <v/>
      </c>
      <c r="AT406" s="1" t="str">
        <f t="shared" si="120"/>
        <v/>
      </c>
      <c r="AU406" s="1" t="str">
        <f t="shared" si="121"/>
        <v/>
      </c>
      <c r="AV406" s="1" t="str">
        <f t="shared" si="122"/>
        <v/>
      </c>
      <c r="AW406" s="1" t="str">
        <f t="shared" si="123"/>
        <v/>
      </c>
      <c r="AX406" s="1" t="str">
        <f t="shared" si="124"/>
        <v/>
      </c>
      <c r="AY406" s="1">
        <f>IFERROR(IF($AE406&gt;$AE405,VLOOKUP($AC406+AL$1,STOCK!$F$10:$AB$209,16,0),IF($AE406=$AE405,(IF(AY405&gt;=1,AY405-COUNTIFS($AE405:$AE405,$AC406,AL405:AL405,$AI$1),0)),0)),0)</f>
        <v>0</v>
      </c>
      <c r="AZ406" s="1">
        <f>IFERROR(IF($AE406&gt;$AE405,VLOOKUP($AC406+AM$1,STOCK!$F$10:$AB$209,16,0),IF($AE406=$AE405,(IF(AZ405&gt;=1,AZ405-COUNTIFS($AE405:$AE405,$AC406,AM405:AM405,$AI$1),0)),0)),0)</f>
        <v>0</v>
      </c>
      <c r="BA406" s="1">
        <f>IFERROR(IF($AE406&gt;$AE405,VLOOKUP($AC406+AN$1,STOCK!$F$10:$AB$209,16,0),IF($AE406=$AE405,(IF(BA405&gt;=1,BA405-COUNTIFS($AE405:$AE405,$AC406,AN405:AN405,$AI$1),0)),0)),0)</f>
        <v>0</v>
      </c>
      <c r="BB406" s="1">
        <f>IFERROR(IF($AE406&gt;$AE405,VLOOKUP($AC406+AO$1,STOCK!$F$10:$AB$209,16,0),IF($AE406=$AE405,(IF(BB405&gt;=1,BB405-COUNTIFS($AE405:$AE405,$AC406,AO405:AO405,$AI$1),0)),0)),0)</f>
        <v>0</v>
      </c>
      <c r="BC406" s="1">
        <f>IFERROR(IF($AE406&gt;$AE405,VLOOKUP($AC406+AP$1,STOCK!$F$10:$AB$209,16,0),IF($AE406=$AE405,(IF(BC405&gt;=1,BC405-COUNTIFS($AE405:$AE405,$AC406,AP405:AP405,$AI$1),0)),0)),0)</f>
        <v>0</v>
      </c>
      <c r="BD406" s="1">
        <f>IFERROR(IF($AE406&gt;$AE405,VLOOKUP($AC406+AQ$1,STOCK!$F$10:$AB$209,16,0),IF($AE406=$AE405,(IF(BD405&gt;=1,BD405-COUNTIFS($AE405:$AE405,$AC406,AQ405:AQ405,$AI$1),0)),0)),0)</f>
        <v>0</v>
      </c>
      <c r="BE406" s="1">
        <f>IFERROR(IF($AE406&gt;$AE405,VLOOKUP($AC406+AR$1,STOCK!$F$10:$AB$209,16,0),IF($AE406=$AE405,(IF(BE405&gt;=1,BE405-COUNTIFS($AE405:$AE405,$AC406,AR405:AR405,$AI$1),0)),0)),0)</f>
        <v>0</v>
      </c>
      <c r="BF406" s="1">
        <f>IFERROR(IF($AE406&gt;$AE405,VLOOKUP($AC406+AS$1,STOCK!$F$10:$AB$209,16,0),IF($AE406=$AE405,(IF(BF405&gt;=1,BF405-COUNTIFS($AE405:$AE405,$AC406,AS405:AS405,$AI$1),0)),0)),0)</f>
        <v>0</v>
      </c>
      <c r="BG406" s="1">
        <f>IFERROR(IF($AE406&gt;$AE405,VLOOKUP($AC406+AT$1,STOCK!$F$10:$AB$209,16,0),IF($AE406=$AE405,(IF(BG405&gt;=1,BG405-COUNTIFS($AE405:$AE405,$AC406,AT405:AT405,$AI$1),0)),0)),0)</f>
        <v>0</v>
      </c>
      <c r="BH406" s="1">
        <f>IFERROR(IF($AE406&gt;$AE405,VLOOKUP($AC406+AU$1,STOCK!$F$10:$AB$209,16,0),IF($AE406=$AE405,(IF(BH405&gt;=1,BH405-COUNTIFS($AE405:$AE405,$AC406,AU405:AU405,$AI$1),0)),0)),0)</f>
        <v>0</v>
      </c>
      <c r="BI406" s="1">
        <f>IFERROR(IF($AE406&gt;$AE405,VLOOKUP($AC406+AV$1,STOCK!$F$10:$AB$209,16,0),IF($AE406=$AE405,(IF(BI405&gt;=1,BI405-COUNTIFS($AE405:$AE405,$AC406,AV405:AV405,$AI$1),0)),0)),0)</f>
        <v>0</v>
      </c>
      <c r="BJ406" s="1">
        <f>IFERROR(IF($AE406&gt;$AE405,VLOOKUP($AC406+AW$1,STOCK!$F$10:$AB$209,16,0),IF($AE406=$AE405,(IF(BJ405&gt;=1,BJ405-COUNTIFS($AE405:$AE405,$AC406,AW405:AW405,$AI$1),0)),0)),0)</f>
        <v>0</v>
      </c>
      <c r="BK406" s="1">
        <f>IFERROR(IF($AE406&gt;$AE405,VLOOKUP($AC406+AX$1,STOCK!$F$10:$AB$209,16,0),IF($AE406=$AE405,(IF(BK405&gt;=1,BK405-COUNTIFS($AE405:$AE405,$AC406,AX405:AX405,$AI$1),0)),0)),0)</f>
        <v>0</v>
      </c>
      <c r="BL406" s="1">
        <f>IFERROR(IF($AE406&gt;$AE405,VLOOKUP($AC406+AL$1,STOCK!$F$10:$AB$209,17,0),IF($AE406=$AE405,(IF(BL405&gt;=1,BL405-COUNTIFS($AE405:$AE405,$AC406,AL405:AL405,$AI$2),0)),0)),0)</f>
        <v>0</v>
      </c>
      <c r="BM406" s="1">
        <f>IFERROR(IF($AE406&gt;$AE405,VLOOKUP($AC406+AM$1,STOCK!$F$10:$AB$209,17,0),IF($AE406=$AE405,(IF(BM405&gt;=1,BM405-COUNTIFS($AE405:$AE405,$AC406,AM405:AM405,$AI$2),0)),0)),0)</f>
        <v>0</v>
      </c>
      <c r="BN406" s="1">
        <f>IFERROR(IF($AE406&gt;$AE405,VLOOKUP($AC406+AN$1,STOCK!$F$10:$AB$209,17,0),IF($AE406=$AE405,(IF(BN405&gt;=1,BN405-COUNTIFS($AE405:$AE405,$AC406,AN405:AN405,$AI$2),0)),0)),0)</f>
        <v>0</v>
      </c>
      <c r="BO406" s="1">
        <f>IFERROR(IF($AE406&gt;$AE405,VLOOKUP($AC406+AO$1,STOCK!$F$10:$AB$209,17,0),IF($AE406=$AE405,(IF(BO405&gt;=1,BO405-COUNTIFS($AE405:$AE405,$AC406,AO405:AO405,$AI$2),0)),0)),0)</f>
        <v>0</v>
      </c>
      <c r="BP406" s="1">
        <f>IFERROR(IF($AE406&gt;$AE405,VLOOKUP($AC406+AP$1,STOCK!$F$10:$AB$209,17,0),IF($AE406=$AE405,(IF(BP405&gt;=1,BP405-COUNTIFS($AE405:$AE405,$AC406,AP405:AP405,$AI$2),0)),0)),0)</f>
        <v>0</v>
      </c>
      <c r="BQ406" s="1">
        <f>IFERROR(IF($AE406&gt;$AE405,VLOOKUP($AC406+AQ$1,STOCK!$F$10:$AB$209,17,0),IF($AE406=$AE405,(IF(BQ405&gt;=1,BQ405-COUNTIFS($AE405:$AE405,$AC406,AQ405:AQ405,$AI$2),0)),0)),0)</f>
        <v>0</v>
      </c>
      <c r="BR406" s="1">
        <f>IFERROR(IF($AE406&gt;$AE405,VLOOKUP($AC406+AR$1,STOCK!$F$10:$AB$209,17,0),IF($AE406=$AE405,(IF(BR405&gt;=1,BR405-COUNTIFS($AE405:$AE405,$AC406,AR405:AR405,$AI$2),0)),0)),0)</f>
        <v>0</v>
      </c>
      <c r="BS406" s="1">
        <f>IFERROR(IF($AE406&gt;$AE405,VLOOKUP($AC406+AS$1,STOCK!$F$10:$AB$209,17,0),IF($AE406=$AE405,(IF(BS405&gt;=1,BS405-COUNTIFS($AE405:$AE405,$AC406,AS405:AS405,$AI$2),0)),0)),0)</f>
        <v>0</v>
      </c>
      <c r="BT406" s="1">
        <f>IFERROR(IF($AE406&gt;$AE405,VLOOKUP($AC406+AT$1,STOCK!$F$10:$AB$209,17,0),IF($AE406=$AE405,(IF(BT405&gt;=1,BT405-COUNTIFS($AE405:$AE405,$AC406,AT405:AT405,$AI$2),0)),0)),0)</f>
        <v>0</v>
      </c>
      <c r="BU406" s="1">
        <f>IFERROR(IF($AE406&gt;$AE405,VLOOKUP($AC406+AU$1,STOCK!$F$10:$AB$209,17,0),IF($AE406=$AE405,(IF(BU405&gt;=1,BU405-COUNTIFS($AE405:$AE405,$AC406,AU405:AU405,$AI$2),0)),0)),0)</f>
        <v>0</v>
      </c>
      <c r="BV406" s="1">
        <f>IFERROR(IF($AE406&gt;$AE405,VLOOKUP($AC406+AV$1,STOCK!$F$10:$AB$209,17,0),IF($AE406=$AE405,(IF(BV405&gt;=1,BV405-COUNTIFS($AE405:$AE405,$AC406,AV405:AV405,$AI$2),0)),0)),0)</f>
        <v>0</v>
      </c>
      <c r="BW406" s="1">
        <f>IFERROR(IF($AE406&gt;$AE405,VLOOKUP($AC406+AW$1,STOCK!$F$10:$AB$209,17,0),IF($AE406=$AE405,(IF(BW405&gt;=1,BW405-COUNTIFS($AE405:$AE405,$AC406,AW405:AW405,$AI$2),0)),0)),0)</f>
        <v>0</v>
      </c>
      <c r="BX406" s="1">
        <f>IFERROR(IF($AE406&gt;$AE405,VLOOKUP($AC406+AX$1,STOCK!$F$10:$AB$209,17,0),IF($AE406=$AE405,(IF(BX405&gt;=1,BX405-COUNTIFS($AE405:$AE405,$AC406,AX405:AX405,$AI$2),0)),0)),0)</f>
        <v>0</v>
      </c>
    </row>
    <row r="407" spans="29:76" x14ac:dyDescent="0.25">
      <c r="AC407" s="1">
        <f t="shared" si="110"/>
        <v>0</v>
      </c>
      <c r="AD407" s="1">
        <f>IFERROR(IF(LEN(AK407)&gt;=1,VLOOKUP(HLOOKUP(AK407,PROFILE!$K$5:$V$8,4,0),PROFILE!$F$1:$G$3,2,0),0),0)</f>
        <v>0</v>
      </c>
      <c r="AE407" s="1">
        <f t="shared" si="111"/>
        <v>0</v>
      </c>
      <c r="AF407" s="1">
        <v>394</v>
      </c>
      <c r="AI407" s="1" t="str">
        <f>IFERROR(IF($AH407&gt;=1,VLOOKUP($AG407,STUDENT!$O$8:$Z$1507,3,0),""),"")</f>
        <v/>
      </c>
      <c r="AJ407" s="1" t="str">
        <f>IFERROR(IF($AH407&gt;=1,VLOOKUP($AG407,STUDENT!$O$8:$Z$1507,4,0),""),"")</f>
        <v/>
      </c>
      <c r="AK407" s="1" t="str">
        <f>IFERROR(IF($AH407&gt;=1,VLOOKUP($AG407,STUDENT!$O$8:$Z$1507,6,0),""),"")</f>
        <v/>
      </c>
      <c r="AL407" s="1" t="str">
        <f t="shared" si="112"/>
        <v/>
      </c>
      <c r="AM407" s="1" t="str">
        <f t="shared" si="113"/>
        <v/>
      </c>
      <c r="AN407" s="1" t="str">
        <f t="shared" si="114"/>
        <v/>
      </c>
      <c r="AO407" s="1" t="str">
        <f t="shared" si="115"/>
        <v/>
      </c>
      <c r="AP407" s="1" t="str">
        <f t="shared" si="116"/>
        <v/>
      </c>
      <c r="AQ407" s="1" t="str">
        <f t="shared" si="117"/>
        <v/>
      </c>
      <c r="AR407" s="1" t="str">
        <f t="shared" si="118"/>
        <v/>
      </c>
      <c r="AS407" s="1" t="str">
        <f t="shared" si="119"/>
        <v/>
      </c>
      <c r="AT407" s="1" t="str">
        <f t="shared" si="120"/>
        <v/>
      </c>
      <c r="AU407" s="1" t="str">
        <f t="shared" si="121"/>
        <v/>
      </c>
      <c r="AV407" s="1" t="str">
        <f t="shared" si="122"/>
        <v/>
      </c>
      <c r="AW407" s="1" t="str">
        <f t="shared" si="123"/>
        <v/>
      </c>
      <c r="AX407" s="1" t="str">
        <f t="shared" si="124"/>
        <v/>
      </c>
      <c r="AY407" s="1">
        <f>IFERROR(IF($AE407&gt;$AE406,VLOOKUP($AC407+AL$1,STOCK!$F$10:$AB$209,16,0),IF($AE407=$AE406,(IF(AY406&gt;=1,AY406-COUNTIFS($AE406:$AE406,$AC407,AL406:AL406,$AI$1),0)),0)),0)</f>
        <v>0</v>
      </c>
      <c r="AZ407" s="1">
        <f>IFERROR(IF($AE407&gt;$AE406,VLOOKUP($AC407+AM$1,STOCK!$F$10:$AB$209,16,0),IF($AE407=$AE406,(IF(AZ406&gt;=1,AZ406-COUNTIFS($AE406:$AE406,$AC407,AM406:AM406,$AI$1),0)),0)),0)</f>
        <v>0</v>
      </c>
      <c r="BA407" s="1">
        <f>IFERROR(IF($AE407&gt;$AE406,VLOOKUP($AC407+AN$1,STOCK!$F$10:$AB$209,16,0),IF($AE407=$AE406,(IF(BA406&gt;=1,BA406-COUNTIFS($AE406:$AE406,$AC407,AN406:AN406,$AI$1),0)),0)),0)</f>
        <v>0</v>
      </c>
      <c r="BB407" s="1">
        <f>IFERROR(IF($AE407&gt;$AE406,VLOOKUP($AC407+AO$1,STOCK!$F$10:$AB$209,16,0),IF($AE407=$AE406,(IF(BB406&gt;=1,BB406-COUNTIFS($AE406:$AE406,$AC407,AO406:AO406,$AI$1),0)),0)),0)</f>
        <v>0</v>
      </c>
      <c r="BC407" s="1">
        <f>IFERROR(IF($AE407&gt;$AE406,VLOOKUP($AC407+AP$1,STOCK!$F$10:$AB$209,16,0),IF($AE407=$AE406,(IF(BC406&gt;=1,BC406-COUNTIFS($AE406:$AE406,$AC407,AP406:AP406,$AI$1),0)),0)),0)</f>
        <v>0</v>
      </c>
      <c r="BD407" s="1">
        <f>IFERROR(IF($AE407&gt;$AE406,VLOOKUP($AC407+AQ$1,STOCK!$F$10:$AB$209,16,0),IF($AE407=$AE406,(IF(BD406&gt;=1,BD406-COUNTIFS($AE406:$AE406,$AC407,AQ406:AQ406,$AI$1),0)),0)),0)</f>
        <v>0</v>
      </c>
      <c r="BE407" s="1">
        <f>IFERROR(IF($AE407&gt;$AE406,VLOOKUP($AC407+AR$1,STOCK!$F$10:$AB$209,16,0),IF($AE407=$AE406,(IF(BE406&gt;=1,BE406-COUNTIFS($AE406:$AE406,$AC407,AR406:AR406,$AI$1),0)),0)),0)</f>
        <v>0</v>
      </c>
      <c r="BF407" s="1">
        <f>IFERROR(IF($AE407&gt;$AE406,VLOOKUP($AC407+AS$1,STOCK!$F$10:$AB$209,16,0),IF($AE407=$AE406,(IF(BF406&gt;=1,BF406-COUNTIFS($AE406:$AE406,$AC407,AS406:AS406,$AI$1),0)),0)),0)</f>
        <v>0</v>
      </c>
      <c r="BG407" s="1">
        <f>IFERROR(IF($AE407&gt;$AE406,VLOOKUP($AC407+AT$1,STOCK!$F$10:$AB$209,16,0),IF($AE407=$AE406,(IF(BG406&gt;=1,BG406-COUNTIFS($AE406:$AE406,$AC407,AT406:AT406,$AI$1),0)),0)),0)</f>
        <v>0</v>
      </c>
      <c r="BH407" s="1">
        <f>IFERROR(IF($AE407&gt;$AE406,VLOOKUP($AC407+AU$1,STOCK!$F$10:$AB$209,16,0),IF($AE407=$AE406,(IF(BH406&gt;=1,BH406-COUNTIFS($AE406:$AE406,$AC407,AU406:AU406,$AI$1),0)),0)),0)</f>
        <v>0</v>
      </c>
      <c r="BI407" s="1">
        <f>IFERROR(IF($AE407&gt;$AE406,VLOOKUP($AC407+AV$1,STOCK!$F$10:$AB$209,16,0),IF($AE407=$AE406,(IF(BI406&gt;=1,BI406-COUNTIFS($AE406:$AE406,$AC407,AV406:AV406,$AI$1),0)),0)),0)</f>
        <v>0</v>
      </c>
      <c r="BJ407" s="1">
        <f>IFERROR(IF($AE407&gt;$AE406,VLOOKUP($AC407+AW$1,STOCK!$F$10:$AB$209,16,0),IF($AE407=$AE406,(IF(BJ406&gt;=1,BJ406-COUNTIFS($AE406:$AE406,$AC407,AW406:AW406,$AI$1),0)),0)),0)</f>
        <v>0</v>
      </c>
      <c r="BK407" s="1">
        <f>IFERROR(IF($AE407&gt;$AE406,VLOOKUP($AC407+AX$1,STOCK!$F$10:$AB$209,16,0),IF($AE407=$AE406,(IF(BK406&gt;=1,BK406-COUNTIFS($AE406:$AE406,$AC407,AX406:AX406,$AI$1),0)),0)),0)</f>
        <v>0</v>
      </c>
      <c r="BL407" s="1">
        <f>IFERROR(IF($AE407&gt;$AE406,VLOOKUP($AC407+AL$1,STOCK!$F$10:$AB$209,17,0),IF($AE407=$AE406,(IF(BL406&gt;=1,BL406-COUNTIFS($AE406:$AE406,$AC407,AL406:AL406,$AI$2),0)),0)),0)</f>
        <v>0</v>
      </c>
      <c r="BM407" s="1">
        <f>IFERROR(IF($AE407&gt;$AE406,VLOOKUP($AC407+AM$1,STOCK!$F$10:$AB$209,17,0),IF($AE407=$AE406,(IF(BM406&gt;=1,BM406-COUNTIFS($AE406:$AE406,$AC407,AM406:AM406,$AI$2),0)),0)),0)</f>
        <v>0</v>
      </c>
      <c r="BN407" s="1">
        <f>IFERROR(IF($AE407&gt;$AE406,VLOOKUP($AC407+AN$1,STOCK!$F$10:$AB$209,17,0),IF($AE407=$AE406,(IF(BN406&gt;=1,BN406-COUNTIFS($AE406:$AE406,$AC407,AN406:AN406,$AI$2),0)),0)),0)</f>
        <v>0</v>
      </c>
      <c r="BO407" s="1">
        <f>IFERROR(IF($AE407&gt;$AE406,VLOOKUP($AC407+AO$1,STOCK!$F$10:$AB$209,17,0),IF($AE407=$AE406,(IF(BO406&gt;=1,BO406-COUNTIFS($AE406:$AE406,$AC407,AO406:AO406,$AI$2),0)),0)),0)</f>
        <v>0</v>
      </c>
      <c r="BP407" s="1">
        <f>IFERROR(IF($AE407&gt;$AE406,VLOOKUP($AC407+AP$1,STOCK!$F$10:$AB$209,17,0),IF($AE407=$AE406,(IF(BP406&gt;=1,BP406-COUNTIFS($AE406:$AE406,$AC407,AP406:AP406,$AI$2),0)),0)),0)</f>
        <v>0</v>
      </c>
      <c r="BQ407" s="1">
        <f>IFERROR(IF($AE407&gt;$AE406,VLOOKUP($AC407+AQ$1,STOCK!$F$10:$AB$209,17,0),IF($AE407=$AE406,(IF(BQ406&gt;=1,BQ406-COUNTIFS($AE406:$AE406,$AC407,AQ406:AQ406,$AI$2),0)),0)),0)</f>
        <v>0</v>
      </c>
      <c r="BR407" s="1">
        <f>IFERROR(IF($AE407&gt;$AE406,VLOOKUP($AC407+AR$1,STOCK!$F$10:$AB$209,17,0),IF($AE407=$AE406,(IF(BR406&gt;=1,BR406-COUNTIFS($AE406:$AE406,$AC407,AR406:AR406,$AI$2),0)),0)),0)</f>
        <v>0</v>
      </c>
      <c r="BS407" s="1">
        <f>IFERROR(IF($AE407&gt;$AE406,VLOOKUP($AC407+AS$1,STOCK!$F$10:$AB$209,17,0),IF($AE407=$AE406,(IF(BS406&gt;=1,BS406-COUNTIFS($AE406:$AE406,$AC407,AS406:AS406,$AI$2),0)),0)),0)</f>
        <v>0</v>
      </c>
      <c r="BT407" s="1">
        <f>IFERROR(IF($AE407&gt;$AE406,VLOOKUP($AC407+AT$1,STOCK!$F$10:$AB$209,17,0),IF($AE407=$AE406,(IF(BT406&gt;=1,BT406-COUNTIFS($AE406:$AE406,$AC407,AT406:AT406,$AI$2),0)),0)),0)</f>
        <v>0</v>
      </c>
      <c r="BU407" s="1">
        <f>IFERROR(IF($AE407&gt;$AE406,VLOOKUP($AC407+AU$1,STOCK!$F$10:$AB$209,17,0),IF($AE407=$AE406,(IF(BU406&gt;=1,BU406-COUNTIFS($AE406:$AE406,$AC407,AU406:AU406,$AI$2),0)),0)),0)</f>
        <v>0</v>
      </c>
      <c r="BV407" s="1">
        <f>IFERROR(IF($AE407&gt;$AE406,VLOOKUP($AC407+AV$1,STOCK!$F$10:$AB$209,17,0),IF($AE407=$AE406,(IF(BV406&gt;=1,BV406-COUNTIFS($AE406:$AE406,$AC407,AV406:AV406,$AI$2),0)),0)),0)</f>
        <v>0</v>
      </c>
      <c r="BW407" s="1">
        <f>IFERROR(IF($AE407&gt;$AE406,VLOOKUP($AC407+AW$1,STOCK!$F$10:$AB$209,17,0),IF($AE407=$AE406,(IF(BW406&gt;=1,BW406-COUNTIFS($AE406:$AE406,$AC407,AW406:AW406,$AI$2),0)),0)),0)</f>
        <v>0</v>
      </c>
      <c r="BX407" s="1">
        <f>IFERROR(IF($AE407&gt;$AE406,VLOOKUP($AC407+AX$1,STOCK!$F$10:$AB$209,17,0),IF($AE407=$AE406,(IF(BX406&gt;=1,BX406-COUNTIFS($AE406:$AE406,$AC407,AX406:AX406,$AI$2),0)),0)),0)</f>
        <v>0</v>
      </c>
    </row>
    <row r="408" spans="29:76" x14ac:dyDescent="0.25">
      <c r="AC408" s="1">
        <f t="shared" si="110"/>
        <v>0</v>
      </c>
      <c r="AD408" s="1">
        <f>IFERROR(IF(LEN(AK408)&gt;=1,VLOOKUP(HLOOKUP(AK408,PROFILE!$K$5:$V$8,4,0),PROFILE!$F$1:$G$3,2,0),0),0)</f>
        <v>0</v>
      </c>
      <c r="AE408" s="1">
        <f t="shared" si="111"/>
        <v>0</v>
      </c>
      <c r="AF408" s="1">
        <v>395</v>
      </c>
      <c r="AI408" s="1" t="str">
        <f>IFERROR(IF($AH408&gt;=1,VLOOKUP($AG408,STUDENT!$O$8:$Z$1507,3,0),""),"")</f>
        <v/>
      </c>
      <c r="AJ408" s="1" t="str">
        <f>IFERROR(IF($AH408&gt;=1,VLOOKUP($AG408,STUDENT!$O$8:$Z$1507,4,0),""),"")</f>
        <v/>
      </c>
      <c r="AK408" s="1" t="str">
        <f>IFERROR(IF($AH408&gt;=1,VLOOKUP($AG408,STUDENT!$O$8:$Z$1507,6,0),""),"")</f>
        <v/>
      </c>
      <c r="AL408" s="1" t="str">
        <f t="shared" si="112"/>
        <v/>
      </c>
      <c r="AM408" s="1" t="str">
        <f t="shared" si="113"/>
        <v/>
      </c>
      <c r="AN408" s="1" t="str">
        <f t="shared" si="114"/>
        <v/>
      </c>
      <c r="AO408" s="1" t="str">
        <f t="shared" si="115"/>
        <v/>
      </c>
      <c r="AP408" s="1" t="str">
        <f t="shared" si="116"/>
        <v/>
      </c>
      <c r="AQ408" s="1" t="str">
        <f t="shared" si="117"/>
        <v/>
      </c>
      <c r="AR408" s="1" t="str">
        <f t="shared" si="118"/>
        <v/>
      </c>
      <c r="AS408" s="1" t="str">
        <f t="shared" si="119"/>
        <v/>
      </c>
      <c r="AT408" s="1" t="str">
        <f t="shared" si="120"/>
        <v/>
      </c>
      <c r="AU408" s="1" t="str">
        <f t="shared" si="121"/>
        <v/>
      </c>
      <c r="AV408" s="1" t="str">
        <f t="shared" si="122"/>
        <v/>
      </c>
      <c r="AW408" s="1" t="str">
        <f t="shared" si="123"/>
        <v/>
      </c>
      <c r="AX408" s="1" t="str">
        <f t="shared" si="124"/>
        <v/>
      </c>
      <c r="AY408" s="1">
        <f>IFERROR(IF($AE408&gt;$AE407,VLOOKUP($AC408+AL$1,STOCK!$F$10:$AB$209,16,0),IF($AE408=$AE407,(IF(AY407&gt;=1,AY407-COUNTIFS($AE407:$AE407,$AC408,AL407:AL407,$AI$1),0)),0)),0)</f>
        <v>0</v>
      </c>
      <c r="AZ408" s="1">
        <f>IFERROR(IF($AE408&gt;$AE407,VLOOKUP($AC408+AM$1,STOCK!$F$10:$AB$209,16,0),IF($AE408=$AE407,(IF(AZ407&gt;=1,AZ407-COUNTIFS($AE407:$AE407,$AC408,AM407:AM407,$AI$1),0)),0)),0)</f>
        <v>0</v>
      </c>
      <c r="BA408" s="1">
        <f>IFERROR(IF($AE408&gt;$AE407,VLOOKUP($AC408+AN$1,STOCK!$F$10:$AB$209,16,0),IF($AE408=$AE407,(IF(BA407&gt;=1,BA407-COUNTIFS($AE407:$AE407,$AC408,AN407:AN407,$AI$1),0)),0)),0)</f>
        <v>0</v>
      </c>
      <c r="BB408" s="1">
        <f>IFERROR(IF($AE408&gt;$AE407,VLOOKUP($AC408+AO$1,STOCK!$F$10:$AB$209,16,0),IF($AE408=$AE407,(IF(BB407&gt;=1,BB407-COUNTIFS($AE407:$AE407,$AC408,AO407:AO407,$AI$1),0)),0)),0)</f>
        <v>0</v>
      </c>
      <c r="BC408" s="1">
        <f>IFERROR(IF($AE408&gt;$AE407,VLOOKUP($AC408+AP$1,STOCK!$F$10:$AB$209,16,0),IF($AE408=$AE407,(IF(BC407&gt;=1,BC407-COUNTIFS($AE407:$AE407,$AC408,AP407:AP407,$AI$1),0)),0)),0)</f>
        <v>0</v>
      </c>
      <c r="BD408" s="1">
        <f>IFERROR(IF($AE408&gt;$AE407,VLOOKUP($AC408+AQ$1,STOCK!$F$10:$AB$209,16,0),IF($AE408=$AE407,(IF(BD407&gt;=1,BD407-COUNTIFS($AE407:$AE407,$AC408,AQ407:AQ407,$AI$1),0)),0)),0)</f>
        <v>0</v>
      </c>
      <c r="BE408" s="1">
        <f>IFERROR(IF($AE408&gt;$AE407,VLOOKUP($AC408+AR$1,STOCK!$F$10:$AB$209,16,0),IF($AE408=$AE407,(IF(BE407&gt;=1,BE407-COUNTIFS($AE407:$AE407,$AC408,AR407:AR407,$AI$1),0)),0)),0)</f>
        <v>0</v>
      </c>
      <c r="BF408" s="1">
        <f>IFERROR(IF($AE408&gt;$AE407,VLOOKUP($AC408+AS$1,STOCK!$F$10:$AB$209,16,0),IF($AE408=$AE407,(IF(BF407&gt;=1,BF407-COUNTIFS($AE407:$AE407,$AC408,AS407:AS407,$AI$1),0)),0)),0)</f>
        <v>0</v>
      </c>
      <c r="BG408" s="1">
        <f>IFERROR(IF($AE408&gt;$AE407,VLOOKUP($AC408+AT$1,STOCK!$F$10:$AB$209,16,0),IF($AE408=$AE407,(IF(BG407&gt;=1,BG407-COUNTIFS($AE407:$AE407,$AC408,AT407:AT407,$AI$1),0)),0)),0)</f>
        <v>0</v>
      </c>
      <c r="BH408" s="1">
        <f>IFERROR(IF($AE408&gt;$AE407,VLOOKUP($AC408+AU$1,STOCK!$F$10:$AB$209,16,0),IF($AE408=$AE407,(IF(BH407&gt;=1,BH407-COUNTIFS($AE407:$AE407,$AC408,AU407:AU407,$AI$1),0)),0)),0)</f>
        <v>0</v>
      </c>
      <c r="BI408" s="1">
        <f>IFERROR(IF($AE408&gt;$AE407,VLOOKUP($AC408+AV$1,STOCK!$F$10:$AB$209,16,0),IF($AE408=$AE407,(IF(BI407&gt;=1,BI407-COUNTIFS($AE407:$AE407,$AC408,AV407:AV407,$AI$1),0)),0)),0)</f>
        <v>0</v>
      </c>
      <c r="BJ408" s="1">
        <f>IFERROR(IF($AE408&gt;$AE407,VLOOKUP($AC408+AW$1,STOCK!$F$10:$AB$209,16,0),IF($AE408=$AE407,(IF(BJ407&gt;=1,BJ407-COUNTIFS($AE407:$AE407,$AC408,AW407:AW407,$AI$1),0)),0)),0)</f>
        <v>0</v>
      </c>
      <c r="BK408" s="1">
        <f>IFERROR(IF($AE408&gt;$AE407,VLOOKUP($AC408+AX$1,STOCK!$F$10:$AB$209,16,0),IF($AE408=$AE407,(IF(BK407&gt;=1,BK407-COUNTIFS($AE407:$AE407,$AC408,AX407:AX407,$AI$1),0)),0)),0)</f>
        <v>0</v>
      </c>
      <c r="BL408" s="1">
        <f>IFERROR(IF($AE408&gt;$AE407,VLOOKUP($AC408+AL$1,STOCK!$F$10:$AB$209,17,0),IF($AE408=$AE407,(IF(BL407&gt;=1,BL407-COUNTIFS($AE407:$AE407,$AC408,AL407:AL407,$AI$2),0)),0)),0)</f>
        <v>0</v>
      </c>
      <c r="BM408" s="1">
        <f>IFERROR(IF($AE408&gt;$AE407,VLOOKUP($AC408+AM$1,STOCK!$F$10:$AB$209,17,0),IF($AE408=$AE407,(IF(BM407&gt;=1,BM407-COUNTIFS($AE407:$AE407,$AC408,AM407:AM407,$AI$2),0)),0)),0)</f>
        <v>0</v>
      </c>
      <c r="BN408" s="1">
        <f>IFERROR(IF($AE408&gt;$AE407,VLOOKUP($AC408+AN$1,STOCK!$F$10:$AB$209,17,0),IF($AE408=$AE407,(IF(BN407&gt;=1,BN407-COUNTIFS($AE407:$AE407,$AC408,AN407:AN407,$AI$2),0)),0)),0)</f>
        <v>0</v>
      </c>
      <c r="BO408" s="1">
        <f>IFERROR(IF($AE408&gt;$AE407,VLOOKUP($AC408+AO$1,STOCK!$F$10:$AB$209,17,0),IF($AE408=$AE407,(IF(BO407&gt;=1,BO407-COUNTIFS($AE407:$AE407,$AC408,AO407:AO407,$AI$2),0)),0)),0)</f>
        <v>0</v>
      </c>
      <c r="BP408" s="1">
        <f>IFERROR(IF($AE408&gt;$AE407,VLOOKUP($AC408+AP$1,STOCK!$F$10:$AB$209,17,0),IF($AE408=$AE407,(IF(BP407&gt;=1,BP407-COUNTIFS($AE407:$AE407,$AC408,AP407:AP407,$AI$2),0)),0)),0)</f>
        <v>0</v>
      </c>
      <c r="BQ408" s="1">
        <f>IFERROR(IF($AE408&gt;$AE407,VLOOKUP($AC408+AQ$1,STOCK!$F$10:$AB$209,17,0),IF($AE408=$AE407,(IF(BQ407&gt;=1,BQ407-COUNTIFS($AE407:$AE407,$AC408,AQ407:AQ407,$AI$2),0)),0)),0)</f>
        <v>0</v>
      </c>
      <c r="BR408" s="1">
        <f>IFERROR(IF($AE408&gt;$AE407,VLOOKUP($AC408+AR$1,STOCK!$F$10:$AB$209,17,0),IF($AE408=$AE407,(IF(BR407&gt;=1,BR407-COUNTIFS($AE407:$AE407,$AC408,AR407:AR407,$AI$2),0)),0)),0)</f>
        <v>0</v>
      </c>
      <c r="BS408" s="1">
        <f>IFERROR(IF($AE408&gt;$AE407,VLOOKUP($AC408+AS$1,STOCK!$F$10:$AB$209,17,0),IF($AE408=$AE407,(IF(BS407&gt;=1,BS407-COUNTIFS($AE407:$AE407,$AC408,AS407:AS407,$AI$2),0)),0)),0)</f>
        <v>0</v>
      </c>
      <c r="BT408" s="1">
        <f>IFERROR(IF($AE408&gt;$AE407,VLOOKUP($AC408+AT$1,STOCK!$F$10:$AB$209,17,0),IF($AE408=$AE407,(IF(BT407&gt;=1,BT407-COUNTIFS($AE407:$AE407,$AC408,AT407:AT407,$AI$2),0)),0)),0)</f>
        <v>0</v>
      </c>
      <c r="BU408" s="1">
        <f>IFERROR(IF($AE408&gt;$AE407,VLOOKUP($AC408+AU$1,STOCK!$F$10:$AB$209,17,0),IF($AE408=$AE407,(IF(BU407&gt;=1,BU407-COUNTIFS($AE407:$AE407,$AC408,AU407:AU407,$AI$2),0)),0)),0)</f>
        <v>0</v>
      </c>
      <c r="BV408" s="1">
        <f>IFERROR(IF($AE408&gt;$AE407,VLOOKUP($AC408+AV$1,STOCK!$F$10:$AB$209,17,0),IF($AE408=$AE407,(IF(BV407&gt;=1,BV407-COUNTIFS($AE407:$AE407,$AC408,AV407:AV407,$AI$2),0)),0)),0)</f>
        <v>0</v>
      </c>
      <c r="BW408" s="1">
        <f>IFERROR(IF($AE408&gt;$AE407,VLOOKUP($AC408+AW$1,STOCK!$F$10:$AB$209,17,0),IF($AE408=$AE407,(IF(BW407&gt;=1,BW407-COUNTIFS($AE407:$AE407,$AC408,AW407:AW407,$AI$2),0)),0)),0)</f>
        <v>0</v>
      </c>
      <c r="BX408" s="1">
        <f>IFERROR(IF($AE408&gt;$AE407,VLOOKUP($AC408+AX$1,STOCK!$F$10:$AB$209,17,0),IF($AE408=$AE407,(IF(BX407&gt;=1,BX407-COUNTIFS($AE407:$AE407,$AC408,AX407:AX407,$AI$2),0)),0)),0)</f>
        <v>0</v>
      </c>
    </row>
    <row r="409" spans="29:76" x14ac:dyDescent="0.25">
      <c r="AC409" s="1">
        <f t="shared" si="110"/>
        <v>0</v>
      </c>
      <c r="AD409" s="1">
        <f>IFERROR(IF(LEN(AK409)&gt;=1,VLOOKUP(HLOOKUP(AK409,PROFILE!$K$5:$V$8,4,0),PROFILE!$F$1:$G$3,2,0),0),0)</f>
        <v>0</v>
      </c>
      <c r="AE409" s="1">
        <f t="shared" si="111"/>
        <v>0</v>
      </c>
      <c r="AF409" s="1">
        <v>396</v>
      </c>
      <c r="AI409" s="1" t="str">
        <f>IFERROR(IF($AH409&gt;=1,VLOOKUP($AG409,STUDENT!$O$8:$Z$1507,3,0),""),"")</f>
        <v/>
      </c>
      <c r="AJ409" s="1" t="str">
        <f>IFERROR(IF($AH409&gt;=1,VLOOKUP($AG409,STUDENT!$O$8:$Z$1507,4,0),""),"")</f>
        <v/>
      </c>
      <c r="AK409" s="1" t="str">
        <f>IFERROR(IF($AH409&gt;=1,VLOOKUP($AG409,STUDENT!$O$8:$Z$1507,6,0),""),"")</f>
        <v/>
      </c>
      <c r="AL409" s="1" t="str">
        <f t="shared" si="112"/>
        <v/>
      </c>
      <c r="AM409" s="1" t="str">
        <f t="shared" si="113"/>
        <v/>
      </c>
      <c r="AN409" s="1" t="str">
        <f t="shared" si="114"/>
        <v/>
      </c>
      <c r="AO409" s="1" t="str">
        <f t="shared" si="115"/>
        <v/>
      </c>
      <c r="AP409" s="1" t="str">
        <f t="shared" si="116"/>
        <v/>
      </c>
      <c r="AQ409" s="1" t="str">
        <f t="shared" si="117"/>
        <v/>
      </c>
      <c r="AR409" s="1" t="str">
        <f t="shared" si="118"/>
        <v/>
      </c>
      <c r="AS409" s="1" t="str">
        <f t="shared" si="119"/>
        <v/>
      </c>
      <c r="AT409" s="1" t="str">
        <f t="shared" si="120"/>
        <v/>
      </c>
      <c r="AU409" s="1" t="str">
        <f t="shared" si="121"/>
        <v/>
      </c>
      <c r="AV409" s="1" t="str">
        <f t="shared" si="122"/>
        <v/>
      </c>
      <c r="AW409" s="1" t="str">
        <f t="shared" si="123"/>
        <v/>
      </c>
      <c r="AX409" s="1" t="str">
        <f t="shared" si="124"/>
        <v/>
      </c>
      <c r="AY409" s="1">
        <f>IFERROR(IF($AE409&gt;$AE408,VLOOKUP($AC409+AL$1,STOCK!$F$10:$AB$209,16,0),IF($AE409=$AE408,(IF(AY408&gt;=1,AY408-COUNTIFS($AE408:$AE408,$AC409,AL408:AL408,$AI$1),0)),0)),0)</f>
        <v>0</v>
      </c>
      <c r="AZ409" s="1">
        <f>IFERROR(IF($AE409&gt;$AE408,VLOOKUP($AC409+AM$1,STOCK!$F$10:$AB$209,16,0),IF($AE409=$AE408,(IF(AZ408&gt;=1,AZ408-COUNTIFS($AE408:$AE408,$AC409,AM408:AM408,$AI$1),0)),0)),0)</f>
        <v>0</v>
      </c>
      <c r="BA409" s="1">
        <f>IFERROR(IF($AE409&gt;$AE408,VLOOKUP($AC409+AN$1,STOCK!$F$10:$AB$209,16,0),IF($AE409=$AE408,(IF(BA408&gt;=1,BA408-COUNTIFS($AE408:$AE408,$AC409,AN408:AN408,$AI$1),0)),0)),0)</f>
        <v>0</v>
      </c>
      <c r="BB409" s="1">
        <f>IFERROR(IF($AE409&gt;$AE408,VLOOKUP($AC409+AO$1,STOCK!$F$10:$AB$209,16,0),IF($AE409=$AE408,(IF(BB408&gt;=1,BB408-COUNTIFS($AE408:$AE408,$AC409,AO408:AO408,$AI$1),0)),0)),0)</f>
        <v>0</v>
      </c>
      <c r="BC409" s="1">
        <f>IFERROR(IF($AE409&gt;$AE408,VLOOKUP($AC409+AP$1,STOCK!$F$10:$AB$209,16,0),IF($AE409=$AE408,(IF(BC408&gt;=1,BC408-COUNTIFS($AE408:$AE408,$AC409,AP408:AP408,$AI$1),0)),0)),0)</f>
        <v>0</v>
      </c>
      <c r="BD409" s="1">
        <f>IFERROR(IF($AE409&gt;$AE408,VLOOKUP($AC409+AQ$1,STOCK!$F$10:$AB$209,16,0),IF($AE409=$AE408,(IF(BD408&gt;=1,BD408-COUNTIFS($AE408:$AE408,$AC409,AQ408:AQ408,$AI$1),0)),0)),0)</f>
        <v>0</v>
      </c>
      <c r="BE409" s="1">
        <f>IFERROR(IF($AE409&gt;$AE408,VLOOKUP($AC409+AR$1,STOCK!$F$10:$AB$209,16,0),IF($AE409=$AE408,(IF(BE408&gt;=1,BE408-COUNTIFS($AE408:$AE408,$AC409,AR408:AR408,$AI$1),0)),0)),0)</f>
        <v>0</v>
      </c>
      <c r="BF409" s="1">
        <f>IFERROR(IF($AE409&gt;$AE408,VLOOKUP($AC409+AS$1,STOCK!$F$10:$AB$209,16,0),IF($AE409=$AE408,(IF(BF408&gt;=1,BF408-COUNTIFS($AE408:$AE408,$AC409,AS408:AS408,$AI$1),0)),0)),0)</f>
        <v>0</v>
      </c>
      <c r="BG409" s="1">
        <f>IFERROR(IF($AE409&gt;$AE408,VLOOKUP($AC409+AT$1,STOCK!$F$10:$AB$209,16,0),IF($AE409=$AE408,(IF(BG408&gt;=1,BG408-COUNTIFS($AE408:$AE408,$AC409,AT408:AT408,$AI$1),0)),0)),0)</f>
        <v>0</v>
      </c>
      <c r="BH409" s="1">
        <f>IFERROR(IF($AE409&gt;$AE408,VLOOKUP($AC409+AU$1,STOCK!$F$10:$AB$209,16,0),IF($AE409=$AE408,(IF(BH408&gt;=1,BH408-COUNTIFS($AE408:$AE408,$AC409,AU408:AU408,$AI$1),0)),0)),0)</f>
        <v>0</v>
      </c>
      <c r="BI409" s="1">
        <f>IFERROR(IF($AE409&gt;$AE408,VLOOKUP($AC409+AV$1,STOCK!$F$10:$AB$209,16,0),IF($AE409=$AE408,(IF(BI408&gt;=1,BI408-COUNTIFS($AE408:$AE408,$AC409,AV408:AV408,$AI$1),0)),0)),0)</f>
        <v>0</v>
      </c>
      <c r="BJ409" s="1">
        <f>IFERROR(IF($AE409&gt;$AE408,VLOOKUP($AC409+AW$1,STOCK!$F$10:$AB$209,16,0),IF($AE409=$AE408,(IF(BJ408&gt;=1,BJ408-COUNTIFS($AE408:$AE408,$AC409,AW408:AW408,$AI$1),0)),0)),0)</f>
        <v>0</v>
      </c>
      <c r="BK409" s="1">
        <f>IFERROR(IF($AE409&gt;$AE408,VLOOKUP($AC409+AX$1,STOCK!$F$10:$AB$209,16,0),IF($AE409=$AE408,(IF(BK408&gt;=1,BK408-COUNTIFS($AE408:$AE408,$AC409,AX408:AX408,$AI$1),0)),0)),0)</f>
        <v>0</v>
      </c>
      <c r="BL409" s="1">
        <f>IFERROR(IF($AE409&gt;$AE408,VLOOKUP($AC409+AL$1,STOCK!$F$10:$AB$209,17,0),IF($AE409=$AE408,(IF(BL408&gt;=1,BL408-COUNTIFS($AE408:$AE408,$AC409,AL408:AL408,$AI$2),0)),0)),0)</f>
        <v>0</v>
      </c>
      <c r="BM409" s="1">
        <f>IFERROR(IF($AE409&gt;$AE408,VLOOKUP($AC409+AM$1,STOCK!$F$10:$AB$209,17,0),IF($AE409=$AE408,(IF(BM408&gt;=1,BM408-COUNTIFS($AE408:$AE408,$AC409,AM408:AM408,$AI$2),0)),0)),0)</f>
        <v>0</v>
      </c>
      <c r="BN409" s="1">
        <f>IFERROR(IF($AE409&gt;$AE408,VLOOKUP($AC409+AN$1,STOCK!$F$10:$AB$209,17,0),IF($AE409=$AE408,(IF(BN408&gt;=1,BN408-COUNTIFS($AE408:$AE408,$AC409,AN408:AN408,$AI$2),0)),0)),0)</f>
        <v>0</v>
      </c>
      <c r="BO409" s="1">
        <f>IFERROR(IF($AE409&gt;$AE408,VLOOKUP($AC409+AO$1,STOCK!$F$10:$AB$209,17,0),IF($AE409=$AE408,(IF(BO408&gt;=1,BO408-COUNTIFS($AE408:$AE408,$AC409,AO408:AO408,$AI$2),0)),0)),0)</f>
        <v>0</v>
      </c>
      <c r="BP409" s="1">
        <f>IFERROR(IF($AE409&gt;$AE408,VLOOKUP($AC409+AP$1,STOCK!$F$10:$AB$209,17,0),IF($AE409=$AE408,(IF(BP408&gt;=1,BP408-COUNTIFS($AE408:$AE408,$AC409,AP408:AP408,$AI$2),0)),0)),0)</f>
        <v>0</v>
      </c>
      <c r="BQ409" s="1">
        <f>IFERROR(IF($AE409&gt;$AE408,VLOOKUP($AC409+AQ$1,STOCK!$F$10:$AB$209,17,0),IF($AE409=$AE408,(IF(BQ408&gt;=1,BQ408-COUNTIFS($AE408:$AE408,$AC409,AQ408:AQ408,$AI$2),0)),0)),0)</f>
        <v>0</v>
      </c>
      <c r="BR409" s="1">
        <f>IFERROR(IF($AE409&gt;$AE408,VLOOKUP($AC409+AR$1,STOCK!$F$10:$AB$209,17,0),IF($AE409=$AE408,(IF(BR408&gt;=1,BR408-COUNTIFS($AE408:$AE408,$AC409,AR408:AR408,$AI$2),0)),0)),0)</f>
        <v>0</v>
      </c>
      <c r="BS409" s="1">
        <f>IFERROR(IF($AE409&gt;$AE408,VLOOKUP($AC409+AS$1,STOCK!$F$10:$AB$209,17,0),IF($AE409=$AE408,(IF(BS408&gt;=1,BS408-COUNTIFS($AE408:$AE408,$AC409,AS408:AS408,$AI$2),0)),0)),0)</f>
        <v>0</v>
      </c>
      <c r="BT409" s="1">
        <f>IFERROR(IF($AE409&gt;$AE408,VLOOKUP($AC409+AT$1,STOCK!$F$10:$AB$209,17,0),IF($AE409=$AE408,(IF(BT408&gt;=1,BT408-COUNTIFS($AE408:$AE408,$AC409,AT408:AT408,$AI$2),0)),0)),0)</f>
        <v>0</v>
      </c>
      <c r="BU409" s="1">
        <f>IFERROR(IF($AE409&gt;$AE408,VLOOKUP($AC409+AU$1,STOCK!$F$10:$AB$209,17,0),IF($AE409=$AE408,(IF(BU408&gt;=1,BU408-COUNTIFS($AE408:$AE408,$AC409,AU408:AU408,$AI$2),0)),0)),0)</f>
        <v>0</v>
      </c>
      <c r="BV409" s="1">
        <f>IFERROR(IF($AE409&gt;$AE408,VLOOKUP($AC409+AV$1,STOCK!$F$10:$AB$209,17,0),IF($AE409=$AE408,(IF(BV408&gt;=1,BV408-COUNTIFS($AE408:$AE408,$AC409,AV408:AV408,$AI$2),0)),0)),0)</f>
        <v>0</v>
      </c>
      <c r="BW409" s="1">
        <f>IFERROR(IF($AE409&gt;$AE408,VLOOKUP($AC409+AW$1,STOCK!$F$10:$AB$209,17,0),IF($AE409=$AE408,(IF(BW408&gt;=1,BW408-COUNTIFS($AE408:$AE408,$AC409,AW408:AW408,$AI$2),0)),0)),0)</f>
        <v>0</v>
      </c>
      <c r="BX409" s="1">
        <f>IFERROR(IF($AE409&gt;$AE408,VLOOKUP($AC409+AX$1,STOCK!$F$10:$AB$209,17,0),IF($AE409=$AE408,(IF(BX408&gt;=1,BX408-COUNTIFS($AE408:$AE408,$AC409,AX408:AX408,$AI$2),0)),0)),0)</f>
        <v>0</v>
      </c>
    </row>
    <row r="410" spans="29:76" x14ac:dyDescent="0.25">
      <c r="AC410" s="1">
        <f t="shared" si="110"/>
        <v>0</v>
      </c>
      <c r="AD410" s="1">
        <f>IFERROR(IF(LEN(AK410)&gt;=1,VLOOKUP(HLOOKUP(AK410,PROFILE!$K$5:$V$8,4,0),PROFILE!$F$1:$G$3,2,0),0),0)</f>
        <v>0</v>
      </c>
      <c r="AE410" s="1">
        <f t="shared" si="111"/>
        <v>0</v>
      </c>
      <c r="AF410" s="1">
        <v>397</v>
      </c>
      <c r="AI410" s="1" t="str">
        <f>IFERROR(IF($AH410&gt;=1,VLOOKUP($AG410,STUDENT!$O$8:$Z$1507,3,0),""),"")</f>
        <v/>
      </c>
      <c r="AJ410" s="1" t="str">
        <f>IFERROR(IF($AH410&gt;=1,VLOOKUP($AG410,STUDENT!$O$8:$Z$1507,4,0),""),"")</f>
        <v/>
      </c>
      <c r="AK410" s="1" t="str">
        <f>IFERROR(IF($AH410&gt;=1,VLOOKUP($AG410,STUDENT!$O$8:$Z$1507,6,0),""),"")</f>
        <v/>
      </c>
      <c r="AL410" s="1" t="str">
        <f t="shared" si="112"/>
        <v/>
      </c>
      <c r="AM410" s="1" t="str">
        <f t="shared" si="113"/>
        <v/>
      </c>
      <c r="AN410" s="1" t="str">
        <f t="shared" si="114"/>
        <v/>
      </c>
      <c r="AO410" s="1" t="str">
        <f t="shared" si="115"/>
        <v/>
      </c>
      <c r="AP410" s="1" t="str">
        <f t="shared" si="116"/>
        <v/>
      </c>
      <c r="AQ410" s="1" t="str">
        <f t="shared" si="117"/>
        <v/>
      </c>
      <c r="AR410" s="1" t="str">
        <f t="shared" si="118"/>
        <v/>
      </c>
      <c r="AS410" s="1" t="str">
        <f t="shared" si="119"/>
        <v/>
      </c>
      <c r="AT410" s="1" t="str">
        <f t="shared" si="120"/>
        <v/>
      </c>
      <c r="AU410" s="1" t="str">
        <f t="shared" si="121"/>
        <v/>
      </c>
      <c r="AV410" s="1" t="str">
        <f t="shared" si="122"/>
        <v/>
      </c>
      <c r="AW410" s="1" t="str">
        <f t="shared" si="123"/>
        <v/>
      </c>
      <c r="AX410" s="1" t="str">
        <f t="shared" si="124"/>
        <v/>
      </c>
      <c r="AY410" s="1">
        <f>IFERROR(IF($AE410&gt;$AE409,VLOOKUP($AC410+AL$1,STOCK!$F$10:$AB$209,16,0),IF($AE410=$AE409,(IF(AY409&gt;=1,AY409-COUNTIFS($AE409:$AE409,$AC410,AL409:AL409,$AI$1),0)),0)),0)</f>
        <v>0</v>
      </c>
      <c r="AZ410" s="1">
        <f>IFERROR(IF($AE410&gt;$AE409,VLOOKUP($AC410+AM$1,STOCK!$F$10:$AB$209,16,0),IF($AE410=$AE409,(IF(AZ409&gt;=1,AZ409-COUNTIFS($AE409:$AE409,$AC410,AM409:AM409,$AI$1),0)),0)),0)</f>
        <v>0</v>
      </c>
      <c r="BA410" s="1">
        <f>IFERROR(IF($AE410&gt;$AE409,VLOOKUP($AC410+AN$1,STOCK!$F$10:$AB$209,16,0),IF($AE410=$AE409,(IF(BA409&gt;=1,BA409-COUNTIFS($AE409:$AE409,$AC410,AN409:AN409,$AI$1),0)),0)),0)</f>
        <v>0</v>
      </c>
      <c r="BB410" s="1">
        <f>IFERROR(IF($AE410&gt;$AE409,VLOOKUP($AC410+AO$1,STOCK!$F$10:$AB$209,16,0),IF($AE410=$AE409,(IF(BB409&gt;=1,BB409-COUNTIFS($AE409:$AE409,$AC410,AO409:AO409,$AI$1),0)),0)),0)</f>
        <v>0</v>
      </c>
      <c r="BC410" s="1">
        <f>IFERROR(IF($AE410&gt;$AE409,VLOOKUP($AC410+AP$1,STOCK!$F$10:$AB$209,16,0),IF($AE410=$AE409,(IF(BC409&gt;=1,BC409-COUNTIFS($AE409:$AE409,$AC410,AP409:AP409,$AI$1),0)),0)),0)</f>
        <v>0</v>
      </c>
      <c r="BD410" s="1">
        <f>IFERROR(IF($AE410&gt;$AE409,VLOOKUP($AC410+AQ$1,STOCK!$F$10:$AB$209,16,0),IF($AE410=$AE409,(IF(BD409&gt;=1,BD409-COUNTIFS($AE409:$AE409,$AC410,AQ409:AQ409,$AI$1),0)),0)),0)</f>
        <v>0</v>
      </c>
      <c r="BE410" s="1">
        <f>IFERROR(IF($AE410&gt;$AE409,VLOOKUP($AC410+AR$1,STOCK!$F$10:$AB$209,16,0),IF($AE410=$AE409,(IF(BE409&gt;=1,BE409-COUNTIFS($AE409:$AE409,$AC410,AR409:AR409,$AI$1),0)),0)),0)</f>
        <v>0</v>
      </c>
      <c r="BF410" s="1">
        <f>IFERROR(IF($AE410&gt;$AE409,VLOOKUP($AC410+AS$1,STOCK!$F$10:$AB$209,16,0),IF($AE410=$AE409,(IF(BF409&gt;=1,BF409-COUNTIFS($AE409:$AE409,$AC410,AS409:AS409,$AI$1),0)),0)),0)</f>
        <v>0</v>
      </c>
      <c r="BG410" s="1">
        <f>IFERROR(IF($AE410&gt;$AE409,VLOOKUP($AC410+AT$1,STOCK!$F$10:$AB$209,16,0),IF($AE410=$AE409,(IF(BG409&gt;=1,BG409-COUNTIFS($AE409:$AE409,$AC410,AT409:AT409,$AI$1),0)),0)),0)</f>
        <v>0</v>
      </c>
      <c r="BH410" s="1">
        <f>IFERROR(IF($AE410&gt;$AE409,VLOOKUP($AC410+AU$1,STOCK!$F$10:$AB$209,16,0),IF($AE410=$AE409,(IF(BH409&gt;=1,BH409-COUNTIFS($AE409:$AE409,$AC410,AU409:AU409,$AI$1),0)),0)),0)</f>
        <v>0</v>
      </c>
      <c r="BI410" s="1">
        <f>IFERROR(IF($AE410&gt;$AE409,VLOOKUP($AC410+AV$1,STOCK!$F$10:$AB$209,16,0),IF($AE410=$AE409,(IF(BI409&gt;=1,BI409-COUNTIFS($AE409:$AE409,$AC410,AV409:AV409,$AI$1),0)),0)),0)</f>
        <v>0</v>
      </c>
      <c r="BJ410" s="1">
        <f>IFERROR(IF($AE410&gt;$AE409,VLOOKUP($AC410+AW$1,STOCK!$F$10:$AB$209,16,0),IF($AE410=$AE409,(IF(BJ409&gt;=1,BJ409-COUNTIFS($AE409:$AE409,$AC410,AW409:AW409,$AI$1),0)),0)),0)</f>
        <v>0</v>
      </c>
      <c r="BK410" s="1">
        <f>IFERROR(IF($AE410&gt;$AE409,VLOOKUP($AC410+AX$1,STOCK!$F$10:$AB$209,16,0),IF($AE410=$AE409,(IF(BK409&gt;=1,BK409-COUNTIFS($AE409:$AE409,$AC410,AX409:AX409,$AI$1),0)),0)),0)</f>
        <v>0</v>
      </c>
      <c r="BL410" s="1">
        <f>IFERROR(IF($AE410&gt;$AE409,VLOOKUP($AC410+AL$1,STOCK!$F$10:$AB$209,17,0),IF($AE410=$AE409,(IF(BL409&gt;=1,BL409-COUNTIFS($AE409:$AE409,$AC410,AL409:AL409,$AI$2),0)),0)),0)</f>
        <v>0</v>
      </c>
      <c r="BM410" s="1">
        <f>IFERROR(IF($AE410&gt;$AE409,VLOOKUP($AC410+AM$1,STOCK!$F$10:$AB$209,17,0),IF($AE410=$AE409,(IF(BM409&gt;=1,BM409-COUNTIFS($AE409:$AE409,$AC410,AM409:AM409,$AI$2),0)),0)),0)</f>
        <v>0</v>
      </c>
      <c r="BN410" s="1">
        <f>IFERROR(IF($AE410&gt;$AE409,VLOOKUP($AC410+AN$1,STOCK!$F$10:$AB$209,17,0),IF($AE410=$AE409,(IF(BN409&gt;=1,BN409-COUNTIFS($AE409:$AE409,$AC410,AN409:AN409,$AI$2),0)),0)),0)</f>
        <v>0</v>
      </c>
      <c r="BO410" s="1">
        <f>IFERROR(IF($AE410&gt;$AE409,VLOOKUP($AC410+AO$1,STOCK!$F$10:$AB$209,17,0),IF($AE410=$AE409,(IF(BO409&gt;=1,BO409-COUNTIFS($AE409:$AE409,$AC410,AO409:AO409,$AI$2),0)),0)),0)</f>
        <v>0</v>
      </c>
      <c r="BP410" s="1">
        <f>IFERROR(IF($AE410&gt;$AE409,VLOOKUP($AC410+AP$1,STOCK!$F$10:$AB$209,17,0),IF($AE410=$AE409,(IF(BP409&gt;=1,BP409-COUNTIFS($AE409:$AE409,$AC410,AP409:AP409,$AI$2),0)),0)),0)</f>
        <v>0</v>
      </c>
      <c r="BQ410" s="1">
        <f>IFERROR(IF($AE410&gt;$AE409,VLOOKUP($AC410+AQ$1,STOCK!$F$10:$AB$209,17,0),IF($AE410=$AE409,(IF(BQ409&gt;=1,BQ409-COUNTIFS($AE409:$AE409,$AC410,AQ409:AQ409,$AI$2),0)),0)),0)</f>
        <v>0</v>
      </c>
      <c r="BR410" s="1">
        <f>IFERROR(IF($AE410&gt;$AE409,VLOOKUP($AC410+AR$1,STOCK!$F$10:$AB$209,17,0),IF($AE410=$AE409,(IF(BR409&gt;=1,BR409-COUNTIFS($AE409:$AE409,$AC410,AR409:AR409,$AI$2),0)),0)),0)</f>
        <v>0</v>
      </c>
      <c r="BS410" s="1">
        <f>IFERROR(IF($AE410&gt;$AE409,VLOOKUP($AC410+AS$1,STOCK!$F$10:$AB$209,17,0),IF($AE410=$AE409,(IF(BS409&gt;=1,BS409-COUNTIFS($AE409:$AE409,$AC410,AS409:AS409,$AI$2),0)),0)),0)</f>
        <v>0</v>
      </c>
      <c r="BT410" s="1">
        <f>IFERROR(IF($AE410&gt;$AE409,VLOOKUP($AC410+AT$1,STOCK!$F$10:$AB$209,17,0),IF($AE410=$AE409,(IF(BT409&gt;=1,BT409-COUNTIFS($AE409:$AE409,$AC410,AT409:AT409,$AI$2),0)),0)),0)</f>
        <v>0</v>
      </c>
      <c r="BU410" s="1">
        <f>IFERROR(IF($AE410&gt;$AE409,VLOOKUP($AC410+AU$1,STOCK!$F$10:$AB$209,17,0),IF($AE410=$AE409,(IF(BU409&gt;=1,BU409-COUNTIFS($AE409:$AE409,$AC410,AU409:AU409,$AI$2),0)),0)),0)</f>
        <v>0</v>
      </c>
      <c r="BV410" s="1">
        <f>IFERROR(IF($AE410&gt;$AE409,VLOOKUP($AC410+AV$1,STOCK!$F$10:$AB$209,17,0),IF($AE410=$AE409,(IF(BV409&gt;=1,BV409-COUNTIFS($AE409:$AE409,$AC410,AV409:AV409,$AI$2),0)),0)),0)</f>
        <v>0</v>
      </c>
      <c r="BW410" s="1">
        <f>IFERROR(IF($AE410&gt;$AE409,VLOOKUP($AC410+AW$1,STOCK!$F$10:$AB$209,17,0),IF($AE410=$AE409,(IF(BW409&gt;=1,BW409-COUNTIFS($AE409:$AE409,$AC410,AW409:AW409,$AI$2),0)),0)),0)</f>
        <v>0</v>
      </c>
      <c r="BX410" s="1">
        <f>IFERROR(IF($AE410&gt;$AE409,VLOOKUP($AC410+AX$1,STOCK!$F$10:$AB$209,17,0),IF($AE410=$AE409,(IF(BX409&gt;=1,BX409-COUNTIFS($AE409:$AE409,$AC410,AX409:AX409,$AI$2),0)),0)),0)</f>
        <v>0</v>
      </c>
    </row>
    <row r="411" spans="29:76" x14ac:dyDescent="0.25">
      <c r="AC411" s="1">
        <f t="shared" si="110"/>
        <v>0</v>
      </c>
      <c r="AD411" s="1">
        <f>IFERROR(IF(LEN(AK411)&gt;=1,VLOOKUP(HLOOKUP(AK411,PROFILE!$K$5:$V$8,4,0),PROFILE!$F$1:$G$3,2,0),0),0)</f>
        <v>0</v>
      </c>
      <c r="AE411" s="1">
        <f t="shared" si="111"/>
        <v>0</v>
      </c>
      <c r="AF411" s="1">
        <v>398</v>
      </c>
      <c r="AI411" s="1" t="str">
        <f>IFERROR(IF($AH411&gt;=1,VLOOKUP($AG411,STUDENT!$O$8:$Z$1507,3,0),""),"")</f>
        <v/>
      </c>
      <c r="AJ411" s="1" t="str">
        <f>IFERROR(IF($AH411&gt;=1,VLOOKUP($AG411,STUDENT!$O$8:$Z$1507,4,0),""),"")</f>
        <v/>
      </c>
      <c r="AK411" s="1" t="str">
        <f>IFERROR(IF($AH411&gt;=1,VLOOKUP($AG411,STUDENT!$O$8:$Z$1507,6,0),""),"")</f>
        <v/>
      </c>
      <c r="AL411" s="1" t="str">
        <f t="shared" si="112"/>
        <v/>
      </c>
      <c r="AM411" s="1" t="str">
        <f t="shared" si="113"/>
        <v/>
      </c>
      <c r="AN411" s="1" t="str">
        <f t="shared" si="114"/>
        <v/>
      </c>
      <c r="AO411" s="1" t="str">
        <f t="shared" si="115"/>
        <v/>
      </c>
      <c r="AP411" s="1" t="str">
        <f t="shared" si="116"/>
        <v/>
      </c>
      <c r="AQ411" s="1" t="str">
        <f t="shared" si="117"/>
        <v/>
      </c>
      <c r="AR411" s="1" t="str">
        <f t="shared" si="118"/>
        <v/>
      </c>
      <c r="AS411" s="1" t="str">
        <f t="shared" si="119"/>
        <v/>
      </c>
      <c r="AT411" s="1" t="str">
        <f t="shared" si="120"/>
        <v/>
      </c>
      <c r="AU411" s="1" t="str">
        <f t="shared" si="121"/>
        <v/>
      </c>
      <c r="AV411" s="1" t="str">
        <f t="shared" si="122"/>
        <v/>
      </c>
      <c r="AW411" s="1" t="str">
        <f t="shared" si="123"/>
        <v/>
      </c>
      <c r="AX411" s="1" t="str">
        <f t="shared" si="124"/>
        <v/>
      </c>
      <c r="AY411" s="1">
        <f>IFERROR(IF($AE411&gt;$AE410,VLOOKUP($AC411+AL$1,STOCK!$F$10:$AB$209,16,0),IF($AE411=$AE410,(IF(AY410&gt;=1,AY410-COUNTIFS($AE410:$AE410,$AC411,AL410:AL410,$AI$1),0)),0)),0)</f>
        <v>0</v>
      </c>
      <c r="AZ411" s="1">
        <f>IFERROR(IF($AE411&gt;$AE410,VLOOKUP($AC411+AM$1,STOCK!$F$10:$AB$209,16,0),IF($AE411=$AE410,(IF(AZ410&gt;=1,AZ410-COUNTIFS($AE410:$AE410,$AC411,AM410:AM410,$AI$1),0)),0)),0)</f>
        <v>0</v>
      </c>
      <c r="BA411" s="1">
        <f>IFERROR(IF($AE411&gt;$AE410,VLOOKUP($AC411+AN$1,STOCK!$F$10:$AB$209,16,0),IF($AE411=$AE410,(IF(BA410&gt;=1,BA410-COUNTIFS($AE410:$AE410,$AC411,AN410:AN410,$AI$1),0)),0)),0)</f>
        <v>0</v>
      </c>
      <c r="BB411" s="1">
        <f>IFERROR(IF($AE411&gt;$AE410,VLOOKUP($AC411+AO$1,STOCK!$F$10:$AB$209,16,0),IF($AE411=$AE410,(IF(BB410&gt;=1,BB410-COUNTIFS($AE410:$AE410,$AC411,AO410:AO410,$AI$1),0)),0)),0)</f>
        <v>0</v>
      </c>
      <c r="BC411" s="1">
        <f>IFERROR(IF($AE411&gt;$AE410,VLOOKUP($AC411+AP$1,STOCK!$F$10:$AB$209,16,0),IF($AE411=$AE410,(IF(BC410&gt;=1,BC410-COUNTIFS($AE410:$AE410,$AC411,AP410:AP410,$AI$1),0)),0)),0)</f>
        <v>0</v>
      </c>
      <c r="BD411" s="1">
        <f>IFERROR(IF($AE411&gt;$AE410,VLOOKUP($AC411+AQ$1,STOCK!$F$10:$AB$209,16,0),IF($AE411=$AE410,(IF(BD410&gt;=1,BD410-COUNTIFS($AE410:$AE410,$AC411,AQ410:AQ410,$AI$1),0)),0)),0)</f>
        <v>0</v>
      </c>
      <c r="BE411" s="1">
        <f>IFERROR(IF($AE411&gt;$AE410,VLOOKUP($AC411+AR$1,STOCK!$F$10:$AB$209,16,0),IF($AE411=$AE410,(IF(BE410&gt;=1,BE410-COUNTIFS($AE410:$AE410,$AC411,AR410:AR410,$AI$1),0)),0)),0)</f>
        <v>0</v>
      </c>
      <c r="BF411" s="1">
        <f>IFERROR(IF($AE411&gt;$AE410,VLOOKUP($AC411+AS$1,STOCK!$F$10:$AB$209,16,0),IF($AE411=$AE410,(IF(BF410&gt;=1,BF410-COUNTIFS($AE410:$AE410,$AC411,AS410:AS410,$AI$1),0)),0)),0)</f>
        <v>0</v>
      </c>
      <c r="BG411" s="1">
        <f>IFERROR(IF($AE411&gt;$AE410,VLOOKUP($AC411+AT$1,STOCK!$F$10:$AB$209,16,0),IF($AE411=$AE410,(IF(BG410&gt;=1,BG410-COUNTIFS($AE410:$AE410,$AC411,AT410:AT410,$AI$1),0)),0)),0)</f>
        <v>0</v>
      </c>
      <c r="BH411" s="1">
        <f>IFERROR(IF($AE411&gt;$AE410,VLOOKUP($AC411+AU$1,STOCK!$F$10:$AB$209,16,0),IF($AE411=$AE410,(IF(BH410&gt;=1,BH410-COUNTIFS($AE410:$AE410,$AC411,AU410:AU410,$AI$1),0)),0)),0)</f>
        <v>0</v>
      </c>
      <c r="BI411" s="1">
        <f>IFERROR(IF($AE411&gt;$AE410,VLOOKUP($AC411+AV$1,STOCK!$F$10:$AB$209,16,0),IF($AE411=$AE410,(IF(BI410&gt;=1,BI410-COUNTIFS($AE410:$AE410,$AC411,AV410:AV410,$AI$1),0)),0)),0)</f>
        <v>0</v>
      </c>
      <c r="BJ411" s="1">
        <f>IFERROR(IF($AE411&gt;$AE410,VLOOKUP($AC411+AW$1,STOCK!$F$10:$AB$209,16,0),IF($AE411=$AE410,(IF(BJ410&gt;=1,BJ410-COUNTIFS($AE410:$AE410,$AC411,AW410:AW410,$AI$1),0)),0)),0)</f>
        <v>0</v>
      </c>
      <c r="BK411" s="1">
        <f>IFERROR(IF($AE411&gt;$AE410,VLOOKUP($AC411+AX$1,STOCK!$F$10:$AB$209,16,0),IF($AE411=$AE410,(IF(BK410&gt;=1,BK410-COUNTIFS($AE410:$AE410,$AC411,AX410:AX410,$AI$1),0)),0)),0)</f>
        <v>0</v>
      </c>
      <c r="BL411" s="1">
        <f>IFERROR(IF($AE411&gt;$AE410,VLOOKUP($AC411+AL$1,STOCK!$F$10:$AB$209,17,0),IF($AE411=$AE410,(IF(BL410&gt;=1,BL410-COUNTIFS($AE410:$AE410,$AC411,AL410:AL410,$AI$2),0)),0)),0)</f>
        <v>0</v>
      </c>
      <c r="BM411" s="1">
        <f>IFERROR(IF($AE411&gt;$AE410,VLOOKUP($AC411+AM$1,STOCK!$F$10:$AB$209,17,0),IF($AE411=$AE410,(IF(BM410&gt;=1,BM410-COUNTIFS($AE410:$AE410,$AC411,AM410:AM410,$AI$2),0)),0)),0)</f>
        <v>0</v>
      </c>
      <c r="BN411" s="1">
        <f>IFERROR(IF($AE411&gt;$AE410,VLOOKUP($AC411+AN$1,STOCK!$F$10:$AB$209,17,0),IF($AE411=$AE410,(IF(BN410&gt;=1,BN410-COUNTIFS($AE410:$AE410,$AC411,AN410:AN410,$AI$2),0)),0)),0)</f>
        <v>0</v>
      </c>
      <c r="BO411" s="1">
        <f>IFERROR(IF($AE411&gt;$AE410,VLOOKUP($AC411+AO$1,STOCK!$F$10:$AB$209,17,0),IF($AE411=$AE410,(IF(BO410&gt;=1,BO410-COUNTIFS($AE410:$AE410,$AC411,AO410:AO410,$AI$2),0)),0)),0)</f>
        <v>0</v>
      </c>
      <c r="BP411" s="1">
        <f>IFERROR(IF($AE411&gt;$AE410,VLOOKUP($AC411+AP$1,STOCK!$F$10:$AB$209,17,0),IF($AE411=$AE410,(IF(BP410&gt;=1,BP410-COUNTIFS($AE410:$AE410,$AC411,AP410:AP410,$AI$2),0)),0)),0)</f>
        <v>0</v>
      </c>
      <c r="BQ411" s="1">
        <f>IFERROR(IF($AE411&gt;$AE410,VLOOKUP($AC411+AQ$1,STOCK!$F$10:$AB$209,17,0),IF($AE411=$AE410,(IF(BQ410&gt;=1,BQ410-COUNTIFS($AE410:$AE410,$AC411,AQ410:AQ410,$AI$2),0)),0)),0)</f>
        <v>0</v>
      </c>
      <c r="BR411" s="1">
        <f>IFERROR(IF($AE411&gt;$AE410,VLOOKUP($AC411+AR$1,STOCK!$F$10:$AB$209,17,0),IF($AE411=$AE410,(IF(BR410&gt;=1,BR410-COUNTIFS($AE410:$AE410,$AC411,AR410:AR410,$AI$2),0)),0)),0)</f>
        <v>0</v>
      </c>
      <c r="BS411" s="1">
        <f>IFERROR(IF($AE411&gt;$AE410,VLOOKUP($AC411+AS$1,STOCK!$F$10:$AB$209,17,0),IF($AE411=$AE410,(IF(BS410&gt;=1,BS410-COUNTIFS($AE410:$AE410,$AC411,AS410:AS410,$AI$2),0)),0)),0)</f>
        <v>0</v>
      </c>
      <c r="BT411" s="1">
        <f>IFERROR(IF($AE411&gt;$AE410,VLOOKUP($AC411+AT$1,STOCK!$F$10:$AB$209,17,0),IF($AE411=$AE410,(IF(BT410&gt;=1,BT410-COUNTIFS($AE410:$AE410,$AC411,AT410:AT410,$AI$2),0)),0)),0)</f>
        <v>0</v>
      </c>
      <c r="BU411" s="1">
        <f>IFERROR(IF($AE411&gt;$AE410,VLOOKUP($AC411+AU$1,STOCK!$F$10:$AB$209,17,0),IF($AE411=$AE410,(IF(BU410&gt;=1,BU410-COUNTIFS($AE410:$AE410,$AC411,AU410:AU410,$AI$2),0)),0)),0)</f>
        <v>0</v>
      </c>
      <c r="BV411" s="1">
        <f>IFERROR(IF($AE411&gt;$AE410,VLOOKUP($AC411+AV$1,STOCK!$F$10:$AB$209,17,0),IF($AE411=$AE410,(IF(BV410&gt;=1,BV410-COUNTIFS($AE410:$AE410,$AC411,AV410:AV410,$AI$2),0)),0)),0)</f>
        <v>0</v>
      </c>
      <c r="BW411" s="1">
        <f>IFERROR(IF($AE411&gt;$AE410,VLOOKUP($AC411+AW$1,STOCK!$F$10:$AB$209,17,0),IF($AE411=$AE410,(IF(BW410&gt;=1,BW410-COUNTIFS($AE410:$AE410,$AC411,AW410:AW410,$AI$2),0)),0)),0)</f>
        <v>0</v>
      </c>
      <c r="BX411" s="1">
        <f>IFERROR(IF($AE411&gt;$AE410,VLOOKUP($AC411+AX$1,STOCK!$F$10:$AB$209,17,0),IF($AE411=$AE410,(IF(BX410&gt;=1,BX410-COUNTIFS($AE410:$AE410,$AC411,AX410:AX410,$AI$2),0)),0)),0)</f>
        <v>0</v>
      </c>
    </row>
    <row r="412" spans="29:76" x14ac:dyDescent="0.25">
      <c r="AC412" s="1">
        <f t="shared" si="110"/>
        <v>0</v>
      </c>
      <c r="AD412" s="1">
        <f>IFERROR(IF(LEN(AK412)&gt;=1,VLOOKUP(HLOOKUP(AK412,PROFILE!$K$5:$V$8,4,0),PROFILE!$F$1:$G$3,2,0),0),0)</f>
        <v>0</v>
      </c>
      <c r="AE412" s="1">
        <f t="shared" si="111"/>
        <v>0</v>
      </c>
      <c r="AF412" s="1">
        <v>399</v>
      </c>
      <c r="AI412" s="1" t="str">
        <f>IFERROR(IF($AH412&gt;=1,VLOOKUP($AG412,STUDENT!$O$8:$Z$1507,3,0),""),"")</f>
        <v/>
      </c>
      <c r="AJ412" s="1" t="str">
        <f>IFERROR(IF($AH412&gt;=1,VLOOKUP($AG412,STUDENT!$O$8:$Z$1507,4,0),""),"")</f>
        <v/>
      </c>
      <c r="AK412" s="1" t="str">
        <f>IFERROR(IF($AH412&gt;=1,VLOOKUP($AG412,STUDENT!$O$8:$Z$1507,6,0),""),"")</f>
        <v/>
      </c>
      <c r="AL412" s="1" t="str">
        <f t="shared" si="112"/>
        <v/>
      </c>
      <c r="AM412" s="1" t="str">
        <f t="shared" si="113"/>
        <v/>
      </c>
      <c r="AN412" s="1" t="str">
        <f t="shared" si="114"/>
        <v/>
      </c>
      <c r="AO412" s="1" t="str">
        <f t="shared" si="115"/>
        <v/>
      </c>
      <c r="AP412" s="1" t="str">
        <f t="shared" si="116"/>
        <v/>
      </c>
      <c r="AQ412" s="1" t="str">
        <f t="shared" si="117"/>
        <v/>
      </c>
      <c r="AR412" s="1" t="str">
        <f t="shared" si="118"/>
        <v/>
      </c>
      <c r="AS412" s="1" t="str">
        <f t="shared" si="119"/>
        <v/>
      </c>
      <c r="AT412" s="1" t="str">
        <f t="shared" si="120"/>
        <v/>
      </c>
      <c r="AU412" s="1" t="str">
        <f t="shared" si="121"/>
        <v/>
      </c>
      <c r="AV412" s="1" t="str">
        <f t="shared" si="122"/>
        <v/>
      </c>
      <c r="AW412" s="1" t="str">
        <f t="shared" si="123"/>
        <v/>
      </c>
      <c r="AX412" s="1" t="str">
        <f t="shared" si="124"/>
        <v/>
      </c>
      <c r="AY412" s="1">
        <f>IFERROR(IF($AE412&gt;$AE411,VLOOKUP($AC412+AL$1,STOCK!$F$10:$AB$209,16,0),IF($AE412=$AE411,(IF(AY411&gt;=1,AY411-COUNTIFS($AE411:$AE411,$AC412,AL411:AL411,$AI$1),0)),0)),0)</f>
        <v>0</v>
      </c>
      <c r="AZ412" s="1">
        <f>IFERROR(IF($AE412&gt;$AE411,VLOOKUP($AC412+AM$1,STOCK!$F$10:$AB$209,16,0),IF($AE412=$AE411,(IF(AZ411&gt;=1,AZ411-COUNTIFS($AE411:$AE411,$AC412,AM411:AM411,$AI$1),0)),0)),0)</f>
        <v>0</v>
      </c>
      <c r="BA412" s="1">
        <f>IFERROR(IF($AE412&gt;$AE411,VLOOKUP($AC412+AN$1,STOCK!$F$10:$AB$209,16,0),IF($AE412=$AE411,(IF(BA411&gt;=1,BA411-COUNTIFS($AE411:$AE411,$AC412,AN411:AN411,$AI$1),0)),0)),0)</f>
        <v>0</v>
      </c>
      <c r="BB412" s="1">
        <f>IFERROR(IF($AE412&gt;$AE411,VLOOKUP($AC412+AO$1,STOCK!$F$10:$AB$209,16,0),IF($AE412=$AE411,(IF(BB411&gt;=1,BB411-COUNTIFS($AE411:$AE411,$AC412,AO411:AO411,$AI$1),0)),0)),0)</f>
        <v>0</v>
      </c>
      <c r="BC412" s="1">
        <f>IFERROR(IF($AE412&gt;$AE411,VLOOKUP($AC412+AP$1,STOCK!$F$10:$AB$209,16,0),IF($AE412=$AE411,(IF(BC411&gt;=1,BC411-COUNTIFS($AE411:$AE411,$AC412,AP411:AP411,$AI$1),0)),0)),0)</f>
        <v>0</v>
      </c>
      <c r="BD412" s="1">
        <f>IFERROR(IF($AE412&gt;$AE411,VLOOKUP($AC412+AQ$1,STOCK!$F$10:$AB$209,16,0),IF($AE412=$AE411,(IF(BD411&gt;=1,BD411-COUNTIFS($AE411:$AE411,$AC412,AQ411:AQ411,$AI$1),0)),0)),0)</f>
        <v>0</v>
      </c>
      <c r="BE412" s="1">
        <f>IFERROR(IF($AE412&gt;$AE411,VLOOKUP($AC412+AR$1,STOCK!$F$10:$AB$209,16,0),IF($AE412=$AE411,(IF(BE411&gt;=1,BE411-COUNTIFS($AE411:$AE411,$AC412,AR411:AR411,$AI$1),0)),0)),0)</f>
        <v>0</v>
      </c>
      <c r="BF412" s="1">
        <f>IFERROR(IF($AE412&gt;$AE411,VLOOKUP($AC412+AS$1,STOCK!$F$10:$AB$209,16,0),IF($AE412=$AE411,(IF(BF411&gt;=1,BF411-COUNTIFS($AE411:$AE411,$AC412,AS411:AS411,$AI$1),0)),0)),0)</f>
        <v>0</v>
      </c>
      <c r="BG412" s="1">
        <f>IFERROR(IF($AE412&gt;$AE411,VLOOKUP($AC412+AT$1,STOCK!$F$10:$AB$209,16,0),IF($AE412=$AE411,(IF(BG411&gt;=1,BG411-COUNTIFS($AE411:$AE411,$AC412,AT411:AT411,$AI$1),0)),0)),0)</f>
        <v>0</v>
      </c>
      <c r="BH412" s="1">
        <f>IFERROR(IF($AE412&gt;$AE411,VLOOKUP($AC412+AU$1,STOCK!$F$10:$AB$209,16,0),IF($AE412=$AE411,(IF(BH411&gt;=1,BH411-COUNTIFS($AE411:$AE411,$AC412,AU411:AU411,$AI$1),0)),0)),0)</f>
        <v>0</v>
      </c>
      <c r="BI412" s="1">
        <f>IFERROR(IF($AE412&gt;$AE411,VLOOKUP($AC412+AV$1,STOCK!$F$10:$AB$209,16,0),IF($AE412=$AE411,(IF(BI411&gt;=1,BI411-COUNTIFS($AE411:$AE411,$AC412,AV411:AV411,$AI$1),0)),0)),0)</f>
        <v>0</v>
      </c>
      <c r="BJ412" s="1">
        <f>IFERROR(IF($AE412&gt;$AE411,VLOOKUP($AC412+AW$1,STOCK!$F$10:$AB$209,16,0),IF($AE412=$AE411,(IF(BJ411&gt;=1,BJ411-COUNTIFS($AE411:$AE411,$AC412,AW411:AW411,$AI$1),0)),0)),0)</f>
        <v>0</v>
      </c>
      <c r="BK412" s="1">
        <f>IFERROR(IF($AE412&gt;$AE411,VLOOKUP($AC412+AX$1,STOCK!$F$10:$AB$209,16,0),IF($AE412=$AE411,(IF(BK411&gt;=1,BK411-COUNTIFS($AE411:$AE411,$AC412,AX411:AX411,$AI$1),0)),0)),0)</f>
        <v>0</v>
      </c>
      <c r="BL412" s="1">
        <f>IFERROR(IF($AE412&gt;$AE411,VLOOKUP($AC412+AL$1,STOCK!$F$10:$AB$209,17,0),IF($AE412=$AE411,(IF(BL411&gt;=1,BL411-COUNTIFS($AE411:$AE411,$AC412,AL411:AL411,$AI$2),0)),0)),0)</f>
        <v>0</v>
      </c>
      <c r="BM412" s="1">
        <f>IFERROR(IF($AE412&gt;$AE411,VLOOKUP($AC412+AM$1,STOCK!$F$10:$AB$209,17,0),IF($AE412=$AE411,(IF(BM411&gt;=1,BM411-COUNTIFS($AE411:$AE411,$AC412,AM411:AM411,$AI$2),0)),0)),0)</f>
        <v>0</v>
      </c>
      <c r="BN412" s="1">
        <f>IFERROR(IF($AE412&gt;$AE411,VLOOKUP($AC412+AN$1,STOCK!$F$10:$AB$209,17,0),IF($AE412=$AE411,(IF(BN411&gt;=1,BN411-COUNTIFS($AE411:$AE411,$AC412,AN411:AN411,$AI$2),0)),0)),0)</f>
        <v>0</v>
      </c>
      <c r="BO412" s="1">
        <f>IFERROR(IF($AE412&gt;$AE411,VLOOKUP($AC412+AO$1,STOCK!$F$10:$AB$209,17,0),IF($AE412=$AE411,(IF(BO411&gt;=1,BO411-COUNTIFS($AE411:$AE411,$AC412,AO411:AO411,$AI$2),0)),0)),0)</f>
        <v>0</v>
      </c>
      <c r="BP412" s="1">
        <f>IFERROR(IF($AE412&gt;$AE411,VLOOKUP($AC412+AP$1,STOCK!$F$10:$AB$209,17,0),IF($AE412=$AE411,(IF(BP411&gt;=1,BP411-COUNTIFS($AE411:$AE411,$AC412,AP411:AP411,$AI$2),0)),0)),0)</f>
        <v>0</v>
      </c>
      <c r="BQ412" s="1">
        <f>IFERROR(IF($AE412&gt;$AE411,VLOOKUP($AC412+AQ$1,STOCK!$F$10:$AB$209,17,0),IF($AE412=$AE411,(IF(BQ411&gt;=1,BQ411-COUNTIFS($AE411:$AE411,$AC412,AQ411:AQ411,$AI$2),0)),0)),0)</f>
        <v>0</v>
      </c>
      <c r="BR412" s="1">
        <f>IFERROR(IF($AE412&gt;$AE411,VLOOKUP($AC412+AR$1,STOCK!$F$10:$AB$209,17,0),IF($AE412=$AE411,(IF(BR411&gt;=1,BR411-COUNTIFS($AE411:$AE411,$AC412,AR411:AR411,$AI$2),0)),0)),0)</f>
        <v>0</v>
      </c>
      <c r="BS412" s="1">
        <f>IFERROR(IF($AE412&gt;$AE411,VLOOKUP($AC412+AS$1,STOCK!$F$10:$AB$209,17,0),IF($AE412=$AE411,(IF(BS411&gt;=1,BS411-COUNTIFS($AE411:$AE411,$AC412,AS411:AS411,$AI$2),0)),0)),0)</f>
        <v>0</v>
      </c>
      <c r="BT412" s="1">
        <f>IFERROR(IF($AE412&gt;$AE411,VLOOKUP($AC412+AT$1,STOCK!$F$10:$AB$209,17,0),IF($AE412=$AE411,(IF(BT411&gt;=1,BT411-COUNTIFS($AE411:$AE411,$AC412,AT411:AT411,$AI$2),0)),0)),0)</f>
        <v>0</v>
      </c>
      <c r="BU412" s="1">
        <f>IFERROR(IF($AE412&gt;$AE411,VLOOKUP($AC412+AU$1,STOCK!$F$10:$AB$209,17,0),IF($AE412=$AE411,(IF(BU411&gt;=1,BU411-COUNTIFS($AE411:$AE411,$AC412,AU411:AU411,$AI$2),0)),0)),0)</f>
        <v>0</v>
      </c>
      <c r="BV412" s="1">
        <f>IFERROR(IF($AE412&gt;$AE411,VLOOKUP($AC412+AV$1,STOCK!$F$10:$AB$209,17,0),IF($AE412=$AE411,(IF(BV411&gt;=1,BV411-COUNTIFS($AE411:$AE411,$AC412,AV411:AV411,$AI$2),0)),0)),0)</f>
        <v>0</v>
      </c>
      <c r="BW412" s="1">
        <f>IFERROR(IF($AE412&gt;$AE411,VLOOKUP($AC412+AW$1,STOCK!$F$10:$AB$209,17,0),IF($AE412=$AE411,(IF(BW411&gt;=1,BW411-COUNTIFS($AE411:$AE411,$AC412,AW411:AW411,$AI$2),0)),0)),0)</f>
        <v>0</v>
      </c>
      <c r="BX412" s="1">
        <f>IFERROR(IF($AE412&gt;$AE411,VLOOKUP($AC412+AX$1,STOCK!$F$10:$AB$209,17,0),IF($AE412=$AE411,(IF(BX411&gt;=1,BX411-COUNTIFS($AE411:$AE411,$AC412,AX411:AX411,$AI$2),0)),0)),0)</f>
        <v>0</v>
      </c>
    </row>
    <row r="413" spans="29:76" x14ac:dyDescent="0.25">
      <c r="AC413" s="1">
        <f t="shared" si="110"/>
        <v>0</v>
      </c>
      <c r="AD413" s="1">
        <f>IFERROR(IF(LEN(AK413)&gt;=1,VLOOKUP(HLOOKUP(AK413,PROFILE!$K$5:$V$8,4,0),PROFILE!$F$1:$G$3,2,0),0),0)</f>
        <v>0</v>
      </c>
      <c r="AE413" s="1">
        <f t="shared" si="111"/>
        <v>0</v>
      </c>
      <c r="AF413" s="1">
        <v>400</v>
      </c>
      <c r="AI413" s="1" t="str">
        <f>IFERROR(IF($AH413&gt;=1,VLOOKUP($AG413,STUDENT!$O$8:$Z$1507,3,0),""),"")</f>
        <v/>
      </c>
      <c r="AJ413" s="1" t="str">
        <f>IFERROR(IF($AH413&gt;=1,VLOOKUP($AG413,STUDENT!$O$8:$Z$1507,4,0),""),"")</f>
        <v/>
      </c>
      <c r="AK413" s="1" t="str">
        <f>IFERROR(IF($AH413&gt;=1,VLOOKUP($AG413,STUDENT!$O$8:$Z$1507,6,0),""),"")</f>
        <v/>
      </c>
      <c r="AL413" s="1" t="str">
        <f t="shared" si="112"/>
        <v/>
      </c>
      <c r="AM413" s="1" t="str">
        <f t="shared" si="113"/>
        <v/>
      </c>
      <c r="AN413" s="1" t="str">
        <f t="shared" si="114"/>
        <v/>
      </c>
      <c r="AO413" s="1" t="str">
        <f t="shared" si="115"/>
        <v/>
      </c>
      <c r="AP413" s="1" t="str">
        <f t="shared" si="116"/>
        <v/>
      </c>
      <c r="AQ413" s="1" t="str">
        <f t="shared" si="117"/>
        <v/>
      </c>
      <c r="AR413" s="1" t="str">
        <f t="shared" si="118"/>
        <v/>
      </c>
      <c r="AS413" s="1" t="str">
        <f t="shared" si="119"/>
        <v/>
      </c>
      <c r="AT413" s="1" t="str">
        <f t="shared" si="120"/>
        <v/>
      </c>
      <c r="AU413" s="1" t="str">
        <f t="shared" si="121"/>
        <v/>
      </c>
      <c r="AV413" s="1" t="str">
        <f t="shared" si="122"/>
        <v/>
      </c>
      <c r="AW413" s="1" t="str">
        <f t="shared" si="123"/>
        <v/>
      </c>
      <c r="AX413" s="1" t="str">
        <f t="shared" si="124"/>
        <v/>
      </c>
      <c r="AY413" s="1">
        <f>IFERROR(IF($AE413&gt;$AE412,VLOOKUP($AC413+AL$1,STOCK!$F$10:$AB$209,16,0),IF($AE413=$AE412,(IF(AY412&gt;=1,AY412-COUNTIFS($AE412:$AE412,$AC413,AL412:AL412,$AI$1),0)),0)),0)</f>
        <v>0</v>
      </c>
      <c r="AZ413" s="1">
        <f>IFERROR(IF($AE413&gt;$AE412,VLOOKUP($AC413+AM$1,STOCK!$F$10:$AB$209,16,0),IF($AE413=$AE412,(IF(AZ412&gt;=1,AZ412-COUNTIFS($AE412:$AE412,$AC413,AM412:AM412,$AI$1),0)),0)),0)</f>
        <v>0</v>
      </c>
      <c r="BA413" s="1">
        <f>IFERROR(IF($AE413&gt;$AE412,VLOOKUP($AC413+AN$1,STOCK!$F$10:$AB$209,16,0),IF($AE413=$AE412,(IF(BA412&gt;=1,BA412-COUNTIFS($AE412:$AE412,$AC413,AN412:AN412,$AI$1),0)),0)),0)</f>
        <v>0</v>
      </c>
      <c r="BB413" s="1">
        <f>IFERROR(IF($AE413&gt;$AE412,VLOOKUP($AC413+AO$1,STOCK!$F$10:$AB$209,16,0),IF($AE413=$AE412,(IF(BB412&gt;=1,BB412-COUNTIFS($AE412:$AE412,$AC413,AO412:AO412,$AI$1),0)),0)),0)</f>
        <v>0</v>
      </c>
      <c r="BC413" s="1">
        <f>IFERROR(IF($AE413&gt;$AE412,VLOOKUP($AC413+AP$1,STOCK!$F$10:$AB$209,16,0),IF($AE413=$AE412,(IF(BC412&gt;=1,BC412-COUNTIFS($AE412:$AE412,$AC413,AP412:AP412,$AI$1),0)),0)),0)</f>
        <v>0</v>
      </c>
      <c r="BD413" s="1">
        <f>IFERROR(IF($AE413&gt;$AE412,VLOOKUP($AC413+AQ$1,STOCK!$F$10:$AB$209,16,0),IF($AE413=$AE412,(IF(BD412&gt;=1,BD412-COUNTIFS($AE412:$AE412,$AC413,AQ412:AQ412,$AI$1),0)),0)),0)</f>
        <v>0</v>
      </c>
      <c r="BE413" s="1">
        <f>IFERROR(IF($AE413&gt;$AE412,VLOOKUP($AC413+AR$1,STOCK!$F$10:$AB$209,16,0),IF($AE413=$AE412,(IF(BE412&gt;=1,BE412-COUNTIFS($AE412:$AE412,$AC413,AR412:AR412,$AI$1),0)),0)),0)</f>
        <v>0</v>
      </c>
      <c r="BF413" s="1">
        <f>IFERROR(IF($AE413&gt;$AE412,VLOOKUP($AC413+AS$1,STOCK!$F$10:$AB$209,16,0),IF($AE413=$AE412,(IF(BF412&gt;=1,BF412-COUNTIFS($AE412:$AE412,$AC413,AS412:AS412,$AI$1),0)),0)),0)</f>
        <v>0</v>
      </c>
      <c r="BG413" s="1">
        <f>IFERROR(IF($AE413&gt;$AE412,VLOOKUP($AC413+AT$1,STOCK!$F$10:$AB$209,16,0),IF($AE413=$AE412,(IF(BG412&gt;=1,BG412-COUNTIFS($AE412:$AE412,$AC413,AT412:AT412,$AI$1),0)),0)),0)</f>
        <v>0</v>
      </c>
      <c r="BH413" s="1">
        <f>IFERROR(IF($AE413&gt;$AE412,VLOOKUP($AC413+AU$1,STOCK!$F$10:$AB$209,16,0),IF($AE413=$AE412,(IF(BH412&gt;=1,BH412-COUNTIFS($AE412:$AE412,$AC413,AU412:AU412,$AI$1),0)),0)),0)</f>
        <v>0</v>
      </c>
      <c r="BI413" s="1">
        <f>IFERROR(IF($AE413&gt;$AE412,VLOOKUP($AC413+AV$1,STOCK!$F$10:$AB$209,16,0),IF($AE413=$AE412,(IF(BI412&gt;=1,BI412-COUNTIFS($AE412:$AE412,$AC413,AV412:AV412,$AI$1),0)),0)),0)</f>
        <v>0</v>
      </c>
      <c r="BJ413" s="1">
        <f>IFERROR(IF($AE413&gt;$AE412,VLOOKUP($AC413+AW$1,STOCK!$F$10:$AB$209,16,0),IF($AE413=$AE412,(IF(BJ412&gt;=1,BJ412-COUNTIFS($AE412:$AE412,$AC413,AW412:AW412,$AI$1),0)),0)),0)</f>
        <v>0</v>
      </c>
      <c r="BK413" s="1">
        <f>IFERROR(IF($AE413&gt;$AE412,VLOOKUP($AC413+AX$1,STOCK!$F$10:$AB$209,16,0),IF($AE413=$AE412,(IF(BK412&gt;=1,BK412-COUNTIFS($AE412:$AE412,$AC413,AX412:AX412,$AI$1),0)),0)),0)</f>
        <v>0</v>
      </c>
      <c r="BL413" s="1">
        <f>IFERROR(IF($AE413&gt;$AE412,VLOOKUP($AC413+AL$1,STOCK!$F$10:$AB$209,17,0),IF($AE413=$AE412,(IF(BL412&gt;=1,BL412-COUNTIFS($AE412:$AE412,$AC413,AL412:AL412,$AI$2),0)),0)),0)</f>
        <v>0</v>
      </c>
      <c r="BM413" s="1">
        <f>IFERROR(IF($AE413&gt;$AE412,VLOOKUP($AC413+AM$1,STOCK!$F$10:$AB$209,17,0),IF($AE413=$AE412,(IF(BM412&gt;=1,BM412-COUNTIFS($AE412:$AE412,$AC413,AM412:AM412,$AI$2),0)),0)),0)</f>
        <v>0</v>
      </c>
      <c r="BN413" s="1">
        <f>IFERROR(IF($AE413&gt;$AE412,VLOOKUP($AC413+AN$1,STOCK!$F$10:$AB$209,17,0),IF($AE413=$AE412,(IF(BN412&gt;=1,BN412-COUNTIFS($AE412:$AE412,$AC413,AN412:AN412,$AI$2),0)),0)),0)</f>
        <v>0</v>
      </c>
      <c r="BO413" s="1">
        <f>IFERROR(IF($AE413&gt;$AE412,VLOOKUP($AC413+AO$1,STOCK!$F$10:$AB$209,17,0),IF($AE413=$AE412,(IF(BO412&gt;=1,BO412-COUNTIFS($AE412:$AE412,$AC413,AO412:AO412,$AI$2),0)),0)),0)</f>
        <v>0</v>
      </c>
      <c r="BP413" s="1">
        <f>IFERROR(IF($AE413&gt;$AE412,VLOOKUP($AC413+AP$1,STOCK!$F$10:$AB$209,17,0),IF($AE413=$AE412,(IF(BP412&gt;=1,BP412-COUNTIFS($AE412:$AE412,$AC413,AP412:AP412,$AI$2),0)),0)),0)</f>
        <v>0</v>
      </c>
      <c r="BQ413" s="1">
        <f>IFERROR(IF($AE413&gt;$AE412,VLOOKUP($AC413+AQ$1,STOCK!$F$10:$AB$209,17,0),IF($AE413=$AE412,(IF(BQ412&gt;=1,BQ412-COUNTIFS($AE412:$AE412,$AC413,AQ412:AQ412,$AI$2),0)),0)),0)</f>
        <v>0</v>
      </c>
      <c r="BR413" s="1">
        <f>IFERROR(IF($AE413&gt;$AE412,VLOOKUP($AC413+AR$1,STOCK!$F$10:$AB$209,17,0),IF($AE413=$AE412,(IF(BR412&gt;=1,BR412-COUNTIFS($AE412:$AE412,$AC413,AR412:AR412,$AI$2),0)),0)),0)</f>
        <v>0</v>
      </c>
      <c r="BS413" s="1">
        <f>IFERROR(IF($AE413&gt;$AE412,VLOOKUP($AC413+AS$1,STOCK!$F$10:$AB$209,17,0),IF($AE413=$AE412,(IF(BS412&gt;=1,BS412-COUNTIFS($AE412:$AE412,$AC413,AS412:AS412,$AI$2),0)),0)),0)</f>
        <v>0</v>
      </c>
      <c r="BT413" s="1">
        <f>IFERROR(IF($AE413&gt;$AE412,VLOOKUP($AC413+AT$1,STOCK!$F$10:$AB$209,17,0),IF($AE413=$AE412,(IF(BT412&gt;=1,BT412-COUNTIFS($AE412:$AE412,$AC413,AT412:AT412,$AI$2),0)),0)),0)</f>
        <v>0</v>
      </c>
      <c r="BU413" s="1">
        <f>IFERROR(IF($AE413&gt;$AE412,VLOOKUP($AC413+AU$1,STOCK!$F$10:$AB$209,17,0),IF($AE413=$AE412,(IF(BU412&gt;=1,BU412-COUNTIFS($AE412:$AE412,$AC413,AU412:AU412,$AI$2),0)),0)),0)</f>
        <v>0</v>
      </c>
      <c r="BV413" s="1">
        <f>IFERROR(IF($AE413&gt;$AE412,VLOOKUP($AC413+AV$1,STOCK!$F$10:$AB$209,17,0),IF($AE413=$AE412,(IF(BV412&gt;=1,BV412-COUNTIFS($AE412:$AE412,$AC413,AV412:AV412,$AI$2),0)),0)),0)</f>
        <v>0</v>
      </c>
      <c r="BW413" s="1">
        <f>IFERROR(IF($AE413&gt;$AE412,VLOOKUP($AC413+AW$1,STOCK!$F$10:$AB$209,17,0),IF($AE413=$AE412,(IF(BW412&gt;=1,BW412-COUNTIFS($AE412:$AE412,$AC413,AW412:AW412,$AI$2),0)),0)),0)</f>
        <v>0</v>
      </c>
      <c r="BX413" s="1">
        <f>IFERROR(IF($AE413&gt;$AE412,VLOOKUP($AC413+AX$1,STOCK!$F$10:$AB$209,17,0),IF($AE413=$AE412,(IF(BX412&gt;=1,BX412-COUNTIFS($AE412:$AE412,$AC413,AX412:AX412,$AI$2),0)),0)),0)</f>
        <v>0</v>
      </c>
    </row>
    <row r="414" spans="29:76" x14ac:dyDescent="0.25">
      <c r="AC414" s="1">
        <f t="shared" si="110"/>
        <v>0</v>
      </c>
      <c r="AD414" s="1">
        <f>IFERROR(IF(LEN(AK414)&gt;=1,VLOOKUP(HLOOKUP(AK414,PROFILE!$K$5:$V$8,4,0),PROFILE!$F$1:$G$3,2,0),0),0)</f>
        <v>0</v>
      </c>
      <c r="AE414" s="1">
        <f t="shared" si="111"/>
        <v>0</v>
      </c>
      <c r="AF414" s="1">
        <v>401</v>
      </c>
      <c r="AI414" s="1" t="str">
        <f>IFERROR(IF($AH414&gt;=1,VLOOKUP($AG414,STUDENT!$O$8:$Z$1507,3,0),""),"")</f>
        <v/>
      </c>
      <c r="AJ414" s="1" t="str">
        <f>IFERROR(IF($AH414&gt;=1,VLOOKUP($AG414,STUDENT!$O$8:$Z$1507,4,0),""),"")</f>
        <v/>
      </c>
      <c r="AK414" s="1" t="str">
        <f>IFERROR(IF($AH414&gt;=1,VLOOKUP($AG414,STUDENT!$O$8:$Z$1507,6,0),""),"")</f>
        <v/>
      </c>
      <c r="AL414" s="1" t="str">
        <f t="shared" si="112"/>
        <v/>
      </c>
      <c r="AM414" s="1" t="str">
        <f t="shared" si="113"/>
        <v/>
      </c>
      <c r="AN414" s="1" t="str">
        <f t="shared" si="114"/>
        <v/>
      </c>
      <c r="AO414" s="1" t="str">
        <f t="shared" si="115"/>
        <v/>
      </c>
      <c r="AP414" s="1" t="str">
        <f t="shared" si="116"/>
        <v/>
      </c>
      <c r="AQ414" s="1" t="str">
        <f t="shared" si="117"/>
        <v/>
      </c>
      <c r="AR414" s="1" t="str">
        <f t="shared" si="118"/>
        <v/>
      </c>
      <c r="AS414" s="1" t="str">
        <f t="shared" si="119"/>
        <v/>
      </c>
      <c r="AT414" s="1" t="str">
        <f t="shared" si="120"/>
        <v/>
      </c>
      <c r="AU414" s="1" t="str">
        <f t="shared" si="121"/>
        <v/>
      </c>
      <c r="AV414" s="1" t="str">
        <f t="shared" si="122"/>
        <v/>
      </c>
      <c r="AW414" s="1" t="str">
        <f t="shared" si="123"/>
        <v/>
      </c>
      <c r="AX414" s="1" t="str">
        <f t="shared" si="124"/>
        <v/>
      </c>
      <c r="AY414" s="1">
        <f>IFERROR(IF($AE414&gt;$AE413,VLOOKUP($AC414+AL$1,STOCK!$F$10:$AB$209,16,0),IF($AE414=$AE413,(IF(AY413&gt;=1,AY413-COUNTIFS($AE413:$AE413,$AC414,AL413:AL413,$AI$1),0)),0)),0)</f>
        <v>0</v>
      </c>
      <c r="AZ414" s="1">
        <f>IFERROR(IF($AE414&gt;$AE413,VLOOKUP($AC414+AM$1,STOCK!$F$10:$AB$209,16,0),IF($AE414=$AE413,(IF(AZ413&gt;=1,AZ413-COUNTIFS($AE413:$AE413,$AC414,AM413:AM413,$AI$1),0)),0)),0)</f>
        <v>0</v>
      </c>
      <c r="BA414" s="1">
        <f>IFERROR(IF($AE414&gt;$AE413,VLOOKUP($AC414+AN$1,STOCK!$F$10:$AB$209,16,0),IF($AE414=$AE413,(IF(BA413&gt;=1,BA413-COUNTIFS($AE413:$AE413,$AC414,AN413:AN413,$AI$1),0)),0)),0)</f>
        <v>0</v>
      </c>
      <c r="BB414" s="1">
        <f>IFERROR(IF($AE414&gt;$AE413,VLOOKUP($AC414+AO$1,STOCK!$F$10:$AB$209,16,0),IF($AE414=$AE413,(IF(BB413&gt;=1,BB413-COUNTIFS($AE413:$AE413,$AC414,AO413:AO413,$AI$1),0)),0)),0)</f>
        <v>0</v>
      </c>
      <c r="BC414" s="1">
        <f>IFERROR(IF($AE414&gt;$AE413,VLOOKUP($AC414+AP$1,STOCK!$F$10:$AB$209,16,0),IF($AE414=$AE413,(IF(BC413&gt;=1,BC413-COUNTIFS($AE413:$AE413,$AC414,AP413:AP413,$AI$1),0)),0)),0)</f>
        <v>0</v>
      </c>
      <c r="BD414" s="1">
        <f>IFERROR(IF($AE414&gt;$AE413,VLOOKUP($AC414+AQ$1,STOCK!$F$10:$AB$209,16,0),IF($AE414=$AE413,(IF(BD413&gt;=1,BD413-COUNTIFS($AE413:$AE413,$AC414,AQ413:AQ413,$AI$1),0)),0)),0)</f>
        <v>0</v>
      </c>
      <c r="BE414" s="1">
        <f>IFERROR(IF($AE414&gt;$AE413,VLOOKUP($AC414+AR$1,STOCK!$F$10:$AB$209,16,0),IF($AE414=$AE413,(IF(BE413&gt;=1,BE413-COUNTIFS($AE413:$AE413,$AC414,AR413:AR413,$AI$1),0)),0)),0)</f>
        <v>0</v>
      </c>
      <c r="BF414" s="1">
        <f>IFERROR(IF($AE414&gt;$AE413,VLOOKUP($AC414+AS$1,STOCK!$F$10:$AB$209,16,0),IF($AE414=$AE413,(IF(BF413&gt;=1,BF413-COUNTIFS($AE413:$AE413,$AC414,AS413:AS413,$AI$1),0)),0)),0)</f>
        <v>0</v>
      </c>
      <c r="BG414" s="1">
        <f>IFERROR(IF($AE414&gt;$AE413,VLOOKUP($AC414+AT$1,STOCK!$F$10:$AB$209,16,0),IF($AE414=$AE413,(IF(BG413&gt;=1,BG413-COUNTIFS($AE413:$AE413,$AC414,AT413:AT413,$AI$1),0)),0)),0)</f>
        <v>0</v>
      </c>
      <c r="BH414" s="1">
        <f>IFERROR(IF($AE414&gt;$AE413,VLOOKUP($AC414+AU$1,STOCK!$F$10:$AB$209,16,0),IF($AE414=$AE413,(IF(BH413&gt;=1,BH413-COUNTIFS($AE413:$AE413,$AC414,AU413:AU413,$AI$1),0)),0)),0)</f>
        <v>0</v>
      </c>
      <c r="BI414" s="1">
        <f>IFERROR(IF($AE414&gt;$AE413,VLOOKUP($AC414+AV$1,STOCK!$F$10:$AB$209,16,0),IF($AE414=$AE413,(IF(BI413&gt;=1,BI413-COUNTIFS($AE413:$AE413,$AC414,AV413:AV413,$AI$1),0)),0)),0)</f>
        <v>0</v>
      </c>
      <c r="BJ414" s="1">
        <f>IFERROR(IF($AE414&gt;$AE413,VLOOKUP($AC414+AW$1,STOCK!$F$10:$AB$209,16,0),IF($AE414=$AE413,(IF(BJ413&gt;=1,BJ413-COUNTIFS($AE413:$AE413,$AC414,AW413:AW413,$AI$1),0)),0)),0)</f>
        <v>0</v>
      </c>
      <c r="BK414" s="1">
        <f>IFERROR(IF($AE414&gt;$AE413,VLOOKUP($AC414+AX$1,STOCK!$F$10:$AB$209,16,0),IF($AE414=$AE413,(IF(BK413&gt;=1,BK413-COUNTIFS($AE413:$AE413,$AC414,AX413:AX413,$AI$1),0)),0)),0)</f>
        <v>0</v>
      </c>
      <c r="BL414" s="1">
        <f>IFERROR(IF($AE414&gt;$AE413,VLOOKUP($AC414+AL$1,STOCK!$F$10:$AB$209,17,0),IF($AE414=$AE413,(IF(BL413&gt;=1,BL413-COUNTIFS($AE413:$AE413,$AC414,AL413:AL413,$AI$2),0)),0)),0)</f>
        <v>0</v>
      </c>
      <c r="BM414" s="1">
        <f>IFERROR(IF($AE414&gt;$AE413,VLOOKUP($AC414+AM$1,STOCK!$F$10:$AB$209,17,0),IF($AE414=$AE413,(IF(BM413&gt;=1,BM413-COUNTIFS($AE413:$AE413,$AC414,AM413:AM413,$AI$2),0)),0)),0)</f>
        <v>0</v>
      </c>
      <c r="BN414" s="1">
        <f>IFERROR(IF($AE414&gt;$AE413,VLOOKUP($AC414+AN$1,STOCK!$F$10:$AB$209,17,0),IF($AE414=$AE413,(IF(BN413&gt;=1,BN413-COUNTIFS($AE413:$AE413,$AC414,AN413:AN413,$AI$2),0)),0)),0)</f>
        <v>0</v>
      </c>
      <c r="BO414" s="1">
        <f>IFERROR(IF($AE414&gt;$AE413,VLOOKUP($AC414+AO$1,STOCK!$F$10:$AB$209,17,0),IF($AE414=$AE413,(IF(BO413&gt;=1,BO413-COUNTIFS($AE413:$AE413,$AC414,AO413:AO413,$AI$2),0)),0)),0)</f>
        <v>0</v>
      </c>
      <c r="BP414" s="1">
        <f>IFERROR(IF($AE414&gt;$AE413,VLOOKUP($AC414+AP$1,STOCK!$F$10:$AB$209,17,0),IF($AE414=$AE413,(IF(BP413&gt;=1,BP413-COUNTIFS($AE413:$AE413,$AC414,AP413:AP413,$AI$2),0)),0)),0)</f>
        <v>0</v>
      </c>
      <c r="BQ414" s="1">
        <f>IFERROR(IF($AE414&gt;$AE413,VLOOKUP($AC414+AQ$1,STOCK!$F$10:$AB$209,17,0),IF($AE414=$AE413,(IF(BQ413&gt;=1,BQ413-COUNTIFS($AE413:$AE413,$AC414,AQ413:AQ413,$AI$2),0)),0)),0)</f>
        <v>0</v>
      </c>
      <c r="BR414" s="1">
        <f>IFERROR(IF($AE414&gt;$AE413,VLOOKUP($AC414+AR$1,STOCK!$F$10:$AB$209,17,0),IF($AE414=$AE413,(IF(BR413&gt;=1,BR413-COUNTIFS($AE413:$AE413,$AC414,AR413:AR413,$AI$2),0)),0)),0)</f>
        <v>0</v>
      </c>
      <c r="BS414" s="1">
        <f>IFERROR(IF($AE414&gt;$AE413,VLOOKUP($AC414+AS$1,STOCK!$F$10:$AB$209,17,0),IF($AE414=$AE413,(IF(BS413&gt;=1,BS413-COUNTIFS($AE413:$AE413,$AC414,AS413:AS413,$AI$2),0)),0)),0)</f>
        <v>0</v>
      </c>
      <c r="BT414" s="1">
        <f>IFERROR(IF($AE414&gt;$AE413,VLOOKUP($AC414+AT$1,STOCK!$F$10:$AB$209,17,0),IF($AE414=$AE413,(IF(BT413&gt;=1,BT413-COUNTIFS($AE413:$AE413,$AC414,AT413:AT413,$AI$2),0)),0)),0)</f>
        <v>0</v>
      </c>
      <c r="BU414" s="1">
        <f>IFERROR(IF($AE414&gt;$AE413,VLOOKUP($AC414+AU$1,STOCK!$F$10:$AB$209,17,0),IF($AE414=$AE413,(IF(BU413&gt;=1,BU413-COUNTIFS($AE413:$AE413,$AC414,AU413:AU413,$AI$2),0)),0)),0)</f>
        <v>0</v>
      </c>
      <c r="BV414" s="1">
        <f>IFERROR(IF($AE414&gt;$AE413,VLOOKUP($AC414+AV$1,STOCK!$F$10:$AB$209,17,0),IF($AE414=$AE413,(IF(BV413&gt;=1,BV413-COUNTIFS($AE413:$AE413,$AC414,AV413:AV413,$AI$2),0)),0)),0)</f>
        <v>0</v>
      </c>
      <c r="BW414" s="1">
        <f>IFERROR(IF($AE414&gt;$AE413,VLOOKUP($AC414+AW$1,STOCK!$F$10:$AB$209,17,0),IF($AE414=$AE413,(IF(BW413&gt;=1,BW413-COUNTIFS($AE413:$AE413,$AC414,AW413:AW413,$AI$2),0)),0)),0)</f>
        <v>0</v>
      </c>
      <c r="BX414" s="1">
        <f>IFERROR(IF($AE414&gt;$AE413,VLOOKUP($AC414+AX$1,STOCK!$F$10:$AB$209,17,0),IF($AE414=$AE413,(IF(BX413&gt;=1,BX413-COUNTIFS($AE413:$AE413,$AC414,AX413:AX413,$AI$2),0)),0)),0)</f>
        <v>0</v>
      </c>
    </row>
    <row r="415" spans="29:76" x14ac:dyDescent="0.25">
      <c r="AC415" s="1">
        <f t="shared" si="110"/>
        <v>0</v>
      </c>
      <c r="AD415" s="1">
        <f>IFERROR(IF(LEN(AK415)&gt;=1,VLOOKUP(HLOOKUP(AK415,PROFILE!$K$5:$V$8,4,0),PROFILE!$F$1:$G$3,2,0),0),0)</f>
        <v>0</v>
      </c>
      <c r="AE415" s="1">
        <f t="shared" si="111"/>
        <v>0</v>
      </c>
      <c r="AF415" s="1">
        <v>402</v>
      </c>
      <c r="AI415" s="1" t="str">
        <f>IFERROR(IF($AH415&gt;=1,VLOOKUP($AG415,STUDENT!$O$8:$Z$1507,3,0),""),"")</f>
        <v/>
      </c>
      <c r="AJ415" s="1" t="str">
        <f>IFERROR(IF($AH415&gt;=1,VLOOKUP($AG415,STUDENT!$O$8:$Z$1507,4,0),""),"")</f>
        <v/>
      </c>
      <c r="AK415" s="1" t="str">
        <f>IFERROR(IF($AH415&gt;=1,VLOOKUP($AG415,STUDENT!$O$8:$Z$1507,6,0),""),"")</f>
        <v/>
      </c>
      <c r="AL415" s="1" t="str">
        <f t="shared" si="112"/>
        <v/>
      </c>
      <c r="AM415" s="1" t="str">
        <f t="shared" si="113"/>
        <v/>
      </c>
      <c r="AN415" s="1" t="str">
        <f t="shared" si="114"/>
        <v/>
      </c>
      <c r="AO415" s="1" t="str">
        <f t="shared" si="115"/>
        <v/>
      </c>
      <c r="AP415" s="1" t="str">
        <f t="shared" si="116"/>
        <v/>
      </c>
      <c r="AQ415" s="1" t="str">
        <f t="shared" si="117"/>
        <v/>
      </c>
      <c r="AR415" s="1" t="str">
        <f t="shared" si="118"/>
        <v/>
      </c>
      <c r="AS415" s="1" t="str">
        <f t="shared" si="119"/>
        <v/>
      </c>
      <c r="AT415" s="1" t="str">
        <f t="shared" si="120"/>
        <v/>
      </c>
      <c r="AU415" s="1" t="str">
        <f t="shared" si="121"/>
        <v/>
      </c>
      <c r="AV415" s="1" t="str">
        <f t="shared" si="122"/>
        <v/>
      </c>
      <c r="AW415" s="1" t="str">
        <f t="shared" si="123"/>
        <v/>
      </c>
      <c r="AX415" s="1" t="str">
        <f t="shared" si="124"/>
        <v/>
      </c>
      <c r="AY415" s="1">
        <f>IFERROR(IF($AE415&gt;$AE414,VLOOKUP($AC415+AL$1,STOCK!$F$10:$AB$209,16,0),IF($AE415=$AE414,(IF(AY414&gt;=1,AY414-COUNTIFS($AE414:$AE414,$AC415,AL414:AL414,$AI$1),0)),0)),0)</f>
        <v>0</v>
      </c>
      <c r="AZ415" s="1">
        <f>IFERROR(IF($AE415&gt;$AE414,VLOOKUP($AC415+AM$1,STOCK!$F$10:$AB$209,16,0),IF($AE415=$AE414,(IF(AZ414&gt;=1,AZ414-COUNTIFS($AE414:$AE414,$AC415,AM414:AM414,$AI$1),0)),0)),0)</f>
        <v>0</v>
      </c>
      <c r="BA415" s="1">
        <f>IFERROR(IF($AE415&gt;$AE414,VLOOKUP($AC415+AN$1,STOCK!$F$10:$AB$209,16,0),IF($AE415=$AE414,(IF(BA414&gt;=1,BA414-COUNTIFS($AE414:$AE414,$AC415,AN414:AN414,$AI$1),0)),0)),0)</f>
        <v>0</v>
      </c>
      <c r="BB415" s="1">
        <f>IFERROR(IF($AE415&gt;$AE414,VLOOKUP($AC415+AO$1,STOCK!$F$10:$AB$209,16,0),IF($AE415=$AE414,(IF(BB414&gt;=1,BB414-COUNTIFS($AE414:$AE414,$AC415,AO414:AO414,$AI$1),0)),0)),0)</f>
        <v>0</v>
      </c>
      <c r="BC415" s="1">
        <f>IFERROR(IF($AE415&gt;$AE414,VLOOKUP($AC415+AP$1,STOCK!$F$10:$AB$209,16,0),IF($AE415=$AE414,(IF(BC414&gt;=1,BC414-COUNTIFS($AE414:$AE414,$AC415,AP414:AP414,$AI$1),0)),0)),0)</f>
        <v>0</v>
      </c>
      <c r="BD415" s="1">
        <f>IFERROR(IF($AE415&gt;$AE414,VLOOKUP($AC415+AQ$1,STOCK!$F$10:$AB$209,16,0),IF($AE415=$AE414,(IF(BD414&gt;=1,BD414-COUNTIFS($AE414:$AE414,$AC415,AQ414:AQ414,$AI$1),0)),0)),0)</f>
        <v>0</v>
      </c>
      <c r="BE415" s="1">
        <f>IFERROR(IF($AE415&gt;$AE414,VLOOKUP($AC415+AR$1,STOCK!$F$10:$AB$209,16,0),IF($AE415=$AE414,(IF(BE414&gt;=1,BE414-COUNTIFS($AE414:$AE414,$AC415,AR414:AR414,$AI$1),0)),0)),0)</f>
        <v>0</v>
      </c>
      <c r="BF415" s="1">
        <f>IFERROR(IF($AE415&gt;$AE414,VLOOKUP($AC415+AS$1,STOCK!$F$10:$AB$209,16,0),IF($AE415=$AE414,(IF(BF414&gt;=1,BF414-COUNTIFS($AE414:$AE414,$AC415,AS414:AS414,$AI$1),0)),0)),0)</f>
        <v>0</v>
      </c>
      <c r="BG415" s="1">
        <f>IFERROR(IF($AE415&gt;$AE414,VLOOKUP($AC415+AT$1,STOCK!$F$10:$AB$209,16,0),IF($AE415=$AE414,(IF(BG414&gt;=1,BG414-COUNTIFS($AE414:$AE414,$AC415,AT414:AT414,$AI$1),0)),0)),0)</f>
        <v>0</v>
      </c>
      <c r="BH415" s="1">
        <f>IFERROR(IF($AE415&gt;$AE414,VLOOKUP($AC415+AU$1,STOCK!$F$10:$AB$209,16,0),IF($AE415=$AE414,(IF(BH414&gt;=1,BH414-COUNTIFS($AE414:$AE414,$AC415,AU414:AU414,$AI$1),0)),0)),0)</f>
        <v>0</v>
      </c>
      <c r="BI415" s="1">
        <f>IFERROR(IF($AE415&gt;$AE414,VLOOKUP($AC415+AV$1,STOCK!$F$10:$AB$209,16,0),IF($AE415=$AE414,(IF(BI414&gt;=1,BI414-COUNTIFS($AE414:$AE414,$AC415,AV414:AV414,$AI$1),0)),0)),0)</f>
        <v>0</v>
      </c>
      <c r="BJ415" s="1">
        <f>IFERROR(IF($AE415&gt;$AE414,VLOOKUP($AC415+AW$1,STOCK!$F$10:$AB$209,16,0),IF($AE415=$AE414,(IF(BJ414&gt;=1,BJ414-COUNTIFS($AE414:$AE414,$AC415,AW414:AW414,$AI$1),0)),0)),0)</f>
        <v>0</v>
      </c>
      <c r="BK415" s="1">
        <f>IFERROR(IF($AE415&gt;$AE414,VLOOKUP($AC415+AX$1,STOCK!$F$10:$AB$209,16,0),IF($AE415=$AE414,(IF(BK414&gt;=1,BK414-COUNTIFS($AE414:$AE414,$AC415,AX414:AX414,$AI$1),0)),0)),0)</f>
        <v>0</v>
      </c>
      <c r="BL415" s="1">
        <f>IFERROR(IF($AE415&gt;$AE414,VLOOKUP($AC415+AL$1,STOCK!$F$10:$AB$209,17,0),IF($AE415=$AE414,(IF(BL414&gt;=1,BL414-COUNTIFS($AE414:$AE414,$AC415,AL414:AL414,$AI$2),0)),0)),0)</f>
        <v>0</v>
      </c>
      <c r="BM415" s="1">
        <f>IFERROR(IF($AE415&gt;$AE414,VLOOKUP($AC415+AM$1,STOCK!$F$10:$AB$209,17,0),IF($AE415=$AE414,(IF(BM414&gt;=1,BM414-COUNTIFS($AE414:$AE414,$AC415,AM414:AM414,$AI$2),0)),0)),0)</f>
        <v>0</v>
      </c>
      <c r="BN415" s="1">
        <f>IFERROR(IF($AE415&gt;$AE414,VLOOKUP($AC415+AN$1,STOCK!$F$10:$AB$209,17,0),IF($AE415=$AE414,(IF(BN414&gt;=1,BN414-COUNTIFS($AE414:$AE414,$AC415,AN414:AN414,$AI$2),0)),0)),0)</f>
        <v>0</v>
      </c>
      <c r="BO415" s="1">
        <f>IFERROR(IF($AE415&gt;$AE414,VLOOKUP($AC415+AO$1,STOCK!$F$10:$AB$209,17,0),IF($AE415=$AE414,(IF(BO414&gt;=1,BO414-COUNTIFS($AE414:$AE414,$AC415,AO414:AO414,$AI$2),0)),0)),0)</f>
        <v>0</v>
      </c>
      <c r="BP415" s="1">
        <f>IFERROR(IF($AE415&gt;$AE414,VLOOKUP($AC415+AP$1,STOCK!$F$10:$AB$209,17,0),IF($AE415=$AE414,(IF(BP414&gt;=1,BP414-COUNTIFS($AE414:$AE414,$AC415,AP414:AP414,$AI$2),0)),0)),0)</f>
        <v>0</v>
      </c>
      <c r="BQ415" s="1">
        <f>IFERROR(IF($AE415&gt;$AE414,VLOOKUP($AC415+AQ$1,STOCK!$F$10:$AB$209,17,0),IF($AE415=$AE414,(IF(BQ414&gt;=1,BQ414-COUNTIFS($AE414:$AE414,$AC415,AQ414:AQ414,$AI$2),0)),0)),0)</f>
        <v>0</v>
      </c>
      <c r="BR415" s="1">
        <f>IFERROR(IF($AE415&gt;$AE414,VLOOKUP($AC415+AR$1,STOCK!$F$10:$AB$209,17,0),IF($AE415=$AE414,(IF(BR414&gt;=1,BR414-COUNTIFS($AE414:$AE414,$AC415,AR414:AR414,$AI$2),0)),0)),0)</f>
        <v>0</v>
      </c>
      <c r="BS415" s="1">
        <f>IFERROR(IF($AE415&gt;$AE414,VLOOKUP($AC415+AS$1,STOCK!$F$10:$AB$209,17,0),IF($AE415=$AE414,(IF(BS414&gt;=1,BS414-COUNTIFS($AE414:$AE414,$AC415,AS414:AS414,$AI$2),0)),0)),0)</f>
        <v>0</v>
      </c>
      <c r="BT415" s="1">
        <f>IFERROR(IF($AE415&gt;$AE414,VLOOKUP($AC415+AT$1,STOCK!$F$10:$AB$209,17,0),IF($AE415=$AE414,(IF(BT414&gt;=1,BT414-COUNTIFS($AE414:$AE414,$AC415,AT414:AT414,$AI$2),0)),0)),0)</f>
        <v>0</v>
      </c>
      <c r="BU415" s="1">
        <f>IFERROR(IF($AE415&gt;$AE414,VLOOKUP($AC415+AU$1,STOCK!$F$10:$AB$209,17,0),IF($AE415=$AE414,(IF(BU414&gt;=1,BU414-COUNTIFS($AE414:$AE414,$AC415,AU414:AU414,$AI$2),0)),0)),0)</f>
        <v>0</v>
      </c>
      <c r="BV415" s="1">
        <f>IFERROR(IF($AE415&gt;$AE414,VLOOKUP($AC415+AV$1,STOCK!$F$10:$AB$209,17,0),IF($AE415=$AE414,(IF(BV414&gt;=1,BV414-COUNTIFS($AE414:$AE414,$AC415,AV414:AV414,$AI$2),0)),0)),0)</f>
        <v>0</v>
      </c>
      <c r="BW415" s="1">
        <f>IFERROR(IF($AE415&gt;$AE414,VLOOKUP($AC415+AW$1,STOCK!$F$10:$AB$209,17,0),IF($AE415=$AE414,(IF(BW414&gt;=1,BW414-COUNTIFS($AE414:$AE414,$AC415,AW414:AW414,$AI$2),0)),0)),0)</f>
        <v>0</v>
      </c>
      <c r="BX415" s="1">
        <f>IFERROR(IF($AE415&gt;$AE414,VLOOKUP($AC415+AX$1,STOCK!$F$10:$AB$209,17,0),IF($AE415=$AE414,(IF(BX414&gt;=1,BX414-COUNTIFS($AE414:$AE414,$AC415,AX414:AX414,$AI$2),0)),0)),0)</f>
        <v>0</v>
      </c>
    </row>
    <row r="416" spans="29:76" x14ac:dyDescent="0.25">
      <c r="AC416" s="1">
        <f t="shared" si="110"/>
        <v>0</v>
      </c>
      <c r="AD416" s="1">
        <f>IFERROR(IF(LEN(AK416)&gt;=1,VLOOKUP(HLOOKUP(AK416,PROFILE!$K$5:$V$8,4,0),PROFILE!$F$1:$G$3,2,0),0),0)</f>
        <v>0</v>
      </c>
      <c r="AE416" s="1">
        <f t="shared" si="111"/>
        <v>0</v>
      </c>
      <c r="AF416" s="1">
        <v>403</v>
      </c>
      <c r="AI416" s="1" t="str">
        <f>IFERROR(IF($AH416&gt;=1,VLOOKUP($AG416,STUDENT!$O$8:$Z$1507,3,0),""),"")</f>
        <v/>
      </c>
      <c r="AJ416" s="1" t="str">
        <f>IFERROR(IF($AH416&gt;=1,VLOOKUP($AG416,STUDENT!$O$8:$Z$1507,4,0),""),"")</f>
        <v/>
      </c>
      <c r="AK416" s="1" t="str">
        <f>IFERROR(IF($AH416&gt;=1,VLOOKUP($AG416,STUDENT!$O$8:$Z$1507,6,0),""),"")</f>
        <v/>
      </c>
      <c r="AL416" s="1" t="str">
        <f t="shared" si="112"/>
        <v/>
      </c>
      <c r="AM416" s="1" t="str">
        <f t="shared" si="113"/>
        <v/>
      </c>
      <c r="AN416" s="1" t="str">
        <f t="shared" si="114"/>
        <v/>
      </c>
      <c r="AO416" s="1" t="str">
        <f t="shared" si="115"/>
        <v/>
      </c>
      <c r="AP416" s="1" t="str">
        <f t="shared" si="116"/>
        <v/>
      </c>
      <c r="AQ416" s="1" t="str">
        <f t="shared" si="117"/>
        <v/>
      </c>
      <c r="AR416" s="1" t="str">
        <f t="shared" si="118"/>
        <v/>
      </c>
      <c r="AS416" s="1" t="str">
        <f t="shared" si="119"/>
        <v/>
      </c>
      <c r="AT416" s="1" t="str">
        <f t="shared" si="120"/>
        <v/>
      </c>
      <c r="AU416" s="1" t="str">
        <f t="shared" si="121"/>
        <v/>
      </c>
      <c r="AV416" s="1" t="str">
        <f t="shared" si="122"/>
        <v/>
      </c>
      <c r="AW416" s="1" t="str">
        <f t="shared" si="123"/>
        <v/>
      </c>
      <c r="AX416" s="1" t="str">
        <f t="shared" si="124"/>
        <v/>
      </c>
      <c r="AY416" s="1">
        <f>IFERROR(IF($AE416&gt;$AE415,VLOOKUP($AC416+AL$1,STOCK!$F$10:$AB$209,16,0),IF($AE416=$AE415,(IF(AY415&gt;=1,AY415-COUNTIFS($AE415:$AE415,$AC416,AL415:AL415,$AI$1),0)),0)),0)</f>
        <v>0</v>
      </c>
      <c r="AZ416" s="1">
        <f>IFERROR(IF($AE416&gt;$AE415,VLOOKUP($AC416+AM$1,STOCK!$F$10:$AB$209,16,0),IF($AE416=$AE415,(IF(AZ415&gt;=1,AZ415-COUNTIFS($AE415:$AE415,$AC416,AM415:AM415,$AI$1),0)),0)),0)</f>
        <v>0</v>
      </c>
      <c r="BA416" s="1">
        <f>IFERROR(IF($AE416&gt;$AE415,VLOOKUP($AC416+AN$1,STOCK!$F$10:$AB$209,16,0),IF($AE416=$AE415,(IF(BA415&gt;=1,BA415-COUNTIFS($AE415:$AE415,$AC416,AN415:AN415,$AI$1),0)),0)),0)</f>
        <v>0</v>
      </c>
      <c r="BB416" s="1">
        <f>IFERROR(IF($AE416&gt;$AE415,VLOOKUP($AC416+AO$1,STOCK!$F$10:$AB$209,16,0),IF($AE416=$AE415,(IF(BB415&gt;=1,BB415-COUNTIFS($AE415:$AE415,$AC416,AO415:AO415,$AI$1),0)),0)),0)</f>
        <v>0</v>
      </c>
      <c r="BC416" s="1">
        <f>IFERROR(IF($AE416&gt;$AE415,VLOOKUP($AC416+AP$1,STOCK!$F$10:$AB$209,16,0),IF($AE416=$AE415,(IF(BC415&gt;=1,BC415-COUNTIFS($AE415:$AE415,$AC416,AP415:AP415,$AI$1),0)),0)),0)</f>
        <v>0</v>
      </c>
      <c r="BD416" s="1">
        <f>IFERROR(IF($AE416&gt;$AE415,VLOOKUP($AC416+AQ$1,STOCK!$F$10:$AB$209,16,0),IF($AE416=$AE415,(IF(BD415&gt;=1,BD415-COUNTIFS($AE415:$AE415,$AC416,AQ415:AQ415,$AI$1),0)),0)),0)</f>
        <v>0</v>
      </c>
      <c r="BE416" s="1">
        <f>IFERROR(IF($AE416&gt;$AE415,VLOOKUP($AC416+AR$1,STOCK!$F$10:$AB$209,16,0),IF($AE416=$AE415,(IF(BE415&gt;=1,BE415-COUNTIFS($AE415:$AE415,$AC416,AR415:AR415,$AI$1),0)),0)),0)</f>
        <v>0</v>
      </c>
      <c r="BF416" s="1">
        <f>IFERROR(IF($AE416&gt;$AE415,VLOOKUP($AC416+AS$1,STOCK!$F$10:$AB$209,16,0),IF($AE416=$AE415,(IF(BF415&gt;=1,BF415-COUNTIFS($AE415:$AE415,$AC416,AS415:AS415,$AI$1),0)),0)),0)</f>
        <v>0</v>
      </c>
      <c r="BG416" s="1">
        <f>IFERROR(IF($AE416&gt;$AE415,VLOOKUP($AC416+AT$1,STOCK!$F$10:$AB$209,16,0),IF($AE416=$AE415,(IF(BG415&gt;=1,BG415-COUNTIFS($AE415:$AE415,$AC416,AT415:AT415,$AI$1),0)),0)),0)</f>
        <v>0</v>
      </c>
      <c r="BH416" s="1">
        <f>IFERROR(IF($AE416&gt;$AE415,VLOOKUP($AC416+AU$1,STOCK!$F$10:$AB$209,16,0),IF($AE416=$AE415,(IF(BH415&gt;=1,BH415-COUNTIFS($AE415:$AE415,$AC416,AU415:AU415,$AI$1),0)),0)),0)</f>
        <v>0</v>
      </c>
      <c r="BI416" s="1">
        <f>IFERROR(IF($AE416&gt;$AE415,VLOOKUP($AC416+AV$1,STOCK!$F$10:$AB$209,16,0),IF($AE416=$AE415,(IF(BI415&gt;=1,BI415-COUNTIFS($AE415:$AE415,$AC416,AV415:AV415,$AI$1),0)),0)),0)</f>
        <v>0</v>
      </c>
      <c r="BJ416" s="1">
        <f>IFERROR(IF($AE416&gt;$AE415,VLOOKUP($AC416+AW$1,STOCK!$F$10:$AB$209,16,0),IF($AE416=$AE415,(IF(BJ415&gt;=1,BJ415-COUNTIFS($AE415:$AE415,$AC416,AW415:AW415,$AI$1),0)),0)),0)</f>
        <v>0</v>
      </c>
      <c r="BK416" s="1">
        <f>IFERROR(IF($AE416&gt;$AE415,VLOOKUP($AC416+AX$1,STOCK!$F$10:$AB$209,16,0),IF($AE416=$AE415,(IF(BK415&gt;=1,BK415-COUNTIFS($AE415:$AE415,$AC416,AX415:AX415,$AI$1),0)),0)),0)</f>
        <v>0</v>
      </c>
      <c r="BL416" s="1">
        <f>IFERROR(IF($AE416&gt;$AE415,VLOOKUP($AC416+AL$1,STOCK!$F$10:$AB$209,17,0),IF($AE416=$AE415,(IF(BL415&gt;=1,BL415-COUNTIFS($AE415:$AE415,$AC416,AL415:AL415,$AI$2),0)),0)),0)</f>
        <v>0</v>
      </c>
      <c r="BM416" s="1">
        <f>IFERROR(IF($AE416&gt;$AE415,VLOOKUP($AC416+AM$1,STOCK!$F$10:$AB$209,17,0),IF($AE416=$AE415,(IF(BM415&gt;=1,BM415-COUNTIFS($AE415:$AE415,$AC416,AM415:AM415,$AI$2),0)),0)),0)</f>
        <v>0</v>
      </c>
      <c r="BN416" s="1">
        <f>IFERROR(IF($AE416&gt;$AE415,VLOOKUP($AC416+AN$1,STOCK!$F$10:$AB$209,17,0),IF($AE416=$AE415,(IF(BN415&gt;=1,BN415-COUNTIFS($AE415:$AE415,$AC416,AN415:AN415,$AI$2),0)),0)),0)</f>
        <v>0</v>
      </c>
      <c r="BO416" s="1">
        <f>IFERROR(IF($AE416&gt;$AE415,VLOOKUP($AC416+AO$1,STOCK!$F$10:$AB$209,17,0),IF($AE416=$AE415,(IF(BO415&gt;=1,BO415-COUNTIFS($AE415:$AE415,$AC416,AO415:AO415,$AI$2),0)),0)),0)</f>
        <v>0</v>
      </c>
      <c r="BP416" s="1">
        <f>IFERROR(IF($AE416&gt;$AE415,VLOOKUP($AC416+AP$1,STOCK!$F$10:$AB$209,17,0),IF($AE416=$AE415,(IF(BP415&gt;=1,BP415-COUNTIFS($AE415:$AE415,$AC416,AP415:AP415,$AI$2),0)),0)),0)</f>
        <v>0</v>
      </c>
      <c r="BQ416" s="1">
        <f>IFERROR(IF($AE416&gt;$AE415,VLOOKUP($AC416+AQ$1,STOCK!$F$10:$AB$209,17,0),IF($AE416=$AE415,(IF(BQ415&gt;=1,BQ415-COUNTIFS($AE415:$AE415,$AC416,AQ415:AQ415,$AI$2),0)),0)),0)</f>
        <v>0</v>
      </c>
      <c r="BR416" s="1">
        <f>IFERROR(IF($AE416&gt;$AE415,VLOOKUP($AC416+AR$1,STOCK!$F$10:$AB$209,17,0),IF($AE416=$AE415,(IF(BR415&gt;=1,BR415-COUNTIFS($AE415:$AE415,$AC416,AR415:AR415,$AI$2),0)),0)),0)</f>
        <v>0</v>
      </c>
      <c r="BS416" s="1">
        <f>IFERROR(IF($AE416&gt;$AE415,VLOOKUP($AC416+AS$1,STOCK!$F$10:$AB$209,17,0),IF($AE416=$AE415,(IF(BS415&gt;=1,BS415-COUNTIFS($AE415:$AE415,$AC416,AS415:AS415,$AI$2),0)),0)),0)</f>
        <v>0</v>
      </c>
      <c r="BT416" s="1">
        <f>IFERROR(IF($AE416&gt;$AE415,VLOOKUP($AC416+AT$1,STOCK!$F$10:$AB$209,17,0),IF($AE416=$AE415,(IF(BT415&gt;=1,BT415-COUNTIFS($AE415:$AE415,$AC416,AT415:AT415,$AI$2),0)),0)),0)</f>
        <v>0</v>
      </c>
      <c r="BU416" s="1">
        <f>IFERROR(IF($AE416&gt;$AE415,VLOOKUP($AC416+AU$1,STOCK!$F$10:$AB$209,17,0),IF($AE416=$AE415,(IF(BU415&gt;=1,BU415-COUNTIFS($AE415:$AE415,$AC416,AU415:AU415,$AI$2),0)),0)),0)</f>
        <v>0</v>
      </c>
      <c r="BV416" s="1">
        <f>IFERROR(IF($AE416&gt;$AE415,VLOOKUP($AC416+AV$1,STOCK!$F$10:$AB$209,17,0),IF($AE416=$AE415,(IF(BV415&gt;=1,BV415-COUNTIFS($AE415:$AE415,$AC416,AV415:AV415,$AI$2),0)),0)),0)</f>
        <v>0</v>
      </c>
      <c r="BW416" s="1">
        <f>IFERROR(IF($AE416&gt;$AE415,VLOOKUP($AC416+AW$1,STOCK!$F$10:$AB$209,17,0),IF($AE416=$AE415,(IF(BW415&gt;=1,BW415-COUNTIFS($AE415:$AE415,$AC416,AW415:AW415,$AI$2),0)),0)),0)</f>
        <v>0</v>
      </c>
      <c r="BX416" s="1">
        <f>IFERROR(IF($AE416&gt;$AE415,VLOOKUP($AC416+AX$1,STOCK!$F$10:$AB$209,17,0),IF($AE416=$AE415,(IF(BX415&gt;=1,BX415-COUNTIFS($AE415:$AE415,$AC416,AX415:AX415,$AI$2),0)),0)),0)</f>
        <v>0</v>
      </c>
    </row>
    <row r="417" spans="29:76" x14ac:dyDescent="0.25">
      <c r="AC417" s="1">
        <f t="shared" si="110"/>
        <v>0</v>
      </c>
      <c r="AD417" s="1">
        <f>IFERROR(IF(LEN(AK417)&gt;=1,VLOOKUP(HLOOKUP(AK417,PROFILE!$K$5:$V$8,4,0),PROFILE!$F$1:$G$3,2,0),0),0)</f>
        <v>0</v>
      </c>
      <c r="AE417" s="1">
        <f t="shared" si="111"/>
        <v>0</v>
      </c>
      <c r="AF417" s="1">
        <v>404</v>
      </c>
      <c r="AI417" s="1" t="str">
        <f>IFERROR(IF($AH417&gt;=1,VLOOKUP($AG417,STUDENT!$O$8:$Z$1507,3,0),""),"")</f>
        <v/>
      </c>
      <c r="AJ417" s="1" t="str">
        <f>IFERROR(IF($AH417&gt;=1,VLOOKUP($AG417,STUDENT!$O$8:$Z$1507,4,0),""),"")</f>
        <v/>
      </c>
      <c r="AK417" s="1" t="str">
        <f>IFERROR(IF($AH417&gt;=1,VLOOKUP($AG417,STUDENT!$O$8:$Z$1507,6,0),""),"")</f>
        <v/>
      </c>
      <c r="AL417" s="1" t="str">
        <f t="shared" si="112"/>
        <v/>
      </c>
      <c r="AM417" s="1" t="str">
        <f t="shared" si="113"/>
        <v/>
      </c>
      <c r="AN417" s="1" t="str">
        <f t="shared" si="114"/>
        <v/>
      </c>
      <c r="AO417" s="1" t="str">
        <f t="shared" si="115"/>
        <v/>
      </c>
      <c r="AP417" s="1" t="str">
        <f t="shared" si="116"/>
        <v/>
      </c>
      <c r="AQ417" s="1" t="str">
        <f t="shared" si="117"/>
        <v/>
      </c>
      <c r="AR417" s="1" t="str">
        <f t="shared" si="118"/>
        <v/>
      </c>
      <c r="AS417" s="1" t="str">
        <f t="shared" si="119"/>
        <v/>
      </c>
      <c r="AT417" s="1" t="str">
        <f t="shared" si="120"/>
        <v/>
      </c>
      <c r="AU417" s="1" t="str">
        <f t="shared" si="121"/>
        <v/>
      </c>
      <c r="AV417" s="1" t="str">
        <f t="shared" si="122"/>
        <v/>
      </c>
      <c r="AW417" s="1" t="str">
        <f t="shared" si="123"/>
        <v/>
      </c>
      <c r="AX417" s="1" t="str">
        <f t="shared" si="124"/>
        <v/>
      </c>
      <c r="AY417" s="1">
        <f>IFERROR(IF($AE417&gt;$AE416,VLOOKUP($AC417+AL$1,STOCK!$F$10:$AB$209,16,0),IF($AE417=$AE416,(IF(AY416&gt;=1,AY416-COUNTIFS($AE416:$AE416,$AC417,AL416:AL416,$AI$1),0)),0)),0)</f>
        <v>0</v>
      </c>
      <c r="AZ417" s="1">
        <f>IFERROR(IF($AE417&gt;$AE416,VLOOKUP($AC417+AM$1,STOCK!$F$10:$AB$209,16,0),IF($AE417=$AE416,(IF(AZ416&gt;=1,AZ416-COUNTIFS($AE416:$AE416,$AC417,AM416:AM416,$AI$1),0)),0)),0)</f>
        <v>0</v>
      </c>
      <c r="BA417" s="1">
        <f>IFERROR(IF($AE417&gt;$AE416,VLOOKUP($AC417+AN$1,STOCK!$F$10:$AB$209,16,0),IF($AE417=$AE416,(IF(BA416&gt;=1,BA416-COUNTIFS($AE416:$AE416,$AC417,AN416:AN416,$AI$1),0)),0)),0)</f>
        <v>0</v>
      </c>
      <c r="BB417" s="1">
        <f>IFERROR(IF($AE417&gt;$AE416,VLOOKUP($AC417+AO$1,STOCK!$F$10:$AB$209,16,0),IF($AE417=$AE416,(IF(BB416&gt;=1,BB416-COUNTIFS($AE416:$AE416,$AC417,AO416:AO416,$AI$1),0)),0)),0)</f>
        <v>0</v>
      </c>
      <c r="BC417" s="1">
        <f>IFERROR(IF($AE417&gt;$AE416,VLOOKUP($AC417+AP$1,STOCK!$F$10:$AB$209,16,0),IF($AE417=$AE416,(IF(BC416&gt;=1,BC416-COUNTIFS($AE416:$AE416,$AC417,AP416:AP416,$AI$1),0)),0)),0)</f>
        <v>0</v>
      </c>
      <c r="BD417" s="1">
        <f>IFERROR(IF($AE417&gt;$AE416,VLOOKUP($AC417+AQ$1,STOCK!$F$10:$AB$209,16,0),IF($AE417=$AE416,(IF(BD416&gt;=1,BD416-COUNTIFS($AE416:$AE416,$AC417,AQ416:AQ416,$AI$1),0)),0)),0)</f>
        <v>0</v>
      </c>
      <c r="BE417" s="1">
        <f>IFERROR(IF($AE417&gt;$AE416,VLOOKUP($AC417+AR$1,STOCK!$F$10:$AB$209,16,0),IF($AE417=$AE416,(IF(BE416&gt;=1,BE416-COUNTIFS($AE416:$AE416,$AC417,AR416:AR416,$AI$1),0)),0)),0)</f>
        <v>0</v>
      </c>
      <c r="BF417" s="1">
        <f>IFERROR(IF($AE417&gt;$AE416,VLOOKUP($AC417+AS$1,STOCK!$F$10:$AB$209,16,0),IF($AE417=$AE416,(IF(BF416&gt;=1,BF416-COUNTIFS($AE416:$AE416,$AC417,AS416:AS416,$AI$1),0)),0)),0)</f>
        <v>0</v>
      </c>
      <c r="BG417" s="1">
        <f>IFERROR(IF($AE417&gt;$AE416,VLOOKUP($AC417+AT$1,STOCK!$F$10:$AB$209,16,0),IF($AE417=$AE416,(IF(BG416&gt;=1,BG416-COUNTIFS($AE416:$AE416,$AC417,AT416:AT416,$AI$1),0)),0)),0)</f>
        <v>0</v>
      </c>
      <c r="BH417" s="1">
        <f>IFERROR(IF($AE417&gt;$AE416,VLOOKUP($AC417+AU$1,STOCK!$F$10:$AB$209,16,0),IF($AE417=$AE416,(IF(BH416&gt;=1,BH416-COUNTIFS($AE416:$AE416,$AC417,AU416:AU416,$AI$1),0)),0)),0)</f>
        <v>0</v>
      </c>
      <c r="BI417" s="1">
        <f>IFERROR(IF($AE417&gt;$AE416,VLOOKUP($AC417+AV$1,STOCK!$F$10:$AB$209,16,0),IF($AE417=$AE416,(IF(BI416&gt;=1,BI416-COUNTIFS($AE416:$AE416,$AC417,AV416:AV416,$AI$1),0)),0)),0)</f>
        <v>0</v>
      </c>
      <c r="BJ417" s="1">
        <f>IFERROR(IF($AE417&gt;$AE416,VLOOKUP($AC417+AW$1,STOCK!$F$10:$AB$209,16,0),IF($AE417=$AE416,(IF(BJ416&gt;=1,BJ416-COUNTIFS($AE416:$AE416,$AC417,AW416:AW416,$AI$1),0)),0)),0)</f>
        <v>0</v>
      </c>
      <c r="BK417" s="1">
        <f>IFERROR(IF($AE417&gt;$AE416,VLOOKUP($AC417+AX$1,STOCK!$F$10:$AB$209,16,0),IF($AE417=$AE416,(IF(BK416&gt;=1,BK416-COUNTIFS($AE416:$AE416,$AC417,AX416:AX416,$AI$1),0)),0)),0)</f>
        <v>0</v>
      </c>
      <c r="BL417" s="1">
        <f>IFERROR(IF($AE417&gt;$AE416,VLOOKUP($AC417+AL$1,STOCK!$F$10:$AB$209,17,0),IF($AE417=$AE416,(IF(BL416&gt;=1,BL416-COUNTIFS($AE416:$AE416,$AC417,AL416:AL416,$AI$2),0)),0)),0)</f>
        <v>0</v>
      </c>
      <c r="BM417" s="1">
        <f>IFERROR(IF($AE417&gt;$AE416,VLOOKUP($AC417+AM$1,STOCK!$F$10:$AB$209,17,0),IF($AE417=$AE416,(IF(BM416&gt;=1,BM416-COUNTIFS($AE416:$AE416,$AC417,AM416:AM416,$AI$2),0)),0)),0)</f>
        <v>0</v>
      </c>
      <c r="BN417" s="1">
        <f>IFERROR(IF($AE417&gt;$AE416,VLOOKUP($AC417+AN$1,STOCK!$F$10:$AB$209,17,0),IF($AE417=$AE416,(IF(BN416&gt;=1,BN416-COUNTIFS($AE416:$AE416,$AC417,AN416:AN416,$AI$2),0)),0)),0)</f>
        <v>0</v>
      </c>
      <c r="BO417" s="1">
        <f>IFERROR(IF($AE417&gt;$AE416,VLOOKUP($AC417+AO$1,STOCK!$F$10:$AB$209,17,0),IF($AE417=$AE416,(IF(BO416&gt;=1,BO416-COUNTIFS($AE416:$AE416,$AC417,AO416:AO416,$AI$2),0)),0)),0)</f>
        <v>0</v>
      </c>
      <c r="BP417" s="1">
        <f>IFERROR(IF($AE417&gt;$AE416,VLOOKUP($AC417+AP$1,STOCK!$F$10:$AB$209,17,0),IF($AE417=$AE416,(IF(BP416&gt;=1,BP416-COUNTIFS($AE416:$AE416,$AC417,AP416:AP416,$AI$2),0)),0)),0)</f>
        <v>0</v>
      </c>
      <c r="BQ417" s="1">
        <f>IFERROR(IF($AE417&gt;$AE416,VLOOKUP($AC417+AQ$1,STOCK!$F$10:$AB$209,17,0),IF($AE417=$AE416,(IF(BQ416&gt;=1,BQ416-COUNTIFS($AE416:$AE416,$AC417,AQ416:AQ416,$AI$2),0)),0)),0)</f>
        <v>0</v>
      </c>
      <c r="BR417" s="1">
        <f>IFERROR(IF($AE417&gt;$AE416,VLOOKUP($AC417+AR$1,STOCK!$F$10:$AB$209,17,0),IF($AE417=$AE416,(IF(BR416&gt;=1,BR416-COUNTIFS($AE416:$AE416,$AC417,AR416:AR416,$AI$2),0)),0)),0)</f>
        <v>0</v>
      </c>
      <c r="BS417" s="1">
        <f>IFERROR(IF($AE417&gt;$AE416,VLOOKUP($AC417+AS$1,STOCK!$F$10:$AB$209,17,0),IF($AE417=$AE416,(IF(BS416&gt;=1,BS416-COUNTIFS($AE416:$AE416,$AC417,AS416:AS416,$AI$2),0)),0)),0)</f>
        <v>0</v>
      </c>
      <c r="BT417" s="1">
        <f>IFERROR(IF($AE417&gt;$AE416,VLOOKUP($AC417+AT$1,STOCK!$F$10:$AB$209,17,0),IF($AE417=$AE416,(IF(BT416&gt;=1,BT416-COUNTIFS($AE416:$AE416,$AC417,AT416:AT416,$AI$2),0)),0)),0)</f>
        <v>0</v>
      </c>
      <c r="BU417" s="1">
        <f>IFERROR(IF($AE417&gt;$AE416,VLOOKUP($AC417+AU$1,STOCK!$F$10:$AB$209,17,0),IF($AE417=$AE416,(IF(BU416&gt;=1,BU416-COUNTIFS($AE416:$AE416,$AC417,AU416:AU416,$AI$2),0)),0)),0)</f>
        <v>0</v>
      </c>
      <c r="BV417" s="1">
        <f>IFERROR(IF($AE417&gt;$AE416,VLOOKUP($AC417+AV$1,STOCK!$F$10:$AB$209,17,0),IF($AE417=$AE416,(IF(BV416&gt;=1,BV416-COUNTIFS($AE416:$AE416,$AC417,AV416:AV416,$AI$2),0)),0)),0)</f>
        <v>0</v>
      </c>
      <c r="BW417" s="1">
        <f>IFERROR(IF($AE417&gt;$AE416,VLOOKUP($AC417+AW$1,STOCK!$F$10:$AB$209,17,0),IF($AE417=$AE416,(IF(BW416&gt;=1,BW416-COUNTIFS($AE416:$AE416,$AC417,AW416:AW416,$AI$2),0)),0)),0)</f>
        <v>0</v>
      </c>
      <c r="BX417" s="1">
        <f>IFERROR(IF($AE417&gt;$AE416,VLOOKUP($AC417+AX$1,STOCK!$F$10:$AB$209,17,0),IF($AE417=$AE416,(IF(BX416&gt;=1,BX416-COUNTIFS($AE416:$AE416,$AC417,AX416:AX416,$AI$2),0)),0)),0)</f>
        <v>0</v>
      </c>
    </row>
    <row r="418" spans="29:76" x14ac:dyDescent="0.25">
      <c r="AC418" s="1">
        <f t="shared" si="110"/>
        <v>0</v>
      </c>
      <c r="AD418" s="1">
        <f>IFERROR(IF(LEN(AK418)&gt;=1,VLOOKUP(HLOOKUP(AK418,PROFILE!$K$5:$V$8,4,0),PROFILE!$F$1:$G$3,2,0),0),0)</f>
        <v>0</v>
      </c>
      <c r="AE418" s="1">
        <f t="shared" si="111"/>
        <v>0</v>
      </c>
      <c r="AF418" s="1">
        <v>405</v>
      </c>
      <c r="AI418" s="1" t="str">
        <f>IFERROR(IF($AH418&gt;=1,VLOOKUP($AG418,STUDENT!$O$8:$Z$1507,3,0),""),"")</f>
        <v/>
      </c>
      <c r="AJ418" s="1" t="str">
        <f>IFERROR(IF($AH418&gt;=1,VLOOKUP($AG418,STUDENT!$O$8:$Z$1507,4,0),""),"")</f>
        <v/>
      </c>
      <c r="AK418" s="1" t="str">
        <f>IFERROR(IF($AH418&gt;=1,VLOOKUP($AG418,STUDENT!$O$8:$Z$1507,6,0),""),"")</f>
        <v/>
      </c>
      <c r="AL418" s="1" t="str">
        <f t="shared" si="112"/>
        <v/>
      </c>
      <c r="AM418" s="1" t="str">
        <f t="shared" si="113"/>
        <v/>
      </c>
      <c r="AN418" s="1" t="str">
        <f t="shared" si="114"/>
        <v/>
      </c>
      <c r="AO418" s="1" t="str">
        <f t="shared" si="115"/>
        <v/>
      </c>
      <c r="AP418" s="1" t="str">
        <f t="shared" si="116"/>
        <v/>
      </c>
      <c r="AQ418" s="1" t="str">
        <f t="shared" si="117"/>
        <v/>
      </c>
      <c r="AR418" s="1" t="str">
        <f t="shared" si="118"/>
        <v/>
      </c>
      <c r="AS418" s="1" t="str">
        <f t="shared" si="119"/>
        <v/>
      </c>
      <c r="AT418" s="1" t="str">
        <f t="shared" si="120"/>
        <v/>
      </c>
      <c r="AU418" s="1" t="str">
        <f t="shared" si="121"/>
        <v/>
      </c>
      <c r="AV418" s="1" t="str">
        <f t="shared" si="122"/>
        <v/>
      </c>
      <c r="AW418" s="1" t="str">
        <f t="shared" si="123"/>
        <v/>
      </c>
      <c r="AX418" s="1" t="str">
        <f t="shared" si="124"/>
        <v/>
      </c>
      <c r="AY418" s="1">
        <f>IFERROR(IF($AE418&gt;$AE417,VLOOKUP($AC418+AL$1,STOCK!$F$10:$AB$209,16,0),IF($AE418=$AE417,(IF(AY417&gt;=1,AY417-COUNTIFS($AE417:$AE417,$AC418,AL417:AL417,$AI$1),0)),0)),0)</f>
        <v>0</v>
      </c>
      <c r="AZ418" s="1">
        <f>IFERROR(IF($AE418&gt;$AE417,VLOOKUP($AC418+AM$1,STOCK!$F$10:$AB$209,16,0),IF($AE418=$AE417,(IF(AZ417&gt;=1,AZ417-COUNTIFS($AE417:$AE417,$AC418,AM417:AM417,$AI$1),0)),0)),0)</f>
        <v>0</v>
      </c>
      <c r="BA418" s="1">
        <f>IFERROR(IF($AE418&gt;$AE417,VLOOKUP($AC418+AN$1,STOCK!$F$10:$AB$209,16,0),IF($AE418=$AE417,(IF(BA417&gt;=1,BA417-COUNTIFS($AE417:$AE417,$AC418,AN417:AN417,$AI$1),0)),0)),0)</f>
        <v>0</v>
      </c>
      <c r="BB418" s="1">
        <f>IFERROR(IF($AE418&gt;$AE417,VLOOKUP($AC418+AO$1,STOCK!$F$10:$AB$209,16,0),IF($AE418=$AE417,(IF(BB417&gt;=1,BB417-COUNTIFS($AE417:$AE417,$AC418,AO417:AO417,$AI$1),0)),0)),0)</f>
        <v>0</v>
      </c>
      <c r="BC418" s="1">
        <f>IFERROR(IF($AE418&gt;$AE417,VLOOKUP($AC418+AP$1,STOCK!$F$10:$AB$209,16,0),IF($AE418=$AE417,(IF(BC417&gt;=1,BC417-COUNTIFS($AE417:$AE417,$AC418,AP417:AP417,$AI$1),0)),0)),0)</f>
        <v>0</v>
      </c>
      <c r="BD418" s="1">
        <f>IFERROR(IF($AE418&gt;$AE417,VLOOKUP($AC418+AQ$1,STOCK!$F$10:$AB$209,16,0),IF($AE418=$AE417,(IF(BD417&gt;=1,BD417-COUNTIFS($AE417:$AE417,$AC418,AQ417:AQ417,$AI$1),0)),0)),0)</f>
        <v>0</v>
      </c>
      <c r="BE418" s="1">
        <f>IFERROR(IF($AE418&gt;$AE417,VLOOKUP($AC418+AR$1,STOCK!$F$10:$AB$209,16,0),IF($AE418=$AE417,(IF(BE417&gt;=1,BE417-COUNTIFS($AE417:$AE417,$AC418,AR417:AR417,$AI$1),0)),0)),0)</f>
        <v>0</v>
      </c>
      <c r="BF418" s="1">
        <f>IFERROR(IF($AE418&gt;$AE417,VLOOKUP($AC418+AS$1,STOCK!$F$10:$AB$209,16,0),IF($AE418=$AE417,(IF(BF417&gt;=1,BF417-COUNTIFS($AE417:$AE417,$AC418,AS417:AS417,$AI$1),0)),0)),0)</f>
        <v>0</v>
      </c>
      <c r="BG418" s="1">
        <f>IFERROR(IF($AE418&gt;$AE417,VLOOKUP($AC418+AT$1,STOCK!$F$10:$AB$209,16,0),IF($AE418=$AE417,(IF(BG417&gt;=1,BG417-COUNTIFS($AE417:$AE417,$AC418,AT417:AT417,$AI$1),0)),0)),0)</f>
        <v>0</v>
      </c>
      <c r="BH418" s="1">
        <f>IFERROR(IF($AE418&gt;$AE417,VLOOKUP($AC418+AU$1,STOCK!$F$10:$AB$209,16,0),IF($AE418=$AE417,(IF(BH417&gt;=1,BH417-COUNTIFS($AE417:$AE417,$AC418,AU417:AU417,$AI$1),0)),0)),0)</f>
        <v>0</v>
      </c>
      <c r="BI418" s="1">
        <f>IFERROR(IF($AE418&gt;$AE417,VLOOKUP($AC418+AV$1,STOCK!$F$10:$AB$209,16,0),IF($AE418=$AE417,(IF(BI417&gt;=1,BI417-COUNTIFS($AE417:$AE417,$AC418,AV417:AV417,$AI$1),0)),0)),0)</f>
        <v>0</v>
      </c>
      <c r="BJ418" s="1">
        <f>IFERROR(IF($AE418&gt;$AE417,VLOOKUP($AC418+AW$1,STOCK!$F$10:$AB$209,16,0),IF($AE418=$AE417,(IF(BJ417&gt;=1,BJ417-COUNTIFS($AE417:$AE417,$AC418,AW417:AW417,$AI$1),0)),0)),0)</f>
        <v>0</v>
      </c>
      <c r="BK418" s="1">
        <f>IFERROR(IF($AE418&gt;$AE417,VLOOKUP($AC418+AX$1,STOCK!$F$10:$AB$209,16,0),IF($AE418=$AE417,(IF(BK417&gt;=1,BK417-COUNTIFS($AE417:$AE417,$AC418,AX417:AX417,$AI$1),0)),0)),0)</f>
        <v>0</v>
      </c>
      <c r="BL418" s="1">
        <f>IFERROR(IF($AE418&gt;$AE417,VLOOKUP($AC418+AL$1,STOCK!$F$10:$AB$209,17,0),IF($AE418=$AE417,(IF(BL417&gt;=1,BL417-COUNTIFS($AE417:$AE417,$AC418,AL417:AL417,$AI$2),0)),0)),0)</f>
        <v>0</v>
      </c>
      <c r="BM418" s="1">
        <f>IFERROR(IF($AE418&gt;$AE417,VLOOKUP($AC418+AM$1,STOCK!$F$10:$AB$209,17,0),IF($AE418=$AE417,(IF(BM417&gt;=1,BM417-COUNTIFS($AE417:$AE417,$AC418,AM417:AM417,$AI$2),0)),0)),0)</f>
        <v>0</v>
      </c>
      <c r="BN418" s="1">
        <f>IFERROR(IF($AE418&gt;$AE417,VLOOKUP($AC418+AN$1,STOCK!$F$10:$AB$209,17,0),IF($AE418=$AE417,(IF(BN417&gt;=1,BN417-COUNTIFS($AE417:$AE417,$AC418,AN417:AN417,$AI$2),0)),0)),0)</f>
        <v>0</v>
      </c>
      <c r="BO418" s="1">
        <f>IFERROR(IF($AE418&gt;$AE417,VLOOKUP($AC418+AO$1,STOCK!$F$10:$AB$209,17,0),IF($AE418=$AE417,(IF(BO417&gt;=1,BO417-COUNTIFS($AE417:$AE417,$AC418,AO417:AO417,$AI$2),0)),0)),0)</f>
        <v>0</v>
      </c>
      <c r="BP418" s="1">
        <f>IFERROR(IF($AE418&gt;$AE417,VLOOKUP($AC418+AP$1,STOCK!$F$10:$AB$209,17,0),IF($AE418=$AE417,(IF(BP417&gt;=1,BP417-COUNTIFS($AE417:$AE417,$AC418,AP417:AP417,$AI$2),0)),0)),0)</f>
        <v>0</v>
      </c>
      <c r="BQ418" s="1">
        <f>IFERROR(IF($AE418&gt;$AE417,VLOOKUP($AC418+AQ$1,STOCK!$F$10:$AB$209,17,0),IF($AE418=$AE417,(IF(BQ417&gt;=1,BQ417-COUNTIFS($AE417:$AE417,$AC418,AQ417:AQ417,$AI$2),0)),0)),0)</f>
        <v>0</v>
      </c>
      <c r="BR418" s="1">
        <f>IFERROR(IF($AE418&gt;$AE417,VLOOKUP($AC418+AR$1,STOCK!$F$10:$AB$209,17,0),IF($AE418=$AE417,(IF(BR417&gt;=1,BR417-COUNTIFS($AE417:$AE417,$AC418,AR417:AR417,$AI$2),0)),0)),0)</f>
        <v>0</v>
      </c>
      <c r="BS418" s="1">
        <f>IFERROR(IF($AE418&gt;$AE417,VLOOKUP($AC418+AS$1,STOCK!$F$10:$AB$209,17,0),IF($AE418=$AE417,(IF(BS417&gt;=1,BS417-COUNTIFS($AE417:$AE417,$AC418,AS417:AS417,$AI$2),0)),0)),0)</f>
        <v>0</v>
      </c>
      <c r="BT418" s="1">
        <f>IFERROR(IF($AE418&gt;$AE417,VLOOKUP($AC418+AT$1,STOCK!$F$10:$AB$209,17,0),IF($AE418=$AE417,(IF(BT417&gt;=1,BT417-COUNTIFS($AE417:$AE417,$AC418,AT417:AT417,$AI$2),0)),0)),0)</f>
        <v>0</v>
      </c>
      <c r="BU418" s="1">
        <f>IFERROR(IF($AE418&gt;$AE417,VLOOKUP($AC418+AU$1,STOCK!$F$10:$AB$209,17,0),IF($AE418=$AE417,(IF(BU417&gt;=1,BU417-COUNTIFS($AE417:$AE417,$AC418,AU417:AU417,$AI$2),0)),0)),0)</f>
        <v>0</v>
      </c>
      <c r="BV418" s="1">
        <f>IFERROR(IF($AE418&gt;$AE417,VLOOKUP($AC418+AV$1,STOCK!$F$10:$AB$209,17,0),IF($AE418=$AE417,(IF(BV417&gt;=1,BV417-COUNTIFS($AE417:$AE417,$AC418,AV417:AV417,$AI$2),0)),0)),0)</f>
        <v>0</v>
      </c>
      <c r="BW418" s="1">
        <f>IFERROR(IF($AE418&gt;$AE417,VLOOKUP($AC418+AW$1,STOCK!$F$10:$AB$209,17,0),IF($AE418=$AE417,(IF(BW417&gt;=1,BW417-COUNTIFS($AE417:$AE417,$AC418,AW417:AW417,$AI$2),0)),0)),0)</f>
        <v>0</v>
      </c>
      <c r="BX418" s="1">
        <f>IFERROR(IF($AE418&gt;$AE417,VLOOKUP($AC418+AX$1,STOCK!$F$10:$AB$209,17,0),IF($AE418=$AE417,(IF(BX417&gt;=1,BX417-COUNTIFS($AE417:$AE417,$AC418,AX417:AX417,$AI$2),0)),0)),0)</f>
        <v>0</v>
      </c>
    </row>
    <row r="419" spans="29:76" x14ac:dyDescent="0.25">
      <c r="AC419" s="1">
        <f t="shared" si="110"/>
        <v>0</v>
      </c>
      <c r="AD419" s="1">
        <f>IFERROR(IF(LEN(AK419)&gt;=1,VLOOKUP(HLOOKUP(AK419,PROFILE!$K$5:$V$8,4,0),PROFILE!$F$1:$G$3,2,0),0),0)</f>
        <v>0</v>
      </c>
      <c r="AE419" s="1">
        <f t="shared" si="111"/>
        <v>0</v>
      </c>
      <c r="AF419" s="1">
        <v>406</v>
      </c>
      <c r="AI419" s="1" t="str">
        <f>IFERROR(IF($AH419&gt;=1,VLOOKUP($AG419,STUDENT!$O$8:$Z$1507,3,0),""),"")</f>
        <v/>
      </c>
      <c r="AJ419" s="1" t="str">
        <f>IFERROR(IF($AH419&gt;=1,VLOOKUP($AG419,STUDENT!$O$8:$Z$1507,4,0),""),"")</f>
        <v/>
      </c>
      <c r="AK419" s="1" t="str">
        <f>IFERROR(IF($AH419&gt;=1,VLOOKUP($AG419,STUDENT!$O$8:$Z$1507,6,0),""),"")</f>
        <v/>
      </c>
      <c r="AL419" s="1" t="str">
        <f t="shared" si="112"/>
        <v/>
      </c>
      <c r="AM419" s="1" t="str">
        <f t="shared" si="113"/>
        <v/>
      </c>
      <c r="AN419" s="1" t="str">
        <f t="shared" si="114"/>
        <v/>
      </c>
      <c r="AO419" s="1" t="str">
        <f t="shared" si="115"/>
        <v/>
      </c>
      <c r="AP419" s="1" t="str">
        <f t="shared" si="116"/>
        <v/>
      </c>
      <c r="AQ419" s="1" t="str">
        <f t="shared" si="117"/>
        <v/>
      </c>
      <c r="AR419" s="1" t="str">
        <f t="shared" si="118"/>
        <v/>
      </c>
      <c r="AS419" s="1" t="str">
        <f t="shared" si="119"/>
        <v/>
      </c>
      <c r="AT419" s="1" t="str">
        <f t="shared" si="120"/>
        <v/>
      </c>
      <c r="AU419" s="1" t="str">
        <f t="shared" si="121"/>
        <v/>
      </c>
      <c r="AV419" s="1" t="str">
        <f t="shared" si="122"/>
        <v/>
      </c>
      <c r="AW419" s="1" t="str">
        <f t="shared" si="123"/>
        <v/>
      </c>
      <c r="AX419" s="1" t="str">
        <f t="shared" si="124"/>
        <v/>
      </c>
      <c r="AY419" s="1">
        <f>IFERROR(IF($AE419&gt;$AE418,VLOOKUP($AC419+AL$1,STOCK!$F$10:$AB$209,16,0),IF($AE419=$AE418,(IF(AY418&gt;=1,AY418-COUNTIFS($AE418:$AE418,$AC419,AL418:AL418,$AI$1),0)),0)),0)</f>
        <v>0</v>
      </c>
      <c r="AZ419" s="1">
        <f>IFERROR(IF($AE419&gt;$AE418,VLOOKUP($AC419+AM$1,STOCK!$F$10:$AB$209,16,0),IF($AE419=$AE418,(IF(AZ418&gt;=1,AZ418-COUNTIFS($AE418:$AE418,$AC419,AM418:AM418,$AI$1),0)),0)),0)</f>
        <v>0</v>
      </c>
      <c r="BA419" s="1">
        <f>IFERROR(IF($AE419&gt;$AE418,VLOOKUP($AC419+AN$1,STOCK!$F$10:$AB$209,16,0),IF($AE419=$AE418,(IF(BA418&gt;=1,BA418-COUNTIFS($AE418:$AE418,$AC419,AN418:AN418,$AI$1),0)),0)),0)</f>
        <v>0</v>
      </c>
      <c r="BB419" s="1">
        <f>IFERROR(IF($AE419&gt;$AE418,VLOOKUP($AC419+AO$1,STOCK!$F$10:$AB$209,16,0),IF($AE419=$AE418,(IF(BB418&gt;=1,BB418-COUNTIFS($AE418:$AE418,$AC419,AO418:AO418,$AI$1),0)),0)),0)</f>
        <v>0</v>
      </c>
      <c r="BC419" s="1">
        <f>IFERROR(IF($AE419&gt;$AE418,VLOOKUP($AC419+AP$1,STOCK!$F$10:$AB$209,16,0),IF($AE419=$AE418,(IF(BC418&gt;=1,BC418-COUNTIFS($AE418:$AE418,$AC419,AP418:AP418,$AI$1),0)),0)),0)</f>
        <v>0</v>
      </c>
      <c r="BD419" s="1">
        <f>IFERROR(IF($AE419&gt;$AE418,VLOOKUP($AC419+AQ$1,STOCK!$F$10:$AB$209,16,0),IF($AE419=$AE418,(IF(BD418&gt;=1,BD418-COUNTIFS($AE418:$AE418,$AC419,AQ418:AQ418,$AI$1),0)),0)),0)</f>
        <v>0</v>
      </c>
      <c r="BE419" s="1">
        <f>IFERROR(IF($AE419&gt;$AE418,VLOOKUP($AC419+AR$1,STOCK!$F$10:$AB$209,16,0),IF($AE419=$AE418,(IF(BE418&gt;=1,BE418-COUNTIFS($AE418:$AE418,$AC419,AR418:AR418,$AI$1),0)),0)),0)</f>
        <v>0</v>
      </c>
      <c r="BF419" s="1">
        <f>IFERROR(IF($AE419&gt;$AE418,VLOOKUP($AC419+AS$1,STOCK!$F$10:$AB$209,16,0),IF($AE419=$AE418,(IF(BF418&gt;=1,BF418-COUNTIFS($AE418:$AE418,$AC419,AS418:AS418,$AI$1),0)),0)),0)</f>
        <v>0</v>
      </c>
      <c r="BG419" s="1">
        <f>IFERROR(IF($AE419&gt;$AE418,VLOOKUP($AC419+AT$1,STOCK!$F$10:$AB$209,16,0),IF($AE419=$AE418,(IF(BG418&gt;=1,BG418-COUNTIFS($AE418:$AE418,$AC419,AT418:AT418,$AI$1),0)),0)),0)</f>
        <v>0</v>
      </c>
      <c r="BH419" s="1">
        <f>IFERROR(IF($AE419&gt;$AE418,VLOOKUP($AC419+AU$1,STOCK!$F$10:$AB$209,16,0),IF($AE419=$AE418,(IF(BH418&gt;=1,BH418-COUNTIFS($AE418:$AE418,$AC419,AU418:AU418,$AI$1),0)),0)),0)</f>
        <v>0</v>
      </c>
      <c r="BI419" s="1">
        <f>IFERROR(IF($AE419&gt;$AE418,VLOOKUP($AC419+AV$1,STOCK!$F$10:$AB$209,16,0),IF($AE419=$AE418,(IF(BI418&gt;=1,BI418-COUNTIFS($AE418:$AE418,$AC419,AV418:AV418,$AI$1),0)),0)),0)</f>
        <v>0</v>
      </c>
      <c r="BJ419" s="1">
        <f>IFERROR(IF($AE419&gt;$AE418,VLOOKUP($AC419+AW$1,STOCK!$F$10:$AB$209,16,0),IF($AE419=$AE418,(IF(BJ418&gt;=1,BJ418-COUNTIFS($AE418:$AE418,$AC419,AW418:AW418,$AI$1),0)),0)),0)</f>
        <v>0</v>
      </c>
      <c r="BK419" s="1">
        <f>IFERROR(IF($AE419&gt;$AE418,VLOOKUP($AC419+AX$1,STOCK!$F$10:$AB$209,16,0),IF($AE419=$AE418,(IF(BK418&gt;=1,BK418-COUNTIFS($AE418:$AE418,$AC419,AX418:AX418,$AI$1),0)),0)),0)</f>
        <v>0</v>
      </c>
      <c r="BL419" s="1">
        <f>IFERROR(IF($AE419&gt;$AE418,VLOOKUP($AC419+AL$1,STOCK!$F$10:$AB$209,17,0),IF($AE419=$AE418,(IF(BL418&gt;=1,BL418-COUNTIFS($AE418:$AE418,$AC419,AL418:AL418,$AI$2),0)),0)),0)</f>
        <v>0</v>
      </c>
      <c r="BM419" s="1">
        <f>IFERROR(IF($AE419&gt;$AE418,VLOOKUP($AC419+AM$1,STOCK!$F$10:$AB$209,17,0),IF($AE419=$AE418,(IF(BM418&gt;=1,BM418-COUNTIFS($AE418:$AE418,$AC419,AM418:AM418,$AI$2),0)),0)),0)</f>
        <v>0</v>
      </c>
      <c r="BN419" s="1">
        <f>IFERROR(IF($AE419&gt;$AE418,VLOOKUP($AC419+AN$1,STOCK!$F$10:$AB$209,17,0),IF($AE419=$AE418,(IF(BN418&gt;=1,BN418-COUNTIFS($AE418:$AE418,$AC419,AN418:AN418,$AI$2),0)),0)),0)</f>
        <v>0</v>
      </c>
      <c r="BO419" s="1">
        <f>IFERROR(IF($AE419&gt;$AE418,VLOOKUP($AC419+AO$1,STOCK!$F$10:$AB$209,17,0),IF($AE419=$AE418,(IF(BO418&gt;=1,BO418-COUNTIFS($AE418:$AE418,$AC419,AO418:AO418,$AI$2),0)),0)),0)</f>
        <v>0</v>
      </c>
      <c r="BP419" s="1">
        <f>IFERROR(IF($AE419&gt;$AE418,VLOOKUP($AC419+AP$1,STOCK!$F$10:$AB$209,17,0),IF($AE419=$AE418,(IF(BP418&gt;=1,BP418-COUNTIFS($AE418:$AE418,$AC419,AP418:AP418,$AI$2),0)),0)),0)</f>
        <v>0</v>
      </c>
      <c r="BQ419" s="1">
        <f>IFERROR(IF($AE419&gt;$AE418,VLOOKUP($AC419+AQ$1,STOCK!$F$10:$AB$209,17,0),IF($AE419=$AE418,(IF(BQ418&gt;=1,BQ418-COUNTIFS($AE418:$AE418,$AC419,AQ418:AQ418,$AI$2),0)),0)),0)</f>
        <v>0</v>
      </c>
      <c r="BR419" s="1">
        <f>IFERROR(IF($AE419&gt;$AE418,VLOOKUP($AC419+AR$1,STOCK!$F$10:$AB$209,17,0),IF($AE419=$AE418,(IF(BR418&gt;=1,BR418-COUNTIFS($AE418:$AE418,$AC419,AR418:AR418,$AI$2),0)),0)),0)</f>
        <v>0</v>
      </c>
      <c r="BS419" s="1">
        <f>IFERROR(IF($AE419&gt;$AE418,VLOOKUP($AC419+AS$1,STOCK!$F$10:$AB$209,17,0),IF($AE419=$AE418,(IF(BS418&gt;=1,BS418-COUNTIFS($AE418:$AE418,$AC419,AS418:AS418,$AI$2),0)),0)),0)</f>
        <v>0</v>
      </c>
      <c r="BT419" s="1">
        <f>IFERROR(IF($AE419&gt;$AE418,VLOOKUP($AC419+AT$1,STOCK!$F$10:$AB$209,17,0),IF($AE419=$AE418,(IF(BT418&gt;=1,BT418-COUNTIFS($AE418:$AE418,$AC419,AT418:AT418,$AI$2),0)),0)),0)</f>
        <v>0</v>
      </c>
      <c r="BU419" s="1">
        <f>IFERROR(IF($AE419&gt;$AE418,VLOOKUP($AC419+AU$1,STOCK!$F$10:$AB$209,17,0),IF($AE419=$AE418,(IF(BU418&gt;=1,BU418-COUNTIFS($AE418:$AE418,$AC419,AU418:AU418,$AI$2),0)),0)),0)</f>
        <v>0</v>
      </c>
      <c r="BV419" s="1">
        <f>IFERROR(IF($AE419&gt;$AE418,VLOOKUP($AC419+AV$1,STOCK!$F$10:$AB$209,17,0),IF($AE419=$AE418,(IF(BV418&gt;=1,BV418-COUNTIFS($AE418:$AE418,$AC419,AV418:AV418,$AI$2),0)),0)),0)</f>
        <v>0</v>
      </c>
      <c r="BW419" s="1">
        <f>IFERROR(IF($AE419&gt;$AE418,VLOOKUP($AC419+AW$1,STOCK!$F$10:$AB$209,17,0),IF($AE419=$AE418,(IF(BW418&gt;=1,BW418-COUNTIFS($AE418:$AE418,$AC419,AW418:AW418,$AI$2),0)),0)),0)</f>
        <v>0</v>
      </c>
      <c r="BX419" s="1">
        <f>IFERROR(IF($AE419&gt;$AE418,VLOOKUP($AC419+AX$1,STOCK!$F$10:$AB$209,17,0),IF($AE419=$AE418,(IF(BX418&gt;=1,BX418-COUNTIFS($AE418:$AE418,$AC419,AX418:AX418,$AI$2),0)),0)),0)</f>
        <v>0</v>
      </c>
    </row>
    <row r="420" spans="29:76" x14ac:dyDescent="0.25">
      <c r="AC420" s="1">
        <f t="shared" si="110"/>
        <v>0</v>
      </c>
      <c r="AD420" s="1">
        <f>IFERROR(IF(LEN(AK420)&gt;=1,VLOOKUP(HLOOKUP(AK420,PROFILE!$K$5:$V$8,4,0),PROFILE!$F$1:$G$3,2,0),0),0)</f>
        <v>0</v>
      </c>
      <c r="AE420" s="1">
        <f t="shared" si="111"/>
        <v>0</v>
      </c>
      <c r="AF420" s="1">
        <v>407</v>
      </c>
      <c r="AI420" s="1" t="str">
        <f>IFERROR(IF($AH420&gt;=1,VLOOKUP($AG420,STUDENT!$O$8:$Z$1507,3,0),""),"")</f>
        <v/>
      </c>
      <c r="AJ420" s="1" t="str">
        <f>IFERROR(IF($AH420&gt;=1,VLOOKUP($AG420,STUDENT!$O$8:$Z$1507,4,0),""),"")</f>
        <v/>
      </c>
      <c r="AK420" s="1" t="str">
        <f>IFERROR(IF($AH420&gt;=1,VLOOKUP($AG420,STUDENT!$O$8:$Z$1507,6,0),""),"")</f>
        <v/>
      </c>
      <c r="AL420" s="1" t="str">
        <f t="shared" si="112"/>
        <v/>
      </c>
      <c r="AM420" s="1" t="str">
        <f t="shared" si="113"/>
        <v/>
      </c>
      <c r="AN420" s="1" t="str">
        <f t="shared" si="114"/>
        <v/>
      </c>
      <c r="AO420" s="1" t="str">
        <f t="shared" si="115"/>
        <v/>
      </c>
      <c r="AP420" s="1" t="str">
        <f t="shared" si="116"/>
        <v/>
      </c>
      <c r="AQ420" s="1" t="str">
        <f t="shared" si="117"/>
        <v/>
      </c>
      <c r="AR420" s="1" t="str">
        <f t="shared" si="118"/>
        <v/>
      </c>
      <c r="AS420" s="1" t="str">
        <f t="shared" si="119"/>
        <v/>
      </c>
      <c r="AT420" s="1" t="str">
        <f t="shared" si="120"/>
        <v/>
      </c>
      <c r="AU420" s="1" t="str">
        <f t="shared" si="121"/>
        <v/>
      </c>
      <c r="AV420" s="1" t="str">
        <f t="shared" si="122"/>
        <v/>
      </c>
      <c r="AW420" s="1" t="str">
        <f t="shared" si="123"/>
        <v/>
      </c>
      <c r="AX420" s="1" t="str">
        <f t="shared" si="124"/>
        <v/>
      </c>
      <c r="AY420" s="1">
        <f>IFERROR(IF($AE420&gt;$AE419,VLOOKUP($AC420+AL$1,STOCK!$F$10:$AB$209,16,0),IF($AE420=$AE419,(IF(AY419&gt;=1,AY419-COUNTIFS($AE419:$AE419,$AC420,AL419:AL419,$AI$1),0)),0)),0)</f>
        <v>0</v>
      </c>
      <c r="AZ420" s="1">
        <f>IFERROR(IF($AE420&gt;$AE419,VLOOKUP($AC420+AM$1,STOCK!$F$10:$AB$209,16,0),IF($AE420=$AE419,(IF(AZ419&gt;=1,AZ419-COUNTIFS($AE419:$AE419,$AC420,AM419:AM419,$AI$1),0)),0)),0)</f>
        <v>0</v>
      </c>
      <c r="BA420" s="1">
        <f>IFERROR(IF($AE420&gt;$AE419,VLOOKUP($AC420+AN$1,STOCK!$F$10:$AB$209,16,0),IF($AE420=$AE419,(IF(BA419&gt;=1,BA419-COUNTIFS($AE419:$AE419,$AC420,AN419:AN419,$AI$1),0)),0)),0)</f>
        <v>0</v>
      </c>
      <c r="BB420" s="1">
        <f>IFERROR(IF($AE420&gt;$AE419,VLOOKUP($AC420+AO$1,STOCK!$F$10:$AB$209,16,0),IF($AE420=$AE419,(IF(BB419&gt;=1,BB419-COUNTIFS($AE419:$AE419,$AC420,AO419:AO419,$AI$1),0)),0)),0)</f>
        <v>0</v>
      </c>
      <c r="BC420" s="1">
        <f>IFERROR(IF($AE420&gt;$AE419,VLOOKUP($AC420+AP$1,STOCK!$F$10:$AB$209,16,0),IF($AE420=$AE419,(IF(BC419&gt;=1,BC419-COUNTIFS($AE419:$AE419,$AC420,AP419:AP419,$AI$1),0)),0)),0)</f>
        <v>0</v>
      </c>
      <c r="BD420" s="1">
        <f>IFERROR(IF($AE420&gt;$AE419,VLOOKUP($AC420+AQ$1,STOCK!$F$10:$AB$209,16,0),IF($AE420=$AE419,(IF(BD419&gt;=1,BD419-COUNTIFS($AE419:$AE419,$AC420,AQ419:AQ419,$AI$1),0)),0)),0)</f>
        <v>0</v>
      </c>
      <c r="BE420" s="1">
        <f>IFERROR(IF($AE420&gt;$AE419,VLOOKUP($AC420+AR$1,STOCK!$F$10:$AB$209,16,0),IF($AE420=$AE419,(IF(BE419&gt;=1,BE419-COUNTIFS($AE419:$AE419,$AC420,AR419:AR419,$AI$1),0)),0)),0)</f>
        <v>0</v>
      </c>
      <c r="BF420" s="1">
        <f>IFERROR(IF($AE420&gt;$AE419,VLOOKUP($AC420+AS$1,STOCK!$F$10:$AB$209,16,0),IF($AE420=$AE419,(IF(BF419&gt;=1,BF419-COUNTIFS($AE419:$AE419,$AC420,AS419:AS419,$AI$1),0)),0)),0)</f>
        <v>0</v>
      </c>
      <c r="BG420" s="1">
        <f>IFERROR(IF($AE420&gt;$AE419,VLOOKUP($AC420+AT$1,STOCK!$F$10:$AB$209,16,0),IF($AE420=$AE419,(IF(BG419&gt;=1,BG419-COUNTIFS($AE419:$AE419,$AC420,AT419:AT419,$AI$1),0)),0)),0)</f>
        <v>0</v>
      </c>
      <c r="BH420" s="1">
        <f>IFERROR(IF($AE420&gt;$AE419,VLOOKUP($AC420+AU$1,STOCK!$F$10:$AB$209,16,0),IF($AE420=$AE419,(IF(BH419&gt;=1,BH419-COUNTIFS($AE419:$AE419,$AC420,AU419:AU419,$AI$1),0)),0)),0)</f>
        <v>0</v>
      </c>
      <c r="BI420" s="1">
        <f>IFERROR(IF($AE420&gt;$AE419,VLOOKUP($AC420+AV$1,STOCK!$F$10:$AB$209,16,0),IF($AE420=$AE419,(IF(BI419&gt;=1,BI419-COUNTIFS($AE419:$AE419,$AC420,AV419:AV419,$AI$1),0)),0)),0)</f>
        <v>0</v>
      </c>
      <c r="BJ420" s="1">
        <f>IFERROR(IF($AE420&gt;$AE419,VLOOKUP($AC420+AW$1,STOCK!$F$10:$AB$209,16,0),IF($AE420=$AE419,(IF(BJ419&gt;=1,BJ419-COUNTIFS($AE419:$AE419,$AC420,AW419:AW419,$AI$1),0)),0)),0)</f>
        <v>0</v>
      </c>
      <c r="BK420" s="1">
        <f>IFERROR(IF($AE420&gt;$AE419,VLOOKUP($AC420+AX$1,STOCK!$F$10:$AB$209,16,0),IF($AE420=$AE419,(IF(BK419&gt;=1,BK419-COUNTIFS($AE419:$AE419,$AC420,AX419:AX419,$AI$1),0)),0)),0)</f>
        <v>0</v>
      </c>
      <c r="BL420" s="1">
        <f>IFERROR(IF($AE420&gt;$AE419,VLOOKUP($AC420+AL$1,STOCK!$F$10:$AB$209,17,0),IF($AE420=$AE419,(IF(BL419&gt;=1,BL419-COUNTIFS($AE419:$AE419,$AC420,AL419:AL419,$AI$2),0)),0)),0)</f>
        <v>0</v>
      </c>
      <c r="BM420" s="1">
        <f>IFERROR(IF($AE420&gt;$AE419,VLOOKUP($AC420+AM$1,STOCK!$F$10:$AB$209,17,0),IF($AE420=$AE419,(IF(BM419&gt;=1,BM419-COUNTIFS($AE419:$AE419,$AC420,AM419:AM419,$AI$2),0)),0)),0)</f>
        <v>0</v>
      </c>
      <c r="BN420" s="1">
        <f>IFERROR(IF($AE420&gt;$AE419,VLOOKUP($AC420+AN$1,STOCK!$F$10:$AB$209,17,0),IF($AE420=$AE419,(IF(BN419&gt;=1,BN419-COUNTIFS($AE419:$AE419,$AC420,AN419:AN419,$AI$2),0)),0)),0)</f>
        <v>0</v>
      </c>
      <c r="BO420" s="1">
        <f>IFERROR(IF($AE420&gt;$AE419,VLOOKUP($AC420+AO$1,STOCK!$F$10:$AB$209,17,0),IF($AE420=$AE419,(IF(BO419&gt;=1,BO419-COUNTIFS($AE419:$AE419,$AC420,AO419:AO419,$AI$2),0)),0)),0)</f>
        <v>0</v>
      </c>
      <c r="BP420" s="1">
        <f>IFERROR(IF($AE420&gt;$AE419,VLOOKUP($AC420+AP$1,STOCK!$F$10:$AB$209,17,0),IF($AE420=$AE419,(IF(BP419&gt;=1,BP419-COUNTIFS($AE419:$AE419,$AC420,AP419:AP419,$AI$2),0)),0)),0)</f>
        <v>0</v>
      </c>
      <c r="BQ420" s="1">
        <f>IFERROR(IF($AE420&gt;$AE419,VLOOKUP($AC420+AQ$1,STOCK!$F$10:$AB$209,17,0),IF($AE420=$AE419,(IF(BQ419&gt;=1,BQ419-COUNTIFS($AE419:$AE419,$AC420,AQ419:AQ419,$AI$2),0)),0)),0)</f>
        <v>0</v>
      </c>
      <c r="BR420" s="1">
        <f>IFERROR(IF($AE420&gt;$AE419,VLOOKUP($AC420+AR$1,STOCK!$F$10:$AB$209,17,0),IF($AE420=$AE419,(IF(BR419&gt;=1,BR419-COUNTIFS($AE419:$AE419,$AC420,AR419:AR419,$AI$2),0)),0)),0)</f>
        <v>0</v>
      </c>
      <c r="BS420" s="1">
        <f>IFERROR(IF($AE420&gt;$AE419,VLOOKUP($AC420+AS$1,STOCK!$F$10:$AB$209,17,0),IF($AE420=$AE419,(IF(BS419&gt;=1,BS419-COUNTIFS($AE419:$AE419,$AC420,AS419:AS419,$AI$2),0)),0)),0)</f>
        <v>0</v>
      </c>
      <c r="BT420" s="1">
        <f>IFERROR(IF($AE420&gt;$AE419,VLOOKUP($AC420+AT$1,STOCK!$F$10:$AB$209,17,0),IF($AE420=$AE419,(IF(BT419&gt;=1,BT419-COUNTIFS($AE419:$AE419,$AC420,AT419:AT419,$AI$2),0)),0)),0)</f>
        <v>0</v>
      </c>
      <c r="BU420" s="1">
        <f>IFERROR(IF($AE420&gt;$AE419,VLOOKUP($AC420+AU$1,STOCK!$F$10:$AB$209,17,0),IF($AE420=$AE419,(IF(BU419&gt;=1,BU419-COUNTIFS($AE419:$AE419,$AC420,AU419:AU419,$AI$2),0)),0)),0)</f>
        <v>0</v>
      </c>
      <c r="BV420" s="1">
        <f>IFERROR(IF($AE420&gt;$AE419,VLOOKUP($AC420+AV$1,STOCK!$F$10:$AB$209,17,0),IF($AE420=$AE419,(IF(BV419&gt;=1,BV419-COUNTIFS($AE419:$AE419,$AC420,AV419:AV419,$AI$2),0)),0)),0)</f>
        <v>0</v>
      </c>
      <c r="BW420" s="1">
        <f>IFERROR(IF($AE420&gt;$AE419,VLOOKUP($AC420+AW$1,STOCK!$F$10:$AB$209,17,0),IF($AE420=$AE419,(IF(BW419&gt;=1,BW419-COUNTIFS($AE419:$AE419,$AC420,AW419:AW419,$AI$2),0)),0)),0)</f>
        <v>0</v>
      </c>
      <c r="BX420" s="1">
        <f>IFERROR(IF($AE420&gt;$AE419,VLOOKUP($AC420+AX$1,STOCK!$F$10:$AB$209,17,0),IF($AE420=$AE419,(IF(BX419&gt;=1,BX419-COUNTIFS($AE419:$AE419,$AC420,AX419:AX419,$AI$2),0)),0)),0)</f>
        <v>0</v>
      </c>
    </row>
    <row r="421" spans="29:76" x14ac:dyDescent="0.25">
      <c r="AC421" s="1">
        <f t="shared" si="110"/>
        <v>0</v>
      </c>
      <c r="AD421" s="1">
        <f>IFERROR(IF(LEN(AK421)&gt;=1,VLOOKUP(HLOOKUP(AK421,PROFILE!$K$5:$V$8,4,0),PROFILE!$F$1:$G$3,2,0),0),0)</f>
        <v>0</v>
      </c>
      <c r="AE421" s="1">
        <f t="shared" si="111"/>
        <v>0</v>
      </c>
      <c r="AF421" s="1">
        <v>408</v>
      </c>
      <c r="AI421" s="1" t="str">
        <f>IFERROR(IF($AH421&gt;=1,VLOOKUP($AG421,STUDENT!$O$8:$Z$1507,3,0),""),"")</f>
        <v/>
      </c>
      <c r="AJ421" s="1" t="str">
        <f>IFERROR(IF($AH421&gt;=1,VLOOKUP($AG421,STUDENT!$O$8:$Z$1507,4,0),""),"")</f>
        <v/>
      </c>
      <c r="AK421" s="1" t="str">
        <f>IFERROR(IF($AH421&gt;=1,VLOOKUP($AG421,STUDENT!$O$8:$Z$1507,6,0),""),"")</f>
        <v/>
      </c>
      <c r="AL421" s="1" t="str">
        <f t="shared" si="112"/>
        <v/>
      </c>
      <c r="AM421" s="1" t="str">
        <f t="shared" si="113"/>
        <v/>
      </c>
      <c r="AN421" s="1" t="str">
        <f t="shared" si="114"/>
        <v/>
      </c>
      <c r="AO421" s="1" t="str">
        <f t="shared" si="115"/>
        <v/>
      </c>
      <c r="AP421" s="1" t="str">
        <f t="shared" si="116"/>
        <v/>
      </c>
      <c r="AQ421" s="1" t="str">
        <f t="shared" si="117"/>
        <v/>
      </c>
      <c r="AR421" s="1" t="str">
        <f t="shared" si="118"/>
        <v/>
      </c>
      <c r="AS421" s="1" t="str">
        <f t="shared" si="119"/>
        <v/>
      </c>
      <c r="AT421" s="1" t="str">
        <f t="shared" si="120"/>
        <v/>
      </c>
      <c r="AU421" s="1" t="str">
        <f t="shared" si="121"/>
        <v/>
      </c>
      <c r="AV421" s="1" t="str">
        <f t="shared" si="122"/>
        <v/>
      </c>
      <c r="AW421" s="1" t="str">
        <f t="shared" si="123"/>
        <v/>
      </c>
      <c r="AX421" s="1" t="str">
        <f t="shared" si="124"/>
        <v/>
      </c>
      <c r="AY421" s="1">
        <f>IFERROR(IF($AE421&gt;$AE420,VLOOKUP($AC421+AL$1,STOCK!$F$10:$AB$209,16,0),IF($AE421=$AE420,(IF(AY420&gt;=1,AY420-COUNTIFS($AE420:$AE420,$AC421,AL420:AL420,$AI$1),0)),0)),0)</f>
        <v>0</v>
      </c>
      <c r="AZ421" s="1">
        <f>IFERROR(IF($AE421&gt;$AE420,VLOOKUP($AC421+AM$1,STOCK!$F$10:$AB$209,16,0),IF($AE421=$AE420,(IF(AZ420&gt;=1,AZ420-COUNTIFS($AE420:$AE420,$AC421,AM420:AM420,$AI$1),0)),0)),0)</f>
        <v>0</v>
      </c>
      <c r="BA421" s="1">
        <f>IFERROR(IF($AE421&gt;$AE420,VLOOKUP($AC421+AN$1,STOCK!$F$10:$AB$209,16,0),IF($AE421=$AE420,(IF(BA420&gt;=1,BA420-COUNTIFS($AE420:$AE420,$AC421,AN420:AN420,$AI$1),0)),0)),0)</f>
        <v>0</v>
      </c>
      <c r="BB421" s="1">
        <f>IFERROR(IF($AE421&gt;$AE420,VLOOKUP($AC421+AO$1,STOCK!$F$10:$AB$209,16,0),IF($AE421=$AE420,(IF(BB420&gt;=1,BB420-COUNTIFS($AE420:$AE420,$AC421,AO420:AO420,$AI$1),0)),0)),0)</f>
        <v>0</v>
      </c>
      <c r="BC421" s="1">
        <f>IFERROR(IF($AE421&gt;$AE420,VLOOKUP($AC421+AP$1,STOCK!$F$10:$AB$209,16,0),IF($AE421=$AE420,(IF(BC420&gt;=1,BC420-COUNTIFS($AE420:$AE420,$AC421,AP420:AP420,$AI$1),0)),0)),0)</f>
        <v>0</v>
      </c>
      <c r="BD421" s="1">
        <f>IFERROR(IF($AE421&gt;$AE420,VLOOKUP($AC421+AQ$1,STOCK!$F$10:$AB$209,16,0),IF($AE421=$AE420,(IF(BD420&gt;=1,BD420-COUNTIFS($AE420:$AE420,$AC421,AQ420:AQ420,$AI$1),0)),0)),0)</f>
        <v>0</v>
      </c>
      <c r="BE421" s="1">
        <f>IFERROR(IF($AE421&gt;$AE420,VLOOKUP($AC421+AR$1,STOCK!$F$10:$AB$209,16,0),IF($AE421=$AE420,(IF(BE420&gt;=1,BE420-COUNTIFS($AE420:$AE420,$AC421,AR420:AR420,$AI$1),0)),0)),0)</f>
        <v>0</v>
      </c>
      <c r="BF421" s="1">
        <f>IFERROR(IF($AE421&gt;$AE420,VLOOKUP($AC421+AS$1,STOCK!$F$10:$AB$209,16,0),IF($AE421=$AE420,(IF(BF420&gt;=1,BF420-COUNTIFS($AE420:$AE420,$AC421,AS420:AS420,$AI$1),0)),0)),0)</f>
        <v>0</v>
      </c>
      <c r="BG421" s="1">
        <f>IFERROR(IF($AE421&gt;$AE420,VLOOKUP($AC421+AT$1,STOCK!$F$10:$AB$209,16,0),IF($AE421=$AE420,(IF(BG420&gt;=1,BG420-COUNTIFS($AE420:$AE420,$AC421,AT420:AT420,$AI$1),0)),0)),0)</f>
        <v>0</v>
      </c>
      <c r="BH421" s="1">
        <f>IFERROR(IF($AE421&gt;$AE420,VLOOKUP($AC421+AU$1,STOCK!$F$10:$AB$209,16,0),IF($AE421=$AE420,(IF(BH420&gt;=1,BH420-COUNTIFS($AE420:$AE420,$AC421,AU420:AU420,$AI$1),0)),0)),0)</f>
        <v>0</v>
      </c>
      <c r="BI421" s="1">
        <f>IFERROR(IF($AE421&gt;$AE420,VLOOKUP($AC421+AV$1,STOCK!$F$10:$AB$209,16,0),IF($AE421=$AE420,(IF(BI420&gt;=1,BI420-COUNTIFS($AE420:$AE420,$AC421,AV420:AV420,$AI$1),0)),0)),0)</f>
        <v>0</v>
      </c>
      <c r="BJ421" s="1">
        <f>IFERROR(IF($AE421&gt;$AE420,VLOOKUP($AC421+AW$1,STOCK!$F$10:$AB$209,16,0),IF($AE421=$AE420,(IF(BJ420&gt;=1,BJ420-COUNTIFS($AE420:$AE420,$AC421,AW420:AW420,$AI$1),0)),0)),0)</f>
        <v>0</v>
      </c>
      <c r="BK421" s="1">
        <f>IFERROR(IF($AE421&gt;$AE420,VLOOKUP($AC421+AX$1,STOCK!$F$10:$AB$209,16,0),IF($AE421=$AE420,(IF(BK420&gt;=1,BK420-COUNTIFS($AE420:$AE420,$AC421,AX420:AX420,$AI$1),0)),0)),0)</f>
        <v>0</v>
      </c>
      <c r="BL421" s="1">
        <f>IFERROR(IF($AE421&gt;$AE420,VLOOKUP($AC421+AL$1,STOCK!$F$10:$AB$209,17,0),IF($AE421=$AE420,(IF(BL420&gt;=1,BL420-COUNTIFS($AE420:$AE420,$AC421,AL420:AL420,$AI$2),0)),0)),0)</f>
        <v>0</v>
      </c>
      <c r="BM421" s="1">
        <f>IFERROR(IF($AE421&gt;$AE420,VLOOKUP($AC421+AM$1,STOCK!$F$10:$AB$209,17,0),IF($AE421=$AE420,(IF(BM420&gt;=1,BM420-COUNTIFS($AE420:$AE420,$AC421,AM420:AM420,$AI$2),0)),0)),0)</f>
        <v>0</v>
      </c>
      <c r="BN421" s="1">
        <f>IFERROR(IF($AE421&gt;$AE420,VLOOKUP($AC421+AN$1,STOCK!$F$10:$AB$209,17,0),IF($AE421=$AE420,(IF(BN420&gt;=1,BN420-COUNTIFS($AE420:$AE420,$AC421,AN420:AN420,$AI$2),0)),0)),0)</f>
        <v>0</v>
      </c>
      <c r="BO421" s="1">
        <f>IFERROR(IF($AE421&gt;$AE420,VLOOKUP($AC421+AO$1,STOCK!$F$10:$AB$209,17,0),IF($AE421=$AE420,(IF(BO420&gt;=1,BO420-COUNTIFS($AE420:$AE420,$AC421,AO420:AO420,$AI$2),0)),0)),0)</f>
        <v>0</v>
      </c>
      <c r="BP421" s="1">
        <f>IFERROR(IF($AE421&gt;$AE420,VLOOKUP($AC421+AP$1,STOCK!$F$10:$AB$209,17,0),IF($AE421=$AE420,(IF(BP420&gt;=1,BP420-COUNTIFS($AE420:$AE420,$AC421,AP420:AP420,$AI$2),0)),0)),0)</f>
        <v>0</v>
      </c>
      <c r="BQ421" s="1">
        <f>IFERROR(IF($AE421&gt;$AE420,VLOOKUP($AC421+AQ$1,STOCK!$F$10:$AB$209,17,0),IF($AE421=$AE420,(IF(BQ420&gt;=1,BQ420-COUNTIFS($AE420:$AE420,$AC421,AQ420:AQ420,$AI$2),0)),0)),0)</f>
        <v>0</v>
      </c>
      <c r="BR421" s="1">
        <f>IFERROR(IF($AE421&gt;$AE420,VLOOKUP($AC421+AR$1,STOCK!$F$10:$AB$209,17,0),IF($AE421=$AE420,(IF(BR420&gt;=1,BR420-COUNTIFS($AE420:$AE420,$AC421,AR420:AR420,$AI$2),0)),0)),0)</f>
        <v>0</v>
      </c>
      <c r="BS421" s="1">
        <f>IFERROR(IF($AE421&gt;$AE420,VLOOKUP($AC421+AS$1,STOCK!$F$10:$AB$209,17,0),IF($AE421=$AE420,(IF(BS420&gt;=1,BS420-COUNTIFS($AE420:$AE420,$AC421,AS420:AS420,$AI$2),0)),0)),0)</f>
        <v>0</v>
      </c>
      <c r="BT421" s="1">
        <f>IFERROR(IF($AE421&gt;$AE420,VLOOKUP($AC421+AT$1,STOCK!$F$10:$AB$209,17,0),IF($AE421=$AE420,(IF(BT420&gt;=1,BT420-COUNTIFS($AE420:$AE420,$AC421,AT420:AT420,$AI$2),0)),0)),0)</f>
        <v>0</v>
      </c>
      <c r="BU421" s="1">
        <f>IFERROR(IF($AE421&gt;$AE420,VLOOKUP($AC421+AU$1,STOCK!$F$10:$AB$209,17,0),IF($AE421=$AE420,(IF(BU420&gt;=1,BU420-COUNTIFS($AE420:$AE420,$AC421,AU420:AU420,$AI$2),0)),0)),0)</f>
        <v>0</v>
      </c>
      <c r="BV421" s="1">
        <f>IFERROR(IF($AE421&gt;$AE420,VLOOKUP($AC421+AV$1,STOCK!$F$10:$AB$209,17,0),IF($AE421=$AE420,(IF(BV420&gt;=1,BV420-COUNTIFS($AE420:$AE420,$AC421,AV420:AV420,$AI$2),0)),0)),0)</f>
        <v>0</v>
      </c>
      <c r="BW421" s="1">
        <f>IFERROR(IF($AE421&gt;$AE420,VLOOKUP($AC421+AW$1,STOCK!$F$10:$AB$209,17,0),IF($AE421=$AE420,(IF(BW420&gt;=1,BW420-COUNTIFS($AE420:$AE420,$AC421,AW420:AW420,$AI$2),0)),0)),0)</f>
        <v>0</v>
      </c>
      <c r="BX421" s="1">
        <f>IFERROR(IF($AE421&gt;$AE420,VLOOKUP($AC421+AX$1,STOCK!$F$10:$AB$209,17,0),IF($AE421=$AE420,(IF(BX420&gt;=1,BX420-COUNTIFS($AE420:$AE420,$AC421,AX420:AX420,$AI$2),0)),0)),0)</f>
        <v>0</v>
      </c>
    </row>
    <row r="422" spans="29:76" x14ac:dyDescent="0.25">
      <c r="AC422" s="1">
        <f t="shared" si="110"/>
        <v>0</v>
      </c>
      <c r="AD422" s="1">
        <f>IFERROR(IF(LEN(AK422)&gt;=1,VLOOKUP(HLOOKUP(AK422,PROFILE!$K$5:$V$8,4,0),PROFILE!$F$1:$G$3,2,0),0),0)</f>
        <v>0</v>
      </c>
      <c r="AE422" s="1">
        <f t="shared" si="111"/>
        <v>0</v>
      </c>
      <c r="AF422" s="1">
        <v>409</v>
      </c>
      <c r="AI422" s="1" t="str">
        <f>IFERROR(IF($AH422&gt;=1,VLOOKUP($AG422,STUDENT!$O$8:$Z$1507,3,0),""),"")</f>
        <v/>
      </c>
      <c r="AJ422" s="1" t="str">
        <f>IFERROR(IF($AH422&gt;=1,VLOOKUP($AG422,STUDENT!$O$8:$Z$1507,4,0),""),"")</f>
        <v/>
      </c>
      <c r="AK422" s="1" t="str">
        <f>IFERROR(IF($AH422&gt;=1,VLOOKUP($AG422,STUDENT!$O$8:$Z$1507,6,0),""),"")</f>
        <v/>
      </c>
      <c r="AL422" s="1" t="str">
        <f t="shared" si="112"/>
        <v/>
      </c>
      <c r="AM422" s="1" t="str">
        <f t="shared" si="113"/>
        <v/>
      </c>
      <c r="AN422" s="1" t="str">
        <f t="shared" si="114"/>
        <v/>
      </c>
      <c r="AO422" s="1" t="str">
        <f t="shared" si="115"/>
        <v/>
      </c>
      <c r="AP422" s="1" t="str">
        <f t="shared" si="116"/>
        <v/>
      </c>
      <c r="AQ422" s="1" t="str">
        <f t="shared" si="117"/>
        <v/>
      </c>
      <c r="AR422" s="1" t="str">
        <f t="shared" si="118"/>
        <v/>
      </c>
      <c r="AS422" s="1" t="str">
        <f t="shared" si="119"/>
        <v/>
      </c>
      <c r="AT422" s="1" t="str">
        <f t="shared" si="120"/>
        <v/>
      </c>
      <c r="AU422" s="1" t="str">
        <f t="shared" si="121"/>
        <v/>
      </c>
      <c r="AV422" s="1" t="str">
        <f t="shared" si="122"/>
        <v/>
      </c>
      <c r="AW422" s="1" t="str">
        <f t="shared" si="123"/>
        <v/>
      </c>
      <c r="AX422" s="1" t="str">
        <f t="shared" si="124"/>
        <v/>
      </c>
      <c r="AY422" s="1">
        <f>IFERROR(IF($AE422&gt;$AE421,VLOOKUP($AC422+AL$1,STOCK!$F$10:$AB$209,16,0),IF($AE422=$AE421,(IF(AY421&gt;=1,AY421-COUNTIFS($AE421:$AE421,$AC422,AL421:AL421,$AI$1),0)),0)),0)</f>
        <v>0</v>
      </c>
      <c r="AZ422" s="1">
        <f>IFERROR(IF($AE422&gt;$AE421,VLOOKUP($AC422+AM$1,STOCK!$F$10:$AB$209,16,0),IF($AE422=$AE421,(IF(AZ421&gt;=1,AZ421-COUNTIFS($AE421:$AE421,$AC422,AM421:AM421,$AI$1),0)),0)),0)</f>
        <v>0</v>
      </c>
      <c r="BA422" s="1">
        <f>IFERROR(IF($AE422&gt;$AE421,VLOOKUP($AC422+AN$1,STOCK!$F$10:$AB$209,16,0),IF($AE422=$AE421,(IF(BA421&gt;=1,BA421-COUNTIFS($AE421:$AE421,$AC422,AN421:AN421,$AI$1),0)),0)),0)</f>
        <v>0</v>
      </c>
      <c r="BB422" s="1">
        <f>IFERROR(IF($AE422&gt;$AE421,VLOOKUP($AC422+AO$1,STOCK!$F$10:$AB$209,16,0),IF($AE422=$AE421,(IF(BB421&gt;=1,BB421-COUNTIFS($AE421:$AE421,$AC422,AO421:AO421,$AI$1),0)),0)),0)</f>
        <v>0</v>
      </c>
      <c r="BC422" s="1">
        <f>IFERROR(IF($AE422&gt;$AE421,VLOOKUP($AC422+AP$1,STOCK!$F$10:$AB$209,16,0),IF($AE422=$AE421,(IF(BC421&gt;=1,BC421-COUNTIFS($AE421:$AE421,$AC422,AP421:AP421,$AI$1),0)),0)),0)</f>
        <v>0</v>
      </c>
      <c r="BD422" s="1">
        <f>IFERROR(IF($AE422&gt;$AE421,VLOOKUP($AC422+AQ$1,STOCK!$F$10:$AB$209,16,0),IF($AE422=$AE421,(IF(BD421&gt;=1,BD421-COUNTIFS($AE421:$AE421,$AC422,AQ421:AQ421,$AI$1),0)),0)),0)</f>
        <v>0</v>
      </c>
      <c r="BE422" s="1">
        <f>IFERROR(IF($AE422&gt;$AE421,VLOOKUP($AC422+AR$1,STOCK!$F$10:$AB$209,16,0),IF($AE422=$AE421,(IF(BE421&gt;=1,BE421-COUNTIFS($AE421:$AE421,$AC422,AR421:AR421,$AI$1),0)),0)),0)</f>
        <v>0</v>
      </c>
      <c r="BF422" s="1">
        <f>IFERROR(IF($AE422&gt;$AE421,VLOOKUP($AC422+AS$1,STOCK!$F$10:$AB$209,16,0),IF($AE422=$AE421,(IF(BF421&gt;=1,BF421-COUNTIFS($AE421:$AE421,$AC422,AS421:AS421,$AI$1),0)),0)),0)</f>
        <v>0</v>
      </c>
      <c r="BG422" s="1">
        <f>IFERROR(IF($AE422&gt;$AE421,VLOOKUP($AC422+AT$1,STOCK!$F$10:$AB$209,16,0),IF($AE422=$AE421,(IF(BG421&gt;=1,BG421-COUNTIFS($AE421:$AE421,$AC422,AT421:AT421,$AI$1),0)),0)),0)</f>
        <v>0</v>
      </c>
      <c r="BH422" s="1">
        <f>IFERROR(IF($AE422&gt;$AE421,VLOOKUP($AC422+AU$1,STOCK!$F$10:$AB$209,16,0),IF($AE422=$AE421,(IF(BH421&gt;=1,BH421-COUNTIFS($AE421:$AE421,$AC422,AU421:AU421,$AI$1),0)),0)),0)</f>
        <v>0</v>
      </c>
      <c r="BI422" s="1">
        <f>IFERROR(IF($AE422&gt;$AE421,VLOOKUP($AC422+AV$1,STOCK!$F$10:$AB$209,16,0),IF($AE422=$AE421,(IF(BI421&gt;=1,BI421-COUNTIFS($AE421:$AE421,$AC422,AV421:AV421,$AI$1),0)),0)),0)</f>
        <v>0</v>
      </c>
      <c r="BJ422" s="1">
        <f>IFERROR(IF($AE422&gt;$AE421,VLOOKUP($AC422+AW$1,STOCK!$F$10:$AB$209,16,0),IF($AE422=$AE421,(IF(BJ421&gt;=1,BJ421-COUNTIFS($AE421:$AE421,$AC422,AW421:AW421,$AI$1),0)),0)),0)</f>
        <v>0</v>
      </c>
      <c r="BK422" s="1">
        <f>IFERROR(IF($AE422&gt;$AE421,VLOOKUP($AC422+AX$1,STOCK!$F$10:$AB$209,16,0),IF($AE422=$AE421,(IF(BK421&gt;=1,BK421-COUNTIFS($AE421:$AE421,$AC422,AX421:AX421,$AI$1),0)),0)),0)</f>
        <v>0</v>
      </c>
      <c r="BL422" s="1">
        <f>IFERROR(IF($AE422&gt;$AE421,VLOOKUP($AC422+AL$1,STOCK!$F$10:$AB$209,17,0),IF($AE422=$AE421,(IF(BL421&gt;=1,BL421-COUNTIFS($AE421:$AE421,$AC422,AL421:AL421,$AI$2),0)),0)),0)</f>
        <v>0</v>
      </c>
      <c r="BM422" s="1">
        <f>IFERROR(IF($AE422&gt;$AE421,VLOOKUP($AC422+AM$1,STOCK!$F$10:$AB$209,17,0),IF($AE422=$AE421,(IF(BM421&gt;=1,BM421-COUNTIFS($AE421:$AE421,$AC422,AM421:AM421,$AI$2),0)),0)),0)</f>
        <v>0</v>
      </c>
      <c r="BN422" s="1">
        <f>IFERROR(IF($AE422&gt;$AE421,VLOOKUP($AC422+AN$1,STOCK!$F$10:$AB$209,17,0),IF($AE422=$AE421,(IF(BN421&gt;=1,BN421-COUNTIFS($AE421:$AE421,$AC422,AN421:AN421,$AI$2),0)),0)),0)</f>
        <v>0</v>
      </c>
      <c r="BO422" s="1">
        <f>IFERROR(IF($AE422&gt;$AE421,VLOOKUP($AC422+AO$1,STOCK!$F$10:$AB$209,17,0),IF($AE422=$AE421,(IF(BO421&gt;=1,BO421-COUNTIFS($AE421:$AE421,$AC422,AO421:AO421,$AI$2),0)),0)),0)</f>
        <v>0</v>
      </c>
      <c r="BP422" s="1">
        <f>IFERROR(IF($AE422&gt;$AE421,VLOOKUP($AC422+AP$1,STOCK!$F$10:$AB$209,17,0),IF($AE422=$AE421,(IF(BP421&gt;=1,BP421-COUNTIFS($AE421:$AE421,$AC422,AP421:AP421,$AI$2),0)),0)),0)</f>
        <v>0</v>
      </c>
      <c r="BQ422" s="1">
        <f>IFERROR(IF($AE422&gt;$AE421,VLOOKUP($AC422+AQ$1,STOCK!$F$10:$AB$209,17,0),IF($AE422=$AE421,(IF(BQ421&gt;=1,BQ421-COUNTIFS($AE421:$AE421,$AC422,AQ421:AQ421,$AI$2),0)),0)),0)</f>
        <v>0</v>
      </c>
      <c r="BR422" s="1">
        <f>IFERROR(IF($AE422&gt;$AE421,VLOOKUP($AC422+AR$1,STOCK!$F$10:$AB$209,17,0),IF($AE422=$AE421,(IF(BR421&gt;=1,BR421-COUNTIFS($AE421:$AE421,$AC422,AR421:AR421,$AI$2),0)),0)),0)</f>
        <v>0</v>
      </c>
      <c r="BS422" s="1">
        <f>IFERROR(IF($AE422&gt;$AE421,VLOOKUP($AC422+AS$1,STOCK!$F$10:$AB$209,17,0),IF($AE422=$AE421,(IF(BS421&gt;=1,BS421-COUNTIFS($AE421:$AE421,$AC422,AS421:AS421,$AI$2),0)),0)),0)</f>
        <v>0</v>
      </c>
      <c r="BT422" s="1">
        <f>IFERROR(IF($AE422&gt;$AE421,VLOOKUP($AC422+AT$1,STOCK!$F$10:$AB$209,17,0),IF($AE422=$AE421,(IF(BT421&gt;=1,BT421-COUNTIFS($AE421:$AE421,$AC422,AT421:AT421,$AI$2),0)),0)),0)</f>
        <v>0</v>
      </c>
      <c r="BU422" s="1">
        <f>IFERROR(IF($AE422&gt;$AE421,VLOOKUP($AC422+AU$1,STOCK!$F$10:$AB$209,17,0),IF($AE422=$AE421,(IF(BU421&gt;=1,BU421-COUNTIFS($AE421:$AE421,$AC422,AU421:AU421,$AI$2),0)),0)),0)</f>
        <v>0</v>
      </c>
      <c r="BV422" s="1">
        <f>IFERROR(IF($AE422&gt;$AE421,VLOOKUP($AC422+AV$1,STOCK!$F$10:$AB$209,17,0),IF($AE422=$AE421,(IF(BV421&gt;=1,BV421-COUNTIFS($AE421:$AE421,$AC422,AV421:AV421,$AI$2),0)),0)),0)</f>
        <v>0</v>
      </c>
      <c r="BW422" s="1">
        <f>IFERROR(IF($AE422&gt;$AE421,VLOOKUP($AC422+AW$1,STOCK!$F$10:$AB$209,17,0),IF($AE422=$AE421,(IF(BW421&gt;=1,BW421-COUNTIFS($AE421:$AE421,$AC422,AW421:AW421,$AI$2),0)),0)),0)</f>
        <v>0</v>
      </c>
      <c r="BX422" s="1">
        <f>IFERROR(IF($AE422&gt;$AE421,VLOOKUP($AC422+AX$1,STOCK!$F$10:$AB$209,17,0),IF($AE422=$AE421,(IF(BX421&gt;=1,BX421-COUNTIFS($AE421:$AE421,$AC422,AX421:AX421,$AI$2),0)),0)),0)</f>
        <v>0</v>
      </c>
    </row>
    <row r="423" spans="29:76" x14ac:dyDescent="0.25">
      <c r="AC423" s="1">
        <f t="shared" si="110"/>
        <v>0</v>
      </c>
      <c r="AD423" s="1">
        <f>IFERROR(IF(LEN(AK423)&gt;=1,VLOOKUP(HLOOKUP(AK423,PROFILE!$K$5:$V$8,4,0),PROFILE!$F$1:$G$3,2,0),0),0)</f>
        <v>0</v>
      </c>
      <c r="AE423" s="1">
        <f t="shared" si="111"/>
        <v>0</v>
      </c>
      <c r="AF423" s="1">
        <v>410</v>
      </c>
      <c r="AI423" s="1" t="str">
        <f>IFERROR(IF($AH423&gt;=1,VLOOKUP($AG423,STUDENT!$O$8:$Z$1507,3,0),""),"")</f>
        <v/>
      </c>
      <c r="AJ423" s="1" t="str">
        <f>IFERROR(IF($AH423&gt;=1,VLOOKUP($AG423,STUDENT!$O$8:$Z$1507,4,0),""),"")</f>
        <v/>
      </c>
      <c r="AK423" s="1" t="str">
        <f>IFERROR(IF($AH423&gt;=1,VLOOKUP($AG423,STUDENT!$O$8:$Z$1507,6,0),""),"")</f>
        <v/>
      </c>
      <c r="AL423" s="1" t="str">
        <f t="shared" si="112"/>
        <v/>
      </c>
      <c r="AM423" s="1" t="str">
        <f t="shared" si="113"/>
        <v/>
      </c>
      <c r="AN423" s="1" t="str">
        <f t="shared" si="114"/>
        <v/>
      </c>
      <c r="AO423" s="1" t="str">
        <f t="shared" si="115"/>
        <v/>
      </c>
      <c r="AP423" s="1" t="str">
        <f t="shared" si="116"/>
        <v/>
      </c>
      <c r="AQ423" s="1" t="str">
        <f t="shared" si="117"/>
        <v/>
      </c>
      <c r="AR423" s="1" t="str">
        <f t="shared" si="118"/>
        <v/>
      </c>
      <c r="AS423" s="1" t="str">
        <f t="shared" si="119"/>
        <v/>
      </c>
      <c r="AT423" s="1" t="str">
        <f t="shared" si="120"/>
        <v/>
      </c>
      <c r="AU423" s="1" t="str">
        <f t="shared" si="121"/>
        <v/>
      </c>
      <c r="AV423" s="1" t="str">
        <f t="shared" si="122"/>
        <v/>
      </c>
      <c r="AW423" s="1" t="str">
        <f t="shared" si="123"/>
        <v/>
      </c>
      <c r="AX423" s="1" t="str">
        <f t="shared" si="124"/>
        <v/>
      </c>
      <c r="AY423" s="1">
        <f>IFERROR(IF($AE423&gt;$AE422,VLOOKUP($AC423+AL$1,STOCK!$F$10:$AB$209,16,0),IF($AE423=$AE422,(IF(AY422&gt;=1,AY422-COUNTIFS($AE422:$AE422,$AC423,AL422:AL422,$AI$1),0)),0)),0)</f>
        <v>0</v>
      </c>
      <c r="AZ423" s="1">
        <f>IFERROR(IF($AE423&gt;$AE422,VLOOKUP($AC423+AM$1,STOCK!$F$10:$AB$209,16,0),IF($AE423=$AE422,(IF(AZ422&gt;=1,AZ422-COUNTIFS($AE422:$AE422,$AC423,AM422:AM422,$AI$1),0)),0)),0)</f>
        <v>0</v>
      </c>
      <c r="BA423" s="1">
        <f>IFERROR(IF($AE423&gt;$AE422,VLOOKUP($AC423+AN$1,STOCK!$F$10:$AB$209,16,0),IF($AE423=$AE422,(IF(BA422&gt;=1,BA422-COUNTIFS($AE422:$AE422,$AC423,AN422:AN422,$AI$1),0)),0)),0)</f>
        <v>0</v>
      </c>
      <c r="BB423" s="1">
        <f>IFERROR(IF($AE423&gt;$AE422,VLOOKUP($AC423+AO$1,STOCK!$F$10:$AB$209,16,0),IF($AE423=$AE422,(IF(BB422&gt;=1,BB422-COUNTIFS($AE422:$AE422,$AC423,AO422:AO422,$AI$1),0)),0)),0)</f>
        <v>0</v>
      </c>
      <c r="BC423" s="1">
        <f>IFERROR(IF($AE423&gt;$AE422,VLOOKUP($AC423+AP$1,STOCK!$F$10:$AB$209,16,0),IF($AE423=$AE422,(IF(BC422&gt;=1,BC422-COUNTIFS($AE422:$AE422,$AC423,AP422:AP422,$AI$1),0)),0)),0)</f>
        <v>0</v>
      </c>
      <c r="BD423" s="1">
        <f>IFERROR(IF($AE423&gt;$AE422,VLOOKUP($AC423+AQ$1,STOCK!$F$10:$AB$209,16,0),IF($AE423=$AE422,(IF(BD422&gt;=1,BD422-COUNTIFS($AE422:$AE422,$AC423,AQ422:AQ422,$AI$1),0)),0)),0)</f>
        <v>0</v>
      </c>
      <c r="BE423" s="1">
        <f>IFERROR(IF($AE423&gt;$AE422,VLOOKUP($AC423+AR$1,STOCK!$F$10:$AB$209,16,0),IF($AE423=$AE422,(IF(BE422&gt;=1,BE422-COUNTIFS($AE422:$AE422,$AC423,AR422:AR422,$AI$1),0)),0)),0)</f>
        <v>0</v>
      </c>
      <c r="BF423" s="1">
        <f>IFERROR(IF($AE423&gt;$AE422,VLOOKUP($AC423+AS$1,STOCK!$F$10:$AB$209,16,0),IF($AE423=$AE422,(IF(BF422&gt;=1,BF422-COUNTIFS($AE422:$AE422,$AC423,AS422:AS422,$AI$1),0)),0)),0)</f>
        <v>0</v>
      </c>
      <c r="BG423" s="1">
        <f>IFERROR(IF($AE423&gt;$AE422,VLOOKUP($AC423+AT$1,STOCK!$F$10:$AB$209,16,0),IF($AE423=$AE422,(IF(BG422&gt;=1,BG422-COUNTIFS($AE422:$AE422,$AC423,AT422:AT422,$AI$1),0)),0)),0)</f>
        <v>0</v>
      </c>
      <c r="BH423" s="1">
        <f>IFERROR(IF($AE423&gt;$AE422,VLOOKUP($AC423+AU$1,STOCK!$F$10:$AB$209,16,0),IF($AE423=$AE422,(IF(BH422&gt;=1,BH422-COUNTIFS($AE422:$AE422,$AC423,AU422:AU422,$AI$1),0)),0)),0)</f>
        <v>0</v>
      </c>
      <c r="BI423" s="1">
        <f>IFERROR(IF($AE423&gt;$AE422,VLOOKUP($AC423+AV$1,STOCK!$F$10:$AB$209,16,0),IF($AE423=$AE422,(IF(BI422&gt;=1,BI422-COUNTIFS($AE422:$AE422,$AC423,AV422:AV422,$AI$1),0)),0)),0)</f>
        <v>0</v>
      </c>
      <c r="BJ423" s="1">
        <f>IFERROR(IF($AE423&gt;$AE422,VLOOKUP($AC423+AW$1,STOCK!$F$10:$AB$209,16,0),IF($AE423=$AE422,(IF(BJ422&gt;=1,BJ422-COUNTIFS($AE422:$AE422,$AC423,AW422:AW422,$AI$1),0)),0)),0)</f>
        <v>0</v>
      </c>
      <c r="BK423" s="1">
        <f>IFERROR(IF($AE423&gt;$AE422,VLOOKUP($AC423+AX$1,STOCK!$F$10:$AB$209,16,0),IF($AE423=$AE422,(IF(BK422&gt;=1,BK422-COUNTIFS($AE422:$AE422,$AC423,AX422:AX422,$AI$1),0)),0)),0)</f>
        <v>0</v>
      </c>
      <c r="BL423" s="1">
        <f>IFERROR(IF($AE423&gt;$AE422,VLOOKUP($AC423+AL$1,STOCK!$F$10:$AB$209,17,0),IF($AE423=$AE422,(IF(BL422&gt;=1,BL422-COUNTIFS($AE422:$AE422,$AC423,AL422:AL422,$AI$2),0)),0)),0)</f>
        <v>0</v>
      </c>
      <c r="BM423" s="1">
        <f>IFERROR(IF($AE423&gt;$AE422,VLOOKUP($AC423+AM$1,STOCK!$F$10:$AB$209,17,0),IF($AE423=$AE422,(IF(BM422&gt;=1,BM422-COUNTIFS($AE422:$AE422,$AC423,AM422:AM422,$AI$2),0)),0)),0)</f>
        <v>0</v>
      </c>
      <c r="BN423" s="1">
        <f>IFERROR(IF($AE423&gt;$AE422,VLOOKUP($AC423+AN$1,STOCK!$F$10:$AB$209,17,0),IF($AE423=$AE422,(IF(BN422&gt;=1,BN422-COUNTIFS($AE422:$AE422,$AC423,AN422:AN422,$AI$2),0)),0)),0)</f>
        <v>0</v>
      </c>
      <c r="BO423" s="1">
        <f>IFERROR(IF($AE423&gt;$AE422,VLOOKUP($AC423+AO$1,STOCK!$F$10:$AB$209,17,0),IF($AE423=$AE422,(IF(BO422&gt;=1,BO422-COUNTIFS($AE422:$AE422,$AC423,AO422:AO422,$AI$2),0)),0)),0)</f>
        <v>0</v>
      </c>
      <c r="BP423" s="1">
        <f>IFERROR(IF($AE423&gt;$AE422,VLOOKUP($AC423+AP$1,STOCK!$F$10:$AB$209,17,0),IF($AE423=$AE422,(IF(BP422&gt;=1,BP422-COUNTIFS($AE422:$AE422,$AC423,AP422:AP422,$AI$2),0)),0)),0)</f>
        <v>0</v>
      </c>
      <c r="BQ423" s="1">
        <f>IFERROR(IF($AE423&gt;$AE422,VLOOKUP($AC423+AQ$1,STOCK!$F$10:$AB$209,17,0),IF($AE423=$AE422,(IF(BQ422&gt;=1,BQ422-COUNTIFS($AE422:$AE422,$AC423,AQ422:AQ422,$AI$2),0)),0)),0)</f>
        <v>0</v>
      </c>
      <c r="BR423" s="1">
        <f>IFERROR(IF($AE423&gt;$AE422,VLOOKUP($AC423+AR$1,STOCK!$F$10:$AB$209,17,0),IF($AE423=$AE422,(IF(BR422&gt;=1,BR422-COUNTIFS($AE422:$AE422,$AC423,AR422:AR422,$AI$2),0)),0)),0)</f>
        <v>0</v>
      </c>
      <c r="BS423" s="1">
        <f>IFERROR(IF($AE423&gt;$AE422,VLOOKUP($AC423+AS$1,STOCK!$F$10:$AB$209,17,0),IF($AE423=$AE422,(IF(BS422&gt;=1,BS422-COUNTIFS($AE422:$AE422,$AC423,AS422:AS422,$AI$2),0)),0)),0)</f>
        <v>0</v>
      </c>
      <c r="BT423" s="1">
        <f>IFERROR(IF($AE423&gt;$AE422,VLOOKUP($AC423+AT$1,STOCK!$F$10:$AB$209,17,0),IF($AE423=$AE422,(IF(BT422&gt;=1,BT422-COUNTIFS($AE422:$AE422,$AC423,AT422:AT422,$AI$2),0)),0)),0)</f>
        <v>0</v>
      </c>
      <c r="BU423" s="1">
        <f>IFERROR(IF($AE423&gt;$AE422,VLOOKUP($AC423+AU$1,STOCK!$F$10:$AB$209,17,0),IF($AE423=$AE422,(IF(BU422&gt;=1,BU422-COUNTIFS($AE422:$AE422,$AC423,AU422:AU422,$AI$2),0)),0)),0)</f>
        <v>0</v>
      </c>
      <c r="BV423" s="1">
        <f>IFERROR(IF($AE423&gt;$AE422,VLOOKUP($AC423+AV$1,STOCK!$F$10:$AB$209,17,0),IF($AE423=$AE422,(IF(BV422&gt;=1,BV422-COUNTIFS($AE422:$AE422,$AC423,AV422:AV422,$AI$2),0)),0)),0)</f>
        <v>0</v>
      </c>
      <c r="BW423" s="1">
        <f>IFERROR(IF($AE423&gt;$AE422,VLOOKUP($AC423+AW$1,STOCK!$F$10:$AB$209,17,0),IF($AE423=$AE422,(IF(BW422&gt;=1,BW422-COUNTIFS($AE422:$AE422,$AC423,AW422:AW422,$AI$2),0)),0)),0)</f>
        <v>0</v>
      </c>
      <c r="BX423" s="1">
        <f>IFERROR(IF($AE423&gt;$AE422,VLOOKUP($AC423+AX$1,STOCK!$F$10:$AB$209,17,0),IF($AE423=$AE422,(IF(BX422&gt;=1,BX422-COUNTIFS($AE422:$AE422,$AC423,AX422:AX422,$AI$2),0)),0)),0)</f>
        <v>0</v>
      </c>
    </row>
    <row r="424" spans="29:76" x14ac:dyDescent="0.25">
      <c r="AC424" s="1">
        <f t="shared" si="110"/>
        <v>0</v>
      </c>
      <c r="AD424" s="1">
        <f>IFERROR(IF(LEN(AK424)&gt;=1,VLOOKUP(HLOOKUP(AK424,PROFILE!$K$5:$V$8,4,0),PROFILE!$F$1:$G$3,2,0),0),0)</f>
        <v>0</v>
      </c>
      <c r="AE424" s="1">
        <f t="shared" si="111"/>
        <v>0</v>
      </c>
      <c r="AF424" s="1">
        <v>411</v>
      </c>
      <c r="AI424" s="1" t="str">
        <f>IFERROR(IF($AH424&gt;=1,VLOOKUP($AG424,STUDENT!$O$8:$Z$1507,3,0),""),"")</f>
        <v/>
      </c>
      <c r="AJ424" s="1" t="str">
        <f>IFERROR(IF($AH424&gt;=1,VLOOKUP($AG424,STUDENT!$O$8:$Z$1507,4,0),""),"")</f>
        <v/>
      </c>
      <c r="AK424" s="1" t="str">
        <f>IFERROR(IF($AH424&gt;=1,VLOOKUP($AG424,STUDENT!$O$8:$Z$1507,6,0),""),"")</f>
        <v/>
      </c>
      <c r="AL424" s="1" t="str">
        <f t="shared" si="112"/>
        <v/>
      </c>
      <c r="AM424" s="1" t="str">
        <f t="shared" si="113"/>
        <v/>
      </c>
      <c r="AN424" s="1" t="str">
        <f t="shared" si="114"/>
        <v/>
      </c>
      <c r="AO424" s="1" t="str">
        <f t="shared" si="115"/>
        <v/>
      </c>
      <c r="AP424" s="1" t="str">
        <f t="shared" si="116"/>
        <v/>
      </c>
      <c r="AQ424" s="1" t="str">
        <f t="shared" si="117"/>
        <v/>
      </c>
      <c r="AR424" s="1" t="str">
        <f t="shared" si="118"/>
        <v/>
      </c>
      <c r="AS424" s="1" t="str">
        <f t="shared" si="119"/>
        <v/>
      </c>
      <c r="AT424" s="1" t="str">
        <f t="shared" si="120"/>
        <v/>
      </c>
      <c r="AU424" s="1" t="str">
        <f t="shared" si="121"/>
        <v/>
      </c>
      <c r="AV424" s="1" t="str">
        <f t="shared" si="122"/>
        <v/>
      </c>
      <c r="AW424" s="1" t="str">
        <f t="shared" si="123"/>
        <v/>
      </c>
      <c r="AX424" s="1" t="str">
        <f t="shared" si="124"/>
        <v/>
      </c>
      <c r="AY424" s="1">
        <f>IFERROR(IF($AE424&gt;$AE423,VLOOKUP($AC424+AL$1,STOCK!$F$10:$AB$209,16,0),IF($AE424=$AE423,(IF(AY423&gt;=1,AY423-COUNTIFS($AE423:$AE423,$AC424,AL423:AL423,$AI$1),0)),0)),0)</f>
        <v>0</v>
      </c>
      <c r="AZ424" s="1">
        <f>IFERROR(IF($AE424&gt;$AE423,VLOOKUP($AC424+AM$1,STOCK!$F$10:$AB$209,16,0),IF($AE424=$AE423,(IF(AZ423&gt;=1,AZ423-COUNTIFS($AE423:$AE423,$AC424,AM423:AM423,$AI$1),0)),0)),0)</f>
        <v>0</v>
      </c>
      <c r="BA424" s="1">
        <f>IFERROR(IF($AE424&gt;$AE423,VLOOKUP($AC424+AN$1,STOCK!$F$10:$AB$209,16,0),IF($AE424=$AE423,(IF(BA423&gt;=1,BA423-COUNTIFS($AE423:$AE423,$AC424,AN423:AN423,$AI$1),0)),0)),0)</f>
        <v>0</v>
      </c>
      <c r="BB424" s="1">
        <f>IFERROR(IF($AE424&gt;$AE423,VLOOKUP($AC424+AO$1,STOCK!$F$10:$AB$209,16,0),IF($AE424=$AE423,(IF(BB423&gt;=1,BB423-COUNTIFS($AE423:$AE423,$AC424,AO423:AO423,$AI$1),0)),0)),0)</f>
        <v>0</v>
      </c>
      <c r="BC424" s="1">
        <f>IFERROR(IF($AE424&gt;$AE423,VLOOKUP($AC424+AP$1,STOCK!$F$10:$AB$209,16,0),IF($AE424=$AE423,(IF(BC423&gt;=1,BC423-COUNTIFS($AE423:$AE423,$AC424,AP423:AP423,$AI$1),0)),0)),0)</f>
        <v>0</v>
      </c>
      <c r="BD424" s="1">
        <f>IFERROR(IF($AE424&gt;$AE423,VLOOKUP($AC424+AQ$1,STOCK!$F$10:$AB$209,16,0),IF($AE424=$AE423,(IF(BD423&gt;=1,BD423-COUNTIFS($AE423:$AE423,$AC424,AQ423:AQ423,$AI$1),0)),0)),0)</f>
        <v>0</v>
      </c>
      <c r="BE424" s="1">
        <f>IFERROR(IF($AE424&gt;$AE423,VLOOKUP($AC424+AR$1,STOCK!$F$10:$AB$209,16,0),IF($AE424=$AE423,(IF(BE423&gt;=1,BE423-COUNTIFS($AE423:$AE423,$AC424,AR423:AR423,$AI$1),0)),0)),0)</f>
        <v>0</v>
      </c>
      <c r="BF424" s="1">
        <f>IFERROR(IF($AE424&gt;$AE423,VLOOKUP($AC424+AS$1,STOCK!$F$10:$AB$209,16,0),IF($AE424=$AE423,(IF(BF423&gt;=1,BF423-COUNTIFS($AE423:$AE423,$AC424,AS423:AS423,$AI$1),0)),0)),0)</f>
        <v>0</v>
      </c>
      <c r="BG424" s="1">
        <f>IFERROR(IF($AE424&gt;$AE423,VLOOKUP($AC424+AT$1,STOCK!$F$10:$AB$209,16,0),IF($AE424=$AE423,(IF(BG423&gt;=1,BG423-COUNTIFS($AE423:$AE423,$AC424,AT423:AT423,$AI$1),0)),0)),0)</f>
        <v>0</v>
      </c>
      <c r="BH424" s="1">
        <f>IFERROR(IF($AE424&gt;$AE423,VLOOKUP($AC424+AU$1,STOCK!$F$10:$AB$209,16,0),IF($AE424=$AE423,(IF(BH423&gt;=1,BH423-COUNTIFS($AE423:$AE423,$AC424,AU423:AU423,$AI$1),0)),0)),0)</f>
        <v>0</v>
      </c>
      <c r="BI424" s="1">
        <f>IFERROR(IF($AE424&gt;$AE423,VLOOKUP($AC424+AV$1,STOCK!$F$10:$AB$209,16,0),IF($AE424=$AE423,(IF(BI423&gt;=1,BI423-COUNTIFS($AE423:$AE423,$AC424,AV423:AV423,$AI$1),0)),0)),0)</f>
        <v>0</v>
      </c>
      <c r="BJ424" s="1">
        <f>IFERROR(IF($AE424&gt;$AE423,VLOOKUP($AC424+AW$1,STOCK!$F$10:$AB$209,16,0),IF($AE424=$AE423,(IF(BJ423&gt;=1,BJ423-COUNTIFS($AE423:$AE423,$AC424,AW423:AW423,$AI$1),0)),0)),0)</f>
        <v>0</v>
      </c>
      <c r="BK424" s="1">
        <f>IFERROR(IF($AE424&gt;$AE423,VLOOKUP($AC424+AX$1,STOCK!$F$10:$AB$209,16,0),IF($AE424=$AE423,(IF(BK423&gt;=1,BK423-COUNTIFS($AE423:$AE423,$AC424,AX423:AX423,$AI$1),0)),0)),0)</f>
        <v>0</v>
      </c>
      <c r="BL424" s="1">
        <f>IFERROR(IF($AE424&gt;$AE423,VLOOKUP($AC424+AL$1,STOCK!$F$10:$AB$209,17,0),IF($AE424=$AE423,(IF(BL423&gt;=1,BL423-COUNTIFS($AE423:$AE423,$AC424,AL423:AL423,$AI$2),0)),0)),0)</f>
        <v>0</v>
      </c>
      <c r="BM424" s="1">
        <f>IFERROR(IF($AE424&gt;$AE423,VLOOKUP($AC424+AM$1,STOCK!$F$10:$AB$209,17,0),IF($AE424=$AE423,(IF(BM423&gt;=1,BM423-COUNTIFS($AE423:$AE423,$AC424,AM423:AM423,$AI$2),0)),0)),0)</f>
        <v>0</v>
      </c>
      <c r="BN424" s="1">
        <f>IFERROR(IF($AE424&gt;$AE423,VLOOKUP($AC424+AN$1,STOCK!$F$10:$AB$209,17,0),IF($AE424=$AE423,(IF(BN423&gt;=1,BN423-COUNTIFS($AE423:$AE423,$AC424,AN423:AN423,$AI$2),0)),0)),0)</f>
        <v>0</v>
      </c>
      <c r="BO424" s="1">
        <f>IFERROR(IF($AE424&gt;$AE423,VLOOKUP($AC424+AO$1,STOCK!$F$10:$AB$209,17,0),IF($AE424=$AE423,(IF(BO423&gt;=1,BO423-COUNTIFS($AE423:$AE423,$AC424,AO423:AO423,$AI$2),0)),0)),0)</f>
        <v>0</v>
      </c>
      <c r="BP424" s="1">
        <f>IFERROR(IF($AE424&gt;$AE423,VLOOKUP($AC424+AP$1,STOCK!$F$10:$AB$209,17,0),IF($AE424=$AE423,(IF(BP423&gt;=1,BP423-COUNTIFS($AE423:$AE423,$AC424,AP423:AP423,$AI$2),0)),0)),0)</f>
        <v>0</v>
      </c>
      <c r="BQ424" s="1">
        <f>IFERROR(IF($AE424&gt;$AE423,VLOOKUP($AC424+AQ$1,STOCK!$F$10:$AB$209,17,0),IF($AE424=$AE423,(IF(BQ423&gt;=1,BQ423-COUNTIFS($AE423:$AE423,$AC424,AQ423:AQ423,$AI$2),0)),0)),0)</f>
        <v>0</v>
      </c>
      <c r="BR424" s="1">
        <f>IFERROR(IF($AE424&gt;$AE423,VLOOKUP($AC424+AR$1,STOCK!$F$10:$AB$209,17,0),IF($AE424=$AE423,(IF(BR423&gt;=1,BR423-COUNTIFS($AE423:$AE423,$AC424,AR423:AR423,$AI$2),0)),0)),0)</f>
        <v>0</v>
      </c>
      <c r="BS424" s="1">
        <f>IFERROR(IF($AE424&gt;$AE423,VLOOKUP($AC424+AS$1,STOCK!$F$10:$AB$209,17,0),IF($AE424=$AE423,(IF(BS423&gt;=1,BS423-COUNTIFS($AE423:$AE423,$AC424,AS423:AS423,$AI$2),0)),0)),0)</f>
        <v>0</v>
      </c>
      <c r="BT424" s="1">
        <f>IFERROR(IF($AE424&gt;$AE423,VLOOKUP($AC424+AT$1,STOCK!$F$10:$AB$209,17,0),IF($AE424=$AE423,(IF(BT423&gt;=1,BT423-COUNTIFS($AE423:$AE423,$AC424,AT423:AT423,$AI$2),0)),0)),0)</f>
        <v>0</v>
      </c>
      <c r="BU424" s="1">
        <f>IFERROR(IF($AE424&gt;$AE423,VLOOKUP($AC424+AU$1,STOCK!$F$10:$AB$209,17,0),IF($AE424=$AE423,(IF(BU423&gt;=1,BU423-COUNTIFS($AE423:$AE423,$AC424,AU423:AU423,$AI$2),0)),0)),0)</f>
        <v>0</v>
      </c>
      <c r="BV424" s="1">
        <f>IFERROR(IF($AE424&gt;$AE423,VLOOKUP($AC424+AV$1,STOCK!$F$10:$AB$209,17,0),IF($AE424=$AE423,(IF(BV423&gt;=1,BV423-COUNTIFS($AE423:$AE423,$AC424,AV423:AV423,$AI$2),0)),0)),0)</f>
        <v>0</v>
      </c>
      <c r="BW424" s="1">
        <f>IFERROR(IF($AE424&gt;$AE423,VLOOKUP($AC424+AW$1,STOCK!$F$10:$AB$209,17,0),IF($AE424=$AE423,(IF(BW423&gt;=1,BW423-COUNTIFS($AE423:$AE423,$AC424,AW423:AW423,$AI$2),0)),0)),0)</f>
        <v>0</v>
      </c>
      <c r="BX424" s="1">
        <f>IFERROR(IF($AE424&gt;$AE423,VLOOKUP($AC424+AX$1,STOCK!$F$10:$AB$209,17,0),IF($AE424=$AE423,(IF(BX423&gt;=1,BX423-COUNTIFS($AE423:$AE423,$AC424,AX423:AX423,$AI$2),0)),0)),0)</f>
        <v>0</v>
      </c>
    </row>
    <row r="425" spans="29:76" x14ac:dyDescent="0.25">
      <c r="AC425" s="1">
        <f t="shared" si="110"/>
        <v>0</v>
      </c>
      <c r="AD425" s="1">
        <f>IFERROR(IF(LEN(AK425)&gt;=1,VLOOKUP(HLOOKUP(AK425,PROFILE!$K$5:$V$8,4,0),PROFILE!$F$1:$G$3,2,0),0),0)</f>
        <v>0</v>
      </c>
      <c r="AE425" s="1">
        <f t="shared" si="111"/>
        <v>0</v>
      </c>
      <c r="AF425" s="1">
        <v>412</v>
      </c>
      <c r="AI425" s="1" t="str">
        <f>IFERROR(IF($AH425&gt;=1,VLOOKUP($AG425,STUDENT!$O$8:$Z$1507,3,0),""),"")</f>
        <v/>
      </c>
      <c r="AJ425" s="1" t="str">
        <f>IFERROR(IF($AH425&gt;=1,VLOOKUP($AG425,STUDENT!$O$8:$Z$1507,4,0),""),"")</f>
        <v/>
      </c>
      <c r="AK425" s="1" t="str">
        <f>IFERROR(IF($AH425&gt;=1,VLOOKUP($AG425,STUDENT!$O$8:$Z$1507,6,0),""),"")</f>
        <v/>
      </c>
      <c r="AL425" s="1" t="str">
        <f t="shared" si="112"/>
        <v/>
      </c>
      <c r="AM425" s="1" t="str">
        <f t="shared" si="113"/>
        <v/>
      </c>
      <c r="AN425" s="1" t="str">
        <f t="shared" si="114"/>
        <v/>
      </c>
      <c r="AO425" s="1" t="str">
        <f t="shared" si="115"/>
        <v/>
      </c>
      <c r="AP425" s="1" t="str">
        <f t="shared" si="116"/>
        <v/>
      </c>
      <c r="AQ425" s="1" t="str">
        <f t="shared" si="117"/>
        <v/>
      </c>
      <c r="AR425" s="1" t="str">
        <f t="shared" si="118"/>
        <v/>
      </c>
      <c r="AS425" s="1" t="str">
        <f t="shared" si="119"/>
        <v/>
      </c>
      <c r="AT425" s="1" t="str">
        <f t="shared" si="120"/>
        <v/>
      </c>
      <c r="AU425" s="1" t="str">
        <f t="shared" si="121"/>
        <v/>
      </c>
      <c r="AV425" s="1" t="str">
        <f t="shared" si="122"/>
        <v/>
      </c>
      <c r="AW425" s="1" t="str">
        <f t="shared" si="123"/>
        <v/>
      </c>
      <c r="AX425" s="1" t="str">
        <f t="shared" si="124"/>
        <v/>
      </c>
      <c r="AY425" s="1">
        <f>IFERROR(IF($AE425&gt;$AE424,VLOOKUP($AC425+AL$1,STOCK!$F$10:$AB$209,16,0),IF($AE425=$AE424,(IF(AY424&gt;=1,AY424-COUNTIFS($AE424:$AE424,$AC425,AL424:AL424,$AI$1),0)),0)),0)</f>
        <v>0</v>
      </c>
      <c r="AZ425" s="1">
        <f>IFERROR(IF($AE425&gt;$AE424,VLOOKUP($AC425+AM$1,STOCK!$F$10:$AB$209,16,0),IF($AE425=$AE424,(IF(AZ424&gt;=1,AZ424-COUNTIFS($AE424:$AE424,$AC425,AM424:AM424,$AI$1),0)),0)),0)</f>
        <v>0</v>
      </c>
      <c r="BA425" s="1">
        <f>IFERROR(IF($AE425&gt;$AE424,VLOOKUP($AC425+AN$1,STOCK!$F$10:$AB$209,16,0),IF($AE425=$AE424,(IF(BA424&gt;=1,BA424-COUNTIFS($AE424:$AE424,$AC425,AN424:AN424,$AI$1),0)),0)),0)</f>
        <v>0</v>
      </c>
      <c r="BB425" s="1">
        <f>IFERROR(IF($AE425&gt;$AE424,VLOOKUP($AC425+AO$1,STOCK!$F$10:$AB$209,16,0),IF($AE425=$AE424,(IF(BB424&gt;=1,BB424-COUNTIFS($AE424:$AE424,$AC425,AO424:AO424,$AI$1),0)),0)),0)</f>
        <v>0</v>
      </c>
      <c r="BC425" s="1">
        <f>IFERROR(IF($AE425&gt;$AE424,VLOOKUP($AC425+AP$1,STOCK!$F$10:$AB$209,16,0),IF($AE425=$AE424,(IF(BC424&gt;=1,BC424-COUNTIFS($AE424:$AE424,$AC425,AP424:AP424,$AI$1),0)),0)),0)</f>
        <v>0</v>
      </c>
      <c r="BD425" s="1">
        <f>IFERROR(IF($AE425&gt;$AE424,VLOOKUP($AC425+AQ$1,STOCK!$F$10:$AB$209,16,0),IF($AE425=$AE424,(IF(BD424&gt;=1,BD424-COUNTIFS($AE424:$AE424,$AC425,AQ424:AQ424,$AI$1),0)),0)),0)</f>
        <v>0</v>
      </c>
      <c r="BE425" s="1">
        <f>IFERROR(IF($AE425&gt;$AE424,VLOOKUP($AC425+AR$1,STOCK!$F$10:$AB$209,16,0),IF($AE425=$AE424,(IF(BE424&gt;=1,BE424-COUNTIFS($AE424:$AE424,$AC425,AR424:AR424,$AI$1),0)),0)),0)</f>
        <v>0</v>
      </c>
      <c r="BF425" s="1">
        <f>IFERROR(IF($AE425&gt;$AE424,VLOOKUP($AC425+AS$1,STOCK!$F$10:$AB$209,16,0),IF($AE425=$AE424,(IF(BF424&gt;=1,BF424-COUNTIFS($AE424:$AE424,$AC425,AS424:AS424,$AI$1),0)),0)),0)</f>
        <v>0</v>
      </c>
      <c r="BG425" s="1">
        <f>IFERROR(IF($AE425&gt;$AE424,VLOOKUP($AC425+AT$1,STOCK!$F$10:$AB$209,16,0),IF($AE425=$AE424,(IF(BG424&gt;=1,BG424-COUNTIFS($AE424:$AE424,$AC425,AT424:AT424,$AI$1),0)),0)),0)</f>
        <v>0</v>
      </c>
      <c r="BH425" s="1">
        <f>IFERROR(IF($AE425&gt;$AE424,VLOOKUP($AC425+AU$1,STOCK!$F$10:$AB$209,16,0),IF($AE425=$AE424,(IF(BH424&gt;=1,BH424-COUNTIFS($AE424:$AE424,$AC425,AU424:AU424,$AI$1),0)),0)),0)</f>
        <v>0</v>
      </c>
      <c r="BI425" s="1">
        <f>IFERROR(IF($AE425&gt;$AE424,VLOOKUP($AC425+AV$1,STOCK!$F$10:$AB$209,16,0),IF($AE425=$AE424,(IF(BI424&gt;=1,BI424-COUNTIFS($AE424:$AE424,$AC425,AV424:AV424,$AI$1),0)),0)),0)</f>
        <v>0</v>
      </c>
      <c r="BJ425" s="1">
        <f>IFERROR(IF($AE425&gt;$AE424,VLOOKUP($AC425+AW$1,STOCK!$F$10:$AB$209,16,0),IF($AE425=$AE424,(IF(BJ424&gt;=1,BJ424-COUNTIFS($AE424:$AE424,$AC425,AW424:AW424,$AI$1),0)),0)),0)</f>
        <v>0</v>
      </c>
      <c r="BK425" s="1">
        <f>IFERROR(IF($AE425&gt;$AE424,VLOOKUP($AC425+AX$1,STOCK!$F$10:$AB$209,16,0),IF($AE425=$AE424,(IF(BK424&gt;=1,BK424-COUNTIFS($AE424:$AE424,$AC425,AX424:AX424,$AI$1),0)),0)),0)</f>
        <v>0</v>
      </c>
      <c r="BL425" s="1">
        <f>IFERROR(IF($AE425&gt;$AE424,VLOOKUP($AC425+AL$1,STOCK!$F$10:$AB$209,17,0),IF($AE425=$AE424,(IF(BL424&gt;=1,BL424-COUNTIFS($AE424:$AE424,$AC425,AL424:AL424,$AI$2),0)),0)),0)</f>
        <v>0</v>
      </c>
      <c r="BM425" s="1">
        <f>IFERROR(IF($AE425&gt;$AE424,VLOOKUP($AC425+AM$1,STOCK!$F$10:$AB$209,17,0),IF($AE425=$AE424,(IF(BM424&gt;=1,BM424-COUNTIFS($AE424:$AE424,$AC425,AM424:AM424,$AI$2),0)),0)),0)</f>
        <v>0</v>
      </c>
      <c r="BN425" s="1">
        <f>IFERROR(IF($AE425&gt;$AE424,VLOOKUP($AC425+AN$1,STOCK!$F$10:$AB$209,17,0),IF($AE425=$AE424,(IF(BN424&gt;=1,BN424-COUNTIFS($AE424:$AE424,$AC425,AN424:AN424,$AI$2),0)),0)),0)</f>
        <v>0</v>
      </c>
      <c r="BO425" s="1">
        <f>IFERROR(IF($AE425&gt;$AE424,VLOOKUP($AC425+AO$1,STOCK!$F$10:$AB$209,17,0),IF($AE425=$AE424,(IF(BO424&gt;=1,BO424-COUNTIFS($AE424:$AE424,$AC425,AO424:AO424,$AI$2),0)),0)),0)</f>
        <v>0</v>
      </c>
      <c r="BP425" s="1">
        <f>IFERROR(IF($AE425&gt;$AE424,VLOOKUP($AC425+AP$1,STOCK!$F$10:$AB$209,17,0),IF($AE425=$AE424,(IF(BP424&gt;=1,BP424-COUNTIFS($AE424:$AE424,$AC425,AP424:AP424,$AI$2),0)),0)),0)</f>
        <v>0</v>
      </c>
      <c r="BQ425" s="1">
        <f>IFERROR(IF($AE425&gt;$AE424,VLOOKUP($AC425+AQ$1,STOCK!$F$10:$AB$209,17,0),IF($AE425=$AE424,(IF(BQ424&gt;=1,BQ424-COUNTIFS($AE424:$AE424,$AC425,AQ424:AQ424,$AI$2),0)),0)),0)</f>
        <v>0</v>
      </c>
      <c r="BR425" s="1">
        <f>IFERROR(IF($AE425&gt;$AE424,VLOOKUP($AC425+AR$1,STOCK!$F$10:$AB$209,17,0),IF($AE425=$AE424,(IF(BR424&gt;=1,BR424-COUNTIFS($AE424:$AE424,$AC425,AR424:AR424,$AI$2),0)),0)),0)</f>
        <v>0</v>
      </c>
      <c r="BS425" s="1">
        <f>IFERROR(IF($AE425&gt;$AE424,VLOOKUP($AC425+AS$1,STOCK!$F$10:$AB$209,17,0),IF($AE425=$AE424,(IF(BS424&gt;=1,BS424-COUNTIFS($AE424:$AE424,$AC425,AS424:AS424,$AI$2),0)),0)),0)</f>
        <v>0</v>
      </c>
      <c r="BT425" s="1">
        <f>IFERROR(IF($AE425&gt;$AE424,VLOOKUP($AC425+AT$1,STOCK!$F$10:$AB$209,17,0),IF($AE425=$AE424,(IF(BT424&gt;=1,BT424-COUNTIFS($AE424:$AE424,$AC425,AT424:AT424,$AI$2),0)),0)),0)</f>
        <v>0</v>
      </c>
      <c r="BU425" s="1">
        <f>IFERROR(IF($AE425&gt;$AE424,VLOOKUP($AC425+AU$1,STOCK!$F$10:$AB$209,17,0),IF($AE425=$AE424,(IF(BU424&gt;=1,BU424-COUNTIFS($AE424:$AE424,$AC425,AU424:AU424,$AI$2),0)),0)),0)</f>
        <v>0</v>
      </c>
      <c r="BV425" s="1">
        <f>IFERROR(IF($AE425&gt;$AE424,VLOOKUP($AC425+AV$1,STOCK!$F$10:$AB$209,17,0),IF($AE425=$AE424,(IF(BV424&gt;=1,BV424-COUNTIFS($AE424:$AE424,$AC425,AV424:AV424,$AI$2),0)),0)),0)</f>
        <v>0</v>
      </c>
      <c r="BW425" s="1">
        <f>IFERROR(IF($AE425&gt;$AE424,VLOOKUP($AC425+AW$1,STOCK!$F$10:$AB$209,17,0),IF($AE425=$AE424,(IF(BW424&gt;=1,BW424-COUNTIFS($AE424:$AE424,$AC425,AW424:AW424,$AI$2),0)),0)),0)</f>
        <v>0</v>
      </c>
      <c r="BX425" s="1">
        <f>IFERROR(IF($AE425&gt;$AE424,VLOOKUP($AC425+AX$1,STOCK!$F$10:$AB$209,17,0),IF($AE425=$AE424,(IF(BX424&gt;=1,BX424-COUNTIFS($AE424:$AE424,$AC425,AX424:AX424,$AI$2),0)),0)),0)</f>
        <v>0</v>
      </c>
    </row>
    <row r="426" spans="29:76" x14ac:dyDescent="0.25">
      <c r="AC426" s="1">
        <f t="shared" si="110"/>
        <v>0</v>
      </c>
      <c r="AD426" s="1">
        <f>IFERROR(IF(LEN(AK426)&gt;=1,VLOOKUP(HLOOKUP(AK426,PROFILE!$K$5:$V$8,4,0),PROFILE!$F$1:$G$3,2,0),0),0)</f>
        <v>0</v>
      </c>
      <c r="AE426" s="1">
        <f t="shared" si="111"/>
        <v>0</v>
      </c>
      <c r="AF426" s="1">
        <v>413</v>
      </c>
      <c r="AI426" s="1" t="str">
        <f>IFERROR(IF($AH426&gt;=1,VLOOKUP($AG426,STUDENT!$O$8:$Z$1507,3,0),""),"")</f>
        <v/>
      </c>
      <c r="AJ426" s="1" t="str">
        <f>IFERROR(IF($AH426&gt;=1,VLOOKUP($AG426,STUDENT!$O$8:$Z$1507,4,0),""),"")</f>
        <v/>
      </c>
      <c r="AK426" s="1" t="str">
        <f>IFERROR(IF($AH426&gt;=1,VLOOKUP($AG426,STUDENT!$O$8:$Z$1507,6,0),""),"")</f>
        <v/>
      </c>
      <c r="AL426" s="1" t="str">
        <f t="shared" si="112"/>
        <v/>
      </c>
      <c r="AM426" s="1" t="str">
        <f t="shared" si="113"/>
        <v/>
      </c>
      <c r="AN426" s="1" t="str">
        <f t="shared" si="114"/>
        <v/>
      </c>
      <c r="AO426" s="1" t="str">
        <f t="shared" si="115"/>
        <v/>
      </c>
      <c r="AP426" s="1" t="str">
        <f t="shared" si="116"/>
        <v/>
      </c>
      <c r="AQ426" s="1" t="str">
        <f t="shared" si="117"/>
        <v/>
      </c>
      <c r="AR426" s="1" t="str">
        <f t="shared" si="118"/>
        <v/>
      </c>
      <c r="AS426" s="1" t="str">
        <f t="shared" si="119"/>
        <v/>
      </c>
      <c r="AT426" s="1" t="str">
        <f t="shared" si="120"/>
        <v/>
      </c>
      <c r="AU426" s="1" t="str">
        <f t="shared" si="121"/>
        <v/>
      </c>
      <c r="AV426" s="1" t="str">
        <f t="shared" si="122"/>
        <v/>
      </c>
      <c r="AW426" s="1" t="str">
        <f t="shared" si="123"/>
        <v/>
      </c>
      <c r="AX426" s="1" t="str">
        <f t="shared" si="124"/>
        <v/>
      </c>
      <c r="AY426" s="1">
        <f>IFERROR(IF($AE426&gt;$AE425,VLOOKUP($AC426+AL$1,STOCK!$F$10:$AB$209,16,0),IF($AE426=$AE425,(IF(AY425&gt;=1,AY425-COUNTIFS($AE425:$AE425,$AC426,AL425:AL425,$AI$1),0)),0)),0)</f>
        <v>0</v>
      </c>
      <c r="AZ426" s="1">
        <f>IFERROR(IF($AE426&gt;$AE425,VLOOKUP($AC426+AM$1,STOCK!$F$10:$AB$209,16,0),IF($AE426=$AE425,(IF(AZ425&gt;=1,AZ425-COUNTIFS($AE425:$AE425,$AC426,AM425:AM425,$AI$1),0)),0)),0)</f>
        <v>0</v>
      </c>
      <c r="BA426" s="1">
        <f>IFERROR(IF($AE426&gt;$AE425,VLOOKUP($AC426+AN$1,STOCK!$F$10:$AB$209,16,0),IF($AE426=$AE425,(IF(BA425&gt;=1,BA425-COUNTIFS($AE425:$AE425,$AC426,AN425:AN425,$AI$1),0)),0)),0)</f>
        <v>0</v>
      </c>
      <c r="BB426" s="1">
        <f>IFERROR(IF($AE426&gt;$AE425,VLOOKUP($AC426+AO$1,STOCK!$F$10:$AB$209,16,0),IF($AE426=$AE425,(IF(BB425&gt;=1,BB425-COUNTIFS($AE425:$AE425,$AC426,AO425:AO425,$AI$1),0)),0)),0)</f>
        <v>0</v>
      </c>
      <c r="BC426" s="1">
        <f>IFERROR(IF($AE426&gt;$AE425,VLOOKUP($AC426+AP$1,STOCK!$F$10:$AB$209,16,0),IF($AE426=$AE425,(IF(BC425&gt;=1,BC425-COUNTIFS($AE425:$AE425,$AC426,AP425:AP425,$AI$1),0)),0)),0)</f>
        <v>0</v>
      </c>
      <c r="BD426" s="1">
        <f>IFERROR(IF($AE426&gt;$AE425,VLOOKUP($AC426+AQ$1,STOCK!$F$10:$AB$209,16,0),IF($AE426=$AE425,(IF(BD425&gt;=1,BD425-COUNTIFS($AE425:$AE425,$AC426,AQ425:AQ425,$AI$1),0)),0)),0)</f>
        <v>0</v>
      </c>
      <c r="BE426" s="1">
        <f>IFERROR(IF($AE426&gt;$AE425,VLOOKUP($AC426+AR$1,STOCK!$F$10:$AB$209,16,0),IF($AE426=$AE425,(IF(BE425&gt;=1,BE425-COUNTIFS($AE425:$AE425,$AC426,AR425:AR425,$AI$1),0)),0)),0)</f>
        <v>0</v>
      </c>
      <c r="BF426" s="1">
        <f>IFERROR(IF($AE426&gt;$AE425,VLOOKUP($AC426+AS$1,STOCK!$F$10:$AB$209,16,0),IF($AE426=$AE425,(IF(BF425&gt;=1,BF425-COUNTIFS($AE425:$AE425,$AC426,AS425:AS425,$AI$1),0)),0)),0)</f>
        <v>0</v>
      </c>
      <c r="BG426" s="1">
        <f>IFERROR(IF($AE426&gt;$AE425,VLOOKUP($AC426+AT$1,STOCK!$F$10:$AB$209,16,0),IF($AE426=$AE425,(IF(BG425&gt;=1,BG425-COUNTIFS($AE425:$AE425,$AC426,AT425:AT425,$AI$1),0)),0)),0)</f>
        <v>0</v>
      </c>
      <c r="BH426" s="1">
        <f>IFERROR(IF($AE426&gt;$AE425,VLOOKUP($AC426+AU$1,STOCK!$F$10:$AB$209,16,0),IF($AE426=$AE425,(IF(BH425&gt;=1,BH425-COUNTIFS($AE425:$AE425,$AC426,AU425:AU425,$AI$1),0)),0)),0)</f>
        <v>0</v>
      </c>
      <c r="BI426" s="1">
        <f>IFERROR(IF($AE426&gt;$AE425,VLOOKUP($AC426+AV$1,STOCK!$F$10:$AB$209,16,0),IF($AE426=$AE425,(IF(BI425&gt;=1,BI425-COUNTIFS($AE425:$AE425,$AC426,AV425:AV425,$AI$1),0)),0)),0)</f>
        <v>0</v>
      </c>
      <c r="BJ426" s="1">
        <f>IFERROR(IF($AE426&gt;$AE425,VLOOKUP($AC426+AW$1,STOCK!$F$10:$AB$209,16,0),IF($AE426=$AE425,(IF(BJ425&gt;=1,BJ425-COUNTIFS($AE425:$AE425,$AC426,AW425:AW425,$AI$1),0)),0)),0)</f>
        <v>0</v>
      </c>
      <c r="BK426" s="1">
        <f>IFERROR(IF($AE426&gt;$AE425,VLOOKUP($AC426+AX$1,STOCK!$F$10:$AB$209,16,0),IF($AE426=$AE425,(IF(BK425&gt;=1,BK425-COUNTIFS($AE425:$AE425,$AC426,AX425:AX425,$AI$1),0)),0)),0)</f>
        <v>0</v>
      </c>
      <c r="BL426" s="1">
        <f>IFERROR(IF($AE426&gt;$AE425,VLOOKUP($AC426+AL$1,STOCK!$F$10:$AB$209,17,0),IF($AE426=$AE425,(IF(BL425&gt;=1,BL425-COUNTIFS($AE425:$AE425,$AC426,AL425:AL425,$AI$2),0)),0)),0)</f>
        <v>0</v>
      </c>
      <c r="BM426" s="1">
        <f>IFERROR(IF($AE426&gt;$AE425,VLOOKUP($AC426+AM$1,STOCK!$F$10:$AB$209,17,0),IF($AE426=$AE425,(IF(BM425&gt;=1,BM425-COUNTIFS($AE425:$AE425,$AC426,AM425:AM425,$AI$2),0)),0)),0)</f>
        <v>0</v>
      </c>
      <c r="BN426" s="1">
        <f>IFERROR(IF($AE426&gt;$AE425,VLOOKUP($AC426+AN$1,STOCK!$F$10:$AB$209,17,0),IF($AE426=$AE425,(IF(BN425&gt;=1,BN425-COUNTIFS($AE425:$AE425,$AC426,AN425:AN425,$AI$2),0)),0)),0)</f>
        <v>0</v>
      </c>
      <c r="BO426" s="1">
        <f>IFERROR(IF($AE426&gt;$AE425,VLOOKUP($AC426+AO$1,STOCK!$F$10:$AB$209,17,0),IF($AE426=$AE425,(IF(BO425&gt;=1,BO425-COUNTIFS($AE425:$AE425,$AC426,AO425:AO425,$AI$2),0)),0)),0)</f>
        <v>0</v>
      </c>
      <c r="BP426" s="1">
        <f>IFERROR(IF($AE426&gt;$AE425,VLOOKUP($AC426+AP$1,STOCK!$F$10:$AB$209,17,0),IF($AE426=$AE425,(IF(BP425&gt;=1,BP425-COUNTIFS($AE425:$AE425,$AC426,AP425:AP425,$AI$2),0)),0)),0)</f>
        <v>0</v>
      </c>
      <c r="BQ426" s="1">
        <f>IFERROR(IF($AE426&gt;$AE425,VLOOKUP($AC426+AQ$1,STOCK!$F$10:$AB$209,17,0),IF($AE426=$AE425,(IF(BQ425&gt;=1,BQ425-COUNTIFS($AE425:$AE425,$AC426,AQ425:AQ425,$AI$2),0)),0)),0)</f>
        <v>0</v>
      </c>
      <c r="BR426" s="1">
        <f>IFERROR(IF($AE426&gt;$AE425,VLOOKUP($AC426+AR$1,STOCK!$F$10:$AB$209,17,0),IF($AE426=$AE425,(IF(BR425&gt;=1,BR425-COUNTIFS($AE425:$AE425,$AC426,AR425:AR425,$AI$2),0)),0)),0)</f>
        <v>0</v>
      </c>
      <c r="BS426" s="1">
        <f>IFERROR(IF($AE426&gt;$AE425,VLOOKUP($AC426+AS$1,STOCK!$F$10:$AB$209,17,0),IF($AE426=$AE425,(IF(BS425&gt;=1,BS425-COUNTIFS($AE425:$AE425,$AC426,AS425:AS425,$AI$2),0)),0)),0)</f>
        <v>0</v>
      </c>
      <c r="BT426" s="1">
        <f>IFERROR(IF($AE426&gt;$AE425,VLOOKUP($AC426+AT$1,STOCK!$F$10:$AB$209,17,0),IF($AE426=$AE425,(IF(BT425&gt;=1,BT425-COUNTIFS($AE425:$AE425,$AC426,AT425:AT425,$AI$2),0)),0)),0)</f>
        <v>0</v>
      </c>
      <c r="BU426" s="1">
        <f>IFERROR(IF($AE426&gt;$AE425,VLOOKUP($AC426+AU$1,STOCK!$F$10:$AB$209,17,0),IF($AE426=$AE425,(IF(BU425&gt;=1,BU425-COUNTIFS($AE425:$AE425,$AC426,AU425:AU425,$AI$2),0)),0)),0)</f>
        <v>0</v>
      </c>
      <c r="BV426" s="1">
        <f>IFERROR(IF($AE426&gt;$AE425,VLOOKUP($AC426+AV$1,STOCK!$F$10:$AB$209,17,0),IF($AE426=$AE425,(IF(BV425&gt;=1,BV425-COUNTIFS($AE425:$AE425,$AC426,AV425:AV425,$AI$2),0)),0)),0)</f>
        <v>0</v>
      </c>
      <c r="BW426" s="1">
        <f>IFERROR(IF($AE426&gt;$AE425,VLOOKUP($AC426+AW$1,STOCK!$F$10:$AB$209,17,0),IF($AE426=$AE425,(IF(BW425&gt;=1,BW425-COUNTIFS($AE425:$AE425,$AC426,AW425:AW425,$AI$2),0)),0)),0)</f>
        <v>0</v>
      </c>
      <c r="BX426" s="1">
        <f>IFERROR(IF($AE426&gt;$AE425,VLOOKUP($AC426+AX$1,STOCK!$F$10:$AB$209,17,0),IF($AE426=$AE425,(IF(BX425&gt;=1,BX425-COUNTIFS($AE425:$AE425,$AC426,AX425:AX425,$AI$2),0)),0)),0)</f>
        <v>0</v>
      </c>
    </row>
    <row r="427" spans="29:76" x14ac:dyDescent="0.25">
      <c r="AC427" s="1">
        <f t="shared" si="110"/>
        <v>0</v>
      </c>
      <c r="AD427" s="1">
        <f>IFERROR(IF(LEN(AK427)&gt;=1,VLOOKUP(HLOOKUP(AK427,PROFILE!$K$5:$V$8,4,0),PROFILE!$F$1:$G$3,2,0),0),0)</f>
        <v>0</v>
      </c>
      <c r="AE427" s="1">
        <f t="shared" si="111"/>
        <v>0</v>
      </c>
      <c r="AF427" s="1">
        <v>414</v>
      </c>
      <c r="AI427" s="1" t="str">
        <f>IFERROR(IF($AH427&gt;=1,VLOOKUP($AG427,STUDENT!$O$8:$Z$1507,3,0),""),"")</f>
        <v/>
      </c>
      <c r="AJ427" s="1" t="str">
        <f>IFERROR(IF($AH427&gt;=1,VLOOKUP($AG427,STUDENT!$O$8:$Z$1507,4,0),""),"")</f>
        <v/>
      </c>
      <c r="AK427" s="1" t="str">
        <f>IFERROR(IF($AH427&gt;=1,VLOOKUP($AG427,STUDENT!$O$8:$Z$1507,6,0),""),"")</f>
        <v/>
      </c>
      <c r="AL427" s="1" t="str">
        <f t="shared" si="112"/>
        <v/>
      </c>
      <c r="AM427" s="1" t="str">
        <f t="shared" si="113"/>
        <v/>
      </c>
      <c r="AN427" s="1" t="str">
        <f t="shared" si="114"/>
        <v/>
      </c>
      <c r="AO427" s="1" t="str">
        <f t="shared" si="115"/>
        <v/>
      </c>
      <c r="AP427" s="1" t="str">
        <f t="shared" si="116"/>
        <v/>
      </c>
      <c r="AQ427" s="1" t="str">
        <f t="shared" si="117"/>
        <v/>
      </c>
      <c r="AR427" s="1" t="str">
        <f t="shared" si="118"/>
        <v/>
      </c>
      <c r="AS427" s="1" t="str">
        <f t="shared" si="119"/>
        <v/>
      </c>
      <c r="AT427" s="1" t="str">
        <f t="shared" si="120"/>
        <v/>
      </c>
      <c r="AU427" s="1" t="str">
        <f t="shared" si="121"/>
        <v/>
      </c>
      <c r="AV427" s="1" t="str">
        <f t="shared" si="122"/>
        <v/>
      </c>
      <c r="AW427" s="1" t="str">
        <f t="shared" si="123"/>
        <v/>
      </c>
      <c r="AX427" s="1" t="str">
        <f t="shared" si="124"/>
        <v/>
      </c>
      <c r="AY427" s="1">
        <f>IFERROR(IF($AE427&gt;$AE426,VLOOKUP($AC427+AL$1,STOCK!$F$10:$AB$209,16,0),IF($AE427=$AE426,(IF(AY426&gt;=1,AY426-COUNTIFS($AE426:$AE426,$AC427,AL426:AL426,$AI$1),0)),0)),0)</f>
        <v>0</v>
      </c>
      <c r="AZ427" s="1">
        <f>IFERROR(IF($AE427&gt;$AE426,VLOOKUP($AC427+AM$1,STOCK!$F$10:$AB$209,16,0),IF($AE427=$AE426,(IF(AZ426&gt;=1,AZ426-COUNTIFS($AE426:$AE426,$AC427,AM426:AM426,$AI$1),0)),0)),0)</f>
        <v>0</v>
      </c>
      <c r="BA427" s="1">
        <f>IFERROR(IF($AE427&gt;$AE426,VLOOKUP($AC427+AN$1,STOCK!$F$10:$AB$209,16,0),IF($AE427=$AE426,(IF(BA426&gt;=1,BA426-COUNTIFS($AE426:$AE426,$AC427,AN426:AN426,$AI$1),0)),0)),0)</f>
        <v>0</v>
      </c>
      <c r="BB427" s="1">
        <f>IFERROR(IF($AE427&gt;$AE426,VLOOKUP($AC427+AO$1,STOCK!$F$10:$AB$209,16,0),IF($AE427=$AE426,(IF(BB426&gt;=1,BB426-COUNTIFS($AE426:$AE426,$AC427,AO426:AO426,$AI$1),0)),0)),0)</f>
        <v>0</v>
      </c>
      <c r="BC427" s="1">
        <f>IFERROR(IF($AE427&gt;$AE426,VLOOKUP($AC427+AP$1,STOCK!$F$10:$AB$209,16,0),IF($AE427=$AE426,(IF(BC426&gt;=1,BC426-COUNTIFS($AE426:$AE426,$AC427,AP426:AP426,$AI$1),0)),0)),0)</f>
        <v>0</v>
      </c>
      <c r="BD427" s="1">
        <f>IFERROR(IF($AE427&gt;$AE426,VLOOKUP($AC427+AQ$1,STOCK!$F$10:$AB$209,16,0),IF($AE427=$AE426,(IF(BD426&gt;=1,BD426-COUNTIFS($AE426:$AE426,$AC427,AQ426:AQ426,$AI$1),0)),0)),0)</f>
        <v>0</v>
      </c>
      <c r="BE427" s="1">
        <f>IFERROR(IF($AE427&gt;$AE426,VLOOKUP($AC427+AR$1,STOCK!$F$10:$AB$209,16,0),IF($AE427=$AE426,(IF(BE426&gt;=1,BE426-COUNTIFS($AE426:$AE426,$AC427,AR426:AR426,$AI$1),0)),0)),0)</f>
        <v>0</v>
      </c>
      <c r="BF427" s="1">
        <f>IFERROR(IF($AE427&gt;$AE426,VLOOKUP($AC427+AS$1,STOCK!$F$10:$AB$209,16,0),IF($AE427=$AE426,(IF(BF426&gt;=1,BF426-COUNTIFS($AE426:$AE426,$AC427,AS426:AS426,$AI$1),0)),0)),0)</f>
        <v>0</v>
      </c>
      <c r="BG427" s="1">
        <f>IFERROR(IF($AE427&gt;$AE426,VLOOKUP($AC427+AT$1,STOCK!$F$10:$AB$209,16,0),IF($AE427=$AE426,(IF(BG426&gt;=1,BG426-COUNTIFS($AE426:$AE426,$AC427,AT426:AT426,$AI$1),0)),0)),0)</f>
        <v>0</v>
      </c>
      <c r="BH427" s="1">
        <f>IFERROR(IF($AE427&gt;$AE426,VLOOKUP($AC427+AU$1,STOCK!$F$10:$AB$209,16,0),IF($AE427=$AE426,(IF(BH426&gt;=1,BH426-COUNTIFS($AE426:$AE426,$AC427,AU426:AU426,$AI$1),0)),0)),0)</f>
        <v>0</v>
      </c>
      <c r="BI427" s="1">
        <f>IFERROR(IF($AE427&gt;$AE426,VLOOKUP($AC427+AV$1,STOCK!$F$10:$AB$209,16,0),IF($AE427=$AE426,(IF(BI426&gt;=1,BI426-COUNTIFS($AE426:$AE426,$AC427,AV426:AV426,$AI$1),0)),0)),0)</f>
        <v>0</v>
      </c>
      <c r="BJ427" s="1">
        <f>IFERROR(IF($AE427&gt;$AE426,VLOOKUP($AC427+AW$1,STOCK!$F$10:$AB$209,16,0),IF($AE427=$AE426,(IF(BJ426&gt;=1,BJ426-COUNTIFS($AE426:$AE426,$AC427,AW426:AW426,$AI$1),0)),0)),0)</f>
        <v>0</v>
      </c>
      <c r="BK427" s="1">
        <f>IFERROR(IF($AE427&gt;$AE426,VLOOKUP($AC427+AX$1,STOCK!$F$10:$AB$209,16,0),IF($AE427=$AE426,(IF(BK426&gt;=1,BK426-COUNTIFS($AE426:$AE426,$AC427,AX426:AX426,$AI$1),0)),0)),0)</f>
        <v>0</v>
      </c>
      <c r="BL427" s="1">
        <f>IFERROR(IF($AE427&gt;$AE426,VLOOKUP($AC427+AL$1,STOCK!$F$10:$AB$209,17,0),IF($AE427=$AE426,(IF(BL426&gt;=1,BL426-COUNTIFS($AE426:$AE426,$AC427,AL426:AL426,$AI$2),0)),0)),0)</f>
        <v>0</v>
      </c>
      <c r="BM427" s="1">
        <f>IFERROR(IF($AE427&gt;$AE426,VLOOKUP($AC427+AM$1,STOCK!$F$10:$AB$209,17,0),IF($AE427=$AE426,(IF(BM426&gt;=1,BM426-COUNTIFS($AE426:$AE426,$AC427,AM426:AM426,$AI$2),0)),0)),0)</f>
        <v>0</v>
      </c>
      <c r="BN427" s="1">
        <f>IFERROR(IF($AE427&gt;$AE426,VLOOKUP($AC427+AN$1,STOCK!$F$10:$AB$209,17,0),IF($AE427=$AE426,(IF(BN426&gt;=1,BN426-COUNTIFS($AE426:$AE426,$AC427,AN426:AN426,$AI$2),0)),0)),0)</f>
        <v>0</v>
      </c>
      <c r="BO427" s="1">
        <f>IFERROR(IF($AE427&gt;$AE426,VLOOKUP($AC427+AO$1,STOCK!$F$10:$AB$209,17,0),IF($AE427=$AE426,(IF(BO426&gt;=1,BO426-COUNTIFS($AE426:$AE426,$AC427,AO426:AO426,$AI$2),0)),0)),0)</f>
        <v>0</v>
      </c>
      <c r="BP427" s="1">
        <f>IFERROR(IF($AE427&gt;$AE426,VLOOKUP($AC427+AP$1,STOCK!$F$10:$AB$209,17,0),IF($AE427=$AE426,(IF(BP426&gt;=1,BP426-COUNTIFS($AE426:$AE426,$AC427,AP426:AP426,$AI$2),0)),0)),0)</f>
        <v>0</v>
      </c>
      <c r="BQ427" s="1">
        <f>IFERROR(IF($AE427&gt;$AE426,VLOOKUP($AC427+AQ$1,STOCK!$F$10:$AB$209,17,0),IF($AE427=$AE426,(IF(BQ426&gt;=1,BQ426-COUNTIFS($AE426:$AE426,$AC427,AQ426:AQ426,$AI$2),0)),0)),0)</f>
        <v>0</v>
      </c>
      <c r="BR427" s="1">
        <f>IFERROR(IF($AE427&gt;$AE426,VLOOKUP($AC427+AR$1,STOCK!$F$10:$AB$209,17,0),IF($AE427=$AE426,(IF(BR426&gt;=1,BR426-COUNTIFS($AE426:$AE426,$AC427,AR426:AR426,$AI$2),0)),0)),0)</f>
        <v>0</v>
      </c>
      <c r="BS427" s="1">
        <f>IFERROR(IF($AE427&gt;$AE426,VLOOKUP($AC427+AS$1,STOCK!$F$10:$AB$209,17,0),IF($AE427=$AE426,(IF(BS426&gt;=1,BS426-COUNTIFS($AE426:$AE426,$AC427,AS426:AS426,$AI$2),0)),0)),0)</f>
        <v>0</v>
      </c>
      <c r="BT427" s="1">
        <f>IFERROR(IF($AE427&gt;$AE426,VLOOKUP($AC427+AT$1,STOCK!$F$10:$AB$209,17,0),IF($AE427=$AE426,(IF(BT426&gt;=1,BT426-COUNTIFS($AE426:$AE426,$AC427,AT426:AT426,$AI$2),0)),0)),0)</f>
        <v>0</v>
      </c>
      <c r="BU427" s="1">
        <f>IFERROR(IF($AE427&gt;$AE426,VLOOKUP($AC427+AU$1,STOCK!$F$10:$AB$209,17,0),IF($AE427=$AE426,(IF(BU426&gt;=1,BU426-COUNTIFS($AE426:$AE426,$AC427,AU426:AU426,$AI$2),0)),0)),0)</f>
        <v>0</v>
      </c>
      <c r="BV427" s="1">
        <f>IFERROR(IF($AE427&gt;$AE426,VLOOKUP($AC427+AV$1,STOCK!$F$10:$AB$209,17,0),IF($AE427=$AE426,(IF(BV426&gt;=1,BV426-COUNTIFS($AE426:$AE426,$AC427,AV426:AV426,$AI$2),0)),0)),0)</f>
        <v>0</v>
      </c>
      <c r="BW427" s="1">
        <f>IFERROR(IF($AE427&gt;$AE426,VLOOKUP($AC427+AW$1,STOCK!$F$10:$AB$209,17,0),IF($AE427=$AE426,(IF(BW426&gt;=1,BW426-COUNTIFS($AE426:$AE426,$AC427,AW426:AW426,$AI$2),0)),0)),0)</f>
        <v>0</v>
      </c>
      <c r="BX427" s="1">
        <f>IFERROR(IF($AE427&gt;$AE426,VLOOKUP($AC427+AX$1,STOCK!$F$10:$AB$209,17,0),IF($AE427=$AE426,(IF(BX426&gt;=1,BX426-COUNTIFS($AE426:$AE426,$AC427,AX426:AX426,$AI$2),0)),0)),0)</f>
        <v>0</v>
      </c>
    </row>
    <row r="428" spans="29:76" x14ac:dyDescent="0.25">
      <c r="AC428" s="1">
        <f t="shared" si="110"/>
        <v>0</v>
      </c>
      <c r="AD428" s="1">
        <f>IFERROR(IF(LEN(AK428)&gt;=1,VLOOKUP(HLOOKUP(AK428,PROFILE!$K$5:$V$8,4,0),PROFILE!$F$1:$G$3,2,0),0),0)</f>
        <v>0</v>
      </c>
      <c r="AE428" s="1">
        <f t="shared" si="111"/>
        <v>0</v>
      </c>
      <c r="AF428" s="1">
        <v>415</v>
      </c>
      <c r="AI428" s="1" t="str">
        <f>IFERROR(IF($AH428&gt;=1,VLOOKUP($AG428,STUDENT!$O$8:$Z$1507,3,0),""),"")</f>
        <v/>
      </c>
      <c r="AJ428" s="1" t="str">
        <f>IFERROR(IF($AH428&gt;=1,VLOOKUP($AG428,STUDENT!$O$8:$Z$1507,4,0),""),"")</f>
        <v/>
      </c>
      <c r="AK428" s="1" t="str">
        <f>IFERROR(IF($AH428&gt;=1,VLOOKUP($AG428,STUDENT!$O$8:$Z$1507,6,0),""),"")</f>
        <v/>
      </c>
      <c r="AL428" s="1" t="str">
        <f t="shared" si="112"/>
        <v/>
      </c>
      <c r="AM428" s="1" t="str">
        <f t="shared" si="113"/>
        <v/>
      </c>
      <c r="AN428" s="1" t="str">
        <f t="shared" si="114"/>
        <v/>
      </c>
      <c r="AO428" s="1" t="str">
        <f t="shared" si="115"/>
        <v/>
      </c>
      <c r="AP428" s="1" t="str">
        <f t="shared" si="116"/>
        <v/>
      </c>
      <c r="AQ428" s="1" t="str">
        <f t="shared" si="117"/>
        <v/>
      </c>
      <c r="AR428" s="1" t="str">
        <f t="shared" si="118"/>
        <v/>
      </c>
      <c r="AS428" s="1" t="str">
        <f t="shared" si="119"/>
        <v/>
      </c>
      <c r="AT428" s="1" t="str">
        <f t="shared" si="120"/>
        <v/>
      </c>
      <c r="AU428" s="1" t="str">
        <f t="shared" si="121"/>
        <v/>
      </c>
      <c r="AV428" s="1" t="str">
        <f t="shared" si="122"/>
        <v/>
      </c>
      <c r="AW428" s="1" t="str">
        <f t="shared" si="123"/>
        <v/>
      </c>
      <c r="AX428" s="1" t="str">
        <f t="shared" si="124"/>
        <v/>
      </c>
      <c r="AY428" s="1">
        <f>IFERROR(IF($AE428&gt;$AE427,VLOOKUP($AC428+AL$1,STOCK!$F$10:$AB$209,16,0),IF($AE428=$AE427,(IF(AY427&gt;=1,AY427-COUNTIFS($AE427:$AE427,$AC428,AL427:AL427,$AI$1),0)),0)),0)</f>
        <v>0</v>
      </c>
      <c r="AZ428" s="1">
        <f>IFERROR(IF($AE428&gt;$AE427,VLOOKUP($AC428+AM$1,STOCK!$F$10:$AB$209,16,0),IF($AE428=$AE427,(IF(AZ427&gt;=1,AZ427-COUNTIFS($AE427:$AE427,$AC428,AM427:AM427,$AI$1),0)),0)),0)</f>
        <v>0</v>
      </c>
      <c r="BA428" s="1">
        <f>IFERROR(IF($AE428&gt;$AE427,VLOOKUP($AC428+AN$1,STOCK!$F$10:$AB$209,16,0),IF($AE428=$AE427,(IF(BA427&gt;=1,BA427-COUNTIFS($AE427:$AE427,$AC428,AN427:AN427,$AI$1),0)),0)),0)</f>
        <v>0</v>
      </c>
      <c r="BB428" s="1">
        <f>IFERROR(IF($AE428&gt;$AE427,VLOOKUP($AC428+AO$1,STOCK!$F$10:$AB$209,16,0),IF($AE428=$AE427,(IF(BB427&gt;=1,BB427-COUNTIFS($AE427:$AE427,$AC428,AO427:AO427,$AI$1),0)),0)),0)</f>
        <v>0</v>
      </c>
      <c r="BC428" s="1">
        <f>IFERROR(IF($AE428&gt;$AE427,VLOOKUP($AC428+AP$1,STOCK!$F$10:$AB$209,16,0),IF($AE428=$AE427,(IF(BC427&gt;=1,BC427-COUNTIFS($AE427:$AE427,$AC428,AP427:AP427,$AI$1),0)),0)),0)</f>
        <v>0</v>
      </c>
      <c r="BD428" s="1">
        <f>IFERROR(IF($AE428&gt;$AE427,VLOOKUP($AC428+AQ$1,STOCK!$F$10:$AB$209,16,0),IF($AE428=$AE427,(IF(BD427&gt;=1,BD427-COUNTIFS($AE427:$AE427,$AC428,AQ427:AQ427,$AI$1),0)),0)),0)</f>
        <v>0</v>
      </c>
      <c r="BE428" s="1">
        <f>IFERROR(IF($AE428&gt;$AE427,VLOOKUP($AC428+AR$1,STOCK!$F$10:$AB$209,16,0),IF($AE428=$AE427,(IF(BE427&gt;=1,BE427-COUNTIFS($AE427:$AE427,$AC428,AR427:AR427,$AI$1),0)),0)),0)</f>
        <v>0</v>
      </c>
      <c r="BF428" s="1">
        <f>IFERROR(IF($AE428&gt;$AE427,VLOOKUP($AC428+AS$1,STOCK!$F$10:$AB$209,16,0),IF($AE428=$AE427,(IF(BF427&gt;=1,BF427-COUNTIFS($AE427:$AE427,$AC428,AS427:AS427,$AI$1),0)),0)),0)</f>
        <v>0</v>
      </c>
      <c r="BG428" s="1">
        <f>IFERROR(IF($AE428&gt;$AE427,VLOOKUP($AC428+AT$1,STOCK!$F$10:$AB$209,16,0),IF($AE428=$AE427,(IF(BG427&gt;=1,BG427-COUNTIFS($AE427:$AE427,$AC428,AT427:AT427,$AI$1),0)),0)),0)</f>
        <v>0</v>
      </c>
      <c r="BH428" s="1">
        <f>IFERROR(IF($AE428&gt;$AE427,VLOOKUP($AC428+AU$1,STOCK!$F$10:$AB$209,16,0),IF($AE428=$AE427,(IF(BH427&gt;=1,BH427-COUNTIFS($AE427:$AE427,$AC428,AU427:AU427,$AI$1),0)),0)),0)</f>
        <v>0</v>
      </c>
      <c r="BI428" s="1">
        <f>IFERROR(IF($AE428&gt;$AE427,VLOOKUP($AC428+AV$1,STOCK!$F$10:$AB$209,16,0),IF($AE428=$AE427,(IF(BI427&gt;=1,BI427-COUNTIFS($AE427:$AE427,$AC428,AV427:AV427,$AI$1),0)),0)),0)</f>
        <v>0</v>
      </c>
      <c r="BJ428" s="1">
        <f>IFERROR(IF($AE428&gt;$AE427,VLOOKUP($AC428+AW$1,STOCK!$F$10:$AB$209,16,0),IF($AE428=$AE427,(IF(BJ427&gt;=1,BJ427-COUNTIFS($AE427:$AE427,$AC428,AW427:AW427,$AI$1),0)),0)),0)</f>
        <v>0</v>
      </c>
      <c r="BK428" s="1">
        <f>IFERROR(IF($AE428&gt;$AE427,VLOOKUP($AC428+AX$1,STOCK!$F$10:$AB$209,16,0),IF($AE428=$AE427,(IF(BK427&gt;=1,BK427-COUNTIFS($AE427:$AE427,$AC428,AX427:AX427,$AI$1),0)),0)),0)</f>
        <v>0</v>
      </c>
      <c r="BL428" s="1">
        <f>IFERROR(IF($AE428&gt;$AE427,VLOOKUP($AC428+AL$1,STOCK!$F$10:$AB$209,17,0),IF($AE428=$AE427,(IF(BL427&gt;=1,BL427-COUNTIFS($AE427:$AE427,$AC428,AL427:AL427,$AI$2),0)),0)),0)</f>
        <v>0</v>
      </c>
      <c r="BM428" s="1">
        <f>IFERROR(IF($AE428&gt;$AE427,VLOOKUP($AC428+AM$1,STOCK!$F$10:$AB$209,17,0),IF($AE428=$AE427,(IF(BM427&gt;=1,BM427-COUNTIFS($AE427:$AE427,$AC428,AM427:AM427,$AI$2),0)),0)),0)</f>
        <v>0</v>
      </c>
      <c r="BN428" s="1">
        <f>IFERROR(IF($AE428&gt;$AE427,VLOOKUP($AC428+AN$1,STOCK!$F$10:$AB$209,17,0),IF($AE428=$AE427,(IF(BN427&gt;=1,BN427-COUNTIFS($AE427:$AE427,$AC428,AN427:AN427,$AI$2),0)),0)),0)</f>
        <v>0</v>
      </c>
      <c r="BO428" s="1">
        <f>IFERROR(IF($AE428&gt;$AE427,VLOOKUP($AC428+AO$1,STOCK!$F$10:$AB$209,17,0),IF($AE428=$AE427,(IF(BO427&gt;=1,BO427-COUNTIFS($AE427:$AE427,$AC428,AO427:AO427,$AI$2),0)),0)),0)</f>
        <v>0</v>
      </c>
      <c r="BP428" s="1">
        <f>IFERROR(IF($AE428&gt;$AE427,VLOOKUP($AC428+AP$1,STOCK!$F$10:$AB$209,17,0),IF($AE428=$AE427,(IF(BP427&gt;=1,BP427-COUNTIFS($AE427:$AE427,$AC428,AP427:AP427,$AI$2),0)),0)),0)</f>
        <v>0</v>
      </c>
      <c r="BQ428" s="1">
        <f>IFERROR(IF($AE428&gt;$AE427,VLOOKUP($AC428+AQ$1,STOCK!$F$10:$AB$209,17,0),IF($AE428=$AE427,(IF(BQ427&gt;=1,BQ427-COUNTIFS($AE427:$AE427,$AC428,AQ427:AQ427,$AI$2),0)),0)),0)</f>
        <v>0</v>
      </c>
      <c r="BR428" s="1">
        <f>IFERROR(IF($AE428&gt;$AE427,VLOOKUP($AC428+AR$1,STOCK!$F$10:$AB$209,17,0),IF($AE428=$AE427,(IF(BR427&gt;=1,BR427-COUNTIFS($AE427:$AE427,$AC428,AR427:AR427,$AI$2),0)),0)),0)</f>
        <v>0</v>
      </c>
      <c r="BS428" s="1">
        <f>IFERROR(IF($AE428&gt;$AE427,VLOOKUP($AC428+AS$1,STOCK!$F$10:$AB$209,17,0),IF($AE428=$AE427,(IF(BS427&gt;=1,BS427-COUNTIFS($AE427:$AE427,$AC428,AS427:AS427,$AI$2),0)),0)),0)</f>
        <v>0</v>
      </c>
      <c r="BT428" s="1">
        <f>IFERROR(IF($AE428&gt;$AE427,VLOOKUP($AC428+AT$1,STOCK!$F$10:$AB$209,17,0),IF($AE428=$AE427,(IF(BT427&gt;=1,BT427-COUNTIFS($AE427:$AE427,$AC428,AT427:AT427,$AI$2),0)),0)),0)</f>
        <v>0</v>
      </c>
      <c r="BU428" s="1">
        <f>IFERROR(IF($AE428&gt;$AE427,VLOOKUP($AC428+AU$1,STOCK!$F$10:$AB$209,17,0),IF($AE428=$AE427,(IF(BU427&gt;=1,BU427-COUNTIFS($AE427:$AE427,$AC428,AU427:AU427,$AI$2),0)),0)),0)</f>
        <v>0</v>
      </c>
      <c r="BV428" s="1">
        <f>IFERROR(IF($AE428&gt;$AE427,VLOOKUP($AC428+AV$1,STOCK!$F$10:$AB$209,17,0),IF($AE428=$AE427,(IF(BV427&gt;=1,BV427-COUNTIFS($AE427:$AE427,$AC428,AV427:AV427,$AI$2),0)),0)),0)</f>
        <v>0</v>
      </c>
      <c r="BW428" s="1">
        <f>IFERROR(IF($AE428&gt;$AE427,VLOOKUP($AC428+AW$1,STOCK!$F$10:$AB$209,17,0),IF($AE428=$AE427,(IF(BW427&gt;=1,BW427-COUNTIFS($AE427:$AE427,$AC428,AW427:AW427,$AI$2),0)),0)),0)</f>
        <v>0</v>
      </c>
      <c r="BX428" s="1">
        <f>IFERROR(IF($AE428&gt;$AE427,VLOOKUP($AC428+AX$1,STOCK!$F$10:$AB$209,17,0),IF($AE428=$AE427,(IF(BX427&gt;=1,BX427-COUNTIFS($AE427:$AE427,$AC428,AX427:AX427,$AI$2),0)),0)),0)</f>
        <v>0</v>
      </c>
    </row>
    <row r="429" spans="29:76" x14ac:dyDescent="0.25">
      <c r="AC429" s="1">
        <f t="shared" si="110"/>
        <v>0</v>
      </c>
      <c r="AD429" s="1">
        <f>IFERROR(IF(LEN(AK429)&gt;=1,VLOOKUP(HLOOKUP(AK429,PROFILE!$K$5:$V$8,4,0),PROFILE!$F$1:$G$3,2,0),0),0)</f>
        <v>0</v>
      </c>
      <c r="AE429" s="1">
        <f t="shared" si="111"/>
        <v>0</v>
      </c>
      <c r="AF429" s="1">
        <v>416</v>
      </c>
      <c r="AI429" s="1" t="str">
        <f>IFERROR(IF($AH429&gt;=1,VLOOKUP($AG429,STUDENT!$O$8:$Z$1507,3,0),""),"")</f>
        <v/>
      </c>
      <c r="AJ429" s="1" t="str">
        <f>IFERROR(IF($AH429&gt;=1,VLOOKUP($AG429,STUDENT!$O$8:$Z$1507,4,0),""),"")</f>
        <v/>
      </c>
      <c r="AK429" s="1" t="str">
        <f>IFERROR(IF($AH429&gt;=1,VLOOKUP($AG429,STUDENT!$O$8:$Z$1507,6,0),""),"")</f>
        <v/>
      </c>
      <c r="AL429" s="1" t="str">
        <f t="shared" si="112"/>
        <v/>
      </c>
      <c r="AM429" s="1" t="str">
        <f t="shared" si="113"/>
        <v/>
      </c>
      <c r="AN429" s="1" t="str">
        <f t="shared" si="114"/>
        <v/>
      </c>
      <c r="AO429" s="1" t="str">
        <f t="shared" si="115"/>
        <v/>
      </c>
      <c r="AP429" s="1" t="str">
        <f t="shared" si="116"/>
        <v/>
      </c>
      <c r="AQ429" s="1" t="str">
        <f t="shared" si="117"/>
        <v/>
      </c>
      <c r="AR429" s="1" t="str">
        <f t="shared" si="118"/>
        <v/>
      </c>
      <c r="AS429" s="1" t="str">
        <f t="shared" si="119"/>
        <v/>
      </c>
      <c r="AT429" s="1" t="str">
        <f t="shared" si="120"/>
        <v/>
      </c>
      <c r="AU429" s="1" t="str">
        <f t="shared" si="121"/>
        <v/>
      </c>
      <c r="AV429" s="1" t="str">
        <f t="shared" si="122"/>
        <v/>
      </c>
      <c r="AW429" s="1" t="str">
        <f t="shared" si="123"/>
        <v/>
      </c>
      <c r="AX429" s="1" t="str">
        <f t="shared" si="124"/>
        <v/>
      </c>
      <c r="AY429" s="1">
        <f>IFERROR(IF($AE429&gt;$AE428,VLOOKUP($AC429+AL$1,STOCK!$F$10:$AB$209,16,0),IF($AE429=$AE428,(IF(AY428&gt;=1,AY428-COUNTIFS($AE428:$AE428,$AC429,AL428:AL428,$AI$1),0)),0)),0)</f>
        <v>0</v>
      </c>
      <c r="AZ429" s="1">
        <f>IFERROR(IF($AE429&gt;$AE428,VLOOKUP($AC429+AM$1,STOCK!$F$10:$AB$209,16,0),IF($AE429=$AE428,(IF(AZ428&gt;=1,AZ428-COUNTIFS($AE428:$AE428,$AC429,AM428:AM428,$AI$1),0)),0)),0)</f>
        <v>0</v>
      </c>
      <c r="BA429" s="1">
        <f>IFERROR(IF($AE429&gt;$AE428,VLOOKUP($AC429+AN$1,STOCK!$F$10:$AB$209,16,0),IF($AE429=$AE428,(IF(BA428&gt;=1,BA428-COUNTIFS($AE428:$AE428,$AC429,AN428:AN428,$AI$1),0)),0)),0)</f>
        <v>0</v>
      </c>
      <c r="BB429" s="1">
        <f>IFERROR(IF($AE429&gt;$AE428,VLOOKUP($AC429+AO$1,STOCK!$F$10:$AB$209,16,0),IF($AE429=$AE428,(IF(BB428&gt;=1,BB428-COUNTIFS($AE428:$AE428,$AC429,AO428:AO428,$AI$1),0)),0)),0)</f>
        <v>0</v>
      </c>
      <c r="BC429" s="1">
        <f>IFERROR(IF($AE429&gt;$AE428,VLOOKUP($AC429+AP$1,STOCK!$F$10:$AB$209,16,0),IF($AE429=$AE428,(IF(BC428&gt;=1,BC428-COUNTIFS($AE428:$AE428,$AC429,AP428:AP428,$AI$1),0)),0)),0)</f>
        <v>0</v>
      </c>
      <c r="BD429" s="1">
        <f>IFERROR(IF($AE429&gt;$AE428,VLOOKUP($AC429+AQ$1,STOCK!$F$10:$AB$209,16,0),IF($AE429=$AE428,(IF(BD428&gt;=1,BD428-COUNTIFS($AE428:$AE428,$AC429,AQ428:AQ428,$AI$1),0)),0)),0)</f>
        <v>0</v>
      </c>
      <c r="BE429" s="1">
        <f>IFERROR(IF($AE429&gt;$AE428,VLOOKUP($AC429+AR$1,STOCK!$F$10:$AB$209,16,0),IF($AE429=$AE428,(IF(BE428&gt;=1,BE428-COUNTIFS($AE428:$AE428,$AC429,AR428:AR428,$AI$1),0)),0)),0)</f>
        <v>0</v>
      </c>
      <c r="BF429" s="1">
        <f>IFERROR(IF($AE429&gt;$AE428,VLOOKUP($AC429+AS$1,STOCK!$F$10:$AB$209,16,0),IF($AE429=$AE428,(IF(BF428&gt;=1,BF428-COUNTIFS($AE428:$AE428,$AC429,AS428:AS428,$AI$1),0)),0)),0)</f>
        <v>0</v>
      </c>
      <c r="BG429" s="1">
        <f>IFERROR(IF($AE429&gt;$AE428,VLOOKUP($AC429+AT$1,STOCK!$F$10:$AB$209,16,0),IF($AE429=$AE428,(IF(BG428&gt;=1,BG428-COUNTIFS($AE428:$AE428,$AC429,AT428:AT428,$AI$1),0)),0)),0)</f>
        <v>0</v>
      </c>
      <c r="BH429" s="1">
        <f>IFERROR(IF($AE429&gt;$AE428,VLOOKUP($AC429+AU$1,STOCK!$F$10:$AB$209,16,0),IF($AE429=$AE428,(IF(BH428&gt;=1,BH428-COUNTIFS($AE428:$AE428,$AC429,AU428:AU428,$AI$1),0)),0)),0)</f>
        <v>0</v>
      </c>
      <c r="BI429" s="1">
        <f>IFERROR(IF($AE429&gt;$AE428,VLOOKUP($AC429+AV$1,STOCK!$F$10:$AB$209,16,0),IF($AE429=$AE428,(IF(BI428&gt;=1,BI428-COUNTIFS($AE428:$AE428,$AC429,AV428:AV428,$AI$1),0)),0)),0)</f>
        <v>0</v>
      </c>
      <c r="BJ429" s="1">
        <f>IFERROR(IF($AE429&gt;$AE428,VLOOKUP($AC429+AW$1,STOCK!$F$10:$AB$209,16,0),IF($AE429=$AE428,(IF(BJ428&gt;=1,BJ428-COUNTIFS($AE428:$AE428,$AC429,AW428:AW428,$AI$1),0)),0)),0)</f>
        <v>0</v>
      </c>
      <c r="BK429" s="1">
        <f>IFERROR(IF($AE429&gt;$AE428,VLOOKUP($AC429+AX$1,STOCK!$F$10:$AB$209,16,0),IF($AE429=$AE428,(IF(BK428&gt;=1,BK428-COUNTIFS($AE428:$AE428,$AC429,AX428:AX428,$AI$1),0)),0)),0)</f>
        <v>0</v>
      </c>
      <c r="BL429" s="1">
        <f>IFERROR(IF($AE429&gt;$AE428,VLOOKUP($AC429+AL$1,STOCK!$F$10:$AB$209,17,0),IF($AE429=$AE428,(IF(BL428&gt;=1,BL428-COUNTIFS($AE428:$AE428,$AC429,AL428:AL428,$AI$2),0)),0)),0)</f>
        <v>0</v>
      </c>
      <c r="BM429" s="1">
        <f>IFERROR(IF($AE429&gt;$AE428,VLOOKUP($AC429+AM$1,STOCK!$F$10:$AB$209,17,0),IF($AE429=$AE428,(IF(BM428&gt;=1,BM428-COUNTIFS($AE428:$AE428,$AC429,AM428:AM428,$AI$2),0)),0)),0)</f>
        <v>0</v>
      </c>
      <c r="BN429" s="1">
        <f>IFERROR(IF($AE429&gt;$AE428,VLOOKUP($AC429+AN$1,STOCK!$F$10:$AB$209,17,0),IF($AE429=$AE428,(IF(BN428&gt;=1,BN428-COUNTIFS($AE428:$AE428,$AC429,AN428:AN428,$AI$2),0)),0)),0)</f>
        <v>0</v>
      </c>
      <c r="BO429" s="1">
        <f>IFERROR(IF($AE429&gt;$AE428,VLOOKUP($AC429+AO$1,STOCK!$F$10:$AB$209,17,0),IF($AE429=$AE428,(IF(BO428&gt;=1,BO428-COUNTIFS($AE428:$AE428,$AC429,AO428:AO428,$AI$2),0)),0)),0)</f>
        <v>0</v>
      </c>
      <c r="BP429" s="1">
        <f>IFERROR(IF($AE429&gt;$AE428,VLOOKUP($AC429+AP$1,STOCK!$F$10:$AB$209,17,0),IF($AE429=$AE428,(IF(BP428&gt;=1,BP428-COUNTIFS($AE428:$AE428,$AC429,AP428:AP428,$AI$2),0)),0)),0)</f>
        <v>0</v>
      </c>
      <c r="BQ429" s="1">
        <f>IFERROR(IF($AE429&gt;$AE428,VLOOKUP($AC429+AQ$1,STOCK!$F$10:$AB$209,17,0),IF($AE429=$AE428,(IF(BQ428&gt;=1,BQ428-COUNTIFS($AE428:$AE428,$AC429,AQ428:AQ428,$AI$2),0)),0)),0)</f>
        <v>0</v>
      </c>
      <c r="BR429" s="1">
        <f>IFERROR(IF($AE429&gt;$AE428,VLOOKUP($AC429+AR$1,STOCK!$F$10:$AB$209,17,0),IF($AE429=$AE428,(IF(BR428&gt;=1,BR428-COUNTIFS($AE428:$AE428,$AC429,AR428:AR428,$AI$2),0)),0)),0)</f>
        <v>0</v>
      </c>
      <c r="BS429" s="1">
        <f>IFERROR(IF($AE429&gt;$AE428,VLOOKUP($AC429+AS$1,STOCK!$F$10:$AB$209,17,0),IF($AE429=$AE428,(IF(BS428&gt;=1,BS428-COUNTIFS($AE428:$AE428,$AC429,AS428:AS428,$AI$2),0)),0)),0)</f>
        <v>0</v>
      </c>
      <c r="BT429" s="1">
        <f>IFERROR(IF($AE429&gt;$AE428,VLOOKUP($AC429+AT$1,STOCK!$F$10:$AB$209,17,0),IF($AE429=$AE428,(IF(BT428&gt;=1,BT428-COUNTIFS($AE428:$AE428,$AC429,AT428:AT428,$AI$2),0)),0)),0)</f>
        <v>0</v>
      </c>
      <c r="BU429" s="1">
        <f>IFERROR(IF($AE429&gt;$AE428,VLOOKUP($AC429+AU$1,STOCK!$F$10:$AB$209,17,0),IF($AE429=$AE428,(IF(BU428&gt;=1,BU428-COUNTIFS($AE428:$AE428,$AC429,AU428:AU428,$AI$2),0)),0)),0)</f>
        <v>0</v>
      </c>
      <c r="BV429" s="1">
        <f>IFERROR(IF($AE429&gt;$AE428,VLOOKUP($AC429+AV$1,STOCK!$F$10:$AB$209,17,0),IF($AE429=$AE428,(IF(BV428&gt;=1,BV428-COUNTIFS($AE428:$AE428,$AC429,AV428:AV428,$AI$2),0)),0)),0)</f>
        <v>0</v>
      </c>
      <c r="BW429" s="1">
        <f>IFERROR(IF($AE429&gt;$AE428,VLOOKUP($AC429+AW$1,STOCK!$F$10:$AB$209,17,0),IF($AE429=$AE428,(IF(BW428&gt;=1,BW428-COUNTIFS($AE428:$AE428,$AC429,AW428:AW428,$AI$2),0)),0)),0)</f>
        <v>0</v>
      </c>
      <c r="BX429" s="1">
        <f>IFERROR(IF($AE429&gt;$AE428,VLOOKUP($AC429+AX$1,STOCK!$F$10:$AB$209,17,0),IF($AE429=$AE428,(IF(BX428&gt;=1,BX428-COUNTIFS($AE428:$AE428,$AC429,AX428:AX428,$AI$2),0)),0)),0)</f>
        <v>0</v>
      </c>
    </row>
    <row r="430" spans="29:76" x14ac:dyDescent="0.25">
      <c r="AC430" s="1">
        <f t="shared" si="110"/>
        <v>0</v>
      </c>
      <c r="AD430" s="1">
        <f>IFERROR(IF(LEN(AK430)&gt;=1,VLOOKUP(HLOOKUP(AK430,PROFILE!$K$5:$V$8,4,0),PROFILE!$F$1:$G$3,2,0),0),0)</f>
        <v>0</v>
      </c>
      <c r="AE430" s="1">
        <f t="shared" si="111"/>
        <v>0</v>
      </c>
      <c r="AF430" s="1">
        <v>417</v>
      </c>
      <c r="AI430" s="1" t="str">
        <f>IFERROR(IF($AH430&gt;=1,VLOOKUP($AG430,STUDENT!$O$8:$Z$1507,3,0),""),"")</f>
        <v/>
      </c>
      <c r="AJ430" s="1" t="str">
        <f>IFERROR(IF($AH430&gt;=1,VLOOKUP($AG430,STUDENT!$O$8:$Z$1507,4,0),""),"")</f>
        <v/>
      </c>
      <c r="AK430" s="1" t="str">
        <f>IFERROR(IF($AH430&gt;=1,VLOOKUP($AG430,STUDENT!$O$8:$Z$1507,6,0),""),"")</f>
        <v/>
      </c>
      <c r="AL430" s="1" t="str">
        <f t="shared" si="112"/>
        <v/>
      </c>
      <c r="AM430" s="1" t="str">
        <f t="shared" si="113"/>
        <v/>
      </c>
      <c r="AN430" s="1" t="str">
        <f t="shared" si="114"/>
        <v/>
      </c>
      <c r="AO430" s="1" t="str">
        <f t="shared" si="115"/>
        <v/>
      </c>
      <c r="AP430" s="1" t="str">
        <f t="shared" si="116"/>
        <v/>
      </c>
      <c r="AQ430" s="1" t="str">
        <f t="shared" si="117"/>
        <v/>
      </c>
      <c r="AR430" s="1" t="str">
        <f t="shared" si="118"/>
        <v/>
      </c>
      <c r="AS430" s="1" t="str">
        <f t="shared" si="119"/>
        <v/>
      </c>
      <c r="AT430" s="1" t="str">
        <f t="shared" si="120"/>
        <v/>
      </c>
      <c r="AU430" s="1" t="str">
        <f t="shared" si="121"/>
        <v/>
      </c>
      <c r="AV430" s="1" t="str">
        <f t="shared" si="122"/>
        <v/>
      </c>
      <c r="AW430" s="1" t="str">
        <f t="shared" si="123"/>
        <v/>
      </c>
      <c r="AX430" s="1" t="str">
        <f t="shared" si="124"/>
        <v/>
      </c>
      <c r="AY430" s="1">
        <f>IFERROR(IF($AE430&gt;$AE429,VLOOKUP($AC430+AL$1,STOCK!$F$10:$AB$209,16,0),IF($AE430=$AE429,(IF(AY429&gt;=1,AY429-COUNTIFS($AE429:$AE429,$AC430,AL429:AL429,$AI$1),0)),0)),0)</f>
        <v>0</v>
      </c>
      <c r="AZ430" s="1">
        <f>IFERROR(IF($AE430&gt;$AE429,VLOOKUP($AC430+AM$1,STOCK!$F$10:$AB$209,16,0),IF($AE430=$AE429,(IF(AZ429&gt;=1,AZ429-COUNTIFS($AE429:$AE429,$AC430,AM429:AM429,$AI$1),0)),0)),0)</f>
        <v>0</v>
      </c>
      <c r="BA430" s="1">
        <f>IFERROR(IF($AE430&gt;$AE429,VLOOKUP($AC430+AN$1,STOCK!$F$10:$AB$209,16,0),IF($AE430=$AE429,(IF(BA429&gt;=1,BA429-COUNTIFS($AE429:$AE429,$AC430,AN429:AN429,$AI$1),0)),0)),0)</f>
        <v>0</v>
      </c>
      <c r="BB430" s="1">
        <f>IFERROR(IF($AE430&gt;$AE429,VLOOKUP($AC430+AO$1,STOCK!$F$10:$AB$209,16,0),IF($AE430=$AE429,(IF(BB429&gt;=1,BB429-COUNTIFS($AE429:$AE429,$AC430,AO429:AO429,$AI$1),0)),0)),0)</f>
        <v>0</v>
      </c>
      <c r="BC430" s="1">
        <f>IFERROR(IF($AE430&gt;$AE429,VLOOKUP($AC430+AP$1,STOCK!$F$10:$AB$209,16,0),IF($AE430=$AE429,(IF(BC429&gt;=1,BC429-COUNTIFS($AE429:$AE429,$AC430,AP429:AP429,$AI$1),0)),0)),0)</f>
        <v>0</v>
      </c>
      <c r="BD430" s="1">
        <f>IFERROR(IF($AE430&gt;$AE429,VLOOKUP($AC430+AQ$1,STOCK!$F$10:$AB$209,16,0),IF($AE430=$AE429,(IF(BD429&gt;=1,BD429-COUNTIFS($AE429:$AE429,$AC430,AQ429:AQ429,$AI$1),0)),0)),0)</f>
        <v>0</v>
      </c>
      <c r="BE430" s="1">
        <f>IFERROR(IF($AE430&gt;$AE429,VLOOKUP($AC430+AR$1,STOCK!$F$10:$AB$209,16,0),IF($AE430=$AE429,(IF(BE429&gt;=1,BE429-COUNTIFS($AE429:$AE429,$AC430,AR429:AR429,$AI$1),0)),0)),0)</f>
        <v>0</v>
      </c>
      <c r="BF430" s="1">
        <f>IFERROR(IF($AE430&gt;$AE429,VLOOKUP($AC430+AS$1,STOCK!$F$10:$AB$209,16,0),IF($AE430=$AE429,(IF(BF429&gt;=1,BF429-COUNTIFS($AE429:$AE429,$AC430,AS429:AS429,$AI$1),0)),0)),0)</f>
        <v>0</v>
      </c>
      <c r="BG430" s="1">
        <f>IFERROR(IF($AE430&gt;$AE429,VLOOKUP($AC430+AT$1,STOCK!$F$10:$AB$209,16,0),IF($AE430=$AE429,(IF(BG429&gt;=1,BG429-COUNTIFS($AE429:$AE429,$AC430,AT429:AT429,$AI$1),0)),0)),0)</f>
        <v>0</v>
      </c>
      <c r="BH430" s="1">
        <f>IFERROR(IF($AE430&gt;$AE429,VLOOKUP($AC430+AU$1,STOCK!$F$10:$AB$209,16,0),IF($AE430=$AE429,(IF(BH429&gt;=1,BH429-COUNTIFS($AE429:$AE429,$AC430,AU429:AU429,$AI$1),0)),0)),0)</f>
        <v>0</v>
      </c>
      <c r="BI430" s="1">
        <f>IFERROR(IF($AE430&gt;$AE429,VLOOKUP($AC430+AV$1,STOCK!$F$10:$AB$209,16,0),IF($AE430=$AE429,(IF(BI429&gt;=1,BI429-COUNTIFS($AE429:$AE429,$AC430,AV429:AV429,$AI$1),0)),0)),0)</f>
        <v>0</v>
      </c>
      <c r="BJ430" s="1">
        <f>IFERROR(IF($AE430&gt;$AE429,VLOOKUP($AC430+AW$1,STOCK!$F$10:$AB$209,16,0),IF($AE430=$AE429,(IF(BJ429&gt;=1,BJ429-COUNTIFS($AE429:$AE429,$AC430,AW429:AW429,$AI$1),0)),0)),0)</f>
        <v>0</v>
      </c>
      <c r="BK430" s="1">
        <f>IFERROR(IF($AE430&gt;$AE429,VLOOKUP($AC430+AX$1,STOCK!$F$10:$AB$209,16,0),IF($AE430=$AE429,(IF(BK429&gt;=1,BK429-COUNTIFS($AE429:$AE429,$AC430,AX429:AX429,$AI$1),0)),0)),0)</f>
        <v>0</v>
      </c>
      <c r="BL430" s="1">
        <f>IFERROR(IF($AE430&gt;$AE429,VLOOKUP($AC430+AL$1,STOCK!$F$10:$AB$209,17,0),IF($AE430=$AE429,(IF(BL429&gt;=1,BL429-COUNTIFS($AE429:$AE429,$AC430,AL429:AL429,$AI$2),0)),0)),0)</f>
        <v>0</v>
      </c>
      <c r="BM430" s="1">
        <f>IFERROR(IF($AE430&gt;$AE429,VLOOKUP($AC430+AM$1,STOCK!$F$10:$AB$209,17,0),IF($AE430=$AE429,(IF(BM429&gt;=1,BM429-COUNTIFS($AE429:$AE429,$AC430,AM429:AM429,$AI$2),0)),0)),0)</f>
        <v>0</v>
      </c>
      <c r="BN430" s="1">
        <f>IFERROR(IF($AE430&gt;$AE429,VLOOKUP($AC430+AN$1,STOCK!$F$10:$AB$209,17,0),IF($AE430=$AE429,(IF(BN429&gt;=1,BN429-COUNTIFS($AE429:$AE429,$AC430,AN429:AN429,$AI$2),0)),0)),0)</f>
        <v>0</v>
      </c>
      <c r="BO430" s="1">
        <f>IFERROR(IF($AE430&gt;$AE429,VLOOKUP($AC430+AO$1,STOCK!$F$10:$AB$209,17,0),IF($AE430=$AE429,(IF(BO429&gt;=1,BO429-COUNTIFS($AE429:$AE429,$AC430,AO429:AO429,$AI$2),0)),0)),0)</f>
        <v>0</v>
      </c>
      <c r="BP430" s="1">
        <f>IFERROR(IF($AE430&gt;$AE429,VLOOKUP($AC430+AP$1,STOCK!$F$10:$AB$209,17,0),IF($AE430=$AE429,(IF(BP429&gt;=1,BP429-COUNTIFS($AE429:$AE429,$AC430,AP429:AP429,$AI$2),0)),0)),0)</f>
        <v>0</v>
      </c>
      <c r="BQ430" s="1">
        <f>IFERROR(IF($AE430&gt;$AE429,VLOOKUP($AC430+AQ$1,STOCK!$F$10:$AB$209,17,0),IF($AE430=$AE429,(IF(BQ429&gt;=1,BQ429-COUNTIFS($AE429:$AE429,$AC430,AQ429:AQ429,$AI$2),0)),0)),0)</f>
        <v>0</v>
      </c>
      <c r="BR430" s="1">
        <f>IFERROR(IF($AE430&gt;$AE429,VLOOKUP($AC430+AR$1,STOCK!$F$10:$AB$209,17,0),IF($AE430=$AE429,(IF(BR429&gt;=1,BR429-COUNTIFS($AE429:$AE429,$AC430,AR429:AR429,$AI$2),0)),0)),0)</f>
        <v>0</v>
      </c>
      <c r="BS430" s="1">
        <f>IFERROR(IF($AE430&gt;$AE429,VLOOKUP($AC430+AS$1,STOCK!$F$10:$AB$209,17,0),IF($AE430=$AE429,(IF(BS429&gt;=1,BS429-COUNTIFS($AE429:$AE429,$AC430,AS429:AS429,$AI$2),0)),0)),0)</f>
        <v>0</v>
      </c>
      <c r="BT430" s="1">
        <f>IFERROR(IF($AE430&gt;$AE429,VLOOKUP($AC430+AT$1,STOCK!$F$10:$AB$209,17,0),IF($AE430=$AE429,(IF(BT429&gt;=1,BT429-COUNTIFS($AE429:$AE429,$AC430,AT429:AT429,$AI$2),0)),0)),0)</f>
        <v>0</v>
      </c>
      <c r="BU430" s="1">
        <f>IFERROR(IF($AE430&gt;$AE429,VLOOKUP($AC430+AU$1,STOCK!$F$10:$AB$209,17,0),IF($AE430=$AE429,(IF(BU429&gt;=1,BU429-COUNTIFS($AE429:$AE429,$AC430,AU429:AU429,$AI$2),0)),0)),0)</f>
        <v>0</v>
      </c>
      <c r="BV430" s="1">
        <f>IFERROR(IF($AE430&gt;$AE429,VLOOKUP($AC430+AV$1,STOCK!$F$10:$AB$209,17,0),IF($AE430=$AE429,(IF(BV429&gt;=1,BV429-COUNTIFS($AE429:$AE429,$AC430,AV429:AV429,$AI$2),0)),0)),0)</f>
        <v>0</v>
      </c>
      <c r="BW430" s="1">
        <f>IFERROR(IF($AE430&gt;$AE429,VLOOKUP($AC430+AW$1,STOCK!$F$10:$AB$209,17,0),IF($AE430=$AE429,(IF(BW429&gt;=1,BW429-COUNTIFS($AE429:$AE429,$AC430,AW429:AW429,$AI$2),0)),0)),0)</f>
        <v>0</v>
      </c>
      <c r="BX430" s="1">
        <f>IFERROR(IF($AE430&gt;$AE429,VLOOKUP($AC430+AX$1,STOCK!$F$10:$AB$209,17,0),IF($AE430=$AE429,(IF(BX429&gt;=1,BX429-COUNTIFS($AE429:$AE429,$AC430,AX429:AX429,$AI$2),0)),0)),0)</f>
        <v>0</v>
      </c>
    </row>
    <row r="431" spans="29:76" x14ac:dyDescent="0.25">
      <c r="AC431" s="1">
        <f t="shared" si="110"/>
        <v>0</v>
      </c>
      <c r="AD431" s="1">
        <f>IFERROR(IF(LEN(AK431)&gt;=1,VLOOKUP(HLOOKUP(AK431,PROFILE!$K$5:$V$8,4,0),PROFILE!$F$1:$G$3,2,0),0),0)</f>
        <v>0</v>
      </c>
      <c r="AE431" s="1">
        <f t="shared" si="111"/>
        <v>0</v>
      </c>
      <c r="AF431" s="1">
        <v>418</v>
      </c>
      <c r="AI431" s="1" t="str">
        <f>IFERROR(IF($AH431&gt;=1,VLOOKUP($AG431,STUDENT!$O$8:$Z$1507,3,0),""),"")</f>
        <v/>
      </c>
      <c r="AJ431" s="1" t="str">
        <f>IFERROR(IF($AH431&gt;=1,VLOOKUP($AG431,STUDENT!$O$8:$Z$1507,4,0),""),"")</f>
        <v/>
      </c>
      <c r="AK431" s="1" t="str">
        <f>IFERROR(IF($AH431&gt;=1,VLOOKUP($AG431,STUDENT!$O$8:$Z$1507,6,0),""),"")</f>
        <v/>
      </c>
      <c r="AL431" s="1" t="str">
        <f t="shared" si="112"/>
        <v/>
      </c>
      <c r="AM431" s="1" t="str">
        <f t="shared" si="113"/>
        <v/>
      </c>
      <c r="AN431" s="1" t="str">
        <f t="shared" si="114"/>
        <v/>
      </c>
      <c r="AO431" s="1" t="str">
        <f t="shared" si="115"/>
        <v/>
      </c>
      <c r="AP431" s="1" t="str">
        <f t="shared" si="116"/>
        <v/>
      </c>
      <c r="AQ431" s="1" t="str">
        <f t="shared" si="117"/>
        <v/>
      </c>
      <c r="AR431" s="1" t="str">
        <f t="shared" si="118"/>
        <v/>
      </c>
      <c r="AS431" s="1" t="str">
        <f t="shared" si="119"/>
        <v/>
      </c>
      <c r="AT431" s="1" t="str">
        <f t="shared" si="120"/>
        <v/>
      </c>
      <c r="AU431" s="1" t="str">
        <f t="shared" si="121"/>
        <v/>
      </c>
      <c r="AV431" s="1" t="str">
        <f t="shared" si="122"/>
        <v/>
      </c>
      <c r="AW431" s="1" t="str">
        <f t="shared" si="123"/>
        <v/>
      </c>
      <c r="AX431" s="1" t="str">
        <f t="shared" si="124"/>
        <v/>
      </c>
      <c r="AY431" s="1">
        <f>IFERROR(IF($AE431&gt;$AE430,VLOOKUP($AC431+AL$1,STOCK!$F$10:$AB$209,16,0),IF($AE431=$AE430,(IF(AY430&gt;=1,AY430-COUNTIFS($AE430:$AE430,$AC431,AL430:AL430,$AI$1),0)),0)),0)</f>
        <v>0</v>
      </c>
      <c r="AZ431" s="1">
        <f>IFERROR(IF($AE431&gt;$AE430,VLOOKUP($AC431+AM$1,STOCK!$F$10:$AB$209,16,0),IF($AE431=$AE430,(IF(AZ430&gt;=1,AZ430-COUNTIFS($AE430:$AE430,$AC431,AM430:AM430,$AI$1),0)),0)),0)</f>
        <v>0</v>
      </c>
      <c r="BA431" s="1">
        <f>IFERROR(IF($AE431&gt;$AE430,VLOOKUP($AC431+AN$1,STOCK!$F$10:$AB$209,16,0),IF($AE431=$AE430,(IF(BA430&gt;=1,BA430-COUNTIFS($AE430:$AE430,$AC431,AN430:AN430,$AI$1),0)),0)),0)</f>
        <v>0</v>
      </c>
      <c r="BB431" s="1">
        <f>IFERROR(IF($AE431&gt;$AE430,VLOOKUP($AC431+AO$1,STOCK!$F$10:$AB$209,16,0),IF($AE431=$AE430,(IF(BB430&gt;=1,BB430-COUNTIFS($AE430:$AE430,$AC431,AO430:AO430,$AI$1),0)),0)),0)</f>
        <v>0</v>
      </c>
      <c r="BC431" s="1">
        <f>IFERROR(IF($AE431&gt;$AE430,VLOOKUP($AC431+AP$1,STOCK!$F$10:$AB$209,16,0),IF($AE431=$AE430,(IF(BC430&gt;=1,BC430-COUNTIFS($AE430:$AE430,$AC431,AP430:AP430,$AI$1),0)),0)),0)</f>
        <v>0</v>
      </c>
      <c r="BD431" s="1">
        <f>IFERROR(IF($AE431&gt;$AE430,VLOOKUP($AC431+AQ$1,STOCK!$F$10:$AB$209,16,0),IF($AE431=$AE430,(IF(BD430&gt;=1,BD430-COUNTIFS($AE430:$AE430,$AC431,AQ430:AQ430,$AI$1),0)),0)),0)</f>
        <v>0</v>
      </c>
      <c r="BE431" s="1">
        <f>IFERROR(IF($AE431&gt;$AE430,VLOOKUP($AC431+AR$1,STOCK!$F$10:$AB$209,16,0),IF($AE431=$AE430,(IF(BE430&gt;=1,BE430-COUNTIFS($AE430:$AE430,$AC431,AR430:AR430,$AI$1),0)),0)),0)</f>
        <v>0</v>
      </c>
      <c r="BF431" s="1">
        <f>IFERROR(IF($AE431&gt;$AE430,VLOOKUP($AC431+AS$1,STOCK!$F$10:$AB$209,16,0),IF($AE431=$AE430,(IF(BF430&gt;=1,BF430-COUNTIFS($AE430:$AE430,$AC431,AS430:AS430,$AI$1),0)),0)),0)</f>
        <v>0</v>
      </c>
      <c r="BG431" s="1">
        <f>IFERROR(IF($AE431&gt;$AE430,VLOOKUP($AC431+AT$1,STOCK!$F$10:$AB$209,16,0),IF($AE431=$AE430,(IF(BG430&gt;=1,BG430-COUNTIFS($AE430:$AE430,$AC431,AT430:AT430,$AI$1),0)),0)),0)</f>
        <v>0</v>
      </c>
      <c r="BH431" s="1">
        <f>IFERROR(IF($AE431&gt;$AE430,VLOOKUP($AC431+AU$1,STOCK!$F$10:$AB$209,16,0),IF($AE431=$AE430,(IF(BH430&gt;=1,BH430-COUNTIFS($AE430:$AE430,$AC431,AU430:AU430,$AI$1),0)),0)),0)</f>
        <v>0</v>
      </c>
      <c r="BI431" s="1">
        <f>IFERROR(IF($AE431&gt;$AE430,VLOOKUP($AC431+AV$1,STOCK!$F$10:$AB$209,16,0),IF($AE431=$AE430,(IF(BI430&gt;=1,BI430-COUNTIFS($AE430:$AE430,$AC431,AV430:AV430,$AI$1),0)),0)),0)</f>
        <v>0</v>
      </c>
      <c r="BJ431" s="1">
        <f>IFERROR(IF($AE431&gt;$AE430,VLOOKUP($AC431+AW$1,STOCK!$F$10:$AB$209,16,0),IF($AE431=$AE430,(IF(BJ430&gt;=1,BJ430-COUNTIFS($AE430:$AE430,$AC431,AW430:AW430,$AI$1),0)),0)),0)</f>
        <v>0</v>
      </c>
      <c r="BK431" s="1">
        <f>IFERROR(IF($AE431&gt;$AE430,VLOOKUP($AC431+AX$1,STOCK!$F$10:$AB$209,16,0),IF($AE431=$AE430,(IF(BK430&gt;=1,BK430-COUNTIFS($AE430:$AE430,$AC431,AX430:AX430,$AI$1),0)),0)),0)</f>
        <v>0</v>
      </c>
      <c r="BL431" s="1">
        <f>IFERROR(IF($AE431&gt;$AE430,VLOOKUP($AC431+AL$1,STOCK!$F$10:$AB$209,17,0),IF($AE431=$AE430,(IF(BL430&gt;=1,BL430-COUNTIFS($AE430:$AE430,$AC431,AL430:AL430,$AI$2),0)),0)),0)</f>
        <v>0</v>
      </c>
      <c r="BM431" s="1">
        <f>IFERROR(IF($AE431&gt;$AE430,VLOOKUP($AC431+AM$1,STOCK!$F$10:$AB$209,17,0),IF($AE431=$AE430,(IF(BM430&gt;=1,BM430-COUNTIFS($AE430:$AE430,$AC431,AM430:AM430,$AI$2),0)),0)),0)</f>
        <v>0</v>
      </c>
      <c r="BN431" s="1">
        <f>IFERROR(IF($AE431&gt;$AE430,VLOOKUP($AC431+AN$1,STOCK!$F$10:$AB$209,17,0),IF($AE431=$AE430,(IF(BN430&gt;=1,BN430-COUNTIFS($AE430:$AE430,$AC431,AN430:AN430,$AI$2),0)),0)),0)</f>
        <v>0</v>
      </c>
      <c r="BO431" s="1">
        <f>IFERROR(IF($AE431&gt;$AE430,VLOOKUP($AC431+AO$1,STOCK!$F$10:$AB$209,17,0),IF($AE431=$AE430,(IF(BO430&gt;=1,BO430-COUNTIFS($AE430:$AE430,$AC431,AO430:AO430,$AI$2),0)),0)),0)</f>
        <v>0</v>
      </c>
      <c r="BP431" s="1">
        <f>IFERROR(IF($AE431&gt;$AE430,VLOOKUP($AC431+AP$1,STOCK!$F$10:$AB$209,17,0),IF($AE431=$AE430,(IF(BP430&gt;=1,BP430-COUNTIFS($AE430:$AE430,$AC431,AP430:AP430,$AI$2),0)),0)),0)</f>
        <v>0</v>
      </c>
      <c r="BQ431" s="1">
        <f>IFERROR(IF($AE431&gt;$AE430,VLOOKUP($AC431+AQ$1,STOCK!$F$10:$AB$209,17,0),IF($AE431=$AE430,(IF(BQ430&gt;=1,BQ430-COUNTIFS($AE430:$AE430,$AC431,AQ430:AQ430,$AI$2),0)),0)),0)</f>
        <v>0</v>
      </c>
      <c r="BR431" s="1">
        <f>IFERROR(IF($AE431&gt;$AE430,VLOOKUP($AC431+AR$1,STOCK!$F$10:$AB$209,17,0),IF($AE431=$AE430,(IF(BR430&gt;=1,BR430-COUNTIFS($AE430:$AE430,$AC431,AR430:AR430,$AI$2),0)),0)),0)</f>
        <v>0</v>
      </c>
      <c r="BS431" s="1">
        <f>IFERROR(IF($AE431&gt;$AE430,VLOOKUP($AC431+AS$1,STOCK!$F$10:$AB$209,17,0),IF($AE431=$AE430,(IF(BS430&gt;=1,BS430-COUNTIFS($AE430:$AE430,$AC431,AS430:AS430,$AI$2),0)),0)),0)</f>
        <v>0</v>
      </c>
      <c r="BT431" s="1">
        <f>IFERROR(IF($AE431&gt;$AE430,VLOOKUP($AC431+AT$1,STOCK!$F$10:$AB$209,17,0),IF($AE431=$AE430,(IF(BT430&gt;=1,BT430-COUNTIFS($AE430:$AE430,$AC431,AT430:AT430,$AI$2),0)),0)),0)</f>
        <v>0</v>
      </c>
      <c r="BU431" s="1">
        <f>IFERROR(IF($AE431&gt;$AE430,VLOOKUP($AC431+AU$1,STOCK!$F$10:$AB$209,17,0),IF($AE431=$AE430,(IF(BU430&gt;=1,BU430-COUNTIFS($AE430:$AE430,$AC431,AU430:AU430,$AI$2),0)),0)),0)</f>
        <v>0</v>
      </c>
      <c r="BV431" s="1">
        <f>IFERROR(IF($AE431&gt;$AE430,VLOOKUP($AC431+AV$1,STOCK!$F$10:$AB$209,17,0),IF($AE431=$AE430,(IF(BV430&gt;=1,BV430-COUNTIFS($AE430:$AE430,$AC431,AV430:AV430,$AI$2),0)),0)),0)</f>
        <v>0</v>
      </c>
      <c r="BW431" s="1">
        <f>IFERROR(IF($AE431&gt;$AE430,VLOOKUP($AC431+AW$1,STOCK!$F$10:$AB$209,17,0),IF($AE431=$AE430,(IF(BW430&gt;=1,BW430-COUNTIFS($AE430:$AE430,$AC431,AW430:AW430,$AI$2),0)),0)),0)</f>
        <v>0</v>
      </c>
      <c r="BX431" s="1">
        <f>IFERROR(IF($AE431&gt;$AE430,VLOOKUP($AC431+AX$1,STOCK!$F$10:$AB$209,17,0),IF($AE431=$AE430,(IF(BX430&gt;=1,BX430-COUNTIFS($AE430:$AE430,$AC431,AX430:AX430,$AI$2),0)),0)),0)</f>
        <v>0</v>
      </c>
    </row>
    <row r="432" spans="29:76" x14ac:dyDescent="0.25">
      <c r="AC432" s="1">
        <f t="shared" si="110"/>
        <v>0</v>
      </c>
      <c r="AD432" s="1">
        <f>IFERROR(IF(LEN(AK432)&gt;=1,VLOOKUP(HLOOKUP(AK432,PROFILE!$K$5:$V$8,4,0),PROFILE!$F$1:$G$3,2,0),0),0)</f>
        <v>0</v>
      </c>
      <c r="AE432" s="1">
        <f t="shared" si="111"/>
        <v>0</v>
      </c>
      <c r="AF432" s="1">
        <v>419</v>
      </c>
      <c r="AI432" s="1" t="str">
        <f>IFERROR(IF($AH432&gt;=1,VLOOKUP($AG432,STUDENT!$O$8:$Z$1507,3,0),""),"")</f>
        <v/>
      </c>
      <c r="AJ432" s="1" t="str">
        <f>IFERROR(IF($AH432&gt;=1,VLOOKUP($AG432,STUDENT!$O$8:$Z$1507,4,0),""),"")</f>
        <v/>
      </c>
      <c r="AK432" s="1" t="str">
        <f>IFERROR(IF($AH432&gt;=1,VLOOKUP($AG432,STUDENT!$O$8:$Z$1507,6,0),""),"")</f>
        <v/>
      </c>
      <c r="AL432" s="1" t="str">
        <f t="shared" si="112"/>
        <v/>
      </c>
      <c r="AM432" s="1" t="str">
        <f t="shared" si="113"/>
        <v/>
      </c>
      <c r="AN432" s="1" t="str">
        <f t="shared" si="114"/>
        <v/>
      </c>
      <c r="AO432" s="1" t="str">
        <f t="shared" si="115"/>
        <v/>
      </c>
      <c r="AP432" s="1" t="str">
        <f t="shared" si="116"/>
        <v/>
      </c>
      <c r="AQ432" s="1" t="str">
        <f t="shared" si="117"/>
        <v/>
      </c>
      <c r="AR432" s="1" t="str">
        <f t="shared" si="118"/>
        <v/>
      </c>
      <c r="AS432" s="1" t="str">
        <f t="shared" si="119"/>
        <v/>
      </c>
      <c r="AT432" s="1" t="str">
        <f t="shared" si="120"/>
        <v/>
      </c>
      <c r="AU432" s="1" t="str">
        <f t="shared" si="121"/>
        <v/>
      </c>
      <c r="AV432" s="1" t="str">
        <f t="shared" si="122"/>
        <v/>
      </c>
      <c r="AW432" s="1" t="str">
        <f t="shared" si="123"/>
        <v/>
      </c>
      <c r="AX432" s="1" t="str">
        <f t="shared" si="124"/>
        <v/>
      </c>
      <c r="AY432" s="1">
        <f>IFERROR(IF($AE432&gt;$AE431,VLOOKUP($AC432+AL$1,STOCK!$F$10:$AB$209,16,0),IF($AE432=$AE431,(IF(AY431&gt;=1,AY431-COUNTIFS($AE431:$AE431,$AC432,AL431:AL431,$AI$1),0)),0)),0)</f>
        <v>0</v>
      </c>
      <c r="AZ432" s="1">
        <f>IFERROR(IF($AE432&gt;$AE431,VLOOKUP($AC432+AM$1,STOCK!$F$10:$AB$209,16,0),IF($AE432=$AE431,(IF(AZ431&gt;=1,AZ431-COUNTIFS($AE431:$AE431,$AC432,AM431:AM431,$AI$1),0)),0)),0)</f>
        <v>0</v>
      </c>
      <c r="BA432" s="1">
        <f>IFERROR(IF($AE432&gt;$AE431,VLOOKUP($AC432+AN$1,STOCK!$F$10:$AB$209,16,0),IF($AE432=$AE431,(IF(BA431&gt;=1,BA431-COUNTIFS($AE431:$AE431,$AC432,AN431:AN431,$AI$1),0)),0)),0)</f>
        <v>0</v>
      </c>
      <c r="BB432" s="1">
        <f>IFERROR(IF($AE432&gt;$AE431,VLOOKUP($AC432+AO$1,STOCK!$F$10:$AB$209,16,0),IF($AE432=$AE431,(IF(BB431&gt;=1,BB431-COUNTIFS($AE431:$AE431,$AC432,AO431:AO431,$AI$1),0)),0)),0)</f>
        <v>0</v>
      </c>
      <c r="BC432" s="1">
        <f>IFERROR(IF($AE432&gt;$AE431,VLOOKUP($AC432+AP$1,STOCK!$F$10:$AB$209,16,0),IF($AE432=$AE431,(IF(BC431&gt;=1,BC431-COUNTIFS($AE431:$AE431,$AC432,AP431:AP431,$AI$1),0)),0)),0)</f>
        <v>0</v>
      </c>
      <c r="BD432" s="1">
        <f>IFERROR(IF($AE432&gt;$AE431,VLOOKUP($AC432+AQ$1,STOCK!$F$10:$AB$209,16,0),IF($AE432=$AE431,(IF(BD431&gt;=1,BD431-COUNTIFS($AE431:$AE431,$AC432,AQ431:AQ431,$AI$1),0)),0)),0)</f>
        <v>0</v>
      </c>
      <c r="BE432" s="1">
        <f>IFERROR(IF($AE432&gt;$AE431,VLOOKUP($AC432+AR$1,STOCK!$F$10:$AB$209,16,0),IF($AE432=$AE431,(IF(BE431&gt;=1,BE431-COUNTIFS($AE431:$AE431,$AC432,AR431:AR431,$AI$1),0)),0)),0)</f>
        <v>0</v>
      </c>
      <c r="BF432" s="1">
        <f>IFERROR(IF($AE432&gt;$AE431,VLOOKUP($AC432+AS$1,STOCK!$F$10:$AB$209,16,0),IF($AE432=$AE431,(IF(BF431&gt;=1,BF431-COUNTIFS($AE431:$AE431,$AC432,AS431:AS431,$AI$1),0)),0)),0)</f>
        <v>0</v>
      </c>
      <c r="BG432" s="1">
        <f>IFERROR(IF($AE432&gt;$AE431,VLOOKUP($AC432+AT$1,STOCK!$F$10:$AB$209,16,0),IF($AE432=$AE431,(IF(BG431&gt;=1,BG431-COUNTIFS($AE431:$AE431,$AC432,AT431:AT431,$AI$1),0)),0)),0)</f>
        <v>0</v>
      </c>
      <c r="BH432" s="1">
        <f>IFERROR(IF($AE432&gt;$AE431,VLOOKUP($AC432+AU$1,STOCK!$F$10:$AB$209,16,0),IF($AE432=$AE431,(IF(BH431&gt;=1,BH431-COUNTIFS($AE431:$AE431,$AC432,AU431:AU431,$AI$1),0)),0)),0)</f>
        <v>0</v>
      </c>
      <c r="BI432" s="1">
        <f>IFERROR(IF($AE432&gt;$AE431,VLOOKUP($AC432+AV$1,STOCK!$F$10:$AB$209,16,0),IF($AE432=$AE431,(IF(BI431&gt;=1,BI431-COUNTIFS($AE431:$AE431,$AC432,AV431:AV431,$AI$1),0)),0)),0)</f>
        <v>0</v>
      </c>
      <c r="BJ432" s="1">
        <f>IFERROR(IF($AE432&gt;$AE431,VLOOKUP($AC432+AW$1,STOCK!$F$10:$AB$209,16,0),IF($AE432=$AE431,(IF(BJ431&gt;=1,BJ431-COUNTIFS($AE431:$AE431,$AC432,AW431:AW431,$AI$1),0)),0)),0)</f>
        <v>0</v>
      </c>
      <c r="BK432" s="1">
        <f>IFERROR(IF($AE432&gt;$AE431,VLOOKUP($AC432+AX$1,STOCK!$F$10:$AB$209,16,0),IF($AE432=$AE431,(IF(BK431&gt;=1,BK431-COUNTIFS($AE431:$AE431,$AC432,AX431:AX431,$AI$1),0)),0)),0)</f>
        <v>0</v>
      </c>
      <c r="BL432" s="1">
        <f>IFERROR(IF($AE432&gt;$AE431,VLOOKUP($AC432+AL$1,STOCK!$F$10:$AB$209,17,0),IF($AE432=$AE431,(IF(BL431&gt;=1,BL431-COUNTIFS($AE431:$AE431,$AC432,AL431:AL431,$AI$2),0)),0)),0)</f>
        <v>0</v>
      </c>
      <c r="BM432" s="1">
        <f>IFERROR(IF($AE432&gt;$AE431,VLOOKUP($AC432+AM$1,STOCK!$F$10:$AB$209,17,0),IF($AE432=$AE431,(IF(BM431&gt;=1,BM431-COUNTIFS($AE431:$AE431,$AC432,AM431:AM431,$AI$2),0)),0)),0)</f>
        <v>0</v>
      </c>
      <c r="BN432" s="1">
        <f>IFERROR(IF($AE432&gt;$AE431,VLOOKUP($AC432+AN$1,STOCK!$F$10:$AB$209,17,0),IF($AE432=$AE431,(IF(BN431&gt;=1,BN431-COUNTIFS($AE431:$AE431,$AC432,AN431:AN431,$AI$2),0)),0)),0)</f>
        <v>0</v>
      </c>
      <c r="BO432" s="1">
        <f>IFERROR(IF($AE432&gt;$AE431,VLOOKUP($AC432+AO$1,STOCK!$F$10:$AB$209,17,0),IF($AE432=$AE431,(IF(BO431&gt;=1,BO431-COUNTIFS($AE431:$AE431,$AC432,AO431:AO431,$AI$2),0)),0)),0)</f>
        <v>0</v>
      </c>
      <c r="BP432" s="1">
        <f>IFERROR(IF($AE432&gt;$AE431,VLOOKUP($AC432+AP$1,STOCK!$F$10:$AB$209,17,0),IF($AE432=$AE431,(IF(BP431&gt;=1,BP431-COUNTIFS($AE431:$AE431,$AC432,AP431:AP431,$AI$2),0)),0)),0)</f>
        <v>0</v>
      </c>
      <c r="BQ432" s="1">
        <f>IFERROR(IF($AE432&gt;$AE431,VLOOKUP($AC432+AQ$1,STOCK!$F$10:$AB$209,17,0),IF($AE432=$AE431,(IF(BQ431&gt;=1,BQ431-COUNTIFS($AE431:$AE431,$AC432,AQ431:AQ431,$AI$2),0)),0)),0)</f>
        <v>0</v>
      </c>
      <c r="BR432" s="1">
        <f>IFERROR(IF($AE432&gt;$AE431,VLOOKUP($AC432+AR$1,STOCK!$F$10:$AB$209,17,0),IF($AE432=$AE431,(IF(BR431&gt;=1,BR431-COUNTIFS($AE431:$AE431,$AC432,AR431:AR431,$AI$2),0)),0)),0)</f>
        <v>0</v>
      </c>
      <c r="BS432" s="1">
        <f>IFERROR(IF($AE432&gt;$AE431,VLOOKUP($AC432+AS$1,STOCK!$F$10:$AB$209,17,0),IF($AE432=$AE431,(IF(BS431&gt;=1,BS431-COUNTIFS($AE431:$AE431,$AC432,AS431:AS431,$AI$2),0)),0)),0)</f>
        <v>0</v>
      </c>
      <c r="BT432" s="1">
        <f>IFERROR(IF($AE432&gt;$AE431,VLOOKUP($AC432+AT$1,STOCK!$F$10:$AB$209,17,0),IF($AE432=$AE431,(IF(BT431&gt;=1,BT431-COUNTIFS($AE431:$AE431,$AC432,AT431:AT431,$AI$2),0)),0)),0)</f>
        <v>0</v>
      </c>
      <c r="BU432" s="1">
        <f>IFERROR(IF($AE432&gt;$AE431,VLOOKUP($AC432+AU$1,STOCK!$F$10:$AB$209,17,0),IF($AE432=$AE431,(IF(BU431&gt;=1,BU431-COUNTIFS($AE431:$AE431,$AC432,AU431:AU431,$AI$2),0)),0)),0)</f>
        <v>0</v>
      </c>
      <c r="BV432" s="1">
        <f>IFERROR(IF($AE432&gt;$AE431,VLOOKUP($AC432+AV$1,STOCK!$F$10:$AB$209,17,0),IF($AE432=$AE431,(IF(BV431&gt;=1,BV431-COUNTIFS($AE431:$AE431,$AC432,AV431:AV431,$AI$2),0)),0)),0)</f>
        <v>0</v>
      </c>
      <c r="BW432" s="1">
        <f>IFERROR(IF($AE432&gt;$AE431,VLOOKUP($AC432+AW$1,STOCK!$F$10:$AB$209,17,0),IF($AE432=$AE431,(IF(BW431&gt;=1,BW431-COUNTIFS($AE431:$AE431,$AC432,AW431:AW431,$AI$2),0)),0)),0)</f>
        <v>0</v>
      </c>
      <c r="BX432" s="1">
        <f>IFERROR(IF($AE432&gt;$AE431,VLOOKUP($AC432+AX$1,STOCK!$F$10:$AB$209,17,0),IF($AE432=$AE431,(IF(BX431&gt;=1,BX431-COUNTIFS($AE431:$AE431,$AC432,AX431:AX431,$AI$2),0)),0)),0)</f>
        <v>0</v>
      </c>
    </row>
    <row r="433" spans="29:76" x14ac:dyDescent="0.25">
      <c r="AC433" s="1">
        <f t="shared" si="110"/>
        <v>0</v>
      </c>
      <c r="AD433" s="1">
        <f>IFERROR(IF(LEN(AK433)&gt;=1,VLOOKUP(HLOOKUP(AK433,PROFILE!$K$5:$V$8,4,0),PROFILE!$F$1:$G$3,2,0),0),0)</f>
        <v>0</v>
      </c>
      <c r="AE433" s="1">
        <f t="shared" si="111"/>
        <v>0</v>
      </c>
      <c r="AF433" s="1">
        <v>420</v>
      </c>
      <c r="AI433" s="1" t="str">
        <f>IFERROR(IF($AH433&gt;=1,VLOOKUP($AG433,STUDENT!$O$8:$Z$1507,3,0),""),"")</f>
        <v/>
      </c>
      <c r="AJ433" s="1" t="str">
        <f>IFERROR(IF($AH433&gt;=1,VLOOKUP($AG433,STUDENT!$O$8:$Z$1507,4,0),""),"")</f>
        <v/>
      </c>
      <c r="AK433" s="1" t="str">
        <f>IFERROR(IF($AH433&gt;=1,VLOOKUP($AG433,STUDENT!$O$8:$Z$1507,6,0),""),"")</f>
        <v/>
      </c>
      <c r="AL433" s="1" t="str">
        <f t="shared" si="112"/>
        <v/>
      </c>
      <c r="AM433" s="1" t="str">
        <f t="shared" si="113"/>
        <v/>
      </c>
      <c r="AN433" s="1" t="str">
        <f t="shared" si="114"/>
        <v/>
      </c>
      <c r="AO433" s="1" t="str">
        <f t="shared" si="115"/>
        <v/>
      </c>
      <c r="AP433" s="1" t="str">
        <f t="shared" si="116"/>
        <v/>
      </c>
      <c r="AQ433" s="1" t="str">
        <f t="shared" si="117"/>
        <v/>
      </c>
      <c r="AR433" s="1" t="str">
        <f t="shared" si="118"/>
        <v/>
      </c>
      <c r="AS433" s="1" t="str">
        <f t="shared" si="119"/>
        <v/>
      </c>
      <c r="AT433" s="1" t="str">
        <f t="shared" si="120"/>
        <v/>
      </c>
      <c r="AU433" s="1" t="str">
        <f t="shared" si="121"/>
        <v/>
      </c>
      <c r="AV433" s="1" t="str">
        <f t="shared" si="122"/>
        <v/>
      </c>
      <c r="AW433" s="1" t="str">
        <f t="shared" si="123"/>
        <v/>
      </c>
      <c r="AX433" s="1" t="str">
        <f t="shared" si="124"/>
        <v/>
      </c>
      <c r="AY433" s="1">
        <f>IFERROR(IF($AE433&gt;$AE432,VLOOKUP($AC433+AL$1,STOCK!$F$10:$AB$209,16,0),IF($AE433=$AE432,(IF(AY432&gt;=1,AY432-COUNTIFS($AE432:$AE432,$AC433,AL432:AL432,$AI$1),0)),0)),0)</f>
        <v>0</v>
      </c>
      <c r="AZ433" s="1">
        <f>IFERROR(IF($AE433&gt;$AE432,VLOOKUP($AC433+AM$1,STOCK!$F$10:$AB$209,16,0),IF($AE433=$AE432,(IF(AZ432&gt;=1,AZ432-COUNTIFS($AE432:$AE432,$AC433,AM432:AM432,$AI$1),0)),0)),0)</f>
        <v>0</v>
      </c>
      <c r="BA433" s="1">
        <f>IFERROR(IF($AE433&gt;$AE432,VLOOKUP($AC433+AN$1,STOCK!$F$10:$AB$209,16,0),IF($AE433=$AE432,(IF(BA432&gt;=1,BA432-COUNTIFS($AE432:$AE432,$AC433,AN432:AN432,$AI$1),0)),0)),0)</f>
        <v>0</v>
      </c>
      <c r="BB433" s="1">
        <f>IFERROR(IF($AE433&gt;$AE432,VLOOKUP($AC433+AO$1,STOCK!$F$10:$AB$209,16,0),IF($AE433=$AE432,(IF(BB432&gt;=1,BB432-COUNTIFS($AE432:$AE432,$AC433,AO432:AO432,$AI$1),0)),0)),0)</f>
        <v>0</v>
      </c>
      <c r="BC433" s="1">
        <f>IFERROR(IF($AE433&gt;$AE432,VLOOKUP($AC433+AP$1,STOCK!$F$10:$AB$209,16,0),IF($AE433=$AE432,(IF(BC432&gt;=1,BC432-COUNTIFS($AE432:$AE432,$AC433,AP432:AP432,$AI$1),0)),0)),0)</f>
        <v>0</v>
      </c>
      <c r="BD433" s="1">
        <f>IFERROR(IF($AE433&gt;$AE432,VLOOKUP($AC433+AQ$1,STOCK!$F$10:$AB$209,16,0),IF($AE433=$AE432,(IF(BD432&gt;=1,BD432-COUNTIFS($AE432:$AE432,$AC433,AQ432:AQ432,$AI$1),0)),0)),0)</f>
        <v>0</v>
      </c>
      <c r="BE433" s="1">
        <f>IFERROR(IF($AE433&gt;$AE432,VLOOKUP($AC433+AR$1,STOCK!$F$10:$AB$209,16,0),IF($AE433=$AE432,(IF(BE432&gt;=1,BE432-COUNTIFS($AE432:$AE432,$AC433,AR432:AR432,$AI$1),0)),0)),0)</f>
        <v>0</v>
      </c>
      <c r="BF433" s="1">
        <f>IFERROR(IF($AE433&gt;$AE432,VLOOKUP($AC433+AS$1,STOCK!$F$10:$AB$209,16,0),IF($AE433=$AE432,(IF(BF432&gt;=1,BF432-COUNTIFS($AE432:$AE432,$AC433,AS432:AS432,$AI$1),0)),0)),0)</f>
        <v>0</v>
      </c>
      <c r="BG433" s="1">
        <f>IFERROR(IF($AE433&gt;$AE432,VLOOKUP($AC433+AT$1,STOCK!$F$10:$AB$209,16,0),IF($AE433=$AE432,(IF(BG432&gt;=1,BG432-COUNTIFS($AE432:$AE432,$AC433,AT432:AT432,$AI$1),0)),0)),0)</f>
        <v>0</v>
      </c>
      <c r="BH433" s="1">
        <f>IFERROR(IF($AE433&gt;$AE432,VLOOKUP($AC433+AU$1,STOCK!$F$10:$AB$209,16,0),IF($AE433=$AE432,(IF(BH432&gt;=1,BH432-COUNTIFS($AE432:$AE432,$AC433,AU432:AU432,$AI$1),0)),0)),0)</f>
        <v>0</v>
      </c>
      <c r="BI433" s="1">
        <f>IFERROR(IF($AE433&gt;$AE432,VLOOKUP($AC433+AV$1,STOCK!$F$10:$AB$209,16,0),IF($AE433=$AE432,(IF(BI432&gt;=1,BI432-COUNTIFS($AE432:$AE432,$AC433,AV432:AV432,$AI$1),0)),0)),0)</f>
        <v>0</v>
      </c>
      <c r="BJ433" s="1">
        <f>IFERROR(IF($AE433&gt;$AE432,VLOOKUP($AC433+AW$1,STOCK!$F$10:$AB$209,16,0),IF($AE433=$AE432,(IF(BJ432&gt;=1,BJ432-COUNTIFS($AE432:$AE432,$AC433,AW432:AW432,$AI$1),0)),0)),0)</f>
        <v>0</v>
      </c>
      <c r="BK433" s="1">
        <f>IFERROR(IF($AE433&gt;$AE432,VLOOKUP($AC433+AX$1,STOCK!$F$10:$AB$209,16,0),IF($AE433=$AE432,(IF(BK432&gt;=1,BK432-COUNTIFS($AE432:$AE432,$AC433,AX432:AX432,$AI$1),0)),0)),0)</f>
        <v>0</v>
      </c>
      <c r="BL433" s="1">
        <f>IFERROR(IF($AE433&gt;$AE432,VLOOKUP($AC433+AL$1,STOCK!$F$10:$AB$209,17,0),IF($AE433=$AE432,(IF(BL432&gt;=1,BL432-COUNTIFS($AE432:$AE432,$AC433,AL432:AL432,$AI$2),0)),0)),0)</f>
        <v>0</v>
      </c>
      <c r="BM433" s="1">
        <f>IFERROR(IF($AE433&gt;$AE432,VLOOKUP($AC433+AM$1,STOCK!$F$10:$AB$209,17,0),IF($AE433=$AE432,(IF(BM432&gt;=1,BM432-COUNTIFS($AE432:$AE432,$AC433,AM432:AM432,$AI$2),0)),0)),0)</f>
        <v>0</v>
      </c>
      <c r="BN433" s="1">
        <f>IFERROR(IF($AE433&gt;$AE432,VLOOKUP($AC433+AN$1,STOCK!$F$10:$AB$209,17,0),IF($AE433=$AE432,(IF(BN432&gt;=1,BN432-COUNTIFS($AE432:$AE432,$AC433,AN432:AN432,$AI$2),0)),0)),0)</f>
        <v>0</v>
      </c>
      <c r="BO433" s="1">
        <f>IFERROR(IF($AE433&gt;$AE432,VLOOKUP($AC433+AO$1,STOCK!$F$10:$AB$209,17,0),IF($AE433=$AE432,(IF(BO432&gt;=1,BO432-COUNTIFS($AE432:$AE432,$AC433,AO432:AO432,$AI$2),0)),0)),0)</f>
        <v>0</v>
      </c>
      <c r="BP433" s="1">
        <f>IFERROR(IF($AE433&gt;$AE432,VLOOKUP($AC433+AP$1,STOCK!$F$10:$AB$209,17,0),IF($AE433=$AE432,(IF(BP432&gt;=1,BP432-COUNTIFS($AE432:$AE432,$AC433,AP432:AP432,$AI$2),0)),0)),0)</f>
        <v>0</v>
      </c>
      <c r="BQ433" s="1">
        <f>IFERROR(IF($AE433&gt;$AE432,VLOOKUP($AC433+AQ$1,STOCK!$F$10:$AB$209,17,0),IF($AE433=$AE432,(IF(BQ432&gt;=1,BQ432-COUNTIFS($AE432:$AE432,$AC433,AQ432:AQ432,$AI$2),0)),0)),0)</f>
        <v>0</v>
      </c>
      <c r="BR433" s="1">
        <f>IFERROR(IF($AE433&gt;$AE432,VLOOKUP($AC433+AR$1,STOCK!$F$10:$AB$209,17,0),IF($AE433=$AE432,(IF(BR432&gt;=1,BR432-COUNTIFS($AE432:$AE432,$AC433,AR432:AR432,$AI$2),0)),0)),0)</f>
        <v>0</v>
      </c>
      <c r="BS433" s="1">
        <f>IFERROR(IF($AE433&gt;$AE432,VLOOKUP($AC433+AS$1,STOCK!$F$10:$AB$209,17,0),IF($AE433=$AE432,(IF(BS432&gt;=1,BS432-COUNTIFS($AE432:$AE432,$AC433,AS432:AS432,$AI$2),0)),0)),0)</f>
        <v>0</v>
      </c>
      <c r="BT433" s="1">
        <f>IFERROR(IF($AE433&gt;$AE432,VLOOKUP($AC433+AT$1,STOCK!$F$10:$AB$209,17,0),IF($AE433=$AE432,(IF(BT432&gt;=1,BT432-COUNTIFS($AE432:$AE432,$AC433,AT432:AT432,$AI$2),0)),0)),0)</f>
        <v>0</v>
      </c>
      <c r="BU433" s="1">
        <f>IFERROR(IF($AE433&gt;$AE432,VLOOKUP($AC433+AU$1,STOCK!$F$10:$AB$209,17,0),IF($AE433=$AE432,(IF(BU432&gt;=1,BU432-COUNTIFS($AE432:$AE432,$AC433,AU432:AU432,$AI$2),0)),0)),0)</f>
        <v>0</v>
      </c>
      <c r="BV433" s="1">
        <f>IFERROR(IF($AE433&gt;$AE432,VLOOKUP($AC433+AV$1,STOCK!$F$10:$AB$209,17,0),IF($AE433=$AE432,(IF(BV432&gt;=1,BV432-COUNTIFS($AE432:$AE432,$AC433,AV432:AV432,$AI$2),0)),0)),0)</f>
        <v>0</v>
      </c>
      <c r="BW433" s="1">
        <f>IFERROR(IF($AE433&gt;$AE432,VLOOKUP($AC433+AW$1,STOCK!$F$10:$AB$209,17,0),IF($AE433=$AE432,(IF(BW432&gt;=1,BW432-COUNTIFS($AE432:$AE432,$AC433,AW432:AW432,$AI$2),0)),0)),0)</f>
        <v>0</v>
      </c>
      <c r="BX433" s="1">
        <f>IFERROR(IF($AE433&gt;$AE432,VLOOKUP($AC433+AX$1,STOCK!$F$10:$AB$209,17,0),IF($AE433=$AE432,(IF(BX432&gt;=1,BX432-COUNTIFS($AE432:$AE432,$AC433,AX432:AX432,$AI$2),0)),0)),0)</f>
        <v>0</v>
      </c>
    </row>
    <row r="434" spans="29:76" x14ac:dyDescent="0.25">
      <c r="AC434" s="1">
        <f t="shared" si="110"/>
        <v>0</v>
      </c>
      <c r="AD434" s="1">
        <f>IFERROR(IF(LEN(AK434)&gt;=1,VLOOKUP(HLOOKUP(AK434,PROFILE!$K$5:$V$8,4,0),PROFILE!$F$1:$G$3,2,0),0),0)</f>
        <v>0</v>
      </c>
      <c r="AE434" s="1">
        <f t="shared" si="111"/>
        <v>0</v>
      </c>
      <c r="AF434" s="1">
        <v>421</v>
      </c>
      <c r="AI434" s="1" t="str">
        <f>IFERROR(IF($AH434&gt;=1,VLOOKUP($AG434,STUDENT!$O$8:$Z$1507,3,0),""),"")</f>
        <v/>
      </c>
      <c r="AJ434" s="1" t="str">
        <f>IFERROR(IF($AH434&gt;=1,VLOOKUP($AG434,STUDENT!$O$8:$Z$1507,4,0),""),"")</f>
        <v/>
      </c>
      <c r="AK434" s="1" t="str">
        <f>IFERROR(IF($AH434&gt;=1,VLOOKUP($AG434,STUDENT!$O$8:$Z$1507,6,0),""),"")</f>
        <v/>
      </c>
      <c r="AL434" s="1" t="str">
        <f t="shared" si="112"/>
        <v/>
      </c>
      <c r="AM434" s="1" t="str">
        <f t="shared" si="113"/>
        <v/>
      </c>
      <c r="AN434" s="1" t="str">
        <f t="shared" si="114"/>
        <v/>
      </c>
      <c r="AO434" s="1" t="str">
        <f t="shared" si="115"/>
        <v/>
      </c>
      <c r="AP434" s="1" t="str">
        <f t="shared" si="116"/>
        <v/>
      </c>
      <c r="AQ434" s="1" t="str">
        <f t="shared" si="117"/>
        <v/>
      </c>
      <c r="AR434" s="1" t="str">
        <f t="shared" si="118"/>
        <v/>
      </c>
      <c r="AS434" s="1" t="str">
        <f t="shared" si="119"/>
        <v/>
      </c>
      <c r="AT434" s="1" t="str">
        <f t="shared" si="120"/>
        <v/>
      </c>
      <c r="AU434" s="1" t="str">
        <f t="shared" si="121"/>
        <v/>
      </c>
      <c r="AV434" s="1" t="str">
        <f t="shared" si="122"/>
        <v/>
      </c>
      <c r="AW434" s="1" t="str">
        <f t="shared" si="123"/>
        <v/>
      </c>
      <c r="AX434" s="1" t="str">
        <f t="shared" si="124"/>
        <v/>
      </c>
      <c r="AY434" s="1">
        <f>IFERROR(IF($AE434&gt;$AE433,VLOOKUP($AC434+AL$1,STOCK!$F$10:$AB$209,16,0),IF($AE434=$AE433,(IF(AY433&gt;=1,AY433-COUNTIFS($AE433:$AE433,$AC434,AL433:AL433,$AI$1),0)),0)),0)</f>
        <v>0</v>
      </c>
      <c r="AZ434" s="1">
        <f>IFERROR(IF($AE434&gt;$AE433,VLOOKUP($AC434+AM$1,STOCK!$F$10:$AB$209,16,0),IF($AE434=$AE433,(IF(AZ433&gt;=1,AZ433-COUNTIFS($AE433:$AE433,$AC434,AM433:AM433,$AI$1),0)),0)),0)</f>
        <v>0</v>
      </c>
      <c r="BA434" s="1">
        <f>IFERROR(IF($AE434&gt;$AE433,VLOOKUP($AC434+AN$1,STOCK!$F$10:$AB$209,16,0),IF($AE434=$AE433,(IF(BA433&gt;=1,BA433-COUNTIFS($AE433:$AE433,$AC434,AN433:AN433,$AI$1),0)),0)),0)</f>
        <v>0</v>
      </c>
      <c r="BB434" s="1">
        <f>IFERROR(IF($AE434&gt;$AE433,VLOOKUP($AC434+AO$1,STOCK!$F$10:$AB$209,16,0),IF($AE434=$AE433,(IF(BB433&gt;=1,BB433-COUNTIFS($AE433:$AE433,$AC434,AO433:AO433,$AI$1),0)),0)),0)</f>
        <v>0</v>
      </c>
      <c r="BC434" s="1">
        <f>IFERROR(IF($AE434&gt;$AE433,VLOOKUP($AC434+AP$1,STOCK!$F$10:$AB$209,16,0),IF($AE434=$AE433,(IF(BC433&gt;=1,BC433-COUNTIFS($AE433:$AE433,$AC434,AP433:AP433,$AI$1),0)),0)),0)</f>
        <v>0</v>
      </c>
      <c r="BD434" s="1">
        <f>IFERROR(IF($AE434&gt;$AE433,VLOOKUP($AC434+AQ$1,STOCK!$F$10:$AB$209,16,0),IF($AE434=$AE433,(IF(BD433&gt;=1,BD433-COUNTIFS($AE433:$AE433,$AC434,AQ433:AQ433,$AI$1),0)),0)),0)</f>
        <v>0</v>
      </c>
      <c r="BE434" s="1">
        <f>IFERROR(IF($AE434&gt;$AE433,VLOOKUP($AC434+AR$1,STOCK!$F$10:$AB$209,16,0),IF($AE434=$AE433,(IF(BE433&gt;=1,BE433-COUNTIFS($AE433:$AE433,$AC434,AR433:AR433,$AI$1),0)),0)),0)</f>
        <v>0</v>
      </c>
      <c r="BF434" s="1">
        <f>IFERROR(IF($AE434&gt;$AE433,VLOOKUP($AC434+AS$1,STOCK!$F$10:$AB$209,16,0),IF($AE434=$AE433,(IF(BF433&gt;=1,BF433-COUNTIFS($AE433:$AE433,$AC434,AS433:AS433,$AI$1),0)),0)),0)</f>
        <v>0</v>
      </c>
      <c r="BG434" s="1">
        <f>IFERROR(IF($AE434&gt;$AE433,VLOOKUP($AC434+AT$1,STOCK!$F$10:$AB$209,16,0),IF($AE434=$AE433,(IF(BG433&gt;=1,BG433-COUNTIFS($AE433:$AE433,$AC434,AT433:AT433,$AI$1),0)),0)),0)</f>
        <v>0</v>
      </c>
      <c r="BH434" s="1">
        <f>IFERROR(IF($AE434&gt;$AE433,VLOOKUP($AC434+AU$1,STOCK!$F$10:$AB$209,16,0),IF($AE434=$AE433,(IF(BH433&gt;=1,BH433-COUNTIFS($AE433:$AE433,$AC434,AU433:AU433,$AI$1),0)),0)),0)</f>
        <v>0</v>
      </c>
      <c r="BI434" s="1">
        <f>IFERROR(IF($AE434&gt;$AE433,VLOOKUP($AC434+AV$1,STOCK!$F$10:$AB$209,16,0),IF($AE434=$AE433,(IF(BI433&gt;=1,BI433-COUNTIFS($AE433:$AE433,$AC434,AV433:AV433,$AI$1),0)),0)),0)</f>
        <v>0</v>
      </c>
      <c r="BJ434" s="1">
        <f>IFERROR(IF($AE434&gt;$AE433,VLOOKUP($AC434+AW$1,STOCK!$F$10:$AB$209,16,0),IF($AE434=$AE433,(IF(BJ433&gt;=1,BJ433-COUNTIFS($AE433:$AE433,$AC434,AW433:AW433,$AI$1),0)),0)),0)</f>
        <v>0</v>
      </c>
      <c r="BK434" s="1">
        <f>IFERROR(IF($AE434&gt;$AE433,VLOOKUP($AC434+AX$1,STOCK!$F$10:$AB$209,16,0),IF($AE434=$AE433,(IF(BK433&gt;=1,BK433-COUNTIFS($AE433:$AE433,$AC434,AX433:AX433,$AI$1),0)),0)),0)</f>
        <v>0</v>
      </c>
      <c r="BL434" s="1">
        <f>IFERROR(IF($AE434&gt;$AE433,VLOOKUP($AC434+AL$1,STOCK!$F$10:$AB$209,17,0),IF($AE434=$AE433,(IF(BL433&gt;=1,BL433-COUNTIFS($AE433:$AE433,$AC434,AL433:AL433,$AI$2),0)),0)),0)</f>
        <v>0</v>
      </c>
      <c r="BM434" s="1">
        <f>IFERROR(IF($AE434&gt;$AE433,VLOOKUP($AC434+AM$1,STOCK!$F$10:$AB$209,17,0),IF($AE434=$AE433,(IF(BM433&gt;=1,BM433-COUNTIFS($AE433:$AE433,$AC434,AM433:AM433,$AI$2),0)),0)),0)</f>
        <v>0</v>
      </c>
      <c r="BN434" s="1">
        <f>IFERROR(IF($AE434&gt;$AE433,VLOOKUP($AC434+AN$1,STOCK!$F$10:$AB$209,17,0),IF($AE434=$AE433,(IF(BN433&gt;=1,BN433-COUNTIFS($AE433:$AE433,$AC434,AN433:AN433,$AI$2),0)),0)),0)</f>
        <v>0</v>
      </c>
      <c r="BO434" s="1">
        <f>IFERROR(IF($AE434&gt;$AE433,VLOOKUP($AC434+AO$1,STOCK!$F$10:$AB$209,17,0),IF($AE434=$AE433,(IF(BO433&gt;=1,BO433-COUNTIFS($AE433:$AE433,$AC434,AO433:AO433,$AI$2),0)),0)),0)</f>
        <v>0</v>
      </c>
      <c r="BP434" s="1">
        <f>IFERROR(IF($AE434&gt;$AE433,VLOOKUP($AC434+AP$1,STOCK!$F$10:$AB$209,17,0),IF($AE434=$AE433,(IF(BP433&gt;=1,BP433-COUNTIFS($AE433:$AE433,$AC434,AP433:AP433,$AI$2),0)),0)),0)</f>
        <v>0</v>
      </c>
      <c r="BQ434" s="1">
        <f>IFERROR(IF($AE434&gt;$AE433,VLOOKUP($AC434+AQ$1,STOCK!$F$10:$AB$209,17,0),IF($AE434=$AE433,(IF(BQ433&gt;=1,BQ433-COUNTIFS($AE433:$AE433,$AC434,AQ433:AQ433,$AI$2),0)),0)),0)</f>
        <v>0</v>
      </c>
      <c r="BR434" s="1">
        <f>IFERROR(IF($AE434&gt;$AE433,VLOOKUP($AC434+AR$1,STOCK!$F$10:$AB$209,17,0),IF($AE434=$AE433,(IF(BR433&gt;=1,BR433-COUNTIFS($AE433:$AE433,$AC434,AR433:AR433,$AI$2),0)),0)),0)</f>
        <v>0</v>
      </c>
      <c r="BS434" s="1">
        <f>IFERROR(IF($AE434&gt;$AE433,VLOOKUP($AC434+AS$1,STOCK!$F$10:$AB$209,17,0),IF($AE434=$AE433,(IF(BS433&gt;=1,BS433-COUNTIFS($AE433:$AE433,$AC434,AS433:AS433,$AI$2),0)),0)),0)</f>
        <v>0</v>
      </c>
      <c r="BT434" s="1">
        <f>IFERROR(IF($AE434&gt;$AE433,VLOOKUP($AC434+AT$1,STOCK!$F$10:$AB$209,17,0),IF($AE434=$AE433,(IF(BT433&gt;=1,BT433-COUNTIFS($AE433:$AE433,$AC434,AT433:AT433,$AI$2),0)),0)),0)</f>
        <v>0</v>
      </c>
      <c r="BU434" s="1">
        <f>IFERROR(IF($AE434&gt;$AE433,VLOOKUP($AC434+AU$1,STOCK!$F$10:$AB$209,17,0),IF($AE434=$AE433,(IF(BU433&gt;=1,BU433-COUNTIFS($AE433:$AE433,$AC434,AU433:AU433,$AI$2),0)),0)),0)</f>
        <v>0</v>
      </c>
      <c r="BV434" s="1">
        <f>IFERROR(IF($AE434&gt;$AE433,VLOOKUP($AC434+AV$1,STOCK!$F$10:$AB$209,17,0),IF($AE434=$AE433,(IF(BV433&gt;=1,BV433-COUNTIFS($AE433:$AE433,$AC434,AV433:AV433,$AI$2),0)),0)),0)</f>
        <v>0</v>
      </c>
      <c r="BW434" s="1">
        <f>IFERROR(IF($AE434&gt;$AE433,VLOOKUP($AC434+AW$1,STOCK!$F$10:$AB$209,17,0),IF($AE434=$AE433,(IF(BW433&gt;=1,BW433-COUNTIFS($AE433:$AE433,$AC434,AW433:AW433,$AI$2),0)),0)),0)</f>
        <v>0</v>
      </c>
      <c r="BX434" s="1">
        <f>IFERROR(IF($AE434&gt;$AE433,VLOOKUP($AC434+AX$1,STOCK!$F$10:$AB$209,17,0),IF($AE434=$AE433,(IF(BX433&gt;=1,BX433-COUNTIFS($AE433:$AE433,$AC434,AX433:AX433,$AI$2),0)),0)),0)</f>
        <v>0</v>
      </c>
    </row>
    <row r="435" spans="29:76" x14ac:dyDescent="0.25">
      <c r="AC435" s="1">
        <f t="shared" si="110"/>
        <v>0</v>
      </c>
      <c r="AD435" s="1">
        <f>IFERROR(IF(LEN(AK435)&gt;=1,VLOOKUP(HLOOKUP(AK435,PROFILE!$K$5:$V$8,4,0),PROFILE!$F$1:$G$3,2,0),0),0)</f>
        <v>0</v>
      </c>
      <c r="AE435" s="1">
        <f t="shared" si="111"/>
        <v>0</v>
      </c>
      <c r="AF435" s="1">
        <v>422</v>
      </c>
      <c r="AI435" s="1" t="str">
        <f>IFERROR(IF($AH435&gt;=1,VLOOKUP($AG435,STUDENT!$O$8:$Z$1507,3,0),""),"")</f>
        <v/>
      </c>
      <c r="AJ435" s="1" t="str">
        <f>IFERROR(IF($AH435&gt;=1,VLOOKUP($AG435,STUDENT!$O$8:$Z$1507,4,0),""),"")</f>
        <v/>
      </c>
      <c r="AK435" s="1" t="str">
        <f>IFERROR(IF($AH435&gt;=1,VLOOKUP($AG435,STUDENT!$O$8:$Z$1507,6,0),""),"")</f>
        <v/>
      </c>
      <c r="AL435" s="1" t="str">
        <f t="shared" si="112"/>
        <v/>
      </c>
      <c r="AM435" s="1" t="str">
        <f t="shared" si="113"/>
        <v/>
      </c>
      <c r="AN435" s="1" t="str">
        <f t="shared" si="114"/>
        <v/>
      </c>
      <c r="AO435" s="1" t="str">
        <f t="shared" si="115"/>
        <v/>
      </c>
      <c r="AP435" s="1" t="str">
        <f t="shared" si="116"/>
        <v/>
      </c>
      <c r="AQ435" s="1" t="str">
        <f t="shared" si="117"/>
        <v/>
      </c>
      <c r="AR435" s="1" t="str">
        <f t="shared" si="118"/>
        <v/>
      </c>
      <c r="AS435" s="1" t="str">
        <f t="shared" si="119"/>
        <v/>
      </c>
      <c r="AT435" s="1" t="str">
        <f t="shared" si="120"/>
        <v/>
      </c>
      <c r="AU435" s="1" t="str">
        <f t="shared" si="121"/>
        <v/>
      </c>
      <c r="AV435" s="1" t="str">
        <f t="shared" si="122"/>
        <v/>
      </c>
      <c r="AW435" s="1" t="str">
        <f t="shared" si="123"/>
        <v/>
      </c>
      <c r="AX435" s="1" t="str">
        <f t="shared" si="124"/>
        <v/>
      </c>
      <c r="AY435" s="1">
        <f>IFERROR(IF($AE435&gt;$AE434,VLOOKUP($AC435+AL$1,STOCK!$F$10:$AB$209,16,0),IF($AE435=$AE434,(IF(AY434&gt;=1,AY434-COUNTIFS($AE434:$AE434,$AC435,AL434:AL434,$AI$1),0)),0)),0)</f>
        <v>0</v>
      </c>
      <c r="AZ435" s="1">
        <f>IFERROR(IF($AE435&gt;$AE434,VLOOKUP($AC435+AM$1,STOCK!$F$10:$AB$209,16,0),IF($AE435=$AE434,(IF(AZ434&gt;=1,AZ434-COUNTIFS($AE434:$AE434,$AC435,AM434:AM434,$AI$1),0)),0)),0)</f>
        <v>0</v>
      </c>
      <c r="BA435" s="1">
        <f>IFERROR(IF($AE435&gt;$AE434,VLOOKUP($AC435+AN$1,STOCK!$F$10:$AB$209,16,0),IF($AE435=$AE434,(IF(BA434&gt;=1,BA434-COUNTIFS($AE434:$AE434,$AC435,AN434:AN434,$AI$1),0)),0)),0)</f>
        <v>0</v>
      </c>
      <c r="BB435" s="1">
        <f>IFERROR(IF($AE435&gt;$AE434,VLOOKUP($AC435+AO$1,STOCK!$F$10:$AB$209,16,0),IF($AE435=$AE434,(IF(BB434&gt;=1,BB434-COUNTIFS($AE434:$AE434,$AC435,AO434:AO434,$AI$1),0)),0)),0)</f>
        <v>0</v>
      </c>
      <c r="BC435" s="1">
        <f>IFERROR(IF($AE435&gt;$AE434,VLOOKUP($AC435+AP$1,STOCK!$F$10:$AB$209,16,0),IF($AE435=$AE434,(IF(BC434&gt;=1,BC434-COUNTIFS($AE434:$AE434,$AC435,AP434:AP434,$AI$1),0)),0)),0)</f>
        <v>0</v>
      </c>
      <c r="BD435" s="1">
        <f>IFERROR(IF($AE435&gt;$AE434,VLOOKUP($AC435+AQ$1,STOCK!$F$10:$AB$209,16,0),IF($AE435=$AE434,(IF(BD434&gt;=1,BD434-COUNTIFS($AE434:$AE434,$AC435,AQ434:AQ434,$AI$1),0)),0)),0)</f>
        <v>0</v>
      </c>
      <c r="BE435" s="1">
        <f>IFERROR(IF($AE435&gt;$AE434,VLOOKUP($AC435+AR$1,STOCK!$F$10:$AB$209,16,0),IF($AE435=$AE434,(IF(BE434&gt;=1,BE434-COUNTIFS($AE434:$AE434,$AC435,AR434:AR434,$AI$1),0)),0)),0)</f>
        <v>0</v>
      </c>
      <c r="BF435" s="1">
        <f>IFERROR(IF($AE435&gt;$AE434,VLOOKUP($AC435+AS$1,STOCK!$F$10:$AB$209,16,0),IF($AE435=$AE434,(IF(BF434&gt;=1,BF434-COUNTIFS($AE434:$AE434,$AC435,AS434:AS434,$AI$1),0)),0)),0)</f>
        <v>0</v>
      </c>
      <c r="BG435" s="1">
        <f>IFERROR(IF($AE435&gt;$AE434,VLOOKUP($AC435+AT$1,STOCK!$F$10:$AB$209,16,0),IF($AE435=$AE434,(IF(BG434&gt;=1,BG434-COUNTIFS($AE434:$AE434,$AC435,AT434:AT434,$AI$1),0)),0)),0)</f>
        <v>0</v>
      </c>
      <c r="BH435" s="1">
        <f>IFERROR(IF($AE435&gt;$AE434,VLOOKUP($AC435+AU$1,STOCK!$F$10:$AB$209,16,0),IF($AE435=$AE434,(IF(BH434&gt;=1,BH434-COUNTIFS($AE434:$AE434,$AC435,AU434:AU434,$AI$1),0)),0)),0)</f>
        <v>0</v>
      </c>
      <c r="BI435" s="1">
        <f>IFERROR(IF($AE435&gt;$AE434,VLOOKUP($AC435+AV$1,STOCK!$F$10:$AB$209,16,0),IF($AE435=$AE434,(IF(BI434&gt;=1,BI434-COUNTIFS($AE434:$AE434,$AC435,AV434:AV434,$AI$1),0)),0)),0)</f>
        <v>0</v>
      </c>
      <c r="BJ435" s="1">
        <f>IFERROR(IF($AE435&gt;$AE434,VLOOKUP($AC435+AW$1,STOCK!$F$10:$AB$209,16,0),IF($AE435=$AE434,(IF(BJ434&gt;=1,BJ434-COUNTIFS($AE434:$AE434,$AC435,AW434:AW434,$AI$1),0)),0)),0)</f>
        <v>0</v>
      </c>
      <c r="BK435" s="1">
        <f>IFERROR(IF($AE435&gt;$AE434,VLOOKUP($AC435+AX$1,STOCK!$F$10:$AB$209,16,0),IF($AE435=$AE434,(IF(BK434&gt;=1,BK434-COUNTIFS($AE434:$AE434,$AC435,AX434:AX434,$AI$1),0)),0)),0)</f>
        <v>0</v>
      </c>
      <c r="BL435" s="1">
        <f>IFERROR(IF($AE435&gt;$AE434,VLOOKUP($AC435+AL$1,STOCK!$F$10:$AB$209,17,0),IF($AE435=$AE434,(IF(BL434&gt;=1,BL434-COUNTIFS($AE434:$AE434,$AC435,AL434:AL434,$AI$2),0)),0)),0)</f>
        <v>0</v>
      </c>
      <c r="BM435" s="1">
        <f>IFERROR(IF($AE435&gt;$AE434,VLOOKUP($AC435+AM$1,STOCK!$F$10:$AB$209,17,0),IF($AE435=$AE434,(IF(BM434&gt;=1,BM434-COUNTIFS($AE434:$AE434,$AC435,AM434:AM434,$AI$2),0)),0)),0)</f>
        <v>0</v>
      </c>
      <c r="BN435" s="1">
        <f>IFERROR(IF($AE435&gt;$AE434,VLOOKUP($AC435+AN$1,STOCK!$F$10:$AB$209,17,0),IF($AE435=$AE434,(IF(BN434&gt;=1,BN434-COUNTIFS($AE434:$AE434,$AC435,AN434:AN434,$AI$2),0)),0)),0)</f>
        <v>0</v>
      </c>
      <c r="BO435" s="1">
        <f>IFERROR(IF($AE435&gt;$AE434,VLOOKUP($AC435+AO$1,STOCK!$F$10:$AB$209,17,0),IF($AE435=$AE434,(IF(BO434&gt;=1,BO434-COUNTIFS($AE434:$AE434,$AC435,AO434:AO434,$AI$2),0)),0)),0)</f>
        <v>0</v>
      </c>
      <c r="BP435" s="1">
        <f>IFERROR(IF($AE435&gt;$AE434,VLOOKUP($AC435+AP$1,STOCK!$F$10:$AB$209,17,0),IF($AE435=$AE434,(IF(BP434&gt;=1,BP434-COUNTIFS($AE434:$AE434,$AC435,AP434:AP434,$AI$2),0)),0)),0)</f>
        <v>0</v>
      </c>
      <c r="BQ435" s="1">
        <f>IFERROR(IF($AE435&gt;$AE434,VLOOKUP($AC435+AQ$1,STOCK!$F$10:$AB$209,17,0),IF($AE435=$AE434,(IF(BQ434&gt;=1,BQ434-COUNTIFS($AE434:$AE434,$AC435,AQ434:AQ434,$AI$2),0)),0)),0)</f>
        <v>0</v>
      </c>
      <c r="BR435" s="1">
        <f>IFERROR(IF($AE435&gt;$AE434,VLOOKUP($AC435+AR$1,STOCK!$F$10:$AB$209,17,0),IF($AE435=$AE434,(IF(BR434&gt;=1,BR434-COUNTIFS($AE434:$AE434,$AC435,AR434:AR434,$AI$2),0)),0)),0)</f>
        <v>0</v>
      </c>
      <c r="BS435" s="1">
        <f>IFERROR(IF($AE435&gt;$AE434,VLOOKUP($AC435+AS$1,STOCK!$F$10:$AB$209,17,0),IF($AE435=$AE434,(IF(BS434&gt;=1,BS434-COUNTIFS($AE434:$AE434,$AC435,AS434:AS434,$AI$2),0)),0)),0)</f>
        <v>0</v>
      </c>
      <c r="BT435" s="1">
        <f>IFERROR(IF($AE435&gt;$AE434,VLOOKUP($AC435+AT$1,STOCK!$F$10:$AB$209,17,0),IF($AE435=$AE434,(IF(BT434&gt;=1,BT434-COUNTIFS($AE434:$AE434,$AC435,AT434:AT434,$AI$2),0)),0)),0)</f>
        <v>0</v>
      </c>
      <c r="BU435" s="1">
        <f>IFERROR(IF($AE435&gt;$AE434,VLOOKUP($AC435+AU$1,STOCK!$F$10:$AB$209,17,0),IF($AE435=$AE434,(IF(BU434&gt;=1,BU434-COUNTIFS($AE434:$AE434,$AC435,AU434:AU434,$AI$2),0)),0)),0)</f>
        <v>0</v>
      </c>
      <c r="BV435" s="1">
        <f>IFERROR(IF($AE435&gt;$AE434,VLOOKUP($AC435+AV$1,STOCK!$F$10:$AB$209,17,0),IF($AE435=$AE434,(IF(BV434&gt;=1,BV434-COUNTIFS($AE434:$AE434,$AC435,AV434:AV434,$AI$2),0)),0)),0)</f>
        <v>0</v>
      </c>
      <c r="BW435" s="1">
        <f>IFERROR(IF($AE435&gt;$AE434,VLOOKUP($AC435+AW$1,STOCK!$F$10:$AB$209,17,0),IF($AE435=$AE434,(IF(BW434&gt;=1,BW434-COUNTIFS($AE434:$AE434,$AC435,AW434:AW434,$AI$2),0)),0)),0)</f>
        <v>0</v>
      </c>
      <c r="BX435" s="1">
        <f>IFERROR(IF($AE435&gt;$AE434,VLOOKUP($AC435+AX$1,STOCK!$F$10:$AB$209,17,0),IF($AE435=$AE434,(IF(BX434&gt;=1,BX434-COUNTIFS($AE434:$AE434,$AC435,AX434:AX434,$AI$2),0)),0)),0)</f>
        <v>0</v>
      </c>
    </row>
    <row r="436" spans="29:76" x14ac:dyDescent="0.25">
      <c r="AC436" s="1">
        <f t="shared" si="110"/>
        <v>0</v>
      </c>
      <c r="AD436" s="1">
        <f>IFERROR(IF(LEN(AK436)&gt;=1,VLOOKUP(HLOOKUP(AK436,PROFILE!$K$5:$V$8,4,0),PROFILE!$F$1:$G$3,2,0),0),0)</f>
        <v>0</v>
      </c>
      <c r="AE436" s="1">
        <f t="shared" si="111"/>
        <v>0</v>
      </c>
      <c r="AF436" s="1">
        <v>423</v>
      </c>
      <c r="AI436" s="1" t="str">
        <f>IFERROR(IF($AH436&gt;=1,VLOOKUP($AG436,STUDENT!$O$8:$Z$1507,3,0),""),"")</f>
        <v/>
      </c>
      <c r="AJ436" s="1" t="str">
        <f>IFERROR(IF($AH436&gt;=1,VLOOKUP($AG436,STUDENT!$O$8:$Z$1507,4,0),""),"")</f>
        <v/>
      </c>
      <c r="AK436" s="1" t="str">
        <f>IFERROR(IF($AH436&gt;=1,VLOOKUP($AG436,STUDENT!$O$8:$Z$1507,6,0),""),"")</f>
        <v/>
      </c>
      <c r="AL436" s="1" t="str">
        <f t="shared" si="112"/>
        <v/>
      </c>
      <c r="AM436" s="1" t="str">
        <f t="shared" si="113"/>
        <v/>
      </c>
      <c r="AN436" s="1" t="str">
        <f t="shared" si="114"/>
        <v/>
      </c>
      <c r="AO436" s="1" t="str">
        <f t="shared" si="115"/>
        <v/>
      </c>
      <c r="AP436" s="1" t="str">
        <f t="shared" si="116"/>
        <v/>
      </c>
      <c r="AQ436" s="1" t="str">
        <f t="shared" si="117"/>
        <v/>
      </c>
      <c r="AR436" s="1" t="str">
        <f t="shared" si="118"/>
        <v/>
      </c>
      <c r="AS436" s="1" t="str">
        <f t="shared" si="119"/>
        <v/>
      </c>
      <c r="AT436" s="1" t="str">
        <f t="shared" si="120"/>
        <v/>
      </c>
      <c r="AU436" s="1" t="str">
        <f t="shared" si="121"/>
        <v/>
      </c>
      <c r="AV436" s="1" t="str">
        <f t="shared" si="122"/>
        <v/>
      </c>
      <c r="AW436" s="1" t="str">
        <f t="shared" si="123"/>
        <v/>
      </c>
      <c r="AX436" s="1" t="str">
        <f t="shared" si="124"/>
        <v/>
      </c>
      <c r="AY436" s="1">
        <f>IFERROR(IF($AE436&gt;$AE435,VLOOKUP($AC436+AL$1,STOCK!$F$10:$AB$209,16,0),IF($AE436=$AE435,(IF(AY435&gt;=1,AY435-COUNTIFS($AE435:$AE435,$AC436,AL435:AL435,$AI$1),0)),0)),0)</f>
        <v>0</v>
      </c>
      <c r="AZ436" s="1">
        <f>IFERROR(IF($AE436&gt;$AE435,VLOOKUP($AC436+AM$1,STOCK!$F$10:$AB$209,16,0),IF($AE436=$AE435,(IF(AZ435&gt;=1,AZ435-COUNTIFS($AE435:$AE435,$AC436,AM435:AM435,$AI$1),0)),0)),0)</f>
        <v>0</v>
      </c>
      <c r="BA436" s="1">
        <f>IFERROR(IF($AE436&gt;$AE435,VLOOKUP($AC436+AN$1,STOCK!$F$10:$AB$209,16,0),IF($AE436=$AE435,(IF(BA435&gt;=1,BA435-COUNTIFS($AE435:$AE435,$AC436,AN435:AN435,$AI$1),0)),0)),0)</f>
        <v>0</v>
      </c>
      <c r="BB436" s="1">
        <f>IFERROR(IF($AE436&gt;$AE435,VLOOKUP($AC436+AO$1,STOCK!$F$10:$AB$209,16,0),IF($AE436=$AE435,(IF(BB435&gt;=1,BB435-COUNTIFS($AE435:$AE435,$AC436,AO435:AO435,$AI$1),0)),0)),0)</f>
        <v>0</v>
      </c>
      <c r="BC436" s="1">
        <f>IFERROR(IF($AE436&gt;$AE435,VLOOKUP($AC436+AP$1,STOCK!$F$10:$AB$209,16,0),IF($AE436=$AE435,(IF(BC435&gt;=1,BC435-COUNTIFS($AE435:$AE435,$AC436,AP435:AP435,$AI$1),0)),0)),0)</f>
        <v>0</v>
      </c>
      <c r="BD436" s="1">
        <f>IFERROR(IF($AE436&gt;$AE435,VLOOKUP($AC436+AQ$1,STOCK!$F$10:$AB$209,16,0),IF($AE436=$AE435,(IF(BD435&gt;=1,BD435-COUNTIFS($AE435:$AE435,$AC436,AQ435:AQ435,$AI$1),0)),0)),0)</f>
        <v>0</v>
      </c>
      <c r="BE436" s="1">
        <f>IFERROR(IF($AE436&gt;$AE435,VLOOKUP($AC436+AR$1,STOCK!$F$10:$AB$209,16,0),IF($AE436=$AE435,(IF(BE435&gt;=1,BE435-COUNTIFS($AE435:$AE435,$AC436,AR435:AR435,$AI$1),0)),0)),0)</f>
        <v>0</v>
      </c>
      <c r="BF436" s="1">
        <f>IFERROR(IF($AE436&gt;$AE435,VLOOKUP($AC436+AS$1,STOCK!$F$10:$AB$209,16,0),IF($AE436=$AE435,(IF(BF435&gt;=1,BF435-COUNTIFS($AE435:$AE435,$AC436,AS435:AS435,$AI$1),0)),0)),0)</f>
        <v>0</v>
      </c>
      <c r="BG436" s="1">
        <f>IFERROR(IF($AE436&gt;$AE435,VLOOKUP($AC436+AT$1,STOCK!$F$10:$AB$209,16,0),IF($AE436=$AE435,(IF(BG435&gt;=1,BG435-COUNTIFS($AE435:$AE435,$AC436,AT435:AT435,$AI$1),0)),0)),0)</f>
        <v>0</v>
      </c>
      <c r="BH436" s="1">
        <f>IFERROR(IF($AE436&gt;$AE435,VLOOKUP($AC436+AU$1,STOCK!$F$10:$AB$209,16,0),IF($AE436=$AE435,(IF(BH435&gt;=1,BH435-COUNTIFS($AE435:$AE435,$AC436,AU435:AU435,$AI$1),0)),0)),0)</f>
        <v>0</v>
      </c>
      <c r="BI436" s="1">
        <f>IFERROR(IF($AE436&gt;$AE435,VLOOKUP($AC436+AV$1,STOCK!$F$10:$AB$209,16,0),IF($AE436=$AE435,(IF(BI435&gt;=1,BI435-COUNTIFS($AE435:$AE435,$AC436,AV435:AV435,$AI$1),0)),0)),0)</f>
        <v>0</v>
      </c>
      <c r="BJ436" s="1">
        <f>IFERROR(IF($AE436&gt;$AE435,VLOOKUP($AC436+AW$1,STOCK!$F$10:$AB$209,16,0),IF($AE436=$AE435,(IF(BJ435&gt;=1,BJ435-COUNTIFS($AE435:$AE435,$AC436,AW435:AW435,$AI$1),0)),0)),0)</f>
        <v>0</v>
      </c>
      <c r="BK436" s="1">
        <f>IFERROR(IF($AE436&gt;$AE435,VLOOKUP($AC436+AX$1,STOCK!$F$10:$AB$209,16,0),IF($AE436=$AE435,(IF(BK435&gt;=1,BK435-COUNTIFS($AE435:$AE435,$AC436,AX435:AX435,$AI$1),0)),0)),0)</f>
        <v>0</v>
      </c>
      <c r="BL436" s="1">
        <f>IFERROR(IF($AE436&gt;$AE435,VLOOKUP($AC436+AL$1,STOCK!$F$10:$AB$209,17,0),IF($AE436=$AE435,(IF(BL435&gt;=1,BL435-COUNTIFS($AE435:$AE435,$AC436,AL435:AL435,$AI$2),0)),0)),0)</f>
        <v>0</v>
      </c>
      <c r="BM436" s="1">
        <f>IFERROR(IF($AE436&gt;$AE435,VLOOKUP($AC436+AM$1,STOCK!$F$10:$AB$209,17,0),IF($AE436=$AE435,(IF(BM435&gt;=1,BM435-COUNTIFS($AE435:$AE435,$AC436,AM435:AM435,$AI$2),0)),0)),0)</f>
        <v>0</v>
      </c>
      <c r="BN436" s="1">
        <f>IFERROR(IF($AE436&gt;$AE435,VLOOKUP($AC436+AN$1,STOCK!$F$10:$AB$209,17,0),IF($AE436=$AE435,(IF(BN435&gt;=1,BN435-COUNTIFS($AE435:$AE435,$AC436,AN435:AN435,$AI$2),0)),0)),0)</f>
        <v>0</v>
      </c>
      <c r="BO436" s="1">
        <f>IFERROR(IF($AE436&gt;$AE435,VLOOKUP($AC436+AO$1,STOCK!$F$10:$AB$209,17,0),IF($AE436=$AE435,(IF(BO435&gt;=1,BO435-COUNTIFS($AE435:$AE435,$AC436,AO435:AO435,$AI$2),0)),0)),0)</f>
        <v>0</v>
      </c>
      <c r="BP436" s="1">
        <f>IFERROR(IF($AE436&gt;$AE435,VLOOKUP($AC436+AP$1,STOCK!$F$10:$AB$209,17,0),IF($AE436=$AE435,(IF(BP435&gt;=1,BP435-COUNTIFS($AE435:$AE435,$AC436,AP435:AP435,$AI$2),0)),0)),0)</f>
        <v>0</v>
      </c>
      <c r="BQ436" s="1">
        <f>IFERROR(IF($AE436&gt;$AE435,VLOOKUP($AC436+AQ$1,STOCK!$F$10:$AB$209,17,0),IF($AE436=$AE435,(IF(BQ435&gt;=1,BQ435-COUNTIFS($AE435:$AE435,$AC436,AQ435:AQ435,$AI$2),0)),0)),0)</f>
        <v>0</v>
      </c>
      <c r="BR436" s="1">
        <f>IFERROR(IF($AE436&gt;$AE435,VLOOKUP($AC436+AR$1,STOCK!$F$10:$AB$209,17,0),IF($AE436=$AE435,(IF(BR435&gt;=1,BR435-COUNTIFS($AE435:$AE435,$AC436,AR435:AR435,$AI$2),0)),0)),0)</f>
        <v>0</v>
      </c>
      <c r="BS436" s="1">
        <f>IFERROR(IF($AE436&gt;$AE435,VLOOKUP($AC436+AS$1,STOCK!$F$10:$AB$209,17,0),IF($AE436=$AE435,(IF(BS435&gt;=1,BS435-COUNTIFS($AE435:$AE435,$AC436,AS435:AS435,$AI$2),0)),0)),0)</f>
        <v>0</v>
      </c>
      <c r="BT436" s="1">
        <f>IFERROR(IF($AE436&gt;$AE435,VLOOKUP($AC436+AT$1,STOCK!$F$10:$AB$209,17,0),IF($AE436=$AE435,(IF(BT435&gt;=1,BT435-COUNTIFS($AE435:$AE435,$AC436,AT435:AT435,$AI$2),0)),0)),0)</f>
        <v>0</v>
      </c>
      <c r="BU436" s="1">
        <f>IFERROR(IF($AE436&gt;$AE435,VLOOKUP($AC436+AU$1,STOCK!$F$10:$AB$209,17,0),IF($AE436=$AE435,(IF(BU435&gt;=1,BU435-COUNTIFS($AE435:$AE435,$AC436,AU435:AU435,$AI$2),0)),0)),0)</f>
        <v>0</v>
      </c>
      <c r="BV436" s="1">
        <f>IFERROR(IF($AE436&gt;$AE435,VLOOKUP($AC436+AV$1,STOCK!$F$10:$AB$209,17,0),IF($AE436=$AE435,(IF(BV435&gt;=1,BV435-COUNTIFS($AE435:$AE435,$AC436,AV435:AV435,$AI$2),0)),0)),0)</f>
        <v>0</v>
      </c>
      <c r="BW436" s="1">
        <f>IFERROR(IF($AE436&gt;$AE435,VLOOKUP($AC436+AW$1,STOCK!$F$10:$AB$209,17,0),IF($AE436=$AE435,(IF(BW435&gt;=1,BW435-COUNTIFS($AE435:$AE435,$AC436,AW435:AW435,$AI$2),0)),0)),0)</f>
        <v>0</v>
      </c>
      <c r="BX436" s="1">
        <f>IFERROR(IF($AE436&gt;$AE435,VLOOKUP($AC436+AX$1,STOCK!$F$10:$AB$209,17,0),IF($AE436=$AE435,(IF(BX435&gt;=1,BX435-COUNTIFS($AE435:$AE435,$AC436,AX435:AX435,$AI$2),0)),0)),0)</f>
        <v>0</v>
      </c>
    </row>
    <row r="437" spans="29:76" x14ac:dyDescent="0.25">
      <c r="AC437" s="1">
        <f t="shared" si="110"/>
        <v>0</v>
      </c>
      <c r="AD437" s="1">
        <f>IFERROR(IF(LEN(AK437)&gt;=1,VLOOKUP(HLOOKUP(AK437,PROFILE!$K$5:$V$8,4,0),PROFILE!$F$1:$G$3,2,0),0),0)</f>
        <v>0</v>
      </c>
      <c r="AE437" s="1">
        <f t="shared" si="111"/>
        <v>0</v>
      </c>
      <c r="AF437" s="1">
        <v>424</v>
      </c>
      <c r="AI437" s="1" t="str">
        <f>IFERROR(IF($AH437&gt;=1,VLOOKUP($AG437,STUDENT!$O$8:$Z$1507,3,0),""),"")</f>
        <v/>
      </c>
      <c r="AJ437" s="1" t="str">
        <f>IFERROR(IF($AH437&gt;=1,VLOOKUP($AG437,STUDENT!$O$8:$Z$1507,4,0),""),"")</f>
        <v/>
      </c>
      <c r="AK437" s="1" t="str">
        <f>IFERROR(IF($AH437&gt;=1,VLOOKUP($AG437,STUDENT!$O$8:$Z$1507,6,0),""),"")</f>
        <v/>
      </c>
      <c r="AL437" s="1" t="str">
        <f t="shared" si="112"/>
        <v/>
      </c>
      <c r="AM437" s="1" t="str">
        <f t="shared" si="113"/>
        <v/>
      </c>
      <c r="AN437" s="1" t="str">
        <f t="shared" si="114"/>
        <v/>
      </c>
      <c r="AO437" s="1" t="str">
        <f t="shared" si="115"/>
        <v/>
      </c>
      <c r="AP437" s="1" t="str">
        <f t="shared" si="116"/>
        <v/>
      </c>
      <c r="AQ437" s="1" t="str">
        <f t="shared" si="117"/>
        <v/>
      </c>
      <c r="AR437" s="1" t="str">
        <f t="shared" si="118"/>
        <v/>
      </c>
      <c r="AS437" s="1" t="str">
        <f t="shared" si="119"/>
        <v/>
      </c>
      <c r="AT437" s="1" t="str">
        <f t="shared" si="120"/>
        <v/>
      </c>
      <c r="AU437" s="1" t="str">
        <f t="shared" si="121"/>
        <v/>
      </c>
      <c r="AV437" s="1" t="str">
        <f t="shared" si="122"/>
        <v/>
      </c>
      <c r="AW437" s="1" t="str">
        <f t="shared" si="123"/>
        <v/>
      </c>
      <c r="AX437" s="1" t="str">
        <f t="shared" si="124"/>
        <v/>
      </c>
      <c r="AY437" s="1">
        <f>IFERROR(IF($AE437&gt;$AE436,VLOOKUP($AC437+AL$1,STOCK!$F$10:$AB$209,16,0),IF($AE437=$AE436,(IF(AY436&gt;=1,AY436-COUNTIFS($AE436:$AE436,$AC437,AL436:AL436,$AI$1),0)),0)),0)</f>
        <v>0</v>
      </c>
      <c r="AZ437" s="1">
        <f>IFERROR(IF($AE437&gt;$AE436,VLOOKUP($AC437+AM$1,STOCK!$F$10:$AB$209,16,0),IF($AE437=$AE436,(IF(AZ436&gt;=1,AZ436-COUNTIFS($AE436:$AE436,$AC437,AM436:AM436,$AI$1),0)),0)),0)</f>
        <v>0</v>
      </c>
      <c r="BA437" s="1">
        <f>IFERROR(IF($AE437&gt;$AE436,VLOOKUP($AC437+AN$1,STOCK!$F$10:$AB$209,16,0),IF($AE437=$AE436,(IF(BA436&gt;=1,BA436-COUNTIFS($AE436:$AE436,$AC437,AN436:AN436,$AI$1),0)),0)),0)</f>
        <v>0</v>
      </c>
      <c r="BB437" s="1">
        <f>IFERROR(IF($AE437&gt;$AE436,VLOOKUP($AC437+AO$1,STOCK!$F$10:$AB$209,16,0),IF($AE437=$AE436,(IF(BB436&gt;=1,BB436-COUNTIFS($AE436:$AE436,$AC437,AO436:AO436,$AI$1),0)),0)),0)</f>
        <v>0</v>
      </c>
      <c r="BC437" s="1">
        <f>IFERROR(IF($AE437&gt;$AE436,VLOOKUP($AC437+AP$1,STOCK!$F$10:$AB$209,16,0),IF($AE437=$AE436,(IF(BC436&gt;=1,BC436-COUNTIFS($AE436:$AE436,$AC437,AP436:AP436,$AI$1),0)),0)),0)</f>
        <v>0</v>
      </c>
      <c r="BD437" s="1">
        <f>IFERROR(IF($AE437&gt;$AE436,VLOOKUP($AC437+AQ$1,STOCK!$F$10:$AB$209,16,0),IF($AE437=$AE436,(IF(BD436&gt;=1,BD436-COUNTIFS($AE436:$AE436,$AC437,AQ436:AQ436,$AI$1),0)),0)),0)</f>
        <v>0</v>
      </c>
      <c r="BE437" s="1">
        <f>IFERROR(IF($AE437&gt;$AE436,VLOOKUP($AC437+AR$1,STOCK!$F$10:$AB$209,16,0),IF($AE437=$AE436,(IF(BE436&gt;=1,BE436-COUNTIFS($AE436:$AE436,$AC437,AR436:AR436,$AI$1),0)),0)),0)</f>
        <v>0</v>
      </c>
      <c r="BF437" s="1">
        <f>IFERROR(IF($AE437&gt;$AE436,VLOOKUP($AC437+AS$1,STOCK!$F$10:$AB$209,16,0),IF($AE437=$AE436,(IF(BF436&gt;=1,BF436-COUNTIFS($AE436:$AE436,$AC437,AS436:AS436,$AI$1),0)),0)),0)</f>
        <v>0</v>
      </c>
      <c r="BG437" s="1">
        <f>IFERROR(IF($AE437&gt;$AE436,VLOOKUP($AC437+AT$1,STOCK!$F$10:$AB$209,16,0),IF($AE437=$AE436,(IF(BG436&gt;=1,BG436-COUNTIFS($AE436:$AE436,$AC437,AT436:AT436,$AI$1),0)),0)),0)</f>
        <v>0</v>
      </c>
      <c r="BH437" s="1">
        <f>IFERROR(IF($AE437&gt;$AE436,VLOOKUP($AC437+AU$1,STOCK!$F$10:$AB$209,16,0),IF($AE437=$AE436,(IF(BH436&gt;=1,BH436-COUNTIFS($AE436:$AE436,$AC437,AU436:AU436,$AI$1),0)),0)),0)</f>
        <v>0</v>
      </c>
      <c r="BI437" s="1">
        <f>IFERROR(IF($AE437&gt;$AE436,VLOOKUP($AC437+AV$1,STOCK!$F$10:$AB$209,16,0),IF($AE437=$AE436,(IF(BI436&gt;=1,BI436-COUNTIFS($AE436:$AE436,$AC437,AV436:AV436,$AI$1),0)),0)),0)</f>
        <v>0</v>
      </c>
      <c r="BJ437" s="1">
        <f>IFERROR(IF($AE437&gt;$AE436,VLOOKUP($AC437+AW$1,STOCK!$F$10:$AB$209,16,0),IF($AE437=$AE436,(IF(BJ436&gt;=1,BJ436-COUNTIFS($AE436:$AE436,$AC437,AW436:AW436,$AI$1),0)),0)),0)</f>
        <v>0</v>
      </c>
      <c r="BK437" s="1">
        <f>IFERROR(IF($AE437&gt;$AE436,VLOOKUP($AC437+AX$1,STOCK!$F$10:$AB$209,16,0),IF($AE437=$AE436,(IF(BK436&gt;=1,BK436-COUNTIFS($AE436:$AE436,$AC437,AX436:AX436,$AI$1),0)),0)),0)</f>
        <v>0</v>
      </c>
      <c r="BL437" s="1">
        <f>IFERROR(IF($AE437&gt;$AE436,VLOOKUP($AC437+AL$1,STOCK!$F$10:$AB$209,17,0),IF($AE437=$AE436,(IF(BL436&gt;=1,BL436-COUNTIFS($AE436:$AE436,$AC437,AL436:AL436,$AI$2),0)),0)),0)</f>
        <v>0</v>
      </c>
      <c r="BM437" s="1">
        <f>IFERROR(IF($AE437&gt;$AE436,VLOOKUP($AC437+AM$1,STOCK!$F$10:$AB$209,17,0),IF($AE437=$AE436,(IF(BM436&gt;=1,BM436-COUNTIFS($AE436:$AE436,$AC437,AM436:AM436,$AI$2),0)),0)),0)</f>
        <v>0</v>
      </c>
      <c r="BN437" s="1">
        <f>IFERROR(IF($AE437&gt;$AE436,VLOOKUP($AC437+AN$1,STOCK!$F$10:$AB$209,17,0),IF($AE437=$AE436,(IF(BN436&gt;=1,BN436-COUNTIFS($AE436:$AE436,$AC437,AN436:AN436,$AI$2),0)),0)),0)</f>
        <v>0</v>
      </c>
      <c r="BO437" s="1">
        <f>IFERROR(IF($AE437&gt;$AE436,VLOOKUP($AC437+AO$1,STOCK!$F$10:$AB$209,17,0),IF($AE437=$AE436,(IF(BO436&gt;=1,BO436-COUNTIFS($AE436:$AE436,$AC437,AO436:AO436,$AI$2),0)),0)),0)</f>
        <v>0</v>
      </c>
      <c r="BP437" s="1">
        <f>IFERROR(IF($AE437&gt;$AE436,VLOOKUP($AC437+AP$1,STOCK!$F$10:$AB$209,17,0),IF($AE437=$AE436,(IF(BP436&gt;=1,BP436-COUNTIFS($AE436:$AE436,$AC437,AP436:AP436,$AI$2),0)),0)),0)</f>
        <v>0</v>
      </c>
      <c r="BQ437" s="1">
        <f>IFERROR(IF($AE437&gt;$AE436,VLOOKUP($AC437+AQ$1,STOCK!$F$10:$AB$209,17,0),IF($AE437=$AE436,(IF(BQ436&gt;=1,BQ436-COUNTIFS($AE436:$AE436,$AC437,AQ436:AQ436,$AI$2),0)),0)),0)</f>
        <v>0</v>
      </c>
      <c r="BR437" s="1">
        <f>IFERROR(IF($AE437&gt;$AE436,VLOOKUP($AC437+AR$1,STOCK!$F$10:$AB$209,17,0),IF($AE437=$AE436,(IF(BR436&gt;=1,BR436-COUNTIFS($AE436:$AE436,$AC437,AR436:AR436,$AI$2),0)),0)),0)</f>
        <v>0</v>
      </c>
      <c r="BS437" s="1">
        <f>IFERROR(IF($AE437&gt;$AE436,VLOOKUP($AC437+AS$1,STOCK!$F$10:$AB$209,17,0),IF($AE437=$AE436,(IF(BS436&gt;=1,BS436-COUNTIFS($AE436:$AE436,$AC437,AS436:AS436,$AI$2),0)),0)),0)</f>
        <v>0</v>
      </c>
      <c r="BT437" s="1">
        <f>IFERROR(IF($AE437&gt;$AE436,VLOOKUP($AC437+AT$1,STOCK!$F$10:$AB$209,17,0),IF($AE437=$AE436,(IF(BT436&gt;=1,BT436-COUNTIFS($AE436:$AE436,$AC437,AT436:AT436,$AI$2),0)),0)),0)</f>
        <v>0</v>
      </c>
      <c r="BU437" s="1">
        <f>IFERROR(IF($AE437&gt;$AE436,VLOOKUP($AC437+AU$1,STOCK!$F$10:$AB$209,17,0),IF($AE437=$AE436,(IF(BU436&gt;=1,BU436-COUNTIFS($AE436:$AE436,$AC437,AU436:AU436,$AI$2),0)),0)),0)</f>
        <v>0</v>
      </c>
      <c r="BV437" s="1">
        <f>IFERROR(IF($AE437&gt;$AE436,VLOOKUP($AC437+AV$1,STOCK!$F$10:$AB$209,17,0),IF($AE437=$AE436,(IF(BV436&gt;=1,BV436-COUNTIFS($AE436:$AE436,$AC437,AV436:AV436,$AI$2),0)),0)),0)</f>
        <v>0</v>
      </c>
      <c r="BW437" s="1">
        <f>IFERROR(IF($AE437&gt;$AE436,VLOOKUP($AC437+AW$1,STOCK!$F$10:$AB$209,17,0),IF($AE437=$AE436,(IF(BW436&gt;=1,BW436-COUNTIFS($AE436:$AE436,$AC437,AW436:AW436,$AI$2),0)),0)),0)</f>
        <v>0</v>
      </c>
      <c r="BX437" s="1">
        <f>IFERROR(IF($AE437&gt;$AE436,VLOOKUP($AC437+AX$1,STOCK!$F$10:$AB$209,17,0),IF($AE437=$AE436,(IF(BX436&gt;=1,BX436-COUNTIFS($AE436:$AE436,$AC437,AX436:AX436,$AI$2),0)),0)),0)</f>
        <v>0</v>
      </c>
    </row>
    <row r="438" spans="29:76" x14ac:dyDescent="0.25">
      <c r="AC438" s="1">
        <f t="shared" si="110"/>
        <v>0</v>
      </c>
      <c r="AD438" s="1">
        <f>IFERROR(IF(LEN(AK438)&gt;=1,VLOOKUP(HLOOKUP(AK438,PROFILE!$K$5:$V$8,4,0),PROFILE!$F$1:$G$3,2,0),0),0)</f>
        <v>0</v>
      </c>
      <c r="AE438" s="1">
        <f t="shared" si="111"/>
        <v>0</v>
      </c>
      <c r="AF438" s="1">
        <v>425</v>
      </c>
      <c r="AI438" s="1" t="str">
        <f>IFERROR(IF($AH438&gt;=1,VLOOKUP($AG438,STUDENT!$O$8:$Z$1507,3,0),""),"")</f>
        <v/>
      </c>
      <c r="AJ438" s="1" t="str">
        <f>IFERROR(IF($AH438&gt;=1,VLOOKUP($AG438,STUDENT!$O$8:$Z$1507,4,0),""),"")</f>
        <v/>
      </c>
      <c r="AK438" s="1" t="str">
        <f>IFERROR(IF($AH438&gt;=1,VLOOKUP($AG438,STUDENT!$O$8:$Z$1507,6,0),""),"")</f>
        <v/>
      </c>
      <c r="AL438" s="1" t="str">
        <f t="shared" si="112"/>
        <v/>
      </c>
      <c r="AM438" s="1" t="str">
        <f t="shared" si="113"/>
        <v/>
      </c>
      <c r="AN438" s="1" t="str">
        <f t="shared" si="114"/>
        <v/>
      </c>
      <c r="AO438" s="1" t="str">
        <f t="shared" si="115"/>
        <v/>
      </c>
      <c r="AP438" s="1" t="str">
        <f t="shared" si="116"/>
        <v/>
      </c>
      <c r="AQ438" s="1" t="str">
        <f t="shared" si="117"/>
        <v/>
      </c>
      <c r="AR438" s="1" t="str">
        <f t="shared" si="118"/>
        <v/>
      </c>
      <c r="AS438" s="1" t="str">
        <f t="shared" si="119"/>
        <v/>
      </c>
      <c r="AT438" s="1" t="str">
        <f t="shared" si="120"/>
        <v/>
      </c>
      <c r="AU438" s="1" t="str">
        <f t="shared" si="121"/>
        <v/>
      </c>
      <c r="AV438" s="1" t="str">
        <f t="shared" si="122"/>
        <v/>
      </c>
      <c r="AW438" s="1" t="str">
        <f t="shared" si="123"/>
        <v/>
      </c>
      <c r="AX438" s="1" t="str">
        <f t="shared" si="124"/>
        <v/>
      </c>
      <c r="AY438" s="1">
        <f>IFERROR(IF($AE438&gt;$AE437,VLOOKUP($AC438+AL$1,STOCK!$F$10:$AB$209,16,0),IF($AE438=$AE437,(IF(AY437&gt;=1,AY437-COUNTIFS($AE437:$AE437,$AC438,AL437:AL437,$AI$1),0)),0)),0)</f>
        <v>0</v>
      </c>
      <c r="AZ438" s="1">
        <f>IFERROR(IF($AE438&gt;$AE437,VLOOKUP($AC438+AM$1,STOCK!$F$10:$AB$209,16,0),IF($AE438=$AE437,(IF(AZ437&gt;=1,AZ437-COUNTIFS($AE437:$AE437,$AC438,AM437:AM437,$AI$1),0)),0)),0)</f>
        <v>0</v>
      </c>
      <c r="BA438" s="1">
        <f>IFERROR(IF($AE438&gt;$AE437,VLOOKUP($AC438+AN$1,STOCK!$F$10:$AB$209,16,0),IF($AE438=$AE437,(IF(BA437&gt;=1,BA437-COUNTIFS($AE437:$AE437,$AC438,AN437:AN437,$AI$1),0)),0)),0)</f>
        <v>0</v>
      </c>
      <c r="BB438" s="1">
        <f>IFERROR(IF($AE438&gt;$AE437,VLOOKUP($AC438+AO$1,STOCK!$F$10:$AB$209,16,0),IF($AE438=$AE437,(IF(BB437&gt;=1,BB437-COUNTIFS($AE437:$AE437,$AC438,AO437:AO437,$AI$1),0)),0)),0)</f>
        <v>0</v>
      </c>
      <c r="BC438" s="1">
        <f>IFERROR(IF($AE438&gt;$AE437,VLOOKUP($AC438+AP$1,STOCK!$F$10:$AB$209,16,0),IF($AE438=$AE437,(IF(BC437&gt;=1,BC437-COUNTIFS($AE437:$AE437,$AC438,AP437:AP437,$AI$1),0)),0)),0)</f>
        <v>0</v>
      </c>
      <c r="BD438" s="1">
        <f>IFERROR(IF($AE438&gt;$AE437,VLOOKUP($AC438+AQ$1,STOCK!$F$10:$AB$209,16,0),IF($AE438=$AE437,(IF(BD437&gt;=1,BD437-COUNTIFS($AE437:$AE437,$AC438,AQ437:AQ437,$AI$1),0)),0)),0)</f>
        <v>0</v>
      </c>
      <c r="BE438" s="1">
        <f>IFERROR(IF($AE438&gt;$AE437,VLOOKUP($AC438+AR$1,STOCK!$F$10:$AB$209,16,0),IF($AE438=$AE437,(IF(BE437&gt;=1,BE437-COUNTIFS($AE437:$AE437,$AC438,AR437:AR437,$AI$1),0)),0)),0)</f>
        <v>0</v>
      </c>
      <c r="BF438" s="1">
        <f>IFERROR(IF($AE438&gt;$AE437,VLOOKUP($AC438+AS$1,STOCK!$F$10:$AB$209,16,0),IF($AE438=$AE437,(IF(BF437&gt;=1,BF437-COUNTIFS($AE437:$AE437,$AC438,AS437:AS437,$AI$1),0)),0)),0)</f>
        <v>0</v>
      </c>
      <c r="BG438" s="1">
        <f>IFERROR(IF($AE438&gt;$AE437,VLOOKUP($AC438+AT$1,STOCK!$F$10:$AB$209,16,0),IF($AE438=$AE437,(IF(BG437&gt;=1,BG437-COUNTIFS($AE437:$AE437,$AC438,AT437:AT437,$AI$1),0)),0)),0)</f>
        <v>0</v>
      </c>
      <c r="BH438" s="1">
        <f>IFERROR(IF($AE438&gt;$AE437,VLOOKUP($AC438+AU$1,STOCK!$F$10:$AB$209,16,0),IF($AE438=$AE437,(IF(BH437&gt;=1,BH437-COUNTIFS($AE437:$AE437,$AC438,AU437:AU437,$AI$1),0)),0)),0)</f>
        <v>0</v>
      </c>
      <c r="BI438" s="1">
        <f>IFERROR(IF($AE438&gt;$AE437,VLOOKUP($AC438+AV$1,STOCK!$F$10:$AB$209,16,0),IF($AE438=$AE437,(IF(BI437&gt;=1,BI437-COUNTIFS($AE437:$AE437,$AC438,AV437:AV437,$AI$1),0)),0)),0)</f>
        <v>0</v>
      </c>
      <c r="BJ438" s="1">
        <f>IFERROR(IF($AE438&gt;$AE437,VLOOKUP($AC438+AW$1,STOCK!$F$10:$AB$209,16,0),IF($AE438=$AE437,(IF(BJ437&gt;=1,BJ437-COUNTIFS($AE437:$AE437,$AC438,AW437:AW437,$AI$1),0)),0)),0)</f>
        <v>0</v>
      </c>
      <c r="BK438" s="1">
        <f>IFERROR(IF($AE438&gt;$AE437,VLOOKUP($AC438+AX$1,STOCK!$F$10:$AB$209,16,0),IF($AE438=$AE437,(IF(BK437&gt;=1,BK437-COUNTIFS($AE437:$AE437,$AC438,AX437:AX437,$AI$1),0)),0)),0)</f>
        <v>0</v>
      </c>
      <c r="BL438" s="1">
        <f>IFERROR(IF($AE438&gt;$AE437,VLOOKUP($AC438+AL$1,STOCK!$F$10:$AB$209,17,0),IF($AE438=$AE437,(IF(BL437&gt;=1,BL437-COUNTIFS($AE437:$AE437,$AC438,AL437:AL437,$AI$2),0)),0)),0)</f>
        <v>0</v>
      </c>
      <c r="BM438" s="1">
        <f>IFERROR(IF($AE438&gt;$AE437,VLOOKUP($AC438+AM$1,STOCK!$F$10:$AB$209,17,0),IF($AE438=$AE437,(IF(BM437&gt;=1,BM437-COUNTIFS($AE437:$AE437,$AC438,AM437:AM437,$AI$2),0)),0)),0)</f>
        <v>0</v>
      </c>
      <c r="BN438" s="1">
        <f>IFERROR(IF($AE438&gt;$AE437,VLOOKUP($AC438+AN$1,STOCK!$F$10:$AB$209,17,0),IF($AE438=$AE437,(IF(BN437&gt;=1,BN437-COUNTIFS($AE437:$AE437,$AC438,AN437:AN437,$AI$2),0)),0)),0)</f>
        <v>0</v>
      </c>
      <c r="BO438" s="1">
        <f>IFERROR(IF($AE438&gt;$AE437,VLOOKUP($AC438+AO$1,STOCK!$F$10:$AB$209,17,0),IF($AE438=$AE437,(IF(BO437&gt;=1,BO437-COUNTIFS($AE437:$AE437,$AC438,AO437:AO437,$AI$2),0)),0)),0)</f>
        <v>0</v>
      </c>
      <c r="BP438" s="1">
        <f>IFERROR(IF($AE438&gt;$AE437,VLOOKUP($AC438+AP$1,STOCK!$F$10:$AB$209,17,0),IF($AE438=$AE437,(IF(BP437&gt;=1,BP437-COUNTIFS($AE437:$AE437,$AC438,AP437:AP437,$AI$2),0)),0)),0)</f>
        <v>0</v>
      </c>
      <c r="BQ438" s="1">
        <f>IFERROR(IF($AE438&gt;$AE437,VLOOKUP($AC438+AQ$1,STOCK!$F$10:$AB$209,17,0),IF($AE438=$AE437,(IF(BQ437&gt;=1,BQ437-COUNTIFS($AE437:$AE437,$AC438,AQ437:AQ437,$AI$2),0)),0)),0)</f>
        <v>0</v>
      </c>
      <c r="BR438" s="1">
        <f>IFERROR(IF($AE438&gt;$AE437,VLOOKUP($AC438+AR$1,STOCK!$F$10:$AB$209,17,0),IF($AE438=$AE437,(IF(BR437&gt;=1,BR437-COUNTIFS($AE437:$AE437,$AC438,AR437:AR437,$AI$2),0)),0)),0)</f>
        <v>0</v>
      </c>
      <c r="BS438" s="1">
        <f>IFERROR(IF($AE438&gt;$AE437,VLOOKUP($AC438+AS$1,STOCK!$F$10:$AB$209,17,0),IF($AE438=$AE437,(IF(BS437&gt;=1,BS437-COUNTIFS($AE437:$AE437,$AC438,AS437:AS437,$AI$2),0)),0)),0)</f>
        <v>0</v>
      </c>
      <c r="BT438" s="1">
        <f>IFERROR(IF($AE438&gt;$AE437,VLOOKUP($AC438+AT$1,STOCK!$F$10:$AB$209,17,0),IF($AE438=$AE437,(IF(BT437&gt;=1,BT437-COUNTIFS($AE437:$AE437,$AC438,AT437:AT437,$AI$2),0)),0)),0)</f>
        <v>0</v>
      </c>
      <c r="BU438" s="1">
        <f>IFERROR(IF($AE438&gt;$AE437,VLOOKUP($AC438+AU$1,STOCK!$F$10:$AB$209,17,0),IF($AE438=$AE437,(IF(BU437&gt;=1,BU437-COUNTIFS($AE437:$AE437,$AC438,AU437:AU437,$AI$2),0)),0)),0)</f>
        <v>0</v>
      </c>
      <c r="BV438" s="1">
        <f>IFERROR(IF($AE438&gt;$AE437,VLOOKUP($AC438+AV$1,STOCK!$F$10:$AB$209,17,0),IF($AE438=$AE437,(IF(BV437&gt;=1,BV437-COUNTIFS($AE437:$AE437,$AC438,AV437:AV437,$AI$2),0)),0)),0)</f>
        <v>0</v>
      </c>
      <c r="BW438" s="1">
        <f>IFERROR(IF($AE438&gt;$AE437,VLOOKUP($AC438+AW$1,STOCK!$F$10:$AB$209,17,0),IF($AE438=$AE437,(IF(BW437&gt;=1,BW437-COUNTIFS($AE437:$AE437,$AC438,AW437:AW437,$AI$2),0)),0)),0)</f>
        <v>0</v>
      </c>
      <c r="BX438" s="1">
        <f>IFERROR(IF($AE438&gt;$AE437,VLOOKUP($AC438+AX$1,STOCK!$F$10:$AB$209,17,0),IF($AE438=$AE437,(IF(BX437&gt;=1,BX437-COUNTIFS($AE437:$AE437,$AC438,AX437:AX437,$AI$2),0)),0)),0)</f>
        <v>0</v>
      </c>
    </row>
    <row r="439" spans="29:76" x14ac:dyDescent="0.25">
      <c r="AC439" s="1">
        <f t="shared" si="110"/>
        <v>0</v>
      </c>
      <c r="AD439" s="1">
        <f>IFERROR(IF(LEN(AK439)&gt;=1,VLOOKUP(HLOOKUP(AK439,PROFILE!$K$5:$V$8,4,0),PROFILE!$F$1:$G$3,2,0),0),0)</f>
        <v>0</v>
      </c>
      <c r="AE439" s="1">
        <f t="shared" si="111"/>
        <v>0</v>
      </c>
      <c r="AF439" s="1">
        <v>426</v>
      </c>
      <c r="AI439" s="1" t="str">
        <f>IFERROR(IF($AH439&gt;=1,VLOOKUP($AG439,STUDENT!$O$8:$Z$1507,3,0),""),"")</f>
        <v/>
      </c>
      <c r="AJ439" s="1" t="str">
        <f>IFERROR(IF($AH439&gt;=1,VLOOKUP($AG439,STUDENT!$O$8:$Z$1507,4,0),""),"")</f>
        <v/>
      </c>
      <c r="AK439" s="1" t="str">
        <f>IFERROR(IF($AH439&gt;=1,VLOOKUP($AG439,STUDENT!$O$8:$Z$1507,6,0),""),"")</f>
        <v/>
      </c>
      <c r="AL439" s="1" t="str">
        <f t="shared" si="112"/>
        <v/>
      </c>
      <c r="AM439" s="1" t="str">
        <f t="shared" si="113"/>
        <v/>
      </c>
      <c r="AN439" s="1" t="str">
        <f t="shared" si="114"/>
        <v/>
      </c>
      <c r="AO439" s="1" t="str">
        <f t="shared" si="115"/>
        <v/>
      </c>
      <c r="AP439" s="1" t="str">
        <f t="shared" si="116"/>
        <v/>
      </c>
      <c r="AQ439" s="1" t="str">
        <f t="shared" si="117"/>
        <v/>
      </c>
      <c r="AR439" s="1" t="str">
        <f t="shared" si="118"/>
        <v/>
      </c>
      <c r="AS439" s="1" t="str">
        <f t="shared" si="119"/>
        <v/>
      </c>
      <c r="AT439" s="1" t="str">
        <f t="shared" si="120"/>
        <v/>
      </c>
      <c r="AU439" s="1" t="str">
        <f t="shared" si="121"/>
        <v/>
      </c>
      <c r="AV439" s="1" t="str">
        <f t="shared" si="122"/>
        <v/>
      </c>
      <c r="AW439" s="1" t="str">
        <f t="shared" si="123"/>
        <v/>
      </c>
      <c r="AX439" s="1" t="str">
        <f t="shared" si="124"/>
        <v/>
      </c>
      <c r="AY439" s="1">
        <f>IFERROR(IF($AE439&gt;$AE438,VLOOKUP($AC439+AL$1,STOCK!$F$10:$AB$209,16,0),IF($AE439=$AE438,(IF(AY438&gt;=1,AY438-COUNTIFS($AE438:$AE438,$AC439,AL438:AL438,$AI$1),0)),0)),0)</f>
        <v>0</v>
      </c>
      <c r="AZ439" s="1">
        <f>IFERROR(IF($AE439&gt;$AE438,VLOOKUP($AC439+AM$1,STOCK!$F$10:$AB$209,16,0),IF($AE439=$AE438,(IF(AZ438&gt;=1,AZ438-COUNTIFS($AE438:$AE438,$AC439,AM438:AM438,$AI$1),0)),0)),0)</f>
        <v>0</v>
      </c>
      <c r="BA439" s="1">
        <f>IFERROR(IF($AE439&gt;$AE438,VLOOKUP($AC439+AN$1,STOCK!$F$10:$AB$209,16,0),IF($AE439=$AE438,(IF(BA438&gt;=1,BA438-COUNTIFS($AE438:$AE438,$AC439,AN438:AN438,$AI$1),0)),0)),0)</f>
        <v>0</v>
      </c>
      <c r="BB439" s="1">
        <f>IFERROR(IF($AE439&gt;$AE438,VLOOKUP($AC439+AO$1,STOCK!$F$10:$AB$209,16,0),IF($AE439=$AE438,(IF(BB438&gt;=1,BB438-COUNTIFS($AE438:$AE438,$AC439,AO438:AO438,$AI$1),0)),0)),0)</f>
        <v>0</v>
      </c>
      <c r="BC439" s="1">
        <f>IFERROR(IF($AE439&gt;$AE438,VLOOKUP($AC439+AP$1,STOCK!$F$10:$AB$209,16,0),IF($AE439=$AE438,(IF(BC438&gt;=1,BC438-COUNTIFS($AE438:$AE438,$AC439,AP438:AP438,$AI$1),0)),0)),0)</f>
        <v>0</v>
      </c>
      <c r="BD439" s="1">
        <f>IFERROR(IF($AE439&gt;$AE438,VLOOKUP($AC439+AQ$1,STOCK!$F$10:$AB$209,16,0),IF($AE439=$AE438,(IF(BD438&gt;=1,BD438-COUNTIFS($AE438:$AE438,$AC439,AQ438:AQ438,$AI$1),0)),0)),0)</f>
        <v>0</v>
      </c>
      <c r="BE439" s="1">
        <f>IFERROR(IF($AE439&gt;$AE438,VLOOKUP($AC439+AR$1,STOCK!$F$10:$AB$209,16,0),IF($AE439=$AE438,(IF(BE438&gt;=1,BE438-COUNTIFS($AE438:$AE438,$AC439,AR438:AR438,$AI$1),0)),0)),0)</f>
        <v>0</v>
      </c>
      <c r="BF439" s="1">
        <f>IFERROR(IF($AE439&gt;$AE438,VLOOKUP($AC439+AS$1,STOCK!$F$10:$AB$209,16,0),IF($AE439=$AE438,(IF(BF438&gt;=1,BF438-COUNTIFS($AE438:$AE438,$AC439,AS438:AS438,$AI$1),0)),0)),0)</f>
        <v>0</v>
      </c>
      <c r="BG439" s="1">
        <f>IFERROR(IF($AE439&gt;$AE438,VLOOKUP($AC439+AT$1,STOCK!$F$10:$AB$209,16,0),IF($AE439=$AE438,(IF(BG438&gt;=1,BG438-COUNTIFS($AE438:$AE438,$AC439,AT438:AT438,$AI$1),0)),0)),0)</f>
        <v>0</v>
      </c>
      <c r="BH439" s="1">
        <f>IFERROR(IF($AE439&gt;$AE438,VLOOKUP($AC439+AU$1,STOCK!$F$10:$AB$209,16,0),IF($AE439=$AE438,(IF(BH438&gt;=1,BH438-COUNTIFS($AE438:$AE438,$AC439,AU438:AU438,$AI$1),0)),0)),0)</f>
        <v>0</v>
      </c>
      <c r="BI439" s="1">
        <f>IFERROR(IF($AE439&gt;$AE438,VLOOKUP($AC439+AV$1,STOCK!$F$10:$AB$209,16,0),IF($AE439=$AE438,(IF(BI438&gt;=1,BI438-COUNTIFS($AE438:$AE438,$AC439,AV438:AV438,$AI$1),0)),0)),0)</f>
        <v>0</v>
      </c>
      <c r="BJ439" s="1">
        <f>IFERROR(IF($AE439&gt;$AE438,VLOOKUP($AC439+AW$1,STOCK!$F$10:$AB$209,16,0),IF($AE439=$AE438,(IF(BJ438&gt;=1,BJ438-COUNTIFS($AE438:$AE438,$AC439,AW438:AW438,$AI$1),0)),0)),0)</f>
        <v>0</v>
      </c>
      <c r="BK439" s="1">
        <f>IFERROR(IF($AE439&gt;$AE438,VLOOKUP($AC439+AX$1,STOCK!$F$10:$AB$209,16,0),IF($AE439=$AE438,(IF(BK438&gt;=1,BK438-COUNTIFS($AE438:$AE438,$AC439,AX438:AX438,$AI$1),0)),0)),0)</f>
        <v>0</v>
      </c>
      <c r="BL439" s="1">
        <f>IFERROR(IF($AE439&gt;$AE438,VLOOKUP($AC439+AL$1,STOCK!$F$10:$AB$209,17,0),IF($AE439=$AE438,(IF(BL438&gt;=1,BL438-COUNTIFS($AE438:$AE438,$AC439,AL438:AL438,$AI$2),0)),0)),0)</f>
        <v>0</v>
      </c>
      <c r="BM439" s="1">
        <f>IFERROR(IF($AE439&gt;$AE438,VLOOKUP($AC439+AM$1,STOCK!$F$10:$AB$209,17,0),IF($AE439=$AE438,(IF(BM438&gt;=1,BM438-COUNTIFS($AE438:$AE438,$AC439,AM438:AM438,$AI$2),0)),0)),0)</f>
        <v>0</v>
      </c>
      <c r="BN439" s="1">
        <f>IFERROR(IF($AE439&gt;$AE438,VLOOKUP($AC439+AN$1,STOCK!$F$10:$AB$209,17,0),IF($AE439=$AE438,(IF(BN438&gt;=1,BN438-COUNTIFS($AE438:$AE438,$AC439,AN438:AN438,$AI$2),0)),0)),0)</f>
        <v>0</v>
      </c>
      <c r="BO439" s="1">
        <f>IFERROR(IF($AE439&gt;$AE438,VLOOKUP($AC439+AO$1,STOCK!$F$10:$AB$209,17,0),IF($AE439=$AE438,(IF(BO438&gt;=1,BO438-COUNTIFS($AE438:$AE438,$AC439,AO438:AO438,$AI$2),0)),0)),0)</f>
        <v>0</v>
      </c>
      <c r="BP439" s="1">
        <f>IFERROR(IF($AE439&gt;$AE438,VLOOKUP($AC439+AP$1,STOCK!$F$10:$AB$209,17,0),IF($AE439=$AE438,(IF(BP438&gt;=1,BP438-COUNTIFS($AE438:$AE438,$AC439,AP438:AP438,$AI$2),0)),0)),0)</f>
        <v>0</v>
      </c>
      <c r="BQ439" s="1">
        <f>IFERROR(IF($AE439&gt;$AE438,VLOOKUP($AC439+AQ$1,STOCK!$F$10:$AB$209,17,0),IF($AE439=$AE438,(IF(BQ438&gt;=1,BQ438-COUNTIFS($AE438:$AE438,$AC439,AQ438:AQ438,$AI$2),0)),0)),0)</f>
        <v>0</v>
      </c>
      <c r="BR439" s="1">
        <f>IFERROR(IF($AE439&gt;$AE438,VLOOKUP($AC439+AR$1,STOCK!$F$10:$AB$209,17,0),IF($AE439=$AE438,(IF(BR438&gt;=1,BR438-COUNTIFS($AE438:$AE438,$AC439,AR438:AR438,$AI$2),0)),0)),0)</f>
        <v>0</v>
      </c>
      <c r="BS439" s="1">
        <f>IFERROR(IF($AE439&gt;$AE438,VLOOKUP($AC439+AS$1,STOCK!$F$10:$AB$209,17,0),IF($AE439=$AE438,(IF(BS438&gt;=1,BS438-COUNTIFS($AE438:$AE438,$AC439,AS438:AS438,$AI$2),0)),0)),0)</f>
        <v>0</v>
      </c>
      <c r="BT439" s="1">
        <f>IFERROR(IF($AE439&gt;$AE438,VLOOKUP($AC439+AT$1,STOCK!$F$10:$AB$209,17,0),IF($AE439=$AE438,(IF(BT438&gt;=1,BT438-COUNTIFS($AE438:$AE438,$AC439,AT438:AT438,$AI$2),0)),0)),0)</f>
        <v>0</v>
      </c>
      <c r="BU439" s="1">
        <f>IFERROR(IF($AE439&gt;$AE438,VLOOKUP($AC439+AU$1,STOCK!$F$10:$AB$209,17,0),IF($AE439=$AE438,(IF(BU438&gt;=1,BU438-COUNTIFS($AE438:$AE438,$AC439,AU438:AU438,$AI$2),0)),0)),0)</f>
        <v>0</v>
      </c>
      <c r="BV439" s="1">
        <f>IFERROR(IF($AE439&gt;$AE438,VLOOKUP($AC439+AV$1,STOCK!$F$10:$AB$209,17,0),IF($AE439=$AE438,(IF(BV438&gt;=1,BV438-COUNTIFS($AE438:$AE438,$AC439,AV438:AV438,$AI$2),0)),0)),0)</f>
        <v>0</v>
      </c>
      <c r="BW439" s="1">
        <f>IFERROR(IF($AE439&gt;$AE438,VLOOKUP($AC439+AW$1,STOCK!$F$10:$AB$209,17,0),IF($AE439=$AE438,(IF(BW438&gt;=1,BW438-COUNTIFS($AE438:$AE438,$AC439,AW438:AW438,$AI$2),0)),0)),0)</f>
        <v>0</v>
      </c>
      <c r="BX439" s="1">
        <f>IFERROR(IF($AE439&gt;$AE438,VLOOKUP($AC439+AX$1,STOCK!$F$10:$AB$209,17,0),IF($AE439=$AE438,(IF(BX438&gt;=1,BX438-COUNTIFS($AE438:$AE438,$AC439,AX438:AX438,$AI$2),0)),0)),0)</f>
        <v>0</v>
      </c>
    </row>
    <row r="440" spans="29:76" x14ac:dyDescent="0.25">
      <c r="AC440" s="1">
        <f t="shared" si="110"/>
        <v>0</v>
      </c>
      <c r="AD440" s="1">
        <f>IFERROR(IF(LEN(AK440)&gt;=1,VLOOKUP(HLOOKUP(AK440,PROFILE!$K$5:$V$8,4,0),PROFILE!$F$1:$G$3,2,0),0),0)</f>
        <v>0</v>
      </c>
      <c r="AE440" s="1">
        <f t="shared" si="111"/>
        <v>0</v>
      </c>
      <c r="AF440" s="1">
        <v>427</v>
      </c>
      <c r="AI440" s="1" t="str">
        <f>IFERROR(IF($AH440&gt;=1,VLOOKUP($AG440,STUDENT!$O$8:$Z$1507,3,0),""),"")</f>
        <v/>
      </c>
      <c r="AJ440" s="1" t="str">
        <f>IFERROR(IF($AH440&gt;=1,VLOOKUP($AG440,STUDENT!$O$8:$Z$1507,4,0),""),"")</f>
        <v/>
      </c>
      <c r="AK440" s="1" t="str">
        <f>IFERROR(IF($AH440&gt;=1,VLOOKUP($AG440,STUDENT!$O$8:$Z$1507,6,0),""),"")</f>
        <v/>
      </c>
      <c r="AL440" s="1" t="str">
        <f t="shared" si="112"/>
        <v/>
      </c>
      <c r="AM440" s="1" t="str">
        <f t="shared" si="113"/>
        <v/>
      </c>
      <c r="AN440" s="1" t="str">
        <f t="shared" si="114"/>
        <v/>
      </c>
      <c r="AO440" s="1" t="str">
        <f t="shared" si="115"/>
        <v/>
      </c>
      <c r="AP440" s="1" t="str">
        <f t="shared" si="116"/>
        <v/>
      </c>
      <c r="AQ440" s="1" t="str">
        <f t="shared" si="117"/>
        <v/>
      </c>
      <c r="AR440" s="1" t="str">
        <f t="shared" si="118"/>
        <v/>
      </c>
      <c r="AS440" s="1" t="str">
        <f t="shared" si="119"/>
        <v/>
      </c>
      <c r="AT440" s="1" t="str">
        <f t="shared" si="120"/>
        <v/>
      </c>
      <c r="AU440" s="1" t="str">
        <f t="shared" si="121"/>
        <v/>
      </c>
      <c r="AV440" s="1" t="str">
        <f t="shared" si="122"/>
        <v/>
      </c>
      <c r="AW440" s="1" t="str">
        <f t="shared" si="123"/>
        <v/>
      </c>
      <c r="AX440" s="1" t="str">
        <f t="shared" si="124"/>
        <v/>
      </c>
      <c r="AY440" s="1">
        <f>IFERROR(IF($AE440&gt;$AE439,VLOOKUP($AC440+AL$1,STOCK!$F$10:$AB$209,16,0),IF($AE440=$AE439,(IF(AY439&gt;=1,AY439-COUNTIFS($AE439:$AE439,$AC440,AL439:AL439,$AI$1),0)),0)),0)</f>
        <v>0</v>
      </c>
      <c r="AZ440" s="1">
        <f>IFERROR(IF($AE440&gt;$AE439,VLOOKUP($AC440+AM$1,STOCK!$F$10:$AB$209,16,0),IF($AE440=$AE439,(IF(AZ439&gt;=1,AZ439-COUNTIFS($AE439:$AE439,$AC440,AM439:AM439,$AI$1),0)),0)),0)</f>
        <v>0</v>
      </c>
      <c r="BA440" s="1">
        <f>IFERROR(IF($AE440&gt;$AE439,VLOOKUP($AC440+AN$1,STOCK!$F$10:$AB$209,16,0),IF($AE440=$AE439,(IF(BA439&gt;=1,BA439-COUNTIFS($AE439:$AE439,$AC440,AN439:AN439,$AI$1),0)),0)),0)</f>
        <v>0</v>
      </c>
      <c r="BB440" s="1">
        <f>IFERROR(IF($AE440&gt;$AE439,VLOOKUP($AC440+AO$1,STOCK!$F$10:$AB$209,16,0),IF($AE440=$AE439,(IF(BB439&gt;=1,BB439-COUNTIFS($AE439:$AE439,$AC440,AO439:AO439,$AI$1),0)),0)),0)</f>
        <v>0</v>
      </c>
      <c r="BC440" s="1">
        <f>IFERROR(IF($AE440&gt;$AE439,VLOOKUP($AC440+AP$1,STOCK!$F$10:$AB$209,16,0),IF($AE440=$AE439,(IF(BC439&gt;=1,BC439-COUNTIFS($AE439:$AE439,$AC440,AP439:AP439,$AI$1),0)),0)),0)</f>
        <v>0</v>
      </c>
      <c r="BD440" s="1">
        <f>IFERROR(IF($AE440&gt;$AE439,VLOOKUP($AC440+AQ$1,STOCK!$F$10:$AB$209,16,0),IF($AE440=$AE439,(IF(BD439&gt;=1,BD439-COUNTIFS($AE439:$AE439,$AC440,AQ439:AQ439,$AI$1),0)),0)),0)</f>
        <v>0</v>
      </c>
      <c r="BE440" s="1">
        <f>IFERROR(IF($AE440&gt;$AE439,VLOOKUP($AC440+AR$1,STOCK!$F$10:$AB$209,16,0),IF($AE440=$AE439,(IF(BE439&gt;=1,BE439-COUNTIFS($AE439:$AE439,$AC440,AR439:AR439,$AI$1),0)),0)),0)</f>
        <v>0</v>
      </c>
      <c r="BF440" s="1">
        <f>IFERROR(IF($AE440&gt;$AE439,VLOOKUP($AC440+AS$1,STOCK!$F$10:$AB$209,16,0),IF($AE440=$AE439,(IF(BF439&gt;=1,BF439-COUNTIFS($AE439:$AE439,$AC440,AS439:AS439,$AI$1),0)),0)),0)</f>
        <v>0</v>
      </c>
      <c r="BG440" s="1">
        <f>IFERROR(IF($AE440&gt;$AE439,VLOOKUP($AC440+AT$1,STOCK!$F$10:$AB$209,16,0),IF($AE440=$AE439,(IF(BG439&gt;=1,BG439-COUNTIFS($AE439:$AE439,$AC440,AT439:AT439,$AI$1),0)),0)),0)</f>
        <v>0</v>
      </c>
      <c r="BH440" s="1">
        <f>IFERROR(IF($AE440&gt;$AE439,VLOOKUP($AC440+AU$1,STOCK!$F$10:$AB$209,16,0),IF($AE440=$AE439,(IF(BH439&gt;=1,BH439-COUNTIFS($AE439:$AE439,$AC440,AU439:AU439,$AI$1),0)),0)),0)</f>
        <v>0</v>
      </c>
      <c r="BI440" s="1">
        <f>IFERROR(IF($AE440&gt;$AE439,VLOOKUP($AC440+AV$1,STOCK!$F$10:$AB$209,16,0),IF($AE440=$AE439,(IF(BI439&gt;=1,BI439-COUNTIFS($AE439:$AE439,$AC440,AV439:AV439,$AI$1),0)),0)),0)</f>
        <v>0</v>
      </c>
      <c r="BJ440" s="1">
        <f>IFERROR(IF($AE440&gt;$AE439,VLOOKUP($AC440+AW$1,STOCK!$F$10:$AB$209,16,0),IF($AE440=$AE439,(IF(BJ439&gt;=1,BJ439-COUNTIFS($AE439:$AE439,$AC440,AW439:AW439,$AI$1),0)),0)),0)</f>
        <v>0</v>
      </c>
      <c r="BK440" s="1">
        <f>IFERROR(IF($AE440&gt;$AE439,VLOOKUP($AC440+AX$1,STOCK!$F$10:$AB$209,16,0),IF($AE440=$AE439,(IF(BK439&gt;=1,BK439-COUNTIFS($AE439:$AE439,$AC440,AX439:AX439,$AI$1),0)),0)),0)</f>
        <v>0</v>
      </c>
      <c r="BL440" s="1">
        <f>IFERROR(IF($AE440&gt;$AE439,VLOOKUP($AC440+AL$1,STOCK!$F$10:$AB$209,17,0),IF($AE440=$AE439,(IF(BL439&gt;=1,BL439-COUNTIFS($AE439:$AE439,$AC440,AL439:AL439,$AI$2),0)),0)),0)</f>
        <v>0</v>
      </c>
      <c r="BM440" s="1">
        <f>IFERROR(IF($AE440&gt;$AE439,VLOOKUP($AC440+AM$1,STOCK!$F$10:$AB$209,17,0),IF($AE440=$AE439,(IF(BM439&gt;=1,BM439-COUNTIFS($AE439:$AE439,$AC440,AM439:AM439,$AI$2),0)),0)),0)</f>
        <v>0</v>
      </c>
      <c r="BN440" s="1">
        <f>IFERROR(IF($AE440&gt;$AE439,VLOOKUP($AC440+AN$1,STOCK!$F$10:$AB$209,17,0),IF($AE440=$AE439,(IF(BN439&gt;=1,BN439-COUNTIFS($AE439:$AE439,$AC440,AN439:AN439,$AI$2),0)),0)),0)</f>
        <v>0</v>
      </c>
      <c r="BO440" s="1">
        <f>IFERROR(IF($AE440&gt;$AE439,VLOOKUP($AC440+AO$1,STOCK!$F$10:$AB$209,17,0),IF($AE440=$AE439,(IF(BO439&gt;=1,BO439-COUNTIFS($AE439:$AE439,$AC440,AO439:AO439,$AI$2),0)),0)),0)</f>
        <v>0</v>
      </c>
      <c r="BP440" s="1">
        <f>IFERROR(IF($AE440&gt;$AE439,VLOOKUP($AC440+AP$1,STOCK!$F$10:$AB$209,17,0),IF($AE440=$AE439,(IF(BP439&gt;=1,BP439-COUNTIFS($AE439:$AE439,$AC440,AP439:AP439,$AI$2),0)),0)),0)</f>
        <v>0</v>
      </c>
      <c r="BQ440" s="1">
        <f>IFERROR(IF($AE440&gt;$AE439,VLOOKUP($AC440+AQ$1,STOCK!$F$10:$AB$209,17,0),IF($AE440=$AE439,(IF(BQ439&gt;=1,BQ439-COUNTIFS($AE439:$AE439,$AC440,AQ439:AQ439,$AI$2),0)),0)),0)</f>
        <v>0</v>
      </c>
      <c r="BR440" s="1">
        <f>IFERROR(IF($AE440&gt;$AE439,VLOOKUP($AC440+AR$1,STOCK!$F$10:$AB$209,17,0),IF($AE440=$AE439,(IF(BR439&gt;=1,BR439-COUNTIFS($AE439:$AE439,$AC440,AR439:AR439,$AI$2),0)),0)),0)</f>
        <v>0</v>
      </c>
      <c r="BS440" s="1">
        <f>IFERROR(IF($AE440&gt;$AE439,VLOOKUP($AC440+AS$1,STOCK!$F$10:$AB$209,17,0),IF($AE440=$AE439,(IF(BS439&gt;=1,BS439-COUNTIFS($AE439:$AE439,$AC440,AS439:AS439,$AI$2),0)),0)),0)</f>
        <v>0</v>
      </c>
      <c r="BT440" s="1">
        <f>IFERROR(IF($AE440&gt;$AE439,VLOOKUP($AC440+AT$1,STOCK!$F$10:$AB$209,17,0),IF($AE440=$AE439,(IF(BT439&gt;=1,BT439-COUNTIFS($AE439:$AE439,$AC440,AT439:AT439,$AI$2),0)),0)),0)</f>
        <v>0</v>
      </c>
      <c r="BU440" s="1">
        <f>IFERROR(IF($AE440&gt;$AE439,VLOOKUP($AC440+AU$1,STOCK!$F$10:$AB$209,17,0),IF($AE440=$AE439,(IF(BU439&gt;=1,BU439-COUNTIFS($AE439:$AE439,$AC440,AU439:AU439,$AI$2),0)),0)),0)</f>
        <v>0</v>
      </c>
      <c r="BV440" s="1">
        <f>IFERROR(IF($AE440&gt;$AE439,VLOOKUP($AC440+AV$1,STOCK!$F$10:$AB$209,17,0),IF($AE440=$AE439,(IF(BV439&gt;=1,BV439-COUNTIFS($AE439:$AE439,$AC440,AV439:AV439,$AI$2),0)),0)),0)</f>
        <v>0</v>
      </c>
      <c r="BW440" s="1">
        <f>IFERROR(IF($AE440&gt;$AE439,VLOOKUP($AC440+AW$1,STOCK!$F$10:$AB$209,17,0),IF($AE440=$AE439,(IF(BW439&gt;=1,BW439-COUNTIFS($AE439:$AE439,$AC440,AW439:AW439,$AI$2),0)),0)),0)</f>
        <v>0</v>
      </c>
      <c r="BX440" s="1">
        <f>IFERROR(IF($AE440&gt;$AE439,VLOOKUP($AC440+AX$1,STOCK!$F$10:$AB$209,17,0),IF($AE440=$AE439,(IF(BX439&gt;=1,BX439-COUNTIFS($AE439:$AE439,$AC440,AX439:AX439,$AI$2),0)),0)),0)</f>
        <v>0</v>
      </c>
    </row>
    <row r="441" spans="29:76" x14ac:dyDescent="0.25">
      <c r="AC441" s="1">
        <f t="shared" si="110"/>
        <v>0</v>
      </c>
      <c r="AD441" s="1">
        <f>IFERROR(IF(LEN(AK441)&gt;=1,VLOOKUP(HLOOKUP(AK441,PROFILE!$K$5:$V$8,4,0),PROFILE!$F$1:$G$3,2,0),0),0)</f>
        <v>0</v>
      </c>
      <c r="AE441" s="1">
        <f t="shared" si="111"/>
        <v>0</v>
      </c>
      <c r="AF441" s="1">
        <v>428</v>
      </c>
      <c r="AI441" s="1" t="str">
        <f>IFERROR(IF($AH441&gt;=1,VLOOKUP($AG441,STUDENT!$O$8:$Z$1507,3,0),""),"")</f>
        <v/>
      </c>
      <c r="AJ441" s="1" t="str">
        <f>IFERROR(IF($AH441&gt;=1,VLOOKUP($AG441,STUDENT!$O$8:$Z$1507,4,0),""),"")</f>
        <v/>
      </c>
      <c r="AK441" s="1" t="str">
        <f>IFERROR(IF($AH441&gt;=1,VLOOKUP($AG441,STUDENT!$O$8:$Z$1507,6,0),""),"")</f>
        <v/>
      </c>
      <c r="AL441" s="1" t="str">
        <f t="shared" si="112"/>
        <v/>
      </c>
      <c r="AM441" s="1" t="str">
        <f t="shared" si="113"/>
        <v/>
      </c>
      <c r="AN441" s="1" t="str">
        <f t="shared" si="114"/>
        <v/>
      </c>
      <c r="AO441" s="1" t="str">
        <f t="shared" si="115"/>
        <v/>
      </c>
      <c r="AP441" s="1" t="str">
        <f t="shared" si="116"/>
        <v/>
      </c>
      <c r="AQ441" s="1" t="str">
        <f t="shared" si="117"/>
        <v/>
      </c>
      <c r="AR441" s="1" t="str">
        <f t="shared" si="118"/>
        <v/>
      </c>
      <c r="AS441" s="1" t="str">
        <f t="shared" si="119"/>
        <v/>
      </c>
      <c r="AT441" s="1" t="str">
        <f t="shared" si="120"/>
        <v/>
      </c>
      <c r="AU441" s="1" t="str">
        <f t="shared" si="121"/>
        <v/>
      </c>
      <c r="AV441" s="1" t="str">
        <f t="shared" si="122"/>
        <v/>
      </c>
      <c r="AW441" s="1" t="str">
        <f t="shared" si="123"/>
        <v/>
      </c>
      <c r="AX441" s="1" t="str">
        <f t="shared" si="124"/>
        <v/>
      </c>
      <c r="AY441" s="1">
        <f>IFERROR(IF($AE441&gt;$AE440,VLOOKUP($AC441+AL$1,STOCK!$F$10:$AB$209,16,0),IF($AE441=$AE440,(IF(AY440&gt;=1,AY440-COUNTIFS($AE440:$AE440,$AC441,AL440:AL440,$AI$1),0)),0)),0)</f>
        <v>0</v>
      </c>
      <c r="AZ441" s="1">
        <f>IFERROR(IF($AE441&gt;$AE440,VLOOKUP($AC441+AM$1,STOCK!$F$10:$AB$209,16,0),IF($AE441=$AE440,(IF(AZ440&gt;=1,AZ440-COUNTIFS($AE440:$AE440,$AC441,AM440:AM440,$AI$1),0)),0)),0)</f>
        <v>0</v>
      </c>
      <c r="BA441" s="1">
        <f>IFERROR(IF($AE441&gt;$AE440,VLOOKUP($AC441+AN$1,STOCK!$F$10:$AB$209,16,0),IF($AE441=$AE440,(IF(BA440&gt;=1,BA440-COUNTIFS($AE440:$AE440,$AC441,AN440:AN440,$AI$1),0)),0)),0)</f>
        <v>0</v>
      </c>
      <c r="BB441" s="1">
        <f>IFERROR(IF($AE441&gt;$AE440,VLOOKUP($AC441+AO$1,STOCK!$F$10:$AB$209,16,0),IF($AE441=$AE440,(IF(BB440&gt;=1,BB440-COUNTIFS($AE440:$AE440,$AC441,AO440:AO440,$AI$1),0)),0)),0)</f>
        <v>0</v>
      </c>
      <c r="BC441" s="1">
        <f>IFERROR(IF($AE441&gt;$AE440,VLOOKUP($AC441+AP$1,STOCK!$F$10:$AB$209,16,0),IF($AE441=$AE440,(IF(BC440&gt;=1,BC440-COUNTIFS($AE440:$AE440,$AC441,AP440:AP440,$AI$1),0)),0)),0)</f>
        <v>0</v>
      </c>
      <c r="BD441" s="1">
        <f>IFERROR(IF($AE441&gt;$AE440,VLOOKUP($AC441+AQ$1,STOCK!$F$10:$AB$209,16,0),IF($AE441=$AE440,(IF(BD440&gt;=1,BD440-COUNTIFS($AE440:$AE440,$AC441,AQ440:AQ440,$AI$1),0)),0)),0)</f>
        <v>0</v>
      </c>
      <c r="BE441" s="1">
        <f>IFERROR(IF($AE441&gt;$AE440,VLOOKUP($AC441+AR$1,STOCK!$F$10:$AB$209,16,0),IF($AE441=$AE440,(IF(BE440&gt;=1,BE440-COUNTIFS($AE440:$AE440,$AC441,AR440:AR440,$AI$1),0)),0)),0)</f>
        <v>0</v>
      </c>
      <c r="BF441" s="1">
        <f>IFERROR(IF($AE441&gt;$AE440,VLOOKUP($AC441+AS$1,STOCK!$F$10:$AB$209,16,0),IF($AE441=$AE440,(IF(BF440&gt;=1,BF440-COUNTIFS($AE440:$AE440,$AC441,AS440:AS440,$AI$1),0)),0)),0)</f>
        <v>0</v>
      </c>
      <c r="BG441" s="1">
        <f>IFERROR(IF($AE441&gt;$AE440,VLOOKUP($AC441+AT$1,STOCK!$F$10:$AB$209,16,0),IF($AE441=$AE440,(IF(BG440&gt;=1,BG440-COUNTIFS($AE440:$AE440,$AC441,AT440:AT440,$AI$1),0)),0)),0)</f>
        <v>0</v>
      </c>
      <c r="BH441" s="1">
        <f>IFERROR(IF($AE441&gt;$AE440,VLOOKUP($AC441+AU$1,STOCK!$F$10:$AB$209,16,0),IF($AE441=$AE440,(IF(BH440&gt;=1,BH440-COUNTIFS($AE440:$AE440,$AC441,AU440:AU440,$AI$1),0)),0)),0)</f>
        <v>0</v>
      </c>
      <c r="BI441" s="1">
        <f>IFERROR(IF($AE441&gt;$AE440,VLOOKUP($AC441+AV$1,STOCK!$F$10:$AB$209,16,0),IF($AE441=$AE440,(IF(BI440&gt;=1,BI440-COUNTIFS($AE440:$AE440,$AC441,AV440:AV440,$AI$1),0)),0)),0)</f>
        <v>0</v>
      </c>
      <c r="BJ441" s="1">
        <f>IFERROR(IF($AE441&gt;$AE440,VLOOKUP($AC441+AW$1,STOCK!$F$10:$AB$209,16,0),IF($AE441=$AE440,(IF(BJ440&gt;=1,BJ440-COUNTIFS($AE440:$AE440,$AC441,AW440:AW440,$AI$1),0)),0)),0)</f>
        <v>0</v>
      </c>
      <c r="BK441" s="1">
        <f>IFERROR(IF($AE441&gt;$AE440,VLOOKUP($AC441+AX$1,STOCK!$F$10:$AB$209,16,0),IF($AE441=$AE440,(IF(BK440&gt;=1,BK440-COUNTIFS($AE440:$AE440,$AC441,AX440:AX440,$AI$1),0)),0)),0)</f>
        <v>0</v>
      </c>
      <c r="BL441" s="1">
        <f>IFERROR(IF($AE441&gt;$AE440,VLOOKUP($AC441+AL$1,STOCK!$F$10:$AB$209,17,0),IF($AE441=$AE440,(IF(BL440&gt;=1,BL440-COUNTIFS($AE440:$AE440,$AC441,AL440:AL440,$AI$2),0)),0)),0)</f>
        <v>0</v>
      </c>
      <c r="BM441" s="1">
        <f>IFERROR(IF($AE441&gt;$AE440,VLOOKUP($AC441+AM$1,STOCK!$F$10:$AB$209,17,0),IF($AE441=$AE440,(IF(BM440&gt;=1,BM440-COUNTIFS($AE440:$AE440,$AC441,AM440:AM440,$AI$2),0)),0)),0)</f>
        <v>0</v>
      </c>
      <c r="BN441" s="1">
        <f>IFERROR(IF($AE441&gt;$AE440,VLOOKUP($AC441+AN$1,STOCK!$F$10:$AB$209,17,0),IF($AE441=$AE440,(IF(BN440&gt;=1,BN440-COUNTIFS($AE440:$AE440,$AC441,AN440:AN440,$AI$2),0)),0)),0)</f>
        <v>0</v>
      </c>
      <c r="BO441" s="1">
        <f>IFERROR(IF($AE441&gt;$AE440,VLOOKUP($AC441+AO$1,STOCK!$F$10:$AB$209,17,0),IF($AE441=$AE440,(IF(BO440&gt;=1,BO440-COUNTIFS($AE440:$AE440,$AC441,AO440:AO440,$AI$2),0)),0)),0)</f>
        <v>0</v>
      </c>
      <c r="BP441" s="1">
        <f>IFERROR(IF($AE441&gt;$AE440,VLOOKUP($AC441+AP$1,STOCK!$F$10:$AB$209,17,0),IF($AE441=$AE440,(IF(BP440&gt;=1,BP440-COUNTIFS($AE440:$AE440,$AC441,AP440:AP440,$AI$2),0)),0)),0)</f>
        <v>0</v>
      </c>
      <c r="BQ441" s="1">
        <f>IFERROR(IF($AE441&gt;$AE440,VLOOKUP($AC441+AQ$1,STOCK!$F$10:$AB$209,17,0),IF($AE441=$AE440,(IF(BQ440&gt;=1,BQ440-COUNTIFS($AE440:$AE440,$AC441,AQ440:AQ440,$AI$2),0)),0)),0)</f>
        <v>0</v>
      </c>
      <c r="BR441" s="1">
        <f>IFERROR(IF($AE441&gt;$AE440,VLOOKUP($AC441+AR$1,STOCK!$F$10:$AB$209,17,0),IF($AE441=$AE440,(IF(BR440&gt;=1,BR440-COUNTIFS($AE440:$AE440,$AC441,AR440:AR440,$AI$2),0)),0)),0)</f>
        <v>0</v>
      </c>
      <c r="BS441" s="1">
        <f>IFERROR(IF($AE441&gt;$AE440,VLOOKUP($AC441+AS$1,STOCK!$F$10:$AB$209,17,0),IF($AE441=$AE440,(IF(BS440&gt;=1,BS440-COUNTIFS($AE440:$AE440,$AC441,AS440:AS440,$AI$2),0)),0)),0)</f>
        <v>0</v>
      </c>
      <c r="BT441" s="1">
        <f>IFERROR(IF($AE441&gt;$AE440,VLOOKUP($AC441+AT$1,STOCK!$F$10:$AB$209,17,0),IF($AE441=$AE440,(IF(BT440&gt;=1,BT440-COUNTIFS($AE440:$AE440,$AC441,AT440:AT440,$AI$2),0)),0)),0)</f>
        <v>0</v>
      </c>
      <c r="BU441" s="1">
        <f>IFERROR(IF($AE441&gt;$AE440,VLOOKUP($AC441+AU$1,STOCK!$F$10:$AB$209,17,0),IF($AE441=$AE440,(IF(BU440&gt;=1,BU440-COUNTIFS($AE440:$AE440,$AC441,AU440:AU440,$AI$2),0)),0)),0)</f>
        <v>0</v>
      </c>
      <c r="BV441" s="1">
        <f>IFERROR(IF($AE441&gt;$AE440,VLOOKUP($AC441+AV$1,STOCK!$F$10:$AB$209,17,0),IF($AE441=$AE440,(IF(BV440&gt;=1,BV440-COUNTIFS($AE440:$AE440,$AC441,AV440:AV440,$AI$2),0)),0)),0)</f>
        <v>0</v>
      </c>
      <c r="BW441" s="1">
        <f>IFERROR(IF($AE441&gt;$AE440,VLOOKUP($AC441+AW$1,STOCK!$F$10:$AB$209,17,0),IF($AE441=$AE440,(IF(BW440&gt;=1,BW440-COUNTIFS($AE440:$AE440,$AC441,AW440:AW440,$AI$2),0)),0)),0)</f>
        <v>0</v>
      </c>
      <c r="BX441" s="1">
        <f>IFERROR(IF($AE441&gt;$AE440,VLOOKUP($AC441+AX$1,STOCK!$F$10:$AB$209,17,0),IF($AE441=$AE440,(IF(BX440&gt;=1,BX440-COUNTIFS($AE440:$AE440,$AC441,AX440:AX440,$AI$2),0)),0)),0)</f>
        <v>0</v>
      </c>
    </row>
    <row r="442" spans="29:76" x14ac:dyDescent="0.25">
      <c r="AC442" s="1">
        <f t="shared" si="110"/>
        <v>0</v>
      </c>
      <c r="AD442" s="1">
        <f>IFERROR(IF(LEN(AK442)&gt;=1,VLOOKUP(HLOOKUP(AK442,PROFILE!$K$5:$V$8,4,0),PROFILE!$F$1:$G$3,2,0),0),0)</f>
        <v>0</v>
      </c>
      <c r="AE442" s="1">
        <f t="shared" si="111"/>
        <v>0</v>
      </c>
      <c r="AF442" s="1">
        <v>429</v>
      </c>
      <c r="AI442" s="1" t="str">
        <f>IFERROR(IF($AH442&gt;=1,VLOOKUP($AG442,STUDENT!$O$8:$Z$1507,3,0),""),"")</f>
        <v/>
      </c>
      <c r="AJ442" s="1" t="str">
        <f>IFERROR(IF($AH442&gt;=1,VLOOKUP($AG442,STUDENT!$O$8:$Z$1507,4,0),""),"")</f>
        <v/>
      </c>
      <c r="AK442" s="1" t="str">
        <f>IFERROR(IF($AH442&gt;=1,VLOOKUP($AG442,STUDENT!$O$8:$Z$1507,6,0),""),"")</f>
        <v/>
      </c>
      <c r="AL442" s="1" t="str">
        <f t="shared" si="112"/>
        <v/>
      </c>
      <c r="AM442" s="1" t="str">
        <f t="shared" si="113"/>
        <v/>
      </c>
      <c r="AN442" s="1" t="str">
        <f t="shared" si="114"/>
        <v/>
      </c>
      <c r="AO442" s="1" t="str">
        <f t="shared" si="115"/>
        <v/>
      </c>
      <c r="AP442" s="1" t="str">
        <f t="shared" si="116"/>
        <v/>
      </c>
      <c r="AQ442" s="1" t="str">
        <f t="shared" si="117"/>
        <v/>
      </c>
      <c r="AR442" s="1" t="str">
        <f t="shared" si="118"/>
        <v/>
      </c>
      <c r="AS442" s="1" t="str">
        <f t="shared" si="119"/>
        <v/>
      </c>
      <c r="AT442" s="1" t="str">
        <f t="shared" si="120"/>
        <v/>
      </c>
      <c r="AU442" s="1" t="str">
        <f t="shared" si="121"/>
        <v/>
      </c>
      <c r="AV442" s="1" t="str">
        <f t="shared" si="122"/>
        <v/>
      </c>
      <c r="AW442" s="1" t="str">
        <f t="shared" si="123"/>
        <v/>
      </c>
      <c r="AX442" s="1" t="str">
        <f t="shared" si="124"/>
        <v/>
      </c>
      <c r="AY442" s="1">
        <f>IFERROR(IF($AE442&gt;$AE441,VLOOKUP($AC442+AL$1,STOCK!$F$10:$AB$209,16,0),IF($AE442=$AE441,(IF(AY441&gt;=1,AY441-COUNTIFS($AE441:$AE441,$AC442,AL441:AL441,$AI$1),0)),0)),0)</f>
        <v>0</v>
      </c>
      <c r="AZ442" s="1">
        <f>IFERROR(IF($AE442&gt;$AE441,VLOOKUP($AC442+AM$1,STOCK!$F$10:$AB$209,16,0),IF($AE442=$AE441,(IF(AZ441&gt;=1,AZ441-COUNTIFS($AE441:$AE441,$AC442,AM441:AM441,$AI$1),0)),0)),0)</f>
        <v>0</v>
      </c>
      <c r="BA442" s="1">
        <f>IFERROR(IF($AE442&gt;$AE441,VLOOKUP($AC442+AN$1,STOCK!$F$10:$AB$209,16,0),IF($AE442=$AE441,(IF(BA441&gt;=1,BA441-COUNTIFS($AE441:$AE441,$AC442,AN441:AN441,$AI$1),0)),0)),0)</f>
        <v>0</v>
      </c>
      <c r="BB442" s="1">
        <f>IFERROR(IF($AE442&gt;$AE441,VLOOKUP($AC442+AO$1,STOCK!$F$10:$AB$209,16,0),IF($AE442=$AE441,(IF(BB441&gt;=1,BB441-COUNTIFS($AE441:$AE441,$AC442,AO441:AO441,$AI$1),0)),0)),0)</f>
        <v>0</v>
      </c>
      <c r="BC442" s="1">
        <f>IFERROR(IF($AE442&gt;$AE441,VLOOKUP($AC442+AP$1,STOCK!$F$10:$AB$209,16,0),IF($AE442=$AE441,(IF(BC441&gt;=1,BC441-COUNTIFS($AE441:$AE441,$AC442,AP441:AP441,$AI$1),0)),0)),0)</f>
        <v>0</v>
      </c>
      <c r="BD442" s="1">
        <f>IFERROR(IF($AE442&gt;$AE441,VLOOKUP($AC442+AQ$1,STOCK!$F$10:$AB$209,16,0),IF($AE442=$AE441,(IF(BD441&gt;=1,BD441-COUNTIFS($AE441:$AE441,$AC442,AQ441:AQ441,$AI$1),0)),0)),0)</f>
        <v>0</v>
      </c>
      <c r="BE442" s="1">
        <f>IFERROR(IF($AE442&gt;$AE441,VLOOKUP($AC442+AR$1,STOCK!$F$10:$AB$209,16,0),IF($AE442=$AE441,(IF(BE441&gt;=1,BE441-COUNTIFS($AE441:$AE441,$AC442,AR441:AR441,$AI$1),0)),0)),0)</f>
        <v>0</v>
      </c>
      <c r="BF442" s="1">
        <f>IFERROR(IF($AE442&gt;$AE441,VLOOKUP($AC442+AS$1,STOCK!$F$10:$AB$209,16,0),IF($AE442=$AE441,(IF(BF441&gt;=1,BF441-COUNTIFS($AE441:$AE441,$AC442,AS441:AS441,$AI$1),0)),0)),0)</f>
        <v>0</v>
      </c>
      <c r="BG442" s="1">
        <f>IFERROR(IF($AE442&gt;$AE441,VLOOKUP($AC442+AT$1,STOCK!$F$10:$AB$209,16,0),IF($AE442=$AE441,(IF(BG441&gt;=1,BG441-COUNTIFS($AE441:$AE441,$AC442,AT441:AT441,$AI$1),0)),0)),0)</f>
        <v>0</v>
      </c>
      <c r="BH442" s="1">
        <f>IFERROR(IF($AE442&gt;$AE441,VLOOKUP($AC442+AU$1,STOCK!$F$10:$AB$209,16,0),IF($AE442=$AE441,(IF(BH441&gt;=1,BH441-COUNTIFS($AE441:$AE441,$AC442,AU441:AU441,$AI$1),0)),0)),0)</f>
        <v>0</v>
      </c>
      <c r="BI442" s="1">
        <f>IFERROR(IF($AE442&gt;$AE441,VLOOKUP($AC442+AV$1,STOCK!$F$10:$AB$209,16,0),IF($AE442=$AE441,(IF(BI441&gt;=1,BI441-COUNTIFS($AE441:$AE441,$AC442,AV441:AV441,$AI$1),0)),0)),0)</f>
        <v>0</v>
      </c>
      <c r="BJ442" s="1">
        <f>IFERROR(IF($AE442&gt;$AE441,VLOOKUP($AC442+AW$1,STOCK!$F$10:$AB$209,16,0),IF($AE442=$AE441,(IF(BJ441&gt;=1,BJ441-COUNTIFS($AE441:$AE441,$AC442,AW441:AW441,$AI$1),0)),0)),0)</f>
        <v>0</v>
      </c>
      <c r="BK442" s="1">
        <f>IFERROR(IF($AE442&gt;$AE441,VLOOKUP($AC442+AX$1,STOCK!$F$10:$AB$209,16,0),IF($AE442=$AE441,(IF(BK441&gt;=1,BK441-COUNTIFS($AE441:$AE441,$AC442,AX441:AX441,$AI$1),0)),0)),0)</f>
        <v>0</v>
      </c>
      <c r="BL442" s="1">
        <f>IFERROR(IF($AE442&gt;$AE441,VLOOKUP($AC442+AL$1,STOCK!$F$10:$AB$209,17,0),IF($AE442=$AE441,(IF(BL441&gt;=1,BL441-COUNTIFS($AE441:$AE441,$AC442,AL441:AL441,$AI$2),0)),0)),0)</f>
        <v>0</v>
      </c>
      <c r="BM442" s="1">
        <f>IFERROR(IF($AE442&gt;$AE441,VLOOKUP($AC442+AM$1,STOCK!$F$10:$AB$209,17,0),IF($AE442=$AE441,(IF(BM441&gt;=1,BM441-COUNTIFS($AE441:$AE441,$AC442,AM441:AM441,$AI$2),0)),0)),0)</f>
        <v>0</v>
      </c>
      <c r="BN442" s="1">
        <f>IFERROR(IF($AE442&gt;$AE441,VLOOKUP($AC442+AN$1,STOCK!$F$10:$AB$209,17,0),IF($AE442=$AE441,(IF(BN441&gt;=1,BN441-COUNTIFS($AE441:$AE441,$AC442,AN441:AN441,$AI$2),0)),0)),0)</f>
        <v>0</v>
      </c>
      <c r="BO442" s="1">
        <f>IFERROR(IF($AE442&gt;$AE441,VLOOKUP($AC442+AO$1,STOCK!$F$10:$AB$209,17,0),IF($AE442=$AE441,(IF(BO441&gt;=1,BO441-COUNTIFS($AE441:$AE441,$AC442,AO441:AO441,$AI$2),0)),0)),0)</f>
        <v>0</v>
      </c>
      <c r="BP442" s="1">
        <f>IFERROR(IF($AE442&gt;$AE441,VLOOKUP($AC442+AP$1,STOCK!$F$10:$AB$209,17,0),IF($AE442=$AE441,(IF(BP441&gt;=1,BP441-COUNTIFS($AE441:$AE441,$AC442,AP441:AP441,$AI$2),0)),0)),0)</f>
        <v>0</v>
      </c>
      <c r="BQ442" s="1">
        <f>IFERROR(IF($AE442&gt;$AE441,VLOOKUP($AC442+AQ$1,STOCK!$F$10:$AB$209,17,0),IF($AE442=$AE441,(IF(BQ441&gt;=1,BQ441-COUNTIFS($AE441:$AE441,$AC442,AQ441:AQ441,$AI$2),0)),0)),0)</f>
        <v>0</v>
      </c>
      <c r="BR442" s="1">
        <f>IFERROR(IF($AE442&gt;$AE441,VLOOKUP($AC442+AR$1,STOCK!$F$10:$AB$209,17,0),IF($AE442=$AE441,(IF(BR441&gt;=1,BR441-COUNTIFS($AE441:$AE441,$AC442,AR441:AR441,$AI$2),0)),0)),0)</f>
        <v>0</v>
      </c>
      <c r="BS442" s="1">
        <f>IFERROR(IF($AE442&gt;$AE441,VLOOKUP($AC442+AS$1,STOCK!$F$10:$AB$209,17,0),IF($AE442=$AE441,(IF(BS441&gt;=1,BS441-COUNTIFS($AE441:$AE441,$AC442,AS441:AS441,$AI$2),0)),0)),0)</f>
        <v>0</v>
      </c>
      <c r="BT442" s="1">
        <f>IFERROR(IF($AE442&gt;$AE441,VLOOKUP($AC442+AT$1,STOCK!$F$10:$AB$209,17,0),IF($AE442=$AE441,(IF(BT441&gt;=1,BT441-COUNTIFS($AE441:$AE441,$AC442,AT441:AT441,$AI$2),0)),0)),0)</f>
        <v>0</v>
      </c>
      <c r="BU442" s="1">
        <f>IFERROR(IF($AE442&gt;$AE441,VLOOKUP($AC442+AU$1,STOCK!$F$10:$AB$209,17,0),IF($AE442=$AE441,(IF(BU441&gt;=1,BU441-COUNTIFS($AE441:$AE441,$AC442,AU441:AU441,$AI$2),0)),0)),0)</f>
        <v>0</v>
      </c>
      <c r="BV442" s="1">
        <f>IFERROR(IF($AE442&gt;$AE441,VLOOKUP($AC442+AV$1,STOCK!$F$10:$AB$209,17,0),IF($AE442=$AE441,(IF(BV441&gt;=1,BV441-COUNTIFS($AE441:$AE441,$AC442,AV441:AV441,$AI$2),0)),0)),0)</f>
        <v>0</v>
      </c>
      <c r="BW442" s="1">
        <f>IFERROR(IF($AE442&gt;$AE441,VLOOKUP($AC442+AW$1,STOCK!$F$10:$AB$209,17,0),IF($AE442=$AE441,(IF(BW441&gt;=1,BW441-COUNTIFS($AE441:$AE441,$AC442,AW441:AW441,$AI$2),0)),0)),0)</f>
        <v>0</v>
      </c>
      <c r="BX442" s="1">
        <f>IFERROR(IF($AE442&gt;$AE441,VLOOKUP($AC442+AX$1,STOCK!$F$10:$AB$209,17,0),IF($AE442=$AE441,(IF(BX441&gt;=1,BX441-COUNTIFS($AE441:$AE441,$AC442,AX441:AX441,$AI$2),0)),0)),0)</f>
        <v>0</v>
      </c>
    </row>
    <row r="443" spans="29:76" x14ac:dyDescent="0.25">
      <c r="AC443" s="1">
        <f t="shared" si="110"/>
        <v>0</v>
      </c>
      <c r="AD443" s="1">
        <f>IFERROR(IF(LEN(AK443)&gt;=1,VLOOKUP(HLOOKUP(AK443,PROFILE!$K$5:$V$8,4,0),PROFILE!$F$1:$G$3,2,0),0),0)</f>
        <v>0</v>
      </c>
      <c r="AE443" s="1">
        <f t="shared" si="111"/>
        <v>0</v>
      </c>
      <c r="AF443" s="1">
        <v>430</v>
      </c>
      <c r="AI443" s="1" t="str">
        <f>IFERROR(IF($AH443&gt;=1,VLOOKUP($AG443,STUDENT!$O$8:$Z$1507,3,0),""),"")</f>
        <v/>
      </c>
      <c r="AJ443" s="1" t="str">
        <f>IFERROR(IF($AH443&gt;=1,VLOOKUP($AG443,STUDENT!$O$8:$Z$1507,4,0),""),"")</f>
        <v/>
      </c>
      <c r="AK443" s="1" t="str">
        <f>IFERROR(IF($AH443&gt;=1,VLOOKUP($AG443,STUDENT!$O$8:$Z$1507,6,0),""),"")</f>
        <v/>
      </c>
      <c r="AL443" s="1" t="str">
        <f t="shared" si="112"/>
        <v/>
      </c>
      <c r="AM443" s="1" t="str">
        <f t="shared" si="113"/>
        <v/>
      </c>
      <c r="AN443" s="1" t="str">
        <f t="shared" si="114"/>
        <v/>
      </c>
      <c r="AO443" s="1" t="str">
        <f t="shared" si="115"/>
        <v/>
      </c>
      <c r="AP443" s="1" t="str">
        <f t="shared" si="116"/>
        <v/>
      </c>
      <c r="AQ443" s="1" t="str">
        <f t="shared" si="117"/>
        <v/>
      </c>
      <c r="AR443" s="1" t="str">
        <f t="shared" si="118"/>
        <v/>
      </c>
      <c r="AS443" s="1" t="str">
        <f t="shared" si="119"/>
        <v/>
      </c>
      <c r="AT443" s="1" t="str">
        <f t="shared" si="120"/>
        <v/>
      </c>
      <c r="AU443" s="1" t="str">
        <f t="shared" si="121"/>
        <v/>
      </c>
      <c r="AV443" s="1" t="str">
        <f t="shared" si="122"/>
        <v/>
      </c>
      <c r="AW443" s="1" t="str">
        <f t="shared" si="123"/>
        <v/>
      </c>
      <c r="AX443" s="1" t="str">
        <f t="shared" si="124"/>
        <v/>
      </c>
      <c r="AY443" s="1">
        <f>IFERROR(IF($AE443&gt;$AE442,VLOOKUP($AC443+AL$1,STOCK!$F$10:$AB$209,16,0),IF($AE443=$AE442,(IF(AY442&gt;=1,AY442-COUNTIFS($AE442:$AE442,$AC443,AL442:AL442,$AI$1),0)),0)),0)</f>
        <v>0</v>
      </c>
      <c r="AZ443" s="1">
        <f>IFERROR(IF($AE443&gt;$AE442,VLOOKUP($AC443+AM$1,STOCK!$F$10:$AB$209,16,0),IF($AE443=$AE442,(IF(AZ442&gt;=1,AZ442-COUNTIFS($AE442:$AE442,$AC443,AM442:AM442,$AI$1),0)),0)),0)</f>
        <v>0</v>
      </c>
      <c r="BA443" s="1">
        <f>IFERROR(IF($AE443&gt;$AE442,VLOOKUP($AC443+AN$1,STOCK!$F$10:$AB$209,16,0),IF($AE443=$AE442,(IF(BA442&gt;=1,BA442-COUNTIFS($AE442:$AE442,$AC443,AN442:AN442,$AI$1),0)),0)),0)</f>
        <v>0</v>
      </c>
      <c r="BB443" s="1">
        <f>IFERROR(IF($AE443&gt;$AE442,VLOOKUP($AC443+AO$1,STOCK!$F$10:$AB$209,16,0),IF($AE443=$AE442,(IF(BB442&gt;=1,BB442-COUNTIFS($AE442:$AE442,$AC443,AO442:AO442,$AI$1),0)),0)),0)</f>
        <v>0</v>
      </c>
      <c r="BC443" s="1">
        <f>IFERROR(IF($AE443&gt;$AE442,VLOOKUP($AC443+AP$1,STOCK!$F$10:$AB$209,16,0),IF($AE443=$AE442,(IF(BC442&gt;=1,BC442-COUNTIFS($AE442:$AE442,$AC443,AP442:AP442,$AI$1),0)),0)),0)</f>
        <v>0</v>
      </c>
      <c r="BD443" s="1">
        <f>IFERROR(IF($AE443&gt;$AE442,VLOOKUP($AC443+AQ$1,STOCK!$F$10:$AB$209,16,0),IF($AE443=$AE442,(IF(BD442&gt;=1,BD442-COUNTIFS($AE442:$AE442,$AC443,AQ442:AQ442,$AI$1),0)),0)),0)</f>
        <v>0</v>
      </c>
      <c r="BE443" s="1">
        <f>IFERROR(IF($AE443&gt;$AE442,VLOOKUP($AC443+AR$1,STOCK!$F$10:$AB$209,16,0),IF($AE443=$AE442,(IF(BE442&gt;=1,BE442-COUNTIFS($AE442:$AE442,$AC443,AR442:AR442,$AI$1),0)),0)),0)</f>
        <v>0</v>
      </c>
      <c r="BF443" s="1">
        <f>IFERROR(IF($AE443&gt;$AE442,VLOOKUP($AC443+AS$1,STOCK!$F$10:$AB$209,16,0),IF($AE443=$AE442,(IF(BF442&gt;=1,BF442-COUNTIFS($AE442:$AE442,$AC443,AS442:AS442,$AI$1),0)),0)),0)</f>
        <v>0</v>
      </c>
      <c r="BG443" s="1">
        <f>IFERROR(IF($AE443&gt;$AE442,VLOOKUP($AC443+AT$1,STOCK!$F$10:$AB$209,16,0),IF($AE443=$AE442,(IF(BG442&gt;=1,BG442-COUNTIFS($AE442:$AE442,$AC443,AT442:AT442,$AI$1),0)),0)),0)</f>
        <v>0</v>
      </c>
      <c r="BH443" s="1">
        <f>IFERROR(IF($AE443&gt;$AE442,VLOOKUP($AC443+AU$1,STOCK!$F$10:$AB$209,16,0),IF($AE443=$AE442,(IF(BH442&gt;=1,BH442-COUNTIFS($AE442:$AE442,$AC443,AU442:AU442,$AI$1),0)),0)),0)</f>
        <v>0</v>
      </c>
      <c r="BI443" s="1">
        <f>IFERROR(IF($AE443&gt;$AE442,VLOOKUP($AC443+AV$1,STOCK!$F$10:$AB$209,16,0),IF($AE443=$AE442,(IF(BI442&gt;=1,BI442-COUNTIFS($AE442:$AE442,$AC443,AV442:AV442,$AI$1),0)),0)),0)</f>
        <v>0</v>
      </c>
      <c r="BJ443" s="1">
        <f>IFERROR(IF($AE443&gt;$AE442,VLOOKUP($AC443+AW$1,STOCK!$F$10:$AB$209,16,0),IF($AE443=$AE442,(IF(BJ442&gt;=1,BJ442-COUNTIFS($AE442:$AE442,$AC443,AW442:AW442,$AI$1),0)),0)),0)</f>
        <v>0</v>
      </c>
      <c r="BK443" s="1">
        <f>IFERROR(IF($AE443&gt;$AE442,VLOOKUP($AC443+AX$1,STOCK!$F$10:$AB$209,16,0),IF($AE443=$AE442,(IF(BK442&gt;=1,BK442-COUNTIFS($AE442:$AE442,$AC443,AX442:AX442,$AI$1),0)),0)),0)</f>
        <v>0</v>
      </c>
      <c r="BL443" s="1">
        <f>IFERROR(IF($AE443&gt;$AE442,VLOOKUP($AC443+AL$1,STOCK!$F$10:$AB$209,17,0),IF($AE443=$AE442,(IF(BL442&gt;=1,BL442-COUNTIFS($AE442:$AE442,$AC443,AL442:AL442,$AI$2),0)),0)),0)</f>
        <v>0</v>
      </c>
      <c r="BM443" s="1">
        <f>IFERROR(IF($AE443&gt;$AE442,VLOOKUP($AC443+AM$1,STOCK!$F$10:$AB$209,17,0),IF($AE443=$AE442,(IF(BM442&gt;=1,BM442-COUNTIFS($AE442:$AE442,$AC443,AM442:AM442,$AI$2),0)),0)),0)</f>
        <v>0</v>
      </c>
      <c r="BN443" s="1">
        <f>IFERROR(IF($AE443&gt;$AE442,VLOOKUP($AC443+AN$1,STOCK!$F$10:$AB$209,17,0),IF($AE443=$AE442,(IF(BN442&gt;=1,BN442-COUNTIFS($AE442:$AE442,$AC443,AN442:AN442,$AI$2),0)),0)),0)</f>
        <v>0</v>
      </c>
      <c r="BO443" s="1">
        <f>IFERROR(IF($AE443&gt;$AE442,VLOOKUP($AC443+AO$1,STOCK!$F$10:$AB$209,17,0),IF($AE443=$AE442,(IF(BO442&gt;=1,BO442-COUNTIFS($AE442:$AE442,$AC443,AO442:AO442,$AI$2),0)),0)),0)</f>
        <v>0</v>
      </c>
      <c r="BP443" s="1">
        <f>IFERROR(IF($AE443&gt;$AE442,VLOOKUP($AC443+AP$1,STOCK!$F$10:$AB$209,17,0),IF($AE443=$AE442,(IF(BP442&gt;=1,BP442-COUNTIFS($AE442:$AE442,$AC443,AP442:AP442,$AI$2),0)),0)),0)</f>
        <v>0</v>
      </c>
      <c r="BQ443" s="1">
        <f>IFERROR(IF($AE443&gt;$AE442,VLOOKUP($AC443+AQ$1,STOCK!$F$10:$AB$209,17,0),IF($AE443=$AE442,(IF(BQ442&gt;=1,BQ442-COUNTIFS($AE442:$AE442,$AC443,AQ442:AQ442,$AI$2),0)),0)),0)</f>
        <v>0</v>
      </c>
      <c r="BR443" s="1">
        <f>IFERROR(IF($AE443&gt;$AE442,VLOOKUP($AC443+AR$1,STOCK!$F$10:$AB$209,17,0),IF($AE443=$AE442,(IF(BR442&gt;=1,BR442-COUNTIFS($AE442:$AE442,$AC443,AR442:AR442,$AI$2),0)),0)),0)</f>
        <v>0</v>
      </c>
      <c r="BS443" s="1">
        <f>IFERROR(IF($AE443&gt;$AE442,VLOOKUP($AC443+AS$1,STOCK!$F$10:$AB$209,17,0),IF($AE443=$AE442,(IF(BS442&gt;=1,BS442-COUNTIFS($AE442:$AE442,$AC443,AS442:AS442,$AI$2),0)),0)),0)</f>
        <v>0</v>
      </c>
      <c r="BT443" s="1">
        <f>IFERROR(IF($AE443&gt;$AE442,VLOOKUP($AC443+AT$1,STOCK!$F$10:$AB$209,17,0),IF($AE443=$AE442,(IF(BT442&gt;=1,BT442-COUNTIFS($AE442:$AE442,$AC443,AT442:AT442,$AI$2),0)),0)),0)</f>
        <v>0</v>
      </c>
      <c r="BU443" s="1">
        <f>IFERROR(IF($AE443&gt;$AE442,VLOOKUP($AC443+AU$1,STOCK!$F$10:$AB$209,17,0),IF($AE443=$AE442,(IF(BU442&gt;=1,BU442-COUNTIFS($AE442:$AE442,$AC443,AU442:AU442,$AI$2),0)),0)),0)</f>
        <v>0</v>
      </c>
      <c r="BV443" s="1">
        <f>IFERROR(IF($AE443&gt;$AE442,VLOOKUP($AC443+AV$1,STOCK!$F$10:$AB$209,17,0),IF($AE443=$AE442,(IF(BV442&gt;=1,BV442-COUNTIFS($AE442:$AE442,$AC443,AV442:AV442,$AI$2),0)),0)),0)</f>
        <v>0</v>
      </c>
      <c r="BW443" s="1">
        <f>IFERROR(IF($AE443&gt;$AE442,VLOOKUP($AC443+AW$1,STOCK!$F$10:$AB$209,17,0),IF($AE443=$AE442,(IF(BW442&gt;=1,BW442-COUNTIFS($AE442:$AE442,$AC443,AW442:AW442,$AI$2),0)),0)),0)</f>
        <v>0</v>
      </c>
      <c r="BX443" s="1">
        <f>IFERROR(IF($AE443&gt;$AE442,VLOOKUP($AC443+AX$1,STOCK!$F$10:$AB$209,17,0),IF($AE443=$AE442,(IF(BX442&gt;=1,BX442-COUNTIFS($AE442:$AE442,$AC443,AX442:AX442,$AI$2),0)),0)),0)</f>
        <v>0</v>
      </c>
    </row>
    <row r="444" spans="29:76" x14ac:dyDescent="0.25">
      <c r="AC444" s="1">
        <f t="shared" si="110"/>
        <v>0</v>
      </c>
      <c r="AD444" s="1">
        <f>IFERROR(IF(LEN(AK444)&gt;=1,VLOOKUP(HLOOKUP(AK444,PROFILE!$K$5:$V$8,4,0),PROFILE!$F$1:$G$3,2,0),0),0)</f>
        <v>0</v>
      </c>
      <c r="AE444" s="1">
        <f t="shared" si="111"/>
        <v>0</v>
      </c>
      <c r="AF444" s="1">
        <v>431</v>
      </c>
      <c r="AI444" s="1" t="str">
        <f>IFERROR(IF($AH444&gt;=1,VLOOKUP($AG444,STUDENT!$O$8:$Z$1507,3,0),""),"")</f>
        <v/>
      </c>
      <c r="AJ444" s="1" t="str">
        <f>IFERROR(IF($AH444&gt;=1,VLOOKUP($AG444,STUDENT!$O$8:$Z$1507,4,0),""),"")</f>
        <v/>
      </c>
      <c r="AK444" s="1" t="str">
        <f>IFERROR(IF($AH444&gt;=1,VLOOKUP($AG444,STUDENT!$O$8:$Z$1507,6,0),""),"")</f>
        <v/>
      </c>
      <c r="AL444" s="1" t="str">
        <f t="shared" si="112"/>
        <v/>
      </c>
      <c r="AM444" s="1" t="str">
        <f t="shared" si="113"/>
        <v/>
      </c>
      <c r="AN444" s="1" t="str">
        <f t="shared" si="114"/>
        <v/>
      </c>
      <c r="AO444" s="1" t="str">
        <f t="shared" si="115"/>
        <v/>
      </c>
      <c r="AP444" s="1" t="str">
        <f t="shared" si="116"/>
        <v/>
      </c>
      <c r="AQ444" s="1" t="str">
        <f t="shared" si="117"/>
        <v/>
      </c>
      <c r="AR444" s="1" t="str">
        <f t="shared" si="118"/>
        <v/>
      </c>
      <c r="AS444" s="1" t="str">
        <f t="shared" si="119"/>
        <v/>
      </c>
      <c r="AT444" s="1" t="str">
        <f t="shared" si="120"/>
        <v/>
      </c>
      <c r="AU444" s="1" t="str">
        <f t="shared" si="121"/>
        <v/>
      </c>
      <c r="AV444" s="1" t="str">
        <f t="shared" si="122"/>
        <v/>
      </c>
      <c r="AW444" s="1" t="str">
        <f t="shared" si="123"/>
        <v/>
      </c>
      <c r="AX444" s="1" t="str">
        <f t="shared" si="124"/>
        <v/>
      </c>
      <c r="AY444" s="1">
        <f>IFERROR(IF($AE444&gt;$AE443,VLOOKUP($AC444+AL$1,STOCK!$F$10:$AB$209,16,0),IF($AE444=$AE443,(IF(AY443&gt;=1,AY443-COUNTIFS($AE443:$AE443,$AC444,AL443:AL443,$AI$1),0)),0)),0)</f>
        <v>0</v>
      </c>
      <c r="AZ444" s="1">
        <f>IFERROR(IF($AE444&gt;$AE443,VLOOKUP($AC444+AM$1,STOCK!$F$10:$AB$209,16,0),IF($AE444=$AE443,(IF(AZ443&gt;=1,AZ443-COUNTIFS($AE443:$AE443,$AC444,AM443:AM443,$AI$1),0)),0)),0)</f>
        <v>0</v>
      </c>
      <c r="BA444" s="1">
        <f>IFERROR(IF($AE444&gt;$AE443,VLOOKUP($AC444+AN$1,STOCK!$F$10:$AB$209,16,0),IF($AE444=$AE443,(IF(BA443&gt;=1,BA443-COUNTIFS($AE443:$AE443,$AC444,AN443:AN443,$AI$1),0)),0)),0)</f>
        <v>0</v>
      </c>
      <c r="BB444" s="1">
        <f>IFERROR(IF($AE444&gt;$AE443,VLOOKUP($AC444+AO$1,STOCK!$F$10:$AB$209,16,0),IF($AE444=$AE443,(IF(BB443&gt;=1,BB443-COUNTIFS($AE443:$AE443,$AC444,AO443:AO443,$AI$1),0)),0)),0)</f>
        <v>0</v>
      </c>
      <c r="BC444" s="1">
        <f>IFERROR(IF($AE444&gt;$AE443,VLOOKUP($AC444+AP$1,STOCK!$F$10:$AB$209,16,0),IF($AE444=$AE443,(IF(BC443&gt;=1,BC443-COUNTIFS($AE443:$AE443,$AC444,AP443:AP443,$AI$1),0)),0)),0)</f>
        <v>0</v>
      </c>
      <c r="BD444" s="1">
        <f>IFERROR(IF($AE444&gt;$AE443,VLOOKUP($AC444+AQ$1,STOCK!$F$10:$AB$209,16,0),IF($AE444=$AE443,(IF(BD443&gt;=1,BD443-COUNTIFS($AE443:$AE443,$AC444,AQ443:AQ443,$AI$1),0)),0)),0)</f>
        <v>0</v>
      </c>
      <c r="BE444" s="1">
        <f>IFERROR(IF($AE444&gt;$AE443,VLOOKUP($AC444+AR$1,STOCK!$F$10:$AB$209,16,0),IF($AE444=$AE443,(IF(BE443&gt;=1,BE443-COUNTIFS($AE443:$AE443,$AC444,AR443:AR443,$AI$1),0)),0)),0)</f>
        <v>0</v>
      </c>
      <c r="BF444" s="1">
        <f>IFERROR(IF($AE444&gt;$AE443,VLOOKUP($AC444+AS$1,STOCK!$F$10:$AB$209,16,0),IF($AE444=$AE443,(IF(BF443&gt;=1,BF443-COUNTIFS($AE443:$AE443,$AC444,AS443:AS443,$AI$1),0)),0)),0)</f>
        <v>0</v>
      </c>
      <c r="BG444" s="1">
        <f>IFERROR(IF($AE444&gt;$AE443,VLOOKUP($AC444+AT$1,STOCK!$F$10:$AB$209,16,0),IF($AE444=$AE443,(IF(BG443&gt;=1,BG443-COUNTIFS($AE443:$AE443,$AC444,AT443:AT443,$AI$1),0)),0)),0)</f>
        <v>0</v>
      </c>
      <c r="BH444" s="1">
        <f>IFERROR(IF($AE444&gt;$AE443,VLOOKUP($AC444+AU$1,STOCK!$F$10:$AB$209,16,0),IF($AE444=$AE443,(IF(BH443&gt;=1,BH443-COUNTIFS($AE443:$AE443,$AC444,AU443:AU443,$AI$1),0)),0)),0)</f>
        <v>0</v>
      </c>
      <c r="BI444" s="1">
        <f>IFERROR(IF($AE444&gt;$AE443,VLOOKUP($AC444+AV$1,STOCK!$F$10:$AB$209,16,0),IF($AE444=$AE443,(IF(BI443&gt;=1,BI443-COUNTIFS($AE443:$AE443,$AC444,AV443:AV443,$AI$1),0)),0)),0)</f>
        <v>0</v>
      </c>
      <c r="BJ444" s="1">
        <f>IFERROR(IF($AE444&gt;$AE443,VLOOKUP($AC444+AW$1,STOCK!$F$10:$AB$209,16,0),IF($AE444=$AE443,(IF(BJ443&gt;=1,BJ443-COUNTIFS($AE443:$AE443,$AC444,AW443:AW443,$AI$1),0)),0)),0)</f>
        <v>0</v>
      </c>
      <c r="BK444" s="1">
        <f>IFERROR(IF($AE444&gt;$AE443,VLOOKUP($AC444+AX$1,STOCK!$F$10:$AB$209,16,0),IF($AE444=$AE443,(IF(BK443&gt;=1,BK443-COUNTIFS($AE443:$AE443,$AC444,AX443:AX443,$AI$1),0)),0)),0)</f>
        <v>0</v>
      </c>
      <c r="BL444" s="1">
        <f>IFERROR(IF($AE444&gt;$AE443,VLOOKUP($AC444+AL$1,STOCK!$F$10:$AB$209,17,0),IF($AE444=$AE443,(IF(BL443&gt;=1,BL443-COUNTIFS($AE443:$AE443,$AC444,AL443:AL443,$AI$2),0)),0)),0)</f>
        <v>0</v>
      </c>
      <c r="BM444" s="1">
        <f>IFERROR(IF($AE444&gt;$AE443,VLOOKUP($AC444+AM$1,STOCK!$F$10:$AB$209,17,0),IF($AE444=$AE443,(IF(BM443&gt;=1,BM443-COUNTIFS($AE443:$AE443,$AC444,AM443:AM443,$AI$2),0)),0)),0)</f>
        <v>0</v>
      </c>
      <c r="BN444" s="1">
        <f>IFERROR(IF($AE444&gt;$AE443,VLOOKUP($AC444+AN$1,STOCK!$F$10:$AB$209,17,0),IF($AE444=$AE443,(IF(BN443&gt;=1,BN443-COUNTIFS($AE443:$AE443,$AC444,AN443:AN443,$AI$2),0)),0)),0)</f>
        <v>0</v>
      </c>
      <c r="BO444" s="1">
        <f>IFERROR(IF($AE444&gt;$AE443,VLOOKUP($AC444+AO$1,STOCK!$F$10:$AB$209,17,0),IF($AE444=$AE443,(IF(BO443&gt;=1,BO443-COUNTIFS($AE443:$AE443,$AC444,AO443:AO443,$AI$2),0)),0)),0)</f>
        <v>0</v>
      </c>
      <c r="BP444" s="1">
        <f>IFERROR(IF($AE444&gt;$AE443,VLOOKUP($AC444+AP$1,STOCK!$F$10:$AB$209,17,0),IF($AE444=$AE443,(IF(BP443&gt;=1,BP443-COUNTIFS($AE443:$AE443,$AC444,AP443:AP443,$AI$2),0)),0)),0)</f>
        <v>0</v>
      </c>
      <c r="BQ444" s="1">
        <f>IFERROR(IF($AE444&gt;$AE443,VLOOKUP($AC444+AQ$1,STOCK!$F$10:$AB$209,17,0),IF($AE444=$AE443,(IF(BQ443&gt;=1,BQ443-COUNTIFS($AE443:$AE443,$AC444,AQ443:AQ443,$AI$2),0)),0)),0)</f>
        <v>0</v>
      </c>
      <c r="BR444" s="1">
        <f>IFERROR(IF($AE444&gt;$AE443,VLOOKUP($AC444+AR$1,STOCK!$F$10:$AB$209,17,0),IF($AE444=$AE443,(IF(BR443&gt;=1,BR443-COUNTIFS($AE443:$AE443,$AC444,AR443:AR443,$AI$2),0)),0)),0)</f>
        <v>0</v>
      </c>
      <c r="BS444" s="1">
        <f>IFERROR(IF($AE444&gt;$AE443,VLOOKUP($AC444+AS$1,STOCK!$F$10:$AB$209,17,0),IF($AE444=$AE443,(IF(BS443&gt;=1,BS443-COUNTIFS($AE443:$AE443,$AC444,AS443:AS443,$AI$2),0)),0)),0)</f>
        <v>0</v>
      </c>
      <c r="BT444" s="1">
        <f>IFERROR(IF($AE444&gt;$AE443,VLOOKUP($AC444+AT$1,STOCK!$F$10:$AB$209,17,0),IF($AE444=$AE443,(IF(BT443&gt;=1,BT443-COUNTIFS($AE443:$AE443,$AC444,AT443:AT443,$AI$2),0)),0)),0)</f>
        <v>0</v>
      </c>
      <c r="BU444" s="1">
        <f>IFERROR(IF($AE444&gt;$AE443,VLOOKUP($AC444+AU$1,STOCK!$F$10:$AB$209,17,0),IF($AE444=$AE443,(IF(BU443&gt;=1,BU443-COUNTIFS($AE443:$AE443,$AC444,AU443:AU443,$AI$2),0)),0)),0)</f>
        <v>0</v>
      </c>
      <c r="BV444" s="1">
        <f>IFERROR(IF($AE444&gt;$AE443,VLOOKUP($AC444+AV$1,STOCK!$F$10:$AB$209,17,0),IF($AE444=$AE443,(IF(BV443&gt;=1,BV443-COUNTIFS($AE443:$AE443,$AC444,AV443:AV443,$AI$2),0)),0)),0)</f>
        <v>0</v>
      </c>
      <c r="BW444" s="1">
        <f>IFERROR(IF($AE444&gt;$AE443,VLOOKUP($AC444+AW$1,STOCK!$F$10:$AB$209,17,0),IF($AE444=$AE443,(IF(BW443&gt;=1,BW443-COUNTIFS($AE443:$AE443,$AC444,AW443:AW443,$AI$2),0)),0)),0)</f>
        <v>0</v>
      </c>
      <c r="BX444" s="1">
        <f>IFERROR(IF($AE444&gt;$AE443,VLOOKUP($AC444+AX$1,STOCK!$F$10:$AB$209,17,0),IF($AE444=$AE443,(IF(BX443&gt;=1,BX443-COUNTIFS($AE443:$AE443,$AC444,AX443:AX443,$AI$2),0)),0)),0)</f>
        <v>0</v>
      </c>
    </row>
    <row r="445" spans="29:76" x14ac:dyDescent="0.25">
      <c r="AC445" s="1">
        <f t="shared" si="110"/>
        <v>0</v>
      </c>
      <c r="AD445" s="1">
        <f>IFERROR(IF(LEN(AK445)&gt;=1,VLOOKUP(HLOOKUP(AK445,PROFILE!$K$5:$V$8,4,0),PROFILE!$F$1:$G$3,2,0),0),0)</f>
        <v>0</v>
      </c>
      <c r="AE445" s="1">
        <f t="shared" si="111"/>
        <v>0</v>
      </c>
      <c r="AF445" s="1">
        <v>432</v>
      </c>
      <c r="AI445" s="1" t="str">
        <f>IFERROR(IF($AH445&gt;=1,VLOOKUP($AG445,STUDENT!$O$8:$Z$1507,3,0),""),"")</f>
        <v/>
      </c>
      <c r="AJ445" s="1" t="str">
        <f>IFERROR(IF($AH445&gt;=1,VLOOKUP($AG445,STUDENT!$O$8:$Z$1507,4,0),""),"")</f>
        <v/>
      </c>
      <c r="AK445" s="1" t="str">
        <f>IFERROR(IF($AH445&gt;=1,VLOOKUP($AG445,STUDENT!$O$8:$Z$1507,6,0),""),"")</f>
        <v/>
      </c>
      <c r="AL445" s="1" t="str">
        <f t="shared" si="112"/>
        <v/>
      </c>
      <c r="AM445" s="1" t="str">
        <f t="shared" si="113"/>
        <v/>
      </c>
      <c r="AN445" s="1" t="str">
        <f t="shared" si="114"/>
        <v/>
      </c>
      <c r="AO445" s="1" t="str">
        <f t="shared" si="115"/>
        <v/>
      </c>
      <c r="AP445" s="1" t="str">
        <f t="shared" si="116"/>
        <v/>
      </c>
      <c r="AQ445" s="1" t="str">
        <f t="shared" si="117"/>
        <v/>
      </c>
      <c r="AR445" s="1" t="str">
        <f t="shared" si="118"/>
        <v/>
      </c>
      <c r="AS445" s="1" t="str">
        <f t="shared" si="119"/>
        <v/>
      </c>
      <c r="AT445" s="1" t="str">
        <f t="shared" si="120"/>
        <v/>
      </c>
      <c r="AU445" s="1" t="str">
        <f t="shared" si="121"/>
        <v/>
      </c>
      <c r="AV445" s="1" t="str">
        <f t="shared" si="122"/>
        <v/>
      </c>
      <c r="AW445" s="1" t="str">
        <f t="shared" si="123"/>
        <v/>
      </c>
      <c r="AX445" s="1" t="str">
        <f t="shared" si="124"/>
        <v/>
      </c>
      <c r="AY445" s="1">
        <f>IFERROR(IF($AE445&gt;$AE444,VLOOKUP($AC445+AL$1,STOCK!$F$10:$AB$209,16,0),IF($AE445=$AE444,(IF(AY444&gt;=1,AY444-COUNTIFS($AE444:$AE444,$AC445,AL444:AL444,$AI$1),0)),0)),0)</f>
        <v>0</v>
      </c>
      <c r="AZ445" s="1">
        <f>IFERROR(IF($AE445&gt;$AE444,VLOOKUP($AC445+AM$1,STOCK!$F$10:$AB$209,16,0),IF($AE445=$AE444,(IF(AZ444&gt;=1,AZ444-COUNTIFS($AE444:$AE444,$AC445,AM444:AM444,$AI$1),0)),0)),0)</f>
        <v>0</v>
      </c>
      <c r="BA445" s="1">
        <f>IFERROR(IF($AE445&gt;$AE444,VLOOKUP($AC445+AN$1,STOCK!$F$10:$AB$209,16,0),IF($AE445=$AE444,(IF(BA444&gt;=1,BA444-COUNTIFS($AE444:$AE444,$AC445,AN444:AN444,$AI$1),0)),0)),0)</f>
        <v>0</v>
      </c>
      <c r="BB445" s="1">
        <f>IFERROR(IF($AE445&gt;$AE444,VLOOKUP($AC445+AO$1,STOCK!$F$10:$AB$209,16,0),IF($AE445=$AE444,(IF(BB444&gt;=1,BB444-COUNTIFS($AE444:$AE444,$AC445,AO444:AO444,$AI$1),0)),0)),0)</f>
        <v>0</v>
      </c>
      <c r="BC445" s="1">
        <f>IFERROR(IF($AE445&gt;$AE444,VLOOKUP($AC445+AP$1,STOCK!$F$10:$AB$209,16,0),IF($AE445=$AE444,(IF(BC444&gt;=1,BC444-COUNTIFS($AE444:$AE444,$AC445,AP444:AP444,$AI$1),0)),0)),0)</f>
        <v>0</v>
      </c>
      <c r="BD445" s="1">
        <f>IFERROR(IF($AE445&gt;$AE444,VLOOKUP($AC445+AQ$1,STOCK!$F$10:$AB$209,16,0),IF($AE445=$AE444,(IF(BD444&gt;=1,BD444-COUNTIFS($AE444:$AE444,$AC445,AQ444:AQ444,$AI$1),0)),0)),0)</f>
        <v>0</v>
      </c>
      <c r="BE445" s="1">
        <f>IFERROR(IF($AE445&gt;$AE444,VLOOKUP($AC445+AR$1,STOCK!$F$10:$AB$209,16,0),IF($AE445=$AE444,(IF(BE444&gt;=1,BE444-COUNTIFS($AE444:$AE444,$AC445,AR444:AR444,$AI$1),0)),0)),0)</f>
        <v>0</v>
      </c>
      <c r="BF445" s="1">
        <f>IFERROR(IF($AE445&gt;$AE444,VLOOKUP($AC445+AS$1,STOCK!$F$10:$AB$209,16,0),IF($AE445=$AE444,(IF(BF444&gt;=1,BF444-COUNTIFS($AE444:$AE444,$AC445,AS444:AS444,$AI$1),0)),0)),0)</f>
        <v>0</v>
      </c>
      <c r="BG445" s="1">
        <f>IFERROR(IF($AE445&gt;$AE444,VLOOKUP($AC445+AT$1,STOCK!$F$10:$AB$209,16,0),IF($AE445=$AE444,(IF(BG444&gt;=1,BG444-COUNTIFS($AE444:$AE444,$AC445,AT444:AT444,$AI$1),0)),0)),0)</f>
        <v>0</v>
      </c>
      <c r="BH445" s="1">
        <f>IFERROR(IF($AE445&gt;$AE444,VLOOKUP($AC445+AU$1,STOCK!$F$10:$AB$209,16,0),IF($AE445=$AE444,(IF(BH444&gt;=1,BH444-COUNTIFS($AE444:$AE444,$AC445,AU444:AU444,$AI$1),0)),0)),0)</f>
        <v>0</v>
      </c>
      <c r="BI445" s="1">
        <f>IFERROR(IF($AE445&gt;$AE444,VLOOKUP($AC445+AV$1,STOCK!$F$10:$AB$209,16,0),IF($AE445=$AE444,(IF(BI444&gt;=1,BI444-COUNTIFS($AE444:$AE444,$AC445,AV444:AV444,$AI$1),0)),0)),0)</f>
        <v>0</v>
      </c>
      <c r="BJ445" s="1">
        <f>IFERROR(IF($AE445&gt;$AE444,VLOOKUP($AC445+AW$1,STOCK!$F$10:$AB$209,16,0),IF($AE445=$AE444,(IF(BJ444&gt;=1,BJ444-COUNTIFS($AE444:$AE444,$AC445,AW444:AW444,$AI$1),0)),0)),0)</f>
        <v>0</v>
      </c>
      <c r="BK445" s="1">
        <f>IFERROR(IF($AE445&gt;$AE444,VLOOKUP($AC445+AX$1,STOCK!$F$10:$AB$209,16,0),IF($AE445=$AE444,(IF(BK444&gt;=1,BK444-COUNTIFS($AE444:$AE444,$AC445,AX444:AX444,$AI$1),0)),0)),0)</f>
        <v>0</v>
      </c>
      <c r="BL445" s="1">
        <f>IFERROR(IF($AE445&gt;$AE444,VLOOKUP($AC445+AL$1,STOCK!$F$10:$AB$209,17,0),IF($AE445=$AE444,(IF(BL444&gt;=1,BL444-COUNTIFS($AE444:$AE444,$AC445,AL444:AL444,$AI$2),0)),0)),0)</f>
        <v>0</v>
      </c>
      <c r="BM445" s="1">
        <f>IFERROR(IF($AE445&gt;$AE444,VLOOKUP($AC445+AM$1,STOCK!$F$10:$AB$209,17,0),IF($AE445=$AE444,(IF(BM444&gt;=1,BM444-COUNTIFS($AE444:$AE444,$AC445,AM444:AM444,$AI$2),0)),0)),0)</f>
        <v>0</v>
      </c>
      <c r="BN445" s="1">
        <f>IFERROR(IF($AE445&gt;$AE444,VLOOKUP($AC445+AN$1,STOCK!$F$10:$AB$209,17,0),IF($AE445=$AE444,(IF(BN444&gt;=1,BN444-COUNTIFS($AE444:$AE444,$AC445,AN444:AN444,$AI$2),0)),0)),0)</f>
        <v>0</v>
      </c>
      <c r="BO445" s="1">
        <f>IFERROR(IF($AE445&gt;$AE444,VLOOKUP($AC445+AO$1,STOCK!$F$10:$AB$209,17,0),IF($AE445=$AE444,(IF(BO444&gt;=1,BO444-COUNTIFS($AE444:$AE444,$AC445,AO444:AO444,$AI$2),0)),0)),0)</f>
        <v>0</v>
      </c>
      <c r="BP445" s="1">
        <f>IFERROR(IF($AE445&gt;$AE444,VLOOKUP($AC445+AP$1,STOCK!$F$10:$AB$209,17,0),IF($AE445=$AE444,(IF(BP444&gt;=1,BP444-COUNTIFS($AE444:$AE444,$AC445,AP444:AP444,$AI$2),0)),0)),0)</f>
        <v>0</v>
      </c>
      <c r="BQ445" s="1">
        <f>IFERROR(IF($AE445&gt;$AE444,VLOOKUP($AC445+AQ$1,STOCK!$F$10:$AB$209,17,0),IF($AE445=$AE444,(IF(BQ444&gt;=1,BQ444-COUNTIFS($AE444:$AE444,$AC445,AQ444:AQ444,$AI$2),0)),0)),0)</f>
        <v>0</v>
      </c>
      <c r="BR445" s="1">
        <f>IFERROR(IF($AE445&gt;$AE444,VLOOKUP($AC445+AR$1,STOCK!$F$10:$AB$209,17,0),IF($AE445=$AE444,(IF(BR444&gt;=1,BR444-COUNTIFS($AE444:$AE444,$AC445,AR444:AR444,$AI$2),0)),0)),0)</f>
        <v>0</v>
      </c>
      <c r="BS445" s="1">
        <f>IFERROR(IF($AE445&gt;$AE444,VLOOKUP($AC445+AS$1,STOCK!$F$10:$AB$209,17,0),IF($AE445=$AE444,(IF(BS444&gt;=1,BS444-COUNTIFS($AE444:$AE444,$AC445,AS444:AS444,$AI$2),0)),0)),0)</f>
        <v>0</v>
      </c>
      <c r="BT445" s="1">
        <f>IFERROR(IF($AE445&gt;$AE444,VLOOKUP($AC445+AT$1,STOCK!$F$10:$AB$209,17,0),IF($AE445=$AE444,(IF(BT444&gt;=1,BT444-COUNTIFS($AE444:$AE444,$AC445,AT444:AT444,$AI$2),0)),0)),0)</f>
        <v>0</v>
      </c>
      <c r="BU445" s="1">
        <f>IFERROR(IF($AE445&gt;$AE444,VLOOKUP($AC445+AU$1,STOCK!$F$10:$AB$209,17,0),IF($AE445=$AE444,(IF(BU444&gt;=1,BU444-COUNTIFS($AE444:$AE444,$AC445,AU444:AU444,$AI$2),0)),0)),0)</f>
        <v>0</v>
      </c>
      <c r="BV445" s="1">
        <f>IFERROR(IF($AE445&gt;$AE444,VLOOKUP($AC445+AV$1,STOCK!$F$10:$AB$209,17,0),IF($AE445=$AE444,(IF(BV444&gt;=1,BV444-COUNTIFS($AE444:$AE444,$AC445,AV444:AV444,$AI$2),0)),0)),0)</f>
        <v>0</v>
      </c>
      <c r="BW445" s="1">
        <f>IFERROR(IF($AE445&gt;$AE444,VLOOKUP($AC445+AW$1,STOCK!$F$10:$AB$209,17,0),IF($AE445=$AE444,(IF(BW444&gt;=1,BW444-COUNTIFS($AE444:$AE444,$AC445,AW444:AW444,$AI$2),0)),0)),0)</f>
        <v>0</v>
      </c>
      <c r="BX445" s="1">
        <f>IFERROR(IF($AE445&gt;$AE444,VLOOKUP($AC445+AX$1,STOCK!$F$10:$AB$209,17,0),IF($AE445=$AE444,(IF(BX444&gt;=1,BX444-COUNTIFS($AE444:$AE444,$AC445,AX444:AX444,$AI$2),0)),0)),0)</f>
        <v>0</v>
      </c>
    </row>
    <row r="446" spans="29:76" x14ac:dyDescent="0.25">
      <c r="AC446" s="1">
        <f t="shared" si="110"/>
        <v>0</v>
      </c>
      <c r="AD446" s="1">
        <f>IFERROR(IF(LEN(AK446)&gt;=1,VLOOKUP(HLOOKUP(AK446,PROFILE!$K$5:$V$8,4,0),PROFILE!$F$1:$G$3,2,0),0),0)</f>
        <v>0</v>
      </c>
      <c r="AE446" s="1">
        <f t="shared" si="111"/>
        <v>0</v>
      </c>
      <c r="AF446" s="1">
        <v>433</v>
      </c>
      <c r="AI446" s="1" t="str">
        <f>IFERROR(IF($AH446&gt;=1,VLOOKUP($AG446,STUDENT!$O$8:$Z$1507,3,0),""),"")</f>
        <v/>
      </c>
      <c r="AJ446" s="1" t="str">
        <f>IFERROR(IF($AH446&gt;=1,VLOOKUP($AG446,STUDENT!$O$8:$Z$1507,4,0),""),"")</f>
        <v/>
      </c>
      <c r="AK446" s="1" t="str">
        <f>IFERROR(IF($AH446&gt;=1,VLOOKUP($AG446,STUDENT!$O$8:$Z$1507,6,0),""),"")</f>
        <v/>
      </c>
      <c r="AL446" s="1" t="str">
        <f t="shared" si="112"/>
        <v/>
      </c>
      <c r="AM446" s="1" t="str">
        <f t="shared" si="113"/>
        <v/>
      </c>
      <c r="AN446" s="1" t="str">
        <f t="shared" si="114"/>
        <v/>
      </c>
      <c r="AO446" s="1" t="str">
        <f t="shared" si="115"/>
        <v/>
      </c>
      <c r="AP446" s="1" t="str">
        <f t="shared" si="116"/>
        <v/>
      </c>
      <c r="AQ446" s="1" t="str">
        <f t="shared" si="117"/>
        <v/>
      </c>
      <c r="AR446" s="1" t="str">
        <f t="shared" si="118"/>
        <v/>
      </c>
      <c r="AS446" s="1" t="str">
        <f t="shared" si="119"/>
        <v/>
      </c>
      <c r="AT446" s="1" t="str">
        <f t="shared" si="120"/>
        <v/>
      </c>
      <c r="AU446" s="1" t="str">
        <f t="shared" si="121"/>
        <v/>
      </c>
      <c r="AV446" s="1" t="str">
        <f t="shared" si="122"/>
        <v/>
      </c>
      <c r="AW446" s="1" t="str">
        <f t="shared" si="123"/>
        <v/>
      </c>
      <c r="AX446" s="1" t="str">
        <f t="shared" si="124"/>
        <v/>
      </c>
      <c r="AY446" s="1">
        <f>IFERROR(IF($AE446&gt;$AE445,VLOOKUP($AC446+AL$1,STOCK!$F$10:$AB$209,16,0),IF($AE446=$AE445,(IF(AY445&gt;=1,AY445-COUNTIFS($AE445:$AE445,$AC446,AL445:AL445,$AI$1),0)),0)),0)</f>
        <v>0</v>
      </c>
      <c r="AZ446" s="1">
        <f>IFERROR(IF($AE446&gt;$AE445,VLOOKUP($AC446+AM$1,STOCK!$F$10:$AB$209,16,0),IF($AE446=$AE445,(IF(AZ445&gt;=1,AZ445-COUNTIFS($AE445:$AE445,$AC446,AM445:AM445,$AI$1),0)),0)),0)</f>
        <v>0</v>
      </c>
      <c r="BA446" s="1">
        <f>IFERROR(IF($AE446&gt;$AE445,VLOOKUP($AC446+AN$1,STOCK!$F$10:$AB$209,16,0),IF($AE446=$AE445,(IF(BA445&gt;=1,BA445-COUNTIFS($AE445:$AE445,$AC446,AN445:AN445,$AI$1),0)),0)),0)</f>
        <v>0</v>
      </c>
      <c r="BB446" s="1">
        <f>IFERROR(IF($AE446&gt;$AE445,VLOOKUP($AC446+AO$1,STOCK!$F$10:$AB$209,16,0),IF($AE446=$AE445,(IF(BB445&gt;=1,BB445-COUNTIFS($AE445:$AE445,$AC446,AO445:AO445,$AI$1),0)),0)),0)</f>
        <v>0</v>
      </c>
      <c r="BC446" s="1">
        <f>IFERROR(IF($AE446&gt;$AE445,VLOOKUP($AC446+AP$1,STOCK!$F$10:$AB$209,16,0),IF($AE446=$AE445,(IF(BC445&gt;=1,BC445-COUNTIFS($AE445:$AE445,$AC446,AP445:AP445,$AI$1),0)),0)),0)</f>
        <v>0</v>
      </c>
      <c r="BD446" s="1">
        <f>IFERROR(IF($AE446&gt;$AE445,VLOOKUP($AC446+AQ$1,STOCK!$F$10:$AB$209,16,0),IF($AE446=$AE445,(IF(BD445&gt;=1,BD445-COUNTIFS($AE445:$AE445,$AC446,AQ445:AQ445,$AI$1),0)),0)),0)</f>
        <v>0</v>
      </c>
      <c r="BE446" s="1">
        <f>IFERROR(IF($AE446&gt;$AE445,VLOOKUP($AC446+AR$1,STOCK!$F$10:$AB$209,16,0),IF($AE446=$AE445,(IF(BE445&gt;=1,BE445-COUNTIFS($AE445:$AE445,$AC446,AR445:AR445,$AI$1),0)),0)),0)</f>
        <v>0</v>
      </c>
      <c r="BF446" s="1">
        <f>IFERROR(IF($AE446&gt;$AE445,VLOOKUP($AC446+AS$1,STOCK!$F$10:$AB$209,16,0),IF($AE446=$AE445,(IF(BF445&gt;=1,BF445-COUNTIFS($AE445:$AE445,$AC446,AS445:AS445,$AI$1),0)),0)),0)</f>
        <v>0</v>
      </c>
      <c r="BG446" s="1">
        <f>IFERROR(IF($AE446&gt;$AE445,VLOOKUP($AC446+AT$1,STOCK!$F$10:$AB$209,16,0),IF($AE446=$AE445,(IF(BG445&gt;=1,BG445-COUNTIFS($AE445:$AE445,$AC446,AT445:AT445,$AI$1),0)),0)),0)</f>
        <v>0</v>
      </c>
      <c r="BH446" s="1">
        <f>IFERROR(IF($AE446&gt;$AE445,VLOOKUP($AC446+AU$1,STOCK!$F$10:$AB$209,16,0),IF($AE446=$AE445,(IF(BH445&gt;=1,BH445-COUNTIFS($AE445:$AE445,$AC446,AU445:AU445,$AI$1),0)),0)),0)</f>
        <v>0</v>
      </c>
      <c r="BI446" s="1">
        <f>IFERROR(IF($AE446&gt;$AE445,VLOOKUP($AC446+AV$1,STOCK!$F$10:$AB$209,16,0),IF($AE446=$AE445,(IF(BI445&gt;=1,BI445-COUNTIFS($AE445:$AE445,$AC446,AV445:AV445,$AI$1),0)),0)),0)</f>
        <v>0</v>
      </c>
      <c r="BJ446" s="1">
        <f>IFERROR(IF($AE446&gt;$AE445,VLOOKUP($AC446+AW$1,STOCK!$F$10:$AB$209,16,0),IF($AE446=$AE445,(IF(BJ445&gt;=1,BJ445-COUNTIFS($AE445:$AE445,$AC446,AW445:AW445,$AI$1),0)),0)),0)</f>
        <v>0</v>
      </c>
      <c r="BK446" s="1">
        <f>IFERROR(IF($AE446&gt;$AE445,VLOOKUP($AC446+AX$1,STOCK!$F$10:$AB$209,16,0),IF($AE446=$AE445,(IF(BK445&gt;=1,BK445-COUNTIFS($AE445:$AE445,$AC446,AX445:AX445,$AI$1),0)),0)),0)</f>
        <v>0</v>
      </c>
      <c r="BL446" s="1">
        <f>IFERROR(IF($AE446&gt;$AE445,VLOOKUP($AC446+AL$1,STOCK!$F$10:$AB$209,17,0),IF($AE446=$AE445,(IF(BL445&gt;=1,BL445-COUNTIFS($AE445:$AE445,$AC446,AL445:AL445,$AI$2),0)),0)),0)</f>
        <v>0</v>
      </c>
      <c r="BM446" s="1">
        <f>IFERROR(IF($AE446&gt;$AE445,VLOOKUP($AC446+AM$1,STOCK!$F$10:$AB$209,17,0),IF($AE446=$AE445,(IF(BM445&gt;=1,BM445-COUNTIFS($AE445:$AE445,$AC446,AM445:AM445,$AI$2),0)),0)),0)</f>
        <v>0</v>
      </c>
      <c r="BN446" s="1">
        <f>IFERROR(IF($AE446&gt;$AE445,VLOOKUP($AC446+AN$1,STOCK!$F$10:$AB$209,17,0),IF($AE446=$AE445,(IF(BN445&gt;=1,BN445-COUNTIFS($AE445:$AE445,$AC446,AN445:AN445,$AI$2),0)),0)),0)</f>
        <v>0</v>
      </c>
      <c r="BO446" s="1">
        <f>IFERROR(IF($AE446&gt;$AE445,VLOOKUP($AC446+AO$1,STOCK!$F$10:$AB$209,17,0),IF($AE446=$AE445,(IF(BO445&gt;=1,BO445-COUNTIFS($AE445:$AE445,$AC446,AO445:AO445,$AI$2),0)),0)),0)</f>
        <v>0</v>
      </c>
      <c r="BP446" s="1">
        <f>IFERROR(IF($AE446&gt;$AE445,VLOOKUP($AC446+AP$1,STOCK!$F$10:$AB$209,17,0),IF($AE446=$AE445,(IF(BP445&gt;=1,BP445-COUNTIFS($AE445:$AE445,$AC446,AP445:AP445,$AI$2),0)),0)),0)</f>
        <v>0</v>
      </c>
      <c r="BQ446" s="1">
        <f>IFERROR(IF($AE446&gt;$AE445,VLOOKUP($AC446+AQ$1,STOCK!$F$10:$AB$209,17,0),IF($AE446=$AE445,(IF(BQ445&gt;=1,BQ445-COUNTIFS($AE445:$AE445,$AC446,AQ445:AQ445,$AI$2),0)),0)),0)</f>
        <v>0</v>
      </c>
      <c r="BR446" s="1">
        <f>IFERROR(IF($AE446&gt;$AE445,VLOOKUP($AC446+AR$1,STOCK!$F$10:$AB$209,17,0),IF($AE446=$AE445,(IF(BR445&gt;=1,BR445-COUNTIFS($AE445:$AE445,$AC446,AR445:AR445,$AI$2),0)),0)),0)</f>
        <v>0</v>
      </c>
      <c r="BS446" s="1">
        <f>IFERROR(IF($AE446&gt;$AE445,VLOOKUP($AC446+AS$1,STOCK!$F$10:$AB$209,17,0),IF($AE446=$AE445,(IF(BS445&gt;=1,BS445-COUNTIFS($AE445:$AE445,$AC446,AS445:AS445,$AI$2),0)),0)),0)</f>
        <v>0</v>
      </c>
      <c r="BT446" s="1">
        <f>IFERROR(IF($AE446&gt;$AE445,VLOOKUP($AC446+AT$1,STOCK!$F$10:$AB$209,17,0),IF($AE446=$AE445,(IF(BT445&gt;=1,BT445-COUNTIFS($AE445:$AE445,$AC446,AT445:AT445,$AI$2),0)),0)),0)</f>
        <v>0</v>
      </c>
      <c r="BU446" s="1">
        <f>IFERROR(IF($AE446&gt;$AE445,VLOOKUP($AC446+AU$1,STOCK!$F$10:$AB$209,17,0),IF($AE446=$AE445,(IF(BU445&gt;=1,BU445-COUNTIFS($AE445:$AE445,$AC446,AU445:AU445,$AI$2),0)),0)),0)</f>
        <v>0</v>
      </c>
      <c r="BV446" s="1">
        <f>IFERROR(IF($AE446&gt;$AE445,VLOOKUP($AC446+AV$1,STOCK!$F$10:$AB$209,17,0),IF($AE446=$AE445,(IF(BV445&gt;=1,BV445-COUNTIFS($AE445:$AE445,$AC446,AV445:AV445,$AI$2),0)),0)),0)</f>
        <v>0</v>
      </c>
      <c r="BW446" s="1">
        <f>IFERROR(IF($AE446&gt;$AE445,VLOOKUP($AC446+AW$1,STOCK!$F$10:$AB$209,17,0),IF($AE446=$AE445,(IF(BW445&gt;=1,BW445-COUNTIFS($AE445:$AE445,$AC446,AW445:AW445,$AI$2),0)),0)),0)</f>
        <v>0</v>
      </c>
      <c r="BX446" s="1">
        <f>IFERROR(IF($AE446&gt;$AE445,VLOOKUP($AC446+AX$1,STOCK!$F$10:$AB$209,17,0),IF($AE446=$AE445,(IF(BX445&gt;=1,BX445-COUNTIFS($AE445:$AE445,$AC446,AX445:AX445,$AI$2),0)),0)),0)</f>
        <v>0</v>
      </c>
    </row>
    <row r="447" spans="29:76" x14ac:dyDescent="0.25">
      <c r="AC447" s="1">
        <f t="shared" si="110"/>
        <v>0</v>
      </c>
      <c r="AD447" s="1">
        <f>IFERROR(IF(LEN(AK447)&gt;=1,VLOOKUP(HLOOKUP(AK447,PROFILE!$K$5:$V$8,4,0),PROFILE!$F$1:$G$3,2,0),0),0)</f>
        <v>0</v>
      </c>
      <c r="AE447" s="1">
        <f t="shared" si="111"/>
        <v>0</v>
      </c>
      <c r="AF447" s="1">
        <v>434</v>
      </c>
      <c r="AI447" s="1" t="str">
        <f>IFERROR(IF($AH447&gt;=1,VLOOKUP($AG447,STUDENT!$O$8:$Z$1507,3,0),""),"")</f>
        <v/>
      </c>
      <c r="AJ447" s="1" t="str">
        <f>IFERROR(IF($AH447&gt;=1,VLOOKUP($AG447,STUDENT!$O$8:$Z$1507,4,0),""),"")</f>
        <v/>
      </c>
      <c r="AK447" s="1" t="str">
        <f>IFERROR(IF($AH447&gt;=1,VLOOKUP($AG447,STUDENT!$O$8:$Z$1507,6,0),""),"")</f>
        <v/>
      </c>
      <c r="AL447" s="1" t="str">
        <f t="shared" si="112"/>
        <v/>
      </c>
      <c r="AM447" s="1" t="str">
        <f t="shared" si="113"/>
        <v/>
      </c>
      <c r="AN447" s="1" t="str">
        <f t="shared" si="114"/>
        <v/>
      </c>
      <c r="AO447" s="1" t="str">
        <f t="shared" si="115"/>
        <v/>
      </c>
      <c r="AP447" s="1" t="str">
        <f t="shared" si="116"/>
        <v/>
      </c>
      <c r="AQ447" s="1" t="str">
        <f t="shared" si="117"/>
        <v/>
      </c>
      <c r="AR447" s="1" t="str">
        <f t="shared" si="118"/>
        <v/>
      </c>
      <c r="AS447" s="1" t="str">
        <f t="shared" si="119"/>
        <v/>
      </c>
      <c r="AT447" s="1" t="str">
        <f t="shared" si="120"/>
        <v/>
      </c>
      <c r="AU447" s="1" t="str">
        <f t="shared" si="121"/>
        <v/>
      </c>
      <c r="AV447" s="1" t="str">
        <f t="shared" si="122"/>
        <v/>
      </c>
      <c r="AW447" s="1" t="str">
        <f t="shared" si="123"/>
        <v/>
      </c>
      <c r="AX447" s="1" t="str">
        <f t="shared" si="124"/>
        <v/>
      </c>
      <c r="AY447" s="1">
        <f>IFERROR(IF($AE447&gt;$AE446,VLOOKUP($AC447+AL$1,STOCK!$F$10:$AB$209,16,0),IF($AE447=$AE446,(IF(AY446&gt;=1,AY446-COUNTIFS($AE446:$AE446,$AC447,AL446:AL446,$AI$1),0)),0)),0)</f>
        <v>0</v>
      </c>
      <c r="AZ447" s="1">
        <f>IFERROR(IF($AE447&gt;$AE446,VLOOKUP($AC447+AM$1,STOCK!$F$10:$AB$209,16,0),IF($AE447=$AE446,(IF(AZ446&gt;=1,AZ446-COUNTIFS($AE446:$AE446,$AC447,AM446:AM446,$AI$1),0)),0)),0)</f>
        <v>0</v>
      </c>
      <c r="BA447" s="1">
        <f>IFERROR(IF($AE447&gt;$AE446,VLOOKUP($AC447+AN$1,STOCK!$F$10:$AB$209,16,0),IF($AE447=$AE446,(IF(BA446&gt;=1,BA446-COUNTIFS($AE446:$AE446,$AC447,AN446:AN446,$AI$1),0)),0)),0)</f>
        <v>0</v>
      </c>
      <c r="BB447" s="1">
        <f>IFERROR(IF($AE447&gt;$AE446,VLOOKUP($AC447+AO$1,STOCK!$F$10:$AB$209,16,0),IF($AE447=$AE446,(IF(BB446&gt;=1,BB446-COUNTIFS($AE446:$AE446,$AC447,AO446:AO446,$AI$1),0)),0)),0)</f>
        <v>0</v>
      </c>
      <c r="BC447" s="1">
        <f>IFERROR(IF($AE447&gt;$AE446,VLOOKUP($AC447+AP$1,STOCK!$F$10:$AB$209,16,0),IF($AE447=$AE446,(IF(BC446&gt;=1,BC446-COUNTIFS($AE446:$AE446,$AC447,AP446:AP446,$AI$1),0)),0)),0)</f>
        <v>0</v>
      </c>
      <c r="BD447" s="1">
        <f>IFERROR(IF($AE447&gt;$AE446,VLOOKUP($AC447+AQ$1,STOCK!$F$10:$AB$209,16,0),IF($AE447=$AE446,(IF(BD446&gt;=1,BD446-COUNTIFS($AE446:$AE446,$AC447,AQ446:AQ446,$AI$1),0)),0)),0)</f>
        <v>0</v>
      </c>
      <c r="BE447" s="1">
        <f>IFERROR(IF($AE447&gt;$AE446,VLOOKUP($AC447+AR$1,STOCK!$F$10:$AB$209,16,0),IF($AE447=$AE446,(IF(BE446&gt;=1,BE446-COUNTIFS($AE446:$AE446,$AC447,AR446:AR446,$AI$1),0)),0)),0)</f>
        <v>0</v>
      </c>
      <c r="BF447" s="1">
        <f>IFERROR(IF($AE447&gt;$AE446,VLOOKUP($AC447+AS$1,STOCK!$F$10:$AB$209,16,0),IF($AE447=$AE446,(IF(BF446&gt;=1,BF446-COUNTIFS($AE446:$AE446,$AC447,AS446:AS446,$AI$1),0)),0)),0)</f>
        <v>0</v>
      </c>
      <c r="BG447" s="1">
        <f>IFERROR(IF($AE447&gt;$AE446,VLOOKUP($AC447+AT$1,STOCK!$F$10:$AB$209,16,0),IF($AE447=$AE446,(IF(BG446&gt;=1,BG446-COUNTIFS($AE446:$AE446,$AC447,AT446:AT446,$AI$1),0)),0)),0)</f>
        <v>0</v>
      </c>
      <c r="BH447" s="1">
        <f>IFERROR(IF($AE447&gt;$AE446,VLOOKUP($AC447+AU$1,STOCK!$F$10:$AB$209,16,0),IF($AE447=$AE446,(IF(BH446&gt;=1,BH446-COUNTIFS($AE446:$AE446,$AC447,AU446:AU446,$AI$1),0)),0)),0)</f>
        <v>0</v>
      </c>
      <c r="BI447" s="1">
        <f>IFERROR(IF($AE447&gt;$AE446,VLOOKUP($AC447+AV$1,STOCK!$F$10:$AB$209,16,0),IF($AE447=$AE446,(IF(BI446&gt;=1,BI446-COUNTIFS($AE446:$AE446,$AC447,AV446:AV446,$AI$1),0)),0)),0)</f>
        <v>0</v>
      </c>
      <c r="BJ447" s="1">
        <f>IFERROR(IF($AE447&gt;$AE446,VLOOKUP($AC447+AW$1,STOCK!$F$10:$AB$209,16,0),IF($AE447=$AE446,(IF(BJ446&gt;=1,BJ446-COUNTIFS($AE446:$AE446,$AC447,AW446:AW446,$AI$1),0)),0)),0)</f>
        <v>0</v>
      </c>
      <c r="BK447" s="1">
        <f>IFERROR(IF($AE447&gt;$AE446,VLOOKUP($AC447+AX$1,STOCK!$F$10:$AB$209,16,0),IF($AE447=$AE446,(IF(BK446&gt;=1,BK446-COUNTIFS($AE446:$AE446,$AC447,AX446:AX446,$AI$1),0)),0)),0)</f>
        <v>0</v>
      </c>
      <c r="BL447" s="1">
        <f>IFERROR(IF($AE447&gt;$AE446,VLOOKUP($AC447+AL$1,STOCK!$F$10:$AB$209,17,0),IF($AE447=$AE446,(IF(BL446&gt;=1,BL446-COUNTIFS($AE446:$AE446,$AC447,AL446:AL446,$AI$2),0)),0)),0)</f>
        <v>0</v>
      </c>
      <c r="BM447" s="1">
        <f>IFERROR(IF($AE447&gt;$AE446,VLOOKUP($AC447+AM$1,STOCK!$F$10:$AB$209,17,0),IF($AE447=$AE446,(IF(BM446&gt;=1,BM446-COUNTIFS($AE446:$AE446,$AC447,AM446:AM446,$AI$2),0)),0)),0)</f>
        <v>0</v>
      </c>
      <c r="BN447" s="1">
        <f>IFERROR(IF($AE447&gt;$AE446,VLOOKUP($AC447+AN$1,STOCK!$F$10:$AB$209,17,0),IF($AE447=$AE446,(IF(BN446&gt;=1,BN446-COUNTIFS($AE446:$AE446,$AC447,AN446:AN446,$AI$2),0)),0)),0)</f>
        <v>0</v>
      </c>
      <c r="BO447" s="1">
        <f>IFERROR(IF($AE447&gt;$AE446,VLOOKUP($AC447+AO$1,STOCK!$F$10:$AB$209,17,0),IF($AE447=$AE446,(IF(BO446&gt;=1,BO446-COUNTIFS($AE446:$AE446,$AC447,AO446:AO446,$AI$2),0)),0)),0)</f>
        <v>0</v>
      </c>
      <c r="BP447" s="1">
        <f>IFERROR(IF($AE447&gt;$AE446,VLOOKUP($AC447+AP$1,STOCK!$F$10:$AB$209,17,0),IF($AE447=$AE446,(IF(BP446&gt;=1,BP446-COUNTIFS($AE446:$AE446,$AC447,AP446:AP446,$AI$2),0)),0)),0)</f>
        <v>0</v>
      </c>
      <c r="BQ447" s="1">
        <f>IFERROR(IF($AE447&gt;$AE446,VLOOKUP($AC447+AQ$1,STOCK!$F$10:$AB$209,17,0),IF($AE447=$AE446,(IF(BQ446&gt;=1,BQ446-COUNTIFS($AE446:$AE446,$AC447,AQ446:AQ446,$AI$2),0)),0)),0)</f>
        <v>0</v>
      </c>
      <c r="BR447" s="1">
        <f>IFERROR(IF($AE447&gt;$AE446,VLOOKUP($AC447+AR$1,STOCK!$F$10:$AB$209,17,0),IF($AE447=$AE446,(IF(BR446&gt;=1,BR446-COUNTIFS($AE446:$AE446,$AC447,AR446:AR446,$AI$2),0)),0)),0)</f>
        <v>0</v>
      </c>
      <c r="BS447" s="1">
        <f>IFERROR(IF($AE447&gt;$AE446,VLOOKUP($AC447+AS$1,STOCK!$F$10:$AB$209,17,0),IF($AE447=$AE446,(IF(BS446&gt;=1,BS446-COUNTIFS($AE446:$AE446,$AC447,AS446:AS446,$AI$2),0)),0)),0)</f>
        <v>0</v>
      </c>
      <c r="BT447" s="1">
        <f>IFERROR(IF($AE447&gt;$AE446,VLOOKUP($AC447+AT$1,STOCK!$F$10:$AB$209,17,0),IF($AE447=$AE446,(IF(BT446&gt;=1,BT446-COUNTIFS($AE446:$AE446,$AC447,AT446:AT446,$AI$2),0)),0)),0)</f>
        <v>0</v>
      </c>
      <c r="BU447" s="1">
        <f>IFERROR(IF($AE447&gt;$AE446,VLOOKUP($AC447+AU$1,STOCK!$F$10:$AB$209,17,0),IF($AE447=$AE446,(IF(BU446&gt;=1,BU446-COUNTIFS($AE446:$AE446,$AC447,AU446:AU446,$AI$2),0)),0)),0)</f>
        <v>0</v>
      </c>
      <c r="BV447" s="1">
        <f>IFERROR(IF($AE447&gt;$AE446,VLOOKUP($AC447+AV$1,STOCK!$F$10:$AB$209,17,0),IF($AE447=$AE446,(IF(BV446&gt;=1,BV446-COUNTIFS($AE446:$AE446,$AC447,AV446:AV446,$AI$2),0)),0)),0)</f>
        <v>0</v>
      </c>
      <c r="BW447" s="1">
        <f>IFERROR(IF($AE447&gt;$AE446,VLOOKUP($AC447+AW$1,STOCK!$F$10:$AB$209,17,0),IF($AE447=$AE446,(IF(BW446&gt;=1,BW446-COUNTIFS($AE446:$AE446,$AC447,AW446:AW446,$AI$2),0)),0)),0)</f>
        <v>0</v>
      </c>
      <c r="BX447" s="1">
        <f>IFERROR(IF($AE447&gt;$AE446,VLOOKUP($AC447+AX$1,STOCK!$F$10:$AB$209,17,0),IF($AE447=$AE446,(IF(BX446&gt;=1,BX446-COUNTIFS($AE446:$AE446,$AC447,AX446:AX446,$AI$2),0)),0)),0)</f>
        <v>0</v>
      </c>
    </row>
    <row r="448" spans="29:76" x14ac:dyDescent="0.25">
      <c r="AC448" s="1">
        <f t="shared" si="110"/>
        <v>0</v>
      </c>
      <c r="AD448" s="1">
        <f>IFERROR(IF(LEN(AK448)&gt;=1,VLOOKUP(HLOOKUP(AK448,PROFILE!$K$5:$V$8,4,0),PROFILE!$F$1:$G$3,2,0),0),0)</f>
        <v>0</v>
      </c>
      <c r="AE448" s="1">
        <f t="shared" si="111"/>
        <v>0</v>
      </c>
      <c r="AF448" s="1">
        <v>435</v>
      </c>
      <c r="AI448" s="1" t="str">
        <f>IFERROR(IF($AH448&gt;=1,VLOOKUP($AG448,STUDENT!$O$8:$Z$1507,3,0),""),"")</f>
        <v/>
      </c>
      <c r="AJ448" s="1" t="str">
        <f>IFERROR(IF($AH448&gt;=1,VLOOKUP($AG448,STUDENT!$O$8:$Z$1507,4,0),""),"")</f>
        <v/>
      </c>
      <c r="AK448" s="1" t="str">
        <f>IFERROR(IF($AH448&gt;=1,VLOOKUP($AG448,STUDENT!$O$8:$Z$1507,6,0),""),"")</f>
        <v/>
      </c>
      <c r="AL448" s="1" t="str">
        <f t="shared" si="112"/>
        <v/>
      </c>
      <c r="AM448" s="1" t="str">
        <f t="shared" si="113"/>
        <v/>
      </c>
      <c r="AN448" s="1" t="str">
        <f t="shared" si="114"/>
        <v/>
      </c>
      <c r="AO448" s="1" t="str">
        <f t="shared" si="115"/>
        <v/>
      </c>
      <c r="AP448" s="1" t="str">
        <f t="shared" si="116"/>
        <v/>
      </c>
      <c r="AQ448" s="1" t="str">
        <f t="shared" si="117"/>
        <v/>
      </c>
      <c r="AR448" s="1" t="str">
        <f t="shared" si="118"/>
        <v/>
      </c>
      <c r="AS448" s="1" t="str">
        <f t="shared" si="119"/>
        <v/>
      </c>
      <c r="AT448" s="1" t="str">
        <f t="shared" si="120"/>
        <v/>
      </c>
      <c r="AU448" s="1" t="str">
        <f t="shared" si="121"/>
        <v/>
      </c>
      <c r="AV448" s="1" t="str">
        <f t="shared" si="122"/>
        <v/>
      </c>
      <c r="AW448" s="1" t="str">
        <f t="shared" si="123"/>
        <v/>
      </c>
      <c r="AX448" s="1" t="str">
        <f t="shared" si="124"/>
        <v/>
      </c>
      <c r="AY448" s="1">
        <f>IFERROR(IF($AE448&gt;$AE447,VLOOKUP($AC448+AL$1,STOCK!$F$10:$AB$209,16,0),IF($AE448=$AE447,(IF(AY447&gt;=1,AY447-COUNTIFS($AE447:$AE447,$AC448,AL447:AL447,$AI$1),0)),0)),0)</f>
        <v>0</v>
      </c>
      <c r="AZ448" s="1">
        <f>IFERROR(IF($AE448&gt;$AE447,VLOOKUP($AC448+AM$1,STOCK!$F$10:$AB$209,16,0),IF($AE448=$AE447,(IF(AZ447&gt;=1,AZ447-COUNTIFS($AE447:$AE447,$AC448,AM447:AM447,$AI$1),0)),0)),0)</f>
        <v>0</v>
      </c>
      <c r="BA448" s="1">
        <f>IFERROR(IF($AE448&gt;$AE447,VLOOKUP($AC448+AN$1,STOCK!$F$10:$AB$209,16,0),IF($AE448=$AE447,(IF(BA447&gt;=1,BA447-COUNTIFS($AE447:$AE447,$AC448,AN447:AN447,$AI$1),0)),0)),0)</f>
        <v>0</v>
      </c>
      <c r="BB448" s="1">
        <f>IFERROR(IF($AE448&gt;$AE447,VLOOKUP($AC448+AO$1,STOCK!$F$10:$AB$209,16,0),IF($AE448=$AE447,(IF(BB447&gt;=1,BB447-COUNTIFS($AE447:$AE447,$AC448,AO447:AO447,$AI$1),0)),0)),0)</f>
        <v>0</v>
      </c>
      <c r="BC448" s="1">
        <f>IFERROR(IF($AE448&gt;$AE447,VLOOKUP($AC448+AP$1,STOCK!$F$10:$AB$209,16,0),IF($AE448=$AE447,(IF(BC447&gt;=1,BC447-COUNTIFS($AE447:$AE447,$AC448,AP447:AP447,$AI$1),0)),0)),0)</f>
        <v>0</v>
      </c>
      <c r="BD448" s="1">
        <f>IFERROR(IF($AE448&gt;$AE447,VLOOKUP($AC448+AQ$1,STOCK!$F$10:$AB$209,16,0),IF($AE448=$AE447,(IF(BD447&gt;=1,BD447-COUNTIFS($AE447:$AE447,$AC448,AQ447:AQ447,$AI$1),0)),0)),0)</f>
        <v>0</v>
      </c>
      <c r="BE448" s="1">
        <f>IFERROR(IF($AE448&gt;$AE447,VLOOKUP($AC448+AR$1,STOCK!$F$10:$AB$209,16,0),IF($AE448=$AE447,(IF(BE447&gt;=1,BE447-COUNTIFS($AE447:$AE447,$AC448,AR447:AR447,$AI$1),0)),0)),0)</f>
        <v>0</v>
      </c>
      <c r="BF448" s="1">
        <f>IFERROR(IF($AE448&gt;$AE447,VLOOKUP($AC448+AS$1,STOCK!$F$10:$AB$209,16,0),IF($AE448=$AE447,(IF(BF447&gt;=1,BF447-COUNTIFS($AE447:$AE447,$AC448,AS447:AS447,$AI$1),0)),0)),0)</f>
        <v>0</v>
      </c>
      <c r="BG448" s="1">
        <f>IFERROR(IF($AE448&gt;$AE447,VLOOKUP($AC448+AT$1,STOCK!$F$10:$AB$209,16,0),IF($AE448=$AE447,(IF(BG447&gt;=1,BG447-COUNTIFS($AE447:$AE447,$AC448,AT447:AT447,$AI$1),0)),0)),0)</f>
        <v>0</v>
      </c>
      <c r="BH448" s="1">
        <f>IFERROR(IF($AE448&gt;$AE447,VLOOKUP($AC448+AU$1,STOCK!$F$10:$AB$209,16,0),IF($AE448=$AE447,(IF(BH447&gt;=1,BH447-COUNTIFS($AE447:$AE447,$AC448,AU447:AU447,$AI$1),0)),0)),0)</f>
        <v>0</v>
      </c>
      <c r="BI448" s="1">
        <f>IFERROR(IF($AE448&gt;$AE447,VLOOKUP($AC448+AV$1,STOCK!$F$10:$AB$209,16,0),IF($AE448=$AE447,(IF(BI447&gt;=1,BI447-COUNTIFS($AE447:$AE447,$AC448,AV447:AV447,$AI$1),0)),0)),0)</f>
        <v>0</v>
      </c>
      <c r="BJ448" s="1">
        <f>IFERROR(IF($AE448&gt;$AE447,VLOOKUP($AC448+AW$1,STOCK!$F$10:$AB$209,16,0),IF($AE448=$AE447,(IF(BJ447&gt;=1,BJ447-COUNTIFS($AE447:$AE447,$AC448,AW447:AW447,$AI$1),0)),0)),0)</f>
        <v>0</v>
      </c>
      <c r="BK448" s="1">
        <f>IFERROR(IF($AE448&gt;$AE447,VLOOKUP($AC448+AX$1,STOCK!$F$10:$AB$209,16,0),IF($AE448=$AE447,(IF(BK447&gt;=1,BK447-COUNTIFS($AE447:$AE447,$AC448,AX447:AX447,$AI$1),0)),0)),0)</f>
        <v>0</v>
      </c>
      <c r="BL448" s="1">
        <f>IFERROR(IF($AE448&gt;$AE447,VLOOKUP($AC448+AL$1,STOCK!$F$10:$AB$209,17,0),IF($AE448=$AE447,(IF(BL447&gt;=1,BL447-COUNTIFS($AE447:$AE447,$AC448,AL447:AL447,$AI$2),0)),0)),0)</f>
        <v>0</v>
      </c>
      <c r="BM448" s="1">
        <f>IFERROR(IF($AE448&gt;$AE447,VLOOKUP($AC448+AM$1,STOCK!$F$10:$AB$209,17,0),IF($AE448=$AE447,(IF(BM447&gt;=1,BM447-COUNTIFS($AE447:$AE447,$AC448,AM447:AM447,$AI$2),0)),0)),0)</f>
        <v>0</v>
      </c>
      <c r="BN448" s="1">
        <f>IFERROR(IF($AE448&gt;$AE447,VLOOKUP($AC448+AN$1,STOCK!$F$10:$AB$209,17,0),IF($AE448=$AE447,(IF(BN447&gt;=1,BN447-COUNTIFS($AE447:$AE447,$AC448,AN447:AN447,$AI$2),0)),0)),0)</f>
        <v>0</v>
      </c>
      <c r="BO448" s="1">
        <f>IFERROR(IF($AE448&gt;$AE447,VLOOKUP($AC448+AO$1,STOCK!$F$10:$AB$209,17,0),IF($AE448=$AE447,(IF(BO447&gt;=1,BO447-COUNTIFS($AE447:$AE447,$AC448,AO447:AO447,$AI$2),0)),0)),0)</f>
        <v>0</v>
      </c>
      <c r="BP448" s="1">
        <f>IFERROR(IF($AE448&gt;$AE447,VLOOKUP($AC448+AP$1,STOCK!$F$10:$AB$209,17,0),IF($AE448=$AE447,(IF(BP447&gt;=1,BP447-COUNTIFS($AE447:$AE447,$AC448,AP447:AP447,$AI$2),0)),0)),0)</f>
        <v>0</v>
      </c>
      <c r="BQ448" s="1">
        <f>IFERROR(IF($AE448&gt;$AE447,VLOOKUP($AC448+AQ$1,STOCK!$F$10:$AB$209,17,0),IF($AE448=$AE447,(IF(BQ447&gt;=1,BQ447-COUNTIFS($AE447:$AE447,$AC448,AQ447:AQ447,$AI$2),0)),0)),0)</f>
        <v>0</v>
      </c>
      <c r="BR448" s="1">
        <f>IFERROR(IF($AE448&gt;$AE447,VLOOKUP($AC448+AR$1,STOCK!$F$10:$AB$209,17,0),IF($AE448=$AE447,(IF(BR447&gt;=1,BR447-COUNTIFS($AE447:$AE447,$AC448,AR447:AR447,$AI$2),0)),0)),0)</f>
        <v>0</v>
      </c>
      <c r="BS448" s="1">
        <f>IFERROR(IF($AE448&gt;$AE447,VLOOKUP($AC448+AS$1,STOCK!$F$10:$AB$209,17,0),IF($AE448=$AE447,(IF(BS447&gt;=1,BS447-COUNTIFS($AE447:$AE447,$AC448,AS447:AS447,$AI$2),0)),0)),0)</f>
        <v>0</v>
      </c>
      <c r="BT448" s="1">
        <f>IFERROR(IF($AE448&gt;$AE447,VLOOKUP($AC448+AT$1,STOCK!$F$10:$AB$209,17,0),IF($AE448=$AE447,(IF(BT447&gt;=1,BT447-COUNTIFS($AE447:$AE447,$AC448,AT447:AT447,$AI$2),0)),0)),0)</f>
        <v>0</v>
      </c>
      <c r="BU448" s="1">
        <f>IFERROR(IF($AE448&gt;$AE447,VLOOKUP($AC448+AU$1,STOCK!$F$10:$AB$209,17,0),IF($AE448=$AE447,(IF(BU447&gt;=1,BU447-COUNTIFS($AE447:$AE447,$AC448,AU447:AU447,$AI$2),0)),0)),0)</f>
        <v>0</v>
      </c>
      <c r="BV448" s="1">
        <f>IFERROR(IF($AE448&gt;$AE447,VLOOKUP($AC448+AV$1,STOCK!$F$10:$AB$209,17,0),IF($AE448=$AE447,(IF(BV447&gt;=1,BV447-COUNTIFS($AE447:$AE447,$AC448,AV447:AV447,$AI$2),0)),0)),0)</f>
        <v>0</v>
      </c>
      <c r="BW448" s="1">
        <f>IFERROR(IF($AE448&gt;$AE447,VLOOKUP($AC448+AW$1,STOCK!$F$10:$AB$209,17,0),IF($AE448=$AE447,(IF(BW447&gt;=1,BW447-COUNTIFS($AE447:$AE447,$AC448,AW447:AW447,$AI$2),0)),0)),0)</f>
        <v>0</v>
      </c>
      <c r="BX448" s="1">
        <f>IFERROR(IF($AE448&gt;$AE447,VLOOKUP($AC448+AX$1,STOCK!$F$10:$AB$209,17,0),IF($AE448=$AE447,(IF(BX447&gt;=1,BX447-COUNTIFS($AE447:$AE447,$AC448,AX447:AX447,$AI$2),0)),0)),0)</f>
        <v>0</v>
      </c>
    </row>
    <row r="449" spans="29:76" x14ac:dyDescent="0.25">
      <c r="AC449" s="1">
        <f t="shared" si="110"/>
        <v>0</v>
      </c>
      <c r="AD449" s="1">
        <f>IFERROR(IF(LEN(AK449)&gt;=1,VLOOKUP(HLOOKUP(AK449,PROFILE!$K$5:$V$8,4,0),PROFILE!$F$1:$G$3,2,0),0),0)</f>
        <v>0</v>
      </c>
      <c r="AE449" s="1">
        <f t="shared" si="111"/>
        <v>0</v>
      </c>
      <c r="AF449" s="1">
        <v>436</v>
      </c>
      <c r="AI449" s="1" t="str">
        <f>IFERROR(IF($AH449&gt;=1,VLOOKUP($AG449,STUDENT!$O$8:$Z$1507,3,0),""),"")</f>
        <v/>
      </c>
      <c r="AJ449" s="1" t="str">
        <f>IFERROR(IF($AH449&gt;=1,VLOOKUP($AG449,STUDENT!$O$8:$Z$1507,4,0),""),"")</f>
        <v/>
      </c>
      <c r="AK449" s="1" t="str">
        <f>IFERROR(IF($AH449&gt;=1,VLOOKUP($AG449,STUDENT!$O$8:$Z$1507,6,0),""),"")</f>
        <v/>
      </c>
      <c r="AL449" s="1" t="str">
        <f t="shared" si="112"/>
        <v/>
      </c>
      <c r="AM449" s="1" t="str">
        <f t="shared" si="113"/>
        <v/>
      </c>
      <c r="AN449" s="1" t="str">
        <f t="shared" si="114"/>
        <v/>
      </c>
      <c r="AO449" s="1" t="str">
        <f t="shared" si="115"/>
        <v/>
      </c>
      <c r="AP449" s="1" t="str">
        <f t="shared" si="116"/>
        <v/>
      </c>
      <c r="AQ449" s="1" t="str">
        <f t="shared" si="117"/>
        <v/>
      </c>
      <c r="AR449" s="1" t="str">
        <f t="shared" si="118"/>
        <v/>
      </c>
      <c r="AS449" s="1" t="str">
        <f t="shared" si="119"/>
        <v/>
      </c>
      <c r="AT449" s="1" t="str">
        <f t="shared" si="120"/>
        <v/>
      </c>
      <c r="AU449" s="1" t="str">
        <f t="shared" si="121"/>
        <v/>
      </c>
      <c r="AV449" s="1" t="str">
        <f t="shared" si="122"/>
        <v/>
      </c>
      <c r="AW449" s="1" t="str">
        <f t="shared" si="123"/>
        <v/>
      </c>
      <c r="AX449" s="1" t="str">
        <f t="shared" si="124"/>
        <v/>
      </c>
      <c r="AY449" s="1">
        <f>IFERROR(IF($AE449&gt;$AE448,VLOOKUP($AC449+AL$1,STOCK!$F$10:$AB$209,16,0),IF($AE449=$AE448,(IF(AY448&gt;=1,AY448-COUNTIFS($AE448:$AE448,$AC449,AL448:AL448,$AI$1),0)),0)),0)</f>
        <v>0</v>
      </c>
      <c r="AZ449" s="1">
        <f>IFERROR(IF($AE449&gt;$AE448,VLOOKUP($AC449+AM$1,STOCK!$F$10:$AB$209,16,0),IF($AE449=$AE448,(IF(AZ448&gt;=1,AZ448-COUNTIFS($AE448:$AE448,$AC449,AM448:AM448,$AI$1),0)),0)),0)</f>
        <v>0</v>
      </c>
      <c r="BA449" s="1">
        <f>IFERROR(IF($AE449&gt;$AE448,VLOOKUP($AC449+AN$1,STOCK!$F$10:$AB$209,16,0),IF($AE449=$AE448,(IF(BA448&gt;=1,BA448-COUNTIFS($AE448:$AE448,$AC449,AN448:AN448,$AI$1),0)),0)),0)</f>
        <v>0</v>
      </c>
      <c r="BB449" s="1">
        <f>IFERROR(IF($AE449&gt;$AE448,VLOOKUP($AC449+AO$1,STOCK!$F$10:$AB$209,16,0),IF($AE449=$AE448,(IF(BB448&gt;=1,BB448-COUNTIFS($AE448:$AE448,$AC449,AO448:AO448,$AI$1),0)),0)),0)</f>
        <v>0</v>
      </c>
      <c r="BC449" s="1">
        <f>IFERROR(IF($AE449&gt;$AE448,VLOOKUP($AC449+AP$1,STOCK!$F$10:$AB$209,16,0),IF($AE449=$AE448,(IF(BC448&gt;=1,BC448-COUNTIFS($AE448:$AE448,$AC449,AP448:AP448,$AI$1),0)),0)),0)</f>
        <v>0</v>
      </c>
      <c r="BD449" s="1">
        <f>IFERROR(IF($AE449&gt;$AE448,VLOOKUP($AC449+AQ$1,STOCK!$F$10:$AB$209,16,0),IF($AE449=$AE448,(IF(BD448&gt;=1,BD448-COUNTIFS($AE448:$AE448,$AC449,AQ448:AQ448,$AI$1),0)),0)),0)</f>
        <v>0</v>
      </c>
      <c r="BE449" s="1">
        <f>IFERROR(IF($AE449&gt;$AE448,VLOOKUP($AC449+AR$1,STOCK!$F$10:$AB$209,16,0),IF($AE449=$AE448,(IF(BE448&gt;=1,BE448-COUNTIFS($AE448:$AE448,$AC449,AR448:AR448,$AI$1),0)),0)),0)</f>
        <v>0</v>
      </c>
      <c r="BF449" s="1">
        <f>IFERROR(IF($AE449&gt;$AE448,VLOOKUP($AC449+AS$1,STOCK!$F$10:$AB$209,16,0),IF($AE449=$AE448,(IF(BF448&gt;=1,BF448-COUNTIFS($AE448:$AE448,$AC449,AS448:AS448,$AI$1),0)),0)),0)</f>
        <v>0</v>
      </c>
      <c r="BG449" s="1">
        <f>IFERROR(IF($AE449&gt;$AE448,VLOOKUP($AC449+AT$1,STOCK!$F$10:$AB$209,16,0),IF($AE449=$AE448,(IF(BG448&gt;=1,BG448-COUNTIFS($AE448:$AE448,$AC449,AT448:AT448,$AI$1),0)),0)),0)</f>
        <v>0</v>
      </c>
      <c r="BH449" s="1">
        <f>IFERROR(IF($AE449&gt;$AE448,VLOOKUP($AC449+AU$1,STOCK!$F$10:$AB$209,16,0),IF($AE449=$AE448,(IF(BH448&gt;=1,BH448-COUNTIFS($AE448:$AE448,$AC449,AU448:AU448,$AI$1),0)),0)),0)</f>
        <v>0</v>
      </c>
      <c r="BI449" s="1">
        <f>IFERROR(IF($AE449&gt;$AE448,VLOOKUP($AC449+AV$1,STOCK!$F$10:$AB$209,16,0),IF($AE449=$AE448,(IF(BI448&gt;=1,BI448-COUNTIFS($AE448:$AE448,$AC449,AV448:AV448,$AI$1),0)),0)),0)</f>
        <v>0</v>
      </c>
      <c r="BJ449" s="1">
        <f>IFERROR(IF($AE449&gt;$AE448,VLOOKUP($AC449+AW$1,STOCK!$F$10:$AB$209,16,0),IF($AE449=$AE448,(IF(BJ448&gt;=1,BJ448-COUNTIFS($AE448:$AE448,$AC449,AW448:AW448,$AI$1),0)),0)),0)</f>
        <v>0</v>
      </c>
      <c r="BK449" s="1">
        <f>IFERROR(IF($AE449&gt;$AE448,VLOOKUP($AC449+AX$1,STOCK!$F$10:$AB$209,16,0),IF($AE449=$AE448,(IF(BK448&gt;=1,BK448-COUNTIFS($AE448:$AE448,$AC449,AX448:AX448,$AI$1),0)),0)),0)</f>
        <v>0</v>
      </c>
      <c r="BL449" s="1">
        <f>IFERROR(IF($AE449&gt;$AE448,VLOOKUP($AC449+AL$1,STOCK!$F$10:$AB$209,17,0),IF($AE449=$AE448,(IF(BL448&gt;=1,BL448-COUNTIFS($AE448:$AE448,$AC449,AL448:AL448,$AI$2),0)),0)),0)</f>
        <v>0</v>
      </c>
      <c r="BM449" s="1">
        <f>IFERROR(IF($AE449&gt;$AE448,VLOOKUP($AC449+AM$1,STOCK!$F$10:$AB$209,17,0),IF($AE449=$AE448,(IF(BM448&gt;=1,BM448-COUNTIFS($AE448:$AE448,$AC449,AM448:AM448,$AI$2),0)),0)),0)</f>
        <v>0</v>
      </c>
      <c r="BN449" s="1">
        <f>IFERROR(IF($AE449&gt;$AE448,VLOOKUP($AC449+AN$1,STOCK!$F$10:$AB$209,17,0),IF($AE449=$AE448,(IF(BN448&gt;=1,BN448-COUNTIFS($AE448:$AE448,$AC449,AN448:AN448,$AI$2),0)),0)),0)</f>
        <v>0</v>
      </c>
      <c r="BO449" s="1">
        <f>IFERROR(IF($AE449&gt;$AE448,VLOOKUP($AC449+AO$1,STOCK!$F$10:$AB$209,17,0),IF($AE449=$AE448,(IF(BO448&gt;=1,BO448-COUNTIFS($AE448:$AE448,$AC449,AO448:AO448,$AI$2),0)),0)),0)</f>
        <v>0</v>
      </c>
      <c r="BP449" s="1">
        <f>IFERROR(IF($AE449&gt;$AE448,VLOOKUP($AC449+AP$1,STOCK!$F$10:$AB$209,17,0),IF($AE449=$AE448,(IF(BP448&gt;=1,BP448-COUNTIFS($AE448:$AE448,$AC449,AP448:AP448,$AI$2),0)),0)),0)</f>
        <v>0</v>
      </c>
      <c r="BQ449" s="1">
        <f>IFERROR(IF($AE449&gt;$AE448,VLOOKUP($AC449+AQ$1,STOCK!$F$10:$AB$209,17,0),IF($AE449=$AE448,(IF(BQ448&gt;=1,BQ448-COUNTIFS($AE448:$AE448,$AC449,AQ448:AQ448,$AI$2),0)),0)),0)</f>
        <v>0</v>
      </c>
      <c r="BR449" s="1">
        <f>IFERROR(IF($AE449&gt;$AE448,VLOOKUP($AC449+AR$1,STOCK!$F$10:$AB$209,17,0),IF($AE449=$AE448,(IF(BR448&gt;=1,BR448-COUNTIFS($AE448:$AE448,$AC449,AR448:AR448,$AI$2),0)),0)),0)</f>
        <v>0</v>
      </c>
      <c r="BS449" s="1">
        <f>IFERROR(IF($AE449&gt;$AE448,VLOOKUP($AC449+AS$1,STOCK!$F$10:$AB$209,17,0),IF($AE449=$AE448,(IF(BS448&gt;=1,BS448-COUNTIFS($AE448:$AE448,$AC449,AS448:AS448,$AI$2),0)),0)),0)</f>
        <v>0</v>
      </c>
      <c r="BT449" s="1">
        <f>IFERROR(IF($AE449&gt;$AE448,VLOOKUP($AC449+AT$1,STOCK!$F$10:$AB$209,17,0),IF($AE449=$AE448,(IF(BT448&gt;=1,BT448-COUNTIFS($AE448:$AE448,$AC449,AT448:AT448,$AI$2),0)),0)),0)</f>
        <v>0</v>
      </c>
      <c r="BU449" s="1">
        <f>IFERROR(IF($AE449&gt;$AE448,VLOOKUP($AC449+AU$1,STOCK!$F$10:$AB$209,17,0),IF($AE449=$AE448,(IF(BU448&gt;=1,BU448-COUNTIFS($AE448:$AE448,$AC449,AU448:AU448,$AI$2),0)),0)),0)</f>
        <v>0</v>
      </c>
      <c r="BV449" s="1">
        <f>IFERROR(IF($AE449&gt;$AE448,VLOOKUP($AC449+AV$1,STOCK!$F$10:$AB$209,17,0),IF($AE449=$AE448,(IF(BV448&gt;=1,BV448-COUNTIFS($AE448:$AE448,$AC449,AV448:AV448,$AI$2),0)),0)),0)</f>
        <v>0</v>
      </c>
      <c r="BW449" s="1">
        <f>IFERROR(IF($AE449&gt;$AE448,VLOOKUP($AC449+AW$1,STOCK!$F$10:$AB$209,17,0),IF($AE449=$AE448,(IF(BW448&gt;=1,BW448-COUNTIFS($AE448:$AE448,$AC449,AW448:AW448,$AI$2),0)),0)),0)</f>
        <v>0</v>
      </c>
      <c r="BX449" s="1">
        <f>IFERROR(IF($AE449&gt;$AE448,VLOOKUP($AC449+AX$1,STOCK!$F$10:$AB$209,17,0),IF($AE449=$AE448,(IF(BX448&gt;=1,BX448-COUNTIFS($AE448:$AE448,$AC449,AX448:AX448,$AI$2),0)),0)),0)</f>
        <v>0</v>
      </c>
    </row>
    <row r="450" spans="29:76" x14ac:dyDescent="0.25">
      <c r="AC450" s="1">
        <f t="shared" si="110"/>
        <v>0</v>
      </c>
      <c r="AD450" s="1">
        <f>IFERROR(IF(LEN(AK450)&gt;=1,VLOOKUP(HLOOKUP(AK450,PROFILE!$K$5:$V$8,4,0),PROFILE!$F$1:$G$3,2,0),0),0)</f>
        <v>0</v>
      </c>
      <c r="AE450" s="1">
        <f t="shared" si="111"/>
        <v>0</v>
      </c>
      <c r="AF450" s="1">
        <v>437</v>
      </c>
      <c r="AI450" s="1" t="str">
        <f>IFERROR(IF($AH450&gt;=1,VLOOKUP($AG450,STUDENT!$O$8:$Z$1507,3,0),""),"")</f>
        <v/>
      </c>
      <c r="AJ450" s="1" t="str">
        <f>IFERROR(IF($AH450&gt;=1,VLOOKUP($AG450,STUDENT!$O$8:$Z$1507,4,0),""),"")</f>
        <v/>
      </c>
      <c r="AK450" s="1" t="str">
        <f>IFERROR(IF($AH450&gt;=1,VLOOKUP($AG450,STUDENT!$O$8:$Z$1507,6,0),""),"")</f>
        <v/>
      </c>
      <c r="AL450" s="1" t="str">
        <f t="shared" si="112"/>
        <v/>
      </c>
      <c r="AM450" s="1" t="str">
        <f t="shared" si="113"/>
        <v/>
      </c>
      <c r="AN450" s="1" t="str">
        <f t="shared" si="114"/>
        <v/>
      </c>
      <c r="AO450" s="1" t="str">
        <f t="shared" si="115"/>
        <v/>
      </c>
      <c r="AP450" s="1" t="str">
        <f t="shared" si="116"/>
        <v/>
      </c>
      <c r="AQ450" s="1" t="str">
        <f t="shared" si="117"/>
        <v/>
      </c>
      <c r="AR450" s="1" t="str">
        <f t="shared" si="118"/>
        <v/>
      </c>
      <c r="AS450" s="1" t="str">
        <f t="shared" si="119"/>
        <v/>
      </c>
      <c r="AT450" s="1" t="str">
        <f t="shared" si="120"/>
        <v/>
      </c>
      <c r="AU450" s="1" t="str">
        <f t="shared" si="121"/>
        <v/>
      </c>
      <c r="AV450" s="1" t="str">
        <f t="shared" si="122"/>
        <v/>
      </c>
      <c r="AW450" s="1" t="str">
        <f t="shared" si="123"/>
        <v/>
      </c>
      <c r="AX450" s="1" t="str">
        <f t="shared" si="124"/>
        <v/>
      </c>
      <c r="AY450" s="1">
        <f>IFERROR(IF($AE450&gt;$AE449,VLOOKUP($AC450+AL$1,STOCK!$F$10:$AB$209,16,0),IF($AE450=$AE449,(IF(AY449&gt;=1,AY449-COUNTIFS($AE449:$AE449,$AC450,AL449:AL449,$AI$1),0)),0)),0)</f>
        <v>0</v>
      </c>
      <c r="AZ450" s="1">
        <f>IFERROR(IF($AE450&gt;$AE449,VLOOKUP($AC450+AM$1,STOCK!$F$10:$AB$209,16,0),IF($AE450=$AE449,(IF(AZ449&gt;=1,AZ449-COUNTIFS($AE449:$AE449,$AC450,AM449:AM449,$AI$1),0)),0)),0)</f>
        <v>0</v>
      </c>
      <c r="BA450" s="1">
        <f>IFERROR(IF($AE450&gt;$AE449,VLOOKUP($AC450+AN$1,STOCK!$F$10:$AB$209,16,0),IF($AE450=$AE449,(IF(BA449&gt;=1,BA449-COUNTIFS($AE449:$AE449,$AC450,AN449:AN449,$AI$1),0)),0)),0)</f>
        <v>0</v>
      </c>
      <c r="BB450" s="1">
        <f>IFERROR(IF($AE450&gt;$AE449,VLOOKUP($AC450+AO$1,STOCK!$F$10:$AB$209,16,0),IF($AE450=$AE449,(IF(BB449&gt;=1,BB449-COUNTIFS($AE449:$AE449,$AC450,AO449:AO449,$AI$1),0)),0)),0)</f>
        <v>0</v>
      </c>
      <c r="BC450" s="1">
        <f>IFERROR(IF($AE450&gt;$AE449,VLOOKUP($AC450+AP$1,STOCK!$F$10:$AB$209,16,0),IF($AE450=$AE449,(IF(BC449&gt;=1,BC449-COUNTIFS($AE449:$AE449,$AC450,AP449:AP449,$AI$1),0)),0)),0)</f>
        <v>0</v>
      </c>
      <c r="BD450" s="1">
        <f>IFERROR(IF($AE450&gt;$AE449,VLOOKUP($AC450+AQ$1,STOCK!$F$10:$AB$209,16,0),IF($AE450=$AE449,(IF(BD449&gt;=1,BD449-COUNTIFS($AE449:$AE449,$AC450,AQ449:AQ449,$AI$1),0)),0)),0)</f>
        <v>0</v>
      </c>
      <c r="BE450" s="1">
        <f>IFERROR(IF($AE450&gt;$AE449,VLOOKUP($AC450+AR$1,STOCK!$F$10:$AB$209,16,0),IF($AE450=$AE449,(IF(BE449&gt;=1,BE449-COUNTIFS($AE449:$AE449,$AC450,AR449:AR449,$AI$1),0)),0)),0)</f>
        <v>0</v>
      </c>
      <c r="BF450" s="1">
        <f>IFERROR(IF($AE450&gt;$AE449,VLOOKUP($AC450+AS$1,STOCK!$F$10:$AB$209,16,0),IF($AE450=$AE449,(IF(BF449&gt;=1,BF449-COUNTIFS($AE449:$AE449,$AC450,AS449:AS449,$AI$1),0)),0)),0)</f>
        <v>0</v>
      </c>
      <c r="BG450" s="1">
        <f>IFERROR(IF($AE450&gt;$AE449,VLOOKUP($AC450+AT$1,STOCK!$F$10:$AB$209,16,0),IF($AE450=$AE449,(IF(BG449&gt;=1,BG449-COUNTIFS($AE449:$AE449,$AC450,AT449:AT449,$AI$1),0)),0)),0)</f>
        <v>0</v>
      </c>
      <c r="BH450" s="1">
        <f>IFERROR(IF($AE450&gt;$AE449,VLOOKUP($AC450+AU$1,STOCK!$F$10:$AB$209,16,0),IF($AE450=$AE449,(IF(BH449&gt;=1,BH449-COUNTIFS($AE449:$AE449,$AC450,AU449:AU449,$AI$1),0)),0)),0)</f>
        <v>0</v>
      </c>
      <c r="BI450" s="1">
        <f>IFERROR(IF($AE450&gt;$AE449,VLOOKUP($AC450+AV$1,STOCK!$F$10:$AB$209,16,0),IF($AE450=$AE449,(IF(BI449&gt;=1,BI449-COUNTIFS($AE449:$AE449,$AC450,AV449:AV449,$AI$1),0)),0)),0)</f>
        <v>0</v>
      </c>
      <c r="BJ450" s="1">
        <f>IFERROR(IF($AE450&gt;$AE449,VLOOKUP($AC450+AW$1,STOCK!$F$10:$AB$209,16,0),IF($AE450=$AE449,(IF(BJ449&gt;=1,BJ449-COUNTIFS($AE449:$AE449,$AC450,AW449:AW449,$AI$1),0)),0)),0)</f>
        <v>0</v>
      </c>
      <c r="BK450" s="1">
        <f>IFERROR(IF($AE450&gt;$AE449,VLOOKUP($AC450+AX$1,STOCK!$F$10:$AB$209,16,0),IF($AE450=$AE449,(IF(BK449&gt;=1,BK449-COUNTIFS($AE449:$AE449,$AC450,AX449:AX449,$AI$1),0)),0)),0)</f>
        <v>0</v>
      </c>
      <c r="BL450" s="1">
        <f>IFERROR(IF($AE450&gt;$AE449,VLOOKUP($AC450+AL$1,STOCK!$F$10:$AB$209,17,0),IF($AE450=$AE449,(IF(BL449&gt;=1,BL449-COUNTIFS($AE449:$AE449,$AC450,AL449:AL449,$AI$2),0)),0)),0)</f>
        <v>0</v>
      </c>
      <c r="BM450" s="1">
        <f>IFERROR(IF($AE450&gt;$AE449,VLOOKUP($AC450+AM$1,STOCK!$F$10:$AB$209,17,0),IF($AE450=$AE449,(IF(BM449&gt;=1,BM449-COUNTIFS($AE449:$AE449,$AC450,AM449:AM449,$AI$2),0)),0)),0)</f>
        <v>0</v>
      </c>
      <c r="BN450" s="1">
        <f>IFERROR(IF($AE450&gt;$AE449,VLOOKUP($AC450+AN$1,STOCK!$F$10:$AB$209,17,0),IF($AE450=$AE449,(IF(BN449&gt;=1,BN449-COUNTIFS($AE449:$AE449,$AC450,AN449:AN449,$AI$2),0)),0)),0)</f>
        <v>0</v>
      </c>
      <c r="BO450" s="1">
        <f>IFERROR(IF($AE450&gt;$AE449,VLOOKUP($AC450+AO$1,STOCK!$F$10:$AB$209,17,0),IF($AE450=$AE449,(IF(BO449&gt;=1,BO449-COUNTIFS($AE449:$AE449,$AC450,AO449:AO449,$AI$2),0)),0)),0)</f>
        <v>0</v>
      </c>
      <c r="BP450" s="1">
        <f>IFERROR(IF($AE450&gt;$AE449,VLOOKUP($AC450+AP$1,STOCK!$F$10:$AB$209,17,0),IF($AE450=$AE449,(IF(BP449&gt;=1,BP449-COUNTIFS($AE449:$AE449,$AC450,AP449:AP449,$AI$2),0)),0)),0)</f>
        <v>0</v>
      </c>
      <c r="BQ450" s="1">
        <f>IFERROR(IF($AE450&gt;$AE449,VLOOKUP($AC450+AQ$1,STOCK!$F$10:$AB$209,17,0),IF($AE450=$AE449,(IF(BQ449&gt;=1,BQ449-COUNTIFS($AE449:$AE449,$AC450,AQ449:AQ449,$AI$2),0)),0)),0)</f>
        <v>0</v>
      </c>
      <c r="BR450" s="1">
        <f>IFERROR(IF($AE450&gt;$AE449,VLOOKUP($AC450+AR$1,STOCK!$F$10:$AB$209,17,0),IF($AE450=$AE449,(IF(BR449&gt;=1,BR449-COUNTIFS($AE449:$AE449,$AC450,AR449:AR449,$AI$2),0)),0)),0)</f>
        <v>0</v>
      </c>
      <c r="BS450" s="1">
        <f>IFERROR(IF($AE450&gt;$AE449,VLOOKUP($AC450+AS$1,STOCK!$F$10:$AB$209,17,0),IF($AE450=$AE449,(IF(BS449&gt;=1,BS449-COUNTIFS($AE449:$AE449,$AC450,AS449:AS449,$AI$2),0)),0)),0)</f>
        <v>0</v>
      </c>
      <c r="BT450" s="1">
        <f>IFERROR(IF($AE450&gt;$AE449,VLOOKUP($AC450+AT$1,STOCK!$F$10:$AB$209,17,0),IF($AE450=$AE449,(IF(BT449&gt;=1,BT449-COUNTIFS($AE449:$AE449,$AC450,AT449:AT449,$AI$2),0)),0)),0)</f>
        <v>0</v>
      </c>
      <c r="BU450" s="1">
        <f>IFERROR(IF($AE450&gt;$AE449,VLOOKUP($AC450+AU$1,STOCK!$F$10:$AB$209,17,0),IF($AE450=$AE449,(IF(BU449&gt;=1,BU449-COUNTIFS($AE449:$AE449,$AC450,AU449:AU449,$AI$2),0)),0)),0)</f>
        <v>0</v>
      </c>
      <c r="BV450" s="1">
        <f>IFERROR(IF($AE450&gt;$AE449,VLOOKUP($AC450+AV$1,STOCK!$F$10:$AB$209,17,0),IF($AE450=$AE449,(IF(BV449&gt;=1,BV449-COUNTIFS($AE449:$AE449,$AC450,AV449:AV449,$AI$2),0)),0)),0)</f>
        <v>0</v>
      </c>
      <c r="BW450" s="1">
        <f>IFERROR(IF($AE450&gt;$AE449,VLOOKUP($AC450+AW$1,STOCK!$F$10:$AB$209,17,0),IF($AE450=$AE449,(IF(BW449&gt;=1,BW449-COUNTIFS($AE449:$AE449,$AC450,AW449:AW449,$AI$2),0)),0)),0)</f>
        <v>0</v>
      </c>
      <c r="BX450" s="1">
        <f>IFERROR(IF($AE450&gt;$AE449,VLOOKUP($AC450+AX$1,STOCK!$F$10:$AB$209,17,0),IF($AE450=$AE449,(IF(BX449&gt;=1,BX449-COUNTIFS($AE449:$AE449,$AC450,AX449:AX449,$AI$2),0)),0)),0)</f>
        <v>0</v>
      </c>
    </row>
    <row r="451" spans="29:76" x14ac:dyDescent="0.25">
      <c r="AC451" s="1">
        <f t="shared" si="110"/>
        <v>0</v>
      </c>
      <c r="AD451" s="1">
        <f>IFERROR(IF(LEN(AK451)&gt;=1,VLOOKUP(HLOOKUP(AK451,PROFILE!$K$5:$V$8,4,0),PROFILE!$F$1:$G$3,2,0),0),0)</f>
        <v>0</v>
      </c>
      <c r="AE451" s="1">
        <f t="shared" si="111"/>
        <v>0</v>
      </c>
      <c r="AF451" s="1">
        <v>438</v>
      </c>
      <c r="AI451" s="1" t="str">
        <f>IFERROR(IF($AH451&gt;=1,VLOOKUP($AG451,STUDENT!$O$8:$Z$1507,3,0),""),"")</f>
        <v/>
      </c>
      <c r="AJ451" s="1" t="str">
        <f>IFERROR(IF($AH451&gt;=1,VLOOKUP($AG451,STUDENT!$O$8:$Z$1507,4,0),""),"")</f>
        <v/>
      </c>
      <c r="AK451" s="1" t="str">
        <f>IFERROR(IF($AH451&gt;=1,VLOOKUP($AG451,STUDENT!$O$8:$Z$1507,6,0),""),"")</f>
        <v/>
      </c>
      <c r="AL451" s="1" t="str">
        <f t="shared" si="112"/>
        <v/>
      </c>
      <c r="AM451" s="1" t="str">
        <f t="shared" si="113"/>
        <v/>
      </c>
      <c r="AN451" s="1" t="str">
        <f t="shared" si="114"/>
        <v/>
      </c>
      <c r="AO451" s="1" t="str">
        <f t="shared" si="115"/>
        <v/>
      </c>
      <c r="AP451" s="1" t="str">
        <f t="shared" si="116"/>
        <v/>
      </c>
      <c r="AQ451" s="1" t="str">
        <f t="shared" si="117"/>
        <v/>
      </c>
      <c r="AR451" s="1" t="str">
        <f t="shared" si="118"/>
        <v/>
      </c>
      <c r="AS451" s="1" t="str">
        <f t="shared" si="119"/>
        <v/>
      </c>
      <c r="AT451" s="1" t="str">
        <f t="shared" si="120"/>
        <v/>
      </c>
      <c r="AU451" s="1" t="str">
        <f t="shared" si="121"/>
        <v/>
      </c>
      <c r="AV451" s="1" t="str">
        <f t="shared" si="122"/>
        <v/>
      </c>
      <c r="AW451" s="1" t="str">
        <f t="shared" si="123"/>
        <v/>
      </c>
      <c r="AX451" s="1" t="str">
        <f t="shared" si="124"/>
        <v/>
      </c>
      <c r="AY451" s="1">
        <f>IFERROR(IF($AE451&gt;$AE450,VLOOKUP($AC451+AL$1,STOCK!$F$10:$AB$209,16,0),IF($AE451=$AE450,(IF(AY450&gt;=1,AY450-COUNTIFS($AE450:$AE450,$AC451,AL450:AL450,$AI$1),0)),0)),0)</f>
        <v>0</v>
      </c>
      <c r="AZ451" s="1">
        <f>IFERROR(IF($AE451&gt;$AE450,VLOOKUP($AC451+AM$1,STOCK!$F$10:$AB$209,16,0),IF($AE451=$AE450,(IF(AZ450&gt;=1,AZ450-COUNTIFS($AE450:$AE450,$AC451,AM450:AM450,$AI$1),0)),0)),0)</f>
        <v>0</v>
      </c>
      <c r="BA451" s="1">
        <f>IFERROR(IF($AE451&gt;$AE450,VLOOKUP($AC451+AN$1,STOCK!$F$10:$AB$209,16,0),IF($AE451=$AE450,(IF(BA450&gt;=1,BA450-COUNTIFS($AE450:$AE450,$AC451,AN450:AN450,$AI$1),0)),0)),0)</f>
        <v>0</v>
      </c>
      <c r="BB451" s="1">
        <f>IFERROR(IF($AE451&gt;$AE450,VLOOKUP($AC451+AO$1,STOCK!$F$10:$AB$209,16,0),IF($AE451=$AE450,(IF(BB450&gt;=1,BB450-COUNTIFS($AE450:$AE450,$AC451,AO450:AO450,$AI$1),0)),0)),0)</f>
        <v>0</v>
      </c>
      <c r="BC451" s="1">
        <f>IFERROR(IF($AE451&gt;$AE450,VLOOKUP($AC451+AP$1,STOCK!$F$10:$AB$209,16,0),IF($AE451=$AE450,(IF(BC450&gt;=1,BC450-COUNTIFS($AE450:$AE450,$AC451,AP450:AP450,$AI$1),0)),0)),0)</f>
        <v>0</v>
      </c>
      <c r="BD451" s="1">
        <f>IFERROR(IF($AE451&gt;$AE450,VLOOKUP($AC451+AQ$1,STOCK!$F$10:$AB$209,16,0),IF($AE451=$AE450,(IF(BD450&gt;=1,BD450-COUNTIFS($AE450:$AE450,$AC451,AQ450:AQ450,$AI$1),0)),0)),0)</f>
        <v>0</v>
      </c>
      <c r="BE451" s="1">
        <f>IFERROR(IF($AE451&gt;$AE450,VLOOKUP($AC451+AR$1,STOCK!$F$10:$AB$209,16,0),IF($AE451=$AE450,(IF(BE450&gt;=1,BE450-COUNTIFS($AE450:$AE450,$AC451,AR450:AR450,$AI$1),0)),0)),0)</f>
        <v>0</v>
      </c>
      <c r="BF451" s="1">
        <f>IFERROR(IF($AE451&gt;$AE450,VLOOKUP($AC451+AS$1,STOCK!$F$10:$AB$209,16,0),IF($AE451=$AE450,(IF(BF450&gt;=1,BF450-COUNTIFS($AE450:$AE450,$AC451,AS450:AS450,$AI$1),0)),0)),0)</f>
        <v>0</v>
      </c>
      <c r="BG451" s="1">
        <f>IFERROR(IF($AE451&gt;$AE450,VLOOKUP($AC451+AT$1,STOCK!$F$10:$AB$209,16,0),IF($AE451=$AE450,(IF(BG450&gt;=1,BG450-COUNTIFS($AE450:$AE450,$AC451,AT450:AT450,$AI$1),0)),0)),0)</f>
        <v>0</v>
      </c>
      <c r="BH451" s="1">
        <f>IFERROR(IF($AE451&gt;$AE450,VLOOKUP($AC451+AU$1,STOCK!$F$10:$AB$209,16,0),IF($AE451=$AE450,(IF(BH450&gt;=1,BH450-COUNTIFS($AE450:$AE450,$AC451,AU450:AU450,$AI$1),0)),0)),0)</f>
        <v>0</v>
      </c>
      <c r="BI451" s="1">
        <f>IFERROR(IF($AE451&gt;$AE450,VLOOKUP($AC451+AV$1,STOCK!$F$10:$AB$209,16,0),IF($AE451=$AE450,(IF(BI450&gt;=1,BI450-COUNTIFS($AE450:$AE450,$AC451,AV450:AV450,$AI$1),0)),0)),0)</f>
        <v>0</v>
      </c>
      <c r="BJ451" s="1">
        <f>IFERROR(IF($AE451&gt;$AE450,VLOOKUP($AC451+AW$1,STOCK!$F$10:$AB$209,16,0),IF($AE451=$AE450,(IF(BJ450&gt;=1,BJ450-COUNTIFS($AE450:$AE450,$AC451,AW450:AW450,$AI$1),0)),0)),0)</f>
        <v>0</v>
      </c>
      <c r="BK451" s="1">
        <f>IFERROR(IF($AE451&gt;$AE450,VLOOKUP($AC451+AX$1,STOCK!$F$10:$AB$209,16,0),IF($AE451=$AE450,(IF(BK450&gt;=1,BK450-COUNTIFS($AE450:$AE450,$AC451,AX450:AX450,$AI$1),0)),0)),0)</f>
        <v>0</v>
      </c>
      <c r="BL451" s="1">
        <f>IFERROR(IF($AE451&gt;$AE450,VLOOKUP($AC451+AL$1,STOCK!$F$10:$AB$209,17,0),IF($AE451=$AE450,(IF(BL450&gt;=1,BL450-COUNTIFS($AE450:$AE450,$AC451,AL450:AL450,$AI$2),0)),0)),0)</f>
        <v>0</v>
      </c>
      <c r="BM451" s="1">
        <f>IFERROR(IF($AE451&gt;$AE450,VLOOKUP($AC451+AM$1,STOCK!$F$10:$AB$209,17,0),IF($AE451=$AE450,(IF(BM450&gt;=1,BM450-COUNTIFS($AE450:$AE450,$AC451,AM450:AM450,$AI$2),0)),0)),0)</f>
        <v>0</v>
      </c>
      <c r="BN451" s="1">
        <f>IFERROR(IF($AE451&gt;$AE450,VLOOKUP($AC451+AN$1,STOCK!$F$10:$AB$209,17,0),IF($AE451=$AE450,(IF(BN450&gt;=1,BN450-COUNTIFS($AE450:$AE450,$AC451,AN450:AN450,$AI$2),0)),0)),0)</f>
        <v>0</v>
      </c>
      <c r="BO451" s="1">
        <f>IFERROR(IF($AE451&gt;$AE450,VLOOKUP($AC451+AO$1,STOCK!$F$10:$AB$209,17,0),IF($AE451=$AE450,(IF(BO450&gt;=1,BO450-COUNTIFS($AE450:$AE450,$AC451,AO450:AO450,$AI$2),0)),0)),0)</f>
        <v>0</v>
      </c>
      <c r="BP451" s="1">
        <f>IFERROR(IF($AE451&gt;$AE450,VLOOKUP($AC451+AP$1,STOCK!$F$10:$AB$209,17,0),IF($AE451=$AE450,(IF(BP450&gt;=1,BP450-COUNTIFS($AE450:$AE450,$AC451,AP450:AP450,$AI$2),0)),0)),0)</f>
        <v>0</v>
      </c>
      <c r="BQ451" s="1">
        <f>IFERROR(IF($AE451&gt;$AE450,VLOOKUP($AC451+AQ$1,STOCK!$F$10:$AB$209,17,0),IF($AE451=$AE450,(IF(BQ450&gt;=1,BQ450-COUNTIFS($AE450:$AE450,$AC451,AQ450:AQ450,$AI$2),0)),0)),0)</f>
        <v>0</v>
      </c>
      <c r="BR451" s="1">
        <f>IFERROR(IF($AE451&gt;$AE450,VLOOKUP($AC451+AR$1,STOCK!$F$10:$AB$209,17,0),IF($AE451=$AE450,(IF(BR450&gt;=1,BR450-COUNTIFS($AE450:$AE450,$AC451,AR450:AR450,$AI$2),0)),0)),0)</f>
        <v>0</v>
      </c>
      <c r="BS451" s="1">
        <f>IFERROR(IF($AE451&gt;$AE450,VLOOKUP($AC451+AS$1,STOCK!$F$10:$AB$209,17,0),IF($AE451=$AE450,(IF(BS450&gt;=1,BS450-COUNTIFS($AE450:$AE450,$AC451,AS450:AS450,$AI$2),0)),0)),0)</f>
        <v>0</v>
      </c>
      <c r="BT451" s="1">
        <f>IFERROR(IF($AE451&gt;$AE450,VLOOKUP($AC451+AT$1,STOCK!$F$10:$AB$209,17,0),IF($AE451=$AE450,(IF(BT450&gt;=1,BT450-COUNTIFS($AE450:$AE450,$AC451,AT450:AT450,$AI$2),0)),0)),0)</f>
        <v>0</v>
      </c>
      <c r="BU451" s="1">
        <f>IFERROR(IF($AE451&gt;$AE450,VLOOKUP($AC451+AU$1,STOCK!$F$10:$AB$209,17,0),IF($AE451=$AE450,(IF(BU450&gt;=1,BU450-COUNTIFS($AE450:$AE450,$AC451,AU450:AU450,$AI$2),0)),0)),0)</f>
        <v>0</v>
      </c>
      <c r="BV451" s="1">
        <f>IFERROR(IF($AE451&gt;$AE450,VLOOKUP($AC451+AV$1,STOCK!$F$10:$AB$209,17,0),IF($AE451=$AE450,(IF(BV450&gt;=1,BV450-COUNTIFS($AE450:$AE450,$AC451,AV450:AV450,$AI$2),0)),0)),0)</f>
        <v>0</v>
      </c>
      <c r="BW451" s="1">
        <f>IFERROR(IF($AE451&gt;$AE450,VLOOKUP($AC451+AW$1,STOCK!$F$10:$AB$209,17,0),IF($AE451=$AE450,(IF(BW450&gt;=1,BW450-COUNTIFS($AE450:$AE450,$AC451,AW450:AW450,$AI$2),0)),0)),0)</f>
        <v>0</v>
      </c>
      <c r="BX451" s="1">
        <f>IFERROR(IF($AE451&gt;$AE450,VLOOKUP($AC451+AX$1,STOCK!$F$10:$AB$209,17,0),IF($AE451=$AE450,(IF(BX450&gt;=1,BX450-COUNTIFS($AE450:$AE450,$AC451,AX450:AX450,$AI$2),0)),0)),0)</f>
        <v>0</v>
      </c>
    </row>
    <row r="452" spans="29:76" x14ac:dyDescent="0.25">
      <c r="AC452" s="1">
        <f t="shared" si="110"/>
        <v>0</v>
      </c>
      <c r="AD452" s="1">
        <f>IFERROR(IF(LEN(AK452)&gt;=1,VLOOKUP(HLOOKUP(AK452,PROFILE!$K$5:$V$8,4,0),PROFILE!$F$1:$G$3,2,0),0),0)</f>
        <v>0</v>
      </c>
      <c r="AE452" s="1">
        <f t="shared" si="111"/>
        <v>0</v>
      </c>
      <c r="AF452" s="1">
        <v>439</v>
      </c>
      <c r="AI452" s="1" t="str">
        <f>IFERROR(IF($AH452&gt;=1,VLOOKUP($AG452,STUDENT!$O$8:$Z$1507,3,0),""),"")</f>
        <v/>
      </c>
      <c r="AJ452" s="1" t="str">
        <f>IFERROR(IF($AH452&gt;=1,VLOOKUP($AG452,STUDENT!$O$8:$Z$1507,4,0),""),"")</f>
        <v/>
      </c>
      <c r="AK452" s="1" t="str">
        <f>IFERROR(IF($AH452&gt;=1,VLOOKUP($AG452,STUDENT!$O$8:$Z$1507,6,0),""),"")</f>
        <v/>
      </c>
      <c r="AL452" s="1" t="str">
        <f t="shared" si="112"/>
        <v/>
      </c>
      <c r="AM452" s="1" t="str">
        <f t="shared" si="113"/>
        <v/>
      </c>
      <c r="AN452" s="1" t="str">
        <f t="shared" si="114"/>
        <v/>
      </c>
      <c r="AO452" s="1" t="str">
        <f t="shared" si="115"/>
        <v/>
      </c>
      <c r="AP452" s="1" t="str">
        <f t="shared" si="116"/>
        <v/>
      </c>
      <c r="AQ452" s="1" t="str">
        <f t="shared" si="117"/>
        <v/>
      </c>
      <c r="AR452" s="1" t="str">
        <f t="shared" si="118"/>
        <v/>
      </c>
      <c r="AS452" s="1" t="str">
        <f t="shared" si="119"/>
        <v/>
      </c>
      <c r="AT452" s="1" t="str">
        <f t="shared" si="120"/>
        <v/>
      </c>
      <c r="AU452" s="1" t="str">
        <f t="shared" si="121"/>
        <v/>
      </c>
      <c r="AV452" s="1" t="str">
        <f t="shared" si="122"/>
        <v/>
      </c>
      <c r="AW452" s="1" t="str">
        <f t="shared" si="123"/>
        <v/>
      </c>
      <c r="AX452" s="1" t="str">
        <f t="shared" si="124"/>
        <v/>
      </c>
      <c r="AY452" s="1">
        <f>IFERROR(IF($AE452&gt;$AE451,VLOOKUP($AC452+AL$1,STOCK!$F$10:$AB$209,16,0),IF($AE452=$AE451,(IF(AY451&gt;=1,AY451-COUNTIFS($AE451:$AE451,$AC452,AL451:AL451,$AI$1),0)),0)),0)</f>
        <v>0</v>
      </c>
      <c r="AZ452" s="1">
        <f>IFERROR(IF($AE452&gt;$AE451,VLOOKUP($AC452+AM$1,STOCK!$F$10:$AB$209,16,0),IF($AE452=$AE451,(IF(AZ451&gt;=1,AZ451-COUNTIFS($AE451:$AE451,$AC452,AM451:AM451,$AI$1),0)),0)),0)</f>
        <v>0</v>
      </c>
      <c r="BA452" s="1">
        <f>IFERROR(IF($AE452&gt;$AE451,VLOOKUP($AC452+AN$1,STOCK!$F$10:$AB$209,16,0),IF($AE452=$AE451,(IF(BA451&gt;=1,BA451-COUNTIFS($AE451:$AE451,$AC452,AN451:AN451,$AI$1),0)),0)),0)</f>
        <v>0</v>
      </c>
      <c r="BB452" s="1">
        <f>IFERROR(IF($AE452&gt;$AE451,VLOOKUP($AC452+AO$1,STOCK!$F$10:$AB$209,16,0),IF($AE452=$AE451,(IF(BB451&gt;=1,BB451-COUNTIFS($AE451:$AE451,$AC452,AO451:AO451,$AI$1),0)),0)),0)</f>
        <v>0</v>
      </c>
      <c r="BC452" s="1">
        <f>IFERROR(IF($AE452&gt;$AE451,VLOOKUP($AC452+AP$1,STOCK!$F$10:$AB$209,16,0),IF($AE452=$AE451,(IF(BC451&gt;=1,BC451-COUNTIFS($AE451:$AE451,$AC452,AP451:AP451,$AI$1),0)),0)),0)</f>
        <v>0</v>
      </c>
      <c r="BD452" s="1">
        <f>IFERROR(IF($AE452&gt;$AE451,VLOOKUP($AC452+AQ$1,STOCK!$F$10:$AB$209,16,0),IF($AE452=$AE451,(IF(BD451&gt;=1,BD451-COUNTIFS($AE451:$AE451,$AC452,AQ451:AQ451,$AI$1),0)),0)),0)</f>
        <v>0</v>
      </c>
      <c r="BE452" s="1">
        <f>IFERROR(IF($AE452&gt;$AE451,VLOOKUP($AC452+AR$1,STOCK!$F$10:$AB$209,16,0),IF($AE452=$AE451,(IF(BE451&gt;=1,BE451-COUNTIFS($AE451:$AE451,$AC452,AR451:AR451,$AI$1),0)),0)),0)</f>
        <v>0</v>
      </c>
      <c r="BF452" s="1">
        <f>IFERROR(IF($AE452&gt;$AE451,VLOOKUP($AC452+AS$1,STOCK!$F$10:$AB$209,16,0),IF($AE452=$AE451,(IF(BF451&gt;=1,BF451-COUNTIFS($AE451:$AE451,$AC452,AS451:AS451,$AI$1),0)),0)),0)</f>
        <v>0</v>
      </c>
      <c r="BG452" s="1">
        <f>IFERROR(IF($AE452&gt;$AE451,VLOOKUP($AC452+AT$1,STOCK!$F$10:$AB$209,16,0),IF($AE452=$AE451,(IF(BG451&gt;=1,BG451-COUNTIFS($AE451:$AE451,$AC452,AT451:AT451,$AI$1),0)),0)),0)</f>
        <v>0</v>
      </c>
      <c r="BH452" s="1">
        <f>IFERROR(IF($AE452&gt;$AE451,VLOOKUP($AC452+AU$1,STOCK!$F$10:$AB$209,16,0),IF($AE452=$AE451,(IF(BH451&gt;=1,BH451-COUNTIFS($AE451:$AE451,$AC452,AU451:AU451,$AI$1),0)),0)),0)</f>
        <v>0</v>
      </c>
      <c r="BI452" s="1">
        <f>IFERROR(IF($AE452&gt;$AE451,VLOOKUP($AC452+AV$1,STOCK!$F$10:$AB$209,16,0),IF($AE452=$AE451,(IF(BI451&gt;=1,BI451-COUNTIFS($AE451:$AE451,$AC452,AV451:AV451,$AI$1),0)),0)),0)</f>
        <v>0</v>
      </c>
      <c r="BJ452" s="1">
        <f>IFERROR(IF($AE452&gt;$AE451,VLOOKUP($AC452+AW$1,STOCK!$F$10:$AB$209,16,0),IF($AE452=$AE451,(IF(BJ451&gt;=1,BJ451-COUNTIFS($AE451:$AE451,$AC452,AW451:AW451,$AI$1),0)),0)),0)</f>
        <v>0</v>
      </c>
      <c r="BK452" s="1">
        <f>IFERROR(IF($AE452&gt;$AE451,VLOOKUP($AC452+AX$1,STOCK!$F$10:$AB$209,16,0),IF($AE452=$AE451,(IF(BK451&gt;=1,BK451-COUNTIFS($AE451:$AE451,$AC452,AX451:AX451,$AI$1),0)),0)),0)</f>
        <v>0</v>
      </c>
      <c r="BL452" s="1">
        <f>IFERROR(IF($AE452&gt;$AE451,VLOOKUP($AC452+AL$1,STOCK!$F$10:$AB$209,17,0),IF($AE452=$AE451,(IF(BL451&gt;=1,BL451-COUNTIFS($AE451:$AE451,$AC452,AL451:AL451,$AI$2),0)),0)),0)</f>
        <v>0</v>
      </c>
      <c r="BM452" s="1">
        <f>IFERROR(IF($AE452&gt;$AE451,VLOOKUP($AC452+AM$1,STOCK!$F$10:$AB$209,17,0),IF($AE452=$AE451,(IF(BM451&gt;=1,BM451-COUNTIFS($AE451:$AE451,$AC452,AM451:AM451,$AI$2),0)),0)),0)</f>
        <v>0</v>
      </c>
      <c r="BN452" s="1">
        <f>IFERROR(IF($AE452&gt;$AE451,VLOOKUP($AC452+AN$1,STOCK!$F$10:$AB$209,17,0),IF($AE452=$AE451,(IF(BN451&gt;=1,BN451-COUNTIFS($AE451:$AE451,$AC452,AN451:AN451,$AI$2),0)),0)),0)</f>
        <v>0</v>
      </c>
      <c r="BO452" s="1">
        <f>IFERROR(IF($AE452&gt;$AE451,VLOOKUP($AC452+AO$1,STOCK!$F$10:$AB$209,17,0),IF($AE452=$AE451,(IF(BO451&gt;=1,BO451-COUNTIFS($AE451:$AE451,$AC452,AO451:AO451,$AI$2),0)),0)),0)</f>
        <v>0</v>
      </c>
      <c r="BP452" s="1">
        <f>IFERROR(IF($AE452&gt;$AE451,VLOOKUP($AC452+AP$1,STOCK!$F$10:$AB$209,17,0),IF($AE452=$AE451,(IF(BP451&gt;=1,BP451-COUNTIFS($AE451:$AE451,$AC452,AP451:AP451,$AI$2),0)),0)),0)</f>
        <v>0</v>
      </c>
      <c r="BQ452" s="1">
        <f>IFERROR(IF($AE452&gt;$AE451,VLOOKUP($AC452+AQ$1,STOCK!$F$10:$AB$209,17,0),IF($AE452=$AE451,(IF(BQ451&gt;=1,BQ451-COUNTIFS($AE451:$AE451,$AC452,AQ451:AQ451,$AI$2),0)),0)),0)</f>
        <v>0</v>
      </c>
      <c r="BR452" s="1">
        <f>IFERROR(IF($AE452&gt;$AE451,VLOOKUP($AC452+AR$1,STOCK!$F$10:$AB$209,17,0),IF($AE452=$AE451,(IF(BR451&gt;=1,BR451-COUNTIFS($AE451:$AE451,$AC452,AR451:AR451,$AI$2),0)),0)),0)</f>
        <v>0</v>
      </c>
      <c r="BS452" s="1">
        <f>IFERROR(IF($AE452&gt;$AE451,VLOOKUP($AC452+AS$1,STOCK!$F$10:$AB$209,17,0),IF($AE452=$AE451,(IF(BS451&gt;=1,BS451-COUNTIFS($AE451:$AE451,$AC452,AS451:AS451,$AI$2),0)),0)),0)</f>
        <v>0</v>
      </c>
      <c r="BT452" s="1">
        <f>IFERROR(IF($AE452&gt;$AE451,VLOOKUP($AC452+AT$1,STOCK!$F$10:$AB$209,17,0),IF($AE452=$AE451,(IF(BT451&gt;=1,BT451-COUNTIFS($AE451:$AE451,$AC452,AT451:AT451,$AI$2),0)),0)),0)</f>
        <v>0</v>
      </c>
      <c r="BU452" s="1">
        <f>IFERROR(IF($AE452&gt;$AE451,VLOOKUP($AC452+AU$1,STOCK!$F$10:$AB$209,17,0),IF($AE452=$AE451,(IF(BU451&gt;=1,BU451-COUNTIFS($AE451:$AE451,$AC452,AU451:AU451,$AI$2),0)),0)),0)</f>
        <v>0</v>
      </c>
      <c r="BV452" s="1">
        <f>IFERROR(IF($AE452&gt;$AE451,VLOOKUP($AC452+AV$1,STOCK!$F$10:$AB$209,17,0),IF($AE452=$AE451,(IF(BV451&gt;=1,BV451-COUNTIFS($AE451:$AE451,$AC452,AV451:AV451,$AI$2),0)),0)),0)</f>
        <v>0</v>
      </c>
      <c r="BW452" s="1">
        <f>IFERROR(IF($AE452&gt;$AE451,VLOOKUP($AC452+AW$1,STOCK!$F$10:$AB$209,17,0),IF($AE452=$AE451,(IF(BW451&gt;=1,BW451-COUNTIFS($AE451:$AE451,$AC452,AW451:AW451,$AI$2),0)),0)),0)</f>
        <v>0</v>
      </c>
      <c r="BX452" s="1">
        <f>IFERROR(IF($AE452&gt;$AE451,VLOOKUP($AC452+AX$1,STOCK!$F$10:$AB$209,17,0),IF($AE452=$AE451,(IF(BX451&gt;=1,BX451-COUNTIFS($AE451:$AE451,$AC452,AX451:AX451,$AI$2),0)),0)),0)</f>
        <v>0</v>
      </c>
    </row>
    <row r="453" spans="29:76" x14ac:dyDescent="0.25">
      <c r="AC453" s="1">
        <f t="shared" si="110"/>
        <v>0</v>
      </c>
      <c r="AD453" s="1">
        <f>IFERROR(IF(LEN(AK453)&gt;=1,VLOOKUP(HLOOKUP(AK453,PROFILE!$K$5:$V$8,4,0),PROFILE!$F$1:$G$3,2,0),0),0)</f>
        <v>0</v>
      </c>
      <c r="AE453" s="1">
        <f t="shared" si="111"/>
        <v>0</v>
      </c>
      <c r="AF453" s="1">
        <v>440</v>
      </c>
      <c r="AI453" s="1" t="str">
        <f>IFERROR(IF($AH453&gt;=1,VLOOKUP($AG453,STUDENT!$O$8:$Z$1507,3,0),""),"")</f>
        <v/>
      </c>
      <c r="AJ453" s="1" t="str">
        <f>IFERROR(IF($AH453&gt;=1,VLOOKUP($AG453,STUDENT!$O$8:$Z$1507,4,0),""),"")</f>
        <v/>
      </c>
      <c r="AK453" s="1" t="str">
        <f>IFERROR(IF($AH453&gt;=1,VLOOKUP($AG453,STUDENT!$O$8:$Z$1507,6,0),""),"")</f>
        <v/>
      </c>
      <c r="AL453" s="1" t="str">
        <f t="shared" si="112"/>
        <v/>
      </c>
      <c r="AM453" s="1" t="str">
        <f t="shared" si="113"/>
        <v/>
      </c>
      <c r="AN453" s="1" t="str">
        <f t="shared" si="114"/>
        <v/>
      </c>
      <c r="AO453" s="1" t="str">
        <f t="shared" si="115"/>
        <v/>
      </c>
      <c r="AP453" s="1" t="str">
        <f t="shared" si="116"/>
        <v/>
      </c>
      <c r="AQ453" s="1" t="str">
        <f t="shared" si="117"/>
        <v/>
      </c>
      <c r="AR453" s="1" t="str">
        <f t="shared" si="118"/>
        <v/>
      </c>
      <c r="AS453" s="1" t="str">
        <f t="shared" si="119"/>
        <v/>
      </c>
      <c r="AT453" s="1" t="str">
        <f t="shared" si="120"/>
        <v/>
      </c>
      <c r="AU453" s="1" t="str">
        <f t="shared" si="121"/>
        <v/>
      </c>
      <c r="AV453" s="1" t="str">
        <f t="shared" si="122"/>
        <v/>
      </c>
      <c r="AW453" s="1" t="str">
        <f t="shared" si="123"/>
        <v/>
      </c>
      <c r="AX453" s="1" t="str">
        <f t="shared" si="124"/>
        <v/>
      </c>
      <c r="AY453" s="1">
        <f>IFERROR(IF($AE453&gt;$AE452,VLOOKUP($AC453+AL$1,STOCK!$F$10:$AB$209,16,0),IF($AE453=$AE452,(IF(AY452&gt;=1,AY452-COUNTIFS($AE452:$AE452,$AC453,AL452:AL452,$AI$1),0)),0)),0)</f>
        <v>0</v>
      </c>
      <c r="AZ453" s="1">
        <f>IFERROR(IF($AE453&gt;$AE452,VLOOKUP($AC453+AM$1,STOCK!$F$10:$AB$209,16,0),IF($AE453=$AE452,(IF(AZ452&gt;=1,AZ452-COUNTIFS($AE452:$AE452,$AC453,AM452:AM452,$AI$1),0)),0)),0)</f>
        <v>0</v>
      </c>
      <c r="BA453" s="1">
        <f>IFERROR(IF($AE453&gt;$AE452,VLOOKUP($AC453+AN$1,STOCK!$F$10:$AB$209,16,0),IF($AE453=$AE452,(IF(BA452&gt;=1,BA452-COUNTIFS($AE452:$AE452,$AC453,AN452:AN452,$AI$1),0)),0)),0)</f>
        <v>0</v>
      </c>
      <c r="BB453" s="1">
        <f>IFERROR(IF($AE453&gt;$AE452,VLOOKUP($AC453+AO$1,STOCK!$F$10:$AB$209,16,0),IF($AE453=$AE452,(IF(BB452&gt;=1,BB452-COUNTIFS($AE452:$AE452,$AC453,AO452:AO452,$AI$1),0)),0)),0)</f>
        <v>0</v>
      </c>
      <c r="BC453" s="1">
        <f>IFERROR(IF($AE453&gt;$AE452,VLOOKUP($AC453+AP$1,STOCK!$F$10:$AB$209,16,0),IF($AE453=$AE452,(IF(BC452&gt;=1,BC452-COUNTIFS($AE452:$AE452,$AC453,AP452:AP452,$AI$1),0)),0)),0)</f>
        <v>0</v>
      </c>
      <c r="BD453" s="1">
        <f>IFERROR(IF($AE453&gt;$AE452,VLOOKUP($AC453+AQ$1,STOCK!$F$10:$AB$209,16,0),IF($AE453=$AE452,(IF(BD452&gt;=1,BD452-COUNTIFS($AE452:$AE452,$AC453,AQ452:AQ452,$AI$1),0)),0)),0)</f>
        <v>0</v>
      </c>
      <c r="BE453" s="1">
        <f>IFERROR(IF($AE453&gt;$AE452,VLOOKUP($AC453+AR$1,STOCK!$F$10:$AB$209,16,0),IF($AE453=$AE452,(IF(BE452&gt;=1,BE452-COUNTIFS($AE452:$AE452,$AC453,AR452:AR452,$AI$1),0)),0)),0)</f>
        <v>0</v>
      </c>
      <c r="BF453" s="1">
        <f>IFERROR(IF($AE453&gt;$AE452,VLOOKUP($AC453+AS$1,STOCK!$F$10:$AB$209,16,0),IF($AE453=$AE452,(IF(BF452&gt;=1,BF452-COUNTIFS($AE452:$AE452,$AC453,AS452:AS452,$AI$1),0)),0)),0)</f>
        <v>0</v>
      </c>
      <c r="BG453" s="1">
        <f>IFERROR(IF($AE453&gt;$AE452,VLOOKUP($AC453+AT$1,STOCK!$F$10:$AB$209,16,0),IF($AE453=$AE452,(IF(BG452&gt;=1,BG452-COUNTIFS($AE452:$AE452,$AC453,AT452:AT452,$AI$1),0)),0)),0)</f>
        <v>0</v>
      </c>
      <c r="BH453" s="1">
        <f>IFERROR(IF($AE453&gt;$AE452,VLOOKUP($AC453+AU$1,STOCK!$F$10:$AB$209,16,0),IF($AE453=$AE452,(IF(BH452&gt;=1,BH452-COUNTIFS($AE452:$AE452,$AC453,AU452:AU452,$AI$1),0)),0)),0)</f>
        <v>0</v>
      </c>
      <c r="BI453" s="1">
        <f>IFERROR(IF($AE453&gt;$AE452,VLOOKUP($AC453+AV$1,STOCK!$F$10:$AB$209,16,0),IF($AE453=$AE452,(IF(BI452&gt;=1,BI452-COUNTIFS($AE452:$AE452,$AC453,AV452:AV452,$AI$1),0)),0)),0)</f>
        <v>0</v>
      </c>
      <c r="BJ453" s="1">
        <f>IFERROR(IF($AE453&gt;$AE452,VLOOKUP($AC453+AW$1,STOCK!$F$10:$AB$209,16,0),IF($AE453=$AE452,(IF(BJ452&gt;=1,BJ452-COUNTIFS($AE452:$AE452,$AC453,AW452:AW452,$AI$1),0)),0)),0)</f>
        <v>0</v>
      </c>
      <c r="BK453" s="1">
        <f>IFERROR(IF($AE453&gt;$AE452,VLOOKUP($AC453+AX$1,STOCK!$F$10:$AB$209,16,0),IF($AE453=$AE452,(IF(BK452&gt;=1,BK452-COUNTIFS($AE452:$AE452,$AC453,AX452:AX452,$AI$1),0)),0)),0)</f>
        <v>0</v>
      </c>
      <c r="BL453" s="1">
        <f>IFERROR(IF($AE453&gt;$AE452,VLOOKUP($AC453+AL$1,STOCK!$F$10:$AB$209,17,0),IF($AE453=$AE452,(IF(BL452&gt;=1,BL452-COUNTIFS($AE452:$AE452,$AC453,AL452:AL452,$AI$2),0)),0)),0)</f>
        <v>0</v>
      </c>
      <c r="BM453" s="1">
        <f>IFERROR(IF($AE453&gt;$AE452,VLOOKUP($AC453+AM$1,STOCK!$F$10:$AB$209,17,0),IF($AE453=$AE452,(IF(BM452&gt;=1,BM452-COUNTIFS($AE452:$AE452,$AC453,AM452:AM452,$AI$2),0)),0)),0)</f>
        <v>0</v>
      </c>
      <c r="BN453" s="1">
        <f>IFERROR(IF($AE453&gt;$AE452,VLOOKUP($AC453+AN$1,STOCK!$F$10:$AB$209,17,0),IF($AE453=$AE452,(IF(BN452&gt;=1,BN452-COUNTIFS($AE452:$AE452,$AC453,AN452:AN452,$AI$2),0)),0)),0)</f>
        <v>0</v>
      </c>
      <c r="BO453" s="1">
        <f>IFERROR(IF($AE453&gt;$AE452,VLOOKUP($AC453+AO$1,STOCK!$F$10:$AB$209,17,0),IF($AE453=$AE452,(IF(BO452&gt;=1,BO452-COUNTIFS($AE452:$AE452,$AC453,AO452:AO452,$AI$2),0)),0)),0)</f>
        <v>0</v>
      </c>
      <c r="BP453" s="1">
        <f>IFERROR(IF($AE453&gt;$AE452,VLOOKUP($AC453+AP$1,STOCK!$F$10:$AB$209,17,0),IF($AE453=$AE452,(IF(BP452&gt;=1,BP452-COUNTIFS($AE452:$AE452,$AC453,AP452:AP452,$AI$2),0)),0)),0)</f>
        <v>0</v>
      </c>
      <c r="BQ453" s="1">
        <f>IFERROR(IF($AE453&gt;$AE452,VLOOKUP($AC453+AQ$1,STOCK!$F$10:$AB$209,17,0),IF($AE453=$AE452,(IF(BQ452&gt;=1,BQ452-COUNTIFS($AE452:$AE452,$AC453,AQ452:AQ452,$AI$2),0)),0)),0)</f>
        <v>0</v>
      </c>
      <c r="BR453" s="1">
        <f>IFERROR(IF($AE453&gt;$AE452,VLOOKUP($AC453+AR$1,STOCK!$F$10:$AB$209,17,0),IF($AE453=$AE452,(IF(BR452&gt;=1,BR452-COUNTIFS($AE452:$AE452,$AC453,AR452:AR452,$AI$2),0)),0)),0)</f>
        <v>0</v>
      </c>
      <c r="BS453" s="1">
        <f>IFERROR(IF($AE453&gt;$AE452,VLOOKUP($AC453+AS$1,STOCK!$F$10:$AB$209,17,0),IF($AE453=$AE452,(IF(BS452&gt;=1,BS452-COUNTIFS($AE452:$AE452,$AC453,AS452:AS452,$AI$2),0)),0)),0)</f>
        <v>0</v>
      </c>
      <c r="BT453" s="1">
        <f>IFERROR(IF($AE453&gt;$AE452,VLOOKUP($AC453+AT$1,STOCK!$F$10:$AB$209,17,0),IF($AE453=$AE452,(IF(BT452&gt;=1,BT452-COUNTIFS($AE452:$AE452,$AC453,AT452:AT452,$AI$2),0)),0)),0)</f>
        <v>0</v>
      </c>
      <c r="BU453" s="1">
        <f>IFERROR(IF($AE453&gt;$AE452,VLOOKUP($AC453+AU$1,STOCK!$F$10:$AB$209,17,0),IF($AE453=$AE452,(IF(BU452&gt;=1,BU452-COUNTIFS($AE452:$AE452,$AC453,AU452:AU452,$AI$2),0)),0)),0)</f>
        <v>0</v>
      </c>
      <c r="BV453" s="1">
        <f>IFERROR(IF($AE453&gt;$AE452,VLOOKUP($AC453+AV$1,STOCK!$F$10:$AB$209,17,0),IF($AE453=$AE452,(IF(BV452&gt;=1,BV452-COUNTIFS($AE452:$AE452,$AC453,AV452:AV452,$AI$2),0)),0)),0)</f>
        <v>0</v>
      </c>
      <c r="BW453" s="1">
        <f>IFERROR(IF($AE453&gt;$AE452,VLOOKUP($AC453+AW$1,STOCK!$F$10:$AB$209,17,0),IF($AE453=$AE452,(IF(BW452&gt;=1,BW452-COUNTIFS($AE452:$AE452,$AC453,AW452:AW452,$AI$2),0)),0)),0)</f>
        <v>0</v>
      </c>
      <c r="BX453" s="1">
        <f>IFERROR(IF($AE453&gt;$AE452,VLOOKUP($AC453+AX$1,STOCK!$F$10:$AB$209,17,0),IF($AE453=$AE452,(IF(BX452&gt;=1,BX452-COUNTIFS($AE452:$AE452,$AC453,AX452:AX452,$AI$2),0)),0)),0)</f>
        <v>0</v>
      </c>
    </row>
    <row r="454" spans="29:76" x14ac:dyDescent="0.25">
      <c r="AC454" s="1">
        <f t="shared" si="110"/>
        <v>0</v>
      </c>
      <c r="AD454" s="1">
        <f>IFERROR(IF(LEN(AK454)&gt;=1,VLOOKUP(HLOOKUP(AK454,PROFILE!$K$5:$V$8,4,0),PROFILE!$F$1:$G$3,2,0),0),0)</f>
        <v>0</v>
      </c>
      <c r="AE454" s="1">
        <f t="shared" si="111"/>
        <v>0</v>
      </c>
      <c r="AF454" s="1">
        <v>441</v>
      </c>
      <c r="AI454" s="1" t="str">
        <f>IFERROR(IF($AH454&gt;=1,VLOOKUP($AG454,STUDENT!$O$8:$Z$1507,3,0),""),"")</f>
        <v/>
      </c>
      <c r="AJ454" s="1" t="str">
        <f>IFERROR(IF($AH454&gt;=1,VLOOKUP($AG454,STUDENT!$O$8:$Z$1507,4,0),""),"")</f>
        <v/>
      </c>
      <c r="AK454" s="1" t="str">
        <f>IFERROR(IF($AH454&gt;=1,VLOOKUP($AG454,STUDENT!$O$8:$Z$1507,6,0),""),"")</f>
        <v/>
      </c>
      <c r="AL454" s="1" t="str">
        <f t="shared" si="112"/>
        <v/>
      </c>
      <c r="AM454" s="1" t="str">
        <f t="shared" si="113"/>
        <v/>
      </c>
      <c r="AN454" s="1" t="str">
        <f t="shared" si="114"/>
        <v/>
      </c>
      <c r="AO454" s="1" t="str">
        <f t="shared" si="115"/>
        <v/>
      </c>
      <c r="AP454" s="1" t="str">
        <f t="shared" si="116"/>
        <v/>
      </c>
      <c r="AQ454" s="1" t="str">
        <f t="shared" si="117"/>
        <v/>
      </c>
      <c r="AR454" s="1" t="str">
        <f t="shared" si="118"/>
        <v/>
      </c>
      <c r="AS454" s="1" t="str">
        <f t="shared" si="119"/>
        <v/>
      </c>
      <c r="AT454" s="1" t="str">
        <f t="shared" si="120"/>
        <v/>
      </c>
      <c r="AU454" s="1" t="str">
        <f t="shared" si="121"/>
        <v/>
      </c>
      <c r="AV454" s="1" t="str">
        <f t="shared" si="122"/>
        <v/>
      </c>
      <c r="AW454" s="1" t="str">
        <f t="shared" si="123"/>
        <v/>
      </c>
      <c r="AX454" s="1" t="str">
        <f t="shared" si="124"/>
        <v/>
      </c>
      <c r="AY454" s="1">
        <f>IFERROR(IF($AE454&gt;$AE453,VLOOKUP($AC454+AL$1,STOCK!$F$10:$AB$209,16,0),IF($AE454=$AE453,(IF(AY453&gt;=1,AY453-COUNTIFS($AE453:$AE453,$AC454,AL453:AL453,$AI$1),0)),0)),0)</f>
        <v>0</v>
      </c>
      <c r="AZ454" s="1">
        <f>IFERROR(IF($AE454&gt;$AE453,VLOOKUP($AC454+AM$1,STOCK!$F$10:$AB$209,16,0),IF($AE454=$AE453,(IF(AZ453&gt;=1,AZ453-COUNTIFS($AE453:$AE453,$AC454,AM453:AM453,$AI$1),0)),0)),0)</f>
        <v>0</v>
      </c>
      <c r="BA454" s="1">
        <f>IFERROR(IF($AE454&gt;$AE453,VLOOKUP($AC454+AN$1,STOCK!$F$10:$AB$209,16,0),IF($AE454=$AE453,(IF(BA453&gt;=1,BA453-COUNTIFS($AE453:$AE453,$AC454,AN453:AN453,$AI$1),0)),0)),0)</f>
        <v>0</v>
      </c>
      <c r="BB454" s="1">
        <f>IFERROR(IF($AE454&gt;$AE453,VLOOKUP($AC454+AO$1,STOCK!$F$10:$AB$209,16,0),IF($AE454=$AE453,(IF(BB453&gt;=1,BB453-COUNTIFS($AE453:$AE453,$AC454,AO453:AO453,$AI$1),0)),0)),0)</f>
        <v>0</v>
      </c>
      <c r="BC454" s="1">
        <f>IFERROR(IF($AE454&gt;$AE453,VLOOKUP($AC454+AP$1,STOCK!$F$10:$AB$209,16,0),IF($AE454=$AE453,(IF(BC453&gt;=1,BC453-COUNTIFS($AE453:$AE453,$AC454,AP453:AP453,$AI$1),0)),0)),0)</f>
        <v>0</v>
      </c>
      <c r="BD454" s="1">
        <f>IFERROR(IF($AE454&gt;$AE453,VLOOKUP($AC454+AQ$1,STOCK!$F$10:$AB$209,16,0),IF($AE454=$AE453,(IF(BD453&gt;=1,BD453-COUNTIFS($AE453:$AE453,$AC454,AQ453:AQ453,$AI$1),0)),0)),0)</f>
        <v>0</v>
      </c>
      <c r="BE454" s="1">
        <f>IFERROR(IF($AE454&gt;$AE453,VLOOKUP($AC454+AR$1,STOCK!$F$10:$AB$209,16,0),IF($AE454=$AE453,(IF(BE453&gt;=1,BE453-COUNTIFS($AE453:$AE453,$AC454,AR453:AR453,$AI$1),0)),0)),0)</f>
        <v>0</v>
      </c>
      <c r="BF454" s="1">
        <f>IFERROR(IF($AE454&gt;$AE453,VLOOKUP($AC454+AS$1,STOCK!$F$10:$AB$209,16,0),IF($AE454=$AE453,(IF(BF453&gt;=1,BF453-COUNTIFS($AE453:$AE453,$AC454,AS453:AS453,$AI$1),0)),0)),0)</f>
        <v>0</v>
      </c>
      <c r="BG454" s="1">
        <f>IFERROR(IF($AE454&gt;$AE453,VLOOKUP($AC454+AT$1,STOCK!$F$10:$AB$209,16,0),IF($AE454=$AE453,(IF(BG453&gt;=1,BG453-COUNTIFS($AE453:$AE453,$AC454,AT453:AT453,$AI$1),0)),0)),0)</f>
        <v>0</v>
      </c>
      <c r="BH454" s="1">
        <f>IFERROR(IF($AE454&gt;$AE453,VLOOKUP($AC454+AU$1,STOCK!$F$10:$AB$209,16,0),IF($AE454=$AE453,(IF(BH453&gt;=1,BH453-COUNTIFS($AE453:$AE453,$AC454,AU453:AU453,$AI$1),0)),0)),0)</f>
        <v>0</v>
      </c>
      <c r="BI454" s="1">
        <f>IFERROR(IF($AE454&gt;$AE453,VLOOKUP($AC454+AV$1,STOCK!$F$10:$AB$209,16,0),IF($AE454=$AE453,(IF(BI453&gt;=1,BI453-COUNTIFS($AE453:$AE453,$AC454,AV453:AV453,$AI$1),0)),0)),0)</f>
        <v>0</v>
      </c>
      <c r="BJ454" s="1">
        <f>IFERROR(IF($AE454&gt;$AE453,VLOOKUP($AC454+AW$1,STOCK!$F$10:$AB$209,16,0),IF($AE454=$AE453,(IF(BJ453&gt;=1,BJ453-COUNTIFS($AE453:$AE453,$AC454,AW453:AW453,$AI$1),0)),0)),0)</f>
        <v>0</v>
      </c>
      <c r="BK454" s="1">
        <f>IFERROR(IF($AE454&gt;$AE453,VLOOKUP($AC454+AX$1,STOCK!$F$10:$AB$209,16,0),IF($AE454=$AE453,(IF(BK453&gt;=1,BK453-COUNTIFS($AE453:$AE453,$AC454,AX453:AX453,$AI$1),0)),0)),0)</f>
        <v>0</v>
      </c>
      <c r="BL454" s="1">
        <f>IFERROR(IF($AE454&gt;$AE453,VLOOKUP($AC454+AL$1,STOCK!$F$10:$AB$209,17,0),IF($AE454=$AE453,(IF(BL453&gt;=1,BL453-COUNTIFS($AE453:$AE453,$AC454,AL453:AL453,$AI$2),0)),0)),0)</f>
        <v>0</v>
      </c>
      <c r="BM454" s="1">
        <f>IFERROR(IF($AE454&gt;$AE453,VLOOKUP($AC454+AM$1,STOCK!$F$10:$AB$209,17,0),IF($AE454=$AE453,(IF(BM453&gt;=1,BM453-COUNTIFS($AE453:$AE453,$AC454,AM453:AM453,$AI$2),0)),0)),0)</f>
        <v>0</v>
      </c>
      <c r="BN454" s="1">
        <f>IFERROR(IF($AE454&gt;$AE453,VLOOKUP($AC454+AN$1,STOCK!$F$10:$AB$209,17,0),IF($AE454=$AE453,(IF(BN453&gt;=1,BN453-COUNTIFS($AE453:$AE453,$AC454,AN453:AN453,$AI$2),0)),0)),0)</f>
        <v>0</v>
      </c>
      <c r="BO454" s="1">
        <f>IFERROR(IF($AE454&gt;$AE453,VLOOKUP($AC454+AO$1,STOCK!$F$10:$AB$209,17,0),IF($AE454=$AE453,(IF(BO453&gt;=1,BO453-COUNTIFS($AE453:$AE453,$AC454,AO453:AO453,$AI$2),0)),0)),0)</f>
        <v>0</v>
      </c>
      <c r="BP454" s="1">
        <f>IFERROR(IF($AE454&gt;$AE453,VLOOKUP($AC454+AP$1,STOCK!$F$10:$AB$209,17,0),IF($AE454=$AE453,(IF(BP453&gt;=1,BP453-COUNTIFS($AE453:$AE453,$AC454,AP453:AP453,$AI$2),0)),0)),0)</f>
        <v>0</v>
      </c>
      <c r="BQ454" s="1">
        <f>IFERROR(IF($AE454&gt;$AE453,VLOOKUP($AC454+AQ$1,STOCK!$F$10:$AB$209,17,0),IF($AE454=$AE453,(IF(BQ453&gt;=1,BQ453-COUNTIFS($AE453:$AE453,$AC454,AQ453:AQ453,$AI$2),0)),0)),0)</f>
        <v>0</v>
      </c>
      <c r="BR454" s="1">
        <f>IFERROR(IF($AE454&gt;$AE453,VLOOKUP($AC454+AR$1,STOCK!$F$10:$AB$209,17,0),IF($AE454=$AE453,(IF(BR453&gt;=1,BR453-COUNTIFS($AE453:$AE453,$AC454,AR453:AR453,$AI$2),0)),0)),0)</f>
        <v>0</v>
      </c>
      <c r="BS454" s="1">
        <f>IFERROR(IF($AE454&gt;$AE453,VLOOKUP($AC454+AS$1,STOCK!$F$10:$AB$209,17,0),IF($AE454=$AE453,(IF(BS453&gt;=1,BS453-COUNTIFS($AE453:$AE453,$AC454,AS453:AS453,$AI$2),0)),0)),0)</f>
        <v>0</v>
      </c>
      <c r="BT454" s="1">
        <f>IFERROR(IF($AE454&gt;$AE453,VLOOKUP($AC454+AT$1,STOCK!$F$10:$AB$209,17,0),IF($AE454=$AE453,(IF(BT453&gt;=1,BT453-COUNTIFS($AE453:$AE453,$AC454,AT453:AT453,$AI$2),0)),0)),0)</f>
        <v>0</v>
      </c>
      <c r="BU454" s="1">
        <f>IFERROR(IF($AE454&gt;$AE453,VLOOKUP($AC454+AU$1,STOCK!$F$10:$AB$209,17,0),IF($AE454=$AE453,(IF(BU453&gt;=1,BU453-COUNTIFS($AE453:$AE453,$AC454,AU453:AU453,$AI$2),0)),0)),0)</f>
        <v>0</v>
      </c>
      <c r="BV454" s="1">
        <f>IFERROR(IF($AE454&gt;$AE453,VLOOKUP($AC454+AV$1,STOCK!$F$10:$AB$209,17,0),IF($AE454=$AE453,(IF(BV453&gt;=1,BV453-COUNTIFS($AE453:$AE453,$AC454,AV453:AV453,$AI$2),0)),0)),0)</f>
        <v>0</v>
      </c>
      <c r="BW454" s="1">
        <f>IFERROR(IF($AE454&gt;$AE453,VLOOKUP($AC454+AW$1,STOCK!$F$10:$AB$209,17,0),IF($AE454=$AE453,(IF(BW453&gt;=1,BW453-COUNTIFS($AE453:$AE453,$AC454,AW453:AW453,$AI$2),0)),0)),0)</f>
        <v>0</v>
      </c>
      <c r="BX454" s="1">
        <f>IFERROR(IF($AE454&gt;$AE453,VLOOKUP($AC454+AX$1,STOCK!$F$10:$AB$209,17,0),IF($AE454=$AE453,(IF(BX453&gt;=1,BX453-COUNTIFS($AE453:$AE453,$AC454,AX453:AX453,$AI$2),0)),0)),0)</f>
        <v>0</v>
      </c>
    </row>
    <row r="455" spans="29:76" x14ac:dyDescent="0.25">
      <c r="AC455" s="1">
        <f t="shared" si="110"/>
        <v>0</v>
      </c>
      <c r="AD455" s="1">
        <f>IFERROR(IF(LEN(AK455)&gt;=1,VLOOKUP(HLOOKUP(AK455,PROFILE!$K$5:$V$8,4,0),PROFILE!$F$1:$G$3,2,0),0),0)</f>
        <v>0</v>
      </c>
      <c r="AE455" s="1">
        <f t="shared" si="111"/>
        <v>0</v>
      </c>
      <c r="AF455" s="1">
        <v>442</v>
      </c>
      <c r="AI455" s="1" t="str">
        <f>IFERROR(IF($AH455&gt;=1,VLOOKUP($AG455,STUDENT!$O$8:$Z$1507,3,0),""),"")</f>
        <v/>
      </c>
      <c r="AJ455" s="1" t="str">
        <f>IFERROR(IF($AH455&gt;=1,VLOOKUP($AG455,STUDENT!$O$8:$Z$1507,4,0),""),"")</f>
        <v/>
      </c>
      <c r="AK455" s="1" t="str">
        <f>IFERROR(IF($AH455&gt;=1,VLOOKUP($AG455,STUDENT!$O$8:$Z$1507,6,0),""),"")</f>
        <v/>
      </c>
      <c r="AL455" s="1" t="str">
        <f t="shared" si="112"/>
        <v/>
      </c>
      <c r="AM455" s="1" t="str">
        <f t="shared" si="113"/>
        <v/>
      </c>
      <c r="AN455" s="1" t="str">
        <f t="shared" si="114"/>
        <v/>
      </c>
      <c r="AO455" s="1" t="str">
        <f t="shared" si="115"/>
        <v/>
      </c>
      <c r="AP455" s="1" t="str">
        <f t="shared" si="116"/>
        <v/>
      </c>
      <c r="AQ455" s="1" t="str">
        <f t="shared" si="117"/>
        <v/>
      </c>
      <c r="AR455" s="1" t="str">
        <f t="shared" si="118"/>
        <v/>
      </c>
      <c r="AS455" s="1" t="str">
        <f t="shared" si="119"/>
        <v/>
      </c>
      <c r="AT455" s="1" t="str">
        <f t="shared" si="120"/>
        <v/>
      </c>
      <c r="AU455" s="1" t="str">
        <f t="shared" si="121"/>
        <v/>
      </c>
      <c r="AV455" s="1" t="str">
        <f t="shared" si="122"/>
        <v/>
      </c>
      <c r="AW455" s="1" t="str">
        <f t="shared" si="123"/>
        <v/>
      </c>
      <c r="AX455" s="1" t="str">
        <f t="shared" si="124"/>
        <v/>
      </c>
      <c r="AY455" s="1">
        <f>IFERROR(IF($AE455&gt;$AE454,VLOOKUP($AC455+AL$1,STOCK!$F$10:$AB$209,16,0),IF($AE455=$AE454,(IF(AY454&gt;=1,AY454-COUNTIFS($AE454:$AE454,$AC455,AL454:AL454,$AI$1),0)),0)),0)</f>
        <v>0</v>
      </c>
      <c r="AZ455" s="1">
        <f>IFERROR(IF($AE455&gt;$AE454,VLOOKUP($AC455+AM$1,STOCK!$F$10:$AB$209,16,0),IF($AE455=$AE454,(IF(AZ454&gt;=1,AZ454-COUNTIFS($AE454:$AE454,$AC455,AM454:AM454,$AI$1),0)),0)),0)</f>
        <v>0</v>
      </c>
      <c r="BA455" s="1">
        <f>IFERROR(IF($AE455&gt;$AE454,VLOOKUP($AC455+AN$1,STOCK!$F$10:$AB$209,16,0),IF($AE455=$AE454,(IF(BA454&gt;=1,BA454-COUNTIFS($AE454:$AE454,$AC455,AN454:AN454,$AI$1),0)),0)),0)</f>
        <v>0</v>
      </c>
      <c r="BB455" s="1">
        <f>IFERROR(IF($AE455&gt;$AE454,VLOOKUP($AC455+AO$1,STOCK!$F$10:$AB$209,16,0),IF($AE455=$AE454,(IF(BB454&gt;=1,BB454-COUNTIFS($AE454:$AE454,$AC455,AO454:AO454,$AI$1),0)),0)),0)</f>
        <v>0</v>
      </c>
      <c r="BC455" s="1">
        <f>IFERROR(IF($AE455&gt;$AE454,VLOOKUP($AC455+AP$1,STOCK!$F$10:$AB$209,16,0),IF($AE455=$AE454,(IF(BC454&gt;=1,BC454-COUNTIFS($AE454:$AE454,$AC455,AP454:AP454,$AI$1),0)),0)),0)</f>
        <v>0</v>
      </c>
      <c r="BD455" s="1">
        <f>IFERROR(IF($AE455&gt;$AE454,VLOOKUP($AC455+AQ$1,STOCK!$F$10:$AB$209,16,0),IF($AE455=$AE454,(IF(BD454&gt;=1,BD454-COUNTIFS($AE454:$AE454,$AC455,AQ454:AQ454,$AI$1),0)),0)),0)</f>
        <v>0</v>
      </c>
      <c r="BE455" s="1">
        <f>IFERROR(IF($AE455&gt;$AE454,VLOOKUP($AC455+AR$1,STOCK!$F$10:$AB$209,16,0),IF($AE455=$AE454,(IF(BE454&gt;=1,BE454-COUNTIFS($AE454:$AE454,$AC455,AR454:AR454,$AI$1),0)),0)),0)</f>
        <v>0</v>
      </c>
      <c r="BF455" s="1">
        <f>IFERROR(IF($AE455&gt;$AE454,VLOOKUP($AC455+AS$1,STOCK!$F$10:$AB$209,16,0),IF($AE455=$AE454,(IF(BF454&gt;=1,BF454-COUNTIFS($AE454:$AE454,$AC455,AS454:AS454,$AI$1),0)),0)),0)</f>
        <v>0</v>
      </c>
      <c r="BG455" s="1">
        <f>IFERROR(IF($AE455&gt;$AE454,VLOOKUP($AC455+AT$1,STOCK!$F$10:$AB$209,16,0),IF($AE455=$AE454,(IF(BG454&gt;=1,BG454-COUNTIFS($AE454:$AE454,$AC455,AT454:AT454,$AI$1),0)),0)),0)</f>
        <v>0</v>
      </c>
      <c r="BH455" s="1">
        <f>IFERROR(IF($AE455&gt;$AE454,VLOOKUP($AC455+AU$1,STOCK!$F$10:$AB$209,16,0),IF($AE455=$AE454,(IF(BH454&gt;=1,BH454-COUNTIFS($AE454:$AE454,$AC455,AU454:AU454,$AI$1),0)),0)),0)</f>
        <v>0</v>
      </c>
      <c r="BI455" s="1">
        <f>IFERROR(IF($AE455&gt;$AE454,VLOOKUP($AC455+AV$1,STOCK!$F$10:$AB$209,16,0),IF($AE455=$AE454,(IF(BI454&gt;=1,BI454-COUNTIFS($AE454:$AE454,$AC455,AV454:AV454,$AI$1),0)),0)),0)</f>
        <v>0</v>
      </c>
      <c r="BJ455" s="1">
        <f>IFERROR(IF($AE455&gt;$AE454,VLOOKUP($AC455+AW$1,STOCK!$F$10:$AB$209,16,0),IF($AE455=$AE454,(IF(BJ454&gt;=1,BJ454-COUNTIFS($AE454:$AE454,$AC455,AW454:AW454,$AI$1),0)),0)),0)</f>
        <v>0</v>
      </c>
      <c r="BK455" s="1">
        <f>IFERROR(IF($AE455&gt;$AE454,VLOOKUP($AC455+AX$1,STOCK!$F$10:$AB$209,16,0),IF($AE455=$AE454,(IF(BK454&gt;=1,BK454-COUNTIFS($AE454:$AE454,$AC455,AX454:AX454,$AI$1),0)),0)),0)</f>
        <v>0</v>
      </c>
      <c r="BL455" s="1">
        <f>IFERROR(IF($AE455&gt;$AE454,VLOOKUP($AC455+AL$1,STOCK!$F$10:$AB$209,17,0),IF($AE455=$AE454,(IF(BL454&gt;=1,BL454-COUNTIFS($AE454:$AE454,$AC455,AL454:AL454,$AI$2),0)),0)),0)</f>
        <v>0</v>
      </c>
      <c r="BM455" s="1">
        <f>IFERROR(IF($AE455&gt;$AE454,VLOOKUP($AC455+AM$1,STOCK!$F$10:$AB$209,17,0),IF($AE455=$AE454,(IF(BM454&gt;=1,BM454-COUNTIFS($AE454:$AE454,$AC455,AM454:AM454,$AI$2),0)),0)),0)</f>
        <v>0</v>
      </c>
      <c r="BN455" s="1">
        <f>IFERROR(IF($AE455&gt;$AE454,VLOOKUP($AC455+AN$1,STOCK!$F$10:$AB$209,17,0),IF($AE455=$AE454,(IF(BN454&gt;=1,BN454-COUNTIFS($AE454:$AE454,$AC455,AN454:AN454,$AI$2),0)),0)),0)</f>
        <v>0</v>
      </c>
      <c r="BO455" s="1">
        <f>IFERROR(IF($AE455&gt;$AE454,VLOOKUP($AC455+AO$1,STOCK!$F$10:$AB$209,17,0),IF($AE455=$AE454,(IF(BO454&gt;=1,BO454-COUNTIFS($AE454:$AE454,$AC455,AO454:AO454,$AI$2),0)),0)),0)</f>
        <v>0</v>
      </c>
      <c r="BP455" s="1">
        <f>IFERROR(IF($AE455&gt;$AE454,VLOOKUP($AC455+AP$1,STOCK!$F$10:$AB$209,17,0),IF($AE455=$AE454,(IF(BP454&gt;=1,BP454-COUNTIFS($AE454:$AE454,$AC455,AP454:AP454,$AI$2),0)),0)),0)</f>
        <v>0</v>
      </c>
      <c r="BQ455" s="1">
        <f>IFERROR(IF($AE455&gt;$AE454,VLOOKUP($AC455+AQ$1,STOCK!$F$10:$AB$209,17,0),IF($AE455=$AE454,(IF(BQ454&gt;=1,BQ454-COUNTIFS($AE454:$AE454,$AC455,AQ454:AQ454,$AI$2),0)),0)),0)</f>
        <v>0</v>
      </c>
      <c r="BR455" s="1">
        <f>IFERROR(IF($AE455&gt;$AE454,VLOOKUP($AC455+AR$1,STOCK!$F$10:$AB$209,17,0),IF($AE455=$AE454,(IF(BR454&gt;=1,BR454-COUNTIFS($AE454:$AE454,$AC455,AR454:AR454,$AI$2),0)),0)),0)</f>
        <v>0</v>
      </c>
      <c r="BS455" s="1">
        <f>IFERROR(IF($AE455&gt;$AE454,VLOOKUP($AC455+AS$1,STOCK!$F$10:$AB$209,17,0),IF($AE455=$AE454,(IF(BS454&gt;=1,BS454-COUNTIFS($AE454:$AE454,$AC455,AS454:AS454,$AI$2),0)),0)),0)</f>
        <v>0</v>
      </c>
      <c r="BT455" s="1">
        <f>IFERROR(IF($AE455&gt;$AE454,VLOOKUP($AC455+AT$1,STOCK!$F$10:$AB$209,17,0),IF($AE455=$AE454,(IF(BT454&gt;=1,BT454-COUNTIFS($AE454:$AE454,$AC455,AT454:AT454,$AI$2),0)),0)),0)</f>
        <v>0</v>
      </c>
      <c r="BU455" s="1">
        <f>IFERROR(IF($AE455&gt;$AE454,VLOOKUP($AC455+AU$1,STOCK!$F$10:$AB$209,17,0),IF($AE455=$AE454,(IF(BU454&gt;=1,BU454-COUNTIFS($AE454:$AE454,$AC455,AU454:AU454,$AI$2),0)),0)),0)</f>
        <v>0</v>
      </c>
      <c r="BV455" s="1">
        <f>IFERROR(IF($AE455&gt;$AE454,VLOOKUP($AC455+AV$1,STOCK!$F$10:$AB$209,17,0),IF($AE455=$AE454,(IF(BV454&gt;=1,BV454-COUNTIFS($AE454:$AE454,$AC455,AV454:AV454,$AI$2),0)),0)),0)</f>
        <v>0</v>
      </c>
      <c r="BW455" s="1">
        <f>IFERROR(IF($AE455&gt;$AE454,VLOOKUP($AC455+AW$1,STOCK!$F$10:$AB$209,17,0),IF($AE455=$AE454,(IF(BW454&gt;=1,BW454-COUNTIFS($AE454:$AE454,$AC455,AW454:AW454,$AI$2),0)),0)),0)</f>
        <v>0</v>
      </c>
      <c r="BX455" s="1">
        <f>IFERROR(IF($AE455&gt;$AE454,VLOOKUP($AC455+AX$1,STOCK!$F$10:$AB$209,17,0),IF($AE455=$AE454,(IF(BX454&gt;=1,BX454-COUNTIFS($AE454:$AE454,$AC455,AX454:AX454,$AI$2),0)),0)),0)</f>
        <v>0</v>
      </c>
    </row>
    <row r="456" spans="29:76" x14ac:dyDescent="0.25">
      <c r="AC456" s="1">
        <f t="shared" si="110"/>
        <v>0</v>
      </c>
      <c r="AD456" s="1">
        <f>IFERROR(IF(LEN(AK456)&gt;=1,VLOOKUP(HLOOKUP(AK456,PROFILE!$K$5:$V$8,4,0),PROFILE!$F$1:$G$3,2,0),0),0)</f>
        <v>0</v>
      </c>
      <c r="AE456" s="1">
        <f t="shared" si="111"/>
        <v>0</v>
      </c>
      <c r="AF456" s="1">
        <v>443</v>
      </c>
      <c r="AI456" s="1" t="str">
        <f>IFERROR(IF($AH456&gt;=1,VLOOKUP($AG456,STUDENT!$O$8:$Z$1507,3,0),""),"")</f>
        <v/>
      </c>
      <c r="AJ456" s="1" t="str">
        <f>IFERROR(IF($AH456&gt;=1,VLOOKUP($AG456,STUDENT!$O$8:$Z$1507,4,0),""),"")</f>
        <v/>
      </c>
      <c r="AK456" s="1" t="str">
        <f>IFERROR(IF($AH456&gt;=1,VLOOKUP($AG456,STUDENT!$O$8:$Z$1507,6,0),""),"")</f>
        <v/>
      </c>
      <c r="AL456" s="1" t="str">
        <f t="shared" si="112"/>
        <v/>
      </c>
      <c r="AM456" s="1" t="str">
        <f t="shared" si="113"/>
        <v/>
      </c>
      <c r="AN456" s="1" t="str">
        <f t="shared" si="114"/>
        <v/>
      </c>
      <c r="AO456" s="1" t="str">
        <f t="shared" si="115"/>
        <v/>
      </c>
      <c r="AP456" s="1" t="str">
        <f t="shared" si="116"/>
        <v/>
      </c>
      <c r="AQ456" s="1" t="str">
        <f t="shared" si="117"/>
        <v/>
      </c>
      <c r="AR456" s="1" t="str">
        <f t="shared" si="118"/>
        <v/>
      </c>
      <c r="AS456" s="1" t="str">
        <f t="shared" si="119"/>
        <v/>
      </c>
      <c r="AT456" s="1" t="str">
        <f t="shared" si="120"/>
        <v/>
      </c>
      <c r="AU456" s="1" t="str">
        <f t="shared" si="121"/>
        <v/>
      </c>
      <c r="AV456" s="1" t="str">
        <f t="shared" si="122"/>
        <v/>
      </c>
      <c r="AW456" s="1" t="str">
        <f t="shared" si="123"/>
        <v/>
      </c>
      <c r="AX456" s="1" t="str">
        <f t="shared" si="124"/>
        <v/>
      </c>
      <c r="AY456" s="1">
        <f>IFERROR(IF($AE456&gt;$AE455,VLOOKUP($AC456+AL$1,STOCK!$F$10:$AB$209,16,0),IF($AE456=$AE455,(IF(AY455&gt;=1,AY455-COUNTIFS($AE455:$AE455,$AC456,AL455:AL455,$AI$1),0)),0)),0)</f>
        <v>0</v>
      </c>
      <c r="AZ456" s="1">
        <f>IFERROR(IF($AE456&gt;$AE455,VLOOKUP($AC456+AM$1,STOCK!$F$10:$AB$209,16,0),IF($AE456=$AE455,(IF(AZ455&gt;=1,AZ455-COUNTIFS($AE455:$AE455,$AC456,AM455:AM455,$AI$1),0)),0)),0)</f>
        <v>0</v>
      </c>
      <c r="BA456" s="1">
        <f>IFERROR(IF($AE456&gt;$AE455,VLOOKUP($AC456+AN$1,STOCK!$F$10:$AB$209,16,0),IF($AE456=$AE455,(IF(BA455&gt;=1,BA455-COUNTIFS($AE455:$AE455,$AC456,AN455:AN455,$AI$1),0)),0)),0)</f>
        <v>0</v>
      </c>
      <c r="BB456" s="1">
        <f>IFERROR(IF($AE456&gt;$AE455,VLOOKUP($AC456+AO$1,STOCK!$F$10:$AB$209,16,0),IF($AE456=$AE455,(IF(BB455&gt;=1,BB455-COUNTIFS($AE455:$AE455,$AC456,AO455:AO455,$AI$1),0)),0)),0)</f>
        <v>0</v>
      </c>
      <c r="BC456" s="1">
        <f>IFERROR(IF($AE456&gt;$AE455,VLOOKUP($AC456+AP$1,STOCK!$F$10:$AB$209,16,0),IF($AE456=$AE455,(IF(BC455&gt;=1,BC455-COUNTIFS($AE455:$AE455,$AC456,AP455:AP455,$AI$1),0)),0)),0)</f>
        <v>0</v>
      </c>
      <c r="BD456" s="1">
        <f>IFERROR(IF($AE456&gt;$AE455,VLOOKUP($AC456+AQ$1,STOCK!$F$10:$AB$209,16,0),IF($AE456=$AE455,(IF(BD455&gt;=1,BD455-COUNTIFS($AE455:$AE455,$AC456,AQ455:AQ455,$AI$1),0)),0)),0)</f>
        <v>0</v>
      </c>
      <c r="BE456" s="1">
        <f>IFERROR(IF($AE456&gt;$AE455,VLOOKUP($AC456+AR$1,STOCK!$F$10:$AB$209,16,0),IF($AE456=$AE455,(IF(BE455&gt;=1,BE455-COUNTIFS($AE455:$AE455,$AC456,AR455:AR455,$AI$1),0)),0)),0)</f>
        <v>0</v>
      </c>
      <c r="BF456" s="1">
        <f>IFERROR(IF($AE456&gt;$AE455,VLOOKUP($AC456+AS$1,STOCK!$F$10:$AB$209,16,0),IF($AE456=$AE455,(IF(BF455&gt;=1,BF455-COUNTIFS($AE455:$AE455,$AC456,AS455:AS455,$AI$1),0)),0)),0)</f>
        <v>0</v>
      </c>
      <c r="BG456" s="1">
        <f>IFERROR(IF($AE456&gt;$AE455,VLOOKUP($AC456+AT$1,STOCK!$F$10:$AB$209,16,0),IF($AE456=$AE455,(IF(BG455&gt;=1,BG455-COUNTIFS($AE455:$AE455,$AC456,AT455:AT455,$AI$1),0)),0)),0)</f>
        <v>0</v>
      </c>
      <c r="BH456" s="1">
        <f>IFERROR(IF($AE456&gt;$AE455,VLOOKUP($AC456+AU$1,STOCK!$F$10:$AB$209,16,0),IF($AE456=$AE455,(IF(BH455&gt;=1,BH455-COUNTIFS($AE455:$AE455,$AC456,AU455:AU455,$AI$1),0)),0)),0)</f>
        <v>0</v>
      </c>
      <c r="BI456" s="1">
        <f>IFERROR(IF($AE456&gt;$AE455,VLOOKUP($AC456+AV$1,STOCK!$F$10:$AB$209,16,0),IF($AE456=$AE455,(IF(BI455&gt;=1,BI455-COUNTIFS($AE455:$AE455,$AC456,AV455:AV455,$AI$1),0)),0)),0)</f>
        <v>0</v>
      </c>
      <c r="BJ456" s="1">
        <f>IFERROR(IF($AE456&gt;$AE455,VLOOKUP($AC456+AW$1,STOCK!$F$10:$AB$209,16,0),IF($AE456=$AE455,(IF(BJ455&gt;=1,BJ455-COUNTIFS($AE455:$AE455,$AC456,AW455:AW455,$AI$1),0)),0)),0)</f>
        <v>0</v>
      </c>
      <c r="BK456" s="1">
        <f>IFERROR(IF($AE456&gt;$AE455,VLOOKUP($AC456+AX$1,STOCK!$F$10:$AB$209,16,0),IF($AE456=$AE455,(IF(BK455&gt;=1,BK455-COUNTIFS($AE455:$AE455,$AC456,AX455:AX455,$AI$1),0)),0)),0)</f>
        <v>0</v>
      </c>
      <c r="BL456" s="1">
        <f>IFERROR(IF($AE456&gt;$AE455,VLOOKUP($AC456+AL$1,STOCK!$F$10:$AB$209,17,0),IF($AE456=$AE455,(IF(BL455&gt;=1,BL455-COUNTIFS($AE455:$AE455,$AC456,AL455:AL455,$AI$2),0)),0)),0)</f>
        <v>0</v>
      </c>
      <c r="BM456" s="1">
        <f>IFERROR(IF($AE456&gt;$AE455,VLOOKUP($AC456+AM$1,STOCK!$F$10:$AB$209,17,0),IF($AE456=$AE455,(IF(BM455&gt;=1,BM455-COUNTIFS($AE455:$AE455,$AC456,AM455:AM455,$AI$2),0)),0)),0)</f>
        <v>0</v>
      </c>
      <c r="BN456" s="1">
        <f>IFERROR(IF($AE456&gt;$AE455,VLOOKUP($AC456+AN$1,STOCK!$F$10:$AB$209,17,0),IF($AE456=$AE455,(IF(BN455&gt;=1,BN455-COUNTIFS($AE455:$AE455,$AC456,AN455:AN455,$AI$2),0)),0)),0)</f>
        <v>0</v>
      </c>
      <c r="BO456" s="1">
        <f>IFERROR(IF($AE456&gt;$AE455,VLOOKUP($AC456+AO$1,STOCK!$F$10:$AB$209,17,0),IF($AE456=$AE455,(IF(BO455&gt;=1,BO455-COUNTIFS($AE455:$AE455,$AC456,AO455:AO455,$AI$2),0)),0)),0)</f>
        <v>0</v>
      </c>
      <c r="BP456" s="1">
        <f>IFERROR(IF($AE456&gt;$AE455,VLOOKUP($AC456+AP$1,STOCK!$F$10:$AB$209,17,0),IF($AE456=$AE455,(IF(BP455&gt;=1,BP455-COUNTIFS($AE455:$AE455,$AC456,AP455:AP455,$AI$2),0)),0)),0)</f>
        <v>0</v>
      </c>
      <c r="BQ456" s="1">
        <f>IFERROR(IF($AE456&gt;$AE455,VLOOKUP($AC456+AQ$1,STOCK!$F$10:$AB$209,17,0),IF($AE456=$AE455,(IF(BQ455&gt;=1,BQ455-COUNTIFS($AE455:$AE455,$AC456,AQ455:AQ455,$AI$2),0)),0)),0)</f>
        <v>0</v>
      </c>
      <c r="BR456" s="1">
        <f>IFERROR(IF($AE456&gt;$AE455,VLOOKUP($AC456+AR$1,STOCK!$F$10:$AB$209,17,0),IF($AE456=$AE455,(IF(BR455&gt;=1,BR455-COUNTIFS($AE455:$AE455,$AC456,AR455:AR455,$AI$2),0)),0)),0)</f>
        <v>0</v>
      </c>
      <c r="BS456" s="1">
        <f>IFERROR(IF($AE456&gt;$AE455,VLOOKUP($AC456+AS$1,STOCK!$F$10:$AB$209,17,0),IF($AE456=$AE455,(IF(BS455&gt;=1,BS455-COUNTIFS($AE455:$AE455,$AC456,AS455:AS455,$AI$2),0)),0)),0)</f>
        <v>0</v>
      </c>
      <c r="BT456" s="1">
        <f>IFERROR(IF($AE456&gt;$AE455,VLOOKUP($AC456+AT$1,STOCK!$F$10:$AB$209,17,0),IF($AE456=$AE455,(IF(BT455&gt;=1,BT455-COUNTIFS($AE455:$AE455,$AC456,AT455:AT455,$AI$2),0)),0)),0)</f>
        <v>0</v>
      </c>
      <c r="BU456" s="1">
        <f>IFERROR(IF($AE456&gt;$AE455,VLOOKUP($AC456+AU$1,STOCK!$F$10:$AB$209,17,0),IF($AE456=$AE455,(IF(BU455&gt;=1,BU455-COUNTIFS($AE455:$AE455,$AC456,AU455:AU455,$AI$2),0)),0)),0)</f>
        <v>0</v>
      </c>
      <c r="BV456" s="1">
        <f>IFERROR(IF($AE456&gt;$AE455,VLOOKUP($AC456+AV$1,STOCK!$F$10:$AB$209,17,0),IF($AE456=$AE455,(IF(BV455&gt;=1,BV455-COUNTIFS($AE455:$AE455,$AC456,AV455:AV455,$AI$2),0)),0)),0)</f>
        <v>0</v>
      </c>
      <c r="BW456" s="1">
        <f>IFERROR(IF($AE456&gt;$AE455,VLOOKUP($AC456+AW$1,STOCK!$F$10:$AB$209,17,0),IF($AE456=$AE455,(IF(BW455&gt;=1,BW455-COUNTIFS($AE455:$AE455,$AC456,AW455:AW455,$AI$2),0)),0)),0)</f>
        <v>0</v>
      </c>
      <c r="BX456" s="1">
        <f>IFERROR(IF($AE456&gt;$AE455,VLOOKUP($AC456+AX$1,STOCK!$F$10:$AB$209,17,0),IF($AE456=$AE455,(IF(BX455&gt;=1,BX455-COUNTIFS($AE455:$AE455,$AC456,AX455:AX455,$AI$2),0)),0)),0)</f>
        <v>0</v>
      </c>
    </row>
    <row r="457" spans="29:76" x14ac:dyDescent="0.25">
      <c r="AC457" s="1">
        <f t="shared" si="110"/>
        <v>0</v>
      </c>
      <c r="AD457" s="1">
        <f>IFERROR(IF(LEN(AK457)&gt;=1,VLOOKUP(HLOOKUP(AK457,PROFILE!$K$5:$V$8,4,0),PROFILE!$F$1:$G$3,2,0),0),0)</f>
        <v>0</v>
      </c>
      <c r="AE457" s="1">
        <f t="shared" si="111"/>
        <v>0</v>
      </c>
      <c r="AF457" s="1">
        <v>444</v>
      </c>
      <c r="AI457" s="1" t="str">
        <f>IFERROR(IF($AH457&gt;=1,VLOOKUP($AG457,STUDENT!$O$8:$Z$1507,3,0),""),"")</f>
        <v/>
      </c>
      <c r="AJ457" s="1" t="str">
        <f>IFERROR(IF($AH457&gt;=1,VLOOKUP($AG457,STUDENT!$O$8:$Z$1507,4,0),""),"")</f>
        <v/>
      </c>
      <c r="AK457" s="1" t="str">
        <f>IFERROR(IF($AH457&gt;=1,VLOOKUP($AG457,STUDENT!$O$8:$Z$1507,6,0),""),"")</f>
        <v/>
      </c>
      <c r="AL457" s="1" t="str">
        <f t="shared" si="112"/>
        <v/>
      </c>
      <c r="AM457" s="1" t="str">
        <f t="shared" si="113"/>
        <v/>
      </c>
      <c r="AN457" s="1" t="str">
        <f t="shared" si="114"/>
        <v/>
      </c>
      <c r="AO457" s="1" t="str">
        <f t="shared" si="115"/>
        <v/>
      </c>
      <c r="AP457" s="1" t="str">
        <f t="shared" si="116"/>
        <v/>
      </c>
      <c r="AQ457" s="1" t="str">
        <f t="shared" si="117"/>
        <v/>
      </c>
      <c r="AR457" s="1" t="str">
        <f t="shared" si="118"/>
        <v/>
      </c>
      <c r="AS457" s="1" t="str">
        <f t="shared" si="119"/>
        <v/>
      </c>
      <c r="AT457" s="1" t="str">
        <f t="shared" si="120"/>
        <v/>
      </c>
      <c r="AU457" s="1" t="str">
        <f t="shared" si="121"/>
        <v/>
      </c>
      <c r="AV457" s="1" t="str">
        <f t="shared" si="122"/>
        <v/>
      </c>
      <c r="AW457" s="1" t="str">
        <f t="shared" si="123"/>
        <v/>
      </c>
      <c r="AX457" s="1" t="str">
        <f t="shared" si="124"/>
        <v/>
      </c>
      <c r="AY457" s="1">
        <f>IFERROR(IF($AE457&gt;$AE456,VLOOKUP($AC457+AL$1,STOCK!$F$10:$AB$209,16,0),IF($AE457=$AE456,(IF(AY456&gt;=1,AY456-COUNTIFS($AE456:$AE456,$AC457,AL456:AL456,$AI$1),0)),0)),0)</f>
        <v>0</v>
      </c>
      <c r="AZ457" s="1">
        <f>IFERROR(IF($AE457&gt;$AE456,VLOOKUP($AC457+AM$1,STOCK!$F$10:$AB$209,16,0),IF($AE457=$AE456,(IF(AZ456&gt;=1,AZ456-COUNTIFS($AE456:$AE456,$AC457,AM456:AM456,$AI$1),0)),0)),0)</f>
        <v>0</v>
      </c>
      <c r="BA457" s="1">
        <f>IFERROR(IF($AE457&gt;$AE456,VLOOKUP($AC457+AN$1,STOCK!$F$10:$AB$209,16,0),IF($AE457=$AE456,(IF(BA456&gt;=1,BA456-COUNTIFS($AE456:$AE456,$AC457,AN456:AN456,$AI$1),0)),0)),0)</f>
        <v>0</v>
      </c>
      <c r="BB457" s="1">
        <f>IFERROR(IF($AE457&gt;$AE456,VLOOKUP($AC457+AO$1,STOCK!$F$10:$AB$209,16,0),IF($AE457=$AE456,(IF(BB456&gt;=1,BB456-COUNTIFS($AE456:$AE456,$AC457,AO456:AO456,$AI$1),0)),0)),0)</f>
        <v>0</v>
      </c>
      <c r="BC457" s="1">
        <f>IFERROR(IF($AE457&gt;$AE456,VLOOKUP($AC457+AP$1,STOCK!$F$10:$AB$209,16,0),IF($AE457=$AE456,(IF(BC456&gt;=1,BC456-COUNTIFS($AE456:$AE456,$AC457,AP456:AP456,$AI$1),0)),0)),0)</f>
        <v>0</v>
      </c>
      <c r="BD457" s="1">
        <f>IFERROR(IF($AE457&gt;$AE456,VLOOKUP($AC457+AQ$1,STOCK!$F$10:$AB$209,16,0),IF($AE457=$AE456,(IF(BD456&gt;=1,BD456-COUNTIFS($AE456:$AE456,$AC457,AQ456:AQ456,$AI$1),0)),0)),0)</f>
        <v>0</v>
      </c>
      <c r="BE457" s="1">
        <f>IFERROR(IF($AE457&gt;$AE456,VLOOKUP($AC457+AR$1,STOCK!$F$10:$AB$209,16,0),IF($AE457=$AE456,(IF(BE456&gt;=1,BE456-COUNTIFS($AE456:$AE456,$AC457,AR456:AR456,$AI$1),0)),0)),0)</f>
        <v>0</v>
      </c>
      <c r="BF457" s="1">
        <f>IFERROR(IF($AE457&gt;$AE456,VLOOKUP($AC457+AS$1,STOCK!$F$10:$AB$209,16,0),IF($AE457=$AE456,(IF(BF456&gt;=1,BF456-COUNTIFS($AE456:$AE456,$AC457,AS456:AS456,$AI$1),0)),0)),0)</f>
        <v>0</v>
      </c>
      <c r="BG457" s="1">
        <f>IFERROR(IF($AE457&gt;$AE456,VLOOKUP($AC457+AT$1,STOCK!$F$10:$AB$209,16,0),IF($AE457=$AE456,(IF(BG456&gt;=1,BG456-COUNTIFS($AE456:$AE456,$AC457,AT456:AT456,$AI$1),0)),0)),0)</f>
        <v>0</v>
      </c>
      <c r="BH457" s="1">
        <f>IFERROR(IF($AE457&gt;$AE456,VLOOKUP($AC457+AU$1,STOCK!$F$10:$AB$209,16,0),IF($AE457=$AE456,(IF(BH456&gt;=1,BH456-COUNTIFS($AE456:$AE456,$AC457,AU456:AU456,$AI$1),0)),0)),0)</f>
        <v>0</v>
      </c>
      <c r="BI457" s="1">
        <f>IFERROR(IF($AE457&gt;$AE456,VLOOKUP($AC457+AV$1,STOCK!$F$10:$AB$209,16,0),IF($AE457=$AE456,(IF(BI456&gt;=1,BI456-COUNTIFS($AE456:$AE456,$AC457,AV456:AV456,$AI$1),0)),0)),0)</f>
        <v>0</v>
      </c>
      <c r="BJ457" s="1">
        <f>IFERROR(IF($AE457&gt;$AE456,VLOOKUP($AC457+AW$1,STOCK!$F$10:$AB$209,16,0),IF($AE457=$AE456,(IF(BJ456&gt;=1,BJ456-COUNTIFS($AE456:$AE456,$AC457,AW456:AW456,$AI$1),0)),0)),0)</f>
        <v>0</v>
      </c>
      <c r="BK457" s="1">
        <f>IFERROR(IF($AE457&gt;$AE456,VLOOKUP($AC457+AX$1,STOCK!$F$10:$AB$209,16,0),IF($AE457=$AE456,(IF(BK456&gt;=1,BK456-COUNTIFS($AE456:$AE456,$AC457,AX456:AX456,$AI$1),0)),0)),0)</f>
        <v>0</v>
      </c>
      <c r="BL457" s="1">
        <f>IFERROR(IF($AE457&gt;$AE456,VLOOKUP($AC457+AL$1,STOCK!$F$10:$AB$209,17,0),IF($AE457=$AE456,(IF(BL456&gt;=1,BL456-COUNTIFS($AE456:$AE456,$AC457,AL456:AL456,$AI$2),0)),0)),0)</f>
        <v>0</v>
      </c>
      <c r="BM457" s="1">
        <f>IFERROR(IF($AE457&gt;$AE456,VLOOKUP($AC457+AM$1,STOCK!$F$10:$AB$209,17,0),IF($AE457=$AE456,(IF(BM456&gt;=1,BM456-COUNTIFS($AE456:$AE456,$AC457,AM456:AM456,$AI$2),0)),0)),0)</f>
        <v>0</v>
      </c>
      <c r="BN457" s="1">
        <f>IFERROR(IF($AE457&gt;$AE456,VLOOKUP($AC457+AN$1,STOCK!$F$10:$AB$209,17,0),IF($AE457=$AE456,(IF(BN456&gt;=1,BN456-COUNTIFS($AE456:$AE456,$AC457,AN456:AN456,$AI$2),0)),0)),0)</f>
        <v>0</v>
      </c>
      <c r="BO457" s="1">
        <f>IFERROR(IF($AE457&gt;$AE456,VLOOKUP($AC457+AO$1,STOCK!$F$10:$AB$209,17,0),IF($AE457=$AE456,(IF(BO456&gt;=1,BO456-COUNTIFS($AE456:$AE456,$AC457,AO456:AO456,$AI$2),0)),0)),0)</f>
        <v>0</v>
      </c>
      <c r="BP457" s="1">
        <f>IFERROR(IF($AE457&gt;$AE456,VLOOKUP($AC457+AP$1,STOCK!$F$10:$AB$209,17,0),IF($AE457=$AE456,(IF(BP456&gt;=1,BP456-COUNTIFS($AE456:$AE456,$AC457,AP456:AP456,$AI$2),0)),0)),0)</f>
        <v>0</v>
      </c>
      <c r="BQ457" s="1">
        <f>IFERROR(IF($AE457&gt;$AE456,VLOOKUP($AC457+AQ$1,STOCK!$F$10:$AB$209,17,0),IF($AE457=$AE456,(IF(BQ456&gt;=1,BQ456-COUNTIFS($AE456:$AE456,$AC457,AQ456:AQ456,$AI$2),0)),0)),0)</f>
        <v>0</v>
      </c>
      <c r="BR457" s="1">
        <f>IFERROR(IF($AE457&gt;$AE456,VLOOKUP($AC457+AR$1,STOCK!$F$10:$AB$209,17,0),IF($AE457=$AE456,(IF(BR456&gt;=1,BR456-COUNTIFS($AE456:$AE456,$AC457,AR456:AR456,$AI$2),0)),0)),0)</f>
        <v>0</v>
      </c>
      <c r="BS457" s="1">
        <f>IFERROR(IF($AE457&gt;$AE456,VLOOKUP($AC457+AS$1,STOCK!$F$10:$AB$209,17,0),IF($AE457=$AE456,(IF(BS456&gt;=1,BS456-COUNTIFS($AE456:$AE456,$AC457,AS456:AS456,$AI$2),0)),0)),0)</f>
        <v>0</v>
      </c>
      <c r="BT457" s="1">
        <f>IFERROR(IF($AE457&gt;$AE456,VLOOKUP($AC457+AT$1,STOCK!$F$10:$AB$209,17,0),IF($AE457=$AE456,(IF(BT456&gt;=1,BT456-COUNTIFS($AE456:$AE456,$AC457,AT456:AT456,$AI$2),0)),0)),0)</f>
        <v>0</v>
      </c>
      <c r="BU457" s="1">
        <f>IFERROR(IF($AE457&gt;$AE456,VLOOKUP($AC457+AU$1,STOCK!$F$10:$AB$209,17,0),IF($AE457=$AE456,(IF(BU456&gt;=1,BU456-COUNTIFS($AE456:$AE456,$AC457,AU456:AU456,$AI$2),0)),0)),0)</f>
        <v>0</v>
      </c>
      <c r="BV457" s="1">
        <f>IFERROR(IF($AE457&gt;$AE456,VLOOKUP($AC457+AV$1,STOCK!$F$10:$AB$209,17,0),IF($AE457=$AE456,(IF(BV456&gt;=1,BV456-COUNTIFS($AE456:$AE456,$AC457,AV456:AV456,$AI$2),0)),0)),0)</f>
        <v>0</v>
      </c>
      <c r="BW457" s="1">
        <f>IFERROR(IF($AE457&gt;$AE456,VLOOKUP($AC457+AW$1,STOCK!$F$10:$AB$209,17,0),IF($AE457=$AE456,(IF(BW456&gt;=1,BW456-COUNTIFS($AE456:$AE456,$AC457,AW456:AW456,$AI$2),0)),0)),0)</f>
        <v>0</v>
      </c>
      <c r="BX457" s="1">
        <f>IFERROR(IF($AE457&gt;$AE456,VLOOKUP($AC457+AX$1,STOCK!$F$10:$AB$209,17,0),IF($AE457=$AE456,(IF(BX456&gt;=1,BX456-COUNTIFS($AE456:$AE456,$AC457,AX456:AX456,$AI$2),0)),0)),0)</f>
        <v>0</v>
      </c>
    </row>
    <row r="458" spans="29:76" x14ac:dyDescent="0.25">
      <c r="AC458" s="1">
        <f t="shared" si="110"/>
        <v>0</v>
      </c>
      <c r="AD458" s="1">
        <f>IFERROR(IF(LEN(AK458)&gt;=1,VLOOKUP(HLOOKUP(AK458,PROFILE!$K$5:$V$8,4,0),PROFILE!$F$1:$G$3,2,0),0),0)</f>
        <v>0</v>
      </c>
      <c r="AE458" s="1">
        <f t="shared" si="111"/>
        <v>0</v>
      </c>
      <c r="AF458" s="1">
        <v>445</v>
      </c>
      <c r="AI458" s="1" t="str">
        <f>IFERROR(IF($AH458&gt;=1,VLOOKUP($AG458,STUDENT!$O$8:$Z$1507,3,0),""),"")</f>
        <v/>
      </c>
      <c r="AJ458" s="1" t="str">
        <f>IFERROR(IF($AH458&gt;=1,VLOOKUP($AG458,STUDENT!$O$8:$Z$1507,4,0),""),"")</f>
        <v/>
      </c>
      <c r="AK458" s="1" t="str">
        <f>IFERROR(IF($AH458&gt;=1,VLOOKUP($AG458,STUDENT!$O$8:$Z$1507,6,0),""),"")</f>
        <v/>
      </c>
      <c r="AL458" s="1" t="str">
        <f t="shared" si="112"/>
        <v/>
      </c>
      <c r="AM458" s="1" t="str">
        <f t="shared" si="113"/>
        <v/>
      </c>
      <c r="AN458" s="1" t="str">
        <f t="shared" si="114"/>
        <v/>
      </c>
      <c r="AO458" s="1" t="str">
        <f t="shared" si="115"/>
        <v/>
      </c>
      <c r="AP458" s="1" t="str">
        <f t="shared" si="116"/>
        <v/>
      </c>
      <c r="AQ458" s="1" t="str">
        <f t="shared" si="117"/>
        <v/>
      </c>
      <c r="AR458" s="1" t="str">
        <f t="shared" si="118"/>
        <v/>
      </c>
      <c r="AS458" s="1" t="str">
        <f t="shared" si="119"/>
        <v/>
      </c>
      <c r="AT458" s="1" t="str">
        <f t="shared" si="120"/>
        <v/>
      </c>
      <c r="AU458" s="1" t="str">
        <f t="shared" si="121"/>
        <v/>
      </c>
      <c r="AV458" s="1" t="str">
        <f t="shared" si="122"/>
        <v/>
      </c>
      <c r="AW458" s="1" t="str">
        <f t="shared" si="123"/>
        <v/>
      </c>
      <c r="AX458" s="1" t="str">
        <f t="shared" si="124"/>
        <v/>
      </c>
      <c r="AY458" s="1">
        <f>IFERROR(IF($AE458&gt;$AE457,VLOOKUP($AC458+AL$1,STOCK!$F$10:$AB$209,16,0),IF($AE458=$AE457,(IF(AY457&gt;=1,AY457-COUNTIFS($AE457:$AE457,$AC458,AL457:AL457,$AI$1),0)),0)),0)</f>
        <v>0</v>
      </c>
      <c r="AZ458" s="1">
        <f>IFERROR(IF($AE458&gt;$AE457,VLOOKUP($AC458+AM$1,STOCK!$F$10:$AB$209,16,0),IF($AE458=$AE457,(IF(AZ457&gt;=1,AZ457-COUNTIFS($AE457:$AE457,$AC458,AM457:AM457,$AI$1),0)),0)),0)</f>
        <v>0</v>
      </c>
      <c r="BA458" s="1">
        <f>IFERROR(IF($AE458&gt;$AE457,VLOOKUP($AC458+AN$1,STOCK!$F$10:$AB$209,16,0),IF($AE458=$AE457,(IF(BA457&gt;=1,BA457-COUNTIFS($AE457:$AE457,$AC458,AN457:AN457,$AI$1),0)),0)),0)</f>
        <v>0</v>
      </c>
      <c r="BB458" s="1">
        <f>IFERROR(IF($AE458&gt;$AE457,VLOOKUP($AC458+AO$1,STOCK!$F$10:$AB$209,16,0),IF($AE458=$AE457,(IF(BB457&gt;=1,BB457-COUNTIFS($AE457:$AE457,$AC458,AO457:AO457,$AI$1),0)),0)),0)</f>
        <v>0</v>
      </c>
      <c r="BC458" s="1">
        <f>IFERROR(IF($AE458&gt;$AE457,VLOOKUP($AC458+AP$1,STOCK!$F$10:$AB$209,16,0),IF($AE458=$AE457,(IF(BC457&gt;=1,BC457-COUNTIFS($AE457:$AE457,$AC458,AP457:AP457,$AI$1),0)),0)),0)</f>
        <v>0</v>
      </c>
      <c r="BD458" s="1">
        <f>IFERROR(IF($AE458&gt;$AE457,VLOOKUP($AC458+AQ$1,STOCK!$F$10:$AB$209,16,0),IF($AE458=$AE457,(IF(BD457&gt;=1,BD457-COUNTIFS($AE457:$AE457,$AC458,AQ457:AQ457,$AI$1),0)),0)),0)</f>
        <v>0</v>
      </c>
      <c r="BE458" s="1">
        <f>IFERROR(IF($AE458&gt;$AE457,VLOOKUP($AC458+AR$1,STOCK!$F$10:$AB$209,16,0),IF($AE458=$AE457,(IF(BE457&gt;=1,BE457-COUNTIFS($AE457:$AE457,$AC458,AR457:AR457,$AI$1),0)),0)),0)</f>
        <v>0</v>
      </c>
      <c r="BF458" s="1">
        <f>IFERROR(IF($AE458&gt;$AE457,VLOOKUP($AC458+AS$1,STOCK!$F$10:$AB$209,16,0),IF($AE458=$AE457,(IF(BF457&gt;=1,BF457-COUNTIFS($AE457:$AE457,$AC458,AS457:AS457,$AI$1),0)),0)),0)</f>
        <v>0</v>
      </c>
      <c r="BG458" s="1">
        <f>IFERROR(IF($AE458&gt;$AE457,VLOOKUP($AC458+AT$1,STOCK!$F$10:$AB$209,16,0),IF($AE458=$AE457,(IF(BG457&gt;=1,BG457-COUNTIFS($AE457:$AE457,$AC458,AT457:AT457,$AI$1),0)),0)),0)</f>
        <v>0</v>
      </c>
      <c r="BH458" s="1">
        <f>IFERROR(IF($AE458&gt;$AE457,VLOOKUP($AC458+AU$1,STOCK!$F$10:$AB$209,16,0),IF($AE458=$AE457,(IF(BH457&gt;=1,BH457-COUNTIFS($AE457:$AE457,$AC458,AU457:AU457,$AI$1),0)),0)),0)</f>
        <v>0</v>
      </c>
      <c r="BI458" s="1">
        <f>IFERROR(IF($AE458&gt;$AE457,VLOOKUP($AC458+AV$1,STOCK!$F$10:$AB$209,16,0),IF($AE458=$AE457,(IF(BI457&gt;=1,BI457-COUNTIFS($AE457:$AE457,$AC458,AV457:AV457,$AI$1),0)),0)),0)</f>
        <v>0</v>
      </c>
      <c r="BJ458" s="1">
        <f>IFERROR(IF($AE458&gt;$AE457,VLOOKUP($AC458+AW$1,STOCK!$F$10:$AB$209,16,0),IF($AE458=$AE457,(IF(BJ457&gt;=1,BJ457-COUNTIFS($AE457:$AE457,$AC458,AW457:AW457,$AI$1),0)),0)),0)</f>
        <v>0</v>
      </c>
      <c r="BK458" s="1">
        <f>IFERROR(IF($AE458&gt;$AE457,VLOOKUP($AC458+AX$1,STOCK!$F$10:$AB$209,16,0),IF($AE458=$AE457,(IF(BK457&gt;=1,BK457-COUNTIFS($AE457:$AE457,$AC458,AX457:AX457,$AI$1),0)),0)),0)</f>
        <v>0</v>
      </c>
      <c r="BL458" s="1">
        <f>IFERROR(IF($AE458&gt;$AE457,VLOOKUP($AC458+AL$1,STOCK!$F$10:$AB$209,17,0),IF($AE458=$AE457,(IF(BL457&gt;=1,BL457-COUNTIFS($AE457:$AE457,$AC458,AL457:AL457,$AI$2),0)),0)),0)</f>
        <v>0</v>
      </c>
      <c r="BM458" s="1">
        <f>IFERROR(IF($AE458&gt;$AE457,VLOOKUP($AC458+AM$1,STOCK!$F$10:$AB$209,17,0),IF($AE458=$AE457,(IF(BM457&gt;=1,BM457-COUNTIFS($AE457:$AE457,$AC458,AM457:AM457,$AI$2),0)),0)),0)</f>
        <v>0</v>
      </c>
      <c r="BN458" s="1">
        <f>IFERROR(IF($AE458&gt;$AE457,VLOOKUP($AC458+AN$1,STOCK!$F$10:$AB$209,17,0),IF($AE458=$AE457,(IF(BN457&gt;=1,BN457-COUNTIFS($AE457:$AE457,$AC458,AN457:AN457,$AI$2),0)),0)),0)</f>
        <v>0</v>
      </c>
      <c r="BO458" s="1">
        <f>IFERROR(IF($AE458&gt;$AE457,VLOOKUP($AC458+AO$1,STOCK!$F$10:$AB$209,17,0),IF($AE458=$AE457,(IF(BO457&gt;=1,BO457-COUNTIFS($AE457:$AE457,$AC458,AO457:AO457,$AI$2),0)),0)),0)</f>
        <v>0</v>
      </c>
      <c r="BP458" s="1">
        <f>IFERROR(IF($AE458&gt;$AE457,VLOOKUP($AC458+AP$1,STOCK!$F$10:$AB$209,17,0),IF($AE458=$AE457,(IF(BP457&gt;=1,BP457-COUNTIFS($AE457:$AE457,$AC458,AP457:AP457,$AI$2),0)),0)),0)</f>
        <v>0</v>
      </c>
      <c r="BQ458" s="1">
        <f>IFERROR(IF($AE458&gt;$AE457,VLOOKUP($AC458+AQ$1,STOCK!$F$10:$AB$209,17,0),IF($AE458=$AE457,(IF(BQ457&gt;=1,BQ457-COUNTIFS($AE457:$AE457,$AC458,AQ457:AQ457,$AI$2),0)),0)),0)</f>
        <v>0</v>
      </c>
      <c r="BR458" s="1">
        <f>IFERROR(IF($AE458&gt;$AE457,VLOOKUP($AC458+AR$1,STOCK!$F$10:$AB$209,17,0),IF($AE458=$AE457,(IF(BR457&gt;=1,BR457-COUNTIFS($AE457:$AE457,$AC458,AR457:AR457,$AI$2),0)),0)),0)</f>
        <v>0</v>
      </c>
      <c r="BS458" s="1">
        <f>IFERROR(IF($AE458&gt;$AE457,VLOOKUP($AC458+AS$1,STOCK!$F$10:$AB$209,17,0),IF($AE458=$AE457,(IF(BS457&gt;=1,BS457-COUNTIFS($AE457:$AE457,$AC458,AS457:AS457,$AI$2),0)),0)),0)</f>
        <v>0</v>
      </c>
      <c r="BT458" s="1">
        <f>IFERROR(IF($AE458&gt;$AE457,VLOOKUP($AC458+AT$1,STOCK!$F$10:$AB$209,17,0),IF($AE458=$AE457,(IF(BT457&gt;=1,BT457-COUNTIFS($AE457:$AE457,$AC458,AT457:AT457,$AI$2),0)),0)),0)</f>
        <v>0</v>
      </c>
      <c r="BU458" s="1">
        <f>IFERROR(IF($AE458&gt;$AE457,VLOOKUP($AC458+AU$1,STOCK!$F$10:$AB$209,17,0),IF($AE458=$AE457,(IF(BU457&gt;=1,BU457-COUNTIFS($AE457:$AE457,$AC458,AU457:AU457,$AI$2),0)),0)),0)</f>
        <v>0</v>
      </c>
      <c r="BV458" s="1">
        <f>IFERROR(IF($AE458&gt;$AE457,VLOOKUP($AC458+AV$1,STOCK!$F$10:$AB$209,17,0),IF($AE458=$AE457,(IF(BV457&gt;=1,BV457-COUNTIFS($AE457:$AE457,$AC458,AV457:AV457,$AI$2),0)),0)),0)</f>
        <v>0</v>
      </c>
      <c r="BW458" s="1">
        <f>IFERROR(IF($AE458&gt;$AE457,VLOOKUP($AC458+AW$1,STOCK!$F$10:$AB$209,17,0),IF($AE458=$AE457,(IF(BW457&gt;=1,BW457-COUNTIFS($AE457:$AE457,$AC458,AW457:AW457,$AI$2),0)),0)),0)</f>
        <v>0</v>
      </c>
      <c r="BX458" s="1">
        <f>IFERROR(IF($AE458&gt;$AE457,VLOOKUP($AC458+AX$1,STOCK!$F$10:$AB$209,17,0),IF($AE458=$AE457,(IF(BX457&gt;=1,BX457-COUNTIFS($AE457:$AE457,$AC458,AX457:AX457,$AI$2),0)),0)),0)</f>
        <v>0</v>
      </c>
    </row>
    <row r="459" spans="29:76" x14ac:dyDescent="0.25">
      <c r="AC459" s="1">
        <f t="shared" si="110"/>
        <v>0</v>
      </c>
      <c r="AD459" s="1">
        <f>IFERROR(IF(LEN(AK459)&gt;=1,VLOOKUP(HLOOKUP(AK459,PROFILE!$K$5:$V$8,4,0),PROFILE!$F$1:$G$3,2,0),0),0)</f>
        <v>0</v>
      </c>
      <c r="AE459" s="1">
        <f t="shared" si="111"/>
        <v>0</v>
      </c>
      <c r="AF459" s="1">
        <v>446</v>
      </c>
      <c r="AI459" s="1" t="str">
        <f>IFERROR(IF($AH459&gt;=1,VLOOKUP($AG459,STUDENT!$O$8:$Z$1507,3,0),""),"")</f>
        <v/>
      </c>
      <c r="AJ459" s="1" t="str">
        <f>IFERROR(IF($AH459&gt;=1,VLOOKUP($AG459,STUDENT!$O$8:$Z$1507,4,0),""),"")</f>
        <v/>
      </c>
      <c r="AK459" s="1" t="str">
        <f>IFERROR(IF($AH459&gt;=1,VLOOKUP($AG459,STUDENT!$O$8:$Z$1507,6,0),""),"")</f>
        <v/>
      </c>
      <c r="AL459" s="1" t="str">
        <f t="shared" si="112"/>
        <v/>
      </c>
      <c r="AM459" s="1" t="str">
        <f t="shared" si="113"/>
        <v/>
      </c>
      <c r="AN459" s="1" t="str">
        <f t="shared" si="114"/>
        <v/>
      </c>
      <c r="AO459" s="1" t="str">
        <f t="shared" si="115"/>
        <v/>
      </c>
      <c r="AP459" s="1" t="str">
        <f t="shared" si="116"/>
        <v/>
      </c>
      <c r="AQ459" s="1" t="str">
        <f t="shared" si="117"/>
        <v/>
      </c>
      <c r="AR459" s="1" t="str">
        <f t="shared" si="118"/>
        <v/>
      </c>
      <c r="AS459" s="1" t="str">
        <f t="shared" si="119"/>
        <v/>
      </c>
      <c r="AT459" s="1" t="str">
        <f t="shared" si="120"/>
        <v/>
      </c>
      <c r="AU459" s="1" t="str">
        <f t="shared" si="121"/>
        <v/>
      </c>
      <c r="AV459" s="1" t="str">
        <f t="shared" si="122"/>
        <v/>
      </c>
      <c r="AW459" s="1" t="str">
        <f t="shared" si="123"/>
        <v/>
      </c>
      <c r="AX459" s="1" t="str">
        <f t="shared" si="124"/>
        <v/>
      </c>
      <c r="AY459" s="1">
        <f>IFERROR(IF($AE459&gt;$AE458,VLOOKUP($AC459+AL$1,STOCK!$F$10:$AB$209,16,0),IF($AE459=$AE458,(IF(AY458&gt;=1,AY458-COUNTIFS($AE458:$AE458,$AC459,AL458:AL458,$AI$1),0)),0)),0)</f>
        <v>0</v>
      </c>
      <c r="AZ459" s="1">
        <f>IFERROR(IF($AE459&gt;$AE458,VLOOKUP($AC459+AM$1,STOCK!$F$10:$AB$209,16,0),IF($AE459=$AE458,(IF(AZ458&gt;=1,AZ458-COUNTIFS($AE458:$AE458,$AC459,AM458:AM458,$AI$1),0)),0)),0)</f>
        <v>0</v>
      </c>
      <c r="BA459" s="1">
        <f>IFERROR(IF($AE459&gt;$AE458,VLOOKUP($AC459+AN$1,STOCK!$F$10:$AB$209,16,0),IF($AE459=$AE458,(IF(BA458&gt;=1,BA458-COUNTIFS($AE458:$AE458,$AC459,AN458:AN458,$AI$1),0)),0)),0)</f>
        <v>0</v>
      </c>
      <c r="BB459" s="1">
        <f>IFERROR(IF($AE459&gt;$AE458,VLOOKUP($AC459+AO$1,STOCK!$F$10:$AB$209,16,0),IF($AE459=$AE458,(IF(BB458&gt;=1,BB458-COUNTIFS($AE458:$AE458,$AC459,AO458:AO458,$AI$1),0)),0)),0)</f>
        <v>0</v>
      </c>
      <c r="BC459" s="1">
        <f>IFERROR(IF($AE459&gt;$AE458,VLOOKUP($AC459+AP$1,STOCK!$F$10:$AB$209,16,0),IF($AE459=$AE458,(IF(BC458&gt;=1,BC458-COUNTIFS($AE458:$AE458,$AC459,AP458:AP458,$AI$1),0)),0)),0)</f>
        <v>0</v>
      </c>
      <c r="BD459" s="1">
        <f>IFERROR(IF($AE459&gt;$AE458,VLOOKUP($AC459+AQ$1,STOCK!$F$10:$AB$209,16,0),IF($AE459=$AE458,(IF(BD458&gt;=1,BD458-COUNTIFS($AE458:$AE458,$AC459,AQ458:AQ458,$AI$1),0)),0)),0)</f>
        <v>0</v>
      </c>
      <c r="BE459" s="1">
        <f>IFERROR(IF($AE459&gt;$AE458,VLOOKUP($AC459+AR$1,STOCK!$F$10:$AB$209,16,0),IF($AE459=$AE458,(IF(BE458&gt;=1,BE458-COUNTIFS($AE458:$AE458,$AC459,AR458:AR458,$AI$1),0)),0)),0)</f>
        <v>0</v>
      </c>
      <c r="BF459" s="1">
        <f>IFERROR(IF($AE459&gt;$AE458,VLOOKUP($AC459+AS$1,STOCK!$F$10:$AB$209,16,0),IF($AE459=$AE458,(IF(BF458&gt;=1,BF458-COUNTIFS($AE458:$AE458,$AC459,AS458:AS458,$AI$1),0)),0)),0)</f>
        <v>0</v>
      </c>
      <c r="BG459" s="1">
        <f>IFERROR(IF($AE459&gt;$AE458,VLOOKUP($AC459+AT$1,STOCK!$F$10:$AB$209,16,0),IF($AE459=$AE458,(IF(BG458&gt;=1,BG458-COUNTIFS($AE458:$AE458,$AC459,AT458:AT458,$AI$1),0)),0)),0)</f>
        <v>0</v>
      </c>
      <c r="BH459" s="1">
        <f>IFERROR(IF($AE459&gt;$AE458,VLOOKUP($AC459+AU$1,STOCK!$F$10:$AB$209,16,0),IF($AE459=$AE458,(IF(BH458&gt;=1,BH458-COUNTIFS($AE458:$AE458,$AC459,AU458:AU458,$AI$1),0)),0)),0)</f>
        <v>0</v>
      </c>
      <c r="BI459" s="1">
        <f>IFERROR(IF($AE459&gt;$AE458,VLOOKUP($AC459+AV$1,STOCK!$F$10:$AB$209,16,0),IF($AE459=$AE458,(IF(BI458&gt;=1,BI458-COUNTIFS($AE458:$AE458,$AC459,AV458:AV458,$AI$1),0)),0)),0)</f>
        <v>0</v>
      </c>
      <c r="BJ459" s="1">
        <f>IFERROR(IF($AE459&gt;$AE458,VLOOKUP($AC459+AW$1,STOCK!$F$10:$AB$209,16,0),IF($AE459=$AE458,(IF(BJ458&gt;=1,BJ458-COUNTIFS($AE458:$AE458,$AC459,AW458:AW458,$AI$1),0)),0)),0)</f>
        <v>0</v>
      </c>
      <c r="BK459" s="1">
        <f>IFERROR(IF($AE459&gt;$AE458,VLOOKUP($AC459+AX$1,STOCK!$F$10:$AB$209,16,0),IF($AE459=$AE458,(IF(BK458&gt;=1,BK458-COUNTIFS($AE458:$AE458,$AC459,AX458:AX458,$AI$1),0)),0)),0)</f>
        <v>0</v>
      </c>
      <c r="BL459" s="1">
        <f>IFERROR(IF($AE459&gt;$AE458,VLOOKUP($AC459+AL$1,STOCK!$F$10:$AB$209,17,0),IF($AE459=$AE458,(IF(BL458&gt;=1,BL458-COUNTIFS($AE458:$AE458,$AC459,AL458:AL458,$AI$2),0)),0)),0)</f>
        <v>0</v>
      </c>
      <c r="BM459" s="1">
        <f>IFERROR(IF($AE459&gt;$AE458,VLOOKUP($AC459+AM$1,STOCK!$F$10:$AB$209,17,0),IF($AE459=$AE458,(IF(BM458&gt;=1,BM458-COUNTIFS($AE458:$AE458,$AC459,AM458:AM458,$AI$2),0)),0)),0)</f>
        <v>0</v>
      </c>
      <c r="BN459" s="1">
        <f>IFERROR(IF($AE459&gt;$AE458,VLOOKUP($AC459+AN$1,STOCK!$F$10:$AB$209,17,0),IF($AE459=$AE458,(IF(BN458&gt;=1,BN458-COUNTIFS($AE458:$AE458,$AC459,AN458:AN458,$AI$2),0)),0)),0)</f>
        <v>0</v>
      </c>
      <c r="BO459" s="1">
        <f>IFERROR(IF($AE459&gt;$AE458,VLOOKUP($AC459+AO$1,STOCK!$F$10:$AB$209,17,0),IF($AE459=$AE458,(IF(BO458&gt;=1,BO458-COUNTIFS($AE458:$AE458,$AC459,AO458:AO458,$AI$2),0)),0)),0)</f>
        <v>0</v>
      </c>
      <c r="BP459" s="1">
        <f>IFERROR(IF($AE459&gt;$AE458,VLOOKUP($AC459+AP$1,STOCK!$F$10:$AB$209,17,0),IF($AE459=$AE458,(IF(BP458&gt;=1,BP458-COUNTIFS($AE458:$AE458,$AC459,AP458:AP458,$AI$2),0)),0)),0)</f>
        <v>0</v>
      </c>
      <c r="BQ459" s="1">
        <f>IFERROR(IF($AE459&gt;$AE458,VLOOKUP($AC459+AQ$1,STOCK!$F$10:$AB$209,17,0),IF($AE459=$AE458,(IF(BQ458&gt;=1,BQ458-COUNTIFS($AE458:$AE458,$AC459,AQ458:AQ458,$AI$2),0)),0)),0)</f>
        <v>0</v>
      </c>
      <c r="BR459" s="1">
        <f>IFERROR(IF($AE459&gt;$AE458,VLOOKUP($AC459+AR$1,STOCK!$F$10:$AB$209,17,0),IF($AE459=$AE458,(IF(BR458&gt;=1,BR458-COUNTIFS($AE458:$AE458,$AC459,AR458:AR458,$AI$2),0)),0)),0)</f>
        <v>0</v>
      </c>
      <c r="BS459" s="1">
        <f>IFERROR(IF($AE459&gt;$AE458,VLOOKUP($AC459+AS$1,STOCK!$F$10:$AB$209,17,0),IF($AE459=$AE458,(IF(BS458&gt;=1,BS458-COUNTIFS($AE458:$AE458,$AC459,AS458:AS458,$AI$2),0)),0)),0)</f>
        <v>0</v>
      </c>
      <c r="BT459" s="1">
        <f>IFERROR(IF($AE459&gt;$AE458,VLOOKUP($AC459+AT$1,STOCK!$F$10:$AB$209,17,0),IF($AE459=$AE458,(IF(BT458&gt;=1,BT458-COUNTIFS($AE458:$AE458,$AC459,AT458:AT458,$AI$2),0)),0)),0)</f>
        <v>0</v>
      </c>
      <c r="BU459" s="1">
        <f>IFERROR(IF($AE459&gt;$AE458,VLOOKUP($AC459+AU$1,STOCK!$F$10:$AB$209,17,0),IF($AE459=$AE458,(IF(BU458&gt;=1,BU458-COUNTIFS($AE458:$AE458,$AC459,AU458:AU458,$AI$2),0)),0)),0)</f>
        <v>0</v>
      </c>
      <c r="BV459" s="1">
        <f>IFERROR(IF($AE459&gt;$AE458,VLOOKUP($AC459+AV$1,STOCK!$F$10:$AB$209,17,0),IF($AE459=$AE458,(IF(BV458&gt;=1,BV458-COUNTIFS($AE458:$AE458,$AC459,AV458:AV458,$AI$2),0)),0)),0)</f>
        <v>0</v>
      </c>
      <c r="BW459" s="1">
        <f>IFERROR(IF($AE459&gt;$AE458,VLOOKUP($AC459+AW$1,STOCK!$F$10:$AB$209,17,0),IF($AE459=$AE458,(IF(BW458&gt;=1,BW458-COUNTIFS($AE458:$AE458,$AC459,AW458:AW458,$AI$2),0)),0)),0)</f>
        <v>0</v>
      </c>
      <c r="BX459" s="1">
        <f>IFERROR(IF($AE459&gt;$AE458,VLOOKUP($AC459+AX$1,STOCK!$F$10:$AB$209,17,0),IF($AE459=$AE458,(IF(BX458&gt;=1,BX458-COUNTIFS($AE458:$AE458,$AC459,AX458:AX458,$AI$2),0)),0)),0)</f>
        <v>0</v>
      </c>
    </row>
    <row r="460" spans="29:76" x14ac:dyDescent="0.25">
      <c r="AC460" s="1">
        <f t="shared" si="110"/>
        <v>0</v>
      </c>
      <c r="AD460" s="1">
        <f>IFERROR(IF(LEN(AK460)&gt;=1,VLOOKUP(HLOOKUP(AK460,PROFILE!$K$5:$V$8,4,0),PROFILE!$F$1:$G$3,2,0),0),0)</f>
        <v>0</v>
      </c>
      <c r="AE460" s="1">
        <f t="shared" si="111"/>
        <v>0</v>
      </c>
      <c r="AF460" s="1">
        <v>447</v>
      </c>
      <c r="AI460" s="1" t="str">
        <f>IFERROR(IF($AH460&gt;=1,VLOOKUP($AG460,STUDENT!$O$8:$Z$1507,3,0),""),"")</f>
        <v/>
      </c>
      <c r="AJ460" s="1" t="str">
        <f>IFERROR(IF($AH460&gt;=1,VLOOKUP($AG460,STUDENT!$O$8:$Z$1507,4,0),""),"")</f>
        <v/>
      </c>
      <c r="AK460" s="1" t="str">
        <f>IFERROR(IF($AH460&gt;=1,VLOOKUP($AG460,STUDENT!$O$8:$Z$1507,6,0),""),"")</f>
        <v/>
      </c>
      <c r="AL460" s="1" t="str">
        <f t="shared" si="112"/>
        <v/>
      </c>
      <c r="AM460" s="1" t="str">
        <f t="shared" si="113"/>
        <v/>
      </c>
      <c r="AN460" s="1" t="str">
        <f t="shared" si="114"/>
        <v/>
      </c>
      <c r="AO460" s="1" t="str">
        <f t="shared" si="115"/>
        <v/>
      </c>
      <c r="AP460" s="1" t="str">
        <f t="shared" si="116"/>
        <v/>
      </c>
      <c r="AQ460" s="1" t="str">
        <f t="shared" si="117"/>
        <v/>
      </c>
      <c r="AR460" s="1" t="str">
        <f t="shared" si="118"/>
        <v/>
      </c>
      <c r="AS460" s="1" t="str">
        <f t="shared" si="119"/>
        <v/>
      </c>
      <c r="AT460" s="1" t="str">
        <f t="shared" si="120"/>
        <v/>
      </c>
      <c r="AU460" s="1" t="str">
        <f t="shared" si="121"/>
        <v/>
      </c>
      <c r="AV460" s="1" t="str">
        <f t="shared" si="122"/>
        <v/>
      </c>
      <c r="AW460" s="1" t="str">
        <f t="shared" si="123"/>
        <v/>
      </c>
      <c r="AX460" s="1" t="str">
        <f t="shared" si="124"/>
        <v/>
      </c>
      <c r="AY460" s="1">
        <f>IFERROR(IF($AE460&gt;$AE459,VLOOKUP($AC460+AL$1,STOCK!$F$10:$AB$209,16,0),IF($AE460=$AE459,(IF(AY459&gt;=1,AY459-COUNTIFS($AE459:$AE459,$AC460,AL459:AL459,$AI$1),0)),0)),0)</f>
        <v>0</v>
      </c>
      <c r="AZ460" s="1">
        <f>IFERROR(IF($AE460&gt;$AE459,VLOOKUP($AC460+AM$1,STOCK!$F$10:$AB$209,16,0),IF($AE460=$AE459,(IF(AZ459&gt;=1,AZ459-COUNTIFS($AE459:$AE459,$AC460,AM459:AM459,$AI$1),0)),0)),0)</f>
        <v>0</v>
      </c>
      <c r="BA460" s="1">
        <f>IFERROR(IF($AE460&gt;$AE459,VLOOKUP($AC460+AN$1,STOCK!$F$10:$AB$209,16,0),IF($AE460=$AE459,(IF(BA459&gt;=1,BA459-COUNTIFS($AE459:$AE459,$AC460,AN459:AN459,$AI$1),0)),0)),0)</f>
        <v>0</v>
      </c>
      <c r="BB460" s="1">
        <f>IFERROR(IF($AE460&gt;$AE459,VLOOKUP($AC460+AO$1,STOCK!$F$10:$AB$209,16,0),IF($AE460=$AE459,(IF(BB459&gt;=1,BB459-COUNTIFS($AE459:$AE459,$AC460,AO459:AO459,$AI$1),0)),0)),0)</f>
        <v>0</v>
      </c>
      <c r="BC460" s="1">
        <f>IFERROR(IF($AE460&gt;$AE459,VLOOKUP($AC460+AP$1,STOCK!$F$10:$AB$209,16,0),IF($AE460=$AE459,(IF(BC459&gt;=1,BC459-COUNTIFS($AE459:$AE459,$AC460,AP459:AP459,$AI$1),0)),0)),0)</f>
        <v>0</v>
      </c>
      <c r="BD460" s="1">
        <f>IFERROR(IF($AE460&gt;$AE459,VLOOKUP($AC460+AQ$1,STOCK!$F$10:$AB$209,16,0),IF($AE460=$AE459,(IF(BD459&gt;=1,BD459-COUNTIFS($AE459:$AE459,$AC460,AQ459:AQ459,$AI$1),0)),0)),0)</f>
        <v>0</v>
      </c>
      <c r="BE460" s="1">
        <f>IFERROR(IF($AE460&gt;$AE459,VLOOKUP($AC460+AR$1,STOCK!$F$10:$AB$209,16,0),IF($AE460=$AE459,(IF(BE459&gt;=1,BE459-COUNTIFS($AE459:$AE459,$AC460,AR459:AR459,$AI$1),0)),0)),0)</f>
        <v>0</v>
      </c>
      <c r="BF460" s="1">
        <f>IFERROR(IF($AE460&gt;$AE459,VLOOKUP($AC460+AS$1,STOCK!$F$10:$AB$209,16,0),IF($AE460=$AE459,(IF(BF459&gt;=1,BF459-COUNTIFS($AE459:$AE459,$AC460,AS459:AS459,$AI$1),0)),0)),0)</f>
        <v>0</v>
      </c>
      <c r="BG460" s="1">
        <f>IFERROR(IF($AE460&gt;$AE459,VLOOKUP($AC460+AT$1,STOCK!$F$10:$AB$209,16,0),IF($AE460=$AE459,(IF(BG459&gt;=1,BG459-COUNTIFS($AE459:$AE459,$AC460,AT459:AT459,$AI$1),0)),0)),0)</f>
        <v>0</v>
      </c>
      <c r="BH460" s="1">
        <f>IFERROR(IF($AE460&gt;$AE459,VLOOKUP($AC460+AU$1,STOCK!$F$10:$AB$209,16,0),IF($AE460=$AE459,(IF(BH459&gt;=1,BH459-COUNTIFS($AE459:$AE459,$AC460,AU459:AU459,$AI$1),0)),0)),0)</f>
        <v>0</v>
      </c>
      <c r="BI460" s="1">
        <f>IFERROR(IF($AE460&gt;$AE459,VLOOKUP($AC460+AV$1,STOCK!$F$10:$AB$209,16,0),IF($AE460=$AE459,(IF(BI459&gt;=1,BI459-COUNTIFS($AE459:$AE459,$AC460,AV459:AV459,$AI$1),0)),0)),0)</f>
        <v>0</v>
      </c>
      <c r="BJ460" s="1">
        <f>IFERROR(IF($AE460&gt;$AE459,VLOOKUP($AC460+AW$1,STOCK!$F$10:$AB$209,16,0),IF($AE460=$AE459,(IF(BJ459&gt;=1,BJ459-COUNTIFS($AE459:$AE459,$AC460,AW459:AW459,$AI$1),0)),0)),0)</f>
        <v>0</v>
      </c>
      <c r="BK460" s="1">
        <f>IFERROR(IF($AE460&gt;$AE459,VLOOKUP($AC460+AX$1,STOCK!$F$10:$AB$209,16,0),IF($AE460=$AE459,(IF(BK459&gt;=1,BK459-COUNTIFS($AE459:$AE459,$AC460,AX459:AX459,$AI$1),0)),0)),0)</f>
        <v>0</v>
      </c>
      <c r="BL460" s="1">
        <f>IFERROR(IF($AE460&gt;$AE459,VLOOKUP($AC460+AL$1,STOCK!$F$10:$AB$209,17,0),IF($AE460=$AE459,(IF(BL459&gt;=1,BL459-COUNTIFS($AE459:$AE459,$AC460,AL459:AL459,$AI$2),0)),0)),0)</f>
        <v>0</v>
      </c>
      <c r="BM460" s="1">
        <f>IFERROR(IF($AE460&gt;$AE459,VLOOKUP($AC460+AM$1,STOCK!$F$10:$AB$209,17,0),IF($AE460=$AE459,(IF(BM459&gt;=1,BM459-COUNTIFS($AE459:$AE459,$AC460,AM459:AM459,$AI$2),0)),0)),0)</f>
        <v>0</v>
      </c>
      <c r="BN460" s="1">
        <f>IFERROR(IF($AE460&gt;$AE459,VLOOKUP($AC460+AN$1,STOCK!$F$10:$AB$209,17,0),IF($AE460=$AE459,(IF(BN459&gt;=1,BN459-COUNTIFS($AE459:$AE459,$AC460,AN459:AN459,$AI$2),0)),0)),0)</f>
        <v>0</v>
      </c>
      <c r="BO460" s="1">
        <f>IFERROR(IF($AE460&gt;$AE459,VLOOKUP($AC460+AO$1,STOCK!$F$10:$AB$209,17,0),IF($AE460=$AE459,(IF(BO459&gt;=1,BO459-COUNTIFS($AE459:$AE459,$AC460,AO459:AO459,$AI$2),0)),0)),0)</f>
        <v>0</v>
      </c>
      <c r="BP460" s="1">
        <f>IFERROR(IF($AE460&gt;$AE459,VLOOKUP($AC460+AP$1,STOCK!$F$10:$AB$209,17,0),IF($AE460=$AE459,(IF(BP459&gt;=1,BP459-COUNTIFS($AE459:$AE459,$AC460,AP459:AP459,$AI$2),0)),0)),0)</f>
        <v>0</v>
      </c>
      <c r="BQ460" s="1">
        <f>IFERROR(IF($AE460&gt;$AE459,VLOOKUP($AC460+AQ$1,STOCK!$F$10:$AB$209,17,0),IF($AE460=$AE459,(IF(BQ459&gt;=1,BQ459-COUNTIFS($AE459:$AE459,$AC460,AQ459:AQ459,$AI$2),0)),0)),0)</f>
        <v>0</v>
      </c>
      <c r="BR460" s="1">
        <f>IFERROR(IF($AE460&gt;$AE459,VLOOKUP($AC460+AR$1,STOCK!$F$10:$AB$209,17,0),IF($AE460=$AE459,(IF(BR459&gt;=1,BR459-COUNTIFS($AE459:$AE459,$AC460,AR459:AR459,$AI$2),0)),0)),0)</f>
        <v>0</v>
      </c>
      <c r="BS460" s="1">
        <f>IFERROR(IF($AE460&gt;$AE459,VLOOKUP($AC460+AS$1,STOCK!$F$10:$AB$209,17,0),IF($AE460=$AE459,(IF(BS459&gt;=1,BS459-COUNTIFS($AE459:$AE459,$AC460,AS459:AS459,$AI$2),0)),0)),0)</f>
        <v>0</v>
      </c>
      <c r="BT460" s="1">
        <f>IFERROR(IF($AE460&gt;$AE459,VLOOKUP($AC460+AT$1,STOCK!$F$10:$AB$209,17,0),IF($AE460=$AE459,(IF(BT459&gt;=1,BT459-COUNTIFS($AE459:$AE459,$AC460,AT459:AT459,$AI$2),0)),0)),0)</f>
        <v>0</v>
      </c>
      <c r="BU460" s="1">
        <f>IFERROR(IF($AE460&gt;$AE459,VLOOKUP($AC460+AU$1,STOCK!$F$10:$AB$209,17,0),IF($AE460=$AE459,(IF(BU459&gt;=1,BU459-COUNTIFS($AE459:$AE459,$AC460,AU459:AU459,$AI$2),0)),0)),0)</f>
        <v>0</v>
      </c>
      <c r="BV460" s="1">
        <f>IFERROR(IF($AE460&gt;$AE459,VLOOKUP($AC460+AV$1,STOCK!$F$10:$AB$209,17,0),IF($AE460=$AE459,(IF(BV459&gt;=1,BV459-COUNTIFS($AE459:$AE459,$AC460,AV459:AV459,$AI$2),0)),0)),0)</f>
        <v>0</v>
      </c>
      <c r="BW460" s="1">
        <f>IFERROR(IF($AE460&gt;$AE459,VLOOKUP($AC460+AW$1,STOCK!$F$10:$AB$209,17,0),IF($AE460=$AE459,(IF(BW459&gt;=1,BW459-COUNTIFS($AE459:$AE459,$AC460,AW459:AW459,$AI$2),0)),0)),0)</f>
        <v>0</v>
      </c>
      <c r="BX460" s="1">
        <f>IFERROR(IF($AE460&gt;$AE459,VLOOKUP($AC460+AX$1,STOCK!$F$10:$AB$209,17,0),IF($AE460=$AE459,(IF(BX459&gt;=1,BX459-COUNTIFS($AE459:$AE459,$AC460,AX459:AX459,$AI$2),0)),0)),0)</f>
        <v>0</v>
      </c>
    </row>
    <row r="461" spans="29:76" x14ac:dyDescent="0.25">
      <c r="AC461" s="1">
        <f t="shared" si="110"/>
        <v>0</v>
      </c>
      <c r="AD461" s="1">
        <f>IFERROR(IF(LEN(AK461)&gt;=1,VLOOKUP(HLOOKUP(AK461,PROFILE!$K$5:$V$8,4,0),PROFILE!$F$1:$G$3,2,0),0),0)</f>
        <v>0</v>
      </c>
      <c r="AE461" s="1">
        <f t="shared" si="111"/>
        <v>0</v>
      </c>
      <c r="AF461" s="1">
        <v>448</v>
      </c>
      <c r="AI461" s="1" t="str">
        <f>IFERROR(IF($AH461&gt;=1,VLOOKUP($AG461,STUDENT!$O$8:$Z$1507,3,0),""),"")</f>
        <v/>
      </c>
      <c r="AJ461" s="1" t="str">
        <f>IFERROR(IF($AH461&gt;=1,VLOOKUP($AG461,STUDENT!$O$8:$Z$1507,4,0),""),"")</f>
        <v/>
      </c>
      <c r="AK461" s="1" t="str">
        <f>IFERROR(IF($AH461&gt;=1,VLOOKUP($AG461,STUDENT!$O$8:$Z$1507,6,0),""),"")</f>
        <v/>
      </c>
      <c r="AL461" s="1" t="str">
        <f t="shared" si="112"/>
        <v/>
      </c>
      <c r="AM461" s="1" t="str">
        <f t="shared" si="113"/>
        <v/>
      </c>
      <c r="AN461" s="1" t="str">
        <f t="shared" si="114"/>
        <v/>
      </c>
      <c r="AO461" s="1" t="str">
        <f t="shared" si="115"/>
        <v/>
      </c>
      <c r="AP461" s="1" t="str">
        <f t="shared" si="116"/>
        <v/>
      </c>
      <c r="AQ461" s="1" t="str">
        <f t="shared" si="117"/>
        <v/>
      </c>
      <c r="AR461" s="1" t="str">
        <f t="shared" si="118"/>
        <v/>
      </c>
      <c r="AS461" s="1" t="str">
        <f t="shared" si="119"/>
        <v/>
      </c>
      <c r="AT461" s="1" t="str">
        <f t="shared" si="120"/>
        <v/>
      </c>
      <c r="AU461" s="1" t="str">
        <f t="shared" si="121"/>
        <v/>
      </c>
      <c r="AV461" s="1" t="str">
        <f t="shared" si="122"/>
        <v/>
      </c>
      <c r="AW461" s="1" t="str">
        <f t="shared" si="123"/>
        <v/>
      </c>
      <c r="AX461" s="1" t="str">
        <f t="shared" si="124"/>
        <v/>
      </c>
      <c r="AY461" s="1">
        <f>IFERROR(IF($AE461&gt;$AE460,VLOOKUP($AC461+AL$1,STOCK!$F$10:$AB$209,16,0),IF($AE461=$AE460,(IF(AY460&gt;=1,AY460-COUNTIFS($AE460:$AE460,$AC461,AL460:AL460,$AI$1),0)),0)),0)</f>
        <v>0</v>
      </c>
      <c r="AZ461" s="1">
        <f>IFERROR(IF($AE461&gt;$AE460,VLOOKUP($AC461+AM$1,STOCK!$F$10:$AB$209,16,0),IF($AE461=$AE460,(IF(AZ460&gt;=1,AZ460-COUNTIFS($AE460:$AE460,$AC461,AM460:AM460,$AI$1),0)),0)),0)</f>
        <v>0</v>
      </c>
      <c r="BA461" s="1">
        <f>IFERROR(IF($AE461&gt;$AE460,VLOOKUP($AC461+AN$1,STOCK!$F$10:$AB$209,16,0),IF($AE461=$AE460,(IF(BA460&gt;=1,BA460-COUNTIFS($AE460:$AE460,$AC461,AN460:AN460,$AI$1),0)),0)),0)</f>
        <v>0</v>
      </c>
      <c r="BB461" s="1">
        <f>IFERROR(IF($AE461&gt;$AE460,VLOOKUP($AC461+AO$1,STOCK!$F$10:$AB$209,16,0),IF($AE461=$AE460,(IF(BB460&gt;=1,BB460-COUNTIFS($AE460:$AE460,$AC461,AO460:AO460,$AI$1),0)),0)),0)</f>
        <v>0</v>
      </c>
      <c r="BC461" s="1">
        <f>IFERROR(IF($AE461&gt;$AE460,VLOOKUP($AC461+AP$1,STOCK!$F$10:$AB$209,16,0),IF($AE461=$AE460,(IF(BC460&gt;=1,BC460-COUNTIFS($AE460:$AE460,$AC461,AP460:AP460,$AI$1),0)),0)),0)</f>
        <v>0</v>
      </c>
      <c r="BD461" s="1">
        <f>IFERROR(IF($AE461&gt;$AE460,VLOOKUP($AC461+AQ$1,STOCK!$F$10:$AB$209,16,0),IF($AE461=$AE460,(IF(BD460&gt;=1,BD460-COUNTIFS($AE460:$AE460,$AC461,AQ460:AQ460,$AI$1),0)),0)),0)</f>
        <v>0</v>
      </c>
      <c r="BE461" s="1">
        <f>IFERROR(IF($AE461&gt;$AE460,VLOOKUP($AC461+AR$1,STOCK!$F$10:$AB$209,16,0),IF($AE461=$AE460,(IF(BE460&gt;=1,BE460-COUNTIFS($AE460:$AE460,$AC461,AR460:AR460,$AI$1),0)),0)),0)</f>
        <v>0</v>
      </c>
      <c r="BF461" s="1">
        <f>IFERROR(IF($AE461&gt;$AE460,VLOOKUP($AC461+AS$1,STOCK!$F$10:$AB$209,16,0),IF($AE461=$AE460,(IF(BF460&gt;=1,BF460-COUNTIFS($AE460:$AE460,$AC461,AS460:AS460,$AI$1),0)),0)),0)</f>
        <v>0</v>
      </c>
      <c r="BG461" s="1">
        <f>IFERROR(IF($AE461&gt;$AE460,VLOOKUP($AC461+AT$1,STOCK!$F$10:$AB$209,16,0),IF($AE461=$AE460,(IF(BG460&gt;=1,BG460-COUNTIFS($AE460:$AE460,$AC461,AT460:AT460,$AI$1),0)),0)),0)</f>
        <v>0</v>
      </c>
      <c r="BH461" s="1">
        <f>IFERROR(IF($AE461&gt;$AE460,VLOOKUP($AC461+AU$1,STOCK!$F$10:$AB$209,16,0),IF($AE461=$AE460,(IF(BH460&gt;=1,BH460-COUNTIFS($AE460:$AE460,$AC461,AU460:AU460,$AI$1),0)),0)),0)</f>
        <v>0</v>
      </c>
      <c r="BI461" s="1">
        <f>IFERROR(IF($AE461&gt;$AE460,VLOOKUP($AC461+AV$1,STOCK!$F$10:$AB$209,16,0),IF($AE461=$AE460,(IF(BI460&gt;=1,BI460-COUNTIFS($AE460:$AE460,$AC461,AV460:AV460,$AI$1),0)),0)),0)</f>
        <v>0</v>
      </c>
      <c r="BJ461" s="1">
        <f>IFERROR(IF($AE461&gt;$AE460,VLOOKUP($AC461+AW$1,STOCK!$F$10:$AB$209,16,0),IF($AE461=$AE460,(IF(BJ460&gt;=1,BJ460-COUNTIFS($AE460:$AE460,$AC461,AW460:AW460,$AI$1),0)),0)),0)</f>
        <v>0</v>
      </c>
      <c r="BK461" s="1">
        <f>IFERROR(IF($AE461&gt;$AE460,VLOOKUP($AC461+AX$1,STOCK!$F$10:$AB$209,16,0),IF($AE461=$AE460,(IF(BK460&gt;=1,BK460-COUNTIFS($AE460:$AE460,$AC461,AX460:AX460,$AI$1),0)),0)),0)</f>
        <v>0</v>
      </c>
      <c r="BL461" s="1">
        <f>IFERROR(IF($AE461&gt;$AE460,VLOOKUP($AC461+AL$1,STOCK!$F$10:$AB$209,17,0),IF($AE461=$AE460,(IF(BL460&gt;=1,BL460-COUNTIFS($AE460:$AE460,$AC461,AL460:AL460,$AI$2),0)),0)),0)</f>
        <v>0</v>
      </c>
      <c r="BM461" s="1">
        <f>IFERROR(IF($AE461&gt;$AE460,VLOOKUP($AC461+AM$1,STOCK!$F$10:$AB$209,17,0),IF($AE461=$AE460,(IF(BM460&gt;=1,BM460-COUNTIFS($AE460:$AE460,$AC461,AM460:AM460,$AI$2),0)),0)),0)</f>
        <v>0</v>
      </c>
      <c r="BN461" s="1">
        <f>IFERROR(IF($AE461&gt;$AE460,VLOOKUP($AC461+AN$1,STOCK!$F$10:$AB$209,17,0),IF($AE461=$AE460,(IF(BN460&gt;=1,BN460-COUNTIFS($AE460:$AE460,$AC461,AN460:AN460,$AI$2),0)),0)),0)</f>
        <v>0</v>
      </c>
      <c r="BO461" s="1">
        <f>IFERROR(IF($AE461&gt;$AE460,VLOOKUP($AC461+AO$1,STOCK!$F$10:$AB$209,17,0),IF($AE461=$AE460,(IF(BO460&gt;=1,BO460-COUNTIFS($AE460:$AE460,$AC461,AO460:AO460,$AI$2),0)),0)),0)</f>
        <v>0</v>
      </c>
      <c r="BP461" s="1">
        <f>IFERROR(IF($AE461&gt;$AE460,VLOOKUP($AC461+AP$1,STOCK!$F$10:$AB$209,17,0),IF($AE461=$AE460,(IF(BP460&gt;=1,BP460-COUNTIFS($AE460:$AE460,$AC461,AP460:AP460,$AI$2),0)),0)),0)</f>
        <v>0</v>
      </c>
      <c r="BQ461" s="1">
        <f>IFERROR(IF($AE461&gt;$AE460,VLOOKUP($AC461+AQ$1,STOCK!$F$10:$AB$209,17,0),IF($AE461=$AE460,(IF(BQ460&gt;=1,BQ460-COUNTIFS($AE460:$AE460,$AC461,AQ460:AQ460,$AI$2),0)),0)),0)</f>
        <v>0</v>
      </c>
      <c r="BR461" s="1">
        <f>IFERROR(IF($AE461&gt;$AE460,VLOOKUP($AC461+AR$1,STOCK!$F$10:$AB$209,17,0),IF($AE461=$AE460,(IF(BR460&gt;=1,BR460-COUNTIFS($AE460:$AE460,$AC461,AR460:AR460,$AI$2),0)),0)),0)</f>
        <v>0</v>
      </c>
      <c r="BS461" s="1">
        <f>IFERROR(IF($AE461&gt;$AE460,VLOOKUP($AC461+AS$1,STOCK!$F$10:$AB$209,17,0),IF($AE461=$AE460,(IF(BS460&gt;=1,BS460-COUNTIFS($AE460:$AE460,$AC461,AS460:AS460,$AI$2),0)),0)),0)</f>
        <v>0</v>
      </c>
      <c r="BT461" s="1">
        <f>IFERROR(IF($AE461&gt;$AE460,VLOOKUP($AC461+AT$1,STOCK!$F$10:$AB$209,17,0),IF($AE461=$AE460,(IF(BT460&gt;=1,BT460-COUNTIFS($AE460:$AE460,$AC461,AT460:AT460,$AI$2),0)),0)),0)</f>
        <v>0</v>
      </c>
      <c r="BU461" s="1">
        <f>IFERROR(IF($AE461&gt;$AE460,VLOOKUP($AC461+AU$1,STOCK!$F$10:$AB$209,17,0),IF($AE461=$AE460,(IF(BU460&gt;=1,BU460-COUNTIFS($AE460:$AE460,$AC461,AU460:AU460,$AI$2),0)),0)),0)</f>
        <v>0</v>
      </c>
      <c r="BV461" s="1">
        <f>IFERROR(IF($AE461&gt;$AE460,VLOOKUP($AC461+AV$1,STOCK!$F$10:$AB$209,17,0),IF($AE461=$AE460,(IF(BV460&gt;=1,BV460-COUNTIFS($AE460:$AE460,$AC461,AV460:AV460,$AI$2),0)),0)),0)</f>
        <v>0</v>
      </c>
      <c r="BW461" s="1">
        <f>IFERROR(IF($AE461&gt;$AE460,VLOOKUP($AC461+AW$1,STOCK!$F$10:$AB$209,17,0),IF($AE461=$AE460,(IF(BW460&gt;=1,BW460-COUNTIFS($AE460:$AE460,$AC461,AW460:AW460,$AI$2),0)),0)),0)</f>
        <v>0</v>
      </c>
      <c r="BX461" s="1">
        <f>IFERROR(IF($AE461&gt;$AE460,VLOOKUP($AC461+AX$1,STOCK!$F$10:$AB$209,17,0),IF($AE461=$AE460,(IF(BX460&gt;=1,BX460-COUNTIFS($AE460:$AE460,$AC461,AX460:AX460,$AI$2),0)),0)),0)</f>
        <v>0</v>
      </c>
    </row>
    <row r="462" spans="29:76" x14ac:dyDescent="0.25">
      <c r="AC462" s="1">
        <f t="shared" si="110"/>
        <v>0</v>
      </c>
      <c r="AD462" s="1">
        <f>IFERROR(IF(LEN(AK462)&gt;=1,VLOOKUP(HLOOKUP(AK462,PROFILE!$K$5:$V$8,4,0),PROFILE!$F$1:$G$3,2,0),0),0)</f>
        <v>0</v>
      </c>
      <c r="AE462" s="1">
        <f t="shared" si="111"/>
        <v>0</v>
      </c>
      <c r="AF462" s="1">
        <v>449</v>
      </c>
      <c r="AI462" s="1" t="str">
        <f>IFERROR(IF($AH462&gt;=1,VLOOKUP($AG462,STUDENT!$O$8:$Z$1507,3,0),""),"")</f>
        <v/>
      </c>
      <c r="AJ462" s="1" t="str">
        <f>IFERROR(IF($AH462&gt;=1,VLOOKUP($AG462,STUDENT!$O$8:$Z$1507,4,0),""),"")</f>
        <v/>
      </c>
      <c r="AK462" s="1" t="str">
        <f>IFERROR(IF($AH462&gt;=1,VLOOKUP($AG462,STUDENT!$O$8:$Z$1507,6,0),""),"")</f>
        <v/>
      </c>
      <c r="AL462" s="1" t="str">
        <f t="shared" si="112"/>
        <v/>
      </c>
      <c r="AM462" s="1" t="str">
        <f t="shared" si="113"/>
        <v/>
      </c>
      <c r="AN462" s="1" t="str">
        <f t="shared" si="114"/>
        <v/>
      </c>
      <c r="AO462" s="1" t="str">
        <f t="shared" si="115"/>
        <v/>
      </c>
      <c r="AP462" s="1" t="str">
        <f t="shared" si="116"/>
        <v/>
      </c>
      <c r="AQ462" s="1" t="str">
        <f t="shared" si="117"/>
        <v/>
      </c>
      <c r="AR462" s="1" t="str">
        <f t="shared" si="118"/>
        <v/>
      </c>
      <c r="AS462" s="1" t="str">
        <f t="shared" si="119"/>
        <v/>
      </c>
      <c r="AT462" s="1" t="str">
        <f t="shared" si="120"/>
        <v/>
      </c>
      <c r="AU462" s="1" t="str">
        <f t="shared" si="121"/>
        <v/>
      </c>
      <c r="AV462" s="1" t="str">
        <f t="shared" si="122"/>
        <v/>
      </c>
      <c r="AW462" s="1" t="str">
        <f t="shared" si="123"/>
        <v/>
      </c>
      <c r="AX462" s="1" t="str">
        <f t="shared" si="124"/>
        <v/>
      </c>
      <c r="AY462" s="1">
        <f>IFERROR(IF($AE462&gt;$AE461,VLOOKUP($AC462+AL$1,STOCK!$F$10:$AB$209,16,0),IF($AE462=$AE461,(IF(AY461&gt;=1,AY461-COUNTIFS($AE461:$AE461,$AC462,AL461:AL461,$AI$1),0)),0)),0)</f>
        <v>0</v>
      </c>
      <c r="AZ462" s="1">
        <f>IFERROR(IF($AE462&gt;$AE461,VLOOKUP($AC462+AM$1,STOCK!$F$10:$AB$209,16,0),IF($AE462=$AE461,(IF(AZ461&gt;=1,AZ461-COUNTIFS($AE461:$AE461,$AC462,AM461:AM461,$AI$1),0)),0)),0)</f>
        <v>0</v>
      </c>
      <c r="BA462" s="1">
        <f>IFERROR(IF($AE462&gt;$AE461,VLOOKUP($AC462+AN$1,STOCK!$F$10:$AB$209,16,0),IF($AE462=$AE461,(IF(BA461&gt;=1,BA461-COUNTIFS($AE461:$AE461,$AC462,AN461:AN461,$AI$1),0)),0)),0)</f>
        <v>0</v>
      </c>
      <c r="BB462" s="1">
        <f>IFERROR(IF($AE462&gt;$AE461,VLOOKUP($AC462+AO$1,STOCK!$F$10:$AB$209,16,0),IF($AE462=$AE461,(IF(BB461&gt;=1,BB461-COUNTIFS($AE461:$AE461,$AC462,AO461:AO461,$AI$1),0)),0)),0)</f>
        <v>0</v>
      </c>
      <c r="BC462" s="1">
        <f>IFERROR(IF($AE462&gt;$AE461,VLOOKUP($AC462+AP$1,STOCK!$F$10:$AB$209,16,0),IF($AE462=$AE461,(IF(BC461&gt;=1,BC461-COUNTIFS($AE461:$AE461,$AC462,AP461:AP461,$AI$1),0)),0)),0)</f>
        <v>0</v>
      </c>
      <c r="BD462" s="1">
        <f>IFERROR(IF($AE462&gt;$AE461,VLOOKUP($AC462+AQ$1,STOCK!$F$10:$AB$209,16,0),IF($AE462=$AE461,(IF(BD461&gt;=1,BD461-COUNTIFS($AE461:$AE461,$AC462,AQ461:AQ461,$AI$1),0)),0)),0)</f>
        <v>0</v>
      </c>
      <c r="BE462" s="1">
        <f>IFERROR(IF($AE462&gt;$AE461,VLOOKUP($AC462+AR$1,STOCK!$F$10:$AB$209,16,0),IF($AE462=$AE461,(IF(BE461&gt;=1,BE461-COUNTIFS($AE461:$AE461,$AC462,AR461:AR461,$AI$1),0)),0)),0)</f>
        <v>0</v>
      </c>
      <c r="BF462" s="1">
        <f>IFERROR(IF($AE462&gt;$AE461,VLOOKUP($AC462+AS$1,STOCK!$F$10:$AB$209,16,0),IF($AE462=$AE461,(IF(BF461&gt;=1,BF461-COUNTIFS($AE461:$AE461,$AC462,AS461:AS461,$AI$1),0)),0)),0)</f>
        <v>0</v>
      </c>
      <c r="BG462" s="1">
        <f>IFERROR(IF($AE462&gt;$AE461,VLOOKUP($AC462+AT$1,STOCK!$F$10:$AB$209,16,0),IF($AE462=$AE461,(IF(BG461&gt;=1,BG461-COUNTIFS($AE461:$AE461,$AC462,AT461:AT461,$AI$1),0)),0)),0)</f>
        <v>0</v>
      </c>
      <c r="BH462" s="1">
        <f>IFERROR(IF($AE462&gt;$AE461,VLOOKUP($AC462+AU$1,STOCK!$F$10:$AB$209,16,0),IF($AE462=$AE461,(IF(BH461&gt;=1,BH461-COUNTIFS($AE461:$AE461,$AC462,AU461:AU461,$AI$1),0)),0)),0)</f>
        <v>0</v>
      </c>
      <c r="BI462" s="1">
        <f>IFERROR(IF($AE462&gt;$AE461,VLOOKUP($AC462+AV$1,STOCK!$F$10:$AB$209,16,0),IF($AE462=$AE461,(IF(BI461&gt;=1,BI461-COUNTIFS($AE461:$AE461,$AC462,AV461:AV461,$AI$1),0)),0)),0)</f>
        <v>0</v>
      </c>
      <c r="BJ462" s="1">
        <f>IFERROR(IF($AE462&gt;$AE461,VLOOKUP($AC462+AW$1,STOCK!$F$10:$AB$209,16,0),IF($AE462=$AE461,(IF(BJ461&gt;=1,BJ461-COUNTIFS($AE461:$AE461,$AC462,AW461:AW461,$AI$1),0)),0)),0)</f>
        <v>0</v>
      </c>
      <c r="BK462" s="1">
        <f>IFERROR(IF($AE462&gt;$AE461,VLOOKUP($AC462+AX$1,STOCK!$F$10:$AB$209,16,0),IF($AE462=$AE461,(IF(BK461&gt;=1,BK461-COUNTIFS($AE461:$AE461,$AC462,AX461:AX461,$AI$1),0)),0)),0)</f>
        <v>0</v>
      </c>
      <c r="BL462" s="1">
        <f>IFERROR(IF($AE462&gt;$AE461,VLOOKUP($AC462+AL$1,STOCK!$F$10:$AB$209,17,0),IF($AE462=$AE461,(IF(BL461&gt;=1,BL461-COUNTIFS($AE461:$AE461,$AC462,AL461:AL461,$AI$2),0)),0)),0)</f>
        <v>0</v>
      </c>
      <c r="BM462" s="1">
        <f>IFERROR(IF($AE462&gt;$AE461,VLOOKUP($AC462+AM$1,STOCK!$F$10:$AB$209,17,0),IF($AE462=$AE461,(IF(BM461&gt;=1,BM461-COUNTIFS($AE461:$AE461,$AC462,AM461:AM461,$AI$2),0)),0)),0)</f>
        <v>0</v>
      </c>
      <c r="BN462" s="1">
        <f>IFERROR(IF($AE462&gt;$AE461,VLOOKUP($AC462+AN$1,STOCK!$F$10:$AB$209,17,0),IF($AE462=$AE461,(IF(BN461&gt;=1,BN461-COUNTIFS($AE461:$AE461,$AC462,AN461:AN461,$AI$2),0)),0)),0)</f>
        <v>0</v>
      </c>
      <c r="BO462" s="1">
        <f>IFERROR(IF($AE462&gt;$AE461,VLOOKUP($AC462+AO$1,STOCK!$F$10:$AB$209,17,0),IF($AE462=$AE461,(IF(BO461&gt;=1,BO461-COUNTIFS($AE461:$AE461,$AC462,AO461:AO461,$AI$2),0)),0)),0)</f>
        <v>0</v>
      </c>
      <c r="BP462" s="1">
        <f>IFERROR(IF($AE462&gt;$AE461,VLOOKUP($AC462+AP$1,STOCK!$F$10:$AB$209,17,0),IF($AE462=$AE461,(IF(BP461&gt;=1,BP461-COUNTIFS($AE461:$AE461,$AC462,AP461:AP461,$AI$2),0)),0)),0)</f>
        <v>0</v>
      </c>
      <c r="BQ462" s="1">
        <f>IFERROR(IF($AE462&gt;$AE461,VLOOKUP($AC462+AQ$1,STOCK!$F$10:$AB$209,17,0),IF($AE462=$AE461,(IF(BQ461&gt;=1,BQ461-COUNTIFS($AE461:$AE461,$AC462,AQ461:AQ461,$AI$2),0)),0)),0)</f>
        <v>0</v>
      </c>
      <c r="BR462" s="1">
        <f>IFERROR(IF($AE462&gt;$AE461,VLOOKUP($AC462+AR$1,STOCK!$F$10:$AB$209,17,0),IF($AE462=$AE461,(IF(BR461&gt;=1,BR461-COUNTIFS($AE461:$AE461,$AC462,AR461:AR461,$AI$2),0)),0)),0)</f>
        <v>0</v>
      </c>
      <c r="BS462" s="1">
        <f>IFERROR(IF($AE462&gt;$AE461,VLOOKUP($AC462+AS$1,STOCK!$F$10:$AB$209,17,0),IF($AE462=$AE461,(IF(BS461&gt;=1,BS461-COUNTIFS($AE461:$AE461,$AC462,AS461:AS461,$AI$2),0)),0)),0)</f>
        <v>0</v>
      </c>
      <c r="BT462" s="1">
        <f>IFERROR(IF($AE462&gt;$AE461,VLOOKUP($AC462+AT$1,STOCK!$F$10:$AB$209,17,0),IF($AE462=$AE461,(IF(BT461&gt;=1,BT461-COUNTIFS($AE461:$AE461,$AC462,AT461:AT461,$AI$2),0)),0)),0)</f>
        <v>0</v>
      </c>
      <c r="BU462" s="1">
        <f>IFERROR(IF($AE462&gt;$AE461,VLOOKUP($AC462+AU$1,STOCK!$F$10:$AB$209,17,0),IF($AE462=$AE461,(IF(BU461&gt;=1,BU461-COUNTIFS($AE461:$AE461,$AC462,AU461:AU461,$AI$2),0)),0)),0)</f>
        <v>0</v>
      </c>
      <c r="BV462" s="1">
        <f>IFERROR(IF($AE462&gt;$AE461,VLOOKUP($AC462+AV$1,STOCK!$F$10:$AB$209,17,0),IF($AE462=$AE461,(IF(BV461&gt;=1,BV461-COUNTIFS($AE461:$AE461,$AC462,AV461:AV461,$AI$2),0)),0)),0)</f>
        <v>0</v>
      </c>
      <c r="BW462" s="1">
        <f>IFERROR(IF($AE462&gt;$AE461,VLOOKUP($AC462+AW$1,STOCK!$F$10:$AB$209,17,0),IF($AE462=$AE461,(IF(BW461&gt;=1,BW461-COUNTIFS($AE461:$AE461,$AC462,AW461:AW461,$AI$2),0)),0)),0)</f>
        <v>0</v>
      </c>
      <c r="BX462" s="1">
        <f>IFERROR(IF($AE462&gt;$AE461,VLOOKUP($AC462+AX$1,STOCK!$F$10:$AB$209,17,0),IF($AE462=$AE461,(IF(BX461&gt;=1,BX461-COUNTIFS($AE461:$AE461,$AC462,AX461:AX461,$AI$2),0)),0)),0)</f>
        <v>0</v>
      </c>
    </row>
    <row r="463" spans="29:76" x14ac:dyDescent="0.25">
      <c r="AC463" s="1">
        <f t="shared" ref="AC463:AC526" si="125">IFERROR(IF(AG463&gt;=101,LEFT(AG463,1)*100,0),0)</f>
        <v>0</v>
      </c>
      <c r="AD463" s="1">
        <f>IFERROR(IF(LEN(AK463)&gt;=1,VLOOKUP(HLOOKUP(AK463,PROFILE!$K$5:$V$8,4,0),PROFILE!$F$1:$G$3,2,0),0),0)</f>
        <v>0</v>
      </c>
      <c r="AE463" s="1">
        <f t="shared" ref="AE463:AE526" si="126">IFERROR(IF(AG463&gt;=101,LEFT(AG463,1)*100,0),0)</f>
        <v>0</v>
      </c>
      <c r="AF463" s="1">
        <v>450</v>
      </c>
      <c r="AI463" s="1" t="str">
        <f>IFERROR(IF($AH463&gt;=1,VLOOKUP($AG463,STUDENT!$O$8:$Z$1507,3,0),""),"")</f>
        <v/>
      </c>
      <c r="AJ463" s="1" t="str">
        <f>IFERROR(IF($AH463&gt;=1,VLOOKUP($AG463,STUDENT!$O$8:$Z$1507,4,0),""),"")</f>
        <v/>
      </c>
      <c r="AK463" s="1" t="str">
        <f>IFERROR(IF($AH463&gt;=1,VLOOKUP($AG463,STUDENT!$O$8:$Z$1507,6,0),""),"")</f>
        <v/>
      </c>
      <c r="AL463" s="1" t="str">
        <f t="shared" ref="AL463:AL526" si="127">IFERROR(IF($AH463&gt;=1,(IF($AD463=1,(IF(BL463&gt;=1,$AI$2,"")),IF($AD463=2,(IF(AY463&gt;=1,$AI$1,"")),IF($AD463=3,(IF(MOD($AG463+AL$1,2)=0,(IF(AY463&gt;=1,$AI$1,"")),IF(MOD($AG463+AL$1,2)=1,(IF(BL463&gt;=1,$AI$2,"")),""))),"")))),""),"")</f>
        <v/>
      </c>
      <c r="AM463" s="1" t="str">
        <f t="shared" ref="AM463:AM526" si="128">IFERROR(IF($AH463&gt;=1,(IF($AD463=1,(IF(BM463&gt;=1,$AI$2,"")),IF($AD463=2,(IF(AZ463&gt;=1,$AI$1,"")),IF($AD463=3,(IF(MOD($AG463+AM$1,2)=0,(IF(AZ463&gt;=1,$AI$1,"")),IF(MOD($AG463+AM$1,2)=1,(IF(BM463&gt;=1,$AI$2,"")),""))),"")))),""),"")</f>
        <v/>
      </c>
      <c r="AN463" s="1" t="str">
        <f t="shared" ref="AN463:AN526" si="129">IFERROR(IF($AH463&gt;=1,(IF($AD463=1,(IF(BN463&gt;=1,$AI$2,"")),IF($AD463=2,(IF(BA463&gt;=1,$AI$1,"")),IF($AD463=3,(IF(MOD($AG463+AN$1,2)=0,(IF(BA463&gt;=1,$AI$1,"")),IF(MOD($AG463+AN$1,2)=1,(IF(BN463&gt;=1,$AI$2,"")),""))),"")))),""),"")</f>
        <v/>
      </c>
      <c r="AO463" s="1" t="str">
        <f t="shared" ref="AO463:AO526" si="130">IFERROR(IF($AH463&gt;=1,(IF($AD463=1,(IF(BO463&gt;=1,$AI$2,"")),IF($AD463=2,(IF(BB463&gt;=1,$AI$1,"")),IF($AD463=3,(IF(MOD($AG463+AO$1,2)=0,(IF(BB463&gt;=1,$AI$1,"")),IF(MOD($AG463+AO$1,2)=1,(IF(BO463&gt;=1,$AI$2,"")),""))),"")))),""),"")</f>
        <v/>
      </c>
      <c r="AP463" s="1" t="str">
        <f t="shared" ref="AP463:AP526" si="131">IFERROR(IF($AH463&gt;=1,(IF($AD463=1,(IF(BP463&gt;=1,$AI$2,"")),IF($AD463=2,(IF(BC463&gt;=1,$AI$1,"")),IF($AD463=3,(IF(MOD($AG463+AP$1,2)=0,(IF(BC463&gt;=1,$AI$1,"")),IF(MOD($AG463+AP$1,2)=1,(IF(BP463&gt;=1,$AI$2,"")),""))),"")))),""),"")</f>
        <v/>
      </c>
      <c r="AQ463" s="1" t="str">
        <f t="shared" ref="AQ463:AQ526" si="132">IFERROR(IF($AH463&gt;=1,(IF($AD463=1,(IF(BQ463&gt;=1,$AI$2,"")),IF($AD463=2,(IF(BD463&gt;=1,$AI$1,"")),IF($AD463=3,(IF(MOD($AG463+AQ$1,2)=0,(IF(BD463&gt;=1,$AI$1,"")),IF(MOD($AG463+AQ$1,2)=1,(IF(BQ463&gt;=1,$AI$2,"")),""))),"")))),""),"")</f>
        <v/>
      </c>
      <c r="AR463" s="1" t="str">
        <f t="shared" ref="AR463:AR526" si="133">IFERROR(IF($AH463&gt;=1,(IF($AD463=1,(IF(BR463&gt;=1,$AI$2,"")),IF($AD463=2,(IF(BE463&gt;=1,$AI$1,"")),IF($AD463=3,(IF(MOD($AG463+AR$1,2)=0,(IF(BE463&gt;=1,$AI$1,"")),IF(MOD($AG463+AR$1,2)=1,(IF(BR463&gt;=1,$AI$2,"")),""))),"")))),""),"")</f>
        <v/>
      </c>
      <c r="AS463" s="1" t="str">
        <f t="shared" ref="AS463:AS526" si="134">IFERROR(IF($AH463&gt;=1,(IF($AD463=1,(IF(BS463&gt;=1,$AI$2,"")),IF($AD463=2,(IF(BF463&gt;=1,$AI$1,"")),IF($AD463=3,(IF(MOD($AG463+AS$1,2)=0,(IF(BF463&gt;=1,$AI$1,"")),IF(MOD($AG463+AS$1,2)=1,(IF(BS463&gt;=1,$AI$2,"")),""))),"")))),""),"")</f>
        <v/>
      </c>
      <c r="AT463" s="1" t="str">
        <f t="shared" ref="AT463:AT526" si="135">IFERROR(IF($AH463&gt;=1,(IF($AD463=1,(IF(BT463&gt;=1,$AI$2,"")),IF($AD463=2,(IF(BG463&gt;=1,$AI$1,"")),IF($AD463=3,(IF(MOD($AG463+AT$1,2)=0,(IF(BG463&gt;=1,$AI$1,"")),IF(MOD($AG463+AT$1,2)=1,(IF(BT463&gt;=1,$AI$2,"")),""))),"")))),""),"")</f>
        <v/>
      </c>
      <c r="AU463" s="1" t="str">
        <f t="shared" ref="AU463:AU526" si="136">IFERROR(IF($AH463&gt;=1,(IF($AD463=1,(IF(BU463&gt;=1,$AI$2,"")),IF($AD463=2,(IF(BH463&gt;=1,$AI$1,"")),IF($AD463=3,(IF(MOD($AG463+AU$1,2)=0,(IF(BH463&gt;=1,$AI$1,"")),IF(MOD($AG463+AU$1,2)=1,(IF(BU463&gt;=1,$AI$2,"")),""))),"")))),""),"")</f>
        <v/>
      </c>
      <c r="AV463" s="1" t="str">
        <f t="shared" ref="AV463:AV526" si="137">IFERROR(IF($AH463&gt;=1,(IF($AD463=1,(IF(BV463&gt;=1,$AI$2,"")),IF($AD463=2,(IF(BI463&gt;=1,$AI$1,"")),IF($AD463=3,(IF(MOD($AG463+AV$1,2)=0,(IF(BI463&gt;=1,$AI$1,"")),IF(MOD($AG463+AV$1,2)=1,(IF(BV463&gt;=1,$AI$2,"")),""))),"")))),""),"")</f>
        <v/>
      </c>
      <c r="AW463" s="1" t="str">
        <f t="shared" ref="AW463:AW526" si="138">IFERROR(IF($AH463&gt;=1,(IF($AD463=1,(IF(BW463&gt;=1,$AI$2,"")),IF($AD463=2,(IF(BJ463&gt;=1,$AI$1,"")),IF($AD463=3,(IF(MOD($AG463+AW$1,2)=0,(IF(BJ463&gt;=1,$AI$1,"")),IF(MOD($AG463+AW$1,2)=1,(IF(BW463&gt;=1,$AI$2,"")),""))),"")))),""),"")</f>
        <v/>
      </c>
      <c r="AX463" s="1" t="str">
        <f t="shared" ref="AX463:AX526" si="139">IFERROR(IF($AH463&gt;=1,(IF($AD463=1,(IF(BX463&gt;=1,$AI$2,"")),IF($AD463=2,(IF(BK463&gt;=1,$AI$1,"")),IF($AD463=3,(IF(MOD($AG463+AX$1,2)=0,(IF(BK463&gt;=1,$AI$1,"")),IF(MOD($AG463+AX$1,2)=1,(IF(BX463&gt;=1,$AI$2,"")),""))),"")))),""),"")</f>
        <v/>
      </c>
      <c r="AY463" s="1">
        <f>IFERROR(IF($AE463&gt;$AE462,VLOOKUP($AC463+AL$1,STOCK!$F$10:$AB$209,16,0),IF($AE463=$AE462,(IF(AY462&gt;=1,AY462-COUNTIFS($AE462:$AE462,$AC463,AL462:AL462,$AI$1),0)),0)),0)</f>
        <v>0</v>
      </c>
      <c r="AZ463" s="1">
        <f>IFERROR(IF($AE463&gt;$AE462,VLOOKUP($AC463+AM$1,STOCK!$F$10:$AB$209,16,0),IF($AE463=$AE462,(IF(AZ462&gt;=1,AZ462-COUNTIFS($AE462:$AE462,$AC463,AM462:AM462,$AI$1),0)),0)),0)</f>
        <v>0</v>
      </c>
      <c r="BA463" s="1">
        <f>IFERROR(IF($AE463&gt;$AE462,VLOOKUP($AC463+AN$1,STOCK!$F$10:$AB$209,16,0),IF($AE463=$AE462,(IF(BA462&gt;=1,BA462-COUNTIFS($AE462:$AE462,$AC463,AN462:AN462,$AI$1),0)),0)),0)</f>
        <v>0</v>
      </c>
      <c r="BB463" s="1">
        <f>IFERROR(IF($AE463&gt;$AE462,VLOOKUP($AC463+AO$1,STOCK!$F$10:$AB$209,16,0),IF($AE463=$AE462,(IF(BB462&gt;=1,BB462-COUNTIFS($AE462:$AE462,$AC463,AO462:AO462,$AI$1),0)),0)),0)</f>
        <v>0</v>
      </c>
      <c r="BC463" s="1">
        <f>IFERROR(IF($AE463&gt;$AE462,VLOOKUP($AC463+AP$1,STOCK!$F$10:$AB$209,16,0),IF($AE463=$AE462,(IF(BC462&gt;=1,BC462-COUNTIFS($AE462:$AE462,$AC463,AP462:AP462,$AI$1),0)),0)),0)</f>
        <v>0</v>
      </c>
      <c r="BD463" s="1">
        <f>IFERROR(IF($AE463&gt;$AE462,VLOOKUP($AC463+AQ$1,STOCK!$F$10:$AB$209,16,0),IF($AE463=$AE462,(IF(BD462&gt;=1,BD462-COUNTIFS($AE462:$AE462,$AC463,AQ462:AQ462,$AI$1),0)),0)),0)</f>
        <v>0</v>
      </c>
      <c r="BE463" s="1">
        <f>IFERROR(IF($AE463&gt;$AE462,VLOOKUP($AC463+AR$1,STOCK!$F$10:$AB$209,16,0),IF($AE463=$AE462,(IF(BE462&gt;=1,BE462-COUNTIFS($AE462:$AE462,$AC463,AR462:AR462,$AI$1),0)),0)),0)</f>
        <v>0</v>
      </c>
      <c r="BF463" s="1">
        <f>IFERROR(IF($AE463&gt;$AE462,VLOOKUP($AC463+AS$1,STOCK!$F$10:$AB$209,16,0),IF($AE463=$AE462,(IF(BF462&gt;=1,BF462-COUNTIFS($AE462:$AE462,$AC463,AS462:AS462,$AI$1),0)),0)),0)</f>
        <v>0</v>
      </c>
      <c r="BG463" s="1">
        <f>IFERROR(IF($AE463&gt;$AE462,VLOOKUP($AC463+AT$1,STOCK!$F$10:$AB$209,16,0),IF($AE463=$AE462,(IF(BG462&gt;=1,BG462-COUNTIFS($AE462:$AE462,$AC463,AT462:AT462,$AI$1),0)),0)),0)</f>
        <v>0</v>
      </c>
      <c r="BH463" s="1">
        <f>IFERROR(IF($AE463&gt;$AE462,VLOOKUP($AC463+AU$1,STOCK!$F$10:$AB$209,16,0),IF($AE463=$AE462,(IF(BH462&gt;=1,BH462-COUNTIFS($AE462:$AE462,$AC463,AU462:AU462,$AI$1),0)),0)),0)</f>
        <v>0</v>
      </c>
      <c r="BI463" s="1">
        <f>IFERROR(IF($AE463&gt;$AE462,VLOOKUP($AC463+AV$1,STOCK!$F$10:$AB$209,16,0),IF($AE463=$AE462,(IF(BI462&gt;=1,BI462-COUNTIFS($AE462:$AE462,$AC463,AV462:AV462,$AI$1),0)),0)),0)</f>
        <v>0</v>
      </c>
      <c r="BJ463" s="1">
        <f>IFERROR(IF($AE463&gt;$AE462,VLOOKUP($AC463+AW$1,STOCK!$F$10:$AB$209,16,0),IF($AE463=$AE462,(IF(BJ462&gt;=1,BJ462-COUNTIFS($AE462:$AE462,$AC463,AW462:AW462,$AI$1),0)),0)),0)</f>
        <v>0</v>
      </c>
      <c r="BK463" s="1">
        <f>IFERROR(IF($AE463&gt;$AE462,VLOOKUP($AC463+AX$1,STOCK!$F$10:$AB$209,16,0),IF($AE463=$AE462,(IF(BK462&gt;=1,BK462-COUNTIFS($AE462:$AE462,$AC463,AX462:AX462,$AI$1),0)),0)),0)</f>
        <v>0</v>
      </c>
      <c r="BL463" s="1">
        <f>IFERROR(IF($AE463&gt;$AE462,VLOOKUP($AC463+AL$1,STOCK!$F$10:$AB$209,17,0),IF($AE463=$AE462,(IF(BL462&gt;=1,BL462-COUNTIFS($AE462:$AE462,$AC463,AL462:AL462,$AI$2),0)),0)),0)</f>
        <v>0</v>
      </c>
      <c r="BM463" s="1">
        <f>IFERROR(IF($AE463&gt;$AE462,VLOOKUP($AC463+AM$1,STOCK!$F$10:$AB$209,17,0),IF($AE463=$AE462,(IF(BM462&gt;=1,BM462-COUNTIFS($AE462:$AE462,$AC463,AM462:AM462,$AI$2),0)),0)),0)</f>
        <v>0</v>
      </c>
      <c r="BN463" s="1">
        <f>IFERROR(IF($AE463&gt;$AE462,VLOOKUP($AC463+AN$1,STOCK!$F$10:$AB$209,17,0),IF($AE463=$AE462,(IF(BN462&gt;=1,BN462-COUNTIFS($AE462:$AE462,$AC463,AN462:AN462,$AI$2),0)),0)),0)</f>
        <v>0</v>
      </c>
      <c r="BO463" s="1">
        <f>IFERROR(IF($AE463&gt;$AE462,VLOOKUP($AC463+AO$1,STOCK!$F$10:$AB$209,17,0),IF($AE463=$AE462,(IF(BO462&gt;=1,BO462-COUNTIFS($AE462:$AE462,$AC463,AO462:AO462,$AI$2),0)),0)),0)</f>
        <v>0</v>
      </c>
      <c r="BP463" s="1">
        <f>IFERROR(IF($AE463&gt;$AE462,VLOOKUP($AC463+AP$1,STOCK!$F$10:$AB$209,17,0),IF($AE463=$AE462,(IF(BP462&gt;=1,BP462-COUNTIFS($AE462:$AE462,$AC463,AP462:AP462,$AI$2),0)),0)),0)</f>
        <v>0</v>
      </c>
      <c r="BQ463" s="1">
        <f>IFERROR(IF($AE463&gt;$AE462,VLOOKUP($AC463+AQ$1,STOCK!$F$10:$AB$209,17,0),IF($AE463=$AE462,(IF(BQ462&gt;=1,BQ462-COUNTIFS($AE462:$AE462,$AC463,AQ462:AQ462,$AI$2),0)),0)),0)</f>
        <v>0</v>
      </c>
      <c r="BR463" s="1">
        <f>IFERROR(IF($AE463&gt;$AE462,VLOOKUP($AC463+AR$1,STOCK!$F$10:$AB$209,17,0),IF($AE463=$AE462,(IF(BR462&gt;=1,BR462-COUNTIFS($AE462:$AE462,$AC463,AR462:AR462,$AI$2),0)),0)),0)</f>
        <v>0</v>
      </c>
      <c r="BS463" s="1">
        <f>IFERROR(IF($AE463&gt;$AE462,VLOOKUP($AC463+AS$1,STOCK!$F$10:$AB$209,17,0),IF($AE463=$AE462,(IF(BS462&gt;=1,BS462-COUNTIFS($AE462:$AE462,$AC463,AS462:AS462,$AI$2),0)),0)),0)</f>
        <v>0</v>
      </c>
      <c r="BT463" s="1">
        <f>IFERROR(IF($AE463&gt;$AE462,VLOOKUP($AC463+AT$1,STOCK!$F$10:$AB$209,17,0),IF($AE463=$AE462,(IF(BT462&gt;=1,BT462-COUNTIFS($AE462:$AE462,$AC463,AT462:AT462,$AI$2),0)),0)),0)</f>
        <v>0</v>
      </c>
      <c r="BU463" s="1">
        <f>IFERROR(IF($AE463&gt;$AE462,VLOOKUP($AC463+AU$1,STOCK!$F$10:$AB$209,17,0),IF($AE463=$AE462,(IF(BU462&gt;=1,BU462-COUNTIFS($AE462:$AE462,$AC463,AU462:AU462,$AI$2),0)),0)),0)</f>
        <v>0</v>
      </c>
      <c r="BV463" s="1">
        <f>IFERROR(IF($AE463&gt;$AE462,VLOOKUP($AC463+AV$1,STOCK!$F$10:$AB$209,17,0),IF($AE463=$AE462,(IF(BV462&gt;=1,BV462-COUNTIFS($AE462:$AE462,$AC463,AV462:AV462,$AI$2),0)),0)),0)</f>
        <v>0</v>
      </c>
      <c r="BW463" s="1">
        <f>IFERROR(IF($AE463&gt;$AE462,VLOOKUP($AC463+AW$1,STOCK!$F$10:$AB$209,17,0),IF($AE463=$AE462,(IF(BW462&gt;=1,BW462-COUNTIFS($AE462:$AE462,$AC463,AW462:AW462,$AI$2),0)),0)),0)</f>
        <v>0</v>
      </c>
      <c r="BX463" s="1">
        <f>IFERROR(IF($AE463&gt;$AE462,VLOOKUP($AC463+AX$1,STOCK!$F$10:$AB$209,17,0),IF($AE463=$AE462,(IF(BX462&gt;=1,BX462-COUNTIFS($AE462:$AE462,$AC463,AX462:AX462,$AI$2),0)),0)),0)</f>
        <v>0</v>
      </c>
    </row>
    <row r="464" spans="29:76" x14ac:dyDescent="0.25">
      <c r="AC464" s="1">
        <f t="shared" si="125"/>
        <v>0</v>
      </c>
      <c r="AD464" s="1">
        <f>IFERROR(IF(LEN(AK464)&gt;=1,VLOOKUP(HLOOKUP(AK464,PROFILE!$K$5:$V$8,4,0),PROFILE!$F$1:$G$3,2,0),0),0)</f>
        <v>0</v>
      </c>
      <c r="AE464" s="1">
        <f t="shared" si="126"/>
        <v>0</v>
      </c>
      <c r="AF464" s="1">
        <v>451</v>
      </c>
      <c r="AI464" s="1" t="str">
        <f>IFERROR(IF($AH464&gt;=1,VLOOKUP($AG464,STUDENT!$O$8:$Z$1507,3,0),""),"")</f>
        <v/>
      </c>
      <c r="AJ464" s="1" t="str">
        <f>IFERROR(IF($AH464&gt;=1,VLOOKUP($AG464,STUDENT!$O$8:$Z$1507,4,0),""),"")</f>
        <v/>
      </c>
      <c r="AK464" s="1" t="str">
        <f>IFERROR(IF($AH464&gt;=1,VLOOKUP($AG464,STUDENT!$O$8:$Z$1507,6,0),""),"")</f>
        <v/>
      </c>
      <c r="AL464" s="1" t="str">
        <f t="shared" si="127"/>
        <v/>
      </c>
      <c r="AM464" s="1" t="str">
        <f t="shared" si="128"/>
        <v/>
      </c>
      <c r="AN464" s="1" t="str">
        <f t="shared" si="129"/>
        <v/>
      </c>
      <c r="AO464" s="1" t="str">
        <f t="shared" si="130"/>
        <v/>
      </c>
      <c r="AP464" s="1" t="str">
        <f t="shared" si="131"/>
        <v/>
      </c>
      <c r="AQ464" s="1" t="str">
        <f t="shared" si="132"/>
        <v/>
      </c>
      <c r="AR464" s="1" t="str">
        <f t="shared" si="133"/>
        <v/>
      </c>
      <c r="AS464" s="1" t="str">
        <f t="shared" si="134"/>
        <v/>
      </c>
      <c r="AT464" s="1" t="str">
        <f t="shared" si="135"/>
        <v/>
      </c>
      <c r="AU464" s="1" t="str">
        <f t="shared" si="136"/>
        <v/>
      </c>
      <c r="AV464" s="1" t="str">
        <f t="shared" si="137"/>
        <v/>
      </c>
      <c r="AW464" s="1" t="str">
        <f t="shared" si="138"/>
        <v/>
      </c>
      <c r="AX464" s="1" t="str">
        <f t="shared" si="139"/>
        <v/>
      </c>
      <c r="AY464" s="1">
        <f>IFERROR(IF($AE464&gt;$AE463,VLOOKUP($AC464+AL$1,STOCK!$F$10:$AB$209,16,0),IF($AE464=$AE463,(IF(AY463&gt;=1,AY463-COUNTIFS($AE463:$AE463,$AC464,AL463:AL463,$AI$1),0)),0)),0)</f>
        <v>0</v>
      </c>
      <c r="AZ464" s="1">
        <f>IFERROR(IF($AE464&gt;$AE463,VLOOKUP($AC464+AM$1,STOCK!$F$10:$AB$209,16,0),IF($AE464=$AE463,(IF(AZ463&gt;=1,AZ463-COUNTIFS($AE463:$AE463,$AC464,AM463:AM463,$AI$1),0)),0)),0)</f>
        <v>0</v>
      </c>
      <c r="BA464" s="1">
        <f>IFERROR(IF($AE464&gt;$AE463,VLOOKUP($AC464+AN$1,STOCK!$F$10:$AB$209,16,0),IF($AE464=$AE463,(IF(BA463&gt;=1,BA463-COUNTIFS($AE463:$AE463,$AC464,AN463:AN463,$AI$1),0)),0)),0)</f>
        <v>0</v>
      </c>
      <c r="BB464" s="1">
        <f>IFERROR(IF($AE464&gt;$AE463,VLOOKUP($AC464+AO$1,STOCK!$F$10:$AB$209,16,0),IF($AE464=$AE463,(IF(BB463&gt;=1,BB463-COUNTIFS($AE463:$AE463,$AC464,AO463:AO463,$AI$1),0)),0)),0)</f>
        <v>0</v>
      </c>
      <c r="BC464" s="1">
        <f>IFERROR(IF($AE464&gt;$AE463,VLOOKUP($AC464+AP$1,STOCK!$F$10:$AB$209,16,0),IF($AE464=$AE463,(IF(BC463&gt;=1,BC463-COUNTIFS($AE463:$AE463,$AC464,AP463:AP463,$AI$1),0)),0)),0)</f>
        <v>0</v>
      </c>
      <c r="BD464" s="1">
        <f>IFERROR(IF($AE464&gt;$AE463,VLOOKUP($AC464+AQ$1,STOCK!$F$10:$AB$209,16,0),IF($AE464=$AE463,(IF(BD463&gt;=1,BD463-COUNTIFS($AE463:$AE463,$AC464,AQ463:AQ463,$AI$1),0)),0)),0)</f>
        <v>0</v>
      </c>
      <c r="BE464" s="1">
        <f>IFERROR(IF($AE464&gt;$AE463,VLOOKUP($AC464+AR$1,STOCK!$F$10:$AB$209,16,0),IF($AE464=$AE463,(IF(BE463&gt;=1,BE463-COUNTIFS($AE463:$AE463,$AC464,AR463:AR463,$AI$1),0)),0)),0)</f>
        <v>0</v>
      </c>
      <c r="BF464" s="1">
        <f>IFERROR(IF($AE464&gt;$AE463,VLOOKUP($AC464+AS$1,STOCK!$F$10:$AB$209,16,0),IF($AE464=$AE463,(IF(BF463&gt;=1,BF463-COUNTIFS($AE463:$AE463,$AC464,AS463:AS463,$AI$1),0)),0)),0)</f>
        <v>0</v>
      </c>
      <c r="BG464" s="1">
        <f>IFERROR(IF($AE464&gt;$AE463,VLOOKUP($AC464+AT$1,STOCK!$F$10:$AB$209,16,0),IF($AE464=$AE463,(IF(BG463&gt;=1,BG463-COUNTIFS($AE463:$AE463,$AC464,AT463:AT463,$AI$1),0)),0)),0)</f>
        <v>0</v>
      </c>
      <c r="BH464" s="1">
        <f>IFERROR(IF($AE464&gt;$AE463,VLOOKUP($AC464+AU$1,STOCK!$F$10:$AB$209,16,0),IF($AE464=$AE463,(IF(BH463&gt;=1,BH463-COUNTIFS($AE463:$AE463,$AC464,AU463:AU463,$AI$1),0)),0)),0)</f>
        <v>0</v>
      </c>
      <c r="BI464" s="1">
        <f>IFERROR(IF($AE464&gt;$AE463,VLOOKUP($AC464+AV$1,STOCK!$F$10:$AB$209,16,0),IF($AE464=$AE463,(IF(BI463&gt;=1,BI463-COUNTIFS($AE463:$AE463,$AC464,AV463:AV463,$AI$1),0)),0)),0)</f>
        <v>0</v>
      </c>
      <c r="BJ464" s="1">
        <f>IFERROR(IF($AE464&gt;$AE463,VLOOKUP($AC464+AW$1,STOCK!$F$10:$AB$209,16,0),IF($AE464=$AE463,(IF(BJ463&gt;=1,BJ463-COUNTIFS($AE463:$AE463,$AC464,AW463:AW463,$AI$1),0)),0)),0)</f>
        <v>0</v>
      </c>
      <c r="BK464" s="1">
        <f>IFERROR(IF($AE464&gt;$AE463,VLOOKUP($AC464+AX$1,STOCK!$F$10:$AB$209,16,0),IF($AE464=$AE463,(IF(BK463&gt;=1,BK463-COUNTIFS($AE463:$AE463,$AC464,AX463:AX463,$AI$1),0)),0)),0)</f>
        <v>0</v>
      </c>
      <c r="BL464" s="1">
        <f>IFERROR(IF($AE464&gt;$AE463,VLOOKUP($AC464+AL$1,STOCK!$F$10:$AB$209,17,0),IF($AE464=$AE463,(IF(BL463&gt;=1,BL463-COUNTIFS($AE463:$AE463,$AC464,AL463:AL463,$AI$2),0)),0)),0)</f>
        <v>0</v>
      </c>
      <c r="BM464" s="1">
        <f>IFERROR(IF($AE464&gt;$AE463,VLOOKUP($AC464+AM$1,STOCK!$F$10:$AB$209,17,0),IF($AE464=$AE463,(IF(BM463&gt;=1,BM463-COUNTIFS($AE463:$AE463,$AC464,AM463:AM463,$AI$2),0)),0)),0)</f>
        <v>0</v>
      </c>
      <c r="BN464" s="1">
        <f>IFERROR(IF($AE464&gt;$AE463,VLOOKUP($AC464+AN$1,STOCK!$F$10:$AB$209,17,0),IF($AE464=$AE463,(IF(BN463&gt;=1,BN463-COUNTIFS($AE463:$AE463,$AC464,AN463:AN463,$AI$2),0)),0)),0)</f>
        <v>0</v>
      </c>
      <c r="BO464" s="1">
        <f>IFERROR(IF($AE464&gt;$AE463,VLOOKUP($AC464+AO$1,STOCK!$F$10:$AB$209,17,0),IF($AE464=$AE463,(IF(BO463&gt;=1,BO463-COUNTIFS($AE463:$AE463,$AC464,AO463:AO463,$AI$2),0)),0)),0)</f>
        <v>0</v>
      </c>
      <c r="BP464" s="1">
        <f>IFERROR(IF($AE464&gt;$AE463,VLOOKUP($AC464+AP$1,STOCK!$F$10:$AB$209,17,0),IF($AE464=$AE463,(IF(BP463&gt;=1,BP463-COUNTIFS($AE463:$AE463,$AC464,AP463:AP463,$AI$2),0)),0)),0)</f>
        <v>0</v>
      </c>
      <c r="BQ464" s="1">
        <f>IFERROR(IF($AE464&gt;$AE463,VLOOKUP($AC464+AQ$1,STOCK!$F$10:$AB$209,17,0),IF($AE464=$AE463,(IF(BQ463&gt;=1,BQ463-COUNTIFS($AE463:$AE463,$AC464,AQ463:AQ463,$AI$2),0)),0)),0)</f>
        <v>0</v>
      </c>
      <c r="BR464" s="1">
        <f>IFERROR(IF($AE464&gt;$AE463,VLOOKUP($AC464+AR$1,STOCK!$F$10:$AB$209,17,0),IF($AE464=$AE463,(IF(BR463&gt;=1,BR463-COUNTIFS($AE463:$AE463,$AC464,AR463:AR463,$AI$2),0)),0)),0)</f>
        <v>0</v>
      </c>
      <c r="BS464" s="1">
        <f>IFERROR(IF($AE464&gt;$AE463,VLOOKUP($AC464+AS$1,STOCK!$F$10:$AB$209,17,0),IF($AE464=$AE463,(IF(BS463&gt;=1,BS463-COUNTIFS($AE463:$AE463,$AC464,AS463:AS463,$AI$2),0)),0)),0)</f>
        <v>0</v>
      </c>
      <c r="BT464" s="1">
        <f>IFERROR(IF($AE464&gt;$AE463,VLOOKUP($AC464+AT$1,STOCK!$F$10:$AB$209,17,0),IF($AE464=$AE463,(IF(BT463&gt;=1,BT463-COUNTIFS($AE463:$AE463,$AC464,AT463:AT463,$AI$2),0)),0)),0)</f>
        <v>0</v>
      </c>
      <c r="BU464" s="1">
        <f>IFERROR(IF($AE464&gt;$AE463,VLOOKUP($AC464+AU$1,STOCK!$F$10:$AB$209,17,0),IF($AE464=$AE463,(IF(BU463&gt;=1,BU463-COUNTIFS($AE463:$AE463,$AC464,AU463:AU463,$AI$2),0)),0)),0)</f>
        <v>0</v>
      </c>
      <c r="BV464" s="1">
        <f>IFERROR(IF($AE464&gt;$AE463,VLOOKUP($AC464+AV$1,STOCK!$F$10:$AB$209,17,0),IF($AE464=$AE463,(IF(BV463&gt;=1,BV463-COUNTIFS($AE463:$AE463,$AC464,AV463:AV463,$AI$2),0)),0)),0)</f>
        <v>0</v>
      </c>
      <c r="BW464" s="1">
        <f>IFERROR(IF($AE464&gt;$AE463,VLOOKUP($AC464+AW$1,STOCK!$F$10:$AB$209,17,0),IF($AE464=$AE463,(IF(BW463&gt;=1,BW463-COUNTIFS($AE463:$AE463,$AC464,AW463:AW463,$AI$2),0)),0)),0)</f>
        <v>0</v>
      </c>
      <c r="BX464" s="1">
        <f>IFERROR(IF($AE464&gt;$AE463,VLOOKUP($AC464+AX$1,STOCK!$F$10:$AB$209,17,0),IF($AE464=$AE463,(IF(BX463&gt;=1,BX463-COUNTIFS($AE463:$AE463,$AC464,AX463:AX463,$AI$2),0)),0)),0)</f>
        <v>0</v>
      </c>
    </row>
    <row r="465" spans="29:76" x14ac:dyDescent="0.25">
      <c r="AC465" s="1">
        <f t="shared" si="125"/>
        <v>0</v>
      </c>
      <c r="AD465" s="1">
        <f>IFERROR(IF(LEN(AK465)&gt;=1,VLOOKUP(HLOOKUP(AK465,PROFILE!$K$5:$V$8,4,0),PROFILE!$F$1:$G$3,2,0),0),0)</f>
        <v>0</v>
      </c>
      <c r="AE465" s="1">
        <f t="shared" si="126"/>
        <v>0</v>
      </c>
      <c r="AF465" s="1">
        <v>452</v>
      </c>
      <c r="AI465" s="1" t="str">
        <f>IFERROR(IF($AH465&gt;=1,VLOOKUP($AG465,STUDENT!$O$8:$Z$1507,3,0),""),"")</f>
        <v/>
      </c>
      <c r="AJ465" s="1" t="str">
        <f>IFERROR(IF($AH465&gt;=1,VLOOKUP($AG465,STUDENT!$O$8:$Z$1507,4,0),""),"")</f>
        <v/>
      </c>
      <c r="AK465" s="1" t="str">
        <f>IFERROR(IF($AH465&gt;=1,VLOOKUP($AG465,STUDENT!$O$8:$Z$1507,6,0),""),"")</f>
        <v/>
      </c>
      <c r="AL465" s="1" t="str">
        <f t="shared" si="127"/>
        <v/>
      </c>
      <c r="AM465" s="1" t="str">
        <f t="shared" si="128"/>
        <v/>
      </c>
      <c r="AN465" s="1" t="str">
        <f t="shared" si="129"/>
        <v/>
      </c>
      <c r="AO465" s="1" t="str">
        <f t="shared" si="130"/>
        <v/>
      </c>
      <c r="AP465" s="1" t="str">
        <f t="shared" si="131"/>
        <v/>
      </c>
      <c r="AQ465" s="1" t="str">
        <f t="shared" si="132"/>
        <v/>
      </c>
      <c r="AR465" s="1" t="str">
        <f t="shared" si="133"/>
        <v/>
      </c>
      <c r="AS465" s="1" t="str">
        <f t="shared" si="134"/>
        <v/>
      </c>
      <c r="AT465" s="1" t="str">
        <f t="shared" si="135"/>
        <v/>
      </c>
      <c r="AU465" s="1" t="str">
        <f t="shared" si="136"/>
        <v/>
      </c>
      <c r="AV465" s="1" t="str">
        <f t="shared" si="137"/>
        <v/>
      </c>
      <c r="AW465" s="1" t="str">
        <f t="shared" si="138"/>
        <v/>
      </c>
      <c r="AX465" s="1" t="str">
        <f t="shared" si="139"/>
        <v/>
      </c>
      <c r="AY465" s="1">
        <f>IFERROR(IF($AE465&gt;$AE464,VLOOKUP($AC465+AL$1,STOCK!$F$10:$AB$209,16,0),IF($AE465=$AE464,(IF(AY464&gt;=1,AY464-COUNTIFS($AE464:$AE464,$AC465,AL464:AL464,$AI$1),0)),0)),0)</f>
        <v>0</v>
      </c>
      <c r="AZ465" s="1">
        <f>IFERROR(IF($AE465&gt;$AE464,VLOOKUP($AC465+AM$1,STOCK!$F$10:$AB$209,16,0),IF($AE465=$AE464,(IF(AZ464&gt;=1,AZ464-COUNTIFS($AE464:$AE464,$AC465,AM464:AM464,$AI$1),0)),0)),0)</f>
        <v>0</v>
      </c>
      <c r="BA465" s="1">
        <f>IFERROR(IF($AE465&gt;$AE464,VLOOKUP($AC465+AN$1,STOCK!$F$10:$AB$209,16,0),IF($AE465=$AE464,(IF(BA464&gt;=1,BA464-COUNTIFS($AE464:$AE464,$AC465,AN464:AN464,$AI$1),0)),0)),0)</f>
        <v>0</v>
      </c>
      <c r="BB465" s="1">
        <f>IFERROR(IF($AE465&gt;$AE464,VLOOKUP($AC465+AO$1,STOCK!$F$10:$AB$209,16,0),IF($AE465=$AE464,(IF(BB464&gt;=1,BB464-COUNTIFS($AE464:$AE464,$AC465,AO464:AO464,$AI$1),0)),0)),0)</f>
        <v>0</v>
      </c>
      <c r="BC465" s="1">
        <f>IFERROR(IF($AE465&gt;$AE464,VLOOKUP($AC465+AP$1,STOCK!$F$10:$AB$209,16,0),IF($AE465=$AE464,(IF(BC464&gt;=1,BC464-COUNTIFS($AE464:$AE464,$AC465,AP464:AP464,$AI$1),0)),0)),0)</f>
        <v>0</v>
      </c>
      <c r="BD465" s="1">
        <f>IFERROR(IF($AE465&gt;$AE464,VLOOKUP($AC465+AQ$1,STOCK!$F$10:$AB$209,16,0),IF($AE465=$AE464,(IF(BD464&gt;=1,BD464-COUNTIFS($AE464:$AE464,$AC465,AQ464:AQ464,$AI$1),0)),0)),0)</f>
        <v>0</v>
      </c>
      <c r="BE465" s="1">
        <f>IFERROR(IF($AE465&gt;$AE464,VLOOKUP($AC465+AR$1,STOCK!$F$10:$AB$209,16,0),IF($AE465=$AE464,(IF(BE464&gt;=1,BE464-COUNTIFS($AE464:$AE464,$AC465,AR464:AR464,$AI$1),0)),0)),0)</f>
        <v>0</v>
      </c>
      <c r="BF465" s="1">
        <f>IFERROR(IF($AE465&gt;$AE464,VLOOKUP($AC465+AS$1,STOCK!$F$10:$AB$209,16,0),IF($AE465=$AE464,(IF(BF464&gt;=1,BF464-COUNTIFS($AE464:$AE464,$AC465,AS464:AS464,$AI$1),0)),0)),0)</f>
        <v>0</v>
      </c>
      <c r="BG465" s="1">
        <f>IFERROR(IF($AE465&gt;$AE464,VLOOKUP($AC465+AT$1,STOCK!$F$10:$AB$209,16,0),IF($AE465=$AE464,(IF(BG464&gt;=1,BG464-COUNTIFS($AE464:$AE464,$AC465,AT464:AT464,$AI$1),0)),0)),0)</f>
        <v>0</v>
      </c>
      <c r="BH465" s="1">
        <f>IFERROR(IF($AE465&gt;$AE464,VLOOKUP($AC465+AU$1,STOCK!$F$10:$AB$209,16,0),IF($AE465=$AE464,(IF(BH464&gt;=1,BH464-COUNTIFS($AE464:$AE464,$AC465,AU464:AU464,$AI$1),0)),0)),0)</f>
        <v>0</v>
      </c>
      <c r="BI465" s="1">
        <f>IFERROR(IF($AE465&gt;$AE464,VLOOKUP($AC465+AV$1,STOCK!$F$10:$AB$209,16,0),IF($AE465=$AE464,(IF(BI464&gt;=1,BI464-COUNTIFS($AE464:$AE464,$AC465,AV464:AV464,$AI$1),0)),0)),0)</f>
        <v>0</v>
      </c>
      <c r="BJ465" s="1">
        <f>IFERROR(IF($AE465&gt;$AE464,VLOOKUP($AC465+AW$1,STOCK!$F$10:$AB$209,16,0),IF($AE465=$AE464,(IF(BJ464&gt;=1,BJ464-COUNTIFS($AE464:$AE464,$AC465,AW464:AW464,$AI$1),0)),0)),0)</f>
        <v>0</v>
      </c>
      <c r="BK465" s="1">
        <f>IFERROR(IF($AE465&gt;$AE464,VLOOKUP($AC465+AX$1,STOCK!$F$10:$AB$209,16,0),IF($AE465=$AE464,(IF(BK464&gt;=1,BK464-COUNTIFS($AE464:$AE464,$AC465,AX464:AX464,$AI$1),0)),0)),0)</f>
        <v>0</v>
      </c>
      <c r="BL465" s="1">
        <f>IFERROR(IF($AE465&gt;$AE464,VLOOKUP($AC465+AL$1,STOCK!$F$10:$AB$209,17,0),IF($AE465=$AE464,(IF(BL464&gt;=1,BL464-COUNTIFS($AE464:$AE464,$AC465,AL464:AL464,$AI$2),0)),0)),0)</f>
        <v>0</v>
      </c>
      <c r="BM465" s="1">
        <f>IFERROR(IF($AE465&gt;$AE464,VLOOKUP($AC465+AM$1,STOCK!$F$10:$AB$209,17,0),IF($AE465=$AE464,(IF(BM464&gt;=1,BM464-COUNTIFS($AE464:$AE464,$AC465,AM464:AM464,$AI$2),0)),0)),0)</f>
        <v>0</v>
      </c>
      <c r="BN465" s="1">
        <f>IFERROR(IF($AE465&gt;$AE464,VLOOKUP($AC465+AN$1,STOCK!$F$10:$AB$209,17,0),IF($AE465=$AE464,(IF(BN464&gt;=1,BN464-COUNTIFS($AE464:$AE464,$AC465,AN464:AN464,$AI$2),0)),0)),0)</f>
        <v>0</v>
      </c>
      <c r="BO465" s="1">
        <f>IFERROR(IF($AE465&gt;$AE464,VLOOKUP($AC465+AO$1,STOCK!$F$10:$AB$209,17,0),IF($AE465=$AE464,(IF(BO464&gt;=1,BO464-COUNTIFS($AE464:$AE464,$AC465,AO464:AO464,$AI$2),0)),0)),0)</f>
        <v>0</v>
      </c>
      <c r="BP465" s="1">
        <f>IFERROR(IF($AE465&gt;$AE464,VLOOKUP($AC465+AP$1,STOCK!$F$10:$AB$209,17,0),IF($AE465=$AE464,(IF(BP464&gt;=1,BP464-COUNTIFS($AE464:$AE464,$AC465,AP464:AP464,$AI$2),0)),0)),0)</f>
        <v>0</v>
      </c>
      <c r="BQ465" s="1">
        <f>IFERROR(IF($AE465&gt;$AE464,VLOOKUP($AC465+AQ$1,STOCK!$F$10:$AB$209,17,0),IF($AE465=$AE464,(IF(BQ464&gt;=1,BQ464-COUNTIFS($AE464:$AE464,$AC465,AQ464:AQ464,$AI$2),0)),0)),0)</f>
        <v>0</v>
      </c>
      <c r="BR465" s="1">
        <f>IFERROR(IF($AE465&gt;$AE464,VLOOKUP($AC465+AR$1,STOCK!$F$10:$AB$209,17,0),IF($AE465=$AE464,(IF(BR464&gt;=1,BR464-COUNTIFS($AE464:$AE464,$AC465,AR464:AR464,$AI$2),0)),0)),0)</f>
        <v>0</v>
      </c>
      <c r="BS465" s="1">
        <f>IFERROR(IF($AE465&gt;$AE464,VLOOKUP($AC465+AS$1,STOCK!$F$10:$AB$209,17,0),IF($AE465=$AE464,(IF(BS464&gt;=1,BS464-COUNTIFS($AE464:$AE464,$AC465,AS464:AS464,$AI$2),0)),0)),0)</f>
        <v>0</v>
      </c>
      <c r="BT465" s="1">
        <f>IFERROR(IF($AE465&gt;$AE464,VLOOKUP($AC465+AT$1,STOCK!$F$10:$AB$209,17,0),IF($AE465=$AE464,(IF(BT464&gt;=1,BT464-COUNTIFS($AE464:$AE464,$AC465,AT464:AT464,$AI$2),0)),0)),0)</f>
        <v>0</v>
      </c>
      <c r="BU465" s="1">
        <f>IFERROR(IF($AE465&gt;$AE464,VLOOKUP($AC465+AU$1,STOCK!$F$10:$AB$209,17,0),IF($AE465=$AE464,(IF(BU464&gt;=1,BU464-COUNTIFS($AE464:$AE464,$AC465,AU464:AU464,$AI$2),0)),0)),0)</f>
        <v>0</v>
      </c>
      <c r="BV465" s="1">
        <f>IFERROR(IF($AE465&gt;$AE464,VLOOKUP($AC465+AV$1,STOCK!$F$10:$AB$209,17,0),IF($AE465=$AE464,(IF(BV464&gt;=1,BV464-COUNTIFS($AE464:$AE464,$AC465,AV464:AV464,$AI$2),0)),0)),0)</f>
        <v>0</v>
      </c>
      <c r="BW465" s="1">
        <f>IFERROR(IF($AE465&gt;$AE464,VLOOKUP($AC465+AW$1,STOCK!$F$10:$AB$209,17,0),IF($AE465=$AE464,(IF(BW464&gt;=1,BW464-COUNTIFS($AE464:$AE464,$AC465,AW464:AW464,$AI$2),0)),0)),0)</f>
        <v>0</v>
      </c>
      <c r="BX465" s="1">
        <f>IFERROR(IF($AE465&gt;$AE464,VLOOKUP($AC465+AX$1,STOCK!$F$10:$AB$209,17,0),IF($AE465=$AE464,(IF(BX464&gt;=1,BX464-COUNTIFS($AE464:$AE464,$AC465,AX464:AX464,$AI$2),0)),0)),0)</f>
        <v>0</v>
      </c>
    </row>
    <row r="466" spans="29:76" x14ac:dyDescent="0.25">
      <c r="AC466" s="1">
        <f t="shared" si="125"/>
        <v>0</v>
      </c>
      <c r="AD466" s="1">
        <f>IFERROR(IF(LEN(AK466)&gt;=1,VLOOKUP(HLOOKUP(AK466,PROFILE!$K$5:$V$8,4,0),PROFILE!$F$1:$G$3,2,0),0),0)</f>
        <v>0</v>
      </c>
      <c r="AE466" s="1">
        <f t="shared" si="126"/>
        <v>0</v>
      </c>
      <c r="AF466" s="1">
        <v>453</v>
      </c>
      <c r="AI466" s="1" t="str">
        <f>IFERROR(IF($AH466&gt;=1,VLOOKUP($AG466,STUDENT!$O$8:$Z$1507,3,0),""),"")</f>
        <v/>
      </c>
      <c r="AJ466" s="1" t="str">
        <f>IFERROR(IF($AH466&gt;=1,VLOOKUP($AG466,STUDENT!$O$8:$Z$1507,4,0),""),"")</f>
        <v/>
      </c>
      <c r="AK466" s="1" t="str">
        <f>IFERROR(IF($AH466&gt;=1,VLOOKUP($AG466,STUDENT!$O$8:$Z$1507,6,0),""),"")</f>
        <v/>
      </c>
      <c r="AL466" s="1" t="str">
        <f t="shared" si="127"/>
        <v/>
      </c>
      <c r="AM466" s="1" t="str">
        <f t="shared" si="128"/>
        <v/>
      </c>
      <c r="AN466" s="1" t="str">
        <f t="shared" si="129"/>
        <v/>
      </c>
      <c r="AO466" s="1" t="str">
        <f t="shared" si="130"/>
        <v/>
      </c>
      <c r="AP466" s="1" t="str">
        <f t="shared" si="131"/>
        <v/>
      </c>
      <c r="AQ466" s="1" t="str">
        <f t="shared" si="132"/>
        <v/>
      </c>
      <c r="AR466" s="1" t="str">
        <f t="shared" si="133"/>
        <v/>
      </c>
      <c r="AS466" s="1" t="str">
        <f t="shared" si="134"/>
        <v/>
      </c>
      <c r="AT466" s="1" t="str">
        <f t="shared" si="135"/>
        <v/>
      </c>
      <c r="AU466" s="1" t="str">
        <f t="shared" si="136"/>
        <v/>
      </c>
      <c r="AV466" s="1" t="str">
        <f t="shared" si="137"/>
        <v/>
      </c>
      <c r="AW466" s="1" t="str">
        <f t="shared" si="138"/>
        <v/>
      </c>
      <c r="AX466" s="1" t="str">
        <f t="shared" si="139"/>
        <v/>
      </c>
      <c r="AY466" s="1">
        <f>IFERROR(IF($AE466&gt;$AE465,VLOOKUP($AC466+AL$1,STOCK!$F$10:$AB$209,16,0),IF($AE466=$AE465,(IF(AY465&gt;=1,AY465-COUNTIFS($AE465:$AE465,$AC466,AL465:AL465,$AI$1),0)),0)),0)</f>
        <v>0</v>
      </c>
      <c r="AZ466" s="1">
        <f>IFERROR(IF($AE466&gt;$AE465,VLOOKUP($AC466+AM$1,STOCK!$F$10:$AB$209,16,0),IF($AE466=$AE465,(IF(AZ465&gt;=1,AZ465-COUNTIFS($AE465:$AE465,$AC466,AM465:AM465,$AI$1),0)),0)),0)</f>
        <v>0</v>
      </c>
      <c r="BA466" s="1">
        <f>IFERROR(IF($AE466&gt;$AE465,VLOOKUP($AC466+AN$1,STOCK!$F$10:$AB$209,16,0),IF($AE466=$AE465,(IF(BA465&gt;=1,BA465-COUNTIFS($AE465:$AE465,$AC466,AN465:AN465,$AI$1),0)),0)),0)</f>
        <v>0</v>
      </c>
      <c r="BB466" s="1">
        <f>IFERROR(IF($AE466&gt;$AE465,VLOOKUP($AC466+AO$1,STOCK!$F$10:$AB$209,16,0),IF($AE466=$AE465,(IF(BB465&gt;=1,BB465-COUNTIFS($AE465:$AE465,$AC466,AO465:AO465,$AI$1),0)),0)),0)</f>
        <v>0</v>
      </c>
      <c r="BC466" s="1">
        <f>IFERROR(IF($AE466&gt;$AE465,VLOOKUP($AC466+AP$1,STOCK!$F$10:$AB$209,16,0),IF($AE466=$AE465,(IF(BC465&gt;=1,BC465-COUNTIFS($AE465:$AE465,$AC466,AP465:AP465,$AI$1),0)),0)),0)</f>
        <v>0</v>
      </c>
      <c r="BD466" s="1">
        <f>IFERROR(IF($AE466&gt;$AE465,VLOOKUP($AC466+AQ$1,STOCK!$F$10:$AB$209,16,0),IF($AE466=$AE465,(IF(BD465&gt;=1,BD465-COUNTIFS($AE465:$AE465,$AC466,AQ465:AQ465,$AI$1),0)),0)),0)</f>
        <v>0</v>
      </c>
      <c r="BE466" s="1">
        <f>IFERROR(IF($AE466&gt;$AE465,VLOOKUP($AC466+AR$1,STOCK!$F$10:$AB$209,16,0),IF($AE466=$AE465,(IF(BE465&gt;=1,BE465-COUNTIFS($AE465:$AE465,$AC466,AR465:AR465,$AI$1),0)),0)),0)</f>
        <v>0</v>
      </c>
      <c r="BF466" s="1">
        <f>IFERROR(IF($AE466&gt;$AE465,VLOOKUP($AC466+AS$1,STOCK!$F$10:$AB$209,16,0),IF($AE466=$AE465,(IF(BF465&gt;=1,BF465-COUNTIFS($AE465:$AE465,$AC466,AS465:AS465,$AI$1),0)),0)),0)</f>
        <v>0</v>
      </c>
      <c r="BG466" s="1">
        <f>IFERROR(IF($AE466&gt;$AE465,VLOOKUP($AC466+AT$1,STOCK!$F$10:$AB$209,16,0),IF($AE466=$AE465,(IF(BG465&gt;=1,BG465-COUNTIFS($AE465:$AE465,$AC466,AT465:AT465,$AI$1),0)),0)),0)</f>
        <v>0</v>
      </c>
      <c r="BH466" s="1">
        <f>IFERROR(IF($AE466&gt;$AE465,VLOOKUP($AC466+AU$1,STOCK!$F$10:$AB$209,16,0),IF($AE466=$AE465,(IF(BH465&gt;=1,BH465-COUNTIFS($AE465:$AE465,$AC466,AU465:AU465,$AI$1),0)),0)),0)</f>
        <v>0</v>
      </c>
      <c r="BI466" s="1">
        <f>IFERROR(IF($AE466&gt;$AE465,VLOOKUP($AC466+AV$1,STOCK!$F$10:$AB$209,16,0),IF($AE466=$AE465,(IF(BI465&gt;=1,BI465-COUNTIFS($AE465:$AE465,$AC466,AV465:AV465,$AI$1),0)),0)),0)</f>
        <v>0</v>
      </c>
      <c r="BJ466" s="1">
        <f>IFERROR(IF($AE466&gt;$AE465,VLOOKUP($AC466+AW$1,STOCK!$F$10:$AB$209,16,0),IF($AE466=$AE465,(IF(BJ465&gt;=1,BJ465-COUNTIFS($AE465:$AE465,$AC466,AW465:AW465,$AI$1),0)),0)),0)</f>
        <v>0</v>
      </c>
      <c r="BK466" s="1">
        <f>IFERROR(IF($AE466&gt;$AE465,VLOOKUP($AC466+AX$1,STOCK!$F$10:$AB$209,16,0),IF($AE466=$AE465,(IF(BK465&gt;=1,BK465-COUNTIFS($AE465:$AE465,$AC466,AX465:AX465,$AI$1),0)),0)),0)</f>
        <v>0</v>
      </c>
      <c r="BL466" s="1">
        <f>IFERROR(IF($AE466&gt;$AE465,VLOOKUP($AC466+AL$1,STOCK!$F$10:$AB$209,17,0),IF($AE466=$AE465,(IF(BL465&gt;=1,BL465-COUNTIFS($AE465:$AE465,$AC466,AL465:AL465,$AI$2),0)),0)),0)</f>
        <v>0</v>
      </c>
      <c r="BM466" s="1">
        <f>IFERROR(IF($AE466&gt;$AE465,VLOOKUP($AC466+AM$1,STOCK!$F$10:$AB$209,17,0),IF($AE466=$AE465,(IF(BM465&gt;=1,BM465-COUNTIFS($AE465:$AE465,$AC466,AM465:AM465,$AI$2),0)),0)),0)</f>
        <v>0</v>
      </c>
      <c r="BN466" s="1">
        <f>IFERROR(IF($AE466&gt;$AE465,VLOOKUP($AC466+AN$1,STOCK!$F$10:$AB$209,17,0),IF($AE466=$AE465,(IF(BN465&gt;=1,BN465-COUNTIFS($AE465:$AE465,$AC466,AN465:AN465,$AI$2),0)),0)),0)</f>
        <v>0</v>
      </c>
      <c r="BO466" s="1">
        <f>IFERROR(IF($AE466&gt;$AE465,VLOOKUP($AC466+AO$1,STOCK!$F$10:$AB$209,17,0),IF($AE466=$AE465,(IF(BO465&gt;=1,BO465-COUNTIFS($AE465:$AE465,$AC466,AO465:AO465,$AI$2),0)),0)),0)</f>
        <v>0</v>
      </c>
      <c r="BP466" s="1">
        <f>IFERROR(IF($AE466&gt;$AE465,VLOOKUP($AC466+AP$1,STOCK!$F$10:$AB$209,17,0),IF($AE466=$AE465,(IF(BP465&gt;=1,BP465-COUNTIFS($AE465:$AE465,$AC466,AP465:AP465,$AI$2),0)),0)),0)</f>
        <v>0</v>
      </c>
      <c r="BQ466" s="1">
        <f>IFERROR(IF($AE466&gt;$AE465,VLOOKUP($AC466+AQ$1,STOCK!$F$10:$AB$209,17,0),IF($AE466=$AE465,(IF(BQ465&gt;=1,BQ465-COUNTIFS($AE465:$AE465,$AC466,AQ465:AQ465,$AI$2),0)),0)),0)</f>
        <v>0</v>
      </c>
      <c r="BR466" s="1">
        <f>IFERROR(IF($AE466&gt;$AE465,VLOOKUP($AC466+AR$1,STOCK!$F$10:$AB$209,17,0),IF($AE466=$AE465,(IF(BR465&gt;=1,BR465-COUNTIFS($AE465:$AE465,$AC466,AR465:AR465,$AI$2),0)),0)),0)</f>
        <v>0</v>
      </c>
      <c r="BS466" s="1">
        <f>IFERROR(IF($AE466&gt;$AE465,VLOOKUP($AC466+AS$1,STOCK!$F$10:$AB$209,17,0),IF($AE466=$AE465,(IF(BS465&gt;=1,BS465-COUNTIFS($AE465:$AE465,$AC466,AS465:AS465,$AI$2),0)),0)),0)</f>
        <v>0</v>
      </c>
      <c r="BT466" s="1">
        <f>IFERROR(IF($AE466&gt;$AE465,VLOOKUP($AC466+AT$1,STOCK!$F$10:$AB$209,17,0),IF($AE466=$AE465,(IF(BT465&gt;=1,BT465-COUNTIFS($AE465:$AE465,$AC466,AT465:AT465,$AI$2),0)),0)),0)</f>
        <v>0</v>
      </c>
      <c r="BU466" s="1">
        <f>IFERROR(IF($AE466&gt;$AE465,VLOOKUP($AC466+AU$1,STOCK!$F$10:$AB$209,17,0),IF($AE466=$AE465,(IF(BU465&gt;=1,BU465-COUNTIFS($AE465:$AE465,$AC466,AU465:AU465,$AI$2),0)),0)),0)</f>
        <v>0</v>
      </c>
      <c r="BV466" s="1">
        <f>IFERROR(IF($AE466&gt;$AE465,VLOOKUP($AC466+AV$1,STOCK!$F$10:$AB$209,17,0),IF($AE466=$AE465,(IF(BV465&gt;=1,BV465-COUNTIFS($AE465:$AE465,$AC466,AV465:AV465,$AI$2),0)),0)),0)</f>
        <v>0</v>
      </c>
      <c r="BW466" s="1">
        <f>IFERROR(IF($AE466&gt;$AE465,VLOOKUP($AC466+AW$1,STOCK!$F$10:$AB$209,17,0),IF($AE466=$AE465,(IF(BW465&gt;=1,BW465-COUNTIFS($AE465:$AE465,$AC466,AW465:AW465,$AI$2),0)),0)),0)</f>
        <v>0</v>
      </c>
      <c r="BX466" s="1">
        <f>IFERROR(IF($AE466&gt;$AE465,VLOOKUP($AC466+AX$1,STOCK!$F$10:$AB$209,17,0),IF($AE466=$AE465,(IF(BX465&gt;=1,BX465-COUNTIFS($AE465:$AE465,$AC466,AX465:AX465,$AI$2),0)),0)),0)</f>
        <v>0</v>
      </c>
    </row>
    <row r="467" spans="29:76" x14ac:dyDescent="0.25">
      <c r="AC467" s="1">
        <f t="shared" si="125"/>
        <v>0</v>
      </c>
      <c r="AD467" s="1">
        <f>IFERROR(IF(LEN(AK467)&gt;=1,VLOOKUP(HLOOKUP(AK467,PROFILE!$K$5:$V$8,4,0),PROFILE!$F$1:$G$3,2,0),0),0)</f>
        <v>0</v>
      </c>
      <c r="AE467" s="1">
        <f t="shared" si="126"/>
        <v>0</v>
      </c>
      <c r="AF467" s="1">
        <v>454</v>
      </c>
      <c r="AI467" s="1" t="str">
        <f>IFERROR(IF($AH467&gt;=1,VLOOKUP($AG467,STUDENT!$O$8:$Z$1507,3,0),""),"")</f>
        <v/>
      </c>
      <c r="AJ467" s="1" t="str">
        <f>IFERROR(IF($AH467&gt;=1,VLOOKUP($AG467,STUDENT!$O$8:$Z$1507,4,0),""),"")</f>
        <v/>
      </c>
      <c r="AK467" s="1" t="str">
        <f>IFERROR(IF($AH467&gt;=1,VLOOKUP($AG467,STUDENT!$O$8:$Z$1507,6,0),""),"")</f>
        <v/>
      </c>
      <c r="AL467" s="1" t="str">
        <f t="shared" si="127"/>
        <v/>
      </c>
      <c r="AM467" s="1" t="str">
        <f t="shared" si="128"/>
        <v/>
      </c>
      <c r="AN467" s="1" t="str">
        <f t="shared" si="129"/>
        <v/>
      </c>
      <c r="AO467" s="1" t="str">
        <f t="shared" si="130"/>
        <v/>
      </c>
      <c r="AP467" s="1" t="str">
        <f t="shared" si="131"/>
        <v/>
      </c>
      <c r="AQ467" s="1" t="str">
        <f t="shared" si="132"/>
        <v/>
      </c>
      <c r="AR467" s="1" t="str">
        <f t="shared" si="133"/>
        <v/>
      </c>
      <c r="AS467" s="1" t="str">
        <f t="shared" si="134"/>
        <v/>
      </c>
      <c r="AT467" s="1" t="str">
        <f t="shared" si="135"/>
        <v/>
      </c>
      <c r="AU467" s="1" t="str">
        <f t="shared" si="136"/>
        <v/>
      </c>
      <c r="AV467" s="1" t="str">
        <f t="shared" si="137"/>
        <v/>
      </c>
      <c r="AW467" s="1" t="str">
        <f t="shared" si="138"/>
        <v/>
      </c>
      <c r="AX467" s="1" t="str">
        <f t="shared" si="139"/>
        <v/>
      </c>
      <c r="AY467" s="1">
        <f>IFERROR(IF($AE467&gt;$AE466,VLOOKUP($AC467+AL$1,STOCK!$F$10:$AB$209,16,0),IF($AE467=$AE466,(IF(AY466&gt;=1,AY466-COUNTIFS($AE466:$AE466,$AC467,AL466:AL466,$AI$1),0)),0)),0)</f>
        <v>0</v>
      </c>
      <c r="AZ467" s="1">
        <f>IFERROR(IF($AE467&gt;$AE466,VLOOKUP($AC467+AM$1,STOCK!$F$10:$AB$209,16,0),IF($AE467=$AE466,(IF(AZ466&gt;=1,AZ466-COUNTIFS($AE466:$AE466,$AC467,AM466:AM466,$AI$1),0)),0)),0)</f>
        <v>0</v>
      </c>
      <c r="BA467" s="1">
        <f>IFERROR(IF($AE467&gt;$AE466,VLOOKUP($AC467+AN$1,STOCK!$F$10:$AB$209,16,0),IF($AE467=$AE466,(IF(BA466&gt;=1,BA466-COUNTIFS($AE466:$AE466,$AC467,AN466:AN466,$AI$1),0)),0)),0)</f>
        <v>0</v>
      </c>
      <c r="BB467" s="1">
        <f>IFERROR(IF($AE467&gt;$AE466,VLOOKUP($AC467+AO$1,STOCK!$F$10:$AB$209,16,0),IF($AE467=$AE466,(IF(BB466&gt;=1,BB466-COUNTIFS($AE466:$AE466,$AC467,AO466:AO466,$AI$1),0)),0)),0)</f>
        <v>0</v>
      </c>
      <c r="BC467" s="1">
        <f>IFERROR(IF($AE467&gt;$AE466,VLOOKUP($AC467+AP$1,STOCK!$F$10:$AB$209,16,0),IF($AE467=$AE466,(IF(BC466&gt;=1,BC466-COUNTIFS($AE466:$AE466,$AC467,AP466:AP466,$AI$1),0)),0)),0)</f>
        <v>0</v>
      </c>
      <c r="BD467" s="1">
        <f>IFERROR(IF($AE467&gt;$AE466,VLOOKUP($AC467+AQ$1,STOCK!$F$10:$AB$209,16,0),IF($AE467=$AE466,(IF(BD466&gt;=1,BD466-COUNTIFS($AE466:$AE466,$AC467,AQ466:AQ466,$AI$1),0)),0)),0)</f>
        <v>0</v>
      </c>
      <c r="BE467" s="1">
        <f>IFERROR(IF($AE467&gt;$AE466,VLOOKUP($AC467+AR$1,STOCK!$F$10:$AB$209,16,0),IF($AE467=$AE466,(IF(BE466&gt;=1,BE466-COUNTIFS($AE466:$AE466,$AC467,AR466:AR466,$AI$1),0)),0)),0)</f>
        <v>0</v>
      </c>
      <c r="BF467" s="1">
        <f>IFERROR(IF($AE467&gt;$AE466,VLOOKUP($AC467+AS$1,STOCK!$F$10:$AB$209,16,0),IF($AE467=$AE466,(IF(BF466&gt;=1,BF466-COUNTIFS($AE466:$AE466,$AC467,AS466:AS466,$AI$1),0)),0)),0)</f>
        <v>0</v>
      </c>
      <c r="BG467" s="1">
        <f>IFERROR(IF($AE467&gt;$AE466,VLOOKUP($AC467+AT$1,STOCK!$F$10:$AB$209,16,0),IF($AE467=$AE466,(IF(BG466&gt;=1,BG466-COUNTIFS($AE466:$AE466,$AC467,AT466:AT466,$AI$1),0)),0)),0)</f>
        <v>0</v>
      </c>
      <c r="BH467" s="1">
        <f>IFERROR(IF($AE467&gt;$AE466,VLOOKUP($AC467+AU$1,STOCK!$F$10:$AB$209,16,0),IF($AE467=$AE466,(IF(BH466&gt;=1,BH466-COUNTIFS($AE466:$AE466,$AC467,AU466:AU466,$AI$1),0)),0)),0)</f>
        <v>0</v>
      </c>
      <c r="BI467" s="1">
        <f>IFERROR(IF($AE467&gt;$AE466,VLOOKUP($AC467+AV$1,STOCK!$F$10:$AB$209,16,0),IF($AE467=$AE466,(IF(BI466&gt;=1,BI466-COUNTIFS($AE466:$AE466,$AC467,AV466:AV466,$AI$1),0)),0)),0)</f>
        <v>0</v>
      </c>
      <c r="BJ467" s="1">
        <f>IFERROR(IF($AE467&gt;$AE466,VLOOKUP($AC467+AW$1,STOCK!$F$10:$AB$209,16,0),IF($AE467=$AE466,(IF(BJ466&gt;=1,BJ466-COUNTIFS($AE466:$AE466,$AC467,AW466:AW466,$AI$1),0)),0)),0)</f>
        <v>0</v>
      </c>
      <c r="BK467" s="1">
        <f>IFERROR(IF($AE467&gt;$AE466,VLOOKUP($AC467+AX$1,STOCK!$F$10:$AB$209,16,0),IF($AE467=$AE466,(IF(BK466&gt;=1,BK466-COUNTIFS($AE466:$AE466,$AC467,AX466:AX466,$AI$1),0)),0)),0)</f>
        <v>0</v>
      </c>
      <c r="BL467" s="1">
        <f>IFERROR(IF($AE467&gt;$AE466,VLOOKUP($AC467+AL$1,STOCK!$F$10:$AB$209,17,0),IF($AE467=$AE466,(IF(BL466&gt;=1,BL466-COUNTIFS($AE466:$AE466,$AC467,AL466:AL466,$AI$2),0)),0)),0)</f>
        <v>0</v>
      </c>
      <c r="BM467" s="1">
        <f>IFERROR(IF($AE467&gt;$AE466,VLOOKUP($AC467+AM$1,STOCK!$F$10:$AB$209,17,0),IF($AE467=$AE466,(IF(BM466&gt;=1,BM466-COUNTIFS($AE466:$AE466,$AC467,AM466:AM466,$AI$2),0)),0)),0)</f>
        <v>0</v>
      </c>
      <c r="BN467" s="1">
        <f>IFERROR(IF($AE467&gt;$AE466,VLOOKUP($AC467+AN$1,STOCK!$F$10:$AB$209,17,0),IF($AE467=$AE466,(IF(BN466&gt;=1,BN466-COUNTIFS($AE466:$AE466,$AC467,AN466:AN466,$AI$2),0)),0)),0)</f>
        <v>0</v>
      </c>
      <c r="BO467" s="1">
        <f>IFERROR(IF($AE467&gt;$AE466,VLOOKUP($AC467+AO$1,STOCK!$F$10:$AB$209,17,0),IF($AE467=$AE466,(IF(BO466&gt;=1,BO466-COUNTIFS($AE466:$AE466,$AC467,AO466:AO466,$AI$2),0)),0)),0)</f>
        <v>0</v>
      </c>
      <c r="BP467" s="1">
        <f>IFERROR(IF($AE467&gt;$AE466,VLOOKUP($AC467+AP$1,STOCK!$F$10:$AB$209,17,0),IF($AE467=$AE466,(IF(BP466&gt;=1,BP466-COUNTIFS($AE466:$AE466,$AC467,AP466:AP466,$AI$2),0)),0)),0)</f>
        <v>0</v>
      </c>
      <c r="BQ467" s="1">
        <f>IFERROR(IF($AE467&gt;$AE466,VLOOKUP($AC467+AQ$1,STOCK!$F$10:$AB$209,17,0),IF($AE467=$AE466,(IF(BQ466&gt;=1,BQ466-COUNTIFS($AE466:$AE466,$AC467,AQ466:AQ466,$AI$2),0)),0)),0)</f>
        <v>0</v>
      </c>
      <c r="BR467" s="1">
        <f>IFERROR(IF($AE467&gt;$AE466,VLOOKUP($AC467+AR$1,STOCK!$F$10:$AB$209,17,0),IF($AE467=$AE466,(IF(BR466&gt;=1,BR466-COUNTIFS($AE466:$AE466,$AC467,AR466:AR466,$AI$2),0)),0)),0)</f>
        <v>0</v>
      </c>
      <c r="BS467" s="1">
        <f>IFERROR(IF($AE467&gt;$AE466,VLOOKUP($AC467+AS$1,STOCK!$F$10:$AB$209,17,0),IF($AE467=$AE466,(IF(BS466&gt;=1,BS466-COUNTIFS($AE466:$AE466,$AC467,AS466:AS466,$AI$2),0)),0)),0)</f>
        <v>0</v>
      </c>
      <c r="BT467" s="1">
        <f>IFERROR(IF($AE467&gt;$AE466,VLOOKUP($AC467+AT$1,STOCK!$F$10:$AB$209,17,0),IF($AE467=$AE466,(IF(BT466&gt;=1,BT466-COUNTIFS($AE466:$AE466,$AC467,AT466:AT466,$AI$2),0)),0)),0)</f>
        <v>0</v>
      </c>
      <c r="BU467" s="1">
        <f>IFERROR(IF($AE467&gt;$AE466,VLOOKUP($AC467+AU$1,STOCK!$F$10:$AB$209,17,0),IF($AE467=$AE466,(IF(BU466&gt;=1,BU466-COUNTIFS($AE466:$AE466,$AC467,AU466:AU466,$AI$2),0)),0)),0)</f>
        <v>0</v>
      </c>
      <c r="BV467" s="1">
        <f>IFERROR(IF($AE467&gt;$AE466,VLOOKUP($AC467+AV$1,STOCK!$F$10:$AB$209,17,0),IF($AE467=$AE466,(IF(BV466&gt;=1,BV466-COUNTIFS($AE466:$AE466,$AC467,AV466:AV466,$AI$2),0)),0)),0)</f>
        <v>0</v>
      </c>
      <c r="BW467" s="1">
        <f>IFERROR(IF($AE467&gt;$AE466,VLOOKUP($AC467+AW$1,STOCK!$F$10:$AB$209,17,0),IF($AE467=$AE466,(IF(BW466&gt;=1,BW466-COUNTIFS($AE466:$AE466,$AC467,AW466:AW466,$AI$2),0)),0)),0)</f>
        <v>0</v>
      </c>
      <c r="BX467" s="1">
        <f>IFERROR(IF($AE467&gt;$AE466,VLOOKUP($AC467+AX$1,STOCK!$F$10:$AB$209,17,0),IF($AE467=$AE466,(IF(BX466&gt;=1,BX466-COUNTIFS($AE466:$AE466,$AC467,AX466:AX466,$AI$2),0)),0)),0)</f>
        <v>0</v>
      </c>
    </row>
    <row r="468" spans="29:76" x14ac:dyDescent="0.25">
      <c r="AC468" s="1">
        <f t="shared" si="125"/>
        <v>0</v>
      </c>
      <c r="AD468" s="1">
        <f>IFERROR(IF(LEN(AK468)&gt;=1,VLOOKUP(HLOOKUP(AK468,PROFILE!$K$5:$V$8,4,0),PROFILE!$F$1:$G$3,2,0),0),0)</f>
        <v>0</v>
      </c>
      <c r="AE468" s="1">
        <f t="shared" si="126"/>
        <v>0</v>
      </c>
      <c r="AF468" s="1">
        <v>455</v>
      </c>
      <c r="AI468" s="1" t="str">
        <f>IFERROR(IF($AH468&gt;=1,VLOOKUP($AG468,STUDENT!$O$8:$Z$1507,3,0),""),"")</f>
        <v/>
      </c>
      <c r="AJ468" s="1" t="str">
        <f>IFERROR(IF($AH468&gt;=1,VLOOKUP($AG468,STUDENT!$O$8:$Z$1507,4,0),""),"")</f>
        <v/>
      </c>
      <c r="AK468" s="1" t="str">
        <f>IFERROR(IF($AH468&gt;=1,VLOOKUP($AG468,STUDENT!$O$8:$Z$1507,6,0),""),"")</f>
        <v/>
      </c>
      <c r="AL468" s="1" t="str">
        <f t="shared" si="127"/>
        <v/>
      </c>
      <c r="AM468" s="1" t="str">
        <f t="shared" si="128"/>
        <v/>
      </c>
      <c r="AN468" s="1" t="str">
        <f t="shared" si="129"/>
        <v/>
      </c>
      <c r="AO468" s="1" t="str">
        <f t="shared" si="130"/>
        <v/>
      </c>
      <c r="AP468" s="1" t="str">
        <f t="shared" si="131"/>
        <v/>
      </c>
      <c r="AQ468" s="1" t="str">
        <f t="shared" si="132"/>
        <v/>
      </c>
      <c r="AR468" s="1" t="str">
        <f t="shared" si="133"/>
        <v/>
      </c>
      <c r="AS468" s="1" t="str">
        <f t="shared" si="134"/>
        <v/>
      </c>
      <c r="AT468" s="1" t="str">
        <f t="shared" si="135"/>
        <v/>
      </c>
      <c r="AU468" s="1" t="str">
        <f t="shared" si="136"/>
        <v/>
      </c>
      <c r="AV468" s="1" t="str">
        <f t="shared" si="137"/>
        <v/>
      </c>
      <c r="AW468" s="1" t="str">
        <f t="shared" si="138"/>
        <v/>
      </c>
      <c r="AX468" s="1" t="str">
        <f t="shared" si="139"/>
        <v/>
      </c>
      <c r="AY468" s="1">
        <f>IFERROR(IF($AE468&gt;$AE467,VLOOKUP($AC468+AL$1,STOCK!$F$10:$AB$209,16,0),IF($AE468=$AE467,(IF(AY467&gt;=1,AY467-COUNTIFS($AE467:$AE467,$AC468,AL467:AL467,$AI$1),0)),0)),0)</f>
        <v>0</v>
      </c>
      <c r="AZ468" s="1">
        <f>IFERROR(IF($AE468&gt;$AE467,VLOOKUP($AC468+AM$1,STOCK!$F$10:$AB$209,16,0),IF($AE468=$AE467,(IF(AZ467&gt;=1,AZ467-COUNTIFS($AE467:$AE467,$AC468,AM467:AM467,$AI$1),0)),0)),0)</f>
        <v>0</v>
      </c>
      <c r="BA468" s="1">
        <f>IFERROR(IF($AE468&gt;$AE467,VLOOKUP($AC468+AN$1,STOCK!$F$10:$AB$209,16,0),IF($AE468=$AE467,(IF(BA467&gt;=1,BA467-COUNTIFS($AE467:$AE467,$AC468,AN467:AN467,$AI$1),0)),0)),0)</f>
        <v>0</v>
      </c>
      <c r="BB468" s="1">
        <f>IFERROR(IF($AE468&gt;$AE467,VLOOKUP($AC468+AO$1,STOCK!$F$10:$AB$209,16,0),IF($AE468=$AE467,(IF(BB467&gt;=1,BB467-COUNTIFS($AE467:$AE467,$AC468,AO467:AO467,$AI$1),0)),0)),0)</f>
        <v>0</v>
      </c>
      <c r="BC468" s="1">
        <f>IFERROR(IF($AE468&gt;$AE467,VLOOKUP($AC468+AP$1,STOCK!$F$10:$AB$209,16,0),IF($AE468=$AE467,(IF(BC467&gt;=1,BC467-COUNTIFS($AE467:$AE467,$AC468,AP467:AP467,$AI$1),0)),0)),0)</f>
        <v>0</v>
      </c>
      <c r="BD468" s="1">
        <f>IFERROR(IF($AE468&gt;$AE467,VLOOKUP($AC468+AQ$1,STOCK!$F$10:$AB$209,16,0),IF($AE468=$AE467,(IF(BD467&gt;=1,BD467-COUNTIFS($AE467:$AE467,$AC468,AQ467:AQ467,$AI$1),0)),0)),0)</f>
        <v>0</v>
      </c>
      <c r="BE468" s="1">
        <f>IFERROR(IF($AE468&gt;$AE467,VLOOKUP($AC468+AR$1,STOCK!$F$10:$AB$209,16,0),IF($AE468=$AE467,(IF(BE467&gt;=1,BE467-COUNTIFS($AE467:$AE467,$AC468,AR467:AR467,$AI$1),0)),0)),0)</f>
        <v>0</v>
      </c>
      <c r="BF468" s="1">
        <f>IFERROR(IF($AE468&gt;$AE467,VLOOKUP($AC468+AS$1,STOCK!$F$10:$AB$209,16,0),IF($AE468=$AE467,(IF(BF467&gt;=1,BF467-COUNTIFS($AE467:$AE467,$AC468,AS467:AS467,$AI$1),0)),0)),0)</f>
        <v>0</v>
      </c>
      <c r="BG468" s="1">
        <f>IFERROR(IF($AE468&gt;$AE467,VLOOKUP($AC468+AT$1,STOCK!$F$10:$AB$209,16,0),IF($AE468=$AE467,(IF(BG467&gt;=1,BG467-COUNTIFS($AE467:$AE467,$AC468,AT467:AT467,$AI$1),0)),0)),0)</f>
        <v>0</v>
      </c>
      <c r="BH468" s="1">
        <f>IFERROR(IF($AE468&gt;$AE467,VLOOKUP($AC468+AU$1,STOCK!$F$10:$AB$209,16,0),IF($AE468=$AE467,(IF(BH467&gt;=1,BH467-COUNTIFS($AE467:$AE467,$AC468,AU467:AU467,$AI$1),0)),0)),0)</f>
        <v>0</v>
      </c>
      <c r="BI468" s="1">
        <f>IFERROR(IF($AE468&gt;$AE467,VLOOKUP($AC468+AV$1,STOCK!$F$10:$AB$209,16,0),IF($AE468=$AE467,(IF(BI467&gt;=1,BI467-COUNTIFS($AE467:$AE467,$AC468,AV467:AV467,$AI$1),0)),0)),0)</f>
        <v>0</v>
      </c>
      <c r="BJ468" s="1">
        <f>IFERROR(IF($AE468&gt;$AE467,VLOOKUP($AC468+AW$1,STOCK!$F$10:$AB$209,16,0),IF($AE468=$AE467,(IF(BJ467&gt;=1,BJ467-COUNTIFS($AE467:$AE467,$AC468,AW467:AW467,$AI$1),0)),0)),0)</f>
        <v>0</v>
      </c>
      <c r="BK468" s="1">
        <f>IFERROR(IF($AE468&gt;$AE467,VLOOKUP($AC468+AX$1,STOCK!$F$10:$AB$209,16,0),IF($AE468=$AE467,(IF(BK467&gt;=1,BK467-COUNTIFS($AE467:$AE467,$AC468,AX467:AX467,$AI$1),0)),0)),0)</f>
        <v>0</v>
      </c>
      <c r="BL468" s="1">
        <f>IFERROR(IF($AE468&gt;$AE467,VLOOKUP($AC468+AL$1,STOCK!$F$10:$AB$209,17,0),IF($AE468=$AE467,(IF(BL467&gt;=1,BL467-COUNTIFS($AE467:$AE467,$AC468,AL467:AL467,$AI$2),0)),0)),0)</f>
        <v>0</v>
      </c>
      <c r="BM468" s="1">
        <f>IFERROR(IF($AE468&gt;$AE467,VLOOKUP($AC468+AM$1,STOCK!$F$10:$AB$209,17,0),IF($AE468=$AE467,(IF(BM467&gt;=1,BM467-COUNTIFS($AE467:$AE467,$AC468,AM467:AM467,$AI$2),0)),0)),0)</f>
        <v>0</v>
      </c>
      <c r="BN468" s="1">
        <f>IFERROR(IF($AE468&gt;$AE467,VLOOKUP($AC468+AN$1,STOCK!$F$10:$AB$209,17,0),IF($AE468=$AE467,(IF(BN467&gt;=1,BN467-COUNTIFS($AE467:$AE467,$AC468,AN467:AN467,$AI$2),0)),0)),0)</f>
        <v>0</v>
      </c>
      <c r="BO468" s="1">
        <f>IFERROR(IF($AE468&gt;$AE467,VLOOKUP($AC468+AO$1,STOCK!$F$10:$AB$209,17,0),IF($AE468=$AE467,(IF(BO467&gt;=1,BO467-COUNTIFS($AE467:$AE467,$AC468,AO467:AO467,$AI$2),0)),0)),0)</f>
        <v>0</v>
      </c>
      <c r="BP468" s="1">
        <f>IFERROR(IF($AE468&gt;$AE467,VLOOKUP($AC468+AP$1,STOCK!$F$10:$AB$209,17,0),IF($AE468=$AE467,(IF(BP467&gt;=1,BP467-COUNTIFS($AE467:$AE467,$AC468,AP467:AP467,$AI$2),0)),0)),0)</f>
        <v>0</v>
      </c>
      <c r="BQ468" s="1">
        <f>IFERROR(IF($AE468&gt;$AE467,VLOOKUP($AC468+AQ$1,STOCK!$F$10:$AB$209,17,0),IF($AE468=$AE467,(IF(BQ467&gt;=1,BQ467-COUNTIFS($AE467:$AE467,$AC468,AQ467:AQ467,$AI$2),0)),0)),0)</f>
        <v>0</v>
      </c>
      <c r="BR468" s="1">
        <f>IFERROR(IF($AE468&gt;$AE467,VLOOKUP($AC468+AR$1,STOCK!$F$10:$AB$209,17,0),IF($AE468=$AE467,(IF(BR467&gt;=1,BR467-COUNTIFS($AE467:$AE467,$AC468,AR467:AR467,$AI$2),0)),0)),0)</f>
        <v>0</v>
      </c>
      <c r="BS468" s="1">
        <f>IFERROR(IF($AE468&gt;$AE467,VLOOKUP($AC468+AS$1,STOCK!$F$10:$AB$209,17,0),IF($AE468=$AE467,(IF(BS467&gt;=1,BS467-COUNTIFS($AE467:$AE467,$AC468,AS467:AS467,$AI$2),0)),0)),0)</f>
        <v>0</v>
      </c>
      <c r="BT468" s="1">
        <f>IFERROR(IF($AE468&gt;$AE467,VLOOKUP($AC468+AT$1,STOCK!$F$10:$AB$209,17,0),IF($AE468=$AE467,(IF(BT467&gt;=1,BT467-COUNTIFS($AE467:$AE467,$AC468,AT467:AT467,$AI$2),0)),0)),0)</f>
        <v>0</v>
      </c>
      <c r="BU468" s="1">
        <f>IFERROR(IF($AE468&gt;$AE467,VLOOKUP($AC468+AU$1,STOCK!$F$10:$AB$209,17,0),IF($AE468=$AE467,(IF(BU467&gt;=1,BU467-COUNTIFS($AE467:$AE467,$AC468,AU467:AU467,$AI$2),0)),0)),0)</f>
        <v>0</v>
      </c>
      <c r="BV468" s="1">
        <f>IFERROR(IF($AE468&gt;$AE467,VLOOKUP($AC468+AV$1,STOCK!$F$10:$AB$209,17,0),IF($AE468=$AE467,(IF(BV467&gt;=1,BV467-COUNTIFS($AE467:$AE467,$AC468,AV467:AV467,$AI$2),0)),0)),0)</f>
        <v>0</v>
      </c>
      <c r="BW468" s="1">
        <f>IFERROR(IF($AE468&gt;$AE467,VLOOKUP($AC468+AW$1,STOCK!$F$10:$AB$209,17,0),IF($AE468=$AE467,(IF(BW467&gt;=1,BW467-COUNTIFS($AE467:$AE467,$AC468,AW467:AW467,$AI$2),0)),0)),0)</f>
        <v>0</v>
      </c>
      <c r="BX468" s="1">
        <f>IFERROR(IF($AE468&gt;$AE467,VLOOKUP($AC468+AX$1,STOCK!$F$10:$AB$209,17,0),IF($AE468=$AE467,(IF(BX467&gt;=1,BX467-COUNTIFS($AE467:$AE467,$AC468,AX467:AX467,$AI$2),0)),0)),0)</f>
        <v>0</v>
      </c>
    </row>
    <row r="469" spans="29:76" x14ac:dyDescent="0.25">
      <c r="AC469" s="1">
        <f t="shared" si="125"/>
        <v>0</v>
      </c>
      <c r="AD469" s="1">
        <f>IFERROR(IF(LEN(AK469)&gt;=1,VLOOKUP(HLOOKUP(AK469,PROFILE!$K$5:$V$8,4,0),PROFILE!$F$1:$G$3,2,0),0),0)</f>
        <v>0</v>
      </c>
      <c r="AE469" s="1">
        <f t="shared" si="126"/>
        <v>0</v>
      </c>
      <c r="AF469" s="1">
        <v>456</v>
      </c>
      <c r="AI469" s="1" t="str">
        <f>IFERROR(IF($AH469&gt;=1,VLOOKUP($AG469,STUDENT!$O$8:$Z$1507,3,0),""),"")</f>
        <v/>
      </c>
      <c r="AJ469" s="1" t="str">
        <f>IFERROR(IF($AH469&gt;=1,VLOOKUP($AG469,STUDENT!$O$8:$Z$1507,4,0),""),"")</f>
        <v/>
      </c>
      <c r="AK469" s="1" t="str">
        <f>IFERROR(IF($AH469&gt;=1,VLOOKUP($AG469,STUDENT!$O$8:$Z$1507,6,0),""),"")</f>
        <v/>
      </c>
      <c r="AL469" s="1" t="str">
        <f t="shared" si="127"/>
        <v/>
      </c>
      <c r="AM469" s="1" t="str">
        <f t="shared" si="128"/>
        <v/>
      </c>
      <c r="AN469" s="1" t="str">
        <f t="shared" si="129"/>
        <v/>
      </c>
      <c r="AO469" s="1" t="str">
        <f t="shared" si="130"/>
        <v/>
      </c>
      <c r="AP469" s="1" t="str">
        <f t="shared" si="131"/>
        <v/>
      </c>
      <c r="AQ469" s="1" t="str">
        <f t="shared" si="132"/>
        <v/>
      </c>
      <c r="AR469" s="1" t="str">
        <f t="shared" si="133"/>
        <v/>
      </c>
      <c r="AS469" s="1" t="str">
        <f t="shared" si="134"/>
        <v/>
      </c>
      <c r="AT469" s="1" t="str">
        <f t="shared" si="135"/>
        <v/>
      </c>
      <c r="AU469" s="1" t="str">
        <f t="shared" si="136"/>
        <v/>
      </c>
      <c r="AV469" s="1" t="str">
        <f t="shared" si="137"/>
        <v/>
      </c>
      <c r="AW469" s="1" t="str">
        <f t="shared" si="138"/>
        <v/>
      </c>
      <c r="AX469" s="1" t="str">
        <f t="shared" si="139"/>
        <v/>
      </c>
      <c r="AY469" s="1">
        <f>IFERROR(IF($AE469&gt;$AE468,VLOOKUP($AC469+AL$1,STOCK!$F$10:$AB$209,16,0),IF($AE469=$AE468,(IF(AY468&gt;=1,AY468-COUNTIFS($AE468:$AE468,$AC469,AL468:AL468,$AI$1),0)),0)),0)</f>
        <v>0</v>
      </c>
      <c r="AZ469" s="1">
        <f>IFERROR(IF($AE469&gt;$AE468,VLOOKUP($AC469+AM$1,STOCK!$F$10:$AB$209,16,0),IF($AE469=$AE468,(IF(AZ468&gt;=1,AZ468-COUNTIFS($AE468:$AE468,$AC469,AM468:AM468,$AI$1),0)),0)),0)</f>
        <v>0</v>
      </c>
      <c r="BA469" s="1">
        <f>IFERROR(IF($AE469&gt;$AE468,VLOOKUP($AC469+AN$1,STOCK!$F$10:$AB$209,16,0),IF($AE469=$AE468,(IF(BA468&gt;=1,BA468-COUNTIFS($AE468:$AE468,$AC469,AN468:AN468,$AI$1),0)),0)),0)</f>
        <v>0</v>
      </c>
      <c r="BB469" s="1">
        <f>IFERROR(IF($AE469&gt;$AE468,VLOOKUP($AC469+AO$1,STOCK!$F$10:$AB$209,16,0),IF($AE469=$AE468,(IF(BB468&gt;=1,BB468-COUNTIFS($AE468:$AE468,$AC469,AO468:AO468,$AI$1),0)),0)),0)</f>
        <v>0</v>
      </c>
      <c r="BC469" s="1">
        <f>IFERROR(IF($AE469&gt;$AE468,VLOOKUP($AC469+AP$1,STOCK!$F$10:$AB$209,16,0),IF($AE469=$AE468,(IF(BC468&gt;=1,BC468-COUNTIFS($AE468:$AE468,$AC469,AP468:AP468,$AI$1),0)),0)),0)</f>
        <v>0</v>
      </c>
      <c r="BD469" s="1">
        <f>IFERROR(IF($AE469&gt;$AE468,VLOOKUP($AC469+AQ$1,STOCK!$F$10:$AB$209,16,0),IF($AE469=$AE468,(IF(BD468&gt;=1,BD468-COUNTIFS($AE468:$AE468,$AC469,AQ468:AQ468,$AI$1),0)),0)),0)</f>
        <v>0</v>
      </c>
      <c r="BE469" s="1">
        <f>IFERROR(IF($AE469&gt;$AE468,VLOOKUP($AC469+AR$1,STOCK!$F$10:$AB$209,16,0),IF($AE469=$AE468,(IF(BE468&gt;=1,BE468-COUNTIFS($AE468:$AE468,$AC469,AR468:AR468,$AI$1),0)),0)),0)</f>
        <v>0</v>
      </c>
      <c r="BF469" s="1">
        <f>IFERROR(IF($AE469&gt;$AE468,VLOOKUP($AC469+AS$1,STOCK!$F$10:$AB$209,16,0),IF($AE469=$AE468,(IF(BF468&gt;=1,BF468-COUNTIFS($AE468:$AE468,$AC469,AS468:AS468,$AI$1),0)),0)),0)</f>
        <v>0</v>
      </c>
      <c r="BG469" s="1">
        <f>IFERROR(IF($AE469&gt;$AE468,VLOOKUP($AC469+AT$1,STOCK!$F$10:$AB$209,16,0),IF($AE469=$AE468,(IF(BG468&gt;=1,BG468-COUNTIFS($AE468:$AE468,$AC469,AT468:AT468,$AI$1),0)),0)),0)</f>
        <v>0</v>
      </c>
      <c r="BH469" s="1">
        <f>IFERROR(IF($AE469&gt;$AE468,VLOOKUP($AC469+AU$1,STOCK!$F$10:$AB$209,16,0),IF($AE469=$AE468,(IF(BH468&gt;=1,BH468-COUNTIFS($AE468:$AE468,$AC469,AU468:AU468,$AI$1),0)),0)),0)</f>
        <v>0</v>
      </c>
      <c r="BI469" s="1">
        <f>IFERROR(IF($AE469&gt;$AE468,VLOOKUP($AC469+AV$1,STOCK!$F$10:$AB$209,16,0),IF($AE469=$AE468,(IF(BI468&gt;=1,BI468-COUNTIFS($AE468:$AE468,$AC469,AV468:AV468,$AI$1),0)),0)),0)</f>
        <v>0</v>
      </c>
      <c r="BJ469" s="1">
        <f>IFERROR(IF($AE469&gt;$AE468,VLOOKUP($AC469+AW$1,STOCK!$F$10:$AB$209,16,0),IF($AE469=$AE468,(IF(BJ468&gt;=1,BJ468-COUNTIFS($AE468:$AE468,$AC469,AW468:AW468,$AI$1),0)),0)),0)</f>
        <v>0</v>
      </c>
      <c r="BK469" s="1">
        <f>IFERROR(IF($AE469&gt;$AE468,VLOOKUP($AC469+AX$1,STOCK!$F$10:$AB$209,16,0),IF($AE469=$AE468,(IF(BK468&gt;=1,BK468-COUNTIFS($AE468:$AE468,$AC469,AX468:AX468,$AI$1),0)),0)),0)</f>
        <v>0</v>
      </c>
      <c r="BL469" s="1">
        <f>IFERROR(IF($AE469&gt;$AE468,VLOOKUP($AC469+AL$1,STOCK!$F$10:$AB$209,17,0),IF($AE469=$AE468,(IF(BL468&gt;=1,BL468-COUNTIFS($AE468:$AE468,$AC469,AL468:AL468,$AI$2),0)),0)),0)</f>
        <v>0</v>
      </c>
      <c r="BM469" s="1">
        <f>IFERROR(IF($AE469&gt;$AE468,VLOOKUP($AC469+AM$1,STOCK!$F$10:$AB$209,17,0),IF($AE469=$AE468,(IF(BM468&gt;=1,BM468-COUNTIFS($AE468:$AE468,$AC469,AM468:AM468,$AI$2),0)),0)),0)</f>
        <v>0</v>
      </c>
      <c r="BN469" s="1">
        <f>IFERROR(IF($AE469&gt;$AE468,VLOOKUP($AC469+AN$1,STOCK!$F$10:$AB$209,17,0),IF($AE469=$AE468,(IF(BN468&gt;=1,BN468-COUNTIFS($AE468:$AE468,$AC469,AN468:AN468,$AI$2),0)),0)),0)</f>
        <v>0</v>
      </c>
      <c r="BO469" s="1">
        <f>IFERROR(IF($AE469&gt;$AE468,VLOOKUP($AC469+AO$1,STOCK!$F$10:$AB$209,17,0),IF($AE469=$AE468,(IF(BO468&gt;=1,BO468-COUNTIFS($AE468:$AE468,$AC469,AO468:AO468,$AI$2),0)),0)),0)</f>
        <v>0</v>
      </c>
      <c r="BP469" s="1">
        <f>IFERROR(IF($AE469&gt;$AE468,VLOOKUP($AC469+AP$1,STOCK!$F$10:$AB$209,17,0),IF($AE469=$AE468,(IF(BP468&gt;=1,BP468-COUNTIFS($AE468:$AE468,$AC469,AP468:AP468,$AI$2),0)),0)),0)</f>
        <v>0</v>
      </c>
      <c r="BQ469" s="1">
        <f>IFERROR(IF($AE469&gt;$AE468,VLOOKUP($AC469+AQ$1,STOCK!$F$10:$AB$209,17,0),IF($AE469=$AE468,(IF(BQ468&gt;=1,BQ468-COUNTIFS($AE468:$AE468,$AC469,AQ468:AQ468,$AI$2),0)),0)),0)</f>
        <v>0</v>
      </c>
      <c r="BR469" s="1">
        <f>IFERROR(IF($AE469&gt;$AE468,VLOOKUP($AC469+AR$1,STOCK!$F$10:$AB$209,17,0),IF($AE469=$AE468,(IF(BR468&gt;=1,BR468-COUNTIFS($AE468:$AE468,$AC469,AR468:AR468,$AI$2),0)),0)),0)</f>
        <v>0</v>
      </c>
      <c r="BS469" s="1">
        <f>IFERROR(IF($AE469&gt;$AE468,VLOOKUP($AC469+AS$1,STOCK!$F$10:$AB$209,17,0),IF($AE469=$AE468,(IF(BS468&gt;=1,BS468-COUNTIFS($AE468:$AE468,$AC469,AS468:AS468,$AI$2),0)),0)),0)</f>
        <v>0</v>
      </c>
      <c r="BT469" s="1">
        <f>IFERROR(IF($AE469&gt;$AE468,VLOOKUP($AC469+AT$1,STOCK!$F$10:$AB$209,17,0),IF($AE469=$AE468,(IF(BT468&gt;=1,BT468-COUNTIFS($AE468:$AE468,$AC469,AT468:AT468,$AI$2),0)),0)),0)</f>
        <v>0</v>
      </c>
      <c r="BU469" s="1">
        <f>IFERROR(IF($AE469&gt;$AE468,VLOOKUP($AC469+AU$1,STOCK!$F$10:$AB$209,17,0),IF($AE469=$AE468,(IF(BU468&gt;=1,BU468-COUNTIFS($AE468:$AE468,$AC469,AU468:AU468,$AI$2),0)),0)),0)</f>
        <v>0</v>
      </c>
      <c r="BV469" s="1">
        <f>IFERROR(IF($AE469&gt;$AE468,VLOOKUP($AC469+AV$1,STOCK!$F$10:$AB$209,17,0),IF($AE469=$AE468,(IF(BV468&gt;=1,BV468-COUNTIFS($AE468:$AE468,$AC469,AV468:AV468,$AI$2),0)),0)),0)</f>
        <v>0</v>
      </c>
      <c r="BW469" s="1">
        <f>IFERROR(IF($AE469&gt;$AE468,VLOOKUP($AC469+AW$1,STOCK!$F$10:$AB$209,17,0),IF($AE469=$AE468,(IF(BW468&gt;=1,BW468-COUNTIFS($AE468:$AE468,$AC469,AW468:AW468,$AI$2),0)),0)),0)</f>
        <v>0</v>
      </c>
      <c r="BX469" s="1">
        <f>IFERROR(IF($AE469&gt;$AE468,VLOOKUP($AC469+AX$1,STOCK!$F$10:$AB$209,17,0),IF($AE469=$AE468,(IF(BX468&gt;=1,BX468-COUNTIFS($AE468:$AE468,$AC469,AX468:AX468,$AI$2),0)),0)),0)</f>
        <v>0</v>
      </c>
    </row>
    <row r="470" spans="29:76" x14ac:dyDescent="0.25">
      <c r="AC470" s="1">
        <f t="shared" si="125"/>
        <v>0</v>
      </c>
      <c r="AD470" s="1">
        <f>IFERROR(IF(LEN(AK470)&gt;=1,VLOOKUP(HLOOKUP(AK470,PROFILE!$K$5:$V$8,4,0),PROFILE!$F$1:$G$3,2,0),0),0)</f>
        <v>0</v>
      </c>
      <c r="AE470" s="1">
        <f t="shared" si="126"/>
        <v>0</v>
      </c>
      <c r="AF470" s="1">
        <v>457</v>
      </c>
      <c r="AI470" s="1" t="str">
        <f>IFERROR(IF($AH470&gt;=1,VLOOKUP($AG470,STUDENT!$O$8:$Z$1507,3,0),""),"")</f>
        <v/>
      </c>
      <c r="AJ470" s="1" t="str">
        <f>IFERROR(IF($AH470&gt;=1,VLOOKUP($AG470,STUDENT!$O$8:$Z$1507,4,0),""),"")</f>
        <v/>
      </c>
      <c r="AK470" s="1" t="str">
        <f>IFERROR(IF($AH470&gt;=1,VLOOKUP($AG470,STUDENT!$O$8:$Z$1507,6,0),""),"")</f>
        <v/>
      </c>
      <c r="AL470" s="1" t="str">
        <f t="shared" si="127"/>
        <v/>
      </c>
      <c r="AM470" s="1" t="str">
        <f t="shared" si="128"/>
        <v/>
      </c>
      <c r="AN470" s="1" t="str">
        <f t="shared" si="129"/>
        <v/>
      </c>
      <c r="AO470" s="1" t="str">
        <f t="shared" si="130"/>
        <v/>
      </c>
      <c r="AP470" s="1" t="str">
        <f t="shared" si="131"/>
        <v/>
      </c>
      <c r="AQ470" s="1" t="str">
        <f t="shared" si="132"/>
        <v/>
      </c>
      <c r="AR470" s="1" t="str">
        <f t="shared" si="133"/>
        <v/>
      </c>
      <c r="AS470" s="1" t="str">
        <f t="shared" si="134"/>
        <v/>
      </c>
      <c r="AT470" s="1" t="str">
        <f t="shared" si="135"/>
        <v/>
      </c>
      <c r="AU470" s="1" t="str">
        <f t="shared" si="136"/>
        <v/>
      </c>
      <c r="AV470" s="1" t="str">
        <f t="shared" si="137"/>
        <v/>
      </c>
      <c r="AW470" s="1" t="str">
        <f t="shared" si="138"/>
        <v/>
      </c>
      <c r="AX470" s="1" t="str">
        <f t="shared" si="139"/>
        <v/>
      </c>
      <c r="AY470" s="1">
        <f>IFERROR(IF($AE470&gt;$AE469,VLOOKUP($AC470+AL$1,STOCK!$F$10:$AB$209,16,0),IF($AE470=$AE469,(IF(AY469&gt;=1,AY469-COUNTIFS($AE469:$AE469,$AC470,AL469:AL469,$AI$1),0)),0)),0)</f>
        <v>0</v>
      </c>
      <c r="AZ470" s="1">
        <f>IFERROR(IF($AE470&gt;$AE469,VLOOKUP($AC470+AM$1,STOCK!$F$10:$AB$209,16,0),IF($AE470=$AE469,(IF(AZ469&gt;=1,AZ469-COUNTIFS($AE469:$AE469,$AC470,AM469:AM469,$AI$1),0)),0)),0)</f>
        <v>0</v>
      </c>
      <c r="BA470" s="1">
        <f>IFERROR(IF($AE470&gt;$AE469,VLOOKUP($AC470+AN$1,STOCK!$F$10:$AB$209,16,0),IF($AE470=$AE469,(IF(BA469&gt;=1,BA469-COUNTIFS($AE469:$AE469,$AC470,AN469:AN469,$AI$1),0)),0)),0)</f>
        <v>0</v>
      </c>
      <c r="BB470" s="1">
        <f>IFERROR(IF($AE470&gt;$AE469,VLOOKUP($AC470+AO$1,STOCK!$F$10:$AB$209,16,0),IF($AE470=$AE469,(IF(BB469&gt;=1,BB469-COUNTIFS($AE469:$AE469,$AC470,AO469:AO469,$AI$1),0)),0)),0)</f>
        <v>0</v>
      </c>
      <c r="BC470" s="1">
        <f>IFERROR(IF($AE470&gt;$AE469,VLOOKUP($AC470+AP$1,STOCK!$F$10:$AB$209,16,0),IF($AE470=$AE469,(IF(BC469&gt;=1,BC469-COUNTIFS($AE469:$AE469,$AC470,AP469:AP469,$AI$1),0)),0)),0)</f>
        <v>0</v>
      </c>
      <c r="BD470" s="1">
        <f>IFERROR(IF($AE470&gt;$AE469,VLOOKUP($AC470+AQ$1,STOCK!$F$10:$AB$209,16,0),IF($AE470=$AE469,(IF(BD469&gt;=1,BD469-COUNTIFS($AE469:$AE469,$AC470,AQ469:AQ469,$AI$1),0)),0)),0)</f>
        <v>0</v>
      </c>
      <c r="BE470" s="1">
        <f>IFERROR(IF($AE470&gt;$AE469,VLOOKUP($AC470+AR$1,STOCK!$F$10:$AB$209,16,0),IF($AE470=$AE469,(IF(BE469&gt;=1,BE469-COUNTIFS($AE469:$AE469,$AC470,AR469:AR469,$AI$1),0)),0)),0)</f>
        <v>0</v>
      </c>
      <c r="BF470" s="1">
        <f>IFERROR(IF($AE470&gt;$AE469,VLOOKUP($AC470+AS$1,STOCK!$F$10:$AB$209,16,0),IF($AE470=$AE469,(IF(BF469&gt;=1,BF469-COUNTIFS($AE469:$AE469,$AC470,AS469:AS469,$AI$1),0)),0)),0)</f>
        <v>0</v>
      </c>
      <c r="BG470" s="1">
        <f>IFERROR(IF($AE470&gt;$AE469,VLOOKUP($AC470+AT$1,STOCK!$F$10:$AB$209,16,0),IF($AE470=$AE469,(IF(BG469&gt;=1,BG469-COUNTIFS($AE469:$AE469,$AC470,AT469:AT469,$AI$1),0)),0)),0)</f>
        <v>0</v>
      </c>
      <c r="BH470" s="1">
        <f>IFERROR(IF($AE470&gt;$AE469,VLOOKUP($AC470+AU$1,STOCK!$F$10:$AB$209,16,0),IF($AE470=$AE469,(IF(BH469&gt;=1,BH469-COUNTIFS($AE469:$AE469,$AC470,AU469:AU469,$AI$1),0)),0)),0)</f>
        <v>0</v>
      </c>
      <c r="BI470" s="1">
        <f>IFERROR(IF($AE470&gt;$AE469,VLOOKUP($AC470+AV$1,STOCK!$F$10:$AB$209,16,0),IF($AE470=$AE469,(IF(BI469&gt;=1,BI469-COUNTIFS($AE469:$AE469,$AC470,AV469:AV469,$AI$1),0)),0)),0)</f>
        <v>0</v>
      </c>
      <c r="BJ470" s="1">
        <f>IFERROR(IF($AE470&gt;$AE469,VLOOKUP($AC470+AW$1,STOCK!$F$10:$AB$209,16,0),IF($AE470=$AE469,(IF(BJ469&gt;=1,BJ469-COUNTIFS($AE469:$AE469,$AC470,AW469:AW469,$AI$1),0)),0)),0)</f>
        <v>0</v>
      </c>
      <c r="BK470" s="1">
        <f>IFERROR(IF($AE470&gt;$AE469,VLOOKUP($AC470+AX$1,STOCK!$F$10:$AB$209,16,0),IF($AE470=$AE469,(IF(BK469&gt;=1,BK469-COUNTIFS($AE469:$AE469,$AC470,AX469:AX469,$AI$1),0)),0)),0)</f>
        <v>0</v>
      </c>
      <c r="BL470" s="1">
        <f>IFERROR(IF($AE470&gt;$AE469,VLOOKUP($AC470+AL$1,STOCK!$F$10:$AB$209,17,0),IF($AE470=$AE469,(IF(BL469&gt;=1,BL469-COUNTIFS($AE469:$AE469,$AC470,AL469:AL469,$AI$2),0)),0)),0)</f>
        <v>0</v>
      </c>
      <c r="BM470" s="1">
        <f>IFERROR(IF($AE470&gt;$AE469,VLOOKUP($AC470+AM$1,STOCK!$F$10:$AB$209,17,0),IF($AE470=$AE469,(IF(BM469&gt;=1,BM469-COUNTIFS($AE469:$AE469,$AC470,AM469:AM469,$AI$2),0)),0)),0)</f>
        <v>0</v>
      </c>
      <c r="BN470" s="1">
        <f>IFERROR(IF($AE470&gt;$AE469,VLOOKUP($AC470+AN$1,STOCK!$F$10:$AB$209,17,0),IF($AE470=$AE469,(IF(BN469&gt;=1,BN469-COUNTIFS($AE469:$AE469,$AC470,AN469:AN469,$AI$2),0)),0)),0)</f>
        <v>0</v>
      </c>
      <c r="BO470" s="1">
        <f>IFERROR(IF($AE470&gt;$AE469,VLOOKUP($AC470+AO$1,STOCK!$F$10:$AB$209,17,0),IF($AE470=$AE469,(IF(BO469&gt;=1,BO469-COUNTIFS($AE469:$AE469,$AC470,AO469:AO469,$AI$2),0)),0)),0)</f>
        <v>0</v>
      </c>
      <c r="BP470" s="1">
        <f>IFERROR(IF($AE470&gt;$AE469,VLOOKUP($AC470+AP$1,STOCK!$F$10:$AB$209,17,0),IF($AE470=$AE469,(IF(BP469&gt;=1,BP469-COUNTIFS($AE469:$AE469,$AC470,AP469:AP469,$AI$2),0)),0)),0)</f>
        <v>0</v>
      </c>
      <c r="BQ470" s="1">
        <f>IFERROR(IF($AE470&gt;$AE469,VLOOKUP($AC470+AQ$1,STOCK!$F$10:$AB$209,17,0),IF($AE470=$AE469,(IF(BQ469&gt;=1,BQ469-COUNTIFS($AE469:$AE469,$AC470,AQ469:AQ469,$AI$2),0)),0)),0)</f>
        <v>0</v>
      </c>
      <c r="BR470" s="1">
        <f>IFERROR(IF($AE470&gt;$AE469,VLOOKUP($AC470+AR$1,STOCK!$F$10:$AB$209,17,0),IF($AE470=$AE469,(IF(BR469&gt;=1,BR469-COUNTIFS($AE469:$AE469,$AC470,AR469:AR469,$AI$2),0)),0)),0)</f>
        <v>0</v>
      </c>
      <c r="BS470" s="1">
        <f>IFERROR(IF($AE470&gt;$AE469,VLOOKUP($AC470+AS$1,STOCK!$F$10:$AB$209,17,0),IF($AE470=$AE469,(IF(BS469&gt;=1,BS469-COUNTIFS($AE469:$AE469,$AC470,AS469:AS469,$AI$2),0)),0)),0)</f>
        <v>0</v>
      </c>
      <c r="BT470" s="1">
        <f>IFERROR(IF($AE470&gt;$AE469,VLOOKUP($AC470+AT$1,STOCK!$F$10:$AB$209,17,0),IF($AE470=$AE469,(IF(BT469&gt;=1,BT469-COUNTIFS($AE469:$AE469,$AC470,AT469:AT469,$AI$2),0)),0)),0)</f>
        <v>0</v>
      </c>
      <c r="BU470" s="1">
        <f>IFERROR(IF($AE470&gt;$AE469,VLOOKUP($AC470+AU$1,STOCK!$F$10:$AB$209,17,0),IF($AE470=$AE469,(IF(BU469&gt;=1,BU469-COUNTIFS($AE469:$AE469,$AC470,AU469:AU469,$AI$2),0)),0)),0)</f>
        <v>0</v>
      </c>
      <c r="BV470" s="1">
        <f>IFERROR(IF($AE470&gt;$AE469,VLOOKUP($AC470+AV$1,STOCK!$F$10:$AB$209,17,0),IF($AE470=$AE469,(IF(BV469&gt;=1,BV469-COUNTIFS($AE469:$AE469,$AC470,AV469:AV469,$AI$2),0)),0)),0)</f>
        <v>0</v>
      </c>
      <c r="BW470" s="1">
        <f>IFERROR(IF($AE470&gt;$AE469,VLOOKUP($AC470+AW$1,STOCK!$F$10:$AB$209,17,0),IF($AE470=$AE469,(IF(BW469&gt;=1,BW469-COUNTIFS($AE469:$AE469,$AC470,AW469:AW469,$AI$2),0)),0)),0)</f>
        <v>0</v>
      </c>
      <c r="BX470" s="1">
        <f>IFERROR(IF($AE470&gt;$AE469,VLOOKUP($AC470+AX$1,STOCK!$F$10:$AB$209,17,0),IF($AE470=$AE469,(IF(BX469&gt;=1,BX469-COUNTIFS($AE469:$AE469,$AC470,AX469:AX469,$AI$2),0)),0)),0)</f>
        <v>0</v>
      </c>
    </row>
    <row r="471" spans="29:76" x14ac:dyDescent="0.25">
      <c r="AC471" s="1">
        <f t="shared" si="125"/>
        <v>0</v>
      </c>
      <c r="AD471" s="1">
        <f>IFERROR(IF(LEN(AK471)&gt;=1,VLOOKUP(HLOOKUP(AK471,PROFILE!$K$5:$V$8,4,0),PROFILE!$F$1:$G$3,2,0),0),0)</f>
        <v>0</v>
      </c>
      <c r="AE471" s="1">
        <f t="shared" si="126"/>
        <v>0</v>
      </c>
      <c r="AF471" s="1">
        <v>458</v>
      </c>
      <c r="AI471" s="1" t="str">
        <f>IFERROR(IF($AH471&gt;=1,VLOOKUP($AG471,STUDENT!$O$8:$Z$1507,3,0),""),"")</f>
        <v/>
      </c>
      <c r="AJ471" s="1" t="str">
        <f>IFERROR(IF($AH471&gt;=1,VLOOKUP($AG471,STUDENT!$O$8:$Z$1507,4,0),""),"")</f>
        <v/>
      </c>
      <c r="AK471" s="1" t="str">
        <f>IFERROR(IF($AH471&gt;=1,VLOOKUP($AG471,STUDENT!$O$8:$Z$1507,6,0),""),"")</f>
        <v/>
      </c>
      <c r="AL471" s="1" t="str">
        <f t="shared" si="127"/>
        <v/>
      </c>
      <c r="AM471" s="1" t="str">
        <f t="shared" si="128"/>
        <v/>
      </c>
      <c r="AN471" s="1" t="str">
        <f t="shared" si="129"/>
        <v/>
      </c>
      <c r="AO471" s="1" t="str">
        <f t="shared" si="130"/>
        <v/>
      </c>
      <c r="AP471" s="1" t="str">
        <f t="shared" si="131"/>
        <v/>
      </c>
      <c r="AQ471" s="1" t="str">
        <f t="shared" si="132"/>
        <v/>
      </c>
      <c r="AR471" s="1" t="str">
        <f t="shared" si="133"/>
        <v/>
      </c>
      <c r="AS471" s="1" t="str">
        <f t="shared" si="134"/>
        <v/>
      </c>
      <c r="AT471" s="1" t="str">
        <f t="shared" si="135"/>
        <v/>
      </c>
      <c r="AU471" s="1" t="str">
        <f t="shared" si="136"/>
        <v/>
      </c>
      <c r="AV471" s="1" t="str">
        <f t="shared" si="137"/>
        <v/>
      </c>
      <c r="AW471" s="1" t="str">
        <f t="shared" si="138"/>
        <v/>
      </c>
      <c r="AX471" s="1" t="str">
        <f t="shared" si="139"/>
        <v/>
      </c>
      <c r="AY471" s="1">
        <f>IFERROR(IF($AE471&gt;$AE470,VLOOKUP($AC471+AL$1,STOCK!$F$10:$AB$209,16,0),IF($AE471=$AE470,(IF(AY470&gt;=1,AY470-COUNTIFS($AE470:$AE470,$AC471,AL470:AL470,$AI$1),0)),0)),0)</f>
        <v>0</v>
      </c>
      <c r="AZ471" s="1">
        <f>IFERROR(IF($AE471&gt;$AE470,VLOOKUP($AC471+AM$1,STOCK!$F$10:$AB$209,16,0),IF($AE471=$AE470,(IF(AZ470&gt;=1,AZ470-COUNTIFS($AE470:$AE470,$AC471,AM470:AM470,$AI$1),0)),0)),0)</f>
        <v>0</v>
      </c>
      <c r="BA471" s="1">
        <f>IFERROR(IF($AE471&gt;$AE470,VLOOKUP($AC471+AN$1,STOCK!$F$10:$AB$209,16,0),IF($AE471=$AE470,(IF(BA470&gt;=1,BA470-COUNTIFS($AE470:$AE470,$AC471,AN470:AN470,$AI$1),0)),0)),0)</f>
        <v>0</v>
      </c>
      <c r="BB471" s="1">
        <f>IFERROR(IF($AE471&gt;$AE470,VLOOKUP($AC471+AO$1,STOCK!$F$10:$AB$209,16,0),IF($AE471=$AE470,(IF(BB470&gt;=1,BB470-COUNTIFS($AE470:$AE470,$AC471,AO470:AO470,$AI$1),0)),0)),0)</f>
        <v>0</v>
      </c>
      <c r="BC471" s="1">
        <f>IFERROR(IF($AE471&gt;$AE470,VLOOKUP($AC471+AP$1,STOCK!$F$10:$AB$209,16,0),IF($AE471=$AE470,(IF(BC470&gt;=1,BC470-COUNTIFS($AE470:$AE470,$AC471,AP470:AP470,$AI$1),0)),0)),0)</f>
        <v>0</v>
      </c>
      <c r="BD471" s="1">
        <f>IFERROR(IF($AE471&gt;$AE470,VLOOKUP($AC471+AQ$1,STOCK!$F$10:$AB$209,16,0),IF($AE471=$AE470,(IF(BD470&gt;=1,BD470-COUNTIFS($AE470:$AE470,$AC471,AQ470:AQ470,$AI$1),0)),0)),0)</f>
        <v>0</v>
      </c>
      <c r="BE471" s="1">
        <f>IFERROR(IF($AE471&gt;$AE470,VLOOKUP($AC471+AR$1,STOCK!$F$10:$AB$209,16,0),IF($AE471=$AE470,(IF(BE470&gt;=1,BE470-COUNTIFS($AE470:$AE470,$AC471,AR470:AR470,$AI$1),0)),0)),0)</f>
        <v>0</v>
      </c>
      <c r="BF471" s="1">
        <f>IFERROR(IF($AE471&gt;$AE470,VLOOKUP($AC471+AS$1,STOCK!$F$10:$AB$209,16,0),IF($AE471=$AE470,(IF(BF470&gt;=1,BF470-COUNTIFS($AE470:$AE470,$AC471,AS470:AS470,$AI$1),0)),0)),0)</f>
        <v>0</v>
      </c>
      <c r="BG471" s="1">
        <f>IFERROR(IF($AE471&gt;$AE470,VLOOKUP($AC471+AT$1,STOCK!$F$10:$AB$209,16,0),IF($AE471=$AE470,(IF(BG470&gt;=1,BG470-COUNTIFS($AE470:$AE470,$AC471,AT470:AT470,$AI$1),0)),0)),0)</f>
        <v>0</v>
      </c>
      <c r="BH471" s="1">
        <f>IFERROR(IF($AE471&gt;$AE470,VLOOKUP($AC471+AU$1,STOCK!$F$10:$AB$209,16,0),IF($AE471=$AE470,(IF(BH470&gt;=1,BH470-COUNTIFS($AE470:$AE470,$AC471,AU470:AU470,$AI$1),0)),0)),0)</f>
        <v>0</v>
      </c>
      <c r="BI471" s="1">
        <f>IFERROR(IF($AE471&gt;$AE470,VLOOKUP($AC471+AV$1,STOCK!$F$10:$AB$209,16,0),IF($AE471=$AE470,(IF(BI470&gt;=1,BI470-COUNTIFS($AE470:$AE470,$AC471,AV470:AV470,$AI$1),0)),0)),0)</f>
        <v>0</v>
      </c>
      <c r="BJ471" s="1">
        <f>IFERROR(IF($AE471&gt;$AE470,VLOOKUP($AC471+AW$1,STOCK!$F$10:$AB$209,16,0),IF($AE471=$AE470,(IF(BJ470&gt;=1,BJ470-COUNTIFS($AE470:$AE470,$AC471,AW470:AW470,$AI$1),0)),0)),0)</f>
        <v>0</v>
      </c>
      <c r="BK471" s="1">
        <f>IFERROR(IF($AE471&gt;$AE470,VLOOKUP($AC471+AX$1,STOCK!$F$10:$AB$209,16,0),IF($AE471=$AE470,(IF(BK470&gt;=1,BK470-COUNTIFS($AE470:$AE470,$AC471,AX470:AX470,$AI$1),0)),0)),0)</f>
        <v>0</v>
      </c>
      <c r="BL471" s="1">
        <f>IFERROR(IF($AE471&gt;$AE470,VLOOKUP($AC471+AL$1,STOCK!$F$10:$AB$209,17,0),IF($AE471=$AE470,(IF(BL470&gt;=1,BL470-COUNTIFS($AE470:$AE470,$AC471,AL470:AL470,$AI$2),0)),0)),0)</f>
        <v>0</v>
      </c>
      <c r="BM471" s="1">
        <f>IFERROR(IF($AE471&gt;$AE470,VLOOKUP($AC471+AM$1,STOCK!$F$10:$AB$209,17,0),IF($AE471=$AE470,(IF(BM470&gt;=1,BM470-COUNTIFS($AE470:$AE470,$AC471,AM470:AM470,$AI$2),0)),0)),0)</f>
        <v>0</v>
      </c>
      <c r="BN471" s="1">
        <f>IFERROR(IF($AE471&gt;$AE470,VLOOKUP($AC471+AN$1,STOCK!$F$10:$AB$209,17,0),IF($AE471=$AE470,(IF(BN470&gt;=1,BN470-COUNTIFS($AE470:$AE470,$AC471,AN470:AN470,$AI$2),0)),0)),0)</f>
        <v>0</v>
      </c>
      <c r="BO471" s="1">
        <f>IFERROR(IF($AE471&gt;$AE470,VLOOKUP($AC471+AO$1,STOCK!$F$10:$AB$209,17,0),IF($AE471=$AE470,(IF(BO470&gt;=1,BO470-COUNTIFS($AE470:$AE470,$AC471,AO470:AO470,$AI$2),0)),0)),0)</f>
        <v>0</v>
      </c>
      <c r="BP471" s="1">
        <f>IFERROR(IF($AE471&gt;$AE470,VLOOKUP($AC471+AP$1,STOCK!$F$10:$AB$209,17,0),IF($AE471=$AE470,(IF(BP470&gt;=1,BP470-COUNTIFS($AE470:$AE470,$AC471,AP470:AP470,$AI$2),0)),0)),0)</f>
        <v>0</v>
      </c>
      <c r="BQ471" s="1">
        <f>IFERROR(IF($AE471&gt;$AE470,VLOOKUP($AC471+AQ$1,STOCK!$F$10:$AB$209,17,0),IF($AE471=$AE470,(IF(BQ470&gt;=1,BQ470-COUNTIFS($AE470:$AE470,$AC471,AQ470:AQ470,$AI$2),0)),0)),0)</f>
        <v>0</v>
      </c>
      <c r="BR471" s="1">
        <f>IFERROR(IF($AE471&gt;$AE470,VLOOKUP($AC471+AR$1,STOCK!$F$10:$AB$209,17,0),IF($AE471=$AE470,(IF(BR470&gt;=1,BR470-COUNTIFS($AE470:$AE470,$AC471,AR470:AR470,$AI$2),0)),0)),0)</f>
        <v>0</v>
      </c>
      <c r="BS471" s="1">
        <f>IFERROR(IF($AE471&gt;$AE470,VLOOKUP($AC471+AS$1,STOCK!$F$10:$AB$209,17,0),IF($AE471=$AE470,(IF(BS470&gt;=1,BS470-COUNTIFS($AE470:$AE470,$AC471,AS470:AS470,$AI$2),0)),0)),0)</f>
        <v>0</v>
      </c>
      <c r="BT471" s="1">
        <f>IFERROR(IF($AE471&gt;$AE470,VLOOKUP($AC471+AT$1,STOCK!$F$10:$AB$209,17,0),IF($AE471=$AE470,(IF(BT470&gt;=1,BT470-COUNTIFS($AE470:$AE470,$AC471,AT470:AT470,$AI$2),0)),0)),0)</f>
        <v>0</v>
      </c>
      <c r="BU471" s="1">
        <f>IFERROR(IF($AE471&gt;$AE470,VLOOKUP($AC471+AU$1,STOCK!$F$10:$AB$209,17,0),IF($AE471=$AE470,(IF(BU470&gt;=1,BU470-COUNTIFS($AE470:$AE470,$AC471,AU470:AU470,$AI$2),0)),0)),0)</f>
        <v>0</v>
      </c>
      <c r="BV471" s="1">
        <f>IFERROR(IF($AE471&gt;$AE470,VLOOKUP($AC471+AV$1,STOCK!$F$10:$AB$209,17,0),IF($AE471=$AE470,(IF(BV470&gt;=1,BV470-COUNTIFS($AE470:$AE470,$AC471,AV470:AV470,$AI$2),0)),0)),0)</f>
        <v>0</v>
      </c>
      <c r="BW471" s="1">
        <f>IFERROR(IF($AE471&gt;$AE470,VLOOKUP($AC471+AW$1,STOCK!$F$10:$AB$209,17,0),IF($AE471=$AE470,(IF(BW470&gt;=1,BW470-COUNTIFS($AE470:$AE470,$AC471,AW470:AW470,$AI$2),0)),0)),0)</f>
        <v>0</v>
      </c>
      <c r="BX471" s="1">
        <f>IFERROR(IF($AE471&gt;$AE470,VLOOKUP($AC471+AX$1,STOCK!$F$10:$AB$209,17,0),IF($AE471=$AE470,(IF(BX470&gt;=1,BX470-COUNTIFS($AE470:$AE470,$AC471,AX470:AX470,$AI$2),0)),0)),0)</f>
        <v>0</v>
      </c>
    </row>
    <row r="472" spans="29:76" x14ac:dyDescent="0.25">
      <c r="AC472" s="1">
        <f t="shared" si="125"/>
        <v>0</v>
      </c>
      <c r="AD472" s="1">
        <f>IFERROR(IF(LEN(AK472)&gt;=1,VLOOKUP(HLOOKUP(AK472,PROFILE!$K$5:$V$8,4,0),PROFILE!$F$1:$G$3,2,0),0),0)</f>
        <v>0</v>
      </c>
      <c r="AE472" s="1">
        <f t="shared" si="126"/>
        <v>0</v>
      </c>
      <c r="AF472" s="1">
        <v>459</v>
      </c>
      <c r="AI472" s="1" t="str">
        <f>IFERROR(IF($AH472&gt;=1,VLOOKUP($AG472,STUDENT!$O$8:$Z$1507,3,0),""),"")</f>
        <v/>
      </c>
      <c r="AJ472" s="1" t="str">
        <f>IFERROR(IF($AH472&gt;=1,VLOOKUP($AG472,STUDENT!$O$8:$Z$1507,4,0),""),"")</f>
        <v/>
      </c>
      <c r="AK472" s="1" t="str">
        <f>IFERROR(IF($AH472&gt;=1,VLOOKUP($AG472,STUDENT!$O$8:$Z$1507,6,0),""),"")</f>
        <v/>
      </c>
      <c r="AL472" s="1" t="str">
        <f t="shared" si="127"/>
        <v/>
      </c>
      <c r="AM472" s="1" t="str">
        <f t="shared" si="128"/>
        <v/>
      </c>
      <c r="AN472" s="1" t="str">
        <f t="shared" si="129"/>
        <v/>
      </c>
      <c r="AO472" s="1" t="str">
        <f t="shared" si="130"/>
        <v/>
      </c>
      <c r="AP472" s="1" t="str">
        <f t="shared" si="131"/>
        <v/>
      </c>
      <c r="AQ472" s="1" t="str">
        <f t="shared" si="132"/>
        <v/>
      </c>
      <c r="AR472" s="1" t="str">
        <f t="shared" si="133"/>
        <v/>
      </c>
      <c r="AS472" s="1" t="str">
        <f t="shared" si="134"/>
        <v/>
      </c>
      <c r="AT472" s="1" t="str">
        <f t="shared" si="135"/>
        <v/>
      </c>
      <c r="AU472" s="1" t="str">
        <f t="shared" si="136"/>
        <v/>
      </c>
      <c r="AV472" s="1" t="str">
        <f t="shared" si="137"/>
        <v/>
      </c>
      <c r="AW472" s="1" t="str">
        <f t="shared" si="138"/>
        <v/>
      </c>
      <c r="AX472" s="1" t="str">
        <f t="shared" si="139"/>
        <v/>
      </c>
      <c r="AY472" s="1">
        <f>IFERROR(IF($AE472&gt;$AE471,VLOOKUP($AC472+AL$1,STOCK!$F$10:$AB$209,16,0),IF($AE472=$AE471,(IF(AY471&gt;=1,AY471-COUNTIFS($AE471:$AE471,$AC472,AL471:AL471,$AI$1),0)),0)),0)</f>
        <v>0</v>
      </c>
      <c r="AZ472" s="1">
        <f>IFERROR(IF($AE472&gt;$AE471,VLOOKUP($AC472+AM$1,STOCK!$F$10:$AB$209,16,0),IF($AE472=$AE471,(IF(AZ471&gt;=1,AZ471-COUNTIFS($AE471:$AE471,$AC472,AM471:AM471,$AI$1),0)),0)),0)</f>
        <v>0</v>
      </c>
      <c r="BA472" s="1">
        <f>IFERROR(IF($AE472&gt;$AE471,VLOOKUP($AC472+AN$1,STOCK!$F$10:$AB$209,16,0),IF($AE472=$AE471,(IF(BA471&gt;=1,BA471-COUNTIFS($AE471:$AE471,$AC472,AN471:AN471,$AI$1),0)),0)),0)</f>
        <v>0</v>
      </c>
      <c r="BB472" s="1">
        <f>IFERROR(IF($AE472&gt;$AE471,VLOOKUP($AC472+AO$1,STOCK!$F$10:$AB$209,16,0),IF($AE472=$AE471,(IF(BB471&gt;=1,BB471-COUNTIFS($AE471:$AE471,$AC472,AO471:AO471,$AI$1),0)),0)),0)</f>
        <v>0</v>
      </c>
      <c r="BC472" s="1">
        <f>IFERROR(IF($AE472&gt;$AE471,VLOOKUP($AC472+AP$1,STOCK!$F$10:$AB$209,16,0),IF($AE472=$AE471,(IF(BC471&gt;=1,BC471-COUNTIFS($AE471:$AE471,$AC472,AP471:AP471,$AI$1),0)),0)),0)</f>
        <v>0</v>
      </c>
      <c r="BD472" s="1">
        <f>IFERROR(IF($AE472&gt;$AE471,VLOOKUP($AC472+AQ$1,STOCK!$F$10:$AB$209,16,0),IF($AE472=$AE471,(IF(BD471&gt;=1,BD471-COUNTIFS($AE471:$AE471,$AC472,AQ471:AQ471,$AI$1),0)),0)),0)</f>
        <v>0</v>
      </c>
      <c r="BE472" s="1">
        <f>IFERROR(IF($AE472&gt;$AE471,VLOOKUP($AC472+AR$1,STOCK!$F$10:$AB$209,16,0),IF($AE472=$AE471,(IF(BE471&gt;=1,BE471-COUNTIFS($AE471:$AE471,$AC472,AR471:AR471,$AI$1),0)),0)),0)</f>
        <v>0</v>
      </c>
      <c r="BF472" s="1">
        <f>IFERROR(IF($AE472&gt;$AE471,VLOOKUP($AC472+AS$1,STOCK!$F$10:$AB$209,16,0),IF($AE472=$AE471,(IF(BF471&gt;=1,BF471-COUNTIFS($AE471:$AE471,$AC472,AS471:AS471,$AI$1),0)),0)),0)</f>
        <v>0</v>
      </c>
      <c r="BG472" s="1">
        <f>IFERROR(IF($AE472&gt;$AE471,VLOOKUP($AC472+AT$1,STOCK!$F$10:$AB$209,16,0),IF($AE472=$AE471,(IF(BG471&gt;=1,BG471-COUNTIFS($AE471:$AE471,$AC472,AT471:AT471,$AI$1),0)),0)),0)</f>
        <v>0</v>
      </c>
      <c r="BH472" s="1">
        <f>IFERROR(IF($AE472&gt;$AE471,VLOOKUP($AC472+AU$1,STOCK!$F$10:$AB$209,16,0),IF($AE472=$AE471,(IF(BH471&gt;=1,BH471-COUNTIFS($AE471:$AE471,$AC472,AU471:AU471,$AI$1),0)),0)),0)</f>
        <v>0</v>
      </c>
      <c r="BI472" s="1">
        <f>IFERROR(IF($AE472&gt;$AE471,VLOOKUP($AC472+AV$1,STOCK!$F$10:$AB$209,16,0),IF($AE472=$AE471,(IF(BI471&gt;=1,BI471-COUNTIFS($AE471:$AE471,$AC472,AV471:AV471,$AI$1),0)),0)),0)</f>
        <v>0</v>
      </c>
      <c r="BJ472" s="1">
        <f>IFERROR(IF($AE472&gt;$AE471,VLOOKUP($AC472+AW$1,STOCK!$F$10:$AB$209,16,0),IF($AE472=$AE471,(IF(BJ471&gt;=1,BJ471-COUNTIFS($AE471:$AE471,$AC472,AW471:AW471,$AI$1),0)),0)),0)</f>
        <v>0</v>
      </c>
      <c r="BK472" s="1">
        <f>IFERROR(IF($AE472&gt;$AE471,VLOOKUP($AC472+AX$1,STOCK!$F$10:$AB$209,16,0),IF($AE472=$AE471,(IF(BK471&gt;=1,BK471-COUNTIFS($AE471:$AE471,$AC472,AX471:AX471,$AI$1),0)),0)),0)</f>
        <v>0</v>
      </c>
      <c r="BL472" s="1">
        <f>IFERROR(IF($AE472&gt;$AE471,VLOOKUP($AC472+AL$1,STOCK!$F$10:$AB$209,17,0),IF($AE472=$AE471,(IF(BL471&gt;=1,BL471-COUNTIFS($AE471:$AE471,$AC472,AL471:AL471,$AI$2),0)),0)),0)</f>
        <v>0</v>
      </c>
      <c r="BM472" s="1">
        <f>IFERROR(IF($AE472&gt;$AE471,VLOOKUP($AC472+AM$1,STOCK!$F$10:$AB$209,17,0),IF($AE472=$AE471,(IF(BM471&gt;=1,BM471-COUNTIFS($AE471:$AE471,$AC472,AM471:AM471,$AI$2),0)),0)),0)</f>
        <v>0</v>
      </c>
      <c r="BN472" s="1">
        <f>IFERROR(IF($AE472&gt;$AE471,VLOOKUP($AC472+AN$1,STOCK!$F$10:$AB$209,17,0),IF($AE472=$AE471,(IF(BN471&gt;=1,BN471-COUNTIFS($AE471:$AE471,$AC472,AN471:AN471,$AI$2),0)),0)),0)</f>
        <v>0</v>
      </c>
      <c r="BO472" s="1">
        <f>IFERROR(IF($AE472&gt;$AE471,VLOOKUP($AC472+AO$1,STOCK!$F$10:$AB$209,17,0),IF($AE472=$AE471,(IF(BO471&gt;=1,BO471-COUNTIFS($AE471:$AE471,$AC472,AO471:AO471,$AI$2),0)),0)),0)</f>
        <v>0</v>
      </c>
      <c r="BP472" s="1">
        <f>IFERROR(IF($AE472&gt;$AE471,VLOOKUP($AC472+AP$1,STOCK!$F$10:$AB$209,17,0),IF($AE472=$AE471,(IF(BP471&gt;=1,BP471-COUNTIFS($AE471:$AE471,$AC472,AP471:AP471,$AI$2),0)),0)),0)</f>
        <v>0</v>
      </c>
      <c r="BQ472" s="1">
        <f>IFERROR(IF($AE472&gt;$AE471,VLOOKUP($AC472+AQ$1,STOCK!$F$10:$AB$209,17,0),IF($AE472=$AE471,(IF(BQ471&gt;=1,BQ471-COUNTIFS($AE471:$AE471,$AC472,AQ471:AQ471,$AI$2),0)),0)),0)</f>
        <v>0</v>
      </c>
      <c r="BR472" s="1">
        <f>IFERROR(IF($AE472&gt;$AE471,VLOOKUP($AC472+AR$1,STOCK!$F$10:$AB$209,17,0),IF($AE472=$AE471,(IF(BR471&gt;=1,BR471-COUNTIFS($AE471:$AE471,$AC472,AR471:AR471,$AI$2),0)),0)),0)</f>
        <v>0</v>
      </c>
      <c r="BS472" s="1">
        <f>IFERROR(IF($AE472&gt;$AE471,VLOOKUP($AC472+AS$1,STOCK!$F$10:$AB$209,17,0),IF($AE472=$AE471,(IF(BS471&gt;=1,BS471-COUNTIFS($AE471:$AE471,$AC472,AS471:AS471,$AI$2),0)),0)),0)</f>
        <v>0</v>
      </c>
      <c r="BT472" s="1">
        <f>IFERROR(IF($AE472&gt;$AE471,VLOOKUP($AC472+AT$1,STOCK!$F$10:$AB$209,17,0),IF($AE472=$AE471,(IF(BT471&gt;=1,BT471-COUNTIFS($AE471:$AE471,$AC472,AT471:AT471,$AI$2),0)),0)),0)</f>
        <v>0</v>
      </c>
      <c r="BU472" s="1">
        <f>IFERROR(IF($AE472&gt;$AE471,VLOOKUP($AC472+AU$1,STOCK!$F$10:$AB$209,17,0),IF($AE472=$AE471,(IF(BU471&gt;=1,BU471-COUNTIFS($AE471:$AE471,$AC472,AU471:AU471,$AI$2),0)),0)),0)</f>
        <v>0</v>
      </c>
      <c r="BV472" s="1">
        <f>IFERROR(IF($AE472&gt;$AE471,VLOOKUP($AC472+AV$1,STOCK!$F$10:$AB$209,17,0),IF($AE472=$AE471,(IF(BV471&gt;=1,BV471-COUNTIFS($AE471:$AE471,$AC472,AV471:AV471,$AI$2),0)),0)),0)</f>
        <v>0</v>
      </c>
      <c r="BW472" s="1">
        <f>IFERROR(IF($AE472&gt;$AE471,VLOOKUP($AC472+AW$1,STOCK!$F$10:$AB$209,17,0),IF($AE472=$AE471,(IF(BW471&gt;=1,BW471-COUNTIFS($AE471:$AE471,$AC472,AW471:AW471,$AI$2),0)),0)),0)</f>
        <v>0</v>
      </c>
      <c r="BX472" s="1">
        <f>IFERROR(IF($AE472&gt;$AE471,VLOOKUP($AC472+AX$1,STOCK!$F$10:$AB$209,17,0),IF($AE472=$AE471,(IF(BX471&gt;=1,BX471-COUNTIFS($AE471:$AE471,$AC472,AX471:AX471,$AI$2),0)),0)),0)</f>
        <v>0</v>
      </c>
    </row>
    <row r="473" spans="29:76" x14ac:dyDescent="0.25">
      <c r="AC473" s="1">
        <f t="shared" si="125"/>
        <v>0</v>
      </c>
      <c r="AD473" s="1">
        <f>IFERROR(IF(LEN(AK473)&gt;=1,VLOOKUP(HLOOKUP(AK473,PROFILE!$K$5:$V$8,4,0),PROFILE!$F$1:$G$3,2,0),0),0)</f>
        <v>0</v>
      </c>
      <c r="AE473" s="1">
        <f t="shared" si="126"/>
        <v>0</v>
      </c>
      <c r="AF473" s="1">
        <v>460</v>
      </c>
      <c r="AI473" s="1" t="str">
        <f>IFERROR(IF($AH473&gt;=1,VLOOKUP($AG473,STUDENT!$O$8:$Z$1507,3,0),""),"")</f>
        <v/>
      </c>
      <c r="AJ473" s="1" t="str">
        <f>IFERROR(IF($AH473&gt;=1,VLOOKUP($AG473,STUDENT!$O$8:$Z$1507,4,0),""),"")</f>
        <v/>
      </c>
      <c r="AK473" s="1" t="str">
        <f>IFERROR(IF($AH473&gt;=1,VLOOKUP($AG473,STUDENT!$O$8:$Z$1507,6,0),""),"")</f>
        <v/>
      </c>
      <c r="AL473" s="1" t="str">
        <f t="shared" si="127"/>
        <v/>
      </c>
      <c r="AM473" s="1" t="str">
        <f t="shared" si="128"/>
        <v/>
      </c>
      <c r="AN473" s="1" t="str">
        <f t="shared" si="129"/>
        <v/>
      </c>
      <c r="AO473" s="1" t="str">
        <f t="shared" si="130"/>
        <v/>
      </c>
      <c r="AP473" s="1" t="str">
        <f t="shared" si="131"/>
        <v/>
      </c>
      <c r="AQ473" s="1" t="str">
        <f t="shared" si="132"/>
        <v/>
      </c>
      <c r="AR473" s="1" t="str">
        <f t="shared" si="133"/>
        <v/>
      </c>
      <c r="AS473" s="1" t="str">
        <f t="shared" si="134"/>
        <v/>
      </c>
      <c r="AT473" s="1" t="str">
        <f t="shared" si="135"/>
        <v/>
      </c>
      <c r="AU473" s="1" t="str">
        <f t="shared" si="136"/>
        <v/>
      </c>
      <c r="AV473" s="1" t="str">
        <f t="shared" si="137"/>
        <v/>
      </c>
      <c r="AW473" s="1" t="str">
        <f t="shared" si="138"/>
        <v/>
      </c>
      <c r="AX473" s="1" t="str">
        <f t="shared" si="139"/>
        <v/>
      </c>
      <c r="AY473" s="1">
        <f>IFERROR(IF($AE473&gt;$AE472,VLOOKUP($AC473+AL$1,STOCK!$F$10:$AB$209,16,0),IF($AE473=$AE472,(IF(AY472&gt;=1,AY472-COUNTIFS($AE472:$AE472,$AC473,AL472:AL472,$AI$1),0)),0)),0)</f>
        <v>0</v>
      </c>
      <c r="AZ473" s="1">
        <f>IFERROR(IF($AE473&gt;$AE472,VLOOKUP($AC473+AM$1,STOCK!$F$10:$AB$209,16,0),IF($AE473=$AE472,(IF(AZ472&gt;=1,AZ472-COUNTIFS($AE472:$AE472,$AC473,AM472:AM472,$AI$1),0)),0)),0)</f>
        <v>0</v>
      </c>
      <c r="BA473" s="1">
        <f>IFERROR(IF($AE473&gt;$AE472,VLOOKUP($AC473+AN$1,STOCK!$F$10:$AB$209,16,0),IF($AE473=$AE472,(IF(BA472&gt;=1,BA472-COUNTIFS($AE472:$AE472,$AC473,AN472:AN472,$AI$1),0)),0)),0)</f>
        <v>0</v>
      </c>
      <c r="BB473" s="1">
        <f>IFERROR(IF($AE473&gt;$AE472,VLOOKUP($AC473+AO$1,STOCK!$F$10:$AB$209,16,0),IF($AE473=$AE472,(IF(BB472&gt;=1,BB472-COUNTIFS($AE472:$AE472,$AC473,AO472:AO472,$AI$1),0)),0)),0)</f>
        <v>0</v>
      </c>
      <c r="BC473" s="1">
        <f>IFERROR(IF($AE473&gt;$AE472,VLOOKUP($AC473+AP$1,STOCK!$F$10:$AB$209,16,0),IF($AE473=$AE472,(IF(BC472&gt;=1,BC472-COUNTIFS($AE472:$AE472,$AC473,AP472:AP472,$AI$1),0)),0)),0)</f>
        <v>0</v>
      </c>
      <c r="BD473" s="1">
        <f>IFERROR(IF($AE473&gt;$AE472,VLOOKUP($AC473+AQ$1,STOCK!$F$10:$AB$209,16,0),IF($AE473=$AE472,(IF(BD472&gt;=1,BD472-COUNTIFS($AE472:$AE472,$AC473,AQ472:AQ472,$AI$1),0)),0)),0)</f>
        <v>0</v>
      </c>
      <c r="BE473" s="1">
        <f>IFERROR(IF($AE473&gt;$AE472,VLOOKUP($AC473+AR$1,STOCK!$F$10:$AB$209,16,0),IF($AE473=$AE472,(IF(BE472&gt;=1,BE472-COUNTIFS($AE472:$AE472,$AC473,AR472:AR472,$AI$1),0)),0)),0)</f>
        <v>0</v>
      </c>
      <c r="BF473" s="1">
        <f>IFERROR(IF($AE473&gt;$AE472,VLOOKUP($AC473+AS$1,STOCK!$F$10:$AB$209,16,0),IF($AE473=$AE472,(IF(BF472&gt;=1,BF472-COUNTIFS($AE472:$AE472,$AC473,AS472:AS472,$AI$1),0)),0)),0)</f>
        <v>0</v>
      </c>
      <c r="BG473" s="1">
        <f>IFERROR(IF($AE473&gt;$AE472,VLOOKUP($AC473+AT$1,STOCK!$F$10:$AB$209,16,0),IF($AE473=$AE472,(IF(BG472&gt;=1,BG472-COUNTIFS($AE472:$AE472,$AC473,AT472:AT472,$AI$1),0)),0)),0)</f>
        <v>0</v>
      </c>
      <c r="BH473" s="1">
        <f>IFERROR(IF($AE473&gt;$AE472,VLOOKUP($AC473+AU$1,STOCK!$F$10:$AB$209,16,0),IF($AE473=$AE472,(IF(BH472&gt;=1,BH472-COUNTIFS($AE472:$AE472,$AC473,AU472:AU472,$AI$1),0)),0)),0)</f>
        <v>0</v>
      </c>
      <c r="BI473" s="1">
        <f>IFERROR(IF($AE473&gt;$AE472,VLOOKUP($AC473+AV$1,STOCK!$F$10:$AB$209,16,0),IF($AE473=$AE472,(IF(BI472&gt;=1,BI472-COUNTIFS($AE472:$AE472,$AC473,AV472:AV472,$AI$1),0)),0)),0)</f>
        <v>0</v>
      </c>
      <c r="BJ473" s="1">
        <f>IFERROR(IF($AE473&gt;$AE472,VLOOKUP($AC473+AW$1,STOCK!$F$10:$AB$209,16,0),IF($AE473=$AE472,(IF(BJ472&gt;=1,BJ472-COUNTIFS($AE472:$AE472,$AC473,AW472:AW472,$AI$1),0)),0)),0)</f>
        <v>0</v>
      </c>
      <c r="BK473" s="1">
        <f>IFERROR(IF($AE473&gt;$AE472,VLOOKUP($AC473+AX$1,STOCK!$F$10:$AB$209,16,0),IF($AE473=$AE472,(IF(BK472&gt;=1,BK472-COUNTIFS($AE472:$AE472,$AC473,AX472:AX472,$AI$1),0)),0)),0)</f>
        <v>0</v>
      </c>
      <c r="BL473" s="1">
        <f>IFERROR(IF($AE473&gt;$AE472,VLOOKUP($AC473+AL$1,STOCK!$F$10:$AB$209,17,0),IF($AE473=$AE472,(IF(BL472&gt;=1,BL472-COUNTIFS($AE472:$AE472,$AC473,AL472:AL472,$AI$2),0)),0)),0)</f>
        <v>0</v>
      </c>
      <c r="BM473" s="1">
        <f>IFERROR(IF($AE473&gt;$AE472,VLOOKUP($AC473+AM$1,STOCK!$F$10:$AB$209,17,0),IF($AE473=$AE472,(IF(BM472&gt;=1,BM472-COUNTIFS($AE472:$AE472,$AC473,AM472:AM472,$AI$2),0)),0)),0)</f>
        <v>0</v>
      </c>
      <c r="BN473" s="1">
        <f>IFERROR(IF($AE473&gt;$AE472,VLOOKUP($AC473+AN$1,STOCK!$F$10:$AB$209,17,0),IF($AE473=$AE472,(IF(BN472&gt;=1,BN472-COUNTIFS($AE472:$AE472,$AC473,AN472:AN472,$AI$2),0)),0)),0)</f>
        <v>0</v>
      </c>
      <c r="BO473" s="1">
        <f>IFERROR(IF($AE473&gt;$AE472,VLOOKUP($AC473+AO$1,STOCK!$F$10:$AB$209,17,0),IF($AE473=$AE472,(IF(BO472&gt;=1,BO472-COUNTIFS($AE472:$AE472,$AC473,AO472:AO472,$AI$2),0)),0)),0)</f>
        <v>0</v>
      </c>
      <c r="BP473" s="1">
        <f>IFERROR(IF($AE473&gt;$AE472,VLOOKUP($AC473+AP$1,STOCK!$F$10:$AB$209,17,0),IF($AE473=$AE472,(IF(BP472&gt;=1,BP472-COUNTIFS($AE472:$AE472,$AC473,AP472:AP472,$AI$2),0)),0)),0)</f>
        <v>0</v>
      </c>
      <c r="BQ473" s="1">
        <f>IFERROR(IF($AE473&gt;$AE472,VLOOKUP($AC473+AQ$1,STOCK!$F$10:$AB$209,17,0),IF($AE473=$AE472,(IF(BQ472&gt;=1,BQ472-COUNTIFS($AE472:$AE472,$AC473,AQ472:AQ472,$AI$2),0)),0)),0)</f>
        <v>0</v>
      </c>
      <c r="BR473" s="1">
        <f>IFERROR(IF($AE473&gt;$AE472,VLOOKUP($AC473+AR$1,STOCK!$F$10:$AB$209,17,0),IF($AE473=$AE472,(IF(BR472&gt;=1,BR472-COUNTIFS($AE472:$AE472,$AC473,AR472:AR472,$AI$2),0)),0)),0)</f>
        <v>0</v>
      </c>
      <c r="BS473" s="1">
        <f>IFERROR(IF($AE473&gt;$AE472,VLOOKUP($AC473+AS$1,STOCK!$F$10:$AB$209,17,0),IF($AE473=$AE472,(IF(BS472&gt;=1,BS472-COUNTIFS($AE472:$AE472,$AC473,AS472:AS472,$AI$2),0)),0)),0)</f>
        <v>0</v>
      </c>
      <c r="BT473" s="1">
        <f>IFERROR(IF($AE473&gt;$AE472,VLOOKUP($AC473+AT$1,STOCK!$F$10:$AB$209,17,0),IF($AE473=$AE472,(IF(BT472&gt;=1,BT472-COUNTIFS($AE472:$AE472,$AC473,AT472:AT472,$AI$2),0)),0)),0)</f>
        <v>0</v>
      </c>
      <c r="BU473" s="1">
        <f>IFERROR(IF($AE473&gt;$AE472,VLOOKUP($AC473+AU$1,STOCK!$F$10:$AB$209,17,0),IF($AE473=$AE472,(IF(BU472&gt;=1,BU472-COUNTIFS($AE472:$AE472,$AC473,AU472:AU472,$AI$2),0)),0)),0)</f>
        <v>0</v>
      </c>
      <c r="BV473" s="1">
        <f>IFERROR(IF($AE473&gt;$AE472,VLOOKUP($AC473+AV$1,STOCK!$F$10:$AB$209,17,0),IF($AE473=$AE472,(IF(BV472&gt;=1,BV472-COUNTIFS($AE472:$AE472,$AC473,AV472:AV472,$AI$2),0)),0)),0)</f>
        <v>0</v>
      </c>
      <c r="BW473" s="1">
        <f>IFERROR(IF($AE473&gt;$AE472,VLOOKUP($AC473+AW$1,STOCK!$F$10:$AB$209,17,0),IF($AE473=$AE472,(IF(BW472&gt;=1,BW472-COUNTIFS($AE472:$AE472,$AC473,AW472:AW472,$AI$2),0)),0)),0)</f>
        <v>0</v>
      </c>
      <c r="BX473" s="1">
        <f>IFERROR(IF($AE473&gt;$AE472,VLOOKUP($AC473+AX$1,STOCK!$F$10:$AB$209,17,0),IF($AE473=$AE472,(IF(BX472&gt;=1,BX472-COUNTIFS($AE472:$AE472,$AC473,AX472:AX472,$AI$2),0)),0)),0)</f>
        <v>0</v>
      </c>
    </row>
    <row r="474" spans="29:76" x14ac:dyDescent="0.25">
      <c r="AC474" s="1">
        <f t="shared" si="125"/>
        <v>0</v>
      </c>
      <c r="AD474" s="1">
        <f>IFERROR(IF(LEN(AK474)&gt;=1,VLOOKUP(HLOOKUP(AK474,PROFILE!$K$5:$V$8,4,0),PROFILE!$F$1:$G$3,2,0),0),0)</f>
        <v>0</v>
      </c>
      <c r="AE474" s="1">
        <f t="shared" si="126"/>
        <v>0</v>
      </c>
      <c r="AF474" s="1">
        <v>461</v>
      </c>
      <c r="AI474" s="1" t="str">
        <f>IFERROR(IF($AH474&gt;=1,VLOOKUP($AG474,STUDENT!$O$8:$Z$1507,3,0),""),"")</f>
        <v/>
      </c>
      <c r="AJ474" s="1" t="str">
        <f>IFERROR(IF($AH474&gt;=1,VLOOKUP($AG474,STUDENT!$O$8:$Z$1507,4,0),""),"")</f>
        <v/>
      </c>
      <c r="AK474" s="1" t="str">
        <f>IFERROR(IF($AH474&gt;=1,VLOOKUP($AG474,STUDENT!$O$8:$Z$1507,6,0),""),"")</f>
        <v/>
      </c>
      <c r="AL474" s="1" t="str">
        <f t="shared" si="127"/>
        <v/>
      </c>
      <c r="AM474" s="1" t="str">
        <f t="shared" si="128"/>
        <v/>
      </c>
      <c r="AN474" s="1" t="str">
        <f t="shared" si="129"/>
        <v/>
      </c>
      <c r="AO474" s="1" t="str">
        <f t="shared" si="130"/>
        <v/>
      </c>
      <c r="AP474" s="1" t="str">
        <f t="shared" si="131"/>
        <v/>
      </c>
      <c r="AQ474" s="1" t="str">
        <f t="shared" si="132"/>
        <v/>
      </c>
      <c r="AR474" s="1" t="str">
        <f t="shared" si="133"/>
        <v/>
      </c>
      <c r="AS474" s="1" t="str">
        <f t="shared" si="134"/>
        <v/>
      </c>
      <c r="AT474" s="1" t="str">
        <f t="shared" si="135"/>
        <v/>
      </c>
      <c r="AU474" s="1" t="str">
        <f t="shared" si="136"/>
        <v/>
      </c>
      <c r="AV474" s="1" t="str">
        <f t="shared" si="137"/>
        <v/>
      </c>
      <c r="AW474" s="1" t="str">
        <f t="shared" si="138"/>
        <v/>
      </c>
      <c r="AX474" s="1" t="str">
        <f t="shared" si="139"/>
        <v/>
      </c>
      <c r="AY474" s="1">
        <f>IFERROR(IF($AE474&gt;$AE473,VLOOKUP($AC474+AL$1,STOCK!$F$10:$AB$209,16,0),IF($AE474=$AE473,(IF(AY473&gt;=1,AY473-COUNTIFS($AE473:$AE473,$AC474,AL473:AL473,$AI$1),0)),0)),0)</f>
        <v>0</v>
      </c>
      <c r="AZ474" s="1">
        <f>IFERROR(IF($AE474&gt;$AE473,VLOOKUP($AC474+AM$1,STOCK!$F$10:$AB$209,16,0),IF($AE474=$AE473,(IF(AZ473&gt;=1,AZ473-COUNTIFS($AE473:$AE473,$AC474,AM473:AM473,$AI$1),0)),0)),0)</f>
        <v>0</v>
      </c>
      <c r="BA474" s="1">
        <f>IFERROR(IF($AE474&gt;$AE473,VLOOKUP($AC474+AN$1,STOCK!$F$10:$AB$209,16,0),IF($AE474=$AE473,(IF(BA473&gt;=1,BA473-COUNTIFS($AE473:$AE473,$AC474,AN473:AN473,$AI$1),0)),0)),0)</f>
        <v>0</v>
      </c>
      <c r="BB474" s="1">
        <f>IFERROR(IF($AE474&gt;$AE473,VLOOKUP($AC474+AO$1,STOCK!$F$10:$AB$209,16,0),IF($AE474=$AE473,(IF(BB473&gt;=1,BB473-COUNTIFS($AE473:$AE473,$AC474,AO473:AO473,$AI$1),0)),0)),0)</f>
        <v>0</v>
      </c>
      <c r="BC474" s="1">
        <f>IFERROR(IF($AE474&gt;$AE473,VLOOKUP($AC474+AP$1,STOCK!$F$10:$AB$209,16,0),IF($AE474=$AE473,(IF(BC473&gt;=1,BC473-COUNTIFS($AE473:$AE473,$AC474,AP473:AP473,$AI$1),0)),0)),0)</f>
        <v>0</v>
      </c>
      <c r="BD474" s="1">
        <f>IFERROR(IF($AE474&gt;$AE473,VLOOKUP($AC474+AQ$1,STOCK!$F$10:$AB$209,16,0),IF($AE474=$AE473,(IF(BD473&gt;=1,BD473-COUNTIFS($AE473:$AE473,$AC474,AQ473:AQ473,$AI$1),0)),0)),0)</f>
        <v>0</v>
      </c>
      <c r="BE474" s="1">
        <f>IFERROR(IF($AE474&gt;$AE473,VLOOKUP($AC474+AR$1,STOCK!$F$10:$AB$209,16,0),IF($AE474=$AE473,(IF(BE473&gt;=1,BE473-COUNTIFS($AE473:$AE473,$AC474,AR473:AR473,$AI$1),0)),0)),0)</f>
        <v>0</v>
      </c>
      <c r="BF474" s="1">
        <f>IFERROR(IF($AE474&gt;$AE473,VLOOKUP($AC474+AS$1,STOCK!$F$10:$AB$209,16,0),IF($AE474=$AE473,(IF(BF473&gt;=1,BF473-COUNTIFS($AE473:$AE473,$AC474,AS473:AS473,$AI$1),0)),0)),0)</f>
        <v>0</v>
      </c>
      <c r="BG474" s="1">
        <f>IFERROR(IF($AE474&gt;$AE473,VLOOKUP($AC474+AT$1,STOCK!$F$10:$AB$209,16,0),IF($AE474=$AE473,(IF(BG473&gt;=1,BG473-COUNTIFS($AE473:$AE473,$AC474,AT473:AT473,$AI$1),0)),0)),0)</f>
        <v>0</v>
      </c>
      <c r="BH474" s="1">
        <f>IFERROR(IF($AE474&gt;$AE473,VLOOKUP($AC474+AU$1,STOCK!$F$10:$AB$209,16,0),IF($AE474=$AE473,(IF(BH473&gt;=1,BH473-COUNTIFS($AE473:$AE473,$AC474,AU473:AU473,$AI$1),0)),0)),0)</f>
        <v>0</v>
      </c>
      <c r="BI474" s="1">
        <f>IFERROR(IF($AE474&gt;$AE473,VLOOKUP($AC474+AV$1,STOCK!$F$10:$AB$209,16,0),IF($AE474=$AE473,(IF(BI473&gt;=1,BI473-COUNTIFS($AE473:$AE473,$AC474,AV473:AV473,$AI$1),0)),0)),0)</f>
        <v>0</v>
      </c>
      <c r="BJ474" s="1">
        <f>IFERROR(IF($AE474&gt;$AE473,VLOOKUP($AC474+AW$1,STOCK!$F$10:$AB$209,16,0),IF($AE474=$AE473,(IF(BJ473&gt;=1,BJ473-COUNTIFS($AE473:$AE473,$AC474,AW473:AW473,$AI$1),0)),0)),0)</f>
        <v>0</v>
      </c>
      <c r="BK474" s="1">
        <f>IFERROR(IF($AE474&gt;$AE473,VLOOKUP($AC474+AX$1,STOCK!$F$10:$AB$209,16,0),IF($AE474=$AE473,(IF(BK473&gt;=1,BK473-COUNTIFS($AE473:$AE473,$AC474,AX473:AX473,$AI$1),0)),0)),0)</f>
        <v>0</v>
      </c>
      <c r="BL474" s="1">
        <f>IFERROR(IF($AE474&gt;$AE473,VLOOKUP($AC474+AL$1,STOCK!$F$10:$AB$209,17,0),IF($AE474=$AE473,(IF(BL473&gt;=1,BL473-COUNTIFS($AE473:$AE473,$AC474,AL473:AL473,$AI$2),0)),0)),0)</f>
        <v>0</v>
      </c>
      <c r="BM474" s="1">
        <f>IFERROR(IF($AE474&gt;$AE473,VLOOKUP($AC474+AM$1,STOCK!$F$10:$AB$209,17,0),IF($AE474=$AE473,(IF(BM473&gt;=1,BM473-COUNTIFS($AE473:$AE473,$AC474,AM473:AM473,$AI$2),0)),0)),0)</f>
        <v>0</v>
      </c>
      <c r="BN474" s="1">
        <f>IFERROR(IF($AE474&gt;$AE473,VLOOKUP($AC474+AN$1,STOCK!$F$10:$AB$209,17,0),IF($AE474=$AE473,(IF(BN473&gt;=1,BN473-COUNTIFS($AE473:$AE473,$AC474,AN473:AN473,$AI$2),0)),0)),0)</f>
        <v>0</v>
      </c>
      <c r="BO474" s="1">
        <f>IFERROR(IF($AE474&gt;$AE473,VLOOKUP($AC474+AO$1,STOCK!$F$10:$AB$209,17,0),IF($AE474=$AE473,(IF(BO473&gt;=1,BO473-COUNTIFS($AE473:$AE473,$AC474,AO473:AO473,$AI$2),0)),0)),0)</f>
        <v>0</v>
      </c>
      <c r="BP474" s="1">
        <f>IFERROR(IF($AE474&gt;$AE473,VLOOKUP($AC474+AP$1,STOCK!$F$10:$AB$209,17,0),IF($AE474=$AE473,(IF(BP473&gt;=1,BP473-COUNTIFS($AE473:$AE473,$AC474,AP473:AP473,$AI$2),0)),0)),0)</f>
        <v>0</v>
      </c>
      <c r="BQ474" s="1">
        <f>IFERROR(IF($AE474&gt;$AE473,VLOOKUP($AC474+AQ$1,STOCK!$F$10:$AB$209,17,0),IF($AE474=$AE473,(IF(BQ473&gt;=1,BQ473-COUNTIFS($AE473:$AE473,$AC474,AQ473:AQ473,$AI$2),0)),0)),0)</f>
        <v>0</v>
      </c>
      <c r="BR474" s="1">
        <f>IFERROR(IF($AE474&gt;$AE473,VLOOKUP($AC474+AR$1,STOCK!$F$10:$AB$209,17,0),IF($AE474=$AE473,(IF(BR473&gt;=1,BR473-COUNTIFS($AE473:$AE473,$AC474,AR473:AR473,$AI$2),0)),0)),0)</f>
        <v>0</v>
      </c>
      <c r="BS474" s="1">
        <f>IFERROR(IF($AE474&gt;$AE473,VLOOKUP($AC474+AS$1,STOCK!$F$10:$AB$209,17,0),IF($AE474=$AE473,(IF(BS473&gt;=1,BS473-COUNTIFS($AE473:$AE473,$AC474,AS473:AS473,$AI$2),0)),0)),0)</f>
        <v>0</v>
      </c>
      <c r="BT474" s="1">
        <f>IFERROR(IF($AE474&gt;$AE473,VLOOKUP($AC474+AT$1,STOCK!$F$10:$AB$209,17,0),IF($AE474=$AE473,(IF(BT473&gt;=1,BT473-COUNTIFS($AE473:$AE473,$AC474,AT473:AT473,$AI$2),0)),0)),0)</f>
        <v>0</v>
      </c>
      <c r="BU474" s="1">
        <f>IFERROR(IF($AE474&gt;$AE473,VLOOKUP($AC474+AU$1,STOCK!$F$10:$AB$209,17,0),IF($AE474=$AE473,(IF(BU473&gt;=1,BU473-COUNTIFS($AE473:$AE473,$AC474,AU473:AU473,$AI$2),0)),0)),0)</f>
        <v>0</v>
      </c>
      <c r="BV474" s="1">
        <f>IFERROR(IF($AE474&gt;$AE473,VLOOKUP($AC474+AV$1,STOCK!$F$10:$AB$209,17,0),IF($AE474=$AE473,(IF(BV473&gt;=1,BV473-COUNTIFS($AE473:$AE473,$AC474,AV473:AV473,$AI$2),0)),0)),0)</f>
        <v>0</v>
      </c>
      <c r="BW474" s="1">
        <f>IFERROR(IF($AE474&gt;$AE473,VLOOKUP($AC474+AW$1,STOCK!$F$10:$AB$209,17,0),IF($AE474=$AE473,(IF(BW473&gt;=1,BW473-COUNTIFS($AE473:$AE473,$AC474,AW473:AW473,$AI$2),0)),0)),0)</f>
        <v>0</v>
      </c>
      <c r="BX474" s="1">
        <f>IFERROR(IF($AE474&gt;$AE473,VLOOKUP($AC474+AX$1,STOCK!$F$10:$AB$209,17,0),IF($AE474=$AE473,(IF(BX473&gt;=1,BX473-COUNTIFS($AE473:$AE473,$AC474,AX473:AX473,$AI$2),0)),0)),0)</f>
        <v>0</v>
      </c>
    </row>
    <row r="475" spans="29:76" x14ac:dyDescent="0.25">
      <c r="AC475" s="1">
        <f t="shared" si="125"/>
        <v>0</v>
      </c>
      <c r="AD475" s="1">
        <f>IFERROR(IF(LEN(AK475)&gt;=1,VLOOKUP(HLOOKUP(AK475,PROFILE!$K$5:$V$8,4,0),PROFILE!$F$1:$G$3,2,0),0),0)</f>
        <v>0</v>
      </c>
      <c r="AE475" s="1">
        <f t="shared" si="126"/>
        <v>0</v>
      </c>
      <c r="AF475" s="1">
        <v>462</v>
      </c>
      <c r="AI475" s="1" t="str">
        <f>IFERROR(IF($AH475&gt;=1,VLOOKUP($AG475,STUDENT!$O$8:$Z$1507,3,0),""),"")</f>
        <v/>
      </c>
      <c r="AJ475" s="1" t="str">
        <f>IFERROR(IF($AH475&gt;=1,VLOOKUP($AG475,STUDENT!$O$8:$Z$1507,4,0),""),"")</f>
        <v/>
      </c>
      <c r="AK475" s="1" t="str">
        <f>IFERROR(IF($AH475&gt;=1,VLOOKUP($AG475,STUDENT!$O$8:$Z$1507,6,0),""),"")</f>
        <v/>
      </c>
      <c r="AL475" s="1" t="str">
        <f t="shared" si="127"/>
        <v/>
      </c>
      <c r="AM475" s="1" t="str">
        <f t="shared" si="128"/>
        <v/>
      </c>
      <c r="AN475" s="1" t="str">
        <f t="shared" si="129"/>
        <v/>
      </c>
      <c r="AO475" s="1" t="str">
        <f t="shared" si="130"/>
        <v/>
      </c>
      <c r="AP475" s="1" t="str">
        <f t="shared" si="131"/>
        <v/>
      </c>
      <c r="AQ475" s="1" t="str">
        <f t="shared" si="132"/>
        <v/>
      </c>
      <c r="AR475" s="1" t="str">
        <f t="shared" si="133"/>
        <v/>
      </c>
      <c r="AS475" s="1" t="str">
        <f t="shared" si="134"/>
        <v/>
      </c>
      <c r="AT475" s="1" t="str">
        <f t="shared" si="135"/>
        <v/>
      </c>
      <c r="AU475" s="1" t="str">
        <f t="shared" si="136"/>
        <v/>
      </c>
      <c r="AV475" s="1" t="str">
        <f t="shared" si="137"/>
        <v/>
      </c>
      <c r="AW475" s="1" t="str">
        <f t="shared" si="138"/>
        <v/>
      </c>
      <c r="AX475" s="1" t="str">
        <f t="shared" si="139"/>
        <v/>
      </c>
      <c r="AY475" s="1">
        <f>IFERROR(IF($AE475&gt;$AE474,VLOOKUP($AC475+AL$1,STOCK!$F$10:$AB$209,16,0),IF($AE475=$AE474,(IF(AY474&gt;=1,AY474-COUNTIFS($AE474:$AE474,$AC475,AL474:AL474,$AI$1),0)),0)),0)</f>
        <v>0</v>
      </c>
      <c r="AZ475" s="1">
        <f>IFERROR(IF($AE475&gt;$AE474,VLOOKUP($AC475+AM$1,STOCK!$F$10:$AB$209,16,0),IF($AE475=$AE474,(IF(AZ474&gt;=1,AZ474-COUNTIFS($AE474:$AE474,$AC475,AM474:AM474,$AI$1),0)),0)),0)</f>
        <v>0</v>
      </c>
      <c r="BA475" s="1">
        <f>IFERROR(IF($AE475&gt;$AE474,VLOOKUP($AC475+AN$1,STOCK!$F$10:$AB$209,16,0),IF($AE475=$AE474,(IF(BA474&gt;=1,BA474-COUNTIFS($AE474:$AE474,$AC475,AN474:AN474,$AI$1),0)),0)),0)</f>
        <v>0</v>
      </c>
      <c r="BB475" s="1">
        <f>IFERROR(IF($AE475&gt;$AE474,VLOOKUP($AC475+AO$1,STOCK!$F$10:$AB$209,16,0),IF($AE475=$AE474,(IF(BB474&gt;=1,BB474-COUNTIFS($AE474:$AE474,$AC475,AO474:AO474,$AI$1),0)),0)),0)</f>
        <v>0</v>
      </c>
      <c r="BC475" s="1">
        <f>IFERROR(IF($AE475&gt;$AE474,VLOOKUP($AC475+AP$1,STOCK!$F$10:$AB$209,16,0),IF($AE475=$AE474,(IF(BC474&gt;=1,BC474-COUNTIFS($AE474:$AE474,$AC475,AP474:AP474,$AI$1),0)),0)),0)</f>
        <v>0</v>
      </c>
      <c r="BD475" s="1">
        <f>IFERROR(IF($AE475&gt;$AE474,VLOOKUP($AC475+AQ$1,STOCK!$F$10:$AB$209,16,0),IF($AE475=$AE474,(IF(BD474&gt;=1,BD474-COUNTIFS($AE474:$AE474,$AC475,AQ474:AQ474,$AI$1),0)),0)),0)</f>
        <v>0</v>
      </c>
      <c r="BE475" s="1">
        <f>IFERROR(IF($AE475&gt;$AE474,VLOOKUP($AC475+AR$1,STOCK!$F$10:$AB$209,16,0),IF($AE475=$AE474,(IF(BE474&gt;=1,BE474-COUNTIFS($AE474:$AE474,$AC475,AR474:AR474,$AI$1),0)),0)),0)</f>
        <v>0</v>
      </c>
      <c r="BF475" s="1">
        <f>IFERROR(IF($AE475&gt;$AE474,VLOOKUP($AC475+AS$1,STOCK!$F$10:$AB$209,16,0),IF($AE475=$AE474,(IF(BF474&gt;=1,BF474-COUNTIFS($AE474:$AE474,$AC475,AS474:AS474,$AI$1),0)),0)),0)</f>
        <v>0</v>
      </c>
      <c r="BG475" s="1">
        <f>IFERROR(IF($AE475&gt;$AE474,VLOOKUP($AC475+AT$1,STOCK!$F$10:$AB$209,16,0),IF($AE475=$AE474,(IF(BG474&gt;=1,BG474-COUNTIFS($AE474:$AE474,$AC475,AT474:AT474,$AI$1),0)),0)),0)</f>
        <v>0</v>
      </c>
      <c r="BH475" s="1">
        <f>IFERROR(IF($AE475&gt;$AE474,VLOOKUP($AC475+AU$1,STOCK!$F$10:$AB$209,16,0),IF($AE475=$AE474,(IF(BH474&gt;=1,BH474-COUNTIFS($AE474:$AE474,$AC475,AU474:AU474,$AI$1),0)),0)),0)</f>
        <v>0</v>
      </c>
      <c r="BI475" s="1">
        <f>IFERROR(IF($AE475&gt;$AE474,VLOOKUP($AC475+AV$1,STOCK!$F$10:$AB$209,16,0),IF($AE475=$AE474,(IF(BI474&gt;=1,BI474-COUNTIFS($AE474:$AE474,$AC475,AV474:AV474,$AI$1),0)),0)),0)</f>
        <v>0</v>
      </c>
      <c r="BJ475" s="1">
        <f>IFERROR(IF($AE475&gt;$AE474,VLOOKUP($AC475+AW$1,STOCK!$F$10:$AB$209,16,0),IF($AE475=$AE474,(IF(BJ474&gt;=1,BJ474-COUNTIFS($AE474:$AE474,$AC475,AW474:AW474,$AI$1),0)),0)),0)</f>
        <v>0</v>
      </c>
      <c r="BK475" s="1">
        <f>IFERROR(IF($AE475&gt;$AE474,VLOOKUP($AC475+AX$1,STOCK!$F$10:$AB$209,16,0),IF($AE475=$AE474,(IF(BK474&gt;=1,BK474-COUNTIFS($AE474:$AE474,$AC475,AX474:AX474,$AI$1),0)),0)),0)</f>
        <v>0</v>
      </c>
      <c r="BL475" s="1">
        <f>IFERROR(IF($AE475&gt;$AE474,VLOOKUP($AC475+AL$1,STOCK!$F$10:$AB$209,17,0),IF($AE475=$AE474,(IF(BL474&gt;=1,BL474-COUNTIFS($AE474:$AE474,$AC475,AL474:AL474,$AI$2),0)),0)),0)</f>
        <v>0</v>
      </c>
      <c r="BM475" s="1">
        <f>IFERROR(IF($AE475&gt;$AE474,VLOOKUP($AC475+AM$1,STOCK!$F$10:$AB$209,17,0),IF($AE475=$AE474,(IF(BM474&gt;=1,BM474-COUNTIFS($AE474:$AE474,$AC475,AM474:AM474,$AI$2),0)),0)),0)</f>
        <v>0</v>
      </c>
      <c r="BN475" s="1">
        <f>IFERROR(IF($AE475&gt;$AE474,VLOOKUP($AC475+AN$1,STOCK!$F$10:$AB$209,17,0),IF($AE475=$AE474,(IF(BN474&gt;=1,BN474-COUNTIFS($AE474:$AE474,$AC475,AN474:AN474,$AI$2),0)),0)),0)</f>
        <v>0</v>
      </c>
      <c r="BO475" s="1">
        <f>IFERROR(IF($AE475&gt;$AE474,VLOOKUP($AC475+AO$1,STOCK!$F$10:$AB$209,17,0),IF($AE475=$AE474,(IF(BO474&gt;=1,BO474-COUNTIFS($AE474:$AE474,$AC475,AO474:AO474,$AI$2),0)),0)),0)</f>
        <v>0</v>
      </c>
      <c r="BP475" s="1">
        <f>IFERROR(IF($AE475&gt;$AE474,VLOOKUP($AC475+AP$1,STOCK!$F$10:$AB$209,17,0),IF($AE475=$AE474,(IF(BP474&gt;=1,BP474-COUNTIFS($AE474:$AE474,$AC475,AP474:AP474,$AI$2),0)),0)),0)</f>
        <v>0</v>
      </c>
      <c r="BQ475" s="1">
        <f>IFERROR(IF($AE475&gt;$AE474,VLOOKUP($AC475+AQ$1,STOCK!$F$10:$AB$209,17,0),IF($AE475=$AE474,(IF(BQ474&gt;=1,BQ474-COUNTIFS($AE474:$AE474,$AC475,AQ474:AQ474,$AI$2),0)),0)),0)</f>
        <v>0</v>
      </c>
      <c r="BR475" s="1">
        <f>IFERROR(IF($AE475&gt;$AE474,VLOOKUP($AC475+AR$1,STOCK!$F$10:$AB$209,17,0),IF($AE475=$AE474,(IF(BR474&gt;=1,BR474-COUNTIFS($AE474:$AE474,$AC475,AR474:AR474,$AI$2),0)),0)),0)</f>
        <v>0</v>
      </c>
      <c r="BS475" s="1">
        <f>IFERROR(IF($AE475&gt;$AE474,VLOOKUP($AC475+AS$1,STOCK!$F$10:$AB$209,17,0),IF($AE475=$AE474,(IF(BS474&gt;=1,BS474-COUNTIFS($AE474:$AE474,$AC475,AS474:AS474,$AI$2),0)),0)),0)</f>
        <v>0</v>
      </c>
      <c r="BT475" s="1">
        <f>IFERROR(IF($AE475&gt;$AE474,VLOOKUP($AC475+AT$1,STOCK!$F$10:$AB$209,17,0),IF($AE475=$AE474,(IF(BT474&gt;=1,BT474-COUNTIFS($AE474:$AE474,$AC475,AT474:AT474,$AI$2),0)),0)),0)</f>
        <v>0</v>
      </c>
      <c r="BU475" s="1">
        <f>IFERROR(IF($AE475&gt;$AE474,VLOOKUP($AC475+AU$1,STOCK!$F$10:$AB$209,17,0),IF($AE475=$AE474,(IF(BU474&gt;=1,BU474-COUNTIFS($AE474:$AE474,$AC475,AU474:AU474,$AI$2),0)),0)),0)</f>
        <v>0</v>
      </c>
      <c r="BV475" s="1">
        <f>IFERROR(IF($AE475&gt;$AE474,VLOOKUP($AC475+AV$1,STOCK!$F$10:$AB$209,17,0),IF($AE475=$AE474,(IF(BV474&gt;=1,BV474-COUNTIFS($AE474:$AE474,$AC475,AV474:AV474,$AI$2),0)),0)),0)</f>
        <v>0</v>
      </c>
      <c r="BW475" s="1">
        <f>IFERROR(IF($AE475&gt;$AE474,VLOOKUP($AC475+AW$1,STOCK!$F$10:$AB$209,17,0),IF($AE475=$AE474,(IF(BW474&gt;=1,BW474-COUNTIFS($AE474:$AE474,$AC475,AW474:AW474,$AI$2),0)),0)),0)</f>
        <v>0</v>
      </c>
      <c r="BX475" s="1">
        <f>IFERROR(IF($AE475&gt;$AE474,VLOOKUP($AC475+AX$1,STOCK!$F$10:$AB$209,17,0),IF($AE475=$AE474,(IF(BX474&gt;=1,BX474-COUNTIFS($AE474:$AE474,$AC475,AX474:AX474,$AI$2),0)),0)),0)</f>
        <v>0</v>
      </c>
    </row>
    <row r="476" spans="29:76" x14ac:dyDescent="0.25">
      <c r="AC476" s="1">
        <f t="shared" si="125"/>
        <v>0</v>
      </c>
      <c r="AD476" s="1">
        <f>IFERROR(IF(LEN(AK476)&gt;=1,VLOOKUP(HLOOKUP(AK476,PROFILE!$K$5:$V$8,4,0),PROFILE!$F$1:$G$3,2,0),0),0)</f>
        <v>0</v>
      </c>
      <c r="AE476" s="1">
        <f t="shared" si="126"/>
        <v>0</v>
      </c>
      <c r="AF476" s="1">
        <v>463</v>
      </c>
      <c r="AI476" s="1" t="str">
        <f>IFERROR(IF($AH476&gt;=1,VLOOKUP($AG476,STUDENT!$O$8:$Z$1507,3,0),""),"")</f>
        <v/>
      </c>
      <c r="AJ476" s="1" t="str">
        <f>IFERROR(IF($AH476&gt;=1,VLOOKUP($AG476,STUDENT!$O$8:$Z$1507,4,0),""),"")</f>
        <v/>
      </c>
      <c r="AK476" s="1" t="str">
        <f>IFERROR(IF($AH476&gt;=1,VLOOKUP($AG476,STUDENT!$O$8:$Z$1507,6,0),""),"")</f>
        <v/>
      </c>
      <c r="AL476" s="1" t="str">
        <f t="shared" si="127"/>
        <v/>
      </c>
      <c r="AM476" s="1" t="str">
        <f t="shared" si="128"/>
        <v/>
      </c>
      <c r="AN476" s="1" t="str">
        <f t="shared" si="129"/>
        <v/>
      </c>
      <c r="AO476" s="1" t="str">
        <f t="shared" si="130"/>
        <v/>
      </c>
      <c r="AP476" s="1" t="str">
        <f t="shared" si="131"/>
        <v/>
      </c>
      <c r="AQ476" s="1" t="str">
        <f t="shared" si="132"/>
        <v/>
      </c>
      <c r="AR476" s="1" t="str">
        <f t="shared" si="133"/>
        <v/>
      </c>
      <c r="AS476" s="1" t="str">
        <f t="shared" si="134"/>
        <v/>
      </c>
      <c r="AT476" s="1" t="str">
        <f t="shared" si="135"/>
        <v/>
      </c>
      <c r="AU476" s="1" t="str">
        <f t="shared" si="136"/>
        <v/>
      </c>
      <c r="AV476" s="1" t="str">
        <f t="shared" si="137"/>
        <v/>
      </c>
      <c r="AW476" s="1" t="str">
        <f t="shared" si="138"/>
        <v/>
      </c>
      <c r="AX476" s="1" t="str">
        <f t="shared" si="139"/>
        <v/>
      </c>
      <c r="AY476" s="1">
        <f>IFERROR(IF($AE476&gt;$AE475,VLOOKUP($AC476+AL$1,STOCK!$F$10:$AB$209,16,0),IF($AE476=$AE475,(IF(AY475&gt;=1,AY475-COUNTIFS($AE475:$AE475,$AC476,AL475:AL475,$AI$1),0)),0)),0)</f>
        <v>0</v>
      </c>
      <c r="AZ476" s="1">
        <f>IFERROR(IF($AE476&gt;$AE475,VLOOKUP($AC476+AM$1,STOCK!$F$10:$AB$209,16,0),IF($AE476=$AE475,(IF(AZ475&gt;=1,AZ475-COUNTIFS($AE475:$AE475,$AC476,AM475:AM475,$AI$1),0)),0)),0)</f>
        <v>0</v>
      </c>
      <c r="BA476" s="1">
        <f>IFERROR(IF($AE476&gt;$AE475,VLOOKUP($AC476+AN$1,STOCK!$F$10:$AB$209,16,0),IF($AE476=$AE475,(IF(BA475&gt;=1,BA475-COUNTIFS($AE475:$AE475,$AC476,AN475:AN475,$AI$1),0)),0)),0)</f>
        <v>0</v>
      </c>
      <c r="BB476" s="1">
        <f>IFERROR(IF($AE476&gt;$AE475,VLOOKUP($AC476+AO$1,STOCK!$F$10:$AB$209,16,0),IF($AE476=$AE475,(IF(BB475&gt;=1,BB475-COUNTIFS($AE475:$AE475,$AC476,AO475:AO475,$AI$1),0)),0)),0)</f>
        <v>0</v>
      </c>
      <c r="BC476" s="1">
        <f>IFERROR(IF($AE476&gt;$AE475,VLOOKUP($AC476+AP$1,STOCK!$F$10:$AB$209,16,0),IF($AE476=$AE475,(IF(BC475&gt;=1,BC475-COUNTIFS($AE475:$AE475,$AC476,AP475:AP475,$AI$1),0)),0)),0)</f>
        <v>0</v>
      </c>
      <c r="BD476" s="1">
        <f>IFERROR(IF($AE476&gt;$AE475,VLOOKUP($AC476+AQ$1,STOCK!$F$10:$AB$209,16,0),IF($AE476=$AE475,(IF(BD475&gt;=1,BD475-COUNTIFS($AE475:$AE475,$AC476,AQ475:AQ475,$AI$1),0)),0)),0)</f>
        <v>0</v>
      </c>
      <c r="BE476" s="1">
        <f>IFERROR(IF($AE476&gt;$AE475,VLOOKUP($AC476+AR$1,STOCK!$F$10:$AB$209,16,0),IF($AE476=$AE475,(IF(BE475&gt;=1,BE475-COUNTIFS($AE475:$AE475,$AC476,AR475:AR475,$AI$1),0)),0)),0)</f>
        <v>0</v>
      </c>
      <c r="BF476" s="1">
        <f>IFERROR(IF($AE476&gt;$AE475,VLOOKUP($AC476+AS$1,STOCK!$F$10:$AB$209,16,0),IF($AE476=$AE475,(IF(BF475&gt;=1,BF475-COUNTIFS($AE475:$AE475,$AC476,AS475:AS475,$AI$1),0)),0)),0)</f>
        <v>0</v>
      </c>
      <c r="BG476" s="1">
        <f>IFERROR(IF($AE476&gt;$AE475,VLOOKUP($AC476+AT$1,STOCK!$F$10:$AB$209,16,0),IF($AE476=$AE475,(IF(BG475&gt;=1,BG475-COUNTIFS($AE475:$AE475,$AC476,AT475:AT475,$AI$1),0)),0)),0)</f>
        <v>0</v>
      </c>
      <c r="BH476" s="1">
        <f>IFERROR(IF($AE476&gt;$AE475,VLOOKUP($AC476+AU$1,STOCK!$F$10:$AB$209,16,0),IF($AE476=$AE475,(IF(BH475&gt;=1,BH475-COUNTIFS($AE475:$AE475,$AC476,AU475:AU475,$AI$1),0)),0)),0)</f>
        <v>0</v>
      </c>
      <c r="BI476" s="1">
        <f>IFERROR(IF($AE476&gt;$AE475,VLOOKUP($AC476+AV$1,STOCK!$F$10:$AB$209,16,0),IF($AE476=$AE475,(IF(BI475&gt;=1,BI475-COUNTIFS($AE475:$AE475,$AC476,AV475:AV475,$AI$1),0)),0)),0)</f>
        <v>0</v>
      </c>
      <c r="BJ476" s="1">
        <f>IFERROR(IF($AE476&gt;$AE475,VLOOKUP($AC476+AW$1,STOCK!$F$10:$AB$209,16,0),IF($AE476=$AE475,(IF(BJ475&gt;=1,BJ475-COUNTIFS($AE475:$AE475,$AC476,AW475:AW475,$AI$1),0)),0)),0)</f>
        <v>0</v>
      </c>
      <c r="BK476" s="1">
        <f>IFERROR(IF($AE476&gt;$AE475,VLOOKUP($AC476+AX$1,STOCK!$F$10:$AB$209,16,0),IF($AE476=$AE475,(IF(BK475&gt;=1,BK475-COUNTIFS($AE475:$AE475,$AC476,AX475:AX475,$AI$1),0)),0)),0)</f>
        <v>0</v>
      </c>
      <c r="BL476" s="1">
        <f>IFERROR(IF($AE476&gt;$AE475,VLOOKUP($AC476+AL$1,STOCK!$F$10:$AB$209,17,0),IF($AE476=$AE475,(IF(BL475&gt;=1,BL475-COUNTIFS($AE475:$AE475,$AC476,AL475:AL475,$AI$2),0)),0)),0)</f>
        <v>0</v>
      </c>
      <c r="BM476" s="1">
        <f>IFERROR(IF($AE476&gt;$AE475,VLOOKUP($AC476+AM$1,STOCK!$F$10:$AB$209,17,0),IF($AE476=$AE475,(IF(BM475&gt;=1,BM475-COUNTIFS($AE475:$AE475,$AC476,AM475:AM475,$AI$2),0)),0)),0)</f>
        <v>0</v>
      </c>
      <c r="BN476" s="1">
        <f>IFERROR(IF($AE476&gt;$AE475,VLOOKUP($AC476+AN$1,STOCK!$F$10:$AB$209,17,0),IF($AE476=$AE475,(IF(BN475&gt;=1,BN475-COUNTIFS($AE475:$AE475,$AC476,AN475:AN475,$AI$2),0)),0)),0)</f>
        <v>0</v>
      </c>
      <c r="BO476" s="1">
        <f>IFERROR(IF($AE476&gt;$AE475,VLOOKUP($AC476+AO$1,STOCK!$F$10:$AB$209,17,0),IF($AE476=$AE475,(IF(BO475&gt;=1,BO475-COUNTIFS($AE475:$AE475,$AC476,AO475:AO475,$AI$2),0)),0)),0)</f>
        <v>0</v>
      </c>
      <c r="BP476" s="1">
        <f>IFERROR(IF($AE476&gt;$AE475,VLOOKUP($AC476+AP$1,STOCK!$F$10:$AB$209,17,0),IF($AE476=$AE475,(IF(BP475&gt;=1,BP475-COUNTIFS($AE475:$AE475,$AC476,AP475:AP475,$AI$2),0)),0)),0)</f>
        <v>0</v>
      </c>
      <c r="BQ476" s="1">
        <f>IFERROR(IF($AE476&gt;$AE475,VLOOKUP($AC476+AQ$1,STOCK!$F$10:$AB$209,17,0),IF($AE476=$AE475,(IF(BQ475&gt;=1,BQ475-COUNTIFS($AE475:$AE475,$AC476,AQ475:AQ475,$AI$2),0)),0)),0)</f>
        <v>0</v>
      </c>
      <c r="BR476" s="1">
        <f>IFERROR(IF($AE476&gt;$AE475,VLOOKUP($AC476+AR$1,STOCK!$F$10:$AB$209,17,0),IF($AE476=$AE475,(IF(BR475&gt;=1,BR475-COUNTIFS($AE475:$AE475,$AC476,AR475:AR475,$AI$2),0)),0)),0)</f>
        <v>0</v>
      </c>
      <c r="BS476" s="1">
        <f>IFERROR(IF($AE476&gt;$AE475,VLOOKUP($AC476+AS$1,STOCK!$F$10:$AB$209,17,0),IF($AE476=$AE475,(IF(BS475&gt;=1,BS475-COUNTIFS($AE475:$AE475,$AC476,AS475:AS475,$AI$2),0)),0)),0)</f>
        <v>0</v>
      </c>
      <c r="BT476" s="1">
        <f>IFERROR(IF($AE476&gt;$AE475,VLOOKUP($AC476+AT$1,STOCK!$F$10:$AB$209,17,0),IF($AE476=$AE475,(IF(BT475&gt;=1,BT475-COUNTIFS($AE475:$AE475,$AC476,AT475:AT475,$AI$2),0)),0)),0)</f>
        <v>0</v>
      </c>
      <c r="BU476" s="1">
        <f>IFERROR(IF($AE476&gt;$AE475,VLOOKUP($AC476+AU$1,STOCK!$F$10:$AB$209,17,0),IF($AE476=$AE475,(IF(BU475&gt;=1,BU475-COUNTIFS($AE475:$AE475,$AC476,AU475:AU475,$AI$2),0)),0)),0)</f>
        <v>0</v>
      </c>
      <c r="BV476" s="1">
        <f>IFERROR(IF($AE476&gt;$AE475,VLOOKUP($AC476+AV$1,STOCK!$F$10:$AB$209,17,0),IF($AE476=$AE475,(IF(BV475&gt;=1,BV475-COUNTIFS($AE475:$AE475,$AC476,AV475:AV475,$AI$2),0)),0)),0)</f>
        <v>0</v>
      </c>
      <c r="BW476" s="1">
        <f>IFERROR(IF($AE476&gt;$AE475,VLOOKUP($AC476+AW$1,STOCK!$F$10:$AB$209,17,0),IF($AE476=$AE475,(IF(BW475&gt;=1,BW475-COUNTIFS($AE475:$AE475,$AC476,AW475:AW475,$AI$2),0)),0)),0)</f>
        <v>0</v>
      </c>
      <c r="BX476" s="1">
        <f>IFERROR(IF($AE476&gt;$AE475,VLOOKUP($AC476+AX$1,STOCK!$F$10:$AB$209,17,0),IF($AE476=$AE475,(IF(BX475&gt;=1,BX475-COUNTIFS($AE475:$AE475,$AC476,AX475:AX475,$AI$2),0)),0)),0)</f>
        <v>0</v>
      </c>
    </row>
    <row r="477" spans="29:76" x14ac:dyDescent="0.25">
      <c r="AC477" s="1">
        <f t="shared" si="125"/>
        <v>0</v>
      </c>
      <c r="AD477" s="1">
        <f>IFERROR(IF(LEN(AK477)&gt;=1,VLOOKUP(HLOOKUP(AK477,PROFILE!$K$5:$V$8,4,0),PROFILE!$F$1:$G$3,2,0),0),0)</f>
        <v>0</v>
      </c>
      <c r="AE477" s="1">
        <f t="shared" si="126"/>
        <v>0</v>
      </c>
      <c r="AF477" s="1">
        <v>464</v>
      </c>
      <c r="AI477" s="1" t="str">
        <f>IFERROR(IF($AH477&gt;=1,VLOOKUP($AG477,STUDENT!$O$8:$Z$1507,3,0),""),"")</f>
        <v/>
      </c>
      <c r="AJ477" s="1" t="str">
        <f>IFERROR(IF($AH477&gt;=1,VLOOKUP($AG477,STUDENT!$O$8:$Z$1507,4,0),""),"")</f>
        <v/>
      </c>
      <c r="AK477" s="1" t="str">
        <f>IFERROR(IF($AH477&gt;=1,VLOOKUP($AG477,STUDENT!$O$8:$Z$1507,6,0),""),"")</f>
        <v/>
      </c>
      <c r="AL477" s="1" t="str">
        <f t="shared" si="127"/>
        <v/>
      </c>
      <c r="AM477" s="1" t="str">
        <f t="shared" si="128"/>
        <v/>
      </c>
      <c r="AN477" s="1" t="str">
        <f t="shared" si="129"/>
        <v/>
      </c>
      <c r="AO477" s="1" t="str">
        <f t="shared" si="130"/>
        <v/>
      </c>
      <c r="AP477" s="1" t="str">
        <f t="shared" si="131"/>
        <v/>
      </c>
      <c r="AQ477" s="1" t="str">
        <f t="shared" si="132"/>
        <v/>
      </c>
      <c r="AR477" s="1" t="str">
        <f t="shared" si="133"/>
        <v/>
      </c>
      <c r="AS477" s="1" t="str">
        <f t="shared" si="134"/>
        <v/>
      </c>
      <c r="AT477" s="1" t="str">
        <f t="shared" si="135"/>
        <v/>
      </c>
      <c r="AU477" s="1" t="str">
        <f t="shared" si="136"/>
        <v/>
      </c>
      <c r="AV477" s="1" t="str">
        <f t="shared" si="137"/>
        <v/>
      </c>
      <c r="AW477" s="1" t="str">
        <f t="shared" si="138"/>
        <v/>
      </c>
      <c r="AX477" s="1" t="str">
        <f t="shared" si="139"/>
        <v/>
      </c>
      <c r="AY477" s="1">
        <f>IFERROR(IF($AE477&gt;$AE476,VLOOKUP($AC477+AL$1,STOCK!$F$10:$AB$209,16,0),IF($AE477=$AE476,(IF(AY476&gt;=1,AY476-COUNTIFS($AE476:$AE476,$AC477,AL476:AL476,$AI$1),0)),0)),0)</f>
        <v>0</v>
      </c>
      <c r="AZ477" s="1">
        <f>IFERROR(IF($AE477&gt;$AE476,VLOOKUP($AC477+AM$1,STOCK!$F$10:$AB$209,16,0),IF($AE477=$AE476,(IF(AZ476&gt;=1,AZ476-COUNTIFS($AE476:$AE476,$AC477,AM476:AM476,$AI$1),0)),0)),0)</f>
        <v>0</v>
      </c>
      <c r="BA477" s="1">
        <f>IFERROR(IF($AE477&gt;$AE476,VLOOKUP($AC477+AN$1,STOCK!$F$10:$AB$209,16,0),IF($AE477=$AE476,(IF(BA476&gt;=1,BA476-COUNTIFS($AE476:$AE476,$AC477,AN476:AN476,$AI$1),0)),0)),0)</f>
        <v>0</v>
      </c>
      <c r="BB477" s="1">
        <f>IFERROR(IF($AE477&gt;$AE476,VLOOKUP($AC477+AO$1,STOCK!$F$10:$AB$209,16,0),IF($AE477=$AE476,(IF(BB476&gt;=1,BB476-COUNTIFS($AE476:$AE476,$AC477,AO476:AO476,$AI$1),0)),0)),0)</f>
        <v>0</v>
      </c>
      <c r="BC477" s="1">
        <f>IFERROR(IF($AE477&gt;$AE476,VLOOKUP($AC477+AP$1,STOCK!$F$10:$AB$209,16,0),IF($AE477=$AE476,(IF(BC476&gt;=1,BC476-COUNTIFS($AE476:$AE476,$AC477,AP476:AP476,$AI$1),0)),0)),0)</f>
        <v>0</v>
      </c>
      <c r="BD477" s="1">
        <f>IFERROR(IF($AE477&gt;$AE476,VLOOKUP($AC477+AQ$1,STOCK!$F$10:$AB$209,16,0),IF($AE477=$AE476,(IF(BD476&gt;=1,BD476-COUNTIFS($AE476:$AE476,$AC477,AQ476:AQ476,$AI$1),0)),0)),0)</f>
        <v>0</v>
      </c>
      <c r="BE477" s="1">
        <f>IFERROR(IF($AE477&gt;$AE476,VLOOKUP($AC477+AR$1,STOCK!$F$10:$AB$209,16,0),IF($AE477=$AE476,(IF(BE476&gt;=1,BE476-COUNTIFS($AE476:$AE476,$AC477,AR476:AR476,$AI$1),0)),0)),0)</f>
        <v>0</v>
      </c>
      <c r="BF477" s="1">
        <f>IFERROR(IF($AE477&gt;$AE476,VLOOKUP($AC477+AS$1,STOCK!$F$10:$AB$209,16,0),IF($AE477=$AE476,(IF(BF476&gt;=1,BF476-COUNTIFS($AE476:$AE476,$AC477,AS476:AS476,$AI$1),0)),0)),0)</f>
        <v>0</v>
      </c>
      <c r="BG477" s="1">
        <f>IFERROR(IF($AE477&gt;$AE476,VLOOKUP($AC477+AT$1,STOCK!$F$10:$AB$209,16,0),IF($AE477=$AE476,(IF(BG476&gt;=1,BG476-COUNTIFS($AE476:$AE476,$AC477,AT476:AT476,$AI$1),0)),0)),0)</f>
        <v>0</v>
      </c>
      <c r="BH477" s="1">
        <f>IFERROR(IF($AE477&gt;$AE476,VLOOKUP($AC477+AU$1,STOCK!$F$10:$AB$209,16,0),IF($AE477=$AE476,(IF(BH476&gt;=1,BH476-COUNTIFS($AE476:$AE476,$AC477,AU476:AU476,$AI$1),0)),0)),0)</f>
        <v>0</v>
      </c>
      <c r="BI477" s="1">
        <f>IFERROR(IF($AE477&gt;$AE476,VLOOKUP($AC477+AV$1,STOCK!$F$10:$AB$209,16,0),IF($AE477=$AE476,(IF(BI476&gt;=1,BI476-COUNTIFS($AE476:$AE476,$AC477,AV476:AV476,$AI$1),0)),0)),0)</f>
        <v>0</v>
      </c>
      <c r="BJ477" s="1">
        <f>IFERROR(IF($AE477&gt;$AE476,VLOOKUP($AC477+AW$1,STOCK!$F$10:$AB$209,16,0),IF($AE477=$AE476,(IF(BJ476&gt;=1,BJ476-COUNTIFS($AE476:$AE476,$AC477,AW476:AW476,$AI$1),0)),0)),0)</f>
        <v>0</v>
      </c>
      <c r="BK477" s="1">
        <f>IFERROR(IF($AE477&gt;$AE476,VLOOKUP($AC477+AX$1,STOCK!$F$10:$AB$209,16,0),IF($AE477=$AE476,(IF(BK476&gt;=1,BK476-COUNTIFS($AE476:$AE476,$AC477,AX476:AX476,$AI$1),0)),0)),0)</f>
        <v>0</v>
      </c>
      <c r="BL477" s="1">
        <f>IFERROR(IF($AE477&gt;$AE476,VLOOKUP($AC477+AL$1,STOCK!$F$10:$AB$209,17,0),IF($AE477=$AE476,(IF(BL476&gt;=1,BL476-COUNTIFS($AE476:$AE476,$AC477,AL476:AL476,$AI$2),0)),0)),0)</f>
        <v>0</v>
      </c>
      <c r="BM477" s="1">
        <f>IFERROR(IF($AE477&gt;$AE476,VLOOKUP($AC477+AM$1,STOCK!$F$10:$AB$209,17,0),IF($AE477=$AE476,(IF(BM476&gt;=1,BM476-COUNTIFS($AE476:$AE476,$AC477,AM476:AM476,$AI$2),0)),0)),0)</f>
        <v>0</v>
      </c>
      <c r="BN477" s="1">
        <f>IFERROR(IF($AE477&gt;$AE476,VLOOKUP($AC477+AN$1,STOCK!$F$10:$AB$209,17,0),IF($AE477=$AE476,(IF(BN476&gt;=1,BN476-COUNTIFS($AE476:$AE476,$AC477,AN476:AN476,$AI$2),0)),0)),0)</f>
        <v>0</v>
      </c>
      <c r="BO477" s="1">
        <f>IFERROR(IF($AE477&gt;$AE476,VLOOKUP($AC477+AO$1,STOCK!$F$10:$AB$209,17,0),IF($AE477=$AE476,(IF(BO476&gt;=1,BO476-COUNTIFS($AE476:$AE476,$AC477,AO476:AO476,$AI$2),0)),0)),0)</f>
        <v>0</v>
      </c>
      <c r="BP477" s="1">
        <f>IFERROR(IF($AE477&gt;$AE476,VLOOKUP($AC477+AP$1,STOCK!$F$10:$AB$209,17,0),IF($AE477=$AE476,(IF(BP476&gt;=1,BP476-COUNTIFS($AE476:$AE476,$AC477,AP476:AP476,$AI$2),0)),0)),0)</f>
        <v>0</v>
      </c>
      <c r="BQ477" s="1">
        <f>IFERROR(IF($AE477&gt;$AE476,VLOOKUP($AC477+AQ$1,STOCK!$F$10:$AB$209,17,0),IF($AE477=$AE476,(IF(BQ476&gt;=1,BQ476-COUNTIFS($AE476:$AE476,$AC477,AQ476:AQ476,$AI$2),0)),0)),0)</f>
        <v>0</v>
      </c>
      <c r="BR477" s="1">
        <f>IFERROR(IF($AE477&gt;$AE476,VLOOKUP($AC477+AR$1,STOCK!$F$10:$AB$209,17,0),IF($AE477=$AE476,(IF(BR476&gt;=1,BR476-COUNTIFS($AE476:$AE476,$AC477,AR476:AR476,$AI$2),0)),0)),0)</f>
        <v>0</v>
      </c>
      <c r="BS477" s="1">
        <f>IFERROR(IF($AE477&gt;$AE476,VLOOKUP($AC477+AS$1,STOCK!$F$10:$AB$209,17,0),IF($AE477=$AE476,(IF(BS476&gt;=1,BS476-COUNTIFS($AE476:$AE476,$AC477,AS476:AS476,$AI$2),0)),0)),0)</f>
        <v>0</v>
      </c>
      <c r="BT477" s="1">
        <f>IFERROR(IF($AE477&gt;$AE476,VLOOKUP($AC477+AT$1,STOCK!$F$10:$AB$209,17,0),IF($AE477=$AE476,(IF(BT476&gt;=1,BT476-COUNTIFS($AE476:$AE476,$AC477,AT476:AT476,$AI$2),0)),0)),0)</f>
        <v>0</v>
      </c>
      <c r="BU477" s="1">
        <f>IFERROR(IF($AE477&gt;$AE476,VLOOKUP($AC477+AU$1,STOCK!$F$10:$AB$209,17,0),IF($AE477=$AE476,(IF(BU476&gt;=1,BU476-COUNTIFS($AE476:$AE476,$AC477,AU476:AU476,$AI$2),0)),0)),0)</f>
        <v>0</v>
      </c>
      <c r="BV477" s="1">
        <f>IFERROR(IF($AE477&gt;$AE476,VLOOKUP($AC477+AV$1,STOCK!$F$10:$AB$209,17,0),IF($AE477=$AE476,(IF(BV476&gt;=1,BV476-COUNTIFS($AE476:$AE476,$AC477,AV476:AV476,$AI$2),0)),0)),0)</f>
        <v>0</v>
      </c>
      <c r="BW477" s="1">
        <f>IFERROR(IF($AE477&gt;$AE476,VLOOKUP($AC477+AW$1,STOCK!$F$10:$AB$209,17,0),IF($AE477=$AE476,(IF(BW476&gt;=1,BW476-COUNTIFS($AE476:$AE476,$AC477,AW476:AW476,$AI$2),0)),0)),0)</f>
        <v>0</v>
      </c>
      <c r="BX477" s="1">
        <f>IFERROR(IF($AE477&gt;$AE476,VLOOKUP($AC477+AX$1,STOCK!$F$10:$AB$209,17,0),IF($AE477=$AE476,(IF(BX476&gt;=1,BX476-COUNTIFS($AE476:$AE476,$AC477,AX476:AX476,$AI$2),0)),0)),0)</f>
        <v>0</v>
      </c>
    </row>
    <row r="478" spans="29:76" x14ac:dyDescent="0.25">
      <c r="AC478" s="1">
        <f t="shared" si="125"/>
        <v>0</v>
      </c>
      <c r="AD478" s="1">
        <f>IFERROR(IF(LEN(AK478)&gt;=1,VLOOKUP(HLOOKUP(AK478,PROFILE!$K$5:$V$8,4,0),PROFILE!$F$1:$G$3,2,0),0),0)</f>
        <v>0</v>
      </c>
      <c r="AE478" s="1">
        <f t="shared" si="126"/>
        <v>0</v>
      </c>
      <c r="AF478" s="1">
        <v>465</v>
      </c>
      <c r="AI478" s="1" t="str">
        <f>IFERROR(IF($AH478&gt;=1,VLOOKUP($AG478,STUDENT!$O$8:$Z$1507,3,0),""),"")</f>
        <v/>
      </c>
      <c r="AJ478" s="1" t="str">
        <f>IFERROR(IF($AH478&gt;=1,VLOOKUP($AG478,STUDENT!$O$8:$Z$1507,4,0),""),"")</f>
        <v/>
      </c>
      <c r="AK478" s="1" t="str">
        <f>IFERROR(IF($AH478&gt;=1,VLOOKUP($AG478,STUDENT!$O$8:$Z$1507,6,0),""),"")</f>
        <v/>
      </c>
      <c r="AL478" s="1" t="str">
        <f t="shared" si="127"/>
        <v/>
      </c>
      <c r="AM478" s="1" t="str">
        <f t="shared" si="128"/>
        <v/>
      </c>
      <c r="AN478" s="1" t="str">
        <f t="shared" si="129"/>
        <v/>
      </c>
      <c r="AO478" s="1" t="str">
        <f t="shared" si="130"/>
        <v/>
      </c>
      <c r="AP478" s="1" t="str">
        <f t="shared" si="131"/>
        <v/>
      </c>
      <c r="AQ478" s="1" t="str">
        <f t="shared" si="132"/>
        <v/>
      </c>
      <c r="AR478" s="1" t="str">
        <f t="shared" si="133"/>
        <v/>
      </c>
      <c r="AS478" s="1" t="str">
        <f t="shared" si="134"/>
        <v/>
      </c>
      <c r="AT478" s="1" t="str">
        <f t="shared" si="135"/>
        <v/>
      </c>
      <c r="AU478" s="1" t="str">
        <f t="shared" si="136"/>
        <v/>
      </c>
      <c r="AV478" s="1" t="str">
        <f t="shared" si="137"/>
        <v/>
      </c>
      <c r="AW478" s="1" t="str">
        <f t="shared" si="138"/>
        <v/>
      </c>
      <c r="AX478" s="1" t="str">
        <f t="shared" si="139"/>
        <v/>
      </c>
      <c r="AY478" s="1">
        <f>IFERROR(IF($AE478&gt;$AE477,VLOOKUP($AC478+AL$1,STOCK!$F$10:$AB$209,16,0),IF($AE478=$AE477,(IF(AY477&gt;=1,AY477-COUNTIFS($AE477:$AE477,$AC478,AL477:AL477,$AI$1),0)),0)),0)</f>
        <v>0</v>
      </c>
      <c r="AZ478" s="1">
        <f>IFERROR(IF($AE478&gt;$AE477,VLOOKUP($AC478+AM$1,STOCK!$F$10:$AB$209,16,0),IF($AE478=$AE477,(IF(AZ477&gt;=1,AZ477-COUNTIFS($AE477:$AE477,$AC478,AM477:AM477,$AI$1),0)),0)),0)</f>
        <v>0</v>
      </c>
      <c r="BA478" s="1">
        <f>IFERROR(IF($AE478&gt;$AE477,VLOOKUP($AC478+AN$1,STOCK!$F$10:$AB$209,16,0),IF($AE478=$AE477,(IF(BA477&gt;=1,BA477-COUNTIFS($AE477:$AE477,$AC478,AN477:AN477,$AI$1),0)),0)),0)</f>
        <v>0</v>
      </c>
      <c r="BB478" s="1">
        <f>IFERROR(IF($AE478&gt;$AE477,VLOOKUP($AC478+AO$1,STOCK!$F$10:$AB$209,16,0),IF($AE478=$AE477,(IF(BB477&gt;=1,BB477-COUNTIFS($AE477:$AE477,$AC478,AO477:AO477,$AI$1),0)),0)),0)</f>
        <v>0</v>
      </c>
      <c r="BC478" s="1">
        <f>IFERROR(IF($AE478&gt;$AE477,VLOOKUP($AC478+AP$1,STOCK!$F$10:$AB$209,16,0),IF($AE478=$AE477,(IF(BC477&gt;=1,BC477-COUNTIFS($AE477:$AE477,$AC478,AP477:AP477,$AI$1),0)),0)),0)</f>
        <v>0</v>
      </c>
      <c r="BD478" s="1">
        <f>IFERROR(IF($AE478&gt;$AE477,VLOOKUP($AC478+AQ$1,STOCK!$F$10:$AB$209,16,0),IF($AE478=$AE477,(IF(BD477&gt;=1,BD477-COUNTIFS($AE477:$AE477,$AC478,AQ477:AQ477,$AI$1),0)),0)),0)</f>
        <v>0</v>
      </c>
      <c r="BE478" s="1">
        <f>IFERROR(IF($AE478&gt;$AE477,VLOOKUP($AC478+AR$1,STOCK!$F$10:$AB$209,16,0),IF($AE478=$AE477,(IF(BE477&gt;=1,BE477-COUNTIFS($AE477:$AE477,$AC478,AR477:AR477,$AI$1),0)),0)),0)</f>
        <v>0</v>
      </c>
      <c r="BF478" s="1">
        <f>IFERROR(IF($AE478&gt;$AE477,VLOOKUP($AC478+AS$1,STOCK!$F$10:$AB$209,16,0),IF($AE478=$AE477,(IF(BF477&gt;=1,BF477-COUNTIFS($AE477:$AE477,$AC478,AS477:AS477,$AI$1),0)),0)),0)</f>
        <v>0</v>
      </c>
      <c r="BG478" s="1">
        <f>IFERROR(IF($AE478&gt;$AE477,VLOOKUP($AC478+AT$1,STOCK!$F$10:$AB$209,16,0),IF($AE478=$AE477,(IF(BG477&gt;=1,BG477-COUNTIFS($AE477:$AE477,$AC478,AT477:AT477,$AI$1),0)),0)),0)</f>
        <v>0</v>
      </c>
      <c r="BH478" s="1">
        <f>IFERROR(IF($AE478&gt;$AE477,VLOOKUP($AC478+AU$1,STOCK!$F$10:$AB$209,16,0),IF($AE478=$AE477,(IF(BH477&gt;=1,BH477-COUNTIFS($AE477:$AE477,$AC478,AU477:AU477,$AI$1),0)),0)),0)</f>
        <v>0</v>
      </c>
      <c r="BI478" s="1">
        <f>IFERROR(IF($AE478&gt;$AE477,VLOOKUP($AC478+AV$1,STOCK!$F$10:$AB$209,16,0),IF($AE478=$AE477,(IF(BI477&gt;=1,BI477-COUNTIFS($AE477:$AE477,$AC478,AV477:AV477,$AI$1),0)),0)),0)</f>
        <v>0</v>
      </c>
      <c r="BJ478" s="1">
        <f>IFERROR(IF($AE478&gt;$AE477,VLOOKUP($AC478+AW$1,STOCK!$F$10:$AB$209,16,0),IF($AE478=$AE477,(IF(BJ477&gt;=1,BJ477-COUNTIFS($AE477:$AE477,$AC478,AW477:AW477,$AI$1),0)),0)),0)</f>
        <v>0</v>
      </c>
      <c r="BK478" s="1">
        <f>IFERROR(IF($AE478&gt;$AE477,VLOOKUP($AC478+AX$1,STOCK!$F$10:$AB$209,16,0),IF($AE478=$AE477,(IF(BK477&gt;=1,BK477-COUNTIFS($AE477:$AE477,$AC478,AX477:AX477,$AI$1),0)),0)),0)</f>
        <v>0</v>
      </c>
      <c r="BL478" s="1">
        <f>IFERROR(IF($AE478&gt;$AE477,VLOOKUP($AC478+AL$1,STOCK!$F$10:$AB$209,17,0),IF($AE478=$AE477,(IF(BL477&gt;=1,BL477-COUNTIFS($AE477:$AE477,$AC478,AL477:AL477,$AI$2),0)),0)),0)</f>
        <v>0</v>
      </c>
      <c r="BM478" s="1">
        <f>IFERROR(IF($AE478&gt;$AE477,VLOOKUP($AC478+AM$1,STOCK!$F$10:$AB$209,17,0),IF($AE478=$AE477,(IF(BM477&gt;=1,BM477-COUNTIFS($AE477:$AE477,$AC478,AM477:AM477,$AI$2),0)),0)),0)</f>
        <v>0</v>
      </c>
      <c r="BN478" s="1">
        <f>IFERROR(IF($AE478&gt;$AE477,VLOOKUP($AC478+AN$1,STOCK!$F$10:$AB$209,17,0),IF($AE478=$AE477,(IF(BN477&gt;=1,BN477-COUNTIFS($AE477:$AE477,$AC478,AN477:AN477,$AI$2),0)),0)),0)</f>
        <v>0</v>
      </c>
      <c r="BO478" s="1">
        <f>IFERROR(IF($AE478&gt;$AE477,VLOOKUP($AC478+AO$1,STOCK!$F$10:$AB$209,17,0),IF($AE478=$AE477,(IF(BO477&gt;=1,BO477-COUNTIFS($AE477:$AE477,$AC478,AO477:AO477,$AI$2),0)),0)),0)</f>
        <v>0</v>
      </c>
      <c r="BP478" s="1">
        <f>IFERROR(IF($AE478&gt;$AE477,VLOOKUP($AC478+AP$1,STOCK!$F$10:$AB$209,17,0),IF($AE478=$AE477,(IF(BP477&gt;=1,BP477-COUNTIFS($AE477:$AE477,$AC478,AP477:AP477,$AI$2),0)),0)),0)</f>
        <v>0</v>
      </c>
      <c r="BQ478" s="1">
        <f>IFERROR(IF($AE478&gt;$AE477,VLOOKUP($AC478+AQ$1,STOCK!$F$10:$AB$209,17,0),IF($AE478=$AE477,(IF(BQ477&gt;=1,BQ477-COUNTIFS($AE477:$AE477,$AC478,AQ477:AQ477,$AI$2),0)),0)),0)</f>
        <v>0</v>
      </c>
      <c r="BR478" s="1">
        <f>IFERROR(IF($AE478&gt;$AE477,VLOOKUP($AC478+AR$1,STOCK!$F$10:$AB$209,17,0),IF($AE478=$AE477,(IF(BR477&gt;=1,BR477-COUNTIFS($AE477:$AE477,$AC478,AR477:AR477,$AI$2),0)),0)),0)</f>
        <v>0</v>
      </c>
      <c r="BS478" s="1">
        <f>IFERROR(IF($AE478&gt;$AE477,VLOOKUP($AC478+AS$1,STOCK!$F$10:$AB$209,17,0),IF($AE478=$AE477,(IF(BS477&gt;=1,BS477-COUNTIFS($AE477:$AE477,$AC478,AS477:AS477,$AI$2),0)),0)),0)</f>
        <v>0</v>
      </c>
      <c r="BT478" s="1">
        <f>IFERROR(IF($AE478&gt;$AE477,VLOOKUP($AC478+AT$1,STOCK!$F$10:$AB$209,17,0),IF($AE478=$AE477,(IF(BT477&gt;=1,BT477-COUNTIFS($AE477:$AE477,$AC478,AT477:AT477,$AI$2),0)),0)),0)</f>
        <v>0</v>
      </c>
      <c r="BU478" s="1">
        <f>IFERROR(IF($AE478&gt;$AE477,VLOOKUP($AC478+AU$1,STOCK!$F$10:$AB$209,17,0),IF($AE478=$AE477,(IF(BU477&gt;=1,BU477-COUNTIFS($AE477:$AE477,$AC478,AU477:AU477,$AI$2),0)),0)),0)</f>
        <v>0</v>
      </c>
      <c r="BV478" s="1">
        <f>IFERROR(IF($AE478&gt;$AE477,VLOOKUP($AC478+AV$1,STOCK!$F$10:$AB$209,17,0),IF($AE478=$AE477,(IF(BV477&gt;=1,BV477-COUNTIFS($AE477:$AE477,$AC478,AV477:AV477,$AI$2),0)),0)),0)</f>
        <v>0</v>
      </c>
      <c r="BW478" s="1">
        <f>IFERROR(IF($AE478&gt;$AE477,VLOOKUP($AC478+AW$1,STOCK!$F$10:$AB$209,17,0),IF($AE478=$AE477,(IF(BW477&gt;=1,BW477-COUNTIFS($AE477:$AE477,$AC478,AW477:AW477,$AI$2),0)),0)),0)</f>
        <v>0</v>
      </c>
      <c r="BX478" s="1">
        <f>IFERROR(IF($AE478&gt;$AE477,VLOOKUP($AC478+AX$1,STOCK!$F$10:$AB$209,17,0),IF($AE478=$AE477,(IF(BX477&gt;=1,BX477-COUNTIFS($AE477:$AE477,$AC478,AX477:AX477,$AI$2),0)),0)),0)</f>
        <v>0</v>
      </c>
    </row>
    <row r="479" spans="29:76" x14ac:dyDescent="0.25">
      <c r="AC479" s="1">
        <f t="shared" si="125"/>
        <v>0</v>
      </c>
      <c r="AD479" s="1">
        <f>IFERROR(IF(LEN(AK479)&gt;=1,VLOOKUP(HLOOKUP(AK479,PROFILE!$K$5:$V$8,4,0),PROFILE!$F$1:$G$3,2,0),0),0)</f>
        <v>0</v>
      </c>
      <c r="AE479" s="1">
        <f t="shared" si="126"/>
        <v>0</v>
      </c>
      <c r="AF479" s="1">
        <v>466</v>
      </c>
      <c r="AI479" s="1" t="str">
        <f>IFERROR(IF($AH479&gt;=1,VLOOKUP($AG479,STUDENT!$O$8:$Z$1507,3,0),""),"")</f>
        <v/>
      </c>
      <c r="AJ479" s="1" t="str">
        <f>IFERROR(IF($AH479&gt;=1,VLOOKUP($AG479,STUDENT!$O$8:$Z$1507,4,0),""),"")</f>
        <v/>
      </c>
      <c r="AK479" s="1" t="str">
        <f>IFERROR(IF($AH479&gt;=1,VLOOKUP($AG479,STUDENT!$O$8:$Z$1507,6,0),""),"")</f>
        <v/>
      </c>
      <c r="AL479" s="1" t="str">
        <f t="shared" si="127"/>
        <v/>
      </c>
      <c r="AM479" s="1" t="str">
        <f t="shared" si="128"/>
        <v/>
      </c>
      <c r="AN479" s="1" t="str">
        <f t="shared" si="129"/>
        <v/>
      </c>
      <c r="AO479" s="1" t="str">
        <f t="shared" si="130"/>
        <v/>
      </c>
      <c r="AP479" s="1" t="str">
        <f t="shared" si="131"/>
        <v/>
      </c>
      <c r="AQ479" s="1" t="str">
        <f t="shared" si="132"/>
        <v/>
      </c>
      <c r="AR479" s="1" t="str">
        <f t="shared" si="133"/>
        <v/>
      </c>
      <c r="AS479" s="1" t="str">
        <f t="shared" si="134"/>
        <v/>
      </c>
      <c r="AT479" s="1" t="str">
        <f t="shared" si="135"/>
        <v/>
      </c>
      <c r="AU479" s="1" t="str">
        <f t="shared" si="136"/>
        <v/>
      </c>
      <c r="AV479" s="1" t="str">
        <f t="shared" si="137"/>
        <v/>
      </c>
      <c r="AW479" s="1" t="str">
        <f t="shared" si="138"/>
        <v/>
      </c>
      <c r="AX479" s="1" t="str">
        <f t="shared" si="139"/>
        <v/>
      </c>
      <c r="AY479" s="1">
        <f>IFERROR(IF($AE479&gt;$AE478,VLOOKUP($AC479+AL$1,STOCK!$F$10:$AB$209,16,0),IF($AE479=$AE478,(IF(AY478&gt;=1,AY478-COUNTIFS($AE478:$AE478,$AC479,AL478:AL478,$AI$1),0)),0)),0)</f>
        <v>0</v>
      </c>
      <c r="AZ479" s="1">
        <f>IFERROR(IF($AE479&gt;$AE478,VLOOKUP($AC479+AM$1,STOCK!$F$10:$AB$209,16,0),IF($AE479=$AE478,(IF(AZ478&gt;=1,AZ478-COUNTIFS($AE478:$AE478,$AC479,AM478:AM478,$AI$1),0)),0)),0)</f>
        <v>0</v>
      </c>
      <c r="BA479" s="1">
        <f>IFERROR(IF($AE479&gt;$AE478,VLOOKUP($AC479+AN$1,STOCK!$F$10:$AB$209,16,0),IF($AE479=$AE478,(IF(BA478&gt;=1,BA478-COUNTIFS($AE478:$AE478,$AC479,AN478:AN478,$AI$1),0)),0)),0)</f>
        <v>0</v>
      </c>
      <c r="BB479" s="1">
        <f>IFERROR(IF($AE479&gt;$AE478,VLOOKUP($AC479+AO$1,STOCK!$F$10:$AB$209,16,0),IF($AE479=$AE478,(IF(BB478&gt;=1,BB478-COUNTIFS($AE478:$AE478,$AC479,AO478:AO478,$AI$1),0)),0)),0)</f>
        <v>0</v>
      </c>
      <c r="BC479" s="1">
        <f>IFERROR(IF($AE479&gt;$AE478,VLOOKUP($AC479+AP$1,STOCK!$F$10:$AB$209,16,0),IF($AE479=$AE478,(IF(BC478&gt;=1,BC478-COUNTIFS($AE478:$AE478,$AC479,AP478:AP478,$AI$1),0)),0)),0)</f>
        <v>0</v>
      </c>
      <c r="BD479" s="1">
        <f>IFERROR(IF($AE479&gt;$AE478,VLOOKUP($AC479+AQ$1,STOCK!$F$10:$AB$209,16,0),IF($AE479=$AE478,(IF(BD478&gt;=1,BD478-COUNTIFS($AE478:$AE478,$AC479,AQ478:AQ478,$AI$1),0)),0)),0)</f>
        <v>0</v>
      </c>
      <c r="BE479" s="1">
        <f>IFERROR(IF($AE479&gt;$AE478,VLOOKUP($AC479+AR$1,STOCK!$F$10:$AB$209,16,0),IF($AE479=$AE478,(IF(BE478&gt;=1,BE478-COUNTIFS($AE478:$AE478,$AC479,AR478:AR478,$AI$1),0)),0)),0)</f>
        <v>0</v>
      </c>
      <c r="BF479" s="1">
        <f>IFERROR(IF($AE479&gt;$AE478,VLOOKUP($AC479+AS$1,STOCK!$F$10:$AB$209,16,0),IF($AE479=$AE478,(IF(BF478&gt;=1,BF478-COUNTIFS($AE478:$AE478,$AC479,AS478:AS478,$AI$1),0)),0)),0)</f>
        <v>0</v>
      </c>
      <c r="BG479" s="1">
        <f>IFERROR(IF($AE479&gt;$AE478,VLOOKUP($AC479+AT$1,STOCK!$F$10:$AB$209,16,0),IF($AE479=$AE478,(IF(BG478&gt;=1,BG478-COUNTIFS($AE478:$AE478,$AC479,AT478:AT478,$AI$1),0)),0)),0)</f>
        <v>0</v>
      </c>
      <c r="BH479" s="1">
        <f>IFERROR(IF($AE479&gt;$AE478,VLOOKUP($AC479+AU$1,STOCK!$F$10:$AB$209,16,0),IF($AE479=$AE478,(IF(BH478&gt;=1,BH478-COUNTIFS($AE478:$AE478,$AC479,AU478:AU478,$AI$1),0)),0)),0)</f>
        <v>0</v>
      </c>
      <c r="BI479" s="1">
        <f>IFERROR(IF($AE479&gt;$AE478,VLOOKUP($AC479+AV$1,STOCK!$F$10:$AB$209,16,0),IF($AE479=$AE478,(IF(BI478&gt;=1,BI478-COUNTIFS($AE478:$AE478,$AC479,AV478:AV478,$AI$1),0)),0)),0)</f>
        <v>0</v>
      </c>
      <c r="BJ479" s="1">
        <f>IFERROR(IF($AE479&gt;$AE478,VLOOKUP($AC479+AW$1,STOCK!$F$10:$AB$209,16,0),IF($AE479=$AE478,(IF(BJ478&gt;=1,BJ478-COUNTIFS($AE478:$AE478,$AC479,AW478:AW478,$AI$1),0)),0)),0)</f>
        <v>0</v>
      </c>
      <c r="BK479" s="1">
        <f>IFERROR(IF($AE479&gt;$AE478,VLOOKUP($AC479+AX$1,STOCK!$F$10:$AB$209,16,0),IF($AE479=$AE478,(IF(BK478&gt;=1,BK478-COUNTIFS($AE478:$AE478,$AC479,AX478:AX478,$AI$1),0)),0)),0)</f>
        <v>0</v>
      </c>
      <c r="BL479" s="1">
        <f>IFERROR(IF($AE479&gt;$AE478,VLOOKUP($AC479+AL$1,STOCK!$F$10:$AB$209,17,0),IF($AE479=$AE478,(IF(BL478&gt;=1,BL478-COUNTIFS($AE478:$AE478,$AC479,AL478:AL478,$AI$2),0)),0)),0)</f>
        <v>0</v>
      </c>
      <c r="BM479" s="1">
        <f>IFERROR(IF($AE479&gt;$AE478,VLOOKUP($AC479+AM$1,STOCK!$F$10:$AB$209,17,0),IF($AE479=$AE478,(IF(BM478&gt;=1,BM478-COUNTIFS($AE478:$AE478,$AC479,AM478:AM478,$AI$2),0)),0)),0)</f>
        <v>0</v>
      </c>
      <c r="BN479" s="1">
        <f>IFERROR(IF($AE479&gt;$AE478,VLOOKUP($AC479+AN$1,STOCK!$F$10:$AB$209,17,0),IF($AE479=$AE478,(IF(BN478&gt;=1,BN478-COUNTIFS($AE478:$AE478,$AC479,AN478:AN478,$AI$2),0)),0)),0)</f>
        <v>0</v>
      </c>
      <c r="BO479" s="1">
        <f>IFERROR(IF($AE479&gt;$AE478,VLOOKUP($AC479+AO$1,STOCK!$F$10:$AB$209,17,0),IF($AE479=$AE478,(IF(BO478&gt;=1,BO478-COUNTIFS($AE478:$AE478,$AC479,AO478:AO478,$AI$2),0)),0)),0)</f>
        <v>0</v>
      </c>
      <c r="BP479" s="1">
        <f>IFERROR(IF($AE479&gt;$AE478,VLOOKUP($AC479+AP$1,STOCK!$F$10:$AB$209,17,0),IF($AE479=$AE478,(IF(BP478&gt;=1,BP478-COUNTIFS($AE478:$AE478,$AC479,AP478:AP478,$AI$2),0)),0)),0)</f>
        <v>0</v>
      </c>
      <c r="BQ479" s="1">
        <f>IFERROR(IF($AE479&gt;$AE478,VLOOKUP($AC479+AQ$1,STOCK!$F$10:$AB$209,17,0),IF($AE479=$AE478,(IF(BQ478&gt;=1,BQ478-COUNTIFS($AE478:$AE478,$AC479,AQ478:AQ478,$AI$2),0)),0)),0)</f>
        <v>0</v>
      </c>
      <c r="BR479" s="1">
        <f>IFERROR(IF($AE479&gt;$AE478,VLOOKUP($AC479+AR$1,STOCK!$F$10:$AB$209,17,0),IF($AE479=$AE478,(IF(BR478&gt;=1,BR478-COUNTIFS($AE478:$AE478,$AC479,AR478:AR478,$AI$2),0)),0)),0)</f>
        <v>0</v>
      </c>
      <c r="BS479" s="1">
        <f>IFERROR(IF($AE479&gt;$AE478,VLOOKUP($AC479+AS$1,STOCK!$F$10:$AB$209,17,0),IF($AE479=$AE478,(IF(BS478&gt;=1,BS478-COUNTIFS($AE478:$AE478,$AC479,AS478:AS478,$AI$2),0)),0)),0)</f>
        <v>0</v>
      </c>
      <c r="BT479" s="1">
        <f>IFERROR(IF($AE479&gt;$AE478,VLOOKUP($AC479+AT$1,STOCK!$F$10:$AB$209,17,0),IF($AE479=$AE478,(IF(BT478&gt;=1,BT478-COUNTIFS($AE478:$AE478,$AC479,AT478:AT478,$AI$2),0)),0)),0)</f>
        <v>0</v>
      </c>
      <c r="BU479" s="1">
        <f>IFERROR(IF($AE479&gt;$AE478,VLOOKUP($AC479+AU$1,STOCK!$F$10:$AB$209,17,0),IF($AE479=$AE478,(IF(BU478&gt;=1,BU478-COUNTIFS($AE478:$AE478,$AC479,AU478:AU478,$AI$2),0)),0)),0)</f>
        <v>0</v>
      </c>
      <c r="BV479" s="1">
        <f>IFERROR(IF($AE479&gt;$AE478,VLOOKUP($AC479+AV$1,STOCK!$F$10:$AB$209,17,0),IF($AE479=$AE478,(IF(BV478&gt;=1,BV478-COUNTIFS($AE478:$AE478,$AC479,AV478:AV478,$AI$2),0)),0)),0)</f>
        <v>0</v>
      </c>
      <c r="BW479" s="1">
        <f>IFERROR(IF($AE479&gt;$AE478,VLOOKUP($AC479+AW$1,STOCK!$F$10:$AB$209,17,0),IF($AE479=$AE478,(IF(BW478&gt;=1,BW478-COUNTIFS($AE478:$AE478,$AC479,AW478:AW478,$AI$2),0)),0)),0)</f>
        <v>0</v>
      </c>
      <c r="BX479" s="1">
        <f>IFERROR(IF($AE479&gt;$AE478,VLOOKUP($AC479+AX$1,STOCK!$F$10:$AB$209,17,0),IF($AE479=$AE478,(IF(BX478&gt;=1,BX478-COUNTIFS($AE478:$AE478,$AC479,AX478:AX478,$AI$2),0)),0)),0)</f>
        <v>0</v>
      </c>
    </row>
    <row r="480" spans="29:76" x14ac:dyDescent="0.25">
      <c r="AC480" s="1">
        <f t="shared" si="125"/>
        <v>0</v>
      </c>
      <c r="AD480" s="1">
        <f>IFERROR(IF(LEN(AK480)&gt;=1,VLOOKUP(HLOOKUP(AK480,PROFILE!$K$5:$V$8,4,0),PROFILE!$F$1:$G$3,2,0),0),0)</f>
        <v>0</v>
      </c>
      <c r="AE480" s="1">
        <f t="shared" si="126"/>
        <v>0</v>
      </c>
      <c r="AF480" s="1">
        <v>467</v>
      </c>
      <c r="AI480" s="1" t="str">
        <f>IFERROR(IF($AH480&gt;=1,VLOOKUP($AG480,STUDENT!$O$8:$Z$1507,3,0),""),"")</f>
        <v/>
      </c>
      <c r="AJ480" s="1" t="str">
        <f>IFERROR(IF($AH480&gt;=1,VLOOKUP($AG480,STUDENT!$O$8:$Z$1507,4,0),""),"")</f>
        <v/>
      </c>
      <c r="AK480" s="1" t="str">
        <f>IFERROR(IF($AH480&gt;=1,VLOOKUP($AG480,STUDENT!$O$8:$Z$1507,6,0),""),"")</f>
        <v/>
      </c>
      <c r="AL480" s="1" t="str">
        <f t="shared" si="127"/>
        <v/>
      </c>
      <c r="AM480" s="1" t="str">
        <f t="shared" si="128"/>
        <v/>
      </c>
      <c r="AN480" s="1" t="str">
        <f t="shared" si="129"/>
        <v/>
      </c>
      <c r="AO480" s="1" t="str">
        <f t="shared" si="130"/>
        <v/>
      </c>
      <c r="AP480" s="1" t="str">
        <f t="shared" si="131"/>
        <v/>
      </c>
      <c r="AQ480" s="1" t="str">
        <f t="shared" si="132"/>
        <v/>
      </c>
      <c r="AR480" s="1" t="str">
        <f t="shared" si="133"/>
        <v/>
      </c>
      <c r="AS480" s="1" t="str">
        <f t="shared" si="134"/>
        <v/>
      </c>
      <c r="AT480" s="1" t="str">
        <f t="shared" si="135"/>
        <v/>
      </c>
      <c r="AU480" s="1" t="str">
        <f t="shared" si="136"/>
        <v/>
      </c>
      <c r="AV480" s="1" t="str">
        <f t="shared" si="137"/>
        <v/>
      </c>
      <c r="AW480" s="1" t="str">
        <f t="shared" si="138"/>
        <v/>
      </c>
      <c r="AX480" s="1" t="str">
        <f t="shared" si="139"/>
        <v/>
      </c>
      <c r="AY480" s="1">
        <f>IFERROR(IF($AE480&gt;$AE479,VLOOKUP($AC480+AL$1,STOCK!$F$10:$AB$209,16,0),IF($AE480=$AE479,(IF(AY479&gt;=1,AY479-COUNTIFS($AE479:$AE479,$AC480,AL479:AL479,$AI$1),0)),0)),0)</f>
        <v>0</v>
      </c>
      <c r="AZ480" s="1">
        <f>IFERROR(IF($AE480&gt;$AE479,VLOOKUP($AC480+AM$1,STOCK!$F$10:$AB$209,16,0),IF($AE480=$AE479,(IF(AZ479&gt;=1,AZ479-COUNTIFS($AE479:$AE479,$AC480,AM479:AM479,$AI$1),0)),0)),0)</f>
        <v>0</v>
      </c>
      <c r="BA480" s="1">
        <f>IFERROR(IF($AE480&gt;$AE479,VLOOKUP($AC480+AN$1,STOCK!$F$10:$AB$209,16,0),IF($AE480=$AE479,(IF(BA479&gt;=1,BA479-COUNTIFS($AE479:$AE479,$AC480,AN479:AN479,$AI$1),0)),0)),0)</f>
        <v>0</v>
      </c>
      <c r="BB480" s="1">
        <f>IFERROR(IF($AE480&gt;$AE479,VLOOKUP($AC480+AO$1,STOCK!$F$10:$AB$209,16,0),IF($AE480=$AE479,(IF(BB479&gt;=1,BB479-COUNTIFS($AE479:$AE479,$AC480,AO479:AO479,$AI$1),0)),0)),0)</f>
        <v>0</v>
      </c>
      <c r="BC480" s="1">
        <f>IFERROR(IF($AE480&gt;$AE479,VLOOKUP($AC480+AP$1,STOCK!$F$10:$AB$209,16,0),IF($AE480=$AE479,(IF(BC479&gt;=1,BC479-COUNTIFS($AE479:$AE479,$AC480,AP479:AP479,$AI$1),0)),0)),0)</f>
        <v>0</v>
      </c>
      <c r="BD480" s="1">
        <f>IFERROR(IF($AE480&gt;$AE479,VLOOKUP($AC480+AQ$1,STOCK!$F$10:$AB$209,16,0),IF($AE480=$AE479,(IF(BD479&gt;=1,BD479-COUNTIFS($AE479:$AE479,$AC480,AQ479:AQ479,$AI$1),0)),0)),0)</f>
        <v>0</v>
      </c>
      <c r="BE480" s="1">
        <f>IFERROR(IF($AE480&gt;$AE479,VLOOKUP($AC480+AR$1,STOCK!$F$10:$AB$209,16,0),IF($AE480=$AE479,(IF(BE479&gt;=1,BE479-COUNTIFS($AE479:$AE479,$AC480,AR479:AR479,$AI$1),0)),0)),0)</f>
        <v>0</v>
      </c>
      <c r="BF480" s="1">
        <f>IFERROR(IF($AE480&gt;$AE479,VLOOKUP($AC480+AS$1,STOCK!$F$10:$AB$209,16,0),IF($AE480=$AE479,(IF(BF479&gt;=1,BF479-COUNTIFS($AE479:$AE479,$AC480,AS479:AS479,$AI$1),0)),0)),0)</f>
        <v>0</v>
      </c>
      <c r="BG480" s="1">
        <f>IFERROR(IF($AE480&gt;$AE479,VLOOKUP($AC480+AT$1,STOCK!$F$10:$AB$209,16,0),IF($AE480=$AE479,(IF(BG479&gt;=1,BG479-COUNTIFS($AE479:$AE479,$AC480,AT479:AT479,$AI$1),0)),0)),0)</f>
        <v>0</v>
      </c>
      <c r="BH480" s="1">
        <f>IFERROR(IF($AE480&gt;$AE479,VLOOKUP($AC480+AU$1,STOCK!$F$10:$AB$209,16,0),IF($AE480=$AE479,(IF(BH479&gt;=1,BH479-COUNTIFS($AE479:$AE479,$AC480,AU479:AU479,$AI$1),0)),0)),0)</f>
        <v>0</v>
      </c>
      <c r="BI480" s="1">
        <f>IFERROR(IF($AE480&gt;$AE479,VLOOKUP($AC480+AV$1,STOCK!$F$10:$AB$209,16,0),IF($AE480=$AE479,(IF(BI479&gt;=1,BI479-COUNTIFS($AE479:$AE479,$AC480,AV479:AV479,$AI$1),0)),0)),0)</f>
        <v>0</v>
      </c>
      <c r="BJ480" s="1">
        <f>IFERROR(IF($AE480&gt;$AE479,VLOOKUP($AC480+AW$1,STOCK!$F$10:$AB$209,16,0),IF($AE480=$AE479,(IF(BJ479&gt;=1,BJ479-COUNTIFS($AE479:$AE479,$AC480,AW479:AW479,$AI$1),0)),0)),0)</f>
        <v>0</v>
      </c>
      <c r="BK480" s="1">
        <f>IFERROR(IF($AE480&gt;$AE479,VLOOKUP($AC480+AX$1,STOCK!$F$10:$AB$209,16,0),IF($AE480=$AE479,(IF(BK479&gt;=1,BK479-COUNTIFS($AE479:$AE479,$AC480,AX479:AX479,$AI$1),0)),0)),0)</f>
        <v>0</v>
      </c>
      <c r="BL480" s="1">
        <f>IFERROR(IF($AE480&gt;$AE479,VLOOKUP($AC480+AL$1,STOCK!$F$10:$AB$209,17,0),IF($AE480=$AE479,(IF(BL479&gt;=1,BL479-COUNTIFS($AE479:$AE479,$AC480,AL479:AL479,$AI$2),0)),0)),0)</f>
        <v>0</v>
      </c>
      <c r="BM480" s="1">
        <f>IFERROR(IF($AE480&gt;$AE479,VLOOKUP($AC480+AM$1,STOCK!$F$10:$AB$209,17,0),IF($AE480=$AE479,(IF(BM479&gt;=1,BM479-COUNTIFS($AE479:$AE479,$AC480,AM479:AM479,$AI$2),0)),0)),0)</f>
        <v>0</v>
      </c>
      <c r="BN480" s="1">
        <f>IFERROR(IF($AE480&gt;$AE479,VLOOKUP($AC480+AN$1,STOCK!$F$10:$AB$209,17,0),IF($AE480=$AE479,(IF(BN479&gt;=1,BN479-COUNTIFS($AE479:$AE479,$AC480,AN479:AN479,$AI$2),0)),0)),0)</f>
        <v>0</v>
      </c>
      <c r="BO480" s="1">
        <f>IFERROR(IF($AE480&gt;$AE479,VLOOKUP($AC480+AO$1,STOCK!$F$10:$AB$209,17,0),IF($AE480=$AE479,(IF(BO479&gt;=1,BO479-COUNTIFS($AE479:$AE479,$AC480,AO479:AO479,$AI$2),0)),0)),0)</f>
        <v>0</v>
      </c>
      <c r="BP480" s="1">
        <f>IFERROR(IF($AE480&gt;$AE479,VLOOKUP($AC480+AP$1,STOCK!$F$10:$AB$209,17,0),IF($AE480=$AE479,(IF(BP479&gt;=1,BP479-COUNTIFS($AE479:$AE479,$AC480,AP479:AP479,$AI$2),0)),0)),0)</f>
        <v>0</v>
      </c>
      <c r="BQ480" s="1">
        <f>IFERROR(IF($AE480&gt;$AE479,VLOOKUP($AC480+AQ$1,STOCK!$F$10:$AB$209,17,0),IF($AE480=$AE479,(IF(BQ479&gt;=1,BQ479-COUNTIFS($AE479:$AE479,$AC480,AQ479:AQ479,$AI$2),0)),0)),0)</f>
        <v>0</v>
      </c>
      <c r="BR480" s="1">
        <f>IFERROR(IF($AE480&gt;$AE479,VLOOKUP($AC480+AR$1,STOCK!$F$10:$AB$209,17,0),IF($AE480=$AE479,(IF(BR479&gt;=1,BR479-COUNTIFS($AE479:$AE479,$AC480,AR479:AR479,$AI$2),0)),0)),0)</f>
        <v>0</v>
      </c>
      <c r="BS480" s="1">
        <f>IFERROR(IF($AE480&gt;$AE479,VLOOKUP($AC480+AS$1,STOCK!$F$10:$AB$209,17,0),IF($AE480=$AE479,(IF(BS479&gt;=1,BS479-COUNTIFS($AE479:$AE479,$AC480,AS479:AS479,$AI$2),0)),0)),0)</f>
        <v>0</v>
      </c>
      <c r="BT480" s="1">
        <f>IFERROR(IF($AE480&gt;$AE479,VLOOKUP($AC480+AT$1,STOCK!$F$10:$AB$209,17,0),IF($AE480=$AE479,(IF(BT479&gt;=1,BT479-COUNTIFS($AE479:$AE479,$AC480,AT479:AT479,$AI$2),0)),0)),0)</f>
        <v>0</v>
      </c>
      <c r="BU480" s="1">
        <f>IFERROR(IF($AE480&gt;$AE479,VLOOKUP($AC480+AU$1,STOCK!$F$10:$AB$209,17,0),IF($AE480=$AE479,(IF(BU479&gt;=1,BU479-COUNTIFS($AE479:$AE479,$AC480,AU479:AU479,$AI$2),0)),0)),0)</f>
        <v>0</v>
      </c>
      <c r="BV480" s="1">
        <f>IFERROR(IF($AE480&gt;$AE479,VLOOKUP($AC480+AV$1,STOCK!$F$10:$AB$209,17,0),IF($AE480=$AE479,(IF(BV479&gt;=1,BV479-COUNTIFS($AE479:$AE479,$AC480,AV479:AV479,$AI$2),0)),0)),0)</f>
        <v>0</v>
      </c>
      <c r="BW480" s="1">
        <f>IFERROR(IF($AE480&gt;$AE479,VLOOKUP($AC480+AW$1,STOCK!$F$10:$AB$209,17,0),IF($AE480=$AE479,(IF(BW479&gt;=1,BW479-COUNTIFS($AE479:$AE479,$AC480,AW479:AW479,$AI$2),0)),0)),0)</f>
        <v>0</v>
      </c>
      <c r="BX480" s="1">
        <f>IFERROR(IF($AE480&gt;$AE479,VLOOKUP($AC480+AX$1,STOCK!$F$10:$AB$209,17,0),IF($AE480=$AE479,(IF(BX479&gt;=1,BX479-COUNTIFS($AE479:$AE479,$AC480,AX479:AX479,$AI$2),0)),0)),0)</f>
        <v>0</v>
      </c>
    </row>
    <row r="481" spans="29:76" x14ac:dyDescent="0.25">
      <c r="AC481" s="1">
        <f t="shared" si="125"/>
        <v>0</v>
      </c>
      <c r="AD481" s="1">
        <f>IFERROR(IF(LEN(AK481)&gt;=1,VLOOKUP(HLOOKUP(AK481,PROFILE!$K$5:$V$8,4,0),PROFILE!$F$1:$G$3,2,0),0),0)</f>
        <v>0</v>
      </c>
      <c r="AE481" s="1">
        <f t="shared" si="126"/>
        <v>0</v>
      </c>
      <c r="AF481" s="1">
        <v>468</v>
      </c>
      <c r="AI481" s="1" t="str">
        <f>IFERROR(IF($AH481&gt;=1,VLOOKUP($AG481,STUDENT!$O$8:$Z$1507,3,0),""),"")</f>
        <v/>
      </c>
      <c r="AJ481" s="1" t="str">
        <f>IFERROR(IF($AH481&gt;=1,VLOOKUP($AG481,STUDENT!$O$8:$Z$1507,4,0),""),"")</f>
        <v/>
      </c>
      <c r="AK481" s="1" t="str">
        <f>IFERROR(IF($AH481&gt;=1,VLOOKUP($AG481,STUDENT!$O$8:$Z$1507,6,0),""),"")</f>
        <v/>
      </c>
      <c r="AL481" s="1" t="str">
        <f t="shared" si="127"/>
        <v/>
      </c>
      <c r="AM481" s="1" t="str">
        <f t="shared" si="128"/>
        <v/>
      </c>
      <c r="AN481" s="1" t="str">
        <f t="shared" si="129"/>
        <v/>
      </c>
      <c r="AO481" s="1" t="str">
        <f t="shared" si="130"/>
        <v/>
      </c>
      <c r="AP481" s="1" t="str">
        <f t="shared" si="131"/>
        <v/>
      </c>
      <c r="AQ481" s="1" t="str">
        <f t="shared" si="132"/>
        <v/>
      </c>
      <c r="AR481" s="1" t="str">
        <f t="shared" si="133"/>
        <v/>
      </c>
      <c r="AS481" s="1" t="str">
        <f t="shared" si="134"/>
        <v/>
      </c>
      <c r="AT481" s="1" t="str">
        <f t="shared" si="135"/>
        <v/>
      </c>
      <c r="AU481" s="1" t="str">
        <f t="shared" si="136"/>
        <v/>
      </c>
      <c r="AV481" s="1" t="str">
        <f t="shared" si="137"/>
        <v/>
      </c>
      <c r="AW481" s="1" t="str">
        <f t="shared" si="138"/>
        <v/>
      </c>
      <c r="AX481" s="1" t="str">
        <f t="shared" si="139"/>
        <v/>
      </c>
      <c r="AY481" s="1">
        <f>IFERROR(IF($AE481&gt;$AE480,VLOOKUP($AC481+AL$1,STOCK!$F$10:$AB$209,16,0),IF($AE481=$AE480,(IF(AY480&gt;=1,AY480-COUNTIFS($AE480:$AE480,$AC481,AL480:AL480,$AI$1),0)),0)),0)</f>
        <v>0</v>
      </c>
      <c r="AZ481" s="1">
        <f>IFERROR(IF($AE481&gt;$AE480,VLOOKUP($AC481+AM$1,STOCK!$F$10:$AB$209,16,0),IF($AE481=$AE480,(IF(AZ480&gt;=1,AZ480-COUNTIFS($AE480:$AE480,$AC481,AM480:AM480,$AI$1),0)),0)),0)</f>
        <v>0</v>
      </c>
      <c r="BA481" s="1">
        <f>IFERROR(IF($AE481&gt;$AE480,VLOOKUP($AC481+AN$1,STOCK!$F$10:$AB$209,16,0),IF($AE481=$AE480,(IF(BA480&gt;=1,BA480-COUNTIFS($AE480:$AE480,$AC481,AN480:AN480,$AI$1),0)),0)),0)</f>
        <v>0</v>
      </c>
      <c r="BB481" s="1">
        <f>IFERROR(IF($AE481&gt;$AE480,VLOOKUP($AC481+AO$1,STOCK!$F$10:$AB$209,16,0),IF($AE481=$AE480,(IF(BB480&gt;=1,BB480-COUNTIFS($AE480:$AE480,$AC481,AO480:AO480,$AI$1),0)),0)),0)</f>
        <v>0</v>
      </c>
      <c r="BC481" s="1">
        <f>IFERROR(IF($AE481&gt;$AE480,VLOOKUP($AC481+AP$1,STOCK!$F$10:$AB$209,16,0),IF($AE481=$AE480,(IF(BC480&gt;=1,BC480-COUNTIFS($AE480:$AE480,$AC481,AP480:AP480,$AI$1),0)),0)),0)</f>
        <v>0</v>
      </c>
      <c r="BD481" s="1">
        <f>IFERROR(IF($AE481&gt;$AE480,VLOOKUP($AC481+AQ$1,STOCK!$F$10:$AB$209,16,0),IF($AE481=$AE480,(IF(BD480&gt;=1,BD480-COUNTIFS($AE480:$AE480,$AC481,AQ480:AQ480,$AI$1),0)),0)),0)</f>
        <v>0</v>
      </c>
      <c r="BE481" s="1">
        <f>IFERROR(IF($AE481&gt;$AE480,VLOOKUP($AC481+AR$1,STOCK!$F$10:$AB$209,16,0),IF($AE481=$AE480,(IF(BE480&gt;=1,BE480-COUNTIFS($AE480:$AE480,$AC481,AR480:AR480,$AI$1),0)),0)),0)</f>
        <v>0</v>
      </c>
      <c r="BF481" s="1">
        <f>IFERROR(IF($AE481&gt;$AE480,VLOOKUP($AC481+AS$1,STOCK!$F$10:$AB$209,16,0),IF($AE481=$AE480,(IF(BF480&gt;=1,BF480-COUNTIFS($AE480:$AE480,$AC481,AS480:AS480,$AI$1),0)),0)),0)</f>
        <v>0</v>
      </c>
      <c r="BG481" s="1">
        <f>IFERROR(IF($AE481&gt;$AE480,VLOOKUP($AC481+AT$1,STOCK!$F$10:$AB$209,16,0),IF($AE481=$AE480,(IF(BG480&gt;=1,BG480-COUNTIFS($AE480:$AE480,$AC481,AT480:AT480,$AI$1),0)),0)),0)</f>
        <v>0</v>
      </c>
      <c r="BH481" s="1">
        <f>IFERROR(IF($AE481&gt;$AE480,VLOOKUP($AC481+AU$1,STOCK!$F$10:$AB$209,16,0),IF($AE481=$AE480,(IF(BH480&gt;=1,BH480-COUNTIFS($AE480:$AE480,$AC481,AU480:AU480,$AI$1),0)),0)),0)</f>
        <v>0</v>
      </c>
      <c r="BI481" s="1">
        <f>IFERROR(IF($AE481&gt;$AE480,VLOOKUP($AC481+AV$1,STOCK!$F$10:$AB$209,16,0),IF($AE481=$AE480,(IF(BI480&gt;=1,BI480-COUNTIFS($AE480:$AE480,$AC481,AV480:AV480,$AI$1),0)),0)),0)</f>
        <v>0</v>
      </c>
      <c r="BJ481" s="1">
        <f>IFERROR(IF($AE481&gt;$AE480,VLOOKUP($AC481+AW$1,STOCK!$F$10:$AB$209,16,0),IF($AE481=$AE480,(IF(BJ480&gt;=1,BJ480-COUNTIFS($AE480:$AE480,$AC481,AW480:AW480,$AI$1),0)),0)),0)</f>
        <v>0</v>
      </c>
      <c r="BK481" s="1">
        <f>IFERROR(IF($AE481&gt;$AE480,VLOOKUP($AC481+AX$1,STOCK!$F$10:$AB$209,16,0),IF($AE481=$AE480,(IF(BK480&gt;=1,BK480-COUNTIFS($AE480:$AE480,$AC481,AX480:AX480,$AI$1),0)),0)),0)</f>
        <v>0</v>
      </c>
      <c r="BL481" s="1">
        <f>IFERROR(IF($AE481&gt;$AE480,VLOOKUP($AC481+AL$1,STOCK!$F$10:$AB$209,17,0),IF($AE481=$AE480,(IF(BL480&gt;=1,BL480-COUNTIFS($AE480:$AE480,$AC481,AL480:AL480,$AI$2),0)),0)),0)</f>
        <v>0</v>
      </c>
      <c r="BM481" s="1">
        <f>IFERROR(IF($AE481&gt;$AE480,VLOOKUP($AC481+AM$1,STOCK!$F$10:$AB$209,17,0),IF($AE481=$AE480,(IF(BM480&gt;=1,BM480-COUNTIFS($AE480:$AE480,$AC481,AM480:AM480,$AI$2),0)),0)),0)</f>
        <v>0</v>
      </c>
      <c r="BN481" s="1">
        <f>IFERROR(IF($AE481&gt;$AE480,VLOOKUP($AC481+AN$1,STOCK!$F$10:$AB$209,17,0),IF($AE481=$AE480,(IF(BN480&gt;=1,BN480-COUNTIFS($AE480:$AE480,$AC481,AN480:AN480,$AI$2),0)),0)),0)</f>
        <v>0</v>
      </c>
      <c r="BO481" s="1">
        <f>IFERROR(IF($AE481&gt;$AE480,VLOOKUP($AC481+AO$1,STOCK!$F$10:$AB$209,17,0),IF($AE481=$AE480,(IF(BO480&gt;=1,BO480-COUNTIFS($AE480:$AE480,$AC481,AO480:AO480,$AI$2),0)),0)),0)</f>
        <v>0</v>
      </c>
      <c r="BP481" s="1">
        <f>IFERROR(IF($AE481&gt;$AE480,VLOOKUP($AC481+AP$1,STOCK!$F$10:$AB$209,17,0),IF($AE481=$AE480,(IF(BP480&gt;=1,BP480-COUNTIFS($AE480:$AE480,$AC481,AP480:AP480,$AI$2),0)),0)),0)</f>
        <v>0</v>
      </c>
      <c r="BQ481" s="1">
        <f>IFERROR(IF($AE481&gt;$AE480,VLOOKUP($AC481+AQ$1,STOCK!$F$10:$AB$209,17,0),IF($AE481=$AE480,(IF(BQ480&gt;=1,BQ480-COUNTIFS($AE480:$AE480,$AC481,AQ480:AQ480,$AI$2),0)),0)),0)</f>
        <v>0</v>
      </c>
      <c r="BR481" s="1">
        <f>IFERROR(IF($AE481&gt;$AE480,VLOOKUP($AC481+AR$1,STOCK!$F$10:$AB$209,17,0),IF($AE481=$AE480,(IF(BR480&gt;=1,BR480-COUNTIFS($AE480:$AE480,$AC481,AR480:AR480,$AI$2),0)),0)),0)</f>
        <v>0</v>
      </c>
      <c r="BS481" s="1">
        <f>IFERROR(IF($AE481&gt;$AE480,VLOOKUP($AC481+AS$1,STOCK!$F$10:$AB$209,17,0),IF($AE481=$AE480,(IF(BS480&gt;=1,BS480-COUNTIFS($AE480:$AE480,$AC481,AS480:AS480,$AI$2),0)),0)),0)</f>
        <v>0</v>
      </c>
      <c r="BT481" s="1">
        <f>IFERROR(IF($AE481&gt;$AE480,VLOOKUP($AC481+AT$1,STOCK!$F$10:$AB$209,17,0),IF($AE481=$AE480,(IF(BT480&gt;=1,BT480-COUNTIFS($AE480:$AE480,$AC481,AT480:AT480,$AI$2),0)),0)),0)</f>
        <v>0</v>
      </c>
      <c r="BU481" s="1">
        <f>IFERROR(IF($AE481&gt;$AE480,VLOOKUP($AC481+AU$1,STOCK!$F$10:$AB$209,17,0),IF($AE481=$AE480,(IF(BU480&gt;=1,BU480-COUNTIFS($AE480:$AE480,$AC481,AU480:AU480,$AI$2),0)),0)),0)</f>
        <v>0</v>
      </c>
      <c r="BV481" s="1">
        <f>IFERROR(IF($AE481&gt;$AE480,VLOOKUP($AC481+AV$1,STOCK!$F$10:$AB$209,17,0),IF($AE481=$AE480,(IF(BV480&gt;=1,BV480-COUNTIFS($AE480:$AE480,$AC481,AV480:AV480,$AI$2),0)),0)),0)</f>
        <v>0</v>
      </c>
      <c r="BW481" s="1">
        <f>IFERROR(IF($AE481&gt;$AE480,VLOOKUP($AC481+AW$1,STOCK!$F$10:$AB$209,17,0),IF($AE481=$AE480,(IF(BW480&gt;=1,BW480-COUNTIFS($AE480:$AE480,$AC481,AW480:AW480,$AI$2),0)),0)),0)</f>
        <v>0</v>
      </c>
      <c r="BX481" s="1">
        <f>IFERROR(IF($AE481&gt;$AE480,VLOOKUP($AC481+AX$1,STOCK!$F$10:$AB$209,17,0),IF($AE481=$AE480,(IF(BX480&gt;=1,BX480-COUNTIFS($AE480:$AE480,$AC481,AX480:AX480,$AI$2),0)),0)),0)</f>
        <v>0</v>
      </c>
    </row>
    <row r="482" spans="29:76" x14ac:dyDescent="0.25">
      <c r="AC482" s="1">
        <f t="shared" si="125"/>
        <v>0</v>
      </c>
      <c r="AD482" s="1">
        <f>IFERROR(IF(LEN(AK482)&gt;=1,VLOOKUP(HLOOKUP(AK482,PROFILE!$K$5:$V$8,4,0),PROFILE!$F$1:$G$3,2,0),0),0)</f>
        <v>0</v>
      </c>
      <c r="AE482" s="1">
        <f t="shared" si="126"/>
        <v>0</v>
      </c>
      <c r="AF482" s="1">
        <v>469</v>
      </c>
      <c r="AI482" s="1" t="str">
        <f>IFERROR(IF($AH482&gt;=1,VLOOKUP($AG482,STUDENT!$O$8:$Z$1507,3,0),""),"")</f>
        <v/>
      </c>
      <c r="AJ482" s="1" t="str">
        <f>IFERROR(IF($AH482&gt;=1,VLOOKUP($AG482,STUDENT!$O$8:$Z$1507,4,0),""),"")</f>
        <v/>
      </c>
      <c r="AK482" s="1" t="str">
        <f>IFERROR(IF($AH482&gt;=1,VLOOKUP($AG482,STUDENT!$O$8:$Z$1507,6,0),""),"")</f>
        <v/>
      </c>
      <c r="AL482" s="1" t="str">
        <f t="shared" si="127"/>
        <v/>
      </c>
      <c r="AM482" s="1" t="str">
        <f t="shared" si="128"/>
        <v/>
      </c>
      <c r="AN482" s="1" t="str">
        <f t="shared" si="129"/>
        <v/>
      </c>
      <c r="AO482" s="1" t="str">
        <f t="shared" si="130"/>
        <v/>
      </c>
      <c r="AP482" s="1" t="str">
        <f t="shared" si="131"/>
        <v/>
      </c>
      <c r="AQ482" s="1" t="str">
        <f t="shared" si="132"/>
        <v/>
      </c>
      <c r="AR482" s="1" t="str">
        <f t="shared" si="133"/>
        <v/>
      </c>
      <c r="AS482" s="1" t="str">
        <f t="shared" si="134"/>
        <v/>
      </c>
      <c r="AT482" s="1" t="str">
        <f t="shared" si="135"/>
        <v/>
      </c>
      <c r="AU482" s="1" t="str">
        <f t="shared" si="136"/>
        <v/>
      </c>
      <c r="AV482" s="1" t="str">
        <f t="shared" si="137"/>
        <v/>
      </c>
      <c r="AW482" s="1" t="str">
        <f t="shared" si="138"/>
        <v/>
      </c>
      <c r="AX482" s="1" t="str">
        <f t="shared" si="139"/>
        <v/>
      </c>
      <c r="AY482" s="1">
        <f>IFERROR(IF($AE482&gt;$AE481,VLOOKUP($AC482+AL$1,STOCK!$F$10:$AB$209,16,0),IF($AE482=$AE481,(IF(AY481&gt;=1,AY481-COUNTIFS($AE481:$AE481,$AC482,AL481:AL481,$AI$1),0)),0)),0)</f>
        <v>0</v>
      </c>
      <c r="AZ482" s="1">
        <f>IFERROR(IF($AE482&gt;$AE481,VLOOKUP($AC482+AM$1,STOCK!$F$10:$AB$209,16,0),IF($AE482=$AE481,(IF(AZ481&gt;=1,AZ481-COUNTIFS($AE481:$AE481,$AC482,AM481:AM481,$AI$1),0)),0)),0)</f>
        <v>0</v>
      </c>
      <c r="BA482" s="1">
        <f>IFERROR(IF($AE482&gt;$AE481,VLOOKUP($AC482+AN$1,STOCK!$F$10:$AB$209,16,0),IF($AE482=$AE481,(IF(BA481&gt;=1,BA481-COUNTIFS($AE481:$AE481,$AC482,AN481:AN481,$AI$1),0)),0)),0)</f>
        <v>0</v>
      </c>
      <c r="BB482" s="1">
        <f>IFERROR(IF($AE482&gt;$AE481,VLOOKUP($AC482+AO$1,STOCK!$F$10:$AB$209,16,0),IF($AE482=$AE481,(IF(BB481&gt;=1,BB481-COUNTIFS($AE481:$AE481,$AC482,AO481:AO481,$AI$1),0)),0)),0)</f>
        <v>0</v>
      </c>
      <c r="BC482" s="1">
        <f>IFERROR(IF($AE482&gt;$AE481,VLOOKUP($AC482+AP$1,STOCK!$F$10:$AB$209,16,0),IF($AE482=$AE481,(IF(BC481&gt;=1,BC481-COUNTIFS($AE481:$AE481,$AC482,AP481:AP481,$AI$1),0)),0)),0)</f>
        <v>0</v>
      </c>
      <c r="BD482" s="1">
        <f>IFERROR(IF($AE482&gt;$AE481,VLOOKUP($AC482+AQ$1,STOCK!$F$10:$AB$209,16,0),IF($AE482=$AE481,(IF(BD481&gt;=1,BD481-COUNTIFS($AE481:$AE481,$AC482,AQ481:AQ481,$AI$1),0)),0)),0)</f>
        <v>0</v>
      </c>
      <c r="BE482" s="1">
        <f>IFERROR(IF($AE482&gt;$AE481,VLOOKUP($AC482+AR$1,STOCK!$F$10:$AB$209,16,0),IF($AE482=$AE481,(IF(BE481&gt;=1,BE481-COUNTIFS($AE481:$AE481,$AC482,AR481:AR481,$AI$1),0)),0)),0)</f>
        <v>0</v>
      </c>
      <c r="BF482" s="1">
        <f>IFERROR(IF($AE482&gt;$AE481,VLOOKUP($AC482+AS$1,STOCK!$F$10:$AB$209,16,0),IF($AE482=$AE481,(IF(BF481&gt;=1,BF481-COUNTIFS($AE481:$AE481,$AC482,AS481:AS481,$AI$1),0)),0)),0)</f>
        <v>0</v>
      </c>
      <c r="BG482" s="1">
        <f>IFERROR(IF($AE482&gt;$AE481,VLOOKUP($AC482+AT$1,STOCK!$F$10:$AB$209,16,0),IF($AE482=$AE481,(IF(BG481&gt;=1,BG481-COUNTIFS($AE481:$AE481,$AC482,AT481:AT481,$AI$1),0)),0)),0)</f>
        <v>0</v>
      </c>
      <c r="BH482" s="1">
        <f>IFERROR(IF($AE482&gt;$AE481,VLOOKUP($AC482+AU$1,STOCK!$F$10:$AB$209,16,0),IF($AE482=$AE481,(IF(BH481&gt;=1,BH481-COUNTIFS($AE481:$AE481,$AC482,AU481:AU481,$AI$1),0)),0)),0)</f>
        <v>0</v>
      </c>
      <c r="BI482" s="1">
        <f>IFERROR(IF($AE482&gt;$AE481,VLOOKUP($AC482+AV$1,STOCK!$F$10:$AB$209,16,0),IF($AE482=$AE481,(IF(BI481&gt;=1,BI481-COUNTIFS($AE481:$AE481,$AC482,AV481:AV481,$AI$1),0)),0)),0)</f>
        <v>0</v>
      </c>
      <c r="BJ482" s="1">
        <f>IFERROR(IF($AE482&gt;$AE481,VLOOKUP($AC482+AW$1,STOCK!$F$10:$AB$209,16,0),IF($AE482=$AE481,(IF(BJ481&gt;=1,BJ481-COUNTIFS($AE481:$AE481,$AC482,AW481:AW481,$AI$1),0)),0)),0)</f>
        <v>0</v>
      </c>
      <c r="BK482" s="1">
        <f>IFERROR(IF($AE482&gt;$AE481,VLOOKUP($AC482+AX$1,STOCK!$F$10:$AB$209,16,0),IF($AE482=$AE481,(IF(BK481&gt;=1,BK481-COUNTIFS($AE481:$AE481,$AC482,AX481:AX481,$AI$1),0)),0)),0)</f>
        <v>0</v>
      </c>
      <c r="BL482" s="1">
        <f>IFERROR(IF($AE482&gt;$AE481,VLOOKUP($AC482+AL$1,STOCK!$F$10:$AB$209,17,0),IF($AE482=$AE481,(IF(BL481&gt;=1,BL481-COUNTIFS($AE481:$AE481,$AC482,AL481:AL481,$AI$2),0)),0)),0)</f>
        <v>0</v>
      </c>
      <c r="BM482" s="1">
        <f>IFERROR(IF($AE482&gt;$AE481,VLOOKUP($AC482+AM$1,STOCK!$F$10:$AB$209,17,0),IF($AE482=$AE481,(IF(BM481&gt;=1,BM481-COUNTIFS($AE481:$AE481,$AC482,AM481:AM481,$AI$2),0)),0)),0)</f>
        <v>0</v>
      </c>
      <c r="BN482" s="1">
        <f>IFERROR(IF($AE482&gt;$AE481,VLOOKUP($AC482+AN$1,STOCK!$F$10:$AB$209,17,0),IF($AE482=$AE481,(IF(BN481&gt;=1,BN481-COUNTIFS($AE481:$AE481,$AC482,AN481:AN481,$AI$2),0)),0)),0)</f>
        <v>0</v>
      </c>
      <c r="BO482" s="1">
        <f>IFERROR(IF($AE482&gt;$AE481,VLOOKUP($AC482+AO$1,STOCK!$F$10:$AB$209,17,0),IF($AE482=$AE481,(IF(BO481&gt;=1,BO481-COUNTIFS($AE481:$AE481,$AC482,AO481:AO481,$AI$2),0)),0)),0)</f>
        <v>0</v>
      </c>
      <c r="BP482" s="1">
        <f>IFERROR(IF($AE482&gt;$AE481,VLOOKUP($AC482+AP$1,STOCK!$F$10:$AB$209,17,0),IF($AE482=$AE481,(IF(BP481&gt;=1,BP481-COUNTIFS($AE481:$AE481,$AC482,AP481:AP481,$AI$2),0)),0)),0)</f>
        <v>0</v>
      </c>
      <c r="BQ482" s="1">
        <f>IFERROR(IF($AE482&gt;$AE481,VLOOKUP($AC482+AQ$1,STOCK!$F$10:$AB$209,17,0),IF($AE482=$AE481,(IF(BQ481&gt;=1,BQ481-COUNTIFS($AE481:$AE481,$AC482,AQ481:AQ481,$AI$2),0)),0)),0)</f>
        <v>0</v>
      </c>
      <c r="BR482" s="1">
        <f>IFERROR(IF($AE482&gt;$AE481,VLOOKUP($AC482+AR$1,STOCK!$F$10:$AB$209,17,0),IF($AE482=$AE481,(IF(BR481&gt;=1,BR481-COUNTIFS($AE481:$AE481,$AC482,AR481:AR481,$AI$2),0)),0)),0)</f>
        <v>0</v>
      </c>
      <c r="BS482" s="1">
        <f>IFERROR(IF($AE482&gt;$AE481,VLOOKUP($AC482+AS$1,STOCK!$F$10:$AB$209,17,0),IF($AE482=$AE481,(IF(BS481&gt;=1,BS481-COUNTIFS($AE481:$AE481,$AC482,AS481:AS481,$AI$2),0)),0)),0)</f>
        <v>0</v>
      </c>
      <c r="BT482" s="1">
        <f>IFERROR(IF($AE482&gt;$AE481,VLOOKUP($AC482+AT$1,STOCK!$F$10:$AB$209,17,0),IF($AE482=$AE481,(IF(BT481&gt;=1,BT481-COUNTIFS($AE481:$AE481,$AC482,AT481:AT481,$AI$2),0)),0)),0)</f>
        <v>0</v>
      </c>
      <c r="BU482" s="1">
        <f>IFERROR(IF($AE482&gt;$AE481,VLOOKUP($AC482+AU$1,STOCK!$F$10:$AB$209,17,0),IF($AE482=$AE481,(IF(BU481&gt;=1,BU481-COUNTIFS($AE481:$AE481,$AC482,AU481:AU481,$AI$2),0)),0)),0)</f>
        <v>0</v>
      </c>
      <c r="BV482" s="1">
        <f>IFERROR(IF($AE482&gt;$AE481,VLOOKUP($AC482+AV$1,STOCK!$F$10:$AB$209,17,0),IF($AE482=$AE481,(IF(BV481&gt;=1,BV481-COUNTIFS($AE481:$AE481,$AC482,AV481:AV481,$AI$2),0)),0)),0)</f>
        <v>0</v>
      </c>
      <c r="BW482" s="1">
        <f>IFERROR(IF($AE482&gt;$AE481,VLOOKUP($AC482+AW$1,STOCK!$F$10:$AB$209,17,0),IF($AE482=$AE481,(IF(BW481&gt;=1,BW481-COUNTIFS($AE481:$AE481,$AC482,AW481:AW481,$AI$2),0)),0)),0)</f>
        <v>0</v>
      </c>
      <c r="BX482" s="1">
        <f>IFERROR(IF($AE482&gt;$AE481,VLOOKUP($AC482+AX$1,STOCK!$F$10:$AB$209,17,0),IF($AE482=$AE481,(IF(BX481&gt;=1,BX481-COUNTIFS($AE481:$AE481,$AC482,AX481:AX481,$AI$2),0)),0)),0)</f>
        <v>0</v>
      </c>
    </row>
    <row r="483" spans="29:76" x14ac:dyDescent="0.25">
      <c r="AC483" s="1">
        <f t="shared" si="125"/>
        <v>0</v>
      </c>
      <c r="AD483" s="1">
        <f>IFERROR(IF(LEN(AK483)&gt;=1,VLOOKUP(HLOOKUP(AK483,PROFILE!$K$5:$V$8,4,0),PROFILE!$F$1:$G$3,2,0),0),0)</f>
        <v>0</v>
      </c>
      <c r="AE483" s="1">
        <f t="shared" si="126"/>
        <v>0</v>
      </c>
      <c r="AF483" s="1">
        <v>470</v>
      </c>
      <c r="AI483" s="1" t="str">
        <f>IFERROR(IF($AH483&gt;=1,VLOOKUP($AG483,STUDENT!$O$8:$Z$1507,3,0),""),"")</f>
        <v/>
      </c>
      <c r="AJ483" s="1" t="str">
        <f>IFERROR(IF($AH483&gt;=1,VLOOKUP($AG483,STUDENT!$O$8:$Z$1507,4,0),""),"")</f>
        <v/>
      </c>
      <c r="AK483" s="1" t="str">
        <f>IFERROR(IF($AH483&gt;=1,VLOOKUP($AG483,STUDENT!$O$8:$Z$1507,6,0),""),"")</f>
        <v/>
      </c>
      <c r="AL483" s="1" t="str">
        <f t="shared" si="127"/>
        <v/>
      </c>
      <c r="AM483" s="1" t="str">
        <f t="shared" si="128"/>
        <v/>
      </c>
      <c r="AN483" s="1" t="str">
        <f t="shared" si="129"/>
        <v/>
      </c>
      <c r="AO483" s="1" t="str">
        <f t="shared" si="130"/>
        <v/>
      </c>
      <c r="AP483" s="1" t="str">
        <f t="shared" si="131"/>
        <v/>
      </c>
      <c r="AQ483" s="1" t="str">
        <f t="shared" si="132"/>
        <v/>
      </c>
      <c r="AR483" s="1" t="str">
        <f t="shared" si="133"/>
        <v/>
      </c>
      <c r="AS483" s="1" t="str">
        <f t="shared" si="134"/>
        <v/>
      </c>
      <c r="AT483" s="1" t="str">
        <f t="shared" si="135"/>
        <v/>
      </c>
      <c r="AU483" s="1" t="str">
        <f t="shared" si="136"/>
        <v/>
      </c>
      <c r="AV483" s="1" t="str">
        <f t="shared" si="137"/>
        <v/>
      </c>
      <c r="AW483" s="1" t="str">
        <f t="shared" si="138"/>
        <v/>
      </c>
      <c r="AX483" s="1" t="str">
        <f t="shared" si="139"/>
        <v/>
      </c>
      <c r="AY483" s="1">
        <f>IFERROR(IF($AE483&gt;$AE482,VLOOKUP($AC483+AL$1,STOCK!$F$10:$AB$209,16,0),IF($AE483=$AE482,(IF(AY482&gt;=1,AY482-COUNTIFS($AE482:$AE482,$AC483,AL482:AL482,$AI$1),0)),0)),0)</f>
        <v>0</v>
      </c>
      <c r="AZ483" s="1">
        <f>IFERROR(IF($AE483&gt;$AE482,VLOOKUP($AC483+AM$1,STOCK!$F$10:$AB$209,16,0),IF($AE483=$AE482,(IF(AZ482&gt;=1,AZ482-COUNTIFS($AE482:$AE482,$AC483,AM482:AM482,$AI$1),0)),0)),0)</f>
        <v>0</v>
      </c>
      <c r="BA483" s="1">
        <f>IFERROR(IF($AE483&gt;$AE482,VLOOKUP($AC483+AN$1,STOCK!$F$10:$AB$209,16,0),IF($AE483=$AE482,(IF(BA482&gt;=1,BA482-COUNTIFS($AE482:$AE482,$AC483,AN482:AN482,$AI$1),0)),0)),0)</f>
        <v>0</v>
      </c>
      <c r="BB483" s="1">
        <f>IFERROR(IF($AE483&gt;$AE482,VLOOKUP($AC483+AO$1,STOCK!$F$10:$AB$209,16,0),IF($AE483=$AE482,(IF(BB482&gt;=1,BB482-COUNTIFS($AE482:$AE482,$AC483,AO482:AO482,$AI$1),0)),0)),0)</f>
        <v>0</v>
      </c>
      <c r="BC483" s="1">
        <f>IFERROR(IF($AE483&gt;$AE482,VLOOKUP($AC483+AP$1,STOCK!$F$10:$AB$209,16,0),IF($AE483=$AE482,(IF(BC482&gt;=1,BC482-COUNTIFS($AE482:$AE482,$AC483,AP482:AP482,$AI$1),0)),0)),0)</f>
        <v>0</v>
      </c>
      <c r="BD483" s="1">
        <f>IFERROR(IF($AE483&gt;$AE482,VLOOKUP($AC483+AQ$1,STOCK!$F$10:$AB$209,16,0),IF($AE483=$AE482,(IF(BD482&gt;=1,BD482-COUNTIFS($AE482:$AE482,$AC483,AQ482:AQ482,$AI$1),0)),0)),0)</f>
        <v>0</v>
      </c>
      <c r="BE483" s="1">
        <f>IFERROR(IF($AE483&gt;$AE482,VLOOKUP($AC483+AR$1,STOCK!$F$10:$AB$209,16,0),IF($AE483=$AE482,(IF(BE482&gt;=1,BE482-COUNTIFS($AE482:$AE482,$AC483,AR482:AR482,$AI$1),0)),0)),0)</f>
        <v>0</v>
      </c>
      <c r="BF483" s="1">
        <f>IFERROR(IF($AE483&gt;$AE482,VLOOKUP($AC483+AS$1,STOCK!$F$10:$AB$209,16,0),IF($AE483=$AE482,(IF(BF482&gt;=1,BF482-COUNTIFS($AE482:$AE482,$AC483,AS482:AS482,$AI$1),0)),0)),0)</f>
        <v>0</v>
      </c>
      <c r="BG483" s="1">
        <f>IFERROR(IF($AE483&gt;$AE482,VLOOKUP($AC483+AT$1,STOCK!$F$10:$AB$209,16,0),IF($AE483=$AE482,(IF(BG482&gt;=1,BG482-COUNTIFS($AE482:$AE482,$AC483,AT482:AT482,$AI$1),0)),0)),0)</f>
        <v>0</v>
      </c>
      <c r="BH483" s="1">
        <f>IFERROR(IF($AE483&gt;$AE482,VLOOKUP($AC483+AU$1,STOCK!$F$10:$AB$209,16,0),IF($AE483=$AE482,(IF(BH482&gt;=1,BH482-COUNTIFS($AE482:$AE482,$AC483,AU482:AU482,$AI$1),0)),0)),0)</f>
        <v>0</v>
      </c>
      <c r="BI483" s="1">
        <f>IFERROR(IF($AE483&gt;$AE482,VLOOKUP($AC483+AV$1,STOCK!$F$10:$AB$209,16,0),IF($AE483=$AE482,(IF(BI482&gt;=1,BI482-COUNTIFS($AE482:$AE482,$AC483,AV482:AV482,$AI$1),0)),0)),0)</f>
        <v>0</v>
      </c>
      <c r="BJ483" s="1">
        <f>IFERROR(IF($AE483&gt;$AE482,VLOOKUP($AC483+AW$1,STOCK!$F$10:$AB$209,16,0),IF($AE483=$AE482,(IF(BJ482&gt;=1,BJ482-COUNTIFS($AE482:$AE482,$AC483,AW482:AW482,$AI$1),0)),0)),0)</f>
        <v>0</v>
      </c>
      <c r="BK483" s="1">
        <f>IFERROR(IF($AE483&gt;$AE482,VLOOKUP($AC483+AX$1,STOCK!$F$10:$AB$209,16,0),IF($AE483=$AE482,(IF(BK482&gt;=1,BK482-COUNTIFS($AE482:$AE482,$AC483,AX482:AX482,$AI$1),0)),0)),0)</f>
        <v>0</v>
      </c>
      <c r="BL483" s="1">
        <f>IFERROR(IF($AE483&gt;$AE482,VLOOKUP($AC483+AL$1,STOCK!$F$10:$AB$209,17,0),IF($AE483=$AE482,(IF(BL482&gt;=1,BL482-COUNTIFS($AE482:$AE482,$AC483,AL482:AL482,$AI$2),0)),0)),0)</f>
        <v>0</v>
      </c>
      <c r="BM483" s="1">
        <f>IFERROR(IF($AE483&gt;$AE482,VLOOKUP($AC483+AM$1,STOCK!$F$10:$AB$209,17,0),IF($AE483=$AE482,(IF(BM482&gt;=1,BM482-COUNTIFS($AE482:$AE482,$AC483,AM482:AM482,$AI$2),0)),0)),0)</f>
        <v>0</v>
      </c>
      <c r="BN483" s="1">
        <f>IFERROR(IF($AE483&gt;$AE482,VLOOKUP($AC483+AN$1,STOCK!$F$10:$AB$209,17,0),IF($AE483=$AE482,(IF(BN482&gt;=1,BN482-COUNTIFS($AE482:$AE482,$AC483,AN482:AN482,$AI$2),0)),0)),0)</f>
        <v>0</v>
      </c>
      <c r="BO483" s="1">
        <f>IFERROR(IF($AE483&gt;$AE482,VLOOKUP($AC483+AO$1,STOCK!$F$10:$AB$209,17,0),IF($AE483=$AE482,(IF(BO482&gt;=1,BO482-COUNTIFS($AE482:$AE482,$AC483,AO482:AO482,$AI$2),0)),0)),0)</f>
        <v>0</v>
      </c>
      <c r="BP483" s="1">
        <f>IFERROR(IF($AE483&gt;$AE482,VLOOKUP($AC483+AP$1,STOCK!$F$10:$AB$209,17,0),IF($AE483=$AE482,(IF(BP482&gt;=1,BP482-COUNTIFS($AE482:$AE482,$AC483,AP482:AP482,$AI$2),0)),0)),0)</f>
        <v>0</v>
      </c>
      <c r="BQ483" s="1">
        <f>IFERROR(IF($AE483&gt;$AE482,VLOOKUP($AC483+AQ$1,STOCK!$F$10:$AB$209,17,0),IF($AE483=$AE482,(IF(BQ482&gt;=1,BQ482-COUNTIFS($AE482:$AE482,$AC483,AQ482:AQ482,$AI$2),0)),0)),0)</f>
        <v>0</v>
      </c>
      <c r="BR483" s="1">
        <f>IFERROR(IF($AE483&gt;$AE482,VLOOKUP($AC483+AR$1,STOCK!$F$10:$AB$209,17,0),IF($AE483=$AE482,(IF(BR482&gt;=1,BR482-COUNTIFS($AE482:$AE482,$AC483,AR482:AR482,$AI$2),0)),0)),0)</f>
        <v>0</v>
      </c>
      <c r="BS483" s="1">
        <f>IFERROR(IF($AE483&gt;$AE482,VLOOKUP($AC483+AS$1,STOCK!$F$10:$AB$209,17,0),IF($AE483=$AE482,(IF(BS482&gt;=1,BS482-COUNTIFS($AE482:$AE482,$AC483,AS482:AS482,$AI$2),0)),0)),0)</f>
        <v>0</v>
      </c>
      <c r="BT483" s="1">
        <f>IFERROR(IF($AE483&gt;$AE482,VLOOKUP($AC483+AT$1,STOCK!$F$10:$AB$209,17,0),IF($AE483=$AE482,(IF(BT482&gt;=1,BT482-COUNTIFS($AE482:$AE482,$AC483,AT482:AT482,$AI$2),0)),0)),0)</f>
        <v>0</v>
      </c>
      <c r="BU483" s="1">
        <f>IFERROR(IF($AE483&gt;$AE482,VLOOKUP($AC483+AU$1,STOCK!$F$10:$AB$209,17,0),IF($AE483=$AE482,(IF(BU482&gt;=1,BU482-COUNTIFS($AE482:$AE482,$AC483,AU482:AU482,$AI$2),0)),0)),0)</f>
        <v>0</v>
      </c>
      <c r="BV483" s="1">
        <f>IFERROR(IF($AE483&gt;$AE482,VLOOKUP($AC483+AV$1,STOCK!$F$10:$AB$209,17,0),IF($AE483=$AE482,(IF(BV482&gt;=1,BV482-COUNTIFS($AE482:$AE482,$AC483,AV482:AV482,$AI$2),0)),0)),0)</f>
        <v>0</v>
      </c>
      <c r="BW483" s="1">
        <f>IFERROR(IF($AE483&gt;$AE482,VLOOKUP($AC483+AW$1,STOCK!$F$10:$AB$209,17,0),IF($AE483=$AE482,(IF(BW482&gt;=1,BW482-COUNTIFS($AE482:$AE482,$AC483,AW482:AW482,$AI$2),0)),0)),0)</f>
        <v>0</v>
      </c>
      <c r="BX483" s="1">
        <f>IFERROR(IF($AE483&gt;$AE482,VLOOKUP($AC483+AX$1,STOCK!$F$10:$AB$209,17,0),IF($AE483=$AE482,(IF(BX482&gt;=1,BX482-COUNTIFS($AE482:$AE482,$AC483,AX482:AX482,$AI$2),0)),0)),0)</f>
        <v>0</v>
      </c>
    </row>
    <row r="484" spans="29:76" x14ac:dyDescent="0.25">
      <c r="AC484" s="1">
        <f t="shared" si="125"/>
        <v>0</v>
      </c>
      <c r="AD484" s="1">
        <f>IFERROR(IF(LEN(AK484)&gt;=1,VLOOKUP(HLOOKUP(AK484,PROFILE!$K$5:$V$8,4,0),PROFILE!$F$1:$G$3,2,0),0),0)</f>
        <v>0</v>
      </c>
      <c r="AE484" s="1">
        <f t="shared" si="126"/>
        <v>0</v>
      </c>
      <c r="AF484" s="1">
        <v>471</v>
      </c>
      <c r="AI484" s="1" t="str">
        <f>IFERROR(IF($AH484&gt;=1,VLOOKUP($AG484,STUDENT!$O$8:$Z$1507,3,0),""),"")</f>
        <v/>
      </c>
      <c r="AJ484" s="1" t="str">
        <f>IFERROR(IF($AH484&gt;=1,VLOOKUP($AG484,STUDENT!$O$8:$Z$1507,4,0),""),"")</f>
        <v/>
      </c>
      <c r="AK484" s="1" t="str">
        <f>IFERROR(IF($AH484&gt;=1,VLOOKUP($AG484,STUDENT!$O$8:$Z$1507,6,0),""),"")</f>
        <v/>
      </c>
      <c r="AL484" s="1" t="str">
        <f t="shared" si="127"/>
        <v/>
      </c>
      <c r="AM484" s="1" t="str">
        <f t="shared" si="128"/>
        <v/>
      </c>
      <c r="AN484" s="1" t="str">
        <f t="shared" si="129"/>
        <v/>
      </c>
      <c r="AO484" s="1" t="str">
        <f t="shared" si="130"/>
        <v/>
      </c>
      <c r="AP484" s="1" t="str">
        <f t="shared" si="131"/>
        <v/>
      </c>
      <c r="AQ484" s="1" t="str">
        <f t="shared" si="132"/>
        <v/>
      </c>
      <c r="AR484" s="1" t="str">
        <f t="shared" si="133"/>
        <v/>
      </c>
      <c r="AS484" s="1" t="str">
        <f t="shared" si="134"/>
        <v/>
      </c>
      <c r="AT484" s="1" t="str">
        <f t="shared" si="135"/>
        <v/>
      </c>
      <c r="AU484" s="1" t="str">
        <f t="shared" si="136"/>
        <v/>
      </c>
      <c r="AV484" s="1" t="str">
        <f t="shared" si="137"/>
        <v/>
      </c>
      <c r="AW484" s="1" t="str">
        <f t="shared" si="138"/>
        <v/>
      </c>
      <c r="AX484" s="1" t="str">
        <f t="shared" si="139"/>
        <v/>
      </c>
      <c r="AY484" s="1">
        <f>IFERROR(IF($AE484&gt;$AE483,VLOOKUP($AC484+AL$1,STOCK!$F$10:$AB$209,16,0),IF($AE484=$AE483,(IF(AY483&gt;=1,AY483-COUNTIFS($AE483:$AE483,$AC484,AL483:AL483,$AI$1),0)),0)),0)</f>
        <v>0</v>
      </c>
      <c r="AZ484" s="1">
        <f>IFERROR(IF($AE484&gt;$AE483,VLOOKUP($AC484+AM$1,STOCK!$F$10:$AB$209,16,0),IF($AE484=$AE483,(IF(AZ483&gt;=1,AZ483-COUNTIFS($AE483:$AE483,$AC484,AM483:AM483,$AI$1),0)),0)),0)</f>
        <v>0</v>
      </c>
      <c r="BA484" s="1">
        <f>IFERROR(IF($AE484&gt;$AE483,VLOOKUP($AC484+AN$1,STOCK!$F$10:$AB$209,16,0),IF($AE484=$AE483,(IF(BA483&gt;=1,BA483-COUNTIFS($AE483:$AE483,$AC484,AN483:AN483,$AI$1),0)),0)),0)</f>
        <v>0</v>
      </c>
      <c r="BB484" s="1">
        <f>IFERROR(IF($AE484&gt;$AE483,VLOOKUP($AC484+AO$1,STOCK!$F$10:$AB$209,16,0),IF($AE484=$AE483,(IF(BB483&gt;=1,BB483-COUNTIFS($AE483:$AE483,$AC484,AO483:AO483,$AI$1),0)),0)),0)</f>
        <v>0</v>
      </c>
      <c r="BC484" s="1">
        <f>IFERROR(IF($AE484&gt;$AE483,VLOOKUP($AC484+AP$1,STOCK!$F$10:$AB$209,16,0),IF($AE484=$AE483,(IF(BC483&gt;=1,BC483-COUNTIFS($AE483:$AE483,$AC484,AP483:AP483,$AI$1),0)),0)),0)</f>
        <v>0</v>
      </c>
      <c r="BD484" s="1">
        <f>IFERROR(IF($AE484&gt;$AE483,VLOOKUP($AC484+AQ$1,STOCK!$F$10:$AB$209,16,0),IF($AE484=$AE483,(IF(BD483&gt;=1,BD483-COUNTIFS($AE483:$AE483,$AC484,AQ483:AQ483,$AI$1),0)),0)),0)</f>
        <v>0</v>
      </c>
      <c r="BE484" s="1">
        <f>IFERROR(IF($AE484&gt;$AE483,VLOOKUP($AC484+AR$1,STOCK!$F$10:$AB$209,16,0),IF($AE484=$AE483,(IF(BE483&gt;=1,BE483-COUNTIFS($AE483:$AE483,$AC484,AR483:AR483,$AI$1),0)),0)),0)</f>
        <v>0</v>
      </c>
      <c r="BF484" s="1">
        <f>IFERROR(IF($AE484&gt;$AE483,VLOOKUP($AC484+AS$1,STOCK!$F$10:$AB$209,16,0),IF($AE484=$AE483,(IF(BF483&gt;=1,BF483-COUNTIFS($AE483:$AE483,$AC484,AS483:AS483,$AI$1),0)),0)),0)</f>
        <v>0</v>
      </c>
      <c r="BG484" s="1">
        <f>IFERROR(IF($AE484&gt;$AE483,VLOOKUP($AC484+AT$1,STOCK!$F$10:$AB$209,16,0),IF($AE484=$AE483,(IF(BG483&gt;=1,BG483-COUNTIFS($AE483:$AE483,$AC484,AT483:AT483,$AI$1),0)),0)),0)</f>
        <v>0</v>
      </c>
      <c r="BH484" s="1">
        <f>IFERROR(IF($AE484&gt;$AE483,VLOOKUP($AC484+AU$1,STOCK!$F$10:$AB$209,16,0),IF($AE484=$AE483,(IF(BH483&gt;=1,BH483-COUNTIFS($AE483:$AE483,$AC484,AU483:AU483,$AI$1),0)),0)),0)</f>
        <v>0</v>
      </c>
      <c r="BI484" s="1">
        <f>IFERROR(IF($AE484&gt;$AE483,VLOOKUP($AC484+AV$1,STOCK!$F$10:$AB$209,16,0),IF($AE484=$AE483,(IF(BI483&gt;=1,BI483-COUNTIFS($AE483:$AE483,$AC484,AV483:AV483,$AI$1),0)),0)),0)</f>
        <v>0</v>
      </c>
      <c r="BJ484" s="1">
        <f>IFERROR(IF($AE484&gt;$AE483,VLOOKUP($AC484+AW$1,STOCK!$F$10:$AB$209,16,0),IF($AE484=$AE483,(IF(BJ483&gt;=1,BJ483-COUNTIFS($AE483:$AE483,$AC484,AW483:AW483,$AI$1),0)),0)),0)</f>
        <v>0</v>
      </c>
      <c r="BK484" s="1">
        <f>IFERROR(IF($AE484&gt;$AE483,VLOOKUP($AC484+AX$1,STOCK!$F$10:$AB$209,16,0),IF($AE484=$AE483,(IF(BK483&gt;=1,BK483-COUNTIFS($AE483:$AE483,$AC484,AX483:AX483,$AI$1),0)),0)),0)</f>
        <v>0</v>
      </c>
      <c r="BL484" s="1">
        <f>IFERROR(IF($AE484&gt;$AE483,VLOOKUP($AC484+AL$1,STOCK!$F$10:$AB$209,17,0),IF($AE484=$AE483,(IF(BL483&gt;=1,BL483-COUNTIFS($AE483:$AE483,$AC484,AL483:AL483,$AI$2),0)),0)),0)</f>
        <v>0</v>
      </c>
      <c r="BM484" s="1">
        <f>IFERROR(IF($AE484&gt;$AE483,VLOOKUP($AC484+AM$1,STOCK!$F$10:$AB$209,17,0),IF($AE484=$AE483,(IF(BM483&gt;=1,BM483-COUNTIFS($AE483:$AE483,$AC484,AM483:AM483,$AI$2),0)),0)),0)</f>
        <v>0</v>
      </c>
      <c r="BN484" s="1">
        <f>IFERROR(IF($AE484&gt;$AE483,VLOOKUP($AC484+AN$1,STOCK!$F$10:$AB$209,17,0),IF($AE484=$AE483,(IF(BN483&gt;=1,BN483-COUNTIFS($AE483:$AE483,$AC484,AN483:AN483,$AI$2),0)),0)),0)</f>
        <v>0</v>
      </c>
      <c r="BO484" s="1">
        <f>IFERROR(IF($AE484&gt;$AE483,VLOOKUP($AC484+AO$1,STOCK!$F$10:$AB$209,17,0),IF($AE484=$AE483,(IF(BO483&gt;=1,BO483-COUNTIFS($AE483:$AE483,$AC484,AO483:AO483,$AI$2),0)),0)),0)</f>
        <v>0</v>
      </c>
      <c r="BP484" s="1">
        <f>IFERROR(IF($AE484&gt;$AE483,VLOOKUP($AC484+AP$1,STOCK!$F$10:$AB$209,17,0),IF($AE484=$AE483,(IF(BP483&gt;=1,BP483-COUNTIFS($AE483:$AE483,$AC484,AP483:AP483,$AI$2),0)),0)),0)</f>
        <v>0</v>
      </c>
      <c r="BQ484" s="1">
        <f>IFERROR(IF($AE484&gt;$AE483,VLOOKUP($AC484+AQ$1,STOCK!$F$10:$AB$209,17,0),IF($AE484=$AE483,(IF(BQ483&gt;=1,BQ483-COUNTIFS($AE483:$AE483,$AC484,AQ483:AQ483,$AI$2),0)),0)),0)</f>
        <v>0</v>
      </c>
      <c r="BR484" s="1">
        <f>IFERROR(IF($AE484&gt;$AE483,VLOOKUP($AC484+AR$1,STOCK!$F$10:$AB$209,17,0),IF($AE484=$AE483,(IF(BR483&gt;=1,BR483-COUNTIFS($AE483:$AE483,$AC484,AR483:AR483,$AI$2),0)),0)),0)</f>
        <v>0</v>
      </c>
      <c r="BS484" s="1">
        <f>IFERROR(IF($AE484&gt;$AE483,VLOOKUP($AC484+AS$1,STOCK!$F$10:$AB$209,17,0),IF($AE484=$AE483,(IF(BS483&gt;=1,BS483-COUNTIFS($AE483:$AE483,$AC484,AS483:AS483,$AI$2),0)),0)),0)</f>
        <v>0</v>
      </c>
      <c r="BT484" s="1">
        <f>IFERROR(IF($AE484&gt;$AE483,VLOOKUP($AC484+AT$1,STOCK!$F$10:$AB$209,17,0),IF($AE484=$AE483,(IF(BT483&gt;=1,BT483-COUNTIFS($AE483:$AE483,$AC484,AT483:AT483,$AI$2),0)),0)),0)</f>
        <v>0</v>
      </c>
      <c r="BU484" s="1">
        <f>IFERROR(IF($AE484&gt;$AE483,VLOOKUP($AC484+AU$1,STOCK!$F$10:$AB$209,17,0),IF($AE484=$AE483,(IF(BU483&gt;=1,BU483-COUNTIFS($AE483:$AE483,$AC484,AU483:AU483,$AI$2),0)),0)),0)</f>
        <v>0</v>
      </c>
      <c r="BV484" s="1">
        <f>IFERROR(IF($AE484&gt;$AE483,VLOOKUP($AC484+AV$1,STOCK!$F$10:$AB$209,17,0),IF($AE484=$AE483,(IF(BV483&gt;=1,BV483-COUNTIFS($AE483:$AE483,$AC484,AV483:AV483,$AI$2),0)),0)),0)</f>
        <v>0</v>
      </c>
      <c r="BW484" s="1">
        <f>IFERROR(IF($AE484&gt;$AE483,VLOOKUP($AC484+AW$1,STOCK!$F$10:$AB$209,17,0),IF($AE484=$AE483,(IF(BW483&gt;=1,BW483-COUNTIFS($AE483:$AE483,$AC484,AW483:AW483,$AI$2),0)),0)),0)</f>
        <v>0</v>
      </c>
      <c r="BX484" s="1">
        <f>IFERROR(IF($AE484&gt;$AE483,VLOOKUP($AC484+AX$1,STOCK!$F$10:$AB$209,17,0),IF($AE484=$AE483,(IF(BX483&gt;=1,BX483-COUNTIFS($AE483:$AE483,$AC484,AX483:AX483,$AI$2),0)),0)),0)</f>
        <v>0</v>
      </c>
    </row>
    <row r="485" spans="29:76" x14ac:dyDescent="0.25">
      <c r="AC485" s="1">
        <f t="shared" si="125"/>
        <v>0</v>
      </c>
      <c r="AD485" s="1">
        <f>IFERROR(IF(LEN(AK485)&gt;=1,VLOOKUP(HLOOKUP(AK485,PROFILE!$K$5:$V$8,4,0),PROFILE!$F$1:$G$3,2,0),0),0)</f>
        <v>0</v>
      </c>
      <c r="AE485" s="1">
        <f t="shared" si="126"/>
        <v>0</v>
      </c>
      <c r="AF485" s="1">
        <v>472</v>
      </c>
      <c r="AI485" s="1" t="str">
        <f>IFERROR(IF($AH485&gt;=1,VLOOKUP($AG485,STUDENT!$O$8:$Z$1507,3,0),""),"")</f>
        <v/>
      </c>
      <c r="AJ485" s="1" t="str">
        <f>IFERROR(IF($AH485&gt;=1,VLOOKUP($AG485,STUDENT!$O$8:$Z$1507,4,0),""),"")</f>
        <v/>
      </c>
      <c r="AK485" s="1" t="str">
        <f>IFERROR(IF($AH485&gt;=1,VLOOKUP($AG485,STUDENT!$O$8:$Z$1507,6,0),""),"")</f>
        <v/>
      </c>
      <c r="AL485" s="1" t="str">
        <f t="shared" si="127"/>
        <v/>
      </c>
      <c r="AM485" s="1" t="str">
        <f t="shared" si="128"/>
        <v/>
      </c>
      <c r="AN485" s="1" t="str">
        <f t="shared" si="129"/>
        <v/>
      </c>
      <c r="AO485" s="1" t="str">
        <f t="shared" si="130"/>
        <v/>
      </c>
      <c r="AP485" s="1" t="str">
        <f t="shared" si="131"/>
        <v/>
      </c>
      <c r="AQ485" s="1" t="str">
        <f t="shared" si="132"/>
        <v/>
      </c>
      <c r="AR485" s="1" t="str">
        <f t="shared" si="133"/>
        <v/>
      </c>
      <c r="AS485" s="1" t="str">
        <f t="shared" si="134"/>
        <v/>
      </c>
      <c r="AT485" s="1" t="str">
        <f t="shared" si="135"/>
        <v/>
      </c>
      <c r="AU485" s="1" t="str">
        <f t="shared" si="136"/>
        <v/>
      </c>
      <c r="AV485" s="1" t="str">
        <f t="shared" si="137"/>
        <v/>
      </c>
      <c r="AW485" s="1" t="str">
        <f t="shared" si="138"/>
        <v/>
      </c>
      <c r="AX485" s="1" t="str">
        <f t="shared" si="139"/>
        <v/>
      </c>
      <c r="AY485" s="1">
        <f>IFERROR(IF($AE485&gt;$AE484,VLOOKUP($AC485+AL$1,STOCK!$F$10:$AB$209,16,0),IF($AE485=$AE484,(IF(AY484&gt;=1,AY484-COUNTIFS($AE484:$AE484,$AC485,AL484:AL484,$AI$1),0)),0)),0)</f>
        <v>0</v>
      </c>
      <c r="AZ485" s="1">
        <f>IFERROR(IF($AE485&gt;$AE484,VLOOKUP($AC485+AM$1,STOCK!$F$10:$AB$209,16,0),IF($AE485=$AE484,(IF(AZ484&gt;=1,AZ484-COUNTIFS($AE484:$AE484,$AC485,AM484:AM484,$AI$1),0)),0)),0)</f>
        <v>0</v>
      </c>
      <c r="BA485" s="1">
        <f>IFERROR(IF($AE485&gt;$AE484,VLOOKUP($AC485+AN$1,STOCK!$F$10:$AB$209,16,0),IF($AE485=$AE484,(IF(BA484&gt;=1,BA484-COUNTIFS($AE484:$AE484,$AC485,AN484:AN484,$AI$1),0)),0)),0)</f>
        <v>0</v>
      </c>
      <c r="BB485" s="1">
        <f>IFERROR(IF($AE485&gt;$AE484,VLOOKUP($AC485+AO$1,STOCK!$F$10:$AB$209,16,0),IF($AE485=$AE484,(IF(BB484&gt;=1,BB484-COUNTIFS($AE484:$AE484,$AC485,AO484:AO484,$AI$1),0)),0)),0)</f>
        <v>0</v>
      </c>
      <c r="BC485" s="1">
        <f>IFERROR(IF($AE485&gt;$AE484,VLOOKUP($AC485+AP$1,STOCK!$F$10:$AB$209,16,0),IF($AE485=$AE484,(IF(BC484&gt;=1,BC484-COUNTIFS($AE484:$AE484,$AC485,AP484:AP484,$AI$1),0)),0)),0)</f>
        <v>0</v>
      </c>
      <c r="BD485" s="1">
        <f>IFERROR(IF($AE485&gt;$AE484,VLOOKUP($AC485+AQ$1,STOCK!$F$10:$AB$209,16,0),IF($AE485=$AE484,(IF(BD484&gt;=1,BD484-COUNTIFS($AE484:$AE484,$AC485,AQ484:AQ484,$AI$1),0)),0)),0)</f>
        <v>0</v>
      </c>
      <c r="BE485" s="1">
        <f>IFERROR(IF($AE485&gt;$AE484,VLOOKUP($AC485+AR$1,STOCK!$F$10:$AB$209,16,0),IF($AE485=$AE484,(IF(BE484&gt;=1,BE484-COUNTIFS($AE484:$AE484,$AC485,AR484:AR484,$AI$1),0)),0)),0)</f>
        <v>0</v>
      </c>
      <c r="BF485" s="1">
        <f>IFERROR(IF($AE485&gt;$AE484,VLOOKUP($AC485+AS$1,STOCK!$F$10:$AB$209,16,0),IF($AE485=$AE484,(IF(BF484&gt;=1,BF484-COUNTIFS($AE484:$AE484,$AC485,AS484:AS484,$AI$1),0)),0)),0)</f>
        <v>0</v>
      </c>
      <c r="BG485" s="1">
        <f>IFERROR(IF($AE485&gt;$AE484,VLOOKUP($AC485+AT$1,STOCK!$F$10:$AB$209,16,0),IF($AE485=$AE484,(IF(BG484&gt;=1,BG484-COUNTIFS($AE484:$AE484,$AC485,AT484:AT484,$AI$1),0)),0)),0)</f>
        <v>0</v>
      </c>
      <c r="BH485" s="1">
        <f>IFERROR(IF($AE485&gt;$AE484,VLOOKUP($AC485+AU$1,STOCK!$F$10:$AB$209,16,0),IF($AE485=$AE484,(IF(BH484&gt;=1,BH484-COUNTIFS($AE484:$AE484,$AC485,AU484:AU484,$AI$1),0)),0)),0)</f>
        <v>0</v>
      </c>
      <c r="BI485" s="1">
        <f>IFERROR(IF($AE485&gt;$AE484,VLOOKUP($AC485+AV$1,STOCK!$F$10:$AB$209,16,0),IF($AE485=$AE484,(IF(BI484&gt;=1,BI484-COUNTIFS($AE484:$AE484,$AC485,AV484:AV484,$AI$1),0)),0)),0)</f>
        <v>0</v>
      </c>
      <c r="BJ485" s="1">
        <f>IFERROR(IF($AE485&gt;$AE484,VLOOKUP($AC485+AW$1,STOCK!$F$10:$AB$209,16,0),IF($AE485=$AE484,(IF(BJ484&gt;=1,BJ484-COUNTIFS($AE484:$AE484,$AC485,AW484:AW484,$AI$1),0)),0)),0)</f>
        <v>0</v>
      </c>
      <c r="BK485" s="1">
        <f>IFERROR(IF($AE485&gt;$AE484,VLOOKUP($AC485+AX$1,STOCK!$F$10:$AB$209,16,0),IF($AE485=$AE484,(IF(BK484&gt;=1,BK484-COUNTIFS($AE484:$AE484,$AC485,AX484:AX484,$AI$1),0)),0)),0)</f>
        <v>0</v>
      </c>
      <c r="BL485" s="1">
        <f>IFERROR(IF($AE485&gt;$AE484,VLOOKUP($AC485+AL$1,STOCK!$F$10:$AB$209,17,0),IF($AE485=$AE484,(IF(BL484&gt;=1,BL484-COUNTIFS($AE484:$AE484,$AC485,AL484:AL484,$AI$2),0)),0)),0)</f>
        <v>0</v>
      </c>
      <c r="BM485" s="1">
        <f>IFERROR(IF($AE485&gt;$AE484,VLOOKUP($AC485+AM$1,STOCK!$F$10:$AB$209,17,0),IF($AE485=$AE484,(IF(BM484&gt;=1,BM484-COUNTIFS($AE484:$AE484,$AC485,AM484:AM484,$AI$2),0)),0)),0)</f>
        <v>0</v>
      </c>
      <c r="BN485" s="1">
        <f>IFERROR(IF($AE485&gt;$AE484,VLOOKUP($AC485+AN$1,STOCK!$F$10:$AB$209,17,0),IF($AE485=$AE484,(IF(BN484&gt;=1,BN484-COUNTIFS($AE484:$AE484,$AC485,AN484:AN484,$AI$2),0)),0)),0)</f>
        <v>0</v>
      </c>
      <c r="BO485" s="1">
        <f>IFERROR(IF($AE485&gt;$AE484,VLOOKUP($AC485+AO$1,STOCK!$F$10:$AB$209,17,0),IF($AE485=$AE484,(IF(BO484&gt;=1,BO484-COUNTIFS($AE484:$AE484,$AC485,AO484:AO484,$AI$2),0)),0)),0)</f>
        <v>0</v>
      </c>
      <c r="BP485" s="1">
        <f>IFERROR(IF($AE485&gt;$AE484,VLOOKUP($AC485+AP$1,STOCK!$F$10:$AB$209,17,0),IF($AE485=$AE484,(IF(BP484&gt;=1,BP484-COUNTIFS($AE484:$AE484,$AC485,AP484:AP484,$AI$2),0)),0)),0)</f>
        <v>0</v>
      </c>
      <c r="BQ485" s="1">
        <f>IFERROR(IF($AE485&gt;$AE484,VLOOKUP($AC485+AQ$1,STOCK!$F$10:$AB$209,17,0),IF($AE485=$AE484,(IF(BQ484&gt;=1,BQ484-COUNTIFS($AE484:$AE484,$AC485,AQ484:AQ484,$AI$2),0)),0)),0)</f>
        <v>0</v>
      </c>
      <c r="BR485" s="1">
        <f>IFERROR(IF($AE485&gt;$AE484,VLOOKUP($AC485+AR$1,STOCK!$F$10:$AB$209,17,0),IF($AE485=$AE484,(IF(BR484&gt;=1,BR484-COUNTIFS($AE484:$AE484,$AC485,AR484:AR484,$AI$2),0)),0)),0)</f>
        <v>0</v>
      </c>
      <c r="BS485" s="1">
        <f>IFERROR(IF($AE485&gt;$AE484,VLOOKUP($AC485+AS$1,STOCK!$F$10:$AB$209,17,0),IF($AE485=$AE484,(IF(BS484&gt;=1,BS484-COUNTIFS($AE484:$AE484,$AC485,AS484:AS484,$AI$2),0)),0)),0)</f>
        <v>0</v>
      </c>
      <c r="BT485" s="1">
        <f>IFERROR(IF($AE485&gt;$AE484,VLOOKUP($AC485+AT$1,STOCK!$F$10:$AB$209,17,0),IF($AE485=$AE484,(IF(BT484&gt;=1,BT484-COUNTIFS($AE484:$AE484,$AC485,AT484:AT484,$AI$2),0)),0)),0)</f>
        <v>0</v>
      </c>
      <c r="BU485" s="1">
        <f>IFERROR(IF($AE485&gt;$AE484,VLOOKUP($AC485+AU$1,STOCK!$F$10:$AB$209,17,0),IF($AE485=$AE484,(IF(BU484&gt;=1,BU484-COUNTIFS($AE484:$AE484,$AC485,AU484:AU484,$AI$2),0)),0)),0)</f>
        <v>0</v>
      </c>
      <c r="BV485" s="1">
        <f>IFERROR(IF($AE485&gt;$AE484,VLOOKUP($AC485+AV$1,STOCK!$F$10:$AB$209,17,0),IF($AE485=$AE484,(IF(BV484&gt;=1,BV484-COUNTIFS($AE484:$AE484,$AC485,AV484:AV484,$AI$2),0)),0)),0)</f>
        <v>0</v>
      </c>
      <c r="BW485" s="1">
        <f>IFERROR(IF($AE485&gt;$AE484,VLOOKUP($AC485+AW$1,STOCK!$F$10:$AB$209,17,0),IF($AE485=$AE484,(IF(BW484&gt;=1,BW484-COUNTIFS($AE484:$AE484,$AC485,AW484:AW484,$AI$2),0)),0)),0)</f>
        <v>0</v>
      </c>
      <c r="BX485" s="1">
        <f>IFERROR(IF($AE485&gt;$AE484,VLOOKUP($AC485+AX$1,STOCK!$F$10:$AB$209,17,0),IF($AE485=$AE484,(IF(BX484&gt;=1,BX484-COUNTIFS($AE484:$AE484,$AC485,AX484:AX484,$AI$2),0)),0)),0)</f>
        <v>0</v>
      </c>
    </row>
    <row r="486" spans="29:76" x14ac:dyDescent="0.25">
      <c r="AC486" s="1">
        <f t="shared" si="125"/>
        <v>0</v>
      </c>
      <c r="AD486" s="1">
        <f>IFERROR(IF(LEN(AK486)&gt;=1,VLOOKUP(HLOOKUP(AK486,PROFILE!$K$5:$V$8,4,0),PROFILE!$F$1:$G$3,2,0),0),0)</f>
        <v>0</v>
      </c>
      <c r="AE486" s="1">
        <f t="shared" si="126"/>
        <v>0</v>
      </c>
      <c r="AF486" s="1">
        <v>473</v>
      </c>
      <c r="AI486" s="1" t="str">
        <f>IFERROR(IF($AH486&gt;=1,VLOOKUP($AG486,STUDENT!$O$8:$Z$1507,3,0),""),"")</f>
        <v/>
      </c>
      <c r="AJ486" s="1" t="str">
        <f>IFERROR(IF($AH486&gt;=1,VLOOKUP($AG486,STUDENT!$O$8:$Z$1507,4,0),""),"")</f>
        <v/>
      </c>
      <c r="AK486" s="1" t="str">
        <f>IFERROR(IF($AH486&gt;=1,VLOOKUP($AG486,STUDENT!$O$8:$Z$1507,6,0),""),"")</f>
        <v/>
      </c>
      <c r="AL486" s="1" t="str">
        <f t="shared" si="127"/>
        <v/>
      </c>
      <c r="AM486" s="1" t="str">
        <f t="shared" si="128"/>
        <v/>
      </c>
      <c r="AN486" s="1" t="str">
        <f t="shared" si="129"/>
        <v/>
      </c>
      <c r="AO486" s="1" t="str">
        <f t="shared" si="130"/>
        <v/>
      </c>
      <c r="AP486" s="1" t="str">
        <f t="shared" si="131"/>
        <v/>
      </c>
      <c r="AQ486" s="1" t="str">
        <f t="shared" si="132"/>
        <v/>
      </c>
      <c r="AR486" s="1" t="str">
        <f t="shared" si="133"/>
        <v/>
      </c>
      <c r="AS486" s="1" t="str">
        <f t="shared" si="134"/>
        <v/>
      </c>
      <c r="AT486" s="1" t="str">
        <f t="shared" si="135"/>
        <v/>
      </c>
      <c r="AU486" s="1" t="str">
        <f t="shared" si="136"/>
        <v/>
      </c>
      <c r="AV486" s="1" t="str">
        <f t="shared" si="137"/>
        <v/>
      </c>
      <c r="AW486" s="1" t="str">
        <f t="shared" si="138"/>
        <v/>
      </c>
      <c r="AX486" s="1" t="str">
        <f t="shared" si="139"/>
        <v/>
      </c>
      <c r="AY486" s="1">
        <f>IFERROR(IF($AE486&gt;$AE485,VLOOKUP($AC486+AL$1,STOCK!$F$10:$AB$209,16,0),IF($AE486=$AE485,(IF(AY485&gt;=1,AY485-COUNTIFS($AE485:$AE485,$AC486,AL485:AL485,$AI$1),0)),0)),0)</f>
        <v>0</v>
      </c>
      <c r="AZ486" s="1">
        <f>IFERROR(IF($AE486&gt;$AE485,VLOOKUP($AC486+AM$1,STOCK!$F$10:$AB$209,16,0),IF($AE486=$AE485,(IF(AZ485&gt;=1,AZ485-COUNTIFS($AE485:$AE485,$AC486,AM485:AM485,$AI$1),0)),0)),0)</f>
        <v>0</v>
      </c>
      <c r="BA486" s="1">
        <f>IFERROR(IF($AE486&gt;$AE485,VLOOKUP($AC486+AN$1,STOCK!$F$10:$AB$209,16,0),IF($AE486=$AE485,(IF(BA485&gt;=1,BA485-COUNTIFS($AE485:$AE485,$AC486,AN485:AN485,$AI$1),0)),0)),0)</f>
        <v>0</v>
      </c>
      <c r="BB486" s="1">
        <f>IFERROR(IF($AE486&gt;$AE485,VLOOKUP($AC486+AO$1,STOCK!$F$10:$AB$209,16,0),IF($AE486=$AE485,(IF(BB485&gt;=1,BB485-COUNTIFS($AE485:$AE485,$AC486,AO485:AO485,$AI$1),0)),0)),0)</f>
        <v>0</v>
      </c>
      <c r="BC486" s="1">
        <f>IFERROR(IF($AE486&gt;$AE485,VLOOKUP($AC486+AP$1,STOCK!$F$10:$AB$209,16,0),IF($AE486=$AE485,(IF(BC485&gt;=1,BC485-COUNTIFS($AE485:$AE485,$AC486,AP485:AP485,$AI$1),0)),0)),0)</f>
        <v>0</v>
      </c>
      <c r="BD486" s="1">
        <f>IFERROR(IF($AE486&gt;$AE485,VLOOKUP($AC486+AQ$1,STOCK!$F$10:$AB$209,16,0),IF($AE486=$AE485,(IF(BD485&gt;=1,BD485-COUNTIFS($AE485:$AE485,$AC486,AQ485:AQ485,$AI$1),0)),0)),0)</f>
        <v>0</v>
      </c>
      <c r="BE486" s="1">
        <f>IFERROR(IF($AE486&gt;$AE485,VLOOKUP($AC486+AR$1,STOCK!$F$10:$AB$209,16,0),IF($AE486=$AE485,(IF(BE485&gt;=1,BE485-COUNTIFS($AE485:$AE485,$AC486,AR485:AR485,$AI$1),0)),0)),0)</f>
        <v>0</v>
      </c>
      <c r="BF486" s="1">
        <f>IFERROR(IF($AE486&gt;$AE485,VLOOKUP($AC486+AS$1,STOCK!$F$10:$AB$209,16,0),IF($AE486=$AE485,(IF(BF485&gt;=1,BF485-COUNTIFS($AE485:$AE485,$AC486,AS485:AS485,$AI$1),0)),0)),0)</f>
        <v>0</v>
      </c>
      <c r="BG486" s="1">
        <f>IFERROR(IF($AE486&gt;$AE485,VLOOKUP($AC486+AT$1,STOCK!$F$10:$AB$209,16,0),IF($AE486=$AE485,(IF(BG485&gt;=1,BG485-COUNTIFS($AE485:$AE485,$AC486,AT485:AT485,$AI$1),0)),0)),0)</f>
        <v>0</v>
      </c>
      <c r="BH486" s="1">
        <f>IFERROR(IF($AE486&gt;$AE485,VLOOKUP($AC486+AU$1,STOCK!$F$10:$AB$209,16,0),IF($AE486=$AE485,(IF(BH485&gt;=1,BH485-COUNTIFS($AE485:$AE485,$AC486,AU485:AU485,$AI$1),0)),0)),0)</f>
        <v>0</v>
      </c>
      <c r="BI486" s="1">
        <f>IFERROR(IF($AE486&gt;$AE485,VLOOKUP($AC486+AV$1,STOCK!$F$10:$AB$209,16,0),IF($AE486=$AE485,(IF(BI485&gt;=1,BI485-COUNTIFS($AE485:$AE485,$AC486,AV485:AV485,$AI$1),0)),0)),0)</f>
        <v>0</v>
      </c>
      <c r="BJ486" s="1">
        <f>IFERROR(IF($AE486&gt;$AE485,VLOOKUP($AC486+AW$1,STOCK!$F$10:$AB$209,16,0),IF($AE486=$AE485,(IF(BJ485&gt;=1,BJ485-COUNTIFS($AE485:$AE485,$AC486,AW485:AW485,$AI$1),0)),0)),0)</f>
        <v>0</v>
      </c>
      <c r="BK486" s="1">
        <f>IFERROR(IF($AE486&gt;$AE485,VLOOKUP($AC486+AX$1,STOCK!$F$10:$AB$209,16,0),IF($AE486=$AE485,(IF(BK485&gt;=1,BK485-COUNTIFS($AE485:$AE485,$AC486,AX485:AX485,$AI$1),0)),0)),0)</f>
        <v>0</v>
      </c>
      <c r="BL486" s="1">
        <f>IFERROR(IF($AE486&gt;$AE485,VLOOKUP($AC486+AL$1,STOCK!$F$10:$AB$209,17,0),IF($AE486=$AE485,(IF(BL485&gt;=1,BL485-COUNTIFS($AE485:$AE485,$AC486,AL485:AL485,$AI$2),0)),0)),0)</f>
        <v>0</v>
      </c>
      <c r="BM486" s="1">
        <f>IFERROR(IF($AE486&gt;$AE485,VLOOKUP($AC486+AM$1,STOCK!$F$10:$AB$209,17,0),IF($AE486=$AE485,(IF(BM485&gt;=1,BM485-COUNTIFS($AE485:$AE485,$AC486,AM485:AM485,$AI$2),0)),0)),0)</f>
        <v>0</v>
      </c>
      <c r="BN486" s="1">
        <f>IFERROR(IF($AE486&gt;$AE485,VLOOKUP($AC486+AN$1,STOCK!$F$10:$AB$209,17,0),IF($AE486=$AE485,(IF(BN485&gt;=1,BN485-COUNTIFS($AE485:$AE485,$AC486,AN485:AN485,$AI$2),0)),0)),0)</f>
        <v>0</v>
      </c>
      <c r="BO486" s="1">
        <f>IFERROR(IF($AE486&gt;$AE485,VLOOKUP($AC486+AO$1,STOCK!$F$10:$AB$209,17,0),IF($AE486=$AE485,(IF(BO485&gt;=1,BO485-COUNTIFS($AE485:$AE485,$AC486,AO485:AO485,$AI$2),0)),0)),0)</f>
        <v>0</v>
      </c>
      <c r="BP486" s="1">
        <f>IFERROR(IF($AE486&gt;$AE485,VLOOKUP($AC486+AP$1,STOCK!$F$10:$AB$209,17,0),IF($AE486=$AE485,(IF(BP485&gt;=1,BP485-COUNTIFS($AE485:$AE485,$AC486,AP485:AP485,$AI$2),0)),0)),0)</f>
        <v>0</v>
      </c>
      <c r="BQ486" s="1">
        <f>IFERROR(IF($AE486&gt;$AE485,VLOOKUP($AC486+AQ$1,STOCK!$F$10:$AB$209,17,0),IF($AE486=$AE485,(IF(BQ485&gt;=1,BQ485-COUNTIFS($AE485:$AE485,$AC486,AQ485:AQ485,$AI$2),0)),0)),0)</f>
        <v>0</v>
      </c>
      <c r="BR486" s="1">
        <f>IFERROR(IF($AE486&gt;$AE485,VLOOKUP($AC486+AR$1,STOCK!$F$10:$AB$209,17,0),IF($AE486=$AE485,(IF(BR485&gt;=1,BR485-COUNTIFS($AE485:$AE485,$AC486,AR485:AR485,$AI$2),0)),0)),0)</f>
        <v>0</v>
      </c>
      <c r="BS486" s="1">
        <f>IFERROR(IF($AE486&gt;$AE485,VLOOKUP($AC486+AS$1,STOCK!$F$10:$AB$209,17,0),IF($AE486=$AE485,(IF(BS485&gt;=1,BS485-COUNTIFS($AE485:$AE485,$AC486,AS485:AS485,$AI$2),0)),0)),0)</f>
        <v>0</v>
      </c>
      <c r="BT486" s="1">
        <f>IFERROR(IF($AE486&gt;$AE485,VLOOKUP($AC486+AT$1,STOCK!$F$10:$AB$209,17,0),IF($AE486=$AE485,(IF(BT485&gt;=1,BT485-COUNTIFS($AE485:$AE485,$AC486,AT485:AT485,$AI$2),0)),0)),0)</f>
        <v>0</v>
      </c>
      <c r="BU486" s="1">
        <f>IFERROR(IF($AE486&gt;$AE485,VLOOKUP($AC486+AU$1,STOCK!$F$10:$AB$209,17,0),IF($AE486=$AE485,(IF(BU485&gt;=1,BU485-COUNTIFS($AE485:$AE485,$AC486,AU485:AU485,$AI$2),0)),0)),0)</f>
        <v>0</v>
      </c>
      <c r="BV486" s="1">
        <f>IFERROR(IF($AE486&gt;$AE485,VLOOKUP($AC486+AV$1,STOCK!$F$10:$AB$209,17,0),IF($AE486=$AE485,(IF(BV485&gt;=1,BV485-COUNTIFS($AE485:$AE485,$AC486,AV485:AV485,$AI$2),0)),0)),0)</f>
        <v>0</v>
      </c>
      <c r="BW486" s="1">
        <f>IFERROR(IF($AE486&gt;$AE485,VLOOKUP($AC486+AW$1,STOCK!$F$10:$AB$209,17,0),IF($AE486=$AE485,(IF(BW485&gt;=1,BW485-COUNTIFS($AE485:$AE485,$AC486,AW485:AW485,$AI$2),0)),0)),0)</f>
        <v>0</v>
      </c>
      <c r="BX486" s="1">
        <f>IFERROR(IF($AE486&gt;$AE485,VLOOKUP($AC486+AX$1,STOCK!$F$10:$AB$209,17,0),IF($AE486=$AE485,(IF(BX485&gt;=1,BX485-COUNTIFS($AE485:$AE485,$AC486,AX485:AX485,$AI$2),0)),0)),0)</f>
        <v>0</v>
      </c>
    </row>
    <row r="487" spans="29:76" x14ac:dyDescent="0.25">
      <c r="AC487" s="1">
        <f t="shared" si="125"/>
        <v>0</v>
      </c>
      <c r="AD487" s="1">
        <f>IFERROR(IF(LEN(AK487)&gt;=1,VLOOKUP(HLOOKUP(AK487,PROFILE!$K$5:$V$8,4,0),PROFILE!$F$1:$G$3,2,0),0),0)</f>
        <v>0</v>
      </c>
      <c r="AE487" s="1">
        <f t="shared" si="126"/>
        <v>0</v>
      </c>
      <c r="AF487" s="1">
        <v>474</v>
      </c>
      <c r="AI487" s="1" t="str">
        <f>IFERROR(IF($AH487&gt;=1,VLOOKUP($AG487,STUDENT!$O$8:$Z$1507,3,0),""),"")</f>
        <v/>
      </c>
      <c r="AJ487" s="1" t="str">
        <f>IFERROR(IF($AH487&gt;=1,VLOOKUP($AG487,STUDENT!$O$8:$Z$1507,4,0),""),"")</f>
        <v/>
      </c>
      <c r="AK487" s="1" t="str">
        <f>IFERROR(IF($AH487&gt;=1,VLOOKUP($AG487,STUDENT!$O$8:$Z$1507,6,0),""),"")</f>
        <v/>
      </c>
      <c r="AL487" s="1" t="str">
        <f t="shared" si="127"/>
        <v/>
      </c>
      <c r="AM487" s="1" t="str">
        <f t="shared" si="128"/>
        <v/>
      </c>
      <c r="AN487" s="1" t="str">
        <f t="shared" si="129"/>
        <v/>
      </c>
      <c r="AO487" s="1" t="str">
        <f t="shared" si="130"/>
        <v/>
      </c>
      <c r="AP487" s="1" t="str">
        <f t="shared" si="131"/>
        <v/>
      </c>
      <c r="AQ487" s="1" t="str">
        <f t="shared" si="132"/>
        <v/>
      </c>
      <c r="AR487" s="1" t="str">
        <f t="shared" si="133"/>
        <v/>
      </c>
      <c r="AS487" s="1" t="str">
        <f t="shared" si="134"/>
        <v/>
      </c>
      <c r="AT487" s="1" t="str">
        <f t="shared" si="135"/>
        <v/>
      </c>
      <c r="AU487" s="1" t="str">
        <f t="shared" si="136"/>
        <v/>
      </c>
      <c r="AV487" s="1" t="str">
        <f t="shared" si="137"/>
        <v/>
      </c>
      <c r="AW487" s="1" t="str">
        <f t="shared" si="138"/>
        <v/>
      </c>
      <c r="AX487" s="1" t="str">
        <f t="shared" si="139"/>
        <v/>
      </c>
      <c r="AY487" s="1">
        <f>IFERROR(IF($AE487&gt;$AE486,VLOOKUP($AC487+AL$1,STOCK!$F$10:$AB$209,16,0),IF($AE487=$AE486,(IF(AY486&gt;=1,AY486-COUNTIFS($AE486:$AE486,$AC487,AL486:AL486,$AI$1),0)),0)),0)</f>
        <v>0</v>
      </c>
      <c r="AZ487" s="1">
        <f>IFERROR(IF($AE487&gt;$AE486,VLOOKUP($AC487+AM$1,STOCK!$F$10:$AB$209,16,0),IF($AE487=$AE486,(IF(AZ486&gt;=1,AZ486-COUNTIFS($AE486:$AE486,$AC487,AM486:AM486,$AI$1),0)),0)),0)</f>
        <v>0</v>
      </c>
      <c r="BA487" s="1">
        <f>IFERROR(IF($AE487&gt;$AE486,VLOOKUP($AC487+AN$1,STOCK!$F$10:$AB$209,16,0),IF($AE487=$AE486,(IF(BA486&gt;=1,BA486-COUNTIFS($AE486:$AE486,$AC487,AN486:AN486,$AI$1),0)),0)),0)</f>
        <v>0</v>
      </c>
      <c r="BB487" s="1">
        <f>IFERROR(IF($AE487&gt;$AE486,VLOOKUP($AC487+AO$1,STOCK!$F$10:$AB$209,16,0),IF($AE487=$AE486,(IF(BB486&gt;=1,BB486-COUNTIFS($AE486:$AE486,$AC487,AO486:AO486,$AI$1),0)),0)),0)</f>
        <v>0</v>
      </c>
      <c r="BC487" s="1">
        <f>IFERROR(IF($AE487&gt;$AE486,VLOOKUP($AC487+AP$1,STOCK!$F$10:$AB$209,16,0),IF($AE487=$AE486,(IF(BC486&gt;=1,BC486-COUNTIFS($AE486:$AE486,$AC487,AP486:AP486,$AI$1),0)),0)),0)</f>
        <v>0</v>
      </c>
      <c r="BD487" s="1">
        <f>IFERROR(IF($AE487&gt;$AE486,VLOOKUP($AC487+AQ$1,STOCK!$F$10:$AB$209,16,0),IF($AE487=$AE486,(IF(BD486&gt;=1,BD486-COUNTIFS($AE486:$AE486,$AC487,AQ486:AQ486,$AI$1),0)),0)),0)</f>
        <v>0</v>
      </c>
      <c r="BE487" s="1">
        <f>IFERROR(IF($AE487&gt;$AE486,VLOOKUP($AC487+AR$1,STOCK!$F$10:$AB$209,16,0),IF($AE487=$AE486,(IF(BE486&gt;=1,BE486-COUNTIFS($AE486:$AE486,$AC487,AR486:AR486,$AI$1),0)),0)),0)</f>
        <v>0</v>
      </c>
      <c r="BF487" s="1">
        <f>IFERROR(IF($AE487&gt;$AE486,VLOOKUP($AC487+AS$1,STOCK!$F$10:$AB$209,16,0),IF($AE487=$AE486,(IF(BF486&gt;=1,BF486-COUNTIFS($AE486:$AE486,$AC487,AS486:AS486,$AI$1),0)),0)),0)</f>
        <v>0</v>
      </c>
      <c r="BG487" s="1">
        <f>IFERROR(IF($AE487&gt;$AE486,VLOOKUP($AC487+AT$1,STOCK!$F$10:$AB$209,16,0),IF($AE487=$AE486,(IF(BG486&gt;=1,BG486-COUNTIFS($AE486:$AE486,$AC487,AT486:AT486,$AI$1),0)),0)),0)</f>
        <v>0</v>
      </c>
      <c r="BH487" s="1">
        <f>IFERROR(IF($AE487&gt;$AE486,VLOOKUP($AC487+AU$1,STOCK!$F$10:$AB$209,16,0),IF($AE487=$AE486,(IF(BH486&gt;=1,BH486-COUNTIFS($AE486:$AE486,$AC487,AU486:AU486,$AI$1),0)),0)),0)</f>
        <v>0</v>
      </c>
      <c r="BI487" s="1">
        <f>IFERROR(IF($AE487&gt;$AE486,VLOOKUP($AC487+AV$1,STOCK!$F$10:$AB$209,16,0),IF($AE487=$AE486,(IF(BI486&gt;=1,BI486-COUNTIFS($AE486:$AE486,$AC487,AV486:AV486,$AI$1),0)),0)),0)</f>
        <v>0</v>
      </c>
      <c r="BJ487" s="1">
        <f>IFERROR(IF($AE487&gt;$AE486,VLOOKUP($AC487+AW$1,STOCK!$F$10:$AB$209,16,0),IF($AE487=$AE486,(IF(BJ486&gt;=1,BJ486-COUNTIFS($AE486:$AE486,$AC487,AW486:AW486,$AI$1),0)),0)),0)</f>
        <v>0</v>
      </c>
      <c r="BK487" s="1">
        <f>IFERROR(IF($AE487&gt;$AE486,VLOOKUP($AC487+AX$1,STOCK!$F$10:$AB$209,16,0),IF($AE487=$AE486,(IF(BK486&gt;=1,BK486-COUNTIFS($AE486:$AE486,$AC487,AX486:AX486,$AI$1),0)),0)),0)</f>
        <v>0</v>
      </c>
      <c r="BL487" s="1">
        <f>IFERROR(IF($AE487&gt;$AE486,VLOOKUP($AC487+AL$1,STOCK!$F$10:$AB$209,17,0),IF($AE487=$AE486,(IF(BL486&gt;=1,BL486-COUNTIFS($AE486:$AE486,$AC487,AL486:AL486,$AI$2),0)),0)),0)</f>
        <v>0</v>
      </c>
      <c r="BM487" s="1">
        <f>IFERROR(IF($AE487&gt;$AE486,VLOOKUP($AC487+AM$1,STOCK!$F$10:$AB$209,17,0),IF($AE487=$AE486,(IF(BM486&gt;=1,BM486-COUNTIFS($AE486:$AE486,$AC487,AM486:AM486,$AI$2),0)),0)),0)</f>
        <v>0</v>
      </c>
      <c r="BN487" s="1">
        <f>IFERROR(IF($AE487&gt;$AE486,VLOOKUP($AC487+AN$1,STOCK!$F$10:$AB$209,17,0),IF($AE487=$AE486,(IF(BN486&gt;=1,BN486-COUNTIFS($AE486:$AE486,$AC487,AN486:AN486,$AI$2),0)),0)),0)</f>
        <v>0</v>
      </c>
      <c r="BO487" s="1">
        <f>IFERROR(IF($AE487&gt;$AE486,VLOOKUP($AC487+AO$1,STOCK!$F$10:$AB$209,17,0),IF($AE487=$AE486,(IF(BO486&gt;=1,BO486-COUNTIFS($AE486:$AE486,$AC487,AO486:AO486,$AI$2),0)),0)),0)</f>
        <v>0</v>
      </c>
      <c r="BP487" s="1">
        <f>IFERROR(IF($AE487&gt;$AE486,VLOOKUP($AC487+AP$1,STOCK!$F$10:$AB$209,17,0),IF($AE487=$AE486,(IF(BP486&gt;=1,BP486-COUNTIFS($AE486:$AE486,$AC487,AP486:AP486,$AI$2),0)),0)),0)</f>
        <v>0</v>
      </c>
      <c r="BQ487" s="1">
        <f>IFERROR(IF($AE487&gt;$AE486,VLOOKUP($AC487+AQ$1,STOCK!$F$10:$AB$209,17,0),IF($AE487=$AE486,(IF(BQ486&gt;=1,BQ486-COUNTIFS($AE486:$AE486,$AC487,AQ486:AQ486,$AI$2),0)),0)),0)</f>
        <v>0</v>
      </c>
      <c r="BR487" s="1">
        <f>IFERROR(IF($AE487&gt;$AE486,VLOOKUP($AC487+AR$1,STOCK!$F$10:$AB$209,17,0),IF($AE487=$AE486,(IF(BR486&gt;=1,BR486-COUNTIFS($AE486:$AE486,$AC487,AR486:AR486,$AI$2),0)),0)),0)</f>
        <v>0</v>
      </c>
      <c r="BS487" s="1">
        <f>IFERROR(IF($AE487&gt;$AE486,VLOOKUP($AC487+AS$1,STOCK!$F$10:$AB$209,17,0),IF($AE487=$AE486,(IF(BS486&gt;=1,BS486-COUNTIFS($AE486:$AE486,$AC487,AS486:AS486,$AI$2),0)),0)),0)</f>
        <v>0</v>
      </c>
      <c r="BT487" s="1">
        <f>IFERROR(IF($AE487&gt;$AE486,VLOOKUP($AC487+AT$1,STOCK!$F$10:$AB$209,17,0),IF($AE487=$AE486,(IF(BT486&gt;=1,BT486-COUNTIFS($AE486:$AE486,$AC487,AT486:AT486,$AI$2),0)),0)),0)</f>
        <v>0</v>
      </c>
      <c r="BU487" s="1">
        <f>IFERROR(IF($AE487&gt;$AE486,VLOOKUP($AC487+AU$1,STOCK!$F$10:$AB$209,17,0),IF($AE487=$AE486,(IF(BU486&gt;=1,BU486-COUNTIFS($AE486:$AE486,$AC487,AU486:AU486,$AI$2),0)),0)),0)</f>
        <v>0</v>
      </c>
      <c r="BV487" s="1">
        <f>IFERROR(IF($AE487&gt;$AE486,VLOOKUP($AC487+AV$1,STOCK!$F$10:$AB$209,17,0),IF($AE487=$AE486,(IF(BV486&gt;=1,BV486-COUNTIFS($AE486:$AE486,$AC487,AV486:AV486,$AI$2),0)),0)),0)</f>
        <v>0</v>
      </c>
      <c r="BW487" s="1">
        <f>IFERROR(IF($AE487&gt;$AE486,VLOOKUP($AC487+AW$1,STOCK!$F$10:$AB$209,17,0),IF($AE487=$AE486,(IF(BW486&gt;=1,BW486-COUNTIFS($AE486:$AE486,$AC487,AW486:AW486,$AI$2),0)),0)),0)</f>
        <v>0</v>
      </c>
      <c r="BX487" s="1">
        <f>IFERROR(IF($AE487&gt;$AE486,VLOOKUP($AC487+AX$1,STOCK!$F$10:$AB$209,17,0),IF($AE487=$AE486,(IF(BX486&gt;=1,BX486-COUNTIFS($AE486:$AE486,$AC487,AX486:AX486,$AI$2),0)),0)),0)</f>
        <v>0</v>
      </c>
    </row>
    <row r="488" spans="29:76" x14ac:dyDescent="0.25">
      <c r="AC488" s="1">
        <f t="shared" si="125"/>
        <v>0</v>
      </c>
      <c r="AD488" s="1">
        <f>IFERROR(IF(LEN(AK488)&gt;=1,VLOOKUP(HLOOKUP(AK488,PROFILE!$K$5:$V$8,4,0),PROFILE!$F$1:$G$3,2,0),0),0)</f>
        <v>0</v>
      </c>
      <c r="AE488" s="1">
        <f t="shared" si="126"/>
        <v>0</v>
      </c>
      <c r="AF488" s="1">
        <v>475</v>
      </c>
      <c r="AI488" s="1" t="str">
        <f>IFERROR(IF($AH488&gt;=1,VLOOKUP($AG488,STUDENT!$O$8:$Z$1507,3,0),""),"")</f>
        <v/>
      </c>
      <c r="AJ488" s="1" t="str">
        <f>IFERROR(IF($AH488&gt;=1,VLOOKUP($AG488,STUDENT!$O$8:$Z$1507,4,0),""),"")</f>
        <v/>
      </c>
      <c r="AK488" s="1" t="str">
        <f>IFERROR(IF($AH488&gt;=1,VLOOKUP($AG488,STUDENT!$O$8:$Z$1507,6,0),""),"")</f>
        <v/>
      </c>
      <c r="AL488" s="1" t="str">
        <f t="shared" si="127"/>
        <v/>
      </c>
      <c r="AM488" s="1" t="str">
        <f t="shared" si="128"/>
        <v/>
      </c>
      <c r="AN488" s="1" t="str">
        <f t="shared" si="129"/>
        <v/>
      </c>
      <c r="AO488" s="1" t="str">
        <f t="shared" si="130"/>
        <v/>
      </c>
      <c r="AP488" s="1" t="str">
        <f t="shared" si="131"/>
        <v/>
      </c>
      <c r="AQ488" s="1" t="str">
        <f t="shared" si="132"/>
        <v/>
      </c>
      <c r="AR488" s="1" t="str">
        <f t="shared" si="133"/>
        <v/>
      </c>
      <c r="AS488" s="1" t="str">
        <f t="shared" si="134"/>
        <v/>
      </c>
      <c r="AT488" s="1" t="str">
        <f t="shared" si="135"/>
        <v/>
      </c>
      <c r="AU488" s="1" t="str">
        <f t="shared" si="136"/>
        <v/>
      </c>
      <c r="AV488" s="1" t="str">
        <f t="shared" si="137"/>
        <v/>
      </c>
      <c r="AW488" s="1" t="str">
        <f t="shared" si="138"/>
        <v/>
      </c>
      <c r="AX488" s="1" t="str">
        <f t="shared" si="139"/>
        <v/>
      </c>
      <c r="AY488" s="1">
        <f>IFERROR(IF($AE488&gt;$AE487,VLOOKUP($AC488+AL$1,STOCK!$F$10:$AB$209,16,0),IF($AE488=$AE487,(IF(AY487&gt;=1,AY487-COUNTIFS($AE487:$AE487,$AC488,AL487:AL487,$AI$1),0)),0)),0)</f>
        <v>0</v>
      </c>
      <c r="AZ488" s="1">
        <f>IFERROR(IF($AE488&gt;$AE487,VLOOKUP($AC488+AM$1,STOCK!$F$10:$AB$209,16,0),IF($AE488=$AE487,(IF(AZ487&gt;=1,AZ487-COUNTIFS($AE487:$AE487,$AC488,AM487:AM487,$AI$1),0)),0)),0)</f>
        <v>0</v>
      </c>
      <c r="BA488" s="1">
        <f>IFERROR(IF($AE488&gt;$AE487,VLOOKUP($AC488+AN$1,STOCK!$F$10:$AB$209,16,0),IF($AE488=$AE487,(IF(BA487&gt;=1,BA487-COUNTIFS($AE487:$AE487,$AC488,AN487:AN487,$AI$1),0)),0)),0)</f>
        <v>0</v>
      </c>
      <c r="BB488" s="1">
        <f>IFERROR(IF($AE488&gt;$AE487,VLOOKUP($AC488+AO$1,STOCK!$F$10:$AB$209,16,0),IF($AE488=$AE487,(IF(BB487&gt;=1,BB487-COUNTIFS($AE487:$AE487,$AC488,AO487:AO487,$AI$1),0)),0)),0)</f>
        <v>0</v>
      </c>
      <c r="BC488" s="1">
        <f>IFERROR(IF($AE488&gt;$AE487,VLOOKUP($AC488+AP$1,STOCK!$F$10:$AB$209,16,0),IF($AE488=$AE487,(IF(BC487&gt;=1,BC487-COUNTIFS($AE487:$AE487,$AC488,AP487:AP487,$AI$1),0)),0)),0)</f>
        <v>0</v>
      </c>
      <c r="BD488" s="1">
        <f>IFERROR(IF($AE488&gt;$AE487,VLOOKUP($AC488+AQ$1,STOCK!$F$10:$AB$209,16,0),IF($AE488=$AE487,(IF(BD487&gt;=1,BD487-COUNTIFS($AE487:$AE487,$AC488,AQ487:AQ487,$AI$1),0)),0)),0)</f>
        <v>0</v>
      </c>
      <c r="BE488" s="1">
        <f>IFERROR(IF($AE488&gt;$AE487,VLOOKUP($AC488+AR$1,STOCK!$F$10:$AB$209,16,0),IF($AE488=$AE487,(IF(BE487&gt;=1,BE487-COUNTIFS($AE487:$AE487,$AC488,AR487:AR487,$AI$1),0)),0)),0)</f>
        <v>0</v>
      </c>
      <c r="BF488" s="1">
        <f>IFERROR(IF($AE488&gt;$AE487,VLOOKUP($AC488+AS$1,STOCK!$F$10:$AB$209,16,0),IF($AE488=$AE487,(IF(BF487&gt;=1,BF487-COUNTIFS($AE487:$AE487,$AC488,AS487:AS487,$AI$1),0)),0)),0)</f>
        <v>0</v>
      </c>
      <c r="BG488" s="1">
        <f>IFERROR(IF($AE488&gt;$AE487,VLOOKUP($AC488+AT$1,STOCK!$F$10:$AB$209,16,0),IF($AE488=$AE487,(IF(BG487&gt;=1,BG487-COUNTIFS($AE487:$AE487,$AC488,AT487:AT487,$AI$1),0)),0)),0)</f>
        <v>0</v>
      </c>
      <c r="BH488" s="1">
        <f>IFERROR(IF($AE488&gt;$AE487,VLOOKUP($AC488+AU$1,STOCK!$F$10:$AB$209,16,0),IF($AE488=$AE487,(IF(BH487&gt;=1,BH487-COUNTIFS($AE487:$AE487,$AC488,AU487:AU487,$AI$1),0)),0)),0)</f>
        <v>0</v>
      </c>
      <c r="BI488" s="1">
        <f>IFERROR(IF($AE488&gt;$AE487,VLOOKUP($AC488+AV$1,STOCK!$F$10:$AB$209,16,0),IF($AE488=$AE487,(IF(BI487&gt;=1,BI487-COUNTIFS($AE487:$AE487,$AC488,AV487:AV487,$AI$1),0)),0)),0)</f>
        <v>0</v>
      </c>
      <c r="BJ488" s="1">
        <f>IFERROR(IF($AE488&gt;$AE487,VLOOKUP($AC488+AW$1,STOCK!$F$10:$AB$209,16,0),IF($AE488=$AE487,(IF(BJ487&gt;=1,BJ487-COUNTIFS($AE487:$AE487,$AC488,AW487:AW487,$AI$1),0)),0)),0)</f>
        <v>0</v>
      </c>
      <c r="BK488" s="1">
        <f>IFERROR(IF($AE488&gt;$AE487,VLOOKUP($AC488+AX$1,STOCK!$F$10:$AB$209,16,0),IF($AE488=$AE487,(IF(BK487&gt;=1,BK487-COUNTIFS($AE487:$AE487,$AC488,AX487:AX487,$AI$1),0)),0)),0)</f>
        <v>0</v>
      </c>
      <c r="BL488" s="1">
        <f>IFERROR(IF($AE488&gt;$AE487,VLOOKUP($AC488+AL$1,STOCK!$F$10:$AB$209,17,0),IF($AE488=$AE487,(IF(BL487&gt;=1,BL487-COUNTIFS($AE487:$AE487,$AC488,AL487:AL487,$AI$2),0)),0)),0)</f>
        <v>0</v>
      </c>
      <c r="BM488" s="1">
        <f>IFERROR(IF($AE488&gt;$AE487,VLOOKUP($AC488+AM$1,STOCK!$F$10:$AB$209,17,0),IF($AE488=$AE487,(IF(BM487&gt;=1,BM487-COUNTIFS($AE487:$AE487,$AC488,AM487:AM487,$AI$2),0)),0)),0)</f>
        <v>0</v>
      </c>
      <c r="BN488" s="1">
        <f>IFERROR(IF($AE488&gt;$AE487,VLOOKUP($AC488+AN$1,STOCK!$F$10:$AB$209,17,0),IF($AE488=$AE487,(IF(BN487&gt;=1,BN487-COUNTIFS($AE487:$AE487,$AC488,AN487:AN487,$AI$2),0)),0)),0)</f>
        <v>0</v>
      </c>
      <c r="BO488" s="1">
        <f>IFERROR(IF($AE488&gt;$AE487,VLOOKUP($AC488+AO$1,STOCK!$F$10:$AB$209,17,0),IF($AE488=$AE487,(IF(BO487&gt;=1,BO487-COUNTIFS($AE487:$AE487,$AC488,AO487:AO487,$AI$2),0)),0)),0)</f>
        <v>0</v>
      </c>
      <c r="BP488" s="1">
        <f>IFERROR(IF($AE488&gt;$AE487,VLOOKUP($AC488+AP$1,STOCK!$F$10:$AB$209,17,0),IF($AE488=$AE487,(IF(BP487&gt;=1,BP487-COUNTIFS($AE487:$AE487,$AC488,AP487:AP487,$AI$2),0)),0)),0)</f>
        <v>0</v>
      </c>
      <c r="BQ488" s="1">
        <f>IFERROR(IF($AE488&gt;$AE487,VLOOKUP($AC488+AQ$1,STOCK!$F$10:$AB$209,17,0),IF($AE488=$AE487,(IF(BQ487&gt;=1,BQ487-COUNTIFS($AE487:$AE487,$AC488,AQ487:AQ487,$AI$2),0)),0)),0)</f>
        <v>0</v>
      </c>
      <c r="BR488" s="1">
        <f>IFERROR(IF($AE488&gt;$AE487,VLOOKUP($AC488+AR$1,STOCK!$F$10:$AB$209,17,0),IF($AE488=$AE487,(IF(BR487&gt;=1,BR487-COUNTIFS($AE487:$AE487,$AC488,AR487:AR487,$AI$2),0)),0)),0)</f>
        <v>0</v>
      </c>
      <c r="BS488" s="1">
        <f>IFERROR(IF($AE488&gt;$AE487,VLOOKUP($AC488+AS$1,STOCK!$F$10:$AB$209,17,0),IF($AE488=$AE487,(IF(BS487&gt;=1,BS487-COUNTIFS($AE487:$AE487,$AC488,AS487:AS487,$AI$2),0)),0)),0)</f>
        <v>0</v>
      </c>
      <c r="BT488" s="1">
        <f>IFERROR(IF($AE488&gt;$AE487,VLOOKUP($AC488+AT$1,STOCK!$F$10:$AB$209,17,0),IF($AE488=$AE487,(IF(BT487&gt;=1,BT487-COUNTIFS($AE487:$AE487,$AC488,AT487:AT487,$AI$2),0)),0)),0)</f>
        <v>0</v>
      </c>
      <c r="BU488" s="1">
        <f>IFERROR(IF($AE488&gt;$AE487,VLOOKUP($AC488+AU$1,STOCK!$F$10:$AB$209,17,0),IF($AE488=$AE487,(IF(BU487&gt;=1,BU487-COUNTIFS($AE487:$AE487,$AC488,AU487:AU487,$AI$2),0)),0)),0)</f>
        <v>0</v>
      </c>
      <c r="BV488" s="1">
        <f>IFERROR(IF($AE488&gt;$AE487,VLOOKUP($AC488+AV$1,STOCK!$F$10:$AB$209,17,0),IF($AE488=$AE487,(IF(BV487&gt;=1,BV487-COUNTIFS($AE487:$AE487,$AC488,AV487:AV487,$AI$2),0)),0)),0)</f>
        <v>0</v>
      </c>
      <c r="BW488" s="1">
        <f>IFERROR(IF($AE488&gt;$AE487,VLOOKUP($AC488+AW$1,STOCK!$F$10:$AB$209,17,0),IF($AE488=$AE487,(IF(BW487&gt;=1,BW487-COUNTIFS($AE487:$AE487,$AC488,AW487:AW487,$AI$2),0)),0)),0)</f>
        <v>0</v>
      </c>
      <c r="BX488" s="1">
        <f>IFERROR(IF($AE488&gt;$AE487,VLOOKUP($AC488+AX$1,STOCK!$F$10:$AB$209,17,0),IF($AE488=$AE487,(IF(BX487&gt;=1,BX487-COUNTIFS($AE487:$AE487,$AC488,AX487:AX487,$AI$2),0)),0)),0)</f>
        <v>0</v>
      </c>
    </row>
    <row r="489" spans="29:76" x14ac:dyDescent="0.25">
      <c r="AC489" s="1">
        <f t="shared" si="125"/>
        <v>0</v>
      </c>
      <c r="AD489" s="1">
        <f>IFERROR(IF(LEN(AK489)&gt;=1,VLOOKUP(HLOOKUP(AK489,PROFILE!$K$5:$V$8,4,0),PROFILE!$F$1:$G$3,2,0),0),0)</f>
        <v>0</v>
      </c>
      <c r="AE489" s="1">
        <f t="shared" si="126"/>
        <v>0</v>
      </c>
      <c r="AF489" s="1">
        <v>476</v>
      </c>
      <c r="AI489" s="1" t="str">
        <f>IFERROR(IF($AH489&gt;=1,VLOOKUP($AG489,STUDENT!$O$8:$Z$1507,3,0),""),"")</f>
        <v/>
      </c>
      <c r="AJ489" s="1" t="str">
        <f>IFERROR(IF($AH489&gt;=1,VLOOKUP($AG489,STUDENT!$O$8:$Z$1507,4,0),""),"")</f>
        <v/>
      </c>
      <c r="AK489" s="1" t="str">
        <f>IFERROR(IF($AH489&gt;=1,VLOOKUP($AG489,STUDENT!$O$8:$Z$1507,6,0),""),"")</f>
        <v/>
      </c>
      <c r="AL489" s="1" t="str">
        <f t="shared" si="127"/>
        <v/>
      </c>
      <c r="AM489" s="1" t="str">
        <f t="shared" si="128"/>
        <v/>
      </c>
      <c r="AN489" s="1" t="str">
        <f t="shared" si="129"/>
        <v/>
      </c>
      <c r="AO489" s="1" t="str">
        <f t="shared" si="130"/>
        <v/>
      </c>
      <c r="AP489" s="1" t="str">
        <f t="shared" si="131"/>
        <v/>
      </c>
      <c r="AQ489" s="1" t="str">
        <f t="shared" si="132"/>
        <v/>
      </c>
      <c r="AR489" s="1" t="str">
        <f t="shared" si="133"/>
        <v/>
      </c>
      <c r="AS489" s="1" t="str">
        <f t="shared" si="134"/>
        <v/>
      </c>
      <c r="AT489" s="1" t="str">
        <f t="shared" si="135"/>
        <v/>
      </c>
      <c r="AU489" s="1" t="str">
        <f t="shared" si="136"/>
        <v/>
      </c>
      <c r="AV489" s="1" t="str">
        <f t="shared" si="137"/>
        <v/>
      </c>
      <c r="AW489" s="1" t="str">
        <f t="shared" si="138"/>
        <v/>
      </c>
      <c r="AX489" s="1" t="str">
        <f t="shared" si="139"/>
        <v/>
      </c>
      <c r="AY489" s="1">
        <f>IFERROR(IF($AE489&gt;$AE488,VLOOKUP($AC489+AL$1,STOCK!$F$10:$AB$209,16,0),IF($AE489=$AE488,(IF(AY488&gt;=1,AY488-COUNTIFS($AE488:$AE488,$AC489,AL488:AL488,$AI$1),0)),0)),0)</f>
        <v>0</v>
      </c>
      <c r="AZ489" s="1">
        <f>IFERROR(IF($AE489&gt;$AE488,VLOOKUP($AC489+AM$1,STOCK!$F$10:$AB$209,16,0),IF($AE489=$AE488,(IF(AZ488&gt;=1,AZ488-COUNTIFS($AE488:$AE488,$AC489,AM488:AM488,$AI$1),0)),0)),0)</f>
        <v>0</v>
      </c>
      <c r="BA489" s="1">
        <f>IFERROR(IF($AE489&gt;$AE488,VLOOKUP($AC489+AN$1,STOCK!$F$10:$AB$209,16,0),IF($AE489=$AE488,(IF(BA488&gt;=1,BA488-COUNTIFS($AE488:$AE488,$AC489,AN488:AN488,$AI$1),0)),0)),0)</f>
        <v>0</v>
      </c>
      <c r="BB489" s="1">
        <f>IFERROR(IF($AE489&gt;$AE488,VLOOKUP($AC489+AO$1,STOCK!$F$10:$AB$209,16,0),IF($AE489=$AE488,(IF(BB488&gt;=1,BB488-COUNTIFS($AE488:$AE488,$AC489,AO488:AO488,$AI$1),0)),0)),0)</f>
        <v>0</v>
      </c>
      <c r="BC489" s="1">
        <f>IFERROR(IF($AE489&gt;$AE488,VLOOKUP($AC489+AP$1,STOCK!$F$10:$AB$209,16,0),IF($AE489=$AE488,(IF(BC488&gt;=1,BC488-COUNTIFS($AE488:$AE488,$AC489,AP488:AP488,$AI$1),0)),0)),0)</f>
        <v>0</v>
      </c>
      <c r="BD489" s="1">
        <f>IFERROR(IF($AE489&gt;$AE488,VLOOKUP($AC489+AQ$1,STOCK!$F$10:$AB$209,16,0),IF($AE489=$AE488,(IF(BD488&gt;=1,BD488-COUNTIFS($AE488:$AE488,$AC489,AQ488:AQ488,$AI$1),0)),0)),0)</f>
        <v>0</v>
      </c>
      <c r="BE489" s="1">
        <f>IFERROR(IF($AE489&gt;$AE488,VLOOKUP($AC489+AR$1,STOCK!$F$10:$AB$209,16,0),IF($AE489=$AE488,(IF(BE488&gt;=1,BE488-COUNTIFS($AE488:$AE488,$AC489,AR488:AR488,$AI$1),0)),0)),0)</f>
        <v>0</v>
      </c>
      <c r="BF489" s="1">
        <f>IFERROR(IF($AE489&gt;$AE488,VLOOKUP($AC489+AS$1,STOCK!$F$10:$AB$209,16,0),IF($AE489=$AE488,(IF(BF488&gt;=1,BF488-COUNTIFS($AE488:$AE488,$AC489,AS488:AS488,$AI$1),0)),0)),0)</f>
        <v>0</v>
      </c>
      <c r="BG489" s="1">
        <f>IFERROR(IF($AE489&gt;$AE488,VLOOKUP($AC489+AT$1,STOCK!$F$10:$AB$209,16,0),IF($AE489=$AE488,(IF(BG488&gt;=1,BG488-COUNTIFS($AE488:$AE488,$AC489,AT488:AT488,$AI$1),0)),0)),0)</f>
        <v>0</v>
      </c>
      <c r="BH489" s="1">
        <f>IFERROR(IF($AE489&gt;$AE488,VLOOKUP($AC489+AU$1,STOCK!$F$10:$AB$209,16,0),IF($AE489=$AE488,(IF(BH488&gt;=1,BH488-COUNTIFS($AE488:$AE488,$AC489,AU488:AU488,$AI$1),0)),0)),0)</f>
        <v>0</v>
      </c>
      <c r="BI489" s="1">
        <f>IFERROR(IF($AE489&gt;$AE488,VLOOKUP($AC489+AV$1,STOCK!$F$10:$AB$209,16,0),IF($AE489=$AE488,(IF(BI488&gt;=1,BI488-COUNTIFS($AE488:$AE488,$AC489,AV488:AV488,$AI$1),0)),0)),0)</f>
        <v>0</v>
      </c>
      <c r="BJ489" s="1">
        <f>IFERROR(IF($AE489&gt;$AE488,VLOOKUP($AC489+AW$1,STOCK!$F$10:$AB$209,16,0),IF($AE489=$AE488,(IF(BJ488&gt;=1,BJ488-COUNTIFS($AE488:$AE488,$AC489,AW488:AW488,$AI$1),0)),0)),0)</f>
        <v>0</v>
      </c>
      <c r="BK489" s="1">
        <f>IFERROR(IF($AE489&gt;$AE488,VLOOKUP($AC489+AX$1,STOCK!$F$10:$AB$209,16,0),IF($AE489=$AE488,(IF(BK488&gt;=1,BK488-COUNTIFS($AE488:$AE488,$AC489,AX488:AX488,$AI$1),0)),0)),0)</f>
        <v>0</v>
      </c>
      <c r="BL489" s="1">
        <f>IFERROR(IF($AE489&gt;$AE488,VLOOKUP($AC489+AL$1,STOCK!$F$10:$AB$209,17,0),IF($AE489=$AE488,(IF(BL488&gt;=1,BL488-COUNTIFS($AE488:$AE488,$AC489,AL488:AL488,$AI$2),0)),0)),0)</f>
        <v>0</v>
      </c>
      <c r="BM489" s="1">
        <f>IFERROR(IF($AE489&gt;$AE488,VLOOKUP($AC489+AM$1,STOCK!$F$10:$AB$209,17,0),IF($AE489=$AE488,(IF(BM488&gt;=1,BM488-COUNTIFS($AE488:$AE488,$AC489,AM488:AM488,$AI$2),0)),0)),0)</f>
        <v>0</v>
      </c>
      <c r="BN489" s="1">
        <f>IFERROR(IF($AE489&gt;$AE488,VLOOKUP($AC489+AN$1,STOCK!$F$10:$AB$209,17,0),IF($AE489=$AE488,(IF(BN488&gt;=1,BN488-COUNTIFS($AE488:$AE488,$AC489,AN488:AN488,$AI$2),0)),0)),0)</f>
        <v>0</v>
      </c>
      <c r="BO489" s="1">
        <f>IFERROR(IF($AE489&gt;$AE488,VLOOKUP($AC489+AO$1,STOCK!$F$10:$AB$209,17,0),IF($AE489=$AE488,(IF(BO488&gt;=1,BO488-COUNTIFS($AE488:$AE488,$AC489,AO488:AO488,$AI$2),0)),0)),0)</f>
        <v>0</v>
      </c>
      <c r="BP489" s="1">
        <f>IFERROR(IF($AE489&gt;$AE488,VLOOKUP($AC489+AP$1,STOCK!$F$10:$AB$209,17,0),IF($AE489=$AE488,(IF(BP488&gt;=1,BP488-COUNTIFS($AE488:$AE488,$AC489,AP488:AP488,$AI$2),0)),0)),0)</f>
        <v>0</v>
      </c>
      <c r="BQ489" s="1">
        <f>IFERROR(IF($AE489&gt;$AE488,VLOOKUP($AC489+AQ$1,STOCK!$F$10:$AB$209,17,0),IF($AE489=$AE488,(IF(BQ488&gt;=1,BQ488-COUNTIFS($AE488:$AE488,$AC489,AQ488:AQ488,$AI$2),0)),0)),0)</f>
        <v>0</v>
      </c>
      <c r="BR489" s="1">
        <f>IFERROR(IF($AE489&gt;$AE488,VLOOKUP($AC489+AR$1,STOCK!$F$10:$AB$209,17,0),IF($AE489=$AE488,(IF(BR488&gt;=1,BR488-COUNTIFS($AE488:$AE488,$AC489,AR488:AR488,$AI$2),0)),0)),0)</f>
        <v>0</v>
      </c>
      <c r="BS489" s="1">
        <f>IFERROR(IF($AE489&gt;$AE488,VLOOKUP($AC489+AS$1,STOCK!$F$10:$AB$209,17,0),IF($AE489=$AE488,(IF(BS488&gt;=1,BS488-COUNTIFS($AE488:$AE488,$AC489,AS488:AS488,$AI$2),0)),0)),0)</f>
        <v>0</v>
      </c>
      <c r="BT489" s="1">
        <f>IFERROR(IF($AE489&gt;$AE488,VLOOKUP($AC489+AT$1,STOCK!$F$10:$AB$209,17,0),IF($AE489=$AE488,(IF(BT488&gt;=1,BT488-COUNTIFS($AE488:$AE488,$AC489,AT488:AT488,$AI$2),0)),0)),0)</f>
        <v>0</v>
      </c>
      <c r="BU489" s="1">
        <f>IFERROR(IF($AE489&gt;$AE488,VLOOKUP($AC489+AU$1,STOCK!$F$10:$AB$209,17,0),IF($AE489=$AE488,(IF(BU488&gt;=1,BU488-COUNTIFS($AE488:$AE488,$AC489,AU488:AU488,$AI$2),0)),0)),0)</f>
        <v>0</v>
      </c>
      <c r="BV489" s="1">
        <f>IFERROR(IF($AE489&gt;$AE488,VLOOKUP($AC489+AV$1,STOCK!$F$10:$AB$209,17,0),IF($AE489=$AE488,(IF(BV488&gt;=1,BV488-COUNTIFS($AE488:$AE488,$AC489,AV488:AV488,$AI$2),0)),0)),0)</f>
        <v>0</v>
      </c>
      <c r="BW489" s="1">
        <f>IFERROR(IF($AE489&gt;$AE488,VLOOKUP($AC489+AW$1,STOCK!$F$10:$AB$209,17,0),IF($AE489=$AE488,(IF(BW488&gt;=1,BW488-COUNTIFS($AE488:$AE488,$AC489,AW488:AW488,$AI$2),0)),0)),0)</f>
        <v>0</v>
      </c>
      <c r="BX489" s="1">
        <f>IFERROR(IF($AE489&gt;$AE488,VLOOKUP($AC489+AX$1,STOCK!$F$10:$AB$209,17,0),IF($AE489=$AE488,(IF(BX488&gt;=1,BX488-COUNTIFS($AE488:$AE488,$AC489,AX488:AX488,$AI$2),0)),0)),0)</f>
        <v>0</v>
      </c>
    </row>
    <row r="490" spans="29:76" x14ac:dyDescent="0.25">
      <c r="AC490" s="1">
        <f t="shared" si="125"/>
        <v>0</v>
      </c>
      <c r="AD490" s="1">
        <f>IFERROR(IF(LEN(AK490)&gt;=1,VLOOKUP(HLOOKUP(AK490,PROFILE!$K$5:$V$8,4,0),PROFILE!$F$1:$G$3,2,0),0),0)</f>
        <v>0</v>
      </c>
      <c r="AE490" s="1">
        <f t="shared" si="126"/>
        <v>0</v>
      </c>
      <c r="AF490" s="1">
        <v>477</v>
      </c>
      <c r="AI490" s="1" t="str">
        <f>IFERROR(IF($AH490&gt;=1,VLOOKUP($AG490,STUDENT!$O$8:$Z$1507,3,0),""),"")</f>
        <v/>
      </c>
      <c r="AJ490" s="1" t="str">
        <f>IFERROR(IF($AH490&gt;=1,VLOOKUP($AG490,STUDENT!$O$8:$Z$1507,4,0),""),"")</f>
        <v/>
      </c>
      <c r="AK490" s="1" t="str">
        <f>IFERROR(IF($AH490&gt;=1,VLOOKUP($AG490,STUDENT!$O$8:$Z$1507,6,0),""),"")</f>
        <v/>
      </c>
      <c r="AL490" s="1" t="str">
        <f t="shared" si="127"/>
        <v/>
      </c>
      <c r="AM490" s="1" t="str">
        <f t="shared" si="128"/>
        <v/>
      </c>
      <c r="AN490" s="1" t="str">
        <f t="shared" si="129"/>
        <v/>
      </c>
      <c r="AO490" s="1" t="str">
        <f t="shared" si="130"/>
        <v/>
      </c>
      <c r="AP490" s="1" t="str">
        <f t="shared" si="131"/>
        <v/>
      </c>
      <c r="AQ490" s="1" t="str">
        <f t="shared" si="132"/>
        <v/>
      </c>
      <c r="AR490" s="1" t="str">
        <f t="shared" si="133"/>
        <v/>
      </c>
      <c r="AS490" s="1" t="str">
        <f t="shared" si="134"/>
        <v/>
      </c>
      <c r="AT490" s="1" t="str">
        <f t="shared" si="135"/>
        <v/>
      </c>
      <c r="AU490" s="1" t="str">
        <f t="shared" si="136"/>
        <v/>
      </c>
      <c r="AV490" s="1" t="str">
        <f t="shared" si="137"/>
        <v/>
      </c>
      <c r="AW490" s="1" t="str">
        <f t="shared" si="138"/>
        <v/>
      </c>
      <c r="AX490" s="1" t="str">
        <f t="shared" si="139"/>
        <v/>
      </c>
      <c r="AY490" s="1">
        <f>IFERROR(IF($AE490&gt;$AE489,VLOOKUP($AC490+AL$1,STOCK!$F$10:$AB$209,16,0),IF($AE490=$AE489,(IF(AY489&gt;=1,AY489-COUNTIFS($AE489:$AE489,$AC490,AL489:AL489,$AI$1),0)),0)),0)</f>
        <v>0</v>
      </c>
      <c r="AZ490" s="1">
        <f>IFERROR(IF($AE490&gt;$AE489,VLOOKUP($AC490+AM$1,STOCK!$F$10:$AB$209,16,0),IF($AE490=$AE489,(IF(AZ489&gt;=1,AZ489-COUNTIFS($AE489:$AE489,$AC490,AM489:AM489,$AI$1),0)),0)),0)</f>
        <v>0</v>
      </c>
      <c r="BA490" s="1">
        <f>IFERROR(IF($AE490&gt;$AE489,VLOOKUP($AC490+AN$1,STOCK!$F$10:$AB$209,16,0),IF($AE490=$AE489,(IF(BA489&gt;=1,BA489-COUNTIFS($AE489:$AE489,$AC490,AN489:AN489,$AI$1),0)),0)),0)</f>
        <v>0</v>
      </c>
      <c r="BB490" s="1">
        <f>IFERROR(IF($AE490&gt;$AE489,VLOOKUP($AC490+AO$1,STOCK!$F$10:$AB$209,16,0),IF($AE490=$AE489,(IF(BB489&gt;=1,BB489-COUNTIFS($AE489:$AE489,$AC490,AO489:AO489,$AI$1),0)),0)),0)</f>
        <v>0</v>
      </c>
      <c r="BC490" s="1">
        <f>IFERROR(IF($AE490&gt;$AE489,VLOOKUP($AC490+AP$1,STOCK!$F$10:$AB$209,16,0),IF($AE490=$AE489,(IF(BC489&gt;=1,BC489-COUNTIFS($AE489:$AE489,$AC490,AP489:AP489,$AI$1),0)),0)),0)</f>
        <v>0</v>
      </c>
      <c r="BD490" s="1">
        <f>IFERROR(IF($AE490&gt;$AE489,VLOOKUP($AC490+AQ$1,STOCK!$F$10:$AB$209,16,0),IF($AE490=$AE489,(IF(BD489&gt;=1,BD489-COUNTIFS($AE489:$AE489,$AC490,AQ489:AQ489,$AI$1),0)),0)),0)</f>
        <v>0</v>
      </c>
      <c r="BE490" s="1">
        <f>IFERROR(IF($AE490&gt;$AE489,VLOOKUP($AC490+AR$1,STOCK!$F$10:$AB$209,16,0),IF($AE490=$AE489,(IF(BE489&gt;=1,BE489-COUNTIFS($AE489:$AE489,$AC490,AR489:AR489,$AI$1),0)),0)),0)</f>
        <v>0</v>
      </c>
      <c r="BF490" s="1">
        <f>IFERROR(IF($AE490&gt;$AE489,VLOOKUP($AC490+AS$1,STOCK!$F$10:$AB$209,16,0),IF($AE490=$AE489,(IF(BF489&gt;=1,BF489-COUNTIFS($AE489:$AE489,$AC490,AS489:AS489,$AI$1),0)),0)),0)</f>
        <v>0</v>
      </c>
      <c r="BG490" s="1">
        <f>IFERROR(IF($AE490&gt;$AE489,VLOOKUP($AC490+AT$1,STOCK!$F$10:$AB$209,16,0),IF($AE490=$AE489,(IF(BG489&gt;=1,BG489-COUNTIFS($AE489:$AE489,$AC490,AT489:AT489,$AI$1),0)),0)),0)</f>
        <v>0</v>
      </c>
      <c r="BH490" s="1">
        <f>IFERROR(IF($AE490&gt;$AE489,VLOOKUP($AC490+AU$1,STOCK!$F$10:$AB$209,16,0),IF($AE490=$AE489,(IF(BH489&gt;=1,BH489-COUNTIFS($AE489:$AE489,$AC490,AU489:AU489,$AI$1),0)),0)),0)</f>
        <v>0</v>
      </c>
      <c r="BI490" s="1">
        <f>IFERROR(IF($AE490&gt;$AE489,VLOOKUP($AC490+AV$1,STOCK!$F$10:$AB$209,16,0),IF($AE490=$AE489,(IF(BI489&gt;=1,BI489-COUNTIFS($AE489:$AE489,$AC490,AV489:AV489,$AI$1),0)),0)),0)</f>
        <v>0</v>
      </c>
      <c r="BJ490" s="1">
        <f>IFERROR(IF($AE490&gt;$AE489,VLOOKUP($AC490+AW$1,STOCK!$F$10:$AB$209,16,0),IF($AE490=$AE489,(IF(BJ489&gt;=1,BJ489-COUNTIFS($AE489:$AE489,$AC490,AW489:AW489,$AI$1),0)),0)),0)</f>
        <v>0</v>
      </c>
      <c r="BK490" s="1">
        <f>IFERROR(IF($AE490&gt;$AE489,VLOOKUP($AC490+AX$1,STOCK!$F$10:$AB$209,16,0),IF($AE490=$AE489,(IF(BK489&gt;=1,BK489-COUNTIFS($AE489:$AE489,$AC490,AX489:AX489,$AI$1),0)),0)),0)</f>
        <v>0</v>
      </c>
      <c r="BL490" s="1">
        <f>IFERROR(IF($AE490&gt;$AE489,VLOOKUP($AC490+AL$1,STOCK!$F$10:$AB$209,17,0),IF($AE490=$AE489,(IF(BL489&gt;=1,BL489-COUNTIFS($AE489:$AE489,$AC490,AL489:AL489,$AI$2),0)),0)),0)</f>
        <v>0</v>
      </c>
      <c r="BM490" s="1">
        <f>IFERROR(IF($AE490&gt;$AE489,VLOOKUP($AC490+AM$1,STOCK!$F$10:$AB$209,17,0),IF($AE490=$AE489,(IF(BM489&gt;=1,BM489-COUNTIFS($AE489:$AE489,$AC490,AM489:AM489,$AI$2),0)),0)),0)</f>
        <v>0</v>
      </c>
      <c r="BN490" s="1">
        <f>IFERROR(IF($AE490&gt;$AE489,VLOOKUP($AC490+AN$1,STOCK!$F$10:$AB$209,17,0),IF($AE490=$AE489,(IF(BN489&gt;=1,BN489-COUNTIFS($AE489:$AE489,$AC490,AN489:AN489,$AI$2),0)),0)),0)</f>
        <v>0</v>
      </c>
      <c r="BO490" s="1">
        <f>IFERROR(IF($AE490&gt;$AE489,VLOOKUP($AC490+AO$1,STOCK!$F$10:$AB$209,17,0),IF($AE490=$AE489,(IF(BO489&gt;=1,BO489-COUNTIFS($AE489:$AE489,$AC490,AO489:AO489,$AI$2),0)),0)),0)</f>
        <v>0</v>
      </c>
      <c r="BP490" s="1">
        <f>IFERROR(IF($AE490&gt;$AE489,VLOOKUP($AC490+AP$1,STOCK!$F$10:$AB$209,17,0),IF($AE490=$AE489,(IF(BP489&gt;=1,BP489-COUNTIFS($AE489:$AE489,$AC490,AP489:AP489,$AI$2),0)),0)),0)</f>
        <v>0</v>
      </c>
      <c r="BQ490" s="1">
        <f>IFERROR(IF($AE490&gt;$AE489,VLOOKUP($AC490+AQ$1,STOCK!$F$10:$AB$209,17,0),IF($AE490=$AE489,(IF(BQ489&gt;=1,BQ489-COUNTIFS($AE489:$AE489,$AC490,AQ489:AQ489,$AI$2),0)),0)),0)</f>
        <v>0</v>
      </c>
      <c r="BR490" s="1">
        <f>IFERROR(IF($AE490&gt;$AE489,VLOOKUP($AC490+AR$1,STOCK!$F$10:$AB$209,17,0),IF($AE490=$AE489,(IF(BR489&gt;=1,BR489-COUNTIFS($AE489:$AE489,$AC490,AR489:AR489,$AI$2),0)),0)),0)</f>
        <v>0</v>
      </c>
      <c r="BS490" s="1">
        <f>IFERROR(IF($AE490&gt;$AE489,VLOOKUP($AC490+AS$1,STOCK!$F$10:$AB$209,17,0),IF($AE490=$AE489,(IF(BS489&gt;=1,BS489-COUNTIFS($AE489:$AE489,$AC490,AS489:AS489,$AI$2),0)),0)),0)</f>
        <v>0</v>
      </c>
      <c r="BT490" s="1">
        <f>IFERROR(IF($AE490&gt;$AE489,VLOOKUP($AC490+AT$1,STOCK!$F$10:$AB$209,17,0),IF($AE490=$AE489,(IF(BT489&gt;=1,BT489-COUNTIFS($AE489:$AE489,$AC490,AT489:AT489,$AI$2),0)),0)),0)</f>
        <v>0</v>
      </c>
      <c r="BU490" s="1">
        <f>IFERROR(IF($AE490&gt;$AE489,VLOOKUP($AC490+AU$1,STOCK!$F$10:$AB$209,17,0),IF($AE490=$AE489,(IF(BU489&gt;=1,BU489-COUNTIFS($AE489:$AE489,$AC490,AU489:AU489,$AI$2),0)),0)),0)</f>
        <v>0</v>
      </c>
      <c r="BV490" s="1">
        <f>IFERROR(IF($AE490&gt;$AE489,VLOOKUP($AC490+AV$1,STOCK!$F$10:$AB$209,17,0),IF($AE490=$AE489,(IF(BV489&gt;=1,BV489-COUNTIFS($AE489:$AE489,$AC490,AV489:AV489,$AI$2),0)),0)),0)</f>
        <v>0</v>
      </c>
      <c r="BW490" s="1">
        <f>IFERROR(IF($AE490&gt;$AE489,VLOOKUP($AC490+AW$1,STOCK!$F$10:$AB$209,17,0),IF($AE490=$AE489,(IF(BW489&gt;=1,BW489-COUNTIFS($AE489:$AE489,$AC490,AW489:AW489,$AI$2),0)),0)),0)</f>
        <v>0</v>
      </c>
      <c r="BX490" s="1">
        <f>IFERROR(IF($AE490&gt;$AE489,VLOOKUP($AC490+AX$1,STOCK!$F$10:$AB$209,17,0),IF($AE490=$AE489,(IF(BX489&gt;=1,BX489-COUNTIFS($AE489:$AE489,$AC490,AX489:AX489,$AI$2),0)),0)),0)</f>
        <v>0</v>
      </c>
    </row>
    <row r="491" spans="29:76" x14ac:dyDescent="0.25">
      <c r="AC491" s="1">
        <f t="shared" si="125"/>
        <v>0</v>
      </c>
      <c r="AD491" s="1">
        <f>IFERROR(IF(LEN(AK491)&gt;=1,VLOOKUP(HLOOKUP(AK491,PROFILE!$K$5:$V$8,4,0),PROFILE!$F$1:$G$3,2,0),0),0)</f>
        <v>0</v>
      </c>
      <c r="AE491" s="1">
        <f t="shared" si="126"/>
        <v>0</v>
      </c>
      <c r="AF491" s="1">
        <v>478</v>
      </c>
      <c r="AI491" s="1" t="str">
        <f>IFERROR(IF($AH491&gt;=1,VLOOKUP($AG491,STUDENT!$O$8:$Z$1507,3,0),""),"")</f>
        <v/>
      </c>
      <c r="AJ491" s="1" t="str">
        <f>IFERROR(IF($AH491&gt;=1,VLOOKUP($AG491,STUDENT!$O$8:$Z$1507,4,0),""),"")</f>
        <v/>
      </c>
      <c r="AK491" s="1" t="str">
        <f>IFERROR(IF($AH491&gt;=1,VLOOKUP($AG491,STUDENT!$O$8:$Z$1507,6,0),""),"")</f>
        <v/>
      </c>
      <c r="AL491" s="1" t="str">
        <f t="shared" si="127"/>
        <v/>
      </c>
      <c r="AM491" s="1" t="str">
        <f t="shared" si="128"/>
        <v/>
      </c>
      <c r="AN491" s="1" t="str">
        <f t="shared" si="129"/>
        <v/>
      </c>
      <c r="AO491" s="1" t="str">
        <f t="shared" si="130"/>
        <v/>
      </c>
      <c r="AP491" s="1" t="str">
        <f t="shared" si="131"/>
        <v/>
      </c>
      <c r="AQ491" s="1" t="str">
        <f t="shared" si="132"/>
        <v/>
      </c>
      <c r="AR491" s="1" t="str">
        <f t="shared" si="133"/>
        <v/>
      </c>
      <c r="AS491" s="1" t="str">
        <f t="shared" si="134"/>
        <v/>
      </c>
      <c r="AT491" s="1" t="str">
        <f t="shared" si="135"/>
        <v/>
      </c>
      <c r="AU491" s="1" t="str">
        <f t="shared" si="136"/>
        <v/>
      </c>
      <c r="AV491" s="1" t="str">
        <f t="shared" si="137"/>
        <v/>
      </c>
      <c r="AW491" s="1" t="str">
        <f t="shared" si="138"/>
        <v/>
      </c>
      <c r="AX491" s="1" t="str">
        <f t="shared" si="139"/>
        <v/>
      </c>
      <c r="AY491" s="1">
        <f>IFERROR(IF($AE491&gt;$AE490,VLOOKUP($AC491+AL$1,STOCK!$F$10:$AB$209,16,0),IF($AE491=$AE490,(IF(AY490&gt;=1,AY490-COUNTIFS($AE490:$AE490,$AC491,AL490:AL490,$AI$1),0)),0)),0)</f>
        <v>0</v>
      </c>
      <c r="AZ491" s="1">
        <f>IFERROR(IF($AE491&gt;$AE490,VLOOKUP($AC491+AM$1,STOCK!$F$10:$AB$209,16,0),IF($AE491=$AE490,(IF(AZ490&gt;=1,AZ490-COUNTIFS($AE490:$AE490,$AC491,AM490:AM490,$AI$1),0)),0)),0)</f>
        <v>0</v>
      </c>
      <c r="BA491" s="1">
        <f>IFERROR(IF($AE491&gt;$AE490,VLOOKUP($AC491+AN$1,STOCK!$F$10:$AB$209,16,0),IF($AE491=$AE490,(IF(BA490&gt;=1,BA490-COUNTIFS($AE490:$AE490,$AC491,AN490:AN490,$AI$1),0)),0)),0)</f>
        <v>0</v>
      </c>
      <c r="BB491" s="1">
        <f>IFERROR(IF($AE491&gt;$AE490,VLOOKUP($AC491+AO$1,STOCK!$F$10:$AB$209,16,0),IF($AE491=$AE490,(IF(BB490&gt;=1,BB490-COUNTIFS($AE490:$AE490,$AC491,AO490:AO490,$AI$1),0)),0)),0)</f>
        <v>0</v>
      </c>
      <c r="BC491" s="1">
        <f>IFERROR(IF($AE491&gt;$AE490,VLOOKUP($AC491+AP$1,STOCK!$F$10:$AB$209,16,0),IF($AE491=$AE490,(IF(BC490&gt;=1,BC490-COUNTIFS($AE490:$AE490,$AC491,AP490:AP490,$AI$1),0)),0)),0)</f>
        <v>0</v>
      </c>
      <c r="BD491" s="1">
        <f>IFERROR(IF($AE491&gt;$AE490,VLOOKUP($AC491+AQ$1,STOCK!$F$10:$AB$209,16,0),IF($AE491=$AE490,(IF(BD490&gt;=1,BD490-COUNTIFS($AE490:$AE490,$AC491,AQ490:AQ490,$AI$1),0)),0)),0)</f>
        <v>0</v>
      </c>
      <c r="BE491" s="1">
        <f>IFERROR(IF($AE491&gt;$AE490,VLOOKUP($AC491+AR$1,STOCK!$F$10:$AB$209,16,0),IF($AE491=$AE490,(IF(BE490&gt;=1,BE490-COUNTIFS($AE490:$AE490,$AC491,AR490:AR490,$AI$1),0)),0)),0)</f>
        <v>0</v>
      </c>
      <c r="BF491" s="1">
        <f>IFERROR(IF($AE491&gt;$AE490,VLOOKUP($AC491+AS$1,STOCK!$F$10:$AB$209,16,0),IF($AE491=$AE490,(IF(BF490&gt;=1,BF490-COUNTIFS($AE490:$AE490,$AC491,AS490:AS490,$AI$1),0)),0)),0)</f>
        <v>0</v>
      </c>
      <c r="BG491" s="1">
        <f>IFERROR(IF($AE491&gt;$AE490,VLOOKUP($AC491+AT$1,STOCK!$F$10:$AB$209,16,0),IF($AE491=$AE490,(IF(BG490&gt;=1,BG490-COUNTIFS($AE490:$AE490,$AC491,AT490:AT490,$AI$1),0)),0)),0)</f>
        <v>0</v>
      </c>
      <c r="BH491" s="1">
        <f>IFERROR(IF($AE491&gt;$AE490,VLOOKUP($AC491+AU$1,STOCK!$F$10:$AB$209,16,0),IF($AE491=$AE490,(IF(BH490&gt;=1,BH490-COUNTIFS($AE490:$AE490,$AC491,AU490:AU490,$AI$1),0)),0)),0)</f>
        <v>0</v>
      </c>
      <c r="BI491" s="1">
        <f>IFERROR(IF($AE491&gt;$AE490,VLOOKUP($AC491+AV$1,STOCK!$F$10:$AB$209,16,0),IF($AE491=$AE490,(IF(BI490&gt;=1,BI490-COUNTIFS($AE490:$AE490,$AC491,AV490:AV490,$AI$1),0)),0)),0)</f>
        <v>0</v>
      </c>
      <c r="BJ491" s="1">
        <f>IFERROR(IF($AE491&gt;$AE490,VLOOKUP($AC491+AW$1,STOCK!$F$10:$AB$209,16,0),IF($AE491=$AE490,(IF(BJ490&gt;=1,BJ490-COUNTIFS($AE490:$AE490,$AC491,AW490:AW490,$AI$1),0)),0)),0)</f>
        <v>0</v>
      </c>
      <c r="BK491" s="1">
        <f>IFERROR(IF($AE491&gt;$AE490,VLOOKUP($AC491+AX$1,STOCK!$F$10:$AB$209,16,0),IF($AE491=$AE490,(IF(BK490&gt;=1,BK490-COUNTIFS($AE490:$AE490,$AC491,AX490:AX490,$AI$1),0)),0)),0)</f>
        <v>0</v>
      </c>
      <c r="BL491" s="1">
        <f>IFERROR(IF($AE491&gt;$AE490,VLOOKUP($AC491+AL$1,STOCK!$F$10:$AB$209,17,0),IF($AE491=$AE490,(IF(BL490&gt;=1,BL490-COUNTIFS($AE490:$AE490,$AC491,AL490:AL490,$AI$2),0)),0)),0)</f>
        <v>0</v>
      </c>
      <c r="BM491" s="1">
        <f>IFERROR(IF($AE491&gt;$AE490,VLOOKUP($AC491+AM$1,STOCK!$F$10:$AB$209,17,0),IF($AE491=$AE490,(IF(BM490&gt;=1,BM490-COUNTIFS($AE490:$AE490,$AC491,AM490:AM490,$AI$2),0)),0)),0)</f>
        <v>0</v>
      </c>
      <c r="BN491" s="1">
        <f>IFERROR(IF($AE491&gt;$AE490,VLOOKUP($AC491+AN$1,STOCK!$F$10:$AB$209,17,0),IF($AE491=$AE490,(IF(BN490&gt;=1,BN490-COUNTIFS($AE490:$AE490,$AC491,AN490:AN490,$AI$2),0)),0)),0)</f>
        <v>0</v>
      </c>
      <c r="BO491" s="1">
        <f>IFERROR(IF($AE491&gt;$AE490,VLOOKUP($AC491+AO$1,STOCK!$F$10:$AB$209,17,0),IF($AE491=$AE490,(IF(BO490&gt;=1,BO490-COUNTIFS($AE490:$AE490,$AC491,AO490:AO490,$AI$2),0)),0)),0)</f>
        <v>0</v>
      </c>
      <c r="BP491" s="1">
        <f>IFERROR(IF($AE491&gt;$AE490,VLOOKUP($AC491+AP$1,STOCK!$F$10:$AB$209,17,0),IF($AE491=$AE490,(IF(BP490&gt;=1,BP490-COUNTIFS($AE490:$AE490,$AC491,AP490:AP490,$AI$2),0)),0)),0)</f>
        <v>0</v>
      </c>
      <c r="BQ491" s="1">
        <f>IFERROR(IF($AE491&gt;$AE490,VLOOKUP($AC491+AQ$1,STOCK!$F$10:$AB$209,17,0),IF($AE491=$AE490,(IF(BQ490&gt;=1,BQ490-COUNTIFS($AE490:$AE490,$AC491,AQ490:AQ490,$AI$2),0)),0)),0)</f>
        <v>0</v>
      </c>
      <c r="BR491" s="1">
        <f>IFERROR(IF($AE491&gt;$AE490,VLOOKUP($AC491+AR$1,STOCK!$F$10:$AB$209,17,0),IF($AE491=$AE490,(IF(BR490&gt;=1,BR490-COUNTIFS($AE490:$AE490,$AC491,AR490:AR490,$AI$2),0)),0)),0)</f>
        <v>0</v>
      </c>
      <c r="BS491" s="1">
        <f>IFERROR(IF($AE491&gt;$AE490,VLOOKUP($AC491+AS$1,STOCK!$F$10:$AB$209,17,0),IF($AE491=$AE490,(IF(BS490&gt;=1,BS490-COUNTIFS($AE490:$AE490,$AC491,AS490:AS490,$AI$2),0)),0)),0)</f>
        <v>0</v>
      </c>
      <c r="BT491" s="1">
        <f>IFERROR(IF($AE491&gt;$AE490,VLOOKUP($AC491+AT$1,STOCK!$F$10:$AB$209,17,0),IF($AE491=$AE490,(IF(BT490&gt;=1,BT490-COUNTIFS($AE490:$AE490,$AC491,AT490:AT490,$AI$2),0)),0)),0)</f>
        <v>0</v>
      </c>
      <c r="BU491" s="1">
        <f>IFERROR(IF($AE491&gt;$AE490,VLOOKUP($AC491+AU$1,STOCK!$F$10:$AB$209,17,0),IF($AE491=$AE490,(IF(BU490&gt;=1,BU490-COUNTIFS($AE490:$AE490,$AC491,AU490:AU490,$AI$2),0)),0)),0)</f>
        <v>0</v>
      </c>
      <c r="BV491" s="1">
        <f>IFERROR(IF($AE491&gt;$AE490,VLOOKUP($AC491+AV$1,STOCK!$F$10:$AB$209,17,0),IF($AE491=$AE490,(IF(BV490&gt;=1,BV490-COUNTIFS($AE490:$AE490,$AC491,AV490:AV490,$AI$2),0)),0)),0)</f>
        <v>0</v>
      </c>
      <c r="BW491" s="1">
        <f>IFERROR(IF($AE491&gt;$AE490,VLOOKUP($AC491+AW$1,STOCK!$F$10:$AB$209,17,0),IF($AE491=$AE490,(IF(BW490&gt;=1,BW490-COUNTIFS($AE490:$AE490,$AC491,AW490:AW490,$AI$2),0)),0)),0)</f>
        <v>0</v>
      </c>
      <c r="BX491" s="1">
        <f>IFERROR(IF($AE491&gt;$AE490,VLOOKUP($AC491+AX$1,STOCK!$F$10:$AB$209,17,0),IF($AE491=$AE490,(IF(BX490&gt;=1,BX490-COUNTIFS($AE490:$AE490,$AC491,AX490:AX490,$AI$2),0)),0)),0)</f>
        <v>0</v>
      </c>
    </row>
    <row r="492" spans="29:76" x14ac:dyDescent="0.25">
      <c r="AC492" s="1">
        <f t="shared" si="125"/>
        <v>0</v>
      </c>
      <c r="AD492" s="1">
        <f>IFERROR(IF(LEN(AK492)&gt;=1,VLOOKUP(HLOOKUP(AK492,PROFILE!$K$5:$V$8,4,0),PROFILE!$F$1:$G$3,2,0),0),0)</f>
        <v>0</v>
      </c>
      <c r="AE492" s="1">
        <f t="shared" si="126"/>
        <v>0</v>
      </c>
      <c r="AF492" s="1">
        <v>479</v>
      </c>
      <c r="AI492" s="1" t="str">
        <f>IFERROR(IF($AH492&gt;=1,VLOOKUP($AG492,STUDENT!$O$8:$Z$1507,3,0),""),"")</f>
        <v/>
      </c>
      <c r="AJ492" s="1" t="str">
        <f>IFERROR(IF($AH492&gt;=1,VLOOKUP($AG492,STUDENT!$O$8:$Z$1507,4,0),""),"")</f>
        <v/>
      </c>
      <c r="AK492" s="1" t="str">
        <f>IFERROR(IF($AH492&gt;=1,VLOOKUP($AG492,STUDENT!$O$8:$Z$1507,6,0),""),"")</f>
        <v/>
      </c>
      <c r="AL492" s="1" t="str">
        <f t="shared" si="127"/>
        <v/>
      </c>
      <c r="AM492" s="1" t="str">
        <f t="shared" si="128"/>
        <v/>
      </c>
      <c r="AN492" s="1" t="str">
        <f t="shared" si="129"/>
        <v/>
      </c>
      <c r="AO492" s="1" t="str">
        <f t="shared" si="130"/>
        <v/>
      </c>
      <c r="AP492" s="1" t="str">
        <f t="shared" si="131"/>
        <v/>
      </c>
      <c r="AQ492" s="1" t="str">
        <f t="shared" si="132"/>
        <v/>
      </c>
      <c r="AR492" s="1" t="str">
        <f t="shared" si="133"/>
        <v/>
      </c>
      <c r="AS492" s="1" t="str">
        <f t="shared" si="134"/>
        <v/>
      </c>
      <c r="AT492" s="1" t="str">
        <f t="shared" si="135"/>
        <v/>
      </c>
      <c r="AU492" s="1" t="str">
        <f t="shared" si="136"/>
        <v/>
      </c>
      <c r="AV492" s="1" t="str">
        <f t="shared" si="137"/>
        <v/>
      </c>
      <c r="AW492" s="1" t="str">
        <f t="shared" si="138"/>
        <v/>
      </c>
      <c r="AX492" s="1" t="str">
        <f t="shared" si="139"/>
        <v/>
      </c>
      <c r="AY492" s="1">
        <f>IFERROR(IF($AE492&gt;$AE491,VLOOKUP($AC492+AL$1,STOCK!$F$10:$AB$209,16,0),IF($AE492=$AE491,(IF(AY491&gt;=1,AY491-COUNTIFS($AE491:$AE491,$AC492,AL491:AL491,$AI$1),0)),0)),0)</f>
        <v>0</v>
      </c>
      <c r="AZ492" s="1">
        <f>IFERROR(IF($AE492&gt;$AE491,VLOOKUP($AC492+AM$1,STOCK!$F$10:$AB$209,16,0),IF($AE492=$AE491,(IF(AZ491&gt;=1,AZ491-COUNTIFS($AE491:$AE491,$AC492,AM491:AM491,$AI$1),0)),0)),0)</f>
        <v>0</v>
      </c>
      <c r="BA492" s="1">
        <f>IFERROR(IF($AE492&gt;$AE491,VLOOKUP($AC492+AN$1,STOCK!$F$10:$AB$209,16,0),IF($AE492=$AE491,(IF(BA491&gt;=1,BA491-COUNTIFS($AE491:$AE491,$AC492,AN491:AN491,$AI$1),0)),0)),0)</f>
        <v>0</v>
      </c>
      <c r="BB492" s="1">
        <f>IFERROR(IF($AE492&gt;$AE491,VLOOKUP($AC492+AO$1,STOCK!$F$10:$AB$209,16,0),IF($AE492=$AE491,(IF(BB491&gt;=1,BB491-COUNTIFS($AE491:$AE491,$AC492,AO491:AO491,$AI$1),0)),0)),0)</f>
        <v>0</v>
      </c>
      <c r="BC492" s="1">
        <f>IFERROR(IF($AE492&gt;$AE491,VLOOKUP($AC492+AP$1,STOCK!$F$10:$AB$209,16,0),IF($AE492=$AE491,(IF(BC491&gt;=1,BC491-COUNTIFS($AE491:$AE491,$AC492,AP491:AP491,$AI$1),0)),0)),0)</f>
        <v>0</v>
      </c>
      <c r="BD492" s="1">
        <f>IFERROR(IF($AE492&gt;$AE491,VLOOKUP($AC492+AQ$1,STOCK!$F$10:$AB$209,16,0),IF($AE492=$AE491,(IF(BD491&gt;=1,BD491-COUNTIFS($AE491:$AE491,$AC492,AQ491:AQ491,$AI$1),0)),0)),0)</f>
        <v>0</v>
      </c>
      <c r="BE492" s="1">
        <f>IFERROR(IF($AE492&gt;$AE491,VLOOKUP($AC492+AR$1,STOCK!$F$10:$AB$209,16,0),IF($AE492=$AE491,(IF(BE491&gt;=1,BE491-COUNTIFS($AE491:$AE491,$AC492,AR491:AR491,$AI$1),0)),0)),0)</f>
        <v>0</v>
      </c>
      <c r="BF492" s="1">
        <f>IFERROR(IF($AE492&gt;$AE491,VLOOKUP($AC492+AS$1,STOCK!$F$10:$AB$209,16,0),IF($AE492=$AE491,(IF(BF491&gt;=1,BF491-COUNTIFS($AE491:$AE491,$AC492,AS491:AS491,$AI$1),0)),0)),0)</f>
        <v>0</v>
      </c>
      <c r="BG492" s="1">
        <f>IFERROR(IF($AE492&gt;$AE491,VLOOKUP($AC492+AT$1,STOCK!$F$10:$AB$209,16,0),IF($AE492=$AE491,(IF(BG491&gt;=1,BG491-COUNTIFS($AE491:$AE491,$AC492,AT491:AT491,$AI$1),0)),0)),0)</f>
        <v>0</v>
      </c>
      <c r="BH492" s="1">
        <f>IFERROR(IF($AE492&gt;$AE491,VLOOKUP($AC492+AU$1,STOCK!$F$10:$AB$209,16,0),IF($AE492=$AE491,(IF(BH491&gt;=1,BH491-COUNTIFS($AE491:$AE491,$AC492,AU491:AU491,$AI$1),0)),0)),0)</f>
        <v>0</v>
      </c>
      <c r="BI492" s="1">
        <f>IFERROR(IF($AE492&gt;$AE491,VLOOKUP($AC492+AV$1,STOCK!$F$10:$AB$209,16,0),IF($AE492=$AE491,(IF(BI491&gt;=1,BI491-COUNTIFS($AE491:$AE491,$AC492,AV491:AV491,$AI$1),0)),0)),0)</f>
        <v>0</v>
      </c>
      <c r="BJ492" s="1">
        <f>IFERROR(IF($AE492&gt;$AE491,VLOOKUP($AC492+AW$1,STOCK!$F$10:$AB$209,16,0),IF($AE492=$AE491,(IF(BJ491&gt;=1,BJ491-COUNTIFS($AE491:$AE491,$AC492,AW491:AW491,$AI$1),0)),0)),0)</f>
        <v>0</v>
      </c>
      <c r="BK492" s="1">
        <f>IFERROR(IF($AE492&gt;$AE491,VLOOKUP($AC492+AX$1,STOCK!$F$10:$AB$209,16,0),IF($AE492=$AE491,(IF(BK491&gt;=1,BK491-COUNTIFS($AE491:$AE491,$AC492,AX491:AX491,$AI$1),0)),0)),0)</f>
        <v>0</v>
      </c>
      <c r="BL492" s="1">
        <f>IFERROR(IF($AE492&gt;$AE491,VLOOKUP($AC492+AL$1,STOCK!$F$10:$AB$209,17,0),IF($AE492=$AE491,(IF(BL491&gt;=1,BL491-COUNTIFS($AE491:$AE491,$AC492,AL491:AL491,$AI$2),0)),0)),0)</f>
        <v>0</v>
      </c>
      <c r="BM492" s="1">
        <f>IFERROR(IF($AE492&gt;$AE491,VLOOKUP($AC492+AM$1,STOCK!$F$10:$AB$209,17,0),IF($AE492=$AE491,(IF(BM491&gt;=1,BM491-COUNTIFS($AE491:$AE491,$AC492,AM491:AM491,$AI$2),0)),0)),0)</f>
        <v>0</v>
      </c>
      <c r="BN492" s="1">
        <f>IFERROR(IF($AE492&gt;$AE491,VLOOKUP($AC492+AN$1,STOCK!$F$10:$AB$209,17,0),IF($AE492=$AE491,(IF(BN491&gt;=1,BN491-COUNTIFS($AE491:$AE491,$AC492,AN491:AN491,$AI$2),0)),0)),0)</f>
        <v>0</v>
      </c>
      <c r="BO492" s="1">
        <f>IFERROR(IF($AE492&gt;$AE491,VLOOKUP($AC492+AO$1,STOCK!$F$10:$AB$209,17,0),IF($AE492=$AE491,(IF(BO491&gt;=1,BO491-COUNTIFS($AE491:$AE491,$AC492,AO491:AO491,$AI$2),0)),0)),0)</f>
        <v>0</v>
      </c>
      <c r="BP492" s="1">
        <f>IFERROR(IF($AE492&gt;$AE491,VLOOKUP($AC492+AP$1,STOCK!$F$10:$AB$209,17,0),IF($AE492=$AE491,(IF(BP491&gt;=1,BP491-COUNTIFS($AE491:$AE491,$AC492,AP491:AP491,$AI$2),0)),0)),0)</f>
        <v>0</v>
      </c>
      <c r="BQ492" s="1">
        <f>IFERROR(IF($AE492&gt;$AE491,VLOOKUP($AC492+AQ$1,STOCK!$F$10:$AB$209,17,0),IF($AE492=$AE491,(IF(BQ491&gt;=1,BQ491-COUNTIFS($AE491:$AE491,$AC492,AQ491:AQ491,$AI$2),0)),0)),0)</f>
        <v>0</v>
      </c>
      <c r="BR492" s="1">
        <f>IFERROR(IF($AE492&gt;$AE491,VLOOKUP($AC492+AR$1,STOCK!$F$10:$AB$209,17,0),IF($AE492=$AE491,(IF(BR491&gt;=1,BR491-COUNTIFS($AE491:$AE491,$AC492,AR491:AR491,$AI$2),0)),0)),0)</f>
        <v>0</v>
      </c>
      <c r="BS492" s="1">
        <f>IFERROR(IF($AE492&gt;$AE491,VLOOKUP($AC492+AS$1,STOCK!$F$10:$AB$209,17,0),IF($AE492=$AE491,(IF(BS491&gt;=1,BS491-COUNTIFS($AE491:$AE491,$AC492,AS491:AS491,$AI$2),0)),0)),0)</f>
        <v>0</v>
      </c>
      <c r="BT492" s="1">
        <f>IFERROR(IF($AE492&gt;$AE491,VLOOKUP($AC492+AT$1,STOCK!$F$10:$AB$209,17,0),IF($AE492=$AE491,(IF(BT491&gt;=1,BT491-COUNTIFS($AE491:$AE491,$AC492,AT491:AT491,$AI$2),0)),0)),0)</f>
        <v>0</v>
      </c>
      <c r="BU492" s="1">
        <f>IFERROR(IF($AE492&gt;$AE491,VLOOKUP($AC492+AU$1,STOCK!$F$10:$AB$209,17,0),IF($AE492=$AE491,(IF(BU491&gt;=1,BU491-COUNTIFS($AE491:$AE491,$AC492,AU491:AU491,$AI$2),0)),0)),0)</f>
        <v>0</v>
      </c>
      <c r="BV492" s="1">
        <f>IFERROR(IF($AE492&gt;$AE491,VLOOKUP($AC492+AV$1,STOCK!$F$10:$AB$209,17,0),IF($AE492=$AE491,(IF(BV491&gt;=1,BV491-COUNTIFS($AE491:$AE491,$AC492,AV491:AV491,$AI$2),0)),0)),0)</f>
        <v>0</v>
      </c>
      <c r="BW492" s="1">
        <f>IFERROR(IF($AE492&gt;$AE491,VLOOKUP($AC492+AW$1,STOCK!$F$10:$AB$209,17,0),IF($AE492=$AE491,(IF(BW491&gt;=1,BW491-COUNTIFS($AE491:$AE491,$AC492,AW491:AW491,$AI$2),0)),0)),0)</f>
        <v>0</v>
      </c>
      <c r="BX492" s="1">
        <f>IFERROR(IF($AE492&gt;$AE491,VLOOKUP($AC492+AX$1,STOCK!$F$10:$AB$209,17,0),IF($AE492=$AE491,(IF(BX491&gt;=1,BX491-COUNTIFS($AE491:$AE491,$AC492,AX491:AX491,$AI$2),0)),0)),0)</f>
        <v>0</v>
      </c>
    </row>
    <row r="493" spans="29:76" x14ac:dyDescent="0.25">
      <c r="AC493" s="1">
        <f t="shared" si="125"/>
        <v>0</v>
      </c>
      <c r="AD493" s="1">
        <f>IFERROR(IF(LEN(AK493)&gt;=1,VLOOKUP(HLOOKUP(AK493,PROFILE!$K$5:$V$8,4,0),PROFILE!$F$1:$G$3,2,0),0),0)</f>
        <v>0</v>
      </c>
      <c r="AE493" s="1">
        <f t="shared" si="126"/>
        <v>0</v>
      </c>
      <c r="AF493" s="1">
        <v>480</v>
      </c>
      <c r="AI493" s="1" t="str">
        <f>IFERROR(IF($AH493&gt;=1,VLOOKUP($AG493,STUDENT!$O$8:$Z$1507,3,0),""),"")</f>
        <v/>
      </c>
      <c r="AJ493" s="1" t="str">
        <f>IFERROR(IF($AH493&gt;=1,VLOOKUP($AG493,STUDENT!$O$8:$Z$1507,4,0),""),"")</f>
        <v/>
      </c>
      <c r="AK493" s="1" t="str">
        <f>IFERROR(IF($AH493&gt;=1,VLOOKUP($AG493,STUDENT!$O$8:$Z$1507,6,0),""),"")</f>
        <v/>
      </c>
      <c r="AL493" s="1" t="str">
        <f t="shared" si="127"/>
        <v/>
      </c>
      <c r="AM493" s="1" t="str">
        <f t="shared" si="128"/>
        <v/>
      </c>
      <c r="AN493" s="1" t="str">
        <f t="shared" si="129"/>
        <v/>
      </c>
      <c r="AO493" s="1" t="str">
        <f t="shared" si="130"/>
        <v/>
      </c>
      <c r="AP493" s="1" t="str">
        <f t="shared" si="131"/>
        <v/>
      </c>
      <c r="AQ493" s="1" t="str">
        <f t="shared" si="132"/>
        <v/>
      </c>
      <c r="AR493" s="1" t="str">
        <f t="shared" si="133"/>
        <v/>
      </c>
      <c r="AS493" s="1" t="str">
        <f t="shared" si="134"/>
        <v/>
      </c>
      <c r="AT493" s="1" t="str">
        <f t="shared" si="135"/>
        <v/>
      </c>
      <c r="AU493" s="1" t="str">
        <f t="shared" si="136"/>
        <v/>
      </c>
      <c r="AV493" s="1" t="str">
        <f t="shared" si="137"/>
        <v/>
      </c>
      <c r="AW493" s="1" t="str">
        <f t="shared" si="138"/>
        <v/>
      </c>
      <c r="AX493" s="1" t="str">
        <f t="shared" si="139"/>
        <v/>
      </c>
      <c r="AY493" s="1">
        <f>IFERROR(IF($AE493&gt;$AE492,VLOOKUP($AC493+AL$1,STOCK!$F$10:$AB$209,16,0),IF($AE493=$AE492,(IF(AY492&gt;=1,AY492-COUNTIFS($AE492:$AE492,$AC493,AL492:AL492,$AI$1),0)),0)),0)</f>
        <v>0</v>
      </c>
      <c r="AZ493" s="1">
        <f>IFERROR(IF($AE493&gt;$AE492,VLOOKUP($AC493+AM$1,STOCK!$F$10:$AB$209,16,0),IF($AE493=$AE492,(IF(AZ492&gt;=1,AZ492-COUNTIFS($AE492:$AE492,$AC493,AM492:AM492,$AI$1),0)),0)),0)</f>
        <v>0</v>
      </c>
      <c r="BA493" s="1">
        <f>IFERROR(IF($AE493&gt;$AE492,VLOOKUP($AC493+AN$1,STOCK!$F$10:$AB$209,16,0),IF($AE493=$AE492,(IF(BA492&gt;=1,BA492-COUNTIFS($AE492:$AE492,$AC493,AN492:AN492,$AI$1),0)),0)),0)</f>
        <v>0</v>
      </c>
      <c r="BB493" s="1">
        <f>IFERROR(IF($AE493&gt;$AE492,VLOOKUP($AC493+AO$1,STOCK!$F$10:$AB$209,16,0),IF($AE493=$AE492,(IF(BB492&gt;=1,BB492-COUNTIFS($AE492:$AE492,$AC493,AO492:AO492,$AI$1),0)),0)),0)</f>
        <v>0</v>
      </c>
      <c r="BC493" s="1">
        <f>IFERROR(IF($AE493&gt;$AE492,VLOOKUP($AC493+AP$1,STOCK!$F$10:$AB$209,16,0),IF($AE493=$AE492,(IF(BC492&gt;=1,BC492-COUNTIFS($AE492:$AE492,$AC493,AP492:AP492,$AI$1),0)),0)),0)</f>
        <v>0</v>
      </c>
      <c r="BD493" s="1">
        <f>IFERROR(IF($AE493&gt;$AE492,VLOOKUP($AC493+AQ$1,STOCK!$F$10:$AB$209,16,0),IF($AE493=$AE492,(IF(BD492&gt;=1,BD492-COUNTIFS($AE492:$AE492,$AC493,AQ492:AQ492,$AI$1),0)),0)),0)</f>
        <v>0</v>
      </c>
      <c r="BE493" s="1">
        <f>IFERROR(IF($AE493&gt;$AE492,VLOOKUP($AC493+AR$1,STOCK!$F$10:$AB$209,16,0),IF($AE493=$AE492,(IF(BE492&gt;=1,BE492-COUNTIFS($AE492:$AE492,$AC493,AR492:AR492,$AI$1),0)),0)),0)</f>
        <v>0</v>
      </c>
      <c r="BF493" s="1">
        <f>IFERROR(IF($AE493&gt;$AE492,VLOOKUP($AC493+AS$1,STOCK!$F$10:$AB$209,16,0),IF($AE493=$AE492,(IF(BF492&gt;=1,BF492-COUNTIFS($AE492:$AE492,$AC493,AS492:AS492,$AI$1),0)),0)),0)</f>
        <v>0</v>
      </c>
      <c r="BG493" s="1">
        <f>IFERROR(IF($AE493&gt;$AE492,VLOOKUP($AC493+AT$1,STOCK!$F$10:$AB$209,16,0),IF($AE493=$AE492,(IF(BG492&gt;=1,BG492-COUNTIFS($AE492:$AE492,$AC493,AT492:AT492,$AI$1),0)),0)),0)</f>
        <v>0</v>
      </c>
      <c r="BH493" s="1">
        <f>IFERROR(IF($AE493&gt;$AE492,VLOOKUP($AC493+AU$1,STOCK!$F$10:$AB$209,16,0),IF($AE493=$AE492,(IF(BH492&gt;=1,BH492-COUNTIFS($AE492:$AE492,$AC493,AU492:AU492,$AI$1),0)),0)),0)</f>
        <v>0</v>
      </c>
      <c r="BI493" s="1">
        <f>IFERROR(IF($AE493&gt;$AE492,VLOOKUP($AC493+AV$1,STOCK!$F$10:$AB$209,16,0),IF($AE493=$AE492,(IF(BI492&gt;=1,BI492-COUNTIFS($AE492:$AE492,$AC493,AV492:AV492,$AI$1),0)),0)),0)</f>
        <v>0</v>
      </c>
      <c r="BJ493" s="1">
        <f>IFERROR(IF($AE493&gt;$AE492,VLOOKUP($AC493+AW$1,STOCK!$F$10:$AB$209,16,0),IF($AE493=$AE492,(IF(BJ492&gt;=1,BJ492-COUNTIFS($AE492:$AE492,$AC493,AW492:AW492,$AI$1),0)),0)),0)</f>
        <v>0</v>
      </c>
      <c r="BK493" s="1">
        <f>IFERROR(IF($AE493&gt;$AE492,VLOOKUP($AC493+AX$1,STOCK!$F$10:$AB$209,16,0),IF($AE493=$AE492,(IF(BK492&gt;=1,BK492-COUNTIFS($AE492:$AE492,$AC493,AX492:AX492,$AI$1),0)),0)),0)</f>
        <v>0</v>
      </c>
      <c r="BL493" s="1">
        <f>IFERROR(IF($AE493&gt;$AE492,VLOOKUP($AC493+AL$1,STOCK!$F$10:$AB$209,17,0),IF($AE493=$AE492,(IF(BL492&gt;=1,BL492-COUNTIFS($AE492:$AE492,$AC493,AL492:AL492,$AI$2),0)),0)),0)</f>
        <v>0</v>
      </c>
      <c r="BM493" s="1">
        <f>IFERROR(IF($AE493&gt;$AE492,VLOOKUP($AC493+AM$1,STOCK!$F$10:$AB$209,17,0),IF($AE493=$AE492,(IF(BM492&gt;=1,BM492-COUNTIFS($AE492:$AE492,$AC493,AM492:AM492,$AI$2),0)),0)),0)</f>
        <v>0</v>
      </c>
      <c r="BN493" s="1">
        <f>IFERROR(IF($AE493&gt;$AE492,VLOOKUP($AC493+AN$1,STOCK!$F$10:$AB$209,17,0),IF($AE493=$AE492,(IF(BN492&gt;=1,BN492-COUNTIFS($AE492:$AE492,$AC493,AN492:AN492,$AI$2),0)),0)),0)</f>
        <v>0</v>
      </c>
      <c r="BO493" s="1">
        <f>IFERROR(IF($AE493&gt;$AE492,VLOOKUP($AC493+AO$1,STOCK!$F$10:$AB$209,17,0),IF($AE493=$AE492,(IF(BO492&gt;=1,BO492-COUNTIFS($AE492:$AE492,$AC493,AO492:AO492,$AI$2),0)),0)),0)</f>
        <v>0</v>
      </c>
      <c r="BP493" s="1">
        <f>IFERROR(IF($AE493&gt;$AE492,VLOOKUP($AC493+AP$1,STOCK!$F$10:$AB$209,17,0),IF($AE493=$AE492,(IF(BP492&gt;=1,BP492-COUNTIFS($AE492:$AE492,$AC493,AP492:AP492,$AI$2),0)),0)),0)</f>
        <v>0</v>
      </c>
      <c r="BQ493" s="1">
        <f>IFERROR(IF($AE493&gt;$AE492,VLOOKUP($AC493+AQ$1,STOCK!$F$10:$AB$209,17,0),IF($AE493=$AE492,(IF(BQ492&gt;=1,BQ492-COUNTIFS($AE492:$AE492,$AC493,AQ492:AQ492,$AI$2),0)),0)),0)</f>
        <v>0</v>
      </c>
      <c r="BR493" s="1">
        <f>IFERROR(IF($AE493&gt;$AE492,VLOOKUP($AC493+AR$1,STOCK!$F$10:$AB$209,17,0),IF($AE493=$AE492,(IF(BR492&gt;=1,BR492-COUNTIFS($AE492:$AE492,$AC493,AR492:AR492,$AI$2),0)),0)),0)</f>
        <v>0</v>
      </c>
      <c r="BS493" s="1">
        <f>IFERROR(IF($AE493&gt;$AE492,VLOOKUP($AC493+AS$1,STOCK!$F$10:$AB$209,17,0),IF($AE493=$AE492,(IF(BS492&gt;=1,BS492-COUNTIFS($AE492:$AE492,$AC493,AS492:AS492,$AI$2),0)),0)),0)</f>
        <v>0</v>
      </c>
      <c r="BT493" s="1">
        <f>IFERROR(IF($AE493&gt;$AE492,VLOOKUP($AC493+AT$1,STOCK!$F$10:$AB$209,17,0),IF($AE493=$AE492,(IF(BT492&gt;=1,BT492-COUNTIFS($AE492:$AE492,$AC493,AT492:AT492,$AI$2),0)),0)),0)</f>
        <v>0</v>
      </c>
      <c r="BU493" s="1">
        <f>IFERROR(IF($AE493&gt;$AE492,VLOOKUP($AC493+AU$1,STOCK!$F$10:$AB$209,17,0),IF($AE493=$AE492,(IF(BU492&gt;=1,BU492-COUNTIFS($AE492:$AE492,$AC493,AU492:AU492,$AI$2),0)),0)),0)</f>
        <v>0</v>
      </c>
      <c r="BV493" s="1">
        <f>IFERROR(IF($AE493&gt;$AE492,VLOOKUP($AC493+AV$1,STOCK!$F$10:$AB$209,17,0),IF($AE493=$AE492,(IF(BV492&gt;=1,BV492-COUNTIFS($AE492:$AE492,$AC493,AV492:AV492,$AI$2),0)),0)),0)</f>
        <v>0</v>
      </c>
      <c r="BW493" s="1">
        <f>IFERROR(IF($AE493&gt;$AE492,VLOOKUP($AC493+AW$1,STOCK!$F$10:$AB$209,17,0),IF($AE493=$AE492,(IF(BW492&gt;=1,BW492-COUNTIFS($AE492:$AE492,$AC493,AW492:AW492,$AI$2),0)),0)),0)</f>
        <v>0</v>
      </c>
      <c r="BX493" s="1">
        <f>IFERROR(IF($AE493&gt;$AE492,VLOOKUP($AC493+AX$1,STOCK!$F$10:$AB$209,17,0),IF($AE493=$AE492,(IF(BX492&gt;=1,BX492-COUNTIFS($AE492:$AE492,$AC493,AX492:AX492,$AI$2),0)),0)),0)</f>
        <v>0</v>
      </c>
    </row>
    <row r="494" spans="29:76" x14ac:dyDescent="0.25">
      <c r="AC494" s="1">
        <f t="shared" si="125"/>
        <v>0</v>
      </c>
      <c r="AD494" s="1">
        <f>IFERROR(IF(LEN(AK494)&gt;=1,VLOOKUP(HLOOKUP(AK494,PROFILE!$K$5:$V$8,4,0),PROFILE!$F$1:$G$3,2,0),0),0)</f>
        <v>0</v>
      </c>
      <c r="AE494" s="1">
        <f t="shared" si="126"/>
        <v>0</v>
      </c>
      <c r="AF494" s="1">
        <v>481</v>
      </c>
      <c r="AI494" s="1" t="str">
        <f>IFERROR(IF($AH494&gt;=1,VLOOKUP($AG494,STUDENT!$O$8:$Z$1507,3,0),""),"")</f>
        <v/>
      </c>
      <c r="AJ494" s="1" t="str">
        <f>IFERROR(IF($AH494&gt;=1,VLOOKUP($AG494,STUDENT!$O$8:$Z$1507,4,0),""),"")</f>
        <v/>
      </c>
      <c r="AK494" s="1" t="str">
        <f>IFERROR(IF($AH494&gt;=1,VLOOKUP($AG494,STUDENT!$O$8:$Z$1507,6,0),""),"")</f>
        <v/>
      </c>
      <c r="AL494" s="1" t="str">
        <f t="shared" si="127"/>
        <v/>
      </c>
      <c r="AM494" s="1" t="str">
        <f t="shared" si="128"/>
        <v/>
      </c>
      <c r="AN494" s="1" t="str">
        <f t="shared" si="129"/>
        <v/>
      </c>
      <c r="AO494" s="1" t="str">
        <f t="shared" si="130"/>
        <v/>
      </c>
      <c r="AP494" s="1" t="str">
        <f t="shared" si="131"/>
        <v/>
      </c>
      <c r="AQ494" s="1" t="str">
        <f t="shared" si="132"/>
        <v/>
      </c>
      <c r="AR494" s="1" t="str">
        <f t="shared" si="133"/>
        <v/>
      </c>
      <c r="AS494" s="1" t="str">
        <f t="shared" si="134"/>
        <v/>
      </c>
      <c r="AT494" s="1" t="str">
        <f t="shared" si="135"/>
        <v/>
      </c>
      <c r="AU494" s="1" t="str">
        <f t="shared" si="136"/>
        <v/>
      </c>
      <c r="AV494" s="1" t="str">
        <f t="shared" si="137"/>
        <v/>
      </c>
      <c r="AW494" s="1" t="str">
        <f t="shared" si="138"/>
        <v/>
      </c>
      <c r="AX494" s="1" t="str">
        <f t="shared" si="139"/>
        <v/>
      </c>
      <c r="AY494" s="1">
        <f>IFERROR(IF($AE494&gt;$AE493,VLOOKUP($AC494+AL$1,STOCK!$F$10:$AB$209,16,0),IF($AE494=$AE493,(IF(AY493&gt;=1,AY493-COUNTIFS($AE493:$AE493,$AC494,AL493:AL493,$AI$1),0)),0)),0)</f>
        <v>0</v>
      </c>
      <c r="AZ494" s="1">
        <f>IFERROR(IF($AE494&gt;$AE493,VLOOKUP($AC494+AM$1,STOCK!$F$10:$AB$209,16,0),IF($AE494=$AE493,(IF(AZ493&gt;=1,AZ493-COUNTIFS($AE493:$AE493,$AC494,AM493:AM493,$AI$1),0)),0)),0)</f>
        <v>0</v>
      </c>
      <c r="BA494" s="1">
        <f>IFERROR(IF($AE494&gt;$AE493,VLOOKUP($AC494+AN$1,STOCK!$F$10:$AB$209,16,0),IF($AE494=$AE493,(IF(BA493&gt;=1,BA493-COUNTIFS($AE493:$AE493,$AC494,AN493:AN493,$AI$1),0)),0)),0)</f>
        <v>0</v>
      </c>
      <c r="BB494" s="1">
        <f>IFERROR(IF($AE494&gt;$AE493,VLOOKUP($AC494+AO$1,STOCK!$F$10:$AB$209,16,0),IF($AE494=$AE493,(IF(BB493&gt;=1,BB493-COUNTIFS($AE493:$AE493,$AC494,AO493:AO493,$AI$1),0)),0)),0)</f>
        <v>0</v>
      </c>
      <c r="BC494" s="1">
        <f>IFERROR(IF($AE494&gt;$AE493,VLOOKUP($AC494+AP$1,STOCK!$F$10:$AB$209,16,0),IF($AE494=$AE493,(IF(BC493&gt;=1,BC493-COUNTIFS($AE493:$AE493,$AC494,AP493:AP493,$AI$1),0)),0)),0)</f>
        <v>0</v>
      </c>
      <c r="BD494" s="1">
        <f>IFERROR(IF($AE494&gt;$AE493,VLOOKUP($AC494+AQ$1,STOCK!$F$10:$AB$209,16,0),IF($AE494=$AE493,(IF(BD493&gt;=1,BD493-COUNTIFS($AE493:$AE493,$AC494,AQ493:AQ493,$AI$1),0)),0)),0)</f>
        <v>0</v>
      </c>
      <c r="BE494" s="1">
        <f>IFERROR(IF($AE494&gt;$AE493,VLOOKUP($AC494+AR$1,STOCK!$F$10:$AB$209,16,0),IF($AE494=$AE493,(IF(BE493&gt;=1,BE493-COUNTIFS($AE493:$AE493,$AC494,AR493:AR493,$AI$1),0)),0)),0)</f>
        <v>0</v>
      </c>
      <c r="BF494" s="1">
        <f>IFERROR(IF($AE494&gt;$AE493,VLOOKUP($AC494+AS$1,STOCK!$F$10:$AB$209,16,0),IF($AE494=$AE493,(IF(BF493&gt;=1,BF493-COUNTIFS($AE493:$AE493,$AC494,AS493:AS493,$AI$1),0)),0)),0)</f>
        <v>0</v>
      </c>
      <c r="BG494" s="1">
        <f>IFERROR(IF($AE494&gt;$AE493,VLOOKUP($AC494+AT$1,STOCK!$F$10:$AB$209,16,0),IF($AE494=$AE493,(IF(BG493&gt;=1,BG493-COUNTIFS($AE493:$AE493,$AC494,AT493:AT493,$AI$1),0)),0)),0)</f>
        <v>0</v>
      </c>
      <c r="BH494" s="1">
        <f>IFERROR(IF($AE494&gt;$AE493,VLOOKUP($AC494+AU$1,STOCK!$F$10:$AB$209,16,0),IF($AE494=$AE493,(IF(BH493&gt;=1,BH493-COUNTIFS($AE493:$AE493,$AC494,AU493:AU493,$AI$1),0)),0)),0)</f>
        <v>0</v>
      </c>
      <c r="BI494" s="1">
        <f>IFERROR(IF($AE494&gt;$AE493,VLOOKUP($AC494+AV$1,STOCK!$F$10:$AB$209,16,0),IF($AE494=$AE493,(IF(BI493&gt;=1,BI493-COUNTIFS($AE493:$AE493,$AC494,AV493:AV493,$AI$1),0)),0)),0)</f>
        <v>0</v>
      </c>
      <c r="BJ494" s="1">
        <f>IFERROR(IF($AE494&gt;$AE493,VLOOKUP($AC494+AW$1,STOCK!$F$10:$AB$209,16,0),IF($AE494=$AE493,(IF(BJ493&gt;=1,BJ493-COUNTIFS($AE493:$AE493,$AC494,AW493:AW493,$AI$1),0)),0)),0)</f>
        <v>0</v>
      </c>
      <c r="BK494" s="1">
        <f>IFERROR(IF($AE494&gt;$AE493,VLOOKUP($AC494+AX$1,STOCK!$F$10:$AB$209,16,0),IF($AE494=$AE493,(IF(BK493&gt;=1,BK493-COUNTIFS($AE493:$AE493,$AC494,AX493:AX493,$AI$1),0)),0)),0)</f>
        <v>0</v>
      </c>
      <c r="BL494" s="1">
        <f>IFERROR(IF($AE494&gt;$AE493,VLOOKUP($AC494+AL$1,STOCK!$F$10:$AB$209,17,0),IF($AE494=$AE493,(IF(BL493&gt;=1,BL493-COUNTIFS($AE493:$AE493,$AC494,AL493:AL493,$AI$2),0)),0)),0)</f>
        <v>0</v>
      </c>
      <c r="BM494" s="1">
        <f>IFERROR(IF($AE494&gt;$AE493,VLOOKUP($AC494+AM$1,STOCK!$F$10:$AB$209,17,0),IF($AE494=$AE493,(IF(BM493&gt;=1,BM493-COUNTIFS($AE493:$AE493,$AC494,AM493:AM493,$AI$2),0)),0)),0)</f>
        <v>0</v>
      </c>
      <c r="BN494" s="1">
        <f>IFERROR(IF($AE494&gt;$AE493,VLOOKUP($AC494+AN$1,STOCK!$F$10:$AB$209,17,0),IF($AE494=$AE493,(IF(BN493&gt;=1,BN493-COUNTIFS($AE493:$AE493,$AC494,AN493:AN493,$AI$2),0)),0)),0)</f>
        <v>0</v>
      </c>
      <c r="BO494" s="1">
        <f>IFERROR(IF($AE494&gt;$AE493,VLOOKUP($AC494+AO$1,STOCK!$F$10:$AB$209,17,0),IF($AE494=$AE493,(IF(BO493&gt;=1,BO493-COUNTIFS($AE493:$AE493,$AC494,AO493:AO493,$AI$2),0)),0)),0)</f>
        <v>0</v>
      </c>
      <c r="BP494" s="1">
        <f>IFERROR(IF($AE494&gt;$AE493,VLOOKUP($AC494+AP$1,STOCK!$F$10:$AB$209,17,0),IF($AE494=$AE493,(IF(BP493&gt;=1,BP493-COUNTIFS($AE493:$AE493,$AC494,AP493:AP493,$AI$2),0)),0)),0)</f>
        <v>0</v>
      </c>
      <c r="BQ494" s="1">
        <f>IFERROR(IF($AE494&gt;$AE493,VLOOKUP($AC494+AQ$1,STOCK!$F$10:$AB$209,17,0),IF($AE494=$AE493,(IF(BQ493&gt;=1,BQ493-COUNTIFS($AE493:$AE493,$AC494,AQ493:AQ493,$AI$2),0)),0)),0)</f>
        <v>0</v>
      </c>
      <c r="BR494" s="1">
        <f>IFERROR(IF($AE494&gt;$AE493,VLOOKUP($AC494+AR$1,STOCK!$F$10:$AB$209,17,0),IF($AE494=$AE493,(IF(BR493&gt;=1,BR493-COUNTIFS($AE493:$AE493,$AC494,AR493:AR493,$AI$2),0)),0)),0)</f>
        <v>0</v>
      </c>
      <c r="BS494" s="1">
        <f>IFERROR(IF($AE494&gt;$AE493,VLOOKUP($AC494+AS$1,STOCK!$F$10:$AB$209,17,0),IF($AE494=$AE493,(IF(BS493&gt;=1,BS493-COUNTIFS($AE493:$AE493,$AC494,AS493:AS493,$AI$2),0)),0)),0)</f>
        <v>0</v>
      </c>
      <c r="BT494" s="1">
        <f>IFERROR(IF($AE494&gt;$AE493,VLOOKUP($AC494+AT$1,STOCK!$F$10:$AB$209,17,0),IF($AE494=$AE493,(IF(BT493&gt;=1,BT493-COUNTIFS($AE493:$AE493,$AC494,AT493:AT493,$AI$2),0)),0)),0)</f>
        <v>0</v>
      </c>
      <c r="BU494" s="1">
        <f>IFERROR(IF($AE494&gt;$AE493,VLOOKUP($AC494+AU$1,STOCK!$F$10:$AB$209,17,0),IF($AE494=$AE493,(IF(BU493&gt;=1,BU493-COUNTIFS($AE493:$AE493,$AC494,AU493:AU493,$AI$2),0)),0)),0)</f>
        <v>0</v>
      </c>
      <c r="BV494" s="1">
        <f>IFERROR(IF($AE494&gt;$AE493,VLOOKUP($AC494+AV$1,STOCK!$F$10:$AB$209,17,0),IF($AE494=$AE493,(IF(BV493&gt;=1,BV493-COUNTIFS($AE493:$AE493,$AC494,AV493:AV493,$AI$2),0)),0)),0)</f>
        <v>0</v>
      </c>
      <c r="BW494" s="1">
        <f>IFERROR(IF($AE494&gt;$AE493,VLOOKUP($AC494+AW$1,STOCK!$F$10:$AB$209,17,0),IF($AE494=$AE493,(IF(BW493&gt;=1,BW493-COUNTIFS($AE493:$AE493,$AC494,AW493:AW493,$AI$2),0)),0)),0)</f>
        <v>0</v>
      </c>
      <c r="BX494" s="1">
        <f>IFERROR(IF($AE494&gt;$AE493,VLOOKUP($AC494+AX$1,STOCK!$F$10:$AB$209,17,0),IF($AE494=$AE493,(IF(BX493&gt;=1,BX493-COUNTIFS($AE493:$AE493,$AC494,AX493:AX493,$AI$2),0)),0)),0)</f>
        <v>0</v>
      </c>
    </row>
    <row r="495" spans="29:76" x14ac:dyDescent="0.25">
      <c r="AC495" s="1">
        <f t="shared" si="125"/>
        <v>0</v>
      </c>
      <c r="AD495" s="1">
        <f>IFERROR(IF(LEN(AK495)&gt;=1,VLOOKUP(HLOOKUP(AK495,PROFILE!$K$5:$V$8,4,0),PROFILE!$F$1:$G$3,2,0),0),0)</f>
        <v>0</v>
      </c>
      <c r="AE495" s="1">
        <f t="shared" si="126"/>
        <v>0</v>
      </c>
      <c r="AF495" s="1">
        <v>482</v>
      </c>
      <c r="AI495" s="1" t="str">
        <f>IFERROR(IF($AH495&gt;=1,VLOOKUP($AG495,STUDENT!$O$8:$Z$1507,3,0),""),"")</f>
        <v/>
      </c>
      <c r="AJ495" s="1" t="str">
        <f>IFERROR(IF($AH495&gt;=1,VLOOKUP($AG495,STUDENT!$O$8:$Z$1507,4,0),""),"")</f>
        <v/>
      </c>
      <c r="AK495" s="1" t="str">
        <f>IFERROR(IF($AH495&gt;=1,VLOOKUP($AG495,STUDENT!$O$8:$Z$1507,6,0),""),"")</f>
        <v/>
      </c>
      <c r="AL495" s="1" t="str">
        <f t="shared" si="127"/>
        <v/>
      </c>
      <c r="AM495" s="1" t="str">
        <f t="shared" si="128"/>
        <v/>
      </c>
      <c r="AN495" s="1" t="str">
        <f t="shared" si="129"/>
        <v/>
      </c>
      <c r="AO495" s="1" t="str">
        <f t="shared" si="130"/>
        <v/>
      </c>
      <c r="AP495" s="1" t="str">
        <f t="shared" si="131"/>
        <v/>
      </c>
      <c r="AQ495" s="1" t="str">
        <f t="shared" si="132"/>
        <v/>
      </c>
      <c r="AR495" s="1" t="str">
        <f t="shared" si="133"/>
        <v/>
      </c>
      <c r="AS495" s="1" t="str">
        <f t="shared" si="134"/>
        <v/>
      </c>
      <c r="AT495" s="1" t="str">
        <f t="shared" si="135"/>
        <v/>
      </c>
      <c r="AU495" s="1" t="str">
        <f t="shared" si="136"/>
        <v/>
      </c>
      <c r="AV495" s="1" t="str">
        <f t="shared" si="137"/>
        <v/>
      </c>
      <c r="AW495" s="1" t="str">
        <f t="shared" si="138"/>
        <v/>
      </c>
      <c r="AX495" s="1" t="str">
        <f t="shared" si="139"/>
        <v/>
      </c>
      <c r="AY495" s="1">
        <f>IFERROR(IF($AE495&gt;$AE494,VLOOKUP($AC495+AL$1,STOCK!$F$10:$AB$209,16,0),IF($AE495=$AE494,(IF(AY494&gt;=1,AY494-COUNTIFS($AE494:$AE494,$AC495,AL494:AL494,$AI$1),0)),0)),0)</f>
        <v>0</v>
      </c>
      <c r="AZ495" s="1">
        <f>IFERROR(IF($AE495&gt;$AE494,VLOOKUP($AC495+AM$1,STOCK!$F$10:$AB$209,16,0),IF($AE495=$AE494,(IF(AZ494&gt;=1,AZ494-COUNTIFS($AE494:$AE494,$AC495,AM494:AM494,$AI$1),0)),0)),0)</f>
        <v>0</v>
      </c>
      <c r="BA495" s="1">
        <f>IFERROR(IF($AE495&gt;$AE494,VLOOKUP($AC495+AN$1,STOCK!$F$10:$AB$209,16,0),IF($AE495=$AE494,(IF(BA494&gt;=1,BA494-COUNTIFS($AE494:$AE494,$AC495,AN494:AN494,$AI$1),0)),0)),0)</f>
        <v>0</v>
      </c>
      <c r="BB495" s="1">
        <f>IFERROR(IF($AE495&gt;$AE494,VLOOKUP($AC495+AO$1,STOCK!$F$10:$AB$209,16,0),IF($AE495=$AE494,(IF(BB494&gt;=1,BB494-COUNTIFS($AE494:$AE494,$AC495,AO494:AO494,$AI$1),0)),0)),0)</f>
        <v>0</v>
      </c>
      <c r="BC495" s="1">
        <f>IFERROR(IF($AE495&gt;$AE494,VLOOKUP($AC495+AP$1,STOCK!$F$10:$AB$209,16,0),IF($AE495=$AE494,(IF(BC494&gt;=1,BC494-COUNTIFS($AE494:$AE494,$AC495,AP494:AP494,$AI$1),0)),0)),0)</f>
        <v>0</v>
      </c>
      <c r="BD495" s="1">
        <f>IFERROR(IF($AE495&gt;$AE494,VLOOKUP($AC495+AQ$1,STOCK!$F$10:$AB$209,16,0),IF($AE495=$AE494,(IF(BD494&gt;=1,BD494-COUNTIFS($AE494:$AE494,$AC495,AQ494:AQ494,$AI$1),0)),0)),0)</f>
        <v>0</v>
      </c>
      <c r="BE495" s="1">
        <f>IFERROR(IF($AE495&gt;$AE494,VLOOKUP($AC495+AR$1,STOCK!$F$10:$AB$209,16,0),IF($AE495=$AE494,(IF(BE494&gt;=1,BE494-COUNTIFS($AE494:$AE494,$AC495,AR494:AR494,$AI$1),0)),0)),0)</f>
        <v>0</v>
      </c>
      <c r="BF495" s="1">
        <f>IFERROR(IF($AE495&gt;$AE494,VLOOKUP($AC495+AS$1,STOCK!$F$10:$AB$209,16,0),IF($AE495=$AE494,(IF(BF494&gt;=1,BF494-COUNTIFS($AE494:$AE494,$AC495,AS494:AS494,$AI$1),0)),0)),0)</f>
        <v>0</v>
      </c>
      <c r="BG495" s="1">
        <f>IFERROR(IF($AE495&gt;$AE494,VLOOKUP($AC495+AT$1,STOCK!$F$10:$AB$209,16,0),IF($AE495=$AE494,(IF(BG494&gt;=1,BG494-COUNTIFS($AE494:$AE494,$AC495,AT494:AT494,$AI$1),0)),0)),0)</f>
        <v>0</v>
      </c>
      <c r="BH495" s="1">
        <f>IFERROR(IF($AE495&gt;$AE494,VLOOKUP($AC495+AU$1,STOCK!$F$10:$AB$209,16,0),IF($AE495=$AE494,(IF(BH494&gt;=1,BH494-COUNTIFS($AE494:$AE494,$AC495,AU494:AU494,$AI$1),0)),0)),0)</f>
        <v>0</v>
      </c>
      <c r="BI495" s="1">
        <f>IFERROR(IF($AE495&gt;$AE494,VLOOKUP($AC495+AV$1,STOCK!$F$10:$AB$209,16,0),IF($AE495=$AE494,(IF(BI494&gt;=1,BI494-COUNTIFS($AE494:$AE494,$AC495,AV494:AV494,$AI$1),0)),0)),0)</f>
        <v>0</v>
      </c>
      <c r="BJ495" s="1">
        <f>IFERROR(IF($AE495&gt;$AE494,VLOOKUP($AC495+AW$1,STOCK!$F$10:$AB$209,16,0),IF($AE495=$AE494,(IF(BJ494&gt;=1,BJ494-COUNTIFS($AE494:$AE494,$AC495,AW494:AW494,$AI$1),0)),0)),0)</f>
        <v>0</v>
      </c>
      <c r="BK495" s="1">
        <f>IFERROR(IF($AE495&gt;$AE494,VLOOKUP($AC495+AX$1,STOCK!$F$10:$AB$209,16,0),IF($AE495=$AE494,(IF(BK494&gt;=1,BK494-COUNTIFS($AE494:$AE494,$AC495,AX494:AX494,$AI$1),0)),0)),0)</f>
        <v>0</v>
      </c>
      <c r="BL495" s="1">
        <f>IFERROR(IF($AE495&gt;$AE494,VLOOKUP($AC495+AL$1,STOCK!$F$10:$AB$209,17,0),IF($AE495=$AE494,(IF(BL494&gt;=1,BL494-COUNTIFS($AE494:$AE494,$AC495,AL494:AL494,$AI$2),0)),0)),0)</f>
        <v>0</v>
      </c>
      <c r="BM495" s="1">
        <f>IFERROR(IF($AE495&gt;$AE494,VLOOKUP($AC495+AM$1,STOCK!$F$10:$AB$209,17,0),IF($AE495=$AE494,(IF(BM494&gt;=1,BM494-COUNTIFS($AE494:$AE494,$AC495,AM494:AM494,$AI$2),0)),0)),0)</f>
        <v>0</v>
      </c>
      <c r="BN495" s="1">
        <f>IFERROR(IF($AE495&gt;$AE494,VLOOKUP($AC495+AN$1,STOCK!$F$10:$AB$209,17,0),IF($AE495=$AE494,(IF(BN494&gt;=1,BN494-COUNTIFS($AE494:$AE494,$AC495,AN494:AN494,$AI$2),0)),0)),0)</f>
        <v>0</v>
      </c>
      <c r="BO495" s="1">
        <f>IFERROR(IF($AE495&gt;$AE494,VLOOKUP($AC495+AO$1,STOCK!$F$10:$AB$209,17,0),IF($AE495=$AE494,(IF(BO494&gt;=1,BO494-COUNTIFS($AE494:$AE494,$AC495,AO494:AO494,$AI$2),0)),0)),0)</f>
        <v>0</v>
      </c>
      <c r="BP495" s="1">
        <f>IFERROR(IF($AE495&gt;$AE494,VLOOKUP($AC495+AP$1,STOCK!$F$10:$AB$209,17,0),IF($AE495=$AE494,(IF(BP494&gt;=1,BP494-COUNTIFS($AE494:$AE494,$AC495,AP494:AP494,$AI$2),0)),0)),0)</f>
        <v>0</v>
      </c>
      <c r="BQ495" s="1">
        <f>IFERROR(IF($AE495&gt;$AE494,VLOOKUP($AC495+AQ$1,STOCK!$F$10:$AB$209,17,0),IF($AE495=$AE494,(IF(BQ494&gt;=1,BQ494-COUNTIFS($AE494:$AE494,$AC495,AQ494:AQ494,$AI$2),0)),0)),0)</f>
        <v>0</v>
      </c>
      <c r="BR495" s="1">
        <f>IFERROR(IF($AE495&gt;$AE494,VLOOKUP($AC495+AR$1,STOCK!$F$10:$AB$209,17,0),IF($AE495=$AE494,(IF(BR494&gt;=1,BR494-COUNTIFS($AE494:$AE494,$AC495,AR494:AR494,$AI$2),0)),0)),0)</f>
        <v>0</v>
      </c>
      <c r="BS495" s="1">
        <f>IFERROR(IF($AE495&gt;$AE494,VLOOKUP($AC495+AS$1,STOCK!$F$10:$AB$209,17,0),IF($AE495=$AE494,(IF(BS494&gt;=1,BS494-COUNTIFS($AE494:$AE494,$AC495,AS494:AS494,$AI$2),0)),0)),0)</f>
        <v>0</v>
      </c>
      <c r="BT495" s="1">
        <f>IFERROR(IF($AE495&gt;$AE494,VLOOKUP($AC495+AT$1,STOCK!$F$10:$AB$209,17,0),IF($AE495=$AE494,(IF(BT494&gt;=1,BT494-COUNTIFS($AE494:$AE494,$AC495,AT494:AT494,$AI$2),0)),0)),0)</f>
        <v>0</v>
      </c>
      <c r="BU495" s="1">
        <f>IFERROR(IF($AE495&gt;$AE494,VLOOKUP($AC495+AU$1,STOCK!$F$10:$AB$209,17,0),IF($AE495=$AE494,(IF(BU494&gt;=1,BU494-COUNTIFS($AE494:$AE494,$AC495,AU494:AU494,$AI$2),0)),0)),0)</f>
        <v>0</v>
      </c>
      <c r="BV495" s="1">
        <f>IFERROR(IF($AE495&gt;$AE494,VLOOKUP($AC495+AV$1,STOCK!$F$10:$AB$209,17,0),IF($AE495=$AE494,(IF(BV494&gt;=1,BV494-COUNTIFS($AE494:$AE494,$AC495,AV494:AV494,$AI$2),0)),0)),0)</f>
        <v>0</v>
      </c>
      <c r="BW495" s="1">
        <f>IFERROR(IF($AE495&gt;$AE494,VLOOKUP($AC495+AW$1,STOCK!$F$10:$AB$209,17,0),IF($AE495=$AE494,(IF(BW494&gt;=1,BW494-COUNTIFS($AE494:$AE494,$AC495,AW494:AW494,$AI$2),0)),0)),0)</f>
        <v>0</v>
      </c>
      <c r="BX495" s="1">
        <f>IFERROR(IF($AE495&gt;$AE494,VLOOKUP($AC495+AX$1,STOCK!$F$10:$AB$209,17,0),IF($AE495=$AE494,(IF(BX494&gt;=1,BX494-COUNTIFS($AE494:$AE494,$AC495,AX494:AX494,$AI$2),0)),0)),0)</f>
        <v>0</v>
      </c>
    </row>
    <row r="496" spans="29:76" x14ac:dyDescent="0.25">
      <c r="AC496" s="1">
        <f t="shared" si="125"/>
        <v>0</v>
      </c>
      <c r="AD496" s="1">
        <f>IFERROR(IF(LEN(AK496)&gt;=1,VLOOKUP(HLOOKUP(AK496,PROFILE!$K$5:$V$8,4,0),PROFILE!$F$1:$G$3,2,0),0),0)</f>
        <v>0</v>
      </c>
      <c r="AE496" s="1">
        <f t="shared" si="126"/>
        <v>0</v>
      </c>
      <c r="AF496" s="1">
        <v>483</v>
      </c>
      <c r="AI496" s="1" t="str">
        <f>IFERROR(IF($AH496&gt;=1,VLOOKUP($AG496,STUDENT!$O$8:$Z$1507,3,0),""),"")</f>
        <v/>
      </c>
      <c r="AJ496" s="1" t="str">
        <f>IFERROR(IF($AH496&gt;=1,VLOOKUP($AG496,STUDENT!$O$8:$Z$1507,4,0),""),"")</f>
        <v/>
      </c>
      <c r="AK496" s="1" t="str">
        <f>IFERROR(IF($AH496&gt;=1,VLOOKUP($AG496,STUDENT!$O$8:$Z$1507,6,0),""),"")</f>
        <v/>
      </c>
      <c r="AL496" s="1" t="str">
        <f t="shared" si="127"/>
        <v/>
      </c>
      <c r="AM496" s="1" t="str">
        <f t="shared" si="128"/>
        <v/>
      </c>
      <c r="AN496" s="1" t="str">
        <f t="shared" si="129"/>
        <v/>
      </c>
      <c r="AO496" s="1" t="str">
        <f t="shared" si="130"/>
        <v/>
      </c>
      <c r="AP496" s="1" t="str">
        <f t="shared" si="131"/>
        <v/>
      </c>
      <c r="AQ496" s="1" t="str">
        <f t="shared" si="132"/>
        <v/>
      </c>
      <c r="AR496" s="1" t="str">
        <f t="shared" si="133"/>
        <v/>
      </c>
      <c r="AS496" s="1" t="str">
        <f t="shared" si="134"/>
        <v/>
      </c>
      <c r="AT496" s="1" t="str">
        <f t="shared" si="135"/>
        <v/>
      </c>
      <c r="AU496" s="1" t="str">
        <f t="shared" si="136"/>
        <v/>
      </c>
      <c r="AV496" s="1" t="str">
        <f t="shared" si="137"/>
        <v/>
      </c>
      <c r="AW496" s="1" t="str">
        <f t="shared" si="138"/>
        <v/>
      </c>
      <c r="AX496" s="1" t="str">
        <f t="shared" si="139"/>
        <v/>
      </c>
      <c r="AY496" s="1">
        <f>IFERROR(IF($AE496&gt;$AE495,VLOOKUP($AC496+AL$1,STOCK!$F$10:$AB$209,16,0),IF($AE496=$AE495,(IF(AY495&gt;=1,AY495-COUNTIFS($AE495:$AE495,$AC496,AL495:AL495,$AI$1),0)),0)),0)</f>
        <v>0</v>
      </c>
      <c r="AZ496" s="1">
        <f>IFERROR(IF($AE496&gt;$AE495,VLOOKUP($AC496+AM$1,STOCK!$F$10:$AB$209,16,0),IF($AE496=$AE495,(IF(AZ495&gt;=1,AZ495-COUNTIFS($AE495:$AE495,$AC496,AM495:AM495,$AI$1),0)),0)),0)</f>
        <v>0</v>
      </c>
      <c r="BA496" s="1">
        <f>IFERROR(IF($AE496&gt;$AE495,VLOOKUP($AC496+AN$1,STOCK!$F$10:$AB$209,16,0),IF($AE496=$AE495,(IF(BA495&gt;=1,BA495-COUNTIFS($AE495:$AE495,$AC496,AN495:AN495,$AI$1),0)),0)),0)</f>
        <v>0</v>
      </c>
      <c r="BB496" s="1">
        <f>IFERROR(IF($AE496&gt;$AE495,VLOOKUP($AC496+AO$1,STOCK!$F$10:$AB$209,16,0),IF($AE496=$AE495,(IF(BB495&gt;=1,BB495-COUNTIFS($AE495:$AE495,$AC496,AO495:AO495,$AI$1),0)),0)),0)</f>
        <v>0</v>
      </c>
      <c r="BC496" s="1">
        <f>IFERROR(IF($AE496&gt;$AE495,VLOOKUP($AC496+AP$1,STOCK!$F$10:$AB$209,16,0),IF($AE496=$AE495,(IF(BC495&gt;=1,BC495-COUNTIFS($AE495:$AE495,$AC496,AP495:AP495,$AI$1),0)),0)),0)</f>
        <v>0</v>
      </c>
      <c r="BD496" s="1">
        <f>IFERROR(IF($AE496&gt;$AE495,VLOOKUP($AC496+AQ$1,STOCK!$F$10:$AB$209,16,0),IF($AE496=$AE495,(IF(BD495&gt;=1,BD495-COUNTIFS($AE495:$AE495,$AC496,AQ495:AQ495,$AI$1),0)),0)),0)</f>
        <v>0</v>
      </c>
      <c r="BE496" s="1">
        <f>IFERROR(IF($AE496&gt;$AE495,VLOOKUP($AC496+AR$1,STOCK!$F$10:$AB$209,16,0),IF($AE496=$AE495,(IF(BE495&gt;=1,BE495-COUNTIFS($AE495:$AE495,$AC496,AR495:AR495,$AI$1),0)),0)),0)</f>
        <v>0</v>
      </c>
      <c r="BF496" s="1">
        <f>IFERROR(IF($AE496&gt;$AE495,VLOOKUP($AC496+AS$1,STOCK!$F$10:$AB$209,16,0),IF($AE496=$AE495,(IF(BF495&gt;=1,BF495-COUNTIFS($AE495:$AE495,$AC496,AS495:AS495,$AI$1),0)),0)),0)</f>
        <v>0</v>
      </c>
      <c r="BG496" s="1">
        <f>IFERROR(IF($AE496&gt;$AE495,VLOOKUP($AC496+AT$1,STOCK!$F$10:$AB$209,16,0),IF($AE496=$AE495,(IF(BG495&gt;=1,BG495-COUNTIFS($AE495:$AE495,$AC496,AT495:AT495,$AI$1),0)),0)),0)</f>
        <v>0</v>
      </c>
      <c r="BH496" s="1">
        <f>IFERROR(IF($AE496&gt;$AE495,VLOOKUP($AC496+AU$1,STOCK!$F$10:$AB$209,16,0),IF($AE496=$AE495,(IF(BH495&gt;=1,BH495-COUNTIFS($AE495:$AE495,$AC496,AU495:AU495,$AI$1),0)),0)),0)</f>
        <v>0</v>
      </c>
      <c r="BI496" s="1">
        <f>IFERROR(IF($AE496&gt;$AE495,VLOOKUP($AC496+AV$1,STOCK!$F$10:$AB$209,16,0),IF($AE496=$AE495,(IF(BI495&gt;=1,BI495-COUNTIFS($AE495:$AE495,$AC496,AV495:AV495,$AI$1),0)),0)),0)</f>
        <v>0</v>
      </c>
      <c r="BJ496" s="1">
        <f>IFERROR(IF($AE496&gt;$AE495,VLOOKUP($AC496+AW$1,STOCK!$F$10:$AB$209,16,0),IF($AE496=$AE495,(IF(BJ495&gt;=1,BJ495-COUNTIFS($AE495:$AE495,$AC496,AW495:AW495,$AI$1),0)),0)),0)</f>
        <v>0</v>
      </c>
      <c r="BK496" s="1">
        <f>IFERROR(IF($AE496&gt;$AE495,VLOOKUP($AC496+AX$1,STOCK!$F$10:$AB$209,16,0),IF($AE496=$AE495,(IF(BK495&gt;=1,BK495-COUNTIFS($AE495:$AE495,$AC496,AX495:AX495,$AI$1),0)),0)),0)</f>
        <v>0</v>
      </c>
      <c r="BL496" s="1">
        <f>IFERROR(IF($AE496&gt;$AE495,VLOOKUP($AC496+AL$1,STOCK!$F$10:$AB$209,17,0),IF($AE496=$AE495,(IF(BL495&gt;=1,BL495-COUNTIFS($AE495:$AE495,$AC496,AL495:AL495,$AI$2),0)),0)),0)</f>
        <v>0</v>
      </c>
      <c r="BM496" s="1">
        <f>IFERROR(IF($AE496&gt;$AE495,VLOOKUP($AC496+AM$1,STOCK!$F$10:$AB$209,17,0),IF($AE496=$AE495,(IF(BM495&gt;=1,BM495-COUNTIFS($AE495:$AE495,$AC496,AM495:AM495,$AI$2),0)),0)),0)</f>
        <v>0</v>
      </c>
      <c r="BN496" s="1">
        <f>IFERROR(IF($AE496&gt;$AE495,VLOOKUP($AC496+AN$1,STOCK!$F$10:$AB$209,17,0),IF($AE496=$AE495,(IF(BN495&gt;=1,BN495-COUNTIFS($AE495:$AE495,$AC496,AN495:AN495,$AI$2),0)),0)),0)</f>
        <v>0</v>
      </c>
      <c r="BO496" s="1">
        <f>IFERROR(IF($AE496&gt;$AE495,VLOOKUP($AC496+AO$1,STOCK!$F$10:$AB$209,17,0),IF($AE496=$AE495,(IF(BO495&gt;=1,BO495-COUNTIFS($AE495:$AE495,$AC496,AO495:AO495,$AI$2),0)),0)),0)</f>
        <v>0</v>
      </c>
      <c r="BP496" s="1">
        <f>IFERROR(IF($AE496&gt;$AE495,VLOOKUP($AC496+AP$1,STOCK!$F$10:$AB$209,17,0),IF($AE496=$AE495,(IF(BP495&gt;=1,BP495-COUNTIFS($AE495:$AE495,$AC496,AP495:AP495,$AI$2),0)),0)),0)</f>
        <v>0</v>
      </c>
      <c r="BQ496" s="1">
        <f>IFERROR(IF($AE496&gt;$AE495,VLOOKUP($AC496+AQ$1,STOCK!$F$10:$AB$209,17,0),IF($AE496=$AE495,(IF(BQ495&gt;=1,BQ495-COUNTIFS($AE495:$AE495,$AC496,AQ495:AQ495,$AI$2),0)),0)),0)</f>
        <v>0</v>
      </c>
      <c r="BR496" s="1">
        <f>IFERROR(IF($AE496&gt;$AE495,VLOOKUP($AC496+AR$1,STOCK!$F$10:$AB$209,17,0),IF($AE496=$AE495,(IF(BR495&gt;=1,BR495-COUNTIFS($AE495:$AE495,$AC496,AR495:AR495,$AI$2),0)),0)),0)</f>
        <v>0</v>
      </c>
      <c r="BS496" s="1">
        <f>IFERROR(IF($AE496&gt;$AE495,VLOOKUP($AC496+AS$1,STOCK!$F$10:$AB$209,17,0),IF($AE496=$AE495,(IF(BS495&gt;=1,BS495-COUNTIFS($AE495:$AE495,$AC496,AS495:AS495,$AI$2),0)),0)),0)</f>
        <v>0</v>
      </c>
      <c r="BT496" s="1">
        <f>IFERROR(IF($AE496&gt;$AE495,VLOOKUP($AC496+AT$1,STOCK!$F$10:$AB$209,17,0),IF($AE496=$AE495,(IF(BT495&gt;=1,BT495-COUNTIFS($AE495:$AE495,$AC496,AT495:AT495,$AI$2),0)),0)),0)</f>
        <v>0</v>
      </c>
      <c r="BU496" s="1">
        <f>IFERROR(IF($AE496&gt;$AE495,VLOOKUP($AC496+AU$1,STOCK!$F$10:$AB$209,17,0),IF($AE496=$AE495,(IF(BU495&gt;=1,BU495-COUNTIFS($AE495:$AE495,$AC496,AU495:AU495,$AI$2),0)),0)),0)</f>
        <v>0</v>
      </c>
      <c r="BV496" s="1">
        <f>IFERROR(IF($AE496&gt;$AE495,VLOOKUP($AC496+AV$1,STOCK!$F$10:$AB$209,17,0),IF($AE496=$AE495,(IF(BV495&gt;=1,BV495-COUNTIFS($AE495:$AE495,$AC496,AV495:AV495,$AI$2),0)),0)),0)</f>
        <v>0</v>
      </c>
      <c r="BW496" s="1">
        <f>IFERROR(IF($AE496&gt;$AE495,VLOOKUP($AC496+AW$1,STOCK!$F$10:$AB$209,17,0),IF($AE496=$AE495,(IF(BW495&gt;=1,BW495-COUNTIFS($AE495:$AE495,$AC496,AW495:AW495,$AI$2),0)),0)),0)</f>
        <v>0</v>
      </c>
      <c r="BX496" s="1">
        <f>IFERROR(IF($AE496&gt;$AE495,VLOOKUP($AC496+AX$1,STOCK!$F$10:$AB$209,17,0),IF($AE496=$AE495,(IF(BX495&gt;=1,BX495-COUNTIFS($AE495:$AE495,$AC496,AX495:AX495,$AI$2),0)),0)),0)</f>
        <v>0</v>
      </c>
    </row>
    <row r="497" spans="29:76" x14ac:dyDescent="0.25">
      <c r="AC497" s="1">
        <f t="shared" si="125"/>
        <v>0</v>
      </c>
      <c r="AD497" s="1">
        <f>IFERROR(IF(LEN(AK497)&gt;=1,VLOOKUP(HLOOKUP(AK497,PROFILE!$K$5:$V$8,4,0),PROFILE!$F$1:$G$3,2,0),0),0)</f>
        <v>0</v>
      </c>
      <c r="AE497" s="1">
        <f t="shared" si="126"/>
        <v>0</v>
      </c>
      <c r="AF497" s="1">
        <v>484</v>
      </c>
      <c r="AI497" s="1" t="str">
        <f>IFERROR(IF($AH497&gt;=1,VLOOKUP($AG497,STUDENT!$O$8:$Z$1507,3,0),""),"")</f>
        <v/>
      </c>
      <c r="AJ497" s="1" t="str">
        <f>IFERROR(IF($AH497&gt;=1,VLOOKUP($AG497,STUDENT!$O$8:$Z$1507,4,0),""),"")</f>
        <v/>
      </c>
      <c r="AK497" s="1" t="str">
        <f>IFERROR(IF($AH497&gt;=1,VLOOKUP($AG497,STUDENT!$O$8:$Z$1507,6,0),""),"")</f>
        <v/>
      </c>
      <c r="AL497" s="1" t="str">
        <f t="shared" si="127"/>
        <v/>
      </c>
      <c r="AM497" s="1" t="str">
        <f t="shared" si="128"/>
        <v/>
      </c>
      <c r="AN497" s="1" t="str">
        <f t="shared" si="129"/>
        <v/>
      </c>
      <c r="AO497" s="1" t="str">
        <f t="shared" si="130"/>
        <v/>
      </c>
      <c r="AP497" s="1" t="str">
        <f t="shared" si="131"/>
        <v/>
      </c>
      <c r="AQ497" s="1" t="str">
        <f t="shared" si="132"/>
        <v/>
      </c>
      <c r="AR497" s="1" t="str">
        <f t="shared" si="133"/>
        <v/>
      </c>
      <c r="AS497" s="1" t="str">
        <f t="shared" si="134"/>
        <v/>
      </c>
      <c r="AT497" s="1" t="str">
        <f t="shared" si="135"/>
        <v/>
      </c>
      <c r="AU497" s="1" t="str">
        <f t="shared" si="136"/>
        <v/>
      </c>
      <c r="AV497" s="1" t="str">
        <f t="shared" si="137"/>
        <v/>
      </c>
      <c r="AW497" s="1" t="str">
        <f t="shared" si="138"/>
        <v/>
      </c>
      <c r="AX497" s="1" t="str">
        <f t="shared" si="139"/>
        <v/>
      </c>
      <c r="AY497" s="1">
        <f>IFERROR(IF($AE497&gt;$AE496,VLOOKUP($AC497+AL$1,STOCK!$F$10:$AB$209,16,0),IF($AE497=$AE496,(IF(AY496&gt;=1,AY496-COUNTIFS($AE496:$AE496,$AC497,AL496:AL496,$AI$1),0)),0)),0)</f>
        <v>0</v>
      </c>
      <c r="AZ497" s="1">
        <f>IFERROR(IF($AE497&gt;$AE496,VLOOKUP($AC497+AM$1,STOCK!$F$10:$AB$209,16,0),IF($AE497=$AE496,(IF(AZ496&gt;=1,AZ496-COUNTIFS($AE496:$AE496,$AC497,AM496:AM496,$AI$1),0)),0)),0)</f>
        <v>0</v>
      </c>
      <c r="BA497" s="1">
        <f>IFERROR(IF($AE497&gt;$AE496,VLOOKUP($AC497+AN$1,STOCK!$F$10:$AB$209,16,0),IF($AE497=$AE496,(IF(BA496&gt;=1,BA496-COUNTIFS($AE496:$AE496,$AC497,AN496:AN496,$AI$1),0)),0)),0)</f>
        <v>0</v>
      </c>
      <c r="BB497" s="1">
        <f>IFERROR(IF($AE497&gt;$AE496,VLOOKUP($AC497+AO$1,STOCK!$F$10:$AB$209,16,0),IF($AE497=$AE496,(IF(BB496&gt;=1,BB496-COUNTIFS($AE496:$AE496,$AC497,AO496:AO496,$AI$1),0)),0)),0)</f>
        <v>0</v>
      </c>
      <c r="BC497" s="1">
        <f>IFERROR(IF($AE497&gt;$AE496,VLOOKUP($AC497+AP$1,STOCK!$F$10:$AB$209,16,0),IF($AE497=$AE496,(IF(BC496&gt;=1,BC496-COUNTIFS($AE496:$AE496,$AC497,AP496:AP496,$AI$1),0)),0)),0)</f>
        <v>0</v>
      </c>
      <c r="BD497" s="1">
        <f>IFERROR(IF($AE497&gt;$AE496,VLOOKUP($AC497+AQ$1,STOCK!$F$10:$AB$209,16,0),IF($AE497=$AE496,(IF(BD496&gt;=1,BD496-COUNTIFS($AE496:$AE496,$AC497,AQ496:AQ496,$AI$1),0)),0)),0)</f>
        <v>0</v>
      </c>
      <c r="BE497" s="1">
        <f>IFERROR(IF($AE497&gt;$AE496,VLOOKUP($AC497+AR$1,STOCK!$F$10:$AB$209,16,0),IF($AE497=$AE496,(IF(BE496&gt;=1,BE496-COUNTIFS($AE496:$AE496,$AC497,AR496:AR496,$AI$1),0)),0)),0)</f>
        <v>0</v>
      </c>
      <c r="BF497" s="1">
        <f>IFERROR(IF($AE497&gt;$AE496,VLOOKUP($AC497+AS$1,STOCK!$F$10:$AB$209,16,0),IF($AE497=$AE496,(IF(BF496&gt;=1,BF496-COUNTIFS($AE496:$AE496,$AC497,AS496:AS496,$AI$1),0)),0)),0)</f>
        <v>0</v>
      </c>
      <c r="BG497" s="1">
        <f>IFERROR(IF($AE497&gt;$AE496,VLOOKUP($AC497+AT$1,STOCK!$F$10:$AB$209,16,0),IF($AE497=$AE496,(IF(BG496&gt;=1,BG496-COUNTIFS($AE496:$AE496,$AC497,AT496:AT496,$AI$1),0)),0)),0)</f>
        <v>0</v>
      </c>
      <c r="BH497" s="1">
        <f>IFERROR(IF($AE497&gt;$AE496,VLOOKUP($AC497+AU$1,STOCK!$F$10:$AB$209,16,0),IF($AE497=$AE496,(IF(BH496&gt;=1,BH496-COUNTIFS($AE496:$AE496,$AC497,AU496:AU496,$AI$1),0)),0)),0)</f>
        <v>0</v>
      </c>
      <c r="BI497" s="1">
        <f>IFERROR(IF($AE497&gt;$AE496,VLOOKUP($AC497+AV$1,STOCK!$F$10:$AB$209,16,0),IF($AE497=$AE496,(IF(BI496&gt;=1,BI496-COUNTIFS($AE496:$AE496,$AC497,AV496:AV496,$AI$1),0)),0)),0)</f>
        <v>0</v>
      </c>
      <c r="BJ497" s="1">
        <f>IFERROR(IF($AE497&gt;$AE496,VLOOKUP($AC497+AW$1,STOCK!$F$10:$AB$209,16,0),IF($AE497=$AE496,(IF(BJ496&gt;=1,BJ496-COUNTIFS($AE496:$AE496,$AC497,AW496:AW496,$AI$1),0)),0)),0)</f>
        <v>0</v>
      </c>
      <c r="BK497" s="1">
        <f>IFERROR(IF($AE497&gt;$AE496,VLOOKUP($AC497+AX$1,STOCK!$F$10:$AB$209,16,0),IF($AE497=$AE496,(IF(BK496&gt;=1,BK496-COUNTIFS($AE496:$AE496,$AC497,AX496:AX496,$AI$1),0)),0)),0)</f>
        <v>0</v>
      </c>
      <c r="BL497" s="1">
        <f>IFERROR(IF($AE497&gt;$AE496,VLOOKUP($AC497+AL$1,STOCK!$F$10:$AB$209,17,0),IF($AE497=$AE496,(IF(BL496&gt;=1,BL496-COUNTIFS($AE496:$AE496,$AC497,AL496:AL496,$AI$2),0)),0)),0)</f>
        <v>0</v>
      </c>
      <c r="BM497" s="1">
        <f>IFERROR(IF($AE497&gt;$AE496,VLOOKUP($AC497+AM$1,STOCK!$F$10:$AB$209,17,0),IF($AE497=$AE496,(IF(BM496&gt;=1,BM496-COUNTIFS($AE496:$AE496,$AC497,AM496:AM496,$AI$2),0)),0)),0)</f>
        <v>0</v>
      </c>
      <c r="BN497" s="1">
        <f>IFERROR(IF($AE497&gt;$AE496,VLOOKUP($AC497+AN$1,STOCK!$F$10:$AB$209,17,0),IF($AE497=$AE496,(IF(BN496&gt;=1,BN496-COUNTIFS($AE496:$AE496,$AC497,AN496:AN496,$AI$2),0)),0)),0)</f>
        <v>0</v>
      </c>
      <c r="BO497" s="1">
        <f>IFERROR(IF($AE497&gt;$AE496,VLOOKUP($AC497+AO$1,STOCK!$F$10:$AB$209,17,0),IF($AE497=$AE496,(IF(BO496&gt;=1,BO496-COUNTIFS($AE496:$AE496,$AC497,AO496:AO496,$AI$2),0)),0)),0)</f>
        <v>0</v>
      </c>
      <c r="BP497" s="1">
        <f>IFERROR(IF($AE497&gt;$AE496,VLOOKUP($AC497+AP$1,STOCK!$F$10:$AB$209,17,0),IF($AE497=$AE496,(IF(BP496&gt;=1,BP496-COUNTIFS($AE496:$AE496,$AC497,AP496:AP496,$AI$2),0)),0)),0)</f>
        <v>0</v>
      </c>
      <c r="BQ497" s="1">
        <f>IFERROR(IF($AE497&gt;$AE496,VLOOKUP($AC497+AQ$1,STOCK!$F$10:$AB$209,17,0),IF($AE497=$AE496,(IF(BQ496&gt;=1,BQ496-COUNTIFS($AE496:$AE496,$AC497,AQ496:AQ496,$AI$2),0)),0)),0)</f>
        <v>0</v>
      </c>
      <c r="BR497" s="1">
        <f>IFERROR(IF($AE497&gt;$AE496,VLOOKUP($AC497+AR$1,STOCK!$F$10:$AB$209,17,0),IF($AE497=$AE496,(IF(BR496&gt;=1,BR496-COUNTIFS($AE496:$AE496,$AC497,AR496:AR496,$AI$2),0)),0)),0)</f>
        <v>0</v>
      </c>
      <c r="BS497" s="1">
        <f>IFERROR(IF($AE497&gt;$AE496,VLOOKUP($AC497+AS$1,STOCK!$F$10:$AB$209,17,0),IF($AE497=$AE496,(IF(BS496&gt;=1,BS496-COUNTIFS($AE496:$AE496,$AC497,AS496:AS496,$AI$2),0)),0)),0)</f>
        <v>0</v>
      </c>
      <c r="BT497" s="1">
        <f>IFERROR(IF($AE497&gt;$AE496,VLOOKUP($AC497+AT$1,STOCK!$F$10:$AB$209,17,0),IF($AE497=$AE496,(IF(BT496&gt;=1,BT496-COUNTIFS($AE496:$AE496,$AC497,AT496:AT496,$AI$2),0)),0)),0)</f>
        <v>0</v>
      </c>
      <c r="BU497" s="1">
        <f>IFERROR(IF($AE497&gt;$AE496,VLOOKUP($AC497+AU$1,STOCK!$F$10:$AB$209,17,0),IF($AE497=$AE496,(IF(BU496&gt;=1,BU496-COUNTIFS($AE496:$AE496,$AC497,AU496:AU496,$AI$2),0)),0)),0)</f>
        <v>0</v>
      </c>
      <c r="BV497" s="1">
        <f>IFERROR(IF($AE497&gt;$AE496,VLOOKUP($AC497+AV$1,STOCK!$F$10:$AB$209,17,0),IF($AE497=$AE496,(IF(BV496&gt;=1,BV496-COUNTIFS($AE496:$AE496,$AC497,AV496:AV496,$AI$2),0)),0)),0)</f>
        <v>0</v>
      </c>
      <c r="BW497" s="1">
        <f>IFERROR(IF($AE497&gt;$AE496,VLOOKUP($AC497+AW$1,STOCK!$F$10:$AB$209,17,0),IF($AE497=$AE496,(IF(BW496&gt;=1,BW496-COUNTIFS($AE496:$AE496,$AC497,AW496:AW496,$AI$2),0)),0)),0)</f>
        <v>0</v>
      </c>
      <c r="BX497" s="1">
        <f>IFERROR(IF($AE497&gt;$AE496,VLOOKUP($AC497+AX$1,STOCK!$F$10:$AB$209,17,0),IF($AE497=$AE496,(IF(BX496&gt;=1,BX496-COUNTIFS($AE496:$AE496,$AC497,AX496:AX496,$AI$2),0)),0)),0)</f>
        <v>0</v>
      </c>
    </row>
    <row r="498" spans="29:76" x14ac:dyDescent="0.25">
      <c r="AC498" s="1">
        <f t="shared" si="125"/>
        <v>0</v>
      </c>
      <c r="AD498" s="1">
        <f>IFERROR(IF(LEN(AK498)&gt;=1,VLOOKUP(HLOOKUP(AK498,PROFILE!$K$5:$V$8,4,0),PROFILE!$F$1:$G$3,2,0),0),0)</f>
        <v>0</v>
      </c>
      <c r="AE498" s="1">
        <f t="shared" si="126"/>
        <v>0</v>
      </c>
      <c r="AF498" s="1">
        <v>485</v>
      </c>
      <c r="AI498" s="1" t="str">
        <f>IFERROR(IF($AH498&gt;=1,VLOOKUP($AG498,STUDENT!$O$8:$Z$1507,3,0),""),"")</f>
        <v/>
      </c>
      <c r="AJ498" s="1" t="str">
        <f>IFERROR(IF($AH498&gt;=1,VLOOKUP($AG498,STUDENT!$O$8:$Z$1507,4,0),""),"")</f>
        <v/>
      </c>
      <c r="AK498" s="1" t="str">
        <f>IFERROR(IF($AH498&gt;=1,VLOOKUP($AG498,STUDENT!$O$8:$Z$1507,6,0),""),"")</f>
        <v/>
      </c>
      <c r="AL498" s="1" t="str">
        <f t="shared" si="127"/>
        <v/>
      </c>
      <c r="AM498" s="1" t="str">
        <f t="shared" si="128"/>
        <v/>
      </c>
      <c r="AN498" s="1" t="str">
        <f t="shared" si="129"/>
        <v/>
      </c>
      <c r="AO498" s="1" t="str">
        <f t="shared" si="130"/>
        <v/>
      </c>
      <c r="AP498" s="1" t="str">
        <f t="shared" si="131"/>
        <v/>
      </c>
      <c r="AQ498" s="1" t="str">
        <f t="shared" si="132"/>
        <v/>
      </c>
      <c r="AR498" s="1" t="str">
        <f t="shared" si="133"/>
        <v/>
      </c>
      <c r="AS498" s="1" t="str">
        <f t="shared" si="134"/>
        <v/>
      </c>
      <c r="AT498" s="1" t="str">
        <f t="shared" si="135"/>
        <v/>
      </c>
      <c r="AU498" s="1" t="str">
        <f t="shared" si="136"/>
        <v/>
      </c>
      <c r="AV498" s="1" t="str">
        <f t="shared" si="137"/>
        <v/>
      </c>
      <c r="AW498" s="1" t="str">
        <f t="shared" si="138"/>
        <v/>
      </c>
      <c r="AX498" s="1" t="str">
        <f t="shared" si="139"/>
        <v/>
      </c>
      <c r="AY498" s="1">
        <f>IFERROR(IF($AE498&gt;$AE497,VLOOKUP($AC498+AL$1,STOCK!$F$10:$AB$209,16,0),IF($AE498=$AE497,(IF(AY497&gt;=1,AY497-COUNTIFS($AE497:$AE497,$AC498,AL497:AL497,$AI$1),0)),0)),0)</f>
        <v>0</v>
      </c>
      <c r="AZ498" s="1">
        <f>IFERROR(IF($AE498&gt;$AE497,VLOOKUP($AC498+AM$1,STOCK!$F$10:$AB$209,16,0),IF($AE498=$AE497,(IF(AZ497&gt;=1,AZ497-COUNTIFS($AE497:$AE497,$AC498,AM497:AM497,$AI$1),0)),0)),0)</f>
        <v>0</v>
      </c>
      <c r="BA498" s="1">
        <f>IFERROR(IF($AE498&gt;$AE497,VLOOKUP($AC498+AN$1,STOCK!$F$10:$AB$209,16,0),IF($AE498=$AE497,(IF(BA497&gt;=1,BA497-COUNTIFS($AE497:$AE497,$AC498,AN497:AN497,$AI$1),0)),0)),0)</f>
        <v>0</v>
      </c>
      <c r="BB498" s="1">
        <f>IFERROR(IF($AE498&gt;$AE497,VLOOKUP($AC498+AO$1,STOCK!$F$10:$AB$209,16,0),IF($AE498=$AE497,(IF(BB497&gt;=1,BB497-COUNTIFS($AE497:$AE497,$AC498,AO497:AO497,$AI$1),0)),0)),0)</f>
        <v>0</v>
      </c>
      <c r="BC498" s="1">
        <f>IFERROR(IF($AE498&gt;$AE497,VLOOKUP($AC498+AP$1,STOCK!$F$10:$AB$209,16,0),IF($AE498=$AE497,(IF(BC497&gt;=1,BC497-COUNTIFS($AE497:$AE497,$AC498,AP497:AP497,$AI$1),0)),0)),0)</f>
        <v>0</v>
      </c>
      <c r="BD498" s="1">
        <f>IFERROR(IF($AE498&gt;$AE497,VLOOKUP($AC498+AQ$1,STOCK!$F$10:$AB$209,16,0),IF($AE498=$AE497,(IF(BD497&gt;=1,BD497-COUNTIFS($AE497:$AE497,$AC498,AQ497:AQ497,$AI$1),0)),0)),0)</f>
        <v>0</v>
      </c>
      <c r="BE498" s="1">
        <f>IFERROR(IF($AE498&gt;$AE497,VLOOKUP($AC498+AR$1,STOCK!$F$10:$AB$209,16,0),IF($AE498=$AE497,(IF(BE497&gt;=1,BE497-COUNTIFS($AE497:$AE497,$AC498,AR497:AR497,$AI$1),0)),0)),0)</f>
        <v>0</v>
      </c>
      <c r="BF498" s="1">
        <f>IFERROR(IF($AE498&gt;$AE497,VLOOKUP($AC498+AS$1,STOCK!$F$10:$AB$209,16,0),IF($AE498=$AE497,(IF(BF497&gt;=1,BF497-COUNTIFS($AE497:$AE497,$AC498,AS497:AS497,$AI$1),0)),0)),0)</f>
        <v>0</v>
      </c>
      <c r="BG498" s="1">
        <f>IFERROR(IF($AE498&gt;$AE497,VLOOKUP($AC498+AT$1,STOCK!$F$10:$AB$209,16,0),IF($AE498=$AE497,(IF(BG497&gt;=1,BG497-COUNTIFS($AE497:$AE497,$AC498,AT497:AT497,$AI$1),0)),0)),0)</f>
        <v>0</v>
      </c>
      <c r="BH498" s="1">
        <f>IFERROR(IF($AE498&gt;$AE497,VLOOKUP($AC498+AU$1,STOCK!$F$10:$AB$209,16,0),IF($AE498=$AE497,(IF(BH497&gt;=1,BH497-COUNTIFS($AE497:$AE497,$AC498,AU497:AU497,$AI$1),0)),0)),0)</f>
        <v>0</v>
      </c>
      <c r="BI498" s="1">
        <f>IFERROR(IF($AE498&gt;$AE497,VLOOKUP($AC498+AV$1,STOCK!$F$10:$AB$209,16,0),IF($AE498=$AE497,(IF(BI497&gt;=1,BI497-COUNTIFS($AE497:$AE497,$AC498,AV497:AV497,$AI$1),0)),0)),0)</f>
        <v>0</v>
      </c>
      <c r="BJ498" s="1">
        <f>IFERROR(IF($AE498&gt;$AE497,VLOOKUP($AC498+AW$1,STOCK!$F$10:$AB$209,16,0),IF($AE498=$AE497,(IF(BJ497&gt;=1,BJ497-COUNTIFS($AE497:$AE497,$AC498,AW497:AW497,$AI$1),0)),0)),0)</f>
        <v>0</v>
      </c>
      <c r="BK498" s="1">
        <f>IFERROR(IF($AE498&gt;$AE497,VLOOKUP($AC498+AX$1,STOCK!$F$10:$AB$209,16,0),IF($AE498=$AE497,(IF(BK497&gt;=1,BK497-COUNTIFS($AE497:$AE497,$AC498,AX497:AX497,$AI$1),0)),0)),0)</f>
        <v>0</v>
      </c>
      <c r="BL498" s="1">
        <f>IFERROR(IF($AE498&gt;$AE497,VLOOKUP($AC498+AL$1,STOCK!$F$10:$AB$209,17,0),IF($AE498=$AE497,(IF(BL497&gt;=1,BL497-COUNTIFS($AE497:$AE497,$AC498,AL497:AL497,$AI$2),0)),0)),0)</f>
        <v>0</v>
      </c>
      <c r="BM498" s="1">
        <f>IFERROR(IF($AE498&gt;$AE497,VLOOKUP($AC498+AM$1,STOCK!$F$10:$AB$209,17,0),IF($AE498=$AE497,(IF(BM497&gt;=1,BM497-COUNTIFS($AE497:$AE497,$AC498,AM497:AM497,$AI$2),0)),0)),0)</f>
        <v>0</v>
      </c>
      <c r="BN498" s="1">
        <f>IFERROR(IF($AE498&gt;$AE497,VLOOKUP($AC498+AN$1,STOCK!$F$10:$AB$209,17,0),IF($AE498=$AE497,(IF(BN497&gt;=1,BN497-COUNTIFS($AE497:$AE497,$AC498,AN497:AN497,$AI$2),0)),0)),0)</f>
        <v>0</v>
      </c>
      <c r="BO498" s="1">
        <f>IFERROR(IF($AE498&gt;$AE497,VLOOKUP($AC498+AO$1,STOCK!$F$10:$AB$209,17,0),IF($AE498=$AE497,(IF(BO497&gt;=1,BO497-COUNTIFS($AE497:$AE497,$AC498,AO497:AO497,$AI$2),0)),0)),0)</f>
        <v>0</v>
      </c>
      <c r="BP498" s="1">
        <f>IFERROR(IF($AE498&gt;$AE497,VLOOKUP($AC498+AP$1,STOCK!$F$10:$AB$209,17,0),IF($AE498=$AE497,(IF(BP497&gt;=1,BP497-COUNTIFS($AE497:$AE497,$AC498,AP497:AP497,$AI$2),0)),0)),0)</f>
        <v>0</v>
      </c>
      <c r="BQ498" s="1">
        <f>IFERROR(IF($AE498&gt;$AE497,VLOOKUP($AC498+AQ$1,STOCK!$F$10:$AB$209,17,0),IF($AE498=$AE497,(IF(BQ497&gt;=1,BQ497-COUNTIFS($AE497:$AE497,$AC498,AQ497:AQ497,$AI$2),0)),0)),0)</f>
        <v>0</v>
      </c>
      <c r="BR498" s="1">
        <f>IFERROR(IF($AE498&gt;$AE497,VLOOKUP($AC498+AR$1,STOCK!$F$10:$AB$209,17,0),IF($AE498=$AE497,(IF(BR497&gt;=1,BR497-COUNTIFS($AE497:$AE497,$AC498,AR497:AR497,$AI$2),0)),0)),0)</f>
        <v>0</v>
      </c>
      <c r="BS498" s="1">
        <f>IFERROR(IF($AE498&gt;$AE497,VLOOKUP($AC498+AS$1,STOCK!$F$10:$AB$209,17,0),IF($AE498=$AE497,(IF(BS497&gt;=1,BS497-COUNTIFS($AE497:$AE497,$AC498,AS497:AS497,$AI$2),0)),0)),0)</f>
        <v>0</v>
      </c>
      <c r="BT498" s="1">
        <f>IFERROR(IF($AE498&gt;$AE497,VLOOKUP($AC498+AT$1,STOCK!$F$10:$AB$209,17,0),IF($AE498=$AE497,(IF(BT497&gt;=1,BT497-COUNTIFS($AE497:$AE497,$AC498,AT497:AT497,$AI$2),0)),0)),0)</f>
        <v>0</v>
      </c>
      <c r="BU498" s="1">
        <f>IFERROR(IF($AE498&gt;$AE497,VLOOKUP($AC498+AU$1,STOCK!$F$10:$AB$209,17,0),IF($AE498=$AE497,(IF(BU497&gt;=1,BU497-COUNTIFS($AE497:$AE497,$AC498,AU497:AU497,$AI$2),0)),0)),0)</f>
        <v>0</v>
      </c>
      <c r="BV498" s="1">
        <f>IFERROR(IF($AE498&gt;$AE497,VLOOKUP($AC498+AV$1,STOCK!$F$10:$AB$209,17,0),IF($AE498=$AE497,(IF(BV497&gt;=1,BV497-COUNTIFS($AE497:$AE497,$AC498,AV497:AV497,$AI$2),0)),0)),0)</f>
        <v>0</v>
      </c>
      <c r="BW498" s="1">
        <f>IFERROR(IF($AE498&gt;$AE497,VLOOKUP($AC498+AW$1,STOCK!$F$10:$AB$209,17,0),IF($AE498=$AE497,(IF(BW497&gt;=1,BW497-COUNTIFS($AE497:$AE497,$AC498,AW497:AW497,$AI$2),0)),0)),0)</f>
        <v>0</v>
      </c>
      <c r="BX498" s="1">
        <f>IFERROR(IF($AE498&gt;$AE497,VLOOKUP($AC498+AX$1,STOCK!$F$10:$AB$209,17,0),IF($AE498=$AE497,(IF(BX497&gt;=1,BX497-COUNTIFS($AE497:$AE497,$AC498,AX497:AX497,$AI$2),0)),0)),0)</f>
        <v>0</v>
      </c>
    </row>
    <row r="499" spans="29:76" x14ac:dyDescent="0.25">
      <c r="AC499" s="1">
        <f t="shared" si="125"/>
        <v>0</v>
      </c>
      <c r="AD499" s="1">
        <f>IFERROR(IF(LEN(AK499)&gt;=1,VLOOKUP(HLOOKUP(AK499,PROFILE!$K$5:$V$8,4,0),PROFILE!$F$1:$G$3,2,0),0),0)</f>
        <v>0</v>
      </c>
      <c r="AE499" s="1">
        <f t="shared" si="126"/>
        <v>0</v>
      </c>
      <c r="AF499" s="1">
        <v>486</v>
      </c>
      <c r="AI499" s="1" t="str">
        <f>IFERROR(IF($AH499&gt;=1,VLOOKUP($AG499,STUDENT!$O$8:$Z$1507,3,0),""),"")</f>
        <v/>
      </c>
      <c r="AJ499" s="1" t="str">
        <f>IFERROR(IF($AH499&gt;=1,VLOOKUP($AG499,STUDENT!$O$8:$Z$1507,4,0),""),"")</f>
        <v/>
      </c>
      <c r="AK499" s="1" t="str">
        <f>IFERROR(IF($AH499&gt;=1,VLOOKUP($AG499,STUDENT!$O$8:$Z$1507,6,0),""),"")</f>
        <v/>
      </c>
      <c r="AL499" s="1" t="str">
        <f t="shared" si="127"/>
        <v/>
      </c>
      <c r="AM499" s="1" t="str">
        <f t="shared" si="128"/>
        <v/>
      </c>
      <c r="AN499" s="1" t="str">
        <f t="shared" si="129"/>
        <v/>
      </c>
      <c r="AO499" s="1" t="str">
        <f t="shared" si="130"/>
        <v/>
      </c>
      <c r="AP499" s="1" t="str">
        <f t="shared" si="131"/>
        <v/>
      </c>
      <c r="AQ499" s="1" t="str">
        <f t="shared" si="132"/>
        <v/>
      </c>
      <c r="AR499" s="1" t="str">
        <f t="shared" si="133"/>
        <v/>
      </c>
      <c r="AS499" s="1" t="str">
        <f t="shared" si="134"/>
        <v/>
      </c>
      <c r="AT499" s="1" t="str">
        <f t="shared" si="135"/>
        <v/>
      </c>
      <c r="AU499" s="1" t="str">
        <f t="shared" si="136"/>
        <v/>
      </c>
      <c r="AV499" s="1" t="str">
        <f t="shared" si="137"/>
        <v/>
      </c>
      <c r="AW499" s="1" t="str">
        <f t="shared" si="138"/>
        <v/>
      </c>
      <c r="AX499" s="1" t="str">
        <f t="shared" si="139"/>
        <v/>
      </c>
      <c r="AY499" s="1">
        <f>IFERROR(IF($AE499&gt;$AE498,VLOOKUP($AC499+AL$1,STOCK!$F$10:$AB$209,16,0),IF($AE499=$AE498,(IF(AY498&gt;=1,AY498-COUNTIFS($AE498:$AE498,$AC499,AL498:AL498,$AI$1),0)),0)),0)</f>
        <v>0</v>
      </c>
      <c r="AZ499" s="1">
        <f>IFERROR(IF($AE499&gt;$AE498,VLOOKUP($AC499+AM$1,STOCK!$F$10:$AB$209,16,0),IF($AE499=$AE498,(IF(AZ498&gt;=1,AZ498-COUNTIFS($AE498:$AE498,$AC499,AM498:AM498,$AI$1),0)),0)),0)</f>
        <v>0</v>
      </c>
      <c r="BA499" s="1">
        <f>IFERROR(IF($AE499&gt;$AE498,VLOOKUP($AC499+AN$1,STOCK!$F$10:$AB$209,16,0),IF($AE499=$AE498,(IF(BA498&gt;=1,BA498-COUNTIFS($AE498:$AE498,$AC499,AN498:AN498,$AI$1),0)),0)),0)</f>
        <v>0</v>
      </c>
      <c r="BB499" s="1">
        <f>IFERROR(IF($AE499&gt;$AE498,VLOOKUP($AC499+AO$1,STOCK!$F$10:$AB$209,16,0),IF($AE499=$AE498,(IF(BB498&gt;=1,BB498-COUNTIFS($AE498:$AE498,$AC499,AO498:AO498,$AI$1),0)),0)),0)</f>
        <v>0</v>
      </c>
      <c r="BC499" s="1">
        <f>IFERROR(IF($AE499&gt;$AE498,VLOOKUP($AC499+AP$1,STOCK!$F$10:$AB$209,16,0),IF($AE499=$AE498,(IF(BC498&gt;=1,BC498-COUNTIFS($AE498:$AE498,$AC499,AP498:AP498,$AI$1),0)),0)),0)</f>
        <v>0</v>
      </c>
      <c r="BD499" s="1">
        <f>IFERROR(IF($AE499&gt;$AE498,VLOOKUP($AC499+AQ$1,STOCK!$F$10:$AB$209,16,0),IF($AE499=$AE498,(IF(BD498&gt;=1,BD498-COUNTIFS($AE498:$AE498,$AC499,AQ498:AQ498,$AI$1),0)),0)),0)</f>
        <v>0</v>
      </c>
      <c r="BE499" s="1">
        <f>IFERROR(IF($AE499&gt;$AE498,VLOOKUP($AC499+AR$1,STOCK!$F$10:$AB$209,16,0),IF($AE499=$AE498,(IF(BE498&gt;=1,BE498-COUNTIFS($AE498:$AE498,$AC499,AR498:AR498,$AI$1),0)),0)),0)</f>
        <v>0</v>
      </c>
      <c r="BF499" s="1">
        <f>IFERROR(IF($AE499&gt;$AE498,VLOOKUP($AC499+AS$1,STOCK!$F$10:$AB$209,16,0),IF($AE499=$AE498,(IF(BF498&gt;=1,BF498-COUNTIFS($AE498:$AE498,$AC499,AS498:AS498,$AI$1),0)),0)),0)</f>
        <v>0</v>
      </c>
      <c r="BG499" s="1">
        <f>IFERROR(IF($AE499&gt;$AE498,VLOOKUP($AC499+AT$1,STOCK!$F$10:$AB$209,16,0),IF($AE499=$AE498,(IF(BG498&gt;=1,BG498-COUNTIFS($AE498:$AE498,$AC499,AT498:AT498,$AI$1),0)),0)),0)</f>
        <v>0</v>
      </c>
      <c r="BH499" s="1">
        <f>IFERROR(IF($AE499&gt;$AE498,VLOOKUP($AC499+AU$1,STOCK!$F$10:$AB$209,16,0),IF($AE499=$AE498,(IF(BH498&gt;=1,BH498-COUNTIFS($AE498:$AE498,$AC499,AU498:AU498,$AI$1),0)),0)),0)</f>
        <v>0</v>
      </c>
      <c r="BI499" s="1">
        <f>IFERROR(IF($AE499&gt;$AE498,VLOOKUP($AC499+AV$1,STOCK!$F$10:$AB$209,16,0),IF($AE499=$AE498,(IF(BI498&gt;=1,BI498-COUNTIFS($AE498:$AE498,$AC499,AV498:AV498,$AI$1),0)),0)),0)</f>
        <v>0</v>
      </c>
      <c r="BJ499" s="1">
        <f>IFERROR(IF($AE499&gt;$AE498,VLOOKUP($AC499+AW$1,STOCK!$F$10:$AB$209,16,0),IF($AE499=$AE498,(IF(BJ498&gt;=1,BJ498-COUNTIFS($AE498:$AE498,$AC499,AW498:AW498,$AI$1),0)),0)),0)</f>
        <v>0</v>
      </c>
      <c r="BK499" s="1">
        <f>IFERROR(IF($AE499&gt;$AE498,VLOOKUP($AC499+AX$1,STOCK!$F$10:$AB$209,16,0),IF($AE499=$AE498,(IF(BK498&gt;=1,BK498-COUNTIFS($AE498:$AE498,$AC499,AX498:AX498,$AI$1),0)),0)),0)</f>
        <v>0</v>
      </c>
      <c r="BL499" s="1">
        <f>IFERROR(IF($AE499&gt;$AE498,VLOOKUP($AC499+AL$1,STOCK!$F$10:$AB$209,17,0),IF($AE499=$AE498,(IF(BL498&gt;=1,BL498-COUNTIFS($AE498:$AE498,$AC499,AL498:AL498,$AI$2),0)),0)),0)</f>
        <v>0</v>
      </c>
      <c r="BM499" s="1">
        <f>IFERROR(IF($AE499&gt;$AE498,VLOOKUP($AC499+AM$1,STOCK!$F$10:$AB$209,17,0),IF($AE499=$AE498,(IF(BM498&gt;=1,BM498-COUNTIFS($AE498:$AE498,$AC499,AM498:AM498,$AI$2),0)),0)),0)</f>
        <v>0</v>
      </c>
      <c r="BN499" s="1">
        <f>IFERROR(IF($AE499&gt;$AE498,VLOOKUP($AC499+AN$1,STOCK!$F$10:$AB$209,17,0),IF($AE499=$AE498,(IF(BN498&gt;=1,BN498-COUNTIFS($AE498:$AE498,$AC499,AN498:AN498,$AI$2),0)),0)),0)</f>
        <v>0</v>
      </c>
      <c r="BO499" s="1">
        <f>IFERROR(IF($AE499&gt;$AE498,VLOOKUP($AC499+AO$1,STOCK!$F$10:$AB$209,17,0),IF($AE499=$AE498,(IF(BO498&gt;=1,BO498-COUNTIFS($AE498:$AE498,$AC499,AO498:AO498,$AI$2),0)),0)),0)</f>
        <v>0</v>
      </c>
      <c r="BP499" s="1">
        <f>IFERROR(IF($AE499&gt;$AE498,VLOOKUP($AC499+AP$1,STOCK!$F$10:$AB$209,17,0),IF($AE499=$AE498,(IF(BP498&gt;=1,BP498-COUNTIFS($AE498:$AE498,$AC499,AP498:AP498,$AI$2),0)),0)),0)</f>
        <v>0</v>
      </c>
      <c r="BQ499" s="1">
        <f>IFERROR(IF($AE499&gt;$AE498,VLOOKUP($AC499+AQ$1,STOCK!$F$10:$AB$209,17,0),IF($AE499=$AE498,(IF(BQ498&gt;=1,BQ498-COUNTIFS($AE498:$AE498,$AC499,AQ498:AQ498,$AI$2),0)),0)),0)</f>
        <v>0</v>
      </c>
      <c r="BR499" s="1">
        <f>IFERROR(IF($AE499&gt;$AE498,VLOOKUP($AC499+AR$1,STOCK!$F$10:$AB$209,17,0),IF($AE499=$AE498,(IF(BR498&gt;=1,BR498-COUNTIFS($AE498:$AE498,$AC499,AR498:AR498,$AI$2),0)),0)),0)</f>
        <v>0</v>
      </c>
      <c r="BS499" s="1">
        <f>IFERROR(IF($AE499&gt;$AE498,VLOOKUP($AC499+AS$1,STOCK!$F$10:$AB$209,17,0),IF($AE499=$AE498,(IF(BS498&gt;=1,BS498-COUNTIFS($AE498:$AE498,$AC499,AS498:AS498,$AI$2),0)),0)),0)</f>
        <v>0</v>
      </c>
      <c r="BT499" s="1">
        <f>IFERROR(IF($AE499&gt;$AE498,VLOOKUP($AC499+AT$1,STOCK!$F$10:$AB$209,17,0),IF($AE499=$AE498,(IF(BT498&gt;=1,BT498-COUNTIFS($AE498:$AE498,$AC499,AT498:AT498,$AI$2),0)),0)),0)</f>
        <v>0</v>
      </c>
      <c r="BU499" s="1">
        <f>IFERROR(IF($AE499&gt;$AE498,VLOOKUP($AC499+AU$1,STOCK!$F$10:$AB$209,17,0),IF($AE499=$AE498,(IF(BU498&gt;=1,BU498-COUNTIFS($AE498:$AE498,$AC499,AU498:AU498,$AI$2),0)),0)),0)</f>
        <v>0</v>
      </c>
      <c r="BV499" s="1">
        <f>IFERROR(IF($AE499&gt;$AE498,VLOOKUP($AC499+AV$1,STOCK!$F$10:$AB$209,17,0),IF($AE499=$AE498,(IF(BV498&gt;=1,BV498-COUNTIFS($AE498:$AE498,$AC499,AV498:AV498,$AI$2),0)),0)),0)</f>
        <v>0</v>
      </c>
      <c r="BW499" s="1">
        <f>IFERROR(IF($AE499&gt;$AE498,VLOOKUP($AC499+AW$1,STOCK!$F$10:$AB$209,17,0),IF($AE499=$AE498,(IF(BW498&gt;=1,BW498-COUNTIFS($AE498:$AE498,$AC499,AW498:AW498,$AI$2),0)),0)),0)</f>
        <v>0</v>
      </c>
      <c r="BX499" s="1">
        <f>IFERROR(IF($AE499&gt;$AE498,VLOOKUP($AC499+AX$1,STOCK!$F$10:$AB$209,17,0),IF($AE499=$AE498,(IF(BX498&gt;=1,BX498-COUNTIFS($AE498:$AE498,$AC499,AX498:AX498,$AI$2),0)),0)),0)</f>
        <v>0</v>
      </c>
    </row>
    <row r="500" spans="29:76" x14ac:dyDescent="0.25">
      <c r="AC500" s="1">
        <f t="shared" si="125"/>
        <v>0</v>
      </c>
      <c r="AD500" s="1">
        <f>IFERROR(IF(LEN(AK500)&gt;=1,VLOOKUP(HLOOKUP(AK500,PROFILE!$K$5:$V$8,4,0),PROFILE!$F$1:$G$3,2,0),0),0)</f>
        <v>0</v>
      </c>
      <c r="AE500" s="1">
        <f t="shared" si="126"/>
        <v>0</v>
      </c>
      <c r="AF500" s="1">
        <v>487</v>
      </c>
      <c r="AI500" s="1" t="str">
        <f>IFERROR(IF($AH500&gt;=1,VLOOKUP($AG500,STUDENT!$O$8:$Z$1507,3,0),""),"")</f>
        <v/>
      </c>
      <c r="AJ500" s="1" t="str">
        <f>IFERROR(IF($AH500&gt;=1,VLOOKUP($AG500,STUDENT!$O$8:$Z$1507,4,0),""),"")</f>
        <v/>
      </c>
      <c r="AK500" s="1" t="str">
        <f>IFERROR(IF($AH500&gt;=1,VLOOKUP($AG500,STUDENT!$O$8:$Z$1507,6,0),""),"")</f>
        <v/>
      </c>
      <c r="AL500" s="1" t="str">
        <f t="shared" si="127"/>
        <v/>
      </c>
      <c r="AM500" s="1" t="str">
        <f t="shared" si="128"/>
        <v/>
      </c>
      <c r="AN500" s="1" t="str">
        <f t="shared" si="129"/>
        <v/>
      </c>
      <c r="AO500" s="1" t="str">
        <f t="shared" si="130"/>
        <v/>
      </c>
      <c r="AP500" s="1" t="str">
        <f t="shared" si="131"/>
        <v/>
      </c>
      <c r="AQ500" s="1" t="str">
        <f t="shared" si="132"/>
        <v/>
      </c>
      <c r="AR500" s="1" t="str">
        <f t="shared" si="133"/>
        <v/>
      </c>
      <c r="AS500" s="1" t="str">
        <f t="shared" si="134"/>
        <v/>
      </c>
      <c r="AT500" s="1" t="str">
        <f t="shared" si="135"/>
        <v/>
      </c>
      <c r="AU500" s="1" t="str">
        <f t="shared" si="136"/>
        <v/>
      </c>
      <c r="AV500" s="1" t="str">
        <f t="shared" si="137"/>
        <v/>
      </c>
      <c r="AW500" s="1" t="str">
        <f t="shared" si="138"/>
        <v/>
      </c>
      <c r="AX500" s="1" t="str">
        <f t="shared" si="139"/>
        <v/>
      </c>
      <c r="AY500" s="1">
        <f>IFERROR(IF($AE500&gt;$AE499,VLOOKUP($AC500+AL$1,STOCK!$F$10:$AB$209,16,0),IF($AE500=$AE499,(IF(AY499&gt;=1,AY499-COUNTIFS($AE499:$AE499,$AC500,AL499:AL499,$AI$1),0)),0)),0)</f>
        <v>0</v>
      </c>
      <c r="AZ500" s="1">
        <f>IFERROR(IF($AE500&gt;$AE499,VLOOKUP($AC500+AM$1,STOCK!$F$10:$AB$209,16,0),IF($AE500=$AE499,(IF(AZ499&gt;=1,AZ499-COUNTIFS($AE499:$AE499,$AC500,AM499:AM499,$AI$1),0)),0)),0)</f>
        <v>0</v>
      </c>
      <c r="BA500" s="1">
        <f>IFERROR(IF($AE500&gt;$AE499,VLOOKUP($AC500+AN$1,STOCK!$F$10:$AB$209,16,0),IF($AE500=$AE499,(IF(BA499&gt;=1,BA499-COUNTIFS($AE499:$AE499,$AC500,AN499:AN499,$AI$1),0)),0)),0)</f>
        <v>0</v>
      </c>
      <c r="BB500" s="1">
        <f>IFERROR(IF($AE500&gt;$AE499,VLOOKUP($AC500+AO$1,STOCK!$F$10:$AB$209,16,0),IF($AE500=$AE499,(IF(BB499&gt;=1,BB499-COUNTIFS($AE499:$AE499,$AC500,AO499:AO499,$AI$1),0)),0)),0)</f>
        <v>0</v>
      </c>
      <c r="BC500" s="1">
        <f>IFERROR(IF($AE500&gt;$AE499,VLOOKUP($AC500+AP$1,STOCK!$F$10:$AB$209,16,0),IF($AE500=$AE499,(IF(BC499&gt;=1,BC499-COUNTIFS($AE499:$AE499,$AC500,AP499:AP499,$AI$1),0)),0)),0)</f>
        <v>0</v>
      </c>
      <c r="BD500" s="1">
        <f>IFERROR(IF($AE500&gt;$AE499,VLOOKUP($AC500+AQ$1,STOCK!$F$10:$AB$209,16,0),IF($AE500=$AE499,(IF(BD499&gt;=1,BD499-COUNTIFS($AE499:$AE499,$AC500,AQ499:AQ499,$AI$1),0)),0)),0)</f>
        <v>0</v>
      </c>
      <c r="BE500" s="1">
        <f>IFERROR(IF($AE500&gt;$AE499,VLOOKUP($AC500+AR$1,STOCK!$F$10:$AB$209,16,0),IF($AE500=$AE499,(IF(BE499&gt;=1,BE499-COUNTIFS($AE499:$AE499,$AC500,AR499:AR499,$AI$1),0)),0)),0)</f>
        <v>0</v>
      </c>
      <c r="BF500" s="1">
        <f>IFERROR(IF($AE500&gt;$AE499,VLOOKUP($AC500+AS$1,STOCK!$F$10:$AB$209,16,0),IF($AE500=$AE499,(IF(BF499&gt;=1,BF499-COUNTIFS($AE499:$AE499,$AC500,AS499:AS499,$AI$1),0)),0)),0)</f>
        <v>0</v>
      </c>
      <c r="BG500" s="1">
        <f>IFERROR(IF($AE500&gt;$AE499,VLOOKUP($AC500+AT$1,STOCK!$F$10:$AB$209,16,0),IF($AE500=$AE499,(IF(BG499&gt;=1,BG499-COUNTIFS($AE499:$AE499,$AC500,AT499:AT499,$AI$1),0)),0)),0)</f>
        <v>0</v>
      </c>
      <c r="BH500" s="1">
        <f>IFERROR(IF($AE500&gt;$AE499,VLOOKUP($AC500+AU$1,STOCK!$F$10:$AB$209,16,0),IF($AE500=$AE499,(IF(BH499&gt;=1,BH499-COUNTIFS($AE499:$AE499,$AC500,AU499:AU499,$AI$1),0)),0)),0)</f>
        <v>0</v>
      </c>
      <c r="BI500" s="1">
        <f>IFERROR(IF($AE500&gt;$AE499,VLOOKUP($AC500+AV$1,STOCK!$F$10:$AB$209,16,0),IF($AE500=$AE499,(IF(BI499&gt;=1,BI499-COUNTIFS($AE499:$AE499,$AC500,AV499:AV499,$AI$1),0)),0)),0)</f>
        <v>0</v>
      </c>
      <c r="BJ500" s="1">
        <f>IFERROR(IF($AE500&gt;$AE499,VLOOKUP($AC500+AW$1,STOCK!$F$10:$AB$209,16,0),IF($AE500=$AE499,(IF(BJ499&gt;=1,BJ499-COUNTIFS($AE499:$AE499,$AC500,AW499:AW499,$AI$1),0)),0)),0)</f>
        <v>0</v>
      </c>
      <c r="BK500" s="1">
        <f>IFERROR(IF($AE500&gt;$AE499,VLOOKUP($AC500+AX$1,STOCK!$F$10:$AB$209,16,0),IF($AE500=$AE499,(IF(BK499&gt;=1,BK499-COUNTIFS($AE499:$AE499,$AC500,AX499:AX499,$AI$1),0)),0)),0)</f>
        <v>0</v>
      </c>
      <c r="BL500" s="1">
        <f>IFERROR(IF($AE500&gt;$AE499,VLOOKUP($AC500+AL$1,STOCK!$F$10:$AB$209,17,0),IF($AE500=$AE499,(IF(BL499&gt;=1,BL499-COUNTIFS($AE499:$AE499,$AC500,AL499:AL499,$AI$2),0)),0)),0)</f>
        <v>0</v>
      </c>
      <c r="BM500" s="1">
        <f>IFERROR(IF($AE500&gt;$AE499,VLOOKUP($AC500+AM$1,STOCK!$F$10:$AB$209,17,0),IF($AE500=$AE499,(IF(BM499&gt;=1,BM499-COUNTIFS($AE499:$AE499,$AC500,AM499:AM499,$AI$2),0)),0)),0)</f>
        <v>0</v>
      </c>
      <c r="BN500" s="1">
        <f>IFERROR(IF($AE500&gt;$AE499,VLOOKUP($AC500+AN$1,STOCK!$F$10:$AB$209,17,0),IF($AE500=$AE499,(IF(BN499&gt;=1,BN499-COUNTIFS($AE499:$AE499,$AC500,AN499:AN499,$AI$2),0)),0)),0)</f>
        <v>0</v>
      </c>
      <c r="BO500" s="1">
        <f>IFERROR(IF($AE500&gt;$AE499,VLOOKUP($AC500+AO$1,STOCK!$F$10:$AB$209,17,0),IF($AE500=$AE499,(IF(BO499&gt;=1,BO499-COUNTIFS($AE499:$AE499,$AC500,AO499:AO499,$AI$2),0)),0)),0)</f>
        <v>0</v>
      </c>
      <c r="BP500" s="1">
        <f>IFERROR(IF($AE500&gt;$AE499,VLOOKUP($AC500+AP$1,STOCK!$F$10:$AB$209,17,0),IF($AE500=$AE499,(IF(BP499&gt;=1,BP499-COUNTIFS($AE499:$AE499,$AC500,AP499:AP499,$AI$2),0)),0)),0)</f>
        <v>0</v>
      </c>
      <c r="BQ500" s="1">
        <f>IFERROR(IF($AE500&gt;$AE499,VLOOKUP($AC500+AQ$1,STOCK!$F$10:$AB$209,17,0),IF($AE500=$AE499,(IF(BQ499&gt;=1,BQ499-COUNTIFS($AE499:$AE499,$AC500,AQ499:AQ499,$AI$2),0)),0)),0)</f>
        <v>0</v>
      </c>
      <c r="BR500" s="1">
        <f>IFERROR(IF($AE500&gt;$AE499,VLOOKUP($AC500+AR$1,STOCK!$F$10:$AB$209,17,0),IF($AE500=$AE499,(IF(BR499&gt;=1,BR499-COUNTIFS($AE499:$AE499,$AC500,AR499:AR499,$AI$2),0)),0)),0)</f>
        <v>0</v>
      </c>
      <c r="BS500" s="1">
        <f>IFERROR(IF($AE500&gt;$AE499,VLOOKUP($AC500+AS$1,STOCK!$F$10:$AB$209,17,0),IF($AE500=$AE499,(IF(BS499&gt;=1,BS499-COUNTIFS($AE499:$AE499,$AC500,AS499:AS499,$AI$2),0)),0)),0)</f>
        <v>0</v>
      </c>
      <c r="BT500" s="1">
        <f>IFERROR(IF($AE500&gt;$AE499,VLOOKUP($AC500+AT$1,STOCK!$F$10:$AB$209,17,0),IF($AE500=$AE499,(IF(BT499&gt;=1,BT499-COUNTIFS($AE499:$AE499,$AC500,AT499:AT499,$AI$2),0)),0)),0)</f>
        <v>0</v>
      </c>
      <c r="BU500" s="1">
        <f>IFERROR(IF($AE500&gt;$AE499,VLOOKUP($AC500+AU$1,STOCK!$F$10:$AB$209,17,0),IF($AE500=$AE499,(IF(BU499&gt;=1,BU499-COUNTIFS($AE499:$AE499,$AC500,AU499:AU499,$AI$2),0)),0)),0)</f>
        <v>0</v>
      </c>
      <c r="BV500" s="1">
        <f>IFERROR(IF($AE500&gt;$AE499,VLOOKUP($AC500+AV$1,STOCK!$F$10:$AB$209,17,0),IF($AE500=$AE499,(IF(BV499&gt;=1,BV499-COUNTIFS($AE499:$AE499,$AC500,AV499:AV499,$AI$2),0)),0)),0)</f>
        <v>0</v>
      </c>
      <c r="BW500" s="1">
        <f>IFERROR(IF($AE500&gt;$AE499,VLOOKUP($AC500+AW$1,STOCK!$F$10:$AB$209,17,0),IF($AE500=$AE499,(IF(BW499&gt;=1,BW499-COUNTIFS($AE499:$AE499,$AC500,AW499:AW499,$AI$2),0)),0)),0)</f>
        <v>0</v>
      </c>
      <c r="BX500" s="1">
        <f>IFERROR(IF($AE500&gt;$AE499,VLOOKUP($AC500+AX$1,STOCK!$F$10:$AB$209,17,0),IF($AE500=$AE499,(IF(BX499&gt;=1,BX499-COUNTIFS($AE499:$AE499,$AC500,AX499:AX499,$AI$2),0)),0)),0)</f>
        <v>0</v>
      </c>
    </row>
    <row r="501" spans="29:76" x14ac:dyDescent="0.25">
      <c r="AC501" s="1">
        <f t="shared" si="125"/>
        <v>0</v>
      </c>
      <c r="AD501" s="1">
        <f>IFERROR(IF(LEN(AK501)&gt;=1,VLOOKUP(HLOOKUP(AK501,PROFILE!$K$5:$V$8,4,0),PROFILE!$F$1:$G$3,2,0),0),0)</f>
        <v>0</v>
      </c>
      <c r="AE501" s="1">
        <f t="shared" si="126"/>
        <v>0</v>
      </c>
      <c r="AF501" s="1">
        <v>488</v>
      </c>
      <c r="AI501" s="1" t="str">
        <f>IFERROR(IF($AH501&gt;=1,VLOOKUP($AG501,STUDENT!$O$8:$Z$1507,3,0),""),"")</f>
        <v/>
      </c>
      <c r="AJ501" s="1" t="str">
        <f>IFERROR(IF($AH501&gt;=1,VLOOKUP($AG501,STUDENT!$O$8:$Z$1507,4,0),""),"")</f>
        <v/>
      </c>
      <c r="AK501" s="1" t="str">
        <f>IFERROR(IF($AH501&gt;=1,VLOOKUP($AG501,STUDENT!$O$8:$Z$1507,6,0),""),"")</f>
        <v/>
      </c>
      <c r="AL501" s="1" t="str">
        <f t="shared" si="127"/>
        <v/>
      </c>
      <c r="AM501" s="1" t="str">
        <f t="shared" si="128"/>
        <v/>
      </c>
      <c r="AN501" s="1" t="str">
        <f t="shared" si="129"/>
        <v/>
      </c>
      <c r="AO501" s="1" t="str">
        <f t="shared" si="130"/>
        <v/>
      </c>
      <c r="AP501" s="1" t="str">
        <f t="shared" si="131"/>
        <v/>
      </c>
      <c r="AQ501" s="1" t="str">
        <f t="shared" si="132"/>
        <v/>
      </c>
      <c r="AR501" s="1" t="str">
        <f t="shared" si="133"/>
        <v/>
      </c>
      <c r="AS501" s="1" t="str">
        <f t="shared" si="134"/>
        <v/>
      </c>
      <c r="AT501" s="1" t="str">
        <f t="shared" si="135"/>
        <v/>
      </c>
      <c r="AU501" s="1" t="str">
        <f t="shared" si="136"/>
        <v/>
      </c>
      <c r="AV501" s="1" t="str">
        <f t="shared" si="137"/>
        <v/>
      </c>
      <c r="AW501" s="1" t="str">
        <f t="shared" si="138"/>
        <v/>
      </c>
      <c r="AX501" s="1" t="str">
        <f t="shared" si="139"/>
        <v/>
      </c>
      <c r="AY501" s="1">
        <f>IFERROR(IF($AE501&gt;$AE500,VLOOKUP($AC501+AL$1,STOCK!$F$10:$AB$209,16,0),IF($AE501=$AE500,(IF(AY500&gt;=1,AY500-COUNTIFS($AE500:$AE500,$AC501,AL500:AL500,$AI$1),0)),0)),0)</f>
        <v>0</v>
      </c>
      <c r="AZ501" s="1">
        <f>IFERROR(IF($AE501&gt;$AE500,VLOOKUP($AC501+AM$1,STOCK!$F$10:$AB$209,16,0),IF($AE501=$AE500,(IF(AZ500&gt;=1,AZ500-COUNTIFS($AE500:$AE500,$AC501,AM500:AM500,$AI$1),0)),0)),0)</f>
        <v>0</v>
      </c>
      <c r="BA501" s="1">
        <f>IFERROR(IF($AE501&gt;$AE500,VLOOKUP($AC501+AN$1,STOCK!$F$10:$AB$209,16,0),IF($AE501=$AE500,(IF(BA500&gt;=1,BA500-COUNTIFS($AE500:$AE500,$AC501,AN500:AN500,$AI$1),0)),0)),0)</f>
        <v>0</v>
      </c>
      <c r="BB501" s="1">
        <f>IFERROR(IF($AE501&gt;$AE500,VLOOKUP($AC501+AO$1,STOCK!$F$10:$AB$209,16,0),IF($AE501=$AE500,(IF(BB500&gt;=1,BB500-COUNTIFS($AE500:$AE500,$AC501,AO500:AO500,$AI$1),0)),0)),0)</f>
        <v>0</v>
      </c>
      <c r="BC501" s="1">
        <f>IFERROR(IF($AE501&gt;$AE500,VLOOKUP($AC501+AP$1,STOCK!$F$10:$AB$209,16,0),IF($AE501=$AE500,(IF(BC500&gt;=1,BC500-COUNTIFS($AE500:$AE500,$AC501,AP500:AP500,$AI$1),0)),0)),0)</f>
        <v>0</v>
      </c>
      <c r="BD501" s="1">
        <f>IFERROR(IF($AE501&gt;$AE500,VLOOKUP($AC501+AQ$1,STOCK!$F$10:$AB$209,16,0),IF($AE501=$AE500,(IF(BD500&gt;=1,BD500-COUNTIFS($AE500:$AE500,$AC501,AQ500:AQ500,$AI$1),0)),0)),0)</f>
        <v>0</v>
      </c>
      <c r="BE501" s="1">
        <f>IFERROR(IF($AE501&gt;$AE500,VLOOKUP($AC501+AR$1,STOCK!$F$10:$AB$209,16,0),IF($AE501=$AE500,(IF(BE500&gt;=1,BE500-COUNTIFS($AE500:$AE500,$AC501,AR500:AR500,$AI$1),0)),0)),0)</f>
        <v>0</v>
      </c>
      <c r="BF501" s="1">
        <f>IFERROR(IF($AE501&gt;$AE500,VLOOKUP($AC501+AS$1,STOCK!$F$10:$AB$209,16,0),IF($AE501=$AE500,(IF(BF500&gt;=1,BF500-COUNTIFS($AE500:$AE500,$AC501,AS500:AS500,$AI$1),0)),0)),0)</f>
        <v>0</v>
      </c>
      <c r="BG501" s="1">
        <f>IFERROR(IF($AE501&gt;$AE500,VLOOKUP($AC501+AT$1,STOCK!$F$10:$AB$209,16,0),IF($AE501=$AE500,(IF(BG500&gt;=1,BG500-COUNTIFS($AE500:$AE500,$AC501,AT500:AT500,$AI$1),0)),0)),0)</f>
        <v>0</v>
      </c>
      <c r="BH501" s="1">
        <f>IFERROR(IF($AE501&gt;$AE500,VLOOKUP($AC501+AU$1,STOCK!$F$10:$AB$209,16,0),IF($AE501=$AE500,(IF(BH500&gt;=1,BH500-COUNTIFS($AE500:$AE500,$AC501,AU500:AU500,$AI$1),0)),0)),0)</f>
        <v>0</v>
      </c>
      <c r="BI501" s="1">
        <f>IFERROR(IF($AE501&gt;$AE500,VLOOKUP($AC501+AV$1,STOCK!$F$10:$AB$209,16,0),IF($AE501=$AE500,(IF(BI500&gt;=1,BI500-COUNTIFS($AE500:$AE500,$AC501,AV500:AV500,$AI$1),0)),0)),0)</f>
        <v>0</v>
      </c>
      <c r="BJ501" s="1">
        <f>IFERROR(IF($AE501&gt;$AE500,VLOOKUP($AC501+AW$1,STOCK!$F$10:$AB$209,16,0),IF($AE501=$AE500,(IF(BJ500&gt;=1,BJ500-COUNTIFS($AE500:$AE500,$AC501,AW500:AW500,$AI$1),0)),0)),0)</f>
        <v>0</v>
      </c>
      <c r="BK501" s="1">
        <f>IFERROR(IF($AE501&gt;$AE500,VLOOKUP($AC501+AX$1,STOCK!$F$10:$AB$209,16,0),IF($AE501=$AE500,(IF(BK500&gt;=1,BK500-COUNTIFS($AE500:$AE500,$AC501,AX500:AX500,$AI$1),0)),0)),0)</f>
        <v>0</v>
      </c>
      <c r="BL501" s="1">
        <f>IFERROR(IF($AE501&gt;$AE500,VLOOKUP($AC501+AL$1,STOCK!$F$10:$AB$209,17,0),IF($AE501=$AE500,(IF(BL500&gt;=1,BL500-COUNTIFS($AE500:$AE500,$AC501,AL500:AL500,$AI$2),0)),0)),0)</f>
        <v>0</v>
      </c>
      <c r="BM501" s="1">
        <f>IFERROR(IF($AE501&gt;$AE500,VLOOKUP($AC501+AM$1,STOCK!$F$10:$AB$209,17,0),IF($AE501=$AE500,(IF(BM500&gt;=1,BM500-COUNTIFS($AE500:$AE500,$AC501,AM500:AM500,$AI$2),0)),0)),0)</f>
        <v>0</v>
      </c>
      <c r="BN501" s="1">
        <f>IFERROR(IF($AE501&gt;$AE500,VLOOKUP($AC501+AN$1,STOCK!$F$10:$AB$209,17,0),IF($AE501=$AE500,(IF(BN500&gt;=1,BN500-COUNTIFS($AE500:$AE500,$AC501,AN500:AN500,$AI$2),0)),0)),0)</f>
        <v>0</v>
      </c>
      <c r="BO501" s="1">
        <f>IFERROR(IF($AE501&gt;$AE500,VLOOKUP($AC501+AO$1,STOCK!$F$10:$AB$209,17,0),IF($AE501=$AE500,(IF(BO500&gt;=1,BO500-COUNTIFS($AE500:$AE500,$AC501,AO500:AO500,$AI$2),0)),0)),0)</f>
        <v>0</v>
      </c>
      <c r="BP501" s="1">
        <f>IFERROR(IF($AE501&gt;$AE500,VLOOKUP($AC501+AP$1,STOCK!$F$10:$AB$209,17,0),IF($AE501=$AE500,(IF(BP500&gt;=1,BP500-COUNTIFS($AE500:$AE500,$AC501,AP500:AP500,$AI$2),0)),0)),0)</f>
        <v>0</v>
      </c>
      <c r="BQ501" s="1">
        <f>IFERROR(IF($AE501&gt;$AE500,VLOOKUP($AC501+AQ$1,STOCK!$F$10:$AB$209,17,0),IF($AE501=$AE500,(IF(BQ500&gt;=1,BQ500-COUNTIFS($AE500:$AE500,$AC501,AQ500:AQ500,$AI$2),0)),0)),0)</f>
        <v>0</v>
      </c>
      <c r="BR501" s="1">
        <f>IFERROR(IF($AE501&gt;$AE500,VLOOKUP($AC501+AR$1,STOCK!$F$10:$AB$209,17,0),IF($AE501=$AE500,(IF(BR500&gt;=1,BR500-COUNTIFS($AE500:$AE500,$AC501,AR500:AR500,$AI$2),0)),0)),0)</f>
        <v>0</v>
      </c>
      <c r="BS501" s="1">
        <f>IFERROR(IF($AE501&gt;$AE500,VLOOKUP($AC501+AS$1,STOCK!$F$10:$AB$209,17,0),IF($AE501=$AE500,(IF(BS500&gt;=1,BS500-COUNTIFS($AE500:$AE500,$AC501,AS500:AS500,$AI$2),0)),0)),0)</f>
        <v>0</v>
      </c>
      <c r="BT501" s="1">
        <f>IFERROR(IF($AE501&gt;$AE500,VLOOKUP($AC501+AT$1,STOCK!$F$10:$AB$209,17,0),IF($AE501=$AE500,(IF(BT500&gt;=1,BT500-COUNTIFS($AE500:$AE500,$AC501,AT500:AT500,$AI$2),0)),0)),0)</f>
        <v>0</v>
      </c>
      <c r="BU501" s="1">
        <f>IFERROR(IF($AE501&gt;$AE500,VLOOKUP($AC501+AU$1,STOCK!$F$10:$AB$209,17,0),IF($AE501=$AE500,(IF(BU500&gt;=1,BU500-COUNTIFS($AE500:$AE500,$AC501,AU500:AU500,$AI$2),0)),0)),0)</f>
        <v>0</v>
      </c>
      <c r="BV501" s="1">
        <f>IFERROR(IF($AE501&gt;$AE500,VLOOKUP($AC501+AV$1,STOCK!$F$10:$AB$209,17,0),IF($AE501=$AE500,(IF(BV500&gt;=1,BV500-COUNTIFS($AE500:$AE500,$AC501,AV500:AV500,$AI$2),0)),0)),0)</f>
        <v>0</v>
      </c>
      <c r="BW501" s="1">
        <f>IFERROR(IF($AE501&gt;$AE500,VLOOKUP($AC501+AW$1,STOCK!$F$10:$AB$209,17,0),IF($AE501=$AE500,(IF(BW500&gt;=1,BW500-COUNTIFS($AE500:$AE500,$AC501,AW500:AW500,$AI$2),0)),0)),0)</f>
        <v>0</v>
      </c>
      <c r="BX501" s="1">
        <f>IFERROR(IF($AE501&gt;$AE500,VLOOKUP($AC501+AX$1,STOCK!$F$10:$AB$209,17,0),IF($AE501=$AE500,(IF(BX500&gt;=1,BX500-COUNTIFS($AE500:$AE500,$AC501,AX500:AX500,$AI$2),0)),0)),0)</f>
        <v>0</v>
      </c>
    </row>
    <row r="502" spans="29:76" x14ac:dyDescent="0.25">
      <c r="AC502" s="1">
        <f t="shared" si="125"/>
        <v>0</v>
      </c>
      <c r="AD502" s="1">
        <f>IFERROR(IF(LEN(AK502)&gt;=1,VLOOKUP(HLOOKUP(AK502,PROFILE!$K$5:$V$8,4,0),PROFILE!$F$1:$G$3,2,0),0),0)</f>
        <v>0</v>
      </c>
      <c r="AE502" s="1">
        <f t="shared" si="126"/>
        <v>0</v>
      </c>
      <c r="AF502" s="1">
        <v>489</v>
      </c>
      <c r="AI502" s="1" t="str">
        <f>IFERROR(IF($AH502&gt;=1,VLOOKUP($AG502,STUDENT!$O$8:$Z$1507,3,0),""),"")</f>
        <v/>
      </c>
      <c r="AJ502" s="1" t="str">
        <f>IFERROR(IF($AH502&gt;=1,VLOOKUP($AG502,STUDENT!$O$8:$Z$1507,4,0),""),"")</f>
        <v/>
      </c>
      <c r="AK502" s="1" t="str">
        <f>IFERROR(IF($AH502&gt;=1,VLOOKUP($AG502,STUDENT!$O$8:$Z$1507,6,0),""),"")</f>
        <v/>
      </c>
      <c r="AL502" s="1" t="str">
        <f t="shared" si="127"/>
        <v/>
      </c>
      <c r="AM502" s="1" t="str">
        <f t="shared" si="128"/>
        <v/>
      </c>
      <c r="AN502" s="1" t="str">
        <f t="shared" si="129"/>
        <v/>
      </c>
      <c r="AO502" s="1" t="str">
        <f t="shared" si="130"/>
        <v/>
      </c>
      <c r="AP502" s="1" t="str">
        <f t="shared" si="131"/>
        <v/>
      </c>
      <c r="AQ502" s="1" t="str">
        <f t="shared" si="132"/>
        <v/>
      </c>
      <c r="AR502" s="1" t="str">
        <f t="shared" si="133"/>
        <v/>
      </c>
      <c r="AS502" s="1" t="str">
        <f t="shared" si="134"/>
        <v/>
      </c>
      <c r="AT502" s="1" t="str">
        <f t="shared" si="135"/>
        <v/>
      </c>
      <c r="AU502" s="1" t="str">
        <f t="shared" si="136"/>
        <v/>
      </c>
      <c r="AV502" s="1" t="str">
        <f t="shared" si="137"/>
        <v/>
      </c>
      <c r="AW502" s="1" t="str">
        <f t="shared" si="138"/>
        <v/>
      </c>
      <c r="AX502" s="1" t="str">
        <f t="shared" si="139"/>
        <v/>
      </c>
      <c r="AY502" s="1">
        <f>IFERROR(IF($AE502&gt;$AE501,VLOOKUP($AC502+AL$1,STOCK!$F$10:$AB$209,16,0),IF($AE502=$AE501,(IF(AY501&gt;=1,AY501-COUNTIFS($AE501:$AE501,$AC502,AL501:AL501,$AI$1),0)),0)),0)</f>
        <v>0</v>
      </c>
      <c r="AZ502" s="1">
        <f>IFERROR(IF($AE502&gt;$AE501,VLOOKUP($AC502+AM$1,STOCK!$F$10:$AB$209,16,0),IF($AE502=$AE501,(IF(AZ501&gt;=1,AZ501-COUNTIFS($AE501:$AE501,$AC502,AM501:AM501,$AI$1),0)),0)),0)</f>
        <v>0</v>
      </c>
      <c r="BA502" s="1">
        <f>IFERROR(IF($AE502&gt;$AE501,VLOOKUP($AC502+AN$1,STOCK!$F$10:$AB$209,16,0),IF($AE502=$AE501,(IF(BA501&gt;=1,BA501-COUNTIFS($AE501:$AE501,$AC502,AN501:AN501,$AI$1),0)),0)),0)</f>
        <v>0</v>
      </c>
      <c r="BB502" s="1">
        <f>IFERROR(IF($AE502&gt;$AE501,VLOOKUP($AC502+AO$1,STOCK!$F$10:$AB$209,16,0),IF($AE502=$AE501,(IF(BB501&gt;=1,BB501-COUNTIFS($AE501:$AE501,$AC502,AO501:AO501,$AI$1),0)),0)),0)</f>
        <v>0</v>
      </c>
      <c r="BC502" s="1">
        <f>IFERROR(IF($AE502&gt;$AE501,VLOOKUP($AC502+AP$1,STOCK!$F$10:$AB$209,16,0),IF($AE502=$AE501,(IF(BC501&gt;=1,BC501-COUNTIFS($AE501:$AE501,$AC502,AP501:AP501,$AI$1),0)),0)),0)</f>
        <v>0</v>
      </c>
      <c r="BD502" s="1">
        <f>IFERROR(IF($AE502&gt;$AE501,VLOOKUP($AC502+AQ$1,STOCK!$F$10:$AB$209,16,0),IF($AE502=$AE501,(IF(BD501&gt;=1,BD501-COUNTIFS($AE501:$AE501,$AC502,AQ501:AQ501,$AI$1),0)),0)),0)</f>
        <v>0</v>
      </c>
      <c r="BE502" s="1">
        <f>IFERROR(IF($AE502&gt;$AE501,VLOOKUP($AC502+AR$1,STOCK!$F$10:$AB$209,16,0),IF($AE502=$AE501,(IF(BE501&gt;=1,BE501-COUNTIFS($AE501:$AE501,$AC502,AR501:AR501,$AI$1),0)),0)),0)</f>
        <v>0</v>
      </c>
      <c r="BF502" s="1">
        <f>IFERROR(IF($AE502&gt;$AE501,VLOOKUP($AC502+AS$1,STOCK!$F$10:$AB$209,16,0),IF($AE502=$AE501,(IF(BF501&gt;=1,BF501-COUNTIFS($AE501:$AE501,$AC502,AS501:AS501,$AI$1),0)),0)),0)</f>
        <v>0</v>
      </c>
      <c r="BG502" s="1">
        <f>IFERROR(IF($AE502&gt;$AE501,VLOOKUP($AC502+AT$1,STOCK!$F$10:$AB$209,16,0),IF($AE502=$AE501,(IF(BG501&gt;=1,BG501-COUNTIFS($AE501:$AE501,$AC502,AT501:AT501,$AI$1),0)),0)),0)</f>
        <v>0</v>
      </c>
      <c r="BH502" s="1">
        <f>IFERROR(IF($AE502&gt;$AE501,VLOOKUP($AC502+AU$1,STOCK!$F$10:$AB$209,16,0),IF($AE502=$AE501,(IF(BH501&gt;=1,BH501-COUNTIFS($AE501:$AE501,$AC502,AU501:AU501,$AI$1),0)),0)),0)</f>
        <v>0</v>
      </c>
      <c r="BI502" s="1">
        <f>IFERROR(IF($AE502&gt;$AE501,VLOOKUP($AC502+AV$1,STOCK!$F$10:$AB$209,16,0),IF($AE502=$AE501,(IF(BI501&gt;=1,BI501-COUNTIFS($AE501:$AE501,$AC502,AV501:AV501,$AI$1),0)),0)),0)</f>
        <v>0</v>
      </c>
      <c r="BJ502" s="1">
        <f>IFERROR(IF($AE502&gt;$AE501,VLOOKUP($AC502+AW$1,STOCK!$F$10:$AB$209,16,0),IF($AE502=$AE501,(IF(BJ501&gt;=1,BJ501-COUNTIFS($AE501:$AE501,$AC502,AW501:AW501,$AI$1),0)),0)),0)</f>
        <v>0</v>
      </c>
      <c r="BK502" s="1">
        <f>IFERROR(IF($AE502&gt;$AE501,VLOOKUP($AC502+AX$1,STOCK!$F$10:$AB$209,16,0),IF($AE502=$AE501,(IF(BK501&gt;=1,BK501-COUNTIFS($AE501:$AE501,$AC502,AX501:AX501,$AI$1),0)),0)),0)</f>
        <v>0</v>
      </c>
      <c r="BL502" s="1">
        <f>IFERROR(IF($AE502&gt;$AE501,VLOOKUP($AC502+AL$1,STOCK!$F$10:$AB$209,17,0),IF($AE502=$AE501,(IF(BL501&gt;=1,BL501-COUNTIFS($AE501:$AE501,$AC502,AL501:AL501,$AI$2),0)),0)),0)</f>
        <v>0</v>
      </c>
      <c r="BM502" s="1">
        <f>IFERROR(IF($AE502&gt;$AE501,VLOOKUP($AC502+AM$1,STOCK!$F$10:$AB$209,17,0),IF($AE502=$AE501,(IF(BM501&gt;=1,BM501-COUNTIFS($AE501:$AE501,$AC502,AM501:AM501,$AI$2),0)),0)),0)</f>
        <v>0</v>
      </c>
      <c r="BN502" s="1">
        <f>IFERROR(IF($AE502&gt;$AE501,VLOOKUP($AC502+AN$1,STOCK!$F$10:$AB$209,17,0),IF($AE502=$AE501,(IF(BN501&gt;=1,BN501-COUNTIFS($AE501:$AE501,$AC502,AN501:AN501,$AI$2),0)),0)),0)</f>
        <v>0</v>
      </c>
      <c r="BO502" s="1">
        <f>IFERROR(IF($AE502&gt;$AE501,VLOOKUP($AC502+AO$1,STOCK!$F$10:$AB$209,17,0),IF($AE502=$AE501,(IF(BO501&gt;=1,BO501-COUNTIFS($AE501:$AE501,$AC502,AO501:AO501,$AI$2),0)),0)),0)</f>
        <v>0</v>
      </c>
      <c r="BP502" s="1">
        <f>IFERROR(IF($AE502&gt;$AE501,VLOOKUP($AC502+AP$1,STOCK!$F$10:$AB$209,17,0),IF($AE502=$AE501,(IF(BP501&gt;=1,BP501-COUNTIFS($AE501:$AE501,$AC502,AP501:AP501,$AI$2),0)),0)),0)</f>
        <v>0</v>
      </c>
      <c r="BQ502" s="1">
        <f>IFERROR(IF($AE502&gt;$AE501,VLOOKUP($AC502+AQ$1,STOCK!$F$10:$AB$209,17,0),IF($AE502=$AE501,(IF(BQ501&gt;=1,BQ501-COUNTIFS($AE501:$AE501,$AC502,AQ501:AQ501,$AI$2),0)),0)),0)</f>
        <v>0</v>
      </c>
      <c r="BR502" s="1">
        <f>IFERROR(IF($AE502&gt;$AE501,VLOOKUP($AC502+AR$1,STOCK!$F$10:$AB$209,17,0),IF($AE502=$AE501,(IF(BR501&gt;=1,BR501-COUNTIFS($AE501:$AE501,$AC502,AR501:AR501,$AI$2),0)),0)),0)</f>
        <v>0</v>
      </c>
      <c r="BS502" s="1">
        <f>IFERROR(IF($AE502&gt;$AE501,VLOOKUP($AC502+AS$1,STOCK!$F$10:$AB$209,17,0),IF($AE502=$AE501,(IF(BS501&gt;=1,BS501-COUNTIFS($AE501:$AE501,$AC502,AS501:AS501,$AI$2),0)),0)),0)</f>
        <v>0</v>
      </c>
      <c r="BT502" s="1">
        <f>IFERROR(IF($AE502&gt;$AE501,VLOOKUP($AC502+AT$1,STOCK!$F$10:$AB$209,17,0),IF($AE502=$AE501,(IF(BT501&gt;=1,BT501-COUNTIFS($AE501:$AE501,$AC502,AT501:AT501,$AI$2),0)),0)),0)</f>
        <v>0</v>
      </c>
      <c r="BU502" s="1">
        <f>IFERROR(IF($AE502&gt;$AE501,VLOOKUP($AC502+AU$1,STOCK!$F$10:$AB$209,17,0),IF($AE502=$AE501,(IF(BU501&gt;=1,BU501-COUNTIFS($AE501:$AE501,$AC502,AU501:AU501,$AI$2),0)),0)),0)</f>
        <v>0</v>
      </c>
      <c r="BV502" s="1">
        <f>IFERROR(IF($AE502&gt;$AE501,VLOOKUP($AC502+AV$1,STOCK!$F$10:$AB$209,17,0),IF($AE502=$AE501,(IF(BV501&gt;=1,BV501-COUNTIFS($AE501:$AE501,$AC502,AV501:AV501,$AI$2),0)),0)),0)</f>
        <v>0</v>
      </c>
      <c r="BW502" s="1">
        <f>IFERROR(IF($AE502&gt;$AE501,VLOOKUP($AC502+AW$1,STOCK!$F$10:$AB$209,17,0),IF($AE502=$AE501,(IF(BW501&gt;=1,BW501-COUNTIFS($AE501:$AE501,$AC502,AW501:AW501,$AI$2),0)),0)),0)</f>
        <v>0</v>
      </c>
      <c r="BX502" s="1">
        <f>IFERROR(IF($AE502&gt;$AE501,VLOOKUP($AC502+AX$1,STOCK!$F$10:$AB$209,17,0),IF($AE502=$AE501,(IF(BX501&gt;=1,BX501-COUNTIFS($AE501:$AE501,$AC502,AX501:AX501,$AI$2),0)),0)),0)</f>
        <v>0</v>
      </c>
    </row>
    <row r="503" spans="29:76" x14ac:dyDescent="0.25">
      <c r="AC503" s="1">
        <f t="shared" si="125"/>
        <v>0</v>
      </c>
      <c r="AD503" s="1">
        <f>IFERROR(IF(LEN(AK503)&gt;=1,VLOOKUP(HLOOKUP(AK503,PROFILE!$K$5:$V$8,4,0),PROFILE!$F$1:$G$3,2,0),0),0)</f>
        <v>0</v>
      </c>
      <c r="AE503" s="1">
        <f t="shared" si="126"/>
        <v>0</v>
      </c>
      <c r="AF503" s="1">
        <v>490</v>
      </c>
      <c r="AI503" s="1" t="str">
        <f>IFERROR(IF($AH503&gt;=1,VLOOKUP($AG503,STUDENT!$O$8:$Z$1507,3,0),""),"")</f>
        <v/>
      </c>
      <c r="AJ503" s="1" t="str">
        <f>IFERROR(IF($AH503&gt;=1,VLOOKUP($AG503,STUDENT!$O$8:$Z$1507,4,0),""),"")</f>
        <v/>
      </c>
      <c r="AK503" s="1" t="str">
        <f>IFERROR(IF($AH503&gt;=1,VLOOKUP($AG503,STUDENT!$O$8:$Z$1507,6,0),""),"")</f>
        <v/>
      </c>
      <c r="AL503" s="1" t="str">
        <f t="shared" si="127"/>
        <v/>
      </c>
      <c r="AM503" s="1" t="str">
        <f t="shared" si="128"/>
        <v/>
      </c>
      <c r="AN503" s="1" t="str">
        <f t="shared" si="129"/>
        <v/>
      </c>
      <c r="AO503" s="1" t="str">
        <f t="shared" si="130"/>
        <v/>
      </c>
      <c r="AP503" s="1" t="str">
        <f t="shared" si="131"/>
        <v/>
      </c>
      <c r="AQ503" s="1" t="str">
        <f t="shared" si="132"/>
        <v/>
      </c>
      <c r="AR503" s="1" t="str">
        <f t="shared" si="133"/>
        <v/>
      </c>
      <c r="AS503" s="1" t="str">
        <f t="shared" si="134"/>
        <v/>
      </c>
      <c r="AT503" s="1" t="str">
        <f t="shared" si="135"/>
        <v/>
      </c>
      <c r="AU503" s="1" t="str">
        <f t="shared" si="136"/>
        <v/>
      </c>
      <c r="AV503" s="1" t="str">
        <f t="shared" si="137"/>
        <v/>
      </c>
      <c r="AW503" s="1" t="str">
        <f t="shared" si="138"/>
        <v/>
      </c>
      <c r="AX503" s="1" t="str">
        <f t="shared" si="139"/>
        <v/>
      </c>
      <c r="AY503" s="1">
        <f>IFERROR(IF($AE503&gt;$AE502,VLOOKUP($AC503+AL$1,STOCK!$F$10:$AB$209,16,0),IF($AE503=$AE502,(IF(AY502&gt;=1,AY502-COUNTIFS($AE502:$AE502,$AC503,AL502:AL502,$AI$1),0)),0)),0)</f>
        <v>0</v>
      </c>
      <c r="AZ503" s="1">
        <f>IFERROR(IF($AE503&gt;$AE502,VLOOKUP($AC503+AM$1,STOCK!$F$10:$AB$209,16,0),IF($AE503=$AE502,(IF(AZ502&gt;=1,AZ502-COUNTIFS($AE502:$AE502,$AC503,AM502:AM502,$AI$1),0)),0)),0)</f>
        <v>0</v>
      </c>
      <c r="BA503" s="1">
        <f>IFERROR(IF($AE503&gt;$AE502,VLOOKUP($AC503+AN$1,STOCK!$F$10:$AB$209,16,0),IF($AE503=$AE502,(IF(BA502&gt;=1,BA502-COUNTIFS($AE502:$AE502,$AC503,AN502:AN502,$AI$1),0)),0)),0)</f>
        <v>0</v>
      </c>
      <c r="BB503" s="1">
        <f>IFERROR(IF($AE503&gt;$AE502,VLOOKUP($AC503+AO$1,STOCK!$F$10:$AB$209,16,0),IF($AE503=$AE502,(IF(BB502&gt;=1,BB502-COUNTIFS($AE502:$AE502,$AC503,AO502:AO502,$AI$1),0)),0)),0)</f>
        <v>0</v>
      </c>
      <c r="BC503" s="1">
        <f>IFERROR(IF($AE503&gt;$AE502,VLOOKUP($AC503+AP$1,STOCK!$F$10:$AB$209,16,0),IF($AE503=$AE502,(IF(BC502&gt;=1,BC502-COUNTIFS($AE502:$AE502,$AC503,AP502:AP502,$AI$1),0)),0)),0)</f>
        <v>0</v>
      </c>
      <c r="BD503" s="1">
        <f>IFERROR(IF($AE503&gt;$AE502,VLOOKUP($AC503+AQ$1,STOCK!$F$10:$AB$209,16,0),IF($AE503=$AE502,(IF(BD502&gt;=1,BD502-COUNTIFS($AE502:$AE502,$AC503,AQ502:AQ502,$AI$1),0)),0)),0)</f>
        <v>0</v>
      </c>
      <c r="BE503" s="1">
        <f>IFERROR(IF($AE503&gt;$AE502,VLOOKUP($AC503+AR$1,STOCK!$F$10:$AB$209,16,0),IF($AE503=$AE502,(IF(BE502&gt;=1,BE502-COUNTIFS($AE502:$AE502,$AC503,AR502:AR502,$AI$1),0)),0)),0)</f>
        <v>0</v>
      </c>
      <c r="BF503" s="1">
        <f>IFERROR(IF($AE503&gt;$AE502,VLOOKUP($AC503+AS$1,STOCK!$F$10:$AB$209,16,0),IF($AE503=$AE502,(IF(BF502&gt;=1,BF502-COUNTIFS($AE502:$AE502,$AC503,AS502:AS502,$AI$1),0)),0)),0)</f>
        <v>0</v>
      </c>
      <c r="BG503" s="1">
        <f>IFERROR(IF($AE503&gt;$AE502,VLOOKUP($AC503+AT$1,STOCK!$F$10:$AB$209,16,0),IF($AE503=$AE502,(IF(BG502&gt;=1,BG502-COUNTIFS($AE502:$AE502,$AC503,AT502:AT502,$AI$1),0)),0)),0)</f>
        <v>0</v>
      </c>
      <c r="BH503" s="1">
        <f>IFERROR(IF($AE503&gt;$AE502,VLOOKUP($AC503+AU$1,STOCK!$F$10:$AB$209,16,0),IF($AE503=$AE502,(IF(BH502&gt;=1,BH502-COUNTIFS($AE502:$AE502,$AC503,AU502:AU502,$AI$1),0)),0)),0)</f>
        <v>0</v>
      </c>
      <c r="BI503" s="1">
        <f>IFERROR(IF($AE503&gt;$AE502,VLOOKUP($AC503+AV$1,STOCK!$F$10:$AB$209,16,0),IF($AE503=$AE502,(IF(BI502&gt;=1,BI502-COUNTIFS($AE502:$AE502,$AC503,AV502:AV502,$AI$1),0)),0)),0)</f>
        <v>0</v>
      </c>
      <c r="BJ503" s="1">
        <f>IFERROR(IF($AE503&gt;$AE502,VLOOKUP($AC503+AW$1,STOCK!$F$10:$AB$209,16,0),IF($AE503=$AE502,(IF(BJ502&gt;=1,BJ502-COUNTIFS($AE502:$AE502,$AC503,AW502:AW502,$AI$1),0)),0)),0)</f>
        <v>0</v>
      </c>
      <c r="BK503" s="1">
        <f>IFERROR(IF($AE503&gt;$AE502,VLOOKUP($AC503+AX$1,STOCK!$F$10:$AB$209,16,0),IF($AE503=$AE502,(IF(BK502&gt;=1,BK502-COUNTIFS($AE502:$AE502,$AC503,AX502:AX502,$AI$1),0)),0)),0)</f>
        <v>0</v>
      </c>
      <c r="BL503" s="1">
        <f>IFERROR(IF($AE503&gt;$AE502,VLOOKUP($AC503+AL$1,STOCK!$F$10:$AB$209,17,0),IF($AE503=$AE502,(IF(BL502&gt;=1,BL502-COUNTIFS($AE502:$AE502,$AC503,AL502:AL502,$AI$2),0)),0)),0)</f>
        <v>0</v>
      </c>
      <c r="BM503" s="1">
        <f>IFERROR(IF($AE503&gt;$AE502,VLOOKUP($AC503+AM$1,STOCK!$F$10:$AB$209,17,0),IF($AE503=$AE502,(IF(BM502&gt;=1,BM502-COUNTIFS($AE502:$AE502,$AC503,AM502:AM502,$AI$2),0)),0)),0)</f>
        <v>0</v>
      </c>
      <c r="BN503" s="1">
        <f>IFERROR(IF($AE503&gt;$AE502,VLOOKUP($AC503+AN$1,STOCK!$F$10:$AB$209,17,0),IF($AE503=$AE502,(IF(BN502&gt;=1,BN502-COUNTIFS($AE502:$AE502,$AC503,AN502:AN502,$AI$2),0)),0)),0)</f>
        <v>0</v>
      </c>
      <c r="BO503" s="1">
        <f>IFERROR(IF($AE503&gt;$AE502,VLOOKUP($AC503+AO$1,STOCK!$F$10:$AB$209,17,0),IF($AE503=$AE502,(IF(BO502&gt;=1,BO502-COUNTIFS($AE502:$AE502,$AC503,AO502:AO502,$AI$2),0)),0)),0)</f>
        <v>0</v>
      </c>
      <c r="BP503" s="1">
        <f>IFERROR(IF($AE503&gt;$AE502,VLOOKUP($AC503+AP$1,STOCK!$F$10:$AB$209,17,0),IF($AE503=$AE502,(IF(BP502&gt;=1,BP502-COUNTIFS($AE502:$AE502,$AC503,AP502:AP502,$AI$2),0)),0)),0)</f>
        <v>0</v>
      </c>
      <c r="BQ503" s="1">
        <f>IFERROR(IF($AE503&gt;$AE502,VLOOKUP($AC503+AQ$1,STOCK!$F$10:$AB$209,17,0),IF($AE503=$AE502,(IF(BQ502&gt;=1,BQ502-COUNTIFS($AE502:$AE502,$AC503,AQ502:AQ502,$AI$2),0)),0)),0)</f>
        <v>0</v>
      </c>
      <c r="BR503" s="1">
        <f>IFERROR(IF($AE503&gt;$AE502,VLOOKUP($AC503+AR$1,STOCK!$F$10:$AB$209,17,0),IF($AE503=$AE502,(IF(BR502&gt;=1,BR502-COUNTIFS($AE502:$AE502,$AC503,AR502:AR502,$AI$2),0)),0)),0)</f>
        <v>0</v>
      </c>
      <c r="BS503" s="1">
        <f>IFERROR(IF($AE503&gt;$AE502,VLOOKUP($AC503+AS$1,STOCK!$F$10:$AB$209,17,0),IF($AE503=$AE502,(IF(BS502&gt;=1,BS502-COUNTIFS($AE502:$AE502,$AC503,AS502:AS502,$AI$2),0)),0)),0)</f>
        <v>0</v>
      </c>
      <c r="BT503" s="1">
        <f>IFERROR(IF($AE503&gt;$AE502,VLOOKUP($AC503+AT$1,STOCK!$F$10:$AB$209,17,0),IF($AE503=$AE502,(IF(BT502&gt;=1,BT502-COUNTIFS($AE502:$AE502,$AC503,AT502:AT502,$AI$2),0)),0)),0)</f>
        <v>0</v>
      </c>
      <c r="BU503" s="1">
        <f>IFERROR(IF($AE503&gt;$AE502,VLOOKUP($AC503+AU$1,STOCK!$F$10:$AB$209,17,0),IF($AE503=$AE502,(IF(BU502&gt;=1,BU502-COUNTIFS($AE502:$AE502,$AC503,AU502:AU502,$AI$2),0)),0)),0)</f>
        <v>0</v>
      </c>
      <c r="BV503" s="1">
        <f>IFERROR(IF($AE503&gt;$AE502,VLOOKUP($AC503+AV$1,STOCK!$F$10:$AB$209,17,0),IF($AE503=$AE502,(IF(BV502&gt;=1,BV502-COUNTIFS($AE502:$AE502,$AC503,AV502:AV502,$AI$2),0)),0)),0)</f>
        <v>0</v>
      </c>
      <c r="BW503" s="1">
        <f>IFERROR(IF($AE503&gt;$AE502,VLOOKUP($AC503+AW$1,STOCK!$F$10:$AB$209,17,0),IF($AE503=$AE502,(IF(BW502&gt;=1,BW502-COUNTIFS($AE502:$AE502,$AC503,AW502:AW502,$AI$2),0)),0)),0)</f>
        <v>0</v>
      </c>
      <c r="BX503" s="1">
        <f>IFERROR(IF($AE503&gt;$AE502,VLOOKUP($AC503+AX$1,STOCK!$F$10:$AB$209,17,0),IF($AE503=$AE502,(IF(BX502&gt;=1,BX502-COUNTIFS($AE502:$AE502,$AC503,AX502:AX502,$AI$2),0)),0)),0)</f>
        <v>0</v>
      </c>
    </row>
    <row r="504" spans="29:76" x14ac:dyDescent="0.25">
      <c r="AC504" s="1">
        <f t="shared" si="125"/>
        <v>0</v>
      </c>
      <c r="AD504" s="1">
        <f>IFERROR(IF(LEN(AK504)&gt;=1,VLOOKUP(HLOOKUP(AK504,PROFILE!$K$5:$V$8,4,0),PROFILE!$F$1:$G$3,2,0),0),0)</f>
        <v>0</v>
      </c>
      <c r="AE504" s="1">
        <f t="shared" si="126"/>
        <v>0</v>
      </c>
      <c r="AF504" s="1">
        <v>491</v>
      </c>
      <c r="AI504" s="1" t="str">
        <f>IFERROR(IF($AH504&gt;=1,VLOOKUP($AG504,STUDENT!$O$8:$Z$1507,3,0),""),"")</f>
        <v/>
      </c>
      <c r="AJ504" s="1" t="str">
        <f>IFERROR(IF($AH504&gt;=1,VLOOKUP($AG504,STUDENT!$O$8:$Z$1507,4,0),""),"")</f>
        <v/>
      </c>
      <c r="AK504" s="1" t="str">
        <f>IFERROR(IF($AH504&gt;=1,VLOOKUP($AG504,STUDENT!$O$8:$Z$1507,6,0),""),"")</f>
        <v/>
      </c>
      <c r="AL504" s="1" t="str">
        <f t="shared" si="127"/>
        <v/>
      </c>
      <c r="AM504" s="1" t="str">
        <f t="shared" si="128"/>
        <v/>
      </c>
      <c r="AN504" s="1" t="str">
        <f t="shared" si="129"/>
        <v/>
      </c>
      <c r="AO504" s="1" t="str">
        <f t="shared" si="130"/>
        <v/>
      </c>
      <c r="AP504" s="1" t="str">
        <f t="shared" si="131"/>
        <v/>
      </c>
      <c r="AQ504" s="1" t="str">
        <f t="shared" si="132"/>
        <v/>
      </c>
      <c r="AR504" s="1" t="str">
        <f t="shared" si="133"/>
        <v/>
      </c>
      <c r="AS504" s="1" t="str">
        <f t="shared" si="134"/>
        <v/>
      </c>
      <c r="AT504" s="1" t="str">
        <f t="shared" si="135"/>
        <v/>
      </c>
      <c r="AU504" s="1" t="str">
        <f t="shared" si="136"/>
        <v/>
      </c>
      <c r="AV504" s="1" t="str">
        <f t="shared" si="137"/>
        <v/>
      </c>
      <c r="AW504" s="1" t="str">
        <f t="shared" si="138"/>
        <v/>
      </c>
      <c r="AX504" s="1" t="str">
        <f t="shared" si="139"/>
        <v/>
      </c>
      <c r="AY504" s="1">
        <f>IFERROR(IF($AE504&gt;$AE503,VLOOKUP($AC504+AL$1,STOCK!$F$10:$AB$209,16,0),IF($AE504=$AE503,(IF(AY503&gt;=1,AY503-COUNTIFS($AE503:$AE503,$AC504,AL503:AL503,$AI$1),0)),0)),0)</f>
        <v>0</v>
      </c>
      <c r="AZ504" s="1">
        <f>IFERROR(IF($AE504&gt;$AE503,VLOOKUP($AC504+AM$1,STOCK!$F$10:$AB$209,16,0),IF($AE504=$AE503,(IF(AZ503&gt;=1,AZ503-COUNTIFS($AE503:$AE503,$AC504,AM503:AM503,$AI$1),0)),0)),0)</f>
        <v>0</v>
      </c>
      <c r="BA504" s="1">
        <f>IFERROR(IF($AE504&gt;$AE503,VLOOKUP($AC504+AN$1,STOCK!$F$10:$AB$209,16,0),IF($AE504=$AE503,(IF(BA503&gt;=1,BA503-COUNTIFS($AE503:$AE503,$AC504,AN503:AN503,$AI$1),0)),0)),0)</f>
        <v>0</v>
      </c>
      <c r="BB504" s="1">
        <f>IFERROR(IF($AE504&gt;$AE503,VLOOKUP($AC504+AO$1,STOCK!$F$10:$AB$209,16,0),IF($AE504=$AE503,(IF(BB503&gt;=1,BB503-COUNTIFS($AE503:$AE503,$AC504,AO503:AO503,$AI$1),0)),0)),0)</f>
        <v>0</v>
      </c>
      <c r="BC504" s="1">
        <f>IFERROR(IF($AE504&gt;$AE503,VLOOKUP($AC504+AP$1,STOCK!$F$10:$AB$209,16,0),IF($AE504=$AE503,(IF(BC503&gt;=1,BC503-COUNTIFS($AE503:$AE503,$AC504,AP503:AP503,$AI$1),0)),0)),0)</f>
        <v>0</v>
      </c>
      <c r="BD504" s="1">
        <f>IFERROR(IF($AE504&gt;$AE503,VLOOKUP($AC504+AQ$1,STOCK!$F$10:$AB$209,16,0),IF($AE504=$AE503,(IF(BD503&gt;=1,BD503-COUNTIFS($AE503:$AE503,$AC504,AQ503:AQ503,$AI$1),0)),0)),0)</f>
        <v>0</v>
      </c>
      <c r="BE504" s="1">
        <f>IFERROR(IF($AE504&gt;$AE503,VLOOKUP($AC504+AR$1,STOCK!$F$10:$AB$209,16,0),IF($AE504=$AE503,(IF(BE503&gt;=1,BE503-COUNTIFS($AE503:$AE503,$AC504,AR503:AR503,$AI$1),0)),0)),0)</f>
        <v>0</v>
      </c>
      <c r="BF504" s="1">
        <f>IFERROR(IF($AE504&gt;$AE503,VLOOKUP($AC504+AS$1,STOCK!$F$10:$AB$209,16,0),IF($AE504=$AE503,(IF(BF503&gt;=1,BF503-COUNTIFS($AE503:$AE503,$AC504,AS503:AS503,$AI$1),0)),0)),0)</f>
        <v>0</v>
      </c>
      <c r="BG504" s="1">
        <f>IFERROR(IF($AE504&gt;$AE503,VLOOKUP($AC504+AT$1,STOCK!$F$10:$AB$209,16,0),IF($AE504=$AE503,(IF(BG503&gt;=1,BG503-COUNTIFS($AE503:$AE503,$AC504,AT503:AT503,$AI$1),0)),0)),0)</f>
        <v>0</v>
      </c>
      <c r="BH504" s="1">
        <f>IFERROR(IF($AE504&gt;$AE503,VLOOKUP($AC504+AU$1,STOCK!$F$10:$AB$209,16,0),IF($AE504=$AE503,(IF(BH503&gt;=1,BH503-COUNTIFS($AE503:$AE503,$AC504,AU503:AU503,$AI$1),0)),0)),0)</f>
        <v>0</v>
      </c>
      <c r="BI504" s="1">
        <f>IFERROR(IF($AE504&gt;$AE503,VLOOKUP($AC504+AV$1,STOCK!$F$10:$AB$209,16,0),IF($AE504=$AE503,(IF(BI503&gt;=1,BI503-COUNTIFS($AE503:$AE503,$AC504,AV503:AV503,$AI$1),0)),0)),0)</f>
        <v>0</v>
      </c>
      <c r="BJ504" s="1">
        <f>IFERROR(IF($AE504&gt;$AE503,VLOOKUP($AC504+AW$1,STOCK!$F$10:$AB$209,16,0),IF($AE504=$AE503,(IF(BJ503&gt;=1,BJ503-COUNTIFS($AE503:$AE503,$AC504,AW503:AW503,$AI$1),0)),0)),0)</f>
        <v>0</v>
      </c>
      <c r="BK504" s="1">
        <f>IFERROR(IF($AE504&gt;$AE503,VLOOKUP($AC504+AX$1,STOCK!$F$10:$AB$209,16,0),IF($AE504=$AE503,(IF(BK503&gt;=1,BK503-COUNTIFS($AE503:$AE503,$AC504,AX503:AX503,$AI$1),0)),0)),0)</f>
        <v>0</v>
      </c>
      <c r="BL504" s="1">
        <f>IFERROR(IF($AE504&gt;$AE503,VLOOKUP($AC504+AL$1,STOCK!$F$10:$AB$209,17,0),IF($AE504=$AE503,(IF(BL503&gt;=1,BL503-COUNTIFS($AE503:$AE503,$AC504,AL503:AL503,$AI$2),0)),0)),0)</f>
        <v>0</v>
      </c>
      <c r="BM504" s="1">
        <f>IFERROR(IF($AE504&gt;$AE503,VLOOKUP($AC504+AM$1,STOCK!$F$10:$AB$209,17,0),IF($AE504=$AE503,(IF(BM503&gt;=1,BM503-COUNTIFS($AE503:$AE503,$AC504,AM503:AM503,$AI$2),0)),0)),0)</f>
        <v>0</v>
      </c>
      <c r="BN504" s="1">
        <f>IFERROR(IF($AE504&gt;$AE503,VLOOKUP($AC504+AN$1,STOCK!$F$10:$AB$209,17,0),IF($AE504=$AE503,(IF(BN503&gt;=1,BN503-COUNTIFS($AE503:$AE503,$AC504,AN503:AN503,$AI$2),0)),0)),0)</f>
        <v>0</v>
      </c>
      <c r="BO504" s="1">
        <f>IFERROR(IF($AE504&gt;$AE503,VLOOKUP($AC504+AO$1,STOCK!$F$10:$AB$209,17,0),IF($AE504=$AE503,(IF(BO503&gt;=1,BO503-COUNTIFS($AE503:$AE503,$AC504,AO503:AO503,$AI$2),0)),0)),0)</f>
        <v>0</v>
      </c>
      <c r="BP504" s="1">
        <f>IFERROR(IF($AE504&gt;$AE503,VLOOKUP($AC504+AP$1,STOCK!$F$10:$AB$209,17,0),IF($AE504=$AE503,(IF(BP503&gt;=1,BP503-COUNTIFS($AE503:$AE503,$AC504,AP503:AP503,$AI$2),0)),0)),0)</f>
        <v>0</v>
      </c>
      <c r="BQ504" s="1">
        <f>IFERROR(IF($AE504&gt;$AE503,VLOOKUP($AC504+AQ$1,STOCK!$F$10:$AB$209,17,0),IF($AE504=$AE503,(IF(BQ503&gt;=1,BQ503-COUNTIFS($AE503:$AE503,$AC504,AQ503:AQ503,$AI$2),0)),0)),0)</f>
        <v>0</v>
      </c>
      <c r="BR504" s="1">
        <f>IFERROR(IF($AE504&gt;$AE503,VLOOKUP($AC504+AR$1,STOCK!$F$10:$AB$209,17,0),IF($AE504=$AE503,(IF(BR503&gt;=1,BR503-COUNTIFS($AE503:$AE503,$AC504,AR503:AR503,$AI$2),0)),0)),0)</f>
        <v>0</v>
      </c>
      <c r="BS504" s="1">
        <f>IFERROR(IF($AE504&gt;$AE503,VLOOKUP($AC504+AS$1,STOCK!$F$10:$AB$209,17,0),IF($AE504=$AE503,(IF(BS503&gt;=1,BS503-COUNTIFS($AE503:$AE503,$AC504,AS503:AS503,$AI$2),0)),0)),0)</f>
        <v>0</v>
      </c>
      <c r="BT504" s="1">
        <f>IFERROR(IF($AE504&gt;$AE503,VLOOKUP($AC504+AT$1,STOCK!$F$10:$AB$209,17,0),IF($AE504=$AE503,(IF(BT503&gt;=1,BT503-COUNTIFS($AE503:$AE503,$AC504,AT503:AT503,$AI$2),0)),0)),0)</f>
        <v>0</v>
      </c>
      <c r="BU504" s="1">
        <f>IFERROR(IF($AE504&gt;$AE503,VLOOKUP($AC504+AU$1,STOCK!$F$10:$AB$209,17,0),IF($AE504=$AE503,(IF(BU503&gt;=1,BU503-COUNTIFS($AE503:$AE503,$AC504,AU503:AU503,$AI$2),0)),0)),0)</f>
        <v>0</v>
      </c>
      <c r="BV504" s="1">
        <f>IFERROR(IF($AE504&gt;$AE503,VLOOKUP($AC504+AV$1,STOCK!$F$10:$AB$209,17,0),IF($AE504=$AE503,(IF(BV503&gt;=1,BV503-COUNTIFS($AE503:$AE503,$AC504,AV503:AV503,$AI$2),0)),0)),0)</f>
        <v>0</v>
      </c>
      <c r="BW504" s="1">
        <f>IFERROR(IF($AE504&gt;$AE503,VLOOKUP($AC504+AW$1,STOCK!$F$10:$AB$209,17,0),IF($AE504=$AE503,(IF(BW503&gt;=1,BW503-COUNTIFS($AE503:$AE503,$AC504,AW503:AW503,$AI$2),0)),0)),0)</f>
        <v>0</v>
      </c>
      <c r="BX504" s="1">
        <f>IFERROR(IF($AE504&gt;$AE503,VLOOKUP($AC504+AX$1,STOCK!$F$10:$AB$209,17,0),IF($AE504=$AE503,(IF(BX503&gt;=1,BX503-COUNTIFS($AE503:$AE503,$AC504,AX503:AX503,$AI$2),0)),0)),0)</f>
        <v>0</v>
      </c>
    </row>
    <row r="505" spans="29:76" x14ac:dyDescent="0.25">
      <c r="AC505" s="1">
        <f t="shared" si="125"/>
        <v>0</v>
      </c>
      <c r="AD505" s="1">
        <f>IFERROR(IF(LEN(AK505)&gt;=1,VLOOKUP(HLOOKUP(AK505,PROFILE!$K$5:$V$8,4,0),PROFILE!$F$1:$G$3,2,0),0),0)</f>
        <v>0</v>
      </c>
      <c r="AE505" s="1">
        <f t="shared" si="126"/>
        <v>0</v>
      </c>
      <c r="AF505" s="1">
        <v>492</v>
      </c>
      <c r="AI505" s="1" t="str">
        <f>IFERROR(IF($AH505&gt;=1,VLOOKUP($AG505,STUDENT!$O$8:$Z$1507,3,0),""),"")</f>
        <v/>
      </c>
      <c r="AJ505" s="1" t="str">
        <f>IFERROR(IF($AH505&gt;=1,VLOOKUP($AG505,STUDENT!$O$8:$Z$1507,4,0),""),"")</f>
        <v/>
      </c>
      <c r="AK505" s="1" t="str">
        <f>IFERROR(IF($AH505&gt;=1,VLOOKUP($AG505,STUDENT!$O$8:$Z$1507,6,0),""),"")</f>
        <v/>
      </c>
      <c r="AL505" s="1" t="str">
        <f t="shared" si="127"/>
        <v/>
      </c>
      <c r="AM505" s="1" t="str">
        <f t="shared" si="128"/>
        <v/>
      </c>
      <c r="AN505" s="1" t="str">
        <f t="shared" si="129"/>
        <v/>
      </c>
      <c r="AO505" s="1" t="str">
        <f t="shared" si="130"/>
        <v/>
      </c>
      <c r="AP505" s="1" t="str">
        <f t="shared" si="131"/>
        <v/>
      </c>
      <c r="AQ505" s="1" t="str">
        <f t="shared" si="132"/>
        <v/>
      </c>
      <c r="AR505" s="1" t="str">
        <f t="shared" si="133"/>
        <v/>
      </c>
      <c r="AS505" s="1" t="str">
        <f t="shared" si="134"/>
        <v/>
      </c>
      <c r="AT505" s="1" t="str">
        <f t="shared" si="135"/>
        <v/>
      </c>
      <c r="AU505" s="1" t="str">
        <f t="shared" si="136"/>
        <v/>
      </c>
      <c r="AV505" s="1" t="str">
        <f t="shared" si="137"/>
        <v/>
      </c>
      <c r="AW505" s="1" t="str">
        <f t="shared" si="138"/>
        <v/>
      </c>
      <c r="AX505" s="1" t="str">
        <f t="shared" si="139"/>
        <v/>
      </c>
      <c r="AY505" s="1">
        <f>IFERROR(IF($AE505&gt;$AE504,VLOOKUP($AC505+AL$1,STOCK!$F$10:$AB$209,16,0),IF($AE505=$AE504,(IF(AY504&gt;=1,AY504-COUNTIFS($AE504:$AE504,$AC505,AL504:AL504,$AI$1),0)),0)),0)</f>
        <v>0</v>
      </c>
      <c r="AZ505" s="1">
        <f>IFERROR(IF($AE505&gt;$AE504,VLOOKUP($AC505+AM$1,STOCK!$F$10:$AB$209,16,0),IF($AE505=$AE504,(IF(AZ504&gt;=1,AZ504-COUNTIFS($AE504:$AE504,$AC505,AM504:AM504,$AI$1),0)),0)),0)</f>
        <v>0</v>
      </c>
      <c r="BA505" s="1">
        <f>IFERROR(IF($AE505&gt;$AE504,VLOOKUP($AC505+AN$1,STOCK!$F$10:$AB$209,16,0),IF($AE505=$AE504,(IF(BA504&gt;=1,BA504-COUNTIFS($AE504:$AE504,$AC505,AN504:AN504,$AI$1),0)),0)),0)</f>
        <v>0</v>
      </c>
      <c r="BB505" s="1">
        <f>IFERROR(IF($AE505&gt;$AE504,VLOOKUP($AC505+AO$1,STOCK!$F$10:$AB$209,16,0),IF($AE505=$AE504,(IF(BB504&gt;=1,BB504-COUNTIFS($AE504:$AE504,$AC505,AO504:AO504,$AI$1),0)),0)),0)</f>
        <v>0</v>
      </c>
      <c r="BC505" s="1">
        <f>IFERROR(IF($AE505&gt;$AE504,VLOOKUP($AC505+AP$1,STOCK!$F$10:$AB$209,16,0),IF($AE505=$AE504,(IF(BC504&gt;=1,BC504-COUNTIFS($AE504:$AE504,$AC505,AP504:AP504,$AI$1),0)),0)),0)</f>
        <v>0</v>
      </c>
      <c r="BD505" s="1">
        <f>IFERROR(IF($AE505&gt;$AE504,VLOOKUP($AC505+AQ$1,STOCK!$F$10:$AB$209,16,0),IF($AE505=$AE504,(IF(BD504&gt;=1,BD504-COUNTIFS($AE504:$AE504,$AC505,AQ504:AQ504,$AI$1),0)),0)),0)</f>
        <v>0</v>
      </c>
      <c r="BE505" s="1">
        <f>IFERROR(IF($AE505&gt;$AE504,VLOOKUP($AC505+AR$1,STOCK!$F$10:$AB$209,16,0),IF($AE505=$AE504,(IF(BE504&gt;=1,BE504-COUNTIFS($AE504:$AE504,$AC505,AR504:AR504,$AI$1),0)),0)),0)</f>
        <v>0</v>
      </c>
      <c r="BF505" s="1">
        <f>IFERROR(IF($AE505&gt;$AE504,VLOOKUP($AC505+AS$1,STOCK!$F$10:$AB$209,16,0),IF($AE505=$AE504,(IF(BF504&gt;=1,BF504-COUNTIFS($AE504:$AE504,$AC505,AS504:AS504,$AI$1),0)),0)),0)</f>
        <v>0</v>
      </c>
      <c r="BG505" s="1">
        <f>IFERROR(IF($AE505&gt;$AE504,VLOOKUP($AC505+AT$1,STOCK!$F$10:$AB$209,16,0),IF($AE505=$AE504,(IF(BG504&gt;=1,BG504-COUNTIFS($AE504:$AE504,$AC505,AT504:AT504,$AI$1),0)),0)),0)</f>
        <v>0</v>
      </c>
      <c r="BH505" s="1">
        <f>IFERROR(IF($AE505&gt;$AE504,VLOOKUP($AC505+AU$1,STOCK!$F$10:$AB$209,16,0),IF($AE505=$AE504,(IF(BH504&gt;=1,BH504-COUNTIFS($AE504:$AE504,$AC505,AU504:AU504,$AI$1),0)),0)),0)</f>
        <v>0</v>
      </c>
      <c r="BI505" s="1">
        <f>IFERROR(IF($AE505&gt;$AE504,VLOOKUP($AC505+AV$1,STOCK!$F$10:$AB$209,16,0),IF($AE505=$AE504,(IF(BI504&gt;=1,BI504-COUNTIFS($AE504:$AE504,$AC505,AV504:AV504,$AI$1),0)),0)),0)</f>
        <v>0</v>
      </c>
      <c r="BJ505" s="1">
        <f>IFERROR(IF($AE505&gt;$AE504,VLOOKUP($AC505+AW$1,STOCK!$F$10:$AB$209,16,0),IF($AE505=$AE504,(IF(BJ504&gt;=1,BJ504-COUNTIFS($AE504:$AE504,$AC505,AW504:AW504,$AI$1),0)),0)),0)</f>
        <v>0</v>
      </c>
      <c r="BK505" s="1">
        <f>IFERROR(IF($AE505&gt;$AE504,VLOOKUP($AC505+AX$1,STOCK!$F$10:$AB$209,16,0),IF($AE505=$AE504,(IF(BK504&gt;=1,BK504-COUNTIFS($AE504:$AE504,$AC505,AX504:AX504,$AI$1),0)),0)),0)</f>
        <v>0</v>
      </c>
      <c r="BL505" s="1">
        <f>IFERROR(IF($AE505&gt;$AE504,VLOOKUP($AC505+AL$1,STOCK!$F$10:$AB$209,17,0),IF($AE505=$AE504,(IF(BL504&gt;=1,BL504-COUNTIFS($AE504:$AE504,$AC505,AL504:AL504,$AI$2),0)),0)),0)</f>
        <v>0</v>
      </c>
      <c r="BM505" s="1">
        <f>IFERROR(IF($AE505&gt;$AE504,VLOOKUP($AC505+AM$1,STOCK!$F$10:$AB$209,17,0),IF($AE505=$AE504,(IF(BM504&gt;=1,BM504-COUNTIFS($AE504:$AE504,$AC505,AM504:AM504,$AI$2),0)),0)),0)</f>
        <v>0</v>
      </c>
      <c r="BN505" s="1">
        <f>IFERROR(IF($AE505&gt;$AE504,VLOOKUP($AC505+AN$1,STOCK!$F$10:$AB$209,17,0),IF($AE505=$AE504,(IF(BN504&gt;=1,BN504-COUNTIFS($AE504:$AE504,$AC505,AN504:AN504,$AI$2),0)),0)),0)</f>
        <v>0</v>
      </c>
      <c r="BO505" s="1">
        <f>IFERROR(IF($AE505&gt;$AE504,VLOOKUP($AC505+AO$1,STOCK!$F$10:$AB$209,17,0),IF($AE505=$AE504,(IF(BO504&gt;=1,BO504-COUNTIFS($AE504:$AE504,$AC505,AO504:AO504,$AI$2),0)),0)),0)</f>
        <v>0</v>
      </c>
      <c r="BP505" s="1">
        <f>IFERROR(IF($AE505&gt;$AE504,VLOOKUP($AC505+AP$1,STOCK!$F$10:$AB$209,17,0),IF($AE505=$AE504,(IF(BP504&gt;=1,BP504-COUNTIFS($AE504:$AE504,$AC505,AP504:AP504,$AI$2),0)),0)),0)</f>
        <v>0</v>
      </c>
      <c r="BQ505" s="1">
        <f>IFERROR(IF($AE505&gt;$AE504,VLOOKUP($AC505+AQ$1,STOCK!$F$10:$AB$209,17,0),IF($AE505=$AE504,(IF(BQ504&gt;=1,BQ504-COUNTIFS($AE504:$AE504,$AC505,AQ504:AQ504,$AI$2),0)),0)),0)</f>
        <v>0</v>
      </c>
      <c r="BR505" s="1">
        <f>IFERROR(IF($AE505&gt;$AE504,VLOOKUP($AC505+AR$1,STOCK!$F$10:$AB$209,17,0),IF($AE505=$AE504,(IF(BR504&gt;=1,BR504-COUNTIFS($AE504:$AE504,$AC505,AR504:AR504,$AI$2),0)),0)),0)</f>
        <v>0</v>
      </c>
      <c r="BS505" s="1">
        <f>IFERROR(IF($AE505&gt;$AE504,VLOOKUP($AC505+AS$1,STOCK!$F$10:$AB$209,17,0),IF($AE505=$AE504,(IF(BS504&gt;=1,BS504-COUNTIFS($AE504:$AE504,$AC505,AS504:AS504,$AI$2),0)),0)),0)</f>
        <v>0</v>
      </c>
      <c r="BT505" s="1">
        <f>IFERROR(IF($AE505&gt;$AE504,VLOOKUP($AC505+AT$1,STOCK!$F$10:$AB$209,17,0),IF($AE505=$AE504,(IF(BT504&gt;=1,BT504-COUNTIFS($AE504:$AE504,$AC505,AT504:AT504,$AI$2),0)),0)),0)</f>
        <v>0</v>
      </c>
      <c r="BU505" s="1">
        <f>IFERROR(IF($AE505&gt;$AE504,VLOOKUP($AC505+AU$1,STOCK!$F$10:$AB$209,17,0),IF($AE505=$AE504,(IF(BU504&gt;=1,BU504-COUNTIFS($AE504:$AE504,$AC505,AU504:AU504,$AI$2),0)),0)),0)</f>
        <v>0</v>
      </c>
      <c r="BV505" s="1">
        <f>IFERROR(IF($AE505&gt;$AE504,VLOOKUP($AC505+AV$1,STOCK!$F$10:$AB$209,17,0),IF($AE505=$AE504,(IF(BV504&gt;=1,BV504-COUNTIFS($AE504:$AE504,$AC505,AV504:AV504,$AI$2),0)),0)),0)</f>
        <v>0</v>
      </c>
      <c r="BW505" s="1">
        <f>IFERROR(IF($AE505&gt;$AE504,VLOOKUP($AC505+AW$1,STOCK!$F$10:$AB$209,17,0),IF($AE505=$AE504,(IF(BW504&gt;=1,BW504-COUNTIFS($AE504:$AE504,$AC505,AW504:AW504,$AI$2),0)),0)),0)</f>
        <v>0</v>
      </c>
      <c r="BX505" s="1">
        <f>IFERROR(IF($AE505&gt;$AE504,VLOOKUP($AC505+AX$1,STOCK!$F$10:$AB$209,17,0),IF($AE505=$AE504,(IF(BX504&gt;=1,BX504-COUNTIFS($AE504:$AE504,$AC505,AX504:AX504,$AI$2),0)),0)),0)</f>
        <v>0</v>
      </c>
    </row>
    <row r="506" spans="29:76" x14ac:dyDescent="0.25">
      <c r="AC506" s="1">
        <f t="shared" si="125"/>
        <v>0</v>
      </c>
      <c r="AD506" s="1">
        <f>IFERROR(IF(LEN(AK506)&gt;=1,VLOOKUP(HLOOKUP(AK506,PROFILE!$K$5:$V$8,4,0),PROFILE!$F$1:$G$3,2,0),0),0)</f>
        <v>0</v>
      </c>
      <c r="AE506" s="1">
        <f t="shared" si="126"/>
        <v>0</v>
      </c>
      <c r="AF506" s="1">
        <v>493</v>
      </c>
      <c r="AI506" s="1" t="str">
        <f>IFERROR(IF($AH506&gt;=1,VLOOKUP($AG506,STUDENT!$O$8:$Z$1507,3,0),""),"")</f>
        <v/>
      </c>
      <c r="AJ506" s="1" t="str">
        <f>IFERROR(IF($AH506&gt;=1,VLOOKUP($AG506,STUDENT!$O$8:$Z$1507,4,0),""),"")</f>
        <v/>
      </c>
      <c r="AK506" s="1" t="str">
        <f>IFERROR(IF($AH506&gt;=1,VLOOKUP($AG506,STUDENT!$O$8:$Z$1507,6,0),""),"")</f>
        <v/>
      </c>
      <c r="AL506" s="1" t="str">
        <f t="shared" si="127"/>
        <v/>
      </c>
      <c r="AM506" s="1" t="str">
        <f t="shared" si="128"/>
        <v/>
      </c>
      <c r="AN506" s="1" t="str">
        <f t="shared" si="129"/>
        <v/>
      </c>
      <c r="AO506" s="1" t="str">
        <f t="shared" si="130"/>
        <v/>
      </c>
      <c r="AP506" s="1" t="str">
        <f t="shared" si="131"/>
        <v/>
      </c>
      <c r="AQ506" s="1" t="str">
        <f t="shared" si="132"/>
        <v/>
      </c>
      <c r="AR506" s="1" t="str">
        <f t="shared" si="133"/>
        <v/>
      </c>
      <c r="AS506" s="1" t="str">
        <f t="shared" si="134"/>
        <v/>
      </c>
      <c r="AT506" s="1" t="str">
        <f t="shared" si="135"/>
        <v/>
      </c>
      <c r="AU506" s="1" t="str">
        <f t="shared" si="136"/>
        <v/>
      </c>
      <c r="AV506" s="1" t="str">
        <f t="shared" si="137"/>
        <v/>
      </c>
      <c r="AW506" s="1" t="str">
        <f t="shared" si="138"/>
        <v/>
      </c>
      <c r="AX506" s="1" t="str">
        <f t="shared" si="139"/>
        <v/>
      </c>
      <c r="AY506" s="1">
        <f>IFERROR(IF($AE506&gt;$AE505,VLOOKUP($AC506+AL$1,STOCK!$F$10:$AB$209,16,0),IF($AE506=$AE505,(IF(AY505&gt;=1,AY505-COUNTIFS($AE505:$AE505,$AC506,AL505:AL505,$AI$1),0)),0)),0)</f>
        <v>0</v>
      </c>
      <c r="AZ506" s="1">
        <f>IFERROR(IF($AE506&gt;$AE505,VLOOKUP($AC506+AM$1,STOCK!$F$10:$AB$209,16,0),IF($AE506=$AE505,(IF(AZ505&gt;=1,AZ505-COUNTIFS($AE505:$AE505,$AC506,AM505:AM505,$AI$1),0)),0)),0)</f>
        <v>0</v>
      </c>
      <c r="BA506" s="1">
        <f>IFERROR(IF($AE506&gt;$AE505,VLOOKUP($AC506+AN$1,STOCK!$F$10:$AB$209,16,0),IF($AE506=$AE505,(IF(BA505&gt;=1,BA505-COUNTIFS($AE505:$AE505,$AC506,AN505:AN505,$AI$1),0)),0)),0)</f>
        <v>0</v>
      </c>
      <c r="BB506" s="1">
        <f>IFERROR(IF($AE506&gt;$AE505,VLOOKUP($AC506+AO$1,STOCK!$F$10:$AB$209,16,0),IF($AE506=$AE505,(IF(BB505&gt;=1,BB505-COUNTIFS($AE505:$AE505,$AC506,AO505:AO505,$AI$1),0)),0)),0)</f>
        <v>0</v>
      </c>
      <c r="BC506" s="1">
        <f>IFERROR(IF($AE506&gt;$AE505,VLOOKUP($AC506+AP$1,STOCK!$F$10:$AB$209,16,0),IF($AE506=$AE505,(IF(BC505&gt;=1,BC505-COUNTIFS($AE505:$AE505,$AC506,AP505:AP505,$AI$1),0)),0)),0)</f>
        <v>0</v>
      </c>
      <c r="BD506" s="1">
        <f>IFERROR(IF($AE506&gt;$AE505,VLOOKUP($AC506+AQ$1,STOCK!$F$10:$AB$209,16,0),IF($AE506=$AE505,(IF(BD505&gt;=1,BD505-COUNTIFS($AE505:$AE505,$AC506,AQ505:AQ505,$AI$1),0)),0)),0)</f>
        <v>0</v>
      </c>
      <c r="BE506" s="1">
        <f>IFERROR(IF($AE506&gt;$AE505,VLOOKUP($AC506+AR$1,STOCK!$F$10:$AB$209,16,0),IF($AE506=$AE505,(IF(BE505&gt;=1,BE505-COUNTIFS($AE505:$AE505,$AC506,AR505:AR505,$AI$1),0)),0)),0)</f>
        <v>0</v>
      </c>
      <c r="BF506" s="1">
        <f>IFERROR(IF($AE506&gt;$AE505,VLOOKUP($AC506+AS$1,STOCK!$F$10:$AB$209,16,0),IF($AE506=$AE505,(IF(BF505&gt;=1,BF505-COUNTIFS($AE505:$AE505,$AC506,AS505:AS505,$AI$1),0)),0)),0)</f>
        <v>0</v>
      </c>
      <c r="BG506" s="1">
        <f>IFERROR(IF($AE506&gt;$AE505,VLOOKUP($AC506+AT$1,STOCK!$F$10:$AB$209,16,0),IF($AE506=$AE505,(IF(BG505&gt;=1,BG505-COUNTIFS($AE505:$AE505,$AC506,AT505:AT505,$AI$1),0)),0)),0)</f>
        <v>0</v>
      </c>
      <c r="BH506" s="1">
        <f>IFERROR(IF($AE506&gt;$AE505,VLOOKUP($AC506+AU$1,STOCK!$F$10:$AB$209,16,0),IF($AE506=$AE505,(IF(BH505&gt;=1,BH505-COUNTIFS($AE505:$AE505,$AC506,AU505:AU505,$AI$1),0)),0)),0)</f>
        <v>0</v>
      </c>
      <c r="BI506" s="1">
        <f>IFERROR(IF($AE506&gt;$AE505,VLOOKUP($AC506+AV$1,STOCK!$F$10:$AB$209,16,0),IF($AE506=$AE505,(IF(BI505&gt;=1,BI505-COUNTIFS($AE505:$AE505,$AC506,AV505:AV505,$AI$1),0)),0)),0)</f>
        <v>0</v>
      </c>
      <c r="BJ506" s="1">
        <f>IFERROR(IF($AE506&gt;$AE505,VLOOKUP($AC506+AW$1,STOCK!$F$10:$AB$209,16,0),IF($AE506=$AE505,(IF(BJ505&gt;=1,BJ505-COUNTIFS($AE505:$AE505,$AC506,AW505:AW505,$AI$1),0)),0)),0)</f>
        <v>0</v>
      </c>
      <c r="BK506" s="1">
        <f>IFERROR(IF($AE506&gt;$AE505,VLOOKUP($AC506+AX$1,STOCK!$F$10:$AB$209,16,0),IF($AE506=$AE505,(IF(BK505&gt;=1,BK505-COUNTIFS($AE505:$AE505,$AC506,AX505:AX505,$AI$1),0)),0)),0)</f>
        <v>0</v>
      </c>
      <c r="BL506" s="1">
        <f>IFERROR(IF($AE506&gt;$AE505,VLOOKUP($AC506+AL$1,STOCK!$F$10:$AB$209,17,0),IF($AE506=$AE505,(IF(BL505&gt;=1,BL505-COUNTIFS($AE505:$AE505,$AC506,AL505:AL505,$AI$2),0)),0)),0)</f>
        <v>0</v>
      </c>
      <c r="BM506" s="1">
        <f>IFERROR(IF($AE506&gt;$AE505,VLOOKUP($AC506+AM$1,STOCK!$F$10:$AB$209,17,0),IF($AE506=$AE505,(IF(BM505&gt;=1,BM505-COUNTIFS($AE505:$AE505,$AC506,AM505:AM505,$AI$2),0)),0)),0)</f>
        <v>0</v>
      </c>
      <c r="BN506" s="1">
        <f>IFERROR(IF($AE506&gt;$AE505,VLOOKUP($AC506+AN$1,STOCK!$F$10:$AB$209,17,0),IF($AE506=$AE505,(IF(BN505&gt;=1,BN505-COUNTIFS($AE505:$AE505,$AC506,AN505:AN505,$AI$2),0)),0)),0)</f>
        <v>0</v>
      </c>
      <c r="BO506" s="1">
        <f>IFERROR(IF($AE506&gt;$AE505,VLOOKUP($AC506+AO$1,STOCK!$F$10:$AB$209,17,0),IF($AE506=$AE505,(IF(BO505&gt;=1,BO505-COUNTIFS($AE505:$AE505,$AC506,AO505:AO505,$AI$2),0)),0)),0)</f>
        <v>0</v>
      </c>
      <c r="BP506" s="1">
        <f>IFERROR(IF($AE506&gt;$AE505,VLOOKUP($AC506+AP$1,STOCK!$F$10:$AB$209,17,0),IF($AE506=$AE505,(IF(BP505&gt;=1,BP505-COUNTIFS($AE505:$AE505,$AC506,AP505:AP505,$AI$2),0)),0)),0)</f>
        <v>0</v>
      </c>
      <c r="BQ506" s="1">
        <f>IFERROR(IF($AE506&gt;$AE505,VLOOKUP($AC506+AQ$1,STOCK!$F$10:$AB$209,17,0),IF($AE506=$AE505,(IF(BQ505&gt;=1,BQ505-COUNTIFS($AE505:$AE505,$AC506,AQ505:AQ505,$AI$2),0)),0)),0)</f>
        <v>0</v>
      </c>
      <c r="BR506" s="1">
        <f>IFERROR(IF($AE506&gt;$AE505,VLOOKUP($AC506+AR$1,STOCK!$F$10:$AB$209,17,0),IF($AE506=$AE505,(IF(BR505&gt;=1,BR505-COUNTIFS($AE505:$AE505,$AC506,AR505:AR505,$AI$2),0)),0)),0)</f>
        <v>0</v>
      </c>
      <c r="BS506" s="1">
        <f>IFERROR(IF($AE506&gt;$AE505,VLOOKUP($AC506+AS$1,STOCK!$F$10:$AB$209,17,0),IF($AE506=$AE505,(IF(BS505&gt;=1,BS505-COUNTIFS($AE505:$AE505,$AC506,AS505:AS505,$AI$2),0)),0)),0)</f>
        <v>0</v>
      </c>
      <c r="BT506" s="1">
        <f>IFERROR(IF($AE506&gt;$AE505,VLOOKUP($AC506+AT$1,STOCK!$F$10:$AB$209,17,0),IF($AE506=$AE505,(IF(BT505&gt;=1,BT505-COUNTIFS($AE505:$AE505,$AC506,AT505:AT505,$AI$2),0)),0)),0)</f>
        <v>0</v>
      </c>
      <c r="BU506" s="1">
        <f>IFERROR(IF($AE506&gt;$AE505,VLOOKUP($AC506+AU$1,STOCK!$F$10:$AB$209,17,0),IF($AE506=$AE505,(IF(BU505&gt;=1,BU505-COUNTIFS($AE505:$AE505,$AC506,AU505:AU505,$AI$2),0)),0)),0)</f>
        <v>0</v>
      </c>
      <c r="BV506" s="1">
        <f>IFERROR(IF($AE506&gt;$AE505,VLOOKUP($AC506+AV$1,STOCK!$F$10:$AB$209,17,0),IF($AE506=$AE505,(IF(BV505&gt;=1,BV505-COUNTIFS($AE505:$AE505,$AC506,AV505:AV505,$AI$2),0)),0)),0)</f>
        <v>0</v>
      </c>
      <c r="BW506" s="1">
        <f>IFERROR(IF($AE506&gt;$AE505,VLOOKUP($AC506+AW$1,STOCK!$F$10:$AB$209,17,0),IF($AE506=$AE505,(IF(BW505&gt;=1,BW505-COUNTIFS($AE505:$AE505,$AC506,AW505:AW505,$AI$2),0)),0)),0)</f>
        <v>0</v>
      </c>
      <c r="BX506" s="1">
        <f>IFERROR(IF($AE506&gt;$AE505,VLOOKUP($AC506+AX$1,STOCK!$F$10:$AB$209,17,0),IF($AE506=$AE505,(IF(BX505&gt;=1,BX505-COUNTIFS($AE505:$AE505,$AC506,AX505:AX505,$AI$2),0)),0)),0)</f>
        <v>0</v>
      </c>
    </row>
    <row r="507" spans="29:76" x14ac:dyDescent="0.25">
      <c r="AC507" s="1">
        <f t="shared" si="125"/>
        <v>0</v>
      </c>
      <c r="AD507" s="1">
        <f>IFERROR(IF(LEN(AK507)&gt;=1,VLOOKUP(HLOOKUP(AK507,PROFILE!$K$5:$V$8,4,0),PROFILE!$F$1:$G$3,2,0),0),0)</f>
        <v>0</v>
      </c>
      <c r="AE507" s="1">
        <f t="shared" si="126"/>
        <v>0</v>
      </c>
      <c r="AF507" s="1">
        <v>494</v>
      </c>
      <c r="AI507" s="1" t="str">
        <f>IFERROR(IF($AH507&gt;=1,VLOOKUP($AG507,STUDENT!$O$8:$Z$1507,3,0),""),"")</f>
        <v/>
      </c>
      <c r="AJ507" s="1" t="str">
        <f>IFERROR(IF($AH507&gt;=1,VLOOKUP($AG507,STUDENT!$O$8:$Z$1507,4,0),""),"")</f>
        <v/>
      </c>
      <c r="AK507" s="1" t="str">
        <f>IFERROR(IF($AH507&gt;=1,VLOOKUP($AG507,STUDENT!$O$8:$Z$1507,6,0),""),"")</f>
        <v/>
      </c>
      <c r="AL507" s="1" t="str">
        <f t="shared" si="127"/>
        <v/>
      </c>
      <c r="AM507" s="1" t="str">
        <f t="shared" si="128"/>
        <v/>
      </c>
      <c r="AN507" s="1" t="str">
        <f t="shared" si="129"/>
        <v/>
      </c>
      <c r="AO507" s="1" t="str">
        <f t="shared" si="130"/>
        <v/>
      </c>
      <c r="AP507" s="1" t="str">
        <f t="shared" si="131"/>
        <v/>
      </c>
      <c r="AQ507" s="1" t="str">
        <f t="shared" si="132"/>
        <v/>
      </c>
      <c r="AR507" s="1" t="str">
        <f t="shared" si="133"/>
        <v/>
      </c>
      <c r="AS507" s="1" t="str">
        <f t="shared" si="134"/>
        <v/>
      </c>
      <c r="AT507" s="1" t="str">
        <f t="shared" si="135"/>
        <v/>
      </c>
      <c r="AU507" s="1" t="str">
        <f t="shared" si="136"/>
        <v/>
      </c>
      <c r="AV507" s="1" t="str">
        <f t="shared" si="137"/>
        <v/>
      </c>
      <c r="AW507" s="1" t="str">
        <f t="shared" si="138"/>
        <v/>
      </c>
      <c r="AX507" s="1" t="str">
        <f t="shared" si="139"/>
        <v/>
      </c>
      <c r="AY507" s="1">
        <f>IFERROR(IF($AE507&gt;$AE506,VLOOKUP($AC507+AL$1,STOCK!$F$10:$AB$209,16,0),IF($AE507=$AE506,(IF(AY506&gt;=1,AY506-COUNTIFS($AE506:$AE506,$AC507,AL506:AL506,$AI$1),0)),0)),0)</f>
        <v>0</v>
      </c>
      <c r="AZ507" s="1">
        <f>IFERROR(IF($AE507&gt;$AE506,VLOOKUP($AC507+AM$1,STOCK!$F$10:$AB$209,16,0),IF($AE507=$AE506,(IF(AZ506&gt;=1,AZ506-COUNTIFS($AE506:$AE506,$AC507,AM506:AM506,$AI$1),0)),0)),0)</f>
        <v>0</v>
      </c>
      <c r="BA507" s="1">
        <f>IFERROR(IF($AE507&gt;$AE506,VLOOKUP($AC507+AN$1,STOCK!$F$10:$AB$209,16,0),IF($AE507=$AE506,(IF(BA506&gt;=1,BA506-COUNTIFS($AE506:$AE506,$AC507,AN506:AN506,$AI$1),0)),0)),0)</f>
        <v>0</v>
      </c>
      <c r="BB507" s="1">
        <f>IFERROR(IF($AE507&gt;$AE506,VLOOKUP($AC507+AO$1,STOCK!$F$10:$AB$209,16,0),IF($AE507=$AE506,(IF(BB506&gt;=1,BB506-COUNTIFS($AE506:$AE506,$AC507,AO506:AO506,$AI$1),0)),0)),0)</f>
        <v>0</v>
      </c>
      <c r="BC507" s="1">
        <f>IFERROR(IF($AE507&gt;$AE506,VLOOKUP($AC507+AP$1,STOCK!$F$10:$AB$209,16,0),IF($AE507=$AE506,(IF(BC506&gt;=1,BC506-COUNTIFS($AE506:$AE506,$AC507,AP506:AP506,$AI$1),0)),0)),0)</f>
        <v>0</v>
      </c>
      <c r="BD507" s="1">
        <f>IFERROR(IF($AE507&gt;$AE506,VLOOKUP($AC507+AQ$1,STOCK!$F$10:$AB$209,16,0),IF($AE507=$AE506,(IF(BD506&gt;=1,BD506-COUNTIFS($AE506:$AE506,$AC507,AQ506:AQ506,$AI$1),0)),0)),0)</f>
        <v>0</v>
      </c>
      <c r="BE507" s="1">
        <f>IFERROR(IF($AE507&gt;$AE506,VLOOKUP($AC507+AR$1,STOCK!$F$10:$AB$209,16,0),IF($AE507=$AE506,(IF(BE506&gt;=1,BE506-COUNTIFS($AE506:$AE506,$AC507,AR506:AR506,$AI$1),0)),0)),0)</f>
        <v>0</v>
      </c>
      <c r="BF507" s="1">
        <f>IFERROR(IF($AE507&gt;$AE506,VLOOKUP($AC507+AS$1,STOCK!$F$10:$AB$209,16,0),IF($AE507=$AE506,(IF(BF506&gt;=1,BF506-COUNTIFS($AE506:$AE506,$AC507,AS506:AS506,$AI$1),0)),0)),0)</f>
        <v>0</v>
      </c>
      <c r="BG507" s="1">
        <f>IFERROR(IF($AE507&gt;$AE506,VLOOKUP($AC507+AT$1,STOCK!$F$10:$AB$209,16,0),IF($AE507=$AE506,(IF(BG506&gt;=1,BG506-COUNTIFS($AE506:$AE506,$AC507,AT506:AT506,$AI$1),0)),0)),0)</f>
        <v>0</v>
      </c>
      <c r="BH507" s="1">
        <f>IFERROR(IF($AE507&gt;$AE506,VLOOKUP($AC507+AU$1,STOCK!$F$10:$AB$209,16,0),IF($AE507=$AE506,(IF(BH506&gt;=1,BH506-COUNTIFS($AE506:$AE506,$AC507,AU506:AU506,$AI$1),0)),0)),0)</f>
        <v>0</v>
      </c>
      <c r="BI507" s="1">
        <f>IFERROR(IF($AE507&gt;$AE506,VLOOKUP($AC507+AV$1,STOCK!$F$10:$AB$209,16,0),IF($AE507=$AE506,(IF(BI506&gt;=1,BI506-COUNTIFS($AE506:$AE506,$AC507,AV506:AV506,$AI$1),0)),0)),0)</f>
        <v>0</v>
      </c>
      <c r="BJ507" s="1">
        <f>IFERROR(IF($AE507&gt;$AE506,VLOOKUP($AC507+AW$1,STOCK!$F$10:$AB$209,16,0),IF($AE507=$AE506,(IF(BJ506&gt;=1,BJ506-COUNTIFS($AE506:$AE506,$AC507,AW506:AW506,$AI$1),0)),0)),0)</f>
        <v>0</v>
      </c>
      <c r="BK507" s="1">
        <f>IFERROR(IF($AE507&gt;$AE506,VLOOKUP($AC507+AX$1,STOCK!$F$10:$AB$209,16,0),IF($AE507=$AE506,(IF(BK506&gt;=1,BK506-COUNTIFS($AE506:$AE506,$AC507,AX506:AX506,$AI$1),0)),0)),0)</f>
        <v>0</v>
      </c>
      <c r="BL507" s="1">
        <f>IFERROR(IF($AE507&gt;$AE506,VLOOKUP($AC507+AL$1,STOCK!$F$10:$AB$209,17,0),IF($AE507=$AE506,(IF(BL506&gt;=1,BL506-COUNTIFS($AE506:$AE506,$AC507,AL506:AL506,$AI$2),0)),0)),0)</f>
        <v>0</v>
      </c>
      <c r="BM507" s="1">
        <f>IFERROR(IF($AE507&gt;$AE506,VLOOKUP($AC507+AM$1,STOCK!$F$10:$AB$209,17,0),IF($AE507=$AE506,(IF(BM506&gt;=1,BM506-COUNTIFS($AE506:$AE506,$AC507,AM506:AM506,$AI$2),0)),0)),0)</f>
        <v>0</v>
      </c>
      <c r="BN507" s="1">
        <f>IFERROR(IF($AE507&gt;$AE506,VLOOKUP($AC507+AN$1,STOCK!$F$10:$AB$209,17,0),IF($AE507=$AE506,(IF(BN506&gt;=1,BN506-COUNTIFS($AE506:$AE506,$AC507,AN506:AN506,$AI$2),0)),0)),0)</f>
        <v>0</v>
      </c>
      <c r="BO507" s="1">
        <f>IFERROR(IF($AE507&gt;$AE506,VLOOKUP($AC507+AO$1,STOCK!$F$10:$AB$209,17,0),IF($AE507=$AE506,(IF(BO506&gt;=1,BO506-COUNTIFS($AE506:$AE506,$AC507,AO506:AO506,$AI$2),0)),0)),0)</f>
        <v>0</v>
      </c>
      <c r="BP507" s="1">
        <f>IFERROR(IF($AE507&gt;$AE506,VLOOKUP($AC507+AP$1,STOCK!$F$10:$AB$209,17,0),IF($AE507=$AE506,(IF(BP506&gt;=1,BP506-COUNTIFS($AE506:$AE506,$AC507,AP506:AP506,$AI$2),0)),0)),0)</f>
        <v>0</v>
      </c>
      <c r="BQ507" s="1">
        <f>IFERROR(IF($AE507&gt;$AE506,VLOOKUP($AC507+AQ$1,STOCK!$F$10:$AB$209,17,0),IF($AE507=$AE506,(IF(BQ506&gt;=1,BQ506-COUNTIFS($AE506:$AE506,$AC507,AQ506:AQ506,$AI$2),0)),0)),0)</f>
        <v>0</v>
      </c>
      <c r="BR507" s="1">
        <f>IFERROR(IF($AE507&gt;$AE506,VLOOKUP($AC507+AR$1,STOCK!$F$10:$AB$209,17,0),IF($AE507=$AE506,(IF(BR506&gt;=1,BR506-COUNTIFS($AE506:$AE506,$AC507,AR506:AR506,$AI$2),0)),0)),0)</f>
        <v>0</v>
      </c>
      <c r="BS507" s="1">
        <f>IFERROR(IF($AE507&gt;$AE506,VLOOKUP($AC507+AS$1,STOCK!$F$10:$AB$209,17,0),IF($AE507=$AE506,(IF(BS506&gt;=1,BS506-COUNTIFS($AE506:$AE506,$AC507,AS506:AS506,$AI$2),0)),0)),0)</f>
        <v>0</v>
      </c>
      <c r="BT507" s="1">
        <f>IFERROR(IF($AE507&gt;$AE506,VLOOKUP($AC507+AT$1,STOCK!$F$10:$AB$209,17,0),IF($AE507=$AE506,(IF(BT506&gt;=1,BT506-COUNTIFS($AE506:$AE506,$AC507,AT506:AT506,$AI$2),0)),0)),0)</f>
        <v>0</v>
      </c>
      <c r="BU507" s="1">
        <f>IFERROR(IF($AE507&gt;$AE506,VLOOKUP($AC507+AU$1,STOCK!$F$10:$AB$209,17,0),IF($AE507=$AE506,(IF(BU506&gt;=1,BU506-COUNTIFS($AE506:$AE506,$AC507,AU506:AU506,$AI$2),0)),0)),0)</f>
        <v>0</v>
      </c>
      <c r="BV507" s="1">
        <f>IFERROR(IF($AE507&gt;$AE506,VLOOKUP($AC507+AV$1,STOCK!$F$10:$AB$209,17,0),IF($AE507=$AE506,(IF(BV506&gt;=1,BV506-COUNTIFS($AE506:$AE506,$AC507,AV506:AV506,$AI$2),0)),0)),0)</f>
        <v>0</v>
      </c>
      <c r="BW507" s="1">
        <f>IFERROR(IF($AE507&gt;$AE506,VLOOKUP($AC507+AW$1,STOCK!$F$10:$AB$209,17,0),IF($AE507=$AE506,(IF(BW506&gt;=1,BW506-COUNTIFS($AE506:$AE506,$AC507,AW506:AW506,$AI$2),0)),0)),0)</f>
        <v>0</v>
      </c>
      <c r="BX507" s="1">
        <f>IFERROR(IF($AE507&gt;$AE506,VLOOKUP($AC507+AX$1,STOCK!$F$10:$AB$209,17,0),IF($AE507=$AE506,(IF(BX506&gt;=1,BX506-COUNTIFS($AE506:$AE506,$AC507,AX506:AX506,$AI$2),0)),0)),0)</f>
        <v>0</v>
      </c>
    </row>
    <row r="508" spans="29:76" x14ac:dyDescent="0.25">
      <c r="AC508" s="1">
        <f t="shared" si="125"/>
        <v>0</v>
      </c>
      <c r="AD508" s="1">
        <f>IFERROR(IF(LEN(AK508)&gt;=1,VLOOKUP(HLOOKUP(AK508,PROFILE!$K$5:$V$8,4,0),PROFILE!$F$1:$G$3,2,0),0),0)</f>
        <v>0</v>
      </c>
      <c r="AE508" s="1">
        <f t="shared" si="126"/>
        <v>0</v>
      </c>
      <c r="AF508" s="1">
        <v>495</v>
      </c>
      <c r="AI508" s="1" t="str">
        <f>IFERROR(IF($AH508&gt;=1,VLOOKUP($AG508,STUDENT!$O$8:$Z$1507,3,0),""),"")</f>
        <v/>
      </c>
      <c r="AJ508" s="1" t="str">
        <f>IFERROR(IF($AH508&gt;=1,VLOOKUP($AG508,STUDENT!$O$8:$Z$1507,4,0),""),"")</f>
        <v/>
      </c>
      <c r="AK508" s="1" t="str">
        <f>IFERROR(IF($AH508&gt;=1,VLOOKUP($AG508,STUDENT!$O$8:$Z$1507,6,0),""),"")</f>
        <v/>
      </c>
      <c r="AL508" s="1" t="str">
        <f t="shared" si="127"/>
        <v/>
      </c>
      <c r="AM508" s="1" t="str">
        <f t="shared" si="128"/>
        <v/>
      </c>
      <c r="AN508" s="1" t="str">
        <f t="shared" si="129"/>
        <v/>
      </c>
      <c r="AO508" s="1" t="str">
        <f t="shared" si="130"/>
        <v/>
      </c>
      <c r="AP508" s="1" t="str">
        <f t="shared" si="131"/>
        <v/>
      </c>
      <c r="AQ508" s="1" t="str">
        <f t="shared" si="132"/>
        <v/>
      </c>
      <c r="AR508" s="1" t="str">
        <f t="shared" si="133"/>
        <v/>
      </c>
      <c r="AS508" s="1" t="str">
        <f t="shared" si="134"/>
        <v/>
      </c>
      <c r="AT508" s="1" t="str">
        <f t="shared" si="135"/>
        <v/>
      </c>
      <c r="AU508" s="1" t="str">
        <f t="shared" si="136"/>
        <v/>
      </c>
      <c r="AV508" s="1" t="str">
        <f t="shared" si="137"/>
        <v/>
      </c>
      <c r="AW508" s="1" t="str">
        <f t="shared" si="138"/>
        <v/>
      </c>
      <c r="AX508" s="1" t="str">
        <f t="shared" si="139"/>
        <v/>
      </c>
      <c r="AY508" s="1">
        <f>IFERROR(IF($AE508&gt;$AE507,VLOOKUP($AC508+AL$1,STOCK!$F$10:$AB$209,16,0),IF($AE508=$AE507,(IF(AY507&gt;=1,AY507-COUNTIFS($AE507:$AE507,$AC508,AL507:AL507,$AI$1),0)),0)),0)</f>
        <v>0</v>
      </c>
      <c r="AZ508" s="1">
        <f>IFERROR(IF($AE508&gt;$AE507,VLOOKUP($AC508+AM$1,STOCK!$F$10:$AB$209,16,0),IF($AE508=$AE507,(IF(AZ507&gt;=1,AZ507-COUNTIFS($AE507:$AE507,$AC508,AM507:AM507,$AI$1),0)),0)),0)</f>
        <v>0</v>
      </c>
      <c r="BA508" s="1">
        <f>IFERROR(IF($AE508&gt;$AE507,VLOOKUP($AC508+AN$1,STOCK!$F$10:$AB$209,16,0),IF($AE508=$AE507,(IF(BA507&gt;=1,BA507-COUNTIFS($AE507:$AE507,$AC508,AN507:AN507,$AI$1),0)),0)),0)</f>
        <v>0</v>
      </c>
      <c r="BB508" s="1">
        <f>IFERROR(IF($AE508&gt;$AE507,VLOOKUP($AC508+AO$1,STOCK!$F$10:$AB$209,16,0),IF($AE508=$AE507,(IF(BB507&gt;=1,BB507-COUNTIFS($AE507:$AE507,$AC508,AO507:AO507,$AI$1),0)),0)),0)</f>
        <v>0</v>
      </c>
      <c r="BC508" s="1">
        <f>IFERROR(IF($AE508&gt;$AE507,VLOOKUP($AC508+AP$1,STOCK!$F$10:$AB$209,16,0),IF($AE508=$AE507,(IF(BC507&gt;=1,BC507-COUNTIFS($AE507:$AE507,$AC508,AP507:AP507,$AI$1),0)),0)),0)</f>
        <v>0</v>
      </c>
      <c r="BD508" s="1">
        <f>IFERROR(IF($AE508&gt;$AE507,VLOOKUP($AC508+AQ$1,STOCK!$F$10:$AB$209,16,0),IF($AE508=$AE507,(IF(BD507&gt;=1,BD507-COUNTIFS($AE507:$AE507,$AC508,AQ507:AQ507,$AI$1),0)),0)),0)</f>
        <v>0</v>
      </c>
      <c r="BE508" s="1">
        <f>IFERROR(IF($AE508&gt;$AE507,VLOOKUP($AC508+AR$1,STOCK!$F$10:$AB$209,16,0),IF($AE508=$AE507,(IF(BE507&gt;=1,BE507-COUNTIFS($AE507:$AE507,$AC508,AR507:AR507,$AI$1),0)),0)),0)</f>
        <v>0</v>
      </c>
      <c r="BF508" s="1">
        <f>IFERROR(IF($AE508&gt;$AE507,VLOOKUP($AC508+AS$1,STOCK!$F$10:$AB$209,16,0),IF($AE508=$AE507,(IF(BF507&gt;=1,BF507-COUNTIFS($AE507:$AE507,$AC508,AS507:AS507,$AI$1),0)),0)),0)</f>
        <v>0</v>
      </c>
      <c r="BG508" s="1">
        <f>IFERROR(IF($AE508&gt;$AE507,VLOOKUP($AC508+AT$1,STOCK!$F$10:$AB$209,16,0),IF($AE508=$AE507,(IF(BG507&gt;=1,BG507-COUNTIFS($AE507:$AE507,$AC508,AT507:AT507,$AI$1),0)),0)),0)</f>
        <v>0</v>
      </c>
      <c r="BH508" s="1">
        <f>IFERROR(IF($AE508&gt;$AE507,VLOOKUP($AC508+AU$1,STOCK!$F$10:$AB$209,16,0),IF($AE508=$AE507,(IF(BH507&gt;=1,BH507-COUNTIFS($AE507:$AE507,$AC508,AU507:AU507,$AI$1),0)),0)),0)</f>
        <v>0</v>
      </c>
      <c r="BI508" s="1">
        <f>IFERROR(IF($AE508&gt;$AE507,VLOOKUP($AC508+AV$1,STOCK!$F$10:$AB$209,16,0),IF($AE508=$AE507,(IF(BI507&gt;=1,BI507-COUNTIFS($AE507:$AE507,$AC508,AV507:AV507,$AI$1),0)),0)),0)</f>
        <v>0</v>
      </c>
      <c r="BJ508" s="1">
        <f>IFERROR(IF($AE508&gt;$AE507,VLOOKUP($AC508+AW$1,STOCK!$F$10:$AB$209,16,0),IF($AE508=$AE507,(IF(BJ507&gt;=1,BJ507-COUNTIFS($AE507:$AE507,$AC508,AW507:AW507,$AI$1),0)),0)),0)</f>
        <v>0</v>
      </c>
      <c r="BK508" s="1">
        <f>IFERROR(IF($AE508&gt;$AE507,VLOOKUP($AC508+AX$1,STOCK!$F$10:$AB$209,16,0),IF($AE508=$AE507,(IF(BK507&gt;=1,BK507-COUNTIFS($AE507:$AE507,$AC508,AX507:AX507,$AI$1),0)),0)),0)</f>
        <v>0</v>
      </c>
      <c r="BL508" s="1">
        <f>IFERROR(IF($AE508&gt;$AE507,VLOOKUP($AC508+AL$1,STOCK!$F$10:$AB$209,17,0),IF($AE508=$AE507,(IF(BL507&gt;=1,BL507-COUNTIFS($AE507:$AE507,$AC508,AL507:AL507,$AI$2),0)),0)),0)</f>
        <v>0</v>
      </c>
      <c r="BM508" s="1">
        <f>IFERROR(IF($AE508&gt;$AE507,VLOOKUP($AC508+AM$1,STOCK!$F$10:$AB$209,17,0),IF($AE508=$AE507,(IF(BM507&gt;=1,BM507-COUNTIFS($AE507:$AE507,$AC508,AM507:AM507,$AI$2),0)),0)),0)</f>
        <v>0</v>
      </c>
      <c r="BN508" s="1">
        <f>IFERROR(IF($AE508&gt;$AE507,VLOOKUP($AC508+AN$1,STOCK!$F$10:$AB$209,17,0),IF($AE508=$AE507,(IF(BN507&gt;=1,BN507-COUNTIFS($AE507:$AE507,$AC508,AN507:AN507,$AI$2),0)),0)),0)</f>
        <v>0</v>
      </c>
      <c r="BO508" s="1">
        <f>IFERROR(IF($AE508&gt;$AE507,VLOOKUP($AC508+AO$1,STOCK!$F$10:$AB$209,17,0),IF($AE508=$AE507,(IF(BO507&gt;=1,BO507-COUNTIFS($AE507:$AE507,$AC508,AO507:AO507,$AI$2),0)),0)),0)</f>
        <v>0</v>
      </c>
      <c r="BP508" s="1">
        <f>IFERROR(IF($AE508&gt;$AE507,VLOOKUP($AC508+AP$1,STOCK!$F$10:$AB$209,17,0),IF($AE508=$AE507,(IF(BP507&gt;=1,BP507-COUNTIFS($AE507:$AE507,$AC508,AP507:AP507,$AI$2),0)),0)),0)</f>
        <v>0</v>
      </c>
      <c r="BQ508" s="1">
        <f>IFERROR(IF($AE508&gt;$AE507,VLOOKUP($AC508+AQ$1,STOCK!$F$10:$AB$209,17,0),IF($AE508=$AE507,(IF(BQ507&gt;=1,BQ507-COUNTIFS($AE507:$AE507,$AC508,AQ507:AQ507,$AI$2),0)),0)),0)</f>
        <v>0</v>
      </c>
      <c r="BR508" s="1">
        <f>IFERROR(IF($AE508&gt;$AE507,VLOOKUP($AC508+AR$1,STOCK!$F$10:$AB$209,17,0),IF($AE508=$AE507,(IF(BR507&gt;=1,BR507-COUNTIFS($AE507:$AE507,$AC508,AR507:AR507,$AI$2),0)),0)),0)</f>
        <v>0</v>
      </c>
      <c r="BS508" s="1">
        <f>IFERROR(IF($AE508&gt;$AE507,VLOOKUP($AC508+AS$1,STOCK!$F$10:$AB$209,17,0),IF($AE508=$AE507,(IF(BS507&gt;=1,BS507-COUNTIFS($AE507:$AE507,$AC508,AS507:AS507,$AI$2),0)),0)),0)</f>
        <v>0</v>
      </c>
      <c r="BT508" s="1">
        <f>IFERROR(IF($AE508&gt;$AE507,VLOOKUP($AC508+AT$1,STOCK!$F$10:$AB$209,17,0),IF($AE508=$AE507,(IF(BT507&gt;=1,BT507-COUNTIFS($AE507:$AE507,$AC508,AT507:AT507,$AI$2),0)),0)),0)</f>
        <v>0</v>
      </c>
      <c r="BU508" s="1">
        <f>IFERROR(IF($AE508&gt;$AE507,VLOOKUP($AC508+AU$1,STOCK!$F$10:$AB$209,17,0),IF($AE508=$AE507,(IF(BU507&gt;=1,BU507-COUNTIFS($AE507:$AE507,$AC508,AU507:AU507,$AI$2),0)),0)),0)</f>
        <v>0</v>
      </c>
      <c r="BV508" s="1">
        <f>IFERROR(IF($AE508&gt;$AE507,VLOOKUP($AC508+AV$1,STOCK!$F$10:$AB$209,17,0),IF($AE508=$AE507,(IF(BV507&gt;=1,BV507-COUNTIFS($AE507:$AE507,$AC508,AV507:AV507,$AI$2),0)),0)),0)</f>
        <v>0</v>
      </c>
      <c r="BW508" s="1">
        <f>IFERROR(IF($AE508&gt;$AE507,VLOOKUP($AC508+AW$1,STOCK!$F$10:$AB$209,17,0),IF($AE508=$AE507,(IF(BW507&gt;=1,BW507-COUNTIFS($AE507:$AE507,$AC508,AW507:AW507,$AI$2),0)),0)),0)</f>
        <v>0</v>
      </c>
      <c r="BX508" s="1">
        <f>IFERROR(IF($AE508&gt;$AE507,VLOOKUP($AC508+AX$1,STOCK!$F$10:$AB$209,17,0),IF($AE508=$AE507,(IF(BX507&gt;=1,BX507-COUNTIFS($AE507:$AE507,$AC508,AX507:AX507,$AI$2),0)),0)),0)</f>
        <v>0</v>
      </c>
    </row>
    <row r="509" spans="29:76" x14ac:dyDescent="0.25">
      <c r="AC509" s="1">
        <f t="shared" si="125"/>
        <v>0</v>
      </c>
      <c r="AD509" s="1">
        <f>IFERROR(IF(LEN(AK509)&gt;=1,VLOOKUP(HLOOKUP(AK509,PROFILE!$K$5:$V$8,4,0),PROFILE!$F$1:$G$3,2,0),0),0)</f>
        <v>0</v>
      </c>
      <c r="AE509" s="1">
        <f t="shared" si="126"/>
        <v>0</v>
      </c>
      <c r="AF509" s="1">
        <v>496</v>
      </c>
      <c r="AI509" s="1" t="str">
        <f>IFERROR(IF($AH509&gt;=1,VLOOKUP($AG509,STUDENT!$O$8:$Z$1507,3,0),""),"")</f>
        <v/>
      </c>
      <c r="AJ509" s="1" t="str">
        <f>IFERROR(IF($AH509&gt;=1,VLOOKUP($AG509,STUDENT!$O$8:$Z$1507,4,0),""),"")</f>
        <v/>
      </c>
      <c r="AK509" s="1" t="str">
        <f>IFERROR(IF($AH509&gt;=1,VLOOKUP($AG509,STUDENT!$O$8:$Z$1507,6,0),""),"")</f>
        <v/>
      </c>
      <c r="AL509" s="1" t="str">
        <f t="shared" si="127"/>
        <v/>
      </c>
      <c r="AM509" s="1" t="str">
        <f t="shared" si="128"/>
        <v/>
      </c>
      <c r="AN509" s="1" t="str">
        <f t="shared" si="129"/>
        <v/>
      </c>
      <c r="AO509" s="1" t="str">
        <f t="shared" si="130"/>
        <v/>
      </c>
      <c r="AP509" s="1" t="str">
        <f t="shared" si="131"/>
        <v/>
      </c>
      <c r="AQ509" s="1" t="str">
        <f t="shared" si="132"/>
        <v/>
      </c>
      <c r="AR509" s="1" t="str">
        <f t="shared" si="133"/>
        <v/>
      </c>
      <c r="AS509" s="1" t="str">
        <f t="shared" si="134"/>
        <v/>
      </c>
      <c r="AT509" s="1" t="str">
        <f t="shared" si="135"/>
        <v/>
      </c>
      <c r="AU509" s="1" t="str">
        <f t="shared" si="136"/>
        <v/>
      </c>
      <c r="AV509" s="1" t="str">
        <f t="shared" si="137"/>
        <v/>
      </c>
      <c r="AW509" s="1" t="str">
        <f t="shared" si="138"/>
        <v/>
      </c>
      <c r="AX509" s="1" t="str">
        <f t="shared" si="139"/>
        <v/>
      </c>
      <c r="AY509" s="1">
        <f>IFERROR(IF($AE509&gt;$AE508,VLOOKUP($AC509+AL$1,STOCK!$F$10:$AB$209,16,0),IF($AE509=$AE508,(IF(AY508&gt;=1,AY508-COUNTIFS($AE508:$AE508,$AC509,AL508:AL508,$AI$1),0)),0)),0)</f>
        <v>0</v>
      </c>
      <c r="AZ509" s="1">
        <f>IFERROR(IF($AE509&gt;$AE508,VLOOKUP($AC509+AM$1,STOCK!$F$10:$AB$209,16,0),IF($AE509=$AE508,(IF(AZ508&gt;=1,AZ508-COUNTIFS($AE508:$AE508,$AC509,AM508:AM508,$AI$1),0)),0)),0)</f>
        <v>0</v>
      </c>
      <c r="BA509" s="1">
        <f>IFERROR(IF($AE509&gt;$AE508,VLOOKUP($AC509+AN$1,STOCK!$F$10:$AB$209,16,0),IF($AE509=$AE508,(IF(BA508&gt;=1,BA508-COUNTIFS($AE508:$AE508,$AC509,AN508:AN508,$AI$1),0)),0)),0)</f>
        <v>0</v>
      </c>
      <c r="BB509" s="1">
        <f>IFERROR(IF($AE509&gt;$AE508,VLOOKUP($AC509+AO$1,STOCK!$F$10:$AB$209,16,0),IF($AE509=$AE508,(IF(BB508&gt;=1,BB508-COUNTIFS($AE508:$AE508,$AC509,AO508:AO508,$AI$1),0)),0)),0)</f>
        <v>0</v>
      </c>
      <c r="BC509" s="1">
        <f>IFERROR(IF($AE509&gt;$AE508,VLOOKUP($AC509+AP$1,STOCK!$F$10:$AB$209,16,0),IF($AE509=$AE508,(IF(BC508&gt;=1,BC508-COUNTIFS($AE508:$AE508,$AC509,AP508:AP508,$AI$1),0)),0)),0)</f>
        <v>0</v>
      </c>
      <c r="BD509" s="1">
        <f>IFERROR(IF($AE509&gt;$AE508,VLOOKUP($AC509+AQ$1,STOCK!$F$10:$AB$209,16,0),IF($AE509=$AE508,(IF(BD508&gt;=1,BD508-COUNTIFS($AE508:$AE508,$AC509,AQ508:AQ508,$AI$1),0)),0)),0)</f>
        <v>0</v>
      </c>
      <c r="BE509" s="1">
        <f>IFERROR(IF($AE509&gt;$AE508,VLOOKUP($AC509+AR$1,STOCK!$F$10:$AB$209,16,0),IF($AE509=$AE508,(IF(BE508&gt;=1,BE508-COUNTIFS($AE508:$AE508,$AC509,AR508:AR508,$AI$1),0)),0)),0)</f>
        <v>0</v>
      </c>
      <c r="BF509" s="1">
        <f>IFERROR(IF($AE509&gt;$AE508,VLOOKUP($AC509+AS$1,STOCK!$F$10:$AB$209,16,0),IF($AE509=$AE508,(IF(BF508&gt;=1,BF508-COUNTIFS($AE508:$AE508,$AC509,AS508:AS508,$AI$1),0)),0)),0)</f>
        <v>0</v>
      </c>
      <c r="BG509" s="1">
        <f>IFERROR(IF($AE509&gt;$AE508,VLOOKUP($AC509+AT$1,STOCK!$F$10:$AB$209,16,0),IF($AE509=$AE508,(IF(BG508&gt;=1,BG508-COUNTIFS($AE508:$AE508,$AC509,AT508:AT508,$AI$1),0)),0)),0)</f>
        <v>0</v>
      </c>
      <c r="BH509" s="1">
        <f>IFERROR(IF($AE509&gt;$AE508,VLOOKUP($AC509+AU$1,STOCK!$F$10:$AB$209,16,0),IF($AE509=$AE508,(IF(BH508&gt;=1,BH508-COUNTIFS($AE508:$AE508,$AC509,AU508:AU508,$AI$1),0)),0)),0)</f>
        <v>0</v>
      </c>
      <c r="BI509" s="1">
        <f>IFERROR(IF($AE509&gt;$AE508,VLOOKUP($AC509+AV$1,STOCK!$F$10:$AB$209,16,0),IF($AE509=$AE508,(IF(BI508&gt;=1,BI508-COUNTIFS($AE508:$AE508,$AC509,AV508:AV508,$AI$1),0)),0)),0)</f>
        <v>0</v>
      </c>
      <c r="BJ509" s="1">
        <f>IFERROR(IF($AE509&gt;$AE508,VLOOKUP($AC509+AW$1,STOCK!$F$10:$AB$209,16,0),IF($AE509=$AE508,(IF(BJ508&gt;=1,BJ508-COUNTIFS($AE508:$AE508,$AC509,AW508:AW508,$AI$1),0)),0)),0)</f>
        <v>0</v>
      </c>
      <c r="BK509" s="1">
        <f>IFERROR(IF($AE509&gt;$AE508,VLOOKUP($AC509+AX$1,STOCK!$F$10:$AB$209,16,0),IF($AE509=$AE508,(IF(BK508&gt;=1,BK508-COUNTIFS($AE508:$AE508,$AC509,AX508:AX508,$AI$1),0)),0)),0)</f>
        <v>0</v>
      </c>
      <c r="BL509" s="1">
        <f>IFERROR(IF($AE509&gt;$AE508,VLOOKUP($AC509+AL$1,STOCK!$F$10:$AB$209,17,0),IF($AE509=$AE508,(IF(BL508&gt;=1,BL508-COUNTIFS($AE508:$AE508,$AC509,AL508:AL508,$AI$2),0)),0)),0)</f>
        <v>0</v>
      </c>
      <c r="BM509" s="1">
        <f>IFERROR(IF($AE509&gt;$AE508,VLOOKUP($AC509+AM$1,STOCK!$F$10:$AB$209,17,0),IF($AE509=$AE508,(IF(BM508&gt;=1,BM508-COUNTIFS($AE508:$AE508,$AC509,AM508:AM508,$AI$2),0)),0)),0)</f>
        <v>0</v>
      </c>
      <c r="BN509" s="1">
        <f>IFERROR(IF($AE509&gt;$AE508,VLOOKUP($AC509+AN$1,STOCK!$F$10:$AB$209,17,0),IF($AE509=$AE508,(IF(BN508&gt;=1,BN508-COUNTIFS($AE508:$AE508,$AC509,AN508:AN508,$AI$2),0)),0)),0)</f>
        <v>0</v>
      </c>
      <c r="BO509" s="1">
        <f>IFERROR(IF($AE509&gt;$AE508,VLOOKUP($AC509+AO$1,STOCK!$F$10:$AB$209,17,0),IF($AE509=$AE508,(IF(BO508&gt;=1,BO508-COUNTIFS($AE508:$AE508,$AC509,AO508:AO508,$AI$2),0)),0)),0)</f>
        <v>0</v>
      </c>
      <c r="BP509" s="1">
        <f>IFERROR(IF($AE509&gt;$AE508,VLOOKUP($AC509+AP$1,STOCK!$F$10:$AB$209,17,0),IF($AE509=$AE508,(IF(BP508&gt;=1,BP508-COUNTIFS($AE508:$AE508,$AC509,AP508:AP508,$AI$2),0)),0)),0)</f>
        <v>0</v>
      </c>
      <c r="BQ509" s="1">
        <f>IFERROR(IF($AE509&gt;$AE508,VLOOKUP($AC509+AQ$1,STOCK!$F$10:$AB$209,17,0),IF($AE509=$AE508,(IF(BQ508&gt;=1,BQ508-COUNTIFS($AE508:$AE508,$AC509,AQ508:AQ508,$AI$2),0)),0)),0)</f>
        <v>0</v>
      </c>
      <c r="BR509" s="1">
        <f>IFERROR(IF($AE509&gt;$AE508,VLOOKUP($AC509+AR$1,STOCK!$F$10:$AB$209,17,0),IF($AE509=$AE508,(IF(BR508&gt;=1,BR508-COUNTIFS($AE508:$AE508,$AC509,AR508:AR508,$AI$2),0)),0)),0)</f>
        <v>0</v>
      </c>
      <c r="BS509" s="1">
        <f>IFERROR(IF($AE509&gt;$AE508,VLOOKUP($AC509+AS$1,STOCK!$F$10:$AB$209,17,0),IF($AE509=$AE508,(IF(BS508&gt;=1,BS508-COUNTIFS($AE508:$AE508,$AC509,AS508:AS508,$AI$2),0)),0)),0)</f>
        <v>0</v>
      </c>
      <c r="BT509" s="1">
        <f>IFERROR(IF($AE509&gt;$AE508,VLOOKUP($AC509+AT$1,STOCK!$F$10:$AB$209,17,0),IF($AE509=$AE508,(IF(BT508&gt;=1,BT508-COUNTIFS($AE508:$AE508,$AC509,AT508:AT508,$AI$2),0)),0)),0)</f>
        <v>0</v>
      </c>
      <c r="BU509" s="1">
        <f>IFERROR(IF($AE509&gt;$AE508,VLOOKUP($AC509+AU$1,STOCK!$F$10:$AB$209,17,0),IF($AE509=$AE508,(IF(BU508&gt;=1,BU508-COUNTIFS($AE508:$AE508,$AC509,AU508:AU508,$AI$2),0)),0)),0)</f>
        <v>0</v>
      </c>
      <c r="BV509" s="1">
        <f>IFERROR(IF($AE509&gt;$AE508,VLOOKUP($AC509+AV$1,STOCK!$F$10:$AB$209,17,0),IF($AE509=$AE508,(IF(BV508&gt;=1,BV508-COUNTIFS($AE508:$AE508,$AC509,AV508:AV508,$AI$2),0)),0)),0)</f>
        <v>0</v>
      </c>
      <c r="BW509" s="1">
        <f>IFERROR(IF($AE509&gt;$AE508,VLOOKUP($AC509+AW$1,STOCK!$F$10:$AB$209,17,0),IF($AE509=$AE508,(IF(BW508&gt;=1,BW508-COUNTIFS($AE508:$AE508,$AC509,AW508:AW508,$AI$2),0)),0)),0)</f>
        <v>0</v>
      </c>
      <c r="BX509" s="1">
        <f>IFERROR(IF($AE509&gt;$AE508,VLOOKUP($AC509+AX$1,STOCK!$F$10:$AB$209,17,0),IF($AE509=$AE508,(IF(BX508&gt;=1,BX508-COUNTIFS($AE508:$AE508,$AC509,AX508:AX508,$AI$2),0)),0)),0)</f>
        <v>0</v>
      </c>
    </row>
    <row r="510" spans="29:76" x14ac:dyDescent="0.25">
      <c r="AC510" s="1">
        <f t="shared" si="125"/>
        <v>0</v>
      </c>
      <c r="AD510" s="1">
        <f>IFERROR(IF(LEN(AK510)&gt;=1,VLOOKUP(HLOOKUP(AK510,PROFILE!$K$5:$V$8,4,0),PROFILE!$F$1:$G$3,2,0),0),0)</f>
        <v>0</v>
      </c>
      <c r="AE510" s="1">
        <f t="shared" si="126"/>
        <v>0</v>
      </c>
      <c r="AF510" s="1">
        <v>497</v>
      </c>
      <c r="AI510" s="1" t="str">
        <f>IFERROR(IF($AH510&gt;=1,VLOOKUP($AG510,STUDENT!$O$8:$Z$1507,3,0),""),"")</f>
        <v/>
      </c>
      <c r="AJ510" s="1" t="str">
        <f>IFERROR(IF($AH510&gt;=1,VLOOKUP($AG510,STUDENT!$O$8:$Z$1507,4,0),""),"")</f>
        <v/>
      </c>
      <c r="AK510" s="1" t="str">
        <f>IFERROR(IF($AH510&gt;=1,VLOOKUP($AG510,STUDENT!$O$8:$Z$1507,6,0),""),"")</f>
        <v/>
      </c>
      <c r="AL510" s="1" t="str">
        <f t="shared" si="127"/>
        <v/>
      </c>
      <c r="AM510" s="1" t="str">
        <f t="shared" si="128"/>
        <v/>
      </c>
      <c r="AN510" s="1" t="str">
        <f t="shared" si="129"/>
        <v/>
      </c>
      <c r="AO510" s="1" t="str">
        <f t="shared" si="130"/>
        <v/>
      </c>
      <c r="AP510" s="1" t="str">
        <f t="shared" si="131"/>
        <v/>
      </c>
      <c r="AQ510" s="1" t="str">
        <f t="shared" si="132"/>
        <v/>
      </c>
      <c r="AR510" s="1" t="str">
        <f t="shared" si="133"/>
        <v/>
      </c>
      <c r="AS510" s="1" t="str">
        <f t="shared" si="134"/>
        <v/>
      </c>
      <c r="AT510" s="1" t="str">
        <f t="shared" si="135"/>
        <v/>
      </c>
      <c r="AU510" s="1" t="str">
        <f t="shared" si="136"/>
        <v/>
      </c>
      <c r="AV510" s="1" t="str">
        <f t="shared" si="137"/>
        <v/>
      </c>
      <c r="AW510" s="1" t="str">
        <f t="shared" si="138"/>
        <v/>
      </c>
      <c r="AX510" s="1" t="str">
        <f t="shared" si="139"/>
        <v/>
      </c>
      <c r="AY510" s="1">
        <f>IFERROR(IF($AE510&gt;$AE509,VLOOKUP($AC510+AL$1,STOCK!$F$10:$AB$209,16,0),IF($AE510=$AE509,(IF(AY509&gt;=1,AY509-COUNTIFS($AE509:$AE509,$AC510,AL509:AL509,$AI$1),0)),0)),0)</f>
        <v>0</v>
      </c>
      <c r="AZ510" s="1">
        <f>IFERROR(IF($AE510&gt;$AE509,VLOOKUP($AC510+AM$1,STOCK!$F$10:$AB$209,16,0),IF($AE510=$AE509,(IF(AZ509&gt;=1,AZ509-COUNTIFS($AE509:$AE509,$AC510,AM509:AM509,$AI$1),0)),0)),0)</f>
        <v>0</v>
      </c>
      <c r="BA510" s="1">
        <f>IFERROR(IF($AE510&gt;$AE509,VLOOKUP($AC510+AN$1,STOCK!$F$10:$AB$209,16,0),IF($AE510=$AE509,(IF(BA509&gt;=1,BA509-COUNTIFS($AE509:$AE509,$AC510,AN509:AN509,$AI$1),0)),0)),0)</f>
        <v>0</v>
      </c>
      <c r="BB510" s="1">
        <f>IFERROR(IF($AE510&gt;$AE509,VLOOKUP($AC510+AO$1,STOCK!$F$10:$AB$209,16,0),IF($AE510=$AE509,(IF(BB509&gt;=1,BB509-COUNTIFS($AE509:$AE509,$AC510,AO509:AO509,$AI$1),0)),0)),0)</f>
        <v>0</v>
      </c>
      <c r="BC510" s="1">
        <f>IFERROR(IF($AE510&gt;$AE509,VLOOKUP($AC510+AP$1,STOCK!$F$10:$AB$209,16,0),IF($AE510=$AE509,(IF(BC509&gt;=1,BC509-COUNTIFS($AE509:$AE509,$AC510,AP509:AP509,$AI$1),0)),0)),0)</f>
        <v>0</v>
      </c>
      <c r="BD510" s="1">
        <f>IFERROR(IF($AE510&gt;$AE509,VLOOKUP($AC510+AQ$1,STOCK!$F$10:$AB$209,16,0),IF($AE510=$AE509,(IF(BD509&gt;=1,BD509-COUNTIFS($AE509:$AE509,$AC510,AQ509:AQ509,$AI$1),0)),0)),0)</f>
        <v>0</v>
      </c>
      <c r="BE510" s="1">
        <f>IFERROR(IF($AE510&gt;$AE509,VLOOKUP($AC510+AR$1,STOCK!$F$10:$AB$209,16,0),IF($AE510=$AE509,(IF(BE509&gt;=1,BE509-COUNTIFS($AE509:$AE509,$AC510,AR509:AR509,$AI$1),0)),0)),0)</f>
        <v>0</v>
      </c>
      <c r="BF510" s="1">
        <f>IFERROR(IF($AE510&gt;$AE509,VLOOKUP($AC510+AS$1,STOCK!$F$10:$AB$209,16,0),IF($AE510=$AE509,(IF(BF509&gt;=1,BF509-COUNTIFS($AE509:$AE509,$AC510,AS509:AS509,$AI$1),0)),0)),0)</f>
        <v>0</v>
      </c>
      <c r="BG510" s="1">
        <f>IFERROR(IF($AE510&gt;$AE509,VLOOKUP($AC510+AT$1,STOCK!$F$10:$AB$209,16,0),IF($AE510=$AE509,(IF(BG509&gt;=1,BG509-COUNTIFS($AE509:$AE509,$AC510,AT509:AT509,$AI$1),0)),0)),0)</f>
        <v>0</v>
      </c>
      <c r="BH510" s="1">
        <f>IFERROR(IF($AE510&gt;$AE509,VLOOKUP($AC510+AU$1,STOCK!$F$10:$AB$209,16,0),IF($AE510=$AE509,(IF(BH509&gt;=1,BH509-COUNTIFS($AE509:$AE509,$AC510,AU509:AU509,$AI$1),0)),0)),0)</f>
        <v>0</v>
      </c>
      <c r="BI510" s="1">
        <f>IFERROR(IF($AE510&gt;$AE509,VLOOKUP($AC510+AV$1,STOCK!$F$10:$AB$209,16,0),IF($AE510=$AE509,(IF(BI509&gt;=1,BI509-COUNTIFS($AE509:$AE509,$AC510,AV509:AV509,$AI$1),0)),0)),0)</f>
        <v>0</v>
      </c>
      <c r="BJ510" s="1">
        <f>IFERROR(IF($AE510&gt;$AE509,VLOOKUP($AC510+AW$1,STOCK!$F$10:$AB$209,16,0),IF($AE510=$AE509,(IF(BJ509&gt;=1,BJ509-COUNTIFS($AE509:$AE509,$AC510,AW509:AW509,$AI$1),0)),0)),0)</f>
        <v>0</v>
      </c>
      <c r="BK510" s="1">
        <f>IFERROR(IF($AE510&gt;$AE509,VLOOKUP($AC510+AX$1,STOCK!$F$10:$AB$209,16,0),IF($AE510=$AE509,(IF(BK509&gt;=1,BK509-COUNTIFS($AE509:$AE509,$AC510,AX509:AX509,$AI$1),0)),0)),0)</f>
        <v>0</v>
      </c>
      <c r="BL510" s="1">
        <f>IFERROR(IF($AE510&gt;$AE509,VLOOKUP($AC510+AL$1,STOCK!$F$10:$AB$209,17,0),IF($AE510=$AE509,(IF(BL509&gt;=1,BL509-COUNTIFS($AE509:$AE509,$AC510,AL509:AL509,$AI$2),0)),0)),0)</f>
        <v>0</v>
      </c>
      <c r="BM510" s="1">
        <f>IFERROR(IF($AE510&gt;$AE509,VLOOKUP($AC510+AM$1,STOCK!$F$10:$AB$209,17,0),IF($AE510=$AE509,(IF(BM509&gt;=1,BM509-COUNTIFS($AE509:$AE509,$AC510,AM509:AM509,$AI$2),0)),0)),0)</f>
        <v>0</v>
      </c>
      <c r="BN510" s="1">
        <f>IFERROR(IF($AE510&gt;$AE509,VLOOKUP($AC510+AN$1,STOCK!$F$10:$AB$209,17,0),IF($AE510=$AE509,(IF(BN509&gt;=1,BN509-COUNTIFS($AE509:$AE509,$AC510,AN509:AN509,$AI$2),0)),0)),0)</f>
        <v>0</v>
      </c>
      <c r="BO510" s="1">
        <f>IFERROR(IF($AE510&gt;$AE509,VLOOKUP($AC510+AO$1,STOCK!$F$10:$AB$209,17,0),IF($AE510=$AE509,(IF(BO509&gt;=1,BO509-COUNTIFS($AE509:$AE509,$AC510,AO509:AO509,$AI$2),0)),0)),0)</f>
        <v>0</v>
      </c>
      <c r="BP510" s="1">
        <f>IFERROR(IF($AE510&gt;$AE509,VLOOKUP($AC510+AP$1,STOCK!$F$10:$AB$209,17,0),IF($AE510=$AE509,(IF(BP509&gt;=1,BP509-COUNTIFS($AE509:$AE509,$AC510,AP509:AP509,$AI$2),0)),0)),0)</f>
        <v>0</v>
      </c>
      <c r="BQ510" s="1">
        <f>IFERROR(IF($AE510&gt;$AE509,VLOOKUP($AC510+AQ$1,STOCK!$F$10:$AB$209,17,0),IF($AE510=$AE509,(IF(BQ509&gt;=1,BQ509-COUNTIFS($AE509:$AE509,$AC510,AQ509:AQ509,$AI$2),0)),0)),0)</f>
        <v>0</v>
      </c>
      <c r="BR510" s="1">
        <f>IFERROR(IF($AE510&gt;$AE509,VLOOKUP($AC510+AR$1,STOCK!$F$10:$AB$209,17,0),IF($AE510=$AE509,(IF(BR509&gt;=1,BR509-COUNTIFS($AE509:$AE509,$AC510,AR509:AR509,$AI$2),0)),0)),0)</f>
        <v>0</v>
      </c>
      <c r="BS510" s="1">
        <f>IFERROR(IF($AE510&gt;$AE509,VLOOKUP($AC510+AS$1,STOCK!$F$10:$AB$209,17,0),IF($AE510=$AE509,(IF(BS509&gt;=1,BS509-COUNTIFS($AE509:$AE509,$AC510,AS509:AS509,$AI$2),0)),0)),0)</f>
        <v>0</v>
      </c>
      <c r="BT510" s="1">
        <f>IFERROR(IF($AE510&gt;$AE509,VLOOKUP($AC510+AT$1,STOCK!$F$10:$AB$209,17,0),IF($AE510=$AE509,(IF(BT509&gt;=1,BT509-COUNTIFS($AE509:$AE509,$AC510,AT509:AT509,$AI$2),0)),0)),0)</f>
        <v>0</v>
      </c>
      <c r="BU510" s="1">
        <f>IFERROR(IF($AE510&gt;$AE509,VLOOKUP($AC510+AU$1,STOCK!$F$10:$AB$209,17,0),IF($AE510=$AE509,(IF(BU509&gt;=1,BU509-COUNTIFS($AE509:$AE509,$AC510,AU509:AU509,$AI$2),0)),0)),0)</f>
        <v>0</v>
      </c>
      <c r="BV510" s="1">
        <f>IFERROR(IF($AE510&gt;$AE509,VLOOKUP($AC510+AV$1,STOCK!$F$10:$AB$209,17,0),IF($AE510=$AE509,(IF(BV509&gt;=1,BV509-COUNTIFS($AE509:$AE509,$AC510,AV509:AV509,$AI$2),0)),0)),0)</f>
        <v>0</v>
      </c>
      <c r="BW510" s="1">
        <f>IFERROR(IF($AE510&gt;$AE509,VLOOKUP($AC510+AW$1,STOCK!$F$10:$AB$209,17,0),IF($AE510=$AE509,(IF(BW509&gt;=1,BW509-COUNTIFS($AE509:$AE509,$AC510,AW509:AW509,$AI$2),0)),0)),0)</f>
        <v>0</v>
      </c>
      <c r="BX510" s="1">
        <f>IFERROR(IF($AE510&gt;$AE509,VLOOKUP($AC510+AX$1,STOCK!$F$10:$AB$209,17,0),IF($AE510=$AE509,(IF(BX509&gt;=1,BX509-COUNTIFS($AE509:$AE509,$AC510,AX509:AX509,$AI$2),0)),0)),0)</f>
        <v>0</v>
      </c>
    </row>
    <row r="511" spans="29:76" x14ac:dyDescent="0.25">
      <c r="AC511" s="1">
        <f t="shared" si="125"/>
        <v>0</v>
      </c>
      <c r="AD511" s="1">
        <f>IFERROR(IF(LEN(AK511)&gt;=1,VLOOKUP(HLOOKUP(AK511,PROFILE!$K$5:$V$8,4,0),PROFILE!$F$1:$G$3,2,0),0),0)</f>
        <v>0</v>
      </c>
      <c r="AE511" s="1">
        <f t="shared" si="126"/>
        <v>0</v>
      </c>
      <c r="AF511" s="1">
        <v>498</v>
      </c>
      <c r="AI511" s="1" t="str">
        <f>IFERROR(IF($AH511&gt;=1,VLOOKUP($AG511,STUDENT!$O$8:$Z$1507,3,0),""),"")</f>
        <v/>
      </c>
      <c r="AJ511" s="1" t="str">
        <f>IFERROR(IF($AH511&gt;=1,VLOOKUP($AG511,STUDENT!$O$8:$Z$1507,4,0),""),"")</f>
        <v/>
      </c>
      <c r="AK511" s="1" t="str">
        <f>IFERROR(IF($AH511&gt;=1,VLOOKUP($AG511,STUDENT!$O$8:$Z$1507,6,0),""),"")</f>
        <v/>
      </c>
      <c r="AL511" s="1" t="str">
        <f t="shared" si="127"/>
        <v/>
      </c>
      <c r="AM511" s="1" t="str">
        <f t="shared" si="128"/>
        <v/>
      </c>
      <c r="AN511" s="1" t="str">
        <f t="shared" si="129"/>
        <v/>
      </c>
      <c r="AO511" s="1" t="str">
        <f t="shared" si="130"/>
        <v/>
      </c>
      <c r="AP511" s="1" t="str">
        <f t="shared" si="131"/>
        <v/>
      </c>
      <c r="AQ511" s="1" t="str">
        <f t="shared" si="132"/>
        <v/>
      </c>
      <c r="AR511" s="1" t="str">
        <f t="shared" si="133"/>
        <v/>
      </c>
      <c r="AS511" s="1" t="str">
        <f t="shared" si="134"/>
        <v/>
      </c>
      <c r="AT511" s="1" t="str">
        <f t="shared" si="135"/>
        <v/>
      </c>
      <c r="AU511" s="1" t="str">
        <f t="shared" si="136"/>
        <v/>
      </c>
      <c r="AV511" s="1" t="str">
        <f t="shared" si="137"/>
        <v/>
      </c>
      <c r="AW511" s="1" t="str">
        <f t="shared" si="138"/>
        <v/>
      </c>
      <c r="AX511" s="1" t="str">
        <f t="shared" si="139"/>
        <v/>
      </c>
      <c r="AY511" s="1">
        <f>IFERROR(IF($AE511&gt;$AE510,VLOOKUP($AC511+AL$1,STOCK!$F$10:$AB$209,16,0),IF($AE511=$AE510,(IF(AY510&gt;=1,AY510-COUNTIFS($AE510:$AE510,$AC511,AL510:AL510,$AI$1),0)),0)),0)</f>
        <v>0</v>
      </c>
      <c r="AZ511" s="1">
        <f>IFERROR(IF($AE511&gt;$AE510,VLOOKUP($AC511+AM$1,STOCK!$F$10:$AB$209,16,0),IF($AE511=$AE510,(IF(AZ510&gt;=1,AZ510-COUNTIFS($AE510:$AE510,$AC511,AM510:AM510,$AI$1),0)),0)),0)</f>
        <v>0</v>
      </c>
      <c r="BA511" s="1">
        <f>IFERROR(IF($AE511&gt;$AE510,VLOOKUP($AC511+AN$1,STOCK!$F$10:$AB$209,16,0),IF($AE511=$AE510,(IF(BA510&gt;=1,BA510-COUNTIFS($AE510:$AE510,$AC511,AN510:AN510,$AI$1),0)),0)),0)</f>
        <v>0</v>
      </c>
      <c r="BB511" s="1">
        <f>IFERROR(IF($AE511&gt;$AE510,VLOOKUP($AC511+AO$1,STOCK!$F$10:$AB$209,16,0),IF($AE511=$AE510,(IF(BB510&gt;=1,BB510-COUNTIFS($AE510:$AE510,$AC511,AO510:AO510,$AI$1),0)),0)),0)</f>
        <v>0</v>
      </c>
      <c r="BC511" s="1">
        <f>IFERROR(IF($AE511&gt;$AE510,VLOOKUP($AC511+AP$1,STOCK!$F$10:$AB$209,16,0),IF($AE511=$AE510,(IF(BC510&gt;=1,BC510-COUNTIFS($AE510:$AE510,$AC511,AP510:AP510,$AI$1),0)),0)),0)</f>
        <v>0</v>
      </c>
      <c r="BD511" s="1">
        <f>IFERROR(IF($AE511&gt;$AE510,VLOOKUP($AC511+AQ$1,STOCK!$F$10:$AB$209,16,0),IF($AE511=$AE510,(IF(BD510&gt;=1,BD510-COUNTIFS($AE510:$AE510,$AC511,AQ510:AQ510,$AI$1),0)),0)),0)</f>
        <v>0</v>
      </c>
      <c r="BE511" s="1">
        <f>IFERROR(IF($AE511&gt;$AE510,VLOOKUP($AC511+AR$1,STOCK!$F$10:$AB$209,16,0),IF($AE511=$AE510,(IF(BE510&gt;=1,BE510-COUNTIFS($AE510:$AE510,$AC511,AR510:AR510,$AI$1),0)),0)),0)</f>
        <v>0</v>
      </c>
      <c r="BF511" s="1">
        <f>IFERROR(IF($AE511&gt;$AE510,VLOOKUP($AC511+AS$1,STOCK!$F$10:$AB$209,16,0),IF($AE511=$AE510,(IF(BF510&gt;=1,BF510-COUNTIFS($AE510:$AE510,$AC511,AS510:AS510,$AI$1),0)),0)),0)</f>
        <v>0</v>
      </c>
      <c r="BG511" s="1">
        <f>IFERROR(IF($AE511&gt;$AE510,VLOOKUP($AC511+AT$1,STOCK!$F$10:$AB$209,16,0),IF($AE511=$AE510,(IF(BG510&gt;=1,BG510-COUNTIFS($AE510:$AE510,$AC511,AT510:AT510,$AI$1),0)),0)),0)</f>
        <v>0</v>
      </c>
      <c r="BH511" s="1">
        <f>IFERROR(IF($AE511&gt;$AE510,VLOOKUP($AC511+AU$1,STOCK!$F$10:$AB$209,16,0),IF($AE511=$AE510,(IF(BH510&gt;=1,BH510-COUNTIFS($AE510:$AE510,$AC511,AU510:AU510,$AI$1),0)),0)),0)</f>
        <v>0</v>
      </c>
      <c r="BI511" s="1">
        <f>IFERROR(IF($AE511&gt;$AE510,VLOOKUP($AC511+AV$1,STOCK!$F$10:$AB$209,16,0),IF($AE511=$AE510,(IF(BI510&gt;=1,BI510-COUNTIFS($AE510:$AE510,$AC511,AV510:AV510,$AI$1),0)),0)),0)</f>
        <v>0</v>
      </c>
      <c r="BJ511" s="1">
        <f>IFERROR(IF($AE511&gt;$AE510,VLOOKUP($AC511+AW$1,STOCK!$F$10:$AB$209,16,0),IF($AE511=$AE510,(IF(BJ510&gt;=1,BJ510-COUNTIFS($AE510:$AE510,$AC511,AW510:AW510,$AI$1),0)),0)),0)</f>
        <v>0</v>
      </c>
      <c r="BK511" s="1">
        <f>IFERROR(IF($AE511&gt;$AE510,VLOOKUP($AC511+AX$1,STOCK!$F$10:$AB$209,16,0),IF($AE511=$AE510,(IF(BK510&gt;=1,BK510-COUNTIFS($AE510:$AE510,$AC511,AX510:AX510,$AI$1),0)),0)),0)</f>
        <v>0</v>
      </c>
      <c r="BL511" s="1">
        <f>IFERROR(IF($AE511&gt;$AE510,VLOOKUP($AC511+AL$1,STOCK!$F$10:$AB$209,17,0),IF($AE511=$AE510,(IF(BL510&gt;=1,BL510-COUNTIFS($AE510:$AE510,$AC511,AL510:AL510,$AI$2),0)),0)),0)</f>
        <v>0</v>
      </c>
      <c r="BM511" s="1">
        <f>IFERROR(IF($AE511&gt;$AE510,VLOOKUP($AC511+AM$1,STOCK!$F$10:$AB$209,17,0),IF($AE511=$AE510,(IF(BM510&gt;=1,BM510-COUNTIFS($AE510:$AE510,$AC511,AM510:AM510,$AI$2),0)),0)),0)</f>
        <v>0</v>
      </c>
      <c r="BN511" s="1">
        <f>IFERROR(IF($AE511&gt;$AE510,VLOOKUP($AC511+AN$1,STOCK!$F$10:$AB$209,17,0),IF($AE511=$AE510,(IF(BN510&gt;=1,BN510-COUNTIFS($AE510:$AE510,$AC511,AN510:AN510,$AI$2),0)),0)),0)</f>
        <v>0</v>
      </c>
      <c r="BO511" s="1">
        <f>IFERROR(IF($AE511&gt;$AE510,VLOOKUP($AC511+AO$1,STOCK!$F$10:$AB$209,17,0),IF($AE511=$AE510,(IF(BO510&gt;=1,BO510-COUNTIFS($AE510:$AE510,$AC511,AO510:AO510,$AI$2),0)),0)),0)</f>
        <v>0</v>
      </c>
      <c r="BP511" s="1">
        <f>IFERROR(IF($AE511&gt;$AE510,VLOOKUP($AC511+AP$1,STOCK!$F$10:$AB$209,17,0),IF($AE511=$AE510,(IF(BP510&gt;=1,BP510-COUNTIFS($AE510:$AE510,$AC511,AP510:AP510,$AI$2),0)),0)),0)</f>
        <v>0</v>
      </c>
      <c r="BQ511" s="1">
        <f>IFERROR(IF($AE511&gt;$AE510,VLOOKUP($AC511+AQ$1,STOCK!$F$10:$AB$209,17,0),IF($AE511=$AE510,(IF(BQ510&gt;=1,BQ510-COUNTIFS($AE510:$AE510,$AC511,AQ510:AQ510,$AI$2),0)),0)),0)</f>
        <v>0</v>
      </c>
      <c r="BR511" s="1">
        <f>IFERROR(IF($AE511&gt;$AE510,VLOOKUP($AC511+AR$1,STOCK!$F$10:$AB$209,17,0),IF($AE511=$AE510,(IF(BR510&gt;=1,BR510-COUNTIFS($AE510:$AE510,$AC511,AR510:AR510,$AI$2),0)),0)),0)</f>
        <v>0</v>
      </c>
      <c r="BS511" s="1">
        <f>IFERROR(IF($AE511&gt;$AE510,VLOOKUP($AC511+AS$1,STOCK!$F$10:$AB$209,17,0),IF($AE511=$AE510,(IF(BS510&gt;=1,BS510-COUNTIFS($AE510:$AE510,$AC511,AS510:AS510,$AI$2),0)),0)),0)</f>
        <v>0</v>
      </c>
      <c r="BT511" s="1">
        <f>IFERROR(IF($AE511&gt;$AE510,VLOOKUP($AC511+AT$1,STOCK!$F$10:$AB$209,17,0),IF($AE511=$AE510,(IF(BT510&gt;=1,BT510-COUNTIFS($AE510:$AE510,$AC511,AT510:AT510,$AI$2),0)),0)),0)</f>
        <v>0</v>
      </c>
      <c r="BU511" s="1">
        <f>IFERROR(IF($AE511&gt;$AE510,VLOOKUP($AC511+AU$1,STOCK!$F$10:$AB$209,17,0),IF($AE511=$AE510,(IF(BU510&gt;=1,BU510-COUNTIFS($AE510:$AE510,$AC511,AU510:AU510,$AI$2),0)),0)),0)</f>
        <v>0</v>
      </c>
      <c r="BV511" s="1">
        <f>IFERROR(IF($AE511&gt;$AE510,VLOOKUP($AC511+AV$1,STOCK!$F$10:$AB$209,17,0),IF($AE511=$AE510,(IF(BV510&gt;=1,BV510-COUNTIFS($AE510:$AE510,$AC511,AV510:AV510,$AI$2),0)),0)),0)</f>
        <v>0</v>
      </c>
      <c r="BW511" s="1">
        <f>IFERROR(IF($AE511&gt;$AE510,VLOOKUP($AC511+AW$1,STOCK!$F$10:$AB$209,17,0),IF($AE511=$AE510,(IF(BW510&gt;=1,BW510-COUNTIFS($AE510:$AE510,$AC511,AW510:AW510,$AI$2),0)),0)),0)</f>
        <v>0</v>
      </c>
      <c r="BX511" s="1">
        <f>IFERROR(IF($AE511&gt;$AE510,VLOOKUP($AC511+AX$1,STOCK!$F$10:$AB$209,17,0),IF($AE511=$AE510,(IF(BX510&gt;=1,BX510-COUNTIFS($AE510:$AE510,$AC511,AX510:AX510,$AI$2),0)),0)),0)</f>
        <v>0</v>
      </c>
    </row>
    <row r="512" spans="29:76" x14ac:dyDescent="0.25">
      <c r="AC512" s="1">
        <f t="shared" si="125"/>
        <v>0</v>
      </c>
      <c r="AD512" s="1">
        <f>IFERROR(IF(LEN(AK512)&gt;=1,VLOOKUP(HLOOKUP(AK512,PROFILE!$K$5:$V$8,4,0),PROFILE!$F$1:$G$3,2,0),0),0)</f>
        <v>0</v>
      </c>
      <c r="AE512" s="1">
        <f t="shared" si="126"/>
        <v>0</v>
      </c>
      <c r="AF512" s="1">
        <v>499</v>
      </c>
      <c r="AI512" s="1" t="str">
        <f>IFERROR(IF($AH512&gt;=1,VLOOKUP($AG512,STUDENT!$O$8:$Z$1507,3,0),""),"")</f>
        <v/>
      </c>
      <c r="AJ512" s="1" t="str">
        <f>IFERROR(IF($AH512&gt;=1,VLOOKUP($AG512,STUDENT!$O$8:$Z$1507,4,0),""),"")</f>
        <v/>
      </c>
      <c r="AK512" s="1" t="str">
        <f>IFERROR(IF($AH512&gt;=1,VLOOKUP($AG512,STUDENT!$O$8:$Z$1507,6,0),""),"")</f>
        <v/>
      </c>
      <c r="AL512" s="1" t="str">
        <f t="shared" si="127"/>
        <v/>
      </c>
      <c r="AM512" s="1" t="str">
        <f t="shared" si="128"/>
        <v/>
      </c>
      <c r="AN512" s="1" t="str">
        <f t="shared" si="129"/>
        <v/>
      </c>
      <c r="AO512" s="1" t="str">
        <f t="shared" si="130"/>
        <v/>
      </c>
      <c r="AP512" s="1" t="str">
        <f t="shared" si="131"/>
        <v/>
      </c>
      <c r="AQ512" s="1" t="str">
        <f t="shared" si="132"/>
        <v/>
      </c>
      <c r="AR512" s="1" t="str">
        <f t="shared" si="133"/>
        <v/>
      </c>
      <c r="AS512" s="1" t="str">
        <f t="shared" si="134"/>
        <v/>
      </c>
      <c r="AT512" s="1" t="str">
        <f t="shared" si="135"/>
        <v/>
      </c>
      <c r="AU512" s="1" t="str">
        <f t="shared" si="136"/>
        <v/>
      </c>
      <c r="AV512" s="1" t="str">
        <f t="shared" si="137"/>
        <v/>
      </c>
      <c r="AW512" s="1" t="str">
        <f t="shared" si="138"/>
        <v/>
      </c>
      <c r="AX512" s="1" t="str">
        <f t="shared" si="139"/>
        <v/>
      </c>
      <c r="AY512" s="1">
        <f>IFERROR(IF($AE512&gt;$AE511,VLOOKUP($AC512+AL$1,STOCK!$F$10:$AB$209,16,0),IF($AE512=$AE511,(IF(AY511&gt;=1,AY511-COUNTIFS($AE511:$AE511,$AC512,AL511:AL511,$AI$1),0)),0)),0)</f>
        <v>0</v>
      </c>
      <c r="AZ512" s="1">
        <f>IFERROR(IF($AE512&gt;$AE511,VLOOKUP($AC512+AM$1,STOCK!$F$10:$AB$209,16,0),IF($AE512=$AE511,(IF(AZ511&gt;=1,AZ511-COUNTIFS($AE511:$AE511,$AC512,AM511:AM511,$AI$1),0)),0)),0)</f>
        <v>0</v>
      </c>
      <c r="BA512" s="1">
        <f>IFERROR(IF($AE512&gt;$AE511,VLOOKUP($AC512+AN$1,STOCK!$F$10:$AB$209,16,0),IF($AE512=$AE511,(IF(BA511&gt;=1,BA511-COUNTIFS($AE511:$AE511,$AC512,AN511:AN511,$AI$1),0)),0)),0)</f>
        <v>0</v>
      </c>
      <c r="BB512" s="1">
        <f>IFERROR(IF($AE512&gt;$AE511,VLOOKUP($AC512+AO$1,STOCK!$F$10:$AB$209,16,0),IF($AE512=$AE511,(IF(BB511&gt;=1,BB511-COUNTIFS($AE511:$AE511,$AC512,AO511:AO511,$AI$1),0)),0)),0)</f>
        <v>0</v>
      </c>
      <c r="BC512" s="1">
        <f>IFERROR(IF($AE512&gt;$AE511,VLOOKUP($AC512+AP$1,STOCK!$F$10:$AB$209,16,0),IF($AE512=$AE511,(IF(BC511&gt;=1,BC511-COUNTIFS($AE511:$AE511,$AC512,AP511:AP511,$AI$1),0)),0)),0)</f>
        <v>0</v>
      </c>
      <c r="BD512" s="1">
        <f>IFERROR(IF($AE512&gt;$AE511,VLOOKUP($AC512+AQ$1,STOCK!$F$10:$AB$209,16,0),IF($AE512=$AE511,(IF(BD511&gt;=1,BD511-COUNTIFS($AE511:$AE511,$AC512,AQ511:AQ511,$AI$1),0)),0)),0)</f>
        <v>0</v>
      </c>
      <c r="BE512" s="1">
        <f>IFERROR(IF($AE512&gt;$AE511,VLOOKUP($AC512+AR$1,STOCK!$F$10:$AB$209,16,0),IF($AE512=$AE511,(IF(BE511&gt;=1,BE511-COUNTIFS($AE511:$AE511,$AC512,AR511:AR511,$AI$1),0)),0)),0)</f>
        <v>0</v>
      </c>
      <c r="BF512" s="1">
        <f>IFERROR(IF($AE512&gt;$AE511,VLOOKUP($AC512+AS$1,STOCK!$F$10:$AB$209,16,0),IF($AE512=$AE511,(IF(BF511&gt;=1,BF511-COUNTIFS($AE511:$AE511,$AC512,AS511:AS511,$AI$1),0)),0)),0)</f>
        <v>0</v>
      </c>
      <c r="BG512" s="1">
        <f>IFERROR(IF($AE512&gt;$AE511,VLOOKUP($AC512+AT$1,STOCK!$F$10:$AB$209,16,0),IF($AE512=$AE511,(IF(BG511&gt;=1,BG511-COUNTIFS($AE511:$AE511,$AC512,AT511:AT511,$AI$1),0)),0)),0)</f>
        <v>0</v>
      </c>
      <c r="BH512" s="1">
        <f>IFERROR(IF($AE512&gt;$AE511,VLOOKUP($AC512+AU$1,STOCK!$F$10:$AB$209,16,0),IF($AE512=$AE511,(IF(BH511&gt;=1,BH511-COUNTIFS($AE511:$AE511,$AC512,AU511:AU511,$AI$1),0)),0)),0)</f>
        <v>0</v>
      </c>
      <c r="BI512" s="1">
        <f>IFERROR(IF($AE512&gt;$AE511,VLOOKUP($AC512+AV$1,STOCK!$F$10:$AB$209,16,0),IF($AE512=$AE511,(IF(BI511&gt;=1,BI511-COUNTIFS($AE511:$AE511,$AC512,AV511:AV511,$AI$1),0)),0)),0)</f>
        <v>0</v>
      </c>
      <c r="BJ512" s="1">
        <f>IFERROR(IF($AE512&gt;$AE511,VLOOKUP($AC512+AW$1,STOCK!$F$10:$AB$209,16,0),IF($AE512=$AE511,(IF(BJ511&gt;=1,BJ511-COUNTIFS($AE511:$AE511,$AC512,AW511:AW511,$AI$1),0)),0)),0)</f>
        <v>0</v>
      </c>
      <c r="BK512" s="1">
        <f>IFERROR(IF($AE512&gt;$AE511,VLOOKUP($AC512+AX$1,STOCK!$F$10:$AB$209,16,0),IF($AE512=$AE511,(IF(BK511&gt;=1,BK511-COUNTIFS($AE511:$AE511,$AC512,AX511:AX511,$AI$1),0)),0)),0)</f>
        <v>0</v>
      </c>
      <c r="BL512" s="1">
        <f>IFERROR(IF($AE512&gt;$AE511,VLOOKUP($AC512+AL$1,STOCK!$F$10:$AB$209,17,0),IF($AE512=$AE511,(IF(BL511&gt;=1,BL511-COUNTIFS($AE511:$AE511,$AC512,AL511:AL511,$AI$2),0)),0)),0)</f>
        <v>0</v>
      </c>
      <c r="BM512" s="1">
        <f>IFERROR(IF($AE512&gt;$AE511,VLOOKUP($AC512+AM$1,STOCK!$F$10:$AB$209,17,0),IF($AE512=$AE511,(IF(BM511&gt;=1,BM511-COUNTIFS($AE511:$AE511,$AC512,AM511:AM511,$AI$2),0)),0)),0)</f>
        <v>0</v>
      </c>
      <c r="BN512" s="1">
        <f>IFERROR(IF($AE512&gt;$AE511,VLOOKUP($AC512+AN$1,STOCK!$F$10:$AB$209,17,0),IF($AE512=$AE511,(IF(BN511&gt;=1,BN511-COUNTIFS($AE511:$AE511,$AC512,AN511:AN511,$AI$2),0)),0)),0)</f>
        <v>0</v>
      </c>
      <c r="BO512" s="1">
        <f>IFERROR(IF($AE512&gt;$AE511,VLOOKUP($AC512+AO$1,STOCK!$F$10:$AB$209,17,0),IF($AE512=$AE511,(IF(BO511&gt;=1,BO511-COUNTIFS($AE511:$AE511,$AC512,AO511:AO511,$AI$2),0)),0)),0)</f>
        <v>0</v>
      </c>
      <c r="BP512" s="1">
        <f>IFERROR(IF($AE512&gt;$AE511,VLOOKUP($AC512+AP$1,STOCK!$F$10:$AB$209,17,0),IF($AE512=$AE511,(IF(BP511&gt;=1,BP511-COUNTIFS($AE511:$AE511,$AC512,AP511:AP511,$AI$2),0)),0)),0)</f>
        <v>0</v>
      </c>
      <c r="BQ512" s="1">
        <f>IFERROR(IF($AE512&gt;$AE511,VLOOKUP($AC512+AQ$1,STOCK!$F$10:$AB$209,17,0),IF($AE512=$AE511,(IF(BQ511&gt;=1,BQ511-COUNTIFS($AE511:$AE511,$AC512,AQ511:AQ511,$AI$2),0)),0)),0)</f>
        <v>0</v>
      </c>
      <c r="BR512" s="1">
        <f>IFERROR(IF($AE512&gt;$AE511,VLOOKUP($AC512+AR$1,STOCK!$F$10:$AB$209,17,0),IF($AE512=$AE511,(IF(BR511&gt;=1,BR511-COUNTIFS($AE511:$AE511,$AC512,AR511:AR511,$AI$2),0)),0)),0)</f>
        <v>0</v>
      </c>
      <c r="BS512" s="1">
        <f>IFERROR(IF($AE512&gt;$AE511,VLOOKUP($AC512+AS$1,STOCK!$F$10:$AB$209,17,0),IF($AE512=$AE511,(IF(BS511&gt;=1,BS511-COUNTIFS($AE511:$AE511,$AC512,AS511:AS511,$AI$2),0)),0)),0)</f>
        <v>0</v>
      </c>
      <c r="BT512" s="1">
        <f>IFERROR(IF($AE512&gt;$AE511,VLOOKUP($AC512+AT$1,STOCK!$F$10:$AB$209,17,0),IF($AE512=$AE511,(IF(BT511&gt;=1,BT511-COUNTIFS($AE511:$AE511,$AC512,AT511:AT511,$AI$2),0)),0)),0)</f>
        <v>0</v>
      </c>
      <c r="BU512" s="1">
        <f>IFERROR(IF($AE512&gt;$AE511,VLOOKUP($AC512+AU$1,STOCK!$F$10:$AB$209,17,0),IF($AE512=$AE511,(IF(BU511&gt;=1,BU511-COUNTIFS($AE511:$AE511,$AC512,AU511:AU511,$AI$2),0)),0)),0)</f>
        <v>0</v>
      </c>
      <c r="BV512" s="1">
        <f>IFERROR(IF($AE512&gt;$AE511,VLOOKUP($AC512+AV$1,STOCK!$F$10:$AB$209,17,0),IF($AE512=$AE511,(IF(BV511&gt;=1,BV511-COUNTIFS($AE511:$AE511,$AC512,AV511:AV511,$AI$2),0)),0)),0)</f>
        <v>0</v>
      </c>
      <c r="BW512" s="1">
        <f>IFERROR(IF($AE512&gt;$AE511,VLOOKUP($AC512+AW$1,STOCK!$F$10:$AB$209,17,0),IF($AE512=$AE511,(IF(BW511&gt;=1,BW511-COUNTIFS($AE511:$AE511,$AC512,AW511:AW511,$AI$2),0)),0)),0)</f>
        <v>0</v>
      </c>
      <c r="BX512" s="1">
        <f>IFERROR(IF($AE512&gt;$AE511,VLOOKUP($AC512+AX$1,STOCK!$F$10:$AB$209,17,0),IF($AE512=$AE511,(IF(BX511&gt;=1,BX511-COUNTIFS($AE511:$AE511,$AC512,AX511:AX511,$AI$2),0)),0)),0)</f>
        <v>0</v>
      </c>
    </row>
    <row r="513" spans="29:76" x14ac:dyDescent="0.25">
      <c r="AC513" s="1">
        <f t="shared" si="125"/>
        <v>0</v>
      </c>
      <c r="AD513" s="1">
        <f>IFERROR(IF(LEN(AK513)&gt;=1,VLOOKUP(HLOOKUP(AK513,PROFILE!$K$5:$V$8,4,0),PROFILE!$F$1:$G$3,2,0),0),0)</f>
        <v>0</v>
      </c>
      <c r="AE513" s="1">
        <f t="shared" si="126"/>
        <v>0</v>
      </c>
      <c r="AF513" s="1">
        <v>500</v>
      </c>
      <c r="AI513" s="1" t="str">
        <f>IFERROR(IF($AH513&gt;=1,VLOOKUP($AG513,STUDENT!$O$8:$Z$1507,3,0),""),"")</f>
        <v/>
      </c>
      <c r="AJ513" s="1" t="str">
        <f>IFERROR(IF($AH513&gt;=1,VLOOKUP($AG513,STUDENT!$O$8:$Z$1507,4,0),""),"")</f>
        <v/>
      </c>
      <c r="AK513" s="1" t="str">
        <f>IFERROR(IF($AH513&gt;=1,VLOOKUP($AG513,STUDENT!$O$8:$Z$1507,6,0),""),"")</f>
        <v/>
      </c>
      <c r="AL513" s="1" t="str">
        <f t="shared" si="127"/>
        <v/>
      </c>
      <c r="AM513" s="1" t="str">
        <f t="shared" si="128"/>
        <v/>
      </c>
      <c r="AN513" s="1" t="str">
        <f t="shared" si="129"/>
        <v/>
      </c>
      <c r="AO513" s="1" t="str">
        <f t="shared" si="130"/>
        <v/>
      </c>
      <c r="AP513" s="1" t="str">
        <f t="shared" si="131"/>
        <v/>
      </c>
      <c r="AQ513" s="1" t="str">
        <f t="shared" si="132"/>
        <v/>
      </c>
      <c r="AR513" s="1" t="str">
        <f t="shared" si="133"/>
        <v/>
      </c>
      <c r="AS513" s="1" t="str">
        <f t="shared" si="134"/>
        <v/>
      </c>
      <c r="AT513" s="1" t="str">
        <f t="shared" si="135"/>
        <v/>
      </c>
      <c r="AU513" s="1" t="str">
        <f t="shared" si="136"/>
        <v/>
      </c>
      <c r="AV513" s="1" t="str">
        <f t="shared" si="137"/>
        <v/>
      </c>
      <c r="AW513" s="1" t="str">
        <f t="shared" si="138"/>
        <v/>
      </c>
      <c r="AX513" s="1" t="str">
        <f t="shared" si="139"/>
        <v/>
      </c>
      <c r="AY513" s="1">
        <f>IFERROR(IF($AE513&gt;$AE512,VLOOKUP($AC513+AL$1,STOCK!$F$10:$AB$209,16,0),IF($AE513=$AE512,(IF(AY512&gt;=1,AY512-COUNTIFS($AE512:$AE512,$AC513,AL512:AL512,$AI$1),0)),0)),0)</f>
        <v>0</v>
      </c>
      <c r="AZ513" s="1">
        <f>IFERROR(IF($AE513&gt;$AE512,VLOOKUP($AC513+AM$1,STOCK!$F$10:$AB$209,16,0),IF($AE513=$AE512,(IF(AZ512&gt;=1,AZ512-COUNTIFS($AE512:$AE512,$AC513,AM512:AM512,$AI$1),0)),0)),0)</f>
        <v>0</v>
      </c>
      <c r="BA513" s="1">
        <f>IFERROR(IF($AE513&gt;$AE512,VLOOKUP($AC513+AN$1,STOCK!$F$10:$AB$209,16,0),IF($AE513=$AE512,(IF(BA512&gt;=1,BA512-COUNTIFS($AE512:$AE512,$AC513,AN512:AN512,$AI$1),0)),0)),0)</f>
        <v>0</v>
      </c>
      <c r="BB513" s="1">
        <f>IFERROR(IF($AE513&gt;$AE512,VLOOKUP($AC513+AO$1,STOCK!$F$10:$AB$209,16,0),IF($AE513=$AE512,(IF(BB512&gt;=1,BB512-COUNTIFS($AE512:$AE512,$AC513,AO512:AO512,$AI$1),0)),0)),0)</f>
        <v>0</v>
      </c>
      <c r="BC513" s="1">
        <f>IFERROR(IF($AE513&gt;$AE512,VLOOKUP($AC513+AP$1,STOCK!$F$10:$AB$209,16,0),IF($AE513=$AE512,(IF(BC512&gt;=1,BC512-COUNTIFS($AE512:$AE512,$AC513,AP512:AP512,$AI$1),0)),0)),0)</f>
        <v>0</v>
      </c>
      <c r="BD513" s="1">
        <f>IFERROR(IF($AE513&gt;$AE512,VLOOKUP($AC513+AQ$1,STOCK!$F$10:$AB$209,16,0),IF($AE513=$AE512,(IF(BD512&gt;=1,BD512-COUNTIFS($AE512:$AE512,$AC513,AQ512:AQ512,$AI$1),0)),0)),0)</f>
        <v>0</v>
      </c>
      <c r="BE513" s="1">
        <f>IFERROR(IF($AE513&gt;$AE512,VLOOKUP($AC513+AR$1,STOCK!$F$10:$AB$209,16,0),IF($AE513=$AE512,(IF(BE512&gt;=1,BE512-COUNTIFS($AE512:$AE512,$AC513,AR512:AR512,$AI$1),0)),0)),0)</f>
        <v>0</v>
      </c>
      <c r="BF513" s="1">
        <f>IFERROR(IF($AE513&gt;$AE512,VLOOKUP($AC513+AS$1,STOCK!$F$10:$AB$209,16,0),IF($AE513=$AE512,(IF(BF512&gt;=1,BF512-COUNTIFS($AE512:$AE512,$AC513,AS512:AS512,$AI$1),0)),0)),0)</f>
        <v>0</v>
      </c>
      <c r="BG513" s="1">
        <f>IFERROR(IF($AE513&gt;$AE512,VLOOKUP($AC513+AT$1,STOCK!$F$10:$AB$209,16,0),IF($AE513=$AE512,(IF(BG512&gt;=1,BG512-COUNTIFS($AE512:$AE512,$AC513,AT512:AT512,$AI$1),0)),0)),0)</f>
        <v>0</v>
      </c>
      <c r="BH513" s="1">
        <f>IFERROR(IF($AE513&gt;$AE512,VLOOKUP($AC513+AU$1,STOCK!$F$10:$AB$209,16,0),IF($AE513=$AE512,(IF(BH512&gt;=1,BH512-COUNTIFS($AE512:$AE512,$AC513,AU512:AU512,$AI$1),0)),0)),0)</f>
        <v>0</v>
      </c>
      <c r="BI513" s="1">
        <f>IFERROR(IF($AE513&gt;$AE512,VLOOKUP($AC513+AV$1,STOCK!$F$10:$AB$209,16,0),IF($AE513=$AE512,(IF(BI512&gt;=1,BI512-COUNTIFS($AE512:$AE512,$AC513,AV512:AV512,$AI$1),0)),0)),0)</f>
        <v>0</v>
      </c>
      <c r="BJ513" s="1">
        <f>IFERROR(IF($AE513&gt;$AE512,VLOOKUP($AC513+AW$1,STOCK!$F$10:$AB$209,16,0),IF($AE513=$AE512,(IF(BJ512&gt;=1,BJ512-COUNTIFS($AE512:$AE512,$AC513,AW512:AW512,$AI$1),0)),0)),0)</f>
        <v>0</v>
      </c>
      <c r="BK513" s="1">
        <f>IFERROR(IF($AE513&gt;$AE512,VLOOKUP($AC513+AX$1,STOCK!$F$10:$AB$209,16,0),IF($AE513=$AE512,(IF(BK512&gt;=1,BK512-COUNTIFS($AE512:$AE512,$AC513,AX512:AX512,$AI$1),0)),0)),0)</f>
        <v>0</v>
      </c>
      <c r="BL513" s="1">
        <f>IFERROR(IF($AE513&gt;$AE512,VLOOKUP($AC513+AL$1,STOCK!$F$10:$AB$209,17,0),IF($AE513=$AE512,(IF(BL512&gt;=1,BL512-COUNTIFS($AE512:$AE512,$AC513,AL512:AL512,$AI$2),0)),0)),0)</f>
        <v>0</v>
      </c>
      <c r="BM513" s="1">
        <f>IFERROR(IF($AE513&gt;$AE512,VLOOKUP($AC513+AM$1,STOCK!$F$10:$AB$209,17,0),IF($AE513=$AE512,(IF(BM512&gt;=1,BM512-COUNTIFS($AE512:$AE512,$AC513,AM512:AM512,$AI$2),0)),0)),0)</f>
        <v>0</v>
      </c>
      <c r="BN513" s="1">
        <f>IFERROR(IF($AE513&gt;$AE512,VLOOKUP($AC513+AN$1,STOCK!$F$10:$AB$209,17,0),IF($AE513=$AE512,(IF(BN512&gt;=1,BN512-COUNTIFS($AE512:$AE512,$AC513,AN512:AN512,$AI$2),0)),0)),0)</f>
        <v>0</v>
      </c>
      <c r="BO513" s="1">
        <f>IFERROR(IF($AE513&gt;$AE512,VLOOKUP($AC513+AO$1,STOCK!$F$10:$AB$209,17,0),IF($AE513=$AE512,(IF(BO512&gt;=1,BO512-COUNTIFS($AE512:$AE512,$AC513,AO512:AO512,$AI$2),0)),0)),0)</f>
        <v>0</v>
      </c>
      <c r="BP513" s="1">
        <f>IFERROR(IF($AE513&gt;$AE512,VLOOKUP($AC513+AP$1,STOCK!$F$10:$AB$209,17,0),IF($AE513=$AE512,(IF(BP512&gt;=1,BP512-COUNTIFS($AE512:$AE512,$AC513,AP512:AP512,$AI$2),0)),0)),0)</f>
        <v>0</v>
      </c>
      <c r="BQ513" s="1">
        <f>IFERROR(IF($AE513&gt;$AE512,VLOOKUP($AC513+AQ$1,STOCK!$F$10:$AB$209,17,0),IF($AE513=$AE512,(IF(BQ512&gt;=1,BQ512-COUNTIFS($AE512:$AE512,$AC513,AQ512:AQ512,$AI$2),0)),0)),0)</f>
        <v>0</v>
      </c>
      <c r="BR513" s="1">
        <f>IFERROR(IF($AE513&gt;$AE512,VLOOKUP($AC513+AR$1,STOCK!$F$10:$AB$209,17,0),IF($AE513=$AE512,(IF(BR512&gt;=1,BR512-COUNTIFS($AE512:$AE512,$AC513,AR512:AR512,$AI$2),0)),0)),0)</f>
        <v>0</v>
      </c>
      <c r="BS513" s="1">
        <f>IFERROR(IF($AE513&gt;$AE512,VLOOKUP($AC513+AS$1,STOCK!$F$10:$AB$209,17,0),IF($AE513=$AE512,(IF(BS512&gt;=1,BS512-COUNTIFS($AE512:$AE512,$AC513,AS512:AS512,$AI$2),0)),0)),0)</f>
        <v>0</v>
      </c>
      <c r="BT513" s="1">
        <f>IFERROR(IF($AE513&gt;$AE512,VLOOKUP($AC513+AT$1,STOCK!$F$10:$AB$209,17,0),IF($AE513=$AE512,(IF(BT512&gt;=1,BT512-COUNTIFS($AE512:$AE512,$AC513,AT512:AT512,$AI$2),0)),0)),0)</f>
        <v>0</v>
      </c>
      <c r="BU513" s="1">
        <f>IFERROR(IF($AE513&gt;$AE512,VLOOKUP($AC513+AU$1,STOCK!$F$10:$AB$209,17,0),IF($AE513=$AE512,(IF(BU512&gt;=1,BU512-COUNTIFS($AE512:$AE512,$AC513,AU512:AU512,$AI$2),0)),0)),0)</f>
        <v>0</v>
      </c>
      <c r="BV513" s="1">
        <f>IFERROR(IF($AE513&gt;$AE512,VLOOKUP($AC513+AV$1,STOCK!$F$10:$AB$209,17,0),IF($AE513=$AE512,(IF(BV512&gt;=1,BV512-COUNTIFS($AE512:$AE512,$AC513,AV512:AV512,$AI$2),0)),0)),0)</f>
        <v>0</v>
      </c>
      <c r="BW513" s="1">
        <f>IFERROR(IF($AE513&gt;$AE512,VLOOKUP($AC513+AW$1,STOCK!$F$10:$AB$209,17,0),IF($AE513=$AE512,(IF(BW512&gt;=1,BW512-COUNTIFS($AE512:$AE512,$AC513,AW512:AW512,$AI$2),0)),0)),0)</f>
        <v>0</v>
      </c>
      <c r="BX513" s="1">
        <f>IFERROR(IF($AE513&gt;$AE512,VLOOKUP($AC513+AX$1,STOCK!$F$10:$AB$209,17,0),IF($AE513=$AE512,(IF(BX512&gt;=1,BX512-COUNTIFS($AE512:$AE512,$AC513,AX512:AX512,$AI$2),0)),0)),0)</f>
        <v>0</v>
      </c>
    </row>
    <row r="514" spans="29:76" x14ac:dyDescent="0.25">
      <c r="AC514" s="1">
        <f t="shared" si="125"/>
        <v>0</v>
      </c>
      <c r="AD514" s="1">
        <f>IFERROR(IF(LEN(AK514)&gt;=1,VLOOKUP(HLOOKUP(AK514,PROFILE!$K$5:$V$8,4,0),PROFILE!$F$1:$G$3,2,0),0),0)</f>
        <v>0</v>
      </c>
      <c r="AE514" s="1">
        <f t="shared" si="126"/>
        <v>0</v>
      </c>
      <c r="AF514" s="1">
        <v>501</v>
      </c>
      <c r="AI514" s="1" t="str">
        <f>IFERROR(IF($AH514&gt;=1,VLOOKUP($AG514,STUDENT!$O$8:$Z$1507,3,0),""),"")</f>
        <v/>
      </c>
      <c r="AJ514" s="1" t="str">
        <f>IFERROR(IF($AH514&gt;=1,VLOOKUP($AG514,STUDENT!$O$8:$Z$1507,4,0),""),"")</f>
        <v/>
      </c>
      <c r="AK514" s="1" t="str">
        <f>IFERROR(IF($AH514&gt;=1,VLOOKUP($AG514,STUDENT!$O$8:$Z$1507,6,0),""),"")</f>
        <v/>
      </c>
      <c r="AL514" s="1" t="str">
        <f t="shared" si="127"/>
        <v/>
      </c>
      <c r="AM514" s="1" t="str">
        <f t="shared" si="128"/>
        <v/>
      </c>
      <c r="AN514" s="1" t="str">
        <f t="shared" si="129"/>
        <v/>
      </c>
      <c r="AO514" s="1" t="str">
        <f t="shared" si="130"/>
        <v/>
      </c>
      <c r="AP514" s="1" t="str">
        <f t="shared" si="131"/>
        <v/>
      </c>
      <c r="AQ514" s="1" t="str">
        <f t="shared" si="132"/>
        <v/>
      </c>
      <c r="AR514" s="1" t="str">
        <f t="shared" si="133"/>
        <v/>
      </c>
      <c r="AS514" s="1" t="str">
        <f t="shared" si="134"/>
        <v/>
      </c>
      <c r="AT514" s="1" t="str">
        <f t="shared" si="135"/>
        <v/>
      </c>
      <c r="AU514" s="1" t="str">
        <f t="shared" si="136"/>
        <v/>
      </c>
      <c r="AV514" s="1" t="str">
        <f t="shared" si="137"/>
        <v/>
      </c>
      <c r="AW514" s="1" t="str">
        <f t="shared" si="138"/>
        <v/>
      </c>
      <c r="AX514" s="1" t="str">
        <f t="shared" si="139"/>
        <v/>
      </c>
      <c r="AY514" s="1">
        <f>IFERROR(IF($AE514&gt;$AE513,VLOOKUP($AC514+AL$1,STOCK!$F$10:$AB$209,16,0),IF($AE514=$AE513,(IF(AY513&gt;=1,AY513-COUNTIFS($AE513:$AE513,$AC514,AL513:AL513,$AI$1),0)),0)),0)</f>
        <v>0</v>
      </c>
      <c r="AZ514" s="1">
        <f>IFERROR(IF($AE514&gt;$AE513,VLOOKUP($AC514+AM$1,STOCK!$F$10:$AB$209,16,0),IF($AE514=$AE513,(IF(AZ513&gt;=1,AZ513-COUNTIFS($AE513:$AE513,$AC514,AM513:AM513,$AI$1),0)),0)),0)</f>
        <v>0</v>
      </c>
      <c r="BA514" s="1">
        <f>IFERROR(IF($AE514&gt;$AE513,VLOOKUP($AC514+AN$1,STOCK!$F$10:$AB$209,16,0),IF($AE514=$AE513,(IF(BA513&gt;=1,BA513-COUNTIFS($AE513:$AE513,$AC514,AN513:AN513,$AI$1),0)),0)),0)</f>
        <v>0</v>
      </c>
      <c r="BB514" s="1">
        <f>IFERROR(IF($AE514&gt;$AE513,VLOOKUP($AC514+AO$1,STOCK!$F$10:$AB$209,16,0),IF($AE514=$AE513,(IF(BB513&gt;=1,BB513-COUNTIFS($AE513:$AE513,$AC514,AO513:AO513,$AI$1),0)),0)),0)</f>
        <v>0</v>
      </c>
      <c r="BC514" s="1">
        <f>IFERROR(IF($AE514&gt;$AE513,VLOOKUP($AC514+AP$1,STOCK!$F$10:$AB$209,16,0),IF($AE514=$AE513,(IF(BC513&gt;=1,BC513-COUNTIFS($AE513:$AE513,$AC514,AP513:AP513,$AI$1),0)),0)),0)</f>
        <v>0</v>
      </c>
      <c r="BD514" s="1">
        <f>IFERROR(IF($AE514&gt;$AE513,VLOOKUP($AC514+AQ$1,STOCK!$F$10:$AB$209,16,0),IF($AE514=$AE513,(IF(BD513&gt;=1,BD513-COUNTIFS($AE513:$AE513,$AC514,AQ513:AQ513,$AI$1),0)),0)),0)</f>
        <v>0</v>
      </c>
      <c r="BE514" s="1">
        <f>IFERROR(IF($AE514&gt;$AE513,VLOOKUP($AC514+AR$1,STOCK!$F$10:$AB$209,16,0),IF($AE514=$AE513,(IF(BE513&gt;=1,BE513-COUNTIFS($AE513:$AE513,$AC514,AR513:AR513,$AI$1),0)),0)),0)</f>
        <v>0</v>
      </c>
      <c r="BF514" s="1">
        <f>IFERROR(IF($AE514&gt;$AE513,VLOOKUP($AC514+AS$1,STOCK!$F$10:$AB$209,16,0),IF($AE514=$AE513,(IF(BF513&gt;=1,BF513-COUNTIFS($AE513:$AE513,$AC514,AS513:AS513,$AI$1),0)),0)),0)</f>
        <v>0</v>
      </c>
      <c r="BG514" s="1">
        <f>IFERROR(IF($AE514&gt;$AE513,VLOOKUP($AC514+AT$1,STOCK!$F$10:$AB$209,16,0),IF($AE514=$AE513,(IF(BG513&gt;=1,BG513-COUNTIFS($AE513:$AE513,$AC514,AT513:AT513,$AI$1),0)),0)),0)</f>
        <v>0</v>
      </c>
      <c r="BH514" s="1">
        <f>IFERROR(IF($AE514&gt;$AE513,VLOOKUP($AC514+AU$1,STOCK!$F$10:$AB$209,16,0),IF($AE514=$AE513,(IF(BH513&gt;=1,BH513-COUNTIFS($AE513:$AE513,$AC514,AU513:AU513,$AI$1),0)),0)),0)</f>
        <v>0</v>
      </c>
      <c r="BI514" s="1">
        <f>IFERROR(IF($AE514&gt;$AE513,VLOOKUP($AC514+AV$1,STOCK!$F$10:$AB$209,16,0),IF($AE514=$AE513,(IF(BI513&gt;=1,BI513-COUNTIFS($AE513:$AE513,$AC514,AV513:AV513,$AI$1),0)),0)),0)</f>
        <v>0</v>
      </c>
      <c r="BJ514" s="1">
        <f>IFERROR(IF($AE514&gt;$AE513,VLOOKUP($AC514+AW$1,STOCK!$F$10:$AB$209,16,0),IF($AE514=$AE513,(IF(BJ513&gt;=1,BJ513-COUNTIFS($AE513:$AE513,$AC514,AW513:AW513,$AI$1),0)),0)),0)</f>
        <v>0</v>
      </c>
      <c r="BK514" s="1">
        <f>IFERROR(IF($AE514&gt;$AE513,VLOOKUP($AC514+AX$1,STOCK!$F$10:$AB$209,16,0),IF($AE514=$AE513,(IF(BK513&gt;=1,BK513-COUNTIFS($AE513:$AE513,$AC514,AX513:AX513,$AI$1),0)),0)),0)</f>
        <v>0</v>
      </c>
      <c r="BL514" s="1">
        <f>IFERROR(IF($AE514&gt;$AE513,VLOOKUP($AC514+AL$1,STOCK!$F$10:$AB$209,17,0),IF($AE514=$AE513,(IF(BL513&gt;=1,BL513-COUNTIFS($AE513:$AE513,$AC514,AL513:AL513,$AI$2),0)),0)),0)</f>
        <v>0</v>
      </c>
      <c r="BM514" s="1">
        <f>IFERROR(IF($AE514&gt;$AE513,VLOOKUP($AC514+AM$1,STOCK!$F$10:$AB$209,17,0),IF($AE514=$AE513,(IF(BM513&gt;=1,BM513-COUNTIFS($AE513:$AE513,$AC514,AM513:AM513,$AI$2),0)),0)),0)</f>
        <v>0</v>
      </c>
      <c r="BN514" s="1">
        <f>IFERROR(IF($AE514&gt;$AE513,VLOOKUP($AC514+AN$1,STOCK!$F$10:$AB$209,17,0),IF($AE514=$AE513,(IF(BN513&gt;=1,BN513-COUNTIFS($AE513:$AE513,$AC514,AN513:AN513,$AI$2),0)),0)),0)</f>
        <v>0</v>
      </c>
      <c r="BO514" s="1">
        <f>IFERROR(IF($AE514&gt;$AE513,VLOOKUP($AC514+AO$1,STOCK!$F$10:$AB$209,17,0),IF($AE514=$AE513,(IF(BO513&gt;=1,BO513-COUNTIFS($AE513:$AE513,$AC514,AO513:AO513,$AI$2),0)),0)),0)</f>
        <v>0</v>
      </c>
      <c r="BP514" s="1">
        <f>IFERROR(IF($AE514&gt;$AE513,VLOOKUP($AC514+AP$1,STOCK!$F$10:$AB$209,17,0),IF($AE514=$AE513,(IF(BP513&gt;=1,BP513-COUNTIFS($AE513:$AE513,$AC514,AP513:AP513,$AI$2),0)),0)),0)</f>
        <v>0</v>
      </c>
      <c r="BQ514" s="1">
        <f>IFERROR(IF($AE514&gt;$AE513,VLOOKUP($AC514+AQ$1,STOCK!$F$10:$AB$209,17,0),IF($AE514=$AE513,(IF(BQ513&gt;=1,BQ513-COUNTIFS($AE513:$AE513,$AC514,AQ513:AQ513,$AI$2),0)),0)),0)</f>
        <v>0</v>
      </c>
      <c r="BR514" s="1">
        <f>IFERROR(IF($AE514&gt;$AE513,VLOOKUP($AC514+AR$1,STOCK!$F$10:$AB$209,17,0),IF($AE514=$AE513,(IF(BR513&gt;=1,BR513-COUNTIFS($AE513:$AE513,$AC514,AR513:AR513,$AI$2),0)),0)),0)</f>
        <v>0</v>
      </c>
      <c r="BS514" s="1">
        <f>IFERROR(IF($AE514&gt;$AE513,VLOOKUP($AC514+AS$1,STOCK!$F$10:$AB$209,17,0),IF($AE514=$AE513,(IF(BS513&gt;=1,BS513-COUNTIFS($AE513:$AE513,$AC514,AS513:AS513,$AI$2),0)),0)),0)</f>
        <v>0</v>
      </c>
      <c r="BT514" s="1">
        <f>IFERROR(IF($AE514&gt;$AE513,VLOOKUP($AC514+AT$1,STOCK!$F$10:$AB$209,17,0),IF($AE514=$AE513,(IF(BT513&gt;=1,BT513-COUNTIFS($AE513:$AE513,$AC514,AT513:AT513,$AI$2),0)),0)),0)</f>
        <v>0</v>
      </c>
      <c r="BU514" s="1">
        <f>IFERROR(IF($AE514&gt;$AE513,VLOOKUP($AC514+AU$1,STOCK!$F$10:$AB$209,17,0),IF($AE514=$AE513,(IF(BU513&gt;=1,BU513-COUNTIFS($AE513:$AE513,$AC514,AU513:AU513,$AI$2),0)),0)),0)</f>
        <v>0</v>
      </c>
      <c r="BV514" s="1">
        <f>IFERROR(IF($AE514&gt;$AE513,VLOOKUP($AC514+AV$1,STOCK!$F$10:$AB$209,17,0),IF($AE514=$AE513,(IF(BV513&gt;=1,BV513-COUNTIFS($AE513:$AE513,$AC514,AV513:AV513,$AI$2),0)),0)),0)</f>
        <v>0</v>
      </c>
      <c r="BW514" s="1">
        <f>IFERROR(IF($AE514&gt;$AE513,VLOOKUP($AC514+AW$1,STOCK!$F$10:$AB$209,17,0),IF($AE514=$AE513,(IF(BW513&gt;=1,BW513-COUNTIFS($AE513:$AE513,$AC514,AW513:AW513,$AI$2),0)),0)),0)</f>
        <v>0</v>
      </c>
      <c r="BX514" s="1">
        <f>IFERROR(IF($AE514&gt;$AE513,VLOOKUP($AC514+AX$1,STOCK!$F$10:$AB$209,17,0),IF($AE514=$AE513,(IF(BX513&gt;=1,BX513-COUNTIFS($AE513:$AE513,$AC514,AX513:AX513,$AI$2),0)),0)),0)</f>
        <v>0</v>
      </c>
    </row>
    <row r="515" spans="29:76" x14ac:dyDescent="0.25">
      <c r="AC515" s="1">
        <f t="shared" si="125"/>
        <v>0</v>
      </c>
      <c r="AD515" s="1">
        <f>IFERROR(IF(LEN(AK515)&gt;=1,VLOOKUP(HLOOKUP(AK515,PROFILE!$K$5:$V$8,4,0),PROFILE!$F$1:$G$3,2,0),0),0)</f>
        <v>0</v>
      </c>
      <c r="AE515" s="1">
        <f t="shared" si="126"/>
        <v>0</v>
      </c>
      <c r="AF515" s="1">
        <v>502</v>
      </c>
      <c r="AI515" s="1" t="str">
        <f>IFERROR(IF($AH515&gt;=1,VLOOKUP($AG515,STUDENT!$O$8:$Z$1507,3,0),""),"")</f>
        <v/>
      </c>
      <c r="AJ515" s="1" t="str">
        <f>IFERROR(IF($AH515&gt;=1,VLOOKUP($AG515,STUDENT!$O$8:$Z$1507,4,0),""),"")</f>
        <v/>
      </c>
      <c r="AK515" s="1" t="str">
        <f>IFERROR(IF($AH515&gt;=1,VLOOKUP($AG515,STUDENT!$O$8:$Z$1507,6,0),""),"")</f>
        <v/>
      </c>
      <c r="AL515" s="1" t="str">
        <f t="shared" si="127"/>
        <v/>
      </c>
      <c r="AM515" s="1" t="str">
        <f t="shared" si="128"/>
        <v/>
      </c>
      <c r="AN515" s="1" t="str">
        <f t="shared" si="129"/>
        <v/>
      </c>
      <c r="AO515" s="1" t="str">
        <f t="shared" si="130"/>
        <v/>
      </c>
      <c r="AP515" s="1" t="str">
        <f t="shared" si="131"/>
        <v/>
      </c>
      <c r="AQ515" s="1" t="str">
        <f t="shared" si="132"/>
        <v/>
      </c>
      <c r="AR515" s="1" t="str">
        <f t="shared" si="133"/>
        <v/>
      </c>
      <c r="AS515" s="1" t="str">
        <f t="shared" si="134"/>
        <v/>
      </c>
      <c r="AT515" s="1" t="str">
        <f t="shared" si="135"/>
        <v/>
      </c>
      <c r="AU515" s="1" t="str">
        <f t="shared" si="136"/>
        <v/>
      </c>
      <c r="AV515" s="1" t="str">
        <f t="shared" si="137"/>
        <v/>
      </c>
      <c r="AW515" s="1" t="str">
        <f t="shared" si="138"/>
        <v/>
      </c>
      <c r="AX515" s="1" t="str">
        <f t="shared" si="139"/>
        <v/>
      </c>
      <c r="AY515" s="1">
        <f>IFERROR(IF($AE515&gt;$AE514,VLOOKUP($AC515+AL$1,STOCK!$F$10:$AB$209,16,0),IF($AE515=$AE514,(IF(AY514&gt;=1,AY514-COUNTIFS($AE514:$AE514,$AC515,AL514:AL514,$AI$1),0)),0)),0)</f>
        <v>0</v>
      </c>
      <c r="AZ515" s="1">
        <f>IFERROR(IF($AE515&gt;$AE514,VLOOKUP($AC515+AM$1,STOCK!$F$10:$AB$209,16,0),IF($AE515=$AE514,(IF(AZ514&gt;=1,AZ514-COUNTIFS($AE514:$AE514,$AC515,AM514:AM514,$AI$1),0)),0)),0)</f>
        <v>0</v>
      </c>
      <c r="BA515" s="1">
        <f>IFERROR(IF($AE515&gt;$AE514,VLOOKUP($AC515+AN$1,STOCK!$F$10:$AB$209,16,0),IF($AE515=$AE514,(IF(BA514&gt;=1,BA514-COUNTIFS($AE514:$AE514,$AC515,AN514:AN514,$AI$1),0)),0)),0)</f>
        <v>0</v>
      </c>
      <c r="BB515" s="1">
        <f>IFERROR(IF($AE515&gt;$AE514,VLOOKUP($AC515+AO$1,STOCK!$F$10:$AB$209,16,0),IF($AE515=$AE514,(IF(BB514&gt;=1,BB514-COUNTIFS($AE514:$AE514,$AC515,AO514:AO514,$AI$1),0)),0)),0)</f>
        <v>0</v>
      </c>
      <c r="BC515" s="1">
        <f>IFERROR(IF($AE515&gt;$AE514,VLOOKUP($AC515+AP$1,STOCK!$F$10:$AB$209,16,0),IF($AE515=$AE514,(IF(BC514&gt;=1,BC514-COUNTIFS($AE514:$AE514,$AC515,AP514:AP514,$AI$1),0)),0)),0)</f>
        <v>0</v>
      </c>
      <c r="BD515" s="1">
        <f>IFERROR(IF($AE515&gt;$AE514,VLOOKUP($AC515+AQ$1,STOCK!$F$10:$AB$209,16,0),IF($AE515=$AE514,(IF(BD514&gt;=1,BD514-COUNTIFS($AE514:$AE514,$AC515,AQ514:AQ514,$AI$1),0)),0)),0)</f>
        <v>0</v>
      </c>
      <c r="BE515" s="1">
        <f>IFERROR(IF($AE515&gt;$AE514,VLOOKUP($AC515+AR$1,STOCK!$F$10:$AB$209,16,0),IF($AE515=$AE514,(IF(BE514&gt;=1,BE514-COUNTIFS($AE514:$AE514,$AC515,AR514:AR514,$AI$1),0)),0)),0)</f>
        <v>0</v>
      </c>
      <c r="BF515" s="1">
        <f>IFERROR(IF($AE515&gt;$AE514,VLOOKUP($AC515+AS$1,STOCK!$F$10:$AB$209,16,0),IF($AE515=$AE514,(IF(BF514&gt;=1,BF514-COUNTIFS($AE514:$AE514,$AC515,AS514:AS514,$AI$1),0)),0)),0)</f>
        <v>0</v>
      </c>
      <c r="BG515" s="1">
        <f>IFERROR(IF($AE515&gt;$AE514,VLOOKUP($AC515+AT$1,STOCK!$F$10:$AB$209,16,0),IF($AE515=$AE514,(IF(BG514&gt;=1,BG514-COUNTIFS($AE514:$AE514,$AC515,AT514:AT514,$AI$1),0)),0)),0)</f>
        <v>0</v>
      </c>
      <c r="BH515" s="1">
        <f>IFERROR(IF($AE515&gt;$AE514,VLOOKUP($AC515+AU$1,STOCK!$F$10:$AB$209,16,0),IF($AE515=$AE514,(IF(BH514&gt;=1,BH514-COUNTIFS($AE514:$AE514,$AC515,AU514:AU514,$AI$1),0)),0)),0)</f>
        <v>0</v>
      </c>
      <c r="BI515" s="1">
        <f>IFERROR(IF($AE515&gt;$AE514,VLOOKUP($AC515+AV$1,STOCK!$F$10:$AB$209,16,0),IF($AE515=$AE514,(IF(BI514&gt;=1,BI514-COUNTIFS($AE514:$AE514,$AC515,AV514:AV514,$AI$1),0)),0)),0)</f>
        <v>0</v>
      </c>
      <c r="BJ515" s="1">
        <f>IFERROR(IF($AE515&gt;$AE514,VLOOKUP($AC515+AW$1,STOCK!$F$10:$AB$209,16,0),IF($AE515=$AE514,(IF(BJ514&gt;=1,BJ514-COUNTIFS($AE514:$AE514,$AC515,AW514:AW514,$AI$1),0)),0)),0)</f>
        <v>0</v>
      </c>
      <c r="BK515" s="1">
        <f>IFERROR(IF($AE515&gt;$AE514,VLOOKUP($AC515+AX$1,STOCK!$F$10:$AB$209,16,0),IF($AE515=$AE514,(IF(BK514&gt;=1,BK514-COUNTIFS($AE514:$AE514,$AC515,AX514:AX514,$AI$1),0)),0)),0)</f>
        <v>0</v>
      </c>
      <c r="BL515" s="1">
        <f>IFERROR(IF($AE515&gt;$AE514,VLOOKUP($AC515+AL$1,STOCK!$F$10:$AB$209,17,0),IF($AE515=$AE514,(IF(BL514&gt;=1,BL514-COUNTIFS($AE514:$AE514,$AC515,AL514:AL514,$AI$2),0)),0)),0)</f>
        <v>0</v>
      </c>
      <c r="BM515" s="1">
        <f>IFERROR(IF($AE515&gt;$AE514,VLOOKUP($AC515+AM$1,STOCK!$F$10:$AB$209,17,0),IF($AE515=$AE514,(IF(BM514&gt;=1,BM514-COUNTIFS($AE514:$AE514,$AC515,AM514:AM514,$AI$2),0)),0)),0)</f>
        <v>0</v>
      </c>
      <c r="BN515" s="1">
        <f>IFERROR(IF($AE515&gt;$AE514,VLOOKUP($AC515+AN$1,STOCK!$F$10:$AB$209,17,0),IF($AE515=$AE514,(IF(BN514&gt;=1,BN514-COUNTIFS($AE514:$AE514,$AC515,AN514:AN514,$AI$2),0)),0)),0)</f>
        <v>0</v>
      </c>
      <c r="BO515" s="1">
        <f>IFERROR(IF($AE515&gt;$AE514,VLOOKUP($AC515+AO$1,STOCK!$F$10:$AB$209,17,0),IF($AE515=$AE514,(IF(BO514&gt;=1,BO514-COUNTIFS($AE514:$AE514,$AC515,AO514:AO514,$AI$2),0)),0)),0)</f>
        <v>0</v>
      </c>
      <c r="BP515" s="1">
        <f>IFERROR(IF($AE515&gt;$AE514,VLOOKUP($AC515+AP$1,STOCK!$F$10:$AB$209,17,0),IF($AE515=$AE514,(IF(BP514&gt;=1,BP514-COUNTIFS($AE514:$AE514,$AC515,AP514:AP514,$AI$2),0)),0)),0)</f>
        <v>0</v>
      </c>
      <c r="BQ515" s="1">
        <f>IFERROR(IF($AE515&gt;$AE514,VLOOKUP($AC515+AQ$1,STOCK!$F$10:$AB$209,17,0),IF($AE515=$AE514,(IF(BQ514&gt;=1,BQ514-COUNTIFS($AE514:$AE514,$AC515,AQ514:AQ514,$AI$2),0)),0)),0)</f>
        <v>0</v>
      </c>
      <c r="BR515" s="1">
        <f>IFERROR(IF($AE515&gt;$AE514,VLOOKUP($AC515+AR$1,STOCK!$F$10:$AB$209,17,0),IF($AE515=$AE514,(IF(BR514&gt;=1,BR514-COUNTIFS($AE514:$AE514,$AC515,AR514:AR514,$AI$2),0)),0)),0)</f>
        <v>0</v>
      </c>
      <c r="BS515" s="1">
        <f>IFERROR(IF($AE515&gt;$AE514,VLOOKUP($AC515+AS$1,STOCK!$F$10:$AB$209,17,0),IF($AE515=$AE514,(IF(BS514&gt;=1,BS514-COUNTIFS($AE514:$AE514,$AC515,AS514:AS514,$AI$2),0)),0)),0)</f>
        <v>0</v>
      </c>
      <c r="BT515" s="1">
        <f>IFERROR(IF($AE515&gt;$AE514,VLOOKUP($AC515+AT$1,STOCK!$F$10:$AB$209,17,0),IF($AE515=$AE514,(IF(BT514&gt;=1,BT514-COUNTIFS($AE514:$AE514,$AC515,AT514:AT514,$AI$2),0)),0)),0)</f>
        <v>0</v>
      </c>
      <c r="BU515" s="1">
        <f>IFERROR(IF($AE515&gt;$AE514,VLOOKUP($AC515+AU$1,STOCK!$F$10:$AB$209,17,0),IF($AE515=$AE514,(IF(BU514&gt;=1,BU514-COUNTIFS($AE514:$AE514,$AC515,AU514:AU514,$AI$2),0)),0)),0)</f>
        <v>0</v>
      </c>
      <c r="BV515" s="1">
        <f>IFERROR(IF($AE515&gt;$AE514,VLOOKUP($AC515+AV$1,STOCK!$F$10:$AB$209,17,0),IF($AE515=$AE514,(IF(BV514&gt;=1,BV514-COUNTIFS($AE514:$AE514,$AC515,AV514:AV514,$AI$2),0)),0)),0)</f>
        <v>0</v>
      </c>
      <c r="BW515" s="1">
        <f>IFERROR(IF($AE515&gt;$AE514,VLOOKUP($AC515+AW$1,STOCK!$F$10:$AB$209,17,0),IF($AE515=$AE514,(IF(BW514&gt;=1,BW514-COUNTIFS($AE514:$AE514,$AC515,AW514:AW514,$AI$2),0)),0)),0)</f>
        <v>0</v>
      </c>
      <c r="BX515" s="1">
        <f>IFERROR(IF($AE515&gt;$AE514,VLOOKUP($AC515+AX$1,STOCK!$F$10:$AB$209,17,0),IF($AE515=$AE514,(IF(BX514&gt;=1,BX514-COUNTIFS($AE514:$AE514,$AC515,AX514:AX514,$AI$2),0)),0)),0)</f>
        <v>0</v>
      </c>
    </row>
    <row r="516" spans="29:76" x14ac:dyDescent="0.25">
      <c r="AC516" s="1">
        <f t="shared" si="125"/>
        <v>0</v>
      </c>
      <c r="AD516" s="1">
        <f>IFERROR(IF(LEN(AK516)&gt;=1,VLOOKUP(HLOOKUP(AK516,PROFILE!$K$5:$V$8,4,0),PROFILE!$F$1:$G$3,2,0),0),0)</f>
        <v>0</v>
      </c>
      <c r="AE516" s="1">
        <f t="shared" si="126"/>
        <v>0</v>
      </c>
      <c r="AF516" s="1">
        <v>503</v>
      </c>
      <c r="AI516" s="1" t="str">
        <f>IFERROR(IF($AH516&gt;=1,VLOOKUP($AG516,STUDENT!$O$8:$Z$1507,3,0),""),"")</f>
        <v/>
      </c>
      <c r="AJ516" s="1" t="str">
        <f>IFERROR(IF($AH516&gt;=1,VLOOKUP($AG516,STUDENT!$O$8:$Z$1507,4,0),""),"")</f>
        <v/>
      </c>
      <c r="AK516" s="1" t="str">
        <f>IFERROR(IF($AH516&gt;=1,VLOOKUP($AG516,STUDENT!$O$8:$Z$1507,6,0),""),"")</f>
        <v/>
      </c>
      <c r="AL516" s="1" t="str">
        <f t="shared" si="127"/>
        <v/>
      </c>
      <c r="AM516" s="1" t="str">
        <f t="shared" si="128"/>
        <v/>
      </c>
      <c r="AN516" s="1" t="str">
        <f t="shared" si="129"/>
        <v/>
      </c>
      <c r="AO516" s="1" t="str">
        <f t="shared" si="130"/>
        <v/>
      </c>
      <c r="AP516" s="1" t="str">
        <f t="shared" si="131"/>
        <v/>
      </c>
      <c r="AQ516" s="1" t="str">
        <f t="shared" si="132"/>
        <v/>
      </c>
      <c r="AR516" s="1" t="str">
        <f t="shared" si="133"/>
        <v/>
      </c>
      <c r="AS516" s="1" t="str">
        <f t="shared" si="134"/>
        <v/>
      </c>
      <c r="AT516" s="1" t="str">
        <f t="shared" si="135"/>
        <v/>
      </c>
      <c r="AU516" s="1" t="str">
        <f t="shared" si="136"/>
        <v/>
      </c>
      <c r="AV516" s="1" t="str">
        <f t="shared" si="137"/>
        <v/>
      </c>
      <c r="AW516" s="1" t="str">
        <f t="shared" si="138"/>
        <v/>
      </c>
      <c r="AX516" s="1" t="str">
        <f t="shared" si="139"/>
        <v/>
      </c>
      <c r="AY516" s="1">
        <f>IFERROR(IF($AE516&gt;$AE515,VLOOKUP($AC516+AL$1,STOCK!$F$10:$AB$209,16,0),IF($AE516=$AE515,(IF(AY515&gt;=1,AY515-COUNTIFS($AE515:$AE515,$AC516,AL515:AL515,$AI$1),0)),0)),0)</f>
        <v>0</v>
      </c>
      <c r="AZ516" s="1">
        <f>IFERROR(IF($AE516&gt;$AE515,VLOOKUP($AC516+AM$1,STOCK!$F$10:$AB$209,16,0),IF($AE516=$AE515,(IF(AZ515&gt;=1,AZ515-COUNTIFS($AE515:$AE515,$AC516,AM515:AM515,$AI$1),0)),0)),0)</f>
        <v>0</v>
      </c>
      <c r="BA516" s="1">
        <f>IFERROR(IF($AE516&gt;$AE515,VLOOKUP($AC516+AN$1,STOCK!$F$10:$AB$209,16,0),IF($AE516=$AE515,(IF(BA515&gt;=1,BA515-COUNTIFS($AE515:$AE515,$AC516,AN515:AN515,$AI$1),0)),0)),0)</f>
        <v>0</v>
      </c>
      <c r="BB516" s="1">
        <f>IFERROR(IF($AE516&gt;$AE515,VLOOKUP($AC516+AO$1,STOCK!$F$10:$AB$209,16,0),IF($AE516=$AE515,(IF(BB515&gt;=1,BB515-COUNTIFS($AE515:$AE515,$AC516,AO515:AO515,$AI$1),0)),0)),0)</f>
        <v>0</v>
      </c>
      <c r="BC516" s="1">
        <f>IFERROR(IF($AE516&gt;$AE515,VLOOKUP($AC516+AP$1,STOCK!$F$10:$AB$209,16,0),IF($AE516=$AE515,(IF(BC515&gt;=1,BC515-COUNTIFS($AE515:$AE515,$AC516,AP515:AP515,$AI$1),0)),0)),0)</f>
        <v>0</v>
      </c>
      <c r="BD516" s="1">
        <f>IFERROR(IF($AE516&gt;$AE515,VLOOKUP($AC516+AQ$1,STOCK!$F$10:$AB$209,16,0),IF($AE516=$AE515,(IF(BD515&gt;=1,BD515-COUNTIFS($AE515:$AE515,$AC516,AQ515:AQ515,$AI$1),0)),0)),0)</f>
        <v>0</v>
      </c>
      <c r="BE516" s="1">
        <f>IFERROR(IF($AE516&gt;$AE515,VLOOKUP($AC516+AR$1,STOCK!$F$10:$AB$209,16,0),IF($AE516=$AE515,(IF(BE515&gt;=1,BE515-COUNTIFS($AE515:$AE515,$AC516,AR515:AR515,$AI$1),0)),0)),0)</f>
        <v>0</v>
      </c>
      <c r="BF516" s="1">
        <f>IFERROR(IF($AE516&gt;$AE515,VLOOKUP($AC516+AS$1,STOCK!$F$10:$AB$209,16,0),IF($AE516=$AE515,(IF(BF515&gt;=1,BF515-COUNTIFS($AE515:$AE515,$AC516,AS515:AS515,$AI$1),0)),0)),0)</f>
        <v>0</v>
      </c>
      <c r="BG516" s="1">
        <f>IFERROR(IF($AE516&gt;$AE515,VLOOKUP($AC516+AT$1,STOCK!$F$10:$AB$209,16,0),IF($AE516=$AE515,(IF(BG515&gt;=1,BG515-COUNTIFS($AE515:$AE515,$AC516,AT515:AT515,$AI$1),0)),0)),0)</f>
        <v>0</v>
      </c>
      <c r="BH516" s="1">
        <f>IFERROR(IF($AE516&gt;$AE515,VLOOKUP($AC516+AU$1,STOCK!$F$10:$AB$209,16,0),IF($AE516=$AE515,(IF(BH515&gt;=1,BH515-COUNTIFS($AE515:$AE515,$AC516,AU515:AU515,$AI$1),0)),0)),0)</f>
        <v>0</v>
      </c>
      <c r="BI516" s="1">
        <f>IFERROR(IF($AE516&gt;$AE515,VLOOKUP($AC516+AV$1,STOCK!$F$10:$AB$209,16,0),IF($AE516=$AE515,(IF(BI515&gt;=1,BI515-COUNTIFS($AE515:$AE515,$AC516,AV515:AV515,$AI$1),0)),0)),0)</f>
        <v>0</v>
      </c>
      <c r="BJ516" s="1">
        <f>IFERROR(IF($AE516&gt;$AE515,VLOOKUP($AC516+AW$1,STOCK!$F$10:$AB$209,16,0),IF($AE516=$AE515,(IF(BJ515&gt;=1,BJ515-COUNTIFS($AE515:$AE515,$AC516,AW515:AW515,$AI$1),0)),0)),0)</f>
        <v>0</v>
      </c>
      <c r="BK516" s="1">
        <f>IFERROR(IF($AE516&gt;$AE515,VLOOKUP($AC516+AX$1,STOCK!$F$10:$AB$209,16,0),IF($AE516=$AE515,(IF(BK515&gt;=1,BK515-COUNTIFS($AE515:$AE515,$AC516,AX515:AX515,$AI$1),0)),0)),0)</f>
        <v>0</v>
      </c>
      <c r="BL516" s="1">
        <f>IFERROR(IF($AE516&gt;$AE515,VLOOKUP($AC516+AL$1,STOCK!$F$10:$AB$209,17,0),IF($AE516=$AE515,(IF(BL515&gt;=1,BL515-COUNTIFS($AE515:$AE515,$AC516,AL515:AL515,$AI$2),0)),0)),0)</f>
        <v>0</v>
      </c>
      <c r="BM516" s="1">
        <f>IFERROR(IF($AE516&gt;$AE515,VLOOKUP($AC516+AM$1,STOCK!$F$10:$AB$209,17,0),IF($AE516=$AE515,(IF(BM515&gt;=1,BM515-COUNTIFS($AE515:$AE515,$AC516,AM515:AM515,$AI$2),0)),0)),0)</f>
        <v>0</v>
      </c>
      <c r="BN516" s="1">
        <f>IFERROR(IF($AE516&gt;$AE515,VLOOKUP($AC516+AN$1,STOCK!$F$10:$AB$209,17,0),IF($AE516=$AE515,(IF(BN515&gt;=1,BN515-COUNTIFS($AE515:$AE515,$AC516,AN515:AN515,$AI$2),0)),0)),0)</f>
        <v>0</v>
      </c>
      <c r="BO516" s="1">
        <f>IFERROR(IF($AE516&gt;$AE515,VLOOKUP($AC516+AO$1,STOCK!$F$10:$AB$209,17,0),IF($AE516=$AE515,(IF(BO515&gt;=1,BO515-COUNTIFS($AE515:$AE515,$AC516,AO515:AO515,$AI$2),0)),0)),0)</f>
        <v>0</v>
      </c>
      <c r="BP516" s="1">
        <f>IFERROR(IF($AE516&gt;$AE515,VLOOKUP($AC516+AP$1,STOCK!$F$10:$AB$209,17,0),IF($AE516=$AE515,(IF(BP515&gt;=1,BP515-COUNTIFS($AE515:$AE515,$AC516,AP515:AP515,$AI$2),0)),0)),0)</f>
        <v>0</v>
      </c>
      <c r="BQ516" s="1">
        <f>IFERROR(IF($AE516&gt;$AE515,VLOOKUP($AC516+AQ$1,STOCK!$F$10:$AB$209,17,0),IF($AE516=$AE515,(IF(BQ515&gt;=1,BQ515-COUNTIFS($AE515:$AE515,$AC516,AQ515:AQ515,$AI$2),0)),0)),0)</f>
        <v>0</v>
      </c>
      <c r="BR516" s="1">
        <f>IFERROR(IF($AE516&gt;$AE515,VLOOKUP($AC516+AR$1,STOCK!$F$10:$AB$209,17,0),IF($AE516=$AE515,(IF(BR515&gt;=1,BR515-COUNTIFS($AE515:$AE515,$AC516,AR515:AR515,$AI$2),0)),0)),0)</f>
        <v>0</v>
      </c>
      <c r="BS516" s="1">
        <f>IFERROR(IF($AE516&gt;$AE515,VLOOKUP($AC516+AS$1,STOCK!$F$10:$AB$209,17,0),IF($AE516=$AE515,(IF(BS515&gt;=1,BS515-COUNTIFS($AE515:$AE515,$AC516,AS515:AS515,$AI$2),0)),0)),0)</f>
        <v>0</v>
      </c>
      <c r="BT516" s="1">
        <f>IFERROR(IF($AE516&gt;$AE515,VLOOKUP($AC516+AT$1,STOCK!$F$10:$AB$209,17,0),IF($AE516=$AE515,(IF(BT515&gt;=1,BT515-COUNTIFS($AE515:$AE515,$AC516,AT515:AT515,$AI$2),0)),0)),0)</f>
        <v>0</v>
      </c>
      <c r="BU516" s="1">
        <f>IFERROR(IF($AE516&gt;$AE515,VLOOKUP($AC516+AU$1,STOCK!$F$10:$AB$209,17,0),IF($AE516=$AE515,(IF(BU515&gt;=1,BU515-COUNTIFS($AE515:$AE515,$AC516,AU515:AU515,$AI$2),0)),0)),0)</f>
        <v>0</v>
      </c>
      <c r="BV516" s="1">
        <f>IFERROR(IF($AE516&gt;$AE515,VLOOKUP($AC516+AV$1,STOCK!$F$10:$AB$209,17,0),IF($AE516=$AE515,(IF(BV515&gt;=1,BV515-COUNTIFS($AE515:$AE515,$AC516,AV515:AV515,$AI$2),0)),0)),0)</f>
        <v>0</v>
      </c>
      <c r="BW516" s="1">
        <f>IFERROR(IF($AE516&gt;$AE515,VLOOKUP($AC516+AW$1,STOCK!$F$10:$AB$209,17,0),IF($AE516=$AE515,(IF(BW515&gt;=1,BW515-COUNTIFS($AE515:$AE515,$AC516,AW515:AW515,$AI$2),0)),0)),0)</f>
        <v>0</v>
      </c>
      <c r="BX516" s="1">
        <f>IFERROR(IF($AE516&gt;$AE515,VLOOKUP($AC516+AX$1,STOCK!$F$10:$AB$209,17,0),IF($AE516=$AE515,(IF(BX515&gt;=1,BX515-COUNTIFS($AE515:$AE515,$AC516,AX515:AX515,$AI$2),0)),0)),0)</f>
        <v>0</v>
      </c>
    </row>
    <row r="517" spans="29:76" x14ac:dyDescent="0.25">
      <c r="AC517" s="1">
        <f t="shared" si="125"/>
        <v>0</v>
      </c>
      <c r="AD517" s="1">
        <f>IFERROR(IF(LEN(AK517)&gt;=1,VLOOKUP(HLOOKUP(AK517,PROFILE!$K$5:$V$8,4,0),PROFILE!$F$1:$G$3,2,0),0),0)</f>
        <v>0</v>
      </c>
      <c r="AE517" s="1">
        <f t="shared" si="126"/>
        <v>0</v>
      </c>
      <c r="AF517" s="1">
        <v>504</v>
      </c>
      <c r="AI517" s="1" t="str">
        <f>IFERROR(IF($AH517&gt;=1,VLOOKUP($AG517,STUDENT!$O$8:$Z$1507,3,0),""),"")</f>
        <v/>
      </c>
      <c r="AJ517" s="1" t="str">
        <f>IFERROR(IF($AH517&gt;=1,VLOOKUP($AG517,STUDENT!$O$8:$Z$1507,4,0),""),"")</f>
        <v/>
      </c>
      <c r="AK517" s="1" t="str">
        <f>IFERROR(IF($AH517&gt;=1,VLOOKUP($AG517,STUDENT!$O$8:$Z$1507,6,0),""),"")</f>
        <v/>
      </c>
      <c r="AL517" s="1" t="str">
        <f t="shared" si="127"/>
        <v/>
      </c>
      <c r="AM517" s="1" t="str">
        <f t="shared" si="128"/>
        <v/>
      </c>
      <c r="AN517" s="1" t="str">
        <f t="shared" si="129"/>
        <v/>
      </c>
      <c r="AO517" s="1" t="str">
        <f t="shared" si="130"/>
        <v/>
      </c>
      <c r="AP517" s="1" t="str">
        <f t="shared" si="131"/>
        <v/>
      </c>
      <c r="AQ517" s="1" t="str">
        <f t="shared" si="132"/>
        <v/>
      </c>
      <c r="AR517" s="1" t="str">
        <f t="shared" si="133"/>
        <v/>
      </c>
      <c r="AS517" s="1" t="str">
        <f t="shared" si="134"/>
        <v/>
      </c>
      <c r="AT517" s="1" t="str">
        <f t="shared" si="135"/>
        <v/>
      </c>
      <c r="AU517" s="1" t="str">
        <f t="shared" si="136"/>
        <v/>
      </c>
      <c r="AV517" s="1" t="str">
        <f t="shared" si="137"/>
        <v/>
      </c>
      <c r="AW517" s="1" t="str">
        <f t="shared" si="138"/>
        <v/>
      </c>
      <c r="AX517" s="1" t="str">
        <f t="shared" si="139"/>
        <v/>
      </c>
      <c r="AY517" s="1">
        <f>IFERROR(IF($AE517&gt;$AE516,VLOOKUP($AC517+AL$1,STOCK!$F$10:$AB$209,16,0),IF($AE517=$AE516,(IF(AY516&gt;=1,AY516-COUNTIFS($AE516:$AE516,$AC517,AL516:AL516,$AI$1),0)),0)),0)</f>
        <v>0</v>
      </c>
      <c r="AZ517" s="1">
        <f>IFERROR(IF($AE517&gt;$AE516,VLOOKUP($AC517+AM$1,STOCK!$F$10:$AB$209,16,0),IF($AE517=$AE516,(IF(AZ516&gt;=1,AZ516-COUNTIFS($AE516:$AE516,$AC517,AM516:AM516,$AI$1),0)),0)),0)</f>
        <v>0</v>
      </c>
      <c r="BA517" s="1">
        <f>IFERROR(IF($AE517&gt;$AE516,VLOOKUP($AC517+AN$1,STOCK!$F$10:$AB$209,16,0),IF($AE517=$AE516,(IF(BA516&gt;=1,BA516-COUNTIFS($AE516:$AE516,$AC517,AN516:AN516,$AI$1),0)),0)),0)</f>
        <v>0</v>
      </c>
      <c r="BB517" s="1">
        <f>IFERROR(IF($AE517&gt;$AE516,VLOOKUP($AC517+AO$1,STOCK!$F$10:$AB$209,16,0),IF($AE517=$AE516,(IF(BB516&gt;=1,BB516-COUNTIFS($AE516:$AE516,$AC517,AO516:AO516,$AI$1),0)),0)),0)</f>
        <v>0</v>
      </c>
      <c r="BC517" s="1">
        <f>IFERROR(IF($AE517&gt;$AE516,VLOOKUP($AC517+AP$1,STOCK!$F$10:$AB$209,16,0),IF($AE517=$AE516,(IF(BC516&gt;=1,BC516-COUNTIFS($AE516:$AE516,$AC517,AP516:AP516,$AI$1),0)),0)),0)</f>
        <v>0</v>
      </c>
      <c r="BD517" s="1">
        <f>IFERROR(IF($AE517&gt;$AE516,VLOOKUP($AC517+AQ$1,STOCK!$F$10:$AB$209,16,0),IF($AE517=$AE516,(IF(BD516&gt;=1,BD516-COUNTIFS($AE516:$AE516,$AC517,AQ516:AQ516,$AI$1),0)),0)),0)</f>
        <v>0</v>
      </c>
      <c r="BE517" s="1">
        <f>IFERROR(IF($AE517&gt;$AE516,VLOOKUP($AC517+AR$1,STOCK!$F$10:$AB$209,16,0),IF($AE517=$AE516,(IF(BE516&gt;=1,BE516-COUNTIFS($AE516:$AE516,$AC517,AR516:AR516,$AI$1),0)),0)),0)</f>
        <v>0</v>
      </c>
      <c r="BF517" s="1">
        <f>IFERROR(IF($AE517&gt;$AE516,VLOOKUP($AC517+AS$1,STOCK!$F$10:$AB$209,16,0),IF($AE517=$AE516,(IF(BF516&gt;=1,BF516-COUNTIFS($AE516:$AE516,$AC517,AS516:AS516,$AI$1),0)),0)),0)</f>
        <v>0</v>
      </c>
      <c r="BG517" s="1">
        <f>IFERROR(IF($AE517&gt;$AE516,VLOOKUP($AC517+AT$1,STOCK!$F$10:$AB$209,16,0),IF($AE517=$AE516,(IF(BG516&gt;=1,BG516-COUNTIFS($AE516:$AE516,$AC517,AT516:AT516,$AI$1),0)),0)),0)</f>
        <v>0</v>
      </c>
      <c r="BH517" s="1">
        <f>IFERROR(IF($AE517&gt;$AE516,VLOOKUP($AC517+AU$1,STOCK!$F$10:$AB$209,16,0),IF($AE517=$AE516,(IF(BH516&gt;=1,BH516-COUNTIFS($AE516:$AE516,$AC517,AU516:AU516,$AI$1),0)),0)),0)</f>
        <v>0</v>
      </c>
      <c r="BI517" s="1">
        <f>IFERROR(IF($AE517&gt;$AE516,VLOOKUP($AC517+AV$1,STOCK!$F$10:$AB$209,16,0),IF($AE517=$AE516,(IF(BI516&gt;=1,BI516-COUNTIFS($AE516:$AE516,$AC517,AV516:AV516,$AI$1),0)),0)),0)</f>
        <v>0</v>
      </c>
      <c r="BJ517" s="1">
        <f>IFERROR(IF($AE517&gt;$AE516,VLOOKUP($AC517+AW$1,STOCK!$F$10:$AB$209,16,0),IF($AE517=$AE516,(IF(BJ516&gt;=1,BJ516-COUNTIFS($AE516:$AE516,$AC517,AW516:AW516,$AI$1),0)),0)),0)</f>
        <v>0</v>
      </c>
      <c r="BK517" s="1">
        <f>IFERROR(IF($AE517&gt;$AE516,VLOOKUP($AC517+AX$1,STOCK!$F$10:$AB$209,16,0),IF($AE517=$AE516,(IF(BK516&gt;=1,BK516-COUNTIFS($AE516:$AE516,$AC517,AX516:AX516,$AI$1),0)),0)),0)</f>
        <v>0</v>
      </c>
      <c r="BL517" s="1">
        <f>IFERROR(IF($AE517&gt;$AE516,VLOOKUP($AC517+AL$1,STOCK!$F$10:$AB$209,17,0),IF($AE517=$AE516,(IF(BL516&gt;=1,BL516-COUNTIFS($AE516:$AE516,$AC517,AL516:AL516,$AI$2),0)),0)),0)</f>
        <v>0</v>
      </c>
      <c r="BM517" s="1">
        <f>IFERROR(IF($AE517&gt;$AE516,VLOOKUP($AC517+AM$1,STOCK!$F$10:$AB$209,17,0),IF($AE517=$AE516,(IF(BM516&gt;=1,BM516-COUNTIFS($AE516:$AE516,$AC517,AM516:AM516,$AI$2),0)),0)),0)</f>
        <v>0</v>
      </c>
      <c r="BN517" s="1">
        <f>IFERROR(IF($AE517&gt;$AE516,VLOOKUP($AC517+AN$1,STOCK!$F$10:$AB$209,17,0),IF($AE517=$AE516,(IF(BN516&gt;=1,BN516-COUNTIFS($AE516:$AE516,$AC517,AN516:AN516,$AI$2),0)),0)),0)</f>
        <v>0</v>
      </c>
      <c r="BO517" s="1">
        <f>IFERROR(IF($AE517&gt;$AE516,VLOOKUP($AC517+AO$1,STOCK!$F$10:$AB$209,17,0),IF($AE517=$AE516,(IF(BO516&gt;=1,BO516-COUNTIFS($AE516:$AE516,$AC517,AO516:AO516,$AI$2),0)),0)),0)</f>
        <v>0</v>
      </c>
      <c r="BP517" s="1">
        <f>IFERROR(IF($AE517&gt;$AE516,VLOOKUP($AC517+AP$1,STOCK!$F$10:$AB$209,17,0),IF($AE517=$AE516,(IF(BP516&gt;=1,BP516-COUNTIFS($AE516:$AE516,$AC517,AP516:AP516,$AI$2),0)),0)),0)</f>
        <v>0</v>
      </c>
      <c r="BQ517" s="1">
        <f>IFERROR(IF($AE517&gt;$AE516,VLOOKUP($AC517+AQ$1,STOCK!$F$10:$AB$209,17,0),IF($AE517=$AE516,(IF(BQ516&gt;=1,BQ516-COUNTIFS($AE516:$AE516,$AC517,AQ516:AQ516,$AI$2),0)),0)),0)</f>
        <v>0</v>
      </c>
      <c r="BR517" s="1">
        <f>IFERROR(IF($AE517&gt;$AE516,VLOOKUP($AC517+AR$1,STOCK!$F$10:$AB$209,17,0),IF($AE517=$AE516,(IF(BR516&gt;=1,BR516-COUNTIFS($AE516:$AE516,$AC517,AR516:AR516,$AI$2),0)),0)),0)</f>
        <v>0</v>
      </c>
      <c r="BS517" s="1">
        <f>IFERROR(IF($AE517&gt;$AE516,VLOOKUP($AC517+AS$1,STOCK!$F$10:$AB$209,17,0),IF($AE517=$AE516,(IF(BS516&gt;=1,BS516-COUNTIFS($AE516:$AE516,$AC517,AS516:AS516,$AI$2),0)),0)),0)</f>
        <v>0</v>
      </c>
      <c r="BT517" s="1">
        <f>IFERROR(IF($AE517&gt;$AE516,VLOOKUP($AC517+AT$1,STOCK!$F$10:$AB$209,17,0),IF($AE517=$AE516,(IF(BT516&gt;=1,BT516-COUNTIFS($AE516:$AE516,$AC517,AT516:AT516,$AI$2),0)),0)),0)</f>
        <v>0</v>
      </c>
      <c r="BU517" s="1">
        <f>IFERROR(IF($AE517&gt;$AE516,VLOOKUP($AC517+AU$1,STOCK!$F$10:$AB$209,17,0),IF($AE517=$AE516,(IF(BU516&gt;=1,BU516-COUNTIFS($AE516:$AE516,$AC517,AU516:AU516,$AI$2),0)),0)),0)</f>
        <v>0</v>
      </c>
      <c r="BV517" s="1">
        <f>IFERROR(IF($AE517&gt;$AE516,VLOOKUP($AC517+AV$1,STOCK!$F$10:$AB$209,17,0),IF($AE517=$AE516,(IF(BV516&gt;=1,BV516-COUNTIFS($AE516:$AE516,$AC517,AV516:AV516,$AI$2),0)),0)),0)</f>
        <v>0</v>
      </c>
      <c r="BW517" s="1">
        <f>IFERROR(IF($AE517&gt;$AE516,VLOOKUP($AC517+AW$1,STOCK!$F$10:$AB$209,17,0),IF($AE517=$AE516,(IF(BW516&gt;=1,BW516-COUNTIFS($AE516:$AE516,$AC517,AW516:AW516,$AI$2),0)),0)),0)</f>
        <v>0</v>
      </c>
      <c r="BX517" s="1">
        <f>IFERROR(IF($AE517&gt;$AE516,VLOOKUP($AC517+AX$1,STOCK!$F$10:$AB$209,17,0),IF($AE517=$AE516,(IF(BX516&gt;=1,BX516-COUNTIFS($AE516:$AE516,$AC517,AX516:AX516,$AI$2),0)),0)),0)</f>
        <v>0</v>
      </c>
    </row>
    <row r="518" spans="29:76" x14ac:dyDescent="0.25">
      <c r="AC518" s="1">
        <f t="shared" si="125"/>
        <v>0</v>
      </c>
      <c r="AD518" s="1">
        <f>IFERROR(IF(LEN(AK518)&gt;=1,VLOOKUP(HLOOKUP(AK518,PROFILE!$K$5:$V$8,4,0),PROFILE!$F$1:$G$3,2,0),0),0)</f>
        <v>0</v>
      </c>
      <c r="AE518" s="1">
        <f t="shared" si="126"/>
        <v>0</v>
      </c>
      <c r="AF518" s="1">
        <v>505</v>
      </c>
      <c r="AI518" s="1" t="str">
        <f>IFERROR(IF($AH518&gt;=1,VLOOKUP($AG518,STUDENT!$O$8:$Z$1507,3,0),""),"")</f>
        <v/>
      </c>
      <c r="AJ518" s="1" t="str">
        <f>IFERROR(IF($AH518&gt;=1,VLOOKUP($AG518,STUDENT!$O$8:$Z$1507,4,0),""),"")</f>
        <v/>
      </c>
      <c r="AK518" s="1" t="str">
        <f>IFERROR(IF($AH518&gt;=1,VLOOKUP($AG518,STUDENT!$O$8:$Z$1507,6,0),""),"")</f>
        <v/>
      </c>
      <c r="AL518" s="1" t="str">
        <f t="shared" si="127"/>
        <v/>
      </c>
      <c r="AM518" s="1" t="str">
        <f t="shared" si="128"/>
        <v/>
      </c>
      <c r="AN518" s="1" t="str">
        <f t="shared" si="129"/>
        <v/>
      </c>
      <c r="AO518" s="1" t="str">
        <f t="shared" si="130"/>
        <v/>
      </c>
      <c r="AP518" s="1" t="str">
        <f t="shared" si="131"/>
        <v/>
      </c>
      <c r="AQ518" s="1" t="str">
        <f t="shared" si="132"/>
        <v/>
      </c>
      <c r="AR518" s="1" t="str">
        <f t="shared" si="133"/>
        <v/>
      </c>
      <c r="AS518" s="1" t="str">
        <f t="shared" si="134"/>
        <v/>
      </c>
      <c r="AT518" s="1" t="str">
        <f t="shared" si="135"/>
        <v/>
      </c>
      <c r="AU518" s="1" t="str">
        <f t="shared" si="136"/>
        <v/>
      </c>
      <c r="AV518" s="1" t="str">
        <f t="shared" si="137"/>
        <v/>
      </c>
      <c r="AW518" s="1" t="str">
        <f t="shared" si="138"/>
        <v/>
      </c>
      <c r="AX518" s="1" t="str">
        <f t="shared" si="139"/>
        <v/>
      </c>
      <c r="AY518" s="1">
        <f>IFERROR(IF($AE518&gt;$AE517,VLOOKUP($AC518+AL$1,STOCK!$F$10:$AB$209,16,0),IF($AE518=$AE517,(IF(AY517&gt;=1,AY517-COUNTIFS($AE517:$AE517,$AC518,AL517:AL517,$AI$1),0)),0)),0)</f>
        <v>0</v>
      </c>
      <c r="AZ518" s="1">
        <f>IFERROR(IF($AE518&gt;$AE517,VLOOKUP($AC518+AM$1,STOCK!$F$10:$AB$209,16,0),IF($AE518=$AE517,(IF(AZ517&gt;=1,AZ517-COUNTIFS($AE517:$AE517,$AC518,AM517:AM517,$AI$1),0)),0)),0)</f>
        <v>0</v>
      </c>
      <c r="BA518" s="1">
        <f>IFERROR(IF($AE518&gt;$AE517,VLOOKUP($AC518+AN$1,STOCK!$F$10:$AB$209,16,0),IF($AE518=$AE517,(IF(BA517&gt;=1,BA517-COUNTIFS($AE517:$AE517,$AC518,AN517:AN517,$AI$1),0)),0)),0)</f>
        <v>0</v>
      </c>
      <c r="BB518" s="1">
        <f>IFERROR(IF($AE518&gt;$AE517,VLOOKUP($AC518+AO$1,STOCK!$F$10:$AB$209,16,0),IF($AE518=$AE517,(IF(BB517&gt;=1,BB517-COUNTIFS($AE517:$AE517,$AC518,AO517:AO517,$AI$1),0)),0)),0)</f>
        <v>0</v>
      </c>
      <c r="BC518" s="1">
        <f>IFERROR(IF($AE518&gt;$AE517,VLOOKUP($AC518+AP$1,STOCK!$F$10:$AB$209,16,0),IF($AE518=$AE517,(IF(BC517&gt;=1,BC517-COUNTIFS($AE517:$AE517,$AC518,AP517:AP517,$AI$1),0)),0)),0)</f>
        <v>0</v>
      </c>
      <c r="BD518" s="1">
        <f>IFERROR(IF($AE518&gt;$AE517,VLOOKUP($AC518+AQ$1,STOCK!$F$10:$AB$209,16,0),IF($AE518=$AE517,(IF(BD517&gt;=1,BD517-COUNTIFS($AE517:$AE517,$AC518,AQ517:AQ517,$AI$1),0)),0)),0)</f>
        <v>0</v>
      </c>
      <c r="BE518" s="1">
        <f>IFERROR(IF($AE518&gt;$AE517,VLOOKUP($AC518+AR$1,STOCK!$F$10:$AB$209,16,0),IF($AE518=$AE517,(IF(BE517&gt;=1,BE517-COUNTIFS($AE517:$AE517,$AC518,AR517:AR517,$AI$1),0)),0)),0)</f>
        <v>0</v>
      </c>
      <c r="BF518" s="1">
        <f>IFERROR(IF($AE518&gt;$AE517,VLOOKUP($AC518+AS$1,STOCK!$F$10:$AB$209,16,0),IF($AE518=$AE517,(IF(BF517&gt;=1,BF517-COUNTIFS($AE517:$AE517,$AC518,AS517:AS517,$AI$1),0)),0)),0)</f>
        <v>0</v>
      </c>
      <c r="BG518" s="1">
        <f>IFERROR(IF($AE518&gt;$AE517,VLOOKUP($AC518+AT$1,STOCK!$F$10:$AB$209,16,0),IF($AE518=$AE517,(IF(BG517&gt;=1,BG517-COUNTIFS($AE517:$AE517,$AC518,AT517:AT517,$AI$1),0)),0)),0)</f>
        <v>0</v>
      </c>
      <c r="BH518" s="1">
        <f>IFERROR(IF($AE518&gt;$AE517,VLOOKUP($AC518+AU$1,STOCK!$F$10:$AB$209,16,0),IF($AE518=$AE517,(IF(BH517&gt;=1,BH517-COUNTIFS($AE517:$AE517,$AC518,AU517:AU517,$AI$1),0)),0)),0)</f>
        <v>0</v>
      </c>
      <c r="BI518" s="1">
        <f>IFERROR(IF($AE518&gt;$AE517,VLOOKUP($AC518+AV$1,STOCK!$F$10:$AB$209,16,0),IF($AE518=$AE517,(IF(BI517&gt;=1,BI517-COUNTIFS($AE517:$AE517,$AC518,AV517:AV517,$AI$1),0)),0)),0)</f>
        <v>0</v>
      </c>
      <c r="BJ518" s="1">
        <f>IFERROR(IF($AE518&gt;$AE517,VLOOKUP($AC518+AW$1,STOCK!$F$10:$AB$209,16,0),IF($AE518=$AE517,(IF(BJ517&gt;=1,BJ517-COUNTIFS($AE517:$AE517,$AC518,AW517:AW517,$AI$1),0)),0)),0)</f>
        <v>0</v>
      </c>
      <c r="BK518" s="1">
        <f>IFERROR(IF($AE518&gt;$AE517,VLOOKUP($AC518+AX$1,STOCK!$F$10:$AB$209,16,0),IF($AE518=$AE517,(IF(BK517&gt;=1,BK517-COUNTIFS($AE517:$AE517,$AC518,AX517:AX517,$AI$1),0)),0)),0)</f>
        <v>0</v>
      </c>
      <c r="BL518" s="1">
        <f>IFERROR(IF($AE518&gt;$AE517,VLOOKUP($AC518+AL$1,STOCK!$F$10:$AB$209,17,0),IF($AE518=$AE517,(IF(BL517&gt;=1,BL517-COUNTIFS($AE517:$AE517,$AC518,AL517:AL517,$AI$2),0)),0)),0)</f>
        <v>0</v>
      </c>
      <c r="BM518" s="1">
        <f>IFERROR(IF($AE518&gt;$AE517,VLOOKUP($AC518+AM$1,STOCK!$F$10:$AB$209,17,0),IF($AE518=$AE517,(IF(BM517&gt;=1,BM517-COUNTIFS($AE517:$AE517,$AC518,AM517:AM517,$AI$2),0)),0)),0)</f>
        <v>0</v>
      </c>
      <c r="BN518" s="1">
        <f>IFERROR(IF($AE518&gt;$AE517,VLOOKUP($AC518+AN$1,STOCK!$F$10:$AB$209,17,0),IF($AE518=$AE517,(IF(BN517&gt;=1,BN517-COUNTIFS($AE517:$AE517,$AC518,AN517:AN517,$AI$2),0)),0)),0)</f>
        <v>0</v>
      </c>
      <c r="BO518" s="1">
        <f>IFERROR(IF($AE518&gt;$AE517,VLOOKUP($AC518+AO$1,STOCK!$F$10:$AB$209,17,0),IF($AE518=$AE517,(IF(BO517&gt;=1,BO517-COUNTIFS($AE517:$AE517,$AC518,AO517:AO517,$AI$2),0)),0)),0)</f>
        <v>0</v>
      </c>
      <c r="BP518" s="1">
        <f>IFERROR(IF($AE518&gt;$AE517,VLOOKUP($AC518+AP$1,STOCK!$F$10:$AB$209,17,0),IF($AE518=$AE517,(IF(BP517&gt;=1,BP517-COUNTIFS($AE517:$AE517,$AC518,AP517:AP517,$AI$2),0)),0)),0)</f>
        <v>0</v>
      </c>
      <c r="BQ518" s="1">
        <f>IFERROR(IF($AE518&gt;$AE517,VLOOKUP($AC518+AQ$1,STOCK!$F$10:$AB$209,17,0),IF($AE518=$AE517,(IF(BQ517&gt;=1,BQ517-COUNTIFS($AE517:$AE517,$AC518,AQ517:AQ517,$AI$2),0)),0)),0)</f>
        <v>0</v>
      </c>
      <c r="BR518" s="1">
        <f>IFERROR(IF($AE518&gt;$AE517,VLOOKUP($AC518+AR$1,STOCK!$F$10:$AB$209,17,0),IF($AE518=$AE517,(IF(BR517&gt;=1,BR517-COUNTIFS($AE517:$AE517,$AC518,AR517:AR517,$AI$2),0)),0)),0)</f>
        <v>0</v>
      </c>
      <c r="BS518" s="1">
        <f>IFERROR(IF($AE518&gt;$AE517,VLOOKUP($AC518+AS$1,STOCK!$F$10:$AB$209,17,0),IF($AE518=$AE517,(IF(BS517&gt;=1,BS517-COUNTIFS($AE517:$AE517,$AC518,AS517:AS517,$AI$2),0)),0)),0)</f>
        <v>0</v>
      </c>
      <c r="BT518" s="1">
        <f>IFERROR(IF($AE518&gt;$AE517,VLOOKUP($AC518+AT$1,STOCK!$F$10:$AB$209,17,0),IF($AE518=$AE517,(IF(BT517&gt;=1,BT517-COUNTIFS($AE517:$AE517,$AC518,AT517:AT517,$AI$2),0)),0)),0)</f>
        <v>0</v>
      </c>
      <c r="BU518" s="1">
        <f>IFERROR(IF($AE518&gt;$AE517,VLOOKUP($AC518+AU$1,STOCK!$F$10:$AB$209,17,0),IF($AE518=$AE517,(IF(BU517&gt;=1,BU517-COUNTIFS($AE517:$AE517,$AC518,AU517:AU517,$AI$2),0)),0)),0)</f>
        <v>0</v>
      </c>
      <c r="BV518" s="1">
        <f>IFERROR(IF($AE518&gt;$AE517,VLOOKUP($AC518+AV$1,STOCK!$F$10:$AB$209,17,0),IF($AE518=$AE517,(IF(BV517&gt;=1,BV517-COUNTIFS($AE517:$AE517,$AC518,AV517:AV517,$AI$2),0)),0)),0)</f>
        <v>0</v>
      </c>
      <c r="BW518" s="1">
        <f>IFERROR(IF($AE518&gt;$AE517,VLOOKUP($AC518+AW$1,STOCK!$F$10:$AB$209,17,0),IF($AE518=$AE517,(IF(BW517&gt;=1,BW517-COUNTIFS($AE517:$AE517,$AC518,AW517:AW517,$AI$2),0)),0)),0)</f>
        <v>0</v>
      </c>
      <c r="BX518" s="1">
        <f>IFERROR(IF($AE518&gt;$AE517,VLOOKUP($AC518+AX$1,STOCK!$F$10:$AB$209,17,0),IF($AE518=$AE517,(IF(BX517&gt;=1,BX517-COUNTIFS($AE517:$AE517,$AC518,AX517:AX517,$AI$2),0)),0)),0)</f>
        <v>0</v>
      </c>
    </row>
    <row r="519" spans="29:76" x14ac:dyDescent="0.25">
      <c r="AC519" s="1">
        <f t="shared" si="125"/>
        <v>0</v>
      </c>
      <c r="AD519" s="1">
        <f>IFERROR(IF(LEN(AK519)&gt;=1,VLOOKUP(HLOOKUP(AK519,PROFILE!$K$5:$V$8,4,0),PROFILE!$F$1:$G$3,2,0),0),0)</f>
        <v>0</v>
      </c>
      <c r="AE519" s="1">
        <f t="shared" si="126"/>
        <v>0</v>
      </c>
      <c r="AF519" s="1">
        <v>506</v>
      </c>
      <c r="AI519" s="1" t="str">
        <f>IFERROR(IF($AH519&gt;=1,VLOOKUP($AG519,STUDENT!$O$8:$Z$1507,3,0),""),"")</f>
        <v/>
      </c>
      <c r="AJ519" s="1" t="str">
        <f>IFERROR(IF($AH519&gt;=1,VLOOKUP($AG519,STUDENT!$O$8:$Z$1507,4,0),""),"")</f>
        <v/>
      </c>
      <c r="AK519" s="1" t="str">
        <f>IFERROR(IF($AH519&gt;=1,VLOOKUP($AG519,STUDENT!$O$8:$Z$1507,6,0),""),"")</f>
        <v/>
      </c>
      <c r="AL519" s="1" t="str">
        <f t="shared" si="127"/>
        <v/>
      </c>
      <c r="AM519" s="1" t="str">
        <f t="shared" si="128"/>
        <v/>
      </c>
      <c r="AN519" s="1" t="str">
        <f t="shared" si="129"/>
        <v/>
      </c>
      <c r="AO519" s="1" t="str">
        <f t="shared" si="130"/>
        <v/>
      </c>
      <c r="AP519" s="1" t="str">
        <f t="shared" si="131"/>
        <v/>
      </c>
      <c r="AQ519" s="1" t="str">
        <f t="shared" si="132"/>
        <v/>
      </c>
      <c r="AR519" s="1" t="str">
        <f t="shared" si="133"/>
        <v/>
      </c>
      <c r="AS519" s="1" t="str">
        <f t="shared" si="134"/>
        <v/>
      </c>
      <c r="AT519" s="1" t="str">
        <f t="shared" si="135"/>
        <v/>
      </c>
      <c r="AU519" s="1" t="str">
        <f t="shared" si="136"/>
        <v/>
      </c>
      <c r="AV519" s="1" t="str">
        <f t="shared" si="137"/>
        <v/>
      </c>
      <c r="AW519" s="1" t="str">
        <f t="shared" si="138"/>
        <v/>
      </c>
      <c r="AX519" s="1" t="str">
        <f t="shared" si="139"/>
        <v/>
      </c>
      <c r="AY519" s="1">
        <f>IFERROR(IF($AE519&gt;$AE518,VLOOKUP($AC519+AL$1,STOCK!$F$10:$AB$209,16,0),IF($AE519=$AE518,(IF(AY518&gt;=1,AY518-COUNTIFS($AE518:$AE518,$AC519,AL518:AL518,$AI$1),0)),0)),0)</f>
        <v>0</v>
      </c>
      <c r="AZ519" s="1">
        <f>IFERROR(IF($AE519&gt;$AE518,VLOOKUP($AC519+AM$1,STOCK!$F$10:$AB$209,16,0),IF($AE519=$AE518,(IF(AZ518&gt;=1,AZ518-COUNTIFS($AE518:$AE518,$AC519,AM518:AM518,$AI$1),0)),0)),0)</f>
        <v>0</v>
      </c>
      <c r="BA519" s="1">
        <f>IFERROR(IF($AE519&gt;$AE518,VLOOKUP($AC519+AN$1,STOCK!$F$10:$AB$209,16,0),IF($AE519=$AE518,(IF(BA518&gt;=1,BA518-COUNTIFS($AE518:$AE518,$AC519,AN518:AN518,$AI$1),0)),0)),0)</f>
        <v>0</v>
      </c>
      <c r="BB519" s="1">
        <f>IFERROR(IF($AE519&gt;$AE518,VLOOKUP($AC519+AO$1,STOCK!$F$10:$AB$209,16,0),IF($AE519=$AE518,(IF(BB518&gt;=1,BB518-COUNTIFS($AE518:$AE518,$AC519,AO518:AO518,$AI$1),0)),0)),0)</f>
        <v>0</v>
      </c>
      <c r="BC519" s="1">
        <f>IFERROR(IF($AE519&gt;$AE518,VLOOKUP($AC519+AP$1,STOCK!$F$10:$AB$209,16,0),IF($AE519=$AE518,(IF(BC518&gt;=1,BC518-COUNTIFS($AE518:$AE518,$AC519,AP518:AP518,$AI$1),0)),0)),0)</f>
        <v>0</v>
      </c>
      <c r="BD519" s="1">
        <f>IFERROR(IF($AE519&gt;$AE518,VLOOKUP($AC519+AQ$1,STOCK!$F$10:$AB$209,16,0),IF($AE519=$AE518,(IF(BD518&gt;=1,BD518-COUNTIFS($AE518:$AE518,$AC519,AQ518:AQ518,$AI$1),0)),0)),0)</f>
        <v>0</v>
      </c>
      <c r="BE519" s="1">
        <f>IFERROR(IF($AE519&gt;$AE518,VLOOKUP($AC519+AR$1,STOCK!$F$10:$AB$209,16,0),IF($AE519=$AE518,(IF(BE518&gt;=1,BE518-COUNTIFS($AE518:$AE518,$AC519,AR518:AR518,$AI$1),0)),0)),0)</f>
        <v>0</v>
      </c>
      <c r="BF519" s="1">
        <f>IFERROR(IF($AE519&gt;$AE518,VLOOKUP($AC519+AS$1,STOCK!$F$10:$AB$209,16,0),IF($AE519=$AE518,(IF(BF518&gt;=1,BF518-COUNTIFS($AE518:$AE518,$AC519,AS518:AS518,$AI$1),0)),0)),0)</f>
        <v>0</v>
      </c>
      <c r="BG519" s="1">
        <f>IFERROR(IF($AE519&gt;$AE518,VLOOKUP($AC519+AT$1,STOCK!$F$10:$AB$209,16,0),IF($AE519=$AE518,(IF(BG518&gt;=1,BG518-COUNTIFS($AE518:$AE518,$AC519,AT518:AT518,$AI$1),0)),0)),0)</f>
        <v>0</v>
      </c>
      <c r="BH519" s="1">
        <f>IFERROR(IF($AE519&gt;$AE518,VLOOKUP($AC519+AU$1,STOCK!$F$10:$AB$209,16,0),IF($AE519=$AE518,(IF(BH518&gt;=1,BH518-COUNTIFS($AE518:$AE518,$AC519,AU518:AU518,$AI$1),0)),0)),0)</f>
        <v>0</v>
      </c>
      <c r="BI519" s="1">
        <f>IFERROR(IF($AE519&gt;$AE518,VLOOKUP($AC519+AV$1,STOCK!$F$10:$AB$209,16,0),IF($AE519=$AE518,(IF(BI518&gt;=1,BI518-COUNTIFS($AE518:$AE518,$AC519,AV518:AV518,$AI$1),0)),0)),0)</f>
        <v>0</v>
      </c>
      <c r="BJ519" s="1">
        <f>IFERROR(IF($AE519&gt;$AE518,VLOOKUP($AC519+AW$1,STOCK!$F$10:$AB$209,16,0),IF($AE519=$AE518,(IF(BJ518&gt;=1,BJ518-COUNTIFS($AE518:$AE518,$AC519,AW518:AW518,$AI$1),0)),0)),0)</f>
        <v>0</v>
      </c>
      <c r="BK519" s="1">
        <f>IFERROR(IF($AE519&gt;$AE518,VLOOKUP($AC519+AX$1,STOCK!$F$10:$AB$209,16,0),IF($AE519=$AE518,(IF(BK518&gt;=1,BK518-COUNTIFS($AE518:$AE518,$AC519,AX518:AX518,$AI$1),0)),0)),0)</f>
        <v>0</v>
      </c>
      <c r="BL519" s="1">
        <f>IFERROR(IF($AE519&gt;$AE518,VLOOKUP($AC519+AL$1,STOCK!$F$10:$AB$209,17,0),IF($AE519=$AE518,(IF(BL518&gt;=1,BL518-COUNTIFS($AE518:$AE518,$AC519,AL518:AL518,$AI$2),0)),0)),0)</f>
        <v>0</v>
      </c>
      <c r="BM519" s="1">
        <f>IFERROR(IF($AE519&gt;$AE518,VLOOKUP($AC519+AM$1,STOCK!$F$10:$AB$209,17,0),IF($AE519=$AE518,(IF(BM518&gt;=1,BM518-COUNTIFS($AE518:$AE518,$AC519,AM518:AM518,$AI$2),0)),0)),0)</f>
        <v>0</v>
      </c>
      <c r="BN519" s="1">
        <f>IFERROR(IF($AE519&gt;$AE518,VLOOKUP($AC519+AN$1,STOCK!$F$10:$AB$209,17,0),IF($AE519=$AE518,(IF(BN518&gt;=1,BN518-COUNTIFS($AE518:$AE518,$AC519,AN518:AN518,$AI$2),0)),0)),0)</f>
        <v>0</v>
      </c>
      <c r="BO519" s="1">
        <f>IFERROR(IF($AE519&gt;$AE518,VLOOKUP($AC519+AO$1,STOCK!$F$10:$AB$209,17,0),IF($AE519=$AE518,(IF(BO518&gt;=1,BO518-COUNTIFS($AE518:$AE518,$AC519,AO518:AO518,$AI$2),0)),0)),0)</f>
        <v>0</v>
      </c>
      <c r="BP519" s="1">
        <f>IFERROR(IF($AE519&gt;$AE518,VLOOKUP($AC519+AP$1,STOCK!$F$10:$AB$209,17,0),IF($AE519=$AE518,(IF(BP518&gt;=1,BP518-COUNTIFS($AE518:$AE518,$AC519,AP518:AP518,$AI$2),0)),0)),0)</f>
        <v>0</v>
      </c>
      <c r="BQ519" s="1">
        <f>IFERROR(IF($AE519&gt;$AE518,VLOOKUP($AC519+AQ$1,STOCK!$F$10:$AB$209,17,0),IF($AE519=$AE518,(IF(BQ518&gt;=1,BQ518-COUNTIFS($AE518:$AE518,$AC519,AQ518:AQ518,$AI$2),0)),0)),0)</f>
        <v>0</v>
      </c>
      <c r="BR519" s="1">
        <f>IFERROR(IF($AE519&gt;$AE518,VLOOKUP($AC519+AR$1,STOCK!$F$10:$AB$209,17,0),IF($AE519=$AE518,(IF(BR518&gt;=1,BR518-COUNTIFS($AE518:$AE518,$AC519,AR518:AR518,$AI$2),0)),0)),0)</f>
        <v>0</v>
      </c>
      <c r="BS519" s="1">
        <f>IFERROR(IF($AE519&gt;$AE518,VLOOKUP($AC519+AS$1,STOCK!$F$10:$AB$209,17,0),IF($AE519=$AE518,(IF(BS518&gt;=1,BS518-COUNTIFS($AE518:$AE518,$AC519,AS518:AS518,$AI$2),0)),0)),0)</f>
        <v>0</v>
      </c>
      <c r="BT519" s="1">
        <f>IFERROR(IF($AE519&gt;$AE518,VLOOKUP($AC519+AT$1,STOCK!$F$10:$AB$209,17,0),IF($AE519=$AE518,(IF(BT518&gt;=1,BT518-COUNTIFS($AE518:$AE518,$AC519,AT518:AT518,$AI$2),0)),0)),0)</f>
        <v>0</v>
      </c>
      <c r="BU519" s="1">
        <f>IFERROR(IF($AE519&gt;$AE518,VLOOKUP($AC519+AU$1,STOCK!$F$10:$AB$209,17,0),IF($AE519=$AE518,(IF(BU518&gt;=1,BU518-COUNTIFS($AE518:$AE518,$AC519,AU518:AU518,$AI$2),0)),0)),0)</f>
        <v>0</v>
      </c>
      <c r="BV519" s="1">
        <f>IFERROR(IF($AE519&gt;$AE518,VLOOKUP($AC519+AV$1,STOCK!$F$10:$AB$209,17,0),IF($AE519=$AE518,(IF(BV518&gt;=1,BV518-COUNTIFS($AE518:$AE518,$AC519,AV518:AV518,$AI$2),0)),0)),0)</f>
        <v>0</v>
      </c>
      <c r="BW519" s="1">
        <f>IFERROR(IF($AE519&gt;$AE518,VLOOKUP($AC519+AW$1,STOCK!$F$10:$AB$209,17,0),IF($AE519=$AE518,(IF(BW518&gt;=1,BW518-COUNTIFS($AE518:$AE518,$AC519,AW518:AW518,$AI$2),0)),0)),0)</f>
        <v>0</v>
      </c>
      <c r="BX519" s="1">
        <f>IFERROR(IF($AE519&gt;$AE518,VLOOKUP($AC519+AX$1,STOCK!$F$10:$AB$209,17,0),IF($AE519=$AE518,(IF(BX518&gt;=1,BX518-COUNTIFS($AE518:$AE518,$AC519,AX518:AX518,$AI$2),0)),0)),0)</f>
        <v>0</v>
      </c>
    </row>
    <row r="520" spans="29:76" x14ac:dyDescent="0.25">
      <c r="AC520" s="1">
        <f t="shared" si="125"/>
        <v>0</v>
      </c>
      <c r="AD520" s="1">
        <f>IFERROR(IF(LEN(AK520)&gt;=1,VLOOKUP(HLOOKUP(AK520,PROFILE!$K$5:$V$8,4,0),PROFILE!$F$1:$G$3,2,0),0),0)</f>
        <v>0</v>
      </c>
      <c r="AE520" s="1">
        <f t="shared" si="126"/>
        <v>0</v>
      </c>
      <c r="AF520" s="1">
        <v>507</v>
      </c>
      <c r="AI520" s="1" t="str">
        <f>IFERROR(IF($AH520&gt;=1,VLOOKUP($AG520,STUDENT!$O$8:$Z$1507,3,0),""),"")</f>
        <v/>
      </c>
      <c r="AJ520" s="1" t="str">
        <f>IFERROR(IF($AH520&gt;=1,VLOOKUP($AG520,STUDENT!$O$8:$Z$1507,4,0),""),"")</f>
        <v/>
      </c>
      <c r="AK520" s="1" t="str">
        <f>IFERROR(IF($AH520&gt;=1,VLOOKUP($AG520,STUDENT!$O$8:$Z$1507,6,0),""),"")</f>
        <v/>
      </c>
      <c r="AL520" s="1" t="str">
        <f t="shared" si="127"/>
        <v/>
      </c>
      <c r="AM520" s="1" t="str">
        <f t="shared" si="128"/>
        <v/>
      </c>
      <c r="AN520" s="1" t="str">
        <f t="shared" si="129"/>
        <v/>
      </c>
      <c r="AO520" s="1" t="str">
        <f t="shared" si="130"/>
        <v/>
      </c>
      <c r="AP520" s="1" t="str">
        <f t="shared" si="131"/>
        <v/>
      </c>
      <c r="AQ520" s="1" t="str">
        <f t="shared" si="132"/>
        <v/>
      </c>
      <c r="AR520" s="1" t="str">
        <f t="shared" si="133"/>
        <v/>
      </c>
      <c r="AS520" s="1" t="str">
        <f t="shared" si="134"/>
        <v/>
      </c>
      <c r="AT520" s="1" t="str">
        <f t="shared" si="135"/>
        <v/>
      </c>
      <c r="AU520" s="1" t="str">
        <f t="shared" si="136"/>
        <v/>
      </c>
      <c r="AV520" s="1" t="str">
        <f t="shared" si="137"/>
        <v/>
      </c>
      <c r="AW520" s="1" t="str">
        <f t="shared" si="138"/>
        <v/>
      </c>
      <c r="AX520" s="1" t="str">
        <f t="shared" si="139"/>
        <v/>
      </c>
      <c r="AY520" s="1">
        <f>IFERROR(IF($AE520&gt;$AE519,VLOOKUP($AC520+AL$1,STOCK!$F$10:$AB$209,16,0),IF($AE520=$AE519,(IF(AY519&gt;=1,AY519-COUNTIFS($AE519:$AE519,$AC520,AL519:AL519,$AI$1),0)),0)),0)</f>
        <v>0</v>
      </c>
      <c r="AZ520" s="1">
        <f>IFERROR(IF($AE520&gt;$AE519,VLOOKUP($AC520+AM$1,STOCK!$F$10:$AB$209,16,0),IF($AE520=$AE519,(IF(AZ519&gt;=1,AZ519-COUNTIFS($AE519:$AE519,$AC520,AM519:AM519,$AI$1),0)),0)),0)</f>
        <v>0</v>
      </c>
      <c r="BA520" s="1">
        <f>IFERROR(IF($AE520&gt;$AE519,VLOOKUP($AC520+AN$1,STOCK!$F$10:$AB$209,16,0),IF($AE520=$AE519,(IF(BA519&gt;=1,BA519-COUNTIFS($AE519:$AE519,$AC520,AN519:AN519,$AI$1),0)),0)),0)</f>
        <v>0</v>
      </c>
      <c r="BB520" s="1">
        <f>IFERROR(IF($AE520&gt;$AE519,VLOOKUP($AC520+AO$1,STOCK!$F$10:$AB$209,16,0),IF($AE520=$AE519,(IF(BB519&gt;=1,BB519-COUNTIFS($AE519:$AE519,$AC520,AO519:AO519,$AI$1),0)),0)),0)</f>
        <v>0</v>
      </c>
      <c r="BC520" s="1">
        <f>IFERROR(IF($AE520&gt;$AE519,VLOOKUP($AC520+AP$1,STOCK!$F$10:$AB$209,16,0),IF($AE520=$AE519,(IF(BC519&gt;=1,BC519-COUNTIFS($AE519:$AE519,$AC520,AP519:AP519,$AI$1),0)),0)),0)</f>
        <v>0</v>
      </c>
      <c r="BD520" s="1">
        <f>IFERROR(IF($AE520&gt;$AE519,VLOOKUP($AC520+AQ$1,STOCK!$F$10:$AB$209,16,0),IF($AE520=$AE519,(IF(BD519&gt;=1,BD519-COUNTIFS($AE519:$AE519,$AC520,AQ519:AQ519,$AI$1),0)),0)),0)</f>
        <v>0</v>
      </c>
      <c r="BE520" s="1">
        <f>IFERROR(IF($AE520&gt;$AE519,VLOOKUP($AC520+AR$1,STOCK!$F$10:$AB$209,16,0),IF($AE520=$AE519,(IF(BE519&gt;=1,BE519-COUNTIFS($AE519:$AE519,$AC520,AR519:AR519,$AI$1),0)),0)),0)</f>
        <v>0</v>
      </c>
      <c r="BF520" s="1">
        <f>IFERROR(IF($AE520&gt;$AE519,VLOOKUP($AC520+AS$1,STOCK!$F$10:$AB$209,16,0),IF($AE520=$AE519,(IF(BF519&gt;=1,BF519-COUNTIFS($AE519:$AE519,$AC520,AS519:AS519,$AI$1),0)),0)),0)</f>
        <v>0</v>
      </c>
      <c r="BG520" s="1">
        <f>IFERROR(IF($AE520&gt;$AE519,VLOOKUP($AC520+AT$1,STOCK!$F$10:$AB$209,16,0),IF($AE520=$AE519,(IF(BG519&gt;=1,BG519-COUNTIFS($AE519:$AE519,$AC520,AT519:AT519,$AI$1),0)),0)),0)</f>
        <v>0</v>
      </c>
      <c r="BH520" s="1">
        <f>IFERROR(IF($AE520&gt;$AE519,VLOOKUP($AC520+AU$1,STOCK!$F$10:$AB$209,16,0),IF($AE520=$AE519,(IF(BH519&gt;=1,BH519-COUNTIFS($AE519:$AE519,$AC520,AU519:AU519,$AI$1),0)),0)),0)</f>
        <v>0</v>
      </c>
      <c r="BI520" s="1">
        <f>IFERROR(IF($AE520&gt;$AE519,VLOOKUP($AC520+AV$1,STOCK!$F$10:$AB$209,16,0),IF($AE520=$AE519,(IF(BI519&gt;=1,BI519-COUNTIFS($AE519:$AE519,$AC520,AV519:AV519,$AI$1),0)),0)),0)</f>
        <v>0</v>
      </c>
      <c r="BJ520" s="1">
        <f>IFERROR(IF($AE520&gt;$AE519,VLOOKUP($AC520+AW$1,STOCK!$F$10:$AB$209,16,0),IF($AE520=$AE519,(IF(BJ519&gt;=1,BJ519-COUNTIFS($AE519:$AE519,$AC520,AW519:AW519,$AI$1),0)),0)),0)</f>
        <v>0</v>
      </c>
      <c r="BK520" s="1">
        <f>IFERROR(IF($AE520&gt;$AE519,VLOOKUP($AC520+AX$1,STOCK!$F$10:$AB$209,16,0),IF($AE520=$AE519,(IF(BK519&gt;=1,BK519-COUNTIFS($AE519:$AE519,$AC520,AX519:AX519,$AI$1),0)),0)),0)</f>
        <v>0</v>
      </c>
      <c r="BL520" s="1">
        <f>IFERROR(IF($AE520&gt;$AE519,VLOOKUP($AC520+AL$1,STOCK!$F$10:$AB$209,17,0),IF($AE520=$AE519,(IF(BL519&gt;=1,BL519-COUNTIFS($AE519:$AE519,$AC520,AL519:AL519,$AI$2),0)),0)),0)</f>
        <v>0</v>
      </c>
      <c r="BM520" s="1">
        <f>IFERROR(IF($AE520&gt;$AE519,VLOOKUP($AC520+AM$1,STOCK!$F$10:$AB$209,17,0),IF($AE520=$AE519,(IF(BM519&gt;=1,BM519-COUNTIFS($AE519:$AE519,$AC520,AM519:AM519,$AI$2),0)),0)),0)</f>
        <v>0</v>
      </c>
      <c r="BN520" s="1">
        <f>IFERROR(IF($AE520&gt;$AE519,VLOOKUP($AC520+AN$1,STOCK!$F$10:$AB$209,17,0),IF($AE520=$AE519,(IF(BN519&gt;=1,BN519-COUNTIFS($AE519:$AE519,$AC520,AN519:AN519,$AI$2),0)),0)),0)</f>
        <v>0</v>
      </c>
      <c r="BO520" s="1">
        <f>IFERROR(IF($AE520&gt;$AE519,VLOOKUP($AC520+AO$1,STOCK!$F$10:$AB$209,17,0),IF($AE520=$AE519,(IF(BO519&gt;=1,BO519-COUNTIFS($AE519:$AE519,$AC520,AO519:AO519,$AI$2),0)),0)),0)</f>
        <v>0</v>
      </c>
      <c r="BP520" s="1">
        <f>IFERROR(IF($AE520&gt;$AE519,VLOOKUP($AC520+AP$1,STOCK!$F$10:$AB$209,17,0),IF($AE520=$AE519,(IF(BP519&gt;=1,BP519-COUNTIFS($AE519:$AE519,$AC520,AP519:AP519,$AI$2),0)),0)),0)</f>
        <v>0</v>
      </c>
      <c r="BQ520" s="1">
        <f>IFERROR(IF($AE520&gt;$AE519,VLOOKUP($AC520+AQ$1,STOCK!$F$10:$AB$209,17,0),IF($AE520=$AE519,(IF(BQ519&gt;=1,BQ519-COUNTIFS($AE519:$AE519,$AC520,AQ519:AQ519,$AI$2),0)),0)),0)</f>
        <v>0</v>
      </c>
      <c r="BR520" s="1">
        <f>IFERROR(IF($AE520&gt;$AE519,VLOOKUP($AC520+AR$1,STOCK!$F$10:$AB$209,17,0),IF($AE520=$AE519,(IF(BR519&gt;=1,BR519-COUNTIFS($AE519:$AE519,$AC520,AR519:AR519,$AI$2),0)),0)),0)</f>
        <v>0</v>
      </c>
      <c r="BS520" s="1">
        <f>IFERROR(IF($AE520&gt;$AE519,VLOOKUP($AC520+AS$1,STOCK!$F$10:$AB$209,17,0),IF($AE520=$AE519,(IF(BS519&gt;=1,BS519-COUNTIFS($AE519:$AE519,$AC520,AS519:AS519,$AI$2),0)),0)),0)</f>
        <v>0</v>
      </c>
      <c r="BT520" s="1">
        <f>IFERROR(IF($AE520&gt;$AE519,VLOOKUP($AC520+AT$1,STOCK!$F$10:$AB$209,17,0),IF($AE520=$AE519,(IF(BT519&gt;=1,BT519-COUNTIFS($AE519:$AE519,$AC520,AT519:AT519,$AI$2),0)),0)),0)</f>
        <v>0</v>
      </c>
      <c r="BU520" s="1">
        <f>IFERROR(IF($AE520&gt;$AE519,VLOOKUP($AC520+AU$1,STOCK!$F$10:$AB$209,17,0),IF($AE520=$AE519,(IF(BU519&gt;=1,BU519-COUNTIFS($AE519:$AE519,$AC520,AU519:AU519,$AI$2),0)),0)),0)</f>
        <v>0</v>
      </c>
      <c r="BV520" s="1">
        <f>IFERROR(IF($AE520&gt;$AE519,VLOOKUP($AC520+AV$1,STOCK!$F$10:$AB$209,17,0),IF($AE520=$AE519,(IF(BV519&gt;=1,BV519-COUNTIFS($AE519:$AE519,$AC520,AV519:AV519,$AI$2),0)),0)),0)</f>
        <v>0</v>
      </c>
      <c r="BW520" s="1">
        <f>IFERROR(IF($AE520&gt;$AE519,VLOOKUP($AC520+AW$1,STOCK!$F$10:$AB$209,17,0),IF($AE520=$AE519,(IF(BW519&gt;=1,BW519-COUNTIFS($AE519:$AE519,$AC520,AW519:AW519,$AI$2),0)),0)),0)</f>
        <v>0</v>
      </c>
      <c r="BX520" s="1">
        <f>IFERROR(IF($AE520&gt;$AE519,VLOOKUP($AC520+AX$1,STOCK!$F$10:$AB$209,17,0),IF($AE520=$AE519,(IF(BX519&gt;=1,BX519-COUNTIFS($AE519:$AE519,$AC520,AX519:AX519,$AI$2),0)),0)),0)</f>
        <v>0</v>
      </c>
    </row>
    <row r="521" spans="29:76" x14ac:dyDescent="0.25">
      <c r="AC521" s="1">
        <f t="shared" si="125"/>
        <v>0</v>
      </c>
      <c r="AD521" s="1">
        <f>IFERROR(IF(LEN(AK521)&gt;=1,VLOOKUP(HLOOKUP(AK521,PROFILE!$K$5:$V$8,4,0),PROFILE!$F$1:$G$3,2,0),0),0)</f>
        <v>0</v>
      </c>
      <c r="AE521" s="1">
        <f t="shared" si="126"/>
        <v>0</v>
      </c>
      <c r="AF521" s="1">
        <v>508</v>
      </c>
      <c r="AI521" s="1" t="str">
        <f>IFERROR(IF($AH521&gt;=1,VLOOKUP($AG521,STUDENT!$O$8:$Z$1507,3,0),""),"")</f>
        <v/>
      </c>
      <c r="AJ521" s="1" t="str">
        <f>IFERROR(IF($AH521&gt;=1,VLOOKUP($AG521,STUDENT!$O$8:$Z$1507,4,0),""),"")</f>
        <v/>
      </c>
      <c r="AK521" s="1" t="str">
        <f>IFERROR(IF($AH521&gt;=1,VLOOKUP($AG521,STUDENT!$O$8:$Z$1507,6,0),""),"")</f>
        <v/>
      </c>
      <c r="AL521" s="1" t="str">
        <f t="shared" si="127"/>
        <v/>
      </c>
      <c r="AM521" s="1" t="str">
        <f t="shared" si="128"/>
        <v/>
      </c>
      <c r="AN521" s="1" t="str">
        <f t="shared" si="129"/>
        <v/>
      </c>
      <c r="AO521" s="1" t="str">
        <f t="shared" si="130"/>
        <v/>
      </c>
      <c r="AP521" s="1" t="str">
        <f t="shared" si="131"/>
        <v/>
      </c>
      <c r="AQ521" s="1" t="str">
        <f t="shared" si="132"/>
        <v/>
      </c>
      <c r="AR521" s="1" t="str">
        <f t="shared" si="133"/>
        <v/>
      </c>
      <c r="AS521" s="1" t="str">
        <f t="shared" si="134"/>
        <v/>
      </c>
      <c r="AT521" s="1" t="str">
        <f t="shared" si="135"/>
        <v/>
      </c>
      <c r="AU521" s="1" t="str">
        <f t="shared" si="136"/>
        <v/>
      </c>
      <c r="AV521" s="1" t="str">
        <f t="shared" si="137"/>
        <v/>
      </c>
      <c r="AW521" s="1" t="str">
        <f t="shared" si="138"/>
        <v/>
      </c>
      <c r="AX521" s="1" t="str">
        <f t="shared" si="139"/>
        <v/>
      </c>
      <c r="AY521" s="1">
        <f>IFERROR(IF($AE521&gt;$AE520,VLOOKUP($AC521+AL$1,STOCK!$F$10:$AB$209,16,0),IF($AE521=$AE520,(IF(AY520&gt;=1,AY520-COUNTIFS($AE520:$AE520,$AC521,AL520:AL520,$AI$1),0)),0)),0)</f>
        <v>0</v>
      </c>
      <c r="AZ521" s="1">
        <f>IFERROR(IF($AE521&gt;$AE520,VLOOKUP($AC521+AM$1,STOCK!$F$10:$AB$209,16,0),IF($AE521=$AE520,(IF(AZ520&gt;=1,AZ520-COUNTIFS($AE520:$AE520,$AC521,AM520:AM520,$AI$1),0)),0)),0)</f>
        <v>0</v>
      </c>
      <c r="BA521" s="1">
        <f>IFERROR(IF($AE521&gt;$AE520,VLOOKUP($AC521+AN$1,STOCK!$F$10:$AB$209,16,0),IF($AE521=$AE520,(IF(BA520&gt;=1,BA520-COUNTIFS($AE520:$AE520,$AC521,AN520:AN520,$AI$1),0)),0)),0)</f>
        <v>0</v>
      </c>
      <c r="BB521" s="1">
        <f>IFERROR(IF($AE521&gt;$AE520,VLOOKUP($AC521+AO$1,STOCK!$F$10:$AB$209,16,0),IF($AE521=$AE520,(IF(BB520&gt;=1,BB520-COUNTIFS($AE520:$AE520,$AC521,AO520:AO520,$AI$1),0)),0)),0)</f>
        <v>0</v>
      </c>
      <c r="BC521" s="1">
        <f>IFERROR(IF($AE521&gt;$AE520,VLOOKUP($AC521+AP$1,STOCK!$F$10:$AB$209,16,0),IF($AE521=$AE520,(IF(BC520&gt;=1,BC520-COUNTIFS($AE520:$AE520,$AC521,AP520:AP520,$AI$1),0)),0)),0)</f>
        <v>0</v>
      </c>
      <c r="BD521" s="1">
        <f>IFERROR(IF($AE521&gt;$AE520,VLOOKUP($AC521+AQ$1,STOCK!$F$10:$AB$209,16,0),IF($AE521=$AE520,(IF(BD520&gt;=1,BD520-COUNTIFS($AE520:$AE520,$AC521,AQ520:AQ520,$AI$1),0)),0)),0)</f>
        <v>0</v>
      </c>
      <c r="BE521" s="1">
        <f>IFERROR(IF($AE521&gt;$AE520,VLOOKUP($AC521+AR$1,STOCK!$F$10:$AB$209,16,0),IF($AE521=$AE520,(IF(BE520&gt;=1,BE520-COUNTIFS($AE520:$AE520,$AC521,AR520:AR520,$AI$1),0)),0)),0)</f>
        <v>0</v>
      </c>
      <c r="BF521" s="1">
        <f>IFERROR(IF($AE521&gt;$AE520,VLOOKUP($AC521+AS$1,STOCK!$F$10:$AB$209,16,0),IF($AE521=$AE520,(IF(BF520&gt;=1,BF520-COUNTIFS($AE520:$AE520,$AC521,AS520:AS520,$AI$1),0)),0)),0)</f>
        <v>0</v>
      </c>
      <c r="BG521" s="1">
        <f>IFERROR(IF($AE521&gt;$AE520,VLOOKUP($AC521+AT$1,STOCK!$F$10:$AB$209,16,0),IF($AE521=$AE520,(IF(BG520&gt;=1,BG520-COUNTIFS($AE520:$AE520,$AC521,AT520:AT520,$AI$1),0)),0)),0)</f>
        <v>0</v>
      </c>
      <c r="BH521" s="1">
        <f>IFERROR(IF($AE521&gt;$AE520,VLOOKUP($AC521+AU$1,STOCK!$F$10:$AB$209,16,0),IF($AE521=$AE520,(IF(BH520&gt;=1,BH520-COUNTIFS($AE520:$AE520,$AC521,AU520:AU520,$AI$1),0)),0)),0)</f>
        <v>0</v>
      </c>
      <c r="BI521" s="1">
        <f>IFERROR(IF($AE521&gt;$AE520,VLOOKUP($AC521+AV$1,STOCK!$F$10:$AB$209,16,0),IF($AE521=$AE520,(IF(BI520&gt;=1,BI520-COUNTIFS($AE520:$AE520,$AC521,AV520:AV520,$AI$1),0)),0)),0)</f>
        <v>0</v>
      </c>
      <c r="BJ521" s="1">
        <f>IFERROR(IF($AE521&gt;$AE520,VLOOKUP($AC521+AW$1,STOCK!$F$10:$AB$209,16,0),IF($AE521=$AE520,(IF(BJ520&gt;=1,BJ520-COUNTIFS($AE520:$AE520,$AC521,AW520:AW520,$AI$1),0)),0)),0)</f>
        <v>0</v>
      </c>
      <c r="BK521" s="1">
        <f>IFERROR(IF($AE521&gt;$AE520,VLOOKUP($AC521+AX$1,STOCK!$F$10:$AB$209,16,0),IF($AE521=$AE520,(IF(BK520&gt;=1,BK520-COUNTIFS($AE520:$AE520,$AC521,AX520:AX520,$AI$1),0)),0)),0)</f>
        <v>0</v>
      </c>
      <c r="BL521" s="1">
        <f>IFERROR(IF($AE521&gt;$AE520,VLOOKUP($AC521+AL$1,STOCK!$F$10:$AB$209,17,0),IF($AE521=$AE520,(IF(BL520&gt;=1,BL520-COUNTIFS($AE520:$AE520,$AC521,AL520:AL520,$AI$2),0)),0)),0)</f>
        <v>0</v>
      </c>
      <c r="BM521" s="1">
        <f>IFERROR(IF($AE521&gt;$AE520,VLOOKUP($AC521+AM$1,STOCK!$F$10:$AB$209,17,0),IF($AE521=$AE520,(IF(BM520&gt;=1,BM520-COUNTIFS($AE520:$AE520,$AC521,AM520:AM520,$AI$2),0)),0)),0)</f>
        <v>0</v>
      </c>
      <c r="BN521" s="1">
        <f>IFERROR(IF($AE521&gt;$AE520,VLOOKUP($AC521+AN$1,STOCK!$F$10:$AB$209,17,0),IF($AE521=$AE520,(IF(BN520&gt;=1,BN520-COUNTIFS($AE520:$AE520,$AC521,AN520:AN520,$AI$2),0)),0)),0)</f>
        <v>0</v>
      </c>
      <c r="BO521" s="1">
        <f>IFERROR(IF($AE521&gt;$AE520,VLOOKUP($AC521+AO$1,STOCK!$F$10:$AB$209,17,0),IF($AE521=$AE520,(IF(BO520&gt;=1,BO520-COUNTIFS($AE520:$AE520,$AC521,AO520:AO520,$AI$2),0)),0)),0)</f>
        <v>0</v>
      </c>
      <c r="BP521" s="1">
        <f>IFERROR(IF($AE521&gt;$AE520,VLOOKUP($AC521+AP$1,STOCK!$F$10:$AB$209,17,0),IF($AE521=$AE520,(IF(BP520&gt;=1,BP520-COUNTIFS($AE520:$AE520,$AC521,AP520:AP520,$AI$2),0)),0)),0)</f>
        <v>0</v>
      </c>
      <c r="BQ521" s="1">
        <f>IFERROR(IF($AE521&gt;$AE520,VLOOKUP($AC521+AQ$1,STOCK!$F$10:$AB$209,17,0),IF($AE521=$AE520,(IF(BQ520&gt;=1,BQ520-COUNTIFS($AE520:$AE520,$AC521,AQ520:AQ520,$AI$2),0)),0)),0)</f>
        <v>0</v>
      </c>
      <c r="BR521" s="1">
        <f>IFERROR(IF($AE521&gt;$AE520,VLOOKUP($AC521+AR$1,STOCK!$F$10:$AB$209,17,0),IF($AE521=$AE520,(IF(BR520&gt;=1,BR520-COUNTIFS($AE520:$AE520,$AC521,AR520:AR520,$AI$2),0)),0)),0)</f>
        <v>0</v>
      </c>
      <c r="BS521" s="1">
        <f>IFERROR(IF($AE521&gt;$AE520,VLOOKUP($AC521+AS$1,STOCK!$F$10:$AB$209,17,0),IF($AE521=$AE520,(IF(BS520&gt;=1,BS520-COUNTIFS($AE520:$AE520,$AC521,AS520:AS520,$AI$2),0)),0)),0)</f>
        <v>0</v>
      </c>
      <c r="BT521" s="1">
        <f>IFERROR(IF($AE521&gt;$AE520,VLOOKUP($AC521+AT$1,STOCK!$F$10:$AB$209,17,0),IF($AE521=$AE520,(IF(BT520&gt;=1,BT520-COUNTIFS($AE520:$AE520,$AC521,AT520:AT520,$AI$2),0)),0)),0)</f>
        <v>0</v>
      </c>
      <c r="BU521" s="1">
        <f>IFERROR(IF($AE521&gt;$AE520,VLOOKUP($AC521+AU$1,STOCK!$F$10:$AB$209,17,0),IF($AE521=$AE520,(IF(BU520&gt;=1,BU520-COUNTIFS($AE520:$AE520,$AC521,AU520:AU520,$AI$2),0)),0)),0)</f>
        <v>0</v>
      </c>
      <c r="BV521" s="1">
        <f>IFERROR(IF($AE521&gt;$AE520,VLOOKUP($AC521+AV$1,STOCK!$F$10:$AB$209,17,0),IF($AE521=$AE520,(IF(BV520&gt;=1,BV520-COUNTIFS($AE520:$AE520,$AC521,AV520:AV520,$AI$2),0)),0)),0)</f>
        <v>0</v>
      </c>
      <c r="BW521" s="1">
        <f>IFERROR(IF($AE521&gt;$AE520,VLOOKUP($AC521+AW$1,STOCK!$F$10:$AB$209,17,0),IF($AE521=$AE520,(IF(BW520&gt;=1,BW520-COUNTIFS($AE520:$AE520,$AC521,AW520:AW520,$AI$2),0)),0)),0)</f>
        <v>0</v>
      </c>
      <c r="BX521" s="1">
        <f>IFERROR(IF($AE521&gt;$AE520,VLOOKUP($AC521+AX$1,STOCK!$F$10:$AB$209,17,0),IF($AE521=$AE520,(IF(BX520&gt;=1,BX520-COUNTIFS($AE520:$AE520,$AC521,AX520:AX520,$AI$2),0)),0)),0)</f>
        <v>0</v>
      </c>
    </row>
    <row r="522" spans="29:76" x14ac:dyDescent="0.25">
      <c r="AC522" s="1">
        <f t="shared" si="125"/>
        <v>0</v>
      </c>
      <c r="AD522" s="1">
        <f>IFERROR(IF(LEN(AK522)&gt;=1,VLOOKUP(HLOOKUP(AK522,PROFILE!$K$5:$V$8,4,0),PROFILE!$F$1:$G$3,2,0),0),0)</f>
        <v>0</v>
      </c>
      <c r="AE522" s="1">
        <f t="shared" si="126"/>
        <v>0</v>
      </c>
      <c r="AF522" s="1">
        <v>509</v>
      </c>
      <c r="AI522" s="1" t="str">
        <f>IFERROR(IF($AH522&gt;=1,VLOOKUP($AG522,STUDENT!$O$8:$Z$1507,3,0),""),"")</f>
        <v/>
      </c>
      <c r="AJ522" s="1" t="str">
        <f>IFERROR(IF($AH522&gt;=1,VLOOKUP($AG522,STUDENT!$O$8:$Z$1507,4,0),""),"")</f>
        <v/>
      </c>
      <c r="AK522" s="1" t="str">
        <f>IFERROR(IF($AH522&gt;=1,VLOOKUP($AG522,STUDENT!$O$8:$Z$1507,6,0),""),"")</f>
        <v/>
      </c>
      <c r="AL522" s="1" t="str">
        <f t="shared" si="127"/>
        <v/>
      </c>
      <c r="AM522" s="1" t="str">
        <f t="shared" si="128"/>
        <v/>
      </c>
      <c r="AN522" s="1" t="str">
        <f t="shared" si="129"/>
        <v/>
      </c>
      <c r="AO522" s="1" t="str">
        <f t="shared" si="130"/>
        <v/>
      </c>
      <c r="AP522" s="1" t="str">
        <f t="shared" si="131"/>
        <v/>
      </c>
      <c r="AQ522" s="1" t="str">
        <f t="shared" si="132"/>
        <v/>
      </c>
      <c r="AR522" s="1" t="str">
        <f t="shared" si="133"/>
        <v/>
      </c>
      <c r="AS522" s="1" t="str">
        <f t="shared" si="134"/>
        <v/>
      </c>
      <c r="AT522" s="1" t="str">
        <f t="shared" si="135"/>
        <v/>
      </c>
      <c r="AU522" s="1" t="str">
        <f t="shared" si="136"/>
        <v/>
      </c>
      <c r="AV522" s="1" t="str">
        <f t="shared" si="137"/>
        <v/>
      </c>
      <c r="AW522" s="1" t="str">
        <f t="shared" si="138"/>
        <v/>
      </c>
      <c r="AX522" s="1" t="str">
        <f t="shared" si="139"/>
        <v/>
      </c>
      <c r="AY522" s="1">
        <f>IFERROR(IF($AE522&gt;$AE521,VLOOKUP($AC522+AL$1,STOCK!$F$10:$AB$209,16,0),IF($AE522=$AE521,(IF(AY521&gt;=1,AY521-COUNTIFS($AE521:$AE521,$AC522,AL521:AL521,$AI$1),0)),0)),0)</f>
        <v>0</v>
      </c>
      <c r="AZ522" s="1">
        <f>IFERROR(IF($AE522&gt;$AE521,VLOOKUP($AC522+AM$1,STOCK!$F$10:$AB$209,16,0),IF($AE522=$AE521,(IF(AZ521&gt;=1,AZ521-COUNTIFS($AE521:$AE521,$AC522,AM521:AM521,$AI$1),0)),0)),0)</f>
        <v>0</v>
      </c>
      <c r="BA522" s="1">
        <f>IFERROR(IF($AE522&gt;$AE521,VLOOKUP($AC522+AN$1,STOCK!$F$10:$AB$209,16,0),IF($AE522=$AE521,(IF(BA521&gt;=1,BA521-COUNTIFS($AE521:$AE521,$AC522,AN521:AN521,$AI$1),0)),0)),0)</f>
        <v>0</v>
      </c>
      <c r="BB522" s="1">
        <f>IFERROR(IF($AE522&gt;$AE521,VLOOKUP($AC522+AO$1,STOCK!$F$10:$AB$209,16,0),IF($AE522=$AE521,(IF(BB521&gt;=1,BB521-COUNTIFS($AE521:$AE521,$AC522,AO521:AO521,$AI$1),0)),0)),0)</f>
        <v>0</v>
      </c>
      <c r="BC522" s="1">
        <f>IFERROR(IF($AE522&gt;$AE521,VLOOKUP($AC522+AP$1,STOCK!$F$10:$AB$209,16,0),IF($AE522=$AE521,(IF(BC521&gt;=1,BC521-COUNTIFS($AE521:$AE521,$AC522,AP521:AP521,$AI$1),0)),0)),0)</f>
        <v>0</v>
      </c>
      <c r="BD522" s="1">
        <f>IFERROR(IF($AE522&gt;$AE521,VLOOKUP($AC522+AQ$1,STOCK!$F$10:$AB$209,16,0),IF($AE522=$AE521,(IF(BD521&gt;=1,BD521-COUNTIFS($AE521:$AE521,$AC522,AQ521:AQ521,$AI$1),0)),0)),0)</f>
        <v>0</v>
      </c>
      <c r="BE522" s="1">
        <f>IFERROR(IF($AE522&gt;$AE521,VLOOKUP($AC522+AR$1,STOCK!$F$10:$AB$209,16,0),IF($AE522=$AE521,(IF(BE521&gt;=1,BE521-COUNTIFS($AE521:$AE521,$AC522,AR521:AR521,$AI$1),0)),0)),0)</f>
        <v>0</v>
      </c>
      <c r="BF522" s="1">
        <f>IFERROR(IF($AE522&gt;$AE521,VLOOKUP($AC522+AS$1,STOCK!$F$10:$AB$209,16,0),IF($AE522=$AE521,(IF(BF521&gt;=1,BF521-COUNTIFS($AE521:$AE521,$AC522,AS521:AS521,$AI$1),0)),0)),0)</f>
        <v>0</v>
      </c>
      <c r="BG522" s="1">
        <f>IFERROR(IF($AE522&gt;$AE521,VLOOKUP($AC522+AT$1,STOCK!$F$10:$AB$209,16,0),IF($AE522=$AE521,(IF(BG521&gt;=1,BG521-COUNTIFS($AE521:$AE521,$AC522,AT521:AT521,$AI$1),0)),0)),0)</f>
        <v>0</v>
      </c>
      <c r="BH522" s="1">
        <f>IFERROR(IF($AE522&gt;$AE521,VLOOKUP($AC522+AU$1,STOCK!$F$10:$AB$209,16,0),IF($AE522=$AE521,(IF(BH521&gt;=1,BH521-COUNTIFS($AE521:$AE521,$AC522,AU521:AU521,$AI$1),0)),0)),0)</f>
        <v>0</v>
      </c>
      <c r="BI522" s="1">
        <f>IFERROR(IF($AE522&gt;$AE521,VLOOKUP($AC522+AV$1,STOCK!$F$10:$AB$209,16,0),IF($AE522=$AE521,(IF(BI521&gt;=1,BI521-COUNTIFS($AE521:$AE521,$AC522,AV521:AV521,$AI$1),0)),0)),0)</f>
        <v>0</v>
      </c>
      <c r="BJ522" s="1">
        <f>IFERROR(IF($AE522&gt;$AE521,VLOOKUP($AC522+AW$1,STOCK!$F$10:$AB$209,16,0),IF($AE522=$AE521,(IF(BJ521&gt;=1,BJ521-COUNTIFS($AE521:$AE521,$AC522,AW521:AW521,$AI$1),0)),0)),0)</f>
        <v>0</v>
      </c>
      <c r="BK522" s="1">
        <f>IFERROR(IF($AE522&gt;$AE521,VLOOKUP($AC522+AX$1,STOCK!$F$10:$AB$209,16,0),IF($AE522=$AE521,(IF(BK521&gt;=1,BK521-COUNTIFS($AE521:$AE521,$AC522,AX521:AX521,$AI$1),0)),0)),0)</f>
        <v>0</v>
      </c>
      <c r="BL522" s="1">
        <f>IFERROR(IF($AE522&gt;$AE521,VLOOKUP($AC522+AL$1,STOCK!$F$10:$AB$209,17,0),IF($AE522=$AE521,(IF(BL521&gt;=1,BL521-COUNTIFS($AE521:$AE521,$AC522,AL521:AL521,$AI$2),0)),0)),0)</f>
        <v>0</v>
      </c>
      <c r="BM522" s="1">
        <f>IFERROR(IF($AE522&gt;$AE521,VLOOKUP($AC522+AM$1,STOCK!$F$10:$AB$209,17,0),IF($AE522=$AE521,(IF(BM521&gt;=1,BM521-COUNTIFS($AE521:$AE521,$AC522,AM521:AM521,$AI$2),0)),0)),0)</f>
        <v>0</v>
      </c>
      <c r="BN522" s="1">
        <f>IFERROR(IF($AE522&gt;$AE521,VLOOKUP($AC522+AN$1,STOCK!$F$10:$AB$209,17,0),IF($AE522=$AE521,(IF(BN521&gt;=1,BN521-COUNTIFS($AE521:$AE521,$AC522,AN521:AN521,$AI$2),0)),0)),0)</f>
        <v>0</v>
      </c>
      <c r="BO522" s="1">
        <f>IFERROR(IF($AE522&gt;$AE521,VLOOKUP($AC522+AO$1,STOCK!$F$10:$AB$209,17,0),IF($AE522=$AE521,(IF(BO521&gt;=1,BO521-COUNTIFS($AE521:$AE521,$AC522,AO521:AO521,$AI$2),0)),0)),0)</f>
        <v>0</v>
      </c>
      <c r="BP522" s="1">
        <f>IFERROR(IF($AE522&gt;$AE521,VLOOKUP($AC522+AP$1,STOCK!$F$10:$AB$209,17,0),IF($AE522=$AE521,(IF(BP521&gt;=1,BP521-COUNTIFS($AE521:$AE521,$AC522,AP521:AP521,$AI$2),0)),0)),0)</f>
        <v>0</v>
      </c>
      <c r="BQ522" s="1">
        <f>IFERROR(IF($AE522&gt;$AE521,VLOOKUP($AC522+AQ$1,STOCK!$F$10:$AB$209,17,0),IF($AE522=$AE521,(IF(BQ521&gt;=1,BQ521-COUNTIFS($AE521:$AE521,$AC522,AQ521:AQ521,$AI$2),0)),0)),0)</f>
        <v>0</v>
      </c>
      <c r="BR522" s="1">
        <f>IFERROR(IF($AE522&gt;$AE521,VLOOKUP($AC522+AR$1,STOCK!$F$10:$AB$209,17,0),IF($AE522=$AE521,(IF(BR521&gt;=1,BR521-COUNTIFS($AE521:$AE521,$AC522,AR521:AR521,$AI$2),0)),0)),0)</f>
        <v>0</v>
      </c>
      <c r="BS522" s="1">
        <f>IFERROR(IF($AE522&gt;$AE521,VLOOKUP($AC522+AS$1,STOCK!$F$10:$AB$209,17,0),IF($AE522=$AE521,(IF(BS521&gt;=1,BS521-COUNTIFS($AE521:$AE521,$AC522,AS521:AS521,$AI$2),0)),0)),0)</f>
        <v>0</v>
      </c>
      <c r="BT522" s="1">
        <f>IFERROR(IF($AE522&gt;$AE521,VLOOKUP($AC522+AT$1,STOCK!$F$10:$AB$209,17,0),IF($AE522=$AE521,(IF(BT521&gt;=1,BT521-COUNTIFS($AE521:$AE521,$AC522,AT521:AT521,$AI$2),0)),0)),0)</f>
        <v>0</v>
      </c>
      <c r="BU522" s="1">
        <f>IFERROR(IF($AE522&gt;$AE521,VLOOKUP($AC522+AU$1,STOCK!$F$10:$AB$209,17,0),IF($AE522=$AE521,(IF(BU521&gt;=1,BU521-COUNTIFS($AE521:$AE521,$AC522,AU521:AU521,$AI$2),0)),0)),0)</f>
        <v>0</v>
      </c>
      <c r="BV522" s="1">
        <f>IFERROR(IF($AE522&gt;$AE521,VLOOKUP($AC522+AV$1,STOCK!$F$10:$AB$209,17,0),IF($AE522=$AE521,(IF(BV521&gt;=1,BV521-COUNTIFS($AE521:$AE521,$AC522,AV521:AV521,$AI$2),0)),0)),0)</f>
        <v>0</v>
      </c>
      <c r="BW522" s="1">
        <f>IFERROR(IF($AE522&gt;$AE521,VLOOKUP($AC522+AW$1,STOCK!$F$10:$AB$209,17,0),IF($AE522=$AE521,(IF(BW521&gt;=1,BW521-COUNTIFS($AE521:$AE521,$AC522,AW521:AW521,$AI$2),0)),0)),0)</f>
        <v>0</v>
      </c>
      <c r="BX522" s="1">
        <f>IFERROR(IF($AE522&gt;$AE521,VLOOKUP($AC522+AX$1,STOCK!$F$10:$AB$209,17,0),IF($AE522=$AE521,(IF(BX521&gt;=1,BX521-COUNTIFS($AE521:$AE521,$AC522,AX521:AX521,$AI$2),0)),0)),0)</f>
        <v>0</v>
      </c>
    </row>
    <row r="523" spans="29:76" x14ac:dyDescent="0.25">
      <c r="AC523" s="1">
        <f t="shared" si="125"/>
        <v>0</v>
      </c>
      <c r="AD523" s="1">
        <f>IFERROR(IF(LEN(AK523)&gt;=1,VLOOKUP(HLOOKUP(AK523,PROFILE!$K$5:$V$8,4,0),PROFILE!$F$1:$G$3,2,0),0),0)</f>
        <v>0</v>
      </c>
      <c r="AE523" s="1">
        <f t="shared" si="126"/>
        <v>0</v>
      </c>
      <c r="AF523" s="1">
        <v>510</v>
      </c>
      <c r="AI523" s="1" t="str">
        <f>IFERROR(IF($AH523&gt;=1,VLOOKUP($AG523,STUDENT!$O$8:$Z$1507,3,0),""),"")</f>
        <v/>
      </c>
      <c r="AJ523" s="1" t="str">
        <f>IFERROR(IF($AH523&gt;=1,VLOOKUP($AG523,STUDENT!$O$8:$Z$1507,4,0),""),"")</f>
        <v/>
      </c>
      <c r="AK523" s="1" t="str">
        <f>IFERROR(IF($AH523&gt;=1,VLOOKUP($AG523,STUDENT!$O$8:$Z$1507,6,0),""),"")</f>
        <v/>
      </c>
      <c r="AL523" s="1" t="str">
        <f t="shared" si="127"/>
        <v/>
      </c>
      <c r="AM523" s="1" t="str">
        <f t="shared" si="128"/>
        <v/>
      </c>
      <c r="AN523" s="1" t="str">
        <f t="shared" si="129"/>
        <v/>
      </c>
      <c r="AO523" s="1" t="str">
        <f t="shared" si="130"/>
        <v/>
      </c>
      <c r="AP523" s="1" t="str">
        <f t="shared" si="131"/>
        <v/>
      </c>
      <c r="AQ523" s="1" t="str">
        <f t="shared" si="132"/>
        <v/>
      </c>
      <c r="AR523" s="1" t="str">
        <f t="shared" si="133"/>
        <v/>
      </c>
      <c r="AS523" s="1" t="str">
        <f t="shared" si="134"/>
        <v/>
      </c>
      <c r="AT523" s="1" t="str">
        <f t="shared" si="135"/>
        <v/>
      </c>
      <c r="AU523" s="1" t="str">
        <f t="shared" si="136"/>
        <v/>
      </c>
      <c r="AV523" s="1" t="str">
        <f t="shared" si="137"/>
        <v/>
      </c>
      <c r="AW523" s="1" t="str">
        <f t="shared" si="138"/>
        <v/>
      </c>
      <c r="AX523" s="1" t="str">
        <f t="shared" si="139"/>
        <v/>
      </c>
      <c r="AY523" s="1">
        <f>IFERROR(IF($AE523&gt;$AE522,VLOOKUP($AC523+AL$1,STOCK!$F$10:$AB$209,16,0),IF($AE523=$AE522,(IF(AY522&gt;=1,AY522-COUNTIFS($AE522:$AE522,$AC523,AL522:AL522,$AI$1),0)),0)),0)</f>
        <v>0</v>
      </c>
      <c r="AZ523" s="1">
        <f>IFERROR(IF($AE523&gt;$AE522,VLOOKUP($AC523+AM$1,STOCK!$F$10:$AB$209,16,0),IF($AE523=$AE522,(IF(AZ522&gt;=1,AZ522-COUNTIFS($AE522:$AE522,$AC523,AM522:AM522,$AI$1),0)),0)),0)</f>
        <v>0</v>
      </c>
      <c r="BA523" s="1">
        <f>IFERROR(IF($AE523&gt;$AE522,VLOOKUP($AC523+AN$1,STOCK!$F$10:$AB$209,16,0),IF($AE523=$AE522,(IF(BA522&gt;=1,BA522-COUNTIFS($AE522:$AE522,$AC523,AN522:AN522,$AI$1),0)),0)),0)</f>
        <v>0</v>
      </c>
      <c r="BB523" s="1">
        <f>IFERROR(IF($AE523&gt;$AE522,VLOOKUP($AC523+AO$1,STOCK!$F$10:$AB$209,16,0),IF($AE523=$AE522,(IF(BB522&gt;=1,BB522-COUNTIFS($AE522:$AE522,$AC523,AO522:AO522,$AI$1),0)),0)),0)</f>
        <v>0</v>
      </c>
      <c r="BC523" s="1">
        <f>IFERROR(IF($AE523&gt;$AE522,VLOOKUP($AC523+AP$1,STOCK!$F$10:$AB$209,16,0),IF($AE523=$AE522,(IF(BC522&gt;=1,BC522-COUNTIFS($AE522:$AE522,$AC523,AP522:AP522,$AI$1),0)),0)),0)</f>
        <v>0</v>
      </c>
      <c r="BD523" s="1">
        <f>IFERROR(IF($AE523&gt;$AE522,VLOOKUP($AC523+AQ$1,STOCK!$F$10:$AB$209,16,0),IF($AE523=$AE522,(IF(BD522&gt;=1,BD522-COUNTIFS($AE522:$AE522,$AC523,AQ522:AQ522,$AI$1),0)),0)),0)</f>
        <v>0</v>
      </c>
      <c r="BE523" s="1">
        <f>IFERROR(IF($AE523&gt;$AE522,VLOOKUP($AC523+AR$1,STOCK!$F$10:$AB$209,16,0),IF($AE523=$AE522,(IF(BE522&gt;=1,BE522-COUNTIFS($AE522:$AE522,$AC523,AR522:AR522,$AI$1),0)),0)),0)</f>
        <v>0</v>
      </c>
      <c r="BF523" s="1">
        <f>IFERROR(IF($AE523&gt;$AE522,VLOOKUP($AC523+AS$1,STOCK!$F$10:$AB$209,16,0),IF($AE523=$AE522,(IF(BF522&gt;=1,BF522-COUNTIFS($AE522:$AE522,$AC523,AS522:AS522,$AI$1),0)),0)),0)</f>
        <v>0</v>
      </c>
      <c r="BG523" s="1">
        <f>IFERROR(IF($AE523&gt;$AE522,VLOOKUP($AC523+AT$1,STOCK!$F$10:$AB$209,16,0),IF($AE523=$AE522,(IF(BG522&gt;=1,BG522-COUNTIFS($AE522:$AE522,$AC523,AT522:AT522,$AI$1),0)),0)),0)</f>
        <v>0</v>
      </c>
      <c r="BH523" s="1">
        <f>IFERROR(IF($AE523&gt;$AE522,VLOOKUP($AC523+AU$1,STOCK!$F$10:$AB$209,16,0),IF($AE523=$AE522,(IF(BH522&gt;=1,BH522-COUNTIFS($AE522:$AE522,$AC523,AU522:AU522,$AI$1),0)),0)),0)</f>
        <v>0</v>
      </c>
      <c r="BI523" s="1">
        <f>IFERROR(IF($AE523&gt;$AE522,VLOOKUP($AC523+AV$1,STOCK!$F$10:$AB$209,16,0),IF($AE523=$AE522,(IF(BI522&gt;=1,BI522-COUNTIFS($AE522:$AE522,$AC523,AV522:AV522,$AI$1),0)),0)),0)</f>
        <v>0</v>
      </c>
      <c r="BJ523" s="1">
        <f>IFERROR(IF($AE523&gt;$AE522,VLOOKUP($AC523+AW$1,STOCK!$F$10:$AB$209,16,0),IF($AE523=$AE522,(IF(BJ522&gt;=1,BJ522-COUNTIFS($AE522:$AE522,$AC523,AW522:AW522,$AI$1),0)),0)),0)</f>
        <v>0</v>
      </c>
      <c r="BK523" s="1">
        <f>IFERROR(IF($AE523&gt;$AE522,VLOOKUP($AC523+AX$1,STOCK!$F$10:$AB$209,16,0),IF($AE523=$AE522,(IF(BK522&gt;=1,BK522-COUNTIFS($AE522:$AE522,$AC523,AX522:AX522,$AI$1),0)),0)),0)</f>
        <v>0</v>
      </c>
      <c r="BL523" s="1">
        <f>IFERROR(IF($AE523&gt;$AE522,VLOOKUP($AC523+AL$1,STOCK!$F$10:$AB$209,17,0),IF($AE523=$AE522,(IF(BL522&gt;=1,BL522-COUNTIFS($AE522:$AE522,$AC523,AL522:AL522,$AI$2),0)),0)),0)</f>
        <v>0</v>
      </c>
      <c r="BM523" s="1">
        <f>IFERROR(IF($AE523&gt;$AE522,VLOOKUP($AC523+AM$1,STOCK!$F$10:$AB$209,17,0),IF($AE523=$AE522,(IF(BM522&gt;=1,BM522-COUNTIFS($AE522:$AE522,$AC523,AM522:AM522,$AI$2),0)),0)),0)</f>
        <v>0</v>
      </c>
      <c r="BN523" s="1">
        <f>IFERROR(IF($AE523&gt;$AE522,VLOOKUP($AC523+AN$1,STOCK!$F$10:$AB$209,17,0),IF($AE523=$AE522,(IF(BN522&gt;=1,BN522-COUNTIFS($AE522:$AE522,$AC523,AN522:AN522,$AI$2),0)),0)),0)</f>
        <v>0</v>
      </c>
      <c r="BO523" s="1">
        <f>IFERROR(IF($AE523&gt;$AE522,VLOOKUP($AC523+AO$1,STOCK!$F$10:$AB$209,17,0),IF($AE523=$AE522,(IF(BO522&gt;=1,BO522-COUNTIFS($AE522:$AE522,$AC523,AO522:AO522,$AI$2),0)),0)),0)</f>
        <v>0</v>
      </c>
      <c r="BP523" s="1">
        <f>IFERROR(IF($AE523&gt;$AE522,VLOOKUP($AC523+AP$1,STOCK!$F$10:$AB$209,17,0),IF($AE523=$AE522,(IF(BP522&gt;=1,BP522-COUNTIFS($AE522:$AE522,$AC523,AP522:AP522,$AI$2),0)),0)),0)</f>
        <v>0</v>
      </c>
      <c r="BQ523" s="1">
        <f>IFERROR(IF($AE523&gt;$AE522,VLOOKUP($AC523+AQ$1,STOCK!$F$10:$AB$209,17,0),IF($AE523=$AE522,(IF(BQ522&gt;=1,BQ522-COUNTIFS($AE522:$AE522,$AC523,AQ522:AQ522,$AI$2),0)),0)),0)</f>
        <v>0</v>
      </c>
      <c r="BR523" s="1">
        <f>IFERROR(IF($AE523&gt;$AE522,VLOOKUP($AC523+AR$1,STOCK!$F$10:$AB$209,17,0),IF($AE523=$AE522,(IF(BR522&gt;=1,BR522-COUNTIFS($AE522:$AE522,$AC523,AR522:AR522,$AI$2),0)),0)),0)</f>
        <v>0</v>
      </c>
      <c r="BS523" s="1">
        <f>IFERROR(IF($AE523&gt;$AE522,VLOOKUP($AC523+AS$1,STOCK!$F$10:$AB$209,17,0),IF($AE523=$AE522,(IF(BS522&gt;=1,BS522-COUNTIFS($AE522:$AE522,$AC523,AS522:AS522,$AI$2),0)),0)),0)</f>
        <v>0</v>
      </c>
      <c r="BT523" s="1">
        <f>IFERROR(IF($AE523&gt;$AE522,VLOOKUP($AC523+AT$1,STOCK!$F$10:$AB$209,17,0),IF($AE523=$AE522,(IF(BT522&gt;=1,BT522-COUNTIFS($AE522:$AE522,$AC523,AT522:AT522,$AI$2),0)),0)),0)</f>
        <v>0</v>
      </c>
      <c r="BU523" s="1">
        <f>IFERROR(IF($AE523&gt;$AE522,VLOOKUP($AC523+AU$1,STOCK!$F$10:$AB$209,17,0),IF($AE523=$AE522,(IF(BU522&gt;=1,BU522-COUNTIFS($AE522:$AE522,$AC523,AU522:AU522,$AI$2),0)),0)),0)</f>
        <v>0</v>
      </c>
      <c r="BV523" s="1">
        <f>IFERROR(IF($AE523&gt;$AE522,VLOOKUP($AC523+AV$1,STOCK!$F$10:$AB$209,17,0),IF($AE523=$AE522,(IF(BV522&gt;=1,BV522-COUNTIFS($AE522:$AE522,$AC523,AV522:AV522,$AI$2),0)),0)),0)</f>
        <v>0</v>
      </c>
      <c r="BW523" s="1">
        <f>IFERROR(IF($AE523&gt;$AE522,VLOOKUP($AC523+AW$1,STOCK!$F$10:$AB$209,17,0),IF($AE523=$AE522,(IF(BW522&gt;=1,BW522-COUNTIFS($AE522:$AE522,$AC523,AW522:AW522,$AI$2),0)),0)),0)</f>
        <v>0</v>
      </c>
      <c r="BX523" s="1">
        <f>IFERROR(IF($AE523&gt;$AE522,VLOOKUP($AC523+AX$1,STOCK!$F$10:$AB$209,17,0),IF($AE523=$AE522,(IF(BX522&gt;=1,BX522-COUNTIFS($AE522:$AE522,$AC523,AX522:AX522,$AI$2),0)),0)),0)</f>
        <v>0</v>
      </c>
    </row>
    <row r="524" spans="29:76" x14ac:dyDescent="0.25">
      <c r="AC524" s="1">
        <f t="shared" si="125"/>
        <v>0</v>
      </c>
      <c r="AD524" s="1">
        <f>IFERROR(IF(LEN(AK524)&gt;=1,VLOOKUP(HLOOKUP(AK524,PROFILE!$K$5:$V$8,4,0),PROFILE!$F$1:$G$3,2,0),0),0)</f>
        <v>0</v>
      </c>
      <c r="AE524" s="1">
        <f t="shared" si="126"/>
        <v>0</v>
      </c>
      <c r="AF524" s="1">
        <v>511</v>
      </c>
      <c r="AI524" s="1" t="str">
        <f>IFERROR(IF($AH524&gt;=1,VLOOKUP($AG524,STUDENT!$O$8:$Z$1507,3,0),""),"")</f>
        <v/>
      </c>
      <c r="AJ524" s="1" t="str">
        <f>IFERROR(IF($AH524&gt;=1,VLOOKUP($AG524,STUDENT!$O$8:$Z$1507,4,0),""),"")</f>
        <v/>
      </c>
      <c r="AK524" s="1" t="str">
        <f>IFERROR(IF($AH524&gt;=1,VLOOKUP($AG524,STUDENT!$O$8:$Z$1507,6,0),""),"")</f>
        <v/>
      </c>
      <c r="AL524" s="1" t="str">
        <f t="shared" si="127"/>
        <v/>
      </c>
      <c r="AM524" s="1" t="str">
        <f t="shared" si="128"/>
        <v/>
      </c>
      <c r="AN524" s="1" t="str">
        <f t="shared" si="129"/>
        <v/>
      </c>
      <c r="AO524" s="1" t="str">
        <f t="shared" si="130"/>
        <v/>
      </c>
      <c r="AP524" s="1" t="str">
        <f t="shared" si="131"/>
        <v/>
      </c>
      <c r="AQ524" s="1" t="str">
        <f t="shared" si="132"/>
        <v/>
      </c>
      <c r="AR524" s="1" t="str">
        <f t="shared" si="133"/>
        <v/>
      </c>
      <c r="AS524" s="1" t="str">
        <f t="shared" si="134"/>
        <v/>
      </c>
      <c r="AT524" s="1" t="str">
        <f t="shared" si="135"/>
        <v/>
      </c>
      <c r="AU524" s="1" t="str">
        <f t="shared" si="136"/>
        <v/>
      </c>
      <c r="AV524" s="1" t="str">
        <f t="shared" si="137"/>
        <v/>
      </c>
      <c r="AW524" s="1" t="str">
        <f t="shared" si="138"/>
        <v/>
      </c>
      <c r="AX524" s="1" t="str">
        <f t="shared" si="139"/>
        <v/>
      </c>
      <c r="AY524" s="1">
        <f>IFERROR(IF($AE524&gt;$AE523,VLOOKUP($AC524+AL$1,STOCK!$F$10:$AB$209,16,0),IF($AE524=$AE523,(IF(AY523&gt;=1,AY523-COUNTIFS($AE523:$AE523,$AC524,AL523:AL523,$AI$1),0)),0)),0)</f>
        <v>0</v>
      </c>
      <c r="AZ524" s="1">
        <f>IFERROR(IF($AE524&gt;$AE523,VLOOKUP($AC524+AM$1,STOCK!$F$10:$AB$209,16,0),IF($AE524=$AE523,(IF(AZ523&gt;=1,AZ523-COUNTIFS($AE523:$AE523,$AC524,AM523:AM523,$AI$1),0)),0)),0)</f>
        <v>0</v>
      </c>
      <c r="BA524" s="1">
        <f>IFERROR(IF($AE524&gt;$AE523,VLOOKUP($AC524+AN$1,STOCK!$F$10:$AB$209,16,0),IF($AE524=$AE523,(IF(BA523&gt;=1,BA523-COUNTIFS($AE523:$AE523,$AC524,AN523:AN523,$AI$1),0)),0)),0)</f>
        <v>0</v>
      </c>
      <c r="BB524" s="1">
        <f>IFERROR(IF($AE524&gt;$AE523,VLOOKUP($AC524+AO$1,STOCK!$F$10:$AB$209,16,0),IF($AE524=$AE523,(IF(BB523&gt;=1,BB523-COUNTIFS($AE523:$AE523,$AC524,AO523:AO523,$AI$1),0)),0)),0)</f>
        <v>0</v>
      </c>
      <c r="BC524" s="1">
        <f>IFERROR(IF($AE524&gt;$AE523,VLOOKUP($AC524+AP$1,STOCK!$F$10:$AB$209,16,0),IF($AE524=$AE523,(IF(BC523&gt;=1,BC523-COUNTIFS($AE523:$AE523,$AC524,AP523:AP523,$AI$1),0)),0)),0)</f>
        <v>0</v>
      </c>
      <c r="BD524" s="1">
        <f>IFERROR(IF($AE524&gt;$AE523,VLOOKUP($AC524+AQ$1,STOCK!$F$10:$AB$209,16,0),IF($AE524=$AE523,(IF(BD523&gt;=1,BD523-COUNTIFS($AE523:$AE523,$AC524,AQ523:AQ523,$AI$1),0)),0)),0)</f>
        <v>0</v>
      </c>
      <c r="BE524" s="1">
        <f>IFERROR(IF($AE524&gt;$AE523,VLOOKUP($AC524+AR$1,STOCK!$F$10:$AB$209,16,0),IF($AE524=$AE523,(IF(BE523&gt;=1,BE523-COUNTIFS($AE523:$AE523,$AC524,AR523:AR523,$AI$1),0)),0)),0)</f>
        <v>0</v>
      </c>
      <c r="BF524" s="1">
        <f>IFERROR(IF($AE524&gt;$AE523,VLOOKUP($AC524+AS$1,STOCK!$F$10:$AB$209,16,0),IF($AE524=$AE523,(IF(BF523&gt;=1,BF523-COUNTIFS($AE523:$AE523,$AC524,AS523:AS523,$AI$1),0)),0)),0)</f>
        <v>0</v>
      </c>
      <c r="BG524" s="1">
        <f>IFERROR(IF($AE524&gt;$AE523,VLOOKUP($AC524+AT$1,STOCK!$F$10:$AB$209,16,0),IF($AE524=$AE523,(IF(BG523&gt;=1,BG523-COUNTIFS($AE523:$AE523,$AC524,AT523:AT523,$AI$1),0)),0)),0)</f>
        <v>0</v>
      </c>
      <c r="BH524" s="1">
        <f>IFERROR(IF($AE524&gt;$AE523,VLOOKUP($AC524+AU$1,STOCK!$F$10:$AB$209,16,0),IF($AE524=$AE523,(IF(BH523&gt;=1,BH523-COUNTIFS($AE523:$AE523,$AC524,AU523:AU523,$AI$1),0)),0)),0)</f>
        <v>0</v>
      </c>
      <c r="BI524" s="1">
        <f>IFERROR(IF($AE524&gt;$AE523,VLOOKUP($AC524+AV$1,STOCK!$F$10:$AB$209,16,0),IF($AE524=$AE523,(IF(BI523&gt;=1,BI523-COUNTIFS($AE523:$AE523,$AC524,AV523:AV523,$AI$1),0)),0)),0)</f>
        <v>0</v>
      </c>
      <c r="BJ524" s="1">
        <f>IFERROR(IF($AE524&gt;$AE523,VLOOKUP($AC524+AW$1,STOCK!$F$10:$AB$209,16,0),IF($AE524=$AE523,(IF(BJ523&gt;=1,BJ523-COUNTIFS($AE523:$AE523,$AC524,AW523:AW523,$AI$1),0)),0)),0)</f>
        <v>0</v>
      </c>
      <c r="BK524" s="1">
        <f>IFERROR(IF($AE524&gt;$AE523,VLOOKUP($AC524+AX$1,STOCK!$F$10:$AB$209,16,0),IF($AE524=$AE523,(IF(BK523&gt;=1,BK523-COUNTIFS($AE523:$AE523,$AC524,AX523:AX523,$AI$1),0)),0)),0)</f>
        <v>0</v>
      </c>
      <c r="BL524" s="1">
        <f>IFERROR(IF($AE524&gt;$AE523,VLOOKUP($AC524+AL$1,STOCK!$F$10:$AB$209,17,0),IF($AE524=$AE523,(IF(BL523&gt;=1,BL523-COUNTIFS($AE523:$AE523,$AC524,AL523:AL523,$AI$2),0)),0)),0)</f>
        <v>0</v>
      </c>
      <c r="BM524" s="1">
        <f>IFERROR(IF($AE524&gt;$AE523,VLOOKUP($AC524+AM$1,STOCK!$F$10:$AB$209,17,0),IF($AE524=$AE523,(IF(BM523&gt;=1,BM523-COUNTIFS($AE523:$AE523,$AC524,AM523:AM523,$AI$2),0)),0)),0)</f>
        <v>0</v>
      </c>
      <c r="BN524" s="1">
        <f>IFERROR(IF($AE524&gt;$AE523,VLOOKUP($AC524+AN$1,STOCK!$F$10:$AB$209,17,0),IF($AE524=$AE523,(IF(BN523&gt;=1,BN523-COUNTIFS($AE523:$AE523,$AC524,AN523:AN523,$AI$2),0)),0)),0)</f>
        <v>0</v>
      </c>
      <c r="BO524" s="1">
        <f>IFERROR(IF($AE524&gt;$AE523,VLOOKUP($AC524+AO$1,STOCK!$F$10:$AB$209,17,0),IF($AE524=$AE523,(IF(BO523&gt;=1,BO523-COUNTIFS($AE523:$AE523,$AC524,AO523:AO523,$AI$2),0)),0)),0)</f>
        <v>0</v>
      </c>
      <c r="BP524" s="1">
        <f>IFERROR(IF($AE524&gt;$AE523,VLOOKUP($AC524+AP$1,STOCK!$F$10:$AB$209,17,0),IF($AE524=$AE523,(IF(BP523&gt;=1,BP523-COUNTIFS($AE523:$AE523,$AC524,AP523:AP523,$AI$2),0)),0)),0)</f>
        <v>0</v>
      </c>
      <c r="BQ524" s="1">
        <f>IFERROR(IF($AE524&gt;$AE523,VLOOKUP($AC524+AQ$1,STOCK!$F$10:$AB$209,17,0),IF($AE524=$AE523,(IF(BQ523&gt;=1,BQ523-COUNTIFS($AE523:$AE523,$AC524,AQ523:AQ523,$AI$2),0)),0)),0)</f>
        <v>0</v>
      </c>
      <c r="BR524" s="1">
        <f>IFERROR(IF($AE524&gt;$AE523,VLOOKUP($AC524+AR$1,STOCK!$F$10:$AB$209,17,0),IF($AE524=$AE523,(IF(BR523&gt;=1,BR523-COUNTIFS($AE523:$AE523,$AC524,AR523:AR523,$AI$2),0)),0)),0)</f>
        <v>0</v>
      </c>
      <c r="BS524" s="1">
        <f>IFERROR(IF($AE524&gt;$AE523,VLOOKUP($AC524+AS$1,STOCK!$F$10:$AB$209,17,0),IF($AE524=$AE523,(IF(BS523&gt;=1,BS523-COUNTIFS($AE523:$AE523,$AC524,AS523:AS523,$AI$2),0)),0)),0)</f>
        <v>0</v>
      </c>
      <c r="BT524" s="1">
        <f>IFERROR(IF($AE524&gt;$AE523,VLOOKUP($AC524+AT$1,STOCK!$F$10:$AB$209,17,0),IF($AE524=$AE523,(IF(BT523&gt;=1,BT523-COUNTIFS($AE523:$AE523,$AC524,AT523:AT523,$AI$2),0)),0)),0)</f>
        <v>0</v>
      </c>
      <c r="BU524" s="1">
        <f>IFERROR(IF($AE524&gt;$AE523,VLOOKUP($AC524+AU$1,STOCK!$F$10:$AB$209,17,0),IF($AE524=$AE523,(IF(BU523&gt;=1,BU523-COUNTIFS($AE523:$AE523,$AC524,AU523:AU523,$AI$2),0)),0)),0)</f>
        <v>0</v>
      </c>
      <c r="BV524" s="1">
        <f>IFERROR(IF($AE524&gt;$AE523,VLOOKUP($AC524+AV$1,STOCK!$F$10:$AB$209,17,0),IF($AE524=$AE523,(IF(BV523&gt;=1,BV523-COUNTIFS($AE523:$AE523,$AC524,AV523:AV523,$AI$2),0)),0)),0)</f>
        <v>0</v>
      </c>
      <c r="BW524" s="1">
        <f>IFERROR(IF($AE524&gt;$AE523,VLOOKUP($AC524+AW$1,STOCK!$F$10:$AB$209,17,0),IF($AE524=$AE523,(IF(BW523&gt;=1,BW523-COUNTIFS($AE523:$AE523,$AC524,AW523:AW523,$AI$2),0)),0)),0)</f>
        <v>0</v>
      </c>
      <c r="BX524" s="1">
        <f>IFERROR(IF($AE524&gt;$AE523,VLOOKUP($AC524+AX$1,STOCK!$F$10:$AB$209,17,0),IF($AE524=$AE523,(IF(BX523&gt;=1,BX523-COUNTIFS($AE523:$AE523,$AC524,AX523:AX523,$AI$2),0)),0)),0)</f>
        <v>0</v>
      </c>
    </row>
    <row r="525" spans="29:76" x14ac:dyDescent="0.25">
      <c r="AC525" s="1">
        <f t="shared" si="125"/>
        <v>0</v>
      </c>
      <c r="AD525" s="1">
        <f>IFERROR(IF(LEN(AK525)&gt;=1,VLOOKUP(HLOOKUP(AK525,PROFILE!$K$5:$V$8,4,0),PROFILE!$F$1:$G$3,2,0),0),0)</f>
        <v>0</v>
      </c>
      <c r="AE525" s="1">
        <f t="shared" si="126"/>
        <v>0</v>
      </c>
      <c r="AF525" s="1">
        <v>512</v>
      </c>
      <c r="AI525" s="1" t="str">
        <f>IFERROR(IF($AH525&gt;=1,VLOOKUP($AG525,STUDENT!$O$8:$Z$1507,3,0),""),"")</f>
        <v/>
      </c>
      <c r="AJ525" s="1" t="str">
        <f>IFERROR(IF($AH525&gt;=1,VLOOKUP($AG525,STUDENT!$O$8:$Z$1507,4,0),""),"")</f>
        <v/>
      </c>
      <c r="AK525" s="1" t="str">
        <f>IFERROR(IF($AH525&gt;=1,VLOOKUP($AG525,STUDENT!$O$8:$Z$1507,6,0),""),"")</f>
        <v/>
      </c>
      <c r="AL525" s="1" t="str">
        <f t="shared" si="127"/>
        <v/>
      </c>
      <c r="AM525" s="1" t="str">
        <f t="shared" si="128"/>
        <v/>
      </c>
      <c r="AN525" s="1" t="str">
        <f t="shared" si="129"/>
        <v/>
      </c>
      <c r="AO525" s="1" t="str">
        <f t="shared" si="130"/>
        <v/>
      </c>
      <c r="AP525" s="1" t="str">
        <f t="shared" si="131"/>
        <v/>
      </c>
      <c r="AQ525" s="1" t="str">
        <f t="shared" si="132"/>
        <v/>
      </c>
      <c r="AR525" s="1" t="str">
        <f t="shared" si="133"/>
        <v/>
      </c>
      <c r="AS525" s="1" t="str">
        <f t="shared" si="134"/>
        <v/>
      </c>
      <c r="AT525" s="1" t="str">
        <f t="shared" si="135"/>
        <v/>
      </c>
      <c r="AU525" s="1" t="str">
        <f t="shared" si="136"/>
        <v/>
      </c>
      <c r="AV525" s="1" t="str">
        <f t="shared" si="137"/>
        <v/>
      </c>
      <c r="AW525" s="1" t="str">
        <f t="shared" si="138"/>
        <v/>
      </c>
      <c r="AX525" s="1" t="str">
        <f t="shared" si="139"/>
        <v/>
      </c>
      <c r="AY525" s="1">
        <f>IFERROR(IF($AE525&gt;$AE524,VLOOKUP($AC525+AL$1,STOCK!$F$10:$AB$209,16,0),IF($AE525=$AE524,(IF(AY524&gt;=1,AY524-COUNTIFS($AE524:$AE524,$AC525,AL524:AL524,$AI$1),0)),0)),0)</f>
        <v>0</v>
      </c>
      <c r="AZ525" s="1">
        <f>IFERROR(IF($AE525&gt;$AE524,VLOOKUP($AC525+AM$1,STOCK!$F$10:$AB$209,16,0),IF($AE525=$AE524,(IF(AZ524&gt;=1,AZ524-COUNTIFS($AE524:$AE524,$AC525,AM524:AM524,$AI$1),0)),0)),0)</f>
        <v>0</v>
      </c>
      <c r="BA525" s="1">
        <f>IFERROR(IF($AE525&gt;$AE524,VLOOKUP($AC525+AN$1,STOCK!$F$10:$AB$209,16,0),IF($AE525=$AE524,(IF(BA524&gt;=1,BA524-COUNTIFS($AE524:$AE524,$AC525,AN524:AN524,$AI$1),0)),0)),0)</f>
        <v>0</v>
      </c>
      <c r="BB525" s="1">
        <f>IFERROR(IF($AE525&gt;$AE524,VLOOKUP($AC525+AO$1,STOCK!$F$10:$AB$209,16,0),IF($AE525=$AE524,(IF(BB524&gt;=1,BB524-COUNTIFS($AE524:$AE524,$AC525,AO524:AO524,$AI$1),0)),0)),0)</f>
        <v>0</v>
      </c>
      <c r="BC525" s="1">
        <f>IFERROR(IF($AE525&gt;$AE524,VLOOKUP($AC525+AP$1,STOCK!$F$10:$AB$209,16,0),IF($AE525=$AE524,(IF(BC524&gt;=1,BC524-COUNTIFS($AE524:$AE524,$AC525,AP524:AP524,$AI$1),0)),0)),0)</f>
        <v>0</v>
      </c>
      <c r="BD525" s="1">
        <f>IFERROR(IF($AE525&gt;$AE524,VLOOKUP($AC525+AQ$1,STOCK!$F$10:$AB$209,16,0),IF($AE525=$AE524,(IF(BD524&gt;=1,BD524-COUNTIFS($AE524:$AE524,$AC525,AQ524:AQ524,$AI$1),0)),0)),0)</f>
        <v>0</v>
      </c>
      <c r="BE525" s="1">
        <f>IFERROR(IF($AE525&gt;$AE524,VLOOKUP($AC525+AR$1,STOCK!$F$10:$AB$209,16,0),IF($AE525=$AE524,(IF(BE524&gt;=1,BE524-COUNTIFS($AE524:$AE524,$AC525,AR524:AR524,$AI$1),0)),0)),0)</f>
        <v>0</v>
      </c>
      <c r="BF525" s="1">
        <f>IFERROR(IF($AE525&gt;$AE524,VLOOKUP($AC525+AS$1,STOCK!$F$10:$AB$209,16,0),IF($AE525=$AE524,(IF(BF524&gt;=1,BF524-COUNTIFS($AE524:$AE524,$AC525,AS524:AS524,$AI$1),0)),0)),0)</f>
        <v>0</v>
      </c>
      <c r="BG525" s="1">
        <f>IFERROR(IF($AE525&gt;$AE524,VLOOKUP($AC525+AT$1,STOCK!$F$10:$AB$209,16,0),IF($AE525=$AE524,(IF(BG524&gt;=1,BG524-COUNTIFS($AE524:$AE524,$AC525,AT524:AT524,$AI$1),0)),0)),0)</f>
        <v>0</v>
      </c>
      <c r="BH525" s="1">
        <f>IFERROR(IF($AE525&gt;$AE524,VLOOKUP($AC525+AU$1,STOCK!$F$10:$AB$209,16,0),IF($AE525=$AE524,(IF(BH524&gt;=1,BH524-COUNTIFS($AE524:$AE524,$AC525,AU524:AU524,$AI$1),0)),0)),0)</f>
        <v>0</v>
      </c>
      <c r="BI525" s="1">
        <f>IFERROR(IF($AE525&gt;$AE524,VLOOKUP($AC525+AV$1,STOCK!$F$10:$AB$209,16,0),IF($AE525=$AE524,(IF(BI524&gt;=1,BI524-COUNTIFS($AE524:$AE524,$AC525,AV524:AV524,$AI$1),0)),0)),0)</f>
        <v>0</v>
      </c>
      <c r="BJ525" s="1">
        <f>IFERROR(IF($AE525&gt;$AE524,VLOOKUP($AC525+AW$1,STOCK!$F$10:$AB$209,16,0),IF($AE525=$AE524,(IF(BJ524&gt;=1,BJ524-COUNTIFS($AE524:$AE524,$AC525,AW524:AW524,$AI$1),0)),0)),0)</f>
        <v>0</v>
      </c>
      <c r="BK525" s="1">
        <f>IFERROR(IF($AE525&gt;$AE524,VLOOKUP($AC525+AX$1,STOCK!$F$10:$AB$209,16,0),IF($AE525=$AE524,(IF(BK524&gt;=1,BK524-COUNTIFS($AE524:$AE524,$AC525,AX524:AX524,$AI$1),0)),0)),0)</f>
        <v>0</v>
      </c>
      <c r="BL525" s="1">
        <f>IFERROR(IF($AE525&gt;$AE524,VLOOKUP($AC525+AL$1,STOCK!$F$10:$AB$209,17,0),IF($AE525=$AE524,(IF(BL524&gt;=1,BL524-COUNTIFS($AE524:$AE524,$AC525,AL524:AL524,$AI$2),0)),0)),0)</f>
        <v>0</v>
      </c>
      <c r="BM525" s="1">
        <f>IFERROR(IF($AE525&gt;$AE524,VLOOKUP($AC525+AM$1,STOCK!$F$10:$AB$209,17,0),IF($AE525=$AE524,(IF(BM524&gt;=1,BM524-COUNTIFS($AE524:$AE524,$AC525,AM524:AM524,$AI$2),0)),0)),0)</f>
        <v>0</v>
      </c>
      <c r="BN525" s="1">
        <f>IFERROR(IF($AE525&gt;$AE524,VLOOKUP($AC525+AN$1,STOCK!$F$10:$AB$209,17,0),IF($AE525=$AE524,(IF(BN524&gt;=1,BN524-COUNTIFS($AE524:$AE524,$AC525,AN524:AN524,$AI$2),0)),0)),0)</f>
        <v>0</v>
      </c>
      <c r="BO525" s="1">
        <f>IFERROR(IF($AE525&gt;$AE524,VLOOKUP($AC525+AO$1,STOCK!$F$10:$AB$209,17,0),IF($AE525=$AE524,(IF(BO524&gt;=1,BO524-COUNTIFS($AE524:$AE524,$AC525,AO524:AO524,$AI$2),0)),0)),0)</f>
        <v>0</v>
      </c>
      <c r="BP525" s="1">
        <f>IFERROR(IF($AE525&gt;$AE524,VLOOKUP($AC525+AP$1,STOCK!$F$10:$AB$209,17,0),IF($AE525=$AE524,(IF(BP524&gt;=1,BP524-COUNTIFS($AE524:$AE524,$AC525,AP524:AP524,$AI$2),0)),0)),0)</f>
        <v>0</v>
      </c>
      <c r="BQ525" s="1">
        <f>IFERROR(IF($AE525&gt;$AE524,VLOOKUP($AC525+AQ$1,STOCK!$F$10:$AB$209,17,0),IF($AE525=$AE524,(IF(BQ524&gt;=1,BQ524-COUNTIFS($AE524:$AE524,$AC525,AQ524:AQ524,$AI$2),0)),0)),0)</f>
        <v>0</v>
      </c>
      <c r="BR525" s="1">
        <f>IFERROR(IF($AE525&gt;$AE524,VLOOKUP($AC525+AR$1,STOCK!$F$10:$AB$209,17,0),IF($AE525=$AE524,(IF(BR524&gt;=1,BR524-COUNTIFS($AE524:$AE524,$AC525,AR524:AR524,$AI$2),0)),0)),0)</f>
        <v>0</v>
      </c>
      <c r="BS525" s="1">
        <f>IFERROR(IF($AE525&gt;$AE524,VLOOKUP($AC525+AS$1,STOCK!$F$10:$AB$209,17,0),IF($AE525=$AE524,(IF(BS524&gt;=1,BS524-COUNTIFS($AE524:$AE524,$AC525,AS524:AS524,$AI$2),0)),0)),0)</f>
        <v>0</v>
      </c>
      <c r="BT525" s="1">
        <f>IFERROR(IF($AE525&gt;$AE524,VLOOKUP($AC525+AT$1,STOCK!$F$10:$AB$209,17,0),IF($AE525=$AE524,(IF(BT524&gt;=1,BT524-COUNTIFS($AE524:$AE524,$AC525,AT524:AT524,$AI$2),0)),0)),0)</f>
        <v>0</v>
      </c>
      <c r="BU525" s="1">
        <f>IFERROR(IF($AE525&gt;$AE524,VLOOKUP($AC525+AU$1,STOCK!$F$10:$AB$209,17,0),IF($AE525=$AE524,(IF(BU524&gt;=1,BU524-COUNTIFS($AE524:$AE524,$AC525,AU524:AU524,$AI$2),0)),0)),0)</f>
        <v>0</v>
      </c>
      <c r="BV525" s="1">
        <f>IFERROR(IF($AE525&gt;$AE524,VLOOKUP($AC525+AV$1,STOCK!$F$10:$AB$209,17,0),IF($AE525=$AE524,(IF(BV524&gt;=1,BV524-COUNTIFS($AE524:$AE524,$AC525,AV524:AV524,$AI$2),0)),0)),0)</f>
        <v>0</v>
      </c>
      <c r="BW525" s="1">
        <f>IFERROR(IF($AE525&gt;$AE524,VLOOKUP($AC525+AW$1,STOCK!$F$10:$AB$209,17,0),IF($AE525=$AE524,(IF(BW524&gt;=1,BW524-COUNTIFS($AE524:$AE524,$AC525,AW524:AW524,$AI$2),0)),0)),0)</f>
        <v>0</v>
      </c>
      <c r="BX525" s="1">
        <f>IFERROR(IF($AE525&gt;$AE524,VLOOKUP($AC525+AX$1,STOCK!$F$10:$AB$209,17,0),IF($AE525=$AE524,(IF(BX524&gt;=1,BX524-COUNTIFS($AE524:$AE524,$AC525,AX524:AX524,$AI$2),0)),0)),0)</f>
        <v>0</v>
      </c>
    </row>
    <row r="526" spans="29:76" x14ac:dyDescent="0.25">
      <c r="AC526" s="1">
        <f t="shared" si="125"/>
        <v>0</v>
      </c>
      <c r="AD526" s="1">
        <f>IFERROR(IF(LEN(AK526)&gt;=1,VLOOKUP(HLOOKUP(AK526,PROFILE!$K$5:$V$8,4,0),PROFILE!$F$1:$G$3,2,0),0),0)</f>
        <v>0</v>
      </c>
      <c r="AE526" s="1">
        <f t="shared" si="126"/>
        <v>0</v>
      </c>
      <c r="AF526" s="1">
        <v>513</v>
      </c>
      <c r="AI526" s="1" t="str">
        <f>IFERROR(IF($AH526&gt;=1,VLOOKUP($AG526,STUDENT!$O$8:$Z$1507,3,0),""),"")</f>
        <v/>
      </c>
      <c r="AJ526" s="1" t="str">
        <f>IFERROR(IF($AH526&gt;=1,VLOOKUP($AG526,STUDENT!$O$8:$Z$1507,4,0),""),"")</f>
        <v/>
      </c>
      <c r="AK526" s="1" t="str">
        <f>IFERROR(IF($AH526&gt;=1,VLOOKUP($AG526,STUDENT!$O$8:$Z$1507,6,0),""),"")</f>
        <v/>
      </c>
      <c r="AL526" s="1" t="str">
        <f t="shared" si="127"/>
        <v/>
      </c>
      <c r="AM526" s="1" t="str">
        <f t="shared" si="128"/>
        <v/>
      </c>
      <c r="AN526" s="1" t="str">
        <f t="shared" si="129"/>
        <v/>
      </c>
      <c r="AO526" s="1" t="str">
        <f t="shared" si="130"/>
        <v/>
      </c>
      <c r="AP526" s="1" t="str">
        <f t="shared" si="131"/>
        <v/>
      </c>
      <c r="AQ526" s="1" t="str">
        <f t="shared" si="132"/>
        <v/>
      </c>
      <c r="AR526" s="1" t="str">
        <f t="shared" si="133"/>
        <v/>
      </c>
      <c r="AS526" s="1" t="str">
        <f t="shared" si="134"/>
        <v/>
      </c>
      <c r="AT526" s="1" t="str">
        <f t="shared" si="135"/>
        <v/>
      </c>
      <c r="AU526" s="1" t="str">
        <f t="shared" si="136"/>
        <v/>
      </c>
      <c r="AV526" s="1" t="str">
        <f t="shared" si="137"/>
        <v/>
      </c>
      <c r="AW526" s="1" t="str">
        <f t="shared" si="138"/>
        <v/>
      </c>
      <c r="AX526" s="1" t="str">
        <f t="shared" si="139"/>
        <v/>
      </c>
      <c r="AY526" s="1">
        <f>IFERROR(IF($AE526&gt;$AE525,VLOOKUP($AC526+AL$1,STOCK!$F$10:$AB$209,16,0),IF($AE526=$AE525,(IF(AY525&gt;=1,AY525-COUNTIFS($AE525:$AE525,$AC526,AL525:AL525,$AI$1),0)),0)),0)</f>
        <v>0</v>
      </c>
      <c r="AZ526" s="1">
        <f>IFERROR(IF($AE526&gt;$AE525,VLOOKUP($AC526+AM$1,STOCK!$F$10:$AB$209,16,0),IF($AE526=$AE525,(IF(AZ525&gt;=1,AZ525-COUNTIFS($AE525:$AE525,$AC526,AM525:AM525,$AI$1),0)),0)),0)</f>
        <v>0</v>
      </c>
      <c r="BA526" s="1">
        <f>IFERROR(IF($AE526&gt;$AE525,VLOOKUP($AC526+AN$1,STOCK!$F$10:$AB$209,16,0),IF($AE526=$AE525,(IF(BA525&gt;=1,BA525-COUNTIFS($AE525:$AE525,$AC526,AN525:AN525,$AI$1),0)),0)),0)</f>
        <v>0</v>
      </c>
      <c r="BB526" s="1">
        <f>IFERROR(IF($AE526&gt;$AE525,VLOOKUP($AC526+AO$1,STOCK!$F$10:$AB$209,16,0),IF($AE526=$AE525,(IF(BB525&gt;=1,BB525-COUNTIFS($AE525:$AE525,$AC526,AO525:AO525,$AI$1),0)),0)),0)</f>
        <v>0</v>
      </c>
      <c r="BC526" s="1">
        <f>IFERROR(IF($AE526&gt;$AE525,VLOOKUP($AC526+AP$1,STOCK!$F$10:$AB$209,16,0),IF($AE526=$AE525,(IF(BC525&gt;=1,BC525-COUNTIFS($AE525:$AE525,$AC526,AP525:AP525,$AI$1),0)),0)),0)</f>
        <v>0</v>
      </c>
      <c r="BD526" s="1">
        <f>IFERROR(IF($AE526&gt;$AE525,VLOOKUP($AC526+AQ$1,STOCK!$F$10:$AB$209,16,0),IF($AE526=$AE525,(IF(BD525&gt;=1,BD525-COUNTIFS($AE525:$AE525,$AC526,AQ525:AQ525,$AI$1),0)),0)),0)</f>
        <v>0</v>
      </c>
      <c r="BE526" s="1">
        <f>IFERROR(IF($AE526&gt;$AE525,VLOOKUP($AC526+AR$1,STOCK!$F$10:$AB$209,16,0),IF($AE526=$AE525,(IF(BE525&gt;=1,BE525-COUNTIFS($AE525:$AE525,$AC526,AR525:AR525,$AI$1),0)),0)),0)</f>
        <v>0</v>
      </c>
      <c r="BF526" s="1">
        <f>IFERROR(IF($AE526&gt;$AE525,VLOOKUP($AC526+AS$1,STOCK!$F$10:$AB$209,16,0),IF($AE526=$AE525,(IF(BF525&gt;=1,BF525-COUNTIFS($AE525:$AE525,$AC526,AS525:AS525,$AI$1),0)),0)),0)</f>
        <v>0</v>
      </c>
      <c r="BG526" s="1">
        <f>IFERROR(IF($AE526&gt;$AE525,VLOOKUP($AC526+AT$1,STOCK!$F$10:$AB$209,16,0),IF($AE526=$AE525,(IF(BG525&gt;=1,BG525-COUNTIFS($AE525:$AE525,$AC526,AT525:AT525,$AI$1),0)),0)),0)</f>
        <v>0</v>
      </c>
      <c r="BH526" s="1">
        <f>IFERROR(IF($AE526&gt;$AE525,VLOOKUP($AC526+AU$1,STOCK!$F$10:$AB$209,16,0),IF($AE526=$AE525,(IF(BH525&gt;=1,BH525-COUNTIFS($AE525:$AE525,$AC526,AU525:AU525,$AI$1),0)),0)),0)</f>
        <v>0</v>
      </c>
      <c r="BI526" s="1">
        <f>IFERROR(IF($AE526&gt;$AE525,VLOOKUP($AC526+AV$1,STOCK!$F$10:$AB$209,16,0),IF($AE526=$AE525,(IF(BI525&gt;=1,BI525-COUNTIFS($AE525:$AE525,$AC526,AV525:AV525,$AI$1),0)),0)),0)</f>
        <v>0</v>
      </c>
      <c r="BJ526" s="1">
        <f>IFERROR(IF($AE526&gt;$AE525,VLOOKUP($AC526+AW$1,STOCK!$F$10:$AB$209,16,0),IF($AE526=$AE525,(IF(BJ525&gt;=1,BJ525-COUNTIFS($AE525:$AE525,$AC526,AW525:AW525,$AI$1),0)),0)),0)</f>
        <v>0</v>
      </c>
      <c r="BK526" s="1">
        <f>IFERROR(IF($AE526&gt;$AE525,VLOOKUP($AC526+AX$1,STOCK!$F$10:$AB$209,16,0),IF($AE526=$AE525,(IF(BK525&gt;=1,BK525-COUNTIFS($AE525:$AE525,$AC526,AX525:AX525,$AI$1),0)),0)),0)</f>
        <v>0</v>
      </c>
      <c r="BL526" s="1">
        <f>IFERROR(IF($AE526&gt;$AE525,VLOOKUP($AC526+AL$1,STOCK!$F$10:$AB$209,17,0),IF($AE526=$AE525,(IF(BL525&gt;=1,BL525-COUNTIFS($AE525:$AE525,$AC526,AL525:AL525,$AI$2),0)),0)),0)</f>
        <v>0</v>
      </c>
      <c r="BM526" s="1">
        <f>IFERROR(IF($AE526&gt;$AE525,VLOOKUP($AC526+AM$1,STOCK!$F$10:$AB$209,17,0),IF($AE526=$AE525,(IF(BM525&gt;=1,BM525-COUNTIFS($AE525:$AE525,$AC526,AM525:AM525,$AI$2),0)),0)),0)</f>
        <v>0</v>
      </c>
      <c r="BN526" s="1">
        <f>IFERROR(IF($AE526&gt;$AE525,VLOOKUP($AC526+AN$1,STOCK!$F$10:$AB$209,17,0),IF($AE526=$AE525,(IF(BN525&gt;=1,BN525-COUNTIFS($AE525:$AE525,$AC526,AN525:AN525,$AI$2),0)),0)),0)</f>
        <v>0</v>
      </c>
      <c r="BO526" s="1">
        <f>IFERROR(IF($AE526&gt;$AE525,VLOOKUP($AC526+AO$1,STOCK!$F$10:$AB$209,17,0),IF($AE526=$AE525,(IF(BO525&gt;=1,BO525-COUNTIFS($AE525:$AE525,$AC526,AO525:AO525,$AI$2),0)),0)),0)</f>
        <v>0</v>
      </c>
      <c r="BP526" s="1">
        <f>IFERROR(IF($AE526&gt;$AE525,VLOOKUP($AC526+AP$1,STOCK!$F$10:$AB$209,17,0),IF($AE526=$AE525,(IF(BP525&gt;=1,BP525-COUNTIFS($AE525:$AE525,$AC526,AP525:AP525,$AI$2),0)),0)),0)</f>
        <v>0</v>
      </c>
      <c r="BQ526" s="1">
        <f>IFERROR(IF($AE526&gt;$AE525,VLOOKUP($AC526+AQ$1,STOCK!$F$10:$AB$209,17,0),IF($AE526=$AE525,(IF(BQ525&gt;=1,BQ525-COUNTIFS($AE525:$AE525,$AC526,AQ525:AQ525,$AI$2),0)),0)),0)</f>
        <v>0</v>
      </c>
      <c r="BR526" s="1">
        <f>IFERROR(IF($AE526&gt;$AE525,VLOOKUP($AC526+AR$1,STOCK!$F$10:$AB$209,17,0),IF($AE526=$AE525,(IF(BR525&gt;=1,BR525-COUNTIFS($AE525:$AE525,$AC526,AR525:AR525,$AI$2),0)),0)),0)</f>
        <v>0</v>
      </c>
      <c r="BS526" s="1">
        <f>IFERROR(IF($AE526&gt;$AE525,VLOOKUP($AC526+AS$1,STOCK!$F$10:$AB$209,17,0),IF($AE526=$AE525,(IF(BS525&gt;=1,BS525-COUNTIFS($AE525:$AE525,$AC526,AS525:AS525,$AI$2),0)),0)),0)</f>
        <v>0</v>
      </c>
      <c r="BT526" s="1">
        <f>IFERROR(IF($AE526&gt;$AE525,VLOOKUP($AC526+AT$1,STOCK!$F$10:$AB$209,17,0),IF($AE526=$AE525,(IF(BT525&gt;=1,BT525-COUNTIFS($AE525:$AE525,$AC526,AT525:AT525,$AI$2),0)),0)),0)</f>
        <v>0</v>
      </c>
      <c r="BU526" s="1">
        <f>IFERROR(IF($AE526&gt;$AE525,VLOOKUP($AC526+AU$1,STOCK!$F$10:$AB$209,17,0),IF($AE526=$AE525,(IF(BU525&gt;=1,BU525-COUNTIFS($AE525:$AE525,$AC526,AU525:AU525,$AI$2),0)),0)),0)</f>
        <v>0</v>
      </c>
      <c r="BV526" s="1">
        <f>IFERROR(IF($AE526&gt;$AE525,VLOOKUP($AC526+AV$1,STOCK!$F$10:$AB$209,17,0),IF($AE526=$AE525,(IF(BV525&gt;=1,BV525-COUNTIFS($AE525:$AE525,$AC526,AV525:AV525,$AI$2),0)),0)),0)</f>
        <v>0</v>
      </c>
      <c r="BW526" s="1">
        <f>IFERROR(IF($AE526&gt;$AE525,VLOOKUP($AC526+AW$1,STOCK!$F$10:$AB$209,17,0),IF($AE526=$AE525,(IF(BW525&gt;=1,BW525-COUNTIFS($AE525:$AE525,$AC526,AW525:AW525,$AI$2),0)),0)),0)</f>
        <v>0</v>
      </c>
      <c r="BX526" s="1">
        <f>IFERROR(IF($AE526&gt;$AE525,VLOOKUP($AC526+AX$1,STOCK!$F$10:$AB$209,17,0),IF($AE526=$AE525,(IF(BX525&gt;=1,BX525-COUNTIFS($AE525:$AE525,$AC526,AX525:AX525,$AI$2),0)),0)),0)</f>
        <v>0</v>
      </c>
    </row>
    <row r="527" spans="29:76" x14ac:dyDescent="0.25">
      <c r="AC527" s="1">
        <f t="shared" ref="AC527:AC590" si="140">IFERROR(IF(AG527&gt;=101,LEFT(AG527,1)*100,0),0)</f>
        <v>0</v>
      </c>
      <c r="AD527" s="1">
        <f>IFERROR(IF(LEN(AK527)&gt;=1,VLOOKUP(HLOOKUP(AK527,PROFILE!$K$5:$V$8,4,0),PROFILE!$F$1:$G$3,2,0),0),0)</f>
        <v>0</v>
      </c>
      <c r="AE527" s="1">
        <f t="shared" ref="AE527:AE590" si="141">IFERROR(IF(AG527&gt;=101,LEFT(AG527,1)*100,0),0)</f>
        <v>0</v>
      </c>
      <c r="AF527" s="1">
        <v>514</v>
      </c>
      <c r="AI527" s="1" t="str">
        <f>IFERROR(IF($AH527&gt;=1,VLOOKUP($AG527,STUDENT!$O$8:$Z$1507,3,0),""),"")</f>
        <v/>
      </c>
      <c r="AJ527" s="1" t="str">
        <f>IFERROR(IF($AH527&gt;=1,VLOOKUP($AG527,STUDENT!$O$8:$Z$1507,4,0),""),"")</f>
        <v/>
      </c>
      <c r="AK527" s="1" t="str">
        <f>IFERROR(IF($AH527&gt;=1,VLOOKUP($AG527,STUDENT!$O$8:$Z$1507,6,0),""),"")</f>
        <v/>
      </c>
      <c r="AL527" s="1" t="str">
        <f t="shared" ref="AL527:AL590" si="142">IFERROR(IF($AH527&gt;=1,(IF($AD527=1,(IF(BL527&gt;=1,$AI$2,"")),IF($AD527=2,(IF(AY527&gt;=1,$AI$1,"")),IF($AD527=3,(IF(MOD($AG527+AL$1,2)=0,(IF(AY527&gt;=1,$AI$1,"")),IF(MOD($AG527+AL$1,2)=1,(IF(BL527&gt;=1,$AI$2,"")),""))),"")))),""),"")</f>
        <v/>
      </c>
      <c r="AM527" s="1" t="str">
        <f t="shared" ref="AM527:AM590" si="143">IFERROR(IF($AH527&gt;=1,(IF($AD527=1,(IF(BM527&gt;=1,$AI$2,"")),IF($AD527=2,(IF(AZ527&gt;=1,$AI$1,"")),IF($AD527=3,(IF(MOD($AG527+AM$1,2)=0,(IF(AZ527&gt;=1,$AI$1,"")),IF(MOD($AG527+AM$1,2)=1,(IF(BM527&gt;=1,$AI$2,"")),""))),"")))),""),"")</f>
        <v/>
      </c>
      <c r="AN527" s="1" t="str">
        <f t="shared" ref="AN527:AN590" si="144">IFERROR(IF($AH527&gt;=1,(IF($AD527=1,(IF(BN527&gt;=1,$AI$2,"")),IF($AD527=2,(IF(BA527&gt;=1,$AI$1,"")),IF($AD527=3,(IF(MOD($AG527+AN$1,2)=0,(IF(BA527&gt;=1,$AI$1,"")),IF(MOD($AG527+AN$1,2)=1,(IF(BN527&gt;=1,$AI$2,"")),""))),"")))),""),"")</f>
        <v/>
      </c>
      <c r="AO527" s="1" t="str">
        <f t="shared" ref="AO527:AO590" si="145">IFERROR(IF($AH527&gt;=1,(IF($AD527=1,(IF(BO527&gt;=1,$AI$2,"")),IF($AD527=2,(IF(BB527&gt;=1,$AI$1,"")),IF($AD527=3,(IF(MOD($AG527+AO$1,2)=0,(IF(BB527&gt;=1,$AI$1,"")),IF(MOD($AG527+AO$1,2)=1,(IF(BO527&gt;=1,$AI$2,"")),""))),"")))),""),"")</f>
        <v/>
      </c>
      <c r="AP527" s="1" t="str">
        <f t="shared" ref="AP527:AP590" si="146">IFERROR(IF($AH527&gt;=1,(IF($AD527=1,(IF(BP527&gt;=1,$AI$2,"")),IF($AD527=2,(IF(BC527&gt;=1,$AI$1,"")),IF($AD527=3,(IF(MOD($AG527+AP$1,2)=0,(IF(BC527&gt;=1,$AI$1,"")),IF(MOD($AG527+AP$1,2)=1,(IF(BP527&gt;=1,$AI$2,"")),""))),"")))),""),"")</f>
        <v/>
      </c>
      <c r="AQ527" s="1" t="str">
        <f t="shared" ref="AQ527:AQ590" si="147">IFERROR(IF($AH527&gt;=1,(IF($AD527=1,(IF(BQ527&gt;=1,$AI$2,"")),IF($AD527=2,(IF(BD527&gt;=1,$AI$1,"")),IF($AD527=3,(IF(MOD($AG527+AQ$1,2)=0,(IF(BD527&gt;=1,$AI$1,"")),IF(MOD($AG527+AQ$1,2)=1,(IF(BQ527&gt;=1,$AI$2,"")),""))),"")))),""),"")</f>
        <v/>
      </c>
      <c r="AR527" s="1" t="str">
        <f t="shared" ref="AR527:AR590" si="148">IFERROR(IF($AH527&gt;=1,(IF($AD527=1,(IF(BR527&gt;=1,$AI$2,"")),IF($AD527=2,(IF(BE527&gt;=1,$AI$1,"")),IF($AD527=3,(IF(MOD($AG527+AR$1,2)=0,(IF(BE527&gt;=1,$AI$1,"")),IF(MOD($AG527+AR$1,2)=1,(IF(BR527&gt;=1,$AI$2,"")),""))),"")))),""),"")</f>
        <v/>
      </c>
      <c r="AS527" s="1" t="str">
        <f t="shared" ref="AS527:AS590" si="149">IFERROR(IF($AH527&gt;=1,(IF($AD527=1,(IF(BS527&gt;=1,$AI$2,"")),IF($AD527=2,(IF(BF527&gt;=1,$AI$1,"")),IF($AD527=3,(IF(MOD($AG527+AS$1,2)=0,(IF(BF527&gt;=1,$AI$1,"")),IF(MOD($AG527+AS$1,2)=1,(IF(BS527&gt;=1,$AI$2,"")),""))),"")))),""),"")</f>
        <v/>
      </c>
      <c r="AT527" s="1" t="str">
        <f t="shared" ref="AT527:AT590" si="150">IFERROR(IF($AH527&gt;=1,(IF($AD527=1,(IF(BT527&gt;=1,$AI$2,"")),IF($AD527=2,(IF(BG527&gt;=1,$AI$1,"")),IF($AD527=3,(IF(MOD($AG527+AT$1,2)=0,(IF(BG527&gt;=1,$AI$1,"")),IF(MOD($AG527+AT$1,2)=1,(IF(BT527&gt;=1,$AI$2,"")),""))),"")))),""),"")</f>
        <v/>
      </c>
      <c r="AU527" s="1" t="str">
        <f t="shared" ref="AU527:AU590" si="151">IFERROR(IF($AH527&gt;=1,(IF($AD527=1,(IF(BU527&gt;=1,$AI$2,"")),IF($AD527=2,(IF(BH527&gt;=1,$AI$1,"")),IF($AD527=3,(IF(MOD($AG527+AU$1,2)=0,(IF(BH527&gt;=1,$AI$1,"")),IF(MOD($AG527+AU$1,2)=1,(IF(BU527&gt;=1,$AI$2,"")),""))),"")))),""),"")</f>
        <v/>
      </c>
      <c r="AV527" s="1" t="str">
        <f t="shared" ref="AV527:AV590" si="152">IFERROR(IF($AH527&gt;=1,(IF($AD527=1,(IF(BV527&gt;=1,$AI$2,"")),IF($AD527=2,(IF(BI527&gt;=1,$AI$1,"")),IF($AD527=3,(IF(MOD($AG527+AV$1,2)=0,(IF(BI527&gt;=1,$AI$1,"")),IF(MOD($AG527+AV$1,2)=1,(IF(BV527&gt;=1,$AI$2,"")),""))),"")))),""),"")</f>
        <v/>
      </c>
      <c r="AW527" s="1" t="str">
        <f t="shared" ref="AW527:AW590" si="153">IFERROR(IF($AH527&gt;=1,(IF($AD527=1,(IF(BW527&gt;=1,$AI$2,"")),IF($AD527=2,(IF(BJ527&gt;=1,$AI$1,"")),IF($AD527=3,(IF(MOD($AG527+AW$1,2)=0,(IF(BJ527&gt;=1,$AI$1,"")),IF(MOD($AG527+AW$1,2)=1,(IF(BW527&gt;=1,$AI$2,"")),""))),"")))),""),"")</f>
        <v/>
      </c>
      <c r="AX527" s="1" t="str">
        <f t="shared" ref="AX527:AX590" si="154">IFERROR(IF($AH527&gt;=1,(IF($AD527=1,(IF(BX527&gt;=1,$AI$2,"")),IF($AD527=2,(IF(BK527&gt;=1,$AI$1,"")),IF($AD527=3,(IF(MOD($AG527+AX$1,2)=0,(IF(BK527&gt;=1,$AI$1,"")),IF(MOD($AG527+AX$1,2)=1,(IF(BX527&gt;=1,$AI$2,"")),""))),"")))),""),"")</f>
        <v/>
      </c>
      <c r="AY527" s="1">
        <f>IFERROR(IF($AE527&gt;$AE526,VLOOKUP($AC527+AL$1,STOCK!$F$10:$AB$209,16,0),IF($AE527=$AE526,(IF(AY526&gt;=1,AY526-COUNTIFS($AE526:$AE526,$AC527,AL526:AL526,$AI$1),0)),0)),0)</f>
        <v>0</v>
      </c>
      <c r="AZ527" s="1">
        <f>IFERROR(IF($AE527&gt;$AE526,VLOOKUP($AC527+AM$1,STOCK!$F$10:$AB$209,16,0),IF($AE527=$AE526,(IF(AZ526&gt;=1,AZ526-COUNTIFS($AE526:$AE526,$AC527,AM526:AM526,$AI$1),0)),0)),0)</f>
        <v>0</v>
      </c>
      <c r="BA527" s="1">
        <f>IFERROR(IF($AE527&gt;$AE526,VLOOKUP($AC527+AN$1,STOCK!$F$10:$AB$209,16,0),IF($AE527=$AE526,(IF(BA526&gt;=1,BA526-COUNTIFS($AE526:$AE526,$AC527,AN526:AN526,$AI$1),0)),0)),0)</f>
        <v>0</v>
      </c>
      <c r="BB527" s="1">
        <f>IFERROR(IF($AE527&gt;$AE526,VLOOKUP($AC527+AO$1,STOCK!$F$10:$AB$209,16,0),IF($AE527=$AE526,(IF(BB526&gt;=1,BB526-COUNTIFS($AE526:$AE526,$AC527,AO526:AO526,$AI$1),0)),0)),0)</f>
        <v>0</v>
      </c>
      <c r="BC527" s="1">
        <f>IFERROR(IF($AE527&gt;$AE526,VLOOKUP($AC527+AP$1,STOCK!$F$10:$AB$209,16,0),IF($AE527=$AE526,(IF(BC526&gt;=1,BC526-COUNTIFS($AE526:$AE526,$AC527,AP526:AP526,$AI$1),0)),0)),0)</f>
        <v>0</v>
      </c>
      <c r="BD527" s="1">
        <f>IFERROR(IF($AE527&gt;$AE526,VLOOKUP($AC527+AQ$1,STOCK!$F$10:$AB$209,16,0),IF($AE527=$AE526,(IF(BD526&gt;=1,BD526-COUNTIFS($AE526:$AE526,$AC527,AQ526:AQ526,$AI$1),0)),0)),0)</f>
        <v>0</v>
      </c>
      <c r="BE527" s="1">
        <f>IFERROR(IF($AE527&gt;$AE526,VLOOKUP($AC527+AR$1,STOCK!$F$10:$AB$209,16,0),IF($AE527=$AE526,(IF(BE526&gt;=1,BE526-COUNTIFS($AE526:$AE526,$AC527,AR526:AR526,$AI$1),0)),0)),0)</f>
        <v>0</v>
      </c>
      <c r="BF527" s="1">
        <f>IFERROR(IF($AE527&gt;$AE526,VLOOKUP($AC527+AS$1,STOCK!$F$10:$AB$209,16,0),IF($AE527=$AE526,(IF(BF526&gt;=1,BF526-COUNTIFS($AE526:$AE526,$AC527,AS526:AS526,$AI$1),0)),0)),0)</f>
        <v>0</v>
      </c>
      <c r="BG527" s="1">
        <f>IFERROR(IF($AE527&gt;$AE526,VLOOKUP($AC527+AT$1,STOCK!$F$10:$AB$209,16,0),IF($AE527=$AE526,(IF(BG526&gt;=1,BG526-COUNTIFS($AE526:$AE526,$AC527,AT526:AT526,$AI$1),0)),0)),0)</f>
        <v>0</v>
      </c>
      <c r="BH527" s="1">
        <f>IFERROR(IF($AE527&gt;$AE526,VLOOKUP($AC527+AU$1,STOCK!$F$10:$AB$209,16,0),IF($AE527=$AE526,(IF(BH526&gt;=1,BH526-COUNTIFS($AE526:$AE526,$AC527,AU526:AU526,$AI$1),0)),0)),0)</f>
        <v>0</v>
      </c>
      <c r="BI527" s="1">
        <f>IFERROR(IF($AE527&gt;$AE526,VLOOKUP($AC527+AV$1,STOCK!$F$10:$AB$209,16,0),IF($AE527=$AE526,(IF(BI526&gt;=1,BI526-COUNTIFS($AE526:$AE526,$AC527,AV526:AV526,$AI$1),0)),0)),0)</f>
        <v>0</v>
      </c>
      <c r="BJ527" s="1">
        <f>IFERROR(IF($AE527&gt;$AE526,VLOOKUP($AC527+AW$1,STOCK!$F$10:$AB$209,16,0),IF($AE527=$AE526,(IF(BJ526&gt;=1,BJ526-COUNTIFS($AE526:$AE526,$AC527,AW526:AW526,$AI$1),0)),0)),0)</f>
        <v>0</v>
      </c>
      <c r="BK527" s="1">
        <f>IFERROR(IF($AE527&gt;$AE526,VLOOKUP($AC527+AX$1,STOCK!$F$10:$AB$209,16,0),IF($AE527=$AE526,(IF(BK526&gt;=1,BK526-COUNTIFS($AE526:$AE526,$AC527,AX526:AX526,$AI$1),0)),0)),0)</f>
        <v>0</v>
      </c>
      <c r="BL527" s="1">
        <f>IFERROR(IF($AE527&gt;$AE526,VLOOKUP($AC527+AL$1,STOCK!$F$10:$AB$209,17,0),IF($AE527=$AE526,(IF(BL526&gt;=1,BL526-COUNTIFS($AE526:$AE526,$AC527,AL526:AL526,$AI$2),0)),0)),0)</f>
        <v>0</v>
      </c>
      <c r="BM527" s="1">
        <f>IFERROR(IF($AE527&gt;$AE526,VLOOKUP($AC527+AM$1,STOCK!$F$10:$AB$209,17,0),IF($AE527=$AE526,(IF(BM526&gt;=1,BM526-COUNTIFS($AE526:$AE526,$AC527,AM526:AM526,$AI$2),0)),0)),0)</f>
        <v>0</v>
      </c>
      <c r="BN527" s="1">
        <f>IFERROR(IF($AE527&gt;$AE526,VLOOKUP($AC527+AN$1,STOCK!$F$10:$AB$209,17,0),IF($AE527=$AE526,(IF(BN526&gt;=1,BN526-COUNTIFS($AE526:$AE526,$AC527,AN526:AN526,$AI$2),0)),0)),0)</f>
        <v>0</v>
      </c>
      <c r="BO527" s="1">
        <f>IFERROR(IF($AE527&gt;$AE526,VLOOKUP($AC527+AO$1,STOCK!$F$10:$AB$209,17,0),IF($AE527=$AE526,(IF(BO526&gt;=1,BO526-COUNTIFS($AE526:$AE526,$AC527,AO526:AO526,$AI$2),0)),0)),0)</f>
        <v>0</v>
      </c>
      <c r="BP527" s="1">
        <f>IFERROR(IF($AE527&gt;$AE526,VLOOKUP($AC527+AP$1,STOCK!$F$10:$AB$209,17,0),IF($AE527=$AE526,(IF(BP526&gt;=1,BP526-COUNTIFS($AE526:$AE526,$AC527,AP526:AP526,$AI$2),0)),0)),0)</f>
        <v>0</v>
      </c>
      <c r="BQ527" s="1">
        <f>IFERROR(IF($AE527&gt;$AE526,VLOOKUP($AC527+AQ$1,STOCK!$F$10:$AB$209,17,0),IF($AE527=$AE526,(IF(BQ526&gt;=1,BQ526-COUNTIFS($AE526:$AE526,$AC527,AQ526:AQ526,$AI$2),0)),0)),0)</f>
        <v>0</v>
      </c>
      <c r="BR527" s="1">
        <f>IFERROR(IF($AE527&gt;$AE526,VLOOKUP($AC527+AR$1,STOCK!$F$10:$AB$209,17,0),IF($AE527=$AE526,(IF(BR526&gt;=1,BR526-COUNTIFS($AE526:$AE526,$AC527,AR526:AR526,$AI$2),0)),0)),0)</f>
        <v>0</v>
      </c>
      <c r="BS527" s="1">
        <f>IFERROR(IF($AE527&gt;$AE526,VLOOKUP($AC527+AS$1,STOCK!$F$10:$AB$209,17,0),IF($AE527=$AE526,(IF(BS526&gt;=1,BS526-COUNTIFS($AE526:$AE526,$AC527,AS526:AS526,$AI$2),0)),0)),0)</f>
        <v>0</v>
      </c>
      <c r="BT527" s="1">
        <f>IFERROR(IF($AE527&gt;$AE526,VLOOKUP($AC527+AT$1,STOCK!$F$10:$AB$209,17,0),IF($AE527=$AE526,(IF(BT526&gt;=1,BT526-COUNTIFS($AE526:$AE526,$AC527,AT526:AT526,$AI$2),0)),0)),0)</f>
        <v>0</v>
      </c>
      <c r="BU527" s="1">
        <f>IFERROR(IF($AE527&gt;$AE526,VLOOKUP($AC527+AU$1,STOCK!$F$10:$AB$209,17,0),IF($AE527=$AE526,(IF(BU526&gt;=1,BU526-COUNTIFS($AE526:$AE526,$AC527,AU526:AU526,$AI$2),0)),0)),0)</f>
        <v>0</v>
      </c>
      <c r="BV527" s="1">
        <f>IFERROR(IF($AE527&gt;$AE526,VLOOKUP($AC527+AV$1,STOCK!$F$10:$AB$209,17,0),IF($AE527=$AE526,(IF(BV526&gt;=1,BV526-COUNTIFS($AE526:$AE526,$AC527,AV526:AV526,$AI$2),0)),0)),0)</f>
        <v>0</v>
      </c>
      <c r="BW527" s="1">
        <f>IFERROR(IF($AE527&gt;$AE526,VLOOKUP($AC527+AW$1,STOCK!$F$10:$AB$209,17,0),IF($AE527=$AE526,(IF(BW526&gt;=1,BW526-COUNTIFS($AE526:$AE526,$AC527,AW526:AW526,$AI$2),0)),0)),0)</f>
        <v>0</v>
      </c>
      <c r="BX527" s="1">
        <f>IFERROR(IF($AE527&gt;$AE526,VLOOKUP($AC527+AX$1,STOCK!$F$10:$AB$209,17,0),IF($AE527=$AE526,(IF(BX526&gt;=1,BX526-COUNTIFS($AE526:$AE526,$AC527,AX526:AX526,$AI$2),0)),0)),0)</f>
        <v>0</v>
      </c>
    </row>
    <row r="528" spans="29:76" x14ac:dyDescent="0.25">
      <c r="AC528" s="1">
        <f t="shared" si="140"/>
        <v>0</v>
      </c>
      <c r="AD528" s="1">
        <f>IFERROR(IF(LEN(AK528)&gt;=1,VLOOKUP(HLOOKUP(AK528,PROFILE!$K$5:$V$8,4,0),PROFILE!$F$1:$G$3,2,0),0),0)</f>
        <v>0</v>
      </c>
      <c r="AE528" s="1">
        <f t="shared" si="141"/>
        <v>0</v>
      </c>
      <c r="AF528" s="1">
        <v>515</v>
      </c>
      <c r="AI528" s="1" t="str">
        <f>IFERROR(IF($AH528&gt;=1,VLOOKUP($AG528,STUDENT!$O$8:$Z$1507,3,0),""),"")</f>
        <v/>
      </c>
      <c r="AJ528" s="1" t="str">
        <f>IFERROR(IF($AH528&gt;=1,VLOOKUP($AG528,STUDENT!$O$8:$Z$1507,4,0),""),"")</f>
        <v/>
      </c>
      <c r="AK528" s="1" t="str">
        <f>IFERROR(IF($AH528&gt;=1,VLOOKUP($AG528,STUDENT!$O$8:$Z$1507,6,0),""),"")</f>
        <v/>
      </c>
      <c r="AL528" s="1" t="str">
        <f t="shared" si="142"/>
        <v/>
      </c>
      <c r="AM528" s="1" t="str">
        <f t="shared" si="143"/>
        <v/>
      </c>
      <c r="AN528" s="1" t="str">
        <f t="shared" si="144"/>
        <v/>
      </c>
      <c r="AO528" s="1" t="str">
        <f t="shared" si="145"/>
        <v/>
      </c>
      <c r="AP528" s="1" t="str">
        <f t="shared" si="146"/>
        <v/>
      </c>
      <c r="AQ528" s="1" t="str">
        <f t="shared" si="147"/>
        <v/>
      </c>
      <c r="AR528" s="1" t="str">
        <f t="shared" si="148"/>
        <v/>
      </c>
      <c r="AS528" s="1" t="str">
        <f t="shared" si="149"/>
        <v/>
      </c>
      <c r="AT528" s="1" t="str">
        <f t="shared" si="150"/>
        <v/>
      </c>
      <c r="AU528" s="1" t="str">
        <f t="shared" si="151"/>
        <v/>
      </c>
      <c r="AV528" s="1" t="str">
        <f t="shared" si="152"/>
        <v/>
      </c>
      <c r="AW528" s="1" t="str">
        <f t="shared" si="153"/>
        <v/>
      </c>
      <c r="AX528" s="1" t="str">
        <f t="shared" si="154"/>
        <v/>
      </c>
      <c r="AY528" s="1">
        <f>IFERROR(IF($AE528&gt;$AE527,VLOOKUP($AC528+AL$1,STOCK!$F$10:$AB$209,16,0),IF($AE528=$AE527,(IF(AY527&gt;=1,AY527-COUNTIFS($AE527:$AE527,$AC528,AL527:AL527,$AI$1),0)),0)),0)</f>
        <v>0</v>
      </c>
      <c r="AZ528" s="1">
        <f>IFERROR(IF($AE528&gt;$AE527,VLOOKUP($AC528+AM$1,STOCK!$F$10:$AB$209,16,0),IF($AE528=$AE527,(IF(AZ527&gt;=1,AZ527-COUNTIFS($AE527:$AE527,$AC528,AM527:AM527,$AI$1),0)),0)),0)</f>
        <v>0</v>
      </c>
      <c r="BA528" s="1">
        <f>IFERROR(IF($AE528&gt;$AE527,VLOOKUP($AC528+AN$1,STOCK!$F$10:$AB$209,16,0),IF($AE528=$AE527,(IF(BA527&gt;=1,BA527-COUNTIFS($AE527:$AE527,$AC528,AN527:AN527,$AI$1),0)),0)),0)</f>
        <v>0</v>
      </c>
      <c r="BB528" s="1">
        <f>IFERROR(IF($AE528&gt;$AE527,VLOOKUP($AC528+AO$1,STOCK!$F$10:$AB$209,16,0),IF($AE528=$AE527,(IF(BB527&gt;=1,BB527-COUNTIFS($AE527:$AE527,$AC528,AO527:AO527,$AI$1),0)),0)),0)</f>
        <v>0</v>
      </c>
      <c r="BC528" s="1">
        <f>IFERROR(IF($AE528&gt;$AE527,VLOOKUP($AC528+AP$1,STOCK!$F$10:$AB$209,16,0),IF($AE528=$AE527,(IF(BC527&gt;=1,BC527-COUNTIFS($AE527:$AE527,$AC528,AP527:AP527,$AI$1),0)),0)),0)</f>
        <v>0</v>
      </c>
      <c r="BD528" s="1">
        <f>IFERROR(IF($AE528&gt;$AE527,VLOOKUP($AC528+AQ$1,STOCK!$F$10:$AB$209,16,0),IF($AE528=$AE527,(IF(BD527&gt;=1,BD527-COUNTIFS($AE527:$AE527,$AC528,AQ527:AQ527,$AI$1),0)),0)),0)</f>
        <v>0</v>
      </c>
      <c r="BE528" s="1">
        <f>IFERROR(IF($AE528&gt;$AE527,VLOOKUP($AC528+AR$1,STOCK!$F$10:$AB$209,16,0),IF($AE528=$AE527,(IF(BE527&gt;=1,BE527-COUNTIFS($AE527:$AE527,$AC528,AR527:AR527,$AI$1),0)),0)),0)</f>
        <v>0</v>
      </c>
      <c r="BF528" s="1">
        <f>IFERROR(IF($AE528&gt;$AE527,VLOOKUP($AC528+AS$1,STOCK!$F$10:$AB$209,16,0),IF($AE528=$AE527,(IF(BF527&gt;=1,BF527-COUNTIFS($AE527:$AE527,$AC528,AS527:AS527,$AI$1),0)),0)),0)</f>
        <v>0</v>
      </c>
      <c r="BG528" s="1">
        <f>IFERROR(IF($AE528&gt;$AE527,VLOOKUP($AC528+AT$1,STOCK!$F$10:$AB$209,16,0),IF($AE528=$AE527,(IF(BG527&gt;=1,BG527-COUNTIFS($AE527:$AE527,$AC528,AT527:AT527,$AI$1),0)),0)),0)</f>
        <v>0</v>
      </c>
      <c r="BH528" s="1">
        <f>IFERROR(IF($AE528&gt;$AE527,VLOOKUP($AC528+AU$1,STOCK!$F$10:$AB$209,16,0),IF($AE528=$AE527,(IF(BH527&gt;=1,BH527-COUNTIFS($AE527:$AE527,$AC528,AU527:AU527,$AI$1),0)),0)),0)</f>
        <v>0</v>
      </c>
      <c r="BI528" s="1">
        <f>IFERROR(IF($AE528&gt;$AE527,VLOOKUP($AC528+AV$1,STOCK!$F$10:$AB$209,16,0),IF($AE528=$AE527,(IF(BI527&gt;=1,BI527-COUNTIFS($AE527:$AE527,$AC528,AV527:AV527,$AI$1),0)),0)),0)</f>
        <v>0</v>
      </c>
      <c r="BJ528" s="1">
        <f>IFERROR(IF($AE528&gt;$AE527,VLOOKUP($AC528+AW$1,STOCK!$F$10:$AB$209,16,0),IF($AE528=$AE527,(IF(BJ527&gt;=1,BJ527-COUNTIFS($AE527:$AE527,$AC528,AW527:AW527,$AI$1),0)),0)),0)</f>
        <v>0</v>
      </c>
      <c r="BK528" s="1">
        <f>IFERROR(IF($AE528&gt;$AE527,VLOOKUP($AC528+AX$1,STOCK!$F$10:$AB$209,16,0),IF($AE528=$AE527,(IF(BK527&gt;=1,BK527-COUNTIFS($AE527:$AE527,$AC528,AX527:AX527,$AI$1),0)),0)),0)</f>
        <v>0</v>
      </c>
      <c r="BL528" s="1">
        <f>IFERROR(IF($AE528&gt;$AE527,VLOOKUP($AC528+AL$1,STOCK!$F$10:$AB$209,17,0),IF($AE528=$AE527,(IF(BL527&gt;=1,BL527-COUNTIFS($AE527:$AE527,$AC528,AL527:AL527,$AI$2),0)),0)),0)</f>
        <v>0</v>
      </c>
      <c r="BM528" s="1">
        <f>IFERROR(IF($AE528&gt;$AE527,VLOOKUP($AC528+AM$1,STOCK!$F$10:$AB$209,17,0),IF($AE528=$AE527,(IF(BM527&gt;=1,BM527-COUNTIFS($AE527:$AE527,$AC528,AM527:AM527,$AI$2),0)),0)),0)</f>
        <v>0</v>
      </c>
      <c r="BN528" s="1">
        <f>IFERROR(IF($AE528&gt;$AE527,VLOOKUP($AC528+AN$1,STOCK!$F$10:$AB$209,17,0),IF($AE528=$AE527,(IF(BN527&gt;=1,BN527-COUNTIFS($AE527:$AE527,$AC528,AN527:AN527,$AI$2),0)),0)),0)</f>
        <v>0</v>
      </c>
      <c r="BO528" s="1">
        <f>IFERROR(IF($AE528&gt;$AE527,VLOOKUP($AC528+AO$1,STOCK!$F$10:$AB$209,17,0),IF($AE528=$AE527,(IF(BO527&gt;=1,BO527-COUNTIFS($AE527:$AE527,$AC528,AO527:AO527,$AI$2),0)),0)),0)</f>
        <v>0</v>
      </c>
      <c r="BP528" s="1">
        <f>IFERROR(IF($AE528&gt;$AE527,VLOOKUP($AC528+AP$1,STOCK!$F$10:$AB$209,17,0),IF($AE528=$AE527,(IF(BP527&gt;=1,BP527-COUNTIFS($AE527:$AE527,$AC528,AP527:AP527,$AI$2),0)),0)),0)</f>
        <v>0</v>
      </c>
      <c r="BQ528" s="1">
        <f>IFERROR(IF($AE528&gt;$AE527,VLOOKUP($AC528+AQ$1,STOCK!$F$10:$AB$209,17,0),IF($AE528=$AE527,(IF(BQ527&gt;=1,BQ527-COUNTIFS($AE527:$AE527,$AC528,AQ527:AQ527,$AI$2),0)),0)),0)</f>
        <v>0</v>
      </c>
      <c r="BR528" s="1">
        <f>IFERROR(IF($AE528&gt;$AE527,VLOOKUP($AC528+AR$1,STOCK!$F$10:$AB$209,17,0),IF($AE528=$AE527,(IF(BR527&gt;=1,BR527-COUNTIFS($AE527:$AE527,$AC528,AR527:AR527,$AI$2),0)),0)),0)</f>
        <v>0</v>
      </c>
      <c r="BS528" s="1">
        <f>IFERROR(IF($AE528&gt;$AE527,VLOOKUP($AC528+AS$1,STOCK!$F$10:$AB$209,17,0),IF($AE528=$AE527,(IF(BS527&gt;=1,BS527-COUNTIFS($AE527:$AE527,$AC528,AS527:AS527,$AI$2),0)),0)),0)</f>
        <v>0</v>
      </c>
      <c r="BT528" s="1">
        <f>IFERROR(IF($AE528&gt;$AE527,VLOOKUP($AC528+AT$1,STOCK!$F$10:$AB$209,17,0),IF($AE528=$AE527,(IF(BT527&gt;=1,BT527-COUNTIFS($AE527:$AE527,$AC528,AT527:AT527,$AI$2),0)),0)),0)</f>
        <v>0</v>
      </c>
      <c r="BU528" s="1">
        <f>IFERROR(IF($AE528&gt;$AE527,VLOOKUP($AC528+AU$1,STOCK!$F$10:$AB$209,17,0),IF($AE528=$AE527,(IF(BU527&gt;=1,BU527-COUNTIFS($AE527:$AE527,$AC528,AU527:AU527,$AI$2),0)),0)),0)</f>
        <v>0</v>
      </c>
      <c r="BV528" s="1">
        <f>IFERROR(IF($AE528&gt;$AE527,VLOOKUP($AC528+AV$1,STOCK!$F$10:$AB$209,17,0),IF($AE528=$AE527,(IF(BV527&gt;=1,BV527-COUNTIFS($AE527:$AE527,$AC528,AV527:AV527,$AI$2),0)),0)),0)</f>
        <v>0</v>
      </c>
      <c r="BW528" s="1">
        <f>IFERROR(IF($AE528&gt;$AE527,VLOOKUP($AC528+AW$1,STOCK!$F$10:$AB$209,17,0),IF($AE528=$AE527,(IF(BW527&gt;=1,BW527-COUNTIFS($AE527:$AE527,$AC528,AW527:AW527,$AI$2),0)),0)),0)</f>
        <v>0</v>
      </c>
      <c r="BX528" s="1">
        <f>IFERROR(IF($AE528&gt;$AE527,VLOOKUP($AC528+AX$1,STOCK!$F$10:$AB$209,17,0),IF($AE528=$AE527,(IF(BX527&gt;=1,BX527-COUNTIFS($AE527:$AE527,$AC528,AX527:AX527,$AI$2),0)),0)),0)</f>
        <v>0</v>
      </c>
    </row>
    <row r="529" spans="29:76" x14ac:dyDescent="0.25">
      <c r="AC529" s="1">
        <f t="shared" si="140"/>
        <v>0</v>
      </c>
      <c r="AD529" s="1">
        <f>IFERROR(IF(LEN(AK529)&gt;=1,VLOOKUP(HLOOKUP(AK529,PROFILE!$K$5:$V$8,4,0),PROFILE!$F$1:$G$3,2,0),0),0)</f>
        <v>0</v>
      </c>
      <c r="AE529" s="1">
        <f t="shared" si="141"/>
        <v>0</v>
      </c>
      <c r="AF529" s="1">
        <v>516</v>
      </c>
      <c r="AI529" s="1" t="str">
        <f>IFERROR(IF($AH529&gt;=1,VLOOKUP($AG529,STUDENT!$O$8:$Z$1507,3,0),""),"")</f>
        <v/>
      </c>
      <c r="AJ529" s="1" t="str">
        <f>IFERROR(IF($AH529&gt;=1,VLOOKUP($AG529,STUDENT!$O$8:$Z$1507,4,0),""),"")</f>
        <v/>
      </c>
      <c r="AK529" s="1" t="str">
        <f>IFERROR(IF($AH529&gt;=1,VLOOKUP($AG529,STUDENT!$O$8:$Z$1507,6,0),""),"")</f>
        <v/>
      </c>
      <c r="AL529" s="1" t="str">
        <f t="shared" si="142"/>
        <v/>
      </c>
      <c r="AM529" s="1" t="str">
        <f t="shared" si="143"/>
        <v/>
      </c>
      <c r="AN529" s="1" t="str">
        <f t="shared" si="144"/>
        <v/>
      </c>
      <c r="AO529" s="1" t="str">
        <f t="shared" si="145"/>
        <v/>
      </c>
      <c r="AP529" s="1" t="str">
        <f t="shared" si="146"/>
        <v/>
      </c>
      <c r="AQ529" s="1" t="str">
        <f t="shared" si="147"/>
        <v/>
      </c>
      <c r="AR529" s="1" t="str">
        <f t="shared" si="148"/>
        <v/>
      </c>
      <c r="AS529" s="1" t="str">
        <f t="shared" si="149"/>
        <v/>
      </c>
      <c r="AT529" s="1" t="str">
        <f t="shared" si="150"/>
        <v/>
      </c>
      <c r="AU529" s="1" t="str">
        <f t="shared" si="151"/>
        <v/>
      </c>
      <c r="AV529" s="1" t="str">
        <f t="shared" si="152"/>
        <v/>
      </c>
      <c r="AW529" s="1" t="str">
        <f t="shared" si="153"/>
        <v/>
      </c>
      <c r="AX529" s="1" t="str">
        <f t="shared" si="154"/>
        <v/>
      </c>
      <c r="AY529" s="1">
        <f>IFERROR(IF($AE529&gt;$AE528,VLOOKUP($AC529+AL$1,STOCK!$F$10:$AB$209,16,0),IF($AE529=$AE528,(IF(AY528&gt;=1,AY528-COUNTIFS($AE528:$AE528,$AC529,AL528:AL528,$AI$1),0)),0)),0)</f>
        <v>0</v>
      </c>
      <c r="AZ529" s="1">
        <f>IFERROR(IF($AE529&gt;$AE528,VLOOKUP($AC529+AM$1,STOCK!$F$10:$AB$209,16,0),IF($AE529=$AE528,(IF(AZ528&gt;=1,AZ528-COUNTIFS($AE528:$AE528,$AC529,AM528:AM528,$AI$1),0)),0)),0)</f>
        <v>0</v>
      </c>
      <c r="BA529" s="1">
        <f>IFERROR(IF($AE529&gt;$AE528,VLOOKUP($AC529+AN$1,STOCK!$F$10:$AB$209,16,0),IF($AE529=$AE528,(IF(BA528&gt;=1,BA528-COUNTIFS($AE528:$AE528,$AC529,AN528:AN528,$AI$1),0)),0)),0)</f>
        <v>0</v>
      </c>
      <c r="BB529" s="1">
        <f>IFERROR(IF($AE529&gt;$AE528,VLOOKUP($AC529+AO$1,STOCK!$F$10:$AB$209,16,0),IF($AE529=$AE528,(IF(BB528&gt;=1,BB528-COUNTIFS($AE528:$AE528,$AC529,AO528:AO528,$AI$1),0)),0)),0)</f>
        <v>0</v>
      </c>
      <c r="BC529" s="1">
        <f>IFERROR(IF($AE529&gt;$AE528,VLOOKUP($AC529+AP$1,STOCK!$F$10:$AB$209,16,0),IF($AE529=$AE528,(IF(BC528&gt;=1,BC528-COUNTIFS($AE528:$AE528,$AC529,AP528:AP528,$AI$1),0)),0)),0)</f>
        <v>0</v>
      </c>
      <c r="BD529" s="1">
        <f>IFERROR(IF($AE529&gt;$AE528,VLOOKUP($AC529+AQ$1,STOCK!$F$10:$AB$209,16,0),IF($AE529=$AE528,(IF(BD528&gt;=1,BD528-COUNTIFS($AE528:$AE528,$AC529,AQ528:AQ528,$AI$1),0)),0)),0)</f>
        <v>0</v>
      </c>
      <c r="BE529" s="1">
        <f>IFERROR(IF($AE529&gt;$AE528,VLOOKUP($AC529+AR$1,STOCK!$F$10:$AB$209,16,0),IF($AE529=$AE528,(IF(BE528&gt;=1,BE528-COUNTIFS($AE528:$AE528,$AC529,AR528:AR528,$AI$1),0)),0)),0)</f>
        <v>0</v>
      </c>
      <c r="BF529" s="1">
        <f>IFERROR(IF($AE529&gt;$AE528,VLOOKUP($AC529+AS$1,STOCK!$F$10:$AB$209,16,0),IF($AE529=$AE528,(IF(BF528&gt;=1,BF528-COUNTIFS($AE528:$AE528,$AC529,AS528:AS528,$AI$1),0)),0)),0)</f>
        <v>0</v>
      </c>
      <c r="BG529" s="1">
        <f>IFERROR(IF($AE529&gt;$AE528,VLOOKUP($AC529+AT$1,STOCK!$F$10:$AB$209,16,0),IF($AE529=$AE528,(IF(BG528&gt;=1,BG528-COUNTIFS($AE528:$AE528,$AC529,AT528:AT528,$AI$1),0)),0)),0)</f>
        <v>0</v>
      </c>
      <c r="BH529" s="1">
        <f>IFERROR(IF($AE529&gt;$AE528,VLOOKUP($AC529+AU$1,STOCK!$F$10:$AB$209,16,0),IF($AE529=$AE528,(IF(BH528&gt;=1,BH528-COUNTIFS($AE528:$AE528,$AC529,AU528:AU528,$AI$1),0)),0)),0)</f>
        <v>0</v>
      </c>
      <c r="BI529" s="1">
        <f>IFERROR(IF($AE529&gt;$AE528,VLOOKUP($AC529+AV$1,STOCK!$F$10:$AB$209,16,0),IF($AE529=$AE528,(IF(BI528&gt;=1,BI528-COUNTIFS($AE528:$AE528,$AC529,AV528:AV528,$AI$1),0)),0)),0)</f>
        <v>0</v>
      </c>
      <c r="BJ529" s="1">
        <f>IFERROR(IF($AE529&gt;$AE528,VLOOKUP($AC529+AW$1,STOCK!$F$10:$AB$209,16,0),IF($AE529=$AE528,(IF(BJ528&gt;=1,BJ528-COUNTIFS($AE528:$AE528,$AC529,AW528:AW528,$AI$1),0)),0)),0)</f>
        <v>0</v>
      </c>
      <c r="BK529" s="1">
        <f>IFERROR(IF($AE529&gt;$AE528,VLOOKUP($AC529+AX$1,STOCK!$F$10:$AB$209,16,0),IF($AE529=$AE528,(IF(BK528&gt;=1,BK528-COUNTIFS($AE528:$AE528,$AC529,AX528:AX528,$AI$1),0)),0)),0)</f>
        <v>0</v>
      </c>
      <c r="BL529" s="1">
        <f>IFERROR(IF($AE529&gt;$AE528,VLOOKUP($AC529+AL$1,STOCK!$F$10:$AB$209,17,0),IF($AE529=$AE528,(IF(BL528&gt;=1,BL528-COUNTIFS($AE528:$AE528,$AC529,AL528:AL528,$AI$2),0)),0)),0)</f>
        <v>0</v>
      </c>
      <c r="BM529" s="1">
        <f>IFERROR(IF($AE529&gt;$AE528,VLOOKUP($AC529+AM$1,STOCK!$F$10:$AB$209,17,0),IF($AE529=$AE528,(IF(BM528&gt;=1,BM528-COUNTIFS($AE528:$AE528,$AC529,AM528:AM528,$AI$2),0)),0)),0)</f>
        <v>0</v>
      </c>
      <c r="BN529" s="1">
        <f>IFERROR(IF($AE529&gt;$AE528,VLOOKUP($AC529+AN$1,STOCK!$F$10:$AB$209,17,0),IF($AE529=$AE528,(IF(BN528&gt;=1,BN528-COUNTIFS($AE528:$AE528,$AC529,AN528:AN528,$AI$2),0)),0)),0)</f>
        <v>0</v>
      </c>
      <c r="BO529" s="1">
        <f>IFERROR(IF($AE529&gt;$AE528,VLOOKUP($AC529+AO$1,STOCK!$F$10:$AB$209,17,0),IF($AE529=$AE528,(IF(BO528&gt;=1,BO528-COUNTIFS($AE528:$AE528,$AC529,AO528:AO528,$AI$2),0)),0)),0)</f>
        <v>0</v>
      </c>
      <c r="BP529" s="1">
        <f>IFERROR(IF($AE529&gt;$AE528,VLOOKUP($AC529+AP$1,STOCK!$F$10:$AB$209,17,0),IF($AE529=$AE528,(IF(BP528&gt;=1,BP528-COUNTIFS($AE528:$AE528,$AC529,AP528:AP528,$AI$2),0)),0)),0)</f>
        <v>0</v>
      </c>
      <c r="BQ529" s="1">
        <f>IFERROR(IF($AE529&gt;$AE528,VLOOKUP($AC529+AQ$1,STOCK!$F$10:$AB$209,17,0),IF($AE529=$AE528,(IF(BQ528&gt;=1,BQ528-COUNTIFS($AE528:$AE528,$AC529,AQ528:AQ528,$AI$2),0)),0)),0)</f>
        <v>0</v>
      </c>
      <c r="BR529" s="1">
        <f>IFERROR(IF($AE529&gt;$AE528,VLOOKUP($AC529+AR$1,STOCK!$F$10:$AB$209,17,0),IF($AE529=$AE528,(IF(BR528&gt;=1,BR528-COUNTIFS($AE528:$AE528,$AC529,AR528:AR528,$AI$2),0)),0)),0)</f>
        <v>0</v>
      </c>
      <c r="BS529" s="1">
        <f>IFERROR(IF($AE529&gt;$AE528,VLOOKUP($AC529+AS$1,STOCK!$F$10:$AB$209,17,0),IF($AE529=$AE528,(IF(BS528&gt;=1,BS528-COUNTIFS($AE528:$AE528,$AC529,AS528:AS528,$AI$2),0)),0)),0)</f>
        <v>0</v>
      </c>
      <c r="BT529" s="1">
        <f>IFERROR(IF($AE529&gt;$AE528,VLOOKUP($AC529+AT$1,STOCK!$F$10:$AB$209,17,0),IF($AE529=$AE528,(IF(BT528&gt;=1,BT528-COUNTIFS($AE528:$AE528,$AC529,AT528:AT528,$AI$2),0)),0)),0)</f>
        <v>0</v>
      </c>
      <c r="BU529" s="1">
        <f>IFERROR(IF($AE529&gt;$AE528,VLOOKUP($AC529+AU$1,STOCK!$F$10:$AB$209,17,0),IF($AE529=$AE528,(IF(BU528&gt;=1,BU528-COUNTIFS($AE528:$AE528,$AC529,AU528:AU528,$AI$2),0)),0)),0)</f>
        <v>0</v>
      </c>
      <c r="BV529" s="1">
        <f>IFERROR(IF($AE529&gt;$AE528,VLOOKUP($AC529+AV$1,STOCK!$F$10:$AB$209,17,0),IF($AE529=$AE528,(IF(BV528&gt;=1,BV528-COUNTIFS($AE528:$AE528,$AC529,AV528:AV528,$AI$2),0)),0)),0)</f>
        <v>0</v>
      </c>
      <c r="BW529" s="1">
        <f>IFERROR(IF($AE529&gt;$AE528,VLOOKUP($AC529+AW$1,STOCK!$F$10:$AB$209,17,0),IF($AE529=$AE528,(IF(BW528&gt;=1,BW528-COUNTIFS($AE528:$AE528,$AC529,AW528:AW528,$AI$2),0)),0)),0)</f>
        <v>0</v>
      </c>
      <c r="BX529" s="1">
        <f>IFERROR(IF($AE529&gt;$AE528,VLOOKUP($AC529+AX$1,STOCK!$F$10:$AB$209,17,0),IF($AE529=$AE528,(IF(BX528&gt;=1,BX528-COUNTIFS($AE528:$AE528,$AC529,AX528:AX528,$AI$2),0)),0)),0)</f>
        <v>0</v>
      </c>
    </row>
    <row r="530" spans="29:76" x14ac:dyDescent="0.25">
      <c r="AC530" s="1">
        <f t="shared" si="140"/>
        <v>0</v>
      </c>
      <c r="AD530" s="1">
        <f>IFERROR(IF(LEN(AK530)&gt;=1,VLOOKUP(HLOOKUP(AK530,PROFILE!$K$5:$V$8,4,0),PROFILE!$F$1:$G$3,2,0),0),0)</f>
        <v>0</v>
      </c>
      <c r="AE530" s="1">
        <f t="shared" si="141"/>
        <v>0</v>
      </c>
      <c r="AF530" s="1">
        <v>517</v>
      </c>
      <c r="AI530" s="1" t="str">
        <f>IFERROR(IF($AH530&gt;=1,VLOOKUP($AG530,STUDENT!$O$8:$Z$1507,3,0),""),"")</f>
        <v/>
      </c>
      <c r="AJ530" s="1" t="str">
        <f>IFERROR(IF($AH530&gt;=1,VLOOKUP($AG530,STUDENT!$O$8:$Z$1507,4,0),""),"")</f>
        <v/>
      </c>
      <c r="AK530" s="1" t="str">
        <f>IFERROR(IF($AH530&gt;=1,VLOOKUP($AG530,STUDENT!$O$8:$Z$1507,6,0),""),"")</f>
        <v/>
      </c>
      <c r="AL530" s="1" t="str">
        <f t="shared" si="142"/>
        <v/>
      </c>
      <c r="AM530" s="1" t="str">
        <f t="shared" si="143"/>
        <v/>
      </c>
      <c r="AN530" s="1" t="str">
        <f t="shared" si="144"/>
        <v/>
      </c>
      <c r="AO530" s="1" t="str">
        <f t="shared" si="145"/>
        <v/>
      </c>
      <c r="AP530" s="1" t="str">
        <f t="shared" si="146"/>
        <v/>
      </c>
      <c r="AQ530" s="1" t="str">
        <f t="shared" si="147"/>
        <v/>
      </c>
      <c r="AR530" s="1" t="str">
        <f t="shared" si="148"/>
        <v/>
      </c>
      <c r="AS530" s="1" t="str">
        <f t="shared" si="149"/>
        <v/>
      </c>
      <c r="AT530" s="1" t="str">
        <f t="shared" si="150"/>
        <v/>
      </c>
      <c r="AU530" s="1" t="str">
        <f t="shared" si="151"/>
        <v/>
      </c>
      <c r="AV530" s="1" t="str">
        <f t="shared" si="152"/>
        <v/>
      </c>
      <c r="AW530" s="1" t="str">
        <f t="shared" si="153"/>
        <v/>
      </c>
      <c r="AX530" s="1" t="str">
        <f t="shared" si="154"/>
        <v/>
      </c>
      <c r="AY530" s="1">
        <f>IFERROR(IF($AE530&gt;$AE529,VLOOKUP($AC530+AL$1,STOCK!$F$10:$AB$209,16,0),IF($AE530=$AE529,(IF(AY529&gt;=1,AY529-COUNTIFS($AE529:$AE529,$AC530,AL529:AL529,$AI$1),0)),0)),0)</f>
        <v>0</v>
      </c>
      <c r="AZ530" s="1">
        <f>IFERROR(IF($AE530&gt;$AE529,VLOOKUP($AC530+AM$1,STOCK!$F$10:$AB$209,16,0),IF($AE530=$AE529,(IF(AZ529&gt;=1,AZ529-COUNTIFS($AE529:$AE529,$AC530,AM529:AM529,$AI$1),0)),0)),0)</f>
        <v>0</v>
      </c>
      <c r="BA530" s="1">
        <f>IFERROR(IF($AE530&gt;$AE529,VLOOKUP($AC530+AN$1,STOCK!$F$10:$AB$209,16,0),IF($AE530=$AE529,(IF(BA529&gt;=1,BA529-COUNTIFS($AE529:$AE529,$AC530,AN529:AN529,$AI$1),0)),0)),0)</f>
        <v>0</v>
      </c>
      <c r="BB530" s="1">
        <f>IFERROR(IF($AE530&gt;$AE529,VLOOKUP($AC530+AO$1,STOCK!$F$10:$AB$209,16,0),IF($AE530=$AE529,(IF(BB529&gt;=1,BB529-COUNTIFS($AE529:$AE529,$AC530,AO529:AO529,$AI$1),0)),0)),0)</f>
        <v>0</v>
      </c>
      <c r="BC530" s="1">
        <f>IFERROR(IF($AE530&gt;$AE529,VLOOKUP($AC530+AP$1,STOCK!$F$10:$AB$209,16,0),IF($AE530=$AE529,(IF(BC529&gt;=1,BC529-COUNTIFS($AE529:$AE529,$AC530,AP529:AP529,$AI$1),0)),0)),0)</f>
        <v>0</v>
      </c>
      <c r="BD530" s="1">
        <f>IFERROR(IF($AE530&gt;$AE529,VLOOKUP($AC530+AQ$1,STOCK!$F$10:$AB$209,16,0),IF($AE530=$AE529,(IF(BD529&gt;=1,BD529-COUNTIFS($AE529:$AE529,$AC530,AQ529:AQ529,$AI$1),0)),0)),0)</f>
        <v>0</v>
      </c>
      <c r="BE530" s="1">
        <f>IFERROR(IF($AE530&gt;$AE529,VLOOKUP($AC530+AR$1,STOCK!$F$10:$AB$209,16,0),IF($AE530=$AE529,(IF(BE529&gt;=1,BE529-COUNTIFS($AE529:$AE529,$AC530,AR529:AR529,$AI$1),0)),0)),0)</f>
        <v>0</v>
      </c>
      <c r="BF530" s="1">
        <f>IFERROR(IF($AE530&gt;$AE529,VLOOKUP($AC530+AS$1,STOCK!$F$10:$AB$209,16,0),IF($AE530=$AE529,(IF(BF529&gt;=1,BF529-COUNTIFS($AE529:$AE529,$AC530,AS529:AS529,$AI$1),0)),0)),0)</f>
        <v>0</v>
      </c>
      <c r="BG530" s="1">
        <f>IFERROR(IF($AE530&gt;$AE529,VLOOKUP($AC530+AT$1,STOCK!$F$10:$AB$209,16,0),IF($AE530=$AE529,(IF(BG529&gt;=1,BG529-COUNTIFS($AE529:$AE529,$AC530,AT529:AT529,$AI$1),0)),0)),0)</f>
        <v>0</v>
      </c>
      <c r="BH530" s="1">
        <f>IFERROR(IF($AE530&gt;$AE529,VLOOKUP($AC530+AU$1,STOCK!$F$10:$AB$209,16,0),IF($AE530=$AE529,(IF(BH529&gt;=1,BH529-COUNTIFS($AE529:$AE529,$AC530,AU529:AU529,$AI$1),0)),0)),0)</f>
        <v>0</v>
      </c>
      <c r="BI530" s="1">
        <f>IFERROR(IF($AE530&gt;$AE529,VLOOKUP($AC530+AV$1,STOCK!$F$10:$AB$209,16,0),IF($AE530=$AE529,(IF(BI529&gt;=1,BI529-COUNTIFS($AE529:$AE529,$AC530,AV529:AV529,$AI$1),0)),0)),0)</f>
        <v>0</v>
      </c>
      <c r="BJ530" s="1">
        <f>IFERROR(IF($AE530&gt;$AE529,VLOOKUP($AC530+AW$1,STOCK!$F$10:$AB$209,16,0),IF($AE530=$AE529,(IF(BJ529&gt;=1,BJ529-COUNTIFS($AE529:$AE529,$AC530,AW529:AW529,$AI$1),0)),0)),0)</f>
        <v>0</v>
      </c>
      <c r="BK530" s="1">
        <f>IFERROR(IF($AE530&gt;$AE529,VLOOKUP($AC530+AX$1,STOCK!$F$10:$AB$209,16,0),IF($AE530=$AE529,(IF(BK529&gt;=1,BK529-COUNTIFS($AE529:$AE529,$AC530,AX529:AX529,$AI$1),0)),0)),0)</f>
        <v>0</v>
      </c>
      <c r="BL530" s="1">
        <f>IFERROR(IF($AE530&gt;$AE529,VLOOKUP($AC530+AL$1,STOCK!$F$10:$AB$209,17,0),IF($AE530=$AE529,(IF(BL529&gt;=1,BL529-COUNTIFS($AE529:$AE529,$AC530,AL529:AL529,$AI$2),0)),0)),0)</f>
        <v>0</v>
      </c>
      <c r="BM530" s="1">
        <f>IFERROR(IF($AE530&gt;$AE529,VLOOKUP($AC530+AM$1,STOCK!$F$10:$AB$209,17,0),IF($AE530=$AE529,(IF(BM529&gt;=1,BM529-COUNTIFS($AE529:$AE529,$AC530,AM529:AM529,$AI$2),0)),0)),0)</f>
        <v>0</v>
      </c>
      <c r="BN530" s="1">
        <f>IFERROR(IF($AE530&gt;$AE529,VLOOKUP($AC530+AN$1,STOCK!$F$10:$AB$209,17,0),IF($AE530=$AE529,(IF(BN529&gt;=1,BN529-COUNTIFS($AE529:$AE529,$AC530,AN529:AN529,$AI$2),0)),0)),0)</f>
        <v>0</v>
      </c>
      <c r="BO530" s="1">
        <f>IFERROR(IF($AE530&gt;$AE529,VLOOKUP($AC530+AO$1,STOCK!$F$10:$AB$209,17,0),IF($AE530=$AE529,(IF(BO529&gt;=1,BO529-COUNTIFS($AE529:$AE529,$AC530,AO529:AO529,$AI$2),0)),0)),0)</f>
        <v>0</v>
      </c>
      <c r="BP530" s="1">
        <f>IFERROR(IF($AE530&gt;$AE529,VLOOKUP($AC530+AP$1,STOCK!$F$10:$AB$209,17,0),IF($AE530=$AE529,(IF(BP529&gt;=1,BP529-COUNTIFS($AE529:$AE529,$AC530,AP529:AP529,$AI$2),0)),0)),0)</f>
        <v>0</v>
      </c>
      <c r="BQ530" s="1">
        <f>IFERROR(IF($AE530&gt;$AE529,VLOOKUP($AC530+AQ$1,STOCK!$F$10:$AB$209,17,0),IF($AE530=$AE529,(IF(BQ529&gt;=1,BQ529-COUNTIFS($AE529:$AE529,$AC530,AQ529:AQ529,$AI$2),0)),0)),0)</f>
        <v>0</v>
      </c>
      <c r="BR530" s="1">
        <f>IFERROR(IF($AE530&gt;$AE529,VLOOKUP($AC530+AR$1,STOCK!$F$10:$AB$209,17,0),IF($AE530=$AE529,(IF(BR529&gt;=1,BR529-COUNTIFS($AE529:$AE529,$AC530,AR529:AR529,$AI$2),0)),0)),0)</f>
        <v>0</v>
      </c>
      <c r="BS530" s="1">
        <f>IFERROR(IF($AE530&gt;$AE529,VLOOKUP($AC530+AS$1,STOCK!$F$10:$AB$209,17,0),IF($AE530=$AE529,(IF(BS529&gt;=1,BS529-COUNTIFS($AE529:$AE529,$AC530,AS529:AS529,$AI$2),0)),0)),0)</f>
        <v>0</v>
      </c>
      <c r="BT530" s="1">
        <f>IFERROR(IF($AE530&gt;$AE529,VLOOKUP($AC530+AT$1,STOCK!$F$10:$AB$209,17,0),IF($AE530=$AE529,(IF(BT529&gt;=1,BT529-COUNTIFS($AE529:$AE529,$AC530,AT529:AT529,$AI$2),0)),0)),0)</f>
        <v>0</v>
      </c>
      <c r="BU530" s="1">
        <f>IFERROR(IF($AE530&gt;$AE529,VLOOKUP($AC530+AU$1,STOCK!$F$10:$AB$209,17,0),IF($AE530=$AE529,(IF(BU529&gt;=1,BU529-COUNTIFS($AE529:$AE529,$AC530,AU529:AU529,$AI$2),0)),0)),0)</f>
        <v>0</v>
      </c>
      <c r="BV530" s="1">
        <f>IFERROR(IF($AE530&gt;$AE529,VLOOKUP($AC530+AV$1,STOCK!$F$10:$AB$209,17,0),IF($AE530=$AE529,(IF(BV529&gt;=1,BV529-COUNTIFS($AE529:$AE529,$AC530,AV529:AV529,$AI$2),0)),0)),0)</f>
        <v>0</v>
      </c>
      <c r="BW530" s="1">
        <f>IFERROR(IF($AE530&gt;$AE529,VLOOKUP($AC530+AW$1,STOCK!$F$10:$AB$209,17,0),IF($AE530=$AE529,(IF(BW529&gt;=1,BW529-COUNTIFS($AE529:$AE529,$AC530,AW529:AW529,$AI$2),0)),0)),0)</f>
        <v>0</v>
      </c>
      <c r="BX530" s="1">
        <f>IFERROR(IF($AE530&gt;$AE529,VLOOKUP($AC530+AX$1,STOCK!$F$10:$AB$209,17,0),IF($AE530=$AE529,(IF(BX529&gt;=1,BX529-COUNTIFS($AE529:$AE529,$AC530,AX529:AX529,$AI$2),0)),0)),0)</f>
        <v>0</v>
      </c>
    </row>
    <row r="531" spans="29:76" x14ac:dyDescent="0.25">
      <c r="AC531" s="1">
        <f t="shared" si="140"/>
        <v>0</v>
      </c>
      <c r="AD531" s="1">
        <f>IFERROR(IF(LEN(AK531)&gt;=1,VLOOKUP(HLOOKUP(AK531,PROFILE!$K$5:$V$8,4,0),PROFILE!$F$1:$G$3,2,0),0),0)</f>
        <v>0</v>
      </c>
      <c r="AE531" s="1">
        <f t="shared" si="141"/>
        <v>0</v>
      </c>
      <c r="AF531" s="1">
        <v>518</v>
      </c>
      <c r="AI531" s="1" t="str">
        <f>IFERROR(IF($AH531&gt;=1,VLOOKUP($AG531,STUDENT!$O$8:$Z$1507,3,0),""),"")</f>
        <v/>
      </c>
      <c r="AJ531" s="1" t="str">
        <f>IFERROR(IF($AH531&gt;=1,VLOOKUP($AG531,STUDENT!$O$8:$Z$1507,4,0),""),"")</f>
        <v/>
      </c>
      <c r="AK531" s="1" t="str">
        <f>IFERROR(IF($AH531&gt;=1,VLOOKUP($AG531,STUDENT!$O$8:$Z$1507,6,0),""),"")</f>
        <v/>
      </c>
      <c r="AL531" s="1" t="str">
        <f t="shared" si="142"/>
        <v/>
      </c>
      <c r="AM531" s="1" t="str">
        <f t="shared" si="143"/>
        <v/>
      </c>
      <c r="AN531" s="1" t="str">
        <f t="shared" si="144"/>
        <v/>
      </c>
      <c r="AO531" s="1" t="str">
        <f t="shared" si="145"/>
        <v/>
      </c>
      <c r="AP531" s="1" t="str">
        <f t="shared" si="146"/>
        <v/>
      </c>
      <c r="AQ531" s="1" t="str">
        <f t="shared" si="147"/>
        <v/>
      </c>
      <c r="AR531" s="1" t="str">
        <f t="shared" si="148"/>
        <v/>
      </c>
      <c r="AS531" s="1" t="str">
        <f t="shared" si="149"/>
        <v/>
      </c>
      <c r="AT531" s="1" t="str">
        <f t="shared" si="150"/>
        <v/>
      </c>
      <c r="AU531" s="1" t="str">
        <f t="shared" si="151"/>
        <v/>
      </c>
      <c r="AV531" s="1" t="str">
        <f t="shared" si="152"/>
        <v/>
      </c>
      <c r="AW531" s="1" t="str">
        <f t="shared" si="153"/>
        <v/>
      </c>
      <c r="AX531" s="1" t="str">
        <f t="shared" si="154"/>
        <v/>
      </c>
      <c r="AY531" s="1">
        <f>IFERROR(IF($AE531&gt;$AE530,VLOOKUP($AC531+AL$1,STOCK!$F$10:$AB$209,16,0),IF($AE531=$AE530,(IF(AY530&gt;=1,AY530-COUNTIFS($AE530:$AE530,$AC531,AL530:AL530,$AI$1),0)),0)),0)</f>
        <v>0</v>
      </c>
      <c r="AZ531" s="1">
        <f>IFERROR(IF($AE531&gt;$AE530,VLOOKUP($AC531+AM$1,STOCK!$F$10:$AB$209,16,0),IF($AE531=$AE530,(IF(AZ530&gt;=1,AZ530-COUNTIFS($AE530:$AE530,$AC531,AM530:AM530,$AI$1),0)),0)),0)</f>
        <v>0</v>
      </c>
      <c r="BA531" s="1">
        <f>IFERROR(IF($AE531&gt;$AE530,VLOOKUP($AC531+AN$1,STOCK!$F$10:$AB$209,16,0),IF($AE531=$AE530,(IF(BA530&gt;=1,BA530-COUNTIFS($AE530:$AE530,$AC531,AN530:AN530,$AI$1),0)),0)),0)</f>
        <v>0</v>
      </c>
      <c r="BB531" s="1">
        <f>IFERROR(IF($AE531&gt;$AE530,VLOOKUP($AC531+AO$1,STOCK!$F$10:$AB$209,16,0),IF($AE531=$AE530,(IF(BB530&gt;=1,BB530-COUNTIFS($AE530:$AE530,$AC531,AO530:AO530,$AI$1),0)),0)),0)</f>
        <v>0</v>
      </c>
      <c r="BC531" s="1">
        <f>IFERROR(IF($AE531&gt;$AE530,VLOOKUP($AC531+AP$1,STOCK!$F$10:$AB$209,16,0),IF($AE531=$AE530,(IF(BC530&gt;=1,BC530-COUNTIFS($AE530:$AE530,$AC531,AP530:AP530,$AI$1),0)),0)),0)</f>
        <v>0</v>
      </c>
      <c r="BD531" s="1">
        <f>IFERROR(IF($AE531&gt;$AE530,VLOOKUP($AC531+AQ$1,STOCK!$F$10:$AB$209,16,0),IF($AE531=$AE530,(IF(BD530&gt;=1,BD530-COUNTIFS($AE530:$AE530,$AC531,AQ530:AQ530,$AI$1),0)),0)),0)</f>
        <v>0</v>
      </c>
      <c r="BE531" s="1">
        <f>IFERROR(IF($AE531&gt;$AE530,VLOOKUP($AC531+AR$1,STOCK!$F$10:$AB$209,16,0),IF($AE531=$AE530,(IF(BE530&gt;=1,BE530-COUNTIFS($AE530:$AE530,$AC531,AR530:AR530,$AI$1),0)),0)),0)</f>
        <v>0</v>
      </c>
      <c r="BF531" s="1">
        <f>IFERROR(IF($AE531&gt;$AE530,VLOOKUP($AC531+AS$1,STOCK!$F$10:$AB$209,16,0),IF($AE531=$AE530,(IF(BF530&gt;=1,BF530-COUNTIFS($AE530:$AE530,$AC531,AS530:AS530,$AI$1),0)),0)),0)</f>
        <v>0</v>
      </c>
      <c r="BG531" s="1">
        <f>IFERROR(IF($AE531&gt;$AE530,VLOOKUP($AC531+AT$1,STOCK!$F$10:$AB$209,16,0),IF($AE531=$AE530,(IF(BG530&gt;=1,BG530-COUNTIFS($AE530:$AE530,$AC531,AT530:AT530,$AI$1),0)),0)),0)</f>
        <v>0</v>
      </c>
      <c r="BH531" s="1">
        <f>IFERROR(IF($AE531&gt;$AE530,VLOOKUP($AC531+AU$1,STOCK!$F$10:$AB$209,16,0),IF($AE531=$AE530,(IF(BH530&gt;=1,BH530-COUNTIFS($AE530:$AE530,$AC531,AU530:AU530,$AI$1),0)),0)),0)</f>
        <v>0</v>
      </c>
      <c r="BI531" s="1">
        <f>IFERROR(IF($AE531&gt;$AE530,VLOOKUP($AC531+AV$1,STOCK!$F$10:$AB$209,16,0),IF($AE531=$AE530,(IF(BI530&gt;=1,BI530-COUNTIFS($AE530:$AE530,$AC531,AV530:AV530,$AI$1),0)),0)),0)</f>
        <v>0</v>
      </c>
      <c r="BJ531" s="1">
        <f>IFERROR(IF($AE531&gt;$AE530,VLOOKUP($AC531+AW$1,STOCK!$F$10:$AB$209,16,0),IF($AE531=$AE530,(IF(BJ530&gt;=1,BJ530-COUNTIFS($AE530:$AE530,$AC531,AW530:AW530,$AI$1),0)),0)),0)</f>
        <v>0</v>
      </c>
      <c r="BK531" s="1">
        <f>IFERROR(IF($AE531&gt;$AE530,VLOOKUP($AC531+AX$1,STOCK!$F$10:$AB$209,16,0),IF($AE531=$AE530,(IF(BK530&gt;=1,BK530-COUNTIFS($AE530:$AE530,$AC531,AX530:AX530,$AI$1),0)),0)),0)</f>
        <v>0</v>
      </c>
      <c r="BL531" s="1">
        <f>IFERROR(IF($AE531&gt;$AE530,VLOOKUP($AC531+AL$1,STOCK!$F$10:$AB$209,17,0),IF($AE531=$AE530,(IF(BL530&gt;=1,BL530-COUNTIFS($AE530:$AE530,$AC531,AL530:AL530,$AI$2),0)),0)),0)</f>
        <v>0</v>
      </c>
      <c r="BM531" s="1">
        <f>IFERROR(IF($AE531&gt;$AE530,VLOOKUP($AC531+AM$1,STOCK!$F$10:$AB$209,17,0),IF($AE531=$AE530,(IF(BM530&gt;=1,BM530-COUNTIFS($AE530:$AE530,$AC531,AM530:AM530,$AI$2),0)),0)),0)</f>
        <v>0</v>
      </c>
      <c r="BN531" s="1">
        <f>IFERROR(IF($AE531&gt;$AE530,VLOOKUP($AC531+AN$1,STOCK!$F$10:$AB$209,17,0),IF($AE531=$AE530,(IF(BN530&gt;=1,BN530-COUNTIFS($AE530:$AE530,$AC531,AN530:AN530,$AI$2),0)),0)),0)</f>
        <v>0</v>
      </c>
      <c r="BO531" s="1">
        <f>IFERROR(IF($AE531&gt;$AE530,VLOOKUP($AC531+AO$1,STOCK!$F$10:$AB$209,17,0),IF($AE531=$AE530,(IF(BO530&gt;=1,BO530-COUNTIFS($AE530:$AE530,$AC531,AO530:AO530,$AI$2),0)),0)),0)</f>
        <v>0</v>
      </c>
      <c r="BP531" s="1">
        <f>IFERROR(IF($AE531&gt;$AE530,VLOOKUP($AC531+AP$1,STOCK!$F$10:$AB$209,17,0),IF($AE531=$AE530,(IF(BP530&gt;=1,BP530-COUNTIFS($AE530:$AE530,$AC531,AP530:AP530,$AI$2),0)),0)),0)</f>
        <v>0</v>
      </c>
      <c r="BQ531" s="1">
        <f>IFERROR(IF($AE531&gt;$AE530,VLOOKUP($AC531+AQ$1,STOCK!$F$10:$AB$209,17,0),IF($AE531=$AE530,(IF(BQ530&gt;=1,BQ530-COUNTIFS($AE530:$AE530,$AC531,AQ530:AQ530,$AI$2),0)),0)),0)</f>
        <v>0</v>
      </c>
      <c r="BR531" s="1">
        <f>IFERROR(IF($AE531&gt;$AE530,VLOOKUP($AC531+AR$1,STOCK!$F$10:$AB$209,17,0),IF($AE531=$AE530,(IF(BR530&gt;=1,BR530-COUNTIFS($AE530:$AE530,$AC531,AR530:AR530,$AI$2),0)),0)),0)</f>
        <v>0</v>
      </c>
      <c r="BS531" s="1">
        <f>IFERROR(IF($AE531&gt;$AE530,VLOOKUP($AC531+AS$1,STOCK!$F$10:$AB$209,17,0),IF($AE531=$AE530,(IF(BS530&gt;=1,BS530-COUNTIFS($AE530:$AE530,$AC531,AS530:AS530,$AI$2),0)),0)),0)</f>
        <v>0</v>
      </c>
      <c r="BT531" s="1">
        <f>IFERROR(IF($AE531&gt;$AE530,VLOOKUP($AC531+AT$1,STOCK!$F$10:$AB$209,17,0),IF($AE531=$AE530,(IF(BT530&gt;=1,BT530-COUNTIFS($AE530:$AE530,$AC531,AT530:AT530,$AI$2),0)),0)),0)</f>
        <v>0</v>
      </c>
      <c r="BU531" s="1">
        <f>IFERROR(IF($AE531&gt;$AE530,VLOOKUP($AC531+AU$1,STOCK!$F$10:$AB$209,17,0),IF($AE531=$AE530,(IF(BU530&gt;=1,BU530-COUNTIFS($AE530:$AE530,$AC531,AU530:AU530,$AI$2),0)),0)),0)</f>
        <v>0</v>
      </c>
      <c r="BV531" s="1">
        <f>IFERROR(IF($AE531&gt;$AE530,VLOOKUP($AC531+AV$1,STOCK!$F$10:$AB$209,17,0),IF($AE531=$AE530,(IF(BV530&gt;=1,BV530-COUNTIFS($AE530:$AE530,$AC531,AV530:AV530,$AI$2),0)),0)),0)</f>
        <v>0</v>
      </c>
      <c r="BW531" s="1">
        <f>IFERROR(IF($AE531&gt;$AE530,VLOOKUP($AC531+AW$1,STOCK!$F$10:$AB$209,17,0),IF($AE531=$AE530,(IF(BW530&gt;=1,BW530-COUNTIFS($AE530:$AE530,$AC531,AW530:AW530,$AI$2),0)),0)),0)</f>
        <v>0</v>
      </c>
      <c r="BX531" s="1">
        <f>IFERROR(IF($AE531&gt;$AE530,VLOOKUP($AC531+AX$1,STOCK!$F$10:$AB$209,17,0),IF($AE531=$AE530,(IF(BX530&gt;=1,BX530-COUNTIFS($AE530:$AE530,$AC531,AX530:AX530,$AI$2),0)),0)),0)</f>
        <v>0</v>
      </c>
    </row>
    <row r="532" spans="29:76" x14ac:dyDescent="0.25">
      <c r="AC532" s="1">
        <f t="shared" si="140"/>
        <v>0</v>
      </c>
      <c r="AD532" s="1">
        <f>IFERROR(IF(LEN(AK532)&gt;=1,VLOOKUP(HLOOKUP(AK532,PROFILE!$K$5:$V$8,4,0),PROFILE!$F$1:$G$3,2,0),0),0)</f>
        <v>0</v>
      </c>
      <c r="AE532" s="1">
        <f t="shared" si="141"/>
        <v>0</v>
      </c>
      <c r="AF532" s="1">
        <v>519</v>
      </c>
      <c r="AI532" s="1" t="str">
        <f>IFERROR(IF($AH532&gt;=1,VLOOKUP($AG532,STUDENT!$O$8:$Z$1507,3,0),""),"")</f>
        <v/>
      </c>
      <c r="AJ532" s="1" t="str">
        <f>IFERROR(IF($AH532&gt;=1,VLOOKUP($AG532,STUDENT!$O$8:$Z$1507,4,0),""),"")</f>
        <v/>
      </c>
      <c r="AK532" s="1" t="str">
        <f>IFERROR(IF($AH532&gt;=1,VLOOKUP($AG532,STUDENT!$O$8:$Z$1507,6,0),""),"")</f>
        <v/>
      </c>
      <c r="AL532" s="1" t="str">
        <f t="shared" si="142"/>
        <v/>
      </c>
      <c r="AM532" s="1" t="str">
        <f t="shared" si="143"/>
        <v/>
      </c>
      <c r="AN532" s="1" t="str">
        <f t="shared" si="144"/>
        <v/>
      </c>
      <c r="AO532" s="1" t="str">
        <f t="shared" si="145"/>
        <v/>
      </c>
      <c r="AP532" s="1" t="str">
        <f t="shared" si="146"/>
        <v/>
      </c>
      <c r="AQ532" s="1" t="str">
        <f t="shared" si="147"/>
        <v/>
      </c>
      <c r="AR532" s="1" t="str">
        <f t="shared" si="148"/>
        <v/>
      </c>
      <c r="AS532" s="1" t="str">
        <f t="shared" si="149"/>
        <v/>
      </c>
      <c r="AT532" s="1" t="str">
        <f t="shared" si="150"/>
        <v/>
      </c>
      <c r="AU532" s="1" t="str">
        <f t="shared" si="151"/>
        <v/>
      </c>
      <c r="AV532" s="1" t="str">
        <f t="shared" si="152"/>
        <v/>
      </c>
      <c r="AW532" s="1" t="str">
        <f t="shared" si="153"/>
        <v/>
      </c>
      <c r="AX532" s="1" t="str">
        <f t="shared" si="154"/>
        <v/>
      </c>
      <c r="AY532" s="1">
        <f>IFERROR(IF($AE532&gt;$AE531,VLOOKUP($AC532+AL$1,STOCK!$F$10:$AB$209,16,0),IF($AE532=$AE531,(IF(AY531&gt;=1,AY531-COUNTIFS($AE531:$AE531,$AC532,AL531:AL531,$AI$1),0)),0)),0)</f>
        <v>0</v>
      </c>
      <c r="AZ532" s="1">
        <f>IFERROR(IF($AE532&gt;$AE531,VLOOKUP($AC532+AM$1,STOCK!$F$10:$AB$209,16,0),IF($AE532=$AE531,(IF(AZ531&gt;=1,AZ531-COUNTIFS($AE531:$AE531,$AC532,AM531:AM531,$AI$1),0)),0)),0)</f>
        <v>0</v>
      </c>
      <c r="BA532" s="1">
        <f>IFERROR(IF($AE532&gt;$AE531,VLOOKUP($AC532+AN$1,STOCK!$F$10:$AB$209,16,0),IF($AE532=$AE531,(IF(BA531&gt;=1,BA531-COUNTIFS($AE531:$AE531,$AC532,AN531:AN531,$AI$1),0)),0)),0)</f>
        <v>0</v>
      </c>
      <c r="BB532" s="1">
        <f>IFERROR(IF($AE532&gt;$AE531,VLOOKUP($AC532+AO$1,STOCK!$F$10:$AB$209,16,0),IF($AE532=$AE531,(IF(BB531&gt;=1,BB531-COUNTIFS($AE531:$AE531,$AC532,AO531:AO531,$AI$1),0)),0)),0)</f>
        <v>0</v>
      </c>
      <c r="BC532" s="1">
        <f>IFERROR(IF($AE532&gt;$AE531,VLOOKUP($AC532+AP$1,STOCK!$F$10:$AB$209,16,0),IF($AE532=$AE531,(IF(BC531&gt;=1,BC531-COUNTIFS($AE531:$AE531,$AC532,AP531:AP531,$AI$1),0)),0)),0)</f>
        <v>0</v>
      </c>
      <c r="BD532" s="1">
        <f>IFERROR(IF($AE532&gt;$AE531,VLOOKUP($AC532+AQ$1,STOCK!$F$10:$AB$209,16,0),IF($AE532=$AE531,(IF(BD531&gt;=1,BD531-COUNTIFS($AE531:$AE531,$AC532,AQ531:AQ531,$AI$1),0)),0)),0)</f>
        <v>0</v>
      </c>
      <c r="BE532" s="1">
        <f>IFERROR(IF($AE532&gt;$AE531,VLOOKUP($AC532+AR$1,STOCK!$F$10:$AB$209,16,0),IF($AE532=$AE531,(IF(BE531&gt;=1,BE531-COUNTIFS($AE531:$AE531,$AC532,AR531:AR531,$AI$1),0)),0)),0)</f>
        <v>0</v>
      </c>
      <c r="BF532" s="1">
        <f>IFERROR(IF($AE532&gt;$AE531,VLOOKUP($AC532+AS$1,STOCK!$F$10:$AB$209,16,0),IF($AE532=$AE531,(IF(BF531&gt;=1,BF531-COUNTIFS($AE531:$AE531,$AC532,AS531:AS531,$AI$1),0)),0)),0)</f>
        <v>0</v>
      </c>
      <c r="BG532" s="1">
        <f>IFERROR(IF($AE532&gt;$AE531,VLOOKUP($AC532+AT$1,STOCK!$F$10:$AB$209,16,0),IF($AE532=$AE531,(IF(BG531&gt;=1,BG531-COUNTIFS($AE531:$AE531,$AC532,AT531:AT531,$AI$1),0)),0)),0)</f>
        <v>0</v>
      </c>
      <c r="BH532" s="1">
        <f>IFERROR(IF($AE532&gt;$AE531,VLOOKUP($AC532+AU$1,STOCK!$F$10:$AB$209,16,0),IF($AE532=$AE531,(IF(BH531&gt;=1,BH531-COUNTIFS($AE531:$AE531,$AC532,AU531:AU531,$AI$1),0)),0)),0)</f>
        <v>0</v>
      </c>
      <c r="BI532" s="1">
        <f>IFERROR(IF($AE532&gt;$AE531,VLOOKUP($AC532+AV$1,STOCK!$F$10:$AB$209,16,0),IF($AE532=$AE531,(IF(BI531&gt;=1,BI531-COUNTIFS($AE531:$AE531,$AC532,AV531:AV531,$AI$1),0)),0)),0)</f>
        <v>0</v>
      </c>
      <c r="BJ532" s="1">
        <f>IFERROR(IF($AE532&gt;$AE531,VLOOKUP($AC532+AW$1,STOCK!$F$10:$AB$209,16,0),IF($AE532=$AE531,(IF(BJ531&gt;=1,BJ531-COUNTIFS($AE531:$AE531,$AC532,AW531:AW531,$AI$1),0)),0)),0)</f>
        <v>0</v>
      </c>
      <c r="BK532" s="1">
        <f>IFERROR(IF($AE532&gt;$AE531,VLOOKUP($AC532+AX$1,STOCK!$F$10:$AB$209,16,0),IF($AE532=$AE531,(IF(BK531&gt;=1,BK531-COUNTIFS($AE531:$AE531,$AC532,AX531:AX531,$AI$1),0)),0)),0)</f>
        <v>0</v>
      </c>
      <c r="BL532" s="1">
        <f>IFERROR(IF($AE532&gt;$AE531,VLOOKUP($AC532+AL$1,STOCK!$F$10:$AB$209,17,0),IF($AE532=$AE531,(IF(BL531&gt;=1,BL531-COUNTIFS($AE531:$AE531,$AC532,AL531:AL531,$AI$2),0)),0)),0)</f>
        <v>0</v>
      </c>
      <c r="BM532" s="1">
        <f>IFERROR(IF($AE532&gt;$AE531,VLOOKUP($AC532+AM$1,STOCK!$F$10:$AB$209,17,0),IF($AE532=$AE531,(IF(BM531&gt;=1,BM531-COUNTIFS($AE531:$AE531,$AC532,AM531:AM531,$AI$2),0)),0)),0)</f>
        <v>0</v>
      </c>
      <c r="BN532" s="1">
        <f>IFERROR(IF($AE532&gt;$AE531,VLOOKUP($AC532+AN$1,STOCK!$F$10:$AB$209,17,0),IF($AE532=$AE531,(IF(BN531&gt;=1,BN531-COUNTIFS($AE531:$AE531,$AC532,AN531:AN531,$AI$2),0)),0)),0)</f>
        <v>0</v>
      </c>
      <c r="BO532" s="1">
        <f>IFERROR(IF($AE532&gt;$AE531,VLOOKUP($AC532+AO$1,STOCK!$F$10:$AB$209,17,0),IF($AE532=$AE531,(IF(BO531&gt;=1,BO531-COUNTIFS($AE531:$AE531,$AC532,AO531:AO531,$AI$2),0)),0)),0)</f>
        <v>0</v>
      </c>
      <c r="BP532" s="1">
        <f>IFERROR(IF($AE532&gt;$AE531,VLOOKUP($AC532+AP$1,STOCK!$F$10:$AB$209,17,0),IF($AE532=$AE531,(IF(BP531&gt;=1,BP531-COUNTIFS($AE531:$AE531,$AC532,AP531:AP531,$AI$2),0)),0)),0)</f>
        <v>0</v>
      </c>
      <c r="BQ532" s="1">
        <f>IFERROR(IF($AE532&gt;$AE531,VLOOKUP($AC532+AQ$1,STOCK!$F$10:$AB$209,17,0),IF($AE532=$AE531,(IF(BQ531&gt;=1,BQ531-COUNTIFS($AE531:$AE531,$AC532,AQ531:AQ531,$AI$2),0)),0)),0)</f>
        <v>0</v>
      </c>
      <c r="BR532" s="1">
        <f>IFERROR(IF($AE532&gt;$AE531,VLOOKUP($AC532+AR$1,STOCK!$F$10:$AB$209,17,0),IF($AE532=$AE531,(IF(BR531&gt;=1,BR531-COUNTIFS($AE531:$AE531,$AC532,AR531:AR531,$AI$2),0)),0)),0)</f>
        <v>0</v>
      </c>
      <c r="BS532" s="1">
        <f>IFERROR(IF($AE532&gt;$AE531,VLOOKUP($AC532+AS$1,STOCK!$F$10:$AB$209,17,0),IF($AE532=$AE531,(IF(BS531&gt;=1,BS531-COUNTIFS($AE531:$AE531,$AC532,AS531:AS531,$AI$2),0)),0)),0)</f>
        <v>0</v>
      </c>
      <c r="BT532" s="1">
        <f>IFERROR(IF($AE532&gt;$AE531,VLOOKUP($AC532+AT$1,STOCK!$F$10:$AB$209,17,0),IF($AE532=$AE531,(IF(BT531&gt;=1,BT531-COUNTIFS($AE531:$AE531,$AC532,AT531:AT531,$AI$2),0)),0)),0)</f>
        <v>0</v>
      </c>
      <c r="BU532" s="1">
        <f>IFERROR(IF($AE532&gt;$AE531,VLOOKUP($AC532+AU$1,STOCK!$F$10:$AB$209,17,0),IF($AE532=$AE531,(IF(BU531&gt;=1,BU531-COUNTIFS($AE531:$AE531,$AC532,AU531:AU531,$AI$2),0)),0)),0)</f>
        <v>0</v>
      </c>
      <c r="BV532" s="1">
        <f>IFERROR(IF($AE532&gt;$AE531,VLOOKUP($AC532+AV$1,STOCK!$F$10:$AB$209,17,0),IF($AE532=$AE531,(IF(BV531&gt;=1,BV531-COUNTIFS($AE531:$AE531,$AC532,AV531:AV531,$AI$2),0)),0)),0)</f>
        <v>0</v>
      </c>
      <c r="BW532" s="1">
        <f>IFERROR(IF($AE532&gt;$AE531,VLOOKUP($AC532+AW$1,STOCK!$F$10:$AB$209,17,0),IF($AE532=$AE531,(IF(BW531&gt;=1,BW531-COUNTIFS($AE531:$AE531,$AC532,AW531:AW531,$AI$2),0)),0)),0)</f>
        <v>0</v>
      </c>
      <c r="BX532" s="1">
        <f>IFERROR(IF($AE532&gt;$AE531,VLOOKUP($AC532+AX$1,STOCK!$F$10:$AB$209,17,0),IF($AE532=$AE531,(IF(BX531&gt;=1,BX531-COUNTIFS($AE531:$AE531,$AC532,AX531:AX531,$AI$2),0)),0)),0)</f>
        <v>0</v>
      </c>
    </row>
    <row r="533" spans="29:76" x14ac:dyDescent="0.25">
      <c r="AC533" s="1">
        <f t="shared" si="140"/>
        <v>0</v>
      </c>
      <c r="AD533" s="1">
        <f>IFERROR(IF(LEN(AK533)&gt;=1,VLOOKUP(HLOOKUP(AK533,PROFILE!$K$5:$V$8,4,0),PROFILE!$F$1:$G$3,2,0),0),0)</f>
        <v>0</v>
      </c>
      <c r="AE533" s="1">
        <f t="shared" si="141"/>
        <v>0</v>
      </c>
      <c r="AF533" s="1">
        <v>520</v>
      </c>
      <c r="AI533" s="1" t="str">
        <f>IFERROR(IF($AH533&gt;=1,VLOOKUP($AG533,STUDENT!$O$8:$Z$1507,3,0),""),"")</f>
        <v/>
      </c>
      <c r="AJ533" s="1" t="str">
        <f>IFERROR(IF($AH533&gt;=1,VLOOKUP($AG533,STUDENT!$O$8:$Z$1507,4,0),""),"")</f>
        <v/>
      </c>
      <c r="AK533" s="1" t="str">
        <f>IFERROR(IF($AH533&gt;=1,VLOOKUP($AG533,STUDENT!$O$8:$Z$1507,6,0),""),"")</f>
        <v/>
      </c>
      <c r="AL533" s="1" t="str">
        <f t="shared" si="142"/>
        <v/>
      </c>
      <c r="AM533" s="1" t="str">
        <f t="shared" si="143"/>
        <v/>
      </c>
      <c r="AN533" s="1" t="str">
        <f t="shared" si="144"/>
        <v/>
      </c>
      <c r="AO533" s="1" t="str">
        <f t="shared" si="145"/>
        <v/>
      </c>
      <c r="AP533" s="1" t="str">
        <f t="shared" si="146"/>
        <v/>
      </c>
      <c r="AQ533" s="1" t="str">
        <f t="shared" si="147"/>
        <v/>
      </c>
      <c r="AR533" s="1" t="str">
        <f t="shared" si="148"/>
        <v/>
      </c>
      <c r="AS533" s="1" t="str">
        <f t="shared" si="149"/>
        <v/>
      </c>
      <c r="AT533" s="1" t="str">
        <f t="shared" si="150"/>
        <v/>
      </c>
      <c r="AU533" s="1" t="str">
        <f t="shared" si="151"/>
        <v/>
      </c>
      <c r="AV533" s="1" t="str">
        <f t="shared" si="152"/>
        <v/>
      </c>
      <c r="AW533" s="1" t="str">
        <f t="shared" si="153"/>
        <v/>
      </c>
      <c r="AX533" s="1" t="str">
        <f t="shared" si="154"/>
        <v/>
      </c>
      <c r="AY533" s="1">
        <f>IFERROR(IF($AE533&gt;$AE532,VLOOKUP($AC533+AL$1,STOCK!$F$10:$AB$209,16,0),IF($AE533=$AE532,(IF(AY532&gt;=1,AY532-COUNTIFS($AE532:$AE532,$AC533,AL532:AL532,$AI$1),0)),0)),0)</f>
        <v>0</v>
      </c>
      <c r="AZ533" s="1">
        <f>IFERROR(IF($AE533&gt;$AE532,VLOOKUP($AC533+AM$1,STOCK!$F$10:$AB$209,16,0),IF($AE533=$AE532,(IF(AZ532&gt;=1,AZ532-COUNTIFS($AE532:$AE532,$AC533,AM532:AM532,$AI$1),0)),0)),0)</f>
        <v>0</v>
      </c>
      <c r="BA533" s="1">
        <f>IFERROR(IF($AE533&gt;$AE532,VLOOKUP($AC533+AN$1,STOCK!$F$10:$AB$209,16,0),IF($AE533=$AE532,(IF(BA532&gt;=1,BA532-COUNTIFS($AE532:$AE532,$AC533,AN532:AN532,$AI$1),0)),0)),0)</f>
        <v>0</v>
      </c>
      <c r="BB533" s="1">
        <f>IFERROR(IF($AE533&gt;$AE532,VLOOKUP($AC533+AO$1,STOCK!$F$10:$AB$209,16,0),IF($AE533=$AE532,(IF(BB532&gt;=1,BB532-COUNTIFS($AE532:$AE532,$AC533,AO532:AO532,$AI$1),0)),0)),0)</f>
        <v>0</v>
      </c>
      <c r="BC533" s="1">
        <f>IFERROR(IF($AE533&gt;$AE532,VLOOKUP($AC533+AP$1,STOCK!$F$10:$AB$209,16,0),IF($AE533=$AE532,(IF(BC532&gt;=1,BC532-COUNTIFS($AE532:$AE532,$AC533,AP532:AP532,$AI$1),0)),0)),0)</f>
        <v>0</v>
      </c>
      <c r="BD533" s="1">
        <f>IFERROR(IF($AE533&gt;$AE532,VLOOKUP($AC533+AQ$1,STOCK!$F$10:$AB$209,16,0),IF($AE533=$AE532,(IF(BD532&gt;=1,BD532-COUNTIFS($AE532:$AE532,$AC533,AQ532:AQ532,$AI$1),0)),0)),0)</f>
        <v>0</v>
      </c>
      <c r="BE533" s="1">
        <f>IFERROR(IF($AE533&gt;$AE532,VLOOKUP($AC533+AR$1,STOCK!$F$10:$AB$209,16,0),IF($AE533=$AE532,(IF(BE532&gt;=1,BE532-COUNTIFS($AE532:$AE532,$AC533,AR532:AR532,$AI$1),0)),0)),0)</f>
        <v>0</v>
      </c>
      <c r="BF533" s="1">
        <f>IFERROR(IF($AE533&gt;$AE532,VLOOKUP($AC533+AS$1,STOCK!$F$10:$AB$209,16,0),IF($AE533=$AE532,(IF(BF532&gt;=1,BF532-COUNTIFS($AE532:$AE532,$AC533,AS532:AS532,$AI$1),0)),0)),0)</f>
        <v>0</v>
      </c>
      <c r="BG533" s="1">
        <f>IFERROR(IF($AE533&gt;$AE532,VLOOKUP($AC533+AT$1,STOCK!$F$10:$AB$209,16,0),IF($AE533=$AE532,(IF(BG532&gt;=1,BG532-COUNTIFS($AE532:$AE532,$AC533,AT532:AT532,$AI$1),0)),0)),0)</f>
        <v>0</v>
      </c>
      <c r="BH533" s="1">
        <f>IFERROR(IF($AE533&gt;$AE532,VLOOKUP($AC533+AU$1,STOCK!$F$10:$AB$209,16,0),IF($AE533=$AE532,(IF(BH532&gt;=1,BH532-COUNTIFS($AE532:$AE532,$AC533,AU532:AU532,$AI$1),0)),0)),0)</f>
        <v>0</v>
      </c>
      <c r="BI533" s="1">
        <f>IFERROR(IF($AE533&gt;$AE532,VLOOKUP($AC533+AV$1,STOCK!$F$10:$AB$209,16,0),IF($AE533=$AE532,(IF(BI532&gt;=1,BI532-COUNTIFS($AE532:$AE532,$AC533,AV532:AV532,$AI$1),0)),0)),0)</f>
        <v>0</v>
      </c>
      <c r="BJ533" s="1">
        <f>IFERROR(IF($AE533&gt;$AE532,VLOOKUP($AC533+AW$1,STOCK!$F$10:$AB$209,16,0),IF($AE533=$AE532,(IF(BJ532&gt;=1,BJ532-COUNTIFS($AE532:$AE532,$AC533,AW532:AW532,$AI$1),0)),0)),0)</f>
        <v>0</v>
      </c>
      <c r="BK533" s="1">
        <f>IFERROR(IF($AE533&gt;$AE532,VLOOKUP($AC533+AX$1,STOCK!$F$10:$AB$209,16,0),IF($AE533=$AE532,(IF(BK532&gt;=1,BK532-COUNTIFS($AE532:$AE532,$AC533,AX532:AX532,$AI$1),0)),0)),0)</f>
        <v>0</v>
      </c>
      <c r="BL533" s="1">
        <f>IFERROR(IF($AE533&gt;$AE532,VLOOKUP($AC533+AL$1,STOCK!$F$10:$AB$209,17,0),IF($AE533=$AE532,(IF(BL532&gt;=1,BL532-COUNTIFS($AE532:$AE532,$AC533,AL532:AL532,$AI$2),0)),0)),0)</f>
        <v>0</v>
      </c>
      <c r="BM533" s="1">
        <f>IFERROR(IF($AE533&gt;$AE532,VLOOKUP($AC533+AM$1,STOCK!$F$10:$AB$209,17,0),IF($AE533=$AE532,(IF(BM532&gt;=1,BM532-COUNTIFS($AE532:$AE532,$AC533,AM532:AM532,$AI$2),0)),0)),0)</f>
        <v>0</v>
      </c>
      <c r="BN533" s="1">
        <f>IFERROR(IF($AE533&gt;$AE532,VLOOKUP($AC533+AN$1,STOCK!$F$10:$AB$209,17,0),IF($AE533=$AE532,(IF(BN532&gt;=1,BN532-COUNTIFS($AE532:$AE532,$AC533,AN532:AN532,$AI$2),0)),0)),0)</f>
        <v>0</v>
      </c>
      <c r="BO533" s="1">
        <f>IFERROR(IF($AE533&gt;$AE532,VLOOKUP($AC533+AO$1,STOCK!$F$10:$AB$209,17,0),IF($AE533=$AE532,(IF(BO532&gt;=1,BO532-COUNTIFS($AE532:$AE532,$AC533,AO532:AO532,$AI$2),0)),0)),0)</f>
        <v>0</v>
      </c>
      <c r="BP533" s="1">
        <f>IFERROR(IF($AE533&gt;$AE532,VLOOKUP($AC533+AP$1,STOCK!$F$10:$AB$209,17,0),IF($AE533=$AE532,(IF(BP532&gt;=1,BP532-COUNTIFS($AE532:$AE532,$AC533,AP532:AP532,$AI$2),0)),0)),0)</f>
        <v>0</v>
      </c>
      <c r="BQ533" s="1">
        <f>IFERROR(IF($AE533&gt;$AE532,VLOOKUP($AC533+AQ$1,STOCK!$F$10:$AB$209,17,0),IF($AE533=$AE532,(IF(BQ532&gt;=1,BQ532-COUNTIFS($AE532:$AE532,$AC533,AQ532:AQ532,$AI$2),0)),0)),0)</f>
        <v>0</v>
      </c>
      <c r="BR533" s="1">
        <f>IFERROR(IF($AE533&gt;$AE532,VLOOKUP($AC533+AR$1,STOCK!$F$10:$AB$209,17,0),IF($AE533=$AE532,(IF(BR532&gt;=1,BR532-COUNTIFS($AE532:$AE532,$AC533,AR532:AR532,$AI$2),0)),0)),0)</f>
        <v>0</v>
      </c>
      <c r="BS533" s="1">
        <f>IFERROR(IF($AE533&gt;$AE532,VLOOKUP($AC533+AS$1,STOCK!$F$10:$AB$209,17,0),IF($AE533=$AE532,(IF(BS532&gt;=1,BS532-COUNTIFS($AE532:$AE532,$AC533,AS532:AS532,$AI$2),0)),0)),0)</f>
        <v>0</v>
      </c>
      <c r="BT533" s="1">
        <f>IFERROR(IF($AE533&gt;$AE532,VLOOKUP($AC533+AT$1,STOCK!$F$10:$AB$209,17,0),IF($AE533=$AE532,(IF(BT532&gt;=1,BT532-COUNTIFS($AE532:$AE532,$AC533,AT532:AT532,$AI$2),0)),0)),0)</f>
        <v>0</v>
      </c>
      <c r="BU533" s="1">
        <f>IFERROR(IF($AE533&gt;$AE532,VLOOKUP($AC533+AU$1,STOCK!$F$10:$AB$209,17,0),IF($AE533=$AE532,(IF(BU532&gt;=1,BU532-COUNTIFS($AE532:$AE532,$AC533,AU532:AU532,$AI$2),0)),0)),0)</f>
        <v>0</v>
      </c>
      <c r="BV533" s="1">
        <f>IFERROR(IF($AE533&gt;$AE532,VLOOKUP($AC533+AV$1,STOCK!$F$10:$AB$209,17,0),IF($AE533=$AE532,(IF(BV532&gt;=1,BV532-COUNTIFS($AE532:$AE532,$AC533,AV532:AV532,$AI$2),0)),0)),0)</f>
        <v>0</v>
      </c>
      <c r="BW533" s="1">
        <f>IFERROR(IF($AE533&gt;$AE532,VLOOKUP($AC533+AW$1,STOCK!$F$10:$AB$209,17,0),IF($AE533=$AE532,(IF(BW532&gt;=1,BW532-COUNTIFS($AE532:$AE532,$AC533,AW532:AW532,$AI$2),0)),0)),0)</f>
        <v>0</v>
      </c>
      <c r="BX533" s="1">
        <f>IFERROR(IF($AE533&gt;$AE532,VLOOKUP($AC533+AX$1,STOCK!$F$10:$AB$209,17,0),IF($AE533=$AE532,(IF(BX532&gt;=1,BX532-COUNTIFS($AE532:$AE532,$AC533,AX532:AX532,$AI$2),0)),0)),0)</f>
        <v>0</v>
      </c>
    </row>
    <row r="534" spans="29:76" x14ac:dyDescent="0.25">
      <c r="AC534" s="1">
        <f t="shared" si="140"/>
        <v>0</v>
      </c>
      <c r="AD534" s="1">
        <f>IFERROR(IF(LEN(AK534)&gt;=1,VLOOKUP(HLOOKUP(AK534,PROFILE!$K$5:$V$8,4,0),PROFILE!$F$1:$G$3,2,0),0),0)</f>
        <v>0</v>
      </c>
      <c r="AE534" s="1">
        <f t="shared" si="141"/>
        <v>0</v>
      </c>
      <c r="AF534" s="1">
        <v>521</v>
      </c>
      <c r="AI534" s="1" t="str">
        <f>IFERROR(IF($AH534&gt;=1,VLOOKUP($AG534,STUDENT!$O$8:$Z$1507,3,0),""),"")</f>
        <v/>
      </c>
      <c r="AJ534" s="1" t="str">
        <f>IFERROR(IF($AH534&gt;=1,VLOOKUP($AG534,STUDENT!$O$8:$Z$1507,4,0),""),"")</f>
        <v/>
      </c>
      <c r="AK534" s="1" t="str">
        <f>IFERROR(IF($AH534&gt;=1,VLOOKUP($AG534,STUDENT!$O$8:$Z$1507,6,0),""),"")</f>
        <v/>
      </c>
      <c r="AL534" s="1" t="str">
        <f t="shared" si="142"/>
        <v/>
      </c>
      <c r="AM534" s="1" t="str">
        <f t="shared" si="143"/>
        <v/>
      </c>
      <c r="AN534" s="1" t="str">
        <f t="shared" si="144"/>
        <v/>
      </c>
      <c r="AO534" s="1" t="str">
        <f t="shared" si="145"/>
        <v/>
      </c>
      <c r="AP534" s="1" t="str">
        <f t="shared" si="146"/>
        <v/>
      </c>
      <c r="AQ534" s="1" t="str">
        <f t="shared" si="147"/>
        <v/>
      </c>
      <c r="AR534" s="1" t="str">
        <f t="shared" si="148"/>
        <v/>
      </c>
      <c r="AS534" s="1" t="str">
        <f t="shared" si="149"/>
        <v/>
      </c>
      <c r="AT534" s="1" t="str">
        <f t="shared" si="150"/>
        <v/>
      </c>
      <c r="AU534" s="1" t="str">
        <f t="shared" si="151"/>
        <v/>
      </c>
      <c r="AV534" s="1" t="str">
        <f t="shared" si="152"/>
        <v/>
      </c>
      <c r="AW534" s="1" t="str">
        <f t="shared" si="153"/>
        <v/>
      </c>
      <c r="AX534" s="1" t="str">
        <f t="shared" si="154"/>
        <v/>
      </c>
      <c r="AY534" s="1">
        <f>IFERROR(IF($AE534&gt;$AE533,VLOOKUP($AC534+AL$1,STOCK!$F$10:$AB$209,16,0),IF($AE534=$AE533,(IF(AY533&gt;=1,AY533-COUNTIFS($AE533:$AE533,$AC534,AL533:AL533,$AI$1),0)),0)),0)</f>
        <v>0</v>
      </c>
      <c r="AZ534" s="1">
        <f>IFERROR(IF($AE534&gt;$AE533,VLOOKUP($AC534+AM$1,STOCK!$F$10:$AB$209,16,0),IF($AE534=$AE533,(IF(AZ533&gt;=1,AZ533-COUNTIFS($AE533:$AE533,$AC534,AM533:AM533,$AI$1),0)),0)),0)</f>
        <v>0</v>
      </c>
      <c r="BA534" s="1">
        <f>IFERROR(IF($AE534&gt;$AE533,VLOOKUP($AC534+AN$1,STOCK!$F$10:$AB$209,16,0),IF($AE534=$AE533,(IF(BA533&gt;=1,BA533-COUNTIFS($AE533:$AE533,$AC534,AN533:AN533,$AI$1),0)),0)),0)</f>
        <v>0</v>
      </c>
      <c r="BB534" s="1">
        <f>IFERROR(IF($AE534&gt;$AE533,VLOOKUP($AC534+AO$1,STOCK!$F$10:$AB$209,16,0),IF($AE534=$AE533,(IF(BB533&gt;=1,BB533-COUNTIFS($AE533:$AE533,$AC534,AO533:AO533,$AI$1),0)),0)),0)</f>
        <v>0</v>
      </c>
      <c r="BC534" s="1">
        <f>IFERROR(IF($AE534&gt;$AE533,VLOOKUP($AC534+AP$1,STOCK!$F$10:$AB$209,16,0),IF($AE534=$AE533,(IF(BC533&gt;=1,BC533-COUNTIFS($AE533:$AE533,$AC534,AP533:AP533,$AI$1),0)),0)),0)</f>
        <v>0</v>
      </c>
      <c r="BD534" s="1">
        <f>IFERROR(IF($AE534&gt;$AE533,VLOOKUP($AC534+AQ$1,STOCK!$F$10:$AB$209,16,0),IF($AE534=$AE533,(IF(BD533&gt;=1,BD533-COUNTIFS($AE533:$AE533,$AC534,AQ533:AQ533,$AI$1),0)),0)),0)</f>
        <v>0</v>
      </c>
      <c r="BE534" s="1">
        <f>IFERROR(IF($AE534&gt;$AE533,VLOOKUP($AC534+AR$1,STOCK!$F$10:$AB$209,16,0),IF($AE534=$AE533,(IF(BE533&gt;=1,BE533-COUNTIFS($AE533:$AE533,$AC534,AR533:AR533,$AI$1),0)),0)),0)</f>
        <v>0</v>
      </c>
      <c r="BF534" s="1">
        <f>IFERROR(IF($AE534&gt;$AE533,VLOOKUP($AC534+AS$1,STOCK!$F$10:$AB$209,16,0),IF($AE534=$AE533,(IF(BF533&gt;=1,BF533-COUNTIFS($AE533:$AE533,$AC534,AS533:AS533,$AI$1),0)),0)),0)</f>
        <v>0</v>
      </c>
      <c r="BG534" s="1">
        <f>IFERROR(IF($AE534&gt;$AE533,VLOOKUP($AC534+AT$1,STOCK!$F$10:$AB$209,16,0),IF($AE534=$AE533,(IF(BG533&gt;=1,BG533-COUNTIFS($AE533:$AE533,$AC534,AT533:AT533,$AI$1),0)),0)),0)</f>
        <v>0</v>
      </c>
      <c r="BH534" s="1">
        <f>IFERROR(IF($AE534&gt;$AE533,VLOOKUP($AC534+AU$1,STOCK!$F$10:$AB$209,16,0),IF($AE534=$AE533,(IF(BH533&gt;=1,BH533-COUNTIFS($AE533:$AE533,$AC534,AU533:AU533,$AI$1),0)),0)),0)</f>
        <v>0</v>
      </c>
      <c r="BI534" s="1">
        <f>IFERROR(IF($AE534&gt;$AE533,VLOOKUP($AC534+AV$1,STOCK!$F$10:$AB$209,16,0),IF($AE534=$AE533,(IF(BI533&gt;=1,BI533-COUNTIFS($AE533:$AE533,$AC534,AV533:AV533,$AI$1),0)),0)),0)</f>
        <v>0</v>
      </c>
      <c r="BJ534" s="1">
        <f>IFERROR(IF($AE534&gt;$AE533,VLOOKUP($AC534+AW$1,STOCK!$F$10:$AB$209,16,0),IF($AE534=$AE533,(IF(BJ533&gt;=1,BJ533-COUNTIFS($AE533:$AE533,$AC534,AW533:AW533,$AI$1),0)),0)),0)</f>
        <v>0</v>
      </c>
      <c r="BK534" s="1">
        <f>IFERROR(IF($AE534&gt;$AE533,VLOOKUP($AC534+AX$1,STOCK!$F$10:$AB$209,16,0),IF($AE534=$AE533,(IF(BK533&gt;=1,BK533-COUNTIFS($AE533:$AE533,$AC534,AX533:AX533,$AI$1),0)),0)),0)</f>
        <v>0</v>
      </c>
      <c r="BL534" s="1">
        <f>IFERROR(IF($AE534&gt;$AE533,VLOOKUP($AC534+AL$1,STOCK!$F$10:$AB$209,17,0),IF($AE534=$AE533,(IF(BL533&gt;=1,BL533-COUNTIFS($AE533:$AE533,$AC534,AL533:AL533,$AI$2),0)),0)),0)</f>
        <v>0</v>
      </c>
      <c r="BM534" s="1">
        <f>IFERROR(IF($AE534&gt;$AE533,VLOOKUP($AC534+AM$1,STOCK!$F$10:$AB$209,17,0),IF($AE534=$AE533,(IF(BM533&gt;=1,BM533-COUNTIFS($AE533:$AE533,$AC534,AM533:AM533,$AI$2),0)),0)),0)</f>
        <v>0</v>
      </c>
      <c r="BN534" s="1">
        <f>IFERROR(IF($AE534&gt;$AE533,VLOOKUP($AC534+AN$1,STOCK!$F$10:$AB$209,17,0),IF($AE534=$AE533,(IF(BN533&gt;=1,BN533-COUNTIFS($AE533:$AE533,$AC534,AN533:AN533,$AI$2),0)),0)),0)</f>
        <v>0</v>
      </c>
      <c r="BO534" s="1">
        <f>IFERROR(IF($AE534&gt;$AE533,VLOOKUP($AC534+AO$1,STOCK!$F$10:$AB$209,17,0),IF($AE534=$AE533,(IF(BO533&gt;=1,BO533-COUNTIFS($AE533:$AE533,$AC534,AO533:AO533,$AI$2),0)),0)),0)</f>
        <v>0</v>
      </c>
      <c r="BP534" s="1">
        <f>IFERROR(IF($AE534&gt;$AE533,VLOOKUP($AC534+AP$1,STOCK!$F$10:$AB$209,17,0),IF($AE534=$AE533,(IF(BP533&gt;=1,BP533-COUNTIFS($AE533:$AE533,$AC534,AP533:AP533,$AI$2),0)),0)),0)</f>
        <v>0</v>
      </c>
      <c r="BQ534" s="1">
        <f>IFERROR(IF($AE534&gt;$AE533,VLOOKUP($AC534+AQ$1,STOCK!$F$10:$AB$209,17,0),IF($AE534=$AE533,(IF(BQ533&gt;=1,BQ533-COUNTIFS($AE533:$AE533,$AC534,AQ533:AQ533,$AI$2),0)),0)),0)</f>
        <v>0</v>
      </c>
      <c r="BR534" s="1">
        <f>IFERROR(IF($AE534&gt;$AE533,VLOOKUP($AC534+AR$1,STOCK!$F$10:$AB$209,17,0),IF($AE534=$AE533,(IF(BR533&gt;=1,BR533-COUNTIFS($AE533:$AE533,$AC534,AR533:AR533,$AI$2),0)),0)),0)</f>
        <v>0</v>
      </c>
      <c r="BS534" s="1">
        <f>IFERROR(IF($AE534&gt;$AE533,VLOOKUP($AC534+AS$1,STOCK!$F$10:$AB$209,17,0),IF($AE534=$AE533,(IF(BS533&gt;=1,BS533-COUNTIFS($AE533:$AE533,$AC534,AS533:AS533,$AI$2),0)),0)),0)</f>
        <v>0</v>
      </c>
      <c r="BT534" s="1">
        <f>IFERROR(IF($AE534&gt;$AE533,VLOOKUP($AC534+AT$1,STOCK!$F$10:$AB$209,17,0),IF($AE534=$AE533,(IF(BT533&gt;=1,BT533-COUNTIFS($AE533:$AE533,$AC534,AT533:AT533,$AI$2),0)),0)),0)</f>
        <v>0</v>
      </c>
      <c r="BU534" s="1">
        <f>IFERROR(IF($AE534&gt;$AE533,VLOOKUP($AC534+AU$1,STOCK!$F$10:$AB$209,17,0),IF($AE534=$AE533,(IF(BU533&gt;=1,BU533-COUNTIFS($AE533:$AE533,$AC534,AU533:AU533,$AI$2),0)),0)),0)</f>
        <v>0</v>
      </c>
      <c r="BV534" s="1">
        <f>IFERROR(IF($AE534&gt;$AE533,VLOOKUP($AC534+AV$1,STOCK!$F$10:$AB$209,17,0),IF($AE534=$AE533,(IF(BV533&gt;=1,BV533-COUNTIFS($AE533:$AE533,$AC534,AV533:AV533,$AI$2),0)),0)),0)</f>
        <v>0</v>
      </c>
      <c r="BW534" s="1">
        <f>IFERROR(IF($AE534&gt;$AE533,VLOOKUP($AC534+AW$1,STOCK!$F$10:$AB$209,17,0),IF($AE534=$AE533,(IF(BW533&gt;=1,BW533-COUNTIFS($AE533:$AE533,$AC534,AW533:AW533,$AI$2),0)),0)),0)</f>
        <v>0</v>
      </c>
      <c r="BX534" s="1">
        <f>IFERROR(IF($AE534&gt;$AE533,VLOOKUP($AC534+AX$1,STOCK!$F$10:$AB$209,17,0),IF($AE534=$AE533,(IF(BX533&gt;=1,BX533-COUNTIFS($AE533:$AE533,$AC534,AX533:AX533,$AI$2),0)),0)),0)</f>
        <v>0</v>
      </c>
    </row>
    <row r="535" spans="29:76" x14ac:dyDescent="0.25">
      <c r="AC535" s="1">
        <f t="shared" si="140"/>
        <v>0</v>
      </c>
      <c r="AD535" s="1">
        <f>IFERROR(IF(LEN(AK535)&gt;=1,VLOOKUP(HLOOKUP(AK535,PROFILE!$K$5:$V$8,4,0),PROFILE!$F$1:$G$3,2,0),0),0)</f>
        <v>0</v>
      </c>
      <c r="AE535" s="1">
        <f t="shared" si="141"/>
        <v>0</v>
      </c>
      <c r="AF535" s="1">
        <v>522</v>
      </c>
      <c r="AI535" s="1" t="str">
        <f>IFERROR(IF($AH535&gt;=1,VLOOKUP($AG535,STUDENT!$O$8:$Z$1507,3,0),""),"")</f>
        <v/>
      </c>
      <c r="AJ535" s="1" t="str">
        <f>IFERROR(IF($AH535&gt;=1,VLOOKUP($AG535,STUDENT!$O$8:$Z$1507,4,0),""),"")</f>
        <v/>
      </c>
      <c r="AK535" s="1" t="str">
        <f>IFERROR(IF($AH535&gt;=1,VLOOKUP($AG535,STUDENT!$O$8:$Z$1507,6,0),""),"")</f>
        <v/>
      </c>
      <c r="AL535" s="1" t="str">
        <f t="shared" si="142"/>
        <v/>
      </c>
      <c r="AM535" s="1" t="str">
        <f t="shared" si="143"/>
        <v/>
      </c>
      <c r="AN535" s="1" t="str">
        <f t="shared" si="144"/>
        <v/>
      </c>
      <c r="AO535" s="1" t="str">
        <f t="shared" si="145"/>
        <v/>
      </c>
      <c r="AP535" s="1" t="str">
        <f t="shared" si="146"/>
        <v/>
      </c>
      <c r="AQ535" s="1" t="str">
        <f t="shared" si="147"/>
        <v/>
      </c>
      <c r="AR535" s="1" t="str">
        <f t="shared" si="148"/>
        <v/>
      </c>
      <c r="AS535" s="1" t="str">
        <f t="shared" si="149"/>
        <v/>
      </c>
      <c r="AT535" s="1" t="str">
        <f t="shared" si="150"/>
        <v/>
      </c>
      <c r="AU535" s="1" t="str">
        <f t="shared" si="151"/>
        <v/>
      </c>
      <c r="AV535" s="1" t="str">
        <f t="shared" si="152"/>
        <v/>
      </c>
      <c r="AW535" s="1" t="str">
        <f t="shared" si="153"/>
        <v/>
      </c>
      <c r="AX535" s="1" t="str">
        <f t="shared" si="154"/>
        <v/>
      </c>
      <c r="AY535" s="1">
        <f>IFERROR(IF($AE535&gt;$AE534,VLOOKUP($AC535+AL$1,STOCK!$F$10:$AB$209,16,0),IF($AE535=$AE534,(IF(AY534&gt;=1,AY534-COUNTIFS($AE534:$AE534,$AC535,AL534:AL534,$AI$1),0)),0)),0)</f>
        <v>0</v>
      </c>
      <c r="AZ535" s="1">
        <f>IFERROR(IF($AE535&gt;$AE534,VLOOKUP($AC535+AM$1,STOCK!$F$10:$AB$209,16,0),IF($AE535=$AE534,(IF(AZ534&gt;=1,AZ534-COUNTIFS($AE534:$AE534,$AC535,AM534:AM534,$AI$1),0)),0)),0)</f>
        <v>0</v>
      </c>
      <c r="BA535" s="1">
        <f>IFERROR(IF($AE535&gt;$AE534,VLOOKUP($AC535+AN$1,STOCK!$F$10:$AB$209,16,0),IF($AE535=$AE534,(IF(BA534&gt;=1,BA534-COUNTIFS($AE534:$AE534,$AC535,AN534:AN534,$AI$1),0)),0)),0)</f>
        <v>0</v>
      </c>
      <c r="BB535" s="1">
        <f>IFERROR(IF($AE535&gt;$AE534,VLOOKUP($AC535+AO$1,STOCK!$F$10:$AB$209,16,0),IF($AE535=$AE534,(IF(BB534&gt;=1,BB534-COUNTIFS($AE534:$AE534,$AC535,AO534:AO534,$AI$1),0)),0)),0)</f>
        <v>0</v>
      </c>
      <c r="BC535" s="1">
        <f>IFERROR(IF($AE535&gt;$AE534,VLOOKUP($AC535+AP$1,STOCK!$F$10:$AB$209,16,0),IF($AE535=$AE534,(IF(BC534&gt;=1,BC534-COUNTIFS($AE534:$AE534,$AC535,AP534:AP534,$AI$1),0)),0)),0)</f>
        <v>0</v>
      </c>
      <c r="BD535" s="1">
        <f>IFERROR(IF($AE535&gt;$AE534,VLOOKUP($AC535+AQ$1,STOCK!$F$10:$AB$209,16,0),IF($AE535=$AE534,(IF(BD534&gt;=1,BD534-COUNTIFS($AE534:$AE534,$AC535,AQ534:AQ534,$AI$1),0)),0)),0)</f>
        <v>0</v>
      </c>
      <c r="BE535" s="1">
        <f>IFERROR(IF($AE535&gt;$AE534,VLOOKUP($AC535+AR$1,STOCK!$F$10:$AB$209,16,0),IF($AE535=$AE534,(IF(BE534&gt;=1,BE534-COUNTIFS($AE534:$AE534,$AC535,AR534:AR534,$AI$1),0)),0)),0)</f>
        <v>0</v>
      </c>
      <c r="BF535" s="1">
        <f>IFERROR(IF($AE535&gt;$AE534,VLOOKUP($AC535+AS$1,STOCK!$F$10:$AB$209,16,0),IF($AE535=$AE534,(IF(BF534&gt;=1,BF534-COUNTIFS($AE534:$AE534,$AC535,AS534:AS534,$AI$1),0)),0)),0)</f>
        <v>0</v>
      </c>
      <c r="BG535" s="1">
        <f>IFERROR(IF($AE535&gt;$AE534,VLOOKUP($AC535+AT$1,STOCK!$F$10:$AB$209,16,0),IF($AE535=$AE534,(IF(BG534&gt;=1,BG534-COUNTIFS($AE534:$AE534,$AC535,AT534:AT534,$AI$1),0)),0)),0)</f>
        <v>0</v>
      </c>
      <c r="BH535" s="1">
        <f>IFERROR(IF($AE535&gt;$AE534,VLOOKUP($AC535+AU$1,STOCK!$F$10:$AB$209,16,0),IF($AE535=$AE534,(IF(BH534&gt;=1,BH534-COUNTIFS($AE534:$AE534,$AC535,AU534:AU534,$AI$1),0)),0)),0)</f>
        <v>0</v>
      </c>
      <c r="BI535" s="1">
        <f>IFERROR(IF($AE535&gt;$AE534,VLOOKUP($AC535+AV$1,STOCK!$F$10:$AB$209,16,0),IF($AE535=$AE534,(IF(BI534&gt;=1,BI534-COUNTIFS($AE534:$AE534,$AC535,AV534:AV534,$AI$1),0)),0)),0)</f>
        <v>0</v>
      </c>
      <c r="BJ535" s="1">
        <f>IFERROR(IF($AE535&gt;$AE534,VLOOKUP($AC535+AW$1,STOCK!$F$10:$AB$209,16,0),IF($AE535=$AE534,(IF(BJ534&gt;=1,BJ534-COUNTIFS($AE534:$AE534,$AC535,AW534:AW534,$AI$1),0)),0)),0)</f>
        <v>0</v>
      </c>
      <c r="BK535" s="1">
        <f>IFERROR(IF($AE535&gt;$AE534,VLOOKUP($AC535+AX$1,STOCK!$F$10:$AB$209,16,0),IF($AE535=$AE534,(IF(BK534&gt;=1,BK534-COUNTIFS($AE534:$AE534,$AC535,AX534:AX534,$AI$1),0)),0)),0)</f>
        <v>0</v>
      </c>
      <c r="BL535" s="1">
        <f>IFERROR(IF($AE535&gt;$AE534,VLOOKUP($AC535+AL$1,STOCK!$F$10:$AB$209,17,0),IF($AE535=$AE534,(IF(BL534&gt;=1,BL534-COUNTIFS($AE534:$AE534,$AC535,AL534:AL534,$AI$2),0)),0)),0)</f>
        <v>0</v>
      </c>
      <c r="BM535" s="1">
        <f>IFERROR(IF($AE535&gt;$AE534,VLOOKUP($AC535+AM$1,STOCK!$F$10:$AB$209,17,0),IF($AE535=$AE534,(IF(BM534&gt;=1,BM534-COUNTIFS($AE534:$AE534,$AC535,AM534:AM534,$AI$2),0)),0)),0)</f>
        <v>0</v>
      </c>
      <c r="BN535" s="1">
        <f>IFERROR(IF($AE535&gt;$AE534,VLOOKUP($AC535+AN$1,STOCK!$F$10:$AB$209,17,0),IF($AE535=$AE534,(IF(BN534&gt;=1,BN534-COUNTIFS($AE534:$AE534,$AC535,AN534:AN534,$AI$2),0)),0)),0)</f>
        <v>0</v>
      </c>
      <c r="BO535" s="1">
        <f>IFERROR(IF($AE535&gt;$AE534,VLOOKUP($AC535+AO$1,STOCK!$F$10:$AB$209,17,0),IF($AE535=$AE534,(IF(BO534&gt;=1,BO534-COUNTIFS($AE534:$AE534,$AC535,AO534:AO534,$AI$2),0)),0)),0)</f>
        <v>0</v>
      </c>
      <c r="BP535" s="1">
        <f>IFERROR(IF($AE535&gt;$AE534,VLOOKUP($AC535+AP$1,STOCK!$F$10:$AB$209,17,0),IF($AE535=$AE534,(IF(BP534&gt;=1,BP534-COUNTIFS($AE534:$AE534,$AC535,AP534:AP534,$AI$2),0)),0)),0)</f>
        <v>0</v>
      </c>
      <c r="BQ535" s="1">
        <f>IFERROR(IF($AE535&gt;$AE534,VLOOKUP($AC535+AQ$1,STOCK!$F$10:$AB$209,17,0),IF($AE535=$AE534,(IF(BQ534&gt;=1,BQ534-COUNTIFS($AE534:$AE534,$AC535,AQ534:AQ534,$AI$2),0)),0)),0)</f>
        <v>0</v>
      </c>
      <c r="BR535" s="1">
        <f>IFERROR(IF($AE535&gt;$AE534,VLOOKUP($AC535+AR$1,STOCK!$F$10:$AB$209,17,0),IF($AE535=$AE534,(IF(BR534&gt;=1,BR534-COUNTIFS($AE534:$AE534,$AC535,AR534:AR534,$AI$2),0)),0)),0)</f>
        <v>0</v>
      </c>
      <c r="BS535" s="1">
        <f>IFERROR(IF($AE535&gt;$AE534,VLOOKUP($AC535+AS$1,STOCK!$F$10:$AB$209,17,0),IF($AE535=$AE534,(IF(BS534&gt;=1,BS534-COUNTIFS($AE534:$AE534,$AC535,AS534:AS534,$AI$2),0)),0)),0)</f>
        <v>0</v>
      </c>
      <c r="BT535" s="1">
        <f>IFERROR(IF($AE535&gt;$AE534,VLOOKUP($AC535+AT$1,STOCK!$F$10:$AB$209,17,0),IF($AE535=$AE534,(IF(BT534&gt;=1,BT534-COUNTIFS($AE534:$AE534,$AC535,AT534:AT534,$AI$2),0)),0)),0)</f>
        <v>0</v>
      </c>
      <c r="BU535" s="1">
        <f>IFERROR(IF($AE535&gt;$AE534,VLOOKUP($AC535+AU$1,STOCK!$F$10:$AB$209,17,0),IF($AE535=$AE534,(IF(BU534&gt;=1,BU534-COUNTIFS($AE534:$AE534,$AC535,AU534:AU534,$AI$2),0)),0)),0)</f>
        <v>0</v>
      </c>
      <c r="BV535" s="1">
        <f>IFERROR(IF($AE535&gt;$AE534,VLOOKUP($AC535+AV$1,STOCK!$F$10:$AB$209,17,0),IF($AE535=$AE534,(IF(BV534&gt;=1,BV534-COUNTIFS($AE534:$AE534,$AC535,AV534:AV534,$AI$2),0)),0)),0)</f>
        <v>0</v>
      </c>
      <c r="BW535" s="1">
        <f>IFERROR(IF($AE535&gt;$AE534,VLOOKUP($AC535+AW$1,STOCK!$F$10:$AB$209,17,0),IF($AE535=$AE534,(IF(BW534&gt;=1,BW534-COUNTIFS($AE534:$AE534,$AC535,AW534:AW534,$AI$2),0)),0)),0)</f>
        <v>0</v>
      </c>
      <c r="BX535" s="1">
        <f>IFERROR(IF($AE535&gt;$AE534,VLOOKUP($AC535+AX$1,STOCK!$F$10:$AB$209,17,0),IF($AE535=$AE534,(IF(BX534&gt;=1,BX534-COUNTIFS($AE534:$AE534,$AC535,AX534:AX534,$AI$2),0)),0)),0)</f>
        <v>0</v>
      </c>
    </row>
    <row r="536" spans="29:76" x14ac:dyDescent="0.25">
      <c r="AC536" s="1">
        <f t="shared" si="140"/>
        <v>0</v>
      </c>
      <c r="AD536" s="1">
        <f>IFERROR(IF(LEN(AK536)&gt;=1,VLOOKUP(HLOOKUP(AK536,PROFILE!$K$5:$V$8,4,0),PROFILE!$F$1:$G$3,2,0),0),0)</f>
        <v>0</v>
      </c>
      <c r="AE536" s="1">
        <f t="shared" si="141"/>
        <v>0</v>
      </c>
      <c r="AF536" s="1">
        <v>523</v>
      </c>
      <c r="AI536" s="1" t="str">
        <f>IFERROR(IF($AH536&gt;=1,VLOOKUP($AG536,STUDENT!$O$8:$Z$1507,3,0),""),"")</f>
        <v/>
      </c>
      <c r="AJ536" s="1" t="str">
        <f>IFERROR(IF($AH536&gt;=1,VLOOKUP($AG536,STUDENT!$O$8:$Z$1507,4,0),""),"")</f>
        <v/>
      </c>
      <c r="AK536" s="1" t="str">
        <f>IFERROR(IF($AH536&gt;=1,VLOOKUP($AG536,STUDENT!$O$8:$Z$1507,6,0),""),"")</f>
        <v/>
      </c>
      <c r="AL536" s="1" t="str">
        <f t="shared" si="142"/>
        <v/>
      </c>
      <c r="AM536" s="1" t="str">
        <f t="shared" si="143"/>
        <v/>
      </c>
      <c r="AN536" s="1" t="str">
        <f t="shared" si="144"/>
        <v/>
      </c>
      <c r="AO536" s="1" t="str">
        <f t="shared" si="145"/>
        <v/>
      </c>
      <c r="AP536" s="1" t="str">
        <f t="shared" si="146"/>
        <v/>
      </c>
      <c r="AQ536" s="1" t="str">
        <f t="shared" si="147"/>
        <v/>
      </c>
      <c r="AR536" s="1" t="str">
        <f t="shared" si="148"/>
        <v/>
      </c>
      <c r="AS536" s="1" t="str">
        <f t="shared" si="149"/>
        <v/>
      </c>
      <c r="AT536" s="1" t="str">
        <f t="shared" si="150"/>
        <v/>
      </c>
      <c r="AU536" s="1" t="str">
        <f t="shared" si="151"/>
        <v/>
      </c>
      <c r="AV536" s="1" t="str">
        <f t="shared" si="152"/>
        <v/>
      </c>
      <c r="AW536" s="1" t="str">
        <f t="shared" si="153"/>
        <v/>
      </c>
      <c r="AX536" s="1" t="str">
        <f t="shared" si="154"/>
        <v/>
      </c>
      <c r="AY536" s="1">
        <f>IFERROR(IF($AE536&gt;$AE535,VLOOKUP($AC536+AL$1,STOCK!$F$10:$AB$209,16,0),IF($AE536=$AE535,(IF(AY535&gt;=1,AY535-COUNTIFS($AE535:$AE535,$AC536,AL535:AL535,$AI$1),0)),0)),0)</f>
        <v>0</v>
      </c>
      <c r="AZ536" s="1">
        <f>IFERROR(IF($AE536&gt;$AE535,VLOOKUP($AC536+AM$1,STOCK!$F$10:$AB$209,16,0),IF($AE536=$AE535,(IF(AZ535&gt;=1,AZ535-COUNTIFS($AE535:$AE535,$AC536,AM535:AM535,$AI$1),0)),0)),0)</f>
        <v>0</v>
      </c>
      <c r="BA536" s="1">
        <f>IFERROR(IF($AE536&gt;$AE535,VLOOKUP($AC536+AN$1,STOCK!$F$10:$AB$209,16,0),IF($AE536=$AE535,(IF(BA535&gt;=1,BA535-COUNTIFS($AE535:$AE535,$AC536,AN535:AN535,$AI$1),0)),0)),0)</f>
        <v>0</v>
      </c>
      <c r="BB536" s="1">
        <f>IFERROR(IF($AE536&gt;$AE535,VLOOKUP($AC536+AO$1,STOCK!$F$10:$AB$209,16,0),IF($AE536=$AE535,(IF(BB535&gt;=1,BB535-COUNTIFS($AE535:$AE535,$AC536,AO535:AO535,$AI$1),0)),0)),0)</f>
        <v>0</v>
      </c>
      <c r="BC536" s="1">
        <f>IFERROR(IF($AE536&gt;$AE535,VLOOKUP($AC536+AP$1,STOCK!$F$10:$AB$209,16,0),IF($AE536=$AE535,(IF(BC535&gt;=1,BC535-COUNTIFS($AE535:$AE535,$AC536,AP535:AP535,$AI$1),0)),0)),0)</f>
        <v>0</v>
      </c>
      <c r="BD536" s="1">
        <f>IFERROR(IF($AE536&gt;$AE535,VLOOKUP($AC536+AQ$1,STOCK!$F$10:$AB$209,16,0),IF($AE536=$AE535,(IF(BD535&gt;=1,BD535-COUNTIFS($AE535:$AE535,$AC536,AQ535:AQ535,$AI$1),0)),0)),0)</f>
        <v>0</v>
      </c>
      <c r="BE536" s="1">
        <f>IFERROR(IF($AE536&gt;$AE535,VLOOKUP($AC536+AR$1,STOCK!$F$10:$AB$209,16,0),IF($AE536=$AE535,(IF(BE535&gt;=1,BE535-COUNTIFS($AE535:$AE535,$AC536,AR535:AR535,$AI$1),0)),0)),0)</f>
        <v>0</v>
      </c>
      <c r="BF536" s="1">
        <f>IFERROR(IF($AE536&gt;$AE535,VLOOKUP($AC536+AS$1,STOCK!$F$10:$AB$209,16,0),IF($AE536=$AE535,(IF(BF535&gt;=1,BF535-COUNTIFS($AE535:$AE535,$AC536,AS535:AS535,$AI$1),0)),0)),0)</f>
        <v>0</v>
      </c>
      <c r="BG536" s="1">
        <f>IFERROR(IF($AE536&gt;$AE535,VLOOKUP($AC536+AT$1,STOCK!$F$10:$AB$209,16,0),IF($AE536=$AE535,(IF(BG535&gt;=1,BG535-COUNTIFS($AE535:$AE535,$AC536,AT535:AT535,$AI$1),0)),0)),0)</f>
        <v>0</v>
      </c>
      <c r="BH536" s="1">
        <f>IFERROR(IF($AE536&gt;$AE535,VLOOKUP($AC536+AU$1,STOCK!$F$10:$AB$209,16,0),IF($AE536=$AE535,(IF(BH535&gt;=1,BH535-COUNTIFS($AE535:$AE535,$AC536,AU535:AU535,$AI$1),0)),0)),0)</f>
        <v>0</v>
      </c>
      <c r="BI536" s="1">
        <f>IFERROR(IF($AE536&gt;$AE535,VLOOKUP($AC536+AV$1,STOCK!$F$10:$AB$209,16,0),IF($AE536=$AE535,(IF(BI535&gt;=1,BI535-COUNTIFS($AE535:$AE535,$AC536,AV535:AV535,$AI$1),0)),0)),0)</f>
        <v>0</v>
      </c>
      <c r="BJ536" s="1">
        <f>IFERROR(IF($AE536&gt;$AE535,VLOOKUP($AC536+AW$1,STOCK!$F$10:$AB$209,16,0),IF($AE536=$AE535,(IF(BJ535&gt;=1,BJ535-COUNTIFS($AE535:$AE535,$AC536,AW535:AW535,$AI$1),0)),0)),0)</f>
        <v>0</v>
      </c>
      <c r="BK536" s="1">
        <f>IFERROR(IF($AE536&gt;$AE535,VLOOKUP($AC536+AX$1,STOCK!$F$10:$AB$209,16,0),IF($AE536=$AE535,(IF(BK535&gt;=1,BK535-COUNTIFS($AE535:$AE535,$AC536,AX535:AX535,$AI$1),0)),0)),0)</f>
        <v>0</v>
      </c>
      <c r="BL536" s="1">
        <f>IFERROR(IF($AE536&gt;$AE535,VLOOKUP($AC536+AL$1,STOCK!$F$10:$AB$209,17,0),IF($AE536=$AE535,(IF(BL535&gt;=1,BL535-COUNTIFS($AE535:$AE535,$AC536,AL535:AL535,$AI$2),0)),0)),0)</f>
        <v>0</v>
      </c>
      <c r="BM536" s="1">
        <f>IFERROR(IF($AE536&gt;$AE535,VLOOKUP($AC536+AM$1,STOCK!$F$10:$AB$209,17,0),IF($AE536=$AE535,(IF(BM535&gt;=1,BM535-COUNTIFS($AE535:$AE535,$AC536,AM535:AM535,$AI$2),0)),0)),0)</f>
        <v>0</v>
      </c>
      <c r="BN536" s="1">
        <f>IFERROR(IF($AE536&gt;$AE535,VLOOKUP($AC536+AN$1,STOCK!$F$10:$AB$209,17,0),IF($AE536=$AE535,(IF(BN535&gt;=1,BN535-COUNTIFS($AE535:$AE535,$AC536,AN535:AN535,$AI$2),0)),0)),0)</f>
        <v>0</v>
      </c>
      <c r="BO536" s="1">
        <f>IFERROR(IF($AE536&gt;$AE535,VLOOKUP($AC536+AO$1,STOCK!$F$10:$AB$209,17,0),IF($AE536=$AE535,(IF(BO535&gt;=1,BO535-COUNTIFS($AE535:$AE535,$AC536,AO535:AO535,$AI$2),0)),0)),0)</f>
        <v>0</v>
      </c>
      <c r="BP536" s="1">
        <f>IFERROR(IF($AE536&gt;$AE535,VLOOKUP($AC536+AP$1,STOCK!$F$10:$AB$209,17,0),IF($AE536=$AE535,(IF(BP535&gt;=1,BP535-COUNTIFS($AE535:$AE535,$AC536,AP535:AP535,$AI$2),0)),0)),0)</f>
        <v>0</v>
      </c>
      <c r="BQ536" s="1">
        <f>IFERROR(IF($AE536&gt;$AE535,VLOOKUP($AC536+AQ$1,STOCK!$F$10:$AB$209,17,0),IF($AE536=$AE535,(IF(BQ535&gt;=1,BQ535-COUNTIFS($AE535:$AE535,$AC536,AQ535:AQ535,$AI$2),0)),0)),0)</f>
        <v>0</v>
      </c>
      <c r="BR536" s="1">
        <f>IFERROR(IF($AE536&gt;$AE535,VLOOKUP($AC536+AR$1,STOCK!$F$10:$AB$209,17,0),IF($AE536=$AE535,(IF(BR535&gt;=1,BR535-COUNTIFS($AE535:$AE535,$AC536,AR535:AR535,$AI$2),0)),0)),0)</f>
        <v>0</v>
      </c>
      <c r="BS536" s="1">
        <f>IFERROR(IF($AE536&gt;$AE535,VLOOKUP($AC536+AS$1,STOCK!$F$10:$AB$209,17,0),IF($AE536=$AE535,(IF(BS535&gt;=1,BS535-COUNTIFS($AE535:$AE535,$AC536,AS535:AS535,$AI$2),0)),0)),0)</f>
        <v>0</v>
      </c>
      <c r="BT536" s="1">
        <f>IFERROR(IF($AE536&gt;$AE535,VLOOKUP($AC536+AT$1,STOCK!$F$10:$AB$209,17,0),IF($AE536=$AE535,(IF(BT535&gt;=1,BT535-COUNTIFS($AE535:$AE535,$AC536,AT535:AT535,$AI$2),0)),0)),0)</f>
        <v>0</v>
      </c>
      <c r="BU536" s="1">
        <f>IFERROR(IF($AE536&gt;$AE535,VLOOKUP($AC536+AU$1,STOCK!$F$10:$AB$209,17,0),IF($AE536=$AE535,(IF(BU535&gt;=1,BU535-COUNTIFS($AE535:$AE535,$AC536,AU535:AU535,$AI$2),0)),0)),0)</f>
        <v>0</v>
      </c>
      <c r="BV536" s="1">
        <f>IFERROR(IF($AE536&gt;$AE535,VLOOKUP($AC536+AV$1,STOCK!$F$10:$AB$209,17,0),IF($AE536=$AE535,(IF(BV535&gt;=1,BV535-COUNTIFS($AE535:$AE535,$AC536,AV535:AV535,$AI$2),0)),0)),0)</f>
        <v>0</v>
      </c>
      <c r="BW536" s="1">
        <f>IFERROR(IF($AE536&gt;$AE535,VLOOKUP($AC536+AW$1,STOCK!$F$10:$AB$209,17,0),IF($AE536=$AE535,(IF(BW535&gt;=1,BW535-COUNTIFS($AE535:$AE535,$AC536,AW535:AW535,$AI$2),0)),0)),0)</f>
        <v>0</v>
      </c>
      <c r="BX536" s="1">
        <f>IFERROR(IF($AE536&gt;$AE535,VLOOKUP($AC536+AX$1,STOCK!$F$10:$AB$209,17,0),IF($AE536=$AE535,(IF(BX535&gt;=1,BX535-COUNTIFS($AE535:$AE535,$AC536,AX535:AX535,$AI$2),0)),0)),0)</f>
        <v>0</v>
      </c>
    </row>
    <row r="537" spans="29:76" x14ac:dyDescent="0.25">
      <c r="AC537" s="1">
        <f t="shared" si="140"/>
        <v>0</v>
      </c>
      <c r="AD537" s="1">
        <f>IFERROR(IF(LEN(AK537)&gt;=1,VLOOKUP(HLOOKUP(AK537,PROFILE!$K$5:$V$8,4,0),PROFILE!$F$1:$G$3,2,0),0),0)</f>
        <v>0</v>
      </c>
      <c r="AE537" s="1">
        <f t="shared" si="141"/>
        <v>0</v>
      </c>
      <c r="AF537" s="1">
        <v>524</v>
      </c>
      <c r="AI537" s="1" t="str">
        <f>IFERROR(IF($AH537&gt;=1,VLOOKUP($AG537,STUDENT!$O$8:$Z$1507,3,0),""),"")</f>
        <v/>
      </c>
      <c r="AJ537" s="1" t="str">
        <f>IFERROR(IF($AH537&gt;=1,VLOOKUP($AG537,STUDENT!$O$8:$Z$1507,4,0),""),"")</f>
        <v/>
      </c>
      <c r="AK537" s="1" t="str">
        <f>IFERROR(IF($AH537&gt;=1,VLOOKUP($AG537,STUDENT!$O$8:$Z$1507,6,0),""),"")</f>
        <v/>
      </c>
      <c r="AL537" s="1" t="str">
        <f t="shared" si="142"/>
        <v/>
      </c>
      <c r="AM537" s="1" t="str">
        <f t="shared" si="143"/>
        <v/>
      </c>
      <c r="AN537" s="1" t="str">
        <f t="shared" si="144"/>
        <v/>
      </c>
      <c r="AO537" s="1" t="str">
        <f t="shared" si="145"/>
        <v/>
      </c>
      <c r="AP537" s="1" t="str">
        <f t="shared" si="146"/>
        <v/>
      </c>
      <c r="AQ537" s="1" t="str">
        <f t="shared" si="147"/>
        <v/>
      </c>
      <c r="AR537" s="1" t="str">
        <f t="shared" si="148"/>
        <v/>
      </c>
      <c r="AS537" s="1" t="str">
        <f t="shared" si="149"/>
        <v/>
      </c>
      <c r="AT537" s="1" t="str">
        <f t="shared" si="150"/>
        <v/>
      </c>
      <c r="AU537" s="1" t="str">
        <f t="shared" si="151"/>
        <v/>
      </c>
      <c r="AV537" s="1" t="str">
        <f t="shared" si="152"/>
        <v/>
      </c>
      <c r="AW537" s="1" t="str">
        <f t="shared" si="153"/>
        <v/>
      </c>
      <c r="AX537" s="1" t="str">
        <f t="shared" si="154"/>
        <v/>
      </c>
      <c r="AY537" s="1">
        <f>IFERROR(IF($AE537&gt;$AE536,VLOOKUP($AC537+AL$1,STOCK!$F$10:$AB$209,16,0),IF($AE537=$AE536,(IF(AY536&gt;=1,AY536-COUNTIFS($AE536:$AE536,$AC537,AL536:AL536,$AI$1),0)),0)),0)</f>
        <v>0</v>
      </c>
      <c r="AZ537" s="1">
        <f>IFERROR(IF($AE537&gt;$AE536,VLOOKUP($AC537+AM$1,STOCK!$F$10:$AB$209,16,0),IF($AE537=$AE536,(IF(AZ536&gt;=1,AZ536-COUNTIFS($AE536:$AE536,$AC537,AM536:AM536,$AI$1),0)),0)),0)</f>
        <v>0</v>
      </c>
      <c r="BA537" s="1">
        <f>IFERROR(IF($AE537&gt;$AE536,VLOOKUP($AC537+AN$1,STOCK!$F$10:$AB$209,16,0),IF($AE537=$AE536,(IF(BA536&gt;=1,BA536-COUNTIFS($AE536:$AE536,$AC537,AN536:AN536,$AI$1),0)),0)),0)</f>
        <v>0</v>
      </c>
      <c r="BB537" s="1">
        <f>IFERROR(IF($AE537&gt;$AE536,VLOOKUP($AC537+AO$1,STOCK!$F$10:$AB$209,16,0),IF($AE537=$AE536,(IF(BB536&gt;=1,BB536-COUNTIFS($AE536:$AE536,$AC537,AO536:AO536,$AI$1),0)),0)),0)</f>
        <v>0</v>
      </c>
      <c r="BC537" s="1">
        <f>IFERROR(IF($AE537&gt;$AE536,VLOOKUP($AC537+AP$1,STOCK!$F$10:$AB$209,16,0),IF($AE537=$AE536,(IF(BC536&gt;=1,BC536-COUNTIFS($AE536:$AE536,$AC537,AP536:AP536,$AI$1),0)),0)),0)</f>
        <v>0</v>
      </c>
      <c r="BD537" s="1">
        <f>IFERROR(IF($AE537&gt;$AE536,VLOOKUP($AC537+AQ$1,STOCK!$F$10:$AB$209,16,0),IF($AE537=$AE536,(IF(BD536&gt;=1,BD536-COUNTIFS($AE536:$AE536,$AC537,AQ536:AQ536,$AI$1),0)),0)),0)</f>
        <v>0</v>
      </c>
      <c r="BE537" s="1">
        <f>IFERROR(IF($AE537&gt;$AE536,VLOOKUP($AC537+AR$1,STOCK!$F$10:$AB$209,16,0),IF($AE537=$AE536,(IF(BE536&gt;=1,BE536-COUNTIFS($AE536:$AE536,$AC537,AR536:AR536,$AI$1),0)),0)),0)</f>
        <v>0</v>
      </c>
      <c r="BF537" s="1">
        <f>IFERROR(IF($AE537&gt;$AE536,VLOOKUP($AC537+AS$1,STOCK!$F$10:$AB$209,16,0),IF($AE537=$AE536,(IF(BF536&gt;=1,BF536-COUNTIFS($AE536:$AE536,$AC537,AS536:AS536,$AI$1),0)),0)),0)</f>
        <v>0</v>
      </c>
      <c r="BG537" s="1">
        <f>IFERROR(IF($AE537&gt;$AE536,VLOOKUP($AC537+AT$1,STOCK!$F$10:$AB$209,16,0),IF($AE537=$AE536,(IF(BG536&gt;=1,BG536-COUNTIFS($AE536:$AE536,$AC537,AT536:AT536,$AI$1),0)),0)),0)</f>
        <v>0</v>
      </c>
      <c r="BH537" s="1">
        <f>IFERROR(IF($AE537&gt;$AE536,VLOOKUP($AC537+AU$1,STOCK!$F$10:$AB$209,16,0),IF($AE537=$AE536,(IF(BH536&gt;=1,BH536-COUNTIFS($AE536:$AE536,$AC537,AU536:AU536,$AI$1),0)),0)),0)</f>
        <v>0</v>
      </c>
      <c r="BI537" s="1">
        <f>IFERROR(IF($AE537&gt;$AE536,VLOOKUP($AC537+AV$1,STOCK!$F$10:$AB$209,16,0),IF($AE537=$AE536,(IF(BI536&gt;=1,BI536-COUNTIFS($AE536:$AE536,$AC537,AV536:AV536,$AI$1),0)),0)),0)</f>
        <v>0</v>
      </c>
      <c r="BJ537" s="1">
        <f>IFERROR(IF($AE537&gt;$AE536,VLOOKUP($AC537+AW$1,STOCK!$F$10:$AB$209,16,0),IF($AE537=$AE536,(IF(BJ536&gt;=1,BJ536-COUNTIFS($AE536:$AE536,$AC537,AW536:AW536,$AI$1),0)),0)),0)</f>
        <v>0</v>
      </c>
      <c r="BK537" s="1">
        <f>IFERROR(IF($AE537&gt;$AE536,VLOOKUP($AC537+AX$1,STOCK!$F$10:$AB$209,16,0),IF($AE537=$AE536,(IF(BK536&gt;=1,BK536-COUNTIFS($AE536:$AE536,$AC537,AX536:AX536,$AI$1),0)),0)),0)</f>
        <v>0</v>
      </c>
      <c r="BL537" s="1">
        <f>IFERROR(IF($AE537&gt;$AE536,VLOOKUP($AC537+AL$1,STOCK!$F$10:$AB$209,17,0),IF($AE537=$AE536,(IF(BL536&gt;=1,BL536-COUNTIFS($AE536:$AE536,$AC537,AL536:AL536,$AI$2),0)),0)),0)</f>
        <v>0</v>
      </c>
      <c r="BM537" s="1">
        <f>IFERROR(IF($AE537&gt;$AE536,VLOOKUP($AC537+AM$1,STOCK!$F$10:$AB$209,17,0),IF($AE537=$AE536,(IF(BM536&gt;=1,BM536-COUNTIFS($AE536:$AE536,$AC537,AM536:AM536,$AI$2),0)),0)),0)</f>
        <v>0</v>
      </c>
      <c r="BN537" s="1">
        <f>IFERROR(IF($AE537&gt;$AE536,VLOOKUP($AC537+AN$1,STOCK!$F$10:$AB$209,17,0),IF($AE537=$AE536,(IF(BN536&gt;=1,BN536-COUNTIFS($AE536:$AE536,$AC537,AN536:AN536,$AI$2),0)),0)),0)</f>
        <v>0</v>
      </c>
      <c r="BO537" s="1">
        <f>IFERROR(IF($AE537&gt;$AE536,VLOOKUP($AC537+AO$1,STOCK!$F$10:$AB$209,17,0),IF($AE537=$AE536,(IF(BO536&gt;=1,BO536-COUNTIFS($AE536:$AE536,$AC537,AO536:AO536,$AI$2),0)),0)),0)</f>
        <v>0</v>
      </c>
      <c r="BP537" s="1">
        <f>IFERROR(IF($AE537&gt;$AE536,VLOOKUP($AC537+AP$1,STOCK!$F$10:$AB$209,17,0),IF($AE537=$AE536,(IF(BP536&gt;=1,BP536-COUNTIFS($AE536:$AE536,$AC537,AP536:AP536,$AI$2),0)),0)),0)</f>
        <v>0</v>
      </c>
      <c r="BQ537" s="1">
        <f>IFERROR(IF($AE537&gt;$AE536,VLOOKUP($AC537+AQ$1,STOCK!$F$10:$AB$209,17,0),IF($AE537=$AE536,(IF(BQ536&gt;=1,BQ536-COUNTIFS($AE536:$AE536,$AC537,AQ536:AQ536,$AI$2),0)),0)),0)</f>
        <v>0</v>
      </c>
      <c r="BR537" s="1">
        <f>IFERROR(IF($AE537&gt;$AE536,VLOOKUP($AC537+AR$1,STOCK!$F$10:$AB$209,17,0),IF($AE537=$AE536,(IF(BR536&gt;=1,BR536-COUNTIFS($AE536:$AE536,$AC537,AR536:AR536,$AI$2),0)),0)),0)</f>
        <v>0</v>
      </c>
      <c r="BS537" s="1">
        <f>IFERROR(IF($AE537&gt;$AE536,VLOOKUP($AC537+AS$1,STOCK!$F$10:$AB$209,17,0),IF($AE537=$AE536,(IF(BS536&gt;=1,BS536-COUNTIFS($AE536:$AE536,$AC537,AS536:AS536,$AI$2),0)),0)),0)</f>
        <v>0</v>
      </c>
      <c r="BT537" s="1">
        <f>IFERROR(IF($AE537&gt;$AE536,VLOOKUP($AC537+AT$1,STOCK!$F$10:$AB$209,17,0),IF($AE537=$AE536,(IF(BT536&gt;=1,BT536-COUNTIFS($AE536:$AE536,$AC537,AT536:AT536,$AI$2),0)),0)),0)</f>
        <v>0</v>
      </c>
      <c r="BU537" s="1">
        <f>IFERROR(IF($AE537&gt;$AE536,VLOOKUP($AC537+AU$1,STOCK!$F$10:$AB$209,17,0),IF($AE537=$AE536,(IF(BU536&gt;=1,BU536-COUNTIFS($AE536:$AE536,$AC537,AU536:AU536,$AI$2),0)),0)),0)</f>
        <v>0</v>
      </c>
      <c r="BV537" s="1">
        <f>IFERROR(IF($AE537&gt;$AE536,VLOOKUP($AC537+AV$1,STOCK!$F$10:$AB$209,17,0),IF($AE537=$AE536,(IF(BV536&gt;=1,BV536-COUNTIFS($AE536:$AE536,$AC537,AV536:AV536,$AI$2),0)),0)),0)</f>
        <v>0</v>
      </c>
      <c r="BW537" s="1">
        <f>IFERROR(IF($AE537&gt;$AE536,VLOOKUP($AC537+AW$1,STOCK!$F$10:$AB$209,17,0),IF($AE537=$AE536,(IF(BW536&gt;=1,BW536-COUNTIFS($AE536:$AE536,$AC537,AW536:AW536,$AI$2),0)),0)),0)</f>
        <v>0</v>
      </c>
      <c r="BX537" s="1">
        <f>IFERROR(IF($AE537&gt;$AE536,VLOOKUP($AC537+AX$1,STOCK!$F$10:$AB$209,17,0),IF($AE537=$AE536,(IF(BX536&gt;=1,BX536-COUNTIFS($AE536:$AE536,$AC537,AX536:AX536,$AI$2),0)),0)),0)</f>
        <v>0</v>
      </c>
    </row>
    <row r="538" spans="29:76" x14ac:dyDescent="0.25">
      <c r="AC538" s="1">
        <f t="shared" si="140"/>
        <v>0</v>
      </c>
      <c r="AD538" s="1">
        <f>IFERROR(IF(LEN(AK538)&gt;=1,VLOOKUP(HLOOKUP(AK538,PROFILE!$K$5:$V$8,4,0),PROFILE!$F$1:$G$3,2,0),0),0)</f>
        <v>0</v>
      </c>
      <c r="AE538" s="1">
        <f t="shared" si="141"/>
        <v>0</v>
      </c>
      <c r="AF538" s="1">
        <v>525</v>
      </c>
      <c r="AI538" s="1" t="str">
        <f>IFERROR(IF($AH538&gt;=1,VLOOKUP($AG538,STUDENT!$O$8:$Z$1507,3,0),""),"")</f>
        <v/>
      </c>
      <c r="AJ538" s="1" t="str">
        <f>IFERROR(IF($AH538&gt;=1,VLOOKUP($AG538,STUDENT!$O$8:$Z$1507,4,0),""),"")</f>
        <v/>
      </c>
      <c r="AK538" s="1" t="str">
        <f>IFERROR(IF($AH538&gt;=1,VLOOKUP($AG538,STUDENT!$O$8:$Z$1507,6,0),""),"")</f>
        <v/>
      </c>
      <c r="AL538" s="1" t="str">
        <f t="shared" si="142"/>
        <v/>
      </c>
      <c r="AM538" s="1" t="str">
        <f t="shared" si="143"/>
        <v/>
      </c>
      <c r="AN538" s="1" t="str">
        <f t="shared" si="144"/>
        <v/>
      </c>
      <c r="AO538" s="1" t="str">
        <f t="shared" si="145"/>
        <v/>
      </c>
      <c r="AP538" s="1" t="str">
        <f t="shared" si="146"/>
        <v/>
      </c>
      <c r="AQ538" s="1" t="str">
        <f t="shared" si="147"/>
        <v/>
      </c>
      <c r="AR538" s="1" t="str">
        <f t="shared" si="148"/>
        <v/>
      </c>
      <c r="AS538" s="1" t="str">
        <f t="shared" si="149"/>
        <v/>
      </c>
      <c r="AT538" s="1" t="str">
        <f t="shared" si="150"/>
        <v/>
      </c>
      <c r="AU538" s="1" t="str">
        <f t="shared" si="151"/>
        <v/>
      </c>
      <c r="AV538" s="1" t="str">
        <f t="shared" si="152"/>
        <v/>
      </c>
      <c r="AW538" s="1" t="str">
        <f t="shared" si="153"/>
        <v/>
      </c>
      <c r="AX538" s="1" t="str">
        <f t="shared" si="154"/>
        <v/>
      </c>
      <c r="AY538" s="1">
        <f>IFERROR(IF($AE538&gt;$AE537,VLOOKUP($AC538+AL$1,STOCK!$F$10:$AB$209,16,0),IF($AE538=$AE537,(IF(AY537&gt;=1,AY537-COUNTIFS($AE537:$AE537,$AC538,AL537:AL537,$AI$1),0)),0)),0)</f>
        <v>0</v>
      </c>
      <c r="AZ538" s="1">
        <f>IFERROR(IF($AE538&gt;$AE537,VLOOKUP($AC538+AM$1,STOCK!$F$10:$AB$209,16,0),IF($AE538=$AE537,(IF(AZ537&gt;=1,AZ537-COUNTIFS($AE537:$AE537,$AC538,AM537:AM537,$AI$1),0)),0)),0)</f>
        <v>0</v>
      </c>
      <c r="BA538" s="1">
        <f>IFERROR(IF($AE538&gt;$AE537,VLOOKUP($AC538+AN$1,STOCK!$F$10:$AB$209,16,0),IF($AE538=$AE537,(IF(BA537&gt;=1,BA537-COUNTIFS($AE537:$AE537,$AC538,AN537:AN537,$AI$1),0)),0)),0)</f>
        <v>0</v>
      </c>
      <c r="BB538" s="1">
        <f>IFERROR(IF($AE538&gt;$AE537,VLOOKUP($AC538+AO$1,STOCK!$F$10:$AB$209,16,0),IF($AE538=$AE537,(IF(BB537&gt;=1,BB537-COUNTIFS($AE537:$AE537,$AC538,AO537:AO537,$AI$1),0)),0)),0)</f>
        <v>0</v>
      </c>
      <c r="BC538" s="1">
        <f>IFERROR(IF($AE538&gt;$AE537,VLOOKUP($AC538+AP$1,STOCK!$F$10:$AB$209,16,0),IF($AE538=$AE537,(IF(BC537&gt;=1,BC537-COUNTIFS($AE537:$AE537,$AC538,AP537:AP537,$AI$1),0)),0)),0)</f>
        <v>0</v>
      </c>
      <c r="BD538" s="1">
        <f>IFERROR(IF($AE538&gt;$AE537,VLOOKUP($AC538+AQ$1,STOCK!$F$10:$AB$209,16,0),IF($AE538=$AE537,(IF(BD537&gt;=1,BD537-COUNTIFS($AE537:$AE537,$AC538,AQ537:AQ537,$AI$1),0)),0)),0)</f>
        <v>0</v>
      </c>
      <c r="BE538" s="1">
        <f>IFERROR(IF($AE538&gt;$AE537,VLOOKUP($AC538+AR$1,STOCK!$F$10:$AB$209,16,0),IF($AE538=$AE537,(IF(BE537&gt;=1,BE537-COUNTIFS($AE537:$AE537,$AC538,AR537:AR537,$AI$1),0)),0)),0)</f>
        <v>0</v>
      </c>
      <c r="BF538" s="1">
        <f>IFERROR(IF($AE538&gt;$AE537,VLOOKUP($AC538+AS$1,STOCK!$F$10:$AB$209,16,0),IF($AE538=$AE537,(IF(BF537&gt;=1,BF537-COUNTIFS($AE537:$AE537,$AC538,AS537:AS537,$AI$1),0)),0)),0)</f>
        <v>0</v>
      </c>
      <c r="BG538" s="1">
        <f>IFERROR(IF($AE538&gt;$AE537,VLOOKUP($AC538+AT$1,STOCK!$F$10:$AB$209,16,0),IF($AE538=$AE537,(IF(BG537&gt;=1,BG537-COUNTIFS($AE537:$AE537,$AC538,AT537:AT537,$AI$1),0)),0)),0)</f>
        <v>0</v>
      </c>
      <c r="BH538" s="1">
        <f>IFERROR(IF($AE538&gt;$AE537,VLOOKUP($AC538+AU$1,STOCK!$F$10:$AB$209,16,0),IF($AE538=$AE537,(IF(BH537&gt;=1,BH537-COUNTIFS($AE537:$AE537,$AC538,AU537:AU537,$AI$1),0)),0)),0)</f>
        <v>0</v>
      </c>
      <c r="BI538" s="1">
        <f>IFERROR(IF($AE538&gt;$AE537,VLOOKUP($AC538+AV$1,STOCK!$F$10:$AB$209,16,0),IF($AE538=$AE537,(IF(BI537&gt;=1,BI537-COUNTIFS($AE537:$AE537,$AC538,AV537:AV537,$AI$1),0)),0)),0)</f>
        <v>0</v>
      </c>
      <c r="BJ538" s="1">
        <f>IFERROR(IF($AE538&gt;$AE537,VLOOKUP($AC538+AW$1,STOCK!$F$10:$AB$209,16,0),IF($AE538=$AE537,(IF(BJ537&gt;=1,BJ537-COUNTIFS($AE537:$AE537,$AC538,AW537:AW537,$AI$1),0)),0)),0)</f>
        <v>0</v>
      </c>
      <c r="BK538" s="1">
        <f>IFERROR(IF($AE538&gt;$AE537,VLOOKUP($AC538+AX$1,STOCK!$F$10:$AB$209,16,0),IF($AE538=$AE537,(IF(BK537&gt;=1,BK537-COUNTIFS($AE537:$AE537,$AC538,AX537:AX537,$AI$1),0)),0)),0)</f>
        <v>0</v>
      </c>
      <c r="BL538" s="1">
        <f>IFERROR(IF($AE538&gt;$AE537,VLOOKUP($AC538+AL$1,STOCK!$F$10:$AB$209,17,0),IF($AE538=$AE537,(IF(BL537&gt;=1,BL537-COUNTIFS($AE537:$AE537,$AC538,AL537:AL537,$AI$2),0)),0)),0)</f>
        <v>0</v>
      </c>
      <c r="BM538" s="1">
        <f>IFERROR(IF($AE538&gt;$AE537,VLOOKUP($AC538+AM$1,STOCK!$F$10:$AB$209,17,0),IF($AE538=$AE537,(IF(BM537&gt;=1,BM537-COUNTIFS($AE537:$AE537,$AC538,AM537:AM537,$AI$2),0)),0)),0)</f>
        <v>0</v>
      </c>
      <c r="BN538" s="1">
        <f>IFERROR(IF($AE538&gt;$AE537,VLOOKUP($AC538+AN$1,STOCK!$F$10:$AB$209,17,0),IF($AE538=$AE537,(IF(BN537&gt;=1,BN537-COUNTIFS($AE537:$AE537,$AC538,AN537:AN537,$AI$2),0)),0)),0)</f>
        <v>0</v>
      </c>
      <c r="BO538" s="1">
        <f>IFERROR(IF($AE538&gt;$AE537,VLOOKUP($AC538+AO$1,STOCK!$F$10:$AB$209,17,0),IF($AE538=$AE537,(IF(BO537&gt;=1,BO537-COUNTIFS($AE537:$AE537,$AC538,AO537:AO537,$AI$2),0)),0)),0)</f>
        <v>0</v>
      </c>
      <c r="BP538" s="1">
        <f>IFERROR(IF($AE538&gt;$AE537,VLOOKUP($AC538+AP$1,STOCK!$F$10:$AB$209,17,0),IF($AE538=$AE537,(IF(BP537&gt;=1,BP537-COUNTIFS($AE537:$AE537,$AC538,AP537:AP537,$AI$2),0)),0)),0)</f>
        <v>0</v>
      </c>
      <c r="BQ538" s="1">
        <f>IFERROR(IF($AE538&gt;$AE537,VLOOKUP($AC538+AQ$1,STOCK!$F$10:$AB$209,17,0),IF($AE538=$AE537,(IF(BQ537&gt;=1,BQ537-COUNTIFS($AE537:$AE537,$AC538,AQ537:AQ537,$AI$2),0)),0)),0)</f>
        <v>0</v>
      </c>
      <c r="BR538" s="1">
        <f>IFERROR(IF($AE538&gt;$AE537,VLOOKUP($AC538+AR$1,STOCK!$F$10:$AB$209,17,0),IF($AE538=$AE537,(IF(BR537&gt;=1,BR537-COUNTIFS($AE537:$AE537,$AC538,AR537:AR537,$AI$2),0)),0)),0)</f>
        <v>0</v>
      </c>
      <c r="BS538" s="1">
        <f>IFERROR(IF($AE538&gt;$AE537,VLOOKUP($AC538+AS$1,STOCK!$F$10:$AB$209,17,0),IF($AE538=$AE537,(IF(BS537&gt;=1,BS537-COUNTIFS($AE537:$AE537,$AC538,AS537:AS537,$AI$2),0)),0)),0)</f>
        <v>0</v>
      </c>
      <c r="BT538" s="1">
        <f>IFERROR(IF($AE538&gt;$AE537,VLOOKUP($AC538+AT$1,STOCK!$F$10:$AB$209,17,0),IF($AE538=$AE537,(IF(BT537&gt;=1,BT537-COUNTIFS($AE537:$AE537,$AC538,AT537:AT537,$AI$2),0)),0)),0)</f>
        <v>0</v>
      </c>
      <c r="BU538" s="1">
        <f>IFERROR(IF($AE538&gt;$AE537,VLOOKUP($AC538+AU$1,STOCK!$F$10:$AB$209,17,0),IF($AE538=$AE537,(IF(BU537&gt;=1,BU537-COUNTIFS($AE537:$AE537,$AC538,AU537:AU537,$AI$2),0)),0)),0)</f>
        <v>0</v>
      </c>
      <c r="BV538" s="1">
        <f>IFERROR(IF($AE538&gt;$AE537,VLOOKUP($AC538+AV$1,STOCK!$F$10:$AB$209,17,0),IF($AE538=$AE537,(IF(BV537&gt;=1,BV537-COUNTIFS($AE537:$AE537,$AC538,AV537:AV537,$AI$2),0)),0)),0)</f>
        <v>0</v>
      </c>
      <c r="BW538" s="1">
        <f>IFERROR(IF($AE538&gt;$AE537,VLOOKUP($AC538+AW$1,STOCK!$F$10:$AB$209,17,0),IF($AE538=$AE537,(IF(BW537&gt;=1,BW537-COUNTIFS($AE537:$AE537,$AC538,AW537:AW537,$AI$2),0)),0)),0)</f>
        <v>0</v>
      </c>
      <c r="BX538" s="1">
        <f>IFERROR(IF($AE538&gt;$AE537,VLOOKUP($AC538+AX$1,STOCK!$F$10:$AB$209,17,0),IF($AE538=$AE537,(IF(BX537&gt;=1,BX537-COUNTIFS($AE537:$AE537,$AC538,AX537:AX537,$AI$2),0)),0)),0)</f>
        <v>0</v>
      </c>
    </row>
    <row r="539" spans="29:76" x14ac:dyDescent="0.25">
      <c r="AC539" s="1">
        <f t="shared" si="140"/>
        <v>0</v>
      </c>
      <c r="AD539" s="1">
        <f>IFERROR(IF(LEN(AK539)&gt;=1,VLOOKUP(HLOOKUP(AK539,PROFILE!$K$5:$V$8,4,0),PROFILE!$F$1:$G$3,2,0),0),0)</f>
        <v>0</v>
      </c>
      <c r="AE539" s="1">
        <f t="shared" si="141"/>
        <v>0</v>
      </c>
      <c r="AF539" s="1">
        <v>526</v>
      </c>
      <c r="AI539" s="1" t="str">
        <f>IFERROR(IF($AH539&gt;=1,VLOOKUP($AG539,STUDENT!$O$8:$Z$1507,3,0),""),"")</f>
        <v/>
      </c>
      <c r="AJ539" s="1" t="str">
        <f>IFERROR(IF($AH539&gt;=1,VLOOKUP($AG539,STUDENT!$O$8:$Z$1507,4,0),""),"")</f>
        <v/>
      </c>
      <c r="AK539" s="1" t="str">
        <f>IFERROR(IF($AH539&gt;=1,VLOOKUP($AG539,STUDENT!$O$8:$Z$1507,6,0),""),"")</f>
        <v/>
      </c>
      <c r="AL539" s="1" t="str">
        <f t="shared" si="142"/>
        <v/>
      </c>
      <c r="AM539" s="1" t="str">
        <f t="shared" si="143"/>
        <v/>
      </c>
      <c r="AN539" s="1" t="str">
        <f t="shared" si="144"/>
        <v/>
      </c>
      <c r="AO539" s="1" t="str">
        <f t="shared" si="145"/>
        <v/>
      </c>
      <c r="AP539" s="1" t="str">
        <f t="shared" si="146"/>
        <v/>
      </c>
      <c r="AQ539" s="1" t="str">
        <f t="shared" si="147"/>
        <v/>
      </c>
      <c r="AR539" s="1" t="str">
        <f t="shared" si="148"/>
        <v/>
      </c>
      <c r="AS539" s="1" t="str">
        <f t="shared" si="149"/>
        <v/>
      </c>
      <c r="AT539" s="1" t="str">
        <f t="shared" si="150"/>
        <v/>
      </c>
      <c r="AU539" s="1" t="str">
        <f t="shared" si="151"/>
        <v/>
      </c>
      <c r="AV539" s="1" t="str">
        <f t="shared" si="152"/>
        <v/>
      </c>
      <c r="AW539" s="1" t="str">
        <f t="shared" si="153"/>
        <v/>
      </c>
      <c r="AX539" s="1" t="str">
        <f t="shared" si="154"/>
        <v/>
      </c>
      <c r="AY539" s="1">
        <f>IFERROR(IF($AE539&gt;$AE538,VLOOKUP($AC539+AL$1,STOCK!$F$10:$AB$209,16,0),IF($AE539=$AE538,(IF(AY538&gt;=1,AY538-COUNTIFS($AE538:$AE538,$AC539,AL538:AL538,$AI$1),0)),0)),0)</f>
        <v>0</v>
      </c>
      <c r="AZ539" s="1">
        <f>IFERROR(IF($AE539&gt;$AE538,VLOOKUP($AC539+AM$1,STOCK!$F$10:$AB$209,16,0),IF($AE539=$AE538,(IF(AZ538&gt;=1,AZ538-COUNTIFS($AE538:$AE538,$AC539,AM538:AM538,$AI$1),0)),0)),0)</f>
        <v>0</v>
      </c>
      <c r="BA539" s="1">
        <f>IFERROR(IF($AE539&gt;$AE538,VLOOKUP($AC539+AN$1,STOCK!$F$10:$AB$209,16,0),IF($AE539=$AE538,(IF(BA538&gt;=1,BA538-COUNTIFS($AE538:$AE538,$AC539,AN538:AN538,$AI$1),0)),0)),0)</f>
        <v>0</v>
      </c>
      <c r="BB539" s="1">
        <f>IFERROR(IF($AE539&gt;$AE538,VLOOKUP($AC539+AO$1,STOCK!$F$10:$AB$209,16,0),IF($AE539=$AE538,(IF(BB538&gt;=1,BB538-COUNTIFS($AE538:$AE538,$AC539,AO538:AO538,$AI$1),0)),0)),0)</f>
        <v>0</v>
      </c>
      <c r="BC539" s="1">
        <f>IFERROR(IF($AE539&gt;$AE538,VLOOKUP($AC539+AP$1,STOCK!$F$10:$AB$209,16,0),IF($AE539=$AE538,(IF(BC538&gt;=1,BC538-COUNTIFS($AE538:$AE538,$AC539,AP538:AP538,$AI$1),0)),0)),0)</f>
        <v>0</v>
      </c>
      <c r="BD539" s="1">
        <f>IFERROR(IF($AE539&gt;$AE538,VLOOKUP($AC539+AQ$1,STOCK!$F$10:$AB$209,16,0),IF($AE539=$AE538,(IF(BD538&gt;=1,BD538-COUNTIFS($AE538:$AE538,$AC539,AQ538:AQ538,$AI$1),0)),0)),0)</f>
        <v>0</v>
      </c>
      <c r="BE539" s="1">
        <f>IFERROR(IF($AE539&gt;$AE538,VLOOKUP($AC539+AR$1,STOCK!$F$10:$AB$209,16,0),IF($AE539=$AE538,(IF(BE538&gt;=1,BE538-COUNTIFS($AE538:$AE538,$AC539,AR538:AR538,$AI$1),0)),0)),0)</f>
        <v>0</v>
      </c>
      <c r="BF539" s="1">
        <f>IFERROR(IF($AE539&gt;$AE538,VLOOKUP($AC539+AS$1,STOCK!$F$10:$AB$209,16,0),IF($AE539=$AE538,(IF(BF538&gt;=1,BF538-COUNTIFS($AE538:$AE538,$AC539,AS538:AS538,$AI$1),0)),0)),0)</f>
        <v>0</v>
      </c>
      <c r="BG539" s="1">
        <f>IFERROR(IF($AE539&gt;$AE538,VLOOKUP($AC539+AT$1,STOCK!$F$10:$AB$209,16,0),IF($AE539=$AE538,(IF(BG538&gt;=1,BG538-COUNTIFS($AE538:$AE538,$AC539,AT538:AT538,$AI$1),0)),0)),0)</f>
        <v>0</v>
      </c>
      <c r="BH539" s="1">
        <f>IFERROR(IF($AE539&gt;$AE538,VLOOKUP($AC539+AU$1,STOCK!$F$10:$AB$209,16,0),IF($AE539=$AE538,(IF(BH538&gt;=1,BH538-COUNTIFS($AE538:$AE538,$AC539,AU538:AU538,$AI$1),0)),0)),0)</f>
        <v>0</v>
      </c>
      <c r="BI539" s="1">
        <f>IFERROR(IF($AE539&gt;$AE538,VLOOKUP($AC539+AV$1,STOCK!$F$10:$AB$209,16,0),IF($AE539=$AE538,(IF(BI538&gt;=1,BI538-COUNTIFS($AE538:$AE538,$AC539,AV538:AV538,$AI$1),0)),0)),0)</f>
        <v>0</v>
      </c>
      <c r="BJ539" s="1">
        <f>IFERROR(IF($AE539&gt;$AE538,VLOOKUP($AC539+AW$1,STOCK!$F$10:$AB$209,16,0),IF($AE539=$AE538,(IF(BJ538&gt;=1,BJ538-COUNTIFS($AE538:$AE538,$AC539,AW538:AW538,$AI$1),0)),0)),0)</f>
        <v>0</v>
      </c>
      <c r="BK539" s="1">
        <f>IFERROR(IF($AE539&gt;$AE538,VLOOKUP($AC539+AX$1,STOCK!$F$10:$AB$209,16,0),IF($AE539=$AE538,(IF(BK538&gt;=1,BK538-COUNTIFS($AE538:$AE538,$AC539,AX538:AX538,$AI$1),0)),0)),0)</f>
        <v>0</v>
      </c>
      <c r="BL539" s="1">
        <f>IFERROR(IF($AE539&gt;$AE538,VLOOKUP($AC539+AL$1,STOCK!$F$10:$AB$209,17,0),IF($AE539=$AE538,(IF(BL538&gt;=1,BL538-COUNTIFS($AE538:$AE538,$AC539,AL538:AL538,$AI$2),0)),0)),0)</f>
        <v>0</v>
      </c>
      <c r="BM539" s="1">
        <f>IFERROR(IF($AE539&gt;$AE538,VLOOKUP($AC539+AM$1,STOCK!$F$10:$AB$209,17,0),IF($AE539=$AE538,(IF(BM538&gt;=1,BM538-COUNTIFS($AE538:$AE538,$AC539,AM538:AM538,$AI$2),0)),0)),0)</f>
        <v>0</v>
      </c>
      <c r="BN539" s="1">
        <f>IFERROR(IF($AE539&gt;$AE538,VLOOKUP($AC539+AN$1,STOCK!$F$10:$AB$209,17,0),IF($AE539=$AE538,(IF(BN538&gt;=1,BN538-COUNTIFS($AE538:$AE538,$AC539,AN538:AN538,$AI$2),0)),0)),0)</f>
        <v>0</v>
      </c>
      <c r="BO539" s="1">
        <f>IFERROR(IF($AE539&gt;$AE538,VLOOKUP($AC539+AO$1,STOCK!$F$10:$AB$209,17,0),IF($AE539=$AE538,(IF(BO538&gt;=1,BO538-COUNTIFS($AE538:$AE538,$AC539,AO538:AO538,$AI$2),0)),0)),0)</f>
        <v>0</v>
      </c>
      <c r="BP539" s="1">
        <f>IFERROR(IF($AE539&gt;$AE538,VLOOKUP($AC539+AP$1,STOCK!$F$10:$AB$209,17,0),IF($AE539=$AE538,(IF(BP538&gt;=1,BP538-COUNTIFS($AE538:$AE538,$AC539,AP538:AP538,$AI$2),0)),0)),0)</f>
        <v>0</v>
      </c>
      <c r="BQ539" s="1">
        <f>IFERROR(IF($AE539&gt;$AE538,VLOOKUP($AC539+AQ$1,STOCK!$F$10:$AB$209,17,0),IF($AE539=$AE538,(IF(BQ538&gt;=1,BQ538-COUNTIFS($AE538:$AE538,$AC539,AQ538:AQ538,$AI$2),0)),0)),0)</f>
        <v>0</v>
      </c>
      <c r="BR539" s="1">
        <f>IFERROR(IF($AE539&gt;$AE538,VLOOKUP($AC539+AR$1,STOCK!$F$10:$AB$209,17,0),IF($AE539=$AE538,(IF(BR538&gt;=1,BR538-COUNTIFS($AE538:$AE538,$AC539,AR538:AR538,$AI$2),0)),0)),0)</f>
        <v>0</v>
      </c>
      <c r="BS539" s="1">
        <f>IFERROR(IF($AE539&gt;$AE538,VLOOKUP($AC539+AS$1,STOCK!$F$10:$AB$209,17,0),IF($AE539=$AE538,(IF(BS538&gt;=1,BS538-COUNTIFS($AE538:$AE538,$AC539,AS538:AS538,$AI$2),0)),0)),0)</f>
        <v>0</v>
      </c>
      <c r="BT539" s="1">
        <f>IFERROR(IF($AE539&gt;$AE538,VLOOKUP($AC539+AT$1,STOCK!$F$10:$AB$209,17,0),IF($AE539=$AE538,(IF(BT538&gt;=1,BT538-COUNTIFS($AE538:$AE538,$AC539,AT538:AT538,$AI$2),0)),0)),0)</f>
        <v>0</v>
      </c>
      <c r="BU539" s="1">
        <f>IFERROR(IF($AE539&gt;$AE538,VLOOKUP($AC539+AU$1,STOCK!$F$10:$AB$209,17,0),IF($AE539=$AE538,(IF(BU538&gt;=1,BU538-COUNTIFS($AE538:$AE538,$AC539,AU538:AU538,$AI$2),0)),0)),0)</f>
        <v>0</v>
      </c>
      <c r="BV539" s="1">
        <f>IFERROR(IF($AE539&gt;$AE538,VLOOKUP($AC539+AV$1,STOCK!$F$10:$AB$209,17,0),IF($AE539=$AE538,(IF(BV538&gt;=1,BV538-COUNTIFS($AE538:$AE538,$AC539,AV538:AV538,$AI$2),0)),0)),0)</f>
        <v>0</v>
      </c>
      <c r="BW539" s="1">
        <f>IFERROR(IF($AE539&gt;$AE538,VLOOKUP($AC539+AW$1,STOCK!$F$10:$AB$209,17,0),IF($AE539=$AE538,(IF(BW538&gt;=1,BW538-COUNTIFS($AE538:$AE538,$AC539,AW538:AW538,$AI$2),0)),0)),0)</f>
        <v>0</v>
      </c>
      <c r="BX539" s="1">
        <f>IFERROR(IF($AE539&gt;$AE538,VLOOKUP($AC539+AX$1,STOCK!$F$10:$AB$209,17,0),IF($AE539=$AE538,(IF(BX538&gt;=1,BX538-COUNTIFS($AE538:$AE538,$AC539,AX538:AX538,$AI$2),0)),0)),0)</f>
        <v>0</v>
      </c>
    </row>
    <row r="540" spans="29:76" x14ac:dyDescent="0.25">
      <c r="AC540" s="1">
        <f t="shared" si="140"/>
        <v>0</v>
      </c>
      <c r="AD540" s="1">
        <f>IFERROR(IF(LEN(AK540)&gt;=1,VLOOKUP(HLOOKUP(AK540,PROFILE!$K$5:$V$8,4,0),PROFILE!$F$1:$G$3,2,0),0),0)</f>
        <v>0</v>
      </c>
      <c r="AE540" s="1">
        <f t="shared" si="141"/>
        <v>0</v>
      </c>
      <c r="AF540" s="1">
        <v>527</v>
      </c>
      <c r="AI540" s="1" t="str">
        <f>IFERROR(IF($AH540&gt;=1,VLOOKUP($AG540,STUDENT!$O$8:$Z$1507,3,0),""),"")</f>
        <v/>
      </c>
      <c r="AJ540" s="1" t="str">
        <f>IFERROR(IF($AH540&gt;=1,VLOOKUP($AG540,STUDENT!$O$8:$Z$1507,4,0),""),"")</f>
        <v/>
      </c>
      <c r="AK540" s="1" t="str">
        <f>IFERROR(IF($AH540&gt;=1,VLOOKUP($AG540,STUDENT!$O$8:$Z$1507,6,0),""),"")</f>
        <v/>
      </c>
      <c r="AL540" s="1" t="str">
        <f t="shared" si="142"/>
        <v/>
      </c>
      <c r="AM540" s="1" t="str">
        <f t="shared" si="143"/>
        <v/>
      </c>
      <c r="AN540" s="1" t="str">
        <f t="shared" si="144"/>
        <v/>
      </c>
      <c r="AO540" s="1" t="str">
        <f t="shared" si="145"/>
        <v/>
      </c>
      <c r="AP540" s="1" t="str">
        <f t="shared" si="146"/>
        <v/>
      </c>
      <c r="AQ540" s="1" t="str">
        <f t="shared" si="147"/>
        <v/>
      </c>
      <c r="AR540" s="1" t="str">
        <f t="shared" si="148"/>
        <v/>
      </c>
      <c r="AS540" s="1" t="str">
        <f t="shared" si="149"/>
        <v/>
      </c>
      <c r="AT540" s="1" t="str">
        <f t="shared" si="150"/>
        <v/>
      </c>
      <c r="AU540" s="1" t="str">
        <f t="shared" si="151"/>
        <v/>
      </c>
      <c r="AV540" s="1" t="str">
        <f t="shared" si="152"/>
        <v/>
      </c>
      <c r="AW540" s="1" t="str">
        <f t="shared" si="153"/>
        <v/>
      </c>
      <c r="AX540" s="1" t="str">
        <f t="shared" si="154"/>
        <v/>
      </c>
      <c r="AY540" s="1">
        <f>IFERROR(IF($AE540&gt;$AE539,VLOOKUP($AC540+AL$1,STOCK!$F$10:$AB$209,16,0),IF($AE540=$AE539,(IF(AY539&gt;=1,AY539-COUNTIFS($AE539:$AE539,$AC540,AL539:AL539,$AI$1),0)),0)),0)</f>
        <v>0</v>
      </c>
      <c r="AZ540" s="1">
        <f>IFERROR(IF($AE540&gt;$AE539,VLOOKUP($AC540+AM$1,STOCK!$F$10:$AB$209,16,0),IF($AE540=$AE539,(IF(AZ539&gt;=1,AZ539-COUNTIFS($AE539:$AE539,$AC540,AM539:AM539,$AI$1),0)),0)),0)</f>
        <v>0</v>
      </c>
      <c r="BA540" s="1">
        <f>IFERROR(IF($AE540&gt;$AE539,VLOOKUP($AC540+AN$1,STOCK!$F$10:$AB$209,16,0),IF($AE540=$AE539,(IF(BA539&gt;=1,BA539-COUNTIFS($AE539:$AE539,$AC540,AN539:AN539,$AI$1),0)),0)),0)</f>
        <v>0</v>
      </c>
      <c r="BB540" s="1">
        <f>IFERROR(IF($AE540&gt;$AE539,VLOOKUP($AC540+AO$1,STOCK!$F$10:$AB$209,16,0),IF($AE540=$AE539,(IF(BB539&gt;=1,BB539-COUNTIFS($AE539:$AE539,$AC540,AO539:AO539,$AI$1),0)),0)),0)</f>
        <v>0</v>
      </c>
      <c r="BC540" s="1">
        <f>IFERROR(IF($AE540&gt;$AE539,VLOOKUP($AC540+AP$1,STOCK!$F$10:$AB$209,16,0),IF($AE540=$AE539,(IF(BC539&gt;=1,BC539-COUNTIFS($AE539:$AE539,$AC540,AP539:AP539,$AI$1),0)),0)),0)</f>
        <v>0</v>
      </c>
      <c r="BD540" s="1">
        <f>IFERROR(IF($AE540&gt;$AE539,VLOOKUP($AC540+AQ$1,STOCK!$F$10:$AB$209,16,0),IF($AE540=$AE539,(IF(BD539&gt;=1,BD539-COUNTIFS($AE539:$AE539,$AC540,AQ539:AQ539,$AI$1),0)),0)),0)</f>
        <v>0</v>
      </c>
      <c r="BE540" s="1">
        <f>IFERROR(IF($AE540&gt;$AE539,VLOOKUP($AC540+AR$1,STOCK!$F$10:$AB$209,16,0),IF($AE540=$AE539,(IF(BE539&gt;=1,BE539-COUNTIFS($AE539:$AE539,$AC540,AR539:AR539,$AI$1),0)),0)),0)</f>
        <v>0</v>
      </c>
      <c r="BF540" s="1">
        <f>IFERROR(IF($AE540&gt;$AE539,VLOOKUP($AC540+AS$1,STOCK!$F$10:$AB$209,16,0),IF($AE540=$AE539,(IF(BF539&gt;=1,BF539-COUNTIFS($AE539:$AE539,$AC540,AS539:AS539,$AI$1),0)),0)),0)</f>
        <v>0</v>
      </c>
      <c r="BG540" s="1">
        <f>IFERROR(IF($AE540&gt;$AE539,VLOOKUP($AC540+AT$1,STOCK!$F$10:$AB$209,16,0),IF($AE540=$AE539,(IF(BG539&gt;=1,BG539-COUNTIFS($AE539:$AE539,$AC540,AT539:AT539,$AI$1),0)),0)),0)</f>
        <v>0</v>
      </c>
      <c r="BH540" s="1">
        <f>IFERROR(IF($AE540&gt;$AE539,VLOOKUP($AC540+AU$1,STOCK!$F$10:$AB$209,16,0),IF($AE540=$AE539,(IF(BH539&gt;=1,BH539-COUNTIFS($AE539:$AE539,$AC540,AU539:AU539,$AI$1),0)),0)),0)</f>
        <v>0</v>
      </c>
      <c r="BI540" s="1">
        <f>IFERROR(IF($AE540&gt;$AE539,VLOOKUP($AC540+AV$1,STOCK!$F$10:$AB$209,16,0),IF($AE540=$AE539,(IF(BI539&gt;=1,BI539-COUNTIFS($AE539:$AE539,$AC540,AV539:AV539,$AI$1),0)),0)),0)</f>
        <v>0</v>
      </c>
      <c r="BJ540" s="1">
        <f>IFERROR(IF($AE540&gt;$AE539,VLOOKUP($AC540+AW$1,STOCK!$F$10:$AB$209,16,0),IF($AE540=$AE539,(IF(BJ539&gt;=1,BJ539-COUNTIFS($AE539:$AE539,$AC540,AW539:AW539,$AI$1),0)),0)),0)</f>
        <v>0</v>
      </c>
      <c r="BK540" s="1">
        <f>IFERROR(IF($AE540&gt;$AE539,VLOOKUP($AC540+AX$1,STOCK!$F$10:$AB$209,16,0),IF($AE540=$AE539,(IF(BK539&gt;=1,BK539-COUNTIFS($AE539:$AE539,$AC540,AX539:AX539,$AI$1),0)),0)),0)</f>
        <v>0</v>
      </c>
      <c r="BL540" s="1">
        <f>IFERROR(IF($AE540&gt;$AE539,VLOOKUP($AC540+AL$1,STOCK!$F$10:$AB$209,17,0),IF($AE540=$AE539,(IF(BL539&gt;=1,BL539-COUNTIFS($AE539:$AE539,$AC540,AL539:AL539,$AI$2),0)),0)),0)</f>
        <v>0</v>
      </c>
      <c r="BM540" s="1">
        <f>IFERROR(IF($AE540&gt;$AE539,VLOOKUP($AC540+AM$1,STOCK!$F$10:$AB$209,17,0),IF($AE540=$AE539,(IF(BM539&gt;=1,BM539-COUNTIFS($AE539:$AE539,$AC540,AM539:AM539,$AI$2),0)),0)),0)</f>
        <v>0</v>
      </c>
      <c r="BN540" s="1">
        <f>IFERROR(IF($AE540&gt;$AE539,VLOOKUP($AC540+AN$1,STOCK!$F$10:$AB$209,17,0),IF($AE540=$AE539,(IF(BN539&gt;=1,BN539-COUNTIFS($AE539:$AE539,$AC540,AN539:AN539,$AI$2),0)),0)),0)</f>
        <v>0</v>
      </c>
      <c r="BO540" s="1">
        <f>IFERROR(IF($AE540&gt;$AE539,VLOOKUP($AC540+AO$1,STOCK!$F$10:$AB$209,17,0),IF($AE540=$AE539,(IF(BO539&gt;=1,BO539-COUNTIFS($AE539:$AE539,$AC540,AO539:AO539,$AI$2),0)),0)),0)</f>
        <v>0</v>
      </c>
      <c r="BP540" s="1">
        <f>IFERROR(IF($AE540&gt;$AE539,VLOOKUP($AC540+AP$1,STOCK!$F$10:$AB$209,17,0),IF($AE540=$AE539,(IF(BP539&gt;=1,BP539-COUNTIFS($AE539:$AE539,$AC540,AP539:AP539,$AI$2),0)),0)),0)</f>
        <v>0</v>
      </c>
      <c r="BQ540" s="1">
        <f>IFERROR(IF($AE540&gt;$AE539,VLOOKUP($AC540+AQ$1,STOCK!$F$10:$AB$209,17,0),IF($AE540=$AE539,(IF(BQ539&gt;=1,BQ539-COUNTIFS($AE539:$AE539,$AC540,AQ539:AQ539,$AI$2),0)),0)),0)</f>
        <v>0</v>
      </c>
      <c r="BR540" s="1">
        <f>IFERROR(IF($AE540&gt;$AE539,VLOOKUP($AC540+AR$1,STOCK!$F$10:$AB$209,17,0),IF($AE540=$AE539,(IF(BR539&gt;=1,BR539-COUNTIFS($AE539:$AE539,$AC540,AR539:AR539,$AI$2),0)),0)),0)</f>
        <v>0</v>
      </c>
      <c r="BS540" s="1">
        <f>IFERROR(IF($AE540&gt;$AE539,VLOOKUP($AC540+AS$1,STOCK!$F$10:$AB$209,17,0),IF($AE540=$AE539,(IF(BS539&gt;=1,BS539-COUNTIFS($AE539:$AE539,$AC540,AS539:AS539,$AI$2),0)),0)),0)</f>
        <v>0</v>
      </c>
      <c r="BT540" s="1">
        <f>IFERROR(IF($AE540&gt;$AE539,VLOOKUP($AC540+AT$1,STOCK!$F$10:$AB$209,17,0),IF($AE540=$AE539,(IF(BT539&gt;=1,BT539-COUNTIFS($AE539:$AE539,$AC540,AT539:AT539,$AI$2),0)),0)),0)</f>
        <v>0</v>
      </c>
      <c r="BU540" s="1">
        <f>IFERROR(IF($AE540&gt;$AE539,VLOOKUP($AC540+AU$1,STOCK!$F$10:$AB$209,17,0),IF($AE540=$AE539,(IF(BU539&gt;=1,BU539-COUNTIFS($AE539:$AE539,$AC540,AU539:AU539,$AI$2),0)),0)),0)</f>
        <v>0</v>
      </c>
      <c r="BV540" s="1">
        <f>IFERROR(IF($AE540&gt;$AE539,VLOOKUP($AC540+AV$1,STOCK!$F$10:$AB$209,17,0),IF($AE540=$AE539,(IF(BV539&gt;=1,BV539-COUNTIFS($AE539:$AE539,$AC540,AV539:AV539,$AI$2),0)),0)),0)</f>
        <v>0</v>
      </c>
      <c r="BW540" s="1">
        <f>IFERROR(IF($AE540&gt;$AE539,VLOOKUP($AC540+AW$1,STOCK!$F$10:$AB$209,17,0),IF($AE540=$AE539,(IF(BW539&gt;=1,BW539-COUNTIFS($AE539:$AE539,$AC540,AW539:AW539,$AI$2),0)),0)),0)</f>
        <v>0</v>
      </c>
      <c r="BX540" s="1">
        <f>IFERROR(IF($AE540&gt;$AE539,VLOOKUP($AC540+AX$1,STOCK!$F$10:$AB$209,17,0),IF($AE540=$AE539,(IF(BX539&gt;=1,BX539-COUNTIFS($AE539:$AE539,$AC540,AX539:AX539,$AI$2),0)),0)),0)</f>
        <v>0</v>
      </c>
    </row>
    <row r="541" spans="29:76" x14ac:dyDescent="0.25">
      <c r="AC541" s="1">
        <f t="shared" si="140"/>
        <v>0</v>
      </c>
      <c r="AD541" s="1">
        <f>IFERROR(IF(LEN(AK541)&gt;=1,VLOOKUP(HLOOKUP(AK541,PROFILE!$K$5:$V$8,4,0),PROFILE!$F$1:$G$3,2,0),0),0)</f>
        <v>0</v>
      </c>
      <c r="AE541" s="1">
        <f t="shared" si="141"/>
        <v>0</v>
      </c>
      <c r="AF541" s="1">
        <v>528</v>
      </c>
      <c r="AI541" s="1" t="str">
        <f>IFERROR(IF($AH541&gt;=1,VLOOKUP($AG541,STUDENT!$O$8:$Z$1507,3,0),""),"")</f>
        <v/>
      </c>
      <c r="AJ541" s="1" t="str">
        <f>IFERROR(IF($AH541&gt;=1,VLOOKUP($AG541,STUDENT!$O$8:$Z$1507,4,0),""),"")</f>
        <v/>
      </c>
      <c r="AK541" s="1" t="str">
        <f>IFERROR(IF($AH541&gt;=1,VLOOKUP($AG541,STUDENT!$O$8:$Z$1507,6,0),""),"")</f>
        <v/>
      </c>
      <c r="AL541" s="1" t="str">
        <f t="shared" si="142"/>
        <v/>
      </c>
      <c r="AM541" s="1" t="str">
        <f t="shared" si="143"/>
        <v/>
      </c>
      <c r="AN541" s="1" t="str">
        <f t="shared" si="144"/>
        <v/>
      </c>
      <c r="AO541" s="1" t="str">
        <f t="shared" si="145"/>
        <v/>
      </c>
      <c r="AP541" s="1" t="str">
        <f t="shared" si="146"/>
        <v/>
      </c>
      <c r="AQ541" s="1" t="str">
        <f t="shared" si="147"/>
        <v/>
      </c>
      <c r="AR541" s="1" t="str">
        <f t="shared" si="148"/>
        <v/>
      </c>
      <c r="AS541" s="1" t="str">
        <f t="shared" si="149"/>
        <v/>
      </c>
      <c r="AT541" s="1" t="str">
        <f t="shared" si="150"/>
        <v/>
      </c>
      <c r="AU541" s="1" t="str">
        <f t="shared" si="151"/>
        <v/>
      </c>
      <c r="AV541" s="1" t="str">
        <f t="shared" si="152"/>
        <v/>
      </c>
      <c r="AW541" s="1" t="str">
        <f t="shared" si="153"/>
        <v/>
      </c>
      <c r="AX541" s="1" t="str">
        <f t="shared" si="154"/>
        <v/>
      </c>
      <c r="AY541" s="1">
        <f>IFERROR(IF($AE541&gt;$AE540,VLOOKUP($AC541+AL$1,STOCK!$F$10:$AB$209,16,0),IF($AE541=$AE540,(IF(AY540&gt;=1,AY540-COUNTIFS($AE540:$AE540,$AC541,AL540:AL540,$AI$1),0)),0)),0)</f>
        <v>0</v>
      </c>
      <c r="AZ541" s="1">
        <f>IFERROR(IF($AE541&gt;$AE540,VLOOKUP($AC541+AM$1,STOCK!$F$10:$AB$209,16,0),IF($AE541=$AE540,(IF(AZ540&gt;=1,AZ540-COUNTIFS($AE540:$AE540,$AC541,AM540:AM540,$AI$1),0)),0)),0)</f>
        <v>0</v>
      </c>
      <c r="BA541" s="1">
        <f>IFERROR(IF($AE541&gt;$AE540,VLOOKUP($AC541+AN$1,STOCK!$F$10:$AB$209,16,0),IF($AE541=$AE540,(IF(BA540&gt;=1,BA540-COUNTIFS($AE540:$AE540,$AC541,AN540:AN540,$AI$1),0)),0)),0)</f>
        <v>0</v>
      </c>
      <c r="BB541" s="1">
        <f>IFERROR(IF($AE541&gt;$AE540,VLOOKUP($AC541+AO$1,STOCK!$F$10:$AB$209,16,0),IF($AE541=$AE540,(IF(BB540&gt;=1,BB540-COUNTIFS($AE540:$AE540,$AC541,AO540:AO540,$AI$1),0)),0)),0)</f>
        <v>0</v>
      </c>
      <c r="BC541" s="1">
        <f>IFERROR(IF($AE541&gt;$AE540,VLOOKUP($AC541+AP$1,STOCK!$F$10:$AB$209,16,0),IF($AE541=$AE540,(IF(BC540&gt;=1,BC540-COUNTIFS($AE540:$AE540,$AC541,AP540:AP540,$AI$1),0)),0)),0)</f>
        <v>0</v>
      </c>
      <c r="BD541" s="1">
        <f>IFERROR(IF($AE541&gt;$AE540,VLOOKUP($AC541+AQ$1,STOCK!$F$10:$AB$209,16,0),IF($AE541=$AE540,(IF(BD540&gt;=1,BD540-COUNTIFS($AE540:$AE540,$AC541,AQ540:AQ540,$AI$1),0)),0)),0)</f>
        <v>0</v>
      </c>
      <c r="BE541" s="1">
        <f>IFERROR(IF($AE541&gt;$AE540,VLOOKUP($AC541+AR$1,STOCK!$F$10:$AB$209,16,0),IF($AE541=$AE540,(IF(BE540&gt;=1,BE540-COUNTIFS($AE540:$AE540,$AC541,AR540:AR540,$AI$1),0)),0)),0)</f>
        <v>0</v>
      </c>
      <c r="BF541" s="1">
        <f>IFERROR(IF($AE541&gt;$AE540,VLOOKUP($AC541+AS$1,STOCK!$F$10:$AB$209,16,0),IF($AE541=$AE540,(IF(BF540&gt;=1,BF540-COUNTIFS($AE540:$AE540,$AC541,AS540:AS540,$AI$1),0)),0)),0)</f>
        <v>0</v>
      </c>
      <c r="BG541" s="1">
        <f>IFERROR(IF($AE541&gt;$AE540,VLOOKUP($AC541+AT$1,STOCK!$F$10:$AB$209,16,0),IF($AE541=$AE540,(IF(BG540&gt;=1,BG540-COUNTIFS($AE540:$AE540,$AC541,AT540:AT540,$AI$1),0)),0)),0)</f>
        <v>0</v>
      </c>
      <c r="BH541" s="1">
        <f>IFERROR(IF($AE541&gt;$AE540,VLOOKUP($AC541+AU$1,STOCK!$F$10:$AB$209,16,0),IF($AE541=$AE540,(IF(BH540&gt;=1,BH540-COUNTIFS($AE540:$AE540,$AC541,AU540:AU540,$AI$1),0)),0)),0)</f>
        <v>0</v>
      </c>
      <c r="BI541" s="1">
        <f>IFERROR(IF($AE541&gt;$AE540,VLOOKUP($AC541+AV$1,STOCK!$F$10:$AB$209,16,0),IF($AE541=$AE540,(IF(BI540&gt;=1,BI540-COUNTIFS($AE540:$AE540,$AC541,AV540:AV540,$AI$1),0)),0)),0)</f>
        <v>0</v>
      </c>
      <c r="BJ541" s="1">
        <f>IFERROR(IF($AE541&gt;$AE540,VLOOKUP($AC541+AW$1,STOCK!$F$10:$AB$209,16,0),IF($AE541=$AE540,(IF(BJ540&gt;=1,BJ540-COUNTIFS($AE540:$AE540,$AC541,AW540:AW540,$AI$1),0)),0)),0)</f>
        <v>0</v>
      </c>
      <c r="BK541" s="1">
        <f>IFERROR(IF($AE541&gt;$AE540,VLOOKUP($AC541+AX$1,STOCK!$F$10:$AB$209,16,0),IF($AE541=$AE540,(IF(BK540&gt;=1,BK540-COUNTIFS($AE540:$AE540,$AC541,AX540:AX540,$AI$1),0)),0)),0)</f>
        <v>0</v>
      </c>
      <c r="BL541" s="1">
        <f>IFERROR(IF($AE541&gt;$AE540,VLOOKUP($AC541+AL$1,STOCK!$F$10:$AB$209,17,0),IF($AE541=$AE540,(IF(BL540&gt;=1,BL540-COUNTIFS($AE540:$AE540,$AC541,AL540:AL540,$AI$2),0)),0)),0)</f>
        <v>0</v>
      </c>
      <c r="BM541" s="1">
        <f>IFERROR(IF($AE541&gt;$AE540,VLOOKUP($AC541+AM$1,STOCK!$F$10:$AB$209,17,0),IF($AE541=$AE540,(IF(BM540&gt;=1,BM540-COUNTIFS($AE540:$AE540,$AC541,AM540:AM540,$AI$2),0)),0)),0)</f>
        <v>0</v>
      </c>
      <c r="BN541" s="1">
        <f>IFERROR(IF($AE541&gt;$AE540,VLOOKUP($AC541+AN$1,STOCK!$F$10:$AB$209,17,0),IF($AE541=$AE540,(IF(BN540&gt;=1,BN540-COUNTIFS($AE540:$AE540,$AC541,AN540:AN540,$AI$2),0)),0)),0)</f>
        <v>0</v>
      </c>
      <c r="BO541" s="1">
        <f>IFERROR(IF($AE541&gt;$AE540,VLOOKUP($AC541+AO$1,STOCK!$F$10:$AB$209,17,0),IF($AE541=$AE540,(IF(BO540&gt;=1,BO540-COUNTIFS($AE540:$AE540,$AC541,AO540:AO540,$AI$2),0)),0)),0)</f>
        <v>0</v>
      </c>
      <c r="BP541" s="1">
        <f>IFERROR(IF($AE541&gt;$AE540,VLOOKUP($AC541+AP$1,STOCK!$F$10:$AB$209,17,0),IF($AE541=$AE540,(IF(BP540&gt;=1,BP540-COUNTIFS($AE540:$AE540,$AC541,AP540:AP540,$AI$2),0)),0)),0)</f>
        <v>0</v>
      </c>
      <c r="BQ541" s="1">
        <f>IFERROR(IF($AE541&gt;$AE540,VLOOKUP($AC541+AQ$1,STOCK!$F$10:$AB$209,17,0),IF($AE541=$AE540,(IF(BQ540&gt;=1,BQ540-COUNTIFS($AE540:$AE540,$AC541,AQ540:AQ540,$AI$2),0)),0)),0)</f>
        <v>0</v>
      </c>
      <c r="BR541" s="1">
        <f>IFERROR(IF($AE541&gt;$AE540,VLOOKUP($AC541+AR$1,STOCK!$F$10:$AB$209,17,0),IF($AE541=$AE540,(IF(BR540&gt;=1,BR540-COUNTIFS($AE540:$AE540,$AC541,AR540:AR540,$AI$2),0)),0)),0)</f>
        <v>0</v>
      </c>
      <c r="BS541" s="1">
        <f>IFERROR(IF($AE541&gt;$AE540,VLOOKUP($AC541+AS$1,STOCK!$F$10:$AB$209,17,0),IF($AE541=$AE540,(IF(BS540&gt;=1,BS540-COUNTIFS($AE540:$AE540,$AC541,AS540:AS540,$AI$2),0)),0)),0)</f>
        <v>0</v>
      </c>
      <c r="BT541" s="1">
        <f>IFERROR(IF($AE541&gt;$AE540,VLOOKUP($AC541+AT$1,STOCK!$F$10:$AB$209,17,0),IF($AE541=$AE540,(IF(BT540&gt;=1,BT540-COUNTIFS($AE540:$AE540,$AC541,AT540:AT540,$AI$2),0)),0)),0)</f>
        <v>0</v>
      </c>
      <c r="BU541" s="1">
        <f>IFERROR(IF($AE541&gt;$AE540,VLOOKUP($AC541+AU$1,STOCK!$F$10:$AB$209,17,0),IF($AE541=$AE540,(IF(BU540&gt;=1,BU540-COUNTIFS($AE540:$AE540,$AC541,AU540:AU540,$AI$2),0)),0)),0)</f>
        <v>0</v>
      </c>
      <c r="BV541" s="1">
        <f>IFERROR(IF($AE541&gt;$AE540,VLOOKUP($AC541+AV$1,STOCK!$F$10:$AB$209,17,0),IF($AE541=$AE540,(IF(BV540&gt;=1,BV540-COUNTIFS($AE540:$AE540,$AC541,AV540:AV540,$AI$2),0)),0)),0)</f>
        <v>0</v>
      </c>
      <c r="BW541" s="1">
        <f>IFERROR(IF($AE541&gt;$AE540,VLOOKUP($AC541+AW$1,STOCK!$F$10:$AB$209,17,0),IF($AE541=$AE540,(IF(BW540&gt;=1,BW540-COUNTIFS($AE540:$AE540,$AC541,AW540:AW540,$AI$2),0)),0)),0)</f>
        <v>0</v>
      </c>
      <c r="BX541" s="1">
        <f>IFERROR(IF($AE541&gt;$AE540,VLOOKUP($AC541+AX$1,STOCK!$F$10:$AB$209,17,0),IF($AE541=$AE540,(IF(BX540&gt;=1,BX540-COUNTIFS($AE540:$AE540,$AC541,AX540:AX540,$AI$2),0)),0)),0)</f>
        <v>0</v>
      </c>
    </row>
    <row r="542" spans="29:76" x14ac:dyDescent="0.25">
      <c r="AC542" s="1">
        <f t="shared" si="140"/>
        <v>0</v>
      </c>
      <c r="AD542" s="1">
        <f>IFERROR(IF(LEN(AK542)&gt;=1,VLOOKUP(HLOOKUP(AK542,PROFILE!$K$5:$V$8,4,0),PROFILE!$F$1:$G$3,2,0),0),0)</f>
        <v>0</v>
      </c>
      <c r="AE542" s="1">
        <f t="shared" si="141"/>
        <v>0</v>
      </c>
      <c r="AF542" s="1">
        <v>529</v>
      </c>
      <c r="AI542" s="1" t="str">
        <f>IFERROR(IF($AH542&gt;=1,VLOOKUP($AG542,STUDENT!$O$8:$Z$1507,3,0),""),"")</f>
        <v/>
      </c>
      <c r="AJ542" s="1" t="str">
        <f>IFERROR(IF($AH542&gt;=1,VLOOKUP($AG542,STUDENT!$O$8:$Z$1507,4,0),""),"")</f>
        <v/>
      </c>
      <c r="AK542" s="1" t="str">
        <f>IFERROR(IF($AH542&gt;=1,VLOOKUP($AG542,STUDENT!$O$8:$Z$1507,6,0),""),"")</f>
        <v/>
      </c>
      <c r="AL542" s="1" t="str">
        <f t="shared" si="142"/>
        <v/>
      </c>
      <c r="AM542" s="1" t="str">
        <f t="shared" si="143"/>
        <v/>
      </c>
      <c r="AN542" s="1" t="str">
        <f t="shared" si="144"/>
        <v/>
      </c>
      <c r="AO542" s="1" t="str">
        <f t="shared" si="145"/>
        <v/>
      </c>
      <c r="AP542" s="1" t="str">
        <f t="shared" si="146"/>
        <v/>
      </c>
      <c r="AQ542" s="1" t="str">
        <f t="shared" si="147"/>
        <v/>
      </c>
      <c r="AR542" s="1" t="str">
        <f t="shared" si="148"/>
        <v/>
      </c>
      <c r="AS542" s="1" t="str">
        <f t="shared" si="149"/>
        <v/>
      </c>
      <c r="AT542" s="1" t="str">
        <f t="shared" si="150"/>
        <v/>
      </c>
      <c r="AU542" s="1" t="str">
        <f t="shared" si="151"/>
        <v/>
      </c>
      <c r="AV542" s="1" t="str">
        <f t="shared" si="152"/>
        <v/>
      </c>
      <c r="AW542" s="1" t="str">
        <f t="shared" si="153"/>
        <v/>
      </c>
      <c r="AX542" s="1" t="str">
        <f t="shared" si="154"/>
        <v/>
      </c>
      <c r="AY542" s="1">
        <f>IFERROR(IF($AE542&gt;$AE541,VLOOKUP($AC542+AL$1,STOCK!$F$10:$AB$209,16,0),IF($AE542=$AE541,(IF(AY541&gt;=1,AY541-COUNTIFS($AE541:$AE541,$AC542,AL541:AL541,$AI$1),0)),0)),0)</f>
        <v>0</v>
      </c>
      <c r="AZ542" s="1">
        <f>IFERROR(IF($AE542&gt;$AE541,VLOOKUP($AC542+AM$1,STOCK!$F$10:$AB$209,16,0),IF($AE542=$AE541,(IF(AZ541&gt;=1,AZ541-COUNTIFS($AE541:$AE541,$AC542,AM541:AM541,$AI$1),0)),0)),0)</f>
        <v>0</v>
      </c>
      <c r="BA542" s="1">
        <f>IFERROR(IF($AE542&gt;$AE541,VLOOKUP($AC542+AN$1,STOCK!$F$10:$AB$209,16,0),IF($AE542=$AE541,(IF(BA541&gt;=1,BA541-COUNTIFS($AE541:$AE541,$AC542,AN541:AN541,$AI$1),0)),0)),0)</f>
        <v>0</v>
      </c>
      <c r="BB542" s="1">
        <f>IFERROR(IF($AE542&gt;$AE541,VLOOKUP($AC542+AO$1,STOCK!$F$10:$AB$209,16,0),IF($AE542=$AE541,(IF(BB541&gt;=1,BB541-COUNTIFS($AE541:$AE541,$AC542,AO541:AO541,$AI$1),0)),0)),0)</f>
        <v>0</v>
      </c>
      <c r="BC542" s="1">
        <f>IFERROR(IF($AE542&gt;$AE541,VLOOKUP($AC542+AP$1,STOCK!$F$10:$AB$209,16,0),IF($AE542=$AE541,(IF(BC541&gt;=1,BC541-COUNTIFS($AE541:$AE541,$AC542,AP541:AP541,$AI$1),0)),0)),0)</f>
        <v>0</v>
      </c>
      <c r="BD542" s="1">
        <f>IFERROR(IF($AE542&gt;$AE541,VLOOKUP($AC542+AQ$1,STOCK!$F$10:$AB$209,16,0),IF($AE542=$AE541,(IF(BD541&gt;=1,BD541-COUNTIFS($AE541:$AE541,$AC542,AQ541:AQ541,$AI$1),0)),0)),0)</f>
        <v>0</v>
      </c>
      <c r="BE542" s="1">
        <f>IFERROR(IF($AE542&gt;$AE541,VLOOKUP($AC542+AR$1,STOCK!$F$10:$AB$209,16,0),IF($AE542=$AE541,(IF(BE541&gt;=1,BE541-COUNTIFS($AE541:$AE541,$AC542,AR541:AR541,$AI$1),0)),0)),0)</f>
        <v>0</v>
      </c>
      <c r="BF542" s="1">
        <f>IFERROR(IF($AE542&gt;$AE541,VLOOKUP($AC542+AS$1,STOCK!$F$10:$AB$209,16,0),IF($AE542=$AE541,(IF(BF541&gt;=1,BF541-COUNTIFS($AE541:$AE541,$AC542,AS541:AS541,$AI$1),0)),0)),0)</f>
        <v>0</v>
      </c>
      <c r="BG542" s="1">
        <f>IFERROR(IF($AE542&gt;$AE541,VLOOKUP($AC542+AT$1,STOCK!$F$10:$AB$209,16,0),IF($AE542=$AE541,(IF(BG541&gt;=1,BG541-COUNTIFS($AE541:$AE541,$AC542,AT541:AT541,$AI$1),0)),0)),0)</f>
        <v>0</v>
      </c>
      <c r="BH542" s="1">
        <f>IFERROR(IF($AE542&gt;$AE541,VLOOKUP($AC542+AU$1,STOCK!$F$10:$AB$209,16,0),IF($AE542=$AE541,(IF(BH541&gt;=1,BH541-COUNTIFS($AE541:$AE541,$AC542,AU541:AU541,$AI$1),0)),0)),0)</f>
        <v>0</v>
      </c>
      <c r="BI542" s="1">
        <f>IFERROR(IF($AE542&gt;$AE541,VLOOKUP($AC542+AV$1,STOCK!$F$10:$AB$209,16,0),IF($AE542=$AE541,(IF(BI541&gt;=1,BI541-COUNTIFS($AE541:$AE541,$AC542,AV541:AV541,$AI$1),0)),0)),0)</f>
        <v>0</v>
      </c>
      <c r="BJ542" s="1">
        <f>IFERROR(IF($AE542&gt;$AE541,VLOOKUP($AC542+AW$1,STOCK!$F$10:$AB$209,16,0),IF($AE542=$AE541,(IF(BJ541&gt;=1,BJ541-COUNTIFS($AE541:$AE541,$AC542,AW541:AW541,$AI$1),0)),0)),0)</f>
        <v>0</v>
      </c>
      <c r="BK542" s="1">
        <f>IFERROR(IF($AE542&gt;$AE541,VLOOKUP($AC542+AX$1,STOCK!$F$10:$AB$209,16,0),IF($AE542=$AE541,(IF(BK541&gt;=1,BK541-COUNTIFS($AE541:$AE541,$AC542,AX541:AX541,$AI$1),0)),0)),0)</f>
        <v>0</v>
      </c>
      <c r="BL542" s="1">
        <f>IFERROR(IF($AE542&gt;$AE541,VLOOKUP($AC542+AL$1,STOCK!$F$10:$AB$209,17,0),IF($AE542=$AE541,(IF(BL541&gt;=1,BL541-COUNTIFS($AE541:$AE541,$AC542,AL541:AL541,$AI$2),0)),0)),0)</f>
        <v>0</v>
      </c>
      <c r="BM542" s="1">
        <f>IFERROR(IF($AE542&gt;$AE541,VLOOKUP($AC542+AM$1,STOCK!$F$10:$AB$209,17,0),IF($AE542=$AE541,(IF(BM541&gt;=1,BM541-COUNTIFS($AE541:$AE541,$AC542,AM541:AM541,$AI$2),0)),0)),0)</f>
        <v>0</v>
      </c>
      <c r="BN542" s="1">
        <f>IFERROR(IF($AE542&gt;$AE541,VLOOKUP($AC542+AN$1,STOCK!$F$10:$AB$209,17,0),IF($AE542=$AE541,(IF(BN541&gt;=1,BN541-COUNTIFS($AE541:$AE541,$AC542,AN541:AN541,$AI$2),0)),0)),0)</f>
        <v>0</v>
      </c>
      <c r="BO542" s="1">
        <f>IFERROR(IF($AE542&gt;$AE541,VLOOKUP($AC542+AO$1,STOCK!$F$10:$AB$209,17,0),IF($AE542=$AE541,(IF(BO541&gt;=1,BO541-COUNTIFS($AE541:$AE541,$AC542,AO541:AO541,$AI$2),0)),0)),0)</f>
        <v>0</v>
      </c>
      <c r="BP542" s="1">
        <f>IFERROR(IF($AE542&gt;$AE541,VLOOKUP($AC542+AP$1,STOCK!$F$10:$AB$209,17,0),IF($AE542=$AE541,(IF(BP541&gt;=1,BP541-COUNTIFS($AE541:$AE541,$AC542,AP541:AP541,$AI$2),0)),0)),0)</f>
        <v>0</v>
      </c>
      <c r="BQ542" s="1">
        <f>IFERROR(IF($AE542&gt;$AE541,VLOOKUP($AC542+AQ$1,STOCK!$F$10:$AB$209,17,0),IF($AE542=$AE541,(IF(BQ541&gt;=1,BQ541-COUNTIFS($AE541:$AE541,$AC542,AQ541:AQ541,$AI$2),0)),0)),0)</f>
        <v>0</v>
      </c>
      <c r="BR542" s="1">
        <f>IFERROR(IF($AE542&gt;$AE541,VLOOKUP($AC542+AR$1,STOCK!$F$10:$AB$209,17,0),IF($AE542=$AE541,(IF(BR541&gt;=1,BR541-COUNTIFS($AE541:$AE541,$AC542,AR541:AR541,$AI$2),0)),0)),0)</f>
        <v>0</v>
      </c>
      <c r="BS542" s="1">
        <f>IFERROR(IF($AE542&gt;$AE541,VLOOKUP($AC542+AS$1,STOCK!$F$10:$AB$209,17,0),IF($AE542=$AE541,(IF(BS541&gt;=1,BS541-COUNTIFS($AE541:$AE541,$AC542,AS541:AS541,$AI$2),0)),0)),0)</f>
        <v>0</v>
      </c>
      <c r="BT542" s="1">
        <f>IFERROR(IF($AE542&gt;$AE541,VLOOKUP($AC542+AT$1,STOCK!$F$10:$AB$209,17,0),IF($AE542=$AE541,(IF(BT541&gt;=1,BT541-COUNTIFS($AE541:$AE541,$AC542,AT541:AT541,$AI$2),0)),0)),0)</f>
        <v>0</v>
      </c>
      <c r="BU542" s="1">
        <f>IFERROR(IF($AE542&gt;$AE541,VLOOKUP($AC542+AU$1,STOCK!$F$10:$AB$209,17,0),IF($AE542=$AE541,(IF(BU541&gt;=1,BU541-COUNTIFS($AE541:$AE541,$AC542,AU541:AU541,$AI$2),0)),0)),0)</f>
        <v>0</v>
      </c>
      <c r="BV542" s="1">
        <f>IFERROR(IF($AE542&gt;$AE541,VLOOKUP($AC542+AV$1,STOCK!$F$10:$AB$209,17,0),IF($AE542=$AE541,(IF(BV541&gt;=1,BV541-COUNTIFS($AE541:$AE541,$AC542,AV541:AV541,$AI$2),0)),0)),0)</f>
        <v>0</v>
      </c>
      <c r="BW542" s="1">
        <f>IFERROR(IF($AE542&gt;$AE541,VLOOKUP($AC542+AW$1,STOCK!$F$10:$AB$209,17,0),IF($AE542=$AE541,(IF(BW541&gt;=1,BW541-COUNTIFS($AE541:$AE541,$AC542,AW541:AW541,$AI$2),0)),0)),0)</f>
        <v>0</v>
      </c>
      <c r="BX542" s="1">
        <f>IFERROR(IF($AE542&gt;$AE541,VLOOKUP($AC542+AX$1,STOCK!$F$10:$AB$209,17,0),IF($AE542=$AE541,(IF(BX541&gt;=1,BX541-COUNTIFS($AE541:$AE541,$AC542,AX541:AX541,$AI$2),0)),0)),0)</f>
        <v>0</v>
      </c>
    </row>
    <row r="543" spans="29:76" x14ac:dyDescent="0.25">
      <c r="AC543" s="1">
        <f t="shared" si="140"/>
        <v>0</v>
      </c>
      <c r="AD543" s="1">
        <f>IFERROR(IF(LEN(AK543)&gt;=1,VLOOKUP(HLOOKUP(AK543,PROFILE!$K$5:$V$8,4,0),PROFILE!$F$1:$G$3,2,0),0),0)</f>
        <v>0</v>
      </c>
      <c r="AE543" s="1">
        <f t="shared" si="141"/>
        <v>0</v>
      </c>
      <c r="AF543" s="1">
        <v>530</v>
      </c>
      <c r="AI543" s="1" t="str">
        <f>IFERROR(IF($AH543&gt;=1,VLOOKUP($AG543,STUDENT!$O$8:$Z$1507,3,0),""),"")</f>
        <v/>
      </c>
      <c r="AJ543" s="1" t="str">
        <f>IFERROR(IF($AH543&gt;=1,VLOOKUP($AG543,STUDENT!$O$8:$Z$1507,4,0),""),"")</f>
        <v/>
      </c>
      <c r="AK543" s="1" t="str">
        <f>IFERROR(IF($AH543&gt;=1,VLOOKUP($AG543,STUDENT!$O$8:$Z$1507,6,0),""),"")</f>
        <v/>
      </c>
      <c r="AL543" s="1" t="str">
        <f t="shared" si="142"/>
        <v/>
      </c>
      <c r="AM543" s="1" t="str">
        <f t="shared" si="143"/>
        <v/>
      </c>
      <c r="AN543" s="1" t="str">
        <f t="shared" si="144"/>
        <v/>
      </c>
      <c r="AO543" s="1" t="str">
        <f t="shared" si="145"/>
        <v/>
      </c>
      <c r="AP543" s="1" t="str">
        <f t="shared" si="146"/>
        <v/>
      </c>
      <c r="AQ543" s="1" t="str">
        <f t="shared" si="147"/>
        <v/>
      </c>
      <c r="AR543" s="1" t="str">
        <f t="shared" si="148"/>
        <v/>
      </c>
      <c r="AS543" s="1" t="str">
        <f t="shared" si="149"/>
        <v/>
      </c>
      <c r="AT543" s="1" t="str">
        <f t="shared" si="150"/>
        <v/>
      </c>
      <c r="AU543" s="1" t="str">
        <f t="shared" si="151"/>
        <v/>
      </c>
      <c r="AV543" s="1" t="str">
        <f t="shared" si="152"/>
        <v/>
      </c>
      <c r="AW543" s="1" t="str">
        <f t="shared" si="153"/>
        <v/>
      </c>
      <c r="AX543" s="1" t="str">
        <f t="shared" si="154"/>
        <v/>
      </c>
      <c r="AY543" s="1">
        <f>IFERROR(IF($AE543&gt;$AE542,VLOOKUP($AC543+AL$1,STOCK!$F$10:$AB$209,16,0),IF($AE543=$AE542,(IF(AY542&gt;=1,AY542-COUNTIFS($AE542:$AE542,$AC543,AL542:AL542,$AI$1),0)),0)),0)</f>
        <v>0</v>
      </c>
      <c r="AZ543" s="1">
        <f>IFERROR(IF($AE543&gt;$AE542,VLOOKUP($AC543+AM$1,STOCK!$F$10:$AB$209,16,0),IF($AE543=$AE542,(IF(AZ542&gt;=1,AZ542-COUNTIFS($AE542:$AE542,$AC543,AM542:AM542,$AI$1),0)),0)),0)</f>
        <v>0</v>
      </c>
      <c r="BA543" s="1">
        <f>IFERROR(IF($AE543&gt;$AE542,VLOOKUP($AC543+AN$1,STOCK!$F$10:$AB$209,16,0),IF($AE543=$AE542,(IF(BA542&gt;=1,BA542-COUNTIFS($AE542:$AE542,$AC543,AN542:AN542,$AI$1),0)),0)),0)</f>
        <v>0</v>
      </c>
      <c r="BB543" s="1">
        <f>IFERROR(IF($AE543&gt;$AE542,VLOOKUP($AC543+AO$1,STOCK!$F$10:$AB$209,16,0),IF($AE543=$AE542,(IF(BB542&gt;=1,BB542-COUNTIFS($AE542:$AE542,$AC543,AO542:AO542,$AI$1),0)),0)),0)</f>
        <v>0</v>
      </c>
      <c r="BC543" s="1">
        <f>IFERROR(IF($AE543&gt;$AE542,VLOOKUP($AC543+AP$1,STOCK!$F$10:$AB$209,16,0),IF($AE543=$AE542,(IF(BC542&gt;=1,BC542-COUNTIFS($AE542:$AE542,$AC543,AP542:AP542,$AI$1),0)),0)),0)</f>
        <v>0</v>
      </c>
      <c r="BD543" s="1">
        <f>IFERROR(IF($AE543&gt;$AE542,VLOOKUP($AC543+AQ$1,STOCK!$F$10:$AB$209,16,0),IF($AE543=$AE542,(IF(BD542&gt;=1,BD542-COUNTIFS($AE542:$AE542,$AC543,AQ542:AQ542,$AI$1),0)),0)),0)</f>
        <v>0</v>
      </c>
      <c r="BE543" s="1">
        <f>IFERROR(IF($AE543&gt;$AE542,VLOOKUP($AC543+AR$1,STOCK!$F$10:$AB$209,16,0),IF($AE543=$AE542,(IF(BE542&gt;=1,BE542-COUNTIFS($AE542:$AE542,$AC543,AR542:AR542,$AI$1),0)),0)),0)</f>
        <v>0</v>
      </c>
      <c r="BF543" s="1">
        <f>IFERROR(IF($AE543&gt;$AE542,VLOOKUP($AC543+AS$1,STOCK!$F$10:$AB$209,16,0),IF($AE543=$AE542,(IF(BF542&gt;=1,BF542-COUNTIFS($AE542:$AE542,$AC543,AS542:AS542,$AI$1),0)),0)),0)</f>
        <v>0</v>
      </c>
      <c r="BG543" s="1">
        <f>IFERROR(IF($AE543&gt;$AE542,VLOOKUP($AC543+AT$1,STOCK!$F$10:$AB$209,16,0),IF($AE543=$AE542,(IF(BG542&gt;=1,BG542-COUNTIFS($AE542:$AE542,$AC543,AT542:AT542,$AI$1),0)),0)),0)</f>
        <v>0</v>
      </c>
      <c r="BH543" s="1">
        <f>IFERROR(IF($AE543&gt;$AE542,VLOOKUP($AC543+AU$1,STOCK!$F$10:$AB$209,16,0),IF($AE543=$AE542,(IF(BH542&gt;=1,BH542-COUNTIFS($AE542:$AE542,$AC543,AU542:AU542,$AI$1),0)),0)),0)</f>
        <v>0</v>
      </c>
      <c r="BI543" s="1">
        <f>IFERROR(IF($AE543&gt;$AE542,VLOOKUP($AC543+AV$1,STOCK!$F$10:$AB$209,16,0),IF($AE543=$AE542,(IF(BI542&gt;=1,BI542-COUNTIFS($AE542:$AE542,$AC543,AV542:AV542,$AI$1),0)),0)),0)</f>
        <v>0</v>
      </c>
      <c r="BJ543" s="1">
        <f>IFERROR(IF($AE543&gt;$AE542,VLOOKUP($AC543+AW$1,STOCK!$F$10:$AB$209,16,0),IF($AE543=$AE542,(IF(BJ542&gt;=1,BJ542-COUNTIFS($AE542:$AE542,$AC543,AW542:AW542,$AI$1),0)),0)),0)</f>
        <v>0</v>
      </c>
      <c r="BK543" s="1">
        <f>IFERROR(IF($AE543&gt;$AE542,VLOOKUP($AC543+AX$1,STOCK!$F$10:$AB$209,16,0),IF($AE543=$AE542,(IF(BK542&gt;=1,BK542-COUNTIFS($AE542:$AE542,$AC543,AX542:AX542,$AI$1),0)),0)),0)</f>
        <v>0</v>
      </c>
      <c r="BL543" s="1">
        <f>IFERROR(IF($AE543&gt;$AE542,VLOOKUP($AC543+AL$1,STOCK!$F$10:$AB$209,17,0),IF($AE543=$AE542,(IF(BL542&gt;=1,BL542-COUNTIFS($AE542:$AE542,$AC543,AL542:AL542,$AI$2),0)),0)),0)</f>
        <v>0</v>
      </c>
      <c r="BM543" s="1">
        <f>IFERROR(IF($AE543&gt;$AE542,VLOOKUP($AC543+AM$1,STOCK!$F$10:$AB$209,17,0),IF($AE543=$AE542,(IF(BM542&gt;=1,BM542-COUNTIFS($AE542:$AE542,$AC543,AM542:AM542,$AI$2),0)),0)),0)</f>
        <v>0</v>
      </c>
      <c r="BN543" s="1">
        <f>IFERROR(IF($AE543&gt;$AE542,VLOOKUP($AC543+AN$1,STOCK!$F$10:$AB$209,17,0),IF($AE543=$AE542,(IF(BN542&gt;=1,BN542-COUNTIFS($AE542:$AE542,$AC543,AN542:AN542,$AI$2),0)),0)),0)</f>
        <v>0</v>
      </c>
      <c r="BO543" s="1">
        <f>IFERROR(IF($AE543&gt;$AE542,VLOOKUP($AC543+AO$1,STOCK!$F$10:$AB$209,17,0),IF($AE543=$AE542,(IF(BO542&gt;=1,BO542-COUNTIFS($AE542:$AE542,$AC543,AO542:AO542,$AI$2),0)),0)),0)</f>
        <v>0</v>
      </c>
      <c r="BP543" s="1">
        <f>IFERROR(IF($AE543&gt;$AE542,VLOOKUP($AC543+AP$1,STOCK!$F$10:$AB$209,17,0),IF($AE543=$AE542,(IF(BP542&gt;=1,BP542-COUNTIFS($AE542:$AE542,$AC543,AP542:AP542,$AI$2),0)),0)),0)</f>
        <v>0</v>
      </c>
      <c r="BQ543" s="1">
        <f>IFERROR(IF($AE543&gt;$AE542,VLOOKUP($AC543+AQ$1,STOCK!$F$10:$AB$209,17,0),IF($AE543=$AE542,(IF(BQ542&gt;=1,BQ542-COUNTIFS($AE542:$AE542,$AC543,AQ542:AQ542,$AI$2),0)),0)),0)</f>
        <v>0</v>
      </c>
      <c r="BR543" s="1">
        <f>IFERROR(IF($AE543&gt;$AE542,VLOOKUP($AC543+AR$1,STOCK!$F$10:$AB$209,17,0),IF($AE543=$AE542,(IF(BR542&gt;=1,BR542-COUNTIFS($AE542:$AE542,$AC543,AR542:AR542,$AI$2),0)),0)),0)</f>
        <v>0</v>
      </c>
      <c r="BS543" s="1">
        <f>IFERROR(IF($AE543&gt;$AE542,VLOOKUP($AC543+AS$1,STOCK!$F$10:$AB$209,17,0),IF($AE543=$AE542,(IF(BS542&gt;=1,BS542-COUNTIFS($AE542:$AE542,$AC543,AS542:AS542,$AI$2),0)),0)),0)</f>
        <v>0</v>
      </c>
      <c r="BT543" s="1">
        <f>IFERROR(IF($AE543&gt;$AE542,VLOOKUP($AC543+AT$1,STOCK!$F$10:$AB$209,17,0),IF($AE543=$AE542,(IF(BT542&gt;=1,BT542-COUNTIFS($AE542:$AE542,$AC543,AT542:AT542,$AI$2),0)),0)),0)</f>
        <v>0</v>
      </c>
      <c r="BU543" s="1">
        <f>IFERROR(IF($AE543&gt;$AE542,VLOOKUP($AC543+AU$1,STOCK!$F$10:$AB$209,17,0),IF($AE543=$AE542,(IF(BU542&gt;=1,BU542-COUNTIFS($AE542:$AE542,$AC543,AU542:AU542,$AI$2),0)),0)),0)</f>
        <v>0</v>
      </c>
      <c r="BV543" s="1">
        <f>IFERROR(IF($AE543&gt;$AE542,VLOOKUP($AC543+AV$1,STOCK!$F$10:$AB$209,17,0),IF($AE543=$AE542,(IF(BV542&gt;=1,BV542-COUNTIFS($AE542:$AE542,$AC543,AV542:AV542,$AI$2),0)),0)),0)</f>
        <v>0</v>
      </c>
      <c r="BW543" s="1">
        <f>IFERROR(IF($AE543&gt;$AE542,VLOOKUP($AC543+AW$1,STOCK!$F$10:$AB$209,17,0),IF($AE543=$AE542,(IF(BW542&gt;=1,BW542-COUNTIFS($AE542:$AE542,$AC543,AW542:AW542,$AI$2),0)),0)),0)</f>
        <v>0</v>
      </c>
      <c r="BX543" s="1">
        <f>IFERROR(IF($AE543&gt;$AE542,VLOOKUP($AC543+AX$1,STOCK!$F$10:$AB$209,17,0),IF($AE543=$AE542,(IF(BX542&gt;=1,BX542-COUNTIFS($AE542:$AE542,$AC543,AX542:AX542,$AI$2),0)),0)),0)</f>
        <v>0</v>
      </c>
    </row>
    <row r="544" spans="29:76" x14ac:dyDescent="0.25">
      <c r="AC544" s="1">
        <f t="shared" si="140"/>
        <v>0</v>
      </c>
      <c r="AD544" s="1">
        <f>IFERROR(IF(LEN(AK544)&gt;=1,VLOOKUP(HLOOKUP(AK544,PROFILE!$K$5:$V$8,4,0),PROFILE!$F$1:$G$3,2,0),0),0)</f>
        <v>0</v>
      </c>
      <c r="AE544" s="1">
        <f t="shared" si="141"/>
        <v>0</v>
      </c>
      <c r="AF544" s="1">
        <v>531</v>
      </c>
      <c r="AI544" s="1" t="str">
        <f>IFERROR(IF($AH544&gt;=1,VLOOKUP($AG544,STUDENT!$O$8:$Z$1507,3,0),""),"")</f>
        <v/>
      </c>
      <c r="AJ544" s="1" t="str">
        <f>IFERROR(IF($AH544&gt;=1,VLOOKUP($AG544,STUDENT!$O$8:$Z$1507,4,0),""),"")</f>
        <v/>
      </c>
      <c r="AK544" s="1" t="str">
        <f>IFERROR(IF($AH544&gt;=1,VLOOKUP($AG544,STUDENT!$O$8:$Z$1507,6,0),""),"")</f>
        <v/>
      </c>
      <c r="AL544" s="1" t="str">
        <f t="shared" si="142"/>
        <v/>
      </c>
      <c r="AM544" s="1" t="str">
        <f t="shared" si="143"/>
        <v/>
      </c>
      <c r="AN544" s="1" t="str">
        <f t="shared" si="144"/>
        <v/>
      </c>
      <c r="AO544" s="1" t="str">
        <f t="shared" si="145"/>
        <v/>
      </c>
      <c r="AP544" s="1" t="str">
        <f t="shared" si="146"/>
        <v/>
      </c>
      <c r="AQ544" s="1" t="str">
        <f t="shared" si="147"/>
        <v/>
      </c>
      <c r="AR544" s="1" t="str">
        <f t="shared" si="148"/>
        <v/>
      </c>
      <c r="AS544" s="1" t="str">
        <f t="shared" si="149"/>
        <v/>
      </c>
      <c r="AT544" s="1" t="str">
        <f t="shared" si="150"/>
        <v/>
      </c>
      <c r="AU544" s="1" t="str">
        <f t="shared" si="151"/>
        <v/>
      </c>
      <c r="AV544" s="1" t="str">
        <f t="shared" si="152"/>
        <v/>
      </c>
      <c r="AW544" s="1" t="str">
        <f t="shared" si="153"/>
        <v/>
      </c>
      <c r="AX544" s="1" t="str">
        <f t="shared" si="154"/>
        <v/>
      </c>
      <c r="AY544" s="1">
        <f>IFERROR(IF($AE544&gt;$AE543,VLOOKUP($AC544+AL$1,STOCK!$F$10:$AB$209,16,0),IF($AE544=$AE543,(IF(AY543&gt;=1,AY543-COUNTIFS($AE543:$AE543,$AC544,AL543:AL543,$AI$1),0)),0)),0)</f>
        <v>0</v>
      </c>
      <c r="AZ544" s="1">
        <f>IFERROR(IF($AE544&gt;$AE543,VLOOKUP($AC544+AM$1,STOCK!$F$10:$AB$209,16,0),IF($AE544=$AE543,(IF(AZ543&gt;=1,AZ543-COUNTIFS($AE543:$AE543,$AC544,AM543:AM543,$AI$1),0)),0)),0)</f>
        <v>0</v>
      </c>
      <c r="BA544" s="1">
        <f>IFERROR(IF($AE544&gt;$AE543,VLOOKUP($AC544+AN$1,STOCK!$F$10:$AB$209,16,0),IF($AE544=$AE543,(IF(BA543&gt;=1,BA543-COUNTIFS($AE543:$AE543,$AC544,AN543:AN543,$AI$1),0)),0)),0)</f>
        <v>0</v>
      </c>
      <c r="BB544" s="1">
        <f>IFERROR(IF($AE544&gt;$AE543,VLOOKUP($AC544+AO$1,STOCK!$F$10:$AB$209,16,0),IF($AE544=$AE543,(IF(BB543&gt;=1,BB543-COUNTIFS($AE543:$AE543,$AC544,AO543:AO543,$AI$1),0)),0)),0)</f>
        <v>0</v>
      </c>
      <c r="BC544" s="1">
        <f>IFERROR(IF($AE544&gt;$AE543,VLOOKUP($AC544+AP$1,STOCK!$F$10:$AB$209,16,0),IF($AE544=$AE543,(IF(BC543&gt;=1,BC543-COUNTIFS($AE543:$AE543,$AC544,AP543:AP543,$AI$1),0)),0)),0)</f>
        <v>0</v>
      </c>
      <c r="BD544" s="1">
        <f>IFERROR(IF($AE544&gt;$AE543,VLOOKUP($AC544+AQ$1,STOCK!$F$10:$AB$209,16,0),IF($AE544=$AE543,(IF(BD543&gt;=1,BD543-COUNTIFS($AE543:$AE543,$AC544,AQ543:AQ543,$AI$1),0)),0)),0)</f>
        <v>0</v>
      </c>
      <c r="BE544" s="1">
        <f>IFERROR(IF($AE544&gt;$AE543,VLOOKUP($AC544+AR$1,STOCK!$F$10:$AB$209,16,0),IF($AE544=$AE543,(IF(BE543&gt;=1,BE543-COUNTIFS($AE543:$AE543,$AC544,AR543:AR543,$AI$1),0)),0)),0)</f>
        <v>0</v>
      </c>
      <c r="BF544" s="1">
        <f>IFERROR(IF($AE544&gt;$AE543,VLOOKUP($AC544+AS$1,STOCK!$F$10:$AB$209,16,0),IF($AE544=$AE543,(IF(BF543&gt;=1,BF543-COUNTIFS($AE543:$AE543,$AC544,AS543:AS543,$AI$1),0)),0)),0)</f>
        <v>0</v>
      </c>
      <c r="BG544" s="1">
        <f>IFERROR(IF($AE544&gt;$AE543,VLOOKUP($AC544+AT$1,STOCK!$F$10:$AB$209,16,0),IF($AE544=$AE543,(IF(BG543&gt;=1,BG543-COUNTIFS($AE543:$AE543,$AC544,AT543:AT543,$AI$1),0)),0)),0)</f>
        <v>0</v>
      </c>
      <c r="BH544" s="1">
        <f>IFERROR(IF($AE544&gt;$AE543,VLOOKUP($AC544+AU$1,STOCK!$F$10:$AB$209,16,0),IF($AE544=$AE543,(IF(BH543&gt;=1,BH543-COUNTIFS($AE543:$AE543,$AC544,AU543:AU543,$AI$1),0)),0)),0)</f>
        <v>0</v>
      </c>
      <c r="BI544" s="1">
        <f>IFERROR(IF($AE544&gt;$AE543,VLOOKUP($AC544+AV$1,STOCK!$F$10:$AB$209,16,0),IF($AE544=$AE543,(IF(BI543&gt;=1,BI543-COUNTIFS($AE543:$AE543,$AC544,AV543:AV543,$AI$1),0)),0)),0)</f>
        <v>0</v>
      </c>
      <c r="BJ544" s="1">
        <f>IFERROR(IF($AE544&gt;$AE543,VLOOKUP($AC544+AW$1,STOCK!$F$10:$AB$209,16,0),IF($AE544=$AE543,(IF(BJ543&gt;=1,BJ543-COUNTIFS($AE543:$AE543,$AC544,AW543:AW543,$AI$1),0)),0)),0)</f>
        <v>0</v>
      </c>
      <c r="BK544" s="1">
        <f>IFERROR(IF($AE544&gt;$AE543,VLOOKUP($AC544+AX$1,STOCK!$F$10:$AB$209,16,0),IF($AE544=$AE543,(IF(BK543&gt;=1,BK543-COUNTIFS($AE543:$AE543,$AC544,AX543:AX543,$AI$1),0)),0)),0)</f>
        <v>0</v>
      </c>
      <c r="BL544" s="1">
        <f>IFERROR(IF($AE544&gt;$AE543,VLOOKUP($AC544+AL$1,STOCK!$F$10:$AB$209,17,0),IF($AE544=$AE543,(IF(BL543&gt;=1,BL543-COUNTIFS($AE543:$AE543,$AC544,AL543:AL543,$AI$2),0)),0)),0)</f>
        <v>0</v>
      </c>
      <c r="BM544" s="1">
        <f>IFERROR(IF($AE544&gt;$AE543,VLOOKUP($AC544+AM$1,STOCK!$F$10:$AB$209,17,0),IF($AE544=$AE543,(IF(BM543&gt;=1,BM543-COUNTIFS($AE543:$AE543,$AC544,AM543:AM543,$AI$2),0)),0)),0)</f>
        <v>0</v>
      </c>
      <c r="BN544" s="1">
        <f>IFERROR(IF($AE544&gt;$AE543,VLOOKUP($AC544+AN$1,STOCK!$F$10:$AB$209,17,0),IF($AE544=$AE543,(IF(BN543&gt;=1,BN543-COUNTIFS($AE543:$AE543,$AC544,AN543:AN543,$AI$2),0)),0)),0)</f>
        <v>0</v>
      </c>
      <c r="BO544" s="1">
        <f>IFERROR(IF($AE544&gt;$AE543,VLOOKUP($AC544+AO$1,STOCK!$F$10:$AB$209,17,0),IF($AE544=$AE543,(IF(BO543&gt;=1,BO543-COUNTIFS($AE543:$AE543,$AC544,AO543:AO543,$AI$2),0)),0)),0)</f>
        <v>0</v>
      </c>
      <c r="BP544" s="1">
        <f>IFERROR(IF($AE544&gt;$AE543,VLOOKUP($AC544+AP$1,STOCK!$F$10:$AB$209,17,0),IF($AE544=$AE543,(IF(BP543&gt;=1,BP543-COUNTIFS($AE543:$AE543,$AC544,AP543:AP543,$AI$2),0)),0)),0)</f>
        <v>0</v>
      </c>
      <c r="BQ544" s="1">
        <f>IFERROR(IF($AE544&gt;$AE543,VLOOKUP($AC544+AQ$1,STOCK!$F$10:$AB$209,17,0),IF($AE544=$AE543,(IF(BQ543&gt;=1,BQ543-COUNTIFS($AE543:$AE543,$AC544,AQ543:AQ543,$AI$2),0)),0)),0)</f>
        <v>0</v>
      </c>
      <c r="BR544" s="1">
        <f>IFERROR(IF($AE544&gt;$AE543,VLOOKUP($AC544+AR$1,STOCK!$F$10:$AB$209,17,0),IF($AE544=$AE543,(IF(BR543&gt;=1,BR543-COUNTIFS($AE543:$AE543,$AC544,AR543:AR543,$AI$2),0)),0)),0)</f>
        <v>0</v>
      </c>
      <c r="BS544" s="1">
        <f>IFERROR(IF($AE544&gt;$AE543,VLOOKUP($AC544+AS$1,STOCK!$F$10:$AB$209,17,0),IF($AE544=$AE543,(IF(BS543&gt;=1,BS543-COUNTIFS($AE543:$AE543,$AC544,AS543:AS543,$AI$2),0)),0)),0)</f>
        <v>0</v>
      </c>
      <c r="BT544" s="1">
        <f>IFERROR(IF($AE544&gt;$AE543,VLOOKUP($AC544+AT$1,STOCK!$F$10:$AB$209,17,0),IF($AE544=$AE543,(IF(BT543&gt;=1,BT543-COUNTIFS($AE543:$AE543,$AC544,AT543:AT543,$AI$2),0)),0)),0)</f>
        <v>0</v>
      </c>
      <c r="BU544" s="1">
        <f>IFERROR(IF($AE544&gt;$AE543,VLOOKUP($AC544+AU$1,STOCK!$F$10:$AB$209,17,0),IF($AE544=$AE543,(IF(BU543&gt;=1,BU543-COUNTIFS($AE543:$AE543,$AC544,AU543:AU543,$AI$2),0)),0)),0)</f>
        <v>0</v>
      </c>
      <c r="BV544" s="1">
        <f>IFERROR(IF($AE544&gt;$AE543,VLOOKUP($AC544+AV$1,STOCK!$F$10:$AB$209,17,0),IF($AE544=$AE543,(IF(BV543&gt;=1,BV543-COUNTIFS($AE543:$AE543,$AC544,AV543:AV543,$AI$2),0)),0)),0)</f>
        <v>0</v>
      </c>
      <c r="BW544" s="1">
        <f>IFERROR(IF($AE544&gt;$AE543,VLOOKUP($AC544+AW$1,STOCK!$F$10:$AB$209,17,0),IF($AE544=$AE543,(IF(BW543&gt;=1,BW543-COUNTIFS($AE543:$AE543,$AC544,AW543:AW543,$AI$2),0)),0)),0)</f>
        <v>0</v>
      </c>
      <c r="BX544" s="1">
        <f>IFERROR(IF($AE544&gt;$AE543,VLOOKUP($AC544+AX$1,STOCK!$F$10:$AB$209,17,0),IF($AE544=$AE543,(IF(BX543&gt;=1,BX543-COUNTIFS($AE543:$AE543,$AC544,AX543:AX543,$AI$2),0)),0)),0)</f>
        <v>0</v>
      </c>
    </row>
    <row r="545" spans="29:76" x14ac:dyDescent="0.25">
      <c r="AC545" s="1">
        <f t="shared" si="140"/>
        <v>0</v>
      </c>
      <c r="AD545" s="1">
        <f>IFERROR(IF(LEN(AK545)&gt;=1,VLOOKUP(HLOOKUP(AK545,PROFILE!$K$5:$V$8,4,0),PROFILE!$F$1:$G$3,2,0),0),0)</f>
        <v>0</v>
      </c>
      <c r="AE545" s="1">
        <f t="shared" si="141"/>
        <v>0</v>
      </c>
      <c r="AF545" s="1">
        <v>532</v>
      </c>
      <c r="AI545" s="1" t="str">
        <f>IFERROR(IF($AH545&gt;=1,VLOOKUP($AG545,STUDENT!$O$8:$Z$1507,3,0),""),"")</f>
        <v/>
      </c>
      <c r="AJ545" s="1" t="str">
        <f>IFERROR(IF($AH545&gt;=1,VLOOKUP($AG545,STUDENT!$O$8:$Z$1507,4,0),""),"")</f>
        <v/>
      </c>
      <c r="AK545" s="1" t="str">
        <f>IFERROR(IF($AH545&gt;=1,VLOOKUP($AG545,STUDENT!$O$8:$Z$1507,6,0),""),"")</f>
        <v/>
      </c>
      <c r="AL545" s="1" t="str">
        <f t="shared" si="142"/>
        <v/>
      </c>
      <c r="AM545" s="1" t="str">
        <f t="shared" si="143"/>
        <v/>
      </c>
      <c r="AN545" s="1" t="str">
        <f t="shared" si="144"/>
        <v/>
      </c>
      <c r="AO545" s="1" t="str">
        <f t="shared" si="145"/>
        <v/>
      </c>
      <c r="AP545" s="1" t="str">
        <f t="shared" si="146"/>
        <v/>
      </c>
      <c r="AQ545" s="1" t="str">
        <f t="shared" si="147"/>
        <v/>
      </c>
      <c r="AR545" s="1" t="str">
        <f t="shared" si="148"/>
        <v/>
      </c>
      <c r="AS545" s="1" t="str">
        <f t="shared" si="149"/>
        <v/>
      </c>
      <c r="AT545" s="1" t="str">
        <f t="shared" si="150"/>
        <v/>
      </c>
      <c r="AU545" s="1" t="str">
        <f t="shared" si="151"/>
        <v/>
      </c>
      <c r="AV545" s="1" t="str">
        <f t="shared" si="152"/>
        <v/>
      </c>
      <c r="AW545" s="1" t="str">
        <f t="shared" si="153"/>
        <v/>
      </c>
      <c r="AX545" s="1" t="str">
        <f t="shared" si="154"/>
        <v/>
      </c>
      <c r="AY545" s="1">
        <f>IFERROR(IF($AE545&gt;$AE544,VLOOKUP($AC545+AL$1,STOCK!$F$10:$AB$209,16,0),IF($AE545=$AE544,(IF(AY544&gt;=1,AY544-COUNTIFS($AE544:$AE544,$AC545,AL544:AL544,$AI$1),0)),0)),0)</f>
        <v>0</v>
      </c>
      <c r="AZ545" s="1">
        <f>IFERROR(IF($AE545&gt;$AE544,VLOOKUP($AC545+AM$1,STOCK!$F$10:$AB$209,16,0),IF($AE545=$AE544,(IF(AZ544&gt;=1,AZ544-COUNTIFS($AE544:$AE544,$AC545,AM544:AM544,$AI$1),0)),0)),0)</f>
        <v>0</v>
      </c>
      <c r="BA545" s="1">
        <f>IFERROR(IF($AE545&gt;$AE544,VLOOKUP($AC545+AN$1,STOCK!$F$10:$AB$209,16,0),IF($AE545=$AE544,(IF(BA544&gt;=1,BA544-COUNTIFS($AE544:$AE544,$AC545,AN544:AN544,$AI$1),0)),0)),0)</f>
        <v>0</v>
      </c>
      <c r="BB545" s="1">
        <f>IFERROR(IF($AE545&gt;$AE544,VLOOKUP($AC545+AO$1,STOCK!$F$10:$AB$209,16,0),IF($AE545=$AE544,(IF(BB544&gt;=1,BB544-COUNTIFS($AE544:$AE544,$AC545,AO544:AO544,$AI$1),0)),0)),0)</f>
        <v>0</v>
      </c>
      <c r="BC545" s="1">
        <f>IFERROR(IF($AE545&gt;$AE544,VLOOKUP($AC545+AP$1,STOCK!$F$10:$AB$209,16,0),IF($AE545=$AE544,(IF(BC544&gt;=1,BC544-COUNTIFS($AE544:$AE544,$AC545,AP544:AP544,$AI$1),0)),0)),0)</f>
        <v>0</v>
      </c>
      <c r="BD545" s="1">
        <f>IFERROR(IF($AE545&gt;$AE544,VLOOKUP($AC545+AQ$1,STOCK!$F$10:$AB$209,16,0),IF($AE545=$AE544,(IF(BD544&gt;=1,BD544-COUNTIFS($AE544:$AE544,$AC545,AQ544:AQ544,$AI$1),0)),0)),0)</f>
        <v>0</v>
      </c>
      <c r="BE545" s="1">
        <f>IFERROR(IF($AE545&gt;$AE544,VLOOKUP($AC545+AR$1,STOCK!$F$10:$AB$209,16,0),IF($AE545=$AE544,(IF(BE544&gt;=1,BE544-COUNTIFS($AE544:$AE544,$AC545,AR544:AR544,$AI$1),0)),0)),0)</f>
        <v>0</v>
      </c>
      <c r="BF545" s="1">
        <f>IFERROR(IF($AE545&gt;$AE544,VLOOKUP($AC545+AS$1,STOCK!$F$10:$AB$209,16,0),IF($AE545=$AE544,(IF(BF544&gt;=1,BF544-COUNTIFS($AE544:$AE544,$AC545,AS544:AS544,$AI$1),0)),0)),0)</f>
        <v>0</v>
      </c>
      <c r="BG545" s="1">
        <f>IFERROR(IF($AE545&gt;$AE544,VLOOKUP($AC545+AT$1,STOCK!$F$10:$AB$209,16,0),IF($AE545=$AE544,(IF(BG544&gt;=1,BG544-COUNTIFS($AE544:$AE544,$AC545,AT544:AT544,$AI$1),0)),0)),0)</f>
        <v>0</v>
      </c>
      <c r="BH545" s="1">
        <f>IFERROR(IF($AE545&gt;$AE544,VLOOKUP($AC545+AU$1,STOCK!$F$10:$AB$209,16,0),IF($AE545=$AE544,(IF(BH544&gt;=1,BH544-COUNTIFS($AE544:$AE544,$AC545,AU544:AU544,$AI$1),0)),0)),0)</f>
        <v>0</v>
      </c>
      <c r="BI545" s="1">
        <f>IFERROR(IF($AE545&gt;$AE544,VLOOKUP($AC545+AV$1,STOCK!$F$10:$AB$209,16,0),IF($AE545=$AE544,(IF(BI544&gt;=1,BI544-COUNTIFS($AE544:$AE544,$AC545,AV544:AV544,$AI$1),0)),0)),0)</f>
        <v>0</v>
      </c>
      <c r="BJ545" s="1">
        <f>IFERROR(IF($AE545&gt;$AE544,VLOOKUP($AC545+AW$1,STOCK!$F$10:$AB$209,16,0),IF($AE545=$AE544,(IF(BJ544&gt;=1,BJ544-COUNTIFS($AE544:$AE544,$AC545,AW544:AW544,$AI$1),0)),0)),0)</f>
        <v>0</v>
      </c>
      <c r="BK545" s="1">
        <f>IFERROR(IF($AE545&gt;$AE544,VLOOKUP($AC545+AX$1,STOCK!$F$10:$AB$209,16,0),IF($AE545=$AE544,(IF(BK544&gt;=1,BK544-COUNTIFS($AE544:$AE544,$AC545,AX544:AX544,$AI$1),0)),0)),0)</f>
        <v>0</v>
      </c>
      <c r="BL545" s="1">
        <f>IFERROR(IF($AE545&gt;$AE544,VLOOKUP($AC545+AL$1,STOCK!$F$10:$AB$209,17,0),IF($AE545=$AE544,(IF(BL544&gt;=1,BL544-COUNTIFS($AE544:$AE544,$AC545,AL544:AL544,$AI$2),0)),0)),0)</f>
        <v>0</v>
      </c>
      <c r="BM545" s="1">
        <f>IFERROR(IF($AE545&gt;$AE544,VLOOKUP($AC545+AM$1,STOCK!$F$10:$AB$209,17,0),IF($AE545=$AE544,(IF(BM544&gt;=1,BM544-COUNTIFS($AE544:$AE544,$AC545,AM544:AM544,$AI$2),0)),0)),0)</f>
        <v>0</v>
      </c>
      <c r="BN545" s="1">
        <f>IFERROR(IF($AE545&gt;$AE544,VLOOKUP($AC545+AN$1,STOCK!$F$10:$AB$209,17,0),IF($AE545=$AE544,(IF(BN544&gt;=1,BN544-COUNTIFS($AE544:$AE544,$AC545,AN544:AN544,$AI$2),0)),0)),0)</f>
        <v>0</v>
      </c>
      <c r="BO545" s="1">
        <f>IFERROR(IF($AE545&gt;$AE544,VLOOKUP($AC545+AO$1,STOCK!$F$10:$AB$209,17,0),IF($AE545=$AE544,(IF(BO544&gt;=1,BO544-COUNTIFS($AE544:$AE544,$AC545,AO544:AO544,$AI$2),0)),0)),0)</f>
        <v>0</v>
      </c>
      <c r="BP545" s="1">
        <f>IFERROR(IF($AE545&gt;$AE544,VLOOKUP($AC545+AP$1,STOCK!$F$10:$AB$209,17,0),IF($AE545=$AE544,(IF(BP544&gt;=1,BP544-COUNTIFS($AE544:$AE544,$AC545,AP544:AP544,$AI$2),0)),0)),0)</f>
        <v>0</v>
      </c>
      <c r="BQ545" s="1">
        <f>IFERROR(IF($AE545&gt;$AE544,VLOOKUP($AC545+AQ$1,STOCK!$F$10:$AB$209,17,0),IF($AE545=$AE544,(IF(BQ544&gt;=1,BQ544-COUNTIFS($AE544:$AE544,$AC545,AQ544:AQ544,$AI$2),0)),0)),0)</f>
        <v>0</v>
      </c>
      <c r="BR545" s="1">
        <f>IFERROR(IF($AE545&gt;$AE544,VLOOKUP($AC545+AR$1,STOCK!$F$10:$AB$209,17,0),IF($AE545=$AE544,(IF(BR544&gt;=1,BR544-COUNTIFS($AE544:$AE544,$AC545,AR544:AR544,$AI$2),0)),0)),0)</f>
        <v>0</v>
      </c>
      <c r="BS545" s="1">
        <f>IFERROR(IF($AE545&gt;$AE544,VLOOKUP($AC545+AS$1,STOCK!$F$10:$AB$209,17,0),IF($AE545=$AE544,(IF(BS544&gt;=1,BS544-COUNTIFS($AE544:$AE544,$AC545,AS544:AS544,$AI$2),0)),0)),0)</f>
        <v>0</v>
      </c>
      <c r="BT545" s="1">
        <f>IFERROR(IF($AE545&gt;$AE544,VLOOKUP($AC545+AT$1,STOCK!$F$10:$AB$209,17,0),IF($AE545=$AE544,(IF(BT544&gt;=1,BT544-COUNTIFS($AE544:$AE544,$AC545,AT544:AT544,$AI$2),0)),0)),0)</f>
        <v>0</v>
      </c>
      <c r="BU545" s="1">
        <f>IFERROR(IF($AE545&gt;$AE544,VLOOKUP($AC545+AU$1,STOCK!$F$10:$AB$209,17,0),IF($AE545=$AE544,(IF(BU544&gt;=1,BU544-COUNTIFS($AE544:$AE544,$AC545,AU544:AU544,$AI$2),0)),0)),0)</f>
        <v>0</v>
      </c>
      <c r="BV545" s="1">
        <f>IFERROR(IF($AE545&gt;$AE544,VLOOKUP($AC545+AV$1,STOCK!$F$10:$AB$209,17,0),IF($AE545=$AE544,(IF(BV544&gt;=1,BV544-COUNTIFS($AE544:$AE544,$AC545,AV544:AV544,$AI$2),0)),0)),0)</f>
        <v>0</v>
      </c>
      <c r="BW545" s="1">
        <f>IFERROR(IF($AE545&gt;$AE544,VLOOKUP($AC545+AW$1,STOCK!$F$10:$AB$209,17,0),IF($AE545=$AE544,(IF(BW544&gt;=1,BW544-COUNTIFS($AE544:$AE544,$AC545,AW544:AW544,$AI$2),0)),0)),0)</f>
        <v>0</v>
      </c>
      <c r="BX545" s="1">
        <f>IFERROR(IF($AE545&gt;$AE544,VLOOKUP($AC545+AX$1,STOCK!$F$10:$AB$209,17,0),IF($AE545=$AE544,(IF(BX544&gt;=1,BX544-COUNTIFS($AE544:$AE544,$AC545,AX544:AX544,$AI$2),0)),0)),0)</f>
        <v>0</v>
      </c>
    </row>
    <row r="546" spans="29:76" x14ac:dyDescent="0.25">
      <c r="AC546" s="1">
        <f t="shared" si="140"/>
        <v>0</v>
      </c>
      <c r="AD546" s="1">
        <f>IFERROR(IF(LEN(AK546)&gt;=1,VLOOKUP(HLOOKUP(AK546,PROFILE!$K$5:$V$8,4,0),PROFILE!$F$1:$G$3,2,0),0),0)</f>
        <v>0</v>
      </c>
      <c r="AE546" s="1">
        <f t="shared" si="141"/>
        <v>0</v>
      </c>
      <c r="AF546" s="1">
        <v>533</v>
      </c>
      <c r="AI546" s="1" t="str">
        <f>IFERROR(IF($AH546&gt;=1,VLOOKUP($AG546,STUDENT!$O$8:$Z$1507,3,0),""),"")</f>
        <v/>
      </c>
      <c r="AJ546" s="1" t="str">
        <f>IFERROR(IF($AH546&gt;=1,VLOOKUP($AG546,STUDENT!$O$8:$Z$1507,4,0),""),"")</f>
        <v/>
      </c>
      <c r="AK546" s="1" t="str">
        <f>IFERROR(IF($AH546&gt;=1,VLOOKUP($AG546,STUDENT!$O$8:$Z$1507,6,0),""),"")</f>
        <v/>
      </c>
      <c r="AL546" s="1" t="str">
        <f t="shared" si="142"/>
        <v/>
      </c>
      <c r="AM546" s="1" t="str">
        <f t="shared" si="143"/>
        <v/>
      </c>
      <c r="AN546" s="1" t="str">
        <f t="shared" si="144"/>
        <v/>
      </c>
      <c r="AO546" s="1" t="str">
        <f t="shared" si="145"/>
        <v/>
      </c>
      <c r="AP546" s="1" t="str">
        <f t="shared" si="146"/>
        <v/>
      </c>
      <c r="AQ546" s="1" t="str">
        <f t="shared" si="147"/>
        <v/>
      </c>
      <c r="AR546" s="1" t="str">
        <f t="shared" si="148"/>
        <v/>
      </c>
      <c r="AS546" s="1" t="str">
        <f t="shared" si="149"/>
        <v/>
      </c>
      <c r="AT546" s="1" t="str">
        <f t="shared" si="150"/>
        <v/>
      </c>
      <c r="AU546" s="1" t="str">
        <f t="shared" si="151"/>
        <v/>
      </c>
      <c r="AV546" s="1" t="str">
        <f t="shared" si="152"/>
        <v/>
      </c>
      <c r="AW546" s="1" t="str">
        <f t="shared" si="153"/>
        <v/>
      </c>
      <c r="AX546" s="1" t="str">
        <f t="shared" si="154"/>
        <v/>
      </c>
      <c r="AY546" s="1">
        <f>IFERROR(IF($AE546&gt;$AE545,VLOOKUP($AC546+AL$1,STOCK!$F$10:$AB$209,16,0),IF($AE546=$AE545,(IF(AY545&gt;=1,AY545-COUNTIFS($AE545:$AE545,$AC546,AL545:AL545,$AI$1),0)),0)),0)</f>
        <v>0</v>
      </c>
      <c r="AZ546" s="1">
        <f>IFERROR(IF($AE546&gt;$AE545,VLOOKUP($AC546+AM$1,STOCK!$F$10:$AB$209,16,0),IF($AE546=$AE545,(IF(AZ545&gt;=1,AZ545-COUNTIFS($AE545:$AE545,$AC546,AM545:AM545,$AI$1),0)),0)),0)</f>
        <v>0</v>
      </c>
      <c r="BA546" s="1">
        <f>IFERROR(IF($AE546&gt;$AE545,VLOOKUP($AC546+AN$1,STOCK!$F$10:$AB$209,16,0),IF($AE546=$AE545,(IF(BA545&gt;=1,BA545-COUNTIFS($AE545:$AE545,$AC546,AN545:AN545,$AI$1),0)),0)),0)</f>
        <v>0</v>
      </c>
      <c r="BB546" s="1">
        <f>IFERROR(IF($AE546&gt;$AE545,VLOOKUP($AC546+AO$1,STOCK!$F$10:$AB$209,16,0),IF($AE546=$AE545,(IF(BB545&gt;=1,BB545-COUNTIFS($AE545:$AE545,$AC546,AO545:AO545,$AI$1),0)),0)),0)</f>
        <v>0</v>
      </c>
      <c r="BC546" s="1">
        <f>IFERROR(IF($AE546&gt;$AE545,VLOOKUP($AC546+AP$1,STOCK!$F$10:$AB$209,16,0),IF($AE546=$AE545,(IF(BC545&gt;=1,BC545-COUNTIFS($AE545:$AE545,$AC546,AP545:AP545,$AI$1),0)),0)),0)</f>
        <v>0</v>
      </c>
      <c r="BD546" s="1">
        <f>IFERROR(IF($AE546&gt;$AE545,VLOOKUP($AC546+AQ$1,STOCK!$F$10:$AB$209,16,0),IF($AE546=$AE545,(IF(BD545&gt;=1,BD545-COUNTIFS($AE545:$AE545,$AC546,AQ545:AQ545,$AI$1),0)),0)),0)</f>
        <v>0</v>
      </c>
      <c r="BE546" s="1">
        <f>IFERROR(IF($AE546&gt;$AE545,VLOOKUP($AC546+AR$1,STOCK!$F$10:$AB$209,16,0),IF($AE546=$AE545,(IF(BE545&gt;=1,BE545-COUNTIFS($AE545:$AE545,$AC546,AR545:AR545,$AI$1),0)),0)),0)</f>
        <v>0</v>
      </c>
      <c r="BF546" s="1">
        <f>IFERROR(IF($AE546&gt;$AE545,VLOOKUP($AC546+AS$1,STOCK!$F$10:$AB$209,16,0),IF($AE546=$AE545,(IF(BF545&gt;=1,BF545-COUNTIFS($AE545:$AE545,$AC546,AS545:AS545,$AI$1),0)),0)),0)</f>
        <v>0</v>
      </c>
      <c r="BG546" s="1">
        <f>IFERROR(IF($AE546&gt;$AE545,VLOOKUP($AC546+AT$1,STOCK!$F$10:$AB$209,16,0),IF($AE546=$AE545,(IF(BG545&gt;=1,BG545-COUNTIFS($AE545:$AE545,$AC546,AT545:AT545,$AI$1),0)),0)),0)</f>
        <v>0</v>
      </c>
      <c r="BH546" s="1">
        <f>IFERROR(IF($AE546&gt;$AE545,VLOOKUP($AC546+AU$1,STOCK!$F$10:$AB$209,16,0),IF($AE546=$AE545,(IF(BH545&gt;=1,BH545-COUNTIFS($AE545:$AE545,$AC546,AU545:AU545,$AI$1),0)),0)),0)</f>
        <v>0</v>
      </c>
      <c r="BI546" s="1">
        <f>IFERROR(IF($AE546&gt;$AE545,VLOOKUP($AC546+AV$1,STOCK!$F$10:$AB$209,16,0),IF($AE546=$AE545,(IF(BI545&gt;=1,BI545-COUNTIFS($AE545:$AE545,$AC546,AV545:AV545,$AI$1),0)),0)),0)</f>
        <v>0</v>
      </c>
      <c r="BJ546" s="1">
        <f>IFERROR(IF($AE546&gt;$AE545,VLOOKUP($AC546+AW$1,STOCK!$F$10:$AB$209,16,0),IF($AE546=$AE545,(IF(BJ545&gt;=1,BJ545-COUNTIFS($AE545:$AE545,$AC546,AW545:AW545,$AI$1),0)),0)),0)</f>
        <v>0</v>
      </c>
      <c r="BK546" s="1">
        <f>IFERROR(IF($AE546&gt;$AE545,VLOOKUP($AC546+AX$1,STOCK!$F$10:$AB$209,16,0),IF($AE546=$AE545,(IF(BK545&gt;=1,BK545-COUNTIFS($AE545:$AE545,$AC546,AX545:AX545,$AI$1),0)),0)),0)</f>
        <v>0</v>
      </c>
      <c r="BL546" s="1">
        <f>IFERROR(IF($AE546&gt;$AE545,VLOOKUP($AC546+AL$1,STOCK!$F$10:$AB$209,17,0),IF($AE546=$AE545,(IF(BL545&gt;=1,BL545-COUNTIFS($AE545:$AE545,$AC546,AL545:AL545,$AI$2),0)),0)),0)</f>
        <v>0</v>
      </c>
      <c r="BM546" s="1">
        <f>IFERROR(IF($AE546&gt;$AE545,VLOOKUP($AC546+AM$1,STOCK!$F$10:$AB$209,17,0),IF($AE546=$AE545,(IF(BM545&gt;=1,BM545-COUNTIFS($AE545:$AE545,$AC546,AM545:AM545,$AI$2),0)),0)),0)</f>
        <v>0</v>
      </c>
      <c r="BN546" s="1">
        <f>IFERROR(IF($AE546&gt;$AE545,VLOOKUP($AC546+AN$1,STOCK!$F$10:$AB$209,17,0),IF($AE546=$AE545,(IF(BN545&gt;=1,BN545-COUNTIFS($AE545:$AE545,$AC546,AN545:AN545,$AI$2),0)),0)),0)</f>
        <v>0</v>
      </c>
      <c r="BO546" s="1">
        <f>IFERROR(IF($AE546&gt;$AE545,VLOOKUP($AC546+AO$1,STOCK!$F$10:$AB$209,17,0),IF($AE546=$AE545,(IF(BO545&gt;=1,BO545-COUNTIFS($AE545:$AE545,$AC546,AO545:AO545,$AI$2),0)),0)),0)</f>
        <v>0</v>
      </c>
      <c r="BP546" s="1">
        <f>IFERROR(IF($AE546&gt;$AE545,VLOOKUP($AC546+AP$1,STOCK!$F$10:$AB$209,17,0),IF($AE546=$AE545,(IF(BP545&gt;=1,BP545-COUNTIFS($AE545:$AE545,$AC546,AP545:AP545,$AI$2),0)),0)),0)</f>
        <v>0</v>
      </c>
      <c r="BQ546" s="1">
        <f>IFERROR(IF($AE546&gt;$AE545,VLOOKUP($AC546+AQ$1,STOCK!$F$10:$AB$209,17,0),IF($AE546=$AE545,(IF(BQ545&gt;=1,BQ545-COUNTIFS($AE545:$AE545,$AC546,AQ545:AQ545,$AI$2),0)),0)),0)</f>
        <v>0</v>
      </c>
      <c r="BR546" s="1">
        <f>IFERROR(IF($AE546&gt;$AE545,VLOOKUP($AC546+AR$1,STOCK!$F$10:$AB$209,17,0),IF($AE546=$AE545,(IF(BR545&gt;=1,BR545-COUNTIFS($AE545:$AE545,$AC546,AR545:AR545,$AI$2),0)),0)),0)</f>
        <v>0</v>
      </c>
      <c r="BS546" s="1">
        <f>IFERROR(IF($AE546&gt;$AE545,VLOOKUP($AC546+AS$1,STOCK!$F$10:$AB$209,17,0),IF($AE546=$AE545,(IF(BS545&gt;=1,BS545-COUNTIFS($AE545:$AE545,$AC546,AS545:AS545,$AI$2),0)),0)),0)</f>
        <v>0</v>
      </c>
      <c r="BT546" s="1">
        <f>IFERROR(IF($AE546&gt;$AE545,VLOOKUP($AC546+AT$1,STOCK!$F$10:$AB$209,17,0),IF($AE546=$AE545,(IF(BT545&gt;=1,BT545-COUNTIFS($AE545:$AE545,$AC546,AT545:AT545,$AI$2),0)),0)),0)</f>
        <v>0</v>
      </c>
      <c r="BU546" s="1">
        <f>IFERROR(IF($AE546&gt;$AE545,VLOOKUP($AC546+AU$1,STOCK!$F$10:$AB$209,17,0),IF($AE546=$AE545,(IF(BU545&gt;=1,BU545-COUNTIFS($AE545:$AE545,$AC546,AU545:AU545,$AI$2),0)),0)),0)</f>
        <v>0</v>
      </c>
      <c r="BV546" s="1">
        <f>IFERROR(IF($AE546&gt;$AE545,VLOOKUP($AC546+AV$1,STOCK!$F$10:$AB$209,17,0),IF($AE546=$AE545,(IF(BV545&gt;=1,BV545-COUNTIFS($AE545:$AE545,$AC546,AV545:AV545,$AI$2),0)),0)),0)</f>
        <v>0</v>
      </c>
      <c r="BW546" s="1">
        <f>IFERROR(IF($AE546&gt;$AE545,VLOOKUP($AC546+AW$1,STOCK!$F$10:$AB$209,17,0),IF($AE546=$AE545,(IF(BW545&gt;=1,BW545-COUNTIFS($AE545:$AE545,$AC546,AW545:AW545,$AI$2),0)),0)),0)</f>
        <v>0</v>
      </c>
      <c r="BX546" s="1">
        <f>IFERROR(IF($AE546&gt;$AE545,VLOOKUP($AC546+AX$1,STOCK!$F$10:$AB$209,17,0),IF($AE546=$AE545,(IF(BX545&gt;=1,BX545-COUNTIFS($AE545:$AE545,$AC546,AX545:AX545,$AI$2),0)),0)),0)</f>
        <v>0</v>
      </c>
    </row>
    <row r="547" spans="29:76" x14ac:dyDescent="0.25">
      <c r="AC547" s="1">
        <f t="shared" si="140"/>
        <v>0</v>
      </c>
      <c r="AD547" s="1">
        <f>IFERROR(IF(LEN(AK547)&gt;=1,VLOOKUP(HLOOKUP(AK547,PROFILE!$K$5:$V$8,4,0),PROFILE!$F$1:$G$3,2,0),0),0)</f>
        <v>0</v>
      </c>
      <c r="AE547" s="1">
        <f t="shared" si="141"/>
        <v>0</v>
      </c>
      <c r="AF547" s="1">
        <v>534</v>
      </c>
      <c r="AI547" s="1" t="str">
        <f>IFERROR(IF($AH547&gt;=1,VLOOKUP($AG547,STUDENT!$O$8:$Z$1507,3,0),""),"")</f>
        <v/>
      </c>
      <c r="AJ547" s="1" t="str">
        <f>IFERROR(IF($AH547&gt;=1,VLOOKUP($AG547,STUDENT!$O$8:$Z$1507,4,0),""),"")</f>
        <v/>
      </c>
      <c r="AK547" s="1" t="str">
        <f>IFERROR(IF($AH547&gt;=1,VLOOKUP($AG547,STUDENT!$O$8:$Z$1507,6,0),""),"")</f>
        <v/>
      </c>
      <c r="AL547" s="1" t="str">
        <f t="shared" si="142"/>
        <v/>
      </c>
      <c r="AM547" s="1" t="str">
        <f t="shared" si="143"/>
        <v/>
      </c>
      <c r="AN547" s="1" t="str">
        <f t="shared" si="144"/>
        <v/>
      </c>
      <c r="AO547" s="1" t="str">
        <f t="shared" si="145"/>
        <v/>
      </c>
      <c r="AP547" s="1" t="str">
        <f t="shared" si="146"/>
        <v/>
      </c>
      <c r="AQ547" s="1" t="str">
        <f t="shared" si="147"/>
        <v/>
      </c>
      <c r="AR547" s="1" t="str">
        <f t="shared" si="148"/>
        <v/>
      </c>
      <c r="AS547" s="1" t="str">
        <f t="shared" si="149"/>
        <v/>
      </c>
      <c r="AT547" s="1" t="str">
        <f t="shared" si="150"/>
        <v/>
      </c>
      <c r="AU547" s="1" t="str">
        <f t="shared" si="151"/>
        <v/>
      </c>
      <c r="AV547" s="1" t="str">
        <f t="shared" si="152"/>
        <v/>
      </c>
      <c r="AW547" s="1" t="str">
        <f t="shared" si="153"/>
        <v/>
      </c>
      <c r="AX547" s="1" t="str">
        <f t="shared" si="154"/>
        <v/>
      </c>
      <c r="AY547" s="1">
        <f>IFERROR(IF($AE547&gt;$AE546,VLOOKUP($AC547+AL$1,STOCK!$F$10:$AB$209,16,0),IF($AE547=$AE546,(IF(AY546&gt;=1,AY546-COUNTIFS($AE546:$AE546,$AC547,AL546:AL546,$AI$1),0)),0)),0)</f>
        <v>0</v>
      </c>
      <c r="AZ547" s="1">
        <f>IFERROR(IF($AE547&gt;$AE546,VLOOKUP($AC547+AM$1,STOCK!$F$10:$AB$209,16,0),IF($AE547=$AE546,(IF(AZ546&gt;=1,AZ546-COUNTIFS($AE546:$AE546,$AC547,AM546:AM546,$AI$1),0)),0)),0)</f>
        <v>0</v>
      </c>
      <c r="BA547" s="1">
        <f>IFERROR(IF($AE547&gt;$AE546,VLOOKUP($AC547+AN$1,STOCK!$F$10:$AB$209,16,0),IF($AE547=$AE546,(IF(BA546&gt;=1,BA546-COUNTIFS($AE546:$AE546,$AC547,AN546:AN546,$AI$1),0)),0)),0)</f>
        <v>0</v>
      </c>
      <c r="BB547" s="1">
        <f>IFERROR(IF($AE547&gt;$AE546,VLOOKUP($AC547+AO$1,STOCK!$F$10:$AB$209,16,0),IF($AE547=$AE546,(IF(BB546&gt;=1,BB546-COUNTIFS($AE546:$AE546,$AC547,AO546:AO546,$AI$1),0)),0)),0)</f>
        <v>0</v>
      </c>
      <c r="BC547" s="1">
        <f>IFERROR(IF($AE547&gt;$AE546,VLOOKUP($AC547+AP$1,STOCK!$F$10:$AB$209,16,0),IF($AE547=$AE546,(IF(BC546&gt;=1,BC546-COUNTIFS($AE546:$AE546,$AC547,AP546:AP546,$AI$1),0)),0)),0)</f>
        <v>0</v>
      </c>
      <c r="BD547" s="1">
        <f>IFERROR(IF($AE547&gt;$AE546,VLOOKUP($AC547+AQ$1,STOCK!$F$10:$AB$209,16,0),IF($AE547=$AE546,(IF(BD546&gt;=1,BD546-COUNTIFS($AE546:$AE546,$AC547,AQ546:AQ546,$AI$1),0)),0)),0)</f>
        <v>0</v>
      </c>
      <c r="BE547" s="1">
        <f>IFERROR(IF($AE547&gt;$AE546,VLOOKUP($AC547+AR$1,STOCK!$F$10:$AB$209,16,0),IF($AE547=$AE546,(IF(BE546&gt;=1,BE546-COUNTIFS($AE546:$AE546,$AC547,AR546:AR546,$AI$1),0)),0)),0)</f>
        <v>0</v>
      </c>
      <c r="BF547" s="1">
        <f>IFERROR(IF($AE547&gt;$AE546,VLOOKUP($AC547+AS$1,STOCK!$F$10:$AB$209,16,0),IF($AE547=$AE546,(IF(BF546&gt;=1,BF546-COUNTIFS($AE546:$AE546,$AC547,AS546:AS546,$AI$1),0)),0)),0)</f>
        <v>0</v>
      </c>
      <c r="BG547" s="1">
        <f>IFERROR(IF($AE547&gt;$AE546,VLOOKUP($AC547+AT$1,STOCK!$F$10:$AB$209,16,0),IF($AE547=$AE546,(IF(BG546&gt;=1,BG546-COUNTIFS($AE546:$AE546,$AC547,AT546:AT546,$AI$1),0)),0)),0)</f>
        <v>0</v>
      </c>
      <c r="BH547" s="1">
        <f>IFERROR(IF($AE547&gt;$AE546,VLOOKUP($AC547+AU$1,STOCK!$F$10:$AB$209,16,0),IF($AE547=$AE546,(IF(BH546&gt;=1,BH546-COUNTIFS($AE546:$AE546,$AC547,AU546:AU546,$AI$1),0)),0)),0)</f>
        <v>0</v>
      </c>
      <c r="BI547" s="1">
        <f>IFERROR(IF($AE547&gt;$AE546,VLOOKUP($AC547+AV$1,STOCK!$F$10:$AB$209,16,0),IF($AE547=$AE546,(IF(BI546&gt;=1,BI546-COUNTIFS($AE546:$AE546,$AC547,AV546:AV546,$AI$1),0)),0)),0)</f>
        <v>0</v>
      </c>
      <c r="BJ547" s="1">
        <f>IFERROR(IF($AE547&gt;$AE546,VLOOKUP($AC547+AW$1,STOCK!$F$10:$AB$209,16,0),IF($AE547=$AE546,(IF(BJ546&gt;=1,BJ546-COUNTIFS($AE546:$AE546,$AC547,AW546:AW546,$AI$1),0)),0)),0)</f>
        <v>0</v>
      </c>
      <c r="BK547" s="1">
        <f>IFERROR(IF($AE547&gt;$AE546,VLOOKUP($AC547+AX$1,STOCK!$F$10:$AB$209,16,0),IF($AE547=$AE546,(IF(BK546&gt;=1,BK546-COUNTIFS($AE546:$AE546,$AC547,AX546:AX546,$AI$1),0)),0)),0)</f>
        <v>0</v>
      </c>
      <c r="BL547" s="1">
        <f>IFERROR(IF($AE547&gt;$AE546,VLOOKUP($AC547+AL$1,STOCK!$F$10:$AB$209,17,0),IF($AE547=$AE546,(IF(BL546&gt;=1,BL546-COUNTIFS($AE546:$AE546,$AC547,AL546:AL546,$AI$2),0)),0)),0)</f>
        <v>0</v>
      </c>
      <c r="BM547" s="1">
        <f>IFERROR(IF($AE547&gt;$AE546,VLOOKUP($AC547+AM$1,STOCK!$F$10:$AB$209,17,0),IF($AE547=$AE546,(IF(BM546&gt;=1,BM546-COUNTIFS($AE546:$AE546,$AC547,AM546:AM546,$AI$2),0)),0)),0)</f>
        <v>0</v>
      </c>
      <c r="BN547" s="1">
        <f>IFERROR(IF($AE547&gt;$AE546,VLOOKUP($AC547+AN$1,STOCK!$F$10:$AB$209,17,0),IF($AE547=$AE546,(IF(BN546&gt;=1,BN546-COUNTIFS($AE546:$AE546,$AC547,AN546:AN546,$AI$2),0)),0)),0)</f>
        <v>0</v>
      </c>
      <c r="BO547" s="1">
        <f>IFERROR(IF($AE547&gt;$AE546,VLOOKUP($AC547+AO$1,STOCK!$F$10:$AB$209,17,0),IF($AE547=$AE546,(IF(BO546&gt;=1,BO546-COUNTIFS($AE546:$AE546,$AC547,AO546:AO546,$AI$2),0)),0)),0)</f>
        <v>0</v>
      </c>
      <c r="BP547" s="1">
        <f>IFERROR(IF($AE547&gt;$AE546,VLOOKUP($AC547+AP$1,STOCK!$F$10:$AB$209,17,0),IF($AE547=$AE546,(IF(BP546&gt;=1,BP546-COUNTIFS($AE546:$AE546,$AC547,AP546:AP546,$AI$2),0)),0)),0)</f>
        <v>0</v>
      </c>
      <c r="BQ547" s="1">
        <f>IFERROR(IF($AE547&gt;$AE546,VLOOKUP($AC547+AQ$1,STOCK!$F$10:$AB$209,17,0),IF($AE547=$AE546,(IF(BQ546&gt;=1,BQ546-COUNTIFS($AE546:$AE546,$AC547,AQ546:AQ546,$AI$2),0)),0)),0)</f>
        <v>0</v>
      </c>
      <c r="BR547" s="1">
        <f>IFERROR(IF($AE547&gt;$AE546,VLOOKUP($AC547+AR$1,STOCK!$F$10:$AB$209,17,0),IF($AE547=$AE546,(IF(BR546&gt;=1,BR546-COUNTIFS($AE546:$AE546,$AC547,AR546:AR546,$AI$2),0)),0)),0)</f>
        <v>0</v>
      </c>
      <c r="BS547" s="1">
        <f>IFERROR(IF($AE547&gt;$AE546,VLOOKUP($AC547+AS$1,STOCK!$F$10:$AB$209,17,0),IF($AE547=$AE546,(IF(BS546&gt;=1,BS546-COUNTIFS($AE546:$AE546,$AC547,AS546:AS546,$AI$2),0)),0)),0)</f>
        <v>0</v>
      </c>
      <c r="BT547" s="1">
        <f>IFERROR(IF($AE547&gt;$AE546,VLOOKUP($AC547+AT$1,STOCK!$F$10:$AB$209,17,0),IF($AE547=$AE546,(IF(BT546&gt;=1,BT546-COUNTIFS($AE546:$AE546,$AC547,AT546:AT546,$AI$2),0)),0)),0)</f>
        <v>0</v>
      </c>
      <c r="BU547" s="1">
        <f>IFERROR(IF($AE547&gt;$AE546,VLOOKUP($AC547+AU$1,STOCK!$F$10:$AB$209,17,0),IF($AE547=$AE546,(IF(BU546&gt;=1,BU546-COUNTIFS($AE546:$AE546,$AC547,AU546:AU546,$AI$2),0)),0)),0)</f>
        <v>0</v>
      </c>
      <c r="BV547" s="1">
        <f>IFERROR(IF($AE547&gt;$AE546,VLOOKUP($AC547+AV$1,STOCK!$F$10:$AB$209,17,0),IF($AE547=$AE546,(IF(BV546&gt;=1,BV546-COUNTIFS($AE546:$AE546,$AC547,AV546:AV546,$AI$2),0)),0)),0)</f>
        <v>0</v>
      </c>
      <c r="BW547" s="1">
        <f>IFERROR(IF($AE547&gt;$AE546,VLOOKUP($AC547+AW$1,STOCK!$F$10:$AB$209,17,0),IF($AE547=$AE546,(IF(BW546&gt;=1,BW546-COUNTIFS($AE546:$AE546,$AC547,AW546:AW546,$AI$2),0)),0)),0)</f>
        <v>0</v>
      </c>
      <c r="BX547" s="1">
        <f>IFERROR(IF($AE547&gt;$AE546,VLOOKUP($AC547+AX$1,STOCK!$F$10:$AB$209,17,0),IF($AE547=$AE546,(IF(BX546&gt;=1,BX546-COUNTIFS($AE546:$AE546,$AC547,AX546:AX546,$AI$2),0)),0)),0)</f>
        <v>0</v>
      </c>
    </row>
    <row r="548" spans="29:76" x14ac:dyDescent="0.25">
      <c r="AC548" s="1">
        <f t="shared" si="140"/>
        <v>0</v>
      </c>
      <c r="AD548" s="1">
        <f>IFERROR(IF(LEN(AK548)&gt;=1,VLOOKUP(HLOOKUP(AK548,PROFILE!$K$5:$V$8,4,0),PROFILE!$F$1:$G$3,2,0),0),0)</f>
        <v>0</v>
      </c>
      <c r="AE548" s="1">
        <f t="shared" si="141"/>
        <v>0</v>
      </c>
      <c r="AF548" s="1">
        <v>535</v>
      </c>
      <c r="AI548" s="1" t="str">
        <f>IFERROR(IF($AH548&gt;=1,VLOOKUP($AG548,STUDENT!$O$8:$Z$1507,3,0),""),"")</f>
        <v/>
      </c>
      <c r="AJ548" s="1" t="str">
        <f>IFERROR(IF($AH548&gt;=1,VLOOKUP($AG548,STUDENT!$O$8:$Z$1507,4,0),""),"")</f>
        <v/>
      </c>
      <c r="AK548" s="1" t="str">
        <f>IFERROR(IF($AH548&gt;=1,VLOOKUP($AG548,STUDENT!$O$8:$Z$1507,6,0),""),"")</f>
        <v/>
      </c>
      <c r="AL548" s="1" t="str">
        <f t="shared" si="142"/>
        <v/>
      </c>
      <c r="AM548" s="1" t="str">
        <f t="shared" si="143"/>
        <v/>
      </c>
      <c r="AN548" s="1" t="str">
        <f t="shared" si="144"/>
        <v/>
      </c>
      <c r="AO548" s="1" t="str">
        <f t="shared" si="145"/>
        <v/>
      </c>
      <c r="AP548" s="1" t="str">
        <f t="shared" si="146"/>
        <v/>
      </c>
      <c r="AQ548" s="1" t="str">
        <f t="shared" si="147"/>
        <v/>
      </c>
      <c r="AR548" s="1" t="str">
        <f t="shared" si="148"/>
        <v/>
      </c>
      <c r="AS548" s="1" t="str">
        <f t="shared" si="149"/>
        <v/>
      </c>
      <c r="AT548" s="1" t="str">
        <f t="shared" si="150"/>
        <v/>
      </c>
      <c r="AU548" s="1" t="str">
        <f t="shared" si="151"/>
        <v/>
      </c>
      <c r="AV548" s="1" t="str">
        <f t="shared" si="152"/>
        <v/>
      </c>
      <c r="AW548" s="1" t="str">
        <f t="shared" si="153"/>
        <v/>
      </c>
      <c r="AX548" s="1" t="str">
        <f t="shared" si="154"/>
        <v/>
      </c>
      <c r="AY548" s="1">
        <f>IFERROR(IF($AE548&gt;$AE547,VLOOKUP($AC548+AL$1,STOCK!$F$10:$AB$209,16,0),IF($AE548=$AE547,(IF(AY547&gt;=1,AY547-COUNTIFS($AE547:$AE547,$AC548,AL547:AL547,$AI$1),0)),0)),0)</f>
        <v>0</v>
      </c>
      <c r="AZ548" s="1">
        <f>IFERROR(IF($AE548&gt;$AE547,VLOOKUP($AC548+AM$1,STOCK!$F$10:$AB$209,16,0),IF($AE548=$AE547,(IF(AZ547&gt;=1,AZ547-COUNTIFS($AE547:$AE547,$AC548,AM547:AM547,$AI$1),0)),0)),0)</f>
        <v>0</v>
      </c>
      <c r="BA548" s="1">
        <f>IFERROR(IF($AE548&gt;$AE547,VLOOKUP($AC548+AN$1,STOCK!$F$10:$AB$209,16,0),IF($AE548=$AE547,(IF(BA547&gt;=1,BA547-COUNTIFS($AE547:$AE547,$AC548,AN547:AN547,$AI$1),0)),0)),0)</f>
        <v>0</v>
      </c>
      <c r="BB548" s="1">
        <f>IFERROR(IF($AE548&gt;$AE547,VLOOKUP($AC548+AO$1,STOCK!$F$10:$AB$209,16,0),IF($AE548=$AE547,(IF(BB547&gt;=1,BB547-COUNTIFS($AE547:$AE547,$AC548,AO547:AO547,$AI$1),0)),0)),0)</f>
        <v>0</v>
      </c>
      <c r="BC548" s="1">
        <f>IFERROR(IF($AE548&gt;$AE547,VLOOKUP($AC548+AP$1,STOCK!$F$10:$AB$209,16,0),IF($AE548=$AE547,(IF(BC547&gt;=1,BC547-COUNTIFS($AE547:$AE547,$AC548,AP547:AP547,$AI$1),0)),0)),0)</f>
        <v>0</v>
      </c>
      <c r="BD548" s="1">
        <f>IFERROR(IF($AE548&gt;$AE547,VLOOKUP($AC548+AQ$1,STOCK!$F$10:$AB$209,16,0),IF($AE548=$AE547,(IF(BD547&gt;=1,BD547-COUNTIFS($AE547:$AE547,$AC548,AQ547:AQ547,$AI$1),0)),0)),0)</f>
        <v>0</v>
      </c>
      <c r="BE548" s="1">
        <f>IFERROR(IF($AE548&gt;$AE547,VLOOKUP($AC548+AR$1,STOCK!$F$10:$AB$209,16,0),IF($AE548=$AE547,(IF(BE547&gt;=1,BE547-COUNTIFS($AE547:$AE547,$AC548,AR547:AR547,$AI$1),0)),0)),0)</f>
        <v>0</v>
      </c>
      <c r="BF548" s="1">
        <f>IFERROR(IF($AE548&gt;$AE547,VLOOKUP($AC548+AS$1,STOCK!$F$10:$AB$209,16,0),IF($AE548=$AE547,(IF(BF547&gt;=1,BF547-COUNTIFS($AE547:$AE547,$AC548,AS547:AS547,$AI$1),0)),0)),0)</f>
        <v>0</v>
      </c>
      <c r="BG548" s="1">
        <f>IFERROR(IF($AE548&gt;$AE547,VLOOKUP($AC548+AT$1,STOCK!$F$10:$AB$209,16,0),IF($AE548=$AE547,(IF(BG547&gt;=1,BG547-COUNTIFS($AE547:$AE547,$AC548,AT547:AT547,$AI$1),0)),0)),0)</f>
        <v>0</v>
      </c>
      <c r="BH548" s="1">
        <f>IFERROR(IF($AE548&gt;$AE547,VLOOKUP($AC548+AU$1,STOCK!$F$10:$AB$209,16,0),IF($AE548=$AE547,(IF(BH547&gt;=1,BH547-COUNTIFS($AE547:$AE547,$AC548,AU547:AU547,$AI$1),0)),0)),0)</f>
        <v>0</v>
      </c>
      <c r="BI548" s="1">
        <f>IFERROR(IF($AE548&gt;$AE547,VLOOKUP($AC548+AV$1,STOCK!$F$10:$AB$209,16,0),IF($AE548=$AE547,(IF(BI547&gt;=1,BI547-COUNTIFS($AE547:$AE547,$AC548,AV547:AV547,$AI$1),0)),0)),0)</f>
        <v>0</v>
      </c>
      <c r="BJ548" s="1">
        <f>IFERROR(IF($AE548&gt;$AE547,VLOOKUP($AC548+AW$1,STOCK!$F$10:$AB$209,16,0),IF($AE548=$AE547,(IF(BJ547&gt;=1,BJ547-COUNTIFS($AE547:$AE547,$AC548,AW547:AW547,$AI$1),0)),0)),0)</f>
        <v>0</v>
      </c>
      <c r="BK548" s="1">
        <f>IFERROR(IF($AE548&gt;$AE547,VLOOKUP($AC548+AX$1,STOCK!$F$10:$AB$209,16,0),IF($AE548=$AE547,(IF(BK547&gt;=1,BK547-COUNTIFS($AE547:$AE547,$AC548,AX547:AX547,$AI$1),0)),0)),0)</f>
        <v>0</v>
      </c>
      <c r="BL548" s="1">
        <f>IFERROR(IF($AE548&gt;$AE547,VLOOKUP($AC548+AL$1,STOCK!$F$10:$AB$209,17,0),IF($AE548=$AE547,(IF(BL547&gt;=1,BL547-COUNTIFS($AE547:$AE547,$AC548,AL547:AL547,$AI$2),0)),0)),0)</f>
        <v>0</v>
      </c>
      <c r="BM548" s="1">
        <f>IFERROR(IF($AE548&gt;$AE547,VLOOKUP($AC548+AM$1,STOCK!$F$10:$AB$209,17,0),IF($AE548=$AE547,(IF(BM547&gt;=1,BM547-COUNTIFS($AE547:$AE547,$AC548,AM547:AM547,$AI$2),0)),0)),0)</f>
        <v>0</v>
      </c>
      <c r="BN548" s="1">
        <f>IFERROR(IF($AE548&gt;$AE547,VLOOKUP($AC548+AN$1,STOCK!$F$10:$AB$209,17,0),IF($AE548=$AE547,(IF(BN547&gt;=1,BN547-COUNTIFS($AE547:$AE547,$AC548,AN547:AN547,$AI$2),0)),0)),0)</f>
        <v>0</v>
      </c>
      <c r="BO548" s="1">
        <f>IFERROR(IF($AE548&gt;$AE547,VLOOKUP($AC548+AO$1,STOCK!$F$10:$AB$209,17,0),IF($AE548=$AE547,(IF(BO547&gt;=1,BO547-COUNTIFS($AE547:$AE547,$AC548,AO547:AO547,$AI$2),0)),0)),0)</f>
        <v>0</v>
      </c>
      <c r="BP548" s="1">
        <f>IFERROR(IF($AE548&gt;$AE547,VLOOKUP($AC548+AP$1,STOCK!$F$10:$AB$209,17,0),IF($AE548=$AE547,(IF(BP547&gt;=1,BP547-COUNTIFS($AE547:$AE547,$AC548,AP547:AP547,$AI$2),0)),0)),0)</f>
        <v>0</v>
      </c>
      <c r="BQ548" s="1">
        <f>IFERROR(IF($AE548&gt;$AE547,VLOOKUP($AC548+AQ$1,STOCK!$F$10:$AB$209,17,0),IF($AE548=$AE547,(IF(BQ547&gt;=1,BQ547-COUNTIFS($AE547:$AE547,$AC548,AQ547:AQ547,$AI$2),0)),0)),0)</f>
        <v>0</v>
      </c>
      <c r="BR548" s="1">
        <f>IFERROR(IF($AE548&gt;$AE547,VLOOKUP($AC548+AR$1,STOCK!$F$10:$AB$209,17,0),IF($AE548=$AE547,(IF(BR547&gt;=1,BR547-COUNTIFS($AE547:$AE547,$AC548,AR547:AR547,$AI$2),0)),0)),0)</f>
        <v>0</v>
      </c>
      <c r="BS548" s="1">
        <f>IFERROR(IF($AE548&gt;$AE547,VLOOKUP($AC548+AS$1,STOCK!$F$10:$AB$209,17,0),IF($AE548=$AE547,(IF(BS547&gt;=1,BS547-COUNTIFS($AE547:$AE547,$AC548,AS547:AS547,$AI$2),0)),0)),0)</f>
        <v>0</v>
      </c>
      <c r="BT548" s="1">
        <f>IFERROR(IF($AE548&gt;$AE547,VLOOKUP($AC548+AT$1,STOCK!$F$10:$AB$209,17,0),IF($AE548=$AE547,(IF(BT547&gt;=1,BT547-COUNTIFS($AE547:$AE547,$AC548,AT547:AT547,$AI$2),0)),0)),0)</f>
        <v>0</v>
      </c>
      <c r="BU548" s="1">
        <f>IFERROR(IF($AE548&gt;$AE547,VLOOKUP($AC548+AU$1,STOCK!$F$10:$AB$209,17,0),IF($AE548=$AE547,(IF(BU547&gt;=1,BU547-COUNTIFS($AE547:$AE547,$AC548,AU547:AU547,$AI$2),0)),0)),0)</f>
        <v>0</v>
      </c>
      <c r="BV548" s="1">
        <f>IFERROR(IF($AE548&gt;$AE547,VLOOKUP($AC548+AV$1,STOCK!$F$10:$AB$209,17,0),IF($AE548=$AE547,(IF(BV547&gt;=1,BV547-COUNTIFS($AE547:$AE547,$AC548,AV547:AV547,$AI$2),0)),0)),0)</f>
        <v>0</v>
      </c>
      <c r="BW548" s="1">
        <f>IFERROR(IF($AE548&gt;$AE547,VLOOKUP($AC548+AW$1,STOCK!$F$10:$AB$209,17,0),IF($AE548=$AE547,(IF(BW547&gt;=1,BW547-COUNTIFS($AE547:$AE547,$AC548,AW547:AW547,$AI$2),0)),0)),0)</f>
        <v>0</v>
      </c>
      <c r="BX548" s="1">
        <f>IFERROR(IF($AE548&gt;$AE547,VLOOKUP($AC548+AX$1,STOCK!$F$10:$AB$209,17,0),IF($AE548=$AE547,(IF(BX547&gt;=1,BX547-COUNTIFS($AE547:$AE547,$AC548,AX547:AX547,$AI$2),0)),0)),0)</f>
        <v>0</v>
      </c>
    </row>
    <row r="549" spans="29:76" x14ac:dyDescent="0.25">
      <c r="AC549" s="1">
        <f t="shared" si="140"/>
        <v>0</v>
      </c>
      <c r="AD549" s="1">
        <f>IFERROR(IF(LEN(AK549)&gt;=1,VLOOKUP(HLOOKUP(AK549,PROFILE!$K$5:$V$8,4,0),PROFILE!$F$1:$G$3,2,0),0),0)</f>
        <v>0</v>
      </c>
      <c r="AE549" s="1">
        <f t="shared" si="141"/>
        <v>0</v>
      </c>
      <c r="AF549" s="1">
        <v>536</v>
      </c>
      <c r="AI549" s="1" t="str">
        <f>IFERROR(IF($AH549&gt;=1,VLOOKUP($AG549,STUDENT!$O$8:$Z$1507,3,0),""),"")</f>
        <v/>
      </c>
      <c r="AJ549" s="1" t="str">
        <f>IFERROR(IF($AH549&gt;=1,VLOOKUP($AG549,STUDENT!$O$8:$Z$1507,4,0),""),"")</f>
        <v/>
      </c>
      <c r="AK549" s="1" t="str">
        <f>IFERROR(IF($AH549&gt;=1,VLOOKUP($AG549,STUDENT!$O$8:$Z$1507,6,0),""),"")</f>
        <v/>
      </c>
      <c r="AL549" s="1" t="str">
        <f t="shared" si="142"/>
        <v/>
      </c>
      <c r="AM549" s="1" t="str">
        <f t="shared" si="143"/>
        <v/>
      </c>
      <c r="AN549" s="1" t="str">
        <f t="shared" si="144"/>
        <v/>
      </c>
      <c r="AO549" s="1" t="str">
        <f t="shared" si="145"/>
        <v/>
      </c>
      <c r="AP549" s="1" t="str">
        <f t="shared" si="146"/>
        <v/>
      </c>
      <c r="AQ549" s="1" t="str">
        <f t="shared" si="147"/>
        <v/>
      </c>
      <c r="AR549" s="1" t="str">
        <f t="shared" si="148"/>
        <v/>
      </c>
      <c r="AS549" s="1" t="str">
        <f t="shared" si="149"/>
        <v/>
      </c>
      <c r="AT549" s="1" t="str">
        <f t="shared" si="150"/>
        <v/>
      </c>
      <c r="AU549" s="1" t="str">
        <f t="shared" si="151"/>
        <v/>
      </c>
      <c r="AV549" s="1" t="str">
        <f t="shared" si="152"/>
        <v/>
      </c>
      <c r="AW549" s="1" t="str">
        <f t="shared" si="153"/>
        <v/>
      </c>
      <c r="AX549" s="1" t="str">
        <f t="shared" si="154"/>
        <v/>
      </c>
      <c r="AY549" s="1">
        <f>IFERROR(IF($AE549&gt;$AE548,VLOOKUP($AC549+AL$1,STOCK!$F$10:$AB$209,16,0),IF($AE549=$AE548,(IF(AY548&gt;=1,AY548-COUNTIFS($AE548:$AE548,$AC549,AL548:AL548,$AI$1),0)),0)),0)</f>
        <v>0</v>
      </c>
      <c r="AZ549" s="1">
        <f>IFERROR(IF($AE549&gt;$AE548,VLOOKUP($AC549+AM$1,STOCK!$F$10:$AB$209,16,0),IF($AE549=$AE548,(IF(AZ548&gt;=1,AZ548-COUNTIFS($AE548:$AE548,$AC549,AM548:AM548,$AI$1),0)),0)),0)</f>
        <v>0</v>
      </c>
      <c r="BA549" s="1">
        <f>IFERROR(IF($AE549&gt;$AE548,VLOOKUP($AC549+AN$1,STOCK!$F$10:$AB$209,16,0),IF($AE549=$AE548,(IF(BA548&gt;=1,BA548-COUNTIFS($AE548:$AE548,$AC549,AN548:AN548,$AI$1),0)),0)),0)</f>
        <v>0</v>
      </c>
      <c r="BB549" s="1">
        <f>IFERROR(IF($AE549&gt;$AE548,VLOOKUP($AC549+AO$1,STOCK!$F$10:$AB$209,16,0),IF($AE549=$AE548,(IF(BB548&gt;=1,BB548-COUNTIFS($AE548:$AE548,$AC549,AO548:AO548,$AI$1),0)),0)),0)</f>
        <v>0</v>
      </c>
      <c r="BC549" s="1">
        <f>IFERROR(IF($AE549&gt;$AE548,VLOOKUP($AC549+AP$1,STOCK!$F$10:$AB$209,16,0),IF($AE549=$AE548,(IF(BC548&gt;=1,BC548-COUNTIFS($AE548:$AE548,$AC549,AP548:AP548,$AI$1),0)),0)),0)</f>
        <v>0</v>
      </c>
      <c r="BD549" s="1">
        <f>IFERROR(IF($AE549&gt;$AE548,VLOOKUP($AC549+AQ$1,STOCK!$F$10:$AB$209,16,0),IF($AE549=$AE548,(IF(BD548&gt;=1,BD548-COUNTIFS($AE548:$AE548,$AC549,AQ548:AQ548,$AI$1),0)),0)),0)</f>
        <v>0</v>
      </c>
      <c r="BE549" s="1">
        <f>IFERROR(IF($AE549&gt;$AE548,VLOOKUP($AC549+AR$1,STOCK!$F$10:$AB$209,16,0),IF($AE549=$AE548,(IF(BE548&gt;=1,BE548-COUNTIFS($AE548:$AE548,$AC549,AR548:AR548,$AI$1),0)),0)),0)</f>
        <v>0</v>
      </c>
      <c r="BF549" s="1">
        <f>IFERROR(IF($AE549&gt;$AE548,VLOOKUP($AC549+AS$1,STOCK!$F$10:$AB$209,16,0),IF($AE549=$AE548,(IF(BF548&gt;=1,BF548-COUNTIFS($AE548:$AE548,$AC549,AS548:AS548,$AI$1),0)),0)),0)</f>
        <v>0</v>
      </c>
      <c r="BG549" s="1">
        <f>IFERROR(IF($AE549&gt;$AE548,VLOOKUP($AC549+AT$1,STOCK!$F$10:$AB$209,16,0),IF($AE549=$AE548,(IF(BG548&gt;=1,BG548-COUNTIFS($AE548:$AE548,$AC549,AT548:AT548,$AI$1),0)),0)),0)</f>
        <v>0</v>
      </c>
      <c r="BH549" s="1">
        <f>IFERROR(IF($AE549&gt;$AE548,VLOOKUP($AC549+AU$1,STOCK!$F$10:$AB$209,16,0),IF($AE549=$AE548,(IF(BH548&gt;=1,BH548-COUNTIFS($AE548:$AE548,$AC549,AU548:AU548,$AI$1),0)),0)),0)</f>
        <v>0</v>
      </c>
      <c r="BI549" s="1">
        <f>IFERROR(IF($AE549&gt;$AE548,VLOOKUP($AC549+AV$1,STOCK!$F$10:$AB$209,16,0),IF($AE549=$AE548,(IF(BI548&gt;=1,BI548-COUNTIFS($AE548:$AE548,$AC549,AV548:AV548,$AI$1),0)),0)),0)</f>
        <v>0</v>
      </c>
      <c r="BJ549" s="1">
        <f>IFERROR(IF($AE549&gt;$AE548,VLOOKUP($AC549+AW$1,STOCK!$F$10:$AB$209,16,0),IF($AE549=$AE548,(IF(BJ548&gt;=1,BJ548-COUNTIFS($AE548:$AE548,$AC549,AW548:AW548,$AI$1),0)),0)),0)</f>
        <v>0</v>
      </c>
      <c r="BK549" s="1">
        <f>IFERROR(IF($AE549&gt;$AE548,VLOOKUP($AC549+AX$1,STOCK!$F$10:$AB$209,16,0),IF($AE549=$AE548,(IF(BK548&gt;=1,BK548-COUNTIFS($AE548:$AE548,$AC549,AX548:AX548,$AI$1),0)),0)),0)</f>
        <v>0</v>
      </c>
      <c r="BL549" s="1">
        <f>IFERROR(IF($AE549&gt;$AE548,VLOOKUP($AC549+AL$1,STOCK!$F$10:$AB$209,17,0),IF($AE549=$AE548,(IF(BL548&gt;=1,BL548-COUNTIFS($AE548:$AE548,$AC549,AL548:AL548,$AI$2),0)),0)),0)</f>
        <v>0</v>
      </c>
      <c r="BM549" s="1">
        <f>IFERROR(IF($AE549&gt;$AE548,VLOOKUP($AC549+AM$1,STOCK!$F$10:$AB$209,17,0),IF($AE549=$AE548,(IF(BM548&gt;=1,BM548-COUNTIFS($AE548:$AE548,$AC549,AM548:AM548,$AI$2),0)),0)),0)</f>
        <v>0</v>
      </c>
      <c r="BN549" s="1">
        <f>IFERROR(IF($AE549&gt;$AE548,VLOOKUP($AC549+AN$1,STOCK!$F$10:$AB$209,17,0),IF($AE549=$AE548,(IF(BN548&gt;=1,BN548-COUNTIFS($AE548:$AE548,$AC549,AN548:AN548,$AI$2),0)),0)),0)</f>
        <v>0</v>
      </c>
      <c r="BO549" s="1">
        <f>IFERROR(IF($AE549&gt;$AE548,VLOOKUP($AC549+AO$1,STOCK!$F$10:$AB$209,17,0),IF($AE549=$AE548,(IF(BO548&gt;=1,BO548-COUNTIFS($AE548:$AE548,$AC549,AO548:AO548,$AI$2),0)),0)),0)</f>
        <v>0</v>
      </c>
      <c r="BP549" s="1">
        <f>IFERROR(IF($AE549&gt;$AE548,VLOOKUP($AC549+AP$1,STOCK!$F$10:$AB$209,17,0),IF($AE549=$AE548,(IF(BP548&gt;=1,BP548-COUNTIFS($AE548:$AE548,$AC549,AP548:AP548,$AI$2),0)),0)),0)</f>
        <v>0</v>
      </c>
      <c r="BQ549" s="1">
        <f>IFERROR(IF($AE549&gt;$AE548,VLOOKUP($AC549+AQ$1,STOCK!$F$10:$AB$209,17,0),IF($AE549=$AE548,(IF(BQ548&gt;=1,BQ548-COUNTIFS($AE548:$AE548,$AC549,AQ548:AQ548,$AI$2),0)),0)),0)</f>
        <v>0</v>
      </c>
      <c r="BR549" s="1">
        <f>IFERROR(IF($AE549&gt;$AE548,VLOOKUP($AC549+AR$1,STOCK!$F$10:$AB$209,17,0),IF($AE549=$AE548,(IF(BR548&gt;=1,BR548-COUNTIFS($AE548:$AE548,$AC549,AR548:AR548,$AI$2),0)),0)),0)</f>
        <v>0</v>
      </c>
      <c r="BS549" s="1">
        <f>IFERROR(IF($AE549&gt;$AE548,VLOOKUP($AC549+AS$1,STOCK!$F$10:$AB$209,17,0),IF($AE549=$AE548,(IF(BS548&gt;=1,BS548-COUNTIFS($AE548:$AE548,$AC549,AS548:AS548,$AI$2),0)),0)),0)</f>
        <v>0</v>
      </c>
      <c r="BT549" s="1">
        <f>IFERROR(IF($AE549&gt;$AE548,VLOOKUP($AC549+AT$1,STOCK!$F$10:$AB$209,17,0),IF($AE549=$AE548,(IF(BT548&gt;=1,BT548-COUNTIFS($AE548:$AE548,$AC549,AT548:AT548,$AI$2),0)),0)),0)</f>
        <v>0</v>
      </c>
      <c r="BU549" s="1">
        <f>IFERROR(IF($AE549&gt;$AE548,VLOOKUP($AC549+AU$1,STOCK!$F$10:$AB$209,17,0),IF($AE549=$AE548,(IF(BU548&gt;=1,BU548-COUNTIFS($AE548:$AE548,$AC549,AU548:AU548,$AI$2),0)),0)),0)</f>
        <v>0</v>
      </c>
      <c r="BV549" s="1">
        <f>IFERROR(IF($AE549&gt;$AE548,VLOOKUP($AC549+AV$1,STOCK!$F$10:$AB$209,17,0),IF($AE549=$AE548,(IF(BV548&gt;=1,BV548-COUNTIFS($AE548:$AE548,$AC549,AV548:AV548,$AI$2),0)),0)),0)</f>
        <v>0</v>
      </c>
      <c r="BW549" s="1">
        <f>IFERROR(IF($AE549&gt;$AE548,VLOOKUP($AC549+AW$1,STOCK!$F$10:$AB$209,17,0),IF($AE549=$AE548,(IF(BW548&gt;=1,BW548-COUNTIFS($AE548:$AE548,$AC549,AW548:AW548,$AI$2),0)),0)),0)</f>
        <v>0</v>
      </c>
      <c r="BX549" s="1">
        <f>IFERROR(IF($AE549&gt;$AE548,VLOOKUP($AC549+AX$1,STOCK!$F$10:$AB$209,17,0),IF($AE549=$AE548,(IF(BX548&gt;=1,BX548-COUNTIFS($AE548:$AE548,$AC549,AX548:AX548,$AI$2),0)),0)),0)</f>
        <v>0</v>
      </c>
    </row>
    <row r="550" spans="29:76" x14ac:dyDescent="0.25">
      <c r="AC550" s="1">
        <f t="shared" si="140"/>
        <v>0</v>
      </c>
      <c r="AD550" s="1">
        <f>IFERROR(IF(LEN(AK550)&gt;=1,VLOOKUP(HLOOKUP(AK550,PROFILE!$K$5:$V$8,4,0),PROFILE!$F$1:$G$3,2,0),0),0)</f>
        <v>0</v>
      </c>
      <c r="AE550" s="1">
        <f t="shared" si="141"/>
        <v>0</v>
      </c>
      <c r="AF550" s="1">
        <v>537</v>
      </c>
      <c r="AI550" s="1" t="str">
        <f>IFERROR(IF($AH550&gt;=1,VLOOKUP($AG550,STUDENT!$O$8:$Z$1507,3,0),""),"")</f>
        <v/>
      </c>
      <c r="AJ550" s="1" t="str">
        <f>IFERROR(IF($AH550&gt;=1,VLOOKUP($AG550,STUDENT!$O$8:$Z$1507,4,0),""),"")</f>
        <v/>
      </c>
      <c r="AK550" s="1" t="str">
        <f>IFERROR(IF($AH550&gt;=1,VLOOKUP($AG550,STUDENT!$O$8:$Z$1507,6,0),""),"")</f>
        <v/>
      </c>
      <c r="AL550" s="1" t="str">
        <f t="shared" si="142"/>
        <v/>
      </c>
      <c r="AM550" s="1" t="str">
        <f t="shared" si="143"/>
        <v/>
      </c>
      <c r="AN550" s="1" t="str">
        <f t="shared" si="144"/>
        <v/>
      </c>
      <c r="AO550" s="1" t="str">
        <f t="shared" si="145"/>
        <v/>
      </c>
      <c r="AP550" s="1" t="str">
        <f t="shared" si="146"/>
        <v/>
      </c>
      <c r="AQ550" s="1" t="str">
        <f t="shared" si="147"/>
        <v/>
      </c>
      <c r="AR550" s="1" t="str">
        <f t="shared" si="148"/>
        <v/>
      </c>
      <c r="AS550" s="1" t="str">
        <f t="shared" si="149"/>
        <v/>
      </c>
      <c r="AT550" s="1" t="str">
        <f t="shared" si="150"/>
        <v/>
      </c>
      <c r="AU550" s="1" t="str">
        <f t="shared" si="151"/>
        <v/>
      </c>
      <c r="AV550" s="1" t="str">
        <f t="shared" si="152"/>
        <v/>
      </c>
      <c r="AW550" s="1" t="str">
        <f t="shared" si="153"/>
        <v/>
      </c>
      <c r="AX550" s="1" t="str">
        <f t="shared" si="154"/>
        <v/>
      </c>
      <c r="AY550" s="1">
        <f>IFERROR(IF($AE550&gt;$AE549,VLOOKUP($AC550+AL$1,STOCK!$F$10:$AB$209,16,0),IF($AE550=$AE549,(IF(AY549&gt;=1,AY549-COUNTIFS($AE549:$AE549,$AC550,AL549:AL549,$AI$1),0)),0)),0)</f>
        <v>0</v>
      </c>
      <c r="AZ550" s="1">
        <f>IFERROR(IF($AE550&gt;$AE549,VLOOKUP($AC550+AM$1,STOCK!$F$10:$AB$209,16,0),IF($AE550=$AE549,(IF(AZ549&gt;=1,AZ549-COUNTIFS($AE549:$AE549,$AC550,AM549:AM549,$AI$1),0)),0)),0)</f>
        <v>0</v>
      </c>
      <c r="BA550" s="1">
        <f>IFERROR(IF($AE550&gt;$AE549,VLOOKUP($AC550+AN$1,STOCK!$F$10:$AB$209,16,0),IF($AE550=$AE549,(IF(BA549&gt;=1,BA549-COUNTIFS($AE549:$AE549,$AC550,AN549:AN549,$AI$1),0)),0)),0)</f>
        <v>0</v>
      </c>
      <c r="BB550" s="1">
        <f>IFERROR(IF($AE550&gt;$AE549,VLOOKUP($AC550+AO$1,STOCK!$F$10:$AB$209,16,0),IF($AE550=$AE549,(IF(BB549&gt;=1,BB549-COUNTIFS($AE549:$AE549,$AC550,AO549:AO549,$AI$1),0)),0)),0)</f>
        <v>0</v>
      </c>
      <c r="BC550" s="1">
        <f>IFERROR(IF($AE550&gt;$AE549,VLOOKUP($AC550+AP$1,STOCK!$F$10:$AB$209,16,0),IF($AE550=$AE549,(IF(BC549&gt;=1,BC549-COUNTIFS($AE549:$AE549,$AC550,AP549:AP549,$AI$1),0)),0)),0)</f>
        <v>0</v>
      </c>
      <c r="BD550" s="1">
        <f>IFERROR(IF($AE550&gt;$AE549,VLOOKUP($AC550+AQ$1,STOCK!$F$10:$AB$209,16,0),IF($AE550=$AE549,(IF(BD549&gt;=1,BD549-COUNTIFS($AE549:$AE549,$AC550,AQ549:AQ549,$AI$1),0)),0)),0)</f>
        <v>0</v>
      </c>
      <c r="BE550" s="1">
        <f>IFERROR(IF($AE550&gt;$AE549,VLOOKUP($AC550+AR$1,STOCK!$F$10:$AB$209,16,0),IF($AE550=$AE549,(IF(BE549&gt;=1,BE549-COUNTIFS($AE549:$AE549,$AC550,AR549:AR549,$AI$1),0)),0)),0)</f>
        <v>0</v>
      </c>
      <c r="BF550" s="1">
        <f>IFERROR(IF($AE550&gt;$AE549,VLOOKUP($AC550+AS$1,STOCK!$F$10:$AB$209,16,0),IF($AE550=$AE549,(IF(BF549&gt;=1,BF549-COUNTIFS($AE549:$AE549,$AC550,AS549:AS549,$AI$1),0)),0)),0)</f>
        <v>0</v>
      </c>
      <c r="BG550" s="1">
        <f>IFERROR(IF($AE550&gt;$AE549,VLOOKUP($AC550+AT$1,STOCK!$F$10:$AB$209,16,0),IF($AE550=$AE549,(IF(BG549&gt;=1,BG549-COUNTIFS($AE549:$AE549,$AC550,AT549:AT549,$AI$1),0)),0)),0)</f>
        <v>0</v>
      </c>
      <c r="BH550" s="1">
        <f>IFERROR(IF($AE550&gt;$AE549,VLOOKUP($AC550+AU$1,STOCK!$F$10:$AB$209,16,0),IF($AE550=$AE549,(IF(BH549&gt;=1,BH549-COUNTIFS($AE549:$AE549,$AC550,AU549:AU549,$AI$1),0)),0)),0)</f>
        <v>0</v>
      </c>
      <c r="BI550" s="1">
        <f>IFERROR(IF($AE550&gt;$AE549,VLOOKUP($AC550+AV$1,STOCK!$F$10:$AB$209,16,0),IF($AE550=$AE549,(IF(BI549&gt;=1,BI549-COUNTIFS($AE549:$AE549,$AC550,AV549:AV549,$AI$1),0)),0)),0)</f>
        <v>0</v>
      </c>
      <c r="BJ550" s="1">
        <f>IFERROR(IF($AE550&gt;$AE549,VLOOKUP($AC550+AW$1,STOCK!$F$10:$AB$209,16,0),IF($AE550=$AE549,(IF(BJ549&gt;=1,BJ549-COUNTIFS($AE549:$AE549,$AC550,AW549:AW549,$AI$1),0)),0)),0)</f>
        <v>0</v>
      </c>
      <c r="BK550" s="1">
        <f>IFERROR(IF($AE550&gt;$AE549,VLOOKUP($AC550+AX$1,STOCK!$F$10:$AB$209,16,0),IF($AE550=$AE549,(IF(BK549&gt;=1,BK549-COUNTIFS($AE549:$AE549,$AC550,AX549:AX549,$AI$1),0)),0)),0)</f>
        <v>0</v>
      </c>
      <c r="BL550" s="1">
        <f>IFERROR(IF($AE550&gt;$AE549,VLOOKUP($AC550+AL$1,STOCK!$F$10:$AB$209,17,0),IF($AE550=$AE549,(IF(BL549&gt;=1,BL549-COUNTIFS($AE549:$AE549,$AC550,AL549:AL549,$AI$2),0)),0)),0)</f>
        <v>0</v>
      </c>
      <c r="BM550" s="1">
        <f>IFERROR(IF($AE550&gt;$AE549,VLOOKUP($AC550+AM$1,STOCK!$F$10:$AB$209,17,0),IF($AE550=$AE549,(IF(BM549&gt;=1,BM549-COUNTIFS($AE549:$AE549,$AC550,AM549:AM549,$AI$2),0)),0)),0)</f>
        <v>0</v>
      </c>
      <c r="BN550" s="1">
        <f>IFERROR(IF($AE550&gt;$AE549,VLOOKUP($AC550+AN$1,STOCK!$F$10:$AB$209,17,0),IF($AE550=$AE549,(IF(BN549&gt;=1,BN549-COUNTIFS($AE549:$AE549,$AC550,AN549:AN549,$AI$2),0)),0)),0)</f>
        <v>0</v>
      </c>
      <c r="BO550" s="1">
        <f>IFERROR(IF($AE550&gt;$AE549,VLOOKUP($AC550+AO$1,STOCK!$F$10:$AB$209,17,0),IF($AE550=$AE549,(IF(BO549&gt;=1,BO549-COUNTIFS($AE549:$AE549,$AC550,AO549:AO549,$AI$2),0)),0)),0)</f>
        <v>0</v>
      </c>
      <c r="BP550" s="1">
        <f>IFERROR(IF($AE550&gt;$AE549,VLOOKUP($AC550+AP$1,STOCK!$F$10:$AB$209,17,0),IF($AE550=$AE549,(IF(BP549&gt;=1,BP549-COUNTIFS($AE549:$AE549,$AC550,AP549:AP549,$AI$2),0)),0)),0)</f>
        <v>0</v>
      </c>
      <c r="BQ550" s="1">
        <f>IFERROR(IF($AE550&gt;$AE549,VLOOKUP($AC550+AQ$1,STOCK!$F$10:$AB$209,17,0),IF($AE550=$AE549,(IF(BQ549&gt;=1,BQ549-COUNTIFS($AE549:$AE549,$AC550,AQ549:AQ549,$AI$2),0)),0)),0)</f>
        <v>0</v>
      </c>
      <c r="BR550" s="1">
        <f>IFERROR(IF($AE550&gt;$AE549,VLOOKUP($AC550+AR$1,STOCK!$F$10:$AB$209,17,0),IF($AE550=$AE549,(IF(BR549&gt;=1,BR549-COUNTIFS($AE549:$AE549,$AC550,AR549:AR549,$AI$2),0)),0)),0)</f>
        <v>0</v>
      </c>
      <c r="BS550" s="1">
        <f>IFERROR(IF($AE550&gt;$AE549,VLOOKUP($AC550+AS$1,STOCK!$F$10:$AB$209,17,0),IF($AE550=$AE549,(IF(BS549&gt;=1,BS549-COUNTIFS($AE549:$AE549,$AC550,AS549:AS549,$AI$2),0)),0)),0)</f>
        <v>0</v>
      </c>
      <c r="BT550" s="1">
        <f>IFERROR(IF($AE550&gt;$AE549,VLOOKUP($AC550+AT$1,STOCK!$F$10:$AB$209,17,0),IF($AE550=$AE549,(IF(BT549&gt;=1,BT549-COUNTIFS($AE549:$AE549,$AC550,AT549:AT549,$AI$2),0)),0)),0)</f>
        <v>0</v>
      </c>
      <c r="BU550" s="1">
        <f>IFERROR(IF($AE550&gt;$AE549,VLOOKUP($AC550+AU$1,STOCK!$F$10:$AB$209,17,0),IF($AE550=$AE549,(IF(BU549&gt;=1,BU549-COUNTIFS($AE549:$AE549,$AC550,AU549:AU549,$AI$2),0)),0)),0)</f>
        <v>0</v>
      </c>
      <c r="BV550" s="1">
        <f>IFERROR(IF($AE550&gt;$AE549,VLOOKUP($AC550+AV$1,STOCK!$F$10:$AB$209,17,0),IF($AE550=$AE549,(IF(BV549&gt;=1,BV549-COUNTIFS($AE549:$AE549,$AC550,AV549:AV549,$AI$2),0)),0)),0)</f>
        <v>0</v>
      </c>
      <c r="BW550" s="1">
        <f>IFERROR(IF($AE550&gt;$AE549,VLOOKUP($AC550+AW$1,STOCK!$F$10:$AB$209,17,0),IF($AE550=$AE549,(IF(BW549&gt;=1,BW549-COUNTIFS($AE549:$AE549,$AC550,AW549:AW549,$AI$2),0)),0)),0)</f>
        <v>0</v>
      </c>
      <c r="BX550" s="1">
        <f>IFERROR(IF($AE550&gt;$AE549,VLOOKUP($AC550+AX$1,STOCK!$F$10:$AB$209,17,0),IF($AE550=$AE549,(IF(BX549&gt;=1,BX549-COUNTIFS($AE549:$AE549,$AC550,AX549:AX549,$AI$2),0)),0)),0)</f>
        <v>0</v>
      </c>
    </row>
    <row r="551" spans="29:76" x14ac:dyDescent="0.25">
      <c r="AC551" s="1">
        <f t="shared" si="140"/>
        <v>0</v>
      </c>
      <c r="AD551" s="1">
        <f>IFERROR(IF(LEN(AK551)&gt;=1,VLOOKUP(HLOOKUP(AK551,PROFILE!$K$5:$V$8,4,0),PROFILE!$F$1:$G$3,2,0),0),0)</f>
        <v>0</v>
      </c>
      <c r="AE551" s="1">
        <f t="shared" si="141"/>
        <v>0</v>
      </c>
      <c r="AF551" s="1">
        <v>538</v>
      </c>
      <c r="AI551" s="1" t="str">
        <f>IFERROR(IF($AH551&gt;=1,VLOOKUP($AG551,STUDENT!$O$8:$Z$1507,3,0),""),"")</f>
        <v/>
      </c>
      <c r="AJ551" s="1" t="str">
        <f>IFERROR(IF($AH551&gt;=1,VLOOKUP($AG551,STUDENT!$O$8:$Z$1507,4,0),""),"")</f>
        <v/>
      </c>
      <c r="AK551" s="1" t="str">
        <f>IFERROR(IF($AH551&gt;=1,VLOOKUP($AG551,STUDENT!$O$8:$Z$1507,6,0),""),"")</f>
        <v/>
      </c>
      <c r="AL551" s="1" t="str">
        <f t="shared" si="142"/>
        <v/>
      </c>
      <c r="AM551" s="1" t="str">
        <f t="shared" si="143"/>
        <v/>
      </c>
      <c r="AN551" s="1" t="str">
        <f t="shared" si="144"/>
        <v/>
      </c>
      <c r="AO551" s="1" t="str">
        <f t="shared" si="145"/>
        <v/>
      </c>
      <c r="AP551" s="1" t="str">
        <f t="shared" si="146"/>
        <v/>
      </c>
      <c r="AQ551" s="1" t="str">
        <f t="shared" si="147"/>
        <v/>
      </c>
      <c r="AR551" s="1" t="str">
        <f t="shared" si="148"/>
        <v/>
      </c>
      <c r="AS551" s="1" t="str">
        <f t="shared" si="149"/>
        <v/>
      </c>
      <c r="AT551" s="1" t="str">
        <f t="shared" si="150"/>
        <v/>
      </c>
      <c r="AU551" s="1" t="str">
        <f t="shared" si="151"/>
        <v/>
      </c>
      <c r="AV551" s="1" t="str">
        <f t="shared" si="152"/>
        <v/>
      </c>
      <c r="AW551" s="1" t="str">
        <f t="shared" si="153"/>
        <v/>
      </c>
      <c r="AX551" s="1" t="str">
        <f t="shared" si="154"/>
        <v/>
      </c>
      <c r="AY551" s="1">
        <f>IFERROR(IF($AE551&gt;$AE550,VLOOKUP($AC551+AL$1,STOCK!$F$10:$AB$209,16,0),IF($AE551=$AE550,(IF(AY550&gt;=1,AY550-COUNTIFS($AE550:$AE550,$AC551,AL550:AL550,$AI$1),0)),0)),0)</f>
        <v>0</v>
      </c>
      <c r="AZ551" s="1">
        <f>IFERROR(IF($AE551&gt;$AE550,VLOOKUP($AC551+AM$1,STOCK!$F$10:$AB$209,16,0),IF($AE551=$AE550,(IF(AZ550&gt;=1,AZ550-COUNTIFS($AE550:$AE550,$AC551,AM550:AM550,$AI$1),0)),0)),0)</f>
        <v>0</v>
      </c>
      <c r="BA551" s="1">
        <f>IFERROR(IF($AE551&gt;$AE550,VLOOKUP($AC551+AN$1,STOCK!$F$10:$AB$209,16,0),IF($AE551=$AE550,(IF(BA550&gt;=1,BA550-COUNTIFS($AE550:$AE550,$AC551,AN550:AN550,$AI$1),0)),0)),0)</f>
        <v>0</v>
      </c>
      <c r="BB551" s="1">
        <f>IFERROR(IF($AE551&gt;$AE550,VLOOKUP($AC551+AO$1,STOCK!$F$10:$AB$209,16,0),IF($AE551=$AE550,(IF(BB550&gt;=1,BB550-COUNTIFS($AE550:$AE550,$AC551,AO550:AO550,$AI$1),0)),0)),0)</f>
        <v>0</v>
      </c>
      <c r="BC551" s="1">
        <f>IFERROR(IF($AE551&gt;$AE550,VLOOKUP($AC551+AP$1,STOCK!$F$10:$AB$209,16,0),IF($AE551=$AE550,(IF(BC550&gt;=1,BC550-COUNTIFS($AE550:$AE550,$AC551,AP550:AP550,$AI$1),0)),0)),0)</f>
        <v>0</v>
      </c>
      <c r="BD551" s="1">
        <f>IFERROR(IF($AE551&gt;$AE550,VLOOKUP($AC551+AQ$1,STOCK!$F$10:$AB$209,16,0),IF($AE551=$AE550,(IF(BD550&gt;=1,BD550-COUNTIFS($AE550:$AE550,$AC551,AQ550:AQ550,$AI$1),0)),0)),0)</f>
        <v>0</v>
      </c>
      <c r="BE551" s="1">
        <f>IFERROR(IF($AE551&gt;$AE550,VLOOKUP($AC551+AR$1,STOCK!$F$10:$AB$209,16,0),IF($AE551=$AE550,(IF(BE550&gt;=1,BE550-COUNTIFS($AE550:$AE550,$AC551,AR550:AR550,$AI$1),0)),0)),0)</f>
        <v>0</v>
      </c>
      <c r="BF551" s="1">
        <f>IFERROR(IF($AE551&gt;$AE550,VLOOKUP($AC551+AS$1,STOCK!$F$10:$AB$209,16,0),IF($AE551=$AE550,(IF(BF550&gt;=1,BF550-COUNTIFS($AE550:$AE550,$AC551,AS550:AS550,$AI$1),0)),0)),0)</f>
        <v>0</v>
      </c>
      <c r="BG551" s="1">
        <f>IFERROR(IF($AE551&gt;$AE550,VLOOKUP($AC551+AT$1,STOCK!$F$10:$AB$209,16,0),IF($AE551=$AE550,(IF(BG550&gt;=1,BG550-COUNTIFS($AE550:$AE550,$AC551,AT550:AT550,$AI$1),0)),0)),0)</f>
        <v>0</v>
      </c>
      <c r="BH551" s="1">
        <f>IFERROR(IF($AE551&gt;$AE550,VLOOKUP($AC551+AU$1,STOCK!$F$10:$AB$209,16,0),IF($AE551=$AE550,(IF(BH550&gt;=1,BH550-COUNTIFS($AE550:$AE550,$AC551,AU550:AU550,$AI$1),0)),0)),0)</f>
        <v>0</v>
      </c>
      <c r="BI551" s="1">
        <f>IFERROR(IF($AE551&gt;$AE550,VLOOKUP($AC551+AV$1,STOCK!$F$10:$AB$209,16,0),IF($AE551=$AE550,(IF(BI550&gt;=1,BI550-COUNTIFS($AE550:$AE550,$AC551,AV550:AV550,$AI$1),0)),0)),0)</f>
        <v>0</v>
      </c>
      <c r="BJ551" s="1">
        <f>IFERROR(IF($AE551&gt;$AE550,VLOOKUP($AC551+AW$1,STOCK!$F$10:$AB$209,16,0),IF($AE551=$AE550,(IF(BJ550&gt;=1,BJ550-COUNTIFS($AE550:$AE550,$AC551,AW550:AW550,$AI$1),0)),0)),0)</f>
        <v>0</v>
      </c>
      <c r="BK551" s="1">
        <f>IFERROR(IF($AE551&gt;$AE550,VLOOKUP($AC551+AX$1,STOCK!$F$10:$AB$209,16,0),IF($AE551=$AE550,(IF(BK550&gt;=1,BK550-COUNTIFS($AE550:$AE550,$AC551,AX550:AX550,$AI$1),0)),0)),0)</f>
        <v>0</v>
      </c>
      <c r="BL551" s="1">
        <f>IFERROR(IF($AE551&gt;$AE550,VLOOKUP($AC551+AL$1,STOCK!$F$10:$AB$209,17,0),IF($AE551=$AE550,(IF(BL550&gt;=1,BL550-COUNTIFS($AE550:$AE550,$AC551,AL550:AL550,$AI$2),0)),0)),0)</f>
        <v>0</v>
      </c>
      <c r="BM551" s="1">
        <f>IFERROR(IF($AE551&gt;$AE550,VLOOKUP($AC551+AM$1,STOCK!$F$10:$AB$209,17,0),IF($AE551=$AE550,(IF(BM550&gt;=1,BM550-COUNTIFS($AE550:$AE550,$AC551,AM550:AM550,$AI$2),0)),0)),0)</f>
        <v>0</v>
      </c>
      <c r="BN551" s="1">
        <f>IFERROR(IF($AE551&gt;$AE550,VLOOKUP($AC551+AN$1,STOCK!$F$10:$AB$209,17,0),IF($AE551=$AE550,(IF(BN550&gt;=1,BN550-COUNTIFS($AE550:$AE550,$AC551,AN550:AN550,$AI$2),0)),0)),0)</f>
        <v>0</v>
      </c>
      <c r="BO551" s="1">
        <f>IFERROR(IF($AE551&gt;$AE550,VLOOKUP($AC551+AO$1,STOCK!$F$10:$AB$209,17,0),IF($AE551=$AE550,(IF(BO550&gt;=1,BO550-COUNTIFS($AE550:$AE550,$AC551,AO550:AO550,$AI$2),0)),0)),0)</f>
        <v>0</v>
      </c>
      <c r="BP551" s="1">
        <f>IFERROR(IF($AE551&gt;$AE550,VLOOKUP($AC551+AP$1,STOCK!$F$10:$AB$209,17,0),IF($AE551=$AE550,(IF(BP550&gt;=1,BP550-COUNTIFS($AE550:$AE550,$AC551,AP550:AP550,$AI$2),0)),0)),0)</f>
        <v>0</v>
      </c>
      <c r="BQ551" s="1">
        <f>IFERROR(IF($AE551&gt;$AE550,VLOOKUP($AC551+AQ$1,STOCK!$F$10:$AB$209,17,0),IF($AE551=$AE550,(IF(BQ550&gt;=1,BQ550-COUNTIFS($AE550:$AE550,$AC551,AQ550:AQ550,$AI$2),0)),0)),0)</f>
        <v>0</v>
      </c>
      <c r="BR551" s="1">
        <f>IFERROR(IF($AE551&gt;$AE550,VLOOKUP($AC551+AR$1,STOCK!$F$10:$AB$209,17,0),IF($AE551=$AE550,(IF(BR550&gt;=1,BR550-COUNTIFS($AE550:$AE550,$AC551,AR550:AR550,$AI$2),0)),0)),0)</f>
        <v>0</v>
      </c>
      <c r="BS551" s="1">
        <f>IFERROR(IF($AE551&gt;$AE550,VLOOKUP($AC551+AS$1,STOCK!$F$10:$AB$209,17,0),IF($AE551=$AE550,(IF(BS550&gt;=1,BS550-COUNTIFS($AE550:$AE550,$AC551,AS550:AS550,$AI$2),0)),0)),0)</f>
        <v>0</v>
      </c>
      <c r="BT551" s="1">
        <f>IFERROR(IF($AE551&gt;$AE550,VLOOKUP($AC551+AT$1,STOCK!$F$10:$AB$209,17,0),IF($AE551=$AE550,(IF(BT550&gt;=1,BT550-COUNTIFS($AE550:$AE550,$AC551,AT550:AT550,$AI$2),0)),0)),0)</f>
        <v>0</v>
      </c>
      <c r="BU551" s="1">
        <f>IFERROR(IF($AE551&gt;$AE550,VLOOKUP($AC551+AU$1,STOCK!$F$10:$AB$209,17,0),IF($AE551=$AE550,(IF(BU550&gt;=1,BU550-COUNTIFS($AE550:$AE550,$AC551,AU550:AU550,$AI$2),0)),0)),0)</f>
        <v>0</v>
      </c>
      <c r="BV551" s="1">
        <f>IFERROR(IF($AE551&gt;$AE550,VLOOKUP($AC551+AV$1,STOCK!$F$10:$AB$209,17,0),IF($AE551=$AE550,(IF(BV550&gt;=1,BV550-COUNTIFS($AE550:$AE550,$AC551,AV550:AV550,$AI$2),0)),0)),0)</f>
        <v>0</v>
      </c>
      <c r="BW551" s="1">
        <f>IFERROR(IF($AE551&gt;$AE550,VLOOKUP($AC551+AW$1,STOCK!$F$10:$AB$209,17,0),IF($AE551=$AE550,(IF(BW550&gt;=1,BW550-COUNTIFS($AE550:$AE550,$AC551,AW550:AW550,$AI$2),0)),0)),0)</f>
        <v>0</v>
      </c>
      <c r="BX551" s="1">
        <f>IFERROR(IF($AE551&gt;$AE550,VLOOKUP($AC551+AX$1,STOCK!$F$10:$AB$209,17,0),IF($AE551=$AE550,(IF(BX550&gt;=1,BX550-COUNTIFS($AE550:$AE550,$AC551,AX550:AX550,$AI$2),0)),0)),0)</f>
        <v>0</v>
      </c>
    </row>
    <row r="552" spans="29:76" x14ac:dyDescent="0.25">
      <c r="AC552" s="1">
        <f t="shared" si="140"/>
        <v>0</v>
      </c>
      <c r="AD552" s="1">
        <f>IFERROR(IF(LEN(AK552)&gt;=1,VLOOKUP(HLOOKUP(AK552,PROFILE!$K$5:$V$8,4,0),PROFILE!$F$1:$G$3,2,0),0),0)</f>
        <v>0</v>
      </c>
      <c r="AE552" s="1">
        <f t="shared" si="141"/>
        <v>0</v>
      </c>
      <c r="AF552" s="1">
        <v>539</v>
      </c>
      <c r="AI552" s="1" t="str">
        <f>IFERROR(IF($AH552&gt;=1,VLOOKUP($AG552,STUDENT!$O$8:$Z$1507,3,0),""),"")</f>
        <v/>
      </c>
      <c r="AJ552" s="1" t="str">
        <f>IFERROR(IF($AH552&gt;=1,VLOOKUP($AG552,STUDENT!$O$8:$Z$1507,4,0),""),"")</f>
        <v/>
      </c>
      <c r="AK552" s="1" t="str">
        <f>IFERROR(IF($AH552&gt;=1,VLOOKUP($AG552,STUDENT!$O$8:$Z$1507,6,0),""),"")</f>
        <v/>
      </c>
      <c r="AL552" s="1" t="str">
        <f t="shared" si="142"/>
        <v/>
      </c>
      <c r="AM552" s="1" t="str">
        <f t="shared" si="143"/>
        <v/>
      </c>
      <c r="AN552" s="1" t="str">
        <f t="shared" si="144"/>
        <v/>
      </c>
      <c r="AO552" s="1" t="str">
        <f t="shared" si="145"/>
        <v/>
      </c>
      <c r="AP552" s="1" t="str">
        <f t="shared" si="146"/>
        <v/>
      </c>
      <c r="AQ552" s="1" t="str">
        <f t="shared" si="147"/>
        <v/>
      </c>
      <c r="AR552" s="1" t="str">
        <f t="shared" si="148"/>
        <v/>
      </c>
      <c r="AS552" s="1" t="str">
        <f t="shared" si="149"/>
        <v/>
      </c>
      <c r="AT552" s="1" t="str">
        <f t="shared" si="150"/>
        <v/>
      </c>
      <c r="AU552" s="1" t="str">
        <f t="shared" si="151"/>
        <v/>
      </c>
      <c r="AV552" s="1" t="str">
        <f t="shared" si="152"/>
        <v/>
      </c>
      <c r="AW552" s="1" t="str">
        <f t="shared" si="153"/>
        <v/>
      </c>
      <c r="AX552" s="1" t="str">
        <f t="shared" si="154"/>
        <v/>
      </c>
      <c r="AY552" s="1">
        <f>IFERROR(IF($AE552&gt;$AE551,VLOOKUP($AC552+AL$1,STOCK!$F$10:$AB$209,16,0),IF($AE552=$AE551,(IF(AY551&gt;=1,AY551-COUNTIFS($AE551:$AE551,$AC552,AL551:AL551,$AI$1),0)),0)),0)</f>
        <v>0</v>
      </c>
      <c r="AZ552" s="1">
        <f>IFERROR(IF($AE552&gt;$AE551,VLOOKUP($AC552+AM$1,STOCK!$F$10:$AB$209,16,0),IF($AE552=$AE551,(IF(AZ551&gt;=1,AZ551-COUNTIFS($AE551:$AE551,$AC552,AM551:AM551,$AI$1),0)),0)),0)</f>
        <v>0</v>
      </c>
      <c r="BA552" s="1">
        <f>IFERROR(IF($AE552&gt;$AE551,VLOOKUP($AC552+AN$1,STOCK!$F$10:$AB$209,16,0),IF($AE552=$AE551,(IF(BA551&gt;=1,BA551-COUNTIFS($AE551:$AE551,$AC552,AN551:AN551,$AI$1),0)),0)),0)</f>
        <v>0</v>
      </c>
      <c r="BB552" s="1">
        <f>IFERROR(IF($AE552&gt;$AE551,VLOOKUP($AC552+AO$1,STOCK!$F$10:$AB$209,16,0),IF($AE552=$AE551,(IF(BB551&gt;=1,BB551-COUNTIFS($AE551:$AE551,$AC552,AO551:AO551,$AI$1),0)),0)),0)</f>
        <v>0</v>
      </c>
      <c r="BC552" s="1">
        <f>IFERROR(IF($AE552&gt;$AE551,VLOOKUP($AC552+AP$1,STOCK!$F$10:$AB$209,16,0),IF($AE552=$AE551,(IF(BC551&gt;=1,BC551-COUNTIFS($AE551:$AE551,$AC552,AP551:AP551,$AI$1),0)),0)),0)</f>
        <v>0</v>
      </c>
      <c r="BD552" s="1">
        <f>IFERROR(IF($AE552&gt;$AE551,VLOOKUP($AC552+AQ$1,STOCK!$F$10:$AB$209,16,0),IF($AE552=$AE551,(IF(BD551&gt;=1,BD551-COUNTIFS($AE551:$AE551,$AC552,AQ551:AQ551,$AI$1),0)),0)),0)</f>
        <v>0</v>
      </c>
      <c r="BE552" s="1">
        <f>IFERROR(IF($AE552&gt;$AE551,VLOOKUP($AC552+AR$1,STOCK!$F$10:$AB$209,16,0),IF($AE552=$AE551,(IF(BE551&gt;=1,BE551-COUNTIFS($AE551:$AE551,$AC552,AR551:AR551,$AI$1),0)),0)),0)</f>
        <v>0</v>
      </c>
      <c r="BF552" s="1">
        <f>IFERROR(IF($AE552&gt;$AE551,VLOOKUP($AC552+AS$1,STOCK!$F$10:$AB$209,16,0),IF($AE552=$AE551,(IF(BF551&gt;=1,BF551-COUNTIFS($AE551:$AE551,$AC552,AS551:AS551,$AI$1),0)),0)),0)</f>
        <v>0</v>
      </c>
      <c r="BG552" s="1">
        <f>IFERROR(IF($AE552&gt;$AE551,VLOOKUP($AC552+AT$1,STOCK!$F$10:$AB$209,16,0),IF($AE552=$AE551,(IF(BG551&gt;=1,BG551-COUNTIFS($AE551:$AE551,$AC552,AT551:AT551,$AI$1),0)),0)),0)</f>
        <v>0</v>
      </c>
      <c r="BH552" s="1">
        <f>IFERROR(IF($AE552&gt;$AE551,VLOOKUP($AC552+AU$1,STOCK!$F$10:$AB$209,16,0),IF($AE552=$AE551,(IF(BH551&gt;=1,BH551-COUNTIFS($AE551:$AE551,$AC552,AU551:AU551,$AI$1),0)),0)),0)</f>
        <v>0</v>
      </c>
      <c r="BI552" s="1">
        <f>IFERROR(IF($AE552&gt;$AE551,VLOOKUP($AC552+AV$1,STOCK!$F$10:$AB$209,16,0),IF($AE552=$AE551,(IF(BI551&gt;=1,BI551-COUNTIFS($AE551:$AE551,$AC552,AV551:AV551,$AI$1),0)),0)),0)</f>
        <v>0</v>
      </c>
      <c r="BJ552" s="1">
        <f>IFERROR(IF($AE552&gt;$AE551,VLOOKUP($AC552+AW$1,STOCK!$F$10:$AB$209,16,0),IF($AE552=$AE551,(IF(BJ551&gt;=1,BJ551-COUNTIFS($AE551:$AE551,$AC552,AW551:AW551,$AI$1),0)),0)),0)</f>
        <v>0</v>
      </c>
      <c r="BK552" s="1">
        <f>IFERROR(IF($AE552&gt;$AE551,VLOOKUP($AC552+AX$1,STOCK!$F$10:$AB$209,16,0),IF($AE552=$AE551,(IF(BK551&gt;=1,BK551-COUNTIFS($AE551:$AE551,$AC552,AX551:AX551,$AI$1),0)),0)),0)</f>
        <v>0</v>
      </c>
      <c r="BL552" s="1">
        <f>IFERROR(IF($AE552&gt;$AE551,VLOOKUP($AC552+AL$1,STOCK!$F$10:$AB$209,17,0),IF($AE552=$AE551,(IF(BL551&gt;=1,BL551-COUNTIFS($AE551:$AE551,$AC552,AL551:AL551,$AI$2),0)),0)),0)</f>
        <v>0</v>
      </c>
      <c r="BM552" s="1">
        <f>IFERROR(IF($AE552&gt;$AE551,VLOOKUP($AC552+AM$1,STOCK!$F$10:$AB$209,17,0),IF($AE552=$AE551,(IF(BM551&gt;=1,BM551-COUNTIFS($AE551:$AE551,$AC552,AM551:AM551,$AI$2),0)),0)),0)</f>
        <v>0</v>
      </c>
      <c r="BN552" s="1">
        <f>IFERROR(IF($AE552&gt;$AE551,VLOOKUP($AC552+AN$1,STOCK!$F$10:$AB$209,17,0),IF($AE552=$AE551,(IF(BN551&gt;=1,BN551-COUNTIFS($AE551:$AE551,$AC552,AN551:AN551,$AI$2),0)),0)),0)</f>
        <v>0</v>
      </c>
      <c r="BO552" s="1">
        <f>IFERROR(IF($AE552&gt;$AE551,VLOOKUP($AC552+AO$1,STOCK!$F$10:$AB$209,17,0),IF($AE552=$AE551,(IF(BO551&gt;=1,BO551-COUNTIFS($AE551:$AE551,$AC552,AO551:AO551,$AI$2),0)),0)),0)</f>
        <v>0</v>
      </c>
      <c r="BP552" s="1">
        <f>IFERROR(IF($AE552&gt;$AE551,VLOOKUP($AC552+AP$1,STOCK!$F$10:$AB$209,17,0),IF($AE552=$AE551,(IF(BP551&gt;=1,BP551-COUNTIFS($AE551:$AE551,$AC552,AP551:AP551,$AI$2),0)),0)),0)</f>
        <v>0</v>
      </c>
      <c r="BQ552" s="1">
        <f>IFERROR(IF($AE552&gt;$AE551,VLOOKUP($AC552+AQ$1,STOCK!$F$10:$AB$209,17,0),IF($AE552=$AE551,(IF(BQ551&gt;=1,BQ551-COUNTIFS($AE551:$AE551,$AC552,AQ551:AQ551,$AI$2),0)),0)),0)</f>
        <v>0</v>
      </c>
      <c r="BR552" s="1">
        <f>IFERROR(IF($AE552&gt;$AE551,VLOOKUP($AC552+AR$1,STOCK!$F$10:$AB$209,17,0),IF($AE552=$AE551,(IF(BR551&gt;=1,BR551-COUNTIFS($AE551:$AE551,$AC552,AR551:AR551,$AI$2),0)),0)),0)</f>
        <v>0</v>
      </c>
      <c r="BS552" s="1">
        <f>IFERROR(IF($AE552&gt;$AE551,VLOOKUP($AC552+AS$1,STOCK!$F$10:$AB$209,17,0),IF($AE552=$AE551,(IF(BS551&gt;=1,BS551-COUNTIFS($AE551:$AE551,$AC552,AS551:AS551,$AI$2),0)),0)),0)</f>
        <v>0</v>
      </c>
      <c r="BT552" s="1">
        <f>IFERROR(IF($AE552&gt;$AE551,VLOOKUP($AC552+AT$1,STOCK!$F$10:$AB$209,17,0),IF($AE552=$AE551,(IF(BT551&gt;=1,BT551-COUNTIFS($AE551:$AE551,$AC552,AT551:AT551,$AI$2),0)),0)),0)</f>
        <v>0</v>
      </c>
      <c r="BU552" s="1">
        <f>IFERROR(IF($AE552&gt;$AE551,VLOOKUP($AC552+AU$1,STOCK!$F$10:$AB$209,17,0),IF($AE552=$AE551,(IF(BU551&gt;=1,BU551-COUNTIFS($AE551:$AE551,$AC552,AU551:AU551,$AI$2),0)),0)),0)</f>
        <v>0</v>
      </c>
      <c r="BV552" s="1">
        <f>IFERROR(IF($AE552&gt;$AE551,VLOOKUP($AC552+AV$1,STOCK!$F$10:$AB$209,17,0),IF($AE552=$AE551,(IF(BV551&gt;=1,BV551-COUNTIFS($AE551:$AE551,$AC552,AV551:AV551,$AI$2),0)),0)),0)</f>
        <v>0</v>
      </c>
      <c r="BW552" s="1">
        <f>IFERROR(IF($AE552&gt;$AE551,VLOOKUP($AC552+AW$1,STOCK!$F$10:$AB$209,17,0),IF($AE552=$AE551,(IF(BW551&gt;=1,BW551-COUNTIFS($AE551:$AE551,$AC552,AW551:AW551,$AI$2),0)),0)),0)</f>
        <v>0</v>
      </c>
      <c r="BX552" s="1">
        <f>IFERROR(IF($AE552&gt;$AE551,VLOOKUP($AC552+AX$1,STOCK!$F$10:$AB$209,17,0),IF($AE552=$AE551,(IF(BX551&gt;=1,BX551-COUNTIFS($AE551:$AE551,$AC552,AX551:AX551,$AI$2),0)),0)),0)</f>
        <v>0</v>
      </c>
    </row>
    <row r="553" spans="29:76" x14ac:dyDescent="0.25">
      <c r="AC553" s="1">
        <f t="shared" si="140"/>
        <v>0</v>
      </c>
      <c r="AD553" s="1">
        <f>IFERROR(IF(LEN(AK553)&gt;=1,VLOOKUP(HLOOKUP(AK553,PROFILE!$K$5:$V$8,4,0),PROFILE!$F$1:$G$3,2,0),0),0)</f>
        <v>0</v>
      </c>
      <c r="AE553" s="1">
        <f t="shared" si="141"/>
        <v>0</v>
      </c>
      <c r="AF553" s="1">
        <v>540</v>
      </c>
      <c r="AI553" s="1" t="str">
        <f>IFERROR(IF($AH553&gt;=1,VLOOKUP($AG553,STUDENT!$O$8:$Z$1507,3,0),""),"")</f>
        <v/>
      </c>
      <c r="AJ553" s="1" t="str">
        <f>IFERROR(IF($AH553&gt;=1,VLOOKUP($AG553,STUDENT!$O$8:$Z$1507,4,0),""),"")</f>
        <v/>
      </c>
      <c r="AK553" s="1" t="str">
        <f>IFERROR(IF($AH553&gt;=1,VLOOKUP($AG553,STUDENT!$O$8:$Z$1507,6,0),""),"")</f>
        <v/>
      </c>
      <c r="AL553" s="1" t="str">
        <f t="shared" si="142"/>
        <v/>
      </c>
      <c r="AM553" s="1" t="str">
        <f t="shared" si="143"/>
        <v/>
      </c>
      <c r="AN553" s="1" t="str">
        <f t="shared" si="144"/>
        <v/>
      </c>
      <c r="AO553" s="1" t="str">
        <f t="shared" si="145"/>
        <v/>
      </c>
      <c r="AP553" s="1" t="str">
        <f t="shared" si="146"/>
        <v/>
      </c>
      <c r="AQ553" s="1" t="str">
        <f t="shared" si="147"/>
        <v/>
      </c>
      <c r="AR553" s="1" t="str">
        <f t="shared" si="148"/>
        <v/>
      </c>
      <c r="AS553" s="1" t="str">
        <f t="shared" si="149"/>
        <v/>
      </c>
      <c r="AT553" s="1" t="str">
        <f t="shared" si="150"/>
        <v/>
      </c>
      <c r="AU553" s="1" t="str">
        <f t="shared" si="151"/>
        <v/>
      </c>
      <c r="AV553" s="1" t="str">
        <f t="shared" si="152"/>
        <v/>
      </c>
      <c r="AW553" s="1" t="str">
        <f t="shared" si="153"/>
        <v/>
      </c>
      <c r="AX553" s="1" t="str">
        <f t="shared" si="154"/>
        <v/>
      </c>
      <c r="AY553" s="1">
        <f>IFERROR(IF($AE553&gt;$AE552,VLOOKUP($AC553+AL$1,STOCK!$F$10:$AB$209,16,0),IF($AE553=$AE552,(IF(AY552&gt;=1,AY552-COUNTIFS($AE552:$AE552,$AC553,AL552:AL552,$AI$1),0)),0)),0)</f>
        <v>0</v>
      </c>
      <c r="AZ553" s="1">
        <f>IFERROR(IF($AE553&gt;$AE552,VLOOKUP($AC553+AM$1,STOCK!$F$10:$AB$209,16,0),IF($AE553=$AE552,(IF(AZ552&gt;=1,AZ552-COUNTIFS($AE552:$AE552,$AC553,AM552:AM552,$AI$1),0)),0)),0)</f>
        <v>0</v>
      </c>
      <c r="BA553" s="1">
        <f>IFERROR(IF($AE553&gt;$AE552,VLOOKUP($AC553+AN$1,STOCK!$F$10:$AB$209,16,0),IF($AE553=$AE552,(IF(BA552&gt;=1,BA552-COUNTIFS($AE552:$AE552,$AC553,AN552:AN552,$AI$1),0)),0)),0)</f>
        <v>0</v>
      </c>
      <c r="BB553" s="1">
        <f>IFERROR(IF($AE553&gt;$AE552,VLOOKUP($AC553+AO$1,STOCK!$F$10:$AB$209,16,0),IF($AE553=$AE552,(IF(BB552&gt;=1,BB552-COUNTIFS($AE552:$AE552,$AC553,AO552:AO552,$AI$1),0)),0)),0)</f>
        <v>0</v>
      </c>
      <c r="BC553" s="1">
        <f>IFERROR(IF($AE553&gt;$AE552,VLOOKUP($AC553+AP$1,STOCK!$F$10:$AB$209,16,0),IF($AE553=$AE552,(IF(BC552&gt;=1,BC552-COUNTIFS($AE552:$AE552,$AC553,AP552:AP552,$AI$1),0)),0)),0)</f>
        <v>0</v>
      </c>
      <c r="BD553" s="1">
        <f>IFERROR(IF($AE553&gt;$AE552,VLOOKUP($AC553+AQ$1,STOCK!$F$10:$AB$209,16,0),IF($AE553=$AE552,(IF(BD552&gt;=1,BD552-COUNTIFS($AE552:$AE552,$AC553,AQ552:AQ552,$AI$1),0)),0)),0)</f>
        <v>0</v>
      </c>
      <c r="BE553" s="1">
        <f>IFERROR(IF($AE553&gt;$AE552,VLOOKUP($AC553+AR$1,STOCK!$F$10:$AB$209,16,0),IF($AE553=$AE552,(IF(BE552&gt;=1,BE552-COUNTIFS($AE552:$AE552,$AC553,AR552:AR552,$AI$1),0)),0)),0)</f>
        <v>0</v>
      </c>
      <c r="BF553" s="1">
        <f>IFERROR(IF($AE553&gt;$AE552,VLOOKUP($AC553+AS$1,STOCK!$F$10:$AB$209,16,0),IF($AE553=$AE552,(IF(BF552&gt;=1,BF552-COUNTIFS($AE552:$AE552,$AC553,AS552:AS552,$AI$1),0)),0)),0)</f>
        <v>0</v>
      </c>
      <c r="BG553" s="1">
        <f>IFERROR(IF($AE553&gt;$AE552,VLOOKUP($AC553+AT$1,STOCK!$F$10:$AB$209,16,0),IF($AE553=$AE552,(IF(BG552&gt;=1,BG552-COUNTIFS($AE552:$AE552,$AC553,AT552:AT552,$AI$1),0)),0)),0)</f>
        <v>0</v>
      </c>
      <c r="BH553" s="1">
        <f>IFERROR(IF($AE553&gt;$AE552,VLOOKUP($AC553+AU$1,STOCK!$F$10:$AB$209,16,0),IF($AE553=$AE552,(IF(BH552&gt;=1,BH552-COUNTIFS($AE552:$AE552,$AC553,AU552:AU552,$AI$1),0)),0)),0)</f>
        <v>0</v>
      </c>
      <c r="BI553" s="1">
        <f>IFERROR(IF($AE553&gt;$AE552,VLOOKUP($AC553+AV$1,STOCK!$F$10:$AB$209,16,0),IF($AE553=$AE552,(IF(BI552&gt;=1,BI552-COUNTIFS($AE552:$AE552,$AC553,AV552:AV552,$AI$1),0)),0)),0)</f>
        <v>0</v>
      </c>
      <c r="BJ553" s="1">
        <f>IFERROR(IF($AE553&gt;$AE552,VLOOKUP($AC553+AW$1,STOCK!$F$10:$AB$209,16,0),IF($AE553=$AE552,(IF(BJ552&gt;=1,BJ552-COUNTIFS($AE552:$AE552,$AC553,AW552:AW552,$AI$1),0)),0)),0)</f>
        <v>0</v>
      </c>
      <c r="BK553" s="1">
        <f>IFERROR(IF($AE553&gt;$AE552,VLOOKUP($AC553+AX$1,STOCK!$F$10:$AB$209,16,0),IF($AE553=$AE552,(IF(BK552&gt;=1,BK552-COUNTIFS($AE552:$AE552,$AC553,AX552:AX552,$AI$1),0)),0)),0)</f>
        <v>0</v>
      </c>
      <c r="BL553" s="1">
        <f>IFERROR(IF($AE553&gt;$AE552,VLOOKUP($AC553+AL$1,STOCK!$F$10:$AB$209,17,0),IF($AE553=$AE552,(IF(BL552&gt;=1,BL552-COUNTIFS($AE552:$AE552,$AC553,AL552:AL552,$AI$2),0)),0)),0)</f>
        <v>0</v>
      </c>
      <c r="BM553" s="1">
        <f>IFERROR(IF($AE553&gt;$AE552,VLOOKUP($AC553+AM$1,STOCK!$F$10:$AB$209,17,0),IF($AE553=$AE552,(IF(BM552&gt;=1,BM552-COUNTIFS($AE552:$AE552,$AC553,AM552:AM552,$AI$2),0)),0)),0)</f>
        <v>0</v>
      </c>
      <c r="BN553" s="1">
        <f>IFERROR(IF($AE553&gt;$AE552,VLOOKUP($AC553+AN$1,STOCK!$F$10:$AB$209,17,0),IF($AE553=$AE552,(IF(BN552&gt;=1,BN552-COUNTIFS($AE552:$AE552,$AC553,AN552:AN552,$AI$2),0)),0)),0)</f>
        <v>0</v>
      </c>
      <c r="BO553" s="1">
        <f>IFERROR(IF($AE553&gt;$AE552,VLOOKUP($AC553+AO$1,STOCK!$F$10:$AB$209,17,0),IF($AE553=$AE552,(IF(BO552&gt;=1,BO552-COUNTIFS($AE552:$AE552,$AC553,AO552:AO552,$AI$2),0)),0)),0)</f>
        <v>0</v>
      </c>
      <c r="BP553" s="1">
        <f>IFERROR(IF($AE553&gt;$AE552,VLOOKUP($AC553+AP$1,STOCK!$F$10:$AB$209,17,0),IF($AE553=$AE552,(IF(BP552&gt;=1,BP552-COUNTIFS($AE552:$AE552,$AC553,AP552:AP552,$AI$2),0)),0)),0)</f>
        <v>0</v>
      </c>
      <c r="BQ553" s="1">
        <f>IFERROR(IF($AE553&gt;$AE552,VLOOKUP($AC553+AQ$1,STOCK!$F$10:$AB$209,17,0),IF($AE553=$AE552,(IF(BQ552&gt;=1,BQ552-COUNTIFS($AE552:$AE552,$AC553,AQ552:AQ552,$AI$2),0)),0)),0)</f>
        <v>0</v>
      </c>
      <c r="BR553" s="1">
        <f>IFERROR(IF($AE553&gt;$AE552,VLOOKUP($AC553+AR$1,STOCK!$F$10:$AB$209,17,0),IF($AE553=$AE552,(IF(BR552&gt;=1,BR552-COUNTIFS($AE552:$AE552,$AC553,AR552:AR552,$AI$2),0)),0)),0)</f>
        <v>0</v>
      </c>
      <c r="BS553" s="1">
        <f>IFERROR(IF($AE553&gt;$AE552,VLOOKUP($AC553+AS$1,STOCK!$F$10:$AB$209,17,0),IF($AE553=$AE552,(IF(BS552&gt;=1,BS552-COUNTIFS($AE552:$AE552,$AC553,AS552:AS552,$AI$2),0)),0)),0)</f>
        <v>0</v>
      </c>
      <c r="BT553" s="1">
        <f>IFERROR(IF($AE553&gt;$AE552,VLOOKUP($AC553+AT$1,STOCK!$F$10:$AB$209,17,0),IF($AE553=$AE552,(IF(BT552&gt;=1,BT552-COUNTIFS($AE552:$AE552,$AC553,AT552:AT552,$AI$2),0)),0)),0)</f>
        <v>0</v>
      </c>
      <c r="BU553" s="1">
        <f>IFERROR(IF($AE553&gt;$AE552,VLOOKUP($AC553+AU$1,STOCK!$F$10:$AB$209,17,0),IF($AE553=$AE552,(IF(BU552&gt;=1,BU552-COUNTIFS($AE552:$AE552,$AC553,AU552:AU552,$AI$2),0)),0)),0)</f>
        <v>0</v>
      </c>
      <c r="BV553" s="1">
        <f>IFERROR(IF($AE553&gt;$AE552,VLOOKUP($AC553+AV$1,STOCK!$F$10:$AB$209,17,0),IF($AE553=$AE552,(IF(BV552&gt;=1,BV552-COUNTIFS($AE552:$AE552,$AC553,AV552:AV552,$AI$2),0)),0)),0)</f>
        <v>0</v>
      </c>
      <c r="BW553" s="1">
        <f>IFERROR(IF($AE553&gt;$AE552,VLOOKUP($AC553+AW$1,STOCK!$F$10:$AB$209,17,0),IF($AE553=$AE552,(IF(BW552&gt;=1,BW552-COUNTIFS($AE552:$AE552,$AC553,AW552:AW552,$AI$2),0)),0)),0)</f>
        <v>0</v>
      </c>
      <c r="BX553" s="1">
        <f>IFERROR(IF($AE553&gt;$AE552,VLOOKUP($AC553+AX$1,STOCK!$F$10:$AB$209,17,0),IF($AE553=$AE552,(IF(BX552&gt;=1,BX552-COUNTIFS($AE552:$AE552,$AC553,AX552:AX552,$AI$2),0)),0)),0)</f>
        <v>0</v>
      </c>
    </row>
    <row r="554" spans="29:76" x14ac:dyDescent="0.25">
      <c r="AC554" s="1">
        <f t="shared" si="140"/>
        <v>0</v>
      </c>
      <c r="AD554" s="1">
        <f>IFERROR(IF(LEN(AK554)&gt;=1,VLOOKUP(HLOOKUP(AK554,PROFILE!$K$5:$V$8,4,0),PROFILE!$F$1:$G$3,2,0),0),0)</f>
        <v>0</v>
      </c>
      <c r="AE554" s="1">
        <f t="shared" si="141"/>
        <v>0</v>
      </c>
      <c r="AF554" s="1">
        <v>541</v>
      </c>
      <c r="AI554" s="1" t="str">
        <f>IFERROR(IF($AH554&gt;=1,VLOOKUP($AG554,STUDENT!$O$8:$Z$1507,3,0),""),"")</f>
        <v/>
      </c>
      <c r="AJ554" s="1" t="str">
        <f>IFERROR(IF($AH554&gt;=1,VLOOKUP($AG554,STUDENT!$O$8:$Z$1507,4,0),""),"")</f>
        <v/>
      </c>
      <c r="AK554" s="1" t="str">
        <f>IFERROR(IF($AH554&gt;=1,VLOOKUP($AG554,STUDENT!$O$8:$Z$1507,6,0),""),"")</f>
        <v/>
      </c>
      <c r="AL554" s="1" t="str">
        <f t="shared" si="142"/>
        <v/>
      </c>
      <c r="AM554" s="1" t="str">
        <f t="shared" si="143"/>
        <v/>
      </c>
      <c r="AN554" s="1" t="str">
        <f t="shared" si="144"/>
        <v/>
      </c>
      <c r="AO554" s="1" t="str">
        <f t="shared" si="145"/>
        <v/>
      </c>
      <c r="AP554" s="1" t="str">
        <f t="shared" si="146"/>
        <v/>
      </c>
      <c r="AQ554" s="1" t="str">
        <f t="shared" si="147"/>
        <v/>
      </c>
      <c r="AR554" s="1" t="str">
        <f t="shared" si="148"/>
        <v/>
      </c>
      <c r="AS554" s="1" t="str">
        <f t="shared" si="149"/>
        <v/>
      </c>
      <c r="AT554" s="1" t="str">
        <f t="shared" si="150"/>
        <v/>
      </c>
      <c r="AU554" s="1" t="str">
        <f t="shared" si="151"/>
        <v/>
      </c>
      <c r="AV554" s="1" t="str">
        <f t="shared" si="152"/>
        <v/>
      </c>
      <c r="AW554" s="1" t="str">
        <f t="shared" si="153"/>
        <v/>
      </c>
      <c r="AX554" s="1" t="str">
        <f t="shared" si="154"/>
        <v/>
      </c>
      <c r="AY554" s="1">
        <f>IFERROR(IF($AE554&gt;$AE553,VLOOKUP($AC554+AL$1,STOCK!$F$10:$AB$209,16,0),IF($AE554=$AE553,(IF(AY553&gt;=1,AY553-COUNTIFS($AE553:$AE553,$AC554,AL553:AL553,$AI$1),0)),0)),0)</f>
        <v>0</v>
      </c>
      <c r="AZ554" s="1">
        <f>IFERROR(IF($AE554&gt;$AE553,VLOOKUP($AC554+AM$1,STOCK!$F$10:$AB$209,16,0),IF($AE554=$AE553,(IF(AZ553&gt;=1,AZ553-COUNTIFS($AE553:$AE553,$AC554,AM553:AM553,$AI$1),0)),0)),0)</f>
        <v>0</v>
      </c>
      <c r="BA554" s="1">
        <f>IFERROR(IF($AE554&gt;$AE553,VLOOKUP($AC554+AN$1,STOCK!$F$10:$AB$209,16,0),IF($AE554=$AE553,(IF(BA553&gt;=1,BA553-COUNTIFS($AE553:$AE553,$AC554,AN553:AN553,$AI$1),0)),0)),0)</f>
        <v>0</v>
      </c>
      <c r="BB554" s="1">
        <f>IFERROR(IF($AE554&gt;$AE553,VLOOKUP($AC554+AO$1,STOCK!$F$10:$AB$209,16,0),IF($AE554=$AE553,(IF(BB553&gt;=1,BB553-COUNTIFS($AE553:$AE553,$AC554,AO553:AO553,$AI$1),0)),0)),0)</f>
        <v>0</v>
      </c>
      <c r="BC554" s="1">
        <f>IFERROR(IF($AE554&gt;$AE553,VLOOKUP($AC554+AP$1,STOCK!$F$10:$AB$209,16,0),IF($AE554=$AE553,(IF(BC553&gt;=1,BC553-COUNTIFS($AE553:$AE553,$AC554,AP553:AP553,$AI$1),0)),0)),0)</f>
        <v>0</v>
      </c>
      <c r="BD554" s="1">
        <f>IFERROR(IF($AE554&gt;$AE553,VLOOKUP($AC554+AQ$1,STOCK!$F$10:$AB$209,16,0),IF($AE554=$AE553,(IF(BD553&gt;=1,BD553-COUNTIFS($AE553:$AE553,$AC554,AQ553:AQ553,$AI$1),0)),0)),0)</f>
        <v>0</v>
      </c>
      <c r="BE554" s="1">
        <f>IFERROR(IF($AE554&gt;$AE553,VLOOKUP($AC554+AR$1,STOCK!$F$10:$AB$209,16,0),IF($AE554=$AE553,(IF(BE553&gt;=1,BE553-COUNTIFS($AE553:$AE553,$AC554,AR553:AR553,$AI$1),0)),0)),0)</f>
        <v>0</v>
      </c>
      <c r="BF554" s="1">
        <f>IFERROR(IF($AE554&gt;$AE553,VLOOKUP($AC554+AS$1,STOCK!$F$10:$AB$209,16,0),IF($AE554=$AE553,(IF(BF553&gt;=1,BF553-COUNTIFS($AE553:$AE553,$AC554,AS553:AS553,$AI$1),0)),0)),0)</f>
        <v>0</v>
      </c>
      <c r="BG554" s="1">
        <f>IFERROR(IF($AE554&gt;$AE553,VLOOKUP($AC554+AT$1,STOCK!$F$10:$AB$209,16,0),IF($AE554=$AE553,(IF(BG553&gt;=1,BG553-COUNTIFS($AE553:$AE553,$AC554,AT553:AT553,$AI$1),0)),0)),0)</f>
        <v>0</v>
      </c>
      <c r="BH554" s="1">
        <f>IFERROR(IF($AE554&gt;$AE553,VLOOKUP($AC554+AU$1,STOCK!$F$10:$AB$209,16,0),IF($AE554=$AE553,(IF(BH553&gt;=1,BH553-COUNTIFS($AE553:$AE553,$AC554,AU553:AU553,$AI$1),0)),0)),0)</f>
        <v>0</v>
      </c>
      <c r="BI554" s="1">
        <f>IFERROR(IF($AE554&gt;$AE553,VLOOKUP($AC554+AV$1,STOCK!$F$10:$AB$209,16,0),IF($AE554=$AE553,(IF(BI553&gt;=1,BI553-COUNTIFS($AE553:$AE553,$AC554,AV553:AV553,$AI$1),0)),0)),0)</f>
        <v>0</v>
      </c>
      <c r="BJ554" s="1">
        <f>IFERROR(IF($AE554&gt;$AE553,VLOOKUP($AC554+AW$1,STOCK!$F$10:$AB$209,16,0),IF($AE554=$AE553,(IF(BJ553&gt;=1,BJ553-COUNTIFS($AE553:$AE553,$AC554,AW553:AW553,$AI$1),0)),0)),0)</f>
        <v>0</v>
      </c>
      <c r="BK554" s="1">
        <f>IFERROR(IF($AE554&gt;$AE553,VLOOKUP($AC554+AX$1,STOCK!$F$10:$AB$209,16,0),IF($AE554=$AE553,(IF(BK553&gt;=1,BK553-COUNTIFS($AE553:$AE553,$AC554,AX553:AX553,$AI$1),0)),0)),0)</f>
        <v>0</v>
      </c>
      <c r="BL554" s="1">
        <f>IFERROR(IF($AE554&gt;$AE553,VLOOKUP($AC554+AL$1,STOCK!$F$10:$AB$209,17,0),IF($AE554=$AE553,(IF(BL553&gt;=1,BL553-COUNTIFS($AE553:$AE553,$AC554,AL553:AL553,$AI$2),0)),0)),0)</f>
        <v>0</v>
      </c>
      <c r="BM554" s="1">
        <f>IFERROR(IF($AE554&gt;$AE553,VLOOKUP($AC554+AM$1,STOCK!$F$10:$AB$209,17,0),IF($AE554=$AE553,(IF(BM553&gt;=1,BM553-COUNTIFS($AE553:$AE553,$AC554,AM553:AM553,$AI$2),0)),0)),0)</f>
        <v>0</v>
      </c>
      <c r="BN554" s="1">
        <f>IFERROR(IF($AE554&gt;$AE553,VLOOKUP($AC554+AN$1,STOCK!$F$10:$AB$209,17,0),IF($AE554=$AE553,(IF(BN553&gt;=1,BN553-COUNTIFS($AE553:$AE553,$AC554,AN553:AN553,$AI$2),0)),0)),0)</f>
        <v>0</v>
      </c>
      <c r="BO554" s="1">
        <f>IFERROR(IF($AE554&gt;$AE553,VLOOKUP($AC554+AO$1,STOCK!$F$10:$AB$209,17,0),IF($AE554=$AE553,(IF(BO553&gt;=1,BO553-COUNTIFS($AE553:$AE553,$AC554,AO553:AO553,$AI$2),0)),0)),0)</f>
        <v>0</v>
      </c>
      <c r="BP554" s="1">
        <f>IFERROR(IF($AE554&gt;$AE553,VLOOKUP($AC554+AP$1,STOCK!$F$10:$AB$209,17,0),IF($AE554=$AE553,(IF(BP553&gt;=1,BP553-COUNTIFS($AE553:$AE553,$AC554,AP553:AP553,$AI$2),0)),0)),0)</f>
        <v>0</v>
      </c>
      <c r="BQ554" s="1">
        <f>IFERROR(IF($AE554&gt;$AE553,VLOOKUP($AC554+AQ$1,STOCK!$F$10:$AB$209,17,0),IF($AE554=$AE553,(IF(BQ553&gt;=1,BQ553-COUNTIFS($AE553:$AE553,$AC554,AQ553:AQ553,$AI$2),0)),0)),0)</f>
        <v>0</v>
      </c>
      <c r="BR554" s="1">
        <f>IFERROR(IF($AE554&gt;$AE553,VLOOKUP($AC554+AR$1,STOCK!$F$10:$AB$209,17,0),IF($AE554=$AE553,(IF(BR553&gt;=1,BR553-COUNTIFS($AE553:$AE553,$AC554,AR553:AR553,$AI$2),0)),0)),0)</f>
        <v>0</v>
      </c>
      <c r="BS554" s="1">
        <f>IFERROR(IF($AE554&gt;$AE553,VLOOKUP($AC554+AS$1,STOCK!$F$10:$AB$209,17,0),IF($AE554=$AE553,(IF(BS553&gt;=1,BS553-COUNTIFS($AE553:$AE553,$AC554,AS553:AS553,$AI$2),0)),0)),0)</f>
        <v>0</v>
      </c>
      <c r="BT554" s="1">
        <f>IFERROR(IF($AE554&gt;$AE553,VLOOKUP($AC554+AT$1,STOCK!$F$10:$AB$209,17,0),IF($AE554=$AE553,(IF(BT553&gt;=1,BT553-COUNTIFS($AE553:$AE553,$AC554,AT553:AT553,$AI$2),0)),0)),0)</f>
        <v>0</v>
      </c>
      <c r="BU554" s="1">
        <f>IFERROR(IF($AE554&gt;$AE553,VLOOKUP($AC554+AU$1,STOCK!$F$10:$AB$209,17,0),IF($AE554=$AE553,(IF(BU553&gt;=1,BU553-COUNTIFS($AE553:$AE553,$AC554,AU553:AU553,$AI$2),0)),0)),0)</f>
        <v>0</v>
      </c>
      <c r="BV554" s="1">
        <f>IFERROR(IF($AE554&gt;$AE553,VLOOKUP($AC554+AV$1,STOCK!$F$10:$AB$209,17,0),IF($AE554=$AE553,(IF(BV553&gt;=1,BV553-COUNTIFS($AE553:$AE553,$AC554,AV553:AV553,$AI$2),0)),0)),0)</f>
        <v>0</v>
      </c>
      <c r="BW554" s="1">
        <f>IFERROR(IF($AE554&gt;$AE553,VLOOKUP($AC554+AW$1,STOCK!$F$10:$AB$209,17,0),IF($AE554=$AE553,(IF(BW553&gt;=1,BW553-COUNTIFS($AE553:$AE553,$AC554,AW553:AW553,$AI$2),0)),0)),0)</f>
        <v>0</v>
      </c>
      <c r="BX554" s="1">
        <f>IFERROR(IF($AE554&gt;$AE553,VLOOKUP($AC554+AX$1,STOCK!$F$10:$AB$209,17,0),IF($AE554=$AE553,(IF(BX553&gt;=1,BX553-COUNTIFS($AE553:$AE553,$AC554,AX553:AX553,$AI$2),0)),0)),0)</f>
        <v>0</v>
      </c>
    </row>
    <row r="555" spans="29:76" x14ac:dyDescent="0.25">
      <c r="AC555" s="1">
        <f t="shared" si="140"/>
        <v>0</v>
      </c>
      <c r="AD555" s="1">
        <f>IFERROR(IF(LEN(AK555)&gt;=1,VLOOKUP(HLOOKUP(AK555,PROFILE!$K$5:$V$8,4,0),PROFILE!$F$1:$G$3,2,0),0),0)</f>
        <v>0</v>
      </c>
      <c r="AE555" s="1">
        <f t="shared" si="141"/>
        <v>0</v>
      </c>
      <c r="AF555" s="1">
        <v>542</v>
      </c>
      <c r="AI555" s="1" t="str">
        <f>IFERROR(IF($AH555&gt;=1,VLOOKUP($AG555,STUDENT!$O$8:$Z$1507,3,0),""),"")</f>
        <v/>
      </c>
      <c r="AJ555" s="1" t="str">
        <f>IFERROR(IF($AH555&gt;=1,VLOOKUP($AG555,STUDENT!$O$8:$Z$1507,4,0),""),"")</f>
        <v/>
      </c>
      <c r="AK555" s="1" t="str">
        <f>IFERROR(IF($AH555&gt;=1,VLOOKUP($AG555,STUDENT!$O$8:$Z$1507,6,0),""),"")</f>
        <v/>
      </c>
      <c r="AL555" s="1" t="str">
        <f t="shared" si="142"/>
        <v/>
      </c>
      <c r="AM555" s="1" t="str">
        <f t="shared" si="143"/>
        <v/>
      </c>
      <c r="AN555" s="1" t="str">
        <f t="shared" si="144"/>
        <v/>
      </c>
      <c r="AO555" s="1" t="str">
        <f t="shared" si="145"/>
        <v/>
      </c>
      <c r="AP555" s="1" t="str">
        <f t="shared" si="146"/>
        <v/>
      </c>
      <c r="AQ555" s="1" t="str">
        <f t="shared" si="147"/>
        <v/>
      </c>
      <c r="AR555" s="1" t="str">
        <f t="shared" si="148"/>
        <v/>
      </c>
      <c r="AS555" s="1" t="str">
        <f t="shared" si="149"/>
        <v/>
      </c>
      <c r="AT555" s="1" t="str">
        <f t="shared" si="150"/>
        <v/>
      </c>
      <c r="AU555" s="1" t="str">
        <f t="shared" si="151"/>
        <v/>
      </c>
      <c r="AV555" s="1" t="str">
        <f t="shared" si="152"/>
        <v/>
      </c>
      <c r="AW555" s="1" t="str">
        <f t="shared" si="153"/>
        <v/>
      </c>
      <c r="AX555" s="1" t="str">
        <f t="shared" si="154"/>
        <v/>
      </c>
      <c r="AY555" s="1">
        <f>IFERROR(IF($AE555&gt;$AE554,VLOOKUP($AC555+AL$1,STOCK!$F$10:$AB$209,16,0),IF($AE555=$AE554,(IF(AY554&gt;=1,AY554-COUNTIFS($AE554:$AE554,$AC555,AL554:AL554,$AI$1),0)),0)),0)</f>
        <v>0</v>
      </c>
      <c r="AZ555" s="1">
        <f>IFERROR(IF($AE555&gt;$AE554,VLOOKUP($AC555+AM$1,STOCK!$F$10:$AB$209,16,0),IF($AE555=$AE554,(IF(AZ554&gt;=1,AZ554-COUNTIFS($AE554:$AE554,$AC555,AM554:AM554,$AI$1),0)),0)),0)</f>
        <v>0</v>
      </c>
      <c r="BA555" s="1">
        <f>IFERROR(IF($AE555&gt;$AE554,VLOOKUP($AC555+AN$1,STOCK!$F$10:$AB$209,16,0),IF($AE555=$AE554,(IF(BA554&gt;=1,BA554-COUNTIFS($AE554:$AE554,$AC555,AN554:AN554,$AI$1),0)),0)),0)</f>
        <v>0</v>
      </c>
      <c r="BB555" s="1">
        <f>IFERROR(IF($AE555&gt;$AE554,VLOOKUP($AC555+AO$1,STOCK!$F$10:$AB$209,16,0),IF($AE555=$AE554,(IF(BB554&gt;=1,BB554-COUNTIFS($AE554:$AE554,$AC555,AO554:AO554,$AI$1),0)),0)),0)</f>
        <v>0</v>
      </c>
      <c r="BC555" s="1">
        <f>IFERROR(IF($AE555&gt;$AE554,VLOOKUP($AC555+AP$1,STOCK!$F$10:$AB$209,16,0),IF($AE555=$AE554,(IF(BC554&gt;=1,BC554-COUNTIFS($AE554:$AE554,$AC555,AP554:AP554,$AI$1),0)),0)),0)</f>
        <v>0</v>
      </c>
      <c r="BD555" s="1">
        <f>IFERROR(IF($AE555&gt;$AE554,VLOOKUP($AC555+AQ$1,STOCK!$F$10:$AB$209,16,0),IF($AE555=$AE554,(IF(BD554&gt;=1,BD554-COUNTIFS($AE554:$AE554,$AC555,AQ554:AQ554,$AI$1),0)),0)),0)</f>
        <v>0</v>
      </c>
      <c r="BE555" s="1">
        <f>IFERROR(IF($AE555&gt;$AE554,VLOOKUP($AC555+AR$1,STOCK!$F$10:$AB$209,16,0),IF($AE555=$AE554,(IF(BE554&gt;=1,BE554-COUNTIFS($AE554:$AE554,$AC555,AR554:AR554,$AI$1),0)),0)),0)</f>
        <v>0</v>
      </c>
      <c r="BF555" s="1">
        <f>IFERROR(IF($AE555&gt;$AE554,VLOOKUP($AC555+AS$1,STOCK!$F$10:$AB$209,16,0),IF($AE555=$AE554,(IF(BF554&gt;=1,BF554-COUNTIFS($AE554:$AE554,$AC555,AS554:AS554,$AI$1),0)),0)),0)</f>
        <v>0</v>
      </c>
      <c r="BG555" s="1">
        <f>IFERROR(IF($AE555&gt;$AE554,VLOOKUP($AC555+AT$1,STOCK!$F$10:$AB$209,16,0),IF($AE555=$AE554,(IF(BG554&gt;=1,BG554-COUNTIFS($AE554:$AE554,$AC555,AT554:AT554,$AI$1),0)),0)),0)</f>
        <v>0</v>
      </c>
      <c r="BH555" s="1">
        <f>IFERROR(IF($AE555&gt;$AE554,VLOOKUP($AC555+AU$1,STOCK!$F$10:$AB$209,16,0),IF($AE555=$AE554,(IF(BH554&gt;=1,BH554-COUNTIFS($AE554:$AE554,$AC555,AU554:AU554,$AI$1),0)),0)),0)</f>
        <v>0</v>
      </c>
      <c r="BI555" s="1">
        <f>IFERROR(IF($AE555&gt;$AE554,VLOOKUP($AC555+AV$1,STOCK!$F$10:$AB$209,16,0),IF($AE555=$AE554,(IF(BI554&gt;=1,BI554-COUNTIFS($AE554:$AE554,$AC555,AV554:AV554,$AI$1),0)),0)),0)</f>
        <v>0</v>
      </c>
      <c r="BJ555" s="1">
        <f>IFERROR(IF($AE555&gt;$AE554,VLOOKUP($AC555+AW$1,STOCK!$F$10:$AB$209,16,0),IF($AE555=$AE554,(IF(BJ554&gt;=1,BJ554-COUNTIFS($AE554:$AE554,$AC555,AW554:AW554,$AI$1),0)),0)),0)</f>
        <v>0</v>
      </c>
      <c r="BK555" s="1">
        <f>IFERROR(IF($AE555&gt;$AE554,VLOOKUP($AC555+AX$1,STOCK!$F$10:$AB$209,16,0),IF($AE555=$AE554,(IF(BK554&gt;=1,BK554-COUNTIFS($AE554:$AE554,$AC555,AX554:AX554,$AI$1),0)),0)),0)</f>
        <v>0</v>
      </c>
      <c r="BL555" s="1">
        <f>IFERROR(IF($AE555&gt;$AE554,VLOOKUP($AC555+AL$1,STOCK!$F$10:$AB$209,17,0),IF($AE555=$AE554,(IF(BL554&gt;=1,BL554-COUNTIFS($AE554:$AE554,$AC555,AL554:AL554,$AI$2),0)),0)),0)</f>
        <v>0</v>
      </c>
      <c r="BM555" s="1">
        <f>IFERROR(IF($AE555&gt;$AE554,VLOOKUP($AC555+AM$1,STOCK!$F$10:$AB$209,17,0),IF($AE555=$AE554,(IF(BM554&gt;=1,BM554-COUNTIFS($AE554:$AE554,$AC555,AM554:AM554,$AI$2),0)),0)),0)</f>
        <v>0</v>
      </c>
      <c r="BN555" s="1">
        <f>IFERROR(IF($AE555&gt;$AE554,VLOOKUP($AC555+AN$1,STOCK!$F$10:$AB$209,17,0),IF($AE555=$AE554,(IF(BN554&gt;=1,BN554-COUNTIFS($AE554:$AE554,$AC555,AN554:AN554,$AI$2),0)),0)),0)</f>
        <v>0</v>
      </c>
      <c r="BO555" s="1">
        <f>IFERROR(IF($AE555&gt;$AE554,VLOOKUP($AC555+AO$1,STOCK!$F$10:$AB$209,17,0),IF($AE555=$AE554,(IF(BO554&gt;=1,BO554-COUNTIFS($AE554:$AE554,$AC555,AO554:AO554,$AI$2),0)),0)),0)</f>
        <v>0</v>
      </c>
      <c r="BP555" s="1">
        <f>IFERROR(IF($AE555&gt;$AE554,VLOOKUP($AC555+AP$1,STOCK!$F$10:$AB$209,17,0),IF($AE555=$AE554,(IF(BP554&gt;=1,BP554-COUNTIFS($AE554:$AE554,$AC555,AP554:AP554,$AI$2),0)),0)),0)</f>
        <v>0</v>
      </c>
      <c r="BQ555" s="1">
        <f>IFERROR(IF($AE555&gt;$AE554,VLOOKUP($AC555+AQ$1,STOCK!$F$10:$AB$209,17,0),IF($AE555=$AE554,(IF(BQ554&gt;=1,BQ554-COUNTIFS($AE554:$AE554,$AC555,AQ554:AQ554,$AI$2),0)),0)),0)</f>
        <v>0</v>
      </c>
      <c r="BR555" s="1">
        <f>IFERROR(IF($AE555&gt;$AE554,VLOOKUP($AC555+AR$1,STOCK!$F$10:$AB$209,17,0),IF($AE555=$AE554,(IF(BR554&gt;=1,BR554-COUNTIFS($AE554:$AE554,$AC555,AR554:AR554,$AI$2),0)),0)),0)</f>
        <v>0</v>
      </c>
      <c r="BS555" s="1">
        <f>IFERROR(IF($AE555&gt;$AE554,VLOOKUP($AC555+AS$1,STOCK!$F$10:$AB$209,17,0),IF($AE555=$AE554,(IF(BS554&gt;=1,BS554-COUNTIFS($AE554:$AE554,$AC555,AS554:AS554,$AI$2),0)),0)),0)</f>
        <v>0</v>
      </c>
      <c r="BT555" s="1">
        <f>IFERROR(IF($AE555&gt;$AE554,VLOOKUP($AC555+AT$1,STOCK!$F$10:$AB$209,17,0),IF($AE555=$AE554,(IF(BT554&gt;=1,BT554-COUNTIFS($AE554:$AE554,$AC555,AT554:AT554,$AI$2),0)),0)),0)</f>
        <v>0</v>
      </c>
      <c r="BU555" s="1">
        <f>IFERROR(IF($AE555&gt;$AE554,VLOOKUP($AC555+AU$1,STOCK!$F$10:$AB$209,17,0),IF($AE555=$AE554,(IF(BU554&gt;=1,BU554-COUNTIFS($AE554:$AE554,$AC555,AU554:AU554,$AI$2),0)),0)),0)</f>
        <v>0</v>
      </c>
      <c r="BV555" s="1">
        <f>IFERROR(IF($AE555&gt;$AE554,VLOOKUP($AC555+AV$1,STOCK!$F$10:$AB$209,17,0),IF($AE555=$AE554,(IF(BV554&gt;=1,BV554-COUNTIFS($AE554:$AE554,$AC555,AV554:AV554,$AI$2),0)),0)),0)</f>
        <v>0</v>
      </c>
      <c r="BW555" s="1">
        <f>IFERROR(IF($AE555&gt;$AE554,VLOOKUP($AC555+AW$1,STOCK!$F$10:$AB$209,17,0),IF($AE555=$AE554,(IF(BW554&gt;=1,BW554-COUNTIFS($AE554:$AE554,$AC555,AW554:AW554,$AI$2),0)),0)),0)</f>
        <v>0</v>
      </c>
      <c r="BX555" s="1">
        <f>IFERROR(IF($AE555&gt;$AE554,VLOOKUP($AC555+AX$1,STOCK!$F$10:$AB$209,17,0),IF($AE555=$AE554,(IF(BX554&gt;=1,BX554-COUNTIFS($AE554:$AE554,$AC555,AX554:AX554,$AI$2),0)),0)),0)</f>
        <v>0</v>
      </c>
    </row>
    <row r="556" spans="29:76" x14ac:dyDescent="0.25">
      <c r="AC556" s="1">
        <f t="shared" si="140"/>
        <v>0</v>
      </c>
      <c r="AD556" s="1">
        <f>IFERROR(IF(LEN(AK556)&gt;=1,VLOOKUP(HLOOKUP(AK556,PROFILE!$K$5:$V$8,4,0),PROFILE!$F$1:$G$3,2,0),0),0)</f>
        <v>0</v>
      </c>
      <c r="AE556" s="1">
        <f t="shared" si="141"/>
        <v>0</v>
      </c>
      <c r="AF556" s="1">
        <v>543</v>
      </c>
      <c r="AI556" s="1" t="str">
        <f>IFERROR(IF($AH556&gt;=1,VLOOKUP($AG556,STUDENT!$O$8:$Z$1507,3,0),""),"")</f>
        <v/>
      </c>
      <c r="AJ556" s="1" t="str">
        <f>IFERROR(IF($AH556&gt;=1,VLOOKUP($AG556,STUDENT!$O$8:$Z$1507,4,0),""),"")</f>
        <v/>
      </c>
      <c r="AK556" s="1" t="str">
        <f>IFERROR(IF($AH556&gt;=1,VLOOKUP($AG556,STUDENT!$O$8:$Z$1507,6,0),""),"")</f>
        <v/>
      </c>
      <c r="AL556" s="1" t="str">
        <f t="shared" si="142"/>
        <v/>
      </c>
      <c r="AM556" s="1" t="str">
        <f t="shared" si="143"/>
        <v/>
      </c>
      <c r="AN556" s="1" t="str">
        <f t="shared" si="144"/>
        <v/>
      </c>
      <c r="AO556" s="1" t="str">
        <f t="shared" si="145"/>
        <v/>
      </c>
      <c r="AP556" s="1" t="str">
        <f t="shared" si="146"/>
        <v/>
      </c>
      <c r="AQ556" s="1" t="str">
        <f t="shared" si="147"/>
        <v/>
      </c>
      <c r="AR556" s="1" t="str">
        <f t="shared" si="148"/>
        <v/>
      </c>
      <c r="AS556" s="1" t="str">
        <f t="shared" si="149"/>
        <v/>
      </c>
      <c r="AT556" s="1" t="str">
        <f t="shared" si="150"/>
        <v/>
      </c>
      <c r="AU556" s="1" t="str">
        <f t="shared" si="151"/>
        <v/>
      </c>
      <c r="AV556" s="1" t="str">
        <f t="shared" si="152"/>
        <v/>
      </c>
      <c r="AW556" s="1" t="str">
        <f t="shared" si="153"/>
        <v/>
      </c>
      <c r="AX556" s="1" t="str">
        <f t="shared" si="154"/>
        <v/>
      </c>
      <c r="AY556" s="1">
        <f>IFERROR(IF($AE556&gt;$AE555,VLOOKUP($AC556+AL$1,STOCK!$F$10:$AB$209,16,0),IF($AE556=$AE555,(IF(AY555&gt;=1,AY555-COUNTIFS($AE555:$AE555,$AC556,AL555:AL555,$AI$1),0)),0)),0)</f>
        <v>0</v>
      </c>
      <c r="AZ556" s="1">
        <f>IFERROR(IF($AE556&gt;$AE555,VLOOKUP($AC556+AM$1,STOCK!$F$10:$AB$209,16,0),IF($AE556=$AE555,(IF(AZ555&gt;=1,AZ555-COUNTIFS($AE555:$AE555,$AC556,AM555:AM555,$AI$1),0)),0)),0)</f>
        <v>0</v>
      </c>
      <c r="BA556" s="1">
        <f>IFERROR(IF($AE556&gt;$AE555,VLOOKUP($AC556+AN$1,STOCK!$F$10:$AB$209,16,0),IF($AE556=$AE555,(IF(BA555&gt;=1,BA555-COUNTIFS($AE555:$AE555,$AC556,AN555:AN555,$AI$1),0)),0)),0)</f>
        <v>0</v>
      </c>
      <c r="BB556" s="1">
        <f>IFERROR(IF($AE556&gt;$AE555,VLOOKUP($AC556+AO$1,STOCK!$F$10:$AB$209,16,0),IF($AE556=$AE555,(IF(BB555&gt;=1,BB555-COUNTIFS($AE555:$AE555,$AC556,AO555:AO555,$AI$1),0)),0)),0)</f>
        <v>0</v>
      </c>
      <c r="BC556" s="1">
        <f>IFERROR(IF($AE556&gt;$AE555,VLOOKUP($AC556+AP$1,STOCK!$F$10:$AB$209,16,0),IF($AE556=$AE555,(IF(BC555&gt;=1,BC555-COUNTIFS($AE555:$AE555,$AC556,AP555:AP555,$AI$1),0)),0)),0)</f>
        <v>0</v>
      </c>
      <c r="BD556" s="1">
        <f>IFERROR(IF($AE556&gt;$AE555,VLOOKUP($AC556+AQ$1,STOCK!$F$10:$AB$209,16,0),IF($AE556=$AE555,(IF(BD555&gt;=1,BD555-COUNTIFS($AE555:$AE555,$AC556,AQ555:AQ555,$AI$1),0)),0)),0)</f>
        <v>0</v>
      </c>
      <c r="BE556" s="1">
        <f>IFERROR(IF($AE556&gt;$AE555,VLOOKUP($AC556+AR$1,STOCK!$F$10:$AB$209,16,0),IF($AE556=$AE555,(IF(BE555&gt;=1,BE555-COUNTIFS($AE555:$AE555,$AC556,AR555:AR555,$AI$1),0)),0)),0)</f>
        <v>0</v>
      </c>
      <c r="BF556" s="1">
        <f>IFERROR(IF($AE556&gt;$AE555,VLOOKUP($AC556+AS$1,STOCK!$F$10:$AB$209,16,0),IF($AE556=$AE555,(IF(BF555&gt;=1,BF555-COUNTIFS($AE555:$AE555,$AC556,AS555:AS555,$AI$1),0)),0)),0)</f>
        <v>0</v>
      </c>
      <c r="BG556" s="1">
        <f>IFERROR(IF($AE556&gt;$AE555,VLOOKUP($AC556+AT$1,STOCK!$F$10:$AB$209,16,0),IF($AE556=$AE555,(IF(BG555&gt;=1,BG555-COUNTIFS($AE555:$AE555,$AC556,AT555:AT555,$AI$1),0)),0)),0)</f>
        <v>0</v>
      </c>
      <c r="BH556" s="1">
        <f>IFERROR(IF($AE556&gt;$AE555,VLOOKUP($AC556+AU$1,STOCK!$F$10:$AB$209,16,0),IF($AE556=$AE555,(IF(BH555&gt;=1,BH555-COUNTIFS($AE555:$AE555,$AC556,AU555:AU555,$AI$1),0)),0)),0)</f>
        <v>0</v>
      </c>
      <c r="BI556" s="1">
        <f>IFERROR(IF($AE556&gt;$AE555,VLOOKUP($AC556+AV$1,STOCK!$F$10:$AB$209,16,0),IF($AE556=$AE555,(IF(BI555&gt;=1,BI555-COUNTIFS($AE555:$AE555,$AC556,AV555:AV555,$AI$1),0)),0)),0)</f>
        <v>0</v>
      </c>
      <c r="BJ556" s="1">
        <f>IFERROR(IF($AE556&gt;$AE555,VLOOKUP($AC556+AW$1,STOCK!$F$10:$AB$209,16,0),IF($AE556=$AE555,(IF(BJ555&gt;=1,BJ555-COUNTIFS($AE555:$AE555,$AC556,AW555:AW555,$AI$1),0)),0)),0)</f>
        <v>0</v>
      </c>
      <c r="BK556" s="1">
        <f>IFERROR(IF($AE556&gt;$AE555,VLOOKUP($AC556+AX$1,STOCK!$F$10:$AB$209,16,0),IF($AE556=$AE555,(IF(BK555&gt;=1,BK555-COUNTIFS($AE555:$AE555,$AC556,AX555:AX555,$AI$1),0)),0)),0)</f>
        <v>0</v>
      </c>
      <c r="BL556" s="1">
        <f>IFERROR(IF($AE556&gt;$AE555,VLOOKUP($AC556+AL$1,STOCK!$F$10:$AB$209,17,0),IF($AE556=$AE555,(IF(BL555&gt;=1,BL555-COUNTIFS($AE555:$AE555,$AC556,AL555:AL555,$AI$2),0)),0)),0)</f>
        <v>0</v>
      </c>
      <c r="BM556" s="1">
        <f>IFERROR(IF($AE556&gt;$AE555,VLOOKUP($AC556+AM$1,STOCK!$F$10:$AB$209,17,0),IF($AE556=$AE555,(IF(BM555&gt;=1,BM555-COUNTIFS($AE555:$AE555,$AC556,AM555:AM555,$AI$2),0)),0)),0)</f>
        <v>0</v>
      </c>
      <c r="BN556" s="1">
        <f>IFERROR(IF($AE556&gt;$AE555,VLOOKUP($AC556+AN$1,STOCK!$F$10:$AB$209,17,0),IF($AE556=$AE555,(IF(BN555&gt;=1,BN555-COUNTIFS($AE555:$AE555,$AC556,AN555:AN555,$AI$2),0)),0)),0)</f>
        <v>0</v>
      </c>
      <c r="BO556" s="1">
        <f>IFERROR(IF($AE556&gt;$AE555,VLOOKUP($AC556+AO$1,STOCK!$F$10:$AB$209,17,0),IF($AE556=$AE555,(IF(BO555&gt;=1,BO555-COUNTIFS($AE555:$AE555,$AC556,AO555:AO555,$AI$2),0)),0)),0)</f>
        <v>0</v>
      </c>
      <c r="BP556" s="1">
        <f>IFERROR(IF($AE556&gt;$AE555,VLOOKUP($AC556+AP$1,STOCK!$F$10:$AB$209,17,0),IF($AE556=$AE555,(IF(BP555&gt;=1,BP555-COUNTIFS($AE555:$AE555,$AC556,AP555:AP555,$AI$2),0)),0)),0)</f>
        <v>0</v>
      </c>
      <c r="BQ556" s="1">
        <f>IFERROR(IF($AE556&gt;$AE555,VLOOKUP($AC556+AQ$1,STOCK!$F$10:$AB$209,17,0),IF($AE556=$AE555,(IF(BQ555&gt;=1,BQ555-COUNTIFS($AE555:$AE555,$AC556,AQ555:AQ555,$AI$2),0)),0)),0)</f>
        <v>0</v>
      </c>
      <c r="BR556" s="1">
        <f>IFERROR(IF($AE556&gt;$AE555,VLOOKUP($AC556+AR$1,STOCK!$F$10:$AB$209,17,0),IF($AE556=$AE555,(IF(BR555&gt;=1,BR555-COUNTIFS($AE555:$AE555,$AC556,AR555:AR555,$AI$2),0)),0)),0)</f>
        <v>0</v>
      </c>
      <c r="BS556" s="1">
        <f>IFERROR(IF($AE556&gt;$AE555,VLOOKUP($AC556+AS$1,STOCK!$F$10:$AB$209,17,0),IF($AE556=$AE555,(IF(BS555&gt;=1,BS555-COUNTIFS($AE555:$AE555,$AC556,AS555:AS555,$AI$2),0)),0)),0)</f>
        <v>0</v>
      </c>
      <c r="BT556" s="1">
        <f>IFERROR(IF($AE556&gt;$AE555,VLOOKUP($AC556+AT$1,STOCK!$F$10:$AB$209,17,0),IF($AE556=$AE555,(IF(BT555&gt;=1,BT555-COUNTIFS($AE555:$AE555,$AC556,AT555:AT555,$AI$2),0)),0)),0)</f>
        <v>0</v>
      </c>
      <c r="BU556" s="1">
        <f>IFERROR(IF($AE556&gt;$AE555,VLOOKUP($AC556+AU$1,STOCK!$F$10:$AB$209,17,0),IF($AE556=$AE555,(IF(BU555&gt;=1,BU555-COUNTIFS($AE555:$AE555,$AC556,AU555:AU555,$AI$2),0)),0)),0)</f>
        <v>0</v>
      </c>
      <c r="BV556" s="1">
        <f>IFERROR(IF($AE556&gt;$AE555,VLOOKUP($AC556+AV$1,STOCK!$F$10:$AB$209,17,0),IF($AE556=$AE555,(IF(BV555&gt;=1,BV555-COUNTIFS($AE555:$AE555,$AC556,AV555:AV555,$AI$2),0)),0)),0)</f>
        <v>0</v>
      </c>
      <c r="BW556" s="1">
        <f>IFERROR(IF($AE556&gt;$AE555,VLOOKUP($AC556+AW$1,STOCK!$F$10:$AB$209,17,0),IF($AE556=$AE555,(IF(BW555&gt;=1,BW555-COUNTIFS($AE555:$AE555,$AC556,AW555:AW555,$AI$2),0)),0)),0)</f>
        <v>0</v>
      </c>
      <c r="BX556" s="1">
        <f>IFERROR(IF($AE556&gt;$AE555,VLOOKUP($AC556+AX$1,STOCK!$F$10:$AB$209,17,0),IF($AE556=$AE555,(IF(BX555&gt;=1,BX555-COUNTIFS($AE555:$AE555,$AC556,AX555:AX555,$AI$2),0)),0)),0)</f>
        <v>0</v>
      </c>
    </row>
    <row r="557" spans="29:76" x14ac:dyDescent="0.25">
      <c r="AC557" s="1">
        <f t="shared" si="140"/>
        <v>0</v>
      </c>
      <c r="AD557" s="1">
        <f>IFERROR(IF(LEN(AK557)&gt;=1,VLOOKUP(HLOOKUP(AK557,PROFILE!$K$5:$V$8,4,0),PROFILE!$F$1:$G$3,2,0),0),0)</f>
        <v>0</v>
      </c>
      <c r="AE557" s="1">
        <f t="shared" si="141"/>
        <v>0</v>
      </c>
      <c r="AF557" s="1">
        <v>544</v>
      </c>
      <c r="AI557" s="1" t="str">
        <f>IFERROR(IF($AH557&gt;=1,VLOOKUP($AG557,STUDENT!$O$8:$Z$1507,3,0),""),"")</f>
        <v/>
      </c>
      <c r="AJ557" s="1" t="str">
        <f>IFERROR(IF($AH557&gt;=1,VLOOKUP($AG557,STUDENT!$O$8:$Z$1507,4,0),""),"")</f>
        <v/>
      </c>
      <c r="AK557" s="1" t="str">
        <f>IFERROR(IF($AH557&gt;=1,VLOOKUP($AG557,STUDENT!$O$8:$Z$1507,6,0),""),"")</f>
        <v/>
      </c>
      <c r="AL557" s="1" t="str">
        <f t="shared" si="142"/>
        <v/>
      </c>
      <c r="AM557" s="1" t="str">
        <f t="shared" si="143"/>
        <v/>
      </c>
      <c r="AN557" s="1" t="str">
        <f t="shared" si="144"/>
        <v/>
      </c>
      <c r="AO557" s="1" t="str">
        <f t="shared" si="145"/>
        <v/>
      </c>
      <c r="AP557" s="1" t="str">
        <f t="shared" si="146"/>
        <v/>
      </c>
      <c r="AQ557" s="1" t="str">
        <f t="shared" si="147"/>
        <v/>
      </c>
      <c r="AR557" s="1" t="str">
        <f t="shared" si="148"/>
        <v/>
      </c>
      <c r="AS557" s="1" t="str">
        <f t="shared" si="149"/>
        <v/>
      </c>
      <c r="AT557" s="1" t="str">
        <f t="shared" si="150"/>
        <v/>
      </c>
      <c r="AU557" s="1" t="str">
        <f t="shared" si="151"/>
        <v/>
      </c>
      <c r="AV557" s="1" t="str">
        <f t="shared" si="152"/>
        <v/>
      </c>
      <c r="AW557" s="1" t="str">
        <f t="shared" si="153"/>
        <v/>
      </c>
      <c r="AX557" s="1" t="str">
        <f t="shared" si="154"/>
        <v/>
      </c>
      <c r="AY557" s="1">
        <f>IFERROR(IF($AE557&gt;$AE556,VLOOKUP($AC557+AL$1,STOCK!$F$10:$AB$209,16,0),IF($AE557=$AE556,(IF(AY556&gt;=1,AY556-COUNTIFS($AE556:$AE556,$AC557,AL556:AL556,$AI$1),0)),0)),0)</f>
        <v>0</v>
      </c>
      <c r="AZ557" s="1">
        <f>IFERROR(IF($AE557&gt;$AE556,VLOOKUP($AC557+AM$1,STOCK!$F$10:$AB$209,16,0),IF($AE557=$AE556,(IF(AZ556&gt;=1,AZ556-COUNTIFS($AE556:$AE556,$AC557,AM556:AM556,$AI$1),0)),0)),0)</f>
        <v>0</v>
      </c>
      <c r="BA557" s="1">
        <f>IFERROR(IF($AE557&gt;$AE556,VLOOKUP($AC557+AN$1,STOCK!$F$10:$AB$209,16,0),IF($AE557=$AE556,(IF(BA556&gt;=1,BA556-COUNTIFS($AE556:$AE556,$AC557,AN556:AN556,$AI$1),0)),0)),0)</f>
        <v>0</v>
      </c>
      <c r="BB557" s="1">
        <f>IFERROR(IF($AE557&gt;$AE556,VLOOKUP($AC557+AO$1,STOCK!$F$10:$AB$209,16,0),IF($AE557=$AE556,(IF(BB556&gt;=1,BB556-COUNTIFS($AE556:$AE556,$AC557,AO556:AO556,$AI$1),0)),0)),0)</f>
        <v>0</v>
      </c>
      <c r="BC557" s="1">
        <f>IFERROR(IF($AE557&gt;$AE556,VLOOKUP($AC557+AP$1,STOCK!$F$10:$AB$209,16,0),IF($AE557=$AE556,(IF(BC556&gt;=1,BC556-COUNTIFS($AE556:$AE556,$AC557,AP556:AP556,$AI$1),0)),0)),0)</f>
        <v>0</v>
      </c>
      <c r="BD557" s="1">
        <f>IFERROR(IF($AE557&gt;$AE556,VLOOKUP($AC557+AQ$1,STOCK!$F$10:$AB$209,16,0),IF($AE557=$AE556,(IF(BD556&gt;=1,BD556-COUNTIFS($AE556:$AE556,$AC557,AQ556:AQ556,$AI$1),0)),0)),0)</f>
        <v>0</v>
      </c>
      <c r="BE557" s="1">
        <f>IFERROR(IF($AE557&gt;$AE556,VLOOKUP($AC557+AR$1,STOCK!$F$10:$AB$209,16,0),IF($AE557=$AE556,(IF(BE556&gt;=1,BE556-COUNTIFS($AE556:$AE556,$AC557,AR556:AR556,$AI$1),0)),0)),0)</f>
        <v>0</v>
      </c>
      <c r="BF557" s="1">
        <f>IFERROR(IF($AE557&gt;$AE556,VLOOKUP($AC557+AS$1,STOCK!$F$10:$AB$209,16,0),IF($AE557=$AE556,(IF(BF556&gt;=1,BF556-COUNTIFS($AE556:$AE556,$AC557,AS556:AS556,$AI$1),0)),0)),0)</f>
        <v>0</v>
      </c>
      <c r="BG557" s="1">
        <f>IFERROR(IF($AE557&gt;$AE556,VLOOKUP($AC557+AT$1,STOCK!$F$10:$AB$209,16,0),IF($AE557=$AE556,(IF(BG556&gt;=1,BG556-COUNTIFS($AE556:$AE556,$AC557,AT556:AT556,$AI$1),0)),0)),0)</f>
        <v>0</v>
      </c>
      <c r="BH557" s="1">
        <f>IFERROR(IF($AE557&gt;$AE556,VLOOKUP($AC557+AU$1,STOCK!$F$10:$AB$209,16,0),IF($AE557=$AE556,(IF(BH556&gt;=1,BH556-COUNTIFS($AE556:$AE556,$AC557,AU556:AU556,$AI$1),0)),0)),0)</f>
        <v>0</v>
      </c>
      <c r="BI557" s="1">
        <f>IFERROR(IF($AE557&gt;$AE556,VLOOKUP($AC557+AV$1,STOCK!$F$10:$AB$209,16,0),IF($AE557=$AE556,(IF(BI556&gt;=1,BI556-COUNTIFS($AE556:$AE556,$AC557,AV556:AV556,$AI$1),0)),0)),0)</f>
        <v>0</v>
      </c>
      <c r="BJ557" s="1">
        <f>IFERROR(IF($AE557&gt;$AE556,VLOOKUP($AC557+AW$1,STOCK!$F$10:$AB$209,16,0),IF($AE557=$AE556,(IF(BJ556&gt;=1,BJ556-COUNTIFS($AE556:$AE556,$AC557,AW556:AW556,$AI$1),0)),0)),0)</f>
        <v>0</v>
      </c>
      <c r="BK557" s="1">
        <f>IFERROR(IF($AE557&gt;$AE556,VLOOKUP($AC557+AX$1,STOCK!$F$10:$AB$209,16,0),IF($AE557=$AE556,(IF(BK556&gt;=1,BK556-COUNTIFS($AE556:$AE556,$AC557,AX556:AX556,$AI$1),0)),0)),0)</f>
        <v>0</v>
      </c>
      <c r="BL557" s="1">
        <f>IFERROR(IF($AE557&gt;$AE556,VLOOKUP($AC557+AL$1,STOCK!$F$10:$AB$209,17,0),IF($AE557=$AE556,(IF(BL556&gt;=1,BL556-COUNTIFS($AE556:$AE556,$AC557,AL556:AL556,$AI$2),0)),0)),0)</f>
        <v>0</v>
      </c>
      <c r="BM557" s="1">
        <f>IFERROR(IF($AE557&gt;$AE556,VLOOKUP($AC557+AM$1,STOCK!$F$10:$AB$209,17,0),IF($AE557=$AE556,(IF(BM556&gt;=1,BM556-COUNTIFS($AE556:$AE556,$AC557,AM556:AM556,$AI$2),0)),0)),0)</f>
        <v>0</v>
      </c>
      <c r="BN557" s="1">
        <f>IFERROR(IF($AE557&gt;$AE556,VLOOKUP($AC557+AN$1,STOCK!$F$10:$AB$209,17,0),IF($AE557=$AE556,(IF(BN556&gt;=1,BN556-COUNTIFS($AE556:$AE556,$AC557,AN556:AN556,$AI$2),0)),0)),0)</f>
        <v>0</v>
      </c>
      <c r="BO557" s="1">
        <f>IFERROR(IF($AE557&gt;$AE556,VLOOKUP($AC557+AO$1,STOCK!$F$10:$AB$209,17,0),IF($AE557=$AE556,(IF(BO556&gt;=1,BO556-COUNTIFS($AE556:$AE556,$AC557,AO556:AO556,$AI$2),0)),0)),0)</f>
        <v>0</v>
      </c>
      <c r="BP557" s="1">
        <f>IFERROR(IF($AE557&gt;$AE556,VLOOKUP($AC557+AP$1,STOCK!$F$10:$AB$209,17,0),IF($AE557=$AE556,(IF(BP556&gt;=1,BP556-COUNTIFS($AE556:$AE556,$AC557,AP556:AP556,$AI$2),0)),0)),0)</f>
        <v>0</v>
      </c>
      <c r="BQ557" s="1">
        <f>IFERROR(IF($AE557&gt;$AE556,VLOOKUP($AC557+AQ$1,STOCK!$F$10:$AB$209,17,0),IF($AE557=$AE556,(IF(BQ556&gt;=1,BQ556-COUNTIFS($AE556:$AE556,$AC557,AQ556:AQ556,$AI$2),0)),0)),0)</f>
        <v>0</v>
      </c>
      <c r="BR557" s="1">
        <f>IFERROR(IF($AE557&gt;$AE556,VLOOKUP($AC557+AR$1,STOCK!$F$10:$AB$209,17,0),IF($AE557=$AE556,(IF(BR556&gt;=1,BR556-COUNTIFS($AE556:$AE556,$AC557,AR556:AR556,$AI$2),0)),0)),0)</f>
        <v>0</v>
      </c>
      <c r="BS557" s="1">
        <f>IFERROR(IF($AE557&gt;$AE556,VLOOKUP($AC557+AS$1,STOCK!$F$10:$AB$209,17,0),IF($AE557=$AE556,(IF(BS556&gt;=1,BS556-COUNTIFS($AE556:$AE556,$AC557,AS556:AS556,$AI$2),0)),0)),0)</f>
        <v>0</v>
      </c>
      <c r="BT557" s="1">
        <f>IFERROR(IF($AE557&gt;$AE556,VLOOKUP($AC557+AT$1,STOCK!$F$10:$AB$209,17,0),IF($AE557=$AE556,(IF(BT556&gt;=1,BT556-COUNTIFS($AE556:$AE556,$AC557,AT556:AT556,$AI$2),0)),0)),0)</f>
        <v>0</v>
      </c>
      <c r="BU557" s="1">
        <f>IFERROR(IF($AE557&gt;$AE556,VLOOKUP($AC557+AU$1,STOCK!$F$10:$AB$209,17,0),IF($AE557=$AE556,(IF(BU556&gt;=1,BU556-COUNTIFS($AE556:$AE556,$AC557,AU556:AU556,$AI$2),0)),0)),0)</f>
        <v>0</v>
      </c>
      <c r="BV557" s="1">
        <f>IFERROR(IF($AE557&gt;$AE556,VLOOKUP($AC557+AV$1,STOCK!$F$10:$AB$209,17,0),IF($AE557=$AE556,(IF(BV556&gt;=1,BV556-COUNTIFS($AE556:$AE556,$AC557,AV556:AV556,$AI$2),0)),0)),0)</f>
        <v>0</v>
      </c>
      <c r="BW557" s="1">
        <f>IFERROR(IF($AE557&gt;$AE556,VLOOKUP($AC557+AW$1,STOCK!$F$10:$AB$209,17,0),IF($AE557=$AE556,(IF(BW556&gt;=1,BW556-COUNTIFS($AE556:$AE556,$AC557,AW556:AW556,$AI$2),0)),0)),0)</f>
        <v>0</v>
      </c>
      <c r="BX557" s="1">
        <f>IFERROR(IF($AE557&gt;$AE556,VLOOKUP($AC557+AX$1,STOCK!$F$10:$AB$209,17,0),IF($AE557=$AE556,(IF(BX556&gt;=1,BX556-COUNTIFS($AE556:$AE556,$AC557,AX556:AX556,$AI$2),0)),0)),0)</f>
        <v>0</v>
      </c>
    </row>
    <row r="558" spans="29:76" x14ac:dyDescent="0.25">
      <c r="AC558" s="1">
        <f t="shared" si="140"/>
        <v>0</v>
      </c>
      <c r="AD558" s="1">
        <f>IFERROR(IF(LEN(AK558)&gt;=1,VLOOKUP(HLOOKUP(AK558,PROFILE!$K$5:$V$8,4,0),PROFILE!$F$1:$G$3,2,0),0),0)</f>
        <v>0</v>
      </c>
      <c r="AE558" s="1">
        <f t="shared" si="141"/>
        <v>0</v>
      </c>
      <c r="AF558" s="1">
        <v>545</v>
      </c>
      <c r="AI558" s="1" t="str">
        <f>IFERROR(IF($AH558&gt;=1,VLOOKUP($AG558,STUDENT!$O$8:$Z$1507,3,0),""),"")</f>
        <v/>
      </c>
      <c r="AJ558" s="1" t="str">
        <f>IFERROR(IF($AH558&gt;=1,VLOOKUP($AG558,STUDENT!$O$8:$Z$1507,4,0),""),"")</f>
        <v/>
      </c>
      <c r="AK558" s="1" t="str">
        <f>IFERROR(IF($AH558&gt;=1,VLOOKUP($AG558,STUDENT!$O$8:$Z$1507,6,0),""),"")</f>
        <v/>
      </c>
      <c r="AL558" s="1" t="str">
        <f t="shared" si="142"/>
        <v/>
      </c>
      <c r="AM558" s="1" t="str">
        <f t="shared" si="143"/>
        <v/>
      </c>
      <c r="AN558" s="1" t="str">
        <f t="shared" si="144"/>
        <v/>
      </c>
      <c r="AO558" s="1" t="str">
        <f t="shared" si="145"/>
        <v/>
      </c>
      <c r="AP558" s="1" t="str">
        <f t="shared" si="146"/>
        <v/>
      </c>
      <c r="AQ558" s="1" t="str">
        <f t="shared" si="147"/>
        <v/>
      </c>
      <c r="AR558" s="1" t="str">
        <f t="shared" si="148"/>
        <v/>
      </c>
      <c r="AS558" s="1" t="str">
        <f t="shared" si="149"/>
        <v/>
      </c>
      <c r="AT558" s="1" t="str">
        <f t="shared" si="150"/>
        <v/>
      </c>
      <c r="AU558" s="1" t="str">
        <f t="shared" si="151"/>
        <v/>
      </c>
      <c r="AV558" s="1" t="str">
        <f t="shared" si="152"/>
        <v/>
      </c>
      <c r="AW558" s="1" t="str">
        <f t="shared" si="153"/>
        <v/>
      </c>
      <c r="AX558" s="1" t="str">
        <f t="shared" si="154"/>
        <v/>
      </c>
      <c r="AY558" s="1">
        <f>IFERROR(IF($AE558&gt;$AE557,VLOOKUP($AC558+AL$1,STOCK!$F$10:$AB$209,16,0),IF($AE558=$AE557,(IF(AY557&gt;=1,AY557-COUNTIFS($AE557:$AE557,$AC558,AL557:AL557,$AI$1),0)),0)),0)</f>
        <v>0</v>
      </c>
      <c r="AZ558" s="1">
        <f>IFERROR(IF($AE558&gt;$AE557,VLOOKUP($AC558+AM$1,STOCK!$F$10:$AB$209,16,0),IF($AE558=$AE557,(IF(AZ557&gt;=1,AZ557-COUNTIFS($AE557:$AE557,$AC558,AM557:AM557,$AI$1),0)),0)),0)</f>
        <v>0</v>
      </c>
      <c r="BA558" s="1">
        <f>IFERROR(IF($AE558&gt;$AE557,VLOOKUP($AC558+AN$1,STOCK!$F$10:$AB$209,16,0),IF($AE558=$AE557,(IF(BA557&gt;=1,BA557-COUNTIFS($AE557:$AE557,$AC558,AN557:AN557,$AI$1),0)),0)),0)</f>
        <v>0</v>
      </c>
      <c r="BB558" s="1">
        <f>IFERROR(IF($AE558&gt;$AE557,VLOOKUP($AC558+AO$1,STOCK!$F$10:$AB$209,16,0),IF($AE558=$AE557,(IF(BB557&gt;=1,BB557-COUNTIFS($AE557:$AE557,$AC558,AO557:AO557,$AI$1),0)),0)),0)</f>
        <v>0</v>
      </c>
      <c r="BC558" s="1">
        <f>IFERROR(IF($AE558&gt;$AE557,VLOOKUP($AC558+AP$1,STOCK!$F$10:$AB$209,16,0),IF($AE558=$AE557,(IF(BC557&gt;=1,BC557-COUNTIFS($AE557:$AE557,$AC558,AP557:AP557,$AI$1),0)),0)),0)</f>
        <v>0</v>
      </c>
      <c r="BD558" s="1">
        <f>IFERROR(IF($AE558&gt;$AE557,VLOOKUP($AC558+AQ$1,STOCK!$F$10:$AB$209,16,0),IF($AE558=$AE557,(IF(BD557&gt;=1,BD557-COUNTIFS($AE557:$AE557,$AC558,AQ557:AQ557,$AI$1),0)),0)),0)</f>
        <v>0</v>
      </c>
      <c r="BE558" s="1">
        <f>IFERROR(IF($AE558&gt;$AE557,VLOOKUP($AC558+AR$1,STOCK!$F$10:$AB$209,16,0),IF($AE558=$AE557,(IF(BE557&gt;=1,BE557-COUNTIFS($AE557:$AE557,$AC558,AR557:AR557,$AI$1),0)),0)),0)</f>
        <v>0</v>
      </c>
      <c r="BF558" s="1">
        <f>IFERROR(IF($AE558&gt;$AE557,VLOOKUP($AC558+AS$1,STOCK!$F$10:$AB$209,16,0),IF($AE558=$AE557,(IF(BF557&gt;=1,BF557-COUNTIFS($AE557:$AE557,$AC558,AS557:AS557,$AI$1),0)),0)),0)</f>
        <v>0</v>
      </c>
      <c r="BG558" s="1">
        <f>IFERROR(IF($AE558&gt;$AE557,VLOOKUP($AC558+AT$1,STOCK!$F$10:$AB$209,16,0),IF($AE558=$AE557,(IF(BG557&gt;=1,BG557-COUNTIFS($AE557:$AE557,$AC558,AT557:AT557,$AI$1),0)),0)),0)</f>
        <v>0</v>
      </c>
      <c r="BH558" s="1">
        <f>IFERROR(IF($AE558&gt;$AE557,VLOOKUP($AC558+AU$1,STOCK!$F$10:$AB$209,16,0),IF($AE558=$AE557,(IF(BH557&gt;=1,BH557-COUNTIFS($AE557:$AE557,$AC558,AU557:AU557,$AI$1),0)),0)),0)</f>
        <v>0</v>
      </c>
      <c r="BI558" s="1">
        <f>IFERROR(IF($AE558&gt;$AE557,VLOOKUP($AC558+AV$1,STOCK!$F$10:$AB$209,16,0),IF($AE558=$AE557,(IF(BI557&gt;=1,BI557-COUNTIFS($AE557:$AE557,$AC558,AV557:AV557,$AI$1),0)),0)),0)</f>
        <v>0</v>
      </c>
      <c r="BJ558" s="1">
        <f>IFERROR(IF($AE558&gt;$AE557,VLOOKUP($AC558+AW$1,STOCK!$F$10:$AB$209,16,0),IF($AE558=$AE557,(IF(BJ557&gt;=1,BJ557-COUNTIFS($AE557:$AE557,$AC558,AW557:AW557,$AI$1),0)),0)),0)</f>
        <v>0</v>
      </c>
      <c r="BK558" s="1">
        <f>IFERROR(IF($AE558&gt;$AE557,VLOOKUP($AC558+AX$1,STOCK!$F$10:$AB$209,16,0),IF($AE558=$AE557,(IF(BK557&gt;=1,BK557-COUNTIFS($AE557:$AE557,$AC558,AX557:AX557,$AI$1),0)),0)),0)</f>
        <v>0</v>
      </c>
      <c r="BL558" s="1">
        <f>IFERROR(IF($AE558&gt;$AE557,VLOOKUP($AC558+AL$1,STOCK!$F$10:$AB$209,17,0),IF($AE558=$AE557,(IF(BL557&gt;=1,BL557-COUNTIFS($AE557:$AE557,$AC558,AL557:AL557,$AI$2),0)),0)),0)</f>
        <v>0</v>
      </c>
      <c r="BM558" s="1">
        <f>IFERROR(IF($AE558&gt;$AE557,VLOOKUP($AC558+AM$1,STOCK!$F$10:$AB$209,17,0),IF($AE558=$AE557,(IF(BM557&gt;=1,BM557-COUNTIFS($AE557:$AE557,$AC558,AM557:AM557,$AI$2),0)),0)),0)</f>
        <v>0</v>
      </c>
      <c r="BN558" s="1">
        <f>IFERROR(IF($AE558&gt;$AE557,VLOOKUP($AC558+AN$1,STOCK!$F$10:$AB$209,17,0),IF($AE558=$AE557,(IF(BN557&gt;=1,BN557-COUNTIFS($AE557:$AE557,$AC558,AN557:AN557,$AI$2),0)),0)),0)</f>
        <v>0</v>
      </c>
      <c r="BO558" s="1">
        <f>IFERROR(IF($AE558&gt;$AE557,VLOOKUP($AC558+AO$1,STOCK!$F$10:$AB$209,17,0),IF($AE558=$AE557,(IF(BO557&gt;=1,BO557-COUNTIFS($AE557:$AE557,$AC558,AO557:AO557,$AI$2),0)),0)),0)</f>
        <v>0</v>
      </c>
      <c r="BP558" s="1">
        <f>IFERROR(IF($AE558&gt;$AE557,VLOOKUP($AC558+AP$1,STOCK!$F$10:$AB$209,17,0),IF($AE558=$AE557,(IF(BP557&gt;=1,BP557-COUNTIFS($AE557:$AE557,$AC558,AP557:AP557,$AI$2),0)),0)),0)</f>
        <v>0</v>
      </c>
      <c r="BQ558" s="1">
        <f>IFERROR(IF($AE558&gt;$AE557,VLOOKUP($AC558+AQ$1,STOCK!$F$10:$AB$209,17,0),IF($AE558=$AE557,(IF(BQ557&gt;=1,BQ557-COUNTIFS($AE557:$AE557,$AC558,AQ557:AQ557,$AI$2),0)),0)),0)</f>
        <v>0</v>
      </c>
      <c r="BR558" s="1">
        <f>IFERROR(IF($AE558&gt;$AE557,VLOOKUP($AC558+AR$1,STOCK!$F$10:$AB$209,17,0),IF($AE558=$AE557,(IF(BR557&gt;=1,BR557-COUNTIFS($AE557:$AE557,$AC558,AR557:AR557,$AI$2),0)),0)),0)</f>
        <v>0</v>
      </c>
      <c r="BS558" s="1">
        <f>IFERROR(IF($AE558&gt;$AE557,VLOOKUP($AC558+AS$1,STOCK!$F$10:$AB$209,17,0),IF($AE558=$AE557,(IF(BS557&gt;=1,BS557-COUNTIFS($AE557:$AE557,$AC558,AS557:AS557,$AI$2),0)),0)),0)</f>
        <v>0</v>
      </c>
      <c r="BT558" s="1">
        <f>IFERROR(IF($AE558&gt;$AE557,VLOOKUP($AC558+AT$1,STOCK!$F$10:$AB$209,17,0),IF($AE558=$AE557,(IF(BT557&gt;=1,BT557-COUNTIFS($AE557:$AE557,$AC558,AT557:AT557,$AI$2),0)),0)),0)</f>
        <v>0</v>
      </c>
      <c r="BU558" s="1">
        <f>IFERROR(IF($AE558&gt;$AE557,VLOOKUP($AC558+AU$1,STOCK!$F$10:$AB$209,17,0),IF($AE558=$AE557,(IF(BU557&gt;=1,BU557-COUNTIFS($AE557:$AE557,$AC558,AU557:AU557,$AI$2),0)),0)),0)</f>
        <v>0</v>
      </c>
      <c r="BV558" s="1">
        <f>IFERROR(IF($AE558&gt;$AE557,VLOOKUP($AC558+AV$1,STOCK!$F$10:$AB$209,17,0),IF($AE558=$AE557,(IF(BV557&gt;=1,BV557-COUNTIFS($AE557:$AE557,$AC558,AV557:AV557,$AI$2),0)),0)),0)</f>
        <v>0</v>
      </c>
      <c r="BW558" s="1">
        <f>IFERROR(IF($AE558&gt;$AE557,VLOOKUP($AC558+AW$1,STOCK!$F$10:$AB$209,17,0),IF($AE558=$AE557,(IF(BW557&gt;=1,BW557-COUNTIFS($AE557:$AE557,$AC558,AW557:AW557,$AI$2),0)),0)),0)</f>
        <v>0</v>
      </c>
      <c r="BX558" s="1">
        <f>IFERROR(IF($AE558&gt;$AE557,VLOOKUP($AC558+AX$1,STOCK!$F$10:$AB$209,17,0),IF($AE558=$AE557,(IF(BX557&gt;=1,BX557-COUNTIFS($AE557:$AE557,$AC558,AX557:AX557,$AI$2),0)),0)),0)</f>
        <v>0</v>
      </c>
    </row>
    <row r="559" spans="29:76" x14ac:dyDescent="0.25">
      <c r="AC559" s="1">
        <f t="shared" si="140"/>
        <v>0</v>
      </c>
      <c r="AD559" s="1">
        <f>IFERROR(IF(LEN(AK559)&gt;=1,VLOOKUP(HLOOKUP(AK559,PROFILE!$K$5:$V$8,4,0),PROFILE!$F$1:$G$3,2,0),0),0)</f>
        <v>0</v>
      </c>
      <c r="AE559" s="1">
        <f t="shared" si="141"/>
        <v>0</v>
      </c>
      <c r="AF559" s="1">
        <v>546</v>
      </c>
      <c r="AI559" s="1" t="str">
        <f>IFERROR(IF($AH559&gt;=1,VLOOKUP($AG559,STUDENT!$O$8:$Z$1507,3,0),""),"")</f>
        <v/>
      </c>
      <c r="AJ559" s="1" t="str">
        <f>IFERROR(IF($AH559&gt;=1,VLOOKUP($AG559,STUDENT!$O$8:$Z$1507,4,0),""),"")</f>
        <v/>
      </c>
      <c r="AK559" s="1" t="str">
        <f>IFERROR(IF($AH559&gt;=1,VLOOKUP($AG559,STUDENT!$O$8:$Z$1507,6,0),""),"")</f>
        <v/>
      </c>
      <c r="AL559" s="1" t="str">
        <f t="shared" si="142"/>
        <v/>
      </c>
      <c r="AM559" s="1" t="str">
        <f t="shared" si="143"/>
        <v/>
      </c>
      <c r="AN559" s="1" t="str">
        <f t="shared" si="144"/>
        <v/>
      </c>
      <c r="AO559" s="1" t="str">
        <f t="shared" si="145"/>
        <v/>
      </c>
      <c r="AP559" s="1" t="str">
        <f t="shared" si="146"/>
        <v/>
      </c>
      <c r="AQ559" s="1" t="str">
        <f t="shared" si="147"/>
        <v/>
      </c>
      <c r="AR559" s="1" t="str">
        <f t="shared" si="148"/>
        <v/>
      </c>
      <c r="AS559" s="1" t="str">
        <f t="shared" si="149"/>
        <v/>
      </c>
      <c r="AT559" s="1" t="str">
        <f t="shared" si="150"/>
        <v/>
      </c>
      <c r="AU559" s="1" t="str">
        <f t="shared" si="151"/>
        <v/>
      </c>
      <c r="AV559" s="1" t="str">
        <f t="shared" si="152"/>
        <v/>
      </c>
      <c r="AW559" s="1" t="str">
        <f t="shared" si="153"/>
        <v/>
      </c>
      <c r="AX559" s="1" t="str">
        <f t="shared" si="154"/>
        <v/>
      </c>
      <c r="AY559" s="1">
        <f>IFERROR(IF($AE559&gt;$AE558,VLOOKUP($AC559+AL$1,STOCK!$F$10:$AB$209,16,0),IF($AE559=$AE558,(IF(AY558&gt;=1,AY558-COUNTIFS($AE558:$AE558,$AC559,AL558:AL558,$AI$1),0)),0)),0)</f>
        <v>0</v>
      </c>
      <c r="AZ559" s="1">
        <f>IFERROR(IF($AE559&gt;$AE558,VLOOKUP($AC559+AM$1,STOCK!$F$10:$AB$209,16,0),IF($AE559=$AE558,(IF(AZ558&gt;=1,AZ558-COUNTIFS($AE558:$AE558,$AC559,AM558:AM558,$AI$1),0)),0)),0)</f>
        <v>0</v>
      </c>
      <c r="BA559" s="1">
        <f>IFERROR(IF($AE559&gt;$AE558,VLOOKUP($AC559+AN$1,STOCK!$F$10:$AB$209,16,0),IF($AE559=$AE558,(IF(BA558&gt;=1,BA558-COUNTIFS($AE558:$AE558,$AC559,AN558:AN558,$AI$1),0)),0)),0)</f>
        <v>0</v>
      </c>
      <c r="BB559" s="1">
        <f>IFERROR(IF($AE559&gt;$AE558,VLOOKUP($AC559+AO$1,STOCK!$F$10:$AB$209,16,0),IF($AE559=$AE558,(IF(BB558&gt;=1,BB558-COUNTIFS($AE558:$AE558,$AC559,AO558:AO558,$AI$1),0)),0)),0)</f>
        <v>0</v>
      </c>
      <c r="BC559" s="1">
        <f>IFERROR(IF($AE559&gt;$AE558,VLOOKUP($AC559+AP$1,STOCK!$F$10:$AB$209,16,0),IF($AE559=$AE558,(IF(BC558&gt;=1,BC558-COUNTIFS($AE558:$AE558,$AC559,AP558:AP558,$AI$1),0)),0)),0)</f>
        <v>0</v>
      </c>
      <c r="BD559" s="1">
        <f>IFERROR(IF($AE559&gt;$AE558,VLOOKUP($AC559+AQ$1,STOCK!$F$10:$AB$209,16,0),IF($AE559=$AE558,(IF(BD558&gt;=1,BD558-COUNTIFS($AE558:$AE558,$AC559,AQ558:AQ558,$AI$1),0)),0)),0)</f>
        <v>0</v>
      </c>
      <c r="BE559" s="1">
        <f>IFERROR(IF($AE559&gt;$AE558,VLOOKUP($AC559+AR$1,STOCK!$F$10:$AB$209,16,0),IF($AE559=$AE558,(IF(BE558&gt;=1,BE558-COUNTIFS($AE558:$AE558,$AC559,AR558:AR558,$AI$1),0)),0)),0)</f>
        <v>0</v>
      </c>
      <c r="BF559" s="1">
        <f>IFERROR(IF($AE559&gt;$AE558,VLOOKUP($AC559+AS$1,STOCK!$F$10:$AB$209,16,0),IF($AE559=$AE558,(IF(BF558&gt;=1,BF558-COUNTIFS($AE558:$AE558,$AC559,AS558:AS558,$AI$1),0)),0)),0)</f>
        <v>0</v>
      </c>
      <c r="BG559" s="1">
        <f>IFERROR(IF($AE559&gt;$AE558,VLOOKUP($AC559+AT$1,STOCK!$F$10:$AB$209,16,0),IF($AE559=$AE558,(IF(BG558&gt;=1,BG558-COUNTIFS($AE558:$AE558,$AC559,AT558:AT558,$AI$1),0)),0)),0)</f>
        <v>0</v>
      </c>
      <c r="BH559" s="1">
        <f>IFERROR(IF($AE559&gt;$AE558,VLOOKUP($AC559+AU$1,STOCK!$F$10:$AB$209,16,0),IF($AE559=$AE558,(IF(BH558&gt;=1,BH558-COUNTIFS($AE558:$AE558,$AC559,AU558:AU558,$AI$1),0)),0)),0)</f>
        <v>0</v>
      </c>
      <c r="BI559" s="1">
        <f>IFERROR(IF($AE559&gt;$AE558,VLOOKUP($AC559+AV$1,STOCK!$F$10:$AB$209,16,0),IF($AE559=$AE558,(IF(BI558&gt;=1,BI558-COUNTIFS($AE558:$AE558,$AC559,AV558:AV558,$AI$1),0)),0)),0)</f>
        <v>0</v>
      </c>
      <c r="BJ559" s="1">
        <f>IFERROR(IF($AE559&gt;$AE558,VLOOKUP($AC559+AW$1,STOCK!$F$10:$AB$209,16,0),IF($AE559=$AE558,(IF(BJ558&gt;=1,BJ558-COUNTIFS($AE558:$AE558,$AC559,AW558:AW558,$AI$1),0)),0)),0)</f>
        <v>0</v>
      </c>
      <c r="BK559" s="1">
        <f>IFERROR(IF($AE559&gt;$AE558,VLOOKUP($AC559+AX$1,STOCK!$F$10:$AB$209,16,0),IF($AE559=$AE558,(IF(BK558&gt;=1,BK558-COUNTIFS($AE558:$AE558,$AC559,AX558:AX558,$AI$1),0)),0)),0)</f>
        <v>0</v>
      </c>
      <c r="BL559" s="1">
        <f>IFERROR(IF($AE559&gt;$AE558,VLOOKUP($AC559+AL$1,STOCK!$F$10:$AB$209,17,0),IF($AE559=$AE558,(IF(BL558&gt;=1,BL558-COUNTIFS($AE558:$AE558,$AC559,AL558:AL558,$AI$2),0)),0)),0)</f>
        <v>0</v>
      </c>
      <c r="BM559" s="1">
        <f>IFERROR(IF($AE559&gt;$AE558,VLOOKUP($AC559+AM$1,STOCK!$F$10:$AB$209,17,0),IF($AE559=$AE558,(IF(BM558&gt;=1,BM558-COUNTIFS($AE558:$AE558,$AC559,AM558:AM558,$AI$2),0)),0)),0)</f>
        <v>0</v>
      </c>
      <c r="BN559" s="1">
        <f>IFERROR(IF($AE559&gt;$AE558,VLOOKUP($AC559+AN$1,STOCK!$F$10:$AB$209,17,0),IF($AE559=$AE558,(IF(BN558&gt;=1,BN558-COUNTIFS($AE558:$AE558,$AC559,AN558:AN558,$AI$2),0)),0)),0)</f>
        <v>0</v>
      </c>
      <c r="BO559" s="1">
        <f>IFERROR(IF($AE559&gt;$AE558,VLOOKUP($AC559+AO$1,STOCK!$F$10:$AB$209,17,0),IF($AE559=$AE558,(IF(BO558&gt;=1,BO558-COUNTIFS($AE558:$AE558,$AC559,AO558:AO558,$AI$2),0)),0)),0)</f>
        <v>0</v>
      </c>
      <c r="BP559" s="1">
        <f>IFERROR(IF($AE559&gt;$AE558,VLOOKUP($AC559+AP$1,STOCK!$F$10:$AB$209,17,0),IF($AE559=$AE558,(IF(BP558&gt;=1,BP558-COUNTIFS($AE558:$AE558,$AC559,AP558:AP558,$AI$2),0)),0)),0)</f>
        <v>0</v>
      </c>
      <c r="BQ559" s="1">
        <f>IFERROR(IF($AE559&gt;$AE558,VLOOKUP($AC559+AQ$1,STOCK!$F$10:$AB$209,17,0),IF($AE559=$AE558,(IF(BQ558&gt;=1,BQ558-COUNTIFS($AE558:$AE558,$AC559,AQ558:AQ558,$AI$2),0)),0)),0)</f>
        <v>0</v>
      </c>
      <c r="BR559" s="1">
        <f>IFERROR(IF($AE559&gt;$AE558,VLOOKUP($AC559+AR$1,STOCK!$F$10:$AB$209,17,0),IF($AE559=$AE558,(IF(BR558&gt;=1,BR558-COUNTIFS($AE558:$AE558,$AC559,AR558:AR558,$AI$2),0)),0)),0)</f>
        <v>0</v>
      </c>
      <c r="BS559" s="1">
        <f>IFERROR(IF($AE559&gt;$AE558,VLOOKUP($AC559+AS$1,STOCK!$F$10:$AB$209,17,0),IF($AE559=$AE558,(IF(BS558&gt;=1,BS558-COUNTIFS($AE558:$AE558,$AC559,AS558:AS558,$AI$2),0)),0)),0)</f>
        <v>0</v>
      </c>
      <c r="BT559" s="1">
        <f>IFERROR(IF($AE559&gt;$AE558,VLOOKUP($AC559+AT$1,STOCK!$F$10:$AB$209,17,0),IF($AE559=$AE558,(IF(BT558&gt;=1,BT558-COUNTIFS($AE558:$AE558,$AC559,AT558:AT558,$AI$2),0)),0)),0)</f>
        <v>0</v>
      </c>
      <c r="BU559" s="1">
        <f>IFERROR(IF($AE559&gt;$AE558,VLOOKUP($AC559+AU$1,STOCK!$F$10:$AB$209,17,0),IF($AE559=$AE558,(IF(BU558&gt;=1,BU558-COUNTIFS($AE558:$AE558,$AC559,AU558:AU558,$AI$2),0)),0)),0)</f>
        <v>0</v>
      </c>
      <c r="BV559" s="1">
        <f>IFERROR(IF($AE559&gt;$AE558,VLOOKUP($AC559+AV$1,STOCK!$F$10:$AB$209,17,0),IF($AE559=$AE558,(IF(BV558&gt;=1,BV558-COUNTIFS($AE558:$AE558,$AC559,AV558:AV558,$AI$2),0)),0)),0)</f>
        <v>0</v>
      </c>
      <c r="BW559" s="1">
        <f>IFERROR(IF($AE559&gt;$AE558,VLOOKUP($AC559+AW$1,STOCK!$F$10:$AB$209,17,0),IF($AE559=$AE558,(IF(BW558&gt;=1,BW558-COUNTIFS($AE558:$AE558,$AC559,AW558:AW558,$AI$2),0)),0)),0)</f>
        <v>0</v>
      </c>
      <c r="BX559" s="1">
        <f>IFERROR(IF($AE559&gt;$AE558,VLOOKUP($AC559+AX$1,STOCK!$F$10:$AB$209,17,0),IF($AE559=$AE558,(IF(BX558&gt;=1,BX558-COUNTIFS($AE558:$AE558,$AC559,AX558:AX558,$AI$2),0)),0)),0)</f>
        <v>0</v>
      </c>
    </row>
    <row r="560" spans="29:76" x14ac:dyDescent="0.25">
      <c r="AC560" s="1">
        <f t="shared" si="140"/>
        <v>0</v>
      </c>
      <c r="AD560" s="1">
        <f>IFERROR(IF(LEN(AK560)&gt;=1,VLOOKUP(HLOOKUP(AK560,PROFILE!$K$5:$V$8,4,0),PROFILE!$F$1:$G$3,2,0),0),0)</f>
        <v>0</v>
      </c>
      <c r="AE560" s="1">
        <f t="shared" si="141"/>
        <v>0</v>
      </c>
      <c r="AF560" s="1">
        <v>547</v>
      </c>
      <c r="AI560" s="1" t="str">
        <f>IFERROR(IF($AH560&gt;=1,VLOOKUP($AG560,STUDENT!$O$8:$Z$1507,3,0),""),"")</f>
        <v/>
      </c>
      <c r="AJ560" s="1" t="str">
        <f>IFERROR(IF($AH560&gt;=1,VLOOKUP($AG560,STUDENT!$O$8:$Z$1507,4,0),""),"")</f>
        <v/>
      </c>
      <c r="AK560" s="1" t="str">
        <f>IFERROR(IF($AH560&gt;=1,VLOOKUP($AG560,STUDENT!$O$8:$Z$1507,6,0),""),"")</f>
        <v/>
      </c>
      <c r="AL560" s="1" t="str">
        <f t="shared" si="142"/>
        <v/>
      </c>
      <c r="AM560" s="1" t="str">
        <f t="shared" si="143"/>
        <v/>
      </c>
      <c r="AN560" s="1" t="str">
        <f t="shared" si="144"/>
        <v/>
      </c>
      <c r="AO560" s="1" t="str">
        <f t="shared" si="145"/>
        <v/>
      </c>
      <c r="AP560" s="1" t="str">
        <f t="shared" si="146"/>
        <v/>
      </c>
      <c r="AQ560" s="1" t="str">
        <f t="shared" si="147"/>
        <v/>
      </c>
      <c r="AR560" s="1" t="str">
        <f t="shared" si="148"/>
        <v/>
      </c>
      <c r="AS560" s="1" t="str">
        <f t="shared" si="149"/>
        <v/>
      </c>
      <c r="AT560" s="1" t="str">
        <f t="shared" si="150"/>
        <v/>
      </c>
      <c r="AU560" s="1" t="str">
        <f t="shared" si="151"/>
        <v/>
      </c>
      <c r="AV560" s="1" t="str">
        <f t="shared" si="152"/>
        <v/>
      </c>
      <c r="AW560" s="1" t="str">
        <f t="shared" si="153"/>
        <v/>
      </c>
      <c r="AX560" s="1" t="str">
        <f t="shared" si="154"/>
        <v/>
      </c>
      <c r="AY560" s="1">
        <f>IFERROR(IF($AE560&gt;$AE559,VLOOKUP($AC560+AL$1,STOCK!$F$10:$AB$209,16,0),IF($AE560=$AE559,(IF(AY559&gt;=1,AY559-COUNTIFS($AE559:$AE559,$AC560,AL559:AL559,$AI$1),0)),0)),0)</f>
        <v>0</v>
      </c>
      <c r="AZ560" s="1">
        <f>IFERROR(IF($AE560&gt;$AE559,VLOOKUP($AC560+AM$1,STOCK!$F$10:$AB$209,16,0),IF($AE560=$AE559,(IF(AZ559&gt;=1,AZ559-COUNTIFS($AE559:$AE559,$AC560,AM559:AM559,$AI$1),0)),0)),0)</f>
        <v>0</v>
      </c>
      <c r="BA560" s="1">
        <f>IFERROR(IF($AE560&gt;$AE559,VLOOKUP($AC560+AN$1,STOCK!$F$10:$AB$209,16,0),IF($AE560=$AE559,(IF(BA559&gt;=1,BA559-COUNTIFS($AE559:$AE559,$AC560,AN559:AN559,$AI$1),0)),0)),0)</f>
        <v>0</v>
      </c>
      <c r="BB560" s="1">
        <f>IFERROR(IF($AE560&gt;$AE559,VLOOKUP($AC560+AO$1,STOCK!$F$10:$AB$209,16,0),IF($AE560=$AE559,(IF(BB559&gt;=1,BB559-COUNTIFS($AE559:$AE559,$AC560,AO559:AO559,$AI$1),0)),0)),0)</f>
        <v>0</v>
      </c>
      <c r="BC560" s="1">
        <f>IFERROR(IF($AE560&gt;$AE559,VLOOKUP($AC560+AP$1,STOCK!$F$10:$AB$209,16,0),IF($AE560=$AE559,(IF(BC559&gt;=1,BC559-COUNTIFS($AE559:$AE559,$AC560,AP559:AP559,$AI$1),0)),0)),0)</f>
        <v>0</v>
      </c>
      <c r="BD560" s="1">
        <f>IFERROR(IF($AE560&gt;$AE559,VLOOKUP($AC560+AQ$1,STOCK!$F$10:$AB$209,16,0),IF($AE560=$AE559,(IF(BD559&gt;=1,BD559-COUNTIFS($AE559:$AE559,$AC560,AQ559:AQ559,$AI$1),0)),0)),0)</f>
        <v>0</v>
      </c>
      <c r="BE560" s="1">
        <f>IFERROR(IF($AE560&gt;$AE559,VLOOKUP($AC560+AR$1,STOCK!$F$10:$AB$209,16,0),IF($AE560=$AE559,(IF(BE559&gt;=1,BE559-COUNTIFS($AE559:$AE559,$AC560,AR559:AR559,$AI$1),0)),0)),0)</f>
        <v>0</v>
      </c>
      <c r="BF560" s="1">
        <f>IFERROR(IF($AE560&gt;$AE559,VLOOKUP($AC560+AS$1,STOCK!$F$10:$AB$209,16,0),IF($AE560=$AE559,(IF(BF559&gt;=1,BF559-COUNTIFS($AE559:$AE559,$AC560,AS559:AS559,$AI$1),0)),0)),0)</f>
        <v>0</v>
      </c>
      <c r="BG560" s="1">
        <f>IFERROR(IF($AE560&gt;$AE559,VLOOKUP($AC560+AT$1,STOCK!$F$10:$AB$209,16,0),IF($AE560=$AE559,(IF(BG559&gt;=1,BG559-COUNTIFS($AE559:$AE559,$AC560,AT559:AT559,$AI$1),0)),0)),0)</f>
        <v>0</v>
      </c>
      <c r="BH560" s="1">
        <f>IFERROR(IF($AE560&gt;$AE559,VLOOKUP($AC560+AU$1,STOCK!$F$10:$AB$209,16,0),IF($AE560=$AE559,(IF(BH559&gt;=1,BH559-COUNTIFS($AE559:$AE559,$AC560,AU559:AU559,$AI$1),0)),0)),0)</f>
        <v>0</v>
      </c>
      <c r="BI560" s="1">
        <f>IFERROR(IF($AE560&gt;$AE559,VLOOKUP($AC560+AV$1,STOCK!$F$10:$AB$209,16,0),IF($AE560=$AE559,(IF(BI559&gt;=1,BI559-COUNTIFS($AE559:$AE559,$AC560,AV559:AV559,$AI$1),0)),0)),0)</f>
        <v>0</v>
      </c>
      <c r="BJ560" s="1">
        <f>IFERROR(IF($AE560&gt;$AE559,VLOOKUP($AC560+AW$1,STOCK!$F$10:$AB$209,16,0),IF($AE560=$AE559,(IF(BJ559&gt;=1,BJ559-COUNTIFS($AE559:$AE559,$AC560,AW559:AW559,$AI$1),0)),0)),0)</f>
        <v>0</v>
      </c>
      <c r="BK560" s="1">
        <f>IFERROR(IF($AE560&gt;$AE559,VLOOKUP($AC560+AX$1,STOCK!$F$10:$AB$209,16,0),IF($AE560=$AE559,(IF(BK559&gt;=1,BK559-COUNTIFS($AE559:$AE559,$AC560,AX559:AX559,$AI$1),0)),0)),0)</f>
        <v>0</v>
      </c>
      <c r="BL560" s="1">
        <f>IFERROR(IF($AE560&gt;$AE559,VLOOKUP($AC560+AL$1,STOCK!$F$10:$AB$209,17,0),IF($AE560=$AE559,(IF(BL559&gt;=1,BL559-COUNTIFS($AE559:$AE559,$AC560,AL559:AL559,$AI$2),0)),0)),0)</f>
        <v>0</v>
      </c>
      <c r="BM560" s="1">
        <f>IFERROR(IF($AE560&gt;$AE559,VLOOKUP($AC560+AM$1,STOCK!$F$10:$AB$209,17,0),IF($AE560=$AE559,(IF(BM559&gt;=1,BM559-COUNTIFS($AE559:$AE559,$AC560,AM559:AM559,$AI$2),0)),0)),0)</f>
        <v>0</v>
      </c>
      <c r="BN560" s="1">
        <f>IFERROR(IF($AE560&gt;$AE559,VLOOKUP($AC560+AN$1,STOCK!$F$10:$AB$209,17,0),IF($AE560=$AE559,(IF(BN559&gt;=1,BN559-COUNTIFS($AE559:$AE559,$AC560,AN559:AN559,$AI$2),0)),0)),0)</f>
        <v>0</v>
      </c>
      <c r="BO560" s="1">
        <f>IFERROR(IF($AE560&gt;$AE559,VLOOKUP($AC560+AO$1,STOCK!$F$10:$AB$209,17,0),IF($AE560=$AE559,(IF(BO559&gt;=1,BO559-COUNTIFS($AE559:$AE559,$AC560,AO559:AO559,$AI$2),0)),0)),0)</f>
        <v>0</v>
      </c>
      <c r="BP560" s="1">
        <f>IFERROR(IF($AE560&gt;$AE559,VLOOKUP($AC560+AP$1,STOCK!$F$10:$AB$209,17,0),IF($AE560=$AE559,(IF(BP559&gt;=1,BP559-COUNTIFS($AE559:$AE559,$AC560,AP559:AP559,$AI$2),0)),0)),0)</f>
        <v>0</v>
      </c>
      <c r="BQ560" s="1">
        <f>IFERROR(IF($AE560&gt;$AE559,VLOOKUP($AC560+AQ$1,STOCK!$F$10:$AB$209,17,0),IF($AE560=$AE559,(IF(BQ559&gt;=1,BQ559-COUNTIFS($AE559:$AE559,$AC560,AQ559:AQ559,$AI$2),0)),0)),0)</f>
        <v>0</v>
      </c>
      <c r="BR560" s="1">
        <f>IFERROR(IF($AE560&gt;$AE559,VLOOKUP($AC560+AR$1,STOCK!$F$10:$AB$209,17,0),IF($AE560=$AE559,(IF(BR559&gt;=1,BR559-COUNTIFS($AE559:$AE559,$AC560,AR559:AR559,$AI$2),0)),0)),0)</f>
        <v>0</v>
      </c>
      <c r="BS560" s="1">
        <f>IFERROR(IF($AE560&gt;$AE559,VLOOKUP($AC560+AS$1,STOCK!$F$10:$AB$209,17,0),IF($AE560=$AE559,(IF(BS559&gt;=1,BS559-COUNTIFS($AE559:$AE559,$AC560,AS559:AS559,$AI$2),0)),0)),0)</f>
        <v>0</v>
      </c>
      <c r="BT560" s="1">
        <f>IFERROR(IF($AE560&gt;$AE559,VLOOKUP($AC560+AT$1,STOCK!$F$10:$AB$209,17,0),IF($AE560=$AE559,(IF(BT559&gt;=1,BT559-COUNTIFS($AE559:$AE559,$AC560,AT559:AT559,$AI$2),0)),0)),0)</f>
        <v>0</v>
      </c>
      <c r="BU560" s="1">
        <f>IFERROR(IF($AE560&gt;$AE559,VLOOKUP($AC560+AU$1,STOCK!$F$10:$AB$209,17,0),IF($AE560=$AE559,(IF(BU559&gt;=1,BU559-COUNTIFS($AE559:$AE559,$AC560,AU559:AU559,$AI$2),0)),0)),0)</f>
        <v>0</v>
      </c>
      <c r="BV560" s="1">
        <f>IFERROR(IF($AE560&gt;$AE559,VLOOKUP($AC560+AV$1,STOCK!$F$10:$AB$209,17,0),IF($AE560=$AE559,(IF(BV559&gt;=1,BV559-COUNTIFS($AE559:$AE559,$AC560,AV559:AV559,$AI$2),0)),0)),0)</f>
        <v>0</v>
      </c>
      <c r="BW560" s="1">
        <f>IFERROR(IF($AE560&gt;$AE559,VLOOKUP($AC560+AW$1,STOCK!$F$10:$AB$209,17,0),IF($AE560=$AE559,(IF(BW559&gt;=1,BW559-COUNTIFS($AE559:$AE559,$AC560,AW559:AW559,$AI$2),0)),0)),0)</f>
        <v>0</v>
      </c>
      <c r="BX560" s="1">
        <f>IFERROR(IF($AE560&gt;$AE559,VLOOKUP($AC560+AX$1,STOCK!$F$10:$AB$209,17,0),IF($AE560=$AE559,(IF(BX559&gt;=1,BX559-COUNTIFS($AE559:$AE559,$AC560,AX559:AX559,$AI$2),0)),0)),0)</f>
        <v>0</v>
      </c>
    </row>
    <row r="561" spans="29:76" x14ac:dyDescent="0.25">
      <c r="AC561" s="1">
        <f t="shared" si="140"/>
        <v>0</v>
      </c>
      <c r="AD561" s="1">
        <f>IFERROR(IF(LEN(AK561)&gt;=1,VLOOKUP(HLOOKUP(AK561,PROFILE!$K$5:$V$8,4,0),PROFILE!$F$1:$G$3,2,0),0),0)</f>
        <v>0</v>
      </c>
      <c r="AE561" s="1">
        <f t="shared" si="141"/>
        <v>0</v>
      </c>
      <c r="AF561" s="1">
        <v>548</v>
      </c>
      <c r="AI561" s="1" t="str">
        <f>IFERROR(IF($AH561&gt;=1,VLOOKUP($AG561,STUDENT!$O$8:$Z$1507,3,0),""),"")</f>
        <v/>
      </c>
      <c r="AJ561" s="1" t="str">
        <f>IFERROR(IF($AH561&gt;=1,VLOOKUP($AG561,STUDENT!$O$8:$Z$1507,4,0),""),"")</f>
        <v/>
      </c>
      <c r="AK561" s="1" t="str">
        <f>IFERROR(IF($AH561&gt;=1,VLOOKUP($AG561,STUDENT!$O$8:$Z$1507,6,0),""),"")</f>
        <v/>
      </c>
      <c r="AL561" s="1" t="str">
        <f t="shared" si="142"/>
        <v/>
      </c>
      <c r="AM561" s="1" t="str">
        <f t="shared" si="143"/>
        <v/>
      </c>
      <c r="AN561" s="1" t="str">
        <f t="shared" si="144"/>
        <v/>
      </c>
      <c r="AO561" s="1" t="str">
        <f t="shared" si="145"/>
        <v/>
      </c>
      <c r="AP561" s="1" t="str">
        <f t="shared" si="146"/>
        <v/>
      </c>
      <c r="AQ561" s="1" t="str">
        <f t="shared" si="147"/>
        <v/>
      </c>
      <c r="AR561" s="1" t="str">
        <f t="shared" si="148"/>
        <v/>
      </c>
      <c r="AS561" s="1" t="str">
        <f t="shared" si="149"/>
        <v/>
      </c>
      <c r="AT561" s="1" t="str">
        <f t="shared" si="150"/>
        <v/>
      </c>
      <c r="AU561" s="1" t="str">
        <f t="shared" si="151"/>
        <v/>
      </c>
      <c r="AV561" s="1" t="str">
        <f t="shared" si="152"/>
        <v/>
      </c>
      <c r="AW561" s="1" t="str">
        <f t="shared" si="153"/>
        <v/>
      </c>
      <c r="AX561" s="1" t="str">
        <f t="shared" si="154"/>
        <v/>
      </c>
      <c r="AY561" s="1">
        <f>IFERROR(IF($AE561&gt;$AE560,VLOOKUP($AC561+AL$1,STOCK!$F$10:$AB$209,16,0),IF($AE561=$AE560,(IF(AY560&gt;=1,AY560-COUNTIFS($AE560:$AE560,$AC561,AL560:AL560,$AI$1),0)),0)),0)</f>
        <v>0</v>
      </c>
      <c r="AZ561" s="1">
        <f>IFERROR(IF($AE561&gt;$AE560,VLOOKUP($AC561+AM$1,STOCK!$F$10:$AB$209,16,0),IF($AE561=$AE560,(IF(AZ560&gt;=1,AZ560-COUNTIFS($AE560:$AE560,$AC561,AM560:AM560,$AI$1),0)),0)),0)</f>
        <v>0</v>
      </c>
      <c r="BA561" s="1">
        <f>IFERROR(IF($AE561&gt;$AE560,VLOOKUP($AC561+AN$1,STOCK!$F$10:$AB$209,16,0),IF($AE561=$AE560,(IF(BA560&gt;=1,BA560-COUNTIFS($AE560:$AE560,$AC561,AN560:AN560,$AI$1),0)),0)),0)</f>
        <v>0</v>
      </c>
      <c r="BB561" s="1">
        <f>IFERROR(IF($AE561&gt;$AE560,VLOOKUP($AC561+AO$1,STOCK!$F$10:$AB$209,16,0),IF($AE561=$AE560,(IF(BB560&gt;=1,BB560-COUNTIFS($AE560:$AE560,$AC561,AO560:AO560,$AI$1),0)),0)),0)</f>
        <v>0</v>
      </c>
      <c r="BC561" s="1">
        <f>IFERROR(IF($AE561&gt;$AE560,VLOOKUP($AC561+AP$1,STOCK!$F$10:$AB$209,16,0),IF($AE561=$AE560,(IF(BC560&gt;=1,BC560-COUNTIFS($AE560:$AE560,$AC561,AP560:AP560,$AI$1),0)),0)),0)</f>
        <v>0</v>
      </c>
      <c r="BD561" s="1">
        <f>IFERROR(IF($AE561&gt;$AE560,VLOOKUP($AC561+AQ$1,STOCK!$F$10:$AB$209,16,0),IF($AE561=$AE560,(IF(BD560&gt;=1,BD560-COUNTIFS($AE560:$AE560,$AC561,AQ560:AQ560,$AI$1),0)),0)),0)</f>
        <v>0</v>
      </c>
      <c r="BE561" s="1">
        <f>IFERROR(IF($AE561&gt;$AE560,VLOOKUP($AC561+AR$1,STOCK!$F$10:$AB$209,16,0),IF($AE561=$AE560,(IF(BE560&gt;=1,BE560-COUNTIFS($AE560:$AE560,$AC561,AR560:AR560,$AI$1),0)),0)),0)</f>
        <v>0</v>
      </c>
      <c r="BF561" s="1">
        <f>IFERROR(IF($AE561&gt;$AE560,VLOOKUP($AC561+AS$1,STOCK!$F$10:$AB$209,16,0),IF($AE561=$AE560,(IF(BF560&gt;=1,BF560-COUNTIFS($AE560:$AE560,$AC561,AS560:AS560,$AI$1),0)),0)),0)</f>
        <v>0</v>
      </c>
      <c r="BG561" s="1">
        <f>IFERROR(IF($AE561&gt;$AE560,VLOOKUP($AC561+AT$1,STOCK!$F$10:$AB$209,16,0),IF($AE561=$AE560,(IF(BG560&gt;=1,BG560-COUNTIFS($AE560:$AE560,$AC561,AT560:AT560,$AI$1),0)),0)),0)</f>
        <v>0</v>
      </c>
      <c r="BH561" s="1">
        <f>IFERROR(IF($AE561&gt;$AE560,VLOOKUP($AC561+AU$1,STOCK!$F$10:$AB$209,16,0),IF($AE561=$AE560,(IF(BH560&gt;=1,BH560-COUNTIFS($AE560:$AE560,$AC561,AU560:AU560,$AI$1),0)),0)),0)</f>
        <v>0</v>
      </c>
      <c r="BI561" s="1">
        <f>IFERROR(IF($AE561&gt;$AE560,VLOOKUP($AC561+AV$1,STOCK!$F$10:$AB$209,16,0),IF($AE561=$AE560,(IF(BI560&gt;=1,BI560-COUNTIFS($AE560:$AE560,$AC561,AV560:AV560,$AI$1),0)),0)),0)</f>
        <v>0</v>
      </c>
      <c r="BJ561" s="1">
        <f>IFERROR(IF($AE561&gt;$AE560,VLOOKUP($AC561+AW$1,STOCK!$F$10:$AB$209,16,0),IF($AE561=$AE560,(IF(BJ560&gt;=1,BJ560-COUNTIFS($AE560:$AE560,$AC561,AW560:AW560,$AI$1),0)),0)),0)</f>
        <v>0</v>
      </c>
      <c r="BK561" s="1">
        <f>IFERROR(IF($AE561&gt;$AE560,VLOOKUP($AC561+AX$1,STOCK!$F$10:$AB$209,16,0),IF($AE561=$AE560,(IF(BK560&gt;=1,BK560-COUNTIFS($AE560:$AE560,$AC561,AX560:AX560,$AI$1),0)),0)),0)</f>
        <v>0</v>
      </c>
      <c r="BL561" s="1">
        <f>IFERROR(IF($AE561&gt;$AE560,VLOOKUP($AC561+AL$1,STOCK!$F$10:$AB$209,17,0),IF($AE561=$AE560,(IF(BL560&gt;=1,BL560-COUNTIFS($AE560:$AE560,$AC561,AL560:AL560,$AI$2),0)),0)),0)</f>
        <v>0</v>
      </c>
      <c r="BM561" s="1">
        <f>IFERROR(IF($AE561&gt;$AE560,VLOOKUP($AC561+AM$1,STOCK!$F$10:$AB$209,17,0),IF($AE561=$AE560,(IF(BM560&gt;=1,BM560-COUNTIFS($AE560:$AE560,$AC561,AM560:AM560,$AI$2),0)),0)),0)</f>
        <v>0</v>
      </c>
      <c r="BN561" s="1">
        <f>IFERROR(IF($AE561&gt;$AE560,VLOOKUP($AC561+AN$1,STOCK!$F$10:$AB$209,17,0),IF($AE561=$AE560,(IF(BN560&gt;=1,BN560-COUNTIFS($AE560:$AE560,$AC561,AN560:AN560,$AI$2),0)),0)),0)</f>
        <v>0</v>
      </c>
      <c r="BO561" s="1">
        <f>IFERROR(IF($AE561&gt;$AE560,VLOOKUP($AC561+AO$1,STOCK!$F$10:$AB$209,17,0),IF($AE561=$AE560,(IF(BO560&gt;=1,BO560-COUNTIFS($AE560:$AE560,$AC561,AO560:AO560,$AI$2),0)),0)),0)</f>
        <v>0</v>
      </c>
      <c r="BP561" s="1">
        <f>IFERROR(IF($AE561&gt;$AE560,VLOOKUP($AC561+AP$1,STOCK!$F$10:$AB$209,17,0),IF($AE561=$AE560,(IF(BP560&gt;=1,BP560-COUNTIFS($AE560:$AE560,$AC561,AP560:AP560,$AI$2),0)),0)),0)</f>
        <v>0</v>
      </c>
      <c r="BQ561" s="1">
        <f>IFERROR(IF($AE561&gt;$AE560,VLOOKUP($AC561+AQ$1,STOCK!$F$10:$AB$209,17,0),IF($AE561=$AE560,(IF(BQ560&gt;=1,BQ560-COUNTIFS($AE560:$AE560,$AC561,AQ560:AQ560,$AI$2),0)),0)),0)</f>
        <v>0</v>
      </c>
      <c r="BR561" s="1">
        <f>IFERROR(IF($AE561&gt;$AE560,VLOOKUP($AC561+AR$1,STOCK!$F$10:$AB$209,17,0),IF($AE561=$AE560,(IF(BR560&gt;=1,BR560-COUNTIFS($AE560:$AE560,$AC561,AR560:AR560,$AI$2),0)),0)),0)</f>
        <v>0</v>
      </c>
      <c r="BS561" s="1">
        <f>IFERROR(IF($AE561&gt;$AE560,VLOOKUP($AC561+AS$1,STOCK!$F$10:$AB$209,17,0),IF($AE561=$AE560,(IF(BS560&gt;=1,BS560-COUNTIFS($AE560:$AE560,$AC561,AS560:AS560,$AI$2),0)),0)),0)</f>
        <v>0</v>
      </c>
      <c r="BT561" s="1">
        <f>IFERROR(IF($AE561&gt;$AE560,VLOOKUP($AC561+AT$1,STOCK!$F$10:$AB$209,17,0),IF($AE561=$AE560,(IF(BT560&gt;=1,BT560-COUNTIFS($AE560:$AE560,$AC561,AT560:AT560,$AI$2),0)),0)),0)</f>
        <v>0</v>
      </c>
      <c r="BU561" s="1">
        <f>IFERROR(IF($AE561&gt;$AE560,VLOOKUP($AC561+AU$1,STOCK!$F$10:$AB$209,17,0),IF($AE561=$AE560,(IF(BU560&gt;=1,BU560-COUNTIFS($AE560:$AE560,$AC561,AU560:AU560,$AI$2),0)),0)),0)</f>
        <v>0</v>
      </c>
      <c r="BV561" s="1">
        <f>IFERROR(IF($AE561&gt;$AE560,VLOOKUP($AC561+AV$1,STOCK!$F$10:$AB$209,17,0),IF($AE561=$AE560,(IF(BV560&gt;=1,BV560-COUNTIFS($AE560:$AE560,$AC561,AV560:AV560,$AI$2),0)),0)),0)</f>
        <v>0</v>
      </c>
      <c r="BW561" s="1">
        <f>IFERROR(IF($AE561&gt;$AE560,VLOOKUP($AC561+AW$1,STOCK!$F$10:$AB$209,17,0),IF($AE561=$AE560,(IF(BW560&gt;=1,BW560-COUNTIFS($AE560:$AE560,$AC561,AW560:AW560,$AI$2),0)),0)),0)</f>
        <v>0</v>
      </c>
      <c r="BX561" s="1">
        <f>IFERROR(IF($AE561&gt;$AE560,VLOOKUP($AC561+AX$1,STOCK!$F$10:$AB$209,17,0),IF($AE561=$AE560,(IF(BX560&gt;=1,BX560-COUNTIFS($AE560:$AE560,$AC561,AX560:AX560,$AI$2),0)),0)),0)</f>
        <v>0</v>
      </c>
    </row>
    <row r="562" spans="29:76" x14ac:dyDescent="0.25">
      <c r="AC562" s="1">
        <f t="shared" si="140"/>
        <v>0</v>
      </c>
      <c r="AD562" s="1">
        <f>IFERROR(IF(LEN(AK562)&gt;=1,VLOOKUP(HLOOKUP(AK562,PROFILE!$K$5:$V$8,4,0),PROFILE!$F$1:$G$3,2,0),0),0)</f>
        <v>0</v>
      </c>
      <c r="AE562" s="1">
        <f t="shared" si="141"/>
        <v>0</v>
      </c>
      <c r="AF562" s="1">
        <v>549</v>
      </c>
      <c r="AI562" s="1" t="str">
        <f>IFERROR(IF($AH562&gt;=1,VLOOKUP($AG562,STUDENT!$O$8:$Z$1507,3,0),""),"")</f>
        <v/>
      </c>
      <c r="AJ562" s="1" t="str">
        <f>IFERROR(IF($AH562&gt;=1,VLOOKUP($AG562,STUDENT!$O$8:$Z$1507,4,0),""),"")</f>
        <v/>
      </c>
      <c r="AK562" s="1" t="str">
        <f>IFERROR(IF($AH562&gt;=1,VLOOKUP($AG562,STUDENT!$O$8:$Z$1507,6,0),""),"")</f>
        <v/>
      </c>
      <c r="AL562" s="1" t="str">
        <f t="shared" si="142"/>
        <v/>
      </c>
      <c r="AM562" s="1" t="str">
        <f t="shared" si="143"/>
        <v/>
      </c>
      <c r="AN562" s="1" t="str">
        <f t="shared" si="144"/>
        <v/>
      </c>
      <c r="AO562" s="1" t="str">
        <f t="shared" si="145"/>
        <v/>
      </c>
      <c r="AP562" s="1" t="str">
        <f t="shared" si="146"/>
        <v/>
      </c>
      <c r="AQ562" s="1" t="str">
        <f t="shared" si="147"/>
        <v/>
      </c>
      <c r="AR562" s="1" t="str">
        <f t="shared" si="148"/>
        <v/>
      </c>
      <c r="AS562" s="1" t="str">
        <f t="shared" si="149"/>
        <v/>
      </c>
      <c r="AT562" s="1" t="str">
        <f t="shared" si="150"/>
        <v/>
      </c>
      <c r="AU562" s="1" t="str">
        <f t="shared" si="151"/>
        <v/>
      </c>
      <c r="AV562" s="1" t="str">
        <f t="shared" si="152"/>
        <v/>
      </c>
      <c r="AW562" s="1" t="str">
        <f t="shared" si="153"/>
        <v/>
      </c>
      <c r="AX562" s="1" t="str">
        <f t="shared" si="154"/>
        <v/>
      </c>
      <c r="AY562" s="1">
        <f>IFERROR(IF($AE562&gt;$AE561,VLOOKUP($AC562+AL$1,STOCK!$F$10:$AB$209,16,0),IF($AE562=$AE561,(IF(AY561&gt;=1,AY561-COUNTIFS($AE561:$AE561,$AC562,AL561:AL561,$AI$1),0)),0)),0)</f>
        <v>0</v>
      </c>
      <c r="AZ562" s="1">
        <f>IFERROR(IF($AE562&gt;$AE561,VLOOKUP($AC562+AM$1,STOCK!$F$10:$AB$209,16,0),IF($AE562=$AE561,(IF(AZ561&gt;=1,AZ561-COUNTIFS($AE561:$AE561,$AC562,AM561:AM561,$AI$1),0)),0)),0)</f>
        <v>0</v>
      </c>
      <c r="BA562" s="1">
        <f>IFERROR(IF($AE562&gt;$AE561,VLOOKUP($AC562+AN$1,STOCK!$F$10:$AB$209,16,0),IF($AE562=$AE561,(IF(BA561&gt;=1,BA561-COUNTIFS($AE561:$AE561,$AC562,AN561:AN561,$AI$1),0)),0)),0)</f>
        <v>0</v>
      </c>
      <c r="BB562" s="1">
        <f>IFERROR(IF($AE562&gt;$AE561,VLOOKUP($AC562+AO$1,STOCK!$F$10:$AB$209,16,0),IF($AE562=$AE561,(IF(BB561&gt;=1,BB561-COUNTIFS($AE561:$AE561,$AC562,AO561:AO561,$AI$1),0)),0)),0)</f>
        <v>0</v>
      </c>
      <c r="BC562" s="1">
        <f>IFERROR(IF($AE562&gt;$AE561,VLOOKUP($AC562+AP$1,STOCK!$F$10:$AB$209,16,0),IF($AE562=$AE561,(IF(BC561&gt;=1,BC561-COUNTIFS($AE561:$AE561,$AC562,AP561:AP561,$AI$1),0)),0)),0)</f>
        <v>0</v>
      </c>
      <c r="BD562" s="1">
        <f>IFERROR(IF($AE562&gt;$AE561,VLOOKUP($AC562+AQ$1,STOCK!$F$10:$AB$209,16,0),IF($AE562=$AE561,(IF(BD561&gt;=1,BD561-COUNTIFS($AE561:$AE561,$AC562,AQ561:AQ561,$AI$1),0)),0)),0)</f>
        <v>0</v>
      </c>
      <c r="BE562" s="1">
        <f>IFERROR(IF($AE562&gt;$AE561,VLOOKUP($AC562+AR$1,STOCK!$F$10:$AB$209,16,0),IF($AE562=$AE561,(IF(BE561&gt;=1,BE561-COUNTIFS($AE561:$AE561,$AC562,AR561:AR561,$AI$1),0)),0)),0)</f>
        <v>0</v>
      </c>
      <c r="BF562" s="1">
        <f>IFERROR(IF($AE562&gt;$AE561,VLOOKUP($AC562+AS$1,STOCK!$F$10:$AB$209,16,0),IF($AE562=$AE561,(IF(BF561&gt;=1,BF561-COUNTIFS($AE561:$AE561,$AC562,AS561:AS561,$AI$1),0)),0)),0)</f>
        <v>0</v>
      </c>
      <c r="BG562" s="1">
        <f>IFERROR(IF($AE562&gt;$AE561,VLOOKUP($AC562+AT$1,STOCK!$F$10:$AB$209,16,0),IF($AE562=$AE561,(IF(BG561&gt;=1,BG561-COUNTIFS($AE561:$AE561,$AC562,AT561:AT561,$AI$1),0)),0)),0)</f>
        <v>0</v>
      </c>
      <c r="BH562" s="1">
        <f>IFERROR(IF($AE562&gt;$AE561,VLOOKUP($AC562+AU$1,STOCK!$F$10:$AB$209,16,0),IF($AE562=$AE561,(IF(BH561&gt;=1,BH561-COUNTIFS($AE561:$AE561,$AC562,AU561:AU561,$AI$1),0)),0)),0)</f>
        <v>0</v>
      </c>
      <c r="BI562" s="1">
        <f>IFERROR(IF($AE562&gt;$AE561,VLOOKUP($AC562+AV$1,STOCK!$F$10:$AB$209,16,0),IF($AE562=$AE561,(IF(BI561&gt;=1,BI561-COUNTIFS($AE561:$AE561,$AC562,AV561:AV561,$AI$1),0)),0)),0)</f>
        <v>0</v>
      </c>
      <c r="BJ562" s="1">
        <f>IFERROR(IF($AE562&gt;$AE561,VLOOKUP($AC562+AW$1,STOCK!$F$10:$AB$209,16,0),IF($AE562=$AE561,(IF(BJ561&gt;=1,BJ561-COUNTIFS($AE561:$AE561,$AC562,AW561:AW561,$AI$1),0)),0)),0)</f>
        <v>0</v>
      </c>
      <c r="BK562" s="1">
        <f>IFERROR(IF($AE562&gt;$AE561,VLOOKUP($AC562+AX$1,STOCK!$F$10:$AB$209,16,0),IF($AE562=$AE561,(IF(BK561&gt;=1,BK561-COUNTIFS($AE561:$AE561,$AC562,AX561:AX561,$AI$1),0)),0)),0)</f>
        <v>0</v>
      </c>
      <c r="BL562" s="1">
        <f>IFERROR(IF($AE562&gt;$AE561,VLOOKUP($AC562+AL$1,STOCK!$F$10:$AB$209,17,0),IF($AE562=$AE561,(IF(BL561&gt;=1,BL561-COUNTIFS($AE561:$AE561,$AC562,AL561:AL561,$AI$2),0)),0)),0)</f>
        <v>0</v>
      </c>
      <c r="BM562" s="1">
        <f>IFERROR(IF($AE562&gt;$AE561,VLOOKUP($AC562+AM$1,STOCK!$F$10:$AB$209,17,0),IF($AE562=$AE561,(IF(BM561&gt;=1,BM561-COUNTIFS($AE561:$AE561,$AC562,AM561:AM561,$AI$2),0)),0)),0)</f>
        <v>0</v>
      </c>
      <c r="BN562" s="1">
        <f>IFERROR(IF($AE562&gt;$AE561,VLOOKUP($AC562+AN$1,STOCK!$F$10:$AB$209,17,0),IF($AE562=$AE561,(IF(BN561&gt;=1,BN561-COUNTIFS($AE561:$AE561,$AC562,AN561:AN561,$AI$2),0)),0)),0)</f>
        <v>0</v>
      </c>
      <c r="BO562" s="1">
        <f>IFERROR(IF($AE562&gt;$AE561,VLOOKUP($AC562+AO$1,STOCK!$F$10:$AB$209,17,0),IF($AE562=$AE561,(IF(BO561&gt;=1,BO561-COUNTIFS($AE561:$AE561,$AC562,AO561:AO561,$AI$2),0)),0)),0)</f>
        <v>0</v>
      </c>
      <c r="BP562" s="1">
        <f>IFERROR(IF($AE562&gt;$AE561,VLOOKUP($AC562+AP$1,STOCK!$F$10:$AB$209,17,0),IF($AE562=$AE561,(IF(BP561&gt;=1,BP561-COUNTIFS($AE561:$AE561,$AC562,AP561:AP561,$AI$2),0)),0)),0)</f>
        <v>0</v>
      </c>
      <c r="BQ562" s="1">
        <f>IFERROR(IF($AE562&gt;$AE561,VLOOKUP($AC562+AQ$1,STOCK!$F$10:$AB$209,17,0),IF($AE562=$AE561,(IF(BQ561&gt;=1,BQ561-COUNTIFS($AE561:$AE561,$AC562,AQ561:AQ561,$AI$2),0)),0)),0)</f>
        <v>0</v>
      </c>
      <c r="BR562" s="1">
        <f>IFERROR(IF($AE562&gt;$AE561,VLOOKUP($AC562+AR$1,STOCK!$F$10:$AB$209,17,0),IF($AE562=$AE561,(IF(BR561&gt;=1,BR561-COUNTIFS($AE561:$AE561,$AC562,AR561:AR561,$AI$2),0)),0)),0)</f>
        <v>0</v>
      </c>
      <c r="BS562" s="1">
        <f>IFERROR(IF($AE562&gt;$AE561,VLOOKUP($AC562+AS$1,STOCK!$F$10:$AB$209,17,0),IF($AE562=$AE561,(IF(BS561&gt;=1,BS561-COUNTIFS($AE561:$AE561,$AC562,AS561:AS561,$AI$2),0)),0)),0)</f>
        <v>0</v>
      </c>
      <c r="BT562" s="1">
        <f>IFERROR(IF($AE562&gt;$AE561,VLOOKUP($AC562+AT$1,STOCK!$F$10:$AB$209,17,0),IF($AE562=$AE561,(IF(BT561&gt;=1,BT561-COUNTIFS($AE561:$AE561,$AC562,AT561:AT561,$AI$2),0)),0)),0)</f>
        <v>0</v>
      </c>
      <c r="BU562" s="1">
        <f>IFERROR(IF($AE562&gt;$AE561,VLOOKUP($AC562+AU$1,STOCK!$F$10:$AB$209,17,0),IF($AE562=$AE561,(IF(BU561&gt;=1,BU561-COUNTIFS($AE561:$AE561,$AC562,AU561:AU561,$AI$2),0)),0)),0)</f>
        <v>0</v>
      </c>
      <c r="BV562" s="1">
        <f>IFERROR(IF($AE562&gt;$AE561,VLOOKUP($AC562+AV$1,STOCK!$F$10:$AB$209,17,0),IF($AE562=$AE561,(IF(BV561&gt;=1,BV561-COUNTIFS($AE561:$AE561,$AC562,AV561:AV561,$AI$2),0)),0)),0)</f>
        <v>0</v>
      </c>
      <c r="BW562" s="1">
        <f>IFERROR(IF($AE562&gt;$AE561,VLOOKUP($AC562+AW$1,STOCK!$F$10:$AB$209,17,0),IF($AE562=$AE561,(IF(BW561&gt;=1,BW561-COUNTIFS($AE561:$AE561,$AC562,AW561:AW561,$AI$2),0)),0)),0)</f>
        <v>0</v>
      </c>
      <c r="BX562" s="1">
        <f>IFERROR(IF($AE562&gt;$AE561,VLOOKUP($AC562+AX$1,STOCK!$F$10:$AB$209,17,0),IF($AE562=$AE561,(IF(BX561&gt;=1,BX561-COUNTIFS($AE561:$AE561,$AC562,AX561:AX561,$AI$2),0)),0)),0)</f>
        <v>0</v>
      </c>
    </row>
    <row r="563" spans="29:76" x14ac:dyDescent="0.25">
      <c r="AC563" s="1">
        <f t="shared" si="140"/>
        <v>0</v>
      </c>
      <c r="AD563" s="1">
        <f>IFERROR(IF(LEN(AK563)&gt;=1,VLOOKUP(HLOOKUP(AK563,PROFILE!$K$5:$V$8,4,0),PROFILE!$F$1:$G$3,2,0),0),0)</f>
        <v>0</v>
      </c>
      <c r="AE563" s="1">
        <f t="shared" si="141"/>
        <v>0</v>
      </c>
      <c r="AF563" s="1">
        <v>550</v>
      </c>
      <c r="AI563" s="1" t="str">
        <f>IFERROR(IF($AH563&gt;=1,VLOOKUP($AG563,STUDENT!$O$8:$Z$1507,3,0),""),"")</f>
        <v/>
      </c>
      <c r="AJ563" s="1" t="str">
        <f>IFERROR(IF($AH563&gt;=1,VLOOKUP($AG563,STUDENT!$O$8:$Z$1507,4,0),""),"")</f>
        <v/>
      </c>
      <c r="AK563" s="1" t="str">
        <f>IFERROR(IF($AH563&gt;=1,VLOOKUP($AG563,STUDENT!$O$8:$Z$1507,6,0),""),"")</f>
        <v/>
      </c>
      <c r="AL563" s="1" t="str">
        <f t="shared" si="142"/>
        <v/>
      </c>
      <c r="AM563" s="1" t="str">
        <f t="shared" si="143"/>
        <v/>
      </c>
      <c r="AN563" s="1" t="str">
        <f t="shared" si="144"/>
        <v/>
      </c>
      <c r="AO563" s="1" t="str">
        <f t="shared" si="145"/>
        <v/>
      </c>
      <c r="AP563" s="1" t="str">
        <f t="shared" si="146"/>
        <v/>
      </c>
      <c r="AQ563" s="1" t="str">
        <f t="shared" si="147"/>
        <v/>
      </c>
      <c r="AR563" s="1" t="str">
        <f t="shared" si="148"/>
        <v/>
      </c>
      <c r="AS563" s="1" t="str">
        <f t="shared" si="149"/>
        <v/>
      </c>
      <c r="AT563" s="1" t="str">
        <f t="shared" si="150"/>
        <v/>
      </c>
      <c r="AU563" s="1" t="str">
        <f t="shared" si="151"/>
        <v/>
      </c>
      <c r="AV563" s="1" t="str">
        <f t="shared" si="152"/>
        <v/>
      </c>
      <c r="AW563" s="1" t="str">
        <f t="shared" si="153"/>
        <v/>
      </c>
      <c r="AX563" s="1" t="str">
        <f t="shared" si="154"/>
        <v/>
      </c>
      <c r="AY563" s="1">
        <f>IFERROR(IF($AE563&gt;$AE562,VLOOKUP($AC563+AL$1,STOCK!$F$10:$AB$209,16,0),IF($AE563=$AE562,(IF(AY562&gt;=1,AY562-COUNTIFS($AE562:$AE562,$AC563,AL562:AL562,$AI$1),0)),0)),0)</f>
        <v>0</v>
      </c>
      <c r="AZ563" s="1">
        <f>IFERROR(IF($AE563&gt;$AE562,VLOOKUP($AC563+AM$1,STOCK!$F$10:$AB$209,16,0),IF($AE563=$AE562,(IF(AZ562&gt;=1,AZ562-COUNTIFS($AE562:$AE562,$AC563,AM562:AM562,$AI$1),0)),0)),0)</f>
        <v>0</v>
      </c>
      <c r="BA563" s="1">
        <f>IFERROR(IF($AE563&gt;$AE562,VLOOKUP($AC563+AN$1,STOCK!$F$10:$AB$209,16,0),IF($AE563=$AE562,(IF(BA562&gt;=1,BA562-COUNTIFS($AE562:$AE562,$AC563,AN562:AN562,$AI$1),0)),0)),0)</f>
        <v>0</v>
      </c>
      <c r="BB563" s="1">
        <f>IFERROR(IF($AE563&gt;$AE562,VLOOKUP($AC563+AO$1,STOCK!$F$10:$AB$209,16,0),IF($AE563=$AE562,(IF(BB562&gt;=1,BB562-COUNTIFS($AE562:$AE562,$AC563,AO562:AO562,$AI$1),0)),0)),0)</f>
        <v>0</v>
      </c>
      <c r="BC563" s="1">
        <f>IFERROR(IF($AE563&gt;$AE562,VLOOKUP($AC563+AP$1,STOCK!$F$10:$AB$209,16,0),IF($AE563=$AE562,(IF(BC562&gt;=1,BC562-COUNTIFS($AE562:$AE562,$AC563,AP562:AP562,$AI$1),0)),0)),0)</f>
        <v>0</v>
      </c>
      <c r="BD563" s="1">
        <f>IFERROR(IF($AE563&gt;$AE562,VLOOKUP($AC563+AQ$1,STOCK!$F$10:$AB$209,16,0),IF($AE563=$AE562,(IF(BD562&gt;=1,BD562-COUNTIFS($AE562:$AE562,$AC563,AQ562:AQ562,$AI$1),0)),0)),0)</f>
        <v>0</v>
      </c>
      <c r="BE563" s="1">
        <f>IFERROR(IF($AE563&gt;$AE562,VLOOKUP($AC563+AR$1,STOCK!$F$10:$AB$209,16,0),IF($AE563=$AE562,(IF(BE562&gt;=1,BE562-COUNTIFS($AE562:$AE562,$AC563,AR562:AR562,$AI$1),0)),0)),0)</f>
        <v>0</v>
      </c>
      <c r="BF563" s="1">
        <f>IFERROR(IF($AE563&gt;$AE562,VLOOKUP($AC563+AS$1,STOCK!$F$10:$AB$209,16,0),IF($AE563=$AE562,(IF(BF562&gt;=1,BF562-COUNTIFS($AE562:$AE562,$AC563,AS562:AS562,$AI$1),0)),0)),0)</f>
        <v>0</v>
      </c>
      <c r="BG563" s="1">
        <f>IFERROR(IF($AE563&gt;$AE562,VLOOKUP($AC563+AT$1,STOCK!$F$10:$AB$209,16,0),IF($AE563=$AE562,(IF(BG562&gt;=1,BG562-COUNTIFS($AE562:$AE562,$AC563,AT562:AT562,$AI$1),0)),0)),0)</f>
        <v>0</v>
      </c>
      <c r="BH563" s="1">
        <f>IFERROR(IF($AE563&gt;$AE562,VLOOKUP($AC563+AU$1,STOCK!$F$10:$AB$209,16,0),IF($AE563=$AE562,(IF(BH562&gt;=1,BH562-COUNTIFS($AE562:$AE562,$AC563,AU562:AU562,$AI$1),0)),0)),0)</f>
        <v>0</v>
      </c>
      <c r="BI563" s="1">
        <f>IFERROR(IF($AE563&gt;$AE562,VLOOKUP($AC563+AV$1,STOCK!$F$10:$AB$209,16,0),IF($AE563=$AE562,(IF(BI562&gt;=1,BI562-COUNTIFS($AE562:$AE562,$AC563,AV562:AV562,$AI$1),0)),0)),0)</f>
        <v>0</v>
      </c>
      <c r="BJ563" s="1">
        <f>IFERROR(IF($AE563&gt;$AE562,VLOOKUP($AC563+AW$1,STOCK!$F$10:$AB$209,16,0),IF($AE563=$AE562,(IF(BJ562&gt;=1,BJ562-COUNTIFS($AE562:$AE562,$AC563,AW562:AW562,$AI$1),0)),0)),0)</f>
        <v>0</v>
      </c>
      <c r="BK563" s="1">
        <f>IFERROR(IF($AE563&gt;$AE562,VLOOKUP($AC563+AX$1,STOCK!$F$10:$AB$209,16,0),IF($AE563=$AE562,(IF(BK562&gt;=1,BK562-COUNTIFS($AE562:$AE562,$AC563,AX562:AX562,$AI$1),0)),0)),0)</f>
        <v>0</v>
      </c>
      <c r="BL563" s="1">
        <f>IFERROR(IF($AE563&gt;$AE562,VLOOKUP($AC563+AL$1,STOCK!$F$10:$AB$209,17,0),IF($AE563=$AE562,(IF(BL562&gt;=1,BL562-COUNTIFS($AE562:$AE562,$AC563,AL562:AL562,$AI$2),0)),0)),0)</f>
        <v>0</v>
      </c>
      <c r="BM563" s="1">
        <f>IFERROR(IF($AE563&gt;$AE562,VLOOKUP($AC563+AM$1,STOCK!$F$10:$AB$209,17,0),IF($AE563=$AE562,(IF(BM562&gt;=1,BM562-COUNTIFS($AE562:$AE562,$AC563,AM562:AM562,$AI$2),0)),0)),0)</f>
        <v>0</v>
      </c>
      <c r="BN563" s="1">
        <f>IFERROR(IF($AE563&gt;$AE562,VLOOKUP($AC563+AN$1,STOCK!$F$10:$AB$209,17,0),IF($AE563=$AE562,(IF(BN562&gt;=1,BN562-COUNTIFS($AE562:$AE562,$AC563,AN562:AN562,$AI$2),0)),0)),0)</f>
        <v>0</v>
      </c>
      <c r="BO563" s="1">
        <f>IFERROR(IF($AE563&gt;$AE562,VLOOKUP($AC563+AO$1,STOCK!$F$10:$AB$209,17,0),IF($AE563=$AE562,(IF(BO562&gt;=1,BO562-COUNTIFS($AE562:$AE562,$AC563,AO562:AO562,$AI$2),0)),0)),0)</f>
        <v>0</v>
      </c>
      <c r="BP563" s="1">
        <f>IFERROR(IF($AE563&gt;$AE562,VLOOKUP($AC563+AP$1,STOCK!$F$10:$AB$209,17,0),IF($AE563=$AE562,(IF(BP562&gt;=1,BP562-COUNTIFS($AE562:$AE562,$AC563,AP562:AP562,$AI$2),0)),0)),0)</f>
        <v>0</v>
      </c>
      <c r="BQ563" s="1">
        <f>IFERROR(IF($AE563&gt;$AE562,VLOOKUP($AC563+AQ$1,STOCK!$F$10:$AB$209,17,0),IF($AE563=$AE562,(IF(BQ562&gt;=1,BQ562-COUNTIFS($AE562:$AE562,$AC563,AQ562:AQ562,$AI$2),0)),0)),0)</f>
        <v>0</v>
      </c>
      <c r="BR563" s="1">
        <f>IFERROR(IF($AE563&gt;$AE562,VLOOKUP($AC563+AR$1,STOCK!$F$10:$AB$209,17,0),IF($AE563=$AE562,(IF(BR562&gt;=1,BR562-COUNTIFS($AE562:$AE562,$AC563,AR562:AR562,$AI$2),0)),0)),0)</f>
        <v>0</v>
      </c>
      <c r="BS563" s="1">
        <f>IFERROR(IF($AE563&gt;$AE562,VLOOKUP($AC563+AS$1,STOCK!$F$10:$AB$209,17,0),IF($AE563=$AE562,(IF(BS562&gt;=1,BS562-COUNTIFS($AE562:$AE562,$AC563,AS562:AS562,$AI$2),0)),0)),0)</f>
        <v>0</v>
      </c>
      <c r="BT563" s="1">
        <f>IFERROR(IF($AE563&gt;$AE562,VLOOKUP($AC563+AT$1,STOCK!$F$10:$AB$209,17,0),IF($AE563=$AE562,(IF(BT562&gt;=1,BT562-COUNTIFS($AE562:$AE562,$AC563,AT562:AT562,$AI$2),0)),0)),0)</f>
        <v>0</v>
      </c>
      <c r="BU563" s="1">
        <f>IFERROR(IF($AE563&gt;$AE562,VLOOKUP($AC563+AU$1,STOCK!$F$10:$AB$209,17,0),IF($AE563=$AE562,(IF(BU562&gt;=1,BU562-COUNTIFS($AE562:$AE562,$AC563,AU562:AU562,$AI$2),0)),0)),0)</f>
        <v>0</v>
      </c>
      <c r="BV563" s="1">
        <f>IFERROR(IF($AE563&gt;$AE562,VLOOKUP($AC563+AV$1,STOCK!$F$10:$AB$209,17,0),IF($AE563=$AE562,(IF(BV562&gt;=1,BV562-COUNTIFS($AE562:$AE562,$AC563,AV562:AV562,$AI$2),0)),0)),0)</f>
        <v>0</v>
      </c>
      <c r="BW563" s="1">
        <f>IFERROR(IF($AE563&gt;$AE562,VLOOKUP($AC563+AW$1,STOCK!$F$10:$AB$209,17,0),IF($AE563=$AE562,(IF(BW562&gt;=1,BW562-COUNTIFS($AE562:$AE562,$AC563,AW562:AW562,$AI$2),0)),0)),0)</f>
        <v>0</v>
      </c>
      <c r="BX563" s="1">
        <f>IFERROR(IF($AE563&gt;$AE562,VLOOKUP($AC563+AX$1,STOCK!$F$10:$AB$209,17,0),IF($AE563=$AE562,(IF(BX562&gt;=1,BX562-COUNTIFS($AE562:$AE562,$AC563,AX562:AX562,$AI$2),0)),0)),0)</f>
        <v>0</v>
      </c>
    </row>
    <row r="564" spans="29:76" x14ac:dyDescent="0.25">
      <c r="AC564" s="1">
        <f t="shared" si="140"/>
        <v>0</v>
      </c>
      <c r="AD564" s="1">
        <f>IFERROR(IF(LEN(AK564)&gt;=1,VLOOKUP(HLOOKUP(AK564,PROFILE!$K$5:$V$8,4,0),PROFILE!$F$1:$G$3,2,0),0),0)</f>
        <v>0</v>
      </c>
      <c r="AE564" s="1">
        <f t="shared" si="141"/>
        <v>0</v>
      </c>
      <c r="AF564" s="1">
        <v>551</v>
      </c>
      <c r="AI564" s="1" t="str">
        <f>IFERROR(IF($AH564&gt;=1,VLOOKUP($AG564,STUDENT!$O$8:$Z$1507,3,0),""),"")</f>
        <v/>
      </c>
      <c r="AJ564" s="1" t="str">
        <f>IFERROR(IF($AH564&gt;=1,VLOOKUP($AG564,STUDENT!$O$8:$Z$1507,4,0),""),"")</f>
        <v/>
      </c>
      <c r="AK564" s="1" t="str">
        <f>IFERROR(IF($AH564&gt;=1,VLOOKUP($AG564,STUDENT!$O$8:$Z$1507,6,0),""),"")</f>
        <v/>
      </c>
      <c r="AL564" s="1" t="str">
        <f t="shared" si="142"/>
        <v/>
      </c>
      <c r="AM564" s="1" t="str">
        <f t="shared" si="143"/>
        <v/>
      </c>
      <c r="AN564" s="1" t="str">
        <f t="shared" si="144"/>
        <v/>
      </c>
      <c r="AO564" s="1" t="str">
        <f t="shared" si="145"/>
        <v/>
      </c>
      <c r="AP564" s="1" t="str">
        <f t="shared" si="146"/>
        <v/>
      </c>
      <c r="AQ564" s="1" t="str">
        <f t="shared" si="147"/>
        <v/>
      </c>
      <c r="AR564" s="1" t="str">
        <f t="shared" si="148"/>
        <v/>
      </c>
      <c r="AS564" s="1" t="str">
        <f t="shared" si="149"/>
        <v/>
      </c>
      <c r="AT564" s="1" t="str">
        <f t="shared" si="150"/>
        <v/>
      </c>
      <c r="AU564" s="1" t="str">
        <f t="shared" si="151"/>
        <v/>
      </c>
      <c r="AV564" s="1" t="str">
        <f t="shared" si="152"/>
        <v/>
      </c>
      <c r="AW564" s="1" t="str">
        <f t="shared" si="153"/>
        <v/>
      </c>
      <c r="AX564" s="1" t="str">
        <f t="shared" si="154"/>
        <v/>
      </c>
      <c r="AY564" s="1">
        <f>IFERROR(IF($AE564&gt;$AE563,VLOOKUP($AC564+AL$1,STOCK!$F$10:$AB$209,16,0),IF($AE564=$AE563,(IF(AY563&gt;=1,AY563-COUNTIFS($AE563:$AE563,$AC564,AL563:AL563,$AI$1),0)),0)),0)</f>
        <v>0</v>
      </c>
      <c r="AZ564" s="1">
        <f>IFERROR(IF($AE564&gt;$AE563,VLOOKUP($AC564+AM$1,STOCK!$F$10:$AB$209,16,0),IF($AE564=$AE563,(IF(AZ563&gt;=1,AZ563-COUNTIFS($AE563:$AE563,$AC564,AM563:AM563,$AI$1),0)),0)),0)</f>
        <v>0</v>
      </c>
      <c r="BA564" s="1">
        <f>IFERROR(IF($AE564&gt;$AE563,VLOOKUP($AC564+AN$1,STOCK!$F$10:$AB$209,16,0),IF($AE564=$AE563,(IF(BA563&gt;=1,BA563-COUNTIFS($AE563:$AE563,$AC564,AN563:AN563,$AI$1),0)),0)),0)</f>
        <v>0</v>
      </c>
      <c r="BB564" s="1">
        <f>IFERROR(IF($AE564&gt;$AE563,VLOOKUP($AC564+AO$1,STOCK!$F$10:$AB$209,16,0),IF($AE564=$AE563,(IF(BB563&gt;=1,BB563-COUNTIFS($AE563:$AE563,$AC564,AO563:AO563,$AI$1),0)),0)),0)</f>
        <v>0</v>
      </c>
      <c r="BC564" s="1">
        <f>IFERROR(IF($AE564&gt;$AE563,VLOOKUP($AC564+AP$1,STOCK!$F$10:$AB$209,16,0),IF($AE564=$AE563,(IF(BC563&gt;=1,BC563-COUNTIFS($AE563:$AE563,$AC564,AP563:AP563,$AI$1),0)),0)),0)</f>
        <v>0</v>
      </c>
      <c r="BD564" s="1">
        <f>IFERROR(IF($AE564&gt;$AE563,VLOOKUP($AC564+AQ$1,STOCK!$F$10:$AB$209,16,0),IF($AE564=$AE563,(IF(BD563&gt;=1,BD563-COUNTIFS($AE563:$AE563,$AC564,AQ563:AQ563,$AI$1),0)),0)),0)</f>
        <v>0</v>
      </c>
      <c r="BE564" s="1">
        <f>IFERROR(IF($AE564&gt;$AE563,VLOOKUP($AC564+AR$1,STOCK!$F$10:$AB$209,16,0),IF($AE564=$AE563,(IF(BE563&gt;=1,BE563-COUNTIFS($AE563:$AE563,$AC564,AR563:AR563,$AI$1),0)),0)),0)</f>
        <v>0</v>
      </c>
      <c r="BF564" s="1">
        <f>IFERROR(IF($AE564&gt;$AE563,VLOOKUP($AC564+AS$1,STOCK!$F$10:$AB$209,16,0),IF($AE564=$AE563,(IF(BF563&gt;=1,BF563-COUNTIFS($AE563:$AE563,$AC564,AS563:AS563,$AI$1),0)),0)),0)</f>
        <v>0</v>
      </c>
      <c r="BG564" s="1">
        <f>IFERROR(IF($AE564&gt;$AE563,VLOOKUP($AC564+AT$1,STOCK!$F$10:$AB$209,16,0),IF($AE564=$AE563,(IF(BG563&gt;=1,BG563-COUNTIFS($AE563:$AE563,$AC564,AT563:AT563,$AI$1),0)),0)),0)</f>
        <v>0</v>
      </c>
      <c r="BH564" s="1">
        <f>IFERROR(IF($AE564&gt;$AE563,VLOOKUP($AC564+AU$1,STOCK!$F$10:$AB$209,16,0),IF($AE564=$AE563,(IF(BH563&gt;=1,BH563-COUNTIFS($AE563:$AE563,$AC564,AU563:AU563,$AI$1),0)),0)),0)</f>
        <v>0</v>
      </c>
      <c r="BI564" s="1">
        <f>IFERROR(IF($AE564&gt;$AE563,VLOOKUP($AC564+AV$1,STOCK!$F$10:$AB$209,16,0),IF($AE564=$AE563,(IF(BI563&gt;=1,BI563-COUNTIFS($AE563:$AE563,$AC564,AV563:AV563,$AI$1),0)),0)),0)</f>
        <v>0</v>
      </c>
      <c r="BJ564" s="1">
        <f>IFERROR(IF($AE564&gt;$AE563,VLOOKUP($AC564+AW$1,STOCK!$F$10:$AB$209,16,0),IF($AE564=$AE563,(IF(BJ563&gt;=1,BJ563-COUNTIFS($AE563:$AE563,$AC564,AW563:AW563,$AI$1),0)),0)),0)</f>
        <v>0</v>
      </c>
      <c r="BK564" s="1">
        <f>IFERROR(IF($AE564&gt;$AE563,VLOOKUP($AC564+AX$1,STOCK!$F$10:$AB$209,16,0),IF($AE564=$AE563,(IF(BK563&gt;=1,BK563-COUNTIFS($AE563:$AE563,$AC564,AX563:AX563,$AI$1),0)),0)),0)</f>
        <v>0</v>
      </c>
      <c r="BL564" s="1">
        <f>IFERROR(IF($AE564&gt;$AE563,VLOOKUP($AC564+AL$1,STOCK!$F$10:$AB$209,17,0),IF($AE564=$AE563,(IF(BL563&gt;=1,BL563-COUNTIFS($AE563:$AE563,$AC564,AL563:AL563,$AI$2),0)),0)),0)</f>
        <v>0</v>
      </c>
      <c r="BM564" s="1">
        <f>IFERROR(IF($AE564&gt;$AE563,VLOOKUP($AC564+AM$1,STOCK!$F$10:$AB$209,17,0),IF($AE564=$AE563,(IF(BM563&gt;=1,BM563-COUNTIFS($AE563:$AE563,$AC564,AM563:AM563,$AI$2),0)),0)),0)</f>
        <v>0</v>
      </c>
      <c r="BN564" s="1">
        <f>IFERROR(IF($AE564&gt;$AE563,VLOOKUP($AC564+AN$1,STOCK!$F$10:$AB$209,17,0),IF($AE564=$AE563,(IF(BN563&gt;=1,BN563-COUNTIFS($AE563:$AE563,$AC564,AN563:AN563,$AI$2),0)),0)),0)</f>
        <v>0</v>
      </c>
      <c r="BO564" s="1">
        <f>IFERROR(IF($AE564&gt;$AE563,VLOOKUP($AC564+AO$1,STOCK!$F$10:$AB$209,17,0),IF($AE564=$AE563,(IF(BO563&gt;=1,BO563-COUNTIFS($AE563:$AE563,$AC564,AO563:AO563,$AI$2),0)),0)),0)</f>
        <v>0</v>
      </c>
      <c r="BP564" s="1">
        <f>IFERROR(IF($AE564&gt;$AE563,VLOOKUP($AC564+AP$1,STOCK!$F$10:$AB$209,17,0),IF($AE564=$AE563,(IF(BP563&gt;=1,BP563-COUNTIFS($AE563:$AE563,$AC564,AP563:AP563,$AI$2),0)),0)),0)</f>
        <v>0</v>
      </c>
      <c r="BQ564" s="1">
        <f>IFERROR(IF($AE564&gt;$AE563,VLOOKUP($AC564+AQ$1,STOCK!$F$10:$AB$209,17,0),IF($AE564=$AE563,(IF(BQ563&gt;=1,BQ563-COUNTIFS($AE563:$AE563,$AC564,AQ563:AQ563,$AI$2),0)),0)),0)</f>
        <v>0</v>
      </c>
      <c r="BR564" s="1">
        <f>IFERROR(IF($AE564&gt;$AE563,VLOOKUP($AC564+AR$1,STOCK!$F$10:$AB$209,17,0),IF($AE564=$AE563,(IF(BR563&gt;=1,BR563-COUNTIFS($AE563:$AE563,$AC564,AR563:AR563,$AI$2),0)),0)),0)</f>
        <v>0</v>
      </c>
      <c r="BS564" s="1">
        <f>IFERROR(IF($AE564&gt;$AE563,VLOOKUP($AC564+AS$1,STOCK!$F$10:$AB$209,17,0),IF($AE564=$AE563,(IF(BS563&gt;=1,BS563-COUNTIFS($AE563:$AE563,$AC564,AS563:AS563,$AI$2),0)),0)),0)</f>
        <v>0</v>
      </c>
      <c r="BT564" s="1">
        <f>IFERROR(IF($AE564&gt;$AE563,VLOOKUP($AC564+AT$1,STOCK!$F$10:$AB$209,17,0),IF($AE564=$AE563,(IF(BT563&gt;=1,BT563-COUNTIFS($AE563:$AE563,$AC564,AT563:AT563,$AI$2),0)),0)),0)</f>
        <v>0</v>
      </c>
      <c r="BU564" s="1">
        <f>IFERROR(IF($AE564&gt;$AE563,VLOOKUP($AC564+AU$1,STOCK!$F$10:$AB$209,17,0),IF($AE564=$AE563,(IF(BU563&gt;=1,BU563-COUNTIFS($AE563:$AE563,$AC564,AU563:AU563,$AI$2),0)),0)),0)</f>
        <v>0</v>
      </c>
      <c r="BV564" s="1">
        <f>IFERROR(IF($AE564&gt;$AE563,VLOOKUP($AC564+AV$1,STOCK!$F$10:$AB$209,17,0),IF($AE564=$AE563,(IF(BV563&gt;=1,BV563-COUNTIFS($AE563:$AE563,$AC564,AV563:AV563,$AI$2),0)),0)),0)</f>
        <v>0</v>
      </c>
      <c r="BW564" s="1">
        <f>IFERROR(IF($AE564&gt;$AE563,VLOOKUP($AC564+AW$1,STOCK!$F$10:$AB$209,17,0),IF($AE564=$AE563,(IF(BW563&gt;=1,BW563-COUNTIFS($AE563:$AE563,$AC564,AW563:AW563,$AI$2),0)),0)),0)</f>
        <v>0</v>
      </c>
      <c r="BX564" s="1">
        <f>IFERROR(IF($AE564&gt;$AE563,VLOOKUP($AC564+AX$1,STOCK!$F$10:$AB$209,17,0),IF($AE564=$AE563,(IF(BX563&gt;=1,BX563-COUNTIFS($AE563:$AE563,$AC564,AX563:AX563,$AI$2),0)),0)),0)</f>
        <v>0</v>
      </c>
    </row>
    <row r="565" spans="29:76" x14ac:dyDescent="0.25">
      <c r="AC565" s="1">
        <f t="shared" si="140"/>
        <v>0</v>
      </c>
      <c r="AD565" s="1">
        <f>IFERROR(IF(LEN(AK565)&gt;=1,VLOOKUP(HLOOKUP(AK565,PROFILE!$K$5:$V$8,4,0),PROFILE!$F$1:$G$3,2,0),0),0)</f>
        <v>0</v>
      </c>
      <c r="AE565" s="1">
        <f t="shared" si="141"/>
        <v>0</v>
      </c>
      <c r="AF565" s="1">
        <v>552</v>
      </c>
      <c r="AI565" s="1" t="str">
        <f>IFERROR(IF($AH565&gt;=1,VLOOKUP($AG565,STUDENT!$O$8:$Z$1507,3,0),""),"")</f>
        <v/>
      </c>
      <c r="AJ565" s="1" t="str">
        <f>IFERROR(IF($AH565&gt;=1,VLOOKUP($AG565,STUDENT!$O$8:$Z$1507,4,0),""),"")</f>
        <v/>
      </c>
      <c r="AK565" s="1" t="str">
        <f>IFERROR(IF($AH565&gt;=1,VLOOKUP($AG565,STUDENT!$O$8:$Z$1507,6,0),""),"")</f>
        <v/>
      </c>
      <c r="AL565" s="1" t="str">
        <f t="shared" si="142"/>
        <v/>
      </c>
      <c r="AM565" s="1" t="str">
        <f t="shared" si="143"/>
        <v/>
      </c>
      <c r="AN565" s="1" t="str">
        <f t="shared" si="144"/>
        <v/>
      </c>
      <c r="AO565" s="1" t="str">
        <f t="shared" si="145"/>
        <v/>
      </c>
      <c r="AP565" s="1" t="str">
        <f t="shared" si="146"/>
        <v/>
      </c>
      <c r="AQ565" s="1" t="str">
        <f t="shared" si="147"/>
        <v/>
      </c>
      <c r="AR565" s="1" t="str">
        <f t="shared" si="148"/>
        <v/>
      </c>
      <c r="AS565" s="1" t="str">
        <f t="shared" si="149"/>
        <v/>
      </c>
      <c r="AT565" s="1" t="str">
        <f t="shared" si="150"/>
        <v/>
      </c>
      <c r="AU565" s="1" t="str">
        <f t="shared" si="151"/>
        <v/>
      </c>
      <c r="AV565" s="1" t="str">
        <f t="shared" si="152"/>
        <v/>
      </c>
      <c r="AW565" s="1" t="str">
        <f t="shared" si="153"/>
        <v/>
      </c>
      <c r="AX565" s="1" t="str">
        <f t="shared" si="154"/>
        <v/>
      </c>
      <c r="AY565" s="1">
        <f>IFERROR(IF($AE565&gt;$AE564,VLOOKUP($AC565+AL$1,STOCK!$F$10:$AB$209,16,0),IF($AE565=$AE564,(IF(AY564&gt;=1,AY564-COUNTIFS($AE564:$AE564,$AC565,AL564:AL564,$AI$1),0)),0)),0)</f>
        <v>0</v>
      </c>
      <c r="AZ565" s="1">
        <f>IFERROR(IF($AE565&gt;$AE564,VLOOKUP($AC565+AM$1,STOCK!$F$10:$AB$209,16,0),IF($AE565=$AE564,(IF(AZ564&gt;=1,AZ564-COUNTIFS($AE564:$AE564,$AC565,AM564:AM564,$AI$1),0)),0)),0)</f>
        <v>0</v>
      </c>
      <c r="BA565" s="1">
        <f>IFERROR(IF($AE565&gt;$AE564,VLOOKUP($AC565+AN$1,STOCK!$F$10:$AB$209,16,0),IF($AE565=$AE564,(IF(BA564&gt;=1,BA564-COUNTIFS($AE564:$AE564,$AC565,AN564:AN564,$AI$1),0)),0)),0)</f>
        <v>0</v>
      </c>
      <c r="BB565" s="1">
        <f>IFERROR(IF($AE565&gt;$AE564,VLOOKUP($AC565+AO$1,STOCK!$F$10:$AB$209,16,0),IF($AE565=$AE564,(IF(BB564&gt;=1,BB564-COUNTIFS($AE564:$AE564,$AC565,AO564:AO564,$AI$1),0)),0)),0)</f>
        <v>0</v>
      </c>
      <c r="BC565" s="1">
        <f>IFERROR(IF($AE565&gt;$AE564,VLOOKUP($AC565+AP$1,STOCK!$F$10:$AB$209,16,0),IF($AE565=$AE564,(IF(BC564&gt;=1,BC564-COUNTIFS($AE564:$AE564,$AC565,AP564:AP564,$AI$1),0)),0)),0)</f>
        <v>0</v>
      </c>
      <c r="BD565" s="1">
        <f>IFERROR(IF($AE565&gt;$AE564,VLOOKUP($AC565+AQ$1,STOCK!$F$10:$AB$209,16,0),IF($AE565=$AE564,(IF(BD564&gt;=1,BD564-COUNTIFS($AE564:$AE564,$AC565,AQ564:AQ564,$AI$1),0)),0)),0)</f>
        <v>0</v>
      </c>
      <c r="BE565" s="1">
        <f>IFERROR(IF($AE565&gt;$AE564,VLOOKUP($AC565+AR$1,STOCK!$F$10:$AB$209,16,0),IF($AE565=$AE564,(IF(BE564&gt;=1,BE564-COUNTIFS($AE564:$AE564,$AC565,AR564:AR564,$AI$1),0)),0)),0)</f>
        <v>0</v>
      </c>
      <c r="BF565" s="1">
        <f>IFERROR(IF($AE565&gt;$AE564,VLOOKUP($AC565+AS$1,STOCK!$F$10:$AB$209,16,0),IF($AE565=$AE564,(IF(BF564&gt;=1,BF564-COUNTIFS($AE564:$AE564,$AC565,AS564:AS564,$AI$1),0)),0)),0)</f>
        <v>0</v>
      </c>
      <c r="BG565" s="1">
        <f>IFERROR(IF($AE565&gt;$AE564,VLOOKUP($AC565+AT$1,STOCK!$F$10:$AB$209,16,0),IF($AE565=$AE564,(IF(BG564&gt;=1,BG564-COUNTIFS($AE564:$AE564,$AC565,AT564:AT564,$AI$1),0)),0)),0)</f>
        <v>0</v>
      </c>
      <c r="BH565" s="1">
        <f>IFERROR(IF($AE565&gt;$AE564,VLOOKUP($AC565+AU$1,STOCK!$F$10:$AB$209,16,0),IF($AE565=$AE564,(IF(BH564&gt;=1,BH564-COUNTIFS($AE564:$AE564,$AC565,AU564:AU564,$AI$1),0)),0)),0)</f>
        <v>0</v>
      </c>
      <c r="BI565" s="1">
        <f>IFERROR(IF($AE565&gt;$AE564,VLOOKUP($AC565+AV$1,STOCK!$F$10:$AB$209,16,0),IF($AE565=$AE564,(IF(BI564&gt;=1,BI564-COUNTIFS($AE564:$AE564,$AC565,AV564:AV564,$AI$1),0)),0)),0)</f>
        <v>0</v>
      </c>
      <c r="BJ565" s="1">
        <f>IFERROR(IF($AE565&gt;$AE564,VLOOKUP($AC565+AW$1,STOCK!$F$10:$AB$209,16,0),IF($AE565=$AE564,(IF(BJ564&gt;=1,BJ564-COUNTIFS($AE564:$AE564,$AC565,AW564:AW564,$AI$1),0)),0)),0)</f>
        <v>0</v>
      </c>
      <c r="BK565" s="1">
        <f>IFERROR(IF($AE565&gt;$AE564,VLOOKUP($AC565+AX$1,STOCK!$F$10:$AB$209,16,0),IF($AE565=$AE564,(IF(BK564&gt;=1,BK564-COUNTIFS($AE564:$AE564,$AC565,AX564:AX564,$AI$1),0)),0)),0)</f>
        <v>0</v>
      </c>
      <c r="BL565" s="1">
        <f>IFERROR(IF($AE565&gt;$AE564,VLOOKUP($AC565+AL$1,STOCK!$F$10:$AB$209,17,0),IF($AE565=$AE564,(IF(BL564&gt;=1,BL564-COUNTIFS($AE564:$AE564,$AC565,AL564:AL564,$AI$2),0)),0)),0)</f>
        <v>0</v>
      </c>
      <c r="BM565" s="1">
        <f>IFERROR(IF($AE565&gt;$AE564,VLOOKUP($AC565+AM$1,STOCK!$F$10:$AB$209,17,0),IF($AE565=$AE564,(IF(BM564&gt;=1,BM564-COUNTIFS($AE564:$AE564,$AC565,AM564:AM564,$AI$2),0)),0)),0)</f>
        <v>0</v>
      </c>
      <c r="BN565" s="1">
        <f>IFERROR(IF($AE565&gt;$AE564,VLOOKUP($AC565+AN$1,STOCK!$F$10:$AB$209,17,0),IF($AE565=$AE564,(IF(BN564&gt;=1,BN564-COUNTIFS($AE564:$AE564,$AC565,AN564:AN564,$AI$2),0)),0)),0)</f>
        <v>0</v>
      </c>
      <c r="BO565" s="1">
        <f>IFERROR(IF($AE565&gt;$AE564,VLOOKUP($AC565+AO$1,STOCK!$F$10:$AB$209,17,0),IF($AE565=$AE564,(IF(BO564&gt;=1,BO564-COUNTIFS($AE564:$AE564,$AC565,AO564:AO564,$AI$2),0)),0)),0)</f>
        <v>0</v>
      </c>
      <c r="BP565" s="1">
        <f>IFERROR(IF($AE565&gt;$AE564,VLOOKUP($AC565+AP$1,STOCK!$F$10:$AB$209,17,0),IF($AE565=$AE564,(IF(BP564&gt;=1,BP564-COUNTIFS($AE564:$AE564,$AC565,AP564:AP564,$AI$2),0)),0)),0)</f>
        <v>0</v>
      </c>
      <c r="BQ565" s="1">
        <f>IFERROR(IF($AE565&gt;$AE564,VLOOKUP($AC565+AQ$1,STOCK!$F$10:$AB$209,17,0),IF($AE565=$AE564,(IF(BQ564&gt;=1,BQ564-COUNTIFS($AE564:$AE564,$AC565,AQ564:AQ564,$AI$2),0)),0)),0)</f>
        <v>0</v>
      </c>
      <c r="BR565" s="1">
        <f>IFERROR(IF($AE565&gt;$AE564,VLOOKUP($AC565+AR$1,STOCK!$F$10:$AB$209,17,0),IF($AE565=$AE564,(IF(BR564&gt;=1,BR564-COUNTIFS($AE564:$AE564,$AC565,AR564:AR564,$AI$2),0)),0)),0)</f>
        <v>0</v>
      </c>
      <c r="BS565" s="1">
        <f>IFERROR(IF($AE565&gt;$AE564,VLOOKUP($AC565+AS$1,STOCK!$F$10:$AB$209,17,0),IF($AE565=$AE564,(IF(BS564&gt;=1,BS564-COUNTIFS($AE564:$AE564,$AC565,AS564:AS564,$AI$2),0)),0)),0)</f>
        <v>0</v>
      </c>
      <c r="BT565" s="1">
        <f>IFERROR(IF($AE565&gt;$AE564,VLOOKUP($AC565+AT$1,STOCK!$F$10:$AB$209,17,0),IF($AE565=$AE564,(IF(BT564&gt;=1,BT564-COUNTIFS($AE564:$AE564,$AC565,AT564:AT564,$AI$2),0)),0)),0)</f>
        <v>0</v>
      </c>
      <c r="BU565" s="1">
        <f>IFERROR(IF($AE565&gt;$AE564,VLOOKUP($AC565+AU$1,STOCK!$F$10:$AB$209,17,0),IF($AE565=$AE564,(IF(BU564&gt;=1,BU564-COUNTIFS($AE564:$AE564,$AC565,AU564:AU564,$AI$2),0)),0)),0)</f>
        <v>0</v>
      </c>
      <c r="BV565" s="1">
        <f>IFERROR(IF($AE565&gt;$AE564,VLOOKUP($AC565+AV$1,STOCK!$F$10:$AB$209,17,0),IF($AE565=$AE564,(IF(BV564&gt;=1,BV564-COUNTIFS($AE564:$AE564,$AC565,AV564:AV564,$AI$2),0)),0)),0)</f>
        <v>0</v>
      </c>
      <c r="BW565" s="1">
        <f>IFERROR(IF($AE565&gt;$AE564,VLOOKUP($AC565+AW$1,STOCK!$F$10:$AB$209,17,0),IF($AE565=$AE564,(IF(BW564&gt;=1,BW564-COUNTIFS($AE564:$AE564,$AC565,AW564:AW564,$AI$2),0)),0)),0)</f>
        <v>0</v>
      </c>
      <c r="BX565" s="1">
        <f>IFERROR(IF($AE565&gt;$AE564,VLOOKUP($AC565+AX$1,STOCK!$F$10:$AB$209,17,0),IF($AE565=$AE564,(IF(BX564&gt;=1,BX564-COUNTIFS($AE564:$AE564,$AC565,AX564:AX564,$AI$2),0)),0)),0)</f>
        <v>0</v>
      </c>
    </row>
    <row r="566" spans="29:76" x14ac:dyDescent="0.25">
      <c r="AC566" s="1">
        <f t="shared" si="140"/>
        <v>0</v>
      </c>
      <c r="AD566" s="1">
        <f>IFERROR(IF(LEN(AK566)&gt;=1,VLOOKUP(HLOOKUP(AK566,PROFILE!$K$5:$V$8,4,0),PROFILE!$F$1:$G$3,2,0),0),0)</f>
        <v>0</v>
      </c>
      <c r="AE566" s="1">
        <f t="shared" si="141"/>
        <v>0</v>
      </c>
      <c r="AF566" s="1">
        <v>553</v>
      </c>
      <c r="AI566" s="1" t="str">
        <f>IFERROR(IF($AH566&gt;=1,VLOOKUP($AG566,STUDENT!$O$8:$Z$1507,3,0),""),"")</f>
        <v/>
      </c>
      <c r="AJ566" s="1" t="str">
        <f>IFERROR(IF($AH566&gt;=1,VLOOKUP($AG566,STUDENT!$O$8:$Z$1507,4,0),""),"")</f>
        <v/>
      </c>
      <c r="AK566" s="1" t="str">
        <f>IFERROR(IF($AH566&gt;=1,VLOOKUP($AG566,STUDENT!$O$8:$Z$1507,6,0),""),"")</f>
        <v/>
      </c>
      <c r="AL566" s="1" t="str">
        <f t="shared" si="142"/>
        <v/>
      </c>
      <c r="AM566" s="1" t="str">
        <f t="shared" si="143"/>
        <v/>
      </c>
      <c r="AN566" s="1" t="str">
        <f t="shared" si="144"/>
        <v/>
      </c>
      <c r="AO566" s="1" t="str">
        <f t="shared" si="145"/>
        <v/>
      </c>
      <c r="AP566" s="1" t="str">
        <f t="shared" si="146"/>
        <v/>
      </c>
      <c r="AQ566" s="1" t="str">
        <f t="shared" si="147"/>
        <v/>
      </c>
      <c r="AR566" s="1" t="str">
        <f t="shared" si="148"/>
        <v/>
      </c>
      <c r="AS566" s="1" t="str">
        <f t="shared" si="149"/>
        <v/>
      </c>
      <c r="AT566" s="1" t="str">
        <f t="shared" si="150"/>
        <v/>
      </c>
      <c r="AU566" s="1" t="str">
        <f t="shared" si="151"/>
        <v/>
      </c>
      <c r="AV566" s="1" t="str">
        <f t="shared" si="152"/>
        <v/>
      </c>
      <c r="AW566" s="1" t="str">
        <f t="shared" si="153"/>
        <v/>
      </c>
      <c r="AX566" s="1" t="str">
        <f t="shared" si="154"/>
        <v/>
      </c>
      <c r="AY566" s="1">
        <f>IFERROR(IF($AE566&gt;$AE565,VLOOKUP($AC566+AL$1,STOCK!$F$10:$AB$209,16,0),IF($AE566=$AE565,(IF(AY565&gt;=1,AY565-COUNTIFS($AE565:$AE565,$AC566,AL565:AL565,$AI$1),0)),0)),0)</f>
        <v>0</v>
      </c>
      <c r="AZ566" s="1">
        <f>IFERROR(IF($AE566&gt;$AE565,VLOOKUP($AC566+AM$1,STOCK!$F$10:$AB$209,16,0),IF($AE566=$AE565,(IF(AZ565&gt;=1,AZ565-COUNTIFS($AE565:$AE565,$AC566,AM565:AM565,$AI$1),0)),0)),0)</f>
        <v>0</v>
      </c>
      <c r="BA566" s="1">
        <f>IFERROR(IF($AE566&gt;$AE565,VLOOKUP($AC566+AN$1,STOCK!$F$10:$AB$209,16,0),IF($AE566=$AE565,(IF(BA565&gt;=1,BA565-COUNTIFS($AE565:$AE565,$AC566,AN565:AN565,$AI$1),0)),0)),0)</f>
        <v>0</v>
      </c>
      <c r="BB566" s="1">
        <f>IFERROR(IF($AE566&gt;$AE565,VLOOKUP($AC566+AO$1,STOCK!$F$10:$AB$209,16,0),IF($AE566=$AE565,(IF(BB565&gt;=1,BB565-COUNTIFS($AE565:$AE565,$AC566,AO565:AO565,$AI$1),0)),0)),0)</f>
        <v>0</v>
      </c>
      <c r="BC566" s="1">
        <f>IFERROR(IF($AE566&gt;$AE565,VLOOKUP($AC566+AP$1,STOCK!$F$10:$AB$209,16,0),IF($AE566=$AE565,(IF(BC565&gt;=1,BC565-COUNTIFS($AE565:$AE565,$AC566,AP565:AP565,$AI$1),0)),0)),0)</f>
        <v>0</v>
      </c>
      <c r="BD566" s="1">
        <f>IFERROR(IF($AE566&gt;$AE565,VLOOKUP($AC566+AQ$1,STOCK!$F$10:$AB$209,16,0),IF($AE566=$AE565,(IF(BD565&gt;=1,BD565-COUNTIFS($AE565:$AE565,$AC566,AQ565:AQ565,$AI$1),0)),0)),0)</f>
        <v>0</v>
      </c>
      <c r="BE566" s="1">
        <f>IFERROR(IF($AE566&gt;$AE565,VLOOKUP($AC566+AR$1,STOCK!$F$10:$AB$209,16,0),IF($AE566=$AE565,(IF(BE565&gt;=1,BE565-COUNTIFS($AE565:$AE565,$AC566,AR565:AR565,$AI$1),0)),0)),0)</f>
        <v>0</v>
      </c>
      <c r="BF566" s="1">
        <f>IFERROR(IF($AE566&gt;$AE565,VLOOKUP($AC566+AS$1,STOCK!$F$10:$AB$209,16,0),IF($AE566=$AE565,(IF(BF565&gt;=1,BF565-COUNTIFS($AE565:$AE565,$AC566,AS565:AS565,$AI$1),0)),0)),0)</f>
        <v>0</v>
      </c>
      <c r="BG566" s="1">
        <f>IFERROR(IF($AE566&gt;$AE565,VLOOKUP($AC566+AT$1,STOCK!$F$10:$AB$209,16,0),IF($AE566=$AE565,(IF(BG565&gt;=1,BG565-COUNTIFS($AE565:$AE565,$AC566,AT565:AT565,$AI$1),0)),0)),0)</f>
        <v>0</v>
      </c>
      <c r="BH566" s="1">
        <f>IFERROR(IF($AE566&gt;$AE565,VLOOKUP($AC566+AU$1,STOCK!$F$10:$AB$209,16,0),IF($AE566=$AE565,(IF(BH565&gt;=1,BH565-COUNTIFS($AE565:$AE565,$AC566,AU565:AU565,$AI$1),0)),0)),0)</f>
        <v>0</v>
      </c>
      <c r="BI566" s="1">
        <f>IFERROR(IF($AE566&gt;$AE565,VLOOKUP($AC566+AV$1,STOCK!$F$10:$AB$209,16,0),IF($AE566=$AE565,(IF(BI565&gt;=1,BI565-COUNTIFS($AE565:$AE565,$AC566,AV565:AV565,$AI$1),0)),0)),0)</f>
        <v>0</v>
      </c>
      <c r="BJ566" s="1">
        <f>IFERROR(IF($AE566&gt;$AE565,VLOOKUP($AC566+AW$1,STOCK!$F$10:$AB$209,16,0),IF($AE566=$AE565,(IF(BJ565&gt;=1,BJ565-COUNTIFS($AE565:$AE565,$AC566,AW565:AW565,$AI$1),0)),0)),0)</f>
        <v>0</v>
      </c>
      <c r="BK566" s="1">
        <f>IFERROR(IF($AE566&gt;$AE565,VLOOKUP($AC566+AX$1,STOCK!$F$10:$AB$209,16,0),IF($AE566=$AE565,(IF(BK565&gt;=1,BK565-COUNTIFS($AE565:$AE565,$AC566,AX565:AX565,$AI$1),0)),0)),0)</f>
        <v>0</v>
      </c>
      <c r="BL566" s="1">
        <f>IFERROR(IF($AE566&gt;$AE565,VLOOKUP($AC566+AL$1,STOCK!$F$10:$AB$209,17,0),IF($AE566=$AE565,(IF(BL565&gt;=1,BL565-COUNTIFS($AE565:$AE565,$AC566,AL565:AL565,$AI$2),0)),0)),0)</f>
        <v>0</v>
      </c>
      <c r="BM566" s="1">
        <f>IFERROR(IF($AE566&gt;$AE565,VLOOKUP($AC566+AM$1,STOCK!$F$10:$AB$209,17,0),IF($AE566=$AE565,(IF(BM565&gt;=1,BM565-COUNTIFS($AE565:$AE565,$AC566,AM565:AM565,$AI$2),0)),0)),0)</f>
        <v>0</v>
      </c>
      <c r="BN566" s="1">
        <f>IFERROR(IF($AE566&gt;$AE565,VLOOKUP($AC566+AN$1,STOCK!$F$10:$AB$209,17,0),IF($AE566=$AE565,(IF(BN565&gt;=1,BN565-COUNTIFS($AE565:$AE565,$AC566,AN565:AN565,$AI$2),0)),0)),0)</f>
        <v>0</v>
      </c>
      <c r="BO566" s="1">
        <f>IFERROR(IF($AE566&gt;$AE565,VLOOKUP($AC566+AO$1,STOCK!$F$10:$AB$209,17,0),IF($AE566=$AE565,(IF(BO565&gt;=1,BO565-COUNTIFS($AE565:$AE565,$AC566,AO565:AO565,$AI$2),0)),0)),0)</f>
        <v>0</v>
      </c>
      <c r="BP566" s="1">
        <f>IFERROR(IF($AE566&gt;$AE565,VLOOKUP($AC566+AP$1,STOCK!$F$10:$AB$209,17,0),IF($AE566=$AE565,(IF(BP565&gt;=1,BP565-COUNTIFS($AE565:$AE565,$AC566,AP565:AP565,$AI$2),0)),0)),0)</f>
        <v>0</v>
      </c>
      <c r="BQ566" s="1">
        <f>IFERROR(IF($AE566&gt;$AE565,VLOOKUP($AC566+AQ$1,STOCK!$F$10:$AB$209,17,0),IF($AE566=$AE565,(IF(BQ565&gt;=1,BQ565-COUNTIFS($AE565:$AE565,$AC566,AQ565:AQ565,$AI$2),0)),0)),0)</f>
        <v>0</v>
      </c>
      <c r="BR566" s="1">
        <f>IFERROR(IF($AE566&gt;$AE565,VLOOKUP($AC566+AR$1,STOCK!$F$10:$AB$209,17,0),IF($AE566=$AE565,(IF(BR565&gt;=1,BR565-COUNTIFS($AE565:$AE565,$AC566,AR565:AR565,$AI$2),0)),0)),0)</f>
        <v>0</v>
      </c>
      <c r="BS566" s="1">
        <f>IFERROR(IF($AE566&gt;$AE565,VLOOKUP($AC566+AS$1,STOCK!$F$10:$AB$209,17,0),IF($AE566=$AE565,(IF(BS565&gt;=1,BS565-COUNTIFS($AE565:$AE565,$AC566,AS565:AS565,$AI$2),0)),0)),0)</f>
        <v>0</v>
      </c>
      <c r="BT566" s="1">
        <f>IFERROR(IF($AE566&gt;$AE565,VLOOKUP($AC566+AT$1,STOCK!$F$10:$AB$209,17,0),IF($AE566=$AE565,(IF(BT565&gt;=1,BT565-COUNTIFS($AE565:$AE565,$AC566,AT565:AT565,$AI$2),0)),0)),0)</f>
        <v>0</v>
      </c>
      <c r="BU566" s="1">
        <f>IFERROR(IF($AE566&gt;$AE565,VLOOKUP($AC566+AU$1,STOCK!$F$10:$AB$209,17,0),IF($AE566=$AE565,(IF(BU565&gt;=1,BU565-COUNTIFS($AE565:$AE565,$AC566,AU565:AU565,$AI$2),0)),0)),0)</f>
        <v>0</v>
      </c>
      <c r="BV566" s="1">
        <f>IFERROR(IF($AE566&gt;$AE565,VLOOKUP($AC566+AV$1,STOCK!$F$10:$AB$209,17,0),IF($AE566=$AE565,(IF(BV565&gt;=1,BV565-COUNTIFS($AE565:$AE565,$AC566,AV565:AV565,$AI$2),0)),0)),0)</f>
        <v>0</v>
      </c>
      <c r="BW566" s="1">
        <f>IFERROR(IF($AE566&gt;$AE565,VLOOKUP($AC566+AW$1,STOCK!$F$10:$AB$209,17,0),IF($AE566=$AE565,(IF(BW565&gt;=1,BW565-COUNTIFS($AE565:$AE565,$AC566,AW565:AW565,$AI$2),0)),0)),0)</f>
        <v>0</v>
      </c>
      <c r="BX566" s="1">
        <f>IFERROR(IF($AE566&gt;$AE565,VLOOKUP($AC566+AX$1,STOCK!$F$10:$AB$209,17,0),IF($AE566=$AE565,(IF(BX565&gt;=1,BX565-COUNTIFS($AE565:$AE565,$AC566,AX565:AX565,$AI$2),0)),0)),0)</f>
        <v>0</v>
      </c>
    </row>
    <row r="567" spans="29:76" x14ac:dyDescent="0.25">
      <c r="AC567" s="1">
        <f t="shared" si="140"/>
        <v>0</v>
      </c>
      <c r="AD567" s="1">
        <f>IFERROR(IF(LEN(AK567)&gt;=1,VLOOKUP(HLOOKUP(AK567,PROFILE!$K$5:$V$8,4,0),PROFILE!$F$1:$G$3,2,0),0),0)</f>
        <v>0</v>
      </c>
      <c r="AE567" s="1">
        <f t="shared" si="141"/>
        <v>0</v>
      </c>
      <c r="AF567" s="1">
        <v>554</v>
      </c>
      <c r="AI567" s="1" t="str">
        <f>IFERROR(IF($AH567&gt;=1,VLOOKUP($AG567,STUDENT!$O$8:$Z$1507,3,0),""),"")</f>
        <v/>
      </c>
      <c r="AJ567" s="1" t="str">
        <f>IFERROR(IF($AH567&gt;=1,VLOOKUP($AG567,STUDENT!$O$8:$Z$1507,4,0),""),"")</f>
        <v/>
      </c>
      <c r="AK567" s="1" t="str">
        <f>IFERROR(IF($AH567&gt;=1,VLOOKUP($AG567,STUDENT!$O$8:$Z$1507,6,0),""),"")</f>
        <v/>
      </c>
      <c r="AL567" s="1" t="str">
        <f t="shared" si="142"/>
        <v/>
      </c>
      <c r="AM567" s="1" t="str">
        <f t="shared" si="143"/>
        <v/>
      </c>
      <c r="AN567" s="1" t="str">
        <f t="shared" si="144"/>
        <v/>
      </c>
      <c r="AO567" s="1" t="str">
        <f t="shared" si="145"/>
        <v/>
      </c>
      <c r="AP567" s="1" t="str">
        <f t="shared" si="146"/>
        <v/>
      </c>
      <c r="AQ567" s="1" t="str">
        <f t="shared" si="147"/>
        <v/>
      </c>
      <c r="AR567" s="1" t="str">
        <f t="shared" si="148"/>
        <v/>
      </c>
      <c r="AS567" s="1" t="str">
        <f t="shared" si="149"/>
        <v/>
      </c>
      <c r="AT567" s="1" t="str">
        <f t="shared" si="150"/>
        <v/>
      </c>
      <c r="AU567" s="1" t="str">
        <f t="shared" si="151"/>
        <v/>
      </c>
      <c r="AV567" s="1" t="str">
        <f t="shared" si="152"/>
        <v/>
      </c>
      <c r="AW567" s="1" t="str">
        <f t="shared" si="153"/>
        <v/>
      </c>
      <c r="AX567" s="1" t="str">
        <f t="shared" si="154"/>
        <v/>
      </c>
      <c r="AY567" s="1">
        <f>IFERROR(IF($AE567&gt;$AE566,VLOOKUP($AC567+AL$1,STOCK!$F$10:$AB$209,16,0),IF($AE567=$AE566,(IF(AY566&gt;=1,AY566-COUNTIFS($AE566:$AE566,$AC567,AL566:AL566,$AI$1),0)),0)),0)</f>
        <v>0</v>
      </c>
      <c r="AZ567" s="1">
        <f>IFERROR(IF($AE567&gt;$AE566,VLOOKUP($AC567+AM$1,STOCK!$F$10:$AB$209,16,0),IF($AE567=$AE566,(IF(AZ566&gt;=1,AZ566-COUNTIFS($AE566:$AE566,$AC567,AM566:AM566,$AI$1),0)),0)),0)</f>
        <v>0</v>
      </c>
      <c r="BA567" s="1">
        <f>IFERROR(IF($AE567&gt;$AE566,VLOOKUP($AC567+AN$1,STOCK!$F$10:$AB$209,16,0),IF($AE567=$AE566,(IF(BA566&gt;=1,BA566-COUNTIFS($AE566:$AE566,$AC567,AN566:AN566,$AI$1),0)),0)),0)</f>
        <v>0</v>
      </c>
      <c r="BB567" s="1">
        <f>IFERROR(IF($AE567&gt;$AE566,VLOOKUP($AC567+AO$1,STOCK!$F$10:$AB$209,16,0),IF($AE567=$AE566,(IF(BB566&gt;=1,BB566-COUNTIFS($AE566:$AE566,$AC567,AO566:AO566,$AI$1),0)),0)),0)</f>
        <v>0</v>
      </c>
      <c r="BC567" s="1">
        <f>IFERROR(IF($AE567&gt;$AE566,VLOOKUP($AC567+AP$1,STOCK!$F$10:$AB$209,16,0),IF($AE567=$AE566,(IF(BC566&gt;=1,BC566-COUNTIFS($AE566:$AE566,$AC567,AP566:AP566,$AI$1),0)),0)),0)</f>
        <v>0</v>
      </c>
      <c r="BD567" s="1">
        <f>IFERROR(IF($AE567&gt;$AE566,VLOOKUP($AC567+AQ$1,STOCK!$F$10:$AB$209,16,0),IF($AE567=$AE566,(IF(BD566&gt;=1,BD566-COUNTIFS($AE566:$AE566,$AC567,AQ566:AQ566,$AI$1),0)),0)),0)</f>
        <v>0</v>
      </c>
      <c r="BE567" s="1">
        <f>IFERROR(IF($AE567&gt;$AE566,VLOOKUP($AC567+AR$1,STOCK!$F$10:$AB$209,16,0),IF($AE567=$AE566,(IF(BE566&gt;=1,BE566-COUNTIFS($AE566:$AE566,$AC567,AR566:AR566,$AI$1),0)),0)),0)</f>
        <v>0</v>
      </c>
      <c r="BF567" s="1">
        <f>IFERROR(IF($AE567&gt;$AE566,VLOOKUP($AC567+AS$1,STOCK!$F$10:$AB$209,16,0),IF($AE567=$AE566,(IF(BF566&gt;=1,BF566-COUNTIFS($AE566:$AE566,$AC567,AS566:AS566,$AI$1),0)),0)),0)</f>
        <v>0</v>
      </c>
      <c r="BG567" s="1">
        <f>IFERROR(IF($AE567&gt;$AE566,VLOOKUP($AC567+AT$1,STOCK!$F$10:$AB$209,16,0),IF($AE567=$AE566,(IF(BG566&gt;=1,BG566-COUNTIFS($AE566:$AE566,$AC567,AT566:AT566,$AI$1),0)),0)),0)</f>
        <v>0</v>
      </c>
      <c r="BH567" s="1">
        <f>IFERROR(IF($AE567&gt;$AE566,VLOOKUP($AC567+AU$1,STOCK!$F$10:$AB$209,16,0),IF($AE567=$AE566,(IF(BH566&gt;=1,BH566-COUNTIFS($AE566:$AE566,$AC567,AU566:AU566,$AI$1),0)),0)),0)</f>
        <v>0</v>
      </c>
      <c r="BI567" s="1">
        <f>IFERROR(IF($AE567&gt;$AE566,VLOOKUP($AC567+AV$1,STOCK!$F$10:$AB$209,16,0),IF($AE567=$AE566,(IF(BI566&gt;=1,BI566-COUNTIFS($AE566:$AE566,$AC567,AV566:AV566,$AI$1),0)),0)),0)</f>
        <v>0</v>
      </c>
      <c r="BJ567" s="1">
        <f>IFERROR(IF($AE567&gt;$AE566,VLOOKUP($AC567+AW$1,STOCK!$F$10:$AB$209,16,0),IF($AE567=$AE566,(IF(BJ566&gt;=1,BJ566-COUNTIFS($AE566:$AE566,$AC567,AW566:AW566,$AI$1),0)),0)),0)</f>
        <v>0</v>
      </c>
      <c r="BK567" s="1">
        <f>IFERROR(IF($AE567&gt;$AE566,VLOOKUP($AC567+AX$1,STOCK!$F$10:$AB$209,16,0),IF($AE567=$AE566,(IF(BK566&gt;=1,BK566-COUNTIFS($AE566:$AE566,$AC567,AX566:AX566,$AI$1),0)),0)),0)</f>
        <v>0</v>
      </c>
      <c r="BL567" s="1">
        <f>IFERROR(IF($AE567&gt;$AE566,VLOOKUP($AC567+AL$1,STOCK!$F$10:$AB$209,17,0),IF($AE567=$AE566,(IF(BL566&gt;=1,BL566-COUNTIFS($AE566:$AE566,$AC567,AL566:AL566,$AI$2),0)),0)),0)</f>
        <v>0</v>
      </c>
      <c r="BM567" s="1">
        <f>IFERROR(IF($AE567&gt;$AE566,VLOOKUP($AC567+AM$1,STOCK!$F$10:$AB$209,17,0),IF($AE567=$AE566,(IF(BM566&gt;=1,BM566-COUNTIFS($AE566:$AE566,$AC567,AM566:AM566,$AI$2),0)),0)),0)</f>
        <v>0</v>
      </c>
      <c r="BN567" s="1">
        <f>IFERROR(IF($AE567&gt;$AE566,VLOOKUP($AC567+AN$1,STOCK!$F$10:$AB$209,17,0),IF($AE567=$AE566,(IF(BN566&gt;=1,BN566-COUNTIFS($AE566:$AE566,$AC567,AN566:AN566,$AI$2),0)),0)),0)</f>
        <v>0</v>
      </c>
      <c r="BO567" s="1">
        <f>IFERROR(IF($AE567&gt;$AE566,VLOOKUP($AC567+AO$1,STOCK!$F$10:$AB$209,17,0),IF($AE567=$AE566,(IF(BO566&gt;=1,BO566-COUNTIFS($AE566:$AE566,$AC567,AO566:AO566,$AI$2),0)),0)),0)</f>
        <v>0</v>
      </c>
      <c r="BP567" s="1">
        <f>IFERROR(IF($AE567&gt;$AE566,VLOOKUP($AC567+AP$1,STOCK!$F$10:$AB$209,17,0),IF($AE567=$AE566,(IF(BP566&gt;=1,BP566-COUNTIFS($AE566:$AE566,$AC567,AP566:AP566,$AI$2),0)),0)),0)</f>
        <v>0</v>
      </c>
      <c r="BQ567" s="1">
        <f>IFERROR(IF($AE567&gt;$AE566,VLOOKUP($AC567+AQ$1,STOCK!$F$10:$AB$209,17,0),IF($AE567=$AE566,(IF(BQ566&gt;=1,BQ566-COUNTIFS($AE566:$AE566,$AC567,AQ566:AQ566,$AI$2),0)),0)),0)</f>
        <v>0</v>
      </c>
      <c r="BR567" s="1">
        <f>IFERROR(IF($AE567&gt;$AE566,VLOOKUP($AC567+AR$1,STOCK!$F$10:$AB$209,17,0),IF($AE567=$AE566,(IF(BR566&gt;=1,BR566-COUNTIFS($AE566:$AE566,$AC567,AR566:AR566,$AI$2),0)),0)),0)</f>
        <v>0</v>
      </c>
      <c r="BS567" s="1">
        <f>IFERROR(IF($AE567&gt;$AE566,VLOOKUP($AC567+AS$1,STOCK!$F$10:$AB$209,17,0),IF($AE567=$AE566,(IF(BS566&gt;=1,BS566-COUNTIFS($AE566:$AE566,$AC567,AS566:AS566,$AI$2),0)),0)),0)</f>
        <v>0</v>
      </c>
      <c r="BT567" s="1">
        <f>IFERROR(IF($AE567&gt;$AE566,VLOOKUP($AC567+AT$1,STOCK!$F$10:$AB$209,17,0),IF($AE567=$AE566,(IF(BT566&gt;=1,BT566-COUNTIFS($AE566:$AE566,$AC567,AT566:AT566,$AI$2),0)),0)),0)</f>
        <v>0</v>
      </c>
      <c r="BU567" s="1">
        <f>IFERROR(IF($AE567&gt;$AE566,VLOOKUP($AC567+AU$1,STOCK!$F$10:$AB$209,17,0),IF($AE567=$AE566,(IF(BU566&gt;=1,BU566-COUNTIFS($AE566:$AE566,$AC567,AU566:AU566,$AI$2),0)),0)),0)</f>
        <v>0</v>
      </c>
      <c r="BV567" s="1">
        <f>IFERROR(IF($AE567&gt;$AE566,VLOOKUP($AC567+AV$1,STOCK!$F$10:$AB$209,17,0),IF($AE567=$AE566,(IF(BV566&gt;=1,BV566-COUNTIFS($AE566:$AE566,$AC567,AV566:AV566,$AI$2),0)),0)),0)</f>
        <v>0</v>
      </c>
      <c r="BW567" s="1">
        <f>IFERROR(IF($AE567&gt;$AE566,VLOOKUP($AC567+AW$1,STOCK!$F$10:$AB$209,17,0),IF($AE567=$AE566,(IF(BW566&gt;=1,BW566-COUNTIFS($AE566:$AE566,$AC567,AW566:AW566,$AI$2),0)),0)),0)</f>
        <v>0</v>
      </c>
      <c r="BX567" s="1">
        <f>IFERROR(IF($AE567&gt;$AE566,VLOOKUP($AC567+AX$1,STOCK!$F$10:$AB$209,17,0),IF($AE567=$AE566,(IF(BX566&gt;=1,BX566-COUNTIFS($AE566:$AE566,$AC567,AX566:AX566,$AI$2),0)),0)),0)</f>
        <v>0</v>
      </c>
    </row>
    <row r="568" spans="29:76" x14ac:dyDescent="0.25">
      <c r="AC568" s="1">
        <f t="shared" si="140"/>
        <v>0</v>
      </c>
      <c r="AD568" s="1">
        <f>IFERROR(IF(LEN(AK568)&gt;=1,VLOOKUP(HLOOKUP(AK568,PROFILE!$K$5:$V$8,4,0),PROFILE!$F$1:$G$3,2,0),0),0)</f>
        <v>0</v>
      </c>
      <c r="AE568" s="1">
        <f t="shared" si="141"/>
        <v>0</v>
      </c>
      <c r="AF568" s="1">
        <v>555</v>
      </c>
      <c r="AI568" s="1" t="str">
        <f>IFERROR(IF($AH568&gt;=1,VLOOKUP($AG568,STUDENT!$O$8:$Z$1507,3,0),""),"")</f>
        <v/>
      </c>
      <c r="AJ568" s="1" t="str">
        <f>IFERROR(IF($AH568&gt;=1,VLOOKUP($AG568,STUDENT!$O$8:$Z$1507,4,0),""),"")</f>
        <v/>
      </c>
      <c r="AK568" s="1" t="str">
        <f>IFERROR(IF($AH568&gt;=1,VLOOKUP($AG568,STUDENT!$O$8:$Z$1507,6,0),""),"")</f>
        <v/>
      </c>
      <c r="AL568" s="1" t="str">
        <f t="shared" si="142"/>
        <v/>
      </c>
      <c r="AM568" s="1" t="str">
        <f t="shared" si="143"/>
        <v/>
      </c>
      <c r="AN568" s="1" t="str">
        <f t="shared" si="144"/>
        <v/>
      </c>
      <c r="AO568" s="1" t="str">
        <f t="shared" si="145"/>
        <v/>
      </c>
      <c r="AP568" s="1" t="str">
        <f t="shared" si="146"/>
        <v/>
      </c>
      <c r="AQ568" s="1" t="str">
        <f t="shared" si="147"/>
        <v/>
      </c>
      <c r="AR568" s="1" t="str">
        <f t="shared" si="148"/>
        <v/>
      </c>
      <c r="AS568" s="1" t="str">
        <f t="shared" si="149"/>
        <v/>
      </c>
      <c r="AT568" s="1" t="str">
        <f t="shared" si="150"/>
        <v/>
      </c>
      <c r="AU568" s="1" t="str">
        <f t="shared" si="151"/>
        <v/>
      </c>
      <c r="AV568" s="1" t="str">
        <f t="shared" si="152"/>
        <v/>
      </c>
      <c r="AW568" s="1" t="str">
        <f t="shared" si="153"/>
        <v/>
      </c>
      <c r="AX568" s="1" t="str">
        <f t="shared" si="154"/>
        <v/>
      </c>
      <c r="AY568" s="1">
        <f>IFERROR(IF($AE568&gt;$AE567,VLOOKUP($AC568+AL$1,STOCK!$F$10:$AB$209,16,0),IF($AE568=$AE567,(IF(AY567&gt;=1,AY567-COUNTIFS($AE567:$AE567,$AC568,AL567:AL567,$AI$1),0)),0)),0)</f>
        <v>0</v>
      </c>
      <c r="AZ568" s="1">
        <f>IFERROR(IF($AE568&gt;$AE567,VLOOKUP($AC568+AM$1,STOCK!$F$10:$AB$209,16,0),IF($AE568=$AE567,(IF(AZ567&gt;=1,AZ567-COUNTIFS($AE567:$AE567,$AC568,AM567:AM567,$AI$1),0)),0)),0)</f>
        <v>0</v>
      </c>
      <c r="BA568" s="1">
        <f>IFERROR(IF($AE568&gt;$AE567,VLOOKUP($AC568+AN$1,STOCK!$F$10:$AB$209,16,0),IF($AE568=$AE567,(IF(BA567&gt;=1,BA567-COUNTIFS($AE567:$AE567,$AC568,AN567:AN567,$AI$1),0)),0)),0)</f>
        <v>0</v>
      </c>
      <c r="BB568" s="1">
        <f>IFERROR(IF($AE568&gt;$AE567,VLOOKUP($AC568+AO$1,STOCK!$F$10:$AB$209,16,0),IF($AE568=$AE567,(IF(BB567&gt;=1,BB567-COUNTIFS($AE567:$AE567,$AC568,AO567:AO567,$AI$1),0)),0)),0)</f>
        <v>0</v>
      </c>
      <c r="BC568" s="1">
        <f>IFERROR(IF($AE568&gt;$AE567,VLOOKUP($AC568+AP$1,STOCK!$F$10:$AB$209,16,0),IF($AE568=$AE567,(IF(BC567&gt;=1,BC567-COUNTIFS($AE567:$AE567,$AC568,AP567:AP567,$AI$1),0)),0)),0)</f>
        <v>0</v>
      </c>
      <c r="BD568" s="1">
        <f>IFERROR(IF($AE568&gt;$AE567,VLOOKUP($AC568+AQ$1,STOCK!$F$10:$AB$209,16,0),IF($AE568=$AE567,(IF(BD567&gt;=1,BD567-COUNTIFS($AE567:$AE567,$AC568,AQ567:AQ567,$AI$1),0)),0)),0)</f>
        <v>0</v>
      </c>
      <c r="BE568" s="1">
        <f>IFERROR(IF($AE568&gt;$AE567,VLOOKUP($AC568+AR$1,STOCK!$F$10:$AB$209,16,0),IF($AE568=$AE567,(IF(BE567&gt;=1,BE567-COUNTIFS($AE567:$AE567,$AC568,AR567:AR567,$AI$1),0)),0)),0)</f>
        <v>0</v>
      </c>
      <c r="BF568" s="1">
        <f>IFERROR(IF($AE568&gt;$AE567,VLOOKUP($AC568+AS$1,STOCK!$F$10:$AB$209,16,0),IF($AE568=$AE567,(IF(BF567&gt;=1,BF567-COUNTIFS($AE567:$AE567,$AC568,AS567:AS567,$AI$1),0)),0)),0)</f>
        <v>0</v>
      </c>
      <c r="BG568" s="1">
        <f>IFERROR(IF($AE568&gt;$AE567,VLOOKUP($AC568+AT$1,STOCK!$F$10:$AB$209,16,0),IF($AE568=$AE567,(IF(BG567&gt;=1,BG567-COUNTIFS($AE567:$AE567,$AC568,AT567:AT567,$AI$1),0)),0)),0)</f>
        <v>0</v>
      </c>
      <c r="BH568" s="1">
        <f>IFERROR(IF($AE568&gt;$AE567,VLOOKUP($AC568+AU$1,STOCK!$F$10:$AB$209,16,0),IF($AE568=$AE567,(IF(BH567&gt;=1,BH567-COUNTIFS($AE567:$AE567,$AC568,AU567:AU567,$AI$1),0)),0)),0)</f>
        <v>0</v>
      </c>
      <c r="BI568" s="1">
        <f>IFERROR(IF($AE568&gt;$AE567,VLOOKUP($AC568+AV$1,STOCK!$F$10:$AB$209,16,0),IF($AE568=$AE567,(IF(BI567&gt;=1,BI567-COUNTIFS($AE567:$AE567,$AC568,AV567:AV567,$AI$1),0)),0)),0)</f>
        <v>0</v>
      </c>
      <c r="BJ568" s="1">
        <f>IFERROR(IF($AE568&gt;$AE567,VLOOKUP($AC568+AW$1,STOCK!$F$10:$AB$209,16,0),IF($AE568=$AE567,(IF(BJ567&gt;=1,BJ567-COUNTIFS($AE567:$AE567,$AC568,AW567:AW567,$AI$1),0)),0)),0)</f>
        <v>0</v>
      </c>
      <c r="BK568" s="1">
        <f>IFERROR(IF($AE568&gt;$AE567,VLOOKUP($AC568+AX$1,STOCK!$F$10:$AB$209,16,0),IF($AE568=$AE567,(IF(BK567&gt;=1,BK567-COUNTIFS($AE567:$AE567,$AC568,AX567:AX567,$AI$1),0)),0)),0)</f>
        <v>0</v>
      </c>
      <c r="BL568" s="1">
        <f>IFERROR(IF($AE568&gt;$AE567,VLOOKUP($AC568+AL$1,STOCK!$F$10:$AB$209,17,0),IF($AE568=$AE567,(IF(BL567&gt;=1,BL567-COUNTIFS($AE567:$AE567,$AC568,AL567:AL567,$AI$2),0)),0)),0)</f>
        <v>0</v>
      </c>
      <c r="BM568" s="1">
        <f>IFERROR(IF($AE568&gt;$AE567,VLOOKUP($AC568+AM$1,STOCK!$F$10:$AB$209,17,0),IF($AE568=$AE567,(IF(BM567&gt;=1,BM567-COUNTIFS($AE567:$AE567,$AC568,AM567:AM567,$AI$2),0)),0)),0)</f>
        <v>0</v>
      </c>
      <c r="BN568" s="1">
        <f>IFERROR(IF($AE568&gt;$AE567,VLOOKUP($AC568+AN$1,STOCK!$F$10:$AB$209,17,0),IF($AE568=$AE567,(IF(BN567&gt;=1,BN567-COUNTIFS($AE567:$AE567,$AC568,AN567:AN567,$AI$2),0)),0)),0)</f>
        <v>0</v>
      </c>
      <c r="BO568" s="1">
        <f>IFERROR(IF($AE568&gt;$AE567,VLOOKUP($AC568+AO$1,STOCK!$F$10:$AB$209,17,0),IF($AE568=$AE567,(IF(BO567&gt;=1,BO567-COUNTIFS($AE567:$AE567,$AC568,AO567:AO567,$AI$2),0)),0)),0)</f>
        <v>0</v>
      </c>
      <c r="BP568" s="1">
        <f>IFERROR(IF($AE568&gt;$AE567,VLOOKUP($AC568+AP$1,STOCK!$F$10:$AB$209,17,0),IF($AE568=$AE567,(IF(BP567&gt;=1,BP567-COUNTIFS($AE567:$AE567,$AC568,AP567:AP567,$AI$2),0)),0)),0)</f>
        <v>0</v>
      </c>
      <c r="BQ568" s="1">
        <f>IFERROR(IF($AE568&gt;$AE567,VLOOKUP($AC568+AQ$1,STOCK!$F$10:$AB$209,17,0),IF($AE568=$AE567,(IF(BQ567&gt;=1,BQ567-COUNTIFS($AE567:$AE567,$AC568,AQ567:AQ567,$AI$2),0)),0)),0)</f>
        <v>0</v>
      </c>
      <c r="BR568" s="1">
        <f>IFERROR(IF($AE568&gt;$AE567,VLOOKUP($AC568+AR$1,STOCK!$F$10:$AB$209,17,0),IF($AE568=$AE567,(IF(BR567&gt;=1,BR567-COUNTIFS($AE567:$AE567,$AC568,AR567:AR567,$AI$2),0)),0)),0)</f>
        <v>0</v>
      </c>
      <c r="BS568" s="1">
        <f>IFERROR(IF($AE568&gt;$AE567,VLOOKUP($AC568+AS$1,STOCK!$F$10:$AB$209,17,0),IF($AE568=$AE567,(IF(BS567&gt;=1,BS567-COUNTIFS($AE567:$AE567,$AC568,AS567:AS567,$AI$2),0)),0)),0)</f>
        <v>0</v>
      </c>
      <c r="BT568" s="1">
        <f>IFERROR(IF($AE568&gt;$AE567,VLOOKUP($AC568+AT$1,STOCK!$F$10:$AB$209,17,0),IF($AE568=$AE567,(IF(BT567&gt;=1,BT567-COUNTIFS($AE567:$AE567,$AC568,AT567:AT567,$AI$2),0)),0)),0)</f>
        <v>0</v>
      </c>
      <c r="BU568" s="1">
        <f>IFERROR(IF($AE568&gt;$AE567,VLOOKUP($AC568+AU$1,STOCK!$F$10:$AB$209,17,0),IF($AE568=$AE567,(IF(BU567&gt;=1,BU567-COUNTIFS($AE567:$AE567,$AC568,AU567:AU567,$AI$2),0)),0)),0)</f>
        <v>0</v>
      </c>
      <c r="BV568" s="1">
        <f>IFERROR(IF($AE568&gt;$AE567,VLOOKUP($AC568+AV$1,STOCK!$F$10:$AB$209,17,0),IF($AE568=$AE567,(IF(BV567&gt;=1,BV567-COUNTIFS($AE567:$AE567,$AC568,AV567:AV567,$AI$2),0)),0)),0)</f>
        <v>0</v>
      </c>
      <c r="BW568" s="1">
        <f>IFERROR(IF($AE568&gt;$AE567,VLOOKUP($AC568+AW$1,STOCK!$F$10:$AB$209,17,0),IF($AE568=$AE567,(IF(BW567&gt;=1,BW567-COUNTIFS($AE567:$AE567,$AC568,AW567:AW567,$AI$2),0)),0)),0)</f>
        <v>0</v>
      </c>
      <c r="BX568" s="1">
        <f>IFERROR(IF($AE568&gt;$AE567,VLOOKUP($AC568+AX$1,STOCK!$F$10:$AB$209,17,0),IF($AE568=$AE567,(IF(BX567&gt;=1,BX567-COUNTIFS($AE567:$AE567,$AC568,AX567:AX567,$AI$2),0)),0)),0)</f>
        <v>0</v>
      </c>
    </row>
    <row r="569" spans="29:76" x14ac:dyDescent="0.25">
      <c r="AC569" s="1">
        <f t="shared" si="140"/>
        <v>0</v>
      </c>
      <c r="AD569" s="1">
        <f>IFERROR(IF(LEN(AK569)&gt;=1,VLOOKUP(HLOOKUP(AK569,PROFILE!$K$5:$V$8,4,0),PROFILE!$F$1:$G$3,2,0),0),0)</f>
        <v>0</v>
      </c>
      <c r="AE569" s="1">
        <f t="shared" si="141"/>
        <v>0</v>
      </c>
      <c r="AF569" s="1">
        <v>556</v>
      </c>
      <c r="AI569" s="1" t="str">
        <f>IFERROR(IF($AH569&gt;=1,VLOOKUP($AG569,STUDENT!$O$8:$Z$1507,3,0),""),"")</f>
        <v/>
      </c>
      <c r="AJ569" s="1" t="str">
        <f>IFERROR(IF($AH569&gt;=1,VLOOKUP($AG569,STUDENT!$O$8:$Z$1507,4,0),""),"")</f>
        <v/>
      </c>
      <c r="AK569" s="1" t="str">
        <f>IFERROR(IF($AH569&gt;=1,VLOOKUP($AG569,STUDENT!$O$8:$Z$1507,6,0),""),"")</f>
        <v/>
      </c>
      <c r="AL569" s="1" t="str">
        <f t="shared" si="142"/>
        <v/>
      </c>
      <c r="AM569" s="1" t="str">
        <f t="shared" si="143"/>
        <v/>
      </c>
      <c r="AN569" s="1" t="str">
        <f t="shared" si="144"/>
        <v/>
      </c>
      <c r="AO569" s="1" t="str">
        <f t="shared" si="145"/>
        <v/>
      </c>
      <c r="AP569" s="1" t="str">
        <f t="shared" si="146"/>
        <v/>
      </c>
      <c r="AQ569" s="1" t="str">
        <f t="shared" si="147"/>
        <v/>
      </c>
      <c r="AR569" s="1" t="str">
        <f t="shared" si="148"/>
        <v/>
      </c>
      <c r="AS569" s="1" t="str">
        <f t="shared" si="149"/>
        <v/>
      </c>
      <c r="AT569" s="1" t="str">
        <f t="shared" si="150"/>
        <v/>
      </c>
      <c r="AU569" s="1" t="str">
        <f t="shared" si="151"/>
        <v/>
      </c>
      <c r="AV569" s="1" t="str">
        <f t="shared" si="152"/>
        <v/>
      </c>
      <c r="AW569" s="1" t="str">
        <f t="shared" si="153"/>
        <v/>
      </c>
      <c r="AX569" s="1" t="str">
        <f t="shared" si="154"/>
        <v/>
      </c>
      <c r="AY569" s="1">
        <f>IFERROR(IF($AE569&gt;$AE568,VLOOKUP($AC569+AL$1,STOCK!$F$10:$AB$209,16,0),IF($AE569=$AE568,(IF(AY568&gt;=1,AY568-COUNTIFS($AE568:$AE568,$AC569,AL568:AL568,$AI$1),0)),0)),0)</f>
        <v>0</v>
      </c>
      <c r="AZ569" s="1">
        <f>IFERROR(IF($AE569&gt;$AE568,VLOOKUP($AC569+AM$1,STOCK!$F$10:$AB$209,16,0),IF($AE569=$AE568,(IF(AZ568&gt;=1,AZ568-COUNTIFS($AE568:$AE568,$AC569,AM568:AM568,$AI$1),0)),0)),0)</f>
        <v>0</v>
      </c>
      <c r="BA569" s="1">
        <f>IFERROR(IF($AE569&gt;$AE568,VLOOKUP($AC569+AN$1,STOCK!$F$10:$AB$209,16,0),IF($AE569=$AE568,(IF(BA568&gt;=1,BA568-COUNTIFS($AE568:$AE568,$AC569,AN568:AN568,$AI$1),0)),0)),0)</f>
        <v>0</v>
      </c>
      <c r="BB569" s="1">
        <f>IFERROR(IF($AE569&gt;$AE568,VLOOKUP($AC569+AO$1,STOCK!$F$10:$AB$209,16,0),IF($AE569=$AE568,(IF(BB568&gt;=1,BB568-COUNTIFS($AE568:$AE568,$AC569,AO568:AO568,$AI$1),0)),0)),0)</f>
        <v>0</v>
      </c>
      <c r="BC569" s="1">
        <f>IFERROR(IF($AE569&gt;$AE568,VLOOKUP($AC569+AP$1,STOCK!$F$10:$AB$209,16,0),IF($AE569=$AE568,(IF(BC568&gt;=1,BC568-COUNTIFS($AE568:$AE568,$AC569,AP568:AP568,$AI$1),0)),0)),0)</f>
        <v>0</v>
      </c>
      <c r="BD569" s="1">
        <f>IFERROR(IF($AE569&gt;$AE568,VLOOKUP($AC569+AQ$1,STOCK!$F$10:$AB$209,16,0),IF($AE569=$AE568,(IF(BD568&gt;=1,BD568-COUNTIFS($AE568:$AE568,$AC569,AQ568:AQ568,$AI$1),0)),0)),0)</f>
        <v>0</v>
      </c>
      <c r="BE569" s="1">
        <f>IFERROR(IF($AE569&gt;$AE568,VLOOKUP($AC569+AR$1,STOCK!$F$10:$AB$209,16,0),IF($AE569=$AE568,(IF(BE568&gt;=1,BE568-COUNTIFS($AE568:$AE568,$AC569,AR568:AR568,$AI$1),0)),0)),0)</f>
        <v>0</v>
      </c>
      <c r="BF569" s="1">
        <f>IFERROR(IF($AE569&gt;$AE568,VLOOKUP($AC569+AS$1,STOCK!$F$10:$AB$209,16,0),IF($AE569=$AE568,(IF(BF568&gt;=1,BF568-COUNTIFS($AE568:$AE568,$AC569,AS568:AS568,$AI$1),0)),0)),0)</f>
        <v>0</v>
      </c>
      <c r="BG569" s="1">
        <f>IFERROR(IF($AE569&gt;$AE568,VLOOKUP($AC569+AT$1,STOCK!$F$10:$AB$209,16,0),IF($AE569=$AE568,(IF(BG568&gt;=1,BG568-COUNTIFS($AE568:$AE568,$AC569,AT568:AT568,$AI$1),0)),0)),0)</f>
        <v>0</v>
      </c>
      <c r="BH569" s="1">
        <f>IFERROR(IF($AE569&gt;$AE568,VLOOKUP($AC569+AU$1,STOCK!$F$10:$AB$209,16,0),IF($AE569=$AE568,(IF(BH568&gt;=1,BH568-COUNTIFS($AE568:$AE568,$AC569,AU568:AU568,$AI$1),0)),0)),0)</f>
        <v>0</v>
      </c>
      <c r="BI569" s="1">
        <f>IFERROR(IF($AE569&gt;$AE568,VLOOKUP($AC569+AV$1,STOCK!$F$10:$AB$209,16,0),IF($AE569=$AE568,(IF(BI568&gt;=1,BI568-COUNTIFS($AE568:$AE568,$AC569,AV568:AV568,$AI$1),0)),0)),0)</f>
        <v>0</v>
      </c>
      <c r="BJ569" s="1">
        <f>IFERROR(IF($AE569&gt;$AE568,VLOOKUP($AC569+AW$1,STOCK!$F$10:$AB$209,16,0),IF($AE569=$AE568,(IF(BJ568&gt;=1,BJ568-COUNTIFS($AE568:$AE568,$AC569,AW568:AW568,$AI$1),0)),0)),0)</f>
        <v>0</v>
      </c>
      <c r="BK569" s="1">
        <f>IFERROR(IF($AE569&gt;$AE568,VLOOKUP($AC569+AX$1,STOCK!$F$10:$AB$209,16,0),IF($AE569=$AE568,(IF(BK568&gt;=1,BK568-COUNTIFS($AE568:$AE568,$AC569,AX568:AX568,$AI$1),0)),0)),0)</f>
        <v>0</v>
      </c>
      <c r="BL569" s="1">
        <f>IFERROR(IF($AE569&gt;$AE568,VLOOKUP($AC569+AL$1,STOCK!$F$10:$AB$209,17,0),IF($AE569=$AE568,(IF(BL568&gt;=1,BL568-COUNTIFS($AE568:$AE568,$AC569,AL568:AL568,$AI$2),0)),0)),0)</f>
        <v>0</v>
      </c>
      <c r="BM569" s="1">
        <f>IFERROR(IF($AE569&gt;$AE568,VLOOKUP($AC569+AM$1,STOCK!$F$10:$AB$209,17,0),IF($AE569=$AE568,(IF(BM568&gt;=1,BM568-COUNTIFS($AE568:$AE568,$AC569,AM568:AM568,$AI$2),0)),0)),0)</f>
        <v>0</v>
      </c>
      <c r="BN569" s="1">
        <f>IFERROR(IF($AE569&gt;$AE568,VLOOKUP($AC569+AN$1,STOCK!$F$10:$AB$209,17,0),IF($AE569=$AE568,(IF(BN568&gt;=1,BN568-COUNTIFS($AE568:$AE568,$AC569,AN568:AN568,$AI$2),0)),0)),0)</f>
        <v>0</v>
      </c>
      <c r="BO569" s="1">
        <f>IFERROR(IF($AE569&gt;$AE568,VLOOKUP($AC569+AO$1,STOCK!$F$10:$AB$209,17,0),IF($AE569=$AE568,(IF(BO568&gt;=1,BO568-COUNTIFS($AE568:$AE568,$AC569,AO568:AO568,$AI$2),0)),0)),0)</f>
        <v>0</v>
      </c>
      <c r="BP569" s="1">
        <f>IFERROR(IF($AE569&gt;$AE568,VLOOKUP($AC569+AP$1,STOCK!$F$10:$AB$209,17,0),IF($AE569=$AE568,(IF(BP568&gt;=1,BP568-COUNTIFS($AE568:$AE568,$AC569,AP568:AP568,$AI$2),0)),0)),0)</f>
        <v>0</v>
      </c>
      <c r="BQ569" s="1">
        <f>IFERROR(IF($AE569&gt;$AE568,VLOOKUP($AC569+AQ$1,STOCK!$F$10:$AB$209,17,0),IF($AE569=$AE568,(IF(BQ568&gt;=1,BQ568-COUNTIFS($AE568:$AE568,$AC569,AQ568:AQ568,$AI$2),0)),0)),0)</f>
        <v>0</v>
      </c>
      <c r="BR569" s="1">
        <f>IFERROR(IF($AE569&gt;$AE568,VLOOKUP($AC569+AR$1,STOCK!$F$10:$AB$209,17,0),IF($AE569=$AE568,(IF(BR568&gt;=1,BR568-COUNTIFS($AE568:$AE568,$AC569,AR568:AR568,$AI$2),0)),0)),0)</f>
        <v>0</v>
      </c>
      <c r="BS569" s="1">
        <f>IFERROR(IF($AE569&gt;$AE568,VLOOKUP($AC569+AS$1,STOCK!$F$10:$AB$209,17,0),IF($AE569=$AE568,(IF(BS568&gt;=1,BS568-COUNTIFS($AE568:$AE568,$AC569,AS568:AS568,$AI$2),0)),0)),0)</f>
        <v>0</v>
      </c>
      <c r="BT569" s="1">
        <f>IFERROR(IF($AE569&gt;$AE568,VLOOKUP($AC569+AT$1,STOCK!$F$10:$AB$209,17,0),IF($AE569=$AE568,(IF(BT568&gt;=1,BT568-COUNTIFS($AE568:$AE568,$AC569,AT568:AT568,$AI$2),0)),0)),0)</f>
        <v>0</v>
      </c>
      <c r="BU569" s="1">
        <f>IFERROR(IF($AE569&gt;$AE568,VLOOKUP($AC569+AU$1,STOCK!$F$10:$AB$209,17,0),IF($AE569=$AE568,(IF(BU568&gt;=1,BU568-COUNTIFS($AE568:$AE568,$AC569,AU568:AU568,$AI$2),0)),0)),0)</f>
        <v>0</v>
      </c>
      <c r="BV569" s="1">
        <f>IFERROR(IF($AE569&gt;$AE568,VLOOKUP($AC569+AV$1,STOCK!$F$10:$AB$209,17,0),IF($AE569=$AE568,(IF(BV568&gt;=1,BV568-COUNTIFS($AE568:$AE568,$AC569,AV568:AV568,$AI$2),0)),0)),0)</f>
        <v>0</v>
      </c>
      <c r="BW569" s="1">
        <f>IFERROR(IF($AE569&gt;$AE568,VLOOKUP($AC569+AW$1,STOCK!$F$10:$AB$209,17,0),IF($AE569=$AE568,(IF(BW568&gt;=1,BW568-COUNTIFS($AE568:$AE568,$AC569,AW568:AW568,$AI$2),0)),0)),0)</f>
        <v>0</v>
      </c>
      <c r="BX569" s="1">
        <f>IFERROR(IF($AE569&gt;$AE568,VLOOKUP($AC569+AX$1,STOCK!$F$10:$AB$209,17,0),IF($AE569=$AE568,(IF(BX568&gt;=1,BX568-COUNTIFS($AE568:$AE568,$AC569,AX568:AX568,$AI$2),0)),0)),0)</f>
        <v>0</v>
      </c>
    </row>
    <row r="570" spans="29:76" x14ac:dyDescent="0.25">
      <c r="AC570" s="1">
        <f t="shared" si="140"/>
        <v>0</v>
      </c>
      <c r="AD570" s="1">
        <f>IFERROR(IF(LEN(AK570)&gt;=1,VLOOKUP(HLOOKUP(AK570,PROFILE!$K$5:$V$8,4,0),PROFILE!$F$1:$G$3,2,0),0),0)</f>
        <v>0</v>
      </c>
      <c r="AE570" s="1">
        <f t="shared" si="141"/>
        <v>0</v>
      </c>
      <c r="AF570" s="1">
        <v>557</v>
      </c>
      <c r="AI570" s="1" t="str">
        <f>IFERROR(IF($AH570&gt;=1,VLOOKUP($AG570,STUDENT!$O$8:$Z$1507,3,0),""),"")</f>
        <v/>
      </c>
      <c r="AJ570" s="1" t="str">
        <f>IFERROR(IF($AH570&gt;=1,VLOOKUP($AG570,STUDENT!$O$8:$Z$1507,4,0),""),"")</f>
        <v/>
      </c>
      <c r="AK570" s="1" t="str">
        <f>IFERROR(IF($AH570&gt;=1,VLOOKUP($AG570,STUDENT!$O$8:$Z$1507,6,0),""),"")</f>
        <v/>
      </c>
      <c r="AL570" s="1" t="str">
        <f t="shared" si="142"/>
        <v/>
      </c>
      <c r="AM570" s="1" t="str">
        <f t="shared" si="143"/>
        <v/>
      </c>
      <c r="AN570" s="1" t="str">
        <f t="shared" si="144"/>
        <v/>
      </c>
      <c r="AO570" s="1" t="str">
        <f t="shared" si="145"/>
        <v/>
      </c>
      <c r="AP570" s="1" t="str">
        <f t="shared" si="146"/>
        <v/>
      </c>
      <c r="AQ570" s="1" t="str">
        <f t="shared" si="147"/>
        <v/>
      </c>
      <c r="AR570" s="1" t="str">
        <f t="shared" si="148"/>
        <v/>
      </c>
      <c r="AS570" s="1" t="str">
        <f t="shared" si="149"/>
        <v/>
      </c>
      <c r="AT570" s="1" t="str">
        <f t="shared" si="150"/>
        <v/>
      </c>
      <c r="AU570" s="1" t="str">
        <f t="shared" si="151"/>
        <v/>
      </c>
      <c r="AV570" s="1" t="str">
        <f t="shared" si="152"/>
        <v/>
      </c>
      <c r="AW570" s="1" t="str">
        <f t="shared" si="153"/>
        <v/>
      </c>
      <c r="AX570" s="1" t="str">
        <f t="shared" si="154"/>
        <v/>
      </c>
      <c r="AY570" s="1">
        <f>IFERROR(IF($AE570&gt;$AE569,VLOOKUP($AC570+AL$1,STOCK!$F$10:$AB$209,16,0),IF($AE570=$AE569,(IF(AY569&gt;=1,AY569-COUNTIFS($AE569:$AE569,$AC570,AL569:AL569,$AI$1),0)),0)),0)</f>
        <v>0</v>
      </c>
      <c r="AZ570" s="1">
        <f>IFERROR(IF($AE570&gt;$AE569,VLOOKUP($AC570+AM$1,STOCK!$F$10:$AB$209,16,0),IF($AE570=$AE569,(IF(AZ569&gt;=1,AZ569-COUNTIFS($AE569:$AE569,$AC570,AM569:AM569,$AI$1),0)),0)),0)</f>
        <v>0</v>
      </c>
      <c r="BA570" s="1">
        <f>IFERROR(IF($AE570&gt;$AE569,VLOOKUP($AC570+AN$1,STOCK!$F$10:$AB$209,16,0),IF($AE570=$AE569,(IF(BA569&gt;=1,BA569-COUNTIFS($AE569:$AE569,$AC570,AN569:AN569,$AI$1),0)),0)),0)</f>
        <v>0</v>
      </c>
      <c r="BB570" s="1">
        <f>IFERROR(IF($AE570&gt;$AE569,VLOOKUP($AC570+AO$1,STOCK!$F$10:$AB$209,16,0),IF($AE570=$AE569,(IF(BB569&gt;=1,BB569-COUNTIFS($AE569:$AE569,$AC570,AO569:AO569,$AI$1),0)),0)),0)</f>
        <v>0</v>
      </c>
      <c r="BC570" s="1">
        <f>IFERROR(IF($AE570&gt;$AE569,VLOOKUP($AC570+AP$1,STOCK!$F$10:$AB$209,16,0),IF($AE570=$AE569,(IF(BC569&gt;=1,BC569-COUNTIFS($AE569:$AE569,$AC570,AP569:AP569,$AI$1),0)),0)),0)</f>
        <v>0</v>
      </c>
      <c r="BD570" s="1">
        <f>IFERROR(IF($AE570&gt;$AE569,VLOOKUP($AC570+AQ$1,STOCK!$F$10:$AB$209,16,0),IF($AE570=$AE569,(IF(BD569&gt;=1,BD569-COUNTIFS($AE569:$AE569,$AC570,AQ569:AQ569,$AI$1),0)),0)),0)</f>
        <v>0</v>
      </c>
      <c r="BE570" s="1">
        <f>IFERROR(IF($AE570&gt;$AE569,VLOOKUP($AC570+AR$1,STOCK!$F$10:$AB$209,16,0),IF($AE570=$AE569,(IF(BE569&gt;=1,BE569-COUNTIFS($AE569:$AE569,$AC570,AR569:AR569,$AI$1),0)),0)),0)</f>
        <v>0</v>
      </c>
      <c r="BF570" s="1">
        <f>IFERROR(IF($AE570&gt;$AE569,VLOOKUP($AC570+AS$1,STOCK!$F$10:$AB$209,16,0),IF($AE570=$AE569,(IF(BF569&gt;=1,BF569-COUNTIFS($AE569:$AE569,$AC570,AS569:AS569,$AI$1),0)),0)),0)</f>
        <v>0</v>
      </c>
      <c r="BG570" s="1">
        <f>IFERROR(IF($AE570&gt;$AE569,VLOOKUP($AC570+AT$1,STOCK!$F$10:$AB$209,16,0),IF($AE570=$AE569,(IF(BG569&gt;=1,BG569-COUNTIFS($AE569:$AE569,$AC570,AT569:AT569,$AI$1),0)),0)),0)</f>
        <v>0</v>
      </c>
      <c r="BH570" s="1">
        <f>IFERROR(IF($AE570&gt;$AE569,VLOOKUP($AC570+AU$1,STOCK!$F$10:$AB$209,16,0),IF($AE570=$AE569,(IF(BH569&gt;=1,BH569-COUNTIFS($AE569:$AE569,$AC570,AU569:AU569,$AI$1),0)),0)),0)</f>
        <v>0</v>
      </c>
      <c r="BI570" s="1">
        <f>IFERROR(IF($AE570&gt;$AE569,VLOOKUP($AC570+AV$1,STOCK!$F$10:$AB$209,16,0),IF($AE570=$AE569,(IF(BI569&gt;=1,BI569-COUNTIFS($AE569:$AE569,$AC570,AV569:AV569,$AI$1),0)),0)),0)</f>
        <v>0</v>
      </c>
      <c r="BJ570" s="1">
        <f>IFERROR(IF($AE570&gt;$AE569,VLOOKUP($AC570+AW$1,STOCK!$F$10:$AB$209,16,0),IF($AE570=$AE569,(IF(BJ569&gt;=1,BJ569-COUNTIFS($AE569:$AE569,$AC570,AW569:AW569,$AI$1),0)),0)),0)</f>
        <v>0</v>
      </c>
      <c r="BK570" s="1">
        <f>IFERROR(IF($AE570&gt;$AE569,VLOOKUP($AC570+AX$1,STOCK!$F$10:$AB$209,16,0),IF($AE570=$AE569,(IF(BK569&gt;=1,BK569-COUNTIFS($AE569:$AE569,$AC570,AX569:AX569,$AI$1),0)),0)),0)</f>
        <v>0</v>
      </c>
      <c r="BL570" s="1">
        <f>IFERROR(IF($AE570&gt;$AE569,VLOOKUP($AC570+AL$1,STOCK!$F$10:$AB$209,17,0),IF($AE570=$AE569,(IF(BL569&gt;=1,BL569-COUNTIFS($AE569:$AE569,$AC570,AL569:AL569,$AI$2),0)),0)),0)</f>
        <v>0</v>
      </c>
      <c r="BM570" s="1">
        <f>IFERROR(IF($AE570&gt;$AE569,VLOOKUP($AC570+AM$1,STOCK!$F$10:$AB$209,17,0),IF($AE570=$AE569,(IF(BM569&gt;=1,BM569-COUNTIFS($AE569:$AE569,$AC570,AM569:AM569,$AI$2),0)),0)),0)</f>
        <v>0</v>
      </c>
      <c r="BN570" s="1">
        <f>IFERROR(IF($AE570&gt;$AE569,VLOOKUP($AC570+AN$1,STOCK!$F$10:$AB$209,17,0),IF($AE570=$AE569,(IF(BN569&gt;=1,BN569-COUNTIFS($AE569:$AE569,$AC570,AN569:AN569,$AI$2),0)),0)),0)</f>
        <v>0</v>
      </c>
      <c r="BO570" s="1">
        <f>IFERROR(IF($AE570&gt;$AE569,VLOOKUP($AC570+AO$1,STOCK!$F$10:$AB$209,17,0),IF($AE570=$AE569,(IF(BO569&gt;=1,BO569-COUNTIFS($AE569:$AE569,$AC570,AO569:AO569,$AI$2),0)),0)),0)</f>
        <v>0</v>
      </c>
      <c r="BP570" s="1">
        <f>IFERROR(IF($AE570&gt;$AE569,VLOOKUP($AC570+AP$1,STOCK!$F$10:$AB$209,17,0),IF($AE570=$AE569,(IF(BP569&gt;=1,BP569-COUNTIFS($AE569:$AE569,$AC570,AP569:AP569,$AI$2),0)),0)),0)</f>
        <v>0</v>
      </c>
      <c r="BQ570" s="1">
        <f>IFERROR(IF($AE570&gt;$AE569,VLOOKUP($AC570+AQ$1,STOCK!$F$10:$AB$209,17,0),IF($AE570=$AE569,(IF(BQ569&gt;=1,BQ569-COUNTIFS($AE569:$AE569,$AC570,AQ569:AQ569,$AI$2),0)),0)),0)</f>
        <v>0</v>
      </c>
      <c r="BR570" s="1">
        <f>IFERROR(IF($AE570&gt;$AE569,VLOOKUP($AC570+AR$1,STOCK!$F$10:$AB$209,17,0),IF($AE570=$AE569,(IF(BR569&gt;=1,BR569-COUNTIFS($AE569:$AE569,$AC570,AR569:AR569,$AI$2),0)),0)),0)</f>
        <v>0</v>
      </c>
      <c r="BS570" s="1">
        <f>IFERROR(IF($AE570&gt;$AE569,VLOOKUP($AC570+AS$1,STOCK!$F$10:$AB$209,17,0),IF($AE570=$AE569,(IF(BS569&gt;=1,BS569-COUNTIFS($AE569:$AE569,$AC570,AS569:AS569,$AI$2),0)),0)),0)</f>
        <v>0</v>
      </c>
      <c r="BT570" s="1">
        <f>IFERROR(IF($AE570&gt;$AE569,VLOOKUP($AC570+AT$1,STOCK!$F$10:$AB$209,17,0),IF($AE570=$AE569,(IF(BT569&gt;=1,BT569-COUNTIFS($AE569:$AE569,$AC570,AT569:AT569,$AI$2),0)),0)),0)</f>
        <v>0</v>
      </c>
      <c r="BU570" s="1">
        <f>IFERROR(IF($AE570&gt;$AE569,VLOOKUP($AC570+AU$1,STOCK!$F$10:$AB$209,17,0),IF($AE570=$AE569,(IF(BU569&gt;=1,BU569-COUNTIFS($AE569:$AE569,$AC570,AU569:AU569,$AI$2),0)),0)),0)</f>
        <v>0</v>
      </c>
      <c r="BV570" s="1">
        <f>IFERROR(IF($AE570&gt;$AE569,VLOOKUP($AC570+AV$1,STOCK!$F$10:$AB$209,17,0),IF($AE570=$AE569,(IF(BV569&gt;=1,BV569-COUNTIFS($AE569:$AE569,$AC570,AV569:AV569,$AI$2),0)),0)),0)</f>
        <v>0</v>
      </c>
      <c r="BW570" s="1">
        <f>IFERROR(IF($AE570&gt;$AE569,VLOOKUP($AC570+AW$1,STOCK!$F$10:$AB$209,17,0),IF($AE570=$AE569,(IF(BW569&gt;=1,BW569-COUNTIFS($AE569:$AE569,$AC570,AW569:AW569,$AI$2),0)),0)),0)</f>
        <v>0</v>
      </c>
      <c r="BX570" s="1">
        <f>IFERROR(IF($AE570&gt;$AE569,VLOOKUP($AC570+AX$1,STOCK!$F$10:$AB$209,17,0),IF($AE570=$AE569,(IF(BX569&gt;=1,BX569-COUNTIFS($AE569:$AE569,$AC570,AX569:AX569,$AI$2),0)),0)),0)</f>
        <v>0</v>
      </c>
    </row>
    <row r="571" spans="29:76" x14ac:dyDescent="0.25">
      <c r="AC571" s="1">
        <f t="shared" si="140"/>
        <v>0</v>
      </c>
      <c r="AD571" s="1">
        <f>IFERROR(IF(LEN(AK571)&gt;=1,VLOOKUP(HLOOKUP(AK571,PROFILE!$K$5:$V$8,4,0),PROFILE!$F$1:$G$3,2,0),0),0)</f>
        <v>0</v>
      </c>
      <c r="AE571" s="1">
        <f t="shared" si="141"/>
        <v>0</v>
      </c>
      <c r="AF571" s="1">
        <v>558</v>
      </c>
      <c r="AI571" s="1" t="str">
        <f>IFERROR(IF($AH571&gt;=1,VLOOKUP($AG571,STUDENT!$O$8:$Z$1507,3,0),""),"")</f>
        <v/>
      </c>
      <c r="AJ571" s="1" t="str">
        <f>IFERROR(IF($AH571&gt;=1,VLOOKUP($AG571,STUDENT!$O$8:$Z$1507,4,0),""),"")</f>
        <v/>
      </c>
      <c r="AK571" s="1" t="str">
        <f>IFERROR(IF($AH571&gt;=1,VLOOKUP($AG571,STUDENT!$O$8:$Z$1507,6,0),""),"")</f>
        <v/>
      </c>
      <c r="AL571" s="1" t="str">
        <f t="shared" si="142"/>
        <v/>
      </c>
      <c r="AM571" s="1" t="str">
        <f t="shared" si="143"/>
        <v/>
      </c>
      <c r="AN571" s="1" t="str">
        <f t="shared" si="144"/>
        <v/>
      </c>
      <c r="AO571" s="1" t="str">
        <f t="shared" si="145"/>
        <v/>
      </c>
      <c r="AP571" s="1" t="str">
        <f t="shared" si="146"/>
        <v/>
      </c>
      <c r="AQ571" s="1" t="str">
        <f t="shared" si="147"/>
        <v/>
      </c>
      <c r="AR571" s="1" t="str">
        <f t="shared" si="148"/>
        <v/>
      </c>
      <c r="AS571" s="1" t="str">
        <f t="shared" si="149"/>
        <v/>
      </c>
      <c r="AT571" s="1" t="str">
        <f t="shared" si="150"/>
        <v/>
      </c>
      <c r="AU571" s="1" t="str">
        <f t="shared" si="151"/>
        <v/>
      </c>
      <c r="AV571" s="1" t="str">
        <f t="shared" si="152"/>
        <v/>
      </c>
      <c r="AW571" s="1" t="str">
        <f t="shared" si="153"/>
        <v/>
      </c>
      <c r="AX571" s="1" t="str">
        <f t="shared" si="154"/>
        <v/>
      </c>
      <c r="AY571" s="1">
        <f>IFERROR(IF($AE571&gt;$AE570,VLOOKUP($AC571+AL$1,STOCK!$F$10:$AB$209,16,0),IF($AE571=$AE570,(IF(AY570&gt;=1,AY570-COUNTIFS($AE570:$AE570,$AC571,AL570:AL570,$AI$1),0)),0)),0)</f>
        <v>0</v>
      </c>
      <c r="AZ571" s="1">
        <f>IFERROR(IF($AE571&gt;$AE570,VLOOKUP($AC571+AM$1,STOCK!$F$10:$AB$209,16,0),IF($AE571=$AE570,(IF(AZ570&gt;=1,AZ570-COUNTIFS($AE570:$AE570,$AC571,AM570:AM570,$AI$1),0)),0)),0)</f>
        <v>0</v>
      </c>
      <c r="BA571" s="1">
        <f>IFERROR(IF($AE571&gt;$AE570,VLOOKUP($AC571+AN$1,STOCK!$F$10:$AB$209,16,0),IF($AE571=$AE570,(IF(BA570&gt;=1,BA570-COUNTIFS($AE570:$AE570,$AC571,AN570:AN570,$AI$1),0)),0)),0)</f>
        <v>0</v>
      </c>
      <c r="BB571" s="1">
        <f>IFERROR(IF($AE571&gt;$AE570,VLOOKUP($AC571+AO$1,STOCK!$F$10:$AB$209,16,0),IF($AE571=$AE570,(IF(BB570&gt;=1,BB570-COUNTIFS($AE570:$AE570,$AC571,AO570:AO570,$AI$1),0)),0)),0)</f>
        <v>0</v>
      </c>
      <c r="BC571" s="1">
        <f>IFERROR(IF($AE571&gt;$AE570,VLOOKUP($AC571+AP$1,STOCK!$F$10:$AB$209,16,0),IF($AE571=$AE570,(IF(BC570&gt;=1,BC570-COUNTIFS($AE570:$AE570,$AC571,AP570:AP570,$AI$1),0)),0)),0)</f>
        <v>0</v>
      </c>
      <c r="BD571" s="1">
        <f>IFERROR(IF($AE571&gt;$AE570,VLOOKUP($AC571+AQ$1,STOCK!$F$10:$AB$209,16,0),IF($AE571=$AE570,(IF(BD570&gt;=1,BD570-COUNTIFS($AE570:$AE570,$AC571,AQ570:AQ570,$AI$1),0)),0)),0)</f>
        <v>0</v>
      </c>
      <c r="BE571" s="1">
        <f>IFERROR(IF($AE571&gt;$AE570,VLOOKUP($AC571+AR$1,STOCK!$F$10:$AB$209,16,0),IF($AE571=$AE570,(IF(BE570&gt;=1,BE570-COUNTIFS($AE570:$AE570,$AC571,AR570:AR570,$AI$1),0)),0)),0)</f>
        <v>0</v>
      </c>
      <c r="BF571" s="1">
        <f>IFERROR(IF($AE571&gt;$AE570,VLOOKUP($AC571+AS$1,STOCK!$F$10:$AB$209,16,0),IF($AE571=$AE570,(IF(BF570&gt;=1,BF570-COUNTIFS($AE570:$AE570,$AC571,AS570:AS570,$AI$1),0)),0)),0)</f>
        <v>0</v>
      </c>
      <c r="BG571" s="1">
        <f>IFERROR(IF($AE571&gt;$AE570,VLOOKUP($AC571+AT$1,STOCK!$F$10:$AB$209,16,0),IF($AE571=$AE570,(IF(BG570&gt;=1,BG570-COUNTIFS($AE570:$AE570,$AC571,AT570:AT570,$AI$1),0)),0)),0)</f>
        <v>0</v>
      </c>
      <c r="BH571" s="1">
        <f>IFERROR(IF($AE571&gt;$AE570,VLOOKUP($AC571+AU$1,STOCK!$F$10:$AB$209,16,0),IF($AE571=$AE570,(IF(BH570&gt;=1,BH570-COUNTIFS($AE570:$AE570,$AC571,AU570:AU570,$AI$1),0)),0)),0)</f>
        <v>0</v>
      </c>
      <c r="BI571" s="1">
        <f>IFERROR(IF($AE571&gt;$AE570,VLOOKUP($AC571+AV$1,STOCK!$F$10:$AB$209,16,0),IF($AE571=$AE570,(IF(BI570&gt;=1,BI570-COUNTIFS($AE570:$AE570,$AC571,AV570:AV570,$AI$1),0)),0)),0)</f>
        <v>0</v>
      </c>
      <c r="BJ571" s="1">
        <f>IFERROR(IF($AE571&gt;$AE570,VLOOKUP($AC571+AW$1,STOCK!$F$10:$AB$209,16,0),IF($AE571=$AE570,(IF(BJ570&gt;=1,BJ570-COUNTIFS($AE570:$AE570,$AC571,AW570:AW570,$AI$1),0)),0)),0)</f>
        <v>0</v>
      </c>
      <c r="BK571" s="1">
        <f>IFERROR(IF($AE571&gt;$AE570,VLOOKUP($AC571+AX$1,STOCK!$F$10:$AB$209,16,0),IF($AE571=$AE570,(IF(BK570&gt;=1,BK570-COUNTIFS($AE570:$AE570,$AC571,AX570:AX570,$AI$1),0)),0)),0)</f>
        <v>0</v>
      </c>
      <c r="BL571" s="1">
        <f>IFERROR(IF($AE571&gt;$AE570,VLOOKUP($AC571+AL$1,STOCK!$F$10:$AB$209,17,0),IF($AE571=$AE570,(IF(BL570&gt;=1,BL570-COUNTIFS($AE570:$AE570,$AC571,AL570:AL570,$AI$2),0)),0)),0)</f>
        <v>0</v>
      </c>
      <c r="BM571" s="1">
        <f>IFERROR(IF($AE571&gt;$AE570,VLOOKUP($AC571+AM$1,STOCK!$F$10:$AB$209,17,0),IF($AE571=$AE570,(IF(BM570&gt;=1,BM570-COUNTIFS($AE570:$AE570,$AC571,AM570:AM570,$AI$2),0)),0)),0)</f>
        <v>0</v>
      </c>
      <c r="BN571" s="1">
        <f>IFERROR(IF($AE571&gt;$AE570,VLOOKUP($AC571+AN$1,STOCK!$F$10:$AB$209,17,0),IF($AE571=$AE570,(IF(BN570&gt;=1,BN570-COUNTIFS($AE570:$AE570,$AC571,AN570:AN570,$AI$2),0)),0)),0)</f>
        <v>0</v>
      </c>
      <c r="BO571" s="1">
        <f>IFERROR(IF($AE571&gt;$AE570,VLOOKUP($AC571+AO$1,STOCK!$F$10:$AB$209,17,0),IF($AE571=$AE570,(IF(BO570&gt;=1,BO570-COUNTIFS($AE570:$AE570,$AC571,AO570:AO570,$AI$2),0)),0)),0)</f>
        <v>0</v>
      </c>
      <c r="BP571" s="1">
        <f>IFERROR(IF($AE571&gt;$AE570,VLOOKUP($AC571+AP$1,STOCK!$F$10:$AB$209,17,0),IF($AE571=$AE570,(IF(BP570&gt;=1,BP570-COUNTIFS($AE570:$AE570,$AC571,AP570:AP570,$AI$2),0)),0)),0)</f>
        <v>0</v>
      </c>
      <c r="BQ571" s="1">
        <f>IFERROR(IF($AE571&gt;$AE570,VLOOKUP($AC571+AQ$1,STOCK!$F$10:$AB$209,17,0),IF($AE571=$AE570,(IF(BQ570&gt;=1,BQ570-COUNTIFS($AE570:$AE570,$AC571,AQ570:AQ570,$AI$2),0)),0)),0)</f>
        <v>0</v>
      </c>
      <c r="BR571" s="1">
        <f>IFERROR(IF($AE571&gt;$AE570,VLOOKUP($AC571+AR$1,STOCK!$F$10:$AB$209,17,0),IF($AE571=$AE570,(IF(BR570&gt;=1,BR570-COUNTIFS($AE570:$AE570,$AC571,AR570:AR570,$AI$2),0)),0)),0)</f>
        <v>0</v>
      </c>
      <c r="BS571" s="1">
        <f>IFERROR(IF($AE571&gt;$AE570,VLOOKUP($AC571+AS$1,STOCK!$F$10:$AB$209,17,0),IF($AE571=$AE570,(IF(BS570&gt;=1,BS570-COUNTIFS($AE570:$AE570,$AC571,AS570:AS570,$AI$2),0)),0)),0)</f>
        <v>0</v>
      </c>
      <c r="BT571" s="1">
        <f>IFERROR(IF($AE571&gt;$AE570,VLOOKUP($AC571+AT$1,STOCK!$F$10:$AB$209,17,0),IF($AE571=$AE570,(IF(BT570&gt;=1,BT570-COUNTIFS($AE570:$AE570,$AC571,AT570:AT570,$AI$2),0)),0)),0)</f>
        <v>0</v>
      </c>
      <c r="BU571" s="1">
        <f>IFERROR(IF($AE571&gt;$AE570,VLOOKUP($AC571+AU$1,STOCK!$F$10:$AB$209,17,0),IF($AE571=$AE570,(IF(BU570&gt;=1,BU570-COUNTIFS($AE570:$AE570,$AC571,AU570:AU570,$AI$2),0)),0)),0)</f>
        <v>0</v>
      </c>
      <c r="BV571" s="1">
        <f>IFERROR(IF($AE571&gt;$AE570,VLOOKUP($AC571+AV$1,STOCK!$F$10:$AB$209,17,0),IF($AE571=$AE570,(IF(BV570&gt;=1,BV570-COUNTIFS($AE570:$AE570,$AC571,AV570:AV570,$AI$2),0)),0)),0)</f>
        <v>0</v>
      </c>
      <c r="BW571" s="1">
        <f>IFERROR(IF($AE571&gt;$AE570,VLOOKUP($AC571+AW$1,STOCK!$F$10:$AB$209,17,0),IF($AE571=$AE570,(IF(BW570&gt;=1,BW570-COUNTIFS($AE570:$AE570,$AC571,AW570:AW570,$AI$2),0)),0)),0)</f>
        <v>0</v>
      </c>
      <c r="BX571" s="1">
        <f>IFERROR(IF($AE571&gt;$AE570,VLOOKUP($AC571+AX$1,STOCK!$F$10:$AB$209,17,0),IF($AE571=$AE570,(IF(BX570&gt;=1,BX570-COUNTIFS($AE570:$AE570,$AC571,AX570:AX570,$AI$2),0)),0)),0)</f>
        <v>0</v>
      </c>
    </row>
    <row r="572" spans="29:76" x14ac:dyDescent="0.25">
      <c r="AC572" s="1">
        <f t="shared" si="140"/>
        <v>0</v>
      </c>
      <c r="AD572" s="1">
        <f>IFERROR(IF(LEN(AK572)&gt;=1,VLOOKUP(HLOOKUP(AK572,PROFILE!$K$5:$V$8,4,0),PROFILE!$F$1:$G$3,2,0),0),0)</f>
        <v>0</v>
      </c>
      <c r="AE572" s="1">
        <f t="shared" si="141"/>
        <v>0</v>
      </c>
      <c r="AF572" s="1">
        <v>559</v>
      </c>
      <c r="AI572" s="1" t="str">
        <f>IFERROR(IF($AH572&gt;=1,VLOOKUP($AG572,STUDENT!$O$8:$Z$1507,3,0),""),"")</f>
        <v/>
      </c>
      <c r="AJ572" s="1" t="str">
        <f>IFERROR(IF($AH572&gt;=1,VLOOKUP($AG572,STUDENT!$O$8:$Z$1507,4,0),""),"")</f>
        <v/>
      </c>
      <c r="AK572" s="1" t="str">
        <f>IFERROR(IF($AH572&gt;=1,VLOOKUP($AG572,STUDENT!$O$8:$Z$1507,6,0),""),"")</f>
        <v/>
      </c>
      <c r="AL572" s="1" t="str">
        <f t="shared" si="142"/>
        <v/>
      </c>
      <c r="AM572" s="1" t="str">
        <f t="shared" si="143"/>
        <v/>
      </c>
      <c r="AN572" s="1" t="str">
        <f t="shared" si="144"/>
        <v/>
      </c>
      <c r="AO572" s="1" t="str">
        <f t="shared" si="145"/>
        <v/>
      </c>
      <c r="AP572" s="1" t="str">
        <f t="shared" si="146"/>
        <v/>
      </c>
      <c r="AQ572" s="1" t="str">
        <f t="shared" si="147"/>
        <v/>
      </c>
      <c r="AR572" s="1" t="str">
        <f t="shared" si="148"/>
        <v/>
      </c>
      <c r="AS572" s="1" t="str">
        <f t="shared" si="149"/>
        <v/>
      </c>
      <c r="AT572" s="1" t="str">
        <f t="shared" si="150"/>
        <v/>
      </c>
      <c r="AU572" s="1" t="str">
        <f t="shared" si="151"/>
        <v/>
      </c>
      <c r="AV572" s="1" t="str">
        <f t="shared" si="152"/>
        <v/>
      </c>
      <c r="AW572" s="1" t="str">
        <f t="shared" si="153"/>
        <v/>
      </c>
      <c r="AX572" s="1" t="str">
        <f t="shared" si="154"/>
        <v/>
      </c>
      <c r="AY572" s="1">
        <f>IFERROR(IF($AE572&gt;$AE571,VLOOKUP($AC572+AL$1,STOCK!$F$10:$AB$209,16,0),IF($AE572=$AE571,(IF(AY571&gt;=1,AY571-COUNTIFS($AE571:$AE571,$AC572,AL571:AL571,$AI$1),0)),0)),0)</f>
        <v>0</v>
      </c>
      <c r="AZ572" s="1">
        <f>IFERROR(IF($AE572&gt;$AE571,VLOOKUP($AC572+AM$1,STOCK!$F$10:$AB$209,16,0),IF($AE572=$AE571,(IF(AZ571&gt;=1,AZ571-COUNTIFS($AE571:$AE571,$AC572,AM571:AM571,$AI$1),0)),0)),0)</f>
        <v>0</v>
      </c>
      <c r="BA572" s="1">
        <f>IFERROR(IF($AE572&gt;$AE571,VLOOKUP($AC572+AN$1,STOCK!$F$10:$AB$209,16,0),IF($AE572=$AE571,(IF(BA571&gt;=1,BA571-COUNTIFS($AE571:$AE571,$AC572,AN571:AN571,$AI$1),0)),0)),0)</f>
        <v>0</v>
      </c>
      <c r="BB572" s="1">
        <f>IFERROR(IF($AE572&gt;$AE571,VLOOKUP($AC572+AO$1,STOCK!$F$10:$AB$209,16,0),IF($AE572=$AE571,(IF(BB571&gt;=1,BB571-COUNTIFS($AE571:$AE571,$AC572,AO571:AO571,$AI$1),0)),0)),0)</f>
        <v>0</v>
      </c>
      <c r="BC572" s="1">
        <f>IFERROR(IF($AE572&gt;$AE571,VLOOKUP($AC572+AP$1,STOCK!$F$10:$AB$209,16,0),IF($AE572=$AE571,(IF(BC571&gt;=1,BC571-COUNTIFS($AE571:$AE571,$AC572,AP571:AP571,$AI$1),0)),0)),0)</f>
        <v>0</v>
      </c>
      <c r="BD572" s="1">
        <f>IFERROR(IF($AE572&gt;$AE571,VLOOKUP($AC572+AQ$1,STOCK!$F$10:$AB$209,16,0),IF($AE572=$AE571,(IF(BD571&gt;=1,BD571-COUNTIFS($AE571:$AE571,$AC572,AQ571:AQ571,$AI$1),0)),0)),0)</f>
        <v>0</v>
      </c>
      <c r="BE572" s="1">
        <f>IFERROR(IF($AE572&gt;$AE571,VLOOKUP($AC572+AR$1,STOCK!$F$10:$AB$209,16,0),IF($AE572=$AE571,(IF(BE571&gt;=1,BE571-COUNTIFS($AE571:$AE571,$AC572,AR571:AR571,$AI$1),0)),0)),0)</f>
        <v>0</v>
      </c>
      <c r="BF572" s="1">
        <f>IFERROR(IF($AE572&gt;$AE571,VLOOKUP($AC572+AS$1,STOCK!$F$10:$AB$209,16,0),IF($AE572=$AE571,(IF(BF571&gt;=1,BF571-COUNTIFS($AE571:$AE571,$AC572,AS571:AS571,$AI$1),0)),0)),0)</f>
        <v>0</v>
      </c>
      <c r="BG572" s="1">
        <f>IFERROR(IF($AE572&gt;$AE571,VLOOKUP($AC572+AT$1,STOCK!$F$10:$AB$209,16,0),IF($AE572=$AE571,(IF(BG571&gt;=1,BG571-COUNTIFS($AE571:$AE571,$AC572,AT571:AT571,$AI$1),0)),0)),0)</f>
        <v>0</v>
      </c>
      <c r="BH572" s="1">
        <f>IFERROR(IF($AE572&gt;$AE571,VLOOKUP($AC572+AU$1,STOCK!$F$10:$AB$209,16,0),IF($AE572=$AE571,(IF(BH571&gt;=1,BH571-COUNTIFS($AE571:$AE571,$AC572,AU571:AU571,$AI$1),0)),0)),0)</f>
        <v>0</v>
      </c>
      <c r="BI572" s="1">
        <f>IFERROR(IF($AE572&gt;$AE571,VLOOKUP($AC572+AV$1,STOCK!$F$10:$AB$209,16,0),IF($AE572=$AE571,(IF(BI571&gt;=1,BI571-COUNTIFS($AE571:$AE571,$AC572,AV571:AV571,$AI$1),0)),0)),0)</f>
        <v>0</v>
      </c>
      <c r="BJ572" s="1">
        <f>IFERROR(IF($AE572&gt;$AE571,VLOOKUP($AC572+AW$1,STOCK!$F$10:$AB$209,16,0),IF($AE572=$AE571,(IF(BJ571&gt;=1,BJ571-COUNTIFS($AE571:$AE571,$AC572,AW571:AW571,$AI$1),0)),0)),0)</f>
        <v>0</v>
      </c>
      <c r="BK572" s="1">
        <f>IFERROR(IF($AE572&gt;$AE571,VLOOKUP($AC572+AX$1,STOCK!$F$10:$AB$209,16,0),IF($AE572=$AE571,(IF(BK571&gt;=1,BK571-COUNTIFS($AE571:$AE571,$AC572,AX571:AX571,$AI$1),0)),0)),0)</f>
        <v>0</v>
      </c>
      <c r="BL572" s="1">
        <f>IFERROR(IF($AE572&gt;$AE571,VLOOKUP($AC572+AL$1,STOCK!$F$10:$AB$209,17,0),IF($AE572=$AE571,(IF(BL571&gt;=1,BL571-COUNTIFS($AE571:$AE571,$AC572,AL571:AL571,$AI$2),0)),0)),0)</f>
        <v>0</v>
      </c>
      <c r="BM572" s="1">
        <f>IFERROR(IF($AE572&gt;$AE571,VLOOKUP($AC572+AM$1,STOCK!$F$10:$AB$209,17,0),IF($AE572=$AE571,(IF(BM571&gt;=1,BM571-COUNTIFS($AE571:$AE571,$AC572,AM571:AM571,$AI$2),0)),0)),0)</f>
        <v>0</v>
      </c>
      <c r="BN572" s="1">
        <f>IFERROR(IF($AE572&gt;$AE571,VLOOKUP($AC572+AN$1,STOCK!$F$10:$AB$209,17,0),IF($AE572=$AE571,(IF(BN571&gt;=1,BN571-COUNTIFS($AE571:$AE571,$AC572,AN571:AN571,$AI$2),0)),0)),0)</f>
        <v>0</v>
      </c>
      <c r="BO572" s="1">
        <f>IFERROR(IF($AE572&gt;$AE571,VLOOKUP($AC572+AO$1,STOCK!$F$10:$AB$209,17,0),IF($AE572=$AE571,(IF(BO571&gt;=1,BO571-COUNTIFS($AE571:$AE571,$AC572,AO571:AO571,$AI$2),0)),0)),0)</f>
        <v>0</v>
      </c>
      <c r="BP572" s="1">
        <f>IFERROR(IF($AE572&gt;$AE571,VLOOKUP($AC572+AP$1,STOCK!$F$10:$AB$209,17,0),IF($AE572=$AE571,(IF(BP571&gt;=1,BP571-COUNTIFS($AE571:$AE571,$AC572,AP571:AP571,$AI$2),0)),0)),0)</f>
        <v>0</v>
      </c>
      <c r="BQ572" s="1">
        <f>IFERROR(IF($AE572&gt;$AE571,VLOOKUP($AC572+AQ$1,STOCK!$F$10:$AB$209,17,0),IF($AE572=$AE571,(IF(BQ571&gt;=1,BQ571-COUNTIFS($AE571:$AE571,$AC572,AQ571:AQ571,$AI$2),0)),0)),0)</f>
        <v>0</v>
      </c>
      <c r="BR572" s="1">
        <f>IFERROR(IF($AE572&gt;$AE571,VLOOKUP($AC572+AR$1,STOCK!$F$10:$AB$209,17,0),IF($AE572=$AE571,(IF(BR571&gt;=1,BR571-COUNTIFS($AE571:$AE571,$AC572,AR571:AR571,$AI$2),0)),0)),0)</f>
        <v>0</v>
      </c>
      <c r="BS572" s="1">
        <f>IFERROR(IF($AE572&gt;$AE571,VLOOKUP($AC572+AS$1,STOCK!$F$10:$AB$209,17,0),IF($AE572=$AE571,(IF(BS571&gt;=1,BS571-COUNTIFS($AE571:$AE571,$AC572,AS571:AS571,$AI$2),0)),0)),0)</f>
        <v>0</v>
      </c>
      <c r="BT572" s="1">
        <f>IFERROR(IF($AE572&gt;$AE571,VLOOKUP($AC572+AT$1,STOCK!$F$10:$AB$209,17,0),IF($AE572=$AE571,(IF(BT571&gt;=1,BT571-COUNTIFS($AE571:$AE571,$AC572,AT571:AT571,$AI$2),0)),0)),0)</f>
        <v>0</v>
      </c>
      <c r="BU572" s="1">
        <f>IFERROR(IF($AE572&gt;$AE571,VLOOKUP($AC572+AU$1,STOCK!$F$10:$AB$209,17,0),IF($AE572=$AE571,(IF(BU571&gt;=1,BU571-COUNTIFS($AE571:$AE571,$AC572,AU571:AU571,$AI$2),0)),0)),0)</f>
        <v>0</v>
      </c>
      <c r="BV572" s="1">
        <f>IFERROR(IF($AE572&gt;$AE571,VLOOKUP($AC572+AV$1,STOCK!$F$10:$AB$209,17,0),IF($AE572=$AE571,(IF(BV571&gt;=1,BV571-COUNTIFS($AE571:$AE571,$AC572,AV571:AV571,$AI$2),0)),0)),0)</f>
        <v>0</v>
      </c>
      <c r="BW572" s="1">
        <f>IFERROR(IF($AE572&gt;$AE571,VLOOKUP($AC572+AW$1,STOCK!$F$10:$AB$209,17,0),IF($AE572=$AE571,(IF(BW571&gt;=1,BW571-COUNTIFS($AE571:$AE571,$AC572,AW571:AW571,$AI$2),0)),0)),0)</f>
        <v>0</v>
      </c>
      <c r="BX572" s="1">
        <f>IFERROR(IF($AE572&gt;$AE571,VLOOKUP($AC572+AX$1,STOCK!$F$10:$AB$209,17,0),IF($AE572=$AE571,(IF(BX571&gt;=1,BX571-COUNTIFS($AE571:$AE571,$AC572,AX571:AX571,$AI$2),0)),0)),0)</f>
        <v>0</v>
      </c>
    </row>
    <row r="573" spans="29:76" x14ac:dyDescent="0.25">
      <c r="AC573" s="1">
        <f t="shared" si="140"/>
        <v>0</v>
      </c>
      <c r="AD573" s="1">
        <f>IFERROR(IF(LEN(AK573)&gt;=1,VLOOKUP(HLOOKUP(AK573,PROFILE!$K$5:$V$8,4,0),PROFILE!$F$1:$G$3,2,0),0),0)</f>
        <v>0</v>
      </c>
      <c r="AE573" s="1">
        <f t="shared" si="141"/>
        <v>0</v>
      </c>
      <c r="AF573" s="1">
        <v>560</v>
      </c>
      <c r="AI573" s="1" t="str">
        <f>IFERROR(IF($AH573&gt;=1,VLOOKUP($AG573,STUDENT!$O$8:$Z$1507,3,0),""),"")</f>
        <v/>
      </c>
      <c r="AJ573" s="1" t="str">
        <f>IFERROR(IF($AH573&gt;=1,VLOOKUP($AG573,STUDENT!$O$8:$Z$1507,4,0),""),"")</f>
        <v/>
      </c>
      <c r="AK573" s="1" t="str">
        <f>IFERROR(IF($AH573&gt;=1,VLOOKUP($AG573,STUDENT!$O$8:$Z$1507,6,0),""),"")</f>
        <v/>
      </c>
      <c r="AL573" s="1" t="str">
        <f t="shared" si="142"/>
        <v/>
      </c>
      <c r="AM573" s="1" t="str">
        <f t="shared" si="143"/>
        <v/>
      </c>
      <c r="AN573" s="1" t="str">
        <f t="shared" si="144"/>
        <v/>
      </c>
      <c r="AO573" s="1" t="str">
        <f t="shared" si="145"/>
        <v/>
      </c>
      <c r="AP573" s="1" t="str">
        <f t="shared" si="146"/>
        <v/>
      </c>
      <c r="AQ573" s="1" t="str">
        <f t="shared" si="147"/>
        <v/>
      </c>
      <c r="AR573" s="1" t="str">
        <f t="shared" si="148"/>
        <v/>
      </c>
      <c r="AS573" s="1" t="str">
        <f t="shared" si="149"/>
        <v/>
      </c>
      <c r="AT573" s="1" t="str">
        <f t="shared" si="150"/>
        <v/>
      </c>
      <c r="AU573" s="1" t="str">
        <f t="shared" si="151"/>
        <v/>
      </c>
      <c r="AV573" s="1" t="str">
        <f t="shared" si="152"/>
        <v/>
      </c>
      <c r="AW573" s="1" t="str">
        <f t="shared" si="153"/>
        <v/>
      </c>
      <c r="AX573" s="1" t="str">
        <f t="shared" si="154"/>
        <v/>
      </c>
      <c r="AY573" s="1">
        <f>IFERROR(IF($AE573&gt;$AE572,VLOOKUP($AC573+AL$1,STOCK!$F$10:$AB$209,16,0),IF($AE573=$AE572,(IF(AY572&gt;=1,AY572-COUNTIFS($AE572:$AE572,$AC573,AL572:AL572,$AI$1),0)),0)),0)</f>
        <v>0</v>
      </c>
      <c r="AZ573" s="1">
        <f>IFERROR(IF($AE573&gt;$AE572,VLOOKUP($AC573+AM$1,STOCK!$F$10:$AB$209,16,0),IF($AE573=$AE572,(IF(AZ572&gt;=1,AZ572-COUNTIFS($AE572:$AE572,$AC573,AM572:AM572,$AI$1),0)),0)),0)</f>
        <v>0</v>
      </c>
      <c r="BA573" s="1">
        <f>IFERROR(IF($AE573&gt;$AE572,VLOOKUP($AC573+AN$1,STOCK!$F$10:$AB$209,16,0),IF($AE573=$AE572,(IF(BA572&gt;=1,BA572-COUNTIFS($AE572:$AE572,$AC573,AN572:AN572,$AI$1),0)),0)),0)</f>
        <v>0</v>
      </c>
      <c r="BB573" s="1">
        <f>IFERROR(IF($AE573&gt;$AE572,VLOOKUP($AC573+AO$1,STOCK!$F$10:$AB$209,16,0),IF($AE573=$AE572,(IF(BB572&gt;=1,BB572-COUNTIFS($AE572:$AE572,$AC573,AO572:AO572,$AI$1),0)),0)),0)</f>
        <v>0</v>
      </c>
      <c r="BC573" s="1">
        <f>IFERROR(IF($AE573&gt;$AE572,VLOOKUP($AC573+AP$1,STOCK!$F$10:$AB$209,16,0),IF($AE573=$AE572,(IF(BC572&gt;=1,BC572-COUNTIFS($AE572:$AE572,$AC573,AP572:AP572,$AI$1),0)),0)),0)</f>
        <v>0</v>
      </c>
      <c r="BD573" s="1">
        <f>IFERROR(IF($AE573&gt;$AE572,VLOOKUP($AC573+AQ$1,STOCK!$F$10:$AB$209,16,0),IF($AE573=$AE572,(IF(BD572&gt;=1,BD572-COUNTIFS($AE572:$AE572,$AC573,AQ572:AQ572,$AI$1),0)),0)),0)</f>
        <v>0</v>
      </c>
      <c r="BE573" s="1">
        <f>IFERROR(IF($AE573&gt;$AE572,VLOOKUP($AC573+AR$1,STOCK!$F$10:$AB$209,16,0),IF($AE573=$AE572,(IF(BE572&gt;=1,BE572-COUNTIFS($AE572:$AE572,$AC573,AR572:AR572,$AI$1),0)),0)),0)</f>
        <v>0</v>
      </c>
      <c r="BF573" s="1">
        <f>IFERROR(IF($AE573&gt;$AE572,VLOOKUP($AC573+AS$1,STOCK!$F$10:$AB$209,16,0),IF($AE573=$AE572,(IF(BF572&gt;=1,BF572-COUNTIFS($AE572:$AE572,$AC573,AS572:AS572,$AI$1),0)),0)),0)</f>
        <v>0</v>
      </c>
      <c r="BG573" s="1">
        <f>IFERROR(IF($AE573&gt;$AE572,VLOOKUP($AC573+AT$1,STOCK!$F$10:$AB$209,16,0),IF($AE573=$AE572,(IF(BG572&gt;=1,BG572-COUNTIFS($AE572:$AE572,$AC573,AT572:AT572,$AI$1),0)),0)),0)</f>
        <v>0</v>
      </c>
      <c r="BH573" s="1">
        <f>IFERROR(IF($AE573&gt;$AE572,VLOOKUP($AC573+AU$1,STOCK!$F$10:$AB$209,16,0),IF($AE573=$AE572,(IF(BH572&gt;=1,BH572-COUNTIFS($AE572:$AE572,$AC573,AU572:AU572,$AI$1),0)),0)),0)</f>
        <v>0</v>
      </c>
      <c r="BI573" s="1">
        <f>IFERROR(IF($AE573&gt;$AE572,VLOOKUP($AC573+AV$1,STOCK!$F$10:$AB$209,16,0),IF($AE573=$AE572,(IF(BI572&gt;=1,BI572-COUNTIFS($AE572:$AE572,$AC573,AV572:AV572,$AI$1),0)),0)),0)</f>
        <v>0</v>
      </c>
      <c r="BJ573" s="1">
        <f>IFERROR(IF($AE573&gt;$AE572,VLOOKUP($AC573+AW$1,STOCK!$F$10:$AB$209,16,0),IF($AE573=$AE572,(IF(BJ572&gt;=1,BJ572-COUNTIFS($AE572:$AE572,$AC573,AW572:AW572,$AI$1),0)),0)),0)</f>
        <v>0</v>
      </c>
      <c r="BK573" s="1">
        <f>IFERROR(IF($AE573&gt;$AE572,VLOOKUP($AC573+AX$1,STOCK!$F$10:$AB$209,16,0),IF($AE573=$AE572,(IF(BK572&gt;=1,BK572-COUNTIFS($AE572:$AE572,$AC573,AX572:AX572,$AI$1),0)),0)),0)</f>
        <v>0</v>
      </c>
      <c r="BL573" s="1">
        <f>IFERROR(IF($AE573&gt;$AE572,VLOOKUP($AC573+AL$1,STOCK!$F$10:$AB$209,17,0),IF($AE573=$AE572,(IF(BL572&gt;=1,BL572-COUNTIFS($AE572:$AE572,$AC573,AL572:AL572,$AI$2),0)),0)),0)</f>
        <v>0</v>
      </c>
      <c r="BM573" s="1">
        <f>IFERROR(IF($AE573&gt;$AE572,VLOOKUP($AC573+AM$1,STOCK!$F$10:$AB$209,17,0),IF($AE573=$AE572,(IF(BM572&gt;=1,BM572-COUNTIFS($AE572:$AE572,$AC573,AM572:AM572,$AI$2),0)),0)),0)</f>
        <v>0</v>
      </c>
      <c r="BN573" s="1">
        <f>IFERROR(IF($AE573&gt;$AE572,VLOOKUP($AC573+AN$1,STOCK!$F$10:$AB$209,17,0),IF($AE573=$AE572,(IF(BN572&gt;=1,BN572-COUNTIFS($AE572:$AE572,$AC573,AN572:AN572,$AI$2),0)),0)),0)</f>
        <v>0</v>
      </c>
      <c r="BO573" s="1">
        <f>IFERROR(IF($AE573&gt;$AE572,VLOOKUP($AC573+AO$1,STOCK!$F$10:$AB$209,17,0),IF($AE573=$AE572,(IF(BO572&gt;=1,BO572-COUNTIFS($AE572:$AE572,$AC573,AO572:AO572,$AI$2),0)),0)),0)</f>
        <v>0</v>
      </c>
      <c r="BP573" s="1">
        <f>IFERROR(IF($AE573&gt;$AE572,VLOOKUP($AC573+AP$1,STOCK!$F$10:$AB$209,17,0),IF($AE573=$AE572,(IF(BP572&gt;=1,BP572-COUNTIFS($AE572:$AE572,$AC573,AP572:AP572,$AI$2),0)),0)),0)</f>
        <v>0</v>
      </c>
      <c r="BQ573" s="1">
        <f>IFERROR(IF($AE573&gt;$AE572,VLOOKUP($AC573+AQ$1,STOCK!$F$10:$AB$209,17,0),IF($AE573=$AE572,(IF(BQ572&gt;=1,BQ572-COUNTIFS($AE572:$AE572,$AC573,AQ572:AQ572,$AI$2),0)),0)),0)</f>
        <v>0</v>
      </c>
      <c r="BR573" s="1">
        <f>IFERROR(IF($AE573&gt;$AE572,VLOOKUP($AC573+AR$1,STOCK!$F$10:$AB$209,17,0),IF($AE573=$AE572,(IF(BR572&gt;=1,BR572-COUNTIFS($AE572:$AE572,$AC573,AR572:AR572,$AI$2),0)),0)),0)</f>
        <v>0</v>
      </c>
      <c r="BS573" s="1">
        <f>IFERROR(IF($AE573&gt;$AE572,VLOOKUP($AC573+AS$1,STOCK!$F$10:$AB$209,17,0),IF($AE573=$AE572,(IF(BS572&gt;=1,BS572-COUNTIFS($AE572:$AE572,$AC573,AS572:AS572,$AI$2),0)),0)),0)</f>
        <v>0</v>
      </c>
      <c r="BT573" s="1">
        <f>IFERROR(IF($AE573&gt;$AE572,VLOOKUP($AC573+AT$1,STOCK!$F$10:$AB$209,17,0),IF($AE573=$AE572,(IF(BT572&gt;=1,BT572-COUNTIFS($AE572:$AE572,$AC573,AT572:AT572,$AI$2),0)),0)),0)</f>
        <v>0</v>
      </c>
      <c r="BU573" s="1">
        <f>IFERROR(IF($AE573&gt;$AE572,VLOOKUP($AC573+AU$1,STOCK!$F$10:$AB$209,17,0),IF($AE573=$AE572,(IF(BU572&gt;=1,BU572-COUNTIFS($AE572:$AE572,$AC573,AU572:AU572,$AI$2),0)),0)),0)</f>
        <v>0</v>
      </c>
      <c r="BV573" s="1">
        <f>IFERROR(IF($AE573&gt;$AE572,VLOOKUP($AC573+AV$1,STOCK!$F$10:$AB$209,17,0),IF($AE573=$AE572,(IF(BV572&gt;=1,BV572-COUNTIFS($AE572:$AE572,$AC573,AV572:AV572,$AI$2),0)),0)),0)</f>
        <v>0</v>
      </c>
      <c r="BW573" s="1">
        <f>IFERROR(IF($AE573&gt;$AE572,VLOOKUP($AC573+AW$1,STOCK!$F$10:$AB$209,17,0),IF($AE573=$AE572,(IF(BW572&gt;=1,BW572-COUNTIFS($AE572:$AE572,$AC573,AW572:AW572,$AI$2),0)),0)),0)</f>
        <v>0</v>
      </c>
      <c r="BX573" s="1">
        <f>IFERROR(IF($AE573&gt;$AE572,VLOOKUP($AC573+AX$1,STOCK!$F$10:$AB$209,17,0),IF($AE573=$AE572,(IF(BX572&gt;=1,BX572-COUNTIFS($AE572:$AE572,$AC573,AX572:AX572,$AI$2),0)),0)),0)</f>
        <v>0</v>
      </c>
    </row>
    <row r="574" spans="29:76" x14ac:dyDescent="0.25">
      <c r="AC574" s="1">
        <f t="shared" si="140"/>
        <v>0</v>
      </c>
      <c r="AD574" s="1">
        <f>IFERROR(IF(LEN(AK574)&gt;=1,VLOOKUP(HLOOKUP(AK574,PROFILE!$K$5:$V$8,4,0),PROFILE!$F$1:$G$3,2,0),0),0)</f>
        <v>0</v>
      </c>
      <c r="AE574" s="1">
        <f t="shared" si="141"/>
        <v>0</v>
      </c>
      <c r="AF574" s="1">
        <v>561</v>
      </c>
      <c r="AI574" s="1" t="str">
        <f>IFERROR(IF($AH574&gt;=1,VLOOKUP($AG574,STUDENT!$O$8:$Z$1507,3,0),""),"")</f>
        <v/>
      </c>
      <c r="AJ574" s="1" t="str">
        <f>IFERROR(IF($AH574&gt;=1,VLOOKUP($AG574,STUDENT!$O$8:$Z$1507,4,0),""),"")</f>
        <v/>
      </c>
      <c r="AK574" s="1" t="str">
        <f>IFERROR(IF($AH574&gt;=1,VLOOKUP($AG574,STUDENT!$O$8:$Z$1507,6,0),""),"")</f>
        <v/>
      </c>
      <c r="AL574" s="1" t="str">
        <f t="shared" si="142"/>
        <v/>
      </c>
      <c r="AM574" s="1" t="str">
        <f t="shared" si="143"/>
        <v/>
      </c>
      <c r="AN574" s="1" t="str">
        <f t="shared" si="144"/>
        <v/>
      </c>
      <c r="AO574" s="1" t="str">
        <f t="shared" si="145"/>
        <v/>
      </c>
      <c r="AP574" s="1" t="str">
        <f t="shared" si="146"/>
        <v/>
      </c>
      <c r="AQ574" s="1" t="str">
        <f t="shared" si="147"/>
        <v/>
      </c>
      <c r="AR574" s="1" t="str">
        <f t="shared" si="148"/>
        <v/>
      </c>
      <c r="AS574" s="1" t="str">
        <f t="shared" si="149"/>
        <v/>
      </c>
      <c r="AT574" s="1" t="str">
        <f t="shared" si="150"/>
        <v/>
      </c>
      <c r="AU574" s="1" t="str">
        <f t="shared" si="151"/>
        <v/>
      </c>
      <c r="AV574" s="1" t="str">
        <f t="shared" si="152"/>
        <v/>
      </c>
      <c r="AW574" s="1" t="str">
        <f t="shared" si="153"/>
        <v/>
      </c>
      <c r="AX574" s="1" t="str">
        <f t="shared" si="154"/>
        <v/>
      </c>
      <c r="AY574" s="1">
        <f>IFERROR(IF($AE574&gt;$AE573,VLOOKUP($AC574+AL$1,STOCK!$F$10:$AB$209,16,0),IF($AE574=$AE573,(IF(AY573&gt;=1,AY573-COUNTIFS($AE573:$AE573,$AC574,AL573:AL573,$AI$1),0)),0)),0)</f>
        <v>0</v>
      </c>
      <c r="AZ574" s="1">
        <f>IFERROR(IF($AE574&gt;$AE573,VLOOKUP($AC574+AM$1,STOCK!$F$10:$AB$209,16,0),IF($AE574=$AE573,(IF(AZ573&gt;=1,AZ573-COUNTIFS($AE573:$AE573,$AC574,AM573:AM573,$AI$1),0)),0)),0)</f>
        <v>0</v>
      </c>
      <c r="BA574" s="1">
        <f>IFERROR(IF($AE574&gt;$AE573,VLOOKUP($AC574+AN$1,STOCK!$F$10:$AB$209,16,0),IF($AE574=$AE573,(IF(BA573&gt;=1,BA573-COUNTIFS($AE573:$AE573,$AC574,AN573:AN573,$AI$1),0)),0)),0)</f>
        <v>0</v>
      </c>
      <c r="BB574" s="1">
        <f>IFERROR(IF($AE574&gt;$AE573,VLOOKUP($AC574+AO$1,STOCK!$F$10:$AB$209,16,0),IF($AE574=$AE573,(IF(BB573&gt;=1,BB573-COUNTIFS($AE573:$AE573,$AC574,AO573:AO573,$AI$1),0)),0)),0)</f>
        <v>0</v>
      </c>
      <c r="BC574" s="1">
        <f>IFERROR(IF($AE574&gt;$AE573,VLOOKUP($AC574+AP$1,STOCK!$F$10:$AB$209,16,0),IF($AE574=$AE573,(IF(BC573&gt;=1,BC573-COUNTIFS($AE573:$AE573,$AC574,AP573:AP573,$AI$1),0)),0)),0)</f>
        <v>0</v>
      </c>
      <c r="BD574" s="1">
        <f>IFERROR(IF($AE574&gt;$AE573,VLOOKUP($AC574+AQ$1,STOCK!$F$10:$AB$209,16,0),IF($AE574=$AE573,(IF(BD573&gt;=1,BD573-COUNTIFS($AE573:$AE573,$AC574,AQ573:AQ573,$AI$1),0)),0)),0)</f>
        <v>0</v>
      </c>
      <c r="BE574" s="1">
        <f>IFERROR(IF($AE574&gt;$AE573,VLOOKUP($AC574+AR$1,STOCK!$F$10:$AB$209,16,0),IF($AE574=$AE573,(IF(BE573&gt;=1,BE573-COUNTIFS($AE573:$AE573,$AC574,AR573:AR573,$AI$1),0)),0)),0)</f>
        <v>0</v>
      </c>
      <c r="BF574" s="1">
        <f>IFERROR(IF($AE574&gt;$AE573,VLOOKUP($AC574+AS$1,STOCK!$F$10:$AB$209,16,0),IF($AE574=$AE573,(IF(BF573&gt;=1,BF573-COUNTIFS($AE573:$AE573,$AC574,AS573:AS573,$AI$1),0)),0)),0)</f>
        <v>0</v>
      </c>
      <c r="BG574" s="1">
        <f>IFERROR(IF($AE574&gt;$AE573,VLOOKUP($AC574+AT$1,STOCK!$F$10:$AB$209,16,0),IF($AE574=$AE573,(IF(BG573&gt;=1,BG573-COUNTIFS($AE573:$AE573,$AC574,AT573:AT573,$AI$1),0)),0)),0)</f>
        <v>0</v>
      </c>
      <c r="BH574" s="1">
        <f>IFERROR(IF($AE574&gt;$AE573,VLOOKUP($AC574+AU$1,STOCK!$F$10:$AB$209,16,0),IF($AE574=$AE573,(IF(BH573&gt;=1,BH573-COUNTIFS($AE573:$AE573,$AC574,AU573:AU573,$AI$1),0)),0)),0)</f>
        <v>0</v>
      </c>
      <c r="BI574" s="1">
        <f>IFERROR(IF($AE574&gt;$AE573,VLOOKUP($AC574+AV$1,STOCK!$F$10:$AB$209,16,0),IF($AE574=$AE573,(IF(BI573&gt;=1,BI573-COUNTIFS($AE573:$AE573,$AC574,AV573:AV573,$AI$1),0)),0)),0)</f>
        <v>0</v>
      </c>
      <c r="BJ574" s="1">
        <f>IFERROR(IF($AE574&gt;$AE573,VLOOKUP($AC574+AW$1,STOCK!$F$10:$AB$209,16,0),IF($AE574=$AE573,(IF(BJ573&gt;=1,BJ573-COUNTIFS($AE573:$AE573,$AC574,AW573:AW573,$AI$1),0)),0)),0)</f>
        <v>0</v>
      </c>
      <c r="BK574" s="1">
        <f>IFERROR(IF($AE574&gt;$AE573,VLOOKUP($AC574+AX$1,STOCK!$F$10:$AB$209,16,0),IF($AE574=$AE573,(IF(BK573&gt;=1,BK573-COUNTIFS($AE573:$AE573,$AC574,AX573:AX573,$AI$1),0)),0)),0)</f>
        <v>0</v>
      </c>
      <c r="BL574" s="1">
        <f>IFERROR(IF($AE574&gt;$AE573,VLOOKUP($AC574+AL$1,STOCK!$F$10:$AB$209,17,0),IF($AE574=$AE573,(IF(BL573&gt;=1,BL573-COUNTIFS($AE573:$AE573,$AC574,AL573:AL573,$AI$2),0)),0)),0)</f>
        <v>0</v>
      </c>
      <c r="BM574" s="1">
        <f>IFERROR(IF($AE574&gt;$AE573,VLOOKUP($AC574+AM$1,STOCK!$F$10:$AB$209,17,0),IF($AE574=$AE573,(IF(BM573&gt;=1,BM573-COUNTIFS($AE573:$AE573,$AC574,AM573:AM573,$AI$2),0)),0)),0)</f>
        <v>0</v>
      </c>
      <c r="BN574" s="1">
        <f>IFERROR(IF($AE574&gt;$AE573,VLOOKUP($AC574+AN$1,STOCK!$F$10:$AB$209,17,0),IF($AE574=$AE573,(IF(BN573&gt;=1,BN573-COUNTIFS($AE573:$AE573,$AC574,AN573:AN573,$AI$2),0)),0)),0)</f>
        <v>0</v>
      </c>
      <c r="BO574" s="1">
        <f>IFERROR(IF($AE574&gt;$AE573,VLOOKUP($AC574+AO$1,STOCK!$F$10:$AB$209,17,0),IF($AE574=$AE573,(IF(BO573&gt;=1,BO573-COUNTIFS($AE573:$AE573,$AC574,AO573:AO573,$AI$2),0)),0)),0)</f>
        <v>0</v>
      </c>
      <c r="BP574" s="1">
        <f>IFERROR(IF($AE574&gt;$AE573,VLOOKUP($AC574+AP$1,STOCK!$F$10:$AB$209,17,0),IF($AE574=$AE573,(IF(BP573&gt;=1,BP573-COUNTIFS($AE573:$AE573,$AC574,AP573:AP573,$AI$2),0)),0)),0)</f>
        <v>0</v>
      </c>
      <c r="BQ574" s="1">
        <f>IFERROR(IF($AE574&gt;$AE573,VLOOKUP($AC574+AQ$1,STOCK!$F$10:$AB$209,17,0),IF($AE574=$AE573,(IF(BQ573&gt;=1,BQ573-COUNTIFS($AE573:$AE573,$AC574,AQ573:AQ573,$AI$2),0)),0)),0)</f>
        <v>0</v>
      </c>
      <c r="BR574" s="1">
        <f>IFERROR(IF($AE574&gt;$AE573,VLOOKUP($AC574+AR$1,STOCK!$F$10:$AB$209,17,0),IF($AE574=$AE573,(IF(BR573&gt;=1,BR573-COUNTIFS($AE573:$AE573,$AC574,AR573:AR573,$AI$2),0)),0)),0)</f>
        <v>0</v>
      </c>
      <c r="BS574" s="1">
        <f>IFERROR(IF($AE574&gt;$AE573,VLOOKUP($AC574+AS$1,STOCK!$F$10:$AB$209,17,0),IF($AE574=$AE573,(IF(BS573&gt;=1,BS573-COUNTIFS($AE573:$AE573,$AC574,AS573:AS573,$AI$2),0)),0)),0)</f>
        <v>0</v>
      </c>
      <c r="BT574" s="1">
        <f>IFERROR(IF($AE574&gt;$AE573,VLOOKUP($AC574+AT$1,STOCK!$F$10:$AB$209,17,0),IF($AE574=$AE573,(IF(BT573&gt;=1,BT573-COUNTIFS($AE573:$AE573,$AC574,AT573:AT573,$AI$2),0)),0)),0)</f>
        <v>0</v>
      </c>
      <c r="BU574" s="1">
        <f>IFERROR(IF($AE574&gt;$AE573,VLOOKUP($AC574+AU$1,STOCK!$F$10:$AB$209,17,0),IF($AE574=$AE573,(IF(BU573&gt;=1,BU573-COUNTIFS($AE573:$AE573,$AC574,AU573:AU573,$AI$2),0)),0)),0)</f>
        <v>0</v>
      </c>
      <c r="BV574" s="1">
        <f>IFERROR(IF($AE574&gt;$AE573,VLOOKUP($AC574+AV$1,STOCK!$F$10:$AB$209,17,0),IF($AE574=$AE573,(IF(BV573&gt;=1,BV573-COUNTIFS($AE573:$AE573,$AC574,AV573:AV573,$AI$2),0)),0)),0)</f>
        <v>0</v>
      </c>
      <c r="BW574" s="1">
        <f>IFERROR(IF($AE574&gt;$AE573,VLOOKUP($AC574+AW$1,STOCK!$F$10:$AB$209,17,0),IF($AE574=$AE573,(IF(BW573&gt;=1,BW573-COUNTIFS($AE573:$AE573,$AC574,AW573:AW573,$AI$2),0)),0)),0)</f>
        <v>0</v>
      </c>
      <c r="BX574" s="1">
        <f>IFERROR(IF($AE574&gt;$AE573,VLOOKUP($AC574+AX$1,STOCK!$F$10:$AB$209,17,0),IF($AE574=$AE573,(IF(BX573&gt;=1,BX573-COUNTIFS($AE573:$AE573,$AC574,AX573:AX573,$AI$2),0)),0)),0)</f>
        <v>0</v>
      </c>
    </row>
    <row r="575" spans="29:76" x14ac:dyDescent="0.25">
      <c r="AC575" s="1">
        <f t="shared" si="140"/>
        <v>0</v>
      </c>
      <c r="AD575" s="1">
        <f>IFERROR(IF(LEN(AK575)&gt;=1,VLOOKUP(HLOOKUP(AK575,PROFILE!$K$5:$V$8,4,0),PROFILE!$F$1:$G$3,2,0),0),0)</f>
        <v>0</v>
      </c>
      <c r="AE575" s="1">
        <f t="shared" si="141"/>
        <v>0</v>
      </c>
      <c r="AF575" s="1">
        <v>562</v>
      </c>
      <c r="AI575" s="1" t="str">
        <f>IFERROR(IF($AH575&gt;=1,VLOOKUP($AG575,STUDENT!$O$8:$Z$1507,3,0),""),"")</f>
        <v/>
      </c>
      <c r="AJ575" s="1" t="str">
        <f>IFERROR(IF($AH575&gt;=1,VLOOKUP($AG575,STUDENT!$O$8:$Z$1507,4,0),""),"")</f>
        <v/>
      </c>
      <c r="AK575" s="1" t="str">
        <f>IFERROR(IF($AH575&gt;=1,VLOOKUP($AG575,STUDENT!$O$8:$Z$1507,6,0),""),"")</f>
        <v/>
      </c>
      <c r="AL575" s="1" t="str">
        <f t="shared" si="142"/>
        <v/>
      </c>
      <c r="AM575" s="1" t="str">
        <f t="shared" si="143"/>
        <v/>
      </c>
      <c r="AN575" s="1" t="str">
        <f t="shared" si="144"/>
        <v/>
      </c>
      <c r="AO575" s="1" t="str">
        <f t="shared" si="145"/>
        <v/>
      </c>
      <c r="AP575" s="1" t="str">
        <f t="shared" si="146"/>
        <v/>
      </c>
      <c r="AQ575" s="1" t="str">
        <f t="shared" si="147"/>
        <v/>
      </c>
      <c r="AR575" s="1" t="str">
        <f t="shared" si="148"/>
        <v/>
      </c>
      <c r="AS575" s="1" t="str">
        <f t="shared" si="149"/>
        <v/>
      </c>
      <c r="AT575" s="1" t="str">
        <f t="shared" si="150"/>
        <v/>
      </c>
      <c r="AU575" s="1" t="str">
        <f t="shared" si="151"/>
        <v/>
      </c>
      <c r="AV575" s="1" t="str">
        <f t="shared" si="152"/>
        <v/>
      </c>
      <c r="AW575" s="1" t="str">
        <f t="shared" si="153"/>
        <v/>
      </c>
      <c r="AX575" s="1" t="str">
        <f t="shared" si="154"/>
        <v/>
      </c>
      <c r="AY575" s="1">
        <f>IFERROR(IF($AE575&gt;$AE574,VLOOKUP($AC575+AL$1,STOCK!$F$10:$AB$209,16,0),IF($AE575=$AE574,(IF(AY574&gt;=1,AY574-COUNTIFS($AE574:$AE574,$AC575,AL574:AL574,$AI$1),0)),0)),0)</f>
        <v>0</v>
      </c>
      <c r="AZ575" s="1">
        <f>IFERROR(IF($AE575&gt;$AE574,VLOOKUP($AC575+AM$1,STOCK!$F$10:$AB$209,16,0),IF($AE575=$AE574,(IF(AZ574&gt;=1,AZ574-COUNTIFS($AE574:$AE574,$AC575,AM574:AM574,$AI$1),0)),0)),0)</f>
        <v>0</v>
      </c>
      <c r="BA575" s="1">
        <f>IFERROR(IF($AE575&gt;$AE574,VLOOKUP($AC575+AN$1,STOCK!$F$10:$AB$209,16,0),IF($AE575=$AE574,(IF(BA574&gt;=1,BA574-COUNTIFS($AE574:$AE574,$AC575,AN574:AN574,$AI$1),0)),0)),0)</f>
        <v>0</v>
      </c>
      <c r="BB575" s="1">
        <f>IFERROR(IF($AE575&gt;$AE574,VLOOKUP($AC575+AO$1,STOCK!$F$10:$AB$209,16,0),IF($AE575=$AE574,(IF(BB574&gt;=1,BB574-COUNTIFS($AE574:$AE574,$AC575,AO574:AO574,$AI$1),0)),0)),0)</f>
        <v>0</v>
      </c>
      <c r="BC575" s="1">
        <f>IFERROR(IF($AE575&gt;$AE574,VLOOKUP($AC575+AP$1,STOCK!$F$10:$AB$209,16,0),IF($AE575=$AE574,(IF(BC574&gt;=1,BC574-COUNTIFS($AE574:$AE574,$AC575,AP574:AP574,$AI$1),0)),0)),0)</f>
        <v>0</v>
      </c>
      <c r="BD575" s="1">
        <f>IFERROR(IF($AE575&gt;$AE574,VLOOKUP($AC575+AQ$1,STOCK!$F$10:$AB$209,16,0),IF($AE575=$AE574,(IF(BD574&gt;=1,BD574-COUNTIFS($AE574:$AE574,$AC575,AQ574:AQ574,$AI$1),0)),0)),0)</f>
        <v>0</v>
      </c>
      <c r="BE575" s="1">
        <f>IFERROR(IF($AE575&gt;$AE574,VLOOKUP($AC575+AR$1,STOCK!$F$10:$AB$209,16,0),IF($AE575=$AE574,(IF(BE574&gt;=1,BE574-COUNTIFS($AE574:$AE574,$AC575,AR574:AR574,$AI$1),0)),0)),0)</f>
        <v>0</v>
      </c>
      <c r="BF575" s="1">
        <f>IFERROR(IF($AE575&gt;$AE574,VLOOKUP($AC575+AS$1,STOCK!$F$10:$AB$209,16,0),IF($AE575=$AE574,(IF(BF574&gt;=1,BF574-COUNTIFS($AE574:$AE574,$AC575,AS574:AS574,$AI$1),0)),0)),0)</f>
        <v>0</v>
      </c>
      <c r="BG575" s="1">
        <f>IFERROR(IF($AE575&gt;$AE574,VLOOKUP($AC575+AT$1,STOCK!$F$10:$AB$209,16,0),IF($AE575=$AE574,(IF(BG574&gt;=1,BG574-COUNTIFS($AE574:$AE574,$AC575,AT574:AT574,$AI$1),0)),0)),0)</f>
        <v>0</v>
      </c>
      <c r="BH575" s="1">
        <f>IFERROR(IF($AE575&gt;$AE574,VLOOKUP($AC575+AU$1,STOCK!$F$10:$AB$209,16,0),IF($AE575=$AE574,(IF(BH574&gt;=1,BH574-COUNTIFS($AE574:$AE574,$AC575,AU574:AU574,$AI$1),0)),0)),0)</f>
        <v>0</v>
      </c>
      <c r="BI575" s="1">
        <f>IFERROR(IF($AE575&gt;$AE574,VLOOKUP($AC575+AV$1,STOCK!$F$10:$AB$209,16,0),IF($AE575=$AE574,(IF(BI574&gt;=1,BI574-COUNTIFS($AE574:$AE574,$AC575,AV574:AV574,$AI$1),0)),0)),0)</f>
        <v>0</v>
      </c>
      <c r="BJ575" s="1">
        <f>IFERROR(IF($AE575&gt;$AE574,VLOOKUP($AC575+AW$1,STOCK!$F$10:$AB$209,16,0),IF($AE575=$AE574,(IF(BJ574&gt;=1,BJ574-COUNTIFS($AE574:$AE574,$AC575,AW574:AW574,$AI$1),0)),0)),0)</f>
        <v>0</v>
      </c>
      <c r="BK575" s="1">
        <f>IFERROR(IF($AE575&gt;$AE574,VLOOKUP($AC575+AX$1,STOCK!$F$10:$AB$209,16,0),IF($AE575=$AE574,(IF(BK574&gt;=1,BK574-COUNTIFS($AE574:$AE574,$AC575,AX574:AX574,$AI$1),0)),0)),0)</f>
        <v>0</v>
      </c>
      <c r="BL575" s="1">
        <f>IFERROR(IF($AE575&gt;$AE574,VLOOKUP($AC575+AL$1,STOCK!$F$10:$AB$209,17,0),IF($AE575=$AE574,(IF(BL574&gt;=1,BL574-COUNTIFS($AE574:$AE574,$AC575,AL574:AL574,$AI$2),0)),0)),0)</f>
        <v>0</v>
      </c>
      <c r="BM575" s="1">
        <f>IFERROR(IF($AE575&gt;$AE574,VLOOKUP($AC575+AM$1,STOCK!$F$10:$AB$209,17,0),IF($AE575=$AE574,(IF(BM574&gt;=1,BM574-COUNTIFS($AE574:$AE574,$AC575,AM574:AM574,$AI$2),0)),0)),0)</f>
        <v>0</v>
      </c>
      <c r="BN575" s="1">
        <f>IFERROR(IF($AE575&gt;$AE574,VLOOKUP($AC575+AN$1,STOCK!$F$10:$AB$209,17,0),IF($AE575=$AE574,(IF(BN574&gt;=1,BN574-COUNTIFS($AE574:$AE574,$AC575,AN574:AN574,$AI$2),0)),0)),0)</f>
        <v>0</v>
      </c>
      <c r="BO575" s="1">
        <f>IFERROR(IF($AE575&gt;$AE574,VLOOKUP($AC575+AO$1,STOCK!$F$10:$AB$209,17,0),IF($AE575=$AE574,(IF(BO574&gt;=1,BO574-COUNTIFS($AE574:$AE574,$AC575,AO574:AO574,$AI$2),0)),0)),0)</f>
        <v>0</v>
      </c>
      <c r="BP575" s="1">
        <f>IFERROR(IF($AE575&gt;$AE574,VLOOKUP($AC575+AP$1,STOCK!$F$10:$AB$209,17,0),IF($AE575=$AE574,(IF(BP574&gt;=1,BP574-COUNTIFS($AE574:$AE574,$AC575,AP574:AP574,$AI$2),0)),0)),0)</f>
        <v>0</v>
      </c>
      <c r="BQ575" s="1">
        <f>IFERROR(IF($AE575&gt;$AE574,VLOOKUP($AC575+AQ$1,STOCK!$F$10:$AB$209,17,0),IF($AE575=$AE574,(IF(BQ574&gt;=1,BQ574-COUNTIFS($AE574:$AE574,$AC575,AQ574:AQ574,$AI$2),0)),0)),0)</f>
        <v>0</v>
      </c>
      <c r="BR575" s="1">
        <f>IFERROR(IF($AE575&gt;$AE574,VLOOKUP($AC575+AR$1,STOCK!$F$10:$AB$209,17,0),IF($AE575=$AE574,(IF(BR574&gt;=1,BR574-COUNTIFS($AE574:$AE574,$AC575,AR574:AR574,$AI$2),0)),0)),0)</f>
        <v>0</v>
      </c>
      <c r="BS575" s="1">
        <f>IFERROR(IF($AE575&gt;$AE574,VLOOKUP($AC575+AS$1,STOCK!$F$10:$AB$209,17,0),IF($AE575=$AE574,(IF(BS574&gt;=1,BS574-COUNTIFS($AE574:$AE574,$AC575,AS574:AS574,$AI$2),0)),0)),0)</f>
        <v>0</v>
      </c>
      <c r="BT575" s="1">
        <f>IFERROR(IF($AE575&gt;$AE574,VLOOKUP($AC575+AT$1,STOCK!$F$10:$AB$209,17,0),IF($AE575=$AE574,(IF(BT574&gt;=1,BT574-COUNTIFS($AE574:$AE574,$AC575,AT574:AT574,$AI$2),0)),0)),0)</f>
        <v>0</v>
      </c>
      <c r="BU575" s="1">
        <f>IFERROR(IF($AE575&gt;$AE574,VLOOKUP($AC575+AU$1,STOCK!$F$10:$AB$209,17,0),IF($AE575=$AE574,(IF(BU574&gt;=1,BU574-COUNTIFS($AE574:$AE574,$AC575,AU574:AU574,$AI$2),0)),0)),0)</f>
        <v>0</v>
      </c>
      <c r="BV575" s="1">
        <f>IFERROR(IF($AE575&gt;$AE574,VLOOKUP($AC575+AV$1,STOCK!$F$10:$AB$209,17,0),IF($AE575=$AE574,(IF(BV574&gt;=1,BV574-COUNTIFS($AE574:$AE574,$AC575,AV574:AV574,$AI$2),0)),0)),0)</f>
        <v>0</v>
      </c>
      <c r="BW575" s="1">
        <f>IFERROR(IF($AE575&gt;$AE574,VLOOKUP($AC575+AW$1,STOCK!$F$10:$AB$209,17,0),IF($AE575=$AE574,(IF(BW574&gt;=1,BW574-COUNTIFS($AE574:$AE574,$AC575,AW574:AW574,$AI$2),0)),0)),0)</f>
        <v>0</v>
      </c>
      <c r="BX575" s="1">
        <f>IFERROR(IF($AE575&gt;$AE574,VLOOKUP($AC575+AX$1,STOCK!$F$10:$AB$209,17,0),IF($AE575=$AE574,(IF(BX574&gt;=1,BX574-COUNTIFS($AE574:$AE574,$AC575,AX574:AX574,$AI$2),0)),0)),0)</f>
        <v>0</v>
      </c>
    </row>
    <row r="576" spans="29:76" x14ac:dyDescent="0.25">
      <c r="AC576" s="1">
        <f t="shared" si="140"/>
        <v>0</v>
      </c>
      <c r="AD576" s="1">
        <f>IFERROR(IF(LEN(AK576)&gt;=1,VLOOKUP(HLOOKUP(AK576,PROFILE!$K$5:$V$8,4,0),PROFILE!$F$1:$G$3,2,0),0),0)</f>
        <v>0</v>
      </c>
      <c r="AE576" s="1">
        <f t="shared" si="141"/>
        <v>0</v>
      </c>
      <c r="AF576" s="1">
        <v>563</v>
      </c>
      <c r="AI576" s="1" t="str">
        <f>IFERROR(IF($AH576&gt;=1,VLOOKUP($AG576,STUDENT!$O$8:$Z$1507,3,0),""),"")</f>
        <v/>
      </c>
      <c r="AJ576" s="1" t="str">
        <f>IFERROR(IF($AH576&gt;=1,VLOOKUP($AG576,STUDENT!$O$8:$Z$1507,4,0),""),"")</f>
        <v/>
      </c>
      <c r="AK576" s="1" t="str">
        <f>IFERROR(IF($AH576&gt;=1,VLOOKUP($AG576,STUDENT!$O$8:$Z$1507,6,0),""),"")</f>
        <v/>
      </c>
      <c r="AL576" s="1" t="str">
        <f t="shared" si="142"/>
        <v/>
      </c>
      <c r="AM576" s="1" t="str">
        <f t="shared" si="143"/>
        <v/>
      </c>
      <c r="AN576" s="1" t="str">
        <f t="shared" si="144"/>
        <v/>
      </c>
      <c r="AO576" s="1" t="str">
        <f t="shared" si="145"/>
        <v/>
      </c>
      <c r="AP576" s="1" t="str">
        <f t="shared" si="146"/>
        <v/>
      </c>
      <c r="AQ576" s="1" t="str">
        <f t="shared" si="147"/>
        <v/>
      </c>
      <c r="AR576" s="1" t="str">
        <f t="shared" si="148"/>
        <v/>
      </c>
      <c r="AS576" s="1" t="str">
        <f t="shared" si="149"/>
        <v/>
      </c>
      <c r="AT576" s="1" t="str">
        <f t="shared" si="150"/>
        <v/>
      </c>
      <c r="AU576" s="1" t="str">
        <f t="shared" si="151"/>
        <v/>
      </c>
      <c r="AV576" s="1" t="str">
        <f t="shared" si="152"/>
        <v/>
      </c>
      <c r="AW576" s="1" t="str">
        <f t="shared" si="153"/>
        <v/>
      </c>
      <c r="AX576" s="1" t="str">
        <f t="shared" si="154"/>
        <v/>
      </c>
      <c r="AY576" s="1">
        <f>IFERROR(IF($AE576&gt;$AE575,VLOOKUP($AC576+AL$1,STOCK!$F$10:$AB$209,16,0),IF($AE576=$AE575,(IF(AY575&gt;=1,AY575-COUNTIFS($AE575:$AE575,$AC576,AL575:AL575,$AI$1),0)),0)),0)</f>
        <v>0</v>
      </c>
      <c r="AZ576" s="1">
        <f>IFERROR(IF($AE576&gt;$AE575,VLOOKUP($AC576+AM$1,STOCK!$F$10:$AB$209,16,0),IF($AE576=$AE575,(IF(AZ575&gt;=1,AZ575-COUNTIFS($AE575:$AE575,$AC576,AM575:AM575,$AI$1),0)),0)),0)</f>
        <v>0</v>
      </c>
      <c r="BA576" s="1">
        <f>IFERROR(IF($AE576&gt;$AE575,VLOOKUP($AC576+AN$1,STOCK!$F$10:$AB$209,16,0),IF($AE576=$AE575,(IF(BA575&gt;=1,BA575-COUNTIFS($AE575:$AE575,$AC576,AN575:AN575,$AI$1),0)),0)),0)</f>
        <v>0</v>
      </c>
      <c r="BB576" s="1">
        <f>IFERROR(IF($AE576&gt;$AE575,VLOOKUP($AC576+AO$1,STOCK!$F$10:$AB$209,16,0),IF($AE576=$AE575,(IF(BB575&gt;=1,BB575-COUNTIFS($AE575:$AE575,$AC576,AO575:AO575,$AI$1),0)),0)),0)</f>
        <v>0</v>
      </c>
      <c r="BC576" s="1">
        <f>IFERROR(IF($AE576&gt;$AE575,VLOOKUP($AC576+AP$1,STOCK!$F$10:$AB$209,16,0),IF($AE576=$AE575,(IF(BC575&gt;=1,BC575-COUNTIFS($AE575:$AE575,$AC576,AP575:AP575,$AI$1),0)),0)),0)</f>
        <v>0</v>
      </c>
      <c r="BD576" s="1">
        <f>IFERROR(IF($AE576&gt;$AE575,VLOOKUP($AC576+AQ$1,STOCK!$F$10:$AB$209,16,0),IF($AE576=$AE575,(IF(BD575&gt;=1,BD575-COUNTIFS($AE575:$AE575,$AC576,AQ575:AQ575,$AI$1),0)),0)),0)</f>
        <v>0</v>
      </c>
      <c r="BE576" s="1">
        <f>IFERROR(IF($AE576&gt;$AE575,VLOOKUP($AC576+AR$1,STOCK!$F$10:$AB$209,16,0),IF($AE576=$AE575,(IF(BE575&gt;=1,BE575-COUNTIFS($AE575:$AE575,$AC576,AR575:AR575,$AI$1),0)),0)),0)</f>
        <v>0</v>
      </c>
      <c r="BF576" s="1">
        <f>IFERROR(IF($AE576&gt;$AE575,VLOOKUP($AC576+AS$1,STOCK!$F$10:$AB$209,16,0),IF($AE576=$AE575,(IF(BF575&gt;=1,BF575-COUNTIFS($AE575:$AE575,$AC576,AS575:AS575,$AI$1),0)),0)),0)</f>
        <v>0</v>
      </c>
      <c r="BG576" s="1">
        <f>IFERROR(IF($AE576&gt;$AE575,VLOOKUP($AC576+AT$1,STOCK!$F$10:$AB$209,16,0),IF($AE576=$AE575,(IF(BG575&gt;=1,BG575-COUNTIFS($AE575:$AE575,$AC576,AT575:AT575,$AI$1),0)),0)),0)</f>
        <v>0</v>
      </c>
      <c r="BH576" s="1">
        <f>IFERROR(IF($AE576&gt;$AE575,VLOOKUP($AC576+AU$1,STOCK!$F$10:$AB$209,16,0),IF($AE576=$AE575,(IF(BH575&gt;=1,BH575-COUNTIFS($AE575:$AE575,$AC576,AU575:AU575,$AI$1),0)),0)),0)</f>
        <v>0</v>
      </c>
      <c r="BI576" s="1">
        <f>IFERROR(IF($AE576&gt;$AE575,VLOOKUP($AC576+AV$1,STOCK!$F$10:$AB$209,16,0),IF($AE576=$AE575,(IF(BI575&gt;=1,BI575-COUNTIFS($AE575:$AE575,$AC576,AV575:AV575,$AI$1),0)),0)),0)</f>
        <v>0</v>
      </c>
      <c r="BJ576" s="1">
        <f>IFERROR(IF($AE576&gt;$AE575,VLOOKUP($AC576+AW$1,STOCK!$F$10:$AB$209,16,0),IF($AE576=$AE575,(IF(BJ575&gt;=1,BJ575-COUNTIFS($AE575:$AE575,$AC576,AW575:AW575,$AI$1),0)),0)),0)</f>
        <v>0</v>
      </c>
      <c r="BK576" s="1">
        <f>IFERROR(IF($AE576&gt;$AE575,VLOOKUP($AC576+AX$1,STOCK!$F$10:$AB$209,16,0),IF($AE576=$AE575,(IF(BK575&gt;=1,BK575-COUNTIFS($AE575:$AE575,$AC576,AX575:AX575,$AI$1),0)),0)),0)</f>
        <v>0</v>
      </c>
      <c r="BL576" s="1">
        <f>IFERROR(IF($AE576&gt;$AE575,VLOOKUP($AC576+AL$1,STOCK!$F$10:$AB$209,17,0),IF($AE576=$AE575,(IF(BL575&gt;=1,BL575-COUNTIFS($AE575:$AE575,$AC576,AL575:AL575,$AI$2),0)),0)),0)</f>
        <v>0</v>
      </c>
      <c r="BM576" s="1">
        <f>IFERROR(IF($AE576&gt;$AE575,VLOOKUP($AC576+AM$1,STOCK!$F$10:$AB$209,17,0),IF($AE576=$AE575,(IF(BM575&gt;=1,BM575-COUNTIFS($AE575:$AE575,$AC576,AM575:AM575,$AI$2),0)),0)),0)</f>
        <v>0</v>
      </c>
      <c r="BN576" s="1">
        <f>IFERROR(IF($AE576&gt;$AE575,VLOOKUP($AC576+AN$1,STOCK!$F$10:$AB$209,17,0),IF($AE576=$AE575,(IF(BN575&gt;=1,BN575-COUNTIFS($AE575:$AE575,$AC576,AN575:AN575,$AI$2),0)),0)),0)</f>
        <v>0</v>
      </c>
      <c r="BO576" s="1">
        <f>IFERROR(IF($AE576&gt;$AE575,VLOOKUP($AC576+AO$1,STOCK!$F$10:$AB$209,17,0),IF($AE576=$AE575,(IF(BO575&gt;=1,BO575-COUNTIFS($AE575:$AE575,$AC576,AO575:AO575,$AI$2),0)),0)),0)</f>
        <v>0</v>
      </c>
      <c r="BP576" s="1">
        <f>IFERROR(IF($AE576&gt;$AE575,VLOOKUP($AC576+AP$1,STOCK!$F$10:$AB$209,17,0),IF($AE576=$AE575,(IF(BP575&gt;=1,BP575-COUNTIFS($AE575:$AE575,$AC576,AP575:AP575,$AI$2),0)),0)),0)</f>
        <v>0</v>
      </c>
      <c r="BQ576" s="1">
        <f>IFERROR(IF($AE576&gt;$AE575,VLOOKUP($AC576+AQ$1,STOCK!$F$10:$AB$209,17,0),IF($AE576=$AE575,(IF(BQ575&gt;=1,BQ575-COUNTIFS($AE575:$AE575,$AC576,AQ575:AQ575,$AI$2),0)),0)),0)</f>
        <v>0</v>
      </c>
      <c r="BR576" s="1">
        <f>IFERROR(IF($AE576&gt;$AE575,VLOOKUP($AC576+AR$1,STOCK!$F$10:$AB$209,17,0),IF($AE576=$AE575,(IF(BR575&gt;=1,BR575-COUNTIFS($AE575:$AE575,$AC576,AR575:AR575,$AI$2),0)),0)),0)</f>
        <v>0</v>
      </c>
      <c r="BS576" s="1">
        <f>IFERROR(IF($AE576&gt;$AE575,VLOOKUP($AC576+AS$1,STOCK!$F$10:$AB$209,17,0),IF($AE576=$AE575,(IF(BS575&gt;=1,BS575-COUNTIFS($AE575:$AE575,$AC576,AS575:AS575,$AI$2),0)),0)),0)</f>
        <v>0</v>
      </c>
      <c r="BT576" s="1">
        <f>IFERROR(IF($AE576&gt;$AE575,VLOOKUP($AC576+AT$1,STOCK!$F$10:$AB$209,17,0),IF($AE576=$AE575,(IF(BT575&gt;=1,BT575-COUNTIFS($AE575:$AE575,$AC576,AT575:AT575,$AI$2),0)),0)),0)</f>
        <v>0</v>
      </c>
      <c r="BU576" s="1">
        <f>IFERROR(IF($AE576&gt;$AE575,VLOOKUP($AC576+AU$1,STOCK!$F$10:$AB$209,17,0),IF($AE576=$AE575,(IF(BU575&gt;=1,BU575-COUNTIFS($AE575:$AE575,$AC576,AU575:AU575,$AI$2),0)),0)),0)</f>
        <v>0</v>
      </c>
      <c r="BV576" s="1">
        <f>IFERROR(IF($AE576&gt;$AE575,VLOOKUP($AC576+AV$1,STOCK!$F$10:$AB$209,17,0),IF($AE576=$AE575,(IF(BV575&gt;=1,BV575-COUNTIFS($AE575:$AE575,$AC576,AV575:AV575,$AI$2),0)),0)),0)</f>
        <v>0</v>
      </c>
      <c r="BW576" s="1">
        <f>IFERROR(IF($AE576&gt;$AE575,VLOOKUP($AC576+AW$1,STOCK!$F$10:$AB$209,17,0),IF($AE576=$AE575,(IF(BW575&gt;=1,BW575-COUNTIFS($AE575:$AE575,$AC576,AW575:AW575,$AI$2),0)),0)),0)</f>
        <v>0</v>
      </c>
      <c r="BX576" s="1">
        <f>IFERROR(IF($AE576&gt;$AE575,VLOOKUP($AC576+AX$1,STOCK!$F$10:$AB$209,17,0),IF($AE576=$AE575,(IF(BX575&gt;=1,BX575-COUNTIFS($AE575:$AE575,$AC576,AX575:AX575,$AI$2),0)),0)),0)</f>
        <v>0</v>
      </c>
    </row>
    <row r="577" spans="29:76" x14ac:dyDescent="0.25">
      <c r="AC577" s="1">
        <f t="shared" si="140"/>
        <v>0</v>
      </c>
      <c r="AD577" s="1">
        <f>IFERROR(IF(LEN(AK577)&gt;=1,VLOOKUP(HLOOKUP(AK577,PROFILE!$K$5:$V$8,4,0),PROFILE!$F$1:$G$3,2,0),0),0)</f>
        <v>0</v>
      </c>
      <c r="AE577" s="1">
        <f t="shared" si="141"/>
        <v>0</v>
      </c>
      <c r="AF577" s="1">
        <v>564</v>
      </c>
      <c r="AI577" s="1" t="str">
        <f>IFERROR(IF($AH577&gt;=1,VLOOKUP($AG577,STUDENT!$O$8:$Z$1507,3,0),""),"")</f>
        <v/>
      </c>
      <c r="AJ577" s="1" t="str">
        <f>IFERROR(IF($AH577&gt;=1,VLOOKUP($AG577,STUDENT!$O$8:$Z$1507,4,0),""),"")</f>
        <v/>
      </c>
      <c r="AK577" s="1" t="str">
        <f>IFERROR(IF($AH577&gt;=1,VLOOKUP($AG577,STUDENT!$O$8:$Z$1507,6,0),""),"")</f>
        <v/>
      </c>
      <c r="AL577" s="1" t="str">
        <f t="shared" si="142"/>
        <v/>
      </c>
      <c r="AM577" s="1" t="str">
        <f t="shared" si="143"/>
        <v/>
      </c>
      <c r="AN577" s="1" t="str">
        <f t="shared" si="144"/>
        <v/>
      </c>
      <c r="AO577" s="1" t="str">
        <f t="shared" si="145"/>
        <v/>
      </c>
      <c r="AP577" s="1" t="str">
        <f t="shared" si="146"/>
        <v/>
      </c>
      <c r="AQ577" s="1" t="str">
        <f t="shared" si="147"/>
        <v/>
      </c>
      <c r="AR577" s="1" t="str">
        <f t="shared" si="148"/>
        <v/>
      </c>
      <c r="AS577" s="1" t="str">
        <f t="shared" si="149"/>
        <v/>
      </c>
      <c r="AT577" s="1" t="str">
        <f t="shared" si="150"/>
        <v/>
      </c>
      <c r="AU577" s="1" t="str">
        <f t="shared" si="151"/>
        <v/>
      </c>
      <c r="AV577" s="1" t="str">
        <f t="shared" si="152"/>
        <v/>
      </c>
      <c r="AW577" s="1" t="str">
        <f t="shared" si="153"/>
        <v/>
      </c>
      <c r="AX577" s="1" t="str">
        <f t="shared" si="154"/>
        <v/>
      </c>
      <c r="AY577" s="1">
        <f>IFERROR(IF($AE577&gt;$AE576,VLOOKUP($AC577+AL$1,STOCK!$F$10:$AB$209,16,0),IF($AE577=$AE576,(IF(AY576&gt;=1,AY576-COUNTIFS($AE576:$AE576,$AC577,AL576:AL576,$AI$1),0)),0)),0)</f>
        <v>0</v>
      </c>
      <c r="AZ577" s="1">
        <f>IFERROR(IF($AE577&gt;$AE576,VLOOKUP($AC577+AM$1,STOCK!$F$10:$AB$209,16,0),IF($AE577=$AE576,(IF(AZ576&gt;=1,AZ576-COUNTIFS($AE576:$AE576,$AC577,AM576:AM576,$AI$1),0)),0)),0)</f>
        <v>0</v>
      </c>
      <c r="BA577" s="1">
        <f>IFERROR(IF($AE577&gt;$AE576,VLOOKUP($AC577+AN$1,STOCK!$F$10:$AB$209,16,0),IF($AE577=$AE576,(IF(BA576&gt;=1,BA576-COUNTIFS($AE576:$AE576,$AC577,AN576:AN576,$AI$1),0)),0)),0)</f>
        <v>0</v>
      </c>
      <c r="BB577" s="1">
        <f>IFERROR(IF($AE577&gt;$AE576,VLOOKUP($AC577+AO$1,STOCK!$F$10:$AB$209,16,0),IF($AE577=$AE576,(IF(BB576&gt;=1,BB576-COUNTIFS($AE576:$AE576,$AC577,AO576:AO576,$AI$1),0)),0)),0)</f>
        <v>0</v>
      </c>
      <c r="BC577" s="1">
        <f>IFERROR(IF($AE577&gt;$AE576,VLOOKUP($AC577+AP$1,STOCK!$F$10:$AB$209,16,0),IF($AE577=$AE576,(IF(BC576&gt;=1,BC576-COUNTIFS($AE576:$AE576,$AC577,AP576:AP576,$AI$1),0)),0)),0)</f>
        <v>0</v>
      </c>
      <c r="BD577" s="1">
        <f>IFERROR(IF($AE577&gt;$AE576,VLOOKUP($AC577+AQ$1,STOCK!$F$10:$AB$209,16,0),IF($AE577=$AE576,(IF(BD576&gt;=1,BD576-COUNTIFS($AE576:$AE576,$AC577,AQ576:AQ576,$AI$1),0)),0)),0)</f>
        <v>0</v>
      </c>
      <c r="BE577" s="1">
        <f>IFERROR(IF($AE577&gt;$AE576,VLOOKUP($AC577+AR$1,STOCK!$F$10:$AB$209,16,0),IF($AE577=$AE576,(IF(BE576&gt;=1,BE576-COUNTIFS($AE576:$AE576,$AC577,AR576:AR576,$AI$1),0)),0)),0)</f>
        <v>0</v>
      </c>
      <c r="BF577" s="1">
        <f>IFERROR(IF($AE577&gt;$AE576,VLOOKUP($AC577+AS$1,STOCK!$F$10:$AB$209,16,0),IF($AE577=$AE576,(IF(BF576&gt;=1,BF576-COUNTIFS($AE576:$AE576,$AC577,AS576:AS576,$AI$1),0)),0)),0)</f>
        <v>0</v>
      </c>
      <c r="BG577" s="1">
        <f>IFERROR(IF($AE577&gt;$AE576,VLOOKUP($AC577+AT$1,STOCK!$F$10:$AB$209,16,0),IF($AE577=$AE576,(IF(BG576&gt;=1,BG576-COUNTIFS($AE576:$AE576,$AC577,AT576:AT576,$AI$1),0)),0)),0)</f>
        <v>0</v>
      </c>
      <c r="BH577" s="1">
        <f>IFERROR(IF($AE577&gt;$AE576,VLOOKUP($AC577+AU$1,STOCK!$F$10:$AB$209,16,0),IF($AE577=$AE576,(IF(BH576&gt;=1,BH576-COUNTIFS($AE576:$AE576,$AC577,AU576:AU576,$AI$1),0)),0)),0)</f>
        <v>0</v>
      </c>
      <c r="BI577" s="1">
        <f>IFERROR(IF($AE577&gt;$AE576,VLOOKUP($AC577+AV$1,STOCK!$F$10:$AB$209,16,0),IF($AE577=$AE576,(IF(BI576&gt;=1,BI576-COUNTIFS($AE576:$AE576,$AC577,AV576:AV576,$AI$1),0)),0)),0)</f>
        <v>0</v>
      </c>
      <c r="BJ577" s="1">
        <f>IFERROR(IF($AE577&gt;$AE576,VLOOKUP($AC577+AW$1,STOCK!$F$10:$AB$209,16,0),IF($AE577=$AE576,(IF(BJ576&gt;=1,BJ576-COUNTIFS($AE576:$AE576,$AC577,AW576:AW576,$AI$1),0)),0)),0)</f>
        <v>0</v>
      </c>
      <c r="BK577" s="1">
        <f>IFERROR(IF($AE577&gt;$AE576,VLOOKUP($AC577+AX$1,STOCK!$F$10:$AB$209,16,0),IF($AE577=$AE576,(IF(BK576&gt;=1,BK576-COUNTIFS($AE576:$AE576,$AC577,AX576:AX576,$AI$1),0)),0)),0)</f>
        <v>0</v>
      </c>
      <c r="BL577" s="1">
        <f>IFERROR(IF($AE577&gt;$AE576,VLOOKUP($AC577+AL$1,STOCK!$F$10:$AB$209,17,0),IF($AE577=$AE576,(IF(BL576&gt;=1,BL576-COUNTIFS($AE576:$AE576,$AC577,AL576:AL576,$AI$2),0)),0)),0)</f>
        <v>0</v>
      </c>
      <c r="BM577" s="1">
        <f>IFERROR(IF($AE577&gt;$AE576,VLOOKUP($AC577+AM$1,STOCK!$F$10:$AB$209,17,0),IF($AE577=$AE576,(IF(BM576&gt;=1,BM576-COUNTIFS($AE576:$AE576,$AC577,AM576:AM576,$AI$2),0)),0)),0)</f>
        <v>0</v>
      </c>
      <c r="BN577" s="1">
        <f>IFERROR(IF($AE577&gt;$AE576,VLOOKUP($AC577+AN$1,STOCK!$F$10:$AB$209,17,0),IF($AE577=$AE576,(IF(BN576&gt;=1,BN576-COUNTIFS($AE576:$AE576,$AC577,AN576:AN576,$AI$2),0)),0)),0)</f>
        <v>0</v>
      </c>
      <c r="BO577" s="1">
        <f>IFERROR(IF($AE577&gt;$AE576,VLOOKUP($AC577+AO$1,STOCK!$F$10:$AB$209,17,0),IF($AE577=$AE576,(IF(BO576&gt;=1,BO576-COUNTIFS($AE576:$AE576,$AC577,AO576:AO576,$AI$2),0)),0)),0)</f>
        <v>0</v>
      </c>
      <c r="BP577" s="1">
        <f>IFERROR(IF($AE577&gt;$AE576,VLOOKUP($AC577+AP$1,STOCK!$F$10:$AB$209,17,0),IF($AE577=$AE576,(IF(BP576&gt;=1,BP576-COUNTIFS($AE576:$AE576,$AC577,AP576:AP576,$AI$2),0)),0)),0)</f>
        <v>0</v>
      </c>
      <c r="BQ577" s="1">
        <f>IFERROR(IF($AE577&gt;$AE576,VLOOKUP($AC577+AQ$1,STOCK!$F$10:$AB$209,17,0),IF($AE577=$AE576,(IF(BQ576&gt;=1,BQ576-COUNTIFS($AE576:$AE576,$AC577,AQ576:AQ576,$AI$2),0)),0)),0)</f>
        <v>0</v>
      </c>
      <c r="BR577" s="1">
        <f>IFERROR(IF($AE577&gt;$AE576,VLOOKUP($AC577+AR$1,STOCK!$F$10:$AB$209,17,0),IF($AE577=$AE576,(IF(BR576&gt;=1,BR576-COUNTIFS($AE576:$AE576,$AC577,AR576:AR576,$AI$2),0)),0)),0)</f>
        <v>0</v>
      </c>
      <c r="BS577" s="1">
        <f>IFERROR(IF($AE577&gt;$AE576,VLOOKUP($AC577+AS$1,STOCK!$F$10:$AB$209,17,0),IF($AE577=$AE576,(IF(BS576&gt;=1,BS576-COUNTIFS($AE576:$AE576,$AC577,AS576:AS576,$AI$2),0)),0)),0)</f>
        <v>0</v>
      </c>
      <c r="BT577" s="1">
        <f>IFERROR(IF($AE577&gt;$AE576,VLOOKUP($AC577+AT$1,STOCK!$F$10:$AB$209,17,0),IF($AE577=$AE576,(IF(BT576&gt;=1,BT576-COUNTIFS($AE576:$AE576,$AC577,AT576:AT576,$AI$2),0)),0)),0)</f>
        <v>0</v>
      </c>
      <c r="BU577" s="1">
        <f>IFERROR(IF($AE577&gt;$AE576,VLOOKUP($AC577+AU$1,STOCK!$F$10:$AB$209,17,0),IF($AE577=$AE576,(IF(BU576&gt;=1,BU576-COUNTIFS($AE576:$AE576,$AC577,AU576:AU576,$AI$2),0)),0)),0)</f>
        <v>0</v>
      </c>
      <c r="BV577" s="1">
        <f>IFERROR(IF($AE577&gt;$AE576,VLOOKUP($AC577+AV$1,STOCK!$F$10:$AB$209,17,0),IF($AE577=$AE576,(IF(BV576&gt;=1,BV576-COUNTIFS($AE576:$AE576,$AC577,AV576:AV576,$AI$2),0)),0)),0)</f>
        <v>0</v>
      </c>
      <c r="BW577" s="1">
        <f>IFERROR(IF($AE577&gt;$AE576,VLOOKUP($AC577+AW$1,STOCK!$F$10:$AB$209,17,0),IF($AE577=$AE576,(IF(BW576&gt;=1,BW576-COUNTIFS($AE576:$AE576,$AC577,AW576:AW576,$AI$2),0)),0)),0)</f>
        <v>0</v>
      </c>
      <c r="BX577" s="1">
        <f>IFERROR(IF($AE577&gt;$AE576,VLOOKUP($AC577+AX$1,STOCK!$F$10:$AB$209,17,0),IF($AE577=$AE576,(IF(BX576&gt;=1,BX576-COUNTIFS($AE576:$AE576,$AC577,AX576:AX576,$AI$2),0)),0)),0)</f>
        <v>0</v>
      </c>
    </row>
    <row r="578" spans="29:76" x14ac:dyDescent="0.25">
      <c r="AC578" s="1">
        <f t="shared" si="140"/>
        <v>0</v>
      </c>
      <c r="AD578" s="1">
        <f>IFERROR(IF(LEN(AK578)&gt;=1,VLOOKUP(HLOOKUP(AK578,PROFILE!$K$5:$V$8,4,0),PROFILE!$F$1:$G$3,2,0),0),0)</f>
        <v>0</v>
      </c>
      <c r="AE578" s="1">
        <f t="shared" si="141"/>
        <v>0</v>
      </c>
      <c r="AF578" s="1">
        <v>565</v>
      </c>
      <c r="AI578" s="1" t="str">
        <f>IFERROR(IF($AH578&gt;=1,VLOOKUP($AG578,STUDENT!$O$8:$Z$1507,3,0),""),"")</f>
        <v/>
      </c>
      <c r="AJ578" s="1" t="str">
        <f>IFERROR(IF($AH578&gt;=1,VLOOKUP($AG578,STUDENT!$O$8:$Z$1507,4,0),""),"")</f>
        <v/>
      </c>
      <c r="AK578" s="1" t="str">
        <f>IFERROR(IF($AH578&gt;=1,VLOOKUP($AG578,STUDENT!$O$8:$Z$1507,6,0),""),"")</f>
        <v/>
      </c>
      <c r="AL578" s="1" t="str">
        <f t="shared" si="142"/>
        <v/>
      </c>
      <c r="AM578" s="1" t="str">
        <f t="shared" si="143"/>
        <v/>
      </c>
      <c r="AN578" s="1" t="str">
        <f t="shared" si="144"/>
        <v/>
      </c>
      <c r="AO578" s="1" t="str">
        <f t="shared" si="145"/>
        <v/>
      </c>
      <c r="AP578" s="1" t="str">
        <f t="shared" si="146"/>
        <v/>
      </c>
      <c r="AQ578" s="1" t="str">
        <f t="shared" si="147"/>
        <v/>
      </c>
      <c r="AR578" s="1" t="str">
        <f t="shared" si="148"/>
        <v/>
      </c>
      <c r="AS578" s="1" t="str">
        <f t="shared" si="149"/>
        <v/>
      </c>
      <c r="AT578" s="1" t="str">
        <f t="shared" si="150"/>
        <v/>
      </c>
      <c r="AU578" s="1" t="str">
        <f t="shared" si="151"/>
        <v/>
      </c>
      <c r="AV578" s="1" t="str">
        <f t="shared" si="152"/>
        <v/>
      </c>
      <c r="AW578" s="1" t="str">
        <f t="shared" si="153"/>
        <v/>
      </c>
      <c r="AX578" s="1" t="str">
        <f t="shared" si="154"/>
        <v/>
      </c>
      <c r="AY578" s="1">
        <f>IFERROR(IF($AE578&gt;$AE577,VLOOKUP($AC578+AL$1,STOCK!$F$10:$AB$209,16,0),IF($AE578=$AE577,(IF(AY577&gt;=1,AY577-COUNTIFS($AE577:$AE577,$AC578,AL577:AL577,$AI$1),0)),0)),0)</f>
        <v>0</v>
      </c>
      <c r="AZ578" s="1">
        <f>IFERROR(IF($AE578&gt;$AE577,VLOOKUP($AC578+AM$1,STOCK!$F$10:$AB$209,16,0),IF($AE578=$AE577,(IF(AZ577&gt;=1,AZ577-COUNTIFS($AE577:$AE577,$AC578,AM577:AM577,$AI$1),0)),0)),0)</f>
        <v>0</v>
      </c>
      <c r="BA578" s="1">
        <f>IFERROR(IF($AE578&gt;$AE577,VLOOKUP($AC578+AN$1,STOCK!$F$10:$AB$209,16,0),IF($AE578=$AE577,(IF(BA577&gt;=1,BA577-COUNTIFS($AE577:$AE577,$AC578,AN577:AN577,$AI$1),0)),0)),0)</f>
        <v>0</v>
      </c>
      <c r="BB578" s="1">
        <f>IFERROR(IF($AE578&gt;$AE577,VLOOKUP($AC578+AO$1,STOCK!$F$10:$AB$209,16,0),IF($AE578=$AE577,(IF(BB577&gt;=1,BB577-COUNTIFS($AE577:$AE577,$AC578,AO577:AO577,$AI$1),0)),0)),0)</f>
        <v>0</v>
      </c>
      <c r="BC578" s="1">
        <f>IFERROR(IF($AE578&gt;$AE577,VLOOKUP($AC578+AP$1,STOCK!$F$10:$AB$209,16,0),IF($AE578=$AE577,(IF(BC577&gt;=1,BC577-COUNTIFS($AE577:$AE577,$AC578,AP577:AP577,$AI$1),0)),0)),0)</f>
        <v>0</v>
      </c>
      <c r="BD578" s="1">
        <f>IFERROR(IF($AE578&gt;$AE577,VLOOKUP($AC578+AQ$1,STOCK!$F$10:$AB$209,16,0),IF($AE578=$AE577,(IF(BD577&gt;=1,BD577-COUNTIFS($AE577:$AE577,$AC578,AQ577:AQ577,$AI$1),0)),0)),0)</f>
        <v>0</v>
      </c>
      <c r="BE578" s="1">
        <f>IFERROR(IF($AE578&gt;$AE577,VLOOKUP($AC578+AR$1,STOCK!$F$10:$AB$209,16,0),IF($AE578=$AE577,(IF(BE577&gt;=1,BE577-COUNTIFS($AE577:$AE577,$AC578,AR577:AR577,$AI$1),0)),0)),0)</f>
        <v>0</v>
      </c>
      <c r="BF578" s="1">
        <f>IFERROR(IF($AE578&gt;$AE577,VLOOKUP($AC578+AS$1,STOCK!$F$10:$AB$209,16,0),IF($AE578=$AE577,(IF(BF577&gt;=1,BF577-COUNTIFS($AE577:$AE577,$AC578,AS577:AS577,$AI$1),0)),0)),0)</f>
        <v>0</v>
      </c>
      <c r="BG578" s="1">
        <f>IFERROR(IF($AE578&gt;$AE577,VLOOKUP($AC578+AT$1,STOCK!$F$10:$AB$209,16,0),IF($AE578=$AE577,(IF(BG577&gt;=1,BG577-COUNTIFS($AE577:$AE577,$AC578,AT577:AT577,$AI$1),0)),0)),0)</f>
        <v>0</v>
      </c>
      <c r="BH578" s="1">
        <f>IFERROR(IF($AE578&gt;$AE577,VLOOKUP($AC578+AU$1,STOCK!$F$10:$AB$209,16,0),IF($AE578=$AE577,(IF(BH577&gt;=1,BH577-COUNTIFS($AE577:$AE577,$AC578,AU577:AU577,$AI$1),0)),0)),0)</f>
        <v>0</v>
      </c>
      <c r="BI578" s="1">
        <f>IFERROR(IF($AE578&gt;$AE577,VLOOKUP($AC578+AV$1,STOCK!$F$10:$AB$209,16,0),IF($AE578=$AE577,(IF(BI577&gt;=1,BI577-COUNTIFS($AE577:$AE577,$AC578,AV577:AV577,$AI$1),0)),0)),0)</f>
        <v>0</v>
      </c>
      <c r="BJ578" s="1">
        <f>IFERROR(IF($AE578&gt;$AE577,VLOOKUP($AC578+AW$1,STOCK!$F$10:$AB$209,16,0),IF($AE578=$AE577,(IF(BJ577&gt;=1,BJ577-COUNTIFS($AE577:$AE577,$AC578,AW577:AW577,$AI$1),0)),0)),0)</f>
        <v>0</v>
      </c>
      <c r="BK578" s="1">
        <f>IFERROR(IF($AE578&gt;$AE577,VLOOKUP($AC578+AX$1,STOCK!$F$10:$AB$209,16,0),IF($AE578=$AE577,(IF(BK577&gt;=1,BK577-COUNTIFS($AE577:$AE577,$AC578,AX577:AX577,$AI$1),0)),0)),0)</f>
        <v>0</v>
      </c>
      <c r="BL578" s="1">
        <f>IFERROR(IF($AE578&gt;$AE577,VLOOKUP($AC578+AL$1,STOCK!$F$10:$AB$209,17,0),IF($AE578=$AE577,(IF(BL577&gt;=1,BL577-COUNTIFS($AE577:$AE577,$AC578,AL577:AL577,$AI$2),0)),0)),0)</f>
        <v>0</v>
      </c>
      <c r="BM578" s="1">
        <f>IFERROR(IF($AE578&gt;$AE577,VLOOKUP($AC578+AM$1,STOCK!$F$10:$AB$209,17,0),IF($AE578=$AE577,(IF(BM577&gt;=1,BM577-COUNTIFS($AE577:$AE577,$AC578,AM577:AM577,$AI$2),0)),0)),0)</f>
        <v>0</v>
      </c>
      <c r="BN578" s="1">
        <f>IFERROR(IF($AE578&gt;$AE577,VLOOKUP($AC578+AN$1,STOCK!$F$10:$AB$209,17,0),IF($AE578=$AE577,(IF(BN577&gt;=1,BN577-COUNTIFS($AE577:$AE577,$AC578,AN577:AN577,$AI$2),0)),0)),0)</f>
        <v>0</v>
      </c>
      <c r="BO578" s="1">
        <f>IFERROR(IF($AE578&gt;$AE577,VLOOKUP($AC578+AO$1,STOCK!$F$10:$AB$209,17,0),IF($AE578=$AE577,(IF(BO577&gt;=1,BO577-COUNTIFS($AE577:$AE577,$AC578,AO577:AO577,$AI$2),0)),0)),0)</f>
        <v>0</v>
      </c>
      <c r="BP578" s="1">
        <f>IFERROR(IF($AE578&gt;$AE577,VLOOKUP($AC578+AP$1,STOCK!$F$10:$AB$209,17,0),IF($AE578=$AE577,(IF(BP577&gt;=1,BP577-COUNTIFS($AE577:$AE577,$AC578,AP577:AP577,$AI$2),0)),0)),0)</f>
        <v>0</v>
      </c>
      <c r="BQ578" s="1">
        <f>IFERROR(IF($AE578&gt;$AE577,VLOOKUP($AC578+AQ$1,STOCK!$F$10:$AB$209,17,0),IF($AE578=$AE577,(IF(BQ577&gt;=1,BQ577-COUNTIFS($AE577:$AE577,$AC578,AQ577:AQ577,$AI$2),0)),0)),0)</f>
        <v>0</v>
      </c>
      <c r="BR578" s="1">
        <f>IFERROR(IF($AE578&gt;$AE577,VLOOKUP($AC578+AR$1,STOCK!$F$10:$AB$209,17,0),IF($AE578=$AE577,(IF(BR577&gt;=1,BR577-COUNTIFS($AE577:$AE577,$AC578,AR577:AR577,$AI$2),0)),0)),0)</f>
        <v>0</v>
      </c>
      <c r="BS578" s="1">
        <f>IFERROR(IF($AE578&gt;$AE577,VLOOKUP($AC578+AS$1,STOCK!$F$10:$AB$209,17,0),IF($AE578=$AE577,(IF(BS577&gt;=1,BS577-COUNTIFS($AE577:$AE577,$AC578,AS577:AS577,$AI$2),0)),0)),0)</f>
        <v>0</v>
      </c>
      <c r="BT578" s="1">
        <f>IFERROR(IF($AE578&gt;$AE577,VLOOKUP($AC578+AT$1,STOCK!$F$10:$AB$209,17,0),IF($AE578=$AE577,(IF(BT577&gt;=1,BT577-COUNTIFS($AE577:$AE577,$AC578,AT577:AT577,$AI$2),0)),0)),0)</f>
        <v>0</v>
      </c>
      <c r="BU578" s="1">
        <f>IFERROR(IF($AE578&gt;$AE577,VLOOKUP($AC578+AU$1,STOCK!$F$10:$AB$209,17,0),IF($AE578=$AE577,(IF(BU577&gt;=1,BU577-COUNTIFS($AE577:$AE577,$AC578,AU577:AU577,$AI$2),0)),0)),0)</f>
        <v>0</v>
      </c>
      <c r="BV578" s="1">
        <f>IFERROR(IF($AE578&gt;$AE577,VLOOKUP($AC578+AV$1,STOCK!$F$10:$AB$209,17,0),IF($AE578=$AE577,(IF(BV577&gt;=1,BV577-COUNTIFS($AE577:$AE577,$AC578,AV577:AV577,$AI$2),0)),0)),0)</f>
        <v>0</v>
      </c>
      <c r="BW578" s="1">
        <f>IFERROR(IF($AE578&gt;$AE577,VLOOKUP($AC578+AW$1,STOCK!$F$10:$AB$209,17,0),IF($AE578=$AE577,(IF(BW577&gt;=1,BW577-COUNTIFS($AE577:$AE577,$AC578,AW577:AW577,$AI$2),0)),0)),0)</f>
        <v>0</v>
      </c>
      <c r="BX578" s="1">
        <f>IFERROR(IF($AE578&gt;$AE577,VLOOKUP($AC578+AX$1,STOCK!$F$10:$AB$209,17,0),IF($AE578=$AE577,(IF(BX577&gt;=1,BX577-COUNTIFS($AE577:$AE577,$AC578,AX577:AX577,$AI$2),0)),0)),0)</f>
        <v>0</v>
      </c>
    </row>
    <row r="579" spans="29:76" x14ac:dyDescent="0.25">
      <c r="AC579" s="1">
        <f t="shared" si="140"/>
        <v>0</v>
      </c>
      <c r="AD579" s="1">
        <f>IFERROR(IF(LEN(AK579)&gt;=1,VLOOKUP(HLOOKUP(AK579,PROFILE!$K$5:$V$8,4,0),PROFILE!$F$1:$G$3,2,0),0),0)</f>
        <v>0</v>
      </c>
      <c r="AE579" s="1">
        <f t="shared" si="141"/>
        <v>0</v>
      </c>
      <c r="AF579" s="1">
        <v>566</v>
      </c>
      <c r="AI579" s="1" t="str">
        <f>IFERROR(IF($AH579&gt;=1,VLOOKUP($AG579,STUDENT!$O$8:$Z$1507,3,0),""),"")</f>
        <v/>
      </c>
      <c r="AJ579" s="1" t="str">
        <f>IFERROR(IF($AH579&gt;=1,VLOOKUP($AG579,STUDENT!$O$8:$Z$1507,4,0),""),"")</f>
        <v/>
      </c>
      <c r="AK579" s="1" t="str">
        <f>IFERROR(IF($AH579&gt;=1,VLOOKUP($AG579,STUDENT!$O$8:$Z$1507,6,0),""),"")</f>
        <v/>
      </c>
      <c r="AL579" s="1" t="str">
        <f t="shared" si="142"/>
        <v/>
      </c>
      <c r="AM579" s="1" t="str">
        <f t="shared" si="143"/>
        <v/>
      </c>
      <c r="AN579" s="1" t="str">
        <f t="shared" si="144"/>
        <v/>
      </c>
      <c r="AO579" s="1" t="str">
        <f t="shared" si="145"/>
        <v/>
      </c>
      <c r="AP579" s="1" t="str">
        <f t="shared" si="146"/>
        <v/>
      </c>
      <c r="AQ579" s="1" t="str">
        <f t="shared" si="147"/>
        <v/>
      </c>
      <c r="AR579" s="1" t="str">
        <f t="shared" si="148"/>
        <v/>
      </c>
      <c r="AS579" s="1" t="str">
        <f t="shared" si="149"/>
        <v/>
      </c>
      <c r="AT579" s="1" t="str">
        <f t="shared" si="150"/>
        <v/>
      </c>
      <c r="AU579" s="1" t="str">
        <f t="shared" si="151"/>
        <v/>
      </c>
      <c r="AV579" s="1" t="str">
        <f t="shared" si="152"/>
        <v/>
      </c>
      <c r="AW579" s="1" t="str">
        <f t="shared" si="153"/>
        <v/>
      </c>
      <c r="AX579" s="1" t="str">
        <f t="shared" si="154"/>
        <v/>
      </c>
      <c r="AY579" s="1">
        <f>IFERROR(IF($AE579&gt;$AE578,VLOOKUP($AC579+AL$1,STOCK!$F$10:$AB$209,16,0),IF($AE579=$AE578,(IF(AY578&gt;=1,AY578-COUNTIFS($AE578:$AE578,$AC579,AL578:AL578,$AI$1),0)),0)),0)</f>
        <v>0</v>
      </c>
      <c r="AZ579" s="1">
        <f>IFERROR(IF($AE579&gt;$AE578,VLOOKUP($AC579+AM$1,STOCK!$F$10:$AB$209,16,0),IF($AE579=$AE578,(IF(AZ578&gt;=1,AZ578-COUNTIFS($AE578:$AE578,$AC579,AM578:AM578,$AI$1),0)),0)),0)</f>
        <v>0</v>
      </c>
      <c r="BA579" s="1">
        <f>IFERROR(IF($AE579&gt;$AE578,VLOOKUP($AC579+AN$1,STOCK!$F$10:$AB$209,16,0),IF($AE579=$AE578,(IF(BA578&gt;=1,BA578-COUNTIFS($AE578:$AE578,$AC579,AN578:AN578,$AI$1),0)),0)),0)</f>
        <v>0</v>
      </c>
      <c r="BB579" s="1">
        <f>IFERROR(IF($AE579&gt;$AE578,VLOOKUP($AC579+AO$1,STOCK!$F$10:$AB$209,16,0),IF($AE579=$AE578,(IF(BB578&gt;=1,BB578-COUNTIFS($AE578:$AE578,$AC579,AO578:AO578,$AI$1),0)),0)),0)</f>
        <v>0</v>
      </c>
      <c r="BC579" s="1">
        <f>IFERROR(IF($AE579&gt;$AE578,VLOOKUP($AC579+AP$1,STOCK!$F$10:$AB$209,16,0),IF($AE579=$AE578,(IF(BC578&gt;=1,BC578-COUNTIFS($AE578:$AE578,$AC579,AP578:AP578,$AI$1),0)),0)),0)</f>
        <v>0</v>
      </c>
      <c r="BD579" s="1">
        <f>IFERROR(IF($AE579&gt;$AE578,VLOOKUP($AC579+AQ$1,STOCK!$F$10:$AB$209,16,0),IF($AE579=$AE578,(IF(BD578&gt;=1,BD578-COUNTIFS($AE578:$AE578,$AC579,AQ578:AQ578,$AI$1),0)),0)),0)</f>
        <v>0</v>
      </c>
      <c r="BE579" s="1">
        <f>IFERROR(IF($AE579&gt;$AE578,VLOOKUP($AC579+AR$1,STOCK!$F$10:$AB$209,16,0),IF($AE579=$AE578,(IF(BE578&gt;=1,BE578-COUNTIFS($AE578:$AE578,$AC579,AR578:AR578,$AI$1),0)),0)),0)</f>
        <v>0</v>
      </c>
      <c r="BF579" s="1">
        <f>IFERROR(IF($AE579&gt;$AE578,VLOOKUP($AC579+AS$1,STOCK!$F$10:$AB$209,16,0),IF($AE579=$AE578,(IF(BF578&gt;=1,BF578-COUNTIFS($AE578:$AE578,$AC579,AS578:AS578,$AI$1),0)),0)),0)</f>
        <v>0</v>
      </c>
      <c r="BG579" s="1">
        <f>IFERROR(IF($AE579&gt;$AE578,VLOOKUP($AC579+AT$1,STOCK!$F$10:$AB$209,16,0),IF($AE579=$AE578,(IF(BG578&gt;=1,BG578-COUNTIFS($AE578:$AE578,$AC579,AT578:AT578,$AI$1),0)),0)),0)</f>
        <v>0</v>
      </c>
      <c r="BH579" s="1">
        <f>IFERROR(IF($AE579&gt;$AE578,VLOOKUP($AC579+AU$1,STOCK!$F$10:$AB$209,16,0),IF($AE579=$AE578,(IF(BH578&gt;=1,BH578-COUNTIFS($AE578:$AE578,$AC579,AU578:AU578,$AI$1),0)),0)),0)</f>
        <v>0</v>
      </c>
      <c r="BI579" s="1">
        <f>IFERROR(IF($AE579&gt;$AE578,VLOOKUP($AC579+AV$1,STOCK!$F$10:$AB$209,16,0),IF($AE579=$AE578,(IF(BI578&gt;=1,BI578-COUNTIFS($AE578:$AE578,$AC579,AV578:AV578,$AI$1),0)),0)),0)</f>
        <v>0</v>
      </c>
      <c r="BJ579" s="1">
        <f>IFERROR(IF($AE579&gt;$AE578,VLOOKUP($AC579+AW$1,STOCK!$F$10:$AB$209,16,0),IF($AE579=$AE578,(IF(BJ578&gt;=1,BJ578-COUNTIFS($AE578:$AE578,$AC579,AW578:AW578,$AI$1),0)),0)),0)</f>
        <v>0</v>
      </c>
      <c r="BK579" s="1">
        <f>IFERROR(IF($AE579&gt;$AE578,VLOOKUP($AC579+AX$1,STOCK!$F$10:$AB$209,16,0),IF($AE579=$AE578,(IF(BK578&gt;=1,BK578-COUNTIFS($AE578:$AE578,$AC579,AX578:AX578,$AI$1),0)),0)),0)</f>
        <v>0</v>
      </c>
      <c r="BL579" s="1">
        <f>IFERROR(IF($AE579&gt;$AE578,VLOOKUP($AC579+AL$1,STOCK!$F$10:$AB$209,17,0),IF($AE579=$AE578,(IF(BL578&gt;=1,BL578-COUNTIFS($AE578:$AE578,$AC579,AL578:AL578,$AI$2),0)),0)),0)</f>
        <v>0</v>
      </c>
      <c r="BM579" s="1">
        <f>IFERROR(IF($AE579&gt;$AE578,VLOOKUP($AC579+AM$1,STOCK!$F$10:$AB$209,17,0),IF($AE579=$AE578,(IF(BM578&gt;=1,BM578-COUNTIFS($AE578:$AE578,$AC579,AM578:AM578,$AI$2),0)),0)),0)</f>
        <v>0</v>
      </c>
      <c r="BN579" s="1">
        <f>IFERROR(IF($AE579&gt;$AE578,VLOOKUP($AC579+AN$1,STOCK!$F$10:$AB$209,17,0),IF($AE579=$AE578,(IF(BN578&gt;=1,BN578-COUNTIFS($AE578:$AE578,$AC579,AN578:AN578,$AI$2),0)),0)),0)</f>
        <v>0</v>
      </c>
      <c r="BO579" s="1">
        <f>IFERROR(IF($AE579&gt;$AE578,VLOOKUP($AC579+AO$1,STOCK!$F$10:$AB$209,17,0),IF($AE579=$AE578,(IF(BO578&gt;=1,BO578-COUNTIFS($AE578:$AE578,$AC579,AO578:AO578,$AI$2),0)),0)),0)</f>
        <v>0</v>
      </c>
      <c r="BP579" s="1">
        <f>IFERROR(IF($AE579&gt;$AE578,VLOOKUP($AC579+AP$1,STOCK!$F$10:$AB$209,17,0),IF($AE579=$AE578,(IF(BP578&gt;=1,BP578-COUNTIFS($AE578:$AE578,$AC579,AP578:AP578,$AI$2),0)),0)),0)</f>
        <v>0</v>
      </c>
      <c r="BQ579" s="1">
        <f>IFERROR(IF($AE579&gt;$AE578,VLOOKUP($AC579+AQ$1,STOCK!$F$10:$AB$209,17,0),IF($AE579=$AE578,(IF(BQ578&gt;=1,BQ578-COUNTIFS($AE578:$AE578,$AC579,AQ578:AQ578,$AI$2),0)),0)),0)</f>
        <v>0</v>
      </c>
      <c r="BR579" s="1">
        <f>IFERROR(IF($AE579&gt;$AE578,VLOOKUP($AC579+AR$1,STOCK!$F$10:$AB$209,17,0),IF($AE579=$AE578,(IF(BR578&gt;=1,BR578-COUNTIFS($AE578:$AE578,$AC579,AR578:AR578,$AI$2),0)),0)),0)</f>
        <v>0</v>
      </c>
      <c r="BS579" s="1">
        <f>IFERROR(IF($AE579&gt;$AE578,VLOOKUP($AC579+AS$1,STOCK!$F$10:$AB$209,17,0),IF($AE579=$AE578,(IF(BS578&gt;=1,BS578-COUNTIFS($AE578:$AE578,$AC579,AS578:AS578,$AI$2),0)),0)),0)</f>
        <v>0</v>
      </c>
      <c r="BT579" s="1">
        <f>IFERROR(IF($AE579&gt;$AE578,VLOOKUP($AC579+AT$1,STOCK!$F$10:$AB$209,17,0),IF($AE579=$AE578,(IF(BT578&gt;=1,BT578-COUNTIFS($AE578:$AE578,$AC579,AT578:AT578,$AI$2),0)),0)),0)</f>
        <v>0</v>
      </c>
      <c r="BU579" s="1">
        <f>IFERROR(IF($AE579&gt;$AE578,VLOOKUP($AC579+AU$1,STOCK!$F$10:$AB$209,17,0),IF($AE579=$AE578,(IF(BU578&gt;=1,BU578-COUNTIFS($AE578:$AE578,$AC579,AU578:AU578,$AI$2),0)),0)),0)</f>
        <v>0</v>
      </c>
      <c r="BV579" s="1">
        <f>IFERROR(IF($AE579&gt;$AE578,VLOOKUP($AC579+AV$1,STOCK!$F$10:$AB$209,17,0),IF($AE579=$AE578,(IF(BV578&gt;=1,BV578-COUNTIFS($AE578:$AE578,$AC579,AV578:AV578,$AI$2),0)),0)),0)</f>
        <v>0</v>
      </c>
      <c r="BW579" s="1">
        <f>IFERROR(IF($AE579&gt;$AE578,VLOOKUP($AC579+AW$1,STOCK!$F$10:$AB$209,17,0),IF($AE579=$AE578,(IF(BW578&gt;=1,BW578-COUNTIFS($AE578:$AE578,$AC579,AW578:AW578,$AI$2),0)),0)),0)</f>
        <v>0</v>
      </c>
      <c r="BX579" s="1">
        <f>IFERROR(IF($AE579&gt;$AE578,VLOOKUP($AC579+AX$1,STOCK!$F$10:$AB$209,17,0),IF($AE579=$AE578,(IF(BX578&gt;=1,BX578-COUNTIFS($AE578:$AE578,$AC579,AX578:AX578,$AI$2),0)),0)),0)</f>
        <v>0</v>
      </c>
    </row>
    <row r="580" spans="29:76" x14ac:dyDescent="0.25">
      <c r="AC580" s="1">
        <f t="shared" si="140"/>
        <v>0</v>
      </c>
      <c r="AD580" s="1">
        <f>IFERROR(IF(LEN(AK580)&gt;=1,VLOOKUP(HLOOKUP(AK580,PROFILE!$K$5:$V$8,4,0),PROFILE!$F$1:$G$3,2,0),0),0)</f>
        <v>0</v>
      </c>
      <c r="AE580" s="1">
        <f t="shared" si="141"/>
        <v>0</v>
      </c>
      <c r="AF580" s="1">
        <v>567</v>
      </c>
      <c r="AI580" s="1" t="str">
        <f>IFERROR(IF($AH580&gt;=1,VLOOKUP($AG580,STUDENT!$O$8:$Z$1507,3,0),""),"")</f>
        <v/>
      </c>
      <c r="AJ580" s="1" t="str">
        <f>IFERROR(IF($AH580&gt;=1,VLOOKUP($AG580,STUDENT!$O$8:$Z$1507,4,0),""),"")</f>
        <v/>
      </c>
      <c r="AK580" s="1" t="str">
        <f>IFERROR(IF($AH580&gt;=1,VLOOKUP($AG580,STUDENT!$O$8:$Z$1507,6,0),""),"")</f>
        <v/>
      </c>
      <c r="AL580" s="1" t="str">
        <f t="shared" si="142"/>
        <v/>
      </c>
      <c r="AM580" s="1" t="str">
        <f t="shared" si="143"/>
        <v/>
      </c>
      <c r="AN580" s="1" t="str">
        <f t="shared" si="144"/>
        <v/>
      </c>
      <c r="AO580" s="1" t="str">
        <f t="shared" si="145"/>
        <v/>
      </c>
      <c r="AP580" s="1" t="str">
        <f t="shared" si="146"/>
        <v/>
      </c>
      <c r="AQ580" s="1" t="str">
        <f t="shared" si="147"/>
        <v/>
      </c>
      <c r="AR580" s="1" t="str">
        <f t="shared" si="148"/>
        <v/>
      </c>
      <c r="AS580" s="1" t="str">
        <f t="shared" si="149"/>
        <v/>
      </c>
      <c r="AT580" s="1" t="str">
        <f t="shared" si="150"/>
        <v/>
      </c>
      <c r="AU580" s="1" t="str">
        <f t="shared" si="151"/>
        <v/>
      </c>
      <c r="AV580" s="1" t="str">
        <f t="shared" si="152"/>
        <v/>
      </c>
      <c r="AW580" s="1" t="str">
        <f t="shared" si="153"/>
        <v/>
      </c>
      <c r="AX580" s="1" t="str">
        <f t="shared" si="154"/>
        <v/>
      </c>
      <c r="AY580" s="1">
        <f>IFERROR(IF($AE580&gt;$AE579,VLOOKUP($AC580+AL$1,STOCK!$F$10:$AB$209,16,0),IF($AE580=$AE579,(IF(AY579&gt;=1,AY579-COUNTIFS($AE579:$AE579,$AC580,AL579:AL579,$AI$1),0)),0)),0)</f>
        <v>0</v>
      </c>
      <c r="AZ580" s="1">
        <f>IFERROR(IF($AE580&gt;$AE579,VLOOKUP($AC580+AM$1,STOCK!$F$10:$AB$209,16,0),IF($AE580=$AE579,(IF(AZ579&gt;=1,AZ579-COUNTIFS($AE579:$AE579,$AC580,AM579:AM579,$AI$1),0)),0)),0)</f>
        <v>0</v>
      </c>
      <c r="BA580" s="1">
        <f>IFERROR(IF($AE580&gt;$AE579,VLOOKUP($AC580+AN$1,STOCK!$F$10:$AB$209,16,0),IF($AE580=$AE579,(IF(BA579&gt;=1,BA579-COUNTIFS($AE579:$AE579,$AC580,AN579:AN579,$AI$1),0)),0)),0)</f>
        <v>0</v>
      </c>
      <c r="BB580" s="1">
        <f>IFERROR(IF($AE580&gt;$AE579,VLOOKUP($AC580+AO$1,STOCK!$F$10:$AB$209,16,0),IF($AE580=$AE579,(IF(BB579&gt;=1,BB579-COUNTIFS($AE579:$AE579,$AC580,AO579:AO579,$AI$1),0)),0)),0)</f>
        <v>0</v>
      </c>
      <c r="BC580" s="1">
        <f>IFERROR(IF($AE580&gt;$AE579,VLOOKUP($AC580+AP$1,STOCK!$F$10:$AB$209,16,0),IF($AE580=$AE579,(IF(BC579&gt;=1,BC579-COUNTIFS($AE579:$AE579,$AC580,AP579:AP579,$AI$1),0)),0)),0)</f>
        <v>0</v>
      </c>
      <c r="BD580" s="1">
        <f>IFERROR(IF($AE580&gt;$AE579,VLOOKUP($AC580+AQ$1,STOCK!$F$10:$AB$209,16,0),IF($AE580=$AE579,(IF(BD579&gt;=1,BD579-COUNTIFS($AE579:$AE579,$AC580,AQ579:AQ579,$AI$1),0)),0)),0)</f>
        <v>0</v>
      </c>
      <c r="BE580" s="1">
        <f>IFERROR(IF($AE580&gt;$AE579,VLOOKUP($AC580+AR$1,STOCK!$F$10:$AB$209,16,0),IF($AE580=$AE579,(IF(BE579&gt;=1,BE579-COUNTIFS($AE579:$AE579,$AC580,AR579:AR579,$AI$1),0)),0)),0)</f>
        <v>0</v>
      </c>
      <c r="BF580" s="1">
        <f>IFERROR(IF($AE580&gt;$AE579,VLOOKUP($AC580+AS$1,STOCK!$F$10:$AB$209,16,0),IF($AE580=$AE579,(IF(BF579&gt;=1,BF579-COUNTIFS($AE579:$AE579,$AC580,AS579:AS579,$AI$1),0)),0)),0)</f>
        <v>0</v>
      </c>
      <c r="BG580" s="1">
        <f>IFERROR(IF($AE580&gt;$AE579,VLOOKUP($AC580+AT$1,STOCK!$F$10:$AB$209,16,0),IF($AE580=$AE579,(IF(BG579&gt;=1,BG579-COUNTIFS($AE579:$AE579,$AC580,AT579:AT579,$AI$1),0)),0)),0)</f>
        <v>0</v>
      </c>
      <c r="BH580" s="1">
        <f>IFERROR(IF($AE580&gt;$AE579,VLOOKUP($AC580+AU$1,STOCK!$F$10:$AB$209,16,0),IF($AE580=$AE579,(IF(BH579&gt;=1,BH579-COUNTIFS($AE579:$AE579,$AC580,AU579:AU579,$AI$1),0)),0)),0)</f>
        <v>0</v>
      </c>
      <c r="BI580" s="1">
        <f>IFERROR(IF($AE580&gt;$AE579,VLOOKUP($AC580+AV$1,STOCK!$F$10:$AB$209,16,0),IF($AE580=$AE579,(IF(BI579&gt;=1,BI579-COUNTIFS($AE579:$AE579,$AC580,AV579:AV579,$AI$1),0)),0)),0)</f>
        <v>0</v>
      </c>
      <c r="BJ580" s="1">
        <f>IFERROR(IF($AE580&gt;$AE579,VLOOKUP($AC580+AW$1,STOCK!$F$10:$AB$209,16,0),IF($AE580=$AE579,(IF(BJ579&gt;=1,BJ579-COUNTIFS($AE579:$AE579,$AC580,AW579:AW579,$AI$1),0)),0)),0)</f>
        <v>0</v>
      </c>
      <c r="BK580" s="1">
        <f>IFERROR(IF($AE580&gt;$AE579,VLOOKUP($AC580+AX$1,STOCK!$F$10:$AB$209,16,0),IF($AE580=$AE579,(IF(BK579&gt;=1,BK579-COUNTIFS($AE579:$AE579,$AC580,AX579:AX579,$AI$1),0)),0)),0)</f>
        <v>0</v>
      </c>
      <c r="BL580" s="1">
        <f>IFERROR(IF($AE580&gt;$AE579,VLOOKUP($AC580+AL$1,STOCK!$F$10:$AB$209,17,0),IF($AE580=$AE579,(IF(BL579&gt;=1,BL579-COUNTIFS($AE579:$AE579,$AC580,AL579:AL579,$AI$2),0)),0)),0)</f>
        <v>0</v>
      </c>
      <c r="BM580" s="1">
        <f>IFERROR(IF($AE580&gt;$AE579,VLOOKUP($AC580+AM$1,STOCK!$F$10:$AB$209,17,0),IF($AE580=$AE579,(IF(BM579&gt;=1,BM579-COUNTIFS($AE579:$AE579,$AC580,AM579:AM579,$AI$2),0)),0)),0)</f>
        <v>0</v>
      </c>
      <c r="BN580" s="1">
        <f>IFERROR(IF($AE580&gt;$AE579,VLOOKUP($AC580+AN$1,STOCK!$F$10:$AB$209,17,0),IF($AE580=$AE579,(IF(BN579&gt;=1,BN579-COUNTIFS($AE579:$AE579,$AC580,AN579:AN579,$AI$2),0)),0)),0)</f>
        <v>0</v>
      </c>
      <c r="BO580" s="1">
        <f>IFERROR(IF($AE580&gt;$AE579,VLOOKUP($AC580+AO$1,STOCK!$F$10:$AB$209,17,0),IF($AE580=$AE579,(IF(BO579&gt;=1,BO579-COUNTIFS($AE579:$AE579,$AC580,AO579:AO579,$AI$2),0)),0)),0)</f>
        <v>0</v>
      </c>
      <c r="BP580" s="1">
        <f>IFERROR(IF($AE580&gt;$AE579,VLOOKUP($AC580+AP$1,STOCK!$F$10:$AB$209,17,0),IF($AE580=$AE579,(IF(BP579&gt;=1,BP579-COUNTIFS($AE579:$AE579,$AC580,AP579:AP579,$AI$2),0)),0)),0)</f>
        <v>0</v>
      </c>
      <c r="BQ580" s="1">
        <f>IFERROR(IF($AE580&gt;$AE579,VLOOKUP($AC580+AQ$1,STOCK!$F$10:$AB$209,17,0),IF($AE580=$AE579,(IF(BQ579&gt;=1,BQ579-COUNTIFS($AE579:$AE579,$AC580,AQ579:AQ579,$AI$2),0)),0)),0)</f>
        <v>0</v>
      </c>
      <c r="BR580" s="1">
        <f>IFERROR(IF($AE580&gt;$AE579,VLOOKUP($AC580+AR$1,STOCK!$F$10:$AB$209,17,0),IF($AE580=$AE579,(IF(BR579&gt;=1,BR579-COUNTIFS($AE579:$AE579,$AC580,AR579:AR579,$AI$2),0)),0)),0)</f>
        <v>0</v>
      </c>
      <c r="BS580" s="1">
        <f>IFERROR(IF($AE580&gt;$AE579,VLOOKUP($AC580+AS$1,STOCK!$F$10:$AB$209,17,0),IF($AE580=$AE579,(IF(BS579&gt;=1,BS579-COUNTIFS($AE579:$AE579,$AC580,AS579:AS579,$AI$2),0)),0)),0)</f>
        <v>0</v>
      </c>
      <c r="BT580" s="1">
        <f>IFERROR(IF($AE580&gt;$AE579,VLOOKUP($AC580+AT$1,STOCK!$F$10:$AB$209,17,0),IF($AE580=$AE579,(IF(BT579&gt;=1,BT579-COUNTIFS($AE579:$AE579,$AC580,AT579:AT579,$AI$2),0)),0)),0)</f>
        <v>0</v>
      </c>
      <c r="BU580" s="1">
        <f>IFERROR(IF($AE580&gt;$AE579,VLOOKUP($AC580+AU$1,STOCK!$F$10:$AB$209,17,0),IF($AE580=$AE579,(IF(BU579&gt;=1,BU579-COUNTIFS($AE579:$AE579,$AC580,AU579:AU579,$AI$2),0)),0)),0)</f>
        <v>0</v>
      </c>
      <c r="BV580" s="1">
        <f>IFERROR(IF($AE580&gt;$AE579,VLOOKUP($AC580+AV$1,STOCK!$F$10:$AB$209,17,0),IF($AE580=$AE579,(IF(BV579&gt;=1,BV579-COUNTIFS($AE579:$AE579,$AC580,AV579:AV579,$AI$2),0)),0)),0)</f>
        <v>0</v>
      </c>
      <c r="BW580" s="1">
        <f>IFERROR(IF($AE580&gt;$AE579,VLOOKUP($AC580+AW$1,STOCK!$F$10:$AB$209,17,0),IF($AE580=$AE579,(IF(BW579&gt;=1,BW579-COUNTIFS($AE579:$AE579,$AC580,AW579:AW579,$AI$2),0)),0)),0)</f>
        <v>0</v>
      </c>
      <c r="BX580" s="1">
        <f>IFERROR(IF($AE580&gt;$AE579,VLOOKUP($AC580+AX$1,STOCK!$F$10:$AB$209,17,0),IF($AE580=$AE579,(IF(BX579&gt;=1,BX579-COUNTIFS($AE579:$AE579,$AC580,AX579:AX579,$AI$2),0)),0)),0)</f>
        <v>0</v>
      </c>
    </row>
    <row r="581" spans="29:76" x14ac:dyDescent="0.25">
      <c r="AC581" s="1">
        <f t="shared" si="140"/>
        <v>0</v>
      </c>
      <c r="AD581" s="1">
        <f>IFERROR(IF(LEN(AK581)&gt;=1,VLOOKUP(HLOOKUP(AK581,PROFILE!$K$5:$V$8,4,0),PROFILE!$F$1:$G$3,2,0),0),0)</f>
        <v>0</v>
      </c>
      <c r="AE581" s="1">
        <f t="shared" si="141"/>
        <v>0</v>
      </c>
      <c r="AF581" s="1">
        <v>568</v>
      </c>
      <c r="AI581" s="1" t="str">
        <f>IFERROR(IF($AH581&gt;=1,VLOOKUP($AG581,STUDENT!$O$8:$Z$1507,3,0),""),"")</f>
        <v/>
      </c>
      <c r="AJ581" s="1" t="str">
        <f>IFERROR(IF($AH581&gt;=1,VLOOKUP($AG581,STUDENT!$O$8:$Z$1507,4,0),""),"")</f>
        <v/>
      </c>
      <c r="AK581" s="1" t="str">
        <f>IFERROR(IF($AH581&gt;=1,VLOOKUP($AG581,STUDENT!$O$8:$Z$1507,6,0),""),"")</f>
        <v/>
      </c>
      <c r="AL581" s="1" t="str">
        <f t="shared" si="142"/>
        <v/>
      </c>
      <c r="AM581" s="1" t="str">
        <f t="shared" si="143"/>
        <v/>
      </c>
      <c r="AN581" s="1" t="str">
        <f t="shared" si="144"/>
        <v/>
      </c>
      <c r="AO581" s="1" t="str">
        <f t="shared" si="145"/>
        <v/>
      </c>
      <c r="AP581" s="1" t="str">
        <f t="shared" si="146"/>
        <v/>
      </c>
      <c r="AQ581" s="1" t="str">
        <f t="shared" si="147"/>
        <v/>
      </c>
      <c r="AR581" s="1" t="str">
        <f t="shared" si="148"/>
        <v/>
      </c>
      <c r="AS581" s="1" t="str">
        <f t="shared" si="149"/>
        <v/>
      </c>
      <c r="AT581" s="1" t="str">
        <f t="shared" si="150"/>
        <v/>
      </c>
      <c r="AU581" s="1" t="str">
        <f t="shared" si="151"/>
        <v/>
      </c>
      <c r="AV581" s="1" t="str">
        <f t="shared" si="152"/>
        <v/>
      </c>
      <c r="AW581" s="1" t="str">
        <f t="shared" si="153"/>
        <v/>
      </c>
      <c r="AX581" s="1" t="str">
        <f t="shared" si="154"/>
        <v/>
      </c>
      <c r="AY581" s="1">
        <f>IFERROR(IF($AE581&gt;$AE580,VLOOKUP($AC581+AL$1,STOCK!$F$10:$AB$209,16,0),IF($AE581=$AE580,(IF(AY580&gt;=1,AY580-COUNTIFS($AE580:$AE580,$AC581,AL580:AL580,$AI$1),0)),0)),0)</f>
        <v>0</v>
      </c>
      <c r="AZ581" s="1">
        <f>IFERROR(IF($AE581&gt;$AE580,VLOOKUP($AC581+AM$1,STOCK!$F$10:$AB$209,16,0),IF($AE581=$AE580,(IF(AZ580&gt;=1,AZ580-COUNTIFS($AE580:$AE580,$AC581,AM580:AM580,$AI$1),0)),0)),0)</f>
        <v>0</v>
      </c>
      <c r="BA581" s="1">
        <f>IFERROR(IF($AE581&gt;$AE580,VLOOKUP($AC581+AN$1,STOCK!$F$10:$AB$209,16,0),IF($AE581=$AE580,(IF(BA580&gt;=1,BA580-COUNTIFS($AE580:$AE580,$AC581,AN580:AN580,$AI$1),0)),0)),0)</f>
        <v>0</v>
      </c>
      <c r="BB581" s="1">
        <f>IFERROR(IF($AE581&gt;$AE580,VLOOKUP($AC581+AO$1,STOCK!$F$10:$AB$209,16,0),IF($AE581=$AE580,(IF(BB580&gt;=1,BB580-COUNTIFS($AE580:$AE580,$AC581,AO580:AO580,$AI$1),0)),0)),0)</f>
        <v>0</v>
      </c>
      <c r="BC581" s="1">
        <f>IFERROR(IF($AE581&gt;$AE580,VLOOKUP($AC581+AP$1,STOCK!$F$10:$AB$209,16,0),IF($AE581=$AE580,(IF(BC580&gt;=1,BC580-COUNTIFS($AE580:$AE580,$AC581,AP580:AP580,$AI$1),0)),0)),0)</f>
        <v>0</v>
      </c>
      <c r="BD581" s="1">
        <f>IFERROR(IF($AE581&gt;$AE580,VLOOKUP($AC581+AQ$1,STOCK!$F$10:$AB$209,16,0),IF($AE581=$AE580,(IF(BD580&gt;=1,BD580-COUNTIFS($AE580:$AE580,$AC581,AQ580:AQ580,$AI$1),0)),0)),0)</f>
        <v>0</v>
      </c>
      <c r="BE581" s="1">
        <f>IFERROR(IF($AE581&gt;$AE580,VLOOKUP($AC581+AR$1,STOCK!$F$10:$AB$209,16,0),IF($AE581=$AE580,(IF(BE580&gt;=1,BE580-COUNTIFS($AE580:$AE580,$AC581,AR580:AR580,$AI$1),0)),0)),0)</f>
        <v>0</v>
      </c>
      <c r="BF581" s="1">
        <f>IFERROR(IF($AE581&gt;$AE580,VLOOKUP($AC581+AS$1,STOCK!$F$10:$AB$209,16,0),IF($AE581=$AE580,(IF(BF580&gt;=1,BF580-COUNTIFS($AE580:$AE580,$AC581,AS580:AS580,$AI$1),0)),0)),0)</f>
        <v>0</v>
      </c>
      <c r="BG581" s="1">
        <f>IFERROR(IF($AE581&gt;$AE580,VLOOKUP($AC581+AT$1,STOCK!$F$10:$AB$209,16,0),IF($AE581=$AE580,(IF(BG580&gt;=1,BG580-COUNTIFS($AE580:$AE580,$AC581,AT580:AT580,$AI$1),0)),0)),0)</f>
        <v>0</v>
      </c>
      <c r="BH581" s="1">
        <f>IFERROR(IF($AE581&gt;$AE580,VLOOKUP($AC581+AU$1,STOCK!$F$10:$AB$209,16,0),IF($AE581=$AE580,(IF(BH580&gt;=1,BH580-COUNTIFS($AE580:$AE580,$AC581,AU580:AU580,$AI$1),0)),0)),0)</f>
        <v>0</v>
      </c>
      <c r="BI581" s="1">
        <f>IFERROR(IF($AE581&gt;$AE580,VLOOKUP($AC581+AV$1,STOCK!$F$10:$AB$209,16,0),IF($AE581=$AE580,(IF(BI580&gt;=1,BI580-COUNTIFS($AE580:$AE580,$AC581,AV580:AV580,$AI$1),0)),0)),0)</f>
        <v>0</v>
      </c>
      <c r="BJ581" s="1">
        <f>IFERROR(IF($AE581&gt;$AE580,VLOOKUP($AC581+AW$1,STOCK!$F$10:$AB$209,16,0),IF($AE581=$AE580,(IF(BJ580&gt;=1,BJ580-COUNTIFS($AE580:$AE580,$AC581,AW580:AW580,$AI$1),0)),0)),0)</f>
        <v>0</v>
      </c>
      <c r="BK581" s="1">
        <f>IFERROR(IF($AE581&gt;$AE580,VLOOKUP($AC581+AX$1,STOCK!$F$10:$AB$209,16,0),IF($AE581=$AE580,(IF(BK580&gt;=1,BK580-COUNTIFS($AE580:$AE580,$AC581,AX580:AX580,$AI$1),0)),0)),0)</f>
        <v>0</v>
      </c>
      <c r="BL581" s="1">
        <f>IFERROR(IF($AE581&gt;$AE580,VLOOKUP($AC581+AL$1,STOCK!$F$10:$AB$209,17,0),IF($AE581=$AE580,(IF(BL580&gt;=1,BL580-COUNTIFS($AE580:$AE580,$AC581,AL580:AL580,$AI$2),0)),0)),0)</f>
        <v>0</v>
      </c>
      <c r="BM581" s="1">
        <f>IFERROR(IF($AE581&gt;$AE580,VLOOKUP($AC581+AM$1,STOCK!$F$10:$AB$209,17,0),IF($AE581=$AE580,(IF(BM580&gt;=1,BM580-COUNTIFS($AE580:$AE580,$AC581,AM580:AM580,$AI$2),0)),0)),0)</f>
        <v>0</v>
      </c>
      <c r="BN581" s="1">
        <f>IFERROR(IF($AE581&gt;$AE580,VLOOKUP($AC581+AN$1,STOCK!$F$10:$AB$209,17,0),IF($AE581=$AE580,(IF(BN580&gt;=1,BN580-COUNTIFS($AE580:$AE580,$AC581,AN580:AN580,$AI$2),0)),0)),0)</f>
        <v>0</v>
      </c>
      <c r="BO581" s="1">
        <f>IFERROR(IF($AE581&gt;$AE580,VLOOKUP($AC581+AO$1,STOCK!$F$10:$AB$209,17,0),IF($AE581=$AE580,(IF(BO580&gt;=1,BO580-COUNTIFS($AE580:$AE580,$AC581,AO580:AO580,$AI$2),0)),0)),0)</f>
        <v>0</v>
      </c>
      <c r="BP581" s="1">
        <f>IFERROR(IF($AE581&gt;$AE580,VLOOKUP($AC581+AP$1,STOCK!$F$10:$AB$209,17,0),IF($AE581=$AE580,(IF(BP580&gt;=1,BP580-COUNTIFS($AE580:$AE580,$AC581,AP580:AP580,$AI$2),0)),0)),0)</f>
        <v>0</v>
      </c>
      <c r="BQ581" s="1">
        <f>IFERROR(IF($AE581&gt;$AE580,VLOOKUP($AC581+AQ$1,STOCK!$F$10:$AB$209,17,0),IF($AE581=$AE580,(IF(BQ580&gt;=1,BQ580-COUNTIFS($AE580:$AE580,$AC581,AQ580:AQ580,$AI$2),0)),0)),0)</f>
        <v>0</v>
      </c>
      <c r="BR581" s="1">
        <f>IFERROR(IF($AE581&gt;$AE580,VLOOKUP($AC581+AR$1,STOCK!$F$10:$AB$209,17,0),IF($AE581=$AE580,(IF(BR580&gt;=1,BR580-COUNTIFS($AE580:$AE580,$AC581,AR580:AR580,$AI$2),0)),0)),0)</f>
        <v>0</v>
      </c>
      <c r="BS581" s="1">
        <f>IFERROR(IF($AE581&gt;$AE580,VLOOKUP($AC581+AS$1,STOCK!$F$10:$AB$209,17,0),IF($AE581=$AE580,(IF(BS580&gt;=1,BS580-COUNTIFS($AE580:$AE580,$AC581,AS580:AS580,$AI$2),0)),0)),0)</f>
        <v>0</v>
      </c>
      <c r="BT581" s="1">
        <f>IFERROR(IF($AE581&gt;$AE580,VLOOKUP($AC581+AT$1,STOCK!$F$10:$AB$209,17,0),IF($AE581=$AE580,(IF(BT580&gt;=1,BT580-COUNTIFS($AE580:$AE580,$AC581,AT580:AT580,$AI$2),0)),0)),0)</f>
        <v>0</v>
      </c>
      <c r="BU581" s="1">
        <f>IFERROR(IF($AE581&gt;$AE580,VLOOKUP($AC581+AU$1,STOCK!$F$10:$AB$209,17,0),IF($AE581=$AE580,(IF(BU580&gt;=1,BU580-COUNTIFS($AE580:$AE580,$AC581,AU580:AU580,$AI$2),0)),0)),0)</f>
        <v>0</v>
      </c>
      <c r="BV581" s="1">
        <f>IFERROR(IF($AE581&gt;$AE580,VLOOKUP($AC581+AV$1,STOCK!$F$10:$AB$209,17,0),IF($AE581=$AE580,(IF(BV580&gt;=1,BV580-COUNTIFS($AE580:$AE580,$AC581,AV580:AV580,$AI$2),0)),0)),0)</f>
        <v>0</v>
      </c>
      <c r="BW581" s="1">
        <f>IFERROR(IF($AE581&gt;$AE580,VLOOKUP($AC581+AW$1,STOCK!$F$10:$AB$209,17,0),IF($AE581=$AE580,(IF(BW580&gt;=1,BW580-COUNTIFS($AE580:$AE580,$AC581,AW580:AW580,$AI$2),0)),0)),0)</f>
        <v>0</v>
      </c>
      <c r="BX581" s="1">
        <f>IFERROR(IF($AE581&gt;$AE580,VLOOKUP($AC581+AX$1,STOCK!$F$10:$AB$209,17,0),IF($AE581=$AE580,(IF(BX580&gt;=1,BX580-COUNTIFS($AE580:$AE580,$AC581,AX580:AX580,$AI$2),0)),0)),0)</f>
        <v>0</v>
      </c>
    </row>
    <row r="582" spans="29:76" x14ac:dyDescent="0.25">
      <c r="AC582" s="1">
        <f t="shared" si="140"/>
        <v>0</v>
      </c>
      <c r="AD582" s="1">
        <f>IFERROR(IF(LEN(AK582)&gt;=1,VLOOKUP(HLOOKUP(AK582,PROFILE!$K$5:$V$8,4,0),PROFILE!$F$1:$G$3,2,0),0),0)</f>
        <v>0</v>
      </c>
      <c r="AE582" s="1">
        <f t="shared" si="141"/>
        <v>0</v>
      </c>
      <c r="AF582" s="1">
        <v>569</v>
      </c>
      <c r="AI582" s="1" t="str">
        <f>IFERROR(IF($AH582&gt;=1,VLOOKUP($AG582,STUDENT!$O$8:$Z$1507,3,0),""),"")</f>
        <v/>
      </c>
      <c r="AJ582" s="1" t="str">
        <f>IFERROR(IF($AH582&gt;=1,VLOOKUP($AG582,STUDENT!$O$8:$Z$1507,4,0),""),"")</f>
        <v/>
      </c>
      <c r="AK582" s="1" t="str">
        <f>IFERROR(IF($AH582&gt;=1,VLOOKUP($AG582,STUDENT!$O$8:$Z$1507,6,0),""),"")</f>
        <v/>
      </c>
      <c r="AL582" s="1" t="str">
        <f t="shared" si="142"/>
        <v/>
      </c>
      <c r="AM582" s="1" t="str">
        <f t="shared" si="143"/>
        <v/>
      </c>
      <c r="AN582" s="1" t="str">
        <f t="shared" si="144"/>
        <v/>
      </c>
      <c r="AO582" s="1" t="str">
        <f t="shared" si="145"/>
        <v/>
      </c>
      <c r="AP582" s="1" t="str">
        <f t="shared" si="146"/>
        <v/>
      </c>
      <c r="AQ582" s="1" t="str">
        <f t="shared" si="147"/>
        <v/>
      </c>
      <c r="AR582" s="1" t="str">
        <f t="shared" si="148"/>
        <v/>
      </c>
      <c r="AS582" s="1" t="str">
        <f t="shared" si="149"/>
        <v/>
      </c>
      <c r="AT582" s="1" t="str">
        <f t="shared" si="150"/>
        <v/>
      </c>
      <c r="AU582" s="1" t="str">
        <f t="shared" si="151"/>
        <v/>
      </c>
      <c r="AV582" s="1" t="str">
        <f t="shared" si="152"/>
        <v/>
      </c>
      <c r="AW582" s="1" t="str">
        <f t="shared" si="153"/>
        <v/>
      </c>
      <c r="AX582" s="1" t="str">
        <f t="shared" si="154"/>
        <v/>
      </c>
      <c r="AY582" s="1">
        <f>IFERROR(IF($AE582&gt;$AE581,VLOOKUP($AC582+AL$1,STOCK!$F$10:$AB$209,16,0),IF($AE582=$AE581,(IF(AY581&gt;=1,AY581-COUNTIFS($AE581:$AE581,$AC582,AL581:AL581,$AI$1),0)),0)),0)</f>
        <v>0</v>
      </c>
      <c r="AZ582" s="1">
        <f>IFERROR(IF($AE582&gt;$AE581,VLOOKUP($AC582+AM$1,STOCK!$F$10:$AB$209,16,0),IF($AE582=$AE581,(IF(AZ581&gt;=1,AZ581-COUNTIFS($AE581:$AE581,$AC582,AM581:AM581,$AI$1),0)),0)),0)</f>
        <v>0</v>
      </c>
      <c r="BA582" s="1">
        <f>IFERROR(IF($AE582&gt;$AE581,VLOOKUP($AC582+AN$1,STOCK!$F$10:$AB$209,16,0),IF($AE582=$AE581,(IF(BA581&gt;=1,BA581-COUNTIFS($AE581:$AE581,$AC582,AN581:AN581,$AI$1),0)),0)),0)</f>
        <v>0</v>
      </c>
      <c r="BB582" s="1">
        <f>IFERROR(IF($AE582&gt;$AE581,VLOOKUP($AC582+AO$1,STOCK!$F$10:$AB$209,16,0),IF($AE582=$AE581,(IF(BB581&gt;=1,BB581-COUNTIFS($AE581:$AE581,$AC582,AO581:AO581,$AI$1),0)),0)),0)</f>
        <v>0</v>
      </c>
      <c r="BC582" s="1">
        <f>IFERROR(IF($AE582&gt;$AE581,VLOOKUP($AC582+AP$1,STOCK!$F$10:$AB$209,16,0),IF($AE582=$AE581,(IF(BC581&gt;=1,BC581-COUNTIFS($AE581:$AE581,$AC582,AP581:AP581,$AI$1),0)),0)),0)</f>
        <v>0</v>
      </c>
      <c r="BD582" s="1">
        <f>IFERROR(IF($AE582&gt;$AE581,VLOOKUP($AC582+AQ$1,STOCK!$F$10:$AB$209,16,0),IF($AE582=$AE581,(IF(BD581&gt;=1,BD581-COUNTIFS($AE581:$AE581,$AC582,AQ581:AQ581,$AI$1),0)),0)),0)</f>
        <v>0</v>
      </c>
      <c r="BE582" s="1">
        <f>IFERROR(IF($AE582&gt;$AE581,VLOOKUP($AC582+AR$1,STOCK!$F$10:$AB$209,16,0),IF($AE582=$AE581,(IF(BE581&gt;=1,BE581-COUNTIFS($AE581:$AE581,$AC582,AR581:AR581,$AI$1),0)),0)),0)</f>
        <v>0</v>
      </c>
      <c r="BF582" s="1">
        <f>IFERROR(IF($AE582&gt;$AE581,VLOOKUP($AC582+AS$1,STOCK!$F$10:$AB$209,16,0),IF($AE582=$AE581,(IF(BF581&gt;=1,BF581-COUNTIFS($AE581:$AE581,$AC582,AS581:AS581,$AI$1),0)),0)),0)</f>
        <v>0</v>
      </c>
      <c r="BG582" s="1">
        <f>IFERROR(IF($AE582&gt;$AE581,VLOOKUP($AC582+AT$1,STOCK!$F$10:$AB$209,16,0),IF($AE582=$AE581,(IF(BG581&gt;=1,BG581-COUNTIFS($AE581:$AE581,$AC582,AT581:AT581,$AI$1),0)),0)),0)</f>
        <v>0</v>
      </c>
      <c r="BH582" s="1">
        <f>IFERROR(IF($AE582&gt;$AE581,VLOOKUP($AC582+AU$1,STOCK!$F$10:$AB$209,16,0),IF($AE582=$AE581,(IF(BH581&gt;=1,BH581-COUNTIFS($AE581:$AE581,$AC582,AU581:AU581,$AI$1),0)),0)),0)</f>
        <v>0</v>
      </c>
      <c r="BI582" s="1">
        <f>IFERROR(IF($AE582&gt;$AE581,VLOOKUP($AC582+AV$1,STOCK!$F$10:$AB$209,16,0),IF($AE582=$AE581,(IF(BI581&gt;=1,BI581-COUNTIFS($AE581:$AE581,$AC582,AV581:AV581,$AI$1),0)),0)),0)</f>
        <v>0</v>
      </c>
      <c r="BJ582" s="1">
        <f>IFERROR(IF($AE582&gt;$AE581,VLOOKUP($AC582+AW$1,STOCK!$F$10:$AB$209,16,0),IF($AE582=$AE581,(IF(BJ581&gt;=1,BJ581-COUNTIFS($AE581:$AE581,$AC582,AW581:AW581,$AI$1),0)),0)),0)</f>
        <v>0</v>
      </c>
      <c r="BK582" s="1">
        <f>IFERROR(IF($AE582&gt;$AE581,VLOOKUP($AC582+AX$1,STOCK!$F$10:$AB$209,16,0),IF($AE582=$AE581,(IF(BK581&gt;=1,BK581-COUNTIFS($AE581:$AE581,$AC582,AX581:AX581,$AI$1),0)),0)),0)</f>
        <v>0</v>
      </c>
      <c r="BL582" s="1">
        <f>IFERROR(IF($AE582&gt;$AE581,VLOOKUP($AC582+AL$1,STOCK!$F$10:$AB$209,17,0),IF($AE582=$AE581,(IF(BL581&gt;=1,BL581-COUNTIFS($AE581:$AE581,$AC582,AL581:AL581,$AI$2),0)),0)),0)</f>
        <v>0</v>
      </c>
      <c r="BM582" s="1">
        <f>IFERROR(IF($AE582&gt;$AE581,VLOOKUP($AC582+AM$1,STOCK!$F$10:$AB$209,17,0),IF($AE582=$AE581,(IF(BM581&gt;=1,BM581-COUNTIFS($AE581:$AE581,$AC582,AM581:AM581,$AI$2),0)),0)),0)</f>
        <v>0</v>
      </c>
      <c r="BN582" s="1">
        <f>IFERROR(IF($AE582&gt;$AE581,VLOOKUP($AC582+AN$1,STOCK!$F$10:$AB$209,17,0),IF($AE582=$AE581,(IF(BN581&gt;=1,BN581-COUNTIFS($AE581:$AE581,$AC582,AN581:AN581,$AI$2),0)),0)),0)</f>
        <v>0</v>
      </c>
      <c r="BO582" s="1">
        <f>IFERROR(IF($AE582&gt;$AE581,VLOOKUP($AC582+AO$1,STOCK!$F$10:$AB$209,17,0),IF($AE582=$AE581,(IF(BO581&gt;=1,BO581-COUNTIFS($AE581:$AE581,$AC582,AO581:AO581,$AI$2),0)),0)),0)</f>
        <v>0</v>
      </c>
      <c r="BP582" s="1">
        <f>IFERROR(IF($AE582&gt;$AE581,VLOOKUP($AC582+AP$1,STOCK!$F$10:$AB$209,17,0),IF($AE582=$AE581,(IF(BP581&gt;=1,BP581-COUNTIFS($AE581:$AE581,$AC582,AP581:AP581,$AI$2),0)),0)),0)</f>
        <v>0</v>
      </c>
      <c r="BQ582" s="1">
        <f>IFERROR(IF($AE582&gt;$AE581,VLOOKUP($AC582+AQ$1,STOCK!$F$10:$AB$209,17,0),IF($AE582=$AE581,(IF(BQ581&gt;=1,BQ581-COUNTIFS($AE581:$AE581,$AC582,AQ581:AQ581,$AI$2),0)),0)),0)</f>
        <v>0</v>
      </c>
      <c r="BR582" s="1">
        <f>IFERROR(IF($AE582&gt;$AE581,VLOOKUP($AC582+AR$1,STOCK!$F$10:$AB$209,17,0),IF($AE582=$AE581,(IF(BR581&gt;=1,BR581-COUNTIFS($AE581:$AE581,$AC582,AR581:AR581,$AI$2),0)),0)),0)</f>
        <v>0</v>
      </c>
      <c r="BS582" s="1">
        <f>IFERROR(IF($AE582&gt;$AE581,VLOOKUP($AC582+AS$1,STOCK!$F$10:$AB$209,17,0),IF($AE582=$AE581,(IF(BS581&gt;=1,BS581-COUNTIFS($AE581:$AE581,$AC582,AS581:AS581,$AI$2),0)),0)),0)</f>
        <v>0</v>
      </c>
      <c r="BT582" s="1">
        <f>IFERROR(IF($AE582&gt;$AE581,VLOOKUP($AC582+AT$1,STOCK!$F$10:$AB$209,17,0),IF($AE582=$AE581,(IF(BT581&gt;=1,BT581-COUNTIFS($AE581:$AE581,$AC582,AT581:AT581,$AI$2),0)),0)),0)</f>
        <v>0</v>
      </c>
      <c r="BU582" s="1">
        <f>IFERROR(IF($AE582&gt;$AE581,VLOOKUP($AC582+AU$1,STOCK!$F$10:$AB$209,17,0),IF($AE582=$AE581,(IF(BU581&gt;=1,BU581-COUNTIFS($AE581:$AE581,$AC582,AU581:AU581,$AI$2),0)),0)),0)</f>
        <v>0</v>
      </c>
      <c r="BV582" s="1">
        <f>IFERROR(IF($AE582&gt;$AE581,VLOOKUP($AC582+AV$1,STOCK!$F$10:$AB$209,17,0),IF($AE582=$AE581,(IF(BV581&gt;=1,BV581-COUNTIFS($AE581:$AE581,$AC582,AV581:AV581,$AI$2),0)),0)),0)</f>
        <v>0</v>
      </c>
      <c r="BW582" s="1">
        <f>IFERROR(IF($AE582&gt;$AE581,VLOOKUP($AC582+AW$1,STOCK!$F$10:$AB$209,17,0),IF($AE582=$AE581,(IF(BW581&gt;=1,BW581-COUNTIFS($AE581:$AE581,$AC582,AW581:AW581,$AI$2),0)),0)),0)</f>
        <v>0</v>
      </c>
      <c r="BX582" s="1">
        <f>IFERROR(IF($AE582&gt;$AE581,VLOOKUP($AC582+AX$1,STOCK!$F$10:$AB$209,17,0),IF($AE582=$AE581,(IF(BX581&gt;=1,BX581-COUNTIFS($AE581:$AE581,$AC582,AX581:AX581,$AI$2),0)),0)),0)</f>
        <v>0</v>
      </c>
    </row>
    <row r="583" spans="29:76" x14ac:dyDescent="0.25">
      <c r="AC583" s="1">
        <f t="shared" si="140"/>
        <v>0</v>
      </c>
      <c r="AD583" s="1">
        <f>IFERROR(IF(LEN(AK583)&gt;=1,VLOOKUP(HLOOKUP(AK583,PROFILE!$K$5:$V$8,4,0),PROFILE!$F$1:$G$3,2,0),0),0)</f>
        <v>0</v>
      </c>
      <c r="AE583" s="1">
        <f t="shared" si="141"/>
        <v>0</v>
      </c>
      <c r="AF583" s="1">
        <v>570</v>
      </c>
      <c r="AI583" s="1" t="str">
        <f>IFERROR(IF($AH583&gt;=1,VLOOKUP($AG583,STUDENT!$O$8:$Z$1507,3,0),""),"")</f>
        <v/>
      </c>
      <c r="AJ583" s="1" t="str">
        <f>IFERROR(IF($AH583&gt;=1,VLOOKUP($AG583,STUDENT!$O$8:$Z$1507,4,0),""),"")</f>
        <v/>
      </c>
      <c r="AK583" s="1" t="str">
        <f>IFERROR(IF($AH583&gt;=1,VLOOKUP($AG583,STUDENT!$O$8:$Z$1507,6,0),""),"")</f>
        <v/>
      </c>
      <c r="AL583" s="1" t="str">
        <f t="shared" si="142"/>
        <v/>
      </c>
      <c r="AM583" s="1" t="str">
        <f t="shared" si="143"/>
        <v/>
      </c>
      <c r="AN583" s="1" t="str">
        <f t="shared" si="144"/>
        <v/>
      </c>
      <c r="AO583" s="1" t="str">
        <f t="shared" si="145"/>
        <v/>
      </c>
      <c r="AP583" s="1" t="str">
        <f t="shared" si="146"/>
        <v/>
      </c>
      <c r="AQ583" s="1" t="str">
        <f t="shared" si="147"/>
        <v/>
      </c>
      <c r="AR583" s="1" t="str">
        <f t="shared" si="148"/>
        <v/>
      </c>
      <c r="AS583" s="1" t="str">
        <f t="shared" si="149"/>
        <v/>
      </c>
      <c r="AT583" s="1" t="str">
        <f t="shared" si="150"/>
        <v/>
      </c>
      <c r="AU583" s="1" t="str">
        <f t="shared" si="151"/>
        <v/>
      </c>
      <c r="AV583" s="1" t="str">
        <f t="shared" si="152"/>
        <v/>
      </c>
      <c r="AW583" s="1" t="str">
        <f t="shared" si="153"/>
        <v/>
      </c>
      <c r="AX583" s="1" t="str">
        <f t="shared" si="154"/>
        <v/>
      </c>
      <c r="AY583" s="1">
        <f>IFERROR(IF($AE583&gt;$AE582,VLOOKUP($AC583+AL$1,STOCK!$F$10:$AB$209,16,0),IF($AE583=$AE582,(IF(AY582&gt;=1,AY582-COUNTIFS($AE582:$AE582,$AC583,AL582:AL582,$AI$1),0)),0)),0)</f>
        <v>0</v>
      </c>
      <c r="AZ583" s="1">
        <f>IFERROR(IF($AE583&gt;$AE582,VLOOKUP($AC583+AM$1,STOCK!$F$10:$AB$209,16,0),IF($AE583=$AE582,(IF(AZ582&gt;=1,AZ582-COUNTIFS($AE582:$AE582,$AC583,AM582:AM582,$AI$1),0)),0)),0)</f>
        <v>0</v>
      </c>
      <c r="BA583" s="1">
        <f>IFERROR(IF($AE583&gt;$AE582,VLOOKUP($AC583+AN$1,STOCK!$F$10:$AB$209,16,0),IF($AE583=$AE582,(IF(BA582&gt;=1,BA582-COUNTIFS($AE582:$AE582,$AC583,AN582:AN582,$AI$1),0)),0)),0)</f>
        <v>0</v>
      </c>
      <c r="BB583" s="1">
        <f>IFERROR(IF($AE583&gt;$AE582,VLOOKUP($AC583+AO$1,STOCK!$F$10:$AB$209,16,0),IF($AE583=$AE582,(IF(BB582&gt;=1,BB582-COUNTIFS($AE582:$AE582,$AC583,AO582:AO582,$AI$1),0)),0)),0)</f>
        <v>0</v>
      </c>
      <c r="BC583" s="1">
        <f>IFERROR(IF($AE583&gt;$AE582,VLOOKUP($AC583+AP$1,STOCK!$F$10:$AB$209,16,0),IF($AE583=$AE582,(IF(BC582&gt;=1,BC582-COUNTIFS($AE582:$AE582,$AC583,AP582:AP582,$AI$1),0)),0)),0)</f>
        <v>0</v>
      </c>
      <c r="BD583" s="1">
        <f>IFERROR(IF($AE583&gt;$AE582,VLOOKUP($AC583+AQ$1,STOCK!$F$10:$AB$209,16,0),IF($AE583=$AE582,(IF(BD582&gt;=1,BD582-COUNTIFS($AE582:$AE582,$AC583,AQ582:AQ582,$AI$1),0)),0)),0)</f>
        <v>0</v>
      </c>
      <c r="BE583" s="1">
        <f>IFERROR(IF($AE583&gt;$AE582,VLOOKUP($AC583+AR$1,STOCK!$F$10:$AB$209,16,0),IF($AE583=$AE582,(IF(BE582&gt;=1,BE582-COUNTIFS($AE582:$AE582,$AC583,AR582:AR582,$AI$1),0)),0)),0)</f>
        <v>0</v>
      </c>
      <c r="BF583" s="1">
        <f>IFERROR(IF($AE583&gt;$AE582,VLOOKUP($AC583+AS$1,STOCK!$F$10:$AB$209,16,0),IF($AE583=$AE582,(IF(BF582&gt;=1,BF582-COUNTIFS($AE582:$AE582,$AC583,AS582:AS582,$AI$1),0)),0)),0)</f>
        <v>0</v>
      </c>
      <c r="BG583" s="1">
        <f>IFERROR(IF($AE583&gt;$AE582,VLOOKUP($AC583+AT$1,STOCK!$F$10:$AB$209,16,0),IF($AE583=$AE582,(IF(BG582&gt;=1,BG582-COUNTIFS($AE582:$AE582,$AC583,AT582:AT582,$AI$1),0)),0)),0)</f>
        <v>0</v>
      </c>
      <c r="BH583" s="1">
        <f>IFERROR(IF($AE583&gt;$AE582,VLOOKUP($AC583+AU$1,STOCK!$F$10:$AB$209,16,0),IF($AE583=$AE582,(IF(BH582&gt;=1,BH582-COUNTIFS($AE582:$AE582,$AC583,AU582:AU582,$AI$1),0)),0)),0)</f>
        <v>0</v>
      </c>
      <c r="BI583" s="1">
        <f>IFERROR(IF($AE583&gt;$AE582,VLOOKUP($AC583+AV$1,STOCK!$F$10:$AB$209,16,0),IF($AE583=$AE582,(IF(BI582&gt;=1,BI582-COUNTIFS($AE582:$AE582,$AC583,AV582:AV582,$AI$1),0)),0)),0)</f>
        <v>0</v>
      </c>
      <c r="BJ583" s="1">
        <f>IFERROR(IF($AE583&gt;$AE582,VLOOKUP($AC583+AW$1,STOCK!$F$10:$AB$209,16,0),IF($AE583=$AE582,(IF(BJ582&gt;=1,BJ582-COUNTIFS($AE582:$AE582,$AC583,AW582:AW582,$AI$1),0)),0)),0)</f>
        <v>0</v>
      </c>
      <c r="BK583" s="1">
        <f>IFERROR(IF($AE583&gt;$AE582,VLOOKUP($AC583+AX$1,STOCK!$F$10:$AB$209,16,0),IF($AE583=$AE582,(IF(BK582&gt;=1,BK582-COUNTIFS($AE582:$AE582,$AC583,AX582:AX582,$AI$1),0)),0)),0)</f>
        <v>0</v>
      </c>
      <c r="BL583" s="1">
        <f>IFERROR(IF($AE583&gt;$AE582,VLOOKUP($AC583+AL$1,STOCK!$F$10:$AB$209,17,0),IF($AE583=$AE582,(IF(BL582&gt;=1,BL582-COUNTIFS($AE582:$AE582,$AC583,AL582:AL582,$AI$2),0)),0)),0)</f>
        <v>0</v>
      </c>
      <c r="BM583" s="1">
        <f>IFERROR(IF($AE583&gt;$AE582,VLOOKUP($AC583+AM$1,STOCK!$F$10:$AB$209,17,0),IF($AE583=$AE582,(IF(BM582&gt;=1,BM582-COUNTIFS($AE582:$AE582,$AC583,AM582:AM582,$AI$2),0)),0)),0)</f>
        <v>0</v>
      </c>
      <c r="BN583" s="1">
        <f>IFERROR(IF($AE583&gt;$AE582,VLOOKUP($AC583+AN$1,STOCK!$F$10:$AB$209,17,0),IF($AE583=$AE582,(IF(BN582&gt;=1,BN582-COUNTIFS($AE582:$AE582,$AC583,AN582:AN582,$AI$2),0)),0)),0)</f>
        <v>0</v>
      </c>
      <c r="BO583" s="1">
        <f>IFERROR(IF($AE583&gt;$AE582,VLOOKUP($AC583+AO$1,STOCK!$F$10:$AB$209,17,0),IF($AE583=$AE582,(IF(BO582&gt;=1,BO582-COUNTIFS($AE582:$AE582,$AC583,AO582:AO582,$AI$2),0)),0)),0)</f>
        <v>0</v>
      </c>
      <c r="BP583" s="1">
        <f>IFERROR(IF($AE583&gt;$AE582,VLOOKUP($AC583+AP$1,STOCK!$F$10:$AB$209,17,0),IF($AE583=$AE582,(IF(BP582&gt;=1,BP582-COUNTIFS($AE582:$AE582,$AC583,AP582:AP582,$AI$2),0)),0)),0)</f>
        <v>0</v>
      </c>
      <c r="BQ583" s="1">
        <f>IFERROR(IF($AE583&gt;$AE582,VLOOKUP($AC583+AQ$1,STOCK!$F$10:$AB$209,17,0),IF($AE583=$AE582,(IF(BQ582&gt;=1,BQ582-COUNTIFS($AE582:$AE582,$AC583,AQ582:AQ582,$AI$2),0)),0)),0)</f>
        <v>0</v>
      </c>
      <c r="BR583" s="1">
        <f>IFERROR(IF($AE583&gt;$AE582,VLOOKUP($AC583+AR$1,STOCK!$F$10:$AB$209,17,0),IF($AE583=$AE582,(IF(BR582&gt;=1,BR582-COUNTIFS($AE582:$AE582,$AC583,AR582:AR582,$AI$2),0)),0)),0)</f>
        <v>0</v>
      </c>
      <c r="BS583" s="1">
        <f>IFERROR(IF($AE583&gt;$AE582,VLOOKUP($AC583+AS$1,STOCK!$F$10:$AB$209,17,0),IF($AE583=$AE582,(IF(BS582&gt;=1,BS582-COUNTIFS($AE582:$AE582,$AC583,AS582:AS582,$AI$2),0)),0)),0)</f>
        <v>0</v>
      </c>
      <c r="BT583" s="1">
        <f>IFERROR(IF($AE583&gt;$AE582,VLOOKUP($AC583+AT$1,STOCK!$F$10:$AB$209,17,0),IF($AE583=$AE582,(IF(BT582&gt;=1,BT582-COUNTIFS($AE582:$AE582,$AC583,AT582:AT582,$AI$2),0)),0)),0)</f>
        <v>0</v>
      </c>
      <c r="BU583" s="1">
        <f>IFERROR(IF($AE583&gt;$AE582,VLOOKUP($AC583+AU$1,STOCK!$F$10:$AB$209,17,0),IF($AE583=$AE582,(IF(BU582&gt;=1,BU582-COUNTIFS($AE582:$AE582,$AC583,AU582:AU582,$AI$2),0)),0)),0)</f>
        <v>0</v>
      </c>
      <c r="BV583" s="1">
        <f>IFERROR(IF($AE583&gt;$AE582,VLOOKUP($AC583+AV$1,STOCK!$F$10:$AB$209,17,0),IF($AE583=$AE582,(IF(BV582&gt;=1,BV582-COUNTIFS($AE582:$AE582,$AC583,AV582:AV582,$AI$2),0)),0)),0)</f>
        <v>0</v>
      </c>
      <c r="BW583" s="1">
        <f>IFERROR(IF($AE583&gt;$AE582,VLOOKUP($AC583+AW$1,STOCK!$F$10:$AB$209,17,0),IF($AE583=$AE582,(IF(BW582&gt;=1,BW582-COUNTIFS($AE582:$AE582,$AC583,AW582:AW582,$AI$2),0)),0)),0)</f>
        <v>0</v>
      </c>
      <c r="BX583" s="1">
        <f>IFERROR(IF($AE583&gt;$AE582,VLOOKUP($AC583+AX$1,STOCK!$F$10:$AB$209,17,0),IF($AE583=$AE582,(IF(BX582&gt;=1,BX582-COUNTIFS($AE582:$AE582,$AC583,AX582:AX582,$AI$2),0)),0)),0)</f>
        <v>0</v>
      </c>
    </row>
    <row r="584" spans="29:76" x14ac:dyDescent="0.25">
      <c r="AC584" s="1">
        <f t="shared" si="140"/>
        <v>0</v>
      </c>
      <c r="AD584" s="1">
        <f>IFERROR(IF(LEN(AK584)&gt;=1,VLOOKUP(HLOOKUP(AK584,PROFILE!$K$5:$V$8,4,0),PROFILE!$F$1:$G$3,2,0),0),0)</f>
        <v>0</v>
      </c>
      <c r="AE584" s="1">
        <f t="shared" si="141"/>
        <v>0</v>
      </c>
      <c r="AF584" s="1">
        <v>571</v>
      </c>
      <c r="AI584" s="1" t="str">
        <f>IFERROR(IF($AH584&gt;=1,VLOOKUP($AG584,STUDENT!$O$8:$Z$1507,3,0),""),"")</f>
        <v/>
      </c>
      <c r="AJ584" s="1" t="str">
        <f>IFERROR(IF($AH584&gt;=1,VLOOKUP($AG584,STUDENT!$O$8:$Z$1507,4,0),""),"")</f>
        <v/>
      </c>
      <c r="AK584" s="1" t="str">
        <f>IFERROR(IF($AH584&gt;=1,VLOOKUP($AG584,STUDENT!$O$8:$Z$1507,6,0),""),"")</f>
        <v/>
      </c>
      <c r="AL584" s="1" t="str">
        <f t="shared" si="142"/>
        <v/>
      </c>
      <c r="AM584" s="1" t="str">
        <f t="shared" si="143"/>
        <v/>
      </c>
      <c r="AN584" s="1" t="str">
        <f t="shared" si="144"/>
        <v/>
      </c>
      <c r="AO584" s="1" t="str">
        <f t="shared" si="145"/>
        <v/>
      </c>
      <c r="AP584" s="1" t="str">
        <f t="shared" si="146"/>
        <v/>
      </c>
      <c r="AQ584" s="1" t="str">
        <f t="shared" si="147"/>
        <v/>
      </c>
      <c r="AR584" s="1" t="str">
        <f t="shared" si="148"/>
        <v/>
      </c>
      <c r="AS584" s="1" t="str">
        <f t="shared" si="149"/>
        <v/>
      </c>
      <c r="AT584" s="1" t="str">
        <f t="shared" si="150"/>
        <v/>
      </c>
      <c r="AU584" s="1" t="str">
        <f t="shared" si="151"/>
        <v/>
      </c>
      <c r="AV584" s="1" t="str">
        <f t="shared" si="152"/>
        <v/>
      </c>
      <c r="AW584" s="1" t="str">
        <f t="shared" si="153"/>
        <v/>
      </c>
      <c r="AX584" s="1" t="str">
        <f t="shared" si="154"/>
        <v/>
      </c>
      <c r="AY584" s="1">
        <f>IFERROR(IF($AE584&gt;$AE583,VLOOKUP($AC584+AL$1,STOCK!$F$10:$AB$209,16,0),IF($AE584=$AE583,(IF(AY583&gt;=1,AY583-COUNTIFS($AE583:$AE583,$AC584,AL583:AL583,$AI$1),0)),0)),0)</f>
        <v>0</v>
      </c>
      <c r="AZ584" s="1">
        <f>IFERROR(IF($AE584&gt;$AE583,VLOOKUP($AC584+AM$1,STOCK!$F$10:$AB$209,16,0),IF($AE584=$AE583,(IF(AZ583&gt;=1,AZ583-COUNTIFS($AE583:$AE583,$AC584,AM583:AM583,$AI$1),0)),0)),0)</f>
        <v>0</v>
      </c>
      <c r="BA584" s="1">
        <f>IFERROR(IF($AE584&gt;$AE583,VLOOKUP($AC584+AN$1,STOCK!$F$10:$AB$209,16,0),IF($AE584=$AE583,(IF(BA583&gt;=1,BA583-COUNTIFS($AE583:$AE583,$AC584,AN583:AN583,$AI$1),0)),0)),0)</f>
        <v>0</v>
      </c>
      <c r="BB584" s="1">
        <f>IFERROR(IF($AE584&gt;$AE583,VLOOKUP($AC584+AO$1,STOCK!$F$10:$AB$209,16,0),IF($AE584=$AE583,(IF(BB583&gt;=1,BB583-COUNTIFS($AE583:$AE583,$AC584,AO583:AO583,$AI$1),0)),0)),0)</f>
        <v>0</v>
      </c>
      <c r="BC584" s="1">
        <f>IFERROR(IF($AE584&gt;$AE583,VLOOKUP($AC584+AP$1,STOCK!$F$10:$AB$209,16,0),IF($AE584=$AE583,(IF(BC583&gt;=1,BC583-COUNTIFS($AE583:$AE583,$AC584,AP583:AP583,$AI$1),0)),0)),0)</f>
        <v>0</v>
      </c>
      <c r="BD584" s="1">
        <f>IFERROR(IF($AE584&gt;$AE583,VLOOKUP($AC584+AQ$1,STOCK!$F$10:$AB$209,16,0),IF($AE584=$AE583,(IF(BD583&gt;=1,BD583-COUNTIFS($AE583:$AE583,$AC584,AQ583:AQ583,$AI$1),0)),0)),0)</f>
        <v>0</v>
      </c>
      <c r="BE584" s="1">
        <f>IFERROR(IF($AE584&gt;$AE583,VLOOKUP($AC584+AR$1,STOCK!$F$10:$AB$209,16,0),IF($AE584=$AE583,(IF(BE583&gt;=1,BE583-COUNTIFS($AE583:$AE583,$AC584,AR583:AR583,$AI$1),0)),0)),0)</f>
        <v>0</v>
      </c>
      <c r="BF584" s="1">
        <f>IFERROR(IF($AE584&gt;$AE583,VLOOKUP($AC584+AS$1,STOCK!$F$10:$AB$209,16,0),IF($AE584=$AE583,(IF(BF583&gt;=1,BF583-COUNTIFS($AE583:$AE583,$AC584,AS583:AS583,$AI$1),0)),0)),0)</f>
        <v>0</v>
      </c>
      <c r="BG584" s="1">
        <f>IFERROR(IF($AE584&gt;$AE583,VLOOKUP($AC584+AT$1,STOCK!$F$10:$AB$209,16,0),IF($AE584=$AE583,(IF(BG583&gt;=1,BG583-COUNTIFS($AE583:$AE583,$AC584,AT583:AT583,$AI$1),0)),0)),0)</f>
        <v>0</v>
      </c>
      <c r="BH584" s="1">
        <f>IFERROR(IF($AE584&gt;$AE583,VLOOKUP($AC584+AU$1,STOCK!$F$10:$AB$209,16,0),IF($AE584=$AE583,(IF(BH583&gt;=1,BH583-COUNTIFS($AE583:$AE583,$AC584,AU583:AU583,$AI$1),0)),0)),0)</f>
        <v>0</v>
      </c>
      <c r="BI584" s="1">
        <f>IFERROR(IF($AE584&gt;$AE583,VLOOKUP($AC584+AV$1,STOCK!$F$10:$AB$209,16,0),IF($AE584=$AE583,(IF(BI583&gt;=1,BI583-COUNTIFS($AE583:$AE583,$AC584,AV583:AV583,$AI$1),0)),0)),0)</f>
        <v>0</v>
      </c>
      <c r="BJ584" s="1">
        <f>IFERROR(IF($AE584&gt;$AE583,VLOOKUP($AC584+AW$1,STOCK!$F$10:$AB$209,16,0),IF($AE584=$AE583,(IF(BJ583&gt;=1,BJ583-COUNTIFS($AE583:$AE583,$AC584,AW583:AW583,$AI$1),0)),0)),0)</f>
        <v>0</v>
      </c>
      <c r="BK584" s="1">
        <f>IFERROR(IF($AE584&gt;$AE583,VLOOKUP($AC584+AX$1,STOCK!$F$10:$AB$209,16,0),IF($AE584=$AE583,(IF(BK583&gt;=1,BK583-COUNTIFS($AE583:$AE583,$AC584,AX583:AX583,$AI$1),0)),0)),0)</f>
        <v>0</v>
      </c>
      <c r="BL584" s="1">
        <f>IFERROR(IF($AE584&gt;$AE583,VLOOKUP($AC584+AL$1,STOCK!$F$10:$AB$209,17,0),IF($AE584=$AE583,(IF(BL583&gt;=1,BL583-COUNTIFS($AE583:$AE583,$AC584,AL583:AL583,$AI$2),0)),0)),0)</f>
        <v>0</v>
      </c>
      <c r="BM584" s="1">
        <f>IFERROR(IF($AE584&gt;$AE583,VLOOKUP($AC584+AM$1,STOCK!$F$10:$AB$209,17,0),IF($AE584=$AE583,(IF(BM583&gt;=1,BM583-COUNTIFS($AE583:$AE583,$AC584,AM583:AM583,$AI$2),0)),0)),0)</f>
        <v>0</v>
      </c>
      <c r="BN584" s="1">
        <f>IFERROR(IF($AE584&gt;$AE583,VLOOKUP($AC584+AN$1,STOCK!$F$10:$AB$209,17,0),IF($AE584=$AE583,(IF(BN583&gt;=1,BN583-COUNTIFS($AE583:$AE583,$AC584,AN583:AN583,$AI$2),0)),0)),0)</f>
        <v>0</v>
      </c>
      <c r="BO584" s="1">
        <f>IFERROR(IF($AE584&gt;$AE583,VLOOKUP($AC584+AO$1,STOCK!$F$10:$AB$209,17,0),IF($AE584=$AE583,(IF(BO583&gt;=1,BO583-COUNTIFS($AE583:$AE583,$AC584,AO583:AO583,$AI$2),0)),0)),0)</f>
        <v>0</v>
      </c>
      <c r="BP584" s="1">
        <f>IFERROR(IF($AE584&gt;$AE583,VLOOKUP($AC584+AP$1,STOCK!$F$10:$AB$209,17,0),IF($AE584=$AE583,(IF(BP583&gt;=1,BP583-COUNTIFS($AE583:$AE583,$AC584,AP583:AP583,$AI$2),0)),0)),0)</f>
        <v>0</v>
      </c>
      <c r="BQ584" s="1">
        <f>IFERROR(IF($AE584&gt;$AE583,VLOOKUP($AC584+AQ$1,STOCK!$F$10:$AB$209,17,0),IF($AE584=$AE583,(IF(BQ583&gt;=1,BQ583-COUNTIFS($AE583:$AE583,$AC584,AQ583:AQ583,$AI$2),0)),0)),0)</f>
        <v>0</v>
      </c>
      <c r="BR584" s="1">
        <f>IFERROR(IF($AE584&gt;$AE583,VLOOKUP($AC584+AR$1,STOCK!$F$10:$AB$209,17,0),IF($AE584=$AE583,(IF(BR583&gt;=1,BR583-COUNTIFS($AE583:$AE583,$AC584,AR583:AR583,$AI$2),0)),0)),0)</f>
        <v>0</v>
      </c>
      <c r="BS584" s="1">
        <f>IFERROR(IF($AE584&gt;$AE583,VLOOKUP($AC584+AS$1,STOCK!$F$10:$AB$209,17,0),IF($AE584=$AE583,(IF(BS583&gt;=1,BS583-COUNTIFS($AE583:$AE583,$AC584,AS583:AS583,$AI$2),0)),0)),0)</f>
        <v>0</v>
      </c>
      <c r="BT584" s="1">
        <f>IFERROR(IF($AE584&gt;$AE583,VLOOKUP($AC584+AT$1,STOCK!$F$10:$AB$209,17,0),IF($AE584=$AE583,(IF(BT583&gt;=1,BT583-COUNTIFS($AE583:$AE583,$AC584,AT583:AT583,$AI$2),0)),0)),0)</f>
        <v>0</v>
      </c>
      <c r="BU584" s="1">
        <f>IFERROR(IF($AE584&gt;$AE583,VLOOKUP($AC584+AU$1,STOCK!$F$10:$AB$209,17,0),IF($AE584=$AE583,(IF(BU583&gt;=1,BU583-COUNTIFS($AE583:$AE583,$AC584,AU583:AU583,$AI$2),0)),0)),0)</f>
        <v>0</v>
      </c>
      <c r="BV584" s="1">
        <f>IFERROR(IF($AE584&gt;$AE583,VLOOKUP($AC584+AV$1,STOCK!$F$10:$AB$209,17,0),IF($AE584=$AE583,(IF(BV583&gt;=1,BV583-COUNTIFS($AE583:$AE583,$AC584,AV583:AV583,$AI$2),0)),0)),0)</f>
        <v>0</v>
      </c>
      <c r="BW584" s="1">
        <f>IFERROR(IF($AE584&gt;$AE583,VLOOKUP($AC584+AW$1,STOCK!$F$10:$AB$209,17,0),IF($AE584=$AE583,(IF(BW583&gt;=1,BW583-COUNTIFS($AE583:$AE583,$AC584,AW583:AW583,$AI$2),0)),0)),0)</f>
        <v>0</v>
      </c>
      <c r="BX584" s="1">
        <f>IFERROR(IF($AE584&gt;$AE583,VLOOKUP($AC584+AX$1,STOCK!$F$10:$AB$209,17,0),IF($AE584=$AE583,(IF(BX583&gt;=1,BX583-COUNTIFS($AE583:$AE583,$AC584,AX583:AX583,$AI$2),0)),0)),0)</f>
        <v>0</v>
      </c>
    </row>
    <row r="585" spans="29:76" x14ac:dyDescent="0.25">
      <c r="AC585" s="1">
        <f t="shared" si="140"/>
        <v>0</v>
      </c>
      <c r="AD585" s="1">
        <f>IFERROR(IF(LEN(AK585)&gt;=1,VLOOKUP(HLOOKUP(AK585,PROFILE!$K$5:$V$8,4,0),PROFILE!$F$1:$G$3,2,0),0),0)</f>
        <v>0</v>
      </c>
      <c r="AE585" s="1">
        <f t="shared" si="141"/>
        <v>0</v>
      </c>
      <c r="AF585" s="1">
        <v>572</v>
      </c>
      <c r="AI585" s="1" t="str">
        <f>IFERROR(IF($AH585&gt;=1,VLOOKUP($AG585,STUDENT!$O$8:$Z$1507,3,0),""),"")</f>
        <v/>
      </c>
      <c r="AJ585" s="1" t="str">
        <f>IFERROR(IF($AH585&gt;=1,VLOOKUP($AG585,STUDENT!$O$8:$Z$1507,4,0),""),"")</f>
        <v/>
      </c>
      <c r="AK585" s="1" t="str">
        <f>IFERROR(IF($AH585&gt;=1,VLOOKUP($AG585,STUDENT!$O$8:$Z$1507,6,0),""),"")</f>
        <v/>
      </c>
      <c r="AL585" s="1" t="str">
        <f t="shared" si="142"/>
        <v/>
      </c>
      <c r="AM585" s="1" t="str">
        <f t="shared" si="143"/>
        <v/>
      </c>
      <c r="AN585" s="1" t="str">
        <f t="shared" si="144"/>
        <v/>
      </c>
      <c r="AO585" s="1" t="str">
        <f t="shared" si="145"/>
        <v/>
      </c>
      <c r="AP585" s="1" t="str">
        <f t="shared" si="146"/>
        <v/>
      </c>
      <c r="AQ585" s="1" t="str">
        <f t="shared" si="147"/>
        <v/>
      </c>
      <c r="AR585" s="1" t="str">
        <f t="shared" si="148"/>
        <v/>
      </c>
      <c r="AS585" s="1" t="str">
        <f t="shared" si="149"/>
        <v/>
      </c>
      <c r="AT585" s="1" t="str">
        <f t="shared" si="150"/>
        <v/>
      </c>
      <c r="AU585" s="1" t="str">
        <f t="shared" si="151"/>
        <v/>
      </c>
      <c r="AV585" s="1" t="str">
        <f t="shared" si="152"/>
        <v/>
      </c>
      <c r="AW585" s="1" t="str">
        <f t="shared" si="153"/>
        <v/>
      </c>
      <c r="AX585" s="1" t="str">
        <f t="shared" si="154"/>
        <v/>
      </c>
      <c r="AY585" s="1">
        <f>IFERROR(IF($AE585&gt;$AE584,VLOOKUP($AC585+AL$1,STOCK!$F$10:$AB$209,16,0),IF($AE585=$AE584,(IF(AY584&gt;=1,AY584-COUNTIFS($AE584:$AE584,$AC585,AL584:AL584,$AI$1),0)),0)),0)</f>
        <v>0</v>
      </c>
      <c r="AZ585" s="1">
        <f>IFERROR(IF($AE585&gt;$AE584,VLOOKUP($AC585+AM$1,STOCK!$F$10:$AB$209,16,0),IF($AE585=$AE584,(IF(AZ584&gt;=1,AZ584-COUNTIFS($AE584:$AE584,$AC585,AM584:AM584,$AI$1),0)),0)),0)</f>
        <v>0</v>
      </c>
      <c r="BA585" s="1">
        <f>IFERROR(IF($AE585&gt;$AE584,VLOOKUP($AC585+AN$1,STOCK!$F$10:$AB$209,16,0),IF($AE585=$AE584,(IF(BA584&gt;=1,BA584-COUNTIFS($AE584:$AE584,$AC585,AN584:AN584,$AI$1),0)),0)),0)</f>
        <v>0</v>
      </c>
      <c r="BB585" s="1">
        <f>IFERROR(IF($AE585&gt;$AE584,VLOOKUP($AC585+AO$1,STOCK!$F$10:$AB$209,16,0),IF($AE585=$AE584,(IF(BB584&gt;=1,BB584-COUNTIFS($AE584:$AE584,$AC585,AO584:AO584,$AI$1),0)),0)),0)</f>
        <v>0</v>
      </c>
      <c r="BC585" s="1">
        <f>IFERROR(IF($AE585&gt;$AE584,VLOOKUP($AC585+AP$1,STOCK!$F$10:$AB$209,16,0),IF($AE585=$AE584,(IF(BC584&gt;=1,BC584-COUNTIFS($AE584:$AE584,$AC585,AP584:AP584,$AI$1),0)),0)),0)</f>
        <v>0</v>
      </c>
      <c r="BD585" s="1">
        <f>IFERROR(IF($AE585&gt;$AE584,VLOOKUP($AC585+AQ$1,STOCK!$F$10:$AB$209,16,0),IF($AE585=$AE584,(IF(BD584&gt;=1,BD584-COUNTIFS($AE584:$AE584,$AC585,AQ584:AQ584,$AI$1),0)),0)),0)</f>
        <v>0</v>
      </c>
      <c r="BE585" s="1">
        <f>IFERROR(IF($AE585&gt;$AE584,VLOOKUP($AC585+AR$1,STOCK!$F$10:$AB$209,16,0),IF($AE585=$AE584,(IF(BE584&gt;=1,BE584-COUNTIFS($AE584:$AE584,$AC585,AR584:AR584,$AI$1),0)),0)),0)</f>
        <v>0</v>
      </c>
      <c r="BF585" s="1">
        <f>IFERROR(IF($AE585&gt;$AE584,VLOOKUP($AC585+AS$1,STOCK!$F$10:$AB$209,16,0),IF($AE585=$AE584,(IF(BF584&gt;=1,BF584-COUNTIFS($AE584:$AE584,$AC585,AS584:AS584,$AI$1),0)),0)),0)</f>
        <v>0</v>
      </c>
      <c r="BG585" s="1">
        <f>IFERROR(IF($AE585&gt;$AE584,VLOOKUP($AC585+AT$1,STOCK!$F$10:$AB$209,16,0),IF($AE585=$AE584,(IF(BG584&gt;=1,BG584-COUNTIFS($AE584:$AE584,$AC585,AT584:AT584,$AI$1),0)),0)),0)</f>
        <v>0</v>
      </c>
      <c r="BH585" s="1">
        <f>IFERROR(IF($AE585&gt;$AE584,VLOOKUP($AC585+AU$1,STOCK!$F$10:$AB$209,16,0),IF($AE585=$AE584,(IF(BH584&gt;=1,BH584-COUNTIFS($AE584:$AE584,$AC585,AU584:AU584,$AI$1),0)),0)),0)</f>
        <v>0</v>
      </c>
      <c r="BI585" s="1">
        <f>IFERROR(IF($AE585&gt;$AE584,VLOOKUP($AC585+AV$1,STOCK!$F$10:$AB$209,16,0),IF($AE585=$AE584,(IF(BI584&gt;=1,BI584-COUNTIFS($AE584:$AE584,$AC585,AV584:AV584,$AI$1),0)),0)),0)</f>
        <v>0</v>
      </c>
      <c r="BJ585" s="1">
        <f>IFERROR(IF($AE585&gt;$AE584,VLOOKUP($AC585+AW$1,STOCK!$F$10:$AB$209,16,0),IF($AE585=$AE584,(IF(BJ584&gt;=1,BJ584-COUNTIFS($AE584:$AE584,$AC585,AW584:AW584,$AI$1),0)),0)),0)</f>
        <v>0</v>
      </c>
      <c r="BK585" s="1">
        <f>IFERROR(IF($AE585&gt;$AE584,VLOOKUP($AC585+AX$1,STOCK!$F$10:$AB$209,16,0),IF($AE585=$AE584,(IF(BK584&gt;=1,BK584-COUNTIFS($AE584:$AE584,$AC585,AX584:AX584,$AI$1),0)),0)),0)</f>
        <v>0</v>
      </c>
      <c r="BL585" s="1">
        <f>IFERROR(IF($AE585&gt;$AE584,VLOOKUP($AC585+AL$1,STOCK!$F$10:$AB$209,17,0),IF($AE585=$AE584,(IF(BL584&gt;=1,BL584-COUNTIFS($AE584:$AE584,$AC585,AL584:AL584,$AI$2),0)),0)),0)</f>
        <v>0</v>
      </c>
      <c r="BM585" s="1">
        <f>IFERROR(IF($AE585&gt;$AE584,VLOOKUP($AC585+AM$1,STOCK!$F$10:$AB$209,17,0),IF($AE585=$AE584,(IF(BM584&gt;=1,BM584-COUNTIFS($AE584:$AE584,$AC585,AM584:AM584,$AI$2),0)),0)),0)</f>
        <v>0</v>
      </c>
      <c r="BN585" s="1">
        <f>IFERROR(IF($AE585&gt;$AE584,VLOOKUP($AC585+AN$1,STOCK!$F$10:$AB$209,17,0),IF($AE585=$AE584,(IF(BN584&gt;=1,BN584-COUNTIFS($AE584:$AE584,$AC585,AN584:AN584,$AI$2),0)),0)),0)</f>
        <v>0</v>
      </c>
      <c r="BO585" s="1">
        <f>IFERROR(IF($AE585&gt;$AE584,VLOOKUP($AC585+AO$1,STOCK!$F$10:$AB$209,17,0),IF($AE585=$AE584,(IF(BO584&gt;=1,BO584-COUNTIFS($AE584:$AE584,$AC585,AO584:AO584,$AI$2),0)),0)),0)</f>
        <v>0</v>
      </c>
      <c r="BP585" s="1">
        <f>IFERROR(IF($AE585&gt;$AE584,VLOOKUP($AC585+AP$1,STOCK!$F$10:$AB$209,17,0),IF($AE585=$AE584,(IF(BP584&gt;=1,BP584-COUNTIFS($AE584:$AE584,$AC585,AP584:AP584,$AI$2),0)),0)),0)</f>
        <v>0</v>
      </c>
      <c r="BQ585" s="1">
        <f>IFERROR(IF($AE585&gt;$AE584,VLOOKUP($AC585+AQ$1,STOCK!$F$10:$AB$209,17,0),IF($AE585=$AE584,(IF(BQ584&gt;=1,BQ584-COUNTIFS($AE584:$AE584,$AC585,AQ584:AQ584,$AI$2),0)),0)),0)</f>
        <v>0</v>
      </c>
      <c r="BR585" s="1">
        <f>IFERROR(IF($AE585&gt;$AE584,VLOOKUP($AC585+AR$1,STOCK!$F$10:$AB$209,17,0),IF($AE585=$AE584,(IF(BR584&gt;=1,BR584-COUNTIFS($AE584:$AE584,$AC585,AR584:AR584,$AI$2),0)),0)),0)</f>
        <v>0</v>
      </c>
      <c r="BS585" s="1">
        <f>IFERROR(IF($AE585&gt;$AE584,VLOOKUP($AC585+AS$1,STOCK!$F$10:$AB$209,17,0),IF($AE585=$AE584,(IF(BS584&gt;=1,BS584-COUNTIFS($AE584:$AE584,$AC585,AS584:AS584,$AI$2),0)),0)),0)</f>
        <v>0</v>
      </c>
      <c r="BT585" s="1">
        <f>IFERROR(IF($AE585&gt;$AE584,VLOOKUP($AC585+AT$1,STOCK!$F$10:$AB$209,17,0),IF($AE585=$AE584,(IF(BT584&gt;=1,BT584-COUNTIFS($AE584:$AE584,$AC585,AT584:AT584,$AI$2),0)),0)),0)</f>
        <v>0</v>
      </c>
      <c r="BU585" s="1">
        <f>IFERROR(IF($AE585&gt;$AE584,VLOOKUP($AC585+AU$1,STOCK!$F$10:$AB$209,17,0),IF($AE585=$AE584,(IF(BU584&gt;=1,BU584-COUNTIFS($AE584:$AE584,$AC585,AU584:AU584,$AI$2),0)),0)),0)</f>
        <v>0</v>
      </c>
      <c r="BV585" s="1">
        <f>IFERROR(IF($AE585&gt;$AE584,VLOOKUP($AC585+AV$1,STOCK!$F$10:$AB$209,17,0),IF($AE585=$AE584,(IF(BV584&gt;=1,BV584-COUNTIFS($AE584:$AE584,$AC585,AV584:AV584,$AI$2),0)),0)),0)</f>
        <v>0</v>
      </c>
      <c r="BW585" s="1">
        <f>IFERROR(IF($AE585&gt;$AE584,VLOOKUP($AC585+AW$1,STOCK!$F$10:$AB$209,17,0),IF($AE585=$AE584,(IF(BW584&gt;=1,BW584-COUNTIFS($AE584:$AE584,$AC585,AW584:AW584,$AI$2),0)),0)),0)</f>
        <v>0</v>
      </c>
      <c r="BX585" s="1">
        <f>IFERROR(IF($AE585&gt;$AE584,VLOOKUP($AC585+AX$1,STOCK!$F$10:$AB$209,17,0),IF($AE585=$AE584,(IF(BX584&gt;=1,BX584-COUNTIFS($AE584:$AE584,$AC585,AX584:AX584,$AI$2),0)),0)),0)</f>
        <v>0</v>
      </c>
    </row>
    <row r="586" spans="29:76" x14ac:dyDescent="0.25">
      <c r="AC586" s="1">
        <f t="shared" si="140"/>
        <v>0</v>
      </c>
      <c r="AD586" s="1">
        <f>IFERROR(IF(LEN(AK586)&gt;=1,VLOOKUP(HLOOKUP(AK586,PROFILE!$K$5:$V$8,4,0),PROFILE!$F$1:$G$3,2,0),0),0)</f>
        <v>0</v>
      </c>
      <c r="AE586" s="1">
        <f t="shared" si="141"/>
        <v>0</v>
      </c>
      <c r="AF586" s="1">
        <v>573</v>
      </c>
      <c r="AI586" s="1" t="str">
        <f>IFERROR(IF($AH586&gt;=1,VLOOKUP($AG586,STUDENT!$O$8:$Z$1507,3,0),""),"")</f>
        <v/>
      </c>
      <c r="AJ586" s="1" t="str">
        <f>IFERROR(IF($AH586&gt;=1,VLOOKUP($AG586,STUDENT!$O$8:$Z$1507,4,0),""),"")</f>
        <v/>
      </c>
      <c r="AK586" s="1" t="str">
        <f>IFERROR(IF($AH586&gt;=1,VLOOKUP($AG586,STUDENT!$O$8:$Z$1507,6,0),""),"")</f>
        <v/>
      </c>
      <c r="AL586" s="1" t="str">
        <f t="shared" si="142"/>
        <v/>
      </c>
      <c r="AM586" s="1" t="str">
        <f t="shared" si="143"/>
        <v/>
      </c>
      <c r="AN586" s="1" t="str">
        <f t="shared" si="144"/>
        <v/>
      </c>
      <c r="AO586" s="1" t="str">
        <f t="shared" si="145"/>
        <v/>
      </c>
      <c r="AP586" s="1" t="str">
        <f t="shared" si="146"/>
        <v/>
      </c>
      <c r="AQ586" s="1" t="str">
        <f t="shared" si="147"/>
        <v/>
      </c>
      <c r="AR586" s="1" t="str">
        <f t="shared" si="148"/>
        <v/>
      </c>
      <c r="AS586" s="1" t="str">
        <f t="shared" si="149"/>
        <v/>
      </c>
      <c r="AT586" s="1" t="str">
        <f t="shared" si="150"/>
        <v/>
      </c>
      <c r="AU586" s="1" t="str">
        <f t="shared" si="151"/>
        <v/>
      </c>
      <c r="AV586" s="1" t="str">
        <f t="shared" si="152"/>
        <v/>
      </c>
      <c r="AW586" s="1" t="str">
        <f t="shared" si="153"/>
        <v/>
      </c>
      <c r="AX586" s="1" t="str">
        <f t="shared" si="154"/>
        <v/>
      </c>
      <c r="AY586" s="1">
        <f>IFERROR(IF($AE586&gt;$AE585,VLOOKUP($AC586+AL$1,STOCK!$F$10:$AB$209,16,0),IF($AE586=$AE585,(IF(AY585&gt;=1,AY585-COUNTIFS($AE585:$AE585,$AC586,AL585:AL585,$AI$1),0)),0)),0)</f>
        <v>0</v>
      </c>
      <c r="AZ586" s="1">
        <f>IFERROR(IF($AE586&gt;$AE585,VLOOKUP($AC586+AM$1,STOCK!$F$10:$AB$209,16,0),IF($AE586=$AE585,(IF(AZ585&gt;=1,AZ585-COUNTIFS($AE585:$AE585,$AC586,AM585:AM585,$AI$1),0)),0)),0)</f>
        <v>0</v>
      </c>
      <c r="BA586" s="1">
        <f>IFERROR(IF($AE586&gt;$AE585,VLOOKUP($AC586+AN$1,STOCK!$F$10:$AB$209,16,0),IF($AE586=$AE585,(IF(BA585&gt;=1,BA585-COUNTIFS($AE585:$AE585,$AC586,AN585:AN585,$AI$1),0)),0)),0)</f>
        <v>0</v>
      </c>
      <c r="BB586" s="1">
        <f>IFERROR(IF($AE586&gt;$AE585,VLOOKUP($AC586+AO$1,STOCK!$F$10:$AB$209,16,0),IF($AE586=$AE585,(IF(BB585&gt;=1,BB585-COUNTIFS($AE585:$AE585,$AC586,AO585:AO585,$AI$1),0)),0)),0)</f>
        <v>0</v>
      </c>
      <c r="BC586" s="1">
        <f>IFERROR(IF($AE586&gt;$AE585,VLOOKUP($AC586+AP$1,STOCK!$F$10:$AB$209,16,0),IF($AE586=$AE585,(IF(BC585&gt;=1,BC585-COUNTIFS($AE585:$AE585,$AC586,AP585:AP585,$AI$1),0)),0)),0)</f>
        <v>0</v>
      </c>
      <c r="BD586" s="1">
        <f>IFERROR(IF($AE586&gt;$AE585,VLOOKUP($AC586+AQ$1,STOCK!$F$10:$AB$209,16,0),IF($AE586=$AE585,(IF(BD585&gt;=1,BD585-COUNTIFS($AE585:$AE585,$AC586,AQ585:AQ585,$AI$1),0)),0)),0)</f>
        <v>0</v>
      </c>
      <c r="BE586" s="1">
        <f>IFERROR(IF($AE586&gt;$AE585,VLOOKUP($AC586+AR$1,STOCK!$F$10:$AB$209,16,0),IF($AE586=$AE585,(IF(BE585&gt;=1,BE585-COUNTIFS($AE585:$AE585,$AC586,AR585:AR585,$AI$1),0)),0)),0)</f>
        <v>0</v>
      </c>
      <c r="BF586" s="1">
        <f>IFERROR(IF($AE586&gt;$AE585,VLOOKUP($AC586+AS$1,STOCK!$F$10:$AB$209,16,0),IF($AE586=$AE585,(IF(BF585&gt;=1,BF585-COUNTIFS($AE585:$AE585,$AC586,AS585:AS585,$AI$1),0)),0)),0)</f>
        <v>0</v>
      </c>
      <c r="BG586" s="1">
        <f>IFERROR(IF($AE586&gt;$AE585,VLOOKUP($AC586+AT$1,STOCK!$F$10:$AB$209,16,0),IF($AE586=$AE585,(IF(BG585&gt;=1,BG585-COUNTIFS($AE585:$AE585,$AC586,AT585:AT585,$AI$1),0)),0)),0)</f>
        <v>0</v>
      </c>
      <c r="BH586" s="1">
        <f>IFERROR(IF($AE586&gt;$AE585,VLOOKUP($AC586+AU$1,STOCK!$F$10:$AB$209,16,0),IF($AE586=$AE585,(IF(BH585&gt;=1,BH585-COUNTIFS($AE585:$AE585,$AC586,AU585:AU585,$AI$1),0)),0)),0)</f>
        <v>0</v>
      </c>
      <c r="BI586" s="1">
        <f>IFERROR(IF($AE586&gt;$AE585,VLOOKUP($AC586+AV$1,STOCK!$F$10:$AB$209,16,0),IF($AE586=$AE585,(IF(BI585&gt;=1,BI585-COUNTIFS($AE585:$AE585,$AC586,AV585:AV585,$AI$1),0)),0)),0)</f>
        <v>0</v>
      </c>
      <c r="BJ586" s="1">
        <f>IFERROR(IF($AE586&gt;$AE585,VLOOKUP($AC586+AW$1,STOCK!$F$10:$AB$209,16,0),IF($AE586=$AE585,(IF(BJ585&gt;=1,BJ585-COUNTIFS($AE585:$AE585,$AC586,AW585:AW585,$AI$1),0)),0)),0)</f>
        <v>0</v>
      </c>
      <c r="BK586" s="1">
        <f>IFERROR(IF($AE586&gt;$AE585,VLOOKUP($AC586+AX$1,STOCK!$F$10:$AB$209,16,0),IF($AE586=$AE585,(IF(BK585&gt;=1,BK585-COUNTIFS($AE585:$AE585,$AC586,AX585:AX585,$AI$1),0)),0)),0)</f>
        <v>0</v>
      </c>
      <c r="BL586" s="1">
        <f>IFERROR(IF($AE586&gt;$AE585,VLOOKUP($AC586+AL$1,STOCK!$F$10:$AB$209,17,0),IF($AE586=$AE585,(IF(BL585&gt;=1,BL585-COUNTIFS($AE585:$AE585,$AC586,AL585:AL585,$AI$2),0)),0)),0)</f>
        <v>0</v>
      </c>
      <c r="BM586" s="1">
        <f>IFERROR(IF($AE586&gt;$AE585,VLOOKUP($AC586+AM$1,STOCK!$F$10:$AB$209,17,0),IF($AE586=$AE585,(IF(BM585&gt;=1,BM585-COUNTIFS($AE585:$AE585,$AC586,AM585:AM585,$AI$2),0)),0)),0)</f>
        <v>0</v>
      </c>
      <c r="BN586" s="1">
        <f>IFERROR(IF($AE586&gt;$AE585,VLOOKUP($AC586+AN$1,STOCK!$F$10:$AB$209,17,0),IF($AE586=$AE585,(IF(BN585&gt;=1,BN585-COUNTIFS($AE585:$AE585,$AC586,AN585:AN585,$AI$2),0)),0)),0)</f>
        <v>0</v>
      </c>
      <c r="BO586" s="1">
        <f>IFERROR(IF($AE586&gt;$AE585,VLOOKUP($AC586+AO$1,STOCK!$F$10:$AB$209,17,0),IF($AE586=$AE585,(IF(BO585&gt;=1,BO585-COUNTIFS($AE585:$AE585,$AC586,AO585:AO585,$AI$2),0)),0)),0)</f>
        <v>0</v>
      </c>
      <c r="BP586" s="1">
        <f>IFERROR(IF($AE586&gt;$AE585,VLOOKUP($AC586+AP$1,STOCK!$F$10:$AB$209,17,0),IF($AE586=$AE585,(IF(BP585&gt;=1,BP585-COUNTIFS($AE585:$AE585,$AC586,AP585:AP585,$AI$2),0)),0)),0)</f>
        <v>0</v>
      </c>
      <c r="BQ586" s="1">
        <f>IFERROR(IF($AE586&gt;$AE585,VLOOKUP($AC586+AQ$1,STOCK!$F$10:$AB$209,17,0),IF($AE586=$AE585,(IF(BQ585&gt;=1,BQ585-COUNTIFS($AE585:$AE585,$AC586,AQ585:AQ585,$AI$2),0)),0)),0)</f>
        <v>0</v>
      </c>
      <c r="BR586" s="1">
        <f>IFERROR(IF($AE586&gt;$AE585,VLOOKUP($AC586+AR$1,STOCK!$F$10:$AB$209,17,0),IF($AE586=$AE585,(IF(BR585&gt;=1,BR585-COUNTIFS($AE585:$AE585,$AC586,AR585:AR585,$AI$2),0)),0)),0)</f>
        <v>0</v>
      </c>
      <c r="BS586" s="1">
        <f>IFERROR(IF($AE586&gt;$AE585,VLOOKUP($AC586+AS$1,STOCK!$F$10:$AB$209,17,0),IF($AE586=$AE585,(IF(BS585&gt;=1,BS585-COUNTIFS($AE585:$AE585,$AC586,AS585:AS585,$AI$2),0)),0)),0)</f>
        <v>0</v>
      </c>
      <c r="BT586" s="1">
        <f>IFERROR(IF($AE586&gt;$AE585,VLOOKUP($AC586+AT$1,STOCK!$F$10:$AB$209,17,0),IF($AE586=$AE585,(IF(BT585&gt;=1,BT585-COUNTIFS($AE585:$AE585,$AC586,AT585:AT585,$AI$2),0)),0)),0)</f>
        <v>0</v>
      </c>
      <c r="BU586" s="1">
        <f>IFERROR(IF($AE586&gt;$AE585,VLOOKUP($AC586+AU$1,STOCK!$F$10:$AB$209,17,0),IF($AE586=$AE585,(IF(BU585&gt;=1,BU585-COUNTIFS($AE585:$AE585,$AC586,AU585:AU585,$AI$2),0)),0)),0)</f>
        <v>0</v>
      </c>
      <c r="BV586" s="1">
        <f>IFERROR(IF($AE586&gt;$AE585,VLOOKUP($AC586+AV$1,STOCK!$F$10:$AB$209,17,0),IF($AE586=$AE585,(IF(BV585&gt;=1,BV585-COUNTIFS($AE585:$AE585,$AC586,AV585:AV585,$AI$2),0)),0)),0)</f>
        <v>0</v>
      </c>
      <c r="BW586" s="1">
        <f>IFERROR(IF($AE586&gt;$AE585,VLOOKUP($AC586+AW$1,STOCK!$F$10:$AB$209,17,0),IF($AE586=$AE585,(IF(BW585&gt;=1,BW585-COUNTIFS($AE585:$AE585,$AC586,AW585:AW585,$AI$2),0)),0)),0)</f>
        <v>0</v>
      </c>
      <c r="BX586" s="1">
        <f>IFERROR(IF($AE586&gt;$AE585,VLOOKUP($AC586+AX$1,STOCK!$F$10:$AB$209,17,0),IF($AE586=$AE585,(IF(BX585&gt;=1,BX585-COUNTIFS($AE585:$AE585,$AC586,AX585:AX585,$AI$2),0)),0)),0)</f>
        <v>0</v>
      </c>
    </row>
    <row r="587" spans="29:76" x14ac:dyDescent="0.25">
      <c r="AC587" s="1">
        <f t="shared" si="140"/>
        <v>0</v>
      </c>
      <c r="AD587" s="1">
        <f>IFERROR(IF(LEN(AK587)&gt;=1,VLOOKUP(HLOOKUP(AK587,PROFILE!$K$5:$V$8,4,0),PROFILE!$F$1:$G$3,2,0),0),0)</f>
        <v>0</v>
      </c>
      <c r="AE587" s="1">
        <f t="shared" si="141"/>
        <v>0</v>
      </c>
      <c r="AF587" s="1">
        <v>574</v>
      </c>
      <c r="AI587" s="1" t="str">
        <f>IFERROR(IF($AH587&gt;=1,VLOOKUP($AG587,STUDENT!$O$8:$Z$1507,3,0),""),"")</f>
        <v/>
      </c>
      <c r="AJ587" s="1" t="str">
        <f>IFERROR(IF($AH587&gt;=1,VLOOKUP($AG587,STUDENT!$O$8:$Z$1507,4,0),""),"")</f>
        <v/>
      </c>
      <c r="AK587" s="1" t="str">
        <f>IFERROR(IF($AH587&gt;=1,VLOOKUP($AG587,STUDENT!$O$8:$Z$1507,6,0),""),"")</f>
        <v/>
      </c>
      <c r="AL587" s="1" t="str">
        <f t="shared" si="142"/>
        <v/>
      </c>
      <c r="AM587" s="1" t="str">
        <f t="shared" si="143"/>
        <v/>
      </c>
      <c r="AN587" s="1" t="str">
        <f t="shared" si="144"/>
        <v/>
      </c>
      <c r="AO587" s="1" t="str">
        <f t="shared" si="145"/>
        <v/>
      </c>
      <c r="AP587" s="1" t="str">
        <f t="shared" si="146"/>
        <v/>
      </c>
      <c r="AQ587" s="1" t="str">
        <f t="shared" si="147"/>
        <v/>
      </c>
      <c r="AR587" s="1" t="str">
        <f t="shared" si="148"/>
        <v/>
      </c>
      <c r="AS587" s="1" t="str">
        <f t="shared" si="149"/>
        <v/>
      </c>
      <c r="AT587" s="1" t="str">
        <f t="shared" si="150"/>
        <v/>
      </c>
      <c r="AU587" s="1" t="str">
        <f t="shared" si="151"/>
        <v/>
      </c>
      <c r="AV587" s="1" t="str">
        <f t="shared" si="152"/>
        <v/>
      </c>
      <c r="AW587" s="1" t="str">
        <f t="shared" si="153"/>
        <v/>
      </c>
      <c r="AX587" s="1" t="str">
        <f t="shared" si="154"/>
        <v/>
      </c>
      <c r="AY587" s="1">
        <f>IFERROR(IF($AE587&gt;$AE586,VLOOKUP($AC587+AL$1,STOCK!$F$10:$AB$209,16,0),IF($AE587=$AE586,(IF(AY586&gt;=1,AY586-COUNTIFS($AE586:$AE586,$AC587,AL586:AL586,$AI$1),0)),0)),0)</f>
        <v>0</v>
      </c>
      <c r="AZ587" s="1">
        <f>IFERROR(IF($AE587&gt;$AE586,VLOOKUP($AC587+AM$1,STOCK!$F$10:$AB$209,16,0),IF($AE587=$AE586,(IF(AZ586&gt;=1,AZ586-COUNTIFS($AE586:$AE586,$AC587,AM586:AM586,$AI$1),0)),0)),0)</f>
        <v>0</v>
      </c>
      <c r="BA587" s="1">
        <f>IFERROR(IF($AE587&gt;$AE586,VLOOKUP($AC587+AN$1,STOCK!$F$10:$AB$209,16,0),IF($AE587=$AE586,(IF(BA586&gt;=1,BA586-COUNTIFS($AE586:$AE586,$AC587,AN586:AN586,$AI$1),0)),0)),0)</f>
        <v>0</v>
      </c>
      <c r="BB587" s="1">
        <f>IFERROR(IF($AE587&gt;$AE586,VLOOKUP($AC587+AO$1,STOCK!$F$10:$AB$209,16,0),IF($AE587=$AE586,(IF(BB586&gt;=1,BB586-COUNTIFS($AE586:$AE586,$AC587,AO586:AO586,$AI$1),0)),0)),0)</f>
        <v>0</v>
      </c>
      <c r="BC587" s="1">
        <f>IFERROR(IF($AE587&gt;$AE586,VLOOKUP($AC587+AP$1,STOCK!$F$10:$AB$209,16,0),IF($AE587=$AE586,(IF(BC586&gt;=1,BC586-COUNTIFS($AE586:$AE586,$AC587,AP586:AP586,$AI$1),0)),0)),0)</f>
        <v>0</v>
      </c>
      <c r="BD587" s="1">
        <f>IFERROR(IF($AE587&gt;$AE586,VLOOKUP($AC587+AQ$1,STOCK!$F$10:$AB$209,16,0),IF($AE587=$AE586,(IF(BD586&gt;=1,BD586-COUNTIFS($AE586:$AE586,$AC587,AQ586:AQ586,$AI$1),0)),0)),0)</f>
        <v>0</v>
      </c>
      <c r="BE587" s="1">
        <f>IFERROR(IF($AE587&gt;$AE586,VLOOKUP($AC587+AR$1,STOCK!$F$10:$AB$209,16,0),IF($AE587=$AE586,(IF(BE586&gt;=1,BE586-COUNTIFS($AE586:$AE586,$AC587,AR586:AR586,$AI$1),0)),0)),0)</f>
        <v>0</v>
      </c>
      <c r="BF587" s="1">
        <f>IFERROR(IF($AE587&gt;$AE586,VLOOKUP($AC587+AS$1,STOCK!$F$10:$AB$209,16,0),IF($AE587=$AE586,(IF(BF586&gt;=1,BF586-COUNTIFS($AE586:$AE586,$AC587,AS586:AS586,$AI$1),0)),0)),0)</f>
        <v>0</v>
      </c>
      <c r="BG587" s="1">
        <f>IFERROR(IF($AE587&gt;$AE586,VLOOKUP($AC587+AT$1,STOCK!$F$10:$AB$209,16,0),IF($AE587=$AE586,(IF(BG586&gt;=1,BG586-COUNTIFS($AE586:$AE586,$AC587,AT586:AT586,$AI$1),0)),0)),0)</f>
        <v>0</v>
      </c>
      <c r="BH587" s="1">
        <f>IFERROR(IF($AE587&gt;$AE586,VLOOKUP($AC587+AU$1,STOCK!$F$10:$AB$209,16,0),IF($AE587=$AE586,(IF(BH586&gt;=1,BH586-COUNTIFS($AE586:$AE586,$AC587,AU586:AU586,$AI$1),0)),0)),0)</f>
        <v>0</v>
      </c>
      <c r="BI587" s="1">
        <f>IFERROR(IF($AE587&gt;$AE586,VLOOKUP($AC587+AV$1,STOCK!$F$10:$AB$209,16,0),IF($AE587=$AE586,(IF(BI586&gt;=1,BI586-COUNTIFS($AE586:$AE586,$AC587,AV586:AV586,$AI$1),0)),0)),0)</f>
        <v>0</v>
      </c>
      <c r="BJ587" s="1">
        <f>IFERROR(IF($AE587&gt;$AE586,VLOOKUP($AC587+AW$1,STOCK!$F$10:$AB$209,16,0),IF($AE587=$AE586,(IF(BJ586&gt;=1,BJ586-COUNTIFS($AE586:$AE586,$AC587,AW586:AW586,$AI$1),0)),0)),0)</f>
        <v>0</v>
      </c>
      <c r="BK587" s="1">
        <f>IFERROR(IF($AE587&gt;$AE586,VLOOKUP($AC587+AX$1,STOCK!$F$10:$AB$209,16,0),IF($AE587=$AE586,(IF(BK586&gt;=1,BK586-COUNTIFS($AE586:$AE586,$AC587,AX586:AX586,$AI$1),0)),0)),0)</f>
        <v>0</v>
      </c>
      <c r="BL587" s="1">
        <f>IFERROR(IF($AE587&gt;$AE586,VLOOKUP($AC587+AL$1,STOCK!$F$10:$AB$209,17,0),IF($AE587=$AE586,(IF(BL586&gt;=1,BL586-COUNTIFS($AE586:$AE586,$AC587,AL586:AL586,$AI$2),0)),0)),0)</f>
        <v>0</v>
      </c>
      <c r="BM587" s="1">
        <f>IFERROR(IF($AE587&gt;$AE586,VLOOKUP($AC587+AM$1,STOCK!$F$10:$AB$209,17,0),IF($AE587=$AE586,(IF(BM586&gt;=1,BM586-COUNTIFS($AE586:$AE586,$AC587,AM586:AM586,$AI$2),0)),0)),0)</f>
        <v>0</v>
      </c>
      <c r="BN587" s="1">
        <f>IFERROR(IF($AE587&gt;$AE586,VLOOKUP($AC587+AN$1,STOCK!$F$10:$AB$209,17,0),IF($AE587=$AE586,(IF(BN586&gt;=1,BN586-COUNTIFS($AE586:$AE586,$AC587,AN586:AN586,$AI$2),0)),0)),0)</f>
        <v>0</v>
      </c>
      <c r="BO587" s="1">
        <f>IFERROR(IF($AE587&gt;$AE586,VLOOKUP($AC587+AO$1,STOCK!$F$10:$AB$209,17,0),IF($AE587=$AE586,(IF(BO586&gt;=1,BO586-COUNTIFS($AE586:$AE586,$AC587,AO586:AO586,$AI$2),0)),0)),0)</f>
        <v>0</v>
      </c>
      <c r="BP587" s="1">
        <f>IFERROR(IF($AE587&gt;$AE586,VLOOKUP($AC587+AP$1,STOCK!$F$10:$AB$209,17,0),IF($AE587=$AE586,(IF(BP586&gt;=1,BP586-COUNTIFS($AE586:$AE586,$AC587,AP586:AP586,$AI$2),0)),0)),0)</f>
        <v>0</v>
      </c>
      <c r="BQ587" s="1">
        <f>IFERROR(IF($AE587&gt;$AE586,VLOOKUP($AC587+AQ$1,STOCK!$F$10:$AB$209,17,0),IF($AE587=$AE586,(IF(BQ586&gt;=1,BQ586-COUNTIFS($AE586:$AE586,$AC587,AQ586:AQ586,$AI$2),0)),0)),0)</f>
        <v>0</v>
      </c>
      <c r="BR587" s="1">
        <f>IFERROR(IF($AE587&gt;$AE586,VLOOKUP($AC587+AR$1,STOCK!$F$10:$AB$209,17,0),IF($AE587=$AE586,(IF(BR586&gt;=1,BR586-COUNTIFS($AE586:$AE586,$AC587,AR586:AR586,$AI$2),0)),0)),0)</f>
        <v>0</v>
      </c>
      <c r="BS587" s="1">
        <f>IFERROR(IF($AE587&gt;$AE586,VLOOKUP($AC587+AS$1,STOCK!$F$10:$AB$209,17,0),IF($AE587=$AE586,(IF(BS586&gt;=1,BS586-COUNTIFS($AE586:$AE586,$AC587,AS586:AS586,$AI$2),0)),0)),0)</f>
        <v>0</v>
      </c>
      <c r="BT587" s="1">
        <f>IFERROR(IF($AE587&gt;$AE586,VLOOKUP($AC587+AT$1,STOCK!$F$10:$AB$209,17,0),IF($AE587=$AE586,(IF(BT586&gt;=1,BT586-COUNTIFS($AE586:$AE586,$AC587,AT586:AT586,$AI$2),0)),0)),0)</f>
        <v>0</v>
      </c>
      <c r="BU587" s="1">
        <f>IFERROR(IF($AE587&gt;$AE586,VLOOKUP($AC587+AU$1,STOCK!$F$10:$AB$209,17,0),IF($AE587=$AE586,(IF(BU586&gt;=1,BU586-COUNTIFS($AE586:$AE586,$AC587,AU586:AU586,$AI$2),0)),0)),0)</f>
        <v>0</v>
      </c>
      <c r="BV587" s="1">
        <f>IFERROR(IF($AE587&gt;$AE586,VLOOKUP($AC587+AV$1,STOCK!$F$10:$AB$209,17,0),IF($AE587=$AE586,(IF(BV586&gt;=1,BV586-COUNTIFS($AE586:$AE586,$AC587,AV586:AV586,$AI$2),0)),0)),0)</f>
        <v>0</v>
      </c>
      <c r="BW587" s="1">
        <f>IFERROR(IF($AE587&gt;$AE586,VLOOKUP($AC587+AW$1,STOCK!$F$10:$AB$209,17,0),IF($AE587=$AE586,(IF(BW586&gt;=1,BW586-COUNTIFS($AE586:$AE586,$AC587,AW586:AW586,$AI$2),0)),0)),0)</f>
        <v>0</v>
      </c>
      <c r="BX587" s="1">
        <f>IFERROR(IF($AE587&gt;$AE586,VLOOKUP($AC587+AX$1,STOCK!$F$10:$AB$209,17,0),IF($AE587=$AE586,(IF(BX586&gt;=1,BX586-COUNTIFS($AE586:$AE586,$AC587,AX586:AX586,$AI$2),0)),0)),0)</f>
        <v>0</v>
      </c>
    </row>
    <row r="588" spans="29:76" x14ac:dyDescent="0.25">
      <c r="AC588" s="1">
        <f t="shared" si="140"/>
        <v>0</v>
      </c>
      <c r="AD588" s="1">
        <f>IFERROR(IF(LEN(AK588)&gt;=1,VLOOKUP(HLOOKUP(AK588,PROFILE!$K$5:$V$8,4,0),PROFILE!$F$1:$G$3,2,0),0),0)</f>
        <v>0</v>
      </c>
      <c r="AE588" s="1">
        <f t="shared" si="141"/>
        <v>0</v>
      </c>
      <c r="AF588" s="1">
        <v>575</v>
      </c>
      <c r="AI588" s="1" t="str">
        <f>IFERROR(IF($AH588&gt;=1,VLOOKUP($AG588,STUDENT!$O$8:$Z$1507,3,0),""),"")</f>
        <v/>
      </c>
      <c r="AJ588" s="1" t="str">
        <f>IFERROR(IF($AH588&gt;=1,VLOOKUP($AG588,STUDENT!$O$8:$Z$1507,4,0),""),"")</f>
        <v/>
      </c>
      <c r="AK588" s="1" t="str">
        <f>IFERROR(IF($AH588&gt;=1,VLOOKUP($AG588,STUDENT!$O$8:$Z$1507,6,0),""),"")</f>
        <v/>
      </c>
      <c r="AL588" s="1" t="str">
        <f t="shared" si="142"/>
        <v/>
      </c>
      <c r="AM588" s="1" t="str">
        <f t="shared" si="143"/>
        <v/>
      </c>
      <c r="AN588" s="1" t="str">
        <f t="shared" si="144"/>
        <v/>
      </c>
      <c r="AO588" s="1" t="str">
        <f t="shared" si="145"/>
        <v/>
      </c>
      <c r="AP588" s="1" t="str">
        <f t="shared" si="146"/>
        <v/>
      </c>
      <c r="AQ588" s="1" t="str">
        <f t="shared" si="147"/>
        <v/>
      </c>
      <c r="AR588" s="1" t="str">
        <f t="shared" si="148"/>
        <v/>
      </c>
      <c r="AS588" s="1" t="str">
        <f t="shared" si="149"/>
        <v/>
      </c>
      <c r="AT588" s="1" t="str">
        <f t="shared" si="150"/>
        <v/>
      </c>
      <c r="AU588" s="1" t="str">
        <f t="shared" si="151"/>
        <v/>
      </c>
      <c r="AV588" s="1" t="str">
        <f t="shared" si="152"/>
        <v/>
      </c>
      <c r="AW588" s="1" t="str">
        <f t="shared" si="153"/>
        <v/>
      </c>
      <c r="AX588" s="1" t="str">
        <f t="shared" si="154"/>
        <v/>
      </c>
      <c r="AY588" s="1">
        <f>IFERROR(IF($AE588&gt;$AE587,VLOOKUP($AC588+AL$1,STOCK!$F$10:$AB$209,16,0),IF($AE588=$AE587,(IF(AY587&gt;=1,AY587-COUNTIFS($AE587:$AE587,$AC588,AL587:AL587,$AI$1),0)),0)),0)</f>
        <v>0</v>
      </c>
      <c r="AZ588" s="1">
        <f>IFERROR(IF($AE588&gt;$AE587,VLOOKUP($AC588+AM$1,STOCK!$F$10:$AB$209,16,0),IF($AE588=$AE587,(IF(AZ587&gt;=1,AZ587-COUNTIFS($AE587:$AE587,$AC588,AM587:AM587,$AI$1),0)),0)),0)</f>
        <v>0</v>
      </c>
      <c r="BA588" s="1">
        <f>IFERROR(IF($AE588&gt;$AE587,VLOOKUP($AC588+AN$1,STOCK!$F$10:$AB$209,16,0),IF($AE588=$AE587,(IF(BA587&gt;=1,BA587-COUNTIFS($AE587:$AE587,$AC588,AN587:AN587,$AI$1),0)),0)),0)</f>
        <v>0</v>
      </c>
      <c r="BB588" s="1">
        <f>IFERROR(IF($AE588&gt;$AE587,VLOOKUP($AC588+AO$1,STOCK!$F$10:$AB$209,16,0),IF($AE588=$AE587,(IF(BB587&gt;=1,BB587-COUNTIFS($AE587:$AE587,$AC588,AO587:AO587,$AI$1),0)),0)),0)</f>
        <v>0</v>
      </c>
      <c r="BC588" s="1">
        <f>IFERROR(IF($AE588&gt;$AE587,VLOOKUP($AC588+AP$1,STOCK!$F$10:$AB$209,16,0),IF($AE588=$AE587,(IF(BC587&gt;=1,BC587-COUNTIFS($AE587:$AE587,$AC588,AP587:AP587,$AI$1),0)),0)),0)</f>
        <v>0</v>
      </c>
      <c r="BD588" s="1">
        <f>IFERROR(IF($AE588&gt;$AE587,VLOOKUP($AC588+AQ$1,STOCK!$F$10:$AB$209,16,0),IF($AE588=$AE587,(IF(BD587&gt;=1,BD587-COUNTIFS($AE587:$AE587,$AC588,AQ587:AQ587,$AI$1),0)),0)),0)</f>
        <v>0</v>
      </c>
      <c r="BE588" s="1">
        <f>IFERROR(IF($AE588&gt;$AE587,VLOOKUP($AC588+AR$1,STOCK!$F$10:$AB$209,16,0),IF($AE588=$AE587,(IF(BE587&gt;=1,BE587-COUNTIFS($AE587:$AE587,$AC588,AR587:AR587,$AI$1),0)),0)),0)</f>
        <v>0</v>
      </c>
      <c r="BF588" s="1">
        <f>IFERROR(IF($AE588&gt;$AE587,VLOOKUP($AC588+AS$1,STOCK!$F$10:$AB$209,16,0),IF($AE588=$AE587,(IF(BF587&gt;=1,BF587-COUNTIFS($AE587:$AE587,$AC588,AS587:AS587,$AI$1),0)),0)),0)</f>
        <v>0</v>
      </c>
      <c r="BG588" s="1">
        <f>IFERROR(IF($AE588&gt;$AE587,VLOOKUP($AC588+AT$1,STOCK!$F$10:$AB$209,16,0),IF($AE588=$AE587,(IF(BG587&gt;=1,BG587-COUNTIFS($AE587:$AE587,$AC588,AT587:AT587,$AI$1),0)),0)),0)</f>
        <v>0</v>
      </c>
      <c r="BH588" s="1">
        <f>IFERROR(IF($AE588&gt;$AE587,VLOOKUP($AC588+AU$1,STOCK!$F$10:$AB$209,16,0),IF($AE588=$AE587,(IF(BH587&gt;=1,BH587-COUNTIFS($AE587:$AE587,$AC588,AU587:AU587,$AI$1),0)),0)),0)</f>
        <v>0</v>
      </c>
      <c r="BI588" s="1">
        <f>IFERROR(IF($AE588&gt;$AE587,VLOOKUP($AC588+AV$1,STOCK!$F$10:$AB$209,16,0),IF($AE588=$AE587,(IF(BI587&gt;=1,BI587-COUNTIFS($AE587:$AE587,$AC588,AV587:AV587,$AI$1),0)),0)),0)</f>
        <v>0</v>
      </c>
      <c r="BJ588" s="1">
        <f>IFERROR(IF($AE588&gt;$AE587,VLOOKUP($AC588+AW$1,STOCK!$F$10:$AB$209,16,0),IF($AE588=$AE587,(IF(BJ587&gt;=1,BJ587-COUNTIFS($AE587:$AE587,$AC588,AW587:AW587,$AI$1),0)),0)),0)</f>
        <v>0</v>
      </c>
      <c r="BK588" s="1">
        <f>IFERROR(IF($AE588&gt;$AE587,VLOOKUP($AC588+AX$1,STOCK!$F$10:$AB$209,16,0),IF($AE588=$AE587,(IF(BK587&gt;=1,BK587-COUNTIFS($AE587:$AE587,$AC588,AX587:AX587,$AI$1),0)),0)),0)</f>
        <v>0</v>
      </c>
      <c r="BL588" s="1">
        <f>IFERROR(IF($AE588&gt;$AE587,VLOOKUP($AC588+AL$1,STOCK!$F$10:$AB$209,17,0),IF($AE588=$AE587,(IF(BL587&gt;=1,BL587-COUNTIFS($AE587:$AE587,$AC588,AL587:AL587,$AI$2),0)),0)),0)</f>
        <v>0</v>
      </c>
      <c r="BM588" s="1">
        <f>IFERROR(IF($AE588&gt;$AE587,VLOOKUP($AC588+AM$1,STOCK!$F$10:$AB$209,17,0),IF($AE588=$AE587,(IF(BM587&gt;=1,BM587-COUNTIFS($AE587:$AE587,$AC588,AM587:AM587,$AI$2),0)),0)),0)</f>
        <v>0</v>
      </c>
      <c r="BN588" s="1">
        <f>IFERROR(IF($AE588&gt;$AE587,VLOOKUP($AC588+AN$1,STOCK!$F$10:$AB$209,17,0),IF($AE588=$AE587,(IF(BN587&gt;=1,BN587-COUNTIFS($AE587:$AE587,$AC588,AN587:AN587,$AI$2),0)),0)),0)</f>
        <v>0</v>
      </c>
      <c r="BO588" s="1">
        <f>IFERROR(IF($AE588&gt;$AE587,VLOOKUP($AC588+AO$1,STOCK!$F$10:$AB$209,17,0),IF($AE588=$AE587,(IF(BO587&gt;=1,BO587-COUNTIFS($AE587:$AE587,$AC588,AO587:AO587,$AI$2),0)),0)),0)</f>
        <v>0</v>
      </c>
      <c r="BP588" s="1">
        <f>IFERROR(IF($AE588&gt;$AE587,VLOOKUP($AC588+AP$1,STOCK!$F$10:$AB$209,17,0),IF($AE588=$AE587,(IF(BP587&gt;=1,BP587-COUNTIFS($AE587:$AE587,$AC588,AP587:AP587,$AI$2),0)),0)),0)</f>
        <v>0</v>
      </c>
      <c r="BQ588" s="1">
        <f>IFERROR(IF($AE588&gt;$AE587,VLOOKUP($AC588+AQ$1,STOCK!$F$10:$AB$209,17,0),IF($AE588=$AE587,(IF(BQ587&gt;=1,BQ587-COUNTIFS($AE587:$AE587,$AC588,AQ587:AQ587,$AI$2),0)),0)),0)</f>
        <v>0</v>
      </c>
      <c r="BR588" s="1">
        <f>IFERROR(IF($AE588&gt;$AE587,VLOOKUP($AC588+AR$1,STOCK!$F$10:$AB$209,17,0),IF($AE588=$AE587,(IF(BR587&gt;=1,BR587-COUNTIFS($AE587:$AE587,$AC588,AR587:AR587,$AI$2),0)),0)),0)</f>
        <v>0</v>
      </c>
      <c r="BS588" s="1">
        <f>IFERROR(IF($AE588&gt;$AE587,VLOOKUP($AC588+AS$1,STOCK!$F$10:$AB$209,17,0),IF($AE588=$AE587,(IF(BS587&gt;=1,BS587-COUNTIFS($AE587:$AE587,$AC588,AS587:AS587,$AI$2),0)),0)),0)</f>
        <v>0</v>
      </c>
      <c r="BT588" s="1">
        <f>IFERROR(IF($AE588&gt;$AE587,VLOOKUP($AC588+AT$1,STOCK!$F$10:$AB$209,17,0),IF($AE588=$AE587,(IF(BT587&gt;=1,BT587-COUNTIFS($AE587:$AE587,$AC588,AT587:AT587,$AI$2),0)),0)),0)</f>
        <v>0</v>
      </c>
      <c r="BU588" s="1">
        <f>IFERROR(IF($AE588&gt;$AE587,VLOOKUP($AC588+AU$1,STOCK!$F$10:$AB$209,17,0),IF($AE588=$AE587,(IF(BU587&gt;=1,BU587-COUNTIFS($AE587:$AE587,$AC588,AU587:AU587,$AI$2),0)),0)),0)</f>
        <v>0</v>
      </c>
      <c r="BV588" s="1">
        <f>IFERROR(IF($AE588&gt;$AE587,VLOOKUP($AC588+AV$1,STOCK!$F$10:$AB$209,17,0),IF($AE588=$AE587,(IF(BV587&gt;=1,BV587-COUNTIFS($AE587:$AE587,$AC588,AV587:AV587,$AI$2),0)),0)),0)</f>
        <v>0</v>
      </c>
      <c r="BW588" s="1">
        <f>IFERROR(IF($AE588&gt;$AE587,VLOOKUP($AC588+AW$1,STOCK!$F$10:$AB$209,17,0),IF($AE588=$AE587,(IF(BW587&gt;=1,BW587-COUNTIFS($AE587:$AE587,$AC588,AW587:AW587,$AI$2),0)),0)),0)</f>
        <v>0</v>
      </c>
      <c r="BX588" s="1">
        <f>IFERROR(IF($AE588&gt;$AE587,VLOOKUP($AC588+AX$1,STOCK!$F$10:$AB$209,17,0),IF($AE588=$AE587,(IF(BX587&gt;=1,BX587-COUNTIFS($AE587:$AE587,$AC588,AX587:AX587,$AI$2),0)),0)),0)</f>
        <v>0</v>
      </c>
    </row>
    <row r="589" spans="29:76" x14ac:dyDescent="0.25">
      <c r="AC589" s="1">
        <f t="shared" si="140"/>
        <v>0</v>
      </c>
      <c r="AD589" s="1">
        <f>IFERROR(IF(LEN(AK589)&gt;=1,VLOOKUP(HLOOKUP(AK589,PROFILE!$K$5:$V$8,4,0),PROFILE!$F$1:$G$3,2,0),0),0)</f>
        <v>0</v>
      </c>
      <c r="AE589" s="1">
        <f t="shared" si="141"/>
        <v>0</v>
      </c>
      <c r="AF589" s="1">
        <v>576</v>
      </c>
      <c r="AI589" s="1" t="str">
        <f>IFERROR(IF($AH589&gt;=1,VLOOKUP($AG589,STUDENT!$O$8:$Z$1507,3,0),""),"")</f>
        <v/>
      </c>
      <c r="AJ589" s="1" t="str">
        <f>IFERROR(IF($AH589&gt;=1,VLOOKUP($AG589,STUDENT!$O$8:$Z$1507,4,0),""),"")</f>
        <v/>
      </c>
      <c r="AK589" s="1" t="str">
        <f>IFERROR(IF($AH589&gt;=1,VLOOKUP($AG589,STUDENT!$O$8:$Z$1507,6,0),""),"")</f>
        <v/>
      </c>
      <c r="AL589" s="1" t="str">
        <f t="shared" si="142"/>
        <v/>
      </c>
      <c r="AM589" s="1" t="str">
        <f t="shared" si="143"/>
        <v/>
      </c>
      <c r="AN589" s="1" t="str">
        <f t="shared" si="144"/>
        <v/>
      </c>
      <c r="AO589" s="1" t="str">
        <f t="shared" si="145"/>
        <v/>
      </c>
      <c r="AP589" s="1" t="str">
        <f t="shared" si="146"/>
        <v/>
      </c>
      <c r="AQ589" s="1" t="str">
        <f t="shared" si="147"/>
        <v/>
      </c>
      <c r="AR589" s="1" t="str">
        <f t="shared" si="148"/>
        <v/>
      </c>
      <c r="AS589" s="1" t="str">
        <f t="shared" si="149"/>
        <v/>
      </c>
      <c r="AT589" s="1" t="str">
        <f t="shared" si="150"/>
        <v/>
      </c>
      <c r="AU589" s="1" t="str">
        <f t="shared" si="151"/>
        <v/>
      </c>
      <c r="AV589" s="1" t="str">
        <f t="shared" si="152"/>
        <v/>
      </c>
      <c r="AW589" s="1" t="str">
        <f t="shared" si="153"/>
        <v/>
      </c>
      <c r="AX589" s="1" t="str">
        <f t="shared" si="154"/>
        <v/>
      </c>
      <c r="AY589" s="1">
        <f>IFERROR(IF($AE589&gt;$AE588,VLOOKUP($AC589+AL$1,STOCK!$F$10:$AB$209,16,0),IF($AE589=$AE588,(IF(AY588&gt;=1,AY588-COUNTIFS($AE588:$AE588,$AC589,AL588:AL588,$AI$1),0)),0)),0)</f>
        <v>0</v>
      </c>
      <c r="AZ589" s="1">
        <f>IFERROR(IF($AE589&gt;$AE588,VLOOKUP($AC589+AM$1,STOCK!$F$10:$AB$209,16,0),IF($AE589=$AE588,(IF(AZ588&gt;=1,AZ588-COUNTIFS($AE588:$AE588,$AC589,AM588:AM588,$AI$1),0)),0)),0)</f>
        <v>0</v>
      </c>
      <c r="BA589" s="1">
        <f>IFERROR(IF($AE589&gt;$AE588,VLOOKUP($AC589+AN$1,STOCK!$F$10:$AB$209,16,0),IF($AE589=$AE588,(IF(BA588&gt;=1,BA588-COUNTIFS($AE588:$AE588,$AC589,AN588:AN588,$AI$1),0)),0)),0)</f>
        <v>0</v>
      </c>
      <c r="BB589" s="1">
        <f>IFERROR(IF($AE589&gt;$AE588,VLOOKUP($AC589+AO$1,STOCK!$F$10:$AB$209,16,0),IF($AE589=$AE588,(IF(BB588&gt;=1,BB588-COUNTIFS($AE588:$AE588,$AC589,AO588:AO588,$AI$1),0)),0)),0)</f>
        <v>0</v>
      </c>
      <c r="BC589" s="1">
        <f>IFERROR(IF($AE589&gt;$AE588,VLOOKUP($AC589+AP$1,STOCK!$F$10:$AB$209,16,0),IF($AE589=$AE588,(IF(BC588&gt;=1,BC588-COUNTIFS($AE588:$AE588,$AC589,AP588:AP588,$AI$1),0)),0)),0)</f>
        <v>0</v>
      </c>
      <c r="BD589" s="1">
        <f>IFERROR(IF($AE589&gt;$AE588,VLOOKUP($AC589+AQ$1,STOCK!$F$10:$AB$209,16,0),IF($AE589=$AE588,(IF(BD588&gt;=1,BD588-COUNTIFS($AE588:$AE588,$AC589,AQ588:AQ588,$AI$1),0)),0)),0)</f>
        <v>0</v>
      </c>
      <c r="BE589" s="1">
        <f>IFERROR(IF($AE589&gt;$AE588,VLOOKUP($AC589+AR$1,STOCK!$F$10:$AB$209,16,0),IF($AE589=$AE588,(IF(BE588&gt;=1,BE588-COUNTIFS($AE588:$AE588,$AC589,AR588:AR588,$AI$1),0)),0)),0)</f>
        <v>0</v>
      </c>
      <c r="BF589" s="1">
        <f>IFERROR(IF($AE589&gt;$AE588,VLOOKUP($AC589+AS$1,STOCK!$F$10:$AB$209,16,0),IF($AE589=$AE588,(IF(BF588&gt;=1,BF588-COUNTIFS($AE588:$AE588,$AC589,AS588:AS588,$AI$1),0)),0)),0)</f>
        <v>0</v>
      </c>
      <c r="BG589" s="1">
        <f>IFERROR(IF($AE589&gt;$AE588,VLOOKUP($AC589+AT$1,STOCK!$F$10:$AB$209,16,0),IF($AE589=$AE588,(IF(BG588&gt;=1,BG588-COUNTIFS($AE588:$AE588,$AC589,AT588:AT588,$AI$1),0)),0)),0)</f>
        <v>0</v>
      </c>
      <c r="BH589" s="1">
        <f>IFERROR(IF($AE589&gt;$AE588,VLOOKUP($AC589+AU$1,STOCK!$F$10:$AB$209,16,0),IF($AE589=$AE588,(IF(BH588&gt;=1,BH588-COUNTIFS($AE588:$AE588,$AC589,AU588:AU588,$AI$1),0)),0)),0)</f>
        <v>0</v>
      </c>
      <c r="BI589" s="1">
        <f>IFERROR(IF($AE589&gt;$AE588,VLOOKUP($AC589+AV$1,STOCK!$F$10:$AB$209,16,0),IF($AE589=$AE588,(IF(BI588&gt;=1,BI588-COUNTIFS($AE588:$AE588,$AC589,AV588:AV588,$AI$1),0)),0)),0)</f>
        <v>0</v>
      </c>
      <c r="BJ589" s="1">
        <f>IFERROR(IF($AE589&gt;$AE588,VLOOKUP($AC589+AW$1,STOCK!$F$10:$AB$209,16,0),IF($AE589=$AE588,(IF(BJ588&gt;=1,BJ588-COUNTIFS($AE588:$AE588,$AC589,AW588:AW588,$AI$1),0)),0)),0)</f>
        <v>0</v>
      </c>
      <c r="BK589" s="1">
        <f>IFERROR(IF($AE589&gt;$AE588,VLOOKUP($AC589+AX$1,STOCK!$F$10:$AB$209,16,0),IF($AE589=$AE588,(IF(BK588&gt;=1,BK588-COUNTIFS($AE588:$AE588,$AC589,AX588:AX588,$AI$1),0)),0)),0)</f>
        <v>0</v>
      </c>
      <c r="BL589" s="1">
        <f>IFERROR(IF($AE589&gt;$AE588,VLOOKUP($AC589+AL$1,STOCK!$F$10:$AB$209,17,0),IF($AE589=$AE588,(IF(BL588&gt;=1,BL588-COUNTIFS($AE588:$AE588,$AC589,AL588:AL588,$AI$2),0)),0)),0)</f>
        <v>0</v>
      </c>
      <c r="BM589" s="1">
        <f>IFERROR(IF($AE589&gt;$AE588,VLOOKUP($AC589+AM$1,STOCK!$F$10:$AB$209,17,0),IF($AE589=$AE588,(IF(BM588&gt;=1,BM588-COUNTIFS($AE588:$AE588,$AC589,AM588:AM588,$AI$2),0)),0)),0)</f>
        <v>0</v>
      </c>
      <c r="BN589" s="1">
        <f>IFERROR(IF($AE589&gt;$AE588,VLOOKUP($AC589+AN$1,STOCK!$F$10:$AB$209,17,0),IF($AE589=$AE588,(IF(BN588&gt;=1,BN588-COUNTIFS($AE588:$AE588,$AC589,AN588:AN588,$AI$2),0)),0)),0)</f>
        <v>0</v>
      </c>
      <c r="BO589" s="1">
        <f>IFERROR(IF($AE589&gt;$AE588,VLOOKUP($AC589+AO$1,STOCK!$F$10:$AB$209,17,0),IF($AE589=$AE588,(IF(BO588&gt;=1,BO588-COUNTIFS($AE588:$AE588,$AC589,AO588:AO588,$AI$2),0)),0)),0)</f>
        <v>0</v>
      </c>
      <c r="BP589" s="1">
        <f>IFERROR(IF($AE589&gt;$AE588,VLOOKUP($AC589+AP$1,STOCK!$F$10:$AB$209,17,0),IF($AE589=$AE588,(IF(BP588&gt;=1,BP588-COUNTIFS($AE588:$AE588,$AC589,AP588:AP588,$AI$2),0)),0)),0)</f>
        <v>0</v>
      </c>
      <c r="BQ589" s="1">
        <f>IFERROR(IF($AE589&gt;$AE588,VLOOKUP($AC589+AQ$1,STOCK!$F$10:$AB$209,17,0),IF($AE589=$AE588,(IF(BQ588&gt;=1,BQ588-COUNTIFS($AE588:$AE588,$AC589,AQ588:AQ588,$AI$2),0)),0)),0)</f>
        <v>0</v>
      </c>
      <c r="BR589" s="1">
        <f>IFERROR(IF($AE589&gt;$AE588,VLOOKUP($AC589+AR$1,STOCK!$F$10:$AB$209,17,0),IF($AE589=$AE588,(IF(BR588&gt;=1,BR588-COUNTIFS($AE588:$AE588,$AC589,AR588:AR588,$AI$2),0)),0)),0)</f>
        <v>0</v>
      </c>
      <c r="BS589" s="1">
        <f>IFERROR(IF($AE589&gt;$AE588,VLOOKUP($AC589+AS$1,STOCK!$F$10:$AB$209,17,0),IF($AE589=$AE588,(IF(BS588&gt;=1,BS588-COUNTIFS($AE588:$AE588,$AC589,AS588:AS588,$AI$2),0)),0)),0)</f>
        <v>0</v>
      </c>
      <c r="BT589" s="1">
        <f>IFERROR(IF($AE589&gt;$AE588,VLOOKUP($AC589+AT$1,STOCK!$F$10:$AB$209,17,0),IF($AE589=$AE588,(IF(BT588&gt;=1,BT588-COUNTIFS($AE588:$AE588,$AC589,AT588:AT588,$AI$2),0)),0)),0)</f>
        <v>0</v>
      </c>
      <c r="BU589" s="1">
        <f>IFERROR(IF($AE589&gt;$AE588,VLOOKUP($AC589+AU$1,STOCK!$F$10:$AB$209,17,0),IF($AE589=$AE588,(IF(BU588&gt;=1,BU588-COUNTIFS($AE588:$AE588,$AC589,AU588:AU588,$AI$2),0)),0)),0)</f>
        <v>0</v>
      </c>
      <c r="BV589" s="1">
        <f>IFERROR(IF($AE589&gt;$AE588,VLOOKUP($AC589+AV$1,STOCK!$F$10:$AB$209,17,0),IF($AE589=$AE588,(IF(BV588&gt;=1,BV588-COUNTIFS($AE588:$AE588,$AC589,AV588:AV588,$AI$2),0)),0)),0)</f>
        <v>0</v>
      </c>
      <c r="BW589" s="1">
        <f>IFERROR(IF($AE589&gt;$AE588,VLOOKUP($AC589+AW$1,STOCK!$F$10:$AB$209,17,0),IF($AE589=$AE588,(IF(BW588&gt;=1,BW588-COUNTIFS($AE588:$AE588,$AC589,AW588:AW588,$AI$2),0)),0)),0)</f>
        <v>0</v>
      </c>
      <c r="BX589" s="1">
        <f>IFERROR(IF($AE589&gt;$AE588,VLOOKUP($AC589+AX$1,STOCK!$F$10:$AB$209,17,0),IF($AE589=$AE588,(IF(BX588&gt;=1,BX588-COUNTIFS($AE588:$AE588,$AC589,AX588:AX588,$AI$2),0)),0)),0)</f>
        <v>0</v>
      </c>
    </row>
    <row r="590" spans="29:76" x14ac:dyDescent="0.25">
      <c r="AC590" s="1">
        <f t="shared" si="140"/>
        <v>0</v>
      </c>
      <c r="AD590" s="1">
        <f>IFERROR(IF(LEN(AK590)&gt;=1,VLOOKUP(HLOOKUP(AK590,PROFILE!$K$5:$V$8,4,0),PROFILE!$F$1:$G$3,2,0),0),0)</f>
        <v>0</v>
      </c>
      <c r="AE590" s="1">
        <f t="shared" si="141"/>
        <v>0</v>
      </c>
      <c r="AF590" s="1">
        <v>577</v>
      </c>
      <c r="AI590" s="1" t="str">
        <f>IFERROR(IF($AH590&gt;=1,VLOOKUP($AG590,STUDENT!$O$8:$Z$1507,3,0),""),"")</f>
        <v/>
      </c>
      <c r="AJ590" s="1" t="str">
        <f>IFERROR(IF($AH590&gt;=1,VLOOKUP($AG590,STUDENT!$O$8:$Z$1507,4,0),""),"")</f>
        <v/>
      </c>
      <c r="AK590" s="1" t="str">
        <f>IFERROR(IF($AH590&gt;=1,VLOOKUP($AG590,STUDENT!$O$8:$Z$1507,6,0),""),"")</f>
        <v/>
      </c>
      <c r="AL590" s="1" t="str">
        <f t="shared" si="142"/>
        <v/>
      </c>
      <c r="AM590" s="1" t="str">
        <f t="shared" si="143"/>
        <v/>
      </c>
      <c r="AN590" s="1" t="str">
        <f t="shared" si="144"/>
        <v/>
      </c>
      <c r="AO590" s="1" t="str">
        <f t="shared" si="145"/>
        <v/>
      </c>
      <c r="AP590" s="1" t="str">
        <f t="shared" si="146"/>
        <v/>
      </c>
      <c r="AQ590" s="1" t="str">
        <f t="shared" si="147"/>
        <v/>
      </c>
      <c r="AR590" s="1" t="str">
        <f t="shared" si="148"/>
        <v/>
      </c>
      <c r="AS590" s="1" t="str">
        <f t="shared" si="149"/>
        <v/>
      </c>
      <c r="AT590" s="1" t="str">
        <f t="shared" si="150"/>
        <v/>
      </c>
      <c r="AU590" s="1" t="str">
        <f t="shared" si="151"/>
        <v/>
      </c>
      <c r="AV590" s="1" t="str">
        <f t="shared" si="152"/>
        <v/>
      </c>
      <c r="AW590" s="1" t="str">
        <f t="shared" si="153"/>
        <v/>
      </c>
      <c r="AX590" s="1" t="str">
        <f t="shared" si="154"/>
        <v/>
      </c>
      <c r="AY590" s="1">
        <f>IFERROR(IF($AE590&gt;$AE589,VLOOKUP($AC590+AL$1,STOCK!$F$10:$AB$209,16,0),IF($AE590=$AE589,(IF(AY589&gt;=1,AY589-COUNTIFS($AE589:$AE589,$AC590,AL589:AL589,$AI$1),0)),0)),0)</f>
        <v>0</v>
      </c>
      <c r="AZ590" s="1">
        <f>IFERROR(IF($AE590&gt;$AE589,VLOOKUP($AC590+AM$1,STOCK!$F$10:$AB$209,16,0),IF($AE590=$AE589,(IF(AZ589&gt;=1,AZ589-COUNTIFS($AE589:$AE589,$AC590,AM589:AM589,$AI$1),0)),0)),0)</f>
        <v>0</v>
      </c>
      <c r="BA590" s="1">
        <f>IFERROR(IF($AE590&gt;$AE589,VLOOKUP($AC590+AN$1,STOCK!$F$10:$AB$209,16,0),IF($AE590=$AE589,(IF(BA589&gt;=1,BA589-COUNTIFS($AE589:$AE589,$AC590,AN589:AN589,$AI$1),0)),0)),0)</f>
        <v>0</v>
      </c>
      <c r="BB590" s="1">
        <f>IFERROR(IF($AE590&gt;$AE589,VLOOKUP($AC590+AO$1,STOCK!$F$10:$AB$209,16,0),IF($AE590=$AE589,(IF(BB589&gt;=1,BB589-COUNTIFS($AE589:$AE589,$AC590,AO589:AO589,$AI$1),0)),0)),0)</f>
        <v>0</v>
      </c>
      <c r="BC590" s="1">
        <f>IFERROR(IF($AE590&gt;$AE589,VLOOKUP($AC590+AP$1,STOCK!$F$10:$AB$209,16,0),IF($AE590=$AE589,(IF(BC589&gt;=1,BC589-COUNTIFS($AE589:$AE589,$AC590,AP589:AP589,$AI$1),0)),0)),0)</f>
        <v>0</v>
      </c>
      <c r="BD590" s="1">
        <f>IFERROR(IF($AE590&gt;$AE589,VLOOKUP($AC590+AQ$1,STOCK!$F$10:$AB$209,16,0),IF($AE590=$AE589,(IF(BD589&gt;=1,BD589-COUNTIFS($AE589:$AE589,$AC590,AQ589:AQ589,$AI$1),0)),0)),0)</f>
        <v>0</v>
      </c>
      <c r="BE590" s="1">
        <f>IFERROR(IF($AE590&gt;$AE589,VLOOKUP($AC590+AR$1,STOCK!$F$10:$AB$209,16,0),IF($AE590=$AE589,(IF(BE589&gt;=1,BE589-COUNTIFS($AE589:$AE589,$AC590,AR589:AR589,$AI$1),0)),0)),0)</f>
        <v>0</v>
      </c>
      <c r="BF590" s="1">
        <f>IFERROR(IF($AE590&gt;$AE589,VLOOKUP($AC590+AS$1,STOCK!$F$10:$AB$209,16,0),IF($AE590=$AE589,(IF(BF589&gt;=1,BF589-COUNTIFS($AE589:$AE589,$AC590,AS589:AS589,$AI$1),0)),0)),0)</f>
        <v>0</v>
      </c>
      <c r="BG590" s="1">
        <f>IFERROR(IF($AE590&gt;$AE589,VLOOKUP($AC590+AT$1,STOCK!$F$10:$AB$209,16,0),IF($AE590=$AE589,(IF(BG589&gt;=1,BG589-COUNTIFS($AE589:$AE589,$AC590,AT589:AT589,$AI$1),0)),0)),0)</f>
        <v>0</v>
      </c>
      <c r="BH590" s="1">
        <f>IFERROR(IF($AE590&gt;$AE589,VLOOKUP($AC590+AU$1,STOCK!$F$10:$AB$209,16,0),IF($AE590=$AE589,(IF(BH589&gt;=1,BH589-COUNTIFS($AE589:$AE589,$AC590,AU589:AU589,$AI$1),0)),0)),0)</f>
        <v>0</v>
      </c>
      <c r="BI590" s="1">
        <f>IFERROR(IF($AE590&gt;$AE589,VLOOKUP($AC590+AV$1,STOCK!$F$10:$AB$209,16,0),IF($AE590=$AE589,(IF(BI589&gt;=1,BI589-COUNTIFS($AE589:$AE589,$AC590,AV589:AV589,$AI$1),0)),0)),0)</f>
        <v>0</v>
      </c>
      <c r="BJ590" s="1">
        <f>IFERROR(IF($AE590&gt;$AE589,VLOOKUP($AC590+AW$1,STOCK!$F$10:$AB$209,16,0),IF($AE590=$AE589,(IF(BJ589&gt;=1,BJ589-COUNTIFS($AE589:$AE589,$AC590,AW589:AW589,$AI$1),0)),0)),0)</f>
        <v>0</v>
      </c>
      <c r="BK590" s="1">
        <f>IFERROR(IF($AE590&gt;$AE589,VLOOKUP($AC590+AX$1,STOCK!$F$10:$AB$209,16,0),IF($AE590=$AE589,(IF(BK589&gt;=1,BK589-COUNTIFS($AE589:$AE589,$AC590,AX589:AX589,$AI$1),0)),0)),0)</f>
        <v>0</v>
      </c>
      <c r="BL590" s="1">
        <f>IFERROR(IF($AE590&gt;$AE589,VLOOKUP($AC590+AL$1,STOCK!$F$10:$AB$209,17,0),IF($AE590=$AE589,(IF(BL589&gt;=1,BL589-COUNTIFS($AE589:$AE589,$AC590,AL589:AL589,$AI$2),0)),0)),0)</f>
        <v>0</v>
      </c>
      <c r="BM590" s="1">
        <f>IFERROR(IF($AE590&gt;$AE589,VLOOKUP($AC590+AM$1,STOCK!$F$10:$AB$209,17,0),IF($AE590=$AE589,(IF(BM589&gt;=1,BM589-COUNTIFS($AE589:$AE589,$AC590,AM589:AM589,$AI$2),0)),0)),0)</f>
        <v>0</v>
      </c>
      <c r="BN590" s="1">
        <f>IFERROR(IF($AE590&gt;$AE589,VLOOKUP($AC590+AN$1,STOCK!$F$10:$AB$209,17,0),IF($AE590=$AE589,(IF(BN589&gt;=1,BN589-COUNTIFS($AE589:$AE589,$AC590,AN589:AN589,$AI$2),0)),0)),0)</f>
        <v>0</v>
      </c>
      <c r="BO590" s="1">
        <f>IFERROR(IF($AE590&gt;$AE589,VLOOKUP($AC590+AO$1,STOCK!$F$10:$AB$209,17,0),IF($AE590=$AE589,(IF(BO589&gt;=1,BO589-COUNTIFS($AE589:$AE589,$AC590,AO589:AO589,$AI$2),0)),0)),0)</f>
        <v>0</v>
      </c>
      <c r="BP590" s="1">
        <f>IFERROR(IF($AE590&gt;$AE589,VLOOKUP($AC590+AP$1,STOCK!$F$10:$AB$209,17,0),IF($AE590=$AE589,(IF(BP589&gt;=1,BP589-COUNTIFS($AE589:$AE589,$AC590,AP589:AP589,$AI$2),0)),0)),0)</f>
        <v>0</v>
      </c>
      <c r="BQ590" s="1">
        <f>IFERROR(IF($AE590&gt;$AE589,VLOOKUP($AC590+AQ$1,STOCK!$F$10:$AB$209,17,0),IF($AE590=$AE589,(IF(BQ589&gt;=1,BQ589-COUNTIFS($AE589:$AE589,$AC590,AQ589:AQ589,$AI$2),0)),0)),0)</f>
        <v>0</v>
      </c>
      <c r="BR590" s="1">
        <f>IFERROR(IF($AE590&gt;$AE589,VLOOKUP($AC590+AR$1,STOCK!$F$10:$AB$209,17,0),IF($AE590=$AE589,(IF(BR589&gt;=1,BR589-COUNTIFS($AE589:$AE589,$AC590,AR589:AR589,$AI$2),0)),0)),0)</f>
        <v>0</v>
      </c>
      <c r="BS590" s="1">
        <f>IFERROR(IF($AE590&gt;$AE589,VLOOKUP($AC590+AS$1,STOCK!$F$10:$AB$209,17,0),IF($AE590=$AE589,(IF(BS589&gt;=1,BS589-COUNTIFS($AE589:$AE589,$AC590,AS589:AS589,$AI$2),0)),0)),0)</f>
        <v>0</v>
      </c>
      <c r="BT590" s="1">
        <f>IFERROR(IF($AE590&gt;$AE589,VLOOKUP($AC590+AT$1,STOCK!$F$10:$AB$209,17,0),IF($AE590=$AE589,(IF(BT589&gt;=1,BT589-COUNTIFS($AE589:$AE589,$AC590,AT589:AT589,$AI$2),0)),0)),0)</f>
        <v>0</v>
      </c>
      <c r="BU590" s="1">
        <f>IFERROR(IF($AE590&gt;$AE589,VLOOKUP($AC590+AU$1,STOCK!$F$10:$AB$209,17,0),IF($AE590=$AE589,(IF(BU589&gt;=1,BU589-COUNTIFS($AE589:$AE589,$AC590,AU589:AU589,$AI$2),0)),0)),0)</f>
        <v>0</v>
      </c>
      <c r="BV590" s="1">
        <f>IFERROR(IF($AE590&gt;$AE589,VLOOKUP($AC590+AV$1,STOCK!$F$10:$AB$209,17,0),IF($AE590=$AE589,(IF(BV589&gt;=1,BV589-COUNTIFS($AE589:$AE589,$AC590,AV589:AV589,$AI$2),0)),0)),0)</f>
        <v>0</v>
      </c>
      <c r="BW590" s="1">
        <f>IFERROR(IF($AE590&gt;$AE589,VLOOKUP($AC590+AW$1,STOCK!$F$10:$AB$209,17,0),IF($AE590=$AE589,(IF(BW589&gt;=1,BW589-COUNTIFS($AE589:$AE589,$AC590,AW589:AW589,$AI$2),0)),0)),0)</f>
        <v>0</v>
      </c>
      <c r="BX590" s="1">
        <f>IFERROR(IF($AE590&gt;$AE589,VLOOKUP($AC590+AX$1,STOCK!$F$10:$AB$209,17,0),IF($AE590=$AE589,(IF(BX589&gt;=1,BX589-COUNTIFS($AE589:$AE589,$AC590,AX589:AX589,$AI$2),0)),0)),0)</f>
        <v>0</v>
      </c>
    </row>
    <row r="591" spans="29:76" x14ac:dyDescent="0.25">
      <c r="AC591" s="1">
        <f t="shared" ref="AC591:AC654" si="155">IFERROR(IF(AG591&gt;=101,LEFT(AG591,1)*100,0),0)</f>
        <v>0</v>
      </c>
      <c r="AD591" s="1">
        <f>IFERROR(IF(LEN(AK591)&gt;=1,VLOOKUP(HLOOKUP(AK591,PROFILE!$K$5:$V$8,4,0),PROFILE!$F$1:$G$3,2,0),0),0)</f>
        <v>0</v>
      </c>
      <c r="AE591" s="1">
        <f t="shared" ref="AE591:AE654" si="156">IFERROR(IF(AG591&gt;=101,LEFT(AG591,1)*100,0),0)</f>
        <v>0</v>
      </c>
      <c r="AF591" s="1">
        <v>578</v>
      </c>
      <c r="AI591" s="1" t="str">
        <f>IFERROR(IF($AH591&gt;=1,VLOOKUP($AG591,STUDENT!$O$8:$Z$1507,3,0),""),"")</f>
        <v/>
      </c>
      <c r="AJ591" s="1" t="str">
        <f>IFERROR(IF($AH591&gt;=1,VLOOKUP($AG591,STUDENT!$O$8:$Z$1507,4,0),""),"")</f>
        <v/>
      </c>
      <c r="AK591" s="1" t="str">
        <f>IFERROR(IF($AH591&gt;=1,VLOOKUP($AG591,STUDENT!$O$8:$Z$1507,6,0),""),"")</f>
        <v/>
      </c>
      <c r="AL591" s="1" t="str">
        <f t="shared" ref="AL591:AL654" si="157">IFERROR(IF($AH591&gt;=1,(IF($AD591=1,(IF(BL591&gt;=1,$AI$2,"")),IF($AD591=2,(IF(AY591&gt;=1,$AI$1,"")),IF($AD591=3,(IF(MOD($AG591+AL$1,2)=0,(IF(AY591&gt;=1,$AI$1,"")),IF(MOD($AG591+AL$1,2)=1,(IF(BL591&gt;=1,$AI$2,"")),""))),"")))),""),"")</f>
        <v/>
      </c>
      <c r="AM591" s="1" t="str">
        <f t="shared" ref="AM591:AM654" si="158">IFERROR(IF($AH591&gt;=1,(IF($AD591=1,(IF(BM591&gt;=1,$AI$2,"")),IF($AD591=2,(IF(AZ591&gt;=1,$AI$1,"")),IF($AD591=3,(IF(MOD($AG591+AM$1,2)=0,(IF(AZ591&gt;=1,$AI$1,"")),IF(MOD($AG591+AM$1,2)=1,(IF(BM591&gt;=1,$AI$2,"")),""))),"")))),""),"")</f>
        <v/>
      </c>
      <c r="AN591" s="1" t="str">
        <f t="shared" ref="AN591:AN654" si="159">IFERROR(IF($AH591&gt;=1,(IF($AD591=1,(IF(BN591&gt;=1,$AI$2,"")),IF($AD591=2,(IF(BA591&gt;=1,$AI$1,"")),IF($AD591=3,(IF(MOD($AG591+AN$1,2)=0,(IF(BA591&gt;=1,$AI$1,"")),IF(MOD($AG591+AN$1,2)=1,(IF(BN591&gt;=1,$AI$2,"")),""))),"")))),""),"")</f>
        <v/>
      </c>
      <c r="AO591" s="1" t="str">
        <f t="shared" ref="AO591:AO654" si="160">IFERROR(IF($AH591&gt;=1,(IF($AD591=1,(IF(BO591&gt;=1,$AI$2,"")),IF($AD591=2,(IF(BB591&gt;=1,$AI$1,"")),IF($AD591=3,(IF(MOD($AG591+AO$1,2)=0,(IF(BB591&gt;=1,$AI$1,"")),IF(MOD($AG591+AO$1,2)=1,(IF(BO591&gt;=1,$AI$2,"")),""))),"")))),""),"")</f>
        <v/>
      </c>
      <c r="AP591" s="1" t="str">
        <f t="shared" ref="AP591:AP654" si="161">IFERROR(IF($AH591&gt;=1,(IF($AD591=1,(IF(BP591&gt;=1,$AI$2,"")),IF($AD591=2,(IF(BC591&gt;=1,$AI$1,"")),IF($AD591=3,(IF(MOD($AG591+AP$1,2)=0,(IF(BC591&gt;=1,$AI$1,"")),IF(MOD($AG591+AP$1,2)=1,(IF(BP591&gt;=1,$AI$2,"")),""))),"")))),""),"")</f>
        <v/>
      </c>
      <c r="AQ591" s="1" t="str">
        <f t="shared" ref="AQ591:AQ654" si="162">IFERROR(IF($AH591&gt;=1,(IF($AD591=1,(IF(BQ591&gt;=1,$AI$2,"")),IF($AD591=2,(IF(BD591&gt;=1,$AI$1,"")),IF($AD591=3,(IF(MOD($AG591+AQ$1,2)=0,(IF(BD591&gt;=1,$AI$1,"")),IF(MOD($AG591+AQ$1,2)=1,(IF(BQ591&gt;=1,$AI$2,"")),""))),"")))),""),"")</f>
        <v/>
      </c>
      <c r="AR591" s="1" t="str">
        <f t="shared" ref="AR591:AR654" si="163">IFERROR(IF($AH591&gt;=1,(IF($AD591=1,(IF(BR591&gt;=1,$AI$2,"")),IF($AD591=2,(IF(BE591&gt;=1,$AI$1,"")),IF($AD591=3,(IF(MOD($AG591+AR$1,2)=0,(IF(BE591&gt;=1,$AI$1,"")),IF(MOD($AG591+AR$1,2)=1,(IF(BR591&gt;=1,$AI$2,"")),""))),"")))),""),"")</f>
        <v/>
      </c>
      <c r="AS591" s="1" t="str">
        <f t="shared" ref="AS591:AS654" si="164">IFERROR(IF($AH591&gt;=1,(IF($AD591=1,(IF(BS591&gt;=1,$AI$2,"")),IF($AD591=2,(IF(BF591&gt;=1,$AI$1,"")),IF($AD591=3,(IF(MOD($AG591+AS$1,2)=0,(IF(BF591&gt;=1,$AI$1,"")),IF(MOD($AG591+AS$1,2)=1,(IF(BS591&gt;=1,$AI$2,"")),""))),"")))),""),"")</f>
        <v/>
      </c>
      <c r="AT591" s="1" t="str">
        <f t="shared" ref="AT591:AT654" si="165">IFERROR(IF($AH591&gt;=1,(IF($AD591=1,(IF(BT591&gt;=1,$AI$2,"")),IF($AD591=2,(IF(BG591&gt;=1,$AI$1,"")),IF($AD591=3,(IF(MOD($AG591+AT$1,2)=0,(IF(BG591&gt;=1,$AI$1,"")),IF(MOD($AG591+AT$1,2)=1,(IF(BT591&gt;=1,$AI$2,"")),""))),"")))),""),"")</f>
        <v/>
      </c>
      <c r="AU591" s="1" t="str">
        <f t="shared" ref="AU591:AU654" si="166">IFERROR(IF($AH591&gt;=1,(IF($AD591=1,(IF(BU591&gt;=1,$AI$2,"")),IF($AD591=2,(IF(BH591&gt;=1,$AI$1,"")),IF($AD591=3,(IF(MOD($AG591+AU$1,2)=0,(IF(BH591&gt;=1,$AI$1,"")),IF(MOD($AG591+AU$1,2)=1,(IF(BU591&gt;=1,$AI$2,"")),""))),"")))),""),"")</f>
        <v/>
      </c>
      <c r="AV591" s="1" t="str">
        <f t="shared" ref="AV591:AV654" si="167">IFERROR(IF($AH591&gt;=1,(IF($AD591=1,(IF(BV591&gt;=1,$AI$2,"")),IF($AD591=2,(IF(BI591&gt;=1,$AI$1,"")),IF($AD591=3,(IF(MOD($AG591+AV$1,2)=0,(IF(BI591&gt;=1,$AI$1,"")),IF(MOD($AG591+AV$1,2)=1,(IF(BV591&gt;=1,$AI$2,"")),""))),"")))),""),"")</f>
        <v/>
      </c>
      <c r="AW591" s="1" t="str">
        <f t="shared" ref="AW591:AW654" si="168">IFERROR(IF($AH591&gt;=1,(IF($AD591=1,(IF(BW591&gt;=1,$AI$2,"")),IF($AD591=2,(IF(BJ591&gt;=1,$AI$1,"")),IF($AD591=3,(IF(MOD($AG591+AW$1,2)=0,(IF(BJ591&gt;=1,$AI$1,"")),IF(MOD($AG591+AW$1,2)=1,(IF(BW591&gt;=1,$AI$2,"")),""))),"")))),""),"")</f>
        <v/>
      </c>
      <c r="AX591" s="1" t="str">
        <f t="shared" ref="AX591:AX654" si="169">IFERROR(IF($AH591&gt;=1,(IF($AD591=1,(IF(BX591&gt;=1,$AI$2,"")),IF($AD591=2,(IF(BK591&gt;=1,$AI$1,"")),IF($AD591=3,(IF(MOD($AG591+AX$1,2)=0,(IF(BK591&gt;=1,$AI$1,"")),IF(MOD($AG591+AX$1,2)=1,(IF(BX591&gt;=1,$AI$2,"")),""))),"")))),""),"")</f>
        <v/>
      </c>
      <c r="AY591" s="1">
        <f>IFERROR(IF($AE591&gt;$AE590,VLOOKUP($AC591+AL$1,STOCK!$F$10:$AB$209,16,0),IF($AE591=$AE590,(IF(AY590&gt;=1,AY590-COUNTIFS($AE590:$AE590,$AC591,AL590:AL590,$AI$1),0)),0)),0)</f>
        <v>0</v>
      </c>
      <c r="AZ591" s="1">
        <f>IFERROR(IF($AE591&gt;$AE590,VLOOKUP($AC591+AM$1,STOCK!$F$10:$AB$209,16,0),IF($AE591=$AE590,(IF(AZ590&gt;=1,AZ590-COUNTIFS($AE590:$AE590,$AC591,AM590:AM590,$AI$1),0)),0)),0)</f>
        <v>0</v>
      </c>
      <c r="BA591" s="1">
        <f>IFERROR(IF($AE591&gt;$AE590,VLOOKUP($AC591+AN$1,STOCK!$F$10:$AB$209,16,0),IF($AE591=$AE590,(IF(BA590&gt;=1,BA590-COUNTIFS($AE590:$AE590,$AC591,AN590:AN590,$AI$1),0)),0)),0)</f>
        <v>0</v>
      </c>
      <c r="BB591" s="1">
        <f>IFERROR(IF($AE591&gt;$AE590,VLOOKUP($AC591+AO$1,STOCK!$F$10:$AB$209,16,0),IF($AE591=$AE590,(IF(BB590&gt;=1,BB590-COUNTIFS($AE590:$AE590,$AC591,AO590:AO590,$AI$1),0)),0)),0)</f>
        <v>0</v>
      </c>
      <c r="BC591" s="1">
        <f>IFERROR(IF($AE591&gt;$AE590,VLOOKUP($AC591+AP$1,STOCK!$F$10:$AB$209,16,0),IF($AE591=$AE590,(IF(BC590&gt;=1,BC590-COUNTIFS($AE590:$AE590,$AC591,AP590:AP590,$AI$1),0)),0)),0)</f>
        <v>0</v>
      </c>
      <c r="BD591" s="1">
        <f>IFERROR(IF($AE591&gt;$AE590,VLOOKUP($AC591+AQ$1,STOCK!$F$10:$AB$209,16,0),IF($AE591=$AE590,(IF(BD590&gt;=1,BD590-COUNTIFS($AE590:$AE590,$AC591,AQ590:AQ590,$AI$1),0)),0)),0)</f>
        <v>0</v>
      </c>
      <c r="BE591" s="1">
        <f>IFERROR(IF($AE591&gt;$AE590,VLOOKUP($AC591+AR$1,STOCK!$F$10:$AB$209,16,0),IF($AE591=$AE590,(IF(BE590&gt;=1,BE590-COUNTIFS($AE590:$AE590,$AC591,AR590:AR590,$AI$1),0)),0)),0)</f>
        <v>0</v>
      </c>
      <c r="BF591" s="1">
        <f>IFERROR(IF($AE591&gt;$AE590,VLOOKUP($AC591+AS$1,STOCK!$F$10:$AB$209,16,0),IF($AE591=$AE590,(IF(BF590&gt;=1,BF590-COUNTIFS($AE590:$AE590,$AC591,AS590:AS590,$AI$1),0)),0)),0)</f>
        <v>0</v>
      </c>
      <c r="BG591" s="1">
        <f>IFERROR(IF($AE591&gt;$AE590,VLOOKUP($AC591+AT$1,STOCK!$F$10:$AB$209,16,0),IF($AE591=$AE590,(IF(BG590&gt;=1,BG590-COUNTIFS($AE590:$AE590,$AC591,AT590:AT590,$AI$1),0)),0)),0)</f>
        <v>0</v>
      </c>
      <c r="BH591" s="1">
        <f>IFERROR(IF($AE591&gt;$AE590,VLOOKUP($AC591+AU$1,STOCK!$F$10:$AB$209,16,0),IF($AE591=$AE590,(IF(BH590&gt;=1,BH590-COUNTIFS($AE590:$AE590,$AC591,AU590:AU590,$AI$1),0)),0)),0)</f>
        <v>0</v>
      </c>
      <c r="BI591" s="1">
        <f>IFERROR(IF($AE591&gt;$AE590,VLOOKUP($AC591+AV$1,STOCK!$F$10:$AB$209,16,0),IF($AE591=$AE590,(IF(BI590&gt;=1,BI590-COUNTIFS($AE590:$AE590,$AC591,AV590:AV590,$AI$1),0)),0)),0)</f>
        <v>0</v>
      </c>
      <c r="BJ591" s="1">
        <f>IFERROR(IF($AE591&gt;$AE590,VLOOKUP($AC591+AW$1,STOCK!$F$10:$AB$209,16,0),IF($AE591=$AE590,(IF(BJ590&gt;=1,BJ590-COUNTIFS($AE590:$AE590,$AC591,AW590:AW590,$AI$1),0)),0)),0)</f>
        <v>0</v>
      </c>
      <c r="BK591" s="1">
        <f>IFERROR(IF($AE591&gt;$AE590,VLOOKUP($AC591+AX$1,STOCK!$F$10:$AB$209,16,0),IF($AE591=$AE590,(IF(BK590&gt;=1,BK590-COUNTIFS($AE590:$AE590,$AC591,AX590:AX590,$AI$1),0)),0)),0)</f>
        <v>0</v>
      </c>
      <c r="BL591" s="1">
        <f>IFERROR(IF($AE591&gt;$AE590,VLOOKUP($AC591+AL$1,STOCK!$F$10:$AB$209,17,0),IF($AE591=$AE590,(IF(BL590&gt;=1,BL590-COUNTIFS($AE590:$AE590,$AC591,AL590:AL590,$AI$2),0)),0)),0)</f>
        <v>0</v>
      </c>
      <c r="BM591" s="1">
        <f>IFERROR(IF($AE591&gt;$AE590,VLOOKUP($AC591+AM$1,STOCK!$F$10:$AB$209,17,0),IF($AE591=$AE590,(IF(BM590&gt;=1,BM590-COUNTIFS($AE590:$AE590,$AC591,AM590:AM590,$AI$2),0)),0)),0)</f>
        <v>0</v>
      </c>
      <c r="BN591" s="1">
        <f>IFERROR(IF($AE591&gt;$AE590,VLOOKUP($AC591+AN$1,STOCK!$F$10:$AB$209,17,0),IF($AE591=$AE590,(IF(BN590&gt;=1,BN590-COUNTIFS($AE590:$AE590,$AC591,AN590:AN590,$AI$2),0)),0)),0)</f>
        <v>0</v>
      </c>
      <c r="BO591" s="1">
        <f>IFERROR(IF($AE591&gt;$AE590,VLOOKUP($AC591+AO$1,STOCK!$F$10:$AB$209,17,0),IF($AE591=$AE590,(IF(BO590&gt;=1,BO590-COUNTIFS($AE590:$AE590,$AC591,AO590:AO590,$AI$2),0)),0)),0)</f>
        <v>0</v>
      </c>
      <c r="BP591" s="1">
        <f>IFERROR(IF($AE591&gt;$AE590,VLOOKUP($AC591+AP$1,STOCK!$F$10:$AB$209,17,0),IF($AE591=$AE590,(IF(BP590&gt;=1,BP590-COUNTIFS($AE590:$AE590,$AC591,AP590:AP590,$AI$2),0)),0)),0)</f>
        <v>0</v>
      </c>
      <c r="BQ591" s="1">
        <f>IFERROR(IF($AE591&gt;$AE590,VLOOKUP($AC591+AQ$1,STOCK!$F$10:$AB$209,17,0),IF($AE591=$AE590,(IF(BQ590&gt;=1,BQ590-COUNTIFS($AE590:$AE590,$AC591,AQ590:AQ590,$AI$2),0)),0)),0)</f>
        <v>0</v>
      </c>
      <c r="BR591" s="1">
        <f>IFERROR(IF($AE591&gt;$AE590,VLOOKUP($AC591+AR$1,STOCK!$F$10:$AB$209,17,0),IF($AE591=$AE590,(IF(BR590&gt;=1,BR590-COUNTIFS($AE590:$AE590,$AC591,AR590:AR590,$AI$2),0)),0)),0)</f>
        <v>0</v>
      </c>
      <c r="BS591" s="1">
        <f>IFERROR(IF($AE591&gt;$AE590,VLOOKUP($AC591+AS$1,STOCK!$F$10:$AB$209,17,0),IF($AE591=$AE590,(IF(BS590&gt;=1,BS590-COUNTIFS($AE590:$AE590,$AC591,AS590:AS590,$AI$2),0)),0)),0)</f>
        <v>0</v>
      </c>
      <c r="BT591" s="1">
        <f>IFERROR(IF($AE591&gt;$AE590,VLOOKUP($AC591+AT$1,STOCK!$F$10:$AB$209,17,0),IF($AE591=$AE590,(IF(BT590&gt;=1,BT590-COUNTIFS($AE590:$AE590,$AC591,AT590:AT590,$AI$2),0)),0)),0)</f>
        <v>0</v>
      </c>
      <c r="BU591" s="1">
        <f>IFERROR(IF($AE591&gt;$AE590,VLOOKUP($AC591+AU$1,STOCK!$F$10:$AB$209,17,0),IF($AE591=$AE590,(IF(BU590&gt;=1,BU590-COUNTIFS($AE590:$AE590,$AC591,AU590:AU590,$AI$2),0)),0)),0)</f>
        <v>0</v>
      </c>
      <c r="BV591" s="1">
        <f>IFERROR(IF($AE591&gt;$AE590,VLOOKUP($AC591+AV$1,STOCK!$F$10:$AB$209,17,0),IF($AE591=$AE590,(IF(BV590&gt;=1,BV590-COUNTIFS($AE590:$AE590,$AC591,AV590:AV590,$AI$2),0)),0)),0)</f>
        <v>0</v>
      </c>
      <c r="BW591" s="1">
        <f>IFERROR(IF($AE591&gt;$AE590,VLOOKUP($AC591+AW$1,STOCK!$F$10:$AB$209,17,0),IF($AE591=$AE590,(IF(BW590&gt;=1,BW590-COUNTIFS($AE590:$AE590,$AC591,AW590:AW590,$AI$2),0)),0)),0)</f>
        <v>0</v>
      </c>
      <c r="BX591" s="1">
        <f>IFERROR(IF($AE591&gt;$AE590,VLOOKUP($AC591+AX$1,STOCK!$F$10:$AB$209,17,0),IF($AE591=$AE590,(IF(BX590&gt;=1,BX590-COUNTIFS($AE590:$AE590,$AC591,AX590:AX590,$AI$2),0)),0)),0)</f>
        <v>0</v>
      </c>
    </row>
    <row r="592" spans="29:76" x14ac:dyDescent="0.25">
      <c r="AC592" s="1">
        <f t="shared" si="155"/>
        <v>0</v>
      </c>
      <c r="AD592" s="1">
        <f>IFERROR(IF(LEN(AK592)&gt;=1,VLOOKUP(HLOOKUP(AK592,PROFILE!$K$5:$V$8,4,0),PROFILE!$F$1:$G$3,2,0),0),0)</f>
        <v>0</v>
      </c>
      <c r="AE592" s="1">
        <f t="shared" si="156"/>
        <v>0</v>
      </c>
      <c r="AF592" s="1">
        <v>579</v>
      </c>
      <c r="AI592" s="1" t="str">
        <f>IFERROR(IF($AH592&gt;=1,VLOOKUP($AG592,STUDENT!$O$8:$Z$1507,3,0),""),"")</f>
        <v/>
      </c>
      <c r="AJ592" s="1" t="str">
        <f>IFERROR(IF($AH592&gt;=1,VLOOKUP($AG592,STUDENT!$O$8:$Z$1507,4,0),""),"")</f>
        <v/>
      </c>
      <c r="AK592" s="1" t="str">
        <f>IFERROR(IF($AH592&gt;=1,VLOOKUP($AG592,STUDENT!$O$8:$Z$1507,6,0),""),"")</f>
        <v/>
      </c>
      <c r="AL592" s="1" t="str">
        <f t="shared" si="157"/>
        <v/>
      </c>
      <c r="AM592" s="1" t="str">
        <f t="shared" si="158"/>
        <v/>
      </c>
      <c r="AN592" s="1" t="str">
        <f t="shared" si="159"/>
        <v/>
      </c>
      <c r="AO592" s="1" t="str">
        <f t="shared" si="160"/>
        <v/>
      </c>
      <c r="AP592" s="1" t="str">
        <f t="shared" si="161"/>
        <v/>
      </c>
      <c r="AQ592" s="1" t="str">
        <f t="shared" si="162"/>
        <v/>
      </c>
      <c r="AR592" s="1" t="str">
        <f t="shared" si="163"/>
        <v/>
      </c>
      <c r="AS592" s="1" t="str">
        <f t="shared" si="164"/>
        <v/>
      </c>
      <c r="AT592" s="1" t="str">
        <f t="shared" si="165"/>
        <v/>
      </c>
      <c r="AU592" s="1" t="str">
        <f t="shared" si="166"/>
        <v/>
      </c>
      <c r="AV592" s="1" t="str">
        <f t="shared" si="167"/>
        <v/>
      </c>
      <c r="AW592" s="1" t="str">
        <f t="shared" si="168"/>
        <v/>
      </c>
      <c r="AX592" s="1" t="str">
        <f t="shared" si="169"/>
        <v/>
      </c>
      <c r="AY592" s="1">
        <f>IFERROR(IF($AE592&gt;$AE591,VLOOKUP($AC592+AL$1,STOCK!$F$10:$AB$209,16,0),IF($AE592=$AE591,(IF(AY591&gt;=1,AY591-COUNTIFS($AE591:$AE591,$AC592,AL591:AL591,$AI$1),0)),0)),0)</f>
        <v>0</v>
      </c>
      <c r="AZ592" s="1">
        <f>IFERROR(IF($AE592&gt;$AE591,VLOOKUP($AC592+AM$1,STOCK!$F$10:$AB$209,16,0),IF($AE592=$AE591,(IF(AZ591&gt;=1,AZ591-COUNTIFS($AE591:$AE591,$AC592,AM591:AM591,$AI$1),0)),0)),0)</f>
        <v>0</v>
      </c>
      <c r="BA592" s="1">
        <f>IFERROR(IF($AE592&gt;$AE591,VLOOKUP($AC592+AN$1,STOCK!$F$10:$AB$209,16,0),IF($AE592=$AE591,(IF(BA591&gt;=1,BA591-COUNTIFS($AE591:$AE591,$AC592,AN591:AN591,$AI$1),0)),0)),0)</f>
        <v>0</v>
      </c>
      <c r="BB592" s="1">
        <f>IFERROR(IF($AE592&gt;$AE591,VLOOKUP($AC592+AO$1,STOCK!$F$10:$AB$209,16,0),IF($AE592=$AE591,(IF(BB591&gt;=1,BB591-COUNTIFS($AE591:$AE591,$AC592,AO591:AO591,$AI$1),0)),0)),0)</f>
        <v>0</v>
      </c>
      <c r="BC592" s="1">
        <f>IFERROR(IF($AE592&gt;$AE591,VLOOKUP($AC592+AP$1,STOCK!$F$10:$AB$209,16,0),IF($AE592=$AE591,(IF(BC591&gt;=1,BC591-COUNTIFS($AE591:$AE591,$AC592,AP591:AP591,$AI$1),0)),0)),0)</f>
        <v>0</v>
      </c>
      <c r="BD592" s="1">
        <f>IFERROR(IF($AE592&gt;$AE591,VLOOKUP($AC592+AQ$1,STOCK!$F$10:$AB$209,16,0),IF($AE592=$AE591,(IF(BD591&gt;=1,BD591-COUNTIFS($AE591:$AE591,$AC592,AQ591:AQ591,$AI$1),0)),0)),0)</f>
        <v>0</v>
      </c>
      <c r="BE592" s="1">
        <f>IFERROR(IF($AE592&gt;$AE591,VLOOKUP($AC592+AR$1,STOCK!$F$10:$AB$209,16,0),IF($AE592=$AE591,(IF(BE591&gt;=1,BE591-COUNTIFS($AE591:$AE591,$AC592,AR591:AR591,$AI$1),0)),0)),0)</f>
        <v>0</v>
      </c>
      <c r="BF592" s="1">
        <f>IFERROR(IF($AE592&gt;$AE591,VLOOKUP($AC592+AS$1,STOCK!$F$10:$AB$209,16,0),IF($AE592=$AE591,(IF(BF591&gt;=1,BF591-COUNTIFS($AE591:$AE591,$AC592,AS591:AS591,$AI$1),0)),0)),0)</f>
        <v>0</v>
      </c>
      <c r="BG592" s="1">
        <f>IFERROR(IF($AE592&gt;$AE591,VLOOKUP($AC592+AT$1,STOCK!$F$10:$AB$209,16,0),IF($AE592=$AE591,(IF(BG591&gt;=1,BG591-COUNTIFS($AE591:$AE591,$AC592,AT591:AT591,$AI$1),0)),0)),0)</f>
        <v>0</v>
      </c>
      <c r="BH592" s="1">
        <f>IFERROR(IF($AE592&gt;$AE591,VLOOKUP($AC592+AU$1,STOCK!$F$10:$AB$209,16,0),IF($AE592=$AE591,(IF(BH591&gt;=1,BH591-COUNTIFS($AE591:$AE591,$AC592,AU591:AU591,$AI$1),0)),0)),0)</f>
        <v>0</v>
      </c>
      <c r="BI592" s="1">
        <f>IFERROR(IF($AE592&gt;$AE591,VLOOKUP($AC592+AV$1,STOCK!$F$10:$AB$209,16,0),IF($AE592=$AE591,(IF(BI591&gt;=1,BI591-COUNTIFS($AE591:$AE591,$AC592,AV591:AV591,$AI$1),0)),0)),0)</f>
        <v>0</v>
      </c>
      <c r="BJ592" s="1">
        <f>IFERROR(IF($AE592&gt;$AE591,VLOOKUP($AC592+AW$1,STOCK!$F$10:$AB$209,16,0),IF($AE592=$AE591,(IF(BJ591&gt;=1,BJ591-COUNTIFS($AE591:$AE591,$AC592,AW591:AW591,$AI$1),0)),0)),0)</f>
        <v>0</v>
      </c>
      <c r="BK592" s="1">
        <f>IFERROR(IF($AE592&gt;$AE591,VLOOKUP($AC592+AX$1,STOCK!$F$10:$AB$209,16,0),IF($AE592=$AE591,(IF(BK591&gt;=1,BK591-COUNTIFS($AE591:$AE591,$AC592,AX591:AX591,$AI$1),0)),0)),0)</f>
        <v>0</v>
      </c>
      <c r="BL592" s="1">
        <f>IFERROR(IF($AE592&gt;$AE591,VLOOKUP($AC592+AL$1,STOCK!$F$10:$AB$209,17,0),IF($AE592=$AE591,(IF(BL591&gt;=1,BL591-COUNTIFS($AE591:$AE591,$AC592,AL591:AL591,$AI$2),0)),0)),0)</f>
        <v>0</v>
      </c>
      <c r="BM592" s="1">
        <f>IFERROR(IF($AE592&gt;$AE591,VLOOKUP($AC592+AM$1,STOCK!$F$10:$AB$209,17,0),IF($AE592=$AE591,(IF(BM591&gt;=1,BM591-COUNTIFS($AE591:$AE591,$AC592,AM591:AM591,$AI$2),0)),0)),0)</f>
        <v>0</v>
      </c>
      <c r="BN592" s="1">
        <f>IFERROR(IF($AE592&gt;$AE591,VLOOKUP($AC592+AN$1,STOCK!$F$10:$AB$209,17,0),IF($AE592=$AE591,(IF(BN591&gt;=1,BN591-COUNTIFS($AE591:$AE591,$AC592,AN591:AN591,$AI$2),0)),0)),0)</f>
        <v>0</v>
      </c>
      <c r="BO592" s="1">
        <f>IFERROR(IF($AE592&gt;$AE591,VLOOKUP($AC592+AO$1,STOCK!$F$10:$AB$209,17,0),IF($AE592=$AE591,(IF(BO591&gt;=1,BO591-COUNTIFS($AE591:$AE591,$AC592,AO591:AO591,$AI$2),0)),0)),0)</f>
        <v>0</v>
      </c>
      <c r="BP592" s="1">
        <f>IFERROR(IF($AE592&gt;$AE591,VLOOKUP($AC592+AP$1,STOCK!$F$10:$AB$209,17,0),IF($AE592=$AE591,(IF(BP591&gt;=1,BP591-COUNTIFS($AE591:$AE591,$AC592,AP591:AP591,$AI$2),0)),0)),0)</f>
        <v>0</v>
      </c>
      <c r="BQ592" s="1">
        <f>IFERROR(IF($AE592&gt;$AE591,VLOOKUP($AC592+AQ$1,STOCK!$F$10:$AB$209,17,0),IF($AE592=$AE591,(IF(BQ591&gt;=1,BQ591-COUNTIFS($AE591:$AE591,$AC592,AQ591:AQ591,$AI$2),0)),0)),0)</f>
        <v>0</v>
      </c>
      <c r="BR592" s="1">
        <f>IFERROR(IF($AE592&gt;$AE591,VLOOKUP($AC592+AR$1,STOCK!$F$10:$AB$209,17,0),IF($AE592=$AE591,(IF(BR591&gt;=1,BR591-COUNTIFS($AE591:$AE591,$AC592,AR591:AR591,$AI$2),0)),0)),0)</f>
        <v>0</v>
      </c>
      <c r="BS592" s="1">
        <f>IFERROR(IF($AE592&gt;$AE591,VLOOKUP($AC592+AS$1,STOCK!$F$10:$AB$209,17,0),IF($AE592=$AE591,(IF(BS591&gt;=1,BS591-COUNTIFS($AE591:$AE591,$AC592,AS591:AS591,$AI$2),0)),0)),0)</f>
        <v>0</v>
      </c>
      <c r="BT592" s="1">
        <f>IFERROR(IF($AE592&gt;$AE591,VLOOKUP($AC592+AT$1,STOCK!$F$10:$AB$209,17,0),IF($AE592=$AE591,(IF(BT591&gt;=1,BT591-COUNTIFS($AE591:$AE591,$AC592,AT591:AT591,$AI$2),0)),0)),0)</f>
        <v>0</v>
      </c>
      <c r="BU592" s="1">
        <f>IFERROR(IF($AE592&gt;$AE591,VLOOKUP($AC592+AU$1,STOCK!$F$10:$AB$209,17,0),IF($AE592=$AE591,(IF(BU591&gt;=1,BU591-COUNTIFS($AE591:$AE591,$AC592,AU591:AU591,$AI$2),0)),0)),0)</f>
        <v>0</v>
      </c>
      <c r="BV592" s="1">
        <f>IFERROR(IF($AE592&gt;$AE591,VLOOKUP($AC592+AV$1,STOCK!$F$10:$AB$209,17,0),IF($AE592=$AE591,(IF(BV591&gt;=1,BV591-COUNTIFS($AE591:$AE591,$AC592,AV591:AV591,$AI$2),0)),0)),0)</f>
        <v>0</v>
      </c>
      <c r="BW592" s="1">
        <f>IFERROR(IF($AE592&gt;$AE591,VLOOKUP($AC592+AW$1,STOCK!$F$10:$AB$209,17,0),IF($AE592=$AE591,(IF(BW591&gt;=1,BW591-COUNTIFS($AE591:$AE591,$AC592,AW591:AW591,$AI$2),0)),0)),0)</f>
        <v>0</v>
      </c>
      <c r="BX592" s="1">
        <f>IFERROR(IF($AE592&gt;$AE591,VLOOKUP($AC592+AX$1,STOCK!$F$10:$AB$209,17,0),IF($AE592=$AE591,(IF(BX591&gt;=1,BX591-COUNTIFS($AE591:$AE591,$AC592,AX591:AX591,$AI$2),0)),0)),0)</f>
        <v>0</v>
      </c>
    </row>
    <row r="593" spans="29:76" x14ac:dyDescent="0.25">
      <c r="AC593" s="1">
        <f t="shared" si="155"/>
        <v>0</v>
      </c>
      <c r="AD593" s="1">
        <f>IFERROR(IF(LEN(AK593)&gt;=1,VLOOKUP(HLOOKUP(AK593,PROFILE!$K$5:$V$8,4,0),PROFILE!$F$1:$G$3,2,0),0),0)</f>
        <v>0</v>
      </c>
      <c r="AE593" s="1">
        <f t="shared" si="156"/>
        <v>0</v>
      </c>
      <c r="AF593" s="1">
        <v>580</v>
      </c>
      <c r="AI593" s="1" t="str">
        <f>IFERROR(IF($AH593&gt;=1,VLOOKUP($AG593,STUDENT!$O$8:$Z$1507,3,0),""),"")</f>
        <v/>
      </c>
      <c r="AJ593" s="1" t="str">
        <f>IFERROR(IF($AH593&gt;=1,VLOOKUP($AG593,STUDENT!$O$8:$Z$1507,4,0),""),"")</f>
        <v/>
      </c>
      <c r="AK593" s="1" t="str">
        <f>IFERROR(IF($AH593&gt;=1,VLOOKUP($AG593,STUDENT!$O$8:$Z$1507,6,0),""),"")</f>
        <v/>
      </c>
      <c r="AL593" s="1" t="str">
        <f t="shared" si="157"/>
        <v/>
      </c>
      <c r="AM593" s="1" t="str">
        <f t="shared" si="158"/>
        <v/>
      </c>
      <c r="AN593" s="1" t="str">
        <f t="shared" si="159"/>
        <v/>
      </c>
      <c r="AO593" s="1" t="str">
        <f t="shared" si="160"/>
        <v/>
      </c>
      <c r="AP593" s="1" t="str">
        <f t="shared" si="161"/>
        <v/>
      </c>
      <c r="AQ593" s="1" t="str">
        <f t="shared" si="162"/>
        <v/>
      </c>
      <c r="AR593" s="1" t="str">
        <f t="shared" si="163"/>
        <v/>
      </c>
      <c r="AS593" s="1" t="str">
        <f t="shared" si="164"/>
        <v/>
      </c>
      <c r="AT593" s="1" t="str">
        <f t="shared" si="165"/>
        <v/>
      </c>
      <c r="AU593" s="1" t="str">
        <f t="shared" si="166"/>
        <v/>
      </c>
      <c r="AV593" s="1" t="str">
        <f t="shared" si="167"/>
        <v/>
      </c>
      <c r="AW593" s="1" t="str">
        <f t="shared" si="168"/>
        <v/>
      </c>
      <c r="AX593" s="1" t="str">
        <f t="shared" si="169"/>
        <v/>
      </c>
      <c r="AY593" s="1">
        <f>IFERROR(IF($AE593&gt;$AE592,VLOOKUP($AC593+AL$1,STOCK!$F$10:$AB$209,16,0),IF($AE593=$AE592,(IF(AY592&gt;=1,AY592-COUNTIFS($AE592:$AE592,$AC593,AL592:AL592,$AI$1),0)),0)),0)</f>
        <v>0</v>
      </c>
      <c r="AZ593" s="1">
        <f>IFERROR(IF($AE593&gt;$AE592,VLOOKUP($AC593+AM$1,STOCK!$F$10:$AB$209,16,0),IF($AE593=$AE592,(IF(AZ592&gt;=1,AZ592-COUNTIFS($AE592:$AE592,$AC593,AM592:AM592,$AI$1),0)),0)),0)</f>
        <v>0</v>
      </c>
      <c r="BA593" s="1">
        <f>IFERROR(IF($AE593&gt;$AE592,VLOOKUP($AC593+AN$1,STOCK!$F$10:$AB$209,16,0),IF($AE593=$AE592,(IF(BA592&gt;=1,BA592-COUNTIFS($AE592:$AE592,$AC593,AN592:AN592,$AI$1),0)),0)),0)</f>
        <v>0</v>
      </c>
      <c r="BB593" s="1">
        <f>IFERROR(IF($AE593&gt;$AE592,VLOOKUP($AC593+AO$1,STOCK!$F$10:$AB$209,16,0),IF($AE593=$AE592,(IF(BB592&gt;=1,BB592-COUNTIFS($AE592:$AE592,$AC593,AO592:AO592,$AI$1),0)),0)),0)</f>
        <v>0</v>
      </c>
      <c r="BC593" s="1">
        <f>IFERROR(IF($AE593&gt;$AE592,VLOOKUP($AC593+AP$1,STOCK!$F$10:$AB$209,16,0),IF($AE593=$AE592,(IF(BC592&gt;=1,BC592-COUNTIFS($AE592:$AE592,$AC593,AP592:AP592,$AI$1),0)),0)),0)</f>
        <v>0</v>
      </c>
      <c r="BD593" s="1">
        <f>IFERROR(IF($AE593&gt;$AE592,VLOOKUP($AC593+AQ$1,STOCK!$F$10:$AB$209,16,0),IF($AE593=$AE592,(IF(BD592&gt;=1,BD592-COUNTIFS($AE592:$AE592,$AC593,AQ592:AQ592,$AI$1),0)),0)),0)</f>
        <v>0</v>
      </c>
      <c r="BE593" s="1">
        <f>IFERROR(IF($AE593&gt;$AE592,VLOOKUP($AC593+AR$1,STOCK!$F$10:$AB$209,16,0),IF($AE593=$AE592,(IF(BE592&gt;=1,BE592-COUNTIFS($AE592:$AE592,$AC593,AR592:AR592,$AI$1),0)),0)),0)</f>
        <v>0</v>
      </c>
      <c r="BF593" s="1">
        <f>IFERROR(IF($AE593&gt;$AE592,VLOOKUP($AC593+AS$1,STOCK!$F$10:$AB$209,16,0),IF($AE593=$AE592,(IF(BF592&gt;=1,BF592-COUNTIFS($AE592:$AE592,$AC593,AS592:AS592,$AI$1),0)),0)),0)</f>
        <v>0</v>
      </c>
      <c r="BG593" s="1">
        <f>IFERROR(IF($AE593&gt;$AE592,VLOOKUP($AC593+AT$1,STOCK!$F$10:$AB$209,16,0),IF($AE593=$AE592,(IF(BG592&gt;=1,BG592-COUNTIFS($AE592:$AE592,$AC593,AT592:AT592,$AI$1),0)),0)),0)</f>
        <v>0</v>
      </c>
      <c r="BH593" s="1">
        <f>IFERROR(IF($AE593&gt;$AE592,VLOOKUP($AC593+AU$1,STOCK!$F$10:$AB$209,16,0),IF($AE593=$AE592,(IF(BH592&gt;=1,BH592-COUNTIFS($AE592:$AE592,$AC593,AU592:AU592,$AI$1),0)),0)),0)</f>
        <v>0</v>
      </c>
      <c r="BI593" s="1">
        <f>IFERROR(IF($AE593&gt;$AE592,VLOOKUP($AC593+AV$1,STOCK!$F$10:$AB$209,16,0),IF($AE593=$AE592,(IF(BI592&gt;=1,BI592-COUNTIFS($AE592:$AE592,$AC593,AV592:AV592,$AI$1),0)),0)),0)</f>
        <v>0</v>
      </c>
      <c r="BJ593" s="1">
        <f>IFERROR(IF($AE593&gt;$AE592,VLOOKUP($AC593+AW$1,STOCK!$F$10:$AB$209,16,0),IF($AE593=$AE592,(IF(BJ592&gt;=1,BJ592-COUNTIFS($AE592:$AE592,$AC593,AW592:AW592,$AI$1),0)),0)),0)</f>
        <v>0</v>
      </c>
      <c r="BK593" s="1">
        <f>IFERROR(IF($AE593&gt;$AE592,VLOOKUP($AC593+AX$1,STOCK!$F$10:$AB$209,16,0),IF($AE593=$AE592,(IF(BK592&gt;=1,BK592-COUNTIFS($AE592:$AE592,$AC593,AX592:AX592,$AI$1),0)),0)),0)</f>
        <v>0</v>
      </c>
      <c r="BL593" s="1">
        <f>IFERROR(IF($AE593&gt;$AE592,VLOOKUP($AC593+AL$1,STOCK!$F$10:$AB$209,17,0),IF($AE593=$AE592,(IF(BL592&gt;=1,BL592-COUNTIFS($AE592:$AE592,$AC593,AL592:AL592,$AI$2),0)),0)),0)</f>
        <v>0</v>
      </c>
      <c r="BM593" s="1">
        <f>IFERROR(IF($AE593&gt;$AE592,VLOOKUP($AC593+AM$1,STOCK!$F$10:$AB$209,17,0),IF($AE593=$AE592,(IF(BM592&gt;=1,BM592-COUNTIFS($AE592:$AE592,$AC593,AM592:AM592,$AI$2),0)),0)),0)</f>
        <v>0</v>
      </c>
      <c r="BN593" s="1">
        <f>IFERROR(IF($AE593&gt;$AE592,VLOOKUP($AC593+AN$1,STOCK!$F$10:$AB$209,17,0),IF($AE593=$AE592,(IF(BN592&gt;=1,BN592-COUNTIFS($AE592:$AE592,$AC593,AN592:AN592,$AI$2),0)),0)),0)</f>
        <v>0</v>
      </c>
      <c r="BO593" s="1">
        <f>IFERROR(IF($AE593&gt;$AE592,VLOOKUP($AC593+AO$1,STOCK!$F$10:$AB$209,17,0),IF($AE593=$AE592,(IF(BO592&gt;=1,BO592-COUNTIFS($AE592:$AE592,$AC593,AO592:AO592,$AI$2),0)),0)),0)</f>
        <v>0</v>
      </c>
      <c r="BP593" s="1">
        <f>IFERROR(IF($AE593&gt;$AE592,VLOOKUP($AC593+AP$1,STOCK!$F$10:$AB$209,17,0),IF($AE593=$AE592,(IF(BP592&gt;=1,BP592-COUNTIFS($AE592:$AE592,$AC593,AP592:AP592,$AI$2),0)),0)),0)</f>
        <v>0</v>
      </c>
      <c r="BQ593" s="1">
        <f>IFERROR(IF($AE593&gt;$AE592,VLOOKUP($AC593+AQ$1,STOCK!$F$10:$AB$209,17,0),IF($AE593=$AE592,(IF(BQ592&gt;=1,BQ592-COUNTIFS($AE592:$AE592,$AC593,AQ592:AQ592,$AI$2),0)),0)),0)</f>
        <v>0</v>
      </c>
      <c r="BR593" s="1">
        <f>IFERROR(IF($AE593&gt;$AE592,VLOOKUP($AC593+AR$1,STOCK!$F$10:$AB$209,17,0),IF($AE593=$AE592,(IF(BR592&gt;=1,BR592-COUNTIFS($AE592:$AE592,$AC593,AR592:AR592,$AI$2),0)),0)),0)</f>
        <v>0</v>
      </c>
      <c r="BS593" s="1">
        <f>IFERROR(IF($AE593&gt;$AE592,VLOOKUP($AC593+AS$1,STOCK!$F$10:$AB$209,17,0),IF($AE593=$AE592,(IF(BS592&gt;=1,BS592-COUNTIFS($AE592:$AE592,$AC593,AS592:AS592,$AI$2),0)),0)),0)</f>
        <v>0</v>
      </c>
      <c r="BT593" s="1">
        <f>IFERROR(IF($AE593&gt;$AE592,VLOOKUP($AC593+AT$1,STOCK!$F$10:$AB$209,17,0),IF($AE593=$AE592,(IF(BT592&gt;=1,BT592-COUNTIFS($AE592:$AE592,$AC593,AT592:AT592,$AI$2),0)),0)),0)</f>
        <v>0</v>
      </c>
      <c r="BU593" s="1">
        <f>IFERROR(IF($AE593&gt;$AE592,VLOOKUP($AC593+AU$1,STOCK!$F$10:$AB$209,17,0),IF($AE593=$AE592,(IF(BU592&gt;=1,BU592-COUNTIFS($AE592:$AE592,$AC593,AU592:AU592,$AI$2),0)),0)),0)</f>
        <v>0</v>
      </c>
      <c r="BV593" s="1">
        <f>IFERROR(IF($AE593&gt;$AE592,VLOOKUP($AC593+AV$1,STOCK!$F$10:$AB$209,17,0),IF($AE593=$AE592,(IF(BV592&gt;=1,BV592-COUNTIFS($AE592:$AE592,$AC593,AV592:AV592,$AI$2),0)),0)),0)</f>
        <v>0</v>
      </c>
      <c r="BW593" s="1">
        <f>IFERROR(IF($AE593&gt;$AE592,VLOOKUP($AC593+AW$1,STOCK!$F$10:$AB$209,17,0),IF($AE593=$AE592,(IF(BW592&gt;=1,BW592-COUNTIFS($AE592:$AE592,$AC593,AW592:AW592,$AI$2),0)),0)),0)</f>
        <v>0</v>
      </c>
      <c r="BX593" s="1">
        <f>IFERROR(IF($AE593&gt;$AE592,VLOOKUP($AC593+AX$1,STOCK!$F$10:$AB$209,17,0),IF($AE593=$AE592,(IF(BX592&gt;=1,BX592-COUNTIFS($AE592:$AE592,$AC593,AX592:AX592,$AI$2),0)),0)),0)</f>
        <v>0</v>
      </c>
    </row>
    <row r="594" spans="29:76" x14ac:dyDescent="0.25">
      <c r="AC594" s="1">
        <f t="shared" si="155"/>
        <v>0</v>
      </c>
      <c r="AD594" s="1">
        <f>IFERROR(IF(LEN(AK594)&gt;=1,VLOOKUP(HLOOKUP(AK594,PROFILE!$K$5:$V$8,4,0),PROFILE!$F$1:$G$3,2,0),0),0)</f>
        <v>0</v>
      </c>
      <c r="AE594" s="1">
        <f t="shared" si="156"/>
        <v>0</v>
      </c>
      <c r="AF594" s="1">
        <v>581</v>
      </c>
      <c r="AI594" s="1" t="str">
        <f>IFERROR(IF($AH594&gt;=1,VLOOKUP($AG594,STUDENT!$O$8:$Z$1507,3,0),""),"")</f>
        <v/>
      </c>
      <c r="AJ594" s="1" t="str">
        <f>IFERROR(IF($AH594&gt;=1,VLOOKUP($AG594,STUDENT!$O$8:$Z$1507,4,0),""),"")</f>
        <v/>
      </c>
      <c r="AK594" s="1" t="str">
        <f>IFERROR(IF($AH594&gt;=1,VLOOKUP($AG594,STUDENT!$O$8:$Z$1507,6,0),""),"")</f>
        <v/>
      </c>
      <c r="AL594" s="1" t="str">
        <f t="shared" si="157"/>
        <v/>
      </c>
      <c r="AM594" s="1" t="str">
        <f t="shared" si="158"/>
        <v/>
      </c>
      <c r="AN594" s="1" t="str">
        <f t="shared" si="159"/>
        <v/>
      </c>
      <c r="AO594" s="1" t="str">
        <f t="shared" si="160"/>
        <v/>
      </c>
      <c r="AP594" s="1" t="str">
        <f t="shared" si="161"/>
        <v/>
      </c>
      <c r="AQ594" s="1" t="str">
        <f t="shared" si="162"/>
        <v/>
      </c>
      <c r="AR594" s="1" t="str">
        <f t="shared" si="163"/>
        <v/>
      </c>
      <c r="AS594" s="1" t="str">
        <f t="shared" si="164"/>
        <v/>
      </c>
      <c r="AT594" s="1" t="str">
        <f t="shared" si="165"/>
        <v/>
      </c>
      <c r="AU594" s="1" t="str">
        <f t="shared" si="166"/>
        <v/>
      </c>
      <c r="AV594" s="1" t="str">
        <f t="shared" si="167"/>
        <v/>
      </c>
      <c r="AW594" s="1" t="str">
        <f t="shared" si="168"/>
        <v/>
      </c>
      <c r="AX594" s="1" t="str">
        <f t="shared" si="169"/>
        <v/>
      </c>
      <c r="AY594" s="1">
        <f>IFERROR(IF($AE594&gt;$AE593,VLOOKUP($AC594+AL$1,STOCK!$F$10:$AB$209,16,0),IF($AE594=$AE593,(IF(AY593&gt;=1,AY593-COUNTIFS($AE593:$AE593,$AC594,AL593:AL593,$AI$1),0)),0)),0)</f>
        <v>0</v>
      </c>
      <c r="AZ594" s="1">
        <f>IFERROR(IF($AE594&gt;$AE593,VLOOKUP($AC594+AM$1,STOCK!$F$10:$AB$209,16,0),IF($AE594=$AE593,(IF(AZ593&gt;=1,AZ593-COUNTIFS($AE593:$AE593,$AC594,AM593:AM593,$AI$1),0)),0)),0)</f>
        <v>0</v>
      </c>
      <c r="BA594" s="1">
        <f>IFERROR(IF($AE594&gt;$AE593,VLOOKUP($AC594+AN$1,STOCK!$F$10:$AB$209,16,0),IF($AE594=$AE593,(IF(BA593&gt;=1,BA593-COUNTIFS($AE593:$AE593,$AC594,AN593:AN593,$AI$1),0)),0)),0)</f>
        <v>0</v>
      </c>
      <c r="BB594" s="1">
        <f>IFERROR(IF($AE594&gt;$AE593,VLOOKUP($AC594+AO$1,STOCK!$F$10:$AB$209,16,0),IF($AE594=$AE593,(IF(BB593&gt;=1,BB593-COUNTIFS($AE593:$AE593,$AC594,AO593:AO593,$AI$1),0)),0)),0)</f>
        <v>0</v>
      </c>
      <c r="BC594" s="1">
        <f>IFERROR(IF($AE594&gt;$AE593,VLOOKUP($AC594+AP$1,STOCK!$F$10:$AB$209,16,0),IF($AE594=$AE593,(IF(BC593&gt;=1,BC593-COUNTIFS($AE593:$AE593,$AC594,AP593:AP593,$AI$1),0)),0)),0)</f>
        <v>0</v>
      </c>
      <c r="BD594" s="1">
        <f>IFERROR(IF($AE594&gt;$AE593,VLOOKUP($AC594+AQ$1,STOCK!$F$10:$AB$209,16,0),IF($AE594=$AE593,(IF(BD593&gt;=1,BD593-COUNTIFS($AE593:$AE593,$AC594,AQ593:AQ593,$AI$1),0)),0)),0)</f>
        <v>0</v>
      </c>
      <c r="BE594" s="1">
        <f>IFERROR(IF($AE594&gt;$AE593,VLOOKUP($AC594+AR$1,STOCK!$F$10:$AB$209,16,0),IF($AE594=$AE593,(IF(BE593&gt;=1,BE593-COUNTIFS($AE593:$AE593,$AC594,AR593:AR593,$AI$1),0)),0)),0)</f>
        <v>0</v>
      </c>
      <c r="BF594" s="1">
        <f>IFERROR(IF($AE594&gt;$AE593,VLOOKUP($AC594+AS$1,STOCK!$F$10:$AB$209,16,0),IF($AE594=$AE593,(IF(BF593&gt;=1,BF593-COUNTIFS($AE593:$AE593,$AC594,AS593:AS593,$AI$1),0)),0)),0)</f>
        <v>0</v>
      </c>
      <c r="BG594" s="1">
        <f>IFERROR(IF($AE594&gt;$AE593,VLOOKUP($AC594+AT$1,STOCK!$F$10:$AB$209,16,0),IF($AE594=$AE593,(IF(BG593&gt;=1,BG593-COUNTIFS($AE593:$AE593,$AC594,AT593:AT593,$AI$1),0)),0)),0)</f>
        <v>0</v>
      </c>
      <c r="BH594" s="1">
        <f>IFERROR(IF($AE594&gt;$AE593,VLOOKUP($AC594+AU$1,STOCK!$F$10:$AB$209,16,0),IF($AE594=$AE593,(IF(BH593&gt;=1,BH593-COUNTIFS($AE593:$AE593,$AC594,AU593:AU593,$AI$1),0)),0)),0)</f>
        <v>0</v>
      </c>
      <c r="BI594" s="1">
        <f>IFERROR(IF($AE594&gt;$AE593,VLOOKUP($AC594+AV$1,STOCK!$F$10:$AB$209,16,0),IF($AE594=$AE593,(IF(BI593&gt;=1,BI593-COUNTIFS($AE593:$AE593,$AC594,AV593:AV593,$AI$1),0)),0)),0)</f>
        <v>0</v>
      </c>
      <c r="BJ594" s="1">
        <f>IFERROR(IF($AE594&gt;$AE593,VLOOKUP($AC594+AW$1,STOCK!$F$10:$AB$209,16,0),IF($AE594=$AE593,(IF(BJ593&gt;=1,BJ593-COUNTIFS($AE593:$AE593,$AC594,AW593:AW593,$AI$1),0)),0)),0)</f>
        <v>0</v>
      </c>
      <c r="BK594" s="1">
        <f>IFERROR(IF($AE594&gt;$AE593,VLOOKUP($AC594+AX$1,STOCK!$F$10:$AB$209,16,0),IF($AE594=$AE593,(IF(BK593&gt;=1,BK593-COUNTIFS($AE593:$AE593,$AC594,AX593:AX593,$AI$1),0)),0)),0)</f>
        <v>0</v>
      </c>
      <c r="BL594" s="1">
        <f>IFERROR(IF($AE594&gt;$AE593,VLOOKUP($AC594+AL$1,STOCK!$F$10:$AB$209,17,0),IF($AE594=$AE593,(IF(BL593&gt;=1,BL593-COUNTIFS($AE593:$AE593,$AC594,AL593:AL593,$AI$2),0)),0)),0)</f>
        <v>0</v>
      </c>
      <c r="BM594" s="1">
        <f>IFERROR(IF($AE594&gt;$AE593,VLOOKUP($AC594+AM$1,STOCK!$F$10:$AB$209,17,0),IF($AE594=$AE593,(IF(BM593&gt;=1,BM593-COUNTIFS($AE593:$AE593,$AC594,AM593:AM593,$AI$2),0)),0)),0)</f>
        <v>0</v>
      </c>
      <c r="BN594" s="1">
        <f>IFERROR(IF($AE594&gt;$AE593,VLOOKUP($AC594+AN$1,STOCK!$F$10:$AB$209,17,0),IF($AE594=$AE593,(IF(BN593&gt;=1,BN593-COUNTIFS($AE593:$AE593,$AC594,AN593:AN593,$AI$2),0)),0)),0)</f>
        <v>0</v>
      </c>
      <c r="BO594" s="1">
        <f>IFERROR(IF($AE594&gt;$AE593,VLOOKUP($AC594+AO$1,STOCK!$F$10:$AB$209,17,0),IF($AE594=$AE593,(IF(BO593&gt;=1,BO593-COUNTIFS($AE593:$AE593,$AC594,AO593:AO593,$AI$2),0)),0)),0)</f>
        <v>0</v>
      </c>
      <c r="BP594" s="1">
        <f>IFERROR(IF($AE594&gt;$AE593,VLOOKUP($AC594+AP$1,STOCK!$F$10:$AB$209,17,0),IF($AE594=$AE593,(IF(BP593&gt;=1,BP593-COUNTIFS($AE593:$AE593,$AC594,AP593:AP593,$AI$2),0)),0)),0)</f>
        <v>0</v>
      </c>
      <c r="BQ594" s="1">
        <f>IFERROR(IF($AE594&gt;$AE593,VLOOKUP($AC594+AQ$1,STOCK!$F$10:$AB$209,17,0),IF($AE594=$AE593,(IF(BQ593&gt;=1,BQ593-COUNTIFS($AE593:$AE593,$AC594,AQ593:AQ593,$AI$2),0)),0)),0)</f>
        <v>0</v>
      </c>
      <c r="BR594" s="1">
        <f>IFERROR(IF($AE594&gt;$AE593,VLOOKUP($AC594+AR$1,STOCK!$F$10:$AB$209,17,0),IF($AE594=$AE593,(IF(BR593&gt;=1,BR593-COUNTIFS($AE593:$AE593,$AC594,AR593:AR593,$AI$2),0)),0)),0)</f>
        <v>0</v>
      </c>
      <c r="BS594" s="1">
        <f>IFERROR(IF($AE594&gt;$AE593,VLOOKUP($AC594+AS$1,STOCK!$F$10:$AB$209,17,0),IF($AE594=$AE593,(IF(BS593&gt;=1,BS593-COUNTIFS($AE593:$AE593,$AC594,AS593:AS593,$AI$2),0)),0)),0)</f>
        <v>0</v>
      </c>
      <c r="BT594" s="1">
        <f>IFERROR(IF($AE594&gt;$AE593,VLOOKUP($AC594+AT$1,STOCK!$F$10:$AB$209,17,0),IF($AE594=$AE593,(IF(BT593&gt;=1,BT593-COUNTIFS($AE593:$AE593,$AC594,AT593:AT593,$AI$2),0)),0)),0)</f>
        <v>0</v>
      </c>
      <c r="BU594" s="1">
        <f>IFERROR(IF($AE594&gt;$AE593,VLOOKUP($AC594+AU$1,STOCK!$F$10:$AB$209,17,0),IF($AE594=$AE593,(IF(BU593&gt;=1,BU593-COUNTIFS($AE593:$AE593,$AC594,AU593:AU593,$AI$2),0)),0)),0)</f>
        <v>0</v>
      </c>
      <c r="BV594" s="1">
        <f>IFERROR(IF($AE594&gt;$AE593,VLOOKUP($AC594+AV$1,STOCK!$F$10:$AB$209,17,0),IF($AE594=$AE593,(IF(BV593&gt;=1,BV593-COUNTIFS($AE593:$AE593,$AC594,AV593:AV593,$AI$2),0)),0)),0)</f>
        <v>0</v>
      </c>
      <c r="BW594" s="1">
        <f>IFERROR(IF($AE594&gt;$AE593,VLOOKUP($AC594+AW$1,STOCK!$F$10:$AB$209,17,0),IF($AE594=$AE593,(IF(BW593&gt;=1,BW593-COUNTIFS($AE593:$AE593,$AC594,AW593:AW593,$AI$2),0)),0)),0)</f>
        <v>0</v>
      </c>
      <c r="BX594" s="1">
        <f>IFERROR(IF($AE594&gt;$AE593,VLOOKUP($AC594+AX$1,STOCK!$F$10:$AB$209,17,0),IF($AE594=$AE593,(IF(BX593&gt;=1,BX593-COUNTIFS($AE593:$AE593,$AC594,AX593:AX593,$AI$2),0)),0)),0)</f>
        <v>0</v>
      </c>
    </row>
    <row r="595" spans="29:76" x14ac:dyDescent="0.25">
      <c r="AC595" s="1">
        <f t="shared" si="155"/>
        <v>0</v>
      </c>
      <c r="AD595" s="1">
        <f>IFERROR(IF(LEN(AK595)&gt;=1,VLOOKUP(HLOOKUP(AK595,PROFILE!$K$5:$V$8,4,0),PROFILE!$F$1:$G$3,2,0),0),0)</f>
        <v>0</v>
      </c>
      <c r="AE595" s="1">
        <f t="shared" si="156"/>
        <v>0</v>
      </c>
      <c r="AF595" s="1">
        <v>582</v>
      </c>
      <c r="AI595" s="1" t="str">
        <f>IFERROR(IF($AH595&gt;=1,VLOOKUP($AG595,STUDENT!$O$8:$Z$1507,3,0),""),"")</f>
        <v/>
      </c>
      <c r="AJ595" s="1" t="str">
        <f>IFERROR(IF($AH595&gt;=1,VLOOKUP($AG595,STUDENT!$O$8:$Z$1507,4,0),""),"")</f>
        <v/>
      </c>
      <c r="AK595" s="1" t="str">
        <f>IFERROR(IF($AH595&gt;=1,VLOOKUP($AG595,STUDENT!$O$8:$Z$1507,6,0),""),"")</f>
        <v/>
      </c>
      <c r="AL595" s="1" t="str">
        <f t="shared" si="157"/>
        <v/>
      </c>
      <c r="AM595" s="1" t="str">
        <f t="shared" si="158"/>
        <v/>
      </c>
      <c r="AN595" s="1" t="str">
        <f t="shared" si="159"/>
        <v/>
      </c>
      <c r="AO595" s="1" t="str">
        <f t="shared" si="160"/>
        <v/>
      </c>
      <c r="AP595" s="1" t="str">
        <f t="shared" si="161"/>
        <v/>
      </c>
      <c r="AQ595" s="1" t="str">
        <f t="shared" si="162"/>
        <v/>
      </c>
      <c r="AR595" s="1" t="str">
        <f t="shared" si="163"/>
        <v/>
      </c>
      <c r="AS595" s="1" t="str">
        <f t="shared" si="164"/>
        <v/>
      </c>
      <c r="AT595" s="1" t="str">
        <f t="shared" si="165"/>
        <v/>
      </c>
      <c r="AU595" s="1" t="str">
        <f t="shared" si="166"/>
        <v/>
      </c>
      <c r="AV595" s="1" t="str">
        <f t="shared" si="167"/>
        <v/>
      </c>
      <c r="AW595" s="1" t="str">
        <f t="shared" si="168"/>
        <v/>
      </c>
      <c r="AX595" s="1" t="str">
        <f t="shared" si="169"/>
        <v/>
      </c>
      <c r="AY595" s="1">
        <f>IFERROR(IF($AE595&gt;$AE594,VLOOKUP($AC595+AL$1,STOCK!$F$10:$AB$209,16,0),IF($AE595=$AE594,(IF(AY594&gt;=1,AY594-COUNTIFS($AE594:$AE594,$AC595,AL594:AL594,$AI$1),0)),0)),0)</f>
        <v>0</v>
      </c>
      <c r="AZ595" s="1">
        <f>IFERROR(IF($AE595&gt;$AE594,VLOOKUP($AC595+AM$1,STOCK!$F$10:$AB$209,16,0),IF($AE595=$AE594,(IF(AZ594&gt;=1,AZ594-COUNTIFS($AE594:$AE594,$AC595,AM594:AM594,$AI$1),0)),0)),0)</f>
        <v>0</v>
      </c>
      <c r="BA595" s="1">
        <f>IFERROR(IF($AE595&gt;$AE594,VLOOKUP($AC595+AN$1,STOCK!$F$10:$AB$209,16,0),IF($AE595=$AE594,(IF(BA594&gt;=1,BA594-COUNTIFS($AE594:$AE594,$AC595,AN594:AN594,$AI$1),0)),0)),0)</f>
        <v>0</v>
      </c>
      <c r="BB595" s="1">
        <f>IFERROR(IF($AE595&gt;$AE594,VLOOKUP($AC595+AO$1,STOCK!$F$10:$AB$209,16,0),IF($AE595=$AE594,(IF(BB594&gt;=1,BB594-COUNTIFS($AE594:$AE594,$AC595,AO594:AO594,$AI$1),0)),0)),0)</f>
        <v>0</v>
      </c>
      <c r="BC595" s="1">
        <f>IFERROR(IF($AE595&gt;$AE594,VLOOKUP($AC595+AP$1,STOCK!$F$10:$AB$209,16,0),IF($AE595=$AE594,(IF(BC594&gt;=1,BC594-COUNTIFS($AE594:$AE594,$AC595,AP594:AP594,$AI$1),0)),0)),0)</f>
        <v>0</v>
      </c>
      <c r="BD595" s="1">
        <f>IFERROR(IF($AE595&gt;$AE594,VLOOKUP($AC595+AQ$1,STOCK!$F$10:$AB$209,16,0),IF($AE595=$AE594,(IF(BD594&gt;=1,BD594-COUNTIFS($AE594:$AE594,$AC595,AQ594:AQ594,$AI$1),0)),0)),0)</f>
        <v>0</v>
      </c>
      <c r="BE595" s="1">
        <f>IFERROR(IF($AE595&gt;$AE594,VLOOKUP($AC595+AR$1,STOCK!$F$10:$AB$209,16,0),IF($AE595=$AE594,(IF(BE594&gt;=1,BE594-COUNTIFS($AE594:$AE594,$AC595,AR594:AR594,$AI$1),0)),0)),0)</f>
        <v>0</v>
      </c>
      <c r="BF595" s="1">
        <f>IFERROR(IF($AE595&gt;$AE594,VLOOKUP($AC595+AS$1,STOCK!$F$10:$AB$209,16,0),IF($AE595=$AE594,(IF(BF594&gt;=1,BF594-COUNTIFS($AE594:$AE594,$AC595,AS594:AS594,$AI$1),0)),0)),0)</f>
        <v>0</v>
      </c>
      <c r="BG595" s="1">
        <f>IFERROR(IF($AE595&gt;$AE594,VLOOKUP($AC595+AT$1,STOCK!$F$10:$AB$209,16,0),IF($AE595=$AE594,(IF(BG594&gt;=1,BG594-COUNTIFS($AE594:$AE594,$AC595,AT594:AT594,$AI$1),0)),0)),0)</f>
        <v>0</v>
      </c>
      <c r="BH595" s="1">
        <f>IFERROR(IF($AE595&gt;$AE594,VLOOKUP($AC595+AU$1,STOCK!$F$10:$AB$209,16,0),IF($AE595=$AE594,(IF(BH594&gt;=1,BH594-COUNTIFS($AE594:$AE594,$AC595,AU594:AU594,$AI$1),0)),0)),0)</f>
        <v>0</v>
      </c>
      <c r="BI595" s="1">
        <f>IFERROR(IF($AE595&gt;$AE594,VLOOKUP($AC595+AV$1,STOCK!$F$10:$AB$209,16,0),IF($AE595=$AE594,(IF(BI594&gt;=1,BI594-COUNTIFS($AE594:$AE594,$AC595,AV594:AV594,$AI$1),0)),0)),0)</f>
        <v>0</v>
      </c>
      <c r="BJ595" s="1">
        <f>IFERROR(IF($AE595&gt;$AE594,VLOOKUP($AC595+AW$1,STOCK!$F$10:$AB$209,16,0),IF($AE595=$AE594,(IF(BJ594&gt;=1,BJ594-COUNTIFS($AE594:$AE594,$AC595,AW594:AW594,$AI$1),0)),0)),0)</f>
        <v>0</v>
      </c>
      <c r="BK595" s="1">
        <f>IFERROR(IF($AE595&gt;$AE594,VLOOKUP($AC595+AX$1,STOCK!$F$10:$AB$209,16,0),IF($AE595=$AE594,(IF(BK594&gt;=1,BK594-COUNTIFS($AE594:$AE594,$AC595,AX594:AX594,$AI$1),0)),0)),0)</f>
        <v>0</v>
      </c>
      <c r="BL595" s="1">
        <f>IFERROR(IF($AE595&gt;$AE594,VLOOKUP($AC595+AL$1,STOCK!$F$10:$AB$209,17,0),IF($AE595=$AE594,(IF(BL594&gt;=1,BL594-COUNTIFS($AE594:$AE594,$AC595,AL594:AL594,$AI$2),0)),0)),0)</f>
        <v>0</v>
      </c>
      <c r="BM595" s="1">
        <f>IFERROR(IF($AE595&gt;$AE594,VLOOKUP($AC595+AM$1,STOCK!$F$10:$AB$209,17,0),IF($AE595=$AE594,(IF(BM594&gt;=1,BM594-COUNTIFS($AE594:$AE594,$AC595,AM594:AM594,$AI$2),0)),0)),0)</f>
        <v>0</v>
      </c>
      <c r="BN595" s="1">
        <f>IFERROR(IF($AE595&gt;$AE594,VLOOKUP($AC595+AN$1,STOCK!$F$10:$AB$209,17,0),IF($AE595=$AE594,(IF(BN594&gt;=1,BN594-COUNTIFS($AE594:$AE594,$AC595,AN594:AN594,$AI$2),0)),0)),0)</f>
        <v>0</v>
      </c>
      <c r="BO595" s="1">
        <f>IFERROR(IF($AE595&gt;$AE594,VLOOKUP($AC595+AO$1,STOCK!$F$10:$AB$209,17,0),IF($AE595=$AE594,(IF(BO594&gt;=1,BO594-COUNTIFS($AE594:$AE594,$AC595,AO594:AO594,$AI$2),0)),0)),0)</f>
        <v>0</v>
      </c>
      <c r="BP595" s="1">
        <f>IFERROR(IF($AE595&gt;$AE594,VLOOKUP($AC595+AP$1,STOCK!$F$10:$AB$209,17,0),IF($AE595=$AE594,(IF(BP594&gt;=1,BP594-COUNTIFS($AE594:$AE594,$AC595,AP594:AP594,$AI$2),0)),0)),0)</f>
        <v>0</v>
      </c>
      <c r="BQ595" s="1">
        <f>IFERROR(IF($AE595&gt;$AE594,VLOOKUP($AC595+AQ$1,STOCK!$F$10:$AB$209,17,0),IF($AE595=$AE594,(IF(BQ594&gt;=1,BQ594-COUNTIFS($AE594:$AE594,$AC595,AQ594:AQ594,$AI$2),0)),0)),0)</f>
        <v>0</v>
      </c>
      <c r="BR595" s="1">
        <f>IFERROR(IF($AE595&gt;$AE594,VLOOKUP($AC595+AR$1,STOCK!$F$10:$AB$209,17,0),IF($AE595=$AE594,(IF(BR594&gt;=1,BR594-COUNTIFS($AE594:$AE594,$AC595,AR594:AR594,$AI$2),0)),0)),0)</f>
        <v>0</v>
      </c>
      <c r="BS595" s="1">
        <f>IFERROR(IF($AE595&gt;$AE594,VLOOKUP($AC595+AS$1,STOCK!$F$10:$AB$209,17,0),IF($AE595=$AE594,(IF(BS594&gt;=1,BS594-COUNTIFS($AE594:$AE594,$AC595,AS594:AS594,$AI$2),0)),0)),0)</f>
        <v>0</v>
      </c>
      <c r="BT595" s="1">
        <f>IFERROR(IF($AE595&gt;$AE594,VLOOKUP($AC595+AT$1,STOCK!$F$10:$AB$209,17,0),IF($AE595=$AE594,(IF(BT594&gt;=1,BT594-COUNTIFS($AE594:$AE594,$AC595,AT594:AT594,$AI$2),0)),0)),0)</f>
        <v>0</v>
      </c>
      <c r="BU595" s="1">
        <f>IFERROR(IF($AE595&gt;$AE594,VLOOKUP($AC595+AU$1,STOCK!$F$10:$AB$209,17,0),IF($AE595=$AE594,(IF(BU594&gt;=1,BU594-COUNTIFS($AE594:$AE594,$AC595,AU594:AU594,$AI$2),0)),0)),0)</f>
        <v>0</v>
      </c>
      <c r="BV595" s="1">
        <f>IFERROR(IF($AE595&gt;$AE594,VLOOKUP($AC595+AV$1,STOCK!$F$10:$AB$209,17,0),IF($AE595=$AE594,(IF(BV594&gt;=1,BV594-COUNTIFS($AE594:$AE594,$AC595,AV594:AV594,$AI$2),0)),0)),0)</f>
        <v>0</v>
      </c>
      <c r="BW595" s="1">
        <f>IFERROR(IF($AE595&gt;$AE594,VLOOKUP($AC595+AW$1,STOCK!$F$10:$AB$209,17,0),IF($AE595=$AE594,(IF(BW594&gt;=1,BW594-COUNTIFS($AE594:$AE594,$AC595,AW594:AW594,$AI$2),0)),0)),0)</f>
        <v>0</v>
      </c>
      <c r="BX595" s="1">
        <f>IFERROR(IF($AE595&gt;$AE594,VLOOKUP($AC595+AX$1,STOCK!$F$10:$AB$209,17,0),IF($AE595=$AE594,(IF(BX594&gt;=1,BX594-COUNTIFS($AE594:$AE594,$AC595,AX594:AX594,$AI$2),0)),0)),0)</f>
        <v>0</v>
      </c>
    </row>
    <row r="596" spans="29:76" x14ac:dyDescent="0.25">
      <c r="AC596" s="1">
        <f t="shared" si="155"/>
        <v>0</v>
      </c>
      <c r="AD596" s="1">
        <f>IFERROR(IF(LEN(AK596)&gt;=1,VLOOKUP(HLOOKUP(AK596,PROFILE!$K$5:$V$8,4,0),PROFILE!$F$1:$G$3,2,0),0),0)</f>
        <v>0</v>
      </c>
      <c r="AE596" s="1">
        <f t="shared" si="156"/>
        <v>0</v>
      </c>
      <c r="AF596" s="1">
        <v>583</v>
      </c>
      <c r="AI596" s="1" t="str">
        <f>IFERROR(IF($AH596&gt;=1,VLOOKUP($AG596,STUDENT!$O$8:$Z$1507,3,0),""),"")</f>
        <v/>
      </c>
      <c r="AJ596" s="1" t="str">
        <f>IFERROR(IF($AH596&gt;=1,VLOOKUP($AG596,STUDENT!$O$8:$Z$1507,4,0),""),"")</f>
        <v/>
      </c>
      <c r="AK596" s="1" t="str">
        <f>IFERROR(IF($AH596&gt;=1,VLOOKUP($AG596,STUDENT!$O$8:$Z$1507,6,0),""),"")</f>
        <v/>
      </c>
      <c r="AL596" s="1" t="str">
        <f t="shared" si="157"/>
        <v/>
      </c>
      <c r="AM596" s="1" t="str">
        <f t="shared" si="158"/>
        <v/>
      </c>
      <c r="AN596" s="1" t="str">
        <f t="shared" si="159"/>
        <v/>
      </c>
      <c r="AO596" s="1" t="str">
        <f t="shared" si="160"/>
        <v/>
      </c>
      <c r="AP596" s="1" t="str">
        <f t="shared" si="161"/>
        <v/>
      </c>
      <c r="AQ596" s="1" t="str">
        <f t="shared" si="162"/>
        <v/>
      </c>
      <c r="AR596" s="1" t="str">
        <f t="shared" si="163"/>
        <v/>
      </c>
      <c r="AS596" s="1" t="str">
        <f t="shared" si="164"/>
        <v/>
      </c>
      <c r="AT596" s="1" t="str">
        <f t="shared" si="165"/>
        <v/>
      </c>
      <c r="AU596" s="1" t="str">
        <f t="shared" si="166"/>
        <v/>
      </c>
      <c r="AV596" s="1" t="str">
        <f t="shared" si="167"/>
        <v/>
      </c>
      <c r="AW596" s="1" t="str">
        <f t="shared" si="168"/>
        <v/>
      </c>
      <c r="AX596" s="1" t="str">
        <f t="shared" si="169"/>
        <v/>
      </c>
      <c r="AY596" s="1">
        <f>IFERROR(IF($AE596&gt;$AE595,VLOOKUP($AC596+AL$1,STOCK!$F$10:$AB$209,16,0),IF($AE596=$AE595,(IF(AY595&gt;=1,AY595-COUNTIFS($AE595:$AE595,$AC596,AL595:AL595,$AI$1),0)),0)),0)</f>
        <v>0</v>
      </c>
      <c r="AZ596" s="1">
        <f>IFERROR(IF($AE596&gt;$AE595,VLOOKUP($AC596+AM$1,STOCK!$F$10:$AB$209,16,0),IF($AE596=$AE595,(IF(AZ595&gt;=1,AZ595-COUNTIFS($AE595:$AE595,$AC596,AM595:AM595,$AI$1),0)),0)),0)</f>
        <v>0</v>
      </c>
      <c r="BA596" s="1">
        <f>IFERROR(IF($AE596&gt;$AE595,VLOOKUP($AC596+AN$1,STOCK!$F$10:$AB$209,16,0),IF($AE596=$AE595,(IF(BA595&gt;=1,BA595-COUNTIFS($AE595:$AE595,$AC596,AN595:AN595,$AI$1),0)),0)),0)</f>
        <v>0</v>
      </c>
      <c r="BB596" s="1">
        <f>IFERROR(IF($AE596&gt;$AE595,VLOOKUP($AC596+AO$1,STOCK!$F$10:$AB$209,16,0),IF($AE596=$AE595,(IF(BB595&gt;=1,BB595-COUNTIFS($AE595:$AE595,$AC596,AO595:AO595,$AI$1),0)),0)),0)</f>
        <v>0</v>
      </c>
      <c r="BC596" s="1">
        <f>IFERROR(IF($AE596&gt;$AE595,VLOOKUP($AC596+AP$1,STOCK!$F$10:$AB$209,16,0),IF($AE596=$AE595,(IF(BC595&gt;=1,BC595-COUNTIFS($AE595:$AE595,$AC596,AP595:AP595,$AI$1),0)),0)),0)</f>
        <v>0</v>
      </c>
      <c r="BD596" s="1">
        <f>IFERROR(IF($AE596&gt;$AE595,VLOOKUP($AC596+AQ$1,STOCK!$F$10:$AB$209,16,0),IF($AE596=$AE595,(IF(BD595&gt;=1,BD595-COUNTIFS($AE595:$AE595,$AC596,AQ595:AQ595,$AI$1),0)),0)),0)</f>
        <v>0</v>
      </c>
      <c r="BE596" s="1">
        <f>IFERROR(IF($AE596&gt;$AE595,VLOOKUP($AC596+AR$1,STOCK!$F$10:$AB$209,16,0),IF($AE596=$AE595,(IF(BE595&gt;=1,BE595-COUNTIFS($AE595:$AE595,$AC596,AR595:AR595,$AI$1),0)),0)),0)</f>
        <v>0</v>
      </c>
      <c r="BF596" s="1">
        <f>IFERROR(IF($AE596&gt;$AE595,VLOOKUP($AC596+AS$1,STOCK!$F$10:$AB$209,16,0),IF($AE596=$AE595,(IF(BF595&gt;=1,BF595-COUNTIFS($AE595:$AE595,$AC596,AS595:AS595,$AI$1),0)),0)),0)</f>
        <v>0</v>
      </c>
      <c r="BG596" s="1">
        <f>IFERROR(IF($AE596&gt;$AE595,VLOOKUP($AC596+AT$1,STOCK!$F$10:$AB$209,16,0),IF($AE596=$AE595,(IF(BG595&gt;=1,BG595-COUNTIFS($AE595:$AE595,$AC596,AT595:AT595,$AI$1),0)),0)),0)</f>
        <v>0</v>
      </c>
      <c r="BH596" s="1">
        <f>IFERROR(IF($AE596&gt;$AE595,VLOOKUP($AC596+AU$1,STOCK!$F$10:$AB$209,16,0),IF($AE596=$AE595,(IF(BH595&gt;=1,BH595-COUNTIFS($AE595:$AE595,$AC596,AU595:AU595,$AI$1),0)),0)),0)</f>
        <v>0</v>
      </c>
      <c r="BI596" s="1">
        <f>IFERROR(IF($AE596&gt;$AE595,VLOOKUP($AC596+AV$1,STOCK!$F$10:$AB$209,16,0),IF($AE596=$AE595,(IF(BI595&gt;=1,BI595-COUNTIFS($AE595:$AE595,$AC596,AV595:AV595,$AI$1),0)),0)),0)</f>
        <v>0</v>
      </c>
      <c r="BJ596" s="1">
        <f>IFERROR(IF($AE596&gt;$AE595,VLOOKUP($AC596+AW$1,STOCK!$F$10:$AB$209,16,0),IF($AE596=$AE595,(IF(BJ595&gt;=1,BJ595-COUNTIFS($AE595:$AE595,$AC596,AW595:AW595,$AI$1),0)),0)),0)</f>
        <v>0</v>
      </c>
      <c r="BK596" s="1">
        <f>IFERROR(IF($AE596&gt;$AE595,VLOOKUP($AC596+AX$1,STOCK!$F$10:$AB$209,16,0),IF($AE596=$AE595,(IF(BK595&gt;=1,BK595-COUNTIFS($AE595:$AE595,$AC596,AX595:AX595,$AI$1),0)),0)),0)</f>
        <v>0</v>
      </c>
      <c r="BL596" s="1">
        <f>IFERROR(IF($AE596&gt;$AE595,VLOOKUP($AC596+AL$1,STOCK!$F$10:$AB$209,17,0),IF($AE596=$AE595,(IF(BL595&gt;=1,BL595-COUNTIFS($AE595:$AE595,$AC596,AL595:AL595,$AI$2),0)),0)),0)</f>
        <v>0</v>
      </c>
      <c r="BM596" s="1">
        <f>IFERROR(IF($AE596&gt;$AE595,VLOOKUP($AC596+AM$1,STOCK!$F$10:$AB$209,17,0),IF($AE596=$AE595,(IF(BM595&gt;=1,BM595-COUNTIFS($AE595:$AE595,$AC596,AM595:AM595,$AI$2),0)),0)),0)</f>
        <v>0</v>
      </c>
      <c r="BN596" s="1">
        <f>IFERROR(IF($AE596&gt;$AE595,VLOOKUP($AC596+AN$1,STOCK!$F$10:$AB$209,17,0),IF($AE596=$AE595,(IF(BN595&gt;=1,BN595-COUNTIFS($AE595:$AE595,$AC596,AN595:AN595,$AI$2),0)),0)),0)</f>
        <v>0</v>
      </c>
      <c r="BO596" s="1">
        <f>IFERROR(IF($AE596&gt;$AE595,VLOOKUP($AC596+AO$1,STOCK!$F$10:$AB$209,17,0),IF($AE596=$AE595,(IF(BO595&gt;=1,BO595-COUNTIFS($AE595:$AE595,$AC596,AO595:AO595,$AI$2),0)),0)),0)</f>
        <v>0</v>
      </c>
      <c r="BP596" s="1">
        <f>IFERROR(IF($AE596&gt;$AE595,VLOOKUP($AC596+AP$1,STOCK!$F$10:$AB$209,17,0),IF($AE596=$AE595,(IF(BP595&gt;=1,BP595-COUNTIFS($AE595:$AE595,$AC596,AP595:AP595,$AI$2),0)),0)),0)</f>
        <v>0</v>
      </c>
      <c r="BQ596" s="1">
        <f>IFERROR(IF($AE596&gt;$AE595,VLOOKUP($AC596+AQ$1,STOCK!$F$10:$AB$209,17,0),IF($AE596=$AE595,(IF(BQ595&gt;=1,BQ595-COUNTIFS($AE595:$AE595,$AC596,AQ595:AQ595,$AI$2),0)),0)),0)</f>
        <v>0</v>
      </c>
      <c r="BR596" s="1">
        <f>IFERROR(IF($AE596&gt;$AE595,VLOOKUP($AC596+AR$1,STOCK!$F$10:$AB$209,17,0),IF($AE596=$AE595,(IF(BR595&gt;=1,BR595-COUNTIFS($AE595:$AE595,$AC596,AR595:AR595,$AI$2),0)),0)),0)</f>
        <v>0</v>
      </c>
      <c r="BS596" s="1">
        <f>IFERROR(IF($AE596&gt;$AE595,VLOOKUP($AC596+AS$1,STOCK!$F$10:$AB$209,17,0),IF($AE596=$AE595,(IF(BS595&gt;=1,BS595-COUNTIFS($AE595:$AE595,$AC596,AS595:AS595,$AI$2),0)),0)),0)</f>
        <v>0</v>
      </c>
      <c r="BT596" s="1">
        <f>IFERROR(IF($AE596&gt;$AE595,VLOOKUP($AC596+AT$1,STOCK!$F$10:$AB$209,17,0),IF($AE596=$AE595,(IF(BT595&gt;=1,BT595-COUNTIFS($AE595:$AE595,$AC596,AT595:AT595,$AI$2),0)),0)),0)</f>
        <v>0</v>
      </c>
      <c r="BU596" s="1">
        <f>IFERROR(IF($AE596&gt;$AE595,VLOOKUP($AC596+AU$1,STOCK!$F$10:$AB$209,17,0),IF($AE596=$AE595,(IF(BU595&gt;=1,BU595-COUNTIFS($AE595:$AE595,$AC596,AU595:AU595,$AI$2),0)),0)),0)</f>
        <v>0</v>
      </c>
      <c r="BV596" s="1">
        <f>IFERROR(IF($AE596&gt;$AE595,VLOOKUP($AC596+AV$1,STOCK!$F$10:$AB$209,17,0),IF($AE596=$AE595,(IF(BV595&gt;=1,BV595-COUNTIFS($AE595:$AE595,$AC596,AV595:AV595,$AI$2),0)),0)),0)</f>
        <v>0</v>
      </c>
      <c r="BW596" s="1">
        <f>IFERROR(IF($AE596&gt;$AE595,VLOOKUP($AC596+AW$1,STOCK!$F$10:$AB$209,17,0),IF($AE596=$AE595,(IF(BW595&gt;=1,BW595-COUNTIFS($AE595:$AE595,$AC596,AW595:AW595,$AI$2),0)),0)),0)</f>
        <v>0</v>
      </c>
      <c r="BX596" s="1">
        <f>IFERROR(IF($AE596&gt;$AE595,VLOOKUP($AC596+AX$1,STOCK!$F$10:$AB$209,17,0),IF($AE596=$AE595,(IF(BX595&gt;=1,BX595-COUNTIFS($AE595:$AE595,$AC596,AX595:AX595,$AI$2),0)),0)),0)</f>
        <v>0</v>
      </c>
    </row>
    <row r="597" spans="29:76" x14ac:dyDescent="0.25">
      <c r="AC597" s="1">
        <f t="shared" si="155"/>
        <v>0</v>
      </c>
      <c r="AD597" s="1">
        <f>IFERROR(IF(LEN(AK597)&gt;=1,VLOOKUP(HLOOKUP(AK597,PROFILE!$K$5:$V$8,4,0),PROFILE!$F$1:$G$3,2,0),0),0)</f>
        <v>0</v>
      </c>
      <c r="AE597" s="1">
        <f t="shared" si="156"/>
        <v>0</v>
      </c>
      <c r="AF597" s="1">
        <v>584</v>
      </c>
      <c r="AI597" s="1" t="str">
        <f>IFERROR(IF($AH597&gt;=1,VLOOKUP($AG597,STUDENT!$O$8:$Z$1507,3,0),""),"")</f>
        <v/>
      </c>
      <c r="AJ597" s="1" t="str">
        <f>IFERROR(IF($AH597&gt;=1,VLOOKUP($AG597,STUDENT!$O$8:$Z$1507,4,0),""),"")</f>
        <v/>
      </c>
      <c r="AK597" s="1" t="str">
        <f>IFERROR(IF($AH597&gt;=1,VLOOKUP($AG597,STUDENT!$O$8:$Z$1507,6,0),""),"")</f>
        <v/>
      </c>
      <c r="AL597" s="1" t="str">
        <f t="shared" si="157"/>
        <v/>
      </c>
      <c r="AM597" s="1" t="str">
        <f t="shared" si="158"/>
        <v/>
      </c>
      <c r="AN597" s="1" t="str">
        <f t="shared" si="159"/>
        <v/>
      </c>
      <c r="AO597" s="1" t="str">
        <f t="shared" si="160"/>
        <v/>
      </c>
      <c r="AP597" s="1" t="str">
        <f t="shared" si="161"/>
        <v/>
      </c>
      <c r="AQ597" s="1" t="str">
        <f t="shared" si="162"/>
        <v/>
      </c>
      <c r="AR597" s="1" t="str">
        <f t="shared" si="163"/>
        <v/>
      </c>
      <c r="AS597" s="1" t="str">
        <f t="shared" si="164"/>
        <v/>
      </c>
      <c r="AT597" s="1" t="str">
        <f t="shared" si="165"/>
        <v/>
      </c>
      <c r="AU597" s="1" t="str">
        <f t="shared" si="166"/>
        <v/>
      </c>
      <c r="AV597" s="1" t="str">
        <f t="shared" si="167"/>
        <v/>
      </c>
      <c r="AW597" s="1" t="str">
        <f t="shared" si="168"/>
        <v/>
      </c>
      <c r="AX597" s="1" t="str">
        <f t="shared" si="169"/>
        <v/>
      </c>
      <c r="AY597" s="1">
        <f>IFERROR(IF($AE597&gt;$AE596,VLOOKUP($AC597+AL$1,STOCK!$F$10:$AB$209,16,0),IF($AE597=$AE596,(IF(AY596&gt;=1,AY596-COUNTIFS($AE596:$AE596,$AC597,AL596:AL596,$AI$1),0)),0)),0)</f>
        <v>0</v>
      </c>
      <c r="AZ597" s="1">
        <f>IFERROR(IF($AE597&gt;$AE596,VLOOKUP($AC597+AM$1,STOCK!$F$10:$AB$209,16,0),IF($AE597=$AE596,(IF(AZ596&gt;=1,AZ596-COUNTIFS($AE596:$AE596,$AC597,AM596:AM596,$AI$1),0)),0)),0)</f>
        <v>0</v>
      </c>
      <c r="BA597" s="1">
        <f>IFERROR(IF($AE597&gt;$AE596,VLOOKUP($AC597+AN$1,STOCK!$F$10:$AB$209,16,0),IF($AE597=$AE596,(IF(BA596&gt;=1,BA596-COUNTIFS($AE596:$AE596,$AC597,AN596:AN596,$AI$1),0)),0)),0)</f>
        <v>0</v>
      </c>
      <c r="BB597" s="1">
        <f>IFERROR(IF($AE597&gt;$AE596,VLOOKUP($AC597+AO$1,STOCK!$F$10:$AB$209,16,0),IF($AE597=$AE596,(IF(BB596&gt;=1,BB596-COUNTIFS($AE596:$AE596,$AC597,AO596:AO596,$AI$1),0)),0)),0)</f>
        <v>0</v>
      </c>
      <c r="BC597" s="1">
        <f>IFERROR(IF($AE597&gt;$AE596,VLOOKUP($AC597+AP$1,STOCK!$F$10:$AB$209,16,0),IF($AE597=$AE596,(IF(BC596&gt;=1,BC596-COUNTIFS($AE596:$AE596,$AC597,AP596:AP596,$AI$1),0)),0)),0)</f>
        <v>0</v>
      </c>
      <c r="BD597" s="1">
        <f>IFERROR(IF($AE597&gt;$AE596,VLOOKUP($AC597+AQ$1,STOCK!$F$10:$AB$209,16,0),IF($AE597=$AE596,(IF(BD596&gt;=1,BD596-COUNTIFS($AE596:$AE596,$AC597,AQ596:AQ596,$AI$1),0)),0)),0)</f>
        <v>0</v>
      </c>
      <c r="BE597" s="1">
        <f>IFERROR(IF($AE597&gt;$AE596,VLOOKUP($AC597+AR$1,STOCK!$F$10:$AB$209,16,0),IF($AE597=$AE596,(IF(BE596&gt;=1,BE596-COUNTIFS($AE596:$AE596,$AC597,AR596:AR596,$AI$1),0)),0)),0)</f>
        <v>0</v>
      </c>
      <c r="BF597" s="1">
        <f>IFERROR(IF($AE597&gt;$AE596,VLOOKUP($AC597+AS$1,STOCK!$F$10:$AB$209,16,0),IF($AE597=$AE596,(IF(BF596&gt;=1,BF596-COUNTIFS($AE596:$AE596,$AC597,AS596:AS596,$AI$1),0)),0)),0)</f>
        <v>0</v>
      </c>
      <c r="BG597" s="1">
        <f>IFERROR(IF($AE597&gt;$AE596,VLOOKUP($AC597+AT$1,STOCK!$F$10:$AB$209,16,0),IF($AE597=$AE596,(IF(BG596&gt;=1,BG596-COUNTIFS($AE596:$AE596,$AC597,AT596:AT596,$AI$1),0)),0)),0)</f>
        <v>0</v>
      </c>
      <c r="BH597" s="1">
        <f>IFERROR(IF($AE597&gt;$AE596,VLOOKUP($AC597+AU$1,STOCK!$F$10:$AB$209,16,0),IF($AE597=$AE596,(IF(BH596&gt;=1,BH596-COUNTIFS($AE596:$AE596,$AC597,AU596:AU596,$AI$1),0)),0)),0)</f>
        <v>0</v>
      </c>
      <c r="BI597" s="1">
        <f>IFERROR(IF($AE597&gt;$AE596,VLOOKUP($AC597+AV$1,STOCK!$F$10:$AB$209,16,0),IF($AE597=$AE596,(IF(BI596&gt;=1,BI596-COUNTIFS($AE596:$AE596,$AC597,AV596:AV596,$AI$1),0)),0)),0)</f>
        <v>0</v>
      </c>
      <c r="BJ597" s="1">
        <f>IFERROR(IF($AE597&gt;$AE596,VLOOKUP($AC597+AW$1,STOCK!$F$10:$AB$209,16,0),IF($AE597=$AE596,(IF(BJ596&gt;=1,BJ596-COUNTIFS($AE596:$AE596,$AC597,AW596:AW596,$AI$1),0)),0)),0)</f>
        <v>0</v>
      </c>
      <c r="BK597" s="1">
        <f>IFERROR(IF($AE597&gt;$AE596,VLOOKUP($AC597+AX$1,STOCK!$F$10:$AB$209,16,0),IF($AE597=$AE596,(IF(BK596&gt;=1,BK596-COUNTIFS($AE596:$AE596,$AC597,AX596:AX596,$AI$1),0)),0)),0)</f>
        <v>0</v>
      </c>
      <c r="BL597" s="1">
        <f>IFERROR(IF($AE597&gt;$AE596,VLOOKUP($AC597+AL$1,STOCK!$F$10:$AB$209,17,0),IF($AE597=$AE596,(IF(BL596&gt;=1,BL596-COUNTIFS($AE596:$AE596,$AC597,AL596:AL596,$AI$2),0)),0)),0)</f>
        <v>0</v>
      </c>
      <c r="BM597" s="1">
        <f>IFERROR(IF($AE597&gt;$AE596,VLOOKUP($AC597+AM$1,STOCK!$F$10:$AB$209,17,0),IF($AE597=$AE596,(IF(BM596&gt;=1,BM596-COUNTIFS($AE596:$AE596,$AC597,AM596:AM596,$AI$2),0)),0)),0)</f>
        <v>0</v>
      </c>
      <c r="BN597" s="1">
        <f>IFERROR(IF($AE597&gt;$AE596,VLOOKUP($AC597+AN$1,STOCK!$F$10:$AB$209,17,0),IF($AE597=$AE596,(IF(BN596&gt;=1,BN596-COUNTIFS($AE596:$AE596,$AC597,AN596:AN596,$AI$2),0)),0)),0)</f>
        <v>0</v>
      </c>
      <c r="BO597" s="1">
        <f>IFERROR(IF($AE597&gt;$AE596,VLOOKUP($AC597+AO$1,STOCK!$F$10:$AB$209,17,0),IF($AE597=$AE596,(IF(BO596&gt;=1,BO596-COUNTIFS($AE596:$AE596,$AC597,AO596:AO596,$AI$2),0)),0)),0)</f>
        <v>0</v>
      </c>
      <c r="BP597" s="1">
        <f>IFERROR(IF($AE597&gt;$AE596,VLOOKUP($AC597+AP$1,STOCK!$F$10:$AB$209,17,0),IF($AE597=$AE596,(IF(BP596&gt;=1,BP596-COUNTIFS($AE596:$AE596,$AC597,AP596:AP596,$AI$2),0)),0)),0)</f>
        <v>0</v>
      </c>
      <c r="BQ597" s="1">
        <f>IFERROR(IF($AE597&gt;$AE596,VLOOKUP($AC597+AQ$1,STOCK!$F$10:$AB$209,17,0),IF($AE597=$AE596,(IF(BQ596&gt;=1,BQ596-COUNTIFS($AE596:$AE596,$AC597,AQ596:AQ596,$AI$2),0)),0)),0)</f>
        <v>0</v>
      </c>
      <c r="BR597" s="1">
        <f>IFERROR(IF($AE597&gt;$AE596,VLOOKUP($AC597+AR$1,STOCK!$F$10:$AB$209,17,0),IF($AE597=$AE596,(IF(BR596&gt;=1,BR596-COUNTIFS($AE596:$AE596,$AC597,AR596:AR596,$AI$2),0)),0)),0)</f>
        <v>0</v>
      </c>
      <c r="BS597" s="1">
        <f>IFERROR(IF($AE597&gt;$AE596,VLOOKUP($AC597+AS$1,STOCK!$F$10:$AB$209,17,0),IF($AE597=$AE596,(IF(BS596&gt;=1,BS596-COUNTIFS($AE596:$AE596,$AC597,AS596:AS596,$AI$2),0)),0)),0)</f>
        <v>0</v>
      </c>
      <c r="BT597" s="1">
        <f>IFERROR(IF($AE597&gt;$AE596,VLOOKUP($AC597+AT$1,STOCK!$F$10:$AB$209,17,0),IF($AE597=$AE596,(IF(BT596&gt;=1,BT596-COUNTIFS($AE596:$AE596,$AC597,AT596:AT596,$AI$2),0)),0)),0)</f>
        <v>0</v>
      </c>
      <c r="BU597" s="1">
        <f>IFERROR(IF($AE597&gt;$AE596,VLOOKUP($AC597+AU$1,STOCK!$F$10:$AB$209,17,0),IF($AE597=$AE596,(IF(BU596&gt;=1,BU596-COUNTIFS($AE596:$AE596,$AC597,AU596:AU596,$AI$2),0)),0)),0)</f>
        <v>0</v>
      </c>
      <c r="BV597" s="1">
        <f>IFERROR(IF($AE597&gt;$AE596,VLOOKUP($AC597+AV$1,STOCK!$F$10:$AB$209,17,0),IF($AE597=$AE596,(IF(BV596&gt;=1,BV596-COUNTIFS($AE596:$AE596,$AC597,AV596:AV596,$AI$2),0)),0)),0)</f>
        <v>0</v>
      </c>
      <c r="BW597" s="1">
        <f>IFERROR(IF($AE597&gt;$AE596,VLOOKUP($AC597+AW$1,STOCK!$F$10:$AB$209,17,0),IF($AE597=$AE596,(IF(BW596&gt;=1,BW596-COUNTIFS($AE596:$AE596,$AC597,AW596:AW596,$AI$2),0)),0)),0)</f>
        <v>0</v>
      </c>
      <c r="BX597" s="1">
        <f>IFERROR(IF($AE597&gt;$AE596,VLOOKUP($AC597+AX$1,STOCK!$F$10:$AB$209,17,0),IF($AE597=$AE596,(IF(BX596&gt;=1,BX596-COUNTIFS($AE596:$AE596,$AC597,AX596:AX596,$AI$2),0)),0)),0)</f>
        <v>0</v>
      </c>
    </row>
    <row r="598" spans="29:76" x14ac:dyDescent="0.25">
      <c r="AC598" s="1">
        <f t="shared" si="155"/>
        <v>0</v>
      </c>
      <c r="AD598" s="1">
        <f>IFERROR(IF(LEN(AK598)&gt;=1,VLOOKUP(HLOOKUP(AK598,PROFILE!$K$5:$V$8,4,0),PROFILE!$F$1:$G$3,2,0),0),0)</f>
        <v>0</v>
      </c>
      <c r="AE598" s="1">
        <f t="shared" si="156"/>
        <v>0</v>
      </c>
      <c r="AF598" s="1">
        <v>585</v>
      </c>
      <c r="AI598" s="1" t="str">
        <f>IFERROR(IF($AH598&gt;=1,VLOOKUP($AG598,STUDENT!$O$8:$Z$1507,3,0),""),"")</f>
        <v/>
      </c>
      <c r="AJ598" s="1" t="str">
        <f>IFERROR(IF($AH598&gt;=1,VLOOKUP($AG598,STUDENT!$O$8:$Z$1507,4,0),""),"")</f>
        <v/>
      </c>
      <c r="AK598" s="1" t="str">
        <f>IFERROR(IF($AH598&gt;=1,VLOOKUP($AG598,STUDENT!$O$8:$Z$1507,6,0),""),"")</f>
        <v/>
      </c>
      <c r="AL598" s="1" t="str">
        <f t="shared" si="157"/>
        <v/>
      </c>
      <c r="AM598" s="1" t="str">
        <f t="shared" si="158"/>
        <v/>
      </c>
      <c r="AN598" s="1" t="str">
        <f t="shared" si="159"/>
        <v/>
      </c>
      <c r="AO598" s="1" t="str">
        <f t="shared" si="160"/>
        <v/>
      </c>
      <c r="AP598" s="1" t="str">
        <f t="shared" si="161"/>
        <v/>
      </c>
      <c r="AQ598" s="1" t="str">
        <f t="shared" si="162"/>
        <v/>
      </c>
      <c r="AR598" s="1" t="str">
        <f t="shared" si="163"/>
        <v/>
      </c>
      <c r="AS598" s="1" t="str">
        <f t="shared" si="164"/>
        <v/>
      </c>
      <c r="AT598" s="1" t="str">
        <f t="shared" si="165"/>
        <v/>
      </c>
      <c r="AU598" s="1" t="str">
        <f t="shared" si="166"/>
        <v/>
      </c>
      <c r="AV598" s="1" t="str">
        <f t="shared" si="167"/>
        <v/>
      </c>
      <c r="AW598" s="1" t="str">
        <f t="shared" si="168"/>
        <v/>
      </c>
      <c r="AX598" s="1" t="str">
        <f t="shared" si="169"/>
        <v/>
      </c>
      <c r="AY598" s="1">
        <f>IFERROR(IF($AE598&gt;$AE597,VLOOKUP($AC598+AL$1,STOCK!$F$10:$AB$209,16,0),IF($AE598=$AE597,(IF(AY597&gt;=1,AY597-COUNTIFS($AE597:$AE597,$AC598,AL597:AL597,$AI$1),0)),0)),0)</f>
        <v>0</v>
      </c>
      <c r="AZ598" s="1">
        <f>IFERROR(IF($AE598&gt;$AE597,VLOOKUP($AC598+AM$1,STOCK!$F$10:$AB$209,16,0),IF($AE598=$AE597,(IF(AZ597&gt;=1,AZ597-COUNTIFS($AE597:$AE597,$AC598,AM597:AM597,$AI$1),0)),0)),0)</f>
        <v>0</v>
      </c>
      <c r="BA598" s="1">
        <f>IFERROR(IF($AE598&gt;$AE597,VLOOKUP($AC598+AN$1,STOCK!$F$10:$AB$209,16,0),IF($AE598=$AE597,(IF(BA597&gt;=1,BA597-COUNTIFS($AE597:$AE597,$AC598,AN597:AN597,$AI$1),0)),0)),0)</f>
        <v>0</v>
      </c>
      <c r="BB598" s="1">
        <f>IFERROR(IF($AE598&gt;$AE597,VLOOKUP($AC598+AO$1,STOCK!$F$10:$AB$209,16,0),IF($AE598=$AE597,(IF(BB597&gt;=1,BB597-COUNTIFS($AE597:$AE597,$AC598,AO597:AO597,$AI$1),0)),0)),0)</f>
        <v>0</v>
      </c>
      <c r="BC598" s="1">
        <f>IFERROR(IF($AE598&gt;$AE597,VLOOKUP($AC598+AP$1,STOCK!$F$10:$AB$209,16,0),IF($AE598=$AE597,(IF(BC597&gt;=1,BC597-COUNTIFS($AE597:$AE597,$AC598,AP597:AP597,$AI$1),0)),0)),0)</f>
        <v>0</v>
      </c>
      <c r="BD598" s="1">
        <f>IFERROR(IF($AE598&gt;$AE597,VLOOKUP($AC598+AQ$1,STOCK!$F$10:$AB$209,16,0),IF($AE598=$AE597,(IF(BD597&gt;=1,BD597-COUNTIFS($AE597:$AE597,$AC598,AQ597:AQ597,$AI$1),0)),0)),0)</f>
        <v>0</v>
      </c>
      <c r="BE598" s="1">
        <f>IFERROR(IF($AE598&gt;$AE597,VLOOKUP($AC598+AR$1,STOCK!$F$10:$AB$209,16,0),IF($AE598=$AE597,(IF(BE597&gt;=1,BE597-COUNTIFS($AE597:$AE597,$AC598,AR597:AR597,$AI$1),0)),0)),0)</f>
        <v>0</v>
      </c>
      <c r="BF598" s="1">
        <f>IFERROR(IF($AE598&gt;$AE597,VLOOKUP($AC598+AS$1,STOCK!$F$10:$AB$209,16,0),IF($AE598=$AE597,(IF(BF597&gt;=1,BF597-COUNTIFS($AE597:$AE597,$AC598,AS597:AS597,$AI$1),0)),0)),0)</f>
        <v>0</v>
      </c>
      <c r="BG598" s="1">
        <f>IFERROR(IF($AE598&gt;$AE597,VLOOKUP($AC598+AT$1,STOCK!$F$10:$AB$209,16,0),IF($AE598=$AE597,(IF(BG597&gt;=1,BG597-COUNTIFS($AE597:$AE597,$AC598,AT597:AT597,$AI$1),0)),0)),0)</f>
        <v>0</v>
      </c>
      <c r="BH598" s="1">
        <f>IFERROR(IF($AE598&gt;$AE597,VLOOKUP($AC598+AU$1,STOCK!$F$10:$AB$209,16,0),IF($AE598=$AE597,(IF(BH597&gt;=1,BH597-COUNTIFS($AE597:$AE597,$AC598,AU597:AU597,$AI$1),0)),0)),0)</f>
        <v>0</v>
      </c>
      <c r="BI598" s="1">
        <f>IFERROR(IF($AE598&gt;$AE597,VLOOKUP($AC598+AV$1,STOCK!$F$10:$AB$209,16,0),IF($AE598=$AE597,(IF(BI597&gt;=1,BI597-COUNTIFS($AE597:$AE597,$AC598,AV597:AV597,$AI$1),0)),0)),0)</f>
        <v>0</v>
      </c>
      <c r="BJ598" s="1">
        <f>IFERROR(IF($AE598&gt;$AE597,VLOOKUP($AC598+AW$1,STOCK!$F$10:$AB$209,16,0),IF($AE598=$AE597,(IF(BJ597&gt;=1,BJ597-COUNTIFS($AE597:$AE597,$AC598,AW597:AW597,$AI$1),0)),0)),0)</f>
        <v>0</v>
      </c>
      <c r="BK598" s="1">
        <f>IFERROR(IF($AE598&gt;$AE597,VLOOKUP($AC598+AX$1,STOCK!$F$10:$AB$209,16,0),IF($AE598=$AE597,(IF(BK597&gt;=1,BK597-COUNTIFS($AE597:$AE597,$AC598,AX597:AX597,$AI$1),0)),0)),0)</f>
        <v>0</v>
      </c>
      <c r="BL598" s="1">
        <f>IFERROR(IF($AE598&gt;$AE597,VLOOKUP($AC598+AL$1,STOCK!$F$10:$AB$209,17,0),IF($AE598=$AE597,(IF(BL597&gt;=1,BL597-COUNTIFS($AE597:$AE597,$AC598,AL597:AL597,$AI$2),0)),0)),0)</f>
        <v>0</v>
      </c>
      <c r="BM598" s="1">
        <f>IFERROR(IF($AE598&gt;$AE597,VLOOKUP($AC598+AM$1,STOCK!$F$10:$AB$209,17,0),IF($AE598=$AE597,(IF(BM597&gt;=1,BM597-COUNTIFS($AE597:$AE597,$AC598,AM597:AM597,$AI$2),0)),0)),0)</f>
        <v>0</v>
      </c>
      <c r="BN598" s="1">
        <f>IFERROR(IF($AE598&gt;$AE597,VLOOKUP($AC598+AN$1,STOCK!$F$10:$AB$209,17,0),IF($AE598=$AE597,(IF(BN597&gt;=1,BN597-COUNTIFS($AE597:$AE597,$AC598,AN597:AN597,$AI$2),0)),0)),0)</f>
        <v>0</v>
      </c>
      <c r="BO598" s="1">
        <f>IFERROR(IF($AE598&gt;$AE597,VLOOKUP($AC598+AO$1,STOCK!$F$10:$AB$209,17,0),IF($AE598=$AE597,(IF(BO597&gt;=1,BO597-COUNTIFS($AE597:$AE597,$AC598,AO597:AO597,$AI$2),0)),0)),0)</f>
        <v>0</v>
      </c>
      <c r="BP598" s="1">
        <f>IFERROR(IF($AE598&gt;$AE597,VLOOKUP($AC598+AP$1,STOCK!$F$10:$AB$209,17,0),IF($AE598=$AE597,(IF(BP597&gt;=1,BP597-COUNTIFS($AE597:$AE597,$AC598,AP597:AP597,$AI$2),0)),0)),0)</f>
        <v>0</v>
      </c>
      <c r="BQ598" s="1">
        <f>IFERROR(IF($AE598&gt;$AE597,VLOOKUP($AC598+AQ$1,STOCK!$F$10:$AB$209,17,0),IF($AE598=$AE597,(IF(BQ597&gt;=1,BQ597-COUNTIFS($AE597:$AE597,$AC598,AQ597:AQ597,$AI$2),0)),0)),0)</f>
        <v>0</v>
      </c>
      <c r="BR598" s="1">
        <f>IFERROR(IF($AE598&gt;$AE597,VLOOKUP($AC598+AR$1,STOCK!$F$10:$AB$209,17,0),IF($AE598=$AE597,(IF(BR597&gt;=1,BR597-COUNTIFS($AE597:$AE597,$AC598,AR597:AR597,$AI$2),0)),0)),0)</f>
        <v>0</v>
      </c>
      <c r="BS598" s="1">
        <f>IFERROR(IF($AE598&gt;$AE597,VLOOKUP($AC598+AS$1,STOCK!$F$10:$AB$209,17,0),IF($AE598=$AE597,(IF(BS597&gt;=1,BS597-COUNTIFS($AE597:$AE597,$AC598,AS597:AS597,$AI$2),0)),0)),0)</f>
        <v>0</v>
      </c>
      <c r="BT598" s="1">
        <f>IFERROR(IF($AE598&gt;$AE597,VLOOKUP($AC598+AT$1,STOCK!$F$10:$AB$209,17,0),IF($AE598=$AE597,(IF(BT597&gt;=1,BT597-COUNTIFS($AE597:$AE597,$AC598,AT597:AT597,$AI$2),0)),0)),0)</f>
        <v>0</v>
      </c>
      <c r="BU598" s="1">
        <f>IFERROR(IF($AE598&gt;$AE597,VLOOKUP($AC598+AU$1,STOCK!$F$10:$AB$209,17,0),IF($AE598=$AE597,(IF(BU597&gt;=1,BU597-COUNTIFS($AE597:$AE597,$AC598,AU597:AU597,$AI$2),0)),0)),0)</f>
        <v>0</v>
      </c>
      <c r="BV598" s="1">
        <f>IFERROR(IF($AE598&gt;$AE597,VLOOKUP($AC598+AV$1,STOCK!$F$10:$AB$209,17,0),IF($AE598=$AE597,(IF(BV597&gt;=1,BV597-COUNTIFS($AE597:$AE597,$AC598,AV597:AV597,$AI$2),0)),0)),0)</f>
        <v>0</v>
      </c>
      <c r="BW598" s="1">
        <f>IFERROR(IF($AE598&gt;$AE597,VLOOKUP($AC598+AW$1,STOCK!$F$10:$AB$209,17,0),IF($AE598=$AE597,(IF(BW597&gt;=1,BW597-COUNTIFS($AE597:$AE597,$AC598,AW597:AW597,$AI$2),0)),0)),0)</f>
        <v>0</v>
      </c>
      <c r="BX598" s="1">
        <f>IFERROR(IF($AE598&gt;$AE597,VLOOKUP($AC598+AX$1,STOCK!$F$10:$AB$209,17,0),IF($AE598=$AE597,(IF(BX597&gt;=1,BX597-COUNTIFS($AE597:$AE597,$AC598,AX597:AX597,$AI$2),0)),0)),0)</f>
        <v>0</v>
      </c>
    </row>
    <row r="599" spans="29:76" x14ac:dyDescent="0.25">
      <c r="AC599" s="1">
        <f t="shared" si="155"/>
        <v>0</v>
      </c>
      <c r="AD599" s="1">
        <f>IFERROR(IF(LEN(AK599)&gt;=1,VLOOKUP(HLOOKUP(AK599,PROFILE!$K$5:$V$8,4,0),PROFILE!$F$1:$G$3,2,0),0),0)</f>
        <v>0</v>
      </c>
      <c r="AE599" s="1">
        <f t="shared" si="156"/>
        <v>0</v>
      </c>
      <c r="AF599" s="1">
        <v>586</v>
      </c>
      <c r="AI599" s="1" t="str">
        <f>IFERROR(IF($AH599&gt;=1,VLOOKUP($AG599,STUDENT!$O$8:$Z$1507,3,0),""),"")</f>
        <v/>
      </c>
      <c r="AJ599" s="1" t="str">
        <f>IFERROR(IF($AH599&gt;=1,VLOOKUP($AG599,STUDENT!$O$8:$Z$1507,4,0),""),"")</f>
        <v/>
      </c>
      <c r="AK599" s="1" t="str">
        <f>IFERROR(IF($AH599&gt;=1,VLOOKUP($AG599,STUDENT!$O$8:$Z$1507,6,0),""),"")</f>
        <v/>
      </c>
      <c r="AL599" s="1" t="str">
        <f t="shared" si="157"/>
        <v/>
      </c>
      <c r="AM599" s="1" t="str">
        <f t="shared" si="158"/>
        <v/>
      </c>
      <c r="AN599" s="1" t="str">
        <f t="shared" si="159"/>
        <v/>
      </c>
      <c r="AO599" s="1" t="str">
        <f t="shared" si="160"/>
        <v/>
      </c>
      <c r="AP599" s="1" t="str">
        <f t="shared" si="161"/>
        <v/>
      </c>
      <c r="AQ599" s="1" t="str">
        <f t="shared" si="162"/>
        <v/>
      </c>
      <c r="AR599" s="1" t="str">
        <f t="shared" si="163"/>
        <v/>
      </c>
      <c r="AS599" s="1" t="str">
        <f t="shared" si="164"/>
        <v/>
      </c>
      <c r="AT599" s="1" t="str">
        <f t="shared" si="165"/>
        <v/>
      </c>
      <c r="AU599" s="1" t="str">
        <f t="shared" si="166"/>
        <v/>
      </c>
      <c r="AV599" s="1" t="str">
        <f t="shared" si="167"/>
        <v/>
      </c>
      <c r="AW599" s="1" t="str">
        <f t="shared" si="168"/>
        <v/>
      </c>
      <c r="AX599" s="1" t="str">
        <f t="shared" si="169"/>
        <v/>
      </c>
      <c r="AY599" s="1">
        <f>IFERROR(IF($AE599&gt;$AE598,VLOOKUP($AC599+AL$1,STOCK!$F$10:$AB$209,16,0),IF($AE599=$AE598,(IF(AY598&gt;=1,AY598-COUNTIFS($AE598:$AE598,$AC599,AL598:AL598,$AI$1),0)),0)),0)</f>
        <v>0</v>
      </c>
      <c r="AZ599" s="1">
        <f>IFERROR(IF($AE599&gt;$AE598,VLOOKUP($AC599+AM$1,STOCK!$F$10:$AB$209,16,0),IF($AE599=$AE598,(IF(AZ598&gt;=1,AZ598-COUNTIFS($AE598:$AE598,$AC599,AM598:AM598,$AI$1),0)),0)),0)</f>
        <v>0</v>
      </c>
      <c r="BA599" s="1">
        <f>IFERROR(IF($AE599&gt;$AE598,VLOOKUP($AC599+AN$1,STOCK!$F$10:$AB$209,16,0),IF($AE599=$AE598,(IF(BA598&gt;=1,BA598-COUNTIFS($AE598:$AE598,$AC599,AN598:AN598,$AI$1),0)),0)),0)</f>
        <v>0</v>
      </c>
      <c r="BB599" s="1">
        <f>IFERROR(IF($AE599&gt;$AE598,VLOOKUP($AC599+AO$1,STOCK!$F$10:$AB$209,16,0),IF($AE599=$AE598,(IF(BB598&gt;=1,BB598-COUNTIFS($AE598:$AE598,$AC599,AO598:AO598,$AI$1),0)),0)),0)</f>
        <v>0</v>
      </c>
      <c r="BC599" s="1">
        <f>IFERROR(IF($AE599&gt;$AE598,VLOOKUP($AC599+AP$1,STOCK!$F$10:$AB$209,16,0),IF($AE599=$AE598,(IF(BC598&gt;=1,BC598-COUNTIFS($AE598:$AE598,$AC599,AP598:AP598,$AI$1),0)),0)),0)</f>
        <v>0</v>
      </c>
      <c r="BD599" s="1">
        <f>IFERROR(IF($AE599&gt;$AE598,VLOOKUP($AC599+AQ$1,STOCK!$F$10:$AB$209,16,0),IF($AE599=$AE598,(IF(BD598&gt;=1,BD598-COUNTIFS($AE598:$AE598,$AC599,AQ598:AQ598,$AI$1),0)),0)),0)</f>
        <v>0</v>
      </c>
      <c r="BE599" s="1">
        <f>IFERROR(IF($AE599&gt;$AE598,VLOOKUP($AC599+AR$1,STOCK!$F$10:$AB$209,16,0),IF($AE599=$AE598,(IF(BE598&gt;=1,BE598-COUNTIFS($AE598:$AE598,$AC599,AR598:AR598,$AI$1),0)),0)),0)</f>
        <v>0</v>
      </c>
      <c r="BF599" s="1">
        <f>IFERROR(IF($AE599&gt;$AE598,VLOOKUP($AC599+AS$1,STOCK!$F$10:$AB$209,16,0),IF($AE599=$AE598,(IF(BF598&gt;=1,BF598-COUNTIFS($AE598:$AE598,$AC599,AS598:AS598,$AI$1),0)),0)),0)</f>
        <v>0</v>
      </c>
      <c r="BG599" s="1">
        <f>IFERROR(IF($AE599&gt;$AE598,VLOOKUP($AC599+AT$1,STOCK!$F$10:$AB$209,16,0),IF($AE599=$AE598,(IF(BG598&gt;=1,BG598-COUNTIFS($AE598:$AE598,$AC599,AT598:AT598,$AI$1),0)),0)),0)</f>
        <v>0</v>
      </c>
      <c r="BH599" s="1">
        <f>IFERROR(IF($AE599&gt;$AE598,VLOOKUP($AC599+AU$1,STOCK!$F$10:$AB$209,16,0),IF($AE599=$AE598,(IF(BH598&gt;=1,BH598-COUNTIFS($AE598:$AE598,$AC599,AU598:AU598,$AI$1),0)),0)),0)</f>
        <v>0</v>
      </c>
      <c r="BI599" s="1">
        <f>IFERROR(IF($AE599&gt;$AE598,VLOOKUP($AC599+AV$1,STOCK!$F$10:$AB$209,16,0),IF($AE599=$AE598,(IF(BI598&gt;=1,BI598-COUNTIFS($AE598:$AE598,$AC599,AV598:AV598,$AI$1),0)),0)),0)</f>
        <v>0</v>
      </c>
      <c r="BJ599" s="1">
        <f>IFERROR(IF($AE599&gt;$AE598,VLOOKUP($AC599+AW$1,STOCK!$F$10:$AB$209,16,0),IF($AE599=$AE598,(IF(BJ598&gt;=1,BJ598-COUNTIFS($AE598:$AE598,$AC599,AW598:AW598,$AI$1),0)),0)),0)</f>
        <v>0</v>
      </c>
      <c r="BK599" s="1">
        <f>IFERROR(IF($AE599&gt;$AE598,VLOOKUP($AC599+AX$1,STOCK!$F$10:$AB$209,16,0),IF($AE599=$AE598,(IF(BK598&gt;=1,BK598-COUNTIFS($AE598:$AE598,$AC599,AX598:AX598,$AI$1),0)),0)),0)</f>
        <v>0</v>
      </c>
      <c r="BL599" s="1">
        <f>IFERROR(IF($AE599&gt;$AE598,VLOOKUP($AC599+AL$1,STOCK!$F$10:$AB$209,17,0),IF($AE599=$AE598,(IF(BL598&gt;=1,BL598-COUNTIFS($AE598:$AE598,$AC599,AL598:AL598,$AI$2),0)),0)),0)</f>
        <v>0</v>
      </c>
      <c r="BM599" s="1">
        <f>IFERROR(IF($AE599&gt;$AE598,VLOOKUP($AC599+AM$1,STOCK!$F$10:$AB$209,17,0),IF($AE599=$AE598,(IF(BM598&gt;=1,BM598-COUNTIFS($AE598:$AE598,$AC599,AM598:AM598,$AI$2),0)),0)),0)</f>
        <v>0</v>
      </c>
      <c r="BN599" s="1">
        <f>IFERROR(IF($AE599&gt;$AE598,VLOOKUP($AC599+AN$1,STOCK!$F$10:$AB$209,17,0),IF($AE599=$AE598,(IF(BN598&gt;=1,BN598-COUNTIFS($AE598:$AE598,$AC599,AN598:AN598,$AI$2),0)),0)),0)</f>
        <v>0</v>
      </c>
      <c r="BO599" s="1">
        <f>IFERROR(IF($AE599&gt;$AE598,VLOOKUP($AC599+AO$1,STOCK!$F$10:$AB$209,17,0),IF($AE599=$AE598,(IF(BO598&gt;=1,BO598-COUNTIFS($AE598:$AE598,$AC599,AO598:AO598,$AI$2),0)),0)),0)</f>
        <v>0</v>
      </c>
      <c r="BP599" s="1">
        <f>IFERROR(IF($AE599&gt;$AE598,VLOOKUP($AC599+AP$1,STOCK!$F$10:$AB$209,17,0),IF($AE599=$AE598,(IF(BP598&gt;=1,BP598-COUNTIFS($AE598:$AE598,$AC599,AP598:AP598,$AI$2),0)),0)),0)</f>
        <v>0</v>
      </c>
      <c r="BQ599" s="1">
        <f>IFERROR(IF($AE599&gt;$AE598,VLOOKUP($AC599+AQ$1,STOCK!$F$10:$AB$209,17,0),IF($AE599=$AE598,(IF(BQ598&gt;=1,BQ598-COUNTIFS($AE598:$AE598,$AC599,AQ598:AQ598,$AI$2),0)),0)),0)</f>
        <v>0</v>
      </c>
      <c r="BR599" s="1">
        <f>IFERROR(IF($AE599&gt;$AE598,VLOOKUP($AC599+AR$1,STOCK!$F$10:$AB$209,17,0),IF($AE599=$AE598,(IF(BR598&gt;=1,BR598-COUNTIFS($AE598:$AE598,$AC599,AR598:AR598,$AI$2),0)),0)),0)</f>
        <v>0</v>
      </c>
      <c r="BS599" s="1">
        <f>IFERROR(IF($AE599&gt;$AE598,VLOOKUP($AC599+AS$1,STOCK!$F$10:$AB$209,17,0),IF($AE599=$AE598,(IF(BS598&gt;=1,BS598-COUNTIFS($AE598:$AE598,$AC599,AS598:AS598,$AI$2),0)),0)),0)</f>
        <v>0</v>
      </c>
      <c r="BT599" s="1">
        <f>IFERROR(IF($AE599&gt;$AE598,VLOOKUP($AC599+AT$1,STOCK!$F$10:$AB$209,17,0),IF($AE599=$AE598,(IF(BT598&gt;=1,BT598-COUNTIFS($AE598:$AE598,$AC599,AT598:AT598,$AI$2),0)),0)),0)</f>
        <v>0</v>
      </c>
      <c r="BU599" s="1">
        <f>IFERROR(IF($AE599&gt;$AE598,VLOOKUP($AC599+AU$1,STOCK!$F$10:$AB$209,17,0),IF($AE599=$AE598,(IF(BU598&gt;=1,BU598-COUNTIFS($AE598:$AE598,$AC599,AU598:AU598,$AI$2),0)),0)),0)</f>
        <v>0</v>
      </c>
      <c r="BV599" s="1">
        <f>IFERROR(IF($AE599&gt;$AE598,VLOOKUP($AC599+AV$1,STOCK!$F$10:$AB$209,17,0),IF($AE599=$AE598,(IF(BV598&gt;=1,BV598-COUNTIFS($AE598:$AE598,$AC599,AV598:AV598,$AI$2),0)),0)),0)</f>
        <v>0</v>
      </c>
      <c r="BW599" s="1">
        <f>IFERROR(IF($AE599&gt;$AE598,VLOOKUP($AC599+AW$1,STOCK!$F$10:$AB$209,17,0),IF($AE599=$AE598,(IF(BW598&gt;=1,BW598-COUNTIFS($AE598:$AE598,$AC599,AW598:AW598,$AI$2),0)),0)),0)</f>
        <v>0</v>
      </c>
      <c r="BX599" s="1">
        <f>IFERROR(IF($AE599&gt;$AE598,VLOOKUP($AC599+AX$1,STOCK!$F$10:$AB$209,17,0),IF($AE599=$AE598,(IF(BX598&gt;=1,BX598-COUNTIFS($AE598:$AE598,$AC599,AX598:AX598,$AI$2),0)),0)),0)</f>
        <v>0</v>
      </c>
    </row>
    <row r="600" spans="29:76" x14ac:dyDescent="0.25">
      <c r="AC600" s="1">
        <f t="shared" si="155"/>
        <v>0</v>
      </c>
      <c r="AD600" s="1">
        <f>IFERROR(IF(LEN(AK600)&gt;=1,VLOOKUP(HLOOKUP(AK600,PROFILE!$K$5:$V$8,4,0),PROFILE!$F$1:$G$3,2,0),0),0)</f>
        <v>0</v>
      </c>
      <c r="AE600" s="1">
        <f t="shared" si="156"/>
        <v>0</v>
      </c>
      <c r="AF600" s="1">
        <v>587</v>
      </c>
      <c r="AI600" s="1" t="str">
        <f>IFERROR(IF($AH600&gt;=1,VLOOKUP($AG600,STUDENT!$O$8:$Z$1507,3,0),""),"")</f>
        <v/>
      </c>
      <c r="AJ600" s="1" t="str">
        <f>IFERROR(IF($AH600&gt;=1,VLOOKUP($AG600,STUDENT!$O$8:$Z$1507,4,0),""),"")</f>
        <v/>
      </c>
      <c r="AK600" s="1" t="str">
        <f>IFERROR(IF($AH600&gt;=1,VLOOKUP($AG600,STUDENT!$O$8:$Z$1507,6,0),""),"")</f>
        <v/>
      </c>
      <c r="AL600" s="1" t="str">
        <f t="shared" si="157"/>
        <v/>
      </c>
      <c r="AM600" s="1" t="str">
        <f t="shared" si="158"/>
        <v/>
      </c>
      <c r="AN600" s="1" t="str">
        <f t="shared" si="159"/>
        <v/>
      </c>
      <c r="AO600" s="1" t="str">
        <f t="shared" si="160"/>
        <v/>
      </c>
      <c r="AP600" s="1" t="str">
        <f t="shared" si="161"/>
        <v/>
      </c>
      <c r="AQ600" s="1" t="str">
        <f t="shared" si="162"/>
        <v/>
      </c>
      <c r="AR600" s="1" t="str">
        <f t="shared" si="163"/>
        <v/>
      </c>
      <c r="AS600" s="1" t="str">
        <f t="shared" si="164"/>
        <v/>
      </c>
      <c r="AT600" s="1" t="str">
        <f t="shared" si="165"/>
        <v/>
      </c>
      <c r="AU600" s="1" t="str">
        <f t="shared" si="166"/>
        <v/>
      </c>
      <c r="AV600" s="1" t="str">
        <f t="shared" si="167"/>
        <v/>
      </c>
      <c r="AW600" s="1" t="str">
        <f t="shared" si="168"/>
        <v/>
      </c>
      <c r="AX600" s="1" t="str">
        <f t="shared" si="169"/>
        <v/>
      </c>
      <c r="AY600" s="1">
        <f>IFERROR(IF($AE600&gt;$AE599,VLOOKUP($AC600+AL$1,STOCK!$F$10:$AB$209,16,0),IF($AE600=$AE599,(IF(AY599&gt;=1,AY599-COUNTIFS($AE599:$AE599,$AC600,AL599:AL599,$AI$1),0)),0)),0)</f>
        <v>0</v>
      </c>
      <c r="AZ600" s="1">
        <f>IFERROR(IF($AE600&gt;$AE599,VLOOKUP($AC600+AM$1,STOCK!$F$10:$AB$209,16,0),IF($AE600=$AE599,(IF(AZ599&gt;=1,AZ599-COUNTIFS($AE599:$AE599,$AC600,AM599:AM599,$AI$1),0)),0)),0)</f>
        <v>0</v>
      </c>
      <c r="BA600" s="1">
        <f>IFERROR(IF($AE600&gt;$AE599,VLOOKUP($AC600+AN$1,STOCK!$F$10:$AB$209,16,0),IF($AE600=$AE599,(IF(BA599&gt;=1,BA599-COUNTIFS($AE599:$AE599,$AC600,AN599:AN599,$AI$1),0)),0)),0)</f>
        <v>0</v>
      </c>
      <c r="BB600" s="1">
        <f>IFERROR(IF($AE600&gt;$AE599,VLOOKUP($AC600+AO$1,STOCK!$F$10:$AB$209,16,0),IF($AE600=$AE599,(IF(BB599&gt;=1,BB599-COUNTIFS($AE599:$AE599,$AC600,AO599:AO599,$AI$1),0)),0)),0)</f>
        <v>0</v>
      </c>
      <c r="BC600" s="1">
        <f>IFERROR(IF($AE600&gt;$AE599,VLOOKUP($AC600+AP$1,STOCK!$F$10:$AB$209,16,0),IF($AE600=$AE599,(IF(BC599&gt;=1,BC599-COUNTIFS($AE599:$AE599,$AC600,AP599:AP599,$AI$1),0)),0)),0)</f>
        <v>0</v>
      </c>
      <c r="BD600" s="1">
        <f>IFERROR(IF($AE600&gt;$AE599,VLOOKUP($AC600+AQ$1,STOCK!$F$10:$AB$209,16,0),IF($AE600=$AE599,(IF(BD599&gt;=1,BD599-COUNTIFS($AE599:$AE599,$AC600,AQ599:AQ599,$AI$1),0)),0)),0)</f>
        <v>0</v>
      </c>
      <c r="BE600" s="1">
        <f>IFERROR(IF($AE600&gt;$AE599,VLOOKUP($AC600+AR$1,STOCK!$F$10:$AB$209,16,0),IF($AE600=$AE599,(IF(BE599&gt;=1,BE599-COUNTIFS($AE599:$AE599,$AC600,AR599:AR599,$AI$1),0)),0)),0)</f>
        <v>0</v>
      </c>
      <c r="BF600" s="1">
        <f>IFERROR(IF($AE600&gt;$AE599,VLOOKUP($AC600+AS$1,STOCK!$F$10:$AB$209,16,0),IF($AE600=$AE599,(IF(BF599&gt;=1,BF599-COUNTIFS($AE599:$AE599,$AC600,AS599:AS599,$AI$1),0)),0)),0)</f>
        <v>0</v>
      </c>
      <c r="BG600" s="1">
        <f>IFERROR(IF($AE600&gt;$AE599,VLOOKUP($AC600+AT$1,STOCK!$F$10:$AB$209,16,0),IF($AE600=$AE599,(IF(BG599&gt;=1,BG599-COUNTIFS($AE599:$AE599,$AC600,AT599:AT599,$AI$1),0)),0)),0)</f>
        <v>0</v>
      </c>
      <c r="BH600" s="1">
        <f>IFERROR(IF($AE600&gt;$AE599,VLOOKUP($AC600+AU$1,STOCK!$F$10:$AB$209,16,0),IF($AE600=$AE599,(IF(BH599&gt;=1,BH599-COUNTIFS($AE599:$AE599,$AC600,AU599:AU599,$AI$1),0)),0)),0)</f>
        <v>0</v>
      </c>
      <c r="BI600" s="1">
        <f>IFERROR(IF($AE600&gt;$AE599,VLOOKUP($AC600+AV$1,STOCK!$F$10:$AB$209,16,0),IF($AE600=$AE599,(IF(BI599&gt;=1,BI599-COUNTIFS($AE599:$AE599,$AC600,AV599:AV599,$AI$1),0)),0)),0)</f>
        <v>0</v>
      </c>
      <c r="BJ600" s="1">
        <f>IFERROR(IF($AE600&gt;$AE599,VLOOKUP($AC600+AW$1,STOCK!$F$10:$AB$209,16,0),IF($AE600=$AE599,(IF(BJ599&gt;=1,BJ599-COUNTIFS($AE599:$AE599,$AC600,AW599:AW599,$AI$1),0)),0)),0)</f>
        <v>0</v>
      </c>
      <c r="BK600" s="1">
        <f>IFERROR(IF($AE600&gt;$AE599,VLOOKUP($AC600+AX$1,STOCK!$F$10:$AB$209,16,0),IF($AE600=$AE599,(IF(BK599&gt;=1,BK599-COUNTIFS($AE599:$AE599,$AC600,AX599:AX599,$AI$1),0)),0)),0)</f>
        <v>0</v>
      </c>
      <c r="BL600" s="1">
        <f>IFERROR(IF($AE600&gt;$AE599,VLOOKUP($AC600+AL$1,STOCK!$F$10:$AB$209,17,0),IF($AE600=$AE599,(IF(BL599&gt;=1,BL599-COUNTIFS($AE599:$AE599,$AC600,AL599:AL599,$AI$2),0)),0)),0)</f>
        <v>0</v>
      </c>
      <c r="BM600" s="1">
        <f>IFERROR(IF($AE600&gt;$AE599,VLOOKUP($AC600+AM$1,STOCK!$F$10:$AB$209,17,0),IF($AE600=$AE599,(IF(BM599&gt;=1,BM599-COUNTIFS($AE599:$AE599,$AC600,AM599:AM599,$AI$2),0)),0)),0)</f>
        <v>0</v>
      </c>
      <c r="BN600" s="1">
        <f>IFERROR(IF($AE600&gt;$AE599,VLOOKUP($AC600+AN$1,STOCK!$F$10:$AB$209,17,0),IF($AE600=$AE599,(IF(BN599&gt;=1,BN599-COUNTIFS($AE599:$AE599,$AC600,AN599:AN599,$AI$2),0)),0)),0)</f>
        <v>0</v>
      </c>
      <c r="BO600" s="1">
        <f>IFERROR(IF($AE600&gt;$AE599,VLOOKUP($AC600+AO$1,STOCK!$F$10:$AB$209,17,0),IF($AE600=$AE599,(IF(BO599&gt;=1,BO599-COUNTIFS($AE599:$AE599,$AC600,AO599:AO599,$AI$2),0)),0)),0)</f>
        <v>0</v>
      </c>
      <c r="BP600" s="1">
        <f>IFERROR(IF($AE600&gt;$AE599,VLOOKUP($AC600+AP$1,STOCK!$F$10:$AB$209,17,0),IF($AE600=$AE599,(IF(BP599&gt;=1,BP599-COUNTIFS($AE599:$AE599,$AC600,AP599:AP599,$AI$2),0)),0)),0)</f>
        <v>0</v>
      </c>
      <c r="BQ600" s="1">
        <f>IFERROR(IF($AE600&gt;$AE599,VLOOKUP($AC600+AQ$1,STOCK!$F$10:$AB$209,17,0),IF($AE600=$AE599,(IF(BQ599&gt;=1,BQ599-COUNTIFS($AE599:$AE599,$AC600,AQ599:AQ599,$AI$2),0)),0)),0)</f>
        <v>0</v>
      </c>
      <c r="BR600" s="1">
        <f>IFERROR(IF($AE600&gt;$AE599,VLOOKUP($AC600+AR$1,STOCK!$F$10:$AB$209,17,0),IF($AE600=$AE599,(IF(BR599&gt;=1,BR599-COUNTIFS($AE599:$AE599,$AC600,AR599:AR599,$AI$2),0)),0)),0)</f>
        <v>0</v>
      </c>
      <c r="BS600" s="1">
        <f>IFERROR(IF($AE600&gt;$AE599,VLOOKUP($AC600+AS$1,STOCK!$F$10:$AB$209,17,0),IF($AE600=$AE599,(IF(BS599&gt;=1,BS599-COUNTIFS($AE599:$AE599,$AC600,AS599:AS599,$AI$2),0)),0)),0)</f>
        <v>0</v>
      </c>
      <c r="BT600" s="1">
        <f>IFERROR(IF($AE600&gt;$AE599,VLOOKUP($AC600+AT$1,STOCK!$F$10:$AB$209,17,0),IF($AE600=$AE599,(IF(BT599&gt;=1,BT599-COUNTIFS($AE599:$AE599,$AC600,AT599:AT599,$AI$2),0)),0)),0)</f>
        <v>0</v>
      </c>
      <c r="BU600" s="1">
        <f>IFERROR(IF($AE600&gt;$AE599,VLOOKUP($AC600+AU$1,STOCK!$F$10:$AB$209,17,0),IF($AE600=$AE599,(IF(BU599&gt;=1,BU599-COUNTIFS($AE599:$AE599,$AC600,AU599:AU599,$AI$2),0)),0)),0)</f>
        <v>0</v>
      </c>
      <c r="BV600" s="1">
        <f>IFERROR(IF($AE600&gt;$AE599,VLOOKUP($AC600+AV$1,STOCK!$F$10:$AB$209,17,0),IF($AE600=$AE599,(IF(BV599&gt;=1,BV599-COUNTIFS($AE599:$AE599,$AC600,AV599:AV599,$AI$2),0)),0)),0)</f>
        <v>0</v>
      </c>
      <c r="BW600" s="1">
        <f>IFERROR(IF($AE600&gt;$AE599,VLOOKUP($AC600+AW$1,STOCK!$F$10:$AB$209,17,0),IF($AE600=$AE599,(IF(BW599&gt;=1,BW599-COUNTIFS($AE599:$AE599,$AC600,AW599:AW599,$AI$2),0)),0)),0)</f>
        <v>0</v>
      </c>
      <c r="BX600" s="1">
        <f>IFERROR(IF($AE600&gt;$AE599,VLOOKUP($AC600+AX$1,STOCK!$F$10:$AB$209,17,0),IF($AE600=$AE599,(IF(BX599&gt;=1,BX599-COUNTIFS($AE599:$AE599,$AC600,AX599:AX599,$AI$2),0)),0)),0)</f>
        <v>0</v>
      </c>
    </row>
    <row r="601" spans="29:76" x14ac:dyDescent="0.25">
      <c r="AC601" s="1">
        <f t="shared" si="155"/>
        <v>0</v>
      </c>
      <c r="AD601" s="1">
        <f>IFERROR(IF(LEN(AK601)&gt;=1,VLOOKUP(HLOOKUP(AK601,PROFILE!$K$5:$V$8,4,0),PROFILE!$F$1:$G$3,2,0),0),0)</f>
        <v>0</v>
      </c>
      <c r="AE601" s="1">
        <f t="shared" si="156"/>
        <v>0</v>
      </c>
      <c r="AF601" s="1">
        <v>588</v>
      </c>
      <c r="AI601" s="1" t="str">
        <f>IFERROR(IF($AH601&gt;=1,VLOOKUP($AG601,STUDENT!$O$8:$Z$1507,3,0),""),"")</f>
        <v/>
      </c>
      <c r="AJ601" s="1" t="str">
        <f>IFERROR(IF($AH601&gt;=1,VLOOKUP($AG601,STUDENT!$O$8:$Z$1507,4,0),""),"")</f>
        <v/>
      </c>
      <c r="AK601" s="1" t="str">
        <f>IFERROR(IF($AH601&gt;=1,VLOOKUP($AG601,STUDENT!$O$8:$Z$1507,6,0),""),"")</f>
        <v/>
      </c>
      <c r="AL601" s="1" t="str">
        <f t="shared" si="157"/>
        <v/>
      </c>
      <c r="AM601" s="1" t="str">
        <f t="shared" si="158"/>
        <v/>
      </c>
      <c r="AN601" s="1" t="str">
        <f t="shared" si="159"/>
        <v/>
      </c>
      <c r="AO601" s="1" t="str">
        <f t="shared" si="160"/>
        <v/>
      </c>
      <c r="AP601" s="1" t="str">
        <f t="shared" si="161"/>
        <v/>
      </c>
      <c r="AQ601" s="1" t="str">
        <f t="shared" si="162"/>
        <v/>
      </c>
      <c r="AR601" s="1" t="str">
        <f t="shared" si="163"/>
        <v/>
      </c>
      <c r="AS601" s="1" t="str">
        <f t="shared" si="164"/>
        <v/>
      </c>
      <c r="AT601" s="1" t="str">
        <f t="shared" si="165"/>
        <v/>
      </c>
      <c r="AU601" s="1" t="str">
        <f t="shared" si="166"/>
        <v/>
      </c>
      <c r="AV601" s="1" t="str">
        <f t="shared" si="167"/>
        <v/>
      </c>
      <c r="AW601" s="1" t="str">
        <f t="shared" si="168"/>
        <v/>
      </c>
      <c r="AX601" s="1" t="str">
        <f t="shared" si="169"/>
        <v/>
      </c>
      <c r="AY601" s="1">
        <f>IFERROR(IF($AE601&gt;$AE600,VLOOKUP($AC601+AL$1,STOCK!$F$10:$AB$209,16,0),IF($AE601=$AE600,(IF(AY600&gt;=1,AY600-COUNTIFS($AE600:$AE600,$AC601,AL600:AL600,$AI$1),0)),0)),0)</f>
        <v>0</v>
      </c>
      <c r="AZ601" s="1">
        <f>IFERROR(IF($AE601&gt;$AE600,VLOOKUP($AC601+AM$1,STOCK!$F$10:$AB$209,16,0),IF($AE601=$AE600,(IF(AZ600&gt;=1,AZ600-COUNTIFS($AE600:$AE600,$AC601,AM600:AM600,$AI$1),0)),0)),0)</f>
        <v>0</v>
      </c>
      <c r="BA601" s="1">
        <f>IFERROR(IF($AE601&gt;$AE600,VLOOKUP($AC601+AN$1,STOCK!$F$10:$AB$209,16,0),IF($AE601=$AE600,(IF(BA600&gt;=1,BA600-COUNTIFS($AE600:$AE600,$AC601,AN600:AN600,$AI$1),0)),0)),0)</f>
        <v>0</v>
      </c>
      <c r="BB601" s="1">
        <f>IFERROR(IF($AE601&gt;$AE600,VLOOKUP($AC601+AO$1,STOCK!$F$10:$AB$209,16,0),IF($AE601=$AE600,(IF(BB600&gt;=1,BB600-COUNTIFS($AE600:$AE600,$AC601,AO600:AO600,$AI$1),0)),0)),0)</f>
        <v>0</v>
      </c>
      <c r="BC601" s="1">
        <f>IFERROR(IF($AE601&gt;$AE600,VLOOKUP($AC601+AP$1,STOCK!$F$10:$AB$209,16,0),IF($AE601=$AE600,(IF(BC600&gt;=1,BC600-COUNTIFS($AE600:$AE600,$AC601,AP600:AP600,$AI$1),0)),0)),0)</f>
        <v>0</v>
      </c>
      <c r="BD601" s="1">
        <f>IFERROR(IF($AE601&gt;$AE600,VLOOKUP($AC601+AQ$1,STOCK!$F$10:$AB$209,16,0),IF($AE601=$AE600,(IF(BD600&gt;=1,BD600-COUNTIFS($AE600:$AE600,$AC601,AQ600:AQ600,$AI$1),0)),0)),0)</f>
        <v>0</v>
      </c>
      <c r="BE601" s="1">
        <f>IFERROR(IF($AE601&gt;$AE600,VLOOKUP($AC601+AR$1,STOCK!$F$10:$AB$209,16,0),IF($AE601=$AE600,(IF(BE600&gt;=1,BE600-COUNTIFS($AE600:$AE600,$AC601,AR600:AR600,$AI$1),0)),0)),0)</f>
        <v>0</v>
      </c>
      <c r="BF601" s="1">
        <f>IFERROR(IF($AE601&gt;$AE600,VLOOKUP($AC601+AS$1,STOCK!$F$10:$AB$209,16,0),IF($AE601=$AE600,(IF(BF600&gt;=1,BF600-COUNTIFS($AE600:$AE600,$AC601,AS600:AS600,$AI$1),0)),0)),0)</f>
        <v>0</v>
      </c>
      <c r="BG601" s="1">
        <f>IFERROR(IF($AE601&gt;$AE600,VLOOKUP($AC601+AT$1,STOCK!$F$10:$AB$209,16,0),IF($AE601=$AE600,(IF(BG600&gt;=1,BG600-COUNTIFS($AE600:$AE600,$AC601,AT600:AT600,$AI$1),0)),0)),0)</f>
        <v>0</v>
      </c>
      <c r="BH601" s="1">
        <f>IFERROR(IF($AE601&gt;$AE600,VLOOKUP($AC601+AU$1,STOCK!$F$10:$AB$209,16,0),IF($AE601=$AE600,(IF(BH600&gt;=1,BH600-COUNTIFS($AE600:$AE600,$AC601,AU600:AU600,$AI$1),0)),0)),0)</f>
        <v>0</v>
      </c>
      <c r="BI601" s="1">
        <f>IFERROR(IF($AE601&gt;$AE600,VLOOKUP($AC601+AV$1,STOCK!$F$10:$AB$209,16,0),IF($AE601=$AE600,(IF(BI600&gt;=1,BI600-COUNTIFS($AE600:$AE600,$AC601,AV600:AV600,$AI$1),0)),0)),0)</f>
        <v>0</v>
      </c>
      <c r="BJ601" s="1">
        <f>IFERROR(IF($AE601&gt;$AE600,VLOOKUP($AC601+AW$1,STOCK!$F$10:$AB$209,16,0),IF($AE601=$AE600,(IF(BJ600&gt;=1,BJ600-COUNTIFS($AE600:$AE600,$AC601,AW600:AW600,$AI$1),0)),0)),0)</f>
        <v>0</v>
      </c>
      <c r="BK601" s="1">
        <f>IFERROR(IF($AE601&gt;$AE600,VLOOKUP($AC601+AX$1,STOCK!$F$10:$AB$209,16,0),IF($AE601=$AE600,(IF(BK600&gt;=1,BK600-COUNTIFS($AE600:$AE600,$AC601,AX600:AX600,$AI$1),0)),0)),0)</f>
        <v>0</v>
      </c>
      <c r="BL601" s="1">
        <f>IFERROR(IF($AE601&gt;$AE600,VLOOKUP($AC601+AL$1,STOCK!$F$10:$AB$209,17,0),IF($AE601=$AE600,(IF(BL600&gt;=1,BL600-COUNTIFS($AE600:$AE600,$AC601,AL600:AL600,$AI$2),0)),0)),0)</f>
        <v>0</v>
      </c>
      <c r="BM601" s="1">
        <f>IFERROR(IF($AE601&gt;$AE600,VLOOKUP($AC601+AM$1,STOCK!$F$10:$AB$209,17,0),IF($AE601=$AE600,(IF(BM600&gt;=1,BM600-COUNTIFS($AE600:$AE600,$AC601,AM600:AM600,$AI$2),0)),0)),0)</f>
        <v>0</v>
      </c>
      <c r="BN601" s="1">
        <f>IFERROR(IF($AE601&gt;$AE600,VLOOKUP($AC601+AN$1,STOCK!$F$10:$AB$209,17,0),IF($AE601=$AE600,(IF(BN600&gt;=1,BN600-COUNTIFS($AE600:$AE600,$AC601,AN600:AN600,$AI$2),0)),0)),0)</f>
        <v>0</v>
      </c>
      <c r="BO601" s="1">
        <f>IFERROR(IF($AE601&gt;$AE600,VLOOKUP($AC601+AO$1,STOCK!$F$10:$AB$209,17,0),IF($AE601=$AE600,(IF(BO600&gt;=1,BO600-COUNTIFS($AE600:$AE600,$AC601,AO600:AO600,$AI$2),0)),0)),0)</f>
        <v>0</v>
      </c>
      <c r="BP601" s="1">
        <f>IFERROR(IF($AE601&gt;$AE600,VLOOKUP($AC601+AP$1,STOCK!$F$10:$AB$209,17,0),IF($AE601=$AE600,(IF(BP600&gt;=1,BP600-COUNTIFS($AE600:$AE600,$AC601,AP600:AP600,$AI$2),0)),0)),0)</f>
        <v>0</v>
      </c>
      <c r="BQ601" s="1">
        <f>IFERROR(IF($AE601&gt;$AE600,VLOOKUP($AC601+AQ$1,STOCK!$F$10:$AB$209,17,0),IF($AE601=$AE600,(IF(BQ600&gt;=1,BQ600-COUNTIFS($AE600:$AE600,$AC601,AQ600:AQ600,$AI$2),0)),0)),0)</f>
        <v>0</v>
      </c>
      <c r="BR601" s="1">
        <f>IFERROR(IF($AE601&gt;$AE600,VLOOKUP($AC601+AR$1,STOCK!$F$10:$AB$209,17,0),IF($AE601=$AE600,(IF(BR600&gt;=1,BR600-COUNTIFS($AE600:$AE600,$AC601,AR600:AR600,$AI$2),0)),0)),0)</f>
        <v>0</v>
      </c>
      <c r="BS601" s="1">
        <f>IFERROR(IF($AE601&gt;$AE600,VLOOKUP($AC601+AS$1,STOCK!$F$10:$AB$209,17,0),IF($AE601=$AE600,(IF(BS600&gt;=1,BS600-COUNTIFS($AE600:$AE600,$AC601,AS600:AS600,$AI$2),0)),0)),0)</f>
        <v>0</v>
      </c>
      <c r="BT601" s="1">
        <f>IFERROR(IF($AE601&gt;$AE600,VLOOKUP($AC601+AT$1,STOCK!$F$10:$AB$209,17,0),IF($AE601=$AE600,(IF(BT600&gt;=1,BT600-COUNTIFS($AE600:$AE600,$AC601,AT600:AT600,$AI$2),0)),0)),0)</f>
        <v>0</v>
      </c>
      <c r="BU601" s="1">
        <f>IFERROR(IF($AE601&gt;$AE600,VLOOKUP($AC601+AU$1,STOCK!$F$10:$AB$209,17,0),IF($AE601=$AE600,(IF(BU600&gt;=1,BU600-COUNTIFS($AE600:$AE600,$AC601,AU600:AU600,$AI$2),0)),0)),0)</f>
        <v>0</v>
      </c>
      <c r="BV601" s="1">
        <f>IFERROR(IF($AE601&gt;$AE600,VLOOKUP($AC601+AV$1,STOCK!$F$10:$AB$209,17,0),IF($AE601=$AE600,(IF(BV600&gt;=1,BV600-COUNTIFS($AE600:$AE600,$AC601,AV600:AV600,$AI$2),0)),0)),0)</f>
        <v>0</v>
      </c>
      <c r="BW601" s="1">
        <f>IFERROR(IF($AE601&gt;$AE600,VLOOKUP($AC601+AW$1,STOCK!$F$10:$AB$209,17,0),IF($AE601=$AE600,(IF(BW600&gt;=1,BW600-COUNTIFS($AE600:$AE600,$AC601,AW600:AW600,$AI$2),0)),0)),0)</f>
        <v>0</v>
      </c>
      <c r="BX601" s="1">
        <f>IFERROR(IF($AE601&gt;$AE600,VLOOKUP($AC601+AX$1,STOCK!$F$10:$AB$209,17,0),IF($AE601=$AE600,(IF(BX600&gt;=1,BX600-COUNTIFS($AE600:$AE600,$AC601,AX600:AX600,$AI$2),0)),0)),0)</f>
        <v>0</v>
      </c>
    </row>
    <row r="602" spans="29:76" x14ac:dyDescent="0.25">
      <c r="AC602" s="1">
        <f t="shared" si="155"/>
        <v>0</v>
      </c>
      <c r="AD602" s="1">
        <f>IFERROR(IF(LEN(AK602)&gt;=1,VLOOKUP(HLOOKUP(AK602,PROFILE!$K$5:$V$8,4,0),PROFILE!$F$1:$G$3,2,0),0),0)</f>
        <v>0</v>
      </c>
      <c r="AE602" s="1">
        <f t="shared" si="156"/>
        <v>0</v>
      </c>
      <c r="AF602" s="1">
        <v>589</v>
      </c>
      <c r="AI602" s="1" t="str">
        <f>IFERROR(IF($AH602&gt;=1,VLOOKUP($AG602,STUDENT!$O$8:$Z$1507,3,0),""),"")</f>
        <v/>
      </c>
      <c r="AJ602" s="1" t="str">
        <f>IFERROR(IF($AH602&gt;=1,VLOOKUP($AG602,STUDENT!$O$8:$Z$1507,4,0),""),"")</f>
        <v/>
      </c>
      <c r="AK602" s="1" t="str">
        <f>IFERROR(IF($AH602&gt;=1,VLOOKUP($AG602,STUDENT!$O$8:$Z$1507,6,0),""),"")</f>
        <v/>
      </c>
      <c r="AL602" s="1" t="str">
        <f t="shared" si="157"/>
        <v/>
      </c>
      <c r="AM602" s="1" t="str">
        <f t="shared" si="158"/>
        <v/>
      </c>
      <c r="AN602" s="1" t="str">
        <f t="shared" si="159"/>
        <v/>
      </c>
      <c r="AO602" s="1" t="str">
        <f t="shared" si="160"/>
        <v/>
      </c>
      <c r="AP602" s="1" t="str">
        <f t="shared" si="161"/>
        <v/>
      </c>
      <c r="AQ602" s="1" t="str">
        <f t="shared" si="162"/>
        <v/>
      </c>
      <c r="AR602" s="1" t="str">
        <f t="shared" si="163"/>
        <v/>
      </c>
      <c r="AS602" s="1" t="str">
        <f t="shared" si="164"/>
        <v/>
      </c>
      <c r="AT602" s="1" t="str">
        <f t="shared" si="165"/>
        <v/>
      </c>
      <c r="AU602" s="1" t="str">
        <f t="shared" si="166"/>
        <v/>
      </c>
      <c r="AV602" s="1" t="str">
        <f t="shared" si="167"/>
        <v/>
      </c>
      <c r="AW602" s="1" t="str">
        <f t="shared" si="168"/>
        <v/>
      </c>
      <c r="AX602" s="1" t="str">
        <f t="shared" si="169"/>
        <v/>
      </c>
      <c r="AY602" s="1">
        <f>IFERROR(IF($AE602&gt;$AE601,VLOOKUP($AC602+AL$1,STOCK!$F$10:$AB$209,16,0),IF($AE602=$AE601,(IF(AY601&gt;=1,AY601-COUNTIFS($AE601:$AE601,$AC602,AL601:AL601,$AI$1),0)),0)),0)</f>
        <v>0</v>
      </c>
      <c r="AZ602" s="1">
        <f>IFERROR(IF($AE602&gt;$AE601,VLOOKUP($AC602+AM$1,STOCK!$F$10:$AB$209,16,0),IF($AE602=$AE601,(IF(AZ601&gt;=1,AZ601-COUNTIFS($AE601:$AE601,$AC602,AM601:AM601,$AI$1),0)),0)),0)</f>
        <v>0</v>
      </c>
      <c r="BA602" s="1">
        <f>IFERROR(IF($AE602&gt;$AE601,VLOOKUP($AC602+AN$1,STOCK!$F$10:$AB$209,16,0),IF($AE602=$AE601,(IF(BA601&gt;=1,BA601-COUNTIFS($AE601:$AE601,$AC602,AN601:AN601,$AI$1),0)),0)),0)</f>
        <v>0</v>
      </c>
      <c r="BB602" s="1">
        <f>IFERROR(IF($AE602&gt;$AE601,VLOOKUP($AC602+AO$1,STOCK!$F$10:$AB$209,16,0),IF($AE602=$AE601,(IF(BB601&gt;=1,BB601-COUNTIFS($AE601:$AE601,$AC602,AO601:AO601,$AI$1),0)),0)),0)</f>
        <v>0</v>
      </c>
      <c r="BC602" s="1">
        <f>IFERROR(IF($AE602&gt;$AE601,VLOOKUP($AC602+AP$1,STOCK!$F$10:$AB$209,16,0),IF($AE602=$AE601,(IF(BC601&gt;=1,BC601-COUNTIFS($AE601:$AE601,$AC602,AP601:AP601,$AI$1),0)),0)),0)</f>
        <v>0</v>
      </c>
      <c r="BD602" s="1">
        <f>IFERROR(IF($AE602&gt;$AE601,VLOOKUP($AC602+AQ$1,STOCK!$F$10:$AB$209,16,0),IF($AE602=$AE601,(IF(BD601&gt;=1,BD601-COUNTIFS($AE601:$AE601,$AC602,AQ601:AQ601,$AI$1),0)),0)),0)</f>
        <v>0</v>
      </c>
      <c r="BE602" s="1">
        <f>IFERROR(IF($AE602&gt;$AE601,VLOOKUP($AC602+AR$1,STOCK!$F$10:$AB$209,16,0),IF($AE602=$AE601,(IF(BE601&gt;=1,BE601-COUNTIFS($AE601:$AE601,$AC602,AR601:AR601,$AI$1),0)),0)),0)</f>
        <v>0</v>
      </c>
      <c r="BF602" s="1">
        <f>IFERROR(IF($AE602&gt;$AE601,VLOOKUP($AC602+AS$1,STOCK!$F$10:$AB$209,16,0),IF($AE602=$AE601,(IF(BF601&gt;=1,BF601-COUNTIFS($AE601:$AE601,$AC602,AS601:AS601,$AI$1),0)),0)),0)</f>
        <v>0</v>
      </c>
      <c r="BG602" s="1">
        <f>IFERROR(IF($AE602&gt;$AE601,VLOOKUP($AC602+AT$1,STOCK!$F$10:$AB$209,16,0),IF($AE602=$AE601,(IF(BG601&gt;=1,BG601-COUNTIFS($AE601:$AE601,$AC602,AT601:AT601,$AI$1),0)),0)),0)</f>
        <v>0</v>
      </c>
      <c r="BH602" s="1">
        <f>IFERROR(IF($AE602&gt;$AE601,VLOOKUP($AC602+AU$1,STOCK!$F$10:$AB$209,16,0),IF($AE602=$AE601,(IF(BH601&gt;=1,BH601-COUNTIFS($AE601:$AE601,$AC602,AU601:AU601,$AI$1),0)),0)),0)</f>
        <v>0</v>
      </c>
      <c r="BI602" s="1">
        <f>IFERROR(IF($AE602&gt;$AE601,VLOOKUP($AC602+AV$1,STOCK!$F$10:$AB$209,16,0),IF($AE602=$AE601,(IF(BI601&gt;=1,BI601-COUNTIFS($AE601:$AE601,$AC602,AV601:AV601,$AI$1),0)),0)),0)</f>
        <v>0</v>
      </c>
      <c r="BJ602" s="1">
        <f>IFERROR(IF($AE602&gt;$AE601,VLOOKUP($AC602+AW$1,STOCK!$F$10:$AB$209,16,0),IF($AE602=$AE601,(IF(BJ601&gt;=1,BJ601-COUNTIFS($AE601:$AE601,$AC602,AW601:AW601,$AI$1),0)),0)),0)</f>
        <v>0</v>
      </c>
      <c r="BK602" s="1">
        <f>IFERROR(IF($AE602&gt;$AE601,VLOOKUP($AC602+AX$1,STOCK!$F$10:$AB$209,16,0),IF($AE602=$AE601,(IF(BK601&gt;=1,BK601-COUNTIFS($AE601:$AE601,$AC602,AX601:AX601,$AI$1),0)),0)),0)</f>
        <v>0</v>
      </c>
      <c r="BL602" s="1">
        <f>IFERROR(IF($AE602&gt;$AE601,VLOOKUP($AC602+AL$1,STOCK!$F$10:$AB$209,17,0),IF($AE602=$AE601,(IF(BL601&gt;=1,BL601-COUNTIFS($AE601:$AE601,$AC602,AL601:AL601,$AI$2),0)),0)),0)</f>
        <v>0</v>
      </c>
      <c r="BM602" s="1">
        <f>IFERROR(IF($AE602&gt;$AE601,VLOOKUP($AC602+AM$1,STOCK!$F$10:$AB$209,17,0),IF($AE602=$AE601,(IF(BM601&gt;=1,BM601-COUNTIFS($AE601:$AE601,$AC602,AM601:AM601,$AI$2),0)),0)),0)</f>
        <v>0</v>
      </c>
      <c r="BN602" s="1">
        <f>IFERROR(IF($AE602&gt;$AE601,VLOOKUP($AC602+AN$1,STOCK!$F$10:$AB$209,17,0),IF($AE602=$AE601,(IF(BN601&gt;=1,BN601-COUNTIFS($AE601:$AE601,$AC602,AN601:AN601,$AI$2),0)),0)),0)</f>
        <v>0</v>
      </c>
      <c r="BO602" s="1">
        <f>IFERROR(IF($AE602&gt;$AE601,VLOOKUP($AC602+AO$1,STOCK!$F$10:$AB$209,17,0),IF($AE602=$AE601,(IF(BO601&gt;=1,BO601-COUNTIFS($AE601:$AE601,$AC602,AO601:AO601,$AI$2),0)),0)),0)</f>
        <v>0</v>
      </c>
      <c r="BP602" s="1">
        <f>IFERROR(IF($AE602&gt;$AE601,VLOOKUP($AC602+AP$1,STOCK!$F$10:$AB$209,17,0),IF($AE602=$AE601,(IF(BP601&gt;=1,BP601-COUNTIFS($AE601:$AE601,$AC602,AP601:AP601,$AI$2),0)),0)),0)</f>
        <v>0</v>
      </c>
      <c r="BQ602" s="1">
        <f>IFERROR(IF($AE602&gt;$AE601,VLOOKUP($AC602+AQ$1,STOCK!$F$10:$AB$209,17,0),IF($AE602=$AE601,(IF(BQ601&gt;=1,BQ601-COUNTIFS($AE601:$AE601,$AC602,AQ601:AQ601,$AI$2),0)),0)),0)</f>
        <v>0</v>
      </c>
      <c r="BR602" s="1">
        <f>IFERROR(IF($AE602&gt;$AE601,VLOOKUP($AC602+AR$1,STOCK!$F$10:$AB$209,17,0),IF($AE602=$AE601,(IF(BR601&gt;=1,BR601-COUNTIFS($AE601:$AE601,$AC602,AR601:AR601,$AI$2),0)),0)),0)</f>
        <v>0</v>
      </c>
      <c r="BS602" s="1">
        <f>IFERROR(IF($AE602&gt;$AE601,VLOOKUP($AC602+AS$1,STOCK!$F$10:$AB$209,17,0),IF($AE602=$AE601,(IF(BS601&gt;=1,BS601-COUNTIFS($AE601:$AE601,$AC602,AS601:AS601,$AI$2),0)),0)),0)</f>
        <v>0</v>
      </c>
      <c r="BT602" s="1">
        <f>IFERROR(IF($AE602&gt;$AE601,VLOOKUP($AC602+AT$1,STOCK!$F$10:$AB$209,17,0),IF($AE602=$AE601,(IF(BT601&gt;=1,BT601-COUNTIFS($AE601:$AE601,$AC602,AT601:AT601,$AI$2),0)),0)),0)</f>
        <v>0</v>
      </c>
      <c r="BU602" s="1">
        <f>IFERROR(IF($AE602&gt;$AE601,VLOOKUP($AC602+AU$1,STOCK!$F$10:$AB$209,17,0),IF($AE602=$AE601,(IF(BU601&gt;=1,BU601-COUNTIFS($AE601:$AE601,$AC602,AU601:AU601,$AI$2),0)),0)),0)</f>
        <v>0</v>
      </c>
      <c r="BV602" s="1">
        <f>IFERROR(IF($AE602&gt;$AE601,VLOOKUP($AC602+AV$1,STOCK!$F$10:$AB$209,17,0),IF($AE602=$AE601,(IF(BV601&gt;=1,BV601-COUNTIFS($AE601:$AE601,$AC602,AV601:AV601,$AI$2),0)),0)),0)</f>
        <v>0</v>
      </c>
      <c r="BW602" s="1">
        <f>IFERROR(IF($AE602&gt;$AE601,VLOOKUP($AC602+AW$1,STOCK!$F$10:$AB$209,17,0),IF($AE602=$AE601,(IF(BW601&gt;=1,BW601-COUNTIFS($AE601:$AE601,$AC602,AW601:AW601,$AI$2),0)),0)),0)</f>
        <v>0</v>
      </c>
      <c r="BX602" s="1">
        <f>IFERROR(IF($AE602&gt;$AE601,VLOOKUP($AC602+AX$1,STOCK!$F$10:$AB$209,17,0),IF($AE602=$AE601,(IF(BX601&gt;=1,BX601-COUNTIFS($AE601:$AE601,$AC602,AX601:AX601,$AI$2),0)),0)),0)</f>
        <v>0</v>
      </c>
    </row>
    <row r="603" spans="29:76" x14ac:dyDescent="0.25">
      <c r="AC603" s="1">
        <f t="shared" si="155"/>
        <v>0</v>
      </c>
      <c r="AD603" s="1">
        <f>IFERROR(IF(LEN(AK603)&gt;=1,VLOOKUP(HLOOKUP(AK603,PROFILE!$K$5:$V$8,4,0),PROFILE!$F$1:$G$3,2,0),0),0)</f>
        <v>0</v>
      </c>
      <c r="AE603" s="1">
        <f t="shared" si="156"/>
        <v>0</v>
      </c>
      <c r="AF603" s="1">
        <v>590</v>
      </c>
      <c r="AI603" s="1" t="str">
        <f>IFERROR(IF($AH603&gt;=1,VLOOKUP($AG603,STUDENT!$O$8:$Z$1507,3,0),""),"")</f>
        <v/>
      </c>
      <c r="AJ603" s="1" t="str">
        <f>IFERROR(IF($AH603&gt;=1,VLOOKUP($AG603,STUDENT!$O$8:$Z$1507,4,0),""),"")</f>
        <v/>
      </c>
      <c r="AK603" s="1" t="str">
        <f>IFERROR(IF($AH603&gt;=1,VLOOKUP($AG603,STUDENT!$O$8:$Z$1507,6,0),""),"")</f>
        <v/>
      </c>
      <c r="AL603" s="1" t="str">
        <f t="shared" si="157"/>
        <v/>
      </c>
      <c r="AM603" s="1" t="str">
        <f t="shared" si="158"/>
        <v/>
      </c>
      <c r="AN603" s="1" t="str">
        <f t="shared" si="159"/>
        <v/>
      </c>
      <c r="AO603" s="1" t="str">
        <f t="shared" si="160"/>
        <v/>
      </c>
      <c r="AP603" s="1" t="str">
        <f t="shared" si="161"/>
        <v/>
      </c>
      <c r="AQ603" s="1" t="str">
        <f t="shared" si="162"/>
        <v/>
      </c>
      <c r="AR603" s="1" t="str">
        <f t="shared" si="163"/>
        <v/>
      </c>
      <c r="AS603" s="1" t="str">
        <f t="shared" si="164"/>
        <v/>
      </c>
      <c r="AT603" s="1" t="str">
        <f t="shared" si="165"/>
        <v/>
      </c>
      <c r="AU603" s="1" t="str">
        <f t="shared" si="166"/>
        <v/>
      </c>
      <c r="AV603" s="1" t="str">
        <f t="shared" si="167"/>
        <v/>
      </c>
      <c r="AW603" s="1" t="str">
        <f t="shared" si="168"/>
        <v/>
      </c>
      <c r="AX603" s="1" t="str">
        <f t="shared" si="169"/>
        <v/>
      </c>
      <c r="AY603" s="1">
        <f>IFERROR(IF($AE603&gt;$AE602,VLOOKUP($AC603+AL$1,STOCK!$F$10:$AB$209,16,0),IF($AE603=$AE602,(IF(AY602&gt;=1,AY602-COUNTIFS($AE602:$AE602,$AC603,AL602:AL602,$AI$1),0)),0)),0)</f>
        <v>0</v>
      </c>
      <c r="AZ603" s="1">
        <f>IFERROR(IF($AE603&gt;$AE602,VLOOKUP($AC603+AM$1,STOCK!$F$10:$AB$209,16,0),IF($AE603=$AE602,(IF(AZ602&gt;=1,AZ602-COUNTIFS($AE602:$AE602,$AC603,AM602:AM602,$AI$1),0)),0)),0)</f>
        <v>0</v>
      </c>
      <c r="BA603" s="1">
        <f>IFERROR(IF($AE603&gt;$AE602,VLOOKUP($AC603+AN$1,STOCK!$F$10:$AB$209,16,0),IF($AE603=$AE602,(IF(BA602&gt;=1,BA602-COUNTIFS($AE602:$AE602,$AC603,AN602:AN602,$AI$1),0)),0)),0)</f>
        <v>0</v>
      </c>
      <c r="BB603" s="1">
        <f>IFERROR(IF($AE603&gt;$AE602,VLOOKUP($AC603+AO$1,STOCK!$F$10:$AB$209,16,0),IF($AE603=$AE602,(IF(BB602&gt;=1,BB602-COUNTIFS($AE602:$AE602,$AC603,AO602:AO602,$AI$1),0)),0)),0)</f>
        <v>0</v>
      </c>
      <c r="BC603" s="1">
        <f>IFERROR(IF($AE603&gt;$AE602,VLOOKUP($AC603+AP$1,STOCK!$F$10:$AB$209,16,0),IF($AE603=$AE602,(IF(BC602&gt;=1,BC602-COUNTIFS($AE602:$AE602,$AC603,AP602:AP602,$AI$1),0)),0)),0)</f>
        <v>0</v>
      </c>
      <c r="BD603" s="1">
        <f>IFERROR(IF($AE603&gt;$AE602,VLOOKUP($AC603+AQ$1,STOCK!$F$10:$AB$209,16,0),IF($AE603=$AE602,(IF(BD602&gt;=1,BD602-COUNTIFS($AE602:$AE602,$AC603,AQ602:AQ602,$AI$1),0)),0)),0)</f>
        <v>0</v>
      </c>
      <c r="BE603" s="1">
        <f>IFERROR(IF($AE603&gt;$AE602,VLOOKUP($AC603+AR$1,STOCK!$F$10:$AB$209,16,0),IF($AE603=$AE602,(IF(BE602&gt;=1,BE602-COUNTIFS($AE602:$AE602,$AC603,AR602:AR602,$AI$1),0)),0)),0)</f>
        <v>0</v>
      </c>
      <c r="BF603" s="1">
        <f>IFERROR(IF($AE603&gt;$AE602,VLOOKUP($AC603+AS$1,STOCK!$F$10:$AB$209,16,0),IF($AE603=$AE602,(IF(BF602&gt;=1,BF602-COUNTIFS($AE602:$AE602,$AC603,AS602:AS602,$AI$1),0)),0)),0)</f>
        <v>0</v>
      </c>
      <c r="BG603" s="1">
        <f>IFERROR(IF($AE603&gt;$AE602,VLOOKUP($AC603+AT$1,STOCK!$F$10:$AB$209,16,0),IF($AE603=$AE602,(IF(BG602&gt;=1,BG602-COUNTIFS($AE602:$AE602,$AC603,AT602:AT602,$AI$1),0)),0)),0)</f>
        <v>0</v>
      </c>
      <c r="BH603" s="1">
        <f>IFERROR(IF($AE603&gt;$AE602,VLOOKUP($AC603+AU$1,STOCK!$F$10:$AB$209,16,0),IF($AE603=$AE602,(IF(BH602&gt;=1,BH602-COUNTIFS($AE602:$AE602,$AC603,AU602:AU602,$AI$1),0)),0)),0)</f>
        <v>0</v>
      </c>
      <c r="BI603" s="1">
        <f>IFERROR(IF($AE603&gt;$AE602,VLOOKUP($AC603+AV$1,STOCK!$F$10:$AB$209,16,0),IF($AE603=$AE602,(IF(BI602&gt;=1,BI602-COUNTIFS($AE602:$AE602,$AC603,AV602:AV602,$AI$1),0)),0)),0)</f>
        <v>0</v>
      </c>
      <c r="BJ603" s="1">
        <f>IFERROR(IF($AE603&gt;$AE602,VLOOKUP($AC603+AW$1,STOCK!$F$10:$AB$209,16,0),IF($AE603=$AE602,(IF(BJ602&gt;=1,BJ602-COUNTIFS($AE602:$AE602,$AC603,AW602:AW602,$AI$1),0)),0)),0)</f>
        <v>0</v>
      </c>
      <c r="BK603" s="1">
        <f>IFERROR(IF($AE603&gt;$AE602,VLOOKUP($AC603+AX$1,STOCK!$F$10:$AB$209,16,0),IF($AE603=$AE602,(IF(BK602&gt;=1,BK602-COUNTIFS($AE602:$AE602,$AC603,AX602:AX602,$AI$1),0)),0)),0)</f>
        <v>0</v>
      </c>
      <c r="BL603" s="1">
        <f>IFERROR(IF($AE603&gt;$AE602,VLOOKUP($AC603+AL$1,STOCK!$F$10:$AB$209,17,0),IF($AE603=$AE602,(IF(BL602&gt;=1,BL602-COUNTIFS($AE602:$AE602,$AC603,AL602:AL602,$AI$2),0)),0)),0)</f>
        <v>0</v>
      </c>
      <c r="BM603" s="1">
        <f>IFERROR(IF($AE603&gt;$AE602,VLOOKUP($AC603+AM$1,STOCK!$F$10:$AB$209,17,0),IF($AE603=$AE602,(IF(BM602&gt;=1,BM602-COUNTIFS($AE602:$AE602,$AC603,AM602:AM602,$AI$2),0)),0)),0)</f>
        <v>0</v>
      </c>
      <c r="BN603" s="1">
        <f>IFERROR(IF($AE603&gt;$AE602,VLOOKUP($AC603+AN$1,STOCK!$F$10:$AB$209,17,0),IF($AE603=$AE602,(IF(BN602&gt;=1,BN602-COUNTIFS($AE602:$AE602,$AC603,AN602:AN602,$AI$2),0)),0)),0)</f>
        <v>0</v>
      </c>
      <c r="BO603" s="1">
        <f>IFERROR(IF($AE603&gt;$AE602,VLOOKUP($AC603+AO$1,STOCK!$F$10:$AB$209,17,0),IF($AE603=$AE602,(IF(BO602&gt;=1,BO602-COUNTIFS($AE602:$AE602,$AC603,AO602:AO602,$AI$2),0)),0)),0)</f>
        <v>0</v>
      </c>
      <c r="BP603" s="1">
        <f>IFERROR(IF($AE603&gt;$AE602,VLOOKUP($AC603+AP$1,STOCK!$F$10:$AB$209,17,0),IF($AE603=$AE602,(IF(BP602&gt;=1,BP602-COUNTIFS($AE602:$AE602,$AC603,AP602:AP602,$AI$2),0)),0)),0)</f>
        <v>0</v>
      </c>
      <c r="BQ603" s="1">
        <f>IFERROR(IF($AE603&gt;$AE602,VLOOKUP($AC603+AQ$1,STOCK!$F$10:$AB$209,17,0),IF($AE603=$AE602,(IF(BQ602&gt;=1,BQ602-COUNTIFS($AE602:$AE602,$AC603,AQ602:AQ602,$AI$2),0)),0)),0)</f>
        <v>0</v>
      </c>
      <c r="BR603" s="1">
        <f>IFERROR(IF($AE603&gt;$AE602,VLOOKUP($AC603+AR$1,STOCK!$F$10:$AB$209,17,0),IF($AE603=$AE602,(IF(BR602&gt;=1,BR602-COUNTIFS($AE602:$AE602,$AC603,AR602:AR602,$AI$2),0)),0)),0)</f>
        <v>0</v>
      </c>
      <c r="BS603" s="1">
        <f>IFERROR(IF($AE603&gt;$AE602,VLOOKUP($AC603+AS$1,STOCK!$F$10:$AB$209,17,0),IF($AE603=$AE602,(IF(BS602&gt;=1,BS602-COUNTIFS($AE602:$AE602,$AC603,AS602:AS602,$AI$2),0)),0)),0)</f>
        <v>0</v>
      </c>
      <c r="BT603" s="1">
        <f>IFERROR(IF($AE603&gt;$AE602,VLOOKUP($AC603+AT$1,STOCK!$F$10:$AB$209,17,0),IF($AE603=$AE602,(IF(BT602&gt;=1,BT602-COUNTIFS($AE602:$AE602,$AC603,AT602:AT602,$AI$2),0)),0)),0)</f>
        <v>0</v>
      </c>
      <c r="BU603" s="1">
        <f>IFERROR(IF($AE603&gt;$AE602,VLOOKUP($AC603+AU$1,STOCK!$F$10:$AB$209,17,0),IF($AE603=$AE602,(IF(BU602&gt;=1,BU602-COUNTIFS($AE602:$AE602,$AC603,AU602:AU602,$AI$2),0)),0)),0)</f>
        <v>0</v>
      </c>
      <c r="BV603" s="1">
        <f>IFERROR(IF($AE603&gt;$AE602,VLOOKUP($AC603+AV$1,STOCK!$F$10:$AB$209,17,0),IF($AE603=$AE602,(IF(BV602&gt;=1,BV602-COUNTIFS($AE602:$AE602,$AC603,AV602:AV602,$AI$2),0)),0)),0)</f>
        <v>0</v>
      </c>
      <c r="BW603" s="1">
        <f>IFERROR(IF($AE603&gt;$AE602,VLOOKUP($AC603+AW$1,STOCK!$F$10:$AB$209,17,0),IF($AE603=$AE602,(IF(BW602&gt;=1,BW602-COUNTIFS($AE602:$AE602,$AC603,AW602:AW602,$AI$2),0)),0)),0)</f>
        <v>0</v>
      </c>
      <c r="BX603" s="1">
        <f>IFERROR(IF($AE603&gt;$AE602,VLOOKUP($AC603+AX$1,STOCK!$F$10:$AB$209,17,0),IF($AE603=$AE602,(IF(BX602&gt;=1,BX602-COUNTIFS($AE602:$AE602,$AC603,AX602:AX602,$AI$2),0)),0)),0)</f>
        <v>0</v>
      </c>
    </row>
    <row r="604" spans="29:76" x14ac:dyDescent="0.25">
      <c r="AC604" s="1">
        <f t="shared" si="155"/>
        <v>0</v>
      </c>
      <c r="AD604" s="1">
        <f>IFERROR(IF(LEN(AK604)&gt;=1,VLOOKUP(HLOOKUP(AK604,PROFILE!$K$5:$V$8,4,0),PROFILE!$F$1:$G$3,2,0),0),0)</f>
        <v>0</v>
      </c>
      <c r="AE604" s="1">
        <f t="shared" si="156"/>
        <v>0</v>
      </c>
      <c r="AF604" s="1">
        <v>591</v>
      </c>
      <c r="AI604" s="1" t="str">
        <f>IFERROR(IF($AH604&gt;=1,VLOOKUP($AG604,STUDENT!$O$8:$Z$1507,3,0),""),"")</f>
        <v/>
      </c>
      <c r="AJ604" s="1" t="str">
        <f>IFERROR(IF($AH604&gt;=1,VLOOKUP($AG604,STUDENT!$O$8:$Z$1507,4,0),""),"")</f>
        <v/>
      </c>
      <c r="AK604" s="1" t="str">
        <f>IFERROR(IF($AH604&gt;=1,VLOOKUP($AG604,STUDENT!$O$8:$Z$1507,6,0),""),"")</f>
        <v/>
      </c>
      <c r="AL604" s="1" t="str">
        <f t="shared" si="157"/>
        <v/>
      </c>
      <c r="AM604" s="1" t="str">
        <f t="shared" si="158"/>
        <v/>
      </c>
      <c r="AN604" s="1" t="str">
        <f t="shared" si="159"/>
        <v/>
      </c>
      <c r="AO604" s="1" t="str">
        <f t="shared" si="160"/>
        <v/>
      </c>
      <c r="AP604" s="1" t="str">
        <f t="shared" si="161"/>
        <v/>
      </c>
      <c r="AQ604" s="1" t="str">
        <f t="shared" si="162"/>
        <v/>
      </c>
      <c r="AR604" s="1" t="str">
        <f t="shared" si="163"/>
        <v/>
      </c>
      <c r="AS604" s="1" t="str">
        <f t="shared" si="164"/>
        <v/>
      </c>
      <c r="AT604" s="1" t="str">
        <f t="shared" si="165"/>
        <v/>
      </c>
      <c r="AU604" s="1" t="str">
        <f t="shared" si="166"/>
        <v/>
      </c>
      <c r="AV604" s="1" t="str">
        <f t="shared" si="167"/>
        <v/>
      </c>
      <c r="AW604" s="1" t="str">
        <f t="shared" si="168"/>
        <v/>
      </c>
      <c r="AX604" s="1" t="str">
        <f t="shared" si="169"/>
        <v/>
      </c>
      <c r="AY604" s="1">
        <f>IFERROR(IF($AE604&gt;$AE603,VLOOKUP($AC604+AL$1,STOCK!$F$10:$AB$209,16,0),IF($AE604=$AE603,(IF(AY603&gt;=1,AY603-COUNTIFS($AE603:$AE603,$AC604,AL603:AL603,$AI$1),0)),0)),0)</f>
        <v>0</v>
      </c>
      <c r="AZ604" s="1">
        <f>IFERROR(IF($AE604&gt;$AE603,VLOOKUP($AC604+AM$1,STOCK!$F$10:$AB$209,16,0),IF($AE604=$AE603,(IF(AZ603&gt;=1,AZ603-COUNTIFS($AE603:$AE603,$AC604,AM603:AM603,$AI$1),0)),0)),0)</f>
        <v>0</v>
      </c>
      <c r="BA604" s="1">
        <f>IFERROR(IF($AE604&gt;$AE603,VLOOKUP($AC604+AN$1,STOCK!$F$10:$AB$209,16,0),IF($AE604=$AE603,(IF(BA603&gt;=1,BA603-COUNTIFS($AE603:$AE603,$AC604,AN603:AN603,$AI$1),0)),0)),0)</f>
        <v>0</v>
      </c>
      <c r="BB604" s="1">
        <f>IFERROR(IF($AE604&gt;$AE603,VLOOKUP($AC604+AO$1,STOCK!$F$10:$AB$209,16,0),IF($AE604=$AE603,(IF(BB603&gt;=1,BB603-COUNTIFS($AE603:$AE603,$AC604,AO603:AO603,$AI$1),0)),0)),0)</f>
        <v>0</v>
      </c>
      <c r="BC604" s="1">
        <f>IFERROR(IF($AE604&gt;$AE603,VLOOKUP($AC604+AP$1,STOCK!$F$10:$AB$209,16,0),IF($AE604=$AE603,(IF(BC603&gt;=1,BC603-COUNTIFS($AE603:$AE603,$AC604,AP603:AP603,$AI$1),0)),0)),0)</f>
        <v>0</v>
      </c>
      <c r="BD604" s="1">
        <f>IFERROR(IF($AE604&gt;$AE603,VLOOKUP($AC604+AQ$1,STOCK!$F$10:$AB$209,16,0),IF($AE604=$AE603,(IF(BD603&gt;=1,BD603-COUNTIFS($AE603:$AE603,$AC604,AQ603:AQ603,$AI$1),0)),0)),0)</f>
        <v>0</v>
      </c>
      <c r="BE604" s="1">
        <f>IFERROR(IF($AE604&gt;$AE603,VLOOKUP($AC604+AR$1,STOCK!$F$10:$AB$209,16,0),IF($AE604=$AE603,(IF(BE603&gt;=1,BE603-COUNTIFS($AE603:$AE603,$AC604,AR603:AR603,$AI$1),0)),0)),0)</f>
        <v>0</v>
      </c>
      <c r="BF604" s="1">
        <f>IFERROR(IF($AE604&gt;$AE603,VLOOKUP($AC604+AS$1,STOCK!$F$10:$AB$209,16,0),IF($AE604=$AE603,(IF(BF603&gt;=1,BF603-COUNTIFS($AE603:$AE603,$AC604,AS603:AS603,$AI$1),0)),0)),0)</f>
        <v>0</v>
      </c>
      <c r="BG604" s="1">
        <f>IFERROR(IF($AE604&gt;$AE603,VLOOKUP($AC604+AT$1,STOCK!$F$10:$AB$209,16,0),IF($AE604=$AE603,(IF(BG603&gt;=1,BG603-COUNTIFS($AE603:$AE603,$AC604,AT603:AT603,$AI$1),0)),0)),0)</f>
        <v>0</v>
      </c>
      <c r="BH604" s="1">
        <f>IFERROR(IF($AE604&gt;$AE603,VLOOKUP($AC604+AU$1,STOCK!$F$10:$AB$209,16,0),IF($AE604=$AE603,(IF(BH603&gt;=1,BH603-COUNTIFS($AE603:$AE603,$AC604,AU603:AU603,$AI$1),0)),0)),0)</f>
        <v>0</v>
      </c>
      <c r="BI604" s="1">
        <f>IFERROR(IF($AE604&gt;$AE603,VLOOKUP($AC604+AV$1,STOCK!$F$10:$AB$209,16,0),IF($AE604=$AE603,(IF(BI603&gt;=1,BI603-COUNTIFS($AE603:$AE603,$AC604,AV603:AV603,$AI$1),0)),0)),0)</f>
        <v>0</v>
      </c>
      <c r="BJ604" s="1">
        <f>IFERROR(IF($AE604&gt;$AE603,VLOOKUP($AC604+AW$1,STOCK!$F$10:$AB$209,16,0),IF($AE604=$AE603,(IF(BJ603&gt;=1,BJ603-COUNTIFS($AE603:$AE603,$AC604,AW603:AW603,$AI$1),0)),0)),0)</f>
        <v>0</v>
      </c>
      <c r="BK604" s="1">
        <f>IFERROR(IF($AE604&gt;$AE603,VLOOKUP($AC604+AX$1,STOCK!$F$10:$AB$209,16,0),IF($AE604=$AE603,(IF(BK603&gt;=1,BK603-COUNTIFS($AE603:$AE603,$AC604,AX603:AX603,$AI$1),0)),0)),0)</f>
        <v>0</v>
      </c>
      <c r="BL604" s="1">
        <f>IFERROR(IF($AE604&gt;$AE603,VLOOKUP($AC604+AL$1,STOCK!$F$10:$AB$209,17,0),IF($AE604=$AE603,(IF(BL603&gt;=1,BL603-COUNTIFS($AE603:$AE603,$AC604,AL603:AL603,$AI$2),0)),0)),0)</f>
        <v>0</v>
      </c>
      <c r="BM604" s="1">
        <f>IFERROR(IF($AE604&gt;$AE603,VLOOKUP($AC604+AM$1,STOCK!$F$10:$AB$209,17,0),IF($AE604=$AE603,(IF(BM603&gt;=1,BM603-COUNTIFS($AE603:$AE603,$AC604,AM603:AM603,$AI$2),0)),0)),0)</f>
        <v>0</v>
      </c>
      <c r="BN604" s="1">
        <f>IFERROR(IF($AE604&gt;$AE603,VLOOKUP($AC604+AN$1,STOCK!$F$10:$AB$209,17,0),IF($AE604=$AE603,(IF(BN603&gt;=1,BN603-COUNTIFS($AE603:$AE603,$AC604,AN603:AN603,$AI$2),0)),0)),0)</f>
        <v>0</v>
      </c>
      <c r="BO604" s="1">
        <f>IFERROR(IF($AE604&gt;$AE603,VLOOKUP($AC604+AO$1,STOCK!$F$10:$AB$209,17,0),IF($AE604=$AE603,(IF(BO603&gt;=1,BO603-COUNTIFS($AE603:$AE603,$AC604,AO603:AO603,$AI$2),0)),0)),0)</f>
        <v>0</v>
      </c>
      <c r="BP604" s="1">
        <f>IFERROR(IF($AE604&gt;$AE603,VLOOKUP($AC604+AP$1,STOCK!$F$10:$AB$209,17,0),IF($AE604=$AE603,(IF(BP603&gt;=1,BP603-COUNTIFS($AE603:$AE603,$AC604,AP603:AP603,$AI$2),0)),0)),0)</f>
        <v>0</v>
      </c>
      <c r="BQ604" s="1">
        <f>IFERROR(IF($AE604&gt;$AE603,VLOOKUP($AC604+AQ$1,STOCK!$F$10:$AB$209,17,0),IF($AE604=$AE603,(IF(BQ603&gt;=1,BQ603-COUNTIFS($AE603:$AE603,$AC604,AQ603:AQ603,$AI$2),0)),0)),0)</f>
        <v>0</v>
      </c>
      <c r="BR604" s="1">
        <f>IFERROR(IF($AE604&gt;$AE603,VLOOKUP($AC604+AR$1,STOCK!$F$10:$AB$209,17,0),IF($AE604=$AE603,(IF(BR603&gt;=1,BR603-COUNTIFS($AE603:$AE603,$AC604,AR603:AR603,$AI$2),0)),0)),0)</f>
        <v>0</v>
      </c>
      <c r="BS604" s="1">
        <f>IFERROR(IF($AE604&gt;$AE603,VLOOKUP($AC604+AS$1,STOCK!$F$10:$AB$209,17,0),IF($AE604=$AE603,(IF(BS603&gt;=1,BS603-COUNTIFS($AE603:$AE603,$AC604,AS603:AS603,$AI$2),0)),0)),0)</f>
        <v>0</v>
      </c>
      <c r="BT604" s="1">
        <f>IFERROR(IF($AE604&gt;$AE603,VLOOKUP($AC604+AT$1,STOCK!$F$10:$AB$209,17,0),IF($AE604=$AE603,(IF(BT603&gt;=1,BT603-COUNTIFS($AE603:$AE603,$AC604,AT603:AT603,$AI$2),0)),0)),0)</f>
        <v>0</v>
      </c>
      <c r="BU604" s="1">
        <f>IFERROR(IF($AE604&gt;$AE603,VLOOKUP($AC604+AU$1,STOCK!$F$10:$AB$209,17,0),IF($AE604=$AE603,(IF(BU603&gt;=1,BU603-COUNTIFS($AE603:$AE603,$AC604,AU603:AU603,$AI$2),0)),0)),0)</f>
        <v>0</v>
      </c>
      <c r="BV604" s="1">
        <f>IFERROR(IF($AE604&gt;$AE603,VLOOKUP($AC604+AV$1,STOCK!$F$10:$AB$209,17,0),IF($AE604=$AE603,(IF(BV603&gt;=1,BV603-COUNTIFS($AE603:$AE603,$AC604,AV603:AV603,$AI$2),0)),0)),0)</f>
        <v>0</v>
      </c>
      <c r="BW604" s="1">
        <f>IFERROR(IF($AE604&gt;$AE603,VLOOKUP($AC604+AW$1,STOCK!$F$10:$AB$209,17,0),IF($AE604=$AE603,(IF(BW603&gt;=1,BW603-COUNTIFS($AE603:$AE603,$AC604,AW603:AW603,$AI$2),0)),0)),0)</f>
        <v>0</v>
      </c>
      <c r="BX604" s="1">
        <f>IFERROR(IF($AE604&gt;$AE603,VLOOKUP($AC604+AX$1,STOCK!$F$10:$AB$209,17,0),IF($AE604=$AE603,(IF(BX603&gt;=1,BX603-COUNTIFS($AE603:$AE603,$AC604,AX603:AX603,$AI$2),0)),0)),0)</f>
        <v>0</v>
      </c>
    </row>
    <row r="605" spans="29:76" x14ac:dyDescent="0.25">
      <c r="AC605" s="1">
        <f t="shared" si="155"/>
        <v>0</v>
      </c>
      <c r="AD605" s="1">
        <f>IFERROR(IF(LEN(AK605)&gt;=1,VLOOKUP(HLOOKUP(AK605,PROFILE!$K$5:$V$8,4,0),PROFILE!$F$1:$G$3,2,0),0),0)</f>
        <v>0</v>
      </c>
      <c r="AE605" s="1">
        <f t="shared" si="156"/>
        <v>0</v>
      </c>
      <c r="AF605" s="1">
        <v>592</v>
      </c>
      <c r="AI605" s="1" t="str">
        <f>IFERROR(IF($AH605&gt;=1,VLOOKUP($AG605,STUDENT!$O$8:$Z$1507,3,0),""),"")</f>
        <v/>
      </c>
      <c r="AJ605" s="1" t="str">
        <f>IFERROR(IF($AH605&gt;=1,VLOOKUP($AG605,STUDENT!$O$8:$Z$1507,4,0),""),"")</f>
        <v/>
      </c>
      <c r="AK605" s="1" t="str">
        <f>IFERROR(IF($AH605&gt;=1,VLOOKUP($AG605,STUDENT!$O$8:$Z$1507,6,0),""),"")</f>
        <v/>
      </c>
      <c r="AL605" s="1" t="str">
        <f t="shared" si="157"/>
        <v/>
      </c>
      <c r="AM605" s="1" t="str">
        <f t="shared" si="158"/>
        <v/>
      </c>
      <c r="AN605" s="1" t="str">
        <f t="shared" si="159"/>
        <v/>
      </c>
      <c r="AO605" s="1" t="str">
        <f t="shared" si="160"/>
        <v/>
      </c>
      <c r="AP605" s="1" t="str">
        <f t="shared" si="161"/>
        <v/>
      </c>
      <c r="AQ605" s="1" t="str">
        <f t="shared" si="162"/>
        <v/>
      </c>
      <c r="AR605" s="1" t="str">
        <f t="shared" si="163"/>
        <v/>
      </c>
      <c r="AS605" s="1" t="str">
        <f t="shared" si="164"/>
        <v/>
      </c>
      <c r="AT605" s="1" t="str">
        <f t="shared" si="165"/>
        <v/>
      </c>
      <c r="AU605" s="1" t="str">
        <f t="shared" si="166"/>
        <v/>
      </c>
      <c r="AV605" s="1" t="str">
        <f t="shared" si="167"/>
        <v/>
      </c>
      <c r="AW605" s="1" t="str">
        <f t="shared" si="168"/>
        <v/>
      </c>
      <c r="AX605" s="1" t="str">
        <f t="shared" si="169"/>
        <v/>
      </c>
      <c r="AY605" s="1">
        <f>IFERROR(IF($AE605&gt;$AE604,VLOOKUP($AC605+AL$1,STOCK!$F$10:$AB$209,16,0),IF($AE605=$AE604,(IF(AY604&gt;=1,AY604-COUNTIFS($AE604:$AE604,$AC605,AL604:AL604,$AI$1),0)),0)),0)</f>
        <v>0</v>
      </c>
      <c r="AZ605" s="1">
        <f>IFERROR(IF($AE605&gt;$AE604,VLOOKUP($AC605+AM$1,STOCK!$F$10:$AB$209,16,0),IF($AE605=$AE604,(IF(AZ604&gt;=1,AZ604-COUNTIFS($AE604:$AE604,$AC605,AM604:AM604,$AI$1),0)),0)),0)</f>
        <v>0</v>
      </c>
      <c r="BA605" s="1">
        <f>IFERROR(IF($AE605&gt;$AE604,VLOOKUP($AC605+AN$1,STOCK!$F$10:$AB$209,16,0),IF($AE605=$AE604,(IF(BA604&gt;=1,BA604-COUNTIFS($AE604:$AE604,$AC605,AN604:AN604,$AI$1),0)),0)),0)</f>
        <v>0</v>
      </c>
      <c r="BB605" s="1">
        <f>IFERROR(IF($AE605&gt;$AE604,VLOOKUP($AC605+AO$1,STOCK!$F$10:$AB$209,16,0),IF($AE605=$AE604,(IF(BB604&gt;=1,BB604-COUNTIFS($AE604:$AE604,$AC605,AO604:AO604,$AI$1),0)),0)),0)</f>
        <v>0</v>
      </c>
      <c r="BC605" s="1">
        <f>IFERROR(IF($AE605&gt;$AE604,VLOOKUP($AC605+AP$1,STOCK!$F$10:$AB$209,16,0),IF($AE605=$AE604,(IF(BC604&gt;=1,BC604-COUNTIFS($AE604:$AE604,$AC605,AP604:AP604,$AI$1),0)),0)),0)</f>
        <v>0</v>
      </c>
      <c r="BD605" s="1">
        <f>IFERROR(IF($AE605&gt;$AE604,VLOOKUP($AC605+AQ$1,STOCK!$F$10:$AB$209,16,0),IF($AE605=$AE604,(IF(BD604&gt;=1,BD604-COUNTIFS($AE604:$AE604,$AC605,AQ604:AQ604,$AI$1),0)),0)),0)</f>
        <v>0</v>
      </c>
      <c r="BE605" s="1">
        <f>IFERROR(IF($AE605&gt;$AE604,VLOOKUP($AC605+AR$1,STOCK!$F$10:$AB$209,16,0),IF($AE605=$AE604,(IF(BE604&gt;=1,BE604-COUNTIFS($AE604:$AE604,$AC605,AR604:AR604,$AI$1),0)),0)),0)</f>
        <v>0</v>
      </c>
      <c r="BF605" s="1">
        <f>IFERROR(IF($AE605&gt;$AE604,VLOOKUP($AC605+AS$1,STOCK!$F$10:$AB$209,16,0),IF($AE605=$AE604,(IF(BF604&gt;=1,BF604-COUNTIFS($AE604:$AE604,$AC605,AS604:AS604,$AI$1),0)),0)),0)</f>
        <v>0</v>
      </c>
      <c r="BG605" s="1">
        <f>IFERROR(IF($AE605&gt;$AE604,VLOOKUP($AC605+AT$1,STOCK!$F$10:$AB$209,16,0),IF($AE605=$AE604,(IF(BG604&gt;=1,BG604-COUNTIFS($AE604:$AE604,$AC605,AT604:AT604,$AI$1),0)),0)),0)</f>
        <v>0</v>
      </c>
      <c r="BH605" s="1">
        <f>IFERROR(IF($AE605&gt;$AE604,VLOOKUP($AC605+AU$1,STOCK!$F$10:$AB$209,16,0),IF($AE605=$AE604,(IF(BH604&gt;=1,BH604-COUNTIFS($AE604:$AE604,$AC605,AU604:AU604,$AI$1),0)),0)),0)</f>
        <v>0</v>
      </c>
      <c r="BI605" s="1">
        <f>IFERROR(IF($AE605&gt;$AE604,VLOOKUP($AC605+AV$1,STOCK!$F$10:$AB$209,16,0),IF($AE605=$AE604,(IF(BI604&gt;=1,BI604-COUNTIFS($AE604:$AE604,$AC605,AV604:AV604,$AI$1),0)),0)),0)</f>
        <v>0</v>
      </c>
      <c r="BJ605" s="1">
        <f>IFERROR(IF($AE605&gt;$AE604,VLOOKUP($AC605+AW$1,STOCK!$F$10:$AB$209,16,0),IF($AE605=$AE604,(IF(BJ604&gt;=1,BJ604-COUNTIFS($AE604:$AE604,$AC605,AW604:AW604,$AI$1),0)),0)),0)</f>
        <v>0</v>
      </c>
      <c r="BK605" s="1">
        <f>IFERROR(IF($AE605&gt;$AE604,VLOOKUP($AC605+AX$1,STOCK!$F$10:$AB$209,16,0),IF($AE605=$AE604,(IF(BK604&gt;=1,BK604-COUNTIFS($AE604:$AE604,$AC605,AX604:AX604,$AI$1),0)),0)),0)</f>
        <v>0</v>
      </c>
      <c r="BL605" s="1">
        <f>IFERROR(IF($AE605&gt;$AE604,VLOOKUP($AC605+AL$1,STOCK!$F$10:$AB$209,17,0),IF($AE605=$AE604,(IF(BL604&gt;=1,BL604-COUNTIFS($AE604:$AE604,$AC605,AL604:AL604,$AI$2),0)),0)),0)</f>
        <v>0</v>
      </c>
      <c r="BM605" s="1">
        <f>IFERROR(IF($AE605&gt;$AE604,VLOOKUP($AC605+AM$1,STOCK!$F$10:$AB$209,17,0),IF($AE605=$AE604,(IF(BM604&gt;=1,BM604-COUNTIFS($AE604:$AE604,$AC605,AM604:AM604,$AI$2),0)),0)),0)</f>
        <v>0</v>
      </c>
      <c r="BN605" s="1">
        <f>IFERROR(IF($AE605&gt;$AE604,VLOOKUP($AC605+AN$1,STOCK!$F$10:$AB$209,17,0),IF($AE605=$AE604,(IF(BN604&gt;=1,BN604-COUNTIFS($AE604:$AE604,$AC605,AN604:AN604,$AI$2),0)),0)),0)</f>
        <v>0</v>
      </c>
      <c r="BO605" s="1">
        <f>IFERROR(IF($AE605&gt;$AE604,VLOOKUP($AC605+AO$1,STOCK!$F$10:$AB$209,17,0),IF($AE605=$AE604,(IF(BO604&gt;=1,BO604-COUNTIFS($AE604:$AE604,$AC605,AO604:AO604,$AI$2),0)),0)),0)</f>
        <v>0</v>
      </c>
      <c r="BP605" s="1">
        <f>IFERROR(IF($AE605&gt;$AE604,VLOOKUP($AC605+AP$1,STOCK!$F$10:$AB$209,17,0),IF($AE605=$AE604,(IF(BP604&gt;=1,BP604-COUNTIFS($AE604:$AE604,$AC605,AP604:AP604,$AI$2),0)),0)),0)</f>
        <v>0</v>
      </c>
      <c r="BQ605" s="1">
        <f>IFERROR(IF($AE605&gt;$AE604,VLOOKUP($AC605+AQ$1,STOCK!$F$10:$AB$209,17,0),IF($AE605=$AE604,(IF(BQ604&gt;=1,BQ604-COUNTIFS($AE604:$AE604,$AC605,AQ604:AQ604,$AI$2),0)),0)),0)</f>
        <v>0</v>
      </c>
      <c r="BR605" s="1">
        <f>IFERROR(IF($AE605&gt;$AE604,VLOOKUP($AC605+AR$1,STOCK!$F$10:$AB$209,17,0),IF($AE605=$AE604,(IF(BR604&gt;=1,BR604-COUNTIFS($AE604:$AE604,$AC605,AR604:AR604,$AI$2),0)),0)),0)</f>
        <v>0</v>
      </c>
      <c r="BS605" s="1">
        <f>IFERROR(IF($AE605&gt;$AE604,VLOOKUP($AC605+AS$1,STOCK!$F$10:$AB$209,17,0),IF($AE605=$AE604,(IF(BS604&gt;=1,BS604-COUNTIFS($AE604:$AE604,$AC605,AS604:AS604,$AI$2),0)),0)),0)</f>
        <v>0</v>
      </c>
      <c r="BT605" s="1">
        <f>IFERROR(IF($AE605&gt;$AE604,VLOOKUP($AC605+AT$1,STOCK!$F$10:$AB$209,17,0),IF($AE605=$AE604,(IF(BT604&gt;=1,BT604-COUNTIFS($AE604:$AE604,$AC605,AT604:AT604,$AI$2),0)),0)),0)</f>
        <v>0</v>
      </c>
      <c r="BU605" s="1">
        <f>IFERROR(IF($AE605&gt;$AE604,VLOOKUP($AC605+AU$1,STOCK!$F$10:$AB$209,17,0),IF($AE605=$AE604,(IF(BU604&gt;=1,BU604-COUNTIFS($AE604:$AE604,$AC605,AU604:AU604,$AI$2),0)),0)),0)</f>
        <v>0</v>
      </c>
      <c r="BV605" s="1">
        <f>IFERROR(IF($AE605&gt;$AE604,VLOOKUP($AC605+AV$1,STOCK!$F$10:$AB$209,17,0),IF($AE605=$AE604,(IF(BV604&gt;=1,BV604-COUNTIFS($AE604:$AE604,$AC605,AV604:AV604,$AI$2),0)),0)),0)</f>
        <v>0</v>
      </c>
      <c r="BW605" s="1">
        <f>IFERROR(IF($AE605&gt;$AE604,VLOOKUP($AC605+AW$1,STOCK!$F$10:$AB$209,17,0),IF($AE605=$AE604,(IF(BW604&gt;=1,BW604-COUNTIFS($AE604:$AE604,$AC605,AW604:AW604,$AI$2),0)),0)),0)</f>
        <v>0</v>
      </c>
      <c r="BX605" s="1">
        <f>IFERROR(IF($AE605&gt;$AE604,VLOOKUP($AC605+AX$1,STOCK!$F$10:$AB$209,17,0),IF($AE605=$AE604,(IF(BX604&gt;=1,BX604-COUNTIFS($AE604:$AE604,$AC605,AX604:AX604,$AI$2),0)),0)),0)</f>
        <v>0</v>
      </c>
    </row>
    <row r="606" spans="29:76" x14ac:dyDescent="0.25">
      <c r="AC606" s="1">
        <f t="shared" si="155"/>
        <v>0</v>
      </c>
      <c r="AD606" s="1">
        <f>IFERROR(IF(LEN(AK606)&gt;=1,VLOOKUP(HLOOKUP(AK606,PROFILE!$K$5:$V$8,4,0),PROFILE!$F$1:$G$3,2,0),0),0)</f>
        <v>0</v>
      </c>
      <c r="AE606" s="1">
        <f t="shared" si="156"/>
        <v>0</v>
      </c>
      <c r="AF606" s="1">
        <v>593</v>
      </c>
      <c r="AI606" s="1" t="str">
        <f>IFERROR(IF($AH606&gt;=1,VLOOKUP($AG606,STUDENT!$O$8:$Z$1507,3,0),""),"")</f>
        <v/>
      </c>
      <c r="AJ606" s="1" t="str">
        <f>IFERROR(IF($AH606&gt;=1,VLOOKUP($AG606,STUDENT!$O$8:$Z$1507,4,0),""),"")</f>
        <v/>
      </c>
      <c r="AK606" s="1" t="str">
        <f>IFERROR(IF($AH606&gt;=1,VLOOKUP($AG606,STUDENT!$O$8:$Z$1507,6,0),""),"")</f>
        <v/>
      </c>
      <c r="AL606" s="1" t="str">
        <f t="shared" si="157"/>
        <v/>
      </c>
      <c r="AM606" s="1" t="str">
        <f t="shared" si="158"/>
        <v/>
      </c>
      <c r="AN606" s="1" t="str">
        <f t="shared" si="159"/>
        <v/>
      </c>
      <c r="AO606" s="1" t="str">
        <f t="shared" si="160"/>
        <v/>
      </c>
      <c r="AP606" s="1" t="str">
        <f t="shared" si="161"/>
        <v/>
      </c>
      <c r="AQ606" s="1" t="str">
        <f t="shared" si="162"/>
        <v/>
      </c>
      <c r="AR606" s="1" t="str">
        <f t="shared" si="163"/>
        <v/>
      </c>
      <c r="AS606" s="1" t="str">
        <f t="shared" si="164"/>
        <v/>
      </c>
      <c r="AT606" s="1" t="str">
        <f t="shared" si="165"/>
        <v/>
      </c>
      <c r="AU606" s="1" t="str">
        <f t="shared" si="166"/>
        <v/>
      </c>
      <c r="AV606" s="1" t="str">
        <f t="shared" si="167"/>
        <v/>
      </c>
      <c r="AW606" s="1" t="str">
        <f t="shared" si="168"/>
        <v/>
      </c>
      <c r="AX606" s="1" t="str">
        <f t="shared" si="169"/>
        <v/>
      </c>
      <c r="AY606" s="1">
        <f>IFERROR(IF($AE606&gt;$AE605,VLOOKUP($AC606+AL$1,STOCK!$F$10:$AB$209,16,0),IF($AE606=$AE605,(IF(AY605&gt;=1,AY605-COUNTIFS($AE605:$AE605,$AC606,AL605:AL605,$AI$1),0)),0)),0)</f>
        <v>0</v>
      </c>
      <c r="AZ606" s="1">
        <f>IFERROR(IF($AE606&gt;$AE605,VLOOKUP($AC606+AM$1,STOCK!$F$10:$AB$209,16,0),IF($AE606=$AE605,(IF(AZ605&gt;=1,AZ605-COUNTIFS($AE605:$AE605,$AC606,AM605:AM605,$AI$1),0)),0)),0)</f>
        <v>0</v>
      </c>
      <c r="BA606" s="1">
        <f>IFERROR(IF($AE606&gt;$AE605,VLOOKUP($AC606+AN$1,STOCK!$F$10:$AB$209,16,0),IF($AE606=$AE605,(IF(BA605&gt;=1,BA605-COUNTIFS($AE605:$AE605,$AC606,AN605:AN605,$AI$1),0)),0)),0)</f>
        <v>0</v>
      </c>
      <c r="BB606" s="1">
        <f>IFERROR(IF($AE606&gt;$AE605,VLOOKUP($AC606+AO$1,STOCK!$F$10:$AB$209,16,0),IF($AE606=$AE605,(IF(BB605&gt;=1,BB605-COUNTIFS($AE605:$AE605,$AC606,AO605:AO605,$AI$1),0)),0)),0)</f>
        <v>0</v>
      </c>
      <c r="BC606" s="1">
        <f>IFERROR(IF($AE606&gt;$AE605,VLOOKUP($AC606+AP$1,STOCK!$F$10:$AB$209,16,0),IF($AE606=$AE605,(IF(BC605&gt;=1,BC605-COUNTIFS($AE605:$AE605,$AC606,AP605:AP605,$AI$1),0)),0)),0)</f>
        <v>0</v>
      </c>
      <c r="BD606" s="1">
        <f>IFERROR(IF($AE606&gt;$AE605,VLOOKUP($AC606+AQ$1,STOCK!$F$10:$AB$209,16,0),IF($AE606=$AE605,(IF(BD605&gt;=1,BD605-COUNTIFS($AE605:$AE605,$AC606,AQ605:AQ605,$AI$1),0)),0)),0)</f>
        <v>0</v>
      </c>
      <c r="BE606" s="1">
        <f>IFERROR(IF($AE606&gt;$AE605,VLOOKUP($AC606+AR$1,STOCK!$F$10:$AB$209,16,0),IF($AE606=$AE605,(IF(BE605&gt;=1,BE605-COUNTIFS($AE605:$AE605,$AC606,AR605:AR605,$AI$1),0)),0)),0)</f>
        <v>0</v>
      </c>
      <c r="BF606" s="1">
        <f>IFERROR(IF($AE606&gt;$AE605,VLOOKUP($AC606+AS$1,STOCK!$F$10:$AB$209,16,0),IF($AE606=$AE605,(IF(BF605&gt;=1,BF605-COUNTIFS($AE605:$AE605,$AC606,AS605:AS605,$AI$1),0)),0)),0)</f>
        <v>0</v>
      </c>
      <c r="BG606" s="1">
        <f>IFERROR(IF($AE606&gt;$AE605,VLOOKUP($AC606+AT$1,STOCK!$F$10:$AB$209,16,0),IF($AE606=$AE605,(IF(BG605&gt;=1,BG605-COUNTIFS($AE605:$AE605,$AC606,AT605:AT605,$AI$1),0)),0)),0)</f>
        <v>0</v>
      </c>
      <c r="BH606" s="1">
        <f>IFERROR(IF($AE606&gt;$AE605,VLOOKUP($AC606+AU$1,STOCK!$F$10:$AB$209,16,0),IF($AE606=$AE605,(IF(BH605&gt;=1,BH605-COUNTIFS($AE605:$AE605,$AC606,AU605:AU605,$AI$1),0)),0)),0)</f>
        <v>0</v>
      </c>
      <c r="BI606" s="1">
        <f>IFERROR(IF($AE606&gt;$AE605,VLOOKUP($AC606+AV$1,STOCK!$F$10:$AB$209,16,0),IF($AE606=$AE605,(IF(BI605&gt;=1,BI605-COUNTIFS($AE605:$AE605,$AC606,AV605:AV605,$AI$1),0)),0)),0)</f>
        <v>0</v>
      </c>
      <c r="BJ606" s="1">
        <f>IFERROR(IF($AE606&gt;$AE605,VLOOKUP($AC606+AW$1,STOCK!$F$10:$AB$209,16,0),IF($AE606=$AE605,(IF(BJ605&gt;=1,BJ605-COUNTIFS($AE605:$AE605,$AC606,AW605:AW605,$AI$1),0)),0)),0)</f>
        <v>0</v>
      </c>
      <c r="BK606" s="1">
        <f>IFERROR(IF($AE606&gt;$AE605,VLOOKUP($AC606+AX$1,STOCK!$F$10:$AB$209,16,0),IF($AE606=$AE605,(IF(BK605&gt;=1,BK605-COUNTIFS($AE605:$AE605,$AC606,AX605:AX605,$AI$1),0)),0)),0)</f>
        <v>0</v>
      </c>
      <c r="BL606" s="1">
        <f>IFERROR(IF($AE606&gt;$AE605,VLOOKUP($AC606+AL$1,STOCK!$F$10:$AB$209,17,0),IF($AE606=$AE605,(IF(BL605&gt;=1,BL605-COUNTIFS($AE605:$AE605,$AC606,AL605:AL605,$AI$2),0)),0)),0)</f>
        <v>0</v>
      </c>
      <c r="BM606" s="1">
        <f>IFERROR(IF($AE606&gt;$AE605,VLOOKUP($AC606+AM$1,STOCK!$F$10:$AB$209,17,0),IF($AE606=$AE605,(IF(BM605&gt;=1,BM605-COUNTIFS($AE605:$AE605,$AC606,AM605:AM605,$AI$2),0)),0)),0)</f>
        <v>0</v>
      </c>
      <c r="BN606" s="1">
        <f>IFERROR(IF($AE606&gt;$AE605,VLOOKUP($AC606+AN$1,STOCK!$F$10:$AB$209,17,0),IF($AE606=$AE605,(IF(BN605&gt;=1,BN605-COUNTIFS($AE605:$AE605,$AC606,AN605:AN605,$AI$2),0)),0)),0)</f>
        <v>0</v>
      </c>
      <c r="BO606" s="1">
        <f>IFERROR(IF($AE606&gt;$AE605,VLOOKUP($AC606+AO$1,STOCK!$F$10:$AB$209,17,0),IF($AE606=$AE605,(IF(BO605&gt;=1,BO605-COUNTIFS($AE605:$AE605,$AC606,AO605:AO605,$AI$2),0)),0)),0)</f>
        <v>0</v>
      </c>
      <c r="BP606" s="1">
        <f>IFERROR(IF($AE606&gt;$AE605,VLOOKUP($AC606+AP$1,STOCK!$F$10:$AB$209,17,0),IF($AE606=$AE605,(IF(BP605&gt;=1,BP605-COUNTIFS($AE605:$AE605,$AC606,AP605:AP605,$AI$2),0)),0)),0)</f>
        <v>0</v>
      </c>
      <c r="BQ606" s="1">
        <f>IFERROR(IF($AE606&gt;$AE605,VLOOKUP($AC606+AQ$1,STOCK!$F$10:$AB$209,17,0),IF($AE606=$AE605,(IF(BQ605&gt;=1,BQ605-COUNTIFS($AE605:$AE605,$AC606,AQ605:AQ605,$AI$2),0)),0)),0)</f>
        <v>0</v>
      </c>
      <c r="BR606" s="1">
        <f>IFERROR(IF($AE606&gt;$AE605,VLOOKUP($AC606+AR$1,STOCK!$F$10:$AB$209,17,0),IF($AE606=$AE605,(IF(BR605&gt;=1,BR605-COUNTIFS($AE605:$AE605,$AC606,AR605:AR605,$AI$2),0)),0)),0)</f>
        <v>0</v>
      </c>
      <c r="BS606" s="1">
        <f>IFERROR(IF($AE606&gt;$AE605,VLOOKUP($AC606+AS$1,STOCK!$F$10:$AB$209,17,0),IF($AE606=$AE605,(IF(BS605&gt;=1,BS605-COUNTIFS($AE605:$AE605,$AC606,AS605:AS605,$AI$2),0)),0)),0)</f>
        <v>0</v>
      </c>
      <c r="BT606" s="1">
        <f>IFERROR(IF($AE606&gt;$AE605,VLOOKUP($AC606+AT$1,STOCK!$F$10:$AB$209,17,0),IF($AE606=$AE605,(IF(BT605&gt;=1,BT605-COUNTIFS($AE605:$AE605,$AC606,AT605:AT605,$AI$2),0)),0)),0)</f>
        <v>0</v>
      </c>
      <c r="BU606" s="1">
        <f>IFERROR(IF($AE606&gt;$AE605,VLOOKUP($AC606+AU$1,STOCK!$F$10:$AB$209,17,0),IF($AE606=$AE605,(IF(BU605&gt;=1,BU605-COUNTIFS($AE605:$AE605,$AC606,AU605:AU605,$AI$2),0)),0)),0)</f>
        <v>0</v>
      </c>
      <c r="BV606" s="1">
        <f>IFERROR(IF($AE606&gt;$AE605,VLOOKUP($AC606+AV$1,STOCK!$F$10:$AB$209,17,0),IF($AE606=$AE605,(IF(BV605&gt;=1,BV605-COUNTIFS($AE605:$AE605,$AC606,AV605:AV605,$AI$2),0)),0)),0)</f>
        <v>0</v>
      </c>
      <c r="BW606" s="1">
        <f>IFERROR(IF($AE606&gt;$AE605,VLOOKUP($AC606+AW$1,STOCK!$F$10:$AB$209,17,0),IF($AE606=$AE605,(IF(BW605&gt;=1,BW605-COUNTIFS($AE605:$AE605,$AC606,AW605:AW605,$AI$2),0)),0)),0)</f>
        <v>0</v>
      </c>
      <c r="BX606" s="1">
        <f>IFERROR(IF($AE606&gt;$AE605,VLOOKUP($AC606+AX$1,STOCK!$F$10:$AB$209,17,0),IF($AE606=$AE605,(IF(BX605&gt;=1,BX605-COUNTIFS($AE605:$AE605,$AC606,AX605:AX605,$AI$2),0)),0)),0)</f>
        <v>0</v>
      </c>
    </row>
    <row r="607" spans="29:76" x14ac:dyDescent="0.25">
      <c r="AC607" s="1">
        <f t="shared" si="155"/>
        <v>0</v>
      </c>
      <c r="AD607" s="1">
        <f>IFERROR(IF(LEN(AK607)&gt;=1,VLOOKUP(HLOOKUP(AK607,PROFILE!$K$5:$V$8,4,0),PROFILE!$F$1:$G$3,2,0),0),0)</f>
        <v>0</v>
      </c>
      <c r="AE607" s="1">
        <f t="shared" si="156"/>
        <v>0</v>
      </c>
      <c r="AF607" s="1">
        <v>594</v>
      </c>
      <c r="AI607" s="1" t="str">
        <f>IFERROR(IF($AH607&gt;=1,VLOOKUP($AG607,STUDENT!$O$8:$Z$1507,3,0),""),"")</f>
        <v/>
      </c>
      <c r="AJ607" s="1" t="str">
        <f>IFERROR(IF($AH607&gt;=1,VLOOKUP($AG607,STUDENT!$O$8:$Z$1507,4,0),""),"")</f>
        <v/>
      </c>
      <c r="AK607" s="1" t="str">
        <f>IFERROR(IF($AH607&gt;=1,VLOOKUP($AG607,STUDENT!$O$8:$Z$1507,6,0),""),"")</f>
        <v/>
      </c>
      <c r="AL607" s="1" t="str">
        <f t="shared" si="157"/>
        <v/>
      </c>
      <c r="AM607" s="1" t="str">
        <f t="shared" si="158"/>
        <v/>
      </c>
      <c r="AN607" s="1" t="str">
        <f t="shared" si="159"/>
        <v/>
      </c>
      <c r="AO607" s="1" t="str">
        <f t="shared" si="160"/>
        <v/>
      </c>
      <c r="AP607" s="1" t="str">
        <f t="shared" si="161"/>
        <v/>
      </c>
      <c r="AQ607" s="1" t="str">
        <f t="shared" si="162"/>
        <v/>
      </c>
      <c r="AR607" s="1" t="str">
        <f t="shared" si="163"/>
        <v/>
      </c>
      <c r="AS607" s="1" t="str">
        <f t="shared" si="164"/>
        <v/>
      </c>
      <c r="AT607" s="1" t="str">
        <f t="shared" si="165"/>
        <v/>
      </c>
      <c r="AU607" s="1" t="str">
        <f t="shared" si="166"/>
        <v/>
      </c>
      <c r="AV607" s="1" t="str">
        <f t="shared" si="167"/>
        <v/>
      </c>
      <c r="AW607" s="1" t="str">
        <f t="shared" si="168"/>
        <v/>
      </c>
      <c r="AX607" s="1" t="str">
        <f t="shared" si="169"/>
        <v/>
      </c>
      <c r="AY607" s="1">
        <f>IFERROR(IF($AE607&gt;$AE606,VLOOKUP($AC607+AL$1,STOCK!$F$10:$AB$209,16,0),IF($AE607=$AE606,(IF(AY606&gt;=1,AY606-COUNTIFS($AE606:$AE606,$AC607,AL606:AL606,$AI$1),0)),0)),0)</f>
        <v>0</v>
      </c>
      <c r="AZ607" s="1">
        <f>IFERROR(IF($AE607&gt;$AE606,VLOOKUP($AC607+AM$1,STOCK!$F$10:$AB$209,16,0),IF($AE607=$AE606,(IF(AZ606&gt;=1,AZ606-COUNTIFS($AE606:$AE606,$AC607,AM606:AM606,$AI$1),0)),0)),0)</f>
        <v>0</v>
      </c>
      <c r="BA607" s="1">
        <f>IFERROR(IF($AE607&gt;$AE606,VLOOKUP($AC607+AN$1,STOCK!$F$10:$AB$209,16,0),IF($AE607=$AE606,(IF(BA606&gt;=1,BA606-COUNTIFS($AE606:$AE606,$AC607,AN606:AN606,$AI$1),0)),0)),0)</f>
        <v>0</v>
      </c>
      <c r="BB607" s="1">
        <f>IFERROR(IF($AE607&gt;$AE606,VLOOKUP($AC607+AO$1,STOCK!$F$10:$AB$209,16,0),IF($AE607=$AE606,(IF(BB606&gt;=1,BB606-COUNTIFS($AE606:$AE606,$AC607,AO606:AO606,$AI$1),0)),0)),0)</f>
        <v>0</v>
      </c>
      <c r="BC607" s="1">
        <f>IFERROR(IF($AE607&gt;$AE606,VLOOKUP($AC607+AP$1,STOCK!$F$10:$AB$209,16,0),IF($AE607=$AE606,(IF(BC606&gt;=1,BC606-COUNTIFS($AE606:$AE606,$AC607,AP606:AP606,$AI$1),0)),0)),0)</f>
        <v>0</v>
      </c>
      <c r="BD607" s="1">
        <f>IFERROR(IF($AE607&gt;$AE606,VLOOKUP($AC607+AQ$1,STOCK!$F$10:$AB$209,16,0),IF($AE607=$AE606,(IF(BD606&gt;=1,BD606-COUNTIFS($AE606:$AE606,$AC607,AQ606:AQ606,$AI$1),0)),0)),0)</f>
        <v>0</v>
      </c>
      <c r="BE607" s="1">
        <f>IFERROR(IF($AE607&gt;$AE606,VLOOKUP($AC607+AR$1,STOCK!$F$10:$AB$209,16,0),IF($AE607=$AE606,(IF(BE606&gt;=1,BE606-COUNTIFS($AE606:$AE606,$AC607,AR606:AR606,$AI$1),0)),0)),0)</f>
        <v>0</v>
      </c>
      <c r="BF607" s="1">
        <f>IFERROR(IF($AE607&gt;$AE606,VLOOKUP($AC607+AS$1,STOCK!$F$10:$AB$209,16,0),IF($AE607=$AE606,(IF(BF606&gt;=1,BF606-COUNTIFS($AE606:$AE606,$AC607,AS606:AS606,$AI$1),0)),0)),0)</f>
        <v>0</v>
      </c>
      <c r="BG607" s="1">
        <f>IFERROR(IF($AE607&gt;$AE606,VLOOKUP($AC607+AT$1,STOCK!$F$10:$AB$209,16,0),IF($AE607=$AE606,(IF(BG606&gt;=1,BG606-COUNTIFS($AE606:$AE606,$AC607,AT606:AT606,$AI$1),0)),0)),0)</f>
        <v>0</v>
      </c>
      <c r="BH607" s="1">
        <f>IFERROR(IF($AE607&gt;$AE606,VLOOKUP($AC607+AU$1,STOCK!$F$10:$AB$209,16,0),IF($AE607=$AE606,(IF(BH606&gt;=1,BH606-COUNTIFS($AE606:$AE606,$AC607,AU606:AU606,$AI$1),0)),0)),0)</f>
        <v>0</v>
      </c>
      <c r="BI607" s="1">
        <f>IFERROR(IF($AE607&gt;$AE606,VLOOKUP($AC607+AV$1,STOCK!$F$10:$AB$209,16,0),IF($AE607=$AE606,(IF(BI606&gt;=1,BI606-COUNTIFS($AE606:$AE606,$AC607,AV606:AV606,$AI$1),0)),0)),0)</f>
        <v>0</v>
      </c>
      <c r="BJ607" s="1">
        <f>IFERROR(IF($AE607&gt;$AE606,VLOOKUP($AC607+AW$1,STOCK!$F$10:$AB$209,16,0),IF($AE607=$AE606,(IF(BJ606&gt;=1,BJ606-COUNTIFS($AE606:$AE606,$AC607,AW606:AW606,$AI$1),0)),0)),0)</f>
        <v>0</v>
      </c>
      <c r="BK607" s="1">
        <f>IFERROR(IF($AE607&gt;$AE606,VLOOKUP($AC607+AX$1,STOCK!$F$10:$AB$209,16,0),IF($AE607=$AE606,(IF(BK606&gt;=1,BK606-COUNTIFS($AE606:$AE606,$AC607,AX606:AX606,$AI$1),0)),0)),0)</f>
        <v>0</v>
      </c>
      <c r="BL607" s="1">
        <f>IFERROR(IF($AE607&gt;$AE606,VLOOKUP($AC607+AL$1,STOCK!$F$10:$AB$209,17,0),IF($AE607=$AE606,(IF(BL606&gt;=1,BL606-COUNTIFS($AE606:$AE606,$AC607,AL606:AL606,$AI$2),0)),0)),0)</f>
        <v>0</v>
      </c>
      <c r="BM607" s="1">
        <f>IFERROR(IF($AE607&gt;$AE606,VLOOKUP($AC607+AM$1,STOCK!$F$10:$AB$209,17,0),IF($AE607=$AE606,(IF(BM606&gt;=1,BM606-COUNTIFS($AE606:$AE606,$AC607,AM606:AM606,$AI$2),0)),0)),0)</f>
        <v>0</v>
      </c>
      <c r="BN607" s="1">
        <f>IFERROR(IF($AE607&gt;$AE606,VLOOKUP($AC607+AN$1,STOCK!$F$10:$AB$209,17,0),IF($AE607=$AE606,(IF(BN606&gt;=1,BN606-COUNTIFS($AE606:$AE606,$AC607,AN606:AN606,$AI$2),0)),0)),0)</f>
        <v>0</v>
      </c>
      <c r="BO607" s="1">
        <f>IFERROR(IF($AE607&gt;$AE606,VLOOKUP($AC607+AO$1,STOCK!$F$10:$AB$209,17,0),IF($AE607=$AE606,(IF(BO606&gt;=1,BO606-COUNTIFS($AE606:$AE606,$AC607,AO606:AO606,$AI$2),0)),0)),0)</f>
        <v>0</v>
      </c>
      <c r="BP607" s="1">
        <f>IFERROR(IF($AE607&gt;$AE606,VLOOKUP($AC607+AP$1,STOCK!$F$10:$AB$209,17,0),IF($AE607=$AE606,(IF(BP606&gt;=1,BP606-COUNTIFS($AE606:$AE606,$AC607,AP606:AP606,$AI$2),0)),0)),0)</f>
        <v>0</v>
      </c>
      <c r="BQ607" s="1">
        <f>IFERROR(IF($AE607&gt;$AE606,VLOOKUP($AC607+AQ$1,STOCK!$F$10:$AB$209,17,0),IF($AE607=$AE606,(IF(BQ606&gt;=1,BQ606-COUNTIFS($AE606:$AE606,$AC607,AQ606:AQ606,$AI$2),0)),0)),0)</f>
        <v>0</v>
      </c>
      <c r="BR607" s="1">
        <f>IFERROR(IF($AE607&gt;$AE606,VLOOKUP($AC607+AR$1,STOCK!$F$10:$AB$209,17,0),IF($AE607=$AE606,(IF(BR606&gt;=1,BR606-COUNTIFS($AE606:$AE606,$AC607,AR606:AR606,$AI$2),0)),0)),0)</f>
        <v>0</v>
      </c>
      <c r="BS607" s="1">
        <f>IFERROR(IF($AE607&gt;$AE606,VLOOKUP($AC607+AS$1,STOCK!$F$10:$AB$209,17,0),IF($AE607=$AE606,(IF(BS606&gt;=1,BS606-COUNTIFS($AE606:$AE606,$AC607,AS606:AS606,$AI$2),0)),0)),0)</f>
        <v>0</v>
      </c>
      <c r="BT607" s="1">
        <f>IFERROR(IF($AE607&gt;$AE606,VLOOKUP($AC607+AT$1,STOCK!$F$10:$AB$209,17,0),IF($AE607=$AE606,(IF(BT606&gt;=1,BT606-COUNTIFS($AE606:$AE606,$AC607,AT606:AT606,$AI$2),0)),0)),0)</f>
        <v>0</v>
      </c>
      <c r="BU607" s="1">
        <f>IFERROR(IF($AE607&gt;$AE606,VLOOKUP($AC607+AU$1,STOCK!$F$10:$AB$209,17,0),IF($AE607=$AE606,(IF(BU606&gt;=1,BU606-COUNTIFS($AE606:$AE606,$AC607,AU606:AU606,$AI$2),0)),0)),0)</f>
        <v>0</v>
      </c>
      <c r="BV607" s="1">
        <f>IFERROR(IF($AE607&gt;$AE606,VLOOKUP($AC607+AV$1,STOCK!$F$10:$AB$209,17,0),IF($AE607=$AE606,(IF(BV606&gt;=1,BV606-COUNTIFS($AE606:$AE606,$AC607,AV606:AV606,$AI$2),0)),0)),0)</f>
        <v>0</v>
      </c>
      <c r="BW607" s="1">
        <f>IFERROR(IF($AE607&gt;$AE606,VLOOKUP($AC607+AW$1,STOCK!$F$10:$AB$209,17,0),IF($AE607=$AE606,(IF(BW606&gt;=1,BW606-COUNTIFS($AE606:$AE606,$AC607,AW606:AW606,$AI$2),0)),0)),0)</f>
        <v>0</v>
      </c>
      <c r="BX607" s="1">
        <f>IFERROR(IF($AE607&gt;$AE606,VLOOKUP($AC607+AX$1,STOCK!$F$10:$AB$209,17,0),IF($AE607=$AE606,(IF(BX606&gt;=1,BX606-COUNTIFS($AE606:$AE606,$AC607,AX606:AX606,$AI$2),0)),0)),0)</f>
        <v>0</v>
      </c>
    </row>
    <row r="608" spans="29:76" x14ac:dyDescent="0.25">
      <c r="AC608" s="1">
        <f t="shared" si="155"/>
        <v>0</v>
      </c>
      <c r="AD608" s="1">
        <f>IFERROR(IF(LEN(AK608)&gt;=1,VLOOKUP(HLOOKUP(AK608,PROFILE!$K$5:$V$8,4,0),PROFILE!$F$1:$G$3,2,0),0),0)</f>
        <v>0</v>
      </c>
      <c r="AE608" s="1">
        <f t="shared" si="156"/>
        <v>0</v>
      </c>
      <c r="AF608" s="1">
        <v>595</v>
      </c>
      <c r="AI608" s="1" t="str">
        <f>IFERROR(IF($AH608&gt;=1,VLOOKUP($AG608,STUDENT!$O$8:$Z$1507,3,0),""),"")</f>
        <v/>
      </c>
      <c r="AJ608" s="1" t="str">
        <f>IFERROR(IF($AH608&gt;=1,VLOOKUP($AG608,STUDENT!$O$8:$Z$1507,4,0),""),"")</f>
        <v/>
      </c>
      <c r="AK608" s="1" t="str">
        <f>IFERROR(IF($AH608&gt;=1,VLOOKUP($AG608,STUDENT!$O$8:$Z$1507,6,0),""),"")</f>
        <v/>
      </c>
      <c r="AL608" s="1" t="str">
        <f t="shared" si="157"/>
        <v/>
      </c>
      <c r="AM608" s="1" t="str">
        <f t="shared" si="158"/>
        <v/>
      </c>
      <c r="AN608" s="1" t="str">
        <f t="shared" si="159"/>
        <v/>
      </c>
      <c r="AO608" s="1" t="str">
        <f t="shared" si="160"/>
        <v/>
      </c>
      <c r="AP608" s="1" t="str">
        <f t="shared" si="161"/>
        <v/>
      </c>
      <c r="AQ608" s="1" t="str">
        <f t="shared" si="162"/>
        <v/>
      </c>
      <c r="AR608" s="1" t="str">
        <f t="shared" si="163"/>
        <v/>
      </c>
      <c r="AS608" s="1" t="str">
        <f t="shared" si="164"/>
        <v/>
      </c>
      <c r="AT608" s="1" t="str">
        <f t="shared" si="165"/>
        <v/>
      </c>
      <c r="AU608" s="1" t="str">
        <f t="shared" si="166"/>
        <v/>
      </c>
      <c r="AV608" s="1" t="str">
        <f t="shared" si="167"/>
        <v/>
      </c>
      <c r="AW608" s="1" t="str">
        <f t="shared" si="168"/>
        <v/>
      </c>
      <c r="AX608" s="1" t="str">
        <f t="shared" si="169"/>
        <v/>
      </c>
      <c r="AY608" s="1">
        <f>IFERROR(IF($AE608&gt;$AE607,VLOOKUP($AC608+AL$1,STOCK!$F$10:$AB$209,16,0),IF($AE608=$AE607,(IF(AY607&gt;=1,AY607-COUNTIFS($AE607:$AE607,$AC608,AL607:AL607,$AI$1),0)),0)),0)</f>
        <v>0</v>
      </c>
      <c r="AZ608" s="1">
        <f>IFERROR(IF($AE608&gt;$AE607,VLOOKUP($AC608+AM$1,STOCK!$F$10:$AB$209,16,0),IF($AE608=$AE607,(IF(AZ607&gt;=1,AZ607-COUNTIFS($AE607:$AE607,$AC608,AM607:AM607,$AI$1),0)),0)),0)</f>
        <v>0</v>
      </c>
      <c r="BA608" s="1">
        <f>IFERROR(IF($AE608&gt;$AE607,VLOOKUP($AC608+AN$1,STOCK!$F$10:$AB$209,16,0),IF($AE608=$AE607,(IF(BA607&gt;=1,BA607-COUNTIFS($AE607:$AE607,$AC608,AN607:AN607,$AI$1),0)),0)),0)</f>
        <v>0</v>
      </c>
      <c r="BB608" s="1">
        <f>IFERROR(IF($AE608&gt;$AE607,VLOOKUP($AC608+AO$1,STOCK!$F$10:$AB$209,16,0),IF($AE608=$AE607,(IF(BB607&gt;=1,BB607-COUNTIFS($AE607:$AE607,$AC608,AO607:AO607,$AI$1),0)),0)),0)</f>
        <v>0</v>
      </c>
      <c r="BC608" s="1">
        <f>IFERROR(IF($AE608&gt;$AE607,VLOOKUP($AC608+AP$1,STOCK!$F$10:$AB$209,16,0),IF($AE608=$AE607,(IF(BC607&gt;=1,BC607-COUNTIFS($AE607:$AE607,$AC608,AP607:AP607,$AI$1),0)),0)),0)</f>
        <v>0</v>
      </c>
      <c r="BD608" s="1">
        <f>IFERROR(IF($AE608&gt;$AE607,VLOOKUP($AC608+AQ$1,STOCK!$F$10:$AB$209,16,0),IF($AE608=$AE607,(IF(BD607&gt;=1,BD607-COUNTIFS($AE607:$AE607,$AC608,AQ607:AQ607,$AI$1),0)),0)),0)</f>
        <v>0</v>
      </c>
      <c r="BE608" s="1">
        <f>IFERROR(IF($AE608&gt;$AE607,VLOOKUP($AC608+AR$1,STOCK!$F$10:$AB$209,16,0),IF($AE608=$AE607,(IF(BE607&gt;=1,BE607-COUNTIFS($AE607:$AE607,$AC608,AR607:AR607,$AI$1),0)),0)),0)</f>
        <v>0</v>
      </c>
      <c r="BF608" s="1">
        <f>IFERROR(IF($AE608&gt;$AE607,VLOOKUP($AC608+AS$1,STOCK!$F$10:$AB$209,16,0),IF($AE608=$AE607,(IF(BF607&gt;=1,BF607-COUNTIFS($AE607:$AE607,$AC608,AS607:AS607,$AI$1),0)),0)),0)</f>
        <v>0</v>
      </c>
      <c r="BG608" s="1">
        <f>IFERROR(IF($AE608&gt;$AE607,VLOOKUP($AC608+AT$1,STOCK!$F$10:$AB$209,16,0),IF($AE608=$AE607,(IF(BG607&gt;=1,BG607-COUNTIFS($AE607:$AE607,$AC608,AT607:AT607,$AI$1),0)),0)),0)</f>
        <v>0</v>
      </c>
      <c r="BH608" s="1">
        <f>IFERROR(IF($AE608&gt;$AE607,VLOOKUP($AC608+AU$1,STOCK!$F$10:$AB$209,16,0),IF($AE608=$AE607,(IF(BH607&gt;=1,BH607-COUNTIFS($AE607:$AE607,$AC608,AU607:AU607,$AI$1),0)),0)),0)</f>
        <v>0</v>
      </c>
      <c r="BI608" s="1">
        <f>IFERROR(IF($AE608&gt;$AE607,VLOOKUP($AC608+AV$1,STOCK!$F$10:$AB$209,16,0),IF($AE608=$AE607,(IF(BI607&gt;=1,BI607-COUNTIFS($AE607:$AE607,$AC608,AV607:AV607,$AI$1),0)),0)),0)</f>
        <v>0</v>
      </c>
      <c r="BJ608" s="1">
        <f>IFERROR(IF($AE608&gt;$AE607,VLOOKUP($AC608+AW$1,STOCK!$F$10:$AB$209,16,0),IF($AE608=$AE607,(IF(BJ607&gt;=1,BJ607-COUNTIFS($AE607:$AE607,$AC608,AW607:AW607,$AI$1),0)),0)),0)</f>
        <v>0</v>
      </c>
      <c r="BK608" s="1">
        <f>IFERROR(IF($AE608&gt;$AE607,VLOOKUP($AC608+AX$1,STOCK!$F$10:$AB$209,16,0),IF($AE608=$AE607,(IF(BK607&gt;=1,BK607-COUNTIFS($AE607:$AE607,$AC608,AX607:AX607,$AI$1),0)),0)),0)</f>
        <v>0</v>
      </c>
      <c r="BL608" s="1">
        <f>IFERROR(IF($AE608&gt;$AE607,VLOOKUP($AC608+AL$1,STOCK!$F$10:$AB$209,17,0),IF($AE608=$AE607,(IF(BL607&gt;=1,BL607-COUNTIFS($AE607:$AE607,$AC608,AL607:AL607,$AI$2),0)),0)),0)</f>
        <v>0</v>
      </c>
      <c r="BM608" s="1">
        <f>IFERROR(IF($AE608&gt;$AE607,VLOOKUP($AC608+AM$1,STOCK!$F$10:$AB$209,17,0),IF($AE608=$AE607,(IF(BM607&gt;=1,BM607-COUNTIFS($AE607:$AE607,$AC608,AM607:AM607,$AI$2),0)),0)),0)</f>
        <v>0</v>
      </c>
      <c r="BN608" s="1">
        <f>IFERROR(IF($AE608&gt;$AE607,VLOOKUP($AC608+AN$1,STOCK!$F$10:$AB$209,17,0),IF($AE608=$AE607,(IF(BN607&gt;=1,BN607-COUNTIFS($AE607:$AE607,$AC608,AN607:AN607,$AI$2),0)),0)),0)</f>
        <v>0</v>
      </c>
      <c r="BO608" s="1">
        <f>IFERROR(IF($AE608&gt;$AE607,VLOOKUP($AC608+AO$1,STOCK!$F$10:$AB$209,17,0),IF($AE608=$AE607,(IF(BO607&gt;=1,BO607-COUNTIFS($AE607:$AE607,$AC608,AO607:AO607,$AI$2),0)),0)),0)</f>
        <v>0</v>
      </c>
      <c r="BP608" s="1">
        <f>IFERROR(IF($AE608&gt;$AE607,VLOOKUP($AC608+AP$1,STOCK!$F$10:$AB$209,17,0),IF($AE608=$AE607,(IF(BP607&gt;=1,BP607-COUNTIFS($AE607:$AE607,$AC608,AP607:AP607,$AI$2),0)),0)),0)</f>
        <v>0</v>
      </c>
      <c r="BQ608" s="1">
        <f>IFERROR(IF($AE608&gt;$AE607,VLOOKUP($AC608+AQ$1,STOCK!$F$10:$AB$209,17,0),IF($AE608=$AE607,(IF(BQ607&gt;=1,BQ607-COUNTIFS($AE607:$AE607,$AC608,AQ607:AQ607,$AI$2),0)),0)),0)</f>
        <v>0</v>
      </c>
      <c r="BR608" s="1">
        <f>IFERROR(IF($AE608&gt;$AE607,VLOOKUP($AC608+AR$1,STOCK!$F$10:$AB$209,17,0),IF($AE608=$AE607,(IF(BR607&gt;=1,BR607-COUNTIFS($AE607:$AE607,$AC608,AR607:AR607,$AI$2),0)),0)),0)</f>
        <v>0</v>
      </c>
      <c r="BS608" s="1">
        <f>IFERROR(IF($AE608&gt;$AE607,VLOOKUP($AC608+AS$1,STOCK!$F$10:$AB$209,17,0),IF($AE608=$AE607,(IF(BS607&gt;=1,BS607-COUNTIFS($AE607:$AE607,$AC608,AS607:AS607,$AI$2),0)),0)),0)</f>
        <v>0</v>
      </c>
      <c r="BT608" s="1">
        <f>IFERROR(IF($AE608&gt;$AE607,VLOOKUP($AC608+AT$1,STOCK!$F$10:$AB$209,17,0),IF($AE608=$AE607,(IF(BT607&gt;=1,BT607-COUNTIFS($AE607:$AE607,$AC608,AT607:AT607,$AI$2),0)),0)),0)</f>
        <v>0</v>
      </c>
      <c r="BU608" s="1">
        <f>IFERROR(IF($AE608&gt;$AE607,VLOOKUP($AC608+AU$1,STOCK!$F$10:$AB$209,17,0),IF($AE608=$AE607,(IF(BU607&gt;=1,BU607-COUNTIFS($AE607:$AE607,$AC608,AU607:AU607,$AI$2),0)),0)),0)</f>
        <v>0</v>
      </c>
      <c r="BV608" s="1">
        <f>IFERROR(IF($AE608&gt;$AE607,VLOOKUP($AC608+AV$1,STOCK!$F$10:$AB$209,17,0),IF($AE608=$AE607,(IF(BV607&gt;=1,BV607-COUNTIFS($AE607:$AE607,$AC608,AV607:AV607,$AI$2),0)),0)),0)</f>
        <v>0</v>
      </c>
      <c r="BW608" s="1">
        <f>IFERROR(IF($AE608&gt;$AE607,VLOOKUP($AC608+AW$1,STOCK!$F$10:$AB$209,17,0),IF($AE608=$AE607,(IF(BW607&gt;=1,BW607-COUNTIFS($AE607:$AE607,$AC608,AW607:AW607,$AI$2),0)),0)),0)</f>
        <v>0</v>
      </c>
      <c r="BX608" s="1">
        <f>IFERROR(IF($AE608&gt;$AE607,VLOOKUP($AC608+AX$1,STOCK!$F$10:$AB$209,17,0),IF($AE608=$AE607,(IF(BX607&gt;=1,BX607-COUNTIFS($AE607:$AE607,$AC608,AX607:AX607,$AI$2),0)),0)),0)</f>
        <v>0</v>
      </c>
    </row>
    <row r="609" spans="29:76" x14ac:dyDescent="0.25">
      <c r="AC609" s="1">
        <f t="shared" si="155"/>
        <v>0</v>
      </c>
      <c r="AD609" s="1">
        <f>IFERROR(IF(LEN(AK609)&gt;=1,VLOOKUP(HLOOKUP(AK609,PROFILE!$K$5:$V$8,4,0),PROFILE!$F$1:$G$3,2,0),0),0)</f>
        <v>0</v>
      </c>
      <c r="AE609" s="1">
        <f t="shared" si="156"/>
        <v>0</v>
      </c>
      <c r="AF609" s="1">
        <v>596</v>
      </c>
      <c r="AI609" s="1" t="str">
        <f>IFERROR(IF($AH609&gt;=1,VLOOKUP($AG609,STUDENT!$O$8:$Z$1507,3,0),""),"")</f>
        <v/>
      </c>
      <c r="AJ609" s="1" t="str">
        <f>IFERROR(IF($AH609&gt;=1,VLOOKUP($AG609,STUDENT!$O$8:$Z$1507,4,0),""),"")</f>
        <v/>
      </c>
      <c r="AK609" s="1" t="str">
        <f>IFERROR(IF($AH609&gt;=1,VLOOKUP($AG609,STUDENT!$O$8:$Z$1507,6,0),""),"")</f>
        <v/>
      </c>
      <c r="AL609" s="1" t="str">
        <f t="shared" si="157"/>
        <v/>
      </c>
      <c r="AM609" s="1" t="str">
        <f t="shared" si="158"/>
        <v/>
      </c>
      <c r="AN609" s="1" t="str">
        <f t="shared" si="159"/>
        <v/>
      </c>
      <c r="AO609" s="1" t="str">
        <f t="shared" si="160"/>
        <v/>
      </c>
      <c r="AP609" s="1" t="str">
        <f t="shared" si="161"/>
        <v/>
      </c>
      <c r="AQ609" s="1" t="str">
        <f t="shared" si="162"/>
        <v/>
      </c>
      <c r="AR609" s="1" t="str">
        <f t="shared" si="163"/>
        <v/>
      </c>
      <c r="AS609" s="1" t="str">
        <f t="shared" si="164"/>
        <v/>
      </c>
      <c r="AT609" s="1" t="str">
        <f t="shared" si="165"/>
        <v/>
      </c>
      <c r="AU609" s="1" t="str">
        <f t="shared" si="166"/>
        <v/>
      </c>
      <c r="AV609" s="1" t="str">
        <f t="shared" si="167"/>
        <v/>
      </c>
      <c r="AW609" s="1" t="str">
        <f t="shared" si="168"/>
        <v/>
      </c>
      <c r="AX609" s="1" t="str">
        <f t="shared" si="169"/>
        <v/>
      </c>
      <c r="AY609" s="1">
        <f>IFERROR(IF($AE609&gt;$AE608,VLOOKUP($AC609+AL$1,STOCK!$F$10:$AB$209,16,0),IF($AE609=$AE608,(IF(AY608&gt;=1,AY608-COUNTIFS($AE608:$AE608,$AC609,AL608:AL608,$AI$1),0)),0)),0)</f>
        <v>0</v>
      </c>
      <c r="AZ609" s="1">
        <f>IFERROR(IF($AE609&gt;$AE608,VLOOKUP($AC609+AM$1,STOCK!$F$10:$AB$209,16,0),IF($AE609=$AE608,(IF(AZ608&gt;=1,AZ608-COUNTIFS($AE608:$AE608,$AC609,AM608:AM608,$AI$1),0)),0)),0)</f>
        <v>0</v>
      </c>
      <c r="BA609" s="1">
        <f>IFERROR(IF($AE609&gt;$AE608,VLOOKUP($AC609+AN$1,STOCK!$F$10:$AB$209,16,0),IF($AE609=$AE608,(IF(BA608&gt;=1,BA608-COUNTIFS($AE608:$AE608,$AC609,AN608:AN608,$AI$1),0)),0)),0)</f>
        <v>0</v>
      </c>
      <c r="BB609" s="1">
        <f>IFERROR(IF($AE609&gt;$AE608,VLOOKUP($AC609+AO$1,STOCK!$F$10:$AB$209,16,0),IF($AE609=$AE608,(IF(BB608&gt;=1,BB608-COUNTIFS($AE608:$AE608,$AC609,AO608:AO608,$AI$1),0)),0)),0)</f>
        <v>0</v>
      </c>
      <c r="BC609" s="1">
        <f>IFERROR(IF($AE609&gt;$AE608,VLOOKUP($AC609+AP$1,STOCK!$F$10:$AB$209,16,0),IF($AE609=$AE608,(IF(BC608&gt;=1,BC608-COUNTIFS($AE608:$AE608,$AC609,AP608:AP608,$AI$1),0)),0)),0)</f>
        <v>0</v>
      </c>
      <c r="BD609" s="1">
        <f>IFERROR(IF($AE609&gt;$AE608,VLOOKUP($AC609+AQ$1,STOCK!$F$10:$AB$209,16,0),IF($AE609=$AE608,(IF(BD608&gt;=1,BD608-COUNTIFS($AE608:$AE608,$AC609,AQ608:AQ608,$AI$1),0)),0)),0)</f>
        <v>0</v>
      </c>
      <c r="BE609" s="1">
        <f>IFERROR(IF($AE609&gt;$AE608,VLOOKUP($AC609+AR$1,STOCK!$F$10:$AB$209,16,0),IF($AE609=$AE608,(IF(BE608&gt;=1,BE608-COUNTIFS($AE608:$AE608,$AC609,AR608:AR608,$AI$1),0)),0)),0)</f>
        <v>0</v>
      </c>
      <c r="BF609" s="1">
        <f>IFERROR(IF($AE609&gt;$AE608,VLOOKUP($AC609+AS$1,STOCK!$F$10:$AB$209,16,0),IF($AE609=$AE608,(IF(BF608&gt;=1,BF608-COUNTIFS($AE608:$AE608,$AC609,AS608:AS608,$AI$1),0)),0)),0)</f>
        <v>0</v>
      </c>
      <c r="BG609" s="1">
        <f>IFERROR(IF($AE609&gt;$AE608,VLOOKUP($AC609+AT$1,STOCK!$F$10:$AB$209,16,0),IF($AE609=$AE608,(IF(BG608&gt;=1,BG608-COUNTIFS($AE608:$AE608,$AC609,AT608:AT608,$AI$1),0)),0)),0)</f>
        <v>0</v>
      </c>
      <c r="BH609" s="1">
        <f>IFERROR(IF($AE609&gt;$AE608,VLOOKUP($AC609+AU$1,STOCK!$F$10:$AB$209,16,0),IF($AE609=$AE608,(IF(BH608&gt;=1,BH608-COUNTIFS($AE608:$AE608,$AC609,AU608:AU608,$AI$1),0)),0)),0)</f>
        <v>0</v>
      </c>
      <c r="BI609" s="1">
        <f>IFERROR(IF($AE609&gt;$AE608,VLOOKUP($AC609+AV$1,STOCK!$F$10:$AB$209,16,0),IF($AE609=$AE608,(IF(BI608&gt;=1,BI608-COUNTIFS($AE608:$AE608,$AC609,AV608:AV608,$AI$1),0)),0)),0)</f>
        <v>0</v>
      </c>
      <c r="BJ609" s="1">
        <f>IFERROR(IF($AE609&gt;$AE608,VLOOKUP($AC609+AW$1,STOCK!$F$10:$AB$209,16,0),IF($AE609=$AE608,(IF(BJ608&gt;=1,BJ608-COUNTIFS($AE608:$AE608,$AC609,AW608:AW608,$AI$1),0)),0)),0)</f>
        <v>0</v>
      </c>
      <c r="BK609" s="1">
        <f>IFERROR(IF($AE609&gt;$AE608,VLOOKUP($AC609+AX$1,STOCK!$F$10:$AB$209,16,0),IF($AE609=$AE608,(IF(BK608&gt;=1,BK608-COUNTIFS($AE608:$AE608,$AC609,AX608:AX608,$AI$1),0)),0)),0)</f>
        <v>0</v>
      </c>
      <c r="BL609" s="1">
        <f>IFERROR(IF($AE609&gt;$AE608,VLOOKUP($AC609+AL$1,STOCK!$F$10:$AB$209,17,0),IF($AE609=$AE608,(IF(BL608&gt;=1,BL608-COUNTIFS($AE608:$AE608,$AC609,AL608:AL608,$AI$2),0)),0)),0)</f>
        <v>0</v>
      </c>
      <c r="BM609" s="1">
        <f>IFERROR(IF($AE609&gt;$AE608,VLOOKUP($AC609+AM$1,STOCK!$F$10:$AB$209,17,0),IF($AE609=$AE608,(IF(BM608&gt;=1,BM608-COUNTIFS($AE608:$AE608,$AC609,AM608:AM608,$AI$2),0)),0)),0)</f>
        <v>0</v>
      </c>
      <c r="BN609" s="1">
        <f>IFERROR(IF($AE609&gt;$AE608,VLOOKUP($AC609+AN$1,STOCK!$F$10:$AB$209,17,0),IF($AE609=$AE608,(IF(BN608&gt;=1,BN608-COUNTIFS($AE608:$AE608,$AC609,AN608:AN608,$AI$2),0)),0)),0)</f>
        <v>0</v>
      </c>
      <c r="BO609" s="1">
        <f>IFERROR(IF($AE609&gt;$AE608,VLOOKUP($AC609+AO$1,STOCK!$F$10:$AB$209,17,0),IF($AE609=$AE608,(IF(BO608&gt;=1,BO608-COUNTIFS($AE608:$AE608,$AC609,AO608:AO608,$AI$2),0)),0)),0)</f>
        <v>0</v>
      </c>
      <c r="BP609" s="1">
        <f>IFERROR(IF($AE609&gt;$AE608,VLOOKUP($AC609+AP$1,STOCK!$F$10:$AB$209,17,0),IF($AE609=$AE608,(IF(BP608&gt;=1,BP608-COUNTIFS($AE608:$AE608,$AC609,AP608:AP608,$AI$2),0)),0)),0)</f>
        <v>0</v>
      </c>
      <c r="BQ609" s="1">
        <f>IFERROR(IF($AE609&gt;$AE608,VLOOKUP($AC609+AQ$1,STOCK!$F$10:$AB$209,17,0),IF($AE609=$AE608,(IF(BQ608&gt;=1,BQ608-COUNTIFS($AE608:$AE608,$AC609,AQ608:AQ608,$AI$2),0)),0)),0)</f>
        <v>0</v>
      </c>
      <c r="BR609" s="1">
        <f>IFERROR(IF($AE609&gt;$AE608,VLOOKUP($AC609+AR$1,STOCK!$F$10:$AB$209,17,0),IF($AE609=$AE608,(IF(BR608&gt;=1,BR608-COUNTIFS($AE608:$AE608,$AC609,AR608:AR608,$AI$2),0)),0)),0)</f>
        <v>0</v>
      </c>
      <c r="BS609" s="1">
        <f>IFERROR(IF($AE609&gt;$AE608,VLOOKUP($AC609+AS$1,STOCK!$F$10:$AB$209,17,0),IF($AE609=$AE608,(IF(BS608&gt;=1,BS608-COUNTIFS($AE608:$AE608,$AC609,AS608:AS608,$AI$2),0)),0)),0)</f>
        <v>0</v>
      </c>
      <c r="BT609" s="1">
        <f>IFERROR(IF($AE609&gt;$AE608,VLOOKUP($AC609+AT$1,STOCK!$F$10:$AB$209,17,0),IF($AE609=$AE608,(IF(BT608&gt;=1,BT608-COUNTIFS($AE608:$AE608,$AC609,AT608:AT608,$AI$2),0)),0)),0)</f>
        <v>0</v>
      </c>
      <c r="BU609" s="1">
        <f>IFERROR(IF($AE609&gt;$AE608,VLOOKUP($AC609+AU$1,STOCK!$F$10:$AB$209,17,0),IF($AE609=$AE608,(IF(BU608&gt;=1,BU608-COUNTIFS($AE608:$AE608,$AC609,AU608:AU608,$AI$2),0)),0)),0)</f>
        <v>0</v>
      </c>
      <c r="BV609" s="1">
        <f>IFERROR(IF($AE609&gt;$AE608,VLOOKUP($AC609+AV$1,STOCK!$F$10:$AB$209,17,0),IF($AE609=$AE608,(IF(BV608&gt;=1,BV608-COUNTIFS($AE608:$AE608,$AC609,AV608:AV608,$AI$2),0)),0)),0)</f>
        <v>0</v>
      </c>
      <c r="BW609" s="1">
        <f>IFERROR(IF($AE609&gt;$AE608,VLOOKUP($AC609+AW$1,STOCK!$F$10:$AB$209,17,0),IF($AE609=$AE608,(IF(BW608&gt;=1,BW608-COUNTIFS($AE608:$AE608,$AC609,AW608:AW608,$AI$2),0)),0)),0)</f>
        <v>0</v>
      </c>
      <c r="BX609" s="1">
        <f>IFERROR(IF($AE609&gt;$AE608,VLOOKUP($AC609+AX$1,STOCK!$F$10:$AB$209,17,0),IF($AE609=$AE608,(IF(BX608&gt;=1,BX608-COUNTIFS($AE608:$AE608,$AC609,AX608:AX608,$AI$2),0)),0)),0)</f>
        <v>0</v>
      </c>
    </row>
    <row r="610" spans="29:76" x14ac:dyDescent="0.25">
      <c r="AC610" s="1">
        <f t="shared" si="155"/>
        <v>0</v>
      </c>
      <c r="AD610" s="1">
        <f>IFERROR(IF(LEN(AK610)&gt;=1,VLOOKUP(HLOOKUP(AK610,PROFILE!$K$5:$V$8,4,0),PROFILE!$F$1:$G$3,2,0),0),0)</f>
        <v>0</v>
      </c>
      <c r="AE610" s="1">
        <f t="shared" si="156"/>
        <v>0</v>
      </c>
      <c r="AF610" s="1">
        <v>597</v>
      </c>
      <c r="AI610" s="1" t="str">
        <f>IFERROR(IF($AH610&gt;=1,VLOOKUP($AG610,STUDENT!$O$8:$Z$1507,3,0),""),"")</f>
        <v/>
      </c>
      <c r="AJ610" s="1" t="str">
        <f>IFERROR(IF($AH610&gt;=1,VLOOKUP($AG610,STUDENT!$O$8:$Z$1507,4,0),""),"")</f>
        <v/>
      </c>
      <c r="AK610" s="1" t="str">
        <f>IFERROR(IF($AH610&gt;=1,VLOOKUP($AG610,STUDENT!$O$8:$Z$1507,6,0),""),"")</f>
        <v/>
      </c>
      <c r="AL610" s="1" t="str">
        <f t="shared" si="157"/>
        <v/>
      </c>
      <c r="AM610" s="1" t="str">
        <f t="shared" si="158"/>
        <v/>
      </c>
      <c r="AN610" s="1" t="str">
        <f t="shared" si="159"/>
        <v/>
      </c>
      <c r="AO610" s="1" t="str">
        <f t="shared" si="160"/>
        <v/>
      </c>
      <c r="AP610" s="1" t="str">
        <f t="shared" si="161"/>
        <v/>
      </c>
      <c r="AQ610" s="1" t="str">
        <f t="shared" si="162"/>
        <v/>
      </c>
      <c r="AR610" s="1" t="str">
        <f t="shared" si="163"/>
        <v/>
      </c>
      <c r="AS610" s="1" t="str">
        <f t="shared" si="164"/>
        <v/>
      </c>
      <c r="AT610" s="1" t="str">
        <f t="shared" si="165"/>
        <v/>
      </c>
      <c r="AU610" s="1" t="str">
        <f t="shared" si="166"/>
        <v/>
      </c>
      <c r="AV610" s="1" t="str">
        <f t="shared" si="167"/>
        <v/>
      </c>
      <c r="AW610" s="1" t="str">
        <f t="shared" si="168"/>
        <v/>
      </c>
      <c r="AX610" s="1" t="str">
        <f t="shared" si="169"/>
        <v/>
      </c>
      <c r="AY610" s="1">
        <f>IFERROR(IF($AE610&gt;$AE609,VLOOKUP($AC610+AL$1,STOCK!$F$10:$AB$209,16,0),IF($AE610=$AE609,(IF(AY609&gt;=1,AY609-COUNTIFS($AE609:$AE609,$AC610,AL609:AL609,$AI$1),0)),0)),0)</f>
        <v>0</v>
      </c>
      <c r="AZ610" s="1">
        <f>IFERROR(IF($AE610&gt;$AE609,VLOOKUP($AC610+AM$1,STOCK!$F$10:$AB$209,16,0),IF($AE610=$AE609,(IF(AZ609&gt;=1,AZ609-COUNTIFS($AE609:$AE609,$AC610,AM609:AM609,$AI$1),0)),0)),0)</f>
        <v>0</v>
      </c>
      <c r="BA610" s="1">
        <f>IFERROR(IF($AE610&gt;$AE609,VLOOKUP($AC610+AN$1,STOCK!$F$10:$AB$209,16,0),IF($AE610=$AE609,(IF(BA609&gt;=1,BA609-COUNTIFS($AE609:$AE609,$AC610,AN609:AN609,$AI$1),0)),0)),0)</f>
        <v>0</v>
      </c>
      <c r="BB610" s="1">
        <f>IFERROR(IF($AE610&gt;$AE609,VLOOKUP($AC610+AO$1,STOCK!$F$10:$AB$209,16,0),IF($AE610=$AE609,(IF(BB609&gt;=1,BB609-COUNTIFS($AE609:$AE609,$AC610,AO609:AO609,$AI$1),0)),0)),0)</f>
        <v>0</v>
      </c>
      <c r="BC610" s="1">
        <f>IFERROR(IF($AE610&gt;$AE609,VLOOKUP($AC610+AP$1,STOCK!$F$10:$AB$209,16,0),IF($AE610=$AE609,(IF(BC609&gt;=1,BC609-COUNTIFS($AE609:$AE609,$AC610,AP609:AP609,$AI$1),0)),0)),0)</f>
        <v>0</v>
      </c>
      <c r="BD610" s="1">
        <f>IFERROR(IF($AE610&gt;$AE609,VLOOKUP($AC610+AQ$1,STOCK!$F$10:$AB$209,16,0),IF($AE610=$AE609,(IF(BD609&gt;=1,BD609-COUNTIFS($AE609:$AE609,$AC610,AQ609:AQ609,$AI$1),0)),0)),0)</f>
        <v>0</v>
      </c>
      <c r="BE610" s="1">
        <f>IFERROR(IF($AE610&gt;$AE609,VLOOKUP($AC610+AR$1,STOCK!$F$10:$AB$209,16,0),IF($AE610=$AE609,(IF(BE609&gt;=1,BE609-COUNTIFS($AE609:$AE609,$AC610,AR609:AR609,$AI$1),0)),0)),0)</f>
        <v>0</v>
      </c>
      <c r="BF610" s="1">
        <f>IFERROR(IF($AE610&gt;$AE609,VLOOKUP($AC610+AS$1,STOCK!$F$10:$AB$209,16,0),IF($AE610=$AE609,(IF(BF609&gt;=1,BF609-COUNTIFS($AE609:$AE609,$AC610,AS609:AS609,$AI$1),0)),0)),0)</f>
        <v>0</v>
      </c>
      <c r="BG610" s="1">
        <f>IFERROR(IF($AE610&gt;$AE609,VLOOKUP($AC610+AT$1,STOCK!$F$10:$AB$209,16,0),IF($AE610=$AE609,(IF(BG609&gt;=1,BG609-COUNTIFS($AE609:$AE609,$AC610,AT609:AT609,$AI$1),0)),0)),0)</f>
        <v>0</v>
      </c>
      <c r="BH610" s="1">
        <f>IFERROR(IF($AE610&gt;$AE609,VLOOKUP($AC610+AU$1,STOCK!$F$10:$AB$209,16,0),IF($AE610=$AE609,(IF(BH609&gt;=1,BH609-COUNTIFS($AE609:$AE609,$AC610,AU609:AU609,$AI$1),0)),0)),0)</f>
        <v>0</v>
      </c>
      <c r="BI610" s="1">
        <f>IFERROR(IF($AE610&gt;$AE609,VLOOKUP($AC610+AV$1,STOCK!$F$10:$AB$209,16,0),IF($AE610=$AE609,(IF(BI609&gt;=1,BI609-COUNTIFS($AE609:$AE609,$AC610,AV609:AV609,$AI$1),0)),0)),0)</f>
        <v>0</v>
      </c>
      <c r="BJ610" s="1">
        <f>IFERROR(IF($AE610&gt;$AE609,VLOOKUP($AC610+AW$1,STOCK!$F$10:$AB$209,16,0),IF($AE610=$AE609,(IF(BJ609&gt;=1,BJ609-COUNTIFS($AE609:$AE609,$AC610,AW609:AW609,$AI$1),0)),0)),0)</f>
        <v>0</v>
      </c>
      <c r="BK610" s="1">
        <f>IFERROR(IF($AE610&gt;$AE609,VLOOKUP($AC610+AX$1,STOCK!$F$10:$AB$209,16,0),IF($AE610=$AE609,(IF(BK609&gt;=1,BK609-COUNTIFS($AE609:$AE609,$AC610,AX609:AX609,$AI$1),0)),0)),0)</f>
        <v>0</v>
      </c>
      <c r="BL610" s="1">
        <f>IFERROR(IF($AE610&gt;$AE609,VLOOKUP($AC610+AL$1,STOCK!$F$10:$AB$209,17,0),IF($AE610=$AE609,(IF(BL609&gt;=1,BL609-COUNTIFS($AE609:$AE609,$AC610,AL609:AL609,$AI$2),0)),0)),0)</f>
        <v>0</v>
      </c>
      <c r="BM610" s="1">
        <f>IFERROR(IF($AE610&gt;$AE609,VLOOKUP($AC610+AM$1,STOCK!$F$10:$AB$209,17,0),IF($AE610=$AE609,(IF(BM609&gt;=1,BM609-COUNTIFS($AE609:$AE609,$AC610,AM609:AM609,$AI$2),0)),0)),0)</f>
        <v>0</v>
      </c>
      <c r="BN610" s="1">
        <f>IFERROR(IF($AE610&gt;$AE609,VLOOKUP($AC610+AN$1,STOCK!$F$10:$AB$209,17,0),IF($AE610=$AE609,(IF(BN609&gt;=1,BN609-COUNTIFS($AE609:$AE609,$AC610,AN609:AN609,$AI$2),0)),0)),0)</f>
        <v>0</v>
      </c>
      <c r="BO610" s="1">
        <f>IFERROR(IF($AE610&gt;$AE609,VLOOKUP($AC610+AO$1,STOCK!$F$10:$AB$209,17,0),IF($AE610=$AE609,(IF(BO609&gt;=1,BO609-COUNTIFS($AE609:$AE609,$AC610,AO609:AO609,$AI$2),0)),0)),0)</f>
        <v>0</v>
      </c>
      <c r="BP610" s="1">
        <f>IFERROR(IF($AE610&gt;$AE609,VLOOKUP($AC610+AP$1,STOCK!$F$10:$AB$209,17,0),IF($AE610=$AE609,(IF(BP609&gt;=1,BP609-COUNTIFS($AE609:$AE609,$AC610,AP609:AP609,$AI$2),0)),0)),0)</f>
        <v>0</v>
      </c>
      <c r="BQ610" s="1">
        <f>IFERROR(IF($AE610&gt;$AE609,VLOOKUP($AC610+AQ$1,STOCK!$F$10:$AB$209,17,0),IF($AE610=$AE609,(IF(BQ609&gt;=1,BQ609-COUNTIFS($AE609:$AE609,$AC610,AQ609:AQ609,$AI$2),0)),0)),0)</f>
        <v>0</v>
      </c>
      <c r="BR610" s="1">
        <f>IFERROR(IF($AE610&gt;$AE609,VLOOKUP($AC610+AR$1,STOCK!$F$10:$AB$209,17,0),IF($AE610=$AE609,(IF(BR609&gt;=1,BR609-COUNTIFS($AE609:$AE609,$AC610,AR609:AR609,$AI$2),0)),0)),0)</f>
        <v>0</v>
      </c>
      <c r="BS610" s="1">
        <f>IFERROR(IF($AE610&gt;$AE609,VLOOKUP($AC610+AS$1,STOCK!$F$10:$AB$209,17,0),IF($AE610=$AE609,(IF(BS609&gt;=1,BS609-COUNTIFS($AE609:$AE609,$AC610,AS609:AS609,$AI$2),0)),0)),0)</f>
        <v>0</v>
      </c>
      <c r="BT610" s="1">
        <f>IFERROR(IF($AE610&gt;$AE609,VLOOKUP($AC610+AT$1,STOCK!$F$10:$AB$209,17,0),IF($AE610=$AE609,(IF(BT609&gt;=1,BT609-COUNTIFS($AE609:$AE609,$AC610,AT609:AT609,$AI$2),0)),0)),0)</f>
        <v>0</v>
      </c>
      <c r="BU610" s="1">
        <f>IFERROR(IF($AE610&gt;$AE609,VLOOKUP($AC610+AU$1,STOCK!$F$10:$AB$209,17,0),IF($AE610=$AE609,(IF(BU609&gt;=1,BU609-COUNTIFS($AE609:$AE609,$AC610,AU609:AU609,$AI$2),0)),0)),0)</f>
        <v>0</v>
      </c>
      <c r="BV610" s="1">
        <f>IFERROR(IF($AE610&gt;$AE609,VLOOKUP($AC610+AV$1,STOCK!$F$10:$AB$209,17,0),IF($AE610=$AE609,(IF(BV609&gt;=1,BV609-COUNTIFS($AE609:$AE609,$AC610,AV609:AV609,$AI$2),0)),0)),0)</f>
        <v>0</v>
      </c>
      <c r="BW610" s="1">
        <f>IFERROR(IF($AE610&gt;$AE609,VLOOKUP($AC610+AW$1,STOCK!$F$10:$AB$209,17,0),IF($AE610=$AE609,(IF(BW609&gt;=1,BW609-COUNTIFS($AE609:$AE609,$AC610,AW609:AW609,$AI$2),0)),0)),0)</f>
        <v>0</v>
      </c>
      <c r="BX610" s="1">
        <f>IFERROR(IF($AE610&gt;$AE609,VLOOKUP($AC610+AX$1,STOCK!$F$10:$AB$209,17,0),IF($AE610=$AE609,(IF(BX609&gt;=1,BX609-COUNTIFS($AE609:$AE609,$AC610,AX609:AX609,$AI$2),0)),0)),0)</f>
        <v>0</v>
      </c>
    </row>
    <row r="611" spans="29:76" x14ac:dyDescent="0.25">
      <c r="AC611" s="1">
        <f t="shared" si="155"/>
        <v>0</v>
      </c>
      <c r="AD611" s="1">
        <f>IFERROR(IF(LEN(AK611)&gt;=1,VLOOKUP(HLOOKUP(AK611,PROFILE!$K$5:$V$8,4,0),PROFILE!$F$1:$G$3,2,0),0),0)</f>
        <v>0</v>
      </c>
      <c r="AE611" s="1">
        <f t="shared" si="156"/>
        <v>0</v>
      </c>
      <c r="AF611" s="1">
        <v>598</v>
      </c>
      <c r="AI611" s="1" t="str">
        <f>IFERROR(IF($AH611&gt;=1,VLOOKUP($AG611,STUDENT!$O$8:$Z$1507,3,0),""),"")</f>
        <v/>
      </c>
      <c r="AJ611" s="1" t="str">
        <f>IFERROR(IF($AH611&gt;=1,VLOOKUP($AG611,STUDENT!$O$8:$Z$1507,4,0),""),"")</f>
        <v/>
      </c>
      <c r="AK611" s="1" t="str">
        <f>IFERROR(IF($AH611&gt;=1,VLOOKUP($AG611,STUDENT!$O$8:$Z$1507,6,0),""),"")</f>
        <v/>
      </c>
      <c r="AL611" s="1" t="str">
        <f t="shared" si="157"/>
        <v/>
      </c>
      <c r="AM611" s="1" t="str">
        <f t="shared" si="158"/>
        <v/>
      </c>
      <c r="AN611" s="1" t="str">
        <f t="shared" si="159"/>
        <v/>
      </c>
      <c r="AO611" s="1" t="str">
        <f t="shared" si="160"/>
        <v/>
      </c>
      <c r="AP611" s="1" t="str">
        <f t="shared" si="161"/>
        <v/>
      </c>
      <c r="AQ611" s="1" t="str">
        <f t="shared" si="162"/>
        <v/>
      </c>
      <c r="AR611" s="1" t="str">
        <f t="shared" si="163"/>
        <v/>
      </c>
      <c r="AS611" s="1" t="str">
        <f t="shared" si="164"/>
        <v/>
      </c>
      <c r="AT611" s="1" t="str">
        <f t="shared" si="165"/>
        <v/>
      </c>
      <c r="AU611" s="1" t="str">
        <f t="shared" si="166"/>
        <v/>
      </c>
      <c r="AV611" s="1" t="str">
        <f t="shared" si="167"/>
        <v/>
      </c>
      <c r="AW611" s="1" t="str">
        <f t="shared" si="168"/>
        <v/>
      </c>
      <c r="AX611" s="1" t="str">
        <f t="shared" si="169"/>
        <v/>
      </c>
      <c r="AY611" s="1">
        <f>IFERROR(IF($AE611&gt;$AE610,VLOOKUP($AC611+AL$1,STOCK!$F$10:$AB$209,16,0),IF($AE611=$AE610,(IF(AY610&gt;=1,AY610-COUNTIFS($AE610:$AE610,$AC611,AL610:AL610,$AI$1),0)),0)),0)</f>
        <v>0</v>
      </c>
      <c r="AZ611" s="1">
        <f>IFERROR(IF($AE611&gt;$AE610,VLOOKUP($AC611+AM$1,STOCK!$F$10:$AB$209,16,0),IF($AE611=$AE610,(IF(AZ610&gt;=1,AZ610-COUNTIFS($AE610:$AE610,$AC611,AM610:AM610,$AI$1),0)),0)),0)</f>
        <v>0</v>
      </c>
      <c r="BA611" s="1">
        <f>IFERROR(IF($AE611&gt;$AE610,VLOOKUP($AC611+AN$1,STOCK!$F$10:$AB$209,16,0),IF($AE611=$AE610,(IF(BA610&gt;=1,BA610-COUNTIFS($AE610:$AE610,$AC611,AN610:AN610,$AI$1),0)),0)),0)</f>
        <v>0</v>
      </c>
      <c r="BB611" s="1">
        <f>IFERROR(IF($AE611&gt;$AE610,VLOOKUP($AC611+AO$1,STOCK!$F$10:$AB$209,16,0),IF($AE611=$AE610,(IF(BB610&gt;=1,BB610-COUNTIFS($AE610:$AE610,$AC611,AO610:AO610,$AI$1),0)),0)),0)</f>
        <v>0</v>
      </c>
      <c r="BC611" s="1">
        <f>IFERROR(IF($AE611&gt;$AE610,VLOOKUP($AC611+AP$1,STOCK!$F$10:$AB$209,16,0),IF($AE611=$AE610,(IF(BC610&gt;=1,BC610-COUNTIFS($AE610:$AE610,$AC611,AP610:AP610,$AI$1),0)),0)),0)</f>
        <v>0</v>
      </c>
      <c r="BD611" s="1">
        <f>IFERROR(IF($AE611&gt;$AE610,VLOOKUP($AC611+AQ$1,STOCK!$F$10:$AB$209,16,0),IF($AE611=$AE610,(IF(BD610&gt;=1,BD610-COUNTIFS($AE610:$AE610,$AC611,AQ610:AQ610,$AI$1),0)),0)),0)</f>
        <v>0</v>
      </c>
      <c r="BE611" s="1">
        <f>IFERROR(IF($AE611&gt;$AE610,VLOOKUP($AC611+AR$1,STOCK!$F$10:$AB$209,16,0),IF($AE611=$AE610,(IF(BE610&gt;=1,BE610-COUNTIFS($AE610:$AE610,$AC611,AR610:AR610,$AI$1),0)),0)),0)</f>
        <v>0</v>
      </c>
      <c r="BF611" s="1">
        <f>IFERROR(IF($AE611&gt;$AE610,VLOOKUP($AC611+AS$1,STOCK!$F$10:$AB$209,16,0),IF($AE611=$AE610,(IF(BF610&gt;=1,BF610-COUNTIFS($AE610:$AE610,$AC611,AS610:AS610,$AI$1),0)),0)),0)</f>
        <v>0</v>
      </c>
      <c r="BG611" s="1">
        <f>IFERROR(IF($AE611&gt;$AE610,VLOOKUP($AC611+AT$1,STOCK!$F$10:$AB$209,16,0),IF($AE611=$AE610,(IF(BG610&gt;=1,BG610-COUNTIFS($AE610:$AE610,$AC611,AT610:AT610,$AI$1),0)),0)),0)</f>
        <v>0</v>
      </c>
      <c r="BH611" s="1">
        <f>IFERROR(IF($AE611&gt;$AE610,VLOOKUP($AC611+AU$1,STOCK!$F$10:$AB$209,16,0),IF($AE611=$AE610,(IF(BH610&gt;=1,BH610-COUNTIFS($AE610:$AE610,$AC611,AU610:AU610,$AI$1),0)),0)),0)</f>
        <v>0</v>
      </c>
      <c r="BI611" s="1">
        <f>IFERROR(IF($AE611&gt;$AE610,VLOOKUP($AC611+AV$1,STOCK!$F$10:$AB$209,16,0),IF($AE611=$AE610,(IF(BI610&gt;=1,BI610-COUNTIFS($AE610:$AE610,$AC611,AV610:AV610,$AI$1),0)),0)),0)</f>
        <v>0</v>
      </c>
      <c r="BJ611" s="1">
        <f>IFERROR(IF($AE611&gt;$AE610,VLOOKUP($AC611+AW$1,STOCK!$F$10:$AB$209,16,0),IF($AE611=$AE610,(IF(BJ610&gt;=1,BJ610-COUNTIFS($AE610:$AE610,$AC611,AW610:AW610,$AI$1),0)),0)),0)</f>
        <v>0</v>
      </c>
      <c r="BK611" s="1">
        <f>IFERROR(IF($AE611&gt;$AE610,VLOOKUP($AC611+AX$1,STOCK!$F$10:$AB$209,16,0),IF($AE611=$AE610,(IF(BK610&gt;=1,BK610-COUNTIFS($AE610:$AE610,$AC611,AX610:AX610,$AI$1),0)),0)),0)</f>
        <v>0</v>
      </c>
      <c r="BL611" s="1">
        <f>IFERROR(IF($AE611&gt;$AE610,VLOOKUP($AC611+AL$1,STOCK!$F$10:$AB$209,17,0),IF($AE611=$AE610,(IF(BL610&gt;=1,BL610-COUNTIFS($AE610:$AE610,$AC611,AL610:AL610,$AI$2),0)),0)),0)</f>
        <v>0</v>
      </c>
      <c r="BM611" s="1">
        <f>IFERROR(IF($AE611&gt;$AE610,VLOOKUP($AC611+AM$1,STOCK!$F$10:$AB$209,17,0),IF($AE611=$AE610,(IF(BM610&gt;=1,BM610-COUNTIFS($AE610:$AE610,$AC611,AM610:AM610,$AI$2),0)),0)),0)</f>
        <v>0</v>
      </c>
      <c r="BN611" s="1">
        <f>IFERROR(IF($AE611&gt;$AE610,VLOOKUP($AC611+AN$1,STOCK!$F$10:$AB$209,17,0),IF($AE611=$AE610,(IF(BN610&gt;=1,BN610-COUNTIFS($AE610:$AE610,$AC611,AN610:AN610,$AI$2),0)),0)),0)</f>
        <v>0</v>
      </c>
      <c r="BO611" s="1">
        <f>IFERROR(IF($AE611&gt;$AE610,VLOOKUP($AC611+AO$1,STOCK!$F$10:$AB$209,17,0),IF($AE611=$AE610,(IF(BO610&gt;=1,BO610-COUNTIFS($AE610:$AE610,$AC611,AO610:AO610,$AI$2),0)),0)),0)</f>
        <v>0</v>
      </c>
      <c r="BP611" s="1">
        <f>IFERROR(IF($AE611&gt;$AE610,VLOOKUP($AC611+AP$1,STOCK!$F$10:$AB$209,17,0),IF($AE611=$AE610,(IF(BP610&gt;=1,BP610-COUNTIFS($AE610:$AE610,$AC611,AP610:AP610,$AI$2),0)),0)),0)</f>
        <v>0</v>
      </c>
      <c r="BQ611" s="1">
        <f>IFERROR(IF($AE611&gt;$AE610,VLOOKUP($AC611+AQ$1,STOCK!$F$10:$AB$209,17,0),IF($AE611=$AE610,(IF(BQ610&gt;=1,BQ610-COUNTIFS($AE610:$AE610,$AC611,AQ610:AQ610,$AI$2),0)),0)),0)</f>
        <v>0</v>
      </c>
      <c r="BR611" s="1">
        <f>IFERROR(IF($AE611&gt;$AE610,VLOOKUP($AC611+AR$1,STOCK!$F$10:$AB$209,17,0),IF($AE611=$AE610,(IF(BR610&gt;=1,BR610-COUNTIFS($AE610:$AE610,$AC611,AR610:AR610,$AI$2),0)),0)),0)</f>
        <v>0</v>
      </c>
      <c r="BS611" s="1">
        <f>IFERROR(IF($AE611&gt;$AE610,VLOOKUP($AC611+AS$1,STOCK!$F$10:$AB$209,17,0),IF($AE611=$AE610,(IF(BS610&gt;=1,BS610-COUNTIFS($AE610:$AE610,$AC611,AS610:AS610,$AI$2),0)),0)),0)</f>
        <v>0</v>
      </c>
      <c r="BT611" s="1">
        <f>IFERROR(IF($AE611&gt;$AE610,VLOOKUP($AC611+AT$1,STOCK!$F$10:$AB$209,17,0),IF($AE611=$AE610,(IF(BT610&gt;=1,BT610-COUNTIFS($AE610:$AE610,$AC611,AT610:AT610,$AI$2),0)),0)),0)</f>
        <v>0</v>
      </c>
      <c r="BU611" s="1">
        <f>IFERROR(IF($AE611&gt;$AE610,VLOOKUP($AC611+AU$1,STOCK!$F$10:$AB$209,17,0),IF($AE611=$AE610,(IF(BU610&gt;=1,BU610-COUNTIFS($AE610:$AE610,$AC611,AU610:AU610,$AI$2),0)),0)),0)</f>
        <v>0</v>
      </c>
      <c r="BV611" s="1">
        <f>IFERROR(IF($AE611&gt;$AE610,VLOOKUP($AC611+AV$1,STOCK!$F$10:$AB$209,17,0),IF($AE611=$AE610,(IF(BV610&gt;=1,BV610-COUNTIFS($AE610:$AE610,$AC611,AV610:AV610,$AI$2),0)),0)),0)</f>
        <v>0</v>
      </c>
      <c r="BW611" s="1">
        <f>IFERROR(IF($AE611&gt;$AE610,VLOOKUP($AC611+AW$1,STOCK!$F$10:$AB$209,17,0),IF($AE611=$AE610,(IF(BW610&gt;=1,BW610-COUNTIFS($AE610:$AE610,$AC611,AW610:AW610,$AI$2),0)),0)),0)</f>
        <v>0</v>
      </c>
      <c r="BX611" s="1">
        <f>IFERROR(IF($AE611&gt;$AE610,VLOOKUP($AC611+AX$1,STOCK!$F$10:$AB$209,17,0),IF($AE611=$AE610,(IF(BX610&gt;=1,BX610-COUNTIFS($AE610:$AE610,$AC611,AX610:AX610,$AI$2),0)),0)),0)</f>
        <v>0</v>
      </c>
    </row>
    <row r="612" spans="29:76" x14ac:dyDescent="0.25">
      <c r="AC612" s="1">
        <f t="shared" si="155"/>
        <v>0</v>
      </c>
      <c r="AD612" s="1">
        <f>IFERROR(IF(LEN(AK612)&gt;=1,VLOOKUP(HLOOKUP(AK612,PROFILE!$K$5:$V$8,4,0),PROFILE!$F$1:$G$3,2,0),0),0)</f>
        <v>0</v>
      </c>
      <c r="AE612" s="1">
        <f t="shared" si="156"/>
        <v>0</v>
      </c>
      <c r="AF612" s="1">
        <v>599</v>
      </c>
      <c r="AI612" s="1" t="str">
        <f>IFERROR(IF($AH612&gt;=1,VLOOKUP($AG612,STUDENT!$O$8:$Z$1507,3,0),""),"")</f>
        <v/>
      </c>
      <c r="AJ612" s="1" t="str">
        <f>IFERROR(IF($AH612&gt;=1,VLOOKUP($AG612,STUDENT!$O$8:$Z$1507,4,0),""),"")</f>
        <v/>
      </c>
      <c r="AK612" s="1" t="str">
        <f>IFERROR(IF($AH612&gt;=1,VLOOKUP($AG612,STUDENT!$O$8:$Z$1507,6,0),""),"")</f>
        <v/>
      </c>
      <c r="AL612" s="1" t="str">
        <f t="shared" si="157"/>
        <v/>
      </c>
      <c r="AM612" s="1" t="str">
        <f t="shared" si="158"/>
        <v/>
      </c>
      <c r="AN612" s="1" t="str">
        <f t="shared" si="159"/>
        <v/>
      </c>
      <c r="AO612" s="1" t="str">
        <f t="shared" si="160"/>
        <v/>
      </c>
      <c r="AP612" s="1" t="str">
        <f t="shared" si="161"/>
        <v/>
      </c>
      <c r="AQ612" s="1" t="str">
        <f t="shared" si="162"/>
        <v/>
      </c>
      <c r="AR612" s="1" t="str">
        <f t="shared" si="163"/>
        <v/>
      </c>
      <c r="AS612" s="1" t="str">
        <f t="shared" si="164"/>
        <v/>
      </c>
      <c r="AT612" s="1" t="str">
        <f t="shared" si="165"/>
        <v/>
      </c>
      <c r="AU612" s="1" t="str">
        <f t="shared" si="166"/>
        <v/>
      </c>
      <c r="AV612" s="1" t="str">
        <f t="shared" si="167"/>
        <v/>
      </c>
      <c r="AW612" s="1" t="str">
        <f t="shared" si="168"/>
        <v/>
      </c>
      <c r="AX612" s="1" t="str">
        <f t="shared" si="169"/>
        <v/>
      </c>
      <c r="AY612" s="1">
        <f>IFERROR(IF($AE612&gt;$AE611,VLOOKUP($AC612+AL$1,STOCK!$F$10:$AB$209,16,0),IF($AE612=$AE611,(IF(AY611&gt;=1,AY611-COUNTIFS($AE611:$AE611,$AC612,AL611:AL611,$AI$1),0)),0)),0)</f>
        <v>0</v>
      </c>
      <c r="AZ612" s="1">
        <f>IFERROR(IF($AE612&gt;$AE611,VLOOKUP($AC612+AM$1,STOCK!$F$10:$AB$209,16,0),IF($AE612=$AE611,(IF(AZ611&gt;=1,AZ611-COUNTIFS($AE611:$AE611,$AC612,AM611:AM611,$AI$1),0)),0)),0)</f>
        <v>0</v>
      </c>
      <c r="BA612" s="1">
        <f>IFERROR(IF($AE612&gt;$AE611,VLOOKUP($AC612+AN$1,STOCK!$F$10:$AB$209,16,0),IF($AE612=$AE611,(IF(BA611&gt;=1,BA611-COUNTIFS($AE611:$AE611,$AC612,AN611:AN611,$AI$1),0)),0)),0)</f>
        <v>0</v>
      </c>
      <c r="BB612" s="1">
        <f>IFERROR(IF($AE612&gt;$AE611,VLOOKUP($AC612+AO$1,STOCK!$F$10:$AB$209,16,0),IF($AE612=$AE611,(IF(BB611&gt;=1,BB611-COUNTIFS($AE611:$AE611,$AC612,AO611:AO611,$AI$1),0)),0)),0)</f>
        <v>0</v>
      </c>
      <c r="BC612" s="1">
        <f>IFERROR(IF($AE612&gt;$AE611,VLOOKUP($AC612+AP$1,STOCK!$F$10:$AB$209,16,0),IF($AE612=$AE611,(IF(BC611&gt;=1,BC611-COUNTIFS($AE611:$AE611,$AC612,AP611:AP611,$AI$1),0)),0)),0)</f>
        <v>0</v>
      </c>
      <c r="BD612" s="1">
        <f>IFERROR(IF($AE612&gt;$AE611,VLOOKUP($AC612+AQ$1,STOCK!$F$10:$AB$209,16,0),IF($AE612=$AE611,(IF(BD611&gt;=1,BD611-COUNTIFS($AE611:$AE611,$AC612,AQ611:AQ611,$AI$1),0)),0)),0)</f>
        <v>0</v>
      </c>
      <c r="BE612" s="1">
        <f>IFERROR(IF($AE612&gt;$AE611,VLOOKUP($AC612+AR$1,STOCK!$F$10:$AB$209,16,0),IF($AE612=$AE611,(IF(BE611&gt;=1,BE611-COUNTIFS($AE611:$AE611,$AC612,AR611:AR611,$AI$1),0)),0)),0)</f>
        <v>0</v>
      </c>
      <c r="BF612" s="1">
        <f>IFERROR(IF($AE612&gt;$AE611,VLOOKUP($AC612+AS$1,STOCK!$F$10:$AB$209,16,0),IF($AE612=$AE611,(IF(BF611&gt;=1,BF611-COUNTIFS($AE611:$AE611,$AC612,AS611:AS611,$AI$1),0)),0)),0)</f>
        <v>0</v>
      </c>
      <c r="BG612" s="1">
        <f>IFERROR(IF($AE612&gt;$AE611,VLOOKUP($AC612+AT$1,STOCK!$F$10:$AB$209,16,0),IF($AE612=$AE611,(IF(BG611&gt;=1,BG611-COUNTIFS($AE611:$AE611,$AC612,AT611:AT611,$AI$1),0)),0)),0)</f>
        <v>0</v>
      </c>
      <c r="BH612" s="1">
        <f>IFERROR(IF($AE612&gt;$AE611,VLOOKUP($AC612+AU$1,STOCK!$F$10:$AB$209,16,0),IF($AE612=$AE611,(IF(BH611&gt;=1,BH611-COUNTIFS($AE611:$AE611,$AC612,AU611:AU611,$AI$1),0)),0)),0)</f>
        <v>0</v>
      </c>
      <c r="BI612" s="1">
        <f>IFERROR(IF($AE612&gt;$AE611,VLOOKUP($AC612+AV$1,STOCK!$F$10:$AB$209,16,0),IF($AE612=$AE611,(IF(BI611&gt;=1,BI611-COUNTIFS($AE611:$AE611,$AC612,AV611:AV611,$AI$1),0)),0)),0)</f>
        <v>0</v>
      </c>
      <c r="BJ612" s="1">
        <f>IFERROR(IF($AE612&gt;$AE611,VLOOKUP($AC612+AW$1,STOCK!$F$10:$AB$209,16,0),IF($AE612=$AE611,(IF(BJ611&gt;=1,BJ611-COUNTIFS($AE611:$AE611,$AC612,AW611:AW611,$AI$1),0)),0)),0)</f>
        <v>0</v>
      </c>
      <c r="BK612" s="1">
        <f>IFERROR(IF($AE612&gt;$AE611,VLOOKUP($AC612+AX$1,STOCK!$F$10:$AB$209,16,0),IF($AE612=$AE611,(IF(BK611&gt;=1,BK611-COUNTIFS($AE611:$AE611,$AC612,AX611:AX611,$AI$1),0)),0)),0)</f>
        <v>0</v>
      </c>
      <c r="BL612" s="1">
        <f>IFERROR(IF($AE612&gt;$AE611,VLOOKUP($AC612+AL$1,STOCK!$F$10:$AB$209,17,0),IF($AE612=$AE611,(IF(BL611&gt;=1,BL611-COUNTIFS($AE611:$AE611,$AC612,AL611:AL611,$AI$2),0)),0)),0)</f>
        <v>0</v>
      </c>
      <c r="BM612" s="1">
        <f>IFERROR(IF($AE612&gt;$AE611,VLOOKUP($AC612+AM$1,STOCK!$F$10:$AB$209,17,0),IF($AE612=$AE611,(IF(BM611&gt;=1,BM611-COUNTIFS($AE611:$AE611,$AC612,AM611:AM611,$AI$2),0)),0)),0)</f>
        <v>0</v>
      </c>
      <c r="BN612" s="1">
        <f>IFERROR(IF($AE612&gt;$AE611,VLOOKUP($AC612+AN$1,STOCK!$F$10:$AB$209,17,0),IF($AE612=$AE611,(IF(BN611&gt;=1,BN611-COUNTIFS($AE611:$AE611,$AC612,AN611:AN611,$AI$2),0)),0)),0)</f>
        <v>0</v>
      </c>
      <c r="BO612" s="1">
        <f>IFERROR(IF($AE612&gt;$AE611,VLOOKUP($AC612+AO$1,STOCK!$F$10:$AB$209,17,0),IF($AE612=$AE611,(IF(BO611&gt;=1,BO611-COUNTIFS($AE611:$AE611,$AC612,AO611:AO611,$AI$2),0)),0)),0)</f>
        <v>0</v>
      </c>
      <c r="BP612" s="1">
        <f>IFERROR(IF($AE612&gt;$AE611,VLOOKUP($AC612+AP$1,STOCK!$F$10:$AB$209,17,0),IF($AE612=$AE611,(IF(BP611&gt;=1,BP611-COUNTIFS($AE611:$AE611,$AC612,AP611:AP611,$AI$2),0)),0)),0)</f>
        <v>0</v>
      </c>
      <c r="BQ612" s="1">
        <f>IFERROR(IF($AE612&gt;$AE611,VLOOKUP($AC612+AQ$1,STOCK!$F$10:$AB$209,17,0),IF($AE612=$AE611,(IF(BQ611&gt;=1,BQ611-COUNTIFS($AE611:$AE611,$AC612,AQ611:AQ611,$AI$2),0)),0)),0)</f>
        <v>0</v>
      </c>
      <c r="BR612" s="1">
        <f>IFERROR(IF($AE612&gt;$AE611,VLOOKUP($AC612+AR$1,STOCK!$F$10:$AB$209,17,0),IF($AE612=$AE611,(IF(BR611&gt;=1,BR611-COUNTIFS($AE611:$AE611,$AC612,AR611:AR611,$AI$2),0)),0)),0)</f>
        <v>0</v>
      </c>
      <c r="BS612" s="1">
        <f>IFERROR(IF($AE612&gt;$AE611,VLOOKUP($AC612+AS$1,STOCK!$F$10:$AB$209,17,0),IF($AE612=$AE611,(IF(BS611&gt;=1,BS611-COUNTIFS($AE611:$AE611,$AC612,AS611:AS611,$AI$2),0)),0)),0)</f>
        <v>0</v>
      </c>
      <c r="BT612" s="1">
        <f>IFERROR(IF($AE612&gt;$AE611,VLOOKUP($AC612+AT$1,STOCK!$F$10:$AB$209,17,0),IF($AE612=$AE611,(IF(BT611&gt;=1,BT611-COUNTIFS($AE611:$AE611,$AC612,AT611:AT611,$AI$2),0)),0)),0)</f>
        <v>0</v>
      </c>
      <c r="BU612" s="1">
        <f>IFERROR(IF($AE612&gt;$AE611,VLOOKUP($AC612+AU$1,STOCK!$F$10:$AB$209,17,0),IF($AE612=$AE611,(IF(BU611&gt;=1,BU611-COUNTIFS($AE611:$AE611,$AC612,AU611:AU611,$AI$2),0)),0)),0)</f>
        <v>0</v>
      </c>
      <c r="BV612" s="1">
        <f>IFERROR(IF($AE612&gt;$AE611,VLOOKUP($AC612+AV$1,STOCK!$F$10:$AB$209,17,0),IF($AE612=$AE611,(IF(BV611&gt;=1,BV611-COUNTIFS($AE611:$AE611,$AC612,AV611:AV611,$AI$2),0)),0)),0)</f>
        <v>0</v>
      </c>
      <c r="BW612" s="1">
        <f>IFERROR(IF($AE612&gt;$AE611,VLOOKUP($AC612+AW$1,STOCK!$F$10:$AB$209,17,0),IF($AE612=$AE611,(IF(BW611&gt;=1,BW611-COUNTIFS($AE611:$AE611,$AC612,AW611:AW611,$AI$2),0)),0)),0)</f>
        <v>0</v>
      </c>
      <c r="BX612" s="1">
        <f>IFERROR(IF($AE612&gt;$AE611,VLOOKUP($AC612+AX$1,STOCK!$F$10:$AB$209,17,0),IF($AE612=$AE611,(IF(BX611&gt;=1,BX611-COUNTIFS($AE611:$AE611,$AC612,AX611:AX611,$AI$2),0)),0)),0)</f>
        <v>0</v>
      </c>
    </row>
    <row r="613" spans="29:76" x14ac:dyDescent="0.25">
      <c r="AC613" s="1">
        <f t="shared" si="155"/>
        <v>0</v>
      </c>
      <c r="AD613" s="1">
        <f>IFERROR(IF(LEN(AK613)&gt;=1,VLOOKUP(HLOOKUP(AK613,PROFILE!$K$5:$V$8,4,0),PROFILE!$F$1:$G$3,2,0),0),0)</f>
        <v>0</v>
      </c>
      <c r="AE613" s="1">
        <f t="shared" si="156"/>
        <v>0</v>
      </c>
      <c r="AF613" s="1">
        <v>600</v>
      </c>
      <c r="AI613" s="1" t="str">
        <f>IFERROR(IF($AH613&gt;=1,VLOOKUP($AG613,STUDENT!$O$8:$Z$1507,3,0),""),"")</f>
        <v/>
      </c>
      <c r="AJ613" s="1" t="str">
        <f>IFERROR(IF($AH613&gt;=1,VLOOKUP($AG613,STUDENT!$O$8:$Z$1507,4,0),""),"")</f>
        <v/>
      </c>
      <c r="AK613" s="1" t="str">
        <f>IFERROR(IF($AH613&gt;=1,VLOOKUP($AG613,STUDENT!$O$8:$Z$1507,6,0),""),"")</f>
        <v/>
      </c>
      <c r="AL613" s="1" t="str">
        <f t="shared" si="157"/>
        <v/>
      </c>
      <c r="AM613" s="1" t="str">
        <f t="shared" si="158"/>
        <v/>
      </c>
      <c r="AN613" s="1" t="str">
        <f t="shared" si="159"/>
        <v/>
      </c>
      <c r="AO613" s="1" t="str">
        <f t="shared" si="160"/>
        <v/>
      </c>
      <c r="AP613" s="1" t="str">
        <f t="shared" si="161"/>
        <v/>
      </c>
      <c r="AQ613" s="1" t="str">
        <f t="shared" si="162"/>
        <v/>
      </c>
      <c r="AR613" s="1" t="str">
        <f t="shared" si="163"/>
        <v/>
      </c>
      <c r="AS613" s="1" t="str">
        <f t="shared" si="164"/>
        <v/>
      </c>
      <c r="AT613" s="1" t="str">
        <f t="shared" si="165"/>
        <v/>
      </c>
      <c r="AU613" s="1" t="str">
        <f t="shared" si="166"/>
        <v/>
      </c>
      <c r="AV613" s="1" t="str">
        <f t="shared" si="167"/>
        <v/>
      </c>
      <c r="AW613" s="1" t="str">
        <f t="shared" si="168"/>
        <v/>
      </c>
      <c r="AX613" s="1" t="str">
        <f t="shared" si="169"/>
        <v/>
      </c>
      <c r="AY613" s="1">
        <f>IFERROR(IF($AE613&gt;$AE612,VLOOKUP($AC613+AL$1,STOCK!$F$10:$AB$209,16,0),IF($AE613=$AE612,(IF(AY612&gt;=1,AY612-COUNTIFS($AE612:$AE612,$AC613,AL612:AL612,$AI$1),0)),0)),0)</f>
        <v>0</v>
      </c>
      <c r="AZ613" s="1">
        <f>IFERROR(IF($AE613&gt;$AE612,VLOOKUP($AC613+AM$1,STOCK!$F$10:$AB$209,16,0),IF($AE613=$AE612,(IF(AZ612&gt;=1,AZ612-COUNTIFS($AE612:$AE612,$AC613,AM612:AM612,$AI$1),0)),0)),0)</f>
        <v>0</v>
      </c>
      <c r="BA613" s="1">
        <f>IFERROR(IF($AE613&gt;$AE612,VLOOKUP($AC613+AN$1,STOCK!$F$10:$AB$209,16,0),IF($AE613=$AE612,(IF(BA612&gt;=1,BA612-COUNTIFS($AE612:$AE612,$AC613,AN612:AN612,$AI$1),0)),0)),0)</f>
        <v>0</v>
      </c>
      <c r="BB613" s="1">
        <f>IFERROR(IF($AE613&gt;$AE612,VLOOKUP($AC613+AO$1,STOCK!$F$10:$AB$209,16,0),IF($AE613=$AE612,(IF(BB612&gt;=1,BB612-COUNTIFS($AE612:$AE612,$AC613,AO612:AO612,$AI$1),0)),0)),0)</f>
        <v>0</v>
      </c>
      <c r="BC613" s="1">
        <f>IFERROR(IF($AE613&gt;$AE612,VLOOKUP($AC613+AP$1,STOCK!$F$10:$AB$209,16,0),IF($AE613=$AE612,(IF(BC612&gt;=1,BC612-COUNTIFS($AE612:$AE612,$AC613,AP612:AP612,$AI$1),0)),0)),0)</f>
        <v>0</v>
      </c>
      <c r="BD613" s="1">
        <f>IFERROR(IF($AE613&gt;$AE612,VLOOKUP($AC613+AQ$1,STOCK!$F$10:$AB$209,16,0),IF($AE613=$AE612,(IF(BD612&gt;=1,BD612-COUNTIFS($AE612:$AE612,$AC613,AQ612:AQ612,$AI$1),0)),0)),0)</f>
        <v>0</v>
      </c>
      <c r="BE613" s="1">
        <f>IFERROR(IF($AE613&gt;$AE612,VLOOKUP($AC613+AR$1,STOCK!$F$10:$AB$209,16,0),IF($AE613=$AE612,(IF(BE612&gt;=1,BE612-COUNTIFS($AE612:$AE612,$AC613,AR612:AR612,$AI$1),0)),0)),0)</f>
        <v>0</v>
      </c>
      <c r="BF613" s="1">
        <f>IFERROR(IF($AE613&gt;$AE612,VLOOKUP($AC613+AS$1,STOCK!$F$10:$AB$209,16,0),IF($AE613=$AE612,(IF(BF612&gt;=1,BF612-COUNTIFS($AE612:$AE612,$AC613,AS612:AS612,$AI$1),0)),0)),0)</f>
        <v>0</v>
      </c>
      <c r="BG613" s="1">
        <f>IFERROR(IF($AE613&gt;$AE612,VLOOKUP($AC613+AT$1,STOCK!$F$10:$AB$209,16,0),IF($AE613=$AE612,(IF(BG612&gt;=1,BG612-COUNTIFS($AE612:$AE612,$AC613,AT612:AT612,$AI$1),0)),0)),0)</f>
        <v>0</v>
      </c>
      <c r="BH613" s="1">
        <f>IFERROR(IF($AE613&gt;$AE612,VLOOKUP($AC613+AU$1,STOCK!$F$10:$AB$209,16,0),IF($AE613=$AE612,(IF(BH612&gt;=1,BH612-COUNTIFS($AE612:$AE612,$AC613,AU612:AU612,$AI$1),0)),0)),0)</f>
        <v>0</v>
      </c>
      <c r="BI613" s="1">
        <f>IFERROR(IF($AE613&gt;$AE612,VLOOKUP($AC613+AV$1,STOCK!$F$10:$AB$209,16,0),IF($AE613=$AE612,(IF(BI612&gt;=1,BI612-COUNTIFS($AE612:$AE612,$AC613,AV612:AV612,$AI$1),0)),0)),0)</f>
        <v>0</v>
      </c>
      <c r="BJ613" s="1">
        <f>IFERROR(IF($AE613&gt;$AE612,VLOOKUP($AC613+AW$1,STOCK!$F$10:$AB$209,16,0),IF($AE613=$AE612,(IF(BJ612&gt;=1,BJ612-COUNTIFS($AE612:$AE612,$AC613,AW612:AW612,$AI$1),0)),0)),0)</f>
        <v>0</v>
      </c>
      <c r="BK613" s="1">
        <f>IFERROR(IF($AE613&gt;$AE612,VLOOKUP($AC613+AX$1,STOCK!$F$10:$AB$209,16,0),IF($AE613=$AE612,(IF(BK612&gt;=1,BK612-COUNTIFS($AE612:$AE612,$AC613,AX612:AX612,$AI$1),0)),0)),0)</f>
        <v>0</v>
      </c>
      <c r="BL613" s="1">
        <f>IFERROR(IF($AE613&gt;$AE612,VLOOKUP($AC613+AL$1,STOCK!$F$10:$AB$209,17,0),IF($AE613=$AE612,(IF(BL612&gt;=1,BL612-COUNTIFS($AE612:$AE612,$AC613,AL612:AL612,$AI$2),0)),0)),0)</f>
        <v>0</v>
      </c>
      <c r="BM613" s="1">
        <f>IFERROR(IF($AE613&gt;$AE612,VLOOKUP($AC613+AM$1,STOCK!$F$10:$AB$209,17,0),IF($AE613=$AE612,(IF(BM612&gt;=1,BM612-COUNTIFS($AE612:$AE612,$AC613,AM612:AM612,$AI$2),0)),0)),0)</f>
        <v>0</v>
      </c>
      <c r="BN613" s="1">
        <f>IFERROR(IF($AE613&gt;$AE612,VLOOKUP($AC613+AN$1,STOCK!$F$10:$AB$209,17,0),IF($AE613=$AE612,(IF(BN612&gt;=1,BN612-COUNTIFS($AE612:$AE612,$AC613,AN612:AN612,$AI$2),0)),0)),0)</f>
        <v>0</v>
      </c>
      <c r="BO613" s="1">
        <f>IFERROR(IF($AE613&gt;$AE612,VLOOKUP($AC613+AO$1,STOCK!$F$10:$AB$209,17,0),IF($AE613=$AE612,(IF(BO612&gt;=1,BO612-COUNTIFS($AE612:$AE612,$AC613,AO612:AO612,$AI$2),0)),0)),0)</f>
        <v>0</v>
      </c>
      <c r="BP613" s="1">
        <f>IFERROR(IF($AE613&gt;$AE612,VLOOKUP($AC613+AP$1,STOCK!$F$10:$AB$209,17,0),IF($AE613=$AE612,(IF(BP612&gt;=1,BP612-COUNTIFS($AE612:$AE612,$AC613,AP612:AP612,$AI$2),0)),0)),0)</f>
        <v>0</v>
      </c>
      <c r="BQ613" s="1">
        <f>IFERROR(IF($AE613&gt;$AE612,VLOOKUP($AC613+AQ$1,STOCK!$F$10:$AB$209,17,0),IF($AE613=$AE612,(IF(BQ612&gt;=1,BQ612-COUNTIFS($AE612:$AE612,$AC613,AQ612:AQ612,$AI$2),0)),0)),0)</f>
        <v>0</v>
      </c>
      <c r="BR613" s="1">
        <f>IFERROR(IF($AE613&gt;$AE612,VLOOKUP($AC613+AR$1,STOCK!$F$10:$AB$209,17,0),IF($AE613=$AE612,(IF(BR612&gt;=1,BR612-COUNTIFS($AE612:$AE612,$AC613,AR612:AR612,$AI$2),0)),0)),0)</f>
        <v>0</v>
      </c>
      <c r="BS613" s="1">
        <f>IFERROR(IF($AE613&gt;$AE612,VLOOKUP($AC613+AS$1,STOCK!$F$10:$AB$209,17,0),IF($AE613=$AE612,(IF(BS612&gt;=1,BS612-COUNTIFS($AE612:$AE612,$AC613,AS612:AS612,$AI$2),0)),0)),0)</f>
        <v>0</v>
      </c>
      <c r="BT613" s="1">
        <f>IFERROR(IF($AE613&gt;$AE612,VLOOKUP($AC613+AT$1,STOCK!$F$10:$AB$209,17,0),IF($AE613=$AE612,(IF(BT612&gt;=1,BT612-COUNTIFS($AE612:$AE612,$AC613,AT612:AT612,$AI$2),0)),0)),0)</f>
        <v>0</v>
      </c>
      <c r="BU613" s="1">
        <f>IFERROR(IF($AE613&gt;$AE612,VLOOKUP($AC613+AU$1,STOCK!$F$10:$AB$209,17,0),IF($AE613=$AE612,(IF(BU612&gt;=1,BU612-COUNTIFS($AE612:$AE612,$AC613,AU612:AU612,$AI$2),0)),0)),0)</f>
        <v>0</v>
      </c>
      <c r="BV613" s="1">
        <f>IFERROR(IF($AE613&gt;$AE612,VLOOKUP($AC613+AV$1,STOCK!$F$10:$AB$209,17,0),IF($AE613=$AE612,(IF(BV612&gt;=1,BV612-COUNTIFS($AE612:$AE612,$AC613,AV612:AV612,$AI$2),0)),0)),0)</f>
        <v>0</v>
      </c>
      <c r="BW613" s="1">
        <f>IFERROR(IF($AE613&gt;$AE612,VLOOKUP($AC613+AW$1,STOCK!$F$10:$AB$209,17,0),IF($AE613=$AE612,(IF(BW612&gt;=1,BW612-COUNTIFS($AE612:$AE612,$AC613,AW612:AW612,$AI$2),0)),0)),0)</f>
        <v>0</v>
      </c>
      <c r="BX613" s="1">
        <f>IFERROR(IF($AE613&gt;$AE612,VLOOKUP($AC613+AX$1,STOCK!$F$10:$AB$209,17,0),IF($AE613=$AE612,(IF(BX612&gt;=1,BX612-COUNTIFS($AE612:$AE612,$AC613,AX612:AX612,$AI$2),0)),0)),0)</f>
        <v>0</v>
      </c>
    </row>
    <row r="614" spans="29:76" x14ac:dyDescent="0.25">
      <c r="AC614" s="1">
        <f t="shared" si="155"/>
        <v>0</v>
      </c>
      <c r="AD614" s="1">
        <f>IFERROR(IF(LEN(AK614)&gt;=1,VLOOKUP(HLOOKUP(AK614,PROFILE!$K$5:$V$8,4,0),PROFILE!$F$1:$G$3,2,0),0),0)</f>
        <v>0</v>
      </c>
      <c r="AE614" s="1">
        <f t="shared" si="156"/>
        <v>0</v>
      </c>
      <c r="AF614" s="1">
        <v>601</v>
      </c>
      <c r="AI614" s="1" t="str">
        <f>IFERROR(IF($AH614&gt;=1,VLOOKUP($AG614,STUDENT!$O$8:$Z$1507,3,0),""),"")</f>
        <v/>
      </c>
      <c r="AJ614" s="1" t="str">
        <f>IFERROR(IF($AH614&gt;=1,VLOOKUP($AG614,STUDENT!$O$8:$Z$1507,4,0),""),"")</f>
        <v/>
      </c>
      <c r="AK614" s="1" t="str">
        <f>IFERROR(IF($AH614&gt;=1,VLOOKUP($AG614,STUDENT!$O$8:$Z$1507,6,0),""),"")</f>
        <v/>
      </c>
      <c r="AL614" s="1" t="str">
        <f t="shared" si="157"/>
        <v/>
      </c>
      <c r="AM614" s="1" t="str">
        <f t="shared" si="158"/>
        <v/>
      </c>
      <c r="AN614" s="1" t="str">
        <f t="shared" si="159"/>
        <v/>
      </c>
      <c r="AO614" s="1" t="str">
        <f t="shared" si="160"/>
        <v/>
      </c>
      <c r="AP614" s="1" t="str">
        <f t="shared" si="161"/>
        <v/>
      </c>
      <c r="AQ614" s="1" t="str">
        <f t="shared" si="162"/>
        <v/>
      </c>
      <c r="AR614" s="1" t="str">
        <f t="shared" si="163"/>
        <v/>
      </c>
      <c r="AS614" s="1" t="str">
        <f t="shared" si="164"/>
        <v/>
      </c>
      <c r="AT614" s="1" t="str">
        <f t="shared" si="165"/>
        <v/>
      </c>
      <c r="AU614" s="1" t="str">
        <f t="shared" si="166"/>
        <v/>
      </c>
      <c r="AV614" s="1" t="str">
        <f t="shared" si="167"/>
        <v/>
      </c>
      <c r="AW614" s="1" t="str">
        <f t="shared" si="168"/>
        <v/>
      </c>
      <c r="AX614" s="1" t="str">
        <f t="shared" si="169"/>
        <v/>
      </c>
      <c r="AY614" s="1">
        <f>IFERROR(IF($AE614&gt;$AE613,VLOOKUP($AC614+AL$1,STOCK!$F$10:$AB$209,16,0),IF($AE614=$AE613,(IF(AY613&gt;=1,AY613-COUNTIFS($AE613:$AE613,$AC614,AL613:AL613,$AI$1),0)),0)),0)</f>
        <v>0</v>
      </c>
      <c r="AZ614" s="1">
        <f>IFERROR(IF($AE614&gt;$AE613,VLOOKUP($AC614+AM$1,STOCK!$F$10:$AB$209,16,0),IF($AE614=$AE613,(IF(AZ613&gt;=1,AZ613-COUNTIFS($AE613:$AE613,$AC614,AM613:AM613,$AI$1),0)),0)),0)</f>
        <v>0</v>
      </c>
      <c r="BA614" s="1">
        <f>IFERROR(IF($AE614&gt;$AE613,VLOOKUP($AC614+AN$1,STOCK!$F$10:$AB$209,16,0),IF($AE614=$AE613,(IF(BA613&gt;=1,BA613-COUNTIFS($AE613:$AE613,$AC614,AN613:AN613,$AI$1),0)),0)),0)</f>
        <v>0</v>
      </c>
      <c r="BB614" s="1">
        <f>IFERROR(IF($AE614&gt;$AE613,VLOOKUP($AC614+AO$1,STOCK!$F$10:$AB$209,16,0),IF($AE614=$AE613,(IF(BB613&gt;=1,BB613-COUNTIFS($AE613:$AE613,$AC614,AO613:AO613,$AI$1),0)),0)),0)</f>
        <v>0</v>
      </c>
      <c r="BC614" s="1">
        <f>IFERROR(IF($AE614&gt;$AE613,VLOOKUP($AC614+AP$1,STOCK!$F$10:$AB$209,16,0),IF($AE614=$AE613,(IF(BC613&gt;=1,BC613-COUNTIFS($AE613:$AE613,$AC614,AP613:AP613,$AI$1),0)),0)),0)</f>
        <v>0</v>
      </c>
      <c r="BD614" s="1">
        <f>IFERROR(IF($AE614&gt;$AE613,VLOOKUP($AC614+AQ$1,STOCK!$F$10:$AB$209,16,0),IF($AE614=$AE613,(IF(BD613&gt;=1,BD613-COUNTIFS($AE613:$AE613,$AC614,AQ613:AQ613,$AI$1),0)),0)),0)</f>
        <v>0</v>
      </c>
      <c r="BE614" s="1">
        <f>IFERROR(IF($AE614&gt;$AE613,VLOOKUP($AC614+AR$1,STOCK!$F$10:$AB$209,16,0),IF($AE614=$AE613,(IF(BE613&gt;=1,BE613-COUNTIFS($AE613:$AE613,$AC614,AR613:AR613,$AI$1),0)),0)),0)</f>
        <v>0</v>
      </c>
      <c r="BF614" s="1">
        <f>IFERROR(IF($AE614&gt;$AE613,VLOOKUP($AC614+AS$1,STOCK!$F$10:$AB$209,16,0),IF($AE614=$AE613,(IF(BF613&gt;=1,BF613-COUNTIFS($AE613:$AE613,$AC614,AS613:AS613,$AI$1),0)),0)),0)</f>
        <v>0</v>
      </c>
      <c r="BG614" s="1">
        <f>IFERROR(IF($AE614&gt;$AE613,VLOOKUP($AC614+AT$1,STOCK!$F$10:$AB$209,16,0),IF($AE614=$AE613,(IF(BG613&gt;=1,BG613-COUNTIFS($AE613:$AE613,$AC614,AT613:AT613,$AI$1),0)),0)),0)</f>
        <v>0</v>
      </c>
      <c r="BH614" s="1">
        <f>IFERROR(IF($AE614&gt;$AE613,VLOOKUP($AC614+AU$1,STOCK!$F$10:$AB$209,16,0),IF($AE614=$AE613,(IF(BH613&gt;=1,BH613-COUNTIFS($AE613:$AE613,$AC614,AU613:AU613,$AI$1),0)),0)),0)</f>
        <v>0</v>
      </c>
      <c r="BI614" s="1">
        <f>IFERROR(IF($AE614&gt;$AE613,VLOOKUP($AC614+AV$1,STOCK!$F$10:$AB$209,16,0),IF($AE614=$AE613,(IF(BI613&gt;=1,BI613-COUNTIFS($AE613:$AE613,$AC614,AV613:AV613,$AI$1),0)),0)),0)</f>
        <v>0</v>
      </c>
      <c r="BJ614" s="1">
        <f>IFERROR(IF($AE614&gt;$AE613,VLOOKUP($AC614+AW$1,STOCK!$F$10:$AB$209,16,0),IF($AE614=$AE613,(IF(BJ613&gt;=1,BJ613-COUNTIFS($AE613:$AE613,$AC614,AW613:AW613,$AI$1),0)),0)),0)</f>
        <v>0</v>
      </c>
      <c r="BK614" s="1">
        <f>IFERROR(IF($AE614&gt;$AE613,VLOOKUP($AC614+AX$1,STOCK!$F$10:$AB$209,16,0),IF($AE614=$AE613,(IF(BK613&gt;=1,BK613-COUNTIFS($AE613:$AE613,$AC614,AX613:AX613,$AI$1),0)),0)),0)</f>
        <v>0</v>
      </c>
      <c r="BL614" s="1">
        <f>IFERROR(IF($AE614&gt;$AE613,VLOOKUP($AC614+AL$1,STOCK!$F$10:$AB$209,17,0),IF($AE614=$AE613,(IF(BL613&gt;=1,BL613-COUNTIFS($AE613:$AE613,$AC614,AL613:AL613,$AI$2),0)),0)),0)</f>
        <v>0</v>
      </c>
      <c r="BM614" s="1">
        <f>IFERROR(IF($AE614&gt;$AE613,VLOOKUP($AC614+AM$1,STOCK!$F$10:$AB$209,17,0),IF($AE614=$AE613,(IF(BM613&gt;=1,BM613-COUNTIFS($AE613:$AE613,$AC614,AM613:AM613,$AI$2),0)),0)),0)</f>
        <v>0</v>
      </c>
      <c r="BN614" s="1">
        <f>IFERROR(IF($AE614&gt;$AE613,VLOOKUP($AC614+AN$1,STOCK!$F$10:$AB$209,17,0),IF($AE614=$AE613,(IF(BN613&gt;=1,BN613-COUNTIFS($AE613:$AE613,$AC614,AN613:AN613,$AI$2),0)),0)),0)</f>
        <v>0</v>
      </c>
      <c r="BO614" s="1">
        <f>IFERROR(IF($AE614&gt;$AE613,VLOOKUP($AC614+AO$1,STOCK!$F$10:$AB$209,17,0),IF($AE614=$AE613,(IF(BO613&gt;=1,BO613-COUNTIFS($AE613:$AE613,$AC614,AO613:AO613,$AI$2),0)),0)),0)</f>
        <v>0</v>
      </c>
      <c r="BP614" s="1">
        <f>IFERROR(IF($AE614&gt;$AE613,VLOOKUP($AC614+AP$1,STOCK!$F$10:$AB$209,17,0),IF($AE614=$AE613,(IF(BP613&gt;=1,BP613-COUNTIFS($AE613:$AE613,$AC614,AP613:AP613,$AI$2),0)),0)),0)</f>
        <v>0</v>
      </c>
      <c r="BQ614" s="1">
        <f>IFERROR(IF($AE614&gt;$AE613,VLOOKUP($AC614+AQ$1,STOCK!$F$10:$AB$209,17,0),IF($AE614=$AE613,(IF(BQ613&gt;=1,BQ613-COUNTIFS($AE613:$AE613,$AC614,AQ613:AQ613,$AI$2),0)),0)),0)</f>
        <v>0</v>
      </c>
      <c r="BR614" s="1">
        <f>IFERROR(IF($AE614&gt;$AE613,VLOOKUP($AC614+AR$1,STOCK!$F$10:$AB$209,17,0),IF($AE614=$AE613,(IF(BR613&gt;=1,BR613-COUNTIFS($AE613:$AE613,$AC614,AR613:AR613,$AI$2),0)),0)),0)</f>
        <v>0</v>
      </c>
      <c r="BS614" s="1">
        <f>IFERROR(IF($AE614&gt;$AE613,VLOOKUP($AC614+AS$1,STOCK!$F$10:$AB$209,17,0),IF($AE614=$AE613,(IF(BS613&gt;=1,BS613-COUNTIFS($AE613:$AE613,$AC614,AS613:AS613,$AI$2),0)),0)),0)</f>
        <v>0</v>
      </c>
      <c r="BT614" s="1">
        <f>IFERROR(IF($AE614&gt;$AE613,VLOOKUP($AC614+AT$1,STOCK!$F$10:$AB$209,17,0),IF($AE614=$AE613,(IF(BT613&gt;=1,BT613-COUNTIFS($AE613:$AE613,$AC614,AT613:AT613,$AI$2),0)),0)),0)</f>
        <v>0</v>
      </c>
      <c r="BU614" s="1">
        <f>IFERROR(IF($AE614&gt;$AE613,VLOOKUP($AC614+AU$1,STOCK!$F$10:$AB$209,17,0),IF($AE614=$AE613,(IF(BU613&gt;=1,BU613-COUNTIFS($AE613:$AE613,$AC614,AU613:AU613,$AI$2),0)),0)),0)</f>
        <v>0</v>
      </c>
      <c r="BV614" s="1">
        <f>IFERROR(IF($AE614&gt;$AE613,VLOOKUP($AC614+AV$1,STOCK!$F$10:$AB$209,17,0),IF($AE614=$AE613,(IF(BV613&gt;=1,BV613-COUNTIFS($AE613:$AE613,$AC614,AV613:AV613,$AI$2),0)),0)),0)</f>
        <v>0</v>
      </c>
      <c r="BW614" s="1">
        <f>IFERROR(IF($AE614&gt;$AE613,VLOOKUP($AC614+AW$1,STOCK!$F$10:$AB$209,17,0),IF($AE614=$AE613,(IF(BW613&gt;=1,BW613-COUNTIFS($AE613:$AE613,$AC614,AW613:AW613,$AI$2),0)),0)),0)</f>
        <v>0</v>
      </c>
      <c r="BX614" s="1">
        <f>IFERROR(IF($AE614&gt;$AE613,VLOOKUP($AC614+AX$1,STOCK!$F$10:$AB$209,17,0),IF($AE614=$AE613,(IF(BX613&gt;=1,BX613-COUNTIFS($AE613:$AE613,$AC614,AX613:AX613,$AI$2),0)),0)),0)</f>
        <v>0</v>
      </c>
    </row>
    <row r="615" spans="29:76" x14ac:dyDescent="0.25">
      <c r="AC615" s="1">
        <f t="shared" si="155"/>
        <v>0</v>
      </c>
      <c r="AD615" s="1">
        <f>IFERROR(IF(LEN(AK615)&gt;=1,VLOOKUP(HLOOKUP(AK615,PROFILE!$K$5:$V$8,4,0),PROFILE!$F$1:$G$3,2,0),0),0)</f>
        <v>0</v>
      </c>
      <c r="AE615" s="1">
        <f t="shared" si="156"/>
        <v>0</v>
      </c>
      <c r="AF615" s="1">
        <v>602</v>
      </c>
      <c r="AI615" s="1" t="str">
        <f>IFERROR(IF($AH615&gt;=1,VLOOKUP($AG615,STUDENT!$O$8:$Z$1507,3,0),""),"")</f>
        <v/>
      </c>
      <c r="AJ615" s="1" t="str">
        <f>IFERROR(IF($AH615&gt;=1,VLOOKUP($AG615,STUDENT!$O$8:$Z$1507,4,0),""),"")</f>
        <v/>
      </c>
      <c r="AK615" s="1" t="str">
        <f>IFERROR(IF($AH615&gt;=1,VLOOKUP($AG615,STUDENT!$O$8:$Z$1507,6,0),""),"")</f>
        <v/>
      </c>
      <c r="AL615" s="1" t="str">
        <f t="shared" si="157"/>
        <v/>
      </c>
      <c r="AM615" s="1" t="str">
        <f t="shared" si="158"/>
        <v/>
      </c>
      <c r="AN615" s="1" t="str">
        <f t="shared" si="159"/>
        <v/>
      </c>
      <c r="AO615" s="1" t="str">
        <f t="shared" si="160"/>
        <v/>
      </c>
      <c r="AP615" s="1" t="str">
        <f t="shared" si="161"/>
        <v/>
      </c>
      <c r="AQ615" s="1" t="str">
        <f t="shared" si="162"/>
        <v/>
      </c>
      <c r="AR615" s="1" t="str">
        <f t="shared" si="163"/>
        <v/>
      </c>
      <c r="AS615" s="1" t="str">
        <f t="shared" si="164"/>
        <v/>
      </c>
      <c r="AT615" s="1" t="str">
        <f t="shared" si="165"/>
        <v/>
      </c>
      <c r="AU615" s="1" t="str">
        <f t="shared" si="166"/>
        <v/>
      </c>
      <c r="AV615" s="1" t="str">
        <f t="shared" si="167"/>
        <v/>
      </c>
      <c r="AW615" s="1" t="str">
        <f t="shared" si="168"/>
        <v/>
      </c>
      <c r="AX615" s="1" t="str">
        <f t="shared" si="169"/>
        <v/>
      </c>
      <c r="AY615" s="1">
        <f>IFERROR(IF($AE615&gt;$AE614,VLOOKUP($AC615+AL$1,STOCK!$F$10:$AB$209,16,0),IF($AE615=$AE614,(IF(AY614&gt;=1,AY614-COUNTIFS($AE614:$AE614,$AC615,AL614:AL614,$AI$1),0)),0)),0)</f>
        <v>0</v>
      </c>
      <c r="AZ615" s="1">
        <f>IFERROR(IF($AE615&gt;$AE614,VLOOKUP($AC615+AM$1,STOCK!$F$10:$AB$209,16,0),IF($AE615=$AE614,(IF(AZ614&gt;=1,AZ614-COUNTIFS($AE614:$AE614,$AC615,AM614:AM614,$AI$1),0)),0)),0)</f>
        <v>0</v>
      </c>
      <c r="BA615" s="1">
        <f>IFERROR(IF($AE615&gt;$AE614,VLOOKUP($AC615+AN$1,STOCK!$F$10:$AB$209,16,0),IF($AE615=$AE614,(IF(BA614&gt;=1,BA614-COUNTIFS($AE614:$AE614,$AC615,AN614:AN614,$AI$1),0)),0)),0)</f>
        <v>0</v>
      </c>
      <c r="BB615" s="1">
        <f>IFERROR(IF($AE615&gt;$AE614,VLOOKUP($AC615+AO$1,STOCK!$F$10:$AB$209,16,0),IF($AE615=$AE614,(IF(BB614&gt;=1,BB614-COUNTIFS($AE614:$AE614,$AC615,AO614:AO614,$AI$1),0)),0)),0)</f>
        <v>0</v>
      </c>
      <c r="BC615" s="1">
        <f>IFERROR(IF($AE615&gt;$AE614,VLOOKUP($AC615+AP$1,STOCK!$F$10:$AB$209,16,0),IF($AE615=$AE614,(IF(BC614&gt;=1,BC614-COUNTIFS($AE614:$AE614,$AC615,AP614:AP614,$AI$1),0)),0)),0)</f>
        <v>0</v>
      </c>
      <c r="BD615" s="1">
        <f>IFERROR(IF($AE615&gt;$AE614,VLOOKUP($AC615+AQ$1,STOCK!$F$10:$AB$209,16,0),IF($AE615=$AE614,(IF(BD614&gt;=1,BD614-COUNTIFS($AE614:$AE614,$AC615,AQ614:AQ614,$AI$1),0)),0)),0)</f>
        <v>0</v>
      </c>
      <c r="BE615" s="1">
        <f>IFERROR(IF($AE615&gt;$AE614,VLOOKUP($AC615+AR$1,STOCK!$F$10:$AB$209,16,0),IF($AE615=$AE614,(IF(BE614&gt;=1,BE614-COUNTIFS($AE614:$AE614,$AC615,AR614:AR614,$AI$1),0)),0)),0)</f>
        <v>0</v>
      </c>
      <c r="BF615" s="1">
        <f>IFERROR(IF($AE615&gt;$AE614,VLOOKUP($AC615+AS$1,STOCK!$F$10:$AB$209,16,0),IF($AE615=$AE614,(IF(BF614&gt;=1,BF614-COUNTIFS($AE614:$AE614,$AC615,AS614:AS614,$AI$1),0)),0)),0)</f>
        <v>0</v>
      </c>
      <c r="BG615" s="1">
        <f>IFERROR(IF($AE615&gt;$AE614,VLOOKUP($AC615+AT$1,STOCK!$F$10:$AB$209,16,0),IF($AE615=$AE614,(IF(BG614&gt;=1,BG614-COUNTIFS($AE614:$AE614,$AC615,AT614:AT614,$AI$1),0)),0)),0)</f>
        <v>0</v>
      </c>
      <c r="BH615" s="1">
        <f>IFERROR(IF($AE615&gt;$AE614,VLOOKUP($AC615+AU$1,STOCK!$F$10:$AB$209,16,0),IF($AE615=$AE614,(IF(BH614&gt;=1,BH614-COUNTIFS($AE614:$AE614,$AC615,AU614:AU614,$AI$1),0)),0)),0)</f>
        <v>0</v>
      </c>
      <c r="BI615" s="1">
        <f>IFERROR(IF($AE615&gt;$AE614,VLOOKUP($AC615+AV$1,STOCK!$F$10:$AB$209,16,0),IF($AE615=$AE614,(IF(BI614&gt;=1,BI614-COUNTIFS($AE614:$AE614,$AC615,AV614:AV614,$AI$1),0)),0)),0)</f>
        <v>0</v>
      </c>
      <c r="BJ615" s="1">
        <f>IFERROR(IF($AE615&gt;$AE614,VLOOKUP($AC615+AW$1,STOCK!$F$10:$AB$209,16,0),IF($AE615=$AE614,(IF(BJ614&gt;=1,BJ614-COUNTIFS($AE614:$AE614,$AC615,AW614:AW614,$AI$1),0)),0)),0)</f>
        <v>0</v>
      </c>
      <c r="BK615" s="1">
        <f>IFERROR(IF($AE615&gt;$AE614,VLOOKUP($AC615+AX$1,STOCK!$F$10:$AB$209,16,0),IF($AE615=$AE614,(IF(BK614&gt;=1,BK614-COUNTIFS($AE614:$AE614,$AC615,AX614:AX614,$AI$1),0)),0)),0)</f>
        <v>0</v>
      </c>
      <c r="BL615" s="1">
        <f>IFERROR(IF($AE615&gt;$AE614,VLOOKUP($AC615+AL$1,STOCK!$F$10:$AB$209,17,0),IF($AE615=$AE614,(IF(BL614&gt;=1,BL614-COUNTIFS($AE614:$AE614,$AC615,AL614:AL614,$AI$2),0)),0)),0)</f>
        <v>0</v>
      </c>
      <c r="BM615" s="1">
        <f>IFERROR(IF($AE615&gt;$AE614,VLOOKUP($AC615+AM$1,STOCK!$F$10:$AB$209,17,0),IF($AE615=$AE614,(IF(BM614&gt;=1,BM614-COUNTIFS($AE614:$AE614,$AC615,AM614:AM614,$AI$2),0)),0)),0)</f>
        <v>0</v>
      </c>
      <c r="BN615" s="1">
        <f>IFERROR(IF($AE615&gt;$AE614,VLOOKUP($AC615+AN$1,STOCK!$F$10:$AB$209,17,0),IF($AE615=$AE614,(IF(BN614&gt;=1,BN614-COUNTIFS($AE614:$AE614,$AC615,AN614:AN614,$AI$2),0)),0)),0)</f>
        <v>0</v>
      </c>
      <c r="BO615" s="1">
        <f>IFERROR(IF($AE615&gt;$AE614,VLOOKUP($AC615+AO$1,STOCK!$F$10:$AB$209,17,0),IF($AE615=$AE614,(IF(BO614&gt;=1,BO614-COUNTIFS($AE614:$AE614,$AC615,AO614:AO614,$AI$2),0)),0)),0)</f>
        <v>0</v>
      </c>
      <c r="BP615" s="1">
        <f>IFERROR(IF($AE615&gt;$AE614,VLOOKUP($AC615+AP$1,STOCK!$F$10:$AB$209,17,0),IF($AE615=$AE614,(IF(BP614&gt;=1,BP614-COUNTIFS($AE614:$AE614,$AC615,AP614:AP614,$AI$2),0)),0)),0)</f>
        <v>0</v>
      </c>
      <c r="BQ615" s="1">
        <f>IFERROR(IF($AE615&gt;$AE614,VLOOKUP($AC615+AQ$1,STOCK!$F$10:$AB$209,17,0),IF($AE615=$AE614,(IF(BQ614&gt;=1,BQ614-COUNTIFS($AE614:$AE614,$AC615,AQ614:AQ614,$AI$2),0)),0)),0)</f>
        <v>0</v>
      </c>
      <c r="BR615" s="1">
        <f>IFERROR(IF($AE615&gt;$AE614,VLOOKUP($AC615+AR$1,STOCK!$F$10:$AB$209,17,0),IF($AE615=$AE614,(IF(BR614&gt;=1,BR614-COUNTIFS($AE614:$AE614,$AC615,AR614:AR614,$AI$2),0)),0)),0)</f>
        <v>0</v>
      </c>
      <c r="BS615" s="1">
        <f>IFERROR(IF($AE615&gt;$AE614,VLOOKUP($AC615+AS$1,STOCK!$F$10:$AB$209,17,0),IF($AE615=$AE614,(IF(BS614&gt;=1,BS614-COUNTIFS($AE614:$AE614,$AC615,AS614:AS614,$AI$2),0)),0)),0)</f>
        <v>0</v>
      </c>
      <c r="BT615" s="1">
        <f>IFERROR(IF($AE615&gt;$AE614,VLOOKUP($AC615+AT$1,STOCK!$F$10:$AB$209,17,0),IF($AE615=$AE614,(IF(BT614&gt;=1,BT614-COUNTIFS($AE614:$AE614,$AC615,AT614:AT614,$AI$2),0)),0)),0)</f>
        <v>0</v>
      </c>
      <c r="BU615" s="1">
        <f>IFERROR(IF($AE615&gt;$AE614,VLOOKUP($AC615+AU$1,STOCK!$F$10:$AB$209,17,0),IF($AE615=$AE614,(IF(BU614&gt;=1,BU614-COUNTIFS($AE614:$AE614,$AC615,AU614:AU614,$AI$2),0)),0)),0)</f>
        <v>0</v>
      </c>
      <c r="BV615" s="1">
        <f>IFERROR(IF($AE615&gt;$AE614,VLOOKUP($AC615+AV$1,STOCK!$F$10:$AB$209,17,0),IF($AE615=$AE614,(IF(BV614&gt;=1,BV614-COUNTIFS($AE614:$AE614,$AC615,AV614:AV614,$AI$2),0)),0)),0)</f>
        <v>0</v>
      </c>
      <c r="BW615" s="1">
        <f>IFERROR(IF($AE615&gt;$AE614,VLOOKUP($AC615+AW$1,STOCK!$F$10:$AB$209,17,0),IF($AE615=$AE614,(IF(BW614&gt;=1,BW614-COUNTIFS($AE614:$AE614,$AC615,AW614:AW614,$AI$2),0)),0)),0)</f>
        <v>0</v>
      </c>
      <c r="BX615" s="1">
        <f>IFERROR(IF($AE615&gt;$AE614,VLOOKUP($AC615+AX$1,STOCK!$F$10:$AB$209,17,0),IF($AE615=$AE614,(IF(BX614&gt;=1,BX614-COUNTIFS($AE614:$AE614,$AC615,AX614:AX614,$AI$2),0)),0)),0)</f>
        <v>0</v>
      </c>
    </row>
    <row r="616" spans="29:76" x14ac:dyDescent="0.25">
      <c r="AC616" s="1">
        <f t="shared" si="155"/>
        <v>0</v>
      </c>
      <c r="AD616" s="1">
        <f>IFERROR(IF(LEN(AK616)&gt;=1,VLOOKUP(HLOOKUP(AK616,PROFILE!$K$5:$V$8,4,0),PROFILE!$F$1:$G$3,2,0),0),0)</f>
        <v>0</v>
      </c>
      <c r="AE616" s="1">
        <f t="shared" si="156"/>
        <v>0</v>
      </c>
      <c r="AF616" s="1">
        <v>603</v>
      </c>
      <c r="AI616" s="1" t="str">
        <f>IFERROR(IF($AH616&gt;=1,VLOOKUP($AG616,STUDENT!$O$8:$Z$1507,3,0),""),"")</f>
        <v/>
      </c>
      <c r="AJ616" s="1" t="str">
        <f>IFERROR(IF($AH616&gt;=1,VLOOKUP($AG616,STUDENT!$O$8:$Z$1507,4,0),""),"")</f>
        <v/>
      </c>
      <c r="AK616" s="1" t="str">
        <f>IFERROR(IF($AH616&gt;=1,VLOOKUP($AG616,STUDENT!$O$8:$Z$1507,6,0),""),"")</f>
        <v/>
      </c>
      <c r="AL616" s="1" t="str">
        <f t="shared" si="157"/>
        <v/>
      </c>
      <c r="AM616" s="1" t="str">
        <f t="shared" si="158"/>
        <v/>
      </c>
      <c r="AN616" s="1" t="str">
        <f t="shared" si="159"/>
        <v/>
      </c>
      <c r="AO616" s="1" t="str">
        <f t="shared" si="160"/>
        <v/>
      </c>
      <c r="AP616" s="1" t="str">
        <f t="shared" si="161"/>
        <v/>
      </c>
      <c r="AQ616" s="1" t="str">
        <f t="shared" si="162"/>
        <v/>
      </c>
      <c r="AR616" s="1" t="str">
        <f t="shared" si="163"/>
        <v/>
      </c>
      <c r="AS616" s="1" t="str">
        <f t="shared" si="164"/>
        <v/>
      </c>
      <c r="AT616" s="1" t="str">
        <f t="shared" si="165"/>
        <v/>
      </c>
      <c r="AU616" s="1" t="str">
        <f t="shared" si="166"/>
        <v/>
      </c>
      <c r="AV616" s="1" t="str">
        <f t="shared" si="167"/>
        <v/>
      </c>
      <c r="AW616" s="1" t="str">
        <f t="shared" si="168"/>
        <v/>
      </c>
      <c r="AX616" s="1" t="str">
        <f t="shared" si="169"/>
        <v/>
      </c>
      <c r="AY616" s="1">
        <f>IFERROR(IF($AE616&gt;$AE615,VLOOKUP($AC616+AL$1,STOCK!$F$10:$AB$209,16,0),IF($AE616=$AE615,(IF(AY615&gt;=1,AY615-COUNTIFS($AE615:$AE615,$AC616,AL615:AL615,$AI$1),0)),0)),0)</f>
        <v>0</v>
      </c>
      <c r="AZ616" s="1">
        <f>IFERROR(IF($AE616&gt;$AE615,VLOOKUP($AC616+AM$1,STOCK!$F$10:$AB$209,16,0),IF($AE616=$AE615,(IF(AZ615&gt;=1,AZ615-COUNTIFS($AE615:$AE615,$AC616,AM615:AM615,$AI$1),0)),0)),0)</f>
        <v>0</v>
      </c>
      <c r="BA616" s="1">
        <f>IFERROR(IF($AE616&gt;$AE615,VLOOKUP($AC616+AN$1,STOCK!$F$10:$AB$209,16,0),IF($AE616=$AE615,(IF(BA615&gt;=1,BA615-COUNTIFS($AE615:$AE615,$AC616,AN615:AN615,$AI$1),0)),0)),0)</f>
        <v>0</v>
      </c>
      <c r="BB616" s="1">
        <f>IFERROR(IF($AE616&gt;$AE615,VLOOKUP($AC616+AO$1,STOCK!$F$10:$AB$209,16,0),IF($AE616=$AE615,(IF(BB615&gt;=1,BB615-COUNTIFS($AE615:$AE615,$AC616,AO615:AO615,$AI$1),0)),0)),0)</f>
        <v>0</v>
      </c>
      <c r="BC616" s="1">
        <f>IFERROR(IF($AE616&gt;$AE615,VLOOKUP($AC616+AP$1,STOCK!$F$10:$AB$209,16,0),IF($AE616=$AE615,(IF(BC615&gt;=1,BC615-COUNTIFS($AE615:$AE615,$AC616,AP615:AP615,$AI$1),0)),0)),0)</f>
        <v>0</v>
      </c>
      <c r="BD616" s="1">
        <f>IFERROR(IF($AE616&gt;$AE615,VLOOKUP($AC616+AQ$1,STOCK!$F$10:$AB$209,16,0),IF($AE616=$AE615,(IF(BD615&gt;=1,BD615-COUNTIFS($AE615:$AE615,$AC616,AQ615:AQ615,$AI$1),0)),0)),0)</f>
        <v>0</v>
      </c>
      <c r="BE616" s="1">
        <f>IFERROR(IF($AE616&gt;$AE615,VLOOKUP($AC616+AR$1,STOCK!$F$10:$AB$209,16,0),IF($AE616=$AE615,(IF(BE615&gt;=1,BE615-COUNTIFS($AE615:$AE615,$AC616,AR615:AR615,$AI$1),0)),0)),0)</f>
        <v>0</v>
      </c>
      <c r="BF616" s="1">
        <f>IFERROR(IF($AE616&gt;$AE615,VLOOKUP($AC616+AS$1,STOCK!$F$10:$AB$209,16,0),IF($AE616=$AE615,(IF(BF615&gt;=1,BF615-COUNTIFS($AE615:$AE615,$AC616,AS615:AS615,$AI$1),0)),0)),0)</f>
        <v>0</v>
      </c>
      <c r="BG616" s="1">
        <f>IFERROR(IF($AE616&gt;$AE615,VLOOKUP($AC616+AT$1,STOCK!$F$10:$AB$209,16,0),IF($AE616=$AE615,(IF(BG615&gt;=1,BG615-COUNTIFS($AE615:$AE615,$AC616,AT615:AT615,$AI$1),0)),0)),0)</f>
        <v>0</v>
      </c>
      <c r="BH616" s="1">
        <f>IFERROR(IF($AE616&gt;$AE615,VLOOKUP($AC616+AU$1,STOCK!$F$10:$AB$209,16,0),IF($AE616=$AE615,(IF(BH615&gt;=1,BH615-COUNTIFS($AE615:$AE615,$AC616,AU615:AU615,$AI$1),0)),0)),0)</f>
        <v>0</v>
      </c>
      <c r="BI616" s="1">
        <f>IFERROR(IF($AE616&gt;$AE615,VLOOKUP($AC616+AV$1,STOCK!$F$10:$AB$209,16,0),IF($AE616=$AE615,(IF(BI615&gt;=1,BI615-COUNTIFS($AE615:$AE615,$AC616,AV615:AV615,$AI$1),0)),0)),0)</f>
        <v>0</v>
      </c>
      <c r="BJ616" s="1">
        <f>IFERROR(IF($AE616&gt;$AE615,VLOOKUP($AC616+AW$1,STOCK!$F$10:$AB$209,16,0),IF($AE616=$AE615,(IF(BJ615&gt;=1,BJ615-COUNTIFS($AE615:$AE615,$AC616,AW615:AW615,$AI$1),0)),0)),0)</f>
        <v>0</v>
      </c>
      <c r="BK616" s="1">
        <f>IFERROR(IF($AE616&gt;$AE615,VLOOKUP($AC616+AX$1,STOCK!$F$10:$AB$209,16,0),IF($AE616=$AE615,(IF(BK615&gt;=1,BK615-COUNTIFS($AE615:$AE615,$AC616,AX615:AX615,$AI$1),0)),0)),0)</f>
        <v>0</v>
      </c>
      <c r="BL616" s="1">
        <f>IFERROR(IF($AE616&gt;$AE615,VLOOKUP($AC616+AL$1,STOCK!$F$10:$AB$209,17,0),IF($AE616=$AE615,(IF(BL615&gt;=1,BL615-COUNTIFS($AE615:$AE615,$AC616,AL615:AL615,$AI$2),0)),0)),0)</f>
        <v>0</v>
      </c>
      <c r="BM616" s="1">
        <f>IFERROR(IF($AE616&gt;$AE615,VLOOKUP($AC616+AM$1,STOCK!$F$10:$AB$209,17,0),IF($AE616=$AE615,(IF(BM615&gt;=1,BM615-COUNTIFS($AE615:$AE615,$AC616,AM615:AM615,$AI$2),0)),0)),0)</f>
        <v>0</v>
      </c>
      <c r="BN616" s="1">
        <f>IFERROR(IF($AE616&gt;$AE615,VLOOKUP($AC616+AN$1,STOCK!$F$10:$AB$209,17,0),IF($AE616=$AE615,(IF(BN615&gt;=1,BN615-COUNTIFS($AE615:$AE615,$AC616,AN615:AN615,$AI$2),0)),0)),0)</f>
        <v>0</v>
      </c>
      <c r="BO616" s="1">
        <f>IFERROR(IF($AE616&gt;$AE615,VLOOKUP($AC616+AO$1,STOCK!$F$10:$AB$209,17,0),IF($AE616=$AE615,(IF(BO615&gt;=1,BO615-COUNTIFS($AE615:$AE615,$AC616,AO615:AO615,$AI$2),0)),0)),0)</f>
        <v>0</v>
      </c>
      <c r="BP616" s="1">
        <f>IFERROR(IF($AE616&gt;$AE615,VLOOKUP($AC616+AP$1,STOCK!$F$10:$AB$209,17,0),IF($AE616=$AE615,(IF(BP615&gt;=1,BP615-COUNTIFS($AE615:$AE615,$AC616,AP615:AP615,$AI$2),0)),0)),0)</f>
        <v>0</v>
      </c>
      <c r="BQ616" s="1">
        <f>IFERROR(IF($AE616&gt;$AE615,VLOOKUP($AC616+AQ$1,STOCK!$F$10:$AB$209,17,0),IF($AE616=$AE615,(IF(BQ615&gt;=1,BQ615-COUNTIFS($AE615:$AE615,$AC616,AQ615:AQ615,$AI$2),0)),0)),0)</f>
        <v>0</v>
      </c>
      <c r="BR616" s="1">
        <f>IFERROR(IF($AE616&gt;$AE615,VLOOKUP($AC616+AR$1,STOCK!$F$10:$AB$209,17,0),IF($AE616=$AE615,(IF(BR615&gt;=1,BR615-COUNTIFS($AE615:$AE615,$AC616,AR615:AR615,$AI$2),0)),0)),0)</f>
        <v>0</v>
      </c>
      <c r="BS616" s="1">
        <f>IFERROR(IF($AE616&gt;$AE615,VLOOKUP($AC616+AS$1,STOCK!$F$10:$AB$209,17,0),IF($AE616=$AE615,(IF(BS615&gt;=1,BS615-COUNTIFS($AE615:$AE615,$AC616,AS615:AS615,$AI$2),0)),0)),0)</f>
        <v>0</v>
      </c>
      <c r="BT616" s="1">
        <f>IFERROR(IF($AE616&gt;$AE615,VLOOKUP($AC616+AT$1,STOCK!$F$10:$AB$209,17,0),IF($AE616=$AE615,(IF(BT615&gt;=1,BT615-COUNTIFS($AE615:$AE615,$AC616,AT615:AT615,$AI$2),0)),0)),0)</f>
        <v>0</v>
      </c>
      <c r="BU616" s="1">
        <f>IFERROR(IF($AE616&gt;$AE615,VLOOKUP($AC616+AU$1,STOCK!$F$10:$AB$209,17,0),IF($AE616=$AE615,(IF(BU615&gt;=1,BU615-COUNTIFS($AE615:$AE615,$AC616,AU615:AU615,$AI$2),0)),0)),0)</f>
        <v>0</v>
      </c>
      <c r="BV616" s="1">
        <f>IFERROR(IF($AE616&gt;$AE615,VLOOKUP($AC616+AV$1,STOCK!$F$10:$AB$209,17,0),IF($AE616=$AE615,(IF(BV615&gt;=1,BV615-COUNTIFS($AE615:$AE615,$AC616,AV615:AV615,$AI$2),0)),0)),0)</f>
        <v>0</v>
      </c>
      <c r="BW616" s="1">
        <f>IFERROR(IF($AE616&gt;$AE615,VLOOKUP($AC616+AW$1,STOCK!$F$10:$AB$209,17,0),IF($AE616=$AE615,(IF(BW615&gt;=1,BW615-COUNTIFS($AE615:$AE615,$AC616,AW615:AW615,$AI$2),0)),0)),0)</f>
        <v>0</v>
      </c>
      <c r="BX616" s="1">
        <f>IFERROR(IF($AE616&gt;$AE615,VLOOKUP($AC616+AX$1,STOCK!$F$10:$AB$209,17,0),IF($AE616=$AE615,(IF(BX615&gt;=1,BX615-COUNTIFS($AE615:$AE615,$AC616,AX615:AX615,$AI$2),0)),0)),0)</f>
        <v>0</v>
      </c>
    </row>
    <row r="617" spans="29:76" x14ac:dyDescent="0.25">
      <c r="AC617" s="1">
        <f t="shared" si="155"/>
        <v>0</v>
      </c>
      <c r="AD617" s="1">
        <f>IFERROR(IF(LEN(AK617)&gt;=1,VLOOKUP(HLOOKUP(AK617,PROFILE!$K$5:$V$8,4,0),PROFILE!$F$1:$G$3,2,0),0),0)</f>
        <v>0</v>
      </c>
      <c r="AE617" s="1">
        <f t="shared" si="156"/>
        <v>0</v>
      </c>
      <c r="AF617" s="1">
        <v>604</v>
      </c>
      <c r="AI617" s="1" t="str">
        <f>IFERROR(IF($AH617&gt;=1,VLOOKUP($AG617,STUDENT!$O$8:$Z$1507,3,0),""),"")</f>
        <v/>
      </c>
      <c r="AJ617" s="1" t="str">
        <f>IFERROR(IF($AH617&gt;=1,VLOOKUP($AG617,STUDENT!$O$8:$Z$1507,4,0),""),"")</f>
        <v/>
      </c>
      <c r="AK617" s="1" t="str">
        <f>IFERROR(IF($AH617&gt;=1,VLOOKUP($AG617,STUDENT!$O$8:$Z$1507,6,0),""),"")</f>
        <v/>
      </c>
      <c r="AL617" s="1" t="str">
        <f t="shared" si="157"/>
        <v/>
      </c>
      <c r="AM617" s="1" t="str">
        <f t="shared" si="158"/>
        <v/>
      </c>
      <c r="AN617" s="1" t="str">
        <f t="shared" si="159"/>
        <v/>
      </c>
      <c r="AO617" s="1" t="str">
        <f t="shared" si="160"/>
        <v/>
      </c>
      <c r="AP617" s="1" t="str">
        <f t="shared" si="161"/>
        <v/>
      </c>
      <c r="AQ617" s="1" t="str">
        <f t="shared" si="162"/>
        <v/>
      </c>
      <c r="AR617" s="1" t="str">
        <f t="shared" si="163"/>
        <v/>
      </c>
      <c r="AS617" s="1" t="str">
        <f t="shared" si="164"/>
        <v/>
      </c>
      <c r="AT617" s="1" t="str">
        <f t="shared" si="165"/>
        <v/>
      </c>
      <c r="AU617" s="1" t="str">
        <f t="shared" si="166"/>
        <v/>
      </c>
      <c r="AV617" s="1" t="str">
        <f t="shared" si="167"/>
        <v/>
      </c>
      <c r="AW617" s="1" t="str">
        <f t="shared" si="168"/>
        <v/>
      </c>
      <c r="AX617" s="1" t="str">
        <f t="shared" si="169"/>
        <v/>
      </c>
      <c r="AY617" s="1">
        <f>IFERROR(IF($AE617&gt;$AE616,VLOOKUP($AC617+AL$1,STOCK!$F$10:$AB$209,16,0),IF($AE617=$AE616,(IF(AY616&gt;=1,AY616-COUNTIFS($AE616:$AE616,$AC617,AL616:AL616,$AI$1),0)),0)),0)</f>
        <v>0</v>
      </c>
      <c r="AZ617" s="1">
        <f>IFERROR(IF($AE617&gt;$AE616,VLOOKUP($AC617+AM$1,STOCK!$F$10:$AB$209,16,0),IF($AE617=$AE616,(IF(AZ616&gt;=1,AZ616-COUNTIFS($AE616:$AE616,$AC617,AM616:AM616,$AI$1),0)),0)),0)</f>
        <v>0</v>
      </c>
      <c r="BA617" s="1">
        <f>IFERROR(IF($AE617&gt;$AE616,VLOOKUP($AC617+AN$1,STOCK!$F$10:$AB$209,16,0),IF($AE617=$AE616,(IF(BA616&gt;=1,BA616-COUNTIFS($AE616:$AE616,$AC617,AN616:AN616,$AI$1),0)),0)),0)</f>
        <v>0</v>
      </c>
      <c r="BB617" s="1">
        <f>IFERROR(IF($AE617&gt;$AE616,VLOOKUP($AC617+AO$1,STOCK!$F$10:$AB$209,16,0),IF($AE617=$AE616,(IF(BB616&gt;=1,BB616-COUNTIFS($AE616:$AE616,$AC617,AO616:AO616,$AI$1),0)),0)),0)</f>
        <v>0</v>
      </c>
      <c r="BC617" s="1">
        <f>IFERROR(IF($AE617&gt;$AE616,VLOOKUP($AC617+AP$1,STOCK!$F$10:$AB$209,16,0),IF($AE617=$AE616,(IF(BC616&gt;=1,BC616-COUNTIFS($AE616:$AE616,$AC617,AP616:AP616,$AI$1),0)),0)),0)</f>
        <v>0</v>
      </c>
      <c r="BD617" s="1">
        <f>IFERROR(IF($AE617&gt;$AE616,VLOOKUP($AC617+AQ$1,STOCK!$F$10:$AB$209,16,0),IF($AE617=$AE616,(IF(BD616&gt;=1,BD616-COUNTIFS($AE616:$AE616,$AC617,AQ616:AQ616,$AI$1),0)),0)),0)</f>
        <v>0</v>
      </c>
      <c r="BE617" s="1">
        <f>IFERROR(IF($AE617&gt;$AE616,VLOOKUP($AC617+AR$1,STOCK!$F$10:$AB$209,16,0),IF($AE617=$AE616,(IF(BE616&gt;=1,BE616-COUNTIFS($AE616:$AE616,$AC617,AR616:AR616,$AI$1),0)),0)),0)</f>
        <v>0</v>
      </c>
      <c r="BF617" s="1">
        <f>IFERROR(IF($AE617&gt;$AE616,VLOOKUP($AC617+AS$1,STOCK!$F$10:$AB$209,16,0),IF($AE617=$AE616,(IF(BF616&gt;=1,BF616-COUNTIFS($AE616:$AE616,$AC617,AS616:AS616,$AI$1),0)),0)),0)</f>
        <v>0</v>
      </c>
      <c r="BG617" s="1">
        <f>IFERROR(IF($AE617&gt;$AE616,VLOOKUP($AC617+AT$1,STOCK!$F$10:$AB$209,16,0),IF($AE617=$AE616,(IF(BG616&gt;=1,BG616-COUNTIFS($AE616:$AE616,$AC617,AT616:AT616,$AI$1),0)),0)),0)</f>
        <v>0</v>
      </c>
      <c r="BH617" s="1">
        <f>IFERROR(IF($AE617&gt;$AE616,VLOOKUP($AC617+AU$1,STOCK!$F$10:$AB$209,16,0),IF($AE617=$AE616,(IF(BH616&gt;=1,BH616-COUNTIFS($AE616:$AE616,$AC617,AU616:AU616,$AI$1),0)),0)),0)</f>
        <v>0</v>
      </c>
      <c r="BI617" s="1">
        <f>IFERROR(IF($AE617&gt;$AE616,VLOOKUP($AC617+AV$1,STOCK!$F$10:$AB$209,16,0),IF($AE617=$AE616,(IF(BI616&gt;=1,BI616-COUNTIFS($AE616:$AE616,$AC617,AV616:AV616,$AI$1),0)),0)),0)</f>
        <v>0</v>
      </c>
      <c r="BJ617" s="1">
        <f>IFERROR(IF($AE617&gt;$AE616,VLOOKUP($AC617+AW$1,STOCK!$F$10:$AB$209,16,0),IF($AE617=$AE616,(IF(BJ616&gt;=1,BJ616-COUNTIFS($AE616:$AE616,$AC617,AW616:AW616,$AI$1),0)),0)),0)</f>
        <v>0</v>
      </c>
      <c r="BK617" s="1">
        <f>IFERROR(IF($AE617&gt;$AE616,VLOOKUP($AC617+AX$1,STOCK!$F$10:$AB$209,16,0),IF($AE617=$AE616,(IF(BK616&gt;=1,BK616-COUNTIFS($AE616:$AE616,$AC617,AX616:AX616,$AI$1),0)),0)),0)</f>
        <v>0</v>
      </c>
      <c r="BL617" s="1">
        <f>IFERROR(IF($AE617&gt;$AE616,VLOOKUP($AC617+AL$1,STOCK!$F$10:$AB$209,17,0),IF($AE617=$AE616,(IF(BL616&gt;=1,BL616-COUNTIFS($AE616:$AE616,$AC617,AL616:AL616,$AI$2),0)),0)),0)</f>
        <v>0</v>
      </c>
      <c r="BM617" s="1">
        <f>IFERROR(IF($AE617&gt;$AE616,VLOOKUP($AC617+AM$1,STOCK!$F$10:$AB$209,17,0),IF($AE617=$AE616,(IF(BM616&gt;=1,BM616-COUNTIFS($AE616:$AE616,$AC617,AM616:AM616,$AI$2),0)),0)),0)</f>
        <v>0</v>
      </c>
      <c r="BN617" s="1">
        <f>IFERROR(IF($AE617&gt;$AE616,VLOOKUP($AC617+AN$1,STOCK!$F$10:$AB$209,17,0),IF($AE617=$AE616,(IF(BN616&gt;=1,BN616-COUNTIFS($AE616:$AE616,$AC617,AN616:AN616,$AI$2),0)),0)),0)</f>
        <v>0</v>
      </c>
      <c r="BO617" s="1">
        <f>IFERROR(IF($AE617&gt;$AE616,VLOOKUP($AC617+AO$1,STOCK!$F$10:$AB$209,17,0),IF($AE617=$AE616,(IF(BO616&gt;=1,BO616-COUNTIFS($AE616:$AE616,$AC617,AO616:AO616,$AI$2),0)),0)),0)</f>
        <v>0</v>
      </c>
      <c r="BP617" s="1">
        <f>IFERROR(IF($AE617&gt;$AE616,VLOOKUP($AC617+AP$1,STOCK!$F$10:$AB$209,17,0),IF($AE617=$AE616,(IF(BP616&gt;=1,BP616-COUNTIFS($AE616:$AE616,$AC617,AP616:AP616,$AI$2),0)),0)),0)</f>
        <v>0</v>
      </c>
      <c r="BQ617" s="1">
        <f>IFERROR(IF($AE617&gt;$AE616,VLOOKUP($AC617+AQ$1,STOCK!$F$10:$AB$209,17,0),IF($AE617=$AE616,(IF(BQ616&gt;=1,BQ616-COUNTIFS($AE616:$AE616,$AC617,AQ616:AQ616,$AI$2),0)),0)),0)</f>
        <v>0</v>
      </c>
      <c r="BR617" s="1">
        <f>IFERROR(IF($AE617&gt;$AE616,VLOOKUP($AC617+AR$1,STOCK!$F$10:$AB$209,17,0),IF($AE617=$AE616,(IF(BR616&gt;=1,BR616-COUNTIFS($AE616:$AE616,$AC617,AR616:AR616,$AI$2),0)),0)),0)</f>
        <v>0</v>
      </c>
      <c r="BS617" s="1">
        <f>IFERROR(IF($AE617&gt;$AE616,VLOOKUP($AC617+AS$1,STOCK!$F$10:$AB$209,17,0),IF($AE617=$AE616,(IF(BS616&gt;=1,BS616-COUNTIFS($AE616:$AE616,$AC617,AS616:AS616,$AI$2),0)),0)),0)</f>
        <v>0</v>
      </c>
      <c r="BT617" s="1">
        <f>IFERROR(IF($AE617&gt;$AE616,VLOOKUP($AC617+AT$1,STOCK!$F$10:$AB$209,17,0),IF($AE617=$AE616,(IF(BT616&gt;=1,BT616-COUNTIFS($AE616:$AE616,$AC617,AT616:AT616,$AI$2),0)),0)),0)</f>
        <v>0</v>
      </c>
      <c r="BU617" s="1">
        <f>IFERROR(IF($AE617&gt;$AE616,VLOOKUP($AC617+AU$1,STOCK!$F$10:$AB$209,17,0),IF($AE617=$AE616,(IF(BU616&gt;=1,BU616-COUNTIFS($AE616:$AE616,$AC617,AU616:AU616,$AI$2),0)),0)),0)</f>
        <v>0</v>
      </c>
      <c r="BV617" s="1">
        <f>IFERROR(IF($AE617&gt;$AE616,VLOOKUP($AC617+AV$1,STOCK!$F$10:$AB$209,17,0),IF($AE617=$AE616,(IF(BV616&gt;=1,BV616-COUNTIFS($AE616:$AE616,$AC617,AV616:AV616,$AI$2),0)),0)),0)</f>
        <v>0</v>
      </c>
      <c r="BW617" s="1">
        <f>IFERROR(IF($AE617&gt;$AE616,VLOOKUP($AC617+AW$1,STOCK!$F$10:$AB$209,17,0),IF($AE617=$AE616,(IF(BW616&gt;=1,BW616-COUNTIFS($AE616:$AE616,$AC617,AW616:AW616,$AI$2),0)),0)),0)</f>
        <v>0</v>
      </c>
      <c r="BX617" s="1">
        <f>IFERROR(IF($AE617&gt;$AE616,VLOOKUP($AC617+AX$1,STOCK!$F$10:$AB$209,17,0),IF($AE617=$AE616,(IF(BX616&gt;=1,BX616-COUNTIFS($AE616:$AE616,$AC617,AX616:AX616,$AI$2),0)),0)),0)</f>
        <v>0</v>
      </c>
    </row>
    <row r="618" spans="29:76" x14ac:dyDescent="0.25">
      <c r="AC618" s="1">
        <f t="shared" si="155"/>
        <v>0</v>
      </c>
      <c r="AD618" s="1">
        <f>IFERROR(IF(LEN(AK618)&gt;=1,VLOOKUP(HLOOKUP(AK618,PROFILE!$K$5:$V$8,4,0),PROFILE!$F$1:$G$3,2,0),0),0)</f>
        <v>0</v>
      </c>
      <c r="AE618" s="1">
        <f t="shared" si="156"/>
        <v>0</v>
      </c>
      <c r="AF618" s="1">
        <v>605</v>
      </c>
      <c r="AI618" s="1" t="str">
        <f>IFERROR(IF($AH618&gt;=1,VLOOKUP($AG618,STUDENT!$O$8:$Z$1507,3,0),""),"")</f>
        <v/>
      </c>
      <c r="AJ618" s="1" t="str">
        <f>IFERROR(IF($AH618&gt;=1,VLOOKUP($AG618,STUDENT!$O$8:$Z$1507,4,0),""),"")</f>
        <v/>
      </c>
      <c r="AK618" s="1" t="str">
        <f>IFERROR(IF($AH618&gt;=1,VLOOKUP($AG618,STUDENT!$O$8:$Z$1507,6,0),""),"")</f>
        <v/>
      </c>
      <c r="AL618" s="1" t="str">
        <f t="shared" si="157"/>
        <v/>
      </c>
      <c r="AM618" s="1" t="str">
        <f t="shared" si="158"/>
        <v/>
      </c>
      <c r="AN618" s="1" t="str">
        <f t="shared" si="159"/>
        <v/>
      </c>
      <c r="AO618" s="1" t="str">
        <f t="shared" si="160"/>
        <v/>
      </c>
      <c r="AP618" s="1" t="str">
        <f t="shared" si="161"/>
        <v/>
      </c>
      <c r="AQ618" s="1" t="str">
        <f t="shared" si="162"/>
        <v/>
      </c>
      <c r="AR618" s="1" t="str">
        <f t="shared" si="163"/>
        <v/>
      </c>
      <c r="AS618" s="1" t="str">
        <f t="shared" si="164"/>
        <v/>
      </c>
      <c r="AT618" s="1" t="str">
        <f t="shared" si="165"/>
        <v/>
      </c>
      <c r="AU618" s="1" t="str">
        <f t="shared" si="166"/>
        <v/>
      </c>
      <c r="AV618" s="1" t="str">
        <f t="shared" si="167"/>
        <v/>
      </c>
      <c r="AW618" s="1" t="str">
        <f t="shared" si="168"/>
        <v/>
      </c>
      <c r="AX618" s="1" t="str">
        <f t="shared" si="169"/>
        <v/>
      </c>
      <c r="AY618" s="1">
        <f>IFERROR(IF($AE618&gt;$AE617,VLOOKUP($AC618+AL$1,STOCK!$F$10:$AB$209,16,0),IF($AE618=$AE617,(IF(AY617&gt;=1,AY617-COUNTIFS($AE617:$AE617,$AC618,AL617:AL617,$AI$1),0)),0)),0)</f>
        <v>0</v>
      </c>
      <c r="AZ618" s="1">
        <f>IFERROR(IF($AE618&gt;$AE617,VLOOKUP($AC618+AM$1,STOCK!$F$10:$AB$209,16,0),IF($AE618=$AE617,(IF(AZ617&gt;=1,AZ617-COUNTIFS($AE617:$AE617,$AC618,AM617:AM617,$AI$1),0)),0)),0)</f>
        <v>0</v>
      </c>
      <c r="BA618" s="1">
        <f>IFERROR(IF($AE618&gt;$AE617,VLOOKUP($AC618+AN$1,STOCK!$F$10:$AB$209,16,0),IF($AE618=$AE617,(IF(BA617&gt;=1,BA617-COUNTIFS($AE617:$AE617,$AC618,AN617:AN617,$AI$1),0)),0)),0)</f>
        <v>0</v>
      </c>
      <c r="BB618" s="1">
        <f>IFERROR(IF($AE618&gt;$AE617,VLOOKUP($AC618+AO$1,STOCK!$F$10:$AB$209,16,0),IF($AE618=$AE617,(IF(BB617&gt;=1,BB617-COUNTIFS($AE617:$AE617,$AC618,AO617:AO617,$AI$1),0)),0)),0)</f>
        <v>0</v>
      </c>
      <c r="BC618" s="1">
        <f>IFERROR(IF($AE618&gt;$AE617,VLOOKUP($AC618+AP$1,STOCK!$F$10:$AB$209,16,0),IF($AE618=$AE617,(IF(BC617&gt;=1,BC617-COUNTIFS($AE617:$AE617,$AC618,AP617:AP617,$AI$1),0)),0)),0)</f>
        <v>0</v>
      </c>
      <c r="BD618" s="1">
        <f>IFERROR(IF($AE618&gt;$AE617,VLOOKUP($AC618+AQ$1,STOCK!$F$10:$AB$209,16,0),IF($AE618=$AE617,(IF(BD617&gt;=1,BD617-COUNTIFS($AE617:$AE617,$AC618,AQ617:AQ617,$AI$1),0)),0)),0)</f>
        <v>0</v>
      </c>
      <c r="BE618" s="1">
        <f>IFERROR(IF($AE618&gt;$AE617,VLOOKUP($AC618+AR$1,STOCK!$F$10:$AB$209,16,0),IF($AE618=$AE617,(IF(BE617&gt;=1,BE617-COUNTIFS($AE617:$AE617,$AC618,AR617:AR617,$AI$1),0)),0)),0)</f>
        <v>0</v>
      </c>
      <c r="BF618" s="1">
        <f>IFERROR(IF($AE618&gt;$AE617,VLOOKUP($AC618+AS$1,STOCK!$F$10:$AB$209,16,0),IF($AE618=$AE617,(IF(BF617&gt;=1,BF617-COUNTIFS($AE617:$AE617,$AC618,AS617:AS617,$AI$1),0)),0)),0)</f>
        <v>0</v>
      </c>
      <c r="BG618" s="1">
        <f>IFERROR(IF($AE618&gt;$AE617,VLOOKUP($AC618+AT$1,STOCK!$F$10:$AB$209,16,0),IF($AE618=$AE617,(IF(BG617&gt;=1,BG617-COUNTIFS($AE617:$AE617,$AC618,AT617:AT617,$AI$1),0)),0)),0)</f>
        <v>0</v>
      </c>
      <c r="BH618" s="1">
        <f>IFERROR(IF($AE618&gt;$AE617,VLOOKUP($AC618+AU$1,STOCK!$F$10:$AB$209,16,0),IF($AE618=$AE617,(IF(BH617&gt;=1,BH617-COUNTIFS($AE617:$AE617,$AC618,AU617:AU617,$AI$1),0)),0)),0)</f>
        <v>0</v>
      </c>
      <c r="BI618" s="1">
        <f>IFERROR(IF($AE618&gt;$AE617,VLOOKUP($AC618+AV$1,STOCK!$F$10:$AB$209,16,0),IF($AE618=$AE617,(IF(BI617&gt;=1,BI617-COUNTIFS($AE617:$AE617,$AC618,AV617:AV617,$AI$1),0)),0)),0)</f>
        <v>0</v>
      </c>
      <c r="BJ618" s="1">
        <f>IFERROR(IF($AE618&gt;$AE617,VLOOKUP($AC618+AW$1,STOCK!$F$10:$AB$209,16,0),IF($AE618=$AE617,(IF(BJ617&gt;=1,BJ617-COUNTIFS($AE617:$AE617,$AC618,AW617:AW617,$AI$1),0)),0)),0)</f>
        <v>0</v>
      </c>
      <c r="BK618" s="1">
        <f>IFERROR(IF($AE618&gt;$AE617,VLOOKUP($AC618+AX$1,STOCK!$F$10:$AB$209,16,0),IF($AE618=$AE617,(IF(BK617&gt;=1,BK617-COUNTIFS($AE617:$AE617,$AC618,AX617:AX617,$AI$1),0)),0)),0)</f>
        <v>0</v>
      </c>
      <c r="BL618" s="1">
        <f>IFERROR(IF($AE618&gt;$AE617,VLOOKUP($AC618+AL$1,STOCK!$F$10:$AB$209,17,0),IF($AE618=$AE617,(IF(BL617&gt;=1,BL617-COUNTIFS($AE617:$AE617,$AC618,AL617:AL617,$AI$2),0)),0)),0)</f>
        <v>0</v>
      </c>
      <c r="BM618" s="1">
        <f>IFERROR(IF($AE618&gt;$AE617,VLOOKUP($AC618+AM$1,STOCK!$F$10:$AB$209,17,0),IF($AE618=$AE617,(IF(BM617&gt;=1,BM617-COUNTIFS($AE617:$AE617,$AC618,AM617:AM617,$AI$2),0)),0)),0)</f>
        <v>0</v>
      </c>
      <c r="BN618" s="1">
        <f>IFERROR(IF($AE618&gt;$AE617,VLOOKUP($AC618+AN$1,STOCK!$F$10:$AB$209,17,0),IF($AE618=$AE617,(IF(BN617&gt;=1,BN617-COUNTIFS($AE617:$AE617,$AC618,AN617:AN617,$AI$2),0)),0)),0)</f>
        <v>0</v>
      </c>
      <c r="BO618" s="1">
        <f>IFERROR(IF($AE618&gt;$AE617,VLOOKUP($AC618+AO$1,STOCK!$F$10:$AB$209,17,0),IF($AE618=$AE617,(IF(BO617&gt;=1,BO617-COUNTIFS($AE617:$AE617,$AC618,AO617:AO617,$AI$2),0)),0)),0)</f>
        <v>0</v>
      </c>
      <c r="BP618" s="1">
        <f>IFERROR(IF($AE618&gt;$AE617,VLOOKUP($AC618+AP$1,STOCK!$F$10:$AB$209,17,0),IF($AE618=$AE617,(IF(BP617&gt;=1,BP617-COUNTIFS($AE617:$AE617,$AC618,AP617:AP617,$AI$2),0)),0)),0)</f>
        <v>0</v>
      </c>
      <c r="BQ618" s="1">
        <f>IFERROR(IF($AE618&gt;$AE617,VLOOKUP($AC618+AQ$1,STOCK!$F$10:$AB$209,17,0),IF($AE618=$AE617,(IF(BQ617&gt;=1,BQ617-COUNTIFS($AE617:$AE617,$AC618,AQ617:AQ617,$AI$2),0)),0)),0)</f>
        <v>0</v>
      </c>
      <c r="BR618" s="1">
        <f>IFERROR(IF($AE618&gt;$AE617,VLOOKUP($AC618+AR$1,STOCK!$F$10:$AB$209,17,0),IF($AE618=$AE617,(IF(BR617&gt;=1,BR617-COUNTIFS($AE617:$AE617,$AC618,AR617:AR617,$AI$2),0)),0)),0)</f>
        <v>0</v>
      </c>
      <c r="BS618" s="1">
        <f>IFERROR(IF($AE618&gt;$AE617,VLOOKUP($AC618+AS$1,STOCK!$F$10:$AB$209,17,0),IF($AE618=$AE617,(IF(BS617&gt;=1,BS617-COUNTIFS($AE617:$AE617,$AC618,AS617:AS617,$AI$2),0)),0)),0)</f>
        <v>0</v>
      </c>
      <c r="BT618" s="1">
        <f>IFERROR(IF($AE618&gt;$AE617,VLOOKUP($AC618+AT$1,STOCK!$F$10:$AB$209,17,0),IF($AE618=$AE617,(IF(BT617&gt;=1,BT617-COUNTIFS($AE617:$AE617,$AC618,AT617:AT617,$AI$2),0)),0)),0)</f>
        <v>0</v>
      </c>
      <c r="BU618" s="1">
        <f>IFERROR(IF($AE618&gt;$AE617,VLOOKUP($AC618+AU$1,STOCK!$F$10:$AB$209,17,0),IF($AE618=$AE617,(IF(BU617&gt;=1,BU617-COUNTIFS($AE617:$AE617,$AC618,AU617:AU617,$AI$2),0)),0)),0)</f>
        <v>0</v>
      </c>
      <c r="BV618" s="1">
        <f>IFERROR(IF($AE618&gt;$AE617,VLOOKUP($AC618+AV$1,STOCK!$F$10:$AB$209,17,0),IF($AE618=$AE617,(IF(BV617&gt;=1,BV617-COUNTIFS($AE617:$AE617,$AC618,AV617:AV617,$AI$2),0)),0)),0)</f>
        <v>0</v>
      </c>
      <c r="BW618" s="1">
        <f>IFERROR(IF($AE618&gt;$AE617,VLOOKUP($AC618+AW$1,STOCK!$F$10:$AB$209,17,0),IF($AE618=$AE617,(IF(BW617&gt;=1,BW617-COUNTIFS($AE617:$AE617,$AC618,AW617:AW617,$AI$2),0)),0)),0)</f>
        <v>0</v>
      </c>
      <c r="BX618" s="1">
        <f>IFERROR(IF($AE618&gt;$AE617,VLOOKUP($AC618+AX$1,STOCK!$F$10:$AB$209,17,0),IF($AE618=$AE617,(IF(BX617&gt;=1,BX617-COUNTIFS($AE617:$AE617,$AC618,AX617:AX617,$AI$2),0)),0)),0)</f>
        <v>0</v>
      </c>
    </row>
    <row r="619" spans="29:76" x14ac:dyDescent="0.25">
      <c r="AC619" s="1">
        <f t="shared" si="155"/>
        <v>0</v>
      </c>
      <c r="AD619" s="1">
        <f>IFERROR(IF(LEN(AK619)&gt;=1,VLOOKUP(HLOOKUP(AK619,PROFILE!$K$5:$V$8,4,0),PROFILE!$F$1:$G$3,2,0),0),0)</f>
        <v>0</v>
      </c>
      <c r="AE619" s="1">
        <f t="shared" si="156"/>
        <v>0</v>
      </c>
      <c r="AF619" s="1">
        <v>606</v>
      </c>
      <c r="AI619" s="1" t="str">
        <f>IFERROR(IF($AH619&gt;=1,VLOOKUP($AG619,STUDENT!$O$8:$Z$1507,3,0),""),"")</f>
        <v/>
      </c>
      <c r="AJ619" s="1" t="str">
        <f>IFERROR(IF($AH619&gt;=1,VLOOKUP($AG619,STUDENT!$O$8:$Z$1507,4,0),""),"")</f>
        <v/>
      </c>
      <c r="AK619" s="1" t="str">
        <f>IFERROR(IF($AH619&gt;=1,VLOOKUP($AG619,STUDENT!$O$8:$Z$1507,6,0),""),"")</f>
        <v/>
      </c>
      <c r="AL619" s="1" t="str">
        <f t="shared" si="157"/>
        <v/>
      </c>
      <c r="AM619" s="1" t="str">
        <f t="shared" si="158"/>
        <v/>
      </c>
      <c r="AN619" s="1" t="str">
        <f t="shared" si="159"/>
        <v/>
      </c>
      <c r="AO619" s="1" t="str">
        <f t="shared" si="160"/>
        <v/>
      </c>
      <c r="AP619" s="1" t="str">
        <f t="shared" si="161"/>
        <v/>
      </c>
      <c r="AQ619" s="1" t="str">
        <f t="shared" si="162"/>
        <v/>
      </c>
      <c r="AR619" s="1" t="str">
        <f t="shared" si="163"/>
        <v/>
      </c>
      <c r="AS619" s="1" t="str">
        <f t="shared" si="164"/>
        <v/>
      </c>
      <c r="AT619" s="1" t="str">
        <f t="shared" si="165"/>
        <v/>
      </c>
      <c r="AU619" s="1" t="str">
        <f t="shared" si="166"/>
        <v/>
      </c>
      <c r="AV619" s="1" t="str">
        <f t="shared" si="167"/>
        <v/>
      </c>
      <c r="AW619" s="1" t="str">
        <f t="shared" si="168"/>
        <v/>
      </c>
      <c r="AX619" s="1" t="str">
        <f t="shared" si="169"/>
        <v/>
      </c>
      <c r="AY619" s="1">
        <f>IFERROR(IF($AE619&gt;$AE618,VLOOKUP($AC619+AL$1,STOCK!$F$10:$AB$209,16,0),IF($AE619=$AE618,(IF(AY618&gt;=1,AY618-COUNTIFS($AE618:$AE618,$AC619,AL618:AL618,$AI$1),0)),0)),0)</f>
        <v>0</v>
      </c>
      <c r="AZ619" s="1">
        <f>IFERROR(IF($AE619&gt;$AE618,VLOOKUP($AC619+AM$1,STOCK!$F$10:$AB$209,16,0),IF($AE619=$AE618,(IF(AZ618&gt;=1,AZ618-COUNTIFS($AE618:$AE618,$AC619,AM618:AM618,$AI$1),0)),0)),0)</f>
        <v>0</v>
      </c>
      <c r="BA619" s="1">
        <f>IFERROR(IF($AE619&gt;$AE618,VLOOKUP($AC619+AN$1,STOCK!$F$10:$AB$209,16,0),IF($AE619=$AE618,(IF(BA618&gt;=1,BA618-COUNTIFS($AE618:$AE618,$AC619,AN618:AN618,$AI$1),0)),0)),0)</f>
        <v>0</v>
      </c>
      <c r="BB619" s="1">
        <f>IFERROR(IF($AE619&gt;$AE618,VLOOKUP($AC619+AO$1,STOCK!$F$10:$AB$209,16,0),IF($AE619=$AE618,(IF(BB618&gt;=1,BB618-COUNTIFS($AE618:$AE618,$AC619,AO618:AO618,$AI$1),0)),0)),0)</f>
        <v>0</v>
      </c>
      <c r="BC619" s="1">
        <f>IFERROR(IF($AE619&gt;$AE618,VLOOKUP($AC619+AP$1,STOCK!$F$10:$AB$209,16,0),IF($AE619=$AE618,(IF(BC618&gt;=1,BC618-COUNTIFS($AE618:$AE618,$AC619,AP618:AP618,$AI$1),0)),0)),0)</f>
        <v>0</v>
      </c>
      <c r="BD619" s="1">
        <f>IFERROR(IF($AE619&gt;$AE618,VLOOKUP($AC619+AQ$1,STOCK!$F$10:$AB$209,16,0),IF($AE619=$AE618,(IF(BD618&gt;=1,BD618-COUNTIFS($AE618:$AE618,$AC619,AQ618:AQ618,$AI$1),0)),0)),0)</f>
        <v>0</v>
      </c>
      <c r="BE619" s="1">
        <f>IFERROR(IF($AE619&gt;$AE618,VLOOKUP($AC619+AR$1,STOCK!$F$10:$AB$209,16,0),IF($AE619=$AE618,(IF(BE618&gt;=1,BE618-COUNTIFS($AE618:$AE618,$AC619,AR618:AR618,$AI$1),0)),0)),0)</f>
        <v>0</v>
      </c>
      <c r="BF619" s="1">
        <f>IFERROR(IF($AE619&gt;$AE618,VLOOKUP($AC619+AS$1,STOCK!$F$10:$AB$209,16,0),IF($AE619=$AE618,(IF(BF618&gt;=1,BF618-COUNTIFS($AE618:$AE618,$AC619,AS618:AS618,$AI$1),0)),0)),0)</f>
        <v>0</v>
      </c>
      <c r="BG619" s="1">
        <f>IFERROR(IF($AE619&gt;$AE618,VLOOKUP($AC619+AT$1,STOCK!$F$10:$AB$209,16,0),IF($AE619=$AE618,(IF(BG618&gt;=1,BG618-COUNTIFS($AE618:$AE618,$AC619,AT618:AT618,$AI$1),0)),0)),0)</f>
        <v>0</v>
      </c>
      <c r="BH619" s="1">
        <f>IFERROR(IF($AE619&gt;$AE618,VLOOKUP($AC619+AU$1,STOCK!$F$10:$AB$209,16,0),IF($AE619=$AE618,(IF(BH618&gt;=1,BH618-COUNTIFS($AE618:$AE618,$AC619,AU618:AU618,$AI$1),0)),0)),0)</f>
        <v>0</v>
      </c>
      <c r="BI619" s="1">
        <f>IFERROR(IF($AE619&gt;$AE618,VLOOKUP($AC619+AV$1,STOCK!$F$10:$AB$209,16,0),IF($AE619=$AE618,(IF(BI618&gt;=1,BI618-COUNTIFS($AE618:$AE618,$AC619,AV618:AV618,$AI$1),0)),0)),0)</f>
        <v>0</v>
      </c>
      <c r="BJ619" s="1">
        <f>IFERROR(IF($AE619&gt;$AE618,VLOOKUP($AC619+AW$1,STOCK!$F$10:$AB$209,16,0),IF($AE619=$AE618,(IF(BJ618&gt;=1,BJ618-COUNTIFS($AE618:$AE618,$AC619,AW618:AW618,$AI$1),0)),0)),0)</f>
        <v>0</v>
      </c>
      <c r="BK619" s="1">
        <f>IFERROR(IF($AE619&gt;$AE618,VLOOKUP($AC619+AX$1,STOCK!$F$10:$AB$209,16,0),IF($AE619=$AE618,(IF(BK618&gt;=1,BK618-COUNTIFS($AE618:$AE618,$AC619,AX618:AX618,$AI$1),0)),0)),0)</f>
        <v>0</v>
      </c>
      <c r="BL619" s="1">
        <f>IFERROR(IF($AE619&gt;$AE618,VLOOKUP($AC619+AL$1,STOCK!$F$10:$AB$209,17,0),IF($AE619=$AE618,(IF(BL618&gt;=1,BL618-COUNTIFS($AE618:$AE618,$AC619,AL618:AL618,$AI$2),0)),0)),0)</f>
        <v>0</v>
      </c>
      <c r="BM619" s="1">
        <f>IFERROR(IF($AE619&gt;$AE618,VLOOKUP($AC619+AM$1,STOCK!$F$10:$AB$209,17,0),IF($AE619=$AE618,(IF(BM618&gt;=1,BM618-COUNTIFS($AE618:$AE618,$AC619,AM618:AM618,$AI$2),0)),0)),0)</f>
        <v>0</v>
      </c>
      <c r="BN619" s="1">
        <f>IFERROR(IF($AE619&gt;$AE618,VLOOKUP($AC619+AN$1,STOCK!$F$10:$AB$209,17,0),IF($AE619=$AE618,(IF(BN618&gt;=1,BN618-COUNTIFS($AE618:$AE618,$AC619,AN618:AN618,$AI$2),0)),0)),0)</f>
        <v>0</v>
      </c>
      <c r="BO619" s="1">
        <f>IFERROR(IF($AE619&gt;$AE618,VLOOKUP($AC619+AO$1,STOCK!$F$10:$AB$209,17,0),IF($AE619=$AE618,(IF(BO618&gt;=1,BO618-COUNTIFS($AE618:$AE618,$AC619,AO618:AO618,$AI$2),0)),0)),0)</f>
        <v>0</v>
      </c>
      <c r="BP619" s="1">
        <f>IFERROR(IF($AE619&gt;$AE618,VLOOKUP($AC619+AP$1,STOCK!$F$10:$AB$209,17,0),IF($AE619=$AE618,(IF(BP618&gt;=1,BP618-COUNTIFS($AE618:$AE618,$AC619,AP618:AP618,$AI$2),0)),0)),0)</f>
        <v>0</v>
      </c>
      <c r="BQ619" s="1">
        <f>IFERROR(IF($AE619&gt;$AE618,VLOOKUP($AC619+AQ$1,STOCK!$F$10:$AB$209,17,0),IF($AE619=$AE618,(IF(BQ618&gt;=1,BQ618-COUNTIFS($AE618:$AE618,$AC619,AQ618:AQ618,$AI$2),0)),0)),0)</f>
        <v>0</v>
      </c>
      <c r="BR619" s="1">
        <f>IFERROR(IF($AE619&gt;$AE618,VLOOKUP($AC619+AR$1,STOCK!$F$10:$AB$209,17,0),IF($AE619=$AE618,(IF(BR618&gt;=1,BR618-COUNTIFS($AE618:$AE618,$AC619,AR618:AR618,$AI$2),0)),0)),0)</f>
        <v>0</v>
      </c>
      <c r="BS619" s="1">
        <f>IFERROR(IF($AE619&gt;$AE618,VLOOKUP($AC619+AS$1,STOCK!$F$10:$AB$209,17,0),IF($AE619=$AE618,(IF(BS618&gt;=1,BS618-COUNTIFS($AE618:$AE618,$AC619,AS618:AS618,$AI$2),0)),0)),0)</f>
        <v>0</v>
      </c>
      <c r="BT619" s="1">
        <f>IFERROR(IF($AE619&gt;$AE618,VLOOKUP($AC619+AT$1,STOCK!$F$10:$AB$209,17,0),IF($AE619=$AE618,(IF(BT618&gt;=1,BT618-COUNTIFS($AE618:$AE618,$AC619,AT618:AT618,$AI$2),0)),0)),0)</f>
        <v>0</v>
      </c>
      <c r="BU619" s="1">
        <f>IFERROR(IF($AE619&gt;$AE618,VLOOKUP($AC619+AU$1,STOCK!$F$10:$AB$209,17,0),IF($AE619=$AE618,(IF(BU618&gt;=1,BU618-COUNTIFS($AE618:$AE618,$AC619,AU618:AU618,$AI$2),0)),0)),0)</f>
        <v>0</v>
      </c>
      <c r="BV619" s="1">
        <f>IFERROR(IF($AE619&gt;$AE618,VLOOKUP($AC619+AV$1,STOCK!$F$10:$AB$209,17,0),IF($AE619=$AE618,(IF(BV618&gt;=1,BV618-COUNTIFS($AE618:$AE618,$AC619,AV618:AV618,$AI$2),0)),0)),0)</f>
        <v>0</v>
      </c>
      <c r="BW619" s="1">
        <f>IFERROR(IF($AE619&gt;$AE618,VLOOKUP($AC619+AW$1,STOCK!$F$10:$AB$209,17,0),IF($AE619=$AE618,(IF(BW618&gt;=1,BW618-COUNTIFS($AE618:$AE618,$AC619,AW618:AW618,$AI$2),0)),0)),0)</f>
        <v>0</v>
      </c>
      <c r="BX619" s="1">
        <f>IFERROR(IF($AE619&gt;$AE618,VLOOKUP($AC619+AX$1,STOCK!$F$10:$AB$209,17,0),IF($AE619=$AE618,(IF(BX618&gt;=1,BX618-COUNTIFS($AE618:$AE618,$AC619,AX618:AX618,$AI$2),0)),0)),0)</f>
        <v>0</v>
      </c>
    </row>
    <row r="620" spans="29:76" x14ac:dyDescent="0.25">
      <c r="AC620" s="1">
        <f t="shared" si="155"/>
        <v>0</v>
      </c>
      <c r="AD620" s="1">
        <f>IFERROR(IF(LEN(AK620)&gt;=1,VLOOKUP(HLOOKUP(AK620,PROFILE!$K$5:$V$8,4,0),PROFILE!$F$1:$G$3,2,0),0),0)</f>
        <v>0</v>
      </c>
      <c r="AE620" s="1">
        <f t="shared" si="156"/>
        <v>0</v>
      </c>
      <c r="AF620" s="1">
        <v>607</v>
      </c>
      <c r="AI620" s="1" t="str">
        <f>IFERROR(IF($AH620&gt;=1,VLOOKUP($AG620,STUDENT!$O$8:$Z$1507,3,0),""),"")</f>
        <v/>
      </c>
      <c r="AJ620" s="1" t="str">
        <f>IFERROR(IF($AH620&gt;=1,VLOOKUP($AG620,STUDENT!$O$8:$Z$1507,4,0),""),"")</f>
        <v/>
      </c>
      <c r="AK620" s="1" t="str">
        <f>IFERROR(IF($AH620&gt;=1,VLOOKUP($AG620,STUDENT!$O$8:$Z$1507,6,0),""),"")</f>
        <v/>
      </c>
      <c r="AL620" s="1" t="str">
        <f t="shared" si="157"/>
        <v/>
      </c>
      <c r="AM620" s="1" t="str">
        <f t="shared" si="158"/>
        <v/>
      </c>
      <c r="AN620" s="1" t="str">
        <f t="shared" si="159"/>
        <v/>
      </c>
      <c r="AO620" s="1" t="str">
        <f t="shared" si="160"/>
        <v/>
      </c>
      <c r="AP620" s="1" t="str">
        <f t="shared" si="161"/>
        <v/>
      </c>
      <c r="AQ620" s="1" t="str">
        <f t="shared" si="162"/>
        <v/>
      </c>
      <c r="AR620" s="1" t="str">
        <f t="shared" si="163"/>
        <v/>
      </c>
      <c r="AS620" s="1" t="str">
        <f t="shared" si="164"/>
        <v/>
      </c>
      <c r="AT620" s="1" t="str">
        <f t="shared" si="165"/>
        <v/>
      </c>
      <c r="AU620" s="1" t="str">
        <f t="shared" si="166"/>
        <v/>
      </c>
      <c r="AV620" s="1" t="str">
        <f t="shared" si="167"/>
        <v/>
      </c>
      <c r="AW620" s="1" t="str">
        <f t="shared" si="168"/>
        <v/>
      </c>
      <c r="AX620" s="1" t="str">
        <f t="shared" si="169"/>
        <v/>
      </c>
      <c r="AY620" s="1">
        <f>IFERROR(IF($AE620&gt;$AE619,VLOOKUP($AC620+AL$1,STOCK!$F$10:$AB$209,16,0),IF($AE620=$AE619,(IF(AY619&gt;=1,AY619-COUNTIFS($AE619:$AE619,$AC620,AL619:AL619,$AI$1),0)),0)),0)</f>
        <v>0</v>
      </c>
      <c r="AZ620" s="1">
        <f>IFERROR(IF($AE620&gt;$AE619,VLOOKUP($AC620+AM$1,STOCK!$F$10:$AB$209,16,0),IF($AE620=$AE619,(IF(AZ619&gt;=1,AZ619-COUNTIFS($AE619:$AE619,$AC620,AM619:AM619,$AI$1),0)),0)),0)</f>
        <v>0</v>
      </c>
      <c r="BA620" s="1">
        <f>IFERROR(IF($AE620&gt;$AE619,VLOOKUP($AC620+AN$1,STOCK!$F$10:$AB$209,16,0),IF($AE620=$AE619,(IF(BA619&gt;=1,BA619-COUNTIFS($AE619:$AE619,$AC620,AN619:AN619,$AI$1),0)),0)),0)</f>
        <v>0</v>
      </c>
      <c r="BB620" s="1">
        <f>IFERROR(IF($AE620&gt;$AE619,VLOOKUP($AC620+AO$1,STOCK!$F$10:$AB$209,16,0),IF($AE620=$AE619,(IF(BB619&gt;=1,BB619-COUNTIFS($AE619:$AE619,$AC620,AO619:AO619,$AI$1),0)),0)),0)</f>
        <v>0</v>
      </c>
      <c r="BC620" s="1">
        <f>IFERROR(IF($AE620&gt;$AE619,VLOOKUP($AC620+AP$1,STOCK!$F$10:$AB$209,16,0),IF($AE620=$AE619,(IF(BC619&gt;=1,BC619-COUNTIFS($AE619:$AE619,$AC620,AP619:AP619,$AI$1),0)),0)),0)</f>
        <v>0</v>
      </c>
      <c r="BD620" s="1">
        <f>IFERROR(IF($AE620&gt;$AE619,VLOOKUP($AC620+AQ$1,STOCK!$F$10:$AB$209,16,0),IF($AE620=$AE619,(IF(BD619&gt;=1,BD619-COUNTIFS($AE619:$AE619,$AC620,AQ619:AQ619,$AI$1),0)),0)),0)</f>
        <v>0</v>
      </c>
      <c r="BE620" s="1">
        <f>IFERROR(IF($AE620&gt;$AE619,VLOOKUP($AC620+AR$1,STOCK!$F$10:$AB$209,16,0),IF($AE620=$AE619,(IF(BE619&gt;=1,BE619-COUNTIFS($AE619:$AE619,$AC620,AR619:AR619,$AI$1),0)),0)),0)</f>
        <v>0</v>
      </c>
      <c r="BF620" s="1">
        <f>IFERROR(IF($AE620&gt;$AE619,VLOOKUP($AC620+AS$1,STOCK!$F$10:$AB$209,16,0),IF($AE620=$AE619,(IF(BF619&gt;=1,BF619-COUNTIFS($AE619:$AE619,$AC620,AS619:AS619,$AI$1),0)),0)),0)</f>
        <v>0</v>
      </c>
      <c r="BG620" s="1">
        <f>IFERROR(IF($AE620&gt;$AE619,VLOOKUP($AC620+AT$1,STOCK!$F$10:$AB$209,16,0),IF($AE620=$AE619,(IF(BG619&gt;=1,BG619-COUNTIFS($AE619:$AE619,$AC620,AT619:AT619,$AI$1),0)),0)),0)</f>
        <v>0</v>
      </c>
      <c r="BH620" s="1">
        <f>IFERROR(IF($AE620&gt;$AE619,VLOOKUP($AC620+AU$1,STOCK!$F$10:$AB$209,16,0),IF($AE620=$AE619,(IF(BH619&gt;=1,BH619-COUNTIFS($AE619:$AE619,$AC620,AU619:AU619,$AI$1),0)),0)),0)</f>
        <v>0</v>
      </c>
      <c r="BI620" s="1">
        <f>IFERROR(IF($AE620&gt;$AE619,VLOOKUP($AC620+AV$1,STOCK!$F$10:$AB$209,16,0),IF($AE620=$AE619,(IF(BI619&gt;=1,BI619-COUNTIFS($AE619:$AE619,$AC620,AV619:AV619,$AI$1),0)),0)),0)</f>
        <v>0</v>
      </c>
      <c r="BJ620" s="1">
        <f>IFERROR(IF($AE620&gt;$AE619,VLOOKUP($AC620+AW$1,STOCK!$F$10:$AB$209,16,0),IF($AE620=$AE619,(IF(BJ619&gt;=1,BJ619-COUNTIFS($AE619:$AE619,$AC620,AW619:AW619,$AI$1),0)),0)),0)</f>
        <v>0</v>
      </c>
      <c r="BK620" s="1">
        <f>IFERROR(IF($AE620&gt;$AE619,VLOOKUP($AC620+AX$1,STOCK!$F$10:$AB$209,16,0),IF($AE620=$AE619,(IF(BK619&gt;=1,BK619-COUNTIFS($AE619:$AE619,$AC620,AX619:AX619,$AI$1),0)),0)),0)</f>
        <v>0</v>
      </c>
      <c r="BL620" s="1">
        <f>IFERROR(IF($AE620&gt;$AE619,VLOOKUP($AC620+AL$1,STOCK!$F$10:$AB$209,17,0),IF($AE620=$AE619,(IF(BL619&gt;=1,BL619-COUNTIFS($AE619:$AE619,$AC620,AL619:AL619,$AI$2),0)),0)),0)</f>
        <v>0</v>
      </c>
      <c r="BM620" s="1">
        <f>IFERROR(IF($AE620&gt;$AE619,VLOOKUP($AC620+AM$1,STOCK!$F$10:$AB$209,17,0),IF($AE620=$AE619,(IF(BM619&gt;=1,BM619-COUNTIFS($AE619:$AE619,$AC620,AM619:AM619,$AI$2),0)),0)),0)</f>
        <v>0</v>
      </c>
      <c r="BN620" s="1">
        <f>IFERROR(IF($AE620&gt;$AE619,VLOOKUP($AC620+AN$1,STOCK!$F$10:$AB$209,17,0),IF($AE620=$AE619,(IF(BN619&gt;=1,BN619-COUNTIFS($AE619:$AE619,$AC620,AN619:AN619,$AI$2),0)),0)),0)</f>
        <v>0</v>
      </c>
      <c r="BO620" s="1">
        <f>IFERROR(IF($AE620&gt;$AE619,VLOOKUP($AC620+AO$1,STOCK!$F$10:$AB$209,17,0),IF($AE620=$AE619,(IF(BO619&gt;=1,BO619-COUNTIFS($AE619:$AE619,$AC620,AO619:AO619,$AI$2),0)),0)),0)</f>
        <v>0</v>
      </c>
      <c r="BP620" s="1">
        <f>IFERROR(IF($AE620&gt;$AE619,VLOOKUP($AC620+AP$1,STOCK!$F$10:$AB$209,17,0),IF($AE620=$AE619,(IF(BP619&gt;=1,BP619-COUNTIFS($AE619:$AE619,$AC620,AP619:AP619,$AI$2),0)),0)),0)</f>
        <v>0</v>
      </c>
      <c r="BQ620" s="1">
        <f>IFERROR(IF($AE620&gt;$AE619,VLOOKUP($AC620+AQ$1,STOCK!$F$10:$AB$209,17,0),IF($AE620=$AE619,(IF(BQ619&gt;=1,BQ619-COUNTIFS($AE619:$AE619,$AC620,AQ619:AQ619,$AI$2),0)),0)),0)</f>
        <v>0</v>
      </c>
      <c r="BR620" s="1">
        <f>IFERROR(IF($AE620&gt;$AE619,VLOOKUP($AC620+AR$1,STOCK!$F$10:$AB$209,17,0),IF($AE620=$AE619,(IF(BR619&gt;=1,BR619-COUNTIFS($AE619:$AE619,$AC620,AR619:AR619,$AI$2),0)),0)),0)</f>
        <v>0</v>
      </c>
      <c r="BS620" s="1">
        <f>IFERROR(IF($AE620&gt;$AE619,VLOOKUP($AC620+AS$1,STOCK!$F$10:$AB$209,17,0),IF($AE620=$AE619,(IF(BS619&gt;=1,BS619-COUNTIFS($AE619:$AE619,$AC620,AS619:AS619,$AI$2),0)),0)),0)</f>
        <v>0</v>
      </c>
      <c r="BT620" s="1">
        <f>IFERROR(IF($AE620&gt;$AE619,VLOOKUP($AC620+AT$1,STOCK!$F$10:$AB$209,17,0),IF($AE620=$AE619,(IF(BT619&gt;=1,BT619-COUNTIFS($AE619:$AE619,$AC620,AT619:AT619,$AI$2),0)),0)),0)</f>
        <v>0</v>
      </c>
      <c r="BU620" s="1">
        <f>IFERROR(IF($AE620&gt;$AE619,VLOOKUP($AC620+AU$1,STOCK!$F$10:$AB$209,17,0),IF($AE620=$AE619,(IF(BU619&gt;=1,BU619-COUNTIFS($AE619:$AE619,$AC620,AU619:AU619,$AI$2),0)),0)),0)</f>
        <v>0</v>
      </c>
      <c r="BV620" s="1">
        <f>IFERROR(IF($AE620&gt;$AE619,VLOOKUP($AC620+AV$1,STOCK!$F$10:$AB$209,17,0),IF($AE620=$AE619,(IF(BV619&gt;=1,BV619-COUNTIFS($AE619:$AE619,$AC620,AV619:AV619,$AI$2),0)),0)),0)</f>
        <v>0</v>
      </c>
      <c r="BW620" s="1">
        <f>IFERROR(IF($AE620&gt;$AE619,VLOOKUP($AC620+AW$1,STOCK!$F$10:$AB$209,17,0),IF($AE620=$AE619,(IF(BW619&gt;=1,BW619-COUNTIFS($AE619:$AE619,$AC620,AW619:AW619,$AI$2),0)),0)),0)</f>
        <v>0</v>
      </c>
      <c r="BX620" s="1">
        <f>IFERROR(IF($AE620&gt;$AE619,VLOOKUP($AC620+AX$1,STOCK!$F$10:$AB$209,17,0),IF($AE620=$AE619,(IF(BX619&gt;=1,BX619-COUNTIFS($AE619:$AE619,$AC620,AX619:AX619,$AI$2),0)),0)),0)</f>
        <v>0</v>
      </c>
    </row>
    <row r="621" spans="29:76" x14ac:dyDescent="0.25">
      <c r="AC621" s="1">
        <f t="shared" si="155"/>
        <v>0</v>
      </c>
      <c r="AD621" s="1">
        <f>IFERROR(IF(LEN(AK621)&gt;=1,VLOOKUP(HLOOKUP(AK621,PROFILE!$K$5:$V$8,4,0),PROFILE!$F$1:$G$3,2,0),0),0)</f>
        <v>0</v>
      </c>
      <c r="AE621" s="1">
        <f t="shared" si="156"/>
        <v>0</v>
      </c>
      <c r="AF621" s="1">
        <v>608</v>
      </c>
      <c r="AI621" s="1" t="str">
        <f>IFERROR(IF($AH621&gt;=1,VLOOKUP($AG621,STUDENT!$O$8:$Z$1507,3,0),""),"")</f>
        <v/>
      </c>
      <c r="AJ621" s="1" t="str">
        <f>IFERROR(IF($AH621&gt;=1,VLOOKUP($AG621,STUDENT!$O$8:$Z$1507,4,0),""),"")</f>
        <v/>
      </c>
      <c r="AK621" s="1" t="str">
        <f>IFERROR(IF($AH621&gt;=1,VLOOKUP($AG621,STUDENT!$O$8:$Z$1507,6,0),""),"")</f>
        <v/>
      </c>
      <c r="AL621" s="1" t="str">
        <f t="shared" si="157"/>
        <v/>
      </c>
      <c r="AM621" s="1" t="str">
        <f t="shared" si="158"/>
        <v/>
      </c>
      <c r="AN621" s="1" t="str">
        <f t="shared" si="159"/>
        <v/>
      </c>
      <c r="AO621" s="1" t="str">
        <f t="shared" si="160"/>
        <v/>
      </c>
      <c r="AP621" s="1" t="str">
        <f t="shared" si="161"/>
        <v/>
      </c>
      <c r="AQ621" s="1" t="str">
        <f t="shared" si="162"/>
        <v/>
      </c>
      <c r="AR621" s="1" t="str">
        <f t="shared" si="163"/>
        <v/>
      </c>
      <c r="AS621" s="1" t="str">
        <f t="shared" si="164"/>
        <v/>
      </c>
      <c r="AT621" s="1" t="str">
        <f t="shared" si="165"/>
        <v/>
      </c>
      <c r="AU621" s="1" t="str">
        <f t="shared" si="166"/>
        <v/>
      </c>
      <c r="AV621" s="1" t="str">
        <f t="shared" si="167"/>
        <v/>
      </c>
      <c r="AW621" s="1" t="str">
        <f t="shared" si="168"/>
        <v/>
      </c>
      <c r="AX621" s="1" t="str">
        <f t="shared" si="169"/>
        <v/>
      </c>
      <c r="AY621" s="1">
        <f>IFERROR(IF($AE621&gt;$AE620,VLOOKUP($AC621+AL$1,STOCK!$F$10:$AB$209,16,0),IF($AE621=$AE620,(IF(AY620&gt;=1,AY620-COUNTIFS($AE620:$AE620,$AC621,AL620:AL620,$AI$1),0)),0)),0)</f>
        <v>0</v>
      </c>
      <c r="AZ621" s="1">
        <f>IFERROR(IF($AE621&gt;$AE620,VLOOKUP($AC621+AM$1,STOCK!$F$10:$AB$209,16,0),IF($AE621=$AE620,(IF(AZ620&gt;=1,AZ620-COUNTIFS($AE620:$AE620,$AC621,AM620:AM620,$AI$1),0)),0)),0)</f>
        <v>0</v>
      </c>
      <c r="BA621" s="1">
        <f>IFERROR(IF($AE621&gt;$AE620,VLOOKUP($AC621+AN$1,STOCK!$F$10:$AB$209,16,0),IF($AE621=$AE620,(IF(BA620&gt;=1,BA620-COUNTIFS($AE620:$AE620,$AC621,AN620:AN620,$AI$1),0)),0)),0)</f>
        <v>0</v>
      </c>
      <c r="BB621" s="1">
        <f>IFERROR(IF($AE621&gt;$AE620,VLOOKUP($AC621+AO$1,STOCK!$F$10:$AB$209,16,0),IF($AE621=$AE620,(IF(BB620&gt;=1,BB620-COUNTIFS($AE620:$AE620,$AC621,AO620:AO620,$AI$1),0)),0)),0)</f>
        <v>0</v>
      </c>
      <c r="BC621" s="1">
        <f>IFERROR(IF($AE621&gt;$AE620,VLOOKUP($AC621+AP$1,STOCK!$F$10:$AB$209,16,0),IF($AE621=$AE620,(IF(BC620&gt;=1,BC620-COUNTIFS($AE620:$AE620,$AC621,AP620:AP620,$AI$1),0)),0)),0)</f>
        <v>0</v>
      </c>
      <c r="BD621" s="1">
        <f>IFERROR(IF($AE621&gt;$AE620,VLOOKUP($AC621+AQ$1,STOCK!$F$10:$AB$209,16,0),IF($AE621=$AE620,(IF(BD620&gt;=1,BD620-COUNTIFS($AE620:$AE620,$AC621,AQ620:AQ620,$AI$1),0)),0)),0)</f>
        <v>0</v>
      </c>
      <c r="BE621" s="1">
        <f>IFERROR(IF($AE621&gt;$AE620,VLOOKUP($AC621+AR$1,STOCK!$F$10:$AB$209,16,0),IF($AE621=$AE620,(IF(BE620&gt;=1,BE620-COUNTIFS($AE620:$AE620,$AC621,AR620:AR620,$AI$1),0)),0)),0)</f>
        <v>0</v>
      </c>
      <c r="BF621" s="1">
        <f>IFERROR(IF($AE621&gt;$AE620,VLOOKUP($AC621+AS$1,STOCK!$F$10:$AB$209,16,0),IF($AE621=$AE620,(IF(BF620&gt;=1,BF620-COUNTIFS($AE620:$AE620,$AC621,AS620:AS620,$AI$1),0)),0)),0)</f>
        <v>0</v>
      </c>
      <c r="BG621" s="1">
        <f>IFERROR(IF($AE621&gt;$AE620,VLOOKUP($AC621+AT$1,STOCK!$F$10:$AB$209,16,0),IF($AE621=$AE620,(IF(BG620&gt;=1,BG620-COUNTIFS($AE620:$AE620,$AC621,AT620:AT620,$AI$1),0)),0)),0)</f>
        <v>0</v>
      </c>
      <c r="BH621" s="1">
        <f>IFERROR(IF($AE621&gt;$AE620,VLOOKUP($AC621+AU$1,STOCK!$F$10:$AB$209,16,0),IF($AE621=$AE620,(IF(BH620&gt;=1,BH620-COUNTIFS($AE620:$AE620,$AC621,AU620:AU620,$AI$1),0)),0)),0)</f>
        <v>0</v>
      </c>
      <c r="BI621" s="1">
        <f>IFERROR(IF($AE621&gt;$AE620,VLOOKUP($AC621+AV$1,STOCK!$F$10:$AB$209,16,0),IF($AE621=$AE620,(IF(BI620&gt;=1,BI620-COUNTIFS($AE620:$AE620,$AC621,AV620:AV620,$AI$1),0)),0)),0)</f>
        <v>0</v>
      </c>
      <c r="BJ621" s="1">
        <f>IFERROR(IF($AE621&gt;$AE620,VLOOKUP($AC621+AW$1,STOCK!$F$10:$AB$209,16,0),IF($AE621=$AE620,(IF(BJ620&gt;=1,BJ620-COUNTIFS($AE620:$AE620,$AC621,AW620:AW620,$AI$1),0)),0)),0)</f>
        <v>0</v>
      </c>
      <c r="BK621" s="1">
        <f>IFERROR(IF($AE621&gt;$AE620,VLOOKUP($AC621+AX$1,STOCK!$F$10:$AB$209,16,0),IF($AE621=$AE620,(IF(BK620&gt;=1,BK620-COUNTIFS($AE620:$AE620,$AC621,AX620:AX620,$AI$1),0)),0)),0)</f>
        <v>0</v>
      </c>
      <c r="BL621" s="1">
        <f>IFERROR(IF($AE621&gt;$AE620,VLOOKUP($AC621+AL$1,STOCK!$F$10:$AB$209,17,0),IF($AE621=$AE620,(IF(BL620&gt;=1,BL620-COUNTIFS($AE620:$AE620,$AC621,AL620:AL620,$AI$2),0)),0)),0)</f>
        <v>0</v>
      </c>
      <c r="BM621" s="1">
        <f>IFERROR(IF($AE621&gt;$AE620,VLOOKUP($AC621+AM$1,STOCK!$F$10:$AB$209,17,0),IF($AE621=$AE620,(IF(BM620&gt;=1,BM620-COUNTIFS($AE620:$AE620,$AC621,AM620:AM620,$AI$2),0)),0)),0)</f>
        <v>0</v>
      </c>
      <c r="BN621" s="1">
        <f>IFERROR(IF($AE621&gt;$AE620,VLOOKUP($AC621+AN$1,STOCK!$F$10:$AB$209,17,0),IF($AE621=$AE620,(IF(BN620&gt;=1,BN620-COUNTIFS($AE620:$AE620,$AC621,AN620:AN620,$AI$2),0)),0)),0)</f>
        <v>0</v>
      </c>
      <c r="BO621" s="1">
        <f>IFERROR(IF($AE621&gt;$AE620,VLOOKUP($AC621+AO$1,STOCK!$F$10:$AB$209,17,0),IF($AE621=$AE620,(IF(BO620&gt;=1,BO620-COUNTIFS($AE620:$AE620,$AC621,AO620:AO620,$AI$2),0)),0)),0)</f>
        <v>0</v>
      </c>
      <c r="BP621" s="1">
        <f>IFERROR(IF($AE621&gt;$AE620,VLOOKUP($AC621+AP$1,STOCK!$F$10:$AB$209,17,0),IF($AE621=$AE620,(IF(BP620&gt;=1,BP620-COUNTIFS($AE620:$AE620,$AC621,AP620:AP620,$AI$2),0)),0)),0)</f>
        <v>0</v>
      </c>
      <c r="BQ621" s="1">
        <f>IFERROR(IF($AE621&gt;$AE620,VLOOKUP($AC621+AQ$1,STOCK!$F$10:$AB$209,17,0),IF($AE621=$AE620,(IF(BQ620&gt;=1,BQ620-COUNTIFS($AE620:$AE620,$AC621,AQ620:AQ620,$AI$2),0)),0)),0)</f>
        <v>0</v>
      </c>
      <c r="BR621" s="1">
        <f>IFERROR(IF($AE621&gt;$AE620,VLOOKUP($AC621+AR$1,STOCK!$F$10:$AB$209,17,0),IF($AE621=$AE620,(IF(BR620&gt;=1,BR620-COUNTIFS($AE620:$AE620,$AC621,AR620:AR620,$AI$2),0)),0)),0)</f>
        <v>0</v>
      </c>
      <c r="BS621" s="1">
        <f>IFERROR(IF($AE621&gt;$AE620,VLOOKUP($AC621+AS$1,STOCK!$F$10:$AB$209,17,0),IF($AE621=$AE620,(IF(BS620&gt;=1,BS620-COUNTIFS($AE620:$AE620,$AC621,AS620:AS620,$AI$2),0)),0)),0)</f>
        <v>0</v>
      </c>
      <c r="BT621" s="1">
        <f>IFERROR(IF($AE621&gt;$AE620,VLOOKUP($AC621+AT$1,STOCK!$F$10:$AB$209,17,0),IF($AE621=$AE620,(IF(BT620&gt;=1,BT620-COUNTIFS($AE620:$AE620,$AC621,AT620:AT620,$AI$2),0)),0)),0)</f>
        <v>0</v>
      </c>
      <c r="BU621" s="1">
        <f>IFERROR(IF($AE621&gt;$AE620,VLOOKUP($AC621+AU$1,STOCK!$F$10:$AB$209,17,0),IF($AE621=$AE620,(IF(BU620&gt;=1,BU620-COUNTIFS($AE620:$AE620,$AC621,AU620:AU620,$AI$2),0)),0)),0)</f>
        <v>0</v>
      </c>
      <c r="BV621" s="1">
        <f>IFERROR(IF($AE621&gt;$AE620,VLOOKUP($AC621+AV$1,STOCK!$F$10:$AB$209,17,0),IF($AE621=$AE620,(IF(BV620&gt;=1,BV620-COUNTIFS($AE620:$AE620,$AC621,AV620:AV620,$AI$2),0)),0)),0)</f>
        <v>0</v>
      </c>
      <c r="BW621" s="1">
        <f>IFERROR(IF($AE621&gt;$AE620,VLOOKUP($AC621+AW$1,STOCK!$F$10:$AB$209,17,0),IF($AE621=$AE620,(IF(BW620&gt;=1,BW620-COUNTIFS($AE620:$AE620,$AC621,AW620:AW620,$AI$2),0)),0)),0)</f>
        <v>0</v>
      </c>
      <c r="BX621" s="1">
        <f>IFERROR(IF($AE621&gt;$AE620,VLOOKUP($AC621+AX$1,STOCK!$F$10:$AB$209,17,0),IF($AE621=$AE620,(IF(BX620&gt;=1,BX620-COUNTIFS($AE620:$AE620,$AC621,AX620:AX620,$AI$2),0)),0)),0)</f>
        <v>0</v>
      </c>
    </row>
    <row r="622" spans="29:76" x14ac:dyDescent="0.25">
      <c r="AC622" s="1">
        <f t="shared" si="155"/>
        <v>0</v>
      </c>
      <c r="AD622" s="1">
        <f>IFERROR(IF(LEN(AK622)&gt;=1,VLOOKUP(HLOOKUP(AK622,PROFILE!$K$5:$V$8,4,0),PROFILE!$F$1:$G$3,2,0),0),0)</f>
        <v>0</v>
      </c>
      <c r="AE622" s="1">
        <f t="shared" si="156"/>
        <v>0</v>
      </c>
      <c r="AF622" s="1">
        <v>609</v>
      </c>
      <c r="AI622" s="1" t="str">
        <f>IFERROR(IF($AH622&gt;=1,VLOOKUP($AG622,STUDENT!$O$8:$Z$1507,3,0),""),"")</f>
        <v/>
      </c>
      <c r="AJ622" s="1" t="str">
        <f>IFERROR(IF($AH622&gt;=1,VLOOKUP($AG622,STUDENT!$O$8:$Z$1507,4,0),""),"")</f>
        <v/>
      </c>
      <c r="AK622" s="1" t="str">
        <f>IFERROR(IF($AH622&gt;=1,VLOOKUP($AG622,STUDENT!$O$8:$Z$1507,6,0),""),"")</f>
        <v/>
      </c>
      <c r="AL622" s="1" t="str">
        <f t="shared" si="157"/>
        <v/>
      </c>
      <c r="AM622" s="1" t="str">
        <f t="shared" si="158"/>
        <v/>
      </c>
      <c r="AN622" s="1" t="str">
        <f t="shared" si="159"/>
        <v/>
      </c>
      <c r="AO622" s="1" t="str">
        <f t="shared" si="160"/>
        <v/>
      </c>
      <c r="AP622" s="1" t="str">
        <f t="shared" si="161"/>
        <v/>
      </c>
      <c r="AQ622" s="1" t="str">
        <f t="shared" si="162"/>
        <v/>
      </c>
      <c r="AR622" s="1" t="str">
        <f t="shared" si="163"/>
        <v/>
      </c>
      <c r="AS622" s="1" t="str">
        <f t="shared" si="164"/>
        <v/>
      </c>
      <c r="AT622" s="1" t="str">
        <f t="shared" si="165"/>
        <v/>
      </c>
      <c r="AU622" s="1" t="str">
        <f t="shared" si="166"/>
        <v/>
      </c>
      <c r="AV622" s="1" t="str">
        <f t="shared" si="167"/>
        <v/>
      </c>
      <c r="AW622" s="1" t="str">
        <f t="shared" si="168"/>
        <v/>
      </c>
      <c r="AX622" s="1" t="str">
        <f t="shared" si="169"/>
        <v/>
      </c>
      <c r="AY622" s="1">
        <f>IFERROR(IF($AE622&gt;$AE621,VLOOKUP($AC622+AL$1,STOCK!$F$10:$AB$209,16,0),IF($AE622=$AE621,(IF(AY621&gt;=1,AY621-COUNTIFS($AE621:$AE621,$AC622,AL621:AL621,$AI$1),0)),0)),0)</f>
        <v>0</v>
      </c>
      <c r="AZ622" s="1">
        <f>IFERROR(IF($AE622&gt;$AE621,VLOOKUP($AC622+AM$1,STOCK!$F$10:$AB$209,16,0),IF($AE622=$AE621,(IF(AZ621&gt;=1,AZ621-COUNTIFS($AE621:$AE621,$AC622,AM621:AM621,$AI$1),0)),0)),0)</f>
        <v>0</v>
      </c>
      <c r="BA622" s="1">
        <f>IFERROR(IF($AE622&gt;$AE621,VLOOKUP($AC622+AN$1,STOCK!$F$10:$AB$209,16,0),IF($AE622=$AE621,(IF(BA621&gt;=1,BA621-COUNTIFS($AE621:$AE621,$AC622,AN621:AN621,$AI$1),0)),0)),0)</f>
        <v>0</v>
      </c>
      <c r="BB622" s="1">
        <f>IFERROR(IF($AE622&gt;$AE621,VLOOKUP($AC622+AO$1,STOCK!$F$10:$AB$209,16,0),IF($AE622=$AE621,(IF(BB621&gt;=1,BB621-COUNTIFS($AE621:$AE621,$AC622,AO621:AO621,$AI$1),0)),0)),0)</f>
        <v>0</v>
      </c>
      <c r="BC622" s="1">
        <f>IFERROR(IF($AE622&gt;$AE621,VLOOKUP($AC622+AP$1,STOCK!$F$10:$AB$209,16,0),IF($AE622=$AE621,(IF(BC621&gt;=1,BC621-COUNTIFS($AE621:$AE621,$AC622,AP621:AP621,$AI$1),0)),0)),0)</f>
        <v>0</v>
      </c>
      <c r="BD622" s="1">
        <f>IFERROR(IF($AE622&gt;$AE621,VLOOKUP($AC622+AQ$1,STOCK!$F$10:$AB$209,16,0),IF($AE622=$AE621,(IF(BD621&gt;=1,BD621-COUNTIFS($AE621:$AE621,$AC622,AQ621:AQ621,$AI$1),0)),0)),0)</f>
        <v>0</v>
      </c>
      <c r="BE622" s="1">
        <f>IFERROR(IF($AE622&gt;$AE621,VLOOKUP($AC622+AR$1,STOCK!$F$10:$AB$209,16,0),IF($AE622=$AE621,(IF(BE621&gt;=1,BE621-COUNTIFS($AE621:$AE621,$AC622,AR621:AR621,$AI$1),0)),0)),0)</f>
        <v>0</v>
      </c>
      <c r="BF622" s="1">
        <f>IFERROR(IF($AE622&gt;$AE621,VLOOKUP($AC622+AS$1,STOCK!$F$10:$AB$209,16,0),IF($AE622=$AE621,(IF(BF621&gt;=1,BF621-COUNTIFS($AE621:$AE621,$AC622,AS621:AS621,$AI$1),0)),0)),0)</f>
        <v>0</v>
      </c>
      <c r="BG622" s="1">
        <f>IFERROR(IF($AE622&gt;$AE621,VLOOKUP($AC622+AT$1,STOCK!$F$10:$AB$209,16,0),IF($AE622=$AE621,(IF(BG621&gt;=1,BG621-COUNTIFS($AE621:$AE621,$AC622,AT621:AT621,$AI$1),0)),0)),0)</f>
        <v>0</v>
      </c>
      <c r="BH622" s="1">
        <f>IFERROR(IF($AE622&gt;$AE621,VLOOKUP($AC622+AU$1,STOCK!$F$10:$AB$209,16,0),IF($AE622=$AE621,(IF(BH621&gt;=1,BH621-COUNTIFS($AE621:$AE621,$AC622,AU621:AU621,$AI$1),0)),0)),0)</f>
        <v>0</v>
      </c>
      <c r="BI622" s="1">
        <f>IFERROR(IF($AE622&gt;$AE621,VLOOKUP($AC622+AV$1,STOCK!$F$10:$AB$209,16,0),IF($AE622=$AE621,(IF(BI621&gt;=1,BI621-COUNTIFS($AE621:$AE621,$AC622,AV621:AV621,$AI$1),0)),0)),0)</f>
        <v>0</v>
      </c>
      <c r="BJ622" s="1">
        <f>IFERROR(IF($AE622&gt;$AE621,VLOOKUP($AC622+AW$1,STOCK!$F$10:$AB$209,16,0),IF($AE622=$AE621,(IF(BJ621&gt;=1,BJ621-COUNTIFS($AE621:$AE621,$AC622,AW621:AW621,$AI$1),0)),0)),0)</f>
        <v>0</v>
      </c>
      <c r="BK622" s="1">
        <f>IFERROR(IF($AE622&gt;$AE621,VLOOKUP($AC622+AX$1,STOCK!$F$10:$AB$209,16,0),IF($AE622=$AE621,(IF(BK621&gt;=1,BK621-COUNTIFS($AE621:$AE621,$AC622,AX621:AX621,$AI$1),0)),0)),0)</f>
        <v>0</v>
      </c>
      <c r="BL622" s="1">
        <f>IFERROR(IF($AE622&gt;$AE621,VLOOKUP($AC622+AL$1,STOCK!$F$10:$AB$209,17,0),IF($AE622=$AE621,(IF(BL621&gt;=1,BL621-COUNTIFS($AE621:$AE621,$AC622,AL621:AL621,$AI$2),0)),0)),0)</f>
        <v>0</v>
      </c>
      <c r="BM622" s="1">
        <f>IFERROR(IF($AE622&gt;$AE621,VLOOKUP($AC622+AM$1,STOCK!$F$10:$AB$209,17,0),IF($AE622=$AE621,(IF(BM621&gt;=1,BM621-COUNTIFS($AE621:$AE621,$AC622,AM621:AM621,$AI$2),0)),0)),0)</f>
        <v>0</v>
      </c>
      <c r="BN622" s="1">
        <f>IFERROR(IF($AE622&gt;$AE621,VLOOKUP($AC622+AN$1,STOCK!$F$10:$AB$209,17,0),IF($AE622=$AE621,(IF(BN621&gt;=1,BN621-COUNTIFS($AE621:$AE621,$AC622,AN621:AN621,$AI$2),0)),0)),0)</f>
        <v>0</v>
      </c>
      <c r="BO622" s="1">
        <f>IFERROR(IF($AE622&gt;$AE621,VLOOKUP($AC622+AO$1,STOCK!$F$10:$AB$209,17,0),IF($AE622=$AE621,(IF(BO621&gt;=1,BO621-COUNTIFS($AE621:$AE621,$AC622,AO621:AO621,$AI$2),0)),0)),0)</f>
        <v>0</v>
      </c>
      <c r="BP622" s="1">
        <f>IFERROR(IF($AE622&gt;$AE621,VLOOKUP($AC622+AP$1,STOCK!$F$10:$AB$209,17,0),IF($AE622=$AE621,(IF(BP621&gt;=1,BP621-COUNTIFS($AE621:$AE621,$AC622,AP621:AP621,$AI$2),0)),0)),0)</f>
        <v>0</v>
      </c>
      <c r="BQ622" s="1">
        <f>IFERROR(IF($AE622&gt;$AE621,VLOOKUP($AC622+AQ$1,STOCK!$F$10:$AB$209,17,0),IF($AE622=$AE621,(IF(BQ621&gt;=1,BQ621-COUNTIFS($AE621:$AE621,$AC622,AQ621:AQ621,$AI$2),0)),0)),0)</f>
        <v>0</v>
      </c>
      <c r="BR622" s="1">
        <f>IFERROR(IF($AE622&gt;$AE621,VLOOKUP($AC622+AR$1,STOCK!$F$10:$AB$209,17,0),IF($AE622=$AE621,(IF(BR621&gt;=1,BR621-COUNTIFS($AE621:$AE621,$AC622,AR621:AR621,$AI$2),0)),0)),0)</f>
        <v>0</v>
      </c>
      <c r="BS622" s="1">
        <f>IFERROR(IF($AE622&gt;$AE621,VLOOKUP($AC622+AS$1,STOCK!$F$10:$AB$209,17,0),IF($AE622=$AE621,(IF(BS621&gt;=1,BS621-COUNTIFS($AE621:$AE621,$AC622,AS621:AS621,$AI$2),0)),0)),0)</f>
        <v>0</v>
      </c>
      <c r="BT622" s="1">
        <f>IFERROR(IF($AE622&gt;$AE621,VLOOKUP($AC622+AT$1,STOCK!$F$10:$AB$209,17,0),IF($AE622=$AE621,(IF(BT621&gt;=1,BT621-COUNTIFS($AE621:$AE621,$AC622,AT621:AT621,$AI$2),0)),0)),0)</f>
        <v>0</v>
      </c>
      <c r="BU622" s="1">
        <f>IFERROR(IF($AE622&gt;$AE621,VLOOKUP($AC622+AU$1,STOCK!$F$10:$AB$209,17,0),IF($AE622=$AE621,(IF(BU621&gt;=1,BU621-COUNTIFS($AE621:$AE621,$AC622,AU621:AU621,$AI$2),0)),0)),0)</f>
        <v>0</v>
      </c>
      <c r="BV622" s="1">
        <f>IFERROR(IF($AE622&gt;$AE621,VLOOKUP($AC622+AV$1,STOCK!$F$10:$AB$209,17,0),IF($AE622=$AE621,(IF(BV621&gt;=1,BV621-COUNTIFS($AE621:$AE621,$AC622,AV621:AV621,$AI$2),0)),0)),0)</f>
        <v>0</v>
      </c>
      <c r="BW622" s="1">
        <f>IFERROR(IF($AE622&gt;$AE621,VLOOKUP($AC622+AW$1,STOCK!$F$10:$AB$209,17,0),IF($AE622=$AE621,(IF(BW621&gt;=1,BW621-COUNTIFS($AE621:$AE621,$AC622,AW621:AW621,$AI$2),0)),0)),0)</f>
        <v>0</v>
      </c>
      <c r="BX622" s="1">
        <f>IFERROR(IF($AE622&gt;$AE621,VLOOKUP($AC622+AX$1,STOCK!$F$10:$AB$209,17,0),IF($AE622=$AE621,(IF(BX621&gt;=1,BX621-COUNTIFS($AE621:$AE621,$AC622,AX621:AX621,$AI$2),0)),0)),0)</f>
        <v>0</v>
      </c>
    </row>
    <row r="623" spans="29:76" x14ac:dyDescent="0.25">
      <c r="AC623" s="1">
        <f t="shared" si="155"/>
        <v>0</v>
      </c>
      <c r="AD623" s="1">
        <f>IFERROR(IF(LEN(AK623)&gt;=1,VLOOKUP(HLOOKUP(AK623,PROFILE!$K$5:$V$8,4,0),PROFILE!$F$1:$G$3,2,0),0),0)</f>
        <v>0</v>
      </c>
      <c r="AE623" s="1">
        <f t="shared" si="156"/>
        <v>0</v>
      </c>
      <c r="AF623" s="1">
        <v>610</v>
      </c>
      <c r="AI623" s="1" t="str">
        <f>IFERROR(IF($AH623&gt;=1,VLOOKUP($AG623,STUDENT!$O$8:$Z$1507,3,0),""),"")</f>
        <v/>
      </c>
      <c r="AJ623" s="1" t="str">
        <f>IFERROR(IF($AH623&gt;=1,VLOOKUP($AG623,STUDENT!$O$8:$Z$1507,4,0),""),"")</f>
        <v/>
      </c>
      <c r="AK623" s="1" t="str">
        <f>IFERROR(IF($AH623&gt;=1,VLOOKUP($AG623,STUDENT!$O$8:$Z$1507,6,0),""),"")</f>
        <v/>
      </c>
      <c r="AL623" s="1" t="str">
        <f t="shared" si="157"/>
        <v/>
      </c>
      <c r="AM623" s="1" t="str">
        <f t="shared" si="158"/>
        <v/>
      </c>
      <c r="AN623" s="1" t="str">
        <f t="shared" si="159"/>
        <v/>
      </c>
      <c r="AO623" s="1" t="str">
        <f t="shared" si="160"/>
        <v/>
      </c>
      <c r="AP623" s="1" t="str">
        <f t="shared" si="161"/>
        <v/>
      </c>
      <c r="AQ623" s="1" t="str">
        <f t="shared" si="162"/>
        <v/>
      </c>
      <c r="AR623" s="1" t="str">
        <f t="shared" si="163"/>
        <v/>
      </c>
      <c r="AS623" s="1" t="str">
        <f t="shared" si="164"/>
        <v/>
      </c>
      <c r="AT623" s="1" t="str">
        <f t="shared" si="165"/>
        <v/>
      </c>
      <c r="AU623" s="1" t="str">
        <f t="shared" si="166"/>
        <v/>
      </c>
      <c r="AV623" s="1" t="str">
        <f t="shared" si="167"/>
        <v/>
      </c>
      <c r="AW623" s="1" t="str">
        <f t="shared" si="168"/>
        <v/>
      </c>
      <c r="AX623" s="1" t="str">
        <f t="shared" si="169"/>
        <v/>
      </c>
      <c r="AY623" s="1">
        <f>IFERROR(IF($AE623&gt;$AE622,VLOOKUP($AC623+AL$1,STOCK!$F$10:$AB$209,16,0),IF($AE623=$AE622,(IF(AY622&gt;=1,AY622-COUNTIFS($AE622:$AE622,$AC623,AL622:AL622,$AI$1),0)),0)),0)</f>
        <v>0</v>
      </c>
      <c r="AZ623" s="1">
        <f>IFERROR(IF($AE623&gt;$AE622,VLOOKUP($AC623+AM$1,STOCK!$F$10:$AB$209,16,0),IF($AE623=$AE622,(IF(AZ622&gt;=1,AZ622-COUNTIFS($AE622:$AE622,$AC623,AM622:AM622,$AI$1),0)),0)),0)</f>
        <v>0</v>
      </c>
      <c r="BA623" s="1">
        <f>IFERROR(IF($AE623&gt;$AE622,VLOOKUP($AC623+AN$1,STOCK!$F$10:$AB$209,16,0),IF($AE623=$AE622,(IF(BA622&gt;=1,BA622-COUNTIFS($AE622:$AE622,$AC623,AN622:AN622,$AI$1),0)),0)),0)</f>
        <v>0</v>
      </c>
      <c r="BB623" s="1">
        <f>IFERROR(IF($AE623&gt;$AE622,VLOOKUP($AC623+AO$1,STOCK!$F$10:$AB$209,16,0),IF($AE623=$AE622,(IF(BB622&gt;=1,BB622-COUNTIFS($AE622:$AE622,$AC623,AO622:AO622,$AI$1),0)),0)),0)</f>
        <v>0</v>
      </c>
      <c r="BC623" s="1">
        <f>IFERROR(IF($AE623&gt;$AE622,VLOOKUP($AC623+AP$1,STOCK!$F$10:$AB$209,16,0),IF($AE623=$AE622,(IF(BC622&gt;=1,BC622-COUNTIFS($AE622:$AE622,$AC623,AP622:AP622,$AI$1),0)),0)),0)</f>
        <v>0</v>
      </c>
      <c r="BD623" s="1">
        <f>IFERROR(IF($AE623&gt;$AE622,VLOOKUP($AC623+AQ$1,STOCK!$F$10:$AB$209,16,0),IF($AE623=$AE622,(IF(BD622&gt;=1,BD622-COUNTIFS($AE622:$AE622,$AC623,AQ622:AQ622,$AI$1),0)),0)),0)</f>
        <v>0</v>
      </c>
      <c r="BE623" s="1">
        <f>IFERROR(IF($AE623&gt;$AE622,VLOOKUP($AC623+AR$1,STOCK!$F$10:$AB$209,16,0),IF($AE623=$AE622,(IF(BE622&gt;=1,BE622-COUNTIFS($AE622:$AE622,$AC623,AR622:AR622,$AI$1),0)),0)),0)</f>
        <v>0</v>
      </c>
      <c r="BF623" s="1">
        <f>IFERROR(IF($AE623&gt;$AE622,VLOOKUP($AC623+AS$1,STOCK!$F$10:$AB$209,16,0),IF($AE623=$AE622,(IF(BF622&gt;=1,BF622-COUNTIFS($AE622:$AE622,$AC623,AS622:AS622,$AI$1),0)),0)),0)</f>
        <v>0</v>
      </c>
      <c r="BG623" s="1">
        <f>IFERROR(IF($AE623&gt;$AE622,VLOOKUP($AC623+AT$1,STOCK!$F$10:$AB$209,16,0),IF($AE623=$AE622,(IF(BG622&gt;=1,BG622-COUNTIFS($AE622:$AE622,$AC623,AT622:AT622,$AI$1),0)),0)),0)</f>
        <v>0</v>
      </c>
      <c r="BH623" s="1">
        <f>IFERROR(IF($AE623&gt;$AE622,VLOOKUP($AC623+AU$1,STOCK!$F$10:$AB$209,16,0),IF($AE623=$AE622,(IF(BH622&gt;=1,BH622-COUNTIFS($AE622:$AE622,$AC623,AU622:AU622,$AI$1),0)),0)),0)</f>
        <v>0</v>
      </c>
      <c r="BI623" s="1">
        <f>IFERROR(IF($AE623&gt;$AE622,VLOOKUP($AC623+AV$1,STOCK!$F$10:$AB$209,16,0),IF($AE623=$AE622,(IF(BI622&gt;=1,BI622-COUNTIFS($AE622:$AE622,$AC623,AV622:AV622,$AI$1),0)),0)),0)</f>
        <v>0</v>
      </c>
      <c r="BJ623" s="1">
        <f>IFERROR(IF($AE623&gt;$AE622,VLOOKUP($AC623+AW$1,STOCK!$F$10:$AB$209,16,0),IF($AE623=$AE622,(IF(BJ622&gt;=1,BJ622-COUNTIFS($AE622:$AE622,$AC623,AW622:AW622,$AI$1),0)),0)),0)</f>
        <v>0</v>
      </c>
      <c r="BK623" s="1">
        <f>IFERROR(IF($AE623&gt;$AE622,VLOOKUP($AC623+AX$1,STOCK!$F$10:$AB$209,16,0),IF($AE623=$AE622,(IF(BK622&gt;=1,BK622-COUNTIFS($AE622:$AE622,$AC623,AX622:AX622,$AI$1),0)),0)),0)</f>
        <v>0</v>
      </c>
      <c r="BL623" s="1">
        <f>IFERROR(IF($AE623&gt;$AE622,VLOOKUP($AC623+AL$1,STOCK!$F$10:$AB$209,17,0),IF($AE623=$AE622,(IF(BL622&gt;=1,BL622-COUNTIFS($AE622:$AE622,$AC623,AL622:AL622,$AI$2),0)),0)),0)</f>
        <v>0</v>
      </c>
      <c r="BM623" s="1">
        <f>IFERROR(IF($AE623&gt;$AE622,VLOOKUP($AC623+AM$1,STOCK!$F$10:$AB$209,17,0),IF($AE623=$AE622,(IF(BM622&gt;=1,BM622-COUNTIFS($AE622:$AE622,$AC623,AM622:AM622,$AI$2),0)),0)),0)</f>
        <v>0</v>
      </c>
      <c r="BN623" s="1">
        <f>IFERROR(IF($AE623&gt;$AE622,VLOOKUP($AC623+AN$1,STOCK!$F$10:$AB$209,17,0),IF($AE623=$AE622,(IF(BN622&gt;=1,BN622-COUNTIFS($AE622:$AE622,$AC623,AN622:AN622,$AI$2),0)),0)),0)</f>
        <v>0</v>
      </c>
      <c r="BO623" s="1">
        <f>IFERROR(IF($AE623&gt;$AE622,VLOOKUP($AC623+AO$1,STOCK!$F$10:$AB$209,17,0),IF($AE623=$AE622,(IF(BO622&gt;=1,BO622-COUNTIFS($AE622:$AE622,$AC623,AO622:AO622,$AI$2),0)),0)),0)</f>
        <v>0</v>
      </c>
      <c r="BP623" s="1">
        <f>IFERROR(IF($AE623&gt;$AE622,VLOOKUP($AC623+AP$1,STOCK!$F$10:$AB$209,17,0),IF($AE623=$AE622,(IF(BP622&gt;=1,BP622-COUNTIFS($AE622:$AE622,$AC623,AP622:AP622,$AI$2),0)),0)),0)</f>
        <v>0</v>
      </c>
      <c r="BQ623" s="1">
        <f>IFERROR(IF($AE623&gt;$AE622,VLOOKUP($AC623+AQ$1,STOCK!$F$10:$AB$209,17,0),IF($AE623=$AE622,(IF(BQ622&gt;=1,BQ622-COUNTIFS($AE622:$AE622,$AC623,AQ622:AQ622,$AI$2),0)),0)),0)</f>
        <v>0</v>
      </c>
      <c r="BR623" s="1">
        <f>IFERROR(IF($AE623&gt;$AE622,VLOOKUP($AC623+AR$1,STOCK!$F$10:$AB$209,17,0),IF($AE623=$AE622,(IF(BR622&gt;=1,BR622-COUNTIFS($AE622:$AE622,$AC623,AR622:AR622,$AI$2),0)),0)),0)</f>
        <v>0</v>
      </c>
      <c r="BS623" s="1">
        <f>IFERROR(IF($AE623&gt;$AE622,VLOOKUP($AC623+AS$1,STOCK!$F$10:$AB$209,17,0),IF($AE623=$AE622,(IF(BS622&gt;=1,BS622-COUNTIFS($AE622:$AE622,$AC623,AS622:AS622,$AI$2),0)),0)),0)</f>
        <v>0</v>
      </c>
      <c r="BT623" s="1">
        <f>IFERROR(IF($AE623&gt;$AE622,VLOOKUP($AC623+AT$1,STOCK!$F$10:$AB$209,17,0),IF($AE623=$AE622,(IF(BT622&gt;=1,BT622-COUNTIFS($AE622:$AE622,$AC623,AT622:AT622,$AI$2),0)),0)),0)</f>
        <v>0</v>
      </c>
      <c r="BU623" s="1">
        <f>IFERROR(IF($AE623&gt;$AE622,VLOOKUP($AC623+AU$1,STOCK!$F$10:$AB$209,17,0),IF($AE623=$AE622,(IF(BU622&gt;=1,BU622-COUNTIFS($AE622:$AE622,$AC623,AU622:AU622,$AI$2),0)),0)),0)</f>
        <v>0</v>
      </c>
      <c r="BV623" s="1">
        <f>IFERROR(IF($AE623&gt;$AE622,VLOOKUP($AC623+AV$1,STOCK!$F$10:$AB$209,17,0),IF($AE623=$AE622,(IF(BV622&gt;=1,BV622-COUNTIFS($AE622:$AE622,$AC623,AV622:AV622,$AI$2),0)),0)),0)</f>
        <v>0</v>
      </c>
      <c r="BW623" s="1">
        <f>IFERROR(IF($AE623&gt;$AE622,VLOOKUP($AC623+AW$1,STOCK!$F$10:$AB$209,17,0),IF($AE623=$AE622,(IF(BW622&gt;=1,BW622-COUNTIFS($AE622:$AE622,$AC623,AW622:AW622,$AI$2),0)),0)),0)</f>
        <v>0</v>
      </c>
      <c r="BX623" s="1">
        <f>IFERROR(IF($AE623&gt;$AE622,VLOOKUP($AC623+AX$1,STOCK!$F$10:$AB$209,17,0),IF($AE623=$AE622,(IF(BX622&gt;=1,BX622-COUNTIFS($AE622:$AE622,$AC623,AX622:AX622,$AI$2),0)),0)),0)</f>
        <v>0</v>
      </c>
    </row>
    <row r="624" spans="29:76" x14ac:dyDescent="0.25">
      <c r="AC624" s="1">
        <f t="shared" si="155"/>
        <v>0</v>
      </c>
      <c r="AD624" s="1">
        <f>IFERROR(IF(LEN(AK624)&gt;=1,VLOOKUP(HLOOKUP(AK624,PROFILE!$K$5:$V$8,4,0),PROFILE!$F$1:$G$3,2,0),0),0)</f>
        <v>0</v>
      </c>
      <c r="AE624" s="1">
        <f t="shared" si="156"/>
        <v>0</v>
      </c>
      <c r="AF624" s="1">
        <v>611</v>
      </c>
      <c r="AI624" s="1" t="str">
        <f>IFERROR(IF($AH624&gt;=1,VLOOKUP($AG624,STUDENT!$O$8:$Z$1507,3,0),""),"")</f>
        <v/>
      </c>
      <c r="AJ624" s="1" t="str">
        <f>IFERROR(IF($AH624&gt;=1,VLOOKUP($AG624,STUDENT!$O$8:$Z$1507,4,0),""),"")</f>
        <v/>
      </c>
      <c r="AK624" s="1" t="str">
        <f>IFERROR(IF($AH624&gt;=1,VLOOKUP($AG624,STUDENT!$O$8:$Z$1507,6,0),""),"")</f>
        <v/>
      </c>
      <c r="AL624" s="1" t="str">
        <f t="shared" si="157"/>
        <v/>
      </c>
      <c r="AM624" s="1" t="str">
        <f t="shared" si="158"/>
        <v/>
      </c>
      <c r="AN624" s="1" t="str">
        <f t="shared" si="159"/>
        <v/>
      </c>
      <c r="AO624" s="1" t="str">
        <f t="shared" si="160"/>
        <v/>
      </c>
      <c r="AP624" s="1" t="str">
        <f t="shared" si="161"/>
        <v/>
      </c>
      <c r="AQ624" s="1" t="str">
        <f t="shared" si="162"/>
        <v/>
      </c>
      <c r="AR624" s="1" t="str">
        <f t="shared" si="163"/>
        <v/>
      </c>
      <c r="AS624" s="1" t="str">
        <f t="shared" si="164"/>
        <v/>
      </c>
      <c r="AT624" s="1" t="str">
        <f t="shared" si="165"/>
        <v/>
      </c>
      <c r="AU624" s="1" t="str">
        <f t="shared" si="166"/>
        <v/>
      </c>
      <c r="AV624" s="1" t="str">
        <f t="shared" si="167"/>
        <v/>
      </c>
      <c r="AW624" s="1" t="str">
        <f t="shared" si="168"/>
        <v/>
      </c>
      <c r="AX624" s="1" t="str">
        <f t="shared" si="169"/>
        <v/>
      </c>
      <c r="AY624" s="1">
        <f>IFERROR(IF($AE624&gt;$AE623,VLOOKUP($AC624+AL$1,STOCK!$F$10:$AB$209,16,0),IF($AE624=$AE623,(IF(AY623&gt;=1,AY623-COUNTIFS($AE623:$AE623,$AC624,AL623:AL623,$AI$1),0)),0)),0)</f>
        <v>0</v>
      </c>
      <c r="AZ624" s="1">
        <f>IFERROR(IF($AE624&gt;$AE623,VLOOKUP($AC624+AM$1,STOCK!$F$10:$AB$209,16,0),IF($AE624=$AE623,(IF(AZ623&gt;=1,AZ623-COUNTIFS($AE623:$AE623,$AC624,AM623:AM623,$AI$1),0)),0)),0)</f>
        <v>0</v>
      </c>
      <c r="BA624" s="1">
        <f>IFERROR(IF($AE624&gt;$AE623,VLOOKUP($AC624+AN$1,STOCK!$F$10:$AB$209,16,0),IF($AE624=$AE623,(IF(BA623&gt;=1,BA623-COUNTIFS($AE623:$AE623,$AC624,AN623:AN623,$AI$1),0)),0)),0)</f>
        <v>0</v>
      </c>
      <c r="BB624" s="1">
        <f>IFERROR(IF($AE624&gt;$AE623,VLOOKUP($AC624+AO$1,STOCK!$F$10:$AB$209,16,0),IF($AE624=$AE623,(IF(BB623&gt;=1,BB623-COUNTIFS($AE623:$AE623,$AC624,AO623:AO623,$AI$1),0)),0)),0)</f>
        <v>0</v>
      </c>
      <c r="BC624" s="1">
        <f>IFERROR(IF($AE624&gt;$AE623,VLOOKUP($AC624+AP$1,STOCK!$F$10:$AB$209,16,0),IF($AE624=$AE623,(IF(BC623&gt;=1,BC623-COUNTIFS($AE623:$AE623,$AC624,AP623:AP623,$AI$1),0)),0)),0)</f>
        <v>0</v>
      </c>
      <c r="BD624" s="1">
        <f>IFERROR(IF($AE624&gt;$AE623,VLOOKUP($AC624+AQ$1,STOCK!$F$10:$AB$209,16,0),IF($AE624=$AE623,(IF(BD623&gt;=1,BD623-COUNTIFS($AE623:$AE623,$AC624,AQ623:AQ623,$AI$1),0)),0)),0)</f>
        <v>0</v>
      </c>
      <c r="BE624" s="1">
        <f>IFERROR(IF($AE624&gt;$AE623,VLOOKUP($AC624+AR$1,STOCK!$F$10:$AB$209,16,0),IF($AE624=$AE623,(IF(BE623&gt;=1,BE623-COUNTIFS($AE623:$AE623,$AC624,AR623:AR623,$AI$1),0)),0)),0)</f>
        <v>0</v>
      </c>
      <c r="BF624" s="1">
        <f>IFERROR(IF($AE624&gt;$AE623,VLOOKUP($AC624+AS$1,STOCK!$F$10:$AB$209,16,0),IF($AE624=$AE623,(IF(BF623&gt;=1,BF623-COUNTIFS($AE623:$AE623,$AC624,AS623:AS623,$AI$1),0)),0)),0)</f>
        <v>0</v>
      </c>
      <c r="BG624" s="1">
        <f>IFERROR(IF($AE624&gt;$AE623,VLOOKUP($AC624+AT$1,STOCK!$F$10:$AB$209,16,0),IF($AE624=$AE623,(IF(BG623&gt;=1,BG623-COUNTIFS($AE623:$AE623,$AC624,AT623:AT623,$AI$1),0)),0)),0)</f>
        <v>0</v>
      </c>
      <c r="BH624" s="1">
        <f>IFERROR(IF($AE624&gt;$AE623,VLOOKUP($AC624+AU$1,STOCK!$F$10:$AB$209,16,0),IF($AE624=$AE623,(IF(BH623&gt;=1,BH623-COUNTIFS($AE623:$AE623,$AC624,AU623:AU623,$AI$1),0)),0)),0)</f>
        <v>0</v>
      </c>
      <c r="BI624" s="1">
        <f>IFERROR(IF($AE624&gt;$AE623,VLOOKUP($AC624+AV$1,STOCK!$F$10:$AB$209,16,0),IF($AE624=$AE623,(IF(BI623&gt;=1,BI623-COUNTIFS($AE623:$AE623,$AC624,AV623:AV623,$AI$1),0)),0)),0)</f>
        <v>0</v>
      </c>
      <c r="BJ624" s="1">
        <f>IFERROR(IF($AE624&gt;$AE623,VLOOKUP($AC624+AW$1,STOCK!$F$10:$AB$209,16,0),IF($AE624=$AE623,(IF(BJ623&gt;=1,BJ623-COUNTIFS($AE623:$AE623,$AC624,AW623:AW623,$AI$1),0)),0)),0)</f>
        <v>0</v>
      </c>
      <c r="BK624" s="1">
        <f>IFERROR(IF($AE624&gt;$AE623,VLOOKUP($AC624+AX$1,STOCK!$F$10:$AB$209,16,0),IF($AE624=$AE623,(IF(BK623&gt;=1,BK623-COUNTIFS($AE623:$AE623,$AC624,AX623:AX623,$AI$1),0)),0)),0)</f>
        <v>0</v>
      </c>
      <c r="BL624" s="1">
        <f>IFERROR(IF($AE624&gt;$AE623,VLOOKUP($AC624+AL$1,STOCK!$F$10:$AB$209,17,0),IF($AE624=$AE623,(IF(BL623&gt;=1,BL623-COUNTIFS($AE623:$AE623,$AC624,AL623:AL623,$AI$2),0)),0)),0)</f>
        <v>0</v>
      </c>
      <c r="BM624" s="1">
        <f>IFERROR(IF($AE624&gt;$AE623,VLOOKUP($AC624+AM$1,STOCK!$F$10:$AB$209,17,0),IF($AE624=$AE623,(IF(BM623&gt;=1,BM623-COUNTIFS($AE623:$AE623,$AC624,AM623:AM623,$AI$2),0)),0)),0)</f>
        <v>0</v>
      </c>
      <c r="BN624" s="1">
        <f>IFERROR(IF($AE624&gt;$AE623,VLOOKUP($AC624+AN$1,STOCK!$F$10:$AB$209,17,0),IF($AE624=$AE623,(IF(BN623&gt;=1,BN623-COUNTIFS($AE623:$AE623,$AC624,AN623:AN623,$AI$2),0)),0)),0)</f>
        <v>0</v>
      </c>
      <c r="BO624" s="1">
        <f>IFERROR(IF($AE624&gt;$AE623,VLOOKUP($AC624+AO$1,STOCK!$F$10:$AB$209,17,0),IF($AE624=$AE623,(IF(BO623&gt;=1,BO623-COUNTIFS($AE623:$AE623,$AC624,AO623:AO623,$AI$2),0)),0)),0)</f>
        <v>0</v>
      </c>
      <c r="BP624" s="1">
        <f>IFERROR(IF($AE624&gt;$AE623,VLOOKUP($AC624+AP$1,STOCK!$F$10:$AB$209,17,0),IF($AE624=$AE623,(IF(BP623&gt;=1,BP623-COUNTIFS($AE623:$AE623,$AC624,AP623:AP623,$AI$2),0)),0)),0)</f>
        <v>0</v>
      </c>
      <c r="BQ624" s="1">
        <f>IFERROR(IF($AE624&gt;$AE623,VLOOKUP($AC624+AQ$1,STOCK!$F$10:$AB$209,17,0),IF($AE624=$AE623,(IF(BQ623&gt;=1,BQ623-COUNTIFS($AE623:$AE623,$AC624,AQ623:AQ623,$AI$2),0)),0)),0)</f>
        <v>0</v>
      </c>
      <c r="BR624" s="1">
        <f>IFERROR(IF($AE624&gt;$AE623,VLOOKUP($AC624+AR$1,STOCK!$F$10:$AB$209,17,0),IF($AE624=$AE623,(IF(BR623&gt;=1,BR623-COUNTIFS($AE623:$AE623,$AC624,AR623:AR623,$AI$2),0)),0)),0)</f>
        <v>0</v>
      </c>
      <c r="BS624" s="1">
        <f>IFERROR(IF($AE624&gt;$AE623,VLOOKUP($AC624+AS$1,STOCK!$F$10:$AB$209,17,0),IF($AE624=$AE623,(IF(BS623&gt;=1,BS623-COUNTIFS($AE623:$AE623,$AC624,AS623:AS623,$AI$2),0)),0)),0)</f>
        <v>0</v>
      </c>
      <c r="BT624" s="1">
        <f>IFERROR(IF($AE624&gt;$AE623,VLOOKUP($AC624+AT$1,STOCK!$F$10:$AB$209,17,0),IF($AE624=$AE623,(IF(BT623&gt;=1,BT623-COUNTIFS($AE623:$AE623,$AC624,AT623:AT623,$AI$2),0)),0)),0)</f>
        <v>0</v>
      </c>
      <c r="BU624" s="1">
        <f>IFERROR(IF($AE624&gt;$AE623,VLOOKUP($AC624+AU$1,STOCK!$F$10:$AB$209,17,0),IF($AE624=$AE623,(IF(BU623&gt;=1,BU623-COUNTIFS($AE623:$AE623,$AC624,AU623:AU623,$AI$2),0)),0)),0)</f>
        <v>0</v>
      </c>
      <c r="BV624" s="1">
        <f>IFERROR(IF($AE624&gt;$AE623,VLOOKUP($AC624+AV$1,STOCK!$F$10:$AB$209,17,0),IF($AE624=$AE623,(IF(BV623&gt;=1,BV623-COUNTIFS($AE623:$AE623,$AC624,AV623:AV623,$AI$2),0)),0)),0)</f>
        <v>0</v>
      </c>
      <c r="BW624" s="1">
        <f>IFERROR(IF($AE624&gt;$AE623,VLOOKUP($AC624+AW$1,STOCK!$F$10:$AB$209,17,0),IF($AE624=$AE623,(IF(BW623&gt;=1,BW623-COUNTIFS($AE623:$AE623,$AC624,AW623:AW623,$AI$2),0)),0)),0)</f>
        <v>0</v>
      </c>
      <c r="BX624" s="1">
        <f>IFERROR(IF($AE624&gt;$AE623,VLOOKUP($AC624+AX$1,STOCK!$F$10:$AB$209,17,0),IF($AE624=$AE623,(IF(BX623&gt;=1,BX623-COUNTIFS($AE623:$AE623,$AC624,AX623:AX623,$AI$2),0)),0)),0)</f>
        <v>0</v>
      </c>
    </row>
    <row r="625" spans="29:76" x14ac:dyDescent="0.25">
      <c r="AC625" s="1">
        <f t="shared" si="155"/>
        <v>0</v>
      </c>
      <c r="AD625" s="1">
        <f>IFERROR(IF(LEN(AK625)&gt;=1,VLOOKUP(HLOOKUP(AK625,PROFILE!$K$5:$V$8,4,0),PROFILE!$F$1:$G$3,2,0),0),0)</f>
        <v>0</v>
      </c>
      <c r="AE625" s="1">
        <f t="shared" si="156"/>
        <v>0</v>
      </c>
      <c r="AF625" s="1">
        <v>612</v>
      </c>
      <c r="AI625" s="1" t="str">
        <f>IFERROR(IF($AH625&gt;=1,VLOOKUP($AG625,STUDENT!$O$8:$Z$1507,3,0),""),"")</f>
        <v/>
      </c>
      <c r="AJ625" s="1" t="str">
        <f>IFERROR(IF($AH625&gt;=1,VLOOKUP($AG625,STUDENT!$O$8:$Z$1507,4,0),""),"")</f>
        <v/>
      </c>
      <c r="AK625" s="1" t="str">
        <f>IFERROR(IF($AH625&gt;=1,VLOOKUP($AG625,STUDENT!$O$8:$Z$1507,6,0),""),"")</f>
        <v/>
      </c>
      <c r="AL625" s="1" t="str">
        <f t="shared" si="157"/>
        <v/>
      </c>
      <c r="AM625" s="1" t="str">
        <f t="shared" si="158"/>
        <v/>
      </c>
      <c r="AN625" s="1" t="str">
        <f t="shared" si="159"/>
        <v/>
      </c>
      <c r="AO625" s="1" t="str">
        <f t="shared" si="160"/>
        <v/>
      </c>
      <c r="AP625" s="1" t="str">
        <f t="shared" si="161"/>
        <v/>
      </c>
      <c r="AQ625" s="1" t="str">
        <f t="shared" si="162"/>
        <v/>
      </c>
      <c r="AR625" s="1" t="str">
        <f t="shared" si="163"/>
        <v/>
      </c>
      <c r="AS625" s="1" t="str">
        <f t="shared" si="164"/>
        <v/>
      </c>
      <c r="AT625" s="1" t="str">
        <f t="shared" si="165"/>
        <v/>
      </c>
      <c r="AU625" s="1" t="str">
        <f t="shared" si="166"/>
        <v/>
      </c>
      <c r="AV625" s="1" t="str">
        <f t="shared" si="167"/>
        <v/>
      </c>
      <c r="AW625" s="1" t="str">
        <f t="shared" si="168"/>
        <v/>
      </c>
      <c r="AX625" s="1" t="str">
        <f t="shared" si="169"/>
        <v/>
      </c>
      <c r="AY625" s="1">
        <f>IFERROR(IF($AE625&gt;$AE624,VLOOKUP($AC625+AL$1,STOCK!$F$10:$AB$209,16,0),IF($AE625=$AE624,(IF(AY624&gt;=1,AY624-COUNTIFS($AE624:$AE624,$AC625,AL624:AL624,$AI$1),0)),0)),0)</f>
        <v>0</v>
      </c>
      <c r="AZ625" s="1">
        <f>IFERROR(IF($AE625&gt;$AE624,VLOOKUP($AC625+AM$1,STOCK!$F$10:$AB$209,16,0),IF($AE625=$AE624,(IF(AZ624&gt;=1,AZ624-COUNTIFS($AE624:$AE624,$AC625,AM624:AM624,$AI$1),0)),0)),0)</f>
        <v>0</v>
      </c>
      <c r="BA625" s="1">
        <f>IFERROR(IF($AE625&gt;$AE624,VLOOKUP($AC625+AN$1,STOCK!$F$10:$AB$209,16,0),IF($AE625=$AE624,(IF(BA624&gt;=1,BA624-COUNTIFS($AE624:$AE624,$AC625,AN624:AN624,$AI$1),0)),0)),0)</f>
        <v>0</v>
      </c>
      <c r="BB625" s="1">
        <f>IFERROR(IF($AE625&gt;$AE624,VLOOKUP($AC625+AO$1,STOCK!$F$10:$AB$209,16,0),IF($AE625=$AE624,(IF(BB624&gt;=1,BB624-COUNTIFS($AE624:$AE624,$AC625,AO624:AO624,$AI$1),0)),0)),0)</f>
        <v>0</v>
      </c>
      <c r="BC625" s="1">
        <f>IFERROR(IF($AE625&gt;$AE624,VLOOKUP($AC625+AP$1,STOCK!$F$10:$AB$209,16,0),IF($AE625=$AE624,(IF(BC624&gt;=1,BC624-COUNTIFS($AE624:$AE624,$AC625,AP624:AP624,$AI$1),0)),0)),0)</f>
        <v>0</v>
      </c>
      <c r="BD625" s="1">
        <f>IFERROR(IF($AE625&gt;$AE624,VLOOKUP($AC625+AQ$1,STOCK!$F$10:$AB$209,16,0),IF($AE625=$AE624,(IF(BD624&gt;=1,BD624-COUNTIFS($AE624:$AE624,$AC625,AQ624:AQ624,$AI$1),0)),0)),0)</f>
        <v>0</v>
      </c>
      <c r="BE625" s="1">
        <f>IFERROR(IF($AE625&gt;$AE624,VLOOKUP($AC625+AR$1,STOCK!$F$10:$AB$209,16,0),IF($AE625=$AE624,(IF(BE624&gt;=1,BE624-COUNTIFS($AE624:$AE624,$AC625,AR624:AR624,$AI$1),0)),0)),0)</f>
        <v>0</v>
      </c>
      <c r="BF625" s="1">
        <f>IFERROR(IF($AE625&gt;$AE624,VLOOKUP($AC625+AS$1,STOCK!$F$10:$AB$209,16,0),IF($AE625=$AE624,(IF(BF624&gt;=1,BF624-COUNTIFS($AE624:$AE624,$AC625,AS624:AS624,$AI$1),0)),0)),0)</f>
        <v>0</v>
      </c>
      <c r="BG625" s="1">
        <f>IFERROR(IF($AE625&gt;$AE624,VLOOKUP($AC625+AT$1,STOCK!$F$10:$AB$209,16,0),IF($AE625=$AE624,(IF(BG624&gt;=1,BG624-COUNTIFS($AE624:$AE624,$AC625,AT624:AT624,$AI$1),0)),0)),0)</f>
        <v>0</v>
      </c>
      <c r="BH625" s="1">
        <f>IFERROR(IF($AE625&gt;$AE624,VLOOKUP($AC625+AU$1,STOCK!$F$10:$AB$209,16,0),IF($AE625=$AE624,(IF(BH624&gt;=1,BH624-COUNTIFS($AE624:$AE624,$AC625,AU624:AU624,$AI$1),0)),0)),0)</f>
        <v>0</v>
      </c>
      <c r="BI625" s="1">
        <f>IFERROR(IF($AE625&gt;$AE624,VLOOKUP($AC625+AV$1,STOCK!$F$10:$AB$209,16,0),IF($AE625=$AE624,(IF(BI624&gt;=1,BI624-COUNTIFS($AE624:$AE624,$AC625,AV624:AV624,$AI$1),0)),0)),0)</f>
        <v>0</v>
      </c>
      <c r="BJ625" s="1">
        <f>IFERROR(IF($AE625&gt;$AE624,VLOOKUP($AC625+AW$1,STOCK!$F$10:$AB$209,16,0),IF($AE625=$AE624,(IF(BJ624&gt;=1,BJ624-COUNTIFS($AE624:$AE624,$AC625,AW624:AW624,$AI$1),0)),0)),0)</f>
        <v>0</v>
      </c>
      <c r="BK625" s="1">
        <f>IFERROR(IF($AE625&gt;$AE624,VLOOKUP($AC625+AX$1,STOCK!$F$10:$AB$209,16,0),IF($AE625=$AE624,(IF(BK624&gt;=1,BK624-COUNTIFS($AE624:$AE624,$AC625,AX624:AX624,$AI$1),0)),0)),0)</f>
        <v>0</v>
      </c>
      <c r="BL625" s="1">
        <f>IFERROR(IF($AE625&gt;$AE624,VLOOKUP($AC625+AL$1,STOCK!$F$10:$AB$209,17,0),IF($AE625=$AE624,(IF(BL624&gt;=1,BL624-COUNTIFS($AE624:$AE624,$AC625,AL624:AL624,$AI$2),0)),0)),0)</f>
        <v>0</v>
      </c>
      <c r="BM625" s="1">
        <f>IFERROR(IF($AE625&gt;$AE624,VLOOKUP($AC625+AM$1,STOCK!$F$10:$AB$209,17,0),IF($AE625=$AE624,(IF(BM624&gt;=1,BM624-COUNTIFS($AE624:$AE624,$AC625,AM624:AM624,$AI$2),0)),0)),0)</f>
        <v>0</v>
      </c>
      <c r="BN625" s="1">
        <f>IFERROR(IF($AE625&gt;$AE624,VLOOKUP($AC625+AN$1,STOCK!$F$10:$AB$209,17,0),IF($AE625=$AE624,(IF(BN624&gt;=1,BN624-COUNTIFS($AE624:$AE624,$AC625,AN624:AN624,$AI$2),0)),0)),0)</f>
        <v>0</v>
      </c>
      <c r="BO625" s="1">
        <f>IFERROR(IF($AE625&gt;$AE624,VLOOKUP($AC625+AO$1,STOCK!$F$10:$AB$209,17,0),IF($AE625=$AE624,(IF(BO624&gt;=1,BO624-COUNTIFS($AE624:$AE624,$AC625,AO624:AO624,$AI$2),0)),0)),0)</f>
        <v>0</v>
      </c>
      <c r="BP625" s="1">
        <f>IFERROR(IF($AE625&gt;$AE624,VLOOKUP($AC625+AP$1,STOCK!$F$10:$AB$209,17,0),IF($AE625=$AE624,(IF(BP624&gt;=1,BP624-COUNTIFS($AE624:$AE624,$AC625,AP624:AP624,$AI$2),0)),0)),0)</f>
        <v>0</v>
      </c>
      <c r="BQ625" s="1">
        <f>IFERROR(IF($AE625&gt;$AE624,VLOOKUP($AC625+AQ$1,STOCK!$F$10:$AB$209,17,0),IF($AE625=$AE624,(IF(BQ624&gt;=1,BQ624-COUNTIFS($AE624:$AE624,$AC625,AQ624:AQ624,$AI$2),0)),0)),0)</f>
        <v>0</v>
      </c>
      <c r="BR625" s="1">
        <f>IFERROR(IF($AE625&gt;$AE624,VLOOKUP($AC625+AR$1,STOCK!$F$10:$AB$209,17,0),IF($AE625=$AE624,(IF(BR624&gt;=1,BR624-COUNTIFS($AE624:$AE624,$AC625,AR624:AR624,$AI$2),0)),0)),0)</f>
        <v>0</v>
      </c>
      <c r="BS625" s="1">
        <f>IFERROR(IF($AE625&gt;$AE624,VLOOKUP($AC625+AS$1,STOCK!$F$10:$AB$209,17,0),IF($AE625=$AE624,(IF(BS624&gt;=1,BS624-COUNTIFS($AE624:$AE624,$AC625,AS624:AS624,$AI$2),0)),0)),0)</f>
        <v>0</v>
      </c>
      <c r="BT625" s="1">
        <f>IFERROR(IF($AE625&gt;$AE624,VLOOKUP($AC625+AT$1,STOCK!$F$10:$AB$209,17,0),IF($AE625=$AE624,(IF(BT624&gt;=1,BT624-COUNTIFS($AE624:$AE624,$AC625,AT624:AT624,$AI$2),0)),0)),0)</f>
        <v>0</v>
      </c>
      <c r="BU625" s="1">
        <f>IFERROR(IF($AE625&gt;$AE624,VLOOKUP($AC625+AU$1,STOCK!$F$10:$AB$209,17,0),IF($AE625=$AE624,(IF(BU624&gt;=1,BU624-COUNTIFS($AE624:$AE624,$AC625,AU624:AU624,$AI$2),0)),0)),0)</f>
        <v>0</v>
      </c>
      <c r="BV625" s="1">
        <f>IFERROR(IF($AE625&gt;$AE624,VLOOKUP($AC625+AV$1,STOCK!$F$10:$AB$209,17,0),IF($AE625=$AE624,(IF(BV624&gt;=1,BV624-COUNTIFS($AE624:$AE624,$AC625,AV624:AV624,$AI$2),0)),0)),0)</f>
        <v>0</v>
      </c>
      <c r="BW625" s="1">
        <f>IFERROR(IF($AE625&gt;$AE624,VLOOKUP($AC625+AW$1,STOCK!$F$10:$AB$209,17,0),IF($AE625=$AE624,(IF(BW624&gt;=1,BW624-COUNTIFS($AE624:$AE624,$AC625,AW624:AW624,$AI$2),0)),0)),0)</f>
        <v>0</v>
      </c>
      <c r="BX625" s="1">
        <f>IFERROR(IF($AE625&gt;$AE624,VLOOKUP($AC625+AX$1,STOCK!$F$10:$AB$209,17,0),IF($AE625=$AE624,(IF(BX624&gt;=1,BX624-COUNTIFS($AE624:$AE624,$AC625,AX624:AX624,$AI$2),0)),0)),0)</f>
        <v>0</v>
      </c>
    </row>
    <row r="626" spans="29:76" x14ac:dyDescent="0.25">
      <c r="AC626" s="1">
        <f t="shared" si="155"/>
        <v>0</v>
      </c>
      <c r="AD626" s="1">
        <f>IFERROR(IF(LEN(AK626)&gt;=1,VLOOKUP(HLOOKUP(AK626,PROFILE!$K$5:$V$8,4,0),PROFILE!$F$1:$G$3,2,0),0),0)</f>
        <v>0</v>
      </c>
      <c r="AE626" s="1">
        <f t="shared" si="156"/>
        <v>0</v>
      </c>
      <c r="AF626" s="1">
        <v>613</v>
      </c>
      <c r="AI626" s="1" t="str">
        <f>IFERROR(IF($AH626&gt;=1,VLOOKUP($AG626,STUDENT!$O$8:$Z$1507,3,0),""),"")</f>
        <v/>
      </c>
      <c r="AJ626" s="1" t="str">
        <f>IFERROR(IF($AH626&gt;=1,VLOOKUP($AG626,STUDENT!$O$8:$Z$1507,4,0),""),"")</f>
        <v/>
      </c>
      <c r="AK626" s="1" t="str">
        <f>IFERROR(IF($AH626&gt;=1,VLOOKUP($AG626,STUDENT!$O$8:$Z$1507,6,0),""),"")</f>
        <v/>
      </c>
      <c r="AL626" s="1" t="str">
        <f t="shared" si="157"/>
        <v/>
      </c>
      <c r="AM626" s="1" t="str">
        <f t="shared" si="158"/>
        <v/>
      </c>
      <c r="AN626" s="1" t="str">
        <f t="shared" si="159"/>
        <v/>
      </c>
      <c r="AO626" s="1" t="str">
        <f t="shared" si="160"/>
        <v/>
      </c>
      <c r="AP626" s="1" t="str">
        <f t="shared" si="161"/>
        <v/>
      </c>
      <c r="AQ626" s="1" t="str">
        <f t="shared" si="162"/>
        <v/>
      </c>
      <c r="AR626" s="1" t="str">
        <f t="shared" si="163"/>
        <v/>
      </c>
      <c r="AS626" s="1" t="str">
        <f t="shared" si="164"/>
        <v/>
      </c>
      <c r="AT626" s="1" t="str">
        <f t="shared" si="165"/>
        <v/>
      </c>
      <c r="AU626" s="1" t="str">
        <f t="shared" si="166"/>
        <v/>
      </c>
      <c r="AV626" s="1" t="str">
        <f t="shared" si="167"/>
        <v/>
      </c>
      <c r="AW626" s="1" t="str">
        <f t="shared" si="168"/>
        <v/>
      </c>
      <c r="AX626" s="1" t="str">
        <f t="shared" si="169"/>
        <v/>
      </c>
      <c r="AY626" s="1">
        <f>IFERROR(IF($AE626&gt;$AE625,VLOOKUP($AC626+AL$1,STOCK!$F$10:$AB$209,16,0),IF($AE626=$AE625,(IF(AY625&gt;=1,AY625-COUNTIFS($AE625:$AE625,$AC626,AL625:AL625,$AI$1),0)),0)),0)</f>
        <v>0</v>
      </c>
      <c r="AZ626" s="1">
        <f>IFERROR(IF($AE626&gt;$AE625,VLOOKUP($AC626+AM$1,STOCK!$F$10:$AB$209,16,0),IF($AE626=$AE625,(IF(AZ625&gt;=1,AZ625-COUNTIFS($AE625:$AE625,$AC626,AM625:AM625,$AI$1),0)),0)),0)</f>
        <v>0</v>
      </c>
      <c r="BA626" s="1">
        <f>IFERROR(IF($AE626&gt;$AE625,VLOOKUP($AC626+AN$1,STOCK!$F$10:$AB$209,16,0),IF($AE626=$AE625,(IF(BA625&gt;=1,BA625-COUNTIFS($AE625:$AE625,$AC626,AN625:AN625,$AI$1),0)),0)),0)</f>
        <v>0</v>
      </c>
      <c r="BB626" s="1">
        <f>IFERROR(IF($AE626&gt;$AE625,VLOOKUP($AC626+AO$1,STOCK!$F$10:$AB$209,16,0),IF($AE626=$AE625,(IF(BB625&gt;=1,BB625-COUNTIFS($AE625:$AE625,$AC626,AO625:AO625,$AI$1),0)),0)),0)</f>
        <v>0</v>
      </c>
      <c r="BC626" s="1">
        <f>IFERROR(IF($AE626&gt;$AE625,VLOOKUP($AC626+AP$1,STOCK!$F$10:$AB$209,16,0),IF($AE626=$AE625,(IF(BC625&gt;=1,BC625-COUNTIFS($AE625:$AE625,$AC626,AP625:AP625,$AI$1),0)),0)),0)</f>
        <v>0</v>
      </c>
      <c r="BD626" s="1">
        <f>IFERROR(IF($AE626&gt;$AE625,VLOOKUP($AC626+AQ$1,STOCK!$F$10:$AB$209,16,0),IF($AE626=$AE625,(IF(BD625&gt;=1,BD625-COUNTIFS($AE625:$AE625,$AC626,AQ625:AQ625,$AI$1),0)),0)),0)</f>
        <v>0</v>
      </c>
      <c r="BE626" s="1">
        <f>IFERROR(IF($AE626&gt;$AE625,VLOOKUP($AC626+AR$1,STOCK!$F$10:$AB$209,16,0),IF($AE626=$AE625,(IF(BE625&gt;=1,BE625-COUNTIFS($AE625:$AE625,$AC626,AR625:AR625,$AI$1),0)),0)),0)</f>
        <v>0</v>
      </c>
      <c r="BF626" s="1">
        <f>IFERROR(IF($AE626&gt;$AE625,VLOOKUP($AC626+AS$1,STOCK!$F$10:$AB$209,16,0),IF($AE626=$AE625,(IF(BF625&gt;=1,BF625-COUNTIFS($AE625:$AE625,$AC626,AS625:AS625,$AI$1),0)),0)),0)</f>
        <v>0</v>
      </c>
      <c r="BG626" s="1">
        <f>IFERROR(IF($AE626&gt;$AE625,VLOOKUP($AC626+AT$1,STOCK!$F$10:$AB$209,16,0),IF($AE626=$AE625,(IF(BG625&gt;=1,BG625-COUNTIFS($AE625:$AE625,$AC626,AT625:AT625,$AI$1),0)),0)),0)</f>
        <v>0</v>
      </c>
      <c r="BH626" s="1">
        <f>IFERROR(IF($AE626&gt;$AE625,VLOOKUP($AC626+AU$1,STOCK!$F$10:$AB$209,16,0),IF($AE626=$AE625,(IF(BH625&gt;=1,BH625-COUNTIFS($AE625:$AE625,$AC626,AU625:AU625,$AI$1),0)),0)),0)</f>
        <v>0</v>
      </c>
      <c r="BI626" s="1">
        <f>IFERROR(IF($AE626&gt;$AE625,VLOOKUP($AC626+AV$1,STOCK!$F$10:$AB$209,16,0),IF($AE626=$AE625,(IF(BI625&gt;=1,BI625-COUNTIFS($AE625:$AE625,$AC626,AV625:AV625,$AI$1),0)),0)),0)</f>
        <v>0</v>
      </c>
      <c r="BJ626" s="1">
        <f>IFERROR(IF($AE626&gt;$AE625,VLOOKUP($AC626+AW$1,STOCK!$F$10:$AB$209,16,0),IF($AE626=$AE625,(IF(BJ625&gt;=1,BJ625-COUNTIFS($AE625:$AE625,$AC626,AW625:AW625,$AI$1),0)),0)),0)</f>
        <v>0</v>
      </c>
      <c r="BK626" s="1">
        <f>IFERROR(IF($AE626&gt;$AE625,VLOOKUP($AC626+AX$1,STOCK!$F$10:$AB$209,16,0),IF($AE626=$AE625,(IF(BK625&gt;=1,BK625-COUNTIFS($AE625:$AE625,$AC626,AX625:AX625,$AI$1),0)),0)),0)</f>
        <v>0</v>
      </c>
      <c r="BL626" s="1">
        <f>IFERROR(IF($AE626&gt;$AE625,VLOOKUP($AC626+AL$1,STOCK!$F$10:$AB$209,17,0),IF($AE626=$AE625,(IF(BL625&gt;=1,BL625-COUNTIFS($AE625:$AE625,$AC626,AL625:AL625,$AI$2),0)),0)),0)</f>
        <v>0</v>
      </c>
      <c r="BM626" s="1">
        <f>IFERROR(IF($AE626&gt;$AE625,VLOOKUP($AC626+AM$1,STOCK!$F$10:$AB$209,17,0),IF($AE626=$AE625,(IF(BM625&gt;=1,BM625-COUNTIFS($AE625:$AE625,$AC626,AM625:AM625,$AI$2),0)),0)),0)</f>
        <v>0</v>
      </c>
      <c r="BN626" s="1">
        <f>IFERROR(IF($AE626&gt;$AE625,VLOOKUP($AC626+AN$1,STOCK!$F$10:$AB$209,17,0),IF($AE626=$AE625,(IF(BN625&gt;=1,BN625-COUNTIFS($AE625:$AE625,$AC626,AN625:AN625,$AI$2),0)),0)),0)</f>
        <v>0</v>
      </c>
      <c r="BO626" s="1">
        <f>IFERROR(IF($AE626&gt;$AE625,VLOOKUP($AC626+AO$1,STOCK!$F$10:$AB$209,17,0),IF($AE626=$AE625,(IF(BO625&gt;=1,BO625-COUNTIFS($AE625:$AE625,$AC626,AO625:AO625,$AI$2),0)),0)),0)</f>
        <v>0</v>
      </c>
      <c r="BP626" s="1">
        <f>IFERROR(IF($AE626&gt;$AE625,VLOOKUP($AC626+AP$1,STOCK!$F$10:$AB$209,17,0),IF($AE626=$AE625,(IF(BP625&gt;=1,BP625-COUNTIFS($AE625:$AE625,$AC626,AP625:AP625,$AI$2),0)),0)),0)</f>
        <v>0</v>
      </c>
      <c r="BQ626" s="1">
        <f>IFERROR(IF($AE626&gt;$AE625,VLOOKUP($AC626+AQ$1,STOCK!$F$10:$AB$209,17,0),IF($AE626=$AE625,(IF(BQ625&gt;=1,BQ625-COUNTIFS($AE625:$AE625,$AC626,AQ625:AQ625,$AI$2),0)),0)),0)</f>
        <v>0</v>
      </c>
      <c r="BR626" s="1">
        <f>IFERROR(IF($AE626&gt;$AE625,VLOOKUP($AC626+AR$1,STOCK!$F$10:$AB$209,17,0),IF($AE626=$AE625,(IF(BR625&gt;=1,BR625-COUNTIFS($AE625:$AE625,$AC626,AR625:AR625,$AI$2),0)),0)),0)</f>
        <v>0</v>
      </c>
      <c r="BS626" s="1">
        <f>IFERROR(IF($AE626&gt;$AE625,VLOOKUP($AC626+AS$1,STOCK!$F$10:$AB$209,17,0),IF($AE626=$AE625,(IF(BS625&gt;=1,BS625-COUNTIFS($AE625:$AE625,$AC626,AS625:AS625,$AI$2),0)),0)),0)</f>
        <v>0</v>
      </c>
      <c r="BT626" s="1">
        <f>IFERROR(IF($AE626&gt;$AE625,VLOOKUP($AC626+AT$1,STOCK!$F$10:$AB$209,17,0),IF($AE626=$AE625,(IF(BT625&gt;=1,BT625-COUNTIFS($AE625:$AE625,$AC626,AT625:AT625,$AI$2),0)),0)),0)</f>
        <v>0</v>
      </c>
      <c r="BU626" s="1">
        <f>IFERROR(IF($AE626&gt;$AE625,VLOOKUP($AC626+AU$1,STOCK!$F$10:$AB$209,17,0),IF($AE626=$AE625,(IF(BU625&gt;=1,BU625-COUNTIFS($AE625:$AE625,$AC626,AU625:AU625,$AI$2),0)),0)),0)</f>
        <v>0</v>
      </c>
      <c r="BV626" s="1">
        <f>IFERROR(IF($AE626&gt;$AE625,VLOOKUP($AC626+AV$1,STOCK!$F$10:$AB$209,17,0),IF($AE626=$AE625,(IF(BV625&gt;=1,BV625-COUNTIFS($AE625:$AE625,$AC626,AV625:AV625,$AI$2),0)),0)),0)</f>
        <v>0</v>
      </c>
      <c r="BW626" s="1">
        <f>IFERROR(IF($AE626&gt;$AE625,VLOOKUP($AC626+AW$1,STOCK!$F$10:$AB$209,17,0),IF($AE626=$AE625,(IF(BW625&gt;=1,BW625-COUNTIFS($AE625:$AE625,$AC626,AW625:AW625,$AI$2),0)),0)),0)</f>
        <v>0</v>
      </c>
      <c r="BX626" s="1">
        <f>IFERROR(IF($AE626&gt;$AE625,VLOOKUP($AC626+AX$1,STOCK!$F$10:$AB$209,17,0),IF($AE626=$AE625,(IF(BX625&gt;=1,BX625-COUNTIFS($AE625:$AE625,$AC626,AX625:AX625,$AI$2),0)),0)),0)</f>
        <v>0</v>
      </c>
    </row>
    <row r="627" spans="29:76" x14ac:dyDescent="0.25">
      <c r="AC627" s="1">
        <f t="shared" si="155"/>
        <v>0</v>
      </c>
      <c r="AD627" s="1">
        <f>IFERROR(IF(LEN(AK627)&gt;=1,VLOOKUP(HLOOKUP(AK627,PROFILE!$K$5:$V$8,4,0),PROFILE!$F$1:$G$3,2,0),0),0)</f>
        <v>0</v>
      </c>
      <c r="AE627" s="1">
        <f t="shared" si="156"/>
        <v>0</v>
      </c>
      <c r="AF627" s="1">
        <v>614</v>
      </c>
      <c r="AI627" s="1" t="str">
        <f>IFERROR(IF($AH627&gt;=1,VLOOKUP($AG627,STUDENT!$O$8:$Z$1507,3,0),""),"")</f>
        <v/>
      </c>
      <c r="AJ627" s="1" t="str">
        <f>IFERROR(IF($AH627&gt;=1,VLOOKUP($AG627,STUDENT!$O$8:$Z$1507,4,0),""),"")</f>
        <v/>
      </c>
      <c r="AK627" s="1" t="str">
        <f>IFERROR(IF($AH627&gt;=1,VLOOKUP($AG627,STUDENT!$O$8:$Z$1507,6,0),""),"")</f>
        <v/>
      </c>
      <c r="AL627" s="1" t="str">
        <f t="shared" si="157"/>
        <v/>
      </c>
      <c r="AM627" s="1" t="str">
        <f t="shared" si="158"/>
        <v/>
      </c>
      <c r="AN627" s="1" t="str">
        <f t="shared" si="159"/>
        <v/>
      </c>
      <c r="AO627" s="1" t="str">
        <f t="shared" si="160"/>
        <v/>
      </c>
      <c r="AP627" s="1" t="str">
        <f t="shared" si="161"/>
        <v/>
      </c>
      <c r="AQ627" s="1" t="str">
        <f t="shared" si="162"/>
        <v/>
      </c>
      <c r="AR627" s="1" t="str">
        <f t="shared" si="163"/>
        <v/>
      </c>
      <c r="AS627" s="1" t="str">
        <f t="shared" si="164"/>
        <v/>
      </c>
      <c r="AT627" s="1" t="str">
        <f t="shared" si="165"/>
        <v/>
      </c>
      <c r="AU627" s="1" t="str">
        <f t="shared" si="166"/>
        <v/>
      </c>
      <c r="AV627" s="1" t="str">
        <f t="shared" si="167"/>
        <v/>
      </c>
      <c r="AW627" s="1" t="str">
        <f t="shared" si="168"/>
        <v/>
      </c>
      <c r="AX627" s="1" t="str">
        <f t="shared" si="169"/>
        <v/>
      </c>
      <c r="AY627" s="1">
        <f>IFERROR(IF($AE627&gt;$AE626,VLOOKUP($AC627+AL$1,STOCK!$F$10:$AB$209,16,0),IF($AE627=$AE626,(IF(AY626&gt;=1,AY626-COUNTIFS($AE626:$AE626,$AC627,AL626:AL626,$AI$1),0)),0)),0)</f>
        <v>0</v>
      </c>
      <c r="AZ627" s="1">
        <f>IFERROR(IF($AE627&gt;$AE626,VLOOKUP($AC627+AM$1,STOCK!$F$10:$AB$209,16,0),IF($AE627=$AE626,(IF(AZ626&gt;=1,AZ626-COUNTIFS($AE626:$AE626,$AC627,AM626:AM626,$AI$1),0)),0)),0)</f>
        <v>0</v>
      </c>
      <c r="BA627" s="1">
        <f>IFERROR(IF($AE627&gt;$AE626,VLOOKUP($AC627+AN$1,STOCK!$F$10:$AB$209,16,0),IF($AE627=$AE626,(IF(BA626&gt;=1,BA626-COUNTIFS($AE626:$AE626,$AC627,AN626:AN626,$AI$1),0)),0)),0)</f>
        <v>0</v>
      </c>
      <c r="BB627" s="1">
        <f>IFERROR(IF($AE627&gt;$AE626,VLOOKUP($AC627+AO$1,STOCK!$F$10:$AB$209,16,0),IF($AE627=$AE626,(IF(BB626&gt;=1,BB626-COUNTIFS($AE626:$AE626,$AC627,AO626:AO626,$AI$1),0)),0)),0)</f>
        <v>0</v>
      </c>
      <c r="BC627" s="1">
        <f>IFERROR(IF($AE627&gt;$AE626,VLOOKUP($AC627+AP$1,STOCK!$F$10:$AB$209,16,0),IF($AE627=$AE626,(IF(BC626&gt;=1,BC626-COUNTIFS($AE626:$AE626,$AC627,AP626:AP626,$AI$1),0)),0)),0)</f>
        <v>0</v>
      </c>
      <c r="BD627" s="1">
        <f>IFERROR(IF($AE627&gt;$AE626,VLOOKUP($AC627+AQ$1,STOCK!$F$10:$AB$209,16,0),IF($AE627=$AE626,(IF(BD626&gt;=1,BD626-COUNTIFS($AE626:$AE626,$AC627,AQ626:AQ626,$AI$1),0)),0)),0)</f>
        <v>0</v>
      </c>
      <c r="BE627" s="1">
        <f>IFERROR(IF($AE627&gt;$AE626,VLOOKUP($AC627+AR$1,STOCK!$F$10:$AB$209,16,0),IF($AE627=$AE626,(IF(BE626&gt;=1,BE626-COUNTIFS($AE626:$AE626,$AC627,AR626:AR626,$AI$1),0)),0)),0)</f>
        <v>0</v>
      </c>
      <c r="BF627" s="1">
        <f>IFERROR(IF($AE627&gt;$AE626,VLOOKUP($AC627+AS$1,STOCK!$F$10:$AB$209,16,0),IF($AE627=$AE626,(IF(BF626&gt;=1,BF626-COUNTIFS($AE626:$AE626,$AC627,AS626:AS626,$AI$1),0)),0)),0)</f>
        <v>0</v>
      </c>
      <c r="BG627" s="1">
        <f>IFERROR(IF($AE627&gt;$AE626,VLOOKUP($AC627+AT$1,STOCK!$F$10:$AB$209,16,0),IF($AE627=$AE626,(IF(BG626&gt;=1,BG626-COUNTIFS($AE626:$AE626,$AC627,AT626:AT626,$AI$1),0)),0)),0)</f>
        <v>0</v>
      </c>
      <c r="BH627" s="1">
        <f>IFERROR(IF($AE627&gt;$AE626,VLOOKUP($AC627+AU$1,STOCK!$F$10:$AB$209,16,0),IF($AE627=$AE626,(IF(BH626&gt;=1,BH626-COUNTIFS($AE626:$AE626,$AC627,AU626:AU626,$AI$1),0)),0)),0)</f>
        <v>0</v>
      </c>
      <c r="BI627" s="1">
        <f>IFERROR(IF($AE627&gt;$AE626,VLOOKUP($AC627+AV$1,STOCK!$F$10:$AB$209,16,0),IF($AE627=$AE626,(IF(BI626&gt;=1,BI626-COUNTIFS($AE626:$AE626,$AC627,AV626:AV626,$AI$1),0)),0)),0)</f>
        <v>0</v>
      </c>
      <c r="BJ627" s="1">
        <f>IFERROR(IF($AE627&gt;$AE626,VLOOKUP($AC627+AW$1,STOCK!$F$10:$AB$209,16,0),IF($AE627=$AE626,(IF(BJ626&gt;=1,BJ626-COUNTIFS($AE626:$AE626,$AC627,AW626:AW626,$AI$1),0)),0)),0)</f>
        <v>0</v>
      </c>
      <c r="BK627" s="1">
        <f>IFERROR(IF($AE627&gt;$AE626,VLOOKUP($AC627+AX$1,STOCK!$F$10:$AB$209,16,0),IF($AE627=$AE626,(IF(BK626&gt;=1,BK626-COUNTIFS($AE626:$AE626,$AC627,AX626:AX626,$AI$1),0)),0)),0)</f>
        <v>0</v>
      </c>
      <c r="BL627" s="1">
        <f>IFERROR(IF($AE627&gt;$AE626,VLOOKUP($AC627+AL$1,STOCK!$F$10:$AB$209,17,0),IF($AE627=$AE626,(IF(BL626&gt;=1,BL626-COUNTIFS($AE626:$AE626,$AC627,AL626:AL626,$AI$2),0)),0)),0)</f>
        <v>0</v>
      </c>
      <c r="BM627" s="1">
        <f>IFERROR(IF($AE627&gt;$AE626,VLOOKUP($AC627+AM$1,STOCK!$F$10:$AB$209,17,0),IF($AE627=$AE626,(IF(BM626&gt;=1,BM626-COUNTIFS($AE626:$AE626,$AC627,AM626:AM626,$AI$2),0)),0)),0)</f>
        <v>0</v>
      </c>
      <c r="BN627" s="1">
        <f>IFERROR(IF($AE627&gt;$AE626,VLOOKUP($AC627+AN$1,STOCK!$F$10:$AB$209,17,0),IF($AE627=$AE626,(IF(BN626&gt;=1,BN626-COUNTIFS($AE626:$AE626,$AC627,AN626:AN626,$AI$2),0)),0)),0)</f>
        <v>0</v>
      </c>
      <c r="BO627" s="1">
        <f>IFERROR(IF($AE627&gt;$AE626,VLOOKUP($AC627+AO$1,STOCK!$F$10:$AB$209,17,0),IF($AE627=$AE626,(IF(BO626&gt;=1,BO626-COUNTIFS($AE626:$AE626,$AC627,AO626:AO626,$AI$2),0)),0)),0)</f>
        <v>0</v>
      </c>
      <c r="BP627" s="1">
        <f>IFERROR(IF($AE627&gt;$AE626,VLOOKUP($AC627+AP$1,STOCK!$F$10:$AB$209,17,0),IF($AE627=$AE626,(IF(BP626&gt;=1,BP626-COUNTIFS($AE626:$AE626,$AC627,AP626:AP626,$AI$2),0)),0)),0)</f>
        <v>0</v>
      </c>
      <c r="BQ627" s="1">
        <f>IFERROR(IF($AE627&gt;$AE626,VLOOKUP($AC627+AQ$1,STOCK!$F$10:$AB$209,17,0),IF($AE627=$AE626,(IF(BQ626&gt;=1,BQ626-COUNTIFS($AE626:$AE626,$AC627,AQ626:AQ626,$AI$2),0)),0)),0)</f>
        <v>0</v>
      </c>
      <c r="BR627" s="1">
        <f>IFERROR(IF($AE627&gt;$AE626,VLOOKUP($AC627+AR$1,STOCK!$F$10:$AB$209,17,0),IF($AE627=$AE626,(IF(BR626&gt;=1,BR626-COUNTIFS($AE626:$AE626,$AC627,AR626:AR626,$AI$2),0)),0)),0)</f>
        <v>0</v>
      </c>
      <c r="BS627" s="1">
        <f>IFERROR(IF($AE627&gt;$AE626,VLOOKUP($AC627+AS$1,STOCK!$F$10:$AB$209,17,0),IF($AE627=$AE626,(IF(BS626&gt;=1,BS626-COUNTIFS($AE626:$AE626,$AC627,AS626:AS626,$AI$2),0)),0)),0)</f>
        <v>0</v>
      </c>
      <c r="BT627" s="1">
        <f>IFERROR(IF($AE627&gt;$AE626,VLOOKUP($AC627+AT$1,STOCK!$F$10:$AB$209,17,0),IF($AE627=$AE626,(IF(BT626&gt;=1,BT626-COUNTIFS($AE626:$AE626,$AC627,AT626:AT626,$AI$2),0)),0)),0)</f>
        <v>0</v>
      </c>
      <c r="BU627" s="1">
        <f>IFERROR(IF($AE627&gt;$AE626,VLOOKUP($AC627+AU$1,STOCK!$F$10:$AB$209,17,0),IF($AE627=$AE626,(IF(BU626&gt;=1,BU626-COUNTIFS($AE626:$AE626,$AC627,AU626:AU626,$AI$2),0)),0)),0)</f>
        <v>0</v>
      </c>
      <c r="BV627" s="1">
        <f>IFERROR(IF($AE627&gt;$AE626,VLOOKUP($AC627+AV$1,STOCK!$F$10:$AB$209,17,0),IF($AE627=$AE626,(IF(BV626&gt;=1,BV626-COUNTIFS($AE626:$AE626,$AC627,AV626:AV626,$AI$2),0)),0)),0)</f>
        <v>0</v>
      </c>
      <c r="BW627" s="1">
        <f>IFERROR(IF($AE627&gt;$AE626,VLOOKUP($AC627+AW$1,STOCK!$F$10:$AB$209,17,0),IF($AE627=$AE626,(IF(BW626&gt;=1,BW626-COUNTIFS($AE626:$AE626,$AC627,AW626:AW626,$AI$2),0)),0)),0)</f>
        <v>0</v>
      </c>
      <c r="BX627" s="1">
        <f>IFERROR(IF($AE627&gt;$AE626,VLOOKUP($AC627+AX$1,STOCK!$F$10:$AB$209,17,0),IF($AE627=$AE626,(IF(BX626&gt;=1,BX626-COUNTIFS($AE626:$AE626,$AC627,AX626:AX626,$AI$2),0)),0)),0)</f>
        <v>0</v>
      </c>
    </row>
    <row r="628" spans="29:76" x14ac:dyDescent="0.25">
      <c r="AC628" s="1">
        <f t="shared" si="155"/>
        <v>0</v>
      </c>
      <c r="AD628" s="1">
        <f>IFERROR(IF(LEN(AK628)&gt;=1,VLOOKUP(HLOOKUP(AK628,PROFILE!$K$5:$V$8,4,0),PROFILE!$F$1:$G$3,2,0),0),0)</f>
        <v>0</v>
      </c>
      <c r="AE628" s="1">
        <f t="shared" si="156"/>
        <v>0</v>
      </c>
      <c r="AF628" s="1">
        <v>615</v>
      </c>
      <c r="AI628" s="1" t="str">
        <f>IFERROR(IF($AH628&gt;=1,VLOOKUP($AG628,STUDENT!$O$8:$Z$1507,3,0),""),"")</f>
        <v/>
      </c>
      <c r="AJ628" s="1" t="str">
        <f>IFERROR(IF($AH628&gt;=1,VLOOKUP($AG628,STUDENT!$O$8:$Z$1507,4,0),""),"")</f>
        <v/>
      </c>
      <c r="AK628" s="1" t="str">
        <f>IFERROR(IF($AH628&gt;=1,VLOOKUP($AG628,STUDENT!$O$8:$Z$1507,6,0),""),"")</f>
        <v/>
      </c>
      <c r="AL628" s="1" t="str">
        <f t="shared" si="157"/>
        <v/>
      </c>
      <c r="AM628" s="1" t="str">
        <f t="shared" si="158"/>
        <v/>
      </c>
      <c r="AN628" s="1" t="str">
        <f t="shared" si="159"/>
        <v/>
      </c>
      <c r="AO628" s="1" t="str">
        <f t="shared" si="160"/>
        <v/>
      </c>
      <c r="AP628" s="1" t="str">
        <f t="shared" si="161"/>
        <v/>
      </c>
      <c r="AQ628" s="1" t="str">
        <f t="shared" si="162"/>
        <v/>
      </c>
      <c r="AR628" s="1" t="str">
        <f t="shared" si="163"/>
        <v/>
      </c>
      <c r="AS628" s="1" t="str">
        <f t="shared" si="164"/>
        <v/>
      </c>
      <c r="AT628" s="1" t="str">
        <f t="shared" si="165"/>
        <v/>
      </c>
      <c r="AU628" s="1" t="str">
        <f t="shared" si="166"/>
        <v/>
      </c>
      <c r="AV628" s="1" t="str">
        <f t="shared" si="167"/>
        <v/>
      </c>
      <c r="AW628" s="1" t="str">
        <f t="shared" si="168"/>
        <v/>
      </c>
      <c r="AX628" s="1" t="str">
        <f t="shared" si="169"/>
        <v/>
      </c>
      <c r="AY628" s="1">
        <f>IFERROR(IF($AE628&gt;$AE627,VLOOKUP($AC628+AL$1,STOCK!$F$10:$AB$209,16,0),IF($AE628=$AE627,(IF(AY627&gt;=1,AY627-COUNTIFS($AE627:$AE627,$AC628,AL627:AL627,$AI$1),0)),0)),0)</f>
        <v>0</v>
      </c>
      <c r="AZ628" s="1">
        <f>IFERROR(IF($AE628&gt;$AE627,VLOOKUP($AC628+AM$1,STOCK!$F$10:$AB$209,16,0),IF($AE628=$AE627,(IF(AZ627&gt;=1,AZ627-COUNTIFS($AE627:$AE627,$AC628,AM627:AM627,$AI$1),0)),0)),0)</f>
        <v>0</v>
      </c>
      <c r="BA628" s="1">
        <f>IFERROR(IF($AE628&gt;$AE627,VLOOKUP($AC628+AN$1,STOCK!$F$10:$AB$209,16,0),IF($AE628=$AE627,(IF(BA627&gt;=1,BA627-COUNTIFS($AE627:$AE627,$AC628,AN627:AN627,$AI$1),0)),0)),0)</f>
        <v>0</v>
      </c>
      <c r="BB628" s="1">
        <f>IFERROR(IF($AE628&gt;$AE627,VLOOKUP($AC628+AO$1,STOCK!$F$10:$AB$209,16,0),IF($AE628=$AE627,(IF(BB627&gt;=1,BB627-COUNTIFS($AE627:$AE627,$AC628,AO627:AO627,$AI$1),0)),0)),0)</f>
        <v>0</v>
      </c>
      <c r="BC628" s="1">
        <f>IFERROR(IF($AE628&gt;$AE627,VLOOKUP($AC628+AP$1,STOCK!$F$10:$AB$209,16,0),IF($AE628=$AE627,(IF(BC627&gt;=1,BC627-COUNTIFS($AE627:$AE627,$AC628,AP627:AP627,$AI$1),0)),0)),0)</f>
        <v>0</v>
      </c>
      <c r="BD628" s="1">
        <f>IFERROR(IF($AE628&gt;$AE627,VLOOKUP($AC628+AQ$1,STOCK!$F$10:$AB$209,16,0),IF($AE628=$AE627,(IF(BD627&gt;=1,BD627-COUNTIFS($AE627:$AE627,$AC628,AQ627:AQ627,$AI$1),0)),0)),0)</f>
        <v>0</v>
      </c>
      <c r="BE628" s="1">
        <f>IFERROR(IF($AE628&gt;$AE627,VLOOKUP($AC628+AR$1,STOCK!$F$10:$AB$209,16,0),IF($AE628=$AE627,(IF(BE627&gt;=1,BE627-COUNTIFS($AE627:$AE627,$AC628,AR627:AR627,$AI$1),0)),0)),0)</f>
        <v>0</v>
      </c>
      <c r="BF628" s="1">
        <f>IFERROR(IF($AE628&gt;$AE627,VLOOKUP($AC628+AS$1,STOCK!$F$10:$AB$209,16,0),IF($AE628=$AE627,(IF(BF627&gt;=1,BF627-COUNTIFS($AE627:$AE627,$AC628,AS627:AS627,$AI$1),0)),0)),0)</f>
        <v>0</v>
      </c>
      <c r="BG628" s="1">
        <f>IFERROR(IF($AE628&gt;$AE627,VLOOKUP($AC628+AT$1,STOCK!$F$10:$AB$209,16,0),IF($AE628=$AE627,(IF(BG627&gt;=1,BG627-COUNTIFS($AE627:$AE627,$AC628,AT627:AT627,$AI$1),0)),0)),0)</f>
        <v>0</v>
      </c>
      <c r="BH628" s="1">
        <f>IFERROR(IF($AE628&gt;$AE627,VLOOKUP($AC628+AU$1,STOCK!$F$10:$AB$209,16,0),IF($AE628=$AE627,(IF(BH627&gt;=1,BH627-COUNTIFS($AE627:$AE627,$AC628,AU627:AU627,$AI$1),0)),0)),0)</f>
        <v>0</v>
      </c>
      <c r="BI628" s="1">
        <f>IFERROR(IF($AE628&gt;$AE627,VLOOKUP($AC628+AV$1,STOCK!$F$10:$AB$209,16,0),IF($AE628=$AE627,(IF(BI627&gt;=1,BI627-COUNTIFS($AE627:$AE627,$AC628,AV627:AV627,$AI$1),0)),0)),0)</f>
        <v>0</v>
      </c>
      <c r="BJ628" s="1">
        <f>IFERROR(IF($AE628&gt;$AE627,VLOOKUP($AC628+AW$1,STOCK!$F$10:$AB$209,16,0),IF($AE628=$AE627,(IF(BJ627&gt;=1,BJ627-COUNTIFS($AE627:$AE627,$AC628,AW627:AW627,$AI$1),0)),0)),0)</f>
        <v>0</v>
      </c>
      <c r="BK628" s="1">
        <f>IFERROR(IF($AE628&gt;$AE627,VLOOKUP($AC628+AX$1,STOCK!$F$10:$AB$209,16,0),IF($AE628=$AE627,(IF(BK627&gt;=1,BK627-COUNTIFS($AE627:$AE627,$AC628,AX627:AX627,$AI$1),0)),0)),0)</f>
        <v>0</v>
      </c>
      <c r="BL628" s="1">
        <f>IFERROR(IF($AE628&gt;$AE627,VLOOKUP($AC628+AL$1,STOCK!$F$10:$AB$209,17,0),IF($AE628=$AE627,(IF(BL627&gt;=1,BL627-COUNTIFS($AE627:$AE627,$AC628,AL627:AL627,$AI$2),0)),0)),0)</f>
        <v>0</v>
      </c>
      <c r="BM628" s="1">
        <f>IFERROR(IF($AE628&gt;$AE627,VLOOKUP($AC628+AM$1,STOCK!$F$10:$AB$209,17,0),IF($AE628=$AE627,(IF(BM627&gt;=1,BM627-COUNTIFS($AE627:$AE627,$AC628,AM627:AM627,$AI$2),0)),0)),0)</f>
        <v>0</v>
      </c>
      <c r="BN628" s="1">
        <f>IFERROR(IF($AE628&gt;$AE627,VLOOKUP($AC628+AN$1,STOCK!$F$10:$AB$209,17,0),IF($AE628=$AE627,(IF(BN627&gt;=1,BN627-COUNTIFS($AE627:$AE627,$AC628,AN627:AN627,$AI$2),0)),0)),0)</f>
        <v>0</v>
      </c>
      <c r="BO628" s="1">
        <f>IFERROR(IF($AE628&gt;$AE627,VLOOKUP($AC628+AO$1,STOCK!$F$10:$AB$209,17,0),IF($AE628=$AE627,(IF(BO627&gt;=1,BO627-COUNTIFS($AE627:$AE627,$AC628,AO627:AO627,$AI$2),0)),0)),0)</f>
        <v>0</v>
      </c>
      <c r="BP628" s="1">
        <f>IFERROR(IF($AE628&gt;$AE627,VLOOKUP($AC628+AP$1,STOCK!$F$10:$AB$209,17,0),IF($AE628=$AE627,(IF(BP627&gt;=1,BP627-COUNTIFS($AE627:$AE627,$AC628,AP627:AP627,$AI$2),0)),0)),0)</f>
        <v>0</v>
      </c>
      <c r="BQ628" s="1">
        <f>IFERROR(IF($AE628&gt;$AE627,VLOOKUP($AC628+AQ$1,STOCK!$F$10:$AB$209,17,0),IF($AE628=$AE627,(IF(BQ627&gt;=1,BQ627-COUNTIFS($AE627:$AE627,$AC628,AQ627:AQ627,$AI$2),0)),0)),0)</f>
        <v>0</v>
      </c>
      <c r="BR628" s="1">
        <f>IFERROR(IF($AE628&gt;$AE627,VLOOKUP($AC628+AR$1,STOCK!$F$10:$AB$209,17,0),IF($AE628=$AE627,(IF(BR627&gt;=1,BR627-COUNTIFS($AE627:$AE627,$AC628,AR627:AR627,$AI$2),0)),0)),0)</f>
        <v>0</v>
      </c>
      <c r="BS628" s="1">
        <f>IFERROR(IF($AE628&gt;$AE627,VLOOKUP($AC628+AS$1,STOCK!$F$10:$AB$209,17,0),IF($AE628=$AE627,(IF(BS627&gt;=1,BS627-COUNTIFS($AE627:$AE627,$AC628,AS627:AS627,$AI$2),0)),0)),0)</f>
        <v>0</v>
      </c>
      <c r="BT628" s="1">
        <f>IFERROR(IF($AE628&gt;$AE627,VLOOKUP($AC628+AT$1,STOCK!$F$10:$AB$209,17,0),IF($AE628=$AE627,(IF(BT627&gt;=1,BT627-COUNTIFS($AE627:$AE627,$AC628,AT627:AT627,$AI$2),0)),0)),0)</f>
        <v>0</v>
      </c>
      <c r="BU628" s="1">
        <f>IFERROR(IF($AE628&gt;$AE627,VLOOKUP($AC628+AU$1,STOCK!$F$10:$AB$209,17,0),IF($AE628=$AE627,(IF(BU627&gt;=1,BU627-COUNTIFS($AE627:$AE627,$AC628,AU627:AU627,$AI$2),0)),0)),0)</f>
        <v>0</v>
      </c>
      <c r="BV628" s="1">
        <f>IFERROR(IF($AE628&gt;$AE627,VLOOKUP($AC628+AV$1,STOCK!$F$10:$AB$209,17,0),IF($AE628=$AE627,(IF(BV627&gt;=1,BV627-COUNTIFS($AE627:$AE627,$AC628,AV627:AV627,$AI$2),0)),0)),0)</f>
        <v>0</v>
      </c>
      <c r="BW628" s="1">
        <f>IFERROR(IF($AE628&gt;$AE627,VLOOKUP($AC628+AW$1,STOCK!$F$10:$AB$209,17,0),IF($AE628=$AE627,(IF(BW627&gt;=1,BW627-COUNTIFS($AE627:$AE627,$AC628,AW627:AW627,$AI$2),0)),0)),0)</f>
        <v>0</v>
      </c>
      <c r="BX628" s="1">
        <f>IFERROR(IF($AE628&gt;$AE627,VLOOKUP($AC628+AX$1,STOCK!$F$10:$AB$209,17,0),IF($AE628=$AE627,(IF(BX627&gt;=1,BX627-COUNTIFS($AE627:$AE627,$AC628,AX627:AX627,$AI$2),0)),0)),0)</f>
        <v>0</v>
      </c>
    </row>
    <row r="629" spans="29:76" x14ac:dyDescent="0.25">
      <c r="AC629" s="1">
        <f t="shared" si="155"/>
        <v>0</v>
      </c>
      <c r="AD629" s="1">
        <f>IFERROR(IF(LEN(AK629)&gt;=1,VLOOKUP(HLOOKUP(AK629,PROFILE!$K$5:$V$8,4,0),PROFILE!$F$1:$G$3,2,0),0),0)</f>
        <v>0</v>
      </c>
      <c r="AE629" s="1">
        <f t="shared" si="156"/>
        <v>0</v>
      </c>
      <c r="AF629" s="1">
        <v>616</v>
      </c>
      <c r="AI629" s="1" t="str">
        <f>IFERROR(IF($AH629&gt;=1,VLOOKUP($AG629,STUDENT!$O$8:$Z$1507,3,0),""),"")</f>
        <v/>
      </c>
      <c r="AJ629" s="1" t="str">
        <f>IFERROR(IF($AH629&gt;=1,VLOOKUP($AG629,STUDENT!$O$8:$Z$1507,4,0),""),"")</f>
        <v/>
      </c>
      <c r="AK629" s="1" t="str">
        <f>IFERROR(IF($AH629&gt;=1,VLOOKUP($AG629,STUDENT!$O$8:$Z$1507,6,0),""),"")</f>
        <v/>
      </c>
      <c r="AL629" s="1" t="str">
        <f t="shared" si="157"/>
        <v/>
      </c>
      <c r="AM629" s="1" t="str">
        <f t="shared" si="158"/>
        <v/>
      </c>
      <c r="AN629" s="1" t="str">
        <f t="shared" si="159"/>
        <v/>
      </c>
      <c r="AO629" s="1" t="str">
        <f t="shared" si="160"/>
        <v/>
      </c>
      <c r="AP629" s="1" t="str">
        <f t="shared" si="161"/>
        <v/>
      </c>
      <c r="AQ629" s="1" t="str">
        <f t="shared" si="162"/>
        <v/>
      </c>
      <c r="AR629" s="1" t="str">
        <f t="shared" si="163"/>
        <v/>
      </c>
      <c r="AS629" s="1" t="str">
        <f t="shared" si="164"/>
        <v/>
      </c>
      <c r="AT629" s="1" t="str">
        <f t="shared" si="165"/>
        <v/>
      </c>
      <c r="AU629" s="1" t="str">
        <f t="shared" si="166"/>
        <v/>
      </c>
      <c r="AV629" s="1" t="str">
        <f t="shared" si="167"/>
        <v/>
      </c>
      <c r="AW629" s="1" t="str">
        <f t="shared" si="168"/>
        <v/>
      </c>
      <c r="AX629" s="1" t="str">
        <f t="shared" si="169"/>
        <v/>
      </c>
      <c r="AY629" s="1">
        <f>IFERROR(IF($AE629&gt;$AE628,VLOOKUP($AC629+AL$1,STOCK!$F$10:$AB$209,16,0),IF($AE629=$AE628,(IF(AY628&gt;=1,AY628-COUNTIFS($AE628:$AE628,$AC629,AL628:AL628,$AI$1),0)),0)),0)</f>
        <v>0</v>
      </c>
      <c r="AZ629" s="1">
        <f>IFERROR(IF($AE629&gt;$AE628,VLOOKUP($AC629+AM$1,STOCK!$F$10:$AB$209,16,0),IF($AE629=$AE628,(IF(AZ628&gt;=1,AZ628-COUNTIFS($AE628:$AE628,$AC629,AM628:AM628,$AI$1),0)),0)),0)</f>
        <v>0</v>
      </c>
      <c r="BA629" s="1">
        <f>IFERROR(IF($AE629&gt;$AE628,VLOOKUP($AC629+AN$1,STOCK!$F$10:$AB$209,16,0),IF($AE629=$AE628,(IF(BA628&gt;=1,BA628-COUNTIFS($AE628:$AE628,$AC629,AN628:AN628,$AI$1),0)),0)),0)</f>
        <v>0</v>
      </c>
      <c r="BB629" s="1">
        <f>IFERROR(IF($AE629&gt;$AE628,VLOOKUP($AC629+AO$1,STOCK!$F$10:$AB$209,16,0),IF($AE629=$AE628,(IF(BB628&gt;=1,BB628-COUNTIFS($AE628:$AE628,$AC629,AO628:AO628,$AI$1),0)),0)),0)</f>
        <v>0</v>
      </c>
      <c r="BC629" s="1">
        <f>IFERROR(IF($AE629&gt;$AE628,VLOOKUP($AC629+AP$1,STOCK!$F$10:$AB$209,16,0),IF($AE629=$AE628,(IF(BC628&gt;=1,BC628-COUNTIFS($AE628:$AE628,$AC629,AP628:AP628,$AI$1),0)),0)),0)</f>
        <v>0</v>
      </c>
      <c r="BD629" s="1">
        <f>IFERROR(IF($AE629&gt;$AE628,VLOOKUP($AC629+AQ$1,STOCK!$F$10:$AB$209,16,0),IF($AE629=$AE628,(IF(BD628&gt;=1,BD628-COUNTIFS($AE628:$AE628,$AC629,AQ628:AQ628,$AI$1),0)),0)),0)</f>
        <v>0</v>
      </c>
      <c r="BE629" s="1">
        <f>IFERROR(IF($AE629&gt;$AE628,VLOOKUP($AC629+AR$1,STOCK!$F$10:$AB$209,16,0),IF($AE629=$AE628,(IF(BE628&gt;=1,BE628-COUNTIFS($AE628:$AE628,$AC629,AR628:AR628,$AI$1),0)),0)),0)</f>
        <v>0</v>
      </c>
      <c r="BF629" s="1">
        <f>IFERROR(IF($AE629&gt;$AE628,VLOOKUP($AC629+AS$1,STOCK!$F$10:$AB$209,16,0),IF($AE629=$AE628,(IF(BF628&gt;=1,BF628-COUNTIFS($AE628:$AE628,$AC629,AS628:AS628,$AI$1),0)),0)),0)</f>
        <v>0</v>
      </c>
      <c r="BG629" s="1">
        <f>IFERROR(IF($AE629&gt;$AE628,VLOOKUP($AC629+AT$1,STOCK!$F$10:$AB$209,16,0),IF($AE629=$AE628,(IF(BG628&gt;=1,BG628-COUNTIFS($AE628:$AE628,$AC629,AT628:AT628,$AI$1),0)),0)),0)</f>
        <v>0</v>
      </c>
      <c r="BH629" s="1">
        <f>IFERROR(IF($AE629&gt;$AE628,VLOOKUP($AC629+AU$1,STOCK!$F$10:$AB$209,16,0),IF($AE629=$AE628,(IF(BH628&gt;=1,BH628-COUNTIFS($AE628:$AE628,$AC629,AU628:AU628,$AI$1),0)),0)),0)</f>
        <v>0</v>
      </c>
      <c r="BI629" s="1">
        <f>IFERROR(IF($AE629&gt;$AE628,VLOOKUP($AC629+AV$1,STOCK!$F$10:$AB$209,16,0),IF($AE629=$AE628,(IF(BI628&gt;=1,BI628-COUNTIFS($AE628:$AE628,$AC629,AV628:AV628,$AI$1),0)),0)),0)</f>
        <v>0</v>
      </c>
      <c r="BJ629" s="1">
        <f>IFERROR(IF($AE629&gt;$AE628,VLOOKUP($AC629+AW$1,STOCK!$F$10:$AB$209,16,0),IF($AE629=$AE628,(IF(BJ628&gt;=1,BJ628-COUNTIFS($AE628:$AE628,$AC629,AW628:AW628,$AI$1),0)),0)),0)</f>
        <v>0</v>
      </c>
      <c r="BK629" s="1">
        <f>IFERROR(IF($AE629&gt;$AE628,VLOOKUP($AC629+AX$1,STOCK!$F$10:$AB$209,16,0),IF($AE629=$AE628,(IF(BK628&gt;=1,BK628-COUNTIFS($AE628:$AE628,$AC629,AX628:AX628,$AI$1),0)),0)),0)</f>
        <v>0</v>
      </c>
      <c r="BL629" s="1">
        <f>IFERROR(IF($AE629&gt;$AE628,VLOOKUP($AC629+AL$1,STOCK!$F$10:$AB$209,17,0),IF($AE629=$AE628,(IF(BL628&gt;=1,BL628-COUNTIFS($AE628:$AE628,$AC629,AL628:AL628,$AI$2),0)),0)),0)</f>
        <v>0</v>
      </c>
      <c r="BM629" s="1">
        <f>IFERROR(IF($AE629&gt;$AE628,VLOOKUP($AC629+AM$1,STOCK!$F$10:$AB$209,17,0),IF($AE629=$AE628,(IF(BM628&gt;=1,BM628-COUNTIFS($AE628:$AE628,$AC629,AM628:AM628,$AI$2),0)),0)),0)</f>
        <v>0</v>
      </c>
      <c r="BN629" s="1">
        <f>IFERROR(IF($AE629&gt;$AE628,VLOOKUP($AC629+AN$1,STOCK!$F$10:$AB$209,17,0),IF($AE629=$AE628,(IF(BN628&gt;=1,BN628-COUNTIFS($AE628:$AE628,$AC629,AN628:AN628,$AI$2),0)),0)),0)</f>
        <v>0</v>
      </c>
      <c r="BO629" s="1">
        <f>IFERROR(IF($AE629&gt;$AE628,VLOOKUP($AC629+AO$1,STOCK!$F$10:$AB$209,17,0),IF($AE629=$AE628,(IF(BO628&gt;=1,BO628-COUNTIFS($AE628:$AE628,$AC629,AO628:AO628,$AI$2),0)),0)),0)</f>
        <v>0</v>
      </c>
      <c r="BP629" s="1">
        <f>IFERROR(IF($AE629&gt;$AE628,VLOOKUP($AC629+AP$1,STOCK!$F$10:$AB$209,17,0),IF($AE629=$AE628,(IF(BP628&gt;=1,BP628-COUNTIFS($AE628:$AE628,$AC629,AP628:AP628,$AI$2),0)),0)),0)</f>
        <v>0</v>
      </c>
      <c r="BQ629" s="1">
        <f>IFERROR(IF($AE629&gt;$AE628,VLOOKUP($AC629+AQ$1,STOCK!$F$10:$AB$209,17,0),IF($AE629=$AE628,(IF(BQ628&gt;=1,BQ628-COUNTIFS($AE628:$AE628,$AC629,AQ628:AQ628,$AI$2),0)),0)),0)</f>
        <v>0</v>
      </c>
      <c r="BR629" s="1">
        <f>IFERROR(IF($AE629&gt;$AE628,VLOOKUP($AC629+AR$1,STOCK!$F$10:$AB$209,17,0),IF($AE629=$AE628,(IF(BR628&gt;=1,BR628-COUNTIFS($AE628:$AE628,$AC629,AR628:AR628,$AI$2),0)),0)),0)</f>
        <v>0</v>
      </c>
      <c r="BS629" s="1">
        <f>IFERROR(IF($AE629&gt;$AE628,VLOOKUP($AC629+AS$1,STOCK!$F$10:$AB$209,17,0),IF($AE629=$AE628,(IF(BS628&gt;=1,BS628-COUNTIFS($AE628:$AE628,$AC629,AS628:AS628,$AI$2),0)),0)),0)</f>
        <v>0</v>
      </c>
      <c r="BT629" s="1">
        <f>IFERROR(IF($AE629&gt;$AE628,VLOOKUP($AC629+AT$1,STOCK!$F$10:$AB$209,17,0),IF($AE629=$AE628,(IF(BT628&gt;=1,BT628-COUNTIFS($AE628:$AE628,$AC629,AT628:AT628,$AI$2),0)),0)),0)</f>
        <v>0</v>
      </c>
      <c r="BU629" s="1">
        <f>IFERROR(IF($AE629&gt;$AE628,VLOOKUP($AC629+AU$1,STOCK!$F$10:$AB$209,17,0),IF($AE629=$AE628,(IF(BU628&gt;=1,BU628-COUNTIFS($AE628:$AE628,$AC629,AU628:AU628,$AI$2),0)),0)),0)</f>
        <v>0</v>
      </c>
      <c r="BV629" s="1">
        <f>IFERROR(IF($AE629&gt;$AE628,VLOOKUP($AC629+AV$1,STOCK!$F$10:$AB$209,17,0),IF($AE629=$AE628,(IF(BV628&gt;=1,BV628-COUNTIFS($AE628:$AE628,$AC629,AV628:AV628,$AI$2),0)),0)),0)</f>
        <v>0</v>
      </c>
      <c r="BW629" s="1">
        <f>IFERROR(IF($AE629&gt;$AE628,VLOOKUP($AC629+AW$1,STOCK!$F$10:$AB$209,17,0),IF($AE629=$AE628,(IF(BW628&gt;=1,BW628-COUNTIFS($AE628:$AE628,$AC629,AW628:AW628,$AI$2),0)),0)),0)</f>
        <v>0</v>
      </c>
      <c r="BX629" s="1">
        <f>IFERROR(IF($AE629&gt;$AE628,VLOOKUP($AC629+AX$1,STOCK!$F$10:$AB$209,17,0),IF($AE629=$AE628,(IF(BX628&gt;=1,BX628-COUNTIFS($AE628:$AE628,$AC629,AX628:AX628,$AI$2),0)),0)),0)</f>
        <v>0</v>
      </c>
    </row>
    <row r="630" spans="29:76" x14ac:dyDescent="0.25">
      <c r="AC630" s="1">
        <f t="shared" si="155"/>
        <v>0</v>
      </c>
      <c r="AD630" s="1">
        <f>IFERROR(IF(LEN(AK630)&gt;=1,VLOOKUP(HLOOKUP(AK630,PROFILE!$K$5:$V$8,4,0),PROFILE!$F$1:$G$3,2,0),0),0)</f>
        <v>0</v>
      </c>
      <c r="AE630" s="1">
        <f t="shared" si="156"/>
        <v>0</v>
      </c>
      <c r="AF630" s="1">
        <v>617</v>
      </c>
      <c r="AI630" s="1" t="str">
        <f>IFERROR(IF($AH630&gt;=1,VLOOKUP($AG630,STUDENT!$O$8:$Z$1507,3,0),""),"")</f>
        <v/>
      </c>
      <c r="AJ630" s="1" t="str">
        <f>IFERROR(IF($AH630&gt;=1,VLOOKUP($AG630,STUDENT!$O$8:$Z$1507,4,0),""),"")</f>
        <v/>
      </c>
      <c r="AK630" s="1" t="str">
        <f>IFERROR(IF($AH630&gt;=1,VLOOKUP($AG630,STUDENT!$O$8:$Z$1507,6,0),""),"")</f>
        <v/>
      </c>
      <c r="AL630" s="1" t="str">
        <f t="shared" si="157"/>
        <v/>
      </c>
      <c r="AM630" s="1" t="str">
        <f t="shared" si="158"/>
        <v/>
      </c>
      <c r="AN630" s="1" t="str">
        <f t="shared" si="159"/>
        <v/>
      </c>
      <c r="AO630" s="1" t="str">
        <f t="shared" si="160"/>
        <v/>
      </c>
      <c r="AP630" s="1" t="str">
        <f t="shared" si="161"/>
        <v/>
      </c>
      <c r="AQ630" s="1" t="str">
        <f t="shared" si="162"/>
        <v/>
      </c>
      <c r="AR630" s="1" t="str">
        <f t="shared" si="163"/>
        <v/>
      </c>
      <c r="AS630" s="1" t="str">
        <f t="shared" si="164"/>
        <v/>
      </c>
      <c r="AT630" s="1" t="str">
        <f t="shared" si="165"/>
        <v/>
      </c>
      <c r="AU630" s="1" t="str">
        <f t="shared" si="166"/>
        <v/>
      </c>
      <c r="AV630" s="1" t="str">
        <f t="shared" si="167"/>
        <v/>
      </c>
      <c r="AW630" s="1" t="str">
        <f t="shared" si="168"/>
        <v/>
      </c>
      <c r="AX630" s="1" t="str">
        <f t="shared" si="169"/>
        <v/>
      </c>
      <c r="AY630" s="1">
        <f>IFERROR(IF($AE630&gt;$AE629,VLOOKUP($AC630+AL$1,STOCK!$F$10:$AB$209,16,0),IF($AE630=$AE629,(IF(AY629&gt;=1,AY629-COUNTIFS($AE629:$AE629,$AC630,AL629:AL629,$AI$1),0)),0)),0)</f>
        <v>0</v>
      </c>
      <c r="AZ630" s="1">
        <f>IFERROR(IF($AE630&gt;$AE629,VLOOKUP($AC630+AM$1,STOCK!$F$10:$AB$209,16,0),IF($AE630=$AE629,(IF(AZ629&gt;=1,AZ629-COUNTIFS($AE629:$AE629,$AC630,AM629:AM629,$AI$1),0)),0)),0)</f>
        <v>0</v>
      </c>
      <c r="BA630" s="1">
        <f>IFERROR(IF($AE630&gt;$AE629,VLOOKUP($AC630+AN$1,STOCK!$F$10:$AB$209,16,0),IF($AE630=$AE629,(IF(BA629&gt;=1,BA629-COUNTIFS($AE629:$AE629,$AC630,AN629:AN629,$AI$1),0)),0)),0)</f>
        <v>0</v>
      </c>
      <c r="BB630" s="1">
        <f>IFERROR(IF($AE630&gt;$AE629,VLOOKUP($AC630+AO$1,STOCK!$F$10:$AB$209,16,0),IF($AE630=$AE629,(IF(BB629&gt;=1,BB629-COUNTIFS($AE629:$AE629,$AC630,AO629:AO629,$AI$1),0)),0)),0)</f>
        <v>0</v>
      </c>
      <c r="BC630" s="1">
        <f>IFERROR(IF($AE630&gt;$AE629,VLOOKUP($AC630+AP$1,STOCK!$F$10:$AB$209,16,0),IF($AE630=$AE629,(IF(BC629&gt;=1,BC629-COUNTIFS($AE629:$AE629,$AC630,AP629:AP629,$AI$1),0)),0)),0)</f>
        <v>0</v>
      </c>
      <c r="BD630" s="1">
        <f>IFERROR(IF($AE630&gt;$AE629,VLOOKUP($AC630+AQ$1,STOCK!$F$10:$AB$209,16,0),IF($AE630=$AE629,(IF(BD629&gt;=1,BD629-COUNTIFS($AE629:$AE629,$AC630,AQ629:AQ629,$AI$1),0)),0)),0)</f>
        <v>0</v>
      </c>
      <c r="BE630" s="1">
        <f>IFERROR(IF($AE630&gt;$AE629,VLOOKUP($AC630+AR$1,STOCK!$F$10:$AB$209,16,0),IF($AE630=$AE629,(IF(BE629&gt;=1,BE629-COUNTIFS($AE629:$AE629,$AC630,AR629:AR629,$AI$1),0)),0)),0)</f>
        <v>0</v>
      </c>
      <c r="BF630" s="1">
        <f>IFERROR(IF($AE630&gt;$AE629,VLOOKUP($AC630+AS$1,STOCK!$F$10:$AB$209,16,0),IF($AE630=$AE629,(IF(BF629&gt;=1,BF629-COUNTIFS($AE629:$AE629,$AC630,AS629:AS629,$AI$1),0)),0)),0)</f>
        <v>0</v>
      </c>
      <c r="BG630" s="1">
        <f>IFERROR(IF($AE630&gt;$AE629,VLOOKUP($AC630+AT$1,STOCK!$F$10:$AB$209,16,0),IF($AE630=$AE629,(IF(BG629&gt;=1,BG629-COUNTIFS($AE629:$AE629,$AC630,AT629:AT629,$AI$1),0)),0)),0)</f>
        <v>0</v>
      </c>
      <c r="BH630" s="1">
        <f>IFERROR(IF($AE630&gt;$AE629,VLOOKUP($AC630+AU$1,STOCK!$F$10:$AB$209,16,0),IF($AE630=$AE629,(IF(BH629&gt;=1,BH629-COUNTIFS($AE629:$AE629,$AC630,AU629:AU629,$AI$1),0)),0)),0)</f>
        <v>0</v>
      </c>
      <c r="BI630" s="1">
        <f>IFERROR(IF($AE630&gt;$AE629,VLOOKUP($AC630+AV$1,STOCK!$F$10:$AB$209,16,0),IF($AE630=$AE629,(IF(BI629&gt;=1,BI629-COUNTIFS($AE629:$AE629,$AC630,AV629:AV629,$AI$1),0)),0)),0)</f>
        <v>0</v>
      </c>
      <c r="BJ630" s="1">
        <f>IFERROR(IF($AE630&gt;$AE629,VLOOKUP($AC630+AW$1,STOCK!$F$10:$AB$209,16,0),IF($AE630=$AE629,(IF(BJ629&gt;=1,BJ629-COUNTIFS($AE629:$AE629,$AC630,AW629:AW629,$AI$1),0)),0)),0)</f>
        <v>0</v>
      </c>
      <c r="BK630" s="1">
        <f>IFERROR(IF($AE630&gt;$AE629,VLOOKUP($AC630+AX$1,STOCK!$F$10:$AB$209,16,0),IF($AE630=$AE629,(IF(BK629&gt;=1,BK629-COUNTIFS($AE629:$AE629,$AC630,AX629:AX629,$AI$1),0)),0)),0)</f>
        <v>0</v>
      </c>
      <c r="BL630" s="1">
        <f>IFERROR(IF($AE630&gt;$AE629,VLOOKUP($AC630+AL$1,STOCK!$F$10:$AB$209,17,0),IF($AE630=$AE629,(IF(BL629&gt;=1,BL629-COUNTIFS($AE629:$AE629,$AC630,AL629:AL629,$AI$2),0)),0)),0)</f>
        <v>0</v>
      </c>
      <c r="BM630" s="1">
        <f>IFERROR(IF($AE630&gt;$AE629,VLOOKUP($AC630+AM$1,STOCK!$F$10:$AB$209,17,0),IF($AE630=$AE629,(IF(BM629&gt;=1,BM629-COUNTIFS($AE629:$AE629,$AC630,AM629:AM629,$AI$2),0)),0)),0)</f>
        <v>0</v>
      </c>
      <c r="BN630" s="1">
        <f>IFERROR(IF($AE630&gt;$AE629,VLOOKUP($AC630+AN$1,STOCK!$F$10:$AB$209,17,0),IF($AE630=$AE629,(IF(BN629&gt;=1,BN629-COUNTIFS($AE629:$AE629,$AC630,AN629:AN629,$AI$2),0)),0)),0)</f>
        <v>0</v>
      </c>
      <c r="BO630" s="1">
        <f>IFERROR(IF($AE630&gt;$AE629,VLOOKUP($AC630+AO$1,STOCK!$F$10:$AB$209,17,0),IF($AE630=$AE629,(IF(BO629&gt;=1,BO629-COUNTIFS($AE629:$AE629,$AC630,AO629:AO629,$AI$2),0)),0)),0)</f>
        <v>0</v>
      </c>
      <c r="BP630" s="1">
        <f>IFERROR(IF($AE630&gt;$AE629,VLOOKUP($AC630+AP$1,STOCK!$F$10:$AB$209,17,0),IF($AE630=$AE629,(IF(BP629&gt;=1,BP629-COUNTIFS($AE629:$AE629,$AC630,AP629:AP629,$AI$2),0)),0)),0)</f>
        <v>0</v>
      </c>
      <c r="BQ630" s="1">
        <f>IFERROR(IF($AE630&gt;$AE629,VLOOKUP($AC630+AQ$1,STOCK!$F$10:$AB$209,17,0),IF($AE630=$AE629,(IF(BQ629&gt;=1,BQ629-COUNTIFS($AE629:$AE629,$AC630,AQ629:AQ629,$AI$2),0)),0)),0)</f>
        <v>0</v>
      </c>
      <c r="BR630" s="1">
        <f>IFERROR(IF($AE630&gt;$AE629,VLOOKUP($AC630+AR$1,STOCK!$F$10:$AB$209,17,0),IF($AE630=$AE629,(IF(BR629&gt;=1,BR629-COUNTIFS($AE629:$AE629,$AC630,AR629:AR629,$AI$2),0)),0)),0)</f>
        <v>0</v>
      </c>
      <c r="BS630" s="1">
        <f>IFERROR(IF($AE630&gt;$AE629,VLOOKUP($AC630+AS$1,STOCK!$F$10:$AB$209,17,0),IF($AE630=$AE629,(IF(BS629&gt;=1,BS629-COUNTIFS($AE629:$AE629,$AC630,AS629:AS629,$AI$2),0)),0)),0)</f>
        <v>0</v>
      </c>
      <c r="BT630" s="1">
        <f>IFERROR(IF($AE630&gt;$AE629,VLOOKUP($AC630+AT$1,STOCK!$F$10:$AB$209,17,0),IF($AE630=$AE629,(IF(BT629&gt;=1,BT629-COUNTIFS($AE629:$AE629,$AC630,AT629:AT629,$AI$2),0)),0)),0)</f>
        <v>0</v>
      </c>
      <c r="BU630" s="1">
        <f>IFERROR(IF($AE630&gt;$AE629,VLOOKUP($AC630+AU$1,STOCK!$F$10:$AB$209,17,0),IF($AE630=$AE629,(IF(BU629&gt;=1,BU629-COUNTIFS($AE629:$AE629,$AC630,AU629:AU629,$AI$2),0)),0)),0)</f>
        <v>0</v>
      </c>
      <c r="BV630" s="1">
        <f>IFERROR(IF($AE630&gt;$AE629,VLOOKUP($AC630+AV$1,STOCK!$F$10:$AB$209,17,0),IF($AE630=$AE629,(IF(BV629&gt;=1,BV629-COUNTIFS($AE629:$AE629,$AC630,AV629:AV629,$AI$2),0)),0)),0)</f>
        <v>0</v>
      </c>
      <c r="BW630" s="1">
        <f>IFERROR(IF($AE630&gt;$AE629,VLOOKUP($AC630+AW$1,STOCK!$F$10:$AB$209,17,0),IF($AE630=$AE629,(IF(BW629&gt;=1,BW629-COUNTIFS($AE629:$AE629,$AC630,AW629:AW629,$AI$2),0)),0)),0)</f>
        <v>0</v>
      </c>
      <c r="BX630" s="1">
        <f>IFERROR(IF($AE630&gt;$AE629,VLOOKUP($AC630+AX$1,STOCK!$F$10:$AB$209,17,0),IF($AE630=$AE629,(IF(BX629&gt;=1,BX629-COUNTIFS($AE629:$AE629,$AC630,AX629:AX629,$AI$2),0)),0)),0)</f>
        <v>0</v>
      </c>
    </row>
    <row r="631" spans="29:76" x14ac:dyDescent="0.25">
      <c r="AC631" s="1">
        <f t="shared" si="155"/>
        <v>0</v>
      </c>
      <c r="AD631" s="1">
        <f>IFERROR(IF(LEN(AK631)&gt;=1,VLOOKUP(HLOOKUP(AK631,PROFILE!$K$5:$V$8,4,0),PROFILE!$F$1:$G$3,2,0),0),0)</f>
        <v>0</v>
      </c>
      <c r="AE631" s="1">
        <f t="shared" si="156"/>
        <v>0</v>
      </c>
      <c r="AF631" s="1">
        <v>618</v>
      </c>
      <c r="AI631" s="1" t="str">
        <f>IFERROR(IF($AH631&gt;=1,VLOOKUP($AG631,STUDENT!$O$8:$Z$1507,3,0),""),"")</f>
        <v/>
      </c>
      <c r="AJ631" s="1" t="str">
        <f>IFERROR(IF($AH631&gt;=1,VLOOKUP($AG631,STUDENT!$O$8:$Z$1507,4,0),""),"")</f>
        <v/>
      </c>
      <c r="AK631" s="1" t="str">
        <f>IFERROR(IF($AH631&gt;=1,VLOOKUP($AG631,STUDENT!$O$8:$Z$1507,6,0),""),"")</f>
        <v/>
      </c>
      <c r="AL631" s="1" t="str">
        <f t="shared" si="157"/>
        <v/>
      </c>
      <c r="AM631" s="1" t="str">
        <f t="shared" si="158"/>
        <v/>
      </c>
      <c r="AN631" s="1" t="str">
        <f t="shared" si="159"/>
        <v/>
      </c>
      <c r="AO631" s="1" t="str">
        <f t="shared" si="160"/>
        <v/>
      </c>
      <c r="AP631" s="1" t="str">
        <f t="shared" si="161"/>
        <v/>
      </c>
      <c r="AQ631" s="1" t="str">
        <f t="shared" si="162"/>
        <v/>
      </c>
      <c r="AR631" s="1" t="str">
        <f t="shared" si="163"/>
        <v/>
      </c>
      <c r="AS631" s="1" t="str">
        <f t="shared" si="164"/>
        <v/>
      </c>
      <c r="AT631" s="1" t="str">
        <f t="shared" si="165"/>
        <v/>
      </c>
      <c r="AU631" s="1" t="str">
        <f t="shared" si="166"/>
        <v/>
      </c>
      <c r="AV631" s="1" t="str">
        <f t="shared" si="167"/>
        <v/>
      </c>
      <c r="AW631" s="1" t="str">
        <f t="shared" si="168"/>
        <v/>
      </c>
      <c r="AX631" s="1" t="str">
        <f t="shared" si="169"/>
        <v/>
      </c>
      <c r="AY631" s="1">
        <f>IFERROR(IF($AE631&gt;$AE630,VLOOKUP($AC631+AL$1,STOCK!$F$10:$AB$209,16,0),IF($AE631=$AE630,(IF(AY630&gt;=1,AY630-COUNTIFS($AE630:$AE630,$AC631,AL630:AL630,$AI$1),0)),0)),0)</f>
        <v>0</v>
      </c>
      <c r="AZ631" s="1">
        <f>IFERROR(IF($AE631&gt;$AE630,VLOOKUP($AC631+AM$1,STOCK!$F$10:$AB$209,16,0),IF($AE631=$AE630,(IF(AZ630&gt;=1,AZ630-COUNTIFS($AE630:$AE630,$AC631,AM630:AM630,$AI$1),0)),0)),0)</f>
        <v>0</v>
      </c>
      <c r="BA631" s="1">
        <f>IFERROR(IF($AE631&gt;$AE630,VLOOKUP($AC631+AN$1,STOCK!$F$10:$AB$209,16,0),IF($AE631=$AE630,(IF(BA630&gt;=1,BA630-COUNTIFS($AE630:$AE630,$AC631,AN630:AN630,$AI$1),0)),0)),0)</f>
        <v>0</v>
      </c>
      <c r="BB631" s="1">
        <f>IFERROR(IF($AE631&gt;$AE630,VLOOKUP($AC631+AO$1,STOCK!$F$10:$AB$209,16,0),IF($AE631=$AE630,(IF(BB630&gt;=1,BB630-COUNTIFS($AE630:$AE630,$AC631,AO630:AO630,$AI$1),0)),0)),0)</f>
        <v>0</v>
      </c>
      <c r="BC631" s="1">
        <f>IFERROR(IF($AE631&gt;$AE630,VLOOKUP($AC631+AP$1,STOCK!$F$10:$AB$209,16,0),IF($AE631=$AE630,(IF(BC630&gt;=1,BC630-COUNTIFS($AE630:$AE630,$AC631,AP630:AP630,$AI$1),0)),0)),0)</f>
        <v>0</v>
      </c>
      <c r="BD631" s="1">
        <f>IFERROR(IF($AE631&gt;$AE630,VLOOKUP($AC631+AQ$1,STOCK!$F$10:$AB$209,16,0),IF($AE631=$AE630,(IF(BD630&gt;=1,BD630-COUNTIFS($AE630:$AE630,$AC631,AQ630:AQ630,$AI$1),0)),0)),0)</f>
        <v>0</v>
      </c>
      <c r="BE631" s="1">
        <f>IFERROR(IF($AE631&gt;$AE630,VLOOKUP($AC631+AR$1,STOCK!$F$10:$AB$209,16,0),IF($AE631=$AE630,(IF(BE630&gt;=1,BE630-COUNTIFS($AE630:$AE630,$AC631,AR630:AR630,$AI$1),0)),0)),0)</f>
        <v>0</v>
      </c>
      <c r="BF631" s="1">
        <f>IFERROR(IF($AE631&gt;$AE630,VLOOKUP($AC631+AS$1,STOCK!$F$10:$AB$209,16,0),IF($AE631=$AE630,(IF(BF630&gt;=1,BF630-COUNTIFS($AE630:$AE630,$AC631,AS630:AS630,$AI$1),0)),0)),0)</f>
        <v>0</v>
      </c>
      <c r="BG631" s="1">
        <f>IFERROR(IF($AE631&gt;$AE630,VLOOKUP($AC631+AT$1,STOCK!$F$10:$AB$209,16,0),IF($AE631=$AE630,(IF(BG630&gt;=1,BG630-COUNTIFS($AE630:$AE630,$AC631,AT630:AT630,$AI$1),0)),0)),0)</f>
        <v>0</v>
      </c>
      <c r="BH631" s="1">
        <f>IFERROR(IF($AE631&gt;$AE630,VLOOKUP($AC631+AU$1,STOCK!$F$10:$AB$209,16,0),IF($AE631=$AE630,(IF(BH630&gt;=1,BH630-COUNTIFS($AE630:$AE630,$AC631,AU630:AU630,$AI$1),0)),0)),0)</f>
        <v>0</v>
      </c>
      <c r="BI631" s="1">
        <f>IFERROR(IF($AE631&gt;$AE630,VLOOKUP($AC631+AV$1,STOCK!$F$10:$AB$209,16,0),IF($AE631=$AE630,(IF(BI630&gt;=1,BI630-COUNTIFS($AE630:$AE630,$AC631,AV630:AV630,$AI$1),0)),0)),0)</f>
        <v>0</v>
      </c>
      <c r="BJ631" s="1">
        <f>IFERROR(IF($AE631&gt;$AE630,VLOOKUP($AC631+AW$1,STOCK!$F$10:$AB$209,16,0),IF($AE631=$AE630,(IF(BJ630&gt;=1,BJ630-COUNTIFS($AE630:$AE630,$AC631,AW630:AW630,$AI$1),0)),0)),0)</f>
        <v>0</v>
      </c>
      <c r="BK631" s="1">
        <f>IFERROR(IF($AE631&gt;$AE630,VLOOKUP($AC631+AX$1,STOCK!$F$10:$AB$209,16,0),IF($AE631=$AE630,(IF(BK630&gt;=1,BK630-COUNTIFS($AE630:$AE630,$AC631,AX630:AX630,$AI$1),0)),0)),0)</f>
        <v>0</v>
      </c>
      <c r="BL631" s="1">
        <f>IFERROR(IF($AE631&gt;$AE630,VLOOKUP($AC631+AL$1,STOCK!$F$10:$AB$209,17,0),IF($AE631=$AE630,(IF(BL630&gt;=1,BL630-COUNTIFS($AE630:$AE630,$AC631,AL630:AL630,$AI$2),0)),0)),0)</f>
        <v>0</v>
      </c>
      <c r="BM631" s="1">
        <f>IFERROR(IF($AE631&gt;$AE630,VLOOKUP($AC631+AM$1,STOCK!$F$10:$AB$209,17,0),IF($AE631=$AE630,(IF(BM630&gt;=1,BM630-COUNTIFS($AE630:$AE630,$AC631,AM630:AM630,$AI$2),0)),0)),0)</f>
        <v>0</v>
      </c>
      <c r="BN631" s="1">
        <f>IFERROR(IF($AE631&gt;$AE630,VLOOKUP($AC631+AN$1,STOCK!$F$10:$AB$209,17,0),IF($AE631=$AE630,(IF(BN630&gt;=1,BN630-COUNTIFS($AE630:$AE630,$AC631,AN630:AN630,$AI$2),0)),0)),0)</f>
        <v>0</v>
      </c>
      <c r="BO631" s="1">
        <f>IFERROR(IF($AE631&gt;$AE630,VLOOKUP($AC631+AO$1,STOCK!$F$10:$AB$209,17,0),IF($AE631=$AE630,(IF(BO630&gt;=1,BO630-COUNTIFS($AE630:$AE630,$AC631,AO630:AO630,$AI$2),0)),0)),0)</f>
        <v>0</v>
      </c>
      <c r="BP631" s="1">
        <f>IFERROR(IF($AE631&gt;$AE630,VLOOKUP($AC631+AP$1,STOCK!$F$10:$AB$209,17,0),IF($AE631=$AE630,(IF(BP630&gt;=1,BP630-COUNTIFS($AE630:$AE630,$AC631,AP630:AP630,$AI$2),0)),0)),0)</f>
        <v>0</v>
      </c>
      <c r="BQ631" s="1">
        <f>IFERROR(IF($AE631&gt;$AE630,VLOOKUP($AC631+AQ$1,STOCK!$F$10:$AB$209,17,0),IF($AE631=$AE630,(IF(BQ630&gt;=1,BQ630-COUNTIFS($AE630:$AE630,$AC631,AQ630:AQ630,$AI$2),0)),0)),0)</f>
        <v>0</v>
      </c>
      <c r="BR631" s="1">
        <f>IFERROR(IF($AE631&gt;$AE630,VLOOKUP($AC631+AR$1,STOCK!$F$10:$AB$209,17,0),IF($AE631=$AE630,(IF(BR630&gt;=1,BR630-COUNTIFS($AE630:$AE630,$AC631,AR630:AR630,$AI$2),0)),0)),0)</f>
        <v>0</v>
      </c>
      <c r="BS631" s="1">
        <f>IFERROR(IF($AE631&gt;$AE630,VLOOKUP($AC631+AS$1,STOCK!$F$10:$AB$209,17,0),IF($AE631=$AE630,(IF(BS630&gt;=1,BS630-COUNTIFS($AE630:$AE630,$AC631,AS630:AS630,$AI$2),0)),0)),0)</f>
        <v>0</v>
      </c>
      <c r="BT631" s="1">
        <f>IFERROR(IF($AE631&gt;$AE630,VLOOKUP($AC631+AT$1,STOCK!$F$10:$AB$209,17,0),IF($AE631=$AE630,(IF(BT630&gt;=1,BT630-COUNTIFS($AE630:$AE630,$AC631,AT630:AT630,$AI$2),0)),0)),0)</f>
        <v>0</v>
      </c>
      <c r="BU631" s="1">
        <f>IFERROR(IF($AE631&gt;$AE630,VLOOKUP($AC631+AU$1,STOCK!$F$10:$AB$209,17,0),IF($AE631=$AE630,(IF(BU630&gt;=1,BU630-COUNTIFS($AE630:$AE630,$AC631,AU630:AU630,$AI$2),0)),0)),0)</f>
        <v>0</v>
      </c>
      <c r="BV631" s="1">
        <f>IFERROR(IF($AE631&gt;$AE630,VLOOKUP($AC631+AV$1,STOCK!$F$10:$AB$209,17,0),IF($AE631=$AE630,(IF(BV630&gt;=1,BV630-COUNTIFS($AE630:$AE630,$AC631,AV630:AV630,$AI$2),0)),0)),0)</f>
        <v>0</v>
      </c>
      <c r="BW631" s="1">
        <f>IFERROR(IF($AE631&gt;$AE630,VLOOKUP($AC631+AW$1,STOCK!$F$10:$AB$209,17,0),IF($AE631=$AE630,(IF(BW630&gt;=1,BW630-COUNTIFS($AE630:$AE630,$AC631,AW630:AW630,$AI$2),0)),0)),0)</f>
        <v>0</v>
      </c>
      <c r="BX631" s="1">
        <f>IFERROR(IF($AE631&gt;$AE630,VLOOKUP($AC631+AX$1,STOCK!$F$10:$AB$209,17,0),IF($AE631=$AE630,(IF(BX630&gt;=1,BX630-COUNTIFS($AE630:$AE630,$AC631,AX630:AX630,$AI$2),0)),0)),0)</f>
        <v>0</v>
      </c>
    </row>
    <row r="632" spans="29:76" x14ac:dyDescent="0.25">
      <c r="AC632" s="1">
        <f t="shared" si="155"/>
        <v>0</v>
      </c>
      <c r="AD632" s="1">
        <f>IFERROR(IF(LEN(AK632)&gt;=1,VLOOKUP(HLOOKUP(AK632,PROFILE!$K$5:$V$8,4,0),PROFILE!$F$1:$G$3,2,0),0),0)</f>
        <v>0</v>
      </c>
      <c r="AE632" s="1">
        <f t="shared" si="156"/>
        <v>0</v>
      </c>
      <c r="AF632" s="1">
        <v>619</v>
      </c>
      <c r="AI632" s="1" t="str">
        <f>IFERROR(IF($AH632&gt;=1,VLOOKUP($AG632,STUDENT!$O$8:$Z$1507,3,0),""),"")</f>
        <v/>
      </c>
      <c r="AJ632" s="1" t="str">
        <f>IFERROR(IF($AH632&gt;=1,VLOOKUP($AG632,STUDENT!$O$8:$Z$1507,4,0),""),"")</f>
        <v/>
      </c>
      <c r="AK632" s="1" t="str">
        <f>IFERROR(IF($AH632&gt;=1,VLOOKUP($AG632,STUDENT!$O$8:$Z$1507,6,0),""),"")</f>
        <v/>
      </c>
      <c r="AL632" s="1" t="str">
        <f t="shared" si="157"/>
        <v/>
      </c>
      <c r="AM632" s="1" t="str">
        <f t="shared" si="158"/>
        <v/>
      </c>
      <c r="AN632" s="1" t="str">
        <f t="shared" si="159"/>
        <v/>
      </c>
      <c r="AO632" s="1" t="str">
        <f t="shared" si="160"/>
        <v/>
      </c>
      <c r="AP632" s="1" t="str">
        <f t="shared" si="161"/>
        <v/>
      </c>
      <c r="AQ632" s="1" t="str">
        <f t="shared" si="162"/>
        <v/>
      </c>
      <c r="AR632" s="1" t="str">
        <f t="shared" si="163"/>
        <v/>
      </c>
      <c r="AS632" s="1" t="str">
        <f t="shared" si="164"/>
        <v/>
      </c>
      <c r="AT632" s="1" t="str">
        <f t="shared" si="165"/>
        <v/>
      </c>
      <c r="AU632" s="1" t="str">
        <f t="shared" si="166"/>
        <v/>
      </c>
      <c r="AV632" s="1" t="str">
        <f t="shared" si="167"/>
        <v/>
      </c>
      <c r="AW632" s="1" t="str">
        <f t="shared" si="168"/>
        <v/>
      </c>
      <c r="AX632" s="1" t="str">
        <f t="shared" si="169"/>
        <v/>
      </c>
      <c r="AY632" s="1">
        <f>IFERROR(IF($AE632&gt;$AE631,VLOOKUP($AC632+AL$1,STOCK!$F$10:$AB$209,16,0),IF($AE632=$AE631,(IF(AY631&gt;=1,AY631-COUNTIFS($AE631:$AE631,$AC632,AL631:AL631,$AI$1),0)),0)),0)</f>
        <v>0</v>
      </c>
      <c r="AZ632" s="1">
        <f>IFERROR(IF($AE632&gt;$AE631,VLOOKUP($AC632+AM$1,STOCK!$F$10:$AB$209,16,0),IF($AE632=$AE631,(IF(AZ631&gt;=1,AZ631-COUNTIFS($AE631:$AE631,$AC632,AM631:AM631,$AI$1),0)),0)),0)</f>
        <v>0</v>
      </c>
      <c r="BA632" s="1">
        <f>IFERROR(IF($AE632&gt;$AE631,VLOOKUP($AC632+AN$1,STOCK!$F$10:$AB$209,16,0),IF($AE632=$AE631,(IF(BA631&gt;=1,BA631-COUNTIFS($AE631:$AE631,$AC632,AN631:AN631,$AI$1),0)),0)),0)</f>
        <v>0</v>
      </c>
      <c r="BB632" s="1">
        <f>IFERROR(IF($AE632&gt;$AE631,VLOOKUP($AC632+AO$1,STOCK!$F$10:$AB$209,16,0),IF($AE632=$AE631,(IF(BB631&gt;=1,BB631-COUNTIFS($AE631:$AE631,$AC632,AO631:AO631,$AI$1),0)),0)),0)</f>
        <v>0</v>
      </c>
      <c r="BC632" s="1">
        <f>IFERROR(IF($AE632&gt;$AE631,VLOOKUP($AC632+AP$1,STOCK!$F$10:$AB$209,16,0),IF($AE632=$AE631,(IF(BC631&gt;=1,BC631-COUNTIFS($AE631:$AE631,$AC632,AP631:AP631,$AI$1),0)),0)),0)</f>
        <v>0</v>
      </c>
      <c r="BD632" s="1">
        <f>IFERROR(IF($AE632&gt;$AE631,VLOOKUP($AC632+AQ$1,STOCK!$F$10:$AB$209,16,0),IF($AE632=$AE631,(IF(BD631&gt;=1,BD631-COUNTIFS($AE631:$AE631,$AC632,AQ631:AQ631,$AI$1),0)),0)),0)</f>
        <v>0</v>
      </c>
      <c r="BE632" s="1">
        <f>IFERROR(IF($AE632&gt;$AE631,VLOOKUP($AC632+AR$1,STOCK!$F$10:$AB$209,16,0),IF($AE632=$AE631,(IF(BE631&gt;=1,BE631-COUNTIFS($AE631:$AE631,$AC632,AR631:AR631,$AI$1),0)),0)),0)</f>
        <v>0</v>
      </c>
      <c r="BF632" s="1">
        <f>IFERROR(IF($AE632&gt;$AE631,VLOOKUP($AC632+AS$1,STOCK!$F$10:$AB$209,16,0),IF($AE632=$AE631,(IF(BF631&gt;=1,BF631-COUNTIFS($AE631:$AE631,$AC632,AS631:AS631,$AI$1),0)),0)),0)</f>
        <v>0</v>
      </c>
      <c r="BG632" s="1">
        <f>IFERROR(IF($AE632&gt;$AE631,VLOOKUP($AC632+AT$1,STOCK!$F$10:$AB$209,16,0),IF($AE632=$AE631,(IF(BG631&gt;=1,BG631-COUNTIFS($AE631:$AE631,$AC632,AT631:AT631,$AI$1),0)),0)),0)</f>
        <v>0</v>
      </c>
      <c r="BH632" s="1">
        <f>IFERROR(IF($AE632&gt;$AE631,VLOOKUP($AC632+AU$1,STOCK!$F$10:$AB$209,16,0),IF($AE632=$AE631,(IF(BH631&gt;=1,BH631-COUNTIFS($AE631:$AE631,$AC632,AU631:AU631,$AI$1),0)),0)),0)</f>
        <v>0</v>
      </c>
      <c r="BI632" s="1">
        <f>IFERROR(IF($AE632&gt;$AE631,VLOOKUP($AC632+AV$1,STOCK!$F$10:$AB$209,16,0),IF($AE632=$AE631,(IF(BI631&gt;=1,BI631-COUNTIFS($AE631:$AE631,$AC632,AV631:AV631,$AI$1),0)),0)),0)</f>
        <v>0</v>
      </c>
      <c r="BJ632" s="1">
        <f>IFERROR(IF($AE632&gt;$AE631,VLOOKUP($AC632+AW$1,STOCK!$F$10:$AB$209,16,0),IF($AE632=$AE631,(IF(BJ631&gt;=1,BJ631-COUNTIFS($AE631:$AE631,$AC632,AW631:AW631,$AI$1),0)),0)),0)</f>
        <v>0</v>
      </c>
      <c r="BK632" s="1">
        <f>IFERROR(IF($AE632&gt;$AE631,VLOOKUP($AC632+AX$1,STOCK!$F$10:$AB$209,16,0),IF($AE632=$AE631,(IF(BK631&gt;=1,BK631-COUNTIFS($AE631:$AE631,$AC632,AX631:AX631,$AI$1),0)),0)),0)</f>
        <v>0</v>
      </c>
      <c r="BL632" s="1">
        <f>IFERROR(IF($AE632&gt;$AE631,VLOOKUP($AC632+AL$1,STOCK!$F$10:$AB$209,17,0),IF($AE632=$AE631,(IF(BL631&gt;=1,BL631-COUNTIFS($AE631:$AE631,$AC632,AL631:AL631,$AI$2),0)),0)),0)</f>
        <v>0</v>
      </c>
      <c r="BM632" s="1">
        <f>IFERROR(IF($AE632&gt;$AE631,VLOOKUP($AC632+AM$1,STOCK!$F$10:$AB$209,17,0),IF($AE632=$AE631,(IF(BM631&gt;=1,BM631-COUNTIFS($AE631:$AE631,$AC632,AM631:AM631,$AI$2),0)),0)),0)</f>
        <v>0</v>
      </c>
      <c r="BN632" s="1">
        <f>IFERROR(IF($AE632&gt;$AE631,VLOOKUP($AC632+AN$1,STOCK!$F$10:$AB$209,17,0),IF($AE632=$AE631,(IF(BN631&gt;=1,BN631-COUNTIFS($AE631:$AE631,$AC632,AN631:AN631,$AI$2),0)),0)),0)</f>
        <v>0</v>
      </c>
      <c r="BO632" s="1">
        <f>IFERROR(IF($AE632&gt;$AE631,VLOOKUP($AC632+AO$1,STOCK!$F$10:$AB$209,17,0),IF($AE632=$AE631,(IF(BO631&gt;=1,BO631-COUNTIFS($AE631:$AE631,$AC632,AO631:AO631,$AI$2),0)),0)),0)</f>
        <v>0</v>
      </c>
      <c r="BP632" s="1">
        <f>IFERROR(IF($AE632&gt;$AE631,VLOOKUP($AC632+AP$1,STOCK!$F$10:$AB$209,17,0),IF($AE632=$AE631,(IF(BP631&gt;=1,BP631-COUNTIFS($AE631:$AE631,$AC632,AP631:AP631,$AI$2),0)),0)),0)</f>
        <v>0</v>
      </c>
      <c r="BQ632" s="1">
        <f>IFERROR(IF($AE632&gt;$AE631,VLOOKUP($AC632+AQ$1,STOCK!$F$10:$AB$209,17,0),IF($AE632=$AE631,(IF(BQ631&gt;=1,BQ631-COUNTIFS($AE631:$AE631,$AC632,AQ631:AQ631,$AI$2),0)),0)),0)</f>
        <v>0</v>
      </c>
      <c r="BR632" s="1">
        <f>IFERROR(IF($AE632&gt;$AE631,VLOOKUP($AC632+AR$1,STOCK!$F$10:$AB$209,17,0),IF($AE632=$AE631,(IF(BR631&gt;=1,BR631-COUNTIFS($AE631:$AE631,$AC632,AR631:AR631,$AI$2),0)),0)),0)</f>
        <v>0</v>
      </c>
      <c r="BS632" s="1">
        <f>IFERROR(IF($AE632&gt;$AE631,VLOOKUP($AC632+AS$1,STOCK!$F$10:$AB$209,17,0),IF($AE632=$AE631,(IF(BS631&gt;=1,BS631-COUNTIFS($AE631:$AE631,$AC632,AS631:AS631,$AI$2),0)),0)),0)</f>
        <v>0</v>
      </c>
      <c r="BT632" s="1">
        <f>IFERROR(IF($AE632&gt;$AE631,VLOOKUP($AC632+AT$1,STOCK!$F$10:$AB$209,17,0),IF($AE632=$AE631,(IF(BT631&gt;=1,BT631-COUNTIFS($AE631:$AE631,$AC632,AT631:AT631,$AI$2),0)),0)),0)</f>
        <v>0</v>
      </c>
      <c r="BU632" s="1">
        <f>IFERROR(IF($AE632&gt;$AE631,VLOOKUP($AC632+AU$1,STOCK!$F$10:$AB$209,17,0),IF($AE632=$AE631,(IF(BU631&gt;=1,BU631-COUNTIFS($AE631:$AE631,$AC632,AU631:AU631,$AI$2),0)),0)),0)</f>
        <v>0</v>
      </c>
      <c r="BV632" s="1">
        <f>IFERROR(IF($AE632&gt;$AE631,VLOOKUP($AC632+AV$1,STOCK!$F$10:$AB$209,17,0),IF($AE632=$AE631,(IF(BV631&gt;=1,BV631-COUNTIFS($AE631:$AE631,$AC632,AV631:AV631,$AI$2),0)),0)),0)</f>
        <v>0</v>
      </c>
      <c r="BW632" s="1">
        <f>IFERROR(IF($AE632&gt;$AE631,VLOOKUP($AC632+AW$1,STOCK!$F$10:$AB$209,17,0),IF($AE632=$AE631,(IF(BW631&gt;=1,BW631-COUNTIFS($AE631:$AE631,$AC632,AW631:AW631,$AI$2),0)),0)),0)</f>
        <v>0</v>
      </c>
      <c r="BX632" s="1">
        <f>IFERROR(IF($AE632&gt;$AE631,VLOOKUP($AC632+AX$1,STOCK!$F$10:$AB$209,17,0),IF($AE632=$AE631,(IF(BX631&gt;=1,BX631-COUNTIFS($AE631:$AE631,$AC632,AX631:AX631,$AI$2),0)),0)),0)</f>
        <v>0</v>
      </c>
    </row>
    <row r="633" spans="29:76" x14ac:dyDescent="0.25">
      <c r="AC633" s="1">
        <f t="shared" si="155"/>
        <v>0</v>
      </c>
      <c r="AD633" s="1">
        <f>IFERROR(IF(LEN(AK633)&gt;=1,VLOOKUP(HLOOKUP(AK633,PROFILE!$K$5:$V$8,4,0),PROFILE!$F$1:$G$3,2,0),0),0)</f>
        <v>0</v>
      </c>
      <c r="AE633" s="1">
        <f t="shared" si="156"/>
        <v>0</v>
      </c>
      <c r="AF633" s="1">
        <v>620</v>
      </c>
      <c r="AI633" s="1" t="str">
        <f>IFERROR(IF($AH633&gt;=1,VLOOKUP($AG633,STUDENT!$O$8:$Z$1507,3,0),""),"")</f>
        <v/>
      </c>
      <c r="AJ633" s="1" t="str">
        <f>IFERROR(IF($AH633&gt;=1,VLOOKUP($AG633,STUDENT!$O$8:$Z$1507,4,0),""),"")</f>
        <v/>
      </c>
      <c r="AK633" s="1" t="str">
        <f>IFERROR(IF($AH633&gt;=1,VLOOKUP($AG633,STUDENT!$O$8:$Z$1507,6,0),""),"")</f>
        <v/>
      </c>
      <c r="AL633" s="1" t="str">
        <f t="shared" si="157"/>
        <v/>
      </c>
      <c r="AM633" s="1" t="str">
        <f t="shared" si="158"/>
        <v/>
      </c>
      <c r="AN633" s="1" t="str">
        <f t="shared" si="159"/>
        <v/>
      </c>
      <c r="AO633" s="1" t="str">
        <f t="shared" si="160"/>
        <v/>
      </c>
      <c r="AP633" s="1" t="str">
        <f t="shared" si="161"/>
        <v/>
      </c>
      <c r="AQ633" s="1" t="str">
        <f t="shared" si="162"/>
        <v/>
      </c>
      <c r="AR633" s="1" t="str">
        <f t="shared" si="163"/>
        <v/>
      </c>
      <c r="AS633" s="1" t="str">
        <f t="shared" si="164"/>
        <v/>
      </c>
      <c r="AT633" s="1" t="str">
        <f t="shared" si="165"/>
        <v/>
      </c>
      <c r="AU633" s="1" t="str">
        <f t="shared" si="166"/>
        <v/>
      </c>
      <c r="AV633" s="1" t="str">
        <f t="shared" si="167"/>
        <v/>
      </c>
      <c r="AW633" s="1" t="str">
        <f t="shared" si="168"/>
        <v/>
      </c>
      <c r="AX633" s="1" t="str">
        <f t="shared" si="169"/>
        <v/>
      </c>
      <c r="AY633" s="1">
        <f>IFERROR(IF($AE633&gt;$AE632,VLOOKUP($AC633+AL$1,STOCK!$F$10:$AB$209,16,0),IF($AE633=$AE632,(IF(AY632&gt;=1,AY632-COUNTIFS($AE632:$AE632,$AC633,AL632:AL632,$AI$1),0)),0)),0)</f>
        <v>0</v>
      </c>
      <c r="AZ633" s="1">
        <f>IFERROR(IF($AE633&gt;$AE632,VLOOKUP($AC633+AM$1,STOCK!$F$10:$AB$209,16,0),IF($AE633=$AE632,(IF(AZ632&gt;=1,AZ632-COUNTIFS($AE632:$AE632,$AC633,AM632:AM632,$AI$1),0)),0)),0)</f>
        <v>0</v>
      </c>
      <c r="BA633" s="1">
        <f>IFERROR(IF($AE633&gt;$AE632,VLOOKUP($AC633+AN$1,STOCK!$F$10:$AB$209,16,0),IF($AE633=$AE632,(IF(BA632&gt;=1,BA632-COUNTIFS($AE632:$AE632,$AC633,AN632:AN632,$AI$1),0)),0)),0)</f>
        <v>0</v>
      </c>
      <c r="BB633" s="1">
        <f>IFERROR(IF($AE633&gt;$AE632,VLOOKUP($AC633+AO$1,STOCK!$F$10:$AB$209,16,0),IF($AE633=$AE632,(IF(BB632&gt;=1,BB632-COUNTIFS($AE632:$AE632,$AC633,AO632:AO632,$AI$1),0)),0)),0)</f>
        <v>0</v>
      </c>
      <c r="BC633" s="1">
        <f>IFERROR(IF($AE633&gt;$AE632,VLOOKUP($AC633+AP$1,STOCK!$F$10:$AB$209,16,0),IF($AE633=$AE632,(IF(BC632&gt;=1,BC632-COUNTIFS($AE632:$AE632,$AC633,AP632:AP632,$AI$1),0)),0)),0)</f>
        <v>0</v>
      </c>
      <c r="BD633" s="1">
        <f>IFERROR(IF($AE633&gt;$AE632,VLOOKUP($AC633+AQ$1,STOCK!$F$10:$AB$209,16,0),IF($AE633=$AE632,(IF(BD632&gt;=1,BD632-COUNTIFS($AE632:$AE632,$AC633,AQ632:AQ632,$AI$1),0)),0)),0)</f>
        <v>0</v>
      </c>
      <c r="BE633" s="1">
        <f>IFERROR(IF($AE633&gt;$AE632,VLOOKUP($AC633+AR$1,STOCK!$F$10:$AB$209,16,0),IF($AE633=$AE632,(IF(BE632&gt;=1,BE632-COUNTIFS($AE632:$AE632,$AC633,AR632:AR632,$AI$1),0)),0)),0)</f>
        <v>0</v>
      </c>
      <c r="BF633" s="1">
        <f>IFERROR(IF($AE633&gt;$AE632,VLOOKUP($AC633+AS$1,STOCK!$F$10:$AB$209,16,0),IF($AE633=$AE632,(IF(BF632&gt;=1,BF632-COUNTIFS($AE632:$AE632,$AC633,AS632:AS632,$AI$1),0)),0)),0)</f>
        <v>0</v>
      </c>
      <c r="BG633" s="1">
        <f>IFERROR(IF($AE633&gt;$AE632,VLOOKUP($AC633+AT$1,STOCK!$F$10:$AB$209,16,0),IF($AE633=$AE632,(IF(BG632&gt;=1,BG632-COUNTIFS($AE632:$AE632,$AC633,AT632:AT632,$AI$1),0)),0)),0)</f>
        <v>0</v>
      </c>
      <c r="BH633" s="1">
        <f>IFERROR(IF($AE633&gt;$AE632,VLOOKUP($AC633+AU$1,STOCK!$F$10:$AB$209,16,0),IF($AE633=$AE632,(IF(BH632&gt;=1,BH632-COUNTIFS($AE632:$AE632,$AC633,AU632:AU632,$AI$1),0)),0)),0)</f>
        <v>0</v>
      </c>
      <c r="BI633" s="1">
        <f>IFERROR(IF($AE633&gt;$AE632,VLOOKUP($AC633+AV$1,STOCK!$F$10:$AB$209,16,0),IF($AE633=$AE632,(IF(BI632&gt;=1,BI632-COUNTIFS($AE632:$AE632,$AC633,AV632:AV632,$AI$1),0)),0)),0)</f>
        <v>0</v>
      </c>
      <c r="BJ633" s="1">
        <f>IFERROR(IF($AE633&gt;$AE632,VLOOKUP($AC633+AW$1,STOCK!$F$10:$AB$209,16,0),IF($AE633=$AE632,(IF(BJ632&gt;=1,BJ632-COUNTIFS($AE632:$AE632,$AC633,AW632:AW632,$AI$1),0)),0)),0)</f>
        <v>0</v>
      </c>
      <c r="BK633" s="1">
        <f>IFERROR(IF($AE633&gt;$AE632,VLOOKUP($AC633+AX$1,STOCK!$F$10:$AB$209,16,0),IF($AE633=$AE632,(IF(BK632&gt;=1,BK632-COUNTIFS($AE632:$AE632,$AC633,AX632:AX632,$AI$1),0)),0)),0)</f>
        <v>0</v>
      </c>
      <c r="BL633" s="1">
        <f>IFERROR(IF($AE633&gt;$AE632,VLOOKUP($AC633+AL$1,STOCK!$F$10:$AB$209,17,0),IF($AE633=$AE632,(IF(BL632&gt;=1,BL632-COUNTIFS($AE632:$AE632,$AC633,AL632:AL632,$AI$2),0)),0)),0)</f>
        <v>0</v>
      </c>
      <c r="BM633" s="1">
        <f>IFERROR(IF($AE633&gt;$AE632,VLOOKUP($AC633+AM$1,STOCK!$F$10:$AB$209,17,0),IF($AE633=$AE632,(IF(BM632&gt;=1,BM632-COUNTIFS($AE632:$AE632,$AC633,AM632:AM632,$AI$2),0)),0)),0)</f>
        <v>0</v>
      </c>
      <c r="BN633" s="1">
        <f>IFERROR(IF($AE633&gt;$AE632,VLOOKUP($AC633+AN$1,STOCK!$F$10:$AB$209,17,0),IF($AE633=$AE632,(IF(BN632&gt;=1,BN632-COUNTIFS($AE632:$AE632,$AC633,AN632:AN632,$AI$2),0)),0)),0)</f>
        <v>0</v>
      </c>
      <c r="BO633" s="1">
        <f>IFERROR(IF($AE633&gt;$AE632,VLOOKUP($AC633+AO$1,STOCK!$F$10:$AB$209,17,0),IF($AE633=$AE632,(IF(BO632&gt;=1,BO632-COUNTIFS($AE632:$AE632,$AC633,AO632:AO632,$AI$2),0)),0)),0)</f>
        <v>0</v>
      </c>
      <c r="BP633" s="1">
        <f>IFERROR(IF($AE633&gt;$AE632,VLOOKUP($AC633+AP$1,STOCK!$F$10:$AB$209,17,0),IF($AE633=$AE632,(IF(BP632&gt;=1,BP632-COUNTIFS($AE632:$AE632,$AC633,AP632:AP632,$AI$2),0)),0)),0)</f>
        <v>0</v>
      </c>
      <c r="BQ633" s="1">
        <f>IFERROR(IF($AE633&gt;$AE632,VLOOKUP($AC633+AQ$1,STOCK!$F$10:$AB$209,17,0),IF($AE633=$AE632,(IF(BQ632&gt;=1,BQ632-COUNTIFS($AE632:$AE632,$AC633,AQ632:AQ632,$AI$2),0)),0)),0)</f>
        <v>0</v>
      </c>
      <c r="BR633" s="1">
        <f>IFERROR(IF($AE633&gt;$AE632,VLOOKUP($AC633+AR$1,STOCK!$F$10:$AB$209,17,0),IF($AE633=$AE632,(IF(BR632&gt;=1,BR632-COUNTIFS($AE632:$AE632,$AC633,AR632:AR632,$AI$2),0)),0)),0)</f>
        <v>0</v>
      </c>
      <c r="BS633" s="1">
        <f>IFERROR(IF($AE633&gt;$AE632,VLOOKUP($AC633+AS$1,STOCK!$F$10:$AB$209,17,0),IF($AE633=$AE632,(IF(BS632&gt;=1,BS632-COUNTIFS($AE632:$AE632,$AC633,AS632:AS632,$AI$2),0)),0)),0)</f>
        <v>0</v>
      </c>
      <c r="BT633" s="1">
        <f>IFERROR(IF($AE633&gt;$AE632,VLOOKUP($AC633+AT$1,STOCK!$F$10:$AB$209,17,0),IF($AE633=$AE632,(IF(BT632&gt;=1,BT632-COUNTIFS($AE632:$AE632,$AC633,AT632:AT632,$AI$2),0)),0)),0)</f>
        <v>0</v>
      </c>
      <c r="BU633" s="1">
        <f>IFERROR(IF($AE633&gt;$AE632,VLOOKUP($AC633+AU$1,STOCK!$F$10:$AB$209,17,0),IF($AE633=$AE632,(IF(BU632&gt;=1,BU632-COUNTIFS($AE632:$AE632,$AC633,AU632:AU632,$AI$2),0)),0)),0)</f>
        <v>0</v>
      </c>
      <c r="BV633" s="1">
        <f>IFERROR(IF($AE633&gt;$AE632,VLOOKUP($AC633+AV$1,STOCK!$F$10:$AB$209,17,0),IF($AE633=$AE632,(IF(BV632&gt;=1,BV632-COUNTIFS($AE632:$AE632,$AC633,AV632:AV632,$AI$2),0)),0)),0)</f>
        <v>0</v>
      </c>
      <c r="BW633" s="1">
        <f>IFERROR(IF($AE633&gt;$AE632,VLOOKUP($AC633+AW$1,STOCK!$F$10:$AB$209,17,0),IF($AE633=$AE632,(IF(BW632&gt;=1,BW632-COUNTIFS($AE632:$AE632,$AC633,AW632:AW632,$AI$2),0)),0)),0)</f>
        <v>0</v>
      </c>
      <c r="BX633" s="1">
        <f>IFERROR(IF($AE633&gt;$AE632,VLOOKUP($AC633+AX$1,STOCK!$F$10:$AB$209,17,0),IF($AE633=$AE632,(IF(BX632&gt;=1,BX632-COUNTIFS($AE632:$AE632,$AC633,AX632:AX632,$AI$2),0)),0)),0)</f>
        <v>0</v>
      </c>
    </row>
    <row r="634" spans="29:76" x14ac:dyDescent="0.25">
      <c r="AC634" s="1">
        <f t="shared" si="155"/>
        <v>0</v>
      </c>
      <c r="AD634" s="1">
        <f>IFERROR(IF(LEN(AK634)&gt;=1,VLOOKUP(HLOOKUP(AK634,PROFILE!$K$5:$V$8,4,0),PROFILE!$F$1:$G$3,2,0),0),0)</f>
        <v>0</v>
      </c>
      <c r="AE634" s="1">
        <f t="shared" si="156"/>
        <v>0</v>
      </c>
      <c r="AF634" s="1">
        <v>621</v>
      </c>
      <c r="AI634" s="1" t="str">
        <f>IFERROR(IF($AH634&gt;=1,VLOOKUP($AG634,STUDENT!$O$8:$Z$1507,3,0),""),"")</f>
        <v/>
      </c>
      <c r="AJ634" s="1" t="str">
        <f>IFERROR(IF($AH634&gt;=1,VLOOKUP($AG634,STUDENT!$O$8:$Z$1507,4,0),""),"")</f>
        <v/>
      </c>
      <c r="AK634" s="1" t="str">
        <f>IFERROR(IF($AH634&gt;=1,VLOOKUP($AG634,STUDENT!$O$8:$Z$1507,6,0),""),"")</f>
        <v/>
      </c>
      <c r="AL634" s="1" t="str">
        <f t="shared" si="157"/>
        <v/>
      </c>
      <c r="AM634" s="1" t="str">
        <f t="shared" si="158"/>
        <v/>
      </c>
      <c r="AN634" s="1" t="str">
        <f t="shared" si="159"/>
        <v/>
      </c>
      <c r="AO634" s="1" t="str">
        <f t="shared" si="160"/>
        <v/>
      </c>
      <c r="AP634" s="1" t="str">
        <f t="shared" si="161"/>
        <v/>
      </c>
      <c r="AQ634" s="1" t="str">
        <f t="shared" si="162"/>
        <v/>
      </c>
      <c r="AR634" s="1" t="str">
        <f t="shared" si="163"/>
        <v/>
      </c>
      <c r="AS634" s="1" t="str">
        <f t="shared" si="164"/>
        <v/>
      </c>
      <c r="AT634" s="1" t="str">
        <f t="shared" si="165"/>
        <v/>
      </c>
      <c r="AU634" s="1" t="str">
        <f t="shared" si="166"/>
        <v/>
      </c>
      <c r="AV634" s="1" t="str">
        <f t="shared" si="167"/>
        <v/>
      </c>
      <c r="AW634" s="1" t="str">
        <f t="shared" si="168"/>
        <v/>
      </c>
      <c r="AX634" s="1" t="str">
        <f t="shared" si="169"/>
        <v/>
      </c>
      <c r="AY634" s="1">
        <f>IFERROR(IF($AE634&gt;$AE633,VLOOKUP($AC634+AL$1,STOCK!$F$10:$AB$209,16,0),IF($AE634=$AE633,(IF(AY633&gt;=1,AY633-COUNTIFS($AE633:$AE633,$AC634,AL633:AL633,$AI$1),0)),0)),0)</f>
        <v>0</v>
      </c>
      <c r="AZ634" s="1">
        <f>IFERROR(IF($AE634&gt;$AE633,VLOOKUP($AC634+AM$1,STOCK!$F$10:$AB$209,16,0),IF($AE634=$AE633,(IF(AZ633&gt;=1,AZ633-COUNTIFS($AE633:$AE633,$AC634,AM633:AM633,$AI$1),0)),0)),0)</f>
        <v>0</v>
      </c>
      <c r="BA634" s="1">
        <f>IFERROR(IF($AE634&gt;$AE633,VLOOKUP($AC634+AN$1,STOCK!$F$10:$AB$209,16,0),IF($AE634=$AE633,(IF(BA633&gt;=1,BA633-COUNTIFS($AE633:$AE633,$AC634,AN633:AN633,$AI$1),0)),0)),0)</f>
        <v>0</v>
      </c>
      <c r="BB634" s="1">
        <f>IFERROR(IF($AE634&gt;$AE633,VLOOKUP($AC634+AO$1,STOCK!$F$10:$AB$209,16,0),IF($AE634=$AE633,(IF(BB633&gt;=1,BB633-COUNTIFS($AE633:$AE633,$AC634,AO633:AO633,$AI$1),0)),0)),0)</f>
        <v>0</v>
      </c>
      <c r="BC634" s="1">
        <f>IFERROR(IF($AE634&gt;$AE633,VLOOKUP($AC634+AP$1,STOCK!$F$10:$AB$209,16,0),IF($AE634=$AE633,(IF(BC633&gt;=1,BC633-COUNTIFS($AE633:$AE633,$AC634,AP633:AP633,$AI$1),0)),0)),0)</f>
        <v>0</v>
      </c>
      <c r="BD634" s="1">
        <f>IFERROR(IF($AE634&gt;$AE633,VLOOKUP($AC634+AQ$1,STOCK!$F$10:$AB$209,16,0),IF($AE634=$AE633,(IF(BD633&gt;=1,BD633-COUNTIFS($AE633:$AE633,$AC634,AQ633:AQ633,$AI$1),0)),0)),0)</f>
        <v>0</v>
      </c>
      <c r="BE634" s="1">
        <f>IFERROR(IF($AE634&gt;$AE633,VLOOKUP($AC634+AR$1,STOCK!$F$10:$AB$209,16,0),IF($AE634=$AE633,(IF(BE633&gt;=1,BE633-COUNTIFS($AE633:$AE633,$AC634,AR633:AR633,$AI$1),0)),0)),0)</f>
        <v>0</v>
      </c>
      <c r="BF634" s="1">
        <f>IFERROR(IF($AE634&gt;$AE633,VLOOKUP($AC634+AS$1,STOCK!$F$10:$AB$209,16,0),IF($AE634=$AE633,(IF(BF633&gt;=1,BF633-COUNTIFS($AE633:$AE633,$AC634,AS633:AS633,$AI$1),0)),0)),0)</f>
        <v>0</v>
      </c>
      <c r="BG634" s="1">
        <f>IFERROR(IF($AE634&gt;$AE633,VLOOKUP($AC634+AT$1,STOCK!$F$10:$AB$209,16,0),IF($AE634=$AE633,(IF(BG633&gt;=1,BG633-COUNTIFS($AE633:$AE633,$AC634,AT633:AT633,$AI$1),0)),0)),0)</f>
        <v>0</v>
      </c>
      <c r="BH634" s="1">
        <f>IFERROR(IF($AE634&gt;$AE633,VLOOKUP($AC634+AU$1,STOCK!$F$10:$AB$209,16,0),IF($AE634=$AE633,(IF(BH633&gt;=1,BH633-COUNTIFS($AE633:$AE633,$AC634,AU633:AU633,$AI$1),0)),0)),0)</f>
        <v>0</v>
      </c>
      <c r="BI634" s="1">
        <f>IFERROR(IF($AE634&gt;$AE633,VLOOKUP($AC634+AV$1,STOCK!$F$10:$AB$209,16,0),IF($AE634=$AE633,(IF(BI633&gt;=1,BI633-COUNTIFS($AE633:$AE633,$AC634,AV633:AV633,$AI$1),0)),0)),0)</f>
        <v>0</v>
      </c>
      <c r="BJ634" s="1">
        <f>IFERROR(IF($AE634&gt;$AE633,VLOOKUP($AC634+AW$1,STOCK!$F$10:$AB$209,16,0),IF($AE634=$AE633,(IF(BJ633&gt;=1,BJ633-COUNTIFS($AE633:$AE633,$AC634,AW633:AW633,$AI$1),0)),0)),0)</f>
        <v>0</v>
      </c>
      <c r="BK634" s="1">
        <f>IFERROR(IF($AE634&gt;$AE633,VLOOKUP($AC634+AX$1,STOCK!$F$10:$AB$209,16,0),IF($AE634=$AE633,(IF(BK633&gt;=1,BK633-COUNTIFS($AE633:$AE633,$AC634,AX633:AX633,$AI$1),0)),0)),0)</f>
        <v>0</v>
      </c>
      <c r="BL634" s="1">
        <f>IFERROR(IF($AE634&gt;$AE633,VLOOKUP($AC634+AL$1,STOCK!$F$10:$AB$209,17,0),IF($AE634=$AE633,(IF(BL633&gt;=1,BL633-COUNTIFS($AE633:$AE633,$AC634,AL633:AL633,$AI$2),0)),0)),0)</f>
        <v>0</v>
      </c>
      <c r="BM634" s="1">
        <f>IFERROR(IF($AE634&gt;$AE633,VLOOKUP($AC634+AM$1,STOCK!$F$10:$AB$209,17,0),IF($AE634=$AE633,(IF(BM633&gt;=1,BM633-COUNTIFS($AE633:$AE633,$AC634,AM633:AM633,$AI$2),0)),0)),0)</f>
        <v>0</v>
      </c>
      <c r="BN634" s="1">
        <f>IFERROR(IF($AE634&gt;$AE633,VLOOKUP($AC634+AN$1,STOCK!$F$10:$AB$209,17,0),IF($AE634=$AE633,(IF(BN633&gt;=1,BN633-COUNTIFS($AE633:$AE633,$AC634,AN633:AN633,$AI$2),0)),0)),0)</f>
        <v>0</v>
      </c>
      <c r="BO634" s="1">
        <f>IFERROR(IF($AE634&gt;$AE633,VLOOKUP($AC634+AO$1,STOCK!$F$10:$AB$209,17,0),IF($AE634=$AE633,(IF(BO633&gt;=1,BO633-COUNTIFS($AE633:$AE633,$AC634,AO633:AO633,$AI$2),0)),0)),0)</f>
        <v>0</v>
      </c>
      <c r="BP634" s="1">
        <f>IFERROR(IF($AE634&gt;$AE633,VLOOKUP($AC634+AP$1,STOCK!$F$10:$AB$209,17,0),IF($AE634=$AE633,(IF(BP633&gt;=1,BP633-COUNTIFS($AE633:$AE633,$AC634,AP633:AP633,$AI$2),0)),0)),0)</f>
        <v>0</v>
      </c>
      <c r="BQ634" s="1">
        <f>IFERROR(IF($AE634&gt;$AE633,VLOOKUP($AC634+AQ$1,STOCK!$F$10:$AB$209,17,0),IF($AE634=$AE633,(IF(BQ633&gt;=1,BQ633-COUNTIFS($AE633:$AE633,$AC634,AQ633:AQ633,$AI$2),0)),0)),0)</f>
        <v>0</v>
      </c>
      <c r="BR634" s="1">
        <f>IFERROR(IF($AE634&gt;$AE633,VLOOKUP($AC634+AR$1,STOCK!$F$10:$AB$209,17,0),IF($AE634=$AE633,(IF(BR633&gt;=1,BR633-COUNTIFS($AE633:$AE633,$AC634,AR633:AR633,$AI$2),0)),0)),0)</f>
        <v>0</v>
      </c>
      <c r="BS634" s="1">
        <f>IFERROR(IF($AE634&gt;$AE633,VLOOKUP($AC634+AS$1,STOCK!$F$10:$AB$209,17,0),IF($AE634=$AE633,(IF(BS633&gt;=1,BS633-COUNTIFS($AE633:$AE633,$AC634,AS633:AS633,$AI$2),0)),0)),0)</f>
        <v>0</v>
      </c>
      <c r="BT634" s="1">
        <f>IFERROR(IF($AE634&gt;$AE633,VLOOKUP($AC634+AT$1,STOCK!$F$10:$AB$209,17,0),IF($AE634=$AE633,(IF(BT633&gt;=1,BT633-COUNTIFS($AE633:$AE633,$AC634,AT633:AT633,$AI$2),0)),0)),0)</f>
        <v>0</v>
      </c>
      <c r="BU634" s="1">
        <f>IFERROR(IF($AE634&gt;$AE633,VLOOKUP($AC634+AU$1,STOCK!$F$10:$AB$209,17,0),IF($AE634=$AE633,(IF(BU633&gt;=1,BU633-COUNTIFS($AE633:$AE633,$AC634,AU633:AU633,$AI$2),0)),0)),0)</f>
        <v>0</v>
      </c>
      <c r="BV634" s="1">
        <f>IFERROR(IF($AE634&gt;$AE633,VLOOKUP($AC634+AV$1,STOCK!$F$10:$AB$209,17,0),IF($AE634=$AE633,(IF(BV633&gt;=1,BV633-COUNTIFS($AE633:$AE633,$AC634,AV633:AV633,$AI$2),0)),0)),0)</f>
        <v>0</v>
      </c>
      <c r="BW634" s="1">
        <f>IFERROR(IF($AE634&gt;$AE633,VLOOKUP($AC634+AW$1,STOCK!$F$10:$AB$209,17,0),IF($AE634=$AE633,(IF(BW633&gt;=1,BW633-COUNTIFS($AE633:$AE633,$AC634,AW633:AW633,$AI$2),0)),0)),0)</f>
        <v>0</v>
      </c>
      <c r="BX634" s="1">
        <f>IFERROR(IF($AE634&gt;$AE633,VLOOKUP($AC634+AX$1,STOCK!$F$10:$AB$209,17,0),IF($AE634=$AE633,(IF(BX633&gt;=1,BX633-COUNTIFS($AE633:$AE633,$AC634,AX633:AX633,$AI$2),0)),0)),0)</f>
        <v>0</v>
      </c>
    </row>
    <row r="635" spans="29:76" x14ac:dyDescent="0.25">
      <c r="AC635" s="1">
        <f t="shared" si="155"/>
        <v>0</v>
      </c>
      <c r="AD635" s="1">
        <f>IFERROR(IF(LEN(AK635)&gt;=1,VLOOKUP(HLOOKUP(AK635,PROFILE!$K$5:$V$8,4,0),PROFILE!$F$1:$G$3,2,0),0),0)</f>
        <v>0</v>
      </c>
      <c r="AE635" s="1">
        <f t="shared" si="156"/>
        <v>0</v>
      </c>
      <c r="AF635" s="1">
        <v>622</v>
      </c>
      <c r="AI635" s="1" t="str">
        <f>IFERROR(IF($AH635&gt;=1,VLOOKUP($AG635,STUDENT!$O$8:$Z$1507,3,0),""),"")</f>
        <v/>
      </c>
      <c r="AJ635" s="1" t="str">
        <f>IFERROR(IF($AH635&gt;=1,VLOOKUP($AG635,STUDENT!$O$8:$Z$1507,4,0),""),"")</f>
        <v/>
      </c>
      <c r="AK635" s="1" t="str">
        <f>IFERROR(IF($AH635&gt;=1,VLOOKUP($AG635,STUDENT!$O$8:$Z$1507,6,0),""),"")</f>
        <v/>
      </c>
      <c r="AL635" s="1" t="str">
        <f t="shared" si="157"/>
        <v/>
      </c>
      <c r="AM635" s="1" t="str">
        <f t="shared" si="158"/>
        <v/>
      </c>
      <c r="AN635" s="1" t="str">
        <f t="shared" si="159"/>
        <v/>
      </c>
      <c r="AO635" s="1" t="str">
        <f t="shared" si="160"/>
        <v/>
      </c>
      <c r="AP635" s="1" t="str">
        <f t="shared" si="161"/>
        <v/>
      </c>
      <c r="AQ635" s="1" t="str">
        <f t="shared" si="162"/>
        <v/>
      </c>
      <c r="AR635" s="1" t="str">
        <f t="shared" si="163"/>
        <v/>
      </c>
      <c r="AS635" s="1" t="str">
        <f t="shared" si="164"/>
        <v/>
      </c>
      <c r="AT635" s="1" t="str">
        <f t="shared" si="165"/>
        <v/>
      </c>
      <c r="AU635" s="1" t="str">
        <f t="shared" si="166"/>
        <v/>
      </c>
      <c r="AV635" s="1" t="str">
        <f t="shared" si="167"/>
        <v/>
      </c>
      <c r="AW635" s="1" t="str">
        <f t="shared" si="168"/>
        <v/>
      </c>
      <c r="AX635" s="1" t="str">
        <f t="shared" si="169"/>
        <v/>
      </c>
      <c r="AY635" s="1">
        <f>IFERROR(IF($AE635&gt;$AE634,VLOOKUP($AC635+AL$1,STOCK!$F$10:$AB$209,16,0),IF($AE635=$AE634,(IF(AY634&gt;=1,AY634-COUNTIFS($AE634:$AE634,$AC635,AL634:AL634,$AI$1),0)),0)),0)</f>
        <v>0</v>
      </c>
      <c r="AZ635" s="1">
        <f>IFERROR(IF($AE635&gt;$AE634,VLOOKUP($AC635+AM$1,STOCK!$F$10:$AB$209,16,0),IF($AE635=$AE634,(IF(AZ634&gt;=1,AZ634-COUNTIFS($AE634:$AE634,$AC635,AM634:AM634,$AI$1),0)),0)),0)</f>
        <v>0</v>
      </c>
      <c r="BA635" s="1">
        <f>IFERROR(IF($AE635&gt;$AE634,VLOOKUP($AC635+AN$1,STOCK!$F$10:$AB$209,16,0),IF($AE635=$AE634,(IF(BA634&gt;=1,BA634-COUNTIFS($AE634:$AE634,$AC635,AN634:AN634,$AI$1),0)),0)),0)</f>
        <v>0</v>
      </c>
      <c r="BB635" s="1">
        <f>IFERROR(IF($AE635&gt;$AE634,VLOOKUP($AC635+AO$1,STOCK!$F$10:$AB$209,16,0),IF($AE635=$AE634,(IF(BB634&gt;=1,BB634-COUNTIFS($AE634:$AE634,$AC635,AO634:AO634,$AI$1),0)),0)),0)</f>
        <v>0</v>
      </c>
      <c r="BC635" s="1">
        <f>IFERROR(IF($AE635&gt;$AE634,VLOOKUP($AC635+AP$1,STOCK!$F$10:$AB$209,16,0),IF($AE635=$AE634,(IF(BC634&gt;=1,BC634-COUNTIFS($AE634:$AE634,$AC635,AP634:AP634,$AI$1),0)),0)),0)</f>
        <v>0</v>
      </c>
      <c r="BD635" s="1">
        <f>IFERROR(IF($AE635&gt;$AE634,VLOOKUP($AC635+AQ$1,STOCK!$F$10:$AB$209,16,0),IF($AE635=$AE634,(IF(BD634&gt;=1,BD634-COUNTIFS($AE634:$AE634,$AC635,AQ634:AQ634,$AI$1),0)),0)),0)</f>
        <v>0</v>
      </c>
      <c r="BE635" s="1">
        <f>IFERROR(IF($AE635&gt;$AE634,VLOOKUP($AC635+AR$1,STOCK!$F$10:$AB$209,16,0),IF($AE635=$AE634,(IF(BE634&gt;=1,BE634-COUNTIFS($AE634:$AE634,$AC635,AR634:AR634,$AI$1),0)),0)),0)</f>
        <v>0</v>
      </c>
      <c r="BF635" s="1">
        <f>IFERROR(IF($AE635&gt;$AE634,VLOOKUP($AC635+AS$1,STOCK!$F$10:$AB$209,16,0),IF($AE635=$AE634,(IF(BF634&gt;=1,BF634-COUNTIFS($AE634:$AE634,$AC635,AS634:AS634,$AI$1),0)),0)),0)</f>
        <v>0</v>
      </c>
      <c r="BG635" s="1">
        <f>IFERROR(IF($AE635&gt;$AE634,VLOOKUP($AC635+AT$1,STOCK!$F$10:$AB$209,16,0),IF($AE635=$AE634,(IF(BG634&gt;=1,BG634-COUNTIFS($AE634:$AE634,$AC635,AT634:AT634,$AI$1),0)),0)),0)</f>
        <v>0</v>
      </c>
      <c r="BH635" s="1">
        <f>IFERROR(IF($AE635&gt;$AE634,VLOOKUP($AC635+AU$1,STOCK!$F$10:$AB$209,16,0),IF($AE635=$AE634,(IF(BH634&gt;=1,BH634-COUNTIFS($AE634:$AE634,$AC635,AU634:AU634,$AI$1),0)),0)),0)</f>
        <v>0</v>
      </c>
      <c r="BI635" s="1">
        <f>IFERROR(IF($AE635&gt;$AE634,VLOOKUP($AC635+AV$1,STOCK!$F$10:$AB$209,16,0),IF($AE635=$AE634,(IF(BI634&gt;=1,BI634-COUNTIFS($AE634:$AE634,$AC635,AV634:AV634,$AI$1),0)),0)),0)</f>
        <v>0</v>
      </c>
      <c r="BJ635" s="1">
        <f>IFERROR(IF($AE635&gt;$AE634,VLOOKUP($AC635+AW$1,STOCK!$F$10:$AB$209,16,0),IF($AE635=$AE634,(IF(BJ634&gt;=1,BJ634-COUNTIFS($AE634:$AE634,$AC635,AW634:AW634,$AI$1),0)),0)),0)</f>
        <v>0</v>
      </c>
      <c r="BK635" s="1">
        <f>IFERROR(IF($AE635&gt;$AE634,VLOOKUP($AC635+AX$1,STOCK!$F$10:$AB$209,16,0),IF($AE635=$AE634,(IF(BK634&gt;=1,BK634-COUNTIFS($AE634:$AE634,$AC635,AX634:AX634,$AI$1),0)),0)),0)</f>
        <v>0</v>
      </c>
      <c r="BL635" s="1">
        <f>IFERROR(IF($AE635&gt;$AE634,VLOOKUP($AC635+AL$1,STOCK!$F$10:$AB$209,17,0),IF($AE635=$AE634,(IF(BL634&gt;=1,BL634-COUNTIFS($AE634:$AE634,$AC635,AL634:AL634,$AI$2),0)),0)),0)</f>
        <v>0</v>
      </c>
      <c r="BM635" s="1">
        <f>IFERROR(IF($AE635&gt;$AE634,VLOOKUP($AC635+AM$1,STOCK!$F$10:$AB$209,17,0),IF($AE635=$AE634,(IF(BM634&gt;=1,BM634-COUNTIFS($AE634:$AE634,$AC635,AM634:AM634,$AI$2),0)),0)),0)</f>
        <v>0</v>
      </c>
      <c r="BN635" s="1">
        <f>IFERROR(IF($AE635&gt;$AE634,VLOOKUP($AC635+AN$1,STOCK!$F$10:$AB$209,17,0),IF($AE635=$AE634,(IF(BN634&gt;=1,BN634-COUNTIFS($AE634:$AE634,$AC635,AN634:AN634,$AI$2),0)),0)),0)</f>
        <v>0</v>
      </c>
      <c r="BO635" s="1">
        <f>IFERROR(IF($AE635&gt;$AE634,VLOOKUP($AC635+AO$1,STOCK!$F$10:$AB$209,17,0),IF($AE635=$AE634,(IF(BO634&gt;=1,BO634-COUNTIFS($AE634:$AE634,$AC635,AO634:AO634,$AI$2),0)),0)),0)</f>
        <v>0</v>
      </c>
      <c r="BP635" s="1">
        <f>IFERROR(IF($AE635&gt;$AE634,VLOOKUP($AC635+AP$1,STOCK!$F$10:$AB$209,17,0),IF($AE635=$AE634,(IF(BP634&gt;=1,BP634-COUNTIFS($AE634:$AE634,$AC635,AP634:AP634,$AI$2),0)),0)),0)</f>
        <v>0</v>
      </c>
      <c r="BQ635" s="1">
        <f>IFERROR(IF($AE635&gt;$AE634,VLOOKUP($AC635+AQ$1,STOCK!$F$10:$AB$209,17,0),IF($AE635=$AE634,(IF(BQ634&gt;=1,BQ634-COUNTIFS($AE634:$AE634,$AC635,AQ634:AQ634,$AI$2),0)),0)),0)</f>
        <v>0</v>
      </c>
      <c r="BR635" s="1">
        <f>IFERROR(IF($AE635&gt;$AE634,VLOOKUP($AC635+AR$1,STOCK!$F$10:$AB$209,17,0),IF($AE635=$AE634,(IF(BR634&gt;=1,BR634-COUNTIFS($AE634:$AE634,$AC635,AR634:AR634,$AI$2),0)),0)),0)</f>
        <v>0</v>
      </c>
      <c r="BS635" s="1">
        <f>IFERROR(IF($AE635&gt;$AE634,VLOOKUP($AC635+AS$1,STOCK!$F$10:$AB$209,17,0),IF($AE635=$AE634,(IF(BS634&gt;=1,BS634-COUNTIFS($AE634:$AE634,$AC635,AS634:AS634,$AI$2),0)),0)),0)</f>
        <v>0</v>
      </c>
      <c r="BT635" s="1">
        <f>IFERROR(IF($AE635&gt;$AE634,VLOOKUP($AC635+AT$1,STOCK!$F$10:$AB$209,17,0),IF($AE635=$AE634,(IF(BT634&gt;=1,BT634-COUNTIFS($AE634:$AE634,$AC635,AT634:AT634,$AI$2),0)),0)),0)</f>
        <v>0</v>
      </c>
      <c r="BU635" s="1">
        <f>IFERROR(IF($AE635&gt;$AE634,VLOOKUP($AC635+AU$1,STOCK!$F$10:$AB$209,17,0),IF($AE635=$AE634,(IF(BU634&gt;=1,BU634-COUNTIFS($AE634:$AE634,$AC635,AU634:AU634,$AI$2),0)),0)),0)</f>
        <v>0</v>
      </c>
      <c r="BV635" s="1">
        <f>IFERROR(IF($AE635&gt;$AE634,VLOOKUP($AC635+AV$1,STOCK!$F$10:$AB$209,17,0),IF($AE635=$AE634,(IF(BV634&gt;=1,BV634-COUNTIFS($AE634:$AE634,$AC635,AV634:AV634,$AI$2),0)),0)),0)</f>
        <v>0</v>
      </c>
      <c r="BW635" s="1">
        <f>IFERROR(IF($AE635&gt;$AE634,VLOOKUP($AC635+AW$1,STOCK!$F$10:$AB$209,17,0),IF($AE635=$AE634,(IF(BW634&gt;=1,BW634-COUNTIFS($AE634:$AE634,$AC635,AW634:AW634,$AI$2),0)),0)),0)</f>
        <v>0</v>
      </c>
      <c r="BX635" s="1">
        <f>IFERROR(IF($AE635&gt;$AE634,VLOOKUP($AC635+AX$1,STOCK!$F$10:$AB$209,17,0),IF($AE635=$AE634,(IF(BX634&gt;=1,BX634-COUNTIFS($AE634:$AE634,$AC635,AX634:AX634,$AI$2),0)),0)),0)</f>
        <v>0</v>
      </c>
    </row>
    <row r="636" spans="29:76" x14ac:dyDescent="0.25">
      <c r="AC636" s="1">
        <f t="shared" si="155"/>
        <v>0</v>
      </c>
      <c r="AD636" s="1">
        <f>IFERROR(IF(LEN(AK636)&gt;=1,VLOOKUP(HLOOKUP(AK636,PROFILE!$K$5:$V$8,4,0),PROFILE!$F$1:$G$3,2,0),0),0)</f>
        <v>0</v>
      </c>
      <c r="AE636" s="1">
        <f t="shared" si="156"/>
        <v>0</v>
      </c>
      <c r="AF636" s="1">
        <v>623</v>
      </c>
      <c r="AI636" s="1" t="str">
        <f>IFERROR(IF($AH636&gt;=1,VLOOKUP($AG636,STUDENT!$O$8:$Z$1507,3,0),""),"")</f>
        <v/>
      </c>
      <c r="AJ636" s="1" t="str">
        <f>IFERROR(IF($AH636&gt;=1,VLOOKUP($AG636,STUDENT!$O$8:$Z$1507,4,0),""),"")</f>
        <v/>
      </c>
      <c r="AK636" s="1" t="str">
        <f>IFERROR(IF($AH636&gt;=1,VLOOKUP($AG636,STUDENT!$O$8:$Z$1507,6,0),""),"")</f>
        <v/>
      </c>
      <c r="AL636" s="1" t="str">
        <f t="shared" si="157"/>
        <v/>
      </c>
      <c r="AM636" s="1" t="str">
        <f t="shared" si="158"/>
        <v/>
      </c>
      <c r="AN636" s="1" t="str">
        <f t="shared" si="159"/>
        <v/>
      </c>
      <c r="AO636" s="1" t="str">
        <f t="shared" si="160"/>
        <v/>
      </c>
      <c r="AP636" s="1" t="str">
        <f t="shared" si="161"/>
        <v/>
      </c>
      <c r="AQ636" s="1" t="str">
        <f t="shared" si="162"/>
        <v/>
      </c>
      <c r="AR636" s="1" t="str">
        <f t="shared" si="163"/>
        <v/>
      </c>
      <c r="AS636" s="1" t="str">
        <f t="shared" si="164"/>
        <v/>
      </c>
      <c r="AT636" s="1" t="str">
        <f t="shared" si="165"/>
        <v/>
      </c>
      <c r="AU636" s="1" t="str">
        <f t="shared" si="166"/>
        <v/>
      </c>
      <c r="AV636" s="1" t="str">
        <f t="shared" si="167"/>
        <v/>
      </c>
      <c r="AW636" s="1" t="str">
        <f t="shared" si="168"/>
        <v/>
      </c>
      <c r="AX636" s="1" t="str">
        <f t="shared" si="169"/>
        <v/>
      </c>
      <c r="AY636" s="1">
        <f>IFERROR(IF($AE636&gt;$AE635,VLOOKUP($AC636+AL$1,STOCK!$F$10:$AB$209,16,0),IF($AE636=$AE635,(IF(AY635&gt;=1,AY635-COUNTIFS($AE635:$AE635,$AC636,AL635:AL635,$AI$1),0)),0)),0)</f>
        <v>0</v>
      </c>
      <c r="AZ636" s="1">
        <f>IFERROR(IF($AE636&gt;$AE635,VLOOKUP($AC636+AM$1,STOCK!$F$10:$AB$209,16,0),IF($AE636=$AE635,(IF(AZ635&gt;=1,AZ635-COUNTIFS($AE635:$AE635,$AC636,AM635:AM635,$AI$1),0)),0)),0)</f>
        <v>0</v>
      </c>
      <c r="BA636" s="1">
        <f>IFERROR(IF($AE636&gt;$AE635,VLOOKUP($AC636+AN$1,STOCK!$F$10:$AB$209,16,0),IF($AE636=$AE635,(IF(BA635&gt;=1,BA635-COUNTIFS($AE635:$AE635,$AC636,AN635:AN635,$AI$1),0)),0)),0)</f>
        <v>0</v>
      </c>
      <c r="BB636" s="1">
        <f>IFERROR(IF($AE636&gt;$AE635,VLOOKUP($AC636+AO$1,STOCK!$F$10:$AB$209,16,0),IF($AE636=$AE635,(IF(BB635&gt;=1,BB635-COUNTIFS($AE635:$AE635,$AC636,AO635:AO635,$AI$1),0)),0)),0)</f>
        <v>0</v>
      </c>
      <c r="BC636" s="1">
        <f>IFERROR(IF($AE636&gt;$AE635,VLOOKUP($AC636+AP$1,STOCK!$F$10:$AB$209,16,0),IF($AE636=$AE635,(IF(BC635&gt;=1,BC635-COUNTIFS($AE635:$AE635,$AC636,AP635:AP635,$AI$1),0)),0)),0)</f>
        <v>0</v>
      </c>
      <c r="BD636" s="1">
        <f>IFERROR(IF($AE636&gt;$AE635,VLOOKUP($AC636+AQ$1,STOCK!$F$10:$AB$209,16,0),IF($AE636=$AE635,(IF(BD635&gt;=1,BD635-COUNTIFS($AE635:$AE635,$AC636,AQ635:AQ635,$AI$1),0)),0)),0)</f>
        <v>0</v>
      </c>
      <c r="BE636" s="1">
        <f>IFERROR(IF($AE636&gt;$AE635,VLOOKUP($AC636+AR$1,STOCK!$F$10:$AB$209,16,0),IF($AE636=$AE635,(IF(BE635&gt;=1,BE635-COUNTIFS($AE635:$AE635,$AC636,AR635:AR635,$AI$1),0)),0)),0)</f>
        <v>0</v>
      </c>
      <c r="BF636" s="1">
        <f>IFERROR(IF($AE636&gt;$AE635,VLOOKUP($AC636+AS$1,STOCK!$F$10:$AB$209,16,0),IF($AE636=$AE635,(IF(BF635&gt;=1,BF635-COUNTIFS($AE635:$AE635,$AC636,AS635:AS635,$AI$1),0)),0)),0)</f>
        <v>0</v>
      </c>
      <c r="BG636" s="1">
        <f>IFERROR(IF($AE636&gt;$AE635,VLOOKUP($AC636+AT$1,STOCK!$F$10:$AB$209,16,0),IF($AE636=$AE635,(IF(BG635&gt;=1,BG635-COUNTIFS($AE635:$AE635,$AC636,AT635:AT635,$AI$1),0)),0)),0)</f>
        <v>0</v>
      </c>
      <c r="BH636" s="1">
        <f>IFERROR(IF($AE636&gt;$AE635,VLOOKUP($AC636+AU$1,STOCK!$F$10:$AB$209,16,0),IF($AE636=$AE635,(IF(BH635&gt;=1,BH635-COUNTIFS($AE635:$AE635,$AC636,AU635:AU635,$AI$1),0)),0)),0)</f>
        <v>0</v>
      </c>
      <c r="BI636" s="1">
        <f>IFERROR(IF($AE636&gt;$AE635,VLOOKUP($AC636+AV$1,STOCK!$F$10:$AB$209,16,0),IF($AE636=$AE635,(IF(BI635&gt;=1,BI635-COUNTIFS($AE635:$AE635,$AC636,AV635:AV635,$AI$1),0)),0)),0)</f>
        <v>0</v>
      </c>
      <c r="BJ636" s="1">
        <f>IFERROR(IF($AE636&gt;$AE635,VLOOKUP($AC636+AW$1,STOCK!$F$10:$AB$209,16,0),IF($AE636=$AE635,(IF(BJ635&gt;=1,BJ635-COUNTIFS($AE635:$AE635,$AC636,AW635:AW635,$AI$1),0)),0)),0)</f>
        <v>0</v>
      </c>
      <c r="BK636" s="1">
        <f>IFERROR(IF($AE636&gt;$AE635,VLOOKUP($AC636+AX$1,STOCK!$F$10:$AB$209,16,0),IF($AE636=$AE635,(IF(BK635&gt;=1,BK635-COUNTIFS($AE635:$AE635,$AC636,AX635:AX635,$AI$1),0)),0)),0)</f>
        <v>0</v>
      </c>
      <c r="BL636" s="1">
        <f>IFERROR(IF($AE636&gt;$AE635,VLOOKUP($AC636+AL$1,STOCK!$F$10:$AB$209,17,0),IF($AE636=$AE635,(IF(BL635&gt;=1,BL635-COUNTIFS($AE635:$AE635,$AC636,AL635:AL635,$AI$2),0)),0)),0)</f>
        <v>0</v>
      </c>
      <c r="BM636" s="1">
        <f>IFERROR(IF($AE636&gt;$AE635,VLOOKUP($AC636+AM$1,STOCK!$F$10:$AB$209,17,0),IF($AE636=$AE635,(IF(BM635&gt;=1,BM635-COUNTIFS($AE635:$AE635,$AC636,AM635:AM635,$AI$2),0)),0)),0)</f>
        <v>0</v>
      </c>
      <c r="BN636" s="1">
        <f>IFERROR(IF($AE636&gt;$AE635,VLOOKUP($AC636+AN$1,STOCK!$F$10:$AB$209,17,0),IF($AE636=$AE635,(IF(BN635&gt;=1,BN635-COUNTIFS($AE635:$AE635,$AC636,AN635:AN635,$AI$2),0)),0)),0)</f>
        <v>0</v>
      </c>
      <c r="BO636" s="1">
        <f>IFERROR(IF($AE636&gt;$AE635,VLOOKUP($AC636+AO$1,STOCK!$F$10:$AB$209,17,0),IF($AE636=$AE635,(IF(BO635&gt;=1,BO635-COUNTIFS($AE635:$AE635,$AC636,AO635:AO635,$AI$2),0)),0)),0)</f>
        <v>0</v>
      </c>
      <c r="BP636" s="1">
        <f>IFERROR(IF($AE636&gt;$AE635,VLOOKUP($AC636+AP$1,STOCK!$F$10:$AB$209,17,0),IF($AE636=$AE635,(IF(BP635&gt;=1,BP635-COUNTIFS($AE635:$AE635,$AC636,AP635:AP635,$AI$2),0)),0)),0)</f>
        <v>0</v>
      </c>
      <c r="BQ636" s="1">
        <f>IFERROR(IF($AE636&gt;$AE635,VLOOKUP($AC636+AQ$1,STOCK!$F$10:$AB$209,17,0),IF($AE636=$AE635,(IF(BQ635&gt;=1,BQ635-COUNTIFS($AE635:$AE635,$AC636,AQ635:AQ635,$AI$2),0)),0)),0)</f>
        <v>0</v>
      </c>
      <c r="BR636" s="1">
        <f>IFERROR(IF($AE636&gt;$AE635,VLOOKUP($AC636+AR$1,STOCK!$F$10:$AB$209,17,0),IF($AE636=$AE635,(IF(BR635&gt;=1,BR635-COUNTIFS($AE635:$AE635,$AC636,AR635:AR635,$AI$2),0)),0)),0)</f>
        <v>0</v>
      </c>
      <c r="BS636" s="1">
        <f>IFERROR(IF($AE636&gt;$AE635,VLOOKUP($AC636+AS$1,STOCK!$F$10:$AB$209,17,0),IF($AE636=$AE635,(IF(BS635&gt;=1,BS635-COUNTIFS($AE635:$AE635,$AC636,AS635:AS635,$AI$2),0)),0)),0)</f>
        <v>0</v>
      </c>
      <c r="BT636" s="1">
        <f>IFERROR(IF($AE636&gt;$AE635,VLOOKUP($AC636+AT$1,STOCK!$F$10:$AB$209,17,0),IF($AE636=$AE635,(IF(BT635&gt;=1,BT635-COUNTIFS($AE635:$AE635,$AC636,AT635:AT635,$AI$2),0)),0)),0)</f>
        <v>0</v>
      </c>
      <c r="BU636" s="1">
        <f>IFERROR(IF($AE636&gt;$AE635,VLOOKUP($AC636+AU$1,STOCK!$F$10:$AB$209,17,0),IF($AE636=$AE635,(IF(BU635&gt;=1,BU635-COUNTIFS($AE635:$AE635,$AC636,AU635:AU635,$AI$2),0)),0)),0)</f>
        <v>0</v>
      </c>
      <c r="BV636" s="1">
        <f>IFERROR(IF($AE636&gt;$AE635,VLOOKUP($AC636+AV$1,STOCK!$F$10:$AB$209,17,0),IF($AE636=$AE635,(IF(BV635&gt;=1,BV635-COUNTIFS($AE635:$AE635,$AC636,AV635:AV635,$AI$2),0)),0)),0)</f>
        <v>0</v>
      </c>
      <c r="BW636" s="1">
        <f>IFERROR(IF($AE636&gt;$AE635,VLOOKUP($AC636+AW$1,STOCK!$F$10:$AB$209,17,0),IF($AE636=$AE635,(IF(BW635&gt;=1,BW635-COUNTIFS($AE635:$AE635,$AC636,AW635:AW635,$AI$2),0)),0)),0)</f>
        <v>0</v>
      </c>
      <c r="BX636" s="1">
        <f>IFERROR(IF($AE636&gt;$AE635,VLOOKUP($AC636+AX$1,STOCK!$F$10:$AB$209,17,0),IF($AE636=$AE635,(IF(BX635&gt;=1,BX635-COUNTIFS($AE635:$AE635,$AC636,AX635:AX635,$AI$2),0)),0)),0)</f>
        <v>0</v>
      </c>
    </row>
    <row r="637" spans="29:76" x14ac:dyDescent="0.25">
      <c r="AC637" s="1">
        <f t="shared" si="155"/>
        <v>0</v>
      </c>
      <c r="AD637" s="1">
        <f>IFERROR(IF(LEN(AK637)&gt;=1,VLOOKUP(HLOOKUP(AK637,PROFILE!$K$5:$V$8,4,0),PROFILE!$F$1:$G$3,2,0),0),0)</f>
        <v>0</v>
      </c>
      <c r="AE637" s="1">
        <f t="shared" si="156"/>
        <v>0</v>
      </c>
      <c r="AF637" s="1">
        <v>624</v>
      </c>
      <c r="AI637" s="1" t="str">
        <f>IFERROR(IF($AH637&gt;=1,VLOOKUP($AG637,STUDENT!$O$8:$Z$1507,3,0),""),"")</f>
        <v/>
      </c>
      <c r="AJ637" s="1" t="str">
        <f>IFERROR(IF($AH637&gt;=1,VLOOKUP($AG637,STUDENT!$O$8:$Z$1507,4,0),""),"")</f>
        <v/>
      </c>
      <c r="AK637" s="1" t="str">
        <f>IFERROR(IF($AH637&gt;=1,VLOOKUP($AG637,STUDENT!$O$8:$Z$1507,6,0),""),"")</f>
        <v/>
      </c>
      <c r="AL637" s="1" t="str">
        <f t="shared" si="157"/>
        <v/>
      </c>
      <c r="AM637" s="1" t="str">
        <f t="shared" si="158"/>
        <v/>
      </c>
      <c r="AN637" s="1" t="str">
        <f t="shared" si="159"/>
        <v/>
      </c>
      <c r="AO637" s="1" t="str">
        <f t="shared" si="160"/>
        <v/>
      </c>
      <c r="AP637" s="1" t="str">
        <f t="shared" si="161"/>
        <v/>
      </c>
      <c r="AQ637" s="1" t="str">
        <f t="shared" si="162"/>
        <v/>
      </c>
      <c r="AR637" s="1" t="str">
        <f t="shared" si="163"/>
        <v/>
      </c>
      <c r="AS637" s="1" t="str">
        <f t="shared" si="164"/>
        <v/>
      </c>
      <c r="AT637" s="1" t="str">
        <f t="shared" si="165"/>
        <v/>
      </c>
      <c r="AU637" s="1" t="str">
        <f t="shared" si="166"/>
        <v/>
      </c>
      <c r="AV637" s="1" t="str">
        <f t="shared" si="167"/>
        <v/>
      </c>
      <c r="AW637" s="1" t="str">
        <f t="shared" si="168"/>
        <v/>
      </c>
      <c r="AX637" s="1" t="str">
        <f t="shared" si="169"/>
        <v/>
      </c>
      <c r="AY637" s="1">
        <f>IFERROR(IF($AE637&gt;$AE636,VLOOKUP($AC637+AL$1,STOCK!$F$10:$AB$209,16,0),IF($AE637=$AE636,(IF(AY636&gt;=1,AY636-COUNTIFS($AE636:$AE636,$AC637,AL636:AL636,$AI$1),0)),0)),0)</f>
        <v>0</v>
      </c>
      <c r="AZ637" s="1">
        <f>IFERROR(IF($AE637&gt;$AE636,VLOOKUP($AC637+AM$1,STOCK!$F$10:$AB$209,16,0),IF($AE637=$AE636,(IF(AZ636&gt;=1,AZ636-COUNTIFS($AE636:$AE636,$AC637,AM636:AM636,$AI$1),0)),0)),0)</f>
        <v>0</v>
      </c>
      <c r="BA637" s="1">
        <f>IFERROR(IF($AE637&gt;$AE636,VLOOKUP($AC637+AN$1,STOCK!$F$10:$AB$209,16,0),IF($AE637=$AE636,(IF(BA636&gt;=1,BA636-COUNTIFS($AE636:$AE636,$AC637,AN636:AN636,$AI$1),0)),0)),0)</f>
        <v>0</v>
      </c>
      <c r="BB637" s="1">
        <f>IFERROR(IF($AE637&gt;$AE636,VLOOKUP($AC637+AO$1,STOCK!$F$10:$AB$209,16,0),IF($AE637=$AE636,(IF(BB636&gt;=1,BB636-COUNTIFS($AE636:$AE636,$AC637,AO636:AO636,$AI$1),0)),0)),0)</f>
        <v>0</v>
      </c>
      <c r="BC637" s="1">
        <f>IFERROR(IF($AE637&gt;$AE636,VLOOKUP($AC637+AP$1,STOCK!$F$10:$AB$209,16,0),IF($AE637=$AE636,(IF(BC636&gt;=1,BC636-COUNTIFS($AE636:$AE636,$AC637,AP636:AP636,$AI$1),0)),0)),0)</f>
        <v>0</v>
      </c>
      <c r="BD637" s="1">
        <f>IFERROR(IF($AE637&gt;$AE636,VLOOKUP($AC637+AQ$1,STOCK!$F$10:$AB$209,16,0),IF($AE637=$AE636,(IF(BD636&gt;=1,BD636-COUNTIFS($AE636:$AE636,$AC637,AQ636:AQ636,$AI$1),0)),0)),0)</f>
        <v>0</v>
      </c>
      <c r="BE637" s="1">
        <f>IFERROR(IF($AE637&gt;$AE636,VLOOKUP($AC637+AR$1,STOCK!$F$10:$AB$209,16,0),IF($AE637=$AE636,(IF(BE636&gt;=1,BE636-COUNTIFS($AE636:$AE636,$AC637,AR636:AR636,$AI$1),0)),0)),0)</f>
        <v>0</v>
      </c>
      <c r="BF637" s="1">
        <f>IFERROR(IF($AE637&gt;$AE636,VLOOKUP($AC637+AS$1,STOCK!$F$10:$AB$209,16,0),IF($AE637=$AE636,(IF(BF636&gt;=1,BF636-COUNTIFS($AE636:$AE636,$AC637,AS636:AS636,$AI$1),0)),0)),0)</f>
        <v>0</v>
      </c>
      <c r="BG637" s="1">
        <f>IFERROR(IF($AE637&gt;$AE636,VLOOKUP($AC637+AT$1,STOCK!$F$10:$AB$209,16,0),IF($AE637=$AE636,(IF(BG636&gt;=1,BG636-COUNTIFS($AE636:$AE636,$AC637,AT636:AT636,$AI$1),0)),0)),0)</f>
        <v>0</v>
      </c>
      <c r="BH637" s="1">
        <f>IFERROR(IF($AE637&gt;$AE636,VLOOKUP($AC637+AU$1,STOCK!$F$10:$AB$209,16,0),IF($AE637=$AE636,(IF(BH636&gt;=1,BH636-COUNTIFS($AE636:$AE636,$AC637,AU636:AU636,$AI$1),0)),0)),0)</f>
        <v>0</v>
      </c>
      <c r="BI637" s="1">
        <f>IFERROR(IF($AE637&gt;$AE636,VLOOKUP($AC637+AV$1,STOCK!$F$10:$AB$209,16,0),IF($AE637=$AE636,(IF(BI636&gt;=1,BI636-COUNTIFS($AE636:$AE636,$AC637,AV636:AV636,$AI$1),0)),0)),0)</f>
        <v>0</v>
      </c>
      <c r="BJ637" s="1">
        <f>IFERROR(IF($AE637&gt;$AE636,VLOOKUP($AC637+AW$1,STOCK!$F$10:$AB$209,16,0),IF($AE637=$AE636,(IF(BJ636&gt;=1,BJ636-COUNTIFS($AE636:$AE636,$AC637,AW636:AW636,$AI$1),0)),0)),0)</f>
        <v>0</v>
      </c>
      <c r="BK637" s="1">
        <f>IFERROR(IF($AE637&gt;$AE636,VLOOKUP($AC637+AX$1,STOCK!$F$10:$AB$209,16,0),IF($AE637=$AE636,(IF(BK636&gt;=1,BK636-COUNTIFS($AE636:$AE636,$AC637,AX636:AX636,$AI$1),0)),0)),0)</f>
        <v>0</v>
      </c>
      <c r="BL637" s="1">
        <f>IFERROR(IF($AE637&gt;$AE636,VLOOKUP($AC637+AL$1,STOCK!$F$10:$AB$209,17,0),IF($AE637=$AE636,(IF(BL636&gt;=1,BL636-COUNTIFS($AE636:$AE636,$AC637,AL636:AL636,$AI$2),0)),0)),0)</f>
        <v>0</v>
      </c>
      <c r="BM637" s="1">
        <f>IFERROR(IF($AE637&gt;$AE636,VLOOKUP($AC637+AM$1,STOCK!$F$10:$AB$209,17,0),IF($AE637=$AE636,(IF(BM636&gt;=1,BM636-COUNTIFS($AE636:$AE636,$AC637,AM636:AM636,$AI$2),0)),0)),0)</f>
        <v>0</v>
      </c>
      <c r="BN637" s="1">
        <f>IFERROR(IF($AE637&gt;$AE636,VLOOKUP($AC637+AN$1,STOCK!$F$10:$AB$209,17,0),IF($AE637=$AE636,(IF(BN636&gt;=1,BN636-COUNTIFS($AE636:$AE636,$AC637,AN636:AN636,$AI$2),0)),0)),0)</f>
        <v>0</v>
      </c>
      <c r="BO637" s="1">
        <f>IFERROR(IF($AE637&gt;$AE636,VLOOKUP($AC637+AO$1,STOCK!$F$10:$AB$209,17,0),IF($AE637=$AE636,(IF(BO636&gt;=1,BO636-COUNTIFS($AE636:$AE636,$AC637,AO636:AO636,$AI$2),0)),0)),0)</f>
        <v>0</v>
      </c>
      <c r="BP637" s="1">
        <f>IFERROR(IF($AE637&gt;$AE636,VLOOKUP($AC637+AP$1,STOCK!$F$10:$AB$209,17,0),IF($AE637=$AE636,(IF(BP636&gt;=1,BP636-COUNTIFS($AE636:$AE636,$AC637,AP636:AP636,$AI$2),0)),0)),0)</f>
        <v>0</v>
      </c>
      <c r="BQ637" s="1">
        <f>IFERROR(IF($AE637&gt;$AE636,VLOOKUP($AC637+AQ$1,STOCK!$F$10:$AB$209,17,0),IF($AE637=$AE636,(IF(BQ636&gt;=1,BQ636-COUNTIFS($AE636:$AE636,$AC637,AQ636:AQ636,$AI$2),0)),0)),0)</f>
        <v>0</v>
      </c>
      <c r="BR637" s="1">
        <f>IFERROR(IF($AE637&gt;$AE636,VLOOKUP($AC637+AR$1,STOCK!$F$10:$AB$209,17,0),IF($AE637=$AE636,(IF(BR636&gt;=1,BR636-COUNTIFS($AE636:$AE636,$AC637,AR636:AR636,$AI$2),0)),0)),0)</f>
        <v>0</v>
      </c>
      <c r="BS637" s="1">
        <f>IFERROR(IF($AE637&gt;$AE636,VLOOKUP($AC637+AS$1,STOCK!$F$10:$AB$209,17,0),IF($AE637=$AE636,(IF(BS636&gt;=1,BS636-COUNTIFS($AE636:$AE636,$AC637,AS636:AS636,$AI$2),0)),0)),0)</f>
        <v>0</v>
      </c>
      <c r="BT637" s="1">
        <f>IFERROR(IF($AE637&gt;$AE636,VLOOKUP($AC637+AT$1,STOCK!$F$10:$AB$209,17,0),IF($AE637=$AE636,(IF(BT636&gt;=1,BT636-COUNTIFS($AE636:$AE636,$AC637,AT636:AT636,$AI$2),0)),0)),0)</f>
        <v>0</v>
      </c>
      <c r="BU637" s="1">
        <f>IFERROR(IF($AE637&gt;$AE636,VLOOKUP($AC637+AU$1,STOCK!$F$10:$AB$209,17,0),IF($AE637=$AE636,(IF(BU636&gt;=1,BU636-COUNTIFS($AE636:$AE636,$AC637,AU636:AU636,$AI$2),0)),0)),0)</f>
        <v>0</v>
      </c>
      <c r="BV637" s="1">
        <f>IFERROR(IF($AE637&gt;$AE636,VLOOKUP($AC637+AV$1,STOCK!$F$10:$AB$209,17,0),IF($AE637=$AE636,(IF(BV636&gt;=1,BV636-COUNTIFS($AE636:$AE636,$AC637,AV636:AV636,$AI$2),0)),0)),0)</f>
        <v>0</v>
      </c>
      <c r="BW637" s="1">
        <f>IFERROR(IF($AE637&gt;$AE636,VLOOKUP($AC637+AW$1,STOCK!$F$10:$AB$209,17,0),IF($AE637=$AE636,(IF(BW636&gt;=1,BW636-COUNTIFS($AE636:$AE636,$AC637,AW636:AW636,$AI$2),0)),0)),0)</f>
        <v>0</v>
      </c>
      <c r="BX637" s="1">
        <f>IFERROR(IF($AE637&gt;$AE636,VLOOKUP($AC637+AX$1,STOCK!$F$10:$AB$209,17,0),IF($AE637=$AE636,(IF(BX636&gt;=1,BX636-COUNTIFS($AE636:$AE636,$AC637,AX636:AX636,$AI$2),0)),0)),0)</f>
        <v>0</v>
      </c>
    </row>
    <row r="638" spans="29:76" x14ac:dyDescent="0.25">
      <c r="AC638" s="1">
        <f t="shared" si="155"/>
        <v>0</v>
      </c>
      <c r="AD638" s="1">
        <f>IFERROR(IF(LEN(AK638)&gt;=1,VLOOKUP(HLOOKUP(AK638,PROFILE!$K$5:$V$8,4,0),PROFILE!$F$1:$G$3,2,0),0),0)</f>
        <v>0</v>
      </c>
      <c r="AE638" s="1">
        <f t="shared" si="156"/>
        <v>0</v>
      </c>
      <c r="AF638" s="1">
        <v>625</v>
      </c>
      <c r="AI638" s="1" t="str">
        <f>IFERROR(IF($AH638&gt;=1,VLOOKUP($AG638,STUDENT!$O$8:$Z$1507,3,0),""),"")</f>
        <v/>
      </c>
      <c r="AJ638" s="1" t="str">
        <f>IFERROR(IF($AH638&gt;=1,VLOOKUP($AG638,STUDENT!$O$8:$Z$1507,4,0),""),"")</f>
        <v/>
      </c>
      <c r="AK638" s="1" t="str">
        <f>IFERROR(IF($AH638&gt;=1,VLOOKUP($AG638,STUDENT!$O$8:$Z$1507,6,0),""),"")</f>
        <v/>
      </c>
      <c r="AL638" s="1" t="str">
        <f t="shared" si="157"/>
        <v/>
      </c>
      <c r="AM638" s="1" t="str">
        <f t="shared" si="158"/>
        <v/>
      </c>
      <c r="AN638" s="1" t="str">
        <f t="shared" si="159"/>
        <v/>
      </c>
      <c r="AO638" s="1" t="str">
        <f t="shared" si="160"/>
        <v/>
      </c>
      <c r="AP638" s="1" t="str">
        <f t="shared" si="161"/>
        <v/>
      </c>
      <c r="AQ638" s="1" t="str">
        <f t="shared" si="162"/>
        <v/>
      </c>
      <c r="AR638" s="1" t="str">
        <f t="shared" si="163"/>
        <v/>
      </c>
      <c r="AS638" s="1" t="str">
        <f t="shared" si="164"/>
        <v/>
      </c>
      <c r="AT638" s="1" t="str">
        <f t="shared" si="165"/>
        <v/>
      </c>
      <c r="AU638" s="1" t="str">
        <f t="shared" si="166"/>
        <v/>
      </c>
      <c r="AV638" s="1" t="str">
        <f t="shared" si="167"/>
        <v/>
      </c>
      <c r="AW638" s="1" t="str">
        <f t="shared" si="168"/>
        <v/>
      </c>
      <c r="AX638" s="1" t="str">
        <f t="shared" si="169"/>
        <v/>
      </c>
      <c r="AY638" s="1">
        <f>IFERROR(IF($AE638&gt;$AE637,VLOOKUP($AC638+AL$1,STOCK!$F$10:$AB$209,16,0),IF($AE638=$AE637,(IF(AY637&gt;=1,AY637-COUNTIFS($AE637:$AE637,$AC638,AL637:AL637,$AI$1),0)),0)),0)</f>
        <v>0</v>
      </c>
      <c r="AZ638" s="1">
        <f>IFERROR(IF($AE638&gt;$AE637,VLOOKUP($AC638+AM$1,STOCK!$F$10:$AB$209,16,0),IF($AE638=$AE637,(IF(AZ637&gt;=1,AZ637-COUNTIFS($AE637:$AE637,$AC638,AM637:AM637,$AI$1),0)),0)),0)</f>
        <v>0</v>
      </c>
      <c r="BA638" s="1">
        <f>IFERROR(IF($AE638&gt;$AE637,VLOOKUP($AC638+AN$1,STOCK!$F$10:$AB$209,16,0),IF($AE638=$AE637,(IF(BA637&gt;=1,BA637-COUNTIFS($AE637:$AE637,$AC638,AN637:AN637,$AI$1),0)),0)),0)</f>
        <v>0</v>
      </c>
      <c r="BB638" s="1">
        <f>IFERROR(IF($AE638&gt;$AE637,VLOOKUP($AC638+AO$1,STOCK!$F$10:$AB$209,16,0),IF($AE638=$AE637,(IF(BB637&gt;=1,BB637-COUNTIFS($AE637:$AE637,$AC638,AO637:AO637,$AI$1),0)),0)),0)</f>
        <v>0</v>
      </c>
      <c r="BC638" s="1">
        <f>IFERROR(IF($AE638&gt;$AE637,VLOOKUP($AC638+AP$1,STOCK!$F$10:$AB$209,16,0),IF($AE638=$AE637,(IF(BC637&gt;=1,BC637-COUNTIFS($AE637:$AE637,$AC638,AP637:AP637,$AI$1),0)),0)),0)</f>
        <v>0</v>
      </c>
      <c r="BD638" s="1">
        <f>IFERROR(IF($AE638&gt;$AE637,VLOOKUP($AC638+AQ$1,STOCK!$F$10:$AB$209,16,0),IF($AE638=$AE637,(IF(BD637&gt;=1,BD637-COUNTIFS($AE637:$AE637,$AC638,AQ637:AQ637,$AI$1),0)),0)),0)</f>
        <v>0</v>
      </c>
      <c r="BE638" s="1">
        <f>IFERROR(IF($AE638&gt;$AE637,VLOOKUP($AC638+AR$1,STOCK!$F$10:$AB$209,16,0),IF($AE638=$AE637,(IF(BE637&gt;=1,BE637-COUNTIFS($AE637:$AE637,$AC638,AR637:AR637,$AI$1),0)),0)),0)</f>
        <v>0</v>
      </c>
      <c r="BF638" s="1">
        <f>IFERROR(IF($AE638&gt;$AE637,VLOOKUP($AC638+AS$1,STOCK!$F$10:$AB$209,16,0),IF($AE638=$AE637,(IF(BF637&gt;=1,BF637-COUNTIFS($AE637:$AE637,$AC638,AS637:AS637,$AI$1),0)),0)),0)</f>
        <v>0</v>
      </c>
      <c r="BG638" s="1">
        <f>IFERROR(IF($AE638&gt;$AE637,VLOOKUP($AC638+AT$1,STOCK!$F$10:$AB$209,16,0),IF($AE638=$AE637,(IF(BG637&gt;=1,BG637-COUNTIFS($AE637:$AE637,$AC638,AT637:AT637,$AI$1),0)),0)),0)</f>
        <v>0</v>
      </c>
      <c r="BH638" s="1">
        <f>IFERROR(IF($AE638&gt;$AE637,VLOOKUP($AC638+AU$1,STOCK!$F$10:$AB$209,16,0),IF($AE638=$AE637,(IF(BH637&gt;=1,BH637-COUNTIFS($AE637:$AE637,$AC638,AU637:AU637,$AI$1),0)),0)),0)</f>
        <v>0</v>
      </c>
      <c r="BI638" s="1">
        <f>IFERROR(IF($AE638&gt;$AE637,VLOOKUP($AC638+AV$1,STOCK!$F$10:$AB$209,16,0),IF($AE638=$AE637,(IF(BI637&gt;=1,BI637-COUNTIFS($AE637:$AE637,$AC638,AV637:AV637,$AI$1),0)),0)),0)</f>
        <v>0</v>
      </c>
      <c r="BJ638" s="1">
        <f>IFERROR(IF($AE638&gt;$AE637,VLOOKUP($AC638+AW$1,STOCK!$F$10:$AB$209,16,0),IF($AE638=$AE637,(IF(BJ637&gt;=1,BJ637-COUNTIFS($AE637:$AE637,$AC638,AW637:AW637,$AI$1),0)),0)),0)</f>
        <v>0</v>
      </c>
      <c r="BK638" s="1">
        <f>IFERROR(IF($AE638&gt;$AE637,VLOOKUP($AC638+AX$1,STOCK!$F$10:$AB$209,16,0),IF($AE638=$AE637,(IF(BK637&gt;=1,BK637-COUNTIFS($AE637:$AE637,$AC638,AX637:AX637,$AI$1),0)),0)),0)</f>
        <v>0</v>
      </c>
      <c r="BL638" s="1">
        <f>IFERROR(IF($AE638&gt;$AE637,VLOOKUP($AC638+AL$1,STOCK!$F$10:$AB$209,17,0),IF($AE638=$AE637,(IF(BL637&gt;=1,BL637-COUNTIFS($AE637:$AE637,$AC638,AL637:AL637,$AI$2),0)),0)),0)</f>
        <v>0</v>
      </c>
      <c r="BM638" s="1">
        <f>IFERROR(IF($AE638&gt;$AE637,VLOOKUP($AC638+AM$1,STOCK!$F$10:$AB$209,17,0),IF($AE638=$AE637,(IF(BM637&gt;=1,BM637-COUNTIFS($AE637:$AE637,$AC638,AM637:AM637,$AI$2),0)),0)),0)</f>
        <v>0</v>
      </c>
      <c r="BN638" s="1">
        <f>IFERROR(IF($AE638&gt;$AE637,VLOOKUP($AC638+AN$1,STOCK!$F$10:$AB$209,17,0),IF($AE638=$AE637,(IF(BN637&gt;=1,BN637-COUNTIFS($AE637:$AE637,$AC638,AN637:AN637,$AI$2),0)),0)),0)</f>
        <v>0</v>
      </c>
      <c r="BO638" s="1">
        <f>IFERROR(IF($AE638&gt;$AE637,VLOOKUP($AC638+AO$1,STOCK!$F$10:$AB$209,17,0),IF($AE638=$AE637,(IF(BO637&gt;=1,BO637-COUNTIFS($AE637:$AE637,$AC638,AO637:AO637,$AI$2),0)),0)),0)</f>
        <v>0</v>
      </c>
      <c r="BP638" s="1">
        <f>IFERROR(IF($AE638&gt;$AE637,VLOOKUP($AC638+AP$1,STOCK!$F$10:$AB$209,17,0),IF($AE638=$AE637,(IF(BP637&gt;=1,BP637-COUNTIFS($AE637:$AE637,$AC638,AP637:AP637,$AI$2),0)),0)),0)</f>
        <v>0</v>
      </c>
      <c r="BQ638" s="1">
        <f>IFERROR(IF($AE638&gt;$AE637,VLOOKUP($AC638+AQ$1,STOCK!$F$10:$AB$209,17,0),IF($AE638=$AE637,(IF(BQ637&gt;=1,BQ637-COUNTIFS($AE637:$AE637,$AC638,AQ637:AQ637,$AI$2),0)),0)),0)</f>
        <v>0</v>
      </c>
      <c r="BR638" s="1">
        <f>IFERROR(IF($AE638&gt;$AE637,VLOOKUP($AC638+AR$1,STOCK!$F$10:$AB$209,17,0),IF($AE638=$AE637,(IF(BR637&gt;=1,BR637-COUNTIFS($AE637:$AE637,$AC638,AR637:AR637,$AI$2),0)),0)),0)</f>
        <v>0</v>
      </c>
      <c r="BS638" s="1">
        <f>IFERROR(IF($AE638&gt;$AE637,VLOOKUP($AC638+AS$1,STOCK!$F$10:$AB$209,17,0),IF($AE638=$AE637,(IF(BS637&gt;=1,BS637-COUNTIFS($AE637:$AE637,$AC638,AS637:AS637,$AI$2),0)),0)),0)</f>
        <v>0</v>
      </c>
      <c r="BT638" s="1">
        <f>IFERROR(IF($AE638&gt;$AE637,VLOOKUP($AC638+AT$1,STOCK!$F$10:$AB$209,17,0),IF($AE638=$AE637,(IF(BT637&gt;=1,BT637-COUNTIFS($AE637:$AE637,$AC638,AT637:AT637,$AI$2),0)),0)),0)</f>
        <v>0</v>
      </c>
      <c r="BU638" s="1">
        <f>IFERROR(IF($AE638&gt;$AE637,VLOOKUP($AC638+AU$1,STOCK!$F$10:$AB$209,17,0),IF($AE638=$AE637,(IF(BU637&gt;=1,BU637-COUNTIFS($AE637:$AE637,$AC638,AU637:AU637,$AI$2),0)),0)),0)</f>
        <v>0</v>
      </c>
      <c r="BV638" s="1">
        <f>IFERROR(IF($AE638&gt;$AE637,VLOOKUP($AC638+AV$1,STOCK!$F$10:$AB$209,17,0),IF($AE638=$AE637,(IF(BV637&gt;=1,BV637-COUNTIFS($AE637:$AE637,$AC638,AV637:AV637,$AI$2),0)),0)),0)</f>
        <v>0</v>
      </c>
      <c r="BW638" s="1">
        <f>IFERROR(IF($AE638&gt;$AE637,VLOOKUP($AC638+AW$1,STOCK!$F$10:$AB$209,17,0),IF($AE638=$AE637,(IF(BW637&gt;=1,BW637-COUNTIFS($AE637:$AE637,$AC638,AW637:AW637,$AI$2),0)),0)),0)</f>
        <v>0</v>
      </c>
      <c r="BX638" s="1">
        <f>IFERROR(IF($AE638&gt;$AE637,VLOOKUP($AC638+AX$1,STOCK!$F$10:$AB$209,17,0),IF($AE638=$AE637,(IF(BX637&gt;=1,BX637-COUNTIFS($AE637:$AE637,$AC638,AX637:AX637,$AI$2),0)),0)),0)</f>
        <v>0</v>
      </c>
    </row>
    <row r="639" spans="29:76" x14ac:dyDescent="0.25">
      <c r="AC639" s="1">
        <f t="shared" si="155"/>
        <v>0</v>
      </c>
      <c r="AD639" s="1">
        <f>IFERROR(IF(LEN(AK639)&gt;=1,VLOOKUP(HLOOKUP(AK639,PROFILE!$K$5:$V$8,4,0),PROFILE!$F$1:$G$3,2,0),0),0)</f>
        <v>0</v>
      </c>
      <c r="AE639" s="1">
        <f t="shared" si="156"/>
        <v>0</v>
      </c>
      <c r="AF639" s="1">
        <v>626</v>
      </c>
      <c r="AI639" s="1" t="str">
        <f>IFERROR(IF($AH639&gt;=1,VLOOKUP($AG639,STUDENT!$O$8:$Z$1507,3,0),""),"")</f>
        <v/>
      </c>
      <c r="AJ639" s="1" t="str">
        <f>IFERROR(IF($AH639&gt;=1,VLOOKUP($AG639,STUDENT!$O$8:$Z$1507,4,0),""),"")</f>
        <v/>
      </c>
      <c r="AK639" s="1" t="str">
        <f>IFERROR(IF($AH639&gt;=1,VLOOKUP($AG639,STUDENT!$O$8:$Z$1507,6,0),""),"")</f>
        <v/>
      </c>
      <c r="AL639" s="1" t="str">
        <f t="shared" si="157"/>
        <v/>
      </c>
      <c r="AM639" s="1" t="str">
        <f t="shared" si="158"/>
        <v/>
      </c>
      <c r="AN639" s="1" t="str">
        <f t="shared" si="159"/>
        <v/>
      </c>
      <c r="AO639" s="1" t="str">
        <f t="shared" si="160"/>
        <v/>
      </c>
      <c r="AP639" s="1" t="str">
        <f t="shared" si="161"/>
        <v/>
      </c>
      <c r="AQ639" s="1" t="str">
        <f t="shared" si="162"/>
        <v/>
      </c>
      <c r="AR639" s="1" t="str">
        <f t="shared" si="163"/>
        <v/>
      </c>
      <c r="AS639" s="1" t="str">
        <f t="shared" si="164"/>
        <v/>
      </c>
      <c r="AT639" s="1" t="str">
        <f t="shared" si="165"/>
        <v/>
      </c>
      <c r="AU639" s="1" t="str">
        <f t="shared" si="166"/>
        <v/>
      </c>
      <c r="AV639" s="1" t="str">
        <f t="shared" si="167"/>
        <v/>
      </c>
      <c r="AW639" s="1" t="str">
        <f t="shared" si="168"/>
        <v/>
      </c>
      <c r="AX639" s="1" t="str">
        <f t="shared" si="169"/>
        <v/>
      </c>
      <c r="AY639" s="1">
        <f>IFERROR(IF($AE639&gt;$AE638,VLOOKUP($AC639+AL$1,STOCK!$F$10:$AB$209,16,0),IF($AE639=$AE638,(IF(AY638&gt;=1,AY638-COUNTIFS($AE638:$AE638,$AC639,AL638:AL638,$AI$1),0)),0)),0)</f>
        <v>0</v>
      </c>
      <c r="AZ639" s="1">
        <f>IFERROR(IF($AE639&gt;$AE638,VLOOKUP($AC639+AM$1,STOCK!$F$10:$AB$209,16,0),IF($AE639=$AE638,(IF(AZ638&gt;=1,AZ638-COUNTIFS($AE638:$AE638,$AC639,AM638:AM638,$AI$1),0)),0)),0)</f>
        <v>0</v>
      </c>
      <c r="BA639" s="1">
        <f>IFERROR(IF($AE639&gt;$AE638,VLOOKUP($AC639+AN$1,STOCK!$F$10:$AB$209,16,0),IF($AE639=$AE638,(IF(BA638&gt;=1,BA638-COUNTIFS($AE638:$AE638,$AC639,AN638:AN638,$AI$1),0)),0)),0)</f>
        <v>0</v>
      </c>
      <c r="BB639" s="1">
        <f>IFERROR(IF($AE639&gt;$AE638,VLOOKUP($AC639+AO$1,STOCK!$F$10:$AB$209,16,0),IF($AE639=$AE638,(IF(BB638&gt;=1,BB638-COUNTIFS($AE638:$AE638,$AC639,AO638:AO638,$AI$1),0)),0)),0)</f>
        <v>0</v>
      </c>
      <c r="BC639" s="1">
        <f>IFERROR(IF($AE639&gt;$AE638,VLOOKUP($AC639+AP$1,STOCK!$F$10:$AB$209,16,0),IF($AE639=$AE638,(IF(BC638&gt;=1,BC638-COUNTIFS($AE638:$AE638,$AC639,AP638:AP638,$AI$1),0)),0)),0)</f>
        <v>0</v>
      </c>
      <c r="BD639" s="1">
        <f>IFERROR(IF($AE639&gt;$AE638,VLOOKUP($AC639+AQ$1,STOCK!$F$10:$AB$209,16,0),IF($AE639=$AE638,(IF(BD638&gt;=1,BD638-COUNTIFS($AE638:$AE638,$AC639,AQ638:AQ638,$AI$1),0)),0)),0)</f>
        <v>0</v>
      </c>
      <c r="BE639" s="1">
        <f>IFERROR(IF($AE639&gt;$AE638,VLOOKUP($AC639+AR$1,STOCK!$F$10:$AB$209,16,0),IF($AE639=$AE638,(IF(BE638&gt;=1,BE638-COUNTIFS($AE638:$AE638,$AC639,AR638:AR638,$AI$1),0)),0)),0)</f>
        <v>0</v>
      </c>
      <c r="BF639" s="1">
        <f>IFERROR(IF($AE639&gt;$AE638,VLOOKUP($AC639+AS$1,STOCK!$F$10:$AB$209,16,0),IF($AE639=$AE638,(IF(BF638&gt;=1,BF638-COUNTIFS($AE638:$AE638,$AC639,AS638:AS638,$AI$1),0)),0)),0)</f>
        <v>0</v>
      </c>
      <c r="BG639" s="1">
        <f>IFERROR(IF($AE639&gt;$AE638,VLOOKUP($AC639+AT$1,STOCK!$F$10:$AB$209,16,0),IF($AE639=$AE638,(IF(BG638&gt;=1,BG638-COUNTIFS($AE638:$AE638,$AC639,AT638:AT638,$AI$1),0)),0)),0)</f>
        <v>0</v>
      </c>
      <c r="BH639" s="1">
        <f>IFERROR(IF($AE639&gt;$AE638,VLOOKUP($AC639+AU$1,STOCK!$F$10:$AB$209,16,0),IF($AE639=$AE638,(IF(BH638&gt;=1,BH638-COUNTIFS($AE638:$AE638,$AC639,AU638:AU638,$AI$1),0)),0)),0)</f>
        <v>0</v>
      </c>
      <c r="BI639" s="1">
        <f>IFERROR(IF($AE639&gt;$AE638,VLOOKUP($AC639+AV$1,STOCK!$F$10:$AB$209,16,0),IF($AE639=$AE638,(IF(BI638&gt;=1,BI638-COUNTIFS($AE638:$AE638,$AC639,AV638:AV638,$AI$1),0)),0)),0)</f>
        <v>0</v>
      </c>
      <c r="BJ639" s="1">
        <f>IFERROR(IF($AE639&gt;$AE638,VLOOKUP($AC639+AW$1,STOCK!$F$10:$AB$209,16,0),IF($AE639=$AE638,(IF(BJ638&gt;=1,BJ638-COUNTIFS($AE638:$AE638,$AC639,AW638:AW638,$AI$1),0)),0)),0)</f>
        <v>0</v>
      </c>
      <c r="BK639" s="1">
        <f>IFERROR(IF($AE639&gt;$AE638,VLOOKUP($AC639+AX$1,STOCK!$F$10:$AB$209,16,0),IF($AE639=$AE638,(IF(BK638&gt;=1,BK638-COUNTIFS($AE638:$AE638,$AC639,AX638:AX638,$AI$1),0)),0)),0)</f>
        <v>0</v>
      </c>
      <c r="BL639" s="1">
        <f>IFERROR(IF($AE639&gt;$AE638,VLOOKUP($AC639+AL$1,STOCK!$F$10:$AB$209,17,0),IF($AE639=$AE638,(IF(BL638&gt;=1,BL638-COUNTIFS($AE638:$AE638,$AC639,AL638:AL638,$AI$2),0)),0)),0)</f>
        <v>0</v>
      </c>
      <c r="BM639" s="1">
        <f>IFERROR(IF($AE639&gt;$AE638,VLOOKUP($AC639+AM$1,STOCK!$F$10:$AB$209,17,0),IF($AE639=$AE638,(IF(BM638&gt;=1,BM638-COUNTIFS($AE638:$AE638,$AC639,AM638:AM638,$AI$2),0)),0)),0)</f>
        <v>0</v>
      </c>
      <c r="BN639" s="1">
        <f>IFERROR(IF($AE639&gt;$AE638,VLOOKUP($AC639+AN$1,STOCK!$F$10:$AB$209,17,0),IF($AE639=$AE638,(IF(BN638&gt;=1,BN638-COUNTIFS($AE638:$AE638,$AC639,AN638:AN638,$AI$2),0)),0)),0)</f>
        <v>0</v>
      </c>
      <c r="BO639" s="1">
        <f>IFERROR(IF($AE639&gt;$AE638,VLOOKUP($AC639+AO$1,STOCK!$F$10:$AB$209,17,0),IF($AE639=$AE638,(IF(BO638&gt;=1,BO638-COUNTIFS($AE638:$AE638,$AC639,AO638:AO638,$AI$2),0)),0)),0)</f>
        <v>0</v>
      </c>
      <c r="BP639" s="1">
        <f>IFERROR(IF($AE639&gt;$AE638,VLOOKUP($AC639+AP$1,STOCK!$F$10:$AB$209,17,0),IF($AE639=$AE638,(IF(BP638&gt;=1,BP638-COUNTIFS($AE638:$AE638,$AC639,AP638:AP638,$AI$2),0)),0)),0)</f>
        <v>0</v>
      </c>
      <c r="BQ639" s="1">
        <f>IFERROR(IF($AE639&gt;$AE638,VLOOKUP($AC639+AQ$1,STOCK!$F$10:$AB$209,17,0),IF($AE639=$AE638,(IF(BQ638&gt;=1,BQ638-COUNTIFS($AE638:$AE638,$AC639,AQ638:AQ638,$AI$2),0)),0)),0)</f>
        <v>0</v>
      </c>
      <c r="BR639" s="1">
        <f>IFERROR(IF($AE639&gt;$AE638,VLOOKUP($AC639+AR$1,STOCK!$F$10:$AB$209,17,0),IF($AE639=$AE638,(IF(BR638&gt;=1,BR638-COUNTIFS($AE638:$AE638,$AC639,AR638:AR638,$AI$2),0)),0)),0)</f>
        <v>0</v>
      </c>
      <c r="BS639" s="1">
        <f>IFERROR(IF($AE639&gt;$AE638,VLOOKUP($AC639+AS$1,STOCK!$F$10:$AB$209,17,0),IF($AE639=$AE638,(IF(BS638&gt;=1,BS638-COUNTIFS($AE638:$AE638,$AC639,AS638:AS638,$AI$2),0)),0)),0)</f>
        <v>0</v>
      </c>
      <c r="BT639" s="1">
        <f>IFERROR(IF($AE639&gt;$AE638,VLOOKUP($AC639+AT$1,STOCK!$F$10:$AB$209,17,0),IF($AE639=$AE638,(IF(BT638&gt;=1,BT638-COUNTIFS($AE638:$AE638,$AC639,AT638:AT638,$AI$2),0)),0)),0)</f>
        <v>0</v>
      </c>
      <c r="BU639" s="1">
        <f>IFERROR(IF($AE639&gt;$AE638,VLOOKUP($AC639+AU$1,STOCK!$F$10:$AB$209,17,0),IF($AE639=$AE638,(IF(BU638&gt;=1,BU638-COUNTIFS($AE638:$AE638,$AC639,AU638:AU638,$AI$2),0)),0)),0)</f>
        <v>0</v>
      </c>
      <c r="BV639" s="1">
        <f>IFERROR(IF($AE639&gt;$AE638,VLOOKUP($AC639+AV$1,STOCK!$F$10:$AB$209,17,0),IF($AE639=$AE638,(IF(BV638&gt;=1,BV638-COUNTIFS($AE638:$AE638,$AC639,AV638:AV638,$AI$2),0)),0)),0)</f>
        <v>0</v>
      </c>
      <c r="BW639" s="1">
        <f>IFERROR(IF($AE639&gt;$AE638,VLOOKUP($AC639+AW$1,STOCK!$F$10:$AB$209,17,0),IF($AE639=$AE638,(IF(BW638&gt;=1,BW638-COUNTIFS($AE638:$AE638,$AC639,AW638:AW638,$AI$2),0)),0)),0)</f>
        <v>0</v>
      </c>
      <c r="BX639" s="1">
        <f>IFERROR(IF($AE639&gt;$AE638,VLOOKUP($AC639+AX$1,STOCK!$F$10:$AB$209,17,0),IF($AE639=$AE638,(IF(BX638&gt;=1,BX638-COUNTIFS($AE638:$AE638,$AC639,AX638:AX638,$AI$2),0)),0)),0)</f>
        <v>0</v>
      </c>
    </row>
    <row r="640" spans="29:76" x14ac:dyDescent="0.25">
      <c r="AC640" s="1">
        <f t="shared" si="155"/>
        <v>0</v>
      </c>
      <c r="AD640" s="1">
        <f>IFERROR(IF(LEN(AK640)&gt;=1,VLOOKUP(HLOOKUP(AK640,PROFILE!$K$5:$V$8,4,0),PROFILE!$F$1:$G$3,2,0),0),0)</f>
        <v>0</v>
      </c>
      <c r="AE640" s="1">
        <f t="shared" si="156"/>
        <v>0</v>
      </c>
      <c r="AF640" s="1">
        <v>627</v>
      </c>
      <c r="AI640" s="1" t="str">
        <f>IFERROR(IF($AH640&gt;=1,VLOOKUP($AG640,STUDENT!$O$8:$Z$1507,3,0),""),"")</f>
        <v/>
      </c>
      <c r="AJ640" s="1" t="str">
        <f>IFERROR(IF($AH640&gt;=1,VLOOKUP($AG640,STUDENT!$O$8:$Z$1507,4,0),""),"")</f>
        <v/>
      </c>
      <c r="AK640" s="1" t="str">
        <f>IFERROR(IF($AH640&gt;=1,VLOOKUP($AG640,STUDENT!$O$8:$Z$1507,6,0),""),"")</f>
        <v/>
      </c>
      <c r="AL640" s="1" t="str">
        <f t="shared" si="157"/>
        <v/>
      </c>
      <c r="AM640" s="1" t="str">
        <f t="shared" si="158"/>
        <v/>
      </c>
      <c r="AN640" s="1" t="str">
        <f t="shared" si="159"/>
        <v/>
      </c>
      <c r="AO640" s="1" t="str">
        <f t="shared" si="160"/>
        <v/>
      </c>
      <c r="AP640" s="1" t="str">
        <f t="shared" si="161"/>
        <v/>
      </c>
      <c r="AQ640" s="1" t="str">
        <f t="shared" si="162"/>
        <v/>
      </c>
      <c r="AR640" s="1" t="str">
        <f t="shared" si="163"/>
        <v/>
      </c>
      <c r="AS640" s="1" t="str">
        <f t="shared" si="164"/>
        <v/>
      </c>
      <c r="AT640" s="1" t="str">
        <f t="shared" si="165"/>
        <v/>
      </c>
      <c r="AU640" s="1" t="str">
        <f t="shared" si="166"/>
        <v/>
      </c>
      <c r="AV640" s="1" t="str">
        <f t="shared" si="167"/>
        <v/>
      </c>
      <c r="AW640" s="1" t="str">
        <f t="shared" si="168"/>
        <v/>
      </c>
      <c r="AX640" s="1" t="str">
        <f t="shared" si="169"/>
        <v/>
      </c>
      <c r="AY640" s="1">
        <f>IFERROR(IF($AE640&gt;$AE639,VLOOKUP($AC640+AL$1,STOCK!$F$10:$AB$209,16,0),IF($AE640=$AE639,(IF(AY639&gt;=1,AY639-COUNTIFS($AE639:$AE639,$AC640,AL639:AL639,$AI$1),0)),0)),0)</f>
        <v>0</v>
      </c>
      <c r="AZ640" s="1">
        <f>IFERROR(IF($AE640&gt;$AE639,VLOOKUP($AC640+AM$1,STOCK!$F$10:$AB$209,16,0),IF($AE640=$AE639,(IF(AZ639&gt;=1,AZ639-COUNTIFS($AE639:$AE639,$AC640,AM639:AM639,$AI$1),0)),0)),0)</f>
        <v>0</v>
      </c>
      <c r="BA640" s="1">
        <f>IFERROR(IF($AE640&gt;$AE639,VLOOKUP($AC640+AN$1,STOCK!$F$10:$AB$209,16,0),IF($AE640=$AE639,(IF(BA639&gt;=1,BA639-COUNTIFS($AE639:$AE639,$AC640,AN639:AN639,$AI$1),0)),0)),0)</f>
        <v>0</v>
      </c>
      <c r="BB640" s="1">
        <f>IFERROR(IF($AE640&gt;$AE639,VLOOKUP($AC640+AO$1,STOCK!$F$10:$AB$209,16,0),IF($AE640=$AE639,(IF(BB639&gt;=1,BB639-COUNTIFS($AE639:$AE639,$AC640,AO639:AO639,$AI$1),0)),0)),0)</f>
        <v>0</v>
      </c>
      <c r="BC640" s="1">
        <f>IFERROR(IF($AE640&gt;$AE639,VLOOKUP($AC640+AP$1,STOCK!$F$10:$AB$209,16,0),IF($AE640=$AE639,(IF(BC639&gt;=1,BC639-COUNTIFS($AE639:$AE639,$AC640,AP639:AP639,$AI$1),0)),0)),0)</f>
        <v>0</v>
      </c>
      <c r="BD640" s="1">
        <f>IFERROR(IF($AE640&gt;$AE639,VLOOKUP($AC640+AQ$1,STOCK!$F$10:$AB$209,16,0),IF($AE640=$AE639,(IF(BD639&gt;=1,BD639-COUNTIFS($AE639:$AE639,$AC640,AQ639:AQ639,$AI$1),0)),0)),0)</f>
        <v>0</v>
      </c>
      <c r="BE640" s="1">
        <f>IFERROR(IF($AE640&gt;$AE639,VLOOKUP($AC640+AR$1,STOCK!$F$10:$AB$209,16,0),IF($AE640=$AE639,(IF(BE639&gt;=1,BE639-COUNTIFS($AE639:$AE639,$AC640,AR639:AR639,$AI$1),0)),0)),0)</f>
        <v>0</v>
      </c>
      <c r="BF640" s="1">
        <f>IFERROR(IF($AE640&gt;$AE639,VLOOKUP($AC640+AS$1,STOCK!$F$10:$AB$209,16,0),IF($AE640=$AE639,(IF(BF639&gt;=1,BF639-COUNTIFS($AE639:$AE639,$AC640,AS639:AS639,$AI$1),0)),0)),0)</f>
        <v>0</v>
      </c>
      <c r="BG640" s="1">
        <f>IFERROR(IF($AE640&gt;$AE639,VLOOKUP($AC640+AT$1,STOCK!$F$10:$AB$209,16,0),IF($AE640=$AE639,(IF(BG639&gt;=1,BG639-COUNTIFS($AE639:$AE639,$AC640,AT639:AT639,$AI$1),0)),0)),0)</f>
        <v>0</v>
      </c>
      <c r="BH640" s="1">
        <f>IFERROR(IF($AE640&gt;$AE639,VLOOKUP($AC640+AU$1,STOCK!$F$10:$AB$209,16,0),IF($AE640=$AE639,(IF(BH639&gt;=1,BH639-COUNTIFS($AE639:$AE639,$AC640,AU639:AU639,$AI$1),0)),0)),0)</f>
        <v>0</v>
      </c>
      <c r="BI640" s="1">
        <f>IFERROR(IF($AE640&gt;$AE639,VLOOKUP($AC640+AV$1,STOCK!$F$10:$AB$209,16,0),IF($AE640=$AE639,(IF(BI639&gt;=1,BI639-COUNTIFS($AE639:$AE639,$AC640,AV639:AV639,$AI$1),0)),0)),0)</f>
        <v>0</v>
      </c>
      <c r="BJ640" s="1">
        <f>IFERROR(IF($AE640&gt;$AE639,VLOOKUP($AC640+AW$1,STOCK!$F$10:$AB$209,16,0),IF($AE640=$AE639,(IF(BJ639&gt;=1,BJ639-COUNTIFS($AE639:$AE639,$AC640,AW639:AW639,$AI$1),0)),0)),0)</f>
        <v>0</v>
      </c>
      <c r="BK640" s="1">
        <f>IFERROR(IF($AE640&gt;$AE639,VLOOKUP($AC640+AX$1,STOCK!$F$10:$AB$209,16,0),IF($AE640=$AE639,(IF(BK639&gt;=1,BK639-COUNTIFS($AE639:$AE639,$AC640,AX639:AX639,$AI$1),0)),0)),0)</f>
        <v>0</v>
      </c>
      <c r="BL640" s="1">
        <f>IFERROR(IF($AE640&gt;$AE639,VLOOKUP($AC640+AL$1,STOCK!$F$10:$AB$209,17,0),IF($AE640=$AE639,(IF(BL639&gt;=1,BL639-COUNTIFS($AE639:$AE639,$AC640,AL639:AL639,$AI$2),0)),0)),0)</f>
        <v>0</v>
      </c>
      <c r="BM640" s="1">
        <f>IFERROR(IF($AE640&gt;$AE639,VLOOKUP($AC640+AM$1,STOCK!$F$10:$AB$209,17,0),IF($AE640=$AE639,(IF(BM639&gt;=1,BM639-COUNTIFS($AE639:$AE639,$AC640,AM639:AM639,$AI$2),0)),0)),0)</f>
        <v>0</v>
      </c>
      <c r="BN640" s="1">
        <f>IFERROR(IF($AE640&gt;$AE639,VLOOKUP($AC640+AN$1,STOCK!$F$10:$AB$209,17,0),IF($AE640=$AE639,(IF(BN639&gt;=1,BN639-COUNTIFS($AE639:$AE639,$AC640,AN639:AN639,$AI$2),0)),0)),0)</f>
        <v>0</v>
      </c>
      <c r="BO640" s="1">
        <f>IFERROR(IF($AE640&gt;$AE639,VLOOKUP($AC640+AO$1,STOCK!$F$10:$AB$209,17,0),IF($AE640=$AE639,(IF(BO639&gt;=1,BO639-COUNTIFS($AE639:$AE639,$AC640,AO639:AO639,$AI$2),0)),0)),0)</f>
        <v>0</v>
      </c>
      <c r="BP640" s="1">
        <f>IFERROR(IF($AE640&gt;$AE639,VLOOKUP($AC640+AP$1,STOCK!$F$10:$AB$209,17,0),IF($AE640=$AE639,(IF(BP639&gt;=1,BP639-COUNTIFS($AE639:$AE639,$AC640,AP639:AP639,$AI$2),0)),0)),0)</f>
        <v>0</v>
      </c>
      <c r="BQ640" s="1">
        <f>IFERROR(IF($AE640&gt;$AE639,VLOOKUP($AC640+AQ$1,STOCK!$F$10:$AB$209,17,0),IF($AE640=$AE639,(IF(BQ639&gt;=1,BQ639-COUNTIFS($AE639:$AE639,$AC640,AQ639:AQ639,$AI$2),0)),0)),0)</f>
        <v>0</v>
      </c>
      <c r="BR640" s="1">
        <f>IFERROR(IF($AE640&gt;$AE639,VLOOKUP($AC640+AR$1,STOCK!$F$10:$AB$209,17,0),IF($AE640=$AE639,(IF(BR639&gt;=1,BR639-COUNTIFS($AE639:$AE639,$AC640,AR639:AR639,$AI$2),0)),0)),0)</f>
        <v>0</v>
      </c>
      <c r="BS640" s="1">
        <f>IFERROR(IF($AE640&gt;$AE639,VLOOKUP($AC640+AS$1,STOCK!$F$10:$AB$209,17,0),IF($AE640=$AE639,(IF(BS639&gt;=1,BS639-COUNTIFS($AE639:$AE639,$AC640,AS639:AS639,$AI$2),0)),0)),0)</f>
        <v>0</v>
      </c>
      <c r="BT640" s="1">
        <f>IFERROR(IF($AE640&gt;$AE639,VLOOKUP($AC640+AT$1,STOCK!$F$10:$AB$209,17,0),IF($AE640=$AE639,(IF(BT639&gt;=1,BT639-COUNTIFS($AE639:$AE639,$AC640,AT639:AT639,$AI$2),0)),0)),0)</f>
        <v>0</v>
      </c>
      <c r="BU640" s="1">
        <f>IFERROR(IF($AE640&gt;$AE639,VLOOKUP($AC640+AU$1,STOCK!$F$10:$AB$209,17,0),IF($AE640=$AE639,(IF(BU639&gt;=1,BU639-COUNTIFS($AE639:$AE639,$AC640,AU639:AU639,$AI$2),0)),0)),0)</f>
        <v>0</v>
      </c>
      <c r="BV640" s="1">
        <f>IFERROR(IF($AE640&gt;$AE639,VLOOKUP($AC640+AV$1,STOCK!$F$10:$AB$209,17,0),IF($AE640=$AE639,(IF(BV639&gt;=1,BV639-COUNTIFS($AE639:$AE639,$AC640,AV639:AV639,$AI$2),0)),0)),0)</f>
        <v>0</v>
      </c>
      <c r="BW640" s="1">
        <f>IFERROR(IF($AE640&gt;$AE639,VLOOKUP($AC640+AW$1,STOCK!$F$10:$AB$209,17,0),IF($AE640=$AE639,(IF(BW639&gt;=1,BW639-COUNTIFS($AE639:$AE639,$AC640,AW639:AW639,$AI$2),0)),0)),0)</f>
        <v>0</v>
      </c>
      <c r="BX640" s="1">
        <f>IFERROR(IF($AE640&gt;$AE639,VLOOKUP($AC640+AX$1,STOCK!$F$10:$AB$209,17,0),IF($AE640=$AE639,(IF(BX639&gt;=1,BX639-COUNTIFS($AE639:$AE639,$AC640,AX639:AX639,$AI$2),0)),0)),0)</f>
        <v>0</v>
      </c>
    </row>
    <row r="641" spans="29:76" x14ac:dyDescent="0.25">
      <c r="AC641" s="1">
        <f t="shared" si="155"/>
        <v>0</v>
      </c>
      <c r="AD641" s="1">
        <f>IFERROR(IF(LEN(AK641)&gt;=1,VLOOKUP(HLOOKUP(AK641,PROFILE!$K$5:$V$8,4,0),PROFILE!$F$1:$G$3,2,0),0),0)</f>
        <v>0</v>
      </c>
      <c r="AE641" s="1">
        <f t="shared" si="156"/>
        <v>0</v>
      </c>
      <c r="AF641" s="1">
        <v>628</v>
      </c>
      <c r="AI641" s="1" t="str">
        <f>IFERROR(IF($AH641&gt;=1,VLOOKUP($AG641,STUDENT!$O$8:$Z$1507,3,0),""),"")</f>
        <v/>
      </c>
      <c r="AJ641" s="1" t="str">
        <f>IFERROR(IF($AH641&gt;=1,VLOOKUP($AG641,STUDENT!$O$8:$Z$1507,4,0),""),"")</f>
        <v/>
      </c>
      <c r="AK641" s="1" t="str">
        <f>IFERROR(IF($AH641&gt;=1,VLOOKUP($AG641,STUDENT!$O$8:$Z$1507,6,0),""),"")</f>
        <v/>
      </c>
      <c r="AL641" s="1" t="str">
        <f t="shared" si="157"/>
        <v/>
      </c>
      <c r="AM641" s="1" t="str">
        <f t="shared" si="158"/>
        <v/>
      </c>
      <c r="AN641" s="1" t="str">
        <f t="shared" si="159"/>
        <v/>
      </c>
      <c r="AO641" s="1" t="str">
        <f t="shared" si="160"/>
        <v/>
      </c>
      <c r="AP641" s="1" t="str">
        <f t="shared" si="161"/>
        <v/>
      </c>
      <c r="AQ641" s="1" t="str">
        <f t="shared" si="162"/>
        <v/>
      </c>
      <c r="AR641" s="1" t="str">
        <f t="shared" si="163"/>
        <v/>
      </c>
      <c r="AS641" s="1" t="str">
        <f t="shared" si="164"/>
        <v/>
      </c>
      <c r="AT641" s="1" t="str">
        <f t="shared" si="165"/>
        <v/>
      </c>
      <c r="AU641" s="1" t="str">
        <f t="shared" si="166"/>
        <v/>
      </c>
      <c r="AV641" s="1" t="str">
        <f t="shared" si="167"/>
        <v/>
      </c>
      <c r="AW641" s="1" t="str">
        <f t="shared" si="168"/>
        <v/>
      </c>
      <c r="AX641" s="1" t="str">
        <f t="shared" si="169"/>
        <v/>
      </c>
      <c r="AY641" s="1">
        <f>IFERROR(IF($AE641&gt;$AE640,VLOOKUP($AC641+AL$1,STOCK!$F$10:$AB$209,16,0),IF($AE641=$AE640,(IF(AY640&gt;=1,AY640-COUNTIFS($AE640:$AE640,$AC641,AL640:AL640,$AI$1),0)),0)),0)</f>
        <v>0</v>
      </c>
      <c r="AZ641" s="1">
        <f>IFERROR(IF($AE641&gt;$AE640,VLOOKUP($AC641+AM$1,STOCK!$F$10:$AB$209,16,0),IF($AE641=$AE640,(IF(AZ640&gt;=1,AZ640-COUNTIFS($AE640:$AE640,$AC641,AM640:AM640,$AI$1),0)),0)),0)</f>
        <v>0</v>
      </c>
      <c r="BA641" s="1">
        <f>IFERROR(IF($AE641&gt;$AE640,VLOOKUP($AC641+AN$1,STOCK!$F$10:$AB$209,16,0),IF($AE641=$AE640,(IF(BA640&gt;=1,BA640-COUNTIFS($AE640:$AE640,$AC641,AN640:AN640,$AI$1),0)),0)),0)</f>
        <v>0</v>
      </c>
      <c r="BB641" s="1">
        <f>IFERROR(IF($AE641&gt;$AE640,VLOOKUP($AC641+AO$1,STOCK!$F$10:$AB$209,16,0),IF($AE641=$AE640,(IF(BB640&gt;=1,BB640-COUNTIFS($AE640:$AE640,$AC641,AO640:AO640,$AI$1),0)),0)),0)</f>
        <v>0</v>
      </c>
      <c r="BC641" s="1">
        <f>IFERROR(IF($AE641&gt;$AE640,VLOOKUP($AC641+AP$1,STOCK!$F$10:$AB$209,16,0),IF($AE641=$AE640,(IF(BC640&gt;=1,BC640-COUNTIFS($AE640:$AE640,$AC641,AP640:AP640,$AI$1),0)),0)),0)</f>
        <v>0</v>
      </c>
      <c r="BD641" s="1">
        <f>IFERROR(IF($AE641&gt;$AE640,VLOOKUP($AC641+AQ$1,STOCK!$F$10:$AB$209,16,0),IF($AE641=$AE640,(IF(BD640&gt;=1,BD640-COUNTIFS($AE640:$AE640,$AC641,AQ640:AQ640,$AI$1),0)),0)),0)</f>
        <v>0</v>
      </c>
      <c r="BE641" s="1">
        <f>IFERROR(IF($AE641&gt;$AE640,VLOOKUP($AC641+AR$1,STOCK!$F$10:$AB$209,16,0),IF($AE641=$AE640,(IF(BE640&gt;=1,BE640-COUNTIFS($AE640:$AE640,$AC641,AR640:AR640,$AI$1),0)),0)),0)</f>
        <v>0</v>
      </c>
      <c r="BF641" s="1">
        <f>IFERROR(IF($AE641&gt;$AE640,VLOOKUP($AC641+AS$1,STOCK!$F$10:$AB$209,16,0),IF($AE641=$AE640,(IF(BF640&gt;=1,BF640-COUNTIFS($AE640:$AE640,$AC641,AS640:AS640,$AI$1),0)),0)),0)</f>
        <v>0</v>
      </c>
      <c r="BG641" s="1">
        <f>IFERROR(IF($AE641&gt;$AE640,VLOOKUP($AC641+AT$1,STOCK!$F$10:$AB$209,16,0),IF($AE641=$AE640,(IF(BG640&gt;=1,BG640-COUNTIFS($AE640:$AE640,$AC641,AT640:AT640,$AI$1),0)),0)),0)</f>
        <v>0</v>
      </c>
      <c r="BH641" s="1">
        <f>IFERROR(IF($AE641&gt;$AE640,VLOOKUP($AC641+AU$1,STOCK!$F$10:$AB$209,16,0),IF($AE641=$AE640,(IF(BH640&gt;=1,BH640-COUNTIFS($AE640:$AE640,$AC641,AU640:AU640,$AI$1),0)),0)),0)</f>
        <v>0</v>
      </c>
      <c r="BI641" s="1">
        <f>IFERROR(IF($AE641&gt;$AE640,VLOOKUP($AC641+AV$1,STOCK!$F$10:$AB$209,16,0),IF($AE641=$AE640,(IF(BI640&gt;=1,BI640-COUNTIFS($AE640:$AE640,$AC641,AV640:AV640,$AI$1),0)),0)),0)</f>
        <v>0</v>
      </c>
      <c r="BJ641" s="1">
        <f>IFERROR(IF($AE641&gt;$AE640,VLOOKUP($AC641+AW$1,STOCK!$F$10:$AB$209,16,0),IF($AE641=$AE640,(IF(BJ640&gt;=1,BJ640-COUNTIFS($AE640:$AE640,$AC641,AW640:AW640,$AI$1),0)),0)),0)</f>
        <v>0</v>
      </c>
      <c r="BK641" s="1">
        <f>IFERROR(IF($AE641&gt;$AE640,VLOOKUP($AC641+AX$1,STOCK!$F$10:$AB$209,16,0),IF($AE641=$AE640,(IF(BK640&gt;=1,BK640-COUNTIFS($AE640:$AE640,$AC641,AX640:AX640,$AI$1),0)),0)),0)</f>
        <v>0</v>
      </c>
      <c r="BL641" s="1">
        <f>IFERROR(IF($AE641&gt;$AE640,VLOOKUP($AC641+AL$1,STOCK!$F$10:$AB$209,17,0),IF($AE641=$AE640,(IF(BL640&gt;=1,BL640-COUNTIFS($AE640:$AE640,$AC641,AL640:AL640,$AI$2),0)),0)),0)</f>
        <v>0</v>
      </c>
      <c r="BM641" s="1">
        <f>IFERROR(IF($AE641&gt;$AE640,VLOOKUP($AC641+AM$1,STOCK!$F$10:$AB$209,17,0),IF($AE641=$AE640,(IF(BM640&gt;=1,BM640-COUNTIFS($AE640:$AE640,$AC641,AM640:AM640,$AI$2),0)),0)),0)</f>
        <v>0</v>
      </c>
      <c r="BN641" s="1">
        <f>IFERROR(IF($AE641&gt;$AE640,VLOOKUP($AC641+AN$1,STOCK!$F$10:$AB$209,17,0),IF($AE641=$AE640,(IF(BN640&gt;=1,BN640-COUNTIFS($AE640:$AE640,$AC641,AN640:AN640,$AI$2),0)),0)),0)</f>
        <v>0</v>
      </c>
      <c r="BO641" s="1">
        <f>IFERROR(IF($AE641&gt;$AE640,VLOOKUP($AC641+AO$1,STOCK!$F$10:$AB$209,17,0),IF($AE641=$AE640,(IF(BO640&gt;=1,BO640-COUNTIFS($AE640:$AE640,$AC641,AO640:AO640,$AI$2),0)),0)),0)</f>
        <v>0</v>
      </c>
      <c r="BP641" s="1">
        <f>IFERROR(IF($AE641&gt;$AE640,VLOOKUP($AC641+AP$1,STOCK!$F$10:$AB$209,17,0),IF($AE641=$AE640,(IF(BP640&gt;=1,BP640-COUNTIFS($AE640:$AE640,$AC641,AP640:AP640,$AI$2),0)),0)),0)</f>
        <v>0</v>
      </c>
      <c r="BQ641" s="1">
        <f>IFERROR(IF($AE641&gt;$AE640,VLOOKUP($AC641+AQ$1,STOCK!$F$10:$AB$209,17,0),IF($AE641=$AE640,(IF(BQ640&gt;=1,BQ640-COUNTIFS($AE640:$AE640,$AC641,AQ640:AQ640,$AI$2),0)),0)),0)</f>
        <v>0</v>
      </c>
      <c r="BR641" s="1">
        <f>IFERROR(IF($AE641&gt;$AE640,VLOOKUP($AC641+AR$1,STOCK!$F$10:$AB$209,17,0),IF($AE641=$AE640,(IF(BR640&gt;=1,BR640-COUNTIFS($AE640:$AE640,$AC641,AR640:AR640,$AI$2),0)),0)),0)</f>
        <v>0</v>
      </c>
      <c r="BS641" s="1">
        <f>IFERROR(IF($AE641&gt;$AE640,VLOOKUP($AC641+AS$1,STOCK!$F$10:$AB$209,17,0),IF($AE641=$AE640,(IF(BS640&gt;=1,BS640-COUNTIFS($AE640:$AE640,$AC641,AS640:AS640,$AI$2),0)),0)),0)</f>
        <v>0</v>
      </c>
      <c r="BT641" s="1">
        <f>IFERROR(IF($AE641&gt;$AE640,VLOOKUP($AC641+AT$1,STOCK!$F$10:$AB$209,17,0),IF($AE641=$AE640,(IF(BT640&gt;=1,BT640-COUNTIFS($AE640:$AE640,$AC641,AT640:AT640,$AI$2),0)),0)),0)</f>
        <v>0</v>
      </c>
      <c r="BU641" s="1">
        <f>IFERROR(IF($AE641&gt;$AE640,VLOOKUP($AC641+AU$1,STOCK!$F$10:$AB$209,17,0),IF($AE641=$AE640,(IF(BU640&gt;=1,BU640-COUNTIFS($AE640:$AE640,$AC641,AU640:AU640,$AI$2),0)),0)),0)</f>
        <v>0</v>
      </c>
      <c r="BV641" s="1">
        <f>IFERROR(IF($AE641&gt;$AE640,VLOOKUP($AC641+AV$1,STOCK!$F$10:$AB$209,17,0),IF($AE641=$AE640,(IF(BV640&gt;=1,BV640-COUNTIFS($AE640:$AE640,$AC641,AV640:AV640,$AI$2),0)),0)),0)</f>
        <v>0</v>
      </c>
      <c r="BW641" s="1">
        <f>IFERROR(IF($AE641&gt;$AE640,VLOOKUP($AC641+AW$1,STOCK!$F$10:$AB$209,17,0),IF($AE641=$AE640,(IF(BW640&gt;=1,BW640-COUNTIFS($AE640:$AE640,$AC641,AW640:AW640,$AI$2),0)),0)),0)</f>
        <v>0</v>
      </c>
      <c r="BX641" s="1">
        <f>IFERROR(IF($AE641&gt;$AE640,VLOOKUP($AC641+AX$1,STOCK!$F$10:$AB$209,17,0),IF($AE641=$AE640,(IF(BX640&gt;=1,BX640-COUNTIFS($AE640:$AE640,$AC641,AX640:AX640,$AI$2),0)),0)),0)</f>
        <v>0</v>
      </c>
    </row>
    <row r="642" spans="29:76" x14ac:dyDescent="0.25">
      <c r="AC642" s="1">
        <f t="shared" si="155"/>
        <v>0</v>
      </c>
      <c r="AD642" s="1">
        <f>IFERROR(IF(LEN(AK642)&gt;=1,VLOOKUP(HLOOKUP(AK642,PROFILE!$K$5:$V$8,4,0),PROFILE!$F$1:$G$3,2,0),0),0)</f>
        <v>0</v>
      </c>
      <c r="AE642" s="1">
        <f t="shared" si="156"/>
        <v>0</v>
      </c>
      <c r="AF642" s="1">
        <v>629</v>
      </c>
      <c r="AI642" s="1" t="str">
        <f>IFERROR(IF($AH642&gt;=1,VLOOKUP($AG642,STUDENT!$O$8:$Z$1507,3,0),""),"")</f>
        <v/>
      </c>
      <c r="AJ642" s="1" t="str">
        <f>IFERROR(IF($AH642&gt;=1,VLOOKUP($AG642,STUDENT!$O$8:$Z$1507,4,0),""),"")</f>
        <v/>
      </c>
      <c r="AK642" s="1" t="str">
        <f>IFERROR(IF($AH642&gt;=1,VLOOKUP($AG642,STUDENT!$O$8:$Z$1507,6,0),""),"")</f>
        <v/>
      </c>
      <c r="AL642" s="1" t="str">
        <f t="shared" si="157"/>
        <v/>
      </c>
      <c r="AM642" s="1" t="str">
        <f t="shared" si="158"/>
        <v/>
      </c>
      <c r="AN642" s="1" t="str">
        <f t="shared" si="159"/>
        <v/>
      </c>
      <c r="AO642" s="1" t="str">
        <f t="shared" si="160"/>
        <v/>
      </c>
      <c r="AP642" s="1" t="str">
        <f t="shared" si="161"/>
        <v/>
      </c>
      <c r="AQ642" s="1" t="str">
        <f t="shared" si="162"/>
        <v/>
      </c>
      <c r="AR642" s="1" t="str">
        <f t="shared" si="163"/>
        <v/>
      </c>
      <c r="AS642" s="1" t="str">
        <f t="shared" si="164"/>
        <v/>
      </c>
      <c r="AT642" s="1" t="str">
        <f t="shared" si="165"/>
        <v/>
      </c>
      <c r="AU642" s="1" t="str">
        <f t="shared" si="166"/>
        <v/>
      </c>
      <c r="AV642" s="1" t="str">
        <f t="shared" si="167"/>
        <v/>
      </c>
      <c r="AW642" s="1" t="str">
        <f t="shared" si="168"/>
        <v/>
      </c>
      <c r="AX642" s="1" t="str">
        <f t="shared" si="169"/>
        <v/>
      </c>
      <c r="AY642" s="1">
        <f>IFERROR(IF($AE642&gt;$AE641,VLOOKUP($AC642+AL$1,STOCK!$F$10:$AB$209,16,0),IF($AE642=$AE641,(IF(AY641&gt;=1,AY641-COUNTIFS($AE641:$AE641,$AC642,AL641:AL641,$AI$1),0)),0)),0)</f>
        <v>0</v>
      </c>
      <c r="AZ642" s="1">
        <f>IFERROR(IF($AE642&gt;$AE641,VLOOKUP($AC642+AM$1,STOCK!$F$10:$AB$209,16,0),IF($AE642=$AE641,(IF(AZ641&gt;=1,AZ641-COUNTIFS($AE641:$AE641,$AC642,AM641:AM641,$AI$1),0)),0)),0)</f>
        <v>0</v>
      </c>
      <c r="BA642" s="1">
        <f>IFERROR(IF($AE642&gt;$AE641,VLOOKUP($AC642+AN$1,STOCK!$F$10:$AB$209,16,0),IF($AE642=$AE641,(IF(BA641&gt;=1,BA641-COUNTIFS($AE641:$AE641,$AC642,AN641:AN641,$AI$1),0)),0)),0)</f>
        <v>0</v>
      </c>
      <c r="BB642" s="1">
        <f>IFERROR(IF($AE642&gt;$AE641,VLOOKUP($AC642+AO$1,STOCK!$F$10:$AB$209,16,0),IF($AE642=$AE641,(IF(BB641&gt;=1,BB641-COUNTIFS($AE641:$AE641,$AC642,AO641:AO641,$AI$1),0)),0)),0)</f>
        <v>0</v>
      </c>
      <c r="BC642" s="1">
        <f>IFERROR(IF($AE642&gt;$AE641,VLOOKUP($AC642+AP$1,STOCK!$F$10:$AB$209,16,0),IF($AE642=$AE641,(IF(BC641&gt;=1,BC641-COUNTIFS($AE641:$AE641,$AC642,AP641:AP641,$AI$1),0)),0)),0)</f>
        <v>0</v>
      </c>
      <c r="BD642" s="1">
        <f>IFERROR(IF($AE642&gt;$AE641,VLOOKUP($AC642+AQ$1,STOCK!$F$10:$AB$209,16,0),IF($AE642=$AE641,(IF(BD641&gt;=1,BD641-COUNTIFS($AE641:$AE641,$AC642,AQ641:AQ641,$AI$1),0)),0)),0)</f>
        <v>0</v>
      </c>
      <c r="BE642" s="1">
        <f>IFERROR(IF($AE642&gt;$AE641,VLOOKUP($AC642+AR$1,STOCK!$F$10:$AB$209,16,0),IF($AE642=$AE641,(IF(BE641&gt;=1,BE641-COUNTIFS($AE641:$AE641,$AC642,AR641:AR641,$AI$1),0)),0)),0)</f>
        <v>0</v>
      </c>
      <c r="BF642" s="1">
        <f>IFERROR(IF($AE642&gt;$AE641,VLOOKUP($AC642+AS$1,STOCK!$F$10:$AB$209,16,0),IF($AE642=$AE641,(IF(BF641&gt;=1,BF641-COUNTIFS($AE641:$AE641,$AC642,AS641:AS641,$AI$1),0)),0)),0)</f>
        <v>0</v>
      </c>
      <c r="BG642" s="1">
        <f>IFERROR(IF($AE642&gt;$AE641,VLOOKUP($AC642+AT$1,STOCK!$F$10:$AB$209,16,0),IF($AE642=$AE641,(IF(BG641&gt;=1,BG641-COUNTIFS($AE641:$AE641,$AC642,AT641:AT641,$AI$1),0)),0)),0)</f>
        <v>0</v>
      </c>
      <c r="BH642" s="1">
        <f>IFERROR(IF($AE642&gt;$AE641,VLOOKUP($AC642+AU$1,STOCK!$F$10:$AB$209,16,0),IF($AE642=$AE641,(IF(BH641&gt;=1,BH641-COUNTIFS($AE641:$AE641,$AC642,AU641:AU641,$AI$1),0)),0)),0)</f>
        <v>0</v>
      </c>
      <c r="BI642" s="1">
        <f>IFERROR(IF($AE642&gt;$AE641,VLOOKUP($AC642+AV$1,STOCK!$F$10:$AB$209,16,0),IF($AE642=$AE641,(IF(BI641&gt;=1,BI641-COUNTIFS($AE641:$AE641,$AC642,AV641:AV641,$AI$1),0)),0)),0)</f>
        <v>0</v>
      </c>
      <c r="BJ642" s="1">
        <f>IFERROR(IF($AE642&gt;$AE641,VLOOKUP($AC642+AW$1,STOCK!$F$10:$AB$209,16,0),IF($AE642=$AE641,(IF(BJ641&gt;=1,BJ641-COUNTIFS($AE641:$AE641,$AC642,AW641:AW641,$AI$1),0)),0)),0)</f>
        <v>0</v>
      </c>
      <c r="BK642" s="1">
        <f>IFERROR(IF($AE642&gt;$AE641,VLOOKUP($AC642+AX$1,STOCK!$F$10:$AB$209,16,0),IF($AE642=$AE641,(IF(BK641&gt;=1,BK641-COUNTIFS($AE641:$AE641,$AC642,AX641:AX641,$AI$1),0)),0)),0)</f>
        <v>0</v>
      </c>
      <c r="BL642" s="1">
        <f>IFERROR(IF($AE642&gt;$AE641,VLOOKUP($AC642+AL$1,STOCK!$F$10:$AB$209,17,0),IF($AE642=$AE641,(IF(BL641&gt;=1,BL641-COUNTIFS($AE641:$AE641,$AC642,AL641:AL641,$AI$2),0)),0)),0)</f>
        <v>0</v>
      </c>
      <c r="BM642" s="1">
        <f>IFERROR(IF($AE642&gt;$AE641,VLOOKUP($AC642+AM$1,STOCK!$F$10:$AB$209,17,0),IF($AE642=$AE641,(IF(BM641&gt;=1,BM641-COUNTIFS($AE641:$AE641,$AC642,AM641:AM641,$AI$2),0)),0)),0)</f>
        <v>0</v>
      </c>
      <c r="BN642" s="1">
        <f>IFERROR(IF($AE642&gt;$AE641,VLOOKUP($AC642+AN$1,STOCK!$F$10:$AB$209,17,0),IF($AE642=$AE641,(IF(BN641&gt;=1,BN641-COUNTIFS($AE641:$AE641,$AC642,AN641:AN641,$AI$2),0)),0)),0)</f>
        <v>0</v>
      </c>
      <c r="BO642" s="1">
        <f>IFERROR(IF($AE642&gt;$AE641,VLOOKUP($AC642+AO$1,STOCK!$F$10:$AB$209,17,0),IF($AE642=$AE641,(IF(BO641&gt;=1,BO641-COUNTIFS($AE641:$AE641,$AC642,AO641:AO641,$AI$2),0)),0)),0)</f>
        <v>0</v>
      </c>
      <c r="BP642" s="1">
        <f>IFERROR(IF($AE642&gt;$AE641,VLOOKUP($AC642+AP$1,STOCK!$F$10:$AB$209,17,0),IF($AE642=$AE641,(IF(BP641&gt;=1,BP641-COUNTIFS($AE641:$AE641,$AC642,AP641:AP641,$AI$2),0)),0)),0)</f>
        <v>0</v>
      </c>
      <c r="BQ642" s="1">
        <f>IFERROR(IF($AE642&gt;$AE641,VLOOKUP($AC642+AQ$1,STOCK!$F$10:$AB$209,17,0),IF($AE642=$AE641,(IF(BQ641&gt;=1,BQ641-COUNTIFS($AE641:$AE641,$AC642,AQ641:AQ641,$AI$2),0)),0)),0)</f>
        <v>0</v>
      </c>
      <c r="BR642" s="1">
        <f>IFERROR(IF($AE642&gt;$AE641,VLOOKUP($AC642+AR$1,STOCK!$F$10:$AB$209,17,0),IF($AE642=$AE641,(IF(BR641&gt;=1,BR641-COUNTIFS($AE641:$AE641,$AC642,AR641:AR641,$AI$2),0)),0)),0)</f>
        <v>0</v>
      </c>
      <c r="BS642" s="1">
        <f>IFERROR(IF($AE642&gt;$AE641,VLOOKUP($AC642+AS$1,STOCK!$F$10:$AB$209,17,0),IF($AE642=$AE641,(IF(BS641&gt;=1,BS641-COUNTIFS($AE641:$AE641,$AC642,AS641:AS641,$AI$2),0)),0)),0)</f>
        <v>0</v>
      </c>
      <c r="BT642" s="1">
        <f>IFERROR(IF($AE642&gt;$AE641,VLOOKUP($AC642+AT$1,STOCK!$F$10:$AB$209,17,0),IF($AE642=$AE641,(IF(BT641&gt;=1,BT641-COUNTIFS($AE641:$AE641,$AC642,AT641:AT641,$AI$2),0)),0)),0)</f>
        <v>0</v>
      </c>
      <c r="BU642" s="1">
        <f>IFERROR(IF($AE642&gt;$AE641,VLOOKUP($AC642+AU$1,STOCK!$F$10:$AB$209,17,0),IF($AE642=$AE641,(IF(BU641&gt;=1,BU641-COUNTIFS($AE641:$AE641,$AC642,AU641:AU641,$AI$2),0)),0)),0)</f>
        <v>0</v>
      </c>
      <c r="BV642" s="1">
        <f>IFERROR(IF($AE642&gt;$AE641,VLOOKUP($AC642+AV$1,STOCK!$F$10:$AB$209,17,0),IF($AE642=$AE641,(IF(BV641&gt;=1,BV641-COUNTIFS($AE641:$AE641,$AC642,AV641:AV641,$AI$2),0)),0)),0)</f>
        <v>0</v>
      </c>
      <c r="BW642" s="1">
        <f>IFERROR(IF($AE642&gt;$AE641,VLOOKUP($AC642+AW$1,STOCK!$F$10:$AB$209,17,0),IF($AE642=$AE641,(IF(BW641&gt;=1,BW641-COUNTIFS($AE641:$AE641,$AC642,AW641:AW641,$AI$2),0)),0)),0)</f>
        <v>0</v>
      </c>
      <c r="BX642" s="1">
        <f>IFERROR(IF($AE642&gt;$AE641,VLOOKUP($AC642+AX$1,STOCK!$F$10:$AB$209,17,0),IF($AE642=$AE641,(IF(BX641&gt;=1,BX641-COUNTIFS($AE641:$AE641,$AC642,AX641:AX641,$AI$2),0)),0)),0)</f>
        <v>0</v>
      </c>
    </row>
    <row r="643" spans="29:76" x14ac:dyDescent="0.25">
      <c r="AC643" s="1">
        <f t="shared" si="155"/>
        <v>0</v>
      </c>
      <c r="AD643" s="1">
        <f>IFERROR(IF(LEN(AK643)&gt;=1,VLOOKUP(HLOOKUP(AK643,PROFILE!$K$5:$V$8,4,0),PROFILE!$F$1:$G$3,2,0),0),0)</f>
        <v>0</v>
      </c>
      <c r="AE643" s="1">
        <f t="shared" si="156"/>
        <v>0</v>
      </c>
      <c r="AF643" s="1">
        <v>630</v>
      </c>
      <c r="AI643" s="1" t="str">
        <f>IFERROR(IF($AH643&gt;=1,VLOOKUP($AG643,STUDENT!$O$8:$Z$1507,3,0),""),"")</f>
        <v/>
      </c>
      <c r="AJ643" s="1" t="str">
        <f>IFERROR(IF($AH643&gt;=1,VLOOKUP($AG643,STUDENT!$O$8:$Z$1507,4,0),""),"")</f>
        <v/>
      </c>
      <c r="AK643" s="1" t="str">
        <f>IFERROR(IF($AH643&gt;=1,VLOOKUP($AG643,STUDENT!$O$8:$Z$1507,6,0),""),"")</f>
        <v/>
      </c>
      <c r="AL643" s="1" t="str">
        <f t="shared" si="157"/>
        <v/>
      </c>
      <c r="AM643" s="1" t="str">
        <f t="shared" si="158"/>
        <v/>
      </c>
      <c r="AN643" s="1" t="str">
        <f t="shared" si="159"/>
        <v/>
      </c>
      <c r="AO643" s="1" t="str">
        <f t="shared" si="160"/>
        <v/>
      </c>
      <c r="AP643" s="1" t="str">
        <f t="shared" si="161"/>
        <v/>
      </c>
      <c r="AQ643" s="1" t="str">
        <f t="shared" si="162"/>
        <v/>
      </c>
      <c r="AR643" s="1" t="str">
        <f t="shared" si="163"/>
        <v/>
      </c>
      <c r="AS643" s="1" t="str">
        <f t="shared" si="164"/>
        <v/>
      </c>
      <c r="AT643" s="1" t="str">
        <f t="shared" si="165"/>
        <v/>
      </c>
      <c r="AU643" s="1" t="str">
        <f t="shared" si="166"/>
        <v/>
      </c>
      <c r="AV643" s="1" t="str">
        <f t="shared" si="167"/>
        <v/>
      </c>
      <c r="AW643" s="1" t="str">
        <f t="shared" si="168"/>
        <v/>
      </c>
      <c r="AX643" s="1" t="str">
        <f t="shared" si="169"/>
        <v/>
      </c>
      <c r="AY643" s="1">
        <f>IFERROR(IF($AE643&gt;$AE642,VLOOKUP($AC643+AL$1,STOCK!$F$10:$AB$209,16,0),IF($AE643=$AE642,(IF(AY642&gt;=1,AY642-COUNTIFS($AE642:$AE642,$AC643,AL642:AL642,$AI$1),0)),0)),0)</f>
        <v>0</v>
      </c>
      <c r="AZ643" s="1">
        <f>IFERROR(IF($AE643&gt;$AE642,VLOOKUP($AC643+AM$1,STOCK!$F$10:$AB$209,16,0),IF($AE643=$AE642,(IF(AZ642&gt;=1,AZ642-COUNTIFS($AE642:$AE642,$AC643,AM642:AM642,$AI$1),0)),0)),0)</f>
        <v>0</v>
      </c>
      <c r="BA643" s="1">
        <f>IFERROR(IF($AE643&gt;$AE642,VLOOKUP($AC643+AN$1,STOCK!$F$10:$AB$209,16,0),IF($AE643=$AE642,(IF(BA642&gt;=1,BA642-COUNTIFS($AE642:$AE642,$AC643,AN642:AN642,$AI$1),0)),0)),0)</f>
        <v>0</v>
      </c>
      <c r="BB643" s="1">
        <f>IFERROR(IF($AE643&gt;$AE642,VLOOKUP($AC643+AO$1,STOCK!$F$10:$AB$209,16,0),IF($AE643=$AE642,(IF(BB642&gt;=1,BB642-COUNTIFS($AE642:$AE642,$AC643,AO642:AO642,$AI$1),0)),0)),0)</f>
        <v>0</v>
      </c>
      <c r="BC643" s="1">
        <f>IFERROR(IF($AE643&gt;$AE642,VLOOKUP($AC643+AP$1,STOCK!$F$10:$AB$209,16,0),IF($AE643=$AE642,(IF(BC642&gt;=1,BC642-COUNTIFS($AE642:$AE642,$AC643,AP642:AP642,$AI$1),0)),0)),0)</f>
        <v>0</v>
      </c>
      <c r="BD643" s="1">
        <f>IFERROR(IF($AE643&gt;$AE642,VLOOKUP($AC643+AQ$1,STOCK!$F$10:$AB$209,16,0),IF($AE643=$AE642,(IF(BD642&gt;=1,BD642-COUNTIFS($AE642:$AE642,$AC643,AQ642:AQ642,$AI$1),0)),0)),0)</f>
        <v>0</v>
      </c>
      <c r="BE643" s="1">
        <f>IFERROR(IF($AE643&gt;$AE642,VLOOKUP($AC643+AR$1,STOCK!$F$10:$AB$209,16,0),IF($AE643=$AE642,(IF(BE642&gt;=1,BE642-COUNTIFS($AE642:$AE642,$AC643,AR642:AR642,$AI$1),0)),0)),0)</f>
        <v>0</v>
      </c>
      <c r="BF643" s="1">
        <f>IFERROR(IF($AE643&gt;$AE642,VLOOKUP($AC643+AS$1,STOCK!$F$10:$AB$209,16,0),IF($AE643=$AE642,(IF(BF642&gt;=1,BF642-COUNTIFS($AE642:$AE642,$AC643,AS642:AS642,$AI$1),0)),0)),0)</f>
        <v>0</v>
      </c>
      <c r="BG643" s="1">
        <f>IFERROR(IF($AE643&gt;$AE642,VLOOKUP($AC643+AT$1,STOCK!$F$10:$AB$209,16,0),IF($AE643=$AE642,(IF(BG642&gt;=1,BG642-COUNTIFS($AE642:$AE642,$AC643,AT642:AT642,$AI$1),0)),0)),0)</f>
        <v>0</v>
      </c>
      <c r="BH643" s="1">
        <f>IFERROR(IF($AE643&gt;$AE642,VLOOKUP($AC643+AU$1,STOCK!$F$10:$AB$209,16,0),IF($AE643=$AE642,(IF(BH642&gt;=1,BH642-COUNTIFS($AE642:$AE642,$AC643,AU642:AU642,$AI$1),0)),0)),0)</f>
        <v>0</v>
      </c>
      <c r="BI643" s="1">
        <f>IFERROR(IF($AE643&gt;$AE642,VLOOKUP($AC643+AV$1,STOCK!$F$10:$AB$209,16,0),IF($AE643=$AE642,(IF(BI642&gt;=1,BI642-COUNTIFS($AE642:$AE642,$AC643,AV642:AV642,$AI$1),0)),0)),0)</f>
        <v>0</v>
      </c>
      <c r="BJ643" s="1">
        <f>IFERROR(IF($AE643&gt;$AE642,VLOOKUP($AC643+AW$1,STOCK!$F$10:$AB$209,16,0),IF($AE643=$AE642,(IF(BJ642&gt;=1,BJ642-COUNTIFS($AE642:$AE642,$AC643,AW642:AW642,$AI$1),0)),0)),0)</f>
        <v>0</v>
      </c>
      <c r="BK643" s="1">
        <f>IFERROR(IF($AE643&gt;$AE642,VLOOKUP($AC643+AX$1,STOCK!$F$10:$AB$209,16,0),IF($AE643=$AE642,(IF(BK642&gt;=1,BK642-COUNTIFS($AE642:$AE642,$AC643,AX642:AX642,$AI$1),0)),0)),0)</f>
        <v>0</v>
      </c>
      <c r="BL643" s="1">
        <f>IFERROR(IF($AE643&gt;$AE642,VLOOKUP($AC643+AL$1,STOCK!$F$10:$AB$209,17,0),IF($AE643=$AE642,(IF(BL642&gt;=1,BL642-COUNTIFS($AE642:$AE642,$AC643,AL642:AL642,$AI$2),0)),0)),0)</f>
        <v>0</v>
      </c>
      <c r="BM643" s="1">
        <f>IFERROR(IF($AE643&gt;$AE642,VLOOKUP($AC643+AM$1,STOCK!$F$10:$AB$209,17,0),IF($AE643=$AE642,(IF(BM642&gt;=1,BM642-COUNTIFS($AE642:$AE642,$AC643,AM642:AM642,$AI$2),0)),0)),0)</f>
        <v>0</v>
      </c>
      <c r="BN643" s="1">
        <f>IFERROR(IF($AE643&gt;$AE642,VLOOKUP($AC643+AN$1,STOCK!$F$10:$AB$209,17,0),IF($AE643=$AE642,(IF(BN642&gt;=1,BN642-COUNTIFS($AE642:$AE642,$AC643,AN642:AN642,$AI$2),0)),0)),0)</f>
        <v>0</v>
      </c>
      <c r="BO643" s="1">
        <f>IFERROR(IF($AE643&gt;$AE642,VLOOKUP($AC643+AO$1,STOCK!$F$10:$AB$209,17,0),IF($AE643=$AE642,(IF(BO642&gt;=1,BO642-COUNTIFS($AE642:$AE642,$AC643,AO642:AO642,$AI$2),0)),0)),0)</f>
        <v>0</v>
      </c>
      <c r="BP643" s="1">
        <f>IFERROR(IF($AE643&gt;$AE642,VLOOKUP($AC643+AP$1,STOCK!$F$10:$AB$209,17,0),IF($AE643=$AE642,(IF(BP642&gt;=1,BP642-COUNTIFS($AE642:$AE642,$AC643,AP642:AP642,$AI$2),0)),0)),0)</f>
        <v>0</v>
      </c>
      <c r="BQ643" s="1">
        <f>IFERROR(IF($AE643&gt;$AE642,VLOOKUP($AC643+AQ$1,STOCK!$F$10:$AB$209,17,0),IF($AE643=$AE642,(IF(BQ642&gt;=1,BQ642-COUNTIFS($AE642:$AE642,$AC643,AQ642:AQ642,$AI$2),0)),0)),0)</f>
        <v>0</v>
      </c>
      <c r="BR643" s="1">
        <f>IFERROR(IF($AE643&gt;$AE642,VLOOKUP($AC643+AR$1,STOCK!$F$10:$AB$209,17,0),IF($AE643=$AE642,(IF(BR642&gt;=1,BR642-COUNTIFS($AE642:$AE642,$AC643,AR642:AR642,$AI$2),0)),0)),0)</f>
        <v>0</v>
      </c>
      <c r="BS643" s="1">
        <f>IFERROR(IF($AE643&gt;$AE642,VLOOKUP($AC643+AS$1,STOCK!$F$10:$AB$209,17,0),IF($AE643=$AE642,(IF(BS642&gt;=1,BS642-COUNTIFS($AE642:$AE642,$AC643,AS642:AS642,$AI$2),0)),0)),0)</f>
        <v>0</v>
      </c>
      <c r="BT643" s="1">
        <f>IFERROR(IF($AE643&gt;$AE642,VLOOKUP($AC643+AT$1,STOCK!$F$10:$AB$209,17,0),IF($AE643=$AE642,(IF(BT642&gt;=1,BT642-COUNTIFS($AE642:$AE642,$AC643,AT642:AT642,$AI$2),0)),0)),0)</f>
        <v>0</v>
      </c>
      <c r="BU643" s="1">
        <f>IFERROR(IF($AE643&gt;$AE642,VLOOKUP($AC643+AU$1,STOCK!$F$10:$AB$209,17,0),IF($AE643=$AE642,(IF(BU642&gt;=1,BU642-COUNTIFS($AE642:$AE642,$AC643,AU642:AU642,$AI$2),0)),0)),0)</f>
        <v>0</v>
      </c>
      <c r="BV643" s="1">
        <f>IFERROR(IF($AE643&gt;$AE642,VLOOKUP($AC643+AV$1,STOCK!$F$10:$AB$209,17,0),IF($AE643=$AE642,(IF(BV642&gt;=1,BV642-COUNTIFS($AE642:$AE642,$AC643,AV642:AV642,$AI$2),0)),0)),0)</f>
        <v>0</v>
      </c>
      <c r="BW643" s="1">
        <f>IFERROR(IF($AE643&gt;$AE642,VLOOKUP($AC643+AW$1,STOCK!$F$10:$AB$209,17,0),IF($AE643=$AE642,(IF(BW642&gt;=1,BW642-COUNTIFS($AE642:$AE642,$AC643,AW642:AW642,$AI$2),0)),0)),0)</f>
        <v>0</v>
      </c>
      <c r="BX643" s="1">
        <f>IFERROR(IF($AE643&gt;$AE642,VLOOKUP($AC643+AX$1,STOCK!$F$10:$AB$209,17,0),IF($AE643=$AE642,(IF(BX642&gt;=1,BX642-COUNTIFS($AE642:$AE642,$AC643,AX642:AX642,$AI$2),0)),0)),0)</f>
        <v>0</v>
      </c>
    </row>
    <row r="644" spans="29:76" x14ac:dyDescent="0.25">
      <c r="AC644" s="1">
        <f t="shared" si="155"/>
        <v>0</v>
      </c>
      <c r="AD644" s="1">
        <f>IFERROR(IF(LEN(AK644)&gt;=1,VLOOKUP(HLOOKUP(AK644,PROFILE!$K$5:$V$8,4,0),PROFILE!$F$1:$G$3,2,0),0),0)</f>
        <v>0</v>
      </c>
      <c r="AE644" s="1">
        <f t="shared" si="156"/>
        <v>0</v>
      </c>
      <c r="AF644" s="1">
        <v>631</v>
      </c>
      <c r="AI644" s="1" t="str">
        <f>IFERROR(IF($AH644&gt;=1,VLOOKUP($AG644,STUDENT!$O$8:$Z$1507,3,0),""),"")</f>
        <v/>
      </c>
      <c r="AJ644" s="1" t="str">
        <f>IFERROR(IF($AH644&gt;=1,VLOOKUP($AG644,STUDENT!$O$8:$Z$1507,4,0),""),"")</f>
        <v/>
      </c>
      <c r="AK644" s="1" t="str">
        <f>IFERROR(IF($AH644&gt;=1,VLOOKUP($AG644,STUDENT!$O$8:$Z$1507,6,0),""),"")</f>
        <v/>
      </c>
      <c r="AL644" s="1" t="str">
        <f t="shared" si="157"/>
        <v/>
      </c>
      <c r="AM644" s="1" t="str">
        <f t="shared" si="158"/>
        <v/>
      </c>
      <c r="AN644" s="1" t="str">
        <f t="shared" si="159"/>
        <v/>
      </c>
      <c r="AO644" s="1" t="str">
        <f t="shared" si="160"/>
        <v/>
      </c>
      <c r="AP644" s="1" t="str">
        <f t="shared" si="161"/>
        <v/>
      </c>
      <c r="AQ644" s="1" t="str">
        <f t="shared" si="162"/>
        <v/>
      </c>
      <c r="AR644" s="1" t="str">
        <f t="shared" si="163"/>
        <v/>
      </c>
      <c r="AS644" s="1" t="str">
        <f t="shared" si="164"/>
        <v/>
      </c>
      <c r="AT644" s="1" t="str">
        <f t="shared" si="165"/>
        <v/>
      </c>
      <c r="AU644" s="1" t="str">
        <f t="shared" si="166"/>
        <v/>
      </c>
      <c r="AV644" s="1" t="str">
        <f t="shared" si="167"/>
        <v/>
      </c>
      <c r="AW644" s="1" t="str">
        <f t="shared" si="168"/>
        <v/>
      </c>
      <c r="AX644" s="1" t="str">
        <f t="shared" si="169"/>
        <v/>
      </c>
      <c r="AY644" s="1">
        <f>IFERROR(IF($AE644&gt;$AE643,VLOOKUP($AC644+AL$1,STOCK!$F$10:$AB$209,16,0),IF($AE644=$AE643,(IF(AY643&gt;=1,AY643-COUNTIFS($AE643:$AE643,$AC644,AL643:AL643,$AI$1),0)),0)),0)</f>
        <v>0</v>
      </c>
      <c r="AZ644" s="1">
        <f>IFERROR(IF($AE644&gt;$AE643,VLOOKUP($AC644+AM$1,STOCK!$F$10:$AB$209,16,0),IF($AE644=$AE643,(IF(AZ643&gt;=1,AZ643-COUNTIFS($AE643:$AE643,$AC644,AM643:AM643,$AI$1),0)),0)),0)</f>
        <v>0</v>
      </c>
      <c r="BA644" s="1">
        <f>IFERROR(IF($AE644&gt;$AE643,VLOOKUP($AC644+AN$1,STOCK!$F$10:$AB$209,16,0),IF($AE644=$AE643,(IF(BA643&gt;=1,BA643-COUNTIFS($AE643:$AE643,$AC644,AN643:AN643,$AI$1),0)),0)),0)</f>
        <v>0</v>
      </c>
      <c r="BB644" s="1">
        <f>IFERROR(IF($AE644&gt;$AE643,VLOOKUP($AC644+AO$1,STOCK!$F$10:$AB$209,16,0),IF($AE644=$AE643,(IF(BB643&gt;=1,BB643-COUNTIFS($AE643:$AE643,$AC644,AO643:AO643,$AI$1),0)),0)),0)</f>
        <v>0</v>
      </c>
      <c r="BC644" s="1">
        <f>IFERROR(IF($AE644&gt;$AE643,VLOOKUP($AC644+AP$1,STOCK!$F$10:$AB$209,16,0),IF($AE644=$AE643,(IF(BC643&gt;=1,BC643-COUNTIFS($AE643:$AE643,$AC644,AP643:AP643,$AI$1),0)),0)),0)</f>
        <v>0</v>
      </c>
      <c r="BD644" s="1">
        <f>IFERROR(IF($AE644&gt;$AE643,VLOOKUP($AC644+AQ$1,STOCK!$F$10:$AB$209,16,0),IF($AE644=$AE643,(IF(BD643&gt;=1,BD643-COUNTIFS($AE643:$AE643,$AC644,AQ643:AQ643,$AI$1),0)),0)),0)</f>
        <v>0</v>
      </c>
      <c r="BE644" s="1">
        <f>IFERROR(IF($AE644&gt;$AE643,VLOOKUP($AC644+AR$1,STOCK!$F$10:$AB$209,16,0),IF($AE644=$AE643,(IF(BE643&gt;=1,BE643-COUNTIFS($AE643:$AE643,$AC644,AR643:AR643,$AI$1),0)),0)),0)</f>
        <v>0</v>
      </c>
      <c r="BF644" s="1">
        <f>IFERROR(IF($AE644&gt;$AE643,VLOOKUP($AC644+AS$1,STOCK!$F$10:$AB$209,16,0),IF($AE644=$AE643,(IF(BF643&gt;=1,BF643-COUNTIFS($AE643:$AE643,$AC644,AS643:AS643,$AI$1),0)),0)),0)</f>
        <v>0</v>
      </c>
      <c r="BG644" s="1">
        <f>IFERROR(IF($AE644&gt;$AE643,VLOOKUP($AC644+AT$1,STOCK!$F$10:$AB$209,16,0),IF($AE644=$AE643,(IF(BG643&gt;=1,BG643-COUNTIFS($AE643:$AE643,$AC644,AT643:AT643,$AI$1),0)),0)),0)</f>
        <v>0</v>
      </c>
      <c r="BH644" s="1">
        <f>IFERROR(IF($AE644&gt;$AE643,VLOOKUP($AC644+AU$1,STOCK!$F$10:$AB$209,16,0),IF($AE644=$AE643,(IF(BH643&gt;=1,BH643-COUNTIFS($AE643:$AE643,$AC644,AU643:AU643,$AI$1),0)),0)),0)</f>
        <v>0</v>
      </c>
      <c r="BI644" s="1">
        <f>IFERROR(IF($AE644&gt;$AE643,VLOOKUP($AC644+AV$1,STOCK!$F$10:$AB$209,16,0),IF($AE644=$AE643,(IF(BI643&gt;=1,BI643-COUNTIFS($AE643:$AE643,$AC644,AV643:AV643,$AI$1),0)),0)),0)</f>
        <v>0</v>
      </c>
      <c r="BJ644" s="1">
        <f>IFERROR(IF($AE644&gt;$AE643,VLOOKUP($AC644+AW$1,STOCK!$F$10:$AB$209,16,0),IF($AE644=$AE643,(IF(BJ643&gt;=1,BJ643-COUNTIFS($AE643:$AE643,$AC644,AW643:AW643,$AI$1),0)),0)),0)</f>
        <v>0</v>
      </c>
      <c r="BK644" s="1">
        <f>IFERROR(IF($AE644&gt;$AE643,VLOOKUP($AC644+AX$1,STOCK!$F$10:$AB$209,16,0),IF($AE644=$AE643,(IF(BK643&gt;=1,BK643-COUNTIFS($AE643:$AE643,$AC644,AX643:AX643,$AI$1),0)),0)),0)</f>
        <v>0</v>
      </c>
      <c r="BL644" s="1">
        <f>IFERROR(IF($AE644&gt;$AE643,VLOOKUP($AC644+AL$1,STOCK!$F$10:$AB$209,17,0),IF($AE644=$AE643,(IF(BL643&gt;=1,BL643-COUNTIFS($AE643:$AE643,$AC644,AL643:AL643,$AI$2),0)),0)),0)</f>
        <v>0</v>
      </c>
      <c r="BM644" s="1">
        <f>IFERROR(IF($AE644&gt;$AE643,VLOOKUP($AC644+AM$1,STOCK!$F$10:$AB$209,17,0),IF($AE644=$AE643,(IF(BM643&gt;=1,BM643-COUNTIFS($AE643:$AE643,$AC644,AM643:AM643,$AI$2),0)),0)),0)</f>
        <v>0</v>
      </c>
      <c r="BN644" s="1">
        <f>IFERROR(IF($AE644&gt;$AE643,VLOOKUP($AC644+AN$1,STOCK!$F$10:$AB$209,17,0),IF($AE644=$AE643,(IF(BN643&gt;=1,BN643-COUNTIFS($AE643:$AE643,$AC644,AN643:AN643,$AI$2),0)),0)),0)</f>
        <v>0</v>
      </c>
      <c r="BO644" s="1">
        <f>IFERROR(IF($AE644&gt;$AE643,VLOOKUP($AC644+AO$1,STOCK!$F$10:$AB$209,17,0),IF($AE644=$AE643,(IF(BO643&gt;=1,BO643-COUNTIFS($AE643:$AE643,$AC644,AO643:AO643,$AI$2),0)),0)),0)</f>
        <v>0</v>
      </c>
      <c r="BP644" s="1">
        <f>IFERROR(IF($AE644&gt;$AE643,VLOOKUP($AC644+AP$1,STOCK!$F$10:$AB$209,17,0),IF($AE644=$AE643,(IF(BP643&gt;=1,BP643-COUNTIFS($AE643:$AE643,$AC644,AP643:AP643,$AI$2),0)),0)),0)</f>
        <v>0</v>
      </c>
      <c r="BQ644" s="1">
        <f>IFERROR(IF($AE644&gt;$AE643,VLOOKUP($AC644+AQ$1,STOCK!$F$10:$AB$209,17,0),IF($AE644=$AE643,(IF(BQ643&gt;=1,BQ643-COUNTIFS($AE643:$AE643,$AC644,AQ643:AQ643,$AI$2),0)),0)),0)</f>
        <v>0</v>
      </c>
      <c r="BR644" s="1">
        <f>IFERROR(IF($AE644&gt;$AE643,VLOOKUP($AC644+AR$1,STOCK!$F$10:$AB$209,17,0),IF($AE644=$AE643,(IF(BR643&gt;=1,BR643-COUNTIFS($AE643:$AE643,$AC644,AR643:AR643,$AI$2),0)),0)),0)</f>
        <v>0</v>
      </c>
      <c r="BS644" s="1">
        <f>IFERROR(IF($AE644&gt;$AE643,VLOOKUP($AC644+AS$1,STOCK!$F$10:$AB$209,17,0),IF($AE644=$AE643,(IF(BS643&gt;=1,BS643-COUNTIFS($AE643:$AE643,$AC644,AS643:AS643,$AI$2),0)),0)),0)</f>
        <v>0</v>
      </c>
      <c r="BT644" s="1">
        <f>IFERROR(IF($AE644&gt;$AE643,VLOOKUP($AC644+AT$1,STOCK!$F$10:$AB$209,17,0),IF($AE644=$AE643,(IF(BT643&gt;=1,BT643-COUNTIFS($AE643:$AE643,$AC644,AT643:AT643,$AI$2),0)),0)),0)</f>
        <v>0</v>
      </c>
      <c r="BU644" s="1">
        <f>IFERROR(IF($AE644&gt;$AE643,VLOOKUP($AC644+AU$1,STOCK!$F$10:$AB$209,17,0),IF($AE644=$AE643,(IF(BU643&gt;=1,BU643-COUNTIFS($AE643:$AE643,$AC644,AU643:AU643,$AI$2),0)),0)),0)</f>
        <v>0</v>
      </c>
      <c r="BV644" s="1">
        <f>IFERROR(IF($AE644&gt;$AE643,VLOOKUP($AC644+AV$1,STOCK!$F$10:$AB$209,17,0),IF($AE644=$AE643,(IF(BV643&gt;=1,BV643-COUNTIFS($AE643:$AE643,$AC644,AV643:AV643,$AI$2),0)),0)),0)</f>
        <v>0</v>
      </c>
      <c r="BW644" s="1">
        <f>IFERROR(IF($AE644&gt;$AE643,VLOOKUP($AC644+AW$1,STOCK!$F$10:$AB$209,17,0),IF($AE644=$AE643,(IF(BW643&gt;=1,BW643-COUNTIFS($AE643:$AE643,$AC644,AW643:AW643,$AI$2),0)),0)),0)</f>
        <v>0</v>
      </c>
      <c r="BX644" s="1">
        <f>IFERROR(IF($AE644&gt;$AE643,VLOOKUP($AC644+AX$1,STOCK!$F$10:$AB$209,17,0),IF($AE644=$AE643,(IF(BX643&gt;=1,BX643-COUNTIFS($AE643:$AE643,$AC644,AX643:AX643,$AI$2),0)),0)),0)</f>
        <v>0</v>
      </c>
    </row>
    <row r="645" spans="29:76" x14ac:dyDescent="0.25">
      <c r="AC645" s="1">
        <f t="shared" si="155"/>
        <v>0</v>
      </c>
      <c r="AD645" s="1">
        <f>IFERROR(IF(LEN(AK645)&gt;=1,VLOOKUP(HLOOKUP(AK645,PROFILE!$K$5:$V$8,4,0),PROFILE!$F$1:$G$3,2,0),0),0)</f>
        <v>0</v>
      </c>
      <c r="AE645" s="1">
        <f t="shared" si="156"/>
        <v>0</v>
      </c>
      <c r="AF645" s="1">
        <v>632</v>
      </c>
      <c r="AI645" s="1" t="str">
        <f>IFERROR(IF($AH645&gt;=1,VLOOKUP($AG645,STUDENT!$O$8:$Z$1507,3,0),""),"")</f>
        <v/>
      </c>
      <c r="AJ645" s="1" t="str">
        <f>IFERROR(IF($AH645&gt;=1,VLOOKUP($AG645,STUDENT!$O$8:$Z$1507,4,0),""),"")</f>
        <v/>
      </c>
      <c r="AK645" s="1" t="str">
        <f>IFERROR(IF($AH645&gt;=1,VLOOKUP($AG645,STUDENT!$O$8:$Z$1507,6,0),""),"")</f>
        <v/>
      </c>
      <c r="AL645" s="1" t="str">
        <f t="shared" si="157"/>
        <v/>
      </c>
      <c r="AM645" s="1" t="str">
        <f t="shared" si="158"/>
        <v/>
      </c>
      <c r="AN645" s="1" t="str">
        <f t="shared" si="159"/>
        <v/>
      </c>
      <c r="AO645" s="1" t="str">
        <f t="shared" si="160"/>
        <v/>
      </c>
      <c r="AP645" s="1" t="str">
        <f t="shared" si="161"/>
        <v/>
      </c>
      <c r="AQ645" s="1" t="str">
        <f t="shared" si="162"/>
        <v/>
      </c>
      <c r="AR645" s="1" t="str">
        <f t="shared" si="163"/>
        <v/>
      </c>
      <c r="AS645" s="1" t="str">
        <f t="shared" si="164"/>
        <v/>
      </c>
      <c r="AT645" s="1" t="str">
        <f t="shared" si="165"/>
        <v/>
      </c>
      <c r="AU645" s="1" t="str">
        <f t="shared" si="166"/>
        <v/>
      </c>
      <c r="AV645" s="1" t="str">
        <f t="shared" si="167"/>
        <v/>
      </c>
      <c r="AW645" s="1" t="str">
        <f t="shared" si="168"/>
        <v/>
      </c>
      <c r="AX645" s="1" t="str">
        <f t="shared" si="169"/>
        <v/>
      </c>
      <c r="AY645" s="1">
        <f>IFERROR(IF($AE645&gt;$AE644,VLOOKUP($AC645+AL$1,STOCK!$F$10:$AB$209,16,0),IF($AE645=$AE644,(IF(AY644&gt;=1,AY644-COUNTIFS($AE644:$AE644,$AC645,AL644:AL644,$AI$1),0)),0)),0)</f>
        <v>0</v>
      </c>
      <c r="AZ645" s="1">
        <f>IFERROR(IF($AE645&gt;$AE644,VLOOKUP($AC645+AM$1,STOCK!$F$10:$AB$209,16,0),IF($AE645=$AE644,(IF(AZ644&gt;=1,AZ644-COUNTIFS($AE644:$AE644,$AC645,AM644:AM644,$AI$1),0)),0)),0)</f>
        <v>0</v>
      </c>
      <c r="BA645" s="1">
        <f>IFERROR(IF($AE645&gt;$AE644,VLOOKUP($AC645+AN$1,STOCK!$F$10:$AB$209,16,0),IF($AE645=$AE644,(IF(BA644&gt;=1,BA644-COUNTIFS($AE644:$AE644,$AC645,AN644:AN644,$AI$1),0)),0)),0)</f>
        <v>0</v>
      </c>
      <c r="BB645" s="1">
        <f>IFERROR(IF($AE645&gt;$AE644,VLOOKUP($AC645+AO$1,STOCK!$F$10:$AB$209,16,0),IF($AE645=$AE644,(IF(BB644&gt;=1,BB644-COUNTIFS($AE644:$AE644,$AC645,AO644:AO644,$AI$1),0)),0)),0)</f>
        <v>0</v>
      </c>
      <c r="BC645" s="1">
        <f>IFERROR(IF($AE645&gt;$AE644,VLOOKUP($AC645+AP$1,STOCK!$F$10:$AB$209,16,0),IF($AE645=$AE644,(IF(BC644&gt;=1,BC644-COUNTIFS($AE644:$AE644,$AC645,AP644:AP644,$AI$1),0)),0)),0)</f>
        <v>0</v>
      </c>
      <c r="BD645" s="1">
        <f>IFERROR(IF($AE645&gt;$AE644,VLOOKUP($AC645+AQ$1,STOCK!$F$10:$AB$209,16,0),IF($AE645=$AE644,(IF(BD644&gt;=1,BD644-COUNTIFS($AE644:$AE644,$AC645,AQ644:AQ644,$AI$1),0)),0)),0)</f>
        <v>0</v>
      </c>
      <c r="BE645" s="1">
        <f>IFERROR(IF($AE645&gt;$AE644,VLOOKUP($AC645+AR$1,STOCK!$F$10:$AB$209,16,0),IF($AE645=$AE644,(IF(BE644&gt;=1,BE644-COUNTIFS($AE644:$AE644,$AC645,AR644:AR644,$AI$1),0)),0)),0)</f>
        <v>0</v>
      </c>
      <c r="BF645" s="1">
        <f>IFERROR(IF($AE645&gt;$AE644,VLOOKUP($AC645+AS$1,STOCK!$F$10:$AB$209,16,0),IF($AE645=$AE644,(IF(BF644&gt;=1,BF644-COUNTIFS($AE644:$AE644,$AC645,AS644:AS644,$AI$1),0)),0)),0)</f>
        <v>0</v>
      </c>
      <c r="BG645" s="1">
        <f>IFERROR(IF($AE645&gt;$AE644,VLOOKUP($AC645+AT$1,STOCK!$F$10:$AB$209,16,0),IF($AE645=$AE644,(IF(BG644&gt;=1,BG644-COUNTIFS($AE644:$AE644,$AC645,AT644:AT644,$AI$1),0)),0)),0)</f>
        <v>0</v>
      </c>
      <c r="BH645" s="1">
        <f>IFERROR(IF($AE645&gt;$AE644,VLOOKUP($AC645+AU$1,STOCK!$F$10:$AB$209,16,0),IF($AE645=$AE644,(IF(BH644&gt;=1,BH644-COUNTIFS($AE644:$AE644,$AC645,AU644:AU644,$AI$1),0)),0)),0)</f>
        <v>0</v>
      </c>
      <c r="BI645" s="1">
        <f>IFERROR(IF($AE645&gt;$AE644,VLOOKUP($AC645+AV$1,STOCK!$F$10:$AB$209,16,0),IF($AE645=$AE644,(IF(BI644&gt;=1,BI644-COUNTIFS($AE644:$AE644,$AC645,AV644:AV644,$AI$1),0)),0)),0)</f>
        <v>0</v>
      </c>
      <c r="BJ645" s="1">
        <f>IFERROR(IF($AE645&gt;$AE644,VLOOKUP($AC645+AW$1,STOCK!$F$10:$AB$209,16,0),IF($AE645=$AE644,(IF(BJ644&gt;=1,BJ644-COUNTIFS($AE644:$AE644,$AC645,AW644:AW644,$AI$1),0)),0)),0)</f>
        <v>0</v>
      </c>
      <c r="BK645" s="1">
        <f>IFERROR(IF($AE645&gt;$AE644,VLOOKUP($AC645+AX$1,STOCK!$F$10:$AB$209,16,0),IF($AE645=$AE644,(IF(BK644&gt;=1,BK644-COUNTIFS($AE644:$AE644,$AC645,AX644:AX644,$AI$1),0)),0)),0)</f>
        <v>0</v>
      </c>
      <c r="BL645" s="1">
        <f>IFERROR(IF($AE645&gt;$AE644,VLOOKUP($AC645+AL$1,STOCK!$F$10:$AB$209,17,0),IF($AE645=$AE644,(IF(BL644&gt;=1,BL644-COUNTIFS($AE644:$AE644,$AC645,AL644:AL644,$AI$2),0)),0)),0)</f>
        <v>0</v>
      </c>
      <c r="BM645" s="1">
        <f>IFERROR(IF($AE645&gt;$AE644,VLOOKUP($AC645+AM$1,STOCK!$F$10:$AB$209,17,0),IF($AE645=$AE644,(IF(BM644&gt;=1,BM644-COUNTIFS($AE644:$AE644,$AC645,AM644:AM644,$AI$2),0)),0)),0)</f>
        <v>0</v>
      </c>
      <c r="BN645" s="1">
        <f>IFERROR(IF($AE645&gt;$AE644,VLOOKUP($AC645+AN$1,STOCK!$F$10:$AB$209,17,0),IF($AE645=$AE644,(IF(BN644&gt;=1,BN644-COUNTIFS($AE644:$AE644,$AC645,AN644:AN644,$AI$2),0)),0)),0)</f>
        <v>0</v>
      </c>
      <c r="BO645" s="1">
        <f>IFERROR(IF($AE645&gt;$AE644,VLOOKUP($AC645+AO$1,STOCK!$F$10:$AB$209,17,0),IF($AE645=$AE644,(IF(BO644&gt;=1,BO644-COUNTIFS($AE644:$AE644,$AC645,AO644:AO644,$AI$2),0)),0)),0)</f>
        <v>0</v>
      </c>
      <c r="BP645" s="1">
        <f>IFERROR(IF($AE645&gt;$AE644,VLOOKUP($AC645+AP$1,STOCK!$F$10:$AB$209,17,0),IF($AE645=$AE644,(IF(BP644&gt;=1,BP644-COUNTIFS($AE644:$AE644,$AC645,AP644:AP644,$AI$2),0)),0)),0)</f>
        <v>0</v>
      </c>
      <c r="BQ645" s="1">
        <f>IFERROR(IF($AE645&gt;$AE644,VLOOKUP($AC645+AQ$1,STOCK!$F$10:$AB$209,17,0),IF($AE645=$AE644,(IF(BQ644&gt;=1,BQ644-COUNTIFS($AE644:$AE644,$AC645,AQ644:AQ644,$AI$2),0)),0)),0)</f>
        <v>0</v>
      </c>
      <c r="BR645" s="1">
        <f>IFERROR(IF($AE645&gt;$AE644,VLOOKUP($AC645+AR$1,STOCK!$F$10:$AB$209,17,0),IF($AE645=$AE644,(IF(BR644&gt;=1,BR644-COUNTIFS($AE644:$AE644,$AC645,AR644:AR644,$AI$2),0)),0)),0)</f>
        <v>0</v>
      </c>
      <c r="BS645" s="1">
        <f>IFERROR(IF($AE645&gt;$AE644,VLOOKUP($AC645+AS$1,STOCK!$F$10:$AB$209,17,0),IF($AE645=$AE644,(IF(BS644&gt;=1,BS644-COUNTIFS($AE644:$AE644,$AC645,AS644:AS644,$AI$2),0)),0)),0)</f>
        <v>0</v>
      </c>
      <c r="BT645" s="1">
        <f>IFERROR(IF($AE645&gt;$AE644,VLOOKUP($AC645+AT$1,STOCK!$F$10:$AB$209,17,0),IF($AE645=$AE644,(IF(BT644&gt;=1,BT644-COUNTIFS($AE644:$AE644,$AC645,AT644:AT644,$AI$2),0)),0)),0)</f>
        <v>0</v>
      </c>
      <c r="BU645" s="1">
        <f>IFERROR(IF($AE645&gt;$AE644,VLOOKUP($AC645+AU$1,STOCK!$F$10:$AB$209,17,0),IF($AE645=$AE644,(IF(BU644&gt;=1,BU644-COUNTIFS($AE644:$AE644,$AC645,AU644:AU644,$AI$2),0)),0)),0)</f>
        <v>0</v>
      </c>
      <c r="BV645" s="1">
        <f>IFERROR(IF($AE645&gt;$AE644,VLOOKUP($AC645+AV$1,STOCK!$F$10:$AB$209,17,0),IF($AE645=$AE644,(IF(BV644&gt;=1,BV644-COUNTIFS($AE644:$AE644,$AC645,AV644:AV644,$AI$2),0)),0)),0)</f>
        <v>0</v>
      </c>
      <c r="BW645" s="1">
        <f>IFERROR(IF($AE645&gt;$AE644,VLOOKUP($AC645+AW$1,STOCK!$F$10:$AB$209,17,0),IF($AE645=$AE644,(IF(BW644&gt;=1,BW644-COUNTIFS($AE644:$AE644,$AC645,AW644:AW644,$AI$2),0)),0)),0)</f>
        <v>0</v>
      </c>
      <c r="BX645" s="1">
        <f>IFERROR(IF($AE645&gt;$AE644,VLOOKUP($AC645+AX$1,STOCK!$F$10:$AB$209,17,0),IF($AE645=$AE644,(IF(BX644&gt;=1,BX644-COUNTIFS($AE644:$AE644,$AC645,AX644:AX644,$AI$2),0)),0)),0)</f>
        <v>0</v>
      </c>
    </row>
    <row r="646" spans="29:76" x14ac:dyDescent="0.25">
      <c r="AC646" s="1">
        <f t="shared" si="155"/>
        <v>0</v>
      </c>
      <c r="AD646" s="1">
        <f>IFERROR(IF(LEN(AK646)&gt;=1,VLOOKUP(HLOOKUP(AK646,PROFILE!$K$5:$V$8,4,0),PROFILE!$F$1:$G$3,2,0),0),0)</f>
        <v>0</v>
      </c>
      <c r="AE646" s="1">
        <f t="shared" si="156"/>
        <v>0</v>
      </c>
      <c r="AF646" s="1">
        <v>633</v>
      </c>
      <c r="AI646" s="1" t="str">
        <f>IFERROR(IF($AH646&gt;=1,VLOOKUP($AG646,STUDENT!$O$8:$Z$1507,3,0),""),"")</f>
        <v/>
      </c>
      <c r="AJ646" s="1" t="str">
        <f>IFERROR(IF($AH646&gt;=1,VLOOKUP($AG646,STUDENT!$O$8:$Z$1507,4,0),""),"")</f>
        <v/>
      </c>
      <c r="AK646" s="1" t="str">
        <f>IFERROR(IF($AH646&gt;=1,VLOOKUP($AG646,STUDENT!$O$8:$Z$1507,6,0),""),"")</f>
        <v/>
      </c>
      <c r="AL646" s="1" t="str">
        <f t="shared" si="157"/>
        <v/>
      </c>
      <c r="AM646" s="1" t="str">
        <f t="shared" si="158"/>
        <v/>
      </c>
      <c r="AN646" s="1" t="str">
        <f t="shared" si="159"/>
        <v/>
      </c>
      <c r="AO646" s="1" t="str">
        <f t="shared" si="160"/>
        <v/>
      </c>
      <c r="AP646" s="1" t="str">
        <f t="shared" si="161"/>
        <v/>
      </c>
      <c r="AQ646" s="1" t="str">
        <f t="shared" si="162"/>
        <v/>
      </c>
      <c r="AR646" s="1" t="str">
        <f t="shared" si="163"/>
        <v/>
      </c>
      <c r="AS646" s="1" t="str">
        <f t="shared" si="164"/>
        <v/>
      </c>
      <c r="AT646" s="1" t="str">
        <f t="shared" si="165"/>
        <v/>
      </c>
      <c r="AU646" s="1" t="str">
        <f t="shared" si="166"/>
        <v/>
      </c>
      <c r="AV646" s="1" t="str">
        <f t="shared" si="167"/>
        <v/>
      </c>
      <c r="AW646" s="1" t="str">
        <f t="shared" si="168"/>
        <v/>
      </c>
      <c r="AX646" s="1" t="str">
        <f t="shared" si="169"/>
        <v/>
      </c>
      <c r="AY646" s="1">
        <f>IFERROR(IF($AE646&gt;$AE645,VLOOKUP($AC646+AL$1,STOCK!$F$10:$AB$209,16,0),IF($AE646=$AE645,(IF(AY645&gt;=1,AY645-COUNTIFS($AE645:$AE645,$AC646,AL645:AL645,$AI$1),0)),0)),0)</f>
        <v>0</v>
      </c>
      <c r="AZ646" s="1">
        <f>IFERROR(IF($AE646&gt;$AE645,VLOOKUP($AC646+AM$1,STOCK!$F$10:$AB$209,16,0),IF($AE646=$AE645,(IF(AZ645&gt;=1,AZ645-COUNTIFS($AE645:$AE645,$AC646,AM645:AM645,$AI$1),0)),0)),0)</f>
        <v>0</v>
      </c>
      <c r="BA646" s="1">
        <f>IFERROR(IF($AE646&gt;$AE645,VLOOKUP($AC646+AN$1,STOCK!$F$10:$AB$209,16,0),IF($AE646=$AE645,(IF(BA645&gt;=1,BA645-COUNTIFS($AE645:$AE645,$AC646,AN645:AN645,$AI$1),0)),0)),0)</f>
        <v>0</v>
      </c>
      <c r="BB646" s="1">
        <f>IFERROR(IF($AE646&gt;$AE645,VLOOKUP($AC646+AO$1,STOCK!$F$10:$AB$209,16,0),IF($AE646=$AE645,(IF(BB645&gt;=1,BB645-COUNTIFS($AE645:$AE645,$AC646,AO645:AO645,$AI$1),0)),0)),0)</f>
        <v>0</v>
      </c>
      <c r="BC646" s="1">
        <f>IFERROR(IF($AE646&gt;$AE645,VLOOKUP($AC646+AP$1,STOCK!$F$10:$AB$209,16,0),IF($AE646=$AE645,(IF(BC645&gt;=1,BC645-COUNTIFS($AE645:$AE645,$AC646,AP645:AP645,$AI$1),0)),0)),0)</f>
        <v>0</v>
      </c>
      <c r="BD646" s="1">
        <f>IFERROR(IF($AE646&gt;$AE645,VLOOKUP($AC646+AQ$1,STOCK!$F$10:$AB$209,16,0),IF($AE646=$AE645,(IF(BD645&gt;=1,BD645-COUNTIFS($AE645:$AE645,$AC646,AQ645:AQ645,$AI$1),0)),0)),0)</f>
        <v>0</v>
      </c>
      <c r="BE646" s="1">
        <f>IFERROR(IF($AE646&gt;$AE645,VLOOKUP($AC646+AR$1,STOCK!$F$10:$AB$209,16,0),IF($AE646=$AE645,(IF(BE645&gt;=1,BE645-COUNTIFS($AE645:$AE645,$AC646,AR645:AR645,$AI$1),0)),0)),0)</f>
        <v>0</v>
      </c>
      <c r="BF646" s="1">
        <f>IFERROR(IF($AE646&gt;$AE645,VLOOKUP($AC646+AS$1,STOCK!$F$10:$AB$209,16,0),IF($AE646=$AE645,(IF(BF645&gt;=1,BF645-COUNTIFS($AE645:$AE645,$AC646,AS645:AS645,$AI$1),0)),0)),0)</f>
        <v>0</v>
      </c>
      <c r="BG646" s="1">
        <f>IFERROR(IF($AE646&gt;$AE645,VLOOKUP($AC646+AT$1,STOCK!$F$10:$AB$209,16,0),IF($AE646=$AE645,(IF(BG645&gt;=1,BG645-COUNTIFS($AE645:$AE645,$AC646,AT645:AT645,$AI$1),0)),0)),0)</f>
        <v>0</v>
      </c>
      <c r="BH646" s="1">
        <f>IFERROR(IF($AE646&gt;$AE645,VLOOKUP($AC646+AU$1,STOCK!$F$10:$AB$209,16,0),IF($AE646=$AE645,(IF(BH645&gt;=1,BH645-COUNTIFS($AE645:$AE645,$AC646,AU645:AU645,$AI$1),0)),0)),0)</f>
        <v>0</v>
      </c>
      <c r="BI646" s="1">
        <f>IFERROR(IF($AE646&gt;$AE645,VLOOKUP($AC646+AV$1,STOCK!$F$10:$AB$209,16,0),IF($AE646=$AE645,(IF(BI645&gt;=1,BI645-COUNTIFS($AE645:$AE645,$AC646,AV645:AV645,$AI$1),0)),0)),0)</f>
        <v>0</v>
      </c>
      <c r="BJ646" s="1">
        <f>IFERROR(IF($AE646&gt;$AE645,VLOOKUP($AC646+AW$1,STOCK!$F$10:$AB$209,16,0),IF($AE646=$AE645,(IF(BJ645&gt;=1,BJ645-COUNTIFS($AE645:$AE645,$AC646,AW645:AW645,$AI$1),0)),0)),0)</f>
        <v>0</v>
      </c>
      <c r="BK646" s="1">
        <f>IFERROR(IF($AE646&gt;$AE645,VLOOKUP($AC646+AX$1,STOCK!$F$10:$AB$209,16,0),IF($AE646=$AE645,(IF(BK645&gt;=1,BK645-COUNTIFS($AE645:$AE645,$AC646,AX645:AX645,$AI$1),0)),0)),0)</f>
        <v>0</v>
      </c>
      <c r="BL646" s="1">
        <f>IFERROR(IF($AE646&gt;$AE645,VLOOKUP($AC646+AL$1,STOCK!$F$10:$AB$209,17,0),IF($AE646=$AE645,(IF(BL645&gt;=1,BL645-COUNTIFS($AE645:$AE645,$AC646,AL645:AL645,$AI$2),0)),0)),0)</f>
        <v>0</v>
      </c>
      <c r="BM646" s="1">
        <f>IFERROR(IF($AE646&gt;$AE645,VLOOKUP($AC646+AM$1,STOCK!$F$10:$AB$209,17,0),IF($AE646=$AE645,(IF(BM645&gt;=1,BM645-COUNTIFS($AE645:$AE645,$AC646,AM645:AM645,$AI$2),0)),0)),0)</f>
        <v>0</v>
      </c>
      <c r="BN646" s="1">
        <f>IFERROR(IF($AE646&gt;$AE645,VLOOKUP($AC646+AN$1,STOCK!$F$10:$AB$209,17,0),IF($AE646=$AE645,(IF(BN645&gt;=1,BN645-COUNTIFS($AE645:$AE645,$AC646,AN645:AN645,$AI$2),0)),0)),0)</f>
        <v>0</v>
      </c>
      <c r="BO646" s="1">
        <f>IFERROR(IF($AE646&gt;$AE645,VLOOKUP($AC646+AO$1,STOCK!$F$10:$AB$209,17,0),IF($AE646=$AE645,(IF(BO645&gt;=1,BO645-COUNTIFS($AE645:$AE645,$AC646,AO645:AO645,$AI$2),0)),0)),0)</f>
        <v>0</v>
      </c>
      <c r="BP646" s="1">
        <f>IFERROR(IF($AE646&gt;$AE645,VLOOKUP($AC646+AP$1,STOCK!$F$10:$AB$209,17,0),IF($AE646=$AE645,(IF(BP645&gt;=1,BP645-COUNTIFS($AE645:$AE645,$AC646,AP645:AP645,$AI$2),0)),0)),0)</f>
        <v>0</v>
      </c>
      <c r="BQ646" s="1">
        <f>IFERROR(IF($AE646&gt;$AE645,VLOOKUP($AC646+AQ$1,STOCK!$F$10:$AB$209,17,0),IF($AE646=$AE645,(IF(BQ645&gt;=1,BQ645-COUNTIFS($AE645:$AE645,$AC646,AQ645:AQ645,$AI$2),0)),0)),0)</f>
        <v>0</v>
      </c>
      <c r="BR646" s="1">
        <f>IFERROR(IF($AE646&gt;$AE645,VLOOKUP($AC646+AR$1,STOCK!$F$10:$AB$209,17,0),IF($AE646=$AE645,(IF(BR645&gt;=1,BR645-COUNTIFS($AE645:$AE645,$AC646,AR645:AR645,$AI$2),0)),0)),0)</f>
        <v>0</v>
      </c>
      <c r="BS646" s="1">
        <f>IFERROR(IF($AE646&gt;$AE645,VLOOKUP($AC646+AS$1,STOCK!$F$10:$AB$209,17,0),IF($AE646=$AE645,(IF(BS645&gt;=1,BS645-COUNTIFS($AE645:$AE645,$AC646,AS645:AS645,$AI$2),0)),0)),0)</f>
        <v>0</v>
      </c>
      <c r="BT646" s="1">
        <f>IFERROR(IF($AE646&gt;$AE645,VLOOKUP($AC646+AT$1,STOCK!$F$10:$AB$209,17,0),IF($AE646=$AE645,(IF(BT645&gt;=1,BT645-COUNTIFS($AE645:$AE645,$AC646,AT645:AT645,$AI$2),0)),0)),0)</f>
        <v>0</v>
      </c>
      <c r="BU646" s="1">
        <f>IFERROR(IF($AE646&gt;$AE645,VLOOKUP($AC646+AU$1,STOCK!$F$10:$AB$209,17,0),IF($AE646=$AE645,(IF(BU645&gt;=1,BU645-COUNTIFS($AE645:$AE645,$AC646,AU645:AU645,$AI$2),0)),0)),0)</f>
        <v>0</v>
      </c>
      <c r="BV646" s="1">
        <f>IFERROR(IF($AE646&gt;$AE645,VLOOKUP($AC646+AV$1,STOCK!$F$10:$AB$209,17,0),IF($AE646=$AE645,(IF(BV645&gt;=1,BV645-COUNTIFS($AE645:$AE645,$AC646,AV645:AV645,$AI$2),0)),0)),0)</f>
        <v>0</v>
      </c>
      <c r="BW646" s="1">
        <f>IFERROR(IF($AE646&gt;$AE645,VLOOKUP($AC646+AW$1,STOCK!$F$10:$AB$209,17,0),IF($AE646=$AE645,(IF(BW645&gt;=1,BW645-COUNTIFS($AE645:$AE645,$AC646,AW645:AW645,$AI$2),0)),0)),0)</f>
        <v>0</v>
      </c>
      <c r="BX646" s="1">
        <f>IFERROR(IF($AE646&gt;$AE645,VLOOKUP($AC646+AX$1,STOCK!$F$10:$AB$209,17,0),IF($AE646=$AE645,(IF(BX645&gt;=1,BX645-COUNTIFS($AE645:$AE645,$AC646,AX645:AX645,$AI$2),0)),0)),0)</f>
        <v>0</v>
      </c>
    </row>
    <row r="647" spans="29:76" x14ac:dyDescent="0.25">
      <c r="AC647" s="1">
        <f t="shared" si="155"/>
        <v>0</v>
      </c>
      <c r="AD647" s="1">
        <f>IFERROR(IF(LEN(AK647)&gt;=1,VLOOKUP(HLOOKUP(AK647,PROFILE!$K$5:$V$8,4,0),PROFILE!$F$1:$G$3,2,0),0),0)</f>
        <v>0</v>
      </c>
      <c r="AE647" s="1">
        <f t="shared" si="156"/>
        <v>0</v>
      </c>
      <c r="AF647" s="1">
        <v>634</v>
      </c>
      <c r="AI647" s="1" t="str">
        <f>IFERROR(IF($AH647&gt;=1,VLOOKUP($AG647,STUDENT!$O$8:$Z$1507,3,0),""),"")</f>
        <v/>
      </c>
      <c r="AJ647" s="1" t="str">
        <f>IFERROR(IF($AH647&gt;=1,VLOOKUP($AG647,STUDENT!$O$8:$Z$1507,4,0),""),"")</f>
        <v/>
      </c>
      <c r="AK647" s="1" t="str">
        <f>IFERROR(IF($AH647&gt;=1,VLOOKUP($AG647,STUDENT!$O$8:$Z$1507,6,0),""),"")</f>
        <v/>
      </c>
      <c r="AL647" s="1" t="str">
        <f t="shared" si="157"/>
        <v/>
      </c>
      <c r="AM647" s="1" t="str">
        <f t="shared" si="158"/>
        <v/>
      </c>
      <c r="AN647" s="1" t="str">
        <f t="shared" si="159"/>
        <v/>
      </c>
      <c r="AO647" s="1" t="str">
        <f t="shared" si="160"/>
        <v/>
      </c>
      <c r="AP647" s="1" t="str">
        <f t="shared" si="161"/>
        <v/>
      </c>
      <c r="AQ647" s="1" t="str">
        <f t="shared" si="162"/>
        <v/>
      </c>
      <c r="AR647" s="1" t="str">
        <f t="shared" si="163"/>
        <v/>
      </c>
      <c r="AS647" s="1" t="str">
        <f t="shared" si="164"/>
        <v/>
      </c>
      <c r="AT647" s="1" t="str">
        <f t="shared" si="165"/>
        <v/>
      </c>
      <c r="AU647" s="1" t="str">
        <f t="shared" si="166"/>
        <v/>
      </c>
      <c r="AV647" s="1" t="str">
        <f t="shared" si="167"/>
        <v/>
      </c>
      <c r="AW647" s="1" t="str">
        <f t="shared" si="168"/>
        <v/>
      </c>
      <c r="AX647" s="1" t="str">
        <f t="shared" si="169"/>
        <v/>
      </c>
      <c r="AY647" s="1">
        <f>IFERROR(IF($AE647&gt;$AE646,VLOOKUP($AC647+AL$1,STOCK!$F$10:$AB$209,16,0),IF($AE647=$AE646,(IF(AY646&gt;=1,AY646-COUNTIFS($AE646:$AE646,$AC647,AL646:AL646,$AI$1),0)),0)),0)</f>
        <v>0</v>
      </c>
      <c r="AZ647" s="1">
        <f>IFERROR(IF($AE647&gt;$AE646,VLOOKUP($AC647+AM$1,STOCK!$F$10:$AB$209,16,0),IF($AE647=$AE646,(IF(AZ646&gt;=1,AZ646-COUNTIFS($AE646:$AE646,$AC647,AM646:AM646,$AI$1),0)),0)),0)</f>
        <v>0</v>
      </c>
      <c r="BA647" s="1">
        <f>IFERROR(IF($AE647&gt;$AE646,VLOOKUP($AC647+AN$1,STOCK!$F$10:$AB$209,16,0),IF($AE647=$AE646,(IF(BA646&gt;=1,BA646-COUNTIFS($AE646:$AE646,$AC647,AN646:AN646,$AI$1),0)),0)),0)</f>
        <v>0</v>
      </c>
      <c r="BB647" s="1">
        <f>IFERROR(IF($AE647&gt;$AE646,VLOOKUP($AC647+AO$1,STOCK!$F$10:$AB$209,16,0),IF($AE647=$AE646,(IF(BB646&gt;=1,BB646-COUNTIFS($AE646:$AE646,$AC647,AO646:AO646,$AI$1),0)),0)),0)</f>
        <v>0</v>
      </c>
      <c r="BC647" s="1">
        <f>IFERROR(IF($AE647&gt;$AE646,VLOOKUP($AC647+AP$1,STOCK!$F$10:$AB$209,16,0),IF($AE647=$AE646,(IF(BC646&gt;=1,BC646-COUNTIFS($AE646:$AE646,$AC647,AP646:AP646,$AI$1),0)),0)),0)</f>
        <v>0</v>
      </c>
      <c r="BD647" s="1">
        <f>IFERROR(IF($AE647&gt;$AE646,VLOOKUP($AC647+AQ$1,STOCK!$F$10:$AB$209,16,0),IF($AE647=$AE646,(IF(BD646&gt;=1,BD646-COUNTIFS($AE646:$AE646,$AC647,AQ646:AQ646,$AI$1),0)),0)),0)</f>
        <v>0</v>
      </c>
      <c r="BE647" s="1">
        <f>IFERROR(IF($AE647&gt;$AE646,VLOOKUP($AC647+AR$1,STOCK!$F$10:$AB$209,16,0),IF($AE647=$AE646,(IF(BE646&gt;=1,BE646-COUNTIFS($AE646:$AE646,$AC647,AR646:AR646,$AI$1),0)),0)),0)</f>
        <v>0</v>
      </c>
      <c r="BF647" s="1">
        <f>IFERROR(IF($AE647&gt;$AE646,VLOOKUP($AC647+AS$1,STOCK!$F$10:$AB$209,16,0),IF($AE647=$AE646,(IF(BF646&gt;=1,BF646-COUNTIFS($AE646:$AE646,$AC647,AS646:AS646,$AI$1),0)),0)),0)</f>
        <v>0</v>
      </c>
      <c r="BG647" s="1">
        <f>IFERROR(IF($AE647&gt;$AE646,VLOOKUP($AC647+AT$1,STOCK!$F$10:$AB$209,16,0),IF($AE647=$AE646,(IF(BG646&gt;=1,BG646-COUNTIFS($AE646:$AE646,$AC647,AT646:AT646,$AI$1),0)),0)),0)</f>
        <v>0</v>
      </c>
      <c r="BH647" s="1">
        <f>IFERROR(IF($AE647&gt;$AE646,VLOOKUP($AC647+AU$1,STOCK!$F$10:$AB$209,16,0),IF($AE647=$AE646,(IF(BH646&gt;=1,BH646-COUNTIFS($AE646:$AE646,$AC647,AU646:AU646,$AI$1),0)),0)),0)</f>
        <v>0</v>
      </c>
      <c r="BI647" s="1">
        <f>IFERROR(IF($AE647&gt;$AE646,VLOOKUP($AC647+AV$1,STOCK!$F$10:$AB$209,16,0),IF($AE647=$AE646,(IF(BI646&gt;=1,BI646-COUNTIFS($AE646:$AE646,$AC647,AV646:AV646,$AI$1),0)),0)),0)</f>
        <v>0</v>
      </c>
      <c r="BJ647" s="1">
        <f>IFERROR(IF($AE647&gt;$AE646,VLOOKUP($AC647+AW$1,STOCK!$F$10:$AB$209,16,0),IF($AE647=$AE646,(IF(BJ646&gt;=1,BJ646-COUNTIFS($AE646:$AE646,$AC647,AW646:AW646,$AI$1),0)),0)),0)</f>
        <v>0</v>
      </c>
      <c r="BK647" s="1">
        <f>IFERROR(IF($AE647&gt;$AE646,VLOOKUP($AC647+AX$1,STOCK!$F$10:$AB$209,16,0),IF($AE647=$AE646,(IF(BK646&gt;=1,BK646-COUNTIFS($AE646:$AE646,$AC647,AX646:AX646,$AI$1),0)),0)),0)</f>
        <v>0</v>
      </c>
      <c r="BL647" s="1">
        <f>IFERROR(IF($AE647&gt;$AE646,VLOOKUP($AC647+AL$1,STOCK!$F$10:$AB$209,17,0),IF($AE647=$AE646,(IF(BL646&gt;=1,BL646-COUNTIFS($AE646:$AE646,$AC647,AL646:AL646,$AI$2),0)),0)),0)</f>
        <v>0</v>
      </c>
      <c r="BM647" s="1">
        <f>IFERROR(IF($AE647&gt;$AE646,VLOOKUP($AC647+AM$1,STOCK!$F$10:$AB$209,17,0),IF($AE647=$AE646,(IF(BM646&gt;=1,BM646-COUNTIFS($AE646:$AE646,$AC647,AM646:AM646,$AI$2),0)),0)),0)</f>
        <v>0</v>
      </c>
      <c r="BN647" s="1">
        <f>IFERROR(IF($AE647&gt;$AE646,VLOOKUP($AC647+AN$1,STOCK!$F$10:$AB$209,17,0),IF($AE647=$AE646,(IF(BN646&gt;=1,BN646-COUNTIFS($AE646:$AE646,$AC647,AN646:AN646,$AI$2),0)),0)),0)</f>
        <v>0</v>
      </c>
      <c r="BO647" s="1">
        <f>IFERROR(IF($AE647&gt;$AE646,VLOOKUP($AC647+AO$1,STOCK!$F$10:$AB$209,17,0),IF($AE647=$AE646,(IF(BO646&gt;=1,BO646-COUNTIFS($AE646:$AE646,$AC647,AO646:AO646,$AI$2),0)),0)),0)</f>
        <v>0</v>
      </c>
      <c r="BP647" s="1">
        <f>IFERROR(IF($AE647&gt;$AE646,VLOOKUP($AC647+AP$1,STOCK!$F$10:$AB$209,17,0),IF($AE647=$AE646,(IF(BP646&gt;=1,BP646-COUNTIFS($AE646:$AE646,$AC647,AP646:AP646,$AI$2),0)),0)),0)</f>
        <v>0</v>
      </c>
      <c r="BQ647" s="1">
        <f>IFERROR(IF($AE647&gt;$AE646,VLOOKUP($AC647+AQ$1,STOCK!$F$10:$AB$209,17,0),IF($AE647=$AE646,(IF(BQ646&gt;=1,BQ646-COUNTIFS($AE646:$AE646,$AC647,AQ646:AQ646,$AI$2),0)),0)),0)</f>
        <v>0</v>
      </c>
      <c r="BR647" s="1">
        <f>IFERROR(IF($AE647&gt;$AE646,VLOOKUP($AC647+AR$1,STOCK!$F$10:$AB$209,17,0),IF($AE647=$AE646,(IF(BR646&gt;=1,BR646-COUNTIFS($AE646:$AE646,$AC647,AR646:AR646,$AI$2),0)),0)),0)</f>
        <v>0</v>
      </c>
      <c r="BS647" s="1">
        <f>IFERROR(IF($AE647&gt;$AE646,VLOOKUP($AC647+AS$1,STOCK!$F$10:$AB$209,17,0),IF($AE647=$AE646,(IF(BS646&gt;=1,BS646-COUNTIFS($AE646:$AE646,$AC647,AS646:AS646,$AI$2),0)),0)),0)</f>
        <v>0</v>
      </c>
      <c r="BT647" s="1">
        <f>IFERROR(IF($AE647&gt;$AE646,VLOOKUP($AC647+AT$1,STOCK!$F$10:$AB$209,17,0),IF($AE647=$AE646,(IF(BT646&gt;=1,BT646-COUNTIFS($AE646:$AE646,$AC647,AT646:AT646,$AI$2),0)),0)),0)</f>
        <v>0</v>
      </c>
      <c r="BU647" s="1">
        <f>IFERROR(IF($AE647&gt;$AE646,VLOOKUP($AC647+AU$1,STOCK!$F$10:$AB$209,17,0),IF($AE647=$AE646,(IF(BU646&gt;=1,BU646-COUNTIFS($AE646:$AE646,$AC647,AU646:AU646,$AI$2),0)),0)),0)</f>
        <v>0</v>
      </c>
      <c r="BV647" s="1">
        <f>IFERROR(IF($AE647&gt;$AE646,VLOOKUP($AC647+AV$1,STOCK!$F$10:$AB$209,17,0),IF($AE647=$AE646,(IF(BV646&gt;=1,BV646-COUNTIFS($AE646:$AE646,$AC647,AV646:AV646,$AI$2),0)),0)),0)</f>
        <v>0</v>
      </c>
      <c r="BW647" s="1">
        <f>IFERROR(IF($AE647&gt;$AE646,VLOOKUP($AC647+AW$1,STOCK!$F$10:$AB$209,17,0),IF($AE647=$AE646,(IF(BW646&gt;=1,BW646-COUNTIFS($AE646:$AE646,$AC647,AW646:AW646,$AI$2),0)),0)),0)</f>
        <v>0</v>
      </c>
      <c r="BX647" s="1">
        <f>IFERROR(IF($AE647&gt;$AE646,VLOOKUP($AC647+AX$1,STOCK!$F$10:$AB$209,17,0),IF($AE647=$AE646,(IF(BX646&gt;=1,BX646-COUNTIFS($AE646:$AE646,$AC647,AX646:AX646,$AI$2),0)),0)),0)</f>
        <v>0</v>
      </c>
    </row>
    <row r="648" spans="29:76" x14ac:dyDescent="0.25">
      <c r="AC648" s="1">
        <f t="shared" si="155"/>
        <v>0</v>
      </c>
      <c r="AD648" s="1">
        <f>IFERROR(IF(LEN(AK648)&gt;=1,VLOOKUP(HLOOKUP(AK648,PROFILE!$K$5:$V$8,4,0),PROFILE!$F$1:$G$3,2,0),0),0)</f>
        <v>0</v>
      </c>
      <c r="AE648" s="1">
        <f t="shared" si="156"/>
        <v>0</v>
      </c>
      <c r="AF648" s="1">
        <v>635</v>
      </c>
      <c r="AI648" s="1" t="str">
        <f>IFERROR(IF($AH648&gt;=1,VLOOKUP($AG648,STUDENT!$O$8:$Z$1507,3,0),""),"")</f>
        <v/>
      </c>
      <c r="AJ648" s="1" t="str">
        <f>IFERROR(IF($AH648&gt;=1,VLOOKUP($AG648,STUDENT!$O$8:$Z$1507,4,0),""),"")</f>
        <v/>
      </c>
      <c r="AK648" s="1" t="str">
        <f>IFERROR(IF($AH648&gt;=1,VLOOKUP($AG648,STUDENT!$O$8:$Z$1507,6,0),""),"")</f>
        <v/>
      </c>
      <c r="AL648" s="1" t="str">
        <f t="shared" si="157"/>
        <v/>
      </c>
      <c r="AM648" s="1" t="str">
        <f t="shared" si="158"/>
        <v/>
      </c>
      <c r="AN648" s="1" t="str">
        <f t="shared" si="159"/>
        <v/>
      </c>
      <c r="AO648" s="1" t="str">
        <f t="shared" si="160"/>
        <v/>
      </c>
      <c r="AP648" s="1" t="str">
        <f t="shared" si="161"/>
        <v/>
      </c>
      <c r="AQ648" s="1" t="str">
        <f t="shared" si="162"/>
        <v/>
      </c>
      <c r="AR648" s="1" t="str">
        <f t="shared" si="163"/>
        <v/>
      </c>
      <c r="AS648" s="1" t="str">
        <f t="shared" si="164"/>
        <v/>
      </c>
      <c r="AT648" s="1" t="str">
        <f t="shared" si="165"/>
        <v/>
      </c>
      <c r="AU648" s="1" t="str">
        <f t="shared" si="166"/>
        <v/>
      </c>
      <c r="AV648" s="1" t="str">
        <f t="shared" si="167"/>
        <v/>
      </c>
      <c r="AW648" s="1" t="str">
        <f t="shared" si="168"/>
        <v/>
      </c>
      <c r="AX648" s="1" t="str">
        <f t="shared" si="169"/>
        <v/>
      </c>
      <c r="AY648" s="1">
        <f>IFERROR(IF($AE648&gt;$AE647,VLOOKUP($AC648+AL$1,STOCK!$F$10:$AB$209,16,0),IF($AE648=$AE647,(IF(AY647&gt;=1,AY647-COUNTIFS($AE647:$AE647,$AC648,AL647:AL647,$AI$1),0)),0)),0)</f>
        <v>0</v>
      </c>
      <c r="AZ648" s="1">
        <f>IFERROR(IF($AE648&gt;$AE647,VLOOKUP($AC648+AM$1,STOCK!$F$10:$AB$209,16,0),IF($AE648=$AE647,(IF(AZ647&gt;=1,AZ647-COUNTIFS($AE647:$AE647,$AC648,AM647:AM647,$AI$1),0)),0)),0)</f>
        <v>0</v>
      </c>
      <c r="BA648" s="1">
        <f>IFERROR(IF($AE648&gt;$AE647,VLOOKUP($AC648+AN$1,STOCK!$F$10:$AB$209,16,0),IF($AE648=$AE647,(IF(BA647&gt;=1,BA647-COUNTIFS($AE647:$AE647,$AC648,AN647:AN647,$AI$1),0)),0)),0)</f>
        <v>0</v>
      </c>
      <c r="BB648" s="1">
        <f>IFERROR(IF($AE648&gt;$AE647,VLOOKUP($AC648+AO$1,STOCK!$F$10:$AB$209,16,0),IF($AE648=$AE647,(IF(BB647&gt;=1,BB647-COUNTIFS($AE647:$AE647,$AC648,AO647:AO647,$AI$1),0)),0)),0)</f>
        <v>0</v>
      </c>
      <c r="BC648" s="1">
        <f>IFERROR(IF($AE648&gt;$AE647,VLOOKUP($AC648+AP$1,STOCK!$F$10:$AB$209,16,0),IF($AE648=$AE647,(IF(BC647&gt;=1,BC647-COUNTIFS($AE647:$AE647,$AC648,AP647:AP647,$AI$1),0)),0)),0)</f>
        <v>0</v>
      </c>
      <c r="BD648" s="1">
        <f>IFERROR(IF($AE648&gt;$AE647,VLOOKUP($AC648+AQ$1,STOCK!$F$10:$AB$209,16,0),IF($AE648=$AE647,(IF(BD647&gt;=1,BD647-COUNTIFS($AE647:$AE647,$AC648,AQ647:AQ647,$AI$1),0)),0)),0)</f>
        <v>0</v>
      </c>
      <c r="BE648" s="1">
        <f>IFERROR(IF($AE648&gt;$AE647,VLOOKUP($AC648+AR$1,STOCK!$F$10:$AB$209,16,0),IF($AE648=$AE647,(IF(BE647&gt;=1,BE647-COUNTIFS($AE647:$AE647,$AC648,AR647:AR647,$AI$1),0)),0)),0)</f>
        <v>0</v>
      </c>
      <c r="BF648" s="1">
        <f>IFERROR(IF($AE648&gt;$AE647,VLOOKUP($AC648+AS$1,STOCK!$F$10:$AB$209,16,0),IF($AE648=$AE647,(IF(BF647&gt;=1,BF647-COUNTIFS($AE647:$AE647,$AC648,AS647:AS647,$AI$1),0)),0)),0)</f>
        <v>0</v>
      </c>
      <c r="BG648" s="1">
        <f>IFERROR(IF($AE648&gt;$AE647,VLOOKUP($AC648+AT$1,STOCK!$F$10:$AB$209,16,0),IF($AE648=$AE647,(IF(BG647&gt;=1,BG647-COUNTIFS($AE647:$AE647,$AC648,AT647:AT647,$AI$1),0)),0)),0)</f>
        <v>0</v>
      </c>
      <c r="BH648" s="1">
        <f>IFERROR(IF($AE648&gt;$AE647,VLOOKUP($AC648+AU$1,STOCK!$F$10:$AB$209,16,0),IF($AE648=$AE647,(IF(BH647&gt;=1,BH647-COUNTIFS($AE647:$AE647,$AC648,AU647:AU647,$AI$1),0)),0)),0)</f>
        <v>0</v>
      </c>
      <c r="BI648" s="1">
        <f>IFERROR(IF($AE648&gt;$AE647,VLOOKUP($AC648+AV$1,STOCK!$F$10:$AB$209,16,0),IF($AE648=$AE647,(IF(BI647&gt;=1,BI647-COUNTIFS($AE647:$AE647,$AC648,AV647:AV647,$AI$1),0)),0)),0)</f>
        <v>0</v>
      </c>
      <c r="BJ648" s="1">
        <f>IFERROR(IF($AE648&gt;$AE647,VLOOKUP($AC648+AW$1,STOCK!$F$10:$AB$209,16,0),IF($AE648=$AE647,(IF(BJ647&gt;=1,BJ647-COUNTIFS($AE647:$AE647,$AC648,AW647:AW647,$AI$1),0)),0)),0)</f>
        <v>0</v>
      </c>
      <c r="BK648" s="1">
        <f>IFERROR(IF($AE648&gt;$AE647,VLOOKUP($AC648+AX$1,STOCK!$F$10:$AB$209,16,0),IF($AE648=$AE647,(IF(BK647&gt;=1,BK647-COUNTIFS($AE647:$AE647,$AC648,AX647:AX647,$AI$1),0)),0)),0)</f>
        <v>0</v>
      </c>
      <c r="BL648" s="1">
        <f>IFERROR(IF($AE648&gt;$AE647,VLOOKUP($AC648+AL$1,STOCK!$F$10:$AB$209,17,0),IF($AE648=$AE647,(IF(BL647&gt;=1,BL647-COUNTIFS($AE647:$AE647,$AC648,AL647:AL647,$AI$2),0)),0)),0)</f>
        <v>0</v>
      </c>
      <c r="BM648" s="1">
        <f>IFERROR(IF($AE648&gt;$AE647,VLOOKUP($AC648+AM$1,STOCK!$F$10:$AB$209,17,0),IF($AE648=$AE647,(IF(BM647&gt;=1,BM647-COUNTIFS($AE647:$AE647,$AC648,AM647:AM647,$AI$2),0)),0)),0)</f>
        <v>0</v>
      </c>
      <c r="BN648" s="1">
        <f>IFERROR(IF($AE648&gt;$AE647,VLOOKUP($AC648+AN$1,STOCK!$F$10:$AB$209,17,0),IF($AE648=$AE647,(IF(BN647&gt;=1,BN647-COUNTIFS($AE647:$AE647,$AC648,AN647:AN647,$AI$2),0)),0)),0)</f>
        <v>0</v>
      </c>
      <c r="BO648" s="1">
        <f>IFERROR(IF($AE648&gt;$AE647,VLOOKUP($AC648+AO$1,STOCK!$F$10:$AB$209,17,0),IF($AE648=$AE647,(IF(BO647&gt;=1,BO647-COUNTIFS($AE647:$AE647,$AC648,AO647:AO647,$AI$2),0)),0)),0)</f>
        <v>0</v>
      </c>
      <c r="BP648" s="1">
        <f>IFERROR(IF($AE648&gt;$AE647,VLOOKUP($AC648+AP$1,STOCK!$F$10:$AB$209,17,0),IF($AE648=$AE647,(IF(BP647&gt;=1,BP647-COUNTIFS($AE647:$AE647,$AC648,AP647:AP647,$AI$2),0)),0)),0)</f>
        <v>0</v>
      </c>
      <c r="BQ648" s="1">
        <f>IFERROR(IF($AE648&gt;$AE647,VLOOKUP($AC648+AQ$1,STOCK!$F$10:$AB$209,17,0),IF($AE648=$AE647,(IF(BQ647&gt;=1,BQ647-COUNTIFS($AE647:$AE647,$AC648,AQ647:AQ647,$AI$2),0)),0)),0)</f>
        <v>0</v>
      </c>
      <c r="BR648" s="1">
        <f>IFERROR(IF($AE648&gt;$AE647,VLOOKUP($AC648+AR$1,STOCK!$F$10:$AB$209,17,0),IF($AE648=$AE647,(IF(BR647&gt;=1,BR647-COUNTIFS($AE647:$AE647,$AC648,AR647:AR647,$AI$2),0)),0)),0)</f>
        <v>0</v>
      </c>
      <c r="BS648" s="1">
        <f>IFERROR(IF($AE648&gt;$AE647,VLOOKUP($AC648+AS$1,STOCK!$F$10:$AB$209,17,0),IF($AE648=$AE647,(IF(BS647&gt;=1,BS647-COUNTIFS($AE647:$AE647,$AC648,AS647:AS647,$AI$2),0)),0)),0)</f>
        <v>0</v>
      </c>
      <c r="BT648" s="1">
        <f>IFERROR(IF($AE648&gt;$AE647,VLOOKUP($AC648+AT$1,STOCK!$F$10:$AB$209,17,0),IF($AE648=$AE647,(IF(BT647&gt;=1,BT647-COUNTIFS($AE647:$AE647,$AC648,AT647:AT647,$AI$2),0)),0)),0)</f>
        <v>0</v>
      </c>
      <c r="BU648" s="1">
        <f>IFERROR(IF($AE648&gt;$AE647,VLOOKUP($AC648+AU$1,STOCK!$F$10:$AB$209,17,0),IF($AE648=$AE647,(IF(BU647&gt;=1,BU647-COUNTIFS($AE647:$AE647,$AC648,AU647:AU647,$AI$2),0)),0)),0)</f>
        <v>0</v>
      </c>
      <c r="BV648" s="1">
        <f>IFERROR(IF($AE648&gt;$AE647,VLOOKUP($AC648+AV$1,STOCK!$F$10:$AB$209,17,0),IF($AE648=$AE647,(IF(BV647&gt;=1,BV647-COUNTIFS($AE647:$AE647,$AC648,AV647:AV647,$AI$2),0)),0)),0)</f>
        <v>0</v>
      </c>
      <c r="BW648" s="1">
        <f>IFERROR(IF($AE648&gt;$AE647,VLOOKUP($AC648+AW$1,STOCK!$F$10:$AB$209,17,0),IF($AE648=$AE647,(IF(BW647&gt;=1,BW647-COUNTIFS($AE647:$AE647,$AC648,AW647:AW647,$AI$2),0)),0)),0)</f>
        <v>0</v>
      </c>
      <c r="BX648" s="1">
        <f>IFERROR(IF($AE648&gt;$AE647,VLOOKUP($AC648+AX$1,STOCK!$F$10:$AB$209,17,0),IF($AE648=$AE647,(IF(BX647&gt;=1,BX647-COUNTIFS($AE647:$AE647,$AC648,AX647:AX647,$AI$2),0)),0)),0)</f>
        <v>0</v>
      </c>
    </row>
    <row r="649" spans="29:76" x14ac:dyDescent="0.25">
      <c r="AC649" s="1">
        <f t="shared" si="155"/>
        <v>0</v>
      </c>
      <c r="AD649" s="1">
        <f>IFERROR(IF(LEN(AK649)&gt;=1,VLOOKUP(HLOOKUP(AK649,PROFILE!$K$5:$V$8,4,0),PROFILE!$F$1:$G$3,2,0),0),0)</f>
        <v>0</v>
      </c>
      <c r="AE649" s="1">
        <f t="shared" si="156"/>
        <v>0</v>
      </c>
      <c r="AF649" s="1">
        <v>636</v>
      </c>
      <c r="AI649" s="1" t="str">
        <f>IFERROR(IF($AH649&gt;=1,VLOOKUP($AG649,STUDENT!$O$8:$Z$1507,3,0),""),"")</f>
        <v/>
      </c>
      <c r="AJ649" s="1" t="str">
        <f>IFERROR(IF($AH649&gt;=1,VLOOKUP($AG649,STUDENT!$O$8:$Z$1507,4,0),""),"")</f>
        <v/>
      </c>
      <c r="AK649" s="1" t="str">
        <f>IFERROR(IF($AH649&gt;=1,VLOOKUP($AG649,STUDENT!$O$8:$Z$1507,6,0),""),"")</f>
        <v/>
      </c>
      <c r="AL649" s="1" t="str">
        <f t="shared" si="157"/>
        <v/>
      </c>
      <c r="AM649" s="1" t="str">
        <f t="shared" si="158"/>
        <v/>
      </c>
      <c r="AN649" s="1" t="str">
        <f t="shared" si="159"/>
        <v/>
      </c>
      <c r="AO649" s="1" t="str">
        <f t="shared" si="160"/>
        <v/>
      </c>
      <c r="AP649" s="1" t="str">
        <f t="shared" si="161"/>
        <v/>
      </c>
      <c r="AQ649" s="1" t="str">
        <f t="shared" si="162"/>
        <v/>
      </c>
      <c r="AR649" s="1" t="str">
        <f t="shared" si="163"/>
        <v/>
      </c>
      <c r="AS649" s="1" t="str">
        <f t="shared" si="164"/>
        <v/>
      </c>
      <c r="AT649" s="1" t="str">
        <f t="shared" si="165"/>
        <v/>
      </c>
      <c r="AU649" s="1" t="str">
        <f t="shared" si="166"/>
        <v/>
      </c>
      <c r="AV649" s="1" t="str">
        <f t="shared" si="167"/>
        <v/>
      </c>
      <c r="AW649" s="1" t="str">
        <f t="shared" si="168"/>
        <v/>
      </c>
      <c r="AX649" s="1" t="str">
        <f t="shared" si="169"/>
        <v/>
      </c>
      <c r="AY649" s="1">
        <f>IFERROR(IF($AE649&gt;$AE648,VLOOKUP($AC649+AL$1,STOCK!$F$10:$AB$209,16,0),IF($AE649=$AE648,(IF(AY648&gt;=1,AY648-COUNTIFS($AE648:$AE648,$AC649,AL648:AL648,$AI$1),0)),0)),0)</f>
        <v>0</v>
      </c>
      <c r="AZ649" s="1">
        <f>IFERROR(IF($AE649&gt;$AE648,VLOOKUP($AC649+AM$1,STOCK!$F$10:$AB$209,16,0),IF($AE649=$AE648,(IF(AZ648&gt;=1,AZ648-COUNTIFS($AE648:$AE648,$AC649,AM648:AM648,$AI$1),0)),0)),0)</f>
        <v>0</v>
      </c>
      <c r="BA649" s="1">
        <f>IFERROR(IF($AE649&gt;$AE648,VLOOKUP($AC649+AN$1,STOCK!$F$10:$AB$209,16,0),IF($AE649=$AE648,(IF(BA648&gt;=1,BA648-COUNTIFS($AE648:$AE648,$AC649,AN648:AN648,$AI$1),0)),0)),0)</f>
        <v>0</v>
      </c>
      <c r="BB649" s="1">
        <f>IFERROR(IF($AE649&gt;$AE648,VLOOKUP($AC649+AO$1,STOCK!$F$10:$AB$209,16,0),IF($AE649=$AE648,(IF(BB648&gt;=1,BB648-COUNTIFS($AE648:$AE648,$AC649,AO648:AO648,$AI$1),0)),0)),0)</f>
        <v>0</v>
      </c>
      <c r="BC649" s="1">
        <f>IFERROR(IF($AE649&gt;$AE648,VLOOKUP($AC649+AP$1,STOCK!$F$10:$AB$209,16,0),IF($AE649=$AE648,(IF(BC648&gt;=1,BC648-COUNTIFS($AE648:$AE648,$AC649,AP648:AP648,$AI$1),0)),0)),0)</f>
        <v>0</v>
      </c>
      <c r="BD649" s="1">
        <f>IFERROR(IF($AE649&gt;$AE648,VLOOKUP($AC649+AQ$1,STOCK!$F$10:$AB$209,16,0),IF($AE649=$AE648,(IF(BD648&gt;=1,BD648-COUNTIFS($AE648:$AE648,$AC649,AQ648:AQ648,$AI$1),0)),0)),0)</f>
        <v>0</v>
      </c>
      <c r="BE649" s="1">
        <f>IFERROR(IF($AE649&gt;$AE648,VLOOKUP($AC649+AR$1,STOCK!$F$10:$AB$209,16,0),IF($AE649=$AE648,(IF(BE648&gt;=1,BE648-COUNTIFS($AE648:$AE648,$AC649,AR648:AR648,$AI$1),0)),0)),0)</f>
        <v>0</v>
      </c>
      <c r="BF649" s="1">
        <f>IFERROR(IF($AE649&gt;$AE648,VLOOKUP($AC649+AS$1,STOCK!$F$10:$AB$209,16,0),IF($AE649=$AE648,(IF(BF648&gt;=1,BF648-COUNTIFS($AE648:$AE648,$AC649,AS648:AS648,$AI$1),0)),0)),0)</f>
        <v>0</v>
      </c>
      <c r="BG649" s="1">
        <f>IFERROR(IF($AE649&gt;$AE648,VLOOKUP($AC649+AT$1,STOCK!$F$10:$AB$209,16,0),IF($AE649=$AE648,(IF(BG648&gt;=1,BG648-COUNTIFS($AE648:$AE648,$AC649,AT648:AT648,$AI$1),0)),0)),0)</f>
        <v>0</v>
      </c>
      <c r="BH649" s="1">
        <f>IFERROR(IF($AE649&gt;$AE648,VLOOKUP($AC649+AU$1,STOCK!$F$10:$AB$209,16,0),IF($AE649=$AE648,(IF(BH648&gt;=1,BH648-COUNTIFS($AE648:$AE648,$AC649,AU648:AU648,$AI$1),0)),0)),0)</f>
        <v>0</v>
      </c>
      <c r="BI649" s="1">
        <f>IFERROR(IF($AE649&gt;$AE648,VLOOKUP($AC649+AV$1,STOCK!$F$10:$AB$209,16,0),IF($AE649=$AE648,(IF(BI648&gt;=1,BI648-COUNTIFS($AE648:$AE648,$AC649,AV648:AV648,$AI$1),0)),0)),0)</f>
        <v>0</v>
      </c>
      <c r="BJ649" s="1">
        <f>IFERROR(IF($AE649&gt;$AE648,VLOOKUP($AC649+AW$1,STOCK!$F$10:$AB$209,16,0),IF($AE649=$AE648,(IF(BJ648&gt;=1,BJ648-COUNTIFS($AE648:$AE648,$AC649,AW648:AW648,$AI$1),0)),0)),0)</f>
        <v>0</v>
      </c>
      <c r="BK649" s="1">
        <f>IFERROR(IF($AE649&gt;$AE648,VLOOKUP($AC649+AX$1,STOCK!$F$10:$AB$209,16,0),IF($AE649=$AE648,(IF(BK648&gt;=1,BK648-COUNTIFS($AE648:$AE648,$AC649,AX648:AX648,$AI$1),0)),0)),0)</f>
        <v>0</v>
      </c>
      <c r="BL649" s="1">
        <f>IFERROR(IF($AE649&gt;$AE648,VLOOKUP($AC649+AL$1,STOCK!$F$10:$AB$209,17,0),IF($AE649=$AE648,(IF(BL648&gt;=1,BL648-COUNTIFS($AE648:$AE648,$AC649,AL648:AL648,$AI$2),0)),0)),0)</f>
        <v>0</v>
      </c>
      <c r="BM649" s="1">
        <f>IFERROR(IF($AE649&gt;$AE648,VLOOKUP($AC649+AM$1,STOCK!$F$10:$AB$209,17,0),IF($AE649=$AE648,(IF(BM648&gt;=1,BM648-COUNTIFS($AE648:$AE648,$AC649,AM648:AM648,$AI$2),0)),0)),0)</f>
        <v>0</v>
      </c>
      <c r="BN649" s="1">
        <f>IFERROR(IF($AE649&gt;$AE648,VLOOKUP($AC649+AN$1,STOCK!$F$10:$AB$209,17,0),IF($AE649=$AE648,(IF(BN648&gt;=1,BN648-COUNTIFS($AE648:$AE648,$AC649,AN648:AN648,$AI$2),0)),0)),0)</f>
        <v>0</v>
      </c>
      <c r="BO649" s="1">
        <f>IFERROR(IF($AE649&gt;$AE648,VLOOKUP($AC649+AO$1,STOCK!$F$10:$AB$209,17,0),IF($AE649=$AE648,(IF(BO648&gt;=1,BO648-COUNTIFS($AE648:$AE648,$AC649,AO648:AO648,$AI$2),0)),0)),0)</f>
        <v>0</v>
      </c>
      <c r="BP649" s="1">
        <f>IFERROR(IF($AE649&gt;$AE648,VLOOKUP($AC649+AP$1,STOCK!$F$10:$AB$209,17,0),IF($AE649=$AE648,(IF(BP648&gt;=1,BP648-COUNTIFS($AE648:$AE648,$AC649,AP648:AP648,$AI$2),0)),0)),0)</f>
        <v>0</v>
      </c>
      <c r="BQ649" s="1">
        <f>IFERROR(IF($AE649&gt;$AE648,VLOOKUP($AC649+AQ$1,STOCK!$F$10:$AB$209,17,0),IF($AE649=$AE648,(IF(BQ648&gt;=1,BQ648-COUNTIFS($AE648:$AE648,$AC649,AQ648:AQ648,$AI$2),0)),0)),0)</f>
        <v>0</v>
      </c>
      <c r="BR649" s="1">
        <f>IFERROR(IF($AE649&gt;$AE648,VLOOKUP($AC649+AR$1,STOCK!$F$10:$AB$209,17,0),IF($AE649=$AE648,(IF(BR648&gt;=1,BR648-COUNTIFS($AE648:$AE648,$AC649,AR648:AR648,$AI$2),0)),0)),0)</f>
        <v>0</v>
      </c>
      <c r="BS649" s="1">
        <f>IFERROR(IF($AE649&gt;$AE648,VLOOKUP($AC649+AS$1,STOCK!$F$10:$AB$209,17,0),IF($AE649=$AE648,(IF(BS648&gt;=1,BS648-COUNTIFS($AE648:$AE648,$AC649,AS648:AS648,$AI$2),0)),0)),0)</f>
        <v>0</v>
      </c>
      <c r="BT649" s="1">
        <f>IFERROR(IF($AE649&gt;$AE648,VLOOKUP($AC649+AT$1,STOCK!$F$10:$AB$209,17,0),IF($AE649=$AE648,(IF(BT648&gt;=1,BT648-COUNTIFS($AE648:$AE648,$AC649,AT648:AT648,$AI$2),0)),0)),0)</f>
        <v>0</v>
      </c>
      <c r="BU649" s="1">
        <f>IFERROR(IF($AE649&gt;$AE648,VLOOKUP($AC649+AU$1,STOCK!$F$10:$AB$209,17,0),IF($AE649=$AE648,(IF(BU648&gt;=1,BU648-COUNTIFS($AE648:$AE648,$AC649,AU648:AU648,$AI$2),0)),0)),0)</f>
        <v>0</v>
      </c>
      <c r="BV649" s="1">
        <f>IFERROR(IF($AE649&gt;$AE648,VLOOKUP($AC649+AV$1,STOCK!$F$10:$AB$209,17,0),IF($AE649=$AE648,(IF(BV648&gt;=1,BV648-COUNTIFS($AE648:$AE648,$AC649,AV648:AV648,$AI$2),0)),0)),0)</f>
        <v>0</v>
      </c>
      <c r="BW649" s="1">
        <f>IFERROR(IF($AE649&gt;$AE648,VLOOKUP($AC649+AW$1,STOCK!$F$10:$AB$209,17,0),IF($AE649=$AE648,(IF(BW648&gt;=1,BW648-COUNTIFS($AE648:$AE648,$AC649,AW648:AW648,$AI$2),0)),0)),0)</f>
        <v>0</v>
      </c>
      <c r="BX649" s="1">
        <f>IFERROR(IF($AE649&gt;$AE648,VLOOKUP($AC649+AX$1,STOCK!$F$10:$AB$209,17,0),IF($AE649=$AE648,(IF(BX648&gt;=1,BX648-COUNTIFS($AE648:$AE648,$AC649,AX648:AX648,$AI$2),0)),0)),0)</f>
        <v>0</v>
      </c>
    </row>
    <row r="650" spans="29:76" x14ac:dyDescent="0.25">
      <c r="AC650" s="1">
        <f t="shared" si="155"/>
        <v>0</v>
      </c>
      <c r="AD650" s="1">
        <f>IFERROR(IF(LEN(AK650)&gt;=1,VLOOKUP(HLOOKUP(AK650,PROFILE!$K$5:$V$8,4,0),PROFILE!$F$1:$G$3,2,0),0),0)</f>
        <v>0</v>
      </c>
      <c r="AE650" s="1">
        <f t="shared" si="156"/>
        <v>0</v>
      </c>
      <c r="AF650" s="1">
        <v>637</v>
      </c>
      <c r="AI650" s="1" t="str">
        <f>IFERROR(IF($AH650&gt;=1,VLOOKUP($AG650,STUDENT!$O$8:$Z$1507,3,0),""),"")</f>
        <v/>
      </c>
      <c r="AJ650" s="1" t="str">
        <f>IFERROR(IF($AH650&gt;=1,VLOOKUP($AG650,STUDENT!$O$8:$Z$1507,4,0),""),"")</f>
        <v/>
      </c>
      <c r="AK650" s="1" t="str">
        <f>IFERROR(IF($AH650&gt;=1,VLOOKUP($AG650,STUDENT!$O$8:$Z$1507,6,0),""),"")</f>
        <v/>
      </c>
      <c r="AL650" s="1" t="str">
        <f t="shared" si="157"/>
        <v/>
      </c>
      <c r="AM650" s="1" t="str">
        <f t="shared" si="158"/>
        <v/>
      </c>
      <c r="AN650" s="1" t="str">
        <f t="shared" si="159"/>
        <v/>
      </c>
      <c r="AO650" s="1" t="str">
        <f t="shared" si="160"/>
        <v/>
      </c>
      <c r="AP650" s="1" t="str">
        <f t="shared" si="161"/>
        <v/>
      </c>
      <c r="AQ650" s="1" t="str">
        <f t="shared" si="162"/>
        <v/>
      </c>
      <c r="AR650" s="1" t="str">
        <f t="shared" si="163"/>
        <v/>
      </c>
      <c r="AS650" s="1" t="str">
        <f t="shared" si="164"/>
        <v/>
      </c>
      <c r="AT650" s="1" t="str">
        <f t="shared" si="165"/>
        <v/>
      </c>
      <c r="AU650" s="1" t="str">
        <f t="shared" si="166"/>
        <v/>
      </c>
      <c r="AV650" s="1" t="str">
        <f t="shared" si="167"/>
        <v/>
      </c>
      <c r="AW650" s="1" t="str">
        <f t="shared" si="168"/>
        <v/>
      </c>
      <c r="AX650" s="1" t="str">
        <f t="shared" si="169"/>
        <v/>
      </c>
      <c r="AY650" s="1">
        <f>IFERROR(IF($AE650&gt;$AE649,VLOOKUP($AC650+AL$1,STOCK!$F$10:$AB$209,16,0),IF($AE650=$AE649,(IF(AY649&gt;=1,AY649-COUNTIFS($AE649:$AE649,$AC650,AL649:AL649,$AI$1),0)),0)),0)</f>
        <v>0</v>
      </c>
      <c r="AZ650" s="1">
        <f>IFERROR(IF($AE650&gt;$AE649,VLOOKUP($AC650+AM$1,STOCK!$F$10:$AB$209,16,0),IF($AE650=$AE649,(IF(AZ649&gt;=1,AZ649-COUNTIFS($AE649:$AE649,$AC650,AM649:AM649,$AI$1),0)),0)),0)</f>
        <v>0</v>
      </c>
      <c r="BA650" s="1">
        <f>IFERROR(IF($AE650&gt;$AE649,VLOOKUP($AC650+AN$1,STOCK!$F$10:$AB$209,16,0),IF($AE650=$AE649,(IF(BA649&gt;=1,BA649-COUNTIFS($AE649:$AE649,$AC650,AN649:AN649,$AI$1),0)),0)),0)</f>
        <v>0</v>
      </c>
      <c r="BB650" s="1">
        <f>IFERROR(IF($AE650&gt;$AE649,VLOOKUP($AC650+AO$1,STOCK!$F$10:$AB$209,16,0),IF($AE650=$AE649,(IF(BB649&gt;=1,BB649-COUNTIFS($AE649:$AE649,$AC650,AO649:AO649,$AI$1),0)),0)),0)</f>
        <v>0</v>
      </c>
      <c r="BC650" s="1">
        <f>IFERROR(IF($AE650&gt;$AE649,VLOOKUP($AC650+AP$1,STOCK!$F$10:$AB$209,16,0),IF($AE650=$AE649,(IF(BC649&gt;=1,BC649-COUNTIFS($AE649:$AE649,$AC650,AP649:AP649,$AI$1),0)),0)),0)</f>
        <v>0</v>
      </c>
      <c r="BD650" s="1">
        <f>IFERROR(IF($AE650&gt;$AE649,VLOOKUP($AC650+AQ$1,STOCK!$F$10:$AB$209,16,0),IF($AE650=$AE649,(IF(BD649&gt;=1,BD649-COUNTIFS($AE649:$AE649,$AC650,AQ649:AQ649,$AI$1),0)),0)),0)</f>
        <v>0</v>
      </c>
      <c r="BE650" s="1">
        <f>IFERROR(IF($AE650&gt;$AE649,VLOOKUP($AC650+AR$1,STOCK!$F$10:$AB$209,16,0),IF($AE650=$AE649,(IF(BE649&gt;=1,BE649-COUNTIFS($AE649:$AE649,$AC650,AR649:AR649,$AI$1),0)),0)),0)</f>
        <v>0</v>
      </c>
      <c r="BF650" s="1">
        <f>IFERROR(IF($AE650&gt;$AE649,VLOOKUP($AC650+AS$1,STOCK!$F$10:$AB$209,16,0),IF($AE650=$AE649,(IF(BF649&gt;=1,BF649-COUNTIFS($AE649:$AE649,$AC650,AS649:AS649,$AI$1),0)),0)),0)</f>
        <v>0</v>
      </c>
      <c r="BG650" s="1">
        <f>IFERROR(IF($AE650&gt;$AE649,VLOOKUP($AC650+AT$1,STOCK!$F$10:$AB$209,16,0),IF($AE650=$AE649,(IF(BG649&gt;=1,BG649-COUNTIFS($AE649:$AE649,$AC650,AT649:AT649,$AI$1),0)),0)),0)</f>
        <v>0</v>
      </c>
      <c r="BH650" s="1">
        <f>IFERROR(IF($AE650&gt;$AE649,VLOOKUP($AC650+AU$1,STOCK!$F$10:$AB$209,16,0),IF($AE650=$AE649,(IF(BH649&gt;=1,BH649-COUNTIFS($AE649:$AE649,$AC650,AU649:AU649,$AI$1),0)),0)),0)</f>
        <v>0</v>
      </c>
      <c r="BI650" s="1">
        <f>IFERROR(IF($AE650&gt;$AE649,VLOOKUP($AC650+AV$1,STOCK!$F$10:$AB$209,16,0),IF($AE650=$AE649,(IF(BI649&gt;=1,BI649-COUNTIFS($AE649:$AE649,$AC650,AV649:AV649,$AI$1),0)),0)),0)</f>
        <v>0</v>
      </c>
      <c r="BJ650" s="1">
        <f>IFERROR(IF($AE650&gt;$AE649,VLOOKUP($AC650+AW$1,STOCK!$F$10:$AB$209,16,0),IF($AE650=$AE649,(IF(BJ649&gt;=1,BJ649-COUNTIFS($AE649:$AE649,$AC650,AW649:AW649,$AI$1),0)),0)),0)</f>
        <v>0</v>
      </c>
      <c r="BK650" s="1">
        <f>IFERROR(IF($AE650&gt;$AE649,VLOOKUP($AC650+AX$1,STOCK!$F$10:$AB$209,16,0),IF($AE650=$AE649,(IF(BK649&gt;=1,BK649-COUNTIFS($AE649:$AE649,$AC650,AX649:AX649,$AI$1),0)),0)),0)</f>
        <v>0</v>
      </c>
      <c r="BL650" s="1">
        <f>IFERROR(IF($AE650&gt;$AE649,VLOOKUP($AC650+AL$1,STOCK!$F$10:$AB$209,17,0),IF($AE650=$AE649,(IF(BL649&gt;=1,BL649-COUNTIFS($AE649:$AE649,$AC650,AL649:AL649,$AI$2),0)),0)),0)</f>
        <v>0</v>
      </c>
      <c r="BM650" s="1">
        <f>IFERROR(IF($AE650&gt;$AE649,VLOOKUP($AC650+AM$1,STOCK!$F$10:$AB$209,17,0),IF($AE650=$AE649,(IF(BM649&gt;=1,BM649-COUNTIFS($AE649:$AE649,$AC650,AM649:AM649,$AI$2),0)),0)),0)</f>
        <v>0</v>
      </c>
      <c r="BN650" s="1">
        <f>IFERROR(IF($AE650&gt;$AE649,VLOOKUP($AC650+AN$1,STOCK!$F$10:$AB$209,17,0),IF($AE650=$AE649,(IF(BN649&gt;=1,BN649-COUNTIFS($AE649:$AE649,$AC650,AN649:AN649,$AI$2),0)),0)),0)</f>
        <v>0</v>
      </c>
      <c r="BO650" s="1">
        <f>IFERROR(IF($AE650&gt;$AE649,VLOOKUP($AC650+AO$1,STOCK!$F$10:$AB$209,17,0),IF($AE650=$AE649,(IF(BO649&gt;=1,BO649-COUNTIFS($AE649:$AE649,$AC650,AO649:AO649,$AI$2),0)),0)),0)</f>
        <v>0</v>
      </c>
      <c r="BP650" s="1">
        <f>IFERROR(IF($AE650&gt;$AE649,VLOOKUP($AC650+AP$1,STOCK!$F$10:$AB$209,17,0),IF($AE650=$AE649,(IF(BP649&gt;=1,BP649-COUNTIFS($AE649:$AE649,$AC650,AP649:AP649,$AI$2),0)),0)),0)</f>
        <v>0</v>
      </c>
      <c r="BQ650" s="1">
        <f>IFERROR(IF($AE650&gt;$AE649,VLOOKUP($AC650+AQ$1,STOCK!$F$10:$AB$209,17,0),IF($AE650=$AE649,(IF(BQ649&gt;=1,BQ649-COUNTIFS($AE649:$AE649,$AC650,AQ649:AQ649,$AI$2),0)),0)),0)</f>
        <v>0</v>
      </c>
      <c r="BR650" s="1">
        <f>IFERROR(IF($AE650&gt;$AE649,VLOOKUP($AC650+AR$1,STOCK!$F$10:$AB$209,17,0),IF($AE650=$AE649,(IF(BR649&gt;=1,BR649-COUNTIFS($AE649:$AE649,$AC650,AR649:AR649,$AI$2),0)),0)),0)</f>
        <v>0</v>
      </c>
      <c r="BS650" s="1">
        <f>IFERROR(IF($AE650&gt;$AE649,VLOOKUP($AC650+AS$1,STOCK!$F$10:$AB$209,17,0),IF($AE650=$AE649,(IF(BS649&gt;=1,BS649-COUNTIFS($AE649:$AE649,$AC650,AS649:AS649,$AI$2),0)),0)),0)</f>
        <v>0</v>
      </c>
      <c r="BT650" s="1">
        <f>IFERROR(IF($AE650&gt;$AE649,VLOOKUP($AC650+AT$1,STOCK!$F$10:$AB$209,17,0),IF($AE650=$AE649,(IF(BT649&gt;=1,BT649-COUNTIFS($AE649:$AE649,$AC650,AT649:AT649,$AI$2),0)),0)),0)</f>
        <v>0</v>
      </c>
      <c r="BU650" s="1">
        <f>IFERROR(IF($AE650&gt;$AE649,VLOOKUP($AC650+AU$1,STOCK!$F$10:$AB$209,17,0),IF($AE650=$AE649,(IF(BU649&gt;=1,BU649-COUNTIFS($AE649:$AE649,$AC650,AU649:AU649,$AI$2),0)),0)),0)</f>
        <v>0</v>
      </c>
      <c r="BV650" s="1">
        <f>IFERROR(IF($AE650&gt;$AE649,VLOOKUP($AC650+AV$1,STOCK!$F$10:$AB$209,17,0),IF($AE650=$AE649,(IF(BV649&gt;=1,BV649-COUNTIFS($AE649:$AE649,$AC650,AV649:AV649,$AI$2),0)),0)),0)</f>
        <v>0</v>
      </c>
      <c r="BW650" s="1">
        <f>IFERROR(IF($AE650&gt;$AE649,VLOOKUP($AC650+AW$1,STOCK!$F$10:$AB$209,17,0),IF($AE650=$AE649,(IF(BW649&gt;=1,BW649-COUNTIFS($AE649:$AE649,$AC650,AW649:AW649,$AI$2),0)),0)),0)</f>
        <v>0</v>
      </c>
      <c r="BX650" s="1">
        <f>IFERROR(IF($AE650&gt;$AE649,VLOOKUP($AC650+AX$1,STOCK!$F$10:$AB$209,17,0),IF($AE650=$AE649,(IF(BX649&gt;=1,BX649-COUNTIFS($AE649:$AE649,$AC650,AX649:AX649,$AI$2),0)),0)),0)</f>
        <v>0</v>
      </c>
    </row>
    <row r="651" spans="29:76" x14ac:dyDescent="0.25">
      <c r="AC651" s="1">
        <f t="shared" si="155"/>
        <v>0</v>
      </c>
      <c r="AD651" s="1">
        <f>IFERROR(IF(LEN(AK651)&gt;=1,VLOOKUP(HLOOKUP(AK651,PROFILE!$K$5:$V$8,4,0),PROFILE!$F$1:$G$3,2,0),0),0)</f>
        <v>0</v>
      </c>
      <c r="AE651" s="1">
        <f t="shared" si="156"/>
        <v>0</v>
      </c>
      <c r="AF651" s="1">
        <v>638</v>
      </c>
      <c r="AI651" s="1" t="str">
        <f>IFERROR(IF($AH651&gt;=1,VLOOKUP($AG651,STUDENT!$O$8:$Z$1507,3,0),""),"")</f>
        <v/>
      </c>
      <c r="AJ651" s="1" t="str">
        <f>IFERROR(IF($AH651&gt;=1,VLOOKUP($AG651,STUDENT!$O$8:$Z$1507,4,0),""),"")</f>
        <v/>
      </c>
      <c r="AK651" s="1" t="str">
        <f>IFERROR(IF($AH651&gt;=1,VLOOKUP($AG651,STUDENT!$O$8:$Z$1507,6,0),""),"")</f>
        <v/>
      </c>
      <c r="AL651" s="1" t="str">
        <f t="shared" si="157"/>
        <v/>
      </c>
      <c r="AM651" s="1" t="str">
        <f t="shared" si="158"/>
        <v/>
      </c>
      <c r="AN651" s="1" t="str">
        <f t="shared" si="159"/>
        <v/>
      </c>
      <c r="AO651" s="1" t="str">
        <f t="shared" si="160"/>
        <v/>
      </c>
      <c r="AP651" s="1" t="str">
        <f t="shared" si="161"/>
        <v/>
      </c>
      <c r="AQ651" s="1" t="str">
        <f t="shared" si="162"/>
        <v/>
      </c>
      <c r="AR651" s="1" t="str">
        <f t="shared" si="163"/>
        <v/>
      </c>
      <c r="AS651" s="1" t="str">
        <f t="shared" si="164"/>
        <v/>
      </c>
      <c r="AT651" s="1" t="str">
        <f t="shared" si="165"/>
        <v/>
      </c>
      <c r="AU651" s="1" t="str">
        <f t="shared" si="166"/>
        <v/>
      </c>
      <c r="AV651" s="1" t="str">
        <f t="shared" si="167"/>
        <v/>
      </c>
      <c r="AW651" s="1" t="str">
        <f t="shared" si="168"/>
        <v/>
      </c>
      <c r="AX651" s="1" t="str">
        <f t="shared" si="169"/>
        <v/>
      </c>
      <c r="AY651" s="1">
        <f>IFERROR(IF($AE651&gt;$AE650,VLOOKUP($AC651+AL$1,STOCK!$F$10:$AB$209,16,0),IF($AE651=$AE650,(IF(AY650&gt;=1,AY650-COUNTIFS($AE650:$AE650,$AC651,AL650:AL650,$AI$1),0)),0)),0)</f>
        <v>0</v>
      </c>
      <c r="AZ651" s="1">
        <f>IFERROR(IF($AE651&gt;$AE650,VLOOKUP($AC651+AM$1,STOCK!$F$10:$AB$209,16,0),IF($AE651=$AE650,(IF(AZ650&gt;=1,AZ650-COUNTIFS($AE650:$AE650,$AC651,AM650:AM650,$AI$1),0)),0)),0)</f>
        <v>0</v>
      </c>
      <c r="BA651" s="1">
        <f>IFERROR(IF($AE651&gt;$AE650,VLOOKUP($AC651+AN$1,STOCK!$F$10:$AB$209,16,0),IF($AE651=$AE650,(IF(BA650&gt;=1,BA650-COUNTIFS($AE650:$AE650,$AC651,AN650:AN650,$AI$1),0)),0)),0)</f>
        <v>0</v>
      </c>
      <c r="BB651" s="1">
        <f>IFERROR(IF($AE651&gt;$AE650,VLOOKUP($AC651+AO$1,STOCK!$F$10:$AB$209,16,0),IF($AE651=$AE650,(IF(BB650&gt;=1,BB650-COUNTIFS($AE650:$AE650,$AC651,AO650:AO650,$AI$1),0)),0)),0)</f>
        <v>0</v>
      </c>
      <c r="BC651" s="1">
        <f>IFERROR(IF($AE651&gt;$AE650,VLOOKUP($AC651+AP$1,STOCK!$F$10:$AB$209,16,0),IF($AE651=$AE650,(IF(BC650&gt;=1,BC650-COUNTIFS($AE650:$AE650,$AC651,AP650:AP650,$AI$1),0)),0)),0)</f>
        <v>0</v>
      </c>
      <c r="BD651" s="1">
        <f>IFERROR(IF($AE651&gt;$AE650,VLOOKUP($AC651+AQ$1,STOCK!$F$10:$AB$209,16,0),IF($AE651=$AE650,(IF(BD650&gt;=1,BD650-COUNTIFS($AE650:$AE650,$AC651,AQ650:AQ650,$AI$1),0)),0)),0)</f>
        <v>0</v>
      </c>
      <c r="BE651" s="1">
        <f>IFERROR(IF($AE651&gt;$AE650,VLOOKUP($AC651+AR$1,STOCK!$F$10:$AB$209,16,0),IF($AE651=$AE650,(IF(BE650&gt;=1,BE650-COUNTIFS($AE650:$AE650,$AC651,AR650:AR650,$AI$1),0)),0)),0)</f>
        <v>0</v>
      </c>
      <c r="BF651" s="1">
        <f>IFERROR(IF($AE651&gt;$AE650,VLOOKUP($AC651+AS$1,STOCK!$F$10:$AB$209,16,0),IF($AE651=$AE650,(IF(BF650&gt;=1,BF650-COUNTIFS($AE650:$AE650,$AC651,AS650:AS650,$AI$1),0)),0)),0)</f>
        <v>0</v>
      </c>
      <c r="BG651" s="1">
        <f>IFERROR(IF($AE651&gt;$AE650,VLOOKUP($AC651+AT$1,STOCK!$F$10:$AB$209,16,0),IF($AE651=$AE650,(IF(BG650&gt;=1,BG650-COUNTIFS($AE650:$AE650,$AC651,AT650:AT650,$AI$1),0)),0)),0)</f>
        <v>0</v>
      </c>
      <c r="BH651" s="1">
        <f>IFERROR(IF($AE651&gt;$AE650,VLOOKUP($AC651+AU$1,STOCK!$F$10:$AB$209,16,0),IF($AE651=$AE650,(IF(BH650&gt;=1,BH650-COUNTIFS($AE650:$AE650,$AC651,AU650:AU650,$AI$1),0)),0)),0)</f>
        <v>0</v>
      </c>
      <c r="BI651" s="1">
        <f>IFERROR(IF($AE651&gt;$AE650,VLOOKUP($AC651+AV$1,STOCK!$F$10:$AB$209,16,0),IF($AE651=$AE650,(IF(BI650&gt;=1,BI650-COUNTIFS($AE650:$AE650,$AC651,AV650:AV650,$AI$1),0)),0)),0)</f>
        <v>0</v>
      </c>
      <c r="BJ651" s="1">
        <f>IFERROR(IF($AE651&gt;$AE650,VLOOKUP($AC651+AW$1,STOCK!$F$10:$AB$209,16,0),IF($AE651=$AE650,(IF(BJ650&gt;=1,BJ650-COUNTIFS($AE650:$AE650,$AC651,AW650:AW650,$AI$1),0)),0)),0)</f>
        <v>0</v>
      </c>
      <c r="BK651" s="1">
        <f>IFERROR(IF($AE651&gt;$AE650,VLOOKUP($AC651+AX$1,STOCK!$F$10:$AB$209,16,0),IF($AE651=$AE650,(IF(BK650&gt;=1,BK650-COUNTIFS($AE650:$AE650,$AC651,AX650:AX650,$AI$1),0)),0)),0)</f>
        <v>0</v>
      </c>
      <c r="BL651" s="1">
        <f>IFERROR(IF($AE651&gt;$AE650,VLOOKUP($AC651+AL$1,STOCK!$F$10:$AB$209,17,0),IF($AE651=$AE650,(IF(BL650&gt;=1,BL650-COUNTIFS($AE650:$AE650,$AC651,AL650:AL650,$AI$2),0)),0)),0)</f>
        <v>0</v>
      </c>
      <c r="BM651" s="1">
        <f>IFERROR(IF($AE651&gt;$AE650,VLOOKUP($AC651+AM$1,STOCK!$F$10:$AB$209,17,0),IF($AE651=$AE650,(IF(BM650&gt;=1,BM650-COUNTIFS($AE650:$AE650,$AC651,AM650:AM650,$AI$2),0)),0)),0)</f>
        <v>0</v>
      </c>
      <c r="BN651" s="1">
        <f>IFERROR(IF($AE651&gt;$AE650,VLOOKUP($AC651+AN$1,STOCK!$F$10:$AB$209,17,0),IF($AE651=$AE650,(IF(BN650&gt;=1,BN650-COUNTIFS($AE650:$AE650,$AC651,AN650:AN650,$AI$2),0)),0)),0)</f>
        <v>0</v>
      </c>
      <c r="BO651" s="1">
        <f>IFERROR(IF($AE651&gt;$AE650,VLOOKUP($AC651+AO$1,STOCK!$F$10:$AB$209,17,0),IF($AE651=$AE650,(IF(BO650&gt;=1,BO650-COUNTIFS($AE650:$AE650,$AC651,AO650:AO650,$AI$2),0)),0)),0)</f>
        <v>0</v>
      </c>
      <c r="BP651" s="1">
        <f>IFERROR(IF($AE651&gt;$AE650,VLOOKUP($AC651+AP$1,STOCK!$F$10:$AB$209,17,0),IF($AE651=$AE650,(IF(BP650&gt;=1,BP650-COUNTIFS($AE650:$AE650,$AC651,AP650:AP650,$AI$2),0)),0)),0)</f>
        <v>0</v>
      </c>
      <c r="BQ651" s="1">
        <f>IFERROR(IF($AE651&gt;$AE650,VLOOKUP($AC651+AQ$1,STOCK!$F$10:$AB$209,17,0),IF($AE651=$AE650,(IF(BQ650&gt;=1,BQ650-COUNTIFS($AE650:$AE650,$AC651,AQ650:AQ650,$AI$2),0)),0)),0)</f>
        <v>0</v>
      </c>
      <c r="BR651" s="1">
        <f>IFERROR(IF($AE651&gt;$AE650,VLOOKUP($AC651+AR$1,STOCK!$F$10:$AB$209,17,0),IF($AE651=$AE650,(IF(BR650&gt;=1,BR650-COUNTIFS($AE650:$AE650,$AC651,AR650:AR650,$AI$2),0)),0)),0)</f>
        <v>0</v>
      </c>
      <c r="BS651" s="1">
        <f>IFERROR(IF($AE651&gt;$AE650,VLOOKUP($AC651+AS$1,STOCK!$F$10:$AB$209,17,0),IF($AE651=$AE650,(IF(BS650&gt;=1,BS650-COUNTIFS($AE650:$AE650,$AC651,AS650:AS650,$AI$2),0)),0)),0)</f>
        <v>0</v>
      </c>
      <c r="BT651" s="1">
        <f>IFERROR(IF($AE651&gt;$AE650,VLOOKUP($AC651+AT$1,STOCK!$F$10:$AB$209,17,0),IF($AE651=$AE650,(IF(BT650&gt;=1,BT650-COUNTIFS($AE650:$AE650,$AC651,AT650:AT650,$AI$2),0)),0)),0)</f>
        <v>0</v>
      </c>
      <c r="BU651" s="1">
        <f>IFERROR(IF($AE651&gt;$AE650,VLOOKUP($AC651+AU$1,STOCK!$F$10:$AB$209,17,0),IF($AE651=$AE650,(IF(BU650&gt;=1,BU650-COUNTIFS($AE650:$AE650,$AC651,AU650:AU650,$AI$2),0)),0)),0)</f>
        <v>0</v>
      </c>
      <c r="BV651" s="1">
        <f>IFERROR(IF($AE651&gt;$AE650,VLOOKUP($AC651+AV$1,STOCK!$F$10:$AB$209,17,0),IF($AE651=$AE650,(IF(BV650&gt;=1,BV650-COUNTIFS($AE650:$AE650,$AC651,AV650:AV650,$AI$2),0)),0)),0)</f>
        <v>0</v>
      </c>
      <c r="BW651" s="1">
        <f>IFERROR(IF($AE651&gt;$AE650,VLOOKUP($AC651+AW$1,STOCK!$F$10:$AB$209,17,0),IF($AE651=$AE650,(IF(BW650&gt;=1,BW650-COUNTIFS($AE650:$AE650,$AC651,AW650:AW650,$AI$2),0)),0)),0)</f>
        <v>0</v>
      </c>
      <c r="BX651" s="1">
        <f>IFERROR(IF($AE651&gt;$AE650,VLOOKUP($AC651+AX$1,STOCK!$F$10:$AB$209,17,0),IF($AE651=$AE650,(IF(BX650&gt;=1,BX650-COUNTIFS($AE650:$AE650,$AC651,AX650:AX650,$AI$2),0)),0)),0)</f>
        <v>0</v>
      </c>
    </row>
    <row r="652" spans="29:76" x14ac:dyDescent="0.25">
      <c r="AC652" s="1">
        <f t="shared" si="155"/>
        <v>0</v>
      </c>
      <c r="AD652" s="1">
        <f>IFERROR(IF(LEN(AK652)&gt;=1,VLOOKUP(HLOOKUP(AK652,PROFILE!$K$5:$V$8,4,0),PROFILE!$F$1:$G$3,2,0),0),0)</f>
        <v>0</v>
      </c>
      <c r="AE652" s="1">
        <f t="shared" si="156"/>
        <v>0</v>
      </c>
      <c r="AF652" s="1">
        <v>639</v>
      </c>
      <c r="AI652" s="1" t="str">
        <f>IFERROR(IF($AH652&gt;=1,VLOOKUP($AG652,STUDENT!$O$8:$Z$1507,3,0),""),"")</f>
        <v/>
      </c>
      <c r="AJ652" s="1" t="str">
        <f>IFERROR(IF($AH652&gt;=1,VLOOKUP($AG652,STUDENT!$O$8:$Z$1507,4,0),""),"")</f>
        <v/>
      </c>
      <c r="AK652" s="1" t="str">
        <f>IFERROR(IF($AH652&gt;=1,VLOOKUP($AG652,STUDENT!$O$8:$Z$1507,6,0),""),"")</f>
        <v/>
      </c>
      <c r="AL652" s="1" t="str">
        <f t="shared" si="157"/>
        <v/>
      </c>
      <c r="AM652" s="1" t="str">
        <f t="shared" si="158"/>
        <v/>
      </c>
      <c r="AN652" s="1" t="str">
        <f t="shared" si="159"/>
        <v/>
      </c>
      <c r="AO652" s="1" t="str">
        <f t="shared" si="160"/>
        <v/>
      </c>
      <c r="AP652" s="1" t="str">
        <f t="shared" si="161"/>
        <v/>
      </c>
      <c r="AQ652" s="1" t="str">
        <f t="shared" si="162"/>
        <v/>
      </c>
      <c r="AR652" s="1" t="str">
        <f t="shared" si="163"/>
        <v/>
      </c>
      <c r="AS652" s="1" t="str">
        <f t="shared" si="164"/>
        <v/>
      </c>
      <c r="AT652" s="1" t="str">
        <f t="shared" si="165"/>
        <v/>
      </c>
      <c r="AU652" s="1" t="str">
        <f t="shared" si="166"/>
        <v/>
      </c>
      <c r="AV652" s="1" t="str">
        <f t="shared" si="167"/>
        <v/>
      </c>
      <c r="AW652" s="1" t="str">
        <f t="shared" si="168"/>
        <v/>
      </c>
      <c r="AX652" s="1" t="str">
        <f t="shared" si="169"/>
        <v/>
      </c>
      <c r="AY652" s="1">
        <f>IFERROR(IF($AE652&gt;$AE651,VLOOKUP($AC652+AL$1,STOCK!$F$10:$AB$209,16,0),IF($AE652=$AE651,(IF(AY651&gt;=1,AY651-COUNTIFS($AE651:$AE651,$AC652,AL651:AL651,$AI$1),0)),0)),0)</f>
        <v>0</v>
      </c>
      <c r="AZ652" s="1">
        <f>IFERROR(IF($AE652&gt;$AE651,VLOOKUP($AC652+AM$1,STOCK!$F$10:$AB$209,16,0),IF($AE652=$AE651,(IF(AZ651&gt;=1,AZ651-COUNTIFS($AE651:$AE651,$AC652,AM651:AM651,$AI$1),0)),0)),0)</f>
        <v>0</v>
      </c>
      <c r="BA652" s="1">
        <f>IFERROR(IF($AE652&gt;$AE651,VLOOKUP($AC652+AN$1,STOCK!$F$10:$AB$209,16,0),IF($AE652=$AE651,(IF(BA651&gt;=1,BA651-COUNTIFS($AE651:$AE651,$AC652,AN651:AN651,$AI$1),0)),0)),0)</f>
        <v>0</v>
      </c>
      <c r="BB652" s="1">
        <f>IFERROR(IF($AE652&gt;$AE651,VLOOKUP($AC652+AO$1,STOCK!$F$10:$AB$209,16,0),IF($AE652=$AE651,(IF(BB651&gt;=1,BB651-COUNTIFS($AE651:$AE651,$AC652,AO651:AO651,$AI$1),0)),0)),0)</f>
        <v>0</v>
      </c>
      <c r="BC652" s="1">
        <f>IFERROR(IF($AE652&gt;$AE651,VLOOKUP($AC652+AP$1,STOCK!$F$10:$AB$209,16,0),IF($AE652=$AE651,(IF(BC651&gt;=1,BC651-COUNTIFS($AE651:$AE651,$AC652,AP651:AP651,$AI$1),0)),0)),0)</f>
        <v>0</v>
      </c>
      <c r="BD652" s="1">
        <f>IFERROR(IF($AE652&gt;$AE651,VLOOKUP($AC652+AQ$1,STOCK!$F$10:$AB$209,16,0),IF($AE652=$AE651,(IF(BD651&gt;=1,BD651-COUNTIFS($AE651:$AE651,$AC652,AQ651:AQ651,$AI$1),0)),0)),0)</f>
        <v>0</v>
      </c>
      <c r="BE652" s="1">
        <f>IFERROR(IF($AE652&gt;$AE651,VLOOKUP($AC652+AR$1,STOCK!$F$10:$AB$209,16,0),IF($AE652=$AE651,(IF(BE651&gt;=1,BE651-COUNTIFS($AE651:$AE651,$AC652,AR651:AR651,$AI$1),0)),0)),0)</f>
        <v>0</v>
      </c>
      <c r="BF652" s="1">
        <f>IFERROR(IF($AE652&gt;$AE651,VLOOKUP($AC652+AS$1,STOCK!$F$10:$AB$209,16,0),IF($AE652=$AE651,(IF(BF651&gt;=1,BF651-COUNTIFS($AE651:$AE651,$AC652,AS651:AS651,$AI$1),0)),0)),0)</f>
        <v>0</v>
      </c>
      <c r="BG652" s="1">
        <f>IFERROR(IF($AE652&gt;$AE651,VLOOKUP($AC652+AT$1,STOCK!$F$10:$AB$209,16,0),IF($AE652=$AE651,(IF(BG651&gt;=1,BG651-COUNTIFS($AE651:$AE651,$AC652,AT651:AT651,$AI$1),0)),0)),0)</f>
        <v>0</v>
      </c>
      <c r="BH652" s="1">
        <f>IFERROR(IF($AE652&gt;$AE651,VLOOKUP($AC652+AU$1,STOCK!$F$10:$AB$209,16,0),IF($AE652=$AE651,(IF(BH651&gt;=1,BH651-COUNTIFS($AE651:$AE651,$AC652,AU651:AU651,$AI$1),0)),0)),0)</f>
        <v>0</v>
      </c>
      <c r="BI652" s="1">
        <f>IFERROR(IF($AE652&gt;$AE651,VLOOKUP($AC652+AV$1,STOCK!$F$10:$AB$209,16,0),IF($AE652=$AE651,(IF(BI651&gt;=1,BI651-COUNTIFS($AE651:$AE651,$AC652,AV651:AV651,$AI$1),0)),0)),0)</f>
        <v>0</v>
      </c>
      <c r="BJ652" s="1">
        <f>IFERROR(IF($AE652&gt;$AE651,VLOOKUP($AC652+AW$1,STOCK!$F$10:$AB$209,16,0),IF($AE652=$AE651,(IF(BJ651&gt;=1,BJ651-COUNTIFS($AE651:$AE651,$AC652,AW651:AW651,$AI$1),0)),0)),0)</f>
        <v>0</v>
      </c>
      <c r="BK652" s="1">
        <f>IFERROR(IF($AE652&gt;$AE651,VLOOKUP($AC652+AX$1,STOCK!$F$10:$AB$209,16,0),IF($AE652=$AE651,(IF(BK651&gt;=1,BK651-COUNTIFS($AE651:$AE651,$AC652,AX651:AX651,$AI$1),0)),0)),0)</f>
        <v>0</v>
      </c>
      <c r="BL652" s="1">
        <f>IFERROR(IF($AE652&gt;$AE651,VLOOKUP($AC652+AL$1,STOCK!$F$10:$AB$209,17,0),IF($AE652=$AE651,(IF(BL651&gt;=1,BL651-COUNTIFS($AE651:$AE651,$AC652,AL651:AL651,$AI$2),0)),0)),0)</f>
        <v>0</v>
      </c>
      <c r="BM652" s="1">
        <f>IFERROR(IF($AE652&gt;$AE651,VLOOKUP($AC652+AM$1,STOCK!$F$10:$AB$209,17,0),IF($AE652=$AE651,(IF(BM651&gt;=1,BM651-COUNTIFS($AE651:$AE651,$AC652,AM651:AM651,$AI$2),0)),0)),0)</f>
        <v>0</v>
      </c>
      <c r="BN652" s="1">
        <f>IFERROR(IF($AE652&gt;$AE651,VLOOKUP($AC652+AN$1,STOCK!$F$10:$AB$209,17,0),IF($AE652=$AE651,(IF(BN651&gt;=1,BN651-COUNTIFS($AE651:$AE651,$AC652,AN651:AN651,$AI$2),0)),0)),0)</f>
        <v>0</v>
      </c>
      <c r="BO652" s="1">
        <f>IFERROR(IF($AE652&gt;$AE651,VLOOKUP($AC652+AO$1,STOCK!$F$10:$AB$209,17,0),IF($AE652=$AE651,(IF(BO651&gt;=1,BO651-COUNTIFS($AE651:$AE651,$AC652,AO651:AO651,$AI$2),0)),0)),0)</f>
        <v>0</v>
      </c>
      <c r="BP652" s="1">
        <f>IFERROR(IF($AE652&gt;$AE651,VLOOKUP($AC652+AP$1,STOCK!$F$10:$AB$209,17,0),IF($AE652=$AE651,(IF(BP651&gt;=1,BP651-COUNTIFS($AE651:$AE651,$AC652,AP651:AP651,$AI$2),0)),0)),0)</f>
        <v>0</v>
      </c>
      <c r="BQ652" s="1">
        <f>IFERROR(IF($AE652&gt;$AE651,VLOOKUP($AC652+AQ$1,STOCK!$F$10:$AB$209,17,0),IF($AE652=$AE651,(IF(BQ651&gt;=1,BQ651-COUNTIFS($AE651:$AE651,$AC652,AQ651:AQ651,$AI$2),0)),0)),0)</f>
        <v>0</v>
      </c>
      <c r="BR652" s="1">
        <f>IFERROR(IF($AE652&gt;$AE651,VLOOKUP($AC652+AR$1,STOCK!$F$10:$AB$209,17,0),IF($AE652=$AE651,(IF(BR651&gt;=1,BR651-COUNTIFS($AE651:$AE651,$AC652,AR651:AR651,$AI$2),0)),0)),0)</f>
        <v>0</v>
      </c>
      <c r="BS652" s="1">
        <f>IFERROR(IF($AE652&gt;$AE651,VLOOKUP($AC652+AS$1,STOCK!$F$10:$AB$209,17,0),IF($AE652=$AE651,(IF(BS651&gt;=1,BS651-COUNTIFS($AE651:$AE651,$AC652,AS651:AS651,$AI$2),0)),0)),0)</f>
        <v>0</v>
      </c>
      <c r="BT652" s="1">
        <f>IFERROR(IF($AE652&gt;$AE651,VLOOKUP($AC652+AT$1,STOCK!$F$10:$AB$209,17,0),IF($AE652=$AE651,(IF(BT651&gt;=1,BT651-COUNTIFS($AE651:$AE651,$AC652,AT651:AT651,$AI$2),0)),0)),0)</f>
        <v>0</v>
      </c>
      <c r="BU652" s="1">
        <f>IFERROR(IF($AE652&gt;$AE651,VLOOKUP($AC652+AU$1,STOCK!$F$10:$AB$209,17,0),IF($AE652=$AE651,(IF(BU651&gt;=1,BU651-COUNTIFS($AE651:$AE651,$AC652,AU651:AU651,$AI$2),0)),0)),0)</f>
        <v>0</v>
      </c>
      <c r="BV652" s="1">
        <f>IFERROR(IF($AE652&gt;$AE651,VLOOKUP($AC652+AV$1,STOCK!$F$10:$AB$209,17,0),IF($AE652=$AE651,(IF(BV651&gt;=1,BV651-COUNTIFS($AE651:$AE651,$AC652,AV651:AV651,$AI$2),0)),0)),0)</f>
        <v>0</v>
      </c>
      <c r="BW652" s="1">
        <f>IFERROR(IF($AE652&gt;$AE651,VLOOKUP($AC652+AW$1,STOCK!$F$10:$AB$209,17,0),IF($AE652=$AE651,(IF(BW651&gt;=1,BW651-COUNTIFS($AE651:$AE651,$AC652,AW651:AW651,$AI$2),0)),0)),0)</f>
        <v>0</v>
      </c>
      <c r="BX652" s="1">
        <f>IFERROR(IF($AE652&gt;$AE651,VLOOKUP($AC652+AX$1,STOCK!$F$10:$AB$209,17,0),IF($AE652=$AE651,(IF(BX651&gt;=1,BX651-COUNTIFS($AE651:$AE651,$AC652,AX651:AX651,$AI$2),0)),0)),0)</f>
        <v>0</v>
      </c>
    </row>
    <row r="653" spans="29:76" x14ac:dyDescent="0.25">
      <c r="AC653" s="1">
        <f t="shared" si="155"/>
        <v>0</v>
      </c>
      <c r="AD653" s="1">
        <f>IFERROR(IF(LEN(AK653)&gt;=1,VLOOKUP(HLOOKUP(AK653,PROFILE!$K$5:$V$8,4,0),PROFILE!$F$1:$G$3,2,0),0),0)</f>
        <v>0</v>
      </c>
      <c r="AE653" s="1">
        <f t="shared" si="156"/>
        <v>0</v>
      </c>
      <c r="AF653" s="1">
        <v>640</v>
      </c>
      <c r="AI653" s="1" t="str">
        <f>IFERROR(IF($AH653&gt;=1,VLOOKUP($AG653,STUDENT!$O$8:$Z$1507,3,0),""),"")</f>
        <v/>
      </c>
      <c r="AJ653" s="1" t="str">
        <f>IFERROR(IF($AH653&gt;=1,VLOOKUP($AG653,STUDENT!$O$8:$Z$1507,4,0),""),"")</f>
        <v/>
      </c>
      <c r="AK653" s="1" t="str">
        <f>IFERROR(IF($AH653&gt;=1,VLOOKUP($AG653,STUDENT!$O$8:$Z$1507,6,0),""),"")</f>
        <v/>
      </c>
      <c r="AL653" s="1" t="str">
        <f t="shared" si="157"/>
        <v/>
      </c>
      <c r="AM653" s="1" t="str">
        <f t="shared" si="158"/>
        <v/>
      </c>
      <c r="AN653" s="1" t="str">
        <f t="shared" si="159"/>
        <v/>
      </c>
      <c r="AO653" s="1" t="str">
        <f t="shared" si="160"/>
        <v/>
      </c>
      <c r="AP653" s="1" t="str">
        <f t="shared" si="161"/>
        <v/>
      </c>
      <c r="AQ653" s="1" t="str">
        <f t="shared" si="162"/>
        <v/>
      </c>
      <c r="AR653" s="1" t="str">
        <f t="shared" si="163"/>
        <v/>
      </c>
      <c r="AS653" s="1" t="str">
        <f t="shared" si="164"/>
        <v/>
      </c>
      <c r="AT653" s="1" t="str">
        <f t="shared" si="165"/>
        <v/>
      </c>
      <c r="AU653" s="1" t="str">
        <f t="shared" si="166"/>
        <v/>
      </c>
      <c r="AV653" s="1" t="str">
        <f t="shared" si="167"/>
        <v/>
      </c>
      <c r="AW653" s="1" t="str">
        <f t="shared" si="168"/>
        <v/>
      </c>
      <c r="AX653" s="1" t="str">
        <f t="shared" si="169"/>
        <v/>
      </c>
      <c r="AY653" s="1">
        <f>IFERROR(IF($AE653&gt;$AE652,VLOOKUP($AC653+AL$1,STOCK!$F$10:$AB$209,16,0),IF($AE653=$AE652,(IF(AY652&gt;=1,AY652-COUNTIFS($AE652:$AE652,$AC653,AL652:AL652,$AI$1),0)),0)),0)</f>
        <v>0</v>
      </c>
      <c r="AZ653" s="1">
        <f>IFERROR(IF($AE653&gt;$AE652,VLOOKUP($AC653+AM$1,STOCK!$F$10:$AB$209,16,0),IF($AE653=$AE652,(IF(AZ652&gt;=1,AZ652-COUNTIFS($AE652:$AE652,$AC653,AM652:AM652,$AI$1),0)),0)),0)</f>
        <v>0</v>
      </c>
      <c r="BA653" s="1">
        <f>IFERROR(IF($AE653&gt;$AE652,VLOOKUP($AC653+AN$1,STOCK!$F$10:$AB$209,16,0),IF($AE653=$AE652,(IF(BA652&gt;=1,BA652-COUNTIFS($AE652:$AE652,$AC653,AN652:AN652,$AI$1),0)),0)),0)</f>
        <v>0</v>
      </c>
      <c r="BB653" s="1">
        <f>IFERROR(IF($AE653&gt;$AE652,VLOOKUP($AC653+AO$1,STOCK!$F$10:$AB$209,16,0),IF($AE653=$AE652,(IF(BB652&gt;=1,BB652-COUNTIFS($AE652:$AE652,$AC653,AO652:AO652,$AI$1),0)),0)),0)</f>
        <v>0</v>
      </c>
      <c r="BC653" s="1">
        <f>IFERROR(IF($AE653&gt;$AE652,VLOOKUP($AC653+AP$1,STOCK!$F$10:$AB$209,16,0),IF($AE653=$AE652,(IF(BC652&gt;=1,BC652-COUNTIFS($AE652:$AE652,$AC653,AP652:AP652,$AI$1),0)),0)),0)</f>
        <v>0</v>
      </c>
      <c r="BD653" s="1">
        <f>IFERROR(IF($AE653&gt;$AE652,VLOOKUP($AC653+AQ$1,STOCK!$F$10:$AB$209,16,0),IF($AE653=$AE652,(IF(BD652&gt;=1,BD652-COUNTIFS($AE652:$AE652,$AC653,AQ652:AQ652,$AI$1),0)),0)),0)</f>
        <v>0</v>
      </c>
      <c r="BE653" s="1">
        <f>IFERROR(IF($AE653&gt;$AE652,VLOOKUP($AC653+AR$1,STOCK!$F$10:$AB$209,16,0),IF($AE653=$AE652,(IF(BE652&gt;=1,BE652-COUNTIFS($AE652:$AE652,$AC653,AR652:AR652,$AI$1),0)),0)),0)</f>
        <v>0</v>
      </c>
      <c r="BF653" s="1">
        <f>IFERROR(IF($AE653&gt;$AE652,VLOOKUP($AC653+AS$1,STOCK!$F$10:$AB$209,16,0),IF($AE653=$AE652,(IF(BF652&gt;=1,BF652-COUNTIFS($AE652:$AE652,$AC653,AS652:AS652,$AI$1),0)),0)),0)</f>
        <v>0</v>
      </c>
      <c r="BG653" s="1">
        <f>IFERROR(IF($AE653&gt;$AE652,VLOOKUP($AC653+AT$1,STOCK!$F$10:$AB$209,16,0),IF($AE653=$AE652,(IF(BG652&gt;=1,BG652-COUNTIFS($AE652:$AE652,$AC653,AT652:AT652,$AI$1),0)),0)),0)</f>
        <v>0</v>
      </c>
      <c r="BH653" s="1">
        <f>IFERROR(IF($AE653&gt;$AE652,VLOOKUP($AC653+AU$1,STOCK!$F$10:$AB$209,16,0),IF($AE653=$AE652,(IF(BH652&gt;=1,BH652-COUNTIFS($AE652:$AE652,$AC653,AU652:AU652,$AI$1),0)),0)),0)</f>
        <v>0</v>
      </c>
      <c r="BI653" s="1">
        <f>IFERROR(IF($AE653&gt;$AE652,VLOOKUP($AC653+AV$1,STOCK!$F$10:$AB$209,16,0),IF($AE653=$AE652,(IF(BI652&gt;=1,BI652-COUNTIFS($AE652:$AE652,$AC653,AV652:AV652,$AI$1),0)),0)),0)</f>
        <v>0</v>
      </c>
      <c r="BJ653" s="1">
        <f>IFERROR(IF($AE653&gt;$AE652,VLOOKUP($AC653+AW$1,STOCK!$F$10:$AB$209,16,0),IF($AE653=$AE652,(IF(BJ652&gt;=1,BJ652-COUNTIFS($AE652:$AE652,$AC653,AW652:AW652,$AI$1),0)),0)),0)</f>
        <v>0</v>
      </c>
      <c r="BK653" s="1">
        <f>IFERROR(IF($AE653&gt;$AE652,VLOOKUP($AC653+AX$1,STOCK!$F$10:$AB$209,16,0),IF($AE653=$AE652,(IF(BK652&gt;=1,BK652-COUNTIFS($AE652:$AE652,$AC653,AX652:AX652,$AI$1),0)),0)),0)</f>
        <v>0</v>
      </c>
      <c r="BL653" s="1">
        <f>IFERROR(IF($AE653&gt;$AE652,VLOOKUP($AC653+AL$1,STOCK!$F$10:$AB$209,17,0),IF($AE653=$AE652,(IF(BL652&gt;=1,BL652-COUNTIFS($AE652:$AE652,$AC653,AL652:AL652,$AI$2),0)),0)),0)</f>
        <v>0</v>
      </c>
      <c r="BM653" s="1">
        <f>IFERROR(IF($AE653&gt;$AE652,VLOOKUP($AC653+AM$1,STOCK!$F$10:$AB$209,17,0),IF($AE653=$AE652,(IF(BM652&gt;=1,BM652-COUNTIFS($AE652:$AE652,$AC653,AM652:AM652,$AI$2),0)),0)),0)</f>
        <v>0</v>
      </c>
      <c r="BN653" s="1">
        <f>IFERROR(IF($AE653&gt;$AE652,VLOOKUP($AC653+AN$1,STOCK!$F$10:$AB$209,17,0),IF($AE653=$AE652,(IF(BN652&gt;=1,BN652-COUNTIFS($AE652:$AE652,$AC653,AN652:AN652,$AI$2),0)),0)),0)</f>
        <v>0</v>
      </c>
      <c r="BO653" s="1">
        <f>IFERROR(IF($AE653&gt;$AE652,VLOOKUP($AC653+AO$1,STOCK!$F$10:$AB$209,17,0),IF($AE653=$AE652,(IF(BO652&gt;=1,BO652-COUNTIFS($AE652:$AE652,$AC653,AO652:AO652,$AI$2),0)),0)),0)</f>
        <v>0</v>
      </c>
      <c r="BP653" s="1">
        <f>IFERROR(IF($AE653&gt;$AE652,VLOOKUP($AC653+AP$1,STOCK!$F$10:$AB$209,17,0),IF($AE653=$AE652,(IF(BP652&gt;=1,BP652-COUNTIFS($AE652:$AE652,$AC653,AP652:AP652,$AI$2),0)),0)),0)</f>
        <v>0</v>
      </c>
      <c r="BQ653" s="1">
        <f>IFERROR(IF($AE653&gt;$AE652,VLOOKUP($AC653+AQ$1,STOCK!$F$10:$AB$209,17,0),IF($AE653=$AE652,(IF(BQ652&gt;=1,BQ652-COUNTIFS($AE652:$AE652,$AC653,AQ652:AQ652,$AI$2),0)),0)),0)</f>
        <v>0</v>
      </c>
      <c r="BR653" s="1">
        <f>IFERROR(IF($AE653&gt;$AE652,VLOOKUP($AC653+AR$1,STOCK!$F$10:$AB$209,17,0),IF($AE653=$AE652,(IF(BR652&gt;=1,BR652-COUNTIFS($AE652:$AE652,$AC653,AR652:AR652,$AI$2),0)),0)),0)</f>
        <v>0</v>
      </c>
      <c r="BS653" s="1">
        <f>IFERROR(IF($AE653&gt;$AE652,VLOOKUP($AC653+AS$1,STOCK!$F$10:$AB$209,17,0),IF($AE653=$AE652,(IF(BS652&gt;=1,BS652-COUNTIFS($AE652:$AE652,$AC653,AS652:AS652,$AI$2),0)),0)),0)</f>
        <v>0</v>
      </c>
      <c r="BT653" s="1">
        <f>IFERROR(IF($AE653&gt;$AE652,VLOOKUP($AC653+AT$1,STOCK!$F$10:$AB$209,17,0),IF($AE653=$AE652,(IF(BT652&gt;=1,BT652-COUNTIFS($AE652:$AE652,$AC653,AT652:AT652,$AI$2),0)),0)),0)</f>
        <v>0</v>
      </c>
      <c r="BU653" s="1">
        <f>IFERROR(IF($AE653&gt;$AE652,VLOOKUP($AC653+AU$1,STOCK!$F$10:$AB$209,17,0),IF($AE653=$AE652,(IF(BU652&gt;=1,BU652-COUNTIFS($AE652:$AE652,$AC653,AU652:AU652,$AI$2),0)),0)),0)</f>
        <v>0</v>
      </c>
      <c r="BV653" s="1">
        <f>IFERROR(IF($AE653&gt;$AE652,VLOOKUP($AC653+AV$1,STOCK!$F$10:$AB$209,17,0),IF($AE653=$AE652,(IF(BV652&gt;=1,BV652-COUNTIFS($AE652:$AE652,$AC653,AV652:AV652,$AI$2),0)),0)),0)</f>
        <v>0</v>
      </c>
      <c r="BW653" s="1">
        <f>IFERROR(IF($AE653&gt;$AE652,VLOOKUP($AC653+AW$1,STOCK!$F$10:$AB$209,17,0),IF($AE653=$AE652,(IF(BW652&gt;=1,BW652-COUNTIFS($AE652:$AE652,$AC653,AW652:AW652,$AI$2),0)),0)),0)</f>
        <v>0</v>
      </c>
      <c r="BX653" s="1">
        <f>IFERROR(IF($AE653&gt;$AE652,VLOOKUP($AC653+AX$1,STOCK!$F$10:$AB$209,17,0),IF($AE653=$AE652,(IF(BX652&gt;=1,BX652-COUNTIFS($AE652:$AE652,$AC653,AX652:AX652,$AI$2),0)),0)),0)</f>
        <v>0</v>
      </c>
    </row>
    <row r="654" spans="29:76" x14ac:dyDescent="0.25">
      <c r="AC654" s="1">
        <f t="shared" si="155"/>
        <v>0</v>
      </c>
      <c r="AD654" s="1">
        <f>IFERROR(IF(LEN(AK654)&gt;=1,VLOOKUP(HLOOKUP(AK654,PROFILE!$K$5:$V$8,4,0),PROFILE!$F$1:$G$3,2,0),0),0)</f>
        <v>0</v>
      </c>
      <c r="AE654" s="1">
        <f t="shared" si="156"/>
        <v>0</v>
      </c>
      <c r="AF654" s="1">
        <v>641</v>
      </c>
      <c r="AI654" s="1" t="str">
        <f>IFERROR(IF($AH654&gt;=1,VLOOKUP($AG654,STUDENT!$O$8:$Z$1507,3,0),""),"")</f>
        <v/>
      </c>
      <c r="AJ654" s="1" t="str">
        <f>IFERROR(IF($AH654&gt;=1,VLOOKUP($AG654,STUDENT!$O$8:$Z$1507,4,0),""),"")</f>
        <v/>
      </c>
      <c r="AK654" s="1" t="str">
        <f>IFERROR(IF($AH654&gt;=1,VLOOKUP($AG654,STUDENT!$O$8:$Z$1507,6,0),""),"")</f>
        <v/>
      </c>
      <c r="AL654" s="1" t="str">
        <f t="shared" si="157"/>
        <v/>
      </c>
      <c r="AM654" s="1" t="str">
        <f t="shared" si="158"/>
        <v/>
      </c>
      <c r="AN654" s="1" t="str">
        <f t="shared" si="159"/>
        <v/>
      </c>
      <c r="AO654" s="1" t="str">
        <f t="shared" si="160"/>
        <v/>
      </c>
      <c r="AP654" s="1" t="str">
        <f t="shared" si="161"/>
        <v/>
      </c>
      <c r="AQ654" s="1" t="str">
        <f t="shared" si="162"/>
        <v/>
      </c>
      <c r="AR654" s="1" t="str">
        <f t="shared" si="163"/>
        <v/>
      </c>
      <c r="AS654" s="1" t="str">
        <f t="shared" si="164"/>
        <v/>
      </c>
      <c r="AT654" s="1" t="str">
        <f t="shared" si="165"/>
        <v/>
      </c>
      <c r="AU654" s="1" t="str">
        <f t="shared" si="166"/>
        <v/>
      </c>
      <c r="AV654" s="1" t="str">
        <f t="shared" si="167"/>
        <v/>
      </c>
      <c r="AW654" s="1" t="str">
        <f t="shared" si="168"/>
        <v/>
      </c>
      <c r="AX654" s="1" t="str">
        <f t="shared" si="169"/>
        <v/>
      </c>
      <c r="AY654" s="1">
        <f>IFERROR(IF($AE654&gt;$AE653,VLOOKUP($AC654+AL$1,STOCK!$F$10:$AB$209,16,0),IF($AE654=$AE653,(IF(AY653&gt;=1,AY653-COUNTIFS($AE653:$AE653,$AC654,AL653:AL653,$AI$1),0)),0)),0)</f>
        <v>0</v>
      </c>
      <c r="AZ654" s="1">
        <f>IFERROR(IF($AE654&gt;$AE653,VLOOKUP($AC654+AM$1,STOCK!$F$10:$AB$209,16,0),IF($AE654=$AE653,(IF(AZ653&gt;=1,AZ653-COUNTIFS($AE653:$AE653,$AC654,AM653:AM653,$AI$1),0)),0)),0)</f>
        <v>0</v>
      </c>
      <c r="BA654" s="1">
        <f>IFERROR(IF($AE654&gt;$AE653,VLOOKUP($AC654+AN$1,STOCK!$F$10:$AB$209,16,0),IF($AE654=$AE653,(IF(BA653&gt;=1,BA653-COUNTIFS($AE653:$AE653,$AC654,AN653:AN653,$AI$1),0)),0)),0)</f>
        <v>0</v>
      </c>
      <c r="BB654" s="1">
        <f>IFERROR(IF($AE654&gt;$AE653,VLOOKUP($AC654+AO$1,STOCK!$F$10:$AB$209,16,0),IF($AE654=$AE653,(IF(BB653&gt;=1,BB653-COUNTIFS($AE653:$AE653,$AC654,AO653:AO653,$AI$1),0)),0)),0)</f>
        <v>0</v>
      </c>
      <c r="BC654" s="1">
        <f>IFERROR(IF($AE654&gt;$AE653,VLOOKUP($AC654+AP$1,STOCK!$F$10:$AB$209,16,0),IF($AE654=$AE653,(IF(BC653&gt;=1,BC653-COUNTIFS($AE653:$AE653,$AC654,AP653:AP653,$AI$1),0)),0)),0)</f>
        <v>0</v>
      </c>
      <c r="BD654" s="1">
        <f>IFERROR(IF($AE654&gt;$AE653,VLOOKUP($AC654+AQ$1,STOCK!$F$10:$AB$209,16,0),IF($AE654=$AE653,(IF(BD653&gt;=1,BD653-COUNTIFS($AE653:$AE653,$AC654,AQ653:AQ653,$AI$1),0)),0)),0)</f>
        <v>0</v>
      </c>
      <c r="BE654" s="1">
        <f>IFERROR(IF($AE654&gt;$AE653,VLOOKUP($AC654+AR$1,STOCK!$F$10:$AB$209,16,0),IF($AE654=$AE653,(IF(BE653&gt;=1,BE653-COUNTIFS($AE653:$AE653,$AC654,AR653:AR653,$AI$1),0)),0)),0)</f>
        <v>0</v>
      </c>
      <c r="BF654" s="1">
        <f>IFERROR(IF($AE654&gt;$AE653,VLOOKUP($AC654+AS$1,STOCK!$F$10:$AB$209,16,0),IF($AE654=$AE653,(IF(BF653&gt;=1,BF653-COUNTIFS($AE653:$AE653,$AC654,AS653:AS653,$AI$1),0)),0)),0)</f>
        <v>0</v>
      </c>
      <c r="BG654" s="1">
        <f>IFERROR(IF($AE654&gt;$AE653,VLOOKUP($AC654+AT$1,STOCK!$F$10:$AB$209,16,0),IF($AE654=$AE653,(IF(BG653&gt;=1,BG653-COUNTIFS($AE653:$AE653,$AC654,AT653:AT653,$AI$1),0)),0)),0)</f>
        <v>0</v>
      </c>
      <c r="BH654" s="1">
        <f>IFERROR(IF($AE654&gt;$AE653,VLOOKUP($AC654+AU$1,STOCK!$F$10:$AB$209,16,0),IF($AE654=$AE653,(IF(BH653&gt;=1,BH653-COUNTIFS($AE653:$AE653,$AC654,AU653:AU653,$AI$1),0)),0)),0)</f>
        <v>0</v>
      </c>
      <c r="BI654" s="1">
        <f>IFERROR(IF($AE654&gt;$AE653,VLOOKUP($AC654+AV$1,STOCK!$F$10:$AB$209,16,0),IF($AE654=$AE653,(IF(BI653&gt;=1,BI653-COUNTIFS($AE653:$AE653,$AC654,AV653:AV653,$AI$1),0)),0)),0)</f>
        <v>0</v>
      </c>
      <c r="BJ654" s="1">
        <f>IFERROR(IF($AE654&gt;$AE653,VLOOKUP($AC654+AW$1,STOCK!$F$10:$AB$209,16,0),IF($AE654=$AE653,(IF(BJ653&gt;=1,BJ653-COUNTIFS($AE653:$AE653,$AC654,AW653:AW653,$AI$1),0)),0)),0)</f>
        <v>0</v>
      </c>
      <c r="BK654" s="1">
        <f>IFERROR(IF($AE654&gt;$AE653,VLOOKUP($AC654+AX$1,STOCK!$F$10:$AB$209,16,0),IF($AE654=$AE653,(IF(BK653&gt;=1,BK653-COUNTIFS($AE653:$AE653,$AC654,AX653:AX653,$AI$1),0)),0)),0)</f>
        <v>0</v>
      </c>
      <c r="BL654" s="1">
        <f>IFERROR(IF($AE654&gt;$AE653,VLOOKUP($AC654+AL$1,STOCK!$F$10:$AB$209,17,0),IF($AE654=$AE653,(IF(BL653&gt;=1,BL653-COUNTIFS($AE653:$AE653,$AC654,AL653:AL653,$AI$2),0)),0)),0)</f>
        <v>0</v>
      </c>
      <c r="BM654" s="1">
        <f>IFERROR(IF($AE654&gt;$AE653,VLOOKUP($AC654+AM$1,STOCK!$F$10:$AB$209,17,0),IF($AE654=$AE653,(IF(BM653&gt;=1,BM653-COUNTIFS($AE653:$AE653,$AC654,AM653:AM653,$AI$2),0)),0)),0)</f>
        <v>0</v>
      </c>
      <c r="BN654" s="1">
        <f>IFERROR(IF($AE654&gt;$AE653,VLOOKUP($AC654+AN$1,STOCK!$F$10:$AB$209,17,0),IF($AE654=$AE653,(IF(BN653&gt;=1,BN653-COUNTIFS($AE653:$AE653,$AC654,AN653:AN653,$AI$2),0)),0)),0)</f>
        <v>0</v>
      </c>
      <c r="BO654" s="1">
        <f>IFERROR(IF($AE654&gt;$AE653,VLOOKUP($AC654+AO$1,STOCK!$F$10:$AB$209,17,0),IF($AE654=$AE653,(IF(BO653&gt;=1,BO653-COUNTIFS($AE653:$AE653,$AC654,AO653:AO653,$AI$2),0)),0)),0)</f>
        <v>0</v>
      </c>
      <c r="BP654" s="1">
        <f>IFERROR(IF($AE654&gt;$AE653,VLOOKUP($AC654+AP$1,STOCK!$F$10:$AB$209,17,0),IF($AE654=$AE653,(IF(BP653&gt;=1,BP653-COUNTIFS($AE653:$AE653,$AC654,AP653:AP653,$AI$2),0)),0)),0)</f>
        <v>0</v>
      </c>
      <c r="BQ654" s="1">
        <f>IFERROR(IF($AE654&gt;$AE653,VLOOKUP($AC654+AQ$1,STOCK!$F$10:$AB$209,17,0),IF($AE654=$AE653,(IF(BQ653&gt;=1,BQ653-COUNTIFS($AE653:$AE653,$AC654,AQ653:AQ653,$AI$2),0)),0)),0)</f>
        <v>0</v>
      </c>
      <c r="BR654" s="1">
        <f>IFERROR(IF($AE654&gt;$AE653,VLOOKUP($AC654+AR$1,STOCK!$F$10:$AB$209,17,0),IF($AE654=$AE653,(IF(BR653&gt;=1,BR653-COUNTIFS($AE653:$AE653,$AC654,AR653:AR653,$AI$2),0)),0)),0)</f>
        <v>0</v>
      </c>
      <c r="BS654" s="1">
        <f>IFERROR(IF($AE654&gt;$AE653,VLOOKUP($AC654+AS$1,STOCK!$F$10:$AB$209,17,0),IF($AE654=$AE653,(IF(BS653&gt;=1,BS653-COUNTIFS($AE653:$AE653,$AC654,AS653:AS653,$AI$2),0)),0)),0)</f>
        <v>0</v>
      </c>
      <c r="BT654" s="1">
        <f>IFERROR(IF($AE654&gt;$AE653,VLOOKUP($AC654+AT$1,STOCK!$F$10:$AB$209,17,0),IF($AE654=$AE653,(IF(BT653&gt;=1,BT653-COUNTIFS($AE653:$AE653,$AC654,AT653:AT653,$AI$2),0)),0)),0)</f>
        <v>0</v>
      </c>
      <c r="BU654" s="1">
        <f>IFERROR(IF($AE654&gt;$AE653,VLOOKUP($AC654+AU$1,STOCK!$F$10:$AB$209,17,0),IF($AE654=$AE653,(IF(BU653&gt;=1,BU653-COUNTIFS($AE653:$AE653,$AC654,AU653:AU653,$AI$2),0)),0)),0)</f>
        <v>0</v>
      </c>
      <c r="BV654" s="1">
        <f>IFERROR(IF($AE654&gt;$AE653,VLOOKUP($AC654+AV$1,STOCK!$F$10:$AB$209,17,0),IF($AE654=$AE653,(IF(BV653&gt;=1,BV653-COUNTIFS($AE653:$AE653,$AC654,AV653:AV653,$AI$2),0)),0)),0)</f>
        <v>0</v>
      </c>
      <c r="BW654" s="1">
        <f>IFERROR(IF($AE654&gt;$AE653,VLOOKUP($AC654+AW$1,STOCK!$F$10:$AB$209,17,0),IF($AE654=$AE653,(IF(BW653&gt;=1,BW653-COUNTIFS($AE653:$AE653,$AC654,AW653:AW653,$AI$2),0)),0)),0)</f>
        <v>0</v>
      </c>
      <c r="BX654" s="1">
        <f>IFERROR(IF($AE654&gt;$AE653,VLOOKUP($AC654+AX$1,STOCK!$F$10:$AB$209,17,0),IF($AE654=$AE653,(IF(BX653&gt;=1,BX653-COUNTIFS($AE653:$AE653,$AC654,AX653:AX653,$AI$2),0)),0)),0)</f>
        <v>0</v>
      </c>
    </row>
    <row r="655" spans="29:76" x14ac:dyDescent="0.25">
      <c r="AC655" s="1">
        <f t="shared" ref="AC655:AC718" si="170">IFERROR(IF(AG655&gt;=101,LEFT(AG655,1)*100,0),0)</f>
        <v>0</v>
      </c>
      <c r="AD655" s="1">
        <f>IFERROR(IF(LEN(AK655)&gt;=1,VLOOKUP(HLOOKUP(AK655,PROFILE!$K$5:$V$8,4,0),PROFILE!$F$1:$G$3,2,0),0),0)</f>
        <v>0</v>
      </c>
      <c r="AE655" s="1">
        <f t="shared" ref="AE655:AE718" si="171">IFERROR(IF(AG655&gt;=101,LEFT(AG655,1)*100,0),0)</f>
        <v>0</v>
      </c>
      <c r="AF655" s="1">
        <v>642</v>
      </c>
      <c r="AI655" s="1" t="str">
        <f>IFERROR(IF($AH655&gt;=1,VLOOKUP($AG655,STUDENT!$O$8:$Z$1507,3,0),""),"")</f>
        <v/>
      </c>
      <c r="AJ655" s="1" t="str">
        <f>IFERROR(IF($AH655&gt;=1,VLOOKUP($AG655,STUDENT!$O$8:$Z$1507,4,0),""),"")</f>
        <v/>
      </c>
      <c r="AK655" s="1" t="str">
        <f>IFERROR(IF($AH655&gt;=1,VLOOKUP($AG655,STUDENT!$O$8:$Z$1507,6,0),""),"")</f>
        <v/>
      </c>
      <c r="AL655" s="1" t="str">
        <f t="shared" ref="AL655:AL718" si="172">IFERROR(IF($AH655&gt;=1,(IF($AD655=1,(IF(BL655&gt;=1,$AI$2,"")),IF($AD655=2,(IF(AY655&gt;=1,$AI$1,"")),IF($AD655=3,(IF(MOD($AG655+AL$1,2)=0,(IF(AY655&gt;=1,$AI$1,"")),IF(MOD($AG655+AL$1,2)=1,(IF(BL655&gt;=1,$AI$2,"")),""))),"")))),""),"")</f>
        <v/>
      </c>
      <c r="AM655" s="1" t="str">
        <f t="shared" ref="AM655:AM718" si="173">IFERROR(IF($AH655&gt;=1,(IF($AD655=1,(IF(BM655&gt;=1,$AI$2,"")),IF($AD655=2,(IF(AZ655&gt;=1,$AI$1,"")),IF($AD655=3,(IF(MOD($AG655+AM$1,2)=0,(IF(AZ655&gt;=1,$AI$1,"")),IF(MOD($AG655+AM$1,2)=1,(IF(BM655&gt;=1,$AI$2,"")),""))),"")))),""),"")</f>
        <v/>
      </c>
      <c r="AN655" s="1" t="str">
        <f t="shared" ref="AN655:AN718" si="174">IFERROR(IF($AH655&gt;=1,(IF($AD655=1,(IF(BN655&gt;=1,$AI$2,"")),IF($AD655=2,(IF(BA655&gt;=1,$AI$1,"")),IF($AD655=3,(IF(MOD($AG655+AN$1,2)=0,(IF(BA655&gt;=1,$AI$1,"")),IF(MOD($AG655+AN$1,2)=1,(IF(BN655&gt;=1,$AI$2,"")),""))),"")))),""),"")</f>
        <v/>
      </c>
      <c r="AO655" s="1" t="str">
        <f t="shared" ref="AO655:AO718" si="175">IFERROR(IF($AH655&gt;=1,(IF($AD655=1,(IF(BO655&gt;=1,$AI$2,"")),IF($AD655=2,(IF(BB655&gt;=1,$AI$1,"")),IF($AD655=3,(IF(MOD($AG655+AO$1,2)=0,(IF(BB655&gt;=1,$AI$1,"")),IF(MOD($AG655+AO$1,2)=1,(IF(BO655&gt;=1,$AI$2,"")),""))),"")))),""),"")</f>
        <v/>
      </c>
      <c r="AP655" s="1" t="str">
        <f t="shared" ref="AP655:AP718" si="176">IFERROR(IF($AH655&gt;=1,(IF($AD655=1,(IF(BP655&gt;=1,$AI$2,"")),IF($AD655=2,(IF(BC655&gt;=1,$AI$1,"")),IF($AD655=3,(IF(MOD($AG655+AP$1,2)=0,(IF(BC655&gt;=1,$AI$1,"")),IF(MOD($AG655+AP$1,2)=1,(IF(BP655&gt;=1,$AI$2,"")),""))),"")))),""),"")</f>
        <v/>
      </c>
      <c r="AQ655" s="1" t="str">
        <f t="shared" ref="AQ655:AQ718" si="177">IFERROR(IF($AH655&gt;=1,(IF($AD655=1,(IF(BQ655&gt;=1,$AI$2,"")),IF($AD655=2,(IF(BD655&gt;=1,$AI$1,"")),IF($AD655=3,(IF(MOD($AG655+AQ$1,2)=0,(IF(BD655&gt;=1,$AI$1,"")),IF(MOD($AG655+AQ$1,2)=1,(IF(BQ655&gt;=1,$AI$2,"")),""))),"")))),""),"")</f>
        <v/>
      </c>
      <c r="AR655" s="1" t="str">
        <f t="shared" ref="AR655:AR718" si="178">IFERROR(IF($AH655&gt;=1,(IF($AD655=1,(IF(BR655&gt;=1,$AI$2,"")),IF($AD655=2,(IF(BE655&gt;=1,$AI$1,"")),IF($AD655=3,(IF(MOD($AG655+AR$1,2)=0,(IF(BE655&gt;=1,$AI$1,"")),IF(MOD($AG655+AR$1,2)=1,(IF(BR655&gt;=1,$AI$2,"")),""))),"")))),""),"")</f>
        <v/>
      </c>
      <c r="AS655" s="1" t="str">
        <f t="shared" ref="AS655:AS718" si="179">IFERROR(IF($AH655&gt;=1,(IF($AD655=1,(IF(BS655&gt;=1,$AI$2,"")),IF($AD655=2,(IF(BF655&gt;=1,$AI$1,"")),IF($AD655=3,(IF(MOD($AG655+AS$1,2)=0,(IF(BF655&gt;=1,$AI$1,"")),IF(MOD($AG655+AS$1,2)=1,(IF(BS655&gt;=1,$AI$2,"")),""))),"")))),""),"")</f>
        <v/>
      </c>
      <c r="AT655" s="1" t="str">
        <f t="shared" ref="AT655:AT718" si="180">IFERROR(IF($AH655&gt;=1,(IF($AD655=1,(IF(BT655&gt;=1,$AI$2,"")),IF($AD655=2,(IF(BG655&gt;=1,$AI$1,"")),IF($AD655=3,(IF(MOD($AG655+AT$1,2)=0,(IF(BG655&gt;=1,$AI$1,"")),IF(MOD($AG655+AT$1,2)=1,(IF(BT655&gt;=1,$AI$2,"")),""))),"")))),""),"")</f>
        <v/>
      </c>
      <c r="AU655" s="1" t="str">
        <f t="shared" ref="AU655:AU718" si="181">IFERROR(IF($AH655&gt;=1,(IF($AD655=1,(IF(BU655&gt;=1,$AI$2,"")),IF($AD655=2,(IF(BH655&gt;=1,$AI$1,"")),IF($AD655=3,(IF(MOD($AG655+AU$1,2)=0,(IF(BH655&gt;=1,$AI$1,"")),IF(MOD($AG655+AU$1,2)=1,(IF(BU655&gt;=1,$AI$2,"")),""))),"")))),""),"")</f>
        <v/>
      </c>
      <c r="AV655" s="1" t="str">
        <f t="shared" ref="AV655:AV718" si="182">IFERROR(IF($AH655&gt;=1,(IF($AD655=1,(IF(BV655&gt;=1,$AI$2,"")),IF($AD655=2,(IF(BI655&gt;=1,$AI$1,"")),IF($AD655=3,(IF(MOD($AG655+AV$1,2)=0,(IF(BI655&gt;=1,$AI$1,"")),IF(MOD($AG655+AV$1,2)=1,(IF(BV655&gt;=1,$AI$2,"")),""))),"")))),""),"")</f>
        <v/>
      </c>
      <c r="AW655" s="1" t="str">
        <f t="shared" ref="AW655:AW718" si="183">IFERROR(IF($AH655&gt;=1,(IF($AD655=1,(IF(BW655&gt;=1,$AI$2,"")),IF($AD655=2,(IF(BJ655&gt;=1,$AI$1,"")),IF($AD655=3,(IF(MOD($AG655+AW$1,2)=0,(IF(BJ655&gt;=1,$AI$1,"")),IF(MOD($AG655+AW$1,2)=1,(IF(BW655&gt;=1,$AI$2,"")),""))),"")))),""),"")</f>
        <v/>
      </c>
      <c r="AX655" s="1" t="str">
        <f t="shared" ref="AX655:AX718" si="184">IFERROR(IF($AH655&gt;=1,(IF($AD655=1,(IF(BX655&gt;=1,$AI$2,"")),IF($AD655=2,(IF(BK655&gt;=1,$AI$1,"")),IF($AD655=3,(IF(MOD($AG655+AX$1,2)=0,(IF(BK655&gt;=1,$AI$1,"")),IF(MOD($AG655+AX$1,2)=1,(IF(BX655&gt;=1,$AI$2,"")),""))),"")))),""),"")</f>
        <v/>
      </c>
      <c r="AY655" s="1">
        <f>IFERROR(IF($AE655&gt;$AE654,VLOOKUP($AC655+AL$1,STOCK!$F$10:$AB$209,16,0),IF($AE655=$AE654,(IF(AY654&gt;=1,AY654-COUNTIFS($AE654:$AE654,$AC655,AL654:AL654,$AI$1),0)),0)),0)</f>
        <v>0</v>
      </c>
      <c r="AZ655" s="1">
        <f>IFERROR(IF($AE655&gt;$AE654,VLOOKUP($AC655+AM$1,STOCK!$F$10:$AB$209,16,0),IF($AE655=$AE654,(IF(AZ654&gt;=1,AZ654-COUNTIFS($AE654:$AE654,$AC655,AM654:AM654,$AI$1),0)),0)),0)</f>
        <v>0</v>
      </c>
      <c r="BA655" s="1">
        <f>IFERROR(IF($AE655&gt;$AE654,VLOOKUP($AC655+AN$1,STOCK!$F$10:$AB$209,16,0),IF($AE655=$AE654,(IF(BA654&gt;=1,BA654-COUNTIFS($AE654:$AE654,$AC655,AN654:AN654,$AI$1),0)),0)),0)</f>
        <v>0</v>
      </c>
      <c r="BB655" s="1">
        <f>IFERROR(IF($AE655&gt;$AE654,VLOOKUP($AC655+AO$1,STOCK!$F$10:$AB$209,16,0),IF($AE655=$AE654,(IF(BB654&gt;=1,BB654-COUNTIFS($AE654:$AE654,$AC655,AO654:AO654,$AI$1),0)),0)),0)</f>
        <v>0</v>
      </c>
      <c r="BC655" s="1">
        <f>IFERROR(IF($AE655&gt;$AE654,VLOOKUP($AC655+AP$1,STOCK!$F$10:$AB$209,16,0),IF($AE655=$AE654,(IF(BC654&gt;=1,BC654-COUNTIFS($AE654:$AE654,$AC655,AP654:AP654,$AI$1),0)),0)),0)</f>
        <v>0</v>
      </c>
      <c r="BD655" s="1">
        <f>IFERROR(IF($AE655&gt;$AE654,VLOOKUP($AC655+AQ$1,STOCK!$F$10:$AB$209,16,0),IF($AE655=$AE654,(IF(BD654&gt;=1,BD654-COUNTIFS($AE654:$AE654,$AC655,AQ654:AQ654,$AI$1),0)),0)),0)</f>
        <v>0</v>
      </c>
      <c r="BE655" s="1">
        <f>IFERROR(IF($AE655&gt;$AE654,VLOOKUP($AC655+AR$1,STOCK!$F$10:$AB$209,16,0),IF($AE655=$AE654,(IF(BE654&gt;=1,BE654-COUNTIFS($AE654:$AE654,$AC655,AR654:AR654,$AI$1),0)),0)),0)</f>
        <v>0</v>
      </c>
      <c r="BF655" s="1">
        <f>IFERROR(IF($AE655&gt;$AE654,VLOOKUP($AC655+AS$1,STOCK!$F$10:$AB$209,16,0),IF($AE655=$AE654,(IF(BF654&gt;=1,BF654-COUNTIFS($AE654:$AE654,$AC655,AS654:AS654,$AI$1),0)),0)),0)</f>
        <v>0</v>
      </c>
      <c r="BG655" s="1">
        <f>IFERROR(IF($AE655&gt;$AE654,VLOOKUP($AC655+AT$1,STOCK!$F$10:$AB$209,16,0),IF($AE655=$AE654,(IF(BG654&gt;=1,BG654-COUNTIFS($AE654:$AE654,$AC655,AT654:AT654,$AI$1),0)),0)),0)</f>
        <v>0</v>
      </c>
      <c r="BH655" s="1">
        <f>IFERROR(IF($AE655&gt;$AE654,VLOOKUP($AC655+AU$1,STOCK!$F$10:$AB$209,16,0),IF($AE655=$AE654,(IF(BH654&gt;=1,BH654-COUNTIFS($AE654:$AE654,$AC655,AU654:AU654,$AI$1),0)),0)),0)</f>
        <v>0</v>
      </c>
      <c r="BI655" s="1">
        <f>IFERROR(IF($AE655&gt;$AE654,VLOOKUP($AC655+AV$1,STOCK!$F$10:$AB$209,16,0),IF($AE655=$AE654,(IF(BI654&gt;=1,BI654-COUNTIFS($AE654:$AE654,$AC655,AV654:AV654,$AI$1),0)),0)),0)</f>
        <v>0</v>
      </c>
      <c r="BJ655" s="1">
        <f>IFERROR(IF($AE655&gt;$AE654,VLOOKUP($AC655+AW$1,STOCK!$F$10:$AB$209,16,0),IF($AE655=$AE654,(IF(BJ654&gt;=1,BJ654-COUNTIFS($AE654:$AE654,$AC655,AW654:AW654,$AI$1),0)),0)),0)</f>
        <v>0</v>
      </c>
      <c r="BK655" s="1">
        <f>IFERROR(IF($AE655&gt;$AE654,VLOOKUP($AC655+AX$1,STOCK!$F$10:$AB$209,16,0),IF($AE655=$AE654,(IF(BK654&gt;=1,BK654-COUNTIFS($AE654:$AE654,$AC655,AX654:AX654,$AI$1),0)),0)),0)</f>
        <v>0</v>
      </c>
      <c r="BL655" s="1">
        <f>IFERROR(IF($AE655&gt;$AE654,VLOOKUP($AC655+AL$1,STOCK!$F$10:$AB$209,17,0),IF($AE655=$AE654,(IF(BL654&gt;=1,BL654-COUNTIFS($AE654:$AE654,$AC655,AL654:AL654,$AI$2),0)),0)),0)</f>
        <v>0</v>
      </c>
      <c r="BM655" s="1">
        <f>IFERROR(IF($AE655&gt;$AE654,VLOOKUP($AC655+AM$1,STOCK!$F$10:$AB$209,17,0),IF($AE655=$AE654,(IF(BM654&gt;=1,BM654-COUNTIFS($AE654:$AE654,$AC655,AM654:AM654,$AI$2),0)),0)),0)</f>
        <v>0</v>
      </c>
      <c r="BN655" s="1">
        <f>IFERROR(IF($AE655&gt;$AE654,VLOOKUP($AC655+AN$1,STOCK!$F$10:$AB$209,17,0),IF($AE655=$AE654,(IF(BN654&gt;=1,BN654-COUNTIFS($AE654:$AE654,$AC655,AN654:AN654,$AI$2),0)),0)),0)</f>
        <v>0</v>
      </c>
      <c r="BO655" s="1">
        <f>IFERROR(IF($AE655&gt;$AE654,VLOOKUP($AC655+AO$1,STOCK!$F$10:$AB$209,17,0),IF($AE655=$AE654,(IF(BO654&gt;=1,BO654-COUNTIFS($AE654:$AE654,$AC655,AO654:AO654,$AI$2),0)),0)),0)</f>
        <v>0</v>
      </c>
      <c r="BP655" s="1">
        <f>IFERROR(IF($AE655&gt;$AE654,VLOOKUP($AC655+AP$1,STOCK!$F$10:$AB$209,17,0),IF($AE655=$AE654,(IF(BP654&gt;=1,BP654-COUNTIFS($AE654:$AE654,$AC655,AP654:AP654,$AI$2),0)),0)),0)</f>
        <v>0</v>
      </c>
      <c r="BQ655" s="1">
        <f>IFERROR(IF($AE655&gt;$AE654,VLOOKUP($AC655+AQ$1,STOCK!$F$10:$AB$209,17,0),IF($AE655=$AE654,(IF(BQ654&gt;=1,BQ654-COUNTIFS($AE654:$AE654,$AC655,AQ654:AQ654,$AI$2),0)),0)),0)</f>
        <v>0</v>
      </c>
      <c r="BR655" s="1">
        <f>IFERROR(IF($AE655&gt;$AE654,VLOOKUP($AC655+AR$1,STOCK!$F$10:$AB$209,17,0),IF($AE655=$AE654,(IF(BR654&gt;=1,BR654-COUNTIFS($AE654:$AE654,$AC655,AR654:AR654,$AI$2),0)),0)),0)</f>
        <v>0</v>
      </c>
      <c r="BS655" s="1">
        <f>IFERROR(IF($AE655&gt;$AE654,VLOOKUP($AC655+AS$1,STOCK!$F$10:$AB$209,17,0),IF($AE655=$AE654,(IF(BS654&gt;=1,BS654-COUNTIFS($AE654:$AE654,$AC655,AS654:AS654,$AI$2),0)),0)),0)</f>
        <v>0</v>
      </c>
      <c r="BT655" s="1">
        <f>IFERROR(IF($AE655&gt;$AE654,VLOOKUP($AC655+AT$1,STOCK!$F$10:$AB$209,17,0),IF($AE655=$AE654,(IF(BT654&gt;=1,BT654-COUNTIFS($AE654:$AE654,$AC655,AT654:AT654,$AI$2),0)),0)),0)</f>
        <v>0</v>
      </c>
      <c r="BU655" s="1">
        <f>IFERROR(IF($AE655&gt;$AE654,VLOOKUP($AC655+AU$1,STOCK!$F$10:$AB$209,17,0),IF($AE655=$AE654,(IF(BU654&gt;=1,BU654-COUNTIFS($AE654:$AE654,$AC655,AU654:AU654,$AI$2),0)),0)),0)</f>
        <v>0</v>
      </c>
      <c r="BV655" s="1">
        <f>IFERROR(IF($AE655&gt;$AE654,VLOOKUP($AC655+AV$1,STOCK!$F$10:$AB$209,17,0),IF($AE655=$AE654,(IF(BV654&gt;=1,BV654-COUNTIFS($AE654:$AE654,$AC655,AV654:AV654,$AI$2),0)),0)),0)</f>
        <v>0</v>
      </c>
      <c r="BW655" s="1">
        <f>IFERROR(IF($AE655&gt;$AE654,VLOOKUP($AC655+AW$1,STOCK!$F$10:$AB$209,17,0),IF($AE655=$AE654,(IF(BW654&gt;=1,BW654-COUNTIFS($AE654:$AE654,$AC655,AW654:AW654,$AI$2),0)),0)),0)</f>
        <v>0</v>
      </c>
      <c r="BX655" s="1">
        <f>IFERROR(IF($AE655&gt;$AE654,VLOOKUP($AC655+AX$1,STOCK!$F$10:$AB$209,17,0),IF($AE655=$AE654,(IF(BX654&gt;=1,BX654-COUNTIFS($AE654:$AE654,$AC655,AX654:AX654,$AI$2),0)),0)),0)</f>
        <v>0</v>
      </c>
    </row>
    <row r="656" spans="29:76" x14ac:dyDescent="0.25">
      <c r="AC656" s="1">
        <f t="shared" si="170"/>
        <v>0</v>
      </c>
      <c r="AD656" s="1">
        <f>IFERROR(IF(LEN(AK656)&gt;=1,VLOOKUP(HLOOKUP(AK656,PROFILE!$K$5:$V$8,4,0),PROFILE!$F$1:$G$3,2,0),0),0)</f>
        <v>0</v>
      </c>
      <c r="AE656" s="1">
        <f t="shared" si="171"/>
        <v>0</v>
      </c>
      <c r="AF656" s="1">
        <v>643</v>
      </c>
      <c r="AI656" s="1" t="str">
        <f>IFERROR(IF($AH656&gt;=1,VLOOKUP($AG656,STUDENT!$O$8:$Z$1507,3,0),""),"")</f>
        <v/>
      </c>
      <c r="AJ656" s="1" t="str">
        <f>IFERROR(IF($AH656&gt;=1,VLOOKUP($AG656,STUDENT!$O$8:$Z$1507,4,0),""),"")</f>
        <v/>
      </c>
      <c r="AK656" s="1" t="str">
        <f>IFERROR(IF($AH656&gt;=1,VLOOKUP($AG656,STUDENT!$O$8:$Z$1507,6,0),""),"")</f>
        <v/>
      </c>
      <c r="AL656" s="1" t="str">
        <f t="shared" si="172"/>
        <v/>
      </c>
      <c r="AM656" s="1" t="str">
        <f t="shared" si="173"/>
        <v/>
      </c>
      <c r="AN656" s="1" t="str">
        <f t="shared" si="174"/>
        <v/>
      </c>
      <c r="AO656" s="1" t="str">
        <f t="shared" si="175"/>
        <v/>
      </c>
      <c r="AP656" s="1" t="str">
        <f t="shared" si="176"/>
        <v/>
      </c>
      <c r="AQ656" s="1" t="str">
        <f t="shared" si="177"/>
        <v/>
      </c>
      <c r="AR656" s="1" t="str">
        <f t="shared" si="178"/>
        <v/>
      </c>
      <c r="AS656" s="1" t="str">
        <f t="shared" si="179"/>
        <v/>
      </c>
      <c r="AT656" s="1" t="str">
        <f t="shared" si="180"/>
        <v/>
      </c>
      <c r="AU656" s="1" t="str">
        <f t="shared" si="181"/>
        <v/>
      </c>
      <c r="AV656" s="1" t="str">
        <f t="shared" si="182"/>
        <v/>
      </c>
      <c r="AW656" s="1" t="str">
        <f t="shared" si="183"/>
        <v/>
      </c>
      <c r="AX656" s="1" t="str">
        <f t="shared" si="184"/>
        <v/>
      </c>
      <c r="AY656" s="1">
        <f>IFERROR(IF($AE656&gt;$AE655,VLOOKUP($AC656+AL$1,STOCK!$F$10:$AB$209,16,0),IF($AE656=$AE655,(IF(AY655&gt;=1,AY655-COUNTIFS($AE655:$AE655,$AC656,AL655:AL655,$AI$1),0)),0)),0)</f>
        <v>0</v>
      </c>
      <c r="AZ656" s="1">
        <f>IFERROR(IF($AE656&gt;$AE655,VLOOKUP($AC656+AM$1,STOCK!$F$10:$AB$209,16,0),IF($AE656=$AE655,(IF(AZ655&gt;=1,AZ655-COUNTIFS($AE655:$AE655,$AC656,AM655:AM655,$AI$1),0)),0)),0)</f>
        <v>0</v>
      </c>
      <c r="BA656" s="1">
        <f>IFERROR(IF($AE656&gt;$AE655,VLOOKUP($AC656+AN$1,STOCK!$F$10:$AB$209,16,0),IF($AE656=$AE655,(IF(BA655&gt;=1,BA655-COUNTIFS($AE655:$AE655,$AC656,AN655:AN655,$AI$1),0)),0)),0)</f>
        <v>0</v>
      </c>
      <c r="BB656" s="1">
        <f>IFERROR(IF($AE656&gt;$AE655,VLOOKUP($AC656+AO$1,STOCK!$F$10:$AB$209,16,0),IF($AE656=$AE655,(IF(BB655&gt;=1,BB655-COUNTIFS($AE655:$AE655,$AC656,AO655:AO655,$AI$1),0)),0)),0)</f>
        <v>0</v>
      </c>
      <c r="BC656" s="1">
        <f>IFERROR(IF($AE656&gt;$AE655,VLOOKUP($AC656+AP$1,STOCK!$F$10:$AB$209,16,0),IF($AE656=$AE655,(IF(BC655&gt;=1,BC655-COUNTIFS($AE655:$AE655,$AC656,AP655:AP655,$AI$1),0)),0)),0)</f>
        <v>0</v>
      </c>
      <c r="BD656" s="1">
        <f>IFERROR(IF($AE656&gt;$AE655,VLOOKUP($AC656+AQ$1,STOCK!$F$10:$AB$209,16,0),IF($AE656=$AE655,(IF(BD655&gt;=1,BD655-COUNTIFS($AE655:$AE655,$AC656,AQ655:AQ655,$AI$1),0)),0)),0)</f>
        <v>0</v>
      </c>
      <c r="BE656" s="1">
        <f>IFERROR(IF($AE656&gt;$AE655,VLOOKUP($AC656+AR$1,STOCK!$F$10:$AB$209,16,0),IF($AE656=$AE655,(IF(BE655&gt;=1,BE655-COUNTIFS($AE655:$AE655,$AC656,AR655:AR655,$AI$1),0)),0)),0)</f>
        <v>0</v>
      </c>
      <c r="BF656" s="1">
        <f>IFERROR(IF($AE656&gt;$AE655,VLOOKUP($AC656+AS$1,STOCK!$F$10:$AB$209,16,0),IF($AE656=$AE655,(IF(BF655&gt;=1,BF655-COUNTIFS($AE655:$AE655,$AC656,AS655:AS655,$AI$1),0)),0)),0)</f>
        <v>0</v>
      </c>
      <c r="BG656" s="1">
        <f>IFERROR(IF($AE656&gt;$AE655,VLOOKUP($AC656+AT$1,STOCK!$F$10:$AB$209,16,0),IF($AE656=$AE655,(IF(BG655&gt;=1,BG655-COUNTIFS($AE655:$AE655,$AC656,AT655:AT655,$AI$1),0)),0)),0)</f>
        <v>0</v>
      </c>
      <c r="BH656" s="1">
        <f>IFERROR(IF($AE656&gt;$AE655,VLOOKUP($AC656+AU$1,STOCK!$F$10:$AB$209,16,0),IF($AE656=$AE655,(IF(BH655&gt;=1,BH655-COUNTIFS($AE655:$AE655,$AC656,AU655:AU655,$AI$1),0)),0)),0)</f>
        <v>0</v>
      </c>
      <c r="BI656" s="1">
        <f>IFERROR(IF($AE656&gt;$AE655,VLOOKUP($AC656+AV$1,STOCK!$F$10:$AB$209,16,0),IF($AE656=$AE655,(IF(BI655&gt;=1,BI655-COUNTIFS($AE655:$AE655,$AC656,AV655:AV655,$AI$1),0)),0)),0)</f>
        <v>0</v>
      </c>
      <c r="BJ656" s="1">
        <f>IFERROR(IF($AE656&gt;$AE655,VLOOKUP($AC656+AW$1,STOCK!$F$10:$AB$209,16,0),IF($AE656=$AE655,(IF(BJ655&gt;=1,BJ655-COUNTIFS($AE655:$AE655,$AC656,AW655:AW655,$AI$1),0)),0)),0)</f>
        <v>0</v>
      </c>
      <c r="BK656" s="1">
        <f>IFERROR(IF($AE656&gt;$AE655,VLOOKUP($AC656+AX$1,STOCK!$F$10:$AB$209,16,0),IF($AE656=$AE655,(IF(BK655&gt;=1,BK655-COUNTIFS($AE655:$AE655,$AC656,AX655:AX655,$AI$1),0)),0)),0)</f>
        <v>0</v>
      </c>
      <c r="BL656" s="1">
        <f>IFERROR(IF($AE656&gt;$AE655,VLOOKUP($AC656+AL$1,STOCK!$F$10:$AB$209,17,0),IF($AE656=$AE655,(IF(BL655&gt;=1,BL655-COUNTIFS($AE655:$AE655,$AC656,AL655:AL655,$AI$2),0)),0)),0)</f>
        <v>0</v>
      </c>
      <c r="BM656" s="1">
        <f>IFERROR(IF($AE656&gt;$AE655,VLOOKUP($AC656+AM$1,STOCK!$F$10:$AB$209,17,0),IF($AE656=$AE655,(IF(BM655&gt;=1,BM655-COUNTIFS($AE655:$AE655,$AC656,AM655:AM655,$AI$2),0)),0)),0)</f>
        <v>0</v>
      </c>
      <c r="BN656" s="1">
        <f>IFERROR(IF($AE656&gt;$AE655,VLOOKUP($AC656+AN$1,STOCK!$F$10:$AB$209,17,0),IF($AE656=$AE655,(IF(BN655&gt;=1,BN655-COUNTIFS($AE655:$AE655,$AC656,AN655:AN655,$AI$2),0)),0)),0)</f>
        <v>0</v>
      </c>
      <c r="BO656" s="1">
        <f>IFERROR(IF($AE656&gt;$AE655,VLOOKUP($AC656+AO$1,STOCK!$F$10:$AB$209,17,0),IF($AE656=$AE655,(IF(BO655&gt;=1,BO655-COUNTIFS($AE655:$AE655,$AC656,AO655:AO655,$AI$2),0)),0)),0)</f>
        <v>0</v>
      </c>
      <c r="BP656" s="1">
        <f>IFERROR(IF($AE656&gt;$AE655,VLOOKUP($AC656+AP$1,STOCK!$F$10:$AB$209,17,0),IF($AE656=$AE655,(IF(BP655&gt;=1,BP655-COUNTIFS($AE655:$AE655,$AC656,AP655:AP655,$AI$2),0)),0)),0)</f>
        <v>0</v>
      </c>
      <c r="BQ656" s="1">
        <f>IFERROR(IF($AE656&gt;$AE655,VLOOKUP($AC656+AQ$1,STOCK!$F$10:$AB$209,17,0),IF($AE656=$AE655,(IF(BQ655&gt;=1,BQ655-COUNTIFS($AE655:$AE655,$AC656,AQ655:AQ655,$AI$2),0)),0)),0)</f>
        <v>0</v>
      </c>
      <c r="BR656" s="1">
        <f>IFERROR(IF($AE656&gt;$AE655,VLOOKUP($AC656+AR$1,STOCK!$F$10:$AB$209,17,0),IF($AE656=$AE655,(IF(BR655&gt;=1,BR655-COUNTIFS($AE655:$AE655,$AC656,AR655:AR655,$AI$2),0)),0)),0)</f>
        <v>0</v>
      </c>
      <c r="BS656" s="1">
        <f>IFERROR(IF($AE656&gt;$AE655,VLOOKUP($AC656+AS$1,STOCK!$F$10:$AB$209,17,0),IF($AE656=$AE655,(IF(BS655&gt;=1,BS655-COUNTIFS($AE655:$AE655,$AC656,AS655:AS655,$AI$2),0)),0)),0)</f>
        <v>0</v>
      </c>
      <c r="BT656" s="1">
        <f>IFERROR(IF($AE656&gt;$AE655,VLOOKUP($AC656+AT$1,STOCK!$F$10:$AB$209,17,0),IF($AE656=$AE655,(IF(BT655&gt;=1,BT655-COUNTIFS($AE655:$AE655,$AC656,AT655:AT655,$AI$2),0)),0)),0)</f>
        <v>0</v>
      </c>
      <c r="BU656" s="1">
        <f>IFERROR(IF($AE656&gt;$AE655,VLOOKUP($AC656+AU$1,STOCK!$F$10:$AB$209,17,0),IF($AE656=$AE655,(IF(BU655&gt;=1,BU655-COUNTIFS($AE655:$AE655,$AC656,AU655:AU655,$AI$2),0)),0)),0)</f>
        <v>0</v>
      </c>
      <c r="BV656" s="1">
        <f>IFERROR(IF($AE656&gt;$AE655,VLOOKUP($AC656+AV$1,STOCK!$F$10:$AB$209,17,0),IF($AE656=$AE655,(IF(BV655&gt;=1,BV655-COUNTIFS($AE655:$AE655,$AC656,AV655:AV655,$AI$2),0)),0)),0)</f>
        <v>0</v>
      </c>
      <c r="BW656" s="1">
        <f>IFERROR(IF($AE656&gt;$AE655,VLOOKUP($AC656+AW$1,STOCK!$F$10:$AB$209,17,0),IF($AE656=$AE655,(IF(BW655&gt;=1,BW655-COUNTIFS($AE655:$AE655,$AC656,AW655:AW655,$AI$2),0)),0)),0)</f>
        <v>0</v>
      </c>
      <c r="BX656" s="1">
        <f>IFERROR(IF($AE656&gt;$AE655,VLOOKUP($AC656+AX$1,STOCK!$F$10:$AB$209,17,0),IF($AE656=$AE655,(IF(BX655&gt;=1,BX655-COUNTIFS($AE655:$AE655,$AC656,AX655:AX655,$AI$2),0)),0)),0)</f>
        <v>0</v>
      </c>
    </row>
    <row r="657" spans="29:76" x14ac:dyDescent="0.25">
      <c r="AC657" s="1">
        <f t="shared" si="170"/>
        <v>0</v>
      </c>
      <c r="AD657" s="1">
        <f>IFERROR(IF(LEN(AK657)&gt;=1,VLOOKUP(HLOOKUP(AK657,PROFILE!$K$5:$V$8,4,0),PROFILE!$F$1:$G$3,2,0),0),0)</f>
        <v>0</v>
      </c>
      <c r="AE657" s="1">
        <f t="shared" si="171"/>
        <v>0</v>
      </c>
      <c r="AF657" s="1">
        <v>644</v>
      </c>
      <c r="AI657" s="1" t="str">
        <f>IFERROR(IF($AH657&gt;=1,VLOOKUP($AG657,STUDENT!$O$8:$Z$1507,3,0),""),"")</f>
        <v/>
      </c>
      <c r="AJ657" s="1" t="str">
        <f>IFERROR(IF($AH657&gt;=1,VLOOKUP($AG657,STUDENT!$O$8:$Z$1507,4,0),""),"")</f>
        <v/>
      </c>
      <c r="AK657" s="1" t="str">
        <f>IFERROR(IF($AH657&gt;=1,VLOOKUP($AG657,STUDENT!$O$8:$Z$1507,6,0),""),"")</f>
        <v/>
      </c>
      <c r="AL657" s="1" t="str">
        <f t="shared" si="172"/>
        <v/>
      </c>
      <c r="AM657" s="1" t="str">
        <f t="shared" si="173"/>
        <v/>
      </c>
      <c r="AN657" s="1" t="str">
        <f t="shared" si="174"/>
        <v/>
      </c>
      <c r="AO657" s="1" t="str">
        <f t="shared" si="175"/>
        <v/>
      </c>
      <c r="AP657" s="1" t="str">
        <f t="shared" si="176"/>
        <v/>
      </c>
      <c r="AQ657" s="1" t="str">
        <f t="shared" si="177"/>
        <v/>
      </c>
      <c r="AR657" s="1" t="str">
        <f t="shared" si="178"/>
        <v/>
      </c>
      <c r="AS657" s="1" t="str">
        <f t="shared" si="179"/>
        <v/>
      </c>
      <c r="AT657" s="1" t="str">
        <f t="shared" si="180"/>
        <v/>
      </c>
      <c r="AU657" s="1" t="str">
        <f t="shared" si="181"/>
        <v/>
      </c>
      <c r="AV657" s="1" t="str">
        <f t="shared" si="182"/>
        <v/>
      </c>
      <c r="AW657" s="1" t="str">
        <f t="shared" si="183"/>
        <v/>
      </c>
      <c r="AX657" s="1" t="str">
        <f t="shared" si="184"/>
        <v/>
      </c>
      <c r="AY657" s="1">
        <f>IFERROR(IF($AE657&gt;$AE656,VLOOKUP($AC657+AL$1,STOCK!$F$10:$AB$209,16,0),IF($AE657=$AE656,(IF(AY656&gt;=1,AY656-COUNTIFS($AE656:$AE656,$AC657,AL656:AL656,$AI$1),0)),0)),0)</f>
        <v>0</v>
      </c>
      <c r="AZ657" s="1">
        <f>IFERROR(IF($AE657&gt;$AE656,VLOOKUP($AC657+AM$1,STOCK!$F$10:$AB$209,16,0),IF($AE657=$AE656,(IF(AZ656&gt;=1,AZ656-COUNTIFS($AE656:$AE656,$AC657,AM656:AM656,$AI$1),0)),0)),0)</f>
        <v>0</v>
      </c>
      <c r="BA657" s="1">
        <f>IFERROR(IF($AE657&gt;$AE656,VLOOKUP($AC657+AN$1,STOCK!$F$10:$AB$209,16,0),IF($AE657=$AE656,(IF(BA656&gt;=1,BA656-COUNTIFS($AE656:$AE656,$AC657,AN656:AN656,$AI$1),0)),0)),0)</f>
        <v>0</v>
      </c>
      <c r="BB657" s="1">
        <f>IFERROR(IF($AE657&gt;$AE656,VLOOKUP($AC657+AO$1,STOCK!$F$10:$AB$209,16,0),IF($AE657=$AE656,(IF(BB656&gt;=1,BB656-COUNTIFS($AE656:$AE656,$AC657,AO656:AO656,$AI$1),0)),0)),0)</f>
        <v>0</v>
      </c>
      <c r="BC657" s="1">
        <f>IFERROR(IF($AE657&gt;$AE656,VLOOKUP($AC657+AP$1,STOCK!$F$10:$AB$209,16,0),IF($AE657=$AE656,(IF(BC656&gt;=1,BC656-COUNTIFS($AE656:$AE656,$AC657,AP656:AP656,$AI$1),0)),0)),0)</f>
        <v>0</v>
      </c>
      <c r="BD657" s="1">
        <f>IFERROR(IF($AE657&gt;$AE656,VLOOKUP($AC657+AQ$1,STOCK!$F$10:$AB$209,16,0),IF($AE657=$AE656,(IF(BD656&gt;=1,BD656-COUNTIFS($AE656:$AE656,$AC657,AQ656:AQ656,$AI$1),0)),0)),0)</f>
        <v>0</v>
      </c>
      <c r="BE657" s="1">
        <f>IFERROR(IF($AE657&gt;$AE656,VLOOKUP($AC657+AR$1,STOCK!$F$10:$AB$209,16,0),IF($AE657=$AE656,(IF(BE656&gt;=1,BE656-COUNTIFS($AE656:$AE656,$AC657,AR656:AR656,$AI$1),0)),0)),0)</f>
        <v>0</v>
      </c>
      <c r="BF657" s="1">
        <f>IFERROR(IF($AE657&gt;$AE656,VLOOKUP($AC657+AS$1,STOCK!$F$10:$AB$209,16,0),IF($AE657=$AE656,(IF(BF656&gt;=1,BF656-COUNTIFS($AE656:$AE656,$AC657,AS656:AS656,$AI$1),0)),0)),0)</f>
        <v>0</v>
      </c>
      <c r="BG657" s="1">
        <f>IFERROR(IF($AE657&gt;$AE656,VLOOKUP($AC657+AT$1,STOCK!$F$10:$AB$209,16,0),IF($AE657=$AE656,(IF(BG656&gt;=1,BG656-COUNTIFS($AE656:$AE656,$AC657,AT656:AT656,$AI$1),0)),0)),0)</f>
        <v>0</v>
      </c>
      <c r="BH657" s="1">
        <f>IFERROR(IF($AE657&gt;$AE656,VLOOKUP($AC657+AU$1,STOCK!$F$10:$AB$209,16,0),IF($AE657=$AE656,(IF(BH656&gt;=1,BH656-COUNTIFS($AE656:$AE656,$AC657,AU656:AU656,$AI$1),0)),0)),0)</f>
        <v>0</v>
      </c>
      <c r="BI657" s="1">
        <f>IFERROR(IF($AE657&gt;$AE656,VLOOKUP($AC657+AV$1,STOCK!$F$10:$AB$209,16,0),IF($AE657=$AE656,(IF(BI656&gt;=1,BI656-COUNTIFS($AE656:$AE656,$AC657,AV656:AV656,$AI$1),0)),0)),0)</f>
        <v>0</v>
      </c>
      <c r="BJ657" s="1">
        <f>IFERROR(IF($AE657&gt;$AE656,VLOOKUP($AC657+AW$1,STOCK!$F$10:$AB$209,16,0),IF($AE657=$AE656,(IF(BJ656&gt;=1,BJ656-COUNTIFS($AE656:$AE656,$AC657,AW656:AW656,$AI$1),0)),0)),0)</f>
        <v>0</v>
      </c>
      <c r="BK657" s="1">
        <f>IFERROR(IF($AE657&gt;$AE656,VLOOKUP($AC657+AX$1,STOCK!$F$10:$AB$209,16,0),IF($AE657=$AE656,(IF(BK656&gt;=1,BK656-COUNTIFS($AE656:$AE656,$AC657,AX656:AX656,$AI$1),0)),0)),0)</f>
        <v>0</v>
      </c>
      <c r="BL657" s="1">
        <f>IFERROR(IF($AE657&gt;$AE656,VLOOKUP($AC657+AL$1,STOCK!$F$10:$AB$209,17,0),IF($AE657=$AE656,(IF(BL656&gt;=1,BL656-COUNTIFS($AE656:$AE656,$AC657,AL656:AL656,$AI$2),0)),0)),0)</f>
        <v>0</v>
      </c>
      <c r="BM657" s="1">
        <f>IFERROR(IF($AE657&gt;$AE656,VLOOKUP($AC657+AM$1,STOCK!$F$10:$AB$209,17,0),IF($AE657=$AE656,(IF(BM656&gt;=1,BM656-COUNTIFS($AE656:$AE656,$AC657,AM656:AM656,$AI$2),0)),0)),0)</f>
        <v>0</v>
      </c>
      <c r="BN657" s="1">
        <f>IFERROR(IF($AE657&gt;$AE656,VLOOKUP($AC657+AN$1,STOCK!$F$10:$AB$209,17,0),IF($AE657=$AE656,(IF(BN656&gt;=1,BN656-COUNTIFS($AE656:$AE656,$AC657,AN656:AN656,$AI$2),0)),0)),0)</f>
        <v>0</v>
      </c>
      <c r="BO657" s="1">
        <f>IFERROR(IF($AE657&gt;$AE656,VLOOKUP($AC657+AO$1,STOCK!$F$10:$AB$209,17,0),IF($AE657=$AE656,(IF(BO656&gt;=1,BO656-COUNTIFS($AE656:$AE656,$AC657,AO656:AO656,$AI$2),0)),0)),0)</f>
        <v>0</v>
      </c>
      <c r="BP657" s="1">
        <f>IFERROR(IF($AE657&gt;$AE656,VLOOKUP($AC657+AP$1,STOCK!$F$10:$AB$209,17,0),IF($AE657=$AE656,(IF(BP656&gt;=1,BP656-COUNTIFS($AE656:$AE656,$AC657,AP656:AP656,$AI$2),0)),0)),0)</f>
        <v>0</v>
      </c>
      <c r="BQ657" s="1">
        <f>IFERROR(IF($AE657&gt;$AE656,VLOOKUP($AC657+AQ$1,STOCK!$F$10:$AB$209,17,0),IF($AE657=$AE656,(IF(BQ656&gt;=1,BQ656-COUNTIFS($AE656:$AE656,$AC657,AQ656:AQ656,$AI$2),0)),0)),0)</f>
        <v>0</v>
      </c>
      <c r="BR657" s="1">
        <f>IFERROR(IF($AE657&gt;$AE656,VLOOKUP($AC657+AR$1,STOCK!$F$10:$AB$209,17,0),IF($AE657=$AE656,(IF(BR656&gt;=1,BR656-COUNTIFS($AE656:$AE656,$AC657,AR656:AR656,$AI$2),0)),0)),0)</f>
        <v>0</v>
      </c>
      <c r="BS657" s="1">
        <f>IFERROR(IF($AE657&gt;$AE656,VLOOKUP($AC657+AS$1,STOCK!$F$10:$AB$209,17,0),IF($AE657=$AE656,(IF(BS656&gt;=1,BS656-COUNTIFS($AE656:$AE656,$AC657,AS656:AS656,$AI$2),0)),0)),0)</f>
        <v>0</v>
      </c>
      <c r="BT657" s="1">
        <f>IFERROR(IF($AE657&gt;$AE656,VLOOKUP($AC657+AT$1,STOCK!$F$10:$AB$209,17,0),IF($AE657=$AE656,(IF(BT656&gt;=1,BT656-COUNTIFS($AE656:$AE656,$AC657,AT656:AT656,$AI$2),0)),0)),0)</f>
        <v>0</v>
      </c>
      <c r="BU657" s="1">
        <f>IFERROR(IF($AE657&gt;$AE656,VLOOKUP($AC657+AU$1,STOCK!$F$10:$AB$209,17,0),IF($AE657=$AE656,(IF(BU656&gt;=1,BU656-COUNTIFS($AE656:$AE656,$AC657,AU656:AU656,$AI$2),0)),0)),0)</f>
        <v>0</v>
      </c>
      <c r="BV657" s="1">
        <f>IFERROR(IF($AE657&gt;$AE656,VLOOKUP($AC657+AV$1,STOCK!$F$10:$AB$209,17,0),IF($AE657=$AE656,(IF(BV656&gt;=1,BV656-COUNTIFS($AE656:$AE656,$AC657,AV656:AV656,$AI$2),0)),0)),0)</f>
        <v>0</v>
      </c>
      <c r="BW657" s="1">
        <f>IFERROR(IF($AE657&gt;$AE656,VLOOKUP($AC657+AW$1,STOCK!$F$10:$AB$209,17,0),IF($AE657=$AE656,(IF(BW656&gt;=1,BW656-COUNTIFS($AE656:$AE656,$AC657,AW656:AW656,$AI$2),0)),0)),0)</f>
        <v>0</v>
      </c>
      <c r="BX657" s="1">
        <f>IFERROR(IF($AE657&gt;$AE656,VLOOKUP($AC657+AX$1,STOCK!$F$10:$AB$209,17,0),IF($AE657=$AE656,(IF(BX656&gt;=1,BX656-COUNTIFS($AE656:$AE656,$AC657,AX656:AX656,$AI$2),0)),0)),0)</f>
        <v>0</v>
      </c>
    </row>
    <row r="658" spans="29:76" x14ac:dyDescent="0.25">
      <c r="AC658" s="1">
        <f t="shared" si="170"/>
        <v>0</v>
      </c>
      <c r="AD658" s="1">
        <f>IFERROR(IF(LEN(AK658)&gt;=1,VLOOKUP(HLOOKUP(AK658,PROFILE!$K$5:$V$8,4,0),PROFILE!$F$1:$G$3,2,0),0),0)</f>
        <v>0</v>
      </c>
      <c r="AE658" s="1">
        <f t="shared" si="171"/>
        <v>0</v>
      </c>
      <c r="AF658" s="1">
        <v>645</v>
      </c>
      <c r="AI658" s="1" t="str">
        <f>IFERROR(IF($AH658&gt;=1,VLOOKUP($AG658,STUDENT!$O$8:$Z$1507,3,0),""),"")</f>
        <v/>
      </c>
      <c r="AJ658" s="1" t="str">
        <f>IFERROR(IF($AH658&gt;=1,VLOOKUP($AG658,STUDENT!$O$8:$Z$1507,4,0),""),"")</f>
        <v/>
      </c>
      <c r="AK658" s="1" t="str">
        <f>IFERROR(IF($AH658&gt;=1,VLOOKUP($AG658,STUDENT!$O$8:$Z$1507,6,0),""),"")</f>
        <v/>
      </c>
      <c r="AL658" s="1" t="str">
        <f t="shared" si="172"/>
        <v/>
      </c>
      <c r="AM658" s="1" t="str">
        <f t="shared" si="173"/>
        <v/>
      </c>
      <c r="AN658" s="1" t="str">
        <f t="shared" si="174"/>
        <v/>
      </c>
      <c r="AO658" s="1" t="str">
        <f t="shared" si="175"/>
        <v/>
      </c>
      <c r="AP658" s="1" t="str">
        <f t="shared" si="176"/>
        <v/>
      </c>
      <c r="AQ658" s="1" t="str">
        <f t="shared" si="177"/>
        <v/>
      </c>
      <c r="AR658" s="1" t="str">
        <f t="shared" si="178"/>
        <v/>
      </c>
      <c r="AS658" s="1" t="str">
        <f t="shared" si="179"/>
        <v/>
      </c>
      <c r="AT658" s="1" t="str">
        <f t="shared" si="180"/>
        <v/>
      </c>
      <c r="AU658" s="1" t="str">
        <f t="shared" si="181"/>
        <v/>
      </c>
      <c r="AV658" s="1" t="str">
        <f t="shared" si="182"/>
        <v/>
      </c>
      <c r="AW658" s="1" t="str">
        <f t="shared" si="183"/>
        <v/>
      </c>
      <c r="AX658" s="1" t="str">
        <f t="shared" si="184"/>
        <v/>
      </c>
      <c r="AY658" s="1">
        <f>IFERROR(IF($AE658&gt;$AE657,VLOOKUP($AC658+AL$1,STOCK!$F$10:$AB$209,16,0),IF($AE658=$AE657,(IF(AY657&gt;=1,AY657-COUNTIFS($AE657:$AE657,$AC658,AL657:AL657,$AI$1),0)),0)),0)</f>
        <v>0</v>
      </c>
      <c r="AZ658" s="1">
        <f>IFERROR(IF($AE658&gt;$AE657,VLOOKUP($AC658+AM$1,STOCK!$F$10:$AB$209,16,0),IF($AE658=$AE657,(IF(AZ657&gt;=1,AZ657-COUNTIFS($AE657:$AE657,$AC658,AM657:AM657,$AI$1),0)),0)),0)</f>
        <v>0</v>
      </c>
      <c r="BA658" s="1">
        <f>IFERROR(IF($AE658&gt;$AE657,VLOOKUP($AC658+AN$1,STOCK!$F$10:$AB$209,16,0),IF($AE658=$AE657,(IF(BA657&gt;=1,BA657-COUNTIFS($AE657:$AE657,$AC658,AN657:AN657,$AI$1),0)),0)),0)</f>
        <v>0</v>
      </c>
      <c r="BB658" s="1">
        <f>IFERROR(IF($AE658&gt;$AE657,VLOOKUP($AC658+AO$1,STOCK!$F$10:$AB$209,16,0),IF($AE658=$AE657,(IF(BB657&gt;=1,BB657-COUNTIFS($AE657:$AE657,$AC658,AO657:AO657,$AI$1),0)),0)),0)</f>
        <v>0</v>
      </c>
      <c r="BC658" s="1">
        <f>IFERROR(IF($AE658&gt;$AE657,VLOOKUP($AC658+AP$1,STOCK!$F$10:$AB$209,16,0),IF($AE658=$AE657,(IF(BC657&gt;=1,BC657-COUNTIFS($AE657:$AE657,$AC658,AP657:AP657,$AI$1),0)),0)),0)</f>
        <v>0</v>
      </c>
      <c r="BD658" s="1">
        <f>IFERROR(IF($AE658&gt;$AE657,VLOOKUP($AC658+AQ$1,STOCK!$F$10:$AB$209,16,0),IF($AE658=$AE657,(IF(BD657&gt;=1,BD657-COUNTIFS($AE657:$AE657,$AC658,AQ657:AQ657,$AI$1),0)),0)),0)</f>
        <v>0</v>
      </c>
      <c r="BE658" s="1">
        <f>IFERROR(IF($AE658&gt;$AE657,VLOOKUP($AC658+AR$1,STOCK!$F$10:$AB$209,16,0),IF($AE658=$AE657,(IF(BE657&gt;=1,BE657-COUNTIFS($AE657:$AE657,$AC658,AR657:AR657,$AI$1),0)),0)),0)</f>
        <v>0</v>
      </c>
      <c r="BF658" s="1">
        <f>IFERROR(IF($AE658&gt;$AE657,VLOOKUP($AC658+AS$1,STOCK!$F$10:$AB$209,16,0),IF($AE658=$AE657,(IF(BF657&gt;=1,BF657-COUNTIFS($AE657:$AE657,$AC658,AS657:AS657,$AI$1),0)),0)),0)</f>
        <v>0</v>
      </c>
      <c r="BG658" s="1">
        <f>IFERROR(IF($AE658&gt;$AE657,VLOOKUP($AC658+AT$1,STOCK!$F$10:$AB$209,16,0),IF($AE658=$AE657,(IF(BG657&gt;=1,BG657-COUNTIFS($AE657:$AE657,$AC658,AT657:AT657,$AI$1),0)),0)),0)</f>
        <v>0</v>
      </c>
      <c r="BH658" s="1">
        <f>IFERROR(IF($AE658&gt;$AE657,VLOOKUP($AC658+AU$1,STOCK!$F$10:$AB$209,16,0),IF($AE658=$AE657,(IF(BH657&gt;=1,BH657-COUNTIFS($AE657:$AE657,$AC658,AU657:AU657,$AI$1),0)),0)),0)</f>
        <v>0</v>
      </c>
      <c r="BI658" s="1">
        <f>IFERROR(IF($AE658&gt;$AE657,VLOOKUP($AC658+AV$1,STOCK!$F$10:$AB$209,16,0),IF($AE658=$AE657,(IF(BI657&gt;=1,BI657-COUNTIFS($AE657:$AE657,$AC658,AV657:AV657,$AI$1),0)),0)),0)</f>
        <v>0</v>
      </c>
      <c r="BJ658" s="1">
        <f>IFERROR(IF($AE658&gt;$AE657,VLOOKUP($AC658+AW$1,STOCK!$F$10:$AB$209,16,0),IF($AE658=$AE657,(IF(BJ657&gt;=1,BJ657-COUNTIFS($AE657:$AE657,$AC658,AW657:AW657,$AI$1),0)),0)),0)</f>
        <v>0</v>
      </c>
      <c r="BK658" s="1">
        <f>IFERROR(IF($AE658&gt;$AE657,VLOOKUP($AC658+AX$1,STOCK!$F$10:$AB$209,16,0),IF($AE658=$AE657,(IF(BK657&gt;=1,BK657-COUNTIFS($AE657:$AE657,$AC658,AX657:AX657,$AI$1),0)),0)),0)</f>
        <v>0</v>
      </c>
      <c r="BL658" s="1">
        <f>IFERROR(IF($AE658&gt;$AE657,VLOOKUP($AC658+AL$1,STOCK!$F$10:$AB$209,17,0),IF($AE658=$AE657,(IF(BL657&gt;=1,BL657-COUNTIFS($AE657:$AE657,$AC658,AL657:AL657,$AI$2),0)),0)),0)</f>
        <v>0</v>
      </c>
      <c r="BM658" s="1">
        <f>IFERROR(IF($AE658&gt;$AE657,VLOOKUP($AC658+AM$1,STOCK!$F$10:$AB$209,17,0),IF($AE658=$AE657,(IF(BM657&gt;=1,BM657-COUNTIFS($AE657:$AE657,$AC658,AM657:AM657,$AI$2),0)),0)),0)</f>
        <v>0</v>
      </c>
      <c r="BN658" s="1">
        <f>IFERROR(IF($AE658&gt;$AE657,VLOOKUP($AC658+AN$1,STOCK!$F$10:$AB$209,17,0),IF($AE658=$AE657,(IF(BN657&gt;=1,BN657-COUNTIFS($AE657:$AE657,$AC658,AN657:AN657,$AI$2),0)),0)),0)</f>
        <v>0</v>
      </c>
      <c r="BO658" s="1">
        <f>IFERROR(IF($AE658&gt;$AE657,VLOOKUP($AC658+AO$1,STOCK!$F$10:$AB$209,17,0),IF($AE658=$AE657,(IF(BO657&gt;=1,BO657-COUNTIFS($AE657:$AE657,$AC658,AO657:AO657,$AI$2),0)),0)),0)</f>
        <v>0</v>
      </c>
      <c r="BP658" s="1">
        <f>IFERROR(IF($AE658&gt;$AE657,VLOOKUP($AC658+AP$1,STOCK!$F$10:$AB$209,17,0),IF($AE658=$AE657,(IF(BP657&gt;=1,BP657-COUNTIFS($AE657:$AE657,$AC658,AP657:AP657,$AI$2),0)),0)),0)</f>
        <v>0</v>
      </c>
      <c r="BQ658" s="1">
        <f>IFERROR(IF($AE658&gt;$AE657,VLOOKUP($AC658+AQ$1,STOCK!$F$10:$AB$209,17,0),IF($AE658=$AE657,(IF(BQ657&gt;=1,BQ657-COUNTIFS($AE657:$AE657,$AC658,AQ657:AQ657,$AI$2),0)),0)),0)</f>
        <v>0</v>
      </c>
      <c r="BR658" s="1">
        <f>IFERROR(IF($AE658&gt;$AE657,VLOOKUP($AC658+AR$1,STOCK!$F$10:$AB$209,17,0),IF($AE658=$AE657,(IF(BR657&gt;=1,BR657-COUNTIFS($AE657:$AE657,$AC658,AR657:AR657,$AI$2),0)),0)),0)</f>
        <v>0</v>
      </c>
      <c r="BS658" s="1">
        <f>IFERROR(IF($AE658&gt;$AE657,VLOOKUP($AC658+AS$1,STOCK!$F$10:$AB$209,17,0),IF($AE658=$AE657,(IF(BS657&gt;=1,BS657-COUNTIFS($AE657:$AE657,$AC658,AS657:AS657,$AI$2),0)),0)),0)</f>
        <v>0</v>
      </c>
      <c r="BT658" s="1">
        <f>IFERROR(IF($AE658&gt;$AE657,VLOOKUP($AC658+AT$1,STOCK!$F$10:$AB$209,17,0),IF($AE658=$AE657,(IF(BT657&gt;=1,BT657-COUNTIFS($AE657:$AE657,$AC658,AT657:AT657,$AI$2),0)),0)),0)</f>
        <v>0</v>
      </c>
      <c r="BU658" s="1">
        <f>IFERROR(IF($AE658&gt;$AE657,VLOOKUP($AC658+AU$1,STOCK!$F$10:$AB$209,17,0),IF($AE658=$AE657,(IF(BU657&gt;=1,BU657-COUNTIFS($AE657:$AE657,$AC658,AU657:AU657,$AI$2),0)),0)),0)</f>
        <v>0</v>
      </c>
      <c r="BV658" s="1">
        <f>IFERROR(IF($AE658&gt;$AE657,VLOOKUP($AC658+AV$1,STOCK!$F$10:$AB$209,17,0),IF($AE658=$AE657,(IF(BV657&gt;=1,BV657-COUNTIFS($AE657:$AE657,$AC658,AV657:AV657,$AI$2),0)),0)),0)</f>
        <v>0</v>
      </c>
      <c r="BW658" s="1">
        <f>IFERROR(IF($AE658&gt;$AE657,VLOOKUP($AC658+AW$1,STOCK!$F$10:$AB$209,17,0),IF($AE658=$AE657,(IF(BW657&gt;=1,BW657-COUNTIFS($AE657:$AE657,$AC658,AW657:AW657,$AI$2),0)),0)),0)</f>
        <v>0</v>
      </c>
      <c r="BX658" s="1">
        <f>IFERROR(IF($AE658&gt;$AE657,VLOOKUP($AC658+AX$1,STOCK!$F$10:$AB$209,17,0),IF($AE658=$AE657,(IF(BX657&gt;=1,BX657-COUNTIFS($AE657:$AE657,$AC658,AX657:AX657,$AI$2),0)),0)),0)</f>
        <v>0</v>
      </c>
    </row>
    <row r="659" spans="29:76" x14ac:dyDescent="0.25">
      <c r="AC659" s="1">
        <f t="shared" si="170"/>
        <v>0</v>
      </c>
      <c r="AD659" s="1">
        <f>IFERROR(IF(LEN(AK659)&gt;=1,VLOOKUP(HLOOKUP(AK659,PROFILE!$K$5:$V$8,4,0),PROFILE!$F$1:$G$3,2,0),0),0)</f>
        <v>0</v>
      </c>
      <c r="AE659" s="1">
        <f t="shared" si="171"/>
        <v>0</v>
      </c>
      <c r="AF659" s="1">
        <v>646</v>
      </c>
      <c r="AI659" s="1" t="str">
        <f>IFERROR(IF($AH659&gt;=1,VLOOKUP($AG659,STUDENT!$O$8:$Z$1507,3,0),""),"")</f>
        <v/>
      </c>
      <c r="AJ659" s="1" t="str">
        <f>IFERROR(IF($AH659&gt;=1,VLOOKUP($AG659,STUDENT!$O$8:$Z$1507,4,0),""),"")</f>
        <v/>
      </c>
      <c r="AK659" s="1" t="str">
        <f>IFERROR(IF($AH659&gt;=1,VLOOKUP($AG659,STUDENT!$O$8:$Z$1507,6,0),""),"")</f>
        <v/>
      </c>
      <c r="AL659" s="1" t="str">
        <f t="shared" si="172"/>
        <v/>
      </c>
      <c r="AM659" s="1" t="str">
        <f t="shared" si="173"/>
        <v/>
      </c>
      <c r="AN659" s="1" t="str">
        <f t="shared" si="174"/>
        <v/>
      </c>
      <c r="AO659" s="1" t="str">
        <f t="shared" si="175"/>
        <v/>
      </c>
      <c r="AP659" s="1" t="str">
        <f t="shared" si="176"/>
        <v/>
      </c>
      <c r="AQ659" s="1" t="str">
        <f t="shared" si="177"/>
        <v/>
      </c>
      <c r="AR659" s="1" t="str">
        <f t="shared" si="178"/>
        <v/>
      </c>
      <c r="AS659" s="1" t="str">
        <f t="shared" si="179"/>
        <v/>
      </c>
      <c r="AT659" s="1" t="str">
        <f t="shared" si="180"/>
        <v/>
      </c>
      <c r="AU659" s="1" t="str">
        <f t="shared" si="181"/>
        <v/>
      </c>
      <c r="AV659" s="1" t="str">
        <f t="shared" si="182"/>
        <v/>
      </c>
      <c r="AW659" s="1" t="str">
        <f t="shared" si="183"/>
        <v/>
      </c>
      <c r="AX659" s="1" t="str">
        <f t="shared" si="184"/>
        <v/>
      </c>
      <c r="AY659" s="1">
        <f>IFERROR(IF($AE659&gt;$AE658,VLOOKUP($AC659+AL$1,STOCK!$F$10:$AB$209,16,0),IF($AE659=$AE658,(IF(AY658&gt;=1,AY658-COUNTIFS($AE658:$AE658,$AC659,AL658:AL658,$AI$1),0)),0)),0)</f>
        <v>0</v>
      </c>
      <c r="AZ659" s="1">
        <f>IFERROR(IF($AE659&gt;$AE658,VLOOKUP($AC659+AM$1,STOCK!$F$10:$AB$209,16,0),IF($AE659=$AE658,(IF(AZ658&gt;=1,AZ658-COUNTIFS($AE658:$AE658,$AC659,AM658:AM658,$AI$1),0)),0)),0)</f>
        <v>0</v>
      </c>
      <c r="BA659" s="1">
        <f>IFERROR(IF($AE659&gt;$AE658,VLOOKUP($AC659+AN$1,STOCK!$F$10:$AB$209,16,0),IF($AE659=$AE658,(IF(BA658&gt;=1,BA658-COUNTIFS($AE658:$AE658,$AC659,AN658:AN658,$AI$1),0)),0)),0)</f>
        <v>0</v>
      </c>
      <c r="BB659" s="1">
        <f>IFERROR(IF($AE659&gt;$AE658,VLOOKUP($AC659+AO$1,STOCK!$F$10:$AB$209,16,0),IF($AE659=$AE658,(IF(BB658&gt;=1,BB658-COUNTIFS($AE658:$AE658,$AC659,AO658:AO658,$AI$1),0)),0)),0)</f>
        <v>0</v>
      </c>
      <c r="BC659" s="1">
        <f>IFERROR(IF($AE659&gt;$AE658,VLOOKUP($AC659+AP$1,STOCK!$F$10:$AB$209,16,0),IF($AE659=$AE658,(IF(BC658&gt;=1,BC658-COUNTIFS($AE658:$AE658,$AC659,AP658:AP658,$AI$1),0)),0)),0)</f>
        <v>0</v>
      </c>
      <c r="BD659" s="1">
        <f>IFERROR(IF($AE659&gt;$AE658,VLOOKUP($AC659+AQ$1,STOCK!$F$10:$AB$209,16,0),IF($AE659=$AE658,(IF(BD658&gt;=1,BD658-COUNTIFS($AE658:$AE658,$AC659,AQ658:AQ658,$AI$1),0)),0)),0)</f>
        <v>0</v>
      </c>
      <c r="BE659" s="1">
        <f>IFERROR(IF($AE659&gt;$AE658,VLOOKUP($AC659+AR$1,STOCK!$F$10:$AB$209,16,0),IF($AE659=$AE658,(IF(BE658&gt;=1,BE658-COUNTIFS($AE658:$AE658,$AC659,AR658:AR658,$AI$1),0)),0)),0)</f>
        <v>0</v>
      </c>
      <c r="BF659" s="1">
        <f>IFERROR(IF($AE659&gt;$AE658,VLOOKUP($AC659+AS$1,STOCK!$F$10:$AB$209,16,0),IF($AE659=$AE658,(IF(BF658&gt;=1,BF658-COUNTIFS($AE658:$AE658,$AC659,AS658:AS658,$AI$1),0)),0)),0)</f>
        <v>0</v>
      </c>
      <c r="BG659" s="1">
        <f>IFERROR(IF($AE659&gt;$AE658,VLOOKUP($AC659+AT$1,STOCK!$F$10:$AB$209,16,0),IF($AE659=$AE658,(IF(BG658&gt;=1,BG658-COUNTIFS($AE658:$AE658,$AC659,AT658:AT658,$AI$1),0)),0)),0)</f>
        <v>0</v>
      </c>
      <c r="BH659" s="1">
        <f>IFERROR(IF($AE659&gt;$AE658,VLOOKUP($AC659+AU$1,STOCK!$F$10:$AB$209,16,0),IF($AE659=$AE658,(IF(BH658&gt;=1,BH658-COUNTIFS($AE658:$AE658,$AC659,AU658:AU658,$AI$1),0)),0)),0)</f>
        <v>0</v>
      </c>
      <c r="BI659" s="1">
        <f>IFERROR(IF($AE659&gt;$AE658,VLOOKUP($AC659+AV$1,STOCK!$F$10:$AB$209,16,0),IF($AE659=$AE658,(IF(BI658&gt;=1,BI658-COUNTIFS($AE658:$AE658,$AC659,AV658:AV658,$AI$1),0)),0)),0)</f>
        <v>0</v>
      </c>
      <c r="BJ659" s="1">
        <f>IFERROR(IF($AE659&gt;$AE658,VLOOKUP($AC659+AW$1,STOCK!$F$10:$AB$209,16,0),IF($AE659=$AE658,(IF(BJ658&gt;=1,BJ658-COUNTIFS($AE658:$AE658,$AC659,AW658:AW658,$AI$1),0)),0)),0)</f>
        <v>0</v>
      </c>
      <c r="BK659" s="1">
        <f>IFERROR(IF($AE659&gt;$AE658,VLOOKUP($AC659+AX$1,STOCK!$F$10:$AB$209,16,0),IF($AE659=$AE658,(IF(BK658&gt;=1,BK658-COUNTIFS($AE658:$AE658,$AC659,AX658:AX658,$AI$1),0)),0)),0)</f>
        <v>0</v>
      </c>
      <c r="BL659" s="1">
        <f>IFERROR(IF($AE659&gt;$AE658,VLOOKUP($AC659+AL$1,STOCK!$F$10:$AB$209,17,0),IF($AE659=$AE658,(IF(BL658&gt;=1,BL658-COUNTIFS($AE658:$AE658,$AC659,AL658:AL658,$AI$2),0)),0)),0)</f>
        <v>0</v>
      </c>
      <c r="BM659" s="1">
        <f>IFERROR(IF($AE659&gt;$AE658,VLOOKUP($AC659+AM$1,STOCK!$F$10:$AB$209,17,0),IF($AE659=$AE658,(IF(BM658&gt;=1,BM658-COUNTIFS($AE658:$AE658,$AC659,AM658:AM658,$AI$2),0)),0)),0)</f>
        <v>0</v>
      </c>
      <c r="BN659" s="1">
        <f>IFERROR(IF($AE659&gt;$AE658,VLOOKUP($AC659+AN$1,STOCK!$F$10:$AB$209,17,0),IF($AE659=$AE658,(IF(BN658&gt;=1,BN658-COUNTIFS($AE658:$AE658,$AC659,AN658:AN658,$AI$2),0)),0)),0)</f>
        <v>0</v>
      </c>
      <c r="BO659" s="1">
        <f>IFERROR(IF($AE659&gt;$AE658,VLOOKUP($AC659+AO$1,STOCK!$F$10:$AB$209,17,0),IF($AE659=$AE658,(IF(BO658&gt;=1,BO658-COUNTIFS($AE658:$AE658,$AC659,AO658:AO658,$AI$2),0)),0)),0)</f>
        <v>0</v>
      </c>
      <c r="BP659" s="1">
        <f>IFERROR(IF($AE659&gt;$AE658,VLOOKUP($AC659+AP$1,STOCK!$F$10:$AB$209,17,0),IF($AE659=$AE658,(IF(BP658&gt;=1,BP658-COUNTIFS($AE658:$AE658,$AC659,AP658:AP658,$AI$2),0)),0)),0)</f>
        <v>0</v>
      </c>
      <c r="BQ659" s="1">
        <f>IFERROR(IF($AE659&gt;$AE658,VLOOKUP($AC659+AQ$1,STOCK!$F$10:$AB$209,17,0),IF($AE659=$AE658,(IF(BQ658&gt;=1,BQ658-COUNTIFS($AE658:$AE658,$AC659,AQ658:AQ658,$AI$2),0)),0)),0)</f>
        <v>0</v>
      </c>
      <c r="BR659" s="1">
        <f>IFERROR(IF($AE659&gt;$AE658,VLOOKUP($AC659+AR$1,STOCK!$F$10:$AB$209,17,0),IF($AE659=$AE658,(IF(BR658&gt;=1,BR658-COUNTIFS($AE658:$AE658,$AC659,AR658:AR658,$AI$2),0)),0)),0)</f>
        <v>0</v>
      </c>
      <c r="BS659" s="1">
        <f>IFERROR(IF($AE659&gt;$AE658,VLOOKUP($AC659+AS$1,STOCK!$F$10:$AB$209,17,0),IF($AE659=$AE658,(IF(BS658&gt;=1,BS658-COUNTIFS($AE658:$AE658,$AC659,AS658:AS658,$AI$2),0)),0)),0)</f>
        <v>0</v>
      </c>
      <c r="BT659" s="1">
        <f>IFERROR(IF($AE659&gt;$AE658,VLOOKUP($AC659+AT$1,STOCK!$F$10:$AB$209,17,0),IF($AE659=$AE658,(IF(BT658&gt;=1,BT658-COUNTIFS($AE658:$AE658,$AC659,AT658:AT658,$AI$2),0)),0)),0)</f>
        <v>0</v>
      </c>
      <c r="BU659" s="1">
        <f>IFERROR(IF($AE659&gt;$AE658,VLOOKUP($AC659+AU$1,STOCK!$F$10:$AB$209,17,0),IF($AE659=$AE658,(IF(BU658&gt;=1,BU658-COUNTIFS($AE658:$AE658,$AC659,AU658:AU658,$AI$2),0)),0)),0)</f>
        <v>0</v>
      </c>
      <c r="BV659" s="1">
        <f>IFERROR(IF($AE659&gt;$AE658,VLOOKUP($AC659+AV$1,STOCK!$F$10:$AB$209,17,0),IF($AE659=$AE658,(IF(BV658&gt;=1,BV658-COUNTIFS($AE658:$AE658,$AC659,AV658:AV658,$AI$2),0)),0)),0)</f>
        <v>0</v>
      </c>
      <c r="BW659" s="1">
        <f>IFERROR(IF($AE659&gt;$AE658,VLOOKUP($AC659+AW$1,STOCK!$F$10:$AB$209,17,0),IF($AE659=$AE658,(IF(BW658&gt;=1,BW658-COUNTIFS($AE658:$AE658,$AC659,AW658:AW658,$AI$2),0)),0)),0)</f>
        <v>0</v>
      </c>
      <c r="BX659" s="1">
        <f>IFERROR(IF($AE659&gt;$AE658,VLOOKUP($AC659+AX$1,STOCK!$F$10:$AB$209,17,0),IF($AE659=$AE658,(IF(BX658&gt;=1,BX658-COUNTIFS($AE658:$AE658,$AC659,AX658:AX658,$AI$2),0)),0)),0)</f>
        <v>0</v>
      </c>
    </row>
    <row r="660" spans="29:76" x14ac:dyDescent="0.25">
      <c r="AC660" s="1">
        <f t="shared" si="170"/>
        <v>0</v>
      </c>
      <c r="AD660" s="1">
        <f>IFERROR(IF(LEN(AK660)&gt;=1,VLOOKUP(HLOOKUP(AK660,PROFILE!$K$5:$V$8,4,0),PROFILE!$F$1:$G$3,2,0),0),0)</f>
        <v>0</v>
      </c>
      <c r="AE660" s="1">
        <f t="shared" si="171"/>
        <v>0</v>
      </c>
      <c r="AF660" s="1">
        <v>647</v>
      </c>
      <c r="AI660" s="1" t="str">
        <f>IFERROR(IF($AH660&gt;=1,VLOOKUP($AG660,STUDENT!$O$8:$Z$1507,3,0),""),"")</f>
        <v/>
      </c>
      <c r="AJ660" s="1" t="str">
        <f>IFERROR(IF($AH660&gt;=1,VLOOKUP($AG660,STUDENT!$O$8:$Z$1507,4,0),""),"")</f>
        <v/>
      </c>
      <c r="AK660" s="1" t="str">
        <f>IFERROR(IF($AH660&gt;=1,VLOOKUP($AG660,STUDENT!$O$8:$Z$1507,6,0),""),"")</f>
        <v/>
      </c>
      <c r="AL660" s="1" t="str">
        <f t="shared" si="172"/>
        <v/>
      </c>
      <c r="AM660" s="1" t="str">
        <f t="shared" si="173"/>
        <v/>
      </c>
      <c r="AN660" s="1" t="str">
        <f t="shared" si="174"/>
        <v/>
      </c>
      <c r="AO660" s="1" t="str">
        <f t="shared" si="175"/>
        <v/>
      </c>
      <c r="AP660" s="1" t="str">
        <f t="shared" si="176"/>
        <v/>
      </c>
      <c r="AQ660" s="1" t="str">
        <f t="shared" si="177"/>
        <v/>
      </c>
      <c r="AR660" s="1" t="str">
        <f t="shared" si="178"/>
        <v/>
      </c>
      <c r="AS660" s="1" t="str">
        <f t="shared" si="179"/>
        <v/>
      </c>
      <c r="AT660" s="1" t="str">
        <f t="shared" si="180"/>
        <v/>
      </c>
      <c r="AU660" s="1" t="str">
        <f t="shared" si="181"/>
        <v/>
      </c>
      <c r="AV660" s="1" t="str">
        <f t="shared" si="182"/>
        <v/>
      </c>
      <c r="AW660" s="1" t="str">
        <f t="shared" si="183"/>
        <v/>
      </c>
      <c r="AX660" s="1" t="str">
        <f t="shared" si="184"/>
        <v/>
      </c>
      <c r="AY660" s="1">
        <f>IFERROR(IF($AE660&gt;$AE659,VLOOKUP($AC660+AL$1,STOCK!$F$10:$AB$209,16,0),IF($AE660=$AE659,(IF(AY659&gt;=1,AY659-COUNTIFS($AE659:$AE659,$AC660,AL659:AL659,$AI$1),0)),0)),0)</f>
        <v>0</v>
      </c>
      <c r="AZ660" s="1">
        <f>IFERROR(IF($AE660&gt;$AE659,VLOOKUP($AC660+AM$1,STOCK!$F$10:$AB$209,16,0),IF($AE660=$AE659,(IF(AZ659&gt;=1,AZ659-COUNTIFS($AE659:$AE659,$AC660,AM659:AM659,$AI$1),0)),0)),0)</f>
        <v>0</v>
      </c>
      <c r="BA660" s="1">
        <f>IFERROR(IF($AE660&gt;$AE659,VLOOKUP($AC660+AN$1,STOCK!$F$10:$AB$209,16,0),IF($AE660=$AE659,(IF(BA659&gt;=1,BA659-COUNTIFS($AE659:$AE659,$AC660,AN659:AN659,$AI$1),0)),0)),0)</f>
        <v>0</v>
      </c>
      <c r="BB660" s="1">
        <f>IFERROR(IF($AE660&gt;$AE659,VLOOKUP($AC660+AO$1,STOCK!$F$10:$AB$209,16,0),IF($AE660=$AE659,(IF(BB659&gt;=1,BB659-COUNTIFS($AE659:$AE659,$AC660,AO659:AO659,$AI$1),0)),0)),0)</f>
        <v>0</v>
      </c>
      <c r="BC660" s="1">
        <f>IFERROR(IF($AE660&gt;$AE659,VLOOKUP($AC660+AP$1,STOCK!$F$10:$AB$209,16,0),IF($AE660=$AE659,(IF(BC659&gt;=1,BC659-COUNTIFS($AE659:$AE659,$AC660,AP659:AP659,$AI$1),0)),0)),0)</f>
        <v>0</v>
      </c>
      <c r="BD660" s="1">
        <f>IFERROR(IF($AE660&gt;$AE659,VLOOKUP($AC660+AQ$1,STOCK!$F$10:$AB$209,16,0),IF($AE660=$AE659,(IF(BD659&gt;=1,BD659-COUNTIFS($AE659:$AE659,$AC660,AQ659:AQ659,$AI$1),0)),0)),0)</f>
        <v>0</v>
      </c>
      <c r="BE660" s="1">
        <f>IFERROR(IF($AE660&gt;$AE659,VLOOKUP($AC660+AR$1,STOCK!$F$10:$AB$209,16,0),IF($AE660=$AE659,(IF(BE659&gt;=1,BE659-COUNTIFS($AE659:$AE659,$AC660,AR659:AR659,$AI$1),0)),0)),0)</f>
        <v>0</v>
      </c>
      <c r="BF660" s="1">
        <f>IFERROR(IF($AE660&gt;$AE659,VLOOKUP($AC660+AS$1,STOCK!$F$10:$AB$209,16,0),IF($AE660=$AE659,(IF(BF659&gt;=1,BF659-COUNTIFS($AE659:$AE659,$AC660,AS659:AS659,$AI$1),0)),0)),0)</f>
        <v>0</v>
      </c>
      <c r="BG660" s="1">
        <f>IFERROR(IF($AE660&gt;$AE659,VLOOKUP($AC660+AT$1,STOCK!$F$10:$AB$209,16,0),IF($AE660=$AE659,(IF(BG659&gt;=1,BG659-COUNTIFS($AE659:$AE659,$AC660,AT659:AT659,$AI$1),0)),0)),0)</f>
        <v>0</v>
      </c>
      <c r="BH660" s="1">
        <f>IFERROR(IF($AE660&gt;$AE659,VLOOKUP($AC660+AU$1,STOCK!$F$10:$AB$209,16,0),IF($AE660=$AE659,(IF(BH659&gt;=1,BH659-COUNTIFS($AE659:$AE659,$AC660,AU659:AU659,$AI$1),0)),0)),0)</f>
        <v>0</v>
      </c>
      <c r="BI660" s="1">
        <f>IFERROR(IF($AE660&gt;$AE659,VLOOKUP($AC660+AV$1,STOCK!$F$10:$AB$209,16,0),IF($AE660=$AE659,(IF(BI659&gt;=1,BI659-COUNTIFS($AE659:$AE659,$AC660,AV659:AV659,$AI$1),0)),0)),0)</f>
        <v>0</v>
      </c>
      <c r="BJ660" s="1">
        <f>IFERROR(IF($AE660&gt;$AE659,VLOOKUP($AC660+AW$1,STOCK!$F$10:$AB$209,16,0),IF($AE660=$AE659,(IF(BJ659&gt;=1,BJ659-COUNTIFS($AE659:$AE659,$AC660,AW659:AW659,$AI$1),0)),0)),0)</f>
        <v>0</v>
      </c>
      <c r="BK660" s="1">
        <f>IFERROR(IF($AE660&gt;$AE659,VLOOKUP($AC660+AX$1,STOCK!$F$10:$AB$209,16,0),IF($AE660=$AE659,(IF(BK659&gt;=1,BK659-COUNTIFS($AE659:$AE659,$AC660,AX659:AX659,$AI$1),0)),0)),0)</f>
        <v>0</v>
      </c>
      <c r="BL660" s="1">
        <f>IFERROR(IF($AE660&gt;$AE659,VLOOKUP($AC660+AL$1,STOCK!$F$10:$AB$209,17,0),IF($AE660=$AE659,(IF(BL659&gt;=1,BL659-COUNTIFS($AE659:$AE659,$AC660,AL659:AL659,$AI$2),0)),0)),0)</f>
        <v>0</v>
      </c>
      <c r="BM660" s="1">
        <f>IFERROR(IF($AE660&gt;$AE659,VLOOKUP($AC660+AM$1,STOCK!$F$10:$AB$209,17,0),IF($AE660=$AE659,(IF(BM659&gt;=1,BM659-COUNTIFS($AE659:$AE659,$AC660,AM659:AM659,$AI$2),0)),0)),0)</f>
        <v>0</v>
      </c>
      <c r="BN660" s="1">
        <f>IFERROR(IF($AE660&gt;$AE659,VLOOKUP($AC660+AN$1,STOCK!$F$10:$AB$209,17,0),IF($AE660=$AE659,(IF(BN659&gt;=1,BN659-COUNTIFS($AE659:$AE659,$AC660,AN659:AN659,$AI$2),0)),0)),0)</f>
        <v>0</v>
      </c>
      <c r="BO660" s="1">
        <f>IFERROR(IF($AE660&gt;$AE659,VLOOKUP($AC660+AO$1,STOCK!$F$10:$AB$209,17,0),IF($AE660=$AE659,(IF(BO659&gt;=1,BO659-COUNTIFS($AE659:$AE659,$AC660,AO659:AO659,$AI$2),0)),0)),0)</f>
        <v>0</v>
      </c>
      <c r="BP660" s="1">
        <f>IFERROR(IF($AE660&gt;$AE659,VLOOKUP($AC660+AP$1,STOCK!$F$10:$AB$209,17,0),IF($AE660=$AE659,(IF(BP659&gt;=1,BP659-COUNTIFS($AE659:$AE659,$AC660,AP659:AP659,$AI$2),0)),0)),0)</f>
        <v>0</v>
      </c>
      <c r="BQ660" s="1">
        <f>IFERROR(IF($AE660&gt;$AE659,VLOOKUP($AC660+AQ$1,STOCK!$F$10:$AB$209,17,0),IF($AE660=$AE659,(IF(BQ659&gt;=1,BQ659-COUNTIFS($AE659:$AE659,$AC660,AQ659:AQ659,$AI$2),0)),0)),0)</f>
        <v>0</v>
      </c>
      <c r="BR660" s="1">
        <f>IFERROR(IF($AE660&gt;$AE659,VLOOKUP($AC660+AR$1,STOCK!$F$10:$AB$209,17,0),IF($AE660=$AE659,(IF(BR659&gt;=1,BR659-COUNTIFS($AE659:$AE659,$AC660,AR659:AR659,$AI$2),0)),0)),0)</f>
        <v>0</v>
      </c>
      <c r="BS660" s="1">
        <f>IFERROR(IF($AE660&gt;$AE659,VLOOKUP($AC660+AS$1,STOCK!$F$10:$AB$209,17,0),IF($AE660=$AE659,(IF(BS659&gt;=1,BS659-COUNTIFS($AE659:$AE659,$AC660,AS659:AS659,$AI$2),0)),0)),0)</f>
        <v>0</v>
      </c>
      <c r="BT660" s="1">
        <f>IFERROR(IF($AE660&gt;$AE659,VLOOKUP($AC660+AT$1,STOCK!$F$10:$AB$209,17,0),IF($AE660=$AE659,(IF(BT659&gt;=1,BT659-COUNTIFS($AE659:$AE659,$AC660,AT659:AT659,$AI$2),0)),0)),0)</f>
        <v>0</v>
      </c>
      <c r="BU660" s="1">
        <f>IFERROR(IF($AE660&gt;$AE659,VLOOKUP($AC660+AU$1,STOCK!$F$10:$AB$209,17,0),IF($AE660=$AE659,(IF(BU659&gt;=1,BU659-COUNTIFS($AE659:$AE659,$AC660,AU659:AU659,$AI$2),0)),0)),0)</f>
        <v>0</v>
      </c>
      <c r="BV660" s="1">
        <f>IFERROR(IF($AE660&gt;$AE659,VLOOKUP($AC660+AV$1,STOCK!$F$10:$AB$209,17,0),IF($AE660=$AE659,(IF(BV659&gt;=1,BV659-COUNTIFS($AE659:$AE659,$AC660,AV659:AV659,$AI$2),0)),0)),0)</f>
        <v>0</v>
      </c>
      <c r="BW660" s="1">
        <f>IFERROR(IF($AE660&gt;$AE659,VLOOKUP($AC660+AW$1,STOCK!$F$10:$AB$209,17,0),IF($AE660=$AE659,(IF(BW659&gt;=1,BW659-COUNTIFS($AE659:$AE659,$AC660,AW659:AW659,$AI$2),0)),0)),0)</f>
        <v>0</v>
      </c>
      <c r="BX660" s="1">
        <f>IFERROR(IF($AE660&gt;$AE659,VLOOKUP($AC660+AX$1,STOCK!$F$10:$AB$209,17,0),IF($AE660=$AE659,(IF(BX659&gt;=1,BX659-COUNTIFS($AE659:$AE659,$AC660,AX659:AX659,$AI$2),0)),0)),0)</f>
        <v>0</v>
      </c>
    </row>
    <row r="661" spans="29:76" x14ac:dyDescent="0.25">
      <c r="AC661" s="1">
        <f t="shared" si="170"/>
        <v>0</v>
      </c>
      <c r="AD661" s="1">
        <f>IFERROR(IF(LEN(AK661)&gt;=1,VLOOKUP(HLOOKUP(AK661,PROFILE!$K$5:$V$8,4,0),PROFILE!$F$1:$G$3,2,0),0),0)</f>
        <v>0</v>
      </c>
      <c r="AE661" s="1">
        <f t="shared" si="171"/>
        <v>0</v>
      </c>
      <c r="AF661" s="1">
        <v>648</v>
      </c>
      <c r="AI661" s="1" t="str">
        <f>IFERROR(IF($AH661&gt;=1,VLOOKUP($AG661,STUDENT!$O$8:$Z$1507,3,0),""),"")</f>
        <v/>
      </c>
      <c r="AJ661" s="1" t="str">
        <f>IFERROR(IF($AH661&gt;=1,VLOOKUP($AG661,STUDENT!$O$8:$Z$1507,4,0),""),"")</f>
        <v/>
      </c>
      <c r="AK661" s="1" t="str">
        <f>IFERROR(IF($AH661&gt;=1,VLOOKUP($AG661,STUDENT!$O$8:$Z$1507,6,0),""),"")</f>
        <v/>
      </c>
      <c r="AL661" s="1" t="str">
        <f t="shared" si="172"/>
        <v/>
      </c>
      <c r="AM661" s="1" t="str">
        <f t="shared" si="173"/>
        <v/>
      </c>
      <c r="AN661" s="1" t="str">
        <f t="shared" si="174"/>
        <v/>
      </c>
      <c r="AO661" s="1" t="str">
        <f t="shared" si="175"/>
        <v/>
      </c>
      <c r="AP661" s="1" t="str">
        <f t="shared" si="176"/>
        <v/>
      </c>
      <c r="AQ661" s="1" t="str">
        <f t="shared" si="177"/>
        <v/>
      </c>
      <c r="AR661" s="1" t="str">
        <f t="shared" si="178"/>
        <v/>
      </c>
      <c r="AS661" s="1" t="str">
        <f t="shared" si="179"/>
        <v/>
      </c>
      <c r="AT661" s="1" t="str">
        <f t="shared" si="180"/>
        <v/>
      </c>
      <c r="AU661" s="1" t="str">
        <f t="shared" si="181"/>
        <v/>
      </c>
      <c r="AV661" s="1" t="str">
        <f t="shared" si="182"/>
        <v/>
      </c>
      <c r="AW661" s="1" t="str">
        <f t="shared" si="183"/>
        <v/>
      </c>
      <c r="AX661" s="1" t="str">
        <f t="shared" si="184"/>
        <v/>
      </c>
      <c r="AY661" s="1">
        <f>IFERROR(IF($AE661&gt;$AE660,VLOOKUP($AC661+AL$1,STOCK!$F$10:$AB$209,16,0),IF($AE661=$AE660,(IF(AY660&gt;=1,AY660-COUNTIFS($AE660:$AE660,$AC661,AL660:AL660,$AI$1),0)),0)),0)</f>
        <v>0</v>
      </c>
      <c r="AZ661" s="1">
        <f>IFERROR(IF($AE661&gt;$AE660,VLOOKUP($AC661+AM$1,STOCK!$F$10:$AB$209,16,0),IF($AE661=$AE660,(IF(AZ660&gt;=1,AZ660-COUNTIFS($AE660:$AE660,$AC661,AM660:AM660,$AI$1),0)),0)),0)</f>
        <v>0</v>
      </c>
      <c r="BA661" s="1">
        <f>IFERROR(IF($AE661&gt;$AE660,VLOOKUP($AC661+AN$1,STOCK!$F$10:$AB$209,16,0),IF($AE661=$AE660,(IF(BA660&gt;=1,BA660-COUNTIFS($AE660:$AE660,$AC661,AN660:AN660,$AI$1),0)),0)),0)</f>
        <v>0</v>
      </c>
      <c r="BB661" s="1">
        <f>IFERROR(IF($AE661&gt;$AE660,VLOOKUP($AC661+AO$1,STOCK!$F$10:$AB$209,16,0),IF($AE661=$AE660,(IF(BB660&gt;=1,BB660-COUNTIFS($AE660:$AE660,$AC661,AO660:AO660,$AI$1),0)),0)),0)</f>
        <v>0</v>
      </c>
      <c r="BC661" s="1">
        <f>IFERROR(IF($AE661&gt;$AE660,VLOOKUP($AC661+AP$1,STOCK!$F$10:$AB$209,16,0),IF($AE661=$AE660,(IF(BC660&gt;=1,BC660-COUNTIFS($AE660:$AE660,$AC661,AP660:AP660,$AI$1),0)),0)),0)</f>
        <v>0</v>
      </c>
      <c r="BD661" s="1">
        <f>IFERROR(IF($AE661&gt;$AE660,VLOOKUP($AC661+AQ$1,STOCK!$F$10:$AB$209,16,0),IF($AE661=$AE660,(IF(BD660&gt;=1,BD660-COUNTIFS($AE660:$AE660,$AC661,AQ660:AQ660,$AI$1),0)),0)),0)</f>
        <v>0</v>
      </c>
      <c r="BE661" s="1">
        <f>IFERROR(IF($AE661&gt;$AE660,VLOOKUP($AC661+AR$1,STOCK!$F$10:$AB$209,16,0),IF($AE661=$AE660,(IF(BE660&gt;=1,BE660-COUNTIFS($AE660:$AE660,$AC661,AR660:AR660,$AI$1),0)),0)),0)</f>
        <v>0</v>
      </c>
      <c r="BF661" s="1">
        <f>IFERROR(IF($AE661&gt;$AE660,VLOOKUP($AC661+AS$1,STOCK!$F$10:$AB$209,16,0),IF($AE661=$AE660,(IF(BF660&gt;=1,BF660-COUNTIFS($AE660:$AE660,$AC661,AS660:AS660,$AI$1),0)),0)),0)</f>
        <v>0</v>
      </c>
      <c r="BG661" s="1">
        <f>IFERROR(IF($AE661&gt;$AE660,VLOOKUP($AC661+AT$1,STOCK!$F$10:$AB$209,16,0),IF($AE661=$AE660,(IF(BG660&gt;=1,BG660-COUNTIFS($AE660:$AE660,$AC661,AT660:AT660,$AI$1),0)),0)),0)</f>
        <v>0</v>
      </c>
      <c r="BH661" s="1">
        <f>IFERROR(IF($AE661&gt;$AE660,VLOOKUP($AC661+AU$1,STOCK!$F$10:$AB$209,16,0),IF($AE661=$AE660,(IF(BH660&gt;=1,BH660-COUNTIFS($AE660:$AE660,$AC661,AU660:AU660,$AI$1),0)),0)),0)</f>
        <v>0</v>
      </c>
      <c r="BI661" s="1">
        <f>IFERROR(IF($AE661&gt;$AE660,VLOOKUP($AC661+AV$1,STOCK!$F$10:$AB$209,16,0),IF($AE661=$AE660,(IF(BI660&gt;=1,BI660-COUNTIFS($AE660:$AE660,$AC661,AV660:AV660,$AI$1),0)),0)),0)</f>
        <v>0</v>
      </c>
      <c r="BJ661" s="1">
        <f>IFERROR(IF($AE661&gt;$AE660,VLOOKUP($AC661+AW$1,STOCK!$F$10:$AB$209,16,0),IF($AE661=$AE660,(IF(BJ660&gt;=1,BJ660-COUNTIFS($AE660:$AE660,$AC661,AW660:AW660,$AI$1),0)),0)),0)</f>
        <v>0</v>
      </c>
      <c r="BK661" s="1">
        <f>IFERROR(IF($AE661&gt;$AE660,VLOOKUP($AC661+AX$1,STOCK!$F$10:$AB$209,16,0),IF($AE661=$AE660,(IF(BK660&gt;=1,BK660-COUNTIFS($AE660:$AE660,$AC661,AX660:AX660,$AI$1),0)),0)),0)</f>
        <v>0</v>
      </c>
      <c r="BL661" s="1">
        <f>IFERROR(IF($AE661&gt;$AE660,VLOOKUP($AC661+AL$1,STOCK!$F$10:$AB$209,17,0),IF($AE661=$AE660,(IF(BL660&gt;=1,BL660-COUNTIFS($AE660:$AE660,$AC661,AL660:AL660,$AI$2),0)),0)),0)</f>
        <v>0</v>
      </c>
      <c r="BM661" s="1">
        <f>IFERROR(IF($AE661&gt;$AE660,VLOOKUP($AC661+AM$1,STOCK!$F$10:$AB$209,17,0),IF($AE661=$AE660,(IF(BM660&gt;=1,BM660-COUNTIFS($AE660:$AE660,$AC661,AM660:AM660,$AI$2),0)),0)),0)</f>
        <v>0</v>
      </c>
      <c r="BN661" s="1">
        <f>IFERROR(IF($AE661&gt;$AE660,VLOOKUP($AC661+AN$1,STOCK!$F$10:$AB$209,17,0),IF($AE661=$AE660,(IF(BN660&gt;=1,BN660-COUNTIFS($AE660:$AE660,$AC661,AN660:AN660,$AI$2),0)),0)),0)</f>
        <v>0</v>
      </c>
      <c r="BO661" s="1">
        <f>IFERROR(IF($AE661&gt;$AE660,VLOOKUP($AC661+AO$1,STOCK!$F$10:$AB$209,17,0),IF($AE661=$AE660,(IF(BO660&gt;=1,BO660-COUNTIFS($AE660:$AE660,$AC661,AO660:AO660,$AI$2),0)),0)),0)</f>
        <v>0</v>
      </c>
      <c r="BP661" s="1">
        <f>IFERROR(IF($AE661&gt;$AE660,VLOOKUP($AC661+AP$1,STOCK!$F$10:$AB$209,17,0),IF($AE661=$AE660,(IF(BP660&gt;=1,BP660-COUNTIFS($AE660:$AE660,$AC661,AP660:AP660,$AI$2),0)),0)),0)</f>
        <v>0</v>
      </c>
      <c r="BQ661" s="1">
        <f>IFERROR(IF($AE661&gt;$AE660,VLOOKUP($AC661+AQ$1,STOCK!$F$10:$AB$209,17,0),IF($AE661=$AE660,(IF(BQ660&gt;=1,BQ660-COUNTIFS($AE660:$AE660,$AC661,AQ660:AQ660,$AI$2),0)),0)),0)</f>
        <v>0</v>
      </c>
      <c r="BR661" s="1">
        <f>IFERROR(IF($AE661&gt;$AE660,VLOOKUP($AC661+AR$1,STOCK!$F$10:$AB$209,17,0),IF($AE661=$AE660,(IF(BR660&gt;=1,BR660-COUNTIFS($AE660:$AE660,$AC661,AR660:AR660,$AI$2),0)),0)),0)</f>
        <v>0</v>
      </c>
      <c r="BS661" s="1">
        <f>IFERROR(IF($AE661&gt;$AE660,VLOOKUP($AC661+AS$1,STOCK!$F$10:$AB$209,17,0),IF($AE661=$AE660,(IF(BS660&gt;=1,BS660-COUNTIFS($AE660:$AE660,$AC661,AS660:AS660,$AI$2),0)),0)),0)</f>
        <v>0</v>
      </c>
      <c r="BT661" s="1">
        <f>IFERROR(IF($AE661&gt;$AE660,VLOOKUP($AC661+AT$1,STOCK!$F$10:$AB$209,17,0),IF($AE661=$AE660,(IF(BT660&gt;=1,BT660-COUNTIFS($AE660:$AE660,$AC661,AT660:AT660,$AI$2),0)),0)),0)</f>
        <v>0</v>
      </c>
      <c r="BU661" s="1">
        <f>IFERROR(IF($AE661&gt;$AE660,VLOOKUP($AC661+AU$1,STOCK!$F$10:$AB$209,17,0),IF($AE661=$AE660,(IF(BU660&gt;=1,BU660-COUNTIFS($AE660:$AE660,$AC661,AU660:AU660,$AI$2),0)),0)),0)</f>
        <v>0</v>
      </c>
      <c r="BV661" s="1">
        <f>IFERROR(IF($AE661&gt;$AE660,VLOOKUP($AC661+AV$1,STOCK!$F$10:$AB$209,17,0),IF($AE661=$AE660,(IF(BV660&gt;=1,BV660-COUNTIFS($AE660:$AE660,$AC661,AV660:AV660,$AI$2),0)),0)),0)</f>
        <v>0</v>
      </c>
      <c r="BW661" s="1">
        <f>IFERROR(IF($AE661&gt;$AE660,VLOOKUP($AC661+AW$1,STOCK!$F$10:$AB$209,17,0),IF($AE661=$AE660,(IF(BW660&gt;=1,BW660-COUNTIFS($AE660:$AE660,$AC661,AW660:AW660,$AI$2),0)),0)),0)</f>
        <v>0</v>
      </c>
      <c r="BX661" s="1">
        <f>IFERROR(IF($AE661&gt;$AE660,VLOOKUP($AC661+AX$1,STOCK!$F$10:$AB$209,17,0),IF($AE661=$AE660,(IF(BX660&gt;=1,BX660-COUNTIFS($AE660:$AE660,$AC661,AX660:AX660,$AI$2),0)),0)),0)</f>
        <v>0</v>
      </c>
    </row>
    <row r="662" spans="29:76" x14ac:dyDescent="0.25">
      <c r="AC662" s="1">
        <f t="shared" si="170"/>
        <v>0</v>
      </c>
      <c r="AD662" s="1">
        <f>IFERROR(IF(LEN(AK662)&gt;=1,VLOOKUP(HLOOKUP(AK662,PROFILE!$K$5:$V$8,4,0),PROFILE!$F$1:$G$3,2,0),0),0)</f>
        <v>0</v>
      </c>
      <c r="AE662" s="1">
        <f t="shared" si="171"/>
        <v>0</v>
      </c>
      <c r="AF662" s="1">
        <v>649</v>
      </c>
      <c r="AI662" s="1" t="str">
        <f>IFERROR(IF($AH662&gt;=1,VLOOKUP($AG662,STUDENT!$O$8:$Z$1507,3,0),""),"")</f>
        <v/>
      </c>
      <c r="AJ662" s="1" t="str">
        <f>IFERROR(IF($AH662&gt;=1,VLOOKUP($AG662,STUDENT!$O$8:$Z$1507,4,0),""),"")</f>
        <v/>
      </c>
      <c r="AK662" s="1" t="str">
        <f>IFERROR(IF($AH662&gt;=1,VLOOKUP($AG662,STUDENT!$O$8:$Z$1507,6,0),""),"")</f>
        <v/>
      </c>
      <c r="AL662" s="1" t="str">
        <f t="shared" si="172"/>
        <v/>
      </c>
      <c r="AM662" s="1" t="str">
        <f t="shared" si="173"/>
        <v/>
      </c>
      <c r="AN662" s="1" t="str">
        <f t="shared" si="174"/>
        <v/>
      </c>
      <c r="AO662" s="1" t="str">
        <f t="shared" si="175"/>
        <v/>
      </c>
      <c r="AP662" s="1" t="str">
        <f t="shared" si="176"/>
        <v/>
      </c>
      <c r="AQ662" s="1" t="str">
        <f t="shared" si="177"/>
        <v/>
      </c>
      <c r="AR662" s="1" t="str">
        <f t="shared" si="178"/>
        <v/>
      </c>
      <c r="AS662" s="1" t="str">
        <f t="shared" si="179"/>
        <v/>
      </c>
      <c r="AT662" s="1" t="str">
        <f t="shared" si="180"/>
        <v/>
      </c>
      <c r="AU662" s="1" t="str">
        <f t="shared" si="181"/>
        <v/>
      </c>
      <c r="AV662" s="1" t="str">
        <f t="shared" si="182"/>
        <v/>
      </c>
      <c r="AW662" s="1" t="str">
        <f t="shared" si="183"/>
        <v/>
      </c>
      <c r="AX662" s="1" t="str">
        <f t="shared" si="184"/>
        <v/>
      </c>
      <c r="AY662" s="1">
        <f>IFERROR(IF($AE662&gt;$AE661,VLOOKUP($AC662+AL$1,STOCK!$F$10:$AB$209,16,0),IF($AE662=$AE661,(IF(AY661&gt;=1,AY661-COUNTIFS($AE661:$AE661,$AC662,AL661:AL661,$AI$1),0)),0)),0)</f>
        <v>0</v>
      </c>
      <c r="AZ662" s="1">
        <f>IFERROR(IF($AE662&gt;$AE661,VLOOKUP($AC662+AM$1,STOCK!$F$10:$AB$209,16,0),IF($AE662=$AE661,(IF(AZ661&gt;=1,AZ661-COUNTIFS($AE661:$AE661,$AC662,AM661:AM661,$AI$1),0)),0)),0)</f>
        <v>0</v>
      </c>
      <c r="BA662" s="1">
        <f>IFERROR(IF($AE662&gt;$AE661,VLOOKUP($AC662+AN$1,STOCK!$F$10:$AB$209,16,0),IF($AE662=$AE661,(IF(BA661&gt;=1,BA661-COUNTIFS($AE661:$AE661,$AC662,AN661:AN661,$AI$1),0)),0)),0)</f>
        <v>0</v>
      </c>
      <c r="BB662" s="1">
        <f>IFERROR(IF($AE662&gt;$AE661,VLOOKUP($AC662+AO$1,STOCK!$F$10:$AB$209,16,0),IF($AE662=$AE661,(IF(BB661&gt;=1,BB661-COUNTIFS($AE661:$AE661,$AC662,AO661:AO661,$AI$1),0)),0)),0)</f>
        <v>0</v>
      </c>
      <c r="BC662" s="1">
        <f>IFERROR(IF($AE662&gt;$AE661,VLOOKUP($AC662+AP$1,STOCK!$F$10:$AB$209,16,0),IF($AE662=$AE661,(IF(BC661&gt;=1,BC661-COUNTIFS($AE661:$AE661,$AC662,AP661:AP661,$AI$1),0)),0)),0)</f>
        <v>0</v>
      </c>
      <c r="BD662" s="1">
        <f>IFERROR(IF($AE662&gt;$AE661,VLOOKUP($AC662+AQ$1,STOCK!$F$10:$AB$209,16,0),IF($AE662=$AE661,(IF(BD661&gt;=1,BD661-COUNTIFS($AE661:$AE661,$AC662,AQ661:AQ661,$AI$1),0)),0)),0)</f>
        <v>0</v>
      </c>
      <c r="BE662" s="1">
        <f>IFERROR(IF($AE662&gt;$AE661,VLOOKUP($AC662+AR$1,STOCK!$F$10:$AB$209,16,0),IF($AE662=$AE661,(IF(BE661&gt;=1,BE661-COUNTIFS($AE661:$AE661,$AC662,AR661:AR661,$AI$1),0)),0)),0)</f>
        <v>0</v>
      </c>
      <c r="BF662" s="1">
        <f>IFERROR(IF($AE662&gt;$AE661,VLOOKUP($AC662+AS$1,STOCK!$F$10:$AB$209,16,0),IF($AE662=$AE661,(IF(BF661&gt;=1,BF661-COUNTIFS($AE661:$AE661,$AC662,AS661:AS661,$AI$1),0)),0)),0)</f>
        <v>0</v>
      </c>
      <c r="BG662" s="1">
        <f>IFERROR(IF($AE662&gt;$AE661,VLOOKUP($AC662+AT$1,STOCK!$F$10:$AB$209,16,0),IF($AE662=$AE661,(IF(BG661&gt;=1,BG661-COUNTIFS($AE661:$AE661,$AC662,AT661:AT661,$AI$1),0)),0)),0)</f>
        <v>0</v>
      </c>
      <c r="BH662" s="1">
        <f>IFERROR(IF($AE662&gt;$AE661,VLOOKUP($AC662+AU$1,STOCK!$F$10:$AB$209,16,0),IF($AE662=$AE661,(IF(BH661&gt;=1,BH661-COUNTIFS($AE661:$AE661,$AC662,AU661:AU661,$AI$1),0)),0)),0)</f>
        <v>0</v>
      </c>
      <c r="BI662" s="1">
        <f>IFERROR(IF($AE662&gt;$AE661,VLOOKUP($AC662+AV$1,STOCK!$F$10:$AB$209,16,0),IF($AE662=$AE661,(IF(BI661&gt;=1,BI661-COUNTIFS($AE661:$AE661,$AC662,AV661:AV661,$AI$1),0)),0)),0)</f>
        <v>0</v>
      </c>
      <c r="BJ662" s="1">
        <f>IFERROR(IF($AE662&gt;$AE661,VLOOKUP($AC662+AW$1,STOCK!$F$10:$AB$209,16,0),IF($AE662=$AE661,(IF(BJ661&gt;=1,BJ661-COUNTIFS($AE661:$AE661,$AC662,AW661:AW661,$AI$1),0)),0)),0)</f>
        <v>0</v>
      </c>
      <c r="BK662" s="1">
        <f>IFERROR(IF($AE662&gt;$AE661,VLOOKUP($AC662+AX$1,STOCK!$F$10:$AB$209,16,0),IF($AE662=$AE661,(IF(BK661&gt;=1,BK661-COUNTIFS($AE661:$AE661,$AC662,AX661:AX661,$AI$1),0)),0)),0)</f>
        <v>0</v>
      </c>
      <c r="BL662" s="1">
        <f>IFERROR(IF($AE662&gt;$AE661,VLOOKUP($AC662+AL$1,STOCK!$F$10:$AB$209,17,0),IF($AE662=$AE661,(IF(BL661&gt;=1,BL661-COUNTIFS($AE661:$AE661,$AC662,AL661:AL661,$AI$2),0)),0)),0)</f>
        <v>0</v>
      </c>
      <c r="BM662" s="1">
        <f>IFERROR(IF($AE662&gt;$AE661,VLOOKUP($AC662+AM$1,STOCK!$F$10:$AB$209,17,0),IF($AE662=$AE661,(IF(BM661&gt;=1,BM661-COUNTIFS($AE661:$AE661,$AC662,AM661:AM661,$AI$2),0)),0)),0)</f>
        <v>0</v>
      </c>
      <c r="BN662" s="1">
        <f>IFERROR(IF($AE662&gt;$AE661,VLOOKUP($AC662+AN$1,STOCK!$F$10:$AB$209,17,0),IF($AE662=$AE661,(IF(BN661&gt;=1,BN661-COUNTIFS($AE661:$AE661,$AC662,AN661:AN661,$AI$2),0)),0)),0)</f>
        <v>0</v>
      </c>
      <c r="BO662" s="1">
        <f>IFERROR(IF($AE662&gt;$AE661,VLOOKUP($AC662+AO$1,STOCK!$F$10:$AB$209,17,0),IF($AE662=$AE661,(IF(BO661&gt;=1,BO661-COUNTIFS($AE661:$AE661,$AC662,AO661:AO661,$AI$2),0)),0)),0)</f>
        <v>0</v>
      </c>
      <c r="BP662" s="1">
        <f>IFERROR(IF($AE662&gt;$AE661,VLOOKUP($AC662+AP$1,STOCK!$F$10:$AB$209,17,0),IF($AE662=$AE661,(IF(BP661&gt;=1,BP661-COUNTIFS($AE661:$AE661,$AC662,AP661:AP661,$AI$2),0)),0)),0)</f>
        <v>0</v>
      </c>
      <c r="BQ662" s="1">
        <f>IFERROR(IF($AE662&gt;$AE661,VLOOKUP($AC662+AQ$1,STOCK!$F$10:$AB$209,17,0),IF($AE662=$AE661,(IF(BQ661&gt;=1,BQ661-COUNTIFS($AE661:$AE661,$AC662,AQ661:AQ661,$AI$2),0)),0)),0)</f>
        <v>0</v>
      </c>
      <c r="BR662" s="1">
        <f>IFERROR(IF($AE662&gt;$AE661,VLOOKUP($AC662+AR$1,STOCK!$F$10:$AB$209,17,0),IF($AE662=$AE661,(IF(BR661&gt;=1,BR661-COUNTIFS($AE661:$AE661,$AC662,AR661:AR661,$AI$2),0)),0)),0)</f>
        <v>0</v>
      </c>
      <c r="BS662" s="1">
        <f>IFERROR(IF($AE662&gt;$AE661,VLOOKUP($AC662+AS$1,STOCK!$F$10:$AB$209,17,0),IF($AE662=$AE661,(IF(BS661&gt;=1,BS661-COUNTIFS($AE661:$AE661,$AC662,AS661:AS661,$AI$2),0)),0)),0)</f>
        <v>0</v>
      </c>
      <c r="BT662" s="1">
        <f>IFERROR(IF($AE662&gt;$AE661,VLOOKUP($AC662+AT$1,STOCK!$F$10:$AB$209,17,0),IF($AE662=$AE661,(IF(BT661&gt;=1,BT661-COUNTIFS($AE661:$AE661,$AC662,AT661:AT661,$AI$2),0)),0)),0)</f>
        <v>0</v>
      </c>
      <c r="BU662" s="1">
        <f>IFERROR(IF($AE662&gt;$AE661,VLOOKUP($AC662+AU$1,STOCK!$F$10:$AB$209,17,0),IF($AE662=$AE661,(IF(BU661&gt;=1,BU661-COUNTIFS($AE661:$AE661,$AC662,AU661:AU661,$AI$2),0)),0)),0)</f>
        <v>0</v>
      </c>
      <c r="BV662" s="1">
        <f>IFERROR(IF($AE662&gt;$AE661,VLOOKUP($AC662+AV$1,STOCK!$F$10:$AB$209,17,0),IF($AE662=$AE661,(IF(BV661&gt;=1,BV661-COUNTIFS($AE661:$AE661,$AC662,AV661:AV661,$AI$2),0)),0)),0)</f>
        <v>0</v>
      </c>
      <c r="BW662" s="1">
        <f>IFERROR(IF($AE662&gt;$AE661,VLOOKUP($AC662+AW$1,STOCK!$F$10:$AB$209,17,0),IF($AE662=$AE661,(IF(BW661&gt;=1,BW661-COUNTIFS($AE661:$AE661,$AC662,AW661:AW661,$AI$2),0)),0)),0)</f>
        <v>0</v>
      </c>
      <c r="BX662" s="1">
        <f>IFERROR(IF($AE662&gt;$AE661,VLOOKUP($AC662+AX$1,STOCK!$F$10:$AB$209,17,0),IF($AE662=$AE661,(IF(BX661&gt;=1,BX661-COUNTIFS($AE661:$AE661,$AC662,AX661:AX661,$AI$2),0)),0)),0)</f>
        <v>0</v>
      </c>
    </row>
    <row r="663" spans="29:76" x14ac:dyDescent="0.25">
      <c r="AC663" s="1">
        <f t="shared" si="170"/>
        <v>0</v>
      </c>
      <c r="AD663" s="1">
        <f>IFERROR(IF(LEN(AK663)&gt;=1,VLOOKUP(HLOOKUP(AK663,PROFILE!$K$5:$V$8,4,0),PROFILE!$F$1:$G$3,2,0),0),0)</f>
        <v>0</v>
      </c>
      <c r="AE663" s="1">
        <f t="shared" si="171"/>
        <v>0</v>
      </c>
      <c r="AF663" s="1">
        <v>650</v>
      </c>
      <c r="AI663" s="1" t="str">
        <f>IFERROR(IF($AH663&gt;=1,VLOOKUP($AG663,STUDENT!$O$8:$Z$1507,3,0),""),"")</f>
        <v/>
      </c>
      <c r="AJ663" s="1" t="str">
        <f>IFERROR(IF($AH663&gt;=1,VLOOKUP($AG663,STUDENT!$O$8:$Z$1507,4,0),""),"")</f>
        <v/>
      </c>
      <c r="AK663" s="1" t="str">
        <f>IFERROR(IF($AH663&gt;=1,VLOOKUP($AG663,STUDENT!$O$8:$Z$1507,6,0),""),"")</f>
        <v/>
      </c>
      <c r="AL663" s="1" t="str">
        <f t="shared" si="172"/>
        <v/>
      </c>
      <c r="AM663" s="1" t="str">
        <f t="shared" si="173"/>
        <v/>
      </c>
      <c r="AN663" s="1" t="str">
        <f t="shared" si="174"/>
        <v/>
      </c>
      <c r="AO663" s="1" t="str">
        <f t="shared" si="175"/>
        <v/>
      </c>
      <c r="AP663" s="1" t="str">
        <f t="shared" si="176"/>
        <v/>
      </c>
      <c r="AQ663" s="1" t="str">
        <f t="shared" si="177"/>
        <v/>
      </c>
      <c r="AR663" s="1" t="str">
        <f t="shared" si="178"/>
        <v/>
      </c>
      <c r="AS663" s="1" t="str">
        <f t="shared" si="179"/>
        <v/>
      </c>
      <c r="AT663" s="1" t="str">
        <f t="shared" si="180"/>
        <v/>
      </c>
      <c r="AU663" s="1" t="str">
        <f t="shared" si="181"/>
        <v/>
      </c>
      <c r="AV663" s="1" t="str">
        <f t="shared" si="182"/>
        <v/>
      </c>
      <c r="AW663" s="1" t="str">
        <f t="shared" si="183"/>
        <v/>
      </c>
      <c r="AX663" s="1" t="str">
        <f t="shared" si="184"/>
        <v/>
      </c>
      <c r="AY663" s="1">
        <f>IFERROR(IF($AE663&gt;$AE662,VLOOKUP($AC663+AL$1,STOCK!$F$10:$AB$209,16,0),IF($AE663=$AE662,(IF(AY662&gt;=1,AY662-COUNTIFS($AE662:$AE662,$AC663,AL662:AL662,$AI$1),0)),0)),0)</f>
        <v>0</v>
      </c>
      <c r="AZ663" s="1">
        <f>IFERROR(IF($AE663&gt;$AE662,VLOOKUP($AC663+AM$1,STOCK!$F$10:$AB$209,16,0),IF($AE663=$AE662,(IF(AZ662&gt;=1,AZ662-COUNTIFS($AE662:$AE662,$AC663,AM662:AM662,$AI$1),0)),0)),0)</f>
        <v>0</v>
      </c>
      <c r="BA663" s="1">
        <f>IFERROR(IF($AE663&gt;$AE662,VLOOKUP($AC663+AN$1,STOCK!$F$10:$AB$209,16,0),IF($AE663=$AE662,(IF(BA662&gt;=1,BA662-COUNTIFS($AE662:$AE662,$AC663,AN662:AN662,$AI$1),0)),0)),0)</f>
        <v>0</v>
      </c>
      <c r="BB663" s="1">
        <f>IFERROR(IF($AE663&gt;$AE662,VLOOKUP($AC663+AO$1,STOCK!$F$10:$AB$209,16,0),IF($AE663=$AE662,(IF(BB662&gt;=1,BB662-COUNTIFS($AE662:$AE662,$AC663,AO662:AO662,$AI$1),0)),0)),0)</f>
        <v>0</v>
      </c>
      <c r="BC663" s="1">
        <f>IFERROR(IF($AE663&gt;$AE662,VLOOKUP($AC663+AP$1,STOCK!$F$10:$AB$209,16,0),IF($AE663=$AE662,(IF(BC662&gt;=1,BC662-COUNTIFS($AE662:$AE662,$AC663,AP662:AP662,$AI$1),0)),0)),0)</f>
        <v>0</v>
      </c>
      <c r="BD663" s="1">
        <f>IFERROR(IF($AE663&gt;$AE662,VLOOKUP($AC663+AQ$1,STOCK!$F$10:$AB$209,16,0),IF($AE663=$AE662,(IF(BD662&gt;=1,BD662-COUNTIFS($AE662:$AE662,$AC663,AQ662:AQ662,$AI$1),0)),0)),0)</f>
        <v>0</v>
      </c>
      <c r="BE663" s="1">
        <f>IFERROR(IF($AE663&gt;$AE662,VLOOKUP($AC663+AR$1,STOCK!$F$10:$AB$209,16,0),IF($AE663=$AE662,(IF(BE662&gt;=1,BE662-COUNTIFS($AE662:$AE662,$AC663,AR662:AR662,$AI$1),0)),0)),0)</f>
        <v>0</v>
      </c>
      <c r="BF663" s="1">
        <f>IFERROR(IF($AE663&gt;$AE662,VLOOKUP($AC663+AS$1,STOCK!$F$10:$AB$209,16,0),IF($AE663=$AE662,(IF(BF662&gt;=1,BF662-COUNTIFS($AE662:$AE662,$AC663,AS662:AS662,$AI$1),0)),0)),0)</f>
        <v>0</v>
      </c>
      <c r="BG663" s="1">
        <f>IFERROR(IF($AE663&gt;$AE662,VLOOKUP($AC663+AT$1,STOCK!$F$10:$AB$209,16,0),IF($AE663=$AE662,(IF(BG662&gt;=1,BG662-COUNTIFS($AE662:$AE662,$AC663,AT662:AT662,$AI$1),0)),0)),0)</f>
        <v>0</v>
      </c>
      <c r="BH663" s="1">
        <f>IFERROR(IF($AE663&gt;$AE662,VLOOKUP($AC663+AU$1,STOCK!$F$10:$AB$209,16,0),IF($AE663=$AE662,(IF(BH662&gt;=1,BH662-COUNTIFS($AE662:$AE662,$AC663,AU662:AU662,$AI$1),0)),0)),0)</f>
        <v>0</v>
      </c>
      <c r="BI663" s="1">
        <f>IFERROR(IF($AE663&gt;$AE662,VLOOKUP($AC663+AV$1,STOCK!$F$10:$AB$209,16,0),IF($AE663=$AE662,(IF(BI662&gt;=1,BI662-COUNTIFS($AE662:$AE662,$AC663,AV662:AV662,$AI$1),0)),0)),0)</f>
        <v>0</v>
      </c>
      <c r="BJ663" s="1">
        <f>IFERROR(IF($AE663&gt;$AE662,VLOOKUP($AC663+AW$1,STOCK!$F$10:$AB$209,16,0),IF($AE663=$AE662,(IF(BJ662&gt;=1,BJ662-COUNTIFS($AE662:$AE662,$AC663,AW662:AW662,$AI$1),0)),0)),0)</f>
        <v>0</v>
      </c>
      <c r="BK663" s="1">
        <f>IFERROR(IF($AE663&gt;$AE662,VLOOKUP($AC663+AX$1,STOCK!$F$10:$AB$209,16,0),IF($AE663=$AE662,(IF(BK662&gt;=1,BK662-COUNTIFS($AE662:$AE662,$AC663,AX662:AX662,$AI$1),0)),0)),0)</f>
        <v>0</v>
      </c>
      <c r="BL663" s="1">
        <f>IFERROR(IF($AE663&gt;$AE662,VLOOKUP($AC663+AL$1,STOCK!$F$10:$AB$209,17,0),IF($AE663=$AE662,(IF(BL662&gt;=1,BL662-COUNTIFS($AE662:$AE662,$AC663,AL662:AL662,$AI$2),0)),0)),0)</f>
        <v>0</v>
      </c>
      <c r="BM663" s="1">
        <f>IFERROR(IF($AE663&gt;$AE662,VLOOKUP($AC663+AM$1,STOCK!$F$10:$AB$209,17,0),IF($AE663=$AE662,(IF(BM662&gt;=1,BM662-COUNTIFS($AE662:$AE662,$AC663,AM662:AM662,$AI$2),0)),0)),0)</f>
        <v>0</v>
      </c>
      <c r="BN663" s="1">
        <f>IFERROR(IF($AE663&gt;$AE662,VLOOKUP($AC663+AN$1,STOCK!$F$10:$AB$209,17,0),IF($AE663=$AE662,(IF(BN662&gt;=1,BN662-COUNTIFS($AE662:$AE662,$AC663,AN662:AN662,$AI$2),0)),0)),0)</f>
        <v>0</v>
      </c>
      <c r="BO663" s="1">
        <f>IFERROR(IF($AE663&gt;$AE662,VLOOKUP($AC663+AO$1,STOCK!$F$10:$AB$209,17,0),IF($AE663=$AE662,(IF(BO662&gt;=1,BO662-COUNTIFS($AE662:$AE662,$AC663,AO662:AO662,$AI$2),0)),0)),0)</f>
        <v>0</v>
      </c>
      <c r="BP663" s="1">
        <f>IFERROR(IF($AE663&gt;$AE662,VLOOKUP($AC663+AP$1,STOCK!$F$10:$AB$209,17,0),IF($AE663=$AE662,(IF(BP662&gt;=1,BP662-COUNTIFS($AE662:$AE662,$AC663,AP662:AP662,$AI$2),0)),0)),0)</f>
        <v>0</v>
      </c>
      <c r="BQ663" s="1">
        <f>IFERROR(IF($AE663&gt;$AE662,VLOOKUP($AC663+AQ$1,STOCK!$F$10:$AB$209,17,0),IF($AE663=$AE662,(IF(BQ662&gt;=1,BQ662-COUNTIFS($AE662:$AE662,$AC663,AQ662:AQ662,$AI$2),0)),0)),0)</f>
        <v>0</v>
      </c>
      <c r="BR663" s="1">
        <f>IFERROR(IF($AE663&gt;$AE662,VLOOKUP($AC663+AR$1,STOCK!$F$10:$AB$209,17,0),IF($AE663=$AE662,(IF(BR662&gt;=1,BR662-COUNTIFS($AE662:$AE662,$AC663,AR662:AR662,$AI$2),0)),0)),0)</f>
        <v>0</v>
      </c>
      <c r="BS663" s="1">
        <f>IFERROR(IF($AE663&gt;$AE662,VLOOKUP($AC663+AS$1,STOCK!$F$10:$AB$209,17,0),IF($AE663=$AE662,(IF(BS662&gt;=1,BS662-COUNTIFS($AE662:$AE662,$AC663,AS662:AS662,$AI$2),0)),0)),0)</f>
        <v>0</v>
      </c>
      <c r="BT663" s="1">
        <f>IFERROR(IF($AE663&gt;$AE662,VLOOKUP($AC663+AT$1,STOCK!$F$10:$AB$209,17,0),IF($AE663=$AE662,(IF(BT662&gt;=1,BT662-COUNTIFS($AE662:$AE662,$AC663,AT662:AT662,$AI$2),0)),0)),0)</f>
        <v>0</v>
      </c>
      <c r="BU663" s="1">
        <f>IFERROR(IF($AE663&gt;$AE662,VLOOKUP($AC663+AU$1,STOCK!$F$10:$AB$209,17,0),IF($AE663=$AE662,(IF(BU662&gt;=1,BU662-COUNTIFS($AE662:$AE662,$AC663,AU662:AU662,$AI$2),0)),0)),0)</f>
        <v>0</v>
      </c>
      <c r="BV663" s="1">
        <f>IFERROR(IF($AE663&gt;$AE662,VLOOKUP($AC663+AV$1,STOCK!$F$10:$AB$209,17,0),IF($AE663=$AE662,(IF(BV662&gt;=1,BV662-COUNTIFS($AE662:$AE662,$AC663,AV662:AV662,$AI$2),0)),0)),0)</f>
        <v>0</v>
      </c>
      <c r="BW663" s="1">
        <f>IFERROR(IF($AE663&gt;$AE662,VLOOKUP($AC663+AW$1,STOCK!$F$10:$AB$209,17,0),IF($AE663=$AE662,(IF(BW662&gt;=1,BW662-COUNTIFS($AE662:$AE662,$AC663,AW662:AW662,$AI$2),0)),0)),0)</f>
        <v>0</v>
      </c>
      <c r="BX663" s="1">
        <f>IFERROR(IF($AE663&gt;$AE662,VLOOKUP($AC663+AX$1,STOCK!$F$10:$AB$209,17,0),IF($AE663=$AE662,(IF(BX662&gt;=1,BX662-COUNTIFS($AE662:$AE662,$AC663,AX662:AX662,$AI$2),0)),0)),0)</f>
        <v>0</v>
      </c>
    </row>
    <row r="664" spans="29:76" x14ac:dyDescent="0.25">
      <c r="AC664" s="1">
        <f t="shared" si="170"/>
        <v>0</v>
      </c>
      <c r="AD664" s="1">
        <f>IFERROR(IF(LEN(AK664)&gt;=1,VLOOKUP(HLOOKUP(AK664,PROFILE!$K$5:$V$8,4,0),PROFILE!$F$1:$G$3,2,0),0),0)</f>
        <v>0</v>
      </c>
      <c r="AE664" s="1">
        <f t="shared" si="171"/>
        <v>0</v>
      </c>
      <c r="AF664" s="1">
        <v>651</v>
      </c>
      <c r="AI664" s="1" t="str">
        <f>IFERROR(IF($AH664&gt;=1,VLOOKUP($AG664,STUDENT!$O$8:$Z$1507,3,0),""),"")</f>
        <v/>
      </c>
      <c r="AJ664" s="1" t="str">
        <f>IFERROR(IF($AH664&gt;=1,VLOOKUP($AG664,STUDENT!$O$8:$Z$1507,4,0),""),"")</f>
        <v/>
      </c>
      <c r="AK664" s="1" t="str">
        <f>IFERROR(IF($AH664&gt;=1,VLOOKUP($AG664,STUDENT!$O$8:$Z$1507,6,0),""),"")</f>
        <v/>
      </c>
      <c r="AL664" s="1" t="str">
        <f t="shared" si="172"/>
        <v/>
      </c>
      <c r="AM664" s="1" t="str">
        <f t="shared" si="173"/>
        <v/>
      </c>
      <c r="AN664" s="1" t="str">
        <f t="shared" si="174"/>
        <v/>
      </c>
      <c r="AO664" s="1" t="str">
        <f t="shared" si="175"/>
        <v/>
      </c>
      <c r="AP664" s="1" t="str">
        <f t="shared" si="176"/>
        <v/>
      </c>
      <c r="AQ664" s="1" t="str">
        <f t="shared" si="177"/>
        <v/>
      </c>
      <c r="AR664" s="1" t="str">
        <f t="shared" si="178"/>
        <v/>
      </c>
      <c r="AS664" s="1" t="str">
        <f t="shared" si="179"/>
        <v/>
      </c>
      <c r="AT664" s="1" t="str">
        <f t="shared" si="180"/>
        <v/>
      </c>
      <c r="AU664" s="1" t="str">
        <f t="shared" si="181"/>
        <v/>
      </c>
      <c r="AV664" s="1" t="str">
        <f t="shared" si="182"/>
        <v/>
      </c>
      <c r="AW664" s="1" t="str">
        <f t="shared" si="183"/>
        <v/>
      </c>
      <c r="AX664" s="1" t="str">
        <f t="shared" si="184"/>
        <v/>
      </c>
      <c r="AY664" s="1">
        <f>IFERROR(IF($AE664&gt;$AE663,VLOOKUP($AC664+AL$1,STOCK!$F$10:$AB$209,16,0),IF($AE664=$AE663,(IF(AY663&gt;=1,AY663-COUNTIFS($AE663:$AE663,$AC664,AL663:AL663,$AI$1),0)),0)),0)</f>
        <v>0</v>
      </c>
      <c r="AZ664" s="1">
        <f>IFERROR(IF($AE664&gt;$AE663,VLOOKUP($AC664+AM$1,STOCK!$F$10:$AB$209,16,0),IF($AE664=$AE663,(IF(AZ663&gt;=1,AZ663-COUNTIFS($AE663:$AE663,$AC664,AM663:AM663,$AI$1),0)),0)),0)</f>
        <v>0</v>
      </c>
      <c r="BA664" s="1">
        <f>IFERROR(IF($AE664&gt;$AE663,VLOOKUP($AC664+AN$1,STOCK!$F$10:$AB$209,16,0),IF($AE664=$AE663,(IF(BA663&gt;=1,BA663-COUNTIFS($AE663:$AE663,$AC664,AN663:AN663,$AI$1),0)),0)),0)</f>
        <v>0</v>
      </c>
      <c r="BB664" s="1">
        <f>IFERROR(IF($AE664&gt;$AE663,VLOOKUP($AC664+AO$1,STOCK!$F$10:$AB$209,16,0),IF($AE664=$AE663,(IF(BB663&gt;=1,BB663-COUNTIFS($AE663:$AE663,$AC664,AO663:AO663,$AI$1),0)),0)),0)</f>
        <v>0</v>
      </c>
      <c r="BC664" s="1">
        <f>IFERROR(IF($AE664&gt;$AE663,VLOOKUP($AC664+AP$1,STOCK!$F$10:$AB$209,16,0),IF($AE664=$AE663,(IF(BC663&gt;=1,BC663-COUNTIFS($AE663:$AE663,$AC664,AP663:AP663,$AI$1),0)),0)),0)</f>
        <v>0</v>
      </c>
      <c r="BD664" s="1">
        <f>IFERROR(IF($AE664&gt;$AE663,VLOOKUP($AC664+AQ$1,STOCK!$F$10:$AB$209,16,0),IF($AE664=$AE663,(IF(BD663&gt;=1,BD663-COUNTIFS($AE663:$AE663,$AC664,AQ663:AQ663,$AI$1),0)),0)),0)</f>
        <v>0</v>
      </c>
      <c r="BE664" s="1">
        <f>IFERROR(IF($AE664&gt;$AE663,VLOOKUP($AC664+AR$1,STOCK!$F$10:$AB$209,16,0),IF($AE664=$AE663,(IF(BE663&gt;=1,BE663-COUNTIFS($AE663:$AE663,$AC664,AR663:AR663,$AI$1),0)),0)),0)</f>
        <v>0</v>
      </c>
      <c r="BF664" s="1">
        <f>IFERROR(IF($AE664&gt;$AE663,VLOOKUP($AC664+AS$1,STOCK!$F$10:$AB$209,16,0),IF($AE664=$AE663,(IF(BF663&gt;=1,BF663-COUNTIFS($AE663:$AE663,$AC664,AS663:AS663,$AI$1),0)),0)),0)</f>
        <v>0</v>
      </c>
      <c r="BG664" s="1">
        <f>IFERROR(IF($AE664&gt;$AE663,VLOOKUP($AC664+AT$1,STOCK!$F$10:$AB$209,16,0),IF($AE664=$AE663,(IF(BG663&gt;=1,BG663-COUNTIFS($AE663:$AE663,$AC664,AT663:AT663,$AI$1),0)),0)),0)</f>
        <v>0</v>
      </c>
      <c r="BH664" s="1">
        <f>IFERROR(IF($AE664&gt;$AE663,VLOOKUP($AC664+AU$1,STOCK!$F$10:$AB$209,16,0),IF($AE664=$AE663,(IF(BH663&gt;=1,BH663-COUNTIFS($AE663:$AE663,$AC664,AU663:AU663,$AI$1),0)),0)),0)</f>
        <v>0</v>
      </c>
      <c r="BI664" s="1">
        <f>IFERROR(IF($AE664&gt;$AE663,VLOOKUP($AC664+AV$1,STOCK!$F$10:$AB$209,16,0),IF($AE664=$AE663,(IF(BI663&gt;=1,BI663-COUNTIFS($AE663:$AE663,$AC664,AV663:AV663,$AI$1),0)),0)),0)</f>
        <v>0</v>
      </c>
      <c r="BJ664" s="1">
        <f>IFERROR(IF($AE664&gt;$AE663,VLOOKUP($AC664+AW$1,STOCK!$F$10:$AB$209,16,0),IF($AE664=$AE663,(IF(BJ663&gt;=1,BJ663-COUNTIFS($AE663:$AE663,$AC664,AW663:AW663,$AI$1),0)),0)),0)</f>
        <v>0</v>
      </c>
      <c r="BK664" s="1">
        <f>IFERROR(IF($AE664&gt;$AE663,VLOOKUP($AC664+AX$1,STOCK!$F$10:$AB$209,16,0),IF($AE664=$AE663,(IF(BK663&gt;=1,BK663-COUNTIFS($AE663:$AE663,$AC664,AX663:AX663,$AI$1),0)),0)),0)</f>
        <v>0</v>
      </c>
      <c r="BL664" s="1">
        <f>IFERROR(IF($AE664&gt;$AE663,VLOOKUP($AC664+AL$1,STOCK!$F$10:$AB$209,17,0),IF($AE664=$AE663,(IF(BL663&gt;=1,BL663-COUNTIFS($AE663:$AE663,$AC664,AL663:AL663,$AI$2),0)),0)),0)</f>
        <v>0</v>
      </c>
      <c r="BM664" s="1">
        <f>IFERROR(IF($AE664&gt;$AE663,VLOOKUP($AC664+AM$1,STOCK!$F$10:$AB$209,17,0),IF($AE664=$AE663,(IF(BM663&gt;=1,BM663-COUNTIFS($AE663:$AE663,$AC664,AM663:AM663,$AI$2),0)),0)),0)</f>
        <v>0</v>
      </c>
      <c r="BN664" s="1">
        <f>IFERROR(IF($AE664&gt;$AE663,VLOOKUP($AC664+AN$1,STOCK!$F$10:$AB$209,17,0),IF($AE664=$AE663,(IF(BN663&gt;=1,BN663-COUNTIFS($AE663:$AE663,$AC664,AN663:AN663,$AI$2),0)),0)),0)</f>
        <v>0</v>
      </c>
      <c r="BO664" s="1">
        <f>IFERROR(IF($AE664&gt;$AE663,VLOOKUP($AC664+AO$1,STOCK!$F$10:$AB$209,17,0),IF($AE664=$AE663,(IF(BO663&gt;=1,BO663-COUNTIFS($AE663:$AE663,$AC664,AO663:AO663,$AI$2),0)),0)),0)</f>
        <v>0</v>
      </c>
      <c r="BP664" s="1">
        <f>IFERROR(IF($AE664&gt;$AE663,VLOOKUP($AC664+AP$1,STOCK!$F$10:$AB$209,17,0),IF($AE664=$AE663,(IF(BP663&gt;=1,BP663-COUNTIFS($AE663:$AE663,$AC664,AP663:AP663,$AI$2),0)),0)),0)</f>
        <v>0</v>
      </c>
      <c r="BQ664" s="1">
        <f>IFERROR(IF($AE664&gt;$AE663,VLOOKUP($AC664+AQ$1,STOCK!$F$10:$AB$209,17,0),IF($AE664=$AE663,(IF(BQ663&gt;=1,BQ663-COUNTIFS($AE663:$AE663,$AC664,AQ663:AQ663,$AI$2),0)),0)),0)</f>
        <v>0</v>
      </c>
      <c r="BR664" s="1">
        <f>IFERROR(IF($AE664&gt;$AE663,VLOOKUP($AC664+AR$1,STOCK!$F$10:$AB$209,17,0),IF($AE664=$AE663,(IF(BR663&gt;=1,BR663-COUNTIFS($AE663:$AE663,$AC664,AR663:AR663,$AI$2),0)),0)),0)</f>
        <v>0</v>
      </c>
      <c r="BS664" s="1">
        <f>IFERROR(IF($AE664&gt;$AE663,VLOOKUP($AC664+AS$1,STOCK!$F$10:$AB$209,17,0),IF($AE664=$AE663,(IF(BS663&gt;=1,BS663-COUNTIFS($AE663:$AE663,$AC664,AS663:AS663,$AI$2),0)),0)),0)</f>
        <v>0</v>
      </c>
      <c r="BT664" s="1">
        <f>IFERROR(IF($AE664&gt;$AE663,VLOOKUP($AC664+AT$1,STOCK!$F$10:$AB$209,17,0),IF($AE664=$AE663,(IF(BT663&gt;=1,BT663-COUNTIFS($AE663:$AE663,$AC664,AT663:AT663,$AI$2),0)),0)),0)</f>
        <v>0</v>
      </c>
      <c r="BU664" s="1">
        <f>IFERROR(IF($AE664&gt;$AE663,VLOOKUP($AC664+AU$1,STOCK!$F$10:$AB$209,17,0),IF($AE664=$AE663,(IF(BU663&gt;=1,BU663-COUNTIFS($AE663:$AE663,$AC664,AU663:AU663,$AI$2),0)),0)),0)</f>
        <v>0</v>
      </c>
      <c r="BV664" s="1">
        <f>IFERROR(IF($AE664&gt;$AE663,VLOOKUP($AC664+AV$1,STOCK!$F$10:$AB$209,17,0),IF($AE664=$AE663,(IF(BV663&gt;=1,BV663-COUNTIFS($AE663:$AE663,$AC664,AV663:AV663,$AI$2),0)),0)),0)</f>
        <v>0</v>
      </c>
      <c r="BW664" s="1">
        <f>IFERROR(IF($AE664&gt;$AE663,VLOOKUP($AC664+AW$1,STOCK!$F$10:$AB$209,17,0),IF($AE664=$AE663,(IF(BW663&gt;=1,BW663-COUNTIFS($AE663:$AE663,$AC664,AW663:AW663,$AI$2),0)),0)),0)</f>
        <v>0</v>
      </c>
      <c r="BX664" s="1">
        <f>IFERROR(IF($AE664&gt;$AE663,VLOOKUP($AC664+AX$1,STOCK!$F$10:$AB$209,17,0),IF($AE664=$AE663,(IF(BX663&gt;=1,BX663-COUNTIFS($AE663:$AE663,$AC664,AX663:AX663,$AI$2),0)),0)),0)</f>
        <v>0</v>
      </c>
    </row>
    <row r="665" spans="29:76" x14ac:dyDescent="0.25">
      <c r="AC665" s="1">
        <f t="shared" si="170"/>
        <v>0</v>
      </c>
      <c r="AD665" s="1">
        <f>IFERROR(IF(LEN(AK665)&gt;=1,VLOOKUP(HLOOKUP(AK665,PROFILE!$K$5:$V$8,4,0),PROFILE!$F$1:$G$3,2,0),0),0)</f>
        <v>0</v>
      </c>
      <c r="AE665" s="1">
        <f t="shared" si="171"/>
        <v>0</v>
      </c>
      <c r="AF665" s="1">
        <v>652</v>
      </c>
      <c r="AI665" s="1" t="str">
        <f>IFERROR(IF($AH665&gt;=1,VLOOKUP($AG665,STUDENT!$O$8:$Z$1507,3,0),""),"")</f>
        <v/>
      </c>
      <c r="AJ665" s="1" t="str">
        <f>IFERROR(IF($AH665&gt;=1,VLOOKUP($AG665,STUDENT!$O$8:$Z$1507,4,0),""),"")</f>
        <v/>
      </c>
      <c r="AK665" s="1" t="str">
        <f>IFERROR(IF($AH665&gt;=1,VLOOKUP($AG665,STUDENT!$O$8:$Z$1507,6,0),""),"")</f>
        <v/>
      </c>
      <c r="AL665" s="1" t="str">
        <f t="shared" si="172"/>
        <v/>
      </c>
      <c r="AM665" s="1" t="str">
        <f t="shared" si="173"/>
        <v/>
      </c>
      <c r="AN665" s="1" t="str">
        <f t="shared" si="174"/>
        <v/>
      </c>
      <c r="AO665" s="1" t="str">
        <f t="shared" si="175"/>
        <v/>
      </c>
      <c r="AP665" s="1" t="str">
        <f t="shared" si="176"/>
        <v/>
      </c>
      <c r="AQ665" s="1" t="str">
        <f t="shared" si="177"/>
        <v/>
      </c>
      <c r="AR665" s="1" t="str">
        <f t="shared" si="178"/>
        <v/>
      </c>
      <c r="AS665" s="1" t="str">
        <f t="shared" si="179"/>
        <v/>
      </c>
      <c r="AT665" s="1" t="str">
        <f t="shared" si="180"/>
        <v/>
      </c>
      <c r="AU665" s="1" t="str">
        <f t="shared" si="181"/>
        <v/>
      </c>
      <c r="AV665" s="1" t="str">
        <f t="shared" si="182"/>
        <v/>
      </c>
      <c r="AW665" s="1" t="str">
        <f t="shared" si="183"/>
        <v/>
      </c>
      <c r="AX665" s="1" t="str">
        <f t="shared" si="184"/>
        <v/>
      </c>
      <c r="AY665" s="1">
        <f>IFERROR(IF($AE665&gt;$AE664,VLOOKUP($AC665+AL$1,STOCK!$F$10:$AB$209,16,0),IF($AE665=$AE664,(IF(AY664&gt;=1,AY664-COUNTIFS($AE664:$AE664,$AC665,AL664:AL664,$AI$1),0)),0)),0)</f>
        <v>0</v>
      </c>
      <c r="AZ665" s="1">
        <f>IFERROR(IF($AE665&gt;$AE664,VLOOKUP($AC665+AM$1,STOCK!$F$10:$AB$209,16,0),IF($AE665=$AE664,(IF(AZ664&gt;=1,AZ664-COUNTIFS($AE664:$AE664,$AC665,AM664:AM664,$AI$1),0)),0)),0)</f>
        <v>0</v>
      </c>
      <c r="BA665" s="1">
        <f>IFERROR(IF($AE665&gt;$AE664,VLOOKUP($AC665+AN$1,STOCK!$F$10:$AB$209,16,0),IF($AE665=$AE664,(IF(BA664&gt;=1,BA664-COUNTIFS($AE664:$AE664,$AC665,AN664:AN664,$AI$1),0)),0)),0)</f>
        <v>0</v>
      </c>
      <c r="BB665" s="1">
        <f>IFERROR(IF($AE665&gt;$AE664,VLOOKUP($AC665+AO$1,STOCK!$F$10:$AB$209,16,0),IF($AE665=$AE664,(IF(BB664&gt;=1,BB664-COUNTIFS($AE664:$AE664,$AC665,AO664:AO664,$AI$1),0)),0)),0)</f>
        <v>0</v>
      </c>
      <c r="BC665" s="1">
        <f>IFERROR(IF($AE665&gt;$AE664,VLOOKUP($AC665+AP$1,STOCK!$F$10:$AB$209,16,0),IF($AE665=$AE664,(IF(BC664&gt;=1,BC664-COUNTIFS($AE664:$AE664,$AC665,AP664:AP664,$AI$1),0)),0)),0)</f>
        <v>0</v>
      </c>
      <c r="BD665" s="1">
        <f>IFERROR(IF($AE665&gt;$AE664,VLOOKUP($AC665+AQ$1,STOCK!$F$10:$AB$209,16,0),IF($AE665=$AE664,(IF(BD664&gt;=1,BD664-COUNTIFS($AE664:$AE664,$AC665,AQ664:AQ664,$AI$1),0)),0)),0)</f>
        <v>0</v>
      </c>
      <c r="BE665" s="1">
        <f>IFERROR(IF($AE665&gt;$AE664,VLOOKUP($AC665+AR$1,STOCK!$F$10:$AB$209,16,0),IF($AE665=$AE664,(IF(BE664&gt;=1,BE664-COUNTIFS($AE664:$AE664,$AC665,AR664:AR664,$AI$1),0)),0)),0)</f>
        <v>0</v>
      </c>
      <c r="BF665" s="1">
        <f>IFERROR(IF($AE665&gt;$AE664,VLOOKUP($AC665+AS$1,STOCK!$F$10:$AB$209,16,0),IF($AE665=$AE664,(IF(BF664&gt;=1,BF664-COUNTIFS($AE664:$AE664,$AC665,AS664:AS664,$AI$1),0)),0)),0)</f>
        <v>0</v>
      </c>
      <c r="BG665" s="1">
        <f>IFERROR(IF($AE665&gt;$AE664,VLOOKUP($AC665+AT$1,STOCK!$F$10:$AB$209,16,0),IF($AE665=$AE664,(IF(BG664&gt;=1,BG664-COUNTIFS($AE664:$AE664,$AC665,AT664:AT664,$AI$1),0)),0)),0)</f>
        <v>0</v>
      </c>
      <c r="BH665" s="1">
        <f>IFERROR(IF($AE665&gt;$AE664,VLOOKUP($AC665+AU$1,STOCK!$F$10:$AB$209,16,0),IF($AE665=$AE664,(IF(BH664&gt;=1,BH664-COUNTIFS($AE664:$AE664,$AC665,AU664:AU664,$AI$1),0)),0)),0)</f>
        <v>0</v>
      </c>
      <c r="BI665" s="1">
        <f>IFERROR(IF($AE665&gt;$AE664,VLOOKUP($AC665+AV$1,STOCK!$F$10:$AB$209,16,0),IF($AE665=$AE664,(IF(BI664&gt;=1,BI664-COUNTIFS($AE664:$AE664,$AC665,AV664:AV664,$AI$1),0)),0)),0)</f>
        <v>0</v>
      </c>
      <c r="BJ665" s="1">
        <f>IFERROR(IF($AE665&gt;$AE664,VLOOKUP($AC665+AW$1,STOCK!$F$10:$AB$209,16,0),IF($AE665=$AE664,(IF(BJ664&gt;=1,BJ664-COUNTIFS($AE664:$AE664,$AC665,AW664:AW664,$AI$1),0)),0)),0)</f>
        <v>0</v>
      </c>
      <c r="BK665" s="1">
        <f>IFERROR(IF($AE665&gt;$AE664,VLOOKUP($AC665+AX$1,STOCK!$F$10:$AB$209,16,0),IF($AE665=$AE664,(IF(BK664&gt;=1,BK664-COUNTIFS($AE664:$AE664,$AC665,AX664:AX664,$AI$1),0)),0)),0)</f>
        <v>0</v>
      </c>
      <c r="BL665" s="1">
        <f>IFERROR(IF($AE665&gt;$AE664,VLOOKUP($AC665+AL$1,STOCK!$F$10:$AB$209,17,0),IF($AE665=$AE664,(IF(BL664&gt;=1,BL664-COUNTIFS($AE664:$AE664,$AC665,AL664:AL664,$AI$2),0)),0)),0)</f>
        <v>0</v>
      </c>
      <c r="BM665" s="1">
        <f>IFERROR(IF($AE665&gt;$AE664,VLOOKUP($AC665+AM$1,STOCK!$F$10:$AB$209,17,0),IF($AE665=$AE664,(IF(BM664&gt;=1,BM664-COUNTIFS($AE664:$AE664,$AC665,AM664:AM664,$AI$2),0)),0)),0)</f>
        <v>0</v>
      </c>
      <c r="BN665" s="1">
        <f>IFERROR(IF($AE665&gt;$AE664,VLOOKUP($AC665+AN$1,STOCK!$F$10:$AB$209,17,0),IF($AE665=$AE664,(IF(BN664&gt;=1,BN664-COUNTIFS($AE664:$AE664,$AC665,AN664:AN664,$AI$2),0)),0)),0)</f>
        <v>0</v>
      </c>
      <c r="BO665" s="1">
        <f>IFERROR(IF($AE665&gt;$AE664,VLOOKUP($AC665+AO$1,STOCK!$F$10:$AB$209,17,0),IF($AE665=$AE664,(IF(BO664&gt;=1,BO664-COUNTIFS($AE664:$AE664,$AC665,AO664:AO664,$AI$2),0)),0)),0)</f>
        <v>0</v>
      </c>
      <c r="BP665" s="1">
        <f>IFERROR(IF($AE665&gt;$AE664,VLOOKUP($AC665+AP$1,STOCK!$F$10:$AB$209,17,0),IF($AE665=$AE664,(IF(BP664&gt;=1,BP664-COUNTIFS($AE664:$AE664,$AC665,AP664:AP664,$AI$2),0)),0)),0)</f>
        <v>0</v>
      </c>
      <c r="BQ665" s="1">
        <f>IFERROR(IF($AE665&gt;$AE664,VLOOKUP($AC665+AQ$1,STOCK!$F$10:$AB$209,17,0),IF($AE665=$AE664,(IF(BQ664&gt;=1,BQ664-COUNTIFS($AE664:$AE664,$AC665,AQ664:AQ664,$AI$2),0)),0)),0)</f>
        <v>0</v>
      </c>
      <c r="BR665" s="1">
        <f>IFERROR(IF($AE665&gt;$AE664,VLOOKUP($AC665+AR$1,STOCK!$F$10:$AB$209,17,0),IF($AE665=$AE664,(IF(BR664&gt;=1,BR664-COUNTIFS($AE664:$AE664,$AC665,AR664:AR664,$AI$2),0)),0)),0)</f>
        <v>0</v>
      </c>
      <c r="BS665" s="1">
        <f>IFERROR(IF($AE665&gt;$AE664,VLOOKUP($AC665+AS$1,STOCK!$F$10:$AB$209,17,0),IF($AE665=$AE664,(IF(BS664&gt;=1,BS664-COUNTIFS($AE664:$AE664,$AC665,AS664:AS664,$AI$2),0)),0)),0)</f>
        <v>0</v>
      </c>
      <c r="BT665" s="1">
        <f>IFERROR(IF($AE665&gt;$AE664,VLOOKUP($AC665+AT$1,STOCK!$F$10:$AB$209,17,0),IF($AE665=$AE664,(IF(BT664&gt;=1,BT664-COUNTIFS($AE664:$AE664,$AC665,AT664:AT664,$AI$2),0)),0)),0)</f>
        <v>0</v>
      </c>
      <c r="BU665" s="1">
        <f>IFERROR(IF($AE665&gt;$AE664,VLOOKUP($AC665+AU$1,STOCK!$F$10:$AB$209,17,0),IF($AE665=$AE664,(IF(BU664&gt;=1,BU664-COUNTIFS($AE664:$AE664,$AC665,AU664:AU664,$AI$2),0)),0)),0)</f>
        <v>0</v>
      </c>
      <c r="BV665" s="1">
        <f>IFERROR(IF($AE665&gt;$AE664,VLOOKUP($AC665+AV$1,STOCK!$F$10:$AB$209,17,0),IF($AE665=$AE664,(IF(BV664&gt;=1,BV664-COUNTIFS($AE664:$AE664,$AC665,AV664:AV664,$AI$2),0)),0)),0)</f>
        <v>0</v>
      </c>
      <c r="BW665" s="1">
        <f>IFERROR(IF($AE665&gt;$AE664,VLOOKUP($AC665+AW$1,STOCK!$F$10:$AB$209,17,0),IF($AE665=$AE664,(IF(BW664&gt;=1,BW664-COUNTIFS($AE664:$AE664,$AC665,AW664:AW664,$AI$2),0)),0)),0)</f>
        <v>0</v>
      </c>
      <c r="BX665" s="1">
        <f>IFERROR(IF($AE665&gt;$AE664,VLOOKUP($AC665+AX$1,STOCK!$F$10:$AB$209,17,0),IF($AE665=$AE664,(IF(BX664&gt;=1,BX664-COUNTIFS($AE664:$AE664,$AC665,AX664:AX664,$AI$2),0)),0)),0)</f>
        <v>0</v>
      </c>
    </row>
    <row r="666" spans="29:76" x14ac:dyDescent="0.25">
      <c r="AC666" s="1">
        <f t="shared" si="170"/>
        <v>0</v>
      </c>
      <c r="AD666" s="1">
        <f>IFERROR(IF(LEN(AK666)&gt;=1,VLOOKUP(HLOOKUP(AK666,PROFILE!$K$5:$V$8,4,0),PROFILE!$F$1:$G$3,2,0),0),0)</f>
        <v>0</v>
      </c>
      <c r="AE666" s="1">
        <f t="shared" si="171"/>
        <v>0</v>
      </c>
      <c r="AF666" s="1">
        <v>653</v>
      </c>
      <c r="AI666" s="1" t="str">
        <f>IFERROR(IF($AH666&gt;=1,VLOOKUP($AG666,STUDENT!$O$8:$Z$1507,3,0),""),"")</f>
        <v/>
      </c>
      <c r="AJ666" s="1" t="str">
        <f>IFERROR(IF($AH666&gt;=1,VLOOKUP($AG666,STUDENT!$O$8:$Z$1507,4,0),""),"")</f>
        <v/>
      </c>
      <c r="AK666" s="1" t="str">
        <f>IFERROR(IF($AH666&gt;=1,VLOOKUP($AG666,STUDENT!$O$8:$Z$1507,6,0),""),"")</f>
        <v/>
      </c>
      <c r="AL666" s="1" t="str">
        <f t="shared" si="172"/>
        <v/>
      </c>
      <c r="AM666" s="1" t="str">
        <f t="shared" si="173"/>
        <v/>
      </c>
      <c r="AN666" s="1" t="str">
        <f t="shared" si="174"/>
        <v/>
      </c>
      <c r="AO666" s="1" t="str">
        <f t="shared" si="175"/>
        <v/>
      </c>
      <c r="AP666" s="1" t="str">
        <f t="shared" si="176"/>
        <v/>
      </c>
      <c r="AQ666" s="1" t="str">
        <f t="shared" si="177"/>
        <v/>
      </c>
      <c r="AR666" s="1" t="str">
        <f t="shared" si="178"/>
        <v/>
      </c>
      <c r="AS666" s="1" t="str">
        <f t="shared" si="179"/>
        <v/>
      </c>
      <c r="AT666" s="1" t="str">
        <f t="shared" si="180"/>
        <v/>
      </c>
      <c r="AU666" s="1" t="str">
        <f t="shared" si="181"/>
        <v/>
      </c>
      <c r="AV666" s="1" t="str">
        <f t="shared" si="182"/>
        <v/>
      </c>
      <c r="AW666" s="1" t="str">
        <f t="shared" si="183"/>
        <v/>
      </c>
      <c r="AX666" s="1" t="str">
        <f t="shared" si="184"/>
        <v/>
      </c>
      <c r="AY666" s="1">
        <f>IFERROR(IF($AE666&gt;$AE665,VLOOKUP($AC666+AL$1,STOCK!$F$10:$AB$209,16,0),IF($AE666=$AE665,(IF(AY665&gt;=1,AY665-COUNTIFS($AE665:$AE665,$AC666,AL665:AL665,$AI$1),0)),0)),0)</f>
        <v>0</v>
      </c>
      <c r="AZ666" s="1">
        <f>IFERROR(IF($AE666&gt;$AE665,VLOOKUP($AC666+AM$1,STOCK!$F$10:$AB$209,16,0),IF($AE666=$AE665,(IF(AZ665&gt;=1,AZ665-COUNTIFS($AE665:$AE665,$AC666,AM665:AM665,$AI$1),0)),0)),0)</f>
        <v>0</v>
      </c>
      <c r="BA666" s="1">
        <f>IFERROR(IF($AE666&gt;$AE665,VLOOKUP($AC666+AN$1,STOCK!$F$10:$AB$209,16,0),IF($AE666=$AE665,(IF(BA665&gt;=1,BA665-COUNTIFS($AE665:$AE665,$AC666,AN665:AN665,$AI$1),0)),0)),0)</f>
        <v>0</v>
      </c>
      <c r="BB666" s="1">
        <f>IFERROR(IF($AE666&gt;$AE665,VLOOKUP($AC666+AO$1,STOCK!$F$10:$AB$209,16,0),IF($AE666=$AE665,(IF(BB665&gt;=1,BB665-COUNTIFS($AE665:$AE665,$AC666,AO665:AO665,$AI$1),0)),0)),0)</f>
        <v>0</v>
      </c>
      <c r="BC666" s="1">
        <f>IFERROR(IF($AE666&gt;$AE665,VLOOKUP($AC666+AP$1,STOCK!$F$10:$AB$209,16,0),IF($AE666=$AE665,(IF(BC665&gt;=1,BC665-COUNTIFS($AE665:$AE665,$AC666,AP665:AP665,$AI$1),0)),0)),0)</f>
        <v>0</v>
      </c>
      <c r="BD666" s="1">
        <f>IFERROR(IF($AE666&gt;$AE665,VLOOKUP($AC666+AQ$1,STOCK!$F$10:$AB$209,16,0),IF($AE666=$AE665,(IF(BD665&gt;=1,BD665-COUNTIFS($AE665:$AE665,$AC666,AQ665:AQ665,$AI$1),0)),0)),0)</f>
        <v>0</v>
      </c>
      <c r="BE666" s="1">
        <f>IFERROR(IF($AE666&gt;$AE665,VLOOKUP($AC666+AR$1,STOCK!$F$10:$AB$209,16,0),IF($AE666=$AE665,(IF(BE665&gt;=1,BE665-COUNTIFS($AE665:$AE665,$AC666,AR665:AR665,$AI$1),0)),0)),0)</f>
        <v>0</v>
      </c>
      <c r="BF666" s="1">
        <f>IFERROR(IF($AE666&gt;$AE665,VLOOKUP($AC666+AS$1,STOCK!$F$10:$AB$209,16,0),IF($AE666=$AE665,(IF(BF665&gt;=1,BF665-COUNTIFS($AE665:$AE665,$AC666,AS665:AS665,$AI$1),0)),0)),0)</f>
        <v>0</v>
      </c>
      <c r="BG666" s="1">
        <f>IFERROR(IF($AE666&gt;$AE665,VLOOKUP($AC666+AT$1,STOCK!$F$10:$AB$209,16,0),IF($AE666=$AE665,(IF(BG665&gt;=1,BG665-COUNTIFS($AE665:$AE665,$AC666,AT665:AT665,$AI$1),0)),0)),0)</f>
        <v>0</v>
      </c>
      <c r="BH666" s="1">
        <f>IFERROR(IF($AE666&gt;$AE665,VLOOKUP($AC666+AU$1,STOCK!$F$10:$AB$209,16,0),IF($AE666=$AE665,(IF(BH665&gt;=1,BH665-COUNTIFS($AE665:$AE665,$AC666,AU665:AU665,$AI$1),0)),0)),0)</f>
        <v>0</v>
      </c>
      <c r="BI666" s="1">
        <f>IFERROR(IF($AE666&gt;$AE665,VLOOKUP($AC666+AV$1,STOCK!$F$10:$AB$209,16,0),IF($AE666=$AE665,(IF(BI665&gt;=1,BI665-COUNTIFS($AE665:$AE665,$AC666,AV665:AV665,$AI$1),0)),0)),0)</f>
        <v>0</v>
      </c>
      <c r="BJ666" s="1">
        <f>IFERROR(IF($AE666&gt;$AE665,VLOOKUP($AC666+AW$1,STOCK!$F$10:$AB$209,16,0),IF($AE666=$AE665,(IF(BJ665&gt;=1,BJ665-COUNTIFS($AE665:$AE665,$AC666,AW665:AW665,$AI$1),0)),0)),0)</f>
        <v>0</v>
      </c>
      <c r="BK666" s="1">
        <f>IFERROR(IF($AE666&gt;$AE665,VLOOKUP($AC666+AX$1,STOCK!$F$10:$AB$209,16,0),IF($AE666=$AE665,(IF(BK665&gt;=1,BK665-COUNTIFS($AE665:$AE665,$AC666,AX665:AX665,$AI$1),0)),0)),0)</f>
        <v>0</v>
      </c>
      <c r="BL666" s="1">
        <f>IFERROR(IF($AE666&gt;$AE665,VLOOKUP($AC666+AL$1,STOCK!$F$10:$AB$209,17,0),IF($AE666=$AE665,(IF(BL665&gt;=1,BL665-COUNTIFS($AE665:$AE665,$AC666,AL665:AL665,$AI$2),0)),0)),0)</f>
        <v>0</v>
      </c>
      <c r="BM666" s="1">
        <f>IFERROR(IF($AE666&gt;$AE665,VLOOKUP($AC666+AM$1,STOCK!$F$10:$AB$209,17,0),IF($AE666=$AE665,(IF(BM665&gt;=1,BM665-COUNTIFS($AE665:$AE665,$AC666,AM665:AM665,$AI$2),0)),0)),0)</f>
        <v>0</v>
      </c>
      <c r="BN666" s="1">
        <f>IFERROR(IF($AE666&gt;$AE665,VLOOKUP($AC666+AN$1,STOCK!$F$10:$AB$209,17,0),IF($AE666=$AE665,(IF(BN665&gt;=1,BN665-COUNTIFS($AE665:$AE665,$AC666,AN665:AN665,$AI$2),0)),0)),0)</f>
        <v>0</v>
      </c>
      <c r="BO666" s="1">
        <f>IFERROR(IF($AE666&gt;$AE665,VLOOKUP($AC666+AO$1,STOCK!$F$10:$AB$209,17,0),IF($AE666=$AE665,(IF(BO665&gt;=1,BO665-COUNTIFS($AE665:$AE665,$AC666,AO665:AO665,$AI$2),0)),0)),0)</f>
        <v>0</v>
      </c>
      <c r="BP666" s="1">
        <f>IFERROR(IF($AE666&gt;$AE665,VLOOKUP($AC666+AP$1,STOCK!$F$10:$AB$209,17,0),IF($AE666=$AE665,(IF(BP665&gt;=1,BP665-COUNTIFS($AE665:$AE665,$AC666,AP665:AP665,$AI$2),0)),0)),0)</f>
        <v>0</v>
      </c>
      <c r="BQ666" s="1">
        <f>IFERROR(IF($AE666&gt;$AE665,VLOOKUP($AC666+AQ$1,STOCK!$F$10:$AB$209,17,0),IF($AE666=$AE665,(IF(BQ665&gt;=1,BQ665-COUNTIFS($AE665:$AE665,$AC666,AQ665:AQ665,$AI$2),0)),0)),0)</f>
        <v>0</v>
      </c>
      <c r="BR666" s="1">
        <f>IFERROR(IF($AE666&gt;$AE665,VLOOKUP($AC666+AR$1,STOCK!$F$10:$AB$209,17,0),IF($AE666=$AE665,(IF(BR665&gt;=1,BR665-COUNTIFS($AE665:$AE665,$AC666,AR665:AR665,$AI$2),0)),0)),0)</f>
        <v>0</v>
      </c>
      <c r="BS666" s="1">
        <f>IFERROR(IF($AE666&gt;$AE665,VLOOKUP($AC666+AS$1,STOCK!$F$10:$AB$209,17,0),IF($AE666=$AE665,(IF(BS665&gt;=1,BS665-COUNTIFS($AE665:$AE665,$AC666,AS665:AS665,$AI$2),0)),0)),0)</f>
        <v>0</v>
      </c>
      <c r="BT666" s="1">
        <f>IFERROR(IF($AE666&gt;$AE665,VLOOKUP($AC666+AT$1,STOCK!$F$10:$AB$209,17,0),IF($AE666=$AE665,(IF(BT665&gt;=1,BT665-COUNTIFS($AE665:$AE665,$AC666,AT665:AT665,$AI$2),0)),0)),0)</f>
        <v>0</v>
      </c>
      <c r="BU666" s="1">
        <f>IFERROR(IF($AE666&gt;$AE665,VLOOKUP($AC666+AU$1,STOCK!$F$10:$AB$209,17,0),IF($AE666=$AE665,(IF(BU665&gt;=1,BU665-COUNTIFS($AE665:$AE665,$AC666,AU665:AU665,$AI$2),0)),0)),0)</f>
        <v>0</v>
      </c>
      <c r="BV666" s="1">
        <f>IFERROR(IF($AE666&gt;$AE665,VLOOKUP($AC666+AV$1,STOCK!$F$10:$AB$209,17,0),IF($AE666=$AE665,(IF(BV665&gt;=1,BV665-COUNTIFS($AE665:$AE665,$AC666,AV665:AV665,$AI$2),0)),0)),0)</f>
        <v>0</v>
      </c>
      <c r="BW666" s="1">
        <f>IFERROR(IF($AE666&gt;$AE665,VLOOKUP($AC666+AW$1,STOCK!$F$10:$AB$209,17,0),IF($AE666=$AE665,(IF(BW665&gt;=1,BW665-COUNTIFS($AE665:$AE665,$AC666,AW665:AW665,$AI$2),0)),0)),0)</f>
        <v>0</v>
      </c>
      <c r="BX666" s="1">
        <f>IFERROR(IF($AE666&gt;$AE665,VLOOKUP($AC666+AX$1,STOCK!$F$10:$AB$209,17,0),IF($AE666=$AE665,(IF(BX665&gt;=1,BX665-COUNTIFS($AE665:$AE665,$AC666,AX665:AX665,$AI$2),0)),0)),0)</f>
        <v>0</v>
      </c>
    </row>
    <row r="667" spans="29:76" x14ac:dyDescent="0.25">
      <c r="AC667" s="1">
        <f t="shared" si="170"/>
        <v>0</v>
      </c>
      <c r="AD667" s="1">
        <f>IFERROR(IF(LEN(AK667)&gt;=1,VLOOKUP(HLOOKUP(AK667,PROFILE!$K$5:$V$8,4,0),PROFILE!$F$1:$G$3,2,0),0),0)</f>
        <v>0</v>
      </c>
      <c r="AE667" s="1">
        <f t="shared" si="171"/>
        <v>0</v>
      </c>
      <c r="AF667" s="1">
        <v>654</v>
      </c>
      <c r="AI667" s="1" t="str">
        <f>IFERROR(IF($AH667&gt;=1,VLOOKUP($AG667,STUDENT!$O$8:$Z$1507,3,0),""),"")</f>
        <v/>
      </c>
      <c r="AJ667" s="1" t="str">
        <f>IFERROR(IF($AH667&gt;=1,VLOOKUP($AG667,STUDENT!$O$8:$Z$1507,4,0),""),"")</f>
        <v/>
      </c>
      <c r="AK667" s="1" t="str">
        <f>IFERROR(IF($AH667&gt;=1,VLOOKUP($AG667,STUDENT!$O$8:$Z$1507,6,0),""),"")</f>
        <v/>
      </c>
      <c r="AL667" s="1" t="str">
        <f t="shared" si="172"/>
        <v/>
      </c>
      <c r="AM667" s="1" t="str">
        <f t="shared" si="173"/>
        <v/>
      </c>
      <c r="AN667" s="1" t="str">
        <f t="shared" si="174"/>
        <v/>
      </c>
      <c r="AO667" s="1" t="str">
        <f t="shared" si="175"/>
        <v/>
      </c>
      <c r="AP667" s="1" t="str">
        <f t="shared" si="176"/>
        <v/>
      </c>
      <c r="AQ667" s="1" t="str">
        <f t="shared" si="177"/>
        <v/>
      </c>
      <c r="AR667" s="1" t="str">
        <f t="shared" si="178"/>
        <v/>
      </c>
      <c r="AS667" s="1" t="str">
        <f t="shared" si="179"/>
        <v/>
      </c>
      <c r="AT667" s="1" t="str">
        <f t="shared" si="180"/>
        <v/>
      </c>
      <c r="AU667" s="1" t="str">
        <f t="shared" si="181"/>
        <v/>
      </c>
      <c r="AV667" s="1" t="str">
        <f t="shared" si="182"/>
        <v/>
      </c>
      <c r="AW667" s="1" t="str">
        <f t="shared" si="183"/>
        <v/>
      </c>
      <c r="AX667" s="1" t="str">
        <f t="shared" si="184"/>
        <v/>
      </c>
      <c r="AY667" s="1">
        <f>IFERROR(IF($AE667&gt;$AE666,VLOOKUP($AC667+AL$1,STOCK!$F$10:$AB$209,16,0),IF($AE667=$AE666,(IF(AY666&gt;=1,AY666-COUNTIFS($AE666:$AE666,$AC667,AL666:AL666,$AI$1),0)),0)),0)</f>
        <v>0</v>
      </c>
      <c r="AZ667" s="1">
        <f>IFERROR(IF($AE667&gt;$AE666,VLOOKUP($AC667+AM$1,STOCK!$F$10:$AB$209,16,0),IF($AE667=$AE666,(IF(AZ666&gt;=1,AZ666-COUNTIFS($AE666:$AE666,$AC667,AM666:AM666,$AI$1),0)),0)),0)</f>
        <v>0</v>
      </c>
      <c r="BA667" s="1">
        <f>IFERROR(IF($AE667&gt;$AE666,VLOOKUP($AC667+AN$1,STOCK!$F$10:$AB$209,16,0),IF($AE667=$AE666,(IF(BA666&gt;=1,BA666-COUNTIFS($AE666:$AE666,$AC667,AN666:AN666,$AI$1),0)),0)),0)</f>
        <v>0</v>
      </c>
      <c r="BB667" s="1">
        <f>IFERROR(IF($AE667&gt;$AE666,VLOOKUP($AC667+AO$1,STOCK!$F$10:$AB$209,16,0),IF($AE667=$AE666,(IF(BB666&gt;=1,BB666-COUNTIFS($AE666:$AE666,$AC667,AO666:AO666,$AI$1),0)),0)),0)</f>
        <v>0</v>
      </c>
      <c r="BC667" s="1">
        <f>IFERROR(IF($AE667&gt;$AE666,VLOOKUP($AC667+AP$1,STOCK!$F$10:$AB$209,16,0),IF($AE667=$AE666,(IF(BC666&gt;=1,BC666-COUNTIFS($AE666:$AE666,$AC667,AP666:AP666,$AI$1),0)),0)),0)</f>
        <v>0</v>
      </c>
      <c r="BD667" s="1">
        <f>IFERROR(IF($AE667&gt;$AE666,VLOOKUP($AC667+AQ$1,STOCK!$F$10:$AB$209,16,0),IF($AE667=$AE666,(IF(BD666&gt;=1,BD666-COUNTIFS($AE666:$AE666,$AC667,AQ666:AQ666,$AI$1),0)),0)),0)</f>
        <v>0</v>
      </c>
      <c r="BE667" s="1">
        <f>IFERROR(IF($AE667&gt;$AE666,VLOOKUP($AC667+AR$1,STOCK!$F$10:$AB$209,16,0),IF($AE667=$AE666,(IF(BE666&gt;=1,BE666-COUNTIFS($AE666:$AE666,$AC667,AR666:AR666,$AI$1),0)),0)),0)</f>
        <v>0</v>
      </c>
      <c r="BF667" s="1">
        <f>IFERROR(IF($AE667&gt;$AE666,VLOOKUP($AC667+AS$1,STOCK!$F$10:$AB$209,16,0),IF($AE667=$AE666,(IF(BF666&gt;=1,BF666-COUNTIFS($AE666:$AE666,$AC667,AS666:AS666,$AI$1),0)),0)),0)</f>
        <v>0</v>
      </c>
      <c r="BG667" s="1">
        <f>IFERROR(IF($AE667&gt;$AE666,VLOOKUP($AC667+AT$1,STOCK!$F$10:$AB$209,16,0),IF($AE667=$AE666,(IF(BG666&gt;=1,BG666-COUNTIFS($AE666:$AE666,$AC667,AT666:AT666,$AI$1),0)),0)),0)</f>
        <v>0</v>
      </c>
      <c r="BH667" s="1">
        <f>IFERROR(IF($AE667&gt;$AE666,VLOOKUP($AC667+AU$1,STOCK!$F$10:$AB$209,16,0),IF($AE667=$AE666,(IF(BH666&gt;=1,BH666-COUNTIFS($AE666:$AE666,$AC667,AU666:AU666,$AI$1),0)),0)),0)</f>
        <v>0</v>
      </c>
      <c r="BI667" s="1">
        <f>IFERROR(IF($AE667&gt;$AE666,VLOOKUP($AC667+AV$1,STOCK!$F$10:$AB$209,16,0),IF($AE667=$AE666,(IF(BI666&gt;=1,BI666-COUNTIFS($AE666:$AE666,$AC667,AV666:AV666,$AI$1),0)),0)),0)</f>
        <v>0</v>
      </c>
      <c r="BJ667" s="1">
        <f>IFERROR(IF($AE667&gt;$AE666,VLOOKUP($AC667+AW$1,STOCK!$F$10:$AB$209,16,0),IF($AE667=$AE666,(IF(BJ666&gt;=1,BJ666-COUNTIFS($AE666:$AE666,$AC667,AW666:AW666,$AI$1),0)),0)),0)</f>
        <v>0</v>
      </c>
      <c r="BK667" s="1">
        <f>IFERROR(IF($AE667&gt;$AE666,VLOOKUP($AC667+AX$1,STOCK!$F$10:$AB$209,16,0),IF($AE667=$AE666,(IF(BK666&gt;=1,BK666-COUNTIFS($AE666:$AE666,$AC667,AX666:AX666,$AI$1),0)),0)),0)</f>
        <v>0</v>
      </c>
      <c r="BL667" s="1">
        <f>IFERROR(IF($AE667&gt;$AE666,VLOOKUP($AC667+AL$1,STOCK!$F$10:$AB$209,17,0),IF($AE667=$AE666,(IF(BL666&gt;=1,BL666-COUNTIFS($AE666:$AE666,$AC667,AL666:AL666,$AI$2),0)),0)),0)</f>
        <v>0</v>
      </c>
      <c r="BM667" s="1">
        <f>IFERROR(IF($AE667&gt;$AE666,VLOOKUP($AC667+AM$1,STOCK!$F$10:$AB$209,17,0),IF($AE667=$AE666,(IF(BM666&gt;=1,BM666-COUNTIFS($AE666:$AE666,$AC667,AM666:AM666,$AI$2),0)),0)),0)</f>
        <v>0</v>
      </c>
      <c r="BN667" s="1">
        <f>IFERROR(IF($AE667&gt;$AE666,VLOOKUP($AC667+AN$1,STOCK!$F$10:$AB$209,17,0),IF($AE667=$AE666,(IF(BN666&gt;=1,BN666-COUNTIFS($AE666:$AE666,$AC667,AN666:AN666,$AI$2),0)),0)),0)</f>
        <v>0</v>
      </c>
      <c r="BO667" s="1">
        <f>IFERROR(IF($AE667&gt;$AE666,VLOOKUP($AC667+AO$1,STOCK!$F$10:$AB$209,17,0),IF($AE667=$AE666,(IF(BO666&gt;=1,BO666-COUNTIFS($AE666:$AE666,$AC667,AO666:AO666,$AI$2),0)),0)),0)</f>
        <v>0</v>
      </c>
      <c r="BP667" s="1">
        <f>IFERROR(IF($AE667&gt;$AE666,VLOOKUP($AC667+AP$1,STOCK!$F$10:$AB$209,17,0),IF($AE667=$AE666,(IF(BP666&gt;=1,BP666-COUNTIFS($AE666:$AE666,$AC667,AP666:AP666,$AI$2),0)),0)),0)</f>
        <v>0</v>
      </c>
      <c r="BQ667" s="1">
        <f>IFERROR(IF($AE667&gt;$AE666,VLOOKUP($AC667+AQ$1,STOCK!$F$10:$AB$209,17,0),IF($AE667=$AE666,(IF(BQ666&gt;=1,BQ666-COUNTIFS($AE666:$AE666,$AC667,AQ666:AQ666,$AI$2),0)),0)),0)</f>
        <v>0</v>
      </c>
      <c r="BR667" s="1">
        <f>IFERROR(IF($AE667&gt;$AE666,VLOOKUP($AC667+AR$1,STOCK!$F$10:$AB$209,17,0),IF($AE667=$AE666,(IF(BR666&gt;=1,BR666-COUNTIFS($AE666:$AE666,$AC667,AR666:AR666,$AI$2),0)),0)),0)</f>
        <v>0</v>
      </c>
      <c r="BS667" s="1">
        <f>IFERROR(IF($AE667&gt;$AE666,VLOOKUP($AC667+AS$1,STOCK!$F$10:$AB$209,17,0),IF($AE667=$AE666,(IF(BS666&gt;=1,BS666-COUNTIFS($AE666:$AE666,$AC667,AS666:AS666,$AI$2),0)),0)),0)</f>
        <v>0</v>
      </c>
      <c r="BT667" s="1">
        <f>IFERROR(IF($AE667&gt;$AE666,VLOOKUP($AC667+AT$1,STOCK!$F$10:$AB$209,17,0),IF($AE667=$AE666,(IF(BT666&gt;=1,BT666-COUNTIFS($AE666:$AE666,$AC667,AT666:AT666,$AI$2),0)),0)),0)</f>
        <v>0</v>
      </c>
      <c r="BU667" s="1">
        <f>IFERROR(IF($AE667&gt;$AE666,VLOOKUP($AC667+AU$1,STOCK!$F$10:$AB$209,17,0),IF($AE667=$AE666,(IF(BU666&gt;=1,BU666-COUNTIFS($AE666:$AE666,$AC667,AU666:AU666,$AI$2),0)),0)),0)</f>
        <v>0</v>
      </c>
      <c r="BV667" s="1">
        <f>IFERROR(IF($AE667&gt;$AE666,VLOOKUP($AC667+AV$1,STOCK!$F$10:$AB$209,17,0),IF($AE667=$AE666,(IF(BV666&gt;=1,BV666-COUNTIFS($AE666:$AE666,$AC667,AV666:AV666,$AI$2),0)),0)),0)</f>
        <v>0</v>
      </c>
      <c r="BW667" s="1">
        <f>IFERROR(IF($AE667&gt;$AE666,VLOOKUP($AC667+AW$1,STOCK!$F$10:$AB$209,17,0),IF($AE667=$AE666,(IF(BW666&gt;=1,BW666-COUNTIFS($AE666:$AE666,$AC667,AW666:AW666,$AI$2),0)),0)),0)</f>
        <v>0</v>
      </c>
      <c r="BX667" s="1">
        <f>IFERROR(IF($AE667&gt;$AE666,VLOOKUP($AC667+AX$1,STOCK!$F$10:$AB$209,17,0),IF($AE667=$AE666,(IF(BX666&gt;=1,BX666-COUNTIFS($AE666:$AE666,$AC667,AX666:AX666,$AI$2),0)),0)),0)</f>
        <v>0</v>
      </c>
    </row>
    <row r="668" spans="29:76" x14ac:dyDescent="0.25">
      <c r="AC668" s="1">
        <f t="shared" si="170"/>
        <v>0</v>
      </c>
      <c r="AD668" s="1">
        <f>IFERROR(IF(LEN(AK668)&gt;=1,VLOOKUP(HLOOKUP(AK668,PROFILE!$K$5:$V$8,4,0),PROFILE!$F$1:$G$3,2,0),0),0)</f>
        <v>0</v>
      </c>
      <c r="AE668" s="1">
        <f t="shared" si="171"/>
        <v>0</v>
      </c>
      <c r="AF668" s="1">
        <v>655</v>
      </c>
      <c r="AI668" s="1" t="str">
        <f>IFERROR(IF($AH668&gt;=1,VLOOKUP($AG668,STUDENT!$O$8:$Z$1507,3,0),""),"")</f>
        <v/>
      </c>
      <c r="AJ668" s="1" t="str">
        <f>IFERROR(IF($AH668&gt;=1,VLOOKUP($AG668,STUDENT!$O$8:$Z$1507,4,0),""),"")</f>
        <v/>
      </c>
      <c r="AK668" s="1" t="str">
        <f>IFERROR(IF($AH668&gt;=1,VLOOKUP($AG668,STUDENT!$O$8:$Z$1507,6,0),""),"")</f>
        <v/>
      </c>
      <c r="AL668" s="1" t="str">
        <f t="shared" si="172"/>
        <v/>
      </c>
      <c r="AM668" s="1" t="str">
        <f t="shared" si="173"/>
        <v/>
      </c>
      <c r="AN668" s="1" t="str">
        <f t="shared" si="174"/>
        <v/>
      </c>
      <c r="AO668" s="1" t="str">
        <f t="shared" si="175"/>
        <v/>
      </c>
      <c r="AP668" s="1" t="str">
        <f t="shared" si="176"/>
        <v/>
      </c>
      <c r="AQ668" s="1" t="str">
        <f t="shared" si="177"/>
        <v/>
      </c>
      <c r="AR668" s="1" t="str">
        <f t="shared" si="178"/>
        <v/>
      </c>
      <c r="AS668" s="1" t="str">
        <f t="shared" si="179"/>
        <v/>
      </c>
      <c r="AT668" s="1" t="str">
        <f t="shared" si="180"/>
        <v/>
      </c>
      <c r="AU668" s="1" t="str">
        <f t="shared" si="181"/>
        <v/>
      </c>
      <c r="AV668" s="1" t="str">
        <f t="shared" si="182"/>
        <v/>
      </c>
      <c r="AW668" s="1" t="str">
        <f t="shared" si="183"/>
        <v/>
      </c>
      <c r="AX668" s="1" t="str">
        <f t="shared" si="184"/>
        <v/>
      </c>
      <c r="AY668" s="1">
        <f>IFERROR(IF($AE668&gt;$AE667,VLOOKUP($AC668+AL$1,STOCK!$F$10:$AB$209,16,0),IF($AE668=$AE667,(IF(AY667&gt;=1,AY667-COUNTIFS($AE667:$AE667,$AC668,AL667:AL667,$AI$1),0)),0)),0)</f>
        <v>0</v>
      </c>
      <c r="AZ668" s="1">
        <f>IFERROR(IF($AE668&gt;$AE667,VLOOKUP($AC668+AM$1,STOCK!$F$10:$AB$209,16,0),IF($AE668=$AE667,(IF(AZ667&gt;=1,AZ667-COUNTIFS($AE667:$AE667,$AC668,AM667:AM667,$AI$1),0)),0)),0)</f>
        <v>0</v>
      </c>
      <c r="BA668" s="1">
        <f>IFERROR(IF($AE668&gt;$AE667,VLOOKUP($AC668+AN$1,STOCK!$F$10:$AB$209,16,0),IF($AE668=$AE667,(IF(BA667&gt;=1,BA667-COUNTIFS($AE667:$AE667,$AC668,AN667:AN667,$AI$1),0)),0)),0)</f>
        <v>0</v>
      </c>
      <c r="BB668" s="1">
        <f>IFERROR(IF($AE668&gt;$AE667,VLOOKUP($AC668+AO$1,STOCK!$F$10:$AB$209,16,0),IF($AE668=$AE667,(IF(BB667&gt;=1,BB667-COUNTIFS($AE667:$AE667,$AC668,AO667:AO667,$AI$1),0)),0)),0)</f>
        <v>0</v>
      </c>
      <c r="BC668" s="1">
        <f>IFERROR(IF($AE668&gt;$AE667,VLOOKUP($AC668+AP$1,STOCK!$F$10:$AB$209,16,0),IF($AE668=$AE667,(IF(BC667&gt;=1,BC667-COUNTIFS($AE667:$AE667,$AC668,AP667:AP667,$AI$1),0)),0)),0)</f>
        <v>0</v>
      </c>
      <c r="BD668" s="1">
        <f>IFERROR(IF($AE668&gt;$AE667,VLOOKUP($AC668+AQ$1,STOCK!$F$10:$AB$209,16,0),IF($AE668=$AE667,(IF(BD667&gt;=1,BD667-COUNTIFS($AE667:$AE667,$AC668,AQ667:AQ667,$AI$1),0)),0)),0)</f>
        <v>0</v>
      </c>
      <c r="BE668" s="1">
        <f>IFERROR(IF($AE668&gt;$AE667,VLOOKUP($AC668+AR$1,STOCK!$F$10:$AB$209,16,0),IF($AE668=$AE667,(IF(BE667&gt;=1,BE667-COUNTIFS($AE667:$AE667,$AC668,AR667:AR667,$AI$1),0)),0)),0)</f>
        <v>0</v>
      </c>
      <c r="BF668" s="1">
        <f>IFERROR(IF($AE668&gt;$AE667,VLOOKUP($AC668+AS$1,STOCK!$F$10:$AB$209,16,0),IF($AE668=$AE667,(IF(BF667&gt;=1,BF667-COUNTIFS($AE667:$AE667,$AC668,AS667:AS667,$AI$1),0)),0)),0)</f>
        <v>0</v>
      </c>
      <c r="BG668" s="1">
        <f>IFERROR(IF($AE668&gt;$AE667,VLOOKUP($AC668+AT$1,STOCK!$F$10:$AB$209,16,0),IF($AE668=$AE667,(IF(BG667&gt;=1,BG667-COUNTIFS($AE667:$AE667,$AC668,AT667:AT667,$AI$1),0)),0)),0)</f>
        <v>0</v>
      </c>
      <c r="BH668" s="1">
        <f>IFERROR(IF($AE668&gt;$AE667,VLOOKUP($AC668+AU$1,STOCK!$F$10:$AB$209,16,0),IF($AE668=$AE667,(IF(BH667&gt;=1,BH667-COUNTIFS($AE667:$AE667,$AC668,AU667:AU667,$AI$1),0)),0)),0)</f>
        <v>0</v>
      </c>
      <c r="BI668" s="1">
        <f>IFERROR(IF($AE668&gt;$AE667,VLOOKUP($AC668+AV$1,STOCK!$F$10:$AB$209,16,0),IF($AE668=$AE667,(IF(BI667&gt;=1,BI667-COUNTIFS($AE667:$AE667,$AC668,AV667:AV667,$AI$1),0)),0)),0)</f>
        <v>0</v>
      </c>
      <c r="BJ668" s="1">
        <f>IFERROR(IF($AE668&gt;$AE667,VLOOKUP($AC668+AW$1,STOCK!$F$10:$AB$209,16,0),IF($AE668=$AE667,(IF(BJ667&gt;=1,BJ667-COUNTIFS($AE667:$AE667,$AC668,AW667:AW667,$AI$1),0)),0)),0)</f>
        <v>0</v>
      </c>
      <c r="BK668" s="1">
        <f>IFERROR(IF($AE668&gt;$AE667,VLOOKUP($AC668+AX$1,STOCK!$F$10:$AB$209,16,0),IF($AE668=$AE667,(IF(BK667&gt;=1,BK667-COUNTIFS($AE667:$AE667,$AC668,AX667:AX667,$AI$1),0)),0)),0)</f>
        <v>0</v>
      </c>
      <c r="BL668" s="1">
        <f>IFERROR(IF($AE668&gt;$AE667,VLOOKUP($AC668+AL$1,STOCK!$F$10:$AB$209,17,0),IF($AE668=$AE667,(IF(BL667&gt;=1,BL667-COUNTIFS($AE667:$AE667,$AC668,AL667:AL667,$AI$2),0)),0)),0)</f>
        <v>0</v>
      </c>
      <c r="BM668" s="1">
        <f>IFERROR(IF($AE668&gt;$AE667,VLOOKUP($AC668+AM$1,STOCK!$F$10:$AB$209,17,0),IF($AE668=$AE667,(IF(BM667&gt;=1,BM667-COUNTIFS($AE667:$AE667,$AC668,AM667:AM667,$AI$2),0)),0)),0)</f>
        <v>0</v>
      </c>
      <c r="BN668" s="1">
        <f>IFERROR(IF($AE668&gt;$AE667,VLOOKUP($AC668+AN$1,STOCK!$F$10:$AB$209,17,0),IF($AE668=$AE667,(IF(BN667&gt;=1,BN667-COUNTIFS($AE667:$AE667,$AC668,AN667:AN667,$AI$2),0)),0)),0)</f>
        <v>0</v>
      </c>
      <c r="BO668" s="1">
        <f>IFERROR(IF($AE668&gt;$AE667,VLOOKUP($AC668+AO$1,STOCK!$F$10:$AB$209,17,0),IF($AE668=$AE667,(IF(BO667&gt;=1,BO667-COUNTIFS($AE667:$AE667,$AC668,AO667:AO667,$AI$2),0)),0)),0)</f>
        <v>0</v>
      </c>
      <c r="BP668" s="1">
        <f>IFERROR(IF($AE668&gt;$AE667,VLOOKUP($AC668+AP$1,STOCK!$F$10:$AB$209,17,0),IF($AE668=$AE667,(IF(BP667&gt;=1,BP667-COUNTIFS($AE667:$AE667,$AC668,AP667:AP667,$AI$2),0)),0)),0)</f>
        <v>0</v>
      </c>
      <c r="BQ668" s="1">
        <f>IFERROR(IF($AE668&gt;$AE667,VLOOKUP($AC668+AQ$1,STOCK!$F$10:$AB$209,17,0),IF($AE668=$AE667,(IF(BQ667&gt;=1,BQ667-COUNTIFS($AE667:$AE667,$AC668,AQ667:AQ667,$AI$2),0)),0)),0)</f>
        <v>0</v>
      </c>
      <c r="BR668" s="1">
        <f>IFERROR(IF($AE668&gt;$AE667,VLOOKUP($AC668+AR$1,STOCK!$F$10:$AB$209,17,0),IF($AE668=$AE667,(IF(BR667&gt;=1,BR667-COUNTIFS($AE667:$AE667,$AC668,AR667:AR667,$AI$2),0)),0)),0)</f>
        <v>0</v>
      </c>
      <c r="BS668" s="1">
        <f>IFERROR(IF($AE668&gt;$AE667,VLOOKUP($AC668+AS$1,STOCK!$F$10:$AB$209,17,0),IF($AE668=$AE667,(IF(BS667&gt;=1,BS667-COUNTIFS($AE667:$AE667,$AC668,AS667:AS667,$AI$2),0)),0)),0)</f>
        <v>0</v>
      </c>
      <c r="BT668" s="1">
        <f>IFERROR(IF($AE668&gt;$AE667,VLOOKUP($AC668+AT$1,STOCK!$F$10:$AB$209,17,0),IF($AE668=$AE667,(IF(BT667&gt;=1,BT667-COUNTIFS($AE667:$AE667,$AC668,AT667:AT667,$AI$2),0)),0)),0)</f>
        <v>0</v>
      </c>
      <c r="BU668" s="1">
        <f>IFERROR(IF($AE668&gt;$AE667,VLOOKUP($AC668+AU$1,STOCK!$F$10:$AB$209,17,0),IF($AE668=$AE667,(IF(BU667&gt;=1,BU667-COUNTIFS($AE667:$AE667,$AC668,AU667:AU667,$AI$2),0)),0)),0)</f>
        <v>0</v>
      </c>
      <c r="BV668" s="1">
        <f>IFERROR(IF($AE668&gt;$AE667,VLOOKUP($AC668+AV$1,STOCK!$F$10:$AB$209,17,0),IF($AE668=$AE667,(IF(BV667&gt;=1,BV667-COUNTIFS($AE667:$AE667,$AC668,AV667:AV667,$AI$2),0)),0)),0)</f>
        <v>0</v>
      </c>
      <c r="BW668" s="1">
        <f>IFERROR(IF($AE668&gt;$AE667,VLOOKUP($AC668+AW$1,STOCK!$F$10:$AB$209,17,0),IF($AE668=$AE667,(IF(BW667&gt;=1,BW667-COUNTIFS($AE667:$AE667,$AC668,AW667:AW667,$AI$2),0)),0)),0)</f>
        <v>0</v>
      </c>
      <c r="BX668" s="1">
        <f>IFERROR(IF($AE668&gt;$AE667,VLOOKUP($AC668+AX$1,STOCK!$F$10:$AB$209,17,0),IF($AE668=$AE667,(IF(BX667&gt;=1,BX667-COUNTIFS($AE667:$AE667,$AC668,AX667:AX667,$AI$2),0)),0)),0)</f>
        <v>0</v>
      </c>
    </row>
    <row r="669" spans="29:76" x14ac:dyDescent="0.25">
      <c r="AC669" s="1">
        <f t="shared" si="170"/>
        <v>0</v>
      </c>
      <c r="AD669" s="1">
        <f>IFERROR(IF(LEN(AK669)&gt;=1,VLOOKUP(HLOOKUP(AK669,PROFILE!$K$5:$V$8,4,0),PROFILE!$F$1:$G$3,2,0),0),0)</f>
        <v>0</v>
      </c>
      <c r="AE669" s="1">
        <f t="shared" si="171"/>
        <v>0</v>
      </c>
      <c r="AF669" s="1">
        <v>656</v>
      </c>
      <c r="AI669" s="1" t="str">
        <f>IFERROR(IF($AH669&gt;=1,VLOOKUP($AG669,STUDENT!$O$8:$Z$1507,3,0),""),"")</f>
        <v/>
      </c>
      <c r="AJ669" s="1" t="str">
        <f>IFERROR(IF($AH669&gt;=1,VLOOKUP($AG669,STUDENT!$O$8:$Z$1507,4,0),""),"")</f>
        <v/>
      </c>
      <c r="AK669" s="1" t="str">
        <f>IFERROR(IF($AH669&gt;=1,VLOOKUP($AG669,STUDENT!$O$8:$Z$1507,6,0),""),"")</f>
        <v/>
      </c>
      <c r="AL669" s="1" t="str">
        <f t="shared" si="172"/>
        <v/>
      </c>
      <c r="AM669" s="1" t="str">
        <f t="shared" si="173"/>
        <v/>
      </c>
      <c r="AN669" s="1" t="str">
        <f t="shared" si="174"/>
        <v/>
      </c>
      <c r="AO669" s="1" t="str">
        <f t="shared" si="175"/>
        <v/>
      </c>
      <c r="AP669" s="1" t="str">
        <f t="shared" si="176"/>
        <v/>
      </c>
      <c r="AQ669" s="1" t="str">
        <f t="shared" si="177"/>
        <v/>
      </c>
      <c r="AR669" s="1" t="str">
        <f t="shared" si="178"/>
        <v/>
      </c>
      <c r="AS669" s="1" t="str">
        <f t="shared" si="179"/>
        <v/>
      </c>
      <c r="AT669" s="1" t="str">
        <f t="shared" si="180"/>
        <v/>
      </c>
      <c r="AU669" s="1" t="str">
        <f t="shared" si="181"/>
        <v/>
      </c>
      <c r="AV669" s="1" t="str">
        <f t="shared" si="182"/>
        <v/>
      </c>
      <c r="AW669" s="1" t="str">
        <f t="shared" si="183"/>
        <v/>
      </c>
      <c r="AX669" s="1" t="str">
        <f t="shared" si="184"/>
        <v/>
      </c>
      <c r="AY669" s="1">
        <f>IFERROR(IF($AE669&gt;$AE668,VLOOKUP($AC669+AL$1,STOCK!$F$10:$AB$209,16,0),IF($AE669=$AE668,(IF(AY668&gt;=1,AY668-COUNTIFS($AE668:$AE668,$AC669,AL668:AL668,$AI$1),0)),0)),0)</f>
        <v>0</v>
      </c>
      <c r="AZ669" s="1">
        <f>IFERROR(IF($AE669&gt;$AE668,VLOOKUP($AC669+AM$1,STOCK!$F$10:$AB$209,16,0),IF($AE669=$AE668,(IF(AZ668&gt;=1,AZ668-COUNTIFS($AE668:$AE668,$AC669,AM668:AM668,$AI$1),0)),0)),0)</f>
        <v>0</v>
      </c>
      <c r="BA669" s="1">
        <f>IFERROR(IF($AE669&gt;$AE668,VLOOKUP($AC669+AN$1,STOCK!$F$10:$AB$209,16,0),IF($AE669=$AE668,(IF(BA668&gt;=1,BA668-COUNTIFS($AE668:$AE668,$AC669,AN668:AN668,$AI$1),0)),0)),0)</f>
        <v>0</v>
      </c>
      <c r="BB669" s="1">
        <f>IFERROR(IF($AE669&gt;$AE668,VLOOKUP($AC669+AO$1,STOCK!$F$10:$AB$209,16,0),IF($AE669=$AE668,(IF(BB668&gt;=1,BB668-COUNTIFS($AE668:$AE668,$AC669,AO668:AO668,$AI$1),0)),0)),0)</f>
        <v>0</v>
      </c>
      <c r="BC669" s="1">
        <f>IFERROR(IF($AE669&gt;$AE668,VLOOKUP($AC669+AP$1,STOCK!$F$10:$AB$209,16,0),IF($AE669=$AE668,(IF(BC668&gt;=1,BC668-COUNTIFS($AE668:$AE668,$AC669,AP668:AP668,$AI$1),0)),0)),0)</f>
        <v>0</v>
      </c>
      <c r="BD669" s="1">
        <f>IFERROR(IF($AE669&gt;$AE668,VLOOKUP($AC669+AQ$1,STOCK!$F$10:$AB$209,16,0),IF($AE669=$AE668,(IF(BD668&gt;=1,BD668-COUNTIFS($AE668:$AE668,$AC669,AQ668:AQ668,$AI$1),0)),0)),0)</f>
        <v>0</v>
      </c>
      <c r="BE669" s="1">
        <f>IFERROR(IF($AE669&gt;$AE668,VLOOKUP($AC669+AR$1,STOCK!$F$10:$AB$209,16,0),IF($AE669=$AE668,(IF(BE668&gt;=1,BE668-COUNTIFS($AE668:$AE668,$AC669,AR668:AR668,$AI$1),0)),0)),0)</f>
        <v>0</v>
      </c>
      <c r="BF669" s="1">
        <f>IFERROR(IF($AE669&gt;$AE668,VLOOKUP($AC669+AS$1,STOCK!$F$10:$AB$209,16,0),IF($AE669=$AE668,(IF(BF668&gt;=1,BF668-COUNTIFS($AE668:$AE668,$AC669,AS668:AS668,$AI$1),0)),0)),0)</f>
        <v>0</v>
      </c>
      <c r="BG669" s="1">
        <f>IFERROR(IF($AE669&gt;$AE668,VLOOKUP($AC669+AT$1,STOCK!$F$10:$AB$209,16,0),IF($AE669=$AE668,(IF(BG668&gt;=1,BG668-COUNTIFS($AE668:$AE668,$AC669,AT668:AT668,$AI$1),0)),0)),0)</f>
        <v>0</v>
      </c>
      <c r="BH669" s="1">
        <f>IFERROR(IF($AE669&gt;$AE668,VLOOKUP($AC669+AU$1,STOCK!$F$10:$AB$209,16,0),IF($AE669=$AE668,(IF(BH668&gt;=1,BH668-COUNTIFS($AE668:$AE668,$AC669,AU668:AU668,$AI$1),0)),0)),0)</f>
        <v>0</v>
      </c>
      <c r="BI669" s="1">
        <f>IFERROR(IF($AE669&gt;$AE668,VLOOKUP($AC669+AV$1,STOCK!$F$10:$AB$209,16,0),IF($AE669=$AE668,(IF(BI668&gt;=1,BI668-COUNTIFS($AE668:$AE668,$AC669,AV668:AV668,$AI$1),0)),0)),0)</f>
        <v>0</v>
      </c>
      <c r="BJ669" s="1">
        <f>IFERROR(IF($AE669&gt;$AE668,VLOOKUP($AC669+AW$1,STOCK!$F$10:$AB$209,16,0),IF($AE669=$AE668,(IF(BJ668&gt;=1,BJ668-COUNTIFS($AE668:$AE668,$AC669,AW668:AW668,$AI$1),0)),0)),0)</f>
        <v>0</v>
      </c>
      <c r="BK669" s="1">
        <f>IFERROR(IF($AE669&gt;$AE668,VLOOKUP($AC669+AX$1,STOCK!$F$10:$AB$209,16,0),IF($AE669=$AE668,(IF(BK668&gt;=1,BK668-COUNTIFS($AE668:$AE668,$AC669,AX668:AX668,$AI$1),0)),0)),0)</f>
        <v>0</v>
      </c>
      <c r="BL669" s="1">
        <f>IFERROR(IF($AE669&gt;$AE668,VLOOKUP($AC669+AL$1,STOCK!$F$10:$AB$209,17,0),IF($AE669=$AE668,(IF(BL668&gt;=1,BL668-COUNTIFS($AE668:$AE668,$AC669,AL668:AL668,$AI$2),0)),0)),0)</f>
        <v>0</v>
      </c>
      <c r="BM669" s="1">
        <f>IFERROR(IF($AE669&gt;$AE668,VLOOKUP($AC669+AM$1,STOCK!$F$10:$AB$209,17,0),IF($AE669=$AE668,(IF(BM668&gt;=1,BM668-COUNTIFS($AE668:$AE668,$AC669,AM668:AM668,$AI$2),0)),0)),0)</f>
        <v>0</v>
      </c>
      <c r="BN669" s="1">
        <f>IFERROR(IF($AE669&gt;$AE668,VLOOKUP($AC669+AN$1,STOCK!$F$10:$AB$209,17,0),IF($AE669=$AE668,(IF(BN668&gt;=1,BN668-COUNTIFS($AE668:$AE668,$AC669,AN668:AN668,$AI$2),0)),0)),0)</f>
        <v>0</v>
      </c>
      <c r="BO669" s="1">
        <f>IFERROR(IF($AE669&gt;$AE668,VLOOKUP($AC669+AO$1,STOCK!$F$10:$AB$209,17,0),IF($AE669=$AE668,(IF(BO668&gt;=1,BO668-COUNTIFS($AE668:$AE668,$AC669,AO668:AO668,$AI$2),0)),0)),0)</f>
        <v>0</v>
      </c>
      <c r="BP669" s="1">
        <f>IFERROR(IF($AE669&gt;$AE668,VLOOKUP($AC669+AP$1,STOCK!$F$10:$AB$209,17,0),IF($AE669=$AE668,(IF(BP668&gt;=1,BP668-COUNTIFS($AE668:$AE668,$AC669,AP668:AP668,$AI$2),0)),0)),0)</f>
        <v>0</v>
      </c>
      <c r="BQ669" s="1">
        <f>IFERROR(IF($AE669&gt;$AE668,VLOOKUP($AC669+AQ$1,STOCK!$F$10:$AB$209,17,0),IF($AE669=$AE668,(IF(BQ668&gt;=1,BQ668-COUNTIFS($AE668:$AE668,$AC669,AQ668:AQ668,$AI$2),0)),0)),0)</f>
        <v>0</v>
      </c>
      <c r="BR669" s="1">
        <f>IFERROR(IF($AE669&gt;$AE668,VLOOKUP($AC669+AR$1,STOCK!$F$10:$AB$209,17,0),IF($AE669=$AE668,(IF(BR668&gt;=1,BR668-COUNTIFS($AE668:$AE668,$AC669,AR668:AR668,$AI$2),0)),0)),0)</f>
        <v>0</v>
      </c>
      <c r="BS669" s="1">
        <f>IFERROR(IF($AE669&gt;$AE668,VLOOKUP($AC669+AS$1,STOCK!$F$10:$AB$209,17,0),IF($AE669=$AE668,(IF(BS668&gt;=1,BS668-COUNTIFS($AE668:$AE668,$AC669,AS668:AS668,$AI$2),0)),0)),0)</f>
        <v>0</v>
      </c>
      <c r="BT669" s="1">
        <f>IFERROR(IF($AE669&gt;$AE668,VLOOKUP($AC669+AT$1,STOCK!$F$10:$AB$209,17,0),IF($AE669=$AE668,(IF(BT668&gt;=1,BT668-COUNTIFS($AE668:$AE668,$AC669,AT668:AT668,$AI$2),0)),0)),0)</f>
        <v>0</v>
      </c>
      <c r="BU669" s="1">
        <f>IFERROR(IF($AE669&gt;$AE668,VLOOKUP($AC669+AU$1,STOCK!$F$10:$AB$209,17,0),IF($AE669=$AE668,(IF(BU668&gt;=1,BU668-COUNTIFS($AE668:$AE668,$AC669,AU668:AU668,$AI$2),0)),0)),0)</f>
        <v>0</v>
      </c>
      <c r="BV669" s="1">
        <f>IFERROR(IF($AE669&gt;$AE668,VLOOKUP($AC669+AV$1,STOCK!$F$10:$AB$209,17,0),IF($AE669=$AE668,(IF(BV668&gt;=1,BV668-COUNTIFS($AE668:$AE668,$AC669,AV668:AV668,$AI$2),0)),0)),0)</f>
        <v>0</v>
      </c>
      <c r="BW669" s="1">
        <f>IFERROR(IF($AE669&gt;$AE668,VLOOKUP($AC669+AW$1,STOCK!$F$10:$AB$209,17,0),IF($AE669=$AE668,(IF(BW668&gt;=1,BW668-COUNTIFS($AE668:$AE668,$AC669,AW668:AW668,$AI$2),0)),0)),0)</f>
        <v>0</v>
      </c>
      <c r="BX669" s="1">
        <f>IFERROR(IF($AE669&gt;$AE668,VLOOKUP($AC669+AX$1,STOCK!$F$10:$AB$209,17,0),IF($AE669=$AE668,(IF(BX668&gt;=1,BX668-COUNTIFS($AE668:$AE668,$AC669,AX668:AX668,$AI$2),0)),0)),0)</f>
        <v>0</v>
      </c>
    </row>
    <row r="670" spans="29:76" x14ac:dyDescent="0.25">
      <c r="AC670" s="1">
        <f t="shared" si="170"/>
        <v>0</v>
      </c>
      <c r="AD670" s="1">
        <f>IFERROR(IF(LEN(AK670)&gt;=1,VLOOKUP(HLOOKUP(AK670,PROFILE!$K$5:$V$8,4,0),PROFILE!$F$1:$G$3,2,0),0),0)</f>
        <v>0</v>
      </c>
      <c r="AE670" s="1">
        <f t="shared" si="171"/>
        <v>0</v>
      </c>
      <c r="AF670" s="1">
        <v>657</v>
      </c>
      <c r="AI670" s="1" t="str">
        <f>IFERROR(IF($AH670&gt;=1,VLOOKUP($AG670,STUDENT!$O$8:$Z$1507,3,0),""),"")</f>
        <v/>
      </c>
      <c r="AJ670" s="1" t="str">
        <f>IFERROR(IF($AH670&gt;=1,VLOOKUP($AG670,STUDENT!$O$8:$Z$1507,4,0),""),"")</f>
        <v/>
      </c>
      <c r="AK670" s="1" t="str">
        <f>IFERROR(IF($AH670&gt;=1,VLOOKUP($AG670,STUDENT!$O$8:$Z$1507,6,0),""),"")</f>
        <v/>
      </c>
      <c r="AL670" s="1" t="str">
        <f t="shared" si="172"/>
        <v/>
      </c>
      <c r="AM670" s="1" t="str">
        <f t="shared" si="173"/>
        <v/>
      </c>
      <c r="AN670" s="1" t="str">
        <f t="shared" si="174"/>
        <v/>
      </c>
      <c r="AO670" s="1" t="str">
        <f t="shared" si="175"/>
        <v/>
      </c>
      <c r="AP670" s="1" t="str">
        <f t="shared" si="176"/>
        <v/>
      </c>
      <c r="AQ670" s="1" t="str">
        <f t="shared" si="177"/>
        <v/>
      </c>
      <c r="AR670" s="1" t="str">
        <f t="shared" si="178"/>
        <v/>
      </c>
      <c r="AS670" s="1" t="str">
        <f t="shared" si="179"/>
        <v/>
      </c>
      <c r="AT670" s="1" t="str">
        <f t="shared" si="180"/>
        <v/>
      </c>
      <c r="AU670" s="1" t="str">
        <f t="shared" si="181"/>
        <v/>
      </c>
      <c r="AV670" s="1" t="str">
        <f t="shared" si="182"/>
        <v/>
      </c>
      <c r="AW670" s="1" t="str">
        <f t="shared" si="183"/>
        <v/>
      </c>
      <c r="AX670" s="1" t="str">
        <f t="shared" si="184"/>
        <v/>
      </c>
      <c r="AY670" s="1">
        <f>IFERROR(IF($AE670&gt;$AE669,VLOOKUP($AC670+AL$1,STOCK!$F$10:$AB$209,16,0),IF($AE670=$AE669,(IF(AY669&gt;=1,AY669-COUNTIFS($AE669:$AE669,$AC670,AL669:AL669,$AI$1),0)),0)),0)</f>
        <v>0</v>
      </c>
      <c r="AZ670" s="1">
        <f>IFERROR(IF($AE670&gt;$AE669,VLOOKUP($AC670+AM$1,STOCK!$F$10:$AB$209,16,0),IF($AE670=$AE669,(IF(AZ669&gt;=1,AZ669-COUNTIFS($AE669:$AE669,$AC670,AM669:AM669,$AI$1),0)),0)),0)</f>
        <v>0</v>
      </c>
      <c r="BA670" s="1">
        <f>IFERROR(IF($AE670&gt;$AE669,VLOOKUP($AC670+AN$1,STOCK!$F$10:$AB$209,16,0),IF($AE670=$AE669,(IF(BA669&gt;=1,BA669-COUNTIFS($AE669:$AE669,$AC670,AN669:AN669,$AI$1),0)),0)),0)</f>
        <v>0</v>
      </c>
      <c r="BB670" s="1">
        <f>IFERROR(IF($AE670&gt;$AE669,VLOOKUP($AC670+AO$1,STOCK!$F$10:$AB$209,16,0),IF($AE670=$AE669,(IF(BB669&gt;=1,BB669-COUNTIFS($AE669:$AE669,$AC670,AO669:AO669,$AI$1),0)),0)),0)</f>
        <v>0</v>
      </c>
      <c r="BC670" s="1">
        <f>IFERROR(IF($AE670&gt;$AE669,VLOOKUP($AC670+AP$1,STOCK!$F$10:$AB$209,16,0),IF($AE670=$AE669,(IF(BC669&gt;=1,BC669-COUNTIFS($AE669:$AE669,$AC670,AP669:AP669,$AI$1),0)),0)),0)</f>
        <v>0</v>
      </c>
      <c r="BD670" s="1">
        <f>IFERROR(IF($AE670&gt;$AE669,VLOOKUP($AC670+AQ$1,STOCK!$F$10:$AB$209,16,0),IF($AE670=$AE669,(IF(BD669&gt;=1,BD669-COUNTIFS($AE669:$AE669,$AC670,AQ669:AQ669,$AI$1),0)),0)),0)</f>
        <v>0</v>
      </c>
      <c r="BE670" s="1">
        <f>IFERROR(IF($AE670&gt;$AE669,VLOOKUP($AC670+AR$1,STOCK!$F$10:$AB$209,16,0),IF($AE670=$AE669,(IF(BE669&gt;=1,BE669-COUNTIFS($AE669:$AE669,$AC670,AR669:AR669,$AI$1),0)),0)),0)</f>
        <v>0</v>
      </c>
      <c r="BF670" s="1">
        <f>IFERROR(IF($AE670&gt;$AE669,VLOOKUP($AC670+AS$1,STOCK!$F$10:$AB$209,16,0),IF($AE670=$AE669,(IF(BF669&gt;=1,BF669-COUNTIFS($AE669:$AE669,$AC670,AS669:AS669,$AI$1),0)),0)),0)</f>
        <v>0</v>
      </c>
      <c r="BG670" s="1">
        <f>IFERROR(IF($AE670&gt;$AE669,VLOOKUP($AC670+AT$1,STOCK!$F$10:$AB$209,16,0),IF($AE670=$AE669,(IF(BG669&gt;=1,BG669-COUNTIFS($AE669:$AE669,$AC670,AT669:AT669,$AI$1),0)),0)),0)</f>
        <v>0</v>
      </c>
      <c r="BH670" s="1">
        <f>IFERROR(IF($AE670&gt;$AE669,VLOOKUP($AC670+AU$1,STOCK!$F$10:$AB$209,16,0),IF($AE670=$AE669,(IF(BH669&gt;=1,BH669-COUNTIFS($AE669:$AE669,$AC670,AU669:AU669,$AI$1),0)),0)),0)</f>
        <v>0</v>
      </c>
      <c r="BI670" s="1">
        <f>IFERROR(IF($AE670&gt;$AE669,VLOOKUP($AC670+AV$1,STOCK!$F$10:$AB$209,16,0),IF($AE670=$AE669,(IF(BI669&gt;=1,BI669-COUNTIFS($AE669:$AE669,$AC670,AV669:AV669,$AI$1),0)),0)),0)</f>
        <v>0</v>
      </c>
      <c r="BJ670" s="1">
        <f>IFERROR(IF($AE670&gt;$AE669,VLOOKUP($AC670+AW$1,STOCK!$F$10:$AB$209,16,0),IF($AE670=$AE669,(IF(BJ669&gt;=1,BJ669-COUNTIFS($AE669:$AE669,$AC670,AW669:AW669,$AI$1),0)),0)),0)</f>
        <v>0</v>
      </c>
      <c r="BK670" s="1">
        <f>IFERROR(IF($AE670&gt;$AE669,VLOOKUP($AC670+AX$1,STOCK!$F$10:$AB$209,16,0),IF($AE670=$AE669,(IF(BK669&gt;=1,BK669-COUNTIFS($AE669:$AE669,$AC670,AX669:AX669,$AI$1),0)),0)),0)</f>
        <v>0</v>
      </c>
      <c r="BL670" s="1">
        <f>IFERROR(IF($AE670&gt;$AE669,VLOOKUP($AC670+AL$1,STOCK!$F$10:$AB$209,17,0),IF($AE670=$AE669,(IF(BL669&gt;=1,BL669-COUNTIFS($AE669:$AE669,$AC670,AL669:AL669,$AI$2),0)),0)),0)</f>
        <v>0</v>
      </c>
      <c r="BM670" s="1">
        <f>IFERROR(IF($AE670&gt;$AE669,VLOOKUP($AC670+AM$1,STOCK!$F$10:$AB$209,17,0),IF($AE670=$AE669,(IF(BM669&gt;=1,BM669-COUNTIFS($AE669:$AE669,$AC670,AM669:AM669,$AI$2),0)),0)),0)</f>
        <v>0</v>
      </c>
      <c r="BN670" s="1">
        <f>IFERROR(IF($AE670&gt;$AE669,VLOOKUP($AC670+AN$1,STOCK!$F$10:$AB$209,17,0),IF($AE670=$AE669,(IF(BN669&gt;=1,BN669-COUNTIFS($AE669:$AE669,$AC670,AN669:AN669,$AI$2),0)),0)),0)</f>
        <v>0</v>
      </c>
      <c r="BO670" s="1">
        <f>IFERROR(IF($AE670&gt;$AE669,VLOOKUP($AC670+AO$1,STOCK!$F$10:$AB$209,17,0),IF($AE670=$AE669,(IF(BO669&gt;=1,BO669-COUNTIFS($AE669:$AE669,$AC670,AO669:AO669,$AI$2),0)),0)),0)</f>
        <v>0</v>
      </c>
      <c r="BP670" s="1">
        <f>IFERROR(IF($AE670&gt;$AE669,VLOOKUP($AC670+AP$1,STOCK!$F$10:$AB$209,17,0),IF($AE670=$AE669,(IF(BP669&gt;=1,BP669-COUNTIFS($AE669:$AE669,$AC670,AP669:AP669,$AI$2),0)),0)),0)</f>
        <v>0</v>
      </c>
      <c r="BQ670" s="1">
        <f>IFERROR(IF($AE670&gt;$AE669,VLOOKUP($AC670+AQ$1,STOCK!$F$10:$AB$209,17,0),IF($AE670=$AE669,(IF(BQ669&gt;=1,BQ669-COUNTIFS($AE669:$AE669,$AC670,AQ669:AQ669,$AI$2),0)),0)),0)</f>
        <v>0</v>
      </c>
      <c r="BR670" s="1">
        <f>IFERROR(IF($AE670&gt;$AE669,VLOOKUP($AC670+AR$1,STOCK!$F$10:$AB$209,17,0),IF($AE670=$AE669,(IF(BR669&gt;=1,BR669-COUNTIFS($AE669:$AE669,$AC670,AR669:AR669,$AI$2),0)),0)),0)</f>
        <v>0</v>
      </c>
      <c r="BS670" s="1">
        <f>IFERROR(IF($AE670&gt;$AE669,VLOOKUP($AC670+AS$1,STOCK!$F$10:$AB$209,17,0),IF($AE670=$AE669,(IF(BS669&gt;=1,BS669-COUNTIFS($AE669:$AE669,$AC670,AS669:AS669,$AI$2),0)),0)),0)</f>
        <v>0</v>
      </c>
      <c r="BT670" s="1">
        <f>IFERROR(IF($AE670&gt;$AE669,VLOOKUP($AC670+AT$1,STOCK!$F$10:$AB$209,17,0),IF($AE670=$AE669,(IF(BT669&gt;=1,BT669-COUNTIFS($AE669:$AE669,$AC670,AT669:AT669,$AI$2),0)),0)),0)</f>
        <v>0</v>
      </c>
      <c r="BU670" s="1">
        <f>IFERROR(IF($AE670&gt;$AE669,VLOOKUP($AC670+AU$1,STOCK!$F$10:$AB$209,17,0),IF($AE670=$AE669,(IF(BU669&gt;=1,BU669-COUNTIFS($AE669:$AE669,$AC670,AU669:AU669,$AI$2),0)),0)),0)</f>
        <v>0</v>
      </c>
      <c r="BV670" s="1">
        <f>IFERROR(IF($AE670&gt;$AE669,VLOOKUP($AC670+AV$1,STOCK!$F$10:$AB$209,17,0),IF($AE670=$AE669,(IF(BV669&gt;=1,BV669-COUNTIFS($AE669:$AE669,$AC670,AV669:AV669,$AI$2),0)),0)),0)</f>
        <v>0</v>
      </c>
      <c r="BW670" s="1">
        <f>IFERROR(IF($AE670&gt;$AE669,VLOOKUP($AC670+AW$1,STOCK!$F$10:$AB$209,17,0),IF($AE670=$AE669,(IF(BW669&gt;=1,BW669-COUNTIFS($AE669:$AE669,$AC670,AW669:AW669,$AI$2),0)),0)),0)</f>
        <v>0</v>
      </c>
      <c r="BX670" s="1">
        <f>IFERROR(IF($AE670&gt;$AE669,VLOOKUP($AC670+AX$1,STOCK!$F$10:$AB$209,17,0),IF($AE670=$AE669,(IF(BX669&gt;=1,BX669-COUNTIFS($AE669:$AE669,$AC670,AX669:AX669,$AI$2),0)),0)),0)</f>
        <v>0</v>
      </c>
    </row>
    <row r="671" spans="29:76" x14ac:dyDescent="0.25">
      <c r="AC671" s="1">
        <f t="shared" si="170"/>
        <v>0</v>
      </c>
      <c r="AD671" s="1">
        <f>IFERROR(IF(LEN(AK671)&gt;=1,VLOOKUP(HLOOKUP(AK671,PROFILE!$K$5:$V$8,4,0),PROFILE!$F$1:$G$3,2,0),0),0)</f>
        <v>0</v>
      </c>
      <c r="AE671" s="1">
        <f t="shared" si="171"/>
        <v>0</v>
      </c>
      <c r="AF671" s="1">
        <v>658</v>
      </c>
      <c r="AI671" s="1" t="str">
        <f>IFERROR(IF($AH671&gt;=1,VLOOKUP($AG671,STUDENT!$O$8:$Z$1507,3,0),""),"")</f>
        <v/>
      </c>
      <c r="AJ671" s="1" t="str">
        <f>IFERROR(IF($AH671&gt;=1,VLOOKUP($AG671,STUDENT!$O$8:$Z$1507,4,0),""),"")</f>
        <v/>
      </c>
      <c r="AK671" s="1" t="str">
        <f>IFERROR(IF($AH671&gt;=1,VLOOKUP($AG671,STUDENT!$O$8:$Z$1507,6,0),""),"")</f>
        <v/>
      </c>
      <c r="AL671" s="1" t="str">
        <f t="shared" si="172"/>
        <v/>
      </c>
      <c r="AM671" s="1" t="str">
        <f t="shared" si="173"/>
        <v/>
      </c>
      <c r="AN671" s="1" t="str">
        <f t="shared" si="174"/>
        <v/>
      </c>
      <c r="AO671" s="1" t="str">
        <f t="shared" si="175"/>
        <v/>
      </c>
      <c r="AP671" s="1" t="str">
        <f t="shared" si="176"/>
        <v/>
      </c>
      <c r="AQ671" s="1" t="str">
        <f t="shared" si="177"/>
        <v/>
      </c>
      <c r="AR671" s="1" t="str">
        <f t="shared" si="178"/>
        <v/>
      </c>
      <c r="AS671" s="1" t="str">
        <f t="shared" si="179"/>
        <v/>
      </c>
      <c r="AT671" s="1" t="str">
        <f t="shared" si="180"/>
        <v/>
      </c>
      <c r="AU671" s="1" t="str">
        <f t="shared" si="181"/>
        <v/>
      </c>
      <c r="AV671" s="1" t="str">
        <f t="shared" si="182"/>
        <v/>
      </c>
      <c r="AW671" s="1" t="str">
        <f t="shared" si="183"/>
        <v/>
      </c>
      <c r="AX671" s="1" t="str">
        <f t="shared" si="184"/>
        <v/>
      </c>
      <c r="AY671" s="1">
        <f>IFERROR(IF($AE671&gt;$AE670,VLOOKUP($AC671+AL$1,STOCK!$F$10:$AB$209,16,0),IF($AE671=$AE670,(IF(AY670&gt;=1,AY670-COUNTIFS($AE670:$AE670,$AC671,AL670:AL670,$AI$1),0)),0)),0)</f>
        <v>0</v>
      </c>
      <c r="AZ671" s="1">
        <f>IFERROR(IF($AE671&gt;$AE670,VLOOKUP($AC671+AM$1,STOCK!$F$10:$AB$209,16,0),IF($AE671=$AE670,(IF(AZ670&gt;=1,AZ670-COUNTIFS($AE670:$AE670,$AC671,AM670:AM670,$AI$1),0)),0)),0)</f>
        <v>0</v>
      </c>
      <c r="BA671" s="1">
        <f>IFERROR(IF($AE671&gt;$AE670,VLOOKUP($AC671+AN$1,STOCK!$F$10:$AB$209,16,0),IF($AE671=$AE670,(IF(BA670&gt;=1,BA670-COUNTIFS($AE670:$AE670,$AC671,AN670:AN670,$AI$1),0)),0)),0)</f>
        <v>0</v>
      </c>
      <c r="BB671" s="1">
        <f>IFERROR(IF($AE671&gt;$AE670,VLOOKUP($AC671+AO$1,STOCK!$F$10:$AB$209,16,0),IF($AE671=$AE670,(IF(BB670&gt;=1,BB670-COUNTIFS($AE670:$AE670,$AC671,AO670:AO670,$AI$1),0)),0)),0)</f>
        <v>0</v>
      </c>
      <c r="BC671" s="1">
        <f>IFERROR(IF($AE671&gt;$AE670,VLOOKUP($AC671+AP$1,STOCK!$F$10:$AB$209,16,0),IF($AE671=$AE670,(IF(BC670&gt;=1,BC670-COUNTIFS($AE670:$AE670,$AC671,AP670:AP670,$AI$1),0)),0)),0)</f>
        <v>0</v>
      </c>
      <c r="BD671" s="1">
        <f>IFERROR(IF($AE671&gt;$AE670,VLOOKUP($AC671+AQ$1,STOCK!$F$10:$AB$209,16,0),IF($AE671=$AE670,(IF(BD670&gt;=1,BD670-COUNTIFS($AE670:$AE670,$AC671,AQ670:AQ670,$AI$1),0)),0)),0)</f>
        <v>0</v>
      </c>
      <c r="BE671" s="1">
        <f>IFERROR(IF($AE671&gt;$AE670,VLOOKUP($AC671+AR$1,STOCK!$F$10:$AB$209,16,0),IF($AE671=$AE670,(IF(BE670&gt;=1,BE670-COUNTIFS($AE670:$AE670,$AC671,AR670:AR670,$AI$1),0)),0)),0)</f>
        <v>0</v>
      </c>
      <c r="BF671" s="1">
        <f>IFERROR(IF($AE671&gt;$AE670,VLOOKUP($AC671+AS$1,STOCK!$F$10:$AB$209,16,0),IF($AE671=$AE670,(IF(BF670&gt;=1,BF670-COUNTIFS($AE670:$AE670,$AC671,AS670:AS670,$AI$1),0)),0)),0)</f>
        <v>0</v>
      </c>
      <c r="BG671" s="1">
        <f>IFERROR(IF($AE671&gt;$AE670,VLOOKUP($AC671+AT$1,STOCK!$F$10:$AB$209,16,0),IF($AE671=$AE670,(IF(BG670&gt;=1,BG670-COUNTIFS($AE670:$AE670,$AC671,AT670:AT670,$AI$1),0)),0)),0)</f>
        <v>0</v>
      </c>
      <c r="BH671" s="1">
        <f>IFERROR(IF($AE671&gt;$AE670,VLOOKUP($AC671+AU$1,STOCK!$F$10:$AB$209,16,0),IF($AE671=$AE670,(IF(BH670&gt;=1,BH670-COUNTIFS($AE670:$AE670,$AC671,AU670:AU670,$AI$1),0)),0)),0)</f>
        <v>0</v>
      </c>
      <c r="BI671" s="1">
        <f>IFERROR(IF($AE671&gt;$AE670,VLOOKUP($AC671+AV$1,STOCK!$F$10:$AB$209,16,0),IF($AE671=$AE670,(IF(BI670&gt;=1,BI670-COUNTIFS($AE670:$AE670,$AC671,AV670:AV670,$AI$1),0)),0)),0)</f>
        <v>0</v>
      </c>
      <c r="BJ671" s="1">
        <f>IFERROR(IF($AE671&gt;$AE670,VLOOKUP($AC671+AW$1,STOCK!$F$10:$AB$209,16,0),IF($AE671=$AE670,(IF(BJ670&gt;=1,BJ670-COUNTIFS($AE670:$AE670,$AC671,AW670:AW670,$AI$1),0)),0)),0)</f>
        <v>0</v>
      </c>
      <c r="BK671" s="1">
        <f>IFERROR(IF($AE671&gt;$AE670,VLOOKUP($AC671+AX$1,STOCK!$F$10:$AB$209,16,0),IF($AE671=$AE670,(IF(BK670&gt;=1,BK670-COUNTIFS($AE670:$AE670,$AC671,AX670:AX670,$AI$1),0)),0)),0)</f>
        <v>0</v>
      </c>
      <c r="BL671" s="1">
        <f>IFERROR(IF($AE671&gt;$AE670,VLOOKUP($AC671+AL$1,STOCK!$F$10:$AB$209,17,0),IF($AE671=$AE670,(IF(BL670&gt;=1,BL670-COUNTIFS($AE670:$AE670,$AC671,AL670:AL670,$AI$2),0)),0)),0)</f>
        <v>0</v>
      </c>
      <c r="BM671" s="1">
        <f>IFERROR(IF($AE671&gt;$AE670,VLOOKUP($AC671+AM$1,STOCK!$F$10:$AB$209,17,0),IF($AE671=$AE670,(IF(BM670&gt;=1,BM670-COUNTIFS($AE670:$AE670,$AC671,AM670:AM670,$AI$2),0)),0)),0)</f>
        <v>0</v>
      </c>
      <c r="BN671" s="1">
        <f>IFERROR(IF($AE671&gt;$AE670,VLOOKUP($AC671+AN$1,STOCK!$F$10:$AB$209,17,0),IF($AE671=$AE670,(IF(BN670&gt;=1,BN670-COUNTIFS($AE670:$AE670,$AC671,AN670:AN670,$AI$2),0)),0)),0)</f>
        <v>0</v>
      </c>
      <c r="BO671" s="1">
        <f>IFERROR(IF($AE671&gt;$AE670,VLOOKUP($AC671+AO$1,STOCK!$F$10:$AB$209,17,0),IF($AE671=$AE670,(IF(BO670&gt;=1,BO670-COUNTIFS($AE670:$AE670,$AC671,AO670:AO670,$AI$2),0)),0)),0)</f>
        <v>0</v>
      </c>
      <c r="BP671" s="1">
        <f>IFERROR(IF($AE671&gt;$AE670,VLOOKUP($AC671+AP$1,STOCK!$F$10:$AB$209,17,0),IF($AE671=$AE670,(IF(BP670&gt;=1,BP670-COUNTIFS($AE670:$AE670,$AC671,AP670:AP670,$AI$2),0)),0)),0)</f>
        <v>0</v>
      </c>
      <c r="BQ671" s="1">
        <f>IFERROR(IF($AE671&gt;$AE670,VLOOKUP($AC671+AQ$1,STOCK!$F$10:$AB$209,17,0),IF($AE671=$AE670,(IF(BQ670&gt;=1,BQ670-COUNTIFS($AE670:$AE670,$AC671,AQ670:AQ670,$AI$2),0)),0)),0)</f>
        <v>0</v>
      </c>
      <c r="BR671" s="1">
        <f>IFERROR(IF($AE671&gt;$AE670,VLOOKUP($AC671+AR$1,STOCK!$F$10:$AB$209,17,0),IF($AE671=$AE670,(IF(BR670&gt;=1,BR670-COUNTIFS($AE670:$AE670,$AC671,AR670:AR670,$AI$2),0)),0)),0)</f>
        <v>0</v>
      </c>
      <c r="BS671" s="1">
        <f>IFERROR(IF($AE671&gt;$AE670,VLOOKUP($AC671+AS$1,STOCK!$F$10:$AB$209,17,0),IF($AE671=$AE670,(IF(BS670&gt;=1,BS670-COUNTIFS($AE670:$AE670,$AC671,AS670:AS670,$AI$2),0)),0)),0)</f>
        <v>0</v>
      </c>
      <c r="BT671" s="1">
        <f>IFERROR(IF($AE671&gt;$AE670,VLOOKUP($AC671+AT$1,STOCK!$F$10:$AB$209,17,0),IF($AE671=$AE670,(IF(BT670&gt;=1,BT670-COUNTIFS($AE670:$AE670,$AC671,AT670:AT670,$AI$2),0)),0)),0)</f>
        <v>0</v>
      </c>
      <c r="BU671" s="1">
        <f>IFERROR(IF($AE671&gt;$AE670,VLOOKUP($AC671+AU$1,STOCK!$F$10:$AB$209,17,0),IF($AE671=$AE670,(IF(BU670&gt;=1,BU670-COUNTIFS($AE670:$AE670,$AC671,AU670:AU670,$AI$2),0)),0)),0)</f>
        <v>0</v>
      </c>
      <c r="BV671" s="1">
        <f>IFERROR(IF($AE671&gt;$AE670,VLOOKUP($AC671+AV$1,STOCK!$F$10:$AB$209,17,0),IF($AE671=$AE670,(IF(BV670&gt;=1,BV670-COUNTIFS($AE670:$AE670,$AC671,AV670:AV670,$AI$2),0)),0)),0)</f>
        <v>0</v>
      </c>
      <c r="BW671" s="1">
        <f>IFERROR(IF($AE671&gt;$AE670,VLOOKUP($AC671+AW$1,STOCK!$F$10:$AB$209,17,0),IF($AE671=$AE670,(IF(BW670&gt;=1,BW670-COUNTIFS($AE670:$AE670,$AC671,AW670:AW670,$AI$2),0)),0)),0)</f>
        <v>0</v>
      </c>
      <c r="BX671" s="1">
        <f>IFERROR(IF($AE671&gt;$AE670,VLOOKUP($AC671+AX$1,STOCK!$F$10:$AB$209,17,0),IF($AE671=$AE670,(IF(BX670&gt;=1,BX670-COUNTIFS($AE670:$AE670,$AC671,AX670:AX670,$AI$2),0)),0)),0)</f>
        <v>0</v>
      </c>
    </row>
    <row r="672" spans="29:76" x14ac:dyDescent="0.25">
      <c r="AC672" s="1">
        <f t="shared" si="170"/>
        <v>0</v>
      </c>
      <c r="AD672" s="1">
        <f>IFERROR(IF(LEN(AK672)&gt;=1,VLOOKUP(HLOOKUP(AK672,PROFILE!$K$5:$V$8,4,0),PROFILE!$F$1:$G$3,2,0),0),0)</f>
        <v>0</v>
      </c>
      <c r="AE672" s="1">
        <f t="shared" si="171"/>
        <v>0</v>
      </c>
      <c r="AF672" s="1">
        <v>659</v>
      </c>
      <c r="AI672" s="1" t="str">
        <f>IFERROR(IF($AH672&gt;=1,VLOOKUP($AG672,STUDENT!$O$8:$Z$1507,3,0),""),"")</f>
        <v/>
      </c>
      <c r="AJ672" s="1" t="str">
        <f>IFERROR(IF($AH672&gt;=1,VLOOKUP($AG672,STUDENT!$O$8:$Z$1507,4,0),""),"")</f>
        <v/>
      </c>
      <c r="AK672" s="1" t="str">
        <f>IFERROR(IF($AH672&gt;=1,VLOOKUP($AG672,STUDENT!$O$8:$Z$1507,6,0),""),"")</f>
        <v/>
      </c>
      <c r="AL672" s="1" t="str">
        <f t="shared" si="172"/>
        <v/>
      </c>
      <c r="AM672" s="1" t="str">
        <f t="shared" si="173"/>
        <v/>
      </c>
      <c r="AN672" s="1" t="str">
        <f t="shared" si="174"/>
        <v/>
      </c>
      <c r="AO672" s="1" t="str">
        <f t="shared" si="175"/>
        <v/>
      </c>
      <c r="AP672" s="1" t="str">
        <f t="shared" si="176"/>
        <v/>
      </c>
      <c r="AQ672" s="1" t="str">
        <f t="shared" si="177"/>
        <v/>
      </c>
      <c r="AR672" s="1" t="str">
        <f t="shared" si="178"/>
        <v/>
      </c>
      <c r="AS672" s="1" t="str">
        <f t="shared" si="179"/>
        <v/>
      </c>
      <c r="AT672" s="1" t="str">
        <f t="shared" si="180"/>
        <v/>
      </c>
      <c r="AU672" s="1" t="str">
        <f t="shared" si="181"/>
        <v/>
      </c>
      <c r="AV672" s="1" t="str">
        <f t="shared" si="182"/>
        <v/>
      </c>
      <c r="AW672" s="1" t="str">
        <f t="shared" si="183"/>
        <v/>
      </c>
      <c r="AX672" s="1" t="str">
        <f t="shared" si="184"/>
        <v/>
      </c>
      <c r="AY672" s="1">
        <f>IFERROR(IF($AE672&gt;$AE671,VLOOKUP($AC672+AL$1,STOCK!$F$10:$AB$209,16,0),IF($AE672=$AE671,(IF(AY671&gt;=1,AY671-COUNTIFS($AE671:$AE671,$AC672,AL671:AL671,$AI$1),0)),0)),0)</f>
        <v>0</v>
      </c>
      <c r="AZ672" s="1">
        <f>IFERROR(IF($AE672&gt;$AE671,VLOOKUP($AC672+AM$1,STOCK!$F$10:$AB$209,16,0),IF($AE672=$AE671,(IF(AZ671&gt;=1,AZ671-COUNTIFS($AE671:$AE671,$AC672,AM671:AM671,$AI$1),0)),0)),0)</f>
        <v>0</v>
      </c>
      <c r="BA672" s="1">
        <f>IFERROR(IF($AE672&gt;$AE671,VLOOKUP($AC672+AN$1,STOCK!$F$10:$AB$209,16,0),IF($AE672=$AE671,(IF(BA671&gt;=1,BA671-COUNTIFS($AE671:$AE671,$AC672,AN671:AN671,$AI$1),0)),0)),0)</f>
        <v>0</v>
      </c>
      <c r="BB672" s="1">
        <f>IFERROR(IF($AE672&gt;$AE671,VLOOKUP($AC672+AO$1,STOCK!$F$10:$AB$209,16,0),IF($AE672=$AE671,(IF(BB671&gt;=1,BB671-COUNTIFS($AE671:$AE671,$AC672,AO671:AO671,$AI$1),0)),0)),0)</f>
        <v>0</v>
      </c>
      <c r="BC672" s="1">
        <f>IFERROR(IF($AE672&gt;$AE671,VLOOKUP($AC672+AP$1,STOCK!$F$10:$AB$209,16,0),IF($AE672=$AE671,(IF(BC671&gt;=1,BC671-COUNTIFS($AE671:$AE671,$AC672,AP671:AP671,$AI$1),0)),0)),0)</f>
        <v>0</v>
      </c>
      <c r="BD672" s="1">
        <f>IFERROR(IF($AE672&gt;$AE671,VLOOKUP($AC672+AQ$1,STOCK!$F$10:$AB$209,16,0),IF($AE672=$AE671,(IF(BD671&gt;=1,BD671-COUNTIFS($AE671:$AE671,$AC672,AQ671:AQ671,$AI$1),0)),0)),0)</f>
        <v>0</v>
      </c>
      <c r="BE672" s="1">
        <f>IFERROR(IF($AE672&gt;$AE671,VLOOKUP($AC672+AR$1,STOCK!$F$10:$AB$209,16,0),IF($AE672=$AE671,(IF(BE671&gt;=1,BE671-COUNTIFS($AE671:$AE671,$AC672,AR671:AR671,$AI$1),0)),0)),0)</f>
        <v>0</v>
      </c>
      <c r="BF672" s="1">
        <f>IFERROR(IF($AE672&gt;$AE671,VLOOKUP($AC672+AS$1,STOCK!$F$10:$AB$209,16,0),IF($AE672=$AE671,(IF(BF671&gt;=1,BF671-COUNTIFS($AE671:$AE671,$AC672,AS671:AS671,$AI$1),0)),0)),0)</f>
        <v>0</v>
      </c>
      <c r="BG672" s="1">
        <f>IFERROR(IF($AE672&gt;$AE671,VLOOKUP($AC672+AT$1,STOCK!$F$10:$AB$209,16,0),IF($AE672=$AE671,(IF(BG671&gt;=1,BG671-COUNTIFS($AE671:$AE671,$AC672,AT671:AT671,$AI$1),0)),0)),0)</f>
        <v>0</v>
      </c>
      <c r="BH672" s="1">
        <f>IFERROR(IF($AE672&gt;$AE671,VLOOKUP($AC672+AU$1,STOCK!$F$10:$AB$209,16,0),IF($AE672=$AE671,(IF(BH671&gt;=1,BH671-COUNTIFS($AE671:$AE671,$AC672,AU671:AU671,$AI$1),0)),0)),0)</f>
        <v>0</v>
      </c>
      <c r="BI672" s="1">
        <f>IFERROR(IF($AE672&gt;$AE671,VLOOKUP($AC672+AV$1,STOCK!$F$10:$AB$209,16,0),IF($AE672=$AE671,(IF(BI671&gt;=1,BI671-COUNTIFS($AE671:$AE671,$AC672,AV671:AV671,$AI$1),0)),0)),0)</f>
        <v>0</v>
      </c>
      <c r="BJ672" s="1">
        <f>IFERROR(IF($AE672&gt;$AE671,VLOOKUP($AC672+AW$1,STOCK!$F$10:$AB$209,16,0),IF($AE672=$AE671,(IF(BJ671&gt;=1,BJ671-COUNTIFS($AE671:$AE671,$AC672,AW671:AW671,$AI$1),0)),0)),0)</f>
        <v>0</v>
      </c>
      <c r="BK672" s="1">
        <f>IFERROR(IF($AE672&gt;$AE671,VLOOKUP($AC672+AX$1,STOCK!$F$10:$AB$209,16,0),IF($AE672=$AE671,(IF(BK671&gt;=1,BK671-COUNTIFS($AE671:$AE671,$AC672,AX671:AX671,$AI$1),0)),0)),0)</f>
        <v>0</v>
      </c>
      <c r="BL672" s="1">
        <f>IFERROR(IF($AE672&gt;$AE671,VLOOKUP($AC672+AL$1,STOCK!$F$10:$AB$209,17,0),IF($AE672=$AE671,(IF(BL671&gt;=1,BL671-COUNTIFS($AE671:$AE671,$AC672,AL671:AL671,$AI$2),0)),0)),0)</f>
        <v>0</v>
      </c>
      <c r="BM672" s="1">
        <f>IFERROR(IF($AE672&gt;$AE671,VLOOKUP($AC672+AM$1,STOCK!$F$10:$AB$209,17,0),IF($AE672=$AE671,(IF(BM671&gt;=1,BM671-COUNTIFS($AE671:$AE671,$AC672,AM671:AM671,$AI$2),0)),0)),0)</f>
        <v>0</v>
      </c>
      <c r="BN672" s="1">
        <f>IFERROR(IF($AE672&gt;$AE671,VLOOKUP($AC672+AN$1,STOCK!$F$10:$AB$209,17,0),IF($AE672=$AE671,(IF(BN671&gt;=1,BN671-COUNTIFS($AE671:$AE671,$AC672,AN671:AN671,$AI$2),0)),0)),0)</f>
        <v>0</v>
      </c>
      <c r="BO672" s="1">
        <f>IFERROR(IF($AE672&gt;$AE671,VLOOKUP($AC672+AO$1,STOCK!$F$10:$AB$209,17,0),IF($AE672=$AE671,(IF(BO671&gt;=1,BO671-COUNTIFS($AE671:$AE671,$AC672,AO671:AO671,$AI$2),0)),0)),0)</f>
        <v>0</v>
      </c>
      <c r="BP672" s="1">
        <f>IFERROR(IF($AE672&gt;$AE671,VLOOKUP($AC672+AP$1,STOCK!$F$10:$AB$209,17,0),IF($AE672=$AE671,(IF(BP671&gt;=1,BP671-COUNTIFS($AE671:$AE671,$AC672,AP671:AP671,$AI$2),0)),0)),0)</f>
        <v>0</v>
      </c>
      <c r="BQ672" s="1">
        <f>IFERROR(IF($AE672&gt;$AE671,VLOOKUP($AC672+AQ$1,STOCK!$F$10:$AB$209,17,0),IF($AE672=$AE671,(IF(BQ671&gt;=1,BQ671-COUNTIFS($AE671:$AE671,$AC672,AQ671:AQ671,$AI$2),0)),0)),0)</f>
        <v>0</v>
      </c>
      <c r="BR672" s="1">
        <f>IFERROR(IF($AE672&gt;$AE671,VLOOKUP($AC672+AR$1,STOCK!$F$10:$AB$209,17,0),IF($AE672=$AE671,(IF(BR671&gt;=1,BR671-COUNTIFS($AE671:$AE671,$AC672,AR671:AR671,$AI$2),0)),0)),0)</f>
        <v>0</v>
      </c>
      <c r="BS672" s="1">
        <f>IFERROR(IF($AE672&gt;$AE671,VLOOKUP($AC672+AS$1,STOCK!$F$10:$AB$209,17,0),IF($AE672=$AE671,(IF(BS671&gt;=1,BS671-COUNTIFS($AE671:$AE671,$AC672,AS671:AS671,$AI$2),0)),0)),0)</f>
        <v>0</v>
      </c>
      <c r="BT672" s="1">
        <f>IFERROR(IF($AE672&gt;$AE671,VLOOKUP($AC672+AT$1,STOCK!$F$10:$AB$209,17,0),IF($AE672=$AE671,(IF(BT671&gt;=1,BT671-COUNTIFS($AE671:$AE671,$AC672,AT671:AT671,$AI$2),0)),0)),0)</f>
        <v>0</v>
      </c>
      <c r="BU672" s="1">
        <f>IFERROR(IF($AE672&gt;$AE671,VLOOKUP($AC672+AU$1,STOCK!$F$10:$AB$209,17,0),IF($AE672=$AE671,(IF(BU671&gt;=1,BU671-COUNTIFS($AE671:$AE671,$AC672,AU671:AU671,$AI$2),0)),0)),0)</f>
        <v>0</v>
      </c>
      <c r="BV672" s="1">
        <f>IFERROR(IF($AE672&gt;$AE671,VLOOKUP($AC672+AV$1,STOCK!$F$10:$AB$209,17,0),IF($AE672=$AE671,(IF(BV671&gt;=1,BV671-COUNTIFS($AE671:$AE671,$AC672,AV671:AV671,$AI$2),0)),0)),0)</f>
        <v>0</v>
      </c>
      <c r="BW672" s="1">
        <f>IFERROR(IF($AE672&gt;$AE671,VLOOKUP($AC672+AW$1,STOCK!$F$10:$AB$209,17,0),IF($AE672=$AE671,(IF(BW671&gt;=1,BW671-COUNTIFS($AE671:$AE671,$AC672,AW671:AW671,$AI$2),0)),0)),0)</f>
        <v>0</v>
      </c>
      <c r="BX672" s="1">
        <f>IFERROR(IF($AE672&gt;$AE671,VLOOKUP($AC672+AX$1,STOCK!$F$10:$AB$209,17,0),IF($AE672=$AE671,(IF(BX671&gt;=1,BX671-COUNTIFS($AE671:$AE671,$AC672,AX671:AX671,$AI$2),0)),0)),0)</f>
        <v>0</v>
      </c>
    </row>
    <row r="673" spans="29:76" x14ac:dyDescent="0.25">
      <c r="AC673" s="1">
        <f t="shared" si="170"/>
        <v>0</v>
      </c>
      <c r="AD673" s="1">
        <f>IFERROR(IF(LEN(AK673)&gt;=1,VLOOKUP(HLOOKUP(AK673,PROFILE!$K$5:$V$8,4,0),PROFILE!$F$1:$G$3,2,0),0),0)</f>
        <v>0</v>
      </c>
      <c r="AE673" s="1">
        <f t="shared" si="171"/>
        <v>0</v>
      </c>
      <c r="AF673" s="1">
        <v>660</v>
      </c>
      <c r="AI673" s="1" t="str">
        <f>IFERROR(IF($AH673&gt;=1,VLOOKUP($AG673,STUDENT!$O$8:$Z$1507,3,0),""),"")</f>
        <v/>
      </c>
      <c r="AJ673" s="1" t="str">
        <f>IFERROR(IF($AH673&gt;=1,VLOOKUP($AG673,STUDENT!$O$8:$Z$1507,4,0),""),"")</f>
        <v/>
      </c>
      <c r="AK673" s="1" t="str">
        <f>IFERROR(IF($AH673&gt;=1,VLOOKUP($AG673,STUDENT!$O$8:$Z$1507,6,0),""),"")</f>
        <v/>
      </c>
      <c r="AL673" s="1" t="str">
        <f t="shared" si="172"/>
        <v/>
      </c>
      <c r="AM673" s="1" t="str">
        <f t="shared" si="173"/>
        <v/>
      </c>
      <c r="AN673" s="1" t="str">
        <f t="shared" si="174"/>
        <v/>
      </c>
      <c r="AO673" s="1" t="str">
        <f t="shared" si="175"/>
        <v/>
      </c>
      <c r="AP673" s="1" t="str">
        <f t="shared" si="176"/>
        <v/>
      </c>
      <c r="AQ673" s="1" t="str">
        <f t="shared" si="177"/>
        <v/>
      </c>
      <c r="AR673" s="1" t="str">
        <f t="shared" si="178"/>
        <v/>
      </c>
      <c r="AS673" s="1" t="str">
        <f t="shared" si="179"/>
        <v/>
      </c>
      <c r="AT673" s="1" t="str">
        <f t="shared" si="180"/>
        <v/>
      </c>
      <c r="AU673" s="1" t="str">
        <f t="shared" si="181"/>
        <v/>
      </c>
      <c r="AV673" s="1" t="str">
        <f t="shared" si="182"/>
        <v/>
      </c>
      <c r="AW673" s="1" t="str">
        <f t="shared" si="183"/>
        <v/>
      </c>
      <c r="AX673" s="1" t="str">
        <f t="shared" si="184"/>
        <v/>
      </c>
      <c r="AY673" s="1">
        <f>IFERROR(IF($AE673&gt;$AE672,VLOOKUP($AC673+AL$1,STOCK!$F$10:$AB$209,16,0),IF($AE673=$AE672,(IF(AY672&gt;=1,AY672-COUNTIFS($AE672:$AE672,$AC673,AL672:AL672,$AI$1),0)),0)),0)</f>
        <v>0</v>
      </c>
      <c r="AZ673" s="1">
        <f>IFERROR(IF($AE673&gt;$AE672,VLOOKUP($AC673+AM$1,STOCK!$F$10:$AB$209,16,0),IF($AE673=$AE672,(IF(AZ672&gt;=1,AZ672-COUNTIFS($AE672:$AE672,$AC673,AM672:AM672,$AI$1),0)),0)),0)</f>
        <v>0</v>
      </c>
      <c r="BA673" s="1">
        <f>IFERROR(IF($AE673&gt;$AE672,VLOOKUP($AC673+AN$1,STOCK!$F$10:$AB$209,16,0),IF($AE673=$AE672,(IF(BA672&gt;=1,BA672-COUNTIFS($AE672:$AE672,$AC673,AN672:AN672,$AI$1),0)),0)),0)</f>
        <v>0</v>
      </c>
      <c r="BB673" s="1">
        <f>IFERROR(IF($AE673&gt;$AE672,VLOOKUP($AC673+AO$1,STOCK!$F$10:$AB$209,16,0),IF($AE673=$AE672,(IF(BB672&gt;=1,BB672-COUNTIFS($AE672:$AE672,$AC673,AO672:AO672,$AI$1),0)),0)),0)</f>
        <v>0</v>
      </c>
      <c r="BC673" s="1">
        <f>IFERROR(IF($AE673&gt;$AE672,VLOOKUP($AC673+AP$1,STOCK!$F$10:$AB$209,16,0),IF($AE673=$AE672,(IF(BC672&gt;=1,BC672-COUNTIFS($AE672:$AE672,$AC673,AP672:AP672,$AI$1),0)),0)),0)</f>
        <v>0</v>
      </c>
      <c r="BD673" s="1">
        <f>IFERROR(IF($AE673&gt;$AE672,VLOOKUP($AC673+AQ$1,STOCK!$F$10:$AB$209,16,0),IF($AE673=$AE672,(IF(BD672&gt;=1,BD672-COUNTIFS($AE672:$AE672,$AC673,AQ672:AQ672,$AI$1),0)),0)),0)</f>
        <v>0</v>
      </c>
      <c r="BE673" s="1">
        <f>IFERROR(IF($AE673&gt;$AE672,VLOOKUP($AC673+AR$1,STOCK!$F$10:$AB$209,16,0),IF($AE673=$AE672,(IF(BE672&gt;=1,BE672-COUNTIFS($AE672:$AE672,$AC673,AR672:AR672,$AI$1),0)),0)),0)</f>
        <v>0</v>
      </c>
      <c r="BF673" s="1">
        <f>IFERROR(IF($AE673&gt;$AE672,VLOOKUP($AC673+AS$1,STOCK!$F$10:$AB$209,16,0),IF($AE673=$AE672,(IF(BF672&gt;=1,BF672-COUNTIFS($AE672:$AE672,$AC673,AS672:AS672,$AI$1),0)),0)),0)</f>
        <v>0</v>
      </c>
      <c r="BG673" s="1">
        <f>IFERROR(IF($AE673&gt;$AE672,VLOOKUP($AC673+AT$1,STOCK!$F$10:$AB$209,16,0),IF($AE673=$AE672,(IF(BG672&gt;=1,BG672-COUNTIFS($AE672:$AE672,$AC673,AT672:AT672,$AI$1),0)),0)),0)</f>
        <v>0</v>
      </c>
      <c r="BH673" s="1">
        <f>IFERROR(IF($AE673&gt;$AE672,VLOOKUP($AC673+AU$1,STOCK!$F$10:$AB$209,16,0),IF($AE673=$AE672,(IF(BH672&gt;=1,BH672-COUNTIFS($AE672:$AE672,$AC673,AU672:AU672,$AI$1),0)),0)),0)</f>
        <v>0</v>
      </c>
      <c r="BI673" s="1">
        <f>IFERROR(IF($AE673&gt;$AE672,VLOOKUP($AC673+AV$1,STOCK!$F$10:$AB$209,16,0),IF($AE673=$AE672,(IF(BI672&gt;=1,BI672-COUNTIFS($AE672:$AE672,$AC673,AV672:AV672,$AI$1),0)),0)),0)</f>
        <v>0</v>
      </c>
      <c r="BJ673" s="1">
        <f>IFERROR(IF($AE673&gt;$AE672,VLOOKUP($AC673+AW$1,STOCK!$F$10:$AB$209,16,0),IF($AE673=$AE672,(IF(BJ672&gt;=1,BJ672-COUNTIFS($AE672:$AE672,$AC673,AW672:AW672,$AI$1),0)),0)),0)</f>
        <v>0</v>
      </c>
      <c r="BK673" s="1">
        <f>IFERROR(IF($AE673&gt;$AE672,VLOOKUP($AC673+AX$1,STOCK!$F$10:$AB$209,16,0),IF($AE673=$AE672,(IF(BK672&gt;=1,BK672-COUNTIFS($AE672:$AE672,$AC673,AX672:AX672,$AI$1),0)),0)),0)</f>
        <v>0</v>
      </c>
      <c r="BL673" s="1">
        <f>IFERROR(IF($AE673&gt;$AE672,VLOOKUP($AC673+AL$1,STOCK!$F$10:$AB$209,17,0),IF($AE673=$AE672,(IF(BL672&gt;=1,BL672-COUNTIFS($AE672:$AE672,$AC673,AL672:AL672,$AI$2),0)),0)),0)</f>
        <v>0</v>
      </c>
      <c r="BM673" s="1">
        <f>IFERROR(IF($AE673&gt;$AE672,VLOOKUP($AC673+AM$1,STOCK!$F$10:$AB$209,17,0),IF($AE673=$AE672,(IF(BM672&gt;=1,BM672-COUNTIFS($AE672:$AE672,$AC673,AM672:AM672,$AI$2),0)),0)),0)</f>
        <v>0</v>
      </c>
      <c r="BN673" s="1">
        <f>IFERROR(IF($AE673&gt;$AE672,VLOOKUP($AC673+AN$1,STOCK!$F$10:$AB$209,17,0),IF($AE673=$AE672,(IF(BN672&gt;=1,BN672-COUNTIFS($AE672:$AE672,$AC673,AN672:AN672,$AI$2),0)),0)),0)</f>
        <v>0</v>
      </c>
      <c r="BO673" s="1">
        <f>IFERROR(IF($AE673&gt;$AE672,VLOOKUP($AC673+AO$1,STOCK!$F$10:$AB$209,17,0),IF($AE673=$AE672,(IF(BO672&gt;=1,BO672-COUNTIFS($AE672:$AE672,$AC673,AO672:AO672,$AI$2),0)),0)),0)</f>
        <v>0</v>
      </c>
      <c r="BP673" s="1">
        <f>IFERROR(IF($AE673&gt;$AE672,VLOOKUP($AC673+AP$1,STOCK!$F$10:$AB$209,17,0),IF($AE673=$AE672,(IF(BP672&gt;=1,BP672-COUNTIFS($AE672:$AE672,$AC673,AP672:AP672,$AI$2),0)),0)),0)</f>
        <v>0</v>
      </c>
      <c r="BQ673" s="1">
        <f>IFERROR(IF($AE673&gt;$AE672,VLOOKUP($AC673+AQ$1,STOCK!$F$10:$AB$209,17,0),IF($AE673=$AE672,(IF(BQ672&gt;=1,BQ672-COUNTIFS($AE672:$AE672,$AC673,AQ672:AQ672,$AI$2),0)),0)),0)</f>
        <v>0</v>
      </c>
      <c r="BR673" s="1">
        <f>IFERROR(IF($AE673&gt;$AE672,VLOOKUP($AC673+AR$1,STOCK!$F$10:$AB$209,17,0),IF($AE673=$AE672,(IF(BR672&gt;=1,BR672-COUNTIFS($AE672:$AE672,$AC673,AR672:AR672,$AI$2),0)),0)),0)</f>
        <v>0</v>
      </c>
      <c r="BS673" s="1">
        <f>IFERROR(IF($AE673&gt;$AE672,VLOOKUP($AC673+AS$1,STOCK!$F$10:$AB$209,17,0),IF($AE673=$AE672,(IF(BS672&gt;=1,BS672-COUNTIFS($AE672:$AE672,$AC673,AS672:AS672,$AI$2),0)),0)),0)</f>
        <v>0</v>
      </c>
      <c r="BT673" s="1">
        <f>IFERROR(IF($AE673&gt;$AE672,VLOOKUP($AC673+AT$1,STOCK!$F$10:$AB$209,17,0),IF($AE673=$AE672,(IF(BT672&gt;=1,BT672-COUNTIFS($AE672:$AE672,$AC673,AT672:AT672,$AI$2),0)),0)),0)</f>
        <v>0</v>
      </c>
      <c r="BU673" s="1">
        <f>IFERROR(IF($AE673&gt;$AE672,VLOOKUP($AC673+AU$1,STOCK!$F$10:$AB$209,17,0),IF($AE673=$AE672,(IF(BU672&gt;=1,BU672-COUNTIFS($AE672:$AE672,$AC673,AU672:AU672,$AI$2),0)),0)),0)</f>
        <v>0</v>
      </c>
      <c r="BV673" s="1">
        <f>IFERROR(IF($AE673&gt;$AE672,VLOOKUP($AC673+AV$1,STOCK!$F$10:$AB$209,17,0),IF($AE673=$AE672,(IF(BV672&gt;=1,BV672-COUNTIFS($AE672:$AE672,$AC673,AV672:AV672,$AI$2),0)),0)),0)</f>
        <v>0</v>
      </c>
      <c r="BW673" s="1">
        <f>IFERROR(IF($AE673&gt;$AE672,VLOOKUP($AC673+AW$1,STOCK!$F$10:$AB$209,17,0),IF($AE673=$AE672,(IF(BW672&gt;=1,BW672-COUNTIFS($AE672:$AE672,$AC673,AW672:AW672,$AI$2),0)),0)),0)</f>
        <v>0</v>
      </c>
      <c r="BX673" s="1">
        <f>IFERROR(IF($AE673&gt;$AE672,VLOOKUP($AC673+AX$1,STOCK!$F$10:$AB$209,17,0),IF($AE673=$AE672,(IF(BX672&gt;=1,BX672-COUNTIFS($AE672:$AE672,$AC673,AX672:AX672,$AI$2),0)),0)),0)</f>
        <v>0</v>
      </c>
    </row>
    <row r="674" spans="29:76" x14ac:dyDescent="0.25">
      <c r="AC674" s="1">
        <f t="shared" si="170"/>
        <v>0</v>
      </c>
      <c r="AD674" s="1">
        <f>IFERROR(IF(LEN(AK674)&gt;=1,VLOOKUP(HLOOKUP(AK674,PROFILE!$K$5:$V$8,4,0),PROFILE!$F$1:$G$3,2,0),0),0)</f>
        <v>0</v>
      </c>
      <c r="AE674" s="1">
        <f t="shared" si="171"/>
        <v>0</v>
      </c>
      <c r="AF674" s="1">
        <v>661</v>
      </c>
      <c r="AI674" s="1" t="str">
        <f>IFERROR(IF($AH674&gt;=1,VLOOKUP($AG674,STUDENT!$O$8:$Z$1507,3,0),""),"")</f>
        <v/>
      </c>
      <c r="AJ674" s="1" t="str">
        <f>IFERROR(IF($AH674&gt;=1,VLOOKUP($AG674,STUDENT!$O$8:$Z$1507,4,0),""),"")</f>
        <v/>
      </c>
      <c r="AK674" s="1" t="str">
        <f>IFERROR(IF($AH674&gt;=1,VLOOKUP($AG674,STUDENT!$O$8:$Z$1507,6,0),""),"")</f>
        <v/>
      </c>
      <c r="AL674" s="1" t="str">
        <f t="shared" si="172"/>
        <v/>
      </c>
      <c r="AM674" s="1" t="str">
        <f t="shared" si="173"/>
        <v/>
      </c>
      <c r="AN674" s="1" t="str">
        <f t="shared" si="174"/>
        <v/>
      </c>
      <c r="AO674" s="1" t="str">
        <f t="shared" si="175"/>
        <v/>
      </c>
      <c r="AP674" s="1" t="str">
        <f t="shared" si="176"/>
        <v/>
      </c>
      <c r="AQ674" s="1" t="str">
        <f t="shared" si="177"/>
        <v/>
      </c>
      <c r="AR674" s="1" t="str">
        <f t="shared" si="178"/>
        <v/>
      </c>
      <c r="AS674" s="1" t="str">
        <f t="shared" si="179"/>
        <v/>
      </c>
      <c r="AT674" s="1" t="str">
        <f t="shared" si="180"/>
        <v/>
      </c>
      <c r="AU674" s="1" t="str">
        <f t="shared" si="181"/>
        <v/>
      </c>
      <c r="AV674" s="1" t="str">
        <f t="shared" si="182"/>
        <v/>
      </c>
      <c r="AW674" s="1" t="str">
        <f t="shared" si="183"/>
        <v/>
      </c>
      <c r="AX674" s="1" t="str">
        <f t="shared" si="184"/>
        <v/>
      </c>
      <c r="AY674" s="1">
        <f>IFERROR(IF($AE674&gt;$AE673,VLOOKUP($AC674+AL$1,STOCK!$F$10:$AB$209,16,0),IF($AE674=$AE673,(IF(AY673&gt;=1,AY673-COUNTIFS($AE673:$AE673,$AC674,AL673:AL673,$AI$1),0)),0)),0)</f>
        <v>0</v>
      </c>
      <c r="AZ674" s="1">
        <f>IFERROR(IF($AE674&gt;$AE673,VLOOKUP($AC674+AM$1,STOCK!$F$10:$AB$209,16,0),IF($AE674=$AE673,(IF(AZ673&gt;=1,AZ673-COUNTIFS($AE673:$AE673,$AC674,AM673:AM673,$AI$1),0)),0)),0)</f>
        <v>0</v>
      </c>
      <c r="BA674" s="1">
        <f>IFERROR(IF($AE674&gt;$AE673,VLOOKUP($AC674+AN$1,STOCK!$F$10:$AB$209,16,0),IF($AE674=$AE673,(IF(BA673&gt;=1,BA673-COUNTIFS($AE673:$AE673,$AC674,AN673:AN673,$AI$1),0)),0)),0)</f>
        <v>0</v>
      </c>
      <c r="BB674" s="1">
        <f>IFERROR(IF($AE674&gt;$AE673,VLOOKUP($AC674+AO$1,STOCK!$F$10:$AB$209,16,0),IF($AE674=$AE673,(IF(BB673&gt;=1,BB673-COUNTIFS($AE673:$AE673,$AC674,AO673:AO673,$AI$1),0)),0)),0)</f>
        <v>0</v>
      </c>
      <c r="BC674" s="1">
        <f>IFERROR(IF($AE674&gt;$AE673,VLOOKUP($AC674+AP$1,STOCK!$F$10:$AB$209,16,0),IF($AE674=$AE673,(IF(BC673&gt;=1,BC673-COUNTIFS($AE673:$AE673,$AC674,AP673:AP673,$AI$1),0)),0)),0)</f>
        <v>0</v>
      </c>
      <c r="BD674" s="1">
        <f>IFERROR(IF($AE674&gt;$AE673,VLOOKUP($AC674+AQ$1,STOCK!$F$10:$AB$209,16,0),IF($AE674=$AE673,(IF(BD673&gt;=1,BD673-COUNTIFS($AE673:$AE673,$AC674,AQ673:AQ673,$AI$1),0)),0)),0)</f>
        <v>0</v>
      </c>
      <c r="BE674" s="1">
        <f>IFERROR(IF($AE674&gt;$AE673,VLOOKUP($AC674+AR$1,STOCK!$F$10:$AB$209,16,0),IF($AE674=$AE673,(IF(BE673&gt;=1,BE673-COUNTIFS($AE673:$AE673,$AC674,AR673:AR673,$AI$1),0)),0)),0)</f>
        <v>0</v>
      </c>
      <c r="BF674" s="1">
        <f>IFERROR(IF($AE674&gt;$AE673,VLOOKUP($AC674+AS$1,STOCK!$F$10:$AB$209,16,0),IF($AE674=$AE673,(IF(BF673&gt;=1,BF673-COUNTIFS($AE673:$AE673,$AC674,AS673:AS673,$AI$1),0)),0)),0)</f>
        <v>0</v>
      </c>
      <c r="BG674" s="1">
        <f>IFERROR(IF($AE674&gt;$AE673,VLOOKUP($AC674+AT$1,STOCK!$F$10:$AB$209,16,0),IF($AE674=$AE673,(IF(BG673&gt;=1,BG673-COUNTIFS($AE673:$AE673,$AC674,AT673:AT673,$AI$1),0)),0)),0)</f>
        <v>0</v>
      </c>
      <c r="BH674" s="1">
        <f>IFERROR(IF($AE674&gt;$AE673,VLOOKUP($AC674+AU$1,STOCK!$F$10:$AB$209,16,0),IF($AE674=$AE673,(IF(BH673&gt;=1,BH673-COUNTIFS($AE673:$AE673,$AC674,AU673:AU673,$AI$1),0)),0)),0)</f>
        <v>0</v>
      </c>
      <c r="BI674" s="1">
        <f>IFERROR(IF($AE674&gt;$AE673,VLOOKUP($AC674+AV$1,STOCK!$F$10:$AB$209,16,0),IF($AE674=$AE673,(IF(BI673&gt;=1,BI673-COUNTIFS($AE673:$AE673,$AC674,AV673:AV673,$AI$1),0)),0)),0)</f>
        <v>0</v>
      </c>
      <c r="BJ674" s="1">
        <f>IFERROR(IF($AE674&gt;$AE673,VLOOKUP($AC674+AW$1,STOCK!$F$10:$AB$209,16,0),IF($AE674=$AE673,(IF(BJ673&gt;=1,BJ673-COUNTIFS($AE673:$AE673,$AC674,AW673:AW673,$AI$1),0)),0)),0)</f>
        <v>0</v>
      </c>
      <c r="BK674" s="1">
        <f>IFERROR(IF($AE674&gt;$AE673,VLOOKUP($AC674+AX$1,STOCK!$F$10:$AB$209,16,0),IF($AE674=$AE673,(IF(BK673&gt;=1,BK673-COUNTIFS($AE673:$AE673,$AC674,AX673:AX673,$AI$1),0)),0)),0)</f>
        <v>0</v>
      </c>
      <c r="BL674" s="1">
        <f>IFERROR(IF($AE674&gt;$AE673,VLOOKUP($AC674+AL$1,STOCK!$F$10:$AB$209,17,0),IF($AE674=$AE673,(IF(BL673&gt;=1,BL673-COUNTIFS($AE673:$AE673,$AC674,AL673:AL673,$AI$2),0)),0)),0)</f>
        <v>0</v>
      </c>
      <c r="BM674" s="1">
        <f>IFERROR(IF($AE674&gt;$AE673,VLOOKUP($AC674+AM$1,STOCK!$F$10:$AB$209,17,0),IF($AE674=$AE673,(IF(BM673&gt;=1,BM673-COUNTIFS($AE673:$AE673,$AC674,AM673:AM673,$AI$2),0)),0)),0)</f>
        <v>0</v>
      </c>
      <c r="BN674" s="1">
        <f>IFERROR(IF($AE674&gt;$AE673,VLOOKUP($AC674+AN$1,STOCK!$F$10:$AB$209,17,0),IF($AE674=$AE673,(IF(BN673&gt;=1,BN673-COUNTIFS($AE673:$AE673,$AC674,AN673:AN673,$AI$2),0)),0)),0)</f>
        <v>0</v>
      </c>
      <c r="BO674" s="1">
        <f>IFERROR(IF($AE674&gt;$AE673,VLOOKUP($AC674+AO$1,STOCK!$F$10:$AB$209,17,0),IF($AE674=$AE673,(IF(BO673&gt;=1,BO673-COUNTIFS($AE673:$AE673,$AC674,AO673:AO673,$AI$2),0)),0)),0)</f>
        <v>0</v>
      </c>
      <c r="BP674" s="1">
        <f>IFERROR(IF($AE674&gt;$AE673,VLOOKUP($AC674+AP$1,STOCK!$F$10:$AB$209,17,0),IF($AE674=$AE673,(IF(BP673&gt;=1,BP673-COUNTIFS($AE673:$AE673,$AC674,AP673:AP673,$AI$2),0)),0)),0)</f>
        <v>0</v>
      </c>
      <c r="BQ674" s="1">
        <f>IFERROR(IF($AE674&gt;$AE673,VLOOKUP($AC674+AQ$1,STOCK!$F$10:$AB$209,17,0),IF($AE674=$AE673,(IF(BQ673&gt;=1,BQ673-COUNTIFS($AE673:$AE673,$AC674,AQ673:AQ673,$AI$2),0)),0)),0)</f>
        <v>0</v>
      </c>
      <c r="BR674" s="1">
        <f>IFERROR(IF($AE674&gt;$AE673,VLOOKUP($AC674+AR$1,STOCK!$F$10:$AB$209,17,0),IF($AE674=$AE673,(IF(BR673&gt;=1,BR673-COUNTIFS($AE673:$AE673,$AC674,AR673:AR673,$AI$2),0)),0)),0)</f>
        <v>0</v>
      </c>
      <c r="BS674" s="1">
        <f>IFERROR(IF($AE674&gt;$AE673,VLOOKUP($AC674+AS$1,STOCK!$F$10:$AB$209,17,0),IF($AE674=$AE673,(IF(BS673&gt;=1,BS673-COUNTIFS($AE673:$AE673,$AC674,AS673:AS673,$AI$2),0)),0)),0)</f>
        <v>0</v>
      </c>
      <c r="BT674" s="1">
        <f>IFERROR(IF($AE674&gt;$AE673,VLOOKUP($AC674+AT$1,STOCK!$F$10:$AB$209,17,0),IF($AE674=$AE673,(IF(BT673&gt;=1,BT673-COUNTIFS($AE673:$AE673,$AC674,AT673:AT673,$AI$2),0)),0)),0)</f>
        <v>0</v>
      </c>
      <c r="BU674" s="1">
        <f>IFERROR(IF($AE674&gt;$AE673,VLOOKUP($AC674+AU$1,STOCK!$F$10:$AB$209,17,0),IF($AE674=$AE673,(IF(BU673&gt;=1,BU673-COUNTIFS($AE673:$AE673,$AC674,AU673:AU673,$AI$2),0)),0)),0)</f>
        <v>0</v>
      </c>
      <c r="BV674" s="1">
        <f>IFERROR(IF($AE674&gt;$AE673,VLOOKUP($AC674+AV$1,STOCK!$F$10:$AB$209,17,0),IF($AE674=$AE673,(IF(BV673&gt;=1,BV673-COUNTIFS($AE673:$AE673,$AC674,AV673:AV673,$AI$2),0)),0)),0)</f>
        <v>0</v>
      </c>
      <c r="BW674" s="1">
        <f>IFERROR(IF($AE674&gt;$AE673,VLOOKUP($AC674+AW$1,STOCK!$F$10:$AB$209,17,0),IF($AE674=$AE673,(IF(BW673&gt;=1,BW673-COUNTIFS($AE673:$AE673,$AC674,AW673:AW673,$AI$2),0)),0)),0)</f>
        <v>0</v>
      </c>
      <c r="BX674" s="1">
        <f>IFERROR(IF($AE674&gt;$AE673,VLOOKUP($AC674+AX$1,STOCK!$F$10:$AB$209,17,0),IF($AE674=$AE673,(IF(BX673&gt;=1,BX673-COUNTIFS($AE673:$AE673,$AC674,AX673:AX673,$AI$2),0)),0)),0)</f>
        <v>0</v>
      </c>
    </row>
    <row r="675" spans="29:76" x14ac:dyDescent="0.25">
      <c r="AC675" s="1">
        <f t="shared" si="170"/>
        <v>0</v>
      </c>
      <c r="AD675" s="1">
        <f>IFERROR(IF(LEN(AK675)&gt;=1,VLOOKUP(HLOOKUP(AK675,PROFILE!$K$5:$V$8,4,0),PROFILE!$F$1:$G$3,2,0),0),0)</f>
        <v>0</v>
      </c>
      <c r="AE675" s="1">
        <f t="shared" si="171"/>
        <v>0</v>
      </c>
      <c r="AF675" s="1">
        <v>662</v>
      </c>
      <c r="AI675" s="1" t="str">
        <f>IFERROR(IF($AH675&gt;=1,VLOOKUP($AG675,STUDENT!$O$8:$Z$1507,3,0),""),"")</f>
        <v/>
      </c>
      <c r="AJ675" s="1" t="str">
        <f>IFERROR(IF($AH675&gt;=1,VLOOKUP($AG675,STUDENT!$O$8:$Z$1507,4,0),""),"")</f>
        <v/>
      </c>
      <c r="AK675" s="1" t="str">
        <f>IFERROR(IF($AH675&gt;=1,VLOOKUP($AG675,STUDENT!$O$8:$Z$1507,6,0),""),"")</f>
        <v/>
      </c>
      <c r="AL675" s="1" t="str">
        <f t="shared" si="172"/>
        <v/>
      </c>
      <c r="AM675" s="1" t="str">
        <f t="shared" si="173"/>
        <v/>
      </c>
      <c r="AN675" s="1" t="str">
        <f t="shared" si="174"/>
        <v/>
      </c>
      <c r="AO675" s="1" t="str">
        <f t="shared" si="175"/>
        <v/>
      </c>
      <c r="AP675" s="1" t="str">
        <f t="shared" si="176"/>
        <v/>
      </c>
      <c r="AQ675" s="1" t="str">
        <f t="shared" si="177"/>
        <v/>
      </c>
      <c r="AR675" s="1" t="str">
        <f t="shared" si="178"/>
        <v/>
      </c>
      <c r="AS675" s="1" t="str">
        <f t="shared" si="179"/>
        <v/>
      </c>
      <c r="AT675" s="1" t="str">
        <f t="shared" si="180"/>
        <v/>
      </c>
      <c r="AU675" s="1" t="str">
        <f t="shared" si="181"/>
        <v/>
      </c>
      <c r="AV675" s="1" t="str">
        <f t="shared" si="182"/>
        <v/>
      </c>
      <c r="AW675" s="1" t="str">
        <f t="shared" si="183"/>
        <v/>
      </c>
      <c r="AX675" s="1" t="str">
        <f t="shared" si="184"/>
        <v/>
      </c>
      <c r="AY675" s="1">
        <f>IFERROR(IF($AE675&gt;$AE674,VLOOKUP($AC675+AL$1,STOCK!$F$10:$AB$209,16,0),IF($AE675=$AE674,(IF(AY674&gt;=1,AY674-COUNTIFS($AE674:$AE674,$AC675,AL674:AL674,$AI$1),0)),0)),0)</f>
        <v>0</v>
      </c>
      <c r="AZ675" s="1">
        <f>IFERROR(IF($AE675&gt;$AE674,VLOOKUP($AC675+AM$1,STOCK!$F$10:$AB$209,16,0),IF($AE675=$AE674,(IF(AZ674&gt;=1,AZ674-COUNTIFS($AE674:$AE674,$AC675,AM674:AM674,$AI$1),0)),0)),0)</f>
        <v>0</v>
      </c>
      <c r="BA675" s="1">
        <f>IFERROR(IF($AE675&gt;$AE674,VLOOKUP($AC675+AN$1,STOCK!$F$10:$AB$209,16,0),IF($AE675=$AE674,(IF(BA674&gt;=1,BA674-COUNTIFS($AE674:$AE674,$AC675,AN674:AN674,$AI$1),0)),0)),0)</f>
        <v>0</v>
      </c>
      <c r="BB675" s="1">
        <f>IFERROR(IF($AE675&gt;$AE674,VLOOKUP($AC675+AO$1,STOCK!$F$10:$AB$209,16,0),IF($AE675=$AE674,(IF(BB674&gt;=1,BB674-COUNTIFS($AE674:$AE674,$AC675,AO674:AO674,$AI$1),0)),0)),0)</f>
        <v>0</v>
      </c>
      <c r="BC675" s="1">
        <f>IFERROR(IF($AE675&gt;$AE674,VLOOKUP($AC675+AP$1,STOCK!$F$10:$AB$209,16,0),IF($AE675=$AE674,(IF(BC674&gt;=1,BC674-COUNTIFS($AE674:$AE674,$AC675,AP674:AP674,$AI$1),0)),0)),0)</f>
        <v>0</v>
      </c>
      <c r="BD675" s="1">
        <f>IFERROR(IF($AE675&gt;$AE674,VLOOKUP($AC675+AQ$1,STOCK!$F$10:$AB$209,16,0),IF($AE675=$AE674,(IF(BD674&gt;=1,BD674-COUNTIFS($AE674:$AE674,$AC675,AQ674:AQ674,$AI$1),0)),0)),0)</f>
        <v>0</v>
      </c>
      <c r="BE675" s="1">
        <f>IFERROR(IF($AE675&gt;$AE674,VLOOKUP($AC675+AR$1,STOCK!$F$10:$AB$209,16,0),IF($AE675=$AE674,(IF(BE674&gt;=1,BE674-COUNTIFS($AE674:$AE674,$AC675,AR674:AR674,$AI$1),0)),0)),0)</f>
        <v>0</v>
      </c>
      <c r="BF675" s="1">
        <f>IFERROR(IF($AE675&gt;$AE674,VLOOKUP($AC675+AS$1,STOCK!$F$10:$AB$209,16,0),IF($AE675=$AE674,(IF(BF674&gt;=1,BF674-COUNTIFS($AE674:$AE674,$AC675,AS674:AS674,$AI$1),0)),0)),0)</f>
        <v>0</v>
      </c>
      <c r="BG675" s="1">
        <f>IFERROR(IF($AE675&gt;$AE674,VLOOKUP($AC675+AT$1,STOCK!$F$10:$AB$209,16,0),IF($AE675=$AE674,(IF(BG674&gt;=1,BG674-COUNTIFS($AE674:$AE674,$AC675,AT674:AT674,$AI$1),0)),0)),0)</f>
        <v>0</v>
      </c>
      <c r="BH675" s="1">
        <f>IFERROR(IF($AE675&gt;$AE674,VLOOKUP($AC675+AU$1,STOCK!$F$10:$AB$209,16,0),IF($AE675=$AE674,(IF(BH674&gt;=1,BH674-COUNTIFS($AE674:$AE674,$AC675,AU674:AU674,$AI$1),0)),0)),0)</f>
        <v>0</v>
      </c>
      <c r="BI675" s="1">
        <f>IFERROR(IF($AE675&gt;$AE674,VLOOKUP($AC675+AV$1,STOCK!$F$10:$AB$209,16,0),IF($AE675=$AE674,(IF(BI674&gt;=1,BI674-COUNTIFS($AE674:$AE674,$AC675,AV674:AV674,$AI$1),0)),0)),0)</f>
        <v>0</v>
      </c>
      <c r="BJ675" s="1">
        <f>IFERROR(IF($AE675&gt;$AE674,VLOOKUP($AC675+AW$1,STOCK!$F$10:$AB$209,16,0),IF($AE675=$AE674,(IF(BJ674&gt;=1,BJ674-COUNTIFS($AE674:$AE674,$AC675,AW674:AW674,$AI$1),0)),0)),0)</f>
        <v>0</v>
      </c>
      <c r="BK675" s="1">
        <f>IFERROR(IF($AE675&gt;$AE674,VLOOKUP($AC675+AX$1,STOCK!$F$10:$AB$209,16,0),IF($AE675=$AE674,(IF(BK674&gt;=1,BK674-COUNTIFS($AE674:$AE674,$AC675,AX674:AX674,$AI$1),0)),0)),0)</f>
        <v>0</v>
      </c>
      <c r="BL675" s="1">
        <f>IFERROR(IF($AE675&gt;$AE674,VLOOKUP($AC675+AL$1,STOCK!$F$10:$AB$209,17,0),IF($AE675=$AE674,(IF(BL674&gt;=1,BL674-COUNTIFS($AE674:$AE674,$AC675,AL674:AL674,$AI$2),0)),0)),0)</f>
        <v>0</v>
      </c>
      <c r="BM675" s="1">
        <f>IFERROR(IF($AE675&gt;$AE674,VLOOKUP($AC675+AM$1,STOCK!$F$10:$AB$209,17,0),IF($AE675=$AE674,(IF(BM674&gt;=1,BM674-COUNTIFS($AE674:$AE674,$AC675,AM674:AM674,$AI$2),0)),0)),0)</f>
        <v>0</v>
      </c>
      <c r="BN675" s="1">
        <f>IFERROR(IF($AE675&gt;$AE674,VLOOKUP($AC675+AN$1,STOCK!$F$10:$AB$209,17,0),IF($AE675=$AE674,(IF(BN674&gt;=1,BN674-COUNTIFS($AE674:$AE674,$AC675,AN674:AN674,$AI$2),0)),0)),0)</f>
        <v>0</v>
      </c>
      <c r="BO675" s="1">
        <f>IFERROR(IF($AE675&gt;$AE674,VLOOKUP($AC675+AO$1,STOCK!$F$10:$AB$209,17,0),IF($AE675=$AE674,(IF(BO674&gt;=1,BO674-COUNTIFS($AE674:$AE674,$AC675,AO674:AO674,$AI$2),0)),0)),0)</f>
        <v>0</v>
      </c>
      <c r="BP675" s="1">
        <f>IFERROR(IF($AE675&gt;$AE674,VLOOKUP($AC675+AP$1,STOCK!$F$10:$AB$209,17,0),IF($AE675=$AE674,(IF(BP674&gt;=1,BP674-COUNTIFS($AE674:$AE674,$AC675,AP674:AP674,$AI$2),0)),0)),0)</f>
        <v>0</v>
      </c>
      <c r="BQ675" s="1">
        <f>IFERROR(IF($AE675&gt;$AE674,VLOOKUP($AC675+AQ$1,STOCK!$F$10:$AB$209,17,0),IF($AE675=$AE674,(IF(BQ674&gt;=1,BQ674-COUNTIFS($AE674:$AE674,$AC675,AQ674:AQ674,$AI$2),0)),0)),0)</f>
        <v>0</v>
      </c>
      <c r="BR675" s="1">
        <f>IFERROR(IF($AE675&gt;$AE674,VLOOKUP($AC675+AR$1,STOCK!$F$10:$AB$209,17,0),IF($AE675=$AE674,(IF(BR674&gt;=1,BR674-COUNTIFS($AE674:$AE674,$AC675,AR674:AR674,$AI$2),0)),0)),0)</f>
        <v>0</v>
      </c>
      <c r="BS675" s="1">
        <f>IFERROR(IF($AE675&gt;$AE674,VLOOKUP($AC675+AS$1,STOCK!$F$10:$AB$209,17,0),IF($AE675=$AE674,(IF(BS674&gt;=1,BS674-COUNTIFS($AE674:$AE674,$AC675,AS674:AS674,$AI$2),0)),0)),0)</f>
        <v>0</v>
      </c>
      <c r="BT675" s="1">
        <f>IFERROR(IF($AE675&gt;$AE674,VLOOKUP($AC675+AT$1,STOCK!$F$10:$AB$209,17,0),IF($AE675=$AE674,(IF(BT674&gt;=1,BT674-COUNTIFS($AE674:$AE674,$AC675,AT674:AT674,$AI$2),0)),0)),0)</f>
        <v>0</v>
      </c>
      <c r="BU675" s="1">
        <f>IFERROR(IF($AE675&gt;$AE674,VLOOKUP($AC675+AU$1,STOCK!$F$10:$AB$209,17,0),IF($AE675=$AE674,(IF(BU674&gt;=1,BU674-COUNTIFS($AE674:$AE674,$AC675,AU674:AU674,$AI$2),0)),0)),0)</f>
        <v>0</v>
      </c>
      <c r="BV675" s="1">
        <f>IFERROR(IF($AE675&gt;$AE674,VLOOKUP($AC675+AV$1,STOCK!$F$10:$AB$209,17,0),IF($AE675=$AE674,(IF(BV674&gt;=1,BV674-COUNTIFS($AE674:$AE674,$AC675,AV674:AV674,$AI$2),0)),0)),0)</f>
        <v>0</v>
      </c>
      <c r="BW675" s="1">
        <f>IFERROR(IF($AE675&gt;$AE674,VLOOKUP($AC675+AW$1,STOCK!$F$10:$AB$209,17,0),IF($AE675=$AE674,(IF(BW674&gt;=1,BW674-COUNTIFS($AE674:$AE674,$AC675,AW674:AW674,$AI$2),0)),0)),0)</f>
        <v>0</v>
      </c>
      <c r="BX675" s="1">
        <f>IFERROR(IF($AE675&gt;$AE674,VLOOKUP($AC675+AX$1,STOCK!$F$10:$AB$209,17,0),IF($AE675=$AE674,(IF(BX674&gt;=1,BX674-COUNTIFS($AE674:$AE674,$AC675,AX674:AX674,$AI$2),0)),0)),0)</f>
        <v>0</v>
      </c>
    </row>
    <row r="676" spans="29:76" x14ac:dyDescent="0.25">
      <c r="AC676" s="1">
        <f t="shared" si="170"/>
        <v>0</v>
      </c>
      <c r="AD676" s="1">
        <f>IFERROR(IF(LEN(AK676)&gt;=1,VLOOKUP(HLOOKUP(AK676,PROFILE!$K$5:$V$8,4,0),PROFILE!$F$1:$G$3,2,0),0),0)</f>
        <v>0</v>
      </c>
      <c r="AE676" s="1">
        <f t="shared" si="171"/>
        <v>0</v>
      </c>
      <c r="AF676" s="1">
        <v>663</v>
      </c>
      <c r="AI676" s="1" t="str">
        <f>IFERROR(IF($AH676&gt;=1,VLOOKUP($AG676,STUDENT!$O$8:$Z$1507,3,0),""),"")</f>
        <v/>
      </c>
      <c r="AJ676" s="1" t="str">
        <f>IFERROR(IF($AH676&gt;=1,VLOOKUP($AG676,STUDENT!$O$8:$Z$1507,4,0),""),"")</f>
        <v/>
      </c>
      <c r="AK676" s="1" t="str">
        <f>IFERROR(IF($AH676&gt;=1,VLOOKUP($AG676,STUDENT!$O$8:$Z$1507,6,0),""),"")</f>
        <v/>
      </c>
      <c r="AL676" s="1" t="str">
        <f t="shared" si="172"/>
        <v/>
      </c>
      <c r="AM676" s="1" t="str">
        <f t="shared" si="173"/>
        <v/>
      </c>
      <c r="AN676" s="1" t="str">
        <f t="shared" si="174"/>
        <v/>
      </c>
      <c r="AO676" s="1" t="str">
        <f t="shared" si="175"/>
        <v/>
      </c>
      <c r="AP676" s="1" t="str">
        <f t="shared" si="176"/>
        <v/>
      </c>
      <c r="AQ676" s="1" t="str">
        <f t="shared" si="177"/>
        <v/>
      </c>
      <c r="AR676" s="1" t="str">
        <f t="shared" si="178"/>
        <v/>
      </c>
      <c r="AS676" s="1" t="str">
        <f t="shared" si="179"/>
        <v/>
      </c>
      <c r="AT676" s="1" t="str">
        <f t="shared" si="180"/>
        <v/>
      </c>
      <c r="AU676" s="1" t="str">
        <f t="shared" si="181"/>
        <v/>
      </c>
      <c r="AV676" s="1" t="str">
        <f t="shared" si="182"/>
        <v/>
      </c>
      <c r="AW676" s="1" t="str">
        <f t="shared" si="183"/>
        <v/>
      </c>
      <c r="AX676" s="1" t="str">
        <f t="shared" si="184"/>
        <v/>
      </c>
      <c r="AY676" s="1">
        <f>IFERROR(IF($AE676&gt;$AE675,VLOOKUP($AC676+AL$1,STOCK!$F$10:$AB$209,16,0),IF($AE676=$AE675,(IF(AY675&gt;=1,AY675-COUNTIFS($AE675:$AE675,$AC676,AL675:AL675,$AI$1),0)),0)),0)</f>
        <v>0</v>
      </c>
      <c r="AZ676" s="1">
        <f>IFERROR(IF($AE676&gt;$AE675,VLOOKUP($AC676+AM$1,STOCK!$F$10:$AB$209,16,0),IF($AE676=$AE675,(IF(AZ675&gt;=1,AZ675-COUNTIFS($AE675:$AE675,$AC676,AM675:AM675,$AI$1),0)),0)),0)</f>
        <v>0</v>
      </c>
      <c r="BA676" s="1">
        <f>IFERROR(IF($AE676&gt;$AE675,VLOOKUP($AC676+AN$1,STOCK!$F$10:$AB$209,16,0),IF($AE676=$AE675,(IF(BA675&gt;=1,BA675-COUNTIFS($AE675:$AE675,$AC676,AN675:AN675,$AI$1),0)),0)),0)</f>
        <v>0</v>
      </c>
      <c r="BB676" s="1">
        <f>IFERROR(IF($AE676&gt;$AE675,VLOOKUP($AC676+AO$1,STOCK!$F$10:$AB$209,16,0),IF($AE676=$AE675,(IF(BB675&gt;=1,BB675-COUNTIFS($AE675:$AE675,$AC676,AO675:AO675,$AI$1),0)),0)),0)</f>
        <v>0</v>
      </c>
      <c r="BC676" s="1">
        <f>IFERROR(IF($AE676&gt;$AE675,VLOOKUP($AC676+AP$1,STOCK!$F$10:$AB$209,16,0),IF($AE676=$AE675,(IF(BC675&gt;=1,BC675-COUNTIFS($AE675:$AE675,$AC676,AP675:AP675,$AI$1),0)),0)),0)</f>
        <v>0</v>
      </c>
      <c r="BD676" s="1">
        <f>IFERROR(IF($AE676&gt;$AE675,VLOOKUP($AC676+AQ$1,STOCK!$F$10:$AB$209,16,0),IF($AE676=$AE675,(IF(BD675&gt;=1,BD675-COUNTIFS($AE675:$AE675,$AC676,AQ675:AQ675,$AI$1),0)),0)),0)</f>
        <v>0</v>
      </c>
      <c r="BE676" s="1">
        <f>IFERROR(IF($AE676&gt;$AE675,VLOOKUP($AC676+AR$1,STOCK!$F$10:$AB$209,16,0),IF($AE676=$AE675,(IF(BE675&gt;=1,BE675-COUNTIFS($AE675:$AE675,$AC676,AR675:AR675,$AI$1),0)),0)),0)</f>
        <v>0</v>
      </c>
      <c r="BF676" s="1">
        <f>IFERROR(IF($AE676&gt;$AE675,VLOOKUP($AC676+AS$1,STOCK!$F$10:$AB$209,16,0),IF($AE676=$AE675,(IF(BF675&gt;=1,BF675-COUNTIFS($AE675:$AE675,$AC676,AS675:AS675,$AI$1),0)),0)),0)</f>
        <v>0</v>
      </c>
      <c r="BG676" s="1">
        <f>IFERROR(IF($AE676&gt;$AE675,VLOOKUP($AC676+AT$1,STOCK!$F$10:$AB$209,16,0),IF($AE676=$AE675,(IF(BG675&gt;=1,BG675-COUNTIFS($AE675:$AE675,$AC676,AT675:AT675,$AI$1),0)),0)),0)</f>
        <v>0</v>
      </c>
      <c r="BH676" s="1">
        <f>IFERROR(IF($AE676&gt;$AE675,VLOOKUP($AC676+AU$1,STOCK!$F$10:$AB$209,16,0),IF($AE676=$AE675,(IF(BH675&gt;=1,BH675-COUNTIFS($AE675:$AE675,$AC676,AU675:AU675,$AI$1),0)),0)),0)</f>
        <v>0</v>
      </c>
      <c r="BI676" s="1">
        <f>IFERROR(IF($AE676&gt;$AE675,VLOOKUP($AC676+AV$1,STOCK!$F$10:$AB$209,16,0),IF($AE676=$AE675,(IF(BI675&gt;=1,BI675-COUNTIFS($AE675:$AE675,$AC676,AV675:AV675,$AI$1),0)),0)),0)</f>
        <v>0</v>
      </c>
      <c r="BJ676" s="1">
        <f>IFERROR(IF($AE676&gt;$AE675,VLOOKUP($AC676+AW$1,STOCK!$F$10:$AB$209,16,0),IF($AE676=$AE675,(IF(BJ675&gt;=1,BJ675-COUNTIFS($AE675:$AE675,$AC676,AW675:AW675,$AI$1),0)),0)),0)</f>
        <v>0</v>
      </c>
      <c r="BK676" s="1">
        <f>IFERROR(IF($AE676&gt;$AE675,VLOOKUP($AC676+AX$1,STOCK!$F$10:$AB$209,16,0),IF($AE676=$AE675,(IF(BK675&gt;=1,BK675-COUNTIFS($AE675:$AE675,$AC676,AX675:AX675,$AI$1),0)),0)),0)</f>
        <v>0</v>
      </c>
      <c r="BL676" s="1">
        <f>IFERROR(IF($AE676&gt;$AE675,VLOOKUP($AC676+AL$1,STOCK!$F$10:$AB$209,17,0),IF($AE676=$AE675,(IF(BL675&gt;=1,BL675-COUNTIFS($AE675:$AE675,$AC676,AL675:AL675,$AI$2),0)),0)),0)</f>
        <v>0</v>
      </c>
      <c r="BM676" s="1">
        <f>IFERROR(IF($AE676&gt;$AE675,VLOOKUP($AC676+AM$1,STOCK!$F$10:$AB$209,17,0),IF($AE676=$AE675,(IF(BM675&gt;=1,BM675-COUNTIFS($AE675:$AE675,$AC676,AM675:AM675,$AI$2),0)),0)),0)</f>
        <v>0</v>
      </c>
      <c r="BN676" s="1">
        <f>IFERROR(IF($AE676&gt;$AE675,VLOOKUP($AC676+AN$1,STOCK!$F$10:$AB$209,17,0),IF($AE676=$AE675,(IF(BN675&gt;=1,BN675-COUNTIFS($AE675:$AE675,$AC676,AN675:AN675,$AI$2),0)),0)),0)</f>
        <v>0</v>
      </c>
      <c r="BO676" s="1">
        <f>IFERROR(IF($AE676&gt;$AE675,VLOOKUP($AC676+AO$1,STOCK!$F$10:$AB$209,17,0),IF($AE676=$AE675,(IF(BO675&gt;=1,BO675-COUNTIFS($AE675:$AE675,$AC676,AO675:AO675,$AI$2),0)),0)),0)</f>
        <v>0</v>
      </c>
      <c r="BP676" s="1">
        <f>IFERROR(IF($AE676&gt;$AE675,VLOOKUP($AC676+AP$1,STOCK!$F$10:$AB$209,17,0),IF($AE676=$AE675,(IF(BP675&gt;=1,BP675-COUNTIFS($AE675:$AE675,$AC676,AP675:AP675,$AI$2),0)),0)),0)</f>
        <v>0</v>
      </c>
      <c r="BQ676" s="1">
        <f>IFERROR(IF($AE676&gt;$AE675,VLOOKUP($AC676+AQ$1,STOCK!$F$10:$AB$209,17,0),IF($AE676=$AE675,(IF(BQ675&gt;=1,BQ675-COUNTIFS($AE675:$AE675,$AC676,AQ675:AQ675,$AI$2),0)),0)),0)</f>
        <v>0</v>
      </c>
      <c r="BR676" s="1">
        <f>IFERROR(IF($AE676&gt;$AE675,VLOOKUP($AC676+AR$1,STOCK!$F$10:$AB$209,17,0),IF($AE676=$AE675,(IF(BR675&gt;=1,BR675-COUNTIFS($AE675:$AE675,$AC676,AR675:AR675,$AI$2),0)),0)),0)</f>
        <v>0</v>
      </c>
      <c r="BS676" s="1">
        <f>IFERROR(IF($AE676&gt;$AE675,VLOOKUP($AC676+AS$1,STOCK!$F$10:$AB$209,17,0),IF($AE676=$AE675,(IF(BS675&gt;=1,BS675-COUNTIFS($AE675:$AE675,$AC676,AS675:AS675,$AI$2),0)),0)),0)</f>
        <v>0</v>
      </c>
      <c r="BT676" s="1">
        <f>IFERROR(IF($AE676&gt;$AE675,VLOOKUP($AC676+AT$1,STOCK!$F$10:$AB$209,17,0),IF($AE676=$AE675,(IF(BT675&gt;=1,BT675-COUNTIFS($AE675:$AE675,$AC676,AT675:AT675,$AI$2),0)),0)),0)</f>
        <v>0</v>
      </c>
      <c r="BU676" s="1">
        <f>IFERROR(IF($AE676&gt;$AE675,VLOOKUP($AC676+AU$1,STOCK!$F$10:$AB$209,17,0),IF($AE676=$AE675,(IF(BU675&gt;=1,BU675-COUNTIFS($AE675:$AE675,$AC676,AU675:AU675,$AI$2),0)),0)),0)</f>
        <v>0</v>
      </c>
      <c r="BV676" s="1">
        <f>IFERROR(IF($AE676&gt;$AE675,VLOOKUP($AC676+AV$1,STOCK!$F$10:$AB$209,17,0),IF($AE676=$AE675,(IF(BV675&gt;=1,BV675-COUNTIFS($AE675:$AE675,$AC676,AV675:AV675,$AI$2),0)),0)),0)</f>
        <v>0</v>
      </c>
      <c r="BW676" s="1">
        <f>IFERROR(IF($AE676&gt;$AE675,VLOOKUP($AC676+AW$1,STOCK!$F$10:$AB$209,17,0),IF($AE676=$AE675,(IF(BW675&gt;=1,BW675-COUNTIFS($AE675:$AE675,$AC676,AW675:AW675,$AI$2),0)),0)),0)</f>
        <v>0</v>
      </c>
      <c r="BX676" s="1">
        <f>IFERROR(IF($AE676&gt;$AE675,VLOOKUP($AC676+AX$1,STOCK!$F$10:$AB$209,17,0),IF($AE676=$AE675,(IF(BX675&gt;=1,BX675-COUNTIFS($AE675:$AE675,$AC676,AX675:AX675,$AI$2),0)),0)),0)</f>
        <v>0</v>
      </c>
    </row>
    <row r="677" spans="29:76" x14ac:dyDescent="0.25">
      <c r="AC677" s="1">
        <f t="shared" si="170"/>
        <v>0</v>
      </c>
      <c r="AD677" s="1">
        <f>IFERROR(IF(LEN(AK677)&gt;=1,VLOOKUP(HLOOKUP(AK677,PROFILE!$K$5:$V$8,4,0),PROFILE!$F$1:$G$3,2,0),0),0)</f>
        <v>0</v>
      </c>
      <c r="AE677" s="1">
        <f t="shared" si="171"/>
        <v>0</v>
      </c>
      <c r="AF677" s="1">
        <v>664</v>
      </c>
      <c r="AI677" s="1" t="str">
        <f>IFERROR(IF($AH677&gt;=1,VLOOKUP($AG677,STUDENT!$O$8:$Z$1507,3,0),""),"")</f>
        <v/>
      </c>
      <c r="AJ677" s="1" t="str">
        <f>IFERROR(IF($AH677&gt;=1,VLOOKUP($AG677,STUDENT!$O$8:$Z$1507,4,0),""),"")</f>
        <v/>
      </c>
      <c r="AK677" s="1" t="str">
        <f>IFERROR(IF($AH677&gt;=1,VLOOKUP($AG677,STUDENT!$O$8:$Z$1507,6,0),""),"")</f>
        <v/>
      </c>
      <c r="AL677" s="1" t="str">
        <f t="shared" si="172"/>
        <v/>
      </c>
      <c r="AM677" s="1" t="str">
        <f t="shared" si="173"/>
        <v/>
      </c>
      <c r="AN677" s="1" t="str">
        <f t="shared" si="174"/>
        <v/>
      </c>
      <c r="AO677" s="1" t="str">
        <f t="shared" si="175"/>
        <v/>
      </c>
      <c r="AP677" s="1" t="str">
        <f t="shared" si="176"/>
        <v/>
      </c>
      <c r="AQ677" s="1" t="str">
        <f t="shared" si="177"/>
        <v/>
      </c>
      <c r="AR677" s="1" t="str">
        <f t="shared" si="178"/>
        <v/>
      </c>
      <c r="AS677" s="1" t="str">
        <f t="shared" si="179"/>
        <v/>
      </c>
      <c r="AT677" s="1" t="str">
        <f t="shared" si="180"/>
        <v/>
      </c>
      <c r="AU677" s="1" t="str">
        <f t="shared" si="181"/>
        <v/>
      </c>
      <c r="AV677" s="1" t="str">
        <f t="shared" si="182"/>
        <v/>
      </c>
      <c r="AW677" s="1" t="str">
        <f t="shared" si="183"/>
        <v/>
      </c>
      <c r="AX677" s="1" t="str">
        <f t="shared" si="184"/>
        <v/>
      </c>
      <c r="AY677" s="1">
        <f>IFERROR(IF($AE677&gt;$AE676,VLOOKUP($AC677+AL$1,STOCK!$F$10:$AB$209,16,0),IF($AE677=$AE676,(IF(AY676&gt;=1,AY676-COUNTIFS($AE676:$AE676,$AC677,AL676:AL676,$AI$1),0)),0)),0)</f>
        <v>0</v>
      </c>
      <c r="AZ677" s="1">
        <f>IFERROR(IF($AE677&gt;$AE676,VLOOKUP($AC677+AM$1,STOCK!$F$10:$AB$209,16,0),IF($AE677=$AE676,(IF(AZ676&gt;=1,AZ676-COUNTIFS($AE676:$AE676,$AC677,AM676:AM676,$AI$1),0)),0)),0)</f>
        <v>0</v>
      </c>
      <c r="BA677" s="1">
        <f>IFERROR(IF($AE677&gt;$AE676,VLOOKUP($AC677+AN$1,STOCK!$F$10:$AB$209,16,0),IF($AE677=$AE676,(IF(BA676&gt;=1,BA676-COUNTIFS($AE676:$AE676,$AC677,AN676:AN676,$AI$1),0)),0)),0)</f>
        <v>0</v>
      </c>
      <c r="BB677" s="1">
        <f>IFERROR(IF($AE677&gt;$AE676,VLOOKUP($AC677+AO$1,STOCK!$F$10:$AB$209,16,0),IF($AE677=$AE676,(IF(BB676&gt;=1,BB676-COUNTIFS($AE676:$AE676,$AC677,AO676:AO676,$AI$1),0)),0)),0)</f>
        <v>0</v>
      </c>
      <c r="BC677" s="1">
        <f>IFERROR(IF($AE677&gt;$AE676,VLOOKUP($AC677+AP$1,STOCK!$F$10:$AB$209,16,0),IF($AE677=$AE676,(IF(BC676&gt;=1,BC676-COUNTIFS($AE676:$AE676,$AC677,AP676:AP676,$AI$1),0)),0)),0)</f>
        <v>0</v>
      </c>
      <c r="BD677" s="1">
        <f>IFERROR(IF($AE677&gt;$AE676,VLOOKUP($AC677+AQ$1,STOCK!$F$10:$AB$209,16,0),IF($AE677=$AE676,(IF(BD676&gt;=1,BD676-COUNTIFS($AE676:$AE676,$AC677,AQ676:AQ676,$AI$1),0)),0)),0)</f>
        <v>0</v>
      </c>
      <c r="BE677" s="1">
        <f>IFERROR(IF($AE677&gt;$AE676,VLOOKUP($AC677+AR$1,STOCK!$F$10:$AB$209,16,0),IF($AE677=$AE676,(IF(BE676&gt;=1,BE676-COUNTIFS($AE676:$AE676,$AC677,AR676:AR676,$AI$1),0)),0)),0)</f>
        <v>0</v>
      </c>
      <c r="BF677" s="1">
        <f>IFERROR(IF($AE677&gt;$AE676,VLOOKUP($AC677+AS$1,STOCK!$F$10:$AB$209,16,0),IF($AE677=$AE676,(IF(BF676&gt;=1,BF676-COUNTIFS($AE676:$AE676,$AC677,AS676:AS676,$AI$1),0)),0)),0)</f>
        <v>0</v>
      </c>
      <c r="BG677" s="1">
        <f>IFERROR(IF($AE677&gt;$AE676,VLOOKUP($AC677+AT$1,STOCK!$F$10:$AB$209,16,0),IF($AE677=$AE676,(IF(BG676&gt;=1,BG676-COUNTIFS($AE676:$AE676,$AC677,AT676:AT676,$AI$1),0)),0)),0)</f>
        <v>0</v>
      </c>
      <c r="BH677" s="1">
        <f>IFERROR(IF($AE677&gt;$AE676,VLOOKUP($AC677+AU$1,STOCK!$F$10:$AB$209,16,0),IF($AE677=$AE676,(IF(BH676&gt;=1,BH676-COUNTIFS($AE676:$AE676,$AC677,AU676:AU676,$AI$1),0)),0)),0)</f>
        <v>0</v>
      </c>
      <c r="BI677" s="1">
        <f>IFERROR(IF($AE677&gt;$AE676,VLOOKUP($AC677+AV$1,STOCK!$F$10:$AB$209,16,0),IF($AE677=$AE676,(IF(BI676&gt;=1,BI676-COUNTIFS($AE676:$AE676,$AC677,AV676:AV676,$AI$1),0)),0)),0)</f>
        <v>0</v>
      </c>
      <c r="BJ677" s="1">
        <f>IFERROR(IF($AE677&gt;$AE676,VLOOKUP($AC677+AW$1,STOCK!$F$10:$AB$209,16,0),IF($AE677=$AE676,(IF(BJ676&gt;=1,BJ676-COUNTIFS($AE676:$AE676,$AC677,AW676:AW676,$AI$1),0)),0)),0)</f>
        <v>0</v>
      </c>
      <c r="BK677" s="1">
        <f>IFERROR(IF($AE677&gt;$AE676,VLOOKUP($AC677+AX$1,STOCK!$F$10:$AB$209,16,0),IF($AE677=$AE676,(IF(BK676&gt;=1,BK676-COUNTIFS($AE676:$AE676,$AC677,AX676:AX676,$AI$1),0)),0)),0)</f>
        <v>0</v>
      </c>
      <c r="BL677" s="1">
        <f>IFERROR(IF($AE677&gt;$AE676,VLOOKUP($AC677+AL$1,STOCK!$F$10:$AB$209,17,0),IF($AE677=$AE676,(IF(BL676&gt;=1,BL676-COUNTIFS($AE676:$AE676,$AC677,AL676:AL676,$AI$2),0)),0)),0)</f>
        <v>0</v>
      </c>
      <c r="BM677" s="1">
        <f>IFERROR(IF($AE677&gt;$AE676,VLOOKUP($AC677+AM$1,STOCK!$F$10:$AB$209,17,0),IF($AE677=$AE676,(IF(BM676&gt;=1,BM676-COUNTIFS($AE676:$AE676,$AC677,AM676:AM676,$AI$2),0)),0)),0)</f>
        <v>0</v>
      </c>
      <c r="BN677" s="1">
        <f>IFERROR(IF($AE677&gt;$AE676,VLOOKUP($AC677+AN$1,STOCK!$F$10:$AB$209,17,0),IF($AE677=$AE676,(IF(BN676&gt;=1,BN676-COUNTIFS($AE676:$AE676,$AC677,AN676:AN676,$AI$2),0)),0)),0)</f>
        <v>0</v>
      </c>
      <c r="BO677" s="1">
        <f>IFERROR(IF($AE677&gt;$AE676,VLOOKUP($AC677+AO$1,STOCK!$F$10:$AB$209,17,0),IF($AE677=$AE676,(IF(BO676&gt;=1,BO676-COUNTIFS($AE676:$AE676,$AC677,AO676:AO676,$AI$2),0)),0)),0)</f>
        <v>0</v>
      </c>
      <c r="BP677" s="1">
        <f>IFERROR(IF($AE677&gt;$AE676,VLOOKUP($AC677+AP$1,STOCK!$F$10:$AB$209,17,0),IF($AE677=$AE676,(IF(BP676&gt;=1,BP676-COUNTIFS($AE676:$AE676,$AC677,AP676:AP676,$AI$2),0)),0)),0)</f>
        <v>0</v>
      </c>
      <c r="BQ677" s="1">
        <f>IFERROR(IF($AE677&gt;$AE676,VLOOKUP($AC677+AQ$1,STOCK!$F$10:$AB$209,17,0),IF($AE677=$AE676,(IF(BQ676&gt;=1,BQ676-COUNTIFS($AE676:$AE676,$AC677,AQ676:AQ676,$AI$2),0)),0)),0)</f>
        <v>0</v>
      </c>
      <c r="BR677" s="1">
        <f>IFERROR(IF($AE677&gt;$AE676,VLOOKUP($AC677+AR$1,STOCK!$F$10:$AB$209,17,0),IF($AE677=$AE676,(IF(BR676&gt;=1,BR676-COUNTIFS($AE676:$AE676,$AC677,AR676:AR676,$AI$2),0)),0)),0)</f>
        <v>0</v>
      </c>
      <c r="BS677" s="1">
        <f>IFERROR(IF($AE677&gt;$AE676,VLOOKUP($AC677+AS$1,STOCK!$F$10:$AB$209,17,0),IF($AE677=$AE676,(IF(BS676&gt;=1,BS676-COUNTIFS($AE676:$AE676,$AC677,AS676:AS676,$AI$2),0)),0)),0)</f>
        <v>0</v>
      </c>
      <c r="BT677" s="1">
        <f>IFERROR(IF($AE677&gt;$AE676,VLOOKUP($AC677+AT$1,STOCK!$F$10:$AB$209,17,0),IF($AE677=$AE676,(IF(BT676&gt;=1,BT676-COUNTIFS($AE676:$AE676,$AC677,AT676:AT676,$AI$2),0)),0)),0)</f>
        <v>0</v>
      </c>
      <c r="BU677" s="1">
        <f>IFERROR(IF($AE677&gt;$AE676,VLOOKUP($AC677+AU$1,STOCK!$F$10:$AB$209,17,0),IF($AE677=$AE676,(IF(BU676&gt;=1,BU676-COUNTIFS($AE676:$AE676,$AC677,AU676:AU676,$AI$2),0)),0)),0)</f>
        <v>0</v>
      </c>
      <c r="BV677" s="1">
        <f>IFERROR(IF($AE677&gt;$AE676,VLOOKUP($AC677+AV$1,STOCK!$F$10:$AB$209,17,0),IF($AE677=$AE676,(IF(BV676&gt;=1,BV676-COUNTIFS($AE676:$AE676,$AC677,AV676:AV676,$AI$2),0)),0)),0)</f>
        <v>0</v>
      </c>
      <c r="BW677" s="1">
        <f>IFERROR(IF($AE677&gt;$AE676,VLOOKUP($AC677+AW$1,STOCK!$F$10:$AB$209,17,0),IF($AE677=$AE676,(IF(BW676&gt;=1,BW676-COUNTIFS($AE676:$AE676,$AC677,AW676:AW676,$AI$2),0)),0)),0)</f>
        <v>0</v>
      </c>
      <c r="BX677" s="1">
        <f>IFERROR(IF($AE677&gt;$AE676,VLOOKUP($AC677+AX$1,STOCK!$F$10:$AB$209,17,0),IF($AE677=$AE676,(IF(BX676&gt;=1,BX676-COUNTIFS($AE676:$AE676,$AC677,AX676:AX676,$AI$2),0)),0)),0)</f>
        <v>0</v>
      </c>
    </row>
    <row r="678" spans="29:76" x14ac:dyDescent="0.25">
      <c r="AC678" s="1">
        <f t="shared" si="170"/>
        <v>0</v>
      </c>
      <c r="AD678" s="1">
        <f>IFERROR(IF(LEN(AK678)&gt;=1,VLOOKUP(HLOOKUP(AK678,PROFILE!$K$5:$V$8,4,0),PROFILE!$F$1:$G$3,2,0),0),0)</f>
        <v>0</v>
      </c>
      <c r="AE678" s="1">
        <f t="shared" si="171"/>
        <v>0</v>
      </c>
      <c r="AF678" s="1">
        <v>665</v>
      </c>
      <c r="AI678" s="1" t="str">
        <f>IFERROR(IF($AH678&gt;=1,VLOOKUP($AG678,STUDENT!$O$8:$Z$1507,3,0),""),"")</f>
        <v/>
      </c>
      <c r="AJ678" s="1" t="str">
        <f>IFERROR(IF($AH678&gt;=1,VLOOKUP($AG678,STUDENT!$O$8:$Z$1507,4,0),""),"")</f>
        <v/>
      </c>
      <c r="AK678" s="1" t="str">
        <f>IFERROR(IF($AH678&gt;=1,VLOOKUP($AG678,STUDENT!$O$8:$Z$1507,6,0),""),"")</f>
        <v/>
      </c>
      <c r="AL678" s="1" t="str">
        <f t="shared" si="172"/>
        <v/>
      </c>
      <c r="AM678" s="1" t="str">
        <f t="shared" si="173"/>
        <v/>
      </c>
      <c r="AN678" s="1" t="str">
        <f t="shared" si="174"/>
        <v/>
      </c>
      <c r="AO678" s="1" t="str">
        <f t="shared" si="175"/>
        <v/>
      </c>
      <c r="AP678" s="1" t="str">
        <f t="shared" si="176"/>
        <v/>
      </c>
      <c r="AQ678" s="1" t="str">
        <f t="shared" si="177"/>
        <v/>
      </c>
      <c r="AR678" s="1" t="str">
        <f t="shared" si="178"/>
        <v/>
      </c>
      <c r="AS678" s="1" t="str">
        <f t="shared" si="179"/>
        <v/>
      </c>
      <c r="AT678" s="1" t="str">
        <f t="shared" si="180"/>
        <v/>
      </c>
      <c r="AU678" s="1" t="str">
        <f t="shared" si="181"/>
        <v/>
      </c>
      <c r="AV678" s="1" t="str">
        <f t="shared" si="182"/>
        <v/>
      </c>
      <c r="AW678" s="1" t="str">
        <f t="shared" si="183"/>
        <v/>
      </c>
      <c r="AX678" s="1" t="str">
        <f t="shared" si="184"/>
        <v/>
      </c>
      <c r="AY678" s="1">
        <f>IFERROR(IF($AE678&gt;$AE677,VLOOKUP($AC678+AL$1,STOCK!$F$10:$AB$209,16,0),IF($AE678=$AE677,(IF(AY677&gt;=1,AY677-COUNTIFS($AE677:$AE677,$AC678,AL677:AL677,$AI$1),0)),0)),0)</f>
        <v>0</v>
      </c>
      <c r="AZ678" s="1">
        <f>IFERROR(IF($AE678&gt;$AE677,VLOOKUP($AC678+AM$1,STOCK!$F$10:$AB$209,16,0),IF($AE678=$AE677,(IF(AZ677&gt;=1,AZ677-COUNTIFS($AE677:$AE677,$AC678,AM677:AM677,$AI$1),0)),0)),0)</f>
        <v>0</v>
      </c>
      <c r="BA678" s="1">
        <f>IFERROR(IF($AE678&gt;$AE677,VLOOKUP($AC678+AN$1,STOCK!$F$10:$AB$209,16,0),IF($AE678=$AE677,(IF(BA677&gt;=1,BA677-COUNTIFS($AE677:$AE677,$AC678,AN677:AN677,$AI$1),0)),0)),0)</f>
        <v>0</v>
      </c>
      <c r="BB678" s="1">
        <f>IFERROR(IF($AE678&gt;$AE677,VLOOKUP($AC678+AO$1,STOCK!$F$10:$AB$209,16,0),IF($AE678=$AE677,(IF(BB677&gt;=1,BB677-COUNTIFS($AE677:$AE677,$AC678,AO677:AO677,$AI$1),0)),0)),0)</f>
        <v>0</v>
      </c>
      <c r="BC678" s="1">
        <f>IFERROR(IF($AE678&gt;$AE677,VLOOKUP($AC678+AP$1,STOCK!$F$10:$AB$209,16,0),IF($AE678=$AE677,(IF(BC677&gt;=1,BC677-COUNTIFS($AE677:$AE677,$AC678,AP677:AP677,$AI$1),0)),0)),0)</f>
        <v>0</v>
      </c>
      <c r="BD678" s="1">
        <f>IFERROR(IF($AE678&gt;$AE677,VLOOKUP($AC678+AQ$1,STOCK!$F$10:$AB$209,16,0),IF($AE678=$AE677,(IF(BD677&gt;=1,BD677-COUNTIFS($AE677:$AE677,$AC678,AQ677:AQ677,$AI$1),0)),0)),0)</f>
        <v>0</v>
      </c>
      <c r="BE678" s="1">
        <f>IFERROR(IF($AE678&gt;$AE677,VLOOKUP($AC678+AR$1,STOCK!$F$10:$AB$209,16,0),IF($AE678=$AE677,(IF(BE677&gt;=1,BE677-COUNTIFS($AE677:$AE677,$AC678,AR677:AR677,$AI$1),0)),0)),0)</f>
        <v>0</v>
      </c>
      <c r="BF678" s="1">
        <f>IFERROR(IF($AE678&gt;$AE677,VLOOKUP($AC678+AS$1,STOCK!$F$10:$AB$209,16,0),IF($AE678=$AE677,(IF(BF677&gt;=1,BF677-COUNTIFS($AE677:$AE677,$AC678,AS677:AS677,$AI$1),0)),0)),0)</f>
        <v>0</v>
      </c>
      <c r="BG678" s="1">
        <f>IFERROR(IF($AE678&gt;$AE677,VLOOKUP($AC678+AT$1,STOCK!$F$10:$AB$209,16,0),IF($AE678=$AE677,(IF(BG677&gt;=1,BG677-COUNTIFS($AE677:$AE677,$AC678,AT677:AT677,$AI$1),0)),0)),0)</f>
        <v>0</v>
      </c>
      <c r="BH678" s="1">
        <f>IFERROR(IF($AE678&gt;$AE677,VLOOKUP($AC678+AU$1,STOCK!$F$10:$AB$209,16,0),IF($AE678=$AE677,(IF(BH677&gt;=1,BH677-COUNTIFS($AE677:$AE677,$AC678,AU677:AU677,$AI$1),0)),0)),0)</f>
        <v>0</v>
      </c>
      <c r="BI678" s="1">
        <f>IFERROR(IF($AE678&gt;$AE677,VLOOKUP($AC678+AV$1,STOCK!$F$10:$AB$209,16,0),IF($AE678=$AE677,(IF(BI677&gt;=1,BI677-COUNTIFS($AE677:$AE677,$AC678,AV677:AV677,$AI$1),0)),0)),0)</f>
        <v>0</v>
      </c>
      <c r="BJ678" s="1">
        <f>IFERROR(IF($AE678&gt;$AE677,VLOOKUP($AC678+AW$1,STOCK!$F$10:$AB$209,16,0),IF($AE678=$AE677,(IF(BJ677&gt;=1,BJ677-COUNTIFS($AE677:$AE677,$AC678,AW677:AW677,$AI$1),0)),0)),0)</f>
        <v>0</v>
      </c>
      <c r="BK678" s="1">
        <f>IFERROR(IF($AE678&gt;$AE677,VLOOKUP($AC678+AX$1,STOCK!$F$10:$AB$209,16,0),IF($AE678=$AE677,(IF(BK677&gt;=1,BK677-COUNTIFS($AE677:$AE677,$AC678,AX677:AX677,$AI$1),0)),0)),0)</f>
        <v>0</v>
      </c>
      <c r="BL678" s="1">
        <f>IFERROR(IF($AE678&gt;$AE677,VLOOKUP($AC678+AL$1,STOCK!$F$10:$AB$209,17,0),IF($AE678=$AE677,(IF(BL677&gt;=1,BL677-COUNTIFS($AE677:$AE677,$AC678,AL677:AL677,$AI$2),0)),0)),0)</f>
        <v>0</v>
      </c>
      <c r="BM678" s="1">
        <f>IFERROR(IF($AE678&gt;$AE677,VLOOKUP($AC678+AM$1,STOCK!$F$10:$AB$209,17,0),IF($AE678=$AE677,(IF(BM677&gt;=1,BM677-COUNTIFS($AE677:$AE677,$AC678,AM677:AM677,$AI$2),0)),0)),0)</f>
        <v>0</v>
      </c>
      <c r="BN678" s="1">
        <f>IFERROR(IF($AE678&gt;$AE677,VLOOKUP($AC678+AN$1,STOCK!$F$10:$AB$209,17,0),IF($AE678=$AE677,(IF(BN677&gt;=1,BN677-COUNTIFS($AE677:$AE677,$AC678,AN677:AN677,$AI$2),0)),0)),0)</f>
        <v>0</v>
      </c>
      <c r="BO678" s="1">
        <f>IFERROR(IF($AE678&gt;$AE677,VLOOKUP($AC678+AO$1,STOCK!$F$10:$AB$209,17,0),IF($AE678=$AE677,(IF(BO677&gt;=1,BO677-COUNTIFS($AE677:$AE677,$AC678,AO677:AO677,$AI$2),0)),0)),0)</f>
        <v>0</v>
      </c>
      <c r="BP678" s="1">
        <f>IFERROR(IF($AE678&gt;$AE677,VLOOKUP($AC678+AP$1,STOCK!$F$10:$AB$209,17,0),IF($AE678=$AE677,(IF(BP677&gt;=1,BP677-COUNTIFS($AE677:$AE677,$AC678,AP677:AP677,$AI$2),0)),0)),0)</f>
        <v>0</v>
      </c>
      <c r="BQ678" s="1">
        <f>IFERROR(IF($AE678&gt;$AE677,VLOOKUP($AC678+AQ$1,STOCK!$F$10:$AB$209,17,0),IF($AE678=$AE677,(IF(BQ677&gt;=1,BQ677-COUNTIFS($AE677:$AE677,$AC678,AQ677:AQ677,$AI$2),0)),0)),0)</f>
        <v>0</v>
      </c>
      <c r="BR678" s="1">
        <f>IFERROR(IF($AE678&gt;$AE677,VLOOKUP($AC678+AR$1,STOCK!$F$10:$AB$209,17,0),IF($AE678=$AE677,(IF(BR677&gt;=1,BR677-COUNTIFS($AE677:$AE677,$AC678,AR677:AR677,$AI$2),0)),0)),0)</f>
        <v>0</v>
      </c>
      <c r="BS678" s="1">
        <f>IFERROR(IF($AE678&gt;$AE677,VLOOKUP($AC678+AS$1,STOCK!$F$10:$AB$209,17,0),IF($AE678=$AE677,(IF(BS677&gt;=1,BS677-COUNTIFS($AE677:$AE677,$AC678,AS677:AS677,$AI$2),0)),0)),0)</f>
        <v>0</v>
      </c>
      <c r="BT678" s="1">
        <f>IFERROR(IF($AE678&gt;$AE677,VLOOKUP($AC678+AT$1,STOCK!$F$10:$AB$209,17,0),IF($AE678=$AE677,(IF(BT677&gt;=1,BT677-COUNTIFS($AE677:$AE677,$AC678,AT677:AT677,$AI$2),0)),0)),0)</f>
        <v>0</v>
      </c>
      <c r="BU678" s="1">
        <f>IFERROR(IF($AE678&gt;$AE677,VLOOKUP($AC678+AU$1,STOCK!$F$10:$AB$209,17,0),IF($AE678=$AE677,(IF(BU677&gt;=1,BU677-COUNTIFS($AE677:$AE677,$AC678,AU677:AU677,$AI$2),0)),0)),0)</f>
        <v>0</v>
      </c>
      <c r="BV678" s="1">
        <f>IFERROR(IF($AE678&gt;$AE677,VLOOKUP($AC678+AV$1,STOCK!$F$10:$AB$209,17,0),IF($AE678=$AE677,(IF(BV677&gt;=1,BV677-COUNTIFS($AE677:$AE677,$AC678,AV677:AV677,$AI$2),0)),0)),0)</f>
        <v>0</v>
      </c>
      <c r="BW678" s="1">
        <f>IFERROR(IF($AE678&gt;$AE677,VLOOKUP($AC678+AW$1,STOCK!$F$10:$AB$209,17,0),IF($AE678=$AE677,(IF(BW677&gt;=1,BW677-COUNTIFS($AE677:$AE677,$AC678,AW677:AW677,$AI$2),0)),0)),0)</f>
        <v>0</v>
      </c>
      <c r="BX678" s="1">
        <f>IFERROR(IF($AE678&gt;$AE677,VLOOKUP($AC678+AX$1,STOCK!$F$10:$AB$209,17,0),IF($AE678=$AE677,(IF(BX677&gt;=1,BX677-COUNTIFS($AE677:$AE677,$AC678,AX677:AX677,$AI$2),0)),0)),0)</f>
        <v>0</v>
      </c>
    </row>
    <row r="679" spans="29:76" x14ac:dyDescent="0.25">
      <c r="AC679" s="1">
        <f t="shared" si="170"/>
        <v>0</v>
      </c>
      <c r="AD679" s="1">
        <f>IFERROR(IF(LEN(AK679)&gt;=1,VLOOKUP(HLOOKUP(AK679,PROFILE!$K$5:$V$8,4,0),PROFILE!$F$1:$G$3,2,0),0),0)</f>
        <v>0</v>
      </c>
      <c r="AE679" s="1">
        <f t="shared" si="171"/>
        <v>0</v>
      </c>
      <c r="AF679" s="1">
        <v>666</v>
      </c>
      <c r="AI679" s="1" t="str">
        <f>IFERROR(IF($AH679&gt;=1,VLOOKUP($AG679,STUDENT!$O$8:$Z$1507,3,0),""),"")</f>
        <v/>
      </c>
      <c r="AJ679" s="1" t="str">
        <f>IFERROR(IF($AH679&gt;=1,VLOOKUP($AG679,STUDENT!$O$8:$Z$1507,4,0),""),"")</f>
        <v/>
      </c>
      <c r="AK679" s="1" t="str">
        <f>IFERROR(IF($AH679&gt;=1,VLOOKUP($AG679,STUDENT!$O$8:$Z$1507,6,0),""),"")</f>
        <v/>
      </c>
      <c r="AL679" s="1" t="str">
        <f t="shared" si="172"/>
        <v/>
      </c>
      <c r="AM679" s="1" t="str">
        <f t="shared" si="173"/>
        <v/>
      </c>
      <c r="AN679" s="1" t="str">
        <f t="shared" si="174"/>
        <v/>
      </c>
      <c r="AO679" s="1" t="str">
        <f t="shared" si="175"/>
        <v/>
      </c>
      <c r="AP679" s="1" t="str">
        <f t="shared" si="176"/>
        <v/>
      </c>
      <c r="AQ679" s="1" t="str">
        <f t="shared" si="177"/>
        <v/>
      </c>
      <c r="AR679" s="1" t="str">
        <f t="shared" si="178"/>
        <v/>
      </c>
      <c r="AS679" s="1" t="str">
        <f t="shared" si="179"/>
        <v/>
      </c>
      <c r="AT679" s="1" t="str">
        <f t="shared" si="180"/>
        <v/>
      </c>
      <c r="AU679" s="1" t="str">
        <f t="shared" si="181"/>
        <v/>
      </c>
      <c r="AV679" s="1" t="str">
        <f t="shared" si="182"/>
        <v/>
      </c>
      <c r="AW679" s="1" t="str">
        <f t="shared" si="183"/>
        <v/>
      </c>
      <c r="AX679" s="1" t="str">
        <f t="shared" si="184"/>
        <v/>
      </c>
      <c r="AY679" s="1">
        <f>IFERROR(IF($AE679&gt;$AE678,VLOOKUP($AC679+AL$1,STOCK!$F$10:$AB$209,16,0),IF($AE679=$AE678,(IF(AY678&gt;=1,AY678-COUNTIFS($AE678:$AE678,$AC679,AL678:AL678,$AI$1),0)),0)),0)</f>
        <v>0</v>
      </c>
      <c r="AZ679" s="1">
        <f>IFERROR(IF($AE679&gt;$AE678,VLOOKUP($AC679+AM$1,STOCK!$F$10:$AB$209,16,0),IF($AE679=$AE678,(IF(AZ678&gt;=1,AZ678-COUNTIFS($AE678:$AE678,$AC679,AM678:AM678,$AI$1),0)),0)),0)</f>
        <v>0</v>
      </c>
      <c r="BA679" s="1">
        <f>IFERROR(IF($AE679&gt;$AE678,VLOOKUP($AC679+AN$1,STOCK!$F$10:$AB$209,16,0),IF($AE679=$AE678,(IF(BA678&gt;=1,BA678-COUNTIFS($AE678:$AE678,$AC679,AN678:AN678,$AI$1),0)),0)),0)</f>
        <v>0</v>
      </c>
      <c r="BB679" s="1">
        <f>IFERROR(IF($AE679&gt;$AE678,VLOOKUP($AC679+AO$1,STOCK!$F$10:$AB$209,16,0),IF($AE679=$AE678,(IF(BB678&gt;=1,BB678-COUNTIFS($AE678:$AE678,$AC679,AO678:AO678,$AI$1),0)),0)),0)</f>
        <v>0</v>
      </c>
      <c r="BC679" s="1">
        <f>IFERROR(IF($AE679&gt;$AE678,VLOOKUP($AC679+AP$1,STOCK!$F$10:$AB$209,16,0),IF($AE679=$AE678,(IF(BC678&gt;=1,BC678-COUNTIFS($AE678:$AE678,$AC679,AP678:AP678,$AI$1),0)),0)),0)</f>
        <v>0</v>
      </c>
      <c r="BD679" s="1">
        <f>IFERROR(IF($AE679&gt;$AE678,VLOOKUP($AC679+AQ$1,STOCK!$F$10:$AB$209,16,0),IF($AE679=$AE678,(IF(BD678&gt;=1,BD678-COUNTIFS($AE678:$AE678,$AC679,AQ678:AQ678,$AI$1),0)),0)),0)</f>
        <v>0</v>
      </c>
      <c r="BE679" s="1">
        <f>IFERROR(IF($AE679&gt;$AE678,VLOOKUP($AC679+AR$1,STOCK!$F$10:$AB$209,16,0),IF($AE679=$AE678,(IF(BE678&gt;=1,BE678-COUNTIFS($AE678:$AE678,$AC679,AR678:AR678,$AI$1),0)),0)),0)</f>
        <v>0</v>
      </c>
      <c r="BF679" s="1">
        <f>IFERROR(IF($AE679&gt;$AE678,VLOOKUP($AC679+AS$1,STOCK!$F$10:$AB$209,16,0),IF($AE679=$AE678,(IF(BF678&gt;=1,BF678-COUNTIFS($AE678:$AE678,$AC679,AS678:AS678,$AI$1),0)),0)),0)</f>
        <v>0</v>
      </c>
      <c r="BG679" s="1">
        <f>IFERROR(IF($AE679&gt;$AE678,VLOOKUP($AC679+AT$1,STOCK!$F$10:$AB$209,16,0),IF($AE679=$AE678,(IF(BG678&gt;=1,BG678-COUNTIFS($AE678:$AE678,$AC679,AT678:AT678,$AI$1),0)),0)),0)</f>
        <v>0</v>
      </c>
      <c r="BH679" s="1">
        <f>IFERROR(IF($AE679&gt;$AE678,VLOOKUP($AC679+AU$1,STOCK!$F$10:$AB$209,16,0),IF($AE679=$AE678,(IF(BH678&gt;=1,BH678-COUNTIFS($AE678:$AE678,$AC679,AU678:AU678,$AI$1),0)),0)),0)</f>
        <v>0</v>
      </c>
      <c r="BI679" s="1">
        <f>IFERROR(IF($AE679&gt;$AE678,VLOOKUP($AC679+AV$1,STOCK!$F$10:$AB$209,16,0),IF($AE679=$AE678,(IF(BI678&gt;=1,BI678-COUNTIFS($AE678:$AE678,$AC679,AV678:AV678,$AI$1),0)),0)),0)</f>
        <v>0</v>
      </c>
      <c r="BJ679" s="1">
        <f>IFERROR(IF($AE679&gt;$AE678,VLOOKUP($AC679+AW$1,STOCK!$F$10:$AB$209,16,0),IF($AE679=$AE678,(IF(BJ678&gt;=1,BJ678-COUNTIFS($AE678:$AE678,$AC679,AW678:AW678,$AI$1),0)),0)),0)</f>
        <v>0</v>
      </c>
      <c r="BK679" s="1">
        <f>IFERROR(IF($AE679&gt;$AE678,VLOOKUP($AC679+AX$1,STOCK!$F$10:$AB$209,16,0),IF($AE679=$AE678,(IF(BK678&gt;=1,BK678-COUNTIFS($AE678:$AE678,$AC679,AX678:AX678,$AI$1),0)),0)),0)</f>
        <v>0</v>
      </c>
      <c r="BL679" s="1">
        <f>IFERROR(IF($AE679&gt;$AE678,VLOOKUP($AC679+AL$1,STOCK!$F$10:$AB$209,17,0),IF($AE679=$AE678,(IF(BL678&gt;=1,BL678-COUNTIFS($AE678:$AE678,$AC679,AL678:AL678,$AI$2),0)),0)),0)</f>
        <v>0</v>
      </c>
      <c r="BM679" s="1">
        <f>IFERROR(IF($AE679&gt;$AE678,VLOOKUP($AC679+AM$1,STOCK!$F$10:$AB$209,17,0),IF($AE679=$AE678,(IF(BM678&gt;=1,BM678-COUNTIFS($AE678:$AE678,$AC679,AM678:AM678,$AI$2),0)),0)),0)</f>
        <v>0</v>
      </c>
      <c r="BN679" s="1">
        <f>IFERROR(IF($AE679&gt;$AE678,VLOOKUP($AC679+AN$1,STOCK!$F$10:$AB$209,17,0),IF($AE679=$AE678,(IF(BN678&gt;=1,BN678-COUNTIFS($AE678:$AE678,$AC679,AN678:AN678,$AI$2),0)),0)),0)</f>
        <v>0</v>
      </c>
      <c r="BO679" s="1">
        <f>IFERROR(IF($AE679&gt;$AE678,VLOOKUP($AC679+AO$1,STOCK!$F$10:$AB$209,17,0),IF($AE679=$AE678,(IF(BO678&gt;=1,BO678-COUNTIFS($AE678:$AE678,$AC679,AO678:AO678,$AI$2),0)),0)),0)</f>
        <v>0</v>
      </c>
      <c r="BP679" s="1">
        <f>IFERROR(IF($AE679&gt;$AE678,VLOOKUP($AC679+AP$1,STOCK!$F$10:$AB$209,17,0),IF($AE679=$AE678,(IF(BP678&gt;=1,BP678-COUNTIFS($AE678:$AE678,$AC679,AP678:AP678,$AI$2),0)),0)),0)</f>
        <v>0</v>
      </c>
      <c r="BQ679" s="1">
        <f>IFERROR(IF($AE679&gt;$AE678,VLOOKUP($AC679+AQ$1,STOCK!$F$10:$AB$209,17,0),IF($AE679=$AE678,(IF(BQ678&gt;=1,BQ678-COUNTIFS($AE678:$AE678,$AC679,AQ678:AQ678,$AI$2),0)),0)),0)</f>
        <v>0</v>
      </c>
      <c r="BR679" s="1">
        <f>IFERROR(IF($AE679&gt;$AE678,VLOOKUP($AC679+AR$1,STOCK!$F$10:$AB$209,17,0),IF($AE679=$AE678,(IF(BR678&gt;=1,BR678-COUNTIFS($AE678:$AE678,$AC679,AR678:AR678,$AI$2),0)),0)),0)</f>
        <v>0</v>
      </c>
      <c r="BS679" s="1">
        <f>IFERROR(IF($AE679&gt;$AE678,VLOOKUP($AC679+AS$1,STOCK!$F$10:$AB$209,17,0),IF($AE679=$AE678,(IF(BS678&gt;=1,BS678-COUNTIFS($AE678:$AE678,$AC679,AS678:AS678,$AI$2),0)),0)),0)</f>
        <v>0</v>
      </c>
      <c r="BT679" s="1">
        <f>IFERROR(IF($AE679&gt;$AE678,VLOOKUP($AC679+AT$1,STOCK!$F$10:$AB$209,17,0),IF($AE679=$AE678,(IF(BT678&gt;=1,BT678-COUNTIFS($AE678:$AE678,$AC679,AT678:AT678,$AI$2),0)),0)),0)</f>
        <v>0</v>
      </c>
      <c r="BU679" s="1">
        <f>IFERROR(IF($AE679&gt;$AE678,VLOOKUP($AC679+AU$1,STOCK!$F$10:$AB$209,17,0),IF($AE679=$AE678,(IF(BU678&gt;=1,BU678-COUNTIFS($AE678:$AE678,$AC679,AU678:AU678,$AI$2),0)),0)),0)</f>
        <v>0</v>
      </c>
      <c r="BV679" s="1">
        <f>IFERROR(IF($AE679&gt;$AE678,VLOOKUP($AC679+AV$1,STOCK!$F$10:$AB$209,17,0),IF($AE679=$AE678,(IF(BV678&gt;=1,BV678-COUNTIFS($AE678:$AE678,$AC679,AV678:AV678,$AI$2),0)),0)),0)</f>
        <v>0</v>
      </c>
      <c r="BW679" s="1">
        <f>IFERROR(IF($AE679&gt;$AE678,VLOOKUP($AC679+AW$1,STOCK!$F$10:$AB$209,17,0),IF($AE679=$AE678,(IF(BW678&gt;=1,BW678-COUNTIFS($AE678:$AE678,$AC679,AW678:AW678,$AI$2),0)),0)),0)</f>
        <v>0</v>
      </c>
      <c r="BX679" s="1">
        <f>IFERROR(IF($AE679&gt;$AE678,VLOOKUP($AC679+AX$1,STOCK!$F$10:$AB$209,17,0),IF($AE679=$AE678,(IF(BX678&gt;=1,BX678-COUNTIFS($AE678:$AE678,$AC679,AX678:AX678,$AI$2),0)),0)),0)</f>
        <v>0</v>
      </c>
    </row>
    <row r="680" spans="29:76" x14ac:dyDescent="0.25">
      <c r="AC680" s="1">
        <f t="shared" si="170"/>
        <v>0</v>
      </c>
      <c r="AD680" s="1">
        <f>IFERROR(IF(LEN(AK680)&gt;=1,VLOOKUP(HLOOKUP(AK680,PROFILE!$K$5:$V$8,4,0),PROFILE!$F$1:$G$3,2,0),0),0)</f>
        <v>0</v>
      </c>
      <c r="AE680" s="1">
        <f t="shared" si="171"/>
        <v>0</v>
      </c>
      <c r="AF680" s="1">
        <v>667</v>
      </c>
      <c r="AI680" s="1" t="str">
        <f>IFERROR(IF($AH680&gt;=1,VLOOKUP($AG680,STUDENT!$O$8:$Z$1507,3,0),""),"")</f>
        <v/>
      </c>
      <c r="AJ680" s="1" t="str">
        <f>IFERROR(IF($AH680&gt;=1,VLOOKUP($AG680,STUDENT!$O$8:$Z$1507,4,0),""),"")</f>
        <v/>
      </c>
      <c r="AK680" s="1" t="str">
        <f>IFERROR(IF($AH680&gt;=1,VLOOKUP($AG680,STUDENT!$O$8:$Z$1507,6,0),""),"")</f>
        <v/>
      </c>
      <c r="AL680" s="1" t="str">
        <f t="shared" si="172"/>
        <v/>
      </c>
      <c r="AM680" s="1" t="str">
        <f t="shared" si="173"/>
        <v/>
      </c>
      <c r="AN680" s="1" t="str">
        <f t="shared" si="174"/>
        <v/>
      </c>
      <c r="AO680" s="1" t="str">
        <f t="shared" si="175"/>
        <v/>
      </c>
      <c r="AP680" s="1" t="str">
        <f t="shared" si="176"/>
        <v/>
      </c>
      <c r="AQ680" s="1" t="str">
        <f t="shared" si="177"/>
        <v/>
      </c>
      <c r="AR680" s="1" t="str">
        <f t="shared" si="178"/>
        <v/>
      </c>
      <c r="AS680" s="1" t="str">
        <f t="shared" si="179"/>
        <v/>
      </c>
      <c r="AT680" s="1" t="str">
        <f t="shared" si="180"/>
        <v/>
      </c>
      <c r="AU680" s="1" t="str">
        <f t="shared" si="181"/>
        <v/>
      </c>
      <c r="AV680" s="1" t="str">
        <f t="shared" si="182"/>
        <v/>
      </c>
      <c r="AW680" s="1" t="str">
        <f t="shared" si="183"/>
        <v/>
      </c>
      <c r="AX680" s="1" t="str">
        <f t="shared" si="184"/>
        <v/>
      </c>
      <c r="AY680" s="1">
        <f>IFERROR(IF($AE680&gt;$AE679,VLOOKUP($AC680+AL$1,STOCK!$F$10:$AB$209,16,0),IF($AE680=$AE679,(IF(AY679&gt;=1,AY679-COUNTIFS($AE679:$AE679,$AC680,AL679:AL679,$AI$1),0)),0)),0)</f>
        <v>0</v>
      </c>
      <c r="AZ680" s="1">
        <f>IFERROR(IF($AE680&gt;$AE679,VLOOKUP($AC680+AM$1,STOCK!$F$10:$AB$209,16,0),IF($AE680=$AE679,(IF(AZ679&gt;=1,AZ679-COUNTIFS($AE679:$AE679,$AC680,AM679:AM679,$AI$1),0)),0)),0)</f>
        <v>0</v>
      </c>
      <c r="BA680" s="1">
        <f>IFERROR(IF($AE680&gt;$AE679,VLOOKUP($AC680+AN$1,STOCK!$F$10:$AB$209,16,0),IF($AE680=$AE679,(IF(BA679&gt;=1,BA679-COUNTIFS($AE679:$AE679,$AC680,AN679:AN679,$AI$1),0)),0)),0)</f>
        <v>0</v>
      </c>
      <c r="BB680" s="1">
        <f>IFERROR(IF($AE680&gt;$AE679,VLOOKUP($AC680+AO$1,STOCK!$F$10:$AB$209,16,0),IF($AE680=$AE679,(IF(BB679&gt;=1,BB679-COUNTIFS($AE679:$AE679,$AC680,AO679:AO679,$AI$1),0)),0)),0)</f>
        <v>0</v>
      </c>
      <c r="BC680" s="1">
        <f>IFERROR(IF($AE680&gt;$AE679,VLOOKUP($AC680+AP$1,STOCK!$F$10:$AB$209,16,0),IF($AE680=$AE679,(IF(BC679&gt;=1,BC679-COUNTIFS($AE679:$AE679,$AC680,AP679:AP679,$AI$1),0)),0)),0)</f>
        <v>0</v>
      </c>
      <c r="BD680" s="1">
        <f>IFERROR(IF($AE680&gt;$AE679,VLOOKUP($AC680+AQ$1,STOCK!$F$10:$AB$209,16,0),IF($AE680=$AE679,(IF(BD679&gt;=1,BD679-COUNTIFS($AE679:$AE679,$AC680,AQ679:AQ679,$AI$1),0)),0)),0)</f>
        <v>0</v>
      </c>
      <c r="BE680" s="1">
        <f>IFERROR(IF($AE680&gt;$AE679,VLOOKUP($AC680+AR$1,STOCK!$F$10:$AB$209,16,0),IF($AE680=$AE679,(IF(BE679&gt;=1,BE679-COUNTIFS($AE679:$AE679,$AC680,AR679:AR679,$AI$1),0)),0)),0)</f>
        <v>0</v>
      </c>
      <c r="BF680" s="1">
        <f>IFERROR(IF($AE680&gt;$AE679,VLOOKUP($AC680+AS$1,STOCK!$F$10:$AB$209,16,0),IF($AE680=$AE679,(IF(BF679&gt;=1,BF679-COUNTIFS($AE679:$AE679,$AC680,AS679:AS679,$AI$1),0)),0)),0)</f>
        <v>0</v>
      </c>
      <c r="BG680" s="1">
        <f>IFERROR(IF($AE680&gt;$AE679,VLOOKUP($AC680+AT$1,STOCK!$F$10:$AB$209,16,0),IF($AE680=$AE679,(IF(BG679&gt;=1,BG679-COUNTIFS($AE679:$AE679,$AC680,AT679:AT679,$AI$1),0)),0)),0)</f>
        <v>0</v>
      </c>
      <c r="BH680" s="1">
        <f>IFERROR(IF($AE680&gt;$AE679,VLOOKUP($AC680+AU$1,STOCK!$F$10:$AB$209,16,0),IF($AE680=$AE679,(IF(BH679&gt;=1,BH679-COUNTIFS($AE679:$AE679,$AC680,AU679:AU679,$AI$1),0)),0)),0)</f>
        <v>0</v>
      </c>
      <c r="BI680" s="1">
        <f>IFERROR(IF($AE680&gt;$AE679,VLOOKUP($AC680+AV$1,STOCK!$F$10:$AB$209,16,0),IF($AE680=$AE679,(IF(BI679&gt;=1,BI679-COUNTIFS($AE679:$AE679,$AC680,AV679:AV679,$AI$1),0)),0)),0)</f>
        <v>0</v>
      </c>
      <c r="BJ680" s="1">
        <f>IFERROR(IF($AE680&gt;$AE679,VLOOKUP($AC680+AW$1,STOCK!$F$10:$AB$209,16,0),IF($AE680=$AE679,(IF(BJ679&gt;=1,BJ679-COUNTIFS($AE679:$AE679,$AC680,AW679:AW679,$AI$1),0)),0)),0)</f>
        <v>0</v>
      </c>
      <c r="BK680" s="1">
        <f>IFERROR(IF($AE680&gt;$AE679,VLOOKUP($AC680+AX$1,STOCK!$F$10:$AB$209,16,0),IF($AE680=$AE679,(IF(BK679&gt;=1,BK679-COUNTIFS($AE679:$AE679,$AC680,AX679:AX679,$AI$1),0)),0)),0)</f>
        <v>0</v>
      </c>
      <c r="BL680" s="1">
        <f>IFERROR(IF($AE680&gt;$AE679,VLOOKUP($AC680+AL$1,STOCK!$F$10:$AB$209,17,0),IF($AE680=$AE679,(IF(BL679&gt;=1,BL679-COUNTIFS($AE679:$AE679,$AC680,AL679:AL679,$AI$2),0)),0)),0)</f>
        <v>0</v>
      </c>
      <c r="BM680" s="1">
        <f>IFERROR(IF($AE680&gt;$AE679,VLOOKUP($AC680+AM$1,STOCK!$F$10:$AB$209,17,0),IF($AE680=$AE679,(IF(BM679&gt;=1,BM679-COUNTIFS($AE679:$AE679,$AC680,AM679:AM679,$AI$2),0)),0)),0)</f>
        <v>0</v>
      </c>
      <c r="BN680" s="1">
        <f>IFERROR(IF($AE680&gt;$AE679,VLOOKUP($AC680+AN$1,STOCK!$F$10:$AB$209,17,0),IF($AE680=$AE679,(IF(BN679&gt;=1,BN679-COUNTIFS($AE679:$AE679,$AC680,AN679:AN679,$AI$2),0)),0)),0)</f>
        <v>0</v>
      </c>
      <c r="BO680" s="1">
        <f>IFERROR(IF($AE680&gt;$AE679,VLOOKUP($AC680+AO$1,STOCK!$F$10:$AB$209,17,0),IF($AE680=$AE679,(IF(BO679&gt;=1,BO679-COUNTIFS($AE679:$AE679,$AC680,AO679:AO679,$AI$2),0)),0)),0)</f>
        <v>0</v>
      </c>
      <c r="BP680" s="1">
        <f>IFERROR(IF($AE680&gt;$AE679,VLOOKUP($AC680+AP$1,STOCK!$F$10:$AB$209,17,0),IF($AE680=$AE679,(IF(BP679&gt;=1,BP679-COUNTIFS($AE679:$AE679,$AC680,AP679:AP679,$AI$2),0)),0)),0)</f>
        <v>0</v>
      </c>
      <c r="BQ680" s="1">
        <f>IFERROR(IF($AE680&gt;$AE679,VLOOKUP($AC680+AQ$1,STOCK!$F$10:$AB$209,17,0),IF($AE680=$AE679,(IF(BQ679&gt;=1,BQ679-COUNTIFS($AE679:$AE679,$AC680,AQ679:AQ679,$AI$2),0)),0)),0)</f>
        <v>0</v>
      </c>
      <c r="BR680" s="1">
        <f>IFERROR(IF($AE680&gt;$AE679,VLOOKUP($AC680+AR$1,STOCK!$F$10:$AB$209,17,0),IF($AE680=$AE679,(IF(BR679&gt;=1,BR679-COUNTIFS($AE679:$AE679,$AC680,AR679:AR679,$AI$2),0)),0)),0)</f>
        <v>0</v>
      </c>
      <c r="BS680" s="1">
        <f>IFERROR(IF($AE680&gt;$AE679,VLOOKUP($AC680+AS$1,STOCK!$F$10:$AB$209,17,0),IF($AE680=$AE679,(IF(BS679&gt;=1,BS679-COUNTIFS($AE679:$AE679,$AC680,AS679:AS679,$AI$2),0)),0)),0)</f>
        <v>0</v>
      </c>
      <c r="BT680" s="1">
        <f>IFERROR(IF($AE680&gt;$AE679,VLOOKUP($AC680+AT$1,STOCK!$F$10:$AB$209,17,0),IF($AE680=$AE679,(IF(BT679&gt;=1,BT679-COUNTIFS($AE679:$AE679,$AC680,AT679:AT679,$AI$2),0)),0)),0)</f>
        <v>0</v>
      </c>
      <c r="BU680" s="1">
        <f>IFERROR(IF($AE680&gt;$AE679,VLOOKUP($AC680+AU$1,STOCK!$F$10:$AB$209,17,0),IF($AE680=$AE679,(IF(BU679&gt;=1,BU679-COUNTIFS($AE679:$AE679,$AC680,AU679:AU679,$AI$2),0)),0)),0)</f>
        <v>0</v>
      </c>
      <c r="BV680" s="1">
        <f>IFERROR(IF($AE680&gt;$AE679,VLOOKUP($AC680+AV$1,STOCK!$F$10:$AB$209,17,0),IF($AE680=$AE679,(IF(BV679&gt;=1,BV679-COUNTIFS($AE679:$AE679,$AC680,AV679:AV679,$AI$2),0)),0)),0)</f>
        <v>0</v>
      </c>
      <c r="BW680" s="1">
        <f>IFERROR(IF($AE680&gt;$AE679,VLOOKUP($AC680+AW$1,STOCK!$F$10:$AB$209,17,0),IF($AE680=$AE679,(IF(BW679&gt;=1,BW679-COUNTIFS($AE679:$AE679,$AC680,AW679:AW679,$AI$2),0)),0)),0)</f>
        <v>0</v>
      </c>
      <c r="BX680" s="1">
        <f>IFERROR(IF($AE680&gt;$AE679,VLOOKUP($AC680+AX$1,STOCK!$F$10:$AB$209,17,0),IF($AE680=$AE679,(IF(BX679&gt;=1,BX679-COUNTIFS($AE679:$AE679,$AC680,AX679:AX679,$AI$2),0)),0)),0)</f>
        <v>0</v>
      </c>
    </row>
    <row r="681" spans="29:76" x14ac:dyDescent="0.25">
      <c r="AC681" s="1">
        <f t="shared" si="170"/>
        <v>0</v>
      </c>
      <c r="AD681" s="1">
        <f>IFERROR(IF(LEN(AK681)&gt;=1,VLOOKUP(HLOOKUP(AK681,PROFILE!$K$5:$V$8,4,0),PROFILE!$F$1:$G$3,2,0),0),0)</f>
        <v>0</v>
      </c>
      <c r="AE681" s="1">
        <f t="shared" si="171"/>
        <v>0</v>
      </c>
      <c r="AF681" s="1">
        <v>668</v>
      </c>
      <c r="AI681" s="1" t="str">
        <f>IFERROR(IF($AH681&gt;=1,VLOOKUP($AG681,STUDENT!$O$8:$Z$1507,3,0),""),"")</f>
        <v/>
      </c>
      <c r="AJ681" s="1" t="str">
        <f>IFERROR(IF($AH681&gt;=1,VLOOKUP($AG681,STUDENT!$O$8:$Z$1507,4,0),""),"")</f>
        <v/>
      </c>
      <c r="AK681" s="1" t="str">
        <f>IFERROR(IF($AH681&gt;=1,VLOOKUP($AG681,STUDENT!$O$8:$Z$1507,6,0),""),"")</f>
        <v/>
      </c>
      <c r="AL681" s="1" t="str">
        <f t="shared" si="172"/>
        <v/>
      </c>
      <c r="AM681" s="1" t="str">
        <f t="shared" si="173"/>
        <v/>
      </c>
      <c r="AN681" s="1" t="str">
        <f t="shared" si="174"/>
        <v/>
      </c>
      <c r="AO681" s="1" t="str">
        <f t="shared" si="175"/>
        <v/>
      </c>
      <c r="AP681" s="1" t="str">
        <f t="shared" si="176"/>
        <v/>
      </c>
      <c r="AQ681" s="1" t="str">
        <f t="shared" si="177"/>
        <v/>
      </c>
      <c r="AR681" s="1" t="str">
        <f t="shared" si="178"/>
        <v/>
      </c>
      <c r="AS681" s="1" t="str">
        <f t="shared" si="179"/>
        <v/>
      </c>
      <c r="AT681" s="1" t="str">
        <f t="shared" si="180"/>
        <v/>
      </c>
      <c r="AU681" s="1" t="str">
        <f t="shared" si="181"/>
        <v/>
      </c>
      <c r="AV681" s="1" t="str">
        <f t="shared" si="182"/>
        <v/>
      </c>
      <c r="AW681" s="1" t="str">
        <f t="shared" si="183"/>
        <v/>
      </c>
      <c r="AX681" s="1" t="str">
        <f t="shared" si="184"/>
        <v/>
      </c>
      <c r="AY681" s="1">
        <f>IFERROR(IF($AE681&gt;$AE680,VLOOKUP($AC681+AL$1,STOCK!$F$10:$AB$209,16,0),IF($AE681=$AE680,(IF(AY680&gt;=1,AY680-COUNTIFS($AE680:$AE680,$AC681,AL680:AL680,$AI$1),0)),0)),0)</f>
        <v>0</v>
      </c>
      <c r="AZ681" s="1">
        <f>IFERROR(IF($AE681&gt;$AE680,VLOOKUP($AC681+AM$1,STOCK!$F$10:$AB$209,16,0),IF($AE681=$AE680,(IF(AZ680&gt;=1,AZ680-COUNTIFS($AE680:$AE680,$AC681,AM680:AM680,$AI$1),0)),0)),0)</f>
        <v>0</v>
      </c>
      <c r="BA681" s="1">
        <f>IFERROR(IF($AE681&gt;$AE680,VLOOKUP($AC681+AN$1,STOCK!$F$10:$AB$209,16,0),IF($AE681=$AE680,(IF(BA680&gt;=1,BA680-COUNTIFS($AE680:$AE680,$AC681,AN680:AN680,$AI$1),0)),0)),0)</f>
        <v>0</v>
      </c>
      <c r="BB681" s="1">
        <f>IFERROR(IF($AE681&gt;$AE680,VLOOKUP($AC681+AO$1,STOCK!$F$10:$AB$209,16,0),IF($AE681=$AE680,(IF(BB680&gt;=1,BB680-COUNTIFS($AE680:$AE680,$AC681,AO680:AO680,$AI$1),0)),0)),0)</f>
        <v>0</v>
      </c>
      <c r="BC681" s="1">
        <f>IFERROR(IF($AE681&gt;$AE680,VLOOKUP($AC681+AP$1,STOCK!$F$10:$AB$209,16,0),IF($AE681=$AE680,(IF(BC680&gt;=1,BC680-COUNTIFS($AE680:$AE680,$AC681,AP680:AP680,$AI$1),0)),0)),0)</f>
        <v>0</v>
      </c>
      <c r="BD681" s="1">
        <f>IFERROR(IF($AE681&gt;$AE680,VLOOKUP($AC681+AQ$1,STOCK!$F$10:$AB$209,16,0),IF($AE681=$AE680,(IF(BD680&gt;=1,BD680-COUNTIFS($AE680:$AE680,$AC681,AQ680:AQ680,$AI$1),0)),0)),0)</f>
        <v>0</v>
      </c>
      <c r="BE681" s="1">
        <f>IFERROR(IF($AE681&gt;$AE680,VLOOKUP($AC681+AR$1,STOCK!$F$10:$AB$209,16,0),IF($AE681=$AE680,(IF(BE680&gt;=1,BE680-COUNTIFS($AE680:$AE680,$AC681,AR680:AR680,$AI$1),0)),0)),0)</f>
        <v>0</v>
      </c>
      <c r="BF681" s="1">
        <f>IFERROR(IF($AE681&gt;$AE680,VLOOKUP($AC681+AS$1,STOCK!$F$10:$AB$209,16,0),IF($AE681=$AE680,(IF(BF680&gt;=1,BF680-COUNTIFS($AE680:$AE680,$AC681,AS680:AS680,$AI$1),0)),0)),0)</f>
        <v>0</v>
      </c>
      <c r="BG681" s="1">
        <f>IFERROR(IF($AE681&gt;$AE680,VLOOKUP($AC681+AT$1,STOCK!$F$10:$AB$209,16,0),IF($AE681=$AE680,(IF(BG680&gt;=1,BG680-COUNTIFS($AE680:$AE680,$AC681,AT680:AT680,$AI$1),0)),0)),0)</f>
        <v>0</v>
      </c>
      <c r="BH681" s="1">
        <f>IFERROR(IF($AE681&gt;$AE680,VLOOKUP($AC681+AU$1,STOCK!$F$10:$AB$209,16,0),IF($AE681=$AE680,(IF(BH680&gt;=1,BH680-COUNTIFS($AE680:$AE680,$AC681,AU680:AU680,$AI$1),0)),0)),0)</f>
        <v>0</v>
      </c>
      <c r="BI681" s="1">
        <f>IFERROR(IF($AE681&gt;$AE680,VLOOKUP($AC681+AV$1,STOCK!$F$10:$AB$209,16,0),IF($AE681=$AE680,(IF(BI680&gt;=1,BI680-COUNTIFS($AE680:$AE680,$AC681,AV680:AV680,$AI$1),0)),0)),0)</f>
        <v>0</v>
      </c>
      <c r="BJ681" s="1">
        <f>IFERROR(IF($AE681&gt;$AE680,VLOOKUP($AC681+AW$1,STOCK!$F$10:$AB$209,16,0),IF($AE681=$AE680,(IF(BJ680&gt;=1,BJ680-COUNTIFS($AE680:$AE680,$AC681,AW680:AW680,$AI$1),0)),0)),0)</f>
        <v>0</v>
      </c>
      <c r="BK681" s="1">
        <f>IFERROR(IF($AE681&gt;$AE680,VLOOKUP($AC681+AX$1,STOCK!$F$10:$AB$209,16,0),IF($AE681=$AE680,(IF(BK680&gt;=1,BK680-COUNTIFS($AE680:$AE680,$AC681,AX680:AX680,$AI$1),0)),0)),0)</f>
        <v>0</v>
      </c>
      <c r="BL681" s="1">
        <f>IFERROR(IF($AE681&gt;$AE680,VLOOKUP($AC681+AL$1,STOCK!$F$10:$AB$209,17,0),IF($AE681=$AE680,(IF(BL680&gt;=1,BL680-COUNTIFS($AE680:$AE680,$AC681,AL680:AL680,$AI$2),0)),0)),0)</f>
        <v>0</v>
      </c>
      <c r="BM681" s="1">
        <f>IFERROR(IF($AE681&gt;$AE680,VLOOKUP($AC681+AM$1,STOCK!$F$10:$AB$209,17,0),IF($AE681=$AE680,(IF(BM680&gt;=1,BM680-COUNTIFS($AE680:$AE680,$AC681,AM680:AM680,$AI$2),0)),0)),0)</f>
        <v>0</v>
      </c>
      <c r="BN681" s="1">
        <f>IFERROR(IF($AE681&gt;$AE680,VLOOKUP($AC681+AN$1,STOCK!$F$10:$AB$209,17,0),IF($AE681=$AE680,(IF(BN680&gt;=1,BN680-COUNTIFS($AE680:$AE680,$AC681,AN680:AN680,$AI$2),0)),0)),0)</f>
        <v>0</v>
      </c>
      <c r="BO681" s="1">
        <f>IFERROR(IF($AE681&gt;$AE680,VLOOKUP($AC681+AO$1,STOCK!$F$10:$AB$209,17,0),IF($AE681=$AE680,(IF(BO680&gt;=1,BO680-COUNTIFS($AE680:$AE680,$AC681,AO680:AO680,$AI$2),0)),0)),0)</f>
        <v>0</v>
      </c>
      <c r="BP681" s="1">
        <f>IFERROR(IF($AE681&gt;$AE680,VLOOKUP($AC681+AP$1,STOCK!$F$10:$AB$209,17,0),IF($AE681=$AE680,(IF(BP680&gt;=1,BP680-COUNTIFS($AE680:$AE680,$AC681,AP680:AP680,$AI$2),0)),0)),0)</f>
        <v>0</v>
      </c>
      <c r="BQ681" s="1">
        <f>IFERROR(IF($AE681&gt;$AE680,VLOOKUP($AC681+AQ$1,STOCK!$F$10:$AB$209,17,0),IF($AE681=$AE680,(IF(BQ680&gt;=1,BQ680-COUNTIFS($AE680:$AE680,$AC681,AQ680:AQ680,$AI$2),0)),0)),0)</f>
        <v>0</v>
      </c>
      <c r="BR681" s="1">
        <f>IFERROR(IF($AE681&gt;$AE680,VLOOKUP($AC681+AR$1,STOCK!$F$10:$AB$209,17,0),IF($AE681=$AE680,(IF(BR680&gt;=1,BR680-COUNTIFS($AE680:$AE680,$AC681,AR680:AR680,$AI$2),0)),0)),0)</f>
        <v>0</v>
      </c>
      <c r="BS681" s="1">
        <f>IFERROR(IF($AE681&gt;$AE680,VLOOKUP($AC681+AS$1,STOCK!$F$10:$AB$209,17,0),IF($AE681=$AE680,(IF(BS680&gt;=1,BS680-COUNTIFS($AE680:$AE680,$AC681,AS680:AS680,$AI$2),0)),0)),0)</f>
        <v>0</v>
      </c>
      <c r="BT681" s="1">
        <f>IFERROR(IF($AE681&gt;$AE680,VLOOKUP($AC681+AT$1,STOCK!$F$10:$AB$209,17,0),IF($AE681=$AE680,(IF(BT680&gt;=1,BT680-COUNTIFS($AE680:$AE680,$AC681,AT680:AT680,$AI$2),0)),0)),0)</f>
        <v>0</v>
      </c>
      <c r="BU681" s="1">
        <f>IFERROR(IF($AE681&gt;$AE680,VLOOKUP($AC681+AU$1,STOCK!$F$10:$AB$209,17,0),IF($AE681=$AE680,(IF(BU680&gt;=1,BU680-COUNTIFS($AE680:$AE680,$AC681,AU680:AU680,$AI$2),0)),0)),0)</f>
        <v>0</v>
      </c>
      <c r="BV681" s="1">
        <f>IFERROR(IF($AE681&gt;$AE680,VLOOKUP($AC681+AV$1,STOCK!$F$10:$AB$209,17,0),IF($AE681=$AE680,(IF(BV680&gt;=1,BV680-COUNTIFS($AE680:$AE680,$AC681,AV680:AV680,$AI$2),0)),0)),0)</f>
        <v>0</v>
      </c>
      <c r="BW681" s="1">
        <f>IFERROR(IF($AE681&gt;$AE680,VLOOKUP($AC681+AW$1,STOCK!$F$10:$AB$209,17,0),IF($AE681=$AE680,(IF(BW680&gt;=1,BW680-COUNTIFS($AE680:$AE680,$AC681,AW680:AW680,$AI$2),0)),0)),0)</f>
        <v>0</v>
      </c>
      <c r="BX681" s="1">
        <f>IFERROR(IF($AE681&gt;$AE680,VLOOKUP($AC681+AX$1,STOCK!$F$10:$AB$209,17,0),IF($AE681=$AE680,(IF(BX680&gt;=1,BX680-COUNTIFS($AE680:$AE680,$AC681,AX680:AX680,$AI$2),0)),0)),0)</f>
        <v>0</v>
      </c>
    </row>
    <row r="682" spans="29:76" x14ac:dyDescent="0.25">
      <c r="AC682" s="1">
        <f t="shared" si="170"/>
        <v>0</v>
      </c>
      <c r="AD682" s="1">
        <f>IFERROR(IF(LEN(AK682)&gt;=1,VLOOKUP(HLOOKUP(AK682,PROFILE!$K$5:$V$8,4,0),PROFILE!$F$1:$G$3,2,0),0),0)</f>
        <v>0</v>
      </c>
      <c r="AE682" s="1">
        <f t="shared" si="171"/>
        <v>0</v>
      </c>
      <c r="AF682" s="1">
        <v>669</v>
      </c>
      <c r="AI682" s="1" t="str">
        <f>IFERROR(IF($AH682&gt;=1,VLOOKUP($AG682,STUDENT!$O$8:$Z$1507,3,0),""),"")</f>
        <v/>
      </c>
      <c r="AJ682" s="1" t="str">
        <f>IFERROR(IF($AH682&gt;=1,VLOOKUP($AG682,STUDENT!$O$8:$Z$1507,4,0),""),"")</f>
        <v/>
      </c>
      <c r="AK682" s="1" t="str">
        <f>IFERROR(IF($AH682&gt;=1,VLOOKUP($AG682,STUDENT!$O$8:$Z$1507,6,0),""),"")</f>
        <v/>
      </c>
      <c r="AL682" s="1" t="str">
        <f t="shared" si="172"/>
        <v/>
      </c>
      <c r="AM682" s="1" t="str">
        <f t="shared" si="173"/>
        <v/>
      </c>
      <c r="AN682" s="1" t="str">
        <f t="shared" si="174"/>
        <v/>
      </c>
      <c r="AO682" s="1" t="str">
        <f t="shared" si="175"/>
        <v/>
      </c>
      <c r="AP682" s="1" t="str">
        <f t="shared" si="176"/>
        <v/>
      </c>
      <c r="AQ682" s="1" t="str">
        <f t="shared" si="177"/>
        <v/>
      </c>
      <c r="AR682" s="1" t="str">
        <f t="shared" si="178"/>
        <v/>
      </c>
      <c r="AS682" s="1" t="str">
        <f t="shared" si="179"/>
        <v/>
      </c>
      <c r="AT682" s="1" t="str">
        <f t="shared" si="180"/>
        <v/>
      </c>
      <c r="AU682" s="1" t="str">
        <f t="shared" si="181"/>
        <v/>
      </c>
      <c r="AV682" s="1" t="str">
        <f t="shared" si="182"/>
        <v/>
      </c>
      <c r="AW682" s="1" t="str">
        <f t="shared" si="183"/>
        <v/>
      </c>
      <c r="AX682" s="1" t="str">
        <f t="shared" si="184"/>
        <v/>
      </c>
      <c r="AY682" s="1">
        <f>IFERROR(IF($AE682&gt;$AE681,VLOOKUP($AC682+AL$1,STOCK!$F$10:$AB$209,16,0),IF($AE682=$AE681,(IF(AY681&gt;=1,AY681-COUNTIFS($AE681:$AE681,$AC682,AL681:AL681,$AI$1),0)),0)),0)</f>
        <v>0</v>
      </c>
      <c r="AZ682" s="1">
        <f>IFERROR(IF($AE682&gt;$AE681,VLOOKUP($AC682+AM$1,STOCK!$F$10:$AB$209,16,0),IF($AE682=$AE681,(IF(AZ681&gt;=1,AZ681-COUNTIFS($AE681:$AE681,$AC682,AM681:AM681,$AI$1),0)),0)),0)</f>
        <v>0</v>
      </c>
      <c r="BA682" s="1">
        <f>IFERROR(IF($AE682&gt;$AE681,VLOOKUP($AC682+AN$1,STOCK!$F$10:$AB$209,16,0),IF($AE682=$AE681,(IF(BA681&gt;=1,BA681-COUNTIFS($AE681:$AE681,$AC682,AN681:AN681,$AI$1),0)),0)),0)</f>
        <v>0</v>
      </c>
      <c r="BB682" s="1">
        <f>IFERROR(IF($AE682&gt;$AE681,VLOOKUP($AC682+AO$1,STOCK!$F$10:$AB$209,16,0),IF($AE682=$AE681,(IF(BB681&gt;=1,BB681-COUNTIFS($AE681:$AE681,$AC682,AO681:AO681,$AI$1),0)),0)),0)</f>
        <v>0</v>
      </c>
      <c r="BC682" s="1">
        <f>IFERROR(IF($AE682&gt;$AE681,VLOOKUP($AC682+AP$1,STOCK!$F$10:$AB$209,16,0),IF($AE682=$AE681,(IF(BC681&gt;=1,BC681-COUNTIFS($AE681:$AE681,$AC682,AP681:AP681,$AI$1),0)),0)),0)</f>
        <v>0</v>
      </c>
      <c r="BD682" s="1">
        <f>IFERROR(IF($AE682&gt;$AE681,VLOOKUP($AC682+AQ$1,STOCK!$F$10:$AB$209,16,0),IF($AE682=$AE681,(IF(BD681&gt;=1,BD681-COUNTIFS($AE681:$AE681,$AC682,AQ681:AQ681,$AI$1),0)),0)),0)</f>
        <v>0</v>
      </c>
      <c r="BE682" s="1">
        <f>IFERROR(IF($AE682&gt;$AE681,VLOOKUP($AC682+AR$1,STOCK!$F$10:$AB$209,16,0),IF($AE682=$AE681,(IF(BE681&gt;=1,BE681-COUNTIFS($AE681:$AE681,$AC682,AR681:AR681,$AI$1),0)),0)),0)</f>
        <v>0</v>
      </c>
      <c r="BF682" s="1">
        <f>IFERROR(IF($AE682&gt;$AE681,VLOOKUP($AC682+AS$1,STOCK!$F$10:$AB$209,16,0),IF($AE682=$AE681,(IF(BF681&gt;=1,BF681-COUNTIFS($AE681:$AE681,$AC682,AS681:AS681,$AI$1),0)),0)),0)</f>
        <v>0</v>
      </c>
      <c r="BG682" s="1">
        <f>IFERROR(IF($AE682&gt;$AE681,VLOOKUP($AC682+AT$1,STOCK!$F$10:$AB$209,16,0),IF($AE682=$AE681,(IF(BG681&gt;=1,BG681-COUNTIFS($AE681:$AE681,$AC682,AT681:AT681,$AI$1),0)),0)),0)</f>
        <v>0</v>
      </c>
      <c r="BH682" s="1">
        <f>IFERROR(IF($AE682&gt;$AE681,VLOOKUP($AC682+AU$1,STOCK!$F$10:$AB$209,16,0),IF($AE682=$AE681,(IF(BH681&gt;=1,BH681-COUNTIFS($AE681:$AE681,$AC682,AU681:AU681,$AI$1),0)),0)),0)</f>
        <v>0</v>
      </c>
      <c r="BI682" s="1">
        <f>IFERROR(IF($AE682&gt;$AE681,VLOOKUP($AC682+AV$1,STOCK!$F$10:$AB$209,16,0),IF($AE682=$AE681,(IF(BI681&gt;=1,BI681-COUNTIFS($AE681:$AE681,$AC682,AV681:AV681,$AI$1),0)),0)),0)</f>
        <v>0</v>
      </c>
      <c r="BJ682" s="1">
        <f>IFERROR(IF($AE682&gt;$AE681,VLOOKUP($AC682+AW$1,STOCK!$F$10:$AB$209,16,0),IF($AE682=$AE681,(IF(BJ681&gt;=1,BJ681-COUNTIFS($AE681:$AE681,$AC682,AW681:AW681,$AI$1),0)),0)),0)</f>
        <v>0</v>
      </c>
      <c r="BK682" s="1">
        <f>IFERROR(IF($AE682&gt;$AE681,VLOOKUP($AC682+AX$1,STOCK!$F$10:$AB$209,16,0),IF($AE682=$AE681,(IF(BK681&gt;=1,BK681-COUNTIFS($AE681:$AE681,$AC682,AX681:AX681,$AI$1),0)),0)),0)</f>
        <v>0</v>
      </c>
      <c r="BL682" s="1">
        <f>IFERROR(IF($AE682&gt;$AE681,VLOOKUP($AC682+AL$1,STOCK!$F$10:$AB$209,17,0),IF($AE682=$AE681,(IF(BL681&gt;=1,BL681-COUNTIFS($AE681:$AE681,$AC682,AL681:AL681,$AI$2),0)),0)),0)</f>
        <v>0</v>
      </c>
      <c r="BM682" s="1">
        <f>IFERROR(IF($AE682&gt;$AE681,VLOOKUP($AC682+AM$1,STOCK!$F$10:$AB$209,17,0),IF($AE682=$AE681,(IF(BM681&gt;=1,BM681-COUNTIFS($AE681:$AE681,$AC682,AM681:AM681,$AI$2),0)),0)),0)</f>
        <v>0</v>
      </c>
      <c r="BN682" s="1">
        <f>IFERROR(IF($AE682&gt;$AE681,VLOOKUP($AC682+AN$1,STOCK!$F$10:$AB$209,17,0),IF($AE682=$AE681,(IF(BN681&gt;=1,BN681-COUNTIFS($AE681:$AE681,$AC682,AN681:AN681,$AI$2),0)),0)),0)</f>
        <v>0</v>
      </c>
      <c r="BO682" s="1">
        <f>IFERROR(IF($AE682&gt;$AE681,VLOOKUP($AC682+AO$1,STOCK!$F$10:$AB$209,17,0),IF($AE682=$AE681,(IF(BO681&gt;=1,BO681-COUNTIFS($AE681:$AE681,$AC682,AO681:AO681,$AI$2),0)),0)),0)</f>
        <v>0</v>
      </c>
      <c r="BP682" s="1">
        <f>IFERROR(IF($AE682&gt;$AE681,VLOOKUP($AC682+AP$1,STOCK!$F$10:$AB$209,17,0),IF($AE682=$AE681,(IF(BP681&gt;=1,BP681-COUNTIFS($AE681:$AE681,$AC682,AP681:AP681,$AI$2),0)),0)),0)</f>
        <v>0</v>
      </c>
      <c r="BQ682" s="1">
        <f>IFERROR(IF($AE682&gt;$AE681,VLOOKUP($AC682+AQ$1,STOCK!$F$10:$AB$209,17,0),IF($AE682=$AE681,(IF(BQ681&gt;=1,BQ681-COUNTIFS($AE681:$AE681,$AC682,AQ681:AQ681,$AI$2),0)),0)),0)</f>
        <v>0</v>
      </c>
      <c r="BR682" s="1">
        <f>IFERROR(IF($AE682&gt;$AE681,VLOOKUP($AC682+AR$1,STOCK!$F$10:$AB$209,17,0),IF($AE682=$AE681,(IF(BR681&gt;=1,BR681-COUNTIFS($AE681:$AE681,$AC682,AR681:AR681,$AI$2),0)),0)),0)</f>
        <v>0</v>
      </c>
      <c r="BS682" s="1">
        <f>IFERROR(IF($AE682&gt;$AE681,VLOOKUP($AC682+AS$1,STOCK!$F$10:$AB$209,17,0),IF($AE682=$AE681,(IF(BS681&gt;=1,BS681-COUNTIFS($AE681:$AE681,$AC682,AS681:AS681,$AI$2),0)),0)),0)</f>
        <v>0</v>
      </c>
      <c r="BT682" s="1">
        <f>IFERROR(IF($AE682&gt;$AE681,VLOOKUP($AC682+AT$1,STOCK!$F$10:$AB$209,17,0),IF($AE682=$AE681,(IF(BT681&gt;=1,BT681-COUNTIFS($AE681:$AE681,$AC682,AT681:AT681,$AI$2),0)),0)),0)</f>
        <v>0</v>
      </c>
      <c r="BU682" s="1">
        <f>IFERROR(IF($AE682&gt;$AE681,VLOOKUP($AC682+AU$1,STOCK!$F$10:$AB$209,17,0),IF($AE682=$AE681,(IF(BU681&gt;=1,BU681-COUNTIFS($AE681:$AE681,$AC682,AU681:AU681,$AI$2),0)),0)),0)</f>
        <v>0</v>
      </c>
      <c r="BV682" s="1">
        <f>IFERROR(IF($AE682&gt;$AE681,VLOOKUP($AC682+AV$1,STOCK!$F$10:$AB$209,17,0),IF($AE682=$AE681,(IF(BV681&gt;=1,BV681-COUNTIFS($AE681:$AE681,$AC682,AV681:AV681,$AI$2),0)),0)),0)</f>
        <v>0</v>
      </c>
      <c r="BW682" s="1">
        <f>IFERROR(IF($AE682&gt;$AE681,VLOOKUP($AC682+AW$1,STOCK!$F$10:$AB$209,17,0),IF($AE682=$AE681,(IF(BW681&gt;=1,BW681-COUNTIFS($AE681:$AE681,$AC682,AW681:AW681,$AI$2),0)),0)),0)</f>
        <v>0</v>
      </c>
      <c r="BX682" s="1">
        <f>IFERROR(IF($AE682&gt;$AE681,VLOOKUP($AC682+AX$1,STOCK!$F$10:$AB$209,17,0),IF($AE682=$AE681,(IF(BX681&gt;=1,BX681-COUNTIFS($AE681:$AE681,$AC682,AX681:AX681,$AI$2),0)),0)),0)</f>
        <v>0</v>
      </c>
    </row>
    <row r="683" spans="29:76" x14ac:dyDescent="0.25">
      <c r="AC683" s="1">
        <f t="shared" si="170"/>
        <v>0</v>
      </c>
      <c r="AD683" s="1">
        <f>IFERROR(IF(LEN(AK683)&gt;=1,VLOOKUP(HLOOKUP(AK683,PROFILE!$K$5:$V$8,4,0),PROFILE!$F$1:$G$3,2,0),0),0)</f>
        <v>0</v>
      </c>
      <c r="AE683" s="1">
        <f t="shared" si="171"/>
        <v>0</v>
      </c>
      <c r="AF683" s="1">
        <v>670</v>
      </c>
      <c r="AI683" s="1" t="str">
        <f>IFERROR(IF($AH683&gt;=1,VLOOKUP($AG683,STUDENT!$O$8:$Z$1507,3,0),""),"")</f>
        <v/>
      </c>
      <c r="AJ683" s="1" t="str">
        <f>IFERROR(IF($AH683&gt;=1,VLOOKUP($AG683,STUDENT!$O$8:$Z$1507,4,0),""),"")</f>
        <v/>
      </c>
      <c r="AK683" s="1" t="str">
        <f>IFERROR(IF($AH683&gt;=1,VLOOKUP($AG683,STUDENT!$O$8:$Z$1507,6,0),""),"")</f>
        <v/>
      </c>
      <c r="AL683" s="1" t="str">
        <f t="shared" si="172"/>
        <v/>
      </c>
      <c r="AM683" s="1" t="str">
        <f t="shared" si="173"/>
        <v/>
      </c>
      <c r="AN683" s="1" t="str">
        <f t="shared" si="174"/>
        <v/>
      </c>
      <c r="AO683" s="1" t="str">
        <f t="shared" si="175"/>
        <v/>
      </c>
      <c r="AP683" s="1" t="str">
        <f t="shared" si="176"/>
        <v/>
      </c>
      <c r="AQ683" s="1" t="str">
        <f t="shared" si="177"/>
        <v/>
      </c>
      <c r="AR683" s="1" t="str">
        <f t="shared" si="178"/>
        <v/>
      </c>
      <c r="AS683" s="1" t="str">
        <f t="shared" si="179"/>
        <v/>
      </c>
      <c r="AT683" s="1" t="str">
        <f t="shared" si="180"/>
        <v/>
      </c>
      <c r="AU683" s="1" t="str">
        <f t="shared" si="181"/>
        <v/>
      </c>
      <c r="AV683" s="1" t="str">
        <f t="shared" si="182"/>
        <v/>
      </c>
      <c r="AW683" s="1" t="str">
        <f t="shared" si="183"/>
        <v/>
      </c>
      <c r="AX683" s="1" t="str">
        <f t="shared" si="184"/>
        <v/>
      </c>
      <c r="AY683" s="1">
        <f>IFERROR(IF($AE683&gt;$AE682,VLOOKUP($AC683+AL$1,STOCK!$F$10:$AB$209,16,0),IF($AE683=$AE682,(IF(AY682&gt;=1,AY682-COUNTIFS($AE682:$AE682,$AC683,AL682:AL682,$AI$1),0)),0)),0)</f>
        <v>0</v>
      </c>
      <c r="AZ683" s="1">
        <f>IFERROR(IF($AE683&gt;$AE682,VLOOKUP($AC683+AM$1,STOCK!$F$10:$AB$209,16,0),IF($AE683=$AE682,(IF(AZ682&gt;=1,AZ682-COUNTIFS($AE682:$AE682,$AC683,AM682:AM682,$AI$1),0)),0)),0)</f>
        <v>0</v>
      </c>
      <c r="BA683" s="1">
        <f>IFERROR(IF($AE683&gt;$AE682,VLOOKUP($AC683+AN$1,STOCK!$F$10:$AB$209,16,0),IF($AE683=$AE682,(IF(BA682&gt;=1,BA682-COUNTIFS($AE682:$AE682,$AC683,AN682:AN682,$AI$1),0)),0)),0)</f>
        <v>0</v>
      </c>
      <c r="BB683" s="1">
        <f>IFERROR(IF($AE683&gt;$AE682,VLOOKUP($AC683+AO$1,STOCK!$F$10:$AB$209,16,0),IF($AE683=$AE682,(IF(BB682&gt;=1,BB682-COUNTIFS($AE682:$AE682,$AC683,AO682:AO682,$AI$1),0)),0)),0)</f>
        <v>0</v>
      </c>
      <c r="BC683" s="1">
        <f>IFERROR(IF($AE683&gt;$AE682,VLOOKUP($AC683+AP$1,STOCK!$F$10:$AB$209,16,0),IF($AE683=$AE682,(IF(BC682&gt;=1,BC682-COUNTIFS($AE682:$AE682,$AC683,AP682:AP682,$AI$1),0)),0)),0)</f>
        <v>0</v>
      </c>
      <c r="BD683" s="1">
        <f>IFERROR(IF($AE683&gt;$AE682,VLOOKUP($AC683+AQ$1,STOCK!$F$10:$AB$209,16,0),IF($AE683=$AE682,(IF(BD682&gt;=1,BD682-COUNTIFS($AE682:$AE682,$AC683,AQ682:AQ682,$AI$1),0)),0)),0)</f>
        <v>0</v>
      </c>
      <c r="BE683" s="1">
        <f>IFERROR(IF($AE683&gt;$AE682,VLOOKUP($AC683+AR$1,STOCK!$F$10:$AB$209,16,0),IF($AE683=$AE682,(IF(BE682&gt;=1,BE682-COUNTIFS($AE682:$AE682,$AC683,AR682:AR682,$AI$1),0)),0)),0)</f>
        <v>0</v>
      </c>
      <c r="BF683" s="1">
        <f>IFERROR(IF($AE683&gt;$AE682,VLOOKUP($AC683+AS$1,STOCK!$F$10:$AB$209,16,0),IF($AE683=$AE682,(IF(BF682&gt;=1,BF682-COUNTIFS($AE682:$AE682,$AC683,AS682:AS682,$AI$1),0)),0)),0)</f>
        <v>0</v>
      </c>
      <c r="BG683" s="1">
        <f>IFERROR(IF($AE683&gt;$AE682,VLOOKUP($AC683+AT$1,STOCK!$F$10:$AB$209,16,0),IF($AE683=$AE682,(IF(BG682&gt;=1,BG682-COUNTIFS($AE682:$AE682,$AC683,AT682:AT682,$AI$1),0)),0)),0)</f>
        <v>0</v>
      </c>
      <c r="BH683" s="1">
        <f>IFERROR(IF($AE683&gt;$AE682,VLOOKUP($AC683+AU$1,STOCK!$F$10:$AB$209,16,0),IF($AE683=$AE682,(IF(BH682&gt;=1,BH682-COUNTIFS($AE682:$AE682,$AC683,AU682:AU682,$AI$1),0)),0)),0)</f>
        <v>0</v>
      </c>
      <c r="BI683" s="1">
        <f>IFERROR(IF($AE683&gt;$AE682,VLOOKUP($AC683+AV$1,STOCK!$F$10:$AB$209,16,0),IF($AE683=$AE682,(IF(BI682&gt;=1,BI682-COUNTIFS($AE682:$AE682,$AC683,AV682:AV682,$AI$1),0)),0)),0)</f>
        <v>0</v>
      </c>
      <c r="BJ683" s="1">
        <f>IFERROR(IF($AE683&gt;$AE682,VLOOKUP($AC683+AW$1,STOCK!$F$10:$AB$209,16,0),IF($AE683=$AE682,(IF(BJ682&gt;=1,BJ682-COUNTIFS($AE682:$AE682,$AC683,AW682:AW682,$AI$1),0)),0)),0)</f>
        <v>0</v>
      </c>
      <c r="BK683" s="1">
        <f>IFERROR(IF($AE683&gt;$AE682,VLOOKUP($AC683+AX$1,STOCK!$F$10:$AB$209,16,0),IF($AE683=$AE682,(IF(BK682&gt;=1,BK682-COUNTIFS($AE682:$AE682,$AC683,AX682:AX682,$AI$1),0)),0)),0)</f>
        <v>0</v>
      </c>
      <c r="BL683" s="1">
        <f>IFERROR(IF($AE683&gt;$AE682,VLOOKUP($AC683+AL$1,STOCK!$F$10:$AB$209,17,0),IF($AE683=$AE682,(IF(BL682&gt;=1,BL682-COUNTIFS($AE682:$AE682,$AC683,AL682:AL682,$AI$2),0)),0)),0)</f>
        <v>0</v>
      </c>
      <c r="BM683" s="1">
        <f>IFERROR(IF($AE683&gt;$AE682,VLOOKUP($AC683+AM$1,STOCK!$F$10:$AB$209,17,0),IF($AE683=$AE682,(IF(BM682&gt;=1,BM682-COUNTIFS($AE682:$AE682,$AC683,AM682:AM682,$AI$2),0)),0)),0)</f>
        <v>0</v>
      </c>
      <c r="BN683" s="1">
        <f>IFERROR(IF($AE683&gt;$AE682,VLOOKUP($AC683+AN$1,STOCK!$F$10:$AB$209,17,0),IF($AE683=$AE682,(IF(BN682&gt;=1,BN682-COUNTIFS($AE682:$AE682,$AC683,AN682:AN682,$AI$2),0)),0)),0)</f>
        <v>0</v>
      </c>
      <c r="BO683" s="1">
        <f>IFERROR(IF($AE683&gt;$AE682,VLOOKUP($AC683+AO$1,STOCK!$F$10:$AB$209,17,0),IF($AE683=$AE682,(IF(BO682&gt;=1,BO682-COUNTIFS($AE682:$AE682,$AC683,AO682:AO682,$AI$2),0)),0)),0)</f>
        <v>0</v>
      </c>
      <c r="BP683" s="1">
        <f>IFERROR(IF($AE683&gt;$AE682,VLOOKUP($AC683+AP$1,STOCK!$F$10:$AB$209,17,0),IF($AE683=$AE682,(IF(BP682&gt;=1,BP682-COUNTIFS($AE682:$AE682,$AC683,AP682:AP682,$AI$2),0)),0)),0)</f>
        <v>0</v>
      </c>
      <c r="BQ683" s="1">
        <f>IFERROR(IF($AE683&gt;$AE682,VLOOKUP($AC683+AQ$1,STOCK!$F$10:$AB$209,17,0),IF($AE683=$AE682,(IF(BQ682&gt;=1,BQ682-COUNTIFS($AE682:$AE682,$AC683,AQ682:AQ682,$AI$2),0)),0)),0)</f>
        <v>0</v>
      </c>
      <c r="BR683" s="1">
        <f>IFERROR(IF($AE683&gt;$AE682,VLOOKUP($AC683+AR$1,STOCK!$F$10:$AB$209,17,0),IF($AE683=$AE682,(IF(BR682&gt;=1,BR682-COUNTIFS($AE682:$AE682,$AC683,AR682:AR682,$AI$2),0)),0)),0)</f>
        <v>0</v>
      </c>
      <c r="BS683" s="1">
        <f>IFERROR(IF($AE683&gt;$AE682,VLOOKUP($AC683+AS$1,STOCK!$F$10:$AB$209,17,0),IF($AE683=$AE682,(IF(BS682&gt;=1,BS682-COUNTIFS($AE682:$AE682,$AC683,AS682:AS682,$AI$2),0)),0)),0)</f>
        <v>0</v>
      </c>
      <c r="BT683" s="1">
        <f>IFERROR(IF($AE683&gt;$AE682,VLOOKUP($AC683+AT$1,STOCK!$F$10:$AB$209,17,0),IF($AE683=$AE682,(IF(BT682&gt;=1,BT682-COUNTIFS($AE682:$AE682,$AC683,AT682:AT682,$AI$2),0)),0)),0)</f>
        <v>0</v>
      </c>
      <c r="BU683" s="1">
        <f>IFERROR(IF($AE683&gt;$AE682,VLOOKUP($AC683+AU$1,STOCK!$F$10:$AB$209,17,0),IF($AE683=$AE682,(IF(BU682&gt;=1,BU682-COUNTIFS($AE682:$AE682,$AC683,AU682:AU682,$AI$2),0)),0)),0)</f>
        <v>0</v>
      </c>
      <c r="BV683" s="1">
        <f>IFERROR(IF($AE683&gt;$AE682,VLOOKUP($AC683+AV$1,STOCK!$F$10:$AB$209,17,0),IF($AE683=$AE682,(IF(BV682&gt;=1,BV682-COUNTIFS($AE682:$AE682,$AC683,AV682:AV682,$AI$2),0)),0)),0)</f>
        <v>0</v>
      </c>
      <c r="BW683" s="1">
        <f>IFERROR(IF($AE683&gt;$AE682,VLOOKUP($AC683+AW$1,STOCK!$F$10:$AB$209,17,0),IF($AE683=$AE682,(IF(BW682&gt;=1,BW682-COUNTIFS($AE682:$AE682,$AC683,AW682:AW682,$AI$2),0)),0)),0)</f>
        <v>0</v>
      </c>
      <c r="BX683" s="1">
        <f>IFERROR(IF($AE683&gt;$AE682,VLOOKUP($AC683+AX$1,STOCK!$F$10:$AB$209,17,0),IF($AE683=$AE682,(IF(BX682&gt;=1,BX682-COUNTIFS($AE682:$AE682,$AC683,AX682:AX682,$AI$2),0)),0)),0)</f>
        <v>0</v>
      </c>
    </row>
    <row r="684" spans="29:76" x14ac:dyDescent="0.25">
      <c r="AC684" s="1">
        <f t="shared" si="170"/>
        <v>0</v>
      </c>
      <c r="AD684" s="1">
        <f>IFERROR(IF(LEN(AK684)&gt;=1,VLOOKUP(HLOOKUP(AK684,PROFILE!$K$5:$V$8,4,0),PROFILE!$F$1:$G$3,2,0),0),0)</f>
        <v>0</v>
      </c>
      <c r="AE684" s="1">
        <f t="shared" si="171"/>
        <v>0</v>
      </c>
      <c r="AF684" s="1">
        <v>671</v>
      </c>
      <c r="AI684" s="1" t="str">
        <f>IFERROR(IF($AH684&gt;=1,VLOOKUP($AG684,STUDENT!$O$8:$Z$1507,3,0),""),"")</f>
        <v/>
      </c>
      <c r="AJ684" s="1" t="str">
        <f>IFERROR(IF($AH684&gt;=1,VLOOKUP($AG684,STUDENT!$O$8:$Z$1507,4,0),""),"")</f>
        <v/>
      </c>
      <c r="AK684" s="1" t="str">
        <f>IFERROR(IF($AH684&gt;=1,VLOOKUP($AG684,STUDENT!$O$8:$Z$1507,6,0),""),"")</f>
        <v/>
      </c>
      <c r="AL684" s="1" t="str">
        <f t="shared" si="172"/>
        <v/>
      </c>
      <c r="AM684" s="1" t="str">
        <f t="shared" si="173"/>
        <v/>
      </c>
      <c r="AN684" s="1" t="str">
        <f t="shared" si="174"/>
        <v/>
      </c>
      <c r="AO684" s="1" t="str">
        <f t="shared" si="175"/>
        <v/>
      </c>
      <c r="AP684" s="1" t="str">
        <f t="shared" si="176"/>
        <v/>
      </c>
      <c r="AQ684" s="1" t="str">
        <f t="shared" si="177"/>
        <v/>
      </c>
      <c r="AR684" s="1" t="str">
        <f t="shared" si="178"/>
        <v/>
      </c>
      <c r="AS684" s="1" t="str">
        <f t="shared" si="179"/>
        <v/>
      </c>
      <c r="AT684" s="1" t="str">
        <f t="shared" si="180"/>
        <v/>
      </c>
      <c r="AU684" s="1" t="str">
        <f t="shared" si="181"/>
        <v/>
      </c>
      <c r="AV684" s="1" t="str">
        <f t="shared" si="182"/>
        <v/>
      </c>
      <c r="AW684" s="1" t="str">
        <f t="shared" si="183"/>
        <v/>
      </c>
      <c r="AX684" s="1" t="str">
        <f t="shared" si="184"/>
        <v/>
      </c>
      <c r="AY684" s="1">
        <f>IFERROR(IF($AE684&gt;$AE683,VLOOKUP($AC684+AL$1,STOCK!$F$10:$AB$209,16,0),IF($AE684=$AE683,(IF(AY683&gt;=1,AY683-COUNTIFS($AE683:$AE683,$AC684,AL683:AL683,$AI$1),0)),0)),0)</f>
        <v>0</v>
      </c>
      <c r="AZ684" s="1">
        <f>IFERROR(IF($AE684&gt;$AE683,VLOOKUP($AC684+AM$1,STOCK!$F$10:$AB$209,16,0),IF($AE684=$AE683,(IF(AZ683&gt;=1,AZ683-COUNTIFS($AE683:$AE683,$AC684,AM683:AM683,$AI$1),0)),0)),0)</f>
        <v>0</v>
      </c>
      <c r="BA684" s="1">
        <f>IFERROR(IF($AE684&gt;$AE683,VLOOKUP($AC684+AN$1,STOCK!$F$10:$AB$209,16,0),IF($AE684=$AE683,(IF(BA683&gt;=1,BA683-COUNTIFS($AE683:$AE683,$AC684,AN683:AN683,$AI$1),0)),0)),0)</f>
        <v>0</v>
      </c>
      <c r="BB684" s="1">
        <f>IFERROR(IF($AE684&gt;$AE683,VLOOKUP($AC684+AO$1,STOCK!$F$10:$AB$209,16,0),IF($AE684=$AE683,(IF(BB683&gt;=1,BB683-COUNTIFS($AE683:$AE683,$AC684,AO683:AO683,$AI$1),0)),0)),0)</f>
        <v>0</v>
      </c>
      <c r="BC684" s="1">
        <f>IFERROR(IF($AE684&gt;$AE683,VLOOKUP($AC684+AP$1,STOCK!$F$10:$AB$209,16,0),IF($AE684=$AE683,(IF(BC683&gt;=1,BC683-COUNTIFS($AE683:$AE683,$AC684,AP683:AP683,$AI$1),0)),0)),0)</f>
        <v>0</v>
      </c>
      <c r="BD684" s="1">
        <f>IFERROR(IF($AE684&gt;$AE683,VLOOKUP($AC684+AQ$1,STOCK!$F$10:$AB$209,16,0),IF($AE684=$AE683,(IF(BD683&gt;=1,BD683-COUNTIFS($AE683:$AE683,$AC684,AQ683:AQ683,$AI$1),0)),0)),0)</f>
        <v>0</v>
      </c>
      <c r="BE684" s="1">
        <f>IFERROR(IF($AE684&gt;$AE683,VLOOKUP($AC684+AR$1,STOCK!$F$10:$AB$209,16,0),IF($AE684=$AE683,(IF(BE683&gt;=1,BE683-COUNTIFS($AE683:$AE683,$AC684,AR683:AR683,$AI$1),0)),0)),0)</f>
        <v>0</v>
      </c>
      <c r="BF684" s="1">
        <f>IFERROR(IF($AE684&gt;$AE683,VLOOKUP($AC684+AS$1,STOCK!$F$10:$AB$209,16,0),IF($AE684=$AE683,(IF(BF683&gt;=1,BF683-COUNTIFS($AE683:$AE683,$AC684,AS683:AS683,$AI$1),0)),0)),0)</f>
        <v>0</v>
      </c>
      <c r="BG684" s="1">
        <f>IFERROR(IF($AE684&gt;$AE683,VLOOKUP($AC684+AT$1,STOCK!$F$10:$AB$209,16,0),IF($AE684=$AE683,(IF(BG683&gt;=1,BG683-COUNTIFS($AE683:$AE683,$AC684,AT683:AT683,$AI$1),0)),0)),0)</f>
        <v>0</v>
      </c>
      <c r="BH684" s="1">
        <f>IFERROR(IF($AE684&gt;$AE683,VLOOKUP($AC684+AU$1,STOCK!$F$10:$AB$209,16,0),IF($AE684=$AE683,(IF(BH683&gt;=1,BH683-COUNTIFS($AE683:$AE683,$AC684,AU683:AU683,$AI$1),0)),0)),0)</f>
        <v>0</v>
      </c>
      <c r="BI684" s="1">
        <f>IFERROR(IF($AE684&gt;$AE683,VLOOKUP($AC684+AV$1,STOCK!$F$10:$AB$209,16,0),IF($AE684=$AE683,(IF(BI683&gt;=1,BI683-COUNTIFS($AE683:$AE683,$AC684,AV683:AV683,$AI$1),0)),0)),0)</f>
        <v>0</v>
      </c>
      <c r="BJ684" s="1">
        <f>IFERROR(IF($AE684&gt;$AE683,VLOOKUP($AC684+AW$1,STOCK!$F$10:$AB$209,16,0),IF($AE684=$AE683,(IF(BJ683&gt;=1,BJ683-COUNTIFS($AE683:$AE683,$AC684,AW683:AW683,$AI$1),0)),0)),0)</f>
        <v>0</v>
      </c>
      <c r="BK684" s="1">
        <f>IFERROR(IF($AE684&gt;$AE683,VLOOKUP($AC684+AX$1,STOCK!$F$10:$AB$209,16,0),IF($AE684=$AE683,(IF(BK683&gt;=1,BK683-COUNTIFS($AE683:$AE683,$AC684,AX683:AX683,$AI$1),0)),0)),0)</f>
        <v>0</v>
      </c>
      <c r="BL684" s="1">
        <f>IFERROR(IF($AE684&gt;$AE683,VLOOKUP($AC684+AL$1,STOCK!$F$10:$AB$209,17,0),IF($AE684=$AE683,(IF(BL683&gt;=1,BL683-COUNTIFS($AE683:$AE683,$AC684,AL683:AL683,$AI$2),0)),0)),0)</f>
        <v>0</v>
      </c>
      <c r="BM684" s="1">
        <f>IFERROR(IF($AE684&gt;$AE683,VLOOKUP($AC684+AM$1,STOCK!$F$10:$AB$209,17,0),IF($AE684=$AE683,(IF(BM683&gt;=1,BM683-COUNTIFS($AE683:$AE683,$AC684,AM683:AM683,$AI$2),0)),0)),0)</f>
        <v>0</v>
      </c>
      <c r="BN684" s="1">
        <f>IFERROR(IF($AE684&gt;$AE683,VLOOKUP($AC684+AN$1,STOCK!$F$10:$AB$209,17,0),IF($AE684=$AE683,(IF(BN683&gt;=1,BN683-COUNTIFS($AE683:$AE683,$AC684,AN683:AN683,$AI$2),0)),0)),0)</f>
        <v>0</v>
      </c>
      <c r="BO684" s="1">
        <f>IFERROR(IF($AE684&gt;$AE683,VLOOKUP($AC684+AO$1,STOCK!$F$10:$AB$209,17,0),IF($AE684=$AE683,(IF(BO683&gt;=1,BO683-COUNTIFS($AE683:$AE683,$AC684,AO683:AO683,$AI$2),0)),0)),0)</f>
        <v>0</v>
      </c>
      <c r="BP684" s="1">
        <f>IFERROR(IF($AE684&gt;$AE683,VLOOKUP($AC684+AP$1,STOCK!$F$10:$AB$209,17,0),IF($AE684=$AE683,(IF(BP683&gt;=1,BP683-COUNTIFS($AE683:$AE683,$AC684,AP683:AP683,$AI$2),0)),0)),0)</f>
        <v>0</v>
      </c>
      <c r="BQ684" s="1">
        <f>IFERROR(IF($AE684&gt;$AE683,VLOOKUP($AC684+AQ$1,STOCK!$F$10:$AB$209,17,0),IF($AE684=$AE683,(IF(BQ683&gt;=1,BQ683-COUNTIFS($AE683:$AE683,$AC684,AQ683:AQ683,$AI$2),0)),0)),0)</f>
        <v>0</v>
      </c>
      <c r="BR684" s="1">
        <f>IFERROR(IF($AE684&gt;$AE683,VLOOKUP($AC684+AR$1,STOCK!$F$10:$AB$209,17,0),IF($AE684=$AE683,(IF(BR683&gt;=1,BR683-COUNTIFS($AE683:$AE683,$AC684,AR683:AR683,$AI$2),0)),0)),0)</f>
        <v>0</v>
      </c>
      <c r="BS684" s="1">
        <f>IFERROR(IF($AE684&gt;$AE683,VLOOKUP($AC684+AS$1,STOCK!$F$10:$AB$209,17,0),IF($AE684=$AE683,(IF(BS683&gt;=1,BS683-COUNTIFS($AE683:$AE683,$AC684,AS683:AS683,$AI$2),0)),0)),0)</f>
        <v>0</v>
      </c>
      <c r="BT684" s="1">
        <f>IFERROR(IF($AE684&gt;$AE683,VLOOKUP($AC684+AT$1,STOCK!$F$10:$AB$209,17,0),IF($AE684=$AE683,(IF(BT683&gt;=1,BT683-COUNTIFS($AE683:$AE683,$AC684,AT683:AT683,$AI$2),0)),0)),0)</f>
        <v>0</v>
      </c>
      <c r="BU684" s="1">
        <f>IFERROR(IF($AE684&gt;$AE683,VLOOKUP($AC684+AU$1,STOCK!$F$10:$AB$209,17,0),IF($AE684=$AE683,(IF(BU683&gt;=1,BU683-COUNTIFS($AE683:$AE683,$AC684,AU683:AU683,$AI$2),0)),0)),0)</f>
        <v>0</v>
      </c>
      <c r="BV684" s="1">
        <f>IFERROR(IF($AE684&gt;$AE683,VLOOKUP($AC684+AV$1,STOCK!$F$10:$AB$209,17,0),IF($AE684=$AE683,(IF(BV683&gt;=1,BV683-COUNTIFS($AE683:$AE683,$AC684,AV683:AV683,$AI$2),0)),0)),0)</f>
        <v>0</v>
      </c>
      <c r="BW684" s="1">
        <f>IFERROR(IF($AE684&gt;$AE683,VLOOKUP($AC684+AW$1,STOCK!$F$10:$AB$209,17,0),IF($AE684=$AE683,(IF(BW683&gt;=1,BW683-COUNTIFS($AE683:$AE683,$AC684,AW683:AW683,$AI$2),0)),0)),0)</f>
        <v>0</v>
      </c>
      <c r="BX684" s="1">
        <f>IFERROR(IF($AE684&gt;$AE683,VLOOKUP($AC684+AX$1,STOCK!$F$10:$AB$209,17,0),IF($AE684=$AE683,(IF(BX683&gt;=1,BX683-COUNTIFS($AE683:$AE683,$AC684,AX683:AX683,$AI$2),0)),0)),0)</f>
        <v>0</v>
      </c>
    </row>
    <row r="685" spans="29:76" x14ac:dyDescent="0.25">
      <c r="AC685" s="1">
        <f t="shared" si="170"/>
        <v>0</v>
      </c>
      <c r="AD685" s="1">
        <f>IFERROR(IF(LEN(AK685)&gt;=1,VLOOKUP(HLOOKUP(AK685,PROFILE!$K$5:$V$8,4,0),PROFILE!$F$1:$G$3,2,0),0),0)</f>
        <v>0</v>
      </c>
      <c r="AE685" s="1">
        <f t="shared" si="171"/>
        <v>0</v>
      </c>
      <c r="AF685" s="1">
        <v>672</v>
      </c>
      <c r="AI685" s="1" t="str">
        <f>IFERROR(IF($AH685&gt;=1,VLOOKUP($AG685,STUDENT!$O$8:$Z$1507,3,0),""),"")</f>
        <v/>
      </c>
      <c r="AJ685" s="1" t="str">
        <f>IFERROR(IF($AH685&gt;=1,VLOOKUP($AG685,STUDENT!$O$8:$Z$1507,4,0),""),"")</f>
        <v/>
      </c>
      <c r="AK685" s="1" t="str">
        <f>IFERROR(IF($AH685&gt;=1,VLOOKUP($AG685,STUDENT!$O$8:$Z$1507,6,0),""),"")</f>
        <v/>
      </c>
      <c r="AL685" s="1" t="str">
        <f t="shared" si="172"/>
        <v/>
      </c>
      <c r="AM685" s="1" t="str">
        <f t="shared" si="173"/>
        <v/>
      </c>
      <c r="AN685" s="1" t="str">
        <f t="shared" si="174"/>
        <v/>
      </c>
      <c r="AO685" s="1" t="str">
        <f t="shared" si="175"/>
        <v/>
      </c>
      <c r="AP685" s="1" t="str">
        <f t="shared" si="176"/>
        <v/>
      </c>
      <c r="AQ685" s="1" t="str">
        <f t="shared" si="177"/>
        <v/>
      </c>
      <c r="AR685" s="1" t="str">
        <f t="shared" si="178"/>
        <v/>
      </c>
      <c r="AS685" s="1" t="str">
        <f t="shared" si="179"/>
        <v/>
      </c>
      <c r="AT685" s="1" t="str">
        <f t="shared" si="180"/>
        <v/>
      </c>
      <c r="AU685" s="1" t="str">
        <f t="shared" si="181"/>
        <v/>
      </c>
      <c r="AV685" s="1" t="str">
        <f t="shared" si="182"/>
        <v/>
      </c>
      <c r="AW685" s="1" t="str">
        <f t="shared" si="183"/>
        <v/>
      </c>
      <c r="AX685" s="1" t="str">
        <f t="shared" si="184"/>
        <v/>
      </c>
      <c r="AY685" s="1">
        <f>IFERROR(IF($AE685&gt;$AE684,VLOOKUP($AC685+AL$1,STOCK!$F$10:$AB$209,16,0),IF($AE685=$AE684,(IF(AY684&gt;=1,AY684-COUNTIFS($AE684:$AE684,$AC685,AL684:AL684,$AI$1),0)),0)),0)</f>
        <v>0</v>
      </c>
      <c r="AZ685" s="1">
        <f>IFERROR(IF($AE685&gt;$AE684,VLOOKUP($AC685+AM$1,STOCK!$F$10:$AB$209,16,0),IF($AE685=$AE684,(IF(AZ684&gt;=1,AZ684-COUNTIFS($AE684:$AE684,$AC685,AM684:AM684,$AI$1),0)),0)),0)</f>
        <v>0</v>
      </c>
      <c r="BA685" s="1">
        <f>IFERROR(IF($AE685&gt;$AE684,VLOOKUP($AC685+AN$1,STOCK!$F$10:$AB$209,16,0),IF($AE685=$AE684,(IF(BA684&gt;=1,BA684-COUNTIFS($AE684:$AE684,$AC685,AN684:AN684,$AI$1),0)),0)),0)</f>
        <v>0</v>
      </c>
      <c r="BB685" s="1">
        <f>IFERROR(IF($AE685&gt;$AE684,VLOOKUP($AC685+AO$1,STOCK!$F$10:$AB$209,16,0),IF($AE685=$AE684,(IF(BB684&gt;=1,BB684-COUNTIFS($AE684:$AE684,$AC685,AO684:AO684,$AI$1),0)),0)),0)</f>
        <v>0</v>
      </c>
      <c r="BC685" s="1">
        <f>IFERROR(IF($AE685&gt;$AE684,VLOOKUP($AC685+AP$1,STOCK!$F$10:$AB$209,16,0),IF($AE685=$AE684,(IF(BC684&gt;=1,BC684-COUNTIFS($AE684:$AE684,$AC685,AP684:AP684,$AI$1),0)),0)),0)</f>
        <v>0</v>
      </c>
      <c r="BD685" s="1">
        <f>IFERROR(IF($AE685&gt;$AE684,VLOOKUP($AC685+AQ$1,STOCK!$F$10:$AB$209,16,0),IF($AE685=$AE684,(IF(BD684&gt;=1,BD684-COUNTIFS($AE684:$AE684,$AC685,AQ684:AQ684,$AI$1),0)),0)),0)</f>
        <v>0</v>
      </c>
      <c r="BE685" s="1">
        <f>IFERROR(IF($AE685&gt;$AE684,VLOOKUP($AC685+AR$1,STOCK!$F$10:$AB$209,16,0),IF($AE685=$AE684,(IF(BE684&gt;=1,BE684-COUNTIFS($AE684:$AE684,$AC685,AR684:AR684,$AI$1),0)),0)),0)</f>
        <v>0</v>
      </c>
      <c r="BF685" s="1">
        <f>IFERROR(IF($AE685&gt;$AE684,VLOOKUP($AC685+AS$1,STOCK!$F$10:$AB$209,16,0),IF($AE685=$AE684,(IF(BF684&gt;=1,BF684-COUNTIFS($AE684:$AE684,$AC685,AS684:AS684,$AI$1),0)),0)),0)</f>
        <v>0</v>
      </c>
      <c r="BG685" s="1">
        <f>IFERROR(IF($AE685&gt;$AE684,VLOOKUP($AC685+AT$1,STOCK!$F$10:$AB$209,16,0),IF($AE685=$AE684,(IF(BG684&gt;=1,BG684-COUNTIFS($AE684:$AE684,$AC685,AT684:AT684,$AI$1),0)),0)),0)</f>
        <v>0</v>
      </c>
      <c r="BH685" s="1">
        <f>IFERROR(IF($AE685&gt;$AE684,VLOOKUP($AC685+AU$1,STOCK!$F$10:$AB$209,16,0),IF($AE685=$AE684,(IF(BH684&gt;=1,BH684-COUNTIFS($AE684:$AE684,$AC685,AU684:AU684,$AI$1),0)),0)),0)</f>
        <v>0</v>
      </c>
      <c r="BI685" s="1">
        <f>IFERROR(IF($AE685&gt;$AE684,VLOOKUP($AC685+AV$1,STOCK!$F$10:$AB$209,16,0),IF($AE685=$AE684,(IF(BI684&gt;=1,BI684-COUNTIFS($AE684:$AE684,$AC685,AV684:AV684,$AI$1),0)),0)),0)</f>
        <v>0</v>
      </c>
      <c r="BJ685" s="1">
        <f>IFERROR(IF($AE685&gt;$AE684,VLOOKUP($AC685+AW$1,STOCK!$F$10:$AB$209,16,0),IF($AE685=$AE684,(IF(BJ684&gt;=1,BJ684-COUNTIFS($AE684:$AE684,$AC685,AW684:AW684,$AI$1),0)),0)),0)</f>
        <v>0</v>
      </c>
      <c r="BK685" s="1">
        <f>IFERROR(IF($AE685&gt;$AE684,VLOOKUP($AC685+AX$1,STOCK!$F$10:$AB$209,16,0),IF($AE685=$AE684,(IF(BK684&gt;=1,BK684-COUNTIFS($AE684:$AE684,$AC685,AX684:AX684,$AI$1),0)),0)),0)</f>
        <v>0</v>
      </c>
      <c r="BL685" s="1">
        <f>IFERROR(IF($AE685&gt;$AE684,VLOOKUP($AC685+AL$1,STOCK!$F$10:$AB$209,17,0),IF($AE685=$AE684,(IF(BL684&gt;=1,BL684-COUNTIFS($AE684:$AE684,$AC685,AL684:AL684,$AI$2),0)),0)),0)</f>
        <v>0</v>
      </c>
      <c r="BM685" s="1">
        <f>IFERROR(IF($AE685&gt;$AE684,VLOOKUP($AC685+AM$1,STOCK!$F$10:$AB$209,17,0),IF($AE685=$AE684,(IF(BM684&gt;=1,BM684-COUNTIFS($AE684:$AE684,$AC685,AM684:AM684,$AI$2),0)),0)),0)</f>
        <v>0</v>
      </c>
      <c r="BN685" s="1">
        <f>IFERROR(IF($AE685&gt;$AE684,VLOOKUP($AC685+AN$1,STOCK!$F$10:$AB$209,17,0),IF($AE685=$AE684,(IF(BN684&gt;=1,BN684-COUNTIFS($AE684:$AE684,$AC685,AN684:AN684,$AI$2),0)),0)),0)</f>
        <v>0</v>
      </c>
      <c r="BO685" s="1">
        <f>IFERROR(IF($AE685&gt;$AE684,VLOOKUP($AC685+AO$1,STOCK!$F$10:$AB$209,17,0),IF($AE685=$AE684,(IF(BO684&gt;=1,BO684-COUNTIFS($AE684:$AE684,$AC685,AO684:AO684,$AI$2),0)),0)),0)</f>
        <v>0</v>
      </c>
      <c r="BP685" s="1">
        <f>IFERROR(IF($AE685&gt;$AE684,VLOOKUP($AC685+AP$1,STOCK!$F$10:$AB$209,17,0),IF($AE685=$AE684,(IF(BP684&gt;=1,BP684-COUNTIFS($AE684:$AE684,$AC685,AP684:AP684,$AI$2),0)),0)),0)</f>
        <v>0</v>
      </c>
      <c r="BQ685" s="1">
        <f>IFERROR(IF($AE685&gt;$AE684,VLOOKUP($AC685+AQ$1,STOCK!$F$10:$AB$209,17,0),IF($AE685=$AE684,(IF(BQ684&gt;=1,BQ684-COUNTIFS($AE684:$AE684,$AC685,AQ684:AQ684,$AI$2),0)),0)),0)</f>
        <v>0</v>
      </c>
      <c r="BR685" s="1">
        <f>IFERROR(IF($AE685&gt;$AE684,VLOOKUP($AC685+AR$1,STOCK!$F$10:$AB$209,17,0),IF($AE685=$AE684,(IF(BR684&gt;=1,BR684-COUNTIFS($AE684:$AE684,$AC685,AR684:AR684,$AI$2),0)),0)),0)</f>
        <v>0</v>
      </c>
      <c r="BS685" s="1">
        <f>IFERROR(IF($AE685&gt;$AE684,VLOOKUP($AC685+AS$1,STOCK!$F$10:$AB$209,17,0),IF($AE685=$AE684,(IF(BS684&gt;=1,BS684-COUNTIFS($AE684:$AE684,$AC685,AS684:AS684,$AI$2),0)),0)),0)</f>
        <v>0</v>
      </c>
      <c r="BT685" s="1">
        <f>IFERROR(IF($AE685&gt;$AE684,VLOOKUP($AC685+AT$1,STOCK!$F$10:$AB$209,17,0),IF($AE685=$AE684,(IF(BT684&gt;=1,BT684-COUNTIFS($AE684:$AE684,$AC685,AT684:AT684,$AI$2),0)),0)),0)</f>
        <v>0</v>
      </c>
      <c r="BU685" s="1">
        <f>IFERROR(IF($AE685&gt;$AE684,VLOOKUP($AC685+AU$1,STOCK!$F$10:$AB$209,17,0),IF($AE685=$AE684,(IF(BU684&gt;=1,BU684-COUNTIFS($AE684:$AE684,$AC685,AU684:AU684,$AI$2),0)),0)),0)</f>
        <v>0</v>
      </c>
      <c r="BV685" s="1">
        <f>IFERROR(IF($AE685&gt;$AE684,VLOOKUP($AC685+AV$1,STOCK!$F$10:$AB$209,17,0),IF($AE685=$AE684,(IF(BV684&gt;=1,BV684-COUNTIFS($AE684:$AE684,$AC685,AV684:AV684,$AI$2),0)),0)),0)</f>
        <v>0</v>
      </c>
      <c r="BW685" s="1">
        <f>IFERROR(IF($AE685&gt;$AE684,VLOOKUP($AC685+AW$1,STOCK!$F$10:$AB$209,17,0),IF($AE685=$AE684,(IF(BW684&gt;=1,BW684-COUNTIFS($AE684:$AE684,$AC685,AW684:AW684,$AI$2),0)),0)),0)</f>
        <v>0</v>
      </c>
      <c r="BX685" s="1">
        <f>IFERROR(IF($AE685&gt;$AE684,VLOOKUP($AC685+AX$1,STOCK!$F$10:$AB$209,17,0),IF($AE685=$AE684,(IF(BX684&gt;=1,BX684-COUNTIFS($AE684:$AE684,$AC685,AX684:AX684,$AI$2),0)),0)),0)</f>
        <v>0</v>
      </c>
    </row>
    <row r="686" spans="29:76" x14ac:dyDescent="0.25">
      <c r="AC686" s="1">
        <f t="shared" si="170"/>
        <v>0</v>
      </c>
      <c r="AD686" s="1">
        <f>IFERROR(IF(LEN(AK686)&gt;=1,VLOOKUP(HLOOKUP(AK686,PROFILE!$K$5:$V$8,4,0),PROFILE!$F$1:$G$3,2,0),0),0)</f>
        <v>0</v>
      </c>
      <c r="AE686" s="1">
        <f t="shared" si="171"/>
        <v>0</v>
      </c>
      <c r="AF686" s="1">
        <v>673</v>
      </c>
      <c r="AI686" s="1" t="str">
        <f>IFERROR(IF($AH686&gt;=1,VLOOKUP($AG686,STUDENT!$O$8:$Z$1507,3,0),""),"")</f>
        <v/>
      </c>
      <c r="AJ686" s="1" t="str">
        <f>IFERROR(IF($AH686&gt;=1,VLOOKUP($AG686,STUDENT!$O$8:$Z$1507,4,0),""),"")</f>
        <v/>
      </c>
      <c r="AK686" s="1" t="str">
        <f>IFERROR(IF($AH686&gt;=1,VLOOKUP($AG686,STUDENT!$O$8:$Z$1507,6,0),""),"")</f>
        <v/>
      </c>
      <c r="AL686" s="1" t="str">
        <f t="shared" si="172"/>
        <v/>
      </c>
      <c r="AM686" s="1" t="str">
        <f t="shared" si="173"/>
        <v/>
      </c>
      <c r="AN686" s="1" t="str">
        <f t="shared" si="174"/>
        <v/>
      </c>
      <c r="AO686" s="1" t="str">
        <f t="shared" si="175"/>
        <v/>
      </c>
      <c r="AP686" s="1" t="str">
        <f t="shared" si="176"/>
        <v/>
      </c>
      <c r="AQ686" s="1" t="str">
        <f t="shared" si="177"/>
        <v/>
      </c>
      <c r="AR686" s="1" t="str">
        <f t="shared" si="178"/>
        <v/>
      </c>
      <c r="AS686" s="1" t="str">
        <f t="shared" si="179"/>
        <v/>
      </c>
      <c r="AT686" s="1" t="str">
        <f t="shared" si="180"/>
        <v/>
      </c>
      <c r="AU686" s="1" t="str">
        <f t="shared" si="181"/>
        <v/>
      </c>
      <c r="AV686" s="1" t="str">
        <f t="shared" si="182"/>
        <v/>
      </c>
      <c r="AW686" s="1" t="str">
        <f t="shared" si="183"/>
        <v/>
      </c>
      <c r="AX686" s="1" t="str">
        <f t="shared" si="184"/>
        <v/>
      </c>
      <c r="AY686" s="1">
        <f>IFERROR(IF($AE686&gt;$AE685,VLOOKUP($AC686+AL$1,STOCK!$F$10:$AB$209,16,0),IF($AE686=$AE685,(IF(AY685&gt;=1,AY685-COUNTIFS($AE685:$AE685,$AC686,AL685:AL685,$AI$1),0)),0)),0)</f>
        <v>0</v>
      </c>
      <c r="AZ686" s="1">
        <f>IFERROR(IF($AE686&gt;$AE685,VLOOKUP($AC686+AM$1,STOCK!$F$10:$AB$209,16,0),IF($AE686=$AE685,(IF(AZ685&gt;=1,AZ685-COUNTIFS($AE685:$AE685,$AC686,AM685:AM685,$AI$1),0)),0)),0)</f>
        <v>0</v>
      </c>
      <c r="BA686" s="1">
        <f>IFERROR(IF($AE686&gt;$AE685,VLOOKUP($AC686+AN$1,STOCK!$F$10:$AB$209,16,0),IF($AE686=$AE685,(IF(BA685&gt;=1,BA685-COUNTIFS($AE685:$AE685,$AC686,AN685:AN685,$AI$1),0)),0)),0)</f>
        <v>0</v>
      </c>
      <c r="BB686" s="1">
        <f>IFERROR(IF($AE686&gt;$AE685,VLOOKUP($AC686+AO$1,STOCK!$F$10:$AB$209,16,0),IF($AE686=$AE685,(IF(BB685&gt;=1,BB685-COUNTIFS($AE685:$AE685,$AC686,AO685:AO685,$AI$1),0)),0)),0)</f>
        <v>0</v>
      </c>
      <c r="BC686" s="1">
        <f>IFERROR(IF($AE686&gt;$AE685,VLOOKUP($AC686+AP$1,STOCK!$F$10:$AB$209,16,0),IF($AE686=$AE685,(IF(BC685&gt;=1,BC685-COUNTIFS($AE685:$AE685,$AC686,AP685:AP685,$AI$1),0)),0)),0)</f>
        <v>0</v>
      </c>
      <c r="BD686" s="1">
        <f>IFERROR(IF($AE686&gt;$AE685,VLOOKUP($AC686+AQ$1,STOCK!$F$10:$AB$209,16,0),IF($AE686=$AE685,(IF(BD685&gt;=1,BD685-COUNTIFS($AE685:$AE685,$AC686,AQ685:AQ685,$AI$1),0)),0)),0)</f>
        <v>0</v>
      </c>
      <c r="BE686" s="1">
        <f>IFERROR(IF($AE686&gt;$AE685,VLOOKUP($AC686+AR$1,STOCK!$F$10:$AB$209,16,0),IF($AE686=$AE685,(IF(BE685&gt;=1,BE685-COUNTIFS($AE685:$AE685,$AC686,AR685:AR685,$AI$1),0)),0)),0)</f>
        <v>0</v>
      </c>
      <c r="BF686" s="1">
        <f>IFERROR(IF($AE686&gt;$AE685,VLOOKUP($AC686+AS$1,STOCK!$F$10:$AB$209,16,0),IF($AE686=$AE685,(IF(BF685&gt;=1,BF685-COUNTIFS($AE685:$AE685,$AC686,AS685:AS685,$AI$1),0)),0)),0)</f>
        <v>0</v>
      </c>
      <c r="BG686" s="1">
        <f>IFERROR(IF($AE686&gt;$AE685,VLOOKUP($AC686+AT$1,STOCK!$F$10:$AB$209,16,0),IF($AE686=$AE685,(IF(BG685&gt;=1,BG685-COUNTIFS($AE685:$AE685,$AC686,AT685:AT685,$AI$1),0)),0)),0)</f>
        <v>0</v>
      </c>
      <c r="BH686" s="1">
        <f>IFERROR(IF($AE686&gt;$AE685,VLOOKUP($AC686+AU$1,STOCK!$F$10:$AB$209,16,0),IF($AE686=$AE685,(IF(BH685&gt;=1,BH685-COUNTIFS($AE685:$AE685,$AC686,AU685:AU685,$AI$1),0)),0)),0)</f>
        <v>0</v>
      </c>
      <c r="BI686" s="1">
        <f>IFERROR(IF($AE686&gt;$AE685,VLOOKUP($AC686+AV$1,STOCK!$F$10:$AB$209,16,0),IF($AE686=$AE685,(IF(BI685&gt;=1,BI685-COUNTIFS($AE685:$AE685,$AC686,AV685:AV685,$AI$1),0)),0)),0)</f>
        <v>0</v>
      </c>
      <c r="BJ686" s="1">
        <f>IFERROR(IF($AE686&gt;$AE685,VLOOKUP($AC686+AW$1,STOCK!$F$10:$AB$209,16,0),IF($AE686=$AE685,(IF(BJ685&gt;=1,BJ685-COUNTIFS($AE685:$AE685,$AC686,AW685:AW685,$AI$1),0)),0)),0)</f>
        <v>0</v>
      </c>
      <c r="BK686" s="1">
        <f>IFERROR(IF($AE686&gt;$AE685,VLOOKUP($AC686+AX$1,STOCK!$F$10:$AB$209,16,0),IF($AE686=$AE685,(IF(BK685&gt;=1,BK685-COUNTIFS($AE685:$AE685,$AC686,AX685:AX685,$AI$1),0)),0)),0)</f>
        <v>0</v>
      </c>
      <c r="BL686" s="1">
        <f>IFERROR(IF($AE686&gt;$AE685,VLOOKUP($AC686+AL$1,STOCK!$F$10:$AB$209,17,0),IF($AE686=$AE685,(IF(BL685&gt;=1,BL685-COUNTIFS($AE685:$AE685,$AC686,AL685:AL685,$AI$2),0)),0)),0)</f>
        <v>0</v>
      </c>
      <c r="BM686" s="1">
        <f>IFERROR(IF($AE686&gt;$AE685,VLOOKUP($AC686+AM$1,STOCK!$F$10:$AB$209,17,0),IF($AE686=$AE685,(IF(BM685&gt;=1,BM685-COUNTIFS($AE685:$AE685,$AC686,AM685:AM685,$AI$2),0)),0)),0)</f>
        <v>0</v>
      </c>
      <c r="BN686" s="1">
        <f>IFERROR(IF($AE686&gt;$AE685,VLOOKUP($AC686+AN$1,STOCK!$F$10:$AB$209,17,0),IF($AE686=$AE685,(IF(BN685&gt;=1,BN685-COUNTIFS($AE685:$AE685,$AC686,AN685:AN685,$AI$2),0)),0)),0)</f>
        <v>0</v>
      </c>
      <c r="BO686" s="1">
        <f>IFERROR(IF($AE686&gt;$AE685,VLOOKUP($AC686+AO$1,STOCK!$F$10:$AB$209,17,0),IF($AE686=$AE685,(IF(BO685&gt;=1,BO685-COUNTIFS($AE685:$AE685,$AC686,AO685:AO685,$AI$2),0)),0)),0)</f>
        <v>0</v>
      </c>
      <c r="BP686" s="1">
        <f>IFERROR(IF($AE686&gt;$AE685,VLOOKUP($AC686+AP$1,STOCK!$F$10:$AB$209,17,0),IF($AE686=$AE685,(IF(BP685&gt;=1,BP685-COUNTIFS($AE685:$AE685,$AC686,AP685:AP685,$AI$2),0)),0)),0)</f>
        <v>0</v>
      </c>
      <c r="BQ686" s="1">
        <f>IFERROR(IF($AE686&gt;$AE685,VLOOKUP($AC686+AQ$1,STOCK!$F$10:$AB$209,17,0),IF($AE686=$AE685,(IF(BQ685&gt;=1,BQ685-COUNTIFS($AE685:$AE685,$AC686,AQ685:AQ685,$AI$2),0)),0)),0)</f>
        <v>0</v>
      </c>
      <c r="BR686" s="1">
        <f>IFERROR(IF($AE686&gt;$AE685,VLOOKUP($AC686+AR$1,STOCK!$F$10:$AB$209,17,0),IF($AE686=$AE685,(IF(BR685&gt;=1,BR685-COUNTIFS($AE685:$AE685,$AC686,AR685:AR685,$AI$2),0)),0)),0)</f>
        <v>0</v>
      </c>
      <c r="BS686" s="1">
        <f>IFERROR(IF($AE686&gt;$AE685,VLOOKUP($AC686+AS$1,STOCK!$F$10:$AB$209,17,0),IF($AE686=$AE685,(IF(BS685&gt;=1,BS685-COUNTIFS($AE685:$AE685,$AC686,AS685:AS685,$AI$2),0)),0)),0)</f>
        <v>0</v>
      </c>
      <c r="BT686" s="1">
        <f>IFERROR(IF($AE686&gt;$AE685,VLOOKUP($AC686+AT$1,STOCK!$F$10:$AB$209,17,0),IF($AE686=$AE685,(IF(BT685&gt;=1,BT685-COUNTIFS($AE685:$AE685,$AC686,AT685:AT685,$AI$2),0)),0)),0)</f>
        <v>0</v>
      </c>
      <c r="BU686" s="1">
        <f>IFERROR(IF($AE686&gt;$AE685,VLOOKUP($AC686+AU$1,STOCK!$F$10:$AB$209,17,0),IF($AE686=$AE685,(IF(BU685&gt;=1,BU685-COUNTIFS($AE685:$AE685,$AC686,AU685:AU685,$AI$2),0)),0)),0)</f>
        <v>0</v>
      </c>
      <c r="BV686" s="1">
        <f>IFERROR(IF($AE686&gt;$AE685,VLOOKUP($AC686+AV$1,STOCK!$F$10:$AB$209,17,0),IF($AE686=$AE685,(IF(BV685&gt;=1,BV685-COUNTIFS($AE685:$AE685,$AC686,AV685:AV685,$AI$2),0)),0)),0)</f>
        <v>0</v>
      </c>
      <c r="BW686" s="1">
        <f>IFERROR(IF($AE686&gt;$AE685,VLOOKUP($AC686+AW$1,STOCK!$F$10:$AB$209,17,0),IF($AE686=$AE685,(IF(BW685&gt;=1,BW685-COUNTIFS($AE685:$AE685,$AC686,AW685:AW685,$AI$2),0)),0)),0)</f>
        <v>0</v>
      </c>
      <c r="BX686" s="1">
        <f>IFERROR(IF($AE686&gt;$AE685,VLOOKUP($AC686+AX$1,STOCK!$F$10:$AB$209,17,0),IF($AE686=$AE685,(IF(BX685&gt;=1,BX685-COUNTIFS($AE685:$AE685,$AC686,AX685:AX685,$AI$2),0)),0)),0)</f>
        <v>0</v>
      </c>
    </row>
    <row r="687" spans="29:76" x14ac:dyDescent="0.25">
      <c r="AC687" s="1">
        <f t="shared" si="170"/>
        <v>0</v>
      </c>
      <c r="AD687" s="1">
        <f>IFERROR(IF(LEN(AK687)&gt;=1,VLOOKUP(HLOOKUP(AK687,PROFILE!$K$5:$V$8,4,0),PROFILE!$F$1:$G$3,2,0),0),0)</f>
        <v>0</v>
      </c>
      <c r="AE687" s="1">
        <f t="shared" si="171"/>
        <v>0</v>
      </c>
      <c r="AF687" s="1">
        <v>674</v>
      </c>
      <c r="AI687" s="1" t="str">
        <f>IFERROR(IF($AH687&gt;=1,VLOOKUP($AG687,STUDENT!$O$8:$Z$1507,3,0),""),"")</f>
        <v/>
      </c>
      <c r="AJ687" s="1" t="str">
        <f>IFERROR(IF($AH687&gt;=1,VLOOKUP($AG687,STUDENT!$O$8:$Z$1507,4,0),""),"")</f>
        <v/>
      </c>
      <c r="AK687" s="1" t="str">
        <f>IFERROR(IF($AH687&gt;=1,VLOOKUP($AG687,STUDENT!$O$8:$Z$1507,6,0),""),"")</f>
        <v/>
      </c>
      <c r="AL687" s="1" t="str">
        <f t="shared" si="172"/>
        <v/>
      </c>
      <c r="AM687" s="1" t="str">
        <f t="shared" si="173"/>
        <v/>
      </c>
      <c r="AN687" s="1" t="str">
        <f t="shared" si="174"/>
        <v/>
      </c>
      <c r="AO687" s="1" t="str">
        <f t="shared" si="175"/>
        <v/>
      </c>
      <c r="AP687" s="1" t="str">
        <f t="shared" si="176"/>
        <v/>
      </c>
      <c r="AQ687" s="1" t="str">
        <f t="shared" si="177"/>
        <v/>
      </c>
      <c r="AR687" s="1" t="str">
        <f t="shared" si="178"/>
        <v/>
      </c>
      <c r="AS687" s="1" t="str">
        <f t="shared" si="179"/>
        <v/>
      </c>
      <c r="AT687" s="1" t="str">
        <f t="shared" si="180"/>
        <v/>
      </c>
      <c r="AU687" s="1" t="str">
        <f t="shared" si="181"/>
        <v/>
      </c>
      <c r="AV687" s="1" t="str">
        <f t="shared" si="182"/>
        <v/>
      </c>
      <c r="AW687" s="1" t="str">
        <f t="shared" si="183"/>
        <v/>
      </c>
      <c r="AX687" s="1" t="str">
        <f t="shared" si="184"/>
        <v/>
      </c>
      <c r="AY687" s="1">
        <f>IFERROR(IF($AE687&gt;$AE686,VLOOKUP($AC687+AL$1,STOCK!$F$10:$AB$209,16,0),IF($AE687=$AE686,(IF(AY686&gt;=1,AY686-COUNTIFS($AE686:$AE686,$AC687,AL686:AL686,$AI$1),0)),0)),0)</f>
        <v>0</v>
      </c>
      <c r="AZ687" s="1">
        <f>IFERROR(IF($AE687&gt;$AE686,VLOOKUP($AC687+AM$1,STOCK!$F$10:$AB$209,16,0),IF($AE687=$AE686,(IF(AZ686&gt;=1,AZ686-COUNTIFS($AE686:$AE686,$AC687,AM686:AM686,$AI$1),0)),0)),0)</f>
        <v>0</v>
      </c>
      <c r="BA687" s="1">
        <f>IFERROR(IF($AE687&gt;$AE686,VLOOKUP($AC687+AN$1,STOCK!$F$10:$AB$209,16,0),IF($AE687=$AE686,(IF(BA686&gt;=1,BA686-COUNTIFS($AE686:$AE686,$AC687,AN686:AN686,$AI$1),0)),0)),0)</f>
        <v>0</v>
      </c>
      <c r="BB687" s="1">
        <f>IFERROR(IF($AE687&gt;$AE686,VLOOKUP($AC687+AO$1,STOCK!$F$10:$AB$209,16,0),IF($AE687=$AE686,(IF(BB686&gt;=1,BB686-COUNTIFS($AE686:$AE686,$AC687,AO686:AO686,$AI$1),0)),0)),0)</f>
        <v>0</v>
      </c>
      <c r="BC687" s="1">
        <f>IFERROR(IF($AE687&gt;$AE686,VLOOKUP($AC687+AP$1,STOCK!$F$10:$AB$209,16,0),IF($AE687=$AE686,(IF(BC686&gt;=1,BC686-COUNTIFS($AE686:$AE686,$AC687,AP686:AP686,$AI$1),0)),0)),0)</f>
        <v>0</v>
      </c>
      <c r="BD687" s="1">
        <f>IFERROR(IF($AE687&gt;$AE686,VLOOKUP($AC687+AQ$1,STOCK!$F$10:$AB$209,16,0),IF($AE687=$AE686,(IF(BD686&gt;=1,BD686-COUNTIFS($AE686:$AE686,$AC687,AQ686:AQ686,$AI$1),0)),0)),0)</f>
        <v>0</v>
      </c>
      <c r="BE687" s="1">
        <f>IFERROR(IF($AE687&gt;$AE686,VLOOKUP($AC687+AR$1,STOCK!$F$10:$AB$209,16,0),IF($AE687=$AE686,(IF(BE686&gt;=1,BE686-COUNTIFS($AE686:$AE686,$AC687,AR686:AR686,$AI$1),0)),0)),0)</f>
        <v>0</v>
      </c>
      <c r="BF687" s="1">
        <f>IFERROR(IF($AE687&gt;$AE686,VLOOKUP($AC687+AS$1,STOCK!$F$10:$AB$209,16,0),IF($AE687=$AE686,(IF(BF686&gt;=1,BF686-COUNTIFS($AE686:$AE686,$AC687,AS686:AS686,$AI$1),0)),0)),0)</f>
        <v>0</v>
      </c>
      <c r="BG687" s="1">
        <f>IFERROR(IF($AE687&gt;$AE686,VLOOKUP($AC687+AT$1,STOCK!$F$10:$AB$209,16,0),IF($AE687=$AE686,(IF(BG686&gt;=1,BG686-COUNTIFS($AE686:$AE686,$AC687,AT686:AT686,$AI$1),0)),0)),0)</f>
        <v>0</v>
      </c>
      <c r="BH687" s="1">
        <f>IFERROR(IF($AE687&gt;$AE686,VLOOKUP($AC687+AU$1,STOCK!$F$10:$AB$209,16,0),IF($AE687=$AE686,(IF(BH686&gt;=1,BH686-COUNTIFS($AE686:$AE686,$AC687,AU686:AU686,$AI$1),0)),0)),0)</f>
        <v>0</v>
      </c>
      <c r="BI687" s="1">
        <f>IFERROR(IF($AE687&gt;$AE686,VLOOKUP($AC687+AV$1,STOCK!$F$10:$AB$209,16,0),IF($AE687=$AE686,(IF(BI686&gt;=1,BI686-COUNTIFS($AE686:$AE686,$AC687,AV686:AV686,$AI$1),0)),0)),0)</f>
        <v>0</v>
      </c>
      <c r="BJ687" s="1">
        <f>IFERROR(IF($AE687&gt;$AE686,VLOOKUP($AC687+AW$1,STOCK!$F$10:$AB$209,16,0),IF($AE687=$AE686,(IF(BJ686&gt;=1,BJ686-COUNTIFS($AE686:$AE686,$AC687,AW686:AW686,$AI$1),0)),0)),0)</f>
        <v>0</v>
      </c>
      <c r="BK687" s="1">
        <f>IFERROR(IF($AE687&gt;$AE686,VLOOKUP($AC687+AX$1,STOCK!$F$10:$AB$209,16,0),IF($AE687=$AE686,(IF(BK686&gt;=1,BK686-COUNTIFS($AE686:$AE686,$AC687,AX686:AX686,$AI$1),0)),0)),0)</f>
        <v>0</v>
      </c>
      <c r="BL687" s="1">
        <f>IFERROR(IF($AE687&gt;$AE686,VLOOKUP($AC687+AL$1,STOCK!$F$10:$AB$209,17,0),IF($AE687=$AE686,(IF(BL686&gt;=1,BL686-COUNTIFS($AE686:$AE686,$AC687,AL686:AL686,$AI$2),0)),0)),0)</f>
        <v>0</v>
      </c>
      <c r="BM687" s="1">
        <f>IFERROR(IF($AE687&gt;$AE686,VLOOKUP($AC687+AM$1,STOCK!$F$10:$AB$209,17,0),IF($AE687=$AE686,(IF(BM686&gt;=1,BM686-COUNTIFS($AE686:$AE686,$AC687,AM686:AM686,$AI$2),0)),0)),0)</f>
        <v>0</v>
      </c>
      <c r="BN687" s="1">
        <f>IFERROR(IF($AE687&gt;$AE686,VLOOKUP($AC687+AN$1,STOCK!$F$10:$AB$209,17,0),IF($AE687=$AE686,(IF(BN686&gt;=1,BN686-COUNTIFS($AE686:$AE686,$AC687,AN686:AN686,$AI$2),0)),0)),0)</f>
        <v>0</v>
      </c>
      <c r="BO687" s="1">
        <f>IFERROR(IF($AE687&gt;$AE686,VLOOKUP($AC687+AO$1,STOCK!$F$10:$AB$209,17,0),IF($AE687=$AE686,(IF(BO686&gt;=1,BO686-COUNTIFS($AE686:$AE686,$AC687,AO686:AO686,$AI$2),0)),0)),0)</f>
        <v>0</v>
      </c>
      <c r="BP687" s="1">
        <f>IFERROR(IF($AE687&gt;$AE686,VLOOKUP($AC687+AP$1,STOCK!$F$10:$AB$209,17,0),IF($AE687=$AE686,(IF(BP686&gt;=1,BP686-COUNTIFS($AE686:$AE686,$AC687,AP686:AP686,$AI$2),0)),0)),0)</f>
        <v>0</v>
      </c>
      <c r="BQ687" s="1">
        <f>IFERROR(IF($AE687&gt;$AE686,VLOOKUP($AC687+AQ$1,STOCK!$F$10:$AB$209,17,0),IF($AE687=$AE686,(IF(BQ686&gt;=1,BQ686-COUNTIFS($AE686:$AE686,$AC687,AQ686:AQ686,$AI$2),0)),0)),0)</f>
        <v>0</v>
      </c>
      <c r="BR687" s="1">
        <f>IFERROR(IF($AE687&gt;$AE686,VLOOKUP($AC687+AR$1,STOCK!$F$10:$AB$209,17,0),IF($AE687=$AE686,(IF(BR686&gt;=1,BR686-COUNTIFS($AE686:$AE686,$AC687,AR686:AR686,$AI$2),0)),0)),0)</f>
        <v>0</v>
      </c>
      <c r="BS687" s="1">
        <f>IFERROR(IF($AE687&gt;$AE686,VLOOKUP($AC687+AS$1,STOCK!$F$10:$AB$209,17,0),IF($AE687=$AE686,(IF(BS686&gt;=1,BS686-COUNTIFS($AE686:$AE686,$AC687,AS686:AS686,$AI$2),0)),0)),0)</f>
        <v>0</v>
      </c>
      <c r="BT687" s="1">
        <f>IFERROR(IF($AE687&gt;$AE686,VLOOKUP($AC687+AT$1,STOCK!$F$10:$AB$209,17,0),IF($AE687=$AE686,(IF(BT686&gt;=1,BT686-COUNTIFS($AE686:$AE686,$AC687,AT686:AT686,$AI$2),0)),0)),0)</f>
        <v>0</v>
      </c>
      <c r="BU687" s="1">
        <f>IFERROR(IF($AE687&gt;$AE686,VLOOKUP($AC687+AU$1,STOCK!$F$10:$AB$209,17,0),IF($AE687=$AE686,(IF(BU686&gt;=1,BU686-COUNTIFS($AE686:$AE686,$AC687,AU686:AU686,$AI$2),0)),0)),0)</f>
        <v>0</v>
      </c>
      <c r="BV687" s="1">
        <f>IFERROR(IF($AE687&gt;$AE686,VLOOKUP($AC687+AV$1,STOCK!$F$10:$AB$209,17,0),IF($AE687=$AE686,(IF(BV686&gt;=1,BV686-COUNTIFS($AE686:$AE686,$AC687,AV686:AV686,$AI$2),0)),0)),0)</f>
        <v>0</v>
      </c>
      <c r="BW687" s="1">
        <f>IFERROR(IF($AE687&gt;$AE686,VLOOKUP($AC687+AW$1,STOCK!$F$10:$AB$209,17,0),IF($AE687=$AE686,(IF(BW686&gt;=1,BW686-COUNTIFS($AE686:$AE686,$AC687,AW686:AW686,$AI$2),0)),0)),0)</f>
        <v>0</v>
      </c>
      <c r="BX687" s="1">
        <f>IFERROR(IF($AE687&gt;$AE686,VLOOKUP($AC687+AX$1,STOCK!$F$10:$AB$209,17,0),IF($AE687=$AE686,(IF(BX686&gt;=1,BX686-COUNTIFS($AE686:$AE686,$AC687,AX686:AX686,$AI$2),0)),0)),0)</f>
        <v>0</v>
      </c>
    </row>
    <row r="688" spans="29:76" x14ac:dyDescent="0.25">
      <c r="AC688" s="1">
        <f t="shared" si="170"/>
        <v>0</v>
      </c>
      <c r="AD688" s="1">
        <f>IFERROR(IF(LEN(AK688)&gt;=1,VLOOKUP(HLOOKUP(AK688,PROFILE!$K$5:$V$8,4,0),PROFILE!$F$1:$G$3,2,0),0),0)</f>
        <v>0</v>
      </c>
      <c r="AE688" s="1">
        <f t="shared" si="171"/>
        <v>0</v>
      </c>
      <c r="AF688" s="1">
        <v>675</v>
      </c>
      <c r="AI688" s="1" t="str">
        <f>IFERROR(IF($AH688&gt;=1,VLOOKUP($AG688,STUDENT!$O$8:$Z$1507,3,0),""),"")</f>
        <v/>
      </c>
      <c r="AJ688" s="1" t="str">
        <f>IFERROR(IF($AH688&gt;=1,VLOOKUP($AG688,STUDENT!$O$8:$Z$1507,4,0),""),"")</f>
        <v/>
      </c>
      <c r="AK688" s="1" t="str">
        <f>IFERROR(IF($AH688&gt;=1,VLOOKUP($AG688,STUDENT!$O$8:$Z$1507,6,0),""),"")</f>
        <v/>
      </c>
      <c r="AL688" s="1" t="str">
        <f t="shared" si="172"/>
        <v/>
      </c>
      <c r="AM688" s="1" t="str">
        <f t="shared" si="173"/>
        <v/>
      </c>
      <c r="AN688" s="1" t="str">
        <f t="shared" si="174"/>
        <v/>
      </c>
      <c r="AO688" s="1" t="str">
        <f t="shared" si="175"/>
        <v/>
      </c>
      <c r="AP688" s="1" t="str">
        <f t="shared" si="176"/>
        <v/>
      </c>
      <c r="AQ688" s="1" t="str">
        <f t="shared" si="177"/>
        <v/>
      </c>
      <c r="AR688" s="1" t="str">
        <f t="shared" si="178"/>
        <v/>
      </c>
      <c r="AS688" s="1" t="str">
        <f t="shared" si="179"/>
        <v/>
      </c>
      <c r="AT688" s="1" t="str">
        <f t="shared" si="180"/>
        <v/>
      </c>
      <c r="AU688" s="1" t="str">
        <f t="shared" si="181"/>
        <v/>
      </c>
      <c r="AV688" s="1" t="str">
        <f t="shared" si="182"/>
        <v/>
      </c>
      <c r="AW688" s="1" t="str">
        <f t="shared" si="183"/>
        <v/>
      </c>
      <c r="AX688" s="1" t="str">
        <f t="shared" si="184"/>
        <v/>
      </c>
      <c r="AY688" s="1">
        <f>IFERROR(IF($AE688&gt;$AE687,VLOOKUP($AC688+AL$1,STOCK!$F$10:$AB$209,16,0),IF($AE688=$AE687,(IF(AY687&gt;=1,AY687-COUNTIFS($AE687:$AE687,$AC688,AL687:AL687,$AI$1),0)),0)),0)</f>
        <v>0</v>
      </c>
      <c r="AZ688" s="1">
        <f>IFERROR(IF($AE688&gt;$AE687,VLOOKUP($AC688+AM$1,STOCK!$F$10:$AB$209,16,0),IF($AE688=$AE687,(IF(AZ687&gt;=1,AZ687-COUNTIFS($AE687:$AE687,$AC688,AM687:AM687,$AI$1),0)),0)),0)</f>
        <v>0</v>
      </c>
      <c r="BA688" s="1">
        <f>IFERROR(IF($AE688&gt;$AE687,VLOOKUP($AC688+AN$1,STOCK!$F$10:$AB$209,16,0),IF($AE688=$AE687,(IF(BA687&gt;=1,BA687-COUNTIFS($AE687:$AE687,$AC688,AN687:AN687,$AI$1),0)),0)),0)</f>
        <v>0</v>
      </c>
      <c r="BB688" s="1">
        <f>IFERROR(IF($AE688&gt;$AE687,VLOOKUP($AC688+AO$1,STOCK!$F$10:$AB$209,16,0),IF($AE688=$AE687,(IF(BB687&gt;=1,BB687-COUNTIFS($AE687:$AE687,$AC688,AO687:AO687,$AI$1),0)),0)),0)</f>
        <v>0</v>
      </c>
      <c r="BC688" s="1">
        <f>IFERROR(IF($AE688&gt;$AE687,VLOOKUP($AC688+AP$1,STOCK!$F$10:$AB$209,16,0),IF($AE688=$AE687,(IF(BC687&gt;=1,BC687-COUNTIFS($AE687:$AE687,$AC688,AP687:AP687,$AI$1),0)),0)),0)</f>
        <v>0</v>
      </c>
      <c r="BD688" s="1">
        <f>IFERROR(IF($AE688&gt;$AE687,VLOOKUP($AC688+AQ$1,STOCK!$F$10:$AB$209,16,0),IF($AE688=$AE687,(IF(BD687&gt;=1,BD687-COUNTIFS($AE687:$AE687,$AC688,AQ687:AQ687,$AI$1),0)),0)),0)</f>
        <v>0</v>
      </c>
      <c r="BE688" s="1">
        <f>IFERROR(IF($AE688&gt;$AE687,VLOOKUP($AC688+AR$1,STOCK!$F$10:$AB$209,16,0),IF($AE688=$AE687,(IF(BE687&gt;=1,BE687-COUNTIFS($AE687:$AE687,$AC688,AR687:AR687,$AI$1),0)),0)),0)</f>
        <v>0</v>
      </c>
      <c r="BF688" s="1">
        <f>IFERROR(IF($AE688&gt;$AE687,VLOOKUP($AC688+AS$1,STOCK!$F$10:$AB$209,16,0),IF($AE688=$AE687,(IF(BF687&gt;=1,BF687-COUNTIFS($AE687:$AE687,$AC688,AS687:AS687,$AI$1),0)),0)),0)</f>
        <v>0</v>
      </c>
      <c r="BG688" s="1">
        <f>IFERROR(IF($AE688&gt;$AE687,VLOOKUP($AC688+AT$1,STOCK!$F$10:$AB$209,16,0),IF($AE688=$AE687,(IF(BG687&gt;=1,BG687-COUNTIFS($AE687:$AE687,$AC688,AT687:AT687,$AI$1),0)),0)),0)</f>
        <v>0</v>
      </c>
      <c r="BH688" s="1">
        <f>IFERROR(IF($AE688&gt;$AE687,VLOOKUP($AC688+AU$1,STOCK!$F$10:$AB$209,16,0),IF($AE688=$AE687,(IF(BH687&gt;=1,BH687-COUNTIFS($AE687:$AE687,$AC688,AU687:AU687,$AI$1),0)),0)),0)</f>
        <v>0</v>
      </c>
      <c r="BI688" s="1">
        <f>IFERROR(IF($AE688&gt;$AE687,VLOOKUP($AC688+AV$1,STOCK!$F$10:$AB$209,16,0),IF($AE688=$AE687,(IF(BI687&gt;=1,BI687-COUNTIFS($AE687:$AE687,$AC688,AV687:AV687,$AI$1),0)),0)),0)</f>
        <v>0</v>
      </c>
      <c r="BJ688" s="1">
        <f>IFERROR(IF($AE688&gt;$AE687,VLOOKUP($AC688+AW$1,STOCK!$F$10:$AB$209,16,0),IF($AE688=$AE687,(IF(BJ687&gt;=1,BJ687-COUNTIFS($AE687:$AE687,$AC688,AW687:AW687,$AI$1),0)),0)),0)</f>
        <v>0</v>
      </c>
      <c r="BK688" s="1">
        <f>IFERROR(IF($AE688&gt;$AE687,VLOOKUP($AC688+AX$1,STOCK!$F$10:$AB$209,16,0),IF($AE688=$AE687,(IF(BK687&gt;=1,BK687-COUNTIFS($AE687:$AE687,$AC688,AX687:AX687,$AI$1),0)),0)),0)</f>
        <v>0</v>
      </c>
      <c r="BL688" s="1">
        <f>IFERROR(IF($AE688&gt;$AE687,VLOOKUP($AC688+AL$1,STOCK!$F$10:$AB$209,17,0),IF($AE688=$AE687,(IF(BL687&gt;=1,BL687-COUNTIFS($AE687:$AE687,$AC688,AL687:AL687,$AI$2),0)),0)),0)</f>
        <v>0</v>
      </c>
      <c r="BM688" s="1">
        <f>IFERROR(IF($AE688&gt;$AE687,VLOOKUP($AC688+AM$1,STOCK!$F$10:$AB$209,17,0),IF($AE688=$AE687,(IF(BM687&gt;=1,BM687-COUNTIFS($AE687:$AE687,$AC688,AM687:AM687,$AI$2),0)),0)),0)</f>
        <v>0</v>
      </c>
      <c r="BN688" s="1">
        <f>IFERROR(IF($AE688&gt;$AE687,VLOOKUP($AC688+AN$1,STOCK!$F$10:$AB$209,17,0),IF($AE688=$AE687,(IF(BN687&gt;=1,BN687-COUNTIFS($AE687:$AE687,$AC688,AN687:AN687,$AI$2),0)),0)),0)</f>
        <v>0</v>
      </c>
      <c r="BO688" s="1">
        <f>IFERROR(IF($AE688&gt;$AE687,VLOOKUP($AC688+AO$1,STOCK!$F$10:$AB$209,17,0),IF($AE688=$AE687,(IF(BO687&gt;=1,BO687-COUNTIFS($AE687:$AE687,$AC688,AO687:AO687,$AI$2),0)),0)),0)</f>
        <v>0</v>
      </c>
      <c r="BP688" s="1">
        <f>IFERROR(IF($AE688&gt;$AE687,VLOOKUP($AC688+AP$1,STOCK!$F$10:$AB$209,17,0),IF($AE688=$AE687,(IF(BP687&gt;=1,BP687-COUNTIFS($AE687:$AE687,$AC688,AP687:AP687,$AI$2),0)),0)),0)</f>
        <v>0</v>
      </c>
      <c r="BQ688" s="1">
        <f>IFERROR(IF($AE688&gt;$AE687,VLOOKUP($AC688+AQ$1,STOCK!$F$10:$AB$209,17,0),IF($AE688=$AE687,(IF(BQ687&gt;=1,BQ687-COUNTIFS($AE687:$AE687,$AC688,AQ687:AQ687,$AI$2),0)),0)),0)</f>
        <v>0</v>
      </c>
      <c r="BR688" s="1">
        <f>IFERROR(IF($AE688&gt;$AE687,VLOOKUP($AC688+AR$1,STOCK!$F$10:$AB$209,17,0),IF($AE688=$AE687,(IF(BR687&gt;=1,BR687-COUNTIFS($AE687:$AE687,$AC688,AR687:AR687,$AI$2),0)),0)),0)</f>
        <v>0</v>
      </c>
      <c r="BS688" s="1">
        <f>IFERROR(IF($AE688&gt;$AE687,VLOOKUP($AC688+AS$1,STOCK!$F$10:$AB$209,17,0),IF($AE688=$AE687,(IF(BS687&gt;=1,BS687-COUNTIFS($AE687:$AE687,$AC688,AS687:AS687,$AI$2),0)),0)),0)</f>
        <v>0</v>
      </c>
      <c r="BT688" s="1">
        <f>IFERROR(IF($AE688&gt;$AE687,VLOOKUP($AC688+AT$1,STOCK!$F$10:$AB$209,17,0),IF($AE688=$AE687,(IF(BT687&gt;=1,BT687-COUNTIFS($AE687:$AE687,$AC688,AT687:AT687,$AI$2),0)),0)),0)</f>
        <v>0</v>
      </c>
      <c r="BU688" s="1">
        <f>IFERROR(IF($AE688&gt;$AE687,VLOOKUP($AC688+AU$1,STOCK!$F$10:$AB$209,17,0),IF($AE688=$AE687,(IF(BU687&gt;=1,BU687-COUNTIFS($AE687:$AE687,$AC688,AU687:AU687,$AI$2),0)),0)),0)</f>
        <v>0</v>
      </c>
      <c r="BV688" s="1">
        <f>IFERROR(IF($AE688&gt;$AE687,VLOOKUP($AC688+AV$1,STOCK!$F$10:$AB$209,17,0),IF($AE688=$AE687,(IF(BV687&gt;=1,BV687-COUNTIFS($AE687:$AE687,$AC688,AV687:AV687,$AI$2),0)),0)),0)</f>
        <v>0</v>
      </c>
      <c r="BW688" s="1">
        <f>IFERROR(IF($AE688&gt;$AE687,VLOOKUP($AC688+AW$1,STOCK!$F$10:$AB$209,17,0),IF($AE688=$AE687,(IF(BW687&gt;=1,BW687-COUNTIFS($AE687:$AE687,$AC688,AW687:AW687,$AI$2),0)),0)),0)</f>
        <v>0</v>
      </c>
      <c r="BX688" s="1">
        <f>IFERROR(IF($AE688&gt;$AE687,VLOOKUP($AC688+AX$1,STOCK!$F$10:$AB$209,17,0),IF($AE688=$AE687,(IF(BX687&gt;=1,BX687-COUNTIFS($AE687:$AE687,$AC688,AX687:AX687,$AI$2),0)),0)),0)</f>
        <v>0</v>
      </c>
    </row>
    <row r="689" spans="29:76" x14ac:dyDescent="0.25">
      <c r="AC689" s="1">
        <f t="shared" si="170"/>
        <v>0</v>
      </c>
      <c r="AD689" s="1">
        <f>IFERROR(IF(LEN(AK689)&gt;=1,VLOOKUP(HLOOKUP(AK689,PROFILE!$K$5:$V$8,4,0),PROFILE!$F$1:$G$3,2,0),0),0)</f>
        <v>0</v>
      </c>
      <c r="AE689" s="1">
        <f t="shared" si="171"/>
        <v>0</v>
      </c>
      <c r="AF689" s="1">
        <v>676</v>
      </c>
      <c r="AI689" s="1" t="str">
        <f>IFERROR(IF($AH689&gt;=1,VLOOKUP($AG689,STUDENT!$O$8:$Z$1507,3,0),""),"")</f>
        <v/>
      </c>
      <c r="AJ689" s="1" t="str">
        <f>IFERROR(IF($AH689&gt;=1,VLOOKUP($AG689,STUDENT!$O$8:$Z$1507,4,0),""),"")</f>
        <v/>
      </c>
      <c r="AK689" s="1" t="str">
        <f>IFERROR(IF($AH689&gt;=1,VLOOKUP($AG689,STUDENT!$O$8:$Z$1507,6,0),""),"")</f>
        <v/>
      </c>
      <c r="AL689" s="1" t="str">
        <f t="shared" si="172"/>
        <v/>
      </c>
      <c r="AM689" s="1" t="str">
        <f t="shared" si="173"/>
        <v/>
      </c>
      <c r="AN689" s="1" t="str">
        <f t="shared" si="174"/>
        <v/>
      </c>
      <c r="AO689" s="1" t="str">
        <f t="shared" si="175"/>
        <v/>
      </c>
      <c r="AP689" s="1" t="str">
        <f t="shared" si="176"/>
        <v/>
      </c>
      <c r="AQ689" s="1" t="str">
        <f t="shared" si="177"/>
        <v/>
      </c>
      <c r="AR689" s="1" t="str">
        <f t="shared" si="178"/>
        <v/>
      </c>
      <c r="AS689" s="1" t="str">
        <f t="shared" si="179"/>
        <v/>
      </c>
      <c r="AT689" s="1" t="str">
        <f t="shared" si="180"/>
        <v/>
      </c>
      <c r="AU689" s="1" t="str">
        <f t="shared" si="181"/>
        <v/>
      </c>
      <c r="AV689" s="1" t="str">
        <f t="shared" si="182"/>
        <v/>
      </c>
      <c r="AW689" s="1" t="str">
        <f t="shared" si="183"/>
        <v/>
      </c>
      <c r="AX689" s="1" t="str">
        <f t="shared" si="184"/>
        <v/>
      </c>
      <c r="AY689" s="1">
        <f>IFERROR(IF($AE689&gt;$AE688,VLOOKUP($AC689+AL$1,STOCK!$F$10:$AB$209,16,0),IF($AE689=$AE688,(IF(AY688&gt;=1,AY688-COUNTIFS($AE688:$AE688,$AC689,AL688:AL688,$AI$1),0)),0)),0)</f>
        <v>0</v>
      </c>
      <c r="AZ689" s="1">
        <f>IFERROR(IF($AE689&gt;$AE688,VLOOKUP($AC689+AM$1,STOCK!$F$10:$AB$209,16,0),IF($AE689=$AE688,(IF(AZ688&gt;=1,AZ688-COUNTIFS($AE688:$AE688,$AC689,AM688:AM688,$AI$1),0)),0)),0)</f>
        <v>0</v>
      </c>
      <c r="BA689" s="1">
        <f>IFERROR(IF($AE689&gt;$AE688,VLOOKUP($AC689+AN$1,STOCK!$F$10:$AB$209,16,0),IF($AE689=$AE688,(IF(BA688&gt;=1,BA688-COUNTIFS($AE688:$AE688,$AC689,AN688:AN688,$AI$1),0)),0)),0)</f>
        <v>0</v>
      </c>
      <c r="BB689" s="1">
        <f>IFERROR(IF($AE689&gt;$AE688,VLOOKUP($AC689+AO$1,STOCK!$F$10:$AB$209,16,0),IF($AE689=$AE688,(IF(BB688&gt;=1,BB688-COUNTIFS($AE688:$AE688,$AC689,AO688:AO688,$AI$1),0)),0)),0)</f>
        <v>0</v>
      </c>
      <c r="BC689" s="1">
        <f>IFERROR(IF($AE689&gt;$AE688,VLOOKUP($AC689+AP$1,STOCK!$F$10:$AB$209,16,0),IF($AE689=$AE688,(IF(BC688&gt;=1,BC688-COUNTIFS($AE688:$AE688,$AC689,AP688:AP688,$AI$1),0)),0)),0)</f>
        <v>0</v>
      </c>
      <c r="BD689" s="1">
        <f>IFERROR(IF($AE689&gt;$AE688,VLOOKUP($AC689+AQ$1,STOCK!$F$10:$AB$209,16,0),IF($AE689=$AE688,(IF(BD688&gt;=1,BD688-COUNTIFS($AE688:$AE688,$AC689,AQ688:AQ688,$AI$1),0)),0)),0)</f>
        <v>0</v>
      </c>
      <c r="BE689" s="1">
        <f>IFERROR(IF($AE689&gt;$AE688,VLOOKUP($AC689+AR$1,STOCK!$F$10:$AB$209,16,0),IF($AE689=$AE688,(IF(BE688&gt;=1,BE688-COUNTIFS($AE688:$AE688,$AC689,AR688:AR688,$AI$1),0)),0)),0)</f>
        <v>0</v>
      </c>
      <c r="BF689" s="1">
        <f>IFERROR(IF($AE689&gt;$AE688,VLOOKUP($AC689+AS$1,STOCK!$F$10:$AB$209,16,0),IF($AE689=$AE688,(IF(BF688&gt;=1,BF688-COUNTIFS($AE688:$AE688,$AC689,AS688:AS688,$AI$1),0)),0)),0)</f>
        <v>0</v>
      </c>
      <c r="BG689" s="1">
        <f>IFERROR(IF($AE689&gt;$AE688,VLOOKUP($AC689+AT$1,STOCK!$F$10:$AB$209,16,0),IF($AE689=$AE688,(IF(BG688&gt;=1,BG688-COUNTIFS($AE688:$AE688,$AC689,AT688:AT688,$AI$1),0)),0)),0)</f>
        <v>0</v>
      </c>
      <c r="BH689" s="1">
        <f>IFERROR(IF($AE689&gt;$AE688,VLOOKUP($AC689+AU$1,STOCK!$F$10:$AB$209,16,0),IF($AE689=$AE688,(IF(BH688&gt;=1,BH688-COUNTIFS($AE688:$AE688,$AC689,AU688:AU688,$AI$1),0)),0)),0)</f>
        <v>0</v>
      </c>
      <c r="BI689" s="1">
        <f>IFERROR(IF($AE689&gt;$AE688,VLOOKUP($AC689+AV$1,STOCK!$F$10:$AB$209,16,0),IF($AE689=$AE688,(IF(BI688&gt;=1,BI688-COUNTIFS($AE688:$AE688,$AC689,AV688:AV688,$AI$1),0)),0)),0)</f>
        <v>0</v>
      </c>
      <c r="BJ689" s="1">
        <f>IFERROR(IF($AE689&gt;$AE688,VLOOKUP($AC689+AW$1,STOCK!$F$10:$AB$209,16,0),IF($AE689=$AE688,(IF(BJ688&gt;=1,BJ688-COUNTIFS($AE688:$AE688,$AC689,AW688:AW688,$AI$1),0)),0)),0)</f>
        <v>0</v>
      </c>
      <c r="BK689" s="1">
        <f>IFERROR(IF($AE689&gt;$AE688,VLOOKUP($AC689+AX$1,STOCK!$F$10:$AB$209,16,0),IF($AE689=$AE688,(IF(BK688&gt;=1,BK688-COUNTIFS($AE688:$AE688,$AC689,AX688:AX688,$AI$1),0)),0)),0)</f>
        <v>0</v>
      </c>
      <c r="BL689" s="1">
        <f>IFERROR(IF($AE689&gt;$AE688,VLOOKUP($AC689+AL$1,STOCK!$F$10:$AB$209,17,0),IF($AE689=$AE688,(IF(BL688&gt;=1,BL688-COUNTIFS($AE688:$AE688,$AC689,AL688:AL688,$AI$2),0)),0)),0)</f>
        <v>0</v>
      </c>
      <c r="BM689" s="1">
        <f>IFERROR(IF($AE689&gt;$AE688,VLOOKUP($AC689+AM$1,STOCK!$F$10:$AB$209,17,0),IF($AE689=$AE688,(IF(BM688&gt;=1,BM688-COUNTIFS($AE688:$AE688,$AC689,AM688:AM688,$AI$2),0)),0)),0)</f>
        <v>0</v>
      </c>
      <c r="BN689" s="1">
        <f>IFERROR(IF($AE689&gt;$AE688,VLOOKUP($AC689+AN$1,STOCK!$F$10:$AB$209,17,0),IF($AE689=$AE688,(IF(BN688&gt;=1,BN688-COUNTIFS($AE688:$AE688,$AC689,AN688:AN688,$AI$2),0)),0)),0)</f>
        <v>0</v>
      </c>
      <c r="BO689" s="1">
        <f>IFERROR(IF($AE689&gt;$AE688,VLOOKUP($AC689+AO$1,STOCK!$F$10:$AB$209,17,0),IF($AE689=$AE688,(IF(BO688&gt;=1,BO688-COUNTIFS($AE688:$AE688,$AC689,AO688:AO688,$AI$2),0)),0)),0)</f>
        <v>0</v>
      </c>
      <c r="BP689" s="1">
        <f>IFERROR(IF($AE689&gt;$AE688,VLOOKUP($AC689+AP$1,STOCK!$F$10:$AB$209,17,0),IF($AE689=$AE688,(IF(BP688&gt;=1,BP688-COUNTIFS($AE688:$AE688,$AC689,AP688:AP688,$AI$2),0)),0)),0)</f>
        <v>0</v>
      </c>
      <c r="BQ689" s="1">
        <f>IFERROR(IF($AE689&gt;$AE688,VLOOKUP($AC689+AQ$1,STOCK!$F$10:$AB$209,17,0),IF($AE689=$AE688,(IF(BQ688&gt;=1,BQ688-COUNTIFS($AE688:$AE688,$AC689,AQ688:AQ688,$AI$2),0)),0)),0)</f>
        <v>0</v>
      </c>
      <c r="BR689" s="1">
        <f>IFERROR(IF($AE689&gt;$AE688,VLOOKUP($AC689+AR$1,STOCK!$F$10:$AB$209,17,0),IF($AE689=$AE688,(IF(BR688&gt;=1,BR688-COUNTIFS($AE688:$AE688,$AC689,AR688:AR688,$AI$2),0)),0)),0)</f>
        <v>0</v>
      </c>
      <c r="BS689" s="1">
        <f>IFERROR(IF($AE689&gt;$AE688,VLOOKUP($AC689+AS$1,STOCK!$F$10:$AB$209,17,0),IF($AE689=$AE688,(IF(BS688&gt;=1,BS688-COUNTIFS($AE688:$AE688,$AC689,AS688:AS688,$AI$2),0)),0)),0)</f>
        <v>0</v>
      </c>
      <c r="BT689" s="1">
        <f>IFERROR(IF($AE689&gt;$AE688,VLOOKUP($AC689+AT$1,STOCK!$F$10:$AB$209,17,0),IF($AE689=$AE688,(IF(BT688&gt;=1,BT688-COUNTIFS($AE688:$AE688,$AC689,AT688:AT688,$AI$2),0)),0)),0)</f>
        <v>0</v>
      </c>
      <c r="BU689" s="1">
        <f>IFERROR(IF($AE689&gt;$AE688,VLOOKUP($AC689+AU$1,STOCK!$F$10:$AB$209,17,0),IF($AE689=$AE688,(IF(BU688&gt;=1,BU688-COUNTIFS($AE688:$AE688,$AC689,AU688:AU688,$AI$2),0)),0)),0)</f>
        <v>0</v>
      </c>
      <c r="BV689" s="1">
        <f>IFERROR(IF($AE689&gt;$AE688,VLOOKUP($AC689+AV$1,STOCK!$F$10:$AB$209,17,0),IF($AE689=$AE688,(IF(BV688&gt;=1,BV688-COUNTIFS($AE688:$AE688,$AC689,AV688:AV688,$AI$2),0)),0)),0)</f>
        <v>0</v>
      </c>
      <c r="BW689" s="1">
        <f>IFERROR(IF($AE689&gt;$AE688,VLOOKUP($AC689+AW$1,STOCK!$F$10:$AB$209,17,0),IF($AE689=$AE688,(IF(BW688&gt;=1,BW688-COUNTIFS($AE688:$AE688,$AC689,AW688:AW688,$AI$2),0)),0)),0)</f>
        <v>0</v>
      </c>
      <c r="BX689" s="1">
        <f>IFERROR(IF($AE689&gt;$AE688,VLOOKUP($AC689+AX$1,STOCK!$F$10:$AB$209,17,0),IF($AE689=$AE688,(IF(BX688&gt;=1,BX688-COUNTIFS($AE688:$AE688,$AC689,AX688:AX688,$AI$2),0)),0)),0)</f>
        <v>0</v>
      </c>
    </row>
    <row r="690" spans="29:76" x14ac:dyDescent="0.25">
      <c r="AC690" s="1">
        <f t="shared" si="170"/>
        <v>0</v>
      </c>
      <c r="AD690" s="1">
        <f>IFERROR(IF(LEN(AK690)&gt;=1,VLOOKUP(HLOOKUP(AK690,PROFILE!$K$5:$V$8,4,0),PROFILE!$F$1:$G$3,2,0),0),0)</f>
        <v>0</v>
      </c>
      <c r="AE690" s="1">
        <f t="shared" si="171"/>
        <v>0</v>
      </c>
      <c r="AF690" s="1">
        <v>677</v>
      </c>
      <c r="AI690" s="1" t="str">
        <f>IFERROR(IF($AH690&gt;=1,VLOOKUP($AG690,STUDENT!$O$8:$Z$1507,3,0),""),"")</f>
        <v/>
      </c>
      <c r="AJ690" s="1" t="str">
        <f>IFERROR(IF($AH690&gt;=1,VLOOKUP($AG690,STUDENT!$O$8:$Z$1507,4,0),""),"")</f>
        <v/>
      </c>
      <c r="AK690" s="1" t="str">
        <f>IFERROR(IF($AH690&gt;=1,VLOOKUP($AG690,STUDENT!$O$8:$Z$1507,6,0),""),"")</f>
        <v/>
      </c>
      <c r="AL690" s="1" t="str">
        <f t="shared" si="172"/>
        <v/>
      </c>
      <c r="AM690" s="1" t="str">
        <f t="shared" si="173"/>
        <v/>
      </c>
      <c r="AN690" s="1" t="str">
        <f t="shared" si="174"/>
        <v/>
      </c>
      <c r="AO690" s="1" t="str">
        <f t="shared" si="175"/>
        <v/>
      </c>
      <c r="AP690" s="1" t="str">
        <f t="shared" si="176"/>
        <v/>
      </c>
      <c r="AQ690" s="1" t="str">
        <f t="shared" si="177"/>
        <v/>
      </c>
      <c r="AR690" s="1" t="str">
        <f t="shared" si="178"/>
        <v/>
      </c>
      <c r="AS690" s="1" t="str">
        <f t="shared" si="179"/>
        <v/>
      </c>
      <c r="AT690" s="1" t="str">
        <f t="shared" si="180"/>
        <v/>
      </c>
      <c r="AU690" s="1" t="str">
        <f t="shared" si="181"/>
        <v/>
      </c>
      <c r="AV690" s="1" t="str">
        <f t="shared" si="182"/>
        <v/>
      </c>
      <c r="AW690" s="1" t="str">
        <f t="shared" si="183"/>
        <v/>
      </c>
      <c r="AX690" s="1" t="str">
        <f t="shared" si="184"/>
        <v/>
      </c>
      <c r="AY690" s="1">
        <f>IFERROR(IF($AE690&gt;$AE689,VLOOKUP($AC690+AL$1,STOCK!$F$10:$AB$209,16,0),IF($AE690=$AE689,(IF(AY689&gt;=1,AY689-COUNTIFS($AE689:$AE689,$AC690,AL689:AL689,$AI$1),0)),0)),0)</f>
        <v>0</v>
      </c>
      <c r="AZ690" s="1">
        <f>IFERROR(IF($AE690&gt;$AE689,VLOOKUP($AC690+AM$1,STOCK!$F$10:$AB$209,16,0),IF($AE690=$AE689,(IF(AZ689&gt;=1,AZ689-COUNTIFS($AE689:$AE689,$AC690,AM689:AM689,$AI$1),0)),0)),0)</f>
        <v>0</v>
      </c>
      <c r="BA690" s="1">
        <f>IFERROR(IF($AE690&gt;$AE689,VLOOKUP($AC690+AN$1,STOCK!$F$10:$AB$209,16,0),IF($AE690=$AE689,(IF(BA689&gt;=1,BA689-COUNTIFS($AE689:$AE689,$AC690,AN689:AN689,$AI$1),0)),0)),0)</f>
        <v>0</v>
      </c>
      <c r="BB690" s="1">
        <f>IFERROR(IF($AE690&gt;$AE689,VLOOKUP($AC690+AO$1,STOCK!$F$10:$AB$209,16,0),IF($AE690=$AE689,(IF(BB689&gt;=1,BB689-COUNTIFS($AE689:$AE689,$AC690,AO689:AO689,$AI$1),0)),0)),0)</f>
        <v>0</v>
      </c>
      <c r="BC690" s="1">
        <f>IFERROR(IF($AE690&gt;$AE689,VLOOKUP($AC690+AP$1,STOCK!$F$10:$AB$209,16,0),IF($AE690=$AE689,(IF(BC689&gt;=1,BC689-COUNTIFS($AE689:$AE689,$AC690,AP689:AP689,$AI$1),0)),0)),0)</f>
        <v>0</v>
      </c>
      <c r="BD690" s="1">
        <f>IFERROR(IF($AE690&gt;$AE689,VLOOKUP($AC690+AQ$1,STOCK!$F$10:$AB$209,16,0),IF($AE690=$AE689,(IF(BD689&gt;=1,BD689-COUNTIFS($AE689:$AE689,$AC690,AQ689:AQ689,$AI$1),0)),0)),0)</f>
        <v>0</v>
      </c>
      <c r="BE690" s="1">
        <f>IFERROR(IF($AE690&gt;$AE689,VLOOKUP($AC690+AR$1,STOCK!$F$10:$AB$209,16,0),IF($AE690=$AE689,(IF(BE689&gt;=1,BE689-COUNTIFS($AE689:$AE689,$AC690,AR689:AR689,$AI$1),0)),0)),0)</f>
        <v>0</v>
      </c>
      <c r="BF690" s="1">
        <f>IFERROR(IF($AE690&gt;$AE689,VLOOKUP($AC690+AS$1,STOCK!$F$10:$AB$209,16,0),IF($AE690=$AE689,(IF(BF689&gt;=1,BF689-COUNTIFS($AE689:$AE689,$AC690,AS689:AS689,$AI$1),0)),0)),0)</f>
        <v>0</v>
      </c>
      <c r="BG690" s="1">
        <f>IFERROR(IF($AE690&gt;$AE689,VLOOKUP($AC690+AT$1,STOCK!$F$10:$AB$209,16,0),IF($AE690=$AE689,(IF(BG689&gt;=1,BG689-COUNTIFS($AE689:$AE689,$AC690,AT689:AT689,$AI$1),0)),0)),0)</f>
        <v>0</v>
      </c>
      <c r="BH690" s="1">
        <f>IFERROR(IF($AE690&gt;$AE689,VLOOKUP($AC690+AU$1,STOCK!$F$10:$AB$209,16,0),IF($AE690=$AE689,(IF(BH689&gt;=1,BH689-COUNTIFS($AE689:$AE689,$AC690,AU689:AU689,$AI$1),0)),0)),0)</f>
        <v>0</v>
      </c>
      <c r="BI690" s="1">
        <f>IFERROR(IF($AE690&gt;$AE689,VLOOKUP($AC690+AV$1,STOCK!$F$10:$AB$209,16,0),IF($AE690=$AE689,(IF(BI689&gt;=1,BI689-COUNTIFS($AE689:$AE689,$AC690,AV689:AV689,$AI$1),0)),0)),0)</f>
        <v>0</v>
      </c>
      <c r="BJ690" s="1">
        <f>IFERROR(IF($AE690&gt;$AE689,VLOOKUP($AC690+AW$1,STOCK!$F$10:$AB$209,16,0),IF($AE690=$AE689,(IF(BJ689&gt;=1,BJ689-COUNTIFS($AE689:$AE689,$AC690,AW689:AW689,$AI$1),0)),0)),0)</f>
        <v>0</v>
      </c>
      <c r="BK690" s="1">
        <f>IFERROR(IF($AE690&gt;$AE689,VLOOKUP($AC690+AX$1,STOCK!$F$10:$AB$209,16,0),IF($AE690=$AE689,(IF(BK689&gt;=1,BK689-COUNTIFS($AE689:$AE689,$AC690,AX689:AX689,$AI$1),0)),0)),0)</f>
        <v>0</v>
      </c>
      <c r="BL690" s="1">
        <f>IFERROR(IF($AE690&gt;$AE689,VLOOKUP($AC690+AL$1,STOCK!$F$10:$AB$209,17,0),IF($AE690=$AE689,(IF(BL689&gt;=1,BL689-COUNTIFS($AE689:$AE689,$AC690,AL689:AL689,$AI$2),0)),0)),0)</f>
        <v>0</v>
      </c>
      <c r="BM690" s="1">
        <f>IFERROR(IF($AE690&gt;$AE689,VLOOKUP($AC690+AM$1,STOCK!$F$10:$AB$209,17,0),IF($AE690=$AE689,(IF(BM689&gt;=1,BM689-COUNTIFS($AE689:$AE689,$AC690,AM689:AM689,$AI$2),0)),0)),0)</f>
        <v>0</v>
      </c>
      <c r="BN690" s="1">
        <f>IFERROR(IF($AE690&gt;$AE689,VLOOKUP($AC690+AN$1,STOCK!$F$10:$AB$209,17,0),IF($AE690=$AE689,(IF(BN689&gt;=1,BN689-COUNTIFS($AE689:$AE689,$AC690,AN689:AN689,$AI$2),0)),0)),0)</f>
        <v>0</v>
      </c>
      <c r="BO690" s="1">
        <f>IFERROR(IF($AE690&gt;$AE689,VLOOKUP($AC690+AO$1,STOCK!$F$10:$AB$209,17,0),IF($AE690=$AE689,(IF(BO689&gt;=1,BO689-COUNTIFS($AE689:$AE689,$AC690,AO689:AO689,$AI$2),0)),0)),0)</f>
        <v>0</v>
      </c>
      <c r="BP690" s="1">
        <f>IFERROR(IF($AE690&gt;$AE689,VLOOKUP($AC690+AP$1,STOCK!$F$10:$AB$209,17,0),IF($AE690=$AE689,(IF(BP689&gt;=1,BP689-COUNTIFS($AE689:$AE689,$AC690,AP689:AP689,$AI$2),0)),0)),0)</f>
        <v>0</v>
      </c>
      <c r="BQ690" s="1">
        <f>IFERROR(IF($AE690&gt;$AE689,VLOOKUP($AC690+AQ$1,STOCK!$F$10:$AB$209,17,0),IF($AE690=$AE689,(IF(BQ689&gt;=1,BQ689-COUNTIFS($AE689:$AE689,$AC690,AQ689:AQ689,$AI$2),0)),0)),0)</f>
        <v>0</v>
      </c>
      <c r="BR690" s="1">
        <f>IFERROR(IF($AE690&gt;$AE689,VLOOKUP($AC690+AR$1,STOCK!$F$10:$AB$209,17,0),IF($AE690=$AE689,(IF(BR689&gt;=1,BR689-COUNTIFS($AE689:$AE689,$AC690,AR689:AR689,$AI$2),0)),0)),0)</f>
        <v>0</v>
      </c>
      <c r="BS690" s="1">
        <f>IFERROR(IF($AE690&gt;$AE689,VLOOKUP($AC690+AS$1,STOCK!$F$10:$AB$209,17,0),IF($AE690=$AE689,(IF(BS689&gt;=1,BS689-COUNTIFS($AE689:$AE689,$AC690,AS689:AS689,$AI$2),0)),0)),0)</f>
        <v>0</v>
      </c>
      <c r="BT690" s="1">
        <f>IFERROR(IF($AE690&gt;$AE689,VLOOKUP($AC690+AT$1,STOCK!$F$10:$AB$209,17,0),IF($AE690=$AE689,(IF(BT689&gt;=1,BT689-COUNTIFS($AE689:$AE689,$AC690,AT689:AT689,$AI$2),0)),0)),0)</f>
        <v>0</v>
      </c>
      <c r="BU690" s="1">
        <f>IFERROR(IF($AE690&gt;$AE689,VLOOKUP($AC690+AU$1,STOCK!$F$10:$AB$209,17,0),IF($AE690=$AE689,(IF(BU689&gt;=1,BU689-COUNTIFS($AE689:$AE689,$AC690,AU689:AU689,$AI$2),0)),0)),0)</f>
        <v>0</v>
      </c>
      <c r="BV690" s="1">
        <f>IFERROR(IF($AE690&gt;$AE689,VLOOKUP($AC690+AV$1,STOCK!$F$10:$AB$209,17,0),IF($AE690=$AE689,(IF(BV689&gt;=1,BV689-COUNTIFS($AE689:$AE689,$AC690,AV689:AV689,$AI$2),0)),0)),0)</f>
        <v>0</v>
      </c>
      <c r="BW690" s="1">
        <f>IFERROR(IF($AE690&gt;$AE689,VLOOKUP($AC690+AW$1,STOCK!$F$10:$AB$209,17,0),IF($AE690=$AE689,(IF(BW689&gt;=1,BW689-COUNTIFS($AE689:$AE689,$AC690,AW689:AW689,$AI$2),0)),0)),0)</f>
        <v>0</v>
      </c>
      <c r="BX690" s="1">
        <f>IFERROR(IF($AE690&gt;$AE689,VLOOKUP($AC690+AX$1,STOCK!$F$10:$AB$209,17,0),IF($AE690=$AE689,(IF(BX689&gt;=1,BX689-COUNTIFS($AE689:$AE689,$AC690,AX689:AX689,$AI$2),0)),0)),0)</f>
        <v>0</v>
      </c>
    </row>
    <row r="691" spans="29:76" x14ac:dyDescent="0.25">
      <c r="AC691" s="1">
        <f t="shared" si="170"/>
        <v>0</v>
      </c>
      <c r="AD691" s="1">
        <f>IFERROR(IF(LEN(AK691)&gt;=1,VLOOKUP(HLOOKUP(AK691,PROFILE!$K$5:$V$8,4,0),PROFILE!$F$1:$G$3,2,0),0),0)</f>
        <v>0</v>
      </c>
      <c r="AE691" s="1">
        <f t="shared" si="171"/>
        <v>0</v>
      </c>
      <c r="AF691" s="1">
        <v>678</v>
      </c>
      <c r="AI691" s="1" t="str">
        <f>IFERROR(IF($AH691&gt;=1,VLOOKUP($AG691,STUDENT!$O$8:$Z$1507,3,0),""),"")</f>
        <v/>
      </c>
      <c r="AJ691" s="1" t="str">
        <f>IFERROR(IF($AH691&gt;=1,VLOOKUP($AG691,STUDENT!$O$8:$Z$1507,4,0),""),"")</f>
        <v/>
      </c>
      <c r="AK691" s="1" t="str">
        <f>IFERROR(IF($AH691&gt;=1,VLOOKUP($AG691,STUDENT!$O$8:$Z$1507,6,0),""),"")</f>
        <v/>
      </c>
      <c r="AL691" s="1" t="str">
        <f t="shared" si="172"/>
        <v/>
      </c>
      <c r="AM691" s="1" t="str">
        <f t="shared" si="173"/>
        <v/>
      </c>
      <c r="AN691" s="1" t="str">
        <f t="shared" si="174"/>
        <v/>
      </c>
      <c r="AO691" s="1" t="str">
        <f t="shared" si="175"/>
        <v/>
      </c>
      <c r="AP691" s="1" t="str">
        <f t="shared" si="176"/>
        <v/>
      </c>
      <c r="AQ691" s="1" t="str">
        <f t="shared" si="177"/>
        <v/>
      </c>
      <c r="AR691" s="1" t="str">
        <f t="shared" si="178"/>
        <v/>
      </c>
      <c r="AS691" s="1" t="str">
        <f t="shared" si="179"/>
        <v/>
      </c>
      <c r="AT691" s="1" t="str">
        <f t="shared" si="180"/>
        <v/>
      </c>
      <c r="AU691" s="1" t="str">
        <f t="shared" si="181"/>
        <v/>
      </c>
      <c r="AV691" s="1" t="str">
        <f t="shared" si="182"/>
        <v/>
      </c>
      <c r="AW691" s="1" t="str">
        <f t="shared" si="183"/>
        <v/>
      </c>
      <c r="AX691" s="1" t="str">
        <f t="shared" si="184"/>
        <v/>
      </c>
      <c r="AY691" s="1">
        <f>IFERROR(IF($AE691&gt;$AE690,VLOOKUP($AC691+AL$1,STOCK!$F$10:$AB$209,16,0),IF($AE691=$AE690,(IF(AY690&gt;=1,AY690-COUNTIFS($AE690:$AE690,$AC691,AL690:AL690,$AI$1),0)),0)),0)</f>
        <v>0</v>
      </c>
      <c r="AZ691" s="1">
        <f>IFERROR(IF($AE691&gt;$AE690,VLOOKUP($AC691+AM$1,STOCK!$F$10:$AB$209,16,0),IF($AE691=$AE690,(IF(AZ690&gt;=1,AZ690-COUNTIFS($AE690:$AE690,$AC691,AM690:AM690,$AI$1),0)),0)),0)</f>
        <v>0</v>
      </c>
      <c r="BA691" s="1">
        <f>IFERROR(IF($AE691&gt;$AE690,VLOOKUP($AC691+AN$1,STOCK!$F$10:$AB$209,16,0),IF($AE691=$AE690,(IF(BA690&gt;=1,BA690-COUNTIFS($AE690:$AE690,$AC691,AN690:AN690,$AI$1),0)),0)),0)</f>
        <v>0</v>
      </c>
      <c r="BB691" s="1">
        <f>IFERROR(IF($AE691&gt;$AE690,VLOOKUP($AC691+AO$1,STOCK!$F$10:$AB$209,16,0),IF($AE691=$AE690,(IF(BB690&gt;=1,BB690-COUNTIFS($AE690:$AE690,$AC691,AO690:AO690,$AI$1),0)),0)),0)</f>
        <v>0</v>
      </c>
      <c r="BC691" s="1">
        <f>IFERROR(IF($AE691&gt;$AE690,VLOOKUP($AC691+AP$1,STOCK!$F$10:$AB$209,16,0),IF($AE691=$AE690,(IF(BC690&gt;=1,BC690-COUNTIFS($AE690:$AE690,$AC691,AP690:AP690,$AI$1),0)),0)),0)</f>
        <v>0</v>
      </c>
      <c r="BD691" s="1">
        <f>IFERROR(IF($AE691&gt;$AE690,VLOOKUP($AC691+AQ$1,STOCK!$F$10:$AB$209,16,0),IF($AE691=$AE690,(IF(BD690&gt;=1,BD690-COUNTIFS($AE690:$AE690,$AC691,AQ690:AQ690,$AI$1),0)),0)),0)</f>
        <v>0</v>
      </c>
      <c r="BE691" s="1">
        <f>IFERROR(IF($AE691&gt;$AE690,VLOOKUP($AC691+AR$1,STOCK!$F$10:$AB$209,16,0),IF($AE691=$AE690,(IF(BE690&gt;=1,BE690-COUNTIFS($AE690:$AE690,$AC691,AR690:AR690,$AI$1),0)),0)),0)</f>
        <v>0</v>
      </c>
      <c r="BF691" s="1">
        <f>IFERROR(IF($AE691&gt;$AE690,VLOOKUP($AC691+AS$1,STOCK!$F$10:$AB$209,16,0),IF($AE691=$AE690,(IF(BF690&gt;=1,BF690-COUNTIFS($AE690:$AE690,$AC691,AS690:AS690,$AI$1),0)),0)),0)</f>
        <v>0</v>
      </c>
      <c r="BG691" s="1">
        <f>IFERROR(IF($AE691&gt;$AE690,VLOOKUP($AC691+AT$1,STOCK!$F$10:$AB$209,16,0),IF($AE691=$AE690,(IF(BG690&gt;=1,BG690-COUNTIFS($AE690:$AE690,$AC691,AT690:AT690,$AI$1),0)),0)),0)</f>
        <v>0</v>
      </c>
      <c r="BH691" s="1">
        <f>IFERROR(IF($AE691&gt;$AE690,VLOOKUP($AC691+AU$1,STOCK!$F$10:$AB$209,16,0),IF($AE691=$AE690,(IF(BH690&gt;=1,BH690-COUNTIFS($AE690:$AE690,$AC691,AU690:AU690,$AI$1),0)),0)),0)</f>
        <v>0</v>
      </c>
      <c r="BI691" s="1">
        <f>IFERROR(IF($AE691&gt;$AE690,VLOOKUP($AC691+AV$1,STOCK!$F$10:$AB$209,16,0),IF($AE691=$AE690,(IF(BI690&gt;=1,BI690-COUNTIFS($AE690:$AE690,$AC691,AV690:AV690,$AI$1),0)),0)),0)</f>
        <v>0</v>
      </c>
      <c r="BJ691" s="1">
        <f>IFERROR(IF($AE691&gt;$AE690,VLOOKUP($AC691+AW$1,STOCK!$F$10:$AB$209,16,0),IF($AE691=$AE690,(IF(BJ690&gt;=1,BJ690-COUNTIFS($AE690:$AE690,$AC691,AW690:AW690,$AI$1),0)),0)),0)</f>
        <v>0</v>
      </c>
      <c r="BK691" s="1">
        <f>IFERROR(IF($AE691&gt;$AE690,VLOOKUP($AC691+AX$1,STOCK!$F$10:$AB$209,16,0),IF($AE691=$AE690,(IF(BK690&gt;=1,BK690-COUNTIFS($AE690:$AE690,$AC691,AX690:AX690,$AI$1),0)),0)),0)</f>
        <v>0</v>
      </c>
      <c r="BL691" s="1">
        <f>IFERROR(IF($AE691&gt;$AE690,VLOOKUP($AC691+AL$1,STOCK!$F$10:$AB$209,17,0),IF($AE691=$AE690,(IF(BL690&gt;=1,BL690-COUNTIFS($AE690:$AE690,$AC691,AL690:AL690,$AI$2),0)),0)),0)</f>
        <v>0</v>
      </c>
      <c r="BM691" s="1">
        <f>IFERROR(IF($AE691&gt;$AE690,VLOOKUP($AC691+AM$1,STOCK!$F$10:$AB$209,17,0),IF($AE691=$AE690,(IF(BM690&gt;=1,BM690-COUNTIFS($AE690:$AE690,$AC691,AM690:AM690,$AI$2),0)),0)),0)</f>
        <v>0</v>
      </c>
      <c r="BN691" s="1">
        <f>IFERROR(IF($AE691&gt;$AE690,VLOOKUP($AC691+AN$1,STOCK!$F$10:$AB$209,17,0),IF($AE691=$AE690,(IF(BN690&gt;=1,BN690-COUNTIFS($AE690:$AE690,$AC691,AN690:AN690,$AI$2),0)),0)),0)</f>
        <v>0</v>
      </c>
      <c r="BO691" s="1">
        <f>IFERROR(IF($AE691&gt;$AE690,VLOOKUP($AC691+AO$1,STOCK!$F$10:$AB$209,17,0),IF($AE691=$AE690,(IF(BO690&gt;=1,BO690-COUNTIFS($AE690:$AE690,$AC691,AO690:AO690,$AI$2),0)),0)),0)</f>
        <v>0</v>
      </c>
      <c r="BP691" s="1">
        <f>IFERROR(IF($AE691&gt;$AE690,VLOOKUP($AC691+AP$1,STOCK!$F$10:$AB$209,17,0),IF($AE691=$AE690,(IF(BP690&gt;=1,BP690-COUNTIFS($AE690:$AE690,$AC691,AP690:AP690,$AI$2),0)),0)),0)</f>
        <v>0</v>
      </c>
      <c r="BQ691" s="1">
        <f>IFERROR(IF($AE691&gt;$AE690,VLOOKUP($AC691+AQ$1,STOCK!$F$10:$AB$209,17,0),IF($AE691=$AE690,(IF(BQ690&gt;=1,BQ690-COUNTIFS($AE690:$AE690,$AC691,AQ690:AQ690,$AI$2),0)),0)),0)</f>
        <v>0</v>
      </c>
      <c r="BR691" s="1">
        <f>IFERROR(IF($AE691&gt;$AE690,VLOOKUP($AC691+AR$1,STOCK!$F$10:$AB$209,17,0),IF($AE691=$AE690,(IF(BR690&gt;=1,BR690-COUNTIFS($AE690:$AE690,$AC691,AR690:AR690,$AI$2),0)),0)),0)</f>
        <v>0</v>
      </c>
      <c r="BS691" s="1">
        <f>IFERROR(IF($AE691&gt;$AE690,VLOOKUP($AC691+AS$1,STOCK!$F$10:$AB$209,17,0),IF($AE691=$AE690,(IF(BS690&gt;=1,BS690-COUNTIFS($AE690:$AE690,$AC691,AS690:AS690,$AI$2),0)),0)),0)</f>
        <v>0</v>
      </c>
      <c r="BT691" s="1">
        <f>IFERROR(IF($AE691&gt;$AE690,VLOOKUP($AC691+AT$1,STOCK!$F$10:$AB$209,17,0),IF($AE691=$AE690,(IF(BT690&gt;=1,BT690-COUNTIFS($AE690:$AE690,$AC691,AT690:AT690,$AI$2),0)),0)),0)</f>
        <v>0</v>
      </c>
      <c r="BU691" s="1">
        <f>IFERROR(IF($AE691&gt;$AE690,VLOOKUP($AC691+AU$1,STOCK!$F$10:$AB$209,17,0),IF($AE691=$AE690,(IF(BU690&gt;=1,BU690-COUNTIFS($AE690:$AE690,$AC691,AU690:AU690,$AI$2),0)),0)),0)</f>
        <v>0</v>
      </c>
      <c r="BV691" s="1">
        <f>IFERROR(IF($AE691&gt;$AE690,VLOOKUP($AC691+AV$1,STOCK!$F$10:$AB$209,17,0),IF($AE691=$AE690,(IF(BV690&gt;=1,BV690-COUNTIFS($AE690:$AE690,$AC691,AV690:AV690,$AI$2),0)),0)),0)</f>
        <v>0</v>
      </c>
      <c r="BW691" s="1">
        <f>IFERROR(IF($AE691&gt;$AE690,VLOOKUP($AC691+AW$1,STOCK!$F$10:$AB$209,17,0),IF($AE691=$AE690,(IF(BW690&gt;=1,BW690-COUNTIFS($AE690:$AE690,$AC691,AW690:AW690,$AI$2),0)),0)),0)</f>
        <v>0</v>
      </c>
      <c r="BX691" s="1">
        <f>IFERROR(IF($AE691&gt;$AE690,VLOOKUP($AC691+AX$1,STOCK!$F$10:$AB$209,17,0),IF($AE691=$AE690,(IF(BX690&gt;=1,BX690-COUNTIFS($AE690:$AE690,$AC691,AX690:AX690,$AI$2),0)),0)),0)</f>
        <v>0</v>
      </c>
    </row>
    <row r="692" spans="29:76" x14ac:dyDescent="0.25">
      <c r="AC692" s="1">
        <f t="shared" si="170"/>
        <v>0</v>
      </c>
      <c r="AD692" s="1">
        <f>IFERROR(IF(LEN(AK692)&gt;=1,VLOOKUP(HLOOKUP(AK692,PROFILE!$K$5:$V$8,4,0),PROFILE!$F$1:$G$3,2,0),0),0)</f>
        <v>0</v>
      </c>
      <c r="AE692" s="1">
        <f t="shared" si="171"/>
        <v>0</v>
      </c>
      <c r="AF692" s="1">
        <v>679</v>
      </c>
      <c r="AI692" s="1" t="str">
        <f>IFERROR(IF($AH692&gt;=1,VLOOKUP($AG692,STUDENT!$O$8:$Z$1507,3,0),""),"")</f>
        <v/>
      </c>
      <c r="AJ692" s="1" t="str">
        <f>IFERROR(IF($AH692&gt;=1,VLOOKUP($AG692,STUDENT!$O$8:$Z$1507,4,0),""),"")</f>
        <v/>
      </c>
      <c r="AK692" s="1" t="str">
        <f>IFERROR(IF($AH692&gt;=1,VLOOKUP($AG692,STUDENT!$O$8:$Z$1507,6,0),""),"")</f>
        <v/>
      </c>
      <c r="AL692" s="1" t="str">
        <f t="shared" si="172"/>
        <v/>
      </c>
      <c r="AM692" s="1" t="str">
        <f t="shared" si="173"/>
        <v/>
      </c>
      <c r="AN692" s="1" t="str">
        <f t="shared" si="174"/>
        <v/>
      </c>
      <c r="AO692" s="1" t="str">
        <f t="shared" si="175"/>
        <v/>
      </c>
      <c r="AP692" s="1" t="str">
        <f t="shared" si="176"/>
        <v/>
      </c>
      <c r="AQ692" s="1" t="str">
        <f t="shared" si="177"/>
        <v/>
      </c>
      <c r="AR692" s="1" t="str">
        <f t="shared" si="178"/>
        <v/>
      </c>
      <c r="AS692" s="1" t="str">
        <f t="shared" si="179"/>
        <v/>
      </c>
      <c r="AT692" s="1" t="str">
        <f t="shared" si="180"/>
        <v/>
      </c>
      <c r="AU692" s="1" t="str">
        <f t="shared" si="181"/>
        <v/>
      </c>
      <c r="AV692" s="1" t="str">
        <f t="shared" si="182"/>
        <v/>
      </c>
      <c r="AW692" s="1" t="str">
        <f t="shared" si="183"/>
        <v/>
      </c>
      <c r="AX692" s="1" t="str">
        <f t="shared" si="184"/>
        <v/>
      </c>
      <c r="AY692" s="1">
        <f>IFERROR(IF($AE692&gt;$AE691,VLOOKUP($AC692+AL$1,STOCK!$F$10:$AB$209,16,0),IF($AE692=$AE691,(IF(AY691&gt;=1,AY691-COUNTIFS($AE691:$AE691,$AC692,AL691:AL691,$AI$1),0)),0)),0)</f>
        <v>0</v>
      </c>
      <c r="AZ692" s="1">
        <f>IFERROR(IF($AE692&gt;$AE691,VLOOKUP($AC692+AM$1,STOCK!$F$10:$AB$209,16,0),IF($AE692=$AE691,(IF(AZ691&gt;=1,AZ691-COUNTIFS($AE691:$AE691,$AC692,AM691:AM691,$AI$1),0)),0)),0)</f>
        <v>0</v>
      </c>
      <c r="BA692" s="1">
        <f>IFERROR(IF($AE692&gt;$AE691,VLOOKUP($AC692+AN$1,STOCK!$F$10:$AB$209,16,0),IF($AE692=$AE691,(IF(BA691&gt;=1,BA691-COUNTIFS($AE691:$AE691,$AC692,AN691:AN691,$AI$1),0)),0)),0)</f>
        <v>0</v>
      </c>
      <c r="BB692" s="1">
        <f>IFERROR(IF($AE692&gt;$AE691,VLOOKUP($AC692+AO$1,STOCK!$F$10:$AB$209,16,0),IF($AE692=$AE691,(IF(BB691&gt;=1,BB691-COUNTIFS($AE691:$AE691,$AC692,AO691:AO691,$AI$1),0)),0)),0)</f>
        <v>0</v>
      </c>
      <c r="BC692" s="1">
        <f>IFERROR(IF($AE692&gt;$AE691,VLOOKUP($AC692+AP$1,STOCK!$F$10:$AB$209,16,0),IF($AE692=$AE691,(IF(BC691&gt;=1,BC691-COUNTIFS($AE691:$AE691,$AC692,AP691:AP691,$AI$1),0)),0)),0)</f>
        <v>0</v>
      </c>
      <c r="BD692" s="1">
        <f>IFERROR(IF($AE692&gt;$AE691,VLOOKUP($AC692+AQ$1,STOCK!$F$10:$AB$209,16,0),IF($AE692=$AE691,(IF(BD691&gt;=1,BD691-COUNTIFS($AE691:$AE691,$AC692,AQ691:AQ691,$AI$1),0)),0)),0)</f>
        <v>0</v>
      </c>
      <c r="BE692" s="1">
        <f>IFERROR(IF($AE692&gt;$AE691,VLOOKUP($AC692+AR$1,STOCK!$F$10:$AB$209,16,0),IF($AE692=$AE691,(IF(BE691&gt;=1,BE691-COUNTIFS($AE691:$AE691,$AC692,AR691:AR691,$AI$1),0)),0)),0)</f>
        <v>0</v>
      </c>
      <c r="BF692" s="1">
        <f>IFERROR(IF($AE692&gt;$AE691,VLOOKUP($AC692+AS$1,STOCK!$F$10:$AB$209,16,0),IF($AE692=$AE691,(IF(BF691&gt;=1,BF691-COUNTIFS($AE691:$AE691,$AC692,AS691:AS691,$AI$1),0)),0)),0)</f>
        <v>0</v>
      </c>
      <c r="BG692" s="1">
        <f>IFERROR(IF($AE692&gt;$AE691,VLOOKUP($AC692+AT$1,STOCK!$F$10:$AB$209,16,0),IF($AE692=$AE691,(IF(BG691&gt;=1,BG691-COUNTIFS($AE691:$AE691,$AC692,AT691:AT691,$AI$1),0)),0)),0)</f>
        <v>0</v>
      </c>
      <c r="BH692" s="1">
        <f>IFERROR(IF($AE692&gt;$AE691,VLOOKUP($AC692+AU$1,STOCK!$F$10:$AB$209,16,0),IF($AE692=$AE691,(IF(BH691&gt;=1,BH691-COUNTIFS($AE691:$AE691,$AC692,AU691:AU691,$AI$1),0)),0)),0)</f>
        <v>0</v>
      </c>
      <c r="BI692" s="1">
        <f>IFERROR(IF($AE692&gt;$AE691,VLOOKUP($AC692+AV$1,STOCK!$F$10:$AB$209,16,0),IF($AE692=$AE691,(IF(BI691&gt;=1,BI691-COUNTIFS($AE691:$AE691,$AC692,AV691:AV691,$AI$1),0)),0)),0)</f>
        <v>0</v>
      </c>
      <c r="BJ692" s="1">
        <f>IFERROR(IF($AE692&gt;$AE691,VLOOKUP($AC692+AW$1,STOCK!$F$10:$AB$209,16,0),IF($AE692=$AE691,(IF(BJ691&gt;=1,BJ691-COUNTIFS($AE691:$AE691,$AC692,AW691:AW691,$AI$1),0)),0)),0)</f>
        <v>0</v>
      </c>
      <c r="BK692" s="1">
        <f>IFERROR(IF($AE692&gt;$AE691,VLOOKUP($AC692+AX$1,STOCK!$F$10:$AB$209,16,0),IF($AE692=$AE691,(IF(BK691&gt;=1,BK691-COUNTIFS($AE691:$AE691,$AC692,AX691:AX691,$AI$1),0)),0)),0)</f>
        <v>0</v>
      </c>
      <c r="BL692" s="1">
        <f>IFERROR(IF($AE692&gt;$AE691,VLOOKUP($AC692+AL$1,STOCK!$F$10:$AB$209,17,0),IF($AE692=$AE691,(IF(BL691&gt;=1,BL691-COUNTIFS($AE691:$AE691,$AC692,AL691:AL691,$AI$2),0)),0)),0)</f>
        <v>0</v>
      </c>
      <c r="BM692" s="1">
        <f>IFERROR(IF($AE692&gt;$AE691,VLOOKUP($AC692+AM$1,STOCK!$F$10:$AB$209,17,0),IF($AE692=$AE691,(IF(BM691&gt;=1,BM691-COUNTIFS($AE691:$AE691,$AC692,AM691:AM691,$AI$2),0)),0)),0)</f>
        <v>0</v>
      </c>
      <c r="BN692" s="1">
        <f>IFERROR(IF($AE692&gt;$AE691,VLOOKUP($AC692+AN$1,STOCK!$F$10:$AB$209,17,0),IF($AE692=$AE691,(IF(BN691&gt;=1,BN691-COUNTIFS($AE691:$AE691,$AC692,AN691:AN691,$AI$2),0)),0)),0)</f>
        <v>0</v>
      </c>
      <c r="BO692" s="1">
        <f>IFERROR(IF($AE692&gt;$AE691,VLOOKUP($AC692+AO$1,STOCK!$F$10:$AB$209,17,0),IF($AE692=$AE691,(IF(BO691&gt;=1,BO691-COUNTIFS($AE691:$AE691,$AC692,AO691:AO691,$AI$2),0)),0)),0)</f>
        <v>0</v>
      </c>
      <c r="BP692" s="1">
        <f>IFERROR(IF($AE692&gt;$AE691,VLOOKUP($AC692+AP$1,STOCK!$F$10:$AB$209,17,0),IF($AE692=$AE691,(IF(BP691&gt;=1,BP691-COUNTIFS($AE691:$AE691,$AC692,AP691:AP691,$AI$2),0)),0)),0)</f>
        <v>0</v>
      </c>
      <c r="BQ692" s="1">
        <f>IFERROR(IF($AE692&gt;$AE691,VLOOKUP($AC692+AQ$1,STOCK!$F$10:$AB$209,17,0),IF($AE692=$AE691,(IF(BQ691&gt;=1,BQ691-COUNTIFS($AE691:$AE691,$AC692,AQ691:AQ691,$AI$2),0)),0)),0)</f>
        <v>0</v>
      </c>
      <c r="BR692" s="1">
        <f>IFERROR(IF($AE692&gt;$AE691,VLOOKUP($AC692+AR$1,STOCK!$F$10:$AB$209,17,0),IF($AE692=$AE691,(IF(BR691&gt;=1,BR691-COUNTIFS($AE691:$AE691,$AC692,AR691:AR691,$AI$2),0)),0)),0)</f>
        <v>0</v>
      </c>
      <c r="BS692" s="1">
        <f>IFERROR(IF($AE692&gt;$AE691,VLOOKUP($AC692+AS$1,STOCK!$F$10:$AB$209,17,0),IF($AE692=$AE691,(IF(BS691&gt;=1,BS691-COUNTIFS($AE691:$AE691,$AC692,AS691:AS691,$AI$2),0)),0)),0)</f>
        <v>0</v>
      </c>
      <c r="BT692" s="1">
        <f>IFERROR(IF($AE692&gt;$AE691,VLOOKUP($AC692+AT$1,STOCK!$F$10:$AB$209,17,0),IF($AE692=$AE691,(IF(BT691&gt;=1,BT691-COUNTIFS($AE691:$AE691,$AC692,AT691:AT691,$AI$2),0)),0)),0)</f>
        <v>0</v>
      </c>
      <c r="BU692" s="1">
        <f>IFERROR(IF($AE692&gt;$AE691,VLOOKUP($AC692+AU$1,STOCK!$F$10:$AB$209,17,0),IF($AE692=$AE691,(IF(BU691&gt;=1,BU691-COUNTIFS($AE691:$AE691,$AC692,AU691:AU691,$AI$2),0)),0)),0)</f>
        <v>0</v>
      </c>
      <c r="BV692" s="1">
        <f>IFERROR(IF($AE692&gt;$AE691,VLOOKUP($AC692+AV$1,STOCK!$F$10:$AB$209,17,0),IF($AE692=$AE691,(IF(BV691&gt;=1,BV691-COUNTIFS($AE691:$AE691,$AC692,AV691:AV691,$AI$2),0)),0)),0)</f>
        <v>0</v>
      </c>
      <c r="BW692" s="1">
        <f>IFERROR(IF($AE692&gt;$AE691,VLOOKUP($AC692+AW$1,STOCK!$F$10:$AB$209,17,0),IF($AE692=$AE691,(IF(BW691&gt;=1,BW691-COUNTIFS($AE691:$AE691,$AC692,AW691:AW691,$AI$2),0)),0)),0)</f>
        <v>0</v>
      </c>
      <c r="BX692" s="1">
        <f>IFERROR(IF($AE692&gt;$AE691,VLOOKUP($AC692+AX$1,STOCK!$F$10:$AB$209,17,0),IF($AE692=$AE691,(IF(BX691&gt;=1,BX691-COUNTIFS($AE691:$AE691,$AC692,AX691:AX691,$AI$2),0)),0)),0)</f>
        <v>0</v>
      </c>
    </row>
    <row r="693" spans="29:76" x14ac:dyDescent="0.25">
      <c r="AC693" s="1">
        <f t="shared" si="170"/>
        <v>0</v>
      </c>
      <c r="AD693" s="1">
        <f>IFERROR(IF(LEN(AK693)&gt;=1,VLOOKUP(HLOOKUP(AK693,PROFILE!$K$5:$V$8,4,0),PROFILE!$F$1:$G$3,2,0),0),0)</f>
        <v>0</v>
      </c>
      <c r="AE693" s="1">
        <f t="shared" si="171"/>
        <v>0</v>
      </c>
      <c r="AF693" s="1">
        <v>680</v>
      </c>
      <c r="AI693" s="1" t="str">
        <f>IFERROR(IF($AH693&gt;=1,VLOOKUP($AG693,STUDENT!$O$8:$Z$1507,3,0),""),"")</f>
        <v/>
      </c>
      <c r="AJ693" s="1" t="str">
        <f>IFERROR(IF($AH693&gt;=1,VLOOKUP($AG693,STUDENT!$O$8:$Z$1507,4,0),""),"")</f>
        <v/>
      </c>
      <c r="AK693" s="1" t="str">
        <f>IFERROR(IF($AH693&gt;=1,VLOOKUP($AG693,STUDENT!$O$8:$Z$1507,6,0),""),"")</f>
        <v/>
      </c>
      <c r="AL693" s="1" t="str">
        <f t="shared" si="172"/>
        <v/>
      </c>
      <c r="AM693" s="1" t="str">
        <f t="shared" si="173"/>
        <v/>
      </c>
      <c r="AN693" s="1" t="str">
        <f t="shared" si="174"/>
        <v/>
      </c>
      <c r="AO693" s="1" t="str">
        <f t="shared" si="175"/>
        <v/>
      </c>
      <c r="AP693" s="1" t="str">
        <f t="shared" si="176"/>
        <v/>
      </c>
      <c r="AQ693" s="1" t="str">
        <f t="shared" si="177"/>
        <v/>
      </c>
      <c r="AR693" s="1" t="str">
        <f t="shared" si="178"/>
        <v/>
      </c>
      <c r="AS693" s="1" t="str">
        <f t="shared" si="179"/>
        <v/>
      </c>
      <c r="AT693" s="1" t="str">
        <f t="shared" si="180"/>
        <v/>
      </c>
      <c r="AU693" s="1" t="str">
        <f t="shared" si="181"/>
        <v/>
      </c>
      <c r="AV693" s="1" t="str">
        <f t="shared" si="182"/>
        <v/>
      </c>
      <c r="AW693" s="1" t="str">
        <f t="shared" si="183"/>
        <v/>
      </c>
      <c r="AX693" s="1" t="str">
        <f t="shared" si="184"/>
        <v/>
      </c>
      <c r="AY693" s="1">
        <f>IFERROR(IF($AE693&gt;$AE692,VLOOKUP($AC693+AL$1,STOCK!$F$10:$AB$209,16,0),IF($AE693=$AE692,(IF(AY692&gt;=1,AY692-COUNTIFS($AE692:$AE692,$AC693,AL692:AL692,$AI$1),0)),0)),0)</f>
        <v>0</v>
      </c>
      <c r="AZ693" s="1">
        <f>IFERROR(IF($AE693&gt;$AE692,VLOOKUP($AC693+AM$1,STOCK!$F$10:$AB$209,16,0),IF($AE693=$AE692,(IF(AZ692&gt;=1,AZ692-COUNTIFS($AE692:$AE692,$AC693,AM692:AM692,$AI$1),0)),0)),0)</f>
        <v>0</v>
      </c>
      <c r="BA693" s="1">
        <f>IFERROR(IF($AE693&gt;$AE692,VLOOKUP($AC693+AN$1,STOCK!$F$10:$AB$209,16,0),IF($AE693=$AE692,(IF(BA692&gt;=1,BA692-COUNTIFS($AE692:$AE692,$AC693,AN692:AN692,$AI$1),0)),0)),0)</f>
        <v>0</v>
      </c>
      <c r="BB693" s="1">
        <f>IFERROR(IF($AE693&gt;$AE692,VLOOKUP($AC693+AO$1,STOCK!$F$10:$AB$209,16,0),IF($AE693=$AE692,(IF(BB692&gt;=1,BB692-COUNTIFS($AE692:$AE692,$AC693,AO692:AO692,$AI$1),0)),0)),0)</f>
        <v>0</v>
      </c>
      <c r="BC693" s="1">
        <f>IFERROR(IF($AE693&gt;$AE692,VLOOKUP($AC693+AP$1,STOCK!$F$10:$AB$209,16,0),IF($AE693=$AE692,(IF(BC692&gt;=1,BC692-COUNTIFS($AE692:$AE692,$AC693,AP692:AP692,$AI$1),0)),0)),0)</f>
        <v>0</v>
      </c>
      <c r="BD693" s="1">
        <f>IFERROR(IF($AE693&gt;$AE692,VLOOKUP($AC693+AQ$1,STOCK!$F$10:$AB$209,16,0),IF($AE693=$AE692,(IF(BD692&gt;=1,BD692-COUNTIFS($AE692:$AE692,$AC693,AQ692:AQ692,$AI$1),0)),0)),0)</f>
        <v>0</v>
      </c>
      <c r="BE693" s="1">
        <f>IFERROR(IF($AE693&gt;$AE692,VLOOKUP($AC693+AR$1,STOCK!$F$10:$AB$209,16,0),IF($AE693=$AE692,(IF(BE692&gt;=1,BE692-COUNTIFS($AE692:$AE692,$AC693,AR692:AR692,$AI$1),0)),0)),0)</f>
        <v>0</v>
      </c>
      <c r="BF693" s="1">
        <f>IFERROR(IF($AE693&gt;$AE692,VLOOKUP($AC693+AS$1,STOCK!$F$10:$AB$209,16,0),IF($AE693=$AE692,(IF(BF692&gt;=1,BF692-COUNTIFS($AE692:$AE692,$AC693,AS692:AS692,$AI$1),0)),0)),0)</f>
        <v>0</v>
      </c>
      <c r="BG693" s="1">
        <f>IFERROR(IF($AE693&gt;$AE692,VLOOKUP($AC693+AT$1,STOCK!$F$10:$AB$209,16,0),IF($AE693=$AE692,(IF(BG692&gt;=1,BG692-COUNTIFS($AE692:$AE692,$AC693,AT692:AT692,$AI$1),0)),0)),0)</f>
        <v>0</v>
      </c>
      <c r="BH693" s="1">
        <f>IFERROR(IF($AE693&gt;$AE692,VLOOKUP($AC693+AU$1,STOCK!$F$10:$AB$209,16,0),IF($AE693=$AE692,(IF(BH692&gt;=1,BH692-COUNTIFS($AE692:$AE692,$AC693,AU692:AU692,$AI$1),0)),0)),0)</f>
        <v>0</v>
      </c>
      <c r="BI693" s="1">
        <f>IFERROR(IF($AE693&gt;$AE692,VLOOKUP($AC693+AV$1,STOCK!$F$10:$AB$209,16,0),IF($AE693=$AE692,(IF(BI692&gt;=1,BI692-COUNTIFS($AE692:$AE692,$AC693,AV692:AV692,$AI$1),0)),0)),0)</f>
        <v>0</v>
      </c>
      <c r="BJ693" s="1">
        <f>IFERROR(IF($AE693&gt;$AE692,VLOOKUP($AC693+AW$1,STOCK!$F$10:$AB$209,16,0),IF($AE693=$AE692,(IF(BJ692&gt;=1,BJ692-COUNTIFS($AE692:$AE692,$AC693,AW692:AW692,$AI$1),0)),0)),0)</f>
        <v>0</v>
      </c>
      <c r="BK693" s="1">
        <f>IFERROR(IF($AE693&gt;$AE692,VLOOKUP($AC693+AX$1,STOCK!$F$10:$AB$209,16,0),IF($AE693=$AE692,(IF(BK692&gt;=1,BK692-COUNTIFS($AE692:$AE692,$AC693,AX692:AX692,$AI$1),0)),0)),0)</f>
        <v>0</v>
      </c>
      <c r="BL693" s="1">
        <f>IFERROR(IF($AE693&gt;$AE692,VLOOKUP($AC693+AL$1,STOCK!$F$10:$AB$209,17,0),IF($AE693=$AE692,(IF(BL692&gt;=1,BL692-COUNTIFS($AE692:$AE692,$AC693,AL692:AL692,$AI$2),0)),0)),0)</f>
        <v>0</v>
      </c>
      <c r="BM693" s="1">
        <f>IFERROR(IF($AE693&gt;$AE692,VLOOKUP($AC693+AM$1,STOCK!$F$10:$AB$209,17,0),IF($AE693=$AE692,(IF(BM692&gt;=1,BM692-COUNTIFS($AE692:$AE692,$AC693,AM692:AM692,$AI$2),0)),0)),0)</f>
        <v>0</v>
      </c>
      <c r="BN693" s="1">
        <f>IFERROR(IF($AE693&gt;$AE692,VLOOKUP($AC693+AN$1,STOCK!$F$10:$AB$209,17,0),IF($AE693=$AE692,(IF(BN692&gt;=1,BN692-COUNTIFS($AE692:$AE692,$AC693,AN692:AN692,$AI$2),0)),0)),0)</f>
        <v>0</v>
      </c>
      <c r="BO693" s="1">
        <f>IFERROR(IF($AE693&gt;$AE692,VLOOKUP($AC693+AO$1,STOCK!$F$10:$AB$209,17,0),IF($AE693=$AE692,(IF(BO692&gt;=1,BO692-COUNTIFS($AE692:$AE692,$AC693,AO692:AO692,$AI$2),0)),0)),0)</f>
        <v>0</v>
      </c>
      <c r="BP693" s="1">
        <f>IFERROR(IF($AE693&gt;$AE692,VLOOKUP($AC693+AP$1,STOCK!$F$10:$AB$209,17,0),IF($AE693=$AE692,(IF(BP692&gt;=1,BP692-COUNTIFS($AE692:$AE692,$AC693,AP692:AP692,$AI$2),0)),0)),0)</f>
        <v>0</v>
      </c>
      <c r="BQ693" s="1">
        <f>IFERROR(IF($AE693&gt;$AE692,VLOOKUP($AC693+AQ$1,STOCK!$F$10:$AB$209,17,0),IF($AE693=$AE692,(IF(BQ692&gt;=1,BQ692-COUNTIFS($AE692:$AE692,$AC693,AQ692:AQ692,$AI$2),0)),0)),0)</f>
        <v>0</v>
      </c>
      <c r="BR693" s="1">
        <f>IFERROR(IF($AE693&gt;$AE692,VLOOKUP($AC693+AR$1,STOCK!$F$10:$AB$209,17,0),IF($AE693=$AE692,(IF(BR692&gt;=1,BR692-COUNTIFS($AE692:$AE692,$AC693,AR692:AR692,$AI$2),0)),0)),0)</f>
        <v>0</v>
      </c>
      <c r="BS693" s="1">
        <f>IFERROR(IF($AE693&gt;$AE692,VLOOKUP($AC693+AS$1,STOCK!$F$10:$AB$209,17,0),IF($AE693=$AE692,(IF(BS692&gt;=1,BS692-COUNTIFS($AE692:$AE692,$AC693,AS692:AS692,$AI$2),0)),0)),0)</f>
        <v>0</v>
      </c>
      <c r="BT693" s="1">
        <f>IFERROR(IF($AE693&gt;$AE692,VLOOKUP($AC693+AT$1,STOCK!$F$10:$AB$209,17,0),IF($AE693=$AE692,(IF(BT692&gt;=1,BT692-COUNTIFS($AE692:$AE692,$AC693,AT692:AT692,$AI$2),0)),0)),0)</f>
        <v>0</v>
      </c>
      <c r="BU693" s="1">
        <f>IFERROR(IF($AE693&gt;$AE692,VLOOKUP($AC693+AU$1,STOCK!$F$10:$AB$209,17,0),IF($AE693=$AE692,(IF(BU692&gt;=1,BU692-COUNTIFS($AE692:$AE692,$AC693,AU692:AU692,$AI$2),0)),0)),0)</f>
        <v>0</v>
      </c>
      <c r="BV693" s="1">
        <f>IFERROR(IF($AE693&gt;$AE692,VLOOKUP($AC693+AV$1,STOCK!$F$10:$AB$209,17,0),IF($AE693=$AE692,(IF(BV692&gt;=1,BV692-COUNTIFS($AE692:$AE692,$AC693,AV692:AV692,$AI$2),0)),0)),0)</f>
        <v>0</v>
      </c>
      <c r="BW693" s="1">
        <f>IFERROR(IF($AE693&gt;$AE692,VLOOKUP($AC693+AW$1,STOCK!$F$10:$AB$209,17,0),IF($AE693=$AE692,(IF(BW692&gt;=1,BW692-COUNTIFS($AE692:$AE692,$AC693,AW692:AW692,$AI$2),0)),0)),0)</f>
        <v>0</v>
      </c>
      <c r="BX693" s="1">
        <f>IFERROR(IF($AE693&gt;$AE692,VLOOKUP($AC693+AX$1,STOCK!$F$10:$AB$209,17,0),IF($AE693=$AE692,(IF(BX692&gt;=1,BX692-COUNTIFS($AE692:$AE692,$AC693,AX692:AX692,$AI$2),0)),0)),0)</f>
        <v>0</v>
      </c>
    </row>
    <row r="694" spans="29:76" x14ac:dyDescent="0.25">
      <c r="AC694" s="1">
        <f t="shared" si="170"/>
        <v>0</v>
      </c>
      <c r="AD694" s="1">
        <f>IFERROR(IF(LEN(AK694)&gt;=1,VLOOKUP(HLOOKUP(AK694,PROFILE!$K$5:$V$8,4,0),PROFILE!$F$1:$G$3,2,0),0),0)</f>
        <v>0</v>
      </c>
      <c r="AE694" s="1">
        <f t="shared" si="171"/>
        <v>0</v>
      </c>
      <c r="AF694" s="1">
        <v>681</v>
      </c>
      <c r="AI694" s="1" t="str">
        <f>IFERROR(IF($AH694&gt;=1,VLOOKUP($AG694,STUDENT!$O$8:$Z$1507,3,0),""),"")</f>
        <v/>
      </c>
      <c r="AJ694" s="1" t="str">
        <f>IFERROR(IF($AH694&gt;=1,VLOOKUP($AG694,STUDENT!$O$8:$Z$1507,4,0),""),"")</f>
        <v/>
      </c>
      <c r="AK694" s="1" t="str">
        <f>IFERROR(IF($AH694&gt;=1,VLOOKUP($AG694,STUDENT!$O$8:$Z$1507,6,0),""),"")</f>
        <v/>
      </c>
      <c r="AL694" s="1" t="str">
        <f t="shared" si="172"/>
        <v/>
      </c>
      <c r="AM694" s="1" t="str">
        <f t="shared" si="173"/>
        <v/>
      </c>
      <c r="AN694" s="1" t="str">
        <f t="shared" si="174"/>
        <v/>
      </c>
      <c r="AO694" s="1" t="str">
        <f t="shared" si="175"/>
        <v/>
      </c>
      <c r="AP694" s="1" t="str">
        <f t="shared" si="176"/>
        <v/>
      </c>
      <c r="AQ694" s="1" t="str">
        <f t="shared" si="177"/>
        <v/>
      </c>
      <c r="AR694" s="1" t="str">
        <f t="shared" si="178"/>
        <v/>
      </c>
      <c r="AS694" s="1" t="str">
        <f t="shared" si="179"/>
        <v/>
      </c>
      <c r="AT694" s="1" t="str">
        <f t="shared" si="180"/>
        <v/>
      </c>
      <c r="AU694" s="1" t="str">
        <f t="shared" si="181"/>
        <v/>
      </c>
      <c r="AV694" s="1" t="str">
        <f t="shared" si="182"/>
        <v/>
      </c>
      <c r="AW694" s="1" t="str">
        <f t="shared" si="183"/>
        <v/>
      </c>
      <c r="AX694" s="1" t="str">
        <f t="shared" si="184"/>
        <v/>
      </c>
      <c r="AY694" s="1">
        <f>IFERROR(IF($AE694&gt;$AE693,VLOOKUP($AC694+AL$1,STOCK!$F$10:$AB$209,16,0),IF($AE694=$AE693,(IF(AY693&gt;=1,AY693-COUNTIFS($AE693:$AE693,$AC694,AL693:AL693,$AI$1),0)),0)),0)</f>
        <v>0</v>
      </c>
      <c r="AZ694" s="1">
        <f>IFERROR(IF($AE694&gt;$AE693,VLOOKUP($AC694+AM$1,STOCK!$F$10:$AB$209,16,0),IF($AE694=$AE693,(IF(AZ693&gt;=1,AZ693-COUNTIFS($AE693:$AE693,$AC694,AM693:AM693,$AI$1),0)),0)),0)</f>
        <v>0</v>
      </c>
      <c r="BA694" s="1">
        <f>IFERROR(IF($AE694&gt;$AE693,VLOOKUP($AC694+AN$1,STOCK!$F$10:$AB$209,16,0),IF($AE694=$AE693,(IF(BA693&gt;=1,BA693-COUNTIFS($AE693:$AE693,$AC694,AN693:AN693,$AI$1),0)),0)),0)</f>
        <v>0</v>
      </c>
      <c r="BB694" s="1">
        <f>IFERROR(IF($AE694&gt;$AE693,VLOOKUP($AC694+AO$1,STOCK!$F$10:$AB$209,16,0),IF($AE694=$AE693,(IF(BB693&gt;=1,BB693-COUNTIFS($AE693:$AE693,$AC694,AO693:AO693,$AI$1),0)),0)),0)</f>
        <v>0</v>
      </c>
      <c r="BC694" s="1">
        <f>IFERROR(IF($AE694&gt;$AE693,VLOOKUP($AC694+AP$1,STOCK!$F$10:$AB$209,16,0),IF($AE694=$AE693,(IF(BC693&gt;=1,BC693-COUNTIFS($AE693:$AE693,$AC694,AP693:AP693,$AI$1),0)),0)),0)</f>
        <v>0</v>
      </c>
      <c r="BD694" s="1">
        <f>IFERROR(IF($AE694&gt;$AE693,VLOOKUP($AC694+AQ$1,STOCK!$F$10:$AB$209,16,0),IF($AE694=$AE693,(IF(BD693&gt;=1,BD693-COUNTIFS($AE693:$AE693,$AC694,AQ693:AQ693,$AI$1),0)),0)),0)</f>
        <v>0</v>
      </c>
      <c r="BE694" s="1">
        <f>IFERROR(IF($AE694&gt;$AE693,VLOOKUP($AC694+AR$1,STOCK!$F$10:$AB$209,16,0),IF($AE694=$AE693,(IF(BE693&gt;=1,BE693-COUNTIFS($AE693:$AE693,$AC694,AR693:AR693,$AI$1),0)),0)),0)</f>
        <v>0</v>
      </c>
      <c r="BF694" s="1">
        <f>IFERROR(IF($AE694&gt;$AE693,VLOOKUP($AC694+AS$1,STOCK!$F$10:$AB$209,16,0),IF($AE694=$AE693,(IF(BF693&gt;=1,BF693-COUNTIFS($AE693:$AE693,$AC694,AS693:AS693,$AI$1),0)),0)),0)</f>
        <v>0</v>
      </c>
      <c r="BG694" s="1">
        <f>IFERROR(IF($AE694&gt;$AE693,VLOOKUP($AC694+AT$1,STOCK!$F$10:$AB$209,16,0),IF($AE694=$AE693,(IF(BG693&gt;=1,BG693-COUNTIFS($AE693:$AE693,$AC694,AT693:AT693,$AI$1),0)),0)),0)</f>
        <v>0</v>
      </c>
      <c r="BH694" s="1">
        <f>IFERROR(IF($AE694&gt;$AE693,VLOOKUP($AC694+AU$1,STOCK!$F$10:$AB$209,16,0),IF($AE694=$AE693,(IF(BH693&gt;=1,BH693-COUNTIFS($AE693:$AE693,$AC694,AU693:AU693,$AI$1),0)),0)),0)</f>
        <v>0</v>
      </c>
      <c r="BI694" s="1">
        <f>IFERROR(IF($AE694&gt;$AE693,VLOOKUP($AC694+AV$1,STOCK!$F$10:$AB$209,16,0),IF($AE694=$AE693,(IF(BI693&gt;=1,BI693-COUNTIFS($AE693:$AE693,$AC694,AV693:AV693,$AI$1),0)),0)),0)</f>
        <v>0</v>
      </c>
      <c r="BJ694" s="1">
        <f>IFERROR(IF($AE694&gt;$AE693,VLOOKUP($AC694+AW$1,STOCK!$F$10:$AB$209,16,0),IF($AE694=$AE693,(IF(BJ693&gt;=1,BJ693-COUNTIFS($AE693:$AE693,$AC694,AW693:AW693,$AI$1),0)),0)),0)</f>
        <v>0</v>
      </c>
      <c r="BK694" s="1">
        <f>IFERROR(IF($AE694&gt;$AE693,VLOOKUP($AC694+AX$1,STOCK!$F$10:$AB$209,16,0),IF($AE694=$AE693,(IF(BK693&gt;=1,BK693-COUNTIFS($AE693:$AE693,$AC694,AX693:AX693,$AI$1),0)),0)),0)</f>
        <v>0</v>
      </c>
      <c r="BL694" s="1">
        <f>IFERROR(IF($AE694&gt;$AE693,VLOOKUP($AC694+AL$1,STOCK!$F$10:$AB$209,17,0),IF($AE694=$AE693,(IF(BL693&gt;=1,BL693-COUNTIFS($AE693:$AE693,$AC694,AL693:AL693,$AI$2),0)),0)),0)</f>
        <v>0</v>
      </c>
      <c r="BM694" s="1">
        <f>IFERROR(IF($AE694&gt;$AE693,VLOOKUP($AC694+AM$1,STOCK!$F$10:$AB$209,17,0),IF($AE694=$AE693,(IF(BM693&gt;=1,BM693-COUNTIFS($AE693:$AE693,$AC694,AM693:AM693,$AI$2),0)),0)),0)</f>
        <v>0</v>
      </c>
      <c r="BN694" s="1">
        <f>IFERROR(IF($AE694&gt;$AE693,VLOOKUP($AC694+AN$1,STOCK!$F$10:$AB$209,17,0),IF($AE694=$AE693,(IF(BN693&gt;=1,BN693-COUNTIFS($AE693:$AE693,$AC694,AN693:AN693,$AI$2),0)),0)),0)</f>
        <v>0</v>
      </c>
      <c r="BO694" s="1">
        <f>IFERROR(IF($AE694&gt;$AE693,VLOOKUP($AC694+AO$1,STOCK!$F$10:$AB$209,17,0),IF($AE694=$AE693,(IF(BO693&gt;=1,BO693-COUNTIFS($AE693:$AE693,$AC694,AO693:AO693,$AI$2),0)),0)),0)</f>
        <v>0</v>
      </c>
      <c r="BP694" s="1">
        <f>IFERROR(IF($AE694&gt;$AE693,VLOOKUP($AC694+AP$1,STOCK!$F$10:$AB$209,17,0),IF($AE694=$AE693,(IF(BP693&gt;=1,BP693-COUNTIFS($AE693:$AE693,$AC694,AP693:AP693,$AI$2),0)),0)),0)</f>
        <v>0</v>
      </c>
      <c r="BQ694" s="1">
        <f>IFERROR(IF($AE694&gt;$AE693,VLOOKUP($AC694+AQ$1,STOCK!$F$10:$AB$209,17,0),IF($AE694=$AE693,(IF(BQ693&gt;=1,BQ693-COUNTIFS($AE693:$AE693,$AC694,AQ693:AQ693,$AI$2),0)),0)),0)</f>
        <v>0</v>
      </c>
      <c r="BR694" s="1">
        <f>IFERROR(IF($AE694&gt;$AE693,VLOOKUP($AC694+AR$1,STOCK!$F$10:$AB$209,17,0),IF($AE694=$AE693,(IF(BR693&gt;=1,BR693-COUNTIFS($AE693:$AE693,$AC694,AR693:AR693,$AI$2),0)),0)),0)</f>
        <v>0</v>
      </c>
      <c r="BS694" s="1">
        <f>IFERROR(IF($AE694&gt;$AE693,VLOOKUP($AC694+AS$1,STOCK!$F$10:$AB$209,17,0),IF($AE694=$AE693,(IF(BS693&gt;=1,BS693-COUNTIFS($AE693:$AE693,$AC694,AS693:AS693,$AI$2),0)),0)),0)</f>
        <v>0</v>
      </c>
      <c r="BT694" s="1">
        <f>IFERROR(IF($AE694&gt;$AE693,VLOOKUP($AC694+AT$1,STOCK!$F$10:$AB$209,17,0),IF($AE694=$AE693,(IF(BT693&gt;=1,BT693-COUNTIFS($AE693:$AE693,$AC694,AT693:AT693,$AI$2),0)),0)),0)</f>
        <v>0</v>
      </c>
      <c r="BU694" s="1">
        <f>IFERROR(IF($AE694&gt;$AE693,VLOOKUP($AC694+AU$1,STOCK!$F$10:$AB$209,17,0),IF($AE694=$AE693,(IF(BU693&gt;=1,BU693-COUNTIFS($AE693:$AE693,$AC694,AU693:AU693,$AI$2),0)),0)),0)</f>
        <v>0</v>
      </c>
      <c r="BV694" s="1">
        <f>IFERROR(IF($AE694&gt;$AE693,VLOOKUP($AC694+AV$1,STOCK!$F$10:$AB$209,17,0),IF($AE694=$AE693,(IF(BV693&gt;=1,BV693-COUNTIFS($AE693:$AE693,$AC694,AV693:AV693,$AI$2),0)),0)),0)</f>
        <v>0</v>
      </c>
      <c r="BW694" s="1">
        <f>IFERROR(IF($AE694&gt;$AE693,VLOOKUP($AC694+AW$1,STOCK!$F$10:$AB$209,17,0),IF($AE694=$AE693,(IF(BW693&gt;=1,BW693-COUNTIFS($AE693:$AE693,$AC694,AW693:AW693,$AI$2),0)),0)),0)</f>
        <v>0</v>
      </c>
      <c r="BX694" s="1">
        <f>IFERROR(IF($AE694&gt;$AE693,VLOOKUP($AC694+AX$1,STOCK!$F$10:$AB$209,17,0),IF($AE694=$AE693,(IF(BX693&gt;=1,BX693-COUNTIFS($AE693:$AE693,$AC694,AX693:AX693,$AI$2),0)),0)),0)</f>
        <v>0</v>
      </c>
    </row>
    <row r="695" spans="29:76" x14ac:dyDescent="0.25">
      <c r="AC695" s="1">
        <f t="shared" si="170"/>
        <v>0</v>
      </c>
      <c r="AD695" s="1">
        <f>IFERROR(IF(LEN(AK695)&gt;=1,VLOOKUP(HLOOKUP(AK695,PROFILE!$K$5:$V$8,4,0),PROFILE!$F$1:$G$3,2,0),0),0)</f>
        <v>0</v>
      </c>
      <c r="AE695" s="1">
        <f t="shared" si="171"/>
        <v>0</v>
      </c>
      <c r="AF695" s="1">
        <v>682</v>
      </c>
      <c r="AI695" s="1" t="str">
        <f>IFERROR(IF($AH695&gt;=1,VLOOKUP($AG695,STUDENT!$O$8:$Z$1507,3,0),""),"")</f>
        <v/>
      </c>
      <c r="AJ695" s="1" t="str">
        <f>IFERROR(IF($AH695&gt;=1,VLOOKUP($AG695,STUDENT!$O$8:$Z$1507,4,0),""),"")</f>
        <v/>
      </c>
      <c r="AK695" s="1" t="str">
        <f>IFERROR(IF($AH695&gt;=1,VLOOKUP($AG695,STUDENT!$O$8:$Z$1507,6,0),""),"")</f>
        <v/>
      </c>
      <c r="AL695" s="1" t="str">
        <f t="shared" si="172"/>
        <v/>
      </c>
      <c r="AM695" s="1" t="str">
        <f t="shared" si="173"/>
        <v/>
      </c>
      <c r="AN695" s="1" t="str">
        <f t="shared" si="174"/>
        <v/>
      </c>
      <c r="AO695" s="1" t="str">
        <f t="shared" si="175"/>
        <v/>
      </c>
      <c r="AP695" s="1" t="str">
        <f t="shared" si="176"/>
        <v/>
      </c>
      <c r="AQ695" s="1" t="str">
        <f t="shared" si="177"/>
        <v/>
      </c>
      <c r="AR695" s="1" t="str">
        <f t="shared" si="178"/>
        <v/>
      </c>
      <c r="AS695" s="1" t="str">
        <f t="shared" si="179"/>
        <v/>
      </c>
      <c r="AT695" s="1" t="str">
        <f t="shared" si="180"/>
        <v/>
      </c>
      <c r="AU695" s="1" t="str">
        <f t="shared" si="181"/>
        <v/>
      </c>
      <c r="AV695" s="1" t="str">
        <f t="shared" si="182"/>
        <v/>
      </c>
      <c r="AW695" s="1" t="str">
        <f t="shared" si="183"/>
        <v/>
      </c>
      <c r="AX695" s="1" t="str">
        <f t="shared" si="184"/>
        <v/>
      </c>
      <c r="AY695" s="1">
        <f>IFERROR(IF($AE695&gt;$AE694,VLOOKUP($AC695+AL$1,STOCK!$F$10:$AB$209,16,0),IF($AE695=$AE694,(IF(AY694&gt;=1,AY694-COUNTIFS($AE694:$AE694,$AC695,AL694:AL694,$AI$1),0)),0)),0)</f>
        <v>0</v>
      </c>
      <c r="AZ695" s="1">
        <f>IFERROR(IF($AE695&gt;$AE694,VLOOKUP($AC695+AM$1,STOCK!$F$10:$AB$209,16,0),IF($AE695=$AE694,(IF(AZ694&gt;=1,AZ694-COUNTIFS($AE694:$AE694,$AC695,AM694:AM694,$AI$1),0)),0)),0)</f>
        <v>0</v>
      </c>
      <c r="BA695" s="1">
        <f>IFERROR(IF($AE695&gt;$AE694,VLOOKUP($AC695+AN$1,STOCK!$F$10:$AB$209,16,0),IF($AE695=$AE694,(IF(BA694&gt;=1,BA694-COUNTIFS($AE694:$AE694,$AC695,AN694:AN694,$AI$1),0)),0)),0)</f>
        <v>0</v>
      </c>
      <c r="BB695" s="1">
        <f>IFERROR(IF($AE695&gt;$AE694,VLOOKUP($AC695+AO$1,STOCK!$F$10:$AB$209,16,0),IF($AE695=$AE694,(IF(BB694&gt;=1,BB694-COUNTIFS($AE694:$AE694,$AC695,AO694:AO694,$AI$1),0)),0)),0)</f>
        <v>0</v>
      </c>
      <c r="BC695" s="1">
        <f>IFERROR(IF($AE695&gt;$AE694,VLOOKUP($AC695+AP$1,STOCK!$F$10:$AB$209,16,0),IF($AE695=$AE694,(IF(BC694&gt;=1,BC694-COUNTIFS($AE694:$AE694,$AC695,AP694:AP694,$AI$1),0)),0)),0)</f>
        <v>0</v>
      </c>
      <c r="BD695" s="1">
        <f>IFERROR(IF($AE695&gt;$AE694,VLOOKUP($AC695+AQ$1,STOCK!$F$10:$AB$209,16,0),IF($AE695=$AE694,(IF(BD694&gt;=1,BD694-COUNTIFS($AE694:$AE694,$AC695,AQ694:AQ694,$AI$1),0)),0)),0)</f>
        <v>0</v>
      </c>
      <c r="BE695" s="1">
        <f>IFERROR(IF($AE695&gt;$AE694,VLOOKUP($AC695+AR$1,STOCK!$F$10:$AB$209,16,0),IF($AE695=$AE694,(IF(BE694&gt;=1,BE694-COUNTIFS($AE694:$AE694,$AC695,AR694:AR694,$AI$1),0)),0)),0)</f>
        <v>0</v>
      </c>
      <c r="BF695" s="1">
        <f>IFERROR(IF($AE695&gt;$AE694,VLOOKUP($AC695+AS$1,STOCK!$F$10:$AB$209,16,0),IF($AE695=$AE694,(IF(BF694&gt;=1,BF694-COUNTIFS($AE694:$AE694,$AC695,AS694:AS694,$AI$1),0)),0)),0)</f>
        <v>0</v>
      </c>
      <c r="BG695" s="1">
        <f>IFERROR(IF($AE695&gt;$AE694,VLOOKUP($AC695+AT$1,STOCK!$F$10:$AB$209,16,0),IF($AE695=$AE694,(IF(BG694&gt;=1,BG694-COUNTIFS($AE694:$AE694,$AC695,AT694:AT694,$AI$1),0)),0)),0)</f>
        <v>0</v>
      </c>
      <c r="BH695" s="1">
        <f>IFERROR(IF($AE695&gt;$AE694,VLOOKUP($AC695+AU$1,STOCK!$F$10:$AB$209,16,0),IF($AE695=$AE694,(IF(BH694&gt;=1,BH694-COUNTIFS($AE694:$AE694,$AC695,AU694:AU694,$AI$1),0)),0)),0)</f>
        <v>0</v>
      </c>
      <c r="BI695" s="1">
        <f>IFERROR(IF($AE695&gt;$AE694,VLOOKUP($AC695+AV$1,STOCK!$F$10:$AB$209,16,0),IF($AE695=$AE694,(IF(BI694&gt;=1,BI694-COUNTIFS($AE694:$AE694,$AC695,AV694:AV694,$AI$1),0)),0)),0)</f>
        <v>0</v>
      </c>
      <c r="BJ695" s="1">
        <f>IFERROR(IF($AE695&gt;$AE694,VLOOKUP($AC695+AW$1,STOCK!$F$10:$AB$209,16,0),IF($AE695=$AE694,(IF(BJ694&gt;=1,BJ694-COUNTIFS($AE694:$AE694,$AC695,AW694:AW694,$AI$1),0)),0)),0)</f>
        <v>0</v>
      </c>
      <c r="BK695" s="1">
        <f>IFERROR(IF($AE695&gt;$AE694,VLOOKUP($AC695+AX$1,STOCK!$F$10:$AB$209,16,0),IF($AE695=$AE694,(IF(BK694&gt;=1,BK694-COUNTIFS($AE694:$AE694,$AC695,AX694:AX694,$AI$1),0)),0)),0)</f>
        <v>0</v>
      </c>
      <c r="BL695" s="1">
        <f>IFERROR(IF($AE695&gt;$AE694,VLOOKUP($AC695+AL$1,STOCK!$F$10:$AB$209,17,0),IF($AE695=$AE694,(IF(BL694&gt;=1,BL694-COUNTIFS($AE694:$AE694,$AC695,AL694:AL694,$AI$2),0)),0)),0)</f>
        <v>0</v>
      </c>
      <c r="BM695" s="1">
        <f>IFERROR(IF($AE695&gt;$AE694,VLOOKUP($AC695+AM$1,STOCK!$F$10:$AB$209,17,0),IF($AE695=$AE694,(IF(BM694&gt;=1,BM694-COUNTIFS($AE694:$AE694,$AC695,AM694:AM694,$AI$2),0)),0)),0)</f>
        <v>0</v>
      </c>
      <c r="BN695" s="1">
        <f>IFERROR(IF($AE695&gt;$AE694,VLOOKUP($AC695+AN$1,STOCK!$F$10:$AB$209,17,0),IF($AE695=$AE694,(IF(BN694&gt;=1,BN694-COUNTIFS($AE694:$AE694,$AC695,AN694:AN694,$AI$2),0)),0)),0)</f>
        <v>0</v>
      </c>
      <c r="BO695" s="1">
        <f>IFERROR(IF($AE695&gt;$AE694,VLOOKUP($AC695+AO$1,STOCK!$F$10:$AB$209,17,0),IF($AE695=$AE694,(IF(BO694&gt;=1,BO694-COUNTIFS($AE694:$AE694,$AC695,AO694:AO694,$AI$2),0)),0)),0)</f>
        <v>0</v>
      </c>
      <c r="BP695" s="1">
        <f>IFERROR(IF($AE695&gt;$AE694,VLOOKUP($AC695+AP$1,STOCK!$F$10:$AB$209,17,0),IF($AE695=$AE694,(IF(BP694&gt;=1,BP694-COUNTIFS($AE694:$AE694,$AC695,AP694:AP694,$AI$2),0)),0)),0)</f>
        <v>0</v>
      </c>
      <c r="BQ695" s="1">
        <f>IFERROR(IF($AE695&gt;$AE694,VLOOKUP($AC695+AQ$1,STOCK!$F$10:$AB$209,17,0),IF($AE695=$AE694,(IF(BQ694&gt;=1,BQ694-COUNTIFS($AE694:$AE694,$AC695,AQ694:AQ694,$AI$2),0)),0)),0)</f>
        <v>0</v>
      </c>
      <c r="BR695" s="1">
        <f>IFERROR(IF($AE695&gt;$AE694,VLOOKUP($AC695+AR$1,STOCK!$F$10:$AB$209,17,0),IF($AE695=$AE694,(IF(BR694&gt;=1,BR694-COUNTIFS($AE694:$AE694,$AC695,AR694:AR694,$AI$2),0)),0)),0)</f>
        <v>0</v>
      </c>
      <c r="BS695" s="1">
        <f>IFERROR(IF($AE695&gt;$AE694,VLOOKUP($AC695+AS$1,STOCK!$F$10:$AB$209,17,0),IF($AE695=$AE694,(IF(BS694&gt;=1,BS694-COUNTIFS($AE694:$AE694,$AC695,AS694:AS694,$AI$2),0)),0)),0)</f>
        <v>0</v>
      </c>
      <c r="BT695" s="1">
        <f>IFERROR(IF($AE695&gt;$AE694,VLOOKUP($AC695+AT$1,STOCK!$F$10:$AB$209,17,0),IF($AE695=$AE694,(IF(BT694&gt;=1,BT694-COUNTIFS($AE694:$AE694,$AC695,AT694:AT694,$AI$2),0)),0)),0)</f>
        <v>0</v>
      </c>
      <c r="BU695" s="1">
        <f>IFERROR(IF($AE695&gt;$AE694,VLOOKUP($AC695+AU$1,STOCK!$F$10:$AB$209,17,0),IF($AE695=$AE694,(IF(BU694&gt;=1,BU694-COUNTIFS($AE694:$AE694,$AC695,AU694:AU694,$AI$2),0)),0)),0)</f>
        <v>0</v>
      </c>
      <c r="BV695" s="1">
        <f>IFERROR(IF($AE695&gt;$AE694,VLOOKUP($AC695+AV$1,STOCK!$F$10:$AB$209,17,0),IF($AE695=$AE694,(IF(BV694&gt;=1,BV694-COUNTIFS($AE694:$AE694,$AC695,AV694:AV694,$AI$2),0)),0)),0)</f>
        <v>0</v>
      </c>
      <c r="BW695" s="1">
        <f>IFERROR(IF($AE695&gt;$AE694,VLOOKUP($AC695+AW$1,STOCK!$F$10:$AB$209,17,0),IF($AE695=$AE694,(IF(BW694&gt;=1,BW694-COUNTIFS($AE694:$AE694,$AC695,AW694:AW694,$AI$2),0)),0)),0)</f>
        <v>0</v>
      </c>
      <c r="BX695" s="1">
        <f>IFERROR(IF($AE695&gt;$AE694,VLOOKUP($AC695+AX$1,STOCK!$F$10:$AB$209,17,0),IF($AE695=$AE694,(IF(BX694&gt;=1,BX694-COUNTIFS($AE694:$AE694,$AC695,AX694:AX694,$AI$2),0)),0)),0)</f>
        <v>0</v>
      </c>
    </row>
    <row r="696" spans="29:76" x14ac:dyDescent="0.25">
      <c r="AC696" s="1">
        <f t="shared" si="170"/>
        <v>0</v>
      </c>
      <c r="AD696" s="1">
        <f>IFERROR(IF(LEN(AK696)&gt;=1,VLOOKUP(HLOOKUP(AK696,PROFILE!$K$5:$V$8,4,0),PROFILE!$F$1:$G$3,2,0),0),0)</f>
        <v>0</v>
      </c>
      <c r="AE696" s="1">
        <f t="shared" si="171"/>
        <v>0</v>
      </c>
      <c r="AF696" s="1">
        <v>683</v>
      </c>
      <c r="AI696" s="1" t="str">
        <f>IFERROR(IF($AH696&gt;=1,VLOOKUP($AG696,STUDENT!$O$8:$Z$1507,3,0),""),"")</f>
        <v/>
      </c>
      <c r="AJ696" s="1" t="str">
        <f>IFERROR(IF($AH696&gt;=1,VLOOKUP($AG696,STUDENT!$O$8:$Z$1507,4,0),""),"")</f>
        <v/>
      </c>
      <c r="AK696" s="1" t="str">
        <f>IFERROR(IF($AH696&gt;=1,VLOOKUP($AG696,STUDENT!$O$8:$Z$1507,6,0),""),"")</f>
        <v/>
      </c>
      <c r="AL696" s="1" t="str">
        <f t="shared" si="172"/>
        <v/>
      </c>
      <c r="AM696" s="1" t="str">
        <f t="shared" si="173"/>
        <v/>
      </c>
      <c r="AN696" s="1" t="str">
        <f t="shared" si="174"/>
        <v/>
      </c>
      <c r="AO696" s="1" t="str">
        <f t="shared" si="175"/>
        <v/>
      </c>
      <c r="AP696" s="1" t="str">
        <f t="shared" si="176"/>
        <v/>
      </c>
      <c r="AQ696" s="1" t="str">
        <f t="shared" si="177"/>
        <v/>
      </c>
      <c r="AR696" s="1" t="str">
        <f t="shared" si="178"/>
        <v/>
      </c>
      <c r="AS696" s="1" t="str">
        <f t="shared" si="179"/>
        <v/>
      </c>
      <c r="AT696" s="1" t="str">
        <f t="shared" si="180"/>
        <v/>
      </c>
      <c r="AU696" s="1" t="str">
        <f t="shared" si="181"/>
        <v/>
      </c>
      <c r="AV696" s="1" t="str">
        <f t="shared" si="182"/>
        <v/>
      </c>
      <c r="AW696" s="1" t="str">
        <f t="shared" si="183"/>
        <v/>
      </c>
      <c r="AX696" s="1" t="str">
        <f t="shared" si="184"/>
        <v/>
      </c>
      <c r="AY696" s="1">
        <f>IFERROR(IF($AE696&gt;$AE695,VLOOKUP($AC696+AL$1,STOCK!$F$10:$AB$209,16,0),IF($AE696=$AE695,(IF(AY695&gt;=1,AY695-COUNTIFS($AE695:$AE695,$AC696,AL695:AL695,$AI$1),0)),0)),0)</f>
        <v>0</v>
      </c>
      <c r="AZ696" s="1">
        <f>IFERROR(IF($AE696&gt;$AE695,VLOOKUP($AC696+AM$1,STOCK!$F$10:$AB$209,16,0),IF($AE696=$AE695,(IF(AZ695&gt;=1,AZ695-COUNTIFS($AE695:$AE695,$AC696,AM695:AM695,$AI$1),0)),0)),0)</f>
        <v>0</v>
      </c>
      <c r="BA696" s="1">
        <f>IFERROR(IF($AE696&gt;$AE695,VLOOKUP($AC696+AN$1,STOCK!$F$10:$AB$209,16,0),IF($AE696=$AE695,(IF(BA695&gt;=1,BA695-COUNTIFS($AE695:$AE695,$AC696,AN695:AN695,$AI$1),0)),0)),0)</f>
        <v>0</v>
      </c>
      <c r="BB696" s="1">
        <f>IFERROR(IF($AE696&gt;$AE695,VLOOKUP($AC696+AO$1,STOCK!$F$10:$AB$209,16,0),IF($AE696=$AE695,(IF(BB695&gt;=1,BB695-COUNTIFS($AE695:$AE695,$AC696,AO695:AO695,$AI$1),0)),0)),0)</f>
        <v>0</v>
      </c>
      <c r="BC696" s="1">
        <f>IFERROR(IF($AE696&gt;$AE695,VLOOKUP($AC696+AP$1,STOCK!$F$10:$AB$209,16,0),IF($AE696=$AE695,(IF(BC695&gt;=1,BC695-COUNTIFS($AE695:$AE695,$AC696,AP695:AP695,$AI$1),0)),0)),0)</f>
        <v>0</v>
      </c>
      <c r="BD696" s="1">
        <f>IFERROR(IF($AE696&gt;$AE695,VLOOKUP($AC696+AQ$1,STOCK!$F$10:$AB$209,16,0),IF($AE696=$AE695,(IF(BD695&gt;=1,BD695-COUNTIFS($AE695:$AE695,$AC696,AQ695:AQ695,$AI$1),0)),0)),0)</f>
        <v>0</v>
      </c>
      <c r="BE696" s="1">
        <f>IFERROR(IF($AE696&gt;$AE695,VLOOKUP($AC696+AR$1,STOCK!$F$10:$AB$209,16,0),IF($AE696=$AE695,(IF(BE695&gt;=1,BE695-COUNTIFS($AE695:$AE695,$AC696,AR695:AR695,$AI$1),0)),0)),0)</f>
        <v>0</v>
      </c>
      <c r="BF696" s="1">
        <f>IFERROR(IF($AE696&gt;$AE695,VLOOKUP($AC696+AS$1,STOCK!$F$10:$AB$209,16,0),IF($AE696=$AE695,(IF(BF695&gt;=1,BF695-COUNTIFS($AE695:$AE695,$AC696,AS695:AS695,$AI$1),0)),0)),0)</f>
        <v>0</v>
      </c>
      <c r="BG696" s="1">
        <f>IFERROR(IF($AE696&gt;$AE695,VLOOKUP($AC696+AT$1,STOCK!$F$10:$AB$209,16,0),IF($AE696=$AE695,(IF(BG695&gt;=1,BG695-COUNTIFS($AE695:$AE695,$AC696,AT695:AT695,$AI$1),0)),0)),0)</f>
        <v>0</v>
      </c>
      <c r="BH696" s="1">
        <f>IFERROR(IF($AE696&gt;$AE695,VLOOKUP($AC696+AU$1,STOCK!$F$10:$AB$209,16,0),IF($AE696=$AE695,(IF(BH695&gt;=1,BH695-COUNTIFS($AE695:$AE695,$AC696,AU695:AU695,$AI$1),0)),0)),0)</f>
        <v>0</v>
      </c>
      <c r="BI696" s="1">
        <f>IFERROR(IF($AE696&gt;$AE695,VLOOKUP($AC696+AV$1,STOCK!$F$10:$AB$209,16,0),IF($AE696=$AE695,(IF(BI695&gt;=1,BI695-COUNTIFS($AE695:$AE695,$AC696,AV695:AV695,$AI$1),0)),0)),0)</f>
        <v>0</v>
      </c>
      <c r="BJ696" s="1">
        <f>IFERROR(IF($AE696&gt;$AE695,VLOOKUP($AC696+AW$1,STOCK!$F$10:$AB$209,16,0),IF($AE696=$AE695,(IF(BJ695&gt;=1,BJ695-COUNTIFS($AE695:$AE695,$AC696,AW695:AW695,$AI$1),0)),0)),0)</f>
        <v>0</v>
      </c>
      <c r="BK696" s="1">
        <f>IFERROR(IF($AE696&gt;$AE695,VLOOKUP($AC696+AX$1,STOCK!$F$10:$AB$209,16,0),IF($AE696=$AE695,(IF(BK695&gt;=1,BK695-COUNTIFS($AE695:$AE695,$AC696,AX695:AX695,$AI$1),0)),0)),0)</f>
        <v>0</v>
      </c>
      <c r="BL696" s="1">
        <f>IFERROR(IF($AE696&gt;$AE695,VLOOKUP($AC696+AL$1,STOCK!$F$10:$AB$209,17,0),IF($AE696=$AE695,(IF(BL695&gt;=1,BL695-COUNTIFS($AE695:$AE695,$AC696,AL695:AL695,$AI$2),0)),0)),0)</f>
        <v>0</v>
      </c>
      <c r="BM696" s="1">
        <f>IFERROR(IF($AE696&gt;$AE695,VLOOKUP($AC696+AM$1,STOCK!$F$10:$AB$209,17,0),IF($AE696=$AE695,(IF(BM695&gt;=1,BM695-COUNTIFS($AE695:$AE695,$AC696,AM695:AM695,$AI$2),0)),0)),0)</f>
        <v>0</v>
      </c>
      <c r="BN696" s="1">
        <f>IFERROR(IF($AE696&gt;$AE695,VLOOKUP($AC696+AN$1,STOCK!$F$10:$AB$209,17,0),IF($AE696=$AE695,(IF(BN695&gt;=1,BN695-COUNTIFS($AE695:$AE695,$AC696,AN695:AN695,$AI$2),0)),0)),0)</f>
        <v>0</v>
      </c>
      <c r="BO696" s="1">
        <f>IFERROR(IF($AE696&gt;$AE695,VLOOKUP($AC696+AO$1,STOCK!$F$10:$AB$209,17,0),IF($AE696=$AE695,(IF(BO695&gt;=1,BO695-COUNTIFS($AE695:$AE695,$AC696,AO695:AO695,$AI$2),0)),0)),0)</f>
        <v>0</v>
      </c>
      <c r="BP696" s="1">
        <f>IFERROR(IF($AE696&gt;$AE695,VLOOKUP($AC696+AP$1,STOCK!$F$10:$AB$209,17,0),IF($AE696=$AE695,(IF(BP695&gt;=1,BP695-COUNTIFS($AE695:$AE695,$AC696,AP695:AP695,$AI$2),0)),0)),0)</f>
        <v>0</v>
      </c>
      <c r="BQ696" s="1">
        <f>IFERROR(IF($AE696&gt;$AE695,VLOOKUP($AC696+AQ$1,STOCK!$F$10:$AB$209,17,0),IF($AE696=$AE695,(IF(BQ695&gt;=1,BQ695-COUNTIFS($AE695:$AE695,$AC696,AQ695:AQ695,$AI$2),0)),0)),0)</f>
        <v>0</v>
      </c>
      <c r="BR696" s="1">
        <f>IFERROR(IF($AE696&gt;$AE695,VLOOKUP($AC696+AR$1,STOCK!$F$10:$AB$209,17,0),IF($AE696=$AE695,(IF(BR695&gt;=1,BR695-COUNTIFS($AE695:$AE695,$AC696,AR695:AR695,$AI$2),0)),0)),0)</f>
        <v>0</v>
      </c>
      <c r="BS696" s="1">
        <f>IFERROR(IF($AE696&gt;$AE695,VLOOKUP($AC696+AS$1,STOCK!$F$10:$AB$209,17,0),IF($AE696=$AE695,(IF(BS695&gt;=1,BS695-COUNTIFS($AE695:$AE695,$AC696,AS695:AS695,$AI$2),0)),0)),0)</f>
        <v>0</v>
      </c>
      <c r="BT696" s="1">
        <f>IFERROR(IF($AE696&gt;$AE695,VLOOKUP($AC696+AT$1,STOCK!$F$10:$AB$209,17,0),IF($AE696=$AE695,(IF(BT695&gt;=1,BT695-COUNTIFS($AE695:$AE695,$AC696,AT695:AT695,$AI$2),0)),0)),0)</f>
        <v>0</v>
      </c>
      <c r="BU696" s="1">
        <f>IFERROR(IF($AE696&gt;$AE695,VLOOKUP($AC696+AU$1,STOCK!$F$10:$AB$209,17,0),IF($AE696=$AE695,(IF(BU695&gt;=1,BU695-COUNTIFS($AE695:$AE695,$AC696,AU695:AU695,$AI$2),0)),0)),0)</f>
        <v>0</v>
      </c>
      <c r="BV696" s="1">
        <f>IFERROR(IF($AE696&gt;$AE695,VLOOKUP($AC696+AV$1,STOCK!$F$10:$AB$209,17,0),IF($AE696=$AE695,(IF(BV695&gt;=1,BV695-COUNTIFS($AE695:$AE695,$AC696,AV695:AV695,$AI$2),0)),0)),0)</f>
        <v>0</v>
      </c>
      <c r="BW696" s="1">
        <f>IFERROR(IF($AE696&gt;$AE695,VLOOKUP($AC696+AW$1,STOCK!$F$10:$AB$209,17,0),IF($AE696=$AE695,(IF(BW695&gt;=1,BW695-COUNTIFS($AE695:$AE695,$AC696,AW695:AW695,$AI$2),0)),0)),0)</f>
        <v>0</v>
      </c>
      <c r="BX696" s="1">
        <f>IFERROR(IF($AE696&gt;$AE695,VLOOKUP($AC696+AX$1,STOCK!$F$10:$AB$209,17,0),IF($AE696=$AE695,(IF(BX695&gt;=1,BX695-COUNTIFS($AE695:$AE695,$AC696,AX695:AX695,$AI$2),0)),0)),0)</f>
        <v>0</v>
      </c>
    </row>
    <row r="697" spans="29:76" x14ac:dyDescent="0.25">
      <c r="AC697" s="1">
        <f t="shared" si="170"/>
        <v>0</v>
      </c>
      <c r="AD697" s="1">
        <f>IFERROR(IF(LEN(AK697)&gt;=1,VLOOKUP(HLOOKUP(AK697,PROFILE!$K$5:$V$8,4,0),PROFILE!$F$1:$G$3,2,0),0),0)</f>
        <v>0</v>
      </c>
      <c r="AE697" s="1">
        <f t="shared" si="171"/>
        <v>0</v>
      </c>
      <c r="AF697" s="1">
        <v>684</v>
      </c>
      <c r="AI697" s="1" t="str">
        <f>IFERROR(IF($AH697&gt;=1,VLOOKUP($AG697,STUDENT!$O$8:$Z$1507,3,0),""),"")</f>
        <v/>
      </c>
      <c r="AJ697" s="1" t="str">
        <f>IFERROR(IF($AH697&gt;=1,VLOOKUP($AG697,STUDENT!$O$8:$Z$1507,4,0),""),"")</f>
        <v/>
      </c>
      <c r="AK697" s="1" t="str">
        <f>IFERROR(IF($AH697&gt;=1,VLOOKUP($AG697,STUDENT!$O$8:$Z$1507,6,0),""),"")</f>
        <v/>
      </c>
      <c r="AL697" s="1" t="str">
        <f t="shared" si="172"/>
        <v/>
      </c>
      <c r="AM697" s="1" t="str">
        <f t="shared" si="173"/>
        <v/>
      </c>
      <c r="AN697" s="1" t="str">
        <f t="shared" si="174"/>
        <v/>
      </c>
      <c r="AO697" s="1" t="str">
        <f t="shared" si="175"/>
        <v/>
      </c>
      <c r="AP697" s="1" t="str">
        <f t="shared" si="176"/>
        <v/>
      </c>
      <c r="AQ697" s="1" t="str">
        <f t="shared" si="177"/>
        <v/>
      </c>
      <c r="AR697" s="1" t="str">
        <f t="shared" si="178"/>
        <v/>
      </c>
      <c r="AS697" s="1" t="str">
        <f t="shared" si="179"/>
        <v/>
      </c>
      <c r="AT697" s="1" t="str">
        <f t="shared" si="180"/>
        <v/>
      </c>
      <c r="AU697" s="1" t="str">
        <f t="shared" si="181"/>
        <v/>
      </c>
      <c r="AV697" s="1" t="str">
        <f t="shared" si="182"/>
        <v/>
      </c>
      <c r="AW697" s="1" t="str">
        <f t="shared" si="183"/>
        <v/>
      </c>
      <c r="AX697" s="1" t="str">
        <f t="shared" si="184"/>
        <v/>
      </c>
      <c r="AY697" s="1">
        <f>IFERROR(IF($AE697&gt;$AE696,VLOOKUP($AC697+AL$1,STOCK!$F$10:$AB$209,16,0),IF($AE697=$AE696,(IF(AY696&gt;=1,AY696-COUNTIFS($AE696:$AE696,$AC697,AL696:AL696,$AI$1),0)),0)),0)</f>
        <v>0</v>
      </c>
      <c r="AZ697" s="1">
        <f>IFERROR(IF($AE697&gt;$AE696,VLOOKUP($AC697+AM$1,STOCK!$F$10:$AB$209,16,0),IF($AE697=$AE696,(IF(AZ696&gt;=1,AZ696-COUNTIFS($AE696:$AE696,$AC697,AM696:AM696,$AI$1),0)),0)),0)</f>
        <v>0</v>
      </c>
      <c r="BA697" s="1">
        <f>IFERROR(IF($AE697&gt;$AE696,VLOOKUP($AC697+AN$1,STOCK!$F$10:$AB$209,16,0),IF($AE697=$AE696,(IF(BA696&gt;=1,BA696-COUNTIFS($AE696:$AE696,$AC697,AN696:AN696,$AI$1),0)),0)),0)</f>
        <v>0</v>
      </c>
      <c r="BB697" s="1">
        <f>IFERROR(IF($AE697&gt;$AE696,VLOOKUP($AC697+AO$1,STOCK!$F$10:$AB$209,16,0),IF($AE697=$AE696,(IF(BB696&gt;=1,BB696-COUNTIFS($AE696:$AE696,$AC697,AO696:AO696,$AI$1),0)),0)),0)</f>
        <v>0</v>
      </c>
      <c r="BC697" s="1">
        <f>IFERROR(IF($AE697&gt;$AE696,VLOOKUP($AC697+AP$1,STOCK!$F$10:$AB$209,16,0),IF($AE697=$AE696,(IF(BC696&gt;=1,BC696-COUNTIFS($AE696:$AE696,$AC697,AP696:AP696,$AI$1),0)),0)),0)</f>
        <v>0</v>
      </c>
      <c r="BD697" s="1">
        <f>IFERROR(IF($AE697&gt;$AE696,VLOOKUP($AC697+AQ$1,STOCK!$F$10:$AB$209,16,0),IF($AE697=$AE696,(IF(BD696&gt;=1,BD696-COUNTIFS($AE696:$AE696,$AC697,AQ696:AQ696,$AI$1),0)),0)),0)</f>
        <v>0</v>
      </c>
      <c r="BE697" s="1">
        <f>IFERROR(IF($AE697&gt;$AE696,VLOOKUP($AC697+AR$1,STOCK!$F$10:$AB$209,16,0),IF($AE697=$AE696,(IF(BE696&gt;=1,BE696-COUNTIFS($AE696:$AE696,$AC697,AR696:AR696,$AI$1),0)),0)),0)</f>
        <v>0</v>
      </c>
      <c r="BF697" s="1">
        <f>IFERROR(IF($AE697&gt;$AE696,VLOOKUP($AC697+AS$1,STOCK!$F$10:$AB$209,16,0),IF($AE697=$AE696,(IF(BF696&gt;=1,BF696-COUNTIFS($AE696:$AE696,$AC697,AS696:AS696,$AI$1),0)),0)),0)</f>
        <v>0</v>
      </c>
      <c r="BG697" s="1">
        <f>IFERROR(IF($AE697&gt;$AE696,VLOOKUP($AC697+AT$1,STOCK!$F$10:$AB$209,16,0),IF($AE697=$AE696,(IF(BG696&gt;=1,BG696-COUNTIFS($AE696:$AE696,$AC697,AT696:AT696,$AI$1),0)),0)),0)</f>
        <v>0</v>
      </c>
      <c r="BH697" s="1">
        <f>IFERROR(IF($AE697&gt;$AE696,VLOOKUP($AC697+AU$1,STOCK!$F$10:$AB$209,16,0),IF($AE697=$AE696,(IF(BH696&gt;=1,BH696-COUNTIFS($AE696:$AE696,$AC697,AU696:AU696,$AI$1),0)),0)),0)</f>
        <v>0</v>
      </c>
      <c r="BI697" s="1">
        <f>IFERROR(IF($AE697&gt;$AE696,VLOOKUP($AC697+AV$1,STOCK!$F$10:$AB$209,16,0),IF($AE697=$AE696,(IF(BI696&gt;=1,BI696-COUNTIFS($AE696:$AE696,$AC697,AV696:AV696,$AI$1),0)),0)),0)</f>
        <v>0</v>
      </c>
      <c r="BJ697" s="1">
        <f>IFERROR(IF($AE697&gt;$AE696,VLOOKUP($AC697+AW$1,STOCK!$F$10:$AB$209,16,0),IF($AE697=$AE696,(IF(BJ696&gt;=1,BJ696-COUNTIFS($AE696:$AE696,$AC697,AW696:AW696,$AI$1),0)),0)),0)</f>
        <v>0</v>
      </c>
      <c r="BK697" s="1">
        <f>IFERROR(IF($AE697&gt;$AE696,VLOOKUP($AC697+AX$1,STOCK!$F$10:$AB$209,16,0),IF($AE697=$AE696,(IF(BK696&gt;=1,BK696-COUNTIFS($AE696:$AE696,$AC697,AX696:AX696,$AI$1),0)),0)),0)</f>
        <v>0</v>
      </c>
      <c r="BL697" s="1">
        <f>IFERROR(IF($AE697&gt;$AE696,VLOOKUP($AC697+AL$1,STOCK!$F$10:$AB$209,17,0),IF($AE697=$AE696,(IF(BL696&gt;=1,BL696-COUNTIFS($AE696:$AE696,$AC697,AL696:AL696,$AI$2),0)),0)),0)</f>
        <v>0</v>
      </c>
      <c r="BM697" s="1">
        <f>IFERROR(IF($AE697&gt;$AE696,VLOOKUP($AC697+AM$1,STOCK!$F$10:$AB$209,17,0),IF($AE697=$AE696,(IF(BM696&gt;=1,BM696-COUNTIFS($AE696:$AE696,$AC697,AM696:AM696,$AI$2),0)),0)),0)</f>
        <v>0</v>
      </c>
      <c r="BN697" s="1">
        <f>IFERROR(IF($AE697&gt;$AE696,VLOOKUP($AC697+AN$1,STOCK!$F$10:$AB$209,17,0),IF($AE697=$AE696,(IF(BN696&gt;=1,BN696-COUNTIFS($AE696:$AE696,$AC697,AN696:AN696,$AI$2),0)),0)),0)</f>
        <v>0</v>
      </c>
      <c r="BO697" s="1">
        <f>IFERROR(IF($AE697&gt;$AE696,VLOOKUP($AC697+AO$1,STOCK!$F$10:$AB$209,17,0),IF($AE697=$AE696,(IF(BO696&gt;=1,BO696-COUNTIFS($AE696:$AE696,$AC697,AO696:AO696,$AI$2),0)),0)),0)</f>
        <v>0</v>
      </c>
      <c r="BP697" s="1">
        <f>IFERROR(IF($AE697&gt;$AE696,VLOOKUP($AC697+AP$1,STOCK!$F$10:$AB$209,17,0),IF($AE697=$AE696,(IF(BP696&gt;=1,BP696-COUNTIFS($AE696:$AE696,$AC697,AP696:AP696,$AI$2),0)),0)),0)</f>
        <v>0</v>
      </c>
      <c r="BQ697" s="1">
        <f>IFERROR(IF($AE697&gt;$AE696,VLOOKUP($AC697+AQ$1,STOCK!$F$10:$AB$209,17,0),IF($AE697=$AE696,(IF(BQ696&gt;=1,BQ696-COUNTIFS($AE696:$AE696,$AC697,AQ696:AQ696,$AI$2),0)),0)),0)</f>
        <v>0</v>
      </c>
      <c r="BR697" s="1">
        <f>IFERROR(IF($AE697&gt;$AE696,VLOOKUP($AC697+AR$1,STOCK!$F$10:$AB$209,17,0),IF($AE697=$AE696,(IF(BR696&gt;=1,BR696-COUNTIFS($AE696:$AE696,$AC697,AR696:AR696,$AI$2),0)),0)),0)</f>
        <v>0</v>
      </c>
      <c r="BS697" s="1">
        <f>IFERROR(IF($AE697&gt;$AE696,VLOOKUP($AC697+AS$1,STOCK!$F$10:$AB$209,17,0),IF($AE697=$AE696,(IF(BS696&gt;=1,BS696-COUNTIFS($AE696:$AE696,$AC697,AS696:AS696,$AI$2),0)),0)),0)</f>
        <v>0</v>
      </c>
      <c r="BT697" s="1">
        <f>IFERROR(IF($AE697&gt;$AE696,VLOOKUP($AC697+AT$1,STOCK!$F$10:$AB$209,17,0),IF($AE697=$AE696,(IF(BT696&gt;=1,BT696-COUNTIFS($AE696:$AE696,$AC697,AT696:AT696,$AI$2),0)),0)),0)</f>
        <v>0</v>
      </c>
      <c r="BU697" s="1">
        <f>IFERROR(IF($AE697&gt;$AE696,VLOOKUP($AC697+AU$1,STOCK!$F$10:$AB$209,17,0),IF($AE697=$AE696,(IF(BU696&gt;=1,BU696-COUNTIFS($AE696:$AE696,$AC697,AU696:AU696,$AI$2),0)),0)),0)</f>
        <v>0</v>
      </c>
      <c r="BV697" s="1">
        <f>IFERROR(IF($AE697&gt;$AE696,VLOOKUP($AC697+AV$1,STOCK!$F$10:$AB$209,17,0),IF($AE697=$AE696,(IF(BV696&gt;=1,BV696-COUNTIFS($AE696:$AE696,$AC697,AV696:AV696,$AI$2),0)),0)),0)</f>
        <v>0</v>
      </c>
      <c r="BW697" s="1">
        <f>IFERROR(IF($AE697&gt;$AE696,VLOOKUP($AC697+AW$1,STOCK!$F$10:$AB$209,17,0),IF($AE697=$AE696,(IF(BW696&gt;=1,BW696-COUNTIFS($AE696:$AE696,$AC697,AW696:AW696,$AI$2),0)),0)),0)</f>
        <v>0</v>
      </c>
      <c r="BX697" s="1">
        <f>IFERROR(IF($AE697&gt;$AE696,VLOOKUP($AC697+AX$1,STOCK!$F$10:$AB$209,17,0),IF($AE697=$AE696,(IF(BX696&gt;=1,BX696-COUNTIFS($AE696:$AE696,$AC697,AX696:AX696,$AI$2),0)),0)),0)</f>
        <v>0</v>
      </c>
    </row>
    <row r="698" spans="29:76" x14ac:dyDescent="0.25">
      <c r="AC698" s="1">
        <f t="shared" si="170"/>
        <v>0</v>
      </c>
      <c r="AD698" s="1">
        <f>IFERROR(IF(LEN(AK698)&gt;=1,VLOOKUP(HLOOKUP(AK698,PROFILE!$K$5:$V$8,4,0),PROFILE!$F$1:$G$3,2,0),0),0)</f>
        <v>0</v>
      </c>
      <c r="AE698" s="1">
        <f t="shared" si="171"/>
        <v>0</v>
      </c>
      <c r="AF698" s="1">
        <v>685</v>
      </c>
      <c r="AI698" s="1" t="str">
        <f>IFERROR(IF($AH698&gt;=1,VLOOKUP($AG698,STUDENT!$O$8:$Z$1507,3,0),""),"")</f>
        <v/>
      </c>
      <c r="AJ698" s="1" t="str">
        <f>IFERROR(IF($AH698&gt;=1,VLOOKUP($AG698,STUDENT!$O$8:$Z$1507,4,0),""),"")</f>
        <v/>
      </c>
      <c r="AK698" s="1" t="str">
        <f>IFERROR(IF($AH698&gt;=1,VLOOKUP($AG698,STUDENT!$O$8:$Z$1507,6,0),""),"")</f>
        <v/>
      </c>
      <c r="AL698" s="1" t="str">
        <f t="shared" si="172"/>
        <v/>
      </c>
      <c r="AM698" s="1" t="str">
        <f t="shared" si="173"/>
        <v/>
      </c>
      <c r="AN698" s="1" t="str">
        <f t="shared" si="174"/>
        <v/>
      </c>
      <c r="AO698" s="1" t="str">
        <f t="shared" si="175"/>
        <v/>
      </c>
      <c r="AP698" s="1" t="str">
        <f t="shared" si="176"/>
        <v/>
      </c>
      <c r="AQ698" s="1" t="str">
        <f t="shared" si="177"/>
        <v/>
      </c>
      <c r="AR698" s="1" t="str">
        <f t="shared" si="178"/>
        <v/>
      </c>
      <c r="AS698" s="1" t="str">
        <f t="shared" si="179"/>
        <v/>
      </c>
      <c r="AT698" s="1" t="str">
        <f t="shared" si="180"/>
        <v/>
      </c>
      <c r="AU698" s="1" t="str">
        <f t="shared" si="181"/>
        <v/>
      </c>
      <c r="AV698" s="1" t="str">
        <f t="shared" si="182"/>
        <v/>
      </c>
      <c r="AW698" s="1" t="str">
        <f t="shared" si="183"/>
        <v/>
      </c>
      <c r="AX698" s="1" t="str">
        <f t="shared" si="184"/>
        <v/>
      </c>
      <c r="AY698" s="1">
        <f>IFERROR(IF($AE698&gt;$AE697,VLOOKUP($AC698+AL$1,STOCK!$F$10:$AB$209,16,0),IF($AE698=$AE697,(IF(AY697&gt;=1,AY697-COUNTIFS($AE697:$AE697,$AC698,AL697:AL697,$AI$1),0)),0)),0)</f>
        <v>0</v>
      </c>
      <c r="AZ698" s="1">
        <f>IFERROR(IF($AE698&gt;$AE697,VLOOKUP($AC698+AM$1,STOCK!$F$10:$AB$209,16,0),IF($AE698=$AE697,(IF(AZ697&gt;=1,AZ697-COUNTIFS($AE697:$AE697,$AC698,AM697:AM697,$AI$1),0)),0)),0)</f>
        <v>0</v>
      </c>
      <c r="BA698" s="1">
        <f>IFERROR(IF($AE698&gt;$AE697,VLOOKUP($AC698+AN$1,STOCK!$F$10:$AB$209,16,0),IF($AE698=$AE697,(IF(BA697&gt;=1,BA697-COUNTIFS($AE697:$AE697,$AC698,AN697:AN697,$AI$1),0)),0)),0)</f>
        <v>0</v>
      </c>
      <c r="BB698" s="1">
        <f>IFERROR(IF($AE698&gt;$AE697,VLOOKUP($AC698+AO$1,STOCK!$F$10:$AB$209,16,0),IF($AE698=$AE697,(IF(BB697&gt;=1,BB697-COUNTIFS($AE697:$AE697,$AC698,AO697:AO697,$AI$1),0)),0)),0)</f>
        <v>0</v>
      </c>
      <c r="BC698" s="1">
        <f>IFERROR(IF($AE698&gt;$AE697,VLOOKUP($AC698+AP$1,STOCK!$F$10:$AB$209,16,0),IF($AE698=$AE697,(IF(BC697&gt;=1,BC697-COUNTIFS($AE697:$AE697,$AC698,AP697:AP697,$AI$1),0)),0)),0)</f>
        <v>0</v>
      </c>
      <c r="BD698" s="1">
        <f>IFERROR(IF($AE698&gt;$AE697,VLOOKUP($AC698+AQ$1,STOCK!$F$10:$AB$209,16,0),IF($AE698=$AE697,(IF(BD697&gt;=1,BD697-COUNTIFS($AE697:$AE697,$AC698,AQ697:AQ697,$AI$1),0)),0)),0)</f>
        <v>0</v>
      </c>
      <c r="BE698" s="1">
        <f>IFERROR(IF($AE698&gt;$AE697,VLOOKUP($AC698+AR$1,STOCK!$F$10:$AB$209,16,0),IF($AE698=$AE697,(IF(BE697&gt;=1,BE697-COUNTIFS($AE697:$AE697,$AC698,AR697:AR697,$AI$1),0)),0)),0)</f>
        <v>0</v>
      </c>
      <c r="BF698" s="1">
        <f>IFERROR(IF($AE698&gt;$AE697,VLOOKUP($AC698+AS$1,STOCK!$F$10:$AB$209,16,0),IF($AE698=$AE697,(IF(BF697&gt;=1,BF697-COUNTIFS($AE697:$AE697,$AC698,AS697:AS697,$AI$1),0)),0)),0)</f>
        <v>0</v>
      </c>
      <c r="BG698" s="1">
        <f>IFERROR(IF($AE698&gt;$AE697,VLOOKUP($AC698+AT$1,STOCK!$F$10:$AB$209,16,0),IF($AE698=$AE697,(IF(BG697&gt;=1,BG697-COUNTIFS($AE697:$AE697,$AC698,AT697:AT697,$AI$1),0)),0)),0)</f>
        <v>0</v>
      </c>
      <c r="BH698" s="1">
        <f>IFERROR(IF($AE698&gt;$AE697,VLOOKUP($AC698+AU$1,STOCK!$F$10:$AB$209,16,0),IF($AE698=$AE697,(IF(BH697&gt;=1,BH697-COUNTIFS($AE697:$AE697,$AC698,AU697:AU697,$AI$1),0)),0)),0)</f>
        <v>0</v>
      </c>
      <c r="BI698" s="1">
        <f>IFERROR(IF($AE698&gt;$AE697,VLOOKUP($AC698+AV$1,STOCK!$F$10:$AB$209,16,0),IF($AE698=$AE697,(IF(BI697&gt;=1,BI697-COUNTIFS($AE697:$AE697,$AC698,AV697:AV697,$AI$1),0)),0)),0)</f>
        <v>0</v>
      </c>
      <c r="BJ698" s="1">
        <f>IFERROR(IF($AE698&gt;$AE697,VLOOKUP($AC698+AW$1,STOCK!$F$10:$AB$209,16,0),IF($AE698=$AE697,(IF(BJ697&gt;=1,BJ697-COUNTIFS($AE697:$AE697,$AC698,AW697:AW697,$AI$1),0)),0)),0)</f>
        <v>0</v>
      </c>
      <c r="BK698" s="1">
        <f>IFERROR(IF($AE698&gt;$AE697,VLOOKUP($AC698+AX$1,STOCK!$F$10:$AB$209,16,0),IF($AE698=$AE697,(IF(BK697&gt;=1,BK697-COUNTIFS($AE697:$AE697,$AC698,AX697:AX697,$AI$1),0)),0)),0)</f>
        <v>0</v>
      </c>
      <c r="BL698" s="1">
        <f>IFERROR(IF($AE698&gt;$AE697,VLOOKUP($AC698+AL$1,STOCK!$F$10:$AB$209,17,0),IF($AE698=$AE697,(IF(BL697&gt;=1,BL697-COUNTIFS($AE697:$AE697,$AC698,AL697:AL697,$AI$2),0)),0)),0)</f>
        <v>0</v>
      </c>
      <c r="BM698" s="1">
        <f>IFERROR(IF($AE698&gt;$AE697,VLOOKUP($AC698+AM$1,STOCK!$F$10:$AB$209,17,0),IF($AE698=$AE697,(IF(BM697&gt;=1,BM697-COUNTIFS($AE697:$AE697,$AC698,AM697:AM697,$AI$2),0)),0)),0)</f>
        <v>0</v>
      </c>
      <c r="BN698" s="1">
        <f>IFERROR(IF($AE698&gt;$AE697,VLOOKUP($AC698+AN$1,STOCK!$F$10:$AB$209,17,0),IF($AE698=$AE697,(IF(BN697&gt;=1,BN697-COUNTIFS($AE697:$AE697,$AC698,AN697:AN697,$AI$2),0)),0)),0)</f>
        <v>0</v>
      </c>
      <c r="BO698" s="1">
        <f>IFERROR(IF($AE698&gt;$AE697,VLOOKUP($AC698+AO$1,STOCK!$F$10:$AB$209,17,0),IF($AE698=$AE697,(IF(BO697&gt;=1,BO697-COUNTIFS($AE697:$AE697,$AC698,AO697:AO697,$AI$2),0)),0)),0)</f>
        <v>0</v>
      </c>
      <c r="BP698" s="1">
        <f>IFERROR(IF($AE698&gt;$AE697,VLOOKUP($AC698+AP$1,STOCK!$F$10:$AB$209,17,0),IF($AE698=$AE697,(IF(BP697&gt;=1,BP697-COUNTIFS($AE697:$AE697,$AC698,AP697:AP697,$AI$2),0)),0)),0)</f>
        <v>0</v>
      </c>
      <c r="BQ698" s="1">
        <f>IFERROR(IF($AE698&gt;$AE697,VLOOKUP($AC698+AQ$1,STOCK!$F$10:$AB$209,17,0),IF($AE698=$AE697,(IF(BQ697&gt;=1,BQ697-COUNTIFS($AE697:$AE697,$AC698,AQ697:AQ697,$AI$2),0)),0)),0)</f>
        <v>0</v>
      </c>
      <c r="BR698" s="1">
        <f>IFERROR(IF($AE698&gt;$AE697,VLOOKUP($AC698+AR$1,STOCK!$F$10:$AB$209,17,0),IF($AE698=$AE697,(IF(BR697&gt;=1,BR697-COUNTIFS($AE697:$AE697,$AC698,AR697:AR697,$AI$2),0)),0)),0)</f>
        <v>0</v>
      </c>
      <c r="BS698" s="1">
        <f>IFERROR(IF($AE698&gt;$AE697,VLOOKUP($AC698+AS$1,STOCK!$F$10:$AB$209,17,0),IF($AE698=$AE697,(IF(BS697&gt;=1,BS697-COUNTIFS($AE697:$AE697,$AC698,AS697:AS697,$AI$2),0)),0)),0)</f>
        <v>0</v>
      </c>
      <c r="BT698" s="1">
        <f>IFERROR(IF($AE698&gt;$AE697,VLOOKUP($AC698+AT$1,STOCK!$F$10:$AB$209,17,0),IF($AE698=$AE697,(IF(BT697&gt;=1,BT697-COUNTIFS($AE697:$AE697,$AC698,AT697:AT697,$AI$2),0)),0)),0)</f>
        <v>0</v>
      </c>
      <c r="BU698" s="1">
        <f>IFERROR(IF($AE698&gt;$AE697,VLOOKUP($AC698+AU$1,STOCK!$F$10:$AB$209,17,0),IF($AE698=$AE697,(IF(BU697&gt;=1,BU697-COUNTIFS($AE697:$AE697,$AC698,AU697:AU697,$AI$2),0)),0)),0)</f>
        <v>0</v>
      </c>
      <c r="BV698" s="1">
        <f>IFERROR(IF($AE698&gt;$AE697,VLOOKUP($AC698+AV$1,STOCK!$F$10:$AB$209,17,0),IF($AE698=$AE697,(IF(BV697&gt;=1,BV697-COUNTIFS($AE697:$AE697,$AC698,AV697:AV697,$AI$2),0)),0)),0)</f>
        <v>0</v>
      </c>
      <c r="BW698" s="1">
        <f>IFERROR(IF($AE698&gt;$AE697,VLOOKUP($AC698+AW$1,STOCK!$F$10:$AB$209,17,0),IF($AE698=$AE697,(IF(BW697&gt;=1,BW697-COUNTIFS($AE697:$AE697,$AC698,AW697:AW697,$AI$2),0)),0)),0)</f>
        <v>0</v>
      </c>
      <c r="BX698" s="1">
        <f>IFERROR(IF($AE698&gt;$AE697,VLOOKUP($AC698+AX$1,STOCK!$F$10:$AB$209,17,0),IF($AE698=$AE697,(IF(BX697&gt;=1,BX697-COUNTIFS($AE697:$AE697,$AC698,AX697:AX697,$AI$2),0)),0)),0)</f>
        <v>0</v>
      </c>
    </row>
    <row r="699" spans="29:76" x14ac:dyDescent="0.25">
      <c r="AC699" s="1">
        <f t="shared" si="170"/>
        <v>0</v>
      </c>
      <c r="AD699" s="1">
        <f>IFERROR(IF(LEN(AK699)&gt;=1,VLOOKUP(HLOOKUP(AK699,PROFILE!$K$5:$V$8,4,0),PROFILE!$F$1:$G$3,2,0),0),0)</f>
        <v>0</v>
      </c>
      <c r="AE699" s="1">
        <f t="shared" si="171"/>
        <v>0</v>
      </c>
      <c r="AF699" s="1">
        <v>686</v>
      </c>
      <c r="AI699" s="1" t="str">
        <f>IFERROR(IF($AH699&gt;=1,VLOOKUP($AG699,STUDENT!$O$8:$Z$1507,3,0),""),"")</f>
        <v/>
      </c>
      <c r="AJ699" s="1" t="str">
        <f>IFERROR(IF($AH699&gt;=1,VLOOKUP($AG699,STUDENT!$O$8:$Z$1507,4,0),""),"")</f>
        <v/>
      </c>
      <c r="AK699" s="1" t="str">
        <f>IFERROR(IF($AH699&gt;=1,VLOOKUP($AG699,STUDENT!$O$8:$Z$1507,6,0),""),"")</f>
        <v/>
      </c>
      <c r="AL699" s="1" t="str">
        <f t="shared" si="172"/>
        <v/>
      </c>
      <c r="AM699" s="1" t="str">
        <f t="shared" si="173"/>
        <v/>
      </c>
      <c r="AN699" s="1" t="str">
        <f t="shared" si="174"/>
        <v/>
      </c>
      <c r="AO699" s="1" t="str">
        <f t="shared" si="175"/>
        <v/>
      </c>
      <c r="AP699" s="1" t="str">
        <f t="shared" si="176"/>
        <v/>
      </c>
      <c r="AQ699" s="1" t="str">
        <f t="shared" si="177"/>
        <v/>
      </c>
      <c r="AR699" s="1" t="str">
        <f t="shared" si="178"/>
        <v/>
      </c>
      <c r="AS699" s="1" t="str">
        <f t="shared" si="179"/>
        <v/>
      </c>
      <c r="AT699" s="1" t="str">
        <f t="shared" si="180"/>
        <v/>
      </c>
      <c r="AU699" s="1" t="str">
        <f t="shared" si="181"/>
        <v/>
      </c>
      <c r="AV699" s="1" t="str">
        <f t="shared" si="182"/>
        <v/>
      </c>
      <c r="AW699" s="1" t="str">
        <f t="shared" si="183"/>
        <v/>
      </c>
      <c r="AX699" s="1" t="str">
        <f t="shared" si="184"/>
        <v/>
      </c>
      <c r="AY699" s="1">
        <f>IFERROR(IF($AE699&gt;$AE698,VLOOKUP($AC699+AL$1,STOCK!$F$10:$AB$209,16,0),IF($AE699=$AE698,(IF(AY698&gt;=1,AY698-COUNTIFS($AE698:$AE698,$AC699,AL698:AL698,$AI$1),0)),0)),0)</f>
        <v>0</v>
      </c>
      <c r="AZ699" s="1">
        <f>IFERROR(IF($AE699&gt;$AE698,VLOOKUP($AC699+AM$1,STOCK!$F$10:$AB$209,16,0),IF($AE699=$AE698,(IF(AZ698&gt;=1,AZ698-COUNTIFS($AE698:$AE698,$AC699,AM698:AM698,$AI$1),0)),0)),0)</f>
        <v>0</v>
      </c>
      <c r="BA699" s="1">
        <f>IFERROR(IF($AE699&gt;$AE698,VLOOKUP($AC699+AN$1,STOCK!$F$10:$AB$209,16,0),IF($AE699=$AE698,(IF(BA698&gt;=1,BA698-COUNTIFS($AE698:$AE698,$AC699,AN698:AN698,$AI$1),0)),0)),0)</f>
        <v>0</v>
      </c>
      <c r="BB699" s="1">
        <f>IFERROR(IF($AE699&gt;$AE698,VLOOKUP($AC699+AO$1,STOCK!$F$10:$AB$209,16,0),IF($AE699=$AE698,(IF(BB698&gt;=1,BB698-COUNTIFS($AE698:$AE698,$AC699,AO698:AO698,$AI$1),0)),0)),0)</f>
        <v>0</v>
      </c>
      <c r="BC699" s="1">
        <f>IFERROR(IF($AE699&gt;$AE698,VLOOKUP($AC699+AP$1,STOCK!$F$10:$AB$209,16,0),IF($AE699=$AE698,(IF(BC698&gt;=1,BC698-COUNTIFS($AE698:$AE698,$AC699,AP698:AP698,$AI$1),0)),0)),0)</f>
        <v>0</v>
      </c>
      <c r="BD699" s="1">
        <f>IFERROR(IF($AE699&gt;$AE698,VLOOKUP($AC699+AQ$1,STOCK!$F$10:$AB$209,16,0),IF($AE699=$AE698,(IF(BD698&gt;=1,BD698-COUNTIFS($AE698:$AE698,$AC699,AQ698:AQ698,$AI$1),0)),0)),0)</f>
        <v>0</v>
      </c>
      <c r="BE699" s="1">
        <f>IFERROR(IF($AE699&gt;$AE698,VLOOKUP($AC699+AR$1,STOCK!$F$10:$AB$209,16,0),IF($AE699=$AE698,(IF(BE698&gt;=1,BE698-COUNTIFS($AE698:$AE698,$AC699,AR698:AR698,$AI$1),0)),0)),0)</f>
        <v>0</v>
      </c>
      <c r="BF699" s="1">
        <f>IFERROR(IF($AE699&gt;$AE698,VLOOKUP($AC699+AS$1,STOCK!$F$10:$AB$209,16,0),IF($AE699=$AE698,(IF(BF698&gt;=1,BF698-COUNTIFS($AE698:$AE698,$AC699,AS698:AS698,$AI$1),0)),0)),0)</f>
        <v>0</v>
      </c>
      <c r="BG699" s="1">
        <f>IFERROR(IF($AE699&gt;$AE698,VLOOKUP($AC699+AT$1,STOCK!$F$10:$AB$209,16,0),IF($AE699=$AE698,(IF(BG698&gt;=1,BG698-COUNTIFS($AE698:$AE698,$AC699,AT698:AT698,$AI$1),0)),0)),0)</f>
        <v>0</v>
      </c>
      <c r="BH699" s="1">
        <f>IFERROR(IF($AE699&gt;$AE698,VLOOKUP($AC699+AU$1,STOCK!$F$10:$AB$209,16,0),IF($AE699=$AE698,(IF(BH698&gt;=1,BH698-COUNTIFS($AE698:$AE698,$AC699,AU698:AU698,$AI$1),0)),0)),0)</f>
        <v>0</v>
      </c>
      <c r="BI699" s="1">
        <f>IFERROR(IF($AE699&gt;$AE698,VLOOKUP($AC699+AV$1,STOCK!$F$10:$AB$209,16,0),IF($AE699=$AE698,(IF(BI698&gt;=1,BI698-COUNTIFS($AE698:$AE698,$AC699,AV698:AV698,$AI$1),0)),0)),0)</f>
        <v>0</v>
      </c>
      <c r="BJ699" s="1">
        <f>IFERROR(IF($AE699&gt;$AE698,VLOOKUP($AC699+AW$1,STOCK!$F$10:$AB$209,16,0),IF($AE699=$AE698,(IF(BJ698&gt;=1,BJ698-COUNTIFS($AE698:$AE698,$AC699,AW698:AW698,$AI$1),0)),0)),0)</f>
        <v>0</v>
      </c>
      <c r="BK699" s="1">
        <f>IFERROR(IF($AE699&gt;$AE698,VLOOKUP($AC699+AX$1,STOCK!$F$10:$AB$209,16,0),IF($AE699=$AE698,(IF(BK698&gt;=1,BK698-COUNTIFS($AE698:$AE698,$AC699,AX698:AX698,$AI$1),0)),0)),0)</f>
        <v>0</v>
      </c>
      <c r="BL699" s="1">
        <f>IFERROR(IF($AE699&gt;$AE698,VLOOKUP($AC699+AL$1,STOCK!$F$10:$AB$209,17,0),IF($AE699=$AE698,(IF(BL698&gt;=1,BL698-COUNTIFS($AE698:$AE698,$AC699,AL698:AL698,$AI$2),0)),0)),0)</f>
        <v>0</v>
      </c>
      <c r="BM699" s="1">
        <f>IFERROR(IF($AE699&gt;$AE698,VLOOKUP($AC699+AM$1,STOCK!$F$10:$AB$209,17,0),IF($AE699=$AE698,(IF(BM698&gt;=1,BM698-COUNTIFS($AE698:$AE698,$AC699,AM698:AM698,$AI$2),0)),0)),0)</f>
        <v>0</v>
      </c>
      <c r="BN699" s="1">
        <f>IFERROR(IF($AE699&gt;$AE698,VLOOKUP($AC699+AN$1,STOCK!$F$10:$AB$209,17,0),IF($AE699=$AE698,(IF(BN698&gt;=1,BN698-COUNTIFS($AE698:$AE698,$AC699,AN698:AN698,$AI$2),0)),0)),0)</f>
        <v>0</v>
      </c>
      <c r="BO699" s="1">
        <f>IFERROR(IF($AE699&gt;$AE698,VLOOKUP($AC699+AO$1,STOCK!$F$10:$AB$209,17,0),IF($AE699=$AE698,(IF(BO698&gt;=1,BO698-COUNTIFS($AE698:$AE698,$AC699,AO698:AO698,$AI$2),0)),0)),0)</f>
        <v>0</v>
      </c>
      <c r="BP699" s="1">
        <f>IFERROR(IF($AE699&gt;$AE698,VLOOKUP($AC699+AP$1,STOCK!$F$10:$AB$209,17,0),IF($AE699=$AE698,(IF(BP698&gt;=1,BP698-COUNTIFS($AE698:$AE698,$AC699,AP698:AP698,$AI$2),0)),0)),0)</f>
        <v>0</v>
      </c>
      <c r="BQ699" s="1">
        <f>IFERROR(IF($AE699&gt;$AE698,VLOOKUP($AC699+AQ$1,STOCK!$F$10:$AB$209,17,0),IF($AE699=$AE698,(IF(BQ698&gt;=1,BQ698-COUNTIFS($AE698:$AE698,$AC699,AQ698:AQ698,$AI$2),0)),0)),0)</f>
        <v>0</v>
      </c>
      <c r="BR699" s="1">
        <f>IFERROR(IF($AE699&gt;$AE698,VLOOKUP($AC699+AR$1,STOCK!$F$10:$AB$209,17,0),IF($AE699=$AE698,(IF(BR698&gt;=1,BR698-COUNTIFS($AE698:$AE698,$AC699,AR698:AR698,$AI$2),0)),0)),0)</f>
        <v>0</v>
      </c>
      <c r="BS699" s="1">
        <f>IFERROR(IF($AE699&gt;$AE698,VLOOKUP($AC699+AS$1,STOCK!$F$10:$AB$209,17,0),IF($AE699=$AE698,(IF(BS698&gt;=1,BS698-COUNTIFS($AE698:$AE698,$AC699,AS698:AS698,$AI$2),0)),0)),0)</f>
        <v>0</v>
      </c>
      <c r="BT699" s="1">
        <f>IFERROR(IF($AE699&gt;$AE698,VLOOKUP($AC699+AT$1,STOCK!$F$10:$AB$209,17,0),IF($AE699=$AE698,(IF(BT698&gt;=1,BT698-COUNTIFS($AE698:$AE698,$AC699,AT698:AT698,$AI$2),0)),0)),0)</f>
        <v>0</v>
      </c>
      <c r="BU699" s="1">
        <f>IFERROR(IF($AE699&gt;$AE698,VLOOKUP($AC699+AU$1,STOCK!$F$10:$AB$209,17,0),IF($AE699=$AE698,(IF(BU698&gt;=1,BU698-COUNTIFS($AE698:$AE698,$AC699,AU698:AU698,$AI$2),0)),0)),0)</f>
        <v>0</v>
      </c>
      <c r="BV699" s="1">
        <f>IFERROR(IF($AE699&gt;$AE698,VLOOKUP($AC699+AV$1,STOCK!$F$10:$AB$209,17,0),IF($AE699=$AE698,(IF(BV698&gt;=1,BV698-COUNTIFS($AE698:$AE698,$AC699,AV698:AV698,$AI$2),0)),0)),0)</f>
        <v>0</v>
      </c>
      <c r="BW699" s="1">
        <f>IFERROR(IF($AE699&gt;$AE698,VLOOKUP($AC699+AW$1,STOCK!$F$10:$AB$209,17,0),IF($AE699=$AE698,(IF(BW698&gt;=1,BW698-COUNTIFS($AE698:$AE698,$AC699,AW698:AW698,$AI$2),0)),0)),0)</f>
        <v>0</v>
      </c>
      <c r="BX699" s="1">
        <f>IFERROR(IF($AE699&gt;$AE698,VLOOKUP($AC699+AX$1,STOCK!$F$10:$AB$209,17,0),IF($AE699=$AE698,(IF(BX698&gt;=1,BX698-COUNTIFS($AE698:$AE698,$AC699,AX698:AX698,$AI$2),0)),0)),0)</f>
        <v>0</v>
      </c>
    </row>
    <row r="700" spans="29:76" x14ac:dyDescent="0.25">
      <c r="AC700" s="1">
        <f t="shared" si="170"/>
        <v>0</v>
      </c>
      <c r="AD700" s="1">
        <f>IFERROR(IF(LEN(AK700)&gt;=1,VLOOKUP(HLOOKUP(AK700,PROFILE!$K$5:$V$8,4,0),PROFILE!$F$1:$G$3,2,0),0),0)</f>
        <v>0</v>
      </c>
      <c r="AE700" s="1">
        <f t="shared" si="171"/>
        <v>0</v>
      </c>
      <c r="AF700" s="1">
        <v>687</v>
      </c>
      <c r="AI700" s="1" t="str">
        <f>IFERROR(IF($AH700&gt;=1,VLOOKUP($AG700,STUDENT!$O$8:$Z$1507,3,0),""),"")</f>
        <v/>
      </c>
      <c r="AJ700" s="1" t="str">
        <f>IFERROR(IF($AH700&gt;=1,VLOOKUP($AG700,STUDENT!$O$8:$Z$1507,4,0),""),"")</f>
        <v/>
      </c>
      <c r="AK700" s="1" t="str">
        <f>IFERROR(IF($AH700&gt;=1,VLOOKUP($AG700,STUDENT!$O$8:$Z$1507,6,0),""),"")</f>
        <v/>
      </c>
      <c r="AL700" s="1" t="str">
        <f t="shared" si="172"/>
        <v/>
      </c>
      <c r="AM700" s="1" t="str">
        <f t="shared" si="173"/>
        <v/>
      </c>
      <c r="AN700" s="1" t="str">
        <f t="shared" si="174"/>
        <v/>
      </c>
      <c r="AO700" s="1" t="str">
        <f t="shared" si="175"/>
        <v/>
      </c>
      <c r="AP700" s="1" t="str">
        <f t="shared" si="176"/>
        <v/>
      </c>
      <c r="AQ700" s="1" t="str">
        <f t="shared" si="177"/>
        <v/>
      </c>
      <c r="AR700" s="1" t="str">
        <f t="shared" si="178"/>
        <v/>
      </c>
      <c r="AS700" s="1" t="str">
        <f t="shared" si="179"/>
        <v/>
      </c>
      <c r="AT700" s="1" t="str">
        <f t="shared" si="180"/>
        <v/>
      </c>
      <c r="AU700" s="1" t="str">
        <f t="shared" si="181"/>
        <v/>
      </c>
      <c r="AV700" s="1" t="str">
        <f t="shared" si="182"/>
        <v/>
      </c>
      <c r="AW700" s="1" t="str">
        <f t="shared" si="183"/>
        <v/>
      </c>
      <c r="AX700" s="1" t="str">
        <f t="shared" si="184"/>
        <v/>
      </c>
      <c r="AY700" s="1">
        <f>IFERROR(IF($AE700&gt;$AE699,VLOOKUP($AC700+AL$1,STOCK!$F$10:$AB$209,16,0),IF($AE700=$AE699,(IF(AY699&gt;=1,AY699-COUNTIFS($AE699:$AE699,$AC700,AL699:AL699,$AI$1),0)),0)),0)</f>
        <v>0</v>
      </c>
      <c r="AZ700" s="1">
        <f>IFERROR(IF($AE700&gt;$AE699,VLOOKUP($AC700+AM$1,STOCK!$F$10:$AB$209,16,0),IF($AE700=$AE699,(IF(AZ699&gt;=1,AZ699-COUNTIFS($AE699:$AE699,$AC700,AM699:AM699,$AI$1),0)),0)),0)</f>
        <v>0</v>
      </c>
      <c r="BA700" s="1">
        <f>IFERROR(IF($AE700&gt;$AE699,VLOOKUP($AC700+AN$1,STOCK!$F$10:$AB$209,16,0),IF($AE700=$AE699,(IF(BA699&gt;=1,BA699-COUNTIFS($AE699:$AE699,$AC700,AN699:AN699,$AI$1),0)),0)),0)</f>
        <v>0</v>
      </c>
      <c r="BB700" s="1">
        <f>IFERROR(IF($AE700&gt;$AE699,VLOOKUP($AC700+AO$1,STOCK!$F$10:$AB$209,16,0),IF($AE700=$AE699,(IF(BB699&gt;=1,BB699-COUNTIFS($AE699:$AE699,$AC700,AO699:AO699,$AI$1),0)),0)),0)</f>
        <v>0</v>
      </c>
      <c r="BC700" s="1">
        <f>IFERROR(IF($AE700&gt;$AE699,VLOOKUP($AC700+AP$1,STOCK!$F$10:$AB$209,16,0),IF($AE700=$AE699,(IF(BC699&gt;=1,BC699-COUNTIFS($AE699:$AE699,$AC700,AP699:AP699,$AI$1),0)),0)),0)</f>
        <v>0</v>
      </c>
      <c r="BD700" s="1">
        <f>IFERROR(IF($AE700&gt;$AE699,VLOOKUP($AC700+AQ$1,STOCK!$F$10:$AB$209,16,0),IF($AE700=$AE699,(IF(BD699&gt;=1,BD699-COUNTIFS($AE699:$AE699,$AC700,AQ699:AQ699,$AI$1),0)),0)),0)</f>
        <v>0</v>
      </c>
      <c r="BE700" s="1">
        <f>IFERROR(IF($AE700&gt;$AE699,VLOOKUP($AC700+AR$1,STOCK!$F$10:$AB$209,16,0),IF($AE700=$AE699,(IF(BE699&gt;=1,BE699-COUNTIFS($AE699:$AE699,$AC700,AR699:AR699,$AI$1),0)),0)),0)</f>
        <v>0</v>
      </c>
      <c r="BF700" s="1">
        <f>IFERROR(IF($AE700&gt;$AE699,VLOOKUP($AC700+AS$1,STOCK!$F$10:$AB$209,16,0),IF($AE700=$AE699,(IF(BF699&gt;=1,BF699-COUNTIFS($AE699:$AE699,$AC700,AS699:AS699,$AI$1),0)),0)),0)</f>
        <v>0</v>
      </c>
      <c r="BG700" s="1">
        <f>IFERROR(IF($AE700&gt;$AE699,VLOOKUP($AC700+AT$1,STOCK!$F$10:$AB$209,16,0),IF($AE700=$AE699,(IF(BG699&gt;=1,BG699-COUNTIFS($AE699:$AE699,$AC700,AT699:AT699,$AI$1),0)),0)),0)</f>
        <v>0</v>
      </c>
      <c r="BH700" s="1">
        <f>IFERROR(IF($AE700&gt;$AE699,VLOOKUP($AC700+AU$1,STOCK!$F$10:$AB$209,16,0),IF($AE700=$AE699,(IF(BH699&gt;=1,BH699-COUNTIFS($AE699:$AE699,$AC700,AU699:AU699,$AI$1),0)),0)),0)</f>
        <v>0</v>
      </c>
      <c r="BI700" s="1">
        <f>IFERROR(IF($AE700&gt;$AE699,VLOOKUP($AC700+AV$1,STOCK!$F$10:$AB$209,16,0),IF($AE700=$AE699,(IF(BI699&gt;=1,BI699-COUNTIFS($AE699:$AE699,$AC700,AV699:AV699,$AI$1),0)),0)),0)</f>
        <v>0</v>
      </c>
      <c r="BJ700" s="1">
        <f>IFERROR(IF($AE700&gt;$AE699,VLOOKUP($AC700+AW$1,STOCK!$F$10:$AB$209,16,0),IF($AE700=$AE699,(IF(BJ699&gt;=1,BJ699-COUNTIFS($AE699:$AE699,$AC700,AW699:AW699,$AI$1),0)),0)),0)</f>
        <v>0</v>
      </c>
      <c r="BK700" s="1">
        <f>IFERROR(IF($AE700&gt;$AE699,VLOOKUP($AC700+AX$1,STOCK!$F$10:$AB$209,16,0),IF($AE700=$AE699,(IF(BK699&gt;=1,BK699-COUNTIFS($AE699:$AE699,$AC700,AX699:AX699,$AI$1),0)),0)),0)</f>
        <v>0</v>
      </c>
      <c r="BL700" s="1">
        <f>IFERROR(IF($AE700&gt;$AE699,VLOOKUP($AC700+AL$1,STOCK!$F$10:$AB$209,17,0),IF($AE700=$AE699,(IF(BL699&gt;=1,BL699-COUNTIFS($AE699:$AE699,$AC700,AL699:AL699,$AI$2),0)),0)),0)</f>
        <v>0</v>
      </c>
      <c r="BM700" s="1">
        <f>IFERROR(IF($AE700&gt;$AE699,VLOOKUP($AC700+AM$1,STOCK!$F$10:$AB$209,17,0),IF($AE700=$AE699,(IF(BM699&gt;=1,BM699-COUNTIFS($AE699:$AE699,$AC700,AM699:AM699,$AI$2),0)),0)),0)</f>
        <v>0</v>
      </c>
      <c r="BN700" s="1">
        <f>IFERROR(IF($AE700&gt;$AE699,VLOOKUP($AC700+AN$1,STOCK!$F$10:$AB$209,17,0),IF($AE700=$AE699,(IF(BN699&gt;=1,BN699-COUNTIFS($AE699:$AE699,$AC700,AN699:AN699,$AI$2),0)),0)),0)</f>
        <v>0</v>
      </c>
      <c r="BO700" s="1">
        <f>IFERROR(IF($AE700&gt;$AE699,VLOOKUP($AC700+AO$1,STOCK!$F$10:$AB$209,17,0),IF($AE700=$AE699,(IF(BO699&gt;=1,BO699-COUNTIFS($AE699:$AE699,$AC700,AO699:AO699,$AI$2),0)),0)),0)</f>
        <v>0</v>
      </c>
      <c r="BP700" s="1">
        <f>IFERROR(IF($AE700&gt;$AE699,VLOOKUP($AC700+AP$1,STOCK!$F$10:$AB$209,17,0),IF($AE700=$AE699,(IF(BP699&gt;=1,BP699-COUNTIFS($AE699:$AE699,$AC700,AP699:AP699,$AI$2),0)),0)),0)</f>
        <v>0</v>
      </c>
      <c r="BQ700" s="1">
        <f>IFERROR(IF($AE700&gt;$AE699,VLOOKUP($AC700+AQ$1,STOCK!$F$10:$AB$209,17,0),IF($AE700=$AE699,(IF(BQ699&gt;=1,BQ699-COUNTIFS($AE699:$AE699,$AC700,AQ699:AQ699,$AI$2),0)),0)),0)</f>
        <v>0</v>
      </c>
      <c r="BR700" s="1">
        <f>IFERROR(IF($AE700&gt;$AE699,VLOOKUP($AC700+AR$1,STOCK!$F$10:$AB$209,17,0),IF($AE700=$AE699,(IF(BR699&gt;=1,BR699-COUNTIFS($AE699:$AE699,$AC700,AR699:AR699,$AI$2),0)),0)),0)</f>
        <v>0</v>
      </c>
      <c r="BS700" s="1">
        <f>IFERROR(IF($AE700&gt;$AE699,VLOOKUP($AC700+AS$1,STOCK!$F$10:$AB$209,17,0),IF($AE700=$AE699,(IF(BS699&gt;=1,BS699-COUNTIFS($AE699:$AE699,$AC700,AS699:AS699,$AI$2),0)),0)),0)</f>
        <v>0</v>
      </c>
      <c r="BT700" s="1">
        <f>IFERROR(IF($AE700&gt;$AE699,VLOOKUP($AC700+AT$1,STOCK!$F$10:$AB$209,17,0),IF($AE700=$AE699,(IF(BT699&gt;=1,BT699-COUNTIFS($AE699:$AE699,$AC700,AT699:AT699,$AI$2),0)),0)),0)</f>
        <v>0</v>
      </c>
      <c r="BU700" s="1">
        <f>IFERROR(IF($AE700&gt;$AE699,VLOOKUP($AC700+AU$1,STOCK!$F$10:$AB$209,17,0),IF($AE700=$AE699,(IF(BU699&gt;=1,BU699-COUNTIFS($AE699:$AE699,$AC700,AU699:AU699,$AI$2),0)),0)),0)</f>
        <v>0</v>
      </c>
      <c r="BV700" s="1">
        <f>IFERROR(IF($AE700&gt;$AE699,VLOOKUP($AC700+AV$1,STOCK!$F$10:$AB$209,17,0),IF($AE700=$AE699,(IF(BV699&gt;=1,BV699-COUNTIFS($AE699:$AE699,$AC700,AV699:AV699,$AI$2),0)),0)),0)</f>
        <v>0</v>
      </c>
      <c r="BW700" s="1">
        <f>IFERROR(IF($AE700&gt;$AE699,VLOOKUP($AC700+AW$1,STOCK!$F$10:$AB$209,17,0),IF($AE700=$AE699,(IF(BW699&gt;=1,BW699-COUNTIFS($AE699:$AE699,$AC700,AW699:AW699,$AI$2),0)),0)),0)</f>
        <v>0</v>
      </c>
      <c r="BX700" s="1">
        <f>IFERROR(IF($AE700&gt;$AE699,VLOOKUP($AC700+AX$1,STOCK!$F$10:$AB$209,17,0),IF($AE700=$AE699,(IF(BX699&gt;=1,BX699-COUNTIFS($AE699:$AE699,$AC700,AX699:AX699,$AI$2),0)),0)),0)</f>
        <v>0</v>
      </c>
    </row>
    <row r="701" spans="29:76" x14ac:dyDescent="0.25">
      <c r="AC701" s="1">
        <f t="shared" si="170"/>
        <v>0</v>
      </c>
      <c r="AD701" s="1">
        <f>IFERROR(IF(LEN(AK701)&gt;=1,VLOOKUP(HLOOKUP(AK701,PROFILE!$K$5:$V$8,4,0),PROFILE!$F$1:$G$3,2,0),0),0)</f>
        <v>0</v>
      </c>
      <c r="AE701" s="1">
        <f t="shared" si="171"/>
        <v>0</v>
      </c>
      <c r="AF701" s="1">
        <v>688</v>
      </c>
      <c r="AI701" s="1" t="str">
        <f>IFERROR(IF($AH701&gt;=1,VLOOKUP($AG701,STUDENT!$O$8:$Z$1507,3,0),""),"")</f>
        <v/>
      </c>
      <c r="AJ701" s="1" t="str">
        <f>IFERROR(IF($AH701&gt;=1,VLOOKUP($AG701,STUDENT!$O$8:$Z$1507,4,0),""),"")</f>
        <v/>
      </c>
      <c r="AK701" s="1" t="str">
        <f>IFERROR(IF($AH701&gt;=1,VLOOKUP($AG701,STUDENT!$O$8:$Z$1507,6,0),""),"")</f>
        <v/>
      </c>
      <c r="AL701" s="1" t="str">
        <f t="shared" si="172"/>
        <v/>
      </c>
      <c r="AM701" s="1" t="str">
        <f t="shared" si="173"/>
        <v/>
      </c>
      <c r="AN701" s="1" t="str">
        <f t="shared" si="174"/>
        <v/>
      </c>
      <c r="AO701" s="1" t="str">
        <f t="shared" si="175"/>
        <v/>
      </c>
      <c r="AP701" s="1" t="str">
        <f t="shared" si="176"/>
        <v/>
      </c>
      <c r="AQ701" s="1" t="str">
        <f t="shared" si="177"/>
        <v/>
      </c>
      <c r="AR701" s="1" t="str">
        <f t="shared" si="178"/>
        <v/>
      </c>
      <c r="AS701" s="1" t="str">
        <f t="shared" si="179"/>
        <v/>
      </c>
      <c r="AT701" s="1" t="str">
        <f t="shared" si="180"/>
        <v/>
      </c>
      <c r="AU701" s="1" t="str">
        <f t="shared" si="181"/>
        <v/>
      </c>
      <c r="AV701" s="1" t="str">
        <f t="shared" si="182"/>
        <v/>
      </c>
      <c r="AW701" s="1" t="str">
        <f t="shared" si="183"/>
        <v/>
      </c>
      <c r="AX701" s="1" t="str">
        <f t="shared" si="184"/>
        <v/>
      </c>
      <c r="AY701" s="1">
        <f>IFERROR(IF($AE701&gt;$AE700,VLOOKUP($AC701+AL$1,STOCK!$F$10:$AB$209,16,0),IF($AE701=$AE700,(IF(AY700&gt;=1,AY700-COUNTIFS($AE700:$AE700,$AC701,AL700:AL700,$AI$1),0)),0)),0)</f>
        <v>0</v>
      </c>
      <c r="AZ701" s="1">
        <f>IFERROR(IF($AE701&gt;$AE700,VLOOKUP($AC701+AM$1,STOCK!$F$10:$AB$209,16,0),IF($AE701=$AE700,(IF(AZ700&gt;=1,AZ700-COUNTIFS($AE700:$AE700,$AC701,AM700:AM700,$AI$1),0)),0)),0)</f>
        <v>0</v>
      </c>
      <c r="BA701" s="1">
        <f>IFERROR(IF($AE701&gt;$AE700,VLOOKUP($AC701+AN$1,STOCK!$F$10:$AB$209,16,0),IF($AE701=$AE700,(IF(BA700&gt;=1,BA700-COUNTIFS($AE700:$AE700,$AC701,AN700:AN700,$AI$1),0)),0)),0)</f>
        <v>0</v>
      </c>
      <c r="BB701" s="1">
        <f>IFERROR(IF($AE701&gt;$AE700,VLOOKUP($AC701+AO$1,STOCK!$F$10:$AB$209,16,0),IF($AE701=$AE700,(IF(BB700&gt;=1,BB700-COUNTIFS($AE700:$AE700,$AC701,AO700:AO700,$AI$1),0)),0)),0)</f>
        <v>0</v>
      </c>
      <c r="BC701" s="1">
        <f>IFERROR(IF($AE701&gt;$AE700,VLOOKUP($AC701+AP$1,STOCK!$F$10:$AB$209,16,0),IF($AE701=$AE700,(IF(BC700&gt;=1,BC700-COUNTIFS($AE700:$AE700,$AC701,AP700:AP700,$AI$1),0)),0)),0)</f>
        <v>0</v>
      </c>
      <c r="BD701" s="1">
        <f>IFERROR(IF($AE701&gt;$AE700,VLOOKUP($AC701+AQ$1,STOCK!$F$10:$AB$209,16,0),IF($AE701=$AE700,(IF(BD700&gt;=1,BD700-COUNTIFS($AE700:$AE700,$AC701,AQ700:AQ700,$AI$1),0)),0)),0)</f>
        <v>0</v>
      </c>
      <c r="BE701" s="1">
        <f>IFERROR(IF($AE701&gt;$AE700,VLOOKUP($AC701+AR$1,STOCK!$F$10:$AB$209,16,0),IF($AE701=$AE700,(IF(BE700&gt;=1,BE700-COUNTIFS($AE700:$AE700,$AC701,AR700:AR700,$AI$1),0)),0)),0)</f>
        <v>0</v>
      </c>
      <c r="BF701" s="1">
        <f>IFERROR(IF($AE701&gt;$AE700,VLOOKUP($AC701+AS$1,STOCK!$F$10:$AB$209,16,0),IF($AE701=$AE700,(IF(BF700&gt;=1,BF700-COUNTIFS($AE700:$AE700,$AC701,AS700:AS700,$AI$1),0)),0)),0)</f>
        <v>0</v>
      </c>
      <c r="BG701" s="1">
        <f>IFERROR(IF($AE701&gt;$AE700,VLOOKUP($AC701+AT$1,STOCK!$F$10:$AB$209,16,0),IF($AE701=$AE700,(IF(BG700&gt;=1,BG700-COUNTIFS($AE700:$AE700,$AC701,AT700:AT700,$AI$1),0)),0)),0)</f>
        <v>0</v>
      </c>
      <c r="BH701" s="1">
        <f>IFERROR(IF($AE701&gt;$AE700,VLOOKUP($AC701+AU$1,STOCK!$F$10:$AB$209,16,0),IF($AE701=$AE700,(IF(BH700&gt;=1,BH700-COUNTIFS($AE700:$AE700,$AC701,AU700:AU700,$AI$1),0)),0)),0)</f>
        <v>0</v>
      </c>
      <c r="BI701" s="1">
        <f>IFERROR(IF($AE701&gt;$AE700,VLOOKUP($AC701+AV$1,STOCK!$F$10:$AB$209,16,0),IF($AE701=$AE700,(IF(BI700&gt;=1,BI700-COUNTIFS($AE700:$AE700,$AC701,AV700:AV700,$AI$1),0)),0)),0)</f>
        <v>0</v>
      </c>
      <c r="BJ701" s="1">
        <f>IFERROR(IF($AE701&gt;$AE700,VLOOKUP($AC701+AW$1,STOCK!$F$10:$AB$209,16,0),IF($AE701=$AE700,(IF(BJ700&gt;=1,BJ700-COUNTIFS($AE700:$AE700,$AC701,AW700:AW700,$AI$1),0)),0)),0)</f>
        <v>0</v>
      </c>
      <c r="BK701" s="1">
        <f>IFERROR(IF($AE701&gt;$AE700,VLOOKUP($AC701+AX$1,STOCK!$F$10:$AB$209,16,0),IF($AE701=$AE700,(IF(BK700&gt;=1,BK700-COUNTIFS($AE700:$AE700,$AC701,AX700:AX700,$AI$1),0)),0)),0)</f>
        <v>0</v>
      </c>
      <c r="BL701" s="1">
        <f>IFERROR(IF($AE701&gt;$AE700,VLOOKUP($AC701+AL$1,STOCK!$F$10:$AB$209,17,0),IF($AE701=$AE700,(IF(BL700&gt;=1,BL700-COUNTIFS($AE700:$AE700,$AC701,AL700:AL700,$AI$2),0)),0)),0)</f>
        <v>0</v>
      </c>
      <c r="BM701" s="1">
        <f>IFERROR(IF($AE701&gt;$AE700,VLOOKUP($AC701+AM$1,STOCK!$F$10:$AB$209,17,0),IF($AE701=$AE700,(IF(BM700&gt;=1,BM700-COUNTIFS($AE700:$AE700,$AC701,AM700:AM700,$AI$2),0)),0)),0)</f>
        <v>0</v>
      </c>
      <c r="BN701" s="1">
        <f>IFERROR(IF($AE701&gt;$AE700,VLOOKUP($AC701+AN$1,STOCK!$F$10:$AB$209,17,0),IF($AE701=$AE700,(IF(BN700&gt;=1,BN700-COUNTIFS($AE700:$AE700,$AC701,AN700:AN700,$AI$2),0)),0)),0)</f>
        <v>0</v>
      </c>
      <c r="BO701" s="1">
        <f>IFERROR(IF($AE701&gt;$AE700,VLOOKUP($AC701+AO$1,STOCK!$F$10:$AB$209,17,0),IF($AE701=$AE700,(IF(BO700&gt;=1,BO700-COUNTIFS($AE700:$AE700,$AC701,AO700:AO700,$AI$2),0)),0)),0)</f>
        <v>0</v>
      </c>
      <c r="BP701" s="1">
        <f>IFERROR(IF($AE701&gt;$AE700,VLOOKUP($AC701+AP$1,STOCK!$F$10:$AB$209,17,0),IF($AE701=$AE700,(IF(BP700&gt;=1,BP700-COUNTIFS($AE700:$AE700,$AC701,AP700:AP700,$AI$2),0)),0)),0)</f>
        <v>0</v>
      </c>
      <c r="BQ701" s="1">
        <f>IFERROR(IF($AE701&gt;$AE700,VLOOKUP($AC701+AQ$1,STOCK!$F$10:$AB$209,17,0),IF($AE701=$AE700,(IF(BQ700&gt;=1,BQ700-COUNTIFS($AE700:$AE700,$AC701,AQ700:AQ700,$AI$2),0)),0)),0)</f>
        <v>0</v>
      </c>
      <c r="BR701" s="1">
        <f>IFERROR(IF($AE701&gt;$AE700,VLOOKUP($AC701+AR$1,STOCK!$F$10:$AB$209,17,0),IF($AE701=$AE700,(IF(BR700&gt;=1,BR700-COUNTIFS($AE700:$AE700,$AC701,AR700:AR700,$AI$2),0)),0)),0)</f>
        <v>0</v>
      </c>
      <c r="BS701" s="1">
        <f>IFERROR(IF($AE701&gt;$AE700,VLOOKUP($AC701+AS$1,STOCK!$F$10:$AB$209,17,0),IF($AE701=$AE700,(IF(BS700&gt;=1,BS700-COUNTIFS($AE700:$AE700,$AC701,AS700:AS700,$AI$2),0)),0)),0)</f>
        <v>0</v>
      </c>
      <c r="BT701" s="1">
        <f>IFERROR(IF($AE701&gt;$AE700,VLOOKUP($AC701+AT$1,STOCK!$F$10:$AB$209,17,0),IF($AE701=$AE700,(IF(BT700&gt;=1,BT700-COUNTIFS($AE700:$AE700,$AC701,AT700:AT700,$AI$2),0)),0)),0)</f>
        <v>0</v>
      </c>
      <c r="BU701" s="1">
        <f>IFERROR(IF($AE701&gt;$AE700,VLOOKUP($AC701+AU$1,STOCK!$F$10:$AB$209,17,0),IF($AE701=$AE700,(IF(BU700&gt;=1,BU700-COUNTIFS($AE700:$AE700,$AC701,AU700:AU700,$AI$2),0)),0)),0)</f>
        <v>0</v>
      </c>
      <c r="BV701" s="1">
        <f>IFERROR(IF($AE701&gt;$AE700,VLOOKUP($AC701+AV$1,STOCK!$F$10:$AB$209,17,0),IF($AE701=$AE700,(IF(BV700&gt;=1,BV700-COUNTIFS($AE700:$AE700,$AC701,AV700:AV700,$AI$2),0)),0)),0)</f>
        <v>0</v>
      </c>
      <c r="BW701" s="1">
        <f>IFERROR(IF($AE701&gt;$AE700,VLOOKUP($AC701+AW$1,STOCK!$F$10:$AB$209,17,0),IF($AE701=$AE700,(IF(BW700&gt;=1,BW700-COUNTIFS($AE700:$AE700,$AC701,AW700:AW700,$AI$2),0)),0)),0)</f>
        <v>0</v>
      </c>
      <c r="BX701" s="1">
        <f>IFERROR(IF($AE701&gt;$AE700,VLOOKUP($AC701+AX$1,STOCK!$F$10:$AB$209,17,0),IF($AE701=$AE700,(IF(BX700&gt;=1,BX700-COUNTIFS($AE700:$AE700,$AC701,AX700:AX700,$AI$2),0)),0)),0)</f>
        <v>0</v>
      </c>
    </row>
    <row r="702" spans="29:76" x14ac:dyDescent="0.25">
      <c r="AC702" s="1">
        <f t="shared" si="170"/>
        <v>0</v>
      </c>
      <c r="AD702" s="1">
        <f>IFERROR(IF(LEN(AK702)&gt;=1,VLOOKUP(HLOOKUP(AK702,PROFILE!$K$5:$V$8,4,0),PROFILE!$F$1:$G$3,2,0),0),0)</f>
        <v>0</v>
      </c>
      <c r="AE702" s="1">
        <f t="shared" si="171"/>
        <v>0</v>
      </c>
      <c r="AF702" s="1">
        <v>689</v>
      </c>
      <c r="AI702" s="1" t="str">
        <f>IFERROR(IF($AH702&gt;=1,VLOOKUP($AG702,STUDENT!$O$8:$Z$1507,3,0),""),"")</f>
        <v/>
      </c>
      <c r="AJ702" s="1" t="str">
        <f>IFERROR(IF($AH702&gt;=1,VLOOKUP($AG702,STUDENT!$O$8:$Z$1507,4,0),""),"")</f>
        <v/>
      </c>
      <c r="AK702" s="1" t="str">
        <f>IFERROR(IF($AH702&gt;=1,VLOOKUP($AG702,STUDENT!$O$8:$Z$1507,6,0),""),"")</f>
        <v/>
      </c>
      <c r="AL702" s="1" t="str">
        <f t="shared" si="172"/>
        <v/>
      </c>
      <c r="AM702" s="1" t="str">
        <f t="shared" si="173"/>
        <v/>
      </c>
      <c r="AN702" s="1" t="str">
        <f t="shared" si="174"/>
        <v/>
      </c>
      <c r="AO702" s="1" t="str">
        <f t="shared" si="175"/>
        <v/>
      </c>
      <c r="AP702" s="1" t="str">
        <f t="shared" si="176"/>
        <v/>
      </c>
      <c r="AQ702" s="1" t="str">
        <f t="shared" si="177"/>
        <v/>
      </c>
      <c r="AR702" s="1" t="str">
        <f t="shared" si="178"/>
        <v/>
      </c>
      <c r="AS702" s="1" t="str">
        <f t="shared" si="179"/>
        <v/>
      </c>
      <c r="AT702" s="1" t="str">
        <f t="shared" si="180"/>
        <v/>
      </c>
      <c r="AU702" s="1" t="str">
        <f t="shared" si="181"/>
        <v/>
      </c>
      <c r="AV702" s="1" t="str">
        <f t="shared" si="182"/>
        <v/>
      </c>
      <c r="AW702" s="1" t="str">
        <f t="shared" si="183"/>
        <v/>
      </c>
      <c r="AX702" s="1" t="str">
        <f t="shared" si="184"/>
        <v/>
      </c>
      <c r="AY702" s="1">
        <f>IFERROR(IF($AE702&gt;$AE701,VLOOKUP($AC702+AL$1,STOCK!$F$10:$AB$209,16,0),IF($AE702=$AE701,(IF(AY701&gt;=1,AY701-COUNTIFS($AE701:$AE701,$AC702,AL701:AL701,$AI$1),0)),0)),0)</f>
        <v>0</v>
      </c>
      <c r="AZ702" s="1">
        <f>IFERROR(IF($AE702&gt;$AE701,VLOOKUP($AC702+AM$1,STOCK!$F$10:$AB$209,16,0),IF($AE702=$AE701,(IF(AZ701&gt;=1,AZ701-COUNTIFS($AE701:$AE701,$AC702,AM701:AM701,$AI$1),0)),0)),0)</f>
        <v>0</v>
      </c>
      <c r="BA702" s="1">
        <f>IFERROR(IF($AE702&gt;$AE701,VLOOKUP($AC702+AN$1,STOCK!$F$10:$AB$209,16,0),IF($AE702=$AE701,(IF(BA701&gt;=1,BA701-COUNTIFS($AE701:$AE701,$AC702,AN701:AN701,$AI$1),0)),0)),0)</f>
        <v>0</v>
      </c>
      <c r="BB702" s="1">
        <f>IFERROR(IF($AE702&gt;$AE701,VLOOKUP($AC702+AO$1,STOCK!$F$10:$AB$209,16,0),IF($AE702=$AE701,(IF(BB701&gt;=1,BB701-COUNTIFS($AE701:$AE701,$AC702,AO701:AO701,$AI$1),0)),0)),0)</f>
        <v>0</v>
      </c>
      <c r="BC702" s="1">
        <f>IFERROR(IF($AE702&gt;$AE701,VLOOKUP($AC702+AP$1,STOCK!$F$10:$AB$209,16,0),IF($AE702=$AE701,(IF(BC701&gt;=1,BC701-COUNTIFS($AE701:$AE701,$AC702,AP701:AP701,$AI$1),0)),0)),0)</f>
        <v>0</v>
      </c>
      <c r="BD702" s="1">
        <f>IFERROR(IF($AE702&gt;$AE701,VLOOKUP($AC702+AQ$1,STOCK!$F$10:$AB$209,16,0),IF($AE702=$AE701,(IF(BD701&gt;=1,BD701-COUNTIFS($AE701:$AE701,$AC702,AQ701:AQ701,$AI$1),0)),0)),0)</f>
        <v>0</v>
      </c>
      <c r="BE702" s="1">
        <f>IFERROR(IF($AE702&gt;$AE701,VLOOKUP($AC702+AR$1,STOCK!$F$10:$AB$209,16,0),IF($AE702=$AE701,(IF(BE701&gt;=1,BE701-COUNTIFS($AE701:$AE701,$AC702,AR701:AR701,$AI$1),0)),0)),0)</f>
        <v>0</v>
      </c>
      <c r="BF702" s="1">
        <f>IFERROR(IF($AE702&gt;$AE701,VLOOKUP($AC702+AS$1,STOCK!$F$10:$AB$209,16,0),IF($AE702=$AE701,(IF(BF701&gt;=1,BF701-COUNTIFS($AE701:$AE701,$AC702,AS701:AS701,$AI$1),0)),0)),0)</f>
        <v>0</v>
      </c>
      <c r="BG702" s="1">
        <f>IFERROR(IF($AE702&gt;$AE701,VLOOKUP($AC702+AT$1,STOCK!$F$10:$AB$209,16,0),IF($AE702=$AE701,(IF(BG701&gt;=1,BG701-COUNTIFS($AE701:$AE701,$AC702,AT701:AT701,$AI$1),0)),0)),0)</f>
        <v>0</v>
      </c>
      <c r="BH702" s="1">
        <f>IFERROR(IF($AE702&gt;$AE701,VLOOKUP($AC702+AU$1,STOCK!$F$10:$AB$209,16,0),IF($AE702=$AE701,(IF(BH701&gt;=1,BH701-COUNTIFS($AE701:$AE701,$AC702,AU701:AU701,$AI$1),0)),0)),0)</f>
        <v>0</v>
      </c>
      <c r="BI702" s="1">
        <f>IFERROR(IF($AE702&gt;$AE701,VLOOKUP($AC702+AV$1,STOCK!$F$10:$AB$209,16,0),IF($AE702=$AE701,(IF(BI701&gt;=1,BI701-COUNTIFS($AE701:$AE701,$AC702,AV701:AV701,$AI$1),0)),0)),0)</f>
        <v>0</v>
      </c>
      <c r="BJ702" s="1">
        <f>IFERROR(IF($AE702&gt;$AE701,VLOOKUP($AC702+AW$1,STOCK!$F$10:$AB$209,16,0),IF($AE702=$AE701,(IF(BJ701&gt;=1,BJ701-COUNTIFS($AE701:$AE701,$AC702,AW701:AW701,$AI$1),0)),0)),0)</f>
        <v>0</v>
      </c>
      <c r="BK702" s="1">
        <f>IFERROR(IF($AE702&gt;$AE701,VLOOKUP($AC702+AX$1,STOCK!$F$10:$AB$209,16,0),IF($AE702=$AE701,(IF(BK701&gt;=1,BK701-COUNTIFS($AE701:$AE701,$AC702,AX701:AX701,$AI$1),0)),0)),0)</f>
        <v>0</v>
      </c>
      <c r="BL702" s="1">
        <f>IFERROR(IF($AE702&gt;$AE701,VLOOKUP($AC702+AL$1,STOCK!$F$10:$AB$209,17,0),IF($AE702=$AE701,(IF(BL701&gt;=1,BL701-COUNTIFS($AE701:$AE701,$AC702,AL701:AL701,$AI$2),0)),0)),0)</f>
        <v>0</v>
      </c>
      <c r="BM702" s="1">
        <f>IFERROR(IF($AE702&gt;$AE701,VLOOKUP($AC702+AM$1,STOCK!$F$10:$AB$209,17,0),IF($AE702=$AE701,(IF(BM701&gt;=1,BM701-COUNTIFS($AE701:$AE701,$AC702,AM701:AM701,$AI$2),0)),0)),0)</f>
        <v>0</v>
      </c>
      <c r="BN702" s="1">
        <f>IFERROR(IF($AE702&gt;$AE701,VLOOKUP($AC702+AN$1,STOCK!$F$10:$AB$209,17,0),IF($AE702=$AE701,(IF(BN701&gt;=1,BN701-COUNTIFS($AE701:$AE701,$AC702,AN701:AN701,$AI$2),0)),0)),0)</f>
        <v>0</v>
      </c>
      <c r="BO702" s="1">
        <f>IFERROR(IF($AE702&gt;$AE701,VLOOKUP($AC702+AO$1,STOCK!$F$10:$AB$209,17,0),IF($AE702=$AE701,(IF(BO701&gt;=1,BO701-COUNTIFS($AE701:$AE701,$AC702,AO701:AO701,$AI$2),0)),0)),0)</f>
        <v>0</v>
      </c>
      <c r="BP702" s="1">
        <f>IFERROR(IF($AE702&gt;$AE701,VLOOKUP($AC702+AP$1,STOCK!$F$10:$AB$209,17,0),IF($AE702=$AE701,(IF(BP701&gt;=1,BP701-COUNTIFS($AE701:$AE701,$AC702,AP701:AP701,$AI$2),0)),0)),0)</f>
        <v>0</v>
      </c>
      <c r="BQ702" s="1">
        <f>IFERROR(IF($AE702&gt;$AE701,VLOOKUP($AC702+AQ$1,STOCK!$F$10:$AB$209,17,0),IF($AE702=$AE701,(IF(BQ701&gt;=1,BQ701-COUNTIFS($AE701:$AE701,$AC702,AQ701:AQ701,$AI$2),0)),0)),0)</f>
        <v>0</v>
      </c>
      <c r="BR702" s="1">
        <f>IFERROR(IF($AE702&gt;$AE701,VLOOKUP($AC702+AR$1,STOCK!$F$10:$AB$209,17,0),IF($AE702=$AE701,(IF(BR701&gt;=1,BR701-COUNTIFS($AE701:$AE701,$AC702,AR701:AR701,$AI$2),0)),0)),0)</f>
        <v>0</v>
      </c>
      <c r="BS702" s="1">
        <f>IFERROR(IF($AE702&gt;$AE701,VLOOKUP($AC702+AS$1,STOCK!$F$10:$AB$209,17,0),IF($AE702=$AE701,(IF(BS701&gt;=1,BS701-COUNTIFS($AE701:$AE701,$AC702,AS701:AS701,$AI$2),0)),0)),0)</f>
        <v>0</v>
      </c>
      <c r="BT702" s="1">
        <f>IFERROR(IF($AE702&gt;$AE701,VLOOKUP($AC702+AT$1,STOCK!$F$10:$AB$209,17,0),IF($AE702=$AE701,(IF(BT701&gt;=1,BT701-COUNTIFS($AE701:$AE701,$AC702,AT701:AT701,$AI$2),0)),0)),0)</f>
        <v>0</v>
      </c>
      <c r="BU702" s="1">
        <f>IFERROR(IF($AE702&gt;$AE701,VLOOKUP($AC702+AU$1,STOCK!$F$10:$AB$209,17,0),IF($AE702=$AE701,(IF(BU701&gt;=1,BU701-COUNTIFS($AE701:$AE701,$AC702,AU701:AU701,$AI$2),0)),0)),0)</f>
        <v>0</v>
      </c>
      <c r="BV702" s="1">
        <f>IFERROR(IF($AE702&gt;$AE701,VLOOKUP($AC702+AV$1,STOCK!$F$10:$AB$209,17,0),IF($AE702=$AE701,(IF(BV701&gt;=1,BV701-COUNTIFS($AE701:$AE701,$AC702,AV701:AV701,$AI$2),0)),0)),0)</f>
        <v>0</v>
      </c>
      <c r="BW702" s="1">
        <f>IFERROR(IF($AE702&gt;$AE701,VLOOKUP($AC702+AW$1,STOCK!$F$10:$AB$209,17,0),IF($AE702=$AE701,(IF(BW701&gt;=1,BW701-COUNTIFS($AE701:$AE701,$AC702,AW701:AW701,$AI$2),0)),0)),0)</f>
        <v>0</v>
      </c>
      <c r="BX702" s="1">
        <f>IFERROR(IF($AE702&gt;$AE701,VLOOKUP($AC702+AX$1,STOCK!$F$10:$AB$209,17,0),IF($AE702=$AE701,(IF(BX701&gt;=1,BX701-COUNTIFS($AE701:$AE701,$AC702,AX701:AX701,$AI$2),0)),0)),0)</f>
        <v>0</v>
      </c>
    </row>
    <row r="703" spans="29:76" x14ac:dyDescent="0.25">
      <c r="AC703" s="1">
        <f t="shared" si="170"/>
        <v>0</v>
      </c>
      <c r="AD703" s="1">
        <f>IFERROR(IF(LEN(AK703)&gt;=1,VLOOKUP(HLOOKUP(AK703,PROFILE!$K$5:$V$8,4,0),PROFILE!$F$1:$G$3,2,0),0),0)</f>
        <v>0</v>
      </c>
      <c r="AE703" s="1">
        <f t="shared" si="171"/>
        <v>0</v>
      </c>
      <c r="AF703" s="1">
        <v>690</v>
      </c>
      <c r="AI703" s="1" t="str">
        <f>IFERROR(IF($AH703&gt;=1,VLOOKUP($AG703,STUDENT!$O$8:$Z$1507,3,0),""),"")</f>
        <v/>
      </c>
      <c r="AJ703" s="1" t="str">
        <f>IFERROR(IF($AH703&gt;=1,VLOOKUP($AG703,STUDENT!$O$8:$Z$1507,4,0),""),"")</f>
        <v/>
      </c>
      <c r="AK703" s="1" t="str">
        <f>IFERROR(IF($AH703&gt;=1,VLOOKUP($AG703,STUDENT!$O$8:$Z$1507,6,0),""),"")</f>
        <v/>
      </c>
      <c r="AL703" s="1" t="str">
        <f t="shared" si="172"/>
        <v/>
      </c>
      <c r="AM703" s="1" t="str">
        <f t="shared" si="173"/>
        <v/>
      </c>
      <c r="AN703" s="1" t="str">
        <f t="shared" si="174"/>
        <v/>
      </c>
      <c r="AO703" s="1" t="str">
        <f t="shared" si="175"/>
        <v/>
      </c>
      <c r="AP703" s="1" t="str">
        <f t="shared" si="176"/>
        <v/>
      </c>
      <c r="AQ703" s="1" t="str">
        <f t="shared" si="177"/>
        <v/>
      </c>
      <c r="AR703" s="1" t="str">
        <f t="shared" si="178"/>
        <v/>
      </c>
      <c r="AS703" s="1" t="str">
        <f t="shared" si="179"/>
        <v/>
      </c>
      <c r="AT703" s="1" t="str">
        <f t="shared" si="180"/>
        <v/>
      </c>
      <c r="AU703" s="1" t="str">
        <f t="shared" si="181"/>
        <v/>
      </c>
      <c r="AV703" s="1" t="str">
        <f t="shared" si="182"/>
        <v/>
      </c>
      <c r="AW703" s="1" t="str">
        <f t="shared" si="183"/>
        <v/>
      </c>
      <c r="AX703" s="1" t="str">
        <f t="shared" si="184"/>
        <v/>
      </c>
      <c r="AY703" s="1">
        <f>IFERROR(IF($AE703&gt;$AE702,VLOOKUP($AC703+AL$1,STOCK!$F$10:$AB$209,16,0),IF($AE703=$AE702,(IF(AY702&gt;=1,AY702-COUNTIFS($AE702:$AE702,$AC703,AL702:AL702,$AI$1),0)),0)),0)</f>
        <v>0</v>
      </c>
      <c r="AZ703" s="1">
        <f>IFERROR(IF($AE703&gt;$AE702,VLOOKUP($AC703+AM$1,STOCK!$F$10:$AB$209,16,0),IF($AE703=$AE702,(IF(AZ702&gt;=1,AZ702-COUNTIFS($AE702:$AE702,$AC703,AM702:AM702,$AI$1),0)),0)),0)</f>
        <v>0</v>
      </c>
      <c r="BA703" s="1">
        <f>IFERROR(IF($AE703&gt;$AE702,VLOOKUP($AC703+AN$1,STOCK!$F$10:$AB$209,16,0),IF($AE703=$AE702,(IF(BA702&gt;=1,BA702-COUNTIFS($AE702:$AE702,$AC703,AN702:AN702,$AI$1),0)),0)),0)</f>
        <v>0</v>
      </c>
      <c r="BB703" s="1">
        <f>IFERROR(IF($AE703&gt;$AE702,VLOOKUP($AC703+AO$1,STOCK!$F$10:$AB$209,16,0),IF($AE703=$AE702,(IF(BB702&gt;=1,BB702-COUNTIFS($AE702:$AE702,$AC703,AO702:AO702,$AI$1),0)),0)),0)</f>
        <v>0</v>
      </c>
      <c r="BC703" s="1">
        <f>IFERROR(IF($AE703&gt;$AE702,VLOOKUP($AC703+AP$1,STOCK!$F$10:$AB$209,16,0),IF($AE703=$AE702,(IF(BC702&gt;=1,BC702-COUNTIFS($AE702:$AE702,$AC703,AP702:AP702,$AI$1),0)),0)),0)</f>
        <v>0</v>
      </c>
      <c r="BD703" s="1">
        <f>IFERROR(IF($AE703&gt;$AE702,VLOOKUP($AC703+AQ$1,STOCK!$F$10:$AB$209,16,0),IF($AE703=$AE702,(IF(BD702&gt;=1,BD702-COUNTIFS($AE702:$AE702,$AC703,AQ702:AQ702,$AI$1),0)),0)),0)</f>
        <v>0</v>
      </c>
      <c r="BE703" s="1">
        <f>IFERROR(IF($AE703&gt;$AE702,VLOOKUP($AC703+AR$1,STOCK!$F$10:$AB$209,16,0),IF($AE703=$AE702,(IF(BE702&gt;=1,BE702-COUNTIFS($AE702:$AE702,$AC703,AR702:AR702,$AI$1),0)),0)),0)</f>
        <v>0</v>
      </c>
      <c r="BF703" s="1">
        <f>IFERROR(IF($AE703&gt;$AE702,VLOOKUP($AC703+AS$1,STOCK!$F$10:$AB$209,16,0),IF($AE703=$AE702,(IF(BF702&gt;=1,BF702-COUNTIFS($AE702:$AE702,$AC703,AS702:AS702,$AI$1),0)),0)),0)</f>
        <v>0</v>
      </c>
      <c r="BG703" s="1">
        <f>IFERROR(IF($AE703&gt;$AE702,VLOOKUP($AC703+AT$1,STOCK!$F$10:$AB$209,16,0),IF($AE703=$AE702,(IF(BG702&gt;=1,BG702-COUNTIFS($AE702:$AE702,$AC703,AT702:AT702,$AI$1),0)),0)),0)</f>
        <v>0</v>
      </c>
      <c r="BH703" s="1">
        <f>IFERROR(IF($AE703&gt;$AE702,VLOOKUP($AC703+AU$1,STOCK!$F$10:$AB$209,16,0),IF($AE703=$AE702,(IF(BH702&gt;=1,BH702-COUNTIFS($AE702:$AE702,$AC703,AU702:AU702,$AI$1),0)),0)),0)</f>
        <v>0</v>
      </c>
      <c r="BI703" s="1">
        <f>IFERROR(IF($AE703&gt;$AE702,VLOOKUP($AC703+AV$1,STOCK!$F$10:$AB$209,16,0),IF($AE703=$AE702,(IF(BI702&gt;=1,BI702-COUNTIFS($AE702:$AE702,$AC703,AV702:AV702,$AI$1),0)),0)),0)</f>
        <v>0</v>
      </c>
      <c r="BJ703" s="1">
        <f>IFERROR(IF($AE703&gt;$AE702,VLOOKUP($AC703+AW$1,STOCK!$F$10:$AB$209,16,0),IF($AE703=$AE702,(IF(BJ702&gt;=1,BJ702-COUNTIFS($AE702:$AE702,$AC703,AW702:AW702,$AI$1),0)),0)),0)</f>
        <v>0</v>
      </c>
      <c r="BK703" s="1">
        <f>IFERROR(IF($AE703&gt;$AE702,VLOOKUP($AC703+AX$1,STOCK!$F$10:$AB$209,16,0),IF($AE703=$AE702,(IF(BK702&gt;=1,BK702-COUNTIFS($AE702:$AE702,$AC703,AX702:AX702,$AI$1),0)),0)),0)</f>
        <v>0</v>
      </c>
      <c r="BL703" s="1">
        <f>IFERROR(IF($AE703&gt;$AE702,VLOOKUP($AC703+AL$1,STOCK!$F$10:$AB$209,17,0),IF($AE703=$AE702,(IF(BL702&gt;=1,BL702-COUNTIFS($AE702:$AE702,$AC703,AL702:AL702,$AI$2),0)),0)),0)</f>
        <v>0</v>
      </c>
      <c r="BM703" s="1">
        <f>IFERROR(IF($AE703&gt;$AE702,VLOOKUP($AC703+AM$1,STOCK!$F$10:$AB$209,17,0),IF($AE703=$AE702,(IF(BM702&gt;=1,BM702-COUNTIFS($AE702:$AE702,$AC703,AM702:AM702,$AI$2),0)),0)),0)</f>
        <v>0</v>
      </c>
      <c r="BN703" s="1">
        <f>IFERROR(IF($AE703&gt;$AE702,VLOOKUP($AC703+AN$1,STOCK!$F$10:$AB$209,17,0),IF($AE703=$AE702,(IF(BN702&gt;=1,BN702-COUNTIFS($AE702:$AE702,$AC703,AN702:AN702,$AI$2),0)),0)),0)</f>
        <v>0</v>
      </c>
      <c r="BO703" s="1">
        <f>IFERROR(IF($AE703&gt;$AE702,VLOOKUP($AC703+AO$1,STOCK!$F$10:$AB$209,17,0),IF($AE703=$AE702,(IF(BO702&gt;=1,BO702-COUNTIFS($AE702:$AE702,$AC703,AO702:AO702,$AI$2),0)),0)),0)</f>
        <v>0</v>
      </c>
      <c r="BP703" s="1">
        <f>IFERROR(IF($AE703&gt;$AE702,VLOOKUP($AC703+AP$1,STOCK!$F$10:$AB$209,17,0),IF($AE703=$AE702,(IF(BP702&gt;=1,BP702-COUNTIFS($AE702:$AE702,$AC703,AP702:AP702,$AI$2),0)),0)),0)</f>
        <v>0</v>
      </c>
      <c r="BQ703" s="1">
        <f>IFERROR(IF($AE703&gt;$AE702,VLOOKUP($AC703+AQ$1,STOCK!$F$10:$AB$209,17,0),IF($AE703=$AE702,(IF(BQ702&gt;=1,BQ702-COUNTIFS($AE702:$AE702,$AC703,AQ702:AQ702,$AI$2),0)),0)),0)</f>
        <v>0</v>
      </c>
      <c r="BR703" s="1">
        <f>IFERROR(IF($AE703&gt;$AE702,VLOOKUP($AC703+AR$1,STOCK!$F$10:$AB$209,17,0),IF($AE703=$AE702,(IF(BR702&gt;=1,BR702-COUNTIFS($AE702:$AE702,$AC703,AR702:AR702,$AI$2),0)),0)),0)</f>
        <v>0</v>
      </c>
      <c r="BS703" s="1">
        <f>IFERROR(IF($AE703&gt;$AE702,VLOOKUP($AC703+AS$1,STOCK!$F$10:$AB$209,17,0),IF($AE703=$AE702,(IF(BS702&gt;=1,BS702-COUNTIFS($AE702:$AE702,$AC703,AS702:AS702,$AI$2),0)),0)),0)</f>
        <v>0</v>
      </c>
      <c r="BT703" s="1">
        <f>IFERROR(IF($AE703&gt;$AE702,VLOOKUP($AC703+AT$1,STOCK!$F$10:$AB$209,17,0),IF($AE703=$AE702,(IF(BT702&gt;=1,BT702-COUNTIFS($AE702:$AE702,$AC703,AT702:AT702,$AI$2),0)),0)),0)</f>
        <v>0</v>
      </c>
      <c r="BU703" s="1">
        <f>IFERROR(IF($AE703&gt;$AE702,VLOOKUP($AC703+AU$1,STOCK!$F$10:$AB$209,17,0),IF($AE703=$AE702,(IF(BU702&gt;=1,BU702-COUNTIFS($AE702:$AE702,$AC703,AU702:AU702,$AI$2),0)),0)),0)</f>
        <v>0</v>
      </c>
      <c r="BV703" s="1">
        <f>IFERROR(IF($AE703&gt;$AE702,VLOOKUP($AC703+AV$1,STOCK!$F$10:$AB$209,17,0),IF($AE703=$AE702,(IF(BV702&gt;=1,BV702-COUNTIFS($AE702:$AE702,$AC703,AV702:AV702,$AI$2),0)),0)),0)</f>
        <v>0</v>
      </c>
      <c r="BW703" s="1">
        <f>IFERROR(IF($AE703&gt;$AE702,VLOOKUP($AC703+AW$1,STOCK!$F$10:$AB$209,17,0),IF($AE703=$AE702,(IF(BW702&gt;=1,BW702-COUNTIFS($AE702:$AE702,$AC703,AW702:AW702,$AI$2),0)),0)),0)</f>
        <v>0</v>
      </c>
      <c r="BX703" s="1">
        <f>IFERROR(IF($AE703&gt;$AE702,VLOOKUP($AC703+AX$1,STOCK!$F$10:$AB$209,17,0),IF($AE703=$AE702,(IF(BX702&gt;=1,BX702-COUNTIFS($AE702:$AE702,$AC703,AX702:AX702,$AI$2),0)),0)),0)</f>
        <v>0</v>
      </c>
    </row>
    <row r="704" spans="29:76" x14ac:dyDescent="0.25">
      <c r="AC704" s="1">
        <f t="shared" si="170"/>
        <v>0</v>
      </c>
      <c r="AD704" s="1">
        <f>IFERROR(IF(LEN(AK704)&gt;=1,VLOOKUP(HLOOKUP(AK704,PROFILE!$K$5:$V$8,4,0),PROFILE!$F$1:$G$3,2,0),0),0)</f>
        <v>0</v>
      </c>
      <c r="AE704" s="1">
        <f t="shared" si="171"/>
        <v>0</v>
      </c>
      <c r="AF704" s="1">
        <v>691</v>
      </c>
      <c r="AI704" s="1" t="str">
        <f>IFERROR(IF($AH704&gt;=1,VLOOKUP($AG704,STUDENT!$O$8:$Z$1507,3,0),""),"")</f>
        <v/>
      </c>
      <c r="AJ704" s="1" t="str">
        <f>IFERROR(IF($AH704&gt;=1,VLOOKUP($AG704,STUDENT!$O$8:$Z$1507,4,0),""),"")</f>
        <v/>
      </c>
      <c r="AK704" s="1" t="str">
        <f>IFERROR(IF($AH704&gt;=1,VLOOKUP($AG704,STUDENT!$O$8:$Z$1507,6,0),""),"")</f>
        <v/>
      </c>
      <c r="AL704" s="1" t="str">
        <f t="shared" si="172"/>
        <v/>
      </c>
      <c r="AM704" s="1" t="str">
        <f t="shared" si="173"/>
        <v/>
      </c>
      <c r="AN704" s="1" t="str">
        <f t="shared" si="174"/>
        <v/>
      </c>
      <c r="AO704" s="1" t="str">
        <f t="shared" si="175"/>
        <v/>
      </c>
      <c r="AP704" s="1" t="str">
        <f t="shared" si="176"/>
        <v/>
      </c>
      <c r="AQ704" s="1" t="str">
        <f t="shared" si="177"/>
        <v/>
      </c>
      <c r="AR704" s="1" t="str">
        <f t="shared" si="178"/>
        <v/>
      </c>
      <c r="AS704" s="1" t="str">
        <f t="shared" si="179"/>
        <v/>
      </c>
      <c r="AT704" s="1" t="str">
        <f t="shared" si="180"/>
        <v/>
      </c>
      <c r="AU704" s="1" t="str">
        <f t="shared" si="181"/>
        <v/>
      </c>
      <c r="AV704" s="1" t="str">
        <f t="shared" si="182"/>
        <v/>
      </c>
      <c r="AW704" s="1" t="str">
        <f t="shared" si="183"/>
        <v/>
      </c>
      <c r="AX704" s="1" t="str">
        <f t="shared" si="184"/>
        <v/>
      </c>
      <c r="AY704" s="1">
        <f>IFERROR(IF($AE704&gt;$AE703,VLOOKUP($AC704+AL$1,STOCK!$F$10:$AB$209,16,0),IF($AE704=$AE703,(IF(AY703&gt;=1,AY703-COUNTIFS($AE703:$AE703,$AC704,AL703:AL703,$AI$1),0)),0)),0)</f>
        <v>0</v>
      </c>
      <c r="AZ704" s="1">
        <f>IFERROR(IF($AE704&gt;$AE703,VLOOKUP($AC704+AM$1,STOCK!$F$10:$AB$209,16,0),IF($AE704=$AE703,(IF(AZ703&gt;=1,AZ703-COUNTIFS($AE703:$AE703,$AC704,AM703:AM703,$AI$1),0)),0)),0)</f>
        <v>0</v>
      </c>
      <c r="BA704" s="1">
        <f>IFERROR(IF($AE704&gt;$AE703,VLOOKUP($AC704+AN$1,STOCK!$F$10:$AB$209,16,0),IF($AE704=$AE703,(IF(BA703&gt;=1,BA703-COUNTIFS($AE703:$AE703,$AC704,AN703:AN703,$AI$1),0)),0)),0)</f>
        <v>0</v>
      </c>
      <c r="BB704" s="1">
        <f>IFERROR(IF($AE704&gt;$AE703,VLOOKUP($AC704+AO$1,STOCK!$F$10:$AB$209,16,0),IF($AE704=$AE703,(IF(BB703&gt;=1,BB703-COUNTIFS($AE703:$AE703,$AC704,AO703:AO703,$AI$1),0)),0)),0)</f>
        <v>0</v>
      </c>
      <c r="BC704" s="1">
        <f>IFERROR(IF($AE704&gt;$AE703,VLOOKUP($AC704+AP$1,STOCK!$F$10:$AB$209,16,0),IF($AE704=$AE703,(IF(BC703&gt;=1,BC703-COUNTIFS($AE703:$AE703,$AC704,AP703:AP703,$AI$1),0)),0)),0)</f>
        <v>0</v>
      </c>
      <c r="BD704" s="1">
        <f>IFERROR(IF($AE704&gt;$AE703,VLOOKUP($AC704+AQ$1,STOCK!$F$10:$AB$209,16,0),IF($AE704=$AE703,(IF(BD703&gt;=1,BD703-COUNTIFS($AE703:$AE703,$AC704,AQ703:AQ703,$AI$1),0)),0)),0)</f>
        <v>0</v>
      </c>
      <c r="BE704" s="1">
        <f>IFERROR(IF($AE704&gt;$AE703,VLOOKUP($AC704+AR$1,STOCK!$F$10:$AB$209,16,0),IF($AE704=$AE703,(IF(BE703&gt;=1,BE703-COUNTIFS($AE703:$AE703,$AC704,AR703:AR703,$AI$1),0)),0)),0)</f>
        <v>0</v>
      </c>
      <c r="BF704" s="1">
        <f>IFERROR(IF($AE704&gt;$AE703,VLOOKUP($AC704+AS$1,STOCK!$F$10:$AB$209,16,0),IF($AE704=$AE703,(IF(BF703&gt;=1,BF703-COUNTIFS($AE703:$AE703,$AC704,AS703:AS703,$AI$1),0)),0)),0)</f>
        <v>0</v>
      </c>
      <c r="BG704" s="1">
        <f>IFERROR(IF($AE704&gt;$AE703,VLOOKUP($AC704+AT$1,STOCK!$F$10:$AB$209,16,0),IF($AE704=$AE703,(IF(BG703&gt;=1,BG703-COUNTIFS($AE703:$AE703,$AC704,AT703:AT703,$AI$1),0)),0)),0)</f>
        <v>0</v>
      </c>
      <c r="BH704" s="1">
        <f>IFERROR(IF($AE704&gt;$AE703,VLOOKUP($AC704+AU$1,STOCK!$F$10:$AB$209,16,0),IF($AE704=$AE703,(IF(BH703&gt;=1,BH703-COUNTIFS($AE703:$AE703,$AC704,AU703:AU703,$AI$1),0)),0)),0)</f>
        <v>0</v>
      </c>
      <c r="BI704" s="1">
        <f>IFERROR(IF($AE704&gt;$AE703,VLOOKUP($AC704+AV$1,STOCK!$F$10:$AB$209,16,0),IF($AE704=$AE703,(IF(BI703&gt;=1,BI703-COUNTIFS($AE703:$AE703,$AC704,AV703:AV703,$AI$1),0)),0)),0)</f>
        <v>0</v>
      </c>
      <c r="BJ704" s="1">
        <f>IFERROR(IF($AE704&gt;$AE703,VLOOKUP($AC704+AW$1,STOCK!$F$10:$AB$209,16,0),IF($AE704=$AE703,(IF(BJ703&gt;=1,BJ703-COUNTIFS($AE703:$AE703,$AC704,AW703:AW703,$AI$1),0)),0)),0)</f>
        <v>0</v>
      </c>
      <c r="BK704" s="1">
        <f>IFERROR(IF($AE704&gt;$AE703,VLOOKUP($AC704+AX$1,STOCK!$F$10:$AB$209,16,0),IF($AE704=$AE703,(IF(BK703&gt;=1,BK703-COUNTIFS($AE703:$AE703,$AC704,AX703:AX703,$AI$1),0)),0)),0)</f>
        <v>0</v>
      </c>
      <c r="BL704" s="1">
        <f>IFERROR(IF($AE704&gt;$AE703,VLOOKUP($AC704+AL$1,STOCK!$F$10:$AB$209,17,0),IF($AE704=$AE703,(IF(BL703&gt;=1,BL703-COUNTIFS($AE703:$AE703,$AC704,AL703:AL703,$AI$2),0)),0)),0)</f>
        <v>0</v>
      </c>
      <c r="BM704" s="1">
        <f>IFERROR(IF($AE704&gt;$AE703,VLOOKUP($AC704+AM$1,STOCK!$F$10:$AB$209,17,0),IF($AE704=$AE703,(IF(BM703&gt;=1,BM703-COUNTIFS($AE703:$AE703,$AC704,AM703:AM703,$AI$2),0)),0)),0)</f>
        <v>0</v>
      </c>
      <c r="BN704" s="1">
        <f>IFERROR(IF($AE704&gt;$AE703,VLOOKUP($AC704+AN$1,STOCK!$F$10:$AB$209,17,0),IF($AE704=$AE703,(IF(BN703&gt;=1,BN703-COUNTIFS($AE703:$AE703,$AC704,AN703:AN703,$AI$2),0)),0)),0)</f>
        <v>0</v>
      </c>
      <c r="BO704" s="1">
        <f>IFERROR(IF($AE704&gt;$AE703,VLOOKUP($AC704+AO$1,STOCK!$F$10:$AB$209,17,0),IF($AE704=$AE703,(IF(BO703&gt;=1,BO703-COUNTIFS($AE703:$AE703,$AC704,AO703:AO703,$AI$2),0)),0)),0)</f>
        <v>0</v>
      </c>
      <c r="BP704" s="1">
        <f>IFERROR(IF($AE704&gt;$AE703,VLOOKUP($AC704+AP$1,STOCK!$F$10:$AB$209,17,0),IF($AE704=$AE703,(IF(BP703&gt;=1,BP703-COUNTIFS($AE703:$AE703,$AC704,AP703:AP703,$AI$2),0)),0)),0)</f>
        <v>0</v>
      </c>
      <c r="BQ704" s="1">
        <f>IFERROR(IF($AE704&gt;$AE703,VLOOKUP($AC704+AQ$1,STOCK!$F$10:$AB$209,17,0),IF($AE704=$AE703,(IF(BQ703&gt;=1,BQ703-COUNTIFS($AE703:$AE703,$AC704,AQ703:AQ703,$AI$2),0)),0)),0)</f>
        <v>0</v>
      </c>
      <c r="BR704" s="1">
        <f>IFERROR(IF($AE704&gt;$AE703,VLOOKUP($AC704+AR$1,STOCK!$F$10:$AB$209,17,0),IF($AE704=$AE703,(IF(BR703&gt;=1,BR703-COUNTIFS($AE703:$AE703,$AC704,AR703:AR703,$AI$2),0)),0)),0)</f>
        <v>0</v>
      </c>
      <c r="BS704" s="1">
        <f>IFERROR(IF($AE704&gt;$AE703,VLOOKUP($AC704+AS$1,STOCK!$F$10:$AB$209,17,0),IF($AE704=$AE703,(IF(BS703&gt;=1,BS703-COUNTIFS($AE703:$AE703,$AC704,AS703:AS703,$AI$2),0)),0)),0)</f>
        <v>0</v>
      </c>
      <c r="BT704" s="1">
        <f>IFERROR(IF($AE704&gt;$AE703,VLOOKUP($AC704+AT$1,STOCK!$F$10:$AB$209,17,0),IF($AE704=$AE703,(IF(BT703&gt;=1,BT703-COUNTIFS($AE703:$AE703,$AC704,AT703:AT703,$AI$2),0)),0)),0)</f>
        <v>0</v>
      </c>
      <c r="BU704" s="1">
        <f>IFERROR(IF($AE704&gt;$AE703,VLOOKUP($AC704+AU$1,STOCK!$F$10:$AB$209,17,0),IF($AE704=$AE703,(IF(BU703&gt;=1,BU703-COUNTIFS($AE703:$AE703,$AC704,AU703:AU703,$AI$2),0)),0)),0)</f>
        <v>0</v>
      </c>
      <c r="BV704" s="1">
        <f>IFERROR(IF($AE704&gt;$AE703,VLOOKUP($AC704+AV$1,STOCK!$F$10:$AB$209,17,0),IF($AE704=$AE703,(IF(BV703&gt;=1,BV703-COUNTIFS($AE703:$AE703,$AC704,AV703:AV703,$AI$2),0)),0)),0)</f>
        <v>0</v>
      </c>
      <c r="BW704" s="1">
        <f>IFERROR(IF($AE704&gt;$AE703,VLOOKUP($AC704+AW$1,STOCK!$F$10:$AB$209,17,0),IF($AE704=$AE703,(IF(BW703&gt;=1,BW703-COUNTIFS($AE703:$AE703,$AC704,AW703:AW703,$AI$2),0)),0)),0)</f>
        <v>0</v>
      </c>
      <c r="BX704" s="1">
        <f>IFERROR(IF($AE704&gt;$AE703,VLOOKUP($AC704+AX$1,STOCK!$F$10:$AB$209,17,0),IF($AE704=$AE703,(IF(BX703&gt;=1,BX703-COUNTIFS($AE703:$AE703,$AC704,AX703:AX703,$AI$2),0)),0)),0)</f>
        <v>0</v>
      </c>
    </row>
    <row r="705" spans="29:76" x14ac:dyDescent="0.25">
      <c r="AC705" s="1">
        <f t="shared" si="170"/>
        <v>0</v>
      </c>
      <c r="AD705" s="1">
        <f>IFERROR(IF(LEN(AK705)&gt;=1,VLOOKUP(HLOOKUP(AK705,PROFILE!$K$5:$V$8,4,0),PROFILE!$F$1:$G$3,2,0),0),0)</f>
        <v>0</v>
      </c>
      <c r="AE705" s="1">
        <f t="shared" si="171"/>
        <v>0</v>
      </c>
      <c r="AF705" s="1">
        <v>692</v>
      </c>
      <c r="AI705" s="1" t="str">
        <f>IFERROR(IF($AH705&gt;=1,VLOOKUP($AG705,STUDENT!$O$8:$Z$1507,3,0),""),"")</f>
        <v/>
      </c>
      <c r="AJ705" s="1" t="str">
        <f>IFERROR(IF($AH705&gt;=1,VLOOKUP($AG705,STUDENT!$O$8:$Z$1507,4,0),""),"")</f>
        <v/>
      </c>
      <c r="AK705" s="1" t="str">
        <f>IFERROR(IF($AH705&gt;=1,VLOOKUP($AG705,STUDENT!$O$8:$Z$1507,6,0),""),"")</f>
        <v/>
      </c>
      <c r="AL705" s="1" t="str">
        <f t="shared" si="172"/>
        <v/>
      </c>
      <c r="AM705" s="1" t="str">
        <f t="shared" si="173"/>
        <v/>
      </c>
      <c r="AN705" s="1" t="str">
        <f t="shared" si="174"/>
        <v/>
      </c>
      <c r="AO705" s="1" t="str">
        <f t="shared" si="175"/>
        <v/>
      </c>
      <c r="AP705" s="1" t="str">
        <f t="shared" si="176"/>
        <v/>
      </c>
      <c r="AQ705" s="1" t="str">
        <f t="shared" si="177"/>
        <v/>
      </c>
      <c r="AR705" s="1" t="str">
        <f t="shared" si="178"/>
        <v/>
      </c>
      <c r="AS705" s="1" t="str">
        <f t="shared" si="179"/>
        <v/>
      </c>
      <c r="AT705" s="1" t="str">
        <f t="shared" si="180"/>
        <v/>
      </c>
      <c r="AU705" s="1" t="str">
        <f t="shared" si="181"/>
        <v/>
      </c>
      <c r="AV705" s="1" t="str">
        <f t="shared" si="182"/>
        <v/>
      </c>
      <c r="AW705" s="1" t="str">
        <f t="shared" si="183"/>
        <v/>
      </c>
      <c r="AX705" s="1" t="str">
        <f t="shared" si="184"/>
        <v/>
      </c>
      <c r="AY705" s="1">
        <f>IFERROR(IF($AE705&gt;$AE704,VLOOKUP($AC705+AL$1,STOCK!$F$10:$AB$209,16,0),IF($AE705=$AE704,(IF(AY704&gt;=1,AY704-COUNTIFS($AE704:$AE704,$AC705,AL704:AL704,$AI$1),0)),0)),0)</f>
        <v>0</v>
      </c>
      <c r="AZ705" s="1">
        <f>IFERROR(IF($AE705&gt;$AE704,VLOOKUP($AC705+AM$1,STOCK!$F$10:$AB$209,16,0),IF($AE705=$AE704,(IF(AZ704&gt;=1,AZ704-COUNTIFS($AE704:$AE704,$AC705,AM704:AM704,$AI$1),0)),0)),0)</f>
        <v>0</v>
      </c>
      <c r="BA705" s="1">
        <f>IFERROR(IF($AE705&gt;$AE704,VLOOKUP($AC705+AN$1,STOCK!$F$10:$AB$209,16,0),IF($AE705=$AE704,(IF(BA704&gt;=1,BA704-COUNTIFS($AE704:$AE704,$AC705,AN704:AN704,$AI$1),0)),0)),0)</f>
        <v>0</v>
      </c>
      <c r="BB705" s="1">
        <f>IFERROR(IF($AE705&gt;$AE704,VLOOKUP($AC705+AO$1,STOCK!$F$10:$AB$209,16,0),IF($AE705=$AE704,(IF(BB704&gt;=1,BB704-COUNTIFS($AE704:$AE704,$AC705,AO704:AO704,$AI$1),0)),0)),0)</f>
        <v>0</v>
      </c>
      <c r="BC705" s="1">
        <f>IFERROR(IF($AE705&gt;$AE704,VLOOKUP($AC705+AP$1,STOCK!$F$10:$AB$209,16,0),IF($AE705=$AE704,(IF(BC704&gt;=1,BC704-COUNTIFS($AE704:$AE704,$AC705,AP704:AP704,$AI$1),0)),0)),0)</f>
        <v>0</v>
      </c>
      <c r="BD705" s="1">
        <f>IFERROR(IF($AE705&gt;$AE704,VLOOKUP($AC705+AQ$1,STOCK!$F$10:$AB$209,16,0),IF($AE705=$AE704,(IF(BD704&gt;=1,BD704-COUNTIFS($AE704:$AE704,$AC705,AQ704:AQ704,$AI$1),0)),0)),0)</f>
        <v>0</v>
      </c>
      <c r="BE705" s="1">
        <f>IFERROR(IF($AE705&gt;$AE704,VLOOKUP($AC705+AR$1,STOCK!$F$10:$AB$209,16,0),IF($AE705=$AE704,(IF(BE704&gt;=1,BE704-COUNTIFS($AE704:$AE704,$AC705,AR704:AR704,$AI$1),0)),0)),0)</f>
        <v>0</v>
      </c>
      <c r="BF705" s="1">
        <f>IFERROR(IF($AE705&gt;$AE704,VLOOKUP($AC705+AS$1,STOCK!$F$10:$AB$209,16,0),IF($AE705=$AE704,(IF(BF704&gt;=1,BF704-COUNTIFS($AE704:$AE704,$AC705,AS704:AS704,$AI$1),0)),0)),0)</f>
        <v>0</v>
      </c>
      <c r="BG705" s="1">
        <f>IFERROR(IF($AE705&gt;$AE704,VLOOKUP($AC705+AT$1,STOCK!$F$10:$AB$209,16,0),IF($AE705=$AE704,(IF(BG704&gt;=1,BG704-COUNTIFS($AE704:$AE704,$AC705,AT704:AT704,$AI$1),0)),0)),0)</f>
        <v>0</v>
      </c>
      <c r="BH705" s="1">
        <f>IFERROR(IF($AE705&gt;$AE704,VLOOKUP($AC705+AU$1,STOCK!$F$10:$AB$209,16,0),IF($AE705=$AE704,(IF(BH704&gt;=1,BH704-COUNTIFS($AE704:$AE704,$AC705,AU704:AU704,$AI$1),0)),0)),0)</f>
        <v>0</v>
      </c>
      <c r="BI705" s="1">
        <f>IFERROR(IF($AE705&gt;$AE704,VLOOKUP($AC705+AV$1,STOCK!$F$10:$AB$209,16,0),IF($AE705=$AE704,(IF(BI704&gt;=1,BI704-COUNTIFS($AE704:$AE704,$AC705,AV704:AV704,$AI$1),0)),0)),0)</f>
        <v>0</v>
      </c>
      <c r="BJ705" s="1">
        <f>IFERROR(IF($AE705&gt;$AE704,VLOOKUP($AC705+AW$1,STOCK!$F$10:$AB$209,16,0),IF($AE705=$AE704,(IF(BJ704&gt;=1,BJ704-COUNTIFS($AE704:$AE704,$AC705,AW704:AW704,$AI$1),0)),0)),0)</f>
        <v>0</v>
      </c>
      <c r="BK705" s="1">
        <f>IFERROR(IF($AE705&gt;$AE704,VLOOKUP($AC705+AX$1,STOCK!$F$10:$AB$209,16,0),IF($AE705=$AE704,(IF(BK704&gt;=1,BK704-COUNTIFS($AE704:$AE704,$AC705,AX704:AX704,$AI$1),0)),0)),0)</f>
        <v>0</v>
      </c>
      <c r="BL705" s="1">
        <f>IFERROR(IF($AE705&gt;$AE704,VLOOKUP($AC705+AL$1,STOCK!$F$10:$AB$209,17,0),IF($AE705=$AE704,(IF(BL704&gt;=1,BL704-COUNTIFS($AE704:$AE704,$AC705,AL704:AL704,$AI$2),0)),0)),0)</f>
        <v>0</v>
      </c>
      <c r="BM705" s="1">
        <f>IFERROR(IF($AE705&gt;$AE704,VLOOKUP($AC705+AM$1,STOCK!$F$10:$AB$209,17,0),IF($AE705=$AE704,(IF(BM704&gt;=1,BM704-COUNTIFS($AE704:$AE704,$AC705,AM704:AM704,$AI$2),0)),0)),0)</f>
        <v>0</v>
      </c>
      <c r="BN705" s="1">
        <f>IFERROR(IF($AE705&gt;$AE704,VLOOKUP($AC705+AN$1,STOCK!$F$10:$AB$209,17,0),IF($AE705=$AE704,(IF(BN704&gt;=1,BN704-COUNTIFS($AE704:$AE704,$AC705,AN704:AN704,$AI$2),0)),0)),0)</f>
        <v>0</v>
      </c>
      <c r="BO705" s="1">
        <f>IFERROR(IF($AE705&gt;$AE704,VLOOKUP($AC705+AO$1,STOCK!$F$10:$AB$209,17,0),IF($AE705=$AE704,(IF(BO704&gt;=1,BO704-COUNTIFS($AE704:$AE704,$AC705,AO704:AO704,$AI$2),0)),0)),0)</f>
        <v>0</v>
      </c>
      <c r="BP705" s="1">
        <f>IFERROR(IF($AE705&gt;$AE704,VLOOKUP($AC705+AP$1,STOCK!$F$10:$AB$209,17,0),IF($AE705=$AE704,(IF(BP704&gt;=1,BP704-COUNTIFS($AE704:$AE704,$AC705,AP704:AP704,$AI$2),0)),0)),0)</f>
        <v>0</v>
      </c>
      <c r="BQ705" s="1">
        <f>IFERROR(IF($AE705&gt;$AE704,VLOOKUP($AC705+AQ$1,STOCK!$F$10:$AB$209,17,0),IF($AE705=$AE704,(IF(BQ704&gt;=1,BQ704-COUNTIFS($AE704:$AE704,$AC705,AQ704:AQ704,$AI$2),0)),0)),0)</f>
        <v>0</v>
      </c>
      <c r="BR705" s="1">
        <f>IFERROR(IF($AE705&gt;$AE704,VLOOKUP($AC705+AR$1,STOCK!$F$10:$AB$209,17,0),IF($AE705=$AE704,(IF(BR704&gt;=1,BR704-COUNTIFS($AE704:$AE704,$AC705,AR704:AR704,$AI$2),0)),0)),0)</f>
        <v>0</v>
      </c>
      <c r="BS705" s="1">
        <f>IFERROR(IF($AE705&gt;$AE704,VLOOKUP($AC705+AS$1,STOCK!$F$10:$AB$209,17,0),IF($AE705=$AE704,(IF(BS704&gt;=1,BS704-COUNTIFS($AE704:$AE704,$AC705,AS704:AS704,$AI$2),0)),0)),0)</f>
        <v>0</v>
      </c>
      <c r="BT705" s="1">
        <f>IFERROR(IF($AE705&gt;$AE704,VLOOKUP($AC705+AT$1,STOCK!$F$10:$AB$209,17,0),IF($AE705=$AE704,(IF(BT704&gt;=1,BT704-COUNTIFS($AE704:$AE704,$AC705,AT704:AT704,$AI$2),0)),0)),0)</f>
        <v>0</v>
      </c>
      <c r="BU705" s="1">
        <f>IFERROR(IF($AE705&gt;$AE704,VLOOKUP($AC705+AU$1,STOCK!$F$10:$AB$209,17,0),IF($AE705=$AE704,(IF(BU704&gt;=1,BU704-COUNTIFS($AE704:$AE704,$AC705,AU704:AU704,$AI$2),0)),0)),0)</f>
        <v>0</v>
      </c>
      <c r="BV705" s="1">
        <f>IFERROR(IF($AE705&gt;$AE704,VLOOKUP($AC705+AV$1,STOCK!$F$10:$AB$209,17,0),IF($AE705=$AE704,(IF(BV704&gt;=1,BV704-COUNTIFS($AE704:$AE704,$AC705,AV704:AV704,$AI$2),0)),0)),0)</f>
        <v>0</v>
      </c>
      <c r="BW705" s="1">
        <f>IFERROR(IF($AE705&gt;$AE704,VLOOKUP($AC705+AW$1,STOCK!$F$10:$AB$209,17,0),IF($AE705=$AE704,(IF(BW704&gt;=1,BW704-COUNTIFS($AE704:$AE704,$AC705,AW704:AW704,$AI$2),0)),0)),0)</f>
        <v>0</v>
      </c>
      <c r="BX705" s="1">
        <f>IFERROR(IF($AE705&gt;$AE704,VLOOKUP($AC705+AX$1,STOCK!$F$10:$AB$209,17,0),IF($AE705=$AE704,(IF(BX704&gt;=1,BX704-COUNTIFS($AE704:$AE704,$AC705,AX704:AX704,$AI$2),0)),0)),0)</f>
        <v>0</v>
      </c>
    </row>
    <row r="706" spans="29:76" x14ac:dyDescent="0.25">
      <c r="AC706" s="1">
        <f t="shared" si="170"/>
        <v>0</v>
      </c>
      <c r="AD706" s="1">
        <f>IFERROR(IF(LEN(AK706)&gt;=1,VLOOKUP(HLOOKUP(AK706,PROFILE!$K$5:$V$8,4,0),PROFILE!$F$1:$G$3,2,0),0),0)</f>
        <v>0</v>
      </c>
      <c r="AE706" s="1">
        <f t="shared" si="171"/>
        <v>0</v>
      </c>
      <c r="AF706" s="1">
        <v>693</v>
      </c>
      <c r="AI706" s="1" t="str">
        <f>IFERROR(IF($AH706&gt;=1,VLOOKUP($AG706,STUDENT!$O$8:$Z$1507,3,0),""),"")</f>
        <v/>
      </c>
      <c r="AJ706" s="1" t="str">
        <f>IFERROR(IF($AH706&gt;=1,VLOOKUP($AG706,STUDENT!$O$8:$Z$1507,4,0),""),"")</f>
        <v/>
      </c>
      <c r="AK706" s="1" t="str">
        <f>IFERROR(IF($AH706&gt;=1,VLOOKUP($AG706,STUDENT!$O$8:$Z$1507,6,0),""),"")</f>
        <v/>
      </c>
      <c r="AL706" s="1" t="str">
        <f t="shared" si="172"/>
        <v/>
      </c>
      <c r="AM706" s="1" t="str">
        <f t="shared" si="173"/>
        <v/>
      </c>
      <c r="AN706" s="1" t="str">
        <f t="shared" si="174"/>
        <v/>
      </c>
      <c r="AO706" s="1" t="str">
        <f t="shared" si="175"/>
        <v/>
      </c>
      <c r="AP706" s="1" t="str">
        <f t="shared" si="176"/>
        <v/>
      </c>
      <c r="AQ706" s="1" t="str">
        <f t="shared" si="177"/>
        <v/>
      </c>
      <c r="AR706" s="1" t="str">
        <f t="shared" si="178"/>
        <v/>
      </c>
      <c r="AS706" s="1" t="str">
        <f t="shared" si="179"/>
        <v/>
      </c>
      <c r="AT706" s="1" t="str">
        <f t="shared" si="180"/>
        <v/>
      </c>
      <c r="AU706" s="1" t="str">
        <f t="shared" si="181"/>
        <v/>
      </c>
      <c r="AV706" s="1" t="str">
        <f t="shared" si="182"/>
        <v/>
      </c>
      <c r="AW706" s="1" t="str">
        <f t="shared" si="183"/>
        <v/>
      </c>
      <c r="AX706" s="1" t="str">
        <f t="shared" si="184"/>
        <v/>
      </c>
      <c r="AY706" s="1">
        <f>IFERROR(IF($AE706&gt;$AE705,VLOOKUP($AC706+AL$1,STOCK!$F$10:$AB$209,16,0),IF($AE706=$AE705,(IF(AY705&gt;=1,AY705-COUNTIFS($AE705:$AE705,$AC706,AL705:AL705,$AI$1),0)),0)),0)</f>
        <v>0</v>
      </c>
      <c r="AZ706" s="1">
        <f>IFERROR(IF($AE706&gt;$AE705,VLOOKUP($AC706+AM$1,STOCK!$F$10:$AB$209,16,0),IF($AE706=$AE705,(IF(AZ705&gt;=1,AZ705-COUNTIFS($AE705:$AE705,$AC706,AM705:AM705,$AI$1),0)),0)),0)</f>
        <v>0</v>
      </c>
      <c r="BA706" s="1">
        <f>IFERROR(IF($AE706&gt;$AE705,VLOOKUP($AC706+AN$1,STOCK!$F$10:$AB$209,16,0),IF($AE706=$AE705,(IF(BA705&gt;=1,BA705-COUNTIFS($AE705:$AE705,$AC706,AN705:AN705,$AI$1),0)),0)),0)</f>
        <v>0</v>
      </c>
      <c r="BB706" s="1">
        <f>IFERROR(IF($AE706&gt;$AE705,VLOOKUP($AC706+AO$1,STOCK!$F$10:$AB$209,16,0),IF($AE706=$AE705,(IF(BB705&gt;=1,BB705-COUNTIFS($AE705:$AE705,$AC706,AO705:AO705,$AI$1),0)),0)),0)</f>
        <v>0</v>
      </c>
      <c r="BC706" s="1">
        <f>IFERROR(IF($AE706&gt;$AE705,VLOOKUP($AC706+AP$1,STOCK!$F$10:$AB$209,16,0),IF($AE706=$AE705,(IF(BC705&gt;=1,BC705-COUNTIFS($AE705:$AE705,$AC706,AP705:AP705,$AI$1),0)),0)),0)</f>
        <v>0</v>
      </c>
      <c r="BD706" s="1">
        <f>IFERROR(IF($AE706&gt;$AE705,VLOOKUP($AC706+AQ$1,STOCK!$F$10:$AB$209,16,0),IF($AE706=$AE705,(IF(BD705&gt;=1,BD705-COUNTIFS($AE705:$AE705,$AC706,AQ705:AQ705,$AI$1),0)),0)),0)</f>
        <v>0</v>
      </c>
      <c r="BE706" s="1">
        <f>IFERROR(IF($AE706&gt;$AE705,VLOOKUP($AC706+AR$1,STOCK!$F$10:$AB$209,16,0),IF($AE706=$AE705,(IF(BE705&gt;=1,BE705-COUNTIFS($AE705:$AE705,$AC706,AR705:AR705,$AI$1),0)),0)),0)</f>
        <v>0</v>
      </c>
      <c r="BF706" s="1">
        <f>IFERROR(IF($AE706&gt;$AE705,VLOOKUP($AC706+AS$1,STOCK!$F$10:$AB$209,16,0),IF($AE706=$AE705,(IF(BF705&gt;=1,BF705-COUNTIFS($AE705:$AE705,$AC706,AS705:AS705,$AI$1),0)),0)),0)</f>
        <v>0</v>
      </c>
      <c r="BG706" s="1">
        <f>IFERROR(IF($AE706&gt;$AE705,VLOOKUP($AC706+AT$1,STOCK!$F$10:$AB$209,16,0),IF($AE706=$AE705,(IF(BG705&gt;=1,BG705-COUNTIFS($AE705:$AE705,$AC706,AT705:AT705,$AI$1),0)),0)),0)</f>
        <v>0</v>
      </c>
      <c r="BH706" s="1">
        <f>IFERROR(IF($AE706&gt;$AE705,VLOOKUP($AC706+AU$1,STOCK!$F$10:$AB$209,16,0),IF($AE706=$AE705,(IF(BH705&gt;=1,BH705-COUNTIFS($AE705:$AE705,$AC706,AU705:AU705,$AI$1),0)),0)),0)</f>
        <v>0</v>
      </c>
      <c r="BI706" s="1">
        <f>IFERROR(IF($AE706&gt;$AE705,VLOOKUP($AC706+AV$1,STOCK!$F$10:$AB$209,16,0),IF($AE706=$AE705,(IF(BI705&gt;=1,BI705-COUNTIFS($AE705:$AE705,$AC706,AV705:AV705,$AI$1),0)),0)),0)</f>
        <v>0</v>
      </c>
      <c r="BJ706" s="1">
        <f>IFERROR(IF($AE706&gt;$AE705,VLOOKUP($AC706+AW$1,STOCK!$F$10:$AB$209,16,0),IF($AE706=$AE705,(IF(BJ705&gt;=1,BJ705-COUNTIFS($AE705:$AE705,$AC706,AW705:AW705,$AI$1),0)),0)),0)</f>
        <v>0</v>
      </c>
      <c r="BK706" s="1">
        <f>IFERROR(IF($AE706&gt;$AE705,VLOOKUP($AC706+AX$1,STOCK!$F$10:$AB$209,16,0),IF($AE706=$AE705,(IF(BK705&gt;=1,BK705-COUNTIFS($AE705:$AE705,$AC706,AX705:AX705,$AI$1),0)),0)),0)</f>
        <v>0</v>
      </c>
      <c r="BL706" s="1">
        <f>IFERROR(IF($AE706&gt;$AE705,VLOOKUP($AC706+AL$1,STOCK!$F$10:$AB$209,17,0),IF($AE706=$AE705,(IF(BL705&gt;=1,BL705-COUNTIFS($AE705:$AE705,$AC706,AL705:AL705,$AI$2),0)),0)),0)</f>
        <v>0</v>
      </c>
      <c r="BM706" s="1">
        <f>IFERROR(IF($AE706&gt;$AE705,VLOOKUP($AC706+AM$1,STOCK!$F$10:$AB$209,17,0),IF($AE706=$AE705,(IF(BM705&gt;=1,BM705-COUNTIFS($AE705:$AE705,$AC706,AM705:AM705,$AI$2),0)),0)),0)</f>
        <v>0</v>
      </c>
      <c r="BN706" s="1">
        <f>IFERROR(IF($AE706&gt;$AE705,VLOOKUP($AC706+AN$1,STOCK!$F$10:$AB$209,17,0),IF($AE706=$AE705,(IF(BN705&gt;=1,BN705-COUNTIFS($AE705:$AE705,$AC706,AN705:AN705,$AI$2),0)),0)),0)</f>
        <v>0</v>
      </c>
      <c r="BO706" s="1">
        <f>IFERROR(IF($AE706&gt;$AE705,VLOOKUP($AC706+AO$1,STOCK!$F$10:$AB$209,17,0),IF($AE706=$AE705,(IF(BO705&gt;=1,BO705-COUNTIFS($AE705:$AE705,$AC706,AO705:AO705,$AI$2),0)),0)),0)</f>
        <v>0</v>
      </c>
      <c r="BP706" s="1">
        <f>IFERROR(IF($AE706&gt;$AE705,VLOOKUP($AC706+AP$1,STOCK!$F$10:$AB$209,17,0),IF($AE706=$AE705,(IF(BP705&gt;=1,BP705-COUNTIFS($AE705:$AE705,$AC706,AP705:AP705,$AI$2),0)),0)),0)</f>
        <v>0</v>
      </c>
      <c r="BQ706" s="1">
        <f>IFERROR(IF($AE706&gt;$AE705,VLOOKUP($AC706+AQ$1,STOCK!$F$10:$AB$209,17,0),IF($AE706=$AE705,(IF(BQ705&gt;=1,BQ705-COUNTIFS($AE705:$AE705,$AC706,AQ705:AQ705,$AI$2),0)),0)),0)</f>
        <v>0</v>
      </c>
      <c r="BR706" s="1">
        <f>IFERROR(IF($AE706&gt;$AE705,VLOOKUP($AC706+AR$1,STOCK!$F$10:$AB$209,17,0),IF($AE706=$AE705,(IF(BR705&gt;=1,BR705-COUNTIFS($AE705:$AE705,$AC706,AR705:AR705,$AI$2),0)),0)),0)</f>
        <v>0</v>
      </c>
      <c r="BS706" s="1">
        <f>IFERROR(IF($AE706&gt;$AE705,VLOOKUP($AC706+AS$1,STOCK!$F$10:$AB$209,17,0),IF($AE706=$AE705,(IF(BS705&gt;=1,BS705-COUNTIFS($AE705:$AE705,$AC706,AS705:AS705,$AI$2),0)),0)),0)</f>
        <v>0</v>
      </c>
      <c r="BT706" s="1">
        <f>IFERROR(IF($AE706&gt;$AE705,VLOOKUP($AC706+AT$1,STOCK!$F$10:$AB$209,17,0),IF($AE706=$AE705,(IF(BT705&gt;=1,BT705-COUNTIFS($AE705:$AE705,$AC706,AT705:AT705,$AI$2),0)),0)),0)</f>
        <v>0</v>
      </c>
      <c r="BU706" s="1">
        <f>IFERROR(IF($AE706&gt;$AE705,VLOOKUP($AC706+AU$1,STOCK!$F$10:$AB$209,17,0),IF($AE706=$AE705,(IF(BU705&gt;=1,BU705-COUNTIFS($AE705:$AE705,$AC706,AU705:AU705,$AI$2),0)),0)),0)</f>
        <v>0</v>
      </c>
      <c r="BV706" s="1">
        <f>IFERROR(IF($AE706&gt;$AE705,VLOOKUP($AC706+AV$1,STOCK!$F$10:$AB$209,17,0),IF($AE706=$AE705,(IF(BV705&gt;=1,BV705-COUNTIFS($AE705:$AE705,$AC706,AV705:AV705,$AI$2),0)),0)),0)</f>
        <v>0</v>
      </c>
      <c r="BW706" s="1">
        <f>IFERROR(IF($AE706&gt;$AE705,VLOOKUP($AC706+AW$1,STOCK!$F$10:$AB$209,17,0),IF($AE706=$AE705,(IF(BW705&gt;=1,BW705-COUNTIFS($AE705:$AE705,$AC706,AW705:AW705,$AI$2),0)),0)),0)</f>
        <v>0</v>
      </c>
      <c r="BX706" s="1">
        <f>IFERROR(IF($AE706&gt;$AE705,VLOOKUP($AC706+AX$1,STOCK!$F$10:$AB$209,17,0),IF($AE706=$AE705,(IF(BX705&gt;=1,BX705-COUNTIFS($AE705:$AE705,$AC706,AX705:AX705,$AI$2),0)),0)),0)</f>
        <v>0</v>
      </c>
    </row>
    <row r="707" spans="29:76" x14ac:dyDescent="0.25">
      <c r="AC707" s="1">
        <f t="shared" si="170"/>
        <v>0</v>
      </c>
      <c r="AD707" s="1">
        <f>IFERROR(IF(LEN(AK707)&gt;=1,VLOOKUP(HLOOKUP(AK707,PROFILE!$K$5:$V$8,4,0),PROFILE!$F$1:$G$3,2,0),0),0)</f>
        <v>0</v>
      </c>
      <c r="AE707" s="1">
        <f t="shared" si="171"/>
        <v>0</v>
      </c>
      <c r="AF707" s="1">
        <v>694</v>
      </c>
      <c r="AI707" s="1" t="str">
        <f>IFERROR(IF($AH707&gt;=1,VLOOKUP($AG707,STUDENT!$O$8:$Z$1507,3,0),""),"")</f>
        <v/>
      </c>
      <c r="AJ707" s="1" t="str">
        <f>IFERROR(IF($AH707&gt;=1,VLOOKUP($AG707,STUDENT!$O$8:$Z$1507,4,0),""),"")</f>
        <v/>
      </c>
      <c r="AK707" s="1" t="str">
        <f>IFERROR(IF($AH707&gt;=1,VLOOKUP($AG707,STUDENT!$O$8:$Z$1507,6,0),""),"")</f>
        <v/>
      </c>
      <c r="AL707" s="1" t="str">
        <f t="shared" si="172"/>
        <v/>
      </c>
      <c r="AM707" s="1" t="str">
        <f t="shared" si="173"/>
        <v/>
      </c>
      <c r="AN707" s="1" t="str">
        <f t="shared" si="174"/>
        <v/>
      </c>
      <c r="AO707" s="1" t="str">
        <f t="shared" si="175"/>
        <v/>
      </c>
      <c r="AP707" s="1" t="str">
        <f t="shared" si="176"/>
        <v/>
      </c>
      <c r="AQ707" s="1" t="str">
        <f t="shared" si="177"/>
        <v/>
      </c>
      <c r="AR707" s="1" t="str">
        <f t="shared" si="178"/>
        <v/>
      </c>
      <c r="AS707" s="1" t="str">
        <f t="shared" si="179"/>
        <v/>
      </c>
      <c r="AT707" s="1" t="str">
        <f t="shared" si="180"/>
        <v/>
      </c>
      <c r="AU707" s="1" t="str">
        <f t="shared" si="181"/>
        <v/>
      </c>
      <c r="AV707" s="1" t="str">
        <f t="shared" si="182"/>
        <v/>
      </c>
      <c r="AW707" s="1" t="str">
        <f t="shared" si="183"/>
        <v/>
      </c>
      <c r="AX707" s="1" t="str">
        <f t="shared" si="184"/>
        <v/>
      </c>
      <c r="AY707" s="1">
        <f>IFERROR(IF($AE707&gt;$AE706,VLOOKUP($AC707+AL$1,STOCK!$F$10:$AB$209,16,0),IF($AE707=$AE706,(IF(AY706&gt;=1,AY706-COUNTIFS($AE706:$AE706,$AC707,AL706:AL706,$AI$1),0)),0)),0)</f>
        <v>0</v>
      </c>
      <c r="AZ707" s="1">
        <f>IFERROR(IF($AE707&gt;$AE706,VLOOKUP($AC707+AM$1,STOCK!$F$10:$AB$209,16,0),IF($AE707=$AE706,(IF(AZ706&gt;=1,AZ706-COUNTIFS($AE706:$AE706,$AC707,AM706:AM706,$AI$1),0)),0)),0)</f>
        <v>0</v>
      </c>
      <c r="BA707" s="1">
        <f>IFERROR(IF($AE707&gt;$AE706,VLOOKUP($AC707+AN$1,STOCK!$F$10:$AB$209,16,0),IF($AE707=$AE706,(IF(BA706&gt;=1,BA706-COUNTIFS($AE706:$AE706,$AC707,AN706:AN706,$AI$1),0)),0)),0)</f>
        <v>0</v>
      </c>
      <c r="BB707" s="1">
        <f>IFERROR(IF($AE707&gt;$AE706,VLOOKUP($AC707+AO$1,STOCK!$F$10:$AB$209,16,0),IF($AE707=$AE706,(IF(BB706&gt;=1,BB706-COUNTIFS($AE706:$AE706,$AC707,AO706:AO706,$AI$1),0)),0)),0)</f>
        <v>0</v>
      </c>
      <c r="BC707" s="1">
        <f>IFERROR(IF($AE707&gt;$AE706,VLOOKUP($AC707+AP$1,STOCK!$F$10:$AB$209,16,0),IF($AE707=$AE706,(IF(BC706&gt;=1,BC706-COUNTIFS($AE706:$AE706,$AC707,AP706:AP706,$AI$1),0)),0)),0)</f>
        <v>0</v>
      </c>
      <c r="BD707" s="1">
        <f>IFERROR(IF($AE707&gt;$AE706,VLOOKUP($AC707+AQ$1,STOCK!$F$10:$AB$209,16,0),IF($AE707=$AE706,(IF(BD706&gt;=1,BD706-COUNTIFS($AE706:$AE706,$AC707,AQ706:AQ706,$AI$1),0)),0)),0)</f>
        <v>0</v>
      </c>
      <c r="BE707" s="1">
        <f>IFERROR(IF($AE707&gt;$AE706,VLOOKUP($AC707+AR$1,STOCK!$F$10:$AB$209,16,0),IF($AE707=$AE706,(IF(BE706&gt;=1,BE706-COUNTIFS($AE706:$AE706,$AC707,AR706:AR706,$AI$1),0)),0)),0)</f>
        <v>0</v>
      </c>
      <c r="BF707" s="1">
        <f>IFERROR(IF($AE707&gt;$AE706,VLOOKUP($AC707+AS$1,STOCK!$F$10:$AB$209,16,0),IF($AE707=$AE706,(IF(BF706&gt;=1,BF706-COUNTIFS($AE706:$AE706,$AC707,AS706:AS706,$AI$1),0)),0)),0)</f>
        <v>0</v>
      </c>
      <c r="BG707" s="1">
        <f>IFERROR(IF($AE707&gt;$AE706,VLOOKUP($AC707+AT$1,STOCK!$F$10:$AB$209,16,0),IF($AE707=$AE706,(IF(BG706&gt;=1,BG706-COUNTIFS($AE706:$AE706,$AC707,AT706:AT706,$AI$1),0)),0)),0)</f>
        <v>0</v>
      </c>
      <c r="BH707" s="1">
        <f>IFERROR(IF($AE707&gt;$AE706,VLOOKUP($AC707+AU$1,STOCK!$F$10:$AB$209,16,0),IF($AE707=$AE706,(IF(BH706&gt;=1,BH706-COUNTIFS($AE706:$AE706,$AC707,AU706:AU706,$AI$1),0)),0)),0)</f>
        <v>0</v>
      </c>
      <c r="BI707" s="1">
        <f>IFERROR(IF($AE707&gt;$AE706,VLOOKUP($AC707+AV$1,STOCK!$F$10:$AB$209,16,0),IF($AE707=$AE706,(IF(BI706&gt;=1,BI706-COUNTIFS($AE706:$AE706,$AC707,AV706:AV706,$AI$1),0)),0)),0)</f>
        <v>0</v>
      </c>
      <c r="BJ707" s="1">
        <f>IFERROR(IF($AE707&gt;$AE706,VLOOKUP($AC707+AW$1,STOCK!$F$10:$AB$209,16,0),IF($AE707=$AE706,(IF(BJ706&gt;=1,BJ706-COUNTIFS($AE706:$AE706,$AC707,AW706:AW706,$AI$1),0)),0)),0)</f>
        <v>0</v>
      </c>
      <c r="BK707" s="1">
        <f>IFERROR(IF($AE707&gt;$AE706,VLOOKUP($AC707+AX$1,STOCK!$F$10:$AB$209,16,0),IF($AE707=$AE706,(IF(BK706&gt;=1,BK706-COUNTIFS($AE706:$AE706,$AC707,AX706:AX706,$AI$1),0)),0)),0)</f>
        <v>0</v>
      </c>
      <c r="BL707" s="1">
        <f>IFERROR(IF($AE707&gt;$AE706,VLOOKUP($AC707+AL$1,STOCK!$F$10:$AB$209,17,0),IF($AE707=$AE706,(IF(BL706&gt;=1,BL706-COUNTIFS($AE706:$AE706,$AC707,AL706:AL706,$AI$2),0)),0)),0)</f>
        <v>0</v>
      </c>
      <c r="BM707" s="1">
        <f>IFERROR(IF($AE707&gt;$AE706,VLOOKUP($AC707+AM$1,STOCK!$F$10:$AB$209,17,0),IF($AE707=$AE706,(IF(BM706&gt;=1,BM706-COUNTIFS($AE706:$AE706,$AC707,AM706:AM706,$AI$2),0)),0)),0)</f>
        <v>0</v>
      </c>
      <c r="BN707" s="1">
        <f>IFERROR(IF($AE707&gt;$AE706,VLOOKUP($AC707+AN$1,STOCK!$F$10:$AB$209,17,0),IF($AE707=$AE706,(IF(BN706&gt;=1,BN706-COUNTIFS($AE706:$AE706,$AC707,AN706:AN706,$AI$2),0)),0)),0)</f>
        <v>0</v>
      </c>
      <c r="BO707" s="1">
        <f>IFERROR(IF($AE707&gt;$AE706,VLOOKUP($AC707+AO$1,STOCK!$F$10:$AB$209,17,0),IF($AE707=$AE706,(IF(BO706&gt;=1,BO706-COUNTIFS($AE706:$AE706,$AC707,AO706:AO706,$AI$2),0)),0)),0)</f>
        <v>0</v>
      </c>
      <c r="BP707" s="1">
        <f>IFERROR(IF($AE707&gt;$AE706,VLOOKUP($AC707+AP$1,STOCK!$F$10:$AB$209,17,0),IF($AE707=$AE706,(IF(BP706&gt;=1,BP706-COUNTIFS($AE706:$AE706,$AC707,AP706:AP706,$AI$2),0)),0)),0)</f>
        <v>0</v>
      </c>
      <c r="BQ707" s="1">
        <f>IFERROR(IF($AE707&gt;$AE706,VLOOKUP($AC707+AQ$1,STOCK!$F$10:$AB$209,17,0),IF($AE707=$AE706,(IF(BQ706&gt;=1,BQ706-COUNTIFS($AE706:$AE706,$AC707,AQ706:AQ706,$AI$2),0)),0)),0)</f>
        <v>0</v>
      </c>
      <c r="BR707" s="1">
        <f>IFERROR(IF($AE707&gt;$AE706,VLOOKUP($AC707+AR$1,STOCK!$F$10:$AB$209,17,0),IF($AE707=$AE706,(IF(BR706&gt;=1,BR706-COUNTIFS($AE706:$AE706,$AC707,AR706:AR706,$AI$2),0)),0)),0)</f>
        <v>0</v>
      </c>
      <c r="BS707" s="1">
        <f>IFERROR(IF($AE707&gt;$AE706,VLOOKUP($AC707+AS$1,STOCK!$F$10:$AB$209,17,0),IF($AE707=$AE706,(IF(BS706&gt;=1,BS706-COUNTIFS($AE706:$AE706,$AC707,AS706:AS706,$AI$2),0)),0)),0)</f>
        <v>0</v>
      </c>
      <c r="BT707" s="1">
        <f>IFERROR(IF($AE707&gt;$AE706,VLOOKUP($AC707+AT$1,STOCK!$F$10:$AB$209,17,0),IF($AE707=$AE706,(IF(BT706&gt;=1,BT706-COUNTIFS($AE706:$AE706,$AC707,AT706:AT706,$AI$2),0)),0)),0)</f>
        <v>0</v>
      </c>
      <c r="BU707" s="1">
        <f>IFERROR(IF($AE707&gt;$AE706,VLOOKUP($AC707+AU$1,STOCK!$F$10:$AB$209,17,0),IF($AE707=$AE706,(IF(BU706&gt;=1,BU706-COUNTIFS($AE706:$AE706,$AC707,AU706:AU706,$AI$2),0)),0)),0)</f>
        <v>0</v>
      </c>
      <c r="BV707" s="1">
        <f>IFERROR(IF($AE707&gt;$AE706,VLOOKUP($AC707+AV$1,STOCK!$F$10:$AB$209,17,0),IF($AE707=$AE706,(IF(BV706&gt;=1,BV706-COUNTIFS($AE706:$AE706,$AC707,AV706:AV706,$AI$2),0)),0)),0)</f>
        <v>0</v>
      </c>
      <c r="BW707" s="1">
        <f>IFERROR(IF($AE707&gt;$AE706,VLOOKUP($AC707+AW$1,STOCK!$F$10:$AB$209,17,0),IF($AE707=$AE706,(IF(BW706&gt;=1,BW706-COUNTIFS($AE706:$AE706,$AC707,AW706:AW706,$AI$2),0)),0)),0)</f>
        <v>0</v>
      </c>
      <c r="BX707" s="1">
        <f>IFERROR(IF($AE707&gt;$AE706,VLOOKUP($AC707+AX$1,STOCK!$F$10:$AB$209,17,0),IF($AE707=$AE706,(IF(BX706&gt;=1,BX706-COUNTIFS($AE706:$AE706,$AC707,AX706:AX706,$AI$2),0)),0)),0)</f>
        <v>0</v>
      </c>
    </row>
    <row r="708" spans="29:76" x14ac:dyDescent="0.25">
      <c r="AC708" s="1">
        <f t="shared" si="170"/>
        <v>0</v>
      </c>
      <c r="AD708" s="1">
        <f>IFERROR(IF(LEN(AK708)&gt;=1,VLOOKUP(HLOOKUP(AK708,PROFILE!$K$5:$V$8,4,0),PROFILE!$F$1:$G$3,2,0),0),0)</f>
        <v>0</v>
      </c>
      <c r="AE708" s="1">
        <f t="shared" si="171"/>
        <v>0</v>
      </c>
      <c r="AF708" s="1">
        <v>695</v>
      </c>
      <c r="AI708" s="1" t="str">
        <f>IFERROR(IF($AH708&gt;=1,VLOOKUP($AG708,STUDENT!$O$8:$Z$1507,3,0),""),"")</f>
        <v/>
      </c>
      <c r="AJ708" s="1" t="str">
        <f>IFERROR(IF($AH708&gt;=1,VLOOKUP($AG708,STUDENT!$O$8:$Z$1507,4,0),""),"")</f>
        <v/>
      </c>
      <c r="AK708" s="1" t="str">
        <f>IFERROR(IF($AH708&gt;=1,VLOOKUP($AG708,STUDENT!$O$8:$Z$1507,6,0),""),"")</f>
        <v/>
      </c>
      <c r="AL708" s="1" t="str">
        <f t="shared" si="172"/>
        <v/>
      </c>
      <c r="AM708" s="1" t="str">
        <f t="shared" si="173"/>
        <v/>
      </c>
      <c r="AN708" s="1" t="str">
        <f t="shared" si="174"/>
        <v/>
      </c>
      <c r="AO708" s="1" t="str">
        <f t="shared" si="175"/>
        <v/>
      </c>
      <c r="AP708" s="1" t="str">
        <f t="shared" si="176"/>
        <v/>
      </c>
      <c r="AQ708" s="1" t="str">
        <f t="shared" si="177"/>
        <v/>
      </c>
      <c r="AR708" s="1" t="str">
        <f t="shared" si="178"/>
        <v/>
      </c>
      <c r="AS708" s="1" t="str">
        <f t="shared" si="179"/>
        <v/>
      </c>
      <c r="AT708" s="1" t="str">
        <f t="shared" si="180"/>
        <v/>
      </c>
      <c r="AU708" s="1" t="str">
        <f t="shared" si="181"/>
        <v/>
      </c>
      <c r="AV708" s="1" t="str">
        <f t="shared" si="182"/>
        <v/>
      </c>
      <c r="AW708" s="1" t="str">
        <f t="shared" si="183"/>
        <v/>
      </c>
      <c r="AX708" s="1" t="str">
        <f t="shared" si="184"/>
        <v/>
      </c>
      <c r="AY708" s="1">
        <f>IFERROR(IF($AE708&gt;$AE707,VLOOKUP($AC708+AL$1,STOCK!$F$10:$AB$209,16,0),IF($AE708=$AE707,(IF(AY707&gt;=1,AY707-COUNTIFS($AE707:$AE707,$AC708,AL707:AL707,$AI$1),0)),0)),0)</f>
        <v>0</v>
      </c>
      <c r="AZ708" s="1">
        <f>IFERROR(IF($AE708&gt;$AE707,VLOOKUP($AC708+AM$1,STOCK!$F$10:$AB$209,16,0),IF($AE708=$AE707,(IF(AZ707&gt;=1,AZ707-COUNTIFS($AE707:$AE707,$AC708,AM707:AM707,$AI$1),0)),0)),0)</f>
        <v>0</v>
      </c>
      <c r="BA708" s="1">
        <f>IFERROR(IF($AE708&gt;$AE707,VLOOKUP($AC708+AN$1,STOCK!$F$10:$AB$209,16,0),IF($AE708=$AE707,(IF(BA707&gt;=1,BA707-COUNTIFS($AE707:$AE707,$AC708,AN707:AN707,$AI$1),0)),0)),0)</f>
        <v>0</v>
      </c>
      <c r="BB708" s="1">
        <f>IFERROR(IF($AE708&gt;$AE707,VLOOKUP($AC708+AO$1,STOCK!$F$10:$AB$209,16,0),IF($AE708=$AE707,(IF(BB707&gt;=1,BB707-COUNTIFS($AE707:$AE707,$AC708,AO707:AO707,$AI$1),0)),0)),0)</f>
        <v>0</v>
      </c>
      <c r="BC708" s="1">
        <f>IFERROR(IF($AE708&gt;$AE707,VLOOKUP($AC708+AP$1,STOCK!$F$10:$AB$209,16,0),IF($AE708=$AE707,(IF(BC707&gt;=1,BC707-COUNTIFS($AE707:$AE707,$AC708,AP707:AP707,$AI$1),0)),0)),0)</f>
        <v>0</v>
      </c>
      <c r="BD708" s="1">
        <f>IFERROR(IF($AE708&gt;$AE707,VLOOKUP($AC708+AQ$1,STOCK!$F$10:$AB$209,16,0),IF($AE708=$AE707,(IF(BD707&gt;=1,BD707-COUNTIFS($AE707:$AE707,$AC708,AQ707:AQ707,$AI$1),0)),0)),0)</f>
        <v>0</v>
      </c>
      <c r="BE708" s="1">
        <f>IFERROR(IF($AE708&gt;$AE707,VLOOKUP($AC708+AR$1,STOCK!$F$10:$AB$209,16,0),IF($AE708=$AE707,(IF(BE707&gt;=1,BE707-COUNTIFS($AE707:$AE707,$AC708,AR707:AR707,$AI$1),0)),0)),0)</f>
        <v>0</v>
      </c>
      <c r="BF708" s="1">
        <f>IFERROR(IF($AE708&gt;$AE707,VLOOKUP($AC708+AS$1,STOCK!$F$10:$AB$209,16,0),IF($AE708=$AE707,(IF(BF707&gt;=1,BF707-COUNTIFS($AE707:$AE707,$AC708,AS707:AS707,$AI$1),0)),0)),0)</f>
        <v>0</v>
      </c>
      <c r="BG708" s="1">
        <f>IFERROR(IF($AE708&gt;$AE707,VLOOKUP($AC708+AT$1,STOCK!$F$10:$AB$209,16,0),IF($AE708=$AE707,(IF(BG707&gt;=1,BG707-COUNTIFS($AE707:$AE707,$AC708,AT707:AT707,$AI$1),0)),0)),0)</f>
        <v>0</v>
      </c>
      <c r="BH708" s="1">
        <f>IFERROR(IF($AE708&gt;$AE707,VLOOKUP($AC708+AU$1,STOCK!$F$10:$AB$209,16,0),IF($AE708=$AE707,(IF(BH707&gt;=1,BH707-COUNTIFS($AE707:$AE707,$AC708,AU707:AU707,$AI$1),0)),0)),0)</f>
        <v>0</v>
      </c>
      <c r="BI708" s="1">
        <f>IFERROR(IF($AE708&gt;$AE707,VLOOKUP($AC708+AV$1,STOCK!$F$10:$AB$209,16,0),IF($AE708=$AE707,(IF(BI707&gt;=1,BI707-COUNTIFS($AE707:$AE707,$AC708,AV707:AV707,$AI$1),0)),0)),0)</f>
        <v>0</v>
      </c>
      <c r="BJ708" s="1">
        <f>IFERROR(IF($AE708&gt;$AE707,VLOOKUP($AC708+AW$1,STOCK!$F$10:$AB$209,16,0),IF($AE708=$AE707,(IF(BJ707&gt;=1,BJ707-COUNTIFS($AE707:$AE707,$AC708,AW707:AW707,$AI$1),0)),0)),0)</f>
        <v>0</v>
      </c>
      <c r="BK708" s="1">
        <f>IFERROR(IF($AE708&gt;$AE707,VLOOKUP($AC708+AX$1,STOCK!$F$10:$AB$209,16,0),IF($AE708=$AE707,(IF(BK707&gt;=1,BK707-COUNTIFS($AE707:$AE707,$AC708,AX707:AX707,$AI$1),0)),0)),0)</f>
        <v>0</v>
      </c>
      <c r="BL708" s="1">
        <f>IFERROR(IF($AE708&gt;$AE707,VLOOKUP($AC708+AL$1,STOCK!$F$10:$AB$209,17,0),IF($AE708=$AE707,(IF(BL707&gt;=1,BL707-COUNTIFS($AE707:$AE707,$AC708,AL707:AL707,$AI$2),0)),0)),0)</f>
        <v>0</v>
      </c>
      <c r="BM708" s="1">
        <f>IFERROR(IF($AE708&gt;$AE707,VLOOKUP($AC708+AM$1,STOCK!$F$10:$AB$209,17,0),IF($AE708=$AE707,(IF(BM707&gt;=1,BM707-COUNTIFS($AE707:$AE707,$AC708,AM707:AM707,$AI$2),0)),0)),0)</f>
        <v>0</v>
      </c>
      <c r="BN708" s="1">
        <f>IFERROR(IF($AE708&gt;$AE707,VLOOKUP($AC708+AN$1,STOCK!$F$10:$AB$209,17,0),IF($AE708=$AE707,(IF(BN707&gt;=1,BN707-COUNTIFS($AE707:$AE707,$AC708,AN707:AN707,$AI$2),0)),0)),0)</f>
        <v>0</v>
      </c>
      <c r="BO708" s="1">
        <f>IFERROR(IF($AE708&gt;$AE707,VLOOKUP($AC708+AO$1,STOCK!$F$10:$AB$209,17,0),IF($AE708=$AE707,(IF(BO707&gt;=1,BO707-COUNTIFS($AE707:$AE707,$AC708,AO707:AO707,$AI$2),0)),0)),0)</f>
        <v>0</v>
      </c>
      <c r="BP708" s="1">
        <f>IFERROR(IF($AE708&gt;$AE707,VLOOKUP($AC708+AP$1,STOCK!$F$10:$AB$209,17,0),IF($AE708=$AE707,(IF(BP707&gt;=1,BP707-COUNTIFS($AE707:$AE707,$AC708,AP707:AP707,$AI$2),0)),0)),0)</f>
        <v>0</v>
      </c>
      <c r="BQ708" s="1">
        <f>IFERROR(IF($AE708&gt;$AE707,VLOOKUP($AC708+AQ$1,STOCK!$F$10:$AB$209,17,0),IF($AE708=$AE707,(IF(BQ707&gt;=1,BQ707-COUNTIFS($AE707:$AE707,$AC708,AQ707:AQ707,$AI$2),0)),0)),0)</f>
        <v>0</v>
      </c>
      <c r="BR708" s="1">
        <f>IFERROR(IF($AE708&gt;$AE707,VLOOKUP($AC708+AR$1,STOCK!$F$10:$AB$209,17,0),IF($AE708=$AE707,(IF(BR707&gt;=1,BR707-COUNTIFS($AE707:$AE707,$AC708,AR707:AR707,$AI$2),0)),0)),0)</f>
        <v>0</v>
      </c>
      <c r="BS708" s="1">
        <f>IFERROR(IF($AE708&gt;$AE707,VLOOKUP($AC708+AS$1,STOCK!$F$10:$AB$209,17,0),IF($AE708=$AE707,(IF(BS707&gt;=1,BS707-COUNTIFS($AE707:$AE707,$AC708,AS707:AS707,$AI$2),0)),0)),0)</f>
        <v>0</v>
      </c>
      <c r="BT708" s="1">
        <f>IFERROR(IF($AE708&gt;$AE707,VLOOKUP($AC708+AT$1,STOCK!$F$10:$AB$209,17,0),IF($AE708=$AE707,(IF(BT707&gt;=1,BT707-COUNTIFS($AE707:$AE707,$AC708,AT707:AT707,$AI$2),0)),0)),0)</f>
        <v>0</v>
      </c>
      <c r="BU708" s="1">
        <f>IFERROR(IF($AE708&gt;$AE707,VLOOKUP($AC708+AU$1,STOCK!$F$10:$AB$209,17,0),IF($AE708=$AE707,(IF(BU707&gt;=1,BU707-COUNTIFS($AE707:$AE707,$AC708,AU707:AU707,$AI$2),0)),0)),0)</f>
        <v>0</v>
      </c>
      <c r="BV708" s="1">
        <f>IFERROR(IF($AE708&gt;$AE707,VLOOKUP($AC708+AV$1,STOCK!$F$10:$AB$209,17,0),IF($AE708=$AE707,(IF(BV707&gt;=1,BV707-COUNTIFS($AE707:$AE707,$AC708,AV707:AV707,$AI$2),0)),0)),0)</f>
        <v>0</v>
      </c>
      <c r="BW708" s="1">
        <f>IFERROR(IF($AE708&gt;$AE707,VLOOKUP($AC708+AW$1,STOCK!$F$10:$AB$209,17,0),IF($AE708=$AE707,(IF(BW707&gt;=1,BW707-COUNTIFS($AE707:$AE707,$AC708,AW707:AW707,$AI$2),0)),0)),0)</f>
        <v>0</v>
      </c>
      <c r="BX708" s="1">
        <f>IFERROR(IF($AE708&gt;$AE707,VLOOKUP($AC708+AX$1,STOCK!$F$10:$AB$209,17,0),IF($AE708=$AE707,(IF(BX707&gt;=1,BX707-COUNTIFS($AE707:$AE707,$AC708,AX707:AX707,$AI$2),0)),0)),0)</f>
        <v>0</v>
      </c>
    </row>
    <row r="709" spans="29:76" x14ac:dyDescent="0.25">
      <c r="AC709" s="1">
        <f t="shared" si="170"/>
        <v>0</v>
      </c>
      <c r="AD709" s="1">
        <f>IFERROR(IF(LEN(AK709)&gt;=1,VLOOKUP(HLOOKUP(AK709,PROFILE!$K$5:$V$8,4,0),PROFILE!$F$1:$G$3,2,0),0),0)</f>
        <v>0</v>
      </c>
      <c r="AE709" s="1">
        <f t="shared" si="171"/>
        <v>0</v>
      </c>
      <c r="AF709" s="1">
        <v>696</v>
      </c>
      <c r="AI709" s="1" t="str">
        <f>IFERROR(IF($AH709&gt;=1,VLOOKUP($AG709,STUDENT!$O$8:$Z$1507,3,0),""),"")</f>
        <v/>
      </c>
      <c r="AJ709" s="1" t="str">
        <f>IFERROR(IF($AH709&gt;=1,VLOOKUP($AG709,STUDENT!$O$8:$Z$1507,4,0),""),"")</f>
        <v/>
      </c>
      <c r="AK709" s="1" t="str">
        <f>IFERROR(IF($AH709&gt;=1,VLOOKUP($AG709,STUDENT!$O$8:$Z$1507,6,0),""),"")</f>
        <v/>
      </c>
      <c r="AL709" s="1" t="str">
        <f t="shared" si="172"/>
        <v/>
      </c>
      <c r="AM709" s="1" t="str">
        <f t="shared" si="173"/>
        <v/>
      </c>
      <c r="AN709" s="1" t="str">
        <f t="shared" si="174"/>
        <v/>
      </c>
      <c r="AO709" s="1" t="str">
        <f t="shared" si="175"/>
        <v/>
      </c>
      <c r="AP709" s="1" t="str">
        <f t="shared" si="176"/>
        <v/>
      </c>
      <c r="AQ709" s="1" t="str">
        <f t="shared" si="177"/>
        <v/>
      </c>
      <c r="AR709" s="1" t="str">
        <f t="shared" si="178"/>
        <v/>
      </c>
      <c r="AS709" s="1" t="str">
        <f t="shared" si="179"/>
        <v/>
      </c>
      <c r="AT709" s="1" t="str">
        <f t="shared" si="180"/>
        <v/>
      </c>
      <c r="AU709" s="1" t="str">
        <f t="shared" si="181"/>
        <v/>
      </c>
      <c r="AV709" s="1" t="str">
        <f t="shared" si="182"/>
        <v/>
      </c>
      <c r="AW709" s="1" t="str">
        <f t="shared" si="183"/>
        <v/>
      </c>
      <c r="AX709" s="1" t="str">
        <f t="shared" si="184"/>
        <v/>
      </c>
      <c r="AY709" s="1">
        <f>IFERROR(IF($AE709&gt;$AE708,VLOOKUP($AC709+AL$1,STOCK!$F$10:$AB$209,16,0),IF($AE709=$AE708,(IF(AY708&gt;=1,AY708-COUNTIFS($AE708:$AE708,$AC709,AL708:AL708,$AI$1),0)),0)),0)</f>
        <v>0</v>
      </c>
      <c r="AZ709" s="1">
        <f>IFERROR(IF($AE709&gt;$AE708,VLOOKUP($AC709+AM$1,STOCK!$F$10:$AB$209,16,0),IF($AE709=$AE708,(IF(AZ708&gt;=1,AZ708-COUNTIFS($AE708:$AE708,$AC709,AM708:AM708,$AI$1),0)),0)),0)</f>
        <v>0</v>
      </c>
      <c r="BA709" s="1">
        <f>IFERROR(IF($AE709&gt;$AE708,VLOOKUP($AC709+AN$1,STOCK!$F$10:$AB$209,16,0),IF($AE709=$AE708,(IF(BA708&gt;=1,BA708-COUNTIFS($AE708:$AE708,$AC709,AN708:AN708,$AI$1),0)),0)),0)</f>
        <v>0</v>
      </c>
      <c r="BB709" s="1">
        <f>IFERROR(IF($AE709&gt;$AE708,VLOOKUP($AC709+AO$1,STOCK!$F$10:$AB$209,16,0),IF($AE709=$AE708,(IF(BB708&gt;=1,BB708-COUNTIFS($AE708:$AE708,$AC709,AO708:AO708,$AI$1),0)),0)),0)</f>
        <v>0</v>
      </c>
      <c r="BC709" s="1">
        <f>IFERROR(IF($AE709&gt;$AE708,VLOOKUP($AC709+AP$1,STOCK!$F$10:$AB$209,16,0),IF($AE709=$AE708,(IF(BC708&gt;=1,BC708-COUNTIFS($AE708:$AE708,$AC709,AP708:AP708,$AI$1),0)),0)),0)</f>
        <v>0</v>
      </c>
      <c r="BD709" s="1">
        <f>IFERROR(IF($AE709&gt;$AE708,VLOOKUP($AC709+AQ$1,STOCK!$F$10:$AB$209,16,0),IF($AE709=$AE708,(IF(BD708&gt;=1,BD708-COUNTIFS($AE708:$AE708,$AC709,AQ708:AQ708,$AI$1),0)),0)),0)</f>
        <v>0</v>
      </c>
      <c r="BE709" s="1">
        <f>IFERROR(IF($AE709&gt;$AE708,VLOOKUP($AC709+AR$1,STOCK!$F$10:$AB$209,16,0),IF($AE709=$AE708,(IF(BE708&gt;=1,BE708-COUNTIFS($AE708:$AE708,$AC709,AR708:AR708,$AI$1),0)),0)),0)</f>
        <v>0</v>
      </c>
      <c r="BF709" s="1">
        <f>IFERROR(IF($AE709&gt;$AE708,VLOOKUP($AC709+AS$1,STOCK!$F$10:$AB$209,16,0),IF($AE709=$AE708,(IF(BF708&gt;=1,BF708-COUNTIFS($AE708:$AE708,$AC709,AS708:AS708,$AI$1),0)),0)),0)</f>
        <v>0</v>
      </c>
      <c r="BG709" s="1">
        <f>IFERROR(IF($AE709&gt;$AE708,VLOOKUP($AC709+AT$1,STOCK!$F$10:$AB$209,16,0),IF($AE709=$AE708,(IF(BG708&gt;=1,BG708-COUNTIFS($AE708:$AE708,$AC709,AT708:AT708,$AI$1),0)),0)),0)</f>
        <v>0</v>
      </c>
      <c r="BH709" s="1">
        <f>IFERROR(IF($AE709&gt;$AE708,VLOOKUP($AC709+AU$1,STOCK!$F$10:$AB$209,16,0),IF($AE709=$AE708,(IF(BH708&gt;=1,BH708-COUNTIFS($AE708:$AE708,$AC709,AU708:AU708,$AI$1),0)),0)),0)</f>
        <v>0</v>
      </c>
      <c r="BI709" s="1">
        <f>IFERROR(IF($AE709&gt;$AE708,VLOOKUP($AC709+AV$1,STOCK!$F$10:$AB$209,16,0),IF($AE709=$AE708,(IF(BI708&gt;=1,BI708-COUNTIFS($AE708:$AE708,$AC709,AV708:AV708,$AI$1),0)),0)),0)</f>
        <v>0</v>
      </c>
      <c r="BJ709" s="1">
        <f>IFERROR(IF($AE709&gt;$AE708,VLOOKUP($AC709+AW$1,STOCK!$F$10:$AB$209,16,0),IF($AE709=$AE708,(IF(BJ708&gt;=1,BJ708-COUNTIFS($AE708:$AE708,$AC709,AW708:AW708,$AI$1),0)),0)),0)</f>
        <v>0</v>
      </c>
      <c r="BK709" s="1">
        <f>IFERROR(IF($AE709&gt;$AE708,VLOOKUP($AC709+AX$1,STOCK!$F$10:$AB$209,16,0),IF($AE709=$AE708,(IF(BK708&gt;=1,BK708-COUNTIFS($AE708:$AE708,$AC709,AX708:AX708,$AI$1),0)),0)),0)</f>
        <v>0</v>
      </c>
      <c r="BL709" s="1">
        <f>IFERROR(IF($AE709&gt;$AE708,VLOOKUP($AC709+AL$1,STOCK!$F$10:$AB$209,17,0),IF($AE709=$AE708,(IF(BL708&gt;=1,BL708-COUNTIFS($AE708:$AE708,$AC709,AL708:AL708,$AI$2),0)),0)),0)</f>
        <v>0</v>
      </c>
      <c r="BM709" s="1">
        <f>IFERROR(IF($AE709&gt;$AE708,VLOOKUP($AC709+AM$1,STOCK!$F$10:$AB$209,17,0),IF($AE709=$AE708,(IF(BM708&gt;=1,BM708-COUNTIFS($AE708:$AE708,$AC709,AM708:AM708,$AI$2),0)),0)),0)</f>
        <v>0</v>
      </c>
      <c r="BN709" s="1">
        <f>IFERROR(IF($AE709&gt;$AE708,VLOOKUP($AC709+AN$1,STOCK!$F$10:$AB$209,17,0),IF($AE709=$AE708,(IF(BN708&gt;=1,BN708-COUNTIFS($AE708:$AE708,$AC709,AN708:AN708,$AI$2),0)),0)),0)</f>
        <v>0</v>
      </c>
      <c r="BO709" s="1">
        <f>IFERROR(IF($AE709&gt;$AE708,VLOOKUP($AC709+AO$1,STOCK!$F$10:$AB$209,17,0),IF($AE709=$AE708,(IF(BO708&gt;=1,BO708-COUNTIFS($AE708:$AE708,$AC709,AO708:AO708,$AI$2),0)),0)),0)</f>
        <v>0</v>
      </c>
      <c r="BP709" s="1">
        <f>IFERROR(IF($AE709&gt;$AE708,VLOOKUP($AC709+AP$1,STOCK!$F$10:$AB$209,17,0),IF($AE709=$AE708,(IF(BP708&gt;=1,BP708-COUNTIFS($AE708:$AE708,$AC709,AP708:AP708,$AI$2),0)),0)),0)</f>
        <v>0</v>
      </c>
      <c r="BQ709" s="1">
        <f>IFERROR(IF($AE709&gt;$AE708,VLOOKUP($AC709+AQ$1,STOCK!$F$10:$AB$209,17,0),IF($AE709=$AE708,(IF(BQ708&gt;=1,BQ708-COUNTIFS($AE708:$AE708,$AC709,AQ708:AQ708,$AI$2),0)),0)),0)</f>
        <v>0</v>
      </c>
      <c r="BR709" s="1">
        <f>IFERROR(IF($AE709&gt;$AE708,VLOOKUP($AC709+AR$1,STOCK!$F$10:$AB$209,17,0),IF($AE709=$AE708,(IF(BR708&gt;=1,BR708-COUNTIFS($AE708:$AE708,$AC709,AR708:AR708,$AI$2),0)),0)),0)</f>
        <v>0</v>
      </c>
      <c r="BS709" s="1">
        <f>IFERROR(IF($AE709&gt;$AE708,VLOOKUP($AC709+AS$1,STOCK!$F$10:$AB$209,17,0),IF($AE709=$AE708,(IF(BS708&gt;=1,BS708-COUNTIFS($AE708:$AE708,$AC709,AS708:AS708,$AI$2),0)),0)),0)</f>
        <v>0</v>
      </c>
      <c r="BT709" s="1">
        <f>IFERROR(IF($AE709&gt;$AE708,VLOOKUP($AC709+AT$1,STOCK!$F$10:$AB$209,17,0),IF($AE709=$AE708,(IF(BT708&gt;=1,BT708-COUNTIFS($AE708:$AE708,$AC709,AT708:AT708,$AI$2),0)),0)),0)</f>
        <v>0</v>
      </c>
      <c r="BU709" s="1">
        <f>IFERROR(IF($AE709&gt;$AE708,VLOOKUP($AC709+AU$1,STOCK!$F$10:$AB$209,17,0),IF($AE709=$AE708,(IF(BU708&gt;=1,BU708-COUNTIFS($AE708:$AE708,$AC709,AU708:AU708,$AI$2),0)),0)),0)</f>
        <v>0</v>
      </c>
      <c r="BV709" s="1">
        <f>IFERROR(IF($AE709&gt;$AE708,VLOOKUP($AC709+AV$1,STOCK!$F$10:$AB$209,17,0),IF($AE709=$AE708,(IF(BV708&gt;=1,BV708-COUNTIFS($AE708:$AE708,$AC709,AV708:AV708,$AI$2),0)),0)),0)</f>
        <v>0</v>
      </c>
      <c r="BW709" s="1">
        <f>IFERROR(IF($AE709&gt;$AE708,VLOOKUP($AC709+AW$1,STOCK!$F$10:$AB$209,17,0),IF($AE709=$AE708,(IF(BW708&gt;=1,BW708-COUNTIFS($AE708:$AE708,$AC709,AW708:AW708,$AI$2),0)),0)),0)</f>
        <v>0</v>
      </c>
      <c r="BX709" s="1">
        <f>IFERROR(IF($AE709&gt;$AE708,VLOOKUP($AC709+AX$1,STOCK!$F$10:$AB$209,17,0),IF($AE709=$AE708,(IF(BX708&gt;=1,BX708-COUNTIFS($AE708:$AE708,$AC709,AX708:AX708,$AI$2),0)),0)),0)</f>
        <v>0</v>
      </c>
    </row>
    <row r="710" spans="29:76" x14ac:dyDescent="0.25">
      <c r="AC710" s="1">
        <f t="shared" si="170"/>
        <v>0</v>
      </c>
      <c r="AD710" s="1">
        <f>IFERROR(IF(LEN(AK710)&gt;=1,VLOOKUP(HLOOKUP(AK710,PROFILE!$K$5:$V$8,4,0),PROFILE!$F$1:$G$3,2,0),0),0)</f>
        <v>0</v>
      </c>
      <c r="AE710" s="1">
        <f t="shared" si="171"/>
        <v>0</v>
      </c>
      <c r="AF710" s="1">
        <v>697</v>
      </c>
      <c r="AI710" s="1" t="str">
        <f>IFERROR(IF($AH710&gt;=1,VLOOKUP($AG710,STUDENT!$O$8:$Z$1507,3,0),""),"")</f>
        <v/>
      </c>
      <c r="AJ710" s="1" t="str">
        <f>IFERROR(IF($AH710&gt;=1,VLOOKUP($AG710,STUDENT!$O$8:$Z$1507,4,0),""),"")</f>
        <v/>
      </c>
      <c r="AK710" s="1" t="str">
        <f>IFERROR(IF($AH710&gt;=1,VLOOKUP($AG710,STUDENT!$O$8:$Z$1507,6,0),""),"")</f>
        <v/>
      </c>
      <c r="AL710" s="1" t="str">
        <f t="shared" si="172"/>
        <v/>
      </c>
      <c r="AM710" s="1" t="str">
        <f t="shared" si="173"/>
        <v/>
      </c>
      <c r="AN710" s="1" t="str">
        <f t="shared" si="174"/>
        <v/>
      </c>
      <c r="AO710" s="1" t="str">
        <f t="shared" si="175"/>
        <v/>
      </c>
      <c r="AP710" s="1" t="str">
        <f t="shared" si="176"/>
        <v/>
      </c>
      <c r="AQ710" s="1" t="str">
        <f t="shared" si="177"/>
        <v/>
      </c>
      <c r="AR710" s="1" t="str">
        <f t="shared" si="178"/>
        <v/>
      </c>
      <c r="AS710" s="1" t="str">
        <f t="shared" si="179"/>
        <v/>
      </c>
      <c r="AT710" s="1" t="str">
        <f t="shared" si="180"/>
        <v/>
      </c>
      <c r="AU710" s="1" t="str">
        <f t="shared" si="181"/>
        <v/>
      </c>
      <c r="AV710" s="1" t="str">
        <f t="shared" si="182"/>
        <v/>
      </c>
      <c r="AW710" s="1" t="str">
        <f t="shared" si="183"/>
        <v/>
      </c>
      <c r="AX710" s="1" t="str">
        <f t="shared" si="184"/>
        <v/>
      </c>
      <c r="AY710" s="1">
        <f>IFERROR(IF($AE710&gt;$AE709,VLOOKUP($AC710+AL$1,STOCK!$F$10:$AB$209,16,0),IF($AE710=$AE709,(IF(AY709&gt;=1,AY709-COUNTIFS($AE709:$AE709,$AC710,AL709:AL709,$AI$1),0)),0)),0)</f>
        <v>0</v>
      </c>
      <c r="AZ710" s="1">
        <f>IFERROR(IF($AE710&gt;$AE709,VLOOKUP($AC710+AM$1,STOCK!$F$10:$AB$209,16,0),IF($AE710=$AE709,(IF(AZ709&gt;=1,AZ709-COUNTIFS($AE709:$AE709,$AC710,AM709:AM709,$AI$1),0)),0)),0)</f>
        <v>0</v>
      </c>
      <c r="BA710" s="1">
        <f>IFERROR(IF($AE710&gt;$AE709,VLOOKUP($AC710+AN$1,STOCK!$F$10:$AB$209,16,0),IF($AE710=$AE709,(IF(BA709&gt;=1,BA709-COUNTIFS($AE709:$AE709,$AC710,AN709:AN709,$AI$1),0)),0)),0)</f>
        <v>0</v>
      </c>
      <c r="BB710" s="1">
        <f>IFERROR(IF($AE710&gt;$AE709,VLOOKUP($AC710+AO$1,STOCK!$F$10:$AB$209,16,0),IF($AE710=$AE709,(IF(BB709&gt;=1,BB709-COUNTIFS($AE709:$AE709,$AC710,AO709:AO709,$AI$1),0)),0)),0)</f>
        <v>0</v>
      </c>
      <c r="BC710" s="1">
        <f>IFERROR(IF($AE710&gt;$AE709,VLOOKUP($AC710+AP$1,STOCK!$F$10:$AB$209,16,0),IF($AE710=$AE709,(IF(BC709&gt;=1,BC709-COUNTIFS($AE709:$AE709,$AC710,AP709:AP709,$AI$1),0)),0)),0)</f>
        <v>0</v>
      </c>
      <c r="BD710" s="1">
        <f>IFERROR(IF($AE710&gt;$AE709,VLOOKUP($AC710+AQ$1,STOCK!$F$10:$AB$209,16,0),IF($AE710=$AE709,(IF(BD709&gt;=1,BD709-COUNTIFS($AE709:$AE709,$AC710,AQ709:AQ709,$AI$1),0)),0)),0)</f>
        <v>0</v>
      </c>
      <c r="BE710" s="1">
        <f>IFERROR(IF($AE710&gt;$AE709,VLOOKUP($AC710+AR$1,STOCK!$F$10:$AB$209,16,0),IF($AE710=$AE709,(IF(BE709&gt;=1,BE709-COUNTIFS($AE709:$AE709,$AC710,AR709:AR709,$AI$1),0)),0)),0)</f>
        <v>0</v>
      </c>
      <c r="BF710" s="1">
        <f>IFERROR(IF($AE710&gt;$AE709,VLOOKUP($AC710+AS$1,STOCK!$F$10:$AB$209,16,0),IF($AE710=$AE709,(IF(BF709&gt;=1,BF709-COUNTIFS($AE709:$AE709,$AC710,AS709:AS709,$AI$1),0)),0)),0)</f>
        <v>0</v>
      </c>
      <c r="BG710" s="1">
        <f>IFERROR(IF($AE710&gt;$AE709,VLOOKUP($AC710+AT$1,STOCK!$F$10:$AB$209,16,0),IF($AE710=$AE709,(IF(BG709&gt;=1,BG709-COUNTIFS($AE709:$AE709,$AC710,AT709:AT709,$AI$1),0)),0)),0)</f>
        <v>0</v>
      </c>
      <c r="BH710" s="1">
        <f>IFERROR(IF($AE710&gt;$AE709,VLOOKUP($AC710+AU$1,STOCK!$F$10:$AB$209,16,0),IF($AE710=$AE709,(IF(BH709&gt;=1,BH709-COUNTIFS($AE709:$AE709,$AC710,AU709:AU709,$AI$1),0)),0)),0)</f>
        <v>0</v>
      </c>
      <c r="BI710" s="1">
        <f>IFERROR(IF($AE710&gt;$AE709,VLOOKUP($AC710+AV$1,STOCK!$F$10:$AB$209,16,0),IF($AE710=$AE709,(IF(BI709&gt;=1,BI709-COUNTIFS($AE709:$AE709,$AC710,AV709:AV709,$AI$1),0)),0)),0)</f>
        <v>0</v>
      </c>
      <c r="BJ710" s="1">
        <f>IFERROR(IF($AE710&gt;$AE709,VLOOKUP($AC710+AW$1,STOCK!$F$10:$AB$209,16,0),IF($AE710=$AE709,(IF(BJ709&gt;=1,BJ709-COUNTIFS($AE709:$AE709,$AC710,AW709:AW709,$AI$1),0)),0)),0)</f>
        <v>0</v>
      </c>
      <c r="BK710" s="1">
        <f>IFERROR(IF($AE710&gt;$AE709,VLOOKUP($AC710+AX$1,STOCK!$F$10:$AB$209,16,0),IF($AE710=$AE709,(IF(BK709&gt;=1,BK709-COUNTIFS($AE709:$AE709,$AC710,AX709:AX709,$AI$1),0)),0)),0)</f>
        <v>0</v>
      </c>
      <c r="BL710" s="1">
        <f>IFERROR(IF($AE710&gt;$AE709,VLOOKUP($AC710+AL$1,STOCK!$F$10:$AB$209,17,0),IF($AE710=$AE709,(IF(BL709&gt;=1,BL709-COUNTIFS($AE709:$AE709,$AC710,AL709:AL709,$AI$2),0)),0)),0)</f>
        <v>0</v>
      </c>
      <c r="BM710" s="1">
        <f>IFERROR(IF($AE710&gt;$AE709,VLOOKUP($AC710+AM$1,STOCK!$F$10:$AB$209,17,0),IF($AE710=$AE709,(IF(BM709&gt;=1,BM709-COUNTIFS($AE709:$AE709,$AC710,AM709:AM709,$AI$2),0)),0)),0)</f>
        <v>0</v>
      </c>
      <c r="BN710" s="1">
        <f>IFERROR(IF($AE710&gt;$AE709,VLOOKUP($AC710+AN$1,STOCK!$F$10:$AB$209,17,0),IF($AE710=$AE709,(IF(BN709&gt;=1,BN709-COUNTIFS($AE709:$AE709,$AC710,AN709:AN709,$AI$2),0)),0)),0)</f>
        <v>0</v>
      </c>
      <c r="BO710" s="1">
        <f>IFERROR(IF($AE710&gt;$AE709,VLOOKUP($AC710+AO$1,STOCK!$F$10:$AB$209,17,0),IF($AE710=$AE709,(IF(BO709&gt;=1,BO709-COUNTIFS($AE709:$AE709,$AC710,AO709:AO709,$AI$2),0)),0)),0)</f>
        <v>0</v>
      </c>
      <c r="BP710" s="1">
        <f>IFERROR(IF($AE710&gt;$AE709,VLOOKUP($AC710+AP$1,STOCK!$F$10:$AB$209,17,0),IF($AE710=$AE709,(IF(BP709&gt;=1,BP709-COUNTIFS($AE709:$AE709,$AC710,AP709:AP709,$AI$2),0)),0)),0)</f>
        <v>0</v>
      </c>
      <c r="BQ710" s="1">
        <f>IFERROR(IF($AE710&gt;$AE709,VLOOKUP($AC710+AQ$1,STOCK!$F$10:$AB$209,17,0),IF($AE710=$AE709,(IF(BQ709&gt;=1,BQ709-COUNTIFS($AE709:$AE709,$AC710,AQ709:AQ709,$AI$2),0)),0)),0)</f>
        <v>0</v>
      </c>
      <c r="BR710" s="1">
        <f>IFERROR(IF($AE710&gt;$AE709,VLOOKUP($AC710+AR$1,STOCK!$F$10:$AB$209,17,0),IF($AE710=$AE709,(IF(BR709&gt;=1,BR709-COUNTIFS($AE709:$AE709,$AC710,AR709:AR709,$AI$2),0)),0)),0)</f>
        <v>0</v>
      </c>
      <c r="BS710" s="1">
        <f>IFERROR(IF($AE710&gt;$AE709,VLOOKUP($AC710+AS$1,STOCK!$F$10:$AB$209,17,0),IF($AE710=$AE709,(IF(BS709&gt;=1,BS709-COUNTIFS($AE709:$AE709,$AC710,AS709:AS709,$AI$2),0)),0)),0)</f>
        <v>0</v>
      </c>
      <c r="BT710" s="1">
        <f>IFERROR(IF($AE710&gt;$AE709,VLOOKUP($AC710+AT$1,STOCK!$F$10:$AB$209,17,0),IF($AE710=$AE709,(IF(BT709&gt;=1,BT709-COUNTIFS($AE709:$AE709,$AC710,AT709:AT709,$AI$2),0)),0)),0)</f>
        <v>0</v>
      </c>
      <c r="BU710" s="1">
        <f>IFERROR(IF($AE710&gt;$AE709,VLOOKUP($AC710+AU$1,STOCK!$F$10:$AB$209,17,0),IF($AE710=$AE709,(IF(BU709&gt;=1,BU709-COUNTIFS($AE709:$AE709,$AC710,AU709:AU709,$AI$2),0)),0)),0)</f>
        <v>0</v>
      </c>
      <c r="BV710" s="1">
        <f>IFERROR(IF($AE710&gt;$AE709,VLOOKUP($AC710+AV$1,STOCK!$F$10:$AB$209,17,0),IF($AE710=$AE709,(IF(BV709&gt;=1,BV709-COUNTIFS($AE709:$AE709,$AC710,AV709:AV709,$AI$2),0)),0)),0)</f>
        <v>0</v>
      </c>
      <c r="BW710" s="1">
        <f>IFERROR(IF($AE710&gt;$AE709,VLOOKUP($AC710+AW$1,STOCK!$F$10:$AB$209,17,0),IF($AE710=$AE709,(IF(BW709&gt;=1,BW709-COUNTIFS($AE709:$AE709,$AC710,AW709:AW709,$AI$2),0)),0)),0)</f>
        <v>0</v>
      </c>
      <c r="BX710" s="1">
        <f>IFERROR(IF($AE710&gt;$AE709,VLOOKUP($AC710+AX$1,STOCK!$F$10:$AB$209,17,0),IF($AE710=$AE709,(IF(BX709&gt;=1,BX709-COUNTIFS($AE709:$AE709,$AC710,AX709:AX709,$AI$2),0)),0)),0)</f>
        <v>0</v>
      </c>
    </row>
    <row r="711" spans="29:76" x14ac:dyDescent="0.25">
      <c r="AC711" s="1">
        <f t="shared" si="170"/>
        <v>0</v>
      </c>
      <c r="AD711" s="1">
        <f>IFERROR(IF(LEN(AK711)&gt;=1,VLOOKUP(HLOOKUP(AK711,PROFILE!$K$5:$V$8,4,0),PROFILE!$F$1:$G$3,2,0),0),0)</f>
        <v>0</v>
      </c>
      <c r="AE711" s="1">
        <f t="shared" si="171"/>
        <v>0</v>
      </c>
      <c r="AF711" s="1">
        <v>698</v>
      </c>
      <c r="AI711" s="1" t="str">
        <f>IFERROR(IF($AH711&gt;=1,VLOOKUP($AG711,STUDENT!$O$8:$Z$1507,3,0),""),"")</f>
        <v/>
      </c>
      <c r="AJ711" s="1" t="str">
        <f>IFERROR(IF($AH711&gt;=1,VLOOKUP($AG711,STUDENT!$O$8:$Z$1507,4,0),""),"")</f>
        <v/>
      </c>
      <c r="AK711" s="1" t="str">
        <f>IFERROR(IF($AH711&gt;=1,VLOOKUP($AG711,STUDENT!$O$8:$Z$1507,6,0),""),"")</f>
        <v/>
      </c>
      <c r="AL711" s="1" t="str">
        <f t="shared" si="172"/>
        <v/>
      </c>
      <c r="AM711" s="1" t="str">
        <f t="shared" si="173"/>
        <v/>
      </c>
      <c r="AN711" s="1" t="str">
        <f t="shared" si="174"/>
        <v/>
      </c>
      <c r="AO711" s="1" t="str">
        <f t="shared" si="175"/>
        <v/>
      </c>
      <c r="AP711" s="1" t="str">
        <f t="shared" si="176"/>
        <v/>
      </c>
      <c r="AQ711" s="1" t="str">
        <f t="shared" si="177"/>
        <v/>
      </c>
      <c r="AR711" s="1" t="str">
        <f t="shared" si="178"/>
        <v/>
      </c>
      <c r="AS711" s="1" t="str">
        <f t="shared" si="179"/>
        <v/>
      </c>
      <c r="AT711" s="1" t="str">
        <f t="shared" si="180"/>
        <v/>
      </c>
      <c r="AU711" s="1" t="str">
        <f t="shared" si="181"/>
        <v/>
      </c>
      <c r="AV711" s="1" t="str">
        <f t="shared" si="182"/>
        <v/>
      </c>
      <c r="AW711" s="1" t="str">
        <f t="shared" si="183"/>
        <v/>
      </c>
      <c r="AX711" s="1" t="str">
        <f t="shared" si="184"/>
        <v/>
      </c>
      <c r="AY711" s="1">
        <f>IFERROR(IF($AE711&gt;$AE710,VLOOKUP($AC711+AL$1,STOCK!$F$10:$AB$209,16,0),IF($AE711=$AE710,(IF(AY710&gt;=1,AY710-COUNTIFS($AE710:$AE710,$AC711,AL710:AL710,$AI$1),0)),0)),0)</f>
        <v>0</v>
      </c>
      <c r="AZ711" s="1">
        <f>IFERROR(IF($AE711&gt;$AE710,VLOOKUP($AC711+AM$1,STOCK!$F$10:$AB$209,16,0),IF($AE711=$AE710,(IF(AZ710&gt;=1,AZ710-COUNTIFS($AE710:$AE710,$AC711,AM710:AM710,$AI$1),0)),0)),0)</f>
        <v>0</v>
      </c>
      <c r="BA711" s="1">
        <f>IFERROR(IF($AE711&gt;$AE710,VLOOKUP($AC711+AN$1,STOCK!$F$10:$AB$209,16,0),IF($AE711=$AE710,(IF(BA710&gt;=1,BA710-COUNTIFS($AE710:$AE710,$AC711,AN710:AN710,$AI$1),0)),0)),0)</f>
        <v>0</v>
      </c>
      <c r="BB711" s="1">
        <f>IFERROR(IF($AE711&gt;$AE710,VLOOKUP($AC711+AO$1,STOCK!$F$10:$AB$209,16,0),IF($AE711=$AE710,(IF(BB710&gt;=1,BB710-COUNTIFS($AE710:$AE710,$AC711,AO710:AO710,$AI$1),0)),0)),0)</f>
        <v>0</v>
      </c>
      <c r="BC711" s="1">
        <f>IFERROR(IF($AE711&gt;$AE710,VLOOKUP($AC711+AP$1,STOCK!$F$10:$AB$209,16,0),IF($AE711=$AE710,(IF(BC710&gt;=1,BC710-COUNTIFS($AE710:$AE710,$AC711,AP710:AP710,$AI$1),0)),0)),0)</f>
        <v>0</v>
      </c>
      <c r="BD711" s="1">
        <f>IFERROR(IF($AE711&gt;$AE710,VLOOKUP($AC711+AQ$1,STOCK!$F$10:$AB$209,16,0),IF($AE711=$AE710,(IF(BD710&gt;=1,BD710-COUNTIFS($AE710:$AE710,$AC711,AQ710:AQ710,$AI$1),0)),0)),0)</f>
        <v>0</v>
      </c>
      <c r="BE711" s="1">
        <f>IFERROR(IF($AE711&gt;$AE710,VLOOKUP($AC711+AR$1,STOCK!$F$10:$AB$209,16,0),IF($AE711=$AE710,(IF(BE710&gt;=1,BE710-COUNTIFS($AE710:$AE710,$AC711,AR710:AR710,$AI$1),0)),0)),0)</f>
        <v>0</v>
      </c>
      <c r="BF711" s="1">
        <f>IFERROR(IF($AE711&gt;$AE710,VLOOKUP($AC711+AS$1,STOCK!$F$10:$AB$209,16,0),IF($AE711=$AE710,(IF(BF710&gt;=1,BF710-COUNTIFS($AE710:$AE710,$AC711,AS710:AS710,$AI$1),0)),0)),0)</f>
        <v>0</v>
      </c>
      <c r="BG711" s="1">
        <f>IFERROR(IF($AE711&gt;$AE710,VLOOKUP($AC711+AT$1,STOCK!$F$10:$AB$209,16,0),IF($AE711=$AE710,(IF(BG710&gt;=1,BG710-COUNTIFS($AE710:$AE710,$AC711,AT710:AT710,$AI$1),0)),0)),0)</f>
        <v>0</v>
      </c>
      <c r="BH711" s="1">
        <f>IFERROR(IF($AE711&gt;$AE710,VLOOKUP($AC711+AU$1,STOCK!$F$10:$AB$209,16,0),IF($AE711=$AE710,(IF(BH710&gt;=1,BH710-COUNTIFS($AE710:$AE710,$AC711,AU710:AU710,$AI$1),0)),0)),0)</f>
        <v>0</v>
      </c>
      <c r="BI711" s="1">
        <f>IFERROR(IF($AE711&gt;$AE710,VLOOKUP($AC711+AV$1,STOCK!$F$10:$AB$209,16,0),IF($AE711=$AE710,(IF(BI710&gt;=1,BI710-COUNTIFS($AE710:$AE710,$AC711,AV710:AV710,$AI$1),0)),0)),0)</f>
        <v>0</v>
      </c>
      <c r="BJ711" s="1">
        <f>IFERROR(IF($AE711&gt;$AE710,VLOOKUP($AC711+AW$1,STOCK!$F$10:$AB$209,16,0),IF($AE711=$AE710,(IF(BJ710&gt;=1,BJ710-COUNTIFS($AE710:$AE710,$AC711,AW710:AW710,$AI$1),0)),0)),0)</f>
        <v>0</v>
      </c>
      <c r="BK711" s="1">
        <f>IFERROR(IF($AE711&gt;$AE710,VLOOKUP($AC711+AX$1,STOCK!$F$10:$AB$209,16,0),IF($AE711=$AE710,(IF(BK710&gt;=1,BK710-COUNTIFS($AE710:$AE710,$AC711,AX710:AX710,$AI$1),0)),0)),0)</f>
        <v>0</v>
      </c>
      <c r="BL711" s="1">
        <f>IFERROR(IF($AE711&gt;$AE710,VLOOKUP($AC711+AL$1,STOCK!$F$10:$AB$209,17,0),IF($AE711=$AE710,(IF(BL710&gt;=1,BL710-COUNTIFS($AE710:$AE710,$AC711,AL710:AL710,$AI$2),0)),0)),0)</f>
        <v>0</v>
      </c>
      <c r="BM711" s="1">
        <f>IFERROR(IF($AE711&gt;$AE710,VLOOKUP($AC711+AM$1,STOCK!$F$10:$AB$209,17,0),IF($AE711=$AE710,(IF(BM710&gt;=1,BM710-COUNTIFS($AE710:$AE710,$AC711,AM710:AM710,$AI$2),0)),0)),0)</f>
        <v>0</v>
      </c>
      <c r="BN711" s="1">
        <f>IFERROR(IF($AE711&gt;$AE710,VLOOKUP($AC711+AN$1,STOCK!$F$10:$AB$209,17,0),IF($AE711=$AE710,(IF(BN710&gt;=1,BN710-COUNTIFS($AE710:$AE710,$AC711,AN710:AN710,$AI$2),0)),0)),0)</f>
        <v>0</v>
      </c>
      <c r="BO711" s="1">
        <f>IFERROR(IF($AE711&gt;$AE710,VLOOKUP($AC711+AO$1,STOCK!$F$10:$AB$209,17,0),IF($AE711=$AE710,(IF(BO710&gt;=1,BO710-COUNTIFS($AE710:$AE710,$AC711,AO710:AO710,$AI$2),0)),0)),0)</f>
        <v>0</v>
      </c>
      <c r="BP711" s="1">
        <f>IFERROR(IF($AE711&gt;$AE710,VLOOKUP($AC711+AP$1,STOCK!$F$10:$AB$209,17,0),IF($AE711=$AE710,(IF(BP710&gt;=1,BP710-COUNTIFS($AE710:$AE710,$AC711,AP710:AP710,$AI$2),0)),0)),0)</f>
        <v>0</v>
      </c>
      <c r="BQ711" s="1">
        <f>IFERROR(IF($AE711&gt;$AE710,VLOOKUP($AC711+AQ$1,STOCK!$F$10:$AB$209,17,0),IF($AE711=$AE710,(IF(BQ710&gt;=1,BQ710-COUNTIFS($AE710:$AE710,$AC711,AQ710:AQ710,$AI$2),0)),0)),0)</f>
        <v>0</v>
      </c>
      <c r="BR711" s="1">
        <f>IFERROR(IF($AE711&gt;$AE710,VLOOKUP($AC711+AR$1,STOCK!$F$10:$AB$209,17,0),IF($AE711=$AE710,(IF(BR710&gt;=1,BR710-COUNTIFS($AE710:$AE710,$AC711,AR710:AR710,$AI$2),0)),0)),0)</f>
        <v>0</v>
      </c>
      <c r="BS711" s="1">
        <f>IFERROR(IF($AE711&gt;$AE710,VLOOKUP($AC711+AS$1,STOCK!$F$10:$AB$209,17,0),IF($AE711=$AE710,(IF(BS710&gt;=1,BS710-COUNTIFS($AE710:$AE710,$AC711,AS710:AS710,$AI$2),0)),0)),0)</f>
        <v>0</v>
      </c>
      <c r="BT711" s="1">
        <f>IFERROR(IF($AE711&gt;$AE710,VLOOKUP($AC711+AT$1,STOCK!$F$10:$AB$209,17,0),IF($AE711=$AE710,(IF(BT710&gt;=1,BT710-COUNTIFS($AE710:$AE710,$AC711,AT710:AT710,$AI$2),0)),0)),0)</f>
        <v>0</v>
      </c>
      <c r="BU711" s="1">
        <f>IFERROR(IF($AE711&gt;$AE710,VLOOKUP($AC711+AU$1,STOCK!$F$10:$AB$209,17,0),IF($AE711=$AE710,(IF(BU710&gt;=1,BU710-COUNTIFS($AE710:$AE710,$AC711,AU710:AU710,$AI$2),0)),0)),0)</f>
        <v>0</v>
      </c>
      <c r="BV711" s="1">
        <f>IFERROR(IF($AE711&gt;$AE710,VLOOKUP($AC711+AV$1,STOCK!$F$10:$AB$209,17,0),IF($AE711=$AE710,(IF(BV710&gt;=1,BV710-COUNTIFS($AE710:$AE710,$AC711,AV710:AV710,$AI$2),0)),0)),0)</f>
        <v>0</v>
      </c>
      <c r="BW711" s="1">
        <f>IFERROR(IF($AE711&gt;$AE710,VLOOKUP($AC711+AW$1,STOCK!$F$10:$AB$209,17,0),IF($AE711=$AE710,(IF(BW710&gt;=1,BW710-COUNTIFS($AE710:$AE710,$AC711,AW710:AW710,$AI$2),0)),0)),0)</f>
        <v>0</v>
      </c>
      <c r="BX711" s="1">
        <f>IFERROR(IF($AE711&gt;$AE710,VLOOKUP($AC711+AX$1,STOCK!$F$10:$AB$209,17,0),IF($AE711=$AE710,(IF(BX710&gt;=1,BX710-COUNTIFS($AE710:$AE710,$AC711,AX710:AX710,$AI$2),0)),0)),0)</f>
        <v>0</v>
      </c>
    </row>
    <row r="712" spans="29:76" x14ac:dyDescent="0.25">
      <c r="AC712" s="1">
        <f t="shared" si="170"/>
        <v>0</v>
      </c>
      <c r="AD712" s="1">
        <f>IFERROR(IF(LEN(AK712)&gt;=1,VLOOKUP(HLOOKUP(AK712,PROFILE!$K$5:$V$8,4,0),PROFILE!$F$1:$G$3,2,0),0),0)</f>
        <v>0</v>
      </c>
      <c r="AE712" s="1">
        <f t="shared" si="171"/>
        <v>0</v>
      </c>
      <c r="AF712" s="1">
        <v>699</v>
      </c>
      <c r="AI712" s="1" t="str">
        <f>IFERROR(IF($AH712&gt;=1,VLOOKUP($AG712,STUDENT!$O$8:$Z$1507,3,0),""),"")</f>
        <v/>
      </c>
      <c r="AJ712" s="1" t="str">
        <f>IFERROR(IF($AH712&gt;=1,VLOOKUP($AG712,STUDENT!$O$8:$Z$1507,4,0),""),"")</f>
        <v/>
      </c>
      <c r="AK712" s="1" t="str">
        <f>IFERROR(IF($AH712&gt;=1,VLOOKUP($AG712,STUDENT!$O$8:$Z$1507,6,0),""),"")</f>
        <v/>
      </c>
      <c r="AL712" s="1" t="str">
        <f t="shared" si="172"/>
        <v/>
      </c>
      <c r="AM712" s="1" t="str">
        <f t="shared" si="173"/>
        <v/>
      </c>
      <c r="AN712" s="1" t="str">
        <f t="shared" si="174"/>
        <v/>
      </c>
      <c r="AO712" s="1" t="str">
        <f t="shared" si="175"/>
        <v/>
      </c>
      <c r="AP712" s="1" t="str">
        <f t="shared" si="176"/>
        <v/>
      </c>
      <c r="AQ712" s="1" t="str">
        <f t="shared" si="177"/>
        <v/>
      </c>
      <c r="AR712" s="1" t="str">
        <f t="shared" si="178"/>
        <v/>
      </c>
      <c r="AS712" s="1" t="str">
        <f t="shared" si="179"/>
        <v/>
      </c>
      <c r="AT712" s="1" t="str">
        <f t="shared" si="180"/>
        <v/>
      </c>
      <c r="AU712" s="1" t="str">
        <f t="shared" si="181"/>
        <v/>
      </c>
      <c r="AV712" s="1" t="str">
        <f t="shared" si="182"/>
        <v/>
      </c>
      <c r="AW712" s="1" t="str">
        <f t="shared" si="183"/>
        <v/>
      </c>
      <c r="AX712" s="1" t="str">
        <f t="shared" si="184"/>
        <v/>
      </c>
      <c r="AY712" s="1">
        <f>IFERROR(IF($AE712&gt;$AE711,VLOOKUP($AC712+AL$1,STOCK!$F$10:$AB$209,16,0),IF($AE712=$AE711,(IF(AY711&gt;=1,AY711-COUNTIFS($AE711:$AE711,$AC712,AL711:AL711,$AI$1),0)),0)),0)</f>
        <v>0</v>
      </c>
      <c r="AZ712" s="1">
        <f>IFERROR(IF($AE712&gt;$AE711,VLOOKUP($AC712+AM$1,STOCK!$F$10:$AB$209,16,0),IF($AE712=$AE711,(IF(AZ711&gt;=1,AZ711-COUNTIFS($AE711:$AE711,$AC712,AM711:AM711,$AI$1),0)),0)),0)</f>
        <v>0</v>
      </c>
      <c r="BA712" s="1">
        <f>IFERROR(IF($AE712&gt;$AE711,VLOOKUP($AC712+AN$1,STOCK!$F$10:$AB$209,16,0),IF($AE712=$AE711,(IF(BA711&gt;=1,BA711-COUNTIFS($AE711:$AE711,$AC712,AN711:AN711,$AI$1),0)),0)),0)</f>
        <v>0</v>
      </c>
      <c r="BB712" s="1">
        <f>IFERROR(IF($AE712&gt;$AE711,VLOOKUP($AC712+AO$1,STOCK!$F$10:$AB$209,16,0),IF($AE712=$AE711,(IF(BB711&gt;=1,BB711-COUNTIFS($AE711:$AE711,$AC712,AO711:AO711,$AI$1),0)),0)),0)</f>
        <v>0</v>
      </c>
      <c r="BC712" s="1">
        <f>IFERROR(IF($AE712&gt;$AE711,VLOOKUP($AC712+AP$1,STOCK!$F$10:$AB$209,16,0),IF($AE712=$AE711,(IF(BC711&gt;=1,BC711-COUNTIFS($AE711:$AE711,$AC712,AP711:AP711,$AI$1),0)),0)),0)</f>
        <v>0</v>
      </c>
      <c r="BD712" s="1">
        <f>IFERROR(IF($AE712&gt;$AE711,VLOOKUP($AC712+AQ$1,STOCK!$F$10:$AB$209,16,0),IF($AE712=$AE711,(IF(BD711&gt;=1,BD711-COUNTIFS($AE711:$AE711,$AC712,AQ711:AQ711,$AI$1),0)),0)),0)</f>
        <v>0</v>
      </c>
      <c r="BE712" s="1">
        <f>IFERROR(IF($AE712&gt;$AE711,VLOOKUP($AC712+AR$1,STOCK!$F$10:$AB$209,16,0),IF($AE712=$AE711,(IF(BE711&gt;=1,BE711-COUNTIFS($AE711:$AE711,$AC712,AR711:AR711,$AI$1),0)),0)),0)</f>
        <v>0</v>
      </c>
      <c r="BF712" s="1">
        <f>IFERROR(IF($AE712&gt;$AE711,VLOOKUP($AC712+AS$1,STOCK!$F$10:$AB$209,16,0),IF($AE712=$AE711,(IF(BF711&gt;=1,BF711-COUNTIFS($AE711:$AE711,$AC712,AS711:AS711,$AI$1),0)),0)),0)</f>
        <v>0</v>
      </c>
      <c r="BG712" s="1">
        <f>IFERROR(IF($AE712&gt;$AE711,VLOOKUP($AC712+AT$1,STOCK!$F$10:$AB$209,16,0),IF($AE712=$AE711,(IF(BG711&gt;=1,BG711-COUNTIFS($AE711:$AE711,$AC712,AT711:AT711,$AI$1),0)),0)),0)</f>
        <v>0</v>
      </c>
      <c r="BH712" s="1">
        <f>IFERROR(IF($AE712&gt;$AE711,VLOOKUP($AC712+AU$1,STOCK!$F$10:$AB$209,16,0),IF($AE712=$AE711,(IF(BH711&gt;=1,BH711-COUNTIFS($AE711:$AE711,$AC712,AU711:AU711,$AI$1),0)),0)),0)</f>
        <v>0</v>
      </c>
      <c r="BI712" s="1">
        <f>IFERROR(IF($AE712&gt;$AE711,VLOOKUP($AC712+AV$1,STOCK!$F$10:$AB$209,16,0),IF($AE712=$AE711,(IF(BI711&gt;=1,BI711-COUNTIFS($AE711:$AE711,$AC712,AV711:AV711,$AI$1),0)),0)),0)</f>
        <v>0</v>
      </c>
      <c r="BJ712" s="1">
        <f>IFERROR(IF($AE712&gt;$AE711,VLOOKUP($AC712+AW$1,STOCK!$F$10:$AB$209,16,0),IF($AE712=$AE711,(IF(BJ711&gt;=1,BJ711-COUNTIFS($AE711:$AE711,$AC712,AW711:AW711,$AI$1),0)),0)),0)</f>
        <v>0</v>
      </c>
      <c r="BK712" s="1">
        <f>IFERROR(IF($AE712&gt;$AE711,VLOOKUP($AC712+AX$1,STOCK!$F$10:$AB$209,16,0),IF($AE712=$AE711,(IF(BK711&gt;=1,BK711-COUNTIFS($AE711:$AE711,$AC712,AX711:AX711,$AI$1),0)),0)),0)</f>
        <v>0</v>
      </c>
      <c r="BL712" s="1">
        <f>IFERROR(IF($AE712&gt;$AE711,VLOOKUP($AC712+AL$1,STOCK!$F$10:$AB$209,17,0),IF($AE712=$AE711,(IF(BL711&gt;=1,BL711-COUNTIFS($AE711:$AE711,$AC712,AL711:AL711,$AI$2),0)),0)),0)</f>
        <v>0</v>
      </c>
      <c r="BM712" s="1">
        <f>IFERROR(IF($AE712&gt;$AE711,VLOOKUP($AC712+AM$1,STOCK!$F$10:$AB$209,17,0),IF($AE712=$AE711,(IF(BM711&gt;=1,BM711-COUNTIFS($AE711:$AE711,$AC712,AM711:AM711,$AI$2),0)),0)),0)</f>
        <v>0</v>
      </c>
      <c r="BN712" s="1">
        <f>IFERROR(IF($AE712&gt;$AE711,VLOOKUP($AC712+AN$1,STOCK!$F$10:$AB$209,17,0),IF($AE712=$AE711,(IF(BN711&gt;=1,BN711-COUNTIFS($AE711:$AE711,$AC712,AN711:AN711,$AI$2),0)),0)),0)</f>
        <v>0</v>
      </c>
      <c r="BO712" s="1">
        <f>IFERROR(IF($AE712&gt;$AE711,VLOOKUP($AC712+AO$1,STOCK!$F$10:$AB$209,17,0),IF($AE712=$AE711,(IF(BO711&gt;=1,BO711-COUNTIFS($AE711:$AE711,$AC712,AO711:AO711,$AI$2),0)),0)),0)</f>
        <v>0</v>
      </c>
      <c r="BP712" s="1">
        <f>IFERROR(IF($AE712&gt;$AE711,VLOOKUP($AC712+AP$1,STOCK!$F$10:$AB$209,17,0),IF($AE712=$AE711,(IF(BP711&gt;=1,BP711-COUNTIFS($AE711:$AE711,$AC712,AP711:AP711,$AI$2),0)),0)),0)</f>
        <v>0</v>
      </c>
      <c r="BQ712" s="1">
        <f>IFERROR(IF($AE712&gt;$AE711,VLOOKUP($AC712+AQ$1,STOCK!$F$10:$AB$209,17,0),IF($AE712=$AE711,(IF(BQ711&gt;=1,BQ711-COUNTIFS($AE711:$AE711,$AC712,AQ711:AQ711,$AI$2),0)),0)),0)</f>
        <v>0</v>
      </c>
      <c r="BR712" s="1">
        <f>IFERROR(IF($AE712&gt;$AE711,VLOOKUP($AC712+AR$1,STOCK!$F$10:$AB$209,17,0),IF($AE712=$AE711,(IF(BR711&gt;=1,BR711-COUNTIFS($AE711:$AE711,$AC712,AR711:AR711,$AI$2),0)),0)),0)</f>
        <v>0</v>
      </c>
      <c r="BS712" s="1">
        <f>IFERROR(IF($AE712&gt;$AE711,VLOOKUP($AC712+AS$1,STOCK!$F$10:$AB$209,17,0),IF($AE712=$AE711,(IF(BS711&gt;=1,BS711-COUNTIFS($AE711:$AE711,$AC712,AS711:AS711,$AI$2),0)),0)),0)</f>
        <v>0</v>
      </c>
      <c r="BT712" s="1">
        <f>IFERROR(IF($AE712&gt;$AE711,VLOOKUP($AC712+AT$1,STOCK!$F$10:$AB$209,17,0),IF($AE712=$AE711,(IF(BT711&gt;=1,BT711-COUNTIFS($AE711:$AE711,$AC712,AT711:AT711,$AI$2),0)),0)),0)</f>
        <v>0</v>
      </c>
      <c r="BU712" s="1">
        <f>IFERROR(IF($AE712&gt;$AE711,VLOOKUP($AC712+AU$1,STOCK!$F$10:$AB$209,17,0),IF($AE712=$AE711,(IF(BU711&gt;=1,BU711-COUNTIFS($AE711:$AE711,$AC712,AU711:AU711,$AI$2),0)),0)),0)</f>
        <v>0</v>
      </c>
      <c r="BV712" s="1">
        <f>IFERROR(IF($AE712&gt;$AE711,VLOOKUP($AC712+AV$1,STOCK!$F$10:$AB$209,17,0),IF($AE712=$AE711,(IF(BV711&gt;=1,BV711-COUNTIFS($AE711:$AE711,$AC712,AV711:AV711,$AI$2),0)),0)),0)</f>
        <v>0</v>
      </c>
      <c r="BW712" s="1">
        <f>IFERROR(IF($AE712&gt;$AE711,VLOOKUP($AC712+AW$1,STOCK!$F$10:$AB$209,17,0),IF($AE712=$AE711,(IF(BW711&gt;=1,BW711-COUNTIFS($AE711:$AE711,$AC712,AW711:AW711,$AI$2),0)),0)),0)</f>
        <v>0</v>
      </c>
      <c r="BX712" s="1">
        <f>IFERROR(IF($AE712&gt;$AE711,VLOOKUP($AC712+AX$1,STOCK!$F$10:$AB$209,17,0),IF($AE712=$AE711,(IF(BX711&gt;=1,BX711-COUNTIFS($AE711:$AE711,$AC712,AX711:AX711,$AI$2),0)),0)),0)</f>
        <v>0</v>
      </c>
    </row>
    <row r="713" spans="29:76" x14ac:dyDescent="0.25">
      <c r="AC713" s="1">
        <f t="shared" si="170"/>
        <v>0</v>
      </c>
      <c r="AD713" s="1">
        <f>IFERROR(IF(LEN(AK713)&gt;=1,VLOOKUP(HLOOKUP(AK713,PROFILE!$K$5:$V$8,4,0),PROFILE!$F$1:$G$3,2,0),0),0)</f>
        <v>0</v>
      </c>
      <c r="AE713" s="1">
        <f t="shared" si="171"/>
        <v>0</v>
      </c>
      <c r="AF713" s="1">
        <v>700</v>
      </c>
      <c r="AI713" s="1" t="str">
        <f>IFERROR(IF($AH713&gt;=1,VLOOKUP($AG713,STUDENT!$O$8:$Z$1507,3,0),""),"")</f>
        <v/>
      </c>
      <c r="AJ713" s="1" t="str">
        <f>IFERROR(IF($AH713&gt;=1,VLOOKUP($AG713,STUDENT!$O$8:$Z$1507,4,0),""),"")</f>
        <v/>
      </c>
      <c r="AK713" s="1" t="str">
        <f>IFERROR(IF($AH713&gt;=1,VLOOKUP($AG713,STUDENT!$O$8:$Z$1507,6,0),""),"")</f>
        <v/>
      </c>
      <c r="AL713" s="1" t="str">
        <f t="shared" si="172"/>
        <v/>
      </c>
      <c r="AM713" s="1" t="str">
        <f t="shared" si="173"/>
        <v/>
      </c>
      <c r="AN713" s="1" t="str">
        <f t="shared" si="174"/>
        <v/>
      </c>
      <c r="AO713" s="1" t="str">
        <f t="shared" si="175"/>
        <v/>
      </c>
      <c r="AP713" s="1" t="str">
        <f t="shared" si="176"/>
        <v/>
      </c>
      <c r="AQ713" s="1" t="str">
        <f t="shared" si="177"/>
        <v/>
      </c>
      <c r="AR713" s="1" t="str">
        <f t="shared" si="178"/>
        <v/>
      </c>
      <c r="AS713" s="1" t="str">
        <f t="shared" si="179"/>
        <v/>
      </c>
      <c r="AT713" s="1" t="str">
        <f t="shared" si="180"/>
        <v/>
      </c>
      <c r="AU713" s="1" t="str">
        <f t="shared" si="181"/>
        <v/>
      </c>
      <c r="AV713" s="1" t="str">
        <f t="shared" si="182"/>
        <v/>
      </c>
      <c r="AW713" s="1" t="str">
        <f t="shared" si="183"/>
        <v/>
      </c>
      <c r="AX713" s="1" t="str">
        <f t="shared" si="184"/>
        <v/>
      </c>
      <c r="AY713" s="1">
        <f>IFERROR(IF($AE713&gt;$AE712,VLOOKUP($AC713+AL$1,STOCK!$F$10:$AB$209,16,0),IF($AE713=$AE712,(IF(AY712&gt;=1,AY712-COUNTIFS($AE712:$AE712,$AC713,AL712:AL712,$AI$1),0)),0)),0)</f>
        <v>0</v>
      </c>
      <c r="AZ713" s="1">
        <f>IFERROR(IF($AE713&gt;$AE712,VLOOKUP($AC713+AM$1,STOCK!$F$10:$AB$209,16,0),IF($AE713=$AE712,(IF(AZ712&gt;=1,AZ712-COUNTIFS($AE712:$AE712,$AC713,AM712:AM712,$AI$1),0)),0)),0)</f>
        <v>0</v>
      </c>
      <c r="BA713" s="1">
        <f>IFERROR(IF($AE713&gt;$AE712,VLOOKUP($AC713+AN$1,STOCK!$F$10:$AB$209,16,0),IF($AE713=$AE712,(IF(BA712&gt;=1,BA712-COUNTIFS($AE712:$AE712,$AC713,AN712:AN712,$AI$1),0)),0)),0)</f>
        <v>0</v>
      </c>
      <c r="BB713" s="1">
        <f>IFERROR(IF($AE713&gt;$AE712,VLOOKUP($AC713+AO$1,STOCK!$F$10:$AB$209,16,0),IF($AE713=$AE712,(IF(BB712&gt;=1,BB712-COUNTIFS($AE712:$AE712,$AC713,AO712:AO712,$AI$1),0)),0)),0)</f>
        <v>0</v>
      </c>
      <c r="BC713" s="1">
        <f>IFERROR(IF($AE713&gt;$AE712,VLOOKUP($AC713+AP$1,STOCK!$F$10:$AB$209,16,0),IF($AE713=$AE712,(IF(BC712&gt;=1,BC712-COUNTIFS($AE712:$AE712,$AC713,AP712:AP712,$AI$1),0)),0)),0)</f>
        <v>0</v>
      </c>
      <c r="BD713" s="1">
        <f>IFERROR(IF($AE713&gt;$AE712,VLOOKUP($AC713+AQ$1,STOCK!$F$10:$AB$209,16,0),IF($AE713=$AE712,(IF(BD712&gt;=1,BD712-COUNTIFS($AE712:$AE712,$AC713,AQ712:AQ712,$AI$1),0)),0)),0)</f>
        <v>0</v>
      </c>
      <c r="BE713" s="1">
        <f>IFERROR(IF($AE713&gt;$AE712,VLOOKUP($AC713+AR$1,STOCK!$F$10:$AB$209,16,0),IF($AE713=$AE712,(IF(BE712&gt;=1,BE712-COUNTIFS($AE712:$AE712,$AC713,AR712:AR712,$AI$1),0)),0)),0)</f>
        <v>0</v>
      </c>
      <c r="BF713" s="1">
        <f>IFERROR(IF($AE713&gt;$AE712,VLOOKUP($AC713+AS$1,STOCK!$F$10:$AB$209,16,0),IF($AE713=$AE712,(IF(BF712&gt;=1,BF712-COUNTIFS($AE712:$AE712,$AC713,AS712:AS712,$AI$1),0)),0)),0)</f>
        <v>0</v>
      </c>
      <c r="BG713" s="1">
        <f>IFERROR(IF($AE713&gt;$AE712,VLOOKUP($AC713+AT$1,STOCK!$F$10:$AB$209,16,0),IF($AE713=$AE712,(IF(BG712&gt;=1,BG712-COUNTIFS($AE712:$AE712,$AC713,AT712:AT712,$AI$1),0)),0)),0)</f>
        <v>0</v>
      </c>
      <c r="BH713" s="1">
        <f>IFERROR(IF($AE713&gt;$AE712,VLOOKUP($AC713+AU$1,STOCK!$F$10:$AB$209,16,0),IF($AE713=$AE712,(IF(BH712&gt;=1,BH712-COUNTIFS($AE712:$AE712,$AC713,AU712:AU712,$AI$1),0)),0)),0)</f>
        <v>0</v>
      </c>
      <c r="BI713" s="1">
        <f>IFERROR(IF($AE713&gt;$AE712,VLOOKUP($AC713+AV$1,STOCK!$F$10:$AB$209,16,0),IF($AE713=$AE712,(IF(BI712&gt;=1,BI712-COUNTIFS($AE712:$AE712,$AC713,AV712:AV712,$AI$1),0)),0)),0)</f>
        <v>0</v>
      </c>
      <c r="BJ713" s="1">
        <f>IFERROR(IF($AE713&gt;$AE712,VLOOKUP($AC713+AW$1,STOCK!$F$10:$AB$209,16,0),IF($AE713=$AE712,(IF(BJ712&gt;=1,BJ712-COUNTIFS($AE712:$AE712,$AC713,AW712:AW712,$AI$1),0)),0)),0)</f>
        <v>0</v>
      </c>
      <c r="BK713" s="1">
        <f>IFERROR(IF($AE713&gt;$AE712,VLOOKUP($AC713+AX$1,STOCK!$F$10:$AB$209,16,0),IF($AE713=$AE712,(IF(BK712&gt;=1,BK712-COUNTIFS($AE712:$AE712,$AC713,AX712:AX712,$AI$1),0)),0)),0)</f>
        <v>0</v>
      </c>
      <c r="BL713" s="1">
        <f>IFERROR(IF($AE713&gt;$AE712,VLOOKUP($AC713+AL$1,STOCK!$F$10:$AB$209,17,0),IF($AE713=$AE712,(IF(BL712&gt;=1,BL712-COUNTIFS($AE712:$AE712,$AC713,AL712:AL712,$AI$2),0)),0)),0)</f>
        <v>0</v>
      </c>
      <c r="BM713" s="1">
        <f>IFERROR(IF($AE713&gt;$AE712,VLOOKUP($AC713+AM$1,STOCK!$F$10:$AB$209,17,0),IF($AE713=$AE712,(IF(BM712&gt;=1,BM712-COUNTIFS($AE712:$AE712,$AC713,AM712:AM712,$AI$2),0)),0)),0)</f>
        <v>0</v>
      </c>
      <c r="BN713" s="1">
        <f>IFERROR(IF($AE713&gt;$AE712,VLOOKUP($AC713+AN$1,STOCK!$F$10:$AB$209,17,0),IF($AE713=$AE712,(IF(BN712&gt;=1,BN712-COUNTIFS($AE712:$AE712,$AC713,AN712:AN712,$AI$2),0)),0)),0)</f>
        <v>0</v>
      </c>
      <c r="BO713" s="1">
        <f>IFERROR(IF($AE713&gt;$AE712,VLOOKUP($AC713+AO$1,STOCK!$F$10:$AB$209,17,0),IF($AE713=$AE712,(IF(BO712&gt;=1,BO712-COUNTIFS($AE712:$AE712,$AC713,AO712:AO712,$AI$2),0)),0)),0)</f>
        <v>0</v>
      </c>
      <c r="BP713" s="1">
        <f>IFERROR(IF($AE713&gt;$AE712,VLOOKUP($AC713+AP$1,STOCK!$F$10:$AB$209,17,0),IF($AE713=$AE712,(IF(BP712&gt;=1,BP712-COUNTIFS($AE712:$AE712,$AC713,AP712:AP712,$AI$2),0)),0)),0)</f>
        <v>0</v>
      </c>
      <c r="BQ713" s="1">
        <f>IFERROR(IF($AE713&gt;$AE712,VLOOKUP($AC713+AQ$1,STOCK!$F$10:$AB$209,17,0),IF($AE713=$AE712,(IF(BQ712&gt;=1,BQ712-COUNTIFS($AE712:$AE712,$AC713,AQ712:AQ712,$AI$2),0)),0)),0)</f>
        <v>0</v>
      </c>
      <c r="BR713" s="1">
        <f>IFERROR(IF($AE713&gt;$AE712,VLOOKUP($AC713+AR$1,STOCK!$F$10:$AB$209,17,0),IF($AE713=$AE712,(IF(BR712&gt;=1,BR712-COUNTIFS($AE712:$AE712,$AC713,AR712:AR712,$AI$2),0)),0)),0)</f>
        <v>0</v>
      </c>
      <c r="BS713" s="1">
        <f>IFERROR(IF($AE713&gt;$AE712,VLOOKUP($AC713+AS$1,STOCK!$F$10:$AB$209,17,0),IF($AE713=$AE712,(IF(BS712&gt;=1,BS712-COUNTIFS($AE712:$AE712,$AC713,AS712:AS712,$AI$2),0)),0)),0)</f>
        <v>0</v>
      </c>
      <c r="BT713" s="1">
        <f>IFERROR(IF($AE713&gt;$AE712,VLOOKUP($AC713+AT$1,STOCK!$F$10:$AB$209,17,0),IF($AE713=$AE712,(IF(BT712&gt;=1,BT712-COUNTIFS($AE712:$AE712,$AC713,AT712:AT712,$AI$2),0)),0)),0)</f>
        <v>0</v>
      </c>
      <c r="BU713" s="1">
        <f>IFERROR(IF($AE713&gt;$AE712,VLOOKUP($AC713+AU$1,STOCK!$F$10:$AB$209,17,0),IF($AE713=$AE712,(IF(BU712&gt;=1,BU712-COUNTIFS($AE712:$AE712,$AC713,AU712:AU712,$AI$2),0)),0)),0)</f>
        <v>0</v>
      </c>
      <c r="BV713" s="1">
        <f>IFERROR(IF($AE713&gt;$AE712,VLOOKUP($AC713+AV$1,STOCK!$F$10:$AB$209,17,0),IF($AE713=$AE712,(IF(BV712&gt;=1,BV712-COUNTIFS($AE712:$AE712,$AC713,AV712:AV712,$AI$2),0)),0)),0)</f>
        <v>0</v>
      </c>
      <c r="BW713" s="1">
        <f>IFERROR(IF($AE713&gt;$AE712,VLOOKUP($AC713+AW$1,STOCK!$F$10:$AB$209,17,0),IF($AE713=$AE712,(IF(BW712&gt;=1,BW712-COUNTIFS($AE712:$AE712,$AC713,AW712:AW712,$AI$2),0)),0)),0)</f>
        <v>0</v>
      </c>
      <c r="BX713" s="1">
        <f>IFERROR(IF($AE713&gt;$AE712,VLOOKUP($AC713+AX$1,STOCK!$F$10:$AB$209,17,0),IF($AE713=$AE712,(IF(BX712&gt;=1,BX712-COUNTIFS($AE712:$AE712,$AC713,AX712:AX712,$AI$2),0)),0)),0)</f>
        <v>0</v>
      </c>
    </row>
    <row r="714" spans="29:76" x14ac:dyDescent="0.25">
      <c r="AC714" s="1">
        <f t="shared" si="170"/>
        <v>0</v>
      </c>
      <c r="AD714" s="1">
        <f>IFERROR(IF(LEN(AK714)&gt;=1,VLOOKUP(HLOOKUP(AK714,PROFILE!$K$5:$V$8,4,0),PROFILE!$F$1:$G$3,2,0),0),0)</f>
        <v>0</v>
      </c>
      <c r="AE714" s="1">
        <f t="shared" si="171"/>
        <v>0</v>
      </c>
      <c r="AF714" s="1">
        <v>701</v>
      </c>
      <c r="AI714" s="1" t="str">
        <f>IFERROR(IF($AH714&gt;=1,VLOOKUP($AG714,STUDENT!$O$8:$Z$1507,3,0),""),"")</f>
        <v/>
      </c>
      <c r="AJ714" s="1" t="str">
        <f>IFERROR(IF($AH714&gt;=1,VLOOKUP($AG714,STUDENT!$O$8:$Z$1507,4,0),""),"")</f>
        <v/>
      </c>
      <c r="AK714" s="1" t="str">
        <f>IFERROR(IF($AH714&gt;=1,VLOOKUP($AG714,STUDENT!$O$8:$Z$1507,6,0),""),"")</f>
        <v/>
      </c>
      <c r="AL714" s="1" t="str">
        <f t="shared" si="172"/>
        <v/>
      </c>
      <c r="AM714" s="1" t="str">
        <f t="shared" si="173"/>
        <v/>
      </c>
      <c r="AN714" s="1" t="str">
        <f t="shared" si="174"/>
        <v/>
      </c>
      <c r="AO714" s="1" t="str">
        <f t="shared" si="175"/>
        <v/>
      </c>
      <c r="AP714" s="1" t="str">
        <f t="shared" si="176"/>
        <v/>
      </c>
      <c r="AQ714" s="1" t="str">
        <f t="shared" si="177"/>
        <v/>
      </c>
      <c r="AR714" s="1" t="str">
        <f t="shared" si="178"/>
        <v/>
      </c>
      <c r="AS714" s="1" t="str">
        <f t="shared" si="179"/>
        <v/>
      </c>
      <c r="AT714" s="1" t="str">
        <f t="shared" si="180"/>
        <v/>
      </c>
      <c r="AU714" s="1" t="str">
        <f t="shared" si="181"/>
        <v/>
      </c>
      <c r="AV714" s="1" t="str">
        <f t="shared" si="182"/>
        <v/>
      </c>
      <c r="AW714" s="1" t="str">
        <f t="shared" si="183"/>
        <v/>
      </c>
      <c r="AX714" s="1" t="str">
        <f t="shared" si="184"/>
        <v/>
      </c>
      <c r="AY714" s="1">
        <f>IFERROR(IF($AE714&gt;$AE713,VLOOKUP($AC714+AL$1,STOCK!$F$10:$AB$209,16,0),IF($AE714=$AE713,(IF(AY713&gt;=1,AY713-COUNTIFS($AE713:$AE713,$AC714,AL713:AL713,$AI$1),0)),0)),0)</f>
        <v>0</v>
      </c>
      <c r="AZ714" s="1">
        <f>IFERROR(IF($AE714&gt;$AE713,VLOOKUP($AC714+AM$1,STOCK!$F$10:$AB$209,16,0),IF($AE714=$AE713,(IF(AZ713&gt;=1,AZ713-COUNTIFS($AE713:$AE713,$AC714,AM713:AM713,$AI$1),0)),0)),0)</f>
        <v>0</v>
      </c>
      <c r="BA714" s="1">
        <f>IFERROR(IF($AE714&gt;$AE713,VLOOKUP($AC714+AN$1,STOCK!$F$10:$AB$209,16,0),IF($AE714=$AE713,(IF(BA713&gt;=1,BA713-COUNTIFS($AE713:$AE713,$AC714,AN713:AN713,$AI$1),0)),0)),0)</f>
        <v>0</v>
      </c>
      <c r="BB714" s="1">
        <f>IFERROR(IF($AE714&gt;$AE713,VLOOKUP($AC714+AO$1,STOCK!$F$10:$AB$209,16,0),IF($AE714=$AE713,(IF(BB713&gt;=1,BB713-COUNTIFS($AE713:$AE713,$AC714,AO713:AO713,$AI$1),0)),0)),0)</f>
        <v>0</v>
      </c>
      <c r="BC714" s="1">
        <f>IFERROR(IF($AE714&gt;$AE713,VLOOKUP($AC714+AP$1,STOCK!$F$10:$AB$209,16,0),IF($AE714=$AE713,(IF(BC713&gt;=1,BC713-COUNTIFS($AE713:$AE713,$AC714,AP713:AP713,$AI$1),0)),0)),0)</f>
        <v>0</v>
      </c>
      <c r="BD714" s="1">
        <f>IFERROR(IF($AE714&gt;$AE713,VLOOKUP($AC714+AQ$1,STOCK!$F$10:$AB$209,16,0),IF($AE714=$AE713,(IF(BD713&gt;=1,BD713-COUNTIFS($AE713:$AE713,$AC714,AQ713:AQ713,$AI$1),0)),0)),0)</f>
        <v>0</v>
      </c>
      <c r="BE714" s="1">
        <f>IFERROR(IF($AE714&gt;$AE713,VLOOKUP($AC714+AR$1,STOCK!$F$10:$AB$209,16,0),IF($AE714=$AE713,(IF(BE713&gt;=1,BE713-COUNTIFS($AE713:$AE713,$AC714,AR713:AR713,$AI$1),0)),0)),0)</f>
        <v>0</v>
      </c>
      <c r="BF714" s="1">
        <f>IFERROR(IF($AE714&gt;$AE713,VLOOKUP($AC714+AS$1,STOCK!$F$10:$AB$209,16,0),IF($AE714=$AE713,(IF(BF713&gt;=1,BF713-COUNTIFS($AE713:$AE713,$AC714,AS713:AS713,$AI$1),0)),0)),0)</f>
        <v>0</v>
      </c>
      <c r="BG714" s="1">
        <f>IFERROR(IF($AE714&gt;$AE713,VLOOKUP($AC714+AT$1,STOCK!$F$10:$AB$209,16,0),IF($AE714=$AE713,(IF(BG713&gt;=1,BG713-COUNTIFS($AE713:$AE713,$AC714,AT713:AT713,$AI$1),0)),0)),0)</f>
        <v>0</v>
      </c>
      <c r="BH714" s="1">
        <f>IFERROR(IF($AE714&gt;$AE713,VLOOKUP($AC714+AU$1,STOCK!$F$10:$AB$209,16,0),IF($AE714=$AE713,(IF(BH713&gt;=1,BH713-COUNTIFS($AE713:$AE713,$AC714,AU713:AU713,$AI$1),0)),0)),0)</f>
        <v>0</v>
      </c>
      <c r="BI714" s="1">
        <f>IFERROR(IF($AE714&gt;$AE713,VLOOKUP($AC714+AV$1,STOCK!$F$10:$AB$209,16,0),IF($AE714=$AE713,(IF(BI713&gt;=1,BI713-COUNTIFS($AE713:$AE713,$AC714,AV713:AV713,$AI$1),0)),0)),0)</f>
        <v>0</v>
      </c>
      <c r="BJ714" s="1">
        <f>IFERROR(IF($AE714&gt;$AE713,VLOOKUP($AC714+AW$1,STOCK!$F$10:$AB$209,16,0),IF($AE714=$AE713,(IF(BJ713&gt;=1,BJ713-COUNTIFS($AE713:$AE713,$AC714,AW713:AW713,$AI$1),0)),0)),0)</f>
        <v>0</v>
      </c>
      <c r="BK714" s="1">
        <f>IFERROR(IF($AE714&gt;$AE713,VLOOKUP($AC714+AX$1,STOCK!$F$10:$AB$209,16,0),IF($AE714=$AE713,(IF(BK713&gt;=1,BK713-COUNTIFS($AE713:$AE713,$AC714,AX713:AX713,$AI$1),0)),0)),0)</f>
        <v>0</v>
      </c>
      <c r="BL714" s="1">
        <f>IFERROR(IF($AE714&gt;$AE713,VLOOKUP($AC714+AL$1,STOCK!$F$10:$AB$209,17,0),IF($AE714=$AE713,(IF(BL713&gt;=1,BL713-COUNTIFS($AE713:$AE713,$AC714,AL713:AL713,$AI$2),0)),0)),0)</f>
        <v>0</v>
      </c>
      <c r="BM714" s="1">
        <f>IFERROR(IF($AE714&gt;$AE713,VLOOKUP($AC714+AM$1,STOCK!$F$10:$AB$209,17,0),IF($AE714=$AE713,(IF(BM713&gt;=1,BM713-COUNTIFS($AE713:$AE713,$AC714,AM713:AM713,$AI$2),0)),0)),0)</f>
        <v>0</v>
      </c>
      <c r="BN714" s="1">
        <f>IFERROR(IF($AE714&gt;$AE713,VLOOKUP($AC714+AN$1,STOCK!$F$10:$AB$209,17,0),IF($AE714=$AE713,(IF(BN713&gt;=1,BN713-COUNTIFS($AE713:$AE713,$AC714,AN713:AN713,$AI$2),0)),0)),0)</f>
        <v>0</v>
      </c>
      <c r="BO714" s="1">
        <f>IFERROR(IF($AE714&gt;$AE713,VLOOKUP($AC714+AO$1,STOCK!$F$10:$AB$209,17,0),IF($AE714=$AE713,(IF(BO713&gt;=1,BO713-COUNTIFS($AE713:$AE713,$AC714,AO713:AO713,$AI$2),0)),0)),0)</f>
        <v>0</v>
      </c>
      <c r="BP714" s="1">
        <f>IFERROR(IF($AE714&gt;$AE713,VLOOKUP($AC714+AP$1,STOCK!$F$10:$AB$209,17,0),IF($AE714=$AE713,(IF(BP713&gt;=1,BP713-COUNTIFS($AE713:$AE713,$AC714,AP713:AP713,$AI$2),0)),0)),0)</f>
        <v>0</v>
      </c>
      <c r="BQ714" s="1">
        <f>IFERROR(IF($AE714&gt;$AE713,VLOOKUP($AC714+AQ$1,STOCK!$F$10:$AB$209,17,0),IF($AE714=$AE713,(IF(BQ713&gt;=1,BQ713-COUNTIFS($AE713:$AE713,$AC714,AQ713:AQ713,$AI$2),0)),0)),0)</f>
        <v>0</v>
      </c>
      <c r="BR714" s="1">
        <f>IFERROR(IF($AE714&gt;$AE713,VLOOKUP($AC714+AR$1,STOCK!$F$10:$AB$209,17,0),IF($AE714=$AE713,(IF(BR713&gt;=1,BR713-COUNTIFS($AE713:$AE713,$AC714,AR713:AR713,$AI$2),0)),0)),0)</f>
        <v>0</v>
      </c>
      <c r="BS714" s="1">
        <f>IFERROR(IF($AE714&gt;$AE713,VLOOKUP($AC714+AS$1,STOCK!$F$10:$AB$209,17,0),IF($AE714=$AE713,(IF(BS713&gt;=1,BS713-COUNTIFS($AE713:$AE713,$AC714,AS713:AS713,$AI$2),0)),0)),0)</f>
        <v>0</v>
      </c>
      <c r="BT714" s="1">
        <f>IFERROR(IF($AE714&gt;$AE713,VLOOKUP($AC714+AT$1,STOCK!$F$10:$AB$209,17,0),IF($AE714=$AE713,(IF(BT713&gt;=1,BT713-COUNTIFS($AE713:$AE713,$AC714,AT713:AT713,$AI$2),0)),0)),0)</f>
        <v>0</v>
      </c>
      <c r="BU714" s="1">
        <f>IFERROR(IF($AE714&gt;$AE713,VLOOKUP($AC714+AU$1,STOCK!$F$10:$AB$209,17,0),IF($AE714=$AE713,(IF(BU713&gt;=1,BU713-COUNTIFS($AE713:$AE713,$AC714,AU713:AU713,$AI$2),0)),0)),0)</f>
        <v>0</v>
      </c>
      <c r="BV714" s="1">
        <f>IFERROR(IF($AE714&gt;$AE713,VLOOKUP($AC714+AV$1,STOCK!$F$10:$AB$209,17,0),IF($AE714=$AE713,(IF(BV713&gt;=1,BV713-COUNTIFS($AE713:$AE713,$AC714,AV713:AV713,$AI$2),0)),0)),0)</f>
        <v>0</v>
      </c>
      <c r="BW714" s="1">
        <f>IFERROR(IF($AE714&gt;$AE713,VLOOKUP($AC714+AW$1,STOCK!$F$10:$AB$209,17,0),IF($AE714=$AE713,(IF(BW713&gt;=1,BW713-COUNTIFS($AE713:$AE713,$AC714,AW713:AW713,$AI$2),0)),0)),0)</f>
        <v>0</v>
      </c>
      <c r="BX714" s="1">
        <f>IFERROR(IF($AE714&gt;$AE713,VLOOKUP($AC714+AX$1,STOCK!$F$10:$AB$209,17,0),IF($AE714=$AE713,(IF(BX713&gt;=1,BX713-COUNTIFS($AE713:$AE713,$AC714,AX713:AX713,$AI$2),0)),0)),0)</f>
        <v>0</v>
      </c>
    </row>
    <row r="715" spans="29:76" x14ac:dyDescent="0.25">
      <c r="AC715" s="1">
        <f t="shared" si="170"/>
        <v>0</v>
      </c>
      <c r="AD715" s="1">
        <f>IFERROR(IF(LEN(AK715)&gt;=1,VLOOKUP(HLOOKUP(AK715,PROFILE!$K$5:$V$8,4,0),PROFILE!$F$1:$G$3,2,0),0),0)</f>
        <v>0</v>
      </c>
      <c r="AE715" s="1">
        <f t="shared" si="171"/>
        <v>0</v>
      </c>
      <c r="AF715" s="1">
        <v>702</v>
      </c>
      <c r="AI715" s="1" t="str">
        <f>IFERROR(IF($AH715&gt;=1,VLOOKUP($AG715,STUDENT!$O$8:$Z$1507,3,0),""),"")</f>
        <v/>
      </c>
      <c r="AJ715" s="1" t="str">
        <f>IFERROR(IF($AH715&gt;=1,VLOOKUP($AG715,STUDENT!$O$8:$Z$1507,4,0),""),"")</f>
        <v/>
      </c>
      <c r="AK715" s="1" t="str">
        <f>IFERROR(IF($AH715&gt;=1,VLOOKUP($AG715,STUDENT!$O$8:$Z$1507,6,0),""),"")</f>
        <v/>
      </c>
      <c r="AL715" s="1" t="str">
        <f t="shared" si="172"/>
        <v/>
      </c>
      <c r="AM715" s="1" t="str">
        <f t="shared" si="173"/>
        <v/>
      </c>
      <c r="AN715" s="1" t="str">
        <f t="shared" si="174"/>
        <v/>
      </c>
      <c r="AO715" s="1" t="str">
        <f t="shared" si="175"/>
        <v/>
      </c>
      <c r="AP715" s="1" t="str">
        <f t="shared" si="176"/>
        <v/>
      </c>
      <c r="AQ715" s="1" t="str">
        <f t="shared" si="177"/>
        <v/>
      </c>
      <c r="AR715" s="1" t="str">
        <f t="shared" si="178"/>
        <v/>
      </c>
      <c r="AS715" s="1" t="str">
        <f t="shared" si="179"/>
        <v/>
      </c>
      <c r="AT715" s="1" t="str">
        <f t="shared" si="180"/>
        <v/>
      </c>
      <c r="AU715" s="1" t="str">
        <f t="shared" si="181"/>
        <v/>
      </c>
      <c r="AV715" s="1" t="str">
        <f t="shared" si="182"/>
        <v/>
      </c>
      <c r="AW715" s="1" t="str">
        <f t="shared" si="183"/>
        <v/>
      </c>
      <c r="AX715" s="1" t="str">
        <f t="shared" si="184"/>
        <v/>
      </c>
      <c r="AY715" s="1">
        <f>IFERROR(IF($AE715&gt;$AE714,VLOOKUP($AC715+AL$1,STOCK!$F$10:$AB$209,16,0),IF($AE715=$AE714,(IF(AY714&gt;=1,AY714-COUNTIFS($AE714:$AE714,$AC715,AL714:AL714,$AI$1),0)),0)),0)</f>
        <v>0</v>
      </c>
      <c r="AZ715" s="1">
        <f>IFERROR(IF($AE715&gt;$AE714,VLOOKUP($AC715+AM$1,STOCK!$F$10:$AB$209,16,0),IF($AE715=$AE714,(IF(AZ714&gt;=1,AZ714-COUNTIFS($AE714:$AE714,$AC715,AM714:AM714,$AI$1),0)),0)),0)</f>
        <v>0</v>
      </c>
      <c r="BA715" s="1">
        <f>IFERROR(IF($AE715&gt;$AE714,VLOOKUP($AC715+AN$1,STOCK!$F$10:$AB$209,16,0),IF($AE715=$AE714,(IF(BA714&gt;=1,BA714-COUNTIFS($AE714:$AE714,$AC715,AN714:AN714,$AI$1),0)),0)),0)</f>
        <v>0</v>
      </c>
      <c r="BB715" s="1">
        <f>IFERROR(IF($AE715&gt;$AE714,VLOOKUP($AC715+AO$1,STOCK!$F$10:$AB$209,16,0),IF($AE715=$AE714,(IF(BB714&gt;=1,BB714-COUNTIFS($AE714:$AE714,$AC715,AO714:AO714,$AI$1),0)),0)),0)</f>
        <v>0</v>
      </c>
      <c r="BC715" s="1">
        <f>IFERROR(IF($AE715&gt;$AE714,VLOOKUP($AC715+AP$1,STOCK!$F$10:$AB$209,16,0),IF($AE715=$AE714,(IF(BC714&gt;=1,BC714-COUNTIFS($AE714:$AE714,$AC715,AP714:AP714,$AI$1),0)),0)),0)</f>
        <v>0</v>
      </c>
      <c r="BD715" s="1">
        <f>IFERROR(IF($AE715&gt;$AE714,VLOOKUP($AC715+AQ$1,STOCK!$F$10:$AB$209,16,0),IF($AE715=$AE714,(IF(BD714&gt;=1,BD714-COUNTIFS($AE714:$AE714,$AC715,AQ714:AQ714,$AI$1),0)),0)),0)</f>
        <v>0</v>
      </c>
      <c r="BE715" s="1">
        <f>IFERROR(IF($AE715&gt;$AE714,VLOOKUP($AC715+AR$1,STOCK!$F$10:$AB$209,16,0),IF($AE715=$AE714,(IF(BE714&gt;=1,BE714-COUNTIFS($AE714:$AE714,$AC715,AR714:AR714,$AI$1),0)),0)),0)</f>
        <v>0</v>
      </c>
      <c r="BF715" s="1">
        <f>IFERROR(IF($AE715&gt;$AE714,VLOOKUP($AC715+AS$1,STOCK!$F$10:$AB$209,16,0),IF($AE715=$AE714,(IF(BF714&gt;=1,BF714-COUNTIFS($AE714:$AE714,$AC715,AS714:AS714,$AI$1),0)),0)),0)</f>
        <v>0</v>
      </c>
      <c r="BG715" s="1">
        <f>IFERROR(IF($AE715&gt;$AE714,VLOOKUP($AC715+AT$1,STOCK!$F$10:$AB$209,16,0),IF($AE715=$AE714,(IF(BG714&gt;=1,BG714-COUNTIFS($AE714:$AE714,$AC715,AT714:AT714,$AI$1),0)),0)),0)</f>
        <v>0</v>
      </c>
      <c r="BH715" s="1">
        <f>IFERROR(IF($AE715&gt;$AE714,VLOOKUP($AC715+AU$1,STOCK!$F$10:$AB$209,16,0),IF($AE715=$AE714,(IF(BH714&gt;=1,BH714-COUNTIFS($AE714:$AE714,$AC715,AU714:AU714,$AI$1),0)),0)),0)</f>
        <v>0</v>
      </c>
      <c r="BI715" s="1">
        <f>IFERROR(IF($AE715&gt;$AE714,VLOOKUP($AC715+AV$1,STOCK!$F$10:$AB$209,16,0),IF($AE715=$AE714,(IF(BI714&gt;=1,BI714-COUNTIFS($AE714:$AE714,$AC715,AV714:AV714,$AI$1),0)),0)),0)</f>
        <v>0</v>
      </c>
      <c r="BJ715" s="1">
        <f>IFERROR(IF($AE715&gt;$AE714,VLOOKUP($AC715+AW$1,STOCK!$F$10:$AB$209,16,0),IF($AE715=$AE714,(IF(BJ714&gt;=1,BJ714-COUNTIFS($AE714:$AE714,$AC715,AW714:AW714,$AI$1),0)),0)),0)</f>
        <v>0</v>
      </c>
      <c r="BK715" s="1">
        <f>IFERROR(IF($AE715&gt;$AE714,VLOOKUP($AC715+AX$1,STOCK!$F$10:$AB$209,16,0),IF($AE715=$AE714,(IF(BK714&gt;=1,BK714-COUNTIFS($AE714:$AE714,$AC715,AX714:AX714,$AI$1),0)),0)),0)</f>
        <v>0</v>
      </c>
      <c r="BL715" s="1">
        <f>IFERROR(IF($AE715&gt;$AE714,VLOOKUP($AC715+AL$1,STOCK!$F$10:$AB$209,17,0),IF($AE715=$AE714,(IF(BL714&gt;=1,BL714-COUNTIFS($AE714:$AE714,$AC715,AL714:AL714,$AI$2),0)),0)),0)</f>
        <v>0</v>
      </c>
      <c r="BM715" s="1">
        <f>IFERROR(IF($AE715&gt;$AE714,VLOOKUP($AC715+AM$1,STOCK!$F$10:$AB$209,17,0),IF($AE715=$AE714,(IF(BM714&gt;=1,BM714-COUNTIFS($AE714:$AE714,$AC715,AM714:AM714,$AI$2),0)),0)),0)</f>
        <v>0</v>
      </c>
      <c r="BN715" s="1">
        <f>IFERROR(IF($AE715&gt;$AE714,VLOOKUP($AC715+AN$1,STOCK!$F$10:$AB$209,17,0),IF($AE715=$AE714,(IF(BN714&gt;=1,BN714-COUNTIFS($AE714:$AE714,$AC715,AN714:AN714,$AI$2),0)),0)),0)</f>
        <v>0</v>
      </c>
      <c r="BO715" s="1">
        <f>IFERROR(IF($AE715&gt;$AE714,VLOOKUP($AC715+AO$1,STOCK!$F$10:$AB$209,17,0),IF($AE715=$AE714,(IF(BO714&gt;=1,BO714-COUNTIFS($AE714:$AE714,$AC715,AO714:AO714,$AI$2),0)),0)),0)</f>
        <v>0</v>
      </c>
      <c r="BP715" s="1">
        <f>IFERROR(IF($AE715&gt;$AE714,VLOOKUP($AC715+AP$1,STOCK!$F$10:$AB$209,17,0),IF($AE715=$AE714,(IF(BP714&gt;=1,BP714-COUNTIFS($AE714:$AE714,$AC715,AP714:AP714,$AI$2),0)),0)),0)</f>
        <v>0</v>
      </c>
      <c r="BQ715" s="1">
        <f>IFERROR(IF($AE715&gt;$AE714,VLOOKUP($AC715+AQ$1,STOCK!$F$10:$AB$209,17,0),IF($AE715=$AE714,(IF(BQ714&gt;=1,BQ714-COUNTIFS($AE714:$AE714,$AC715,AQ714:AQ714,$AI$2),0)),0)),0)</f>
        <v>0</v>
      </c>
      <c r="BR715" s="1">
        <f>IFERROR(IF($AE715&gt;$AE714,VLOOKUP($AC715+AR$1,STOCK!$F$10:$AB$209,17,0),IF($AE715=$AE714,(IF(BR714&gt;=1,BR714-COUNTIFS($AE714:$AE714,$AC715,AR714:AR714,$AI$2),0)),0)),0)</f>
        <v>0</v>
      </c>
      <c r="BS715" s="1">
        <f>IFERROR(IF($AE715&gt;$AE714,VLOOKUP($AC715+AS$1,STOCK!$F$10:$AB$209,17,0),IF($AE715=$AE714,(IF(BS714&gt;=1,BS714-COUNTIFS($AE714:$AE714,$AC715,AS714:AS714,$AI$2),0)),0)),0)</f>
        <v>0</v>
      </c>
      <c r="BT715" s="1">
        <f>IFERROR(IF($AE715&gt;$AE714,VLOOKUP($AC715+AT$1,STOCK!$F$10:$AB$209,17,0),IF($AE715=$AE714,(IF(BT714&gt;=1,BT714-COUNTIFS($AE714:$AE714,$AC715,AT714:AT714,$AI$2),0)),0)),0)</f>
        <v>0</v>
      </c>
      <c r="BU715" s="1">
        <f>IFERROR(IF($AE715&gt;$AE714,VLOOKUP($AC715+AU$1,STOCK!$F$10:$AB$209,17,0),IF($AE715=$AE714,(IF(BU714&gt;=1,BU714-COUNTIFS($AE714:$AE714,$AC715,AU714:AU714,$AI$2),0)),0)),0)</f>
        <v>0</v>
      </c>
      <c r="BV715" s="1">
        <f>IFERROR(IF($AE715&gt;$AE714,VLOOKUP($AC715+AV$1,STOCK!$F$10:$AB$209,17,0),IF($AE715=$AE714,(IF(BV714&gt;=1,BV714-COUNTIFS($AE714:$AE714,$AC715,AV714:AV714,$AI$2),0)),0)),0)</f>
        <v>0</v>
      </c>
      <c r="BW715" s="1">
        <f>IFERROR(IF($AE715&gt;$AE714,VLOOKUP($AC715+AW$1,STOCK!$F$10:$AB$209,17,0),IF($AE715=$AE714,(IF(BW714&gt;=1,BW714-COUNTIFS($AE714:$AE714,$AC715,AW714:AW714,$AI$2),0)),0)),0)</f>
        <v>0</v>
      </c>
      <c r="BX715" s="1">
        <f>IFERROR(IF($AE715&gt;$AE714,VLOOKUP($AC715+AX$1,STOCK!$F$10:$AB$209,17,0),IF($AE715=$AE714,(IF(BX714&gt;=1,BX714-COUNTIFS($AE714:$AE714,$AC715,AX714:AX714,$AI$2),0)),0)),0)</f>
        <v>0</v>
      </c>
    </row>
    <row r="716" spans="29:76" x14ac:dyDescent="0.25">
      <c r="AC716" s="1">
        <f t="shared" si="170"/>
        <v>0</v>
      </c>
      <c r="AD716" s="1">
        <f>IFERROR(IF(LEN(AK716)&gt;=1,VLOOKUP(HLOOKUP(AK716,PROFILE!$K$5:$V$8,4,0),PROFILE!$F$1:$G$3,2,0),0),0)</f>
        <v>0</v>
      </c>
      <c r="AE716" s="1">
        <f t="shared" si="171"/>
        <v>0</v>
      </c>
      <c r="AF716" s="1">
        <v>703</v>
      </c>
      <c r="AI716" s="1" t="str">
        <f>IFERROR(IF($AH716&gt;=1,VLOOKUP($AG716,STUDENT!$O$8:$Z$1507,3,0),""),"")</f>
        <v/>
      </c>
      <c r="AJ716" s="1" t="str">
        <f>IFERROR(IF($AH716&gt;=1,VLOOKUP($AG716,STUDENT!$O$8:$Z$1507,4,0),""),"")</f>
        <v/>
      </c>
      <c r="AK716" s="1" t="str">
        <f>IFERROR(IF($AH716&gt;=1,VLOOKUP($AG716,STUDENT!$O$8:$Z$1507,6,0),""),"")</f>
        <v/>
      </c>
      <c r="AL716" s="1" t="str">
        <f t="shared" si="172"/>
        <v/>
      </c>
      <c r="AM716" s="1" t="str">
        <f t="shared" si="173"/>
        <v/>
      </c>
      <c r="AN716" s="1" t="str">
        <f t="shared" si="174"/>
        <v/>
      </c>
      <c r="AO716" s="1" t="str">
        <f t="shared" si="175"/>
        <v/>
      </c>
      <c r="AP716" s="1" t="str">
        <f t="shared" si="176"/>
        <v/>
      </c>
      <c r="AQ716" s="1" t="str">
        <f t="shared" si="177"/>
        <v/>
      </c>
      <c r="AR716" s="1" t="str">
        <f t="shared" si="178"/>
        <v/>
      </c>
      <c r="AS716" s="1" t="str">
        <f t="shared" si="179"/>
        <v/>
      </c>
      <c r="AT716" s="1" t="str">
        <f t="shared" si="180"/>
        <v/>
      </c>
      <c r="AU716" s="1" t="str">
        <f t="shared" si="181"/>
        <v/>
      </c>
      <c r="AV716" s="1" t="str">
        <f t="shared" si="182"/>
        <v/>
      </c>
      <c r="AW716" s="1" t="str">
        <f t="shared" si="183"/>
        <v/>
      </c>
      <c r="AX716" s="1" t="str">
        <f t="shared" si="184"/>
        <v/>
      </c>
      <c r="AY716" s="1">
        <f>IFERROR(IF($AE716&gt;$AE715,VLOOKUP($AC716+AL$1,STOCK!$F$10:$AB$209,16,0),IF($AE716=$AE715,(IF(AY715&gt;=1,AY715-COUNTIFS($AE715:$AE715,$AC716,AL715:AL715,$AI$1),0)),0)),0)</f>
        <v>0</v>
      </c>
      <c r="AZ716" s="1">
        <f>IFERROR(IF($AE716&gt;$AE715,VLOOKUP($AC716+AM$1,STOCK!$F$10:$AB$209,16,0),IF($AE716=$AE715,(IF(AZ715&gt;=1,AZ715-COUNTIFS($AE715:$AE715,$AC716,AM715:AM715,$AI$1),0)),0)),0)</f>
        <v>0</v>
      </c>
      <c r="BA716" s="1">
        <f>IFERROR(IF($AE716&gt;$AE715,VLOOKUP($AC716+AN$1,STOCK!$F$10:$AB$209,16,0),IF($AE716=$AE715,(IF(BA715&gt;=1,BA715-COUNTIFS($AE715:$AE715,$AC716,AN715:AN715,$AI$1),0)),0)),0)</f>
        <v>0</v>
      </c>
      <c r="BB716" s="1">
        <f>IFERROR(IF($AE716&gt;$AE715,VLOOKUP($AC716+AO$1,STOCK!$F$10:$AB$209,16,0),IF($AE716=$AE715,(IF(BB715&gt;=1,BB715-COUNTIFS($AE715:$AE715,$AC716,AO715:AO715,$AI$1),0)),0)),0)</f>
        <v>0</v>
      </c>
      <c r="BC716" s="1">
        <f>IFERROR(IF($AE716&gt;$AE715,VLOOKUP($AC716+AP$1,STOCK!$F$10:$AB$209,16,0),IF($AE716=$AE715,(IF(BC715&gt;=1,BC715-COUNTIFS($AE715:$AE715,$AC716,AP715:AP715,$AI$1),0)),0)),0)</f>
        <v>0</v>
      </c>
      <c r="BD716" s="1">
        <f>IFERROR(IF($AE716&gt;$AE715,VLOOKUP($AC716+AQ$1,STOCK!$F$10:$AB$209,16,0),IF($AE716=$AE715,(IF(BD715&gt;=1,BD715-COUNTIFS($AE715:$AE715,$AC716,AQ715:AQ715,$AI$1),0)),0)),0)</f>
        <v>0</v>
      </c>
      <c r="BE716" s="1">
        <f>IFERROR(IF($AE716&gt;$AE715,VLOOKUP($AC716+AR$1,STOCK!$F$10:$AB$209,16,0),IF($AE716=$AE715,(IF(BE715&gt;=1,BE715-COUNTIFS($AE715:$AE715,$AC716,AR715:AR715,$AI$1),0)),0)),0)</f>
        <v>0</v>
      </c>
      <c r="BF716" s="1">
        <f>IFERROR(IF($AE716&gt;$AE715,VLOOKUP($AC716+AS$1,STOCK!$F$10:$AB$209,16,0),IF($AE716=$AE715,(IF(BF715&gt;=1,BF715-COUNTIFS($AE715:$AE715,$AC716,AS715:AS715,$AI$1),0)),0)),0)</f>
        <v>0</v>
      </c>
      <c r="BG716" s="1">
        <f>IFERROR(IF($AE716&gt;$AE715,VLOOKUP($AC716+AT$1,STOCK!$F$10:$AB$209,16,0),IF($AE716=$AE715,(IF(BG715&gt;=1,BG715-COUNTIFS($AE715:$AE715,$AC716,AT715:AT715,$AI$1),0)),0)),0)</f>
        <v>0</v>
      </c>
      <c r="BH716" s="1">
        <f>IFERROR(IF($AE716&gt;$AE715,VLOOKUP($AC716+AU$1,STOCK!$F$10:$AB$209,16,0),IF($AE716=$AE715,(IF(BH715&gt;=1,BH715-COUNTIFS($AE715:$AE715,$AC716,AU715:AU715,$AI$1),0)),0)),0)</f>
        <v>0</v>
      </c>
      <c r="BI716" s="1">
        <f>IFERROR(IF($AE716&gt;$AE715,VLOOKUP($AC716+AV$1,STOCK!$F$10:$AB$209,16,0),IF($AE716=$AE715,(IF(BI715&gt;=1,BI715-COUNTIFS($AE715:$AE715,$AC716,AV715:AV715,$AI$1),0)),0)),0)</f>
        <v>0</v>
      </c>
      <c r="BJ716" s="1">
        <f>IFERROR(IF($AE716&gt;$AE715,VLOOKUP($AC716+AW$1,STOCK!$F$10:$AB$209,16,0),IF($AE716=$AE715,(IF(BJ715&gt;=1,BJ715-COUNTIFS($AE715:$AE715,$AC716,AW715:AW715,$AI$1),0)),0)),0)</f>
        <v>0</v>
      </c>
      <c r="BK716" s="1">
        <f>IFERROR(IF($AE716&gt;$AE715,VLOOKUP($AC716+AX$1,STOCK!$F$10:$AB$209,16,0),IF($AE716=$AE715,(IF(BK715&gt;=1,BK715-COUNTIFS($AE715:$AE715,$AC716,AX715:AX715,$AI$1),0)),0)),0)</f>
        <v>0</v>
      </c>
      <c r="BL716" s="1">
        <f>IFERROR(IF($AE716&gt;$AE715,VLOOKUP($AC716+AL$1,STOCK!$F$10:$AB$209,17,0),IF($AE716=$AE715,(IF(BL715&gt;=1,BL715-COUNTIFS($AE715:$AE715,$AC716,AL715:AL715,$AI$2),0)),0)),0)</f>
        <v>0</v>
      </c>
      <c r="BM716" s="1">
        <f>IFERROR(IF($AE716&gt;$AE715,VLOOKUP($AC716+AM$1,STOCK!$F$10:$AB$209,17,0),IF($AE716=$AE715,(IF(BM715&gt;=1,BM715-COUNTIFS($AE715:$AE715,$AC716,AM715:AM715,$AI$2),0)),0)),0)</f>
        <v>0</v>
      </c>
      <c r="BN716" s="1">
        <f>IFERROR(IF($AE716&gt;$AE715,VLOOKUP($AC716+AN$1,STOCK!$F$10:$AB$209,17,0),IF($AE716=$AE715,(IF(BN715&gt;=1,BN715-COUNTIFS($AE715:$AE715,$AC716,AN715:AN715,$AI$2),0)),0)),0)</f>
        <v>0</v>
      </c>
      <c r="BO716" s="1">
        <f>IFERROR(IF($AE716&gt;$AE715,VLOOKUP($AC716+AO$1,STOCK!$F$10:$AB$209,17,0),IF($AE716=$AE715,(IF(BO715&gt;=1,BO715-COUNTIFS($AE715:$AE715,$AC716,AO715:AO715,$AI$2),0)),0)),0)</f>
        <v>0</v>
      </c>
      <c r="BP716" s="1">
        <f>IFERROR(IF($AE716&gt;$AE715,VLOOKUP($AC716+AP$1,STOCK!$F$10:$AB$209,17,0),IF($AE716=$AE715,(IF(BP715&gt;=1,BP715-COUNTIFS($AE715:$AE715,$AC716,AP715:AP715,$AI$2),0)),0)),0)</f>
        <v>0</v>
      </c>
      <c r="BQ716" s="1">
        <f>IFERROR(IF($AE716&gt;$AE715,VLOOKUP($AC716+AQ$1,STOCK!$F$10:$AB$209,17,0),IF($AE716=$AE715,(IF(BQ715&gt;=1,BQ715-COUNTIFS($AE715:$AE715,$AC716,AQ715:AQ715,$AI$2),0)),0)),0)</f>
        <v>0</v>
      </c>
      <c r="BR716" s="1">
        <f>IFERROR(IF($AE716&gt;$AE715,VLOOKUP($AC716+AR$1,STOCK!$F$10:$AB$209,17,0),IF($AE716=$AE715,(IF(BR715&gt;=1,BR715-COUNTIFS($AE715:$AE715,$AC716,AR715:AR715,$AI$2),0)),0)),0)</f>
        <v>0</v>
      </c>
      <c r="BS716" s="1">
        <f>IFERROR(IF($AE716&gt;$AE715,VLOOKUP($AC716+AS$1,STOCK!$F$10:$AB$209,17,0),IF($AE716=$AE715,(IF(BS715&gt;=1,BS715-COUNTIFS($AE715:$AE715,$AC716,AS715:AS715,$AI$2),0)),0)),0)</f>
        <v>0</v>
      </c>
      <c r="BT716" s="1">
        <f>IFERROR(IF($AE716&gt;$AE715,VLOOKUP($AC716+AT$1,STOCK!$F$10:$AB$209,17,0),IF($AE716=$AE715,(IF(BT715&gt;=1,BT715-COUNTIFS($AE715:$AE715,$AC716,AT715:AT715,$AI$2),0)),0)),0)</f>
        <v>0</v>
      </c>
      <c r="BU716" s="1">
        <f>IFERROR(IF($AE716&gt;$AE715,VLOOKUP($AC716+AU$1,STOCK!$F$10:$AB$209,17,0),IF($AE716=$AE715,(IF(BU715&gt;=1,BU715-COUNTIFS($AE715:$AE715,$AC716,AU715:AU715,$AI$2),0)),0)),0)</f>
        <v>0</v>
      </c>
      <c r="BV716" s="1">
        <f>IFERROR(IF($AE716&gt;$AE715,VLOOKUP($AC716+AV$1,STOCK!$F$10:$AB$209,17,0),IF($AE716=$AE715,(IF(BV715&gt;=1,BV715-COUNTIFS($AE715:$AE715,$AC716,AV715:AV715,$AI$2),0)),0)),0)</f>
        <v>0</v>
      </c>
      <c r="BW716" s="1">
        <f>IFERROR(IF($AE716&gt;$AE715,VLOOKUP($AC716+AW$1,STOCK!$F$10:$AB$209,17,0),IF($AE716=$AE715,(IF(BW715&gt;=1,BW715-COUNTIFS($AE715:$AE715,$AC716,AW715:AW715,$AI$2),0)),0)),0)</f>
        <v>0</v>
      </c>
      <c r="BX716" s="1">
        <f>IFERROR(IF($AE716&gt;$AE715,VLOOKUP($AC716+AX$1,STOCK!$F$10:$AB$209,17,0),IF($AE716=$AE715,(IF(BX715&gt;=1,BX715-COUNTIFS($AE715:$AE715,$AC716,AX715:AX715,$AI$2),0)),0)),0)</f>
        <v>0</v>
      </c>
    </row>
    <row r="717" spans="29:76" x14ac:dyDescent="0.25">
      <c r="AC717" s="1">
        <f t="shared" si="170"/>
        <v>0</v>
      </c>
      <c r="AD717" s="1">
        <f>IFERROR(IF(LEN(AK717)&gt;=1,VLOOKUP(HLOOKUP(AK717,PROFILE!$K$5:$V$8,4,0),PROFILE!$F$1:$G$3,2,0),0),0)</f>
        <v>0</v>
      </c>
      <c r="AE717" s="1">
        <f t="shared" si="171"/>
        <v>0</v>
      </c>
      <c r="AF717" s="1">
        <v>704</v>
      </c>
      <c r="AI717" s="1" t="str">
        <f>IFERROR(IF($AH717&gt;=1,VLOOKUP($AG717,STUDENT!$O$8:$Z$1507,3,0),""),"")</f>
        <v/>
      </c>
      <c r="AJ717" s="1" t="str">
        <f>IFERROR(IF($AH717&gt;=1,VLOOKUP($AG717,STUDENT!$O$8:$Z$1507,4,0),""),"")</f>
        <v/>
      </c>
      <c r="AK717" s="1" t="str">
        <f>IFERROR(IF($AH717&gt;=1,VLOOKUP($AG717,STUDENT!$O$8:$Z$1507,6,0),""),"")</f>
        <v/>
      </c>
      <c r="AL717" s="1" t="str">
        <f t="shared" si="172"/>
        <v/>
      </c>
      <c r="AM717" s="1" t="str">
        <f t="shared" si="173"/>
        <v/>
      </c>
      <c r="AN717" s="1" t="str">
        <f t="shared" si="174"/>
        <v/>
      </c>
      <c r="AO717" s="1" t="str">
        <f t="shared" si="175"/>
        <v/>
      </c>
      <c r="AP717" s="1" t="str">
        <f t="shared" si="176"/>
        <v/>
      </c>
      <c r="AQ717" s="1" t="str">
        <f t="shared" si="177"/>
        <v/>
      </c>
      <c r="AR717" s="1" t="str">
        <f t="shared" si="178"/>
        <v/>
      </c>
      <c r="AS717" s="1" t="str">
        <f t="shared" si="179"/>
        <v/>
      </c>
      <c r="AT717" s="1" t="str">
        <f t="shared" si="180"/>
        <v/>
      </c>
      <c r="AU717" s="1" t="str">
        <f t="shared" si="181"/>
        <v/>
      </c>
      <c r="AV717" s="1" t="str">
        <f t="shared" si="182"/>
        <v/>
      </c>
      <c r="AW717" s="1" t="str">
        <f t="shared" si="183"/>
        <v/>
      </c>
      <c r="AX717" s="1" t="str">
        <f t="shared" si="184"/>
        <v/>
      </c>
      <c r="AY717" s="1">
        <f>IFERROR(IF($AE717&gt;$AE716,VLOOKUP($AC717+AL$1,STOCK!$F$10:$AB$209,16,0),IF($AE717=$AE716,(IF(AY716&gt;=1,AY716-COUNTIFS($AE716:$AE716,$AC717,AL716:AL716,$AI$1),0)),0)),0)</f>
        <v>0</v>
      </c>
      <c r="AZ717" s="1">
        <f>IFERROR(IF($AE717&gt;$AE716,VLOOKUP($AC717+AM$1,STOCK!$F$10:$AB$209,16,0),IF($AE717=$AE716,(IF(AZ716&gt;=1,AZ716-COUNTIFS($AE716:$AE716,$AC717,AM716:AM716,$AI$1),0)),0)),0)</f>
        <v>0</v>
      </c>
      <c r="BA717" s="1">
        <f>IFERROR(IF($AE717&gt;$AE716,VLOOKUP($AC717+AN$1,STOCK!$F$10:$AB$209,16,0),IF($AE717=$AE716,(IF(BA716&gt;=1,BA716-COUNTIFS($AE716:$AE716,$AC717,AN716:AN716,$AI$1),0)),0)),0)</f>
        <v>0</v>
      </c>
      <c r="BB717" s="1">
        <f>IFERROR(IF($AE717&gt;$AE716,VLOOKUP($AC717+AO$1,STOCK!$F$10:$AB$209,16,0),IF($AE717=$AE716,(IF(BB716&gt;=1,BB716-COUNTIFS($AE716:$AE716,$AC717,AO716:AO716,$AI$1),0)),0)),0)</f>
        <v>0</v>
      </c>
      <c r="BC717" s="1">
        <f>IFERROR(IF($AE717&gt;$AE716,VLOOKUP($AC717+AP$1,STOCK!$F$10:$AB$209,16,0),IF($AE717=$AE716,(IF(BC716&gt;=1,BC716-COUNTIFS($AE716:$AE716,$AC717,AP716:AP716,$AI$1),0)),0)),0)</f>
        <v>0</v>
      </c>
      <c r="BD717" s="1">
        <f>IFERROR(IF($AE717&gt;$AE716,VLOOKUP($AC717+AQ$1,STOCK!$F$10:$AB$209,16,0),IF($AE717=$AE716,(IF(BD716&gt;=1,BD716-COUNTIFS($AE716:$AE716,$AC717,AQ716:AQ716,$AI$1),0)),0)),0)</f>
        <v>0</v>
      </c>
      <c r="BE717" s="1">
        <f>IFERROR(IF($AE717&gt;$AE716,VLOOKUP($AC717+AR$1,STOCK!$F$10:$AB$209,16,0),IF($AE717=$AE716,(IF(BE716&gt;=1,BE716-COUNTIFS($AE716:$AE716,$AC717,AR716:AR716,$AI$1),0)),0)),0)</f>
        <v>0</v>
      </c>
      <c r="BF717" s="1">
        <f>IFERROR(IF($AE717&gt;$AE716,VLOOKUP($AC717+AS$1,STOCK!$F$10:$AB$209,16,0),IF($AE717=$AE716,(IF(BF716&gt;=1,BF716-COUNTIFS($AE716:$AE716,$AC717,AS716:AS716,$AI$1),0)),0)),0)</f>
        <v>0</v>
      </c>
      <c r="BG717" s="1">
        <f>IFERROR(IF($AE717&gt;$AE716,VLOOKUP($AC717+AT$1,STOCK!$F$10:$AB$209,16,0),IF($AE717=$AE716,(IF(BG716&gt;=1,BG716-COUNTIFS($AE716:$AE716,$AC717,AT716:AT716,$AI$1),0)),0)),0)</f>
        <v>0</v>
      </c>
      <c r="BH717" s="1">
        <f>IFERROR(IF($AE717&gt;$AE716,VLOOKUP($AC717+AU$1,STOCK!$F$10:$AB$209,16,0),IF($AE717=$AE716,(IF(BH716&gt;=1,BH716-COUNTIFS($AE716:$AE716,$AC717,AU716:AU716,$AI$1),0)),0)),0)</f>
        <v>0</v>
      </c>
      <c r="BI717" s="1">
        <f>IFERROR(IF($AE717&gt;$AE716,VLOOKUP($AC717+AV$1,STOCK!$F$10:$AB$209,16,0),IF($AE717=$AE716,(IF(BI716&gt;=1,BI716-COUNTIFS($AE716:$AE716,$AC717,AV716:AV716,$AI$1),0)),0)),0)</f>
        <v>0</v>
      </c>
      <c r="BJ717" s="1">
        <f>IFERROR(IF($AE717&gt;$AE716,VLOOKUP($AC717+AW$1,STOCK!$F$10:$AB$209,16,0),IF($AE717=$AE716,(IF(BJ716&gt;=1,BJ716-COUNTIFS($AE716:$AE716,$AC717,AW716:AW716,$AI$1),0)),0)),0)</f>
        <v>0</v>
      </c>
      <c r="BK717" s="1">
        <f>IFERROR(IF($AE717&gt;$AE716,VLOOKUP($AC717+AX$1,STOCK!$F$10:$AB$209,16,0),IF($AE717=$AE716,(IF(BK716&gt;=1,BK716-COUNTIFS($AE716:$AE716,$AC717,AX716:AX716,$AI$1),0)),0)),0)</f>
        <v>0</v>
      </c>
      <c r="BL717" s="1">
        <f>IFERROR(IF($AE717&gt;$AE716,VLOOKUP($AC717+AL$1,STOCK!$F$10:$AB$209,17,0),IF($AE717=$AE716,(IF(BL716&gt;=1,BL716-COUNTIFS($AE716:$AE716,$AC717,AL716:AL716,$AI$2),0)),0)),0)</f>
        <v>0</v>
      </c>
      <c r="BM717" s="1">
        <f>IFERROR(IF($AE717&gt;$AE716,VLOOKUP($AC717+AM$1,STOCK!$F$10:$AB$209,17,0),IF($AE717=$AE716,(IF(BM716&gt;=1,BM716-COUNTIFS($AE716:$AE716,$AC717,AM716:AM716,$AI$2),0)),0)),0)</f>
        <v>0</v>
      </c>
      <c r="BN717" s="1">
        <f>IFERROR(IF($AE717&gt;$AE716,VLOOKUP($AC717+AN$1,STOCK!$F$10:$AB$209,17,0),IF($AE717=$AE716,(IF(BN716&gt;=1,BN716-COUNTIFS($AE716:$AE716,$AC717,AN716:AN716,$AI$2),0)),0)),0)</f>
        <v>0</v>
      </c>
      <c r="BO717" s="1">
        <f>IFERROR(IF($AE717&gt;$AE716,VLOOKUP($AC717+AO$1,STOCK!$F$10:$AB$209,17,0),IF($AE717=$AE716,(IF(BO716&gt;=1,BO716-COUNTIFS($AE716:$AE716,$AC717,AO716:AO716,$AI$2),0)),0)),0)</f>
        <v>0</v>
      </c>
      <c r="BP717" s="1">
        <f>IFERROR(IF($AE717&gt;$AE716,VLOOKUP($AC717+AP$1,STOCK!$F$10:$AB$209,17,0),IF($AE717=$AE716,(IF(BP716&gt;=1,BP716-COUNTIFS($AE716:$AE716,$AC717,AP716:AP716,$AI$2),0)),0)),0)</f>
        <v>0</v>
      </c>
      <c r="BQ717" s="1">
        <f>IFERROR(IF($AE717&gt;$AE716,VLOOKUP($AC717+AQ$1,STOCK!$F$10:$AB$209,17,0),IF($AE717=$AE716,(IF(BQ716&gt;=1,BQ716-COUNTIFS($AE716:$AE716,$AC717,AQ716:AQ716,$AI$2),0)),0)),0)</f>
        <v>0</v>
      </c>
      <c r="BR717" s="1">
        <f>IFERROR(IF($AE717&gt;$AE716,VLOOKUP($AC717+AR$1,STOCK!$F$10:$AB$209,17,0),IF($AE717=$AE716,(IF(BR716&gt;=1,BR716-COUNTIFS($AE716:$AE716,$AC717,AR716:AR716,$AI$2),0)),0)),0)</f>
        <v>0</v>
      </c>
      <c r="BS717" s="1">
        <f>IFERROR(IF($AE717&gt;$AE716,VLOOKUP($AC717+AS$1,STOCK!$F$10:$AB$209,17,0),IF($AE717=$AE716,(IF(BS716&gt;=1,BS716-COUNTIFS($AE716:$AE716,$AC717,AS716:AS716,$AI$2),0)),0)),0)</f>
        <v>0</v>
      </c>
      <c r="BT717" s="1">
        <f>IFERROR(IF($AE717&gt;$AE716,VLOOKUP($AC717+AT$1,STOCK!$F$10:$AB$209,17,0),IF($AE717=$AE716,(IF(BT716&gt;=1,BT716-COUNTIFS($AE716:$AE716,$AC717,AT716:AT716,$AI$2),0)),0)),0)</f>
        <v>0</v>
      </c>
      <c r="BU717" s="1">
        <f>IFERROR(IF($AE717&gt;$AE716,VLOOKUP($AC717+AU$1,STOCK!$F$10:$AB$209,17,0),IF($AE717=$AE716,(IF(BU716&gt;=1,BU716-COUNTIFS($AE716:$AE716,$AC717,AU716:AU716,$AI$2),0)),0)),0)</f>
        <v>0</v>
      </c>
      <c r="BV717" s="1">
        <f>IFERROR(IF($AE717&gt;$AE716,VLOOKUP($AC717+AV$1,STOCK!$F$10:$AB$209,17,0),IF($AE717=$AE716,(IF(BV716&gt;=1,BV716-COUNTIFS($AE716:$AE716,$AC717,AV716:AV716,$AI$2),0)),0)),0)</f>
        <v>0</v>
      </c>
      <c r="BW717" s="1">
        <f>IFERROR(IF($AE717&gt;$AE716,VLOOKUP($AC717+AW$1,STOCK!$F$10:$AB$209,17,0),IF($AE717=$AE716,(IF(BW716&gt;=1,BW716-COUNTIFS($AE716:$AE716,$AC717,AW716:AW716,$AI$2),0)),0)),0)</f>
        <v>0</v>
      </c>
      <c r="BX717" s="1">
        <f>IFERROR(IF($AE717&gt;$AE716,VLOOKUP($AC717+AX$1,STOCK!$F$10:$AB$209,17,0),IF($AE717=$AE716,(IF(BX716&gt;=1,BX716-COUNTIFS($AE716:$AE716,$AC717,AX716:AX716,$AI$2),0)),0)),0)</f>
        <v>0</v>
      </c>
    </row>
    <row r="718" spans="29:76" x14ac:dyDescent="0.25">
      <c r="AC718" s="1">
        <f t="shared" si="170"/>
        <v>0</v>
      </c>
      <c r="AD718" s="1">
        <f>IFERROR(IF(LEN(AK718)&gt;=1,VLOOKUP(HLOOKUP(AK718,PROFILE!$K$5:$V$8,4,0),PROFILE!$F$1:$G$3,2,0),0),0)</f>
        <v>0</v>
      </c>
      <c r="AE718" s="1">
        <f t="shared" si="171"/>
        <v>0</v>
      </c>
      <c r="AF718" s="1">
        <v>705</v>
      </c>
      <c r="AI718" s="1" t="str">
        <f>IFERROR(IF($AH718&gt;=1,VLOOKUP($AG718,STUDENT!$O$8:$Z$1507,3,0),""),"")</f>
        <v/>
      </c>
      <c r="AJ718" s="1" t="str">
        <f>IFERROR(IF($AH718&gt;=1,VLOOKUP($AG718,STUDENT!$O$8:$Z$1507,4,0),""),"")</f>
        <v/>
      </c>
      <c r="AK718" s="1" t="str">
        <f>IFERROR(IF($AH718&gt;=1,VLOOKUP($AG718,STUDENT!$O$8:$Z$1507,6,0),""),"")</f>
        <v/>
      </c>
      <c r="AL718" s="1" t="str">
        <f t="shared" si="172"/>
        <v/>
      </c>
      <c r="AM718" s="1" t="str">
        <f t="shared" si="173"/>
        <v/>
      </c>
      <c r="AN718" s="1" t="str">
        <f t="shared" si="174"/>
        <v/>
      </c>
      <c r="AO718" s="1" t="str">
        <f t="shared" si="175"/>
        <v/>
      </c>
      <c r="AP718" s="1" t="str">
        <f t="shared" si="176"/>
        <v/>
      </c>
      <c r="AQ718" s="1" t="str">
        <f t="shared" si="177"/>
        <v/>
      </c>
      <c r="AR718" s="1" t="str">
        <f t="shared" si="178"/>
        <v/>
      </c>
      <c r="AS718" s="1" t="str">
        <f t="shared" si="179"/>
        <v/>
      </c>
      <c r="AT718" s="1" t="str">
        <f t="shared" si="180"/>
        <v/>
      </c>
      <c r="AU718" s="1" t="str">
        <f t="shared" si="181"/>
        <v/>
      </c>
      <c r="AV718" s="1" t="str">
        <f t="shared" si="182"/>
        <v/>
      </c>
      <c r="AW718" s="1" t="str">
        <f t="shared" si="183"/>
        <v/>
      </c>
      <c r="AX718" s="1" t="str">
        <f t="shared" si="184"/>
        <v/>
      </c>
      <c r="AY718" s="1">
        <f>IFERROR(IF($AE718&gt;$AE717,VLOOKUP($AC718+AL$1,STOCK!$F$10:$AB$209,16,0),IF($AE718=$AE717,(IF(AY717&gt;=1,AY717-COUNTIFS($AE717:$AE717,$AC718,AL717:AL717,$AI$1),0)),0)),0)</f>
        <v>0</v>
      </c>
      <c r="AZ718" s="1">
        <f>IFERROR(IF($AE718&gt;$AE717,VLOOKUP($AC718+AM$1,STOCK!$F$10:$AB$209,16,0),IF($AE718=$AE717,(IF(AZ717&gt;=1,AZ717-COUNTIFS($AE717:$AE717,$AC718,AM717:AM717,$AI$1),0)),0)),0)</f>
        <v>0</v>
      </c>
      <c r="BA718" s="1">
        <f>IFERROR(IF($AE718&gt;$AE717,VLOOKUP($AC718+AN$1,STOCK!$F$10:$AB$209,16,0),IF($AE718=$AE717,(IF(BA717&gt;=1,BA717-COUNTIFS($AE717:$AE717,$AC718,AN717:AN717,$AI$1),0)),0)),0)</f>
        <v>0</v>
      </c>
      <c r="BB718" s="1">
        <f>IFERROR(IF($AE718&gt;$AE717,VLOOKUP($AC718+AO$1,STOCK!$F$10:$AB$209,16,0),IF($AE718=$AE717,(IF(BB717&gt;=1,BB717-COUNTIFS($AE717:$AE717,$AC718,AO717:AO717,$AI$1),0)),0)),0)</f>
        <v>0</v>
      </c>
      <c r="BC718" s="1">
        <f>IFERROR(IF($AE718&gt;$AE717,VLOOKUP($AC718+AP$1,STOCK!$F$10:$AB$209,16,0),IF($AE718=$AE717,(IF(BC717&gt;=1,BC717-COUNTIFS($AE717:$AE717,$AC718,AP717:AP717,$AI$1),0)),0)),0)</f>
        <v>0</v>
      </c>
      <c r="BD718" s="1">
        <f>IFERROR(IF($AE718&gt;$AE717,VLOOKUP($AC718+AQ$1,STOCK!$F$10:$AB$209,16,0),IF($AE718=$AE717,(IF(BD717&gt;=1,BD717-COUNTIFS($AE717:$AE717,$AC718,AQ717:AQ717,$AI$1),0)),0)),0)</f>
        <v>0</v>
      </c>
      <c r="BE718" s="1">
        <f>IFERROR(IF($AE718&gt;$AE717,VLOOKUP($AC718+AR$1,STOCK!$F$10:$AB$209,16,0),IF($AE718=$AE717,(IF(BE717&gt;=1,BE717-COUNTIFS($AE717:$AE717,$AC718,AR717:AR717,$AI$1),0)),0)),0)</f>
        <v>0</v>
      </c>
      <c r="BF718" s="1">
        <f>IFERROR(IF($AE718&gt;$AE717,VLOOKUP($AC718+AS$1,STOCK!$F$10:$AB$209,16,0),IF($AE718=$AE717,(IF(BF717&gt;=1,BF717-COUNTIFS($AE717:$AE717,$AC718,AS717:AS717,$AI$1),0)),0)),0)</f>
        <v>0</v>
      </c>
      <c r="BG718" s="1">
        <f>IFERROR(IF($AE718&gt;$AE717,VLOOKUP($AC718+AT$1,STOCK!$F$10:$AB$209,16,0),IF($AE718=$AE717,(IF(BG717&gt;=1,BG717-COUNTIFS($AE717:$AE717,$AC718,AT717:AT717,$AI$1),0)),0)),0)</f>
        <v>0</v>
      </c>
      <c r="BH718" s="1">
        <f>IFERROR(IF($AE718&gt;$AE717,VLOOKUP($AC718+AU$1,STOCK!$F$10:$AB$209,16,0),IF($AE718=$AE717,(IF(BH717&gt;=1,BH717-COUNTIFS($AE717:$AE717,$AC718,AU717:AU717,$AI$1),0)),0)),0)</f>
        <v>0</v>
      </c>
      <c r="BI718" s="1">
        <f>IFERROR(IF($AE718&gt;$AE717,VLOOKUP($AC718+AV$1,STOCK!$F$10:$AB$209,16,0),IF($AE718=$AE717,(IF(BI717&gt;=1,BI717-COUNTIFS($AE717:$AE717,$AC718,AV717:AV717,$AI$1),0)),0)),0)</f>
        <v>0</v>
      </c>
      <c r="BJ718" s="1">
        <f>IFERROR(IF($AE718&gt;$AE717,VLOOKUP($AC718+AW$1,STOCK!$F$10:$AB$209,16,0),IF($AE718=$AE717,(IF(BJ717&gt;=1,BJ717-COUNTIFS($AE717:$AE717,$AC718,AW717:AW717,$AI$1),0)),0)),0)</f>
        <v>0</v>
      </c>
      <c r="BK718" s="1">
        <f>IFERROR(IF($AE718&gt;$AE717,VLOOKUP($AC718+AX$1,STOCK!$F$10:$AB$209,16,0),IF($AE718=$AE717,(IF(BK717&gt;=1,BK717-COUNTIFS($AE717:$AE717,$AC718,AX717:AX717,$AI$1),0)),0)),0)</f>
        <v>0</v>
      </c>
      <c r="BL718" s="1">
        <f>IFERROR(IF($AE718&gt;$AE717,VLOOKUP($AC718+AL$1,STOCK!$F$10:$AB$209,17,0),IF($AE718=$AE717,(IF(BL717&gt;=1,BL717-COUNTIFS($AE717:$AE717,$AC718,AL717:AL717,$AI$2),0)),0)),0)</f>
        <v>0</v>
      </c>
      <c r="BM718" s="1">
        <f>IFERROR(IF($AE718&gt;$AE717,VLOOKUP($AC718+AM$1,STOCK!$F$10:$AB$209,17,0),IF($AE718=$AE717,(IF(BM717&gt;=1,BM717-COUNTIFS($AE717:$AE717,$AC718,AM717:AM717,$AI$2),0)),0)),0)</f>
        <v>0</v>
      </c>
      <c r="BN718" s="1">
        <f>IFERROR(IF($AE718&gt;$AE717,VLOOKUP($AC718+AN$1,STOCK!$F$10:$AB$209,17,0),IF($AE718=$AE717,(IF(BN717&gt;=1,BN717-COUNTIFS($AE717:$AE717,$AC718,AN717:AN717,$AI$2),0)),0)),0)</f>
        <v>0</v>
      </c>
      <c r="BO718" s="1">
        <f>IFERROR(IF($AE718&gt;$AE717,VLOOKUP($AC718+AO$1,STOCK!$F$10:$AB$209,17,0),IF($AE718=$AE717,(IF(BO717&gt;=1,BO717-COUNTIFS($AE717:$AE717,$AC718,AO717:AO717,$AI$2),0)),0)),0)</f>
        <v>0</v>
      </c>
      <c r="BP718" s="1">
        <f>IFERROR(IF($AE718&gt;$AE717,VLOOKUP($AC718+AP$1,STOCK!$F$10:$AB$209,17,0),IF($AE718=$AE717,(IF(BP717&gt;=1,BP717-COUNTIFS($AE717:$AE717,$AC718,AP717:AP717,$AI$2),0)),0)),0)</f>
        <v>0</v>
      </c>
      <c r="BQ718" s="1">
        <f>IFERROR(IF($AE718&gt;$AE717,VLOOKUP($AC718+AQ$1,STOCK!$F$10:$AB$209,17,0),IF($AE718=$AE717,(IF(BQ717&gt;=1,BQ717-COUNTIFS($AE717:$AE717,$AC718,AQ717:AQ717,$AI$2),0)),0)),0)</f>
        <v>0</v>
      </c>
      <c r="BR718" s="1">
        <f>IFERROR(IF($AE718&gt;$AE717,VLOOKUP($AC718+AR$1,STOCK!$F$10:$AB$209,17,0),IF($AE718=$AE717,(IF(BR717&gt;=1,BR717-COUNTIFS($AE717:$AE717,$AC718,AR717:AR717,$AI$2),0)),0)),0)</f>
        <v>0</v>
      </c>
      <c r="BS718" s="1">
        <f>IFERROR(IF($AE718&gt;$AE717,VLOOKUP($AC718+AS$1,STOCK!$F$10:$AB$209,17,0),IF($AE718=$AE717,(IF(BS717&gt;=1,BS717-COUNTIFS($AE717:$AE717,$AC718,AS717:AS717,$AI$2),0)),0)),0)</f>
        <v>0</v>
      </c>
      <c r="BT718" s="1">
        <f>IFERROR(IF($AE718&gt;$AE717,VLOOKUP($AC718+AT$1,STOCK!$F$10:$AB$209,17,0),IF($AE718=$AE717,(IF(BT717&gt;=1,BT717-COUNTIFS($AE717:$AE717,$AC718,AT717:AT717,$AI$2),0)),0)),0)</f>
        <v>0</v>
      </c>
      <c r="BU718" s="1">
        <f>IFERROR(IF($AE718&gt;$AE717,VLOOKUP($AC718+AU$1,STOCK!$F$10:$AB$209,17,0),IF($AE718=$AE717,(IF(BU717&gt;=1,BU717-COUNTIFS($AE717:$AE717,$AC718,AU717:AU717,$AI$2),0)),0)),0)</f>
        <v>0</v>
      </c>
      <c r="BV718" s="1">
        <f>IFERROR(IF($AE718&gt;$AE717,VLOOKUP($AC718+AV$1,STOCK!$F$10:$AB$209,17,0),IF($AE718=$AE717,(IF(BV717&gt;=1,BV717-COUNTIFS($AE717:$AE717,$AC718,AV717:AV717,$AI$2),0)),0)),0)</f>
        <v>0</v>
      </c>
      <c r="BW718" s="1">
        <f>IFERROR(IF($AE718&gt;$AE717,VLOOKUP($AC718+AW$1,STOCK!$F$10:$AB$209,17,0),IF($AE718=$AE717,(IF(BW717&gt;=1,BW717-COUNTIFS($AE717:$AE717,$AC718,AW717:AW717,$AI$2),0)),0)),0)</f>
        <v>0</v>
      </c>
      <c r="BX718" s="1">
        <f>IFERROR(IF($AE718&gt;$AE717,VLOOKUP($AC718+AX$1,STOCK!$F$10:$AB$209,17,0),IF($AE718=$AE717,(IF(BX717&gt;=1,BX717-COUNTIFS($AE717:$AE717,$AC718,AX717:AX717,$AI$2),0)),0)),0)</f>
        <v>0</v>
      </c>
    </row>
    <row r="719" spans="29:76" x14ac:dyDescent="0.25">
      <c r="AC719" s="1">
        <f t="shared" ref="AC719:AC782" si="185">IFERROR(IF(AG719&gt;=101,LEFT(AG719,1)*100,0),0)</f>
        <v>0</v>
      </c>
      <c r="AD719" s="1">
        <f>IFERROR(IF(LEN(AK719)&gt;=1,VLOOKUP(HLOOKUP(AK719,PROFILE!$K$5:$V$8,4,0),PROFILE!$F$1:$G$3,2,0),0),0)</f>
        <v>0</v>
      </c>
      <c r="AE719" s="1">
        <f t="shared" ref="AE719:AE782" si="186">IFERROR(IF(AG719&gt;=101,LEFT(AG719,1)*100,0),0)</f>
        <v>0</v>
      </c>
      <c r="AF719" s="1">
        <v>706</v>
      </c>
      <c r="AI719" s="1" t="str">
        <f>IFERROR(IF($AH719&gt;=1,VLOOKUP($AG719,STUDENT!$O$8:$Z$1507,3,0),""),"")</f>
        <v/>
      </c>
      <c r="AJ719" s="1" t="str">
        <f>IFERROR(IF($AH719&gt;=1,VLOOKUP($AG719,STUDENT!$O$8:$Z$1507,4,0),""),"")</f>
        <v/>
      </c>
      <c r="AK719" s="1" t="str">
        <f>IFERROR(IF($AH719&gt;=1,VLOOKUP($AG719,STUDENT!$O$8:$Z$1507,6,0),""),"")</f>
        <v/>
      </c>
      <c r="AL719" s="1" t="str">
        <f t="shared" ref="AL719:AL782" si="187">IFERROR(IF($AH719&gt;=1,(IF($AD719=1,(IF(BL719&gt;=1,$AI$2,"")),IF($AD719=2,(IF(AY719&gt;=1,$AI$1,"")),IF($AD719=3,(IF(MOD($AG719+AL$1,2)=0,(IF(AY719&gt;=1,$AI$1,"")),IF(MOD($AG719+AL$1,2)=1,(IF(BL719&gt;=1,$AI$2,"")),""))),"")))),""),"")</f>
        <v/>
      </c>
      <c r="AM719" s="1" t="str">
        <f t="shared" ref="AM719:AM782" si="188">IFERROR(IF($AH719&gt;=1,(IF($AD719=1,(IF(BM719&gt;=1,$AI$2,"")),IF($AD719=2,(IF(AZ719&gt;=1,$AI$1,"")),IF($AD719=3,(IF(MOD($AG719+AM$1,2)=0,(IF(AZ719&gt;=1,$AI$1,"")),IF(MOD($AG719+AM$1,2)=1,(IF(BM719&gt;=1,$AI$2,"")),""))),"")))),""),"")</f>
        <v/>
      </c>
      <c r="AN719" s="1" t="str">
        <f t="shared" ref="AN719:AN782" si="189">IFERROR(IF($AH719&gt;=1,(IF($AD719=1,(IF(BN719&gt;=1,$AI$2,"")),IF($AD719=2,(IF(BA719&gt;=1,$AI$1,"")),IF($AD719=3,(IF(MOD($AG719+AN$1,2)=0,(IF(BA719&gt;=1,$AI$1,"")),IF(MOD($AG719+AN$1,2)=1,(IF(BN719&gt;=1,$AI$2,"")),""))),"")))),""),"")</f>
        <v/>
      </c>
      <c r="AO719" s="1" t="str">
        <f t="shared" ref="AO719:AO782" si="190">IFERROR(IF($AH719&gt;=1,(IF($AD719=1,(IF(BO719&gt;=1,$AI$2,"")),IF($AD719=2,(IF(BB719&gt;=1,$AI$1,"")),IF($AD719=3,(IF(MOD($AG719+AO$1,2)=0,(IF(BB719&gt;=1,$AI$1,"")),IF(MOD($AG719+AO$1,2)=1,(IF(BO719&gt;=1,$AI$2,"")),""))),"")))),""),"")</f>
        <v/>
      </c>
      <c r="AP719" s="1" t="str">
        <f t="shared" ref="AP719:AP782" si="191">IFERROR(IF($AH719&gt;=1,(IF($AD719=1,(IF(BP719&gt;=1,$AI$2,"")),IF($AD719=2,(IF(BC719&gt;=1,$AI$1,"")),IF($AD719=3,(IF(MOD($AG719+AP$1,2)=0,(IF(BC719&gt;=1,$AI$1,"")),IF(MOD($AG719+AP$1,2)=1,(IF(BP719&gt;=1,$AI$2,"")),""))),"")))),""),"")</f>
        <v/>
      </c>
      <c r="AQ719" s="1" t="str">
        <f t="shared" ref="AQ719:AQ782" si="192">IFERROR(IF($AH719&gt;=1,(IF($AD719=1,(IF(BQ719&gt;=1,$AI$2,"")),IF($AD719=2,(IF(BD719&gt;=1,$AI$1,"")),IF($AD719=3,(IF(MOD($AG719+AQ$1,2)=0,(IF(BD719&gt;=1,$AI$1,"")),IF(MOD($AG719+AQ$1,2)=1,(IF(BQ719&gt;=1,$AI$2,"")),""))),"")))),""),"")</f>
        <v/>
      </c>
      <c r="AR719" s="1" t="str">
        <f t="shared" ref="AR719:AR782" si="193">IFERROR(IF($AH719&gt;=1,(IF($AD719=1,(IF(BR719&gt;=1,$AI$2,"")),IF($AD719=2,(IF(BE719&gt;=1,$AI$1,"")),IF($AD719=3,(IF(MOD($AG719+AR$1,2)=0,(IF(BE719&gt;=1,$AI$1,"")),IF(MOD($AG719+AR$1,2)=1,(IF(BR719&gt;=1,$AI$2,"")),""))),"")))),""),"")</f>
        <v/>
      </c>
      <c r="AS719" s="1" t="str">
        <f t="shared" ref="AS719:AS782" si="194">IFERROR(IF($AH719&gt;=1,(IF($AD719=1,(IF(BS719&gt;=1,$AI$2,"")),IF($AD719=2,(IF(BF719&gt;=1,$AI$1,"")),IF($AD719=3,(IF(MOD($AG719+AS$1,2)=0,(IF(BF719&gt;=1,$AI$1,"")),IF(MOD($AG719+AS$1,2)=1,(IF(BS719&gt;=1,$AI$2,"")),""))),"")))),""),"")</f>
        <v/>
      </c>
      <c r="AT719" s="1" t="str">
        <f t="shared" ref="AT719:AT782" si="195">IFERROR(IF($AH719&gt;=1,(IF($AD719=1,(IF(BT719&gt;=1,$AI$2,"")),IF($AD719=2,(IF(BG719&gt;=1,$AI$1,"")),IF($AD719=3,(IF(MOD($AG719+AT$1,2)=0,(IF(BG719&gt;=1,$AI$1,"")),IF(MOD($AG719+AT$1,2)=1,(IF(BT719&gt;=1,$AI$2,"")),""))),"")))),""),"")</f>
        <v/>
      </c>
      <c r="AU719" s="1" t="str">
        <f t="shared" ref="AU719:AU782" si="196">IFERROR(IF($AH719&gt;=1,(IF($AD719=1,(IF(BU719&gt;=1,$AI$2,"")),IF($AD719=2,(IF(BH719&gt;=1,$AI$1,"")),IF($AD719=3,(IF(MOD($AG719+AU$1,2)=0,(IF(BH719&gt;=1,$AI$1,"")),IF(MOD($AG719+AU$1,2)=1,(IF(BU719&gt;=1,$AI$2,"")),""))),"")))),""),"")</f>
        <v/>
      </c>
      <c r="AV719" s="1" t="str">
        <f t="shared" ref="AV719:AV782" si="197">IFERROR(IF($AH719&gt;=1,(IF($AD719=1,(IF(BV719&gt;=1,$AI$2,"")),IF($AD719=2,(IF(BI719&gt;=1,$AI$1,"")),IF($AD719=3,(IF(MOD($AG719+AV$1,2)=0,(IF(BI719&gt;=1,$AI$1,"")),IF(MOD($AG719+AV$1,2)=1,(IF(BV719&gt;=1,$AI$2,"")),""))),"")))),""),"")</f>
        <v/>
      </c>
      <c r="AW719" s="1" t="str">
        <f t="shared" ref="AW719:AW782" si="198">IFERROR(IF($AH719&gt;=1,(IF($AD719=1,(IF(BW719&gt;=1,$AI$2,"")),IF($AD719=2,(IF(BJ719&gt;=1,$AI$1,"")),IF($AD719=3,(IF(MOD($AG719+AW$1,2)=0,(IF(BJ719&gt;=1,$AI$1,"")),IF(MOD($AG719+AW$1,2)=1,(IF(BW719&gt;=1,$AI$2,"")),""))),"")))),""),"")</f>
        <v/>
      </c>
      <c r="AX719" s="1" t="str">
        <f t="shared" ref="AX719:AX782" si="199">IFERROR(IF($AH719&gt;=1,(IF($AD719=1,(IF(BX719&gt;=1,$AI$2,"")),IF($AD719=2,(IF(BK719&gt;=1,$AI$1,"")),IF($AD719=3,(IF(MOD($AG719+AX$1,2)=0,(IF(BK719&gt;=1,$AI$1,"")),IF(MOD($AG719+AX$1,2)=1,(IF(BX719&gt;=1,$AI$2,"")),""))),"")))),""),"")</f>
        <v/>
      </c>
      <c r="AY719" s="1">
        <f>IFERROR(IF($AE719&gt;$AE718,VLOOKUP($AC719+AL$1,STOCK!$F$10:$AB$209,16,0),IF($AE719=$AE718,(IF(AY718&gt;=1,AY718-COUNTIFS($AE718:$AE718,$AC719,AL718:AL718,$AI$1),0)),0)),0)</f>
        <v>0</v>
      </c>
      <c r="AZ719" s="1">
        <f>IFERROR(IF($AE719&gt;$AE718,VLOOKUP($AC719+AM$1,STOCK!$F$10:$AB$209,16,0),IF($AE719=$AE718,(IF(AZ718&gt;=1,AZ718-COUNTIFS($AE718:$AE718,$AC719,AM718:AM718,$AI$1),0)),0)),0)</f>
        <v>0</v>
      </c>
      <c r="BA719" s="1">
        <f>IFERROR(IF($AE719&gt;$AE718,VLOOKUP($AC719+AN$1,STOCK!$F$10:$AB$209,16,0),IF($AE719=$AE718,(IF(BA718&gt;=1,BA718-COUNTIFS($AE718:$AE718,$AC719,AN718:AN718,$AI$1),0)),0)),0)</f>
        <v>0</v>
      </c>
      <c r="BB719" s="1">
        <f>IFERROR(IF($AE719&gt;$AE718,VLOOKUP($AC719+AO$1,STOCK!$F$10:$AB$209,16,0),IF($AE719=$AE718,(IF(BB718&gt;=1,BB718-COUNTIFS($AE718:$AE718,$AC719,AO718:AO718,$AI$1),0)),0)),0)</f>
        <v>0</v>
      </c>
      <c r="BC719" s="1">
        <f>IFERROR(IF($AE719&gt;$AE718,VLOOKUP($AC719+AP$1,STOCK!$F$10:$AB$209,16,0),IF($AE719=$AE718,(IF(BC718&gt;=1,BC718-COUNTIFS($AE718:$AE718,$AC719,AP718:AP718,$AI$1),0)),0)),0)</f>
        <v>0</v>
      </c>
      <c r="BD719" s="1">
        <f>IFERROR(IF($AE719&gt;$AE718,VLOOKUP($AC719+AQ$1,STOCK!$F$10:$AB$209,16,0),IF($AE719=$AE718,(IF(BD718&gt;=1,BD718-COUNTIFS($AE718:$AE718,$AC719,AQ718:AQ718,$AI$1),0)),0)),0)</f>
        <v>0</v>
      </c>
      <c r="BE719" s="1">
        <f>IFERROR(IF($AE719&gt;$AE718,VLOOKUP($AC719+AR$1,STOCK!$F$10:$AB$209,16,0),IF($AE719=$AE718,(IF(BE718&gt;=1,BE718-COUNTIFS($AE718:$AE718,$AC719,AR718:AR718,$AI$1),0)),0)),0)</f>
        <v>0</v>
      </c>
      <c r="BF719" s="1">
        <f>IFERROR(IF($AE719&gt;$AE718,VLOOKUP($AC719+AS$1,STOCK!$F$10:$AB$209,16,0),IF($AE719=$AE718,(IF(BF718&gt;=1,BF718-COUNTIFS($AE718:$AE718,$AC719,AS718:AS718,$AI$1),0)),0)),0)</f>
        <v>0</v>
      </c>
      <c r="BG719" s="1">
        <f>IFERROR(IF($AE719&gt;$AE718,VLOOKUP($AC719+AT$1,STOCK!$F$10:$AB$209,16,0),IF($AE719=$AE718,(IF(BG718&gt;=1,BG718-COUNTIFS($AE718:$AE718,$AC719,AT718:AT718,$AI$1),0)),0)),0)</f>
        <v>0</v>
      </c>
      <c r="BH719" s="1">
        <f>IFERROR(IF($AE719&gt;$AE718,VLOOKUP($AC719+AU$1,STOCK!$F$10:$AB$209,16,0),IF($AE719=$AE718,(IF(BH718&gt;=1,BH718-COUNTIFS($AE718:$AE718,$AC719,AU718:AU718,$AI$1),0)),0)),0)</f>
        <v>0</v>
      </c>
      <c r="BI719" s="1">
        <f>IFERROR(IF($AE719&gt;$AE718,VLOOKUP($AC719+AV$1,STOCK!$F$10:$AB$209,16,0),IF($AE719=$AE718,(IF(BI718&gt;=1,BI718-COUNTIFS($AE718:$AE718,$AC719,AV718:AV718,$AI$1),0)),0)),0)</f>
        <v>0</v>
      </c>
      <c r="BJ719" s="1">
        <f>IFERROR(IF($AE719&gt;$AE718,VLOOKUP($AC719+AW$1,STOCK!$F$10:$AB$209,16,0),IF($AE719=$AE718,(IF(BJ718&gt;=1,BJ718-COUNTIFS($AE718:$AE718,$AC719,AW718:AW718,$AI$1),0)),0)),0)</f>
        <v>0</v>
      </c>
      <c r="BK719" s="1">
        <f>IFERROR(IF($AE719&gt;$AE718,VLOOKUP($AC719+AX$1,STOCK!$F$10:$AB$209,16,0),IF($AE719=$AE718,(IF(BK718&gt;=1,BK718-COUNTIFS($AE718:$AE718,$AC719,AX718:AX718,$AI$1),0)),0)),0)</f>
        <v>0</v>
      </c>
      <c r="BL719" s="1">
        <f>IFERROR(IF($AE719&gt;$AE718,VLOOKUP($AC719+AL$1,STOCK!$F$10:$AB$209,17,0),IF($AE719=$AE718,(IF(BL718&gt;=1,BL718-COUNTIFS($AE718:$AE718,$AC719,AL718:AL718,$AI$2),0)),0)),0)</f>
        <v>0</v>
      </c>
      <c r="BM719" s="1">
        <f>IFERROR(IF($AE719&gt;$AE718,VLOOKUP($AC719+AM$1,STOCK!$F$10:$AB$209,17,0),IF($AE719=$AE718,(IF(BM718&gt;=1,BM718-COUNTIFS($AE718:$AE718,$AC719,AM718:AM718,$AI$2),0)),0)),0)</f>
        <v>0</v>
      </c>
      <c r="BN719" s="1">
        <f>IFERROR(IF($AE719&gt;$AE718,VLOOKUP($AC719+AN$1,STOCK!$F$10:$AB$209,17,0),IF($AE719=$AE718,(IF(BN718&gt;=1,BN718-COUNTIFS($AE718:$AE718,$AC719,AN718:AN718,$AI$2),0)),0)),0)</f>
        <v>0</v>
      </c>
      <c r="BO719" s="1">
        <f>IFERROR(IF($AE719&gt;$AE718,VLOOKUP($AC719+AO$1,STOCK!$F$10:$AB$209,17,0),IF($AE719=$AE718,(IF(BO718&gt;=1,BO718-COUNTIFS($AE718:$AE718,$AC719,AO718:AO718,$AI$2),0)),0)),0)</f>
        <v>0</v>
      </c>
      <c r="BP719" s="1">
        <f>IFERROR(IF($AE719&gt;$AE718,VLOOKUP($AC719+AP$1,STOCK!$F$10:$AB$209,17,0),IF($AE719=$AE718,(IF(BP718&gt;=1,BP718-COUNTIFS($AE718:$AE718,$AC719,AP718:AP718,$AI$2),0)),0)),0)</f>
        <v>0</v>
      </c>
      <c r="BQ719" s="1">
        <f>IFERROR(IF($AE719&gt;$AE718,VLOOKUP($AC719+AQ$1,STOCK!$F$10:$AB$209,17,0),IF($AE719=$AE718,(IF(BQ718&gt;=1,BQ718-COUNTIFS($AE718:$AE718,$AC719,AQ718:AQ718,$AI$2),0)),0)),0)</f>
        <v>0</v>
      </c>
      <c r="BR719" s="1">
        <f>IFERROR(IF($AE719&gt;$AE718,VLOOKUP($AC719+AR$1,STOCK!$F$10:$AB$209,17,0),IF($AE719=$AE718,(IF(BR718&gt;=1,BR718-COUNTIFS($AE718:$AE718,$AC719,AR718:AR718,$AI$2),0)),0)),0)</f>
        <v>0</v>
      </c>
      <c r="BS719" s="1">
        <f>IFERROR(IF($AE719&gt;$AE718,VLOOKUP($AC719+AS$1,STOCK!$F$10:$AB$209,17,0),IF($AE719=$AE718,(IF(BS718&gt;=1,BS718-COUNTIFS($AE718:$AE718,$AC719,AS718:AS718,$AI$2),0)),0)),0)</f>
        <v>0</v>
      </c>
      <c r="BT719" s="1">
        <f>IFERROR(IF($AE719&gt;$AE718,VLOOKUP($AC719+AT$1,STOCK!$F$10:$AB$209,17,0),IF($AE719=$AE718,(IF(BT718&gt;=1,BT718-COUNTIFS($AE718:$AE718,$AC719,AT718:AT718,$AI$2),0)),0)),0)</f>
        <v>0</v>
      </c>
      <c r="BU719" s="1">
        <f>IFERROR(IF($AE719&gt;$AE718,VLOOKUP($AC719+AU$1,STOCK!$F$10:$AB$209,17,0),IF($AE719=$AE718,(IF(BU718&gt;=1,BU718-COUNTIFS($AE718:$AE718,$AC719,AU718:AU718,$AI$2),0)),0)),0)</f>
        <v>0</v>
      </c>
      <c r="BV719" s="1">
        <f>IFERROR(IF($AE719&gt;$AE718,VLOOKUP($AC719+AV$1,STOCK!$F$10:$AB$209,17,0),IF($AE719=$AE718,(IF(BV718&gt;=1,BV718-COUNTIFS($AE718:$AE718,$AC719,AV718:AV718,$AI$2),0)),0)),0)</f>
        <v>0</v>
      </c>
      <c r="BW719" s="1">
        <f>IFERROR(IF($AE719&gt;$AE718,VLOOKUP($AC719+AW$1,STOCK!$F$10:$AB$209,17,0),IF($AE719=$AE718,(IF(BW718&gt;=1,BW718-COUNTIFS($AE718:$AE718,$AC719,AW718:AW718,$AI$2),0)),0)),0)</f>
        <v>0</v>
      </c>
      <c r="BX719" s="1">
        <f>IFERROR(IF($AE719&gt;$AE718,VLOOKUP($AC719+AX$1,STOCK!$F$10:$AB$209,17,0),IF($AE719=$AE718,(IF(BX718&gt;=1,BX718-COUNTIFS($AE718:$AE718,$AC719,AX718:AX718,$AI$2),0)),0)),0)</f>
        <v>0</v>
      </c>
    </row>
    <row r="720" spans="29:76" x14ac:dyDescent="0.25">
      <c r="AC720" s="1">
        <f t="shared" si="185"/>
        <v>0</v>
      </c>
      <c r="AD720" s="1">
        <f>IFERROR(IF(LEN(AK720)&gt;=1,VLOOKUP(HLOOKUP(AK720,PROFILE!$K$5:$V$8,4,0),PROFILE!$F$1:$G$3,2,0),0),0)</f>
        <v>0</v>
      </c>
      <c r="AE720" s="1">
        <f t="shared" si="186"/>
        <v>0</v>
      </c>
      <c r="AF720" s="1">
        <v>707</v>
      </c>
      <c r="AI720" s="1" t="str">
        <f>IFERROR(IF($AH720&gt;=1,VLOOKUP($AG720,STUDENT!$O$8:$Z$1507,3,0),""),"")</f>
        <v/>
      </c>
      <c r="AJ720" s="1" t="str">
        <f>IFERROR(IF($AH720&gt;=1,VLOOKUP($AG720,STUDENT!$O$8:$Z$1507,4,0),""),"")</f>
        <v/>
      </c>
      <c r="AK720" s="1" t="str">
        <f>IFERROR(IF($AH720&gt;=1,VLOOKUP($AG720,STUDENT!$O$8:$Z$1507,6,0),""),"")</f>
        <v/>
      </c>
      <c r="AL720" s="1" t="str">
        <f t="shared" si="187"/>
        <v/>
      </c>
      <c r="AM720" s="1" t="str">
        <f t="shared" si="188"/>
        <v/>
      </c>
      <c r="AN720" s="1" t="str">
        <f t="shared" si="189"/>
        <v/>
      </c>
      <c r="AO720" s="1" t="str">
        <f t="shared" si="190"/>
        <v/>
      </c>
      <c r="AP720" s="1" t="str">
        <f t="shared" si="191"/>
        <v/>
      </c>
      <c r="AQ720" s="1" t="str">
        <f t="shared" si="192"/>
        <v/>
      </c>
      <c r="AR720" s="1" t="str">
        <f t="shared" si="193"/>
        <v/>
      </c>
      <c r="AS720" s="1" t="str">
        <f t="shared" si="194"/>
        <v/>
      </c>
      <c r="AT720" s="1" t="str">
        <f t="shared" si="195"/>
        <v/>
      </c>
      <c r="AU720" s="1" t="str">
        <f t="shared" si="196"/>
        <v/>
      </c>
      <c r="AV720" s="1" t="str">
        <f t="shared" si="197"/>
        <v/>
      </c>
      <c r="AW720" s="1" t="str">
        <f t="shared" si="198"/>
        <v/>
      </c>
      <c r="AX720" s="1" t="str">
        <f t="shared" si="199"/>
        <v/>
      </c>
      <c r="AY720" s="1">
        <f>IFERROR(IF($AE720&gt;$AE719,VLOOKUP($AC720+AL$1,STOCK!$F$10:$AB$209,16,0),IF($AE720=$AE719,(IF(AY719&gt;=1,AY719-COUNTIFS($AE719:$AE719,$AC720,AL719:AL719,$AI$1),0)),0)),0)</f>
        <v>0</v>
      </c>
      <c r="AZ720" s="1">
        <f>IFERROR(IF($AE720&gt;$AE719,VLOOKUP($AC720+AM$1,STOCK!$F$10:$AB$209,16,0),IF($AE720=$AE719,(IF(AZ719&gt;=1,AZ719-COUNTIFS($AE719:$AE719,$AC720,AM719:AM719,$AI$1),0)),0)),0)</f>
        <v>0</v>
      </c>
      <c r="BA720" s="1">
        <f>IFERROR(IF($AE720&gt;$AE719,VLOOKUP($AC720+AN$1,STOCK!$F$10:$AB$209,16,0),IF($AE720=$AE719,(IF(BA719&gt;=1,BA719-COUNTIFS($AE719:$AE719,$AC720,AN719:AN719,$AI$1),0)),0)),0)</f>
        <v>0</v>
      </c>
      <c r="BB720" s="1">
        <f>IFERROR(IF($AE720&gt;$AE719,VLOOKUP($AC720+AO$1,STOCK!$F$10:$AB$209,16,0),IF($AE720=$AE719,(IF(BB719&gt;=1,BB719-COUNTIFS($AE719:$AE719,$AC720,AO719:AO719,$AI$1),0)),0)),0)</f>
        <v>0</v>
      </c>
      <c r="BC720" s="1">
        <f>IFERROR(IF($AE720&gt;$AE719,VLOOKUP($AC720+AP$1,STOCK!$F$10:$AB$209,16,0),IF($AE720=$AE719,(IF(BC719&gt;=1,BC719-COUNTIFS($AE719:$AE719,$AC720,AP719:AP719,$AI$1),0)),0)),0)</f>
        <v>0</v>
      </c>
      <c r="BD720" s="1">
        <f>IFERROR(IF($AE720&gt;$AE719,VLOOKUP($AC720+AQ$1,STOCK!$F$10:$AB$209,16,0),IF($AE720=$AE719,(IF(BD719&gt;=1,BD719-COUNTIFS($AE719:$AE719,$AC720,AQ719:AQ719,$AI$1),0)),0)),0)</f>
        <v>0</v>
      </c>
      <c r="BE720" s="1">
        <f>IFERROR(IF($AE720&gt;$AE719,VLOOKUP($AC720+AR$1,STOCK!$F$10:$AB$209,16,0),IF($AE720=$AE719,(IF(BE719&gt;=1,BE719-COUNTIFS($AE719:$AE719,$AC720,AR719:AR719,$AI$1),0)),0)),0)</f>
        <v>0</v>
      </c>
      <c r="BF720" s="1">
        <f>IFERROR(IF($AE720&gt;$AE719,VLOOKUP($AC720+AS$1,STOCK!$F$10:$AB$209,16,0),IF($AE720=$AE719,(IF(BF719&gt;=1,BF719-COUNTIFS($AE719:$AE719,$AC720,AS719:AS719,$AI$1),0)),0)),0)</f>
        <v>0</v>
      </c>
      <c r="BG720" s="1">
        <f>IFERROR(IF($AE720&gt;$AE719,VLOOKUP($AC720+AT$1,STOCK!$F$10:$AB$209,16,0),IF($AE720=$AE719,(IF(BG719&gt;=1,BG719-COUNTIFS($AE719:$AE719,$AC720,AT719:AT719,$AI$1),0)),0)),0)</f>
        <v>0</v>
      </c>
      <c r="BH720" s="1">
        <f>IFERROR(IF($AE720&gt;$AE719,VLOOKUP($AC720+AU$1,STOCK!$F$10:$AB$209,16,0),IF($AE720=$AE719,(IF(BH719&gt;=1,BH719-COUNTIFS($AE719:$AE719,$AC720,AU719:AU719,$AI$1),0)),0)),0)</f>
        <v>0</v>
      </c>
      <c r="BI720" s="1">
        <f>IFERROR(IF($AE720&gt;$AE719,VLOOKUP($AC720+AV$1,STOCK!$F$10:$AB$209,16,0),IF($AE720=$AE719,(IF(BI719&gt;=1,BI719-COUNTIFS($AE719:$AE719,$AC720,AV719:AV719,$AI$1),0)),0)),0)</f>
        <v>0</v>
      </c>
      <c r="BJ720" s="1">
        <f>IFERROR(IF($AE720&gt;$AE719,VLOOKUP($AC720+AW$1,STOCK!$F$10:$AB$209,16,0),IF($AE720=$AE719,(IF(BJ719&gt;=1,BJ719-COUNTIFS($AE719:$AE719,$AC720,AW719:AW719,$AI$1),0)),0)),0)</f>
        <v>0</v>
      </c>
      <c r="BK720" s="1">
        <f>IFERROR(IF($AE720&gt;$AE719,VLOOKUP($AC720+AX$1,STOCK!$F$10:$AB$209,16,0),IF($AE720=$AE719,(IF(BK719&gt;=1,BK719-COUNTIFS($AE719:$AE719,$AC720,AX719:AX719,$AI$1),0)),0)),0)</f>
        <v>0</v>
      </c>
      <c r="BL720" s="1">
        <f>IFERROR(IF($AE720&gt;$AE719,VLOOKUP($AC720+AL$1,STOCK!$F$10:$AB$209,17,0),IF($AE720=$AE719,(IF(BL719&gt;=1,BL719-COUNTIFS($AE719:$AE719,$AC720,AL719:AL719,$AI$2),0)),0)),0)</f>
        <v>0</v>
      </c>
      <c r="BM720" s="1">
        <f>IFERROR(IF($AE720&gt;$AE719,VLOOKUP($AC720+AM$1,STOCK!$F$10:$AB$209,17,0),IF($AE720=$AE719,(IF(BM719&gt;=1,BM719-COUNTIFS($AE719:$AE719,$AC720,AM719:AM719,$AI$2),0)),0)),0)</f>
        <v>0</v>
      </c>
      <c r="BN720" s="1">
        <f>IFERROR(IF($AE720&gt;$AE719,VLOOKUP($AC720+AN$1,STOCK!$F$10:$AB$209,17,0),IF($AE720=$AE719,(IF(BN719&gt;=1,BN719-COUNTIFS($AE719:$AE719,$AC720,AN719:AN719,$AI$2),0)),0)),0)</f>
        <v>0</v>
      </c>
      <c r="BO720" s="1">
        <f>IFERROR(IF($AE720&gt;$AE719,VLOOKUP($AC720+AO$1,STOCK!$F$10:$AB$209,17,0),IF($AE720=$AE719,(IF(BO719&gt;=1,BO719-COUNTIFS($AE719:$AE719,$AC720,AO719:AO719,$AI$2),0)),0)),0)</f>
        <v>0</v>
      </c>
      <c r="BP720" s="1">
        <f>IFERROR(IF($AE720&gt;$AE719,VLOOKUP($AC720+AP$1,STOCK!$F$10:$AB$209,17,0),IF($AE720=$AE719,(IF(BP719&gt;=1,BP719-COUNTIFS($AE719:$AE719,$AC720,AP719:AP719,$AI$2),0)),0)),0)</f>
        <v>0</v>
      </c>
      <c r="BQ720" s="1">
        <f>IFERROR(IF($AE720&gt;$AE719,VLOOKUP($AC720+AQ$1,STOCK!$F$10:$AB$209,17,0),IF($AE720=$AE719,(IF(BQ719&gt;=1,BQ719-COUNTIFS($AE719:$AE719,$AC720,AQ719:AQ719,$AI$2),0)),0)),0)</f>
        <v>0</v>
      </c>
      <c r="BR720" s="1">
        <f>IFERROR(IF($AE720&gt;$AE719,VLOOKUP($AC720+AR$1,STOCK!$F$10:$AB$209,17,0),IF($AE720=$AE719,(IF(BR719&gt;=1,BR719-COUNTIFS($AE719:$AE719,$AC720,AR719:AR719,$AI$2),0)),0)),0)</f>
        <v>0</v>
      </c>
      <c r="BS720" s="1">
        <f>IFERROR(IF($AE720&gt;$AE719,VLOOKUP($AC720+AS$1,STOCK!$F$10:$AB$209,17,0),IF($AE720=$AE719,(IF(BS719&gt;=1,BS719-COUNTIFS($AE719:$AE719,$AC720,AS719:AS719,$AI$2),0)),0)),0)</f>
        <v>0</v>
      </c>
      <c r="BT720" s="1">
        <f>IFERROR(IF($AE720&gt;$AE719,VLOOKUP($AC720+AT$1,STOCK!$F$10:$AB$209,17,0),IF($AE720=$AE719,(IF(BT719&gt;=1,BT719-COUNTIFS($AE719:$AE719,$AC720,AT719:AT719,$AI$2),0)),0)),0)</f>
        <v>0</v>
      </c>
      <c r="BU720" s="1">
        <f>IFERROR(IF($AE720&gt;$AE719,VLOOKUP($AC720+AU$1,STOCK!$F$10:$AB$209,17,0),IF($AE720=$AE719,(IF(BU719&gt;=1,BU719-COUNTIFS($AE719:$AE719,$AC720,AU719:AU719,$AI$2),0)),0)),0)</f>
        <v>0</v>
      </c>
      <c r="BV720" s="1">
        <f>IFERROR(IF($AE720&gt;$AE719,VLOOKUP($AC720+AV$1,STOCK!$F$10:$AB$209,17,0),IF($AE720=$AE719,(IF(BV719&gt;=1,BV719-COUNTIFS($AE719:$AE719,$AC720,AV719:AV719,$AI$2),0)),0)),0)</f>
        <v>0</v>
      </c>
      <c r="BW720" s="1">
        <f>IFERROR(IF($AE720&gt;$AE719,VLOOKUP($AC720+AW$1,STOCK!$F$10:$AB$209,17,0),IF($AE720=$AE719,(IF(BW719&gt;=1,BW719-COUNTIFS($AE719:$AE719,$AC720,AW719:AW719,$AI$2),0)),0)),0)</f>
        <v>0</v>
      </c>
      <c r="BX720" s="1">
        <f>IFERROR(IF($AE720&gt;$AE719,VLOOKUP($AC720+AX$1,STOCK!$F$10:$AB$209,17,0),IF($AE720=$AE719,(IF(BX719&gt;=1,BX719-COUNTIFS($AE719:$AE719,$AC720,AX719:AX719,$AI$2),0)),0)),0)</f>
        <v>0</v>
      </c>
    </row>
    <row r="721" spans="29:76" x14ac:dyDescent="0.25">
      <c r="AC721" s="1">
        <f t="shared" si="185"/>
        <v>0</v>
      </c>
      <c r="AD721" s="1">
        <f>IFERROR(IF(LEN(AK721)&gt;=1,VLOOKUP(HLOOKUP(AK721,PROFILE!$K$5:$V$8,4,0),PROFILE!$F$1:$G$3,2,0),0),0)</f>
        <v>0</v>
      </c>
      <c r="AE721" s="1">
        <f t="shared" si="186"/>
        <v>0</v>
      </c>
      <c r="AF721" s="1">
        <v>708</v>
      </c>
      <c r="AI721" s="1" t="str">
        <f>IFERROR(IF($AH721&gt;=1,VLOOKUP($AG721,STUDENT!$O$8:$Z$1507,3,0),""),"")</f>
        <v/>
      </c>
      <c r="AJ721" s="1" t="str">
        <f>IFERROR(IF($AH721&gt;=1,VLOOKUP($AG721,STUDENT!$O$8:$Z$1507,4,0),""),"")</f>
        <v/>
      </c>
      <c r="AK721" s="1" t="str">
        <f>IFERROR(IF($AH721&gt;=1,VLOOKUP($AG721,STUDENT!$O$8:$Z$1507,6,0),""),"")</f>
        <v/>
      </c>
      <c r="AL721" s="1" t="str">
        <f t="shared" si="187"/>
        <v/>
      </c>
      <c r="AM721" s="1" t="str">
        <f t="shared" si="188"/>
        <v/>
      </c>
      <c r="AN721" s="1" t="str">
        <f t="shared" si="189"/>
        <v/>
      </c>
      <c r="AO721" s="1" t="str">
        <f t="shared" si="190"/>
        <v/>
      </c>
      <c r="AP721" s="1" t="str">
        <f t="shared" si="191"/>
        <v/>
      </c>
      <c r="AQ721" s="1" t="str">
        <f t="shared" si="192"/>
        <v/>
      </c>
      <c r="AR721" s="1" t="str">
        <f t="shared" si="193"/>
        <v/>
      </c>
      <c r="AS721" s="1" t="str">
        <f t="shared" si="194"/>
        <v/>
      </c>
      <c r="AT721" s="1" t="str">
        <f t="shared" si="195"/>
        <v/>
      </c>
      <c r="AU721" s="1" t="str">
        <f t="shared" si="196"/>
        <v/>
      </c>
      <c r="AV721" s="1" t="str">
        <f t="shared" si="197"/>
        <v/>
      </c>
      <c r="AW721" s="1" t="str">
        <f t="shared" si="198"/>
        <v/>
      </c>
      <c r="AX721" s="1" t="str">
        <f t="shared" si="199"/>
        <v/>
      </c>
      <c r="AY721" s="1">
        <f>IFERROR(IF($AE721&gt;$AE720,VLOOKUP($AC721+AL$1,STOCK!$F$10:$AB$209,16,0),IF($AE721=$AE720,(IF(AY720&gt;=1,AY720-COUNTIFS($AE720:$AE720,$AC721,AL720:AL720,$AI$1),0)),0)),0)</f>
        <v>0</v>
      </c>
      <c r="AZ721" s="1">
        <f>IFERROR(IF($AE721&gt;$AE720,VLOOKUP($AC721+AM$1,STOCK!$F$10:$AB$209,16,0),IF($AE721=$AE720,(IF(AZ720&gt;=1,AZ720-COUNTIFS($AE720:$AE720,$AC721,AM720:AM720,$AI$1),0)),0)),0)</f>
        <v>0</v>
      </c>
      <c r="BA721" s="1">
        <f>IFERROR(IF($AE721&gt;$AE720,VLOOKUP($AC721+AN$1,STOCK!$F$10:$AB$209,16,0),IF($AE721=$AE720,(IF(BA720&gt;=1,BA720-COUNTIFS($AE720:$AE720,$AC721,AN720:AN720,$AI$1),0)),0)),0)</f>
        <v>0</v>
      </c>
      <c r="BB721" s="1">
        <f>IFERROR(IF($AE721&gt;$AE720,VLOOKUP($AC721+AO$1,STOCK!$F$10:$AB$209,16,0),IF($AE721=$AE720,(IF(BB720&gt;=1,BB720-COUNTIFS($AE720:$AE720,$AC721,AO720:AO720,$AI$1),0)),0)),0)</f>
        <v>0</v>
      </c>
      <c r="BC721" s="1">
        <f>IFERROR(IF($AE721&gt;$AE720,VLOOKUP($AC721+AP$1,STOCK!$F$10:$AB$209,16,0),IF($AE721=$AE720,(IF(BC720&gt;=1,BC720-COUNTIFS($AE720:$AE720,$AC721,AP720:AP720,$AI$1),0)),0)),0)</f>
        <v>0</v>
      </c>
      <c r="BD721" s="1">
        <f>IFERROR(IF($AE721&gt;$AE720,VLOOKUP($AC721+AQ$1,STOCK!$F$10:$AB$209,16,0),IF($AE721=$AE720,(IF(BD720&gt;=1,BD720-COUNTIFS($AE720:$AE720,$AC721,AQ720:AQ720,$AI$1),0)),0)),0)</f>
        <v>0</v>
      </c>
      <c r="BE721" s="1">
        <f>IFERROR(IF($AE721&gt;$AE720,VLOOKUP($AC721+AR$1,STOCK!$F$10:$AB$209,16,0),IF($AE721=$AE720,(IF(BE720&gt;=1,BE720-COUNTIFS($AE720:$AE720,$AC721,AR720:AR720,$AI$1),0)),0)),0)</f>
        <v>0</v>
      </c>
      <c r="BF721" s="1">
        <f>IFERROR(IF($AE721&gt;$AE720,VLOOKUP($AC721+AS$1,STOCK!$F$10:$AB$209,16,0),IF($AE721=$AE720,(IF(BF720&gt;=1,BF720-COUNTIFS($AE720:$AE720,$AC721,AS720:AS720,$AI$1),0)),0)),0)</f>
        <v>0</v>
      </c>
      <c r="BG721" s="1">
        <f>IFERROR(IF($AE721&gt;$AE720,VLOOKUP($AC721+AT$1,STOCK!$F$10:$AB$209,16,0),IF($AE721=$AE720,(IF(BG720&gt;=1,BG720-COUNTIFS($AE720:$AE720,$AC721,AT720:AT720,$AI$1),0)),0)),0)</f>
        <v>0</v>
      </c>
      <c r="BH721" s="1">
        <f>IFERROR(IF($AE721&gt;$AE720,VLOOKUP($AC721+AU$1,STOCK!$F$10:$AB$209,16,0),IF($AE721=$AE720,(IF(BH720&gt;=1,BH720-COUNTIFS($AE720:$AE720,$AC721,AU720:AU720,$AI$1),0)),0)),0)</f>
        <v>0</v>
      </c>
      <c r="BI721" s="1">
        <f>IFERROR(IF($AE721&gt;$AE720,VLOOKUP($AC721+AV$1,STOCK!$F$10:$AB$209,16,0),IF($AE721=$AE720,(IF(BI720&gt;=1,BI720-COUNTIFS($AE720:$AE720,$AC721,AV720:AV720,$AI$1),0)),0)),0)</f>
        <v>0</v>
      </c>
      <c r="BJ721" s="1">
        <f>IFERROR(IF($AE721&gt;$AE720,VLOOKUP($AC721+AW$1,STOCK!$F$10:$AB$209,16,0),IF($AE721=$AE720,(IF(BJ720&gt;=1,BJ720-COUNTIFS($AE720:$AE720,$AC721,AW720:AW720,$AI$1),0)),0)),0)</f>
        <v>0</v>
      </c>
      <c r="BK721" s="1">
        <f>IFERROR(IF($AE721&gt;$AE720,VLOOKUP($AC721+AX$1,STOCK!$F$10:$AB$209,16,0),IF($AE721=$AE720,(IF(BK720&gt;=1,BK720-COUNTIFS($AE720:$AE720,$AC721,AX720:AX720,$AI$1),0)),0)),0)</f>
        <v>0</v>
      </c>
      <c r="BL721" s="1">
        <f>IFERROR(IF($AE721&gt;$AE720,VLOOKUP($AC721+AL$1,STOCK!$F$10:$AB$209,17,0),IF($AE721=$AE720,(IF(BL720&gt;=1,BL720-COUNTIFS($AE720:$AE720,$AC721,AL720:AL720,$AI$2),0)),0)),0)</f>
        <v>0</v>
      </c>
      <c r="BM721" s="1">
        <f>IFERROR(IF($AE721&gt;$AE720,VLOOKUP($AC721+AM$1,STOCK!$F$10:$AB$209,17,0),IF($AE721=$AE720,(IF(BM720&gt;=1,BM720-COUNTIFS($AE720:$AE720,$AC721,AM720:AM720,$AI$2),0)),0)),0)</f>
        <v>0</v>
      </c>
      <c r="BN721" s="1">
        <f>IFERROR(IF($AE721&gt;$AE720,VLOOKUP($AC721+AN$1,STOCK!$F$10:$AB$209,17,0),IF($AE721=$AE720,(IF(BN720&gt;=1,BN720-COUNTIFS($AE720:$AE720,$AC721,AN720:AN720,$AI$2),0)),0)),0)</f>
        <v>0</v>
      </c>
      <c r="BO721" s="1">
        <f>IFERROR(IF($AE721&gt;$AE720,VLOOKUP($AC721+AO$1,STOCK!$F$10:$AB$209,17,0),IF($AE721=$AE720,(IF(BO720&gt;=1,BO720-COUNTIFS($AE720:$AE720,$AC721,AO720:AO720,$AI$2),0)),0)),0)</f>
        <v>0</v>
      </c>
      <c r="BP721" s="1">
        <f>IFERROR(IF($AE721&gt;$AE720,VLOOKUP($AC721+AP$1,STOCK!$F$10:$AB$209,17,0),IF($AE721=$AE720,(IF(BP720&gt;=1,BP720-COUNTIFS($AE720:$AE720,$AC721,AP720:AP720,$AI$2),0)),0)),0)</f>
        <v>0</v>
      </c>
      <c r="BQ721" s="1">
        <f>IFERROR(IF($AE721&gt;$AE720,VLOOKUP($AC721+AQ$1,STOCK!$F$10:$AB$209,17,0),IF($AE721=$AE720,(IF(BQ720&gt;=1,BQ720-COUNTIFS($AE720:$AE720,$AC721,AQ720:AQ720,$AI$2),0)),0)),0)</f>
        <v>0</v>
      </c>
      <c r="BR721" s="1">
        <f>IFERROR(IF($AE721&gt;$AE720,VLOOKUP($AC721+AR$1,STOCK!$F$10:$AB$209,17,0),IF($AE721=$AE720,(IF(BR720&gt;=1,BR720-COUNTIFS($AE720:$AE720,$AC721,AR720:AR720,$AI$2),0)),0)),0)</f>
        <v>0</v>
      </c>
      <c r="BS721" s="1">
        <f>IFERROR(IF($AE721&gt;$AE720,VLOOKUP($AC721+AS$1,STOCK!$F$10:$AB$209,17,0),IF($AE721=$AE720,(IF(BS720&gt;=1,BS720-COUNTIFS($AE720:$AE720,$AC721,AS720:AS720,$AI$2),0)),0)),0)</f>
        <v>0</v>
      </c>
      <c r="BT721" s="1">
        <f>IFERROR(IF($AE721&gt;$AE720,VLOOKUP($AC721+AT$1,STOCK!$F$10:$AB$209,17,0),IF($AE721=$AE720,(IF(BT720&gt;=1,BT720-COUNTIFS($AE720:$AE720,$AC721,AT720:AT720,$AI$2),0)),0)),0)</f>
        <v>0</v>
      </c>
      <c r="BU721" s="1">
        <f>IFERROR(IF($AE721&gt;$AE720,VLOOKUP($AC721+AU$1,STOCK!$F$10:$AB$209,17,0),IF($AE721=$AE720,(IF(BU720&gt;=1,BU720-COUNTIFS($AE720:$AE720,$AC721,AU720:AU720,$AI$2),0)),0)),0)</f>
        <v>0</v>
      </c>
      <c r="BV721" s="1">
        <f>IFERROR(IF($AE721&gt;$AE720,VLOOKUP($AC721+AV$1,STOCK!$F$10:$AB$209,17,0),IF($AE721=$AE720,(IF(BV720&gt;=1,BV720-COUNTIFS($AE720:$AE720,$AC721,AV720:AV720,$AI$2),0)),0)),0)</f>
        <v>0</v>
      </c>
      <c r="BW721" s="1">
        <f>IFERROR(IF($AE721&gt;$AE720,VLOOKUP($AC721+AW$1,STOCK!$F$10:$AB$209,17,0),IF($AE721=$AE720,(IF(BW720&gt;=1,BW720-COUNTIFS($AE720:$AE720,$AC721,AW720:AW720,$AI$2),0)),0)),0)</f>
        <v>0</v>
      </c>
      <c r="BX721" s="1">
        <f>IFERROR(IF($AE721&gt;$AE720,VLOOKUP($AC721+AX$1,STOCK!$F$10:$AB$209,17,0),IF($AE721=$AE720,(IF(BX720&gt;=1,BX720-COUNTIFS($AE720:$AE720,$AC721,AX720:AX720,$AI$2),0)),0)),0)</f>
        <v>0</v>
      </c>
    </row>
    <row r="722" spans="29:76" x14ac:dyDescent="0.25">
      <c r="AC722" s="1">
        <f t="shared" si="185"/>
        <v>0</v>
      </c>
      <c r="AD722" s="1">
        <f>IFERROR(IF(LEN(AK722)&gt;=1,VLOOKUP(HLOOKUP(AK722,PROFILE!$K$5:$V$8,4,0),PROFILE!$F$1:$G$3,2,0),0),0)</f>
        <v>0</v>
      </c>
      <c r="AE722" s="1">
        <f t="shared" si="186"/>
        <v>0</v>
      </c>
      <c r="AF722" s="1">
        <v>709</v>
      </c>
      <c r="AI722" s="1" t="str">
        <f>IFERROR(IF($AH722&gt;=1,VLOOKUP($AG722,STUDENT!$O$8:$Z$1507,3,0),""),"")</f>
        <v/>
      </c>
      <c r="AJ722" s="1" t="str">
        <f>IFERROR(IF($AH722&gt;=1,VLOOKUP($AG722,STUDENT!$O$8:$Z$1507,4,0),""),"")</f>
        <v/>
      </c>
      <c r="AK722" s="1" t="str">
        <f>IFERROR(IF($AH722&gt;=1,VLOOKUP($AG722,STUDENT!$O$8:$Z$1507,6,0),""),"")</f>
        <v/>
      </c>
      <c r="AL722" s="1" t="str">
        <f t="shared" si="187"/>
        <v/>
      </c>
      <c r="AM722" s="1" t="str">
        <f t="shared" si="188"/>
        <v/>
      </c>
      <c r="AN722" s="1" t="str">
        <f t="shared" si="189"/>
        <v/>
      </c>
      <c r="AO722" s="1" t="str">
        <f t="shared" si="190"/>
        <v/>
      </c>
      <c r="AP722" s="1" t="str">
        <f t="shared" si="191"/>
        <v/>
      </c>
      <c r="AQ722" s="1" t="str">
        <f t="shared" si="192"/>
        <v/>
      </c>
      <c r="AR722" s="1" t="str">
        <f t="shared" si="193"/>
        <v/>
      </c>
      <c r="AS722" s="1" t="str">
        <f t="shared" si="194"/>
        <v/>
      </c>
      <c r="AT722" s="1" t="str">
        <f t="shared" si="195"/>
        <v/>
      </c>
      <c r="AU722" s="1" t="str">
        <f t="shared" si="196"/>
        <v/>
      </c>
      <c r="AV722" s="1" t="str">
        <f t="shared" si="197"/>
        <v/>
      </c>
      <c r="AW722" s="1" t="str">
        <f t="shared" si="198"/>
        <v/>
      </c>
      <c r="AX722" s="1" t="str">
        <f t="shared" si="199"/>
        <v/>
      </c>
      <c r="AY722" s="1">
        <f>IFERROR(IF($AE722&gt;$AE721,VLOOKUP($AC722+AL$1,STOCK!$F$10:$AB$209,16,0),IF($AE722=$AE721,(IF(AY721&gt;=1,AY721-COUNTIFS($AE721:$AE721,$AC722,AL721:AL721,$AI$1),0)),0)),0)</f>
        <v>0</v>
      </c>
      <c r="AZ722" s="1">
        <f>IFERROR(IF($AE722&gt;$AE721,VLOOKUP($AC722+AM$1,STOCK!$F$10:$AB$209,16,0),IF($AE722=$AE721,(IF(AZ721&gt;=1,AZ721-COUNTIFS($AE721:$AE721,$AC722,AM721:AM721,$AI$1),0)),0)),0)</f>
        <v>0</v>
      </c>
      <c r="BA722" s="1">
        <f>IFERROR(IF($AE722&gt;$AE721,VLOOKUP($AC722+AN$1,STOCK!$F$10:$AB$209,16,0),IF($AE722=$AE721,(IF(BA721&gt;=1,BA721-COUNTIFS($AE721:$AE721,$AC722,AN721:AN721,$AI$1),0)),0)),0)</f>
        <v>0</v>
      </c>
      <c r="BB722" s="1">
        <f>IFERROR(IF($AE722&gt;$AE721,VLOOKUP($AC722+AO$1,STOCK!$F$10:$AB$209,16,0),IF($AE722=$AE721,(IF(BB721&gt;=1,BB721-COUNTIFS($AE721:$AE721,$AC722,AO721:AO721,$AI$1),0)),0)),0)</f>
        <v>0</v>
      </c>
      <c r="BC722" s="1">
        <f>IFERROR(IF($AE722&gt;$AE721,VLOOKUP($AC722+AP$1,STOCK!$F$10:$AB$209,16,0),IF($AE722=$AE721,(IF(BC721&gt;=1,BC721-COUNTIFS($AE721:$AE721,$AC722,AP721:AP721,$AI$1),0)),0)),0)</f>
        <v>0</v>
      </c>
      <c r="BD722" s="1">
        <f>IFERROR(IF($AE722&gt;$AE721,VLOOKUP($AC722+AQ$1,STOCK!$F$10:$AB$209,16,0),IF($AE722=$AE721,(IF(BD721&gt;=1,BD721-COUNTIFS($AE721:$AE721,$AC722,AQ721:AQ721,$AI$1),0)),0)),0)</f>
        <v>0</v>
      </c>
      <c r="BE722" s="1">
        <f>IFERROR(IF($AE722&gt;$AE721,VLOOKUP($AC722+AR$1,STOCK!$F$10:$AB$209,16,0),IF($AE722=$AE721,(IF(BE721&gt;=1,BE721-COUNTIFS($AE721:$AE721,$AC722,AR721:AR721,$AI$1),0)),0)),0)</f>
        <v>0</v>
      </c>
      <c r="BF722" s="1">
        <f>IFERROR(IF($AE722&gt;$AE721,VLOOKUP($AC722+AS$1,STOCK!$F$10:$AB$209,16,0),IF($AE722=$AE721,(IF(BF721&gt;=1,BF721-COUNTIFS($AE721:$AE721,$AC722,AS721:AS721,$AI$1),0)),0)),0)</f>
        <v>0</v>
      </c>
      <c r="BG722" s="1">
        <f>IFERROR(IF($AE722&gt;$AE721,VLOOKUP($AC722+AT$1,STOCK!$F$10:$AB$209,16,0),IF($AE722=$AE721,(IF(BG721&gt;=1,BG721-COUNTIFS($AE721:$AE721,$AC722,AT721:AT721,$AI$1),0)),0)),0)</f>
        <v>0</v>
      </c>
      <c r="BH722" s="1">
        <f>IFERROR(IF($AE722&gt;$AE721,VLOOKUP($AC722+AU$1,STOCK!$F$10:$AB$209,16,0),IF($AE722=$AE721,(IF(BH721&gt;=1,BH721-COUNTIFS($AE721:$AE721,$AC722,AU721:AU721,$AI$1),0)),0)),0)</f>
        <v>0</v>
      </c>
      <c r="BI722" s="1">
        <f>IFERROR(IF($AE722&gt;$AE721,VLOOKUP($AC722+AV$1,STOCK!$F$10:$AB$209,16,0),IF($AE722=$AE721,(IF(BI721&gt;=1,BI721-COUNTIFS($AE721:$AE721,$AC722,AV721:AV721,$AI$1),0)),0)),0)</f>
        <v>0</v>
      </c>
      <c r="BJ722" s="1">
        <f>IFERROR(IF($AE722&gt;$AE721,VLOOKUP($AC722+AW$1,STOCK!$F$10:$AB$209,16,0),IF($AE722=$AE721,(IF(BJ721&gt;=1,BJ721-COUNTIFS($AE721:$AE721,$AC722,AW721:AW721,$AI$1),0)),0)),0)</f>
        <v>0</v>
      </c>
      <c r="BK722" s="1">
        <f>IFERROR(IF($AE722&gt;$AE721,VLOOKUP($AC722+AX$1,STOCK!$F$10:$AB$209,16,0),IF($AE722=$AE721,(IF(BK721&gt;=1,BK721-COUNTIFS($AE721:$AE721,$AC722,AX721:AX721,$AI$1),0)),0)),0)</f>
        <v>0</v>
      </c>
      <c r="BL722" s="1">
        <f>IFERROR(IF($AE722&gt;$AE721,VLOOKUP($AC722+AL$1,STOCK!$F$10:$AB$209,17,0),IF($AE722=$AE721,(IF(BL721&gt;=1,BL721-COUNTIFS($AE721:$AE721,$AC722,AL721:AL721,$AI$2),0)),0)),0)</f>
        <v>0</v>
      </c>
      <c r="BM722" s="1">
        <f>IFERROR(IF($AE722&gt;$AE721,VLOOKUP($AC722+AM$1,STOCK!$F$10:$AB$209,17,0),IF($AE722=$AE721,(IF(BM721&gt;=1,BM721-COUNTIFS($AE721:$AE721,$AC722,AM721:AM721,$AI$2),0)),0)),0)</f>
        <v>0</v>
      </c>
      <c r="BN722" s="1">
        <f>IFERROR(IF($AE722&gt;$AE721,VLOOKUP($AC722+AN$1,STOCK!$F$10:$AB$209,17,0),IF($AE722=$AE721,(IF(BN721&gt;=1,BN721-COUNTIFS($AE721:$AE721,$AC722,AN721:AN721,$AI$2),0)),0)),0)</f>
        <v>0</v>
      </c>
      <c r="BO722" s="1">
        <f>IFERROR(IF($AE722&gt;$AE721,VLOOKUP($AC722+AO$1,STOCK!$F$10:$AB$209,17,0),IF($AE722=$AE721,(IF(BO721&gt;=1,BO721-COUNTIFS($AE721:$AE721,$AC722,AO721:AO721,$AI$2),0)),0)),0)</f>
        <v>0</v>
      </c>
      <c r="BP722" s="1">
        <f>IFERROR(IF($AE722&gt;$AE721,VLOOKUP($AC722+AP$1,STOCK!$F$10:$AB$209,17,0),IF($AE722=$AE721,(IF(BP721&gt;=1,BP721-COUNTIFS($AE721:$AE721,$AC722,AP721:AP721,$AI$2),0)),0)),0)</f>
        <v>0</v>
      </c>
      <c r="BQ722" s="1">
        <f>IFERROR(IF($AE722&gt;$AE721,VLOOKUP($AC722+AQ$1,STOCK!$F$10:$AB$209,17,0),IF($AE722=$AE721,(IF(BQ721&gt;=1,BQ721-COUNTIFS($AE721:$AE721,$AC722,AQ721:AQ721,$AI$2),0)),0)),0)</f>
        <v>0</v>
      </c>
      <c r="BR722" s="1">
        <f>IFERROR(IF($AE722&gt;$AE721,VLOOKUP($AC722+AR$1,STOCK!$F$10:$AB$209,17,0),IF($AE722=$AE721,(IF(BR721&gt;=1,BR721-COUNTIFS($AE721:$AE721,$AC722,AR721:AR721,$AI$2),0)),0)),0)</f>
        <v>0</v>
      </c>
      <c r="BS722" s="1">
        <f>IFERROR(IF($AE722&gt;$AE721,VLOOKUP($AC722+AS$1,STOCK!$F$10:$AB$209,17,0),IF($AE722=$AE721,(IF(BS721&gt;=1,BS721-COUNTIFS($AE721:$AE721,$AC722,AS721:AS721,$AI$2),0)),0)),0)</f>
        <v>0</v>
      </c>
      <c r="BT722" s="1">
        <f>IFERROR(IF($AE722&gt;$AE721,VLOOKUP($AC722+AT$1,STOCK!$F$10:$AB$209,17,0),IF($AE722=$AE721,(IF(BT721&gt;=1,BT721-COUNTIFS($AE721:$AE721,$AC722,AT721:AT721,$AI$2),0)),0)),0)</f>
        <v>0</v>
      </c>
      <c r="BU722" s="1">
        <f>IFERROR(IF($AE722&gt;$AE721,VLOOKUP($AC722+AU$1,STOCK!$F$10:$AB$209,17,0),IF($AE722=$AE721,(IF(BU721&gt;=1,BU721-COUNTIFS($AE721:$AE721,$AC722,AU721:AU721,$AI$2),0)),0)),0)</f>
        <v>0</v>
      </c>
      <c r="BV722" s="1">
        <f>IFERROR(IF($AE722&gt;$AE721,VLOOKUP($AC722+AV$1,STOCK!$F$10:$AB$209,17,0),IF($AE722=$AE721,(IF(BV721&gt;=1,BV721-COUNTIFS($AE721:$AE721,$AC722,AV721:AV721,$AI$2),0)),0)),0)</f>
        <v>0</v>
      </c>
      <c r="BW722" s="1">
        <f>IFERROR(IF($AE722&gt;$AE721,VLOOKUP($AC722+AW$1,STOCK!$F$10:$AB$209,17,0),IF($AE722=$AE721,(IF(BW721&gt;=1,BW721-COUNTIFS($AE721:$AE721,$AC722,AW721:AW721,$AI$2),0)),0)),0)</f>
        <v>0</v>
      </c>
      <c r="BX722" s="1">
        <f>IFERROR(IF($AE722&gt;$AE721,VLOOKUP($AC722+AX$1,STOCK!$F$10:$AB$209,17,0),IF($AE722=$AE721,(IF(BX721&gt;=1,BX721-COUNTIFS($AE721:$AE721,$AC722,AX721:AX721,$AI$2),0)),0)),0)</f>
        <v>0</v>
      </c>
    </row>
    <row r="723" spans="29:76" x14ac:dyDescent="0.25">
      <c r="AC723" s="1">
        <f t="shared" si="185"/>
        <v>0</v>
      </c>
      <c r="AD723" s="1">
        <f>IFERROR(IF(LEN(AK723)&gt;=1,VLOOKUP(HLOOKUP(AK723,PROFILE!$K$5:$V$8,4,0),PROFILE!$F$1:$G$3,2,0),0),0)</f>
        <v>0</v>
      </c>
      <c r="AE723" s="1">
        <f t="shared" si="186"/>
        <v>0</v>
      </c>
      <c r="AF723" s="1">
        <v>710</v>
      </c>
      <c r="AI723" s="1" t="str">
        <f>IFERROR(IF($AH723&gt;=1,VLOOKUP($AG723,STUDENT!$O$8:$Z$1507,3,0),""),"")</f>
        <v/>
      </c>
      <c r="AJ723" s="1" t="str">
        <f>IFERROR(IF($AH723&gt;=1,VLOOKUP($AG723,STUDENT!$O$8:$Z$1507,4,0),""),"")</f>
        <v/>
      </c>
      <c r="AK723" s="1" t="str">
        <f>IFERROR(IF($AH723&gt;=1,VLOOKUP($AG723,STUDENT!$O$8:$Z$1507,6,0),""),"")</f>
        <v/>
      </c>
      <c r="AL723" s="1" t="str">
        <f t="shared" si="187"/>
        <v/>
      </c>
      <c r="AM723" s="1" t="str">
        <f t="shared" si="188"/>
        <v/>
      </c>
      <c r="AN723" s="1" t="str">
        <f t="shared" si="189"/>
        <v/>
      </c>
      <c r="AO723" s="1" t="str">
        <f t="shared" si="190"/>
        <v/>
      </c>
      <c r="AP723" s="1" t="str">
        <f t="shared" si="191"/>
        <v/>
      </c>
      <c r="AQ723" s="1" t="str">
        <f t="shared" si="192"/>
        <v/>
      </c>
      <c r="AR723" s="1" t="str">
        <f t="shared" si="193"/>
        <v/>
      </c>
      <c r="AS723" s="1" t="str">
        <f t="shared" si="194"/>
        <v/>
      </c>
      <c r="AT723" s="1" t="str">
        <f t="shared" si="195"/>
        <v/>
      </c>
      <c r="AU723" s="1" t="str">
        <f t="shared" si="196"/>
        <v/>
      </c>
      <c r="AV723" s="1" t="str">
        <f t="shared" si="197"/>
        <v/>
      </c>
      <c r="AW723" s="1" t="str">
        <f t="shared" si="198"/>
        <v/>
      </c>
      <c r="AX723" s="1" t="str">
        <f t="shared" si="199"/>
        <v/>
      </c>
      <c r="AY723" s="1">
        <f>IFERROR(IF($AE723&gt;$AE722,VLOOKUP($AC723+AL$1,STOCK!$F$10:$AB$209,16,0),IF($AE723=$AE722,(IF(AY722&gt;=1,AY722-COUNTIFS($AE722:$AE722,$AC723,AL722:AL722,$AI$1),0)),0)),0)</f>
        <v>0</v>
      </c>
      <c r="AZ723" s="1">
        <f>IFERROR(IF($AE723&gt;$AE722,VLOOKUP($AC723+AM$1,STOCK!$F$10:$AB$209,16,0),IF($AE723=$AE722,(IF(AZ722&gt;=1,AZ722-COUNTIFS($AE722:$AE722,$AC723,AM722:AM722,$AI$1),0)),0)),0)</f>
        <v>0</v>
      </c>
      <c r="BA723" s="1">
        <f>IFERROR(IF($AE723&gt;$AE722,VLOOKUP($AC723+AN$1,STOCK!$F$10:$AB$209,16,0),IF($AE723=$AE722,(IF(BA722&gt;=1,BA722-COUNTIFS($AE722:$AE722,$AC723,AN722:AN722,$AI$1),0)),0)),0)</f>
        <v>0</v>
      </c>
      <c r="BB723" s="1">
        <f>IFERROR(IF($AE723&gt;$AE722,VLOOKUP($AC723+AO$1,STOCK!$F$10:$AB$209,16,0),IF($AE723=$AE722,(IF(BB722&gt;=1,BB722-COUNTIFS($AE722:$AE722,$AC723,AO722:AO722,$AI$1),0)),0)),0)</f>
        <v>0</v>
      </c>
      <c r="BC723" s="1">
        <f>IFERROR(IF($AE723&gt;$AE722,VLOOKUP($AC723+AP$1,STOCK!$F$10:$AB$209,16,0),IF($AE723=$AE722,(IF(BC722&gt;=1,BC722-COUNTIFS($AE722:$AE722,$AC723,AP722:AP722,$AI$1),0)),0)),0)</f>
        <v>0</v>
      </c>
      <c r="BD723" s="1">
        <f>IFERROR(IF($AE723&gt;$AE722,VLOOKUP($AC723+AQ$1,STOCK!$F$10:$AB$209,16,0),IF($AE723=$AE722,(IF(BD722&gt;=1,BD722-COUNTIFS($AE722:$AE722,$AC723,AQ722:AQ722,$AI$1),0)),0)),0)</f>
        <v>0</v>
      </c>
      <c r="BE723" s="1">
        <f>IFERROR(IF($AE723&gt;$AE722,VLOOKUP($AC723+AR$1,STOCK!$F$10:$AB$209,16,0),IF($AE723=$AE722,(IF(BE722&gt;=1,BE722-COUNTIFS($AE722:$AE722,$AC723,AR722:AR722,$AI$1),0)),0)),0)</f>
        <v>0</v>
      </c>
      <c r="BF723" s="1">
        <f>IFERROR(IF($AE723&gt;$AE722,VLOOKUP($AC723+AS$1,STOCK!$F$10:$AB$209,16,0),IF($AE723=$AE722,(IF(BF722&gt;=1,BF722-COUNTIFS($AE722:$AE722,$AC723,AS722:AS722,$AI$1),0)),0)),0)</f>
        <v>0</v>
      </c>
      <c r="BG723" s="1">
        <f>IFERROR(IF($AE723&gt;$AE722,VLOOKUP($AC723+AT$1,STOCK!$F$10:$AB$209,16,0),IF($AE723=$AE722,(IF(BG722&gt;=1,BG722-COUNTIFS($AE722:$AE722,$AC723,AT722:AT722,$AI$1),0)),0)),0)</f>
        <v>0</v>
      </c>
      <c r="BH723" s="1">
        <f>IFERROR(IF($AE723&gt;$AE722,VLOOKUP($AC723+AU$1,STOCK!$F$10:$AB$209,16,0),IF($AE723=$AE722,(IF(BH722&gt;=1,BH722-COUNTIFS($AE722:$AE722,$AC723,AU722:AU722,$AI$1),0)),0)),0)</f>
        <v>0</v>
      </c>
      <c r="BI723" s="1">
        <f>IFERROR(IF($AE723&gt;$AE722,VLOOKUP($AC723+AV$1,STOCK!$F$10:$AB$209,16,0),IF($AE723=$AE722,(IF(BI722&gt;=1,BI722-COUNTIFS($AE722:$AE722,$AC723,AV722:AV722,$AI$1),0)),0)),0)</f>
        <v>0</v>
      </c>
      <c r="BJ723" s="1">
        <f>IFERROR(IF($AE723&gt;$AE722,VLOOKUP($AC723+AW$1,STOCK!$F$10:$AB$209,16,0),IF($AE723=$AE722,(IF(BJ722&gt;=1,BJ722-COUNTIFS($AE722:$AE722,$AC723,AW722:AW722,$AI$1),0)),0)),0)</f>
        <v>0</v>
      </c>
      <c r="BK723" s="1">
        <f>IFERROR(IF($AE723&gt;$AE722,VLOOKUP($AC723+AX$1,STOCK!$F$10:$AB$209,16,0),IF($AE723=$AE722,(IF(BK722&gt;=1,BK722-COUNTIFS($AE722:$AE722,$AC723,AX722:AX722,$AI$1),0)),0)),0)</f>
        <v>0</v>
      </c>
      <c r="BL723" s="1">
        <f>IFERROR(IF($AE723&gt;$AE722,VLOOKUP($AC723+AL$1,STOCK!$F$10:$AB$209,17,0),IF($AE723=$AE722,(IF(BL722&gt;=1,BL722-COUNTIFS($AE722:$AE722,$AC723,AL722:AL722,$AI$2),0)),0)),0)</f>
        <v>0</v>
      </c>
      <c r="BM723" s="1">
        <f>IFERROR(IF($AE723&gt;$AE722,VLOOKUP($AC723+AM$1,STOCK!$F$10:$AB$209,17,0),IF($AE723=$AE722,(IF(BM722&gt;=1,BM722-COUNTIFS($AE722:$AE722,$AC723,AM722:AM722,$AI$2),0)),0)),0)</f>
        <v>0</v>
      </c>
      <c r="BN723" s="1">
        <f>IFERROR(IF($AE723&gt;$AE722,VLOOKUP($AC723+AN$1,STOCK!$F$10:$AB$209,17,0),IF($AE723=$AE722,(IF(BN722&gt;=1,BN722-COUNTIFS($AE722:$AE722,$AC723,AN722:AN722,$AI$2),0)),0)),0)</f>
        <v>0</v>
      </c>
      <c r="BO723" s="1">
        <f>IFERROR(IF($AE723&gt;$AE722,VLOOKUP($AC723+AO$1,STOCK!$F$10:$AB$209,17,0),IF($AE723=$AE722,(IF(BO722&gt;=1,BO722-COUNTIFS($AE722:$AE722,$AC723,AO722:AO722,$AI$2),0)),0)),0)</f>
        <v>0</v>
      </c>
      <c r="BP723" s="1">
        <f>IFERROR(IF($AE723&gt;$AE722,VLOOKUP($AC723+AP$1,STOCK!$F$10:$AB$209,17,0),IF($AE723=$AE722,(IF(BP722&gt;=1,BP722-COUNTIFS($AE722:$AE722,$AC723,AP722:AP722,$AI$2),0)),0)),0)</f>
        <v>0</v>
      </c>
      <c r="BQ723" s="1">
        <f>IFERROR(IF($AE723&gt;$AE722,VLOOKUP($AC723+AQ$1,STOCK!$F$10:$AB$209,17,0),IF($AE723=$AE722,(IF(BQ722&gt;=1,BQ722-COUNTIFS($AE722:$AE722,$AC723,AQ722:AQ722,$AI$2),0)),0)),0)</f>
        <v>0</v>
      </c>
      <c r="BR723" s="1">
        <f>IFERROR(IF($AE723&gt;$AE722,VLOOKUP($AC723+AR$1,STOCK!$F$10:$AB$209,17,0),IF($AE723=$AE722,(IF(BR722&gt;=1,BR722-COUNTIFS($AE722:$AE722,$AC723,AR722:AR722,$AI$2),0)),0)),0)</f>
        <v>0</v>
      </c>
      <c r="BS723" s="1">
        <f>IFERROR(IF($AE723&gt;$AE722,VLOOKUP($AC723+AS$1,STOCK!$F$10:$AB$209,17,0),IF($AE723=$AE722,(IF(BS722&gt;=1,BS722-COUNTIFS($AE722:$AE722,$AC723,AS722:AS722,$AI$2),0)),0)),0)</f>
        <v>0</v>
      </c>
      <c r="BT723" s="1">
        <f>IFERROR(IF($AE723&gt;$AE722,VLOOKUP($AC723+AT$1,STOCK!$F$10:$AB$209,17,0),IF($AE723=$AE722,(IF(BT722&gt;=1,BT722-COUNTIFS($AE722:$AE722,$AC723,AT722:AT722,$AI$2),0)),0)),0)</f>
        <v>0</v>
      </c>
      <c r="BU723" s="1">
        <f>IFERROR(IF($AE723&gt;$AE722,VLOOKUP($AC723+AU$1,STOCK!$F$10:$AB$209,17,0),IF($AE723=$AE722,(IF(BU722&gt;=1,BU722-COUNTIFS($AE722:$AE722,$AC723,AU722:AU722,$AI$2),0)),0)),0)</f>
        <v>0</v>
      </c>
      <c r="BV723" s="1">
        <f>IFERROR(IF($AE723&gt;$AE722,VLOOKUP($AC723+AV$1,STOCK!$F$10:$AB$209,17,0),IF($AE723=$AE722,(IF(BV722&gt;=1,BV722-COUNTIFS($AE722:$AE722,$AC723,AV722:AV722,$AI$2),0)),0)),0)</f>
        <v>0</v>
      </c>
      <c r="BW723" s="1">
        <f>IFERROR(IF($AE723&gt;$AE722,VLOOKUP($AC723+AW$1,STOCK!$F$10:$AB$209,17,0),IF($AE723=$AE722,(IF(BW722&gt;=1,BW722-COUNTIFS($AE722:$AE722,$AC723,AW722:AW722,$AI$2),0)),0)),0)</f>
        <v>0</v>
      </c>
      <c r="BX723" s="1">
        <f>IFERROR(IF($AE723&gt;$AE722,VLOOKUP($AC723+AX$1,STOCK!$F$10:$AB$209,17,0),IF($AE723=$AE722,(IF(BX722&gt;=1,BX722-COUNTIFS($AE722:$AE722,$AC723,AX722:AX722,$AI$2),0)),0)),0)</f>
        <v>0</v>
      </c>
    </row>
    <row r="724" spans="29:76" x14ac:dyDescent="0.25">
      <c r="AC724" s="1">
        <f t="shared" si="185"/>
        <v>0</v>
      </c>
      <c r="AD724" s="1">
        <f>IFERROR(IF(LEN(AK724)&gt;=1,VLOOKUP(HLOOKUP(AK724,PROFILE!$K$5:$V$8,4,0),PROFILE!$F$1:$G$3,2,0),0),0)</f>
        <v>0</v>
      </c>
      <c r="AE724" s="1">
        <f t="shared" si="186"/>
        <v>0</v>
      </c>
      <c r="AF724" s="1">
        <v>711</v>
      </c>
      <c r="AI724" s="1" t="str">
        <f>IFERROR(IF($AH724&gt;=1,VLOOKUP($AG724,STUDENT!$O$8:$Z$1507,3,0),""),"")</f>
        <v/>
      </c>
      <c r="AJ724" s="1" t="str">
        <f>IFERROR(IF($AH724&gt;=1,VLOOKUP($AG724,STUDENT!$O$8:$Z$1507,4,0),""),"")</f>
        <v/>
      </c>
      <c r="AK724" s="1" t="str">
        <f>IFERROR(IF($AH724&gt;=1,VLOOKUP($AG724,STUDENT!$O$8:$Z$1507,6,0),""),"")</f>
        <v/>
      </c>
      <c r="AL724" s="1" t="str">
        <f t="shared" si="187"/>
        <v/>
      </c>
      <c r="AM724" s="1" t="str">
        <f t="shared" si="188"/>
        <v/>
      </c>
      <c r="AN724" s="1" t="str">
        <f t="shared" si="189"/>
        <v/>
      </c>
      <c r="AO724" s="1" t="str">
        <f t="shared" si="190"/>
        <v/>
      </c>
      <c r="AP724" s="1" t="str">
        <f t="shared" si="191"/>
        <v/>
      </c>
      <c r="AQ724" s="1" t="str">
        <f t="shared" si="192"/>
        <v/>
      </c>
      <c r="AR724" s="1" t="str">
        <f t="shared" si="193"/>
        <v/>
      </c>
      <c r="AS724" s="1" t="str">
        <f t="shared" si="194"/>
        <v/>
      </c>
      <c r="AT724" s="1" t="str">
        <f t="shared" si="195"/>
        <v/>
      </c>
      <c r="AU724" s="1" t="str">
        <f t="shared" si="196"/>
        <v/>
      </c>
      <c r="AV724" s="1" t="str">
        <f t="shared" si="197"/>
        <v/>
      </c>
      <c r="AW724" s="1" t="str">
        <f t="shared" si="198"/>
        <v/>
      </c>
      <c r="AX724" s="1" t="str">
        <f t="shared" si="199"/>
        <v/>
      </c>
      <c r="AY724" s="1">
        <f>IFERROR(IF($AE724&gt;$AE723,VLOOKUP($AC724+AL$1,STOCK!$F$10:$AB$209,16,0),IF($AE724=$AE723,(IF(AY723&gt;=1,AY723-COUNTIFS($AE723:$AE723,$AC724,AL723:AL723,$AI$1),0)),0)),0)</f>
        <v>0</v>
      </c>
      <c r="AZ724" s="1">
        <f>IFERROR(IF($AE724&gt;$AE723,VLOOKUP($AC724+AM$1,STOCK!$F$10:$AB$209,16,0),IF($AE724=$AE723,(IF(AZ723&gt;=1,AZ723-COUNTIFS($AE723:$AE723,$AC724,AM723:AM723,$AI$1),0)),0)),0)</f>
        <v>0</v>
      </c>
      <c r="BA724" s="1">
        <f>IFERROR(IF($AE724&gt;$AE723,VLOOKUP($AC724+AN$1,STOCK!$F$10:$AB$209,16,0),IF($AE724=$AE723,(IF(BA723&gt;=1,BA723-COUNTIFS($AE723:$AE723,$AC724,AN723:AN723,$AI$1),0)),0)),0)</f>
        <v>0</v>
      </c>
      <c r="BB724" s="1">
        <f>IFERROR(IF($AE724&gt;$AE723,VLOOKUP($AC724+AO$1,STOCK!$F$10:$AB$209,16,0),IF($AE724=$AE723,(IF(BB723&gt;=1,BB723-COUNTIFS($AE723:$AE723,$AC724,AO723:AO723,$AI$1),0)),0)),0)</f>
        <v>0</v>
      </c>
      <c r="BC724" s="1">
        <f>IFERROR(IF($AE724&gt;$AE723,VLOOKUP($AC724+AP$1,STOCK!$F$10:$AB$209,16,0),IF($AE724=$AE723,(IF(BC723&gt;=1,BC723-COUNTIFS($AE723:$AE723,$AC724,AP723:AP723,$AI$1),0)),0)),0)</f>
        <v>0</v>
      </c>
      <c r="BD724" s="1">
        <f>IFERROR(IF($AE724&gt;$AE723,VLOOKUP($AC724+AQ$1,STOCK!$F$10:$AB$209,16,0),IF($AE724=$AE723,(IF(BD723&gt;=1,BD723-COUNTIFS($AE723:$AE723,$AC724,AQ723:AQ723,$AI$1),0)),0)),0)</f>
        <v>0</v>
      </c>
      <c r="BE724" s="1">
        <f>IFERROR(IF($AE724&gt;$AE723,VLOOKUP($AC724+AR$1,STOCK!$F$10:$AB$209,16,0),IF($AE724=$AE723,(IF(BE723&gt;=1,BE723-COUNTIFS($AE723:$AE723,$AC724,AR723:AR723,$AI$1),0)),0)),0)</f>
        <v>0</v>
      </c>
      <c r="BF724" s="1">
        <f>IFERROR(IF($AE724&gt;$AE723,VLOOKUP($AC724+AS$1,STOCK!$F$10:$AB$209,16,0),IF($AE724=$AE723,(IF(BF723&gt;=1,BF723-COUNTIFS($AE723:$AE723,$AC724,AS723:AS723,$AI$1),0)),0)),0)</f>
        <v>0</v>
      </c>
      <c r="BG724" s="1">
        <f>IFERROR(IF($AE724&gt;$AE723,VLOOKUP($AC724+AT$1,STOCK!$F$10:$AB$209,16,0),IF($AE724=$AE723,(IF(BG723&gt;=1,BG723-COUNTIFS($AE723:$AE723,$AC724,AT723:AT723,$AI$1),0)),0)),0)</f>
        <v>0</v>
      </c>
      <c r="BH724" s="1">
        <f>IFERROR(IF($AE724&gt;$AE723,VLOOKUP($AC724+AU$1,STOCK!$F$10:$AB$209,16,0),IF($AE724=$AE723,(IF(BH723&gt;=1,BH723-COUNTIFS($AE723:$AE723,$AC724,AU723:AU723,$AI$1),0)),0)),0)</f>
        <v>0</v>
      </c>
      <c r="BI724" s="1">
        <f>IFERROR(IF($AE724&gt;$AE723,VLOOKUP($AC724+AV$1,STOCK!$F$10:$AB$209,16,0),IF($AE724=$AE723,(IF(BI723&gt;=1,BI723-COUNTIFS($AE723:$AE723,$AC724,AV723:AV723,$AI$1),0)),0)),0)</f>
        <v>0</v>
      </c>
      <c r="BJ724" s="1">
        <f>IFERROR(IF($AE724&gt;$AE723,VLOOKUP($AC724+AW$1,STOCK!$F$10:$AB$209,16,0),IF($AE724=$AE723,(IF(BJ723&gt;=1,BJ723-COUNTIFS($AE723:$AE723,$AC724,AW723:AW723,$AI$1),0)),0)),0)</f>
        <v>0</v>
      </c>
      <c r="BK724" s="1">
        <f>IFERROR(IF($AE724&gt;$AE723,VLOOKUP($AC724+AX$1,STOCK!$F$10:$AB$209,16,0),IF($AE724=$AE723,(IF(BK723&gt;=1,BK723-COUNTIFS($AE723:$AE723,$AC724,AX723:AX723,$AI$1),0)),0)),0)</f>
        <v>0</v>
      </c>
      <c r="BL724" s="1">
        <f>IFERROR(IF($AE724&gt;$AE723,VLOOKUP($AC724+AL$1,STOCK!$F$10:$AB$209,17,0),IF($AE724=$AE723,(IF(BL723&gt;=1,BL723-COUNTIFS($AE723:$AE723,$AC724,AL723:AL723,$AI$2),0)),0)),0)</f>
        <v>0</v>
      </c>
      <c r="BM724" s="1">
        <f>IFERROR(IF($AE724&gt;$AE723,VLOOKUP($AC724+AM$1,STOCK!$F$10:$AB$209,17,0),IF($AE724=$AE723,(IF(BM723&gt;=1,BM723-COUNTIFS($AE723:$AE723,$AC724,AM723:AM723,$AI$2),0)),0)),0)</f>
        <v>0</v>
      </c>
      <c r="BN724" s="1">
        <f>IFERROR(IF($AE724&gt;$AE723,VLOOKUP($AC724+AN$1,STOCK!$F$10:$AB$209,17,0),IF($AE724=$AE723,(IF(BN723&gt;=1,BN723-COUNTIFS($AE723:$AE723,$AC724,AN723:AN723,$AI$2),0)),0)),0)</f>
        <v>0</v>
      </c>
      <c r="BO724" s="1">
        <f>IFERROR(IF($AE724&gt;$AE723,VLOOKUP($AC724+AO$1,STOCK!$F$10:$AB$209,17,0),IF($AE724=$AE723,(IF(BO723&gt;=1,BO723-COUNTIFS($AE723:$AE723,$AC724,AO723:AO723,$AI$2),0)),0)),0)</f>
        <v>0</v>
      </c>
      <c r="BP724" s="1">
        <f>IFERROR(IF($AE724&gt;$AE723,VLOOKUP($AC724+AP$1,STOCK!$F$10:$AB$209,17,0),IF($AE724=$AE723,(IF(BP723&gt;=1,BP723-COUNTIFS($AE723:$AE723,$AC724,AP723:AP723,$AI$2),0)),0)),0)</f>
        <v>0</v>
      </c>
      <c r="BQ724" s="1">
        <f>IFERROR(IF($AE724&gt;$AE723,VLOOKUP($AC724+AQ$1,STOCK!$F$10:$AB$209,17,0),IF($AE724=$AE723,(IF(BQ723&gt;=1,BQ723-COUNTIFS($AE723:$AE723,$AC724,AQ723:AQ723,$AI$2),0)),0)),0)</f>
        <v>0</v>
      </c>
      <c r="BR724" s="1">
        <f>IFERROR(IF($AE724&gt;$AE723,VLOOKUP($AC724+AR$1,STOCK!$F$10:$AB$209,17,0),IF($AE724=$AE723,(IF(BR723&gt;=1,BR723-COUNTIFS($AE723:$AE723,$AC724,AR723:AR723,$AI$2),0)),0)),0)</f>
        <v>0</v>
      </c>
      <c r="BS724" s="1">
        <f>IFERROR(IF($AE724&gt;$AE723,VLOOKUP($AC724+AS$1,STOCK!$F$10:$AB$209,17,0),IF($AE724=$AE723,(IF(BS723&gt;=1,BS723-COUNTIFS($AE723:$AE723,$AC724,AS723:AS723,$AI$2),0)),0)),0)</f>
        <v>0</v>
      </c>
      <c r="BT724" s="1">
        <f>IFERROR(IF($AE724&gt;$AE723,VLOOKUP($AC724+AT$1,STOCK!$F$10:$AB$209,17,0),IF($AE724=$AE723,(IF(BT723&gt;=1,BT723-COUNTIFS($AE723:$AE723,$AC724,AT723:AT723,$AI$2),0)),0)),0)</f>
        <v>0</v>
      </c>
      <c r="BU724" s="1">
        <f>IFERROR(IF($AE724&gt;$AE723,VLOOKUP($AC724+AU$1,STOCK!$F$10:$AB$209,17,0),IF($AE724=$AE723,(IF(BU723&gt;=1,BU723-COUNTIFS($AE723:$AE723,$AC724,AU723:AU723,$AI$2),0)),0)),0)</f>
        <v>0</v>
      </c>
      <c r="BV724" s="1">
        <f>IFERROR(IF($AE724&gt;$AE723,VLOOKUP($AC724+AV$1,STOCK!$F$10:$AB$209,17,0),IF($AE724=$AE723,(IF(BV723&gt;=1,BV723-COUNTIFS($AE723:$AE723,$AC724,AV723:AV723,$AI$2),0)),0)),0)</f>
        <v>0</v>
      </c>
      <c r="BW724" s="1">
        <f>IFERROR(IF($AE724&gt;$AE723,VLOOKUP($AC724+AW$1,STOCK!$F$10:$AB$209,17,0),IF($AE724=$AE723,(IF(BW723&gt;=1,BW723-COUNTIFS($AE723:$AE723,$AC724,AW723:AW723,$AI$2),0)),0)),0)</f>
        <v>0</v>
      </c>
      <c r="BX724" s="1">
        <f>IFERROR(IF($AE724&gt;$AE723,VLOOKUP($AC724+AX$1,STOCK!$F$10:$AB$209,17,0),IF($AE724=$AE723,(IF(BX723&gt;=1,BX723-COUNTIFS($AE723:$AE723,$AC724,AX723:AX723,$AI$2),0)),0)),0)</f>
        <v>0</v>
      </c>
    </row>
    <row r="725" spans="29:76" x14ac:dyDescent="0.25">
      <c r="AC725" s="1">
        <f t="shared" si="185"/>
        <v>0</v>
      </c>
      <c r="AD725" s="1">
        <f>IFERROR(IF(LEN(AK725)&gt;=1,VLOOKUP(HLOOKUP(AK725,PROFILE!$K$5:$V$8,4,0),PROFILE!$F$1:$G$3,2,0),0),0)</f>
        <v>0</v>
      </c>
      <c r="AE725" s="1">
        <f t="shared" si="186"/>
        <v>0</v>
      </c>
      <c r="AF725" s="1">
        <v>712</v>
      </c>
      <c r="AI725" s="1" t="str">
        <f>IFERROR(IF($AH725&gt;=1,VLOOKUP($AG725,STUDENT!$O$8:$Z$1507,3,0),""),"")</f>
        <v/>
      </c>
      <c r="AJ725" s="1" t="str">
        <f>IFERROR(IF($AH725&gt;=1,VLOOKUP($AG725,STUDENT!$O$8:$Z$1507,4,0),""),"")</f>
        <v/>
      </c>
      <c r="AK725" s="1" t="str">
        <f>IFERROR(IF($AH725&gt;=1,VLOOKUP($AG725,STUDENT!$O$8:$Z$1507,6,0),""),"")</f>
        <v/>
      </c>
      <c r="AL725" s="1" t="str">
        <f t="shared" si="187"/>
        <v/>
      </c>
      <c r="AM725" s="1" t="str">
        <f t="shared" si="188"/>
        <v/>
      </c>
      <c r="AN725" s="1" t="str">
        <f t="shared" si="189"/>
        <v/>
      </c>
      <c r="AO725" s="1" t="str">
        <f t="shared" si="190"/>
        <v/>
      </c>
      <c r="AP725" s="1" t="str">
        <f t="shared" si="191"/>
        <v/>
      </c>
      <c r="AQ725" s="1" t="str">
        <f t="shared" si="192"/>
        <v/>
      </c>
      <c r="AR725" s="1" t="str">
        <f t="shared" si="193"/>
        <v/>
      </c>
      <c r="AS725" s="1" t="str">
        <f t="shared" si="194"/>
        <v/>
      </c>
      <c r="AT725" s="1" t="str">
        <f t="shared" si="195"/>
        <v/>
      </c>
      <c r="AU725" s="1" t="str">
        <f t="shared" si="196"/>
        <v/>
      </c>
      <c r="AV725" s="1" t="str">
        <f t="shared" si="197"/>
        <v/>
      </c>
      <c r="AW725" s="1" t="str">
        <f t="shared" si="198"/>
        <v/>
      </c>
      <c r="AX725" s="1" t="str">
        <f t="shared" si="199"/>
        <v/>
      </c>
      <c r="AY725" s="1">
        <f>IFERROR(IF($AE725&gt;$AE724,VLOOKUP($AC725+AL$1,STOCK!$F$10:$AB$209,16,0),IF($AE725=$AE724,(IF(AY724&gt;=1,AY724-COUNTIFS($AE724:$AE724,$AC725,AL724:AL724,$AI$1),0)),0)),0)</f>
        <v>0</v>
      </c>
      <c r="AZ725" s="1">
        <f>IFERROR(IF($AE725&gt;$AE724,VLOOKUP($AC725+AM$1,STOCK!$F$10:$AB$209,16,0),IF($AE725=$AE724,(IF(AZ724&gt;=1,AZ724-COUNTIFS($AE724:$AE724,$AC725,AM724:AM724,$AI$1),0)),0)),0)</f>
        <v>0</v>
      </c>
      <c r="BA725" s="1">
        <f>IFERROR(IF($AE725&gt;$AE724,VLOOKUP($AC725+AN$1,STOCK!$F$10:$AB$209,16,0),IF($AE725=$AE724,(IF(BA724&gt;=1,BA724-COUNTIFS($AE724:$AE724,$AC725,AN724:AN724,$AI$1),0)),0)),0)</f>
        <v>0</v>
      </c>
      <c r="BB725" s="1">
        <f>IFERROR(IF($AE725&gt;$AE724,VLOOKUP($AC725+AO$1,STOCK!$F$10:$AB$209,16,0),IF($AE725=$AE724,(IF(BB724&gt;=1,BB724-COUNTIFS($AE724:$AE724,$AC725,AO724:AO724,$AI$1),0)),0)),0)</f>
        <v>0</v>
      </c>
      <c r="BC725" s="1">
        <f>IFERROR(IF($AE725&gt;$AE724,VLOOKUP($AC725+AP$1,STOCK!$F$10:$AB$209,16,0),IF($AE725=$AE724,(IF(BC724&gt;=1,BC724-COUNTIFS($AE724:$AE724,$AC725,AP724:AP724,$AI$1),0)),0)),0)</f>
        <v>0</v>
      </c>
      <c r="BD725" s="1">
        <f>IFERROR(IF($AE725&gt;$AE724,VLOOKUP($AC725+AQ$1,STOCK!$F$10:$AB$209,16,0),IF($AE725=$AE724,(IF(BD724&gt;=1,BD724-COUNTIFS($AE724:$AE724,$AC725,AQ724:AQ724,$AI$1),0)),0)),0)</f>
        <v>0</v>
      </c>
      <c r="BE725" s="1">
        <f>IFERROR(IF($AE725&gt;$AE724,VLOOKUP($AC725+AR$1,STOCK!$F$10:$AB$209,16,0),IF($AE725=$AE724,(IF(BE724&gt;=1,BE724-COUNTIFS($AE724:$AE724,$AC725,AR724:AR724,$AI$1),0)),0)),0)</f>
        <v>0</v>
      </c>
      <c r="BF725" s="1">
        <f>IFERROR(IF($AE725&gt;$AE724,VLOOKUP($AC725+AS$1,STOCK!$F$10:$AB$209,16,0),IF($AE725=$AE724,(IF(BF724&gt;=1,BF724-COUNTIFS($AE724:$AE724,$AC725,AS724:AS724,$AI$1),0)),0)),0)</f>
        <v>0</v>
      </c>
      <c r="BG725" s="1">
        <f>IFERROR(IF($AE725&gt;$AE724,VLOOKUP($AC725+AT$1,STOCK!$F$10:$AB$209,16,0),IF($AE725=$AE724,(IF(BG724&gt;=1,BG724-COUNTIFS($AE724:$AE724,$AC725,AT724:AT724,$AI$1),0)),0)),0)</f>
        <v>0</v>
      </c>
      <c r="BH725" s="1">
        <f>IFERROR(IF($AE725&gt;$AE724,VLOOKUP($AC725+AU$1,STOCK!$F$10:$AB$209,16,0),IF($AE725=$AE724,(IF(BH724&gt;=1,BH724-COUNTIFS($AE724:$AE724,$AC725,AU724:AU724,$AI$1),0)),0)),0)</f>
        <v>0</v>
      </c>
      <c r="BI725" s="1">
        <f>IFERROR(IF($AE725&gt;$AE724,VLOOKUP($AC725+AV$1,STOCK!$F$10:$AB$209,16,0),IF($AE725=$AE724,(IF(BI724&gt;=1,BI724-COUNTIFS($AE724:$AE724,$AC725,AV724:AV724,$AI$1),0)),0)),0)</f>
        <v>0</v>
      </c>
      <c r="BJ725" s="1">
        <f>IFERROR(IF($AE725&gt;$AE724,VLOOKUP($AC725+AW$1,STOCK!$F$10:$AB$209,16,0),IF($AE725=$AE724,(IF(BJ724&gt;=1,BJ724-COUNTIFS($AE724:$AE724,$AC725,AW724:AW724,$AI$1),0)),0)),0)</f>
        <v>0</v>
      </c>
      <c r="BK725" s="1">
        <f>IFERROR(IF($AE725&gt;$AE724,VLOOKUP($AC725+AX$1,STOCK!$F$10:$AB$209,16,0),IF($AE725=$AE724,(IF(BK724&gt;=1,BK724-COUNTIFS($AE724:$AE724,$AC725,AX724:AX724,$AI$1),0)),0)),0)</f>
        <v>0</v>
      </c>
      <c r="BL725" s="1">
        <f>IFERROR(IF($AE725&gt;$AE724,VLOOKUP($AC725+AL$1,STOCK!$F$10:$AB$209,17,0),IF($AE725=$AE724,(IF(BL724&gt;=1,BL724-COUNTIFS($AE724:$AE724,$AC725,AL724:AL724,$AI$2),0)),0)),0)</f>
        <v>0</v>
      </c>
      <c r="BM725" s="1">
        <f>IFERROR(IF($AE725&gt;$AE724,VLOOKUP($AC725+AM$1,STOCK!$F$10:$AB$209,17,0),IF($AE725=$AE724,(IF(BM724&gt;=1,BM724-COUNTIFS($AE724:$AE724,$AC725,AM724:AM724,$AI$2),0)),0)),0)</f>
        <v>0</v>
      </c>
      <c r="BN725" s="1">
        <f>IFERROR(IF($AE725&gt;$AE724,VLOOKUP($AC725+AN$1,STOCK!$F$10:$AB$209,17,0),IF($AE725=$AE724,(IF(BN724&gt;=1,BN724-COUNTIFS($AE724:$AE724,$AC725,AN724:AN724,$AI$2),0)),0)),0)</f>
        <v>0</v>
      </c>
      <c r="BO725" s="1">
        <f>IFERROR(IF($AE725&gt;$AE724,VLOOKUP($AC725+AO$1,STOCK!$F$10:$AB$209,17,0),IF($AE725=$AE724,(IF(BO724&gt;=1,BO724-COUNTIFS($AE724:$AE724,$AC725,AO724:AO724,$AI$2),0)),0)),0)</f>
        <v>0</v>
      </c>
      <c r="BP725" s="1">
        <f>IFERROR(IF($AE725&gt;$AE724,VLOOKUP($AC725+AP$1,STOCK!$F$10:$AB$209,17,0),IF($AE725=$AE724,(IF(BP724&gt;=1,BP724-COUNTIFS($AE724:$AE724,$AC725,AP724:AP724,$AI$2),0)),0)),0)</f>
        <v>0</v>
      </c>
      <c r="BQ725" s="1">
        <f>IFERROR(IF($AE725&gt;$AE724,VLOOKUP($AC725+AQ$1,STOCK!$F$10:$AB$209,17,0),IF($AE725=$AE724,(IF(BQ724&gt;=1,BQ724-COUNTIFS($AE724:$AE724,$AC725,AQ724:AQ724,$AI$2),0)),0)),0)</f>
        <v>0</v>
      </c>
      <c r="BR725" s="1">
        <f>IFERROR(IF($AE725&gt;$AE724,VLOOKUP($AC725+AR$1,STOCK!$F$10:$AB$209,17,0),IF($AE725=$AE724,(IF(BR724&gt;=1,BR724-COUNTIFS($AE724:$AE724,$AC725,AR724:AR724,$AI$2),0)),0)),0)</f>
        <v>0</v>
      </c>
      <c r="BS725" s="1">
        <f>IFERROR(IF($AE725&gt;$AE724,VLOOKUP($AC725+AS$1,STOCK!$F$10:$AB$209,17,0),IF($AE725=$AE724,(IF(BS724&gt;=1,BS724-COUNTIFS($AE724:$AE724,$AC725,AS724:AS724,$AI$2),0)),0)),0)</f>
        <v>0</v>
      </c>
      <c r="BT725" s="1">
        <f>IFERROR(IF($AE725&gt;$AE724,VLOOKUP($AC725+AT$1,STOCK!$F$10:$AB$209,17,0),IF($AE725=$AE724,(IF(BT724&gt;=1,BT724-COUNTIFS($AE724:$AE724,$AC725,AT724:AT724,$AI$2),0)),0)),0)</f>
        <v>0</v>
      </c>
      <c r="BU725" s="1">
        <f>IFERROR(IF($AE725&gt;$AE724,VLOOKUP($AC725+AU$1,STOCK!$F$10:$AB$209,17,0),IF($AE725=$AE724,(IF(BU724&gt;=1,BU724-COUNTIFS($AE724:$AE724,$AC725,AU724:AU724,$AI$2),0)),0)),0)</f>
        <v>0</v>
      </c>
      <c r="BV725" s="1">
        <f>IFERROR(IF($AE725&gt;$AE724,VLOOKUP($AC725+AV$1,STOCK!$F$10:$AB$209,17,0),IF($AE725=$AE724,(IF(BV724&gt;=1,BV724-COUNTIFS($AE724:$AE724,$AC725,AV724:AV724,$AI$2),0)),0)),0)</f>
        <v>0</v>
      </c>
      <c r="BW725" s="1">
        <f>IFERROR(IF($AE725&gt;$AE724,VLOOKUP($AC725+AW$1,STOCK!$F$10:$AB$209,17,0),IF($AE725=$AE724,(IF(BW724&gt;=1,BW724-COUNTIFS($AE724:$AE724,$AC725,AW724:AW724,$AI$2),0)),0)),0)</f>
        <v>0</v>
      </c>
      <c r="BX725" s="1">
        <f>IFERROR(IF($AE725&gt;$AE724,VLOOKUP($AC725+AX$1,STOCK!$F$10:$AB$209,17,0),IF($AE725=$AE724,(IF(BX724&gt;=1,BX724-COUNTIFS($AE724:$AE724,$AC725,AX724:AX724,$AI$2),0)),0)),0)</f>
        <v>0</v>
      </c>
    </row>
    <row r="726" spans="29:76" x14ac:dyDescent="0.25">
      <c r="AC726" s="1">
        <f t="shared" si="185"/>
        <v>0</v>
      </c>
      <c r="AD726" s="1">
        <f>IFERROR(IF(LEN(AK726)&gt;=1,VLOOKUP(HLOOKUP(AK726,PROFILE!$K$5:$V$8,4,0),PROFILE!$F$1:$G$3,2,0),0),0)</f>
        <v>0</v>
      </c>
      <c r="AE726" s="1">
        <f t="shared" si="186"/>
        <v>0</v>
      </c>
      <c r="AF726" s="1">
        <v>713</v>
      </c>
      <c r="AI726" s="1" t="str">
        <f>IFERROR(IF($AH726&gt;=1,VLOOKUP($AG726,STUDENT!$O$8:$Z$1507,3,0),""),"")</f>
        <v/>
      </c>
      <c r="AJ726" s="1" t="str">
        <f>IFERROR(IF($AH726&gt;=1,VLOOKUP($AG726,STUDENT!$O$8:$Z$1507,4,0),""),"")</f>
        <v/>
      </c>
      <c r="AK726" s="1" t="str">
        <f>IFERROR(IF($AH726&gt;=1,VLOOKUP($AG726,STUDENT!$O$8:$Z$1507,6,0),""),"")</f>
        <v/>
      </c>
      <c r="AL726" s="1" t="str">
        <f t="shared" si="187"/>
        <v/>
      </c>
      <c r="AM726" s="1" t="str">
        <f t="shared" si="188"/>
        <v/>
      </c>
      <c r="AN726" s="1" t="str">
        <f t="shared" si="189"/>
        <v/>
      </c>
      <c r="AO726" s="1" t="str">
        <f t="shared" si="190"/>
        <v/>
      </c>
      <c r="AP726" s="1" t="str">
        <f t="shared" si="191"/>
        <v/>
      </c>
      <c r="AQ726" s="1" t="str">
        <f t="shared" si="192"/>
        <v/>
      </c>
      <c r="AR726" s="1" t="str">
        <f t="shared" si="193"/>
        <v/>
      </c>
      <c r="AS726" s="1" t="str">
        <f t="shared" si="194"/>
        <v/>
      </c>
      <c r="AT726" s="1" t="str">
        <f t="shared" si="195"/>
        <v/>
      </c>
      <c r="AU726" s="1" t="str">
        <f t="shared" si="196"/>
        <v/>
      </c>
      <c r="AV726" s="1" t="str">
        <f t="shared" si="197"/>
        <v/>
      </c>
      <c r="AW726" s="1" t="str">
        <f t="shared" si="198"/>
        <v/>
      </c>
      <c r="AX726" s="1" t="str">
        <f t="shared" si="199"/>
        <v/>
      </c>
      <c r="AY726" s="1">
        <f>IFERROR(IF($AE726&gt;$AE725,VLOOKUP($AC726+AL$1,STOCK!$F$10:$AB$209,16,0),IF($AE726=$AE725,(IF(AY725&gt;=1,AY725-COUNTIFS($AE725:$AE725,$AC726,AL725:AL725,$AI$1),0)),0)),0)</f>
        <v>0</v>
      </c>
      <c r="AZ726" s="1">
        <f>IFERROR(IF($AE726&gt;$AE725,VLOOKUP($AC726+AM$1,STOCK!$F$10:$AB$209,16,0),IF($AE726=$AE725,(IF(AZ725&gt;=1,AZ725-COUNTIFS($AE725:$AE725,$AC726,AM725:AM725,$AI$1),0)),0)),0)</f>
        <v>0</v>
      </c>
      <c r="BA726" s="1">
        <f>IFERROR(IF($AE726&gt;$AE725,VLOOKUP($AC726+AN$1,STOCK!$F$10:$AB$209,16,0),IF($AE726=$AE725,(IF(BA725&gt;=1,BA725-COUNTIFS($AE725:$AE725,$AC726,AN725:AN725,$AI$1),0)),0)),0)</f>
        <v>0</v>
      </c>
      <c r="BB726" s="1">
        <f>IFERROR(IF($AE726&gt;$AE725,VLOOKUP($AC726+AO$1,STOCK!$F$10:$AB$209,16,0),IF($AE726=$AE725,(IF(BB725&gt;=1,BB725-COUNTIFS($AE725:$AE725,$AC726,AO725:AO725,$AI$1),0)),0)),0)</f>
        <v>0</v>
      </c>
      <c r="BC726" s="1">
        <f>IFERROR(IF($AE726&gt;$AE725,VLOOKUP($AC726+AP$1,STOCK!$F$10:$AB$209,16,0),IF($AE726=$AE725,(IF(BC725&gt;=1,BC725-COUNTIFS($AE725:$AE725,$AC726,AP725:AP725,$AI$1),0)),0)),0)</f>
        <v>0</v>
      </c>
      <c r="BD726" s="1">
        <f>IFERROR(IF($AE726&gt;$AE725,VLOOKUP($AC726+AQ$1,STOCK!$F$10:$AB$209,16,0),IF($AE726=$AE725,(IF(BD725&gt;=1,BD725-COUNTIFS($AE725:$AE725,$AC726,AQ725:AQ725,$AI$1),0)),0)),0)</f>
        <v>0</v>
      </c>
      <c r="BE726" s="1">
        <f>IFERROR(IF($AE726&gt;$AE725,VLOOKUP($AC726+AR$1,STOCK!$F$10:$AB$209,16,0),IF($AE726=$AE725,(IF(BE725&gt;=1,BE725-COUNTIFS($AE725:$AE725,$AC726,AR725:AR725,$AI$1),0)),0)),0)</f>
        <v>0</v>
      </c>
      <c r="BF726" s="1">
        <f>IFERROR(IF($AE726&gt;$AE725,VLOOKUP($AC726+AS$1,STOCK!$F$10:$AB$209,16,0),IF($AE726=$AE725,(IF(BF725&gt;=1,BF725-COUNTIFS($AE725:$AE725,$AC726,AS725:AS725,$AI$1),0)),0)),0)</f>
        <v>0</v>
      </c>
      <c r="BG726" s="1">
        <f>IFERROR(IF($AE726&gt;$AE725,VLOOKUP($AC726+AT$1,STOCK!$F$10:$AB$209,16,0),IF($AE726=$AE725,(IF(BG725&gt;=1,BG725-COUNTIFS($AE725:$AE725,$AC726,AT725:AT725,$AI$1),0)),0)),0)</f>
        <v>0</v>
      </c>
      <c r="BH726" s="1">
        <f>IFERROR(IF($AE726&gt;$AE725,VLOOKUP($AC726+AU$1,STOCK!$F$10:$AB$209,16,0),IF($AE726=$AE725,(IF(BH725&gt;=1,BH725-COUNTIFS($AE725:$AE725,$AC726,AU725:AU725,$AI$1),0)),0)),0)</f>
        <v>0</v>
      </c>
      <c r="BI726" s="1">
        <f>IFERROR(IF($AE726&gt;$AE725,VLOOKUP($AC726+AV$1,STOCK!$F$10:$AB$209,16,0),IF($AE726=$AE725,(IF(BI725&gt;=1,BI725-COUNTIFS($AE725:$AE725,$AC726,AV725:AV725,$AI$1),0)),0)),0)</f>
        <v>0</v>
      </c>
      <c r="BJ726" s="1">
        <f>IFERROR(IF($AE726&gt;$AE725,VLOOKUP($AC726+AW$1,STOCK!$F$10:$AB$209,16,0),IF($AE726=$AE725,(IF(BJ725&gt;=1,BJ725-COUNTIFS($AE725:$AE725,$AC726,AW725:AW725,$AI$1),0)),0)),0)</f>
        <v>0</v>
      </c>
      <c r="BK726" s="1">
        <f>IFERROR(IF($AE726&gt;$AE725,VLOOKUP($AC726+AX$1,STOCK!$F$10:$AB$209,16,0),IF($AE726=$AE725,(IF(BK725&gt;=1,BK725-COUNTIFS($AE725:$AE725,$AC726,AX725:AX725,$AI$1),0)),0)),0)</f>
        <v>0</v>
      </c>
      <c r="BL726" s="1">
        <f>IFERROR(IF($AE726&gt;$AE725,VLOOKUP($AC726+AL$1,STOCK!$F$10:$AB$209,17,0),IF($AE726=$AE725,(IF(BL725&gt;=1,BL725-COUNTIFS($AE725:$AE725,$AC726,AL725:AL725,$AI$2),0)),0)),0)</f>
        <v>0</v>
      </c>
      <c r="BM726" s="1">
        <f>IFERROR(IF($AE726&gt;$AE725,VLOOKUP($AC726+AM$1,STOCK!$F$10:$AB$209,17,0),IF($AE726=$AE725,(IF(BM725&gt;=1,BM725-COUNTIFS($AE725:$AE725,$AC726,AM725:AM725,$AI$2),0)),0)),0)</f>
        <v>0</v>
      </c>
      <c r="BN726" s="1">
        <f>IFERROR(IF($AE726&gt;$AE725,VLOOKUP($AC726+AN$1,STOCK!$F$10:$AB$209,17,0),IF($AE726=$AE725,(IF(BN725&gt;=1,BN725-COUNTIFS($AE725:$AE725,$AC726,AN725:AN725,$AI$2),0)),0)),0)</f>
        <v>0</v>
      </c>
      <c r="BO726" s="1">
        <f>IFERROR(IF($AE726&gt;$AE725,VLOOKUP($AC726+AO$1,STOCK!$F$10:$AB$209,17,0),IF($AE726=$AE725,(IF(BO725&gt;=1,BO725-COUNTIFS($AE725:$AE725,$AC726,AO725:AO725,$AI$2),0)),0)),0)</f>
        <v>0</v>
      </c>
      <c r="BP726" s="1">
        <f>IFERROR(IF($AE726&gt;$AE725,VLOOKUP($AC726+AP$1,STOCK!$F$10:$AB$209,17,0),IF($AE726=$AE725,(IF(BP725&gt;=1,BP725-COUNTIFS($AE725:$AE725,$AC726,AP725:AP725,$AI$2),0)),0)),0)</f>
        <v>0</v>
      </c>
      <c r="BQ726" s="1">
        <f>IFERROR(IF($AE726&gt;$AE725,VLOOKUP($AC726+AQ$1,STOCK!$F$10:$AB$209,17,0),IF($AE726=$AE725,(IF(BQ725&gt;=1,BQ725-COUNTIFS($AE725:$AE725,$AC726,AQ725:AQ725,$AI$2),0)),0)),0)</f>
        <v>0</v>
      </c>
      <c r="BR726" s="1">
        <f>IFERROR(IF($AE726&gt;$AE725,VLOOKUP($AC726+AR$1,STOCK!$F$10:$AB$209,17,0),IF($AE726=$AE725,(IF(BR725&gt;=1,BR725-COUNTIFS($AE725:$AE725,$AC726,AR725:AR725,$AI$2),0)),0)),0)</f>
        <v>0</v>
      </c>
      <c r="BS726" s="1">
        <f>IFERROR(IF($AE726&gt;$AE725,VLOOKUP($AC726+AS$1,STOCK!$F$10:$AB$209,17,0),IF($AE726=$AE725,(IF(BS725&gt;=1,BS725-COUNTIFS($AE725:$AE725,$AC726,AS725:AS725,$AI$2),0)),0)),0)</f>
        <v>0</v>
      </c>
      <c r="BT726" s="1">
        <f>IFERROR(IF($AE726&gt;$AE725,VLOOKUP($AC726+AT$1,STOCK!$F$10:$AB$209,17,0),IF($AE726=$AE725,(IF(BT725&gt;=1,BT725-COUNTIFS($AE725:$AE725,$AC726,AT725:AT725,$AI$2),0)),0)),0)</f>
        <v>0</v>
      </c>
      <c r="BU726" s="1">
        <f>IFERROR(IF($AE726&gt;$AE725,VLOOKUP($AC726+AU$1,STOCK!$F$10:$AB$209,17,0),IF($AE726=$AE725,(IF(BU725&gt;=1,BU725-COUNTIFS($AE725:$AE725,$AC726,AU725:AU725,$AI$2),0)),0)),0)</f>
        <v>0</v>
      </c>
      <c r="BV726" s="1">
        <f>IFERROR(IF($AE726&gt;$AE725,VLOOKUP($AC726+AV$1,STOCK!$F$10:$AB$209,17,0),IF($AE726=$AE725,(IF(BV725&gt;=1,BV725-COUNTIFS($AE725:$AE725,$AC726,AV725:AV725,$AI$2),0)),0)),0)</f>
        <v>0</v>
      </c>
      <c r="BW726" s="1">
        <f>IFERROR(IF($AE726&gt;$AE725,VLOOKUP($AC726+AW$1,STOCK!$F$10:$AB$209,17,0),IF($AE726=$AE725,(IF(BW725&gt;=1,BW725-COUNTIFS($AE725:$AE725,$AC726,AW725:AW725,$AI$2),0)),0)),0)</f>
        <v>0</v>
      </c>
      <c r="BX726" s="1">
        <f>IFERROR(IF($AE726&gt;$AE725,VLOOKUP($AC726+AX$1,STOCK!$F$10:$AB$209,17,0),IF($AE726=$AE725,(IF(BX725&gt;=1,BX725-COUNTIFS($AE725:$AE725,$AC726,AX725:AX725,$AI$2),0)),0)),0)</f>
        <v>0</v>
      </c>
    </row>
    <row r="727" spans="29:76" x14ac:dyDescent="0.25">
      <c r="AC727" s="1">
        <f t="shared" si="185"/>
        <v>0</v>
      </c>
      <c r="AD727" s="1">
        <f>IFERROR(IF(LEN(AK727)&gt;=1,VLOOKUP(HLOOKUP(AK727,PROFILE!$K$5:$V$8,4,0),PROFILE!$F$1:$G$3,2,0),0),0)</f>
        <v>0</v>
      </c>
      <c r="AE727" s="1">
        <f t="shared" si="186"/>
        <v>0</v>
      </c>
      <c r="AF727" s="1">
        <v>714</v>
      </c>
      <c r="AI727" s="1" t="str">
        <f>IFERROR(IF($AH727&gt;=1,VLOOKUP($AG727,STUDENT!$O$8:$Z$1507,3,0),""),"")</f>
        <v/>
      </c>
      <c r="AJ727" s="1" t="str">
        <f>IFERROR(IF($AH727&gt;=1,VLOOKUP($AG727,STUDENT!$O$8:$Z$1507,4,0),""),"")</f>
        <v/>
      </c>
      <c r="AK727" s="1" t="str">
        <f>IFERROR(IF($AH727&gt;=1,VLOOKUP($AG727,STUDENT!$O$8:$Z$1507,6,0),""),"")</f>
        <v/>
      </c>
      <c r="AL727" s="1" t="str">
        <f t="shared" si="187"/>
        <v/>
      </c>
      <c r="AM727" s="1" t="str">
        <f t="shared" si="188"/>
        <v/>
      </c>
      <c r="AN727" s="1" t="str">
        <f t="shared" si="189"/>
        <v/>
      </c>
      <c r="AO727" s="1" t="str">
        <f t="shared" si="190"/>
        <v/>
      </c>
      <c r="AP727" s="1" t="str">
        <f t="shared" si="191"/>
        <v/>
      </c>
      <c r="AQ727" s="1" t="str">
        <f t="shared" si="192"/>
        <v/>
      </c>
      <c r="AR727" s="1" t="str">
        <f t="shared" si="193"/>
        <v/>
      </c>
      <c r="AS727" s="1" t="str">
        <f t="shared" si="194"/>
        <v/>
      </c>
      <c r="AT727" s="1" t="str">
        <f t="shared" si="195"/>
        <v/>
      </c>
      <c r="AU727" s="1" t="str">
        <f t="shared" si="196"/>
        <v/>
      </c>
      <c r="AV727" s="1" t="str">
        <f t="shared" si="197"/>
        <v/>
      </c>
      <c r="AW727" s="1" t="str">
        <f t="shared" si="198"/>
        <v/>
      </c>
      <c r="AX727" s="1" t="str">
        <f t="shared" si="199"/>
        <v/>
      </c>
      <c r="AY727" s="1">
        <f>IFERROR(IF($AE727&gt;$AE726,VLOOKUP($AC727+AL$1,STOCK!$F$10:$AB$209,16,0),IF($AE727=$AE726,(IF(AY726&gt;=1,AY726-COUNTIFS($AE726:$AE726,$AC727,AL726:AL726,$AI$1),0)),0)),0)</f>
        <v>0</v>
      </c>
      <c r="AZ727" s="1">
        <f>IFERROR(IF($AE727&gt;$AE726,VLOOKUP($AC727+AM$1,STOCK!$F$10:$AB$209,16,0),IF($AE727=$AE726,(IF(AZ726&gt;=1,AZ726-COUNTIFS($AE726:$AE726,$AC727,AM726:AM726,$AI$1),0)),0)),0)</f>
        <v>0</v>
      </c>
      <c r="BA727" s="1">
        <f>IFERROR(IF($AE727&gt;$AE726,VLOOKUP($AC727+AN$1,STOCK!$F$10:$AB$209,16,0),IF($AE727=$AE726,(IF(BA726&gt;=1,BA726-COUNTIFS($AE726:$AE726,$AC727,AN726:AN726,$AI$1),0)),0)),0)</f>
        <v>0</v>
      </c>
      <c r="BB727" s="1">
        <f>IFERROR(IF($AE727&gt;$AE726,VLOOKUP($AC727+AO$1,STOCK!$F$10:$AB$209,16,0),IF($AE727=$AE726,(IF(BB726&gt;=1,BB726-COUNTIFS($AE726:$AE726,$AC727,AO726:AO726,$AI$1),0)),0)),0)</f>
        <v>0</v>
      </c>
      <c r="BC727" s="1">
        <f>IFERROR(IF($AE727&gt;$AE726,VLOOKUP($AC727+AP$1,STOCK!$F$10:$AB$209,16,0),IF($AE727=$AE726,(IF(BC726&gt;=1,BC726-COUNTIFS($AE726:$AE726,$AC727,AP726:AP726,$AI$1),0)),0)),0)</f>
        <v>0</v>
      </c>
      <c r="BD727" s="1">
        <f>IFERROR(IF($AE727&gt;$AE726,VLOOKUP($AC727+AQ$1,STOCK!$F$10:$AB$209,16,0),IF($AE727=$AE726,(IF(BD726&gt;=1,BD726-COUNTIFS($AE726:$AE726,$AC727,AQ726:AQ726,$AI$1),0)),0)),0)</f>
        <v>0</v>
      </c>
      <c r="BE727" s="1">
        <f>IFERROR(IF($AE727&gt;$AE726,VLOOKUP($AC727+AR$1,STOCK!$F$10:$AB$209,16,0),IF($AE727=$AE726,(IF(BE726&gt;=1,BE726-COUNTIFS($AE726:$AE726,$AC727,AR726:AR726,$AI$1),0)),0)),0)</f>
        <v>0</v>
      </c>
      <c r="BF727" s="1">
        <f>IFERROR(IF($AE727&gt;$AE726,VLOOKUP($AC727+AS$1,STOCK!$F$10:$AB$209,16,0),IF($AE727=$AE726,(IF(BF726&gt;=1,BF726-COUNTIFS($AE726:$AE726,$AC727,AS726:AS726,$AI$1),0)),0)),0)</f>
        <v>0</v>
      </c>
      <c r="BG727" s="1">
        <f>IFERROR(IF($AE727&gt;$AE726,VLOOKUP($AC727+AT$1,STOCK!$F$10:$AB$209,16,0),IF($AE727=$AE726,(IF(BG726&gt;=1,BG726-COUNTIFS($AE726:$AE726,$AC727,AT726:AT726,$AI$1),0)),0)),0)</f>
        <v>0</v>
      </c>
      <c r="BH727" s="1">
        <f>IFERROR(IF($AE727&gt;$AE726,VLOOKUP($AC727+AU$1,STOCK!$F$10:$AB$209,16,0),IF($AE727=$AE726,(IF(BH726&gt;=1,BH726-COUNTIFS($AE726:$AE726,$AC727,AU726:AU726,$AI$1),0)),0)),0)</f>
        <v>0</v>
      </c>
      <c r="BI727" s="1">
        <f>IFERROR(IF($AE727&gt;$AE726,VLOOKUP($AC727+AV$1,STOCK!$F$10:$AB$209,16,0),IF($AE727=$AE726,(IF(BI726&gt;=1,BI726-COUNTIFS($AE726:$AE726,$AC727,AV726:AV726,$AI$1),0)),0)),0)</f>
        <v>0</v>
      </c>
      <c r="BJ727" s="1">
        <f>IFERROR(IF($AE727&gt;$AE726,VLOOKUP($AC727+AW$1,STOCK!$F$10:$AB$209,16,0),IF($AE727=$AE726,(IF(BJ726&gt;=1,BJ726-COUNTIFS($AE726:$AE726,$AC727,AW726:AW726,$AI$1),0)),0)),0)</f>
        <v>0</v>
      </c>
      <c r="BK727" s="1">
        <f>IFERROR(IF($AE727&gt;$AE726,VLOOKUP($AC727+AX$1,STOCK!$F$10:$AB$209,16,0),IF($AE727=$AE726,(IF(BK726&gt;=1,BK726-COUNTIFS($AE726:$AE726,$AC727,AX726:AX726,$AI$1),0)),0)),0)</f>
        <v>0</v>
      </c>
      <c r="BL727" s="1">
        <f>IFERROR(IF($AE727&gt;$AE726,VLOOKUP($AC727+AL$1,STOCK!$F$10:$AB$209,17,0),IF($AE727=$AE726,(IF(BL726&gt;=1,BL726-COUNTIFS($AE726:$AE726,$AC727,AL726:AL726,$AI$2),0)),0)),0)</f>
        <v>0</v>
      </c>
      <c r="BM727" s="1">
        <f>IFERROR(IF($AE727&gt;$AE726,VLOOKUP($AC727+AM$1,STOCK!$F$10:$AB$209,17,0),IF($AE727=$AE726,(IF(BM726&gt;=1,BM726-COUNTIFS($AE726:$AE726,$AC727,AM726:AM726,$AI$2),0)),0)),0)</f>
        <v>0</v>
      </c>
      <c r="BN727" s="1">
        <f>IFERROR(IF($AE727&gt;$AE726,VLOOKUP($AC727+AN$1,STOCK!$F$10:$AB$209,17,0),IF($AE727=$AE726,(IF(BN726&gt;=1,BN726-COUNTIFS($AE726:$AE726,$AC727,AN726:AN726,$AI$2),0)),0)),0)</f>
        <v>0</v>
      </c>
      <c r="BO727" s="1">
        <f>IFERROR(IF($AE727&gt;$AE726,VLOOKUP($AC727+AO$1,STOCK!$F$10:$AB$209,17,0),IF($AE727=$AE726,(IF(BO726&gt;=1,BO726-COUNTIFS($AE726:$AE726,$AC727,AO726:AO726,$AI$2),0)),0)),0)</f>
        <v>0</v>
      </c>
      <c r="BP727" s="1">
        <f>IFERROR(IF($AE727&gt;$AE726,VLOOKUP($AC727+AP$1,STOCK!$F$10:$AB$209,17,0),IF($AE727=$AE726,(IF(BP726&gt;=1,BP726-COUNTIFS($AE726:$AE726,$AC727,AP726:AP726,$AI$2),0)),0)),0)</f>
        <v>0</v>
      </c>
      <c r="BQ727" s="1">
        <f>IFERROR(IF($AE727&gt;$AE726,VLOOKUP($AC727+AQ$1,STOCK!$F$10:$AB$209,17,0),IF($AE727=$AE726,(IF(BQ726&gt;=1,BQ726-COUNTIFS($AE726:$AE726,$AC727,AQ726:AQ726,$AI$2),0)),0)),0)</f>
        <v>0</v>
      </c>
      <c r="BR727" s="1">
        <f>IFERROR(IF($AE727&gt;$AE726,VLOOKUP($AC727+AR$1,STOCK!$F$10:$AB$209,17,0),IF($AE727=$AE726,(IF(BR726&gt;=1,BR726-COUNTIFS($AE726:$AE726,$AC727,AR726:AR726,$AI$2),0)),0)),0)</f>
        <v>0</v>
      </c>
      <c r="BS727" s="1">
        <f>IFERROR(IF($AE727&gt;$AE726,VLOOKUP($AC727+AS$1,STOCK!$F$10:$AB$209,17,0),IF($AE727=$AE726,(IF(BS726&gt;=1,BS726-COUNTIFS($AE726:$AE726,$AC727,AS726:AS726,$AI$2),0)),0)),0)</f>
        <v>0</v>
      </c>
      <c r="BT727" s="1">
        <f>IFERROR(IF($AE727&gt;$AE726,VLOOKUP($AC727+AT$1,STOCK!$F$10:$AB$209,17,0),IF($AE727=$AE726,(IF(BT726&gt;=1,BT726-COUNTIFS($AE726:$AE726,$AC727,AT726:AT726,$AI$2),0)),0)),0)</f>
        <v>0</v>
      </c>
      <c r="BU727" s="1">
        <f>IFERROR(IF($AE727&gt;$AE726,VLOOKUP($AC727+AU$1,STOCK!$F$10:$AB$209,17,0),IF($AE727=$AE726,(IF(BU726&gt;=1,BU726-COUNTIFS($AE726:$AE726,$AC727,AU726:AU726,$AI$2),0)),0)),0)</f>
        <v>0</v>
      </c>
      <c r="BV727" s="1">
        <f>IFERROR(IF($AE727&gt;$AE726,VLOOKUP($AC727+AV$1,STOCK!$F$10:$AB$209,17,0),IF($AE727=$AE726,(IF(BV726&gt;=1,BV726-COUNTIFS($AE726:$AE726,$AC727,AV726:AV726,$AI$2),0)),0)),0)</f>
        <v>0</v>
      </c>
      <c r="BW727" s="1">
        <f>IFERROR(IF($AE727&gt;$AE726,VLOOKUP($AC727+AW$1,STOCK!$F$10:$AB$209,17,0),IF($AE727=$AE726,(IF(BW726&gt;=1,BW726-COUNTIFS($AE726:$AE726,$AC727,AW726:AW726,$AI$2),0)),0)),0)</f>
        <v>0</v>
      </c>
      <c r="BX727" s="1">
        <f>IFERROR(IF($AE727&gt;$AE726,VLOOKUP($AC727+AX$1,STOCK!$F$10:$AB$209,17,0),IF($AE727=$AE726,(IF(BX726&gt;=1,BX726-COUNTIFS($AE726:$AE726,$AC727,AX726:AX726,$AI$2),0)),0)),0)</f>
        <v>0</v>
      </c>
    </row>
    <row r="728" spans="29:76" x14ac:dyDescent="0.25">
      <c r="AC728" s="1">
        <f t="shared" si="185"/>
        <v>0</v>
      </c>
      <c r="AD728" s="1">
        <f>IFERROR(IF(LEN(AK728)&gt;=1,VLOOKUP(HLOOKUP(AK728,PROFILE!$K$5:$V$8,4,0),PROFILE!$F$1:$G$3,2,0),0),0)</f>
        <v>0</v>
      </c>
      <c r="AE728" s="1">
        <f t="shared" si="186"/>
        <v>0</v>
      </c>
      <c r="AF728" s="1">
        <v>715</v>
      </c>
      <c r="AI728" s="1" t="str">
        <f>IFERROR(IF($AH728&gt;=1,VLOOKUP($AG728,STUDENT!$O$8:$Z$1507,3,0),""),"")</f>
        <v/>
      </c>
      <c r="AJ728" s="1" t="str">
        <f>IFERROR(IF($AH728&gt;=1,VLOOKUP($AG728,STUDENT!$O$8:$Z$1507,4,0),""),"")</f>
        <v/>
      </c>
      <c r="AK728" s="1" t="str">
        <f>IFERROR(IF($AH728&gt;=1,VLOOKUP($AG728,STUDENT!$O$8:$Z$1507,6,0),""),"")</f>
        <v/>
      </c>
      <c r="AL728" s="1" t="str">
        <f t="shared" si="187"/>
        <v/>
      </c>
      <c r="AM728" s="1" t="str">
        <f t="shared" si="188"/>
        <v/>
      </c>
      <c r="AN728" s="1" t="str">
        <f t="shared" si="189"/>
        <v/>
      </c>
      <c r="AO728" s="1" t="str">
        <f t="shared" si="190"/>
        <v/>
      </c>
      <c r="AP728" s="1" t="str">
        <f t="shared" si="191"/>
        <v/>
      </c>
      <c r="AQ728" s="1" t="str">
        <f t="shared" si="192"/>
        <v/>
      </c>
      <c r="AR728" s="1" t="str">
        <f t="shared" si="193"/>
        <v/>
      </c>
      <c r="AS728" s="1" t="str">
        <f t="shared" si="194"/>
        <v/>
      </c>
      <c r="AT728" s="1" t="str">
        <f t="shared" si="195"/>
        <v/>
      </c>
      <c r="AU728" s="1" t="str">
        <f t="shared" si="196"/>
        <v/>
      </c>
      <c r="AV728" s="1" t="str">
        <f t="shared" si="197"/>
        <v/>
      </c>
      <c r="AW728" s="1" t="str">
        <f t="shared" si="198"/>
        <v/>
      </c>
      <c r="AX728" s="1" t="str">
        <f t="shared" si="199"/>
        <v/>
      </c>
      <c r="AY728" s="1">
        <f>IFERROR(IF($AE728&gt;$AE727,VLOOKUP($AC728+AL$1,STOCK!$F$10:$AB$209,16,0),IF($AE728=$AE727,(IF(AY727&gt;=1,AY727-COUNTIFS($AE727:$AE727,$AC728,AL727:AL727,$AI$1),0)),0)),0)</f>
        <v>0</v>
      </c>
      <c r="AZ728" s="1">
        <f>IFERROR(IF($AE728&gt;$AE727,VLOOKUP($AC728+AM$1,STOCK!$F$10:$AB$209,16,0),IF($AE728=$AE727,(IF(AZ727&gt;=1,AZ727-COUNTIFS($AE727:$AE727,$AC728,AM727:AM727,$AI$1),0)),0)),0)</f>
        <v>0</v>
      </c>
      <c r="BA728" s="1">
        <f>IFERROR(IF($AE728&gt;$AE727,VLOOKUP($AC728+AN$1,STOCK!$F$10:$AB$209,16,0),IF($AE728=$AE727,(IF(BA727&gt;=1,BA727-COUNTIFS($AE727:$AE727,$AC728,AN727:AN727,$AI$1),0)),0)),0)</f>
        <v>0</v>
      </c>
      <c r="BB728" s="1">
        <f>IFERROR(IF($AE728&gt;$AE727,VLOOKUP($AC728+AO$1,STOCK!$F$10:$AB$209,16,0),IF($AE728=$AE727,(IF(BB727&gt;=1,BB727-COUNTIFS($AE727:$AE727,$AC728,AO727:AO727,$AI$1),0)),0)),0)</f>
        <v>0</v>
      </c>
      <c r="BC728" s="1">
        <f>IFERROR(IF($AE728&gt;$AE727,VLOOKUP($AC728+AP$1,STOCK!$F$10:$AB$209,16,0),IF($AE728=$AE727,(IF(BC727&gt;=1,BC727-COUNTIFS($AE727:$AE727,$AC728,AP727:AP727,$AI$1),0)),0)),0)</f>
        <v>0</v>
      </c>
      <c r="BD728" s="1">
        <f>IFERROR(IF($AE728&gt;$AE727,VLOOKUP($AC728+AQ$1,STOCK!$F$10:$AB$209,16,0),IF($AE728=$AE727,(IF(BD727&gt;=1,BD727-COUNTIFS($AE727:$AE727,$AC728,AQ727:AQ727,$AI$1),0)),0)),0)</f>
        <v>0</v>
      </c>
      <c r="BE728" s="1">
        <f>IFERROR(IF($AE728&gt;$AE727,VLOOKUP($AC728+AR$1,STOCK!$F$10:$AB$209,16,0),IF($AE728=$AE727,(IF(BE727&gt;=1,BE727-COUNTIFS($AE727:$AE727,$AC728,AR727:AR727,$AI$1),0)),0)),0)</f>
        <v>0</v>
      </c>
      <c r="BF728" s="1">
        <f>IFERROR(IF($AE728&gt;$AE727,VLOOKUP($AC728+AS$1,STOCK!$F$10:$AB$209,16,0),IF($AE728=$AE727,(IF(BF727&gt;=1,BF727-COUNTIFS($AE727:$AE727,$AC728,AS727:AS727,$AI$1),0)),0)),0)</f>
        <v>0</v>
      </c>
      <c r="BG728" s="1">
        <f>IFERROR(IF($AE728&gt;$AE727,VLOOKUP($AC728+AT$1,STOCK!$F$10:$AB$209,16,0),IF($AE728=$AE727,(IF(BG727&gt;=1,BG727-COUNTIFS($AE727:$AE727,$AC728,AT727:AT727,$AI$1),0)),0)),0)</f>
        <v>0</v>
      </c>
      <c r="BH728" s="1">
        <f>IFERROR(IF($AE728&gt;$AE727,VLOOKUP($AC728+AU$1,STOCK!$F$10:$AB$209,16,0),IF($AE728=$AE727,(IF(BH727&gt;=1,BH727-COUNTIFS($AE727:$AE727,$AC728,AU727:AU727,$AI$1),0)),0)),0)</f>
        <v>0</v>
      </c>
      <c r="BI728" s="1">
        <f>IFERROR(IF($AE728&gt;$AE727,VLOOKUP($AC728+AV$1,STOCK!$F$10:$AB$209,16,0),IF($AE728=$AE727,(IF(BI727&gt;=1,BI727-COUNTIFS($AE727:$AE727,$AC728,AV727:AV727,$AI$1),0)),0)),0)</f>
        <v>0</v>
      </c>
      <c r="BJ728" s="1">
        <f>IFERROR(IF($AE728&gt;$AE727,VLOOKUP($AC728+AW$1,STOCK!$F$10:$AB$209,16,0),IF($AE728=$AE727,(IF(BJ727&gt;=1,BJ727-COUNTIFS($AE727:$AE727,$AC728,AW727:AW727,$AI$1),0)),0)),0)</f>
        <v>0</v>
      </c>
      <c r="BK728" s="1">
        <f>IFERROR(IF($AE728&gt;$AE727,VLOOKUP($AC728+AX$1,STOCK!$F$10:$AB$209,16,0),IF($AE728=$AE727,(IF(BK727&gt;=1,BK727-COUNTIFS($AE727:$AE727,$AC728,AX727:AX727,$AI$1),0)),0)),0)</f>
        <v>0</v>
      </c>
      <c r="BL728" s="1">
        <f>IFERROR(IF($AE728&gt;$AE727,VLOOKUP($AC728+AL$1,STOCK!$F$10:$AB$209,17,0),IF($AE728=$AE727,(IF(BL727&gt;=1,BL727-COUNTIFS($AE727:$AE727,$AC728,AL727:AL727,$AI$2),0)),0)),0)</f>
        <v>0</v>
      </c>
      <c r="BM728" s="1">
        <f>IFERROR(IF($AE728&gt;$AE727,VLOOKUP($AC728+AM$1,STOCK!$F$10:$AB$209,17,0),IF($AE728=$AE727,(IF(BM727&gt;=1,BM727-COUNTIFS($AE727:$AE727,$AC728,AM727:AM727,$AI$2),0)),0)),0)</f>
        <v>0</v>
      </c>
      <c r="BN728" s="1">
        <f>IFERROR(IF($AE728&gt;$AE727,VLOOKUP($AC728+AN$1,STOCK!$F$10:$AB$209,17,0),IF($AE728=$AE727,(IF(BN727&gt;=1,BN727-COUNTIFS($AE727:$AE727,$AC728,AN727:AN727,$AI$2),0)),0)),0)</f>
        <v>0</v>
      </c>
      <c r="BO728" s="1">
        <f>IFERROR(IF($AE728&gt;$AE727,VLOOKUP($AC728+AO$1,STOCK!$F$10:$AB$209,17,0),IF($AE728=$AE727,(IF(BO727&gt;=1,BO727-COUNTIFS($AE727:$AE727,$AC728,AO727:AO727,$AI$2),0)),0)),0)</f>
        <v>0</v>
      </c>
      <c r="BP728" s="1">
        <f>IFERROR(IF($AE728&gt;$AE727,VLOOKUP($AC728+AP$1,STOCK!$F$10:$AB$209,17,0),IF($AE728=$AE727,(IF(BP727&gt;=1,BP727-COUNTIFS($AE727:$AE727,$AC728,AP727:AP727,$AI$2),0)),0)),0)</f>
        <v>0</v>
      </c>
      <c r="BQ728" s="1">
        <f>IFERROR(IF($AE728&gt;$AE727,VLOOKUP($AC728+AQ$1,STOCK!$F$10:$AB$209,17,0),IF($AE728=$AE727,(IF(BQ727&gt;=1,BQ727-COUNTIFS($AE727:$AE727,$AC728,AQ727:AQ727,$AI$2),0)),0)),0)</f>
        <v>0</v>
      </c>
      <c r="BR728" s="1">
        <f>IFERROR(IF($AE728&gt;$AE727,VLOOKUP($AC728+AR$1,STOCK!$F$10:$AB$209,17,0),IF($AE728=$AE727,(IF(BR727&gt;=1,BR727-COUNTIFS($AE727:$AE727,$AC728,AR727:AR727,$AI$2),0)),0)),0)</f>
        <v>0</v>
      </c>
      <c r="BS728" s="1">
        <f>IFERROR(IF($AE728&gt;$AE727,VLOOKUP($AC728+AS$1,STOCK!$F$10:$AB$209,17,0),IF($AE728=$AE727,(IF(BS727&gt;=1,BS727-COUNTIFS($AE727:$AE727,$AC728,AS727:AS727,$AI$2),0)),0)),0)</f>
        <v>0</v>
      </c>
      <c r="BT728" s="1">
        <f>IFERROR(IF($AE728&gt;$AE727,VLOOKUP($AC728+AT$1,STOCK!$F$10:$AB$209,17,0),IF($AE728=$AE727,(IF(BT727&gt;=1,BT727-COUNTIFS($AE727:$AE727,$AC728,AT727:AT727,$AI$2),0)),0)),0)</f>
        <v>0</v>
      </c>
      <c r="BU728" s="1">
        <f>IFERROR(IF($AE728&gt;$AE727,VLOOKUP($AC728+AU$1,STOCK!$F$10:$AB$209,17,0),IF($AE728=$AE727,(IF(BU727&gt;=1,BU727-COUNTIFS($AE727:$AE727,$AC728,AU727:AU727,$AI$2),0)),0)),0)</f>
        <v>0</v>
      </c>
      <c r="BV728" s="1">
        <f>IFERROR(IF($AE728&gt;$AE727,VLOOKUP($AC728+AV$1,STOCK!$F$10:$AB$209,17,0),IF($AE728=$AE727,(IF(BV727&gt;=1,BV727-COUNTIFS($AE727:$AE727,$AC728,AV727:AV727,$AI$2),0)),0)),0)</f>
        <v>0</v>
      </c>
      <c r="BW728" s="1">
        <f>IFERROR(IF($AE728&gt;$AE727,VLOOKUP($AC728+AW$1,STOCK!$F$10:$AB$209,17,0),IF($AE728=$AE727,(IF(BW727&gt;=1,BW727-COUNTIFS($AE727:$AE727,$AC728,AW727:AW727,$AI$2),0)),0)),0)</f>
        <v>0</v>
      </c>
      <c r="BX728" s="1">
        <f>IFERROR(IF($AE728&gt;$AE727,VLOOKUP($AC728+AX$1,STOCK!$F$10:$AB$209,17,0),IF($AE728=$AE727,(IF(BX727&gt;=1,BX727-COUNTIFS($AE727:$AE727,$AC728,AX727:AX727,$AI$2),0)),0)),0)</f>
        <v>0</v>
      </c>
    </row>
    <row r="729" spans="29:76" x14ac:dyDescent="0.25">
      <c r="AC729" s="1">
        <f t="shared" si="185"/>
        <v>0</v>
      </c>
      <c r="AD729" s="1">
        <f>IFERROR(IF(LEN(AK729)&gt;=1,VLOOKUP(HLOOKUP(AK729,PROFILE!$K$5:$V$8,4,0),PROFILE!$F$1:$G$3,2,0),0),0)</f>
        <v>0</v>
      </c>
      <c r="AE729" s="1">
        <f t="shared" si="186"/>
        <v>0</v>
      </c>
      <c r="AF729" s="1">
        <v>716</v>
      </c>
      <c r="AI729" s="1" t="str">
        <f>IFERROR(IF($AH729&gt;=1,VLOOKUP($AG729,STUDENT!$O$8:$Z$1507,3,0),""),"")</f>
        <v/>
      </c>
      <c r="AJ729" s="1" t="str">
        <f>IFERROR(IF($AH729&gt;=1,VLOOKUP($AG729,STUDENT!$O$8:$Z$1507,4,0),""),"")</f>
        <v/>
      </c>
      <c r="AK729" s="1" t="str">
        <f>IFERROR(IF($AH729&gt;=1,VLOOKUP($AG729,STUDENT!$O$8:$Z$1507,6,0),""),"")</f>
        <v/>
      </c>
      <c r="AL729" s="1" t="str">
        <f t="shared" si="187"/>
        <v/>
      </c>
      <c r="AM729" s="1" t="str">
        <f t="shared" si="188"/>
        <v/>
      </c>
      <c r="AN729" s="1" t="str">
        <f t="shared" si="189"/>
        <v/>
      </c>
      <c r="AO729" s="1" t="str">
        <f t="shared" si="190"/>
        <v/>
      </c>
      <c r="AP729" s="1" t="str">
        <f t="shared" si="191"/>
        <v/>
      </c>
      <c r="AQ729" s="1" t="str">
        <f t="shared" si="192"/>
        <v/>
      </c>
      <c r="AR729" s="1" t="str">
        <f t="shared" si="193"/>
        <v/>
      </c>
      <c r="AS729" s="1" t="str">
        <f t="shared" si="194"/>
        <v/>
      </c>
      <c r="AT729" s="1" t="str">
        <f t="shared" si="195"/>
        <v/>
      </c>
      <c r="AU729" s="1" t="str">
        <f t="shared" si="196"/>
        <v/>
      </c>
      <c r="AV729" s="1" t="str">
        <f t="shared" si="197"/>
        <v/>
      </c>
      <c r="AW729" s="1" t="str">
        <f t="shared" si="198"/>
        <v/>
      </c>
      <c r="AX729" s="1" t="str">
        <f t="shared" si="199"/>
        <v/>
      </c>
      <c r="AY729" s="1">
        <f>IFERROR(IF($AE729&gt;$AE728,VLOOKUP($AC729+AL$1,STOCK!$F$10:$AB$209,16,0),IF($AE729=$AE728,(IF(AY728&gt;=1,AY728-COUNTIFS($AE728:$AE728,$AC729,AL728:AL728,$AI$1),0)),0)),0)</f>
        <v>0</v>
      </c>
      <c r="AZ729" s="1">
        <f>IFERROR(IF($AE729&gt;$AE728,VLOOKUP($AC729+AM$1,STOCK!$F$10:$AB$209,16,0),IF($AE729=$AE728,(IF(AZ728&gt;=1,AZ728-COUNTIFS($AE728:$AE728,$AC729,AM728:AM728,$AI$1),0)),0)),0)</f>
        <v>0</v>
      </c>
      <c r="BA729" s="1">
        <f>IFERROR(IF($AE729&gt;$AE728,VLOOKUP($AC729+AN$1,STOCK!$F$10:$AB$209,16,0),IF($AE729=$AE728,(IF(BA728&gt;=1,BA728-COUNTIFS($AE728:$AE728,$AC729,AN728:AN728,$AI$1),0)),0)),0)</f>
        <v>0</v>
      </c>
      <c r="BB729" s="1">
        <f>IFERROR(IF($AE729&gt;$AE728,VLOOKUP($AC729+AO$1,STOCK!$F$10:$AB$209,16,0),IF($AE729=$AE728,(IF(BB728&gt;=1,BB728-COUNTIFS($AE728:$AE728,$AC729,AO728:AO728,$AI$1),0)),0)),0)</f>
        <v>0</v>
      </c>
      <c r="BC729" s="1">
        <f>IFERROR(IF($AE729&gt;$AE728,VLOOKUP($AC729+AP$1,STOCK!$F$10:$AB$209,16,0),IF($AE729=$AE728,(IF(BC728&gt;=1,BC728-COUNTIFS($AE728:$AE728,$AC729,AP728:AP728,$AI$1),0)),0)),0)</f>
        <v>0</v>
      </c>
      <c r="BD729" s="1">
        <f>IFERROR(IF($AE729&gt;$AE728,VLOOKUP($AC729+AQ$1,STOCK!$F$10:$AB$209,16,0),IF($AE729=$AE728,(IF(BD728&gt;=1,BD728-COUNTIFS($AE728:$AE728,$AC729,AQ728:AQ728,$AI$1),0)),0)),0)</f>
        <v>0</v>
      </c>
      <c r="BE729" s="1">
        <f>IFERROR(IF($AE729&gt;$AE728,VLOOKUP($AC729+AR$1,STOCK!$F$10:$AB$209,16,0),IF($AE729=$AE728,(IF(BE728&gt;=1,BE728-COUNTIFS($AE728:$AE728,$AC729,AR728:AR728,$AI$1),0)),0)),0)</f>
        <v>0</v>
      </c>
      <c r="BF729" s="1">
        <f>IFERROR(IF($AE729&gt;$AE728,VLOOKUP($AC729+AS$1,STOCK!$F$10:$AB$209,16,0),IF($AE729=$AE728,(IF(BF728&gt;=1,BF728-COUNTIFS($AE728:$AE728,$AC729,AS728:AS728,$AI$1),0)),0)),0)</f>
        <v>0</v>
      </c>
      <c r="BG729" s="1">
        <f>IFERROR(IF($AE729&gt;$AE728,VLOOKUP($AC729+AT$1,STOCK!$F$10:$AB$209,16,0),IF($AE729=$AE728,(IF(BG728&gt;=1,BG728-COUNTIFS($AE728:$AE728,$AC729,AT728:AT728,$AI$1),0)),0)),0)</f>
        <v>0</v>
      </c>
      <c r="BH729" s="1">
        <f>IFERROR(IF($AE729&gt;$AE728,VLOOKUP($AC729+AU$1,STOCK!$F$10:$AB$209,16,0),IF($AE729=$AE728,(IF(BH728&gt;=1,BH728-COUNTIFS($AE728:$AE728,$AC729,AU728:AU728,$AI$1),0)),0)),0)</f>
        <v>0</v>
      </c>
      <c r="BI729" s="1">
        <f>IFERROR(IF($AE729&gt;$AE728,VLOOKUP($AC729+AV$1,STOCK!$F$10:$AB$209,16,0),IF($AE729=$AE728,(IF(BI728&gt;=1,BI728-COUNTIFS($AE728:$AE728,$AC729,AV728:AV728,$AI$1),0)),0)),0)</f>
        <v>0</v>
      </c>
      <c r="BJ729" s="1">
        <f>IFERROR(IF($AE729&gt;$AE728,VLOOKUP($AC729+AW$1,STOCK!$F$10:$AB$209,16,0),IF($AE729=$AE728,(IF(BJ728&gt;=1,BJ728-COUNTIFS($AE728:$AE728,$AC729,AW728:AW728,$AI$1),0)),0)),0)</f>
        <v>0</v>
      </c>
      <c r="BK729" s="1">
        <f>IFERROR(IF($AE729&gt;$AE728,VLOOKUP($AC729+AX$1,STOCK!$F$10:$AB$209,16,0),IF($AE729=$AE728,(IF(BK728&gt;=1,BK728-COUNTIFS($AE728:$AE728,$AC729,AX728:AX728,$AI$1),0)),0)),0)</f>
        <v>0</v>
      </c>
      <c r="BL729" s="1">
        <f>IFERROR(IF($AE729&gt;$AE728,VLOOKUP($AC729+AL$1,STOCK!$F$10:$AB$209,17,0),IF($AE729=$AE728,(IF(BL728&gt;=1,BL728-COUNTIFS($AE728:$AE728,$AC729,AL728:AL728,$AI$2),0)),0)),0)</f>
        <v>0</v>
      </c>
      <c r="BM729" s="1">
        <f>IFERROR(IF($AE729&gt;$AE728,VLOOKUP($AC729+AM$1,STOCK!$F$10:$AB$209,17,0),IF($AE729=$AE728,(IF(BM728&gt;=1,BM728-COUNTIFS($AE728:$AE728,$AC729,AM728:AM728,$AI$2),0)),0)),0)</f>
        <v>0</v>
      </c>
      <c r="BN729" s="1">
        <f>IFERROR(IF($AE729&gt;$AE728,VLOOKUP($AC729+AN$1,STOCK!$F$10:$AB$209,17,0),IF($AE729=$AE728,(IF(BN728&gt;=1,BN728-COUNTIFS($AE728:$AE728,$AC729,AN728:AN728,$AI$2),0)),0)),0)</f>
        <v>0</v>
      </c>
      <c r="BO729" s="1">
        <f>IFERROR(IF($AE729&gt;$AE728,VLOOKUP($AC729+AO$1,STOCK!$F$10:$AB$209,17,0),IF($AE729=$AE728,(IF(BO728&gt;=1,BO728-COUNTIFS($AE728:$AE728,$AC729,AO728:AO728,$AI$2),0)),0)),0)</f>
        <v>0</v>
      </c>
      <c r="BP729" s="1">
        <f>IFERROR(IF($AE729&gt;$AE728,VLOOKUP($AC729+AP$1,STOCK!$F$10:$AB$209,17,0),IF($AE729=$AE728,(IF(BP728&gt;=1,BP728-COUNTIFS($AE728:$AE728,$AC729,AP728:AP728,$AI$2),0)),0)),0)</f>
        <v>0</v>
      </c>
      <c r="BQ729" s="1">
        <f>IFERROR(IF($AE729&gt;$AE728,VLOOKUP($AC729+AQ$1,STOCK!$F$10:$AB$209,17,0),IF($AE729=$AE728,(IF(BQ728&gt;=1,BQ728-COUNTIFS($AE728:$AE728,$AC729,AQ728:AQ728,$AI$2),0)),0)),0)</f>
        <v>0</v>
      </c>
      <c r="BR729" s="1">
        <f>IFERROR(IF($AE729&gt;$AE728,VLOOKUP($AC729+AR$1,STOCK!$F$10:$AB$209,17,0),IF($AE729=$AE728,(IF(BR728&gt;=1,BR728-COUNTIFS($AE728:$AE728,$AC729,AR728:AR728,$AI$2),0)),0)),0)</f>
        <v>0</v>
      </c>
      <c r="BS729" s="1">
        <f>IFERROR(IF($AE729&gt;$AE728,VLOOKUP($AC729+AS$1,STOCK!$F$10:$AB$209,17,0),IF($AE729=$AE728,(IF(BS728&gt;=1,BS728-COUNTIFS($AE728:$AE728,$AC729,AS728:AS728,$AI$2),0)),0)),0)</f>
        <v>0</v>
      </c>
      <c r="BT729" s="1">
        <f>IFERROR(IF($AE729&gt;$AE728,VLOOKUP($AC729+AT$1,STOCK!$F$10:$AB$209,17,0),IF($AE729=$AE728,(IF(BT728&gt;=1,BT728-COUNTIFS($AE728:$AE728,$AC729,AT728:AT728,$AI$2),0)),0)),0)</f>
        <v>0</v>
      </c>
      <c r="BU729" s="1">
        <f>IFERROR(IF($AE729&gt;$AE728,VLOOKUP($AC729+AU$1,STOCK!$F$10:$AB$209,17,0),IF($AE729=$AE728,(IF(BU728&gt;=1,BU728-COUNTIFS($AE728:$AE728,$AC729,AU728:AU728,$AI$2),0)),0)),0)</f>
        <v>0</v>
      </c>
      <c r="BV729" s="1">
        <f>IFERROR(IF($AE729&gt;$AE728,VLOOKUP($AC729+AV$1,STOCK!$F$10:$AB$209,17,0),IF($AE729=$AE728,(IF(BV728&gt;=1,BV728-COUNTIFS($AE728:$AE728,$AC729,AV728:AV728,$AI$2),0)),0)),0)</f>
        <v>0</v>
      </c>
      <c r="BW729" s="1">
        <f>IFERROR(IF($AE729&gt;$AE728,VLOOKUP($AC729+AW$1,STOCK!$F$10:$AB$209,17,0),IF($AE729=$AE728,(IF(BW728&gt;=1,BW728-COUNTIFS($AE728:$AE728,$AC729,AW728:AW728,$AI$2),0)),0)),0)</f>
        <v>0</v>
      </c>
      <c r="BX729" s="1">
        <f>IFERROR(IF($AE729&gt;$AE728,VLOOKUP($AC729+AX$1,STOCK!$F$10:$AB$209,17,0),IF($AE729=$AE728,(IF(BX728&gt;=1,BX728-COUNTIFS($AE728:$AE728,$AC729,AX728:AX728,$AI$2),0)),0)),0)</f>
        <v>0</v>
      </c>
    </row>
    <row r="730" spans="29:76" x14ac:dyDescent="0.25">
      <c r="AC730" s="1">
        <f t="shared" si="185"/>
        <v>0</v>
      </c>
      <c r="AD730" s="1">
        <f>IFERROR(IF(LEN(AK730)&gt;=1,VLOOKUP(HLOOKUP(AK730,PROFILE!$K$5:$V$8,4,0),PROFILE!$F$1:$G$3,2,0),0),0)</f>
        <v>0</v>
      </c>
      <c r="AE730" s="1">
        <f t="shared" si="186"/>
        <v>0</v>
      </c>
      <c r="AF730" s="1">
        <v>717</v>
      </c>
      <c r="AI730" s="1" t="str">
        <f>IFERROR(IF($AH730&gt;=1,VLOOKUP($AG730,STUDENT!$O$8:$Z$1507,3,0),""),"")</f>
        <v/>
      </c>
      <c r="AJ730" s="1" t="str">
        <f>IFERROR(IF($AH730&gt;=1,VLOOKUP($AG730,STUDENT!$O$8:$Z$1507,4,0),""),"")</f>
        <v/>
      </c>
      <c r="AK730" s="1" t="str">
        <f>IFERROR(IF($AH730&gt;=1,VLOOKUP($AG730,STUDENT!$O$8:$Z$1507,6,0),""),"")</f>
        <v/>
      </c>
      <c r="AL730" s="1" t="str">
        <f t="shared" si="187"/>
        <v/>
      </c>
      <c r="AM730" s="1" t="str">
        <f t="shared" si="188"/>
        <v/>
      </c>
      <c r="AN730" s="1" t="str">
        <f t="shared" si="189"/>
        <v/>
      </c>
      <c r="AO730" s="1" t="str">
        <f t="shared" si="190"/>
        <v/>
      </c>
      <c r="AP730" s="1" t="str">
        <f t="shared" si="191"/>
        <v/>
      </c>
      <c r="AQ730" s="1" t="str">
        <f t="shared" si="192"/>
        <v/>
      </c>
      <c r="AR730" s="1" t="str">
        <f t="shared" si="193"/>
        <v/>
      </c>
      <c r="AS730" s="1" t="str">
        <f t="shared" si="194"/>
        <v/>
      </c>
      <c r="AT730" s="1" t="str">
        <f t="shared" si="195"/>
        <v/>
      </c>
      <c r="AU730" s="1" t="str">
        <f t="shared" si="196"/>
        <v/>
      </c>
      <c r="AV730" s="1" t="str">
        <f t="shared" si="197"/>
        <v/>
      </c>
      <c r="AW730" s="1" t="str">
        <f t="shared" si="198"/>
        <v/>
      </c>
      <c r="AX730" s="1" t="str">
        <f t="shared" si="199"/>
        <v/>
      </c>
      <c r="AY730" s="1">
        <f>IFERROR(IF($AE730&gt;$AE729,VLOOKUP($AC730+AL$1,STOCK!$F$10:$AB$209,16,0),IF($AE730=$AE729,(IF(AY729&gt;=1,AY729-COUNTIFS($AE729:$AE729,$AC730,AL729:AL729,$AI$1),0)),0)),0)</f>
        <v>0</v>
      </c>
      <c r="AZ730" s="1">
        <f>IFERROR(IF($AE730&gt;$AE729,VLOOKUP($AC730+AM$1,STOCK!$F$10:$AB$209,16,0),IF($AE730=$AE729,(IF(AZ729&gt;=1,AZ729-COUNTIFS($AE729:$AE729,$AC730,AM729:AM729,$AI$1),0)),0)),0)</f>
        <v>0</v>
      </c>
      <c r="BA730" s="1">
        <f>IFERROR(IF($AE730&gt;$AE729,VLOOKUP($AC730+AN$1,STOCK!$F$10:$AB$209,16,0),IF($AE730=$AE729,(IF(BA729&gt;=1,BA729-COUNTIFS($AE729:$AE729,$AC730,AN729:AN729,$AI$1),0)),0)),0)</f>
        <v>0</v>
      </c>
      <c r="BB730" s="1">
        <f>IFERROR(IF($AE730&gt;$AE729,VLOOKUP($AC730+AO$1,STOCK!$F$10:$AB$209,16,0),IF($AE730=$AE729,(IF(BB729&gt;=1,BB729-COUNTIFS($AE729:$AE729,$AC730,AO729:AO729,$AI$1),0)),0)),0)</f>
        <v>0</v>
      </c>
      <c r="BC730" s="1">
        <f>IFERROR(IF($AE730&gt;$AE729,VLOOKUP($AC730+AP$1,STOCK!$F$10:$AB$209,16,0),IF($AE730=$AE729,(IF(BC729&gt;=1,BC729-COUNTIFS($AE729:$AE729,$AC730,AP729:AP729,$AI$1),0)),0)),0)</f>
        <v>0</v>
      </c>
      <c r="BD730" s="1">
        <f>IFERROR(IF($AE730&gt;$AE729,VLOOKUP($AC730+AQ$1,STOCK!$F$10:$AB$209,16,0),IF($AE730=$AE729,(IF(BD729&gt;=1,BD729-COUNTIFS($AE729:$AE729,$AC730,AQ729:AQ729,$AI$1),0)),0)),0)</f>
        <v>0</v>
      </c>
      <c r="BE730" s="1">
        <f>IFERROR(IF($AE730&gt;$AE729,VLOOKUP($AC730+AR$1,STOCK!$F$10:$AB$209,16,0),IF($AE730=$AE729,(IF(BE729&gt;=1,BE729-COUNTIFS($AE729:$AE729,$AC730,AR729:AR729,$AI$1),0)),0)),0)</f>
        <v>0</v>
      </c>
      <c r="BF730" s="1">
        <f>IFERROR(IF($AE730&gt;$AE729,VLOOKUP($AC730+AS$1,STOCK!$F$10:$AB$209,16,0),IF($AE730=$AE729,(IF(BF729&gt;=1,BF729-COUNTIFS($AE729:$AE729,$AC730,AS729:AS729,$AI$1),0)),0)),0)</f>
        <v>0</v>
      </c>
      <c r="BG730" s="1">
        <f>IFERROR(IF($AE730&gt;$AE729,VLOOKUP($AC730+AT$1,STOCK!$F$10:$AB$209,16,0),IF($AE730=$AE729,(IF(BG729&gt;=1,BG729-COUNTIFS($AE729:$AE729,$AC730,AT729:AT729,$AI$1),0)),0)),0)</f>
        <v>0</v>
      </c>
      <c r="BH730" s="1">
        <f>IFERROR(IF($AE730&gt;$AE729,VLOOKUP($AC730+AU$1,STOCK!$F$10:$AB$209,16,0),IF($AE730=$AE729,(IF(BH729&gt;=1,BH729-COUNTIFS($AE729:$AE729,$AC730,AU729:AU729,$AI$1),0)),0)),0)</f>
        <v>0</v>
      </c>
      <c r="BI730" s="1">
        <f>IFERROR(IF($AE730&gt;$AE729,VLOOKUP($AC730+AV$1,STOCK!$F$10:$AB$209,16,0),IF($AE730=$AE729,(IF(BI729&gt;=1,BI729-COUNTIFS($AE729:$AE729,$AC730,AV729:AV729,$AI$1),0)),0)),0)</f>
        <v>0</v>
      </c>
      <c r="BJ730" s="1">
        <f>IFERROR(IF($AE730&gt;$AE729,VLOOKUP($AC730+AW$1,STOCK!$F$10:$AB$209,16,0),IF($AE730=$AE729,(IF(BJ729&gt;=1,BJ729-COUNTIFS($AE729:$AE729,$AC730,AW729:AW729,$AI$1),0)),0)),0)</f>
        <v>0</v>
      </c>
      <c r="BK730" s="1">
        <f>IFERROR(IF($AE730&gt;$AE729,VLOOKUP($AC730+AX$1,STOCK!$F$10:$AB$209,16,0),IF($AE730=$AE729,(IF(BK729&gt;=1,BK729-COUNTIFS($AE729:$AE729,$AC730,AX729:AX729,$AI$1),0)),0)),0)</f>
        <v>0</v>
      </c>
      <c r="BL730" s="1">
        <f>IFERROR(IF($AE730&gt;$AE729,VLOOKUP($AC730+AL$1,STOCK!$F$10:$AB$209,17,0),IF($AE730=$AE729,(IF(BL729&gt;=1,BL729-COUNTIFS($AE729:$AE729,$AC730,AL729:AL729,$AI$2),0)),0)),0)</f>
        <v>0</v>
      </c>
      <c r="BM730" s="1">
        <f>IFERROR(IF($AE730&gt;$AE729,VLOOKUP($AC730+AM$1,STOCK!$F$10:$AB$209,17,0),IF($AE730=$AE729,(IF(BM729&gt;=1,BM729-COUNTIFS($AE729:$AE729,$AC730,AM729:AM729,$AI$2),0)),0)),0)</f>
        <v>0</v>
      </c>
      <c r="BN730" s="1">
        <f>IFERROR(IF($AE730&gt;$AE729,VLOOKUP($AC730+AN$1,STOCK!$F$10:$AB$209,17,0),IF($AE730=$AE729,(IF(BN729&gt;=1,BN729-COUNTIFS($AE729:$AE729,$AC730,AN729:AN729,$AI$2),0)),0)),0)</f>
        <v>0</v>
      </c>
      <c r="BO730" s="1">
        <f>IFERROR(IF($AE730&gt;$AE729,VLOOKUP($AC730+AO$1,STOCK!$F$10:$AB$209,17,0),IF($AE730=$AE729,(IF(BO729&gt;=1,BO729-COUNTIFS($AE729:$AE729,$AC730,AO729:AO729,$AI$2),0)),0)),0)</f>
        <v>0</v>
      </c>
      <c r="BP730" s="1">
        <f>IFERROR(IF($AE730&gt;$AE729,VLOOKUP($AC730+AP$1,STOCK!$F$10:$AB$209,17,0),IF($AE730=$AE729,(IF(BP729&gt;=1,BP729-COUNTIFS($AE729:$AE729,$AC730,AP729:AP729,$AI$2),0)),0)),0)</f>
        <v>0</v>
      </c>
      <c r="BQ730" s="1">
        <f>IFERROR(IF($AE730&gt;$AE729,VLOOKUP($AC730+AQ$1,STOCK!$F$10:$AB$209,17,0),IF($AE730=$AE729,(IF(BQ729&gt;=1,BQ729-COUNTIFS($AE729:$AE729,$AC730,AQ729:AQ729,$AI$2),0)),0)),0)</f>
        <v>0</v>
      </c>
      <c r="BR730" s="1">
        <f>IFERROR(IF($AE730&gt;$AE729,VLOOKUP($AC730+AR$1,STOCK!$F$10:$AB$209,17,0),IF($AE730=$AE729,(IF(BR729&gt;=1,BR729-COUNTIFS($AE729:$AE729,$AC730,AR729:AR729,$AI$2),0)),0)),0)</f>
        <v>0</v>
      </c>
      <c r="BS730" s="1">
        <f>IFERROR(IF($AE730&gt;$AE729,VLOOKUP($AC730+AS$1,STOCK!$F$10:$AB$209,17,0),IF($AE730=$AE729,(IF(BS729&gt;=1,BS729-COUNTIFS($AE729:$AE729,$AC730,AS729:AS729,$AI$2),0)),0)),0)</f>
        <v>0</v>
      </c>
      <c r="BT730" s="1">
        <f>IFERROR(IF($AE730&gt;$AE729,VLOOKUP($AC730+AT$1,STOCK!$F$10:$AB$209,17,0),IF($AE730=$AE729,(IF(BT729&gt;=1,BT729-COUNTIFS($AE729:$AE729,$AC730,AT729:AT729,$AI$2),0)),0)),0)</f>
        <v>0</v>
      </c>
      <c r="BU730" s="1">
        <f>IFERROR(IF($AE730&gt;$AE729,VLOOKUP($AC730+AU$1,STOCK!$F$10:$AB$209,17,0),IF($AE730=$AE729,(IF(BU729&gt;=1,BU729-COUNTIFS($AE729:$AE729,$AC730,AU729:AU729,$AI$2),0)),0)),0)</f>
        <v>0</v>
      </c>
      <c r="BV730" s="1">
        <f>IFERROR(IF($AE730&gt;$AE729,VLOOKUP($AC730+AV$1,STOCK!$F$10:$AB$209,17,0),IF($AE730=$AE729,(IF(BV729&gt;=1,BV729-COUNTIFS($AE729:$AE729,$AC730,AV729:AV729,$AI$2),0)),0)),0)</f>
        <v>0</v>
      </c>
      <c r="BW730" s="1">
        <f>IFERROR(IF($AE730&gt;$AE729,VLOOKUP($AC730+AW$1,STOCK!$F$10:$AB$209,17,0),IF($AE730=$AE729,(IF(BW729&gt;=1,BW729-COUNTIFS($AE729:$AE729,$AC730,AW729:AW729,$AI$2),0)),0)),0)</f>
        <v>0</v>
      </c>
      <c r="BX730" s="1">
        <f>IFERROR(IF($AE730&gt;$AE729,VLOOKUP($AC730+AX$1,STOCK!$F$10:$AB$209,17,0),IF($AE730=$AE729,(IF(BX729&gt;=1,BX729-COUNTIFS($AE729:$AE729,$AC730,AX729:AX729,$AI$2),0)),0)),0)</f>
        <v>0</v>
      </c>
    </row>
    <row r="731" spans="29:76" x14ac:dyDescent="0.25">
      <c r="AC731" s="1">
        <f t="shared" si="185"/>
        <v>0</v>
      </c>
      <c r="AD731" s="1">
        <f>IFERROR(IF(LEN(AK731)&gt;=1,VLOOKUP(HLOOKUP(AK731,PROFILE!$K$5:$V$8,4,0),PROFILE!$F$1:$G$3,2,0),0),0)</f>
        <v>0</v>
      </c>
      <c r="AE731" s="1">
        <f t="shared" si="186"/>
        <v>0</v>
      </c>
      <c r="AF731" s="1">
        <v>718</v>
      </c>
      <c r="AI731" s="1" t="str">
        <f>IFERROR(IF($AH731&gt;=1,VLOOKUP($AG731,STUDENT!$O$8:$Z$1507,3,0),""),"")</f>
        <v/>
      </c>
      <c r="AJ731" s="1" t="str">
        <f>IFERROR(IF($AH731&gt;=1,VLOOKUP($AG731,STUDENT!$O$8:$Z$1507,4,0),""),"")</f>
        <v/>
      </c>
      <c r="AK731" s="1" t="str">
        <f>IFERROR(IF($AH731&gt;=1,VLOOKUP($AG731,STUDENT!$O$8:$Z$1507,6,0),""),"")</f>
        <v/>
      </c>
      <c r="AL731" s="1" t="str">
        <f t="shared" si="187"/>
        <v/>
      </c>
      <c r="AM731" s="1" t="str">
        <f t="shared" si="188"/>
        <v/>
      </c>
      <c r="AN731" s="1" t="str">
        <f t="shared" si="189"/>
        <v/>
      </c>
      <c r="AO731" s="1" t="str">
        <f t="shared" si="190"/>
        <v/>
      </c>
      <c r="AP731" s="1" t="str">
        <f t="shared" si="191"/>
        <v/>
      </c>
      <c r="AQ731" s="1" t="str">
        <f t="shared" si="192"/>
        <v/>
      </c>
      <c r="AR731" s="1" t="str">
        <f t="shared" si="193"/>
        <v/>
      </c>
      <c r="AS731" s="1" t="str">
        <f t="shared" si="194"/>
        <v/>
      </c>
      <c r="AT731" s="1" t="str">
        <f t="shared" si="195"/>
        <v/>
      </c>
      <c r="AU731" s="1" t="str">
        <f t="shared" si="196"/>
        <v/>
      </c>
      <c r="AV731" s="1" t="str">
        <f t="shared" si="197"/>
        <v/>
      </c>
      <c r="AW731" s="1" t="str">
        <f t="shared" si="198"/>
        <v/>
      </c>
      <c r="AX731" s="1" t="str">
        <f t="shared" si="199"/>
        <v/>
      </c>
      <c r="AY731" s="1">
        <f>IFERROR(IF($AE731&gt;$AE730,VLOOKUP($AC731+AL$1,STOCK!$F$10:$AB$209,16,0),IF($AE731=$AE730,(IF(AY730&gt;=1,AY730-COUNTIFS($AE730:$AE730,$AC731,AL730:AL730,$AI$1),0)),0)),0)</f>
        <v>0</v>
      </c>
      <c r="AZ731" s="1">
        <f>IFERROR(IF($AE731&gt;$AE730,VLOOKUP($AC731+AM$1,STOCK!$F$10:$AB$209,16,0),IF($AE731=$AE730,(IF(AZ730&gt;=1,AZ730-COUNTIFS($AE730:$AE730,$AC731,AM730:AM730,$AI$1),0)),0)),0)</f>
        <v>0</v>
      </c>
      <c r="BA731" s="1">
        <f>IFERROR(IF($AE731&gt;$AE730,VLOOKUP($AC731+AN$1,STOCK!$F$10:$AB$209,16,0),IF($AE731=$AE730,(IF(BA730&gt;=1,BA730-COUNTIFS($AE730:$AE730,$AC731,AN730:AN730,$AI$1),0)),0)),0)</f>
        <v>0</v>
      </c>
      <c r="BB731" s="1">
        <f>IFERROR(IF($AE731&gt;$AE730,VLOOKUP($AC731+AO$1,STOCK!$F$10:$AB$209,16,0),IF($AE731=$AE730,(IF(BB730&gt;=1,BB730-COUNTIFS($AE730:$AE730,$AC731,AO730:AO730,$AI$1),0)),0)),0)</f>
        <v>0</v>
      </c>
      <c r="BC731" s="1">
        <f>IFERROR(IF($AE731&gt;$AE730,VLOOKUP($AC731+AP$1,STOCK!$F$10:$AB$209,16,0),IF($AE731=$AE730,(IF(BC730&gt;=1,BC730-COUNTIFS($AE730:$AE730,$AC731,AP730:AP730,$AI$1),0)),0)),0)</f>
        <v>0</v>
      </c>
      <c r="BD731" s="1">
        <f>IFERROR(IF($AE731&gt;$AE730,VLOOKUP($AC731+AQ$1,STOCK!$F$10:$AB$209,16,0),IF($AE731=$AE730,(IF(BD730&gt;=1,BD730-COUNTIFS($AE730:$AE730,$AC731,AQ730:AQ730,$AI$1),0)),0)),0)</f>
        <v>0</v>
      </c>
      <c r="BE731" s="1">
        <f>IFERROR(IF($AE731&gt;$AE730,VLOOKUP($AC731+AR$1,STOCK!$F$10:$AB$209,16,0),IF($AE731=$AE730,(IF(BE730&gt;=1,BE730-COUNTIFS($AE730:$AE730,$AC731,AR730:AR730,$AI$1),0)),0)),0)</f>
        <v>0</v>
      </c>
      <c r="BF731" s="1">
        <f>IFERROR(IF($AE731&gt;$AE730,VLOOKUP($AC731+AS$1,STOCK!$F$10:$AB$209,16,0),IF($AE731=$AE730,(IF(BF730&gt;=1,BF730-COUNTIFS($AE730:$AE730,$AC731,AS730:AS730,$AI$1),0)),0)),0)</f>
        <v>0</v>
      </c>
      <c r="BG731" s="1">
        <f>IFERROR(IF($AE731&gt;$AE730,VLOOKUP($AC731+AT$1,STOCK!$F$10:$AB$209,16,0),IF($AE731=$AE730,(IF(BG730&gt;=1,BG730-COUNTIFS($AE730:$AE730,$AC731,AT730:AT730,$AI$1),0)),0)),0)</f>
        <v>0</v>
      </c>
      <c r="BH731" s="1">
        <f>IFERROR(IF($AE731&gt;$AE730,VLOOKUP($AC731+AU$1,STOCK!$F$10:$AB$209,16,0),IF($AE731=$AE730,(IF(BH730&gt;=1,BH730-COUNTIFS($AE730:$AE730,$AC731,AU730:AU730,$AI$1),0)),0)),0)</f>
        <v>0</v>
      </c>
      <c r="BI731" s="1">
        <f>IFERROR(IF($AE731&gt;$AE730,VLOOKUP($AC731+AV$1,STOCK!$F$10:$AB$209,16,0),IF($AE731=$AE730,(IF(BI730&gt;=1,BI730-COUNTIFS($AE730:$AE730,$AC731,AV730:AV730,$AI$1),0)),0)),0)</f>
        <v>0</v>
      </c>
      <c r="BJ731" s="1">
        <f>IFERROR(IF($AE731&gt;$AE730,VLOOKUP($AC731+AW$1,STOCK!$F$10:$AB$209,16,0),IF($AE731=$AE730,(IF(BJ730&gt;=1,BJ730-COUNTIFS($AE730:$AE730,$AC731,AW730:AW730,$AI$1),0)),0)),0)</f>
        <v>0</v>
      </c>
      <c r="BK731" s="1">
        <f>IFERROR(IF($AE731&gt;$AE730,VLOOKUP($AC731+AX$1,STOCK!$F$10:$AB$209,16,0),IF($AE731=$AE730,(IF(BK730&gt;=1,BK730-COUNTIFS($AE730:$AE730,$AC731,AX730:AX730,$AI$1),0)),0)),0)</f>
        <v>0</v>
      </c>
      <c r="BL731" s="1">
        <f>IFERROR(IF($AE731&gt;$AE730,VLOOKUP($AC731+AL$1,STOCK!$F$10:$AB$209,17,0),IF($AE731=$AE730,(IF(BL730&gt;=1,BL730-COUNTIFS($AE730:$AE730,$AC731,AL730:AL730,$AI$2),0)),0)),0)</f>
        <v>0</v>
      </c>
      <c r="BM731" s="1">
        <f>IFERROR(IF($AE731&gt;$AE730,VLOOKUP($AC731+AM$1,STOCK!$F$10:$AB$209,17,0),IF($AE731=$AE730,(IF(BM730&gt;=1,BM730-COUNTIFS($AE730:$AE730,$AC731,AM730:AM730,$AI$2),0)),0)),0)</f>
        <v>0</v>
      </c>
      <c r="BN731" s="1">
        <f>IFERROR(IF($AE731&gt;$AE730,VLOOKUP($AC731+AN$1,STOCK!$F$10:$AB$209,17,0),IF($AE731=$AE730,(IF(BN730&gt;=1,BN730-COUNTIFS($AE730:$AE730,$AC731,AN730:AN730,$AI$2),0)),0)),0)</f>
        <v>0</v>
      </c>
      <c r="BO731" s="1">
        <f>IFERROR(IF($AE731&gt;$AE730,VLOOKUP($AC731+AO$1,STOCK!$F$10:$AB$209,17,0),IF($AE731=$AE730,(IF(BO730&gt;=1,BO730-COUNTIFS($AE730:$AE730,$AC731,AO730:AO730,$AI$2),0)),0)),0)</f>
        <v>0</v>
      </c>
      <c r="BP731" s="1">
        <f>IFERROR(IF($AE731&gt;$AE730,VLOOKUP($AC731+AP$1,STOCK!$F$10:$AB$209,17,0),IF($AE731=$AE730,(IF(BP730&gt;=1,BP730-COUNTIFS($AE730:$AE730,$AC731,AP730:AP730,$AI$2),0)),0)),0)</f>
        <v>0</v>
      </c>
      <c r="BQ731" s="1">
        <f>IFERROR(IF($AE731&gt;$AE730,VLOOKUP($AC731+AQ$1,STOCK!$F$10:$AB$209,17,0),IF($AE731=$AE730,(IF(BQ730&gt;=1,BQ730-COUNTIFS($AE730:$AE730,$AC731,AQ730:AQ730,$AI$2),0)),0)),0)</f>
        <v>0</v>
      </c>
      <c r="BR731" s="1">
        <f>IFERROR(IF($AE731&gt;$AE730,VLOOKUP($AC731+AR$1,STOCK!$F$10:$AB$209,17,0),IF($AE731=$AE730,(IF(BR730&gt;=1,BR730-COUNTIFS($AE730:$AE730,$AC731,AR730:AR730,$AI$2),0)),0)),0)</f>
        <v>0</v>
      </c>
      <c r="BS731" s="1">
        <f>IFERROR(IF($AE731&gt;$AE730,VLOOKUP($AC731+AS$1,STOCK!$F$10:$AB$209,17,0),IF($AE731=$AE730,(IF(BS730&gt;=1,BS730-COUNTIFS($AE730:$AE730,$AC731,AS730:AS730,$AI$2),0)),0)),0)</f>
        <v>0</v>
      </c>
      <c r="BT731" s="1">
        <f>IFERROR(IF($AE731&gt;$AE730,VLOOKUP($AC731+AT$1,STOCK!$F$10:$AB$209,17,0),IF($AE731=$AE730,(IF(BT730&gt;=1,BT730-COUNTIFS($AE730:$AE730,$AC731,AT730:AT730,$AI$2),0)),0)),0)</f>
        <v>0</v>
      </c>
      <c r="BU731" s="1">
        <f>IFERROR(IF($AE731&gt;$AE730,VLOOKUP($AC731+AU$1,STOCK!$F$10:$AB$209,17,0),IF($AE731=$AE730,(IF(BU730&gt;=1,BU730-COUNTIFS($AE730:$AE730,$AC731,AU730:AU730,$AI$2),0)),0)),0)</f>
        <v>0</v>
      </c>
      <c r="BV731" s="1">
        <f>IFERROR(IF($AE731&gt;$AE730,VLOOKUP($AC731+AV$1,STOCK!$F$10:$AB$209,17,0),IF($AE731=$AE730,(IF(BV730&gt;=1,BV730-COUNTIFS($AE730:$AE730,$AC731,AV730:AV730,$AI$2),0)),0)),0)</f>
        <v>0</v>
      </c>
      <c r="BW731" s="1">
        <f>IFERROR(IF($AE731&gt;$AE730,VLOOKUP($AC731+AW$1,STOCK!$F$10:$AB$209,17,0),IF($AE731=$AE730,(IF(BW730&gt;=1,BW730-COUNTIFS($AE730:$AE730,$AC731,AW730:AW730,$AI$2),0)),0)),0)</f>
        <v>0</v>
      </c>
      <c r="BX731" s="1">
        <f>IFERROR(IF($AE731&gt;$AE730,VLOOKUP($AC731+AX$1,STOCK!$F$10:$AB$209,17,0),IF($AE731=$AE730,(IF(BX730&gt;=1,BX730-COUNTIFS($AE730:$AE730,$AC731,AX730:AX730,$AI$2),0)),0)),0)</f>
        <v>0</v>
      </c>
    </row>
    <row r="732" spans="29:76" x14ac:dyDescent="0.25">
      <c r="AC732" s="1">
        <f t="shared" si="185"/>
        <v>0</v>
      </c>
      <c r="AD732" s="1">
        <f>IFERROR(IF(LEN(AK732)&gt;=1,VLOOKUP(HLOOKUP(AK732,PROFILE!$K$5:$V$8,4,0),PROFILE!$F$1:$G$3,2,0),0),0)</f>
        <v>0</v>
      </c>
      <c r="AE732" s="1">
        <f t="shared" si="186"/>
        <v>0</v>
      </c>
      <c r="AF732" s="1">
        <v>719</v>
      </c>
      <c r="AI732" s="1" t="str">
        <f>IFERROR(IF($AH732&gt;=1,VLOOKUP($AG732,STUDENT!$O$8:$Z$1507,3,0),""),"")</f>
        <v/>
      </c>
      <c r="AJ732" s="1" t="str">
        <f>IFERROR(IF($AH732&gt;=1,VLOOKUP($AG732,STUDENT!$O$8:$Z$1507,4,0),""),"")</f>
        <v/>
      </c>
      <c r="AK732" s="1" t="str">
        <f>IFERROR(IF($AH732&gt;=1,VLOOKUP($AG732,STUDENT!$O$8:$Z$1507,6,0),""),"")</f>
        <v/>
      </c>
      <c r="AL732" s="1" t="str">
        <f t="shared" si="187"/>
        <v/>
      </c>
      <c r="AM732" s="1" t="str">
        <f t="shared" si="188"/>
        <v/>
      </c>
      <c r="AN732" s="1" t="str">
        <f t="shared" si="189"/>
        <v/>
      </c>
      <c r="AO732" s="1" t="str">
        <f t="shared" si="190"/>
        <v/>
      </c>
      <c r="AP732" s="1" t="str">
        <f t="shared" si="191"/>
        <v/>
      </c>
      <c r="AQ732" s="1" t="str">
        <f t="shared" si="192"/>
        <v/>
      </c>
      <c r="AR732" s="1" t="str">
        <f t="shared" si="193"/>
        <v/>
      </c>
      <c r="AS732" s="1" t="str">
        <f t="shared" si="194"/>
        <v/>
      </c>
      <c r="AT732" s="1" t="str">
        <f t="shared" si="195"/>
        <v/>
      </c>
      <c r="AU732" s="1" t="str">
        <f t="shared" si="196"/>
        <v/>
      </c>
      <c r="AV732" s="1" t="str">
        <f t="shared" si="197"/>
        <v/>
      </c>
      <c r="AW732" s="1" t="str">
        <f t="shared" si="198"/>
        <v/>
      </c>
      <c r="AX732" s="1" t="str">
        <f t="shared" si="199"/>
        <v/>
      </c>
      <c r="AY732" s="1">
        <f>IFERROR(IF($AE732&gt;$AE731,VLOOKUP($AC732+AL$1,STOCK!$F$10:$AB$209,16,0),IF($AE732=$AE731,(IF(AY731&gt;=1,AY731-COUNTIFS($AE731:$AE731,$AC732,AL731:AL731,$AI$1),0)),0)),0)</f>
        <v>0</v>
      </c>
      <c r="AZ732" s="1">
        <f>IFERROR(IF($AE732&gt;$AE731,VLOOKUP($AC732+AM$1,STOCK!$F$10:$AB$209,16,0),IF($AE732=$AE731,(IF(AZ731&gt;=1,AZ731-COUNTIFS($AE731:$AE731,$AC732,AM731:AM731,$AI$1),0)),0)),0)</f>
        <v>0</v>
      </c>
      <c r="BA732" s="1">
        <f>IFERROR(IF($AE732&gt;$AE731,VLOOKUP($AC732+AN$1,STOCK!$F$10:$AB$209,16,0),IF($AE732=$AE731,(IF(BA731&gt;=1,BA731-COUNTIFS($AE731:$AE731,$AC732,AN731:AN731,$AI$1),0)),0)),0)</f>
        <v>0</v>
      </c>
      <c r="BB732" s="1">
        <f>IFERROR(IF($AE732&gt;$AE731,VLOOKUP($AC732+AO$1,STOCK!$F$10:$AB$209,16,0),IF($AE732=$AE731,(IF(BB731&gt;=1,BB731-COUNTIFS($AE731:$AE731,$AC732,AO731:AO731,$AI$1),0)),0)),0)</f>
        <v>0</v>
      </c>
      <c r="BC732" s="1">
        <f>IFERROR(IF($AE732&gt;$AE731,VLOOKUP($AC732+AP$1,STOCK!$F$10:$AB$209,16,0),IF($AE732=$AE731,(IF(BC731&gt;=1,BC731-COUNTIFS($AE731:$AE731,$AC732,AP731:AP731,$AI$1),0)),0)),0)</f>
        <v>0</v>
      </c>
      <c r="BD732" s="1">
        <f>IFERROR(IF($AE732&gt;$AE731,VLOOKUP($AC732+AQ$1,STOCK!$F$10:$AB$209,16,0),IF($AE732=$AE731,(IF(BD731&gt;=1,BD731-COUNTIFS($AE731:$AE731,$AC732,AQ731:AQ731,$AI$1),0)),0)),0)</f>
        <v>0</v>
      </c>
      <c r="BE732" s="1">
        <f>IFERROR(IF($AE732&gt;$AE731,VLOOKUP($AC732+AR$1,STOCK!$F$10:$AB$209,16,0),IF($AE732=$AE731,(IF(BE731&gt;=1,BE731-COUNTIFS($AE731:$AE731,$AC732,AR731:AR731,$AI$1),0)),0)),0)</f>
        <v>0</v>
      </c>
      <c r="BF732" s="1">
        <f>IFERROR(IF($AE732&gt;$AE731,VLOOKUP($AC732+AS$1,STOCK!$F$10:$AB$209,16,0),IF($AE732=$AE731,(IF(BF731&gt;=1,BF731-COUNTIFS($AE731:$AE731,$AC732,AS731:AS731,$AI$1),0)),0)),0)</f>
        <v>0</v>
      </c>
      <c r="BG732" s="1">
        <f>IFERROR(IF($AE732&gt;$AE731,VLOOKUP($AC732+AT$1,STOCK!$F$10:$AB$209,16,0),IF($AE732=$AE731,(IF(BG731&gt;=1,BG731-COUNTIFS($AE731:$AE731,$AC732,AT731:AT731,$AI$1),0)),0)),0)</f>
        <v>0</v>
      </c>
      <c r="BH732" s="1">
        <f>IFERROR(IF($AE732&gt;$AE731,VLOOKUP($AC732+AU$1,STOCK!$F$10:$AB$209,16,0),IF($AE732=$AE731,(IF(BH731&gt;=1,BH731-COUNTIFS($AE731:$AE731,$AC732,AU731:AU731,$AI$1),0)),0)),0)</f>
        <v>0</v>
      </c>
      <c r="BI732" s="1">
        <f>IFERROR(IF($AE732&gt;$AE731,VLOOKUP($AC732+AV$1,STOCK!$F$10:$AB$209,16,0),IF($AE732=$AE731,(IF(BI731&gt;=1,BI731-COUNTIFS($AE731:$AE731,$AC732,AV731:AV731,$AI$1),0)),0)),0)</f>
        <v>0</v>
      </c>
      <c r="BJ732" s="1">
        <f>IFERROR(IF($AE732&gt;$AE731,VLOOKUP($AC732+AW$1,STOCK!$F$10:$AB$209,16,0),IF($AE732=$AE731,(IF(BJ731&gt;=1,BJ731-COUNTIFS($AE731:$AE731,$AC732,AW731:AW731,$AI$1),0)),0)),0)</f>
        <v>0</v>
      </c>
      <c r="BK732" s="1">
        <f>IFERROR(IF($AE732&gt;$AE731,VLOOKUP($AC732+AX$1,STOCK!$F$10:$AB$209,16,0),IF($AE732=$AE731,(IF(BK731&gt;=1,BK731-COUNTIFS($AE731:$AE731,$AC732,AX731:AX731,$AI$1),0)),0)),0)</f>
        <v>0</v>
      </c>
      <c r="BL732" s="1">
        <f>IFERROR(IF($AE732&gt;$AE731,VLOOKUP($AC732+AL$1,STOCK!$F$10:$AB$209,17,0),IF($AE732=$AE731,(IF(BL731&gt;=1,BL731-COUNTIFS($AE731:$AE731,$AC732,AL731:AL731,$AI$2),0)),0)),0)</f>
        <v>0</v>
      </c>
      <c r="BM732" s="1">
        <f>IFERROR(IF($AE732&gt;$AE731,VLOOKUP($AC732+AM$1,STOCK!$F$10:$AB$209,17,0),IF($AE732=$AE731,(IF(BM731&gt;=1,BM731-COUNTIFS($AE731:$AE731,$AC732,AM731:AM731,$AI$2),0)),0)),0)</f>
        <v>0</v>
      </c>
      <c r="BN732" s="1">
        <f>IFERROR(IF($AE732&gt;$AE731,VLOOKUP($AC732+AN$1,STOCK!$F$10:$AB$209,17,0),IF($AE732=$AE731,(IF(BN731&gt;=1,BN731-COUNTIFS($AE731:$AE731,$AC732,AN731:AN731,$AI$2),0)),0)),0)</f>
        <v>0</v>
      </c>
      <c r="BO732" s="1">
        <f>IFERROR(IF($AE732&gt;$AE731,VLOOKUP($AC732+AO$1,STOCK!$F$10:$AB$209,17,0),IF($AE732=$AE731,(IF(BO731&gt;=1,BO731-COUNTIFS($AE731:$AE731,$AC732,AO731:AO731,$AI$2),0)),0)),0)</f>
        <v>0</v>
      </c>
      <c r="BP732" s="1">
        <f>IFERROR(IF($AE732&gt;$AE731,VLOOKUP($AC732+AP$1,STOCK!$F$10:$AB$209,17,0),IF($AE732=$AE731,(IF(BP731&gt;=1,BP731-COUNTIFS($AE731:$AE731,$AC732,AP731:AP731,$AI$2),0)),0)),0)</f>
        <v>0</v>
      </c>
      <c r="BQ732" s="1">
        <f>IFERROR(IF($AE732&gt;$AE731,VLOOKUP($AC732+AQ$1,STOCK!$F$10:$AB$209,17,0),IF($AE732=$AE731,(IF(BQ731&gt;=1,BQ731-COUNTIFS($AE731:$AE731,$AC732,AQ731:AQ731,$AI$2),0)),0)),0)</f>
        <v>0</v>
      </c>
      <c r="BR732" s="1">
        <f>IFERROR(IF($AE732&gt;$AE731,VLOOKUP($AC732+AR$1,STOCK!$F$10:$AB$209,17,0),IF($AE732=$AE731,(IF(BR731&gt;=1,BR731-COUNTIFS($AE731:$AE731,$AC732,AR731:AR731,$AI$2),0)),0)),0)</f>
        <v>0</v>
      </c>
      <c r="BS732" s="1">
        <f>IFERROR(IF($AE732&gt;$AE731,VLOOKUP($AC732+AS$1,STOCK!$F$10:$AB$209,17,0),IF($AE732=$AE731,(IF(BS731&gt;=1,BS731-COUNTIFS($AE731:$AE731,$AC732,AS731:AS731,$AI$2),0)),0)),0)</f>
        <v>0</v>
      </c>
      <c r="BT732" s="1">
        <f>IFERROR(IF($AE732&gt;$AE731,VLOOKUP($AC732+AT$1,STOCK!$F$10:$AB$209,17,0),IF($AE732=$AE731,(IF(BT731&gt;=1,BT731-COUNTIFS($AE731:$AE731,$AC732,AT731:AT731,$AI$2),0)),0)),0)</f>
        <v>0</v>
      </c>
      <c r="BU732" s="1">
        <f>IFERROR(IF($AE732&gt;$AE731,VLOOKUP($AC732+AU$1,STOCK!$F$10:$AB$209,17,0),IF($AE732=$AE731,(IF(BU731&gt;=1,BU731-COUNTIFS($AE731:$AE731,$AC732,AU731:AU731,$AI$2),0)),0)),0)</f>
        <v>0</v>
      </c>
      <c r="BV732" s="1">
        <f>IFERROR(IF($AE732&gt;$AE731,VLOOKUP($AC732+AV$1,STOCK!$F$10:$AB$209,17,0),IF($AE732=$AE731,(IF(BV731&gt;=1,BV731-COUNTIFS($AE731:$AE731,$AC732,AV731:AV731,$AI$2),0)),0)),0)</f>
        <v>0</v>
      </c>
      <c r="BW732" s="1">
        <f>IFERROR(IF($AE732&gt;$AE731,VLOOKUP($AC732+AW$1,STOCK!$F$10:$AB$209,17,0),IF($AE732=$AE731,(IF(BW731&gt;=1,BW731-COUNTIFS($AE731:$AE731,$AC732,AW731:AW731,$AI$2),0)),0)),0)</f>
        <v>0</v>
      </c>
      <c r="BX732" s="1">
        <f>IFERROR(IF($AE732&gt;$AE731,VLOOKUP($AC732+AX$1,STOCK!$F$10:$AB$209,17,0),IF($AE732=$AE731,(IF(BX731&gt;=1,BX731-COUNTIFS($AE731:$AE731,$AC732,AX731:AX731,$AI$2),0)),0)),0)</f>
        <v>0</v>
      </c>
    </row>
    <row r="733" spans="29:76" x14ac:dyDescent="0.25">
      <c r="AC733" s="1">
        <f t="shared" si="185"/>
        <v>0</v>
      </c>
      <c r="AD733" s="1">
        <f>IFERROR(IF(LEN(AK733)&gt;=1,VLOOKUP(HLOOKUP(AK733,PROFILE!$K$5:$V$8,4,0),PROFILE!$F$1:$G$3,2,0),0),0)</f>
        <v>0</v>
      </c>
      <c r="AE733" s="1">
        <f t="shared" si="186"/>
        <v>0</v>
      </c>
      <c r="AF733" s="1">
        <v>720</v>
      </c>
      <c r="AI733" s="1" t="str">
        <f>IFERROR(IF($AH733&gt;=1,VLOOKUP($AG733,STUDENT!$O$8:$Z$1507,3,0),""),"")</f>
        <v/>
      </c>
      <c r="AJ733" s="1" t="str">
        <f>IFERROR(IF($AH733&gt;=1,VLOOKUP($AG733,STUDENT!$O$8:$Z$1507,4,0),""),"")</f>
        <v/>
      </c>
      <c r="AK733" s="1" t="str">
        <f>IFERROR(IF($AH733&gt;=1,VLOOKUP($AG733,STUDENT!$O$8:$Z$1507,6,0),""),"")</f>
        <v/>
      </c>
      <c r="AL733" s="1" t="str">
        <f t="shared" si="187"/>
        <v/>
      </c>
      <c r="AM733" s="1" t="str">
        <f t="shared" si="188"/>
        <v/>
      </c>
      <c r="AN733" s="1" t="str">
        <f t="shared" si="189"/>
        <v/>
      </c>
      <c r="AO733" s="1" t="str">
        <f t="shared" si="190"/>
        <v/>
      </c>
      <c r="AP733" s="1" t="str">
        <f t="shared" si="191"/>
        <v/>
      </c>
      <c r="AQ733" s="1" t="str">
        <f t="shared" si="192"/>
        <v/>
      </c>
      <c r="AR733" s="1" t="str">
        <f t="shared" si="193"/>
        <v/>
      </c>
      <c r="AS733" s="1" t="str">
        <f t="shared" si="194"/>
        <v/>
      </c>
      <c r="AT733" s="1" t="str">
        <f t="shared" si="195"/>
        <v/>
      </c>
      <c r="AU733" s="1" t="str">
        <f t="shared" si="196"/>
        <v/>
      </c>
      <c r="AV733" s="1" t="str">
        <f t="shared" si="197"/>
        <v/>
      </c>
      <c r="AW733" s="1" t="str">
        <f t="shared" si="198"/>
        <v/>
      </c>
      <c r="AX733" s="1" t="str">
        <f t="shared" si="199"/>
        <v/>
      </c>
      <c r="AY733" s="1">
        <f>IFERROR(IF($AE733&gt;$AE732,VLOOKUP($AC733+AL$1,STOCK!$F$10:$AB$209,16,0),IF($AE733=$AE732,(IF(AY732&gt;=1,AY732-COUNTIFS($AE732:$AE732,$AC733,AL732:AL732,$AI$1),0)),0)),0)</f>
        <v>0</v>
      </c>
      <c r="AZ733" s="1">
        <f>IFERROR(IF($AE733&gt;$AE732,VLOOKUP($AC733+AM$1,STOCK!$F$10:$AB$209,16,0),IF($AE733=$AE732,(IF(AZ732&gt;=1,AZ732-COUNTIFS($AE732:$AE732,$AC733,AM732:AM732,$AI$1),0)),0)),0)</f>
        <v>0</v>
      </c>
      <c r="BA733" s="1">
        <f>IFERROR(IF($AE733&gt;$AE732,VLOOKUP($AC733+AN$1,STOCK!$F$10:$AB$209,16,0),IF($AE733=$AE732,(IF(BA732&gt;=1,BA732-COUNTIFS($AE732:$AE732,$AC733,AN732:AN732,$AI$1),0)),0)),0)</f>
        <v>0</v>
      </c>
      <c r="BB733" s="1">
        <f>IFERROR(IF($AE733&gt;$AE732,VLOOKUP($AC733+AO$1,STOCK!$F$10:$AB$209,16,0),IF($AE733=$AE732,(IF(BB732&gt;=1,BB732-COUNTIFS($AE732:$AE732,$AC733,AO732:AO732,$AI$1),0)),0)),0)</f>
        <v>0</v>
      </c>
      <c r="BC733" s="1">
        <f>IFERROR(IF($AE733&gt;$AE732,VLOOKUP($AC733+AP$1,STOCK!$F$10:$AB$209,16,0),IF($AE733=$AE732,(IF(BC732&gt;=1,BC732-COUNTIFS($AE732:$AE732,$AC733,AP732:AP732,$AI$1),0)),0)),0)</f>
        <v>0</v>
      </c>
      <c r="BD733" s="1">
        <f>IFERROR(IF($AE733&gt;$AE732,VLOOKUP($AC733+AQ$1,STOCK!$F$10:$AB$209,16,0),IF($AE733=$AE732,(IF(BD732&gt;=1,BD732-COUNTIFS($AE732:$AE732,$AC733,AQ732:AQ732,$AI$1),0)),0)),0)</f>
        <v>0</v>
      </c>
      <c r="BE733" s="1">
        <f>IFERROR(IF($AE733&gt;$AE732,VLOOKUP($AC733+AR$1,STOCK!$F$10:$AB$209,16,0),IF($AE733=$AE732,(IF(BE732&gt;=1,BE732-COUNTIFS($AE732:$AE732,$AC733,AR732:AR732,$AI$1),0)),0)),0)</f>
        <v>0</v>
      </c>
      <c r="BF733" s="1">
        <f>IFERROR(IF($AE733&gt;$AE732,VLOOKUP($AC733+AS$1,STOCK!$F$10:$AB$209,16,0),IF($AE733=$AE732,(IF(BF732&gt;=1,BF732-COUNTIFS($AE732:$AE732,$AC733,AS732:AS732,$AI$1),0)),0)),0)</f>
        <v>0</v>
      </c>
      <c r="BG733" s="1">
        <f>IFERROR(IF($AE733&gt;$AE732,VLOOKUP($AC733+AT$1,STOCK!$F$10:$AB$209,16,0),IF($AE733=$AE732,(IF(BG732&gt;=1,BG732-COUNTIFS($AE732:$AE732,$AC733,AT732:AT732,$AI$1),0)),0)),0)</f>
        <v>0</v>
      </c>
      <c r="BH733" s="1">
        <f>IFERROR(IF($AE733&gt;$AE732,VLOOKUP($AC733+AU$1,STOCK!$F$10:$AB$209,16,0),IF($AE733=$AE732,(IF(BH732&gt;=1,BH732-COUNTIFS($AE732:$AE732,$AC733,AU732:AU732,$AI$1),0)),0)),0)</f>
        <v>0</v>
      </c>
      <c r="BI733" s="1">
        <f>IFERROR(IF($AE733&gt;$AE732,VLOOKUP($AC733+AV$1,STOCK!$F$10:$AB$209,16,0),IF($AE733=$AE732,(IF(BI732&gt;=1,BI732-COUNTIFS($AE732:$AE732,$AC733,AV732:AV732,$AI$1),0)),0)),0)</f>
        <v>0</v>
      </c>
      <c r="BJ733" s="1">
        <f>IFERROR(IF($AE733&gt;$AE732,VLOOKUP($AC733+AW$1,STOCK!$F$10:$AB$209,16,0),IF($AE733=$AE732,(IF(BJ732&gt;=1,BJ732-COUNTIFS($AE732:$AE732,$AC733,AW732:AW732,$AI$1),0)),0)),0)</f>
        <v>0</v>
      </c>
      <c r="BK733" s="1">
        <f>IFERROR(IF($AE733&gt;$AE732,VLOOKUP($AC733+AX$1,STOCK!$F$10:$AB$209,16,0),IF($AE733=$AE732,(IF(BK732&gt;=1,BK732-COUNTIFS($AE732:$AE732,$AC733,AX732:AX732,$AI$1),0)),0)),0)</f>
        <v>0</v>
      </c>
      <c r="BL733" s="1">
        <f>IFERROR(IF($AE733&gt;$AE732,VLOOKUP($AC733+AL$1,STOCK!$F$10:$AB$209,17,0),IF($AE733=$AE732,(IF(BL732&gt;=1,BL732-COUNTIFS($AE732:$AE732,$AC733,AL732:AL732,$AI$2),0)),0)),0)</f>
        <v>0</v>
      </c>
      <c r="BM733" s="1">
        <f>IFERROR(IF($AE733&gt;$AE732,VLOOKUP($AC733+AM$1,STOCK!$F$10:$AB$209,17,0),IF($AE733=$AE732,(IF(BM732&gt;=1,BM732-COUNTIFS($AE732:$AE732,$AC733,AM732:AM732,$AI$2),0)),0)),0)</f>
        <v>0</v>
      </c>
      <c r="BN733" s="1">
        <f>IFERROR(IF($AE733&gt;$AE732,VLOOKUP($AC733+AN$1,STOCK!$F$10:$AB$209,17,0),IF($AE733=$AE732,(IF(BN732&gt;=1,BN732-COUNTIFS($AE732:$AE732,$AC733,AN732:AN732,$AI$2),0)),0)),0)</f>
        <v>0</v>
      </c>
      <c r="BO733" s="1">
        <f>IFERROR(IF($AE733&gt;$AE732,VLOOKUP($AC733+AO$1,STOCK!$F$10:$AB$209,17,0),IF($AE733=$AE732,(IF(BO732&gt;=1,BO732-COUNTIFS($AE732:$AE732,$AC733,AO732:AO732,$AI$2),0)),0)),0)</f>
        <v>0</v>
      </c>
      <c r="BP733" s="1">
        <f>IFERROR(IF($AE733&gt;$AE732,VLOOKUP($AC733+AP$1,STOCK!$F$10:$AB$209,17,0),IF($AE733=$AE732,(IF(BP732&gt;=1,BP732-COUNTIFS($AE732:$AE732,$AC733,AP732:AP732,$AI$2),0)),0)),0)</f>
        <v>0</v>
      </c>
      <c r="BQ733" s="1">
        <f>IFERROR(IF($AE733&gt;$AE732,VLOOKUP($AC733+AQ$1,STOCK!$F$10:$AB$209,17,0),IF($AE733=$AE732,(IF(BQ732&gt;=1,BQ732-COUNTIFS($AE732:$AE732,$AC733,AQ732:AQ732,$AI$2),0)),0)),0)</f>
        <v>0</v>
      </c>
      <c r="BR733" s="1">
        <f>IFERROR(IF($AE733&gt;$AE732,VLOOKUP($AC733+AR$1,STOCK!$F$10:$AB$209,17,0),IF($AE733=$AE732,(IF(BR732&gt;=1,BR732-COUNTIFS($AE732:$AE732,$AC733,AR732:AR732,$AI$2),0)),0)),0)</f>
        <v>0</v>
      </c>
      <c r="BS733" s="1">
        <f>IFERROR(IF($AE733&gt;$AE732,VLOOKUP($AC733+AS$1,STOCK!$F$10:$AB$209,17,0),IF($AE733=$AE732,(IF(BS732&gt;=1,BS732-COUNTIFS($AE732:$AE732,$AC733,AS732:AS732,$AI$2),0)),0)),0)</f>
        <v>0</v>
      </c>
      <c r="BT733" s="1">
        <f>IFERROR(IF($AE733&gt;$AE732,VLOOKUP($AC733+AT$1,STOCK!$F$10:$AB$209,17,0),IF($AE733=$AE732,(IF(BT732&gt;=1,BT732-COUNTIFS($AE732:$AE732,$AC733,AT732:AT732,$AI$2),0)),0)),0)</f>
        <v>0</v>
      </c>
      <c r="BU733" s="1">
        <f>IFERROR(IF($AE733&gt;$AE732,VLOOKUP($AC733+AU$1,STOCK!$F$10:$AB$209,17,0),IF($AE733=$AE732,(IF(BU732&gt;=1,BU732-COUNTIFS($AE732:$AE732,$AC733,AU732:AU732,$AI$2),0)),0)),0)</f>
        <v>0</v>
      </c>
      <c r="BV733" s="1">
        <f>IFERROR(IF($AE733&gt;$AE732,VLOOKUP($AC733+AV$1,STOCK!$F$10:$AB$209,17,0),IF($AE733=$AE732,(IF(BV732&gt;=1,BV732-COUNTIFS($AE732:$AE732,$AC733,AV732:AV732,$AI$2),0)),0)),0)</f>
        <v>0</v>
      </c>
      <c r="BW733" s="1">
        <f>IFERROR(IF($AE733&gt;$AE732,VLOOKUP($AC733+AW$1,STOCK!$F$10:$AB$209,17,0),IF($AE733=$AE732,(IF(BW732&gt;=1,BW732-COUNTIFS($AE732:$AE732,$AC733,AW732:AW732,$AI$2),0)),0)),0)</f>
        <v>0</v>
      </c>
      <c r="BX733" s="1">
        <f>IFERROR(IF($AE733&gt;$AE732,VLOOKUP($AC733+AX$1,STOCK!$F$10:$AB$209,17,0),IF($AE733=$AE732,(IF(BX732&gt;=1,BX732-COUNTIFS($AE732:$AE732,$AC733,AX732:AX732,$AI$2),0)),0)),0)</f>
        <v>0</v>
      </c>
    </row>
    <row r="734" spans="29:76" x14ac:dyDescent="0.25">
      <c r="AC734" s="1">
        <f t="shared" si="185"/>
        <v>0</v>
      </c>
      <c r="AD734" s="1">
        <f>IFERROR(IF(LEN(AK734)&gt;=1,VLOOKUP(HLOOKUP(AK734,PROFILE!$K$5:$V$8,4,0),PROFILE!$F$1:$G$3,2,0),0),0)</f>
        <v>0</v>
      </c>
      <c r="AE734" s="1">
        <f t="shared" si="186"/>
        <v>0</v>
      </c>
      <c r="AF734" s="1">
        <v>721</v>
      </c>
      <c r="AI734" s="1" t="str">
        <f>IFERROR(IF($AH734&gt;=1,VLOOKUP($AG734,STUDENT!$O$8:$Z$1507,3,0),""),"")</f>
        <v/>
      </c>
      <c r="AJ734" s="1" t="str">
        <f>IFERROR(IF($AH734&gt;=1,VLOOKUP($AG734,STUDENT!$O$8:$Z$1507,4,0),""),"")</f>
        <v/>
      </c>
      <c r="AK734" s="1" t="str">
        <f>IFERROR(IF($AH734&gt;=1,VLOOKUP($AG734,STUDENT!$O$8:$Z$1507,6,0),""),"")</f>
        <v/>
      </c>
      <c r="AL734" s="1" t="str">
        <f t="shared" si="187"/>
        <v/>
      </c>
      <c r="AM734" s="1" t="str">
        <f t="shared" si="188"/>
        <v/>
      </c>
      <c r="AN734" s="1" t="str">
        <f t="shared" si="189"/>
        <v/>
      </c>
      <c r="AO734" s="1" t="str">
        <f t="shared" si="190"/>
        <v/>
      </c>
      <c r="AP734" s="1" t="str">
        <f t="shared" si="191"/>
        <v/>
      </c>
      <c r="AQ734" s="1" t="str">
        <f t="shared" si="192"/>
        <v/>
      </c>
      <c r="AR734" s="1" t="str">
        <f t="shared" si="193"/>
        <v/>
      </c>
      <c r="AS734" s="1" t="str">
        <f t="shared" si="194"/>
        <v/>
      </c>
      <c r="AT734" s="1" t="str">
        <f t="shared" si="195"/>
        <v/>
      </c>
      <c r="AU734" s="1" t="str">
        <f t="shared" si="196"/>
        <v/>
      </c>
      <c r="AV734" s="1" t="str">
        <f t="shared" si="197"/>
        <v/>
      </c>
      <c r="AW734" s="1" t="str">
        <f t="shared" si="198"/>
        <v/>
      </c>
      <c r="AX734" s="1" t="str">
        <f t="shared" si="199"/>
        <v/>
      </c>
      <c r="AY734" s="1">
        <f>IFERROR(IF($AE734&gt;$AE733,VLOOKUP($AC734+AL$1,STOCK!$F$10:$AB$209,16,0),IF($AE734=$AE733,(IF(AY733&gt;=1,AY733-COUNTIFS($AE733:$AE733,$AC734,AL733:AL733,$AI$1),0)),0)),0)</f>
        <v>0</v>
      </c>
      <c r="AZ734" s="1">
        <f>IFERROR(IF($AE734&gt;$AE733,VLOOKUP($AC734+AM$1,STOCK!$F$10:$AB$209,16,0),IF($AE734=$AE733,(IF(AZ733&gt;=1,AZ733-COUNTIFS($AE733:$AE733,$AC734,AM733:AM733,$AI$1),0)),0)),0)</f>
        <v>0</v>
      </c>
      <c r="BA734" s="1">
        <f>IFERROR(IF($AE734&gt;$AE733,VLOOKUP($AC734+AN$1,STOCK!$F$10:$AB$209,16,0),IF($AE734=$AE733,(IF(BA733&gt;=1,BA733-COUNTIFS($AE733:$AE733,$AC734,AN733:AN733,$AI$1),0)),0)),0)</f>
        <v>0</v>
      </c>
      <c r="BB734" s="1">
        <f>IFERROR(IF($AE734&gt;$AE733,VLOOKUP($AC734+AO$1,STOCK!$F$10:$AB$209,16,0),IF($AE734=$AE733,(IF(BB733&gt;=1,BB733-COUNTIFS($AE733:$AE733,$AC734,AO733:AO733,$AI$1),0)),0)),0)</f>
        <v>0</v>
      </c>
      <c r="BC734" s="1">
        <f>IFERROR(IF($AE734&gt;$AE733,VLOOKUP($AC734+AP$1,STOCK!$F$10:$AB$209,16,0),IF($AE734=$AE733,(IF(BC733&gt;=1,BC733-COUNTIFS($AE733:$AE733,$AC734,AP733:AP733,$AI$1),0)),0)),0)</f>
        <v>0</v>
      </c>
      <c r="BD734" s="1">
        <f>IFERROR(IF($AE734&gt;$AE733,VLOOKUP($AC734+AQ$1,STOCK!$F$10:$AB$209,16,0),IF($AE734=$AE733,(IF(BD733&gt;=1,BD733-COUNTIFS($AE733:$AE733,$AC734,AQ733:AQ733,$AI$1),0)),0)),0)</f>
        <v>0</v>
      </c>
      <c r="BE734" s="1">
        <f>IFERROR(IF($AE734&gt;$AE733,VLOOKUP($AC734+AR$1,STOCK!$F$10:$AB$209,16,0),IF($AE734=$AE733,(IF(BE733&gt;=1,BE733-COUNTIFS($AE733:$AE733,$AC734,AR733:AR733,$AI$1),0)),0)),0)</f>
        <v>0</v>
      </c>
      <c r="BF734" s="1">
        <f>IFERROR(IF($AE734&gt;$AE733,VLOOKUP($AC734+AS$1,STOCK!$F$10:$AB$209,16,0),IF($AE734=$AE733,(IF(BF733&gt;=1,BF733-COUNTIFS($AE733:$AE733,$AC734,AS733:AS733,$AI$1),0)),0)),0)</f>
        <v>0</v>
      </c>
      <c r="BG734" s="1">
        <f>IFERROR(IF($AE734&gt;$AE733,VLOOKUP($AC734+AT$1,STOCK!$F$10:$AB$209,16,0),IF($AE734=$AE733,(IF(BG733&gt;=1,BG733-COUNTIFS($AE733:$AE733,$AC734,AT733:AT733,$AI$1),0)),0)),0)</f>
        <v>0</v>
      </c>
      <c r="BH734" s="1">
        <f>IFERROR(IF($AE734&gt;$AE733,VLOOKUP($AC734+AU$1,STOCK!$F$10:$AB$209,16,0),IF($AE734=$AE733,(IF(BH733&gt;=1,BH733-COUNTIFS($AE733:$AE733,$AC734,AU733:AU733,$AI$1),0)),0)),0)</f>
        <v>0</v>
      </c>
      <c r="BI734" s="1">
        <f>IFERROR(IF($AE734&gt;$AE733,VLOOKUP($AC734+AV$1,STOCK!$F$10:$AB$209,16,0),IF($AE734=$AE733,(IF(BI733&gt;=1,BI733-COUNTIFS($AE733:$AE733,$AC734,AV733:AV733,$AI$1),0)),0)),0)</f>
        <v>0</v>
      </c>
      <c r="BJ734" s="1">
        <f>IFERROR(IF($AE734&gt;$AE733,VLOOKUP($AC734+AW$1,STOCK!$F$10:$AB$209,16,0),IF($AE734=$AE733,(IF(BJ733&gt;=1,BJ733-COUNTIFS($AE733:$AE733,$AC734,AW733:AW733,$AI$1),0)),0)),0)</f>
        <v>0</v>
      </c>
      <c r="BK734" s="1">
        <f>IFERROR(IF($AE734&gt;$AE733,VLOOKUP($AC734+AX$1,STOCK!$F$10:$AB$209,16,0),IF($AE734=$AE733,(IF(BK733&gt;=1,BK733-COUNTIFS($AE733:$AE733,$AC734,AX733:AX733,$AI$1),0)),0)),0)</f>
        <v>0</v>
      </c>
      <c r="BL734" s="1">
        <f>IFERROR(IF($AE734&gt;$AE733,VLOOKUP($AC734+AL$1,STOCK!$F$10:$AB$209,17,0),IF($AE734=$AE733,(IF(BL733&gt;=1,BL733-COUNTIFS($AE733:$AE733,$AC734,AL733:AL733,$AI$2),0)),0)),0)</f>
        <v>0</v>
      </c>
      <c r="BM734" s="1">
        <f>IFERROR(IF($AE734&gt;$AE733,VLOOKUP($AC734+AM$1,STOCK!$F$10:$AB$209,17,0),IF($AE734=$AE733,(IF(BM733&gt;=1,BM733-COUNTIFS($AE733:$AE733,$AC734,AM733:AM733,$AI$2),0)),0)),0)</f>
        <v>0</v>
      </c>
      <c r="BN734" s="1">
        <f>IFERROR(IF($AE734&gt;$AE733,VLOOKUP($AC734+AN$1,STOCK!$F$10:$AB$209,17,0),IF($AE734=$AE733,(IF(BN733&gt;=1,BN733-COUNTIFS($AE733:$AE733,$AC734,AN733:AN733,$AI$2),0)),0)),0)</f>
        <v>0</v>
      </c>
      <c r="BO734" s="1">
        <f>IFERROR(IF($AE734&gt;$AE733,VLOOKUP($AC734+AO$1,STOCK!$F$10:$AB$209,17,0),IF($AE734=$AE733,(IF(BO733&gt;=1,BO733-COUNTIFS($AE733:$AE733,$AC734,AO733:AO733,$AI$2),0)),0)),0)</f>
        <v>0</v>
      </c>
      <c r="BP734" s="1">
        <f>IFERROR(IF($AE734&gt;$AE733,VLOOKUP($AC734+AP$1,STOCK!$F$10:$AB$209,17,0),IF($AE734=$AE733,(IF(BP733&gt;=1,BP733-COUNTIFS($AE733:$AE733,$AC734,AP733:AP733,$AI$2),0)),0)),0)</f>
        <v>0</v>
      </c>
      <c r="BQ734" s="1">
        <f>IFERROR(IF($AE734&gt;$AE733,VLOOKUP($AC734+AQ$1,STOCK!$F$10:$AB$209,17,0),IF($AE734=$AE733,(IF(BQ733&gt;=1,BQ733-COUNTIFS($AE733:$AE733,$AC734,AQ733:AQ733,$AI$2),0)),0)),0)</f>
        <v>0</v>
      </c>
      <c r="BR734" s="1">
        <f>IFERROR(IF($AE734&gt;$AE733,VLOOKUP($AC734+AR$1,STOCK!$F$10:$AB$209,17,0),IF($AE734=$AE733,(IF(BR733&gt;=1,BR733-COUNTIFS($AE733:$AE733,$AC734,AR733:AR733,$AI$2),0)),0)),0)</f>
        <v>0</v>
      </c>
      <c r="BS734" s="1">
        <f>IFERROR(IF($AE734&gt;$AE733,VLOOKUP($AC734+AS$1,STOCK!$F$10:$AB$209,17,0),IF($AE734=$AE733,(IF(BS733&gt;=1,BS733-COUNTIFS($AE733:$AE733,$AC734,AS733:AS733,$AI$2),0)),0)),0)</f>
        <v>0</v>
      </c>
      <c r="BT734" s="1">
        <f>IFERROR(IF($AE734&gt;$AE733,VLOOKUP($AC734+AT$1,STOCK!$F$10:$AB$209,17,0),IF($AE734=$AE733,(IF(BT733&gt;=1,BT733-COUNTIFS($AE733:$AE733,$AC734,AT733:AT733,$AI$2),0)),0)),0)</f>
        <v>0</v>
      </c>
      <c r="BU734" s="1">
        <f>IFERROR(IF($AE734&gt;$AE733,VLOOKUP($AC734+AU$1,STOCK!$F$10:$AB$209,17,0),IF($AE734=$AE733,(IF(BU733&gt;=1,BU733-COUNTIFS($AE733:$AE733,$AC734,AU733:AU733,$AI$2),0)),0)),0)</f>
        <v>0</v>
      </c>
      <c r="BV734" s="1">
        <f>IFERROR(IF($AE734&gt;$AE733,VLOOKUP($AC734+AV$1,STOCK!$F$10:$AB$209,17,0),IF($AE734=$AE733,(IF(BV733&gt;=1,BV733-COUNTIFS($AE733:$AE733,$AC734,AV733:AV733,$AI$2),0)),0)),0)</f>
        <v>0</v>
      </c>
      <c r="BW734" s="1">
        <f>IFERROR(IF($AE734&gt;$AE733,VLOOKUP($AC734+AW$1,STOCK!$F$10:$AB$209,17,0),IF($AE734=$AE733,(IF(BW733&gt;=1,BW733-COUNTIFS($AE733:$AE733,$AC734,AW733:AW733,$AI$2),0)),0)),0)</f>
        <v>0</v>
      </c>
      <c r="BX734" s="1">
        <f>IFERROR(IF($AE734&gt;$AE733,VLOOKUP($AC734+AX$1,STOCK!$F$10:$AB$209,17,0),IF($AE734=$AE733,(IF(BX733&gt;=1,BX733-COUNTIFS($AE733:$AE733,$AC734,AX733:AX733,$AI$2),0)),0)),0)</f>
        <v>0</v>
      </c>
    </row>
    <row r="735" spans="29:76" x14ac:dyDescent="0.25">
      <c r="AC735" s="1">
        <f t="shared" si="185"/>
        <v>0</v>
      </c>
      <c r="AD735" s="1">
        <f>IFERROR(IF(LEN(AK735)&gt;=1,VLOOKUP(HLOOKUP(AK735,PROFILE!$K$5:$V$8,4,0),PROFILE!$F$1:$G$3,2,0),0),0)</f>
        <v>0</v>
      </c>
      <c r="AE735" s="1">
        <f t="shared" si="186"/>
        <v>0</v>
      </c>
      <c r="AF735" s="1">
        <v>722</v>
      </c>
      <c r="AI735" s="1" t="str">
        <f>IFERROR(IF($AH735&gt;=1,VLOOKUP($AG735,STUDENT!$O$8:$Z$1507,3,0),""),"")</f>
        <v/>
      </c>
      <c r="AJ735" s="1" t="str">
        <f>IFERROR(IF($AH735&gt;=1,VLOOKUP($AG735,STUDENT!$O$8:$Z$1507,4,0),""),"")</f>
        <v/>
      </c>
      <c r="AK735" s="1" t="str">
        <f>IFERROR(IF($AH735&gt;=1,VLOOKUP($AG735,STUDENT!$O$8:$Z$1507,6,0),""),"")</f>
        <v/>
      </c>
      <c r="AL735" s="1" t="str">
        <f t="shared" si="187"/>
        <v/>
      </c>
      <c r="AM735" s="1" t="str">
        <f t="shared" si="188"/>
        <v/>
      </c>
      <c r="AN735" s="1" t="str">
        <f t="shared" si="189"/>
        <v/>
      </c>
      <c r="AO735" s="1" t="str">
        <f t="shared" si="190"/>
        <v/>
      </c>
      <c r="AP735" s="1" t="str">
        <f t="shared" si="191"/>
        <v/>
      </c>
      <c r="AQ735" s="1" t="str">
        <f t="shared" si="192"/>
        <v/>
      </c>
      <c r="AR735" s="1" t="str">
        <f t="shared" si="193"/>
        <v/>
      </c>
      <c r="AS735" s="1" t="str">
        <f t="shared" si="194"/>
        <v/>
      </c>
      <c r="AT735" s="1" t="str">
        <f t="shared" si="195"/>
        <v/>
      </c>
      <c r="AU735" s="1" t="str">
        <f t="shared" si="196"/>
        <v/>
      </c>
      <c r="AV735" s="1" t="str">
        <f t="shared" si="197"/>
        <v/>
      </c>
      <c r="AW735" s="1" t="str">
        <f t="shared" si="198"/>
        <v/>
      </c>
      <c r="AX735" s="1" t="str">
        <f t="shared" si="199"/>
        <v/>
      </c>
      <c r="AY735" s="1">
        <f>IFERROR(IF($AE735&gt;$AE734,VLOOKUP($AC735+AL$1,STOCK!$F$10:$AB$209,16,0),IF($AE735=$AE734,(IF(AY734&gt;=1,AY734-COUNTIFS($AE734:$AE734,$AC735,AL734:AL734,$AI$1),0)),0)),0)</f>
        <v>0</v>
      </c>
      <c r="AZ735" s="1">
        <f>IFERROR(IF($AE735&gt;$AE734,VLOOKUP($AC735+AM$1,STOCK!$F$10:$AB$209,16,0),IF($AE735=$AE734,(IF(AZ734&gt;=1,AZ734-COUNTIFS($AE734:$AE734,$AC735,AM734:AM734,$AI$1),0)),0)),0)</f>
        <v>0</v>
      </c>
      <c r="BA735" s="1">
        <f>IFERROR(IF($AE735&gt;$AE734,VLOOKUP($AC735+AN$1,STOCK!$F$10:$AB$209,16,0),IF($AE735=$AE734,(IF(BA734&gt;=1,BA734-COUNTIFS($AE734:$AE734,$AC735,AN734:AN734,$AI$1),0)),0)),0)</f>
        <v>0</v>
      </c>
      <c r="BB735" s="1">
        <f>IFERROR(IF($AE735&gt;$AE734,VLOOKUP($AC735+AO$1,STOCK!$F$10:$AB$209,16,0),IF($AE735=$AE734,(IF(BB734&gt;=1,BB734-COUNTIFS($AE734:$AE734,$AC735,AO734:AO734,$AI$1),0)),0)),0)</f>
        <v>0</v>
      </c>
      <c r="BC735" s="1">
        <f>IFERROR(IF($AE735&gt;$AE734,VLOOKUP($AC735+AP$1,STOCK!$F$10:$AB$209,16,0),IF($AE735=$AE734,(IF(BC734&gt;=1,BC734-COUNTIFS($AE734:$AE734,$AC735,AP734:AP734,$AI$1),0)),0)),0)</f>
        <v>0</v>
      </c>
      <c r="BD735" s="1">
        <f>IFERROR(IF($AE735&gt;$AE734,VLOOKUP($AC735+AQ$1,STOCK!$F$10:$AB$209,16,0),IF($AE735=$AE734,(IF(BD734&gt;=1,BD734-COUNTIFS($AE734:$AE734,$AC735,AQ734:AQ734,$AI$1),0)),0)),0)</f>
        <v>0</v>
      </c>
      <c r="BE735" s="1">
        <f>IFERROR(IF($AE735&gt;$AE734,VLOOKUP($AC735+AR$1,STOCK!$F$10:$AB$209,16,0),IF($AE735=$AE734,(IF(BE734&gt;=1,BE734-COUNTIFS($AE734:$AE734,$AC735,AR734:AR734,$AI$1),0)),0)),0)</f>
        <v>0</v>
      </c>
      <c r="BF735" s="1">
        <f>IFERROR(IF($AE735&gt;$AE734,VLOOKUP($AC735+AS$1,STOCK!$F$10:$AB$209,16,0),IF($AE735=$AE734,(IF(BF734&gt;=1,BF734-COUNTIFS($AE734:$AE734,$AC735,AS734:AS734,$AI$1),0)),0)),0)</f>
        <v>0</v>
      </c>
      <c r="BG735" s="1">
        <f>IFERROR(IF($AE735&gt;$AE734,VLOOKUP($AC735+AT$1,STOCK!$F$10:$AB$209,16,0),IF($AE735=$AE734,(IF(BG734&gt;=1,BG734-COUNTIFS($AE734:$AE734,$AC735,AT734:AT734,$AI$1),0)),0)),0)</f>
        <v>0</v>
      </c>
      <c r="BH735" s="1">
        <f>IFERROR(IF($AE735&gt;$AE734,VLOOKUP($AC735+AU$1,STOCK!$F$10:$AB$209,16,0),IF($AE735=$AE734,(IF(BH734&gt;=1,BH734-COUNTIFS($AE734:$AE734,$AC735,AU734:AU734,$AI$1),0)),0)),0)</f>
        <v>0</v>
      </c>
      <c r="BI735" s="1">
        <f>IFERROR(IF($AE735&gt;$AE734,VLOOKUP($AC735+AV$1,STOCK!$F$10:$AB$209,16,0),IF($AE735=$AE734,(IF(BI734&gt;=1,BI734-COUNTIFS($AE734:$AE734,$AC735,AV734:AV734,$AI$1),0)),0)),0)</f>
        <v>0</v>
      </c>
      <c r="BJ735" s="1">
        <f>IFERROR(IF($AE735&gt;$AE734,VLOOKUP($AC735+AW$1,STOCK!$F$10:$AB$209,16,0),IF($AE735=$AE734,(IF(BJ734&gt;=1,BJ734-COUNTIFS($AE734:$AE734,$AC735,AW734:AW734,$AI$1),0)),0)),0)</f>
        <v>0</v>
      </c>
      <c r="BK735" s="1">
        <f>IFERROR(IF($AE735&gt;$AE734,VLOOKUP($AC735+AX$1,STOCK!$F$10:$AB$209,16,0),IF($AE735=$AE734,(IF(BK734&gt;=1,BK734-COUNTIFS($AE734:$AE734,$AC735,AX734:AX734,$AI$1),0)),0)),0)</f>
        <v>0</v>
      </c>
      <c r="BL735" s="1">
        <f>IFERROR(IF($AE735&gt;$AE734,VLOOKUP($AC735+AL$1,STOCK!$F$10:$AB$209,17,0),IF($AE735=$AE734,(IF(BL734&gt;=1,BL734-COUNTIFS($AE734:$AE734,$AC735,AL734:AL734,$AI$2),0)),0)),0)</f>
        <v>0</v>
      </c>
      <c r="BM735" s="1">
        <f>IFERROR(IF($AE735&gt;$AE734,VLOOKUP($AC735+AM$1,STOCK!$F$10:$AB$209,17,0),IF($AE735=$AE734,(IF(BM734&gt;=1,BM734-COUNTIFS($AE734:$AE734,$AC735,AM734:AM734,$AI$2),0)),0)),0)</f>
        <v>0</v>
      </c>
      <c r="BN735" s="1">
        <f>IFERROR(IF($AE735&gt;$AE734,VLOOKUP($AC735+AN$1,STOCK!$F$10:$AB$209,17,0),IF($AE735=$AE734,(IF(BN734&gt;=1,BN734-COUNTIFS($AE734:$AE734,$AC735,AN734:AN734,$AI$2),0)),0)),0)</f>
        <v>0</v>
      </c>
      <c r="BO735" s="1">
        <f>IFERROR(IF($AE735&gt;$AE734,VLOOKUP($AC735+AO$1,STOCK!$F$10:$AB$209,17,0),IF($AE735=$AE734,(IF(BO734&gt;=1,BO734-COUNTIFS($AE734:$AE734,$AC735,AO734:AO734,$AI$2),0)),0)),0)</f>
        <v>0</v>
      </c>
      <c r="BP735" s="1">
        <f>IFERROR(IF($AE735&gt;$AE734,VLOOKUP($AC735+AP$1,STOCK!$F$10:$AB$209,17,0),IF($AE735=$AE734,(IF(BP734&gt;=1,BP734-COUNTIFS($AE734:$AE734,$AC735,AP734:AP734,$AI$2),0)),0)),0)</f>
        <v>0</v>
      </c>
      <c r="BQ735" s="1">
        <f>IFERROR(IF($AE735&gt;$AE734,VLOOKUP($AC735+AQ$1,STOCK!$F$10:$AB$209,17,0),IF($AE735=$AE734,(IF(BQ734&gt;=1,BQ734-COUNTIFS($AE734:$AE734,$AC735,AQ734:AQ734,$AI$2),0)),0)),0)</f>
        <v>0</v>
      </c>
      <c r="BR735" s="1">
        <f>IFERROR(IF($AE735&gt;$AE734,VLOOKUP($AC735+AR$1,STOCK!$F$10:$AB$209,17,0),IF($AE735=$AE734,(IF(BR734&gt;=1,BR734-COUNTIFS($AE734:$AE734,$AC735,AR734:AR734,$AI$2),0)),0)),0)</f>
        <v>0</v>
      </c>
      <c r="BS735" s="1">
        <f>IFERROR(IF($AE735&gt;$AE734,VLOOKUP($AC735+AS$1,STOCK!$F$10:$AB$209,17,0),IF($AE735=$AE734,(IF(BS734&gt;=1,BS734-COUNTIFS($AE734:$AE734,$AC735,AS734:AS734,$AI$2),0)),0)),0)</f>
        <v>0</v>
      </c>
      <c r="BT735" s="1">
        <f>IFERROR(IF($AE735&gt;$AE734,VLOOKUP($AC735+AT$1,STOCK!$F$10:$AB$209,17,0),IF($AE735=$AE734,(IF(BT734&gt;=1,BT734-COUNTIFS($AE734:$AE734,$AC735,AT734:AT734,$AI$2),0)),0)),0)</f>
        <v>0</v>
      </c>
      <c r="BU735" s="1">
        <f>IFERROR(IF($AE735&gt;$AE734,VLOOKUP($AC735+AU$1,STOCK!$F$10:$AB$209,17,0),IF($AE735=$AE734,(IF(BU734&gt;=1,BU734-COUNTIFS($AE734:$AE734,$AC735,AU734:AU734,$AI$2),0)),0)),0)</f>
        <v>0</v>
      </c>
      <c r="BV735" s="1">
        <f>IFERROR(IF($AE735&gt;$AE734,VLOOKUP($AC735+AV$1,STOCK!$F$10:$AB$209,17,0),IF($AE735=$AE734,(IF(BV734&gt;=1,BV734-COUNTIFS($AE734:$AE734,$AC735,AV734:AV734,$AI$2),0)),0)),0)</f>
        <v>0</v>
      </c>
      <c r="BW735" s="1">
        <f>IFERROR(IF($AE735&gt;$AE734,VLOOKUP($AC735+AW$1,STOCK!$F$10:$AB$209,17,0),IF($AE735=$AE734,(IF(BW734&gt;=1,BW734-COUNTIFS($AE734:$AE734,$AC735,AW734:AW734,$AI$2),0)),0)),0)</f>
        <v>0</v>
      </c>
      <c r="BX735" s="1">
        <f>IFERROR(IF($AE735&gt;$AE734,VLOOKUP($AC735+AX$1,STOCK!$F$10:$AB$209,17,0),IF($AE735=$AE734,(IF(BX734&gt;=1,BX734-COUNTIFS($AE734:$AE734,$AC735,AX734:AX734,$AI$2),0)),0)),0)</f>
        <v>0</v>
      </c>
    </row>
    <row r="736" spans="29:76" x14ac:dyDescent="0.25">
      <c r="AC736" s="1">
        <f t="shared" si="185"/>
        <v>0</v>
      </c>
      <c r="AD736" s="1">
        <f>IFERROR(IF(LEN(AK736)&gt;=1,VLOOKUP(HLOOKUP(AK736,PROFILE!$K$5:$V$8,4,0),PROFILE!$F$1:$G$3,2,0),0),0)</f>
        <v>0</v>
      </c>
      <c r="AE736" s="1">
        <f t="shared" si="186"/>
        <v>0</v>
      </c>
      <c r="AF736" s="1">
        <v>723</v>
      </c>
      <c r="AI736" s="1" t="str">
        <f>IFERROR(IF($AH736&gt;=1,VLOOKUP($AG736,STUDENT!$O$8:$Z$1507,3,0),""),"")</f>
        <v/>
      </c>
      <c r="AJ736" s="1" t="str">
        <f>IFERROR(IF($AH736&gt;=1,VLOOKUP($AG736,STUDENT!$O$8:$Z$1507,4,0),""),"")</f>
        <v/>
      </c>
      <c r="AK736" s="1" t="str">
        <f>IFERROR(IF($AH736&gt;=1,VLOOKUP($AG736,STUDENT!$O$8:$Z$1507,6,0),""),"")</f>
        <v/>
      </c>
      <c r="AL736" s="1" t="str">
        <f t="shared" si="187"/>
        <v/>
      </c>
      <c r="AM736" s="1" t="str">
        <f t="shared" si="188"/>
        <v/>
      </c>
      <c r="AN736" s="1" t="str">
        <f t="shared" si="189"/>
        <v/>
      </c>
      <c r="AO736" s="1" t="str">
        <f t="shared" si="190"/>
        <v/>
      </c>
      <c r="AP736" s="1" t="str">
        <f t="shared" si="191"/>
        <v/>
      </c>
      <c r="AQ736" s="1" t="str">
        <f t="shared" si="192"/>
        <v/>
      </c>
      <c r="AR736" s="1" t="str">
        <f t="shared" si="193"/>
        <v/>
      </c>
      <c r="AS736" s="1" t="str">
        <f t="shared" si="194"/>
        <v/>
      </c>
      <c r="AT736" s="1" t="str">
        <f t="shared" si="195"/>
        <v/>
      </c>
      <c r="AU736" s="1" t="str">
        <f t="shared" si="196"/>
        <v/>
      </c>
      <c r="AV736" s="1" t="str">
        <f t="shared" si="197"/>
        <v/>
      </c>
      <c r="AW736" s="1" t="str">
        <f t="shared" si="198"/>
        <v/>
      </c>
      <c r="AX736" s="1" t="str">
        <f t="shared" si="199"/>
        <v/>
      </c>
      <c r="AY736" s="1">
        <f>IFERROR(IF($AE736&gt;$AE735,VLOOKUP($AC736+AL$1,STOCK!$F$10:$AB$209,16,0),IF($AE736=$AE735,(IF(AY735&gt;=1,AY735-COUNTIFS($AE735:$AE735,$AC736,AL735:AL735,$AI$1),0)),0)),0)</f>
        <v>0</v>
      </c>
      <c r="AZ736" s="1">
        <f>IFERROR(IF($AE736&gt;$AE735,VLOOKUP($AC736+AM$1,STOCK!$F$10:$AB$209,16,0),IF($AE736=$AE735,(IF(AZ735&gt;=1,AZ735-COUNTIFS($AE735:$AE735,$AC736,AM735:AM735,$AI$1),0)),0)),0)</f>
        <v>0</v>
      </c>
      <c r="BA736" s="1">
        <f>IFERROR(IF($AE736&gt;$AE735,VLOOKUP($AC736+AN$1,STOCK!$F$10:$AB$209,16,0),IF($AE736=$AE735,(IF(BA735&gt;=1,BA735-COUNTIFS($AE735:$AE735,$AC736,AN735:AN735,$AI$1),0)),0)),0)</f>
        <v>0</v>
      </c>
      <c r="BB736" s="1">
        <f>IFERROR(IF($AE736&gt;$AE735,VLOOKUP($AC736+AO$1,STOCK!$F$10:$AB$209,16,0),IF($AE736=$AE735,(IF(BB735&gt;=1,BB735-COUNTIFS($AE735:$AE735,$AC736,AO735:AO735,$AI$1),0)),0)),0)</f>
        <v>0</v>
      </c>
      <c r="BC736" s="1">
        <f>IFERROR(IF($AE736&gt;$AE735,VLOOKUP($AC736+AP$1,STOCK!$F$10:$AB$209,16,0),IF($AE736=$AE735,(IF(BC735&gt;=1,BC735-COUNTIFS($AE735:$AE735,$AC736,AP735:AP735,$AI$1),0)),0)),0)</f>
        <v>0</v>
      </c>
      <c r="BD736" s="1">
        <f>IFERROR(IF($AE736&gt;$AE735,VLOOKUP($AC736+AQ$1,STOCK!$F$10:$AB$209,16,0),IF($AE736=$AE735,(IF(BD735&gt;=1,BD735-COUNTIFS($AE735:$AE735,$AC736,AQ735:AQ735,$AI$1),0)),0)),0)</f>
        <v>0</v>
      </c>
      <c r="BE736" s="1">
        <f>IFERROR(IF($AE736&gt;$AE735,VLOOKUP($AC736+AR$1,STOCK!$F$10:$AB$209,16,0),IF($AE736=$AE735,(IF(BE735&gt;=1,BE735-COUNTIFS($AE735:$AE735,$AC736,AR735:AR735,$AI$1),0)),0)),0)</f>
        <v>0</v>
      </c>
      <c r="BF736" s="1">
        <f>IFERROR(IF($AE736&gt;$AE735,VLOOKUP($AC736+AS$1,STOCK!$F$10:$AB$209,16,0),IF($AE736=$AE735,(IF(BF735&gt;=1,BF735-COUNTIFS($AE735:$AE735,$AC736,AS735:AS735,$AI$1),0)),0)),0)</f>
        <v>0</v>
      </c>
      <c r="BG736" s="1">
        <f>IFERROR(IF($AE736&gt;$AE735,VLOOKUP($AC736+AT$1,STOCK!$F$10:$AB$209,16,0),IF($AE736=$AE735,(IF(BG735&gt;=1,BG735-COUNTIFS($AE735:$AE735,$AC736,AT735:AT735,$AI$1),0)),0)),0)</f>
        <v>0</v>
      </c>
      <c r="BH736" s="1">
        <f>IFERROR(IF($AE736&gt;$AE735,VLOOKUP($AC736+AU$1,STOCK!$F$10:$AB$209,16,0),IF($AE736=$AE735,(IF(BH735&gt;=1,BH735-COUNTIFS($AE735:$AE735,$AC736,AU735:AU735,$AI$1),0)),0)),0)</f>
        <v>0</v>
      </c>
      <c r="BI736" s="1">
        <f>IFERROR(IF($AE736&gt;$AE735,VLOOKUP($AC736+AV$1,STOCK!$F$10:$AB$209,16,0),IF($AE736=$AE735,(IF(BI735&gt;=1,BI735-COUNTIFS($AE735:$AE735,$AC736,AV735:AV735,$AI$1),0)),0)),0)</f>
        <v>0</v>
      </c>
      <c r="BJ736" s="1">
        <f>IFERROR(IF($AE736&gt;$AE735,VLOOKUP($AC736+AW$1,STOCK!$F$10:$AB$209,16,0),IF($AE736=$AE735,(IF(BJ735&gt;=1,BJ735-COUNTIFS($AE735:$AE735,$AC736,AW735:AW735,$AI$1),0)),0)),0)</f>
        <v>0</v>
      </c>
      <c r="BK736" s="1">
        <f>IFERROR(IF($AE736&gt;$AE735,VLOOKUP($AC736+AX$1,STOCK!$F$10:$AB$209,16,0),IF($AE736=$AE735,(IF(BK735&gt;=1,BK735-COUNTIFS($AE735:$AE735,$AC736,AX735:AX735,$AI$1),0)),0)),0)</f>
        <v>0</v>
      </c>
      <c r="BL736" s="1">
        <f>IFERROR(IF($AE736&gt;$AE735,VLOOKUP($AC736+AL$1,STOCK!$F$10:$AB$209,17,0),IF($AE736=$AE735,(IF(BL735&gt;=1,BL735-COUNTIFS($AE735:$AE735,$AC736,AL735:AL735,$AI$2),0)),0)),0)</f>
        <v>0</v>
      </c>
      <c r="BM736" s="1">
        <f>IFERROR(IF($AE736&gt;$AE735,VLOOKUP($AC736+AM$1,STOCK!$F$10:$AB$209,17,0),IF($AE736=$AE735,(IF(BM735&gt;=1,BM735-COUNTIFS($AE735:$AE735,$AC736,AM735:AM735,$AI$2),0)),0)),0)</f>
        <v>0</v>
      </c>
      <c r="BN736" s="1">
        <f>IFERROR(IF($AE736&gt;$AE735,VLOOKUP($AC736+AN$1,STOCK!$F$10:$AB$209,17,0),IF($AE736=$AE735,(IF(BN735&gt;=1,BN735-COUNTIFS($AE735:$AE735,$AC736,AN735:AN735,$AI$2),0)),0)),0)</f>
        <v>0</v>
      </c>
      <c r="BO736" s="1">
        <f>IFERROR(IF($AE736&gt;$AE735,VLOOKUP($AC736+AO$1,STOCK!$F$10:$AB$209,17,0),IF($AE736=$AE735,(IF(BO735&gt;=1,BO735-COUNTIFS($AE735:$AE735,$AC736,AO735:AO735,$AI$2),0)),0)),0)</f>
        <v>0</v>
      </c>
      <c r="BP736" s="1">
        <f>IFERROR(IF($AE736&gt;$AE735,VLOOKUP($AC736+AP$1,STOCK!$F$10:$AB$209,17,0),IF($AE736=$AE735,(IF(BP735&gt;=1,BP735-COUNTIFS($AE735:$AE735,$AC736,AP735:AP735,$AI$2),0)),0)),0)</f>
        <v>0</v>
      </c>
      <c r="BQ736" s="1">
        <f>IFERROR(IF($AE736&gt;$AE735,VLOOKUP($AC736+AQ$1,STOCK!$F$10:$AB$209,17,0),IF($AE736=$AE735,(IF(BQ735&gt;=1,BQ735-COUNTIFS($AE735:$AE735,$AC736,AQ735:AQ735,$AI$2),0)),0)),0)</f>
        <v>0</v>
      </c>
      <c r="BR736" s="1">
        <f>IFERROR(IF($AE736&gt;$AE735,VLOOKUP($AC736+AR$1,STOCK!$F$10:$AB$209,17,0),IF($AE736=$AE735,(IF(BR735&gt;=1,BR735-COUNTIFS($AE735:$AE735,$AC736,AR735:AR735,$AI$2),0)),0)),0)</f>
        <v>0</v>
      </c>
      <c r="BS736" s="1">
        <f>IFERROR(IF($AE736&gt;$AE735,VLOOKUP($AC736+AS$1,STOCK!$F$10:$AB$209,17,0),IF($AE736=$AE735,(IF(BS735&gt;=1,BS735-COUNTIFS($AE735:$AE735,$AC736,AS735:AS735,$AI$2),0)),0)),0)</f>
        <v>0</v>
      </c>
      <c r="BT736" s="1">
        <f>IFERROR(IF($AE736&gt;$AE735,VLOOKUP($AC736+AT$1,STOCK!$F$10:$AB$209,17,0),IF($AE736=$AE735,(IF(BT735&gt;=1,BT735-COUNTIFS($AE735:$AE735,$AC736,AT735:AT735,$AI$2),0)),0)),0)</f>
        <v>0</v>
      </c>
      <c r="BU736" s="1">
        <f>IFERROR(IF($AE736&gt;$AE735,VLOOKUP($AC736+AU$1,STOCK!$F$10:$AB$209,17,0),IF($AE736=$AE735,(IF(BU735&gt;=1,BU735-COUNTIFS($AE735:$AE735,$AC736,AU735:AU735,$AI$2),0)),0)),0)</f>
        <v>0</v>
      </c>
      <c r="BV736" s="1">
        <f>IFERROR(IF($AE736&gt;$AE735,VLOOKUP($AC736+AV$1,STOCK!$F$10:$AB$209,17,0),IF($AE736=$AE735,(IF(BV735&gt;=1,BV735-COUNTIFS($AE735:$AE735,$AC736,AV735:AV735,$AI$2),0)),0)),0)</f>
        <v>0</v>
      </c>
      <c r="BW736" s="1">
        <f>IFERROR(IF($AE736&gt;$AE735,VLOOKUP($AC736+AW$1,STOCK!$F$10:$AB$209,17,0),IF($AE736=$AE735,(IF(BW735&gt;=1,BW735-COUNTIFS($AE735:$AE735,$AC736,AW735:AW735,$AI$2),0)),0)),0)</f>
        <v>0</v>
      </c>
      <c r="BX736" s="1">
        <f>IFERROR(IF($AE736&gt;$AE735,VLOOKUP($AC736+AX$1,STOCK!$F$10:$AB$209,17,0),IF($AE736=$AE735,(IF(BX735&gt;=1,BX735-COUNTIFS($AE735:$AE735,$AC736,AX735:AX735,$AI$2),0)),0)),0)</f>
        <v>0</v>
      </c>
    </row>
    <row r="737" spans="29:76" x14ac:dyDescent="0.25">
      <c r="AC737" s="1">
        <f t="shared" si="185"/>
        <v>0</v>
      </c>
      <c r="AD737" s="1">
        <f>IFERROR(IF(LEN(AK737)&gt;=1,VLOOKUP(HLOOKUP(AK737,PROFILE!$K$5:$V$8,4,0),PROFILE!$F$1:$G$3,2,0),0),0)</f>
        <v>0</v>
      </c>
      <c r="AE737" s="1">
        <f t="shared" si="186"/>
        <v>0</v>
      </c>
      <c r="AF737" s="1">
        <v>724</v>
      </c>
      <c r="AI737" s="1" t="str">
        <f>IFERROR(IF($AH737&gt;=1,VLOOKUP($AG737,STUDENT!$O$8:$Z$1507,3,0),""),"")</f>
        <v/>
      </c>
      <c r="AJ737" s="1" t="str">
        <f>IFERROR(IF($AH737&gt;=1,VLOOKUP($AG737,STUDENT!$O$8:$Z$1507,4,0),""),"")</f>
        <v/>
      </c>
      <c r="AK737" s="1" t="str">
        <f>IFERROR(IF($AH737&gt;=1,VLOOKUP($AG737,STUDENT!$O$8:$Z$1507,6,0),""),"")</f>
        <v/>
      </c>
      <c r="AL737" s="1" t="str">
        <f t="shared" si="187"/>
        <v/>
      </c>
      <c r="AM737" s="1" t="str">
        <f t="shared" si="188"/>
        <v/>
      </c>
      <c r="AN737" s="1" t="str">
        <f t="shared" si="189"/>
        <v/>
      </c>
      <c r="AO737" s="1" t="str">
        <f t="shared" si="190"/>
        <v/>
      </c>
      <c r="AP737" s="1" t="str">
        <f t="shared" si="191"/>
        <v/>
      </c>
      <c r="AQ737" s="1" t="str">
        <f t="shared" si="192"/>
        <v/>
      </c>
      <c r="AR737" s="1" t="str">
        <f t="shared" si="193"/>
        <v/>
      </c>
      <c r="AS737" s="1" t="str">
        <f t="shared" si="194"/>
        <v/>
      </c>
      <c r="AT737" s="1" t="str">
        <f t="shared" si="195"/>
        <v/>
      </c>
      <c r="AU737" s="1" t="str">
        <f t="shared" si="196"/>
        <v/>
      </c>
      <c r="AV737" s="1" t="str">
        <f t="shared" si="197"/>
        <v/>
      </c>
      <c r="AW737" s="1" t="str">
        <f t="shared" si="198"/>
        <v/>
      </c>
      <c r="AX737" s="1" t="str">
        <f t="shared" si="199"/>
        <v/>
      </c>
      <c r="AY737" s="1">
        <f>IFERROR(IF($AE737&gt;$AE736,VLOOKUP($AC737+AL$1,STOCK!$F$10:$AB$209,16,0),IF($AE737=$AE736,(IF(AY736&gt;=1,AY736-COUNTIFS($AE736:$AE736,$AC737,AL736:AL736,$AI$1),0)),0)),0)</f>
        <v>0</v>
      </c>
      <c r="AZ737" s="1">
        <f>IFERROR(IF($AE737&gt;$AE736,VLOOKUP($AC737+AM$1,STOCK!$F$10:$AB$209,16,0),IF($AE737=$AE736,(IF(AZ736&gt;=1,AZ736-COUNTIFS($AE736:$AE736,$AC737,AM736:AM736,$AI$1),0)),0)),0)</f>
        <v>0</v>
      </c>
      <c r="BA737" s="1">
        <f>IFERROR(IF($AE737&gt;$AE736,VLOOKUP($AC737+AN$1,STOCK!$F$10:$AB$209,16,0),IF($AE737=$AE736,(IF(BA736&gt;=1,BA736-COUNTIFS($AE736:$AE736,$AC737,AN736:AN736,$AI$1),0)),0)),0)</f>
        <v>0</v>
      </c>
      <c r="BB737" s="1">
        <f>IFERROR(IF($AE737&gt;$AE736,VLOOKUP($AC737+AO$1,STOCK!$F$10:$AB$209,16,0),IF($AE737=$AE736,(IF(BB736&gt;=1,BB736-COUNTIFS($AE736:$AE736,$AC737,AO736:AO736,$AI$1),0)),0)),0)</f>
        <v>0</v>
      </c>
      <c r="BC737" s="1">
        <f>IFERROR(IF($AE737&gt;$AE736,VLOOKUP($AC737+AP$1,STOCK!$F$10:$AB$209,16,0),IF($AE737=$AE736,(IF(BC736&gt;=1,BC736-COUNTIFS($AE736:$AE736,$AC737,AP736:AP736,$AI$1),0)),0)),0)</f>
        <v>0</v>
      </c>
      <c r="BD737" s="1">
        <f>IFERROR(IF($AE737&gt;$AE736,VLOOKUP($AC737+AQ$1,STOCK!$F$10:$AB$209,16,0),IF($AE737=$AE736,(IF(BD736&gt;=1,BD736-COUNTIFS($AE736:$AE736,$AC737,AQ736:AQ736,$AI$1),0)),0)),0)</f>
        <v>0</v>
      </c>
      <c r="BE737" s="1">
        <f>IFERROR(IF($AE737&gt;$AE736,VLOOKUP($AC737+AR$1,STOCK!$F$10:$AB$209,16,0),IF($AE737=$AE736,(IF(BE736&gt;=1,BE736-COUNTIFS($AE736:$AE736,$AC737,AR736:AR736,$AI$1),0)),0)),0)</f>
        <v>0</v>
      </c>
      <c r="BF737" s="1">
        <f>IFERROR(IF($AE737&gt;$AE736,VLOOKUP($AC737+AS$1,STOCK!$F$10:$AB$209,16,0),IF($AE737=$AE736,(IF(BF736&gt;=1,BF736-COUNTIFS($AE736:$AE736,$AC737,AS736:AS736,$AI$1),0)),0)),0)</f>
        <v>0</v>
      </c>
      <c r="BG737" s="1">
        <f>IFERROR(IF($AE737&gt;$AE736,VLOOKUP($AC737+AT$1,STOCK!$F$10:$AB$209,16,0),IF($AE737=$AE736,(IF(BG736&gt;=1,BG736-COUNTIFS($AE736:$AE736,$AC737,AT736:AT736,$AI$1),0)),0)),0)</f>
        <v>0</v>
      </c>
      <c r="BH737" s="1">
        <f>IFERROR(IF($AE737&gt;$AE736,VLOOKUP($AC737+AU$1,STOCK!$F$10:$AB$209,16,0),IF($AE737=$AE736,(IF(BH736&gt;=1,BH736-COUNTIFS($AE736:$AE736,$AC737,AU736:AU736,$AI$1),0)),0)),0)</f>
        <v>0</v>
      </c>
      <c r="BI737" s="1">
        <f>IFERROR(IF($AE737&gt;$AE736,VLOOKUP($AC737+AV$1,STOCK!$F$10:$AB$209,16,0),IF($AE737=$AE736,(IF(BI736&gt;=1,BI736-COUNTIFS($AE736:$AE736,$AC737,AV736:AV736,$AI$1),0)),0)),0)</f>
        <v>0</v>
      </c>
      <c r="BJ737" s="1">
        <f>IFERROR(IF($AE737&gt;$AE736,VLOOKUP($AC737+AW$1,STOCK!$F$10:$AB$209,16,0),IF($AE737=$AE736,(IF(BJ736&gt;=1,BJ736-COUNTIFS($AE736:$AE736,$AC737,AW736:AW736,$AI$1),0)),0)),0)</f>
        <v>0</v>
      </c>
      <c r="BK737" s="1">
        <f>IFERROR(IF($AE737&gt;$AE736,VLOOKUP($AC737+AX$1,STOCK!$F$10:$AB$209,16,0),IF($AE737=$AE736,(IF(BK736&gt;=1,BK736-COUNTIFS($AE736:$AE736,$AC737,AX736:AX736,$AI$1),0)),0)),0)</f>
        <v>0</v>
      </c>
      <c r="BL737" s="1">
        <f>IFERROR(IF($AE737&gt;$AE736,VLOOKUP($AC737+AL$1,STOCK!$F$10:$AB$209,17,0),IF($AE737=$AE736,(IF(BL736&gt;=1,BL736-COUNTIFS($AE736:$AE736,$AC737,AL736:AL736,$AI$2),0)),0)),0)</f>
        <v>0</v>
      </c>
      <c r="BM737" s="1">
        <f>IFERROR(IF($AE737&gt;$AE736,VLOOKUP($AC737+AM$1,STOCK!$F$10:$AB$209,17,0),IF($AE737=$AE736,(IF(BM736&gt;=1,BM736-COUNTIFS($AE736:$AE736,$AC737,AM736:AM736,$AI$2),0)),0)),0)</f>
        <v>0</v>
      </c>
      <c r="BN737" s="1">
        <f>IFERROR(IF($AE737&gt;$AE736,VLOOKUP($AC737+AN$1,STOCK!$F$10:$AB$209,17,0),IF($AE737=$AE736,(IF(BN736&gt;=1,BN736-COUNTIFS($AE736:$AE736,$AC737,AN736:AN736,$AI$2),0)),0)),0)</f>
        <v>0</v>
      </c>
      <c r="BO737" s="1">
        <f>IFERROR(IF($AE737&gt;$AE736,VLOOKUP($AC737+AO$1,STOCK!$F$10:$AB$209,17,0),IF($AE737=$AE736,(IF(BO736&gt;=1,BO736-COUNTIFS($AE736:$AE736,$AC737,AO736:AO736,$AI$2),0)),0)),0)</f>
        <v>0</v>
      </c>
      <c r="BP737" s="1">
        <f>IFERROR(IF($AE737&gt;$AE736,VLOOKUP($AC737+AP$1,STOCK!$F$10:$AB$209,17,0),IF($AE737=$AE736,(IF(BP736&gt;=1,BP736-COUNTIFS($AE736:$AE736,$AC737,AP736:AP736,$AI$2),0)),0)),0)</f>
        <v>0</v>
      </c>
      <c r="BQ737" s="1">
        <f>IFERROR(IF($AE737&gt;$AE736,VLOOKUP($AC737+AQ$1,STOCK!$F$10:$AB$209,17,0),IF($AE737=$AE736,(IF(BQ736&gt;=1,BQ736-COUNTIFS($AE736:$AE736,$AC737,AQ736:AQ736,$AI$2),0)),0)),0)</f>
        <v>0</v>
      </c>
      <c r="BR737" s="1">
        <f>IFERROR(IF($AE737&gt;$AE736,VLOOKUP($AC737+AR$1,STOCK!$F$10:$AB$209,17,0),IF($AE737=$AE736,(IF(BR736&gt;=1,BR736-COUNTIFS($AE736:$AE736,$AC737,AR736:AR736,$AI$2),0)),0)),0)</f>
        <v>0</v>
      </c>
      <c r="BS737" s="1">
        <f>IFERROR(IF($AE737&gt;$AE736,VLOOKUP($AC737+AS$1,STOCK!$F$10:$AB$209,17,0),IF($AE737=$AE736,(IF(BS736&gt;=1,BS736-COUNTIFS($AE736:$AE736,$AC737,AS736:AS736,$AI$2),0)),0)),0)</f>
        <v>0</v>
      </c>
      <c r="BT737" s="1">
        <f>IFERROR(IF($AE737&gt;$AE736,VLOOKUP($AC737+AT$1,STOCK!$F$10:$AB$209,17,0),IF($AE737=$AE736,(IF(BT736&gt;=1,BT736-COUNTIFS($AE736:$AE736,$AC737,AT736:AT736,$AI$2),0)),0)),0)</f>
        <v>0</v>
      </c>
      <c r="BU737" s="1">
        <f>IFERROR(IF($AE737&gt;$AE736,VLOOKUP($AC737+AU$1,STOCK!$F$10:$AB$209,17,0),IF($AE737=$AE736,(IF(BU736&gt;=1,BU736-COUNTIFS($AE736:$AE736,$AC737,AU736:AU736,$AI$2),0)),0)),0)</f>
        <v>0</v>
      </c>
      <c r="BV737" s="1">
        <f>IFERROR(IF($AE737&gt;$AE736,VLOOKUP($AC737+AV$1,STOCK!$F$10:$AB$209,17,0),IF($AE737=$AE736,(IF(BV736&gt;=1,BV736-COUNTIFS($AE736:$AE736,$AC737,AV736:AV736,$AI$2),0)),0)),0)</f>
        <v>0</v>
      </c>
      <c r="BW737" s="1">
        <f>IFERROR(IF($AE737&gt;$AE736,VLOOKUP($AC737+AW$1,STOCK!$F$10:$AB$209,17,0),IF($AE737=$AE736,(IF(BW736&gt;=1,BW736-COUNTIFS($AE736:$AE736,$AC737,AW736:AW736,$AI$2),0)),0)),0)</f>
        <v>0</v>
      </c>
      <c r="BX737" s="1">
        <f>IFERROR(IF($AE737&gt;$AE736,VLOOKUP($AC737+AX$1,STOCK!$F$10:$AB$209,17,0),IF($AE737=$AE736,(IF(BX736&gt;=1,BX736-COUNTIFS($AE736:$AE736,$AC737,AX736:AX736,$AI$2),0)),0)),0)</f>
        <v>0</v>
      </c>
    </row>
    <row r="738" spans="29:76" x14ac:dyDescent="0.25">
      <c r="AC738" s="1">
        <f t="shared" si="185"/>
        <v>0</v>
      </c>
      <c r="AD738" s="1">
        <f>IFERROR(IF(LEN(AK738)&gt;=1,VLOOKUP(HLOOKUP(AK738,PROFILE!$K$5:$V$8,4,0),PROFILE!$F$1:$G$3,2,0),0),0)</f>
        <v>0</v>
      </c>
      <c r="AE738" s="1">
        <f t="shared" si="186"/>
        <v>0</v>
      </c>
      <c r="AF738" s="1">
        <v>725</v>
      </c>
      <c r="AI738" s="1" t="str">
        <f>IFERROR(IF($AH738&gt;=1,VLOOKUP($AG738,STUDENT!$O$8:$Z$1507,3,0),""),"")</f>
        <v/>
      </c>
      <c r="AJ738" s="1" t="str">
        <f>IFERROR(IF($AH738&gt;=1,VLOOKUP($AG738,STUDENT!$O$8:$Z$1507,4,0),""),"")</f>
        <v/>
      </c>
      <c r="AK738" s="1" t="str">
        <f>IFERROR(IF($AH738&gt;=1,VLOOKUP($AG738,STUDENT!$O$8:$Z$1507,6,0),""),"")</f>
        <v/>
      </c>
      <c r="AL738" s="1" t="str">
        <f t="shared" si="187"/>
        <v/>
      </c>
      <c r="AM738" s="1" t="str">
        <f t="shared" si="188"/>
        <v/>
      </c>
      <c r="AN738" s="1" t="str">
        <f t="shared" si="189"/>
        <v/>
      </c>
      <c r="AO738" s="1" t="str">
        <f t="shared" si="190"/>
        <v/>
      </c>
      <c r="AP738" s="1" t="str">
        <f t="shared" si="191"/>
        <v/>
      </c>
      <c r="AQ738" s="1" t="str">
        <f t="shared" si="192"/>
        <v/>
      </c>
      <c r="AR738" s="1" t="str">
        <f t="shared" si="193"/>
        <v/>
      </c>
      <c r="AS738" s="1" t="str">
        <f t="shared" si="194"/>
        <v/>
      </c>
      <c r="AT738" s="1" t="str">
        <f t="shared" si="195"/>
        <v/>
      </c>
      <c r="AU738" s="1" t="str">
        <f t="shared" si="196"/>
        <v/>
      </c>
      <c r="AV738" s="1" t="str">
        <f t="shared" si="197"/>
        <v/>
      </c>
      <c r="AW738" s="1" t="str">
        <f t="shared" si="198"/>
        <v/>
      </c>
      <c r="AX738" s="1" t="str">
        <f t="shared" si="199"/>
        <v/>
      </c>
      <c r="AY738" s="1">
        <f>IFERROR(IF($AE738&gt;$AE737,VLOOKUP($AC738+AL$1,STOCK!$F$10:$AB$209,16,0),IF($AE738=$AE737,(IF(AY737&gt;=1,AY737-COUNTIFS($AE737:$AE737,$AC738,AL737:AL737,$AI$1),0)),0)),0)</f>
        <v>0</v>
      </c>
      <c r="AZ738" s="1">
        <f>IFERROR(IF($AE738&gt;$AE737,VLOOKUP($AC738+AM$1,STOCK!$F$10:$AB$209,16,0),IF($AE738=$AE737,(IF(AZ737&gt;=1,AZ737-COUNTIFS($AE737:$AE737,$AC738,AM737:AM737,$AI$1),0)),0)),0)</f>
        <v>0</v>
      </c>
      <c r="BA738" s="1">
        <f>IFERROR(IF($AE738&gt;$AE737,VLOOKUP($AC738+AN$1,STOCK!$F$10:$AB$209,16,0),IF($AE738=$AE737,(IF(BA737&gt;=1,BA737-COUNTIFS($AE737:$AE737,$AC738,AN737:AN737,$AI$1),0)),0)),0)</f>
        <v>0</v>
      </c>
      <c r="BB738" s="1">
        <f>IFERROR(IF($AE738&gt;$AE737,VLOOKUP($AC738+AO$1,STOCK!$F$10:$AB$209,16,0),IF($AE738=$AE737,(IF(BB737&gt;=1,BB737-COUNTIFS($AE737:$AE737,$AC738,AO737:AO737,$AI$1),0)),0)),0)</f>
        <v>0</v>
      </c>
      <c r="BC738" s="1">
        <f>IFERROR(IF($AE738&gt;$AE737,VLOOKUP($AC738+AP$1,STOCK!$F$10:$AB$209,16,0),IF($AE738=$AE737,(IF(BC737&gt;=1,BC737-COUNTIFS($AE737:$AE737,$AC738,AP737:AP737,$AI$1),0)),0)),0)</f>
        <v>0</v>
      </c>
      <c r="BD738" s="1">
        <f>IFERROR(IF($AE738&gt;$AE737,VLOOKUP($AC738+AQ$1,STOCK!$F$10:$AB$209,16,0),IF($AE738=$AE737,(IF(BD737&gt;=1,BD737-COUNTIFS($AE737:$AE737,$AC738,AQ737:AQ737,$AI$1),0)),0)),0)</f>
        <v>0</v>
      </c>
      <c r="BE738" s="1">
        <f>IFERROR(IF($AE738&gt;$AE737,VLOOKUP($AC738+AR$1,STOCK!$F$10:$AB$209,16,0),IF($AE738=$AE737,(IF(BE737&gt;=1,BE737-COUNTIFS($AE737:$AE737,$AC738,AR737:AR737,$AI$1),0)),0)),0)</f>
        <v>0</v>
      </c>
      <c r="BF738" s="1">
        <f>IFERROR(IF($AE738&gt;$AE737,VLOOKUP($AC738+AS$1,STOCK!$F$10:$AB$209,16,0),IF($AE738=$AE737,(IF(BF737&gt;=1,BF737-COUNTIFS($AE737:$AE737,$AC738,AS737:AS737,$AI$1),0)),0)),0)</f>
        <v>0</v>
      </c>
      <c r="BG738" s="1">
        <f>IFERROR(IF($AE738&gt;$AE737,VLOOKUP($AC738+AT$1,STOCK!$F$10:$AB$209,16,0),IF($AE738=$AE737,(IF(BG737&gt;=1,BG737-COUNTIFS($AE737:$AE737,$AC738,AT737:AT737,$AI$1),0)),0)),0)</f>
        <v>0</v>
      </c>
      <c r="BH738" s="1">
        <f>IFERROR(IF($AE738&gt;$AE737,VLOOKUP($AC738+AU$1,STOCK!$F$10:$AB$209,16,0),IF($AE738=$AE737,(IF(BH737&gt;=1,BH737-COUNTIFS($AE737:$AE737,$AC738,AU737:AU737,$AI$1),0)),0)),0)</f>
        <v>0</v>
      </c>
      <c r="BI738" s="1">
        <f>IFERROR(IF($AE738&gt;$AE737,VLOOKUP($AC738+AV$1,STOCK!$F$10:$AB$209,16,0),IF($AE738=$AE737,(IF(BI737&gt;=1,BI737-COUNTIFS($AE737:$AE737,$AC738,AV737:AV737,$AI$1),0)),0)),0)</f>
        <v>0</v>
      </c>
      <c r="BJ738" s="1">
        <f>IFERROR(IF($AE738&gt;$AE737,VLOOKUP($AC738+AW$1,STOCK!$F$10:$AB$209,16,0),IF($AE738=$AE737,(IF(BJ737&gt;=1,BJ737-COUNTIFS($AE737:$AE737,$AC738,AW737:AW737,$AI$1),0)),0)),0)</f>
        <v>0</v>
      </c>
      <c r="BK738" s="1">
        <f>IFERROR(IF($AE738&gt;$AE737,VLOOKUP($AC738+AX$1,STOCK!$F$10:$AB$209,16,0),IF($AE738=$AE737,(IF(BK737&gt;=1,BK737-COUNTIFS($AE737:$AE737,$AC738,AX737:AX737,$AI$1),0)),0)),0)</f>
        <v>0</v>
      </c>
      <c r="BL738" s="1">
        <f>IFERROR(IF($AE738&gt;$AE737,VLOOKUP($AC738+AL$1,STOCK!$F$10:$AB$209,17,0),IF($AE738=$AE737,(IF(BL737&gt;=1,BL737-COUNTIFS($AE737:$AE737,$AC738,AL737:AL737,$AI$2),0)),0)),0)</f>
        <v>0</v>
      </c>
      <c r="BM738" s="1">
        <f>IFERROR(IF($AE738&gt;$AE737,VLOOKUP($AC738+AM$1,STOCK!$F$10:$AB$209,17,0),IF($AE738=$AE737,(IF(BM737&gt;=1,BM737-COUNTIFS($AE737:$AE737,$AC738,AM737:AM737,$AI$2),0)),0)),0)</f>
        <v>0</v>
      </c>
      <c r="BN738" s="1">
        <f>IFERROR(IF($AE738&gt;$AE737,VLOOKUP($AC738+AN$1,STOCK!$F$10:$AB$209,17,0),IF($AE738=$AE737,(IF(BN737&gt;=1,BN737-COUNTIFS($AE737:$AE737,$AC738,AN737:AN737,$AI$2),0)),0)),0)</f>
        <v>0</v>
      </c>
      <c r="BO738" s="1">
        <f>IFERROR(IF($AE738&gt;$AE737,VLOOKUP($AC738+AO$1,STOCK!$F$10:$AB$209,17,0),IF($AE738=$AE737,(IF(BO737&gt;=1,BO737-COUNTIFS($AE737:$AE737,$AC738,AO737:AO737,$AI$2),0)),0)),0)</f>
        <v>0</v>
      </c>
      <c r="BP738" s="1">
        <f>IFERROR(IF($AE738&gt;$AE737,VLOOKUP($AC738+AP$1,STOCK!$F$10:$AB$209,17,0),IF($AE738=$AE737,(IF(BP737&gt;=1,BP737-COUNTIFS($AE737:$AE737,$AC738,AP737:AP737,$AI$2),0)),0)),0)</f>
        <v>0</v>
      </c>
      <c r="BQ738" s="1">
        <f>IFERROR(IF($AE738&gt;$AE737,VLOOKUP($AC738+AQ$1,STOCK!$F$10:$AB$209,17,0),IF($AE738=$AE737,(IF(BQ737&gt;=1,BQ737-COUNTIFS($AE737:$AE737,$AC738,AQ737:AQ737,$AI$2),0)),0)),0)</f>
        <v>0</v>
      </c>
      <c r="BR738" s="1">
        <f>IFERROR(IF($AE738&gt;$AE737,VLOOKUP($AC738+AR$1,STOCK!$F$10:$AB$209,17,0),IF($AE738=$AE737,(IF(BR737&gt;=1,BR737-COUNTIFS($AE737:$AE737,$AC738,AR737:AR737,$AI$2),0)),0)),0)</f>
        <v>0</v>
      </c>
      <c r="BS738" s="1">
        <f>IFERROR(IF($AE738&gt;$AE737,VLOOKUP($AC738+AS$1,STOCK!$F$10:$AB$209,17,0),IF($AE738=$AE737,(IF(BS737&gt;=1,BS737-COUNTIFS($AE737:$AE737,$AC738,AS737:AS737,$AI$2),0)),0)),0)</f>
        <v>0</v>
      </c>
      <c r="BT738" s="1">
        <f>IFERROR(IF($AE738&gt;$AE737,VLOOKUP($AC738+AT$1,STOCK!$F$10:$AB$209,17,0),IF($AE738=$AE737,(IF(BT737&gt;=1,BT737-COUNTIFS($AE737:$AE737,$AC738,AT737:AT737,$AI$2),0)),0)),0)</f>
        <v>0</v>
      </c>
      <c r="BU738" s="1">
        <f>IFERROR(IF($AE738&gt;$AE737,VLOOKUP($AC738+AU$1,STOCK!$F$10:$AB$209,17,0),IF($AE738=$AE737,(IF(BU737&gt;=1,BU737-COUNTIFS($AE737:$AE737,$AC738,AU737:AU737,$AI$2),0)),0)),0)</f>
        <v>0</v>
      </c>
      <c r="BV738" s="1">
        <f>IFERROR(IF($AE738&gt;$AE737,VLOOKUP($AC738+AV$1,STOCK!$F$10:$AB$209,17,0),IF($AE738=$AE737,(IF(BV737&gt;=1,BV737-COUNTIFS($AE737:$AE737,$AC738,AV737:AV737,$AI$2),0)),0)),0)</f>
        <v>0</v>
      </c>
      <c r="BW738" s="1">
        <f>IFERROR(IF($AE738&gt;$AE737,VLOOKUP($AC738+AW$1,STOCK!$F$10:$AB$209,17,0),IF($AE738=$AE737,(IF(BW737&gt;=1,BW737-COUNTIFS($AE737:$AE737,$AC738,AW737:AW737,$AI$2),0)),0)),0)</f>
        <v>0</v>
      </c>
      <c r="BX738" s="1">
        <f>IFERROR(IF($AE738&gt;$AE737,VLOOKUP($AC738+AX$1,STOCK!$F$10:$AB$209,17,0),IF($AE738=$AE737,(IF(BX737&gt;=1,BX737-COUNTIFS($AE737:$AE737,$AC738,AX737:AX737,$AI$2),0)),0)),0)</f>
        <v>0</v>
      </c>
    </row>
    <row r="739" spans="29:76" x14ac:dyDescent="0.25">
      <c r="AC739" s="1">
        <f t="shared" si="185"/>
        <v>0</v>
      </c>
      <c r="AD739" s="1">
        <f>IFERROR(IF(LEN(AK739)&gt;=1,VLOOKUP(HLOOKUP(AK739,PROFILE!$K$5:$V$8,4,0),PROFILE!$F$1:$G$3,2,0),0),0)</f>
        <v>0</v>
      </c>
      <c r="AE739" s="1">
        <f t="shared" si="186"/>
        <v>0</v>
      </c>
      <c r="AF739" s="1">
        <v>726</v>
      </c>
      <c r="AI739" s="1" t="str">
        <f>IFERROR(IF($AH739&gt;=1,VLOOKUP($AG739,STUDENT!$O$8:$Z$1507,3,0),""),"")</f>
        <v/>
      </c>
      <c r="AJ739" s="1" t="str">
        <f>IFERROR(IF($AH739&gt;=1,VLOOKUP($AG739,STUDENT!$O$8:$Z$1507,4,0),""),"")</f>
        <v/>
      </c>
      <c r="AK739" s="1" t="str">
        <f>IFERROR(IF($AH739&gt;=1,VLOOKUP($AG739,STUDENT!$O$8:$Z$1507,6,0),""),"")</f>
        <v/>
      </c>
      <c r="AL739" s="1" t="str">
        <f t="shared" si="187"/>
        <v/>
      </c>
      <c r="AM739" s="1" t="str">
        <f t="shared" si="188"/>
        <v/>
      </c>
      <c r="AN739" s="1" t="str">
        <f t="shared" si="189"/>
        <v/>
      </c>
      <c r="AO739" s="1" t="str">
        <f t="shared" si="190"/>
        <v/>
      </c>
      <c r="AP739" s="1" t="str">
        <f t="shared" si="191"/>
        <v/>
      </c>
      <c r="AQ739" s="1" t="str">
        <f t="shared" si="192"/>
        <v/>
      </c>
      <c r="AR739" s="1" t="str">
        <f t="shared" si="193"/>
        <v/>
      </c>
      <c r="AS739" s="1" t="str">
        <f t="shared" si="194"/>
        <v/>
      </c>
      <c r="AT739" s="1" t="str">
        <f t="shared" si="195"/>
        <v/>
      </c>
      <c r="AU739" s="1" t="str">
        <f t="shared" si="196"/>
        <v/>
      </c>
      <c r="AV739" s="1" t="str">
        <f t="shared" si="197"/>
        <v/>
      </c>
      <c r="AW739" s="1" t="str">
        <f t="shared" si="198"/>
        <v/>
      </c>
      <c r="AX739" s="1" t="str">
        <f t="shared" si="199"/>
        <v/>
      </c>
      <c r="AY739" s="1">
        <f>IFERROR(IF($AE739&gt;$AE738,VLOOKUP($AC739+AL$1,STOCK!$F$10:$AB$209,16,0),IF($AE739=$AE738,(IF(AY738&gt;=1,AY738-COUNTIFS($AE738:$AE738,$AC739,AL738:AL738,$AI$1),0)),0)),0)</f>
        <v>0</v>
      </c>
      <c r="AZ739" s="1">
        <f>IFERROR(IF($AE739&gt;$AE738,VLOOKUP($AC739+AM$1,STOCK!$F$10:$AB$209,16,0),IF($AE739=$AE738,(IF(AZ738&gt;=1,AZ738-COUNTIFS($AE738:$AE738,$AC739,AM738:AM738,$AI$1),0)),0)),0)</f>
        <v>0</v>
      </c>
      <c r="BA739" s="1">
        <f>IFERROR(IF($AE739&gt;$AE738,VLOOKUP($AC739+AN$1,STOCK!$F$10:$AB$209,16,0),IF($AE739=$AE738,(IF(BA738&gt;=1,BA738-COUNTIFS($AE738:$AE738,$AC739,AN738:AN738,$AI$1),0)),0)),0)</f>
        <v>0</v>
      </c>
      <c r="BB739" s="1">
        <f>IFERROR(IF($AE739&gt;$AE738,VLOOKUP($AC739+AO$1,STOCK!$F$10:$AB$209,16,0),IF($AE739=$AE738,(IF(BB738&gt;=1,BB738-COUNTIFS($AE738:$AE738,$AC739,AO738:AO738,$AI$1),0)),0)),0)</f>
        <v>0</v>
      </c>
      <c r="BC739" s="1">
        <f>IFERROR(IF($AE739&gt;$AE738,VLOOKUP($AC739+AP$1,STOCK!$F$10:$AB$209,16,0),IF($AE739=$AE738,(IF(BC738&gt;=1,BC738-COUNTIFS($AE738:$AE738,$AC739,AP738:AP738,$AI$1),0)),0)),0)</f>
        <v>0</v>
      </c>
      <c r="BD739" s="1">
        <f>IFERROR(IF($AE739&gt;$AE738,VLOOKUP($AC739+AQ$1,STOCK!$F$10:$AB$209,16,0),IF($AE739=$AE738,(IF(BD738&gt;=1,BD738-COUNTIFS($AE738:$AE738,$AC739,AQ738:AQ738,$AI$1),0)),0)),0)</f>
        <v>0</v>
      </c>
      <c r="BE739" s="1">
        <f>IFERROR(IF($AE739&gt;$AE738,VLOOKUP($AC739+AR$1,STOCK!$F$10:$AB$209,16,0),IF($AE739=$AE738,(IF(BE738&gt;=1,BE738-COUNTIFS($AE738:$AE738,$AC739,AR738:AR738,$AI$1),0)),0)),0)</f>
        <v>0</v>
      </c>
      <c r="BF739" s="1">
        <f>IFERROR(IF($AE739&gt;$AE738,VLOOKUP($AC739+AS$1,STOCK!$F$10:$AB$209,16,0),IF($AE739=$AE738,(IF(BF738&gt;=1,BF738-COUNTIFS($AE738:$AE738,$AC739,AS738:AS738,$AI$1),0)),0)),0)</f>
        <v>0</v>
      </c>
      <c r="BG739" s="1">
        <f>IFERROR(IF($AE739&gt;$AE738,VLOOKUP($AC739+AT$1,STOCK!$F$10:$AB$209,16,0),IF($AE739=$AE738,(IF(BG738&gt;=1,BG738-COUNTIFS($AE738:$AE738,$AC739,AT738:AT738,$AI$1),0)),0)),0)</f>
        <v>0</v>
      </c>
      <c r="BH739" s="1">
        <f>IFERROR(IF($AE739&gt;$AE738,VLOOKUP($AC739+AU$1,STOCK!$F$10:$AB$209,16,0),IF($AE739=$AE738,(IF(BH738&gt;=1,BH738-COUNTIFS($AE738:$AE738,$AC739,AU738:AU738,$AI$1),0)),0)),0)</f>
        <v>0</v>
      </c>
      <c r="BI739" s="1">
        <f>IFERROR(IF($AE739&gt;$AE738,VLOOKUP($AC739+AV$1,STOCK!$F$10:$AB$209,16,0),IF($AE739=$AE738,(IF(BI738&gt;=1,BI738-COUNTIFS($AE738:$AE738,$AC739,AV738:AV738,$AI$1),0)),0)),0)</f>
        <v>0</v>
      </c>
      <c r="BJ739" s="1">
        <f>IFERROR(IF($AE739&gt;$AE738,VLOOKUP($AC739+AW$1,STOCK!$F$10:$AB$209,16,0),IF($AE739=$AE738,(IF(BJ738&gt;=1,BJ738-COUNTIFS($AE738:$AE738,$AC739,AW738:AW738,$AI$1),0)),0)),0)</f>
        <v>0</v>
      </c>
      <c r="BK739" s="1">
        <f>IFERROR(IF($AE739&gt;$AE738,VLOOKUP($AC739+AX$1,STOCK!$F$10:$AB$209,16,0),IF($AE739=$AE738,(IF(BK738&gt;=1,BK738-COUNTIFS($AE738:$AE738,$AC739,AX738:AX738,$AI$1),0)),0)),0)</f>
        <v>0</v>
      </c>
      <c r="BL739" s="1">
        <f>IFERROR(IF($AE739&gt;$AE738,VLOOKUP($AC739+AL$1,STOCK!$F$10:$AB$209,17,0),IF($AE739=$AE738,(IF(BL738&gt;=1,BL738-COUNTIFS($AE738:$AE738,$AC739,AL738:AL738,$AI$2),0)),0)),0)</f>
        <v>0</v>
      </c>
      <c r="BM739" s="1">
        <f>IFERROR(IF($AE739&gt;$AE738,VLOOKUP($AC739+AM$1,STOCK!$F$10:$AB$209,17,0),IF($AE739=$AE738,(IF(BM738&gt;=1,BM738-COUNTIFS($AE738:$AE738,$AC739,AM738:AM738,$AI$2),0)),0)),0)</f>
        <v>0</v>
      </c>
      <c r="BN739" s="1">
        <f>IFERROR(IF($AE739&gt;$AE738,VLOOKUP($AC739+AN$1,STOCK!$F$10:$AB$209,17,0),IF($AE739=$AE738,(IF(BN738&gt;=1,BN738-COUNTIFS($AE738:$AE738,$AC739,AN738:AN738,$AI$2),0)),0)),0)</f>
        <v>0</v>
      </c>
      <c r="BO739" s="1">
        <f>IFERROR(IF($AE739&gt;$AE738,VLOOKUP($AC739+AO$1,STOCK!$F$10:$AB$209,17,0),IF($AE739=$AE738,(IF(BO738&gt;=1,BO738-COUNTIFS($AE738:$AE738,$AC739,AO738:AO738,$AI$2),0)),0)),0)</f>
        <v>0</v>
      </c>
      <c r="BP739" s="1">
        <f>IFERROR(IF($AE739&gt;$AE738,VLOOKUP($AC739+AP$1,STOCK!$F$10:$AB$209,17,0),IF($AE739=$AE738,(IF(BP738&gt;=1,BP738-COUNTIFS($AE738:$AE738,$AC739,AP738:AP738,$AI$2),0)),0)),0)</f>
        <v>0</v>
      </c>
      <c r="BQ739" s="1">
        <f>IFERROR(IF($AE739&gt;$AE738,VLOOKUP($AC739+AQ$1,STOCK!$F$10:$AB$209,17,0),IF($AE739=$AE738,(IF(BQ738&gt;=1,BQ738-COUNTIFS($AE738:$AE738,$AC739,AQ738:AQ738,$AI$2),0)),0)),0)</f>
        <v>0</v>
      </c>
      <c r="BR739" s="1">
        <f>IFERROR(IF($AE739&gt;$AE738,VLOOKUP($AC739+AR$1,STOCK!$F$10:$AB$209,17,0),IF($AE739=$AE738,(IF(BR738&gt;=1,BR738-COUNTIFS($AE738:$AE738,$AC739,AR738:AR738,$AI$2),0)),0)),0)</f>
        <v>0</v>
      </c>
      <c r="BS739" s="1">
        <f>IFERROR(IF($AE739&gt;$AE738,VLOOKUP($AC739+AS$1,STOCK!$F$10:$AB$209,17,0),IF($AE739=$AE738,(IF(BS738&gt;=1,BS738-COUNTIFS($AE738:$AE738,$AC739,AS738:AS738,$AI$2),0)),0)),0)</f>
        <v>0</v>
      </c>
      <c r="BT739" s="1">
        <f>IFERROR(IF($AE739&gt;$AE738,VLOOKUP($AC739+AT$1,STOCK!$F$10:$AB$209,17,0),IF($AE739=$AE738,(IF(BT738&gt;=1,BT738-COUNTIFS($AE738:$AE738,$AC739,AT738:AT738,$AI$2),0)),0)),0)</f>
        <v>0</v>
      </c>
      <c r="BU739" s="1">
        <f>IFERROR(IF($AE739&gt;$AE738,VLOOKUP($AC739+AU$1,STOCK!$F$10:$AB$209,17,0),IF($AE739=$AE738,(IF(BU738&gt;=1,BU738-COUNTIFS($AE738:$AE738,$AC739,AU738:AU738,$AI$2),0)),0)),0)</f>
        <v>0</v>
      </c>
      <c r="BV739" s="1">
        <f>IFERROR(IF($AE739&gt;$AE738,VLOOKUP($AC739+AV$1,STOCK!$F$10:$AB$209,17,0),IF($AE739=$AE738,(IF(BV738&gt;=1,BV738-COUNTIFS($AE738:$AE738,$AC739,AV738:AV738,$AI$2),0)),0)),0)</f>
        <v>0</v>
      </c>
      <c r="BW739" s="1">
        <f>IFERROR(IF($AE739&gt;$AE738,VLOOKUP($AC739+AW$1,STOCK!$F$10:$AB$209,17,0),IF($AE739=$AE738,(IF(BW738&gt;=1,BW738-COUNTIFS($AE738:$AE738,$AC739,AW738:AW738,$AI$2),0)),0)),0)</f>
        <v>0</v>
      </c>
      <c r="BX739" s="1">
        <f>IFERROR(IF($AE739&gt;$AE738,VLOOKUP($AC739+AX$1,STOCK!$F$10:$AB$209,17,0),IF($AE739=$AE738,(IF(BX738&gt;=1,BX738-COUNTIFS($AE738:$AE738,$AC739,AX738:AX738,$AI$2),0)),0)),0)</f>
        <v>0</v>
      </c>
    </row>
    <row r="740" spans="29:76" x14ac:dyDescent="0.25">
      <c r="AC740" s="1">
        <f t="shared" si="185"/>
        <v>0</v>
      </c>
      <c r="AD740" s="1">
        <f>IFERROR(IF(LEN(AK740)&gt;=1,VLOOKUP(HLOOKUP(AK740,PROFILE!$K$5:$V$8,4,0),PROFILE!$F$1:$G$3,2,0),0),0)</f>
        <v>0</v>
      </c>
      <c r="AE740" s="1">
        <f t="shared" si="186"/>
        <v>0</v>
      </c>
      <c r="AF740" s="1">
        <v>727</v>
      </c>
      <c r="AI740" s="1" t="str">
        <f>IFERROR(IF($AH740&gt;=1,VLOOKUP($AG740,STUDENT!$O$8:$Z$1507,3,0),""),"")</f>
        <v/>
      </c>
      <c r="AJ740" s="1" t="str">
        <f>IFERROR(IF($AH740&gt;=1,VLOOKUP($AG740,STUDENT!$O$8:$Z$1507,4,0),""),"")</f>
        <v/>
      </c>
      <c r="AK740" s="1" t="str">
        <f>IFERROR(IF($AH740&gt;=1,VLOOKUP($AG740,STUDENT!$O$8:$Z$1507,6,0),""),"")</f>
        <v/>
      </c>
      <c r="AL740" s="1" t="str">
        <f t="shared" si="187"/>
        <v/>
      </c>
      <c r="AM740" s="1" t="str">
        <f t="shared" si="188"/>
        <v/>
      </c>
      <c r="AN740" s="1" t="str">
        <f t="shared" si="189"/>
        <v/>
      </c>
      <c r="AO740" s="1" t="str">
        <f t="shared" si="190"/>
        <v/>
      </c>
      <c r="AP740" s="1" t="str">
        <f t="shared" si="191"/>
        <v/>
      </c>
      <c r="AQ740" s="1" t="str">
        <f t="shared" si="192"/>
        <v/>
      </c>
      <c r="AR740" s="1" t="str">
        <f t="shared" si="193"/>
        <v/>
      </c>
      <c r="AS740" s="1" t="str">
        <f t="shared" si="194"/>
        <v/>
      </c>
      <c r="AT740" s="1" t="str">
        <f t="shared" si="195"/>
        <v/>
      </c>
      <c r="AU740" s="1" t="str">
        <f t="shared" si="196"/>
        <v/>
      </c>
      <c r="AV740" s="1" t="str">
        <f t="shared" si="197"/>
        <v/>
      </c>
      <c r="AW740" s="1" t="str">
        <f t="shared" si="198"/>
        <v/>
      </c>
      <c r="AX740" s="1" t="str">
        <f t="shared" si="199"/>
        <v/>
      </c>
      <c r="AY740" s="1">
        <f>IFERROR(IF($AE740&gt;$AE739,VLOOKUP($AC740+AL$1,STOCK!$F$10:$AB$209,16,0),IF($AE740=$AE739,(IF(AY739&gt;=1,AY739-COUNTIFS($AE739:$AE739,$AC740,AL739:AL739,$AI$1),0)),0)),0)</f>
        <v>0</v>
      </c>
      <c r="AZ740" s="1">
        <f>IFERROR(IF($AE740&gt;$AE739,VLOOKUP($AC740+AM$1,STOCK!$F$10:$AB$209,16,0),IF($AE740=$AE739,(IF(AZ739&gt;=1,AZ739-COUNTIFS($AE739:$AE739,$AC740,AM739:AM739,$AI$1),0)),0)),0)</f>
        <v>0</v>
      </c>
      <c r="BA740" s="1">
        <f>IFERROR(IF($AE740&gt;$AE739,VLOOKUP($AC740+AN$1,STOCK!$F$10:$AB$209,16,0),IF($AE740=$AE739,(IF(BA739&gt;=1,BA739-COUNTIFS($AE739:$AE739,$AC740,AN739:AN739,$AI$1),0)),0)),0)</f>
        <v>0</v>
      </c>
      <c r="BB740" s="1">
        <f>IFERROR(IF($AE740&gt;$AE739,VLOOKUP($AC740+AO$1,STOCK!$F$10:$AB$209,16,0),IF($AE740=$AE739,(IF(BB739&gt;=1,BB739-COUNTIFS($AE739:$AE739,$AC740,AO739:AO739,$AI$1),0)),0)),0)</f>
        <v>0</v>
      </c>
      <c r="BC740" s="1">
        <f>IFERROR(IF($AE740&gt;$AE739,VLOOKUP($AC740+AP$1,STOCK!$F$10:$AB$209,16,0),IF($AE740=$AE739,(IF(BC739&gt;=1,BC739-COUNTIFS($AE739:$AE739,$AC740,AP739:AP739,$AI$1),0)),0)),0)</f>
        <v>0</v>
      </c>
      <c r="BD740" s="1">
        <f>IFERROR(IF($AE740&gt;$AE739,VLOOKUP($AC740+AQ$1,STOCK!$F$10:$AB$209,16,0),IF($AE740=$AE739,(IF(BD739&gt;=1,BD739-COUNTIFS($AE739:$AE739,$AC740,AQ739:AQ739,$AI$1),0)),0)),0)</f>
        <v>0</v>
      </c>
      <c r="BE740" s="1">
        <f>IFERROR(IF($AE740&gt;$AE739,VLOOKUP($AC740+AR$1,STOCK!$F$10:$AB$209,16,0),IF($AE740=$AE739,(IF(BE739&gt;=1,BE739-COUNTIFS($AE739:$AE739,$AC740,AR739:AR739,$AI$1),0)),0)),0)</f>
        <v>0</v>
      </c>
      <c r="BF740" s="1">
        <f>IFERROR(IF($AE740&gt;$AE739,VLOOKUP($AC740+AS$1,STOCK!$F$10:$AB$209,16,0),IF($AE740=$AE739,(IF(BF739&gt;=1,BF739-COUNTIFS($AE739:$AE739,$AC740,AS739:AS739,$AI$1),0)),0)),0)</f>
        <v>0</v>
      </c>
      <c r="BG740" s="1">
        <f>IFERROR(IF($AE740&gt;$AE739,VLOOKUP($AC740+AT$1,STOCK!$F$10:$AB$209,16,0),IF($AE740=$AE739,(IF(BG739&gt;=1,BG739-COUNTIFS($AE739:$AE739,$AC740,AT739:AT739,$AI$1),0)),0)),0)</f>
        <v>0</v>
      </c>
      <c r="BH740" s="1">
        <f>IFERROR(IF($AE740&gt;$AE739,VLOOKUP($AC740+AU$1,STOCK!$F$10:$AB$209,16,0),IF($AE740=$AE739,(IF(BH739&gt;=1,BH739-COUNTIFS($AE739:$AE739,$AC740,AU739:AU739,$AI$1),0)),0)),0)</f>
        <v>0</v>
      </c>
      <c r="BI740" s="1">
        <f>IFERROR(IF($AE740&gt;$AE739,VLOOKUP($AC740+AV$1,STOCK!$F$10:$AB$209,16,0),IF($AE740=$AE739,(IF(BI739&gt;=1,BI739-COUNTIFS($AE739:$AE739,$AC740,AV739:AV739,$AI$1),0)),0)),0)</f>
        <v>0</v>
      </c>
      <c r="BJ740" s="1">
        <f>IFERROR(IF($AE740&gt;$AE739,VLOOKUP($AC740+AW$1,STOCK!$F$10:$AB$209,16,0),IF($AE740=$AE739,(IF(BJ739&gt;=1,BJ739-COUNTIFS($AE739:$AE739,$AC740,AW739:AW739,$AI$1),0)),0)),0)</f>
        <v>0</v>
      </c>
      <c r="BK740" s="1">
        <f>IFERROR(IF($AE740&gt;$AE739,VLOOKUP($AC740+AX$1,STOCK!$F$10:$AB$209,16,0),IF($AE740=$AE739,(IF(BK739&gt;=1,BK739-COUNTIFS($AE739:$AE739,$AC740,AX739:AX739,$AI$1),0)),0)),0)</f>
        <v>0</v>
      </c>
      <c r="BL740" s="1">
        <f>IFERROR(IF($AE740&gt;$AE739,VLOOKUP($AC740+AL$1,STOCK!$F$10:$AB$209,17,0),IF($AE740=$AE739,(IF(BL739&gt;=1,BL739-COUNTIFS($AE739:$AE739,$AC740,AL739:AL739,$AI$2),0)),0)),0)</f>
        <v>0</v>
      </c>
      <c r="BM740" s="1">
        <f>IFERROR(IF($AE740&gt;$AE739,VLOOKUP($AC740+AM$1,STOCK!$F$10:$AB$209,17,0),IF($AE740=$AE739,(IF(BM739&gt;=1,BM739-COUNTIFS($AE739:$AE739,$AC740,AM739:AM739,$AI$2),0)),0)),0)</f>
        <v>0</v>
      </c>
      <c r="BN740" s="1">
        <f>IFERROR(IF($AE740&gt;$AE739,VLOOKUP($AC740+AN$1,STOCK!$F$10:$AB$209,17,0),IF($AE740=$AE739,(IF(BN739&gt;=1,BN739-COUNTIFS($AE739:$AE739,$AC740,AN739:AN739,$AI$2),0)),0)),0)</f>
        <v>0</v>
      </c>
      <c r="BO740" s="1">
        <f>IFERROR(IF($AE740&gt;$AE739,VLOOKUP($AC740+AO$1,STOCK!$F$10:$AB$209,17,0),IF($AE740=$AE739,(IF(BO739&gt;=1,BO739-COUNTIFS($AE739:$AE739,$AC740,AO739:AO739,$AI$2),0)),0)),0)</f>
        <v>0</v>
      </c>
      <c r="BP740" s="1">
        <f>IFERROR(IF($AE740&gt;$AE739,VLOOKUP($AC740+AP$1,STOCK!$F$10:$AB$209,17,0),IF($AE740=$AE739,(IF(BP739&gt;=1,BP739-COUNTIFS($AE739:$AE739,$AC740,AP739:AP739,$AI$2),0)),0)),0)</f>
        <v>0</v>
      </c>
      <c r="BQ740" s="1">
        <f>IFERROR(IF($AE740&gt;$AE739,VLOOKUP($AC740+AQ$1,STOCK!$F$10:$AB$209,17,0),IF($AE740=$AE739,(IF(BQ739&gt;=1,BQ739-COUNTIFS($AE739:$AE739,$AC740,AQ739:AQ739,$AI$2),0)),0)),0)</f>
        <v>0</v>
      </c>
      <c r="BR740" s="1">
        <f>IFERROR(IF($AE740&gt;$AE739,VLOOKUP($AC740+AR$1,STOCK!$F$10:$AB$209,17,0),IF($AE740=$AE739,(IF(BR739&gt;=1,BR739-COUNTIFS($AE739:$AE739,$AC740,AR739:AR739,$AI$2),0)),0)),0)</f>
        <v>0</v>
      </c>
      <c r="BS740" s="1">
        <f>IFERROR(IF($AE740&gt;$AE739,VLOOKUP($AC740+AS$1,STOCK!$F$10:$AB$209,17,0),IF($AE740=$AE739,(IF(BS739&gt;=1,BS739-COUNTIFS($AE739:$AE739,$AC740,AS739:AS739,$AI$2),0)),0)),0)</f>
        <v>0</v>
      </c>
      <c r="BT740" s="1">
        <f>IFERROR(IF($AE740&gt;$AE739,VLOOKUP($AC740+AT$1,STOCK!$F$10:$AB$209,17,0),IF($AE740=$AE739,(IF(BT739&gt;=1,BT739-COUNTIFS($AE739:$AE739,$AC740,AT739:AT739,$AI$2),0)),0)),0)</f>
        <v>0</v>
      </c>
      <c r="BU740" s="1">
        <f>IFERROR(IF($AE740&gt;$AE739,VLOOKUP($AC740+AU$1,STOCK!$F$10:$AB$209,17,0),IF($AE740=$AE739,(IF(BU739&gt;=1,BU739-COUNTIFS($AE739:$AE739,$AC740,AU739:AU739,$AI$2),0)),0)),0)</f>
        <v>0</v>
      </c>
      <c r="BV740" s="1">
        <f>IFERROR(IF($AE740&gt;$AE739,VLOOKUP($AC740+AV$1,STOCK!$F$10:$AB$209,17,0),IF($AE740=$AE739,(IF(BV739&gt;=1,BV739-COUNTIFS($AE739:$AE739,$AC740,AV739:AV739,$AI$2),0)),0)),0)</f>
        <v>0</v>
      </c>
      <c r="BW740" s="1">
        <f>IFERROR(IF($AE740&gt;$AE739,VLOOKUP($AC740+AW$1,STOCK!$F$10:$AB$209,17,0),IF($AE740=$AE739,(IF(BW739&gt;=1,BW739-COUNTIFS($AE739:$AE739,$AC740,AW739:AW739,$AI$2),0)),0)),0)</f>
        <v>0</v>
      </c>
      <c r="BX740" s="1">
        <f>IFERROR(IF($AE740&gt;$AE739,VLOOKUP($AC740+AX$1,STOCK!$F$10:$AB$209,17,0),IF($AE740=$AE739,(IF(BX739&gt;=1,BX739-COUNTIFS($AE739:$AE739,$AC740,AX739:AX739,$AI$2),0)),0)),0)</f>
        <v>0</v>
      </c>
    </row>
    <row r="741" spans="29:76" x14ac:dyDescent="0.25">
      <c r="AC741" s="1">
        <f t="shared" si="185"/>
        <v>0</v>
      </c>
      <c r="AD741" s="1">
        <f>IFERROR(IF(LEN(AK741)&gt;=1,VLOOKUP(HLOOKUP(AK741,PROFILE!$K$5:$V$8,4,0),PROFILE!$F$1:$G$3,2,0),0),0)</f>
        <v>0</v>
      </c>
      <c r="AE741" s="1">
        <f t="shared" si="186"/>
        <v>0</v>
      </c>
      <c r="AF741" s="1">
        <v>728</v>
      </c>
      <c r="AI741" s="1" t="str">
        <f>IFERROR(IF($AH741&gt;=1,VLOOKUP($AG741,STUDENT!$O$8:$Z$1507,3,0),""),"")</f>
        <v/>
      </c>
      <c r="AJ741" s="1" t="str">
        <f>IFERROR(IF($AH741&gt;=1,VLOOKUP($AG741,STUDENT!$O$8:$Z$1507,4,0),""),"")</f>
        <v/>
      </c>
      <c r="AK741" s="1" t="str">
        <f>IFERROR(IF($AH741&gt;=1,VLOOKUP($AG741,STUDENT!$O$8:$Z$1507,6,0),""),"")</f>
        <v/>
      </c>
      <c r="AL741" s="1" t="str">
        <f t="shared" si="187"/>
        <v/>
      </c>
      <c r="AM741" s="1" t="str">
        <f t="shared" si="188"/>
        <v/>
      </c>
      <c r="AN741" s="1" t="str">
        <f t="shared" si="189"/>
        <v/>
      </c>
      <c r="AO741" s="1" t="str">
        <f t="shared" si="190"/>
        <v/>
      </c>
      <c r="AP741" s="1" t="str">
        <f t="shared" si="191"/>
        <v/>
      </c>
      <c r="AQ741" s="1" t="str">
        <f t="shared" si="192"/>
        <v/>
      </c>
      <c r="AR741" s="1" t="str">
        <f t="shared" si="193"/>
        <v/>
      </c>
      <c r="AS741" s="1" t="str">
        <f t="shared" si="194"/>
        <v/>
      </c>
      <c r="AT741" s="1" t="str">
        <f t="shared" si="195"/>
        <v/>
      </c>
      <c r="AU741" s="1" t="str">
        <f t="shared" si="196"/>
        <v/>
      </c>
      <c r="AV741" s="1" t="str">
        <f t="shared" si="197"/>
        <v/>
      </c>
      <c r="AW741" s="1" t="str">
        <f t="shared" si="198"/>
        <v/>
      </c>
      <c r="AX741" s="1" t="str">
        <f t="shared" si="199"/>
        <v/>
      </c>
      <c r="AY741" s="1">
        <f>IFERROR(IF($AE741&gt;$AE740,VLOOKUP($AC741+AL$1,STOCK!$F$10:$AB$209,16,0),IF($AE741=$AE740,(IF(AY740&gt;=1,AY740-COUNTIFS($AE740:$AE740,$AC741,AL740:AL740,$AI$1),0)),0)),0)</f>
        <v>0</v>
      </c>
      <c r="AZ741" s="1">
        <f>IFERROR(IF($AE741&gt;$AE740,VLOOKUP($AC741+AM$1,STOCK!$F$10:$AB$209,16,0),IF($AE741=$AE740,(IF(AZ740&gt;=1,AZ740-COUNTIFS($AE740:$AE740,$AC741,AM740:AM740,$AI$1),0)),0)),0)</f>
        <v>0</v>
      </c>
      <c r="BA741" s="1">
        <f>IFERROR(IF($AE741&gt;$AE740,VLOOKUP($AC741+AN$1,STOCK!$F$10:$AB$209,16,0),IF($AE741=$AE740,(IF(BA740&gt;=1,BA740-COUNTIFS($AE740:$AE740,$AC741,AN740:AN740,$AI$1),0)),0)),0)</f>
        <v>0</v>
      </c>
      <c r="BB741" s="1">
        <f>IFERROR(IF($AE741&gt;$AE740,VLOOKUP($AC741+AO$1,STOCK!$F$10:$AB$209,16,0),IF($AE741=$AE740,(IF(BB740&gt;=1,BB740-COUNTIFS($AE740:$AE740,$AC741,AO740:AO740,$AI$1),0)),0)),0)</f>
        <v>0</v>
      </c>
      <c r="BC741" s="1">
        <f>IFERROR(IF($AE741&gt;$AE740,VLOOKUP($AC741+AP$1,STOCK!$F$10:$AB$209,16,0),IF($AE741=$AE740,(IF(BC740&gt;=1,BC740-COUNTIFS($AE740:$AE740,$AC741,AP740:AP740,$AI$1),0)),0)),0)</f>
        <v>0</v>
      </c>
      <c r="BD741" s="1">
        <f>IFERROR(IF($AE741&gt;$AE740,VLOOKUP($AC741+AQ$1,STOCK!$F$10:$AB$209,16,0),IF($AE741=$AE740,(IF(BD740&gt;=1,BD740-COUNTIFS($AE740:$AE740,$AC741,AQ740:AQ740,$AI$1),0)),0)),0)</f>
        <v>0</v>
      </c>
      <c r="BE741" s="1">
        <f>IFERROR(IF($AE741&gt;$AE740,VLOOKUP($AC741+AR$1,STOCK!$F$10:$AB$209,16,0),IF($AE741=$AE740,(IF(BE740&gt;=1,BE740-COUNTIFS($AE740:$AE740,$AC741,AR740:AR740,$AI$1),0)),0)),0)</f>
        <v>0</v>
      </c>
      <c r="BF741" s="1">
        <f>IFERROR(IF($AE741&gt;$AE740,VLOOKUP($AC741+AS$1,STOCK!$F$10:$AB$209,16,0),IF($AE741=$AE740,(IF(BF740&gt;=1,BF740-COUNTIFS($AE740:$AE740,$AC741,AS740:AS740,$AI$1),0)),0)),0)</f>
        <v>0</v>
      </c>
      <c r="BG741" s="1">
        <f>IFERROR(IF($AE741&gt;$AE740,VLOOKUP($AC741+AT$1,STOCK!$F$10:$AB$209,16,0),IF($AE741=$AE740,(IF(BG740&gt;=1,BG740-COUNTIFS($AE740:$AE740,$AC741,AT740:AT740,$AI$1),0)),0)),0)</f>
        <v>0</v>
      </c>
      <c r="BH741" s="1">
        <f>IFERROR(IF($AE741&gt;$AE740,VLOOKUP($AC741+AU$1,STOCK!$F$10:$AB$209,16,0),IF($AE741=$AE740,(IF(BH740&gt;=1,BH740-COUNTIFS($AE740:$AE740,$AC741,AU740:AU740,$AI$1),0)),0)),0)</f>
        <v>0</v>
      </c>
      <c r="BI741" s="1">
        <f>IFERROR(IF($AE741&gt;$AE740,VLOOKUP($AC741+AV$1,STOCK!$F$10:$AB$209,16,0),IF($AE741=$AE740,(IF(BI740&gt;=1,BI740-COUNTIFS($AE740:$AE740,$AC741,AV740:AV740,$AI$1),0)),0)),0)</f>
        <v>0</v>
      </c>
      <c r="BJ741" s="1">
        <f>IFERROR(IF($AE741&gt;$AE740,VLOOKUP($AC741+AW$1,STOCK!$F$10:$AB$209,16,0),IF($AE741=$AE740,(IF(BJ740&gt;=1,BJ740-COUNTIFS($AE740:$AE740,$AC741,AW740:AW740,$AI$1),0)),0)),0)</f>
        <v>0</v>
      </c>
      <c r="BK741" s="1">
        <f>IFERROR(IF($AE741&gt;$AE740,VLOOKUP($AC741+AX$1,STOCK!$F$10:$AB$209,16,0),IF($AE741=$AE740,(IF(BK740&gt;=1,BK740-COUNTIFS($AE740:$AE740,$AC741,AX740:AX740,$AI$1),0)),0)),0)</f>
        <v>0</v>
      </c>
      <c r="BL741" s="1">
        <f>IFERROR(IF($AE741&gt;$AE740,VLOOKUP($AC741+AL$1,STOCK!$F$10:$AB$209,17,0),IF($AE741=$AE740,(IF(BL740&gt;=1,BL740-COUNTIFS($AE740:$AE740,$AC741,AL740:AL740,$AI$2),0)),0)),0)</f>
        <v>0</v>
      </c>
      <c r="BM741" s="1">
        <f>IFERROR(IF($AE741&gt;$AE740,VLOOKUP($AC741+AM$1,STOCK!$F$10:$AB$209,17,0),IF($AE741=$AE740,(IF(BM740&gt;=1,BM740-COUNTIFS($AE740:$AE740,$AC741,AM740:AM740,$AI$2),0)),0)),0)</f>
        <v>0</v>
      </c>
      <c r="BN741" s="1">
        <f>IFERROR(IF($AE741&gt;$AE740,VLOOKUP($AC741+AN$1,STOCK!$F$10:$AB$209,17,0),IF($AE741=$AE740,(IF(BN740&gt;=1,BN740-COUNTIFS($AE740:$AE740,$AC741,AN740:AN740,$AI$2),0)),0)),0)</f>
        <v>0</v>
      </c>
      <c r="BO741" s="1">
        <f>IFERROR(IF($AE741&gt;$AE740,VLOOKUP($AC741+AO$1,STOCK!$F$10:$AB$209,17,0),IF($AE741=$AE740,(IF(BO740&gt;=1,BO740-COUNTIFS($AE740:$AE740,$AC741,AO740:AO740,$AI$2),0)),0)),0)</f>
        <v>0</v>
      </c>
      <c r="BP741" s="1">
        <f>IFERROR(IF($AE741&gt;$AE740,VLOOKUP($AC741+AP$1,STOCK!$F$10:$AB$209,17,0),IF($AE741=$AE740,(IF(BP740&gt;=1,BP740-COUNTIFS($AE740:$AE740,$AC741,AP740:AP740,$AI$2),0)),0)),0)</f>
        <v>0</v>
      </c>
      <c r="BQ741" s="1">
        <f>IFERROR(IF($AE741&gt;$AE740,VLOOKUP($AC741+AQ$1,STOCK!$F$10:$AB$209,17,0),IF($AE741=$AE740,(IF(BQ740&gt;=1,BQ740-COUNTIFS($AE740:$AE740,$AC741,AQ740:AQ740,$AI$2),0)),0)),0)</f>
        <v>0</v>
      </c>
      <c r="BR741" s="1">
        <f>IFERROR(IF($AE741&gt;$AE740,VLOOKUP($AC741+AR$1,STOCK!$F$10:$AB$209,17,0),IF($AE741=$AE740,(IF(BR740&gt;=1,BR740-COUNTIFS($AE740:$AE740,$AC741,AR740:AR740,$AI$2),0)),0)),0)</f>
        <v>0</v>
      </c>
      <c r="BS741" s="1">
        <f>IFERROR(IF($AE741&gt;$AE740,VLOOKUP($AC741+AS$1,STOCK!$F$10:$AB$209,17,0),IF($AE741=$AE740,(IF(BS740&gt;=1,BS740-COUNTIFS($AE740:$AE740,$AC741,AS740:AS740,$AI$2),0)),0)),0)</f>
        <v>0</v>
      </c>
      <c r="BT741" s="1">
        <f>IFERROR(IF($AE741&gt;$AE740,VLOOKUP($AC741+AT$1,STOCK!$F$10:$AB$209,17,0),IF($AE741=$AE740,(IF(BT740&gt;=1,BT740-COUNTIFS($AE740:$AE740,$AC741,AT740:AT740,$AI$2),0)),0)),0)</f>
        <v>0</v>
      </c>
      <c r="BU741" s="1">
        <f>IFERROR(IF($AE741&gt;$AE740,VLOOKUP($AC741+AU$1,STOCK!$F$10:$AB$209,17,0),IF($AE741=$AE740,(IF(BU740&gt;=1,BU740-COUNTIFS($AE740:$AE740,$AC741,AU740:AU740,$AI$2),0)),0)),0)</f>
        <v>0</v>
      </c>
      <c r="BV741" s="1">
        <f>IFERROR(IF($AE741&gt;$AE740,VLOOKUP($AC741+AV$1,STOCK!$F$10:$AB$209,17,0),IF($AE741=$AE740,(IF(BV740&gt;=1,BV740-COUNTIFS($AE740:$AE740,$AC741,AV740:AV740,$AI$2),0)),0)),0)</f>
        <v>0</v>
      </c>
      <c r="BW741" s="1">
        <f>IFERROR(IF($AE741&gt;$AE740,VLOOKUP($AC741+AW$1,STOCK!$F$10:$AB$209,17,0),IF($AE741=$AE740,(IF(BW740&gt;=1,BW740-COUNTIFS($AE740:$AE740,$AC741,AW740:AW740,$AI$2),0)),0)),0)</f>
        <v>0</v>
      </c>
      <c r="BX741" s="1">
        <f>IFERROR(IF($AE741&gt;$AE740,VLOOKUP($AC741+AX$1,STOCK!$F$10:$AB$209,17,0),IF($AE741=$AE740,(IF(BX740&gt;=1,BX740-COUNTIFS($AE740:$AE740,$AC741,AX740:AX740,$AI$2),0)),0)),0)</f>
        <v>0</v>
      </c>
    </row>
    <row r="742" spans="29:76" x14ac:dyDescent="0.25">
      <c r="AC742" s="1">
        <f t="shared" si="185"/>
        <v>0</v>
      </c>
      <c r="AD742" s="1">
        <f>IFERROR(IF(LEN(AK742)&gt;=1,VLOOKUP(HLOOKUP(AK742,PROFILE!$K$5:$V$8,4,0),PROFILE!$F$1:$G$3,2,0),0),0)</f>
        <v>0</v>
      </c>
      <c r="AE742" s="1">
        <f t="shared" si="186"/>
        <v>0</v>
      </c>
      <c r="AF742" s="1">
        <v>729</v>
      </c>
      <c r="AI742" s="1" t="str">
        <f>IFERROR(IF($AH742&gt;=1,VLOOKUP($AG742,STUDENT!$O$8:$Z$1507,3,0),""),"")</f>
        <v/>
      </c>
      <c r="AJ742" s="1" t="str">
        <f>IFERROR(IF($AH742&gt;=1,VLOOKUP($AG742,STUDENT!$O$8:$Z$1507,4,0),""),"")</f>
        <v/>
      </c>
      <c r="AK742" s="1" t="str">
        <f>IFERROR(IF($AH742&gt;=1,VLOOKUP($AG742,STUDENT!$O$8:$Z$1507,6,0),""),"")</f>
        <v/>
      </c>
      <c r="AL742" s="1" t="str">
        <f t="shared" si="187"/>
        <v/>
      </c>
      <c r="AM742" s="1" t="str">
        <f t="shared" si="188"/>
        <v/>
      </c>
      <c r="AN742" s="1" t="str">
        <f t="shared" si="189"/>
        <v/>
      </c>
      <c r="AO742" s="1" t="str">
        <f t="shared" si="190"/>
        <v/>
      </c>
      <c r="AP742" s="1" t="str">
        <f t="shared" si="191"/>
        <v/>
      </c>
      <c r="AQ742" s="1" t="str">
        <f t="shared" si="192"/>
        <v/>
      </c>
      <c r="AR742" s="1" t="str">
        <f t="shared" si="193"/>
        <v/>
      </c>
      <c r="AS742" s="1" t="str">
        <f t="shared" si="194"/>
        <v/>
      </c>
      <c r="AT742" s="1" t="str">
        <f t="shared" si="195"/>
        <v/>
      </c>
      <c r="AU742" s="1" t="str">
        <f t="shared" si="196"/>
        <v/>
      </c>
      <c r="AV742" s="1" t="str">
        <f t="shared" si="197"/>
        <v/>
      </c>
      <c r="AW742" s="1" t="str">
        <f t="shared" si="198"/>
        <v/>
      </c>
      <c r="AX742" s="1" t="str">
        <f t="shared" si="199"/>
        <v/>
      </c>
      <c r="AY742" s="1">
        <f>IFERROR(IF($AE742&gt;$AE741,VLOOKUP($AC742+AL$1,STOCK!$F$10:$AB$209,16,0),IF($AE742=$AE741,(IF(AY741&gt;=1,AY741-COUNTIFS($AE741:$AE741,$AC742,AL741:AL741,$AI$1),0)),0)),0)</f>
        <v>0</v>
      </c>
      <c r="AZ742" s="1">
        <f>IFERROR(IF($AE742&gt;$AE741,VLOOKUP($AC742+AM$1,STOCK!$F$10:$AB$209,16,0),IF($AE742=$AE741,(IF(AZ741&gt;=1,AZ741-COUNTIFS($AE741:$AE741,$AC742,AM741:AM741,$AI$1),0)),0)),0)</f>
        <v>0</v>
      </c>
      <c r="BA742" s="1">
        <f>IFERROR(IF($AE742&gt;$AE741,VLOOKUP($AC742+AN$1,STOCK!$F$10:$AB$209,16,0),IF($AE742=$AE741,(IF(BA741&gt;=1,BA741-COUNTIFS($AE741:$AE741,$AC742,AN741:AN741,$AI$1),0)),0)),0)</f>
        <v>0</v>
      </c>
      <c r="BB742" s="1">
        <f>IFERROR(IF($AE742&gt;$AE741,VLOOKUP($AC742+AO$1,STOCK!$F$10:$AB$209,16,0),IF($AE742=$AE741,(IF(BB741&gt;=1,BB741-COUNTIFS($AE741:$AE741,$AC742,AO741:AO741,$AI$1),0)),0)),0)</f>
        <v>0</v>
      </c>
      <c r="BC742" s="1">
        <f>IFERROR(IF($AE742&gt;$AE741,VLOOKUP($AC742+AP$1,STOCK!$F$10:$AB$209,16,0),IF($AE742=$AE741,(IF(BC741&gt;=1,BC741-COUNTIFS($AE741:$AE741,$AC742,AP741:AP741,$AI$1),0)),0)),0)</f>
        <v>0</v>
      </c>
      <c r="BD742" s="1">
        <f>IFERROR(IF($AE742&gt;$AE741,VLOOKUP($AC742+AQ$1,STOCK!$F$10:$AB$209,16,0),IF($AE742=$AE741,(IF(BD741&gt;=1,BD741-COUNTIFS($AE741:$AE741,$AC742,AQ741:AQ741,$AI$1),0)),0)),0)</f>
        <v>0</v>
      </c>
      <c r="BE742" s="1">
        <f>IFERROR(IF($AE742&gt;$AE741,VLOOKUP($AC742+AR$1,STOCK!$F$10:$AB$209,16,0),IF($AE742=$AE741,(IF(BE741&gt;=1,BE741-COUNTIFS($AE741:$AE741,$AC742,AR741:AR741,$AI$1),0)),0)),0)</f>
        <v>0</v>
      </c>
      <c r="BF742" s="1">
        <f>IFERROR(IF($AE742&gt;$AE741,VLOOKUP($AC742+AS$1,STOCK!$F$10:$AB$209,16,0),IF($AE742=$AE741,(IF(BF741&gt;=1,BF741-COUNTIFS($AE741:$AE741,$AC742,AS741:AS741,$AI$1),0)),0)),0)</f>
        <v>0</v>
      </c>
      <c r="BG742" s="1">
        <f>IFERROR(IF($AE742&gt;$AE741,VLOOKUP($AC742+AT$1,STOCK!$F$10:$AB$209,16,0),IF($AE742=$AE741,(IF(BG741&gt;=1,BG741-COUNTIFS($AE741:$AE741,$AC742,AT741:AT741,$AI$1),0)),0)),0)</f>
        <v>0</v>
      </c>
      <c r="BH742" s="1">
        <f>IFERROR(IF($AE742&gt;$AE741,VLOOKUP($AC742+AU$1,STOCK!$F$10:$AB$209,16,0),IF($AE742=$AE741,(IF(BH741&gt;=1,BH741-COUNTIFS($AE741:$AE741,$AC742,AU741:AU741,$AI$1),0)),0)),0)</f>
        <v>0</v>
      </c>
      <c r="BI742" s="1">
        <f>IFERROR(IF($AE742&gt;$AE741,VLOOKUP($AC742+AV$1,STOCK!$F$10:$AB$209,16,0),IF($AE742=$AE741,(IF(BI741&gt;=1,BI741-COUNTIFS($AE741:$AE741,$AC742,AV741:AV741,$AI$1),0)),0)),0)</f>
        <v>0</v>
      </c>
      <c r="BJ742" s="1">
        <f>IFERROR(IF($AE742&gt;$AE741,VLOOKUP($AC742+AW$1,STOCK!$F$10:$AB$209,16,0),IF($AE742=$AE741,(IF(BJ741&gt;=1,BJ741-COUNTIFS($AE741:$AE741,$AC742,AW741:AW741,$AI$1),0)),0)),0)</f>
        <v>0</v>
      </c>
      <c r="BK742" s="1">
        <f>IFERROR(IF($AE742&gt;$AE741,VLOOKUP($AC742+AX$1,STOCK!$F$10:$AB$209,16,0),IF($AE742=$AE741,(IF(BK741&gt;=1,BK741-COUNTIFS($AE741:$AE741,$AC742,AX741:AX741,$AI$1),0)),0)),0)</f>
        <v>0</v>
      </c>
      <c r="BL742" s="1">
        <f>IFERROR(IF($AE742&gt;$AE741,VLOOKUP($AC742+AL$1,STOCK!$F$10:$AB$209,17,0),IF($AE742=$AE741,(IF(BL741&gt;=1,BL741-COUNTIFS($AE741:$AE741,$AC742,AL741:AL741,$AI$2),0)),0)),0)</f>
        <v>0</v>
      </c>
      <c r="BM742" s="1">
        <f>IFERROR(IF($AE742&gt;$AE741,VLOOKUP($AC742+AM$1,STOCK!$F$10:$AB$209,17,0),IF($AE742=$AE741,(IF(BM741&gt;=1,BM741-COUNTIFS($AE741:$AE741,$AC742,AM741:AM741,$AI$2),0)),0)),0)</f>
        <v>0</v>
      </c>
      <c r="BN742" s="1">
        <f>IFERROR(IF($AE742&gt;$AE741,VLOOKUP($AC742+AN$1,STOCK!$F$10:$AB$209,17,0),IF($AE742=$AE741,(IF(BN741&gt;=1,BN741-COUNTIFS($AE741:$AE741,$AC742,AN741:AN741,$AI$2),0)),0)),0)</f>
        <v>0</v>
      </c>
      <c r="BO742" s="1">
        <f>IFERROR(IF($AE742&gt;$AE741,VLOOKUP($AC742+AO$1,STOCK!$F$10:$AB$209,17,0),IF($AE742=$AE741,(IF(BO741&gt;=1,BO741-COUNTIFS($AE741:$AE741,$AC742,AO741:AO741,$AI$2),0)),0)),0)</f>
        <v>0</v>
      </c>
      <c r="BP742" s="1">
        <f>IFERROR(IF($AE742&gt;$AE741,VLOOKUP($AC742+AP$1,STOCK!$F$10:$AB$209,17,0),IF($AE742=$AE741,(IF(BP741&gt;=1,BP741-COUNTIFS($AE741:$AE741,$AC742,AP741:AP741,$AI$2),0)),0)),0)</f>
        <v>0</v>
      </c>
      <c r="BQ742" s="1">
        <f>IFERROR(IF($AE742&gt;$AE741,VLOOKUP($AC742+AQ$1,STOCK!$F$10:$AB$209,17,0),IF($AE742=$AE741,(IF(BQ741&gt;=1,BQ741-COUNTIFS($AE741:$AE741,$AC742,AQ741:AQ741,$AI$2),0)),0)),0)</f>
        <v>0</v>
      </c>
      <c r="BR742" s="1">
        <f>IFERROR(IF($AE742&gt;$AE741,VLOOKUP($AC742+AR$1,STOCK!$F$10:$AB$209,17,0),IF($AE742=$AE741,(IF(BR741&gt;=1,BR741-COUNTIFS($AE741:$AE741,$AC742,AR741:AR741,$AI$2),0)),0)),0)</f>
        <v>0</v>
      </c>
      <c r="BS742" s="1">
        <f>IFERROR(IF($AE742&gt;$AE741,VLOOKUP($AC742+AS$1,STOCK!$F$10:$AB$209,17,0),IF($AE742=$AE741,(IF(BS741&gt;=1,BS741-COUNTIFS($AE741:$AE741,$AC742,AS741:AS741,$AI$2),0)),0)),0)</f>
        <v>0</v>
      </c>
      <c r="BT742" s="1">
        <f>IFERROR(IF($AE742&gt;$AE741,VLOOKUP($AC742+AT$1,STOCK!$F$10:$AB$209,17,0),IF($AE742=$AE741,(IF(BT741&gt;=1,BT741-COUNTIFS($AE741:$AE741,$AC742,AT741:AT741,$AI$2),0)),0)),0)</f>
        <v>0</v>
      </c>
      <c r="BU742" s="1">
        <f>IFERROR(IF($AE742&gt;$AE741,VLOOKUP($AC742+AU$1,STOCK!$F$10:$AB$209,17,0),IF($AE742=$AE741,(IF(BU741&gt;=1,BU741-COUNTIFS($AE741:$AE741,$AC742,AU741:AU741,$AI$2),0)),0)),0)</f>
        <v>0</v>
      </c>
      <c r="BV742" s="1">
        <f>IFERROR(IF($AE742&gt;$AE741,VLOOKUP($AC742+AV$1,STOCK!$F$10:$AB$209,17,0),IF($AE742=$AE741,(IF(BV741&gt;=1,BV741-COUNTIFS($AE741:$AE741,$AC742,AV741:AV741,$AI$2),0)),0)),0)</f>
        <v>0</v>
      </c>
      <c r="BW742" s="1">
        <f>IFERROR(IF($AE742&gt;$AE741,VLOOKUP($AC742+AW$1,STOCK!$F$10:$AB$209,17,0),IF($AE742=$AE741,(IF(BW741&gt;=1,BW741-COUNTIFS($AE741:$AE741,$AC742,AW741:AW741,$AI$2),0)),0)),0)</f>
        <v>0</v>
      </c>
      <c r="BX742" s="1">
        <f>IFERROR(IF($AE742&gt;$AE741,VLOOKUP($AC742+AX$1,STOCK!$F$10:$AB$209,17,0),IF($AE742=$AE741,(IF(BX741&gt;=1,BX741-COUNTIFS($AE741:$AE741,$AC742,AX741:AX741,$AI$2),0)),0)),0)</f>
        <v>0</v>
      </c>
    </row>
    <row r="743" spans="29:76" x14ac:dyDescent="0.25">
      <c r="AC743" s="1">
        <f t="shared" si="185"/>
        <v>0</v>
      </c>
      <c r="AD743" s="1">
        <f>IFERROR(IF(LEN(AK743)&gt;=1,VLOOKUP(HLOOKUP(AK743,PROFILE!$K$5:$V$8,4,0),PROFILE!$F$1:$G$3,2,0),0),0)</f>
        <v>0</v>
      </c>
      <c r="AE743" s="1">
        <f t="shared" si="186"/>
        <v>0</v>
      </c>
      <c r="AF743" s="1">
        <v>730</v>
      </c>
      <c r="AI743" s="1" t="str">
        <f>IFERROR(IF($AH743&gt;=1,VLOOKUP($AG743,STUDENT!$O$8:$Z$1507,3,0),""),"")</f>
        <v/>
      </c>
      <c r="AJ743" s="1" t="str">
        <f>IFERROR(IF($AH743&gt;=1,VLOOKUP($AG743,STUDENT!$O$8:$Z$1507,4,0),""),"")</f>
        <v/>
      </c>
      <c r="AK743" s="1" t="str">
        <f>IFERROR(IF($AH743&gt;=1,VLOOKUP($AG743,STUDENT!$O$8:$Z$1507,6,0),""),"")</f>
        <v/>
      </c>
      <c r="AL743" s="1" t="str">
        <f t="shared" si="187"/>
        <v/>
      </c>
      <c r="AM743" s="1" t="str">
        <f t="shared" si="188"/>
        <v/>
      </c>
      <c r="AN743" s="1" t="str">
        <f t="shared" si="189"/>
        <v/>
      </c>
      <c r="AO743" s="1" t="str">
        <f t="shared" si="190"/>
        <v/>
      </c>
      <c r="AP743" s="1" t="str">
        <f t="shared" si="191"/>
        <v/>
      </c>
      <c r="AQ743" s="1" t="str">
        <f t="shared" si="192"/>
        <v/>
      </c>
      <c r="AR743" s="1" t="str">
        <f t="shared" si="193"/>
        <v/>
      </c>
      <c r="AS743" s="1" t="str">
        <f t="shared" si="194"/>
        <v/>
      </c>
      <c r="AT743" s="1" t="str">
        <f t="shared" si="195"/>
        <v/>
      </c>
      <c r="AU743" s="1" t="str">
        <f t="shared" si="196"/>
        <v/>
      </c>
      <c r="AV743" s="1" t="str">
        <f t="shared" si="197"/>
        <v/>
      </c>
      <c r="AW743" s="1" t="str">
        <f t="shared" si="198"/>
        <v/>
      </c>
      <c r="AX743" s="1" t="str">
        <f t="shared" si="199"/>
        <v/>
      </c>
      <c r="AY743" s="1">
        <f>IFERROR(IF($AE743&gt;$AE742,VLOOKUP($AC743+AL$1,STOCK!$F$10:$AB$209,16,0),IF($AE743=$AE742,(IF(AY742&gt;=1,AY742-COUNTIFS($AE742:$AE742,$AC743,AL742:AL742,$AI$1),0)),0)),0)</f>
        <v>0</v>
      </c>
      <c r="AZ743" s="1">
        <f>IFERROR(IF($AE743&gt;$AE742,VLOOKUP($AC743+AM$1,STOCK!$F$10:$AB$209,16,0),IF($AE743=$AE742,(IF(AZ742&gt;=1,AZ742-COUNTIFS($AE742:$AE742,$AC743,AM742:AM742,$AI$1),0)),0)),0)</f>
        <v>0</v>
      </c>
      <c r="BA743" s="1">
        <f>IFERROR(IF($AE743&gt;$AE742,VLOOKUP($AC743+AN$1,STOCK!$F$10:$AB$209,16,0),IF($AE743=$AE742,(IF(BA742&gt;=1,BA742-COUNTIFS($AE742:$AE742,$AC743,AN742:AN742,$AI$1),0)),0)),0)</f>
        <v>0</v>
      </c>
      <c r="BB743" s="1">
        <f>IFERROR(IF($AE743&gt;$AE742,VLOOKUP($AC743+AO$1,STOCK!$F$10:$AB$209,16,0),IF($AE743=$AE742,(IF(BB742&gt;=1,BB742-COUNTIFS($AE742:$AE742,$AC743,AO742:AO742,$AI$1),0)),0)),0)</f>
        <v>0</v>
      </c>
      <c r="BC743" s="1">
        <f>IFERROR(IF($AE743&gt;$AE742,VLOOKUP($AC743+AP$1,STOCK!$F$10:$AB$209,16,0),IF($AE743=$AE742,(IF(BC742&gt;=1,BC742-COUNTIFS($AE742:$AE742,$AC743,AP742:AP742,$AI$1),0)),0)),0)</f>
        <v>0</v>
      </c>
      <c r="BD743" s="1">
        <f>IFERROR(IF($AE743&gt;$AE742,VLOOKUP($AC743+AQ$1,STOCK!$F$10:$AB$209,16,0),IF($AE743=$AE742,(IF(BD742&gt;=1,BD742-COUNTIFS($AE742:$AE742,$AC743,AQ742:AQ742,$AI$1),0)),0)),0)</f>
        <v>0</v>
      </c>
      <c r="BE743" s="1">
        <f>IFERROR(IF($AE743&gt;$AE742,VLOOKUP($AC743+AR$1,STOCK!$F$10:$AB$209,16,0),IF($AE743=$AE742,(IF(BE742&gt;=1,BE742-COUNTIFS($AE742:$AE742,$AC743,AR742:AR742,$AI$1),0)),0)),0)</f>
        <v>0</v>
      </c>
      <c r="BF743" s="1">
        <f>IFERROR(IF($AE743&gt;$AE742,VLOOKUP($AC743+AS$1,STOCK!$F$10:$AB$209,16,0),IF($AE743=$AE742,(IF(BF742&gt;=1,BF742-COUNTIFS($AE742:$AE742,$AC743,AS742:AS742,$AI$1),0)),0)),0)</f>
        <v>0</v>
      </c>
      <c r="BG743" s="1">
        <f>IFERROR(IF($AE743&gt;$AE742,VLOOKUP($AC743+AT$1,STOCK!$F$10:$AB$209,16,0),IF($AE743=$AE742,(IF(BG742&gt;=1,BG742-COUNTIFS($AE742:$AE742,$AC743,AT742:AT742,$AI$1),0)),0)),0)</f>
        <v>0</v>
      </c>
      <c r="BH743" s="1">
        <f>IFERROR(IF($AE743&gt;$AE742,VLOOKUP($AC743+AU$1,STOCK!$F$10:$AB$209,16,0),IF($AE743=$AE742,(IF(BH742&gt;=1,BH742-COUNTIFS($AE742:$AE742,$AC743,AU742:AU742,$AI$1),0)),0)),0)</f>
        <v>0</v>
      </c>
      <c r="BI743" s="1">
        <f>IFERROR(IF($AE743&gt;$AE742,VLOOKUP($AC743+AV$1,STOCK!$F$10:$AB$209,16,0),IF($AE743=$AE742,(IF(BI742&gt;=1,BI742-COUNTIFS($AE742:$AE742,$AC743,AV742:AV742,$AI$1),0)),0)),0)</f>
        <v>0</v>
      </c>
      <c r="BJ743" s="1">
        <f>IFERROR(IF($AE743&gt;$AE742,VLOOKUP($AC743+AW$1,STOCK!$F$10:$AB$209,16,0),IF($AE743=$AE742,(IF(BJ742&gt;=1,BJ742-COUNTIFS($AE742:$AE742,$AC743,AW742:AW742,$AI$1),0)),0)),0)</f>
        <v>0</v>
      </c>
      <c r="BK743" s="1">
        <f>IFERROR(IF($AE743&gt;$AE742,VLOOKUP($AC743+AX$1,STOCK!$F$10:$AB$209,16,0),IF($AE743=$AE742,(IF(BK742&gt;=1,BK742-COUNTIFS($AE742:$AE742,$AC743,AX742:AX742,$AI$1),0)),0)),0)</f>
        <v>0</v>
      </c>
      <c r="BL743" s="1">
        <f>IFERROR(IF($AE743&gt;$AE742,VLOOKUP($AC743+AL$1,STOCK!$F$10:$AB$209,17,0),IF($AE743=$AE742,(IF(BL742&gt;=1,BL742-COUNTIFS($AE742:$AE742,$AC743,AL742:AL742,$AI$2),0)),0)),0)</f>
        <v>0</v>
      </c>
      <c r="BM743" s="1">
        <f>IFERROR(IF($AE743&gt;$AE742,VLOOKUP($AC743+AM$1,STOCK!$F$10:$AB$209,17,0),IF($AE743=$AE742,(IF(BM742&gt;=1,BM742-COUNTIFS($AE742:$AE742,$AC743,AM742:AM742,$AI$2),0)),0)),0)</f>
        <v>0</v>
      </c>
      <c r="BN743" s="1">
        <f>IFERROR(IF($AE743&gt;$AE742,VLOOKUP($AC743+AN$1,STOCK!$F$10:$AB$209,17,0),IF($AE743=$AE742,(IF(BN742&gt;=1,BN742-COUNTIFS($AE742:$AE742,$AC743,AN742:AN742,$AI$2),0)),0)),0)</f>
        <v>0</v>
      </c>
      <c r="BO743" s="1">
        <f>IFERROR(IF($AE743&gt;$AE742,VLOOKUP($AC743+AO$1,STOCK!$F$10:$AB$209,17,0),IF($AE743=$AE742,(IF(BO742&gt;=1,BO742-COUNTIFS($AE742:$AE742,$AC743,AO742:AO742,$AI$2),0)),0)),0)</f>
        <v>0</v>
      </c>
      <c r="BP743" s="1">
        <f>IFERROR(IF($AE743&gt;$AE742,VLOOKUP($AC743+AP$1,STOCK!$F$10:$AB$209,17,0),IF($AE743=$AE742,(IF(BP742&gt;=1,BP742-COUNTIFS($AE742:$AE742,$AC743,AP742:AP742,$AI$2),0)),0)),0)</f>
        <v>0</v>
      </c>
      <c r="BQ743" s="1">
        <f>IFERROR(IF($AE743&gt;$AE742,VLOOKUP($AC743+AQ$1,STOCK!$F$10:$AB$209,17,0),IF($AE743=$AE742,(IF(BQ742&gt;=1,BQ742-COUNTIFS($AE742:$AE742,$AC743,AQ742:AQ742,$AI$2),0)),0)),0)</f>
        <v>0</v>
      </c>
      <c r="BR743" s="1">
        <f>IFERROR(IF($AE743&gt;$AE742,VLOOKUP($AC743+AR$1,STOCK!$F$10:$AB$209,17,0),IF($AE743=$AE742,(IF(BR742&gt;=1,BR742-COUNTIFS($AE742:$AE742,$AC743,AR742:AR742,$AI$2),0)),0)),0)</f>
        <v>0</v>
      </c>
      <c r="BS743" s="1">
        <f>IFERROR(IF($AE743&gt;$AE742,VLOOKUP($AC743+AS$1,STOCK!$F$10:$AB$209,17,0),IF($AE743=$AE742,(IF(BS742&gt;=1,BS742-COUNTIFS($AE742:$AE742,$AC743,AS742:AS742,$AI$2),0)),0)),0)</f>
        <v>0</v>
      </c>
      <c r="BT743" s="1">
        <f>IFERROR(IF($AE743&gt;$AE742,VLOOKUP($AC743+AT$1,STOCK!$F$10:$AB$209,17,0),IF($AE743=$AE742,(IF(BT742&gt;=1,BT742-COUNTIFS($AE742:$AE742,$AC743,AT742:AT742,$AI$2),0)),0)),0)</f>
        <v>0</v>
      </c>
      <c r="BU743" s="1">
        <f>IFERROR(IF($AE743&gt;$AE742,VLOOKUP($AC743+AU$1,STOCK!$F$10:$AB$209,17,0),IF($AE743=$AE742,(IF(BU742&gt;=1,BU742-COUNTIFS($AE742:$AE742,$AC743,AU742:AU742,$AI$2),0)),0)),0)</f>
        <v>0</v>
      </c>
      <c r="BV743" s="1">
        <f>IFERROR(IF($AE743&gt;$AE742,VLOOKUP($AC743+AV$1,STOCK!$F$10:$AB$209,17,0),IF($AE743=$AE742,(IF(BV742&gt;=1,BV742-COUNTIFS($AE742:$AE742,$AC743,AV742:AV742,$AI$2),0)),0)),0)</f>
        <v>0</v>
      </c>
      <c r="BW743" s="1">
        <f>IFERROR(IF($AE743&gt;$AE742,VLOOKUP($AC743+AW$1,STOCK!$F$10:$AB$209,17,0),IF($AE743=$AE742,(IF(BW742&gt;=1,BW742-COUNTIFS($AE742:$AE742,$AC743,AW742:AW742,$AI$2),0)),0)),0)</f>
        <v>0</v>
      </c>
      <c r="BX743" s="1">
        <f>IFERROR(IF($AE743&gt;$AE742,VLOOKUP($AC743+AX$1,STOCK!$F$10:$AB$209,17,0),IF($AE743=$AE742,(IF(BX742&gt;=1,BX742-COUNTIFS($AE742:$AE742,$AC743,AX742:AX742,$AI$2),0)),0)),0)</f>
        <v>0</v>
      </c>
    </row>
    <row r="744" spans="29:76" x14ac:dyDescent="0.25">
      <c r="AC744" s="1">
        <f t="shared" si="185"/>
        <v>0</v>
      </c>
      <c r="AD744" s="1">
        <f>IFERROR(IF(LEN(AK744)&gt;=1,VLOOKUP(HLOOKUP(AK744,PROFILE!$K$5:$V$8,4,0),PROFILE!$F$1:$G$3,2,0),0),0)</f>
        <v>0</v>
      </c>
      <c r="AE744" s="1">
        <f t="shared" si="186"/>
        <v>0</v>
      </c>
      <c r="AF744" s="1">
        <v>731</v>
      </c>
      <c r="AI744" s="1" t="str">
        <f>IFERROR(IF($AH744&gt;=1,VLOOKUP($AG744,STUDENT!$O$8:$Z$1507,3,0),""),"")</f>
        <v/>
      </c>
      <c r="AJ744" s="1" t="str">
        <f>IFERROR(IF($AH744&gt;=1,VLOOKUP($AG744,STUDENT!$O$8:$Z$1507,4,0),""),"")</f>
        <v/>
      </c>
      <c r="AK744" s="1" t="str">
        <f>IFERROR(IF($AH744&gt;=1,VLOOKUP($AG744,STUDENT!$O$8:$Z$1507,6,0),""),"")</f>
        <v/>
      </c>
      <c r="AL744" s="1" t="str">
        <f t="shared" si="187"/>
        <v/>
      </c>
      <c r="AM744" s="1" t="str">
        <f t="shared" si="188"/>
        <v/>
      </c>
      <c r="AN744" s="1" t="str">
        <f t="shared" si="189"/>
        <v/>
      </c>
      <c r="AO744" s="1" t="str">
        <f t="shared" si="190"/>
        <v/>
      </c>
      <c r="AP744" s="1" t="str">
        <f t="shared" si="191"/>
        <v/>
      </c>
      <c r="AQ744" s="1" t="str">
        <f t="shared" si="192"/>
        <v/>
      </c>
      <c r="AR744" s="1" t="str">
        <f t="shared" si="193"/>
        <v/>
      </c>
      <c r="AS744" s="1" t="str">
        <f t="shared" si="194"/>
        <v/>
      </c>
      <c r="AT744" s="1" t="str">
        <f t="shared" si="195"/>
        <v/>
      </c>
      <c r="AU744" s="1" t="str">
        <f t="shared" si="196"/>
        <v/>
      </c>
      <c r="AV744" s="1" t="str">
        <f t="shared" si="197"/>
        <v/>
      </c>
      <c r="AW744" s="1" t="str">
        <f t="shared" si="198"/>
        <v/>
      </c>
      <c r="AX744" s="1" t="str">
        <f t="shared" si="199"/>
        <v/>
      </c>
      <c r="AY744" s="1">
        <f>IFERROR(IF($AE744&gt;$AE743,VLOOKUP($AC744+AL$1,STOCK!$F$10:$AB$209,16,0),IF($AE744=$AE743,(IF(AY743&gt;=1,AY743-COUNTIFS($AE743:$AE743,$AC744,AL743:AL743,$AI$1),0)),0)),0)</f>
        <v>0</v>
      </c>
      <c r="AZ744" s="1">
        <f>IFERROR(IF($AE744&gt;$AE743,VLOOKUP($AC744+AM$1,STOCK!$F$10:$AB$209,16,0),IF($AE744=$AE743,(IF(AZ743&gt;=1,AZ743-COUNTIFS($AE743:$AE743,$AC744,AM743:AM743,$AI$1),0)),0)),0)</f>
        <v>0</v>
      </c>
      <c r="BA744" s="1">
        <f>IFERROR(IF($AE744&gt;$AE743,VLOOKUP($AC744+AN$1,STOCK!$F$10:$AB$209,16,0),IF($AE744=$AE743,(IF(BA743&gt;=1,BA743-COUNTIFS($AE743:$AE743,$AC744,AN743:AN743,$AI$1),0)),0)),0)</f>
        <v>0</v>
      </c>
      <c r="BB744" s="1">
        <f>IFERROR(IF($AE744&gt;$AE743,VLOOKUP($AC744+AO$1,STOCK!$F$10:$AB$209,16,0),IF($AE744=$AE743,(IF(BB743&gt;=1,BB743-COUNTIFS($AE743:$AE743,$AC744,AO743:AO743,$AI$1),0)),0)),0)</f>
        <v>0</v>
      </c>
      <c r="BC744" s="1">
        <f>IFERROR(IF($AE744&gt;$AE743,VLOOKUP($AC744+AP$1,STOCK!$F$10:$AB$209,16,0),IF($AE744=$AE743,(IF(BC743&gt;=1,BC743-COUNTIFS($AE743:$AE743,$AC744,AP743:AP743,$AI$1),0)),0)),0)</f>
        <v>0</v>
      </c>
      <c r="BD744" s="1">
        <f>IFERROR(IF($AE744&gt;$AE743,VLOOKUP($AC744+AQ$1,STOCK!$F$10:$AB$209,16,0),IF($AE744=$AE743,(IF(BD743&gt;=1,BD743-COUNTIFS($AE743:$AE743,$AC744,AQ743:AQ743,$AI$1),0)),0)),0)</f>
        <v>0</v>
      </c>
      <c r="BE744" s="1">
        <f>IFERROR(IF($AE744&gt;$AE743,VLOOKUP($AC744+AR$1,STOCK!$F$10:$AB$209,16,0),IF($AE744=$AE743,(IF(BE743&gt;=1,BE743-COUNTIFS($AE743:$AE743,$AC744,AR743:AR743,$AI$1),0)),0)),0)</f>
        <v>0</v>
      </c>
      <c r="BF744" s="1">
        <f>IFERROR(IF($AE744&gt;$AE743,VLOOKUP($AC744+AS$1,STOCK!$F$10:$AB$209,16,0),IF($AE744=$AE743,(IF(BF743&gt;=1,BF743-COUNTIFS($AE743:$AE743,$AC744,AS743:AS743,$AI$1),0)),0)),0)</f>
        <v>0</v>
      </c>
      <c r="BG744" s="1">
        <f>IFERROR(IF($AE744&gt;$AE743,VLOOKUP($AC744+AT$1,STOCK!$F$10:$AB$209,16,0),IF($AE744=$AE743,(IF(BG743&gt;=1,BG743-COUNTIFS($AE743:$AE743,$AC744,AT743:AT743,$AI$1),0)),0)),0)</f>
        <v>0</v>
      </c>
      <c r="BH744" s="1">
        <f>IFERROR(IF($AE744&gt;$AE743,VLOOKUP($AC744+AU$1,STOCK!$F$10:$AB$209,16,0),IF($AE744=$AE743,(IF(BH743&gt;=1,BH743-COUNTIFS($AE743:$AE743,$AC744,AU743:AU743,$AI$1),0)),0)),0)</f>
        <v>0</v>
      </c>
      <c r="BI744" s="1">
        <f>IFERROR(IF($AE744&gt;$AE743,VLOOKUP($AC744+AV$1,STOCK!$F$10:$AB$209,16,0),IF($AE744=$AE743,(IF(BI743&gt;=1,BI743-COUNTIFS($AE743:$AE743,$AC744,AV743:AV743,$AI$1),0)),0)),0)</f>
        <v>0</v>
      </c>
      <c r="BJ744" s="1">
        <f>IFERROR(IF($AE744&gt;$AE743,VLOOKUP($AC744+AW$1,STOCK!$F$10:$AB$209,16,0),IF($AE744=$AE743,(IF(BJ743&gt;=1,BJ743-COUNTIFS($AE743:$AE743,$AC744,AW743:AW743,$AI$1),0)),0)),0)</f>
        <v>0</v>
      </c>
      <c r="BK744" s="1">
        <f>IFERROR(IF($AE744&gt;$AE743,VLOOKUP($AC744+AX$1,STOCK!$F$10:$AB$209,16,0),IF($AE744=$AE743,(IF(BK743&gt;=1,BK743-COUNTIFS($AE743:$AE743,$AC744,AX743:AX743,$AI$1),0)),0)),0)</f>
        <v>0</v>
      </c>
      <c r="BL744" s="1">
        <f>IFERROR(IF($AE744&gt;$AE743,VLOOKUP($AC744+AL$1,STOCK!$F$10:$AB$209,17,0),IF($AE744=$AE743,(IF(BL743&gt;=1,BL743-COUNTIFS($AE743:$AE743,$AC744,AL743:AL743,$AI$2),0)),0)),0)</f>
        <v>0</v>
      </c>
      <c r="BM744" s="1">
        <f>IFERROR(IF($AE744&gt;$AE743,VLOOKUP($AC744+AM$1,STOCK!$F$10:$AB$209,17,0),IF($AE744=$AE743,(IF(BM743&gt;=1,BM743-COUNTIFS($AE743:$AE743,$AC744,AM743:AM743,$AI$2),0)),0)),0)</f>
        <v>0</v>
      </c>
      <c r="BN744" s="1">
        <f>IFERROR(IF($AE744&gt;$AE743,VLOOKUP($AC744+AN$1,STOCK!$F$10:$AB$209,17,0),IF($AE744=$AE743,(IF(BN743&gt;=1,BN743-COUNTIFS($AE743:$AE743,$AC744,AN743:AN743,$AI$2),0)),0)),0)</f>
        <v>0</v>
      </c>
      <c r="BO744" s="1">
        <f>IFERROR(IF($AE744&gt;$AE743,VLOOKUP($AC744+AO$1,STOCK!$F$10:$AB$209,17,0),IF($AE744=$AE743,(IF(BO743&gt;=1,BO743-COUNTIFS($AE743:$AE743,$AC744,AO743:AO743,$AI$2),0)),0)),0)</f>
        <v>0</v>
      </c>
      <c r="BP744" s="1">
        <f>IFERROR(IF($AE744&gt;$AE743,VLOOKUP($AC744+AP$1,STOCK!$F$10:$AB$209,17,0),IF($AE744=$AE743,(IF(BP743&gt;=1,BP743-COUNTIFS($AE743:$AE743,$AC744,AP743:AP743,$AI$2),0)),0)),0)</f>
        <v>0</v>
      </c>
      <c r="BQ744" s="1">
        <f>IFERROR(IF($AE744&gt;$AE743,VLOOKUP($AC744+AQ$1,STOCK!$F$10:$AB$209,17,0),IF($AE744=$AE743,(IF(BQ743&gt;=1,BQ743-COUNTIFS($AE743:$AE743,$AC744,AQ743:AQ743,$AI$2),0)),0)),0)</f>
        <v>0</v>
      </c>
      <c r="BR744" s="1">
        <f>IFERROR(IF($AE744&gt;$AE743,VLOOKUP($AC744+AR$1,STOCK!$F$10:$AB$209,17,0),IF($AE744=$AE743,(IF(BR743&gt;=1,BR743-COUNTIFS($AE743:$AE743,$AC744,AR743:AR743,$AI$2),0)),0)),0)</f>
        <v>0</v>
      </c>
      <c r="BS744" s="1">
        <f>IFERROR(IF($AE744&gt;$AE743,VLOOKUP($AC744+AS$1,STOCK!$F$10:$AB$209,17,0),IF($AE744=$AE743,(IF(BS743&gt;=1,BS743-COUNTIFS($AE743:$AE743,$AC744,AS743:AS743,$AI$2),0)),0)),0)</f>
        <v>0</v>
      </c>
      <c r="BT744" s="1">
        <f>IFERROR(IF($AE744&gt;$AE743,VLOOKUP($AC744+AT$1,STOCK!$F$10:$AB$209,17,0),IF($AE744=$AE743,(IF(BT743&gt;=1,BT743-COUNTIFS($AE743:$AE743,$AC744,AT743:AT743,$AI$2),0)),0)),0)</f>
        <v>0</v>
      </c>
      <c r="BU744" s="1">
        <f>IFERROR(IF($AE744&gt;$AE743,VLOOKUP($AC744+AU$1,STOCK!$F$10:$AB$209,17,0),IF($AE744=$AE743,(IF(BU743&gt;=1,BU743-COUNTIFS($AE743:$AE743,$AC744,AU743:AU743,$AI$2),0)),0)),0)</f>
        <v>0</v>
      </c>
      <c r="BV744" s="1">
        <f>IFERROR(IF($AE744&gt;$AE743,VLOOKUP($AC744+AV$1,STOCK!$F$10:$AB$209,17,0),IF($AE744=$AE743,(IF(BV743&gt;=1,BV743-COUNTIFS($AE743:$AE743,$AC744,AV743:AV743,$AI$2),0)),0)),0)</f>
        <v>0</v>
      </c>
      <c r="BW744" s="1">
        <f>IFERROR(IF($AE744&gt;$AE743,VLOOKUP($AC744+AW$1,STOCK!$F$10:$AB$209,17,0),IF($AE744=$AE743,(IF(BW743&gt;=1,BW743-COUNTIFS($AE743:$AE743,$AC744,AW743:AW743,$AI$2),0)),0)),0)</f>
        <v>0</v>
      </c>
      <c r="BX744" s="1">
        <f>IFERROR(IF($AE744&gt;$AE743,VLOOKUP($AC744+AX$1,STOCK!$F$10:$AB$209,17,0),IF($AE744=$AE743,(IF(BX743&gt;=1,BX743-COUNTIFS($AE743:$AE743,$AC744,AX743:AX743,$AI$2),0)),0)),0)</f>
        <v>0</v>
      </c>
    </row>
    <row r="745" spans="29:76" x14ac:dyDescent="0.25">
      <c r="AC745" s="1">
        <f t="shared" si="185"/>
        <v>0</v>
      </c>
      <c r="AD745" s="1">
        <f>IFERROR(IF(LEN(AK745)&gt;=1,VLOOKUP(HLOOKUP(AK745,PROFILE!$K$5:$V$8,4,0),PROFILE!$F$1:$G$3,2,0),0),0)</f>
        <v>0</v>
      </c>
      <c r="AE745" s="1">
        <f t="shared" si="186"/>
        <v>0</v>
      </c>
      <c r="AF745" s="1">
        <v>732</v>
      </c>
      <c r="AI745" s="1" t="str">
        <f>IFERROR(IF($AH745&gt;=1,VLOOKUP($AG745,STUDENT!$O$8:$Z$1507,3,0),""),"")</f>
        <v/>
      </c>
      <c r="AJ745" s="1" t="str">
        <f>IFERROR(IF($AH745&gt;=1,VLOOKUP($AG745,STUDENT!$O$8:$Z$1507,4,0),""),"")</f>
        <v/>
      </c>
      <c r="AK745" s="1" t="str">
        <f>IFERROR(IF($AH745&gt;=1,VLOOKUP($AG745,STUDENT!$O$8:$Z$1507,6,0),""),"")</f>
        <v/>
      </c>
      <c r="AL745" s="1" t="str">
        <f t="shared" si="187"/>
        <v/>
      </c>
      <c r="AM745" s="1" t="str">
        <f t="shared" si="188"/>
        <v/>
      </c>
      <c r="AN745" s="1" t="str">
        <f t="shared" si="189"/>
        <v/>
      </c>
      <c r="AO745" s="1" t="str">
        <f t="shared" si="190"/>
        <v/>
      </c>
      <c r="AP745" s="1" t="str">
        <f t="shared" si="191"/>
        <v/>
      </c>
      <c r="AQ745" s="1" t="str">
        <f t="shared" si="192"/>
        <v/>
      </c>
      <c r="AR745" s="1" t="str">
        <f t="shared" si="193"/>
        <v/>
      </c>
      <c r="AS745" s="1" t="str">
        <f t="shared" si="194"/>
        <v/>
      </c>
      <c r="AT745" s="1" t="str">
        <f t="shared" si="195"/>
        <v/>
      </c>
      <c r="AU745" s="1" t="str">
        <f t="shared" si="196"/>
        <v/>
      </c>
      <c r="AV745" s="1" t="str">
        <f t="shared" si="197"/>
        <v/>
      </c>
      <c r="AW745" s="1" t="str">
        <f t="shared" si="198"/>
        <v/>
      </c>
      <c r="AX745" s="1" t="str">
        <f t="shared" si="199"/>
        <v/>
      </c>
      <c r="AY745" s="1">
        <f>IFERROR(IF($AE745&gt;$AE744,VLOOKUP($AC745+AL$1,STOCK!$F$10:$AB$209,16,0),IF($AE745=$AE744,(IF(AY744&gt;=1,AY744-COUNTIFS($AE744:$AE744,$AC745,AL744:AL744,$AI$1),0)),0)),0)</f>
        <v>0</v>
      </c>
      <c r="AZ745" s="1">
        <f>IFERROR(IF($AE745&gt;$AE744,VLOOKUP($AC745+AM$1,STOCK!$F$10:$AB$209,16,0),IF($AE745=$AE744,(IF(AZ744&gt;=1,AZ744-COUNTIFS($AE744:$AE744,$AC745,AM744:AM744,$AI$1),0)),0)),0)</f>
        <v>0</v>
      </c>
      <c r="BA745" s="1">
        <f>IFERROR(IF($AE745&gt;$AE744,VLOOKUP($AC745+AN$1,STOCK!$F$10:$AB$209,16,0),IF($AE745=$AE744,(IF(BA744&gt;=1,BA744-COUNTIFS($AE744:$AE744,$AC745,AN744:AN744,$AI$1),0)),0)),0)</f>
        <v>0</v>
      </c>
      <c r="BB745" s="1">
        <f>IFERROR(IF($AE745&gt;$AE744,VLOOKUP($AC745+AO$1,STOCK!$F$10:$AB$209,16,0),IF($AE745=$AE744,(IF(BB744&gt;=1,BB744-COUNTIFS($AE744:$AE744,$AC745,AO744:AO744,$AI$1),0)),0)),0)</f>
        <v>0</v>
      </c>
      <c r="BC745" s="1">
        <f>IFERROR(IF($AE745&gt;$AE744,VLOOKUP($AC745+AP$1,STOCK!$F$10:$AB$209,16,0),IF($AE745=$AE744,(IF(BC744&gt;=1,BC744-COUNTIFS($AE744:$AE744,$AC745,AP744:AP744,$AI$1),0)),0)),0)</f>
        <v>0</v>
      </c>
      <c r="BD745" s="1">
        <f>IFERROR(IF($AE745&gt;$AE744,VLOOKUP($AC745+AQ$1,STOCK!$F$10:$AB$209,16,0),IF($AE745=$AE744,(IF(BD744&gt;=1,BD744-COUNTIFS($AE744:$AE744,$AC745,AQ744:AQ744,$AI$1),0)),0)),0)</f>
        <v>0</v>
      </c>
      <c r="BE745" s="1">
        <f>IFERROR(IF($AE745&gt;$AE744,VLOOKUP($AC745+AR$1,STOCK!$F$10:$AB$209,16,0),IF($AE745=$AE744,(IF(BE744&gt;=1,BE744-COUNTIFS($AE744:$AE744,$AC745,AR744:AR744,$AI$1),0)),0)),0)</f>
        <v>0</v>
      </c>
      <c r="BF745" s="1">
        <f>IFERROR(IF($AE745&gt;$AE744,VLOOKUP($AC745+AS$1,STOCK!$F$10:$AB$209,16,0),IF($AE745=$AE744,(IF(BF744&gt;=1,BF744-COUNTIFS($AE744:$AE744,$AC745,AS744:AS744,$AI$1),0)),0)),0)</f>
        <v>0</v>
      </c>
      <c r="BG745" s="1">
        <f>IFERROR(IF($AE745&gt;$AE744,VLOOKUP($AC745+AT$1,STOCK!$F$10:$AB$209,16,0),IF($AE745=$AE744,(IF(BG744&gt;=1,BG744-COUNTIFS($AE744:$AE744,$AC745,AT744:AT744,$AI$1),0)),0)),0)</f>
        <v>0</v>
      </c>
      <c r="BH745" s="1">
        <f>IFERROR(IF($AE745&gt;$AE744,VLOOKUP($AC745+AU$1,STOCK!$F$10:$AB$209,16,0),IF($AE745=$AE744,(IF(BH744&gt;=1,BH744-COUNTIFS($AE744:$AE744,$AC745,AU744:AU744,$AI$1),0)),0)),0)</f>
        <v>0</v>
      </c>
      <c r="BI745" s="1">
        <f>IFERROR(IF($AE745&gt;$AE744,VLOOKUP($AC745+AV$1,STOCK!$F$10:$AB$209,16,0),IF($AE745=$AE744,(IF(BI744&gt;=1,BI744-COUNTIFS($AE744:$AE744,$AC745,AV744:AV744,$AI$1),0)),0)),0)</f>
        <v>0</v>
      </c>
      <c r="BJ745" s="1">
        <f>IFERROR(IF($AE745&gt;$AE744,VLOOKUP($AC745+AW$1,STOCK!$F$10:$AB$209,16,0),IF($AE745=$AE744,(IF(BJ744&gt;=1,BJ744-COUNTIFS($AE744:$AE744,$AC745,AW744:AW744,$AI$1),0)),0)),0)</f>
        <v>0</v>
      </c>
      <c r="BK745" s="1">
        <f>IFERROR(IF($AE745&gt;$AE744,VLOOKUP($AC745+AX$1,STOCK!$F$10:$AB$209,16,0),IF($AE745=$AE744,(IF(BK744&gt;=1,BK744-COUNTIFS($AE744:$AE744,$AC745,AX744:AX744,$AI$1),0)),0)),0)</f>
        <v>0</v>
      </c>
      <c r="BL745" s="1">
        <f>IFERROR(IF($AE745&gt;$AE744,VLOOKUP($AC745+AL$1,STOCK!$F$10:$AB$209,17,0),IF($AE745=$AE744,(IF(BL744&gt;=1,BL744-COUNTIFS($AE744:$AE744,$AC745,AL744:AL744,$AI$2),0)),0)),0)</f>
        <v>0</v>
      </c>
      <c r="BM745" s="1">
        <f>IFERROR(IF($AE745&gt;$AE744,VLOOKUP($AC745+AM$1,STOCK!$F$10:$AB$209,17,0),IF($AE745=$AE744,(IF(BM744&gt;=1,BM744-COUNTIFS($AE744:$AE744,$AC745,AM744:AM744,$AI$2),0)),0)),0)</f>
        <v>0</v>
      </c>
      <c r="BN745" s="1">
        <f>IFERROR(IF($AE745&gt;$AE744,VLOOKUP($AC745+AN$1,STOCK!$F$10:$AB$209,17,0),IF($AE745=$AE744,(IF(BN744&gt;=1,BN744-COUNTIFS($AE744:$AE744,$AC745,AN744:AN744,$AI$2),0)),0)),0)</f>
        <v>0</v>
      </c>
      <c r="BO745" s="1">
        <f>IFERROR(IF($AE745&gt;$AE744,VLOOKUP($AC745+AO$1,STOCK!$F$10:$AB$209,17,0),IF($AE745=$AE744,(IF(BO744&gt;=1,BO744-COUNTIFS($AE744:$AE744,$AC745,AO744:AO744,$AI$2),0)),0)),0)</f>
        <v>0</v>
      </c>
      <c r="BP745" s="1">
        <f>IFERROR(IF($AE745&gt;$AE744,VLOOKUP($AC745+AP$1,STOCK!$F$10:$AB$209,17,0),IF($AE745=$AE744,(IF(BP744&gt;=1,BP744-COUNTIFS($AE744:$AE744,$AC745,AP744:AP744,$AI$2),0)),0)),0)</f>
        <v>0</v>
      </c>
      <c r="BQ745" s="1">
        <f>IFERROR(IF($AE745&gt;$AE744,VLOOKUP($AC745+AQ$1,STOCK!$F$10:$AB$209,17,0),IF($AE745=$AE744,(IF(BQ744&gt;=1,BQ744-COUNTIFS($AE744:$AE744,$AC745,AQ744:AQ744,$AI$2),0)),0)),0)</f>
        <v>0</v>
      </c>
      <c r="BR745" s="1">
        <f>IFERROR(IF($AE745&gt;$AE744,VLOOKUP($AC745+AR$1,STOCK!$F$10:$AB$209,17,0),IF($AE745=$AE744,(IF(BR744&gt;=1,BR744-COUNTIFS($AE744:$AE744,$AC745,AR744:AR744,$AI$2),0)),0)),0)</f>
        <v>0</v>
      </c>
      <c r="BS745" s="1">
        <f>IFERROR(IF($AE745&gt;$AE744,VLOOKUP($AC745+AS$1,STOCK!$F$10:$AB$209,17,0),IF($AE745=$AE744,(IF(BS744&gt;=1,BS744-COUNTIFS($AE744:$AE744,$AC745,AS744:AS744,$AI$2),0)),0)),0)</f>
        <v>0</v>
      </c>
      <c r="BT745" s="1">
        <f>IFERROR(IF($AE745&gt;$AE744,VLOOKUP($AC745+AT$1,STOCK!$F$10:$AB$209,17,0),IF($AE745=$AE744,(IF(BT744&gt;=1,BT744-COUNTIFS($AE744:$AE744,$AC745,AT744:AT744,$AI$2),0)),0)),0)</f>
        <v>0</v>
      </c>
      <c r="BU745" s="1">
        <f>IFERROR(IF($AE745&gt;$AE744,VLOOKUP($AC745+AU$1,STOCK!$F$10:$AB$209,17,0),IF($AE745=$AE744,(IF(BU744&gt;=1,BU744-COUNTIFS($AE744:$AE744,$AC745,AU744:AU744,$AI$2),0)),0)),0)</f>
        <v>0</v>
      </c>
      <c r="BV745" s="1">
        <f>IFERROR(IF($AE745&gt;$AE744,VLOOKUP($AC745+AV$1,STOCK!$F$10:$AB$209,17,0),IF($AE745=$AE744,(IF(BV744&gt;=1,BV744-COUNTIFS($AE744:$AE744,$AC745,AV744:AV744,$AI$2),0)),0)),0)</f>
        <v>0</v>
      </c>
      <c r="BW745" s="1">
        <f>IFERROR(IF($AE745&gt;$AE744,VLOOKUP($AC745+AW$1,STOCK!$F$10:$AB$209,17,0),IF($AE745=$AE744,(IF(BW744&gt;=1,BW744-COUNTIFS($AE744:$AE744,$AC745,AW744:AW744,$AI$2),0)),0)),0)</f>
        <v>0</v>
      </c>
      <c r="BX745" s="1">
        <f>IFERROR(IF($AE745&gt;$AE744,VLOOKUP($AC745+AX$1,STOCK!$F$10:$AB$209,17,0),IF($AE745=$AE744,(IF(BX744&gt;=1,BX744-COUNTIFS($AE744:$AE744,$AC745,AX744:AX744,$AI$2),0)),0)),0)</f>
        <v>0</v>
      </c>
    </row>
    <row r="746" spans="29:76" x14ac:dyDescent="0.25">
      <c r="AC746" s="1">
        <f t="shared" si="185"/>
        <v>0</v>
      </c>
      <c r="AD746" s="1">
        <f>IFERROR(IF(LEN(AK746)&gt;=1,VLOOKUP(HLOOKUP(AK746,PROFILE!$K$5:$V$8,4,0),PROFILE!$F$1:$G$3,2,0),0),0)</f>
        <v>0</v>
      </c>
      <c r="AE746" s="1">
        <f t="shared" si="186"/>
        <v>0</v>
      </c>
      <c r="AF746" s="1">
        <v>733</v>
      </c>
      <c r="AI746" s="1" t="str">
        <f>IFERROR(IF($AH746&gt;=1,VLOOKUP($AG746,STUDENT!$O$8:$Z$1507,3,0),""),"")</f>
        <v/>
      </c>
      <c r="AJ746" s="1" t="str">
        <f>IFERROR(IF($AH746&gt;=1,VLOOKUP($AG746,STUDENT!$O$8:$Z$1507,4,0),""),"")</f>
        <v/>
      </c>
      <c r="AK746" s="1" t="str">
        <f>IFERROR(IF($AH746&gt;=1,VLOOKUP($AG746,STUDENT!$O$8:$Z$1507,6,0),""),"")</f>
        <v/>
      </c>
      <c r="AL746" s="1" t="str">
        <f t="shared" si="187"/>
        <v/>
      </c>
      <c r="AM746" s="1" t="str">
        <f t="shared" si="188"/>
        <v/>
      </c>
      <c r="AN746" s="1" t="str">
        <f t="shared" si="189"/>
        <v/>
      </c>
      <c r="AO746" s="1" t="str">
        <f t="shared" si="190"/>
        <v/>
      </c>
      <c r="AP746" s="1" t="str">
        <f t="shared" si="191"/>
        <v/>
      </c>
      <c r="AQ746" s="1" t="str">
        <f t="shared" si="192"/>
        <v/>
      </c>
      <c r="AR746" s="1" t="str">
        <f t="shared" si="193"/>
        <v/>
      </c>
      <c r="AS746" s="1" t="str">
        <f t="shared" si="194"/>
        <v/>
      </c>
      <c r="AT746" s="1" t="str">
        <f t="shared" si="195"/>
        <v/>
      </c>
      <c r="AU746" s="1" t="str">
        <f t="shared" si="196"/>
        <v/>
      </c>
      <c r="AV746" s="1" t="str">
        <f t="shared" si="197"/>
        <v/>
      </c>
      <c r="AW746" s="1" t="str">
        <f t="shared" si="198"/>
        <v/>
      </c>
      <c r="AX746" s="1" t="str">
        <f t="shared" si="199"/>
        <v/>
      </c>
      <c r="AY746" s="1">
        <f>IFERROR(IF($AE746&gt;$AE745,VLOOKUP($AC746+AL$1,STOCK!$F$10:$AB$209,16,0),IF($AE746=$AE745,(IF(AY745&gt;=1,AY745-COUNTIFS($AE745:$AE745,$AC746,AL745:AL745,$AI$1),0)),0)),0)</f>
        <v>0</v>
      </c>
      <c r="AZ746" s="1">
        <f>IFERROR(IF($AE746&gt;$AE745,VLOOKUP($AC746+AM$1,STOCK!$F$10:$AB$209,16,0),IF($AE746=$AE745,(IF(AZ745&gt;=1,AZ745-COUNTIFS($AE745:$AE745,$AC746,AM745:AM745,$AI$1),0)),0)),0)</f>
        <v>0</v>
      </c>
      <c r="BA746" s="1">
        <f>IFERROR(IF($AE746&gt;$AE745,VLOOKUP($AC746+AN$1,STOCK!$F$10:$AB$209,16,0),IF($AE746=$AE745,(IF(BA745&gt;=1,BA745-COUNTIFS($AE745:$AE745,$AC746,AN745:AN745,$AI$1),0)),0)),0)</f>
        <v>0</v>
      </c>
      <c r="BB746" s="1">
        <f>IFERROR(IF($AE746&gt;$AE745,VLOOKUP($AC746+AO$1,STOCK!$F$10:$AB$209,16,0),IF($AE746=$AE745,(IF(BB745&gt;=1,BB745-COUNTIFS($AE745:$AE745,$AC746,AO745:AO745,$AI$1),0)),0)),0)</f>
        <v>0</v>
      </c>
      <c r="BC746" s="1">
        <f>IFERROR(IF($AE746&gt;$AE745,VLOOKUP($AC746+AP$1,STOCK!$F$10:$AB$209,16,0),IF($AE746=$AE745,(IF(BC745&gt;=1,BC745-COUNTIFS($AE745:$AE745,$AC746,AP745:AP745,$AI$1),0)),0)),0)</f>
        <v>0</v>
      </c>
      <c r="BD746" s="1">
        <f>IFERROR(IF($AE746&gt;$AE745,VLOOKUP($AC746+AQ$1,STOCK!$F$10:$AB$209,16,0),IF($AE746=$AE745,(IF(BD745&gt;=1,BD745-COUNTIFS($AE745:$AE745,$AC746,AQ745:AQ745,$AI$1),0)),0)),0)</f>
        <v>0</v>
      </c>
      <c r="BE746" s="1">
        <f>IFERROR(IF($AE746&gt;$AE745,VLOOKUP($AC746+AR$1,STOCK!$F$10:$AB$209,16,0),IF($AE746=$AE745,(IF(BE745&gt;=1,BE745-COUNTIFS($AE745:$AE745,$AC746,AR745:AR745,$AI$1),0)),0)),0)</f>
        <v>0</v>
      </c>
      <c r="BF746" s="1">
        <f>IFERROR(IF($AE746&gt;$AE745,VLOOKUP($AC746+AS$1,STOCK!$F$10:$AB$209,16,0),IF($AE746=$AE745,(IF(BF745&gt;=1,BF745-COUNTIFS($AE745:$AE745,$AC746,AS745:AS745,$AI$1),0)),0)),0)</f>
        <v>0</v>
      </c>
      <c r="BG746" s="1">
        <f>IFERROR(IF($AE746&gt;$AE745,VLOOKUP($AC746+AT$1,STOCK!$F$10:$AB$209,16,0),IF($AE746=$AE745,(IF(BG745&gt;=1,BG745-COUNTIFS($AE745:$AE745,$AC746,AT745:AT745,$AI$1),0)),0)),0)</f>
        <v>0</v>
      </c>
      <c r="BH746" s="1">
        <f>IFERROR(IF($AE746&gt;$AE745,VLOOKUP($AC746+AU$1,STOCK!$F$10:$AB$209,16,0),IF($AE746=$AE745,(IF(BH745&gt;=1,BH745-COUNTIFS($AE745:$AE745,$AC746,AU745:AU745,$AI$1),0)),0)),0)</f>
        <v>0</v>
      </c>
      <c r="BI746" s="1">
        <f>IFERROR(IF($AE746&gt;$AE745,VLOOKUP($AC746+AV$1,STOCK!$F$10:$AB$209,16,0),IF($AE746=$AE745,(IF(BI745&gt;=1,BI745-COUNTIFS($AE745:$AE745,$AC746,AV745:AV745,$AI$1),0)),0)),0)</f>
        <v>0</v>
      </c>
      <c r="BJ746" s="1">
        <f>IFERROR(IF($AE746&gt;$AE745,VLOOKUP($AC746+AW$1,STOCK!$F$10:$AB$209,16,0),IF($AE746=$AE745,(IF(BJ745&gt;=1,BJ745-COUNTIFS($AE745:$AE745,$AC746,AW745:AW745,$AI$1),0)),0)),0)</f>
        <v>0</v>
      </c>
      <c r="BK746" s="1">
        <f>IFERROR(IF($AE746&gt;$AE745,VLOOKUP($AC746+AX$1,STOCK!$F$10:$AB$209,16,0),IF($AE746=$AE745,(IF(BK745&gt;=1,BK745-COUNTIFS($AE745:$AE745,$AC746,AX745:AX745,$AI$1),0)),0)),0)</f>
        <v>0</v>
      </c>
      <c r="BL746" s="1">
        <f>IFERROR(IF($AE746&gt;$AE745,VLOOKUP($AC746+AL$1,STOCK!$F$10:$AB$209,17,0),IF($AE746=$AE745,(IF(BL745&gt;=1,BL745-COUNTIFS($AE745:$AE745,$AC746,AL745:AL745,$AI$2),0)),0)),0)</f>
        <v>0</v>
      </c>
      <c r="BM746" s="1">
        <f>IFERROR(IF($AE746&gt;$AE745,VLOOKUP($AC746+AM$1,STOCK!$F$10:$AB$209,17,0),IF($AE746=$AE745,(IF(BM745&gt;=1,BM745-COUNTIFS($AE745:$AE745,$AC746,AM745:AM745,$AI$2),0)),0)),0)</f>
        <v>0</v>
      </c>
      <c r="BN746" s="1">
        <f>IFERROR(IF($AE746&gt;$AE745,VLOOKUP($AC746+AN$1,STOCK!$F$10:$AB$209,17,0),IF($AE746=$AE745,(IF(BN745&gt;=1,BN745-COUNTIFS($AE745:$AE745,$AC746,AN745:AN745,$AI$2),0)),0)),0)</f>
        <v>0</v>
      </c>
      <c r="BO746" s="1">
        <f>IFERROR(IF($AE746&gt;$AE745,VLOOKUP($AC746+AO$1,STOCK!$F$10:$AB$209,17,0),IF($AE746=$AE745,(IF(BO745&gt;=1,BO745-COUNTIFS($AE745:$AE745,$AC746,AO745:AO745,$AI$2),0)),0)),0)</f>
        <v>0</v>
      </c>
      <c r="BP746" s="1">
        <f>IFERROR(IF($AE746&gt;$AE745,VLOOKUP($AC746+AP$1,STOCK!$F$10:$AB$209,17,0),IF($AE746=$AE745,(IF(BP745&gt;=1,BP745-COUNTIFS($AE745:$AE745,$AC746,AP745:AP745,$AI$2),0)),0)),0)</f>
        <v>0</v>
      </c>
      <c r="BQ746" s="1">
        <f>IFERROR(IF($AE746&gt;$AE745,VLOOKUP($AC746+AQ$1,STOCK!$F$10:$AB$209,17,0),IF($AE746=$AE745,(IF(BQ745&gt;=1,BQ745-COUNTIFS($AE745:$AE745,$AC746,AQ745:AQ745,$AI$2),0)),0)),0)</f>
        <v>0</v>
      </c>
      <c r="BR746" s="1">
        <f>IFERROR(IF($AE746&gt;$AE745,VLOOKUP($AC746+AR$1,STOCK!$F$10:$AB$209,17,0),IF($AE746=$AE745,(IF(BR745&gt;=1,BR745-COUNTIFS($AE745:$AE745,$AC746,AR745:AR745,$AI$2),0)),0)),0)</f>
        <v>0</v>
      </c>
      <c r="BS746" s="1">
        <f>IFERROR(IF($AE746&gt;$AE745,VLOOKUP($AC746+AS$1,STOCK!$F$10:$AB$209,17,0),IF($AE746=$AE745,(IF(BS745&gt;=1,BS745-COUNTIFS($AE745:$AE745,$AC746,AS745:AS745,$AI$2),0)),0)),0)</f>
        <v>0</v>
      </c>
      <c r="BT746" s="1">
        <f>IFERROR(IF($AE746&gt;$AE745,VLOOKUP($AC746+AT$1,STOCK!$F$10:$AB$209,17,0),IF($AE746=$AE745,(IF(BT745&gt;=1,BT745-COUNTIFS($AE745:$AE745,$AC746,AT745:AT745,$AI$2),0)),0)),0)</f>
        <v>0</v>
      </c>
      <c r="BU746" s="1">
        <f>IFERROR(IF($AE746&gt;$AE745,VLOOKUP($AC746+AU$1,STOCK!$F$10:$AB$209,17,0),IF($AE746=$AE745,(IF(BU745&gt;=1,BU745-COUNTIFS($AE745:$AE745,$AC746,AU745:AU745,$AI$2),0)),0)),0)</f>
        <v>0</v>
      </c>
      <c r="BV746" s="1">
        <f>IFERROR(IF($AE746&gt;$AE745,VLOOKUP($AC746+AV$1,STOCK!$F$10:$AB$209,17,0),IF($AE746=$AE745,(IF(BV745&gt;=1,BV745-COUNTIFS($AE745:$AE745,$AC746,AV745:AV745,$AI$2),0)),0)),0)</f>
        <v>0</v>
      </c>
      <c r="BW746" s="1">
        <f>IFERROR(IF($AE746&gt;$AE745,VLOOKUP($AC746+AW$1,STOCK!$F$10:$AB$209,17,0),IF($AE746=$AE745,(IF(BW745&gt;=1,BW745-COUNTIFS($AE745:$AE745,$AC746,AW745:AW745,$AI$2),0)),0)),0)</f>
        <v>0</v>
      </c>
      <c r="BX746" s="1">
        <f>IFERROR(IF($AE746&gt;$AE745,VLOOKUP($AC746+AX$1,STOCK!$F$10:$AB$209,17,0),IF($AE746=$AE745,(IF(BX745&gt;=1,BX745-COUNTIFS($AE745:$AE745,$AC746,AX745:AX745,$AI$2),0)),0)),0)</f>
        <v>0</v>
      </c>
    </row>
    <row r="747" spans="29:76" x14ac:dyDescent="0.25">
      <c r="AC747" s="1">
        <f t="shared" si="185"/>
        <v>0</v>
      </c>
      <c r="AD747" s="1">
        <f>IFERROR(IF(LEN(AK747)&gt;=1,VLOOKUP(HLOOKUP(AK747,PROFILE!$K$5:$V$8,4,0),PROFILE!$F$1:$G$3,2,0),0),0)</f>
        <v>0</v>
      </c>
      <c r="AE747" s="1">
        <f t="shared" si="186"/>
        <v>0</v>
      </c>
      <c r="AF747" s="1">
        <v>734</v>
      </c>
      <c r="AI747" s="1" t="str">
        <f>IFERROR(IF($AH747&gt;=1,VLOOKUP($AG747,STUDENT!$O$8:$Z$1507,3,0),""),"")</f>
        <v/>
      </c>
      <c r="AJ747" s="1" t="str">
        <f>IFERROR(IF($AH747&gt;=1,VLOOKUP($AG747,STUDENT!$O$8:$Z$1507,4,0),""),"")</f>
        <v/>
      </c>
      <c r="AK747" s="1" t="str">
        <f>IFERROR(IF($AH747&gt;=1,VLOOKUP($AG747,STUDENT!$O$8:$Z$1507,6,0),""),"")</f>
        <v/>
      </c>
      <c r="AL747" s="1" t="str">
        <f t="shared" si="187"/>
        <v/>
      </c>
      <c r="AM747" s="1" t="str">
        <f t="shared" si="188"/>
        <v/>
      </c>
      <c r="AN747" s="1" t="str">
        <f t="shared" si="189"/>
        <v/>
      </c>
      <c r="AO747" s="1" t="str">
        <f t="shared" si="190"/>
        <v/>
      </c>
      <c r="AP747" s="1" t="str">
        <f t="shared" si="191"/>
        <v/>
      </c>
      <c r="AQ747" s="1" t="str">
        <f t="shared" si="192"/>
        <v/>
      </c>
      <c r="AR747" s="1" t="str">
        <f t="shared" si="193"/>
        <v/>
      </c>
      <c r="AS747" s="1" t="str">
        <f t="shared" si="194"/>
        <v/>
      </c>
      <c r="AT747" s="1" t="str">
        <f t="shared" si="195"/>
        <v/>
      </c>
      <c r="AU747" s="1" t="str">
        <f t="shared" si="196"/>
        <v/>
      </c>
      <c r="AV747" s="1" t="str">
        <f t="shared" si="197"/>
        <v/>
      </c>
      <c r="AW747" s="1" t="str">
        <f t="shared" si="198"/>
        <v/>
      </c>
      <c r="AX747" s="1" t="str">
        <f t="shared" si="199"/>
        <v/>
      </c>
      <c r="AY747" s="1">
        <f>IFERROR(IF($AE747&gt;$AE746,VLOOKUP($AC747+AL$1,STOCK!$F$10:$AB$209,16,0),IF($AE747=$AE746,(IF(AY746&gt;=1,AY746-COUNTIFS($AE746:$AE746,$AC747,AL746:AL746,$AI$1),0)),0)),0)</f>
        <v>0</v>
      </c>
      <c r="AZ747" s="1">
        <f>IFERROR(IF($AE747&gt;$AE746,VLOOKUP($AC747+AM$1,STOCK!$F$10:$AB$209,16,0),IF($AE747=$AE746,(IF(AZ746&gt;=1,AZ746-COUNTIFS($AE746:$AE746,$AC747,AM746:AM746,$AI$1),0)),0)),0)</f>
        <v>0</v>
      </c>
      <c r="BA747" s="1">
        <f>IFERROR(IF($AE747&gt;$AE746,VLOOKUP($AC747+AN$1,STOCK!$F$10:$AB$209,16,0),IF($AE747=$AE746,(IF(BA746&gt;=1,BA746-COUNTIFS($AE746:$AE746,$AC747,AN746:AN746,$AI$1),0)),0)),0)</f>
        <v>0</v>
      </c>
      <c r="BB747" s="1">
        <f>IFERROR(IF($AE747&gt;$AE746,VLOOKUP($AC747+AO$1,STOCK!$F$10:$AB$209,16,0),IF($AE747=$AE746,(IF(BB746&gt;=1,BB746-COUNTIFS($AE746:$AE746,$AC747,AO746:AO746,$AI$1),0)),0)),0)</f>
        <v>0</v>
      </c>
      <c r="BC747" s="1">
        <f>IFERROR(IF($AE747&gt;$AE746,VLOOKUP($AC747+AP$1,STOCK!$F$10:$AB$209,16,0),IF($AE747=$AE746,(IF(BC746&gt;=1,BC746-COUNTIFS($AE746:$AE746,$AC747,AP746:AP746,$AI$1),0)),0)),0)</f>
        <v>0</v>
      </c>
      <c r="BD747" s="1">
        <f>IFERROR(IF($AE747&gt;$AE746,VLOOKUP($AC747+AQ$1,STOCK!$F$10:$AB$209,16,0),IF($AE747=$AE746,(IF(BD746&gt;=1,BD746-COUNTIFS($AE746:$AE746,$AC747,AQ746:AQ746,$AI$1),0)),0)),0)</f>
        <v>0</v>
      </c>
      <c r="BE747" s="1">
        <f>IFERROR(IF($AE747&gt;$AE746,VLOOKUP($AC747+AR$1,STOCK!$F$10:$AB$209,16,0),IF($AE747=$AE746,(IF(BE746&gt;=1,BE746-COUNTIFS($AE746:$AE746,$AC747,AR746:AR746,$AI$1),0)),0)),0)</f>
        <v>0</v>
      </c>
      <c r="BF747" s="1">
        <f>IFERROR(IF($AE747&gt;$AE746,VLOOKUP($AC747+AS$1,STOCK!$F$10:$AB$209,16,0),IF($AE747=$AE746,(IF(BF746&gt;=1,BF746-COUNTIFS($AE746:$AE746,$AC747,AS746:AS746,$AI$1),0)),0)),0)</f>
        <v>0</v>
      </c>
      <c r="BG747" s="1">
        <f>IFERROR(IF($AE747&gt;$AE746,VLOOKUP($AC747+AT$1,STOCK!$F$10:$AB$209,16,0),IF($AE747=$AE746,(IF(BG746&gt;=1,BG746-COUNTIFS($AE746:$AE746,$AC747,AT746:AT746,$AI$1),0)),0)),0)</f>
        <v>0</v>
      </c>
      <c r="BH747" s="1">
        <f>IFERROR(IF($AE747&gt;$AE746,VLOOKUP($AC747+AU$1,STOCK!$F$10:$AB$209,16,0),IF($AE747=$AE746,(IF(BH746&gt;=1,BH746-COUNTIFS($AE746:$AE746,$AC747,AU746:AU746,$AI$1),0)),0)),0)</f>
        <v>0</v>
      </c>
      <c r="BI747" s="1">
        <f>IFERROR(IF($AE747&gt;$AE746,VLOOKUP($AC747+AV$1,STOCK!$F$10:$AB$209,16,0),IF($AE747=$AE746,(IF(BI746&gt;=1,BI746-COUNTIFS($AE746:$AE746,$AC747,AV746:AV746,$AI$1),0)),0)),0)</f>
        <v>0</v>
      </c>
      <c r="BJ747" s="1">
        <f>IFERROR(IF($AE747&gt;$AE746,VLOOKUP($AC747+AW$1,STOCK!$F$10:$AB$209,16,0),IF($AE747=$AE746,(IF(BJ746&gt;=1,BJ746-COUNTIFS($AE746:$AE746,$AC747,AW746:AW746,$AI$1),0)),0)),0)</f>
        <v>0</v>
      </c>
      <c r="BK747" s="1">
        <f>IFERROR(IF($AE747&gt;$AE746,VLOOKUP($AC747+AX$1,STOCK!$F$10:$AB$209,16,0),IF($AE747=$AE746,(IF(BK746&gt;=1,BK746-COUNTIFS($AE746:$AE746,$AC747,AX746:AX746,$AI$1),0)),0)),0)</f>
        <v>0</v>
      </c>
      <c r="BL747" s="1">
        <f>IFERROR(IF($AE747&gt;$AE746,VLOOKUP($AC747+AL$1,STOCK!$F$10:$AB$209,17,0),IF($AE747=$AE746,(IF(BL746&gt;=1,BL746-COUNTIFS($AE746:$AE746,$AC747,AL746:AL746,$AI$2),0)),0)),0)</f>
        <v>0</v>
      </c>
      <c r="BM747" s="1">
        <f>IFERROR(IF($AE747&gt;$AE746,VLOOKUP($AC747+AM$1,STOCK!$F$10:$AB$209,17,0),IF($AE747=$AE746,(IF(BM746&gt;=1,BM746-COUNTIFS($AE746:$AE746,$AC747,AM746:AM746,$AI$2),0)),0)),0)</f>
        <v>0</v>
      </c>
      <c r="BN747" s="1">
        <f>IFERROR(IF($AE747&gt;$AE746,VLOOKUP($AC747+AN$1,STOCK!$F$10:$AB$209,17,0),IF($AE747=$AE746,(IF(BN746&gt;=1,BN746-COUNTIFS($AE746:$AE746,$AC747,AN746:AN746,$AI$2),0)),0)),0)</f>
        <v>0</v>
      </c>
      <c r="BO747" s="1">
        <f>IFERROR(IF($AE747&gt;$AE746,VLOOKUP($AC747+AO$1,STOCK!$F$10:$AB$209,17,0),IF($AE747=$AE746,(IF(BO746&gt;=1,BO746-COUNTIFS($AE746:$AE746,$AC747,AO746:AO746,$AI$2),0)),0)),0)</f>
        <v>0</v>
      </c>
      <c r="BP747" s="1">
        <f>IFERROR(IF($AE747&gt;$AE746,VLOOKUP($AC747+AP$1,STOCK!$F$10:$AB$209,17,0),IF($AE747=$AE746,(IF(BP746&gt;=1,BP746-COUNTIFS($AE746:$AE746,$AC747,AP746:AP746,$AI$2),0)),0)),0)</f>
        <v>0</v>
      </c>
      <c r="BQ747" s="1">
        <f>IFERROR(IF($AE747&gt;$AE746,VLOOKUP($AC747+AQ$1,STOCK!$F$10:$AB$209,17,0),IF($AE747=$AE746,(IF(BQ746&gt;=1,BQ746-COUNTIFS($AE746:$AE746,$AC747,AQ746:AQ746,$AI$2),0)),0)),0)</f>
        <v>0</v>
      </c>
      <c r="BR747" s="1">
        <f>IFERROR(IF($AE747&gt;$AE746,VLOOKUP($AC747+AR$1,STOCK!$F$10:$AB$209,17,0),IF($AE747=$AE746,(IF(BR746&gt;=1,BR746-COUNTIFS($AE746:$AE746,$AC747,AR746:AR746,$AI$2),0)),0)),0)</f>
        <v>0</v>
      </c>
      <c r="BS747" s="1">
        <f>IFERROR(IF($AE747&gt;$AE746,VLOOKUP($AC747+AS$1,STOCK!$F$10:$AB$209,17,0),IF($AE747=$AE746,(IF(BS746&gt;=1,BS746-COUNTIFS($AE746:$AE746,$AC747,AS746:AS746,$AI$2),0)),0)),0)</f>
        <v>0</v>
      </c>
      <c r="BT747" s="1">
        <f>IFERROR(IF($AE747&gt;$AE746,VLOOKUP($AC747+AT$1,STOCK!$F$10:$AB$209,17,0),IF($AE747=$AE746,(IF(BT746&gt;=1,BT746-COUNTIFS($AE746:$AE746,$AC747,AT746:AT746,$AI$2),0)),0)),0)</f>
        <v>0</v>
      </c>
      <c r="BU747" s="1">
        <f>IFERROR(IF($AE747&gt;$AE746,VLOOKUP($AC747+AU$1,STOCK!$F$10:$AB$209,17,0),IF($AE747=$AE746,(IF(BU746&gt;=1,BU746-COUNTIFS($AE746:$AE746,$AC747,AU746:AU746,$AI$2),0)),0)),0)</f>
        <v>0</v>
      </c>
      <c r="BV747" s="1">
        <f>IFERROR(IF($AE747&gt;$AE746,VLOOKUP($AC747+AV$1,STOCK!$F$10:$AB$209,17,0),IF($AE747=$AE746,(IF(BV746&gt;=1,BV746-COUNTIFS($AE746:$AE746,$AC747,AV746:AV746,$AI$2),0)),0)),0)</f>
        <v>0</v>
      </c>
      <c r="BW747" s="1">
        <f>IFERROR(IF($AE747&gt;$AE746,VLOOKUP($AC747+AW$1,STOCK!$F$10:$AB$209,17,0),IF($AE747=$AE746,(IF(BW746&gt;=1,BW746-COUNTIFS($AE746:$AE746,$AC747,AW746:AW746,$AI$2),0)),0)),0)</f>
        <v>0</v>
      </c>
      <c r="BX747" s="1">
        <f>IFERROR(IF($AE747&gt;$AE746,VLOOKUP($AC747+AX$1,STOCK!$F$10:$AB$209,17,0),IF($AE747=$AE746,(IF(BX746&gt;=1,BX746-COUNTIFS($AE746:$AE746,$AC747,AX746:AX746,$AI$2),0)),0)),0)</f>
        <v>0</v>
      </c>
    </row>
    <row r="748" spans="29:76" x14ac:dyDescent="0.25">
      <c r="AC748" s="1">
        <f t="shared" si="185"/>
        <v>0</v>
      </c>
      <c r="AD748" s="1">
        <f>IFERROR(IF(LEN(AK748)&gt;=1,VLOOKUP(HLOOKUP(AK748,PROFILE!$K$5:$V$8,4,0),PROFILE!$F$1:$G$3,2,0),0),0)</f>
        <v>0</v>
      </c>
      <c r="AE748" s="1">
        <f t="shared" si="186"/>
        <v>0</v>
      </c>
      <c r="AF748" s="1">
        <v>735</v>
      </c>
      <c r="AI748" s="1" t="str">
        <f>IFERROR(IF($AH748&gt;=1,VLOOKUP($AG748,STUDENT!$O$8:$Z$1507,3,0),""),"")</f>
        <v/>
      </c>
      <c r="AJ748" s="1" t="str">
        <f>IFERROR(IF($AH748&gt;=1,VLOOKUP($AG748,STUDENT!$O$8:$Z$1507,4,0),""),"")</f>
        <v/>
      </c>
      <c r="AK748" s="1" t="str">
        <f>IFERROR(IF($AH748&gt;=1,VLOOKUP($AG748,STUDENT!$O$8:$Z$1507,6,0),""),"")</f>
        <v/>
      </c>
      <c r="AL748" s="1" t="str">
        <f t="shared" si="187"/>
        <v/>
      </c>
      <c r="AM748" s="1" t="str">
        <f t="shared" si="188"/>
        <v/>
      </c>
      <c r="AN748" s="1" t="str">
        <f t="shared" si="189"/>
        <v/>
      </c>
      <c r="AO748" s="1" t="str">
        <f t="shared" si="190"/>
        <v/>
      </c>
      <c r="AP748" s="1" t="str">
        <f t="shared" si="191"/>
        <v/>
      </c>
      <c r="AQ748" s="1" t="str">
        <f t="shared" si="192"/>
        <v/>
      </c>
      <c r="AR748" s="1" t="str">
        <f t="shared" si="193"/>
        <v/>
      </c>
      <c r="AS748" s="1" t="str">
        <f t="shared" si="194"/>
        <v/>
      </c>
      <c r="AT748" s="1" t="str">
        <f t="shared" si="195"/>
        <v/>
      </c>
      <c r="AU748" s="1" t="str">
        <f t="shared" si="196"/>
        <v/>
      </c>
      <c r="AV748" s="1" t="str">
        <f t="shared" si="197"/>
        <v/>
      </c>
      <c r="AW748" s="1" t="str">
        <f t="shared" si="198"/>
        <v/>
      </c>
      <c r="AX748" s="1" t="str">
        <f t="shared" si="199"/>
        <v/>
      </c>
      <c r="AY748" s="1">
        <f>IFERROR(IF($AE748&gt;$AE747,VLOOKUP($AC748+AL$1,STOCK!$F$10:$AB$209,16,0),IF($AE748=$AE747,(IF(AY747&gt;=1,AY747-COUNTIFS($AE747:$AE747,$AC748,AL747:AL747,$AI$1),0)),0)),0)</f>
        <v>0</v>
      </c>
      <c r="AZ748" s="1">
        <f>IFERROR(IF($AE748&gt;$AE747,VLOOKUP($AC748+AM$1,STOCK!$F$10:$AB$209,16,0),IF($AE748=$AE747,(IF(AZ747&gt;=1,AZ747-COUNTIFS($AE747:$AE747,$AC748,AM747:AM747,$AI$1),0)),0)),0)</f>
        <v>0</v>
      </c>
      <c r="BA748" s="1">
        <f>IFERROR(IF($AE748&gt;$AE747,VLOOKUP($AC748+AN$1,STOCK!$F$10:$AB$209,16,0),IF($AE748=$AE747,(IF(BA747&gt;=1,BA747-COUNTIFS($AE747:$AE747,$AC748,AN747:AN747,$AI$1),0)),0)),0)</f>
        <v>0</v>
      </c>
      <c r="BB748" s="1">
        <f>IFERROR(IF($AE748&gt;$AE747,VLOOKUP($AC748+AO$1,STOCK!$F$10:$AB$209,16,0),IF($AE748=$AE747,(IF(BB747&gt;=1,BB747-COUNTIFS($AE747:$AE747,$AC748,AO747:AO747,$AI$1),0)),0)),0)</f>
        <v>0</v>
      </c>
      <c r="BC748" s="1">
        <f>IFERROR(IF($AE748&gt;$AE747,VLOOKUP($AC748+AP$1,STOCK!$F$10:$AB$209,16,0),IF($AE748=$AE747,(IF(BC747&gt;=1,BC747-COUNTIFS($AE747:$AE747,$AC748,AP747:AP747,$AI$1),0)),0)),0)</f>
        <v>0</v>
      </c>
      <c r="BD748" s="1">
        <f>IFERROR(IF($AE748&gt;$AE747,VLOOKUP($AC748+AQ$1,STOCK!$F$10:$AB$209,16,0),IF($AE748=$AE747,(IF(BD747&gt;=1,BD747-COUNTIFS($AE747:$AE747,$AC748,AQ747:AQ747,$AI$1),0)),0)),0)</f>
        <v>0</v>
      </c>
      <c r="BE748" s="1">
        <f>IFERROR(IF($AE748&gt;$AE747,VLOOKUP($AC748+AR$1,STOCK!$F$10:$AB$209,16,0),IF($AE748=$AE747,(IF(BE747&gt;=1,BE747-COUNTIFS($AE747:$AE747,$AC748,AR747:AR747,$AI$1),0)),0)),0)</f>
        <v>0</v>
      </c>
      <c r="BF748" s="1">
        <f>IFERROR(IF($AE748&gt;$AE747,VLOOKUP($AC748+AS$1,STOCK!$F$10:$AB$209,16,0),IF($AE748=$AE747,(IF(BF747&gt;=1,BF747-COUNTIFS($AE747:$AE747,$AC748,AS747:AS747,$AI$1),0)),0)),0)</f>
        <v>0</v>
      </c>
      <c r="BG748" s="1">
        <f>IFERROR(IF($AE748&gt;$AE747,VLOOKUP($AC748+AT$1,STOCK!$F$10:$AB$209,16,0),IF($AE748=$AE747,(IF(BG747&gt;=1,BG747-COUNTIFS($AE747:$AE747,$AC748,AT747:AT747,$AI$1),0)),0)),0)</f>
        <v>0</v>
      </c>
      <c r="BH748" s="1">
        <f>IFERROR(IF($AE748&gt;$AE747,VLOOKUP($AC748+AU$1,STOCK!$F$10:$AB$209,16,0),IF($AE748=$AE747,(IF(BH747&gt;=1,BH747-COUNTIFS($AE747:$AE747,$AC748,AU747:AU747,$AI$1),0)),0)),0)</f>
        <v>0</v>
      </c>
      <c r="BI748" s="1">
        <f>IFERROR(IF($AE748&gt;$AE747,VLOOKUP($AC748+AV$1,STOCK!$F$10:$AB$209,16,0),IF($AE748=$AE747,(IF(BI747&gt;=1,BI747-COUNTIFS($AE747:$AE747,$AC748,AV747:AV747,$AI$1),0)),0)),0)</f>
        <v>0</v>
      </c>
      <c r="BJ748" s="1">
        <f>IFERROR(IF($AE748&gt;$AE747,VLOOKUP($AC748+AW$1,STOCK!$F$10:$AB$209,16,0),IF($AE748=$AE747,(IF(BJ747&gt;=1,BJ747-COUNTIFS($AE747:$AE747,$AC748,AW747:AW747,$AI$1),0)),0)),0)</f>
        <v>0</v>
      </c>
      <c r="BK748" s="1">
        <f>IFERROR(IF($AE748&gt;$AE747,VLOOKUP($AC748+AX$1,STOCK!$F$10:$AB$209,16,0),IF($AE748=$AE747,(IF(BK747&gt;=1,BK747-COUNTIFS($AE747:$AE747,$AC748,AX747:AX747,$AI$1),0)),0)),0)</f>
        <v>0</v>
      </c>
      <c r="BL748" s="1">
        <f>IFERROR(IF($AE748&gt;$AE747,VLOOKUP($AC748+AL$1,STOCK!$F$10:$AB$209,17,0),IF($AE748=$AE747,(IF(BL747&gt;=1,BL747-COUNTIFS($AE747:$AE747,$AC748,AL747:AL747,$AI$2),0)),0)),0)</f>
        <v>0</v>
      </c>
      <c r="BM748" s="1">
        <f>IFERROR(IF($AE748&gt;$AE747,VLOOKUP($AC748+AM$1,STOCK!$F$10:$AB$209,17,0),IF($AE748=$AE747,(IF(BM747&gt;=1,BM747-COUNTIFS($AE747:$AE747,$AC748,AM747:AM747,$AI$2),0)),0)),0)</f>
        <v>0</v>
      </c>
      <c r="BN748" s="1">
        <f>IFERROR(IF($AE748&gt;$AE747,VLOOKUP($AC748+AN$1,STOCK!$F$10:$AB$209,17,0),IF($AE748=$AE747,(IF(BN747&gt;=1,BN747-COUNTIFS($AE747:$AE747,$AC748,AN747:AN747,$AI$2),0)),0)),0)</f>
        <v>0</v>
      </c>
      <c r="BO748" s="1">
        <f>IFERROR(IF($AE748&gt;$AE747,VLOOKUP($AC748+AO$1,STOCK!$F$10:$AB$209,17,0),IF($AE748=$AE747,(IF(BO747&gt;=1,BO747-COUNTIFS($AE747:$AE747,$AC748,AO747:AO747,$AI$2),0)),0)),0)</f>
        <v>0</v>
      </c>
      <c r="BP748" s="1">
        <f>IFERROR(IF($AE748&gt;$AE747,VLOOKUP($AC748+AP$1,STOCK!$F$10:$AB$209,17,0),IF($AE748=$AE747,(IF(BP747&gt;=1,BP747-COUNTIFS($AE747:$AE747,$AC748,AP747:AP747,$AI$2),0)),0)),0)</f>
        <v>0</v>
      </c>
      <c r="BQ748" s="1">
        <f>IFERROR(IF($AE748&gt;$AE747,VLOOKUP($AC748+AQ$1,STOCK!$F$10:$AB$209,17,0),IF($AE748=$AE747,(IF(BQ747&gt;=1,BQ747-COUNTIFS($AE747:$AE747,$AC748,AQ747:AQ747,$AI$2),0)),0)),0)</f>
        <v>0</v>
      </c>
      <c r="BR748" s="1">
        <f>IFERROR(IF($AE748&gt;$AE747,VLOOKUP($AC748+AR$1,STOCK!$F$10:$AB$209,17,0),IF($AE748=$AE747,(IF(BR747&gt;=1,BR747-COUNTIFS($AE747:$AE747,$AC748,AR747:AR747,$AI$2),0)),0)),0)</f>
        <v>0</v>
      </c>
      <c r="BS748" s="1">
        <f>IFERROR(IF($AE748&gt;$AE747,VLOOKUP($AC748+AS$1,STOCK!$F$10:$AB$209,17,0),IF($AE748=$AE747,(IF(BS747&gt;=1,BS747-COUNTIFS($AE747:$AE747,$AC748,AS747:AS747,$AI$2),0)),0)),0)</f>
        <v>0</v>
      </c>
      <c r="BT748" s="1">
        <f>IFERROR(IF($AE748&gt;$AE747,VLOOKUP($AC748+AT$1,STOCK!$F$10:$AB$209,17,0),IF($AE748=$AE747,(IF(BT747&gt;=1,BT747-COUNTIFS($AE747:$AE747,$AC748,AT747:AT747,$AI$2),0)),0)),0)</f>
        <v>0</v>
      </c>
      <c r="BU748" s="1">
        <f>IFERROR(IF($AE748&gt;$AE747,VLOOKUP($AC748+AU$1,STOCK!$F$10:$AB$209,17,0),IF($AE748=$AE747,(IF(BU747&gt;=1,BU747-COUNTIFS($AE747:$AE747,$AC748,AU747:AU747,$AI$2),0)),0)),0)</f>
        <v>0</v>
      </c>
      <c r="BV748" s="1">
        <f>IFERROR(IF($AE748&gt;$AE747,VLOOKUP($AC748+AV$1,STOCK!$F$10:$AB$209,17,0),IF($AE748=$AE747,(IF(BV747&gt;=1,BV747-COUNTIFS($AE747:$AE747,$AC748,AV747:AV747,$AI$2),0)),0)),0)</f>
        <v>0</v>
      </c>
      <c r="BW748" s="1">
        <f>IFERROR(IF($AE748&gt;$AE747,VLOOKUP($AC748+AW$1,STOCK!$F$10:$AB$209,17,0),IF($AE748=$AE747,(IF(BW747&gt;=1,BW747-COUNTIFS($AE747:$AE747,$AC748,AW747:AW747,$AI$2),0)),0)),0)</f>
        <v>0</v>
      </c>
      <c r="BX748" s="1">
        <f>IFERROR(IF($AE748&gt;$AE747,VLOOKUP($AC748+AX$1,STOCK!$F$10:$AB$209,17,0),IF($AE748=$AE747,(IF(BX747&gt;=1,BX747-COUNTIFS($AE747:$AE747,$AC748,AX747:AX747,$AI$2),0)),0)),0)</f>
        <v>0</v>
      </c>
    </row>
    <row r="749" spans="29:76" x14ac:dyDescent="0.25">
      <c r="AC749" s="1">
        <f t="shared" si="185"/>
        <v>0</v>
      </c>
      <c r="AD749" s="1">
        <f>IFERROR(IF(LEN(AK749)&gt;=1,VLOOKUP(HLOOKUP(AK749,PROFILE!$K$5:$V$8,4,0),PROFILE!$F$1:$G$3,2,0),0),0)</f>
        <v>0</v>
      </c>
      <c r="AE749" s="1">
        <f t="shared" si="186"/>
        <v>0</v>
      </c>
      <c r="AF749" s="1">
        <v>736</v>
      </c>
      <c r="AI749" s="1" t="str">
        <f>IFERROR(IF($AH749&gt;=1,VLOOKUP($AG749,STUDENT!$O$8:$Z$1507,3,0),""),"")</f>
        <v/>
      </c>
      <c r="AJ749" s="1" t="str">
        <f>IFERROR(IF($AH749&gt;=1,VLOOKUP($AG749,STUDENT!$O$8:$Z$1507,4,0),""),"")</f>
        <v/>
      </c>
      <c r="AK749" s="1" t="str">
        <f>IFERROR(IF($AH749&gt;=1,VLOOKUP($AG749,STUDENT!$O$8:$Z$1507,6,0),""),"")</f>
        <v/>
      </c>
      <c r="AL749" s="1" t="str">
        <f t="shared" si="187"/>
        <v/>
      </c>
      <c r="AM749" s="1" t="str">
        <f t="shared" si="188"/>
        <v/>
      </c>
      <c r="AN749" s="1" t="str">
        <f t="shared" si="189"/>
        <v/>
      </c>
      <c r="AO749" s="1" t="str">
        <f t="shared" si="190"/>
        <v/>
      </c>
      <c r="AP749" s="1" t="str">
        <f t="shared" si="191"/>
        <v/>
      </c>
      <c r="AQ749" s="1" t="str">
        <f t="shared" si="192"/>
        <v/>
      </c>
      <c r="AR749" s="1" t="str">
        <f t="shared" si="193"/>
        <v/>
      </c>
      <c r="AS749" s="1" t="str">
        <f t="shared" si="194"/>
        <v/>
      </c>
      <c r="AT749" s="1" t="str">
        <f t="shared" si="195"/>
        <v/>
      </c>
      <c r="AU749" s="1" t="str">
        <f t="shared" si="196"/>
        <v/>
      </c>
      <c r="AV749" s="1" t="str">
        <f t="shared" si="197"/>
        <v/>
      </c>
      <c r="AW749" s="1" t="str">
        <f t="shared" si="198"/>
        <v/>
      </c>
      <c r="AX749" s="1" t="str">
        <f t="shared" si="199"/>
        <v/>
      </c>
      <c r="AY749" s="1">
        <f>IFERROR(IF($AE749&gt;$AE748,VLOOKUP($AC749+AL$1,STOCK!$F$10:$AB$209,16,0),IF($AE749=$AE748,(IF(AY748&gt;=1,AY748-COUNTIFS($AE748:$AE748,$AC749,AL748:AL748,$AI$1),0)),0)),0)</f>
        <v>0</v>
      </c>
      <c r="AZ749" s="1">
        <f>IFERROR(IF($AE749&gt;$AE748,VLOOKUP($AC749+AM$1,STOCK!$F$10:$AB$209,16,0),IF($AE749=$AE748,(IF(AZ748&gt;=1,AZ748-COUNTIFS($AE748:$AE748,$AC749,AM748:AM748,$AI$1),0)),0)),0)</f>
        <v>0</v>
      </c>
      <c r="BA749" s="1">
        <f>IFERROR(IF($AE749&gt;$AE748,VLOOKUP($AC749+AN$1,STOCK!$F$10:$AB$209,16,0),IF($AE749=$AE748,(IF(BA748&gt;=1,BA748-COUNTIFS($AE748:$AE748,$AC749,AN748:AN748,$AI$1),0)),0)),0)</f>
        <v>0</v>
      </c>
      <c r="BB749" s="1">
        <f>IFERROR(IF($AE749&gt;$AE748,VLOOKUP($AC749+AO$1,STOCK!$F$10:$AB$209,16,0),IF($AE749=$AE748,(IF(BB748&gt;=1,BB748-COUNTIFS($AE748:$AE748,$AC749,AO748:AO748,$AI$1),0)),0)),0)</f>
        <v>0</v>
      </c>
      <c r="BC749" s="1">
        <f>IFERROR(IF($AE749&gt;$AE748,VLOOKUP($AC749+AP$1,STOCK!$F$10:$AB$209,16,0),IF($AE749=$AE748,(IF(BC748&gt;=1,BC748-COUNTIFS($AE748:$AE748,$AC749,AP748:AP748,$AI$1),0)),0)),0)</f>
        <v>0</v>
      </c>
      <c r="BD749" s="1">
        <f>IFERROR(IF($AE749&gt;$AE748,VLOOKUP($AC749+AQ$1,STOCK!$F$10:$AB$209,16,0),IF($AE749=$AE748,(IF(BD748&gt;=1,BD748-COUNTIFS($AE748:$AE748,$AC749,AQ748:AQ748,$AI$1),0)),0)),0)</f>
        <v>0</v>
      </c>
      <c r="BE749" s="1">
        <f>IFERROR(IF($AE749&gt;$AE748,VLOOKUP($AC749+AR$1,STOCK!$F$10:$AB$209,16,0),IF($AE749=$AE748,(IF(BE748&gt;=1,BE748-COUNTIFS($AE748:$AE748,$AC749,AR748:AR748,$AI$1),0)),0)),0)</f>
        <v>0</v>
      </c>
      <c r="BF749" s="1">
        <f>IFERROR(IF($AE749&gt;$AE748,VLOOKUP($AC749+AS$1,STOCK!$F$10:$AB$209,16,0),IF($AE749=$AE748,(IF(BF748&gt;=1,BF748-COUNTIFS($AE748:$AE748,$AC749,AS748:AS748,$AI$1),0)),0)),0)</f>
        <v>0</v>
      </c>
      <c r="BG749" s="1">
        <f>IFERROR(IF($AE749&gt;$AE748,VLOOKUP($AC749+AT$1,STOCK!$F$10:$AB$209,16,0),IF($AE749=$AE748,(IF(BG748&gt;=1,BG748-COUNTIFS($AE748:$AE748,$AC749,AT748:AT748,$AI$1),0)),0)),0)</f>
        <v>0</v>
      </c>
      <c r="BH749" s="1">
        <f>IFERROR(IF($AE749&gt;$AE748,VLOOKUP($AC749+AU$1,STOCK!$F$10:$AB$209,16,0),IF($AE749=$AE748,(IF(BH748&gt;=1,BH748-COUNTIFS($AE748:$AE748,$AC749,AU748:AU748,$AI$1),0)),0)),0)</f>
        <v>0</v>
      </c>
      <c r="BI749" s="1">
        <f>IFERROR(IF($AE749&gt;$AE748,VLOOKUP($AC749+AV$1,STOCK!$F$10:$AB$209,16,0),IF($AE749=$AE748,(IF(BI748&gt;=1,BI748-COUNTIFS($AE748:$AE748,$AC749,AV748:AV748,$AI$1),0)),0)),0)</f>
        <v>0</v>
      </c>
      <c r="BJ749" s="1">
        <f>IFERROR(IF($AE749&gt;$AE748,VLOOKUP($AC749+AW$1,STOCK!$F$10:$AB$209,16,0),IF($AE749=$AE748,(IF(BJ748&gt;=1,BJ748-COUNTIFS($AE748:$AE748,$AC749,AW748:AW748,$AI$1),0)),0)),0)</f>
        <v>0</v>
      </c>
      <c r="BK749" s="1">
        <f>IFERROR(IF($AE749&gt;$AE748,VLOOKUP($AC749+AX$1,STOCK!$F$10:$AB$209,16,0),IF($AE749=$AE748,(IF(BK748&gt;=1,BK748-COUNTIFS($AE748:$AE748,$AC749,AX748:AX748,$AI$1),0)),0)),0)</f>
        <v>0</v>
      </c>
      <c r="BL749" s="1">
        <f>IFERROR(IF($AE749&gt;$AE748,VLOOKUP($AC749+AL$1,STOCK!$F$10:$AB$209,17,0),IF($AE749=$AE748,(IF(BL748&gt;=1,BL748-COUNTIFS($AE748:$AE748,$AC749,AL748:AL748,$AI$2),0)),0)),0)</f>
        <v>0</v>
      </c>
      <c r="BM749" s="1">
        <f>IFERROR(IF($AE749&gt;$AE748,VLOOKUP($AC749+AM$1,STOCK!$F$10:$AB$209,17,0),IF($AE749=$AE748,(IF(BM748&gt;=1,BM748-COUNTIFS($AE748:$AE748,$AC749,AM748:AM748,$AI$2),0)),0)),0)</f>
        <v>0</v>
      </c>
      <c r="BN749" s="1">
        <f>IFERROR(IF($AE749&gt;$AE748,VLOOKUP($AC749+AN$1,STOCK!$F$10:$AB$209,17,0),IF($AE749=$AE748,(IF(BN748&gt;=1,BN748-COUNTIFS($AE748:$AE748,$AC749,AN748:AN748,$AI$2),0)),0)),0)</f>
        <v>0</v>
      </c>
      <c r="BO749" s="1">
        <f>IFERROR(IF($AE749&gt;$AE748,VLOOKUP($AC749+AO$1,STOCK!$F$10:$AB$209,17,0),IF($AE749=$AE748,(IF(BO748&gt;=1,BO748-COUNTIFS($AE748:$AE748,$AC749,AO748:AO748,$AI$2),0)),0)),0)</f>
        <v>0</v>
      </c>
      <c r="BP749" s="1">
        <f>IFERROR(IF($AE749&gt;$AE748,VLOOKUP($AC749+AP$1,STOCK!$F$10:$AB$209,17,0),IF($AE749=$AE748,(IF(BP748&gt;=1,BP748-COUNTIFS($AE748:$AE748,$AC749,AP748:AP748,$AI$2),0)),0)),0)</f>
        <v>0</v>
      </c>
      <c r="BQ749" s="1">
        <f>IFERROR(IF($AE749&gt;$AE748,VLOOKUP($AC749+AQ$1,STOCK!$F$10:$AB$209,17,0),IF($AE749=$AE748,(IF(BQ748&gt;=1,BQ748-COUNTIFS($AE748:$AE748,$AC749,AQ748:AQ748,$AI$2),0)),0)),0)</f>
        <v>0</v>
      </c>
      <c r="BR749" s="1">
        <f>IFERROR(IF($AE749&gt;$AE748,VLOOKUP($AC749+AR$1,STOCK!$F$10:$AB$209,17,0),IF($AE749=$AE748,(IF(BR748&gt;=1,BR748-COUNTIFS($AE748:$AE748,$AC749,AR748:AR748,$AI$2),0)),0)),0)</f>
        <v>0</v>
      </c>
      <c r="BS749" s="1">
        <f>IFERROR(IF($AE749&gt;$AE748,VLOOKUP($AC749+AS$1,STOCK!$F$10:$AB$209,17,0),IF($AE749=$AE748,(IF(BS748&gt;=1,BS748-COUNTIFS($AE748:$AE748,$AC749,AS748:AS748,$AI$2),0)),0)),0)</f>
        <v>0</v>
      </c>
      <c r="BT749" s="1">
        <f>IFERROR(IF($AE749&gt;$AE748,VLOOKUP($AC749+AT$1,STOCK!$F$10:$AB$209,17,0),IF($AE749=$AE748,(IF(BT748&gt;=1,BT748-COUNTIFS($AE748:$AE748,$AC749,AT748:AT748,$AI$2),0)),0)),0)</f>
        <v>0</v>
      </c>
      <c r="BU749" s="1">
        <f>IFERROR(IF($AE749&gt;$AE748,VLOOKUP($AC749+AU$1,STOCK!$F$10:$AB$209,17,0),IF($AE749=$AE748,(IF(BU748&gt;=1,BU748-COUNTIFS($AE748:$AE748,$AC749,AU748:AU748,$AI$2),0)),0)),0)</f>
        <v>0</v>
      </c>
      <c r="BV749" s="1">
        <f>IFERROR(IF($AE749&gt;$AE748,VLOOKUP($AC749+AV$1,STOCK!$F$10:$AB$209,17,0),IF($AE749=$AE748,(IF(BV748&gt;=1,BV748-COUNTIFS($AE748:$AE748,$AC749,AV748:AV748,$AI$2),0)),0)),0)</f>
        <v>0</v>
      </c>
      <c r="BW749" s="1">
        <f>IFERROR(IF($AE749&gt;$AE748,VLOOKUP($AC749+AW$1,STOCK!$F$10:$AB$209,17,0),IF($AE749=$AE748,(IF(BW748&gt;=1,BW748-COUNTIFS($AE748:$AE748,$AC749,AW748:AW748,$AI$2),0)),0)),0)</f>
        <v>0</v>
      </c>
      <c r="BX749" s="1">
        <f>IFERROR(IF($AE749&gt;$AE748,VLOOKUP($AC749+AX$1,STOCK!$F$10:$AB$209,17,0),IF($AE749=$AE748,(IF(BX748&gt;=1,BX748-COUNTIFS($AE748:$AE748,$AC749,AX748:AX748,$AI$2),0)),0)),0)</f>
        <v>0</v>
      </c>
    </row>
    <row r="750" spans="29:76" x14ac:dyDescent="0.25">
      <c r="AC750" s="1">
        <f t="shared" si="185"/>
        <v>0</v>
      </c>
      <c r="AD750" s="1">
        <f>IFERROR(IF(LEN(AK750)&gt;=1,VLOOKUP(HLOOKUP(AK750,PROFILE!$K$5:$V$8,4,0),PROFILE!$F$1:$G$3,2,0),0),0)</f>
        <v>0</v>
      </c>
      <c r="AE750" s="1">
        <f t="shared" si="186"/>
        <v>0</v>
      </c>
      <c r="AF750" s="1">
        <v>737</v>
      </c>
      <c r="AI750" s="1" t="str">
        <f>IFERROR(IF($AH750&gt;=1,VLOOKUP($AG750,STUDENT!$O$8:$Z$1507,3,0),""),"")</f>
        <v/>
      </c>
      <c r="AJ750" s="1" t="str">
        <f>IFERROR(IF($AH750&gt;=1,VLOOKUP($AG750,STUDENT!$O$8:$Z$1507,4,0),""),"")</f>
        <v/>
      </c>
      <c r="AK750" s="1" t="str">
        <f>IFERROR(IF($AH750&gt;=1,VLOOKUP($AG750,STUDENT!$O$8:$Z$1507,6,0),""),"")</f>
        <v/>
      </c>
      <c r="AL750" s="1" t="str">
        <f t="shared" si="187"/>
        <v/>
      </c>
      <c r="AM750" s="1" t="str">
        <f t="shared" si="188"/>
        <v/>
      </c>
      <c r="AN750" s="1" t="str">
        <f t="shared" si="189"/>
        <v/>
      </c>
      <c r="AO750" s="1" t="str">
        <f t="shared" si="190"/>
        <v/>
      </c>
      <c r="AP750" s="1" t="str">
        <f t="shared" si="191"/>
        <v/>
      </c>
      <c r="AQ750" s="1" t="str">
        <f t="shared" si="192"/>
        <v/>
      </c>
      <c r="AR750" s="1" t="str">
        <f t="shared" si="193"/>
        <v/>
      </c>
      <c r="AS750" s="1" t="str">
        <f t="shared" si="194"/>
        <v/>
      </c>
      <c r="AT750" s="1" t="str">
        <f t="shared" si="195"/>
        <v/>
      </c>
      <c r="AU750" s="1" t="str">
        <f t="shared" si="196"/>
        <v/>
      </c>
      <c r="AV750" s="1" t="str">
        <f t="shared" si="197"/>
        <v/>
      </c>
      <c r="AW750" s="1" t="str">
        <f t="shared" si="198"/>
        <v/>
      </c>
      <c r="AX750" s="1" t="str">
        <f t="shared" si="199"/>
        <v/>
      </c>
      <c r="AY750" s="1">
        <f>IFERROR(IF($AE750&gt;$AE749,VLOOKUP($AC750+AL$1,STOCK!$F$10:$AB$209,16,0),IF($AE750=$AE749,(IF(AY749&gt;=1,AY749-COUNTIFS($AE749:$AE749,$AC750,AL749:AL749,$AI$1),0)),0)),0)</f>
        <v>0</v>
      </c>
      <c r="AZ750" s="1">
        <f>IFERROR(IF($AE750&gt;$AE749,VLOOKUP($AC750+AM$1,STOCK!$F$10:$AB$209,16,0),IF($AE750=$AE749,(IF(AZ749&gt;=1,AZ749-COUNTIFS($AE749:$AE749,$AC750,AM749:AM749,$AI$1),0)),0)),0)</f>
        <v>0</v>
      </c>
      <c r="BA750" s="1">
        <f>IFERROR(IF($AE750&gt;$AE749,VLOOKUP($AC750+AN$1,STOCK!$F$10:$AB$209,16,0),IF($AE750=$AE749,(IF(BA749&gt;=1,BA749-COUNTIFS($AE749:$AE749,$AC750,AN749:AN749,$AI$1),0)),0)),0)</f>
        <v>0</v>
      </c>
      <c r="BB750" s="1">
        <f>IFERROR(IF($AE750&gt;$AE749,VLOOKUP($AC750+AO$1,STOCK!$F$10:$AB$209,16,0),IF($AE750=$AE749,(IF(BB749&gt;=1,BB749-COUNTIFS($AE749:$AE749,$AC750,AO749:AO749,$AI$1),0)),0)),0)</f>
        <v>0</v>
      </c>
      <c r="BC750" s="1">
        <f>IFERROR(IF($AE750&gt;$AE749,VLOOKUP($AC750+AP$1,STOCK!$F$10:$AB$209,16,0),IF($AE750=$AE749,(IF(BC749&gt;=1,BC749-COUNTIFS($AE749:$AE749,$AC750,AP749:AP749,$AI$1),0)),0)),0)</f>
        <v>0</v>
      </c>
      <c r="BD750" s="1">
        <f>IFERROR(IF($AE750&gt;$AE749,VLOOKUP($AC750+AQ$1,STOCK!$F$10:$AB$209,16,0),IF($AE750=$AE749,(IF(BD749&gt;=1,BD749-COUNTIFS($AE749:$AE749,$AC750,AQ749:AQ749,$AI$1),0)),0)),0)</f>
        <v>0</v>
      </c>
      <c r="BE750" s="1">
        <f>IFERROR(IF($AE750&gt;$AE749,VLOOKUP($AC750+AR$1,STOCK!$F$10:$AB$209,16,0),IF($AE750=$AE749,(IF(BE749&gt;=1,BE749-COUNTIFS($AE749:$AE749,$AC750,AR749:AR749,$AI$1),0)),0)),0)</f>
        <v>0</v>
      </c>
      <c r="BF750" s="1">
        <f>IFERROR(IF($AE750&gt;$AE749,VLOOKUP($AC750+AS$1,STOCK!$F$10:$AB$209,16,0),IF($AE750=$AE749,(IF(BF749&gt;=1,BF749-COUNTIFS($AE749:$AE749,$AC750,AS749:AS749,$AI$1),0)),0)),0)</f>
        <v>0</v>
      </c>
      <c r="BG750" s="1">
        <f>IFERROR(IF($AE750&gt;$AE749,VLOOKUP($AC750+AT$1,STOCK!$F$10:$AB$209,16,0),IF($AE750=$AE749,(IF(BG749&gt;=1,BG749-COUNTIFS($AE749:$AE749,$AC750,AT749:AT749,$AI$1),0)),0)),0)</f>
        <v>0</v>
      </c>
      <c r="BH750" s="1">
        <f>IFERROR(IF($AE750&gt;$AE749,VLOOKUP($AC750+AU$1,STOCK!$F$10:$AB$209,16,0),IF($AE750=$AE749,(IF(BH749&gt;=1,BH749-COUNTIFS($AE749:$AE749,$AC750,AU749:AU749,$AI$1),0)),0)),0)</f>
        <v>0</v>
      </c>
      <c r="BI750" s="1">
        <f>IFERROR(IF($AE750&gt;$AE749,VLOOKUP($AC750+AV$1,STOCK!$F$10:$AB$209,16,0),IF($AE750=$AE749,(IF(BI749&gt;=1,BI749-COUNTIFS($AE749:$AE749,$AC750,AV749:AV749,$AI$1),0)),0)),0)</f>
        <v>0</v>
      </c>
      <c r="BJ750" s="1">
        <f>IFERROR(IF($AE750&gt;$AE749,VLOOKUP($AC750+AW$1,STOCK!$F$10:$AB$209,16,0),IF($AE750=$AE749,(IF(BJ749&gt;=1,BJ749-COUNTIFS($AE749:$AE749,$AC750,AW749:AW749,$AI$1),0)),0)),0)</f>
        <v>0</v>
      </c>
      <c r="BK750" s="1">
        <f>IFERROR(IF($AE750&gt;$AE749,VLOOKUP($AC750+AX$1,STOCK!$F$10:$AB$209,16,0),IF($AE750=$AE749,(IF(BK749&gt;=1,BK749-COUNTIFS($AE749:$AE749,$AC750,AX749:AX749,$AI$1),0)),0)),0)</f>
        <v>0</v>
      </c>
      <c r="BL750" s="1">
        <f>IFERROR(IF($AE750&gt;$AE749,VLOOKUP($AC750+AL$1,STOCK!$F$10:$AB$209,17,0),IF($AE750=$AE749,(IF(BL749&gt;=1,BL749-COUNTIFS($AE749:$AE749,$AC750,AL749:AL749,$AI$2),0)),0)),0)</f>
        <v>0</v>
      </c>
      <c r="BM750" s="1">
        <f>IFERROR(IF($AE750&gt;$AE749,VLOOKUP($AC750+AM$1,STOCK!$F$10:$AB$209,17,0),IF($AE750=$AE749,(IF(BM749&gt;=1,BM749-COUNTIFS($AE749:$AE749,$AC750,AM749:AM749,$AI$2),0)),0)),0)</f>
        <v>0</v>
      </c>
      <c r="BN750" s="1">
        <f>IFERROR(IF($AE750&gt;$AE749,VLOOKUP($AC750+AN$1,STOCK!$F$10:$AB$209,17,0),IF($AE750=$AE749,(IF(BN749&gt;=1,BN749-COUNTIFS($AE749:$AE749,$AC750,AN749:AN749,$AI$2),0)),0)),0)</f>
        <v>0</v>
      </c>
      <c r="BO750" s="1">
        <f>IFERROR(IF($AE750&gt;$AE749,VLOOKUP($AC750+AO$1,STOCK!$F$10:$AB$209,17,0),IF($AE750=$AE749,(IF(BO749&gt;=1,BO749-COUNTIFS($AE749:$AE749,$AC750,AO749:AO749,$AI$2),0)),0)),0)</f>
        <v>0</v>
      </c>
      <c r="BP750" s="1">
        <f>IFERROR(IF($AE750&gt;$AE749,VLOOKUP($AC750+AP$1,STOCK!$F$10:$AB$209,17,0),IF($AE750=$AE749,(IF(BP749&gt;=1,BP749-COUNTIFS($AE749:$AE749,$AC750,AP749:AP749,$AI$2),0)),0)),0)</f>
        <v>0</v>
      </c>
      <c r="BQ750" s="1">
        <f>IFERROR(IF($AE750&gt;$AE749,VLOOKUP($AC750+AQ$1,STOCK!$F$10:$AB$209,17,0),IF($AE750=$AE749,(IF(BQ749&gt;=1,BQ749-COUNTIFS($AE749:$AE749,$AC750,AQ749:AQ749,$AI$2),0)),0)),0)</f>
        <v>0</v>
      </c>
      <c r="BR750" s="1">
        <f>IFERROR(IF($AE750&gt;$AE749,VLOOKUP($AC750+AR$1,STOCK!$F$10:$AB$209,17,0),IF($AE750=$AE749,(IF(BR749&gt;=1,BR749-COUNTIFS($AE749:$AE749,$AC750,AR749:AR749,$AI$2),0)),0)),0)</f>
        <v>0</v>
      </c>
      <c r="BS750" s="1">
        <f>IFERROR(IF($AE750&gt;$AE749,VLOOKUP($AC750+AS$1,STOCK!$F$10:$AB$209,17,0),IF($AE750=$AE749,(IF(BS749&gt;=1,BS749-COUNTIFS($AE749:$AE749,$AC750,AS749:AS749,$AI$2),0)),0)),0)</f>
        <v>0</v>
      </c>
      <c r="BT750" s="1">
        <f>IFERROR(IF($AE750&gt;$AE749,VLOOKUP($AC750+AT$1,STOCK!$F$10:$AB$209,17,0),IF($AE750=$AE749,(IF(BT749&gt;=1,BT749-COUNTIFS($AE749:$AE749,$AC750,AT749:AT749,$AI$2),0)),0)),0)</f>
        <v>0</v>
      </c>
      <c r="BU750" s="1">
        <f>IFERROR(IF($AE750&gt;$AE749,VLOOKUP($AC750+AU$1,STOCK!$F$10:$AB$209,17,0),IF($AE750=$AE749,(IF(BU749&gt;=1,BU749-COUNTIFS($AE749:$AE749,$AC750,AU749:AU749,$AI$2),0)),0)),0)</f>
        <v>0</v>
      </c>
      <c r="BV750" s="1">
        <f>IFERROR(IF($AE750&gt;$AE749,VLOOKUP($AC750+AV$1,STOCK!$F$10:$AB$209,17,0),IF($AE750=$AE749,(IF(BV749&gt;=1,BV749-COUNTIFS($AE749:$AE749,$AC750,AV749:AV749,$AI$2),0)),0)),0)</f>
        <v>0</v>
      </c>
      <c r="BW750" s="1">
        <f>IFERROR(IF($AE750&gt;$AE749,VLOOKUP($AC750+AW$1,STOCK!$F$10:$AB$209,17,0),IF($AE750=$AE749,(IF(BW749&gt;=1,BW749-COUNTIFS($AE749:$AE749,$AC750,AW749:AW749,$AI$2),0)),0)),0)</f>
        <v>0</v>
      </c>
      <c r="BX750" s="1">
        <f>IFERROR(IF($AE750&gt;$AE749,VLOOKUP($AC750+AX$1,STOCK!$F$10:$AB$209,17,0),IF($AE750=$AE749,(IF(BX749&gt;=1,BX749-COUNTIFS($AE749:$AE749,$AC750,AX749:AX749,$AI$2),0)),0)),0)</f>
        <v>0</v>
      </c>
    </row>
    <row r="751" spans="29:76" x14ac:dyDescent="0.25">
      <c r="AC751" s="1">
        <f t="shared" si="185"/>
        <v>0</v>
      </c>
      <c r="AD751" s="1">
        <f>IFERROR(IF(LEN(AK751)&gt;=1,VLOOKUP(HLOOKUP(AK751,PROFILE!$K$5:$V$8,4,0),PROFILE!$F$1:$G$3,2,0),0),0)</f>
        <v>0</v>
      </c>
      <c r="AE751" s="1">
        <f t="shared" si="186"/>
        <v>0</v>
      </c>
      <c r="AF751" s="1">
        <v>738</v>
      </c>
      <c r="AI751" s="1" t="str">
        <f>IFERROR(IF($AH751&gt;=1,VLOOKUP($AG751,STUDENT!$O$8:$Z$1507,3,0),""),"")</f>
        <v/>
      </c>
      <c r="AJ751" s="1" t="str">
        <f>IFERROR(IF($AH751&gt;=1,VLOOKUP($AG751,STUDENT!$O$8:$Z$1507,4,0),""),"")</f>
        <v/>
      </c>
      <c r="AK751" s="1" t="str">
        <f>IFERROR(IF($AH751&gt;=1,VLOOKUP($AG751,STUDENT!$O$8:$Z$1507,6,0),""),"")</f>
        <v/>
      </c>
      <c r="AL751" s="1" t="str">
        <f t="shared" si="187"/>
        <v/>
      </c>
      <c r="AM751" s="1" t="str">
        <f t="shared" si="188"/>
        <v/>
      </c>
      <c r="AN751" s="1" t="str">
        <f t="shared" si="189"/>
        <v/>
      </c>
      <c r="AO751" s="1" t="str">
        <f t="shared" si="190"/>
        <v/>
      </c>
      <c r="AP751" s="1" t="str">
        <f t="shared" si="191"/>
        <v/>
      </c>
      <c r="AQ751" s="1" t="str">
        <f t="shared" si="192"/>
        <v/>
      </c>
      <c r="AR751" s="1" t="str">
        <f t="shared" si="193"/>
        <v/>
      </c>
      <c r="AS751" s="1" t="str">
        <f t="shared" si="194"/>
        <v/>
      </c>
      <c r="AT751" s="1" t="str">
        <f t="shared" si="195"/>
        <v/>
      </c>
      <c r="AU751" s="1" t="str">
        <f t="shared" si="196"/>
        <v/>
      </c>
      <c r="AV751" s="1" t="str">
        <f t="shared" si="197"/>
        <v/>
      </c>
      <c r="AW751" s="1" t="str">
        <f t="shared" si="198"/>
        <v/>
      </c>
      <c r="AX751" s="1" t="str">
        <f t="shared" si="199"/>
        <v/>
      </c>
      <c r="AY751" s="1">
        <f>IFERROR(IF($AE751&gt;$AE750,VLOOKUP($AC751+AL$1,STOCK!$F$10:$AB$209,16,0),IF($AE751=$AE750,(IF(AY750&gt;=1,AY750-COUNTIFS($AE750:$AE750,$AC751,AL750:AL750,$AI$1),0)),0)),0)</f>
        <v>0</v>
      </c>
      <c r="AZ751" s="1">
        <f>IFERROR(IF($AE751&gt;$AE750,VLOOKUP($AC751+AM$1,STOCK!$F$10:$AB$209,16,0),IF($AE751=$AE750,(IF(AZ750&gt;=1,AZ750-COUNTIFS($AE750:$AE750,$AC751,AM750:AM750,$AI$1),0)),0)),0)</f>
        <v>0</v>
      </c>
      <c r="BA751" s="1">
        <f>IFERROR(IF($AE751&gt;$AE750,VLOOKUP($AC751+AN$1,STOCK!$F$10:$AB$209,16,0),IF($AE751=$AE750,(IF(BA750&gt;=1,BA750-COUNTIFS($AE750:$AE750,$AC751,AN750:AN750,$AI$1),0)),0)),0)</f>
        <v>0</v>
      </c>
      <c r="BB751" s="1">
        <f>IFERROR(IF($AE751&gt;$AE750,VLOOKUP($AC751+AO$1,STOCK!$F$10:$AB$209,16,0),IF($AE751=$AE750,(IF(BB750&gt;=1,BB750-COUNTIFS($AE750:$AE750,$AC751,AO750:AO750,$AI$1),0)),0)),0)</f>
        <v>0</v>
      </c>
      <c r="BC751" s="1">
        <f>IFERROR(IF($AE751&gt;$AE750,VLOOKUP($AC751+AP$1,STOCK!$F$10:$AB$209,16,0),IF($AE751=$AE750,(IF(BC750&gt;=1,BC750-COUNTIFS($AE750:$AE750,$AC751,AP750:AP750,$AI$1),0)),0)),0)</f>
        <v>0</v>
      </c>
      <c r="BD751" s="1">
        <f>IFERROR(IF($AE751&gt;$AE750,VLOOKUP($AC751+AQ$1,STOCK!$F$10:$AB$209,16,0),IF($AE751=$AE750,(IF(BD750&gt;=1,BD750-COUNTIFS($AE750:$AE750,$AC751,AQ750:AQ750,$AI$1),0)),0)),0)</f>
        <v>0</v>
      </c>
      <c r="BE751" s="1">
        <f>IFERROR(IF($AE751&gt;$AE750,VLOOKUP($AC751+AR$1,STOCK!$F$10:$AB$209,16,0),IF($AE751=$AE750,(IF(BE750&gt;=1,BE750-COUNTIFS($AE750:$AE750,$AC751,AR750:AR750,$AI$1),0)),0)),0)</f>
        <v>0</v>
      </c>
      <c r="BF751" s="1">
        <f>IFERROR(IF($AE751&gt;$AE750,VLOOKUP($AC751+AS$1,STOCK!$F$10:$AB$209,16,0),IF($AE751=$AE750,(IF(BF750&gt;=1,BF750-COUNTIFS($AE750:$AE750,$AC751,AS750:AS750,$AI$1),0)),0)),0)</f>
        <v>0</v>
      </c>
      <c r="BG751" s="1">
        <f>IFERROR(IF($AE751&gt;$AE750,VLOOKUP($AC751+AT$1,STOCK!$F$10:$AB$209,16,0),IF($AE751=$AE750,(IF(BG750&gt;=1,BG750-COUNTIFS($AE750:$AE750,$AC751,AT750:AT750,$AI$1),0)),0)),0)</f>
        <v>0</v>
      </c>
      <c r="BH751" s="1">
        <f>IFERROR(IF($AE751&gt;$AE750,VLOOKUP($AC751+AU$1,STOCK!$F$10:$AB$209,16,0),IF($AE751=$AE750,(IF(BH750&gt;=1,BH750-COUNTIFS($AE750:$AE750,$AC751,AU750:AU750,$AI$1),0)),0)),0)</f>
        <v>0</v>
      </c>
      <c r="BI751" s="1">
        <f>IFERROR(IF($AE751&gt;$AE750,VLOOKUP($AC751+AV$1,STOCK!$F$10:$AB$209,16,0),IF($AE751=$AE750,(IF(BI750&gt;=1,BI750-COUNTIFS($AE750:$AE750,$AC751,AV750:AV750,$AI$1),0)),0)),0)</f>
        <v>0</v>
      </c>
      <c r="BJ751" s="1">
        <f>IFERROR(IF($AE751&gt;$AE750,VLOOKUP($AC751+AW$1,STOCK!$F$10:$AB$209,16,0),IF($AE751=$AE750,(IF(BJ750&gt;=1,BJ750-COUNTIFS($AE750:$AE750,$AC751,AW750:AW750,$AI$1),0)),0)),0)</f>
        <v>0</v>
      </c>
      <c r="BK751" s="1">
        <f>IFERROR(IF($AE751&gt;$AE750,VLOOKUP($AC751+AX$1,STOCK!$F$10:$AB$209,16,0),IF($AE751=$AE750,(IF(BK750&gt;=1,BK750-COUNTIFS($AE750:$AE750,$AC751,AX750:AX750,$AI$1),0)),0)),0)</f>
        <v>0</v>
      </c>
      <c r="BL751" s="1">
        <f>IFERROR(IF($AE751&gt;$AE750,VLOOKUP($AC751+AL$1,STOCK!$F$10:$AB$209,17,0),IF($AE751=$AE750,(IF(BL750&gt;=1,BL750-COUNTIFS($AE750:$AE750,$AC751,AL750:AL750,$AI$2),0)),0)),0)</f>
        <v>0</v>
      </c>
      <c r="BM751" s="1">
        <f>IFERROR(IF($AE751&gt;$AE750,VLOOKUP($AC751+AM$1,STOCK!$F$10:$AB$209,17,0),IF($AE751=$AE750,(IF(BM750&gt;=1,BM750-COUNTIFS($AE750:$AE750,$AC751,AM750:AM750,$AI$2),0)),0)),0)</f>
        <v>0</v>
      </c>
      <c r="BN751" s="1">
        <f>IFERROR(IF($AE751&gt;$AE750,VLOOKUP($AC751+AN$1,STOCK!$F$10:$AB$209,17,0),IF($AE751=$AE750,(IF(BN750&gt;=1,BN750-COUNTIFS($AE750:$AE750,$AC751,AN750:AN750,$AI$2),0)),0)),0)</f>
        <v>0</v>
      </c>
      <c r="BO751" s="1">
        <f>IFERROR(IF($AE751&gt;$AE750,VLOOKUP($AC751+AO$1,STOCK!$F$10:$AB$209,17,0),IF($AE751=$AE750,(IF(BO750&gt;=1,BO750-COUNTIFS($AE750:$AE750,$AC751,AO750:AO750,$AI$2),0)),0)),0)</f>
        <v>0</v>
      </c>
      <c r="BP751" s="1">
        <f>IFERROR(IF($AE751&gt;$AE750,VLOOKUP($AC751+AP$1,STOCK!$F$10:$AB$209,17,0),IF($AE751=$AE750,(IF(BP750&gt;=1,BP750-COUNTIFS($AE750:$AE750,$AC751,AP750:AP750,$AI$2),0)),0)),0)</f>
        <v>0</v>
      </c>
      <c r="BQ751" s="1">
        <f>IFERROR(IF($AE751&gt;$AE750,VLOOKUP($AC751+AQ$1,STOCK!$F$10:$AB$209,17,0),IF($AE751=$AE750,(IF(BQ750&gt;=1,BQ750-COUNTIFS($AE750:$AE750,$AC751,AQ750:AQ750,$AI$2),0)),0)),0)</f>
        <v>0</v>
      </c>
      <c r="BR751" s="1">
        <f>IFERROR(IF($AE751&gt;$AE750,VLOOKUP($AC751+AR$1,STOCK!$F$10:$AB$209,17,0),IF($AE751=$AE750,(IF(BR750&gt;=1,BR750-COUNTIFS($AE750:$AE750,$AC751,AR750:AR750,$AI$2),0)),0)),0)</f>
        <v>0</v>
      </c>
      <c r="BS751" s="1">
        <f>IFERROR(IF($AE751&gt;$AE750,VLOOKUP($AC751+AS$1,STOCK!$F$10:$AB$209,17,0),IF($AE751=$AE750,(IF(BS750&gt;=1,BS750-COUNTIFS($AE750:$AE750,$AC751,AS750:AS750,$AI$2),0)),0)),0)</f>
        <v>0</v>
      </c>
      <c r="BT751" s="1">
        <f>IFERROR(IF($AE751&gt;$AE750,VLOOKUP($AC751+AT$1,STOCK!$F$10:$AB$209,17,0),IF($AE751=$AE750,(IF(BT750&gt;=1,BT750-COUNTIFS($AE750:$AE750,$AC751,AT750:AT750,$AI$2),0)),0)),0)</f>
        <v>0</v>
      </c>
      <c r="BU751" s="1">
        <f>IFERROR(IF($AE751&gt;$AE750,VLOOKUP($AC751+AU$1,STOCK!$F$10:$AB$209,17,0),IF($AE751=$AE750,(IF(BU750&gt;=1,BU750-COUNTIFS($AE750:$AE750,$AC751,AU750:AU750,$AI$2),0)),0)),0)</f>
        <v>0</v>
      </c>
      <c r="BV751" s="1">
        <f>IFERROR(IF($AE751&gt;$AE750,VLOOKUP($AC751+AV$1,STOCK!$F$10:$AB$209,17,0),IF($AE751=$AE750,(IF(BV750&gt;=1,BV750-COUNTIFS($AE750:$AE750,$AC751,AV750:AV750,$AI$2),0)),0)),0)</f>
        <v>0</v>
      </c>
      <c r="BW751" s="1">
        <f>IFERROR(IF($AE751&gt;$AE750,VLOOKUP($AC751+AW$1,STOCK!$F$10:$AB$209,17,0),IF($AE751=$AE750,(IF(BW750&gt;=1,BW750-COUNTIFS($AE750:$AE750,$AC751,AW750:AW750,$AI$2),0)),0)),0)</f>
        <v>0</v>
      </c>
      <c r="BX751" s="1">
        <f>IFERROR(IF($AE751&gt;$AE750,VLOOKUP($AC751+AX$1,STOCK!$F$10:$AB$209,17,0),IF($AE751=$AE750,(IF(BX750&gt;=1,BX750-COUNTIFS($AE750:$AE750,$AC751,AX750:AX750,$AI$2),0)),0)),0)</f>
        <v>0</v>
      </c>
    </row>
    <row r="752" spans="29:76" x14ac:dyDescent="0.25">
      <c r="AC752" s="1">
        <f t="shared" si="185"/>
        <v>0</v>
      </c>
      <c r="AD752" s="1">
        <f>IFERROR(IF(LEN(AK752)&gt;=1,VLOOKUP(HLOOKUP(AK752,PROFILE!$K$5:$V$8,4,0),PROFILE!$F$1:$G$3,2,0),0),0)</f>
        <v>0</v>
      </c>
      <c r="AE752" s="1">
        <f t="shared" si="186"/>
        <v>0</v>
      </c>
      <c r="AF752" s="1">
        <v>739</v>
      </c>
      <c r="AI752" s="1" t="str">
        <f>IFERROR(IF($AH752&gt;=1,VLOOKUP($AG752,STUDENT!$O$8:$Z$1507,3,0),""),"")</f>
        <v/>
      </c>
      <c r="AJ752" s="1" t="str">
        <f>IFERROR(IF($AH752&gt;=1,VLOOKUP($AG752,STUDENT!$O$8:$Z$1507,4,0),""),"")</f>
        <v/>
      </c>
      <c r="AK752" s="1" t="str">
        <f>IFERROR(IF($AH752&gt;=1,VLOOKUP($AG752,STUDENT!$O$8:$Z$1507,6,0),""),"")</f>
        <v/>
      </c>
      <c r="AL752" s="1" t="str">
        <f t="shared" si="187"/>
        <v/>
      </c>
      <c r="AM752" s="1" t="str">
        <f t="shared" si="188"/>
        <v/>
      </c>
      <c r="AN752" s="1" t="str">
        <f t="shared" si="189"/>
        <v/>
      </c>
      <c r="AO752" s="1" t="str">
        <f t="shared" si="190"/>
        <v/>
      </c>
      <c r="AP752" s="1" t="str">
        <f t="shared" si="191"/>
        <v/>
      </c>
      <c r="AQ752" s="1" t="str">
        <f t="shared" si="192"/>
        <v/>
      </c>
      <c r="AR752" s="1" t="str">
        <f t="shared" si="193"/>
        <v/>
      </c>
      <c r="AS752" s="1" t="str">
        <f t="shared" si="194"/>
        <v/>
      </c>
      <c r="AT752" s="1" t="str">
        <f t="shared" si="195"/>
        <v/>
      </c>
      <c r="AU752" s="1" t="str">
        <f t="shared" si="196"/>
        <v/>
      </c>
      <c r="AV752" s="1" t="str">
        <f t="shared" si="197"/>
        <v/>
      </c>
      <c r="AW752" s="1" t="str">
        <f t="shared" si="198"/>
        <v/>
      </c>
      <c r="AX752" s="1" t="str">
        <f t="shared" si="199"/>
        <v/>
      </c>
      <c r="AY752" s="1">
        <f>IFERROR(IF($AE752&gt;$AE751,VLOOKUP($AC752+AL$1,STOCK!$F$10:$AB$209,16,0),IF($AE752=$AE751,(IF(AY751&gt;=1,AY751-COUNTIFS($AE751:$AE751,$AC752,AL751:AL751,$AI$1),0)),0)),0)</f>
        <v>0</v>
      </c>
      <c r="AZ752" s="1">
        <f>IFERROR(IF($AE752&gt;$AE751,VLOOKUP($AC752+AM$1,STOCK!$F$10:$AB$209,16,0),IF($AE752=$AE751,(IF(AZ751&gt;=1,AZ751-COUNTIFS($AE751:$AE751,$AC752,AM751:AM751,$AI$1),0)),0)),0)</f>
        <v>0</v>
      </c>
      <c r="BA752" s="1">
        <f>IFERROR(IF($AE752&gt;$AE751,VLOOKUP($AC752+AN$1,STOCK!$F$10:$AB$209,16,0),IF($AE752=$AE751,(IF(BA751&gt;=1,BA751-COUNTIFS($AE751:$AE751,$AC752,AN751:AN751,$AI$1),0)),0)),0)</f>
        <v>0</v>
      </c>
      <c r="BB752" s="1">
        <f>IFERROR(IF($AE752&gt;$AE751,VLOOKUP($AC752+AO$1,STOCK!$F$10:$AB$209,16,0),IF($AE752=$AE751,(IF(BB751&gt;=1,BB751-COUNTIFS($AE751:$AE751,$AC752,AO751:AO751,$AI$1),0)),0)),0)</f>
        <v>0</v>
      </c>
      <c r="BC752" s="1">
        <f>IFERROR(IF($AE752&gt;$AE751,VLOOKUP($AC752+AP$1,STOCK!$F$10:$AB$209,16,0),IF($AE752=$AE751,(IF(BC751&gt;=1,BC751-COUNTIFS($AE751:$AE751,$AC752,AP751:AP751,$AI$1),0)),0)),0)</f>
        <v>0</v>
      </c>
      <c r="BD752" s="1">
        <f>IFERROR(IF($AE752&gt;$AE751,VLOOKUP($AC752+AQ$1,STOCK!$F$10:$AB$209,16,0),IF($AE752=$AE751,(IF(BD751&gt;=1,BD751-COUNTIFS($AE751:$AE751,$AC752,AQ751:AQ751,$AI$1),0)),0)),0)</f>
        <v>0</v>
      </c>
      <c r="BE752" s="1">
        <f>IFERROR(IF($AE752&gt;$AE751,VLOOKUP($AC752+AR$1,STOCK!$F$10:$AB$209,16,0),IF($AE752=$AE751,(IF(BE751&gt;=1,BE751-COUNTIFS($AE751:$AE751,$AC752,AR751:AR751,$AI$1),0)),0)),0)</f>
        <v>0</v>
      </c>
      <c r="BF752" s="1">
        <f>IFERROR(IF($AE752&gt;$AE751,VLOOKUP($AC752+AS$1,STOCK!$F$10:$AB$209,16,0),IF($AE752=$AE751,(IF(BF751&gt;=1,BF751-COUNTIFS($AE751:$AE751,$AC752,AS751:AS751,$AI$1),0)),0)),0)</f>
        <v>0</v>
      </c>
      <c r="BG752" s="1">
        <f>IFERROR(IF($AE752&gt;$AE751,VLOOKUP($AC752+AT$1,STOCK!$F$10:$AB$209,16,0),IF($AE752=$AE751,(IF(BG751&gt;=1,BG751-COUNTIFS($AE751:$AE751,$AC752,AT751:AT751,$AI$1),0)),0)),0)</f>
        <v>0</v>
      </c>
      <c r="BH752" s="1">
        <f>IFERROR(IF($AE752&gt;$AE751,VLOOKUP($AC752+AU$1,STOCK!$F$10:$AB$209,16,0),IF($AE752=$AE751,(IF(BH751&gt;=1,BH751-COUNTIFS($AE751:$AE751,$AC752,AU751:AU751,$AI$1),0)),0)),0)</f>
        <v>0</v>
      </c>
      <c r="BI752" s="1">
        <f>IFERROR(IF($AE752&gt;$AE751,VLOOKUP($AC752+AV$1,STOCK!$F$10:$AB$209,16,0),IF($AE752=$AE751,(IF(BI751&gt;=1,BI751-COUNTIFS($AE751:$AE751,$AC752,AV751:AV751,$AI$1),0)),0)),0)</f>
        <v>0</v>
      </c>
      <c r="BJ752" s="1">
        <f>IFERROR(IF($AE752&gt;$AE751,VLOOKUP($AC752+AW$1,STOCK!$F$10:$AB$209,16,0),IF($AE752=$AE751,(IF(BJ751&gt;=1,BJ751-COUNTIFS($AE751:$AE751,$AC752,AW751:AW751,$AI$1),0)),0)),0)</f>
        <v>0</v>
      </c>
      <c r="BK752" s="1">
        <f>IFERROR(IF($AE752&gt;$AE751,VLOOKUP($AC752+AX$1,STOCK!$F$10:$AB$209,16,0),IF($AE752=$AE751,(IF(BK751&gt;=1,BK751-COUNTIFS($AE751:$AE751,$AC752,AX751:AX751,$AI$1),0)),0)),0)</f>
        <v>0</v>
      </c>
      <c r="BL752" s="1">
        <f>IFERROR(IF($AE752&gt;$AE751,VLOOKUP($AC752+AL$1,STOCK!$F$10:$AB$209,17,0),IF($AE752=$AE751,(IF(BL751&gt;=1,BL751-COUNTIFS($AE751:$AE751,$AC752,AL751:AL751,$AI$2),0)),0)),0)</f>
        <v>0</v>
      </c>
      <c r="BM752" s="1">
        <f>IFERROR(IF($AE752&gt;$AE751,VLOOKUP($AC752+AM$1,STOCK!$F$10:$AB$209,17,0),IF($AE752=$AE751,(IF(BM751&gt;=1,BM751-COUNTIFS($AE751:$AE751,$AC752,AM751:AM751,$AI$2),0)),0)),0)</f>
        <v>0</v>
      </c>
      <c r="BN752" s="1">
        <f>IFERROR(IF($AE752&gt;$AE751,VLOOKUP($AC752+AN$1,STOCK!$F$10:$AB$209,17,0),IF($AE752=$AE751,(IF(BN751&gt;=1,BN751-COUNTIFS($AE751:$AE751,$AC752,AN751:AN751,$AI$2),0)),0)),0)</f>
        <v>0</v>
      </c>
      <c r="BO752" s="1">
        <f>IFERROR(IF($AE752&gt;$AE751,VLOOKUP($AC752+AO$1,STOCK!$F$10:$AB$209,17,0),IF($AE752=$AE751,(IF(BO751&gt;=1,BO751-COUNTIFS($AE751:$AE751,$AC752,AO751:AO751,$AI$2),0)),0)),0)</f>
        <v>0</v>
      </c>
      <c r="BP752" s="1">
        <f>IFERROR(IF($AE752&gt;$AE751,VLOOKUP($AC752+AP$1,STOCK!$F$10:$AB$209,17,0),IF($AE752=$AE751,(IF(BP751&gt;=1,BP751-COUNTIFS($AE751:$AE751,$AC752,AP751:AP751,$AI$2),0)),0)),0)</f>
        <v>0</v>
      </c>
      <c r="BQ752" s="1">
        <f>IFERROR(IF($AE752&gt;$AE751,VLOOKUP($AC752+AQ$1,STOCK!$F$10:$AB$209,17,0),IF($AE752=$AE751,(IF(BQ751&gt;=1,BQ751-COUNTIFS($AE751:$AE751,$AC752,AQ751:AQ751,$AI$2),0)),0)),0)</f>
        <v>0</v>
      </c>
      <c r="BR752" s="1">
        <f>IFERROR(IF($AE752&gt;$AE751,VLOOKUP($AC752+AR$1,STOCK!$F$10:$AB$209,17,0),IF($AE752=$AE751,(IF(BR751&gt;=1,BR751-COUNTIFS($AE751:$AE751,$AC752,AR751:AR751,$AI$2),0)),0)),0)</f>
        <v>0</v>
      </c>
      <c r="BS752" s="1">
        <f>IFERROR(IF($AE752&gt;$AE751,VLOOKUP($AC752+AS$1,STOCK!$F$10:$AB$209,17,0),IF($AE752=$AE751,(IF(BS751&gt;=1,BS751-COUNTIFS($AE751:$AE751,$AC752,AS751:AS751,$AI$2),0)),0)),0)</f>
        <v>0</v>
      </c>
      <c r="BT752" s="1">
        <f>IFERROR(IF($AE752&gt;$AE751,VLOOKUP($AC752+AT$1,STOCK!$F$10:$AB$209,17,0),IF($AE752=$AE751,(IF(BT751&gt;=1,BT751-COUNTIFS($AE751:$AE751,$AC752,AT751:AT751,$AI$2),0)),0)),0)</f>
        <v>0</v>
      </c>
      <c r="BU752" s="1">
        <f>IFERROR(IF($AE752&gt;$AE751,VLOOKUP($AC752+AU$1,STOCK!$F$10:$AB$209,17,0),IF($AE752=$AE751,(IF(BU751&gt;=1,BU751-COUNTIFS($AE751:$AE751,$AC752,AU751:AU751,$AI$2),0)),0)),0)</f>
        <v>0</v>
      </c>
      <c r="BV752" s="1">
        <f>IFERROR(IF($AE752&gt;$AE751,VLOOKUP($AC752+AV$1,STOCK!$F$10:$AB$209,17,0),IF($AE752=$AE751,(IF(BV751&gt;=1,BV751-COUNTIFS($AE751:$AE751,$AC752,AV751:AV751,$AI$2),0)),0)),0)</f>
        <v>0</v>
      </c>
      <c r="BW752" s="1">
        <f>IFERROR(IF($AE752&gt;$AE751,VLOOKUP($AC752+AW$1,STOCK!$F$10:$AB$209,17,0),IF($AE752=$AE751,(IF(BW751&gt;=1,BW751-COUNTIFS($AE751:$AE751,$AC752,AW751:AW751,$AI$2),0)),0)),0)</f>
        <v>0</v>
      </c>
      <c r="BX752" s="1">
        <f>IFERROR(IF($AE752&gt;$AE751,VLOOKUP($AC752+AX$1,STOCK!$F$10:$AB$209,17,0),IF($AE752=$AE751,(IF(BX751&gt;=1,BX751-COUNTIFS($AE751:$AE751,$AC752,AX751:AX751,$AI$2),0)),0)),0)</f>
        <v>0</v>
      </c>
    </row>
    <row r="753" spans="29:76" x14ac:dyDescent="0.25">
      <c r="AC753" s="1">
        <f t="shared" si="185"/>
        <v>0</v>
      </c>
      <c r="AD753" s="1">
        <f>IFERROR(IF(LEN(AK753)&gt;=1,VLOOKUP(HLOOKUP(AK753,PROFILE!$K$5:$V$8,4,0),PROFILE!$F$1:$G$3,2,0),0),0)</f>
        <v>0</v>
      </c>
      <c r="AE753" s="1">
        <f t="shared" si="186"/>
        <v>0</v>
      </c>
      <c r="AF753" s="1">
        <v>740</v>
      </c>
      <c r="AI753" s="1" t="str">
        <f>IFERROR(IF($AH753&gt;=1,VLOOKUP($AG753,STUDENT!$O$8:$Z$1507,3,0),""),"")</f>
        <v/>
      </c>
      <c r="AJ753" s="1" t="str">
        <f>IFERROR(IF($AH753&gt;=1,VLOOKUP($AG753,STUDENT!$O$8:$Z$1507,4,0),""),"")</f>
        <v/>
      </c>
      <c r="AK753" s="1" t="str">
        <f>IFERROR(IF($AH753&gt;=1,VLOOKUP($AG753,STUDENT!$O$8:$Z$1507,6,0),""),"")</f>
        <v/>
      </c>
      <c r="AL753" s="1" t="str">
        <f t="shared" si="187"/>
        <v/>
      </c>
      <c r="AM753" s="1" t="str">
        <f t="shared" si="188"/>
        <v/>
      </c>
      <c r="AN753" s="1" t="str">
        <f t="shared" si="189"/>
        <v/>
      </c>
      <c r="AO753" s="1" t="str">
        <f t="shared" si="190"/>
        <v/>
      </c>
      <c r="AP753" s="1" t="str">
        <f t="shared" si="191"/>
        <v/>
      </c>
      <c r="AQ753" s="1" t="str">
        <f t="shared" si="192"/>
        <v/>
      </c>
      <c r="AR753" s="1" t="str">
        <f t="shared" si="193"/>
        <v/>
      </c>
      <c r="AS753" s="1" t="str">
        <f t="shared" si="194"/>
        <v/>
      </c>
      <c r="AT753" s="1" t="str">
        <f t="shared" si="195"/>
        <v/>
      </c>
      <c r="AU753" s="1" t="str">
        <f t="shared" si="196"/>
        <v/>
      </c>
      <c r="AV753" s="1" t="str">
        <f t="shared" si="197"/>
        <v/>
      </c>
      <c r="AW753" s="1" t="str">
        <f t="shared" si="198"/>
        <v/>
      </c>
      <c r="AX753" s="1" t="str">
        <f t="shared" si="199"/>
        <v/>
      </c>
      <c r="AY753" s="1">
        <f>IFERROR(IF($AE753&gt;$AE752,VLOOKUP($AC753+AL$1,STOCK!$F$10:$AB$209,16,0),IF($AE753=$AE752,(IF(AY752&gt;=1,AY752-COUNTIFS($AE752:$AE752,$AC753,AL752:AL752,$AI$1),0)),0)),0)</f>
        <v>0</v>
      </c>
      <c r="AZ753" s="1">
        <f>IFERROR(IF($AE753&gt;$AE752,VLOOKUP($AC753+AM$1,STOCK!$F$10:$AB$209,16,0),IF($AE753=$AE752,(IF(AZ752&gt;=1,AZ752-COUNTIFS($AE752:$AE752,$AC753,AM752:AM752,$AI$1),0)),0)),0)</f>
        <v>0</v>
      </c>
      <c r="BA753" s="1">
        <f>IFERROR(IF($AE753&gt;$AE752,VLOOKUP($AC753+AN$1,STOCK!$F$10:$AB$209,16,0),IF($AE753=$AE752,(IF(BA752&gt;=1,BA752-COUNTIFS($AE752:$AE752,$AC753,AN752:AN752,$AI$1),0)),0)),0)</f>
        <v>0</v>
      </c>
      <c r="BB753" s="1">
        <f>IFERROR(IF($AE753&gt;$AE752,VLOOKUP($AC753+AO$1,STOCK!$F$10:$AB$209,16,0),IF($AE753=$AE752,(IF(BB752&gt;=1,BB752-COUNTIFS($AE752:$AE752,$AC753,AO752:AO752,$AI$1),0)),0)),0)</f>
        <v>0</v>
      </c>
      <c r="BC753" s="1">
        <f>IFERROR(IF($AE753&gt;$AE752,VLOOKUP($AC753+AP$1,STOCK!$F$10:$AB$209,16,0),IF($AE753=$AE752,(IF(BC752&gt;=1,BC752-COUNTIFS($AE752:$AE752,$AC753,AP752:AP752,$AI$1),0)),0)),0)</f>
        <v>0</v>
      </c>
      <c r="BD753" s="1">
        <f>IFERROR(IF($AE753&gt;$AE752,VLOOKUP($AC753+AQ$1,STOCK!$F$10:$AB$209,16,0),IF($AE753=$AE752,(IF(BD752&gt;=1,BD752-COUNTIFS($AE752:$AE752,$AC753,AQ752:AQ752,$AI$1),0)),0)),0)</f>
        <v>0</v>
      </c>
      <c r="BE753" s="1">
        <f>IFERROR(IF($AE753&gt;$AE752,VLOOKUP($AC753+AR$1,STOCK!$F$10:$AB$209,16,0),IF($AE753=$AE752,(IF(BE752&gt;=1,BE752-COUNTIFS($AE752:$AE752,$AC753,AR752:AR752,$AI$1),0)),0)),0)</f>
        <v>0</v>
      </c>
      <c r="BF753" s="1">
        <f>IFERROR(IF($AE753&gt;$AE752,VLOOKUP($AC753+AS$1,STOCK!$F$10:$AB$209,16,0),IF($AE753=$AE752,(IF(BF752&gt;=1,BF752-COUNTIFS($AE752:$AE752,$AC753,AS752:AS752,$AI$1),0)),0)),0)</f>
        <v>0</v>
      </c>
      <c r="BG753" s="1">
        <f>IFERROR(IF($AE753&gt;$AE752,VLOOKUP($AC753+AT$1,STOCK!$F$10:$AB$209,16,0),IF($AE753=$AE752,(IF(BG752&gt;=1,BG752-COUNTIFS($AE752:$AE752,$AC753,AT752:AT752,$AI$1),0)),0)),0)</f>
        <v>0</v>
      </c>
      <c r="BH753" s="1">
        <f>IFERROR(IF($AE753&gt;$AE752,VLOOKUP($AC753+AU$1,STOCK!$F$10:$AB$209,16,0),IF($AE753=$AE752,(IF(BH752&gt;=1,BH752-COUNTIFS($AE752:$AE752,$AC753,AU752:AU752,$AI$1),0)),0)),0)</f>
        <v>0</v>
      </c>
      <c r="BI753" s="1">
        <f>IFERROR(IF($AE753&gt;$AE752,VLOOKUP($AC753+AV$1,STOCK!$F$10:$AB$209,16,0),IF($AE753=$AE752,(IF(BI752&gt;=1,BI752-COUNTIFS($AE752:$AE752,$AC753,AV752:AV752,$AI$1),0)),0)),0)</f>
        <v>0</v>
      </c>
      <c r="BJ753" s="1">
        <f>IFERROR(IF($AE753&gt;$AE752,VLOOKUP($AC753+AW$1,STOCK!$F$10:$AB$209,16,0),IF($AE753=$AE752,(IF(BJ752&gt;=1,BJ752-COUNTIFS($AE752:$AE752,$AC753,AW752:AW752,$AI$1),0)),0)),0)</f>
        <v>0</v>
      </c>
      <c r="BK753" s="1">
        <f>IFERROR(IF($AE753&gt;$AE752,VLOOKUP($AC753+AX$1,STOCK!$F$10:$AB$209,16,0),IF($AE753=$AE752,(IF(BK752&gt;=1,BK752-COUNTIFS($AE752:$AE752,$AC753,AX752:AX752,$AI$1),0)),0)),0)</f>
        <v>0</v>
      </c>
      <c r="BL753" s="1">
        <f>IFERROR(IF($AE753&gt;$AE752,VLOOKUP($AC753+AL$1,STOCK!$F$10:$AB$209,17,0),IF($AE753=$AE752,(IF(BL752&gt;=1,BL752-COUNTIFS($AE752:$AE752,$AC753,AL752:AL752,$AI$2),0)),0)),0)</f>
        <v>0</v>
      </c>
      <c r="BM753" s="1">
        <f>IFERROR(IF($AE753&gt;$AE752,VLOOKUP($AC753+AM$1,STOCK!$F$10:$AB$209,17,0),IF($AE753=$AE752,(IF(BM752&gt;=1,BM752-COUNTIFS($AE752:$AE752,$AC753,AM752:AM752,$AI$2),0)),0)),0)</f>
        <v>0</v>
      </c>
      <c r="BN753" s="1">
        <f>IFERROR(IF($AE753&gt;$AE752,VLOOKUP($AC753+AN$1,STOCK!$F$10:$AB$209,17,0),IF($AE753=$AE752,(IF(BN752&gt;=1,BN752-COUNTIFS($AE752:$AE752,$AC753,AN752:AN752,$AI$2),0)),0)),0)</f>
        <v>0</v>
      </c>
      <c r="BO753" s="1">
        <f>IFERROR(IF($AE753&gt;$AE752,VLOOKUP($AC753+AO$1,STOCK!$F$10:$AB$209,17,0),IF($AE753=$AE752,(IF(BO752&gt;=1,BO752-COUNTIFS($AE752:$AE752,$AC753,AO752:AO752,$AI$2),0)),0)),0)</f>
        <v>0</v>
      </c>
      <c r="BP753" s="1">
        <f>IFERROR(IF($AE753&gt;$AE752,VLOOKUP($AC753+AP$1,STOCK!$F$10:$AB$209,17,0),IF($AE753=$AE752,(IF(BP752&gt;=1,BP752-COUNTIFS($AE752:$AE752,$AC753,AP752:AP752,$AI$2),0)),0)),0)</f>
        <v>0</v>
      </c>
      <c r="BQ753" s="1">
        <f>IFERROR(IF($AE753&gt;$AE752,VLOOKUP($AC753+AQ$1,STOCK!$F$10:$AB$209,17,0),IF($AE753=$AE752,(IF(BQ752&gt;=1,BQ752-COUNTIFS($AE752:$AE752,$AC753,AQ752:AQ752,$AI$2),0)),0)),0)</f>
        <v>0</v>
      </c>
      <c r="BR753" s="1">
        <f>IFERROR(IF($AE753&gt;$AE752,VLOOKUP($AC753+AR$1,STOCK!$F$10:$AB$209,17,0),IF($AE753=$AE752,(IF(BR752&gt;=1,BR752-COUNTIFS($AE752:$AE752,$AC753,AR752:AR752,$AI$2),0)),0)),0)</f>
        <v>0</v>
      </c>
      <c r="BS753" s="1">
        <f>IFERROR(IF($AE753&gt;$AE752,VLOOKUP($AC753+AS$1,STOCK!$F$10:$AB$209,17,0),IF($AE753=$AE752,(IF(BS752&gt;=1,BS752-COUNTIFS($AE752:$AE752,$AC753,AS752:AS752,$AI$2),0)),0)),0)</f>
        <v>0</v>
      </c>
      <c r="BT753" s="1">
        <f>IFERROR(IF($AE753&gt;$AE752,VLOOKUP($AC753+AT$1,STOCK!$F$10:$AB$209,17,0),IF($AE753=$AE752,(IF(BT752&gt;=1,BT752-COUNTIFS($AE752:$AE752,$AC753,AT752:AT752,$AI$2),0)),0)),0)</f>
        <v>0</v>
      </c>
      <c r="BU753" s="1">
        <f>IFERROR(IF($AE753&gt;$AE752,VLOOKUP($AC753+AU$1,STOCK!$F$10:$AB$209,17,0),IF($AE753=$AE752,(IF(BU752&gt;=1,BU752-COUNTIFS($AE752:$AE752,$AC753,AU752:AU752,$AI$2),0)),0)),0)</f>
        <v>0</v>
      </c>
      <c r="BV753" s="1">
        <f>IFERROR(IF($AE753&gt;$AE752,VLOOKUP($AC753+AV$1,STOCK!$F$10:$AB$209,17,0),IF($AE753=$AE752,(IF(BV752&gt;=1,BV752-COUNTIFS($AE752:$AE752,$AC753,AV752:AV752,$AI$2),0)),0)),0)</f>
        <v>0</v>
      </c>
      <c r="BW753" s="1">
        <f>IFERROR(IF($AE753&gt;$AE752,VLOOKUP($AC753+AW$1,STOCK!$F$10:$AB$209,17,0),IF($AE753=$AE752,(IF(BW752&gt;=1,BW752-COUNTIFS($AE752:$AE752,$AC753,AW752:AW752,$AI$2),0)),0)),0)</f>
        <v>0</v>
      </c>
      <c r="BX753" s="1">
        <f>IFERROR(IF($AE753&gt;$AE752,VLOOKUP($AC753+AX$1,STOCK!$F$10:$AB$209,17,0),IF($AE753=$AE752,(IF(BX752&gt;=1,BX752-COUNTIFS($AE752:$AE752,$AC753,AX752:AX752,$AI$2),0)),0)),0)</f>
        <v>0</v>
      </c>
    </row>
    <row r="754" spans="29:76" x14ac:dyDescent="0.25">
      <c r="AC754" s="1">
        <f t="shared" si="185"/>
        <v>0</v>
      </c>
      <c r="AD754" s="1">
        <f>IFERROR(IF(LEN(AK754)&gt;=1,VLOOKUP(HLOOKUP(AK754,PROFILE!$K$5:$V$8,4,0),PROFILE!$F$1:$G$3,2,0),0),0)</f>
        <v>0</v>
      </c>
      <c r="AE754" s="1">
        <f t="shared" si="186"/>
        <v>0</v>
      </c>
      <c r="AF754" s="1">
        <v>741</v>
      </c>
      <c r="AI754" s="1" t="str">
        <f>IFERROR(IF($AH754&gt;=1,VLOOKUP($AG754,STUDENT!$O$8:$Z$1507,3,0),""),"")</f>
        <v/>
      </c>
      <c r="AJ754" s="1" t="str">
        <f>IFERROR(IF($AH754&gt;=1,VLOOKUP($AG754,STUDENT!$O$8:$Z$1507,4,0),""),"")</f>
        <v/>
      </c>
      <c r="AK754" s="1" t="str">
        <f>IFERROR(IF($AH754&gt;=1,VLOOKUP($AG754,STUDENT!$O$8:$Z$1507,6,0),""),"")</f>
        <v/>
      </c>
      <c r="AL754" s="1" t="str">
        <f t="shared" si="187"/>
        <v/>
      </c>
      <c r="AM754" s="1" t="str">
        <f t="shared" si="188"/>
        <v/>
      </c>
      <c r="AN754" s="1" t="str">
        <f t="shared" si="189"/>
        <v/>
      </c>
      <c r="AO754" s="1" t="str">
        <f t="shared" si="190"/>
        <v/>
      </c>
      <c r="AP754" s="1" t="str">
        <f t="shared" si="191"/>
        <v/>
      </c>
      <c r="AQ754" s="1" t="str">
        <f t="shared" si="192"/>
        <v/>
      </c>
      <c r="AR754" s="1" t="str">
        <f t="shared" si="193"/>
        <v/>
      </c>
      <c r="AS754" s="1" t="str">
        <f t="shared" si="194"/>
        <v/>
      </c>
      <c r="AT754" s="1" t="str">
        <f t="shared" si="195"/>
        <v/>
      </c>
      <c r="AU754" s="1" t="str">
        <f t="shared" si="196"/>
        <v/>
      </c>
      <c r="AV754" s="1" t="str">
        <f t="shared" si="197"/>
        <v/>
      </c>
      <c r="AW754" s="1" t="str">
        <f t="shared" si="198"/>
        <v/>
      </c>
      <c r="AX754" s="1" t="str">
        <f t="shared" si="199"/>
        <v/>
      </c>
      <c r="AY754" s="1">
        <f>IFERROR(IF($AE754&gt;$AE753,VLOOKUP($AC754+AL$1,STOCK!$F$10:$AB$209,16,0),IF($AE754=$AE753,(IF(AY753&gt;=1,AY753-COUNTIFS($AE753:$AE753,$AC754,AL753:AL753,$AI$1),0)),0)),0)</f>
        <v>0</v>
      </c>
      <c r="AZ754" s="1">
        <f>IFERROR(IF($AE754&gt;$AE753,VLOOKUP($AC754+AM$1,STOCK!$F$10:$AB$209,16,0),IF($AE754=$AE753,(IF(AZ753&gt;=1,AZ753-COUNTIFS($AE753:$AE753,$AC754,AM753:AM753,$AI$1),0)),0)),0)</f>
        <v>0</v>
      </c>
      <c r="BA754" s="1">
        <f>IFERROR(IF($AE754&gt;$AE753,VLOOKUP($AC754+AN$1,STOCK!$F$10:$AB$209,16,0),IF($AE754=$AE753,(IF(BA753&gt;=1,BA753-COUNTIFS($AE753:$AE753,$AC754,AN753:AN753,$AI$1),0)),0)),0)</f>
        <v>0</v>
      </c>
      <c r="BB754" s="1">
        <f>IFERROR(IF($AE754&gt;$AE753,VLOOKUP($AC754+AO$1,STOCK!$F$10:$AB$209,16,0),IF($AE754=$AE753,(IF(BB753&gt;=1,BB753-COUNTIFS($AE753:$AE753,$AC754,AO753:AO753,$AI$1),0)),0)),0)</f>
        <v>0</v>
      </c>
      <c r="BC754" s="1">
        <f>IFERROR(IF($AE754&gt;$AE753,VLOOKUP($AC754+AP$1,STOCK!$F$10:$AB$209,16,0),IF($AE754=$AE753,(IF(BC753&gt;=1,BC753-COUNTIFS($AE753:$AE753,$AC754,AP753:AP753,$AI$1),0)),0)),0)</f>
        <v>0</v>
      </c>
      <c r="BD754" s="1">
        <f>IFERROR(IF($AE754&gt;$AE753,VLOOKUP($AC754+AQ$1,STOCK!$F$10:$AB$209,16,0),IF($AE754=$AE753,(IF(BD753&gt;=1,BD753-COUNTIFS($AE753:$AE753,$AC754,AQ753:AQ753,$AI$1),0)),0)),0)</f>
        <v>0</v>
      </c>
      <c r="BE754" s="1">
        <f>IFERROR(IF($AE754&gt;$AE753,VLOOKUP($AC754+AR$1,STOCK!$F$10:$AB$209,16,0),IF($AE754=$AE753,(IF(BE753&gt;=1,BE753-COUNTIFS($AE753:$AE753,$AC754,AR753:AR753,$AI$1),0)),0)),0)</f>
        <v>0</v>
      </c>
      <c r="BF754" s="1">
        <f>IFERROR(IF($AE754&gt;$AE753,VLOOKUP($AC754+AS$1,STOCK!$F$10:$AB$209,16,0),IF($AE754=$AE753,(IF(BF753&gt;=1,BF753-COUNTIFS($AE753:$AE753,$AC754,AS753:AS753,$AI$1),0)),0)),0)</f>
        <v>0</v>
      </c>
      <c r="BG754" s="1">
        <f>IFERROR(IF($AE754&gt;$AE753,VLOOKUP($AC754+AT$1,STOCK!$F$10:$AB$209,16,0),IF($AE754=$AE753,(IF(BG753&gt;=1,BG753-COUNTIFS($AE753:$AE753,$AC754,AT753:AT753,$AI$1),0)),0)),0)</f>
        <v>0</v>
      </c>
      <c r="BH754" s="1">
        <f>IFERROR(IF($AE754&gt;$AE753,VLOOKUP($AC754+AU$1,STOCK!$F$10:$AB$209,16,0),IF($AE754=$AE753,(IF(BH753&gt;=1,BH753-COUNTIFS($AE753:$AE753,$AC754,AU753:AU753,$AI$1),0)),0)),0)</f>
        <v>0</v>
      </c>
      <c r="BI754" s="1">
        <f>IFERROR(IF($AE754&gt;$AE753,VLOOKUP($AC754+AV$1,STOCK!$F$10:$AB$209,16,0),IF($AE754=$AE753,(IF(BI753&gt;=1,BI753-COUNTIFS($AE753:$AE753,$AC754,AV753:AV753,$AI$1),0)),0)),0)</f>
        <v>0</v>
      </c>
      <c r="BJ754" s="1">
        <f>IFERROR(IF($AE754&gt;$AE753,VLOOKUP($AC754+AW$1,STOCK!$F$10:$AB$209,16,0),IF($AE754=$AE753,(IF(BJ753&gt;=1,BJ753-COUNTIFS($AE753:$AE753,$AC754,AW753:AW753,$AI$1),0)),0)),0)</f>
        <v>0</v>
      </c>
      <c r="BK754" s="1">
        <f>IFERROR(IF($AE754&gt;$AE753,VLOOKUP($AC754+AX$1,STOCK!$F$10:$AB$209,16,0),IF($AE754=$AE753,(IF(BK753&gt;=1,BK753-COUNTIFS($AE753:$AE753,$AC754,AX753:AX753,$AI$1),0)),0)),0)</f>
        <v>0</v>
      </c>
      <c r="BL754" s="1">
        <f>IFERROR(IF($AE754&gt;$AE753,VLOOKUP($AC754+AL$1,STOCK!$F$10:$AB$209,17,0),IF($AE754=$AE753,(IF(BL753&gt;=1,BL753-COUNTIFS($AE753:$AE753,$AC754,AL753:AL753,$AI$2),0)),0)),0)</f>
        <v>0</v>
      </c>
      <c r="BM754" s="1">
        <f>IFERROR(IF($AE754&gt;$AE753,VLOOKUP($AC754+AM$1,STOCK!$F$10:$AB$209,17,0),IF($AE754=$AE753,(IF(BM753&gt;=1,BM753-COUNTIFS($AE753:$AE753,$AC754,AM753:AM753,$AI$2),0)),0)),0)</f>
        <v>0</v>
      </c>
      <c r="BN754" s="1">
        <f>IFERROR(IF($AE754&gt;$AE753,VLOOKUP($AC754+AN$1,STOCK!$F$10:$AB$209,17,0),IF($AE754=$AE753,(IF(BN753&gt;=1,BN753-COUNTIFS($AE753:$AE753,$AC754,AN753:AN753,$AI$2),0)),0)),0)</f>
        <v>0</v>
      </c>
      <c r="BO754" s="1">
        <f>IFERROR(IF($AE754&gt;$AE753,VLOOKUP($AC754+AO$1,STOCK!$F$10:$AB$209,17,0),IF($AE754=$AE753,(IF(BO753&gt;=1,BO753-COUNTIFS($AE753:$AE753,$AC754,AO753:AO753,$AI$2),0)),0)),0)</f>
        <v>0</v>
      </c>
      <c r="BP754" s="1">
        <f>IFERROR(IF($AE754&gt;$AE753,VLOOKUP($AC754+AP$1,STOCK!$F$10:$AB$209,17,0),IF($AE754=$AE753,(IF(BP753&gt;=1,BP753-COUNTIFS($AE753:$AE753,$AC754,AP753:AP753,$AI$2),0)),0)),0)</f>
        <v>0</v>
      </c>
      <c r="BQ754" s="1">
        <f>IFERROR(IF($AE754&gt;$AE753,VLOOKUP($AC754+AQ$1,STOCK!$F$10:$AB$209,17,0),IF($AE754=$AE753,(IF(BQ753&gt;=1,BQ753-COUNTIFS($AE753:$AE753,$AC754,AQ753:AQ753,$AI$2),0)),0)),0)</f>
        <v>0</v>
      </c>
      <c r="BR754" s="1">
        <f>IFERROR(IF($AE754&gt;$AE753,VLOOKUP($AC754+AR$1,STOCK!$F$10:$AB$209,17,0),IF($AE754=$AE753,(IF(BR753&gt;=1,BR753-COUNTIFS($AE753:$AE753,$AC754,AR753:AR753,$AI$2),0)),0)),0)</f>
        <v>0</v>
      </c>
      <c r="BS754" s="1">
        <f>IFERROR(IF($AE754&gt;$AE753,VLOOKUP($AC754+AS$1,STOCK!$F$10:$AB$209,17,0),IF($AE754=$AE753,(IF(BS753&gt;=1,BS753-COUNTIFS($AE753:$AE753,$AC754,AS753:AS753,$AI$2),0)),0)),0)</f>
        <v>0</v>
      </c>
      <c r="BT754" s="1">
        <f>IFERROR(IF($AE754&gt;$AE753,VLOOKUP($AC754+AT$1,STOCK!$F$10:$AB$209,17,0),IF($AE754=$AE753,(IF(BT753&gt;=1,BT753-COUNTIFS($AE753:$AE753,$AC754,AT753:AT753,$AI$2),0)),0)),0)</f>
        <v>0</v>
      </c>
      <c r="BU754" s="1">
        <f>IFERROR(IF($AE754&gt;$AE753,VLOOKUP($AC754+AU$1,STOCK!$F$10:$AB$209,17,0),IF($AE754=$AE753,(IF(BU753&gt;=1,BU753-COUNTIFS($AE753:$AE753,$AC754,AU753:AU753,$AI$2),0)),0)),0)</f>
        <v>0</v>
      </c>
      <c r="BV754" s="1">
        <f>IFERROR(IF($AE754&gt;$AE753,VLOOKUP($AC754+AV$1,STOCK!$F$10:$AB$209,17,0),IF($AE754=$AE753,(IF(BV753&gt;=1,BV753-COUNTIFS($AE753:$AE753,$AC754,AV753:AV753,$AI$2),0)),0)),0)</f>
        <v>0</v>
      </c>
      <c r="BW754" s="1">
        <f>IFERROR(IF($AE754&gt;$AE753,VLOOKUP($AC754+AW$1,STOCK!$F$10:$AB$209,17,0),IF($AE754=$AE753,(IF(BW753&gt;=1,BW753-COUNTIFS($AE753:$AE753,$AC754,AW753:AW753,$AI$2),0)),0)),0)</f>
        <v>0</v>
      </c>
      <c r="BX754" s="1">
        <f>IFERROR(IF($AE754&gt;$AE753,VLOOKUP($AC754+AX$1,STOCK!$F$10:$AB$209,17,0),IF($AE754=$AE753,(IF(BX753&gt;=1,BX753-COUNTIFS($AE753:$AE753,$AC754,AX753:AX753,$AI$2),0)),0)),0)</f>
        <v>0</v>
      </c>
    </row>
    <row r="755" spans="29:76" x14ac:dyDescent="0.25">
      <c r="AC755" s="1">
        <f t="shared" si="185"/>
        <v>0</v>
      </c>
      <c r="AD755" s="1">
        <f>IFERROR(IF(LEN(AK755)&gt;=1,VLOOKUP(HLOOKUP(AK755,PROFILE!$K$5:$V$8,4,0),PROFILE!$F$1:$G$3,2,0),0),0)</f>
        <v>0</v>
      </c>
      <c r="AE755" s="1">
        <f t="shared" si="186"/>
        <v>0</v>
      </c>
      <c r="AF755" s="1">
        <v>742</v>
      </c>
      <c r="AI755" s="1" t="str">
        <f>IFERROR(IF($AH755&gt;=1,VLOOKUP($AG755,STUDENT!$O$8:$Z$1507,3,0),""),"")</f>
        <v/>
      </c>
      <c r="AJ755" s="1" t="str">
        <f>IFERROR(IF($AH755&gt;=1,VLOOKUP($AG755,STUDENT!$O$8:$Z$1507,4,0),""),"")</f>
        <v/>
      </c>
      <c r="AK755" s="1" t="str">
        <f>IFERROR(IF($AH755&gt;=1,VLOOKUP($AG755,STUDENT!$O$8:$Z$1507,6,0),""),"")</f>
        <v/>
      </c>
      <c r="AL755" s="1" t="str">
        <f t="shared" si="187"/>
        <v/>
      </c>
      <c r="AM755" s="1" t="str">
        <f t="shared" si="188"/>
        <v/>
      </c>
      <c r="AN755" s="1" t="str">
        <f t="shared" si="189"/>
        <v/>
      </c>
      <c r="AO755" s="1" t="str">
        <f t="shared" si="190"/>
        <v/>
      </c>
      <c r="AP755" s="1" t="str">
        <f t="shared" si="191"/>
        <v/>
      </c>
      <c r="AQ755" s="1" t="str">
        <f t="shared" si="192"/>
        <v/>
      </c>
      <c r="AR755" s="1" t="str">
        <f t="shared" si="193"/>
        <v/>
      </c>
      <c r="AS755" s="1" t="str">
        <f t="shared" si="194"/>
        <v/>
      </c>
      <c r="AT755" s="1" t="str">
        <f t="shared" si="195"/>
        <v/>
      </c>
      <c r="AU755" s="1" t="str">
        <f t="shared" si="196"/>
        <v/>
      </c>
      <c r="AV755" s="1" t="str">
        <f t="shared" si="197"/>
        <v/>
      </c>
      <c r="AW755" s="1" t="str">
        <f t="shared" si="198"/>
        <v/>
      </c>
      <c r="AX755" s="1" t="str">
        <f t="shared" si="199"/>
        <v/>
      </c>
      <c r="AY755" s="1">
        <f>IFERROR(IF($AE755&gt;$AE754,VLOOKUP($AC755+AL$1,STOCK!$F$10:$AB$209,16,0),IF($AE755=$AE754,(IF(AY754&gt;=1,AY754-COUNTIFS($AE754:$AE754,$AC755,AL754:AL754,$AI$1),0)),0)),0)</f>
        <v>0</v>
      </c>
      <c r="AZ755" s="1">
        <f>IFERROR(IF($AE755&gt;$AE754,VLOOKUP($AC755+AM$1,STOCK!$F$10:$AB$209,16,0),IF($AE755=$AE754,(IF(AZ754&gt;=1,AZ754-COUNTIFS($AE754:$AE754,$AC755,AM754:AM754,$AI$1),0)),0)),0)</f>
        <v>0</v>
      </c>
      <c r="BA755" s="1">
        <f>IFERROR(IF($AE755&gt;$AE754,VLOOKUP($AC755+AN$1,STOCK!$F$10:$AB$209,16,0),IF($AE755=$AE754,(IF(BA754&gt;=1,BA754-COUNTIFS($AE754:$AE754,$AC755,AN754:AN754,$AI$1),0)),0)),0)</f>
        <v>0</v>
      </c>
      <c r="BB755" s="1">
        <f>IFERROR(IF($AE755&gt;$AE754,VLOOKUP($AC755+AO$1,STOCK!$F$10:$AB$209,16,0),IF($AE755=$AE754,(IF(BB754&gt;=1,BB754-COUNTIFS($AE754:$AE754,$AC755,AO754:AO754,$AI$1),0)),0)),0)</f>
        <v>0</v>
      </c>
      <c r="BC755" s="1">
        <f>IFERROR(IF($AE755&gt;$AE754,VLOOKUP($AC755+AP$1,STOCK!$F$10:$AB$209,16,0),IF($AE755=$AE754,(IF(BC754&gt;=1,BC754-COUNTIFS($AE754:$AE754,$AC755,AP754:AP754,$AI$1),0)),0)),0)</f>
        <v>0</v>
      </c>
      <c r="BD755" s="1">
        <f>IFERROR(IF($AE755&gt;$AE754,VLOOKUP($AC755+AQ$1,STOCK!$F$10:$AB$209,16,0),IF($AE755=$AE754,(IF(BD754&gt;=1,BD754-COUNTIFS($AE754:$AE754,$AC755,AQ754:AQ754,$AI$1),0)),0)),0)</f>
        <v>0</v>
      </c>
      <c r="BE755" s="1">
        <f>IFERROR(IF($AE755&gt;$AE754,VLOOKUP($AC755+AR$1,STOCK!$F$10:$AB$209,16,0),IF($AE755=$AE754,(IF(BE754&gt;=1,BE754-COUNTIFS($AE754:$AE754,$AC755,AR754:AR754,$AI$1),0)),0)),0)</f>
        <v>0</v>
      </c>
      <c r="BF755" s="1">
        <f>IFERROR(IF($AE755&gt;$AE754,VLOOKUP($AC755+AS$1,STOCK!$F$10:$AB$209,16,0),IF($AE755=$AE754,(IF(BF754&gt;=1,BF754-COUNTIFS($AE754:$AE754,$AC755,AS754:AS754,$AI$1),0)),0)),0)</f>
        <v>0</v>
      </c>
      <c r="BG755" s="1">
        <f>IFERROR(IF($AE755&gt;$AE754,VLOOKUP($AC755+AT$1,STOCK!$F$10:$AB$209,16,0),IF($AE755=$AE754,(IF(BG754&gt;=1,BG754-COUNTIFS($AE754:$AE754,$AC755,AT754:AT754,$AI$1),0)),0)),0)</f>
        <v>0</v>
      </c>
      <c r="BH755" s="1">
        <f>IFERROR(IF($AE755&gt;$AE754,VLOOKUP($AC755+AU$1,STOCK!$F$10:$AB$209,16,0),IF($AE755=$AE754,(IF(BH754&gt;=1,BH754-COUNTIFS($AE754:$AE754,$AC755,AU754:AU754,$AI$1),0)),0)),0)</f>
        <v>0</v>
      </c>
      <c r="BI755" s="1">
        <f>IFERROR(IF($AE755&gt;$AE754,VLOOKUP($AC755+AV$1,STOCK!$F$10:$AB$209,16,0),IF($AE755=$AE754,(IF(BI754&gt;=1,BI754-COUNTIFS($AE754:$AE754,$AC755,AV754:AV754,$AI$1),0)),0)),0)</f>
        <v>0</v>
      </c>
      <c r="BJ755" s="1">
        <f>IFERROR(IF($AE755&gt;$AE754,VLOOKUP($AC755+AW$1,STOCK!$F$10:$AB$209,16,0),IF($AE755=$AE754,(IF(BJ754&gt;=1,BJ754-COUNTIFS($AE754:$AE754,$AC755,AW754:AW754,$AI$1),0)),0)),0)</f>
        <v>0</v>
      </c>
      <c r="BK755" s="1">
        <f>IFERROR(IF($AE755&gt;$AE754,VLOOKUP($AC755+AX$1,STOCK!$F$10:$AB$209,16,0),IF($AE755=$AE754,(IF(BK754&gt;=1,BK754-COUNTIFS($AE754:$AE754,$AC755,AX754:AX754,$AI$1),0)),0)),0)</f>
        <v>0</v>
      </c>
      <c r="BL755" s="1">
        <f>IFERROR(IF($AE755&gt;$AE754,VLOOKUP($AC755+AL$1,STOCK!$F$10:$AB$209,17,0),IF($AE755=$AE754,(IF(BL754&gt;=1,BL754-COUNTIFS($AE754:$AE754,$AC755,AL754:AL754,$AI$2),0)),0)),0)</f>
        <v>0</v>
      </c>
      <c r="BM755" s="1">
        <f>IFERROR(IF($AE755&gt;$AE754,VLOOKUP($AC755+AM$1,STOCK!$F$10:$AB$209,17,0),IF($AE755=$AE754,(IF(BM754&gt;=1,BM754-COUNTIFS($AE754:$AE754,$AC755,AM754:AM754,$AI$2),0)),0)),0)</f>
        <v>0</v>
      </c>
      <c r="BN755" s="1">
        <f>IFERROR(IF($AE755&gt;$AE754,VLOOKUP($AC755+AN$1,STOCK!$F$10:$AB$209,17,0),IF($AE755=$AE754,(IF(BN754&gt;=1,BN754-COUNTIFS($AE754:$AE754,$AC755,AN754:AN754,$AI$2),0)),0)),0)</f>
        <v>0</v>
      </c>
      <c r="BO755" s="1">
        <f>IFERROR(IF($AE755&gt;$AE754,VLOOKUP($AC755+AO$1,STOCK!$F$10:$AB$209,17,0),IF($AE755=$AE754,(IF(BO754&gt;=1,BO754-COUNTIFS($AE754:$AE754,$AC755,AO754:AO754,$AI$2),0)),0)),0)</f>
        <v>0</v>
      </c>
      <c r="BP755" s="1">
        <f>IFERROR(IF($AE755&gt;$AE754,VLOOKUP($AC755+AP$1,STOCK!$F$10:$AB$209,17,0),IF($AE755=$AE754,(IF(BP754&gt;=1,BP754-COUNTIFS($AE754:$AE754,$AC755,AP754:AP754,$AI$2),0)),0)),0)</f>
        <v>0</v>
      </c>
      <c r="BQ755" s="1">
        <f>IFERROR(IF($AE755&gt;$AE754,VLOOKUP($AC755+AQ$1,STOCK!$F$10:$AB$209,17,0),IF($AE755=$AE754,(IF(BQ754&gt;=1,BQ754-COUNTIFS($AE754:$AE754,$AC755,AQ754:AQ754,$AI$2),0)),0)),0)</f>
        <v>0</v>
      </c>
      <c r="BR755" s="1">
        <f>IFERROR(IF($AE755&gt;$AE754,VLOOKUP($AC755+AR$1,STOCK!$F$10:$AB$209,17,0),IF($AE755=$AE754,(IF(BR754&gt;=1,BR754-COUNTIFS($AE754:$AE754,$AC755,AR754:AR754,$AI$2),0)),0)),0)</f>
        <v>0</v>
      </c>
      <c r="BS755" s="1">
        <f>IFERROR(IF($AE755&gt;$AE754,VLOOKUP($AC755+AS$1,STOCK!$F$10:$AB$209,17,0),IF($AE755=$AE754,(IF(BS754&gt;=1,BS754-COUNTIFS($AE754:$AE754,$AC755,AS754:AS754,$AI$2),0)),0)),0)</f>
        <v>0</v>
      </c>
      <c r="BT755" s="1">
        <f>IFERROR(IF($AE755&gt;$AE754,VLOOKUP($AC755+AT$1,STOCK!$F$10:$AB$209,17,0),IF($AE755=$AE754,(IF(BT754&gt;=1,BT754-COUNTIFS($AE754:$AE754,$AC755,AT754:AT754,$AI$2),0)),0)),0)</f>
        <v>0</v>
      </c>
      <c r="BU755" s="1">
        <f>IFERROR(IF($AE755&gt;$AE754,VLOOKUP($AC755+AU$1,STOCK!$F$10:$AB$209,17,0),IF($AE755=$AE754,(IF(BU754&gt;=1,BU754-COUNTIFS($AE754:$AE754,$AC755,AU754:AU754,$AI$2),0)),0)),0)</f>
        <v>0</v>
      </c>
      <c r="BV755" s="1">
        <f>IFERROR(IF($AE755&gt;$AE754,VLOOKUP($AC755+AV$1,STOCK!$F$10:$AB$209,17,0),IF($AE755=$AE754,(IF(BV754&gt;=1,BV754-COUNTIFS($AE754:$AE754,$AC755,AV754:AV754,$AI$2),0)),0)),0)</f>
        <v>0</v>
      </c>
      <c r="BW755" s="1">
        <f>IFERROR(IF($AE755&gt;$AE754,VLOOKUP($AC755+AW$1,STOCK!$F$10:$AB$209,17,0),IF($AE755=$AE754,(IF(BW754&gt;=1,BW754-COUNTIFS($AE754:$AE754,$AC755,AW754:AW754,$AI$2),0)),0)),0)</f>
        <v>0</v>
      </c>
      <c r="BX755" s="1">
        <f>IFERROR(IF($AE755&gt;$AE754,VLOOKUP($AC755+AX$1,STOCK!$F$10:$AB$209,17,0),IF($AE755=$AE754,(IF(BX754&gt;=1,BX754-COUNTIFS($AE754:$AE754,$AC755,AX754:AX754,$AI$2),0)),0)),0)</f>
        <v>0</v>
      </c>
    </row>
    <row r="756" spans="29:76" x14ac:dyDescent="0.25">
      <c r="AC756" s="1">
        <f t="shared" si="185"/>
        <v>0</v>
      </c>
      <c r="AD756" s="1">
        <f>IFERROR(IF(LEN(AK756)&gt;=1,VLOOKUP(HLOOKUP(AK756,PROFILE!$K$5:$V$8,4,0),PROFILE!$F$1:$G$3,2,0),0),0)</f>
        <v>0</v>
      </c>
      <c r="AE756" s="1">
        <f t="shared" si="186"/>
        <v>0</v>
      </c>
      <c r="AF756" s="1">
        <v>743</v>
      </c>
      <c r="AI756" s="1" t="str">
        <f>IFERROR(IF($AH756&gt;=1,VLOOKUP($AG756,STUDENT!$O$8:$Z$1507,3,0),""),"")</f>
        <v/>
      </c>
      <c r="AJ756" s="1" t="str">
        <f>IFERROR(IF($AH756&gt;=1,VLOOKUP($AG756,STUDENT!$O$8:$Z$1507,4,0),""),"")</f>
        <v/>
      </c>
      <c r="AK756" s="1" t="str">
        <f>IFERROR(IF($AH756&gt;=1,VLOOKUP($AG756,STUDENT!$O$8:$Z$1507,6,0),""),"")</f>
        <v/>
      </c>
      <c r="AL756" s="1" t="str">
        <f t="shared" si="187"/>
        <v/>
      </c>
      <c r="AM756" s="1" t="str">
        <f t="shared" si="188"/>
        <v/>
      </c>
      <c r="AN756" s="1" t="str">
        <f t="shared" si="189"/>
        <v/>
      </c>
      <c r="AO756" s="1" t="str">
        <f t="shared" si="190"/>
        <v/>
      </c>
      <c r="AP756" s="1" t="str">
        <f t="shared" si="191"/>
        <v/>
      </c>
      <c r="AQ756" s="1" t="str">
        <f t="shared" si="192"/>
        <v/>
      </c>
      <c r="AR756" s="1" t="str">
        <f t="shared" si="193"/>
        <v/>
      </c>
      <c r="AS756" s="1" t="str">
        <f t="shared" si="194"/>
        <v/>
      </c>
      <c r="AT756" s="1" t="str">
        <f t="shared" si="195"/>
        <v/>
      </c>
      <c r="AU756" s="1" t="str">
        <f t="shared" si="196"/>
        <v/>
      </c>
      <c r="AV756" s="1" t="str">
        <f t="shared" si="197"/>
        <v/>
      </c>
      <c r="AW756" s="1" t="str">
        <f t="shared" si="198"/>
        <v/>
      </c>
      <c r="AX756" s="1" t="str">
        <f t="shared" si="199"/>
        <v/>
      </c>
      <c r="AY756" s="1">
        <f>IFERROR(IF($AE756&gt;$AE755,VLOOKUP($AC756+AL$1,STOCK!$F$10:$AB$209,16,0),IF($AE756=$AE755,(IF(AY755&gt;=1,AY755-COUNTIFS($AE755:$AE755,$AC756,AL755:AL755,$AI$1),0)),0)),0)</f>
        <v>0</v>
      </c>
      <c r="AZ756" s="1">
        <f>IFERROR(IF($AE756&gt;$AE755,VLOOKUP($AC756+AM$1,STOCK!$F$10:$AB$209,16,0),IF($AE756=$AE755,(IF(AZ755&gt;=1,AZ755-COUNTIFS($AE755:$AE755,$AC756,AM755:AM755,$AI$1),0)),0)),0)</f>
        <v>0</v>
      </c>
      <c r="BA756" s="1">
        <f>IFERROR(IF($AE756&gt;$AE755,VLOOKUP($AC756+AN$1,STOCK!$F$10:$AB$209,16,0),IF($AE756=$AE755,(IF(BA755&gt;=1,BA755-COUNTIFS($AE755:$AE755,$AC756,AN755:AN755,$AI$1),0)),0)),0)</f>
        <v>0</v>
      </c>
      <c r="BB756" s="1">
        <f>IFERROR(IF($AE756&gt;$AE755,VLOOKUP($AC756+AO$1,STOCK!$F$10:$AB$209,16,0),IF($AE756=$AE755,(IF(BB755&gt;=1,BB755-COUNTIFS($AE755:$AE755,$AC756,AO755:AO755,$AI$1),0)),0)),0)</f>
        <v>0</v>
      </c>
      <c r="BC756" s="1">
        <f>IFERROR(IF($AE756&gt;$AE755,VLOOKUP($AC756+AP$1,STOCK!$F$10:$AB$209,16,0),IF($AE756=$AE755,(IF(BC755&gt;=1,BC755-COUNTIFS($AE755:$AE755,$AC756,AP755:AP755,$AI$1),0)),0)),0)</f>
        <v>0</v>
      </c>
      <c r="BD756" s="1">
        <f>IFERROR(IF($AE756&gt;$AE755,VLOOKUP($AC756+AQ$1,STOCK!$F$10:$AB$209,16,0),IF($AE756=$AE755,(IF(BD755&gt;=1,BD755-COUNTIFS($AE755:$AE755,$AC756,AQ755:AQ755,$AI$1),0)),0)),0)</f>
        <v>0</v>
      </c>
      <c r="BE756" s="1">
        <f>IFERROR(IF($AE756&gt;$AE755,VLOOKUP($AC756+AR$1,STOCK!$F$10:$AB$209,16,0),IF($AE756=$AE755,(IF(BE755&gt;=1,BE755-COUNTIFS($AE755:$AE755,$AC756,AR755:AR755,$AI$1),0)),0)),0)</f>
        <v>0</v>
      </c>
      <c r="BF756" s="1">
        <f>IFERROR(IF($AE756&gt;$AE755,VLOOKUP($AC756+AS$1,STOCK!$F$10:$AB$209,16,0),IF($AE756=$AE755,(IF(BF755&gt;=1,BF755-COUNTIFS($AE755:$AE755,$AC756,AS755:AS755,$AI$1),0)),0)),0)</f>
        <v>0</v>
      </c>
      <c r="BG756" s="1">
        <f>IFERROR(IF($AE756&gt;$AE755,VLOOKUP($AC756+AT$1,STOCK!$F$10:$AB$209,16,0),IF($AE756=$AE755,(IF(BG755&gt;=1,BG755-COUNTIFS($AE755:$AE755,$AC756,AT755:AT755,$AI$1),0)),0)),0)</f>
        <v>0</v>
      </c>
      <c r="BH756" s="1">
        <f>IFERROR(IF($AE756&gt;$AE755,VLOOKUP($AC756+AU$1,STOCK!$F$10:$AB$209,16,0),IF($AE756=$AE755,(IF(BH755&gt;=1,BH755-COUNTIFS($AE755:$AE755,$AC756,AU755:AU755,$AI$1),0)),0)),0)</f>
        <v>0</v>
      </c>
      <c r="BI756" s="1">
        <f>IFERROR(IF($AE756&gt;$AE755,VLOOKUP($AC756+AV$1,STOCK!$F$10:$AB$209,16,0),IF($AE756=$AE755,(IF(BI755&gt;=1,BI755-COUNTIFS($AE755:$AE755,$AC756,AV755:AV755,$AI$1),0)),0)),0)</f>
        <v>0</v>
      </c>
      <c r="BJ756" s="1">
        <f>IFERROR(IF($AE756&gt;$AE755,VLOOKUP($AC756+AW$1,STOCK!$F$10:$AB$209,16,0),IF($AE756=$AE755,(IF(BJ755&gt;=1,BJ755-COUNTIFS($AE755:$AE755,$AC756,AW755:AW755,$AI$1),0)),0)),0)</f>
        <v>0</v>
      </c>
      <c r="BK756" s="1">
        <f>IFERROR(IF($AE756&gt;$AE755,VLOOKUP($AC756+AX$1,STOCK!$F$10:$AB$209,16,0),IF($AE756=$AE755,(IF(BK755&gt;=1,BK755-COUNTIFS($AE755:$AE755,$AC756,AX755:AX755,$AI$1),0)),0)),0)</f>
        <v>0</v>
      </c>
      <c r="BL756" s="1">
        <f>IFERROR(IF($AE756&gt;$AE755,VLOOKUP($AC756+AL$1,STOCK!$F$10:$AB$209,17,0),IF($AE756=$AE755,(IF(BL755&gt;=1,BL755-COUNTIFS($AE755:$AE755,$AC756,AL755:AL755,$AI$2),0)),0)),0)</f>
        <v>0</v>
      </c>
      <c r="BM756" s="1">
        <f>IFERROR(IF($AE756&gt;$AE755,VLOOKUP($AC756+AM$1,STOCK!$F$10:$AB$209,17,0),IF($AE756=$AE755,(IF(BM755&gt;=1,BM755-COUNTIFS($AE755:$AE755,$AC756,AM755:AM755,$AI$2),0)),0)),0)</f>
        <v>0</v>
      </c>
      <c r="BN756" s="1">
        <f>IFERROR(IF($AE756&gt;$AE755,VLOOKUP($AC756+AN$1,STOCK!$F$10:$AB$209,17,0),IF($AE756=$AE755,(IF(BN755&gt;=1,BN755-COUNTIFS($AE755:$AE755,$AC756,AN755:AN755,$AI$2),0)),0)),0)</f>
        <v>0</v>
      </c>
      <c r="BO756" s="1">
        <f>IFERROR(IF($AE756&gt;$AE755,VLOOKUP($AC756+AO$1,STOCK!$F$10:$AB$209,17,0),IF($AE756=$AE755,(IF(BO755&gt;=1,BO755-COUNTIFS($AE755:$AE755,$AC756,AO755:AO755,$AI$2),0)),0)),0)</f>
        <v>0</v>
      </c>
      <c r="BP756" s="1">
        <f>IFERROR(IF($AE756&gt;$AE755,VLOOKUP($AC756+AP$1,STOCK!$F$10:$AB$209,17,0),IF($AE756=$AE755,(IF(BP755&gt;=1,BP755-COUNTIFS($AE755:$AE755,$AC756,AP755:AP755,$AI$2),0)),0)),0)</f>
        <v>0</v>
      </c>
      <c r="BQ756" s="1">
        <f>IFERROR(IF($AE756&gt;$AE755,VLOOKUP($AC756+AQ$1,STOCK!$F$10:$AB$209,17,0),IF($AE756=$AE755,(IF(BQ755&gt;=1,BQ755-COUNTIFS($AE755:$AE755,$AC756,AQ755:AQ755,$AI$2),0)),0)),0)</f>
        <v>0</v>
      </c>
      <c r="BR756" s="1">
        <f>IFERROR(IF($AE756&gt;$AE755,VLOOKUP($AC756+AR$1,STOCK!$F$10:$AB$209,17,0),IF($AE756=$AE755,(IF(BR755&gt;=1,BR755-COUNTIFS($AE755:$AE755,$AC756,AR755:AR755,$AI$2),0)),0)),0)</f>
        <v>0</v>
      </c>
      <c r="BS756" s="1">
        <f>IFERROR(IF($AE756&gt;$AE755,VLOOKUP($AC756+AS$1,STOCK!$F$10:$AB$209,17,0),IF($AE756=$AE755,(IF(BS755&gt;=1,BS755-COUNTIFS($AE755:$AE755,$AC756,AS755:AS755,$AI$2),0)),0)),0)</f>
        <v>0</v>
      </c>
      <c r="BT756" s="1">
        <f>IFERROR(IF($AE756&gt;$AE755,VLOOKUP($AC756+AT$1,STOCK!$F$10:$AB$209,17,0),IF($AE756=$AE755,(IF(BT755&gt;=1,BT755-COUNTIFS($AE755:$AE755,$AC756,AT755:AT755,$AI$2),0)),0)),0)</f>
        <v>0</v>
      </c>
      <c r="BU756" s="1">
        <f>IFERROR(IF($AE756&gt;$AE755,VLOOKUP($AC756+AU$1,STOCK!$F$10:$AB$209,17,0),IF($AE756=$AE755,(IF(BU755&gt;=1,BU755-COUNTIFS($AE755:$AE755,$AC756,AU755:AU755,$AI$2),0)),0)),0)</f>
        <v>0</v>
      </c>
      <c r="BV756" s="1">
        <f>IFERROR(IF($AE756&gt;$AE755,VLOOKUP($AC756+AV$1,STOCK!$F$10:$AB$209,17,0),IF($AE756=$AE755,(IF(BV755&gt;=1,BV755-COUNTIFS($AE755:$AE755,$AC756,AV755:AV755,$AI$2),0)),0)),0)</f>
        <v>0</v>
      </c>
      <c r="BW756" s="1">
        <f>IFERROR(IF($AE756&gt;$AE755,VLOOKUP($AC756+AW$1,STOCK!$F$10:$AB$209,17,0),IF($AE756=$AE755,(IF(BW755&gt;=1,BW755-COUNTIFS($AE755:$AE755,$AC756,AW755:AW755,$AI$2),0)),0)),0)</f>
        <v>0</v>
      </c>
      <c r="BX756" s="1">
        <f>IFERROR(IF($AE756&gt;$AE755,VLOOKUP($AC756+AX$1,STOCK!$F$10:$AB$209,17,0),IF($AE756=$AE755,(IF(BX755&gt;=1,BX755-COUNTIFS($AE755:$AE755,$AC756,AX755:AX755,$AI$2),0)),0)),0)</f>
        <v>0</v>
      </c>
    </row>
    <row r="757" spans="29:76" x14ac:dyDescent="0.25">
      <c r="AC757" s="1">
        <f t="shared" si="185"/>
        <v>0</v>
      </c>
      <c r="AD757" s="1">
        <f>IFERROR(IF(LEN(AK757)&gt;=1,VLOOKUP(HLOOKUP(AK757,PROFILE!$K$5:$V$8,4,0),PROFILE!$F$1:$G$3,2,0),0),0)</f>
        <v>0</v>
      </c>
      <c r="AE757" s="1">
        <f t="shared" si="186"/>
        <v>0</v>
      </c>
      <c r="AF757" s="1">
        <v>744</v>
      </c>
      <c r="AI757" s="1" t="str">
        <f>IFERROR(IF($AH757&gt;=1,VLOOKUP($AG757,STUDENT!$O$8:$Z$1507,3,0),""),"")</f>
        <v/>
      </c>
      <c r="AJ757" s="1" t="str">
        <f>IFERROR(IF($AH757&gt;=1,VLOOKUP($AG757,STUDENT!$O$8:$Z$1507,4,0),""),"")</f>
        <v/>
      </c>
      <c r="AK757" s="1" t="str">
        <f>IFERROR(IF($AH757&gt;=1,VLOOKUP($AG757,STUDENT!$O$8:$Z$1507,6,0),""),"")</f>
        <v/>
      </c>
      <c r="AL757" s="1" t="str">
        <f t="shared" si="187"/>
        <v/>
      </c>
      <c r="AM757" s="1" t="str">
        <f t="shared" si="188"/>
        <v/>
      </c>
      <c r="AN757" s="1" t="str">
        <f t="shared" si="189"/>
        <v/>
      </c>
      <c r="AO757" s="1" t="str">
        <f t="shared" si="190"/>
        <v/>
      </c>
      <c r="AP757" s="1" t="str">
        <f t="shared" si="191"/>
        <v/>
      </c>
      <c r="AQ757" s="1" t="str">
        <f t="shared" si="192"/>
        <v/>
      </c>
      <c r="AR757" s="1" t="str">
        <f t="shared" si="193"/>
        <v/>
      </c>
      <c r="AS757" s="1" t="str">
        <f t="shared" si="194"/>
        <v/>
      </c>
      <c r="AT757" s="1" t="str">
        <f t="shared" si="195"/>
        <v/>
      </c>
      <c r="AU757" s="1" t="str">
        <f t="shared" si="196"/>
        <v/>
      </c>
      <c r="AV757" s="1" t="str">
        <f t="shared" si="197"/>
        <v/>
      </c>
      <c r="AW757" s="1" t="str">
        <f t="shared" si="198"/>
        <v/>
      </c>
      <c r="AX757" s="1" t="str">
        <f t="shared" si="199"/>
        <v/>
      </c>
      <c r="AY757" s="1">
        <f>IFERROR(IF($AE757&gt;$AE756,VLOOKUP($AC757+AL$1,STOCK!$F$10:$AB$209,16,0),IF($AE757=$AE756,(IF(AY756&gt;=1,AY756-COUNTIFS($AE756:$AE756,$AC757,AL756:AL756,$AI$1),0)),0)),0)</f>
        <v>0</v>
      </c>
      <c r="AZ757" s="1">
        <f>IFERROR(IF($AE757&gt;$AE756,VLOOKUP($AC757+AM$1,STOCK!$F$10:$AB$209,16,0),IF($AE757=$AE756,(IF(AZ756&gt;=1,AZ756-COUNTIFS($AE756:$AE756,$AC757,AM756:AM756,$AI$1),0)),0)),0)</f>
        <v>0</v>
      </c>
      <c r="BA757" s="1">
        <f>IFERROR(IF($AE757&gt;$AE756,VLOOKUP($AC757+AN$1,STOCK!$F$10:$AB$209,16,0),IF($AE757=$AE756,(IF(BA756&gt;=1,BA756-COUNTIFS($AE756:$AE756,$AC757,AN756:AN756,$AI$1),0)),0)),0)</f>
        <v>0</v>
      </c>
      <c r="BB757" s="1">
        <f>IFERROR(IF($AE757&gt;$AE756,VLOOKUP($AC757+AO$1,STOCK!$F$10:$AB$209,16,0),IF($AE757=$AE756,(IF(BB756&gt;=1,BB756-COUNTIFS($AE756:$AE756,$AC757,AO756:AO756,$AI$1),0)),0)),0)</f>
        <v>0</v>
      </c>
      <c r="BC757" s="1">
        <f>IFERROR(IF($AE757&gt;$AE756,VLOOKUP($AC757+AP$1,STOCK!$F$10:$AB$209,16,0),IF($AE757=$AE756,(IF(BC756&gt;=1,BC756-COUNTIFS($AE756:$AE756,$AC757,AP756:AP756,$AI$1),0)),0)),0)</f>
        <v>0</v>
      </c>
      <c r="BD757" s="1">
        <f>IFERROR(IF($AE757&gt;$AE756,VLOOKUP($AC757+AQ$1,STOCK!$F$10:$AB$209,16,0),IF($AE757=$AE756,(IF(BD756&gt;=1,BD756-COUNTIFS($AE756:$AE756,$AC757,AQ756:AQ756,$AI$1),0)),0)),0)</f>
        <v>0</v>
      </c>
      <c r="BE757" s="1">
        <f>IFERROR(IF($AE757&gt;$AE756,VLOOKUP($AC757+AR$1,STOCK!$F$10:$AB$209,16,0),IF($AE757=$AE756,(IF(BE756&gt;=1,BE756-COUNTIFS($AE756:$AE756,$AC757,AR756:AR756,$AI$1),0)),0)),0)</f>
        <v>0</v>
      </c>
      <c r="BF757" s="1">
        <f>IFERROR(IF($AE757&gt;$AE756,VLOOKUP($AC757+AS$1,STOCK!$F$10:$AB$209,16,0),IF($AE757=$AE756,(IF(BF756&gt;=1,BF756-COUNTIFS($AE756:$AE756,$AC757,AS756:AS756,$AI$1),0)),0)),0)</f>
        <v>0</v>
      </c>
      <c r="BG757" s="1">
        <f>IFERROR(IF($AE757&gt;$AE756,VLOOKUP($AC757+AT$1,STOCK!$F$10:$AB$209,16,0),IF($AE757=$AE756,(IF(BG756&gt;=1,BG756-COUNTIFS($AE756:$AE756,$AC757,AT756:AT756,$AI$1),0)),0)),0)</f>
        <v>0</v>
      </c>
      <c r="BH757" s="1">
        <f>IFERROR(IF($AE757&gt;$AE756,VLOOKUP($AC757+AU$1,STOCK!$F$10:$AB$209,16,0),IF($AE757=$AE756,(IF(BH756&gt;=1,BH756-COUNTIFS($AE756:$AE756,$AC757,AU756:AU756,$AI$1),0)),0)),0)</f>
        <v>0</v>
      </c>
      <c r="BI757" s="1">
        <f>IFERROR(IF($AE757&gt;$AE756,VLOOKUP($AC757+AV$1,STOCK!$F$10:$AB$209,16,0),IF($AE757=$AE756,(IF(BI756&gt;=1,BI756-COUNTIFS($AE756:$AE756,$AC757,AV756:AV756,$AI$1),0)),0)),0)</f>
        <v>0</v>
      </c>
      <c r="BJ757" s="1">
        <f>IFERROR(IF($AE757&gt;$AE756,VLOOKUP($AC757+AW$1,STOCK!$F$10:$AB$209,16,0),IF($AE757=$AE756,(IF(BJ756&gt;=1,BJ756-COUNTIFS($AE756:$AE756,$AC757,AW756:AW756,$AI$1),0)),0)),0)</f>
        <v>0</v>
      </c>
      <c r="BK757" s="1">
        <f>IFERROR(IF($AE757&gt;$AE756,VLOOKUP($AC757+AX$1,STOCK!$F$10:$AB$209,16,0),IF($AE757=$AE756,(IF(BK756&gt;=1,BK756-COUNTIFS($AE756:$AE756,$AC757,AX756:AX756,$AI$1),0)),0)),0)</f>
        <v>0</v>
      </c>
      <c r="BL757" s="1">
        <f>IFERROR(IF($AE757&gt;$AE756,VLOOKUP($AC757+AL$1,STOCK!$F$10:$AB$209,17,0),IF($AE757=$AE756,(IF(BL756&gt;=1,BL756-COUNTIFS($AE756:$AE756,$AC757,AL756:AL756,$AI$2),0)),0)),0)</f>
        <v>0</v>
      </c>
      <c r="BM757" s="1">
        <f>IFERROR(IF($AE757&gt;$AE756,VLOOKUP($AC757+AM$1,STOCK!$F$10:$AB$209,17,0),IF($AE757=$AE756,(IF(BM756&gt;=1,BM756-COUNTIFS($AE756:$AE756,$AC757,AM756:AM756,$AI$2),0)),0)),0)</f>
        <v>0</v>
      </c>
      <c r="BN757" s="1">
        <f>IFERROR(IF($AE757&gt;$AE756,VLOOKUP($AC757+AN$1,STOCK!$F$10:$AB$209,17,0),IF($AE757=$AE756,(IF(BN756&gt;=1,BN756-COUNTIFS($AE756:$AE756,$AC757,AN756:AN756,$AI$2),0)),0)),0)</f>
        <v>0</v>
      </c>
      <c r="BO757" s="1">
        <f>IFERROR(IF($AE757&gt;$AE756,VLOOKUP($AC757+AO$1,STOCK!$F$10:$AB$209,17,0),IF($AE757=$AE756,(IF(BO756&gt;=1,BO756-COUNTIFS($AE756:$AE756,$AC757,AO756:AO756,$AI$2),0)),0)),0)</f>
        <v>0</v>
      </c>
      <c r="BP757" s="1">
        <f>IFERROR(IF($AE757&gt;$AE756,VLOOKUP($AC757+AP$1,STOCK!$F$10:$AB$209,17,0),IF($AE757=$AE756,(IF(BP756&gt;=1,BP756-COUNTIFS($AE756:$AE756,$AC757,AP756:AP756,$AI$2),0)),0)),0)</f>
        <v>0</v>
      </c>
      <c r="BQ757" s="1">
        <f>IFERROR(IF($AE757&gt;$AE756,VLOOKUP($AC757+AQ$1,STOCK!$F$10:$AB$209,17,0),IF($AE757=$AE756,(IF(BQ756&gt;=1,BQ756-COUNTIFS($AE756:$AE756,$AC757,AQ756:AQ756,$AI$2),0)),0)),0)</f>
        <v>0</v>
      </c>
      <c r="BR757" s="1">
        <f>IFERROR(IF($AE757&gt;$AE756,VLOOKUP($AC757+AR$1,STOCK!$F$10:$AB$209,17,0),IF($AE757=$AE756,(IF(BR756&gt;=1,BR756-COUNTIFS($AE756:$AE756,$AC757,AR756:AR756,$AI$2),0)),0)),0)</f>
        <v>0</v>
      </c>
      <c r="BS757" s="1">
        <f>IFERROR(IF($AE757&gt;$AE756,VLOOKUP($AC757+AS$1,STOCK!$F$10:$AB$209,17,0),IF($AE757=$AE756,(IF(BS756&gt;=1,BS756-COUNTIFS($AE756:$AE756,$AC757,AS756:AS756,$AI$2),0)),0)),0)</f>
        <v>0</v>
      </c>
      <c r="BT757" s="1">
        <f>IFERROR(IF($AE757&gt;$AE756,VLOOKUP($AC757+AT$1,STOCK!$F$10:$AB$209,17,0),IF($AE757=$AE756,(IF(BT756&gt;=1,BT756-COUNTIFS($AE756:$AE756,$AC757,AT756:AT756,$AI$2),0)),0)),0)</f>
        <v>0</v>
      </c>
      <c r="BU757" s="1">
        <f>IFERROR(IF($AE757&gt;$AE756,VLOOKUP($AC757+AU$1,STOCK!$F$10:$AB$209,17,0),IF($AE757=$AE756,(IF(BU756&gt;=1,BU756-COUNTIFS($AE756:$AE756,$AC757,AU756:AU756,$AI$2),0)),0)),0)</f>
        <v>0</v>
      </c>
      <c r="BV757" s="1">
        <f>IFERROR(IF($AE757&gt;$AE756,VLOOKUP($AC757+AV$1,STOCK!$F$10:$AB$209,17,0),IF($AE757=$AE756,(IF(BV756&gt;=1,BV756-COUNTIFS($AE756:$AE756,$AC757,AV756:AV756,$AI$2),0)),0)),0)</f>
        <v>0</v>
      </c>
      <c r="BW757" s="1">
        <f>IFERROR(IF($AE757&gt;$AE756,VLOOKUP($AC757+AW$1,STOCK!$F$10:$AB$209,17,0),IF($AE757=$AE756,(IF(BW756&gt;=1,BW756-COUNTIFS($AE756:$AE756,$AC757,AW756:AW756,$AI$2),0)),0)),0)</f>
        <v>0</v>
      </c>
      <c r="BX757" s="1">
        <f>IFERROR(IF($AE757&gt;$AE756,VLOOKUP($AC757+AX$1,STOCK!$F$10:$AB$209,17,0),IF($AE757=$AE756,(IF(BX756&gt;=1,BX756-COUNTIFS($AE756:$AE756,$AC757,AX756:AX756,$AI$2),0)),0)),0)</f>
        <v>0</v>
      </c>
    </row>
    <row r="758" spans="29:76" x14ac:dyDescent="0.25">
      <c r="AC758" s="1">
        <f t="shared" si="185"/>
        <v>0</v>
      </c>
      <c r="AD758" s="1">
        <f>IFERROR(IF(LEN(AK758)&gt;=1,VLOOKUP(HLOOKUP(AK758,PROFILE!$K$5:$V$8,4,0),PROFILE!$F$1:$G$3,2,0),0),0)</f>
        <v>0</v>
      </c>
      <c r="AE758" s="1">
        <f t="shared" si="186"/>
        <v>0</v>
      </c>
      <c r="AF758" s="1">
        <v>745</v>
      </c>
      <c r="AI758" s="1" t="str">
        <f>IFERROR(IF($AH758&gt;=1,VLOOKUP($AG758,STUDENT!$O$8:$Z$1507,3,0),""),"")</f>
        <v/>
      </c>
      <c r="AJ758" s="1" t="str">
        <f>IFERROR(IF($AH758&gt;=1,VLOOKUP($AG758,STUDENT!$O$8:$Z$1507,4,0),""),"")</f>
        <v/>
      </c>
      <c r="AK758" s="1" t="str">
        <f>IFERROR(IF($AH758&gt;=1,VLOOKUP($AG758,STUDENT!$O$8:$Z$1507,6,0),""),"")</f>
        <v/>
      </c>
      <c r="AL758" s="1" t="str">
        <f t="shared" si="187"/>
        <v/>
      </c>
      <c r="AM758" s="1" t="str">
        <f t="shared" si="188"/>
        <v/>
      </c>
      <c r="AN758" s="1" t="str">
        <f t="shared" si="189"/>
        <v/>
      </c>
      <c r="AO758" s="1" t="str">
        <f t="shared" si="190"/>
        <v/>
      </c>
      <c r="AP758" s="1" t="str">
        <f t="shared" si="191"/>
        <v/>
      </c>
      <c r="AQ758" s="1" t="str">
        <f t="shared" si="192"/>
        <v/>
      </c>
      <c r="AR758" s="1" t="str">
        <f t="shared" si="193"/>
        <v/>
      </c>
      <c r="AS758" s="1" t="str">
        <f t="shared" si="194"/>
        <v/>
      </c>
      <c r="AT758" s="1" t="str">
        <f t="shared" si="195"/>
        <v/>
      </c>
      <c r="AU758" s="1" t="str">
        <f t="shared" si="196"/>
        <v/>
      </c>
      <c r="AV758" s="1" t="str">
        <f t="shared" si="197"/>
        <v/>
      </c>
      <c r="AW758" s="1" t="str">
        <f t="shared" si="198"/>
        <v/>
      </c>
      <c r="AX758" s="1" t="str">
        <f t="shared" si="199"/>
        <v/>
      </c>
      <c r="AY758" s="1">
        <f>IFERROR(IF($AE758&gt;$AE757,VLOOKUP($AC758+AL$1,STOCK!$F$10:$AB$209,16,0),IF($AE758=$AE757,(IF(AY757&gt;=1,AY757-COUNTIFS($AE757:$AE757,$AC758,AL757:AL757,$AI$1),0)),0)),0)</f>
        <v>0</v>
      </c>
      <c r="AZ758" s="1">
        <f>IFERROR(IF($AE758&gt;$AE757,VLOOKUP($AC758+AM$1,STOCK!$F$10:$AB$209,16,0),IF($AE758=$AE757,(IF(AZ757&gt;=1,AZ757-COUNTIFS($AE757:$AE757,$AC758,AM757:AM757,$AI$1),0)),0)),0)</f>
        <v>0</v>
      </c>
      <c r="BA758" s="1">
        <f>IFERROR(IF($AE758&gt;$AE757,VLOOKUP($AC758+AN$1,STOCK!$F$10:$AB$209,16,0),IF($AE758=$AE757,(IF(BA757&gt;=1,BA757-COUNTIFS($AE757:$AE757,$AC758,AN757:AN757,$AI$1),0)),0)),0)</f>
        <v>0</v>
      </c>
      <c r="BB758" s="1">
        <f>IFERROR(IF($AE758&gt;$AE757,VLOOKUP($AC758+AO$1,STOCK!$F$10:$AB$209,16,0),IF($AE758=$AE757,(IF(BB757&gt;=1,BB757-COUNTIFS($AE757:$AE757,$AC758,AO757:AO757,$AI$1),0)),0)),0)</f>
        <v>0</v>
      </c>
      <c r="BC758" s="1">
        <f>IFERROR(IF($AE758&gt;$AE757,VLOOKUP($AC758+AP$1,STOCK!$F$10:$AB$209,16,0),IF($AE758=$AE757,(IF(BC757&gt;=1,BC757-COUNTIFS($AE757:$AE757,$AC758,AP757:AP757,$AI$1),0)),0)),0)</f>
        <v>0</v>
      </c>
      <c r="BD758" s="1">
        <f>IFERROR(IF($AE758&gt;$AE757,VLOOKUP($AC758+AQ$1,STOCK!$F$10:$AB$209,16,0),IF($AE758=$AE757,(IF(BD757&gt;=1,BD757-COUNTIFS($AE757:$AE757,$AC758,AQ757:AQ757,$AI$1),0)),0)),0)</f>
        <v>0</v>
      </c>
      <c r="BE758" s="1">
        <f>IFERROR(IF($AE758&gt;$AE757,VLOOKUP($AC758+AR$1,STOCK!$F$10:$AB$209,16,0),IF($AE758=$AE757,(IF(BE757&gt;=1,BE757-COUNTIFS($AE757:$AE757,$AC758,AR757:AR757,$AI$1),0)),0)),0)</f>
        <v>0</v>
      </c>
      <c r="BF758" s="1">
        <f>IFERROR(IF($AE758&gt;$AE757,VLOOKUP($AC758+AS$1,STOCK!$F$10:$AB$209,16,0),IF($AE758=$AE757,(IF(BF757&gt;=1,BF757-COUNTIFS($AE757:$AE757,$AC758,AS757:AS757,$AI$1),0)),0)),0)</f>
        <v>0</v>
      </c>
      <c r="BG758" s="1">
        <f>IFERROR(IF($AE758&gt;$AE757,VLOOKUP($AC758+AT$1,STOCK!$F$10:$AB$209,16,0),IF($AE758=$AE757,(IF(BG757&gt;=1,BG757-COUNTIFS($AE757:$AE757,$AC758,AT757:AT757,$AI$1),0)),0)),0)</f>
        <v>0</v>
      </c>
      <c r="BH758" s="1">
        <f>IFERROR(IF($AE758&gt;$AE757,VLOOKUP($AC758+AU$1,STOCK!$F$10:$AB$209,16,0),IF($AE758=$AE757,(IF(BH757&gt;=1,BH757-COUNTIFS($AE757:$AE757,$AC758,AU757:AU757,$AI$1),0)),0)),0)</f>
        <v>0</v>
      </c>
      <c r="BI758" s="1">
        <f>IFERROR(IF($AE758&gt;$AE757,VLOOKUP($AC758+AV$1,STOCK!$F$10:$AB$209,16,0),IF($AE758=$AE757,(IF(BI757&gt;=1,BI757-COUNTIFS($AE757:$AE757,$AC758,AV757:AV757,$AI$1),0)),0)),0)</f>
        <v>0</v>
      </c>
      <c r="BJ758" s="1">
        <f>IFERROR(IF($AE758&gt;$AE757,VLOOKUP($AC758+AW$1,STOCK!$F$10:$AB$209,16,0),IF($AE758=$AE757,(IF(BJ757&gt;=1,BJ757-COUNTIFS($AE757:$AE757,$AC758,AW757:AW757,$AI$1),0)),0)),0)</f>
        <v>0</v>
      </c>
      <c r="BK758" s="1">
        <f>IFERROR(IF($AE758&gt;$AE757,VLOOKUP($AC758+AX$1,STOCK!$F$10:$AB$209,16,0),IF($AE758=$AE757,(IF(BK757&gt;=1,BK757-COUNTIFS($AE757:$AE757,$AC758,AX757:AX757,$AI$1),0)),0)),0)</f>
        <v>0</v>
      </c>
      <c r="BL758" s="1">
        <f>IFERROR(IF($AE758&gt;$AE757,VLOOKUP($AC758+AL$1,STOCK!$F$10:$AB$209,17,0),IF($AE758=$AE757,(IF(BL757&gt;=1,BL757-COUNTIFS($AE757:$AE757,$AC758,AL757:AL757,$AI$2),0)),0)),0)</f>
        <v>0</v>
      </c>
      <c r="BM758" s="1">
        <f>IFERROR(IF($AE758&gt;$AE757,VLOOKUP($AC758+AM$1,STOCK!$F$10:$AB$209,17,0),IF($AE758=$AE757,(IF(BM757&gt;=1,BM757-COUNTIFS($AE757:$AE757,$AC758,AM757:AM757,$AI$2),0)),0)),0)</f>
        <v>0</v>
      </c>
      <c r="BN758" s="1">
        <f>IFERROR(IF($AE758&gt;$AE757,VLOOKUP($AC758+AN$1,STOCK!$F$10:$AB$209,17,0),IF($AE758=$AE757,(IF(BN757&gt;=1,BN757-COUNTIFS($AE757:$AE757,$AC758,AN757:AN757,$AI$2),0)),0)),0)</f>
        <v>0</v>
      </c>
      <c r="BO758" s="1">
        <f>IFERROR(IF($AE758&gt;$AE757,VLOOKUP($AC758+AO$1,STOCK!$F$10:$AB$209,17,0),IF($AE758=$AE757,(IF(BO757&gt;=1,BO757-COUNTIFS($AE757:$AE757,$AC758,AO757:AO757,$AI$2),0)),0)),0)</f>
        <v>0</v>
      </c>
      <c r="BP758" s="1">
        <f>IFERROR(IF($AE758&gt;$AE757,VLOOKUP($AC758+AP$1,STOCK!$F$10:$AB$209,17,0),IF($AE758=$AE757,(IF(BP757&gt;=1,BP757-COUNTIFS($AE757:$AE757,$AC758,AP757:AP757,$AI$2),0)),0)),0)</f>
        <v>0</v>
      </c>
      <c r="BQ758" s="1">
        <f>IFERROR(IF($AE758&gt;$AE757,VLOOKUP($AC758+AQ$1,STOCK!$F$10:$AB$209,17,0),IF($AE758=$AE757,(IF(BQ757&gt;=1,BQ757-COUNTIFS($AE757:$AE757,$AC758,AQ757:AQ757,$AI$2),0)),0)),0)</f>
        <v>0</v>
      </c>
      <c r="BR758" s="1">
        <f>IFERROR(IF($AE758&gt;$AE757,VLOOKUP($AC758+AR$1,STOCK!$F$10:$AB$209,17,0),IF($AE758=$AE757,(IF(BR757&gt;=1,BR757-COUNTIFS($AE757:$AE757,$AC758,AR757:AR757,$AI$2),0)),0)),0)</f>
        <v>0</v>
      </c>
      <c r="BS758" s="1">
        <f>IFERROR(IF($AE758&gt;$AE757,VLOOKUP($AC758+AS$1,STOCK!$F$10:$AB$209,17,0),IF($AE758=$AE757,(IF(BS757&gt;=1,BS757-COUNTIFS($AE757:$AE757,$AC758,AS757:AS757,$AI$2),0)),0)),0)</f>
        <v>0</v>
      </c>
      <c r="BT758" s="1">
        <f>IFERROR(IF($AE758&gt;$AE757,VLOOKUP($AC758+AT$1,STOCK!$F$10:$AB$209,17,0),IF($AE758=$AE757,(IF(BT757&gt;=1,BT757-COUNTIFS($AE757:$AE757,$AC758,AT757:AT757,$AI$2),0)),0)),0)</f>
        <v>0</v>
      </c>
      <c r="BU758" s="1">
        <f>IFERROR(IF($AE758&gt;$AE757,VLOOKUP($AC758+AU$1,STOCK!$F$10:$AB$209,17,0),IF($AE758=$AE757,(IF(BU757&gt;=1,BU757-COUNTIFS($AE757:$AE757,$AC758,AU757:AU757,$AI$2),0)),0)),0)</f>
        <v>0</v>
      </c>
      <c r="BV758" s="1">
        <f>IFERROR(IF($AE758&gt;$AE757,VLOOKUP($AC758+AV$1,STOCK!$F$10:$AB$209,17,0),IF($AE758=$AE757,(IF(BV757&gt;=1,BV757-COUNTIFS($AE757:$AE757,$AC758,AV757:AV757,$AI$2),0)),0)),0)</f>
        <v>0</v>
      </c>
      <c r="BW758" s="1">
        <f>IFERROR(IF($AE758&gt;$AE757,VLOOKUP($AC758+AW$1,STOCK!$F$10:$AB$209,17,0),IF($AE758=$AE757,(IF(BW757&gt;=1,BW757-COUNTIFS($AE757:$AE757,$AC758,AW757:AW757,$AI$2),0)),0)),0)</f>
        <v>0</v>
      </c>
      <c r="BX758" s="1">
        <f>IFERROR(IF($AE758&gt;$AE757,VLOOKUP($AC758+AX$1,STOCK!$F$10:$AB$209,17,0),IF($AE758=$AE757,(IF(BX757&gt;=1,BX757-COUNTIFS($AE757:$AE757,$AC758,AX757:AX757,$AI$2),0)),0)),0)</f>
        <v>0</v>
      </c>
    </row>
    <row r="759" spans="29:76" x14ac:dyDescent="0.25">
      <c r="AC759" s="1">
        <f t="shared" si="185"/>
        <v>0</v>
      </c>
      <c r="AD759" s="1">
        <f>IFERROR(IF(LEN(AK759)&gt;=1,VLOOKUP(HLOOKUP(AK759,PROFILE!$K$5:$V$8,4,0),PROFILE!$F$1:$G$3,2,0),0),0)</f>
        <v>0</v>
      </c>
      <c r="AE759" s="1">
        <f t="shared" si="186"/>
        <v>0</v>
      </c>
      <c r="AF759" s="1">
        <v>746</v>
      </c>
      <c r="AI759" s="1" t="str">
        <f>IFERROR(IF($AH759&gt;=1,VLOOKUP($AG759,STUDENT!$O$8:$Z$1507,3,0),""),"")</f>
        <v/>
      </c>
      <c r="AJ759" s="1" t="str">
        <f>IFERROR(IF($AH759&gt;=1,VLOOKUP($AG759,STUDENT!$O$8:$Z$1507,4,0),""),"")</f>
        <v/>
      </c>
      <c r="AK759" s="1" t="str">
        <f>IFERROR(IF($AH759&gt;=1,VLOOKUP($AG759,STUDENT!$O$8:$Z$1507,6,0),""),"")</f>
        <v/>
      </c>
      <c r="AL759" s="1" t="str">
        <f t="shared" si="187"/>
        <v/>
      </c>
      <c r="AM759" s="1" t="str">
        <f t="shared" si="188"/>
        <v/>
      </c>
      <c r="AN759" s="1" t="str">
        <f t="shared" si="189"/>
        <v/>
      </c>
      <c r="AO759" s="1" t="str">
        <f t="shared" si="190"/>
        <v/>
      </c>
      <c r="AP759" s="1" t="str">
        <f t="shared" si="191"/>
        <v/>
      </c>
      <c r="AQ759" s="1" t="str">
        <f t="shared" si="192"/>
        <v/>
      </c>
      <c r="AR759" s="1" t="str">
        <f t="shared" si="193"/>
        <v/>
      </c>
      <c r="AS759" s="1" t="str">
        <f t="shared" si="194"/>
        <v/>
      </c>
      <c r="AT759" s="1" t="str">
        <f t="shared" si="195"/>
        <v/>
      </c>
      <c r="AU759" s="1" t="str">
        <f t="shared" si="196"/>
        <v/>
      </c>
      <c r="AV759" s="1" t="str">
        <f t="shared" si="197"/>
        <v/>
      </c>
      <c r="AW759" s="1" t="str">
        <f t="shared" si="198"/>
        <v/>
      </c>
      <c r="AX759" s="1" t="str">
        <f t="shared" si="199"/>
        <v/>
      </c>
      <c r="AY759" s="1">
        <f>IFERROR(IF($AE759&gt;$AE758,VLOOKUP($AC759+AL$1,STOCK!$F$10:$AB$209,16,0),IF($AE759=$AE758,(IF(AY758&gt;=1,AY758-COUNTIFS($AE758:$AE758,$AC759,AL758:AL758,$AI$1),0)),0)),0)</f>
        <v>0</v>
      </c>
      <c r="AZ759" s="1">
        <f>IFERROR(IF($AE759&gt;$AE758,VLOOKUP($AC759+AM$1,STOCK!$F$10:$AB$209,16,0),IF($AE759=$AE758,(IF(AZ758&gt;=1,AZ758-COUNTIFS($AE758:$AE758,$AC759,AM758:AM758,$AI$1),0)),0)),0)</f>
        <v>0</v>
      </c>
      <c r="BA759" s="1">
        <f>IFERROR(IF($AE759&gt;$AE758,VLOOKUP($AC759+AN$1,STOCK!$F$10:$AB$209,16,0),IF($AE759=$AE758,(IF(BA758&gt;=1,BA758-COUNTIFS($AE758:$AE758,$AC759,AN758:AN758,$AI$1),0)),0)),0)</f>
        <v>0</v>
      </c>
      <c r="BB759" s="1">
        <f>IFERROR(IF($AE759&gt;$AE758,VLOOKUP($AC759+AO$1,STOCK!$F$10:$AB$209,16,0),IF($AE759=$AE758,(IF(BB758&gt;=1,BB758-COUNTIFS($AE758:$AE758,$AC759,AO758:AO758,$AI$1),0)),0)),0)</f>
        <v>0</v>
      </c>
      <c r="BC759" s="1">
        <f>IFERROR(IF($AE759&gt;$AE758,VLOOKUP($AC759+AP$1,STOCK!$F$10:$AB$209,16,0),IF($AE759=$AE758,(IF(BC758&gt;=1,BC758-COUNTIFS($AE758:$AE758,$AC759,AP758:AP758,$AI$1),0)),0)),0)</f>
        <v>0</v>
      </c>
      <c r="BD759" s="1">
        <f>IFERROR(IF($AE759&gt;$AE758,VLOOKUP($AC759+AQ$1,STOCK!$F$10:$AB$209,16,0),IF($AE759=$AE758,(IF(BD758&gt;=1,BD758-COUNTIFS($AE758:$AE758,$AC759,AQ758:AQ758,$AI$1),0)),0)),0)</f>
        <v>0</v>
      </c>
      <c r="BE759" s="1">
        <f>IFERROR(IF($AE759&gt;$AE758,VLOOKUP($AC759+AR$1,STOCK!$F$10:$AB$209,16,0),IF($AE759=$AE758,(IF(BE758&gt;=1,BE758-COUNTIFS($AE758:$AE758,$AC759,AR758:AR758,$AI$1),0)),0)),0)</f>
        <v>0</v>
      </c>
      <c r="BF759" s="1">
        <f>IFERROR(IF($AE759&gt;$AE758,VLOOKUP($AC759+AS$1,STOCK!$F$10:$AB$209,16,0),IF($AE759=$AE758,(IF(BF758&gt;=1,BF758-COUNTIFS($AE758:$AE758,$AC759,AS758:AS758,$AI$1),0)),0)),0)</f>
        <v>0</v>
      </c>
      <c r="BG759" s="1">
        <f>IFERROR(IF($AE759&gt;$AE758,VLOOKUP($AC759+AT$1,STOCK!$F$10:$AB$209,16,0),IF($AE759=$AE758,(IF(BG758&gt;=1,BG758-COUNTIFS($AE758:$AE758,$AC759,AT758:AT758,$AI$1),0)),0)),0)</f>
        <v>0</v>
      </c>
      <c r="BH759" s="1">
        <f>IFERROR(IF($AE759&gt;$AE758,VLOOKUP($AC759+AU$1,STOCK!$F$10:$AB$209,16,0),IF($AE759=$AE758,(IF(BH758&gt;=1,BH758-COUNTIFS($AE758:$AE758,$AC759,AU758:AU758,$AI$1),0)),0)),0)</f>
        <v>0</v>
      </c>
      <c r="BI759" s="1">
        <f>IFERROR(IF($AE759&gt;$AE758,VLOOKUP($AC759+AV$1,STOCK!$F$10:$AB$209,16,0),IF($AE759=$AE758,(IF(BI758&gt;=1,BI758-COUNTIFS($AE758:$AE758,$AC759,AV758:AV758,$AI$1),0)),0)),0)</f>
        <v>0</v>
      </c>
      <c r="BJ759" s="1">
        <f>IFERROR(IF($AE759&gt;$AE758,VLOOKUP($AC759+AW$1,STOCK!$F$10:$AB$209,16,0),IF($AE759=$AE758,(IF(BJ758&gt;=1,BJ758-COUNTIFS($AE758:$AE758,$AC759,AW758:AW758,$AI$1),0)),0)),0)</f>
        <v>0</v>
      </c>
      <c r="BK759" s="1">
        <f>IFERROR(IF($AE759&gt;$AE758,VLOOKUP($AC759+AX$1,STOCK!$F$10:$AB$209,16,0),IF($AE759=$AE758,(IF(BK758&gt;=1,BK758-COUNTIFS($AE758:$AE758,$AC759,AX758:AX758,$AI$1),0)),0)),0)</f>
        <v>0</v>
      </c>
      <c r="BL759" s="1">
        <f>IFERROR(IF($AE759&gt;$AE758,VLOOKUP($AC759+AL$1,STOCK!$F$10:$AB$209,17,0),IF($AE759=$AE758,(IF(BL758&gt;=1,BL758-COUNTIFS($AE758:$AE758,$AC759,AL758:AL758,$AI$2),0)),0)),0)</f>
        <v>0</v>
      </c>
      <c r="BM759" s="1">
        <f>IFERROR(IF($AE759&gt;$AE758,VLOOKUP($AC759+AM$1,STOCK!$F$10:$AB$209,17,0),IF($AE759=$AE758,(IF(BM758&gt;=1,BM758-COUNTIFS($AE758:$AE758,$AC759,AM758:AM758,$AI$2),0)),0)),0)</f>
        <v>0</v>
      </c>
      <c r="BN759" s="1">
        <f>IFERROR(IF($AE759&gt;$AE758,VLOOKUP($AC759+AN$1,STOCK!$F$10:$AB$209,17,0),IF($AE759=$AE758,(IF(BN758&gt;=1,BN758-COUNTIFS($AE758:$AE758,$AC759,AN758:AN758,$AI$2),0)),0)),0)</f>
        <v>0</v>
      </c>
      <c r="BO759" s="1">
        <f>IFERROR(IF($AE759&gt;$AE758,VLOOKUP($AC759+AO$1,STOCK!$F$10:$AB$209,17,0),IF($AE759=$AE758,(IF(BO758&gt;=1,BO758-COUNTIFS($AE758:$AE758,$AC759,AO758:AO758,$AI$2),0)),0)),0)</f>
        <v>0</v>
      </c>
      <c r="BP759" s="1">
        <f>IFERROR(IF($AE759&gt;$AE758,VLOOKUP($AC759+AP$1,STOCK!$F$10:$AB$209,17,0),IF($AE759=$AE758,(IF(BP758&gt;=1,BP758-COUNTIFS($AE758:$AE758,$AC759,AP758:AP758,$AI$2),0)),0)),0)</f>
        <v>0</v>
      </c>
      <c r="BQ759" s="1">
        <f>IFERROR(IF($AE759&gt;$AE758,VLOOKUP($AC759+AQ$1,STOCK!$F$10:$AB$209,17,0),IF($AE759=$AE758,(IF(BQ758&gt;=1,BQ758-COUNTIFS($AE758:$AE758,$AC759,AQ758:AQ758,$AI$2),0)),0)),0)</f>
        <v>0</v>
      </c>
      <c r="BR759" s="1">
        <f>IFERROR(IF($AE759&gt;$AE758,VLOOKUP($AC759+AR$1,STOCK!$F$10:$AB$209,17,0),IF($AE759=$AE758,(IF(BR758&gt;=1,BR758-COUNTIFS($AE758:$AE758,$AC759,AR758:AR758,$AI$2),0)),0)),0)</f>
        <v>0</v>
      </c>
      <c r="BS759" s="1">
        <f>IFERROR(IF($AE759&gt;$AE758,VLOOKUP($AC759+AS$1,STOCK!$F$10:$AB$209,17,0),IF($AE759=$AE758,(IF(BS758&gt;=1,BS758-COUNTIFS($AE758:$AE758,$AC759,AS758:AS758,$AI$2),0)),0)),0)</f>
        <v>0</v>
      </c>
      <c r="BT759" s="1">
        <f>IFERROR(IF($AE759&gt;$AE758,VLOOKUP($AC759+AT$1,STOCK!$F$10:$AB$209,17,0),IF($AE759=$AE758,(IF(BT758&gt;=1,BT758-COUNTIFS($AE758:$AE758,$AC759,AT758:AT758,$AI$2),0)),0)),0)</f>
        <v>0</v>
      </c>
      <c r="BU759" s="1">
        <f>IFERROR(IF($AE759&gt;$AE758,VLOOKUP($AC759+AU$1,STOCK!$F$10:$AB$209,17,0),IF($AE759=$AE758,(IF(BU758&gt;=1,BU758-COUNTIFS($AE758:$AE758,$AC759,AU758:AU758,$AI$2),0)),0)),0)</f>
        <v>0</v>
      </c>
      <c r="BV759" s="1">
        <f>IFERROR(IF($AE759&gt;$AE758,VLOOKUP($AC759+AV$1,STOCK!$F$10:$AB$209,17,0),IF($AE759=$AE758,(IF(BV758&gt;=1,BV758-COUNTIFS($AE758:$AE758,$AC759,AV758:AV758,$AI$2),0)),0)),0)</f>
        <v>0</v>
      </c>
      <c r="BW759" s="1">
        <f>IFERROR(IF($AE759&gt;$AE758,VLOOKUP($AC759+AW$1,STOCK!$F$10:$AB$209,17,0),IF($AE759=$AE758,(IF(BW758&gt;=1,BW758-COUNTIFS($AE758:$AE758,$AC759,AW758:AW758,$AI$2),0)),0)),0)</f>
        <v>0</v>
      </c>
      <c r="BX759" s="1">
        <f>IFERROR(IF($AE759&gt;$AE758,VLOOKUP($AC759+AX$1,STOCK!$F$10:$AB$209,17,0),IF($AE759=$AE758,(IF(BX758&gt;=1,BX758-COUNTIFS($AE758:$AE758,$AC759,AX758:AX758,$AI$2),0)),0)),0)</f>
        <v>0</v>
      </c>
    </row>
    <row r="760" spans="29:76" x14ac:dyDescent="0.25">
      <c r="AC760" s="1">
        <f t="shared" si="185"/>
        <v>0</v>
      </c>
      <c r="AD760" s="1">
        <f>IFERROR(IF(LEN(AK760)&gt;=1,VLOOKUP(HLOOKUP(AK760,PROFILE!$K$5:$V$8,4,0),PROFILE!$F$1:$G$3,2,0),0),0)</f>
        <v>0</v>
      </c>
      <c r="AE760" s="1">
        <f t="shared" si="186"/>
        <v>0</v>
      </c>
      <c r="AF760" s="1">
        <v>747</v>
      </c>
      <c r="AI760" s="1" t="str">
        <f>IFERROR(IF($AH760&gt;=1,VLOOKUP($AG760,STUDENT!$O$8:$Z$1507,3,0),""),"")</f>
        <v/>
      </c>
      <c r="AJ760" s="1" t="str">
        <f>IFERROR(IF($AH760&gt;=1,VLOOKUP($AG760,STUDENT!$O$8:$Z$1507,4,0),""),"")</f>
        <v/>
      </c>
      <c r="AK760" s="1" t="str">
        <f>IFERROR(IF($AH760&gt;=1,VLOOKUP($AG760,STUDENT!$O$8:$Z$1507,6,0),""),"")</f>
        <v/>
      </c>
      <c r="AL760" s="1" t="str">
        <f t="shared" si="187"/>
        <v/>
      </c>
      <c r="AM760" s="1" t="str">
        <f t="shared" si="188"/>
        <v/>
      </c>
      <c r="AN760" s="1" t="str">
        <f t="shared" si="189"/>
        <v/>
      </c>
      <c r="AO760" s="1" t="str">
        <f t="shared" si="190"/>
        <v/>
      </c>
      <c r="AP760" s="1" t="str">
        <f t="shared" si="191"/>
        <v/>
      </c>
      <c r="AQ760" s="1" t="str">
        <f t="shared" si="192"/>
        <v/>
      </c>
      <c r="AR760" s="1" t="str">
        <f t="shared" si="193"/>
        <v/>
      </c>
      <c r="AS760" s="1" t="str">
        <f t="shared" si="194"/>
        <v/>
      </c>
      <c r="AT760" s="1" t="str">
        <f t="shared" si="195"/>
        <v/>
      </c>
      <c r="AU760" s="1" t="str">
        <f t="shared" si="196"/>
        <v/>
      </c>
      <c r="AV760" s="1" t="str">
        <f t="shared" si="197"/>
        <v/>
      </c>
      <c r="AW760" s="1" t="str">
        <f t="shared" si="198"/>
        <v/>
      </c>
      <c r="AX760" s="1" t="str">
        <f t="shared" si="199"/>
        <v/>
      </c>
      <c r="AY760" s="1">
        <f>IFERROR(IF($AE760&gt;$AE759,VLOOKUP($AC760+AL$1,STOCK!$F$10:$AB$209,16,0),IF($AE760=$AE759,(IF(AY759&gt;=1,AY759-COUNTIFS($AE759:$AE759,$AC760,AL759:AL759,$AI$1),0)),0)),0)</f>
        <v>0</v>
      </c>
      <c r="AZ760" s="1">
        <f>IFERROR(IF($AE760&gt;$AE759,VLOOKUP($AC760+AM$1,STOCK!$F$10:$AB$209,16,0),IF($AE760=$AE759,(IF(AZ759&gt;=1,AZ759-COUNTIFS($AE759:$AE759,$AC760,AM759:AM759,$AI$1),0)),0)),0)</f>
        <v>0</v>
      </c>
      <c r="BA760" s="1">
        <f>IFERROR(IF($AE760&gt;$AE759,VLOOKUP($AC760+AN$1,STOCK!$F$10:$AB$209,16,0),IF($AE760=$AE759,(IF(BA759&gt;=1,BA759-COUNTIFS($AE759:$AE759,$AC760,AN759:AN759,$AI$1),0)),0)),0)</f>
        <v>0</v>
      </c>
      <c r="BB760" s="1">
        <f>IFERROR(IF($AE760&gt;$AE759,VLOOKUP($AC760+AO$1,STOCK!$F$10:$AB$209,16,0),IF($AE760=$AE759,(IF(BB759&gt;=1,BB759-COUNTIFS($AE759:$AE759,$AC760,AO759:AO759,$AI$1),0)),0)),0)</f>
        <v>0</v>
      </c>
      <c r="BC760" s="1">
        <f>IFERROR(IF($AE760&gt;$AE759,VLOOKUP($AC760+AP$1,STOCK!$F$10:$AB$209,16,0),IF($AE760=$AE759,(IF(BC759&gt;=1,BC759-COUNTIFS($AE759:$AE759,$AC760,AP759:AP759,$AI$1),0)),0)),0)</f>
        <v>0</v>
      </c>
      <c r="BD760" s="1">
        <f>IFERROR(IF($AE760&gt;$AE759,VLOOKUP($AC760+AQ$1,STOCK!$F$10:$AB$209,16,0),IF($AE760=$AE759,(IF(BD759&gt;=1,BD759-COUNTIFS($AE759:$AE759,$AC760,AQ759:AQ759,$AI$1),0)),0)),0)</f>
        <v>0</v>
      </c>
      <c r="BE760" s="1">
        <f>IFERROR(IF($AE760&gt;$AE759,VLOOKUP($AC760+AR$1,STOCK!$F$10:$AB$209,16,0),IF($AE760=$AE759,(IF(BE759&gt;=1,BE759-COUNTIFS($AE759:$AE759,$AC760,AR759:AR759,$AI$1),0)),0)),0)</f>
        <v>0</v>
      </c>
      <c r="BF760" s="1">
        <f>IFERROR(IF($AE760&gt;$AE759,VLOOKUP($AC760+AS$1,STOCK!$F$10:$AB$209,16,0),IF($AE760=$AE759,(IF(BF759&gt;=1,BF759-COUNTIFS($AE759:$AE759,$AC760,AS759:AS759,$AI$1),0)),0)),0)</f>
        <v>0</v>
      </c>
      <c r="BG760" s="1">
        <f>IFERROR(IF($AE760&gt;$AE759,VLOOKUP($AC760+AT$1,STOCK!$F$10:$AB$209,16,0),IF($AE760=$AE759,(IF(BG759&gt;=1,BG759-COUNTIFS($AE759:$AE759,$AC760,AT759:AT759,$AI$1),0)),0)),0)</f>
        <v>0</v>
      </c>
      <c r="BH760" s="1">
        <f>IFERROR(IF($AE760&gt;$AE759,VLOOKUP($AC760+AU$1,STOCK!$F$10:$AB$209,16,0),IF($AE760=$AE759,(IF(BH759&gt;=1,BH759-COUNTIFS($AE759:$AE759,$AC760,AU759:AU759,$AI$1),0)),0)),0)</f>
        <v>0</v>
      </c>
      <c r="BI760" s="1">
        <f>IFERROR(IF($AE760&gt;$AE759,VLOOKUP($AC760+AV$1,STOCK!$F$10:$AB$209,16,0),IF($AE760=$AE759,(IF(BI759&gt;=1,BI759-COUNTIFS($AE759:$AE759,$AC760,AV759:AV759,$AI$1),0)),0)),0)</f>
        <v>0</v>
      </c>
      <c r="BJ760" s="1">
        <f>IFERROR(IF($AE760&gt;$AE759,VLOOKUP($AC760+AW$1,STOCK!$F$10:$AB$209,16,0),IF($AE760=$AE759,(IF(BJ759&gt;=1,BJ759-COUNTIFS($AE759:$AE759,$AC760,AW759:AW759,$AI$1),0)),0)),0)</f>
        <v>0</v>
      </c>
      <c r="BK760" s="1">
        <f>IFERROR(IF($AE760&gt;$AE759,VLOOKUP($AC760+AX$1,STOCK!$F$10:$AB$209,16,0),IF($AE760=$AE759,(IF(BK759&gt;=1,BK759-COUNTIFS($AE759:$AE759,$AC760,AX759:AX759,$AI$1),0)),0)),0)</f>
        <v>0</v>
      </c>
      <c r="BL760" s="1">
        <f>IFERROR(IF($AE760&gt;$AE759,VLOOKUP($AC760+AL$1,STOCK!$F$10:$AB$209,17,0),IF($AE760=$AE759,(IF(BL759&gt;=1,BL759-COUNTIFS($AE759:$AE759,$AC760,AL759:AL759,$AI$2),0)),0)),0)</f>
        <v>0</v>
      </c>
      <c r="BM760" s="1">
        <f>IFERROR(IF($AE760&gt;$AE759,VLOOKUP($AC760+AM$1,STOCK!$F$10:$AB$209,17,0),IF($AE760=$AE759,(IF(BM759&gt;=1,BM759-COUNTIFS($AE759:$AE759,$AC760,AM759:AM759,$AI$2),0)),0)),0)</f>
        <v>0</v>
      </c>
      <c r="BN760" s="1">
        <f>IFERROR(IF($AE760&gt;$AE759,VLOOKUP($AC760+AN$1,STOCK!$F$10:$AB$209,17,0),IF($AE760=$AE759,(IF(BN759&gt;=1,BN759-COUNTIFS($AE759:$AE759,$AC760,AN759:AN759,$AI$2),0)),0)),0)</f>
        <v>0</v>
      </c>
      <c r="BO760" s="1">
        <f>IFERROR(IF($AE760&gt;$AE759,VLOOKUP($AC760+AO$1,STOCK!$F$10:$AB$209,17,0),IF($AE760=$AE759,(IF(BO759&gt;=1,BO759-COUNTIFS($AE759:$AE759,$AC760,AO759:AO759,$AI$2),0)),0)),0)</f>
        <v>0</v>
      </c>
      <c r="BP760" s="1">
        <f>IFERROR(IF($AE760&gt;$AE759,VLOOKUP($AC760+AP$1,STOCK!$F$10:$AB$209,17,0),IF($AE760=$AE759,(IF(BP759&gt;=1,BP759-COUNTIFS($AE759:$AE759,$AC760,AP759:AP759,$AI$2),0)),0)),0)</f>
        <v>0</v>
      </c>
      <c r="BQ760" s="1">
        <f>IFERROR(IF($AE760&gt;$AE759,VLOOKUP($AC760+AQ$1,STOCK!$F$10:$AB$209,17,0),IF($AE760=$AE759,(IF(BQ759&gt;=1,BQ759-COUNTIFS($AE759:$AE759,$AC760,AQ759:AQ759,$AI$2),0)),0)),0)</f>
        <v>0</v>
      </c>
      <c r="BR760" s="1">
        <f>IFERROR(IF($AE760&gt;$AE759,VLOOKUP($AC760+AR$1,STOCK!$F$10:$AB$209,17,0),IF($AE760=$AE759,(IF(BR759&gt;=1,BR759-COUNTIFS($AE759:$AE759,$AC760,AR759:AR759,$AI$2),0)),0)),0)</f>
        <v>0</v>
      </c>
      <c r="BS760" s="1">
        <f>IFERROR(IF($AE760&gt;$AE759,VLOOKUP($AC760+AS$1,STOCK!$F$10:$AB$209,17,0),IF($AE760=$AE759,(IF(BS759&gt;=1,BS759-COUNTIFS($AE759:$AE759,$AC760,AS759:AS759,$AI$2),0)),0)),0)</f>
        <v>0</v>
      </c>
      <c r="BT760" s="1">
        <f>IFERROR(IF($AE760&gt;$AE759,VLOOKUP($AC760+AT$1,STOCK!$F$10:$AB$209,17,0),IF($AE760=$AE759,(IF(BT759&gt;=1,BT759-COUNTIFS($AE759:$AE759,$AC760,AT759:AT759,$AI$2),0)),0)),0)</f>
        <v>0</v>
      </c>
      <c r="BU760" s="1">
        <f>IFERROR(IF($AE760&gt;$AE759,VLOOKUP($AC760+AU$1,STOCK!$F$10:$AB$209,17,0),IF($AE760=$AE759,(IF(BU759&gt;=1,BU759-COUNTIFS($AE759:$AE759,$AC760,AU759:AU759,$AI$2),0)),0)),0)</f>
        <v>0</v>
      </c>
      <c r="BV760" s="1">
        <f>IFERROR(IF($AE760&gt;$AE759,VLOOKUP($AC760+AV$1,STOCK!$F$10:$AB$209,17,0),IF($AE760=$AE759,(IF(BV759&gt;=1,BV759-COUNTIFS($AE759:$AE759,$AC760,AV759:AV759,$AI$2),0)),0)),0)</f>
        <v>0</v>
      </c>
      <c r="BW760" s="1">
        <f>IFERROR(IF($AE760&gt;$AE759,VLOOKUP($AC760+AW$1,STOCK!$F$10:$AB$209,17,0),IF($AE760=$AE759,(IF(BW759&gt;=1,BW759-COUNTIFS($AE759:$AE759,$AC760,AW759:AW759,$AI$2),0)),0)),0)</f>
        <v>0</v>
      </c>
      <c r="BX760" s="1">
        <f>IFERROR(IF($AE760&gt;$AE759,VLOOKUP($AC760+AX$1,STOCK!$F$10:$AB$209,17,0),IF($AE760=$AE759,(IF(BX759&gt;=1,BX759-COUNTIFS($AE759:$AE759,$AC760,AX759:AX759,$AI$2),0)),0)),0)</f>
        <v>0</v>
      </c>
    </row>
    <row r="761" spans="29:76" x14ac:dyDescent="0.25">
      <c r="AC761" s="1">
        <f t="shared" si="185"/>
        <v>0</v>
      </c>
      <c r="AD761" s="1">
        <f>IFERROR(IF(LEN(AK761)&gt;=1,VLOOKUP(HLOOKUP(AK761,PROFILE!$K$5:$V$8,4,0),PROFILE!$F$1:$G$3,2,0),0),0)</f>
        <v>0</v>
      </c>
      <c r="AE761" s="1">
        <f t="shared" si="186"/>
        <v>0</v>
      </c>
      <c r="AF761" s="1">
        <v>748</v>
      </c>
      <c r="AI761" s="1" t="str">
        <f>IFERROR(IF($AH761&gt;=1,VLOOKUP($AG761,STUDENT!$O$8:$Z$1507,3,0),""),"")</f>
        <v/>
      </c>
      <c r="AJ761" s="1" t="str">
        <f>IFERROR(IF($AH761&gt;=1,VLOOKUP($AG761,STUDENT!$O$8:$Z$1507,4,0),""),"")</f>
        <v/>
      </c>
      <c r="AK761" s="1" t="str">
        <f>IFERROR(IF($AH761&gt;=1,VLOOKUP($AG761,STUDENT!$O$8:$Z$1507,6,0),""),"")</f>
        <v/>
      </c>
      <c r="AL761" s="1" t="str">
        <f t="shared" si="187"/>
        <v/>
      </c>
      <c r="AM761" s="1" t="str">
        <f t="shared" si="188"/>
        <v/>
      </c>
      <c r="AN761" s="1" t="str">
        <f t="shared" si="189"/>
        <v/>
      </c>
      <c r="AO761" s="1" t="str">
        <f t="shared" si="190"/>
        <v/>
      </c>
      <c r="AP761" s="1" t="str">
        <f t="shared" si="191"/>
        <v/>
      </c>
      <c r="AQ761" s="1" t="str">
        <f t="shared" si="192"/>
        <v/>
      </c>
      <c r="AR761" s="1" t="str">
        <f t="shared" si="193"/>
        <v/>
      </c>
      <c r="AS761" s="1" t="str">
        <f t="shared" si="194"/>
        <v/>
      </c>
      <c r="AT761" s="1" t="str">
        <f t="shared" si="195"/>
        <v/>
      </c>
      <c r="AU761" s="1" t="str">
        <f t="shared" si="196"/>
        <v/>
      </c>
      <c r="AV761" s="1" t="str">
        <f t="shared" si="197"/>
        <v/>
      </c>
      <c r="AW761" s="1" t="str">
        <f t="shared" si="198"/>
        <v/>
      </c>
      <c r="AX761" s="1" t="str">
        <f t="shared" si="199"/>
        <v/>
      </c>
      <c r="AY761" s="1">
        <f>IFERROR(IF($AE761&gt;$AE760,VLOOKUP($AC761+AL$1,STOCK!$F$10:$AB$209,16,0),IF($AE761=$AE760,(IF(AY760&gt;=1,AY760-COUNTIFS($AE760:$AE760,$AC761,AL760:AL760,$AI$1),0)),0)),0)</f>
        <v>0</v>
      </c>
      <c r="AZ761" s="1">
        <f>IFERROR(IF($AE761&gt;$AE760,VLOOKUP($AC761+AM$1,STOCK!$F$10:$AB$209,16,0),IF($AE761=$AE760,(IF(AZ760&gt;=1,AZ760-COUNTIFS($AE760:$AE760,$AC761,AM760:AM760,$AI$1),0)),0)),0)</f>
        <v>0</v>
      </c>
      <c r="BA761" s="1">
        <f>IFERROR(IF($AE761&gt;$AE760,VLOOKUP($AC761+AN$1,STOCK!$F$10:$AB$209,16,0),IF($AE761=$AE760,(IF(BA760&gt;=1,BA760-COUNTIFS($AE760:$AE760,$AC761,AN760:AN760,$AI$1),0)),0)),0)</f>
        <v>0</v>
      </c>
      <c r="BB761" s="1">
        <f>IFERROR(IF($AE761&gt;$AE760,VLOOKUP($AC761+AO$1,STOCK!$F$10:$AB$209,16,0),IF($AE761=$AE760,(IF(BB760&gt;=1,BB760-COUNTIFS($AE760:$AE760,$AC761,AO760:AO760,$AI$1),0)),0)),0)</f>
        <v>0</v>
      </c>
      <c r="BC761" s="1">
        <f>IFERROR(IF($AE761&gt;$AE760,VLOOKUP($AC761+AP$1,STOCK!$F$10:$AB$209,16,0),IF($AE761=$AE760,(IF(BC760&gt;=1,BC760-COUNTIFS($AE760:$AE760,$AC761,AP760:AP760,$AI$1),0)),0)),0)</f>
        <v>0</v>
      </c>
      <c r="BD761" s="1">
        <f>IFERROR(IF($AE761&gt;$AE760,VLOOKUP($AC761+AQ$1,STOCK!$F$10:$AB$209,16,0),IF($AE761=$AE760,(IF(BD760&gt;=1,BD760-COUNTIFS($AE760:$AE760,$AC761,AQ760:AQ760,$AI$1),0)),0)),0)</f>
        <v>0</v>
      </c>
      <c r="BE761" s="1">
        <f>IFERROR(IF($AE761&gt;$AE760,VLOOKUP($AC761+AR$1,STOCK!$F$10:$AB$209,16,0),IF($AE761=$AE760,(IF(BE760&gt;=1,BE760-COUNTIFS($AE760:$AE760,$AC761,AR760:AR760,$AI$1),0)),0)),0)</f>
        <v>0</v>
      </c>
      <c r="BF761" s="1">
        <f>IFERROR(IF($AE761&gt;$AE760,VLOOKUP($AC761+AS$1,STOCK!$F$10:$AB$209,16,0),IF($AE761=$AE760,(IF(BF760&gt;=1,BF760-COUNTIFS($AE760:$AE760,$AC761,AS760:AS760,$AI$1),0)),0)),0)</f>
        <v>0</v>
      </c>
      <c r="BG761" s="1">
        <f>IFERROR(IF($AE761&gt;$AE760,VLOOKUP($AC761+AT$1,STOCK!$F$10:$AB$209,16,0),IF($AE761=$AE760,(IF(BG760&gt;=1,BG760-COUNTIFS($AE760:$AE760,$AC761,AT760:AT760,$AI$1),0)),0)),0)</f>
        <v>0</v>
      </c>
      <c r="BH761" s="1">
        <f>IFERROR(IF($AE761&gt;$AE760,VLOOKUP($AC761+AU$1,STOCK!$F$10:$AB$209,16,0),IF($AE761=$AE760,(IF(BH760&gt;=1,BH760-COUNTIFS($AE760:$AE760,$AC761,AU760:AU760,$AI$1),0)),0)),0)</f>
        <v>0</v>
      </c>
      <c r="BI761" s="1">
        <f>IFERROR(IF($AE761&gt;$AE760,VLOOKUP($AC761+AV$1,STOCK!$F$10:$AB$209,16,0),IF($AE761=$AE760,(IF(BI760&gt;=1,BI760-COUNTIFS($AE760:$AE760,$AC761,AV760:AV760,$AI$1),0)),0)),0)</f>
        <v>0</v>
      </c>
      <c r="BJ761" s="1">
        <f>IFERROR(IF($AE761&gt;$AE760,VLOOKUP($AC761+AW$1,STOCK!$F$10:$AB$209,16,0),IF($AE761=$AE760,(IF(BJ760&gt;=1,BJ760-COUNTIFS($AE760:$AE760,$AC761,AW760:AW760,$AI$1),0)),0)),0)</f>
        <v>0</v>
      </c>
      <c r="BK761" s="1">
        <f>IFERROR(IF($AE761&gt;$AE760,VLOOKUP($AC761+AX$1,STOCK!$F$10:$AB$209,16,0),IF($AE761=$AE760,(IF(BK760&gt;=1,BK760-COUNTIFS($AE760:$AE760,$AC761,AX760:AX760,$AI$1),0)),0)),0)</f>
        <v>0</v>
      </c>
      <c r="BL761" s="1">
        <f>IFERROR(IF($AE761&gt;$AE760,VLOOKUP($AC761+AL$1,STOCK!$F$10:$AB$209,17,0),IF($AE761=$AE760,(IF(BL760&gt;=1,BL760-COUNTIFS($AE760:$AE760,$AC761,AL760:AL760,$AI$2),0)),0)),0)</f>
        <v>0</v>
      </c>
      <c r="BM761" s="1">
        <f>IFERROR(IF($AE761&gt;$AE760,VLOOKUP($AC761+AM$1,STOCK!$F$10:$AB$209,17,0),IF($AE761=$AE760,(IF(BM760&gt;=1,BM760-COUNTIFS($AE760:$AE760,$AC761,AM760:AM760,$AI$2),0)),0)),0)</f>
        <v>0</v>
      </c>
      <c r="BN761" s="1">
        <f>IFERROR(IF($AE761&gt;$AE760,VLOOKUP($AC761+AN$1,STOCK!$F$10:$AB$209,17,0),IF($AE761=$AE760,(IF(BN760&gt;=1,BN760-COUNTIFS($AE760:$AE760,$AC761,AN760:AN760,$AI$2),0)),0)),0)</f>
        <v>0</v>
      </c>
      <c r="BO761" s="1">
        <f>IFERROR(IF($AE761&gt;$AE760,VLOOKUP($AC761+AO$1,STOCK!$F$10:$AB$209,17,0),IF($AE761=$AE760,(IF(BO760&gt;=1,BO760-COUNTIFS($AE760:$AE760,$AC761,AO760:AO760,$AI$2),0)),0)),0)</f>
        <v>0</v>
      </c>
      <c r="BP761" s="1">
        <f>IFERROR(IF($AE761&gt;$AE760,VLOOKUP($AC761+AP$1,STOCK!$F$10:$AB$209,17,0),IF($AE761=$AE760,(IF(BP760&gt;=1,BP760-COUNTIFS($AE760:$AE760,$AC761,AP760:AP760,$AI$2),0)),0)),0)</f>
        <v>0</v>
      </c>
      <c r="BQ761" s="1">
        <f>IFERROR(IF($AE761&gt;$AE760,VLOOKUP($AC761+AQ$1,STOCK!$F$10:$AB$209,17,0),IF($AE761=$AE760,(IF(BQ760&gt;=1,BQ760-COUNTIFS($AE760:$AE760,$AC761,AQ760:AQ760,$AI$2),0)),0)),0)</f>
        <v>0</v>
      </c>
      <c r="BR761" s="1">
        <f>IFERROR(IF($AE761&gt;$AE760,VLOOKUP($AC761+AR$1,STOCK!$F$10:$AB$209,17,0),IF($AE761=$AE760,(IF(BR760&gt;=1,BR760-COUNTIFS($AE760:$AE760,$AC761,AR760:AR760,$AI$2),0)),0)),0)</f>
        <v>0</v>
      </c>
      <c r="BS761" s="1">
        <f>IFERROR(IF($AE761&gt;$AE760,VLOOKUP($AC761+AS$1,STOCK!$F$10:$AB$209,17,0),IF($AE761=$AE760,(IF(BS760&gt;=1,BS760-COUNTIFS($AE760:$AE760,$AC761,AS760:AS760,$AI$2),0)),0)),0)</f>
        <v>0</v>
      </c>
      <c r="BT761" s="1">
        <f>IFERROR(IF($AE761&gt;$AE760,VLOOKUP($AC761+AT$1,STOCK!$F$10:$AB$209,17,0),IF($AE761=$AE760,(IF(BT760&gt;=1,BT760-COUNTIFS($AE760:$AE760,$AC761,AT760:AT760,$AI$2),0)),0)),0)</f>
        <v>0</v>
      </c>
      <c r="BU761" s="1">
        <f>IFERROR(IF($AE761&gt;$AE760,VLOOKUP($AC761+AU$1,STOCK!$F$10:$AB$209,17,0),IF($AE761=$AE760,(IF(BU760&gt;=1,BU760-COUNTIFS($AE760:$AE760,$AC761,AU760:AU760,$AI$2),0)),0)),0)</f>
        <v>0</v>
      </c>
      <c r="BV761" s="1">
        <f>IFERROR(IF($AE761&gt;$AE760,VLOOKUP($AC761+AV$1,STOCK!$F$10:$AB$209,17,0),IF($AE761=$AE760,(IF(BV760&gt;=1,BV760-COUNTIFS($AE760:$AE760,$AC761,AV760:AV760,$AI$2),0)),0)),0)</f>
        <v>0</v>
      </c>
      <c r="BW761" s="1">
        <f>IFERROR(IF($AE761&gt;$AE760,VLOOKUP($AC761+AW$1,STOCK!$F$10:$AB$209,17,0),IF($AE761=$AE760,(IF(BW760&gt;=1,BW760-COUNTIFS($AE760:$AE760,$AC761,AW760:AW760,$AI$2),0)),0)),0)</f>
        <v>0</v>
      </c>
      <c r="BX761" s="1">
        <f>IFERROR(IF($AE761&gt;$AE760,VLOOKUP($AC761+AX$1,STOCK!$F$10:$AB$209,17,0),IF($AE761=$AE760,(IF(BX760&gt;=1,BX760-COUNTIFS($AE760:$AE760,$AC761,AX760:AX760,$AI$2),0)),0)),0)</f>
        <v>0</v>
      </c>
    </row>
    <row r="762" spans="29:76" x14ac:dyDescent="0.25">
      <c r="AC762" s="1">
        <f t="shared" si="185"/>
        <v>0</v>
      </c>
      <c r="AD762" s="1">
        <f>IFERROR(IF(LEN(AK762)&gt;=1,VLOOKUP(HLOOKUP(AK762,PROFILE!$K$5:$V$8,4,0),PROFILE!$F$1:$G$3,2,0),0),0)</f>
        <v>0</v>
      </c>
      <c r="AE762" s="1">
        <f t="shared" si="186"/>
        <v>0</v>
      </c>
      <c r="AF762" s="1">
        <v>749</v>
      </c>
      <c r="AI762" s="1" t="str">
        <f>IFERROR(IF($AH762&gt;=1,VLOOKUP($AG762,STUDENT!$O$8:$Z$1507,3,0),""),"")</f>
        <v/>
      </c>
      <c r="AJ762" s="1" t="str">
        <f>IFERROR(IF($AH762&gt;=1,VLOOKUP($AG762,STUDENT!$O$8:$Z$1507,4,0),""),"")</f>
        <v/>
      </c>
      <c r="AK762" s="1" t="str">
        <f>IFERROR(IF($AH762&gt;=1,VLOOKUP($AG762,STUDENT!$O$8:$Z$1507,6,0),""),"")</f>
        <v/>
      </c>
      <c r="AL762" s="1" t="str">
        <f t="shared" si="187"/>
        <v/>
      </c>
      <c r="AM762" s="1" t="str">
        <f t="shared" si="188"/>
        <v/>
      </c>
      <c r="AN762" s="1" t="str">
        <f t="shared" si="189"/>
        <v/>
      </c>
      <c r="AO762" s="1" t="str">
        <f t="shared" si="190"/>
        <v/>
      </c>
      <c r="AP762" s="1" t="str">
        <f t="shared" si="191"/>
        <v/>
      </c>
      <c r="AQ762" s="1" t="str">
        <f t="shared" si="192"/>
        <v/>
      </c>
      <c r="AR762" s="1" t="str">
        <f t="shared" si="193"/>
        <v/>
      </c>
      <c r="AS762" s="1" t="str">
        <f t="shared" si="194"/>
        <v/>
      </c>
      <c r="AT762" s="1" t="str">
        <f t="shared" si="195"/>
        <v/>
      </c>
      <c r="AU762" s="1" t="str">
        <f t="shared" si="196"/>
        <v/>
      </c>
      <c r="AV762" s="1" t="str">
        <f t="shared" si="197"/>
        <v/>
      </c>
      <c r="AW762" s="1" t="str">
        <f t="shared" si="198"/>
        <v/>
      </c>
      <c r="AX762" s="1" t="str">
        <f t="shared" si="199"/>
        <v/>
      </c>
      <c r="AY762" s="1">
        <f>IFERROR(IF($AE762&gt;$AE761,VLOOKUP($AC762+AL$1,STOCK!$F$10:$AB$209,16,0),IF($AE762=$AE761,(IF(AY761&gt;=1,AY761-COUNTIFS($AE761:$AE761,$AC762,AL761:AL761,$AI$1),0)),0)),0)</f>
        <v>0</v>
      </c>
      <c r="AZ762" s="1">
        <f>IFERROR(IF($AE762&gt;$AE761,VLOOKUP($AC762+AM$1,STOCK!$F$10:$AB$209,16,0),IF($AE762=$AE761,(IF(AZ761&gt;=1,AZ761-COUNTIFS($AE761:$AE761,$AC762,AM761:AM761,$AI$1),0)),0)),0)</f>
        <v>0</v>
      </c>
      <c r="BA762" s="1">
        <f>IFERROR(IF($AE762&gt;$AE761,VLOOKUP($AC762+AN$1,STOCK!$F$10:$AB$209,16,0),IF($AE762=$AE761,(IF(BA761&gt;=1,BA761-COUNTIFS($AE761:$AE761,$AC762,AN761:AN761,$AI$1),0)),0)),0)</f>
        <v>0</v>
      </c>
      <c r="BB762" s="1">
        <f>IFERROR(IF($AE762&gt;$AE761,VLOOKUP($AC762+AO$1,STOCK!$F$10:$AB$209,16,0),IF($AE762=$AE761,(IF(BB761&gt;=1,BB761-COUNTIFS($AE761:$AE761,$AC762,AO761:AO761,$AI$1),0)),0)),0)</f>
        <v>0</v>
      </c>
      <c r="BC762" s="1">
        <f>IFERROR(IF($AE762&gt;$AE761,VLOOKUP($AC762+AP$1,STOCK!$F$10:$AB$209,16,0),IF($AE762=$AE761,(IF(BC761&gt;=1,BC761-COUNTIFS($AE761:$AE761,$AC762,AP761:AP761,$AI$1),0)),0)),0)</f>
        <v>0</v>
      </c>
      <c r="BD762" s="1">
        <f>IFERROR(IF($AE762&gt;$AE761,VLOOKUP($AC762+AQ$1,STOCK!$F$10:$AB$209,16,0),IF($AE762=$AE761,(IF(BD761&gt;=1,BD761-COUNTIFS($AE761:$AE761,$AC762,AQ761:AQ761,$AI$1),0)),0)),0)</f>
        <v>0</v>
      </c>
      <c r="BE762" s="1">
        <f>IFERROR(IF($AE762&gt;$AE761,VLOOKUP($AC762+AR$1,STOCK!$F$10:$AB$209,16,0),IF($AE762=$AE761,(IF(BE761&gt;=1,BE761-COUNTIFS($AE761:$AE761,$AC762,AR761:AR761,$AI$1),0)),0)),0)</f>
        <v>0</v>
      </c>
      <c r="BF762" s="1">
        <f>IFERROR(IF($AE762&gt;$AE761,VLOOKUP($AC762+AS$1,STOCK!$F$10:$AB$209,16,0),IF($AE762=$AE761,(IF(BF761&gt;=1,BF761-COUNTIFS($AE761:$AE761,$AC762,AS761:AS761,$AI$1),0)),0)),0)</f>
        <v>0</v>
      </c>
      <c r="BG762" s="1">
        <f>IFERROR(IF($AE762&gt;$AE761,VLOOKUP($AC762+AT$1,STOCK!$F$10:$AB$209,16,0),IF($AE762=$AE761,(IF(BG761&gt;=1,BG761-COUNTIFS($AE761:$AE761,$AC762,AT761:AT761,$AI$1),0)),0)),0)</f>
        <v>0</v>
      </c>
      <c r="BH762" s="1">
        <f>IFERROR(IF($AE762&gt;$AE761,VLOOKUP($AC762+AU$1,STOCK!$F$10:$AB$209,16,0),IF($AE762=$AE761,(IF(BH761&gt;=1,BH761-COUNTIFS($AE761:$AE761,$AC762,AU761:AU761,$AI$1),0)),0)),0)</f>
        <v>0</v>
      </c>
      <c r="BI762" s="1">
        <f>IFERROR(IF($AE762&gt;$AE761,VLOOKUP($AC762+AV$1,STOCK!$F$10:$AB$209,16,0),IF($AE762=$AE761,(IF(BI761&gt;=1,BI761-COUNTIFS($AE761:$AE761,$AC762,AV761:AV761,$AI$1),0)),0)),0)</f>
        <v>0</v>
      </c>
      <c r="BJ762" s="1">
        <f>IFERROR(IF($AE762&gt;$AE761,VLOOKUP($AC762+AW$1,STOCK!$F$10:$AB$209,16,0),IF($AE762=$AE761,(IF(BJ761&gt;=1,BJ761-COUNTIFS($AE761:$AE761,$AC762,AW761:AW761,$AI$1),0)),0)),0)</f>
        <v>0</v>
      </c>
      <c r="BK762" s="1">
        <f>IFERROR(IF($AE762&gt;$AE761,VLOOKUP($AC762+AX$1,STOCK!$F$10:$AB$209,16,0),IF($AE762=$AE761,(IF(BK761&gt;=1,BK761-COUNTIFS($AE761:$AE761,$AC762,AX761:AX761,$AI$1),0)),0)),0)</f>
        <v>0</v>
      </c>
      <c r="BL762" s="1">
        <f>IFERROR(IF($AE762&gt;$AE761,VLOOKUP($AC762+AL$1,STOCK!$F$10:$AB$209,17,0),IF($AE762=$AE761,(IF(BL761&gt;=1,BL761-COUNTIFS($AE761:$AE761,$AC762,AL761:AL761,$AI$2),0)),0)),0)</f>
        <v>0</v>
      </c>
      <c r="BM762" s="1">
        <f>IFERROR(IF($AE762&gt;$AE761,VLOOKUP($AC762+AM$1,STOCK!$F$10:$AB$209,17,0),IF($AE762=$AE761,(IF(BM761&gt;=1,BM761-COUNTIFS($AE761:$AE761,$AC762,AM761:AM761,$AI$2),0)),0)),0)</f>
        <v>0</v>
      </c>
      <c r="BN762" s="1">
        <f>IFERROR(IF($AE762&gt;$AE761,VLOOKUP($AC762+AN$1,STOCK!$F$10:$AB$209,17,0),IF($AE762=$AE761,(IF(BN761&gt;=1,BN761-COUNTIFS($AE761:$AE761,$AC762,AN761:AN761,$AI$2),0)),0)),0)</f>
        <v>0</v>
      </c>
      <c r="BO762" s="1">
        <f>IFERROR(IF($AE762&gt;$AE761,VLOOKUP($AC762+AO$1,STOCK!$F$10:$AB$209,17,0),IF($AE762=$AE761,(IF(BO761&gt;=1,BO761-COUNTIFS($AE761:$AE761,$AC762,AO761:AO761,$AI$2),0)),0)),0)</f>
        <v>0</v>
      </c>
      <c r="BP762" s="1">
        <f>IFERROR(IF($AE762&gt;$AE761,VLOOKUP($AC762+AP$1,STOCK!$F$10:$AB$209,17,0),IF($AE762=$AE761,(IF(BP761&gt;=1,BP761-COUNTIFS($AE761:$AE761,$AC762,AP761:AP761,$AI$2),0)),0)),0)</f>
        <v>0</v>
      </c>
      <c r="BQ762" s="1">
        <f>IFERROR(IF($AE762&gt;$AE761,VLOOKUP($AC762+AQ$1,STOCK!$F$10:$AB$209,17,0),IF($AE762=$AE761,(IF(BQ761&gt;=1,BQ761-COUNTIFS($AE761:$AE761,$AC762,AQ761:AQ761,$AI$2),0)),0)),0)</f>
        <v>0</v>
      </c>
      <c r="BR762" s="1">
        <f>IFERROR(IF($AE762&gt;$AE761,VLOOKUP($AC762+AR$1,STOCK!$F$10:$AB$209,17,0),IF($AE762=$AE761,(IF(BR761&gt;=1,BR761-COUNTIFS($AE761:$AE761,$AC762,AR761:AR761,$AI$2),0)),0)),0)</f>
        <v>0</v>
      </c>
      <c r="BS762" s="1">
        <f>IFERROR(IF($AE762&gt;$AE761,VLOOKUP($AC762+AS$1,STOCK!$F$10:$AB$209,17,0),IF($AE762=$AE761,(IF(BS761&gt;=1,BS761-COUNTIFS($AE761:$AE761,$AC762,AS761:AS761,$AI$2),0)),0)),0)</f>
        <v>0</v>
      </c>
      <c r="BT762" s="1">
        <f>IFERROR(IF($AE762&gt;$AE761,VLOOKUP($AC762+AT$1,STOCK!$F$10:$AB$209,17,0),IF($AE762=$AE761,(IF(BT761&gt;=1,BT761-COUNTIFS($AE761:$AE761,$AC762,AT761:AT761,$AI$2),0)),0)),0)</f>
        <v>0</v>
      </c>
      <c r="BU762" s="1">
        <f>IFERROR(IF($AE762&gt;$AE761,VLOOKUP($AC762+AU$1,STOCK!$F$10:$AB$209,17,0),IF($AE762=$AE761,(IF(BU761&gt;=1,BU761-COUNTIFS($AE761:$AE761,$AC762,AU761:AU761,$AI$2),0)),0)),0)</f>
        <v>0</v>
      </c>
      <c r="BV762" s="1">
        <f>IFERROR(IF($AE762&gt;$AE761,VLOOKUP($AC762+AV$1,STOCK!$F$10:$AB$209,17,0),IF($AE762=$AE761,(IF(BV761&gt;=1,BV761-COUNTIFS($AE761:$AE761,$AC762,AV761:AV761,$AI$2),0)),0)),0)</f>
        <v>0</v>
      </c>
      <c r="BW762" s="1">
        <f>IFERROR(IF($AE762&gt;$AE761,VLOOKUP($AC762+AW$1,STOCK!$F$10:$AB$209,17,0),IF($AE762=$AE761,(IF(BW761&gt;=1,BW761-COUNTIFS($AE761:$AE761,$AC762,AW761:AW761,$AI$2),0)),0)),0)</f>
        <v>0</v>
      </c>
      <c r="BX762" s="1">
        <f>IFERROR(IF($AE762&gt;$AE761,VLOOKUP($AC762+AX$1,STOCK!$F$10:$AB$209,17,0),IF($AE762=$AE761,(IF(BX761&gt;=1,BX761-COUNTIFS($AE761:$AE761,$AC762,AX761:AX761,$AI$2),0)),0)),0)</f>
        <v>0</v>
      </c>
    </row>
    <row r="763" spans="29:76" x14ac:dyDescent="0.25">
      <c r="AC763" s="1">
        <f t="shared" si="185"/>
        <v>0</v>
      </c>
      <c r="AD763" s="1">
        <f>IFERROR(IF(LEN(AK763)&gt;=1,VLOOKUP(HLOOKUP(AK763,PROFILE!$K$5:$V$8,4,0),PROFILE!$F$1:$G$3,2,0),0),0)</f>
        <v>0</v>
      </c>
      <c r="AE763" s="1">
        <f t="shared" si="186"/>
        <v>0</v>
      </c>
      <c r="AF763" s="1">
        <v>750</v>
      </c>
      <c r="AI763" s="1" t="str">
        <f>IFERROR(IF($AH763&gt;=1,VLOOKUP($AG763,STUDENT!$O$8:$Z$1507,3,0),""),"")</f>
        <v/>
      </c>
      <c r="AJ763" s="1" t="str">
        <f>IFERROR(IF($AH763&gt;=1,VLOOKUP($AG763,STUDENT!$O$8:$Z$1507,4,0),""),"")</f>
        <v/>
      </c>
      <c r="AK763" s="1" t="str">
        <f>IFERROR(IF($AH763&gt;=1,VLOOKUP($AG763,STUDENT!$O$8:$Z$1507,6,0),""),"")</f>
        <v/>
      </c>
      <c r="AL763" s="1" t="str">
        <f t="shared" si="187"/>
        <v/>
      </c>
      <c r="AM763" s="1" t="str">
        <f t="shared" si="188"/>
        <v/>
      </c>
      <c r="AN763" s="1" t="str">
        <f t="shared" si="189"/>
        <v/>
      </c>
      <c r="AO763" s="1" t="str">
        <f t="shared" si="190"/>
        <v/>
      </c>
      <c r="AP763" s="1" t="str">
        <f t="shared" si="191"/>
        <v/>
      </c>
      <c r="AQ763" s="1" t="str">
        <f t="shared" si="192"/>
        <v/>
      </c>
      <c r="AR763" s="1" t="str">
        <f t="shared" si="193"/>
        <v/>
      </c>
      <c r="AS763" s="1" t="str">
        <f t="shared" si="194"/>
        <v/>
      </c>
      <c r="AT763" s="1" t="str">
        <f t="shared" si="195"/>
        <v/>
      </c>
      <c r="AU763" s="1" t="str">
        <f t="shared" si="196"/>
        <v/>
      </c>
      <c r="AV763" s="1" t="str">
        <f t="shared" si="197"/>
        <v/>
      </c>
      <c r="AW763" s="1" t="str">
        <f t="shared" si="198"/>
        <v/>
      </c>
      <c r="AX763" s="1" t="str">
        <f t="shared" si="199"/>
        <v/>
      </c>
      <c r="AY763" s="1">
        <f>IFERROR(IF($AE763&gt;$AE762,VLOOKUP($AC763+AL$1,STOCK!$F$10:$AB$209,16,0),IF($AE763=$AE762,(IF(AY762&gt;=1,AY762-COUNTIFS($AE762:$AE762,$AC763,AL762:AL762,$AI$1),0)),0)),0)</f>
        <v>0</v>
      </c>
      <c r="AZ763" s="1">
        <f>IFERROR(IF($AE763&gt;$AE762,VLOOKUP($AC763+AM$1,STOCK!$F$10:$AB$209,16,0),IF($AE763=$AE762,(IF(AZ762&gt;=1,AZ762-COUNTIFS($AE762:$AE762,$AC763,AM762:AM762,$AI$1),0)),0)),0)</f>
        <v>0</v>
      </c>
      <c r="BA763" s="1">
        <f>IFERROR(IF($AE763&gt;$AE762,VLOOKUP($AC763+AN$1,STOCK!$F$10:$AB$209,16,0),IF($AE763=$AE762,(IF(BA762&gt;=1,BA762-COUNTIFS($AE762:$AE762,$AC763,AN762:AN762,$AI$1),0)),0)),0)</f>
        <v>0</v>
      </c>
      <c r="BB763" s="1">
        <f>IFERROR(IF($AE763&gt;$AE762,VLOOKUP($AC763+AO$1,STOCK!$F$10:$AB$209,16,0),IF($AE763=$AE762,(IF(BB762&gt;=1,BB762-COUNTIFS($AE762:$AE762,$AC763,AO762:AO762,$AI$1),0)),0)),0)</f>
        <v>0</v>
      </c>
      <c r="BC763" s="1">
        <f>IFERROR(IF($AE763&gt;$AE762,VLOOKUP($AC763+AP$1,STOCK!$F$10:$AB$209,16,0),IF($AE763=$AE762,(IF(BC762&gt;=1,BC762-COUNTIFS($AE762:$AE762,$AC763,AP762:AP762,$AI$1),0)),0)),0)</f>
        <v>0</v>
      </c>
      <c r="BD763" s="1">
        <f>IFERROR(IF($AE763&gt;$AE762,VLOOKUP($AC763+AQ$1,STOCK!$F$10:$AB$209,16,0),IF($AE763=$AE762,(IF(BD762&gt;=1,BD762-COUNTIFS($AE762:$AE762,$AC763,AQ762:AQ762,$AI$1),0)),0)),0)</f>
        <v>0</v>
      </c>
      <c r="BE763" s="1">
        <f>IFERROR(IF($AE763&gt;$AE762,VLOOKUP($AC763+AR$1,STOCK!$F$10:$AB$209,16,0),IF($AE763=$AE762,(IF(BE762&gt;=1,BE762-COUNTIFS($AE762:$AE762,$AC763,AR762:AR762,$AI$1),0)),0)),0)</f>
        <v>0</v>
      </c>
      <c r="BF763" s="1">
        <f>IFERROR(IF($AE763&gt;$AE762,VLOOKUP($AC763+AS$1,STOCK!$F$10:$AB$209,16,0),IF($AE763=$AE762,(IF(BF762&gt;=1,BF762-COUNTIFS($AE762:$AE762,$AC763,AS762:AS762,$AI$1),0)),0)),0)</f>
        <v>0</v>
      </c>
      <c r="BG763" s="1">
        <f>IFERROR(IF($AE763&gt;$AE762,VLOOKUP($AC763+AT$1,STOCK!$F$10:$AB$209,16,0),IF($AE763=$AE762,(IF(BG762&gt;=1,BG762-COUNTIFS($AE762:$AE762,$AC763,AT762:AT762,$AI$1),0)),0)),0)</f>
        <v>0</v>
      </c>
      <c r="BH763" s="1">
        <f>IFERROR(IF($AE763&gt;$AE762,VLOOKUP($AC763+AU$1,STOCK!$F$10:$AB$209,16,0),IF($AE763=$AE762,(IF(BH762&gt;=1,BH762-COUNTIFS($AE762:$AE762,$AC763,AU762:AU762,$AI$1),0)),0)),0)</f>
        <v>0</v>
      </c>
      <c r="BI763" s="1">
        <f>IFERROR(IF($AE763&gt;$AE762,VLOOKUP($AC763+AV$1,STOCK!$F$10:$AB$209,16,0),IF($AE763=$AE762,(IF(BI762&gt;=1,BI762-COUNTIFS($AE762:$AE762,$AC763,AV762:AV762,$AI$1),0)),0)),0)</f>
        <v>0</v>
      </c>
      <c r="BJ763" s="1">
        <f>IFERROR(IF($AE763&gt;$AE762,VLOOKUP($AC763+AW$1,STOCK!$F$10:$AB$209,16,0),IF($AE763=$AE762,(IF(BJ762&gt;=1,BJ762-COUNTIFS($AE762:$AE762,$AC763,AW762:AW762,$AI$1),0)),0)),0)</f>
        <v>0</v>
      </c>
      <c r="BK763" s="1">
        <f>IFERROR(IF($AE763&gt;$AE762,VLOOKUP($AC763+AX$1,STOCK!$F$10:$AB$209,16,0),IF($AE763=$AE762,(IF(BK762&gt;=1,BK762-COUNTIFS($AE762:$AE762,$AC763,AX762:AX762,$AI$1),0)),0)),0)</f>
        <v>0</v>
      </c>
      <c r="BL763" s="1">
        <f>IFERROR(IF($AE763&gt;$AE762,VLOOKUP($AC763+AL$1,STOCK!$F$10:$AB$209,17,0),IF($AE763=$AE762,(IF(BL762&gt;=1,BL762-COUNTIFS($AE762:$AE762,$AC763,AL762:AL762,$AI$2),0)),0)),0)</f>
        <v>0</v>
      </c>
      <c r="BM763" s="1">
        <f>IFERROR(IF($AE763&gt;$AE762,VLOOKUP($AC763+AM$1,STOCK!$F$10:$AB$209,17,0),IF($AE763=$AE762,(IF(BM762&gt;=1,BM762-COUNTIFS($AE762:$AE762,$AC763,AM762:AM762,$AI$2),0)),0)),0)</f>
        <v>0</v>
      </c>
      <c r="BN763" s="1">
        <f>IFERROR(IF($AE763&gt;$AE762,VLOOKUP($AC763+AN$1,STOCK!$F$10:$AB$209,17,0),IF($AE763=$AE762,(IF(BN762&gt;=1,BN762-COUNTIFS($AE762:$AE762,$AC763,AN762:AN762,$AI$2),0)),0)),0)</f>
        <v>0</v>
      </c>
      <c r="BO763" s="1">
        <f>IFERROR(IF($AE763&gt;$AE762,VLOOKUP($AC763+AO$1,STOCK!$F$10:$AB$209,17,0),IF($AE763=$AE762,(IF(BO762&gt;=1,BO762-COUNTIFS($AE762:$AE762,$AC763,AO762:AO762,$AI$2),0)),0)),0)</f>
        <v>0</v>
      </c>
      <c r="BP763" s="1">
        <f>IFERROR(IF($AE763&gt;$AE762,VLOOKUP($AC763+AP$1,STOCK!$F$10:$AB$209,17,0),IF($AE763=$AE762,(IF(BP762&gt;=1,BP762-COUNTIFS($AE762:$AE762,$AC763,AP762:AP762,$AI$2),0)),0)),0)</f>
        <v>0</v>
      </c>
      <c r="BQ763" s="1">
        <f>IFERROR(IF($AE763&gt;$AE762,VLOOKUP($AC763+AQ$1,STOCK!$F$10:$AB$209,17,0),IF($AE763=$AE762,(IF(BQ762&gt;=1,BQ762-COUNTIFS($AE762:$AE762,$AC763,AQ762:AQ762,$AI$2),0)),0)),0)</f>
        <v>0</v>
      </c>
      <c r="BR763" s="1">
        <f>IFERROR(IF($AE763&gt;$AE762,VLOOKUP($AC763+AR$1,STOCK!$F$10:$AB$209,17,0),IF($AE763=$AE762,(IF(BR762&gt;=1,BR762-COUNTIFS($AE762:$AE762,$AC763,AR762:AR762,$AI$2),0)),0)),0)</f>
        <v>0</v>
      </c>
      <c r="BS763" s="1">
        <f>IFERROR(IF($AE763&gt;$AE762,VLOOKUP($AC763+AS$1,STOCK!$F$10:$AB$209,17,0),IF($AE763=$AE762,(IF(BS762&gt;=1,BS762-COUNTIFS($AE762:$AE762,$AC763,AS762:AS762,$AI$2),0)),0)),0)</f>
        <v>0</v>
      </c>
      <c r="BT763" s="1">
        <f>IFERROR(IF($AE763&gt;$AE762,VLOOKUP($AC763+AT$1,STOCK!$F$10:$AB$209,17,0),IF($AE763=$AE762,(IF(BT762&gt;=1,BT762-COUNTIFS($AE762:$AE762,$AC763,AT762:AT762,$AI$2),0)),0)),0)</f>
        <v>0</v>
      </c>
      <c r="BU763" s="1">
        <f>IFERROR(IF($AE763&gt;$AE762,VLOOKUP($AC763+AU$1,STOCK!$F$10:$AB$209,17,0),IF($AE763=$AE762,(IF(BU762&gt;=1,BU762-COUNTIFS($AE762:$AE762,$AC763,AU762:AU762,$AI$2),0)),0)),0)</f>
        <v>0</v>
      </c>
      <c r="BV763" s="1">
        <f>IFERROR(IF($AE763&gt;$AE762,VLOOKUP($AC763+AV$1,STOCK!$F$10:$AB$209,17,0),IF($AE763=$AE762,(IF(BV762&gt;=1,BV762-COUNTIFS($AE762:$AE762,$AC763,AV762:AV762,$AI$2),0)),0)),0)</f>
        <v>0</v>
      </c>
      <c r="BW763" s="1">
        <f>IFERROR(IF($AE763&gt;$AE762,VLOOKUP($AC763+AW$1,STOCK!$F$10:$AB$209,17,0),IF($AE763=$AE762,(IF(BW762&gt;=1,BW762-COUNTIFS($AE762:$AE762,$AC763,AW762:AW762,$AI$2),0)),0)),0)</f>
        <v>0</v>
      </c>
      <c r="BX763" s="1">
        <f>IFERROR(IF($AE763&gt;$AE762,VLOOKUP($AC763+AX$1,STOCK!$F$10:$AB$209,17,0),IF($AE763=$AE762,(IF(BX762&gt;=1,BX762-COUNTIFS($AE762:$AE762,$AC763,AX762:AX762,$AI$2),0)),0)),0)</f>
        <v>0</v>
      </c>
    </row>
    <row r="764" spans="29:76" x14ac:dyDescent="0.25">
      <c r="AC764" s="1">
        <f t="shared" si="185"/>
        <v>0</v>
      </c>
      <c r="AD764" s="1">
        <f>IFERROR(IF(LEN(AK764)&gt;=1,VLOOKUP(HLOOKUP(AK764,PROFILE!$K$5:$V$8,4,0),PROFILE!$F$1:$G$3,2,0),0),0)</f>
        <v>0</v>
      </c>
      <c r="AE764" s="1">
        <f t="shared" si="186"/>
        <v>0</v>
      </c>
      <c r="AF764" s="1">
        <v>751</v>
      </c>
      <c r="AI764" s="1" t="str">
        <f>IFERROR(IF($AH764&gt;=1,VLOOKUP($AG764,STUDENT!$O$8:$Z$1507,3,0),""),"")</f>
        <v/>
      </c>
      <c r="AJ764" s="1" t="str">
        <f>IFERROR(IF($AH764&gt;=1,VLOOKUP($AG764,STUDENT!$O$8:$Z$1507,4,0),""),"")</f>
        <v/>
      </c>
      <c r="AK764" s="1" t="str">
        <f>IFERROR(IF($AH764&gt;=1,VLOOKUP($AG764,STUDENT!$O$8:$Z$1507,6,0),""),"")</f>
        <v/>
      </c>
      <c r="AL764" s="1" t="str">
        <f t="shared" si="187"/>
        <v/>
      </c>
      <c r="AM764" s="1" t="str">
        <f t="shared" si="188"/>
        <v/>
      </c>
      <c r="AN764" s="1" t="str">
        <f t="shared" si="189"/>
        <v/>
      </c>
      <c r="AO764" s="1" t="str">
        <f t="shared" si="190"/>
        <v/>
      </c>
      <c r="AP764" s="1" t="str">
        <f t="shared" si="191"/>
        <v/>
      </c>
      <c r="AQ764" s="1" t="str">
        <f t="shared" si="192"/>
        <v/>
      </c>
      <c r="AR764" s="1" t="str">
        <f t="shared" si="193"/>
        <v/>
      </c>
      <c r="AS764" s="1" t="str">
        <f t="shared" si="194"/>
        <v/>
      </c>
      <c r="AT764" s="1" t="str">
        <f t="shared" si="195"/>
        <v/>
      </c>
      <c r="AU764" s="1" t="str">
        <f t="shared" si="196"/>
        <v/>
      </c>
      <c r="AV764" s="1" t="str">
        <f t="shared" si="197"/>
        <v/>
      </c>
      <c r="AW764" s="1" t="str">
        <f t="shared" si="198"/>
        <v/>
      </c>
      <c r="AX764" s="1" t="str">
        <f t="shared" si="199"/>
        <v/>
      </c>
      <c r="AY764" s="1">
        <f>IFERROR(IF($AE764&gt;$AE763,VLOOKUP($AC764+AL$1,STOCK!$F$10:$AB$209,16,0),IF($AE764=$AE763,(IF(AY763&gt;=1,AY763-COUNTIFS($AE763:$AE763,$AC764,AL763:AL763,$AI$1),0)),0)),0)</f>
        <v>0</v>
      </c>
      <c r="AZ764" s="1">
        <f>IFERROR(IF($AE764&gt;$AE763,VLOOKUP($AC764+AM$1,STOCK!$F$10:$AB$209,16,0),IF($AE764=$AE763,(IF(AZ763&gt;=1,AZ763-COUNTIFS($AE763:$AE763,$AC764,AM763:AM763,$AI$1),0)),0)),0)</f>
        <v>0</v>
      </c>
      <c r="BA764" s="1">
        <f>IFERROR(IF($AE764&gt;$AE763,VLOOKUP($AC764+AN$1,STOCK!$F$10:$AB$209,16,0),IF($AE764=$AE763,(IF(BA763&gt;=1,BA763-COUNTIFS($AE763:$AE763,$AC764,AN763:AN763,$AI$1),0)),0)),0)</f>
        <v>0</v>
      </c>
      <c r="BB764" s="1">
        <f>IFERROR(IF($AE764&gt;$AE763,VLOOKUP($AC764+AO$1,STOCK!$F$10:$AB$209,16,0),IF($AE764=$AE763,(IF(BB763&gt;=1,BB763-COUNTIFS($AE763:$AE763,$AC764,AO763:AO763,$AI$1),0)),0)),0)</f>
        <v>0</v>
      </c>
      <c r="BC764" s="1">
        <f>IFERROR(IF($AE764&gt;$AE763,VLOOKUP($AC764+AP$1,STOCK!$F$10:$AB$209,16,0),IF($AE764=$AE763,(IF(BC763&gt;=1,BC763-COUNTIFS($AE763:$AE763,$AC764,AP763:AP763,$AI$1),0)),0)),0)</f>
        <v>0</v>
      </c>
      <c r="BD764" s="1">
        <f>IFERROR(IF($AE764&gt;$AE763,VLOOKUP($AC764+AQ$1,STOCK!$F$10:$AB$209,16,0),IF($AE764=$AE763,(IF(BD763&gt;=1,BD763-COUNTIFS($AE763:$AE763,$AC764,AQ763:AQ763,$AI$1),0)),0)),0)</f>
        <v>0</v>
      </c>
      <c r="BE764" s="1">
        <f>IFERROR(IF($AE764&gt;$AE763,VLOOKUP($AC764+AR$1,STOCK!$F$10:$AB$209,16,0),IF($AE764=$AE763,(IF(BE763&gt;=1,BE763-COUNTIFS($AE763:$AE763,$AC764,AR763:AR763,$AI$1),0)),0)),0)</f>
        <v>0</v>
      </c>
      <c r="BF764" s="1">
        <f>IFERROR(IF($AE764&gt;$AE763,VLOOKUP($AC764+AS$1,STOCK!$F$10:$AB$209,16,0),IF($AE764=$AE763,(IF(BF763&gt;=1,BF763-COUNTIFS($AE763:$AE763,$AC764,AS763:AS763,$AI$1),0)),0)),0)</f>
        <v>0</v>
      </c>
      <c r="BG764" s="1">
        <f>IFERROR(IF($AE764&gt;$AE763,VLOOKUP($AC764+AT$1,STOCK!$F$10:$AB$209,16,0),IF($AE764=$AE763,(IF(BG763&gt;=1,BG763-COUNTIFS($AE763:$AE763,$AC764,AT763:AT763,$AI$1),0)),0)),0)</f>
        <v>0</v>
      </c>
      <c r="BH764" s="1">
        <f>IFERROR(IF($AE764&gt;$AE763,VLOOKUP($AC764+AU$1,STOCK!$F$10:$AB$209,16,0),IF($AE764=$AE763,(IF(BH763&gt;=1,BH763-COUNTIFS($AE763:$AE763,$AC764,AU763:AU763,$AI$1),0)),0)),0)</f>
        <v>0</v>
      </c>
      <c r="BI764" s="1">
        <f>IFERROR(IF($AE764&gt;$AE763,VLOOKUP($AC764+AV$1,STOCK!$F$10:$AB$209,16,0),IF($AE764=$AE763,(IF(BI763&gt;=1,BI763-COUNTIFS($AE763:$AE763,$AC764,AV763:AV763,$AI$1),0)),0)),0)</f>
        <v>0</v>
      </c>
      <c r="BJ764" s="1">
        <f>IFERROR(IF($AE764&gt;$AE763,VLOOKUP($AC764+AW$1,STOCK!$F$10:$AB$209,16,0),IF($AE764=$AE763,(IF(BJ763&gt;=1,BJ763-COUNTIFS($AE763:$AE763,$AC764,AW763:AW763,$AI$1),0)),0)),0)</f>
        <v>0</v>
      </c>
      <c r="BK764" s="1">
        <f>IFERROR(IF($AE764&gt;$AE763,VLOOKUP($AC764+AX$1,STOCK!$F$10:$AB$209,16,0),IF($AE764=$AE763,(IF(BK763&gt;=1,BK763-COUNTIFS($AE763:$AE763,$AC764,AX763:AX763,$AI$1),0)),0)),0)</f>
        <v>0</v>
      </c>
      <c r="BL764" s="1">
        <f>IFERROR(IF($AE764&gt;$AE763,VLOOKUP($AC764+AL$1,STOCK!$F$10:$AB$209,17,0),IF($AE764=$AE763,(IF(BL763&gt;=1,BL763-COUNTIFS($AE763:$AE763,$AC764,AL763:AL763,$AI$2),0)),0)),0)</f>
        <v>0</v>
      </c>
      <c r="BM764" s="1">
        <f>IFERROR(IF($AE764&gt;$AE763,VLOOKUP($AC764+AM$1,STOCK!$F$10:$AB$209,17,0),IF($AE764=$AE763,(IF(BM763&gt;=1,BM763-COUNTIFS($AE763:$AE763,$AC764,AM763:AM763,$AI$2),0)),0)),0)</f>
        <v>0</v>
      </c>
      <c r="BN764" s="1">
        <f>IFERROR(IF($AE764&gt;$AE763,VLOOKUP($AC764+AN$1,STOCK!$F$10:$AB$209,17,0),IF($AE764=$AE763,(IF(BN763&gt;=1,BN763-COUNTIFS($AE763:$AE763,$AC764,AN763:AN763,$AI$2),0)),0)),0)</f>
        <v>0</v>
      </c>
      <c r="BO764" s="1">
        <f>IFERROR(IF($AE764&gt;$AE763,VLOOKUP($AC764+AO$1,STOCK!$F$10:$AB$209,17,0),IF($AE764=$AE763,(IF(BO763&gt;=1,BO763-COUNTIFS($AE763:$AE763,$AC764,AO763:AO763,$AI$2),0)),0)),0)</f>
        <v>0</v>
      </c>
      <c r="BP764" s="1">
        <f>IFERROR(IF($AE764&gt;$AE763,VLOOKUP($AC764+AP$1,STOCK!$F$10:$AB$209,17,0),IF($AE764=$AE763,(IF(BP763&gt;=1,BP763-COUNTIFS($AE763:$AE763,$AC764,AP763:AP763,$AI$2),0)),0)),0)</f>
        <v>0</v>
      </c>
      <c r="BQ764" s="1">
        <f>IFERROR(IF($AE764&gt;$AE763,VLOOKUP($AC764+AQ$1,STOCK!$F$10:$AB$209,17,0),IF($AE764=$AE763,(IF(BQ763&gt;=1,BQ763-COUNTIFS($AE763:$AE763,$AC764,AQ763:AQ763,$AI$2),0)),0)),0)</f>
        <v>0</v>
      </c>
      <c r="BR764" s="1">
        <f>IFERROR(IF($AE764&gt;$AE763,VLOOKUP($AC764+AR$1,STOCK!$F$10:$AB$209,17,0),IF($AE764=$AE763,(IF(BR763&gt;=1,BR763-COUNTIFS($AE763:$AE763,$AC764,AR763:AR763,$AI$2),0)),0)),0)</f>
        <v>0</v>
      </c>
      <c r="BS764" s="1">
        <f>IFERROR(IF($AE764&gt;$AE763,VLOOKUP($AC764+AS$1,STOCK!$F$10:$AB$209,17,0),IF($AE764=$AE763,(IF(BS763&gt;=1,BS763-COUNTIFS($AE763:$AE763,$AC764,AS763:AS763,$AI$2),0)),0)),0)</f>
        <v>0</v>
      </c>
      <c r="BT764" s="1">
        <f>IFERROR(IF($AE764&gt;$AE763,VLOOKUP($AC764+AT$1,STOCK!$F$10:$AB$209,17,0),IF($AE764=$AE763,(IF(BT763&gt;=1,BT763-COUNTIFS($AE763:$AE763,$AC764,AT763:AT763,$AI$2),0)),0)),0)</f>
        <v>0</v>
      </c>
      <c r="BU764" s="1">
        <f>IFERROR(IF($AE764&gt;$AE763,VLOOKUP($AC764+AU$1,STOCK!$F$10:$AB$209,17,0),IF($AE764=$AE763,(IF(BU763&gt;=1,BU763-COUNTIFS($AE763:$AE763,$AC764,AU763:AU763,$AI$2),0)),0)),0)</f>
        <v>0</v>
      </c>
      <c r="BV764" s="1">
        <f>IFERROR(IF($AE764&gt;$AE763,VLOOKUP($AC764+AV$1,STOCK!$F$10:$AB$209,17,0),IF($AE764=$AE763,(IF(BV763&gt;=1,BV763-COUNTIFS($AE763:$AE763,$AC764,AV763:AV763,$AI$2),0)),0)),0)</f>
        <v>0</v>
      </c>
      <c r="BW764" s="1">
        <f>IFERROR(IF($AE764&gt;$AE763,VLOOKUP($AC764+AW$1,STOCK!$F$10:$AB$209,17,0),IF($AE764=$AE763,(IF(BW763&gt;=1,BW763-COUNTIFS($AE763:$AE763,$AC764,AW763:AW763,$AI$2),0)),0)),0)</f>
        <v>0</v>
      </c>
      <c r="BX764" s="1">
        <f>IFERROR(IF($AE764&gt;$AE763,VLOOKUP($AC764+AX$1,STOCK!$F$10:$AB$209,17,0),IF($AE764=$AE763,(IF(BX763&gt;=1,BX763-COUNTIFS($AE763:$AE763,$AC764,AX763:AX763,$AI$2),0)),0)),0)</f>
        <v>0</v>
      </c>
    </row>
    <row r="765" spans="29:76" x14ac:dyDescent="0.25">
      <c r="AC765" s="1">
        <f t="shared" si="185"/>
        <v>0</v>
      </c>
      <c r="AD765" s="1">
        <f>IFERROR(IF(LEN(AK765)&gt;=1,VLOOKUP(HLOOKUP(AK765,PROFILE!$K$5:$V$8,4,0),PROFILE!$F$1:$G$3,2,0),0),0)</f>
        <v>0</v>
      </c>
      <c r="AE765" s="1">
        <f t="shared" si="186"/>
        <v>0</v>
      </c>
      <c r="AF765" s="1">
        <v>752</v>
      </c>
      <c r="AI765" s="1" t="str">
        <f>IFERROR(IF($AH765&gt;=1,VLOOKUP($AG765,STUDENT!$O$8:$Z$1507,3,0),""),"")</f>
        <v/>
      </c>
      <c r="AJ765" s="1" t="str">
        <f>IFERROR(IF($AH765&gt;=1,VLOOKUP($AG765,STUDENT!$O$8:$Z$1507,4,0),""),"")</f>
        <v/>
      </c>
      <c r="AK765" s="1" t="str">
        <f>IFERROR(IF($AH765&gt;=1,VLOOKUP($AG765,STUDENT!$O$8:$Z$1507,6,0),""),"")</f>
        <v/>
      </c>
      <c r="AL765" s="1" t="str">
        <f t="shared" si="187"/>
        <v/>
      </c>
      <c r="AM765" s="1" t="str">
        <f t="shared" si="188"/>
        <v/>
      </c>
      <c r="AN765" s="1" t="str">
        <f t="shared" si="189"/>
        <v/>
      </c>
      <c r="AO765" s="1" t="str">
        <f t="shared" si="190"/>
        <v/>
      </c>
      <c r="AP765" s="1" t="str">
        <f t="shared" si="191"/>
        <v/>
      </c>
      <c r="AQ765" s="1" t="str">
        <f t="shared" si="192"/>
        <v/>
      </c>
      <c r="AR765" s="1" t="str">
        <f t="shared" si="193"/>
        <v/>
      </c>
      <c r="AS765" s="1" t="str">
        <f t="shared" si="194"/>
        <v/>
      </c>
      <c r="AT765" s="1" t="str">
        <f t="shared" si="195"/>
        <v/>
      </c>
      <c r="AU765" s="1" t="str">
        <f t="shared" si="196"/>
        <v/>
      </c>
      <c r="AV765" s="1" t="str">
        <f t="shared" si="197"/>
        <v/>
      </c>
      <c r="AW765" s="1" t="str">
        <f t="shared" si="198"/>
        <v/>
      </c>
      <c r="AX765" s="1" t="str">
        <f t="shared" si="199"/>
        <v/>
      </c>
      <c r="AY765" s="1">
        <f>IFERROR(IF($AE765&gt;$AE764,VLOOKUP($AC765+AL$1,STOCK!$F$10:$AB$209,16,0),IF($AE765=$AE764,(IF(AY764&gt;=1,AY764-COUNTIFS($AE764:$AE764,$AC765,AL764:AL764,$AI$1),0)),0)),0)</f>
        <v>0</v>
      </c>
      <c r="AZ765" s="1">
        <f>IFERROR(IF($AE765&gt;$AE764,VLOOKUP($AC765+AM$1,STOCK!$F$10:$AB$209,16,0),IF($AE765=$AE764,(IF(AZ764&gt;=1,AZ764-COUNTIFS($AE764:$AE764,$AC765,AM764:AM764,$AI$1),0)),0)),0)</f>
        <v>0</v>
      </c>
      <c r="BA765" s="1">
        <f>IFERROR(IF($AE765&gt;$AE764,VLOOKUP($AC765+AN$1,STOCK!$F$10:$AB$209,16,0),IF($AE765=$AE764,(IF(BA764&gt;=1,BA764-COUNTIFS($AE764:$AE764,$AC765,AN764:AN764,$AI$1),0)),0)),0)</f>
        <v>0</v>
      </c>
      <c r="BB765" s="1">
        <f>IFERROR(IF($AE765&gt;$AE764,VLOOKUP($AC765+AO$1,STOCK!$F$10:$AB$209,16,0),IF($AE765=$AE764,(IF(BB764&gt;=1,BB764-COUNTIFS($AE764:$AE764,$AC765,AO764:AO764,$AI$1),0)),0)),0)</f>
        <v>0</v>
      </c>
      <c r="BC765" s="1">
        <f>IFERROR(IF($AE765&gt;$AE764,VLOOKUP($AC765+AP$1,STOCK!$F$10:$AB$209,16,0),IF($AE765=$AE764,(IF(BC764&gt;=1,BC764-COUNTIFS($AE764:$AE764,$AC765,AP764:AP764,$AI$1),0)),0)),0)</f>
        <v>0</v>
      </c>
      <c r="BD765" s="1">
        <f>IFERROR(IF($AE765&gt;$AE764,VLOOKUP($AC765+AQ$1,STOCK!$F$10:$AB$209,16,0),IF($AE765=$AE764,(IF(BD764&gt;=1,BD764-COUNTIFS($AE764:$AE764,$AC765,AQ764:AQ764,$AI$1),0)),0)),0)</f>
        <v>0</v>
      </c>
      <c r="BE765" s="1">
        <f>IFERROR(IF($AE765&gt;$AE764,VLOOKUP($AC765+AR$1,STOCK!$F$10:$AB$209,16,0),IF($AE765=$AE764,(IF(BE764&gt;=1,BE764-COUNTIFS($AE764:$AE764,$AC765,AR764:AR764,$AI$1),0)),0)),0)</f>
        <v>0</v>
      </c>
      <c r="BF765" s="1">
        <f>IFERROR(IF($AE765&gt;$AE764,VLOOKUP($AC765+AS$1,STOCK!$F$10:$AB$209,16,0),IF($AE765=$AE764,(IF(BF764&gt;=1,BF764-COUNTIFS($AE764:$AE764,$AC765,AS764:AS764,$AI$1),0)),0)),0)</f>
        <v>0</v>
      </c>
      <c r="BG765" s="1">
        <f>IFERROR(IF($AE765&gt;$AE764,VLOOKUP($AC765+AT$1,STOCK!$F$10:$AB$209,16,0),IF($AE765=$AE764,(IF(BG764&gt;=1,BG764-COUNTIFS($AE764:$AE764,$AC765,AT764:AT764,$AI$1),0)),0)),0)</f>
        <v>0</v>
      </c>
      <c r="BH765" s="1">
        <f>IFERROR(IF($AE765&gt;$AE764,VLOOKUP($AC765+AU$1,STOCK!$F$10:$AB$209,16,0),IF($AE765=$AE764,(IF(BH764&gt;=1,BH764-COUNTIFS($AE764:$AE764,$AC765,AU764:AU764,$AI$1),0)),0)),0)</f>
        <v>0</v>
      </c>
      <c r="BI765" s="1">
        <f>IFERROR(IF($AE765&gt;$AE764,VLOOKUP($AC765+AV$1,STOCK!$F$10:$AB$209,16,0),IF($AE765=$AE764,(IF(BI764&gt;=1,BI764-COUNTIFS($AE764:$AE764,$AC765,AV764:AV764,$AI$1),0)),0)),0)</f>
        <v>0</v>
      </c>
      <c r="BJ765" s="1">
        <f>IFERROR(IF($AE765&gt;$AE764,VLOOKUP($AC765+AW$1,STOCK!$F$10:$AB$209,16,0),IF($AE765=$AE764,(IF(BJ764&gt;=1,BJ764-COUNTIFS($AE764:$AE764,$AC765,AW764:AW764,$AI$1),0)),0)),0)</f>
        <v>0</v>
      </c>
      <c r="BK765" s="1">
        <f>IFERROR(IF($AE765&gt;$AE764,VLOOKUP($AC765+AX$1,STOCK!$F$10:$AB$209,16,0),IF($AE765=$AE764,(IF(BK764&gt;=1,BK764-COUNTIFS($AE764:$AE764,$AC765,AX764:AX764,$AI$1),0)),0)),0)</f>
        <v>0</v>
      </c>
      <c r="BL765" s="1">
        <f>IFERROR(IF($AE765&gt;$AE764,VLOOKUP($AC765+AL$1,STOCK!$F$10:$AB$209,17,0),IF($AE765=$AE764,(IF(BL764&gt;=1,BL764-COUNTIFS($AE764:$AE764,$AC765,AL764:AL764,$AI$2),0)),0)),0)</f>
        <v>0</v>
      </c>
      <c r="BM765" s="1">
        <f>IFERROR(IF($AE765&gt;$AE764,VLOOKUP($AC765+AM$1,STOCK!$F$10:$AB$209,17,0),IF($AE765=$AE764,(IF(BM764&gt;=1,BM764-COUNTIFS($AE764:$AE764,$AC765,AM764:AM764,$AI$2),0)),0)),0)</f>
        <v>0</v>
      </c>
      <c r="BN765" s="1">
        <f>IFERROR(IF($AE765&gt;$AE764,VLOOKUP($AC765+AN$1,STOCK!$F$10:$AB$209,17,0),IF($AE765=$AE764,(IF(BN764&gt;=1,BN764-COUNTIFS($AE764:$AE764,$AC765,AN764:AN764,$AI$2),0)),0)),0)</f>
        <v>0</v>
      </c>
      <c r="BO765" s="1">
        <f>IFERROR(IF($AE765&gt;$AE764,VLOOKUP($AC765+AO$1,STOCK!$F$10:$AB$209,17,0),IF($AE765=$AE764,(IF(BO764&gt;=1,BO764-COUNTIFS($AE764:$AE764,$AC765,AO764:AO764,$AI$2),0)),0)),0)</f>
        <v>0</v>
      </c>
      <c r="BP765" s="1">
        <f>IFERROR(IF($AE765&gt;$AE764,VLOOKUP($AC765+AP$1,STOCK!$F$10:$AB$209,17,0),IF($AE765=$AE764,(IF(BP764&gt;=1,BP764-COUNTIFS($AE764:$AE764,$AC765,AP764:AP764,$AI$2),0)),0)),0)</f>
        <v>0</v>
      </c>
      <c r="BQ765" s="1">
        <f>IFERROR(IF($AE765&gt;$AE764,VLOOKUP($AC765+AQ$1,STOCK!$F$10:$AB$209,17,0),IF($AE765=$AE764,(IF(BQ764&gt;=1,BQ764-COUNTIFS($AE764:$AE764,$AC765,AQ764:AQ764,$AI$2),0)),0)),0)</f>
        <v>0</v>
      </c>
      <c r="BR765" s="1">
        <f>IFERROR(IF($AE765&gt;$AE764,VLOOKUP($AC765+AR$1,STOCK!$F$10:$AB$209,17,0),IF($AE765=$AE764,(IF(BR764&gt;=1,BR764-COUNTIFS($AE764:$AE764,$AC765,AR764:AR764,$AI$2),0)),0)),0)</f>
        <v>0</v>
      </c>
      <c r="BS765" s="1">
        <f>IFERROR(IF($AE765&gt;$AE764,VLOOKUP($AC765+AS$1,STOCK!$F$10:$AB$209,17,0),IF($AE765=$AE764,(IF(BS764&gt;=1,BS764-COUNTIFS($AE764:$AE764,$AC765,AS764:AS764,$AI$2),0)),0)),0)</f>
        <v>0</v>
      </c>
      <c r="BT765" s="1">
        <f>IFERROR(IF($AE765&gt;$AE764,VLOOKUP($AC765+AT$1,STOCK!$F$10:$AB$209,17,0),IF($AE765=$AE764,(IF(BT764&gt;=1,BT764-COUNTIFS($AE764:$AE764,$AC765,AT764:AT764,$AI$2),0)),0)),0)</f>
        <v>0</v>
      </c>
      <c r="BU765" s="1">
        <f>IFERROR(IF($AE765&gt;$AE764,VLOOKUP($AC765+AU$1,STOCK!$F$10:$AB$209,17,0),IF($AE765=$AE764,(IF(BU764&gt;=1,BU764-COUNTIFS($AE764:$AE764,$AC765,AU764:AU764,$AI$2),0)),0)),0)</f>
        <v>0</v>
      </c>
      <c r="BV765" s="1">
        <f>IFERROR(IF($AE765&gt;$AE764,VLOOKUP($AC765+AV$1,STOCK!$F$10:$AB$209,17,0),IF($AE765=$AE764,(IF(BV764&gt;=1,BV764-COUNTIFS($AE764:$AE764,$AC765,AV764:AV764,$AI$2),0)),0)),0)</f>
        <v>0</v>
      </c>
      <c r="BW765" s="1">
        <f>IFERROR(IF($AE765&gt;$AE764,VLOOKUP($AC765+AW$1,STOCK!$F$10:$AB$209,17,0),IF($AE765=$AE764,(IF(BW764&gt;=1,BW764-COUNTIFS($AE764:$AE764,$AC765,AW764:AW764,$AI$2),0)),0)),0)</f>
        <v>0</v>
      </c>
      <c r="BX765" s="1">
        <f>IFERROR(IF($AE765&gt;$AE764,VLOOKUP($AC765+AX$1,STOCK!$F$10:$AB$209,17,0),IF($AE765=$AE764,(IF(BX764&gt;=1,BX764-COUNTIFS($AE764:$AE764,$AC765,AX764:AX764,$AI$2),0)),0)),0)</f>
        <v>0</v>
      </c>
    </row>
    <row r="766" spans="29:76" x14ac:dyDescent="0.25">
      <c r="AC766" s="1">
        <f t="shared" si="185"/>
        <v>0</v>
      </c>
      <c r="AD766" s="1">
        <f>IFERROR(IF(LEN(AK766)&gt;=1,VLOOKUP(HLOOKUP(AK766,PROFILE!$K$5:$V$8,4,0),PROFILE!$F$1:$G$3,2,0),0),0)</f>
        <v>0</v>
      </c>
      <c r="AE766" s="1">
        <f t="shared" si="186"/>
        <v>0</v>
      </c>
      <c r="AF766" s="1">
        <v>753</v>
      </c>
      <c r="AI766" s="1" t="str">
        <f>IFERROR(IF($AH766&gt;=1,VLOOKUP($AG766,STUDENT!$O$8:$Z$1507,3,0),""),"")</f>
        <v/>
      </c>
      <c r="AJ766" s="1" t="str">
        <f>IFERROR(IF($AH766&gt;=1,VLOOKUP($AG766,STUDENT!$O$8:$Z$1507,4,0),""),"")</f>
        <v/>
      </c>
      <c r="AK766" s="1" t="str">
        <f>IFERROR(IF($AH766&gt;=1,VLOOKUP($AG766,STUDENT!$O$8:$Z$1507,6,0),""),"")</f>
        <v/>
      </c>
      <c r="AL766" s="1" t="str">
        <f t="shared" si="187"/>
        <v/>
      </c>
      <c r="AM766" s="1" t="str">
        <f t="shared" si="188"/>
        <v/>
      </c>
      <c r="AN766" s="1" t="str">
        <f t="shared" si="189"/>
        <v/>
      </c>
      <c r="AO766" s="1" t="str">
        <f t="shared" si="190"/>
        <v/>
      </c>
      <c r="AP766" s="1" t="str">
        <f t="shared" si="191"/>
        <v/>
      </c>
      <c r="AQ766" s="1" t="str">
        <f t="shared" si="192"/>
        <v/>
      </c>
      <c r="AR766" s="1" t="str">
        <f t="shared" si="193"/>
        <v/>
      </c>
      <c r="AS766" s="1" t="str">
        <f t="shared" si="194"/>
        <v/>
      </c>
      <c r="AT766" s="1" t="str">
        <f t="shared" si="195"/>
        <v/>
      </c>
      <c r="AU766" s="1" t="str">
        <f t="shared" si="196"/>
        <v/>
      </c>
      <c r="AV766" s="1" t="str">
        <f t="shared" si="197"/>
        <v/>
      </c>
      <c r="AW766" s="1" t="str">
        <f t="shared" si="198"/>
        <v/>
      </c>
      <c r="AX766" s="1" t="str">
        <f t="shared" si="199"/>
        <v/>
      </c>
      <c r="AY766" s="1">
        <f>IFERROR(IF($AE766&gt;$AE765,VLOOKUP($AC766+AL$1,STOCK!$F$10:$AB$209,16,0),IF($AE766=$AE765,(IF(AY765&gt;=1,AY765-COUNTIFS($AE765:$AE765,$AC766,AL765:AL765,$AI$1),0)),0)),0)</f>
        <v>0</v>
      </c>
      <c r="AZ766" s="1">
        <f>IFERROR(IF($AE766&gt;$AE765,VLOOKUP($AC766+AM$1,STOCK!$F$10:$AB$209,16,0),IF($AE766=$AE765,(IF(AZ765&gt;=1,AZ765-COUNTIFS($AE765:$AE765,$AC766,AM765:AM765,$AI$1),0)),0)),0)</f>
        <v>0</v>
      </c>
      <c r="BA766" s="1">
        <f>IFERROR(IF($AE766&gt;$AE765,VLOOKUP($AC766+AN$1,STOCK!$F$10:$AB$209,16,0),IF($AE766=$AE765,(IF(BA765&gt;=1,BA765-COUNTIFS($AE765:$AE765,$AC766,AN765:AN765,$AI$1),0)),0)),0)</f>
        <v>0</v>
      </c>
      <c r="BB766" s="1">
        <f>IFERROR(IF($AE766&gt;$AE765,VLOOKUP($AC766+AO$1,STOCK!$F$10:$AB$209,16,0),IF($AE766=$AE765,(IF(BB765&gt;=1,BB765-COUNTIFS($AE765:$AE765,$AC766,AO765:AO765,$AI$1),0)),0)),0)</f>
        <v>0</v>
      </c>
      <c r="BC766" s="1">
        <f>IFERROR(IF($AE766&gt;$AE765,VLOOKUP($AC766+AP$1,STOCK!$F$10:$AB$209,16,0),IF($AE766=$AE765,(IF(BC765&gt;=1,BC765-COUNTIFS($AE765:$AE765,$AC766,AP765:AP765,$AI$1),0)),0)),0)</f>
        <v>0</v>
      </c>
      <c r="BD766" s="1">
        <f>IFERROR(IF($AE766&gt;$AE765,VLOOKUP($AC766+AQ$1,STOCK!$F$10:$AB$209,16,0),IF($AE766=$AE765,(IF(BD765&gt;=1,BD765-COUNTIFS($AE765:$AE765,$AC766,AQ765:AQ765,$AI$1),0)),0)),0)</f>
        <v>0</v>
      </c>
      <c r="BE766" s="1">
        <f>IFERROR(IF($AE766&gt;$AE765,VLOOKUP($AC766+AR$1,STOCK!$F$10:$AB$209,16,0),IF($AE766=$AE765,(IF(BE765&gt;=1,BE765-COUNTIFS($AE765:$AE765,$AC766,AR765:AR765,$AI$1),0)),0)),0)</f>
        <v>0</v>
      </c>
      <c r="BF766" s="1">
        <f>IFERROR(IF($AE766&gt;$AE765,VLOOKUP($AC766+AS$1,STOCK!$F$10:$AB$209,16,0),IF($AE766=$AE765,(IF(BF765&gt;=1,BF765-COUNTIFS($AE765:$AE765,$AC766,AS765:AS765,$AI$1),0)),0)),0)</f>
        <v>0</v>
      </c>
      <c r="BG766" s="1">
        <f>IFERROR(IF($AE766&gt;$AE765,VLOOKUP($AC766+AT$1,STOCK!$F$10:$AB$209,16,0),IF($AE766=$AE765,(IF(BG765&gt;=1,BG765-COUNTIFS($AE765:$AE765,$AC766,AT765:AT765,$AI$1),0)),0)),0)</f>
        <v>0</v>
      </c>
      <c r="BH766" s="1">
        <f>IFERROR(IF($AE766&gt;$AE765,VLOOKUP($AC766+AU$1,STOCK!$F$10:$AB$209,16,0),IF($AE766=$AE765,(IF(BH765&gt;=1,BH765-COUNTIFS($AE765:$AE765,$AC766,AU765:AU765,$AI$1),0)),0)),0)</f>
        <v>0</v>
      </c>
      <c r="BI766" s="1">
        <f>IFERROR(IF($AE766&gt;$AE765,VLOOKUP($AC766+AV$1,STOCK!$F$10:$AB$209,16,0),IF($AE766=$AE765,(IF(BI765&gt;=1,BI765-COUNTIFS($AE765:$AE765,$AC766,AV765:AV765,$AI$1),0)),0)),0)</f>
        <v>0</v>
      </c>
      <c r="BJ766" s="1">
        <f>IFERROR(IF($AE766&gt;$AE765,VLOOKUP($AC766+AW$1,STOCK!$F$10:$AB$209,16,0),IF($AE766=$AE765,(IF(BJ765&gt;=1,BJ765-COUNTIFS($AE765:$AE765,$AC766,AW765:AW765,$AI$1),0)),0)),0)</f>
        <v>0</v>
      </c>
      <c r="BK766" s="1">
        <f>IFERROR(IF($AE766&gt;$AE765,VLOOKUP($AC766+AX$1,STOCK!$F$10:$AB$209,16,0),IF($AE766=$AE765,(IF(BK765&gt;=1,BK765-COUNTIFS($AE765:$AE765,$AC766,AX765:AX765,$AI$1),0)),0)),0)</f>
        <v>0</v>
      </c>
      <c r="BL766" s="1">
        <f>IFERROR(IF($AE766&gt;$AE765,VLOOKUP($AC766+AL$1,STOCK!$F$10:$AB$209,17,0),IF($AE766=$AE765,(IF(BL765&gt;=1,BL765-COUNTIFS($AE765:$AE765,$AC766,AL765:AL765,$AI$2),0)),0)),0)</f>
        <v>0</v>
      </c>
      <c r="BM766" s="1">
        <f>IFERROR(IF($AE766&gt;$AE765,VLOOKUP($AC766+AM$1,STOCK!$F$10:$AB$209,17,0),IF($AE766=$AE765,(IF(BM765&gt;=1,BM765-COUNTIFS($AE765:$AE765,$AC766,AM765:AM765,$AI$2),0)),0)),0)</f>
        <v>0</v>
      </c>
      <c r="BN766" s="1">
        <f>IFERROR(IF($AE766&gt;$AE765,VLOOKUP($AC766+AN$1,STOCK!$F$10:$AB$209,17,0),IF($AE766=$AE765,(IF(BN765&gt;=1,BN765-COUNTIFS($AE765:$AE765,$AC766,AN765:AN765,$AI$2),0)),0)),0)</f>
        <v>0</v>
      </c>
      <c r="BO766" s="1">
        <f>IFERROR(IF($AE766&gt;$AE765,VLOOKUP($AC766+AO$1,STOCK!$F$10:$AB$209,17,0),IF($AE766=$AE765,(IF(BO765&gt;=1,BO765-COUNTIFS($AE765:$AE765,$AC766,AO765:AO765,$AI$2),0)),0)),0)</f>
        <v>0</v>
      </c>
      <c r="BP766" s="1">
        <f>IFERROR(IF($AE766&gt;$AE765,VLOOKUP($AC766+AP$1,STOCK!$F$10:$AB$209,17,0),IF($AE766=$AE765,(IF(BP765&gt;=1,BP765-COUNTIFS($AE765:$AE765,$AC766,AP765:AP765,$AI$2),0)),0)),0)</f>
        <v>0</v>
      </c>
      <c r="BQ766" s="1">
        <f>IFERROR(IF($AE766&gt;$AE765,VLOOKUP($AC766+AQ$1,STOCK!$F$10:$AB$209,17,0),IF($AE766=$AE765,(IF(BQ765&gt;=1,BQ765-COUNTIFS($AE765:$AE765,$AC766,AQ765:AQ765,$AI$2),0)),0)),0)</f>
        <v>0</v>
      </c>
      <c r="BR766" s="1">
        <f>IFERROR(IF($AE766&gt;$AE765,VLOOKUP($AC766+AR$1,STOCK!$F$10:$AB$209,17,0),IF($AE766=$AE765,(IF(BR765&gt;=1,BR765-COUNTIFS($AE765:$AE765,$AC766,AR765:AR765,$AI$2),0)),0)),0)</f>
        <v>0</v>
      </c>
      <c r="BS766" s="1">
        <f>IFERROR(IF($AE766&gt;$AE765,VLOOKUP($AC766+AS$1,STOCK!$F$10:$AB$209,17,0),IF($AE766=$AE765,(IF(BS765&gt;=1,BS765-COUNTIFS($AE765:$AE765,$AC766,AS765:AS765,$AI$2),0)),0)),0)</f>
        <v>0</v>
      </c>
      <c r="BT766" s="1">
        <f>IFERROR(IF($AE766&gt;$AE765,VLOOKUP($AC766+AT$1,STOCK!$F$10:$AB$209,17,0),IF($AE766=$AE765,(IF(BT765&gt;=1,BT765-COUNTIFS($AE765:$AE765,$AC766,AT765:AT765,$AI$2),0)),0)),0)</f>
        <v>0</v>
      </c>
      <c r="BU766" s="1">
        <f>IFERROR(IF($AE766&gt;$AE765,VLOOKUP($AC766+AU$1,STOCK!$F$10:$AB$209,17,0),IF($AE766=$AE765,(IF(BU765&gt;=1,BU765-COUNTIFS($AE765:$AE765,$AC766,AU765:AU765,$AI$2),0)),0)),0)</f>
        <v>0</v>
      </c>
      <c r="BV766" s="1">
        <f>IFERROR(IF($AE766&gt;$AE765,VLOOKUP($AC766+AV$1,STOCK!$F$10:$AB$209,17,0),IF($AE766=$AE765,(IF(BV765&gt;=1,BV765-COUNTIFS($AE765:$AE765,$AC766,AV765:AV765,$AI$2),0)),0)),0)</f>
        <v>0</v>
      </c>
      <c r="BW766" s="1">
        <f>IFERROR(IF($AE766&gt;$AE765,VLOOKUP($AC766+AW$1,STOCK!$F$10:$AB$209,17,0),IF($AE766=$AE765,(IF(BW765&gt;=1,BW765-COUNTIFS($AE765:$AE765,$AC766,AW765:AW765,$AI$2),0)),0)),0)</f>
        <v>0</v>
      </c>
      <c r="BX766" s="1">
        <f>IFERROR(IF($AE766&gt;$AE765,VLOOKUP($AC766+AX$1,STOCK!$F$10:$AB$209,17,0),IF($AE766=$AE765,(IF(BX765&gt;=1,BX765-COUNTIFS($AE765:$AE765,$AC766,AX765:AX765,$AI$2),0)),0)),0)</f>
        <v>0</v>
      </c>
    </row>
    <row r="767" spans="29:76" x14ac:dyDescent="0.25">
      <c r="AC767" s="1">
        <f t="shared" si="185"/>
        <v>0</v>
      </c>
      <c r="AD767" s="1">
        <f>IFERROR(IF(LEN(AK767)&gt;=1,VLOOKUP(HLOOKUP(AK767,PROFILE!$K$5:$V$8,4,0),PROFILE!$F$1:$G$3,2,0),0),0)</f>
        <v>0</v>
      </c>
      <c r="AE767" s="1">
        <f t="shared" si="186"/>
        <v>0</v>
      </c>
      <c r="AF767" s="1">
        <v>754</v>
      </c>
      <c r="AI767" s="1" t="str">
        <f>IFERROR(IF($AH767&gt;=1,VLOOKUP($AG767,STUDENT!$O$8:$Z$1507,3,0),""),"")</f>
        <v/>
      </c>
      <c r="AJ767" s="1" t="str">
        <f>IFERROR(IF($AH767&gt;=1,VLOOKUP($AG767,STUDENT!$O$8:$Z$1507,4,0),""),"")</f>
        <v/>
      </c>
      <c r="AK767" s="1" t="str">
        <f>IFERROR(IF($AH767&gt;=1,VLOOKUP($AG767,STUDENT!$O$8:$Z$1507,6,0),""),"")</f>
        <v/>
      </c>
      <c r="AL767" s="1" t="str">
        <f t="shared" si="187"/>
        <v/>
      </c>
      <c r="AM767" s="1" t="str">
        <f t="shared" si="188"/>
        <v/>
      </c>
      <c r="AN767" s="1" t="str">
        <f t="shared" si="189"/>
        <v/>
      </c>
      <c r="AO767" s="1" t="str">
        <f t="shared" si="190"/>
        <v/>
      </c>
      <c r="AP767" s="1" t="str">
        <f t="shared" si="191"/>
        <v/>
      </c>
      <c r="AQ767" s="1" t="str">
        <f t="shared" si="192"/>
        <v/>
      </c>
      <c r="AR767" s="1" t="str">
        <f t="shared" si="193"/>
        <v/>
      </c>
      <c r="AS767" s="1" t="str">
        <f t="shared" si="194"/>
        <v/>
      </c>
      <c r="AT767" s="1" t="str">
        <f t="shared" si="195"/>
        <v/>
      </c>
      <c r="AU767" s="1" t="str">
        <f t="shared" si="196"/>
        <v/>
      </c>
      <c r="AV767" s="1" t="str">
        <f t="shared" si="197"/>
        <v/>
      </c>
      <c r="AW767" s="1" t="str">
        <f t="shared" si="198"/>
        <v/>
      </c>
      <c r="AX767" s="1" t="str">
        <f t="shared" si="199"/>
        <v/>
      </c>
      <c r="AY767" s="1">
        <f>IFERROR(IF($AE767&gt;$AE766,VLOOKUP($AC767+AL$1,STOCK!$F$10:$AB$209,16,0),IF($AE767=$AE766,(IF(AY766&gt;=1,AY766-COUNTIFS($AE766:$AE766,$AC767,AL766:AL766,$AI$1),0)),0)),0)</f>
        <v>0</v>
      </c>
      <c r="AZ767" s="1">
        <f>IFERROR(IF($AE767&gt;$AE766,VLOOKUP($AC767+AM$1,STOCK!$F$10:$AB$209,16,0),IF($AE767=$AE766,(IF(AZ766&gt;=1,AZ766-COUNTIFS($AE766:$AE766,$AC767,AM766:AM766,$AI$1),0)),0)),0)</f>
        <v>0</v>
      </c>
      <c r="BA767" s="1">
        <f>IFERROR(IF($AE767&gt;$AE766,VLOOKUP($AC767+AN$1,STOCK!$F$10:$AB$209,16,0),IF($AE767=$AE766,(IF(BA766&gt;=1,BA766-COUNTIFS($AE766:$AE766,$AC767,AN766:AN766,$AI$1),0)),0)),0)</f>
        <v>0</v>
      </c>
      <c r="BB767" s="1">
        <f>IFERROR(IF($AE767&gt;$AE766,VLOOKUP($AC767+AO$1,STOCK!$F$10:$AB$209,16,0),IF($AE767=$AE766,(IF(BB766&gt;=1,BB766-COUNTIFS($AE766:$AE766,$AC767,AO766:AO766,$AI$1),0)),0)),0)</f>
        <v>0</v>
      </c>
      <c r="BC767" s="1">
        <f>IFERROR(IF($AE767&gt;$AE766,VLOOKUP($AC767+AP$1,STOCK!$F$10:$AB$209,16,0),IF($AE767=$AE766,(IF(BC766&gt;=1,BC766-COUNTIFS($AE766:$AE766,$AC767,AP766:AP766,$AI$1),0)),0)),0)</f>
        <v>0</v>
      </c>
      <c r="BD767" s="1">
        <f>IFERROR(IF($AE767&gt;$AE766,VLOOKUP($AC767+AQ$1,STOCK!$F$10:$AB$209,16,0),IF($AE767=$AE766,(IF(BD766&gt;=1,BD766-COUNTIFS($AE766:$AE766,$AC767,AQ766:AQ766,$AI$1),0)),0)),0)</f>
        <v>0</v>
      </c>
      <c r="BE767" s="1">
        <f>IFERROR(IF($AE767&gt;$AE766,VLOOKUP($AC767+AR$1,STOCK!$F$10:$AB$209,16,0),IF($AE767=$AE766,(IF(BE766&gt;=1,BE766-COUNTIFS($AE766:$AE766,$AC767,AR766:AR766,$AI$1),0)),0)),0)</f>
        <v>0</v>
      </c>
      <c r="BF767" s="1">
        <f>IFERROR(IF($AE767&gt;$AE766,VLOOKUP($AC767+AS$1,STOCK!$F$10:$AB$209,16,0),IF($AE767=$AE766,(IF(BF766&gt;=1,BF766-COUNTIFS($AE766:$AE766,$AC767,AS766:AS766,$AI$1),0)),0)),0)</f>
        <v>0</v>
      </c>
      <c r="BG767" s="1">
        <f>IFERROR(IF($AE767&gt;$AE766,VLOOKUP($AC767+AT$1,STOCK!$F$10:$AB$209,16,0),IF($AE767=$AE766,(IF(BG766&gt;=1,BG766-COUNTIFS($AE766:$AE766,$AC767,AT766:AT766,$AI$1),0)),0)),0)</f>
        <v>0</v>
      </c>
      <c r="BH767" s="1">
        <f>IFERROR(IF($AE767&gt;$AE766,VLOOKUP($AC767+AU$1,STOCK!$F$10:$AB$209,16,0),IF($AE767=$AE766,(IF(BH766&gt;=1,BH766-COUNTIFS($AE766:$AE766,$AC767,AU766:AU766,$AI$1),0)),0)),0)</f>
        <v>0</v>
      </c>
      <c r="BI767" s="1">
        <f>IFERROR(IF($AE767&gt;$AE766,VLOOKUP($AC767+AV$1,STOCK!$F$10:$AB$209,16,0),IF($AE767=$AE766,(IF(BI766&gt;=1,BI766-COUNTIFS($AE766:$AE766,$AC767,AV766:AV766,$AI$1),0)),0)),0)</f>
        <v>0</v>
      </c>
      <c r="BJ767" s="1">
        <f>IFERROR(IF($AE767&gt;$AE766,VLOOKUP($AC767+AW$1,STOCK!$F$10:$AB$209,16,0),IF($AE767=$AE766,(IF(BJ766&gt;=1,BJ766-COUNTIFS($AE766:$AE766,$AC767,AW766:AW766,$AI$1),0)),0)),0)</f>
        <v>0</v>
      </c>
      <c r="BK767" s="1">
        <f>IFERROR(IF($AE767&gt;$AE766,VLOOKUP($AC767+AX$1,STOCK!$F$10:$AB$209,16,0),IF($AE767=$AE766,(IF(BK766&gt;=1,BK766-COUNTIFS($AE766:$AE766,$AC767,AX766:AX766,$AI$1),0)),0)),0)</f>
        <v>0</v>
      </c>
      <c r="BL767" s="1">
        <f>IFERROR(IF($AE767&gt;$AE766,VLOOKUP($AC767+AL$1,STOCK!$F$10:$AB$209,17,0),IF($AE767=$AE766,(IF(BL766&gt;=1,BL766-COUNTIFS($AE766:$AE766,$AC767,AL766:AL766,$AI$2),0)),0)),0)</f>
        <v>0</v>
      </c>
      <c r="BM767" s="1">
        <f>IFERROR(IF($AE767&gt;$AE766,VLOOKUP($AC767+AM$1,STOCK!$F$10:$AB$209,17,0),IF($AE767=$AE766,(IF(BM766&gt;=1,BM766-COUNTIFS($AE766:$AE766,$AC767,AM766:AM766,$AI$2),0)),0)),0)</f>
        <v>0</v>
      </c>
      <c r="BN767" s="1">
        <f>IFERROR(IF($AE767&gt;$AE766,VLOOKUP($AC767+AN$1,STOCK!$F$10:$AB$209,17,0),IF($AE767=$AE766,(IF(BN766&gt;=1,BN766-COUNTIFS($AE766:$AE766,$AC767,AN766:AN766,$AI$2),0)),0)),0)</f>
        <v>0</v>
      </c>
      <c r="BO767" s="1">
        <f>IFERROR(IF($AE767&gt;$AE766,VLOOKUP($AC767+AO$1,STOCK!$F$10:$AB$209,17,0),IF($AE767=$AE766,(IF(BO766&gt;=1,BO766-COUNTIFS($AE766:$AE766,$AC767,AO766:AO766,$AI$2),0)),0)),0)</f>
        <v>0</v>
      </c>
      <c r="BP767" s="1">
        <f>IFERROR(IF($AE767&gt;$AE766,VLOOKUP($AC767+AP$1,STOCK!$F$10:$AB$209,17,0),IF($AE767=$AE766,(IF(BP766&gt;=1,BP766-COUNTIFS($AE766:$AE766,$AC767,AP766:AP766,$AI$2),0)),0)),0)</f>
        <v>0</v>
      </c>
      <c r="BQ767" s="1">
        <f>IFERROR(IF($AE767&gt;$AE766,VLOOKUP($AC767+AQ$1,STOCK!$F$10:$AB$209,17,0),IF($AE767=$AE766,(IF(BQ766&gt;=1,BQ766-COUNTIFS($AE766:$AE766,$AC767,AQ766:AQ766,$AI$2),0)),0)),0)</f>
        <v>0</v>
      </c>
      <c r="BR767" s="1">
        <f>IFERROR(IF($AE767&gt;$AE766,VLOOKUP($AC767+AR$1,STOCK!$F$10:$AB$209,17,0),IF($AE767=$AE766,(IF(BR766&gt;=1,BR766-COUNTIFS($AE766:$AE766,$AC767,AR766:AR766,$AI$2),0)),0)),0)</f>
        <v>0</v>
      </c>
      <c r="BS767" s="1">
        <f>IFERROR(IF($AE767&gt;$AE766,VLOOKUP($AC767+AS$1,STOCK!$F$10:$AB$209,17,0),IF($AE767=$AE766,(IF(BS766&gt;=1,BS766-COUNTIFS($AE766:$AE766,$AC767,AS766:AS766,$AI$2),0)),0)),0)</f>
        <v>0</v>
      </c>
      <c r="BT767" s="1">
        <f>IFERROR(IF($AE767&gt;$AE766,VLOOKUP($AC767+AT$1,STOCK!$F$10:$AB$209,17,0),IF($AE767=$AE766,(IF(BT766&gt;=1,BT766-COUNTIFS($AE766:$AE766,$AC767,AT766:AT766,$AI$2),0)),0)),0)</f>
        <v>0</v>
      </c>
      <c r="BU767" s="1">
        <f>IFERROR(IF($AE767&gt;$AE766,VLOOKUP($AC767+AU$1,STOCK!$F$10:$AB$209,17,0),IF($AE767=$AE766,(IF(BU766&gt;=1,BU766-COUNTIFS($AE766:$AE766,$AC767,AU766:AU766,$AI$2),0)),0)),0)</f>
        <v>0</v>
      </c>
      <c r="BV767" s="1">
        <f>IFERROR(IF($AE767&gt;$AE766,VLOOKUP($AC767+AV$1,STOCK!$F$10:$AB$209,17,0),IF($AE767=$AE766,(IF(BV766&gt;=1,BV766-COUNTIFS($AE766:$AE766,$AC767,AV766:AV766,$AI$2),0)),0)),0)</f>
        <v>0</v>
      </c>
      <c r="BW767" s="1">
        <f>IFERROR(IF($AE767&gt;$AE766,VLOOKUP($AC767+AW$1,STOCK!$F$10:$AB$209,17,0),IF($AE767=$AE766,(IF(BW766&gt;=1,BW766-COUNTIFS($AE766:$AE766,$AC767,AW766:AW766,$AI$2),0)),0)),0)</f>
        <v>0</v>
      </c>
      <c r="BX767" s="1">
        <f>IFERROR(IF($AE767&gt;$AE766,VLOOKUP($AC767+AX$1,STOCK!$F$10:$AB$209,17,0),IF($AE767=$AE766,(IF(BX766&gt;=1,BX766-COUNTIFS($AE766:$AE766,$AC767,AX766:AX766,$AI$2),0)),0)),0)</f>
        <v>0</v>
      </c>
    </row>
    <row r="768" spans="29:76" x14ac:dyDescent="0.25">
      <c r="AC768" s="1">
        <f t="shared" si="185"/>
        <v>0</v>
      </c>
      <c r="AD768" s="1">
        <f>IFERROR(IF(LEN(AK768)&gt;=1,VLOOKUP(HLOOKUP(AK768,PROFILE!$K$5:$V$8,4,0),PROFILE!$F$1:$G$3,2,0),0),0)</f>
        <v>0</v>
      </c>
      <c r="AE768" s="1">
        <f t="shared" si="186"/>
        <v>0</v>
      </c>
      <c r="AF768" s="1">
        <v>755</v>
      </c>
      <c r="AI768" s="1" t="str">
        <f>IFERROR(IF($AH768&gt;=1,VLOOKUP($AG768,STUDENT!$O$8:$Z$1507,3,0),""),"")</f>
        <v/>
      </c>
      <c r="AJ768" s="1" t="str">
        <f>IFERROR(IF($AH768&gt;=1,VLOOKUP($AG768,STUDENT!$O$8:$Z$1507,4,0),""),"")</f>
        <v/>
      </c>
      <c r="AK768" s="1" t="str">
        <f>IFERROR(IF($AH768&gt;=1,VLOOKUP($AG768,STUDENT!$O$8:$Z$1507,6,0),""),"")</f>
        <v/>
      </c>
      <c r="AL768" s="1" t="str">
        <f t="shared" si="187"/>
        <v/>
      </c>
      <c r="AM768" s="1" t="str">
        <f t="shared" si="188"/>
        <v/>
      </c>
      <c r="AN768" s="1" t="str">
        <f t="shared" si="189"/>
        <v/>
      </c>
      <c r="AO768" s="1" t="str">
        <f t="shared" si="190"/>
        <v/>
      </c>
      <c r="AP768" s="1" t="str">
        <f t="shared" si="191"/>
        <v/>
      </c>
      <c r="AQ768" s="1" t="str">
        <f t="shared" si="192"/>
        <v/>
      </c>
      <c r="AR768" s="1" t="str">
        <f t="shared" si="193"/>
        <v/>
      </c>
      <c r="AS768" s="1" t="str">
        <f t="shared" si="194"/>
        <v/>
      </c>
      <c r="AT768" s="1" t="str">
        <f t="shared" si="195"/>
        <v/>
      </c>
      <c r="AU768" s="1" t="str">
        <f t="shared" si="196"/>
        <v/>
      </c>
      <c r="AV768" s="1" t="str">
        <f t="shared" si="197"/>
        <v/>
      </c>
      <c r="AW768" s="1" t="str">
        <f t="shared" si="198"/>
        <v/>
      </c>
      <c r="AX768" s="1" t="str">
        <f t="shared" si="199"/>
        <v/>
      </c>
      <c r="AY768" s="1">
        <f>IFERROR(IF($AE768&gt;$AE767,VLOOKUP($AC768+AL$1,STOCK!$F$10:$AB$209,16,0),IF($AE768=$AE767,(IF(AY767&gt;=1,AY767-COUNTIFS($AE767:$AE767,$AC768,AL767:AL767,$AI$1),0)),0)),0)</f>
        <v>0</v>
      </c>
      <c r="AZ768" s="1">
        <f>IFERROR(IF($AE768&gt;$AE767,VLOOKUP($AC768+AM$1,STOCK!$F$10:$AB$209,16,0),IF($AE768=$AE767,(IF(AZ767&gt;=1,AZ767-COUNTIFS($AE767:$AE767,$AC768,AM767:AM767,$AI$1),0)),0)),0)</f>
        <v>0</v>
      </c>
      <c r="BA768" s="1">
        <f>IFERROR(IF($AE768&gt;$AE767,VLOOKUP($AC768+AN$1,STOCK!$F$10:$AB$209,16,0),IF($AE768=$AE767,(IF(BA767&gt;=1,BA767-COUNTIFS($AE767:$AE767,$AC768,AN767:AN767,$AI$1),0)),0)),0)</f>
        <v>0</v>
      </c>
      <c r="BB768" s="1">
        <f>IFERROR(IF($AE768&gt;$AE767,VLOOKUP($AC768+AO$1,STOCK!$F$10:$AB$209,16,0),IF($AE768=$AE767,(IF(BB767&gt;=1,BB767-COUNTIFS($AE767:$AE767,$AC768,AO767:AO767,$AI$1),0)),0)),0)</f>
        <v>0</v>
      </c>
      <c r="BC768" s="1">
        <f>IFERROR(IF($AE768&gt;$AE767,VLOOKUP($AC768+AP$1,STOCK!$F$10:$AB$209,16,0),IF($AE768=$AE767,(IF(BC767&gt;=1,BC767-COUNTIFS($AE767:$AE767,$AC768,AP767:AP767,$AI$1),0)),0)),0)</f>
        <v>0</v>
      </c>
      <c r="BD768" s="1">
        <f>IFERROR(IF($AE768&gt;$AE767,VLOOKUP($AC768+AQ$1,STOCK!$F$10:$AB$209,16,0),IF($AE768=$AE767,(IF(BD767&gt;=1,BD767-COUNTIFS($AE767:$AE767,$AC768,AQ767:AQ767,$AI$1),0)),0)),0)</f>
        <v>0</v>
      </c>
      <c r="BE768" s="1">
        <f>IFERROR(IF($AE768&gt;$AE767,VLOOKUP($AC768+AR$1,STOCK!$F$10:$AB$209,16,0),IF($AE768=$AE767,(IF(BE767&gt;=1,BE767-COUNTIFS($AE767:$AE767,$AC768,AR767:AR767,$AI$1),0)),0)),0)</f>
        <v>0</v>
      </c>
      <c r="BF768" s="1">
        <f>IFERROR(IF($AE768&gt;$AE767,VLOOKUP($AC768+AS$1,STOCK!$F$10:$AB$209,16,0),IF($AE768=$AE767,(IF(BF767&gt;=1,BF767-COUNTIFS($AE767:$AE767,$AC768,AS767:AS767,$AI$1),0)),0)),0)</f>
        <v>0</v>
      </c>
      <c r="BG768" s="1">
        <f>IFERROR(IF($AE768&gt;$AE767,VLOOKUP($AC768+AT$1,STOCK!$F$10:$AB$209,16,0),IF($AE768=$AE767,(IF(BG767&gt;=1,BG767-COUNTIFS($AE767:$AE767,$AC768,AT767:AT767,$AI$1),0)),0)),0)</f>
        <v>0</v>
      </c>
      <c r="BH768" s="1">
        <f>IFERROR(IF($AE768&gt;$AE767,VLOOKUP($AC768+AU$1,STOCK!$F$10:$AB$209,16,0),IF($AE768=$AE767,(IF(BH767&gt;=1,BH767-COUNTIFS($AE767:$AE767,$AC768,AU767:AU767,$AI$1),0)),0)),0)</f>
        <v>0</v>
      </c>
      <c r="BI768" s="1">
        <f>IFERROR(IF($AE768&gt;$AE767,VLOOKUP($AC768+AV$1,STOCK!$F$10:$AB$209,16,0),IF($AE768=$AE767,(IF(BI767&gt;=1,BI767-COUNTIFS($AE767:$AE767,$AC768,AV767:AV767,$AI$1),0)),0)),0)</f>
        <v>0</v>
      </c>
      <c r="BJ768" s="1">
        <f>IFERROR(IF($AE768&gt;$AE767,VLOOKUP($AC768+AW$1,STOCK!$F$10:$AB$209,16,0),IF($AE768=$AE767,(IF(BJ767&gt;=1,BJ767-COUNTIFS($AE767:$AE767,$AC768,AW767:AW767,$AI$1),0)),0)),0)</f>
        <v>0</v>
      </c>
      <c r="BK768" s="1">
        <f>IFERROR(IF($AE768&gt;$AE767,VLOOKUP($AC768+AX$1,STOCK!$F$10:$AB$209,16,0),IF($AE768=$AE767,(IF(BK767&gt;=1,BK767-COUNTIFS($AE767:$AE767,$AC768,AX767:AX767,$AI$1),0)),0)),0)</f>
        <v>0</v>
      </c>
      <c r="BL768" s="1">
        <f>IFERROR(IF($AE768&gt;$AE767,VLOOKUP($AC768+AL$1,STOCK!$F$10:$AB$209,17,0),IF($AE768=$AE767,(IF(BL767&gt;=1,BL767-COUNTIFS($AE767:$AE767,$AC768,AL767:AL767,$AI$2),0)),0)),0)</f>
        <v>0</v>
      </c>
      <c r="BM768" s="1">
        <f>IFERROR(IF($AE768&gt;$AE767,VLOOKUP($AC768+AM$1,STOCK!$F$10:$AB$209,17,0),IF($AE768=$AE767,(IF(BM767&gt;=1,BM767-COUNTIFS($AE767:$AE767,$AC768,AM767:AM767,$AI$2),0)),0)),0)</f>
        <v>0</v>
      </c>
      <c r="BN768" s="1">
        <f>IFERROR(IF($AE768&gt;$AE767,VLOOKUP($AC768+AN$1,STOCK!$F$10:$AB$209,17,0),IF($AE768=$AE767,(IF(BN767&gt;=1,BN767-COUNTIFS($AE767:$AE767,$AC768,AN767:AN767,$AI$2),0)),0)),0)</f>
        <v>0</v>
      </c>
      <c r="BO768" s="1">
        <f>IFERROR(IF($AE768&gt;$AE767,VLOOKUP($AC768+AO$1,STOCK!$F$10:$AB$209,17,0),IF($AE768=$AE767,(IF(BO767&gt;=1,BO767-COUNTIFS($AE767:$AE767,$AC768,AO767:AO767,$AI$2),0)),0)),0)</f>
        <v>0</v>
      </c>
      <c r="BP768" s="1">
        <f>IFERROR(IF($AE768&gt;$AE767,VLOOKUP($AC768+AP$1,STOCK!$F$10:$AB$209,17,0),IF($AE768=$AE767,(IF(BP767&gt;=1,BP767-COUNTIFS($AE767:$AE767,$AC768,AP767:AP767,$AI$2),0)),0)),0)</f>
        <v>0</v>
      </c>
      <c r="BQ768" s="1">
        <f>IFERROR(IF($AE768&gt;$AE767,VLOOKUP($AC768+AQ$1,STOCK!$F$10:$AB$209,17,0),IF($AE768=$AE767,(IF(BQ767&gt;=1,BQ767-COUNTIFS($AE767:$AE767,$AC768,AQ767:AQ767,$AI$2),0)),0)),0)</f>
        <v>0</v>
      </c>
      <c r="BR768" s="1">
        <f>IFERROR(IF($AE768&gt;$AE767,VLOOKUP($AC768+AR$1,STOCK!$F$10:$AB$209,17,0),IF($AE768=$AE767,(IF(BR767&gt;=1,BR767-COUNTIFS($AE767:$AE767,$AC768,AR767:AR767,$AI$2),0)),0)),0)</f>
        <v>0</v>
      </c>
      <c r="BS768" s="1">
        <f>IFERROR(IF($AE768&gt;$AE767,VLOOKUP($AC768+AS$1,STOCK!$F$10:$AB$209,17,0),IF($AE768=$AE767,(IF(BS767&gt;=1,BS767-COUNTIFS($AE767:$AE767,$AC768,AS767:AS767,$AI$2),0)),0)),0)</f>
        <v>0</v>
      </c>
      <c r="BT768" s="1">
        <f>IFERROR(IF($AE768&gt;$AE767,VLOOKUP($AC768+AT$1,STOCK!$F$10:$AB$209,17,0),IF($AE768=$AE767,(IF(BT767&gt;=1,BT767-COUNTIFS($AE767:$AE767,$AC768,AT767:AT767,$AI$2),0)),0)),0)</f>
        <v>0</v>
      </c>
      <c r="BU768" s="1">
        <f>IFERROR(IF($AE768&gt;$AE767,VLOOKUP($AC768+AU$1,STOCK!$F$10:$AB$209,17,0),IF($AE768=$AE767,(IF(BU767&gt;=1,BU767-COUNTIFS($AE767:$AE767,$AC768,AU767:AU767,$AI$2),0)),0)),0)</f>
        <v>0</v>
      </c>
      <c r="BV768" s="1">
        <f>IFERROR(IF($AE768&gt;$AE767,VLOOKUP($AC768+AV$1,STOCK!$F$10:$AB$209,17,0),IF($AE768=$AE767,(IF(BV767&gt;=1,BV767-COUNTIFS($AE767:$AE767,$AC768,AV767:AV767,$AI$2),0)),0)),0)</f>
        <v>0</v>
      </c>
      <c r="BW768" s="1">
        <f>IFERROR(IF($AE768&gt;$AE767,VLOOKUP($AC768+AW$1,STOCK!$F$10:$AB$209,17,0),IF($AE768=$AE767,(IF(BW767&gt;=1,BW767-COUNTIFS($AE767:$AE767,$AC768,AW767:AW767,$AI$2),0)),0)),0)</f>
        <v>0</v>
      </c>
      <c r="BX768" s="1">
        <f>IFERROR(IF($AE768&gt;$AE767,VLOOKUP($AC768+AX$1,STOCK!$F$10:$AB$209,17,0),IF($AE768=$AE767,(IF(BX767&gt;=1,BX767-COUNTIFS($AE767:$AE767,$AC768,AX767:AX767,$AI$2),0)),0)),0)</f>
        <v>0</v>
      </c>
    </row>
    <row r="769" spans="29:76" x14ac:dyDescent="0.25">
      <c r="AC769" s="1">
        <f t="shared" si="185"/>
        <v>0</v>
      </c>
      <c r="AD769" s="1">
        <f>IFERROR(IF(LEN(AK769)&gt;=1,VLOOKUP(HLOOKUP(AK769,PROFILE!$K$5:$V$8,4,0),PROFILE!$F$1:$G$3,2,0),0),0)</f>
        <v>0</v>
      </c>
      <c r="AE769" s="1">
        <f t="shared" si="186"/>
        <v>0</v>
      </c>
      <c r="AF769" s="1">
        <v>756</v>
      </c>
      <c r="AI769" s="1" t="str">
        <f>IFERROR(IF($AH769&gt;=1,VLOOKUP($AG769,STUDENT!$O$8:$Z$1507,3,0),""),"")</f>
        <v/>
      </c>
      <c r="AJ769" s="1" t="str">
        <f>IFERROR(IF($AH769&gt;=1,VLOOKUP($AG769,STUDENT!$O$8:$Z$1507,4,0),""),"")</f>
        <v/>
      </c>
      <c r="AK769" s="1" t="str">
        <f>IFERROR(IF($AH769&gt;=1,VLOOKUP($AG769,STUDENT!$O$8:$Z$1507,6,0),""),"")</f>
        <v/>
      </c>
      <c r="AL769" s="1" t="str">
        <f t="shared" si="187"/>
        <v/>
      </c>
      <c r="AM769" s="1" t="str">
        <f t="shared" si="188"/>
        <v/>
      </c>
      <c r="AN769" s="1" t="str">
        <f t="shared" si="189"/>
        <v/>
      </c>
      <c r="AO769" s="1" t="str">
        <f t="shared" si="190"/>
        <v/>
      </c>
      <c r="AP769" s="1" t="str">
        <f t="shared" si="191"/>
        <v/>
      </c>
      <c r="AQ769" s="1" t="str">
        <f t="shared" si="192"/>
        <v/>
      </c>
      <c r="AR769" s="1" t="str">
        <f t="shared" si="193"/>
        <v/>
      </c>
      <c r="AS769" s="1" t="str">
        <f t="shared" si="194"/>
        <v/>
      </c>
      <c r="AT769" s="1" t="str">
        <f t="shared" si="195"/>
        <v/>
      </c>
      <c r="AU769" s="1" t="str">
        <f t="shared" si="196"/>
        <v/>
      </c>
      <c r="AV769" s="1" t="str">
        <f t="shared" si="197"/>
        <v/>
      </c>
      <c r="AW769" s="1" t="str">
        <f t="shared" si="198"/>
        <v/>
      </c>
      <c r="AX769" s="1" t="str">
        <f t="shared" si="199"/>
        <v/>
      </c>
      <c r="AY769" s="1">
        <f>IFERROR(IF($AE769&gt;$AE768,VLOOKUP($AC769+AL$1,STOCK!$F$10:$AB$209,16,0),IF($AE769=$AE768,(IF(AY768&gt;=1,AY768-COUNTIFS($AE768:$AE768,$AC769,AL768:AL768,$AI$1),0)),0)),0)</f>
        <v>0</v>
      </c>
      <c r="AZ769" s="1">
        <f>IFERROR(IF($AE769&gt;$AE768,VLOOKUP($AC769+AM$1,STOCK!$F$10:$AB$209,16,0),IF($AE769=$AE768,(IF(AZ768&gt;=1,AZ768-COUNTIFS($AE768:$AE768,$AC769,AM768:AM768,$AI$1),0)),0)),0)</f>
        <v>0</v>
      </c>
      <c r="BA769" s="1">
        <f>IFERROR(IF($AE769&gt;$AE768,VLOOKUP($AC769+AN$1,STOCK!$F$10:$AB$209,16,0),IF($AE769=$AE768,(IF(BA768&gt;=1,BA768-COUNTIFS($AE768:$AE768,$AC769,AN768:AN768,$AI$1),0)),0)),0)</f>
        <v>0</v>
      </c>
      <c r="BB769" s="1">
        <f>IFERROR(IF($AE769&gt;$AE768,VLOOKUP($AC769+AO$1,STOCK!$F$10:$AB$209,16,0),IF($AE769=$AE768,(IF(BB768&gt;=1,BB768-COUNTIFS($AE768:$AE768,$AC769,AO768:AO768,$AI$1),0)),0)),0)</f>
        <v>0</v>
      </c>
      <c r="BC769" s="1">
        <f>IFERROR(IF($AE769&gt;$AE768,VLOOKUP($AC769+AP$1,STOCK!$F$10:$AB$209,16,0),IF($AE769=$AE768,(IF(BC768&gt;=1,BC768-COUNTIFS($AE768:$AE768,$AC769,AP768:AP768,$AI$1),0)),0)),0)</f>
        <v>0</v>
      </c>
      <c r="BD769" s="1">
        <f>IFERROR(IF($AE769&gt;$AE768,VLOOKUP($AC769+AQ$1,STOCK!$F$10:$AB$209,16,0),IF($AE769=$AE768,(IF(BD768&gt;=1,BD768-COUNTIFS($AE768:$AE768,$AC769,AQ768:AQ768,$AI$1),0)),0)),0)</f>
        <v>0</v>
      </c>
      <c r="BE769" s="1">
        <f>IFERROR(IF($AE769&gt;$AE768,VLOOKUP($AC769+AR$1,STOCK!$F$10:$AB$209,16,0),IF($AE769=$AE768,(IF(BE768&gt;=1,BE768-COUNTIFS($AE768:$AE768,$AC769,AR768:AR768,$AI$1),0)),0)),0)</f>
        <v>0</v>
      </c>
      <c r="BF769" s="1">
        <f>IFERROR(IF($AE769&gt;$AE768,VLOOKUP($AC769+AS$1,STOCK!$F$10:$AB$209,16,0),IF($AE769=$AE768,(IF(BF768&gt;=1,BF768-COUNTIFS($AE768:$AE768,$AC769,AS768:AS768,$AI$1),0)),0)),0)</f>
        <v>0</v>
      </c>
      <c r="BG769" s="1">
        <f>IFERROR(IF($AE769&gt;$AE768,VLOOKUP($AC769+AT$1,STOCK!$F$10:$AB$209,16,0),IF($AE769=$AE768,(IF(BG768&gt;=1,BG768-COUNTIFS($AE768:$AE768,$AC769,AT768:AT768,$AI$1),0)),0)),0)</f>
        <v>0</v>
      </c>
      <c r="BH769" s="1">
        <f>IFERROR(IF($AE769&gt;$AE768,VLOOKUP($AC769+AU$1,STOCK!$F$10:$AB$209,16,0),IF($AE769=$AE768,(IF(BH768&gt;=1,BH768-COUNTIFS($AE768:$AE768,$AC769,AU768:AU768,$AI$1),0)),0)),0)</f>
        <v>0</v>
      </c>
      <c r="BI769" s="1">
        <f>IFERROR(IF($AE769&gt;$AE768,VLOOKUP($AC769+AV$1,STOCK!$F$10:$AB$209,16,0),IF($AE769=$AE768,(IF(BI768&gt;=1,BI768-COUNTIFS($AE768:$AE768,$AC769,AV768:AV768,$AI$1),0)),0)),0)</f>
        <v>0</v>
      </c>
      <c r="BJ769" s="1">
        <f>IFERROR(IF($AE769&gt;$AE768,VLOOKUP($AC769+AW$1,STOCK!$F$10:$AB$209,16,0),IF($AE769=$AE768,(IF(BJ768&gt;=1,BJ768-COUNTIFS($AE768:$AE768,$AC769,AW768:AW768,$AI$1),0)),0)),0)</f>
        <v>0</v>
      </c>
      <c r="BK769" s="1">
        <f>IFERROR(IF($AE769&gt;$AE768,VLOOKUP($AC769+AX$1,STOCK!$F$10:$AB$209,16,0),IF($AE769=$AE768,(IF(BK768&gt;=1,BK768-COUNTIFS($AE768:$AE768,$AC769,AX768:AX768,$AI$1),0)),0)),0)</f>
        <v>0</v>
      </c>
      <c r="BL769" s="1">
        <f>IFERROR(IF($AE769&gt;$AE768,VLOOKUP($AC769+AL$1,STOCK!$F$10:$AB$209,17,0),IF($AE769=$AE768,(IF(BL768&gt;=1,BL768-COUNTIFS($AE768:$AE768,$AC769,AL768:AL768,$AI$2),0)),0)),0)</f>
        <v>0</v>
      </c>
      <c r="BM769" s="1">
        <f>IFERROR(IF($AE769&gt;$AE768,VLOOKUP($AC769+AM$1,STOCK!$F$10:$AB$209,17,0),IF($AE769=$AE768,(IF(BM768&gt;=1,BM768-COUNTIFS($AE768:$AE768,$AC769,AM768:AM768,$AI$2),0)),0)),0)</f>
        <v>0</v>
      </c>
      <c r="BN769" s="1">
        <f>IFERROR(IF($AE769&gt;$AE768,VLOOKUP($AC769+AN$1,STOCK!$F$10:$AB$209,17,0),IF($AE769=$AE768,(IF(BN768&gt;=1,BN768-COUNTIFS($AE768:$AE768,$AC769,AN768:AN768,$AI$2),0)),0)),0)</f>
        <v>0</v>
      </c>
      <c r="BO769" s="1">
        <f>IFERROR(IF($AE769&gt;$AE768,VLOOKUP($AC769+AO$1,STOCK!$F$10:$AB$209,17,0),IF($AE769=$AE768,(IF(BO768&gt;=1,BO768-COUNTIFS($AE768:$AE768,$AC769,AO768:AO768,$AI$2),0)),0)),0)</f>
        <v>0</v>
      </c>
      <c r="BP769" s="1">
        <f>IFERROR(IF($AE769&gt;$AE768,VLOOKUP($AC769+AP$1,STOCK!$F$10:$AB$209,17,0),IF($AE769=$AE768,(IF(BP768&gt;=1,BP768-COUNTIFS($AE768:$AE768,$AC769,AP768:AP768,$AI$2),0)),0)),0)</f>
        <v>0</v>
      </c>
      <c r="BQ769" s="1">
        <f>IFERROR(IF($AE769&gt;$AE768,VLOOKUP($AC769+AQ$1,STOCK!$F$10:$AB$209,17,0),IF($AE769=$AE768,(IF(BQ768&gt;=1,BQ768-COUNTIFS($AE768:$AE768,$AC769,AQ768:AQ768,$AI$2),0)),0)),0)</f>
        <v>0</v>
      </c>
      <c r="BR769" s="1">
        <f>IFERROR(IF($AE769&gt;$AE768,VLOOKUP($AC769+AR$1,STOCK!$F$10:$AB$209,17,0),IF($AE769=$AE768,(IF(BR768&gt;=1,BR768-COUNTIFS($AE768:$AE768,$AC769,AR768:AR768,$AI$2),0)),0)),0)</f>
        <v>0</v>
      </c>
      <c r="BS769" s="1">
        <f>IFERROR(IF($AE769&gt;$AE768,VLOOKUP($AC769+AS$1,STOCK!$F$10:$AB$209,17,0),IF($AE769=$AE768,(IF(BS768&gt;=1,BS768-COUNTIFS($AE768:$AE768,$AC769,AS768:AS768,$AI$2),0)),0)),0)</f>
        <v>0</v>
      </c>
      <c r="BT769" s="1">
        <f>IFERROR(IF($AE769&gt;$AE768,VLOOKUP($AC769+AT$1,STOCK!$F$10:$AB$209,17,0),IF($AE769=$AE768,(IF(BT768&gt;=1,BT768-COUNTIFS($AE768:$AE768,$AC769,AT768:AT768,$AI$2),0)),0)),0)</f>
        <v>0</v>
      </c>
      <c r="BU769" s="1">
        <f>IFERROR(IF($AE769&gt;$AE768,VLOOKUP($AC769+AU$1,STOCK!$F$10:$AB$209,17,0),IF($AE769=$AE768,(IF(BU768&gt;=1,BU768-COUNTIFS($AE768:$AE768,$AC769,AU768:AU768,$AI$2),0)),0)),0)</f>
        <v>0</v>
      </c>
      <c r="BV769" s="1">
        <f>IFERROR(IF($AE769&gt;$AE768,VLOOKUP($AC769+AV$1,STOCK!$F$10:$AB$209,17,0),IF($AE769=$AE768,(IF(BV768&gt;=1,BV768-COUNTIFS($AE768:$AE768,$AC769,AV768:AV768,$AI$2),0)),0)),0)</f>
        <v>0</v>
      </c>
      <c r="BW769" s="1">
        <f>IFERROR(IF($AE769&gt;$AE768,VLOOKUP($AC769+AW$1,STOCK!$F$10:$AB$209,17,0),IF($AE769=$AE768,(IF(BW768&gt;=1,BW768-COUNTIFS($AE768:$AE768,$AC769,AW768:AW768,$AI$2),0)),0)),0)</f>
        <v>0</v>
      </c>
      <c r="BX769" s="1">
        <f>IFERROR(IF($AE769&gt;$AE768,VLOOKUP($AC769+AX$1,STOCK!$F$10:$AB$209,17,0),IF($AE769=$AE768,(IF(BX768&gt;=1,BX768-COUNTIFS($AE768:$AE768,$AC769,AX768:AX768,$AI$2),0)),0)),0)</f>
        <v>0</v>
      </c>
    </row>
    <row r="770" spans="29:76" x14ac:dyDescent="0.25">
      <c r="AC770" s="1">
        <f t="shared" si="185"/>
        <v>0</v>
      </c>
      <c r="AD770" s="1">
        <f>IFERROR(IF(LEN(AK770)&gt;=1,VLOOKUP(HLOOKUP(AK770,PROFILE!$K$5:$V$8,4,0),PROFILE!$F$1:$G$3,2,0),0),0)</f>
        <v>0</v>
      </c>
      <c r="AE770" s="1">
        <f t="shared" si="186"/>
        <v>0</v>
      </c>
      <c r="AF770" s="1">
        <v>757</v>
      </c>
      <c r="AI770" s="1" t="str">
        <f>IFERROR(IF($AH770&gt;=1,VLOOKUP($AG770,STUDENT!$O$8:$Z$1507,3,0),""),"")</f>
        <v/>
      </c>
      <c r="AJ770" s="1" t="str">
        <f>IFERROR(IF($AH770&gt;=1,VLOOKUP($AG770,STUDENT!$O$8:$Z$1507,4,0),""),"")</f>
        <v/>
      </c>
      <c r="AK770" s="1" t="str">
        <f>IFERROR(IF($AH770&gt;=1,VLOOKUP($AG770,STUDENT!$O$8:$Z$1507,6,0),""),"")</f>
        <v/>
      </c>
      <c r="AL770" s="1" t="str">
        <f t="shared" si="187"/>
        <v/>
      </c>
      <c r="AM770" s="1" t="str">
        <f t="shared" si="188"/>
        <v/>
      </c>
      <c r="AN770" s="1" t="str">
        <f t="shared" si="189"/>
        <v/>
      </c>
      <c r="AO770" s="1" t="str">
        <f t="shared" si="190"/>
        <v/>
      </c>
      <c r="AP770" s="1" t="str">
        <f t="shared" si="191"/>
        <v/>
      </c>
      <c r="AQ770" s="1" t="str">
        <f t="shared" si="192"/>
        <v/>
      </c>
      <c r="AR770" s="1" t="str">
        <f t="shared" si="193"/>
        <v/>
      </c>
      <c r="AS770" s="1" t="str">
        <f t="shared" si="194"/>
        <v/>
      </c>
      <c r="AT770" s="1" t="str">
        <f t="shared" si="195"/>
        <v/>
      </c>
      <c r="AU770" s="1" t="str">
        <f t="shared" si="196"/>
        <v/>
      </c>
      <c r="AV770" s="1" t="str">
        <f t="shared" si="197"/>
        <v/>
      </c>
      <c r="AW770" s="1" t="str">
        <f t="shared" si="198"/>
        <v/>
      </c>
      <c r="AX770" s="1" t="str">
        <f t="shared" si="199"/>
        <v/>
      </c>
      <c r="AY770" s="1">
        <f>IFERROR(IF($AE770&gt;$AE769,VLOOKUP($AC770+AL$1,STOCK!$F$10:$AB$209,16,0),IF($AE770=$AE769,(IF(AY769&gt;=1,AY769-COUNTIFS($AE769:$AE769,$AC770,AL769:AL769,$AI$1),0)),0)),0)</f>
        <v>0</v>
      </c>
      <c r="AZ770" s="1">
        <f>IFERROR(IF($AE770&gt;$AE769,VLOOKUP($AC770+AM$1,STOCK!$F$10:$AB$209,16,0),IF($AE770=$AE769,(IF(AZ769&gt;=1,AZ769-COUNTIFS($AE769:$AE769,$AC770,AM769:AM769,$AI$1),0)),0)),0)</f>
        <v>0</v>
      </c>
      <c r="BA770" s="1">
        <f>IFERROR(IF($AE770&gt;$AE769,VLOOKUP($AC770+AN$1,STOCK!$F$10:$AB$209,16,0),IF($AE770=$AE769,(IF(BA769&gt;=1,BA769-COUNTIFS($AE769:$AE769,$AC770,AN769:AN769,$AI$1),0)),0)),0)</f>
        <v>0</v>
      </c>
      <c r="BB770" s="1">
        <f>IFERROR(IF($AE770&gt;$AE769,VLOOKUP($AC770+AO$1,STOCK!$F$10:$AB$209,16,0),IF($AE770=$AE769,(IF(BB769&gt;=1,BB769-COUNTIFS($AE769:$AE769,$AC770,AO769:AO769,$AI$1),0)),0)),0)</f>
        <v>0</v>
      </c>
      <c r="BC770" s="1">
        <f>IFERROR(IF($AE770&gt;$AE769,VLOOKUP($AC770+AP$1,STOCK!$F$10:$AB$209,16,0),IF($AE770=$AE769,(IF(BC769&gt;=1,BC769-COUNTIFS($AE769:$AE769,$AC770,AP769:AP769,$AI$1),0)),0)),0)</f>
        <v>0</v>
      </c>
      <c r="BD770" s="1">
        <f>IFERROR(IF($AE770&gt;$AE769,VLOOKUP($AC770+AQ$1,STOCK!$F$10:$AB$209,16,0),IF($AE770=$AE769,(IF(BD769&gt;=1,BD769-COUNTIFS($AE769:$AE769,$AC770,AQ769:AQ769,$AI$1),0)),0)),0)</f>
        <v>0</v>
      </c>
      <c r="BE770" s="1">
        <f>IFERROR(IF($AE770&gt;$AE769,VLOOKUP($AC770+AR$1,STOCK!$F$10:$AB$209,16,0),IF($AE770=$AE769,(IF(BE769&gt;=1,BE769-COUNTIFS($AE769:$AE769,$AC770,AR769:AR769,$AI$1),0)),0)),0)</f>
        <v>0</v>
      </c>
      <c r="BF770" s="1">
        <f>IFERROR(IF($AE770&gt;$AE769,VLOOKUP($AC770+AS$1,STOCK!$F$10:$AB$209,16,0),IF($AE770=$AE769,(IF(BF769&gt;=1,BF769-COUNTIFS($AE769:$AE769,$AC770,AS769:AS769,$AI$1),0)),0)),0)</f>
        <v>0</v>
      </c>
      <c r="BG770" s="1">
        <f>IFERROR(IF($AE770&gt;$AE769,VLOOKUP($AC770+AT$1,STOCK!$F$10:$AB$209,16,0),IF($AE770=$AE769,(IF(BG769&gt;=1,BG769-COUNTIFS($AE769:$AE769,$AC770,AT769:AT769,$AI$1),0)),0)),0)</f>
        <v>0</v>
      </c>
      <c r="BH770" s="1">
        <f>IFERROR(IF($AE770&gt;$AE769,VLOOKUP($AC770+AU$1,STOCK!$F$10:$AB$209,16,0),IF($AE770=$AE769,(IF(BH769&gt;=1,BH769-COUNTIFS($AE769:$AE769,$AC770,AU769:AU769,$AI$1),0)),0)),0)</f>
        <v>0</v>
      </c>
      <c r="BI770" s="1">
        <f>IFERROR(IF($AE770&gt;$AE769,VLOOKUP($AC770+AV$1,STOCK!$F$10:$AB$209,16,0),IF($AE770=$AE769,(IF(BI769&gt;=1,BI769-COUNTIFS($AE769:$AE769,$AC770,AV769:AV769,$AI$1),0)),0)),0)</f>
        <v>0</v>
      </c>
      <c r="BJ770" s="1">
        <f>IFERROR(IF($AE770&gt;$AE769,VLOOKUP($AC770+AW$1,STOCK!$F$10:$AB$209,16,0),IF($AE770=$AE769,(IF(BJ769&gt;=1,BJ769-COUNTIFS($AE769:$AE769,$AC770,AW769:AW769,$AI$1),0)),0)),0)</f>
        <v>0</v>
      </c>
      <c r="BK770" s="1">
        <f>IFERROR(IF($AE770&gt;$AE769,VLOOKUP($AC770+AX$1,STOCK!$F$10:$AB$209,16,0),IF($AE770=$AE769,(IF(BK769&gt;=1,BK769-COUNTIFS($AE769:$AE769,$AC770,AX769:AX769,$AI$1),0)),0)),0)</f>
        <v>0</v>
      </c>
      <c r="BL770" s="1">
        <f>IFERROR(IF($AE770&gt;$AE769,VLOOKUP($AC770+AL$1,STOCK!$F$10:$AB$209,17,0),IF($AE770=$AE769,(IF(BL769&gt;=1,BL769-COUNTIFS($AE769:$AE769,$AC770,AL769:AL769,$AI$2),0)),0)),0)</f>
        <v>0</v>
      </c>
      <c r="BM770" s="1">
        <f>IFERROR(IF($AE770&gt;$AE769,VLOOKUP($AC770+AM$1,STOCK!$F$10:$AB$209,17,0),IF($AE770=$AE769,(IF(BM769&gt;=1,BM769-COUNTIFS($AE769:$AE769,$AC770,AM769:AM769,$AI$2),0)),0)),0)</f>
        <v>0</v>
      </c>
      <c r="BN770" s="1">
        <f>IFERROR(IF($AE770&gt;$AE769,VLOOKUP($AC770+AN$1,STOCK!$F$10:$AB$209,17,0),IF($AE770=$AE769,(IF(BN769&gt;=1,BN769-COUNTIFS($AE769:$AE769,$AC770,AN769:AN769,$AI$2),0)),0)),0)</f>
        <v>0</v>
      </c>
      <c r="BO770" s="1">
        <f>IFERROR(IF($AE770&gt;$AE769,VLOOKUP($AC770+AO$1,STOCK!$F$10:$AB$209,17,0),IF($AE770=$AE769,(IF(BO769&gt;=1,BO769-COUNTIFS($AE769:$AE769,$AC770,AO769:AO769,$AI$2),0)),0)),0)</f>
        <v>0</v>
      </c>
      <c r="BP770" s="1">
        <f>IFERROR(IF($AE770&gt;$AE769,VLOOKUP($AC770+AP$1,STOCK!$F$10:$AB$209,17,0),IF($AE770=$AE769,(IF(BP769&gt;=1,BP769-COUNTIFS($AE769:$AE769,$AC770,AP769:AP769,$AI$2),0)),0)),0)</f>
        <v>0</v>
      </c>
      <c r="BQ770" s="1">
        <f>IFERROR(IF($AE770&gt;$AE769,VLOOKUP($AC770+AQ$1,STOCK!$F$10:$AB$209,17,0),IF($AE770=$AE769,(IF(BQ769&gt;=1,BQ769-COUNTIFS($AE769:$AE769,$AC770,AQ769:AQ769,$AI$2),0)),0)),0)</f>
        <v>0</v>
      </c>
      <c r="BR770" s="1">
        <f>IFERROR(IF($AE770&gt;$AE769,VLOOKUP($AC770+AR$1,STOCK!$F$10:$AB$209,17,0),IF($AE770=$AE769,(IF(BR769&gt;=1,BR769-COUNTIFS($AE769:$AE769,$AC770,AR769:AR769,$AI$2),0)),0)),0)</f>
        <v>0</v>
      </c>
      <c r="BS770" s="1">
        <f>IFERROR(IF($AE770&gt;$AE769,VLOOKUP($AC770+AS$1,STOCK!$F$10:$AB$209,17,0),IF($AE770=$AE769,(IF(BS769&gt;=1,BS769-COUNTIFS($AE769:$AE769,$AC770,AS769:AS769,$AI$2),0)),0)),0)</f>
        <v>0</v>
      </c>
      <c r="BT770" s="1">
        <f>IFERROR(IF($AE770&gt;$AE769,VLOOKUP($AC770+AT$1,STOCK!$F$10:$AB$209,17,0),IF($AE770=$AE769,(IF(BT769&gt;=1,BT769-COUNTIFS($AE769:$AE769,$AC770,AT769:AT769,$AI$2),0)),0)),0)</f>
        <v>0</v>
      </c>
      <c r="BU770" s="1">
        <f>IFERROR(IF($AE770&gt;$AE769,VLOOKUP($AC770+AU$1,STOCK!$F$10:$AB$209,17,0),IF($AE770=$AE769,(IF(BU769&gt;=1,BU769-COUNTIFS($AE769:$AE769,$AC770,AU769:AU769,$AI$2),0)),0)),0)</f>
        <v>0</v>
      </c>
      <c r="BV770" s="1">
        <f>IFERROR(IF($AE770&gt;$AE769,VLOOKUP($AC770+AV$1,STOCK!$F$10:$AB$209,17,0),IF($AE770=$AE769,(IF(BV769&gt;=1,BV769-COUNTIFS($AE769:$AE769,$AC770,AV769:AV769,$AI$2),0)),0)),0)</f>
        <v>0</v>
      </c>
      <c r="BW770" s="1">
        <f>IFERROR(IF($AE770&gt;$AE769,VLOOKUP($AC770+AW$1,STOCK!$F$10:$AB$209,17,0),IF($AE770=$AE769,(IF(BW769&gt;=1,BW769-COUNTIFS($AE769:$AE769,$AC770,AW769:AW769,$AI$2),0)),0)),0)</f>
        <v>0</v>
      </c>
      <c r="BX770" s="1">
        <f>IFERROR(IF($AE770&gt;$AE769,VLOOKUP($AC770+AX$1,STOCK!$F$10:$AB$209,17,0),IF($AE770=$AE769,(IF(BX769&gt;=1,BX769-COUNTIFS($AE769:$AE769,$AC770,AX769:AX769,$AI$2),0)),0)),0)</f>
        <v>0</v>
      </c>
    </row>
    <row r="771" spans="29:76" x14ac:dyDescent="0.25">
      <c r="AC771" s="1">
        <f t="shared" si="185"/>
        <v>0</v>
      </c>
      <c r="AD771" s="1">
        <f>IFERROR(IF(LEN(AK771)&gt;=1,VLOOKUP(HLOOKUP(AK771,PROFILE!$K$5:$V$8,4,0),PROFILE!$F$1:$G$3,2,0),0),0)</f>
        <v>0</v>
      </c>
      <c r="AE771" s="1">
        <f t="shared" si="186"/>
        <v>0</v>
      </c>
      <c r="AF771" s="1">
        <v>758</v>
      </c>
      <c r="AI771" s="1" t="str">
        <f>IFERROR(IF($AH771&gt;=1,VLOOKUP($AG771,STUDENT!$O$8:$Z$1507,3,0),""),"")</f>
        <v/>
      </c>
      <c r="AJ771" s="1" t="str">
        <f>IFERROR(IF($AH771&gt;=1,VLOOKUP($AG771,STUDENT!$O$8:$Z$1507,4,0),""),"")</f>
        <v/>
      </c>
      <c r="AK771" s="1" t="str">
        <f>IFERROR(IF($AH771&gt;=1,VLOOKUP($AG771,STUDENT!$O$8:$Z$1507,6,0),""),"")</f>
        <v/>
      </c>
      <c r="AL771" s="1" t="str">
        <f t="shared" si="187"/>
        <v/>
      </c>
      <c r="AM771" s="1" t="str">
        <f t="shared" si="188"/>
        <v/>
      </c>
      <c r="AN771" s="1" t="str">
        <f t="shared" si="189"/>
        <v/>
      </c>
      <c r="AO771" s="1" t="str">
        <f t="shared" si="190"/>
        <v/>
      </c>
      <c r="AP771" s="1" t="str">
        <f t="shared" si="191"/>
        <v/>
      </c>
      <c r="AQ771" s="1" t="str">
        <f t="shared" si="192"/>
        <v/>
      </c>
      <c r="AR771" s="1" t="str">
        <f t="shared" si="193"/>
        <v/>
      </c>
      <c r="AS771" s="1" t="str">
        <f t="shared" si="194"/>
        <v/>
      </c>
      <c r="AT771" s="1" t="str">
        <f t="shared" si="195"/>
        <v/>
      </c>
      <c r="AU771" s="1" t="str">
        <f t="shared" si="196"/>
        <v/>
      </c>
      <c r="AV771" s="1" t="str">
        <f t="shared" si="197"/>
        <v/>
      </c>
      <c r="AW771" s="1" t="str">
        <f t="shared" si="198"/>
        <v/>
      </c>
      <c r="AX771" s="1" t="str">
        <f t="shared" si="199"/>
        <v/>
      </c>
      <c r="AY771" s="1">
        <f>IFERROR(IF($AE771&gt;$AE770,VLOOKUP($AC771+AL$1,STOCK!$F$10:$AB$209,16,0),IF($AE771=$AE770,(IF(AY770&gt;=1,AY770-COUNTIFS($AE770:$AE770,$AC771,AL770:AL770,$AI$1),0)),0)),0)</f>
        <v>0</v>
      </c>
      <c r="AZ771" s="1">
        <f>IFERROR(IF($AE771&gt;$AE770,VLOOKUP($AC771+AM$1,STOCK!$F$10:$AB$209,16,0),IF($AE771=$AE770,(IF(AZ770&gt;=1,AZ770-COUNTIFS($AE770:$AE770,$AC771,AM770:AM770,$AI$1),0)),0)),0)</f>
        <v>0</v>
      </c>
      <c r="BA771" s="1">
        <f>IFERROR(IF($AE771&gt;$AE770,VLOOKUP($AC771+AN$1,STOCK!$F$10:$AB$209,16,0),IF($AE771=$AE770,(IF(BA770&gt;=1,BA770-COUNTIFS($AE770:$AE770,$AC771,AN770:AN770,$AI$1),0)),0)),0)</f>
        <v>0</v>
      </c>
      <c r="BB771" s="1">
        <f>IFERROR(IF($AE771&gt;$AE770,VLOOKUP($AC771+AO$1,STOCK!$F$10:$AB$209,16,0),IF($AE771=$AE770,(IF(BB770&gt;=1,BB770-COUNTIFS($AE770:$AE770,$AC771,AO770:AO770,$AI$1),0)),0)),0)</f>
        <v>0</v>
      </c>
      <c r="BC771" s="1">
        <f>IFERROR(IF($AE771&gt;$AE770,VLOOKUP($AC771+AP$1,STOCK!$F$10:$AB$209,16,0),IF($AE771=$AE770,(IF(BC770&gt;=1,BC770-COUNTIFS($AE770:$AE770,$AC771,AP770:AP770,$AI$1),0)),0)),0)</f>
        <v>0</v>
      </c>
      <c r="BD771" s="1">
        <f>IFERROR(IF($AE771&gt;$AE770,VLOOKUP($AC771+AQ$1,STOCK!$F$10:$AB$209,16,0),IF($AE771=$AE770,(IF(BD770&gt;=1,BD770-COUNTIFS($AE770:$AE770,$AC771,AQ770:AQ770,$AI$1),0)),0)),0)</f>
        <v>0</v>
      </c>
      <c r="BE771" s="1">
        <f>IFERROR(IF($AE771&gt;$AE770,VLOOKUP($AC771+AR$1,STOCK!$F$10:$AB$209,16,0),IF($AE771=$AE770,(IF(BE770&gt;=1,BE770-COUNTIFS($AE770:$AE770,$AC771,AR770:AR770,$AI$1),0)),0)),0)</f>
        <v>0</v>
      </c>
      <c r="BF771" s="1">
        <f>IFERROR(IF($AE771&gt;$AE770,VLOOKUP($AC771+AS$1,STOCK!$F$10:$AB$209,16,0),IF($AE771=$AE770,(IF(BF770&gt;=1,BF770-COUNTIFS($AE770:$AE770,$AC771,AS770:AS770,$AI$1),0)),0)),0)</f>
        <v>0</v>
      </c>
      <c r="BG771" s="1">
        <f>IFERROR(IF($AE771&gt;$AE770,VLOOKUP($AC771+AT$1,STOCK!$F$10:$AB$209,16,0),IF($AE771=$AE770,(IF(BG770&gt;=1,BG770-COUNTIFS($AE770:$AE770,$AC771,AT770:AT770,$AI$1),0)),0)),0)</f>
        <v>0</v>
      </c>
      <c r="BH771" s="1">
        <f>IFERROR(IF($AE771&gt;$AE770,VLOOKUP($AC771+AU$1,STOCK!$F$10:$AB$209,16,0),IF($AE771=$AE770,(IF(BH770&gt;=1,BH770-COUNTIFS($AE770:$AE770,$AC771,AU770:AU770,$AI$1),0)),0)),0)</f>
        <v>0</v>
      </c>
      <c r="BI771" s="1">
        <f>IFERROR(IF($AE771&gt;$AE770,VLOOKUP($AC771+AV$1,STOCK!$F$10:$AB$209,16,0),IF($AE771=$AE770,(IF(BI770&gt;=1,BI770-COUNTIFS($AE770:$AE770,$AC771,AV770:AV770,$AI$1),0)),0)),0)</f>
        <v>0</v>
      </c>
      <c r="BJ771" s="1">
        <f>IFERROR(IF($AE771&gt;$AE770,VLOOKUP($AC771+AW$1,STOCK!$F$10:$AB$209,16,0),IF($AE771=$AE770,(IF(BJ770&gt;=1,BJ770-COUNTIFS($AE770:$AE770,$AC771,AW770:AW770,$AI$1),0)),0)),0)</f>
        <v>0</v>
      </c>
      <c r="BK771" s="1">
        <f>IFERROR(IF($AE771&gt;$AE770,VLOOKUP($AC771+AX$1,STOCK!$F$10:$AB$209,16,0),IF($AE771=$AE770,(IF(BK770&gt;=1,BK770-COUNTIFS($AE770:$AE770,$AC771,AX770:AX770,$AI$1),0)),0)),0)</f>
        <v>0</v>
      </c>
      <c r="BL771" s="1">
        <f>IFERROR(IF($AE771&gt;$AE770,VLOOKUP($AC771+AL$1,STOCK!$F$10:$AB$209,17,0),IF($AE771=$AE770,(IF(BL770&gt;=1,BL770-COUNTIFS($AE770:$AE770,$AC771,AL770:AL770,$AI$2),0)),0)),0)</f>
        <v>0</v>
      </c>
      <c r="BM771" s="1">
        <f>IFERROR(IF($AE771&gt;$AE770,VLOOKUP($AC771+AM$1,STOCK!$F$10:$AB$209,17,0),IF($AE771=$AE770,(IF(BM770&gt;=1,BM770-COUNTIFS($AE770:$AE770,$AC771,AM770:AM770,$AI$2),0)),0)),0)</f>
        <v>0</v>
      </c>
      <c r="BN771" s="1">
        <f>IFERROR(IF($AE771&gt;$AE770,VLOOKUP($AC771+AN$1,STOCK!$F$10:$AB$209,17,0),IF($AE771=$AE770,(IF(BN770&gt;=1,BN770-COUNTIFS($AE770:$AE770,$AC771,AN770:AN770,$AI$2),0)),0)),0)</f>
        <v>0</v>
      </c>
      <c r="BO771" s="1">
        <f>IFERROR(IF($AE771&gt;$AE770,VLOOKUP($AC771+AO$1,STOCK!$F$10:$AB$209,17,0),IF($AE771=$AE770,(IF(BO770&gt;=1,BO770-COUNTIFS($AE770:$AE770,$AC771,AO770:AO770,$AI$2),0)),0)),0)</f>
        <v>0</v>
      </c>
      <c r="BP771" s="1">
        <f>IFERROR(IF($AE771&gt;$AE770,VLOOKUP($AC771+AP$1,STOCK!$F$10:$AB$209,17,0),IF($AE771=$AE770,(IF(BP770&gt;=1,BP770-COUNTIFS($AE770:$AE770,$AC771,AP770:AP770,$AI$2),0)),0)),0)</f>
        <v>0</v>
      </c>
      <c r="BQ771" s="1">
        <f>IFERROR(IF($AE771&gt;$AE770,VLOOKUP($AC771+AQ$1,STOCK!$F$10:$AB$209,17,0),IF($AE771=$AE770,(IF(BQ770&gt;=1,BQ770-COUNTIFS($AE770:$AE770,$AC771,AQ770:AQ770,$AI$2),0)),0)),0)</f>
        <v>0</v>
      </c>
      <c r="BR771" s="1">
        <f>IFERROR(IF($AE771&gt;$AE770,VLOOKUP($AC771+AR$1,STOCK!$F$10:$AB$209,17,0),IF($AE771=$AE770,(IF(BR770&gt;=1,BR770-COUNTIFS($AE770:$AE770,$AC771,AR770:AR770,$AI$2),0)),0)),0)</f>
        <v>0</v>
      </c>
      <c r="BS771" s="1">
        <f>IFERROR(IF($AE771&gt;$AE770,VLOOKUP($AC771+AS$1,STOCK!$F$10:$AB$209,17,0),IF($AE771=$AE770,(IF(BS770&gt;=1,BS770-COUNTIFS($AE770:$AE770,$AC771,AS770:AS770,$AI$2),0)),0)),0)</f>
        <v>0</v>
      </c>
      <c r="BT771" s="1">
        <f>IFERROR(IF($AE771&gt;$AE770,VLOOKUP($AC771+AT$1,STOCK!$F$10:$AB$209,17,0),IF($AE771=$AE770,(IF(BT770&gt;=1,BT770-COUNTIFS($AE770:$AE770,$AC771,AT770:AT770,$AI$2),0)),0)),0)</f>
        <v>0</v>
      </c>
      <c r="BU771" s="1">
        <f>IFERROR(IF($AE771&gt;$AE770,VLOOKUP($AC771+AU$1,STOCK!$F$10:$AB$209,17,0),IF($AE771=$AE770,(IF(BU770&gt;=1,BU770-COUNTIFS($AE770:$AE770,$AC771,AU770:AU770,$AI$2),0)),0)),0)</f>
        <v>0</v>
      </c>
      <c r="BV771" s="1">
        <f>IFERROR(IF($AE771&gt;$AE770,VLOOKUP($AC771+AV$1,STOCK!$F$10:$AB$209,17,0),IF($AE771=$AE770,(IF(BV770&gt;=1,BV770-COUNTIFS($AE770:$AE770,$AC771,AV770:AV770,$AI$2),0)),0)),0)</f>
        <v>0</v>
      </c>
      <c r="BW771" s="1">
        <f>IFERROR(IF($AE771&gt;$AE770,VLOOKUP($AC771+AW$1,STOCK!$F$10:$AB$209,17,0),IF($AE771=$AE770,(IF(BW770&gt;=1,BW770-COUNTIFS($AE770:$AE770,$AC771,AW770:AW770,$AI$2),0)),0)),0)</f>
        <v>0</v>
      </c>
      <c r="BX771" s="1">
        <f>IFERROR(IF($AE771&gt;$AE770,VLOOKUP($AC771+AX$1,STOCK!$F$10:$AB$209,17,0),IF($AE771=$AE770,(IF(BX770&gt;=1,BX770-COUNTIFS($AE770:$AE770,$AC771,AX770:AX770,$AI$2),0)),0)),0)</f>
        <v>0</v>
      </c>
    </row>
    <row r="772" spans="29:76" x14ac:dyDescent="0.25">
      <c r="AC772" s="1">
        <f t="shared" si="185"/>
        <v>0</v>
      </c>
      <c r="AD772" s="1">
        <f>IFERROR(IF(LEN(AK772)&gt;=1,VLOOKUP(HLOOKUP(AK772,PROFILE!$K$5:$V$8,4,0),PROFILE!$F$1:$G$3,2,0),0),0)</f>
        <v>0</v>
      </c>
      <c r="AE772" s="1">
        <f t="shared" si="186"/>
        <v>0</v>
      </c>
      <c r="AF772" s="1">
        <v>759</v>
      </c>
      <c r="AI772" s="1" t="str">
        <f>IFERROR(IF($AH772&gt;=1,VLOOKUP($AG772,STUDENT!$O$8:$Z$1507,3,0),""),"")</f>
        <v/>
      </c>
      <c r="AJ772" s="1" t="str">
        <f>IFERROR(IF($AH772&gt;=1,VLOOKUP($AG772,STUDENT!$O$8:$Z$1507,4,0),""),"")</f>
        <v/>
      </c>
      <c r="AK772" s="1" t="str">
        <f>IFERROR(IF($AH772&gt;=1,VLOOKUP($AG772,STUDENT!$O$8:$Z$1507,6,0),""),"")</f>
        <v/>
      </c>
      <c r="AL772" s="1" t="str">
        <f t="shared" si="187"/>
        <v/>
      </c>
      <c r="AM772" s="1" t="str">
        <f t="shared" si="188"/>
        <v/>
      </c>
      <c r="AN772" s="1" t="str">
        <f t="shared" si="189"/>
        <v/>
      </c>
      <c r="AO772" s="1" t="str">
        <f t="shared" si="190"/>
        <v/>
      </c>
      <c r="AP772" s="1" t="str">
        <f t="shared" si="191"/>
        <v/>
      </c>
      <c r="AQ772" s="1" t="str">
        <f t="shared" si="192"/>
        <v/>
      </c>
      <c r="AR772" s="1" t="str">
        <f t="shared" si="193"/>
        <v/>
      </c>
      <c r="AS772" s="1" t="str">
        <f t="shared" si="194"/>
        <v/>
      </c>
      <c r="AT772" s="1" t="str">
        <f t="shared" si="195"/>
        <v/>
      </c>
      <c r="AU772" s="1" t="str">
        <f t="shared" si="196"/>
        <v/>
      </c>
      <c r="AV772" s="1" t="str">
        <f t="shared" si="197"/>
        <v/>
      </c>
      <c r="AW772" s="1" t="str">
        <f t="shared" si="198"/>
        <v/>
      </c>
      <c r="AX772" s="1" t="str">
        <f t="shared" si="199"/>
        <v/>
      </c>
      <c r="AY772" s="1">
        <f>IFERROR(IF($AE772&gt;$AE771,VLOOKUP($AC772+AL$1,STOCK!$F$10:$AB$209,16,0),IF($AE772=$AE771,(IF(AY771&gt;=1,AY771-COUNTIFS($AE771:$AE771,$AC772,AL771:AL771,$AI$1),0)),0)),0)</f>
        <v>0</v>
      </c>
      <c r="AZ772" s="1">
        <f>IFERROR(IF($AE772&gt;$AE771,VLOOKUP($AC772+AM$1,STOCK!$F$10:$AB$209,16,0),IF($AE772=$AE771,(IF(AZ771&gt;=1,AZ771-COUNTIFS($AE771:$AE771,$AC772,AM771:AM771,$AI$1),0)),0)),0)</f>
        <v>0</v>
      </c>
      <c r="BA772" s="1">
        <f>IFERROR(IF($AE772&gt;$AE771,VLOOKUP($AC772+AN$1,STOCK!$F$10:$AB$209,16,0),IF($AE772=$AE771,(IF(BA771&gt;=1,BA771-COUNTIFS($AE771:$AE771,$AC772,AN771:AN771,$AI$1),0)),0)),0)</f>
        <v>0</v>
      </c>
      <c r="BB772" s="1">
        <f>IFERROR(IF($AE772&gt;$AE771,VLOOKUP($AC772+AO$1,STOCK!$F$10:$AB$209,16,0),IF($AE772=$AE771,(IF(BB771&gt;=1,BB771-COUNTIFS($AE771:$AE771,$AC772,AO771:AO771,$AI$1),0)),0)),0)</f>
        <v>0</v>
      </c>
      <c r="BC772" s="1">
        <f>IFERROR(IF($AE772&gt;$AE771,VLOOKUP($AC772+AP$1,STOCK!$F$10:$AB$209,16,0),IF($AE772=$AE771,(IF(BC771&gt;=1,BC771-COUNTIFS($AE771:$AE771,$AC772,AP771:AP771,$AI$1),0)),0)),0)</f>
        <v>0</v>
      </c>
      <c r="BD772" s="1">
        <f>IFERROR(IF($AE772&gt;$AE771,VLOOKUP($AC772+AQ$1,STOCK!$F$10:$AB$209,16,0),IF($AE772=$AE771,(IF(BD771&gt;=1,BD771-COUNTIFS($AE771:$AE771,$AC772,AQ771:AQ771,$AI$1),0)),0)),0)</f>
        <v>0</v>
      </c>
      <c r="BE772" s="1">
        <f>IFERROR(IF($AE772&gt;$AE771,VLOOKUP($AC772+AR$1,STOCK!$F$10:$AB$209,16,0),IF($AE772=$AE771,(IF(BE771&gt;=1,BE771-COUNTIFS($AE771:$AE771,$AC772,AR771:AR771,$AI$1),0)),0)),0)</f>
        <v>0</v>
      </c>
      <c r="BF772" s="1">
        <f>IFERROR(IF($AE772&gt;$AE771,VLOOKUP($AC772+AS$1,STOCK!$F$10:$AB$209,16,0),IF($AE772=$AE771,(IF(BF771&gt;=1,BF771-COUNTIFS($AE771:$AE771,$AC772,AS771:AS771,$AI$1),0)),0)),0)</f>
        <v>0</v>
      </c>
      <c r="BG772" s="1">
        <f>IFERROR(IF($AE772&gt;$AE771,VLOOKUP($AC772+AT$1,STOCK!$F$10:$AB$209,16,0),IF($AE772=$AE771,(IF(BG771&gt;=1,BG771-COUNTIFS($AE771:$AE771,$AC772,AT771:AT771,$AI$1),0)),0)),0)</f>
        <v>0</v>
      </c>
      <c r="BH772" s="1">
        <f>IFERROR(IF($AE772&gt;$AE771,VLOOKUP($AC772+AU$1,STOCK!$F$10:$AB$209,16,0),IF($AE772=$AE771,(IF(BH771&gt;=1,BH771-COUNTIFS($AE771:$AE771,$AC772,AU771:AU771,$AI$1),0)),0)),0)</f>
        <v>0</v>
      </c>
      <c r="BI772" s="1">
        <f>IFERROR(IF($AE772&gt;$AE771,VLOOKUP($AC772+AV$1,STOCK!$F$10:$AB$209,16,0),IF($AE772=$AE771,(IF(BI771&gt;=1,BI771-COUNTIFS($AE771:$AE771,$AC772,AV771:AV771,$AI$1),0)),0)),0)</f>
        <v>0</v>
      </c>
      <c r="BJ772" s="1">
        <f>IFERROR(IF($AE772&gt;$AE771,VLOOKUP($AC772+AW$1,STOCK!$F$10:$AB$209,16,0),IF($AE772=$AE771,(IF(BJ771&gt;=1,BJ771-COUNTIFS($AE771:$AE771,$AC772,AW771:AW771,$AI$1),0)),0)),0)</f>
        <v>0</v>
      </c>
      <c r="BK772" s="1">
        <f>IFERROR(IF($AE772&gt;$AE771,VLOOKUP($AC772+AX$1,STOCK!$F$10:$AB$209,16,0),IF($AE772=$AE771,(IF(BK771&gt;=1,BK771-COUNTIFS($AE771:$AE771,$AC772,AX771:AX771,$AI$1),0)),0)),0)</f>
        <v>0</v>
      </c>
      <c r="BL772" s="1">
        <f>IFERROR(IF($AE772&gt;$AE771,VLOOKUP($AC772+AL$1,STOCK!$F$10:$AB$209,17,0),IF($AE772=$AE771,(IF(BL771&gt;=1,BL771-COUNTIFS($AE771:$AE771,$AC772,AL771:AL771,$AI$2),0)),0)),0)</f>
        <v>0</v>
      </c>
      <c r="BM772" s="1">
        <f>IFERROR(IF($AE772&gt;$AE771,VLOOKUP($AC772+AM$1,STOCK!$F$10:$AB$209,17,0),IF($AE772=$AE771,(IF(BM771&gt;=1,BM771-COUNTIFS($AE771:$AE771,$AC772,AM771:AM771,$AI$2),0)),0)),0)</f>
        <v>0</v>
      </c>
      <c r="BN772" s="1">
        <f>IFERROR(IF($AE772&gt;$AE771,VLOOKUP($AC772+AN$1,STOCK!$F$10:$AB$209,17,0),IF($AE772=$AE771,(IF(BN771&gt;=1,BN771-COUNTIFS($AE771:$AE771,$AC772,AN771:AN771,$AI$2),0)),0)),0)</f>
        <v>0</v>
      </c>
      <c r="BO772" s="1">
        <f>IFERROR(IF($AE772&gt;$AE771,VLOOKUP($AC772+AO$1,STOCK!$F$10:$AB$209,17,0),IF($AE772=$AE771,(IF(BO771&gt;=1,BO771-COUNTIFS($AE771:$AE771,$AC772,AO771:AO771,$AI$2),0)),0)),0)</f>
        <v>0</v>
      </c>
      <c r="BP772" s="1">
        <f>IFERROR(IF($AE772&gt;$AE771,VLOOKUP($AC772+AP$1,STOCK!$F$10:$AB$209,17,0),IF($AE772=$AE771,(IF(BP771&gt;=1,BP771-COUNTIFS($AE771:$AE771,$AC772,AP771:AP771,$AI$2),0)),0)),0)</f>
        <v>0</v>
      </c>
      <c r="BQ772" s="1">
        <f>IFERROR(IF($AE772&gt;$AE771,VLOOKUP($AC772+AQ$1,STOCK!$F$10:$AB$209,17,0),IF($AE772=$AE771,(IF(BQ771&gt;=1,BQ771-COUNTIFS($AE771:$AE771,$AC772,AQ771:AQ771,$AI$2),0)),0)),0)</f>
        <v>0</v>
      </c>
      <c r="BR772" s="1">
        <f>IFERROR(IF($AE772&gt;$AE771,VLOOKUP($AC772+AR$1,STOCK!$F$10:$AB$209,17,0),IF($AE772=$AE771,(IF(BR771&gt;=1,BR771-COUNTIFS($AE771:$AE771,$AC772,AR771:AR771,$AI$2),0)),0)),0)</f>
        <v>0</v>
      </c>
      <c r="BS772" s="1">
        <f>IFERROR(IF($AE772&gt;$AE771,VLOOKUP($AC772+AS$1,STOCK!$F$10:$AB$209,17,0),IF($AE772=$AE771,(IF(BS771&gt;=1,BS771-COUNTIFS($AE771:$AE771,$AC772,AS771:AS771,$AI$2),0)),0)),0)</f>
        <v>0</v>
      </c>
      <c r="BT772" s="1">
        <f>IFERROR(IF($AE772&gt;$AE771,VLOOKUP($AC772+AT$1,STOCK!$F$10:$AB$209,17,0),IF($AE772=$AE771,(IF(BT771&gt;=1,BT771-COUNTIFS($AE771:$AE771,$AC772,AT771:AT771,$AI$2),0)),0)),0)</f>
        <v>0</v>
      </c>
      <c r="BU772" s="1">
        <f>IFERROR(IF($AE772&gt;$AE771,VLOOKUP($AC772+AU$1,STOCK!$F$10:$AB$209,17,0),IF($AE772=$AE771,(IF(BU771&gt;=1,BU771-COUNTIFS($AE771:$AE771,$AC772,AU771:AU771,$AI$2),0)),0)),0)</f>
        <v>0</v>
      </c>
      <c r="BV772" s="1">
        <f>IFERROR(IF($AE772&gt;$AE771,VLOOKUP($AC772+AV$1,STOCK!$F$10:$AB$209,17,0),IF($AE772=$AE771,(IF(BV771&gt;=1,BV771-COUNTIFS($AE771:$AE771,$AC772,AV771:AV771,$AI$2),0)),0)),0)</f>
        <v>0</v>
      </c>
      <c r="BW772" s="1">
        <f>IFERROR(IF($AE772&gt;$AE771,VLOOKUP($AC772+AW$1,STOCK!$F$10:$AB$209,17,0),IF($AE772=$AE771,(IF(BW771&gt;=1,BW771-COUNTIFS($AE771:$AE771,$AC772,AW771:AW771,$AI$2),0)),0)),0)</f>
        <v>0</v>
      </c>
      <c r="BX772" s="1">
        <f>IFERROR(IF($AE772&gt;$AE771,VLOOKUP($AC772+AX$1,STOCK!$F$10:$AB$209,17,0),IF($AE772=$AE771,(IF(BX771&gt;=1,BX771-COUNTIFS($AE771:$AE771,$AC772,AX771:AX771,$AI$2),0)),0)),0)</f>
        <v>0</v>
      </c>
    </row>
    <row r="773" spans="29:76" x14ac:dyDescent="0.25">
      <c r="AC773" s="1">
        <f t="shared" si="185"/>
        <v>0</v>
      </c>
      <c r="AD773" s="1">
        <f>IFERROR(IF(LEN(AK773)&gt;=1,VLOOKUP(HLOOKUP(AK773,PROFILE!$K$5:$V$8,4,0),PROFILE!$F$1:$G$3,2,0),0),0)</f>
        <v>0</v>
      </c>
      <c r="AE773" s="1">
        <f t="shared" si="186"/>
        <v>0</v>
      </c>
      <c r="AF773" s="1">
        <v>760</v>
      </c>
      <c r="AI773" s="1" t="str">
        <f>IFERROR(IF($AH773&gt;=1,VLOOKUP($AG773,STUDENT!$O$8:$Z$1507,3,0),""),"")</f>
        <v/>
      </c>
      <c r="AJ773" s="1" t="str">
        <f>IFERROR(IF($AH773&gt;=1,VLOOKUP($AG773,STUDENT!$O$8:$Z$1507,4,0),""),"")</f>
        <v/>
      </c>
      <c r="AK773" s="1" t="str">
        <f>IFERROR(IF($AH773&gt;=1,VLOOKUP($AG773,STUDENT!$O$8:$Z$1507,6,0),""),"")</f>
        <v/>
      </c>
      <c r="AL773" s="1" t="str">
        <f t="shared" si="187"/>
        <v/>
      </c>
      <c r="AM773" s="1" t="str">
        <f t="shared" si="188"/>
        <v/>
      </c>
      <c r="AN773" s="1" t="str">
        <f t="shared" si="189"/>
        <v/>
      </c>
      <c r="AO773" s="1" t="str">
        <f t="shared" si="190"/>
        <v/>
      </c>
      <c r="AP773" s="1" t="str">
        <f t="shared" si="191"/>
        <v/>
      </c>
      <c r="AQ773" s="1" t="str">
        <f t="shared" si="192"/>
        <v/>
      </c>
      <c r="AR773" s="1" t="str">
        <f t="shared" si="193"/>
        <v/>
      </c>
      <c r="AS773" s="1" t="str">
        <f t="shared" si="194"/>
        <v/>
      </c>
      <c r="AT773" s="1" t="str">
        <f t="shared" si="195"/>
        <v/>
      </c>
      <c r="AU773" s="1" t="str">
        <f t="shared" si="196"/>
        <v/>
      </c>
      <c r="AV773" s="1" t="str">
        <f t="shared" si="197"/>
        <v/>
      </c>
      <c r="AW773" s="1" t="str">
        <f t="shared" si="198"/>
        <v/>
      </c>
      <c r="AX773" s="1" t="str">
        <f t="shared" si="199"/>
        <v/>
      </c>
      <c r="AY773" s="1">
        <f>IFERROR(IF($AE773&gt;$AE772,VLOOKUP($AC773+AL$1,STOCK!$F$10:$AB$209,16,0),IF($AE773=$AE772,(IF(AY772&gt;=1,AY772-COUNTIFS($AE772:$AE772,$AC773,AL772:AL772,$AI$1),0)),0)),0)</f>
        <v>0</v>
      </c>
      <c r="AZ773" s="1">
        <f>IFERROR(IF($AE773&gt;$AE772,VLOOKUP($AC773+AM$1,STOCK!$F$10:$AB$209,16,0),IF($AE773=$AE772,(IF(AZ772&gt;=1,AZ772-COUNTIFS($AE772:$AE772,$AC773,AM772:AM772,$AI$1),0)),0)),0)</f>
        <v>0</v>
      </c>
      <c r="BA773" s="1">
        <f>IFERROR(IF($AE773&gt;$AE772,VLOOKUP($AC773+AN$1,STOCK!$F$10:$AB$209,16,0),IF($AE773=$AE772,(IF(BA772&gt;=1,BA772-COUNTIFS($AE772:$AE772,$AC773,AN772:AN772,$AI$1),0)),0)),0)</f>
        <v>0</v>
      </c>
      <c r="BB773" s="1">
        <f>IFERROR(IF($AE773&gt;$AE772,VLOOKUP($AC773+AO$1,STOCK!$F$10:$AB$209,16,0),IF($AE773=$AE772,(IF(BB772&gt;=1,BB772-COUNTIFS($AE772:$AE772,$AC773,AO772:AO772,$AI$1),0)),0)),0)</f>
        <v>0</v>
      </c>
      <c r="BC773" s="1">
        <f>IFERROR(IF($AE773&gt;$AE772,VLOOKUP($AC773+AP$1,STOCK!$F$10:$AB$209,16,0),IF($AE773=$AE772,(IF(BC772&gt;=1,BC772-COUNTIFS($AE772:$AE772,$AC773,AP772:AP772,$AI$1),0)),0)),0)</f>
        <v>0</v>
      </c>
      <c r="BD773" s="1">
        <f>IFERROR(IF($AE773&gt;$AE772,VLOOKUP($AC773+AQ$1,STOCK!$F$10:$AB$209,16,0),IF($AE773=$AE772,(IF(BD772&gt;=1,BD772-COUNTIFS($AE772:$AE772,$AC773,AQ772:AQ772,$AI$1),0)),0)),0)</f>
        <v>0</v>
      </c>
      <c r="BE773" s="1">
        <f>IFERROR(IF($AE773&gt;$AE772,VLOOKUP($AC773+AR$1,STOCK!$F$10:$AB$209,16,0),IF($AE773=$AE772,(IF(BE772&gt;=1,BE772-COUNTIFS($AE772:$AE772,$AC773,AR772:AR772,$AI$1),0)),0)),0)</f>
        <v>0</v>
      </c>
      <c r="BF773" s="1">
        <f>IFERROR(IF($AE773&gt;$AE772,VLOOKUP($AC773+AS$1,STOCK!$F$10:$AB$209,16,0),IF($AE773=$AE772,(IF(BF772&gt;=1,BF772-COUNTIFS($AE772:$AE772,$AC773,AS772:AS772,$AI$1),0)),0)),0)</f>
        <v>0</v>
      </c>
      <c r="BG773" s="1">
        <f>IFERROR(IF($AE773&gt;$AE772,VLOOKUP($AC773+AT$1,STOCK!$F$10:$AB$209,16,0),IF($AE773=$AE772,(IF(BG772&gt;=1,BG772-COUNTIFS($AE772:$AE772,$AC773,AT772:AT772,$AI$1),0)),0)),0)</f>
        <v>0</v>
      </c>
      <c r="BH773" s="1">
        <f>IFERROR(IF($AE773&gt;$AE772,VLOOKUP($AC773+AU$1,STOCK!$F$10:$AB$209,16,0),IF($AE773=$AE772,(IF(BH772&gt;=1,BH772-COUNTIFS($AE772:$AE772,$AC773,AU772:AU772,$AI$1),0)),0)),0)</f>
        <v>0</v>
      </c>
      <c r="BI773" s="1">
        <f>IFERROR(IF($AE773&gt;$AE772,VLOOKUP($AC773+AV$1,STOCK!$F$10:$AB$209,16,0),IF($AE773=$AE772,(IF(BI772&gt;=1,BI772-COUNTIFS($AE772:$AE772,$AC773,AV772:AV772,$AI$1),0)),0)),0)</f>
        <v>0</v>
      </c>
      <c r="BJ773" s="1">
        <f>IFERROR(IF($AE773&gt;$AE772,VLOOKUP($AC773+AW$1,STOCK!$F$10:$AB$209,16,0),IF($AE773=$AE772,(IF(BJ772&gt;=1,BJ772-COUNTIFS($AE772:$AE772,$AC773,AW772:AW772,$AI$1),0)),0)),0)</f>
        <v>0</v>
      </c>
      <c r="BK773" s="1">
        <f>IFERROR(IF($AE773&gt;$AE772,VLOOKUP($AC773+AX$1,STOCK!$F$10:$AB$209,16,0),IF($AE773=$AE772,(IF(BK772&gt;=1,BK772-COUNTIFS($AE772:$AE772,$AC773,AX772:AX772,$AI$1),0)),0)),0)</f>
        <v>0</v>
      </c>
      <c r="BL773" s="1">
        <f>IFERROR(IF($AE773&gt;$AE772,VLOOKUP($AC773+AL$1,STOCK!$F$10:$AB$209,17,0),IF($AE773=$AE772,(IF(BL772&gt;=1,BL772-COUNTIFS($AE772:$AE772,$AC773,AL772:AL772,$AI$2),0)),0)),0)</f>
        <v>0</v>
      </c>
      <c r="BM773" s="1">
        <f>IFERROR(IF($AE773&gt;$AE772,VLOOKUP($AC773+AM$1,STOCK!$F$10:$AB$209,17,0),IF($AE773=$AE772,(IF(BM772&gt;=1,BM772-COUNTIFS($AE772:$AE772,$AC773,AM772:AM772,$AI$2),0)),0)),0)</f>
        <v>0</v>
      </c>
      <c r="BN773" s="1">
        <f>IFERROR(IF($AE773&gt;$AE772,VLOOKUP($AC773+AN$1,STOCK!$F$10:$AB$209,17,0),IF($AE773=$AE772,(IF(BN772&gt;=1,BN772-COUNTIFS($AE772:$AE772,$AC773,AN772:AN772,$AI$2),0)),0)),0)</f>
        <v>0</v>
      </c>
      <c r="BO773" s="1">
        <f>IFERROR(IF($AE773&gt;$AE772,VLOOKUP($AC773+AO$1,STOCK!$F$10:$AB$209,17,0),IF($AE773=$AE772,(IF(BO772&gt;=1,BO772-COUNTIFS($AE772:$AE772,$AC773,AO772:AO772,$AI$2),0)),0)),0)</f>
        <v>0</v>
      </c>
      <c r="BP773" s="1">
        <f>IFERROR(IF($AE773&gt;$AE772,VLOOKUP($AC773+AP$1,STOCK!$F$10:$AB$209,17,0),IF($AE773=$AE772,(IF(BP772&gt;=1,BP772-COUNTIFS($AE772:$AE772,$AC773,AP772:AP772,$AI$2),0)),0)),0)</f>
        <v>0</v>
      </c>
      <c r="BQ773" s="1">
        <f>IFERROR(IF($AE773&gt;$AE772,VLOOKUP($AC773+AQ$1,STOCK!$F$10:$AB$209,17,0),IF($AE773=$AE772,(IF(BQ772&gt;=1,BQ772-COUNTIFS($AE772:$AE772,$AC773,AQ772:AQ772,$AI$2),0)),0)),0)</f>
        <v>0</v>
      </c>
      <c r="BR773" s="1">
        <f>IFERROR(IF($AE773&gt;$AE772,VLOOKUP($AC773+AR$1,STOCK!$F$10:$AB$209,17,0),IF($AE773=$AE772,(IF(BR772&gt;=1,BR772-COUNTIFS($AE772:$AE772,$AC773,AR772:AR772,$AI$2),0)),0)),0)</f>
        <v>0</v>
      </c>
      <c r="BS773" s="1">
        <f>IFERROR(IF($AE773&gt;$AE772,VLOOKUP($AC773+AS$1,STOCK!$F$10:$AB$209,17,0),IF($AE773=$AE772,(IF(BS772&gt;=1,BS772-COUNTIFS($AE772:$AE772,$AC773,AS772:AS772,$AI$2),0)),0)),0)</f>
        <v>0</v>
      </c>
      <c r="BT773" s="1">
        <f>IFERROR(IF($AE773&gt;$AE772,VLOOKUP($AC773+AT$1,STOCK!$F$10:$AB$209,17,0),IF($AE773=$AE772,(IF(BT772&gt;=1,BT772-COUNTIFS($AE772:$AE772,$AC773,AT772:AT772,$AI$2),0)),0)),0)</f>
        <v>0</v>
      </c>
      <c r="BU773" s="1">
        <f>IFERROR(IF($AE773&gt;$AE772,VLOOKUP($AC773+AU$1,STOCK!$F$10:$AB$209,17,0),IF($AE773=$AE772,(IF(BU772&gt;=1,BU772-COUNTIFS($AE772:$AE772,$AC773,AU772:AU772,$AI$2),0)),0)),0)</f>
        <v>0</v>
      </c>
      <c r="BV773" s="1">
        <f>IFERROR(IF($AE773&gt;$AE772,VLOOKUP($AC773+AV$1,STOCK!$F$10:$AB$209,17,0),IF($AE773=$AE772,(IF(BV772&gt;=1,BV772-COUNTIFS($AE772:$AE772,$AC773,AV772:AV772,$AI$2),0)),0)),0)</f>
        <v>0</v>
      </c>
      <c r="BW773" s="1">
        <f>IFERROR(IF($AE773&gt;$AE772,VLOOKUP($AC773+AW$1,STOCK!$F$10:$AB$209,17,0),IF($AE773=$AE772,(IF(BW772&gt;=1,BW772-COUNTIFS($AE772:$AE772,$AC773,AW772:AW772,$AI$2),0)),0)),0)</f>
        <v>0</v>
      </c>
      <c r="BX773" s="1">
        <f>IFERROR(IF($AE773&gt;$AE772,VLOOKUP($AC773+AX$1,STOCK!$F$10:$AB$209,17,0),IF($AE773=$AE772,(IF(BX772&gt;=1,BX772-COUNTIFS($AE772:$AE772,$AC773,AX772:AX772,$AI$2),0)),0)),0)</f>
        <v>0</v>
      </c>
    </row>
    <row r="774" spans="29:76" x14ac:dyDescent="0.25">
      <c r="AC774" s="1">
        <f t="shared" si="185"/>
        <v>0</v>
      </c>
      <c r="AD774" s="1">
        <f>IFERROR(IF(LEN(AK774)&gt;=1,VLOOKUP(HLOOKUP(AK774,PROFILE!$K$5:$V$8,4,0),PROFILE!$F$1:$G$3,2,0),0),0)</f>
        <v>0</v>
      </c>
      <c r="AE774" s="1">
        <f t="shared" si="186"/>
        <v>0</v>
      </c>
      <c r="AF774" s="1">
        <v>761</v>
      </c>
      <c r="AI774" s="1" t="str">
        <f>IFERROR(IF($AH774&gt;=1,VLOOKUP($AG774,STUDENT!$O$8:$Z$1507,3,0),""),"")</f>
        <v/>
      </c>
      <c r="AJ774" s="1" t="str">
        <f>IFERROR(IF($AH774&gt;=1,VLOOKUP($AG774,STUDENT!$O$8:$Z$1507,4,0),""),"")</f>
        <v/>
      </c>
      <c r="AK774" s="1" t="str">
        <f>IFERROR(IF($AH774&gt;=1,VLOOKUP($AG774,STUDENT!$O$8:$Z$1507,6,0),""),"")</f>
        <v/>
      </c>
      <c r="AL774" s="1" t="str">
        <f t="shared" si="187"/>
        <v/>
      </c>
      <c r="AM774" s="1" t="str">
        <f t="shared" si="188"/>
        <v/>
      </c>
      <c r="AN774" s="1" t="str">
        <f t="shared" si="189"/>
        <v/>
      </c>
      <c r="AO774" s="1" t="str">
        <f t="shared" si="190"/>
        <v/>
      </c>
      <c r="AP774" s="1" t="str">
        <f t="shared" si="191"/>
        <v/>
      </c>
      <c r="AQ774" s="1" t="str">
        <f t="shared" si="192"/>
        <v/>
      </c>
      <c r="AR774" s="1" t="str">
        <f t="shared" si="193"/>
        <v/>
      </c>
      <c r="AS774" s="1" t="str">
        <f t="shared" si="194"/>
        <v/>
      </c>
      <c r="AT774" s="1" t="str">
        <f t="shared" si="195"/>
        <v/>
      </c>
      <c r="AU774" s="1" t="str">
        <f t="shared" si="196"/>
        <v/>
      </c>
      <c r="AV774" s="1" t="str">
        <f t="shared" si="197"/>
        <v/>
      </c>
      <c r="AW774" s="1" t="str">
        <f t="shared" si="198"/>
        <v/>
      </c>
      <c r="AX774" s="1" t="str">
        <f t="shared" si="199"/>
        <v/>
      </c>
      <c r="AY774" s="1">
        <f>IFERROR(IF($AE774&gt;$AE773,VLOOKUP($AC774+AL$1,STOCK!$F$10:$AB$209,16,0),IF($AE774=$AE773,(IF(AY773&gt;=1,AY773-COUNTIFS($AE773:$AE773,$AC774,AL773:AL773,$AI$1),0)),0)),0)</f>
        <v>0</v>
      </c>
      <c r="AZ774" s="1">
        <f>IFERROR(IF($AE774&gt;$AE773,VLOOKUP($AC774+AM$1,STOCK!$F$10:$AB$209,16,0),IF($AE774=$AE773,(IF(AZ773&gt;=1,AZ773-COUNTIFS($AE773:$AE773,$AC774,AM773:AM773,$AI$1),0)),0)),0)</f>
        <v>0</v>
      </c>
      <c r="BA774" s="1">
        <f>IFERROR(IF($AE774&gt;$AE773,VLOOKUP($AC774+AN$1,STOCK!$F$10:$AB$209,16,0),IF($AE774=$AE773,(IF(BA773&gt;=1,BA773-COUNTIFS($AE773:$AE773,$AC774,AN773:AN773,$AI$1),0)),0)),0)</f>
        <v>0</v>
      </c>
      <c r="BB774" s="1">
        <f>IFERROR(IF($AE774&gt;$AE773,VLOOKUP($AC774+AO$1,STOCK!$F$10:$AB$209,16,0),IF($AE774=$AE773,(IF(BB773&gt;=1,BB773-COUNTIFS($AE773:$AE773,$AC774,AO773:AO773,$AI$1),0)),0)),0)</f>
        <v>0</v>
      </c>
      <c r="BC774" s="1">
        <f>IFERROR(IF($AE774&gt;$AE773,VLOOKUP($AC774+AP$1,STOCK!$F$10:$AB$209,16,0),IF($AE774=$AE773,(IF(BC773&gt;=1,BC773-COUNTIFS($AE773:$AE773,$AC774,AP773:AP773,$AI$1),0)),0)),0)</f>
        <v>0</v>
      </c>
      <c r="BD774" s="1">
        <f>IFERROR(IF($AE774&gt;$AE773,VLOOKUP($AC774+AQ$1,STOCK!$F$10:$AB$209,16,0),IF($AE774=$AE773,(IF(BD773&gt;=1,BD773-COUNTIFS($AE773:$AE773,$AC774,AQ773:AQ773,$AI$1),0)),0)),0)</f>
        <v>0</v>
      </c>
      <c r="BE774" s="1">
        <f>IFERROR(IF($AE774&gt;$AE773,VLOOKUP($AC774+AR$1,STOCK!$F$10:$AB$209,16,0),IF($AE774=$AE773,(IF(BE773&gt;=1,BE773-COUNTIFS($AE773:$AE773,$AC774,AR773:AR773,$AI$1),0)),0)),0)</f>
        <v>0</v>
      </c>
      <c r="BF774" s="1">
        <f>IFERROR(IF($AE774&gt;$AE773,VLOOKUP($AC774+AS$1,STOCK!$F$10:$AB$209,16,0),IF($AE774=$AE773,(IF(BF773&gt;=1,BF773-COUNTIFS($AE773:$AE773,$AC774,AS773:AS773,$AI$1),0)),0)),0)</f>
        <v>0</v>
      </c>
      <c r="BG774" s="1">
        <f>IFERROR(IF($AE774&gt;$AE773,VLOOKUP($AC774+AT$1,STOCK!$F$10:$AB$209,16,0),IF($AE774=$AE773,(IF(BG773&gt;=1,BG773-COUNTIFS($AE773:$AE773,$AC774,AT773:AT773,$AI$1),0)),0)),0)</f>
        <v>0</v>
      </c>
      <c r="BH774" s="1">
        <f>IFERROR(IF($AE774&gt;$AE773,VLOOKUP($AC774+AU$1,STOCK!$F$10:$AB$209,16,0),IF($AE774=$AE773,(IF(BH773&gt;=1,BH773-COUNTIFS($AE773:$AE773,$AC774,AU773:AU773,$AI$1),0)),0)),0)</f>
        <v>0</v>
      </c>
      <c r="BI774" s="1">
        <f>IFERROR(IF($AE774&gt;$AE773,VLOOKUP($AC774+AV$1,STOCK!$F$10:$AB$209,16,0),IF($AE774=$AE773,(IF(BI773&gt;=1,BI773-COUNTIFS($AE773:$AE773,$AC774,AV773:AV773,$AI$1),0)),0)),0)</f>
        <v>0</v>
      </c>
      <c r="BJ774" s="1">
        <f>IFERROR(IF($AE774&gt;$AE773,VLOOKUP($AC774+AW$1,STOCK!$F$10:$AB$209,16,0),IF($AE774=$AE773,(IF(BJ773&gt;=1,BJ773-COUNTIFS($AE773:$AE773,$AC774,AW773:AW773,$AI$1),0)),0)),0)</f>
        <v>0</v>
      </c>
      <c r="BK774" s="1">
        <f>IFERROR(IF($AE774&gt;$AE773,VLOOKUP($AC774+AX$1,STOCK!$F$10:$AB$209,16,0),IF($AE774=$AE773,(IF(BK773&gt;=1,BK773-COUNTIFS($AE773:$AE773,$AC774,AX773:AX773,$AI$1),0)),0)),0)</f>
        <v>0</v>
      </c>
      <c r="BL774" s="1">
        <f>IFERROR(IF($AE774&gt;$AE773,VLOOKUP($AC774+AL$1,STOCK!$F$10:$AB$209,17,0),IF($AE774=$AE773,(IF(BL773&gt;=1,BL773-COUNTIFS($AE773:$AE773,$AC774,AL773:AL773,$AI$2),0)),0)),0)</f>
        <v>0</v>
      </c>
      <c r="BM774" s="1">
        <f>IFERROR(IF($AE774&gt;$AE773,VLOOKUP($AC774+AM$1,STOCK!$F$10:$AB$209,17,0),IF($AE774=$AE773,(IF(BM773&gt;=1,BM773-COUNTIFS($AE773:$AE773,$AC774,AM773:AM773,$AI$2),0)),0)),0)</f>
        <v>0</v>
      </c>
      <c r="BN774" s="1">
        <f>IFERROR(IF($AE774&gt;$AE773,VLOOKUP($AC774+AN$1,STOCK!$F$10:$AB$209,17,0),IF($AE774=$AE773,(IF(BN773&gt;=1,BN773-COUNTIFS($AE773:$AE773,$AC774,AN773:AN773,$AI$2),0)),0)),0)</f>
        <v>0</v>
      </c>
      <c r="BO774" s="1">
        <f>IFERROR(IF($AE774&gt;$AE773,VLOOKUP($AC774+AO$1,STOCK!$F$10:$AB$209,17,0),IF($AE774=$AE773,(IF(BO773&gt;=1,BO773-COUNTIFS($AE773:$AE773,$AC774,AO773:AO773,$AI$2),0)),0)),0)</f>
        <v>0</v>
      </c>
      <c r="BP774" s="1">
        <f>IFERROR(IF($AE774&gt;$AE773,VLOOKUP($AC774+AP$1,STOCK!$F$10:$AB$209,17,0),IF($AE774=$AE773,(IF(BP773&gt;=1,BP773-COUNTIFS($AE773:$AE773,$AC774,AP773:AP773,$AI$2),0)),0)),0)</f>
        <v>0</v>
      </c>
      <c r="BQ774" s="1">
        <f>IFERROR(IF($AE774&gt;$AE773,VLOOKUP($AC774+AQ$1,STOCK!$F$10:$AB$209,17,0),IF($AE774=$AE773,(IF(BQ773&gt;=1,BQ773-COUNTIFS($AE773:$AE773,$AC774,AQ773:AQ773,$AI$2),0)),0)),0)</f>
        <v>0</v>
      </c>
      <c r="BR774" s="1">
        <f>IFERROR(IF($AE774&gt;$AE773,VLOOKUP($AC774+AR$1,STOCK!$F$10:$AB$209,17,0),IF($AE774=$AE773,(IF(BR773&gt;=1,BR773-COUNTIFS($AE773:$AE773,$AC774,AR773:AR773,$AI$2),0)),0)),0)</f>
        <v>0</v>
      </c>
      <c r="BS774" s="1">
        <f>IFERROR(IF($AE774&gt;$AE773,VLOOKUP($AC774+AS$1,STOCK!$F$10:$AB$209,17,0),IF($AE774=$AE773,(IF(BS773&gt;=1,BS773-COUNTIFS($AE773:$AE773,$AC774,AS773:AS773,$AI$2),0)),0)),0)</f>
        <v>0</v>
      </c>
      <c r="BT774" s="1">
        <f>IFERROR(IF($AE774&gt;$AE773,VLOOKUP($AC774+AT$1,STOCK!$F$10:$AB$209,17,0),IF($AE774=$AE773,(IF(BT773&gt;=1,BT773-COUNTIFS($AE773:$AE773,$AC774,AT773:AT773,$AI$2),0)),0)),0)</f>
        <v>0</v>
      </c>
      <c r="BU774" s="1">
        <f>IFERROR(IF($AE774&gt;$AE773,VLOOKUP($AC774+AU$1,STOCK!$F$10:$AB$209,17,0),IF($AE774=$AE773,(IF(BU773&gt;=1,BU773-COUNTIFS($AE773:$AE773,$AC774,AU773:AU773,$AI$2),0)),0)),0)</f>
        <v>0</v>
      </c>
      <c r="BV774" s="1">
        <f>IFERROR(IF($AE774&gt;$AE773,VLOOKUP($AC774+AV$1,STOCK!$F$10:$AB$209,17,0),IF($AE774=$AE773,(IF(BV773&gt;=1,BV773-COUNTIFS($AE773:$AE773,$AC774,AV773:AV773,$AI$2),0)),0)),0)</f>
        <v>0</v>
      </c>
      <c r="BW774" s="1">
        <f>IFERROR(IF($AE774&gt;$AE773,VLOOKUP($AC774+AW$1,STOCK!$F$10:$AB$209,17,0),IF($AE774=$AE773,(IF(BW773&gt;=1,BW773-COUNTIFS($AE773:$AE773,$AC774,AW773:AW773,$AI$2),0)),0)),0)</f>
        <v>0</v>
      </c>
      <c r="BX774" s="1">
        <f>IFERROR(IF($AE774&gt;$AE773,VLOOKUP($AC774+AX$1,STOCK!$F$10:$AB$209,17,0),IF($AE774=$AE773,(IF(BX773&gt;=1,BX773-COUNTIFS($AE773:$AE773,$AC774,AX773:AX773,$AI$2),0)),0)),0)</f>
        <v>0</v>
      </c>
    </row>
    <row r="775" spans="29:76" x14ac:dyDescent="0.25">
      <c r="AC775" s="1">
        <f t="shared" si="185"/>
        <v>0</v>
      </c>
      <c r="AD775" s="1">
        <f>IFERROR(IF(LEN(AK775)&gt;=1,VLOOKUP(HLOOKUP(AK775,PROFILE!$K$5:$V$8,4,0),PROFILE!$F$1:$G$3,2,0),0),0)</f>
        <v>0</v>
      </c>
      <c r="AE775" s="1">
        <f t="shared" si="186"/>
        <v>0</v>
      </c>
      <c r="AF775" s="1">
        <v>762</v>
      </c>
      <c r="AI775" s="1" t="str">
        <f>IFERROR(IF($AH775&gt;=1,VLOOKUP($AG775,STUDENT!$O$8:$Z$1507,3,0),""),"")</f>
        <v/>
      </c>
      <c r="AJ775" s="1" t="str">
        <f>IFERROR(IF($AH775&gt;=1,VLOOKUP($AG775,STUDENT!$O$8:$Z$1507,4,0),""),"")</f>
        <v/>
      </c>
      <c r="AK775" s="1" t="str">
        <f>IFERROR(IF($AH775&gt;=1,VLOOKUP($AG775,STUDENT!$O$8:$Z$1507,6,0),""),"")</f>
        <v/>
      </c>
      <c r="AL775" s="1" t="str">
        <f t="shared" si="187"/>
        <v/>
      </c>
      <c r="AM775" s="1" t="str">
        <f t="shared" si="188"/>
        <v/>
      </c>
      <c r="AN775" s="1" t="str">
        <f t="shared" si="189"/>
        <v/>
      </c>
      <c r="AO775" s="1" t="str">
        <f t="shared" si="190"/>
        <v/>
      </c>
      <c r="AP775" s="1" t="str">
        <f t="shared" si="191"/>
        <v/>
      </c>
      <c r="AQ775" s="1" t="str">
        <f t="shared" si="192"/>
        <v/>
      </c>
      <c r="AR775" s="1" t="str">
        <f t="shared" si="193"/>
        <v/>
      </c>
      <c r="AS775" s="1" t="str">
        <f t="shared" si="194"/>
        <v/>
      </c>
      <c r="AT775" s="1" t="str">
        <f t="shared" si="195"/>
        <v/>
      </c>
      <c r="AU775" s="1" t="str">
        <f t="shared" si="196"/>
        <v/>
      </c>
      <c r="AV775" s="1" t="str">
        <f t="shared" si="197"/>
        <v/>
      </c>
      <c r="AW775" s="1" t="str">
        <f t="shared" si="198"/>
        <v/>
      </c>
      <c r="AX775" s="1" t="str">
        <f t="shared" si="199"/>
        <v/>
      </c>
      <c r="AY775" s="1">
        <f>IFERROR(IF($AE775&gt;$AE774,VLOOKUP($AC775+AL$1,STOCK!$F$10:$AB$209,16,0),IF($AE775=$AE774,(IF(AY774&gt;=1,AY774-COUNTIFS($AE774:$AE774,$AC775,AL774:AL774,$AI$1),0)),0)),0)</f>
        <v>0</v>
      </c>
      <c r="AZ775" s="1">
        <f>IFERROR(IF($AE775&gt;$AE774,VLOOKUP($AC775+AM$1,STOCK!$F$10:$AB$209,16,0),IF($AE775=$AE774,(IF(AZ774&gt;=1,AZ774-COUNTIFS($AE774:$AE774,$AC775,AM774:AM774,$AI$1),0)),0)),0)</f>
        <v>0</v>
      </c>
      <c r="BA775" s="1">
        <f>IFERROR(IF($AE775&gt;$AE774,VLOOKUP($AC775+AN$1,STOCK!$F$10:$AB$209,16,0),IF($AE775=$AE774,(IF(BA774&gt;=1,BA774-COUNTIFS($AE774:$AE774,$AC775,AN774:AN774,$AI$1),0)),0)),0)</f>
        <v>0</v>
      </c>
      <c r="BB775" s="1">
        <f>IFERROR(IF($AE775&gt;$AE774,VLOOKUP($AC775+AO$1,STOCK!$F$10:$AB$209,16,0),IF($AE775=$AE774,(IF(BB774&gt;=1,BB774-COUNTIFS($AE774:$AE774,$AC775,AO774:AO774,$AI$1),0)),0)),0)</f>
        <v>0</v>
      </c>
      <c r="BC775" s="1">
        <f>IFERROR(IF($AE775&gt;$AE774,VLOOKUP($AC775+AP$1,STOCK!$F$10:$AB$209,16,0),IF($AE775=$AE774,(IF(BC774&gt;=1,BC774-COUNTIFS($AE774:$AE774,$AC775,AP774:AP774,$AI$1),0)),0)),0)</f>
        <v>0</v>
      </c>
      <c r="BD775" s="1">
        <f>IFERROR(IF($AE775&gt;$AE774,VLOOKUP($AC775+AQ$1,STOCK!$F$10:$AB$209,16,0),IF($AE775=$AE774,(IF(BD774&gt;=1,BD774-COUNTIFS($AE774:$AE774,$AC775,AQ774:AQ774,$AI$1),0)),0)),0)</f>
        <v>0</v>
      </c>
      <c r="BE775" s="1">
        <f>IFERROR(IF($AE775&gt;$AE774,VLOOKUP($AC775+AR$1,STOCK!$F$10:$AB$209,16,0),IF($AE775=$AE774,(IF(BE774&gt;=1,BE774-COUNTIFS($AE774:$AE774,$AC775,AR774:AR774,$AI$1),0)),0)),0)</f>
        <v>0</v>
      </c>
      <c r="BF775" s="1">
        <f>IFERROR(IF($AE775&gt;$AE774,VLOOKUP($AC775+AS$1,STOCK!$F$10:$AB$209,16,0),IF($AE775=$AE774,(IF(BF774&gt;=1,BF774-COUNTIFS($AE774:$AE774,$AC775,AS774:AS774,$AI$1),0)),0)),0)</f>
        <v>0</v>
      </c>
      <c r="BG775" s="1">
        <f>IFERROR(IF($AE775&gt;$AE774,VLOOKUP($AC775+AT$1,STOCK!$F$10:$AB$209,16,0),IF($AE775=$AE774,(IF(BG774&gt;=1,BG774-COUNTIFS($AE774:$AE774,$AC775,AT774:AT774,$AI$1),0)),0)),0)</f>
        <v>0</v>
      </c>
      <c r="BH775" s="1">
        <f>IFERROR(IF($AE775&gt;$AE774,VLOOKUP($AC775+AU$1,STOCK!$F$10:$AB$209,16,0),IF($AE775=$AE774,(IF(BH774&gt;=1,BH774-COUNTIFS($AE774:$AE774,$AC775,AU774:AU774,$AI$1),0)),0)),0)</f>
        <v>0</v>
      </c>
      <c r="BI775" s="1">
        <f>IFERROR(IF($AE775&gt;$AE774,VLOOKUP($AC775+AV$1,STOCK!$F$10:$AB$209,16,0),IF($AE775=$AE774,(IF(BI774&gt;=1,BI774-COUNTIFS($AE774:$AE774,$AC775,AV774:AV774,$AI$1),0)),0)),0)</f>
        <v>0</v>
      </c>
      <c r="BJ775" s="1">
        <f>IFERROR(IF($AE775&gt;$AE774,VLOOKUP($AC775+AW$1,STOCK!$F$10:$AB$209,16,0),IF($AE775=$AE774,(IF(BJ774&gt;=1,BJ774-COUNTIFS($AE774:$AE774,$AC775,AW774:AW774,$AI$1),0)),0)),0)</f>
        <v>0</v>
      </c>
      <c r="BK775" s="1">
        <f>IFERROR(IF($AE775&gt;$AE774,VLOOKUP($AC775+AX$1,STOCK!$F$10:$AB$209,16,0),IF($AE775=$AE774,(IF(BK774&gt;=1,BK774-COUNTIFS($AE774:$AE774,$AC775,AX774:AX774,$AI$1),0)),0)),0)</f>
        <v>0</v>
      </c>
      <c r="BL775" s="1">
        <f>IFERROR(IF($AE775&gt;$AE774,VLOOKUP($AC775+AL$1,STOCK!$F$10:$AB$209,17,0),IF($AE775=$AE774,(IF(BL774&gt;=1,BL774-COUNTIFS($AE774:$AE774,$AC775,AL774:AL774,$AI$2),0)),0)),0)</f>
        <v>0</v>
      </c>
      <c r="BM775" s="1">
        <f>IFERROR(IF($AE775&gt;$AE774,VLOOKUP($AC775+AM$1,STOCK!$F$10:$AB$209,17,0),IF($AE775=$AE774,(IF(BM774&gt;=1,BM774-COUNTIFS($AE774:$AE774,$AC775,AM774:AM774,$AI$2),0)),0)),0)</f>
        <v>0</v>
      </c>
      <c r="BN775" s="1">
        <f>IFERROR(IF($AE775&gt;$AE774,VLOOKUP($AC775+AN$1,STOCK!$F$10:$AB$209,17,0),IF($AE775=$AE774,(IF(BN774&gt;=1,BN774-COUNTIFS($AE774:$AE774,$AC775,AN774:AN774,$AI$2),0)),0)),0)</f>
        <v>0</v>
      </c>
      <c r="BO775" s="1">
        <f>IFERROR(IF($AE775&gt;$AE774,VLOOKUP($AC775+AO$1,STOCK!$F$10:$AB$209,17,0),IF($AE775=$AE774,(IF(BO774&gt;=1,BO774-COUNTIFS($AE774:$AE774,$AC775,AO774:AO774,$AI$2),0)),0)),0)</f>
        <v>0</v>
      </c>
      <c r="BP775" s="1">
        <f>IFERROR(IF($AE775&gt;$AE774,VLOOKUP($AC775+AP$1,STOCK!$F$10:$AB$209,17,0),IF($AE775=$AE774,(IF(BP774&gt;=1,BP774-COUNTIFS($AE774:$AE774,$AC775,AP774:AP774,$AI$2),0)),0)),0)</f>
        <v>0</v>
      </c>
      <c r="BQ775" s="1">
        <f>IFERROR(IF($AE775&gt;$AE774,VLOOKUP($AC775+AQ$1,STOCK!$F$10:$AB$209,17,0),IF($AE775=$AE774,(IF(BQ774&gt;=1,BQ774-COUNTIFS($AE774:$AE774,$AC775,AQ774:AQ774,$AI$2),0)),0)),0)</f>
        <v>0</v>
      </c>
      <c r="BR775" s="1">
        <f>IFERROR(IF($AE775&gt;$AE774,VLOOKUP($AC775+AR$1,STOCK!$F$10:$AB$209,17,0),IF($AE775=$AE774,(IF(BR774&gt;=1,BR774-COUNTIFS($AE774:$AE774,$AC775,AR774:AR774,$AI$2),0)),0)),0)</f>
        <v>0</v>
      </c>
      <c r="BS775" s="1">
        <f>IFERROR(IF($AE775&gt;$AE774,VLOOKUP($AC775+AS$1,STOCK!$F$10:$AB$209,17,0),IF($AE775=$AE774,(IF(BS774&gt;=1,BS774-COUNTIFS($AE774:$AE774,$AC775,AS774:AS774,$AI$2),0)),0)),0)</f>
        <v>0</v>
      </c>
      <c r="BT775" s="1">
        <f>IFERROR(IF($AE775&gt;$AE774,VLOOKUP($AC775+AT$1,STOCK!$F$10:$AB$209,17,0),IF($AE775=$AE774,(IF(BT774&gt;=1,BT774-COUNTIFS($AE774:$AE774,$AC775,AT774:AT774,$AI$2),0)),0)),0)</f>
        <v>0</v>
      </c>
      <c r="BU775" s="1">
        <f>IFERROR(IF($AE775&gt;$AE774,VLOOKUP($AC775+AU$1,STOCK!$F$10:$AB$209,17,0),IF($AE775=$AE774,(IF(BU774&gt;=1,BU774-COUNTIFS($AE774:$AE774,$AC775,AU774:AU774,$AI$2),0)),0)),0)</f>
        <v>0</v>
      </c>
      <c r="BV775" s="1">
        <f>IFERROR(IF($AE775&gt;$AE774,VLOOKUP($AC775+AV$1,STOCK!$F$10:$AB$209,17,0),IF($AE775=$AE774,(IF(BV774&gt;=1,BV774-COUNTIFS($AE774:$AE774,$AC775,AV774:AV774,$AI$2),0)),0)),0)</f>
        <v>0</v>
      </c>
      <c r="BW775" s="1">
        <f>IFERROR(IF($AE775&gt;$AE774,VLOOKUP($AC775+AW$1,STOCK!$F$10:$AB$209,17,0),IF($AE775=$AE774,(IF(BW774&gt;=1,BW774-COUNTIFS($AE774:$AE774,$AC775,AW774:AW774,$AI$2),0)),0)),0)</f>
        <v>0</v>
      </c>
      <c r="BX775" s="1">
        <f>IFERROR(IF($AE775&gt;$AE774,VLOOKUP($AC775+AX$1,STOCK!$F$10:$AB$209,17,0),IF($AE775=$AE774,(IF(BX774&gt;=1,BX774-COUNTIFS($AE774:$AE774,$AC775,AX774:AX774,$AI$2),0)),0)),0)</f>
        <v>0</v>
      </c>
    </row>
    <row r="776" spans="29:76" x14ac:dyDescent="0.25">
      <c r="AC776" s="1">
        <f t="shared" si="185"/>
        <v>0</v>
      </c>
      <c r="AD776" s="1">
        <f>IFERROR(IF(LEN(AK776)&gt;=1,VLOOKUP(HLOOKUP(AK776,PROFILE!$K$5:$V$8,4,0),PROFILE!$F$1:$G$3,2,0),0),0)</f>
        <v>0</v>
      </c>
      <c r="AE776" s="1">
        <f t="shared" si="186"/>
        <v>0</v>
      </c>
      <c r="AF776" s="1">
        <v>763</v>
      </c>
      <c r="AI776" s="1" t="str">
        <f>IFERROR(IF($AH776&gt;=1,VLOOKUP($AG776,STUDENT!$O$8:$Z$1507,3,0),""),"")</f>
        <v/>
      </c>
      <c r="AJ776" s="1" t="str">
        <f>IFERROR(IF($AH776&gt;=1,VLOOKUP($AG776,STUDENT!$O$8:$Z$1507,4,0),""),"")</f>
        <v/>
      </c>
      <c r="AK776" s="1" t="str">
        <f>IFERROR(IF($AH776&gt;=1,VLOOKUP($AG776,STUDENT!$O$8:$Z$1507,6,0),""),"")</f>
        <v/>
      </c>
      <c r="AL776" s="1" t="str">
        <f t="shared" si="187"/>
        <v/>
      </c>
      <c r="AM776" s="1" t="str">
        <f t="shared" si="188"/>
        <v/>
      </c>
      <c r="AN776" s="1" t="str">
        <f t="shared" si="189"/>
        <v/>
      </c>
      <c r="AO776" s="1" t="str">
        <f t="shared" si="190"/>
        <v/>
      </c>
      <c r="AP776" s="1" t="str">
        <f t="shared" si="191"/>
        <v/>
      </c>
      <c r="AQ776" s="1" t="str">
        <f t="shared" si="192"/>
        <v/>
      </c>
      <c r="AR776" s="1" t="str">
        <f t="shared" si="193"/>
        <v/>
      </c>
      <c r="AS776" s="1" t="str">
        <f t="shared" si="194"/>
        <v/>
      </c>
      <c r="AT776" s="1" t="str">
        <f t="shared" si="195"/>
        <v/>
      </c>
      <c r="AU776" s="1" t="str">
        <f t="shared" si="196"/>
        <v/>
      </c>
      <c r="AV776" s="1" t="str">
        <f t="shared" si="197"/>
        <v/>
      </c>
      <c r="AW776" s="1" t="str">
        <f t="shared" si="198"/>
        <v/>
      </c>
      <c r="AX776" s="1" t="str">
        <f t="shared" si="199"/>
        <v/>
      </c>
      <c r="AY776" s="1">
        <f>IFERROR(IF($AE776&gt;$AE775,VLOOKUP($AC776+AL$1,STOCK!$F$10:$AB$209,16,0),IF($AE776=$AE775,(IF(AY775&gt;=1,AY775-COUNTIFS($AE775:$AE775,$AC776,AL775:AL775,$AI$1),0)),0)),0)</f>
        <v>0</v>
      </c>
      <c r="AZ776" s="1">
        <f>IFERROR(IF($AE776&gt;$AE775,VLOOKUP($AC776+AM$1,STOCK!$F$10:$AB$209,16,0),IF($AE776=$AE775,(IF(AZ775&gt;=1,AZ775-COUNTIFS($AE775:$AE775,$AC776,AM775:AM775,$AI$1),0)),0)),0)</f>
        <v>0</v>
      </c>
      <c r="BA776" s="1">
        <f>IFERROR(IF($AE776&gt;$AE775,VLOOKUP($AC776+AN$1,STOCK!$F$10:$AB$209,16,0),IF($AE776=$AE775,(IF(BA775&gt;=1,BA775-COUNTIFS($AE775:$AE775,$AC776,AN775:AN775,$AI$1),0)),0)),0)</f>
        <v>0</v>
      </c>
      <c r="BB776" s="1">
        <f>IFERROR(IF($AE776&gt;$AE775,VLOOKUP($AC776+AO$1,STOCK!$F$10:$AB$209,16,0),IF($AE776=$AE775,(IF(BB775&gt;=1,BB775-COUNTIFS($AE775:$AE775,$AC776,AO775:AO775,$AI$1),0)),0)),0)</f>
        <v>0</v>
      </c>
      <c r="BC776" s="1">
        <f>IFERROR(IF($AE776&gt;$AE775,VLOOKUP($AC776+AP$1,STOCK!$F$10:$AB$209,16,0),IF($AE776=$AE775,(IF(BC775&gt;=1,BC775-COUNTIFS($AE775:$AE775,$AC776,AP775:AP775,$AI$1),0)),0)),0)</f>
        <v>0</v>
      </c>
      <c r="BD776" s="1">
        <f>IFERROR(IF($AE776&gt;$AE775,VLOOKUP($AC776+AQ$1,STOCK!$F$10:$AB$209,16,0),IF($AE776=$AE775,(IF(BD775&gt;=1,BD775-COUNTIFS($AE775:$AE775,$AC776,AQ775:AQ775,$AI$1),0)),0)),0)</f>
        <v>0</v>
      </c>
      <c r="BE776" s="1">
        <f>IFERROR(IF($AE776&gt;$AE775,VLOOKUP($AC776+AR$1,STOCK!$F$10:$AB$209,16,0),IF($AE776=$AE775,(IF(BE775&gt;=1,BE775-COUNTIFS($AE775:$AE775,$AC776,AR775:AR775,$AI$1),0)),0)),0)</f>
        <v>0</v>
      </c>
      <c r="BF776" s="1">
        <f>IFERROR(IF($AE776&gt;$AE775,VLOOKUP($AC776+AS$1,STOCK!$F$10:$AB$209,16,0),IF($AE776=$AE775,(IF(BF775&gt;=1,BF775-COUNTIFS($AE775:$AE775,$AC776,AS775:AS775,$AI$1),0)),0)),0)</f>
        <v>0</v>
      </c>
      <c r="BG776" s="1">
        <f>IFERROR(IF($AE776&gt;$AE775,VLOOKUP($AC776+AT$1,STOCK!$F$10:$AB$209,16,0),IF($AE776=$AE775,(IF(BG775&gt;=1,BG775-COUNTIFS($AE775:$AE775,$AC776,AT775:AT775,$AI$1),0)),0)),0)</f>
        <v>0</v>
      </c>
      <c r="BH776" s="1">
        <f>IFERROR(IF($AE776&gt;$AE775,VLOOKUP($AC776+AU$1,STOCK!$F$10:$AB$209,16,0),IF($AE776=$AE775,(IF(BH775&gt;=1,BH775-COUNTIFS($AE775:$AE775,$AC776,AU775:AU775,$AI$1),0)),0)),0)</f>
        <v>0</v>
      </c>
      <c r="BI776" s="1">
        <f>IFERROR(IF($AE776&gt;$AE775,VLOOKUP($AC776+AV$1,STOCK!$F$10:$AB$209,16,0),IF($AE776=$AE775,(IF(BI775&gt;=1,BI775-COUNTIFS($AE775:$AE775,$AC776,AV775:AV775,$AI$1),0)),0)),0)</f>
        <v>0</v>
      </c>
      <c r="BJ776" s="1">
        <f>IFERROR(IF($AE776&gt;$AE775,VLOOKUP($AC776+AW$1,STOCK!$F$10:$AB$209,16,0),IF($AE776=$AE775,(IF(BJ775&gt;=1,BJ775-COUNTIFS($AE775:$AE775,$AC776,AW775:AW775,$AI$1),0)),0)),0)</f>
        <v>0</v>
      </c>
      <c r="BK776" s="1">
        <f>IFERROR(IF($AE776&gt;$AE775,VLOOKUP($AC776+AX$1,STOCK!$F$10:$AB$209,16,0),IF($AE776=$AE775,(IF(BK775&gt;=1,BK775-COUNTIFS($AE775:$AE775,$AC776,AX775:AX775,$AI$1),0)),0)),0)</f>
        <v>0</v>
      </c>
      <c r="BL776" s="1">
        <f>IFERROR(IF($AE776&gt;$AE775,VLOOKUP($AC776+AL$1,STOCK!$F$10:$AB$209,17,0),IF($AE776=$AE775,(IF(BL775&gt;=1,BL775-COUNTIFS($AE775:$AE775,$AC776,AL775:AL775,$AI$2),0)),0)),0)</f>
        <v>0</v>
      </c>
      <c r="BM776" s="1">
        <f>IFERROR(IF($AE776&gt;$AE775,VLOOKUP($AC776+AM$1,STOCK!$F$10:$AB$209,17,0),IF($AE776=$AE775,(IF(BM775&gt;=1,BM775-COUNTIFS($AE775:$AE775,$AC776,AM775:AM775,$AI$2),0)),0)),0)</f>
        <v>0</v>
      </c>
      <c r="BN776" s="1">
        <f>IFERROR(IF($AE776&gt;$AE775,VLOOKUP($AC776+AN$1,STOCK!$F$10:$AB$209,17,0),IF($AE776=$AE775,(IF(BN775&gt;=1,BN775-COUNTIFS($AE775:$AE775,$AC776,AN775:AN775,$AI$2),0)),0)),0)</f>
        <v>0</v>
      </c>
      <c r="BO776" s="1">
        <f>IFERROR(IF($AE776&gt;$AE775,VLOOKUP($AC776+AO$1,STOCK!$F$10:$AB$209,17,0),IF($AE776=$AE775,(IF(BO775&gt;=1,BO775-COUNTIFS($AE775:$AE775,$AC776,AO775:AO775,$AI$2),0)),0)),0)</f>
        <v>0</v>
      </c>
      <c r="BP776" s="1">
        <f>IFERROR(IF($AE776&gt;$AE775,VLOOKUP($AC776+AP$1,STOCK!$F$10:$AB$209,17,0),IF($AE776=$AE775,(IF(BP775&gt;=1,BP775-COUNTIFS($AE775:$AE775,$AC776,AP775:AP775,$AI$2),0)),0)),0)</f>
        <v>0</v>
      </c>
      <c r="BQ776" s="1">
        <f>IFERROR(IF($AE776&gt;$AE775,VLOOKUP($AC776+AQ$1,STOCK!$F$10:$AB$209,17,0),IF($AE776=$AE775,(IF(BQ775&gt;=1,BQ775-COUNTIFS($AE775:$AE775,$AC776,AQ775:AQ775,$AI$2),0)),0)),0)</f>
        <v>0</v>
      </c>
      <c r="BR776" s="1">
        <f>IFERROR(IF($AE776&gt;$AE775,VLOOKUP($AC776+AR$1,STOCK!$F$10:$AB$209,17,0),IF($AE776=$AE775,(IF(BR775&gt;=1,BR775-COUNTIFS($AE775:$AE775,$AC776,AR775:AR775,$AI$2),0)),0)),0)</f>
        <v>0</v>
      </c>
      <c r="BS776" s="1">
        <f>IFERROR(IF($AE776&gt;$AE775,VLOOKUP($AC776+AS$1,STOCK!$F$10:$AB$209,17,0),IF($AE776=$AE775,(IF(BS775&gt;=1,BS775-COUNTIFS($AE775:$AE775,$AC776,AS775:AS775,$AI$2),0)),0)),0)</f>
        <v>0</v>
      </c>
      <c r="BT776" s="1">
        <f>IFERROR(IF($AE776&gt;$AE775,VLOOKUP($AC776+AT$1,STOCK!$F$10:$AB$209,17,0),IF($AE776=$AE775,(IF(BT775&gt;=1,BT775-COUNTIFS($AE775:$AE775,$AC776,AT775:AT775,$AI$2),0)),0)),0)</f>
        <v>0</v>
      </c>
      <c r="BU776" s="1">
        <f>IFERROR(IF($AE776&gt;$AE775,VLOOKUP($AC776+AU$1,STOCK!$F$10:$AB$209,17,0),IF($AE776=$AE775,(IF(BU775&gt;=1,BU775-COUNTIFS($AE775:$AE775,$AC776,AU775:AU775,$AI$2),0)),0)),0)</f>
        <v>0</v>
      </c>
      <c r="BV776" s="1">
        <f>IFERROR(IF($AE776&gt;$AE775,VLOOKUP($AC776+AV$1,STOCK!$F$10:$AB$209,17,0),IF($AE776=$AE775,(IF(BV775&gt;=1,BV775-COUNTIFS($AE775:$AE775,$AC776,AV775:AV775,$AI$2),0)),0)),0)</f>
        <v>0</v>
      </c>
      <c r="BW776" s="1">
        <f>IFERROR(IF($AE776&gt;$AE775,VLOOKUP($AC776+AW$1,STOCK!$F$10:$AB$209,17,0),IF($AE776=$AE775,(IF(BW775&gt;=1,BW775-COUNTIFS($AE775:$AE775,$AC776,AW775:AW775,$AI$2),0)),0)),0)</f>
        <v>0</v>
      </c>
      <c r="BX776" s="1">
        <f>IFERROR(IF($AE776&gt;$AE775,VLOOKUP($AC776+AX$1,STOCK!$F$10:$AB$209,17,0),IF($AE776=$AE775,(IF(BX775&gt;=1,BX775-COUNTIFS($AE775:$AE775,$AC776,AX775:AX775,$AI$2),0)),0)),0)</f>
        <v>0</v>
      </c>
    </row>
    <row r="777" spans="29:76" x14ac:dyDescent="0.25">
      <c r="AC777" s="1">
        <f t="shared" si="185"/>
        <v>0</v>
      </c>
      <c r="AD777" s="1">
        <f>IFERROR(IF(LEN(AK777)&gt;=1,VLOOKUP(HLOOKUP(AK777,PROFILE!$K$5:$V$8,4,0),PROFILE!$F$1:$G$3,2,0),0),0)</f>
        <v>0</v>
      </c>
      <c r="AE777" s="1">
        <f t="shared" si="186"/>
        <v>0</v>
      </c>
      <c r="AF777" s="1">
        <v>764</v>
      </c>
      <c r="AI777" s="1" t="str">
        <f>IFERROR(IF($AH777&gt;=1,VLOOKUP($AG777,STUDENT!$O$8:$Z$1507,3,0),""),"")</f>
        <v/>
      </c>
      <c r="AJ777" s="1" t="str">
        <f>IFERROR(IF($AH777&gt;=1,VLOOKUP($AG777,STUDENT!$O$8:$Z$1507,4,0),""),"")</f>
        <v/>
      </c>
      <c r="AK777" s="1" t="str">
        <f>IFERROR(IF($AH777&gt;=1,VLOOKUP($AG777,STUDENT!$O$8:$Z$1507,6,0),""),"")</f>
        <v/>
      </c>
      <c r="AL777" s="1" t="str">
        <f t="shared" si="187"/>
        <v/>
      </c>
      <c r="AM777" s="1" t="str">
        <f t="shared" si="188"/>
        <v/>
      </c>
      <c r="AN777" s="1" t="str">
        <f t="shared" si="189"/>
        <v/>
      </c>
      <c r="AO777" s="1" t="str">
        <f t="shared" si="190"/>
        <v/>
      </c>
      <c r="AP777" s="1" t="str">
        <f t="shared" si="191"/>
        <v/>
      </c>
      <c r="AQ777" s="1" t="str">
        <f t="shared" si="192"/>
        <v/>
      </c>
      <c r="AR777" s="1" t="str">
        <f t="shared" si="193"/>
        <v/>
      </c>
      <c r="AS777" s="1" t="str">
        <f t="shared" si="194"/>
        <v/>
      </c>
      <c r="AT777" s="1" t="str">
        <f t="shared" si="195"/>
        <v/>
      </c>
      <c r="AU777" s="1" t="str">
        <f t="shared" si="196"/>
        <v/>
      </c>
      <c r="AV777" s="1" t="str">
        <f t="shared" si="197"/>
        <v/>
      </c>
      <c r="AW777" s="1" t="str">
        <f t="shared" si="198"/>
        <v/>
      </c>
      <c r="AX777" s="1" t="str">
        <f t="shared" si="199"/>
        <v/>
      </c>
      <c r="AY777" s="1">
        <f>IFERROR(IF($AE777&gt;$AE776,VLOOKUP($AC777+AL$1,STOCK!$F$10:$AB$209,16,0),IF($AE777=$AE776,(IF(AY776&gt;=1,AY776-COUNTIFS($AE776:$AE776,$AC777,AL776:AL776,$AI$1),0)),0)),0)</f>
        <v>0</v>
      </c>
      <c r="AZ777" s="1">
        <f>IFERROR(IF($AE777&gt;$AE776,VLOOKUP($AC777+AM$1,STOCK!$F$10:$AB$209,16,0),IF($AE777=$AE776,(IF(AZ776&gt;=1,AZ776-COUNTIFS($AE776:$AE776,$AC777,AM776:AM776,$AI$1),0)),0)),0)</f>
        <v>0</v>
      </c>
      <c r="BA777" s="1">
        <f>IFERROR(IF($AE777&gt;$AE776,VLOOKUP($AC777+AN$1,STOCK!$F$10:$AB$209,16,0),IF($AE777=$AE776,(IF(BA776&gt;=1,BA776-COUNTIFS($AE776:$AE776,$AC777,AN776:AN776,$AI$1),0)),0)),0)</f>
        <v>0</v>
      </c>
      <c r="BB777" s="1">
        <f>IFERROR(IF($AE777&gt;$AE776,VLOOKUP($AC777+AO$1,STOCK!$F$10:$AB$209,16,0),IF($AE777=$AE776,(IF(BB776&gt;=1,BB776-COUNTIFS($AE776:$AE776,$AC777,AO776:AO776,$AI$1),0)),0)),0)</f>
        <v>0</v>
      </c>
      <c r="BC777" s="1">
        <f>IFERROR(IF($AE777&gt;$AE776,VLOOKUP($AC777+AP$1,STOCK!$F$10:$AB$209,16,0),IF($AE777=$AE776,(IF(BC776&gt;=1,BC776-COUNTIFS($AE776:$AE776,$AC777,AP776:AP776,$AI$1),0)),0)),0)</f>
        <v>0</v>
      </c>
      <c r="BD777" s="1">
        <f>IFERROR(IF($AE777&gt;$AE776,VLOOKUP($AC777+AQ$1,STOCK!$F$10:$AB$209,16,0),IF($AE777=$AE776,(IF(BD776&gt;=1,BD776-COUNTIFS($AE776:$AE776,$AC777,AQ776:AQ776,$AI$1),0)),0)),0)</f>
        <v>0</v>
      </c>
      <c r="BE777" s="1">
        <f>IFERROR(IF($AE777&gt;$AE776,VLOOKUP($AC777+AR$1,STOCK!$F$10:$AB$209,16,0),IF($AE777=$AE776,(IF(BE776&gt;=1,BE776-COUNTIFS($AE776:$AE776,$AC777,AR776:AR776,$AI$1),0)),0)),0)</f>
        <v>0</v>
      </c>
      <c r="BF777" s="1">
        <f>IFERROR(IF($AE777&gt;$AE776,VLOOKUP($AC777+AS$1,STOCK!$F$10:$AB$209,16,0),IF($AE777=$AE776,(IF(BF776&gt;=1,BF776-COUNTIFS($AE776:$AE776,$AC777,AS776:AS776,$AI$1),0)),0)),0)</f>
        <v>0</v>
      </c>
      <c r="BG777" s="1">
        <f>IFERROR(IF($AE777&gt;$AE776,VLOOKUP($AC777+AT$1,STOCK!$F$10:$AB$209,16,0),IF($AE777=$AE776,(IF(BG776&gt;=1,BG776-COUNTIFS($AE776:$AE776,$AC777,AT776:AT776,$AI$1),0)),0)),0)</f>
        <v>0</v>
      </c>
      <c r="BH777" s="1">
        <f>IFERROR(IF($AE777&gt;$AE776,VLOOKUP($AC777+AU$1,STOCK!$F$10:$AB$209,16,0),IF($AE777=$AE776,(IF(BH776&gt;=1,BH776-COUNTIFS($AE776:$AE776,$AC777,AU776:AU776,$AI$1),0)),0)),0)</f>
        <v>0</v>
      </c>
      <c r="BI777" s="1">
        <f>IFERROR(IF($AE777&gt;$AE776,VLOOKUP($AC777+AV$1,STOCK!$F$10:$AB$209,16,0),IF($AE777=$AE776,(IF(BI776&gt;=1,BI776-COUNTIFS($AE776:$AE776,$AC777,AV776:AV776,$AI$1),0)),0)),0)</f>
        <v>0</v>
      </c>
      <c r="BJ777" s="1">
        <f>IFERROR(IF($AE777&gt;$AE776,VLOOKUP($AC777+AW$1,STOCK!$F$10:$AB$209,16,0),IF($AE777=$AE776,(IF(BJ776&gt;=1,BJ776-COUNTIFS($AE776:$AE776,$AC777,AW776:AW776,$AI$1),0)),0)),0)</f>
        <v>0</v>
      </c>
      <c r="BK777" s="1">
        <f>IFERROR(IF($AE777&gt;$AE776,VLOOKUP($AC777+AX$1,STOCK!$F$10:$AB$209,16,0),IF($AE777=$AE776,(IF(BK776&gt;=1,BK776-COUNTIFS($AE776:$AE776,$AC777,AX776:AX776,$AI$1),0)),0)),0)</f>
        <v>0</v>
      </c>
      <c r="BL777" s="1">
        <f>IFERROR(IF($AE777&gt;$AE776,VLOOKUP($AC777+AL$1,STOCK!$F$10:$AB$209,17,0),IF($AE777=$AE776,(IF(BL776&gt;=1,BL776-COUNTIFS($AE776:$AE776,$AC777,AL776:AL776,$AI$2),0)),0)),0)</f>
        <v>0</v>
      </c>
      <c r="BM777" s="1">
        <f>IFERROR(IF($AE777&gt;$AE776,VLOOKUP($AC777+AM$1,STOCK!$F$10:$AB$209,17,0),IF($AE777=$AE776,(IF(BM776&gt;=1,BM776-COUNTIFS($AE776:$AE776,$AC777,AM776:AM776,$AI$2),0)),0)),0)</f>
        <v>0</v>
      </c>
      <c r="BN777" s="1">
        <f>IFERROR(IF($AE777&gt;$AE776,VLOOKUP($AC777+AN$1,STOCK!$F$10:$AB$209,17,0),IF($AE777=$AE776,(IF(BN776&gt;=1,BN776-COUNTIFS($AE776:$AE776,$AC777,AN776:AN776,$AI$2),0)),0)),0)</f>
        <v>0</v>
      </c>
      <c r="BO777" s="1">
        <f>IFERROR(IF($AE777&gt;$AE776,VLOOKUP($AC777+AO$1,STOCK!$F$10:$AB$209,17,0),IF($AE777=$AE776,(IF(BO776&gt;=1,BO776-COUNTIFS($AE776:$AE776,$AC777,AO776:AO776,$AI$2),0)),0)),0)</f>
        <v>0</v>
      </c>
      <c r="BP777" s="1">
        <f>IFERROR(IF($AE777&gt;$AE776,VLOOKUP($AC777+AP$1,STOCK!$F$10:$AB$209,17,0),IF($AE777=$AE776,(IF(BP776&gt;=1,BP776-COUNTIFS($AE776:$AE776,$AC777,AP776:AP776,$AI$2),0)),0)),0)</f>
        <v>0</v>
      </c>
      <c r="BQ777" s="1">
        <f>IFERROR(IF($AE777&gt;$AE776,VLOOKUP($AC777+AQ$1,STOCK!$F$10:$AB$209,17,0),IF($AE777=$AE776,(IF(BQ776&gt;=1,BQ776-COUNTIFS($AE776:$AE776,$AC777,AQ776:AQ776,$AI$2),0)),0)),0)</f>
        <v>0</v>
      </c>
      <c r="BR777" s="1">
        <f>IFERROR(IF($AE777&gt;$AE776,VLOOKUP($AC777+AR$1,STOCK!$F$10:$AB$209,17,0),IF($AE777=$AE776,(IF(BR776&gt;=1,BR776-COUNTIFS($AE776:$AE776,$AC777,AR776:AR776,$AI$2),0)),0)),0)</f>
        <v>0</v>
      </c>
      <c r="BS777" s="1">
        <f>IFERROR(IF($AE777&gt;$AE776,VLOOKUP($AC777+AS$1,STOCK!$F$10:$AB$209,17,0),IF($AE777=$AE776,(IF(BS776&gt;=1,BS776-COUNTIFS($AE776:$AE776,$AC777,AS776:AS776,$AI$2),0)),0)),0)</f>
        <v>0</v>
      </c>
      <c r="BT777" s="1">
        <f>IFERROR(IF($AE777&gt;$AE776,VLOOKUP($AC777+AT$1,STOCK!$F$10:$AB$209,17,0),IF($AE777=$AE776,(IF(BT776&gt;=1,BT776-COUNTIFS($AE776:$AE776,$AC777,AT776:AT776,$AI$2),0)),0)),0)</f>
        <v>0</v>
      </c>
      <c r="BU777" s="1">
        <f>IFERROR(IF($AE777&gt;$AE776,VLOOKUP($AC777+AU$1,STOCK!$F$10:$AB$209,17,0),IF($AE777=$AE776,(IF(BU776&gt;=1,BU776-COUNTIFS($AE776:$AE776,$AC777,AU776:AU776,$AI$2),0)),0)),0)</f>
        <v>0</v>
      </c>
      <c r="BV777" s="1">
        <f>IFERROR(IF($AE777&gt;$AE776,VLOOKUP($AC777+AV$1,STOCK!$F$10:$AB$209,17,0),IF($AE777=$AE776,(IF(BV776&gt;=1,BV776-COUNTIFS($AE776:$AE776,$AC777,AV776:AV776,$AI$2),0)),0)),0)</f>
        <v>0</v>
      </c>
      <c r="BW777" s="1">
        <f>IFERROR(IF($AE777&gt;$AE776,VLOOKUP($AC777+AW$1,STOCK!$F$10:$AB$209,17,0),IF($AE777=$AE776,(IF(BW776&gt;=1,BW776-COUNTIFS($AE776:$AE776,$AC777,AW776:AW776,$AI$2),0)),0)),0)</f>
        <v>0</v>
      </c>
      <c r="BX777" s="1">
        <f>IFERROR(IF($AE777&gt;$AE776,VLOOKUP($AC777+AX$1,STOCK!$F$10:$AB$209,17,0),IF($AE777=$AE776,(IF(BX776&gt;=1,BX776-COUNTIFS($AE776:$AE776,$AC777,AX776:AX776,$AI$2),0)),0)),0)</f>
        <v>0</v>
      </c>
    </row>
    <row r="778" spans="29:76" x14ac:dyDescent="0.25">
      <c r="AC778" s="1">
        <f t="shared" si="185"/>
        <v>0</v>
      </c>
      <c r="AD778" s="1">
        <f>IFERROR(IF(LEN(AK778)&gt;=1,VLOOKUP(HLOOKUP(AK778,PROFILE!$K$5:$V$8,4,0),PROFILE!$F$1:$G$3,2,0),0),0)</f>
        <v>0</v>
      </c>
      <c r="AE778" s="1">
        <f t="shared" si="186"/>
        <v>0</v>
      </c>
      <c r="AF778" s="1">
        <v>765</v>
      </c>
      <c r="AI778" s="1" t="str">
        <f>IFERROR(IF($AH778&gt;=1,VLOOKUP($AG778,STUDENT!$O$8:$Z$1507,3,0),""),"")</f>
        <v/>
      </c>
      <c r="AJ778" s="1" t="str">
        <f>IFERROR(IF($AH778&gt;=1,VLOOKUP($AG778,STUDENT!$O$8:$Z$1507,4,0),""),"")</f>
        <v/>
      </c>
      <c r="AK778" s="1" t="str">
        <f>IFERROR(IF($AH778&gt;=1,VLOOKUP($AG778,STUDENT!$O$8:$Z$1507,6,0),""),"")</f>
        <v/>
      </c>
      <c r="AL778" s="1" t="str">
        <f t="shared" si="187"/>
        <v/>
      </c>
      <c r="AM778" s="1" t="str">
        <f t="shared" si="188"/>
        <v/>
      </c>
      <c r="AN778" s="1" t="str">
        <f t="shared" si="189"/>
        <v/>
      </c>
      <c r="AO778" s="1" t="str">
        <f t="shared" si="190"/>
        <v/>
      </c>
      <c r="AP778" s="1" t="str">
        <f t="shared" si="191"/>
        <v/>
      </c>
      <c r="AQ778" s="1" t="str">
        <f t="shared" si="192"/>
        <v/>
      </c>
      <c r="AR778" s="1" t="str">
        <f t="shared" si="193"/>
        <v/>
      </c>
      <c r="AS778" s="1" t="str">
        <f t="shared" si="194"/>
        <v/>
      </c>
      <c r="AT778" s="1" t="str">
        <f t="shared" si="195"/>
        <v/>
      </c>
      <c r="AU778" s="1" t="str">
        <f t="shared" si="196"/>
        <v/>
      </c>
      <c r="AV778" s="1" t="str">
        <f t="shared" si="197"/>
        <v/>
      </c>
      <c r="AW778" s="1" t="str">
        <f t="shared" si="198"/>
        <v/>
      </c>
      <c r="AX778" s="1" t="str">
        <f t="shared" si="199"/>
        <v/>
      </c>
      <c r="AY778" s="1">
        <f>IFERROR(IF($AE778&gt;$AE777,VLOOKUP($AC778+AL$1,STOCK!$F$10:$AB$209,16,0),IF($AE778=$AE777,(IF(AY777&gt;=1,AY777-COUNTIFS($AE777:$AE777,$AC778,AL777:AL777,$AI$1),0)),0)),0)</f>
        <v>0</v>
      </c>
      <c r="AZ778" s="1">
        <f>IFERROR(IF($AE778&gt;$AE777,VLOOKUP($AC778+AM$1,STOCK!$F$10:$AB$209,16,0),IF($AE778=$AE777,(IF(AZ777&gt;=1,AZ777-COUNTIFS($AE777:$AE777,$AC778,AM777:AM777,$AI$1),0)),0)),0)</f>
        <v>0</v>
      </c>
      <c r="BA778" s="1">
        <f>IFERROR(IF($AE778&gt;$AE777,VLOOKUP($AC778+AN$1,STOCK!$F$10:$AB$209,16,0),IF($AE778=$AE777,(IF(BA777&gt;=1,BA777-COUNTIFS($AE777:$AE777,$AC778,AN777:AN777,$AI$1),0)),0)),0)</f>
        <v>0</v>
      </c>
      <c r="BB778" s="1">
        <f>IFERROR(IF($AE778&gt;$AE777,VLOOKUP($AC778+AO$1,STOCK!$F$10:$AB$209,16,0),IF($AE778=$AE777,(IF(BB777&gt;=1,BB777-COUNTIFS($AE777:$AE777,$AC778,AO777:AO777,$AI$1),0)),0)),0)</f>
        <v>0</v>
      </c>
      <c r="BC778" s="1">
        <f>IFERROR(IF($AE778&gt;$AE777,VLOOKUP($AC778+AP$1,STOCK!$F$10:$AB$209,16,0),IF($AE778=$AE777,(IF(BC777&gt;=1,BC777-COUNTIFS($AE777:$AE777,$AC778,AP777:AP777,$AI$1),0)),0)),0)</f>
        <v>0</v>
      </c>
      <c r="BD778" s="1">
        <f>IFERROR(IF($AE778&gt;$AE777,VLOOKUP($AC778+AQ$1,STOCK!$F$10:$AB$209,16,0),IF($AE778=$AE777,(IF(BD777&gt;=1,BD777-COUNTIFS($AE777:$AE777,$AC778,AQ777:AQ777,$AI$1),0)),0)),0)</f>
        <v>0</v>
      </c>
      <c r="BE778" s="1">
        <f>IFERROR(IF($AE778&gt;$AE777,VLOOKUP($AC778+AR$1,STOCK!$F$10:$AB$209,16,0),IF($AE778=$AE777,(IF(BE777&gt;=1,BE777-COUNTIFS($AE777:$AE777,$AC778,AR777:AR777,$AI$1),0)),0)),0)</f>
        <v>0</v>
      </c>
      <c r="BF778" s="1">
        <f>IFERROR(IF($AE778&gt;$AE777,VLOOKUP($AC778+AS$1,STOCK!$F$10:$AB$209,16,0),IF($AE778=$AE777,(IF(BF777&gt;=1,BF777-COUNTIFS($AE777:$AE777,$AC778,AS777:AS777,$AI$1),0)),0)),0)</f>
        <v>0</v>
      </c>
      <c r="BG778" s="1">
        <f>IFERROR(IF($AE778&gt;$AE777,VLOOKUP($AC778+AT$1,STOCK!$F$10:$AB$209,16,0),IF($AE778=$AE777,(IF(BG777&gt;=1,BG777-COUNTIFS($AE777:$AE777,$AC778,AT777:AT777,$AI$1),0)),0)),0)</f>
        <v>0</v>
      </c>
      <c r="BH778" s="1">
        <f>IFERROR(IF($AE778&gt;$AE777,VLOOKUP($AC778+AU$1,STOCK!$F$10:$AB$209,16,0),IF($AE778=$AE777,(IF(BH777&gt;=1,BH777-COUNTIFS($AE777:$AE777,$AC778,AU777:AU777,$AI$1),0)),0)),0)</f>
        <v>0</v>
      </c>
      <c r="BI778" s="1">
        <f>IFERROR(IF($AE778&gt;$AE777,VLOOKUP($AC778+AV$1,STOCK!$F$10:$AB$209,16,0),IF($AE778=$AE777,(IF(BI777&gt;=1,BI777-COUNTIFS($AE777:$AE777,$AC778,AV777:AV777,$AI$1),0)),0)),0)</f>
        <v>0</v>
      </c>
      <c r="BJ778" s="1">
        <f>IFERROR(IF($AE778&gt;$AE777,VLOOKUP($AC778+AW$1,STOCK!$F$10:$AB$209,16,0),IF($AE778=$AE777,(IF(BJ777&gt;=1,BJ777-COUNTIFS($AE777:$AE777,$AC778,AW777:AW777,$AI$1),0)),0)),0)</f>
        <v>0</v>
      </c>
      <c r="BK778" s="1">
        <f>IFERROR(IF($AE778&gt;$AE777,VLOOKUP($AC778+AX$1,STOCK!$F$10:$AB$209,16,0),IF($AE778=$AE777,(IF(BK777&gt;=1,BK777-COUNTIFS($AE777:$AE777,$AC778,AX777:AX777,$AI$1),0)),0)),0)</f>
        <v>0</v>
      </c>
      <c r="BL778" s="1">
        <f>IFERROR(IF($AE778&gt;$AE777,VLOOKUP($AC778+AL$1,STOCK!$F$10:$AB$209,17,0),IF($AE778=$AE777,(IF(BL777&gt;=1,BL777-COUNTIFS($AE777:$AE777,$AC778,AL777:AL777,$AI$2),0)),0)),0)</f>
        <v>0</v>
      </c>
      <c r="BM778" s="1">
        <f>IFERROR(IF($AE778&gt;$AE777,VLOOKUP($AC778+AM$1,STOCK!$F$10:$AB$209,17,0),IF($AE778=$AE777,(IF(BM777&gt;=1,BM777-COUNTIFS($AE777:$AE777,$AC778,AM777:AM777,$AI$2),0)),0)),0)</f>
        <v>0</v>
      </c>
      <c r="BN778" s="1">
        <f>IFERROR(IF($AE778&gt;$AE777,VLOOKUP($AC778+AN$1,STOCK!$F$10:$AB$209,17,0),IF($AE778=$AE777,(IF(BN777&gt;=1,BN777-COUNTIFS($AE777:$AE777,$AC778,AN777:AN777,$AI$2),0)),0)),0)</f>
        <v>0</v>
      </c>
      <c r="BO778" s="1">
        <f>IFERROR(IF($AE778&gt;$AE777,VLOOKUP($AC778+AO$1,STOCK!$F$10:$AB$209,17,0),IF($AE778=$AE777,(IF(BO777&gt;=1,BO777-COUNTIFS($AE777:$AE777,$AC778,AO777:AO777,$AI$2),0)),0)),0)</f>
        <v>0</v>
      </c>
      <c r="BP778" s="1">
        <f>IFERROR(IF($AE778&gt;$AE777,VLOOKUP($AC778+AP$1,STOCK!$F$10:$AB$209,17,0),IF($AE778=$AE777,(IF(BP777&gt;=1,BP777-COUNTIFS($AE777:$AE777,$AC778,AP777:AP777,$AI$2),0)),0)),0)</f>
        <v>0</v>
      </c>
      <c r="BQ778" s="1">
        <f>IFERROR(IF($AE778&gt;$AE777,VLOOKUP($AC778+AQ$1,STOCK!$F$10:$AB$209,17,0),IF($AE778=$AE777,(IF(BQ777&gt;=1,BQ777-COUNTIFS($AE777:$AE777,$AC778,AQ777:AQ777,$AI$2),0)),0)),0)</f>
        <v>0</v>
      </c>
      <c r="BR778" s="1">
        <f>IFERROR(IF($AE778&gt;$AE777,VLOOKUP($AC778+AR$1,STOCK!$F$10:$AB$209,17,0),IF($AE778=$AE777,(IF(BR777&gt;=1,BR777-COUNTIFS($AE777:$AE777,$AC778,AR777:AR777,$AI$2),0)),0)),0)</f>
        <v>0</v>
      </c>
      <c r="BS778" s="1">
        <f>IFERROR(IF($AE778&gt;$AE777,VLOOKUP($AC778+AS$1,STOCK!$F$10:$AB$209,17,0),IF($AE778=$AE777,(IF(BS777&gt;=1,BS777-COUNTIFS($AE777:$AE777,$AC778,AS777:AS777,$AI$2),0)),0)),0)</f>
        <v>0</v>
      </c>
      <c r="BT778" s="1">
        <f>IFERROR(IF($AE778&gt;$AE777,VLOOKUP($AC778+AT$1,STOCK!$F$10:$AB$209,17,0),IF($AE778=$AE777,(IF(BT777&gt;=1,BT777-COUNTIFS($AE777:$AE777,$AC778,AT777:AT777,$AI$2),0)),0)),0)</f>
        <v>0</v>
      </c>
      <c r="BU778" s="1">
        <f>IFERROR(IF($AE778&gt;$AE777,VLOOKUP($AC778+AU$1,STOCK!$F$10:$AB$209,17,0),IF($AE778=$AE777,(IF(BU777&gt;=1,BU777-COUNTIFS($AE777:$AE777,$AC778,AU777:AU777,$AI$2),0)),0)),0)</f>
        <v>0</v>
      </c>
      <c r="BV778" s="1">
        <f>IFERROR(IF($AE778&gt;$AE777,VLOOKUP($AC778+AV$1,STOCK!$F$10:$AB$209,17,0),IF($AE778=$AE777,(IF(BV777&gt;=1,BV777-COUNTIFS($AE777:$AE777,$AC778,AV777:AV777,$AI$2),0)),0)),0)</f>
        <v>0</v>
      </c>
      <c r="BW778" s="1">
        <f>IFERROR(IF($AE778&gt;$AE777,VLOOKUP($AC778+AW$1,STOCK!$F$10:$AB$209,17,0),IF($AE778=$AE777,(IF(BW777&gt;=1,BW777-COUNTIFS($AE777:$AE777,$AC778,AW777:AW777,$AI$2),0)),0)),0)</f>
        <v>0</v>
      </c>
      <c r="BX778" s="1">
        <f>IFERROR(IF($AE778&gt;$AE777,VLOOKUP($AC778+AX$1,STOCK!$F$10:$AB$209,17,0),IF($AE778=$AE777,(IF(BX777&gt;=1,BX777-COUNTIFS($AE777:$AE777,$AC778,AX777:AX777,$AI$2),0)),0)),0)</f>
        <v>0</v>
      </c>
    </row>
    <row r="779" spans="29:76" x14ac:dyDescent="0.25">
      <c r="AC779" s="1">
        <f t="shared" si="185"/>
        <v>0</v>
      </c>
      <c r="AD779" s="1">
        <f>IFERROR(IF(LEN(AK779)&gt;=1,VLOOKUP(HLOOKUP(AK779,PROFILE!$K$5:$V$8,4,0),PROFILE!$F$1:$G$3,2,0),0),0)</f>
        <v>0</v>
      </c>
      <c r="AE779" s="1">
        <f t="shared" si="186"/>
        <v>0</v>
      </c>
      <c r="AF779" s="1">
        <v>766</v>
      </c>
      <c r="AI779" s="1" t="str">
        <f>IFERROR(IF($AH779&gt;=1,VLOOKUP($AG779,STUDENT!$O$8:$Z$1507,3,0),""),"")</f>
        <v/>
      </c>
      <c r="AJ779" s="1" t="str">
        <f>IFERROR(IF($AH779&gt;=1,VLOOKUP($AG779,STUDENT!$O$8:$Z$1507,4,0),""),"")</f>
        <v/>
      </c>
      <c r="AK779" s="1" t="str">
        <f>IFERROR(IF($AH779&gt;=1,VLOOKUP($AG779,STUDENT!$O$8:$Z$1507,6,0),""),"")</f>
        <v/>
      </c>
      <c r="AL779" s="1" t="str">
        <f t="shared" si="187"/>
        <v/>
      </c>
      <c r="AM779" s="1" t="str">
        <f t="shared" si="188"/>
        <v/>
      </c>
      <c r="AN779" s="1" t="str">
        <f t="shared" si="189"/>
        <v/>
      </c>
      <c r="AO779" s="1" t="str">
        <f t="shared" si="190"/>
        <v/>
      </c>
      <c r="AP779" s="1" t="str">
        <f t="shared" si="191"/>
        <v/>
      </c>
      <c r="AQ779" s="1" t="str">
        <f t="shared" si="192"/>
        <v/>
      </c>
      <c r="AR779" s="1" t="str">
        <f t="shared" si="193"/>
        <v/>
      </c>
      <c r="AS779" s="1" t="str">
        <f t="shared" si="194"/>
        <v/>
      </c>
      <c r="AT779" s="1" t="str">
        <f t="shared" si="195"/>
        <v/>
      </c>
      <c r="AU779" s="1" t="str">
        <f t="shared" si="196"/>
        <v/>
      </c>
      <c r="AV779" s="1" t="str">
        <f t="shared" si="197"/>
        <v/>
      </c>
      <c r="AW779" s="1" t="str">
        <f t="shared" si="198"/>
        <v/>
      </c>
      <c r="AX779" s="1" t="str">
        <f t="shared" si="199"/>
        <v/>
      </c>
      <c r="AY779" s="1">
        <f>IFERROR(IF($AE779&gt;$AE778,VLOOKUP($AC779+AL$1,STOCK!$F$10:$AB$209,16,0),IF($AE779=$AE778,(IF(AY778&gt;=1,AY778-COUNTIFS($AE778:$AE778,$AC779,AL778:AL778,$AI$1),0)),0)),0)</f>
        <v>0</v>
      </c>
      <c r="AZ779" s="1">
        <f>IFERROR(IF($AE779&gt;$AE778,VLOOKUP($AC779+AM$1,STOCK!$F$10:$AB$209,16,0),IF($AE779=$AE778,(IF(AZ778&gt;=1,AZ778-COUNTIFS($AE778:$AE778,$AC779,AM778:AM778,$AI$1),0)),0)),0)</f>
        <v>0</v>
      </c>
      <c r="BA779" s="1">
        <f>IFERROR(IF($AE779&gt;$AE778,VLOOKUP($AC779+AN$1,STOCK!$F$10:$AB$209,16,0),IF($AE779=$AE778,(IF(BA778&gt;=1,BA778-COUNTIFS($AE778:$AE778,$AC779,AN778:AN778,$AI$1),0)),0)),0)</f>
        <v>0</v>
      </c>
      <c r="BB779" s="1">
        <f>IFERROR(IF($AE779&gt;$AE778,VLOOKUP($AC779+AO$1,STOCK!$F$10:$AB$209,16,0),IF($AE779=$AE778,(IF(BB778&gt;=1,BB778-COUNTIFS($AE778:$AE778,$AC779,AO778:AO778,$AI$1),0)),0)),0)</f>
        <v>0</v>
      </c>
      <c r="BC779" s="1">
        <f>IFERROR(IF($AE779&gt;$AE778,VLOOKUP($AC779+AP$1,STOCK!$F$10:$AB$209,16,0),IF($AE779=$AE778,(IF(BC778&gt;=1,BC778-COUNTIFS($AE778:$AE778,$AC779,AP778:AP778,$AI$1),0)),0)),0)</f>
        <v>0</v>
      </c>
      <c r="BD779" s="1">
        <f>IFERROR(IF($AE779&gt;$AE778,VLOOKUP($AC779+AQ$1,STOCK!$F$10:$AB$209,16,0),IF($AE779=$AE778,(IF(BD778&gt;=1,BD778-COUNTIFS($AE778:$AE778,$AC779,AQ778:AQ778,$AI$1),0)),0)),0)</f>
        <v>0</v>
      </c>
      <c r="BE779" s="1">
        <f>IFERROR(IF($AE779&gt;$AE778,VLOOKUP($AC779+AR$1,STOCK!$F$10:$AB$209,16,0),IF($AE779=$AE778,(IF(BE778&gt;=1,BE778-COUNTIFS($AE778:$AE778,$AC779,AR778:AR778,$AI$1),0)),0)),0)</f>
        <v>0</v>
      </c>
      <c r="BF779" s="1">
        <f>IFERROR(IF($AE779&gt;$AE778,VLOOKUP($AC779+AS$1,STOCK!$F$10:$AB$209,16,0),IF($AE779=$AE778,(IF(BF778&gt;=1,BF778-COUNTIFS($AE778:$AE778,$AC779,AS778:AS778,$AI$1),0)),0)),0)</f>
        <v>0</v>
      </c>
      <c r="BG779" s="1">
        <f>IFERROR(IF($AE779&gt;$AE778,VLOOKUP($AC779+AT$1,STOCK!$F$10:$AB$209,16,0),IF($AE779=$AE778,(IF(BG778&gt;=1,BG778-COUNTIFS($AE778:$AE778,$AC779,AT778:AT778,$AI$1),0)),0)),0)</f>
        <v>0</v>
      </c>
      <c r="BH779" s="1">
        <f>IFERROR(IF($AE779&gt;$AE778,VLOOKUP($AC779+AU$1,STOCK!$F$10:$AB$209,16,0),IF($AE779=$AE778,(IF(BH778&gt;=1,BH778-COUNTIFS($AE778:$AE778,$AC779,AU778:AU778,$AI$1),0)),0)),0)</f>
        <v>0</v>
      </c>
      <c r="BI779" s="1">
        <f>IFERROR(IF($AE779&gt;$AE778,VLOOKUP($AC779+AV$1,STOCK!$F$10:$AB$209,16,0),IF($AE779=$AE778,(IF(BI778&gt;=1,BI778-COUNTIFS($AE778:$AE778,$AC779,AV778:AV778,$AI$1),0)),0)),0)</f>
        <v>0</v>
      </c>
      <c r="BJ779" s="1">
        <f>IFERROR(IF($AE779&gt;$AE778,VLOOKUP($AC779+AW$1,STOCK!$F$10:$AB$209,16,0),IF($AE779=$AE778,(IF(BJ778&gt;=1,BJ778-COUNTIFS($AE778:$AE778,$AC779,AW778:AW778,$AI$1),0)),0)),0)</f>
        <v>0</v>
      </c>
      <c r="BK779" s="1">
        <f>IFERROR(IF($AE779&gt;$AE778,VLOOKUP($AC779+AX$1,STOCK!$F$10:$AB$209,16,0),IF($AE779=$AE778,(IF(BK778&gt;=1,BK778-COUNTIFS($AE778:$AE778,$AC779,AX778:AX778,$AI$1),0)),0)),0)</f>
        <v>0</v>
      </c>
      <c r="BL779" s="1">
        <f>IFERROR(IF($AE779&gt;$AE778,VLOOKUP($AC779+AL$1,STOCK!$F$10:$AB$209,17,0),IF($AE779=$AE778,(IF(BL778&gt;=1,BL778-COUNTIFS($AE778:$AE778,$AC779,AL778:AL778,$AI$2),0)),0)),0)</f>
        <v>0</v>
      </c>
      <c r="BM779" s="1">
        <f>IFERROR(IF($AE779&gt;$AE778,VLOOKUP($AC779+AM$1,STOCK!$F$10:$AB$209,17,0),IF($AE779=$AE778,(IF(BM778&gt;=1,BM778-COUNTIFS($AE778:$AE778,$AC779,AM778:AM778,$AI$2),0)),0)),0)</f>
        <v>0</v>
      </c>
      <c r="BN779" s="1">
        <f>IFERROR(IF($AE779&gt;$AE778,VLOOKUP($AC779+AN$1,STOCK!$F$10:$AB$209,17,0),IF($AE779=$AE778,(IF(BN778&gt;=1,BN778-COUNTIFS($AE778:$AE778,$AC779,AN778:AN778,$AI$2),0)),0)),0)</f>
        <v>0</v>
      </c>
      <c r="BO779" s="1">
        <f>IFERROR(IF($AE779&gt;$AE778,VLOOKUP($AC779+AO$1,STOCK!$F$10:$AB$209,17,0),IF($AE779=$AE778,(IF(BO778&gt;=1,BO778-COUNTIFS($AE778:$AE778,$AC779,AO778:AO778,$AI$2),0)),0)),0)</f>
        <v>0</v>
      </c>
      <c r="BP779" s="1">
        <f>IFERROR(IF($AE779&gt;$AE778,VLOOKUP($AC779+AP$1,STOCK!$F$10:$AB$209,17,0),IF($AE779=$AE778,(IF(BP778&gt;=1,BP778-COUNTIFS($AE778:$AE778,$AC779,AP778:AP778,$AI$2),0)),0)),0)</f>
        <v>0</v>
      </c>
      <c r="BQ779" s="1">
        <f>IFERROR(IF($AE779&gt;$AE778,VLOOKUP($AC779+AQ$1,STOCK!$F$10:$AB$209,17,0),IF($AE779=$AE778,(IF(BQ778&gt;=1,BQ778-COUNTIFS($AE778:$AE778,$AC779,AQ778:AQ778,$AI$2),0)),0)),0)</f>
        <v>0</v>
      </c>
      <c r="BR779" s="1">
        <f>IFERROR(IF($AE779&gt;$AE778,VLOOKUP($AC779+AR$1,STOCK!$F$10:$AB$209,17,0),IF($AE779=$AE778,(IF(BR778&gt;=1,BR778-COUNTIFS($AE778:$AE778,$AC779,AR778:AR778,$AI$2),0)),0)),0)</f>
        <v>0</v>
      </c>
      <c r="BS779" s="1">
        <f>IFERROR(IF($AE779&gt;$AE778,VLOOKUP($AC779+AS$1,STOCK!$F$10:$AB$209,17,0),IF($AE779=$AE778,(IF(BS778&gt;=1,BS778-COUNTIFS($AE778:$AE778,$AC779,AS778:AS778,$AI$2),0)),0)),0)</f>
        <v>0</v>
      </c>
      <c r="BT779" s="1">
        <f>IFERROR(IF($AE779&gt;$AE778,VLOOKUP($AC779+AT$1,STOCK!$F$10:$AB$209,17,0),IF($AE779=$AE778,(IF(BT778&gt;=1,BT778-COUNTIFS($AE778:$AE778,$AC779,AT778:AT778,$AI$2),0)),0)),0)</f>
        <v>0</v>
      </c>
      <c r="BU779" s="1">
        <f>IFERROR(IF($AE779&gt;$AE778,VLOOKUP($AC779+AU$1,STOCK!$F$10:$AB$209,17,0),IF($AE779=$AE778,(IF(BU778&gt;=1,BU778-COUNTIFS($AE778:$AE778,$AC779,AU778:AU778,$AI$2),0)),0)),0)</f>
        <v>0</v>
      </c>
      <c r="BV779" s="1">
        <f>IFERROR(IF($AE779&gt;$AE778,VLOOKUP($AC779+AV$1,STOCK!$F$10:$AB$209,17,0),IF($AE779=$AE778,(IF(BV778&gt;=1,BV778-COUNTIFS($AE778:$AE778,$AC779,AV778:AV778,$AI$2),0)),0)),0)</f>
        <v>0</v>
      </c>
      <c r="BW779" s="1">
        <f>IFERROR(IF($AE779&gt;$AE778,VLOOKUP($AC779+AW$1,STOCK!$F$10:$AB$209,17,0),IF($AE779=$AE778,(IF(BW778&gt;=1,BW778-COUNTIFS($AE778:$AE778,$AC779,AW778:AW778,$AI$2),0)),0)),0)</f>
        <v>0</v>
      </c>
      <c r="BX779" s="1">
        <f>IFERROR(IF($AE779&gt;$AE778,VLOOKUP($AC779+AX$1,STOCK!$F$10:$AB$209,17,0),IF($AE779=$AE778,(IF(BX778&gt;=1,BX778-COUNTIFS($AE778:$AE778,$AC779,AX778:AX778,$AI$2),0)),0)),0)</f>
        <v>0</v>
      </c>
    </row>
    <row r="780" spans="29:76" x14ac:dyDescent="0.25">
      <c r="AC780" s="1">
        <f t="shared" si="185"/>
        <v>0</v>
      </c>
      <c r="AD780" s="1">
        <f>IFERROR(IF(LEN(AK780)&gt;=1,VLOOKUP(HLOOKUP(AK780,PROFILE!$K$5:$V$8,4,0),PROFILE!$F$1:$G$3,2,0),0),0)</f>
        <v>0</v>
      </c>
      <c r="AE780" s="1">
        <f t="shared" si="186"/>
        <v>0</v>
      </c>
      <c r="AF780" s="1">
        <v>767</v>
      </c>
      <c r="AI780" s="1" t="str">
        <f>IFERROR(IF($AH780&gt;=1,VLOOKUP($AG780,STUDENT!$O$8:$Z$1507,3,0),""),"")</f>
        <v/>
      </c>
      <c r="AJ780" s="1" t="str">
        <f>IFERROR(IF($AH780&gt;=1,VLOOKUP($AG780,STUDENT!$O$8:$Z$1507,4,0),""),"")</f>
        <v/>
      </c>
      <c r="AK780" s="1" t="str">
        <f>IFERROR(IF($AH780&gt;=1,VLOOKUP($AG780,STUDENT!$O$8:$Z$1507,6,0),""),"")</f>
        <v/>
      </c>
      <c r="AL780" s="1" t="str">
        <f t="shared" si="187"/>
        <v/>
      </c>
      <c r="AM780" s="1" t="str">
        <f t="shared" si="188"/>
        <v/>
      </c>
      <c r="AN780" s="1" t="str">
        <f t="shared" si="189"/>
        <v/>
      </c>
      <c r="AO780" s="1" t="str">
        <f t="shared" si="190"/>
        <v/>
      </c>
      <c r="AP780" s="1" t="str">
        <f t="shared" si="191"/>
        <v/>
      </c>
      <c r="AQ780" s="1" t="str">
        <f t="shared" si="192"/>
        <v/>
      </c>
      <c r="AR780" s="1" t="str">
        <f t="shared" si="193"/>
        <v/>
      </c>
      <c r="AS780" s="1" t="str">
        <f t="shared" si="194"/>
        <v/>
      </c>
      <c r="AT780" s="1" t="str">
        <f t="shared" si="195"/>
        <v/>
      </c>
      <c r="AU780" s="1" t="str">
        <f t="shared" si="196"/>
        <v/>
      </c>
      <c r="AV780" s="1" t="str">
        <f t="shared" si="197"/>
        <v/>
      </c>
      <c r="AW780" s="1" t="str">
        <f t="shared" si="198"/>
        <v/>
      </c>
      <c r="AX780" s="1" t="str">
        <f t="shared" si="199"/>
        <v/>
      </c>
      <c r="AY780" s="1">
        <f>IFERROR(IF($AE780&gt;$AE779,VLOOKUP($AC780+AL$1,STOCK!$F$10:$AB$209,16,0),IF($AE780=$AE779,(IF(AY779&gt;=1,AY779-COUNTIFS($AE779:$AE779,$AC780,AL779:AL779,$AI$1),0)),0)),0)</f>
        <v>0</v>
      </c>
      <c r="AZ780" s="1">
        <f>IFERROR(IF($AE780&gt;$AE779,VLOOKUP($AC780+AM$1,STOCK!$F$10:$AB$209,16,0),IF($AE780=$AE779,(IF(AZ779&gt;=1,AZ779-COUNTIFS($AE779:$AE779,$AC780,AM779:AM779,$AI$1),0)),0)),0)</f>
        <v>0</v>
      </c>
      <c r="BA780" s="1">
        <f>IFERROR(IF($AE780&gt;$AE779,VLOOKUP($AC780+AN$1,STOCK!$F$10:$AB$209,16,0),IF($AE780=$AE779,(IF(BA779&gt;=1,BA779-COUNTIFS($AE779:$AE779,$AC780,AN779:AN779,$AI$1),0)),0)),0)</f>
        <v>0</v>
      </c>
      <c r="BB780" s="1">
        <f>IFERROR(IF($AE780&gt;$AE779,VLOOKUP($AC780+AO$1,STOCK!$F$10:$AB$209,16,0),IF($AE780=$AE779,(IF(BB779&gt;=1,BB779-COUNTIFS($AE779:$AE779,$AC780,AO779:AO779,$AI$1),0)),0)),0)</f>
        <v>0</v>
      </c>
      <c r="BC780" s="1">
        <f>IFERROR(IF($AE780&gt;$AE779,VLOOKUP($AC780+AP$1,STOCK!$F$10:$AB$209,16,0),IF($AE780=$AE779,(IF(BC779&gt;=1,BC779-COUNTIFS($AE779:$AE779,$AC780,AP779:AP779,$AI$1),0)),0)),0)</f>
        <v>0</v>
      </c>
      <c r="BD780" s="1">
        <f>IFERROR(IF($AE780&gt;$AE779,VLOOKUP($AC780+AQ$1,STOCK!$F$10:$AB$209,16,0),IF($AE780=$AE779,(IF(BD779&gt;=1,BD779-COUNTIFS($AE779:$AE779,$AC780,AQ779:AQ779,$AI$1),0)),0)),0)</f>
        <v>0</v>
      </c>
      <c r="BE780" s="1">
        <f>IFERROR(IF($AE780&gt;$AE779,VLOOKUP($AC780+AR$1,STOCK!$F$10:$AB$209,16,0),IF($AE780=$AE779,(IF(BE779&gt;=1,BE779-COUNTIFS($AE779:$AE779,$AC780,AR779:AR779,$AI$1),0)),0)),0)</f>
        <v>0</v>
      </c>
      <c r="BF780" s="1">
        <f>IFERROR(IF($AE780&gt;$AE779,VLOOKUP($AC780+AS$1,STOCK!$F$10:$AB$209,16,0),IF($AE780=$AE779,(IF(BF779&gt;=1,BF779-COUNTIFS($AE779:$AE779,$AC780,AS779:AS779,$AI$1),0)),0)),0)</f>
        <v>0</v>
      </c>
      <c r="BG780" s="1">
        <f>IFERROR(IF($AE780&gt;$AE779,VLOOKUP($AC780+AT$1,STOCK!$F$10:$AB$209,16,0),IF($AE780=$AE779,(IF(BG779&gt;=1,BG779-COUNTIFS($AE779:$AE779,$AC780,AT779:AT779,$AI$1),0)),0)),0)</f>
        <v>0</v>
      </c>
      <c r="BH780" s="1">
        <f>IFERROR(IF($AE780&gt;$AE779,VLOOKUP($AC780+AU$1,STOCK!$F$10:$AB$209,16,0),IF($AE780=$AE779,(IF(BH779&gt;=1,BH779-COUNTIFS($AE779:$AE779,$AC780,AU779:AU779,$AI$1),0)),0)),0)</f>
        <v>0</v>
      </c>
      <c r="BI780" s="1">
        <f>IFERROR(IF($AE780&gt;$AE779,VLOOKUP($AC780+AV$1,STOCK!$F$10:$AB$209,16,0),IF($AE780=$AE779,(IF(BI779&gt;=1,BI779-COUNTIFS($AE779:$AE779,$AC780,AV779:AV779,$AI$1),0)),0)),0)</f>
        <v>0</v>
      </c>
      <c r="BJ780" s="1">
        <f>IFERROR(IF($AE780&gt;$AE779,VLOOKUP($AC780+AW$1,STOCK!$F$10:$AB$209,16,0),IF($AE780=$AE779,(IF(BJ779&gt;=1,BJ779-COUNTIFS($AE779:$AE779,$AC780,AW779:AW779,$AI$1),0)),0)),0)</f>
        <v>0</v>
      </c>
      <c r="BK780" s="1">
        <f>IFERROR(IF($AE780&gt;$AE779,VLOOKUP($AC780+AX$1,STOCK!$F$10:$AB$209,16,0),IF($AE780=$AE779,(IF(BK779&gt;=1,BK779-COUNTIFS($AE779:$AE779,$AC780,AX779:AX779,$AI$1),0)),0)),0)</f>
        <v>0</v>
      </c>
      <c r="BL780" s="1">
        <f>IFERROR(IF($AE780&gt;$AE779,VLOOKUP($AC780+AL$1,STOCK!$F$10:$AB$209,17,0),IF($AE780=$AE779,(IF(BL779&gt;=1,BL779-COUNTIFS($AE779:$AE779,$AC780,AL779:AL779,$AI$2),0)),0)),0)</f>
        <v>0</v>
      </c>
      <c r="BM780" s="1">
        <f>IFERROR(IF($AE780&gt;$AE779,VLOOKUP($AC780+AM$1,STOCK!$F$10:$AB$209,17,0),IF($AE780=$AE779,(IF(BM779&gt;=1,BM779-COUNTIFS($AE779:$AE779,$AC780,AM779:AM779,$AI$2),0)),0)),0)</f>
        <v>0</v>
      </c>
      <c r="BN780" s="1">
        <f>IFERROR(IF($AE780&gt;$AE779,VLOOKUP($AC780+AN$1,STOCK!$F$10:$AB$209,17,0),IF($AE780=$AE779,(IF(BN779&gt;=1,BN779-COUNTIFS($AE779:$AE779,$AC780,AN779:AN779,$AI$2),0)),0)),0)</f>
        <v>0</v>
      </c>
      <c r="BO780" s="1">
        <f>IFERROR(IF($AE780&gt;$AE779,VLOOKUP($AC780+AO$1,STOCK!$F$10:$AB$209,17,0),IF($AE780=$AE779,(IF(BO779&gt;=1,BO779-COUNTIFS($AE779:$AE779,$AC780,AO779:AO779,$AI$2),0)),0)),0)</f>
        <v>0</v>
      </c>
      <c r="BP780" s="1">
        <f>IFERROR(IF($AE780&gt;$AE779,VLOOKUP($AC780+AP$1,STOCK!$F$10:$AB$209,17,0),IF($AE780=$AE779,(IF(BP779&gt;=1,BP779-COUNTIFS($AE779:$AE779,$AC780,AP779:AP779,$AI$2),0)),0)),0)</f>
        <v>0</v>
      </c>
      <c r="BQ780" s="1">
        <f>IFERROR(IF($AE780&gt;$AE779,VLOOKUP($AC780+AQ$1,STOCK!$F$10:$AB$209,17,0),IF($AE780=$AE779,(IF(BQ779&gt;=1,BQ779-COUNTIFS($AE779:$AE779,$AC780,AQ779:AQ779,$AI$2),0)),0)),0)</f>
        <v>0</v>
      </c>
      <c r="BR780" s="1">
        <f>IFERROR(IF($AE780&gt;$AE779,VLOOKUP($AC780+AR$1,STOCK!$F$10:$AB$209,17,0),IF($AE780=$AE779,(IF(BR779&gt;=1,BR779-COUNTIFS($AE779:$AE779,$AC780,AR779:AR779,$AI$2),0)),0)),0)</f>
        <v>0</v>
      </c>
      <c r="BS780" s="1">
        <f>IFERROR(IF($AE780&gt;$AE779,VLOOKUP($AC780+AS$1,STOCK!$F$10:$AB$209,17,0),IF($AE780=$AE779,(IF(BS779&gt;=1,BS779-COUNTIFS($AE779:$AE779,$AC780,AS779:AS779,$AI$2),0)),0)),0)</f>
        <v>0</v>
      </c>
      <c r="BT780" s="1">
        <f>IFERROR(IF($AE780&gt;$AE779,VLOOKUP($AC780+AT$1,STOCK!$F$10:$AB$209,17,0),IF($AE780=$AE779,(IF(BT779&gt;=1,BT779-COUNTIFS($AE779:$AE779,$AC780,AT779:AT779,$AI$2),0)),0)),0)</f>
        <v>0</v>
      </c>
      <c r="BU780" s="1">
        <f>IFERROR(IF($AE780&gt;$AE779,VLOOKUP($AC780+AU$1,STOCK!$F$10:$AB$209,17,0),IF($AE780=$AE779,(IF(BU779&gt;=1,BU779-COUNTIFS($AE779:$AE779,$AC780,AU779:AU779,$AI$2),0)),0)),0)</f>
        <v>0</v>
      </c>
      <c r="BV780" s="1">
        <f>IFERROR(IF($AE780&gt;$AE779,VLOOKUP($AC780+AV$1,STOCK!$F$10:$AB$209,17,0),IF($AE780=$AE779,(IF(BV779&gt;=1,BV779-COUNTIFS($AE779:$AE779,$AC780,AV779:AV779,$AI$2),0)),0)),0)</f>
        <v>0</v>
      </c>
      <c r="BW780" s="1">
        <f>IFERROR(IF($AE780&gt;$AE779,VLOOKUP($AC780+AW$1,STOCK!$F$10:$AB$209,17,0),IF($AE780=$AE779,(IF(BW779&gt;=1,BW779-COUNTIFS($AE779:$AE779,$AC780,AW779:AW779,$AI$2),0)),0)),0)</f>
        <v>0</v>
      </c>
      <c r="BX780" s="1">
        <f>IFERROR(IF($AE780&gt;$AE779,VLOOKUP($AC780+AX$1,STOCK!$F$10:$AB$209,17,0),IF($AE780=$AE779,(IF(BX779&gt;=1,BX779-COUNTIFS($AE779:$AE779,$AC780,AX779:AX779,$AI$2),0)),0)),0)</f>
        <v>0</v>
      </c>
    </row>
    <row r="781" spans="29:76" x14ac:dyDescent="0.25">
      <c r="AC781" s="1">
        <f t="shared" si="185"/>
        <v>0</v>
      </c>
      <c r="AD781" s="1">
        <f>IFERROR(IF(LEN(AK781)&gt;=1,VLOOKUP(HLOOKUP(AK781,PROFILE!$K$5:$V$8,4,0),PROFILE!$F$1:$G$3,2,0),0),0)</f>
        <v>0</v>
      </c>
      <c r="AE781" s="1">
        <f t="shared" si="186"/>
        <v>0</v>
      </c>
      <c r="AF781" s="1">
        <v>768</v>
      </c>
      <c r="AI781" s="1" t="str">
        <f>IFERROR(IF($AH781&gt;=1,VLOOKUP($AG781,STUDENT!$O$8:$Z$1507,3,0),""),"")</f>
        <v/>
      </c>
      <c r="AJ781" s="1" t="str">
        <f>IFERROR(IF($AH781&gt;=1,VLOOKUP($AG781,STUDENT!$O$8:$Z$1507,4,0),""),"")</f>
        <v/>
      </c>
      <c r="AK781" s="1" t="str">
        <f>IFERROR(IF($AH781&gt;=1,VLOOKUP($AG781,STUDENT!$O$8:$Z$1507,6,0),""),"")</f>
        <v/>
      </c>
      <c r="AL781" s="1" t="str">
        <f t="shared" si="187"/>
        <v/>
      </c>
      <c r="AM781" s="1" t="str">
        <f t="shared" si="188"/>
        <v/>
      </c>
      <c r="AN781" s="1" t="str">
        <f t="shared" si="189"/>
        <v/>
      </c>
      <c r="AO781" s="1" t="str">
        <f t="shared" si="190"/>
        <v/>
      </c>
      <c r="AP781" s="1" t="str">
        <f t="shared" si="191"/>
        <v/>
      </c>
      <c r="AQ781" s="1" t="str">
        <f t="shared" si="192"/>
        <v/>
      </c>
      <c r="AR781" s="1" t="str">
        <f t="shared" si="193"/>
        <v/>
      </c>
      <c r="AS781" s="1" t="str">
        <f t="shared" si="194"/>
        <v/>
      </c>
      <c r="AT781" s="1" t="str">
        <f t="shared" si="195"/>
        <v/>
      </c>
      <c r="AU781" s="1" t="str">
        <f t="shared" si="196"/>
        <v/>
      </c>
      <c r="AV781" s="1" t="str">
        <f t="shared" si="197"/>
        <v/>
      </c>
      <c r="AW781" s="1" t="str">
        <f t="shared" si="198"/>
        <v/>
      </c>
      <c r="AX781" s="1" t="str">
        <f t="shared" si="199"/>
        <v/>
      </c>
      <c r="AY781" s="1">
        <f>IFERROR(IF($AE781&gt;$AE780,VLOOKUP($AC781+AL$1,STOCK!$F$10:$AB$209,16,0),IF($AE781=$AE780,(IF(AY780&gt;=1,AY780-COUNTIFS($AE780:$AE780,$AC781,AL780:AL780,$AI$1),0)),0)),0)</f>
        <v>0</v>
      </c>
      <c r="AZ781" s="1">
        <f>IFERROR(IF($AE781&gt;$AE780,VLOOKUP($AC781+AM$1,STOCK!$F$10:$AB$209,16,0),IF($AE781=$AE780,(IF(AZ780&gt;=1,AZ780-COUNTIFS($AE780:$AE780,$AC781,AM780:AM780,$AI$1),0)),0)),0)</f>
        <v>0</v>
      </c>
      <c r="BA781" s="1">
        <f>IFERROR(IF($AE781&gt;$AE780,VLOOKUP($AC781+AN$1,STOCK!$F$10:$AB$209,16,0),IF($AE781=$AE780,(IF(BA780&gt;=1,BA780-COUNTIFS($AE780:$AE780,$AC781,AN780:AN780,$AI$1),0)),0)),0)</f>
        <v>0</v>
      </c>
      <c r="BB781" s="1">
        <f>IFERROR(IF($AE781&gt;$AE780,VLOOKUP($AC781+AO$1,STOCK!$F$10:$AB$209,16,0),IF($AE781=$AE780,(IF(BB780&gt;=1,BB780-COUNTIFS($AE780:$AE780,$AC781,AO780:AO780,$AI$1),0)),0)),0)</f>
        <v>0</v>
      </c>
      <c r="BC781" s="1">
        <f>IFERROR(IF($AE781&gt;$AE780,VLOOKUP($AC781+AP$1,STOCK!$F$10:$AB$209,16,0),IF($AE781=$AE780,(IF(BC780&gt;=1,BC780-COUNTIFS($AE780:$AE780,$AC781,AP780:AP780,$AI$1),0)),0)),0)</f>
        <v>0</v>
      </c>
      <c r="BD781" s="1">
        <f>IFERROR(IF($AE781&gt;$AE780,VLOOKUP($AC781+AQ$1,STOCK!$F$10:$AB$209,16,0),IF($AE781=$AE780,(IF(BD780&gt;=1,BD780-COUNTIFS($AE780:$AE780,$AC781,AQ780:AQ780,$AI$1),0)),0)),0)</f>
        <v>0</v>
      </c>
      <c r="BE781" s="1">
        <f>IFERROR(IF($AE781&gt;$AE780,VLOOKUP($AC781+AR$1,STOCK!$F$10:$AB$209,16,0),IF($AE781=$AE780,(IF(BE780&gt;=1,BE780-COUNTIFS($AE780:$AE780,$AC781,AR780:AR780,$AI$1),0)),0)),0)</f>
        <v>0</v>
      </c>
      <c r="BF781" s="1">
        <f>IFERROR(IF($AE781&gt;$AE780,VLOOKUP($AC781+AS$1,STOCK!$F$10:$AB$209,16,0),IF($AE781=$AE780,(IF(BF780&gt;=1,BF780-COUNTIFS($AE780:$AE780,$AC781,AS780:AS780,$AI$1),0)),0)),0)</f>
        <v>0</v>
      </c>
      <c r="BG781" s="1">
        <f>IFERROR(IF($AE781&gt;$AE780,VLOOKUP($AC781+AT$1,STOCK!$F$10:$AB$209,16,0),IF($AE781=$AE780,(IF(BG780&gt;=1,BG780-COUNTIFS($AE780:$AE780,$AC781,AT780:AT780,$AI$1),0)),0)),0)</f>
        <v>0</v>
      </c>
      <c r="BH781" s="1">
        <f>IFERROR(IF($AE781&gt;$AE780,VLOOKUP($AC781+AU$1,STOCK!$F$10:$AB$209,16,0),IF($AE781=$AE780,(IF(BH780&gt;=1,BH780-COUNTIFS($AE780:$AE780,$AC781,AU780:AU780,$AI$1),0)),0)),0)</f>
        <v>0</v>
      </c>
      <c r="BI781" s="1">
        <f>IFERROR(IF($AE781&gt;$AE780,VLOOKUP($AC781+AV$1,STOCK!$F$10:$AB$209,16,0),IF($AE781=$AE780,(IF(BI780&gt;=1,BI780-COUNTIFS($AE780:$AE780,$AC781,AV780:AV780,$AI$1),0)),0)),0)</f>
        <v>0</v>
      </c>
      <c r="BJ781" s="1">
        <f>IFERROR(IF($AE781&gt;$AE780,VLOOKUP($AC781+AW$1,STOCK!$F$10:$AB$209,16,0),IF($AE781=$AE780,(IF(BJ780&gt;=1,BJ780-COUNTIFS($AE780:$AE780,$AC781,AW780:AW780,$AI$1),0)),0)),0)</f>
        <v>0</v>
      </c>
      <c r="BK781" s="1">
        <f>IFERROR(IF($AE781&gt;$AE780,VLOOKUP($AC781+AX$1,STOCK!$F$10:$AB$209,16,0),IF($AE781=$AE780,(IF(BK780&gt;=1,BK780-COUNTIFS($AE780:$AE780,$AC781,AX780:AX780,$AI$1),0)),0)),0)</f>
        <v>0</v>
      </c>
      <c r="BL781" s="1">
        <f>IFERROR(IF($AE781&gt;$AE780,VLOOKUP($AC781+AL$1,STOCK!$F$10:$AB$209,17,0),IF($AE781=$AE780,(IF(BL780&gt;=1,BL780-COUNTIFS($AE780:$AE780,$AC781,AL780:AL780,$AI$2),0)),0)),0)</f>
        <v>0</v>
      </c>
      <c r="BM781" s="1">
        <f>IFERROR(IF($AE781&gt;$AE780,VLOOKUP($AC781+AM$1,STOCK!$F$10:$AB$209,17,0),IF($AE781=$AE780,(IF(BM780&gt;=1,BM780-COUNTIFS($AE780:$AE780,$AC781,AM780:AM780,$AI$2),0)),0)),0)</f>
        <v>0</v>
      </c>
      <c r="BN781" s="1">
        <f>IFERROR(IF($AE781&gt;$AE780,VLOOKUP($AC781+AN$1,STOCK!$F$10:$AB$209,17,0),IF($AE781=$AE780,(IF(BN780&gt;=1,BN780-COUNTIFS($AE780:$AE780,$AC781,AN780:AN780,$AI$2),0)),0)),0)</f>
        <v>0</v>
      </c>
      <c r="BO781" s="1">
        <f>IFERROR(IF($AE781&gt;$AE780,VLOOKUP($AC781+AO$1,STOCK!$F$10:$AB$209,17,0),IF($AE781=$AE780,(IF(BO780&gt;=1,BO780-COUNTIFS($AE780:$AE780,$AC781,AO780:AO780,$AI$2),0)),0)),0)</f>
        <v>0</v>
      </c>
      <c r="BP781" s="1">
        <f>IFERROR(IF($AE781&gt;$AE780,VLOOKUP($AC781+AP$1,STOCK!$F$10:$AB$209,17,0),IF($AE781=$AE780,(IF(BP780&gt;=1,BP780-COUNTIFS($AE780:$AE780,$AC781,AP780:AP780,$AI$2),0)),0)),0)</f>
        <v>0</v>
      </c>
      <c r="BQ781" s="1">
        <f>IFERROR(IF($AE781&gt;$AE780,VLOOKUP($AC781+AQ$1,STOCK!$F$10:$AB$209,17,0),IF($AE781=$AE780,(IF(BQ780&gt;=1,BQ780-COUNTIFS($AE780:$AE780,$AC781,AQ780:AQ780,$AI$2),0)),0)),0)</f>
        <v>0</v>
      </c>
      <c r="BR781" s="1">
        <f>IFERROR(IF($AE781&gt;$AE780,VLOOKUP($AC781+AR$1,STOCK!$F$10:$AB$209,17,0),IF($AE781=$AE780,(IF(BR780&gt;=1,BR780-COUNTIFS($AE780:$AE780,$AC781,AR780:AR780,$AI$2),0)),0)),0)</f>
        <v>0</v>
      </c>
      <c r="BS781" s="1">
        <f>IFERROR(IF($AE781&gt;$AE780,VLOOKUP($AC781+AS$1,STOCK!$F$10:$AB$209,17,0),IF($AE781=$AE780,(IF(BS780&gt;=1,BS780-COUNTIFS($AE780:$AE780,$AC781,AS780:AS780,$AI$2),0)),0)),0)</f>
        <v>0</v>
      </c>
      <c r="BT781" s="1">
        <f>IFERROR(IF($AE781&gt;$AE780,VLOOKUP($AC781+AT$1,STOCK!$F$10:$AB$209,17,0),IF($AE781=$AE780,(IF(BT780&gt;=1,BT780-COUNTIFS($AE780:$AE780,$AC781,AT780:AT780,$AI$2),0)),0)),0)</f>
        <v>0</v>
      </c>
      <c r="BU781" s="1">
        <f>IFERROR(IF($AE781&gt;$AE780,VLOOKUP($AC781+AU$1,STOCK!$F$10:$AB$209,17,0),IF($AE781=$AE780,(IF(BU780&gt;=1,BU780-COUNTIFS($AE780:$AE780,$AC781,AU780:AU780,$AI$2),0)),0)),0)</f>
        <v>0</v>
      </c>
      <c r="BV781" s="1">
        <f>IFERROR(IF($AE781&gt;$AE780,VLOOKUP($AC781+AV$1,STOCK!$F$10:$AB$209,17,0),IF($AE781=$AE780,(IF(BV780&gt;=1,BV780-COUNTIFS($AE780:$AE780,$AC781,AV780:AV780,$AI$2),0)),0)),0)</f>
        <v>0</v>
      </c>
      <c r="BW781" s="1">
        <f>IFERROR(IF($AE781&gt;$AE780,VLOOKUP($AC781+AW$1,STOCK!$F$10:$AB$209,17,0),IF($AE781=$AE780,(IF(BW780&gt;=1,BW780-COUNTIFS($AE780:$AE780,$AC781,AW780:AW780,$AI$2),0)),0)),0)</f>
        <v>0</v>
      </c>
      <c r="BX781" s="1">
        <f>IFERROR(IF($AE781&gt;$AE780,VLOOKUP($AC781+AX$1,STOCK!$F$10:$AB$209,17,0),IF($AE781=$AE780,(IF(BX780&gt;=1,BX780-COUNTIFS($AE780:$AE780,$AC781,AX780:AX780,$AI$2),0)),0)),0)</f>
        <v>0</v>
      </c>
    </row>
    <row r="782" spans="29:76" x14ac:dyDescent="0.25">
      <c r="AC782" s="1">
        <f t="shared" si="185"/>
        <v>0</v>
      </c>
      <c r="AD782" s="1">
        <f>IFERROR(IF(LEN(AK782)&gt;=1,VLOOKUP(HLOOKUP(AK782,PROFILE!$K$5:$V$8,4,0),PROFILE!$F$1:$G$3,2,0),0),0)</f>
        <v>0</v>
      </c>
      <c r="AE782" s="1">
        <f t="shared" si="186"/>
        <v>0</v>
      </c>
      <c r="AF782" s="1">
        <v>769</v>
      </c>
      <c r="AI782" s="1" t="str">
        <f>IFERROR(IF($AH782&gt;=1,VLOOKUP($AG782,STUDENT!$O$8:$Z$1507,3,0),""),"")</f>
        <v/>
      </c>
      <c r="AJ782" s="1" t="str">
        <f>IFERROR(IF($AH782&gt;=1,VLOOKUP($AG782,STUDENT!$O$8:$Z$1507,4,0),""),"")</f>
        <v/>
      </c>
      <c r="AK782" s="1" t="str">
        <f>IFERROR(IF($AH782&gt;=1,VLOOKUP($AG782,STUDENT!$O$8:$Z$1507,6,0),""),"")</f>
        <v/>
      </c>
      <c r="AL782" s="1" t="str">
        <f t="shared" si="187"/>
        <v/>
      </c>
      <c r="AM782" s="1" t="str">
        <f t="shared" si="188"/>
        <v/>
      </c>
      <c r="AN782" s="1" t="str">
        <f t="shared" si="189"/>
        <v/>
      </c>
      <c r="AO782" s="1" t="str">
        <f t="shared" si="190"/>
        <v/>
      </c>
      <c r="AP782" s="1" t="str">
        <f t="shared" si="191"/>
        <v/>
      </c>
      <c r="AQ782" s="1" t="str">
        <f t="shared" si="192"/>
        <v/>
      </c>
      <c r="AR782" s="1" t="str">
        <f t="shared" si="193"/>
        <v/>
      </c>
      <c r="AS782" s="1" t="str">
        <f t="shared" si="194"/>
        <v/>
      </c>
      <c r="AT782" s="1" t="str">
        <f t="shared" si="195"/>
        <v/>
      </c>
      <c r="AU782" s="1" t="str">
        <f t="shared" si="196"/>
        <v/>
      </c>
      <c r="AV782" s="1" t="str">
        <f t="shared" si="197"/>
        <v/>
      </c>
      <c r="AW782" s="1" t="str">
        <f t="shared" si="198"/>
        <v/>
      </c>
      <c r="AX782" s="1" t="str">
        <f t="shared" si="199"/>
        <v/>
      </c>
      <c r="AY782" s="1">
        <f>IFERROR(IF($AE782&gt;$AE781,VLOOKUP($AC782+AL$1,STOCK!$F$10:$AB$209,16,0),IF($AE782=$AE781,(IF(AY781&gt;=1,AY781-COUNTIFS($AE781:$AE781,$AC782,AL781:AL781,$AI$1),0)),0)),0)</f>
        <v>0</v>
      </c>
      <c r="AZ782" s="1">
        <f>IFERROR(IF($AE782&gt;$AE781,VLOOKUP($AC782+AM$1,STOCK!$F$10:$AB$209,16,0),IF($AE782=$AE781,(IF(AZ781&gt;=1,AZ781-COUNTIFS($AE781:$AE781,$AC782,AM781:AM781,$AI$1),0)),0)),0)</f>
        <v>0</v>
      </c>
      <c r="BA782" s="1">
        <f>IFERROR(IF($AE782&gt;$AE781,VLOOKUP($AC782+AN$1,STOCK!$F$10:$AB$209,16,0),IF($AE782=$AE781,(IF(BA781&gt;=1,BA781-COUNTIFS($AE781:$AE781,$AC782,AN781:AN781,$AI$1),0)),0)),0)</f>
        <v>0</v>
      </c>
      <c r="BB782" s="1">
        <f>IFERROR(IF($AE782&gt;$AE781,VLOOKUP($AC782+AO$1,STOCK!$F$10:$AB$209,16,0),IF($AE782=$AE781,(IF(BB781&gt;=1,BB781-COUNTIFS($AE781:$AE781,$AC782,AO781:AO781,$AI$1),0)),0)),0)</f>
        <v>0</v>
      </c>
      <c r="BC782" s="1">
        <f>IFERROR(IF($AE782&gt;$AE781,VLOOKUP($AC782+AP$1,STOCK!$F$10:$AB$209,16,0),IF($AE782=$AE781,(IF(BC781&gt;=1,BC781-COUNTIFS($AE781:$AE781,$AC782,AP781:AP781,$AI$1),0)),0)),0)</f>
        <v>0</v>
      </c>
      <c r="BD782" s="1">
        <f>IFERROR(IF($AE782&gt;$AE781,VLOOKUP($AC782+AQ$1,STOCK!$F$10:$AB$209,16,0),IF($AE782=$AE781,(IF(BD781&gt;=1,BD781-COUNTIFS($AE781:$AE781,$AC782,AQ781:AQ781,$AI$1),0)),0)),0)</f>
        <v>0</v>
      </c>
      <c r="BE782" s="1">
        <f>IFERROR(IF($AE782&gt;$AE781,VLOOKUP($AC782+AR$1,STOCK!$F$10:$AB$209,16,0),IF($AE782=$AE781,(IF(BE781&gt;=1,BE781-COUNTIFS($AE781:$AE781,$AC782,AR781:AR781,$AI$1),0)),0)),0)</f>
        <v>0</v>
      </c>
      <c r="BF782" s="1">
        <f>IFERROR(IF($AE782&gt;$AE781,VLOOKUP($AC782+AS$1,STOCK!$F$10:$AB$209,16,0),IF($AE782=$AE781,(IF(BF781&gt;=1,BF781-COUNTIFS($AE781:$AE781,$AC782,AS781:AS781,$AI$1),0)),0)),0)</f>
        <v>0</v>
      </c>
      <c r="BG782" s="1">
        <f>IFERROR(IF($AE782&gt;$AE781,VLOOKUP($AC782+AT$1,STOCK!$F$10:$AB$209,16,0),IF($AE782=$AE781,(IF(BG781&gt;=1,BG781-COUNTIFS($AE781:$AE781,$AC782,AT781:AT781,$AI$1),0)),0)),0)</f>
        <v>0</v>
      </c>
      <c r="BH782" s="1">
        <f>IFERROR(IF($AE782&gt;$AE781,VLOOKUP($AC782+AU$1,STOCK!$F$10:$AB$209,16,0),IF($AE782=$AE781,(IF(BH781&gt;=1,BH781-COUNTIFS($AE781:$AE781,$AC782,AU781:AU781,$AI$1),0)),0)),0)</f>
        <v>0</v>
      </c>
      <c r="BI782" s="1">
        <f>IFERROR(IF($AE782&gt;$AE781,VLOOKUP($AC782+AV$1,STOCK!$F$10:$AB$209,16,0),IF($AE782=$AE781,(IF(BI781&gt;=1,BI781-COUNTIFS($AE781:$AE781,$AC782,AV781:AV781,$AI$1),0)),0)),0)</f>
        <v>0</v>
      </c>
      <c r="BJ782" s="1">
        <f>IFERROR(IF($AE782&gt;$AE781,VLOOKUP($AC782+AW$1,STOCK!$F$10:$AB$209,16,0),IF($AE782=$AE781,(IF(BJ781&gt;=1,BJ781-COUNTIFS($AE781:$AE781,$AC782,AW781:AW781,$AI$1),0)),0)),0)</f>
        <v>0</v>
      </c>
      <c r="BK782" s="1">
        <f>IFERROR(IF($AE782&gt;$AE781,VLOOKUP($AC782+AX$1,STOCK!$F$10:$AB$209,16,0),IF($AE782=$AE781,(IF(BK781&gt;=1,BK781-COUNTIFS($AE781:$AE781,$AC782,AX781:AX781,$AI$1),0)),0)),0)</f>
        <v>0</v>
      </c>
      <c r="BL782" s="1">
        <f>IFERROR(IF($AE782&gt;$AE781,VLOOKUP($AC782+AL$1,STOCK!$F$10:$AB$209,17,0),IF($AE782=$AE781,(IF(BL781&gt;=1,BL781-COUNTIFS($AE781:$AE781,$AC782,AL781:AL781,$AI$2),0)),0)),0)</f>
        <v>0</v>
      </c>
      <c r="BM782" s="1">
        <f>IFERROR(IF($AE782&gt;$AE781,VLOOKUP($AC782+AM$1,STOCK!$F$10:$AB$209,17,0),IF($AE782=$AE781,(IF(BM781&gt;=1,BM781-COUNTIFS($AE781:$AE781,$AC782,AM781:AM781,$AI$2),0)),0)),0)</f>
        <v>0</v>
      </c>
      <c r="BN782" s="1">
        <f>IFERROR(IF($AE782&gt;$AE781,VLOOKUP($AC782+AN$1,STOCK!$F$10:$AB$209,17,0),IF($AE782=$AE781,(IF(BN781&gt;=1,BN781-COUNTIFS($AE781:$AE781,$AC782,AN781:AN781,$AI$2),0)),0)),0)</f>
        <v>0</v>
      </c>
      <c r="BO782" s="1">
        <f>IFERROR(IF($AE782&gt;$AE781,VLOOKUP($AC782+AO$1,STOCK!$F$10:$AB$209,17,0),IF($AE782=$AE781,(IF(BO781&gt;=1,BO781-COUNTIFS($AE781:$AE781,$AC782,AO781:AO781,$AI$2),0)),0)),0)</f>
        <v>0</v>
      </c>
      <c r="BP782" s="1">
        <f>IFERROR(IF($AE782&gt;$AE781,VLOOKUP($AC782+AP$1,STOCK!$F$10:$AB$209,17,0),IF($AE782=$AE781,(IF(BP781&gt;=1,BP781-COUNTIFS($AE781:$AE781,$AC782,AP781:AP781,$AI$2),0)),0)),0)</f>
        <v>0</v>
      </c>
      <c r="BQ782" s="1">
        <f>IFERROR(IF($AE782&gt;$AE781,VLOOKUP($AC782+AQ$1,STOCK!$F$10:$AB$209,17,0),IF($AE782=$AE781,(IF(BQ781&gt;=1,BQ781-COUNTIFS($AE781:$AE781,$AC782,AQ781:AQ781,$AI$2),0)),0)),0)</f>
        <v>0</v>
      </c>
      <c r="BR782" s="1">
        <f>IFERROR(IF($AE782&gt;$AE781,VLOOKUP($AC782+AR$1,STOCK!$F$10:$AB$209,17,0),IF($AE782=$AE781,(IF(BR781&gt;=1,BR781-COUNTIFS($AE781:$AE781,$AC782,AR781:AR781,$AI$2),0)),0)),0)</f>
        <v>0</v>
      </c>
      <c r="BS782" s="1">
        <f>IFERROR(IF($AE782&gt;$AE781,VLOOKUP($AC782+AS$1,STOCK!$F$10:$AB$209,17,0),IF($AE782=$AE781,(IF(BS781&gt;=1,BS781-COUNTIFS($AE781:$AE781,$AC782,AS781:AS781,$AI$2),0)),0)),0)</f>
        <v>0</v>
      </c>
      <c r="BT782" s="1">
        <f>IFERROR(IF($AE782&gt;$AE781,VLOOKUP($AC782+AT$1,STOCK!$F$10:$AB$209,17,0),IF($AE782=$AE781,(IF(BT781&gt;=1,BT781-COUNTIFS($AE781:$AE781,$AC782,AT781:AT781,$AI$2),0)),0)),0)</f>
        <v>0</v>
      </c>
      <c r="BU782" s="1">
        <f>IFERROR(IF($AE782&gt;$AE781,VLOOKUP($AC782+AU$1,STOCK!$F$10:$AB$209,17,0),IF($AE782=$AE781,(IF(BU781&gt;=1,BU781-COUNTIFS($AE781:$AE781,$AC782,AU781:AU781,$AI$2),0)),0)),0)</f>
        <v>0</v>
      </c>
      <c r="BV782" s="1">
        <f>IFERROR(IF($AE782&gt;$AE781,VLOOKUP($AC782+AV$1,STOCK!$F$10:$AB$209,17,0),IF($AE782=$AE781,(IF(BV781&gt;=1,BV781-COUNTIFS($AE781:$AE781,$AC782,AV781:AV781,$AI$2),0)),0)),0)</f>
        <v>0</v>
      </c>
      <c r="BW782" s="1">
        <f>IFERROR(IF($AE782&gt;$AE781,VLOOKUP($AC782+AW$1,STOCK!$F$10:$AB$209,17,0),IF($AE782=$AE781,(IF(BW781&gt;=1,BW781-COUNTIFS($AE781:$AE781,$AC782,AW781:AW781,$AI$2),0)),0)),0)</f>
        <v>0</v>
      </c>
      <c r="BX782" s="1">
        <f>IFERROR(IF($AE782&gt;$AE781,VLOOKUP($AC782+AX$1,STOCK!$F$10:$AB$209,17,0),IF($AE782=$AE781,(IF(BX781&gt;=1,BX781-COUNTIFS($AE781:$AE781,$AC782,AX781:AX781,$AI$2),0)),0)),0)</f>
        <v>0</v>
      </c>
    </row>
    <row r="783" spans="29:76" x14ac:dyDescent="0.25">
      <c r="AC783" s="1">
        <f t="shared" ref="AC783:AC846" si="200">IFERROR(IF(AG783&gt;=101,LEFT(AG783,1)*100,0),0)</f>
        <v>0</v>
      </c>
      <c r="AD783" s="1">
        <f>IFERROR(IF(LEN(AK783)&gt;=1,VLOOKUP(HLOOKUP(AK783,PROFILE!$K$5:$V$8,4,0),PROFILE!$F$1:$G$3,2,0),0),0)</f>
        <v>0</v>
      </c>
      <c r="AE783" s="1">
        <f t="shared" ref="AE783:AE846" si="201">IFERROR(IF(AG783&gt;=101,LEFT(AG783,1)*100,0),0)</f>
        <v>0</v>
      </c>
      <c r="AF783" s="1">
        <v>770</v>
      </c>
      <c r="AI783" s="1" t="str">
        <f>IFERROR(IF($AH783&gt;=1,VLOOKUP($AG783,STUDENT!$O$8:$Z$1507,3,0),""),"")</f>
        <v/>
      </c>
      <c r="AJ783" s="1" t="str">
        <f>IFERROR(IF($AH783&gt;=1,VLOOKUP($AG783,STUDENT!$O$8:$Z$1507,4,0),""),"")</f>
        <v/>
      </c>
      <c r="AK783" s="1" t="str">
        <f>IFERROR(IF($AH783&gt;=1,VLOOKUP($AG783,STUDENT!$O$8:$Z$1507,6,0),""),"")</f>
        <v/>
      </c>
      <c r="AL783" s="1" t="str">
        <f t="shared" ref="AL783:AL846" si="202">IFERROR(IF($AH783&gt;=1,(IF($AD783=1,(IF(BL783&gt;=1,$AI$2,"")),IF($AD783=2,(IF(AY783&gt;=1,$AI$1,"")),IF($AD783=3,(IF(MOD($AG783+AL$1,2)=0,(IF(AY783&gt;=1,$AI$1,"")),IF(MOD($AG783+AL$1,2)=1,(IF(BL783&gt;=1,$AI$2,"")),""))),"")))),""),"")</f>
        <v/>
      </c>
      <c r="AM783" s="1" t="str">
        <f t="shared" ref="AM783:AM846" si="203">IFERROR(IF($AH783&gt;=1,(IF($AD783=1,(IF(BM783&gt;=1,$AI$2,"")),IF($AD783=2,(IF(AZ783&gt;=1,$AI$1,"")),IF($AD783=3,(IF(MOD($AG783+AM$1,2)=0,(IF(AZ783&gt;=1,$AI$1,"")),IF(MOD($AG783+AM$1,2)=1,(IF(BM783&gt;=1,$AI$2,"")),""))),"")))),""),"")</f>
        <v/>
      </c>
      <c r="AN783" s="1" t="str">
        <f t="shared" ref="AN783:AN846" si="204">IFERROR(IF($AH783&gt;=1,(IF($AD783=1,(IF(BN783&gt;=1,$AI$2,"")),IF($AD783=2,(IF(BA783&gt;=1,$AI$1,"")),IF($AD783=3,(IF(MOD($AG783+AN$1,2)=0,(IF(BA783&gt;=1,$AI$1,"")),IF(MOD($AG783+AN$1,2)=1,(IF(BN783&gt;=1,$AI$2,"")),""))),"")))),""),"")</f>
        <v/>
      </c>
      <c r="AO783" s="1" t="str">
        <f t="shared" ref="AO783:AO846" si="205">IFERROR(IF($AH783&gt;=1,(IF($AD783=1,(IF(BO783&gt;=1,$AI$2,"")),IF($AD783=2,(IF(BB783&gt;=1,$AI$1,"")),IF($AD783=3,(IF(MOD($AG783+AO$1,2)=0,(IF(BB783&gt;=1,$AI$1,"")),IF(MOD($AG783+AO$1,2)=1,(IF(BO783&gt;=1,$AI$2,"")),""))),"")))),""),"")</f>
        <v/>
      </c>
      <c r="AP783" s="1" t="str">
        <f t="shared" ref="AP783:AP846" si="206">IFERROR(IF($AH783&gt;=1,(IF($AD783=1,(IF(BP783&gt;=1,$AI$2,"")),IF($AD783=2,(IF(BC783&gt;=1,$AI$1,"")),IF($AD783=3,(IF(MOD($AG783+AP$1,2)=0,(IF(BC783&gt;=1,$AI$1,"")),IF(MOD($AG783+AP$1,2)=1,(IF(BP783&gt;=1,$AI$2,"")),""))),"")))),""),"")</f>
        <v/>
      </c>
      <c r="AQ783" s="1" t="str">
        <f t="shared" ref="AQ783:AQ846" si="207">IFERROR(IF($AH783&gt;=1,(IF($AD783=1,(IF(BQ783&gt;=1,$AI$2,"")),IF($AD783=2,(IF(BD783&gt;=1,$AI$1,"")),IF($AD783=3,(IF(MOD($AG783+AQ$1,2)=0,(IF(BD783&gt;=1,$AI$1,"")),IF(MOD($AG783+AQ$1,2)=1,(IF(BQ783&gt;=1,$AI$2,"")),""))),"")))),""),"")</f>
        <v/>
      </c>
      <c r="AR783" s="1" t="str">
        <f t="shared" ref="AR783:AR846" si="208">IFERROR(IF($AH783&gt;=1,(IF($AD783=1,(IF(BR783&gt;=1,$AI$2,"")),IF($AD783=2,(IF(BE783&gt;=1,$AI$1,"")),IF($AD783=3,(IF(MOD($AG783+AR$1,2)=0,(IF(BE783&gt;=1,$AI$1,"")),IF(MOD($AG783+AR$1,2)=1,(IF(BR783&gt;=1,$AI$2,"")),""))),"")))),""),"")</f>
        <v/>
      </c>
      <c r="AS783" s="1" t="str">
        <f t="shared" ref="AS783:AS846" si="209">IFERROR(IF($AH783&gt;=1,(IF($AD783=1,(IF(BS783&gt;=1,$AI$2,"")),IF($AD783=2,(IF(BF783&gt;=1,$AI$1,"")),IF($AD783=3,(IF(MOD($AG783+AS$1,2)=0,(IF(BF783&gt;=1,$AI$1,"")),IF(MOD($AG783+AS$1,2)=1,(IF(BS783&gt;=1,$AI$2,"")),""))),"")))),""),"")</f>
        <v/>
      </c>
      <c r="AT783" s="1" t="str">
        <f t="shared" ref="AT783:AT846" si="210">IFERROR(IF($AH783&gt;=1,(IF($AD783=1,(IF(BT783&gt;=1,$AI$2,"")),IF($AD783=2,(IF(BG783&gt;=1,$AI$1,"")),IF($AD783=3,(IF(MOD($AG783+AT$1,2)=0,(IF(BG783&gt;=1,$AI$1,"")),IF(MOD($AG783+AT$1,2)=1,(IF(BT783&gt;=1,$AI$2,"")),""))),"")))),""),"")</f>
        <v/>
      </c>
      <c r="AU783" s="1" t="str">
        <f t="shared" ref="AU783:AU846" si="211">IFERROR(IF($AH783&gt;=1,(IF($AD783=1,(IF(BU783&gt;=1,$AI$2,"")),IF($AD783=2,(IF(BH783&gt;=1,$AI$1,"")),IF($AD783=3,(IF(MOD($AG783+AU$1,2)=0,(IF(BH783&gt;=1,$AI$1,"")),IF(MOD($AG783+AU$1,2)=1,(IF(BU783&gt;=1,$AI$2,"")),""))),"")))),""),"")</f>
        <v/>
      </c>
      <c r="AV783" s="1" t="str">
        <f t="shared" ref="AV783:AV846" si="212">IFERROR(IF($AH783&gt;=1,(IF($AD783=1,(IF(BV783&gt;=1,$AI$2,"")),IF($AD783=2,(IF(BI783&gt;=1,$AI$1,"")),IF($AD783=3,(IF(MOD($AG783+AV$1,2)=0,(IF(BI783&gt;=1,$AI$1,"")),IF(MOD($AG783+AV$1,2)=1,(IF(BV783&gt;=1,$AI$2,"")),""))),"")))),""),"")</f>
        <v/>
      </c>
      <c r="AW783" s="1" t="str">
        <f t="shared" ref="AW783:AW846" si="213">IFERROR(IF($AH783&gt;=1,(IF($AD783=1,(IF(BW783&gt;=1,$AI$2,"")),IF($AD783=2,(IF(BJ783&gt;=1,$AI$1,"")),IF($AD783=3,(IF(MOD($AG783+AW$1,2)=0,(IF(BJ783&gt;=1,$AI$1,"")),IF(MOD($AG783+AW$1,2)=1,(IF(BW783&gt;=1,$AI$2,"")),""))),"")))),""),"")</f>
        <v/>
      </c>
      <c r="AX783" s="1" t="str">
        <f t="shared" ref="AX783:AX846" si="214">IFERROR(IF($AH783&gt;=1,(IF($AD783=1,(IF(BX783&gt;=1,$AI$2,"")),IF($AD783=2,(IF(BK783&gt;=1,$AI$1,"")),IF($AD783=3,(IF(MOD($AG783+AX$1,2)=0,(IF(BK783&gt;=1,$AI$1,"")),IF(MOD($AG783+AX$1,2)=1,(IF(BX783&gt;=1,$AI$2,"")),""))),"")))),""),"")</f>
        <v/>
      </c>
      <c r="AY783" s="1">
        <f>IFERROR(IF($AE783&gt;$AE782,VLOOKUP($AC783+AL$1,STOCK!$F$10:$AB$209,16,0),IF($AE783=$AE782,(IF(AY782&gt;=1,AY782-COUNTIFS($AE782:$AE782,$AC783,AL782:AL782,$AI$1),0)),0)),0)</f>
        <v>0</v>
      </c>
      <c r="AZ783" s="1">
        <f>IFERROR(IF($AE783&gt;$AE782,VLOOKUP($AC783+AM$1,STOCK!$F$10:$AB$209,16,0),IF($AE783=$AE782,(IF(AZ782&gt;=1,AZ782-COUNTIFS($AE782:$AE782,$AC783,AM782:AM782,$AI$1),0)),0)),0)</f>
        <v>0</v>
      </c>
      <c r="BA783" s="1">
        <f>IFERROR(IF($AE783&gt;$AE782,VLOOKUP($AC783+AN$1,STOCK!$F$10:$AB$209,16,0),IF($AE783=$AE782,(IF(BA782&gt;=1,BA782-COUNTIFS($AE782:$AE782,$AC783,AN782:AN782,$AI$1),0)),0)),0)</f>
        <v>0</v>
      </c>
      <c r="BB783" s="1">
        <f>IFERROR(IF($AE783&gt;$AE782,VLOOKUP($AC783+AO$1,STOCK!$F$10:$AB$209,16,0),IF($AE783=$AE782,(IF(BB782&gt;=1,BB782-COUNTIFS($AE782:$AE782,$AC783,AO782:AO782,$AI$1),0)),0)),0)</f>
        <v>0</v>
      </c>
      <c r="BC783" s="1">
        <f>IFERROR(IF($AE783&gt;$AE782,VLOOKUP($AC783+AP$1,STOCK!$F$10:$AB$209,16,0),IF($AE783=$AE782,(IF(BC782&gt;=1,BC782-COUNTIFS($AE782:$AE782,$AC783,AP782:AP782,$AI$1),0)),0)),0)</f>
        <v>0</v>
      </c>
      <c r="BD783" s="1">
        <f>IFERROR(IF($AE783&gt;$AE782,VLOOKUP($AC783+AQ$1,STOCK!$F$10:$AB$209,16,0),IF($AE783=$AE782,(IF(BD782&gt;=1,BD782-COUNTIFS($AE782:$AE782,$AC783,AQ782:AQ782,$AI$1),0)),0)),0)</f>
        <v>0</v>
      </c>
      <c r="BE783" s="1">
        <f>IFERROR(IF($AE783&gt;$AE782,VLOOKUP($AC783+AR$1,STOCK!$F$10:$AB$209,16,0),IF($AE783=$AE782,(IF(BE782&gt;=1,BE782-COUNTIFS($AE782:$AE782,$AC783,AR782:AR782,$AI$1),0)),0)),0)</f>
        <v>0</v>
      </c>
      <c r="BF783" s="1">
        <f>IFERROR(IF($AE783&gt;$AE782,VLOOKUP($AC783+AS$1,STOCK!$F$10:$AB$209,16,0),IF($AE783=$AE782,(IF(BF782&gt;=1,BF782-COUNTIFS($AE782:$AE782,$AC783,AS782:AS782,$AI$1),0)),0)),0)</f>
        <v>0</v>
      </c>
      <c r="BG783" s="1">
        <f>IFERROR(IF($AE783&gt;$AE782,VLOOKUP($AC783+AT$1,STOCK!$F$10:$AB$209,16,0),IF($AE783=$AE782,(IF(BG782&gt;=1,BG782-COUNTIFS($AE782:$AE782,$AC783,AT782:AT782,$AI$1),0)),0)),0)</f>
        <v>0</v>
      </c>
      <c r="BH783" s="1">
        <f>IFERROR(IF($AE783&gt;$AE782,VLOOKUP($AC783+AU$1,STOCK!$F$10:$AB$209,16,0),IF($AE783=$AE782,(IF(BH782&gt;=1,BH782-COUNTIFS($AE782:$AE782,$AC783,AU782:AU782,$AI$1),0)),0)),0)</f>
        <v>0</v>
      </c>
      <c r="BI783" s="1">
        <f>IFERROR(IF($AE783&gt;$AE782,VLOOKUP($AC783+AV$1,STOCK!$F$10:$AB$209,16,0),IF($AE783=$AE782,(IF(BI782&gt;=1,BI782-COUNTIFS($AE782:$AE782,$AC783,AV782:AV782,$AI$1),0)),0)),0)</f>
        <v>0</v>
      </c>
      <c r="BJ783" s="1">
        <f>IFERROR(IF($AE783&gt;$AE782,VLOOKUP($AC783+AW$1,STOCK!$F$10:$AB$209,16,0),IF($AE783=$AE782,(IF(BJ782&gt;=1,BJ782-COUNTIFS($AE782:$AE782,$AC783,AW782:AW782,$AI$1),0)),0)),0)</f>
        <v>0</v>
      </c>
      <c r="BK783" s="1">
        <f>IFERROR(IF($AE783&gt;$AE782,VLOOKUP($AC783+AX$1,STOCK!$F$10:$AB$209,16,0),IF($AE783=$AE782,(IF(BK782&gt;=1,BK782-COUNTIFS($AE782:$AE782,$AC783,AX782:AX782,$AI$1),0)),0)),0)</f>
        <v>0</v>
      </c>
      <c r="BL783" s="1">
        <f>IFERROR(IF($AE783&gt;$AE782,VLOOKUP($AC783+AL$1,STOCK!$F$10:$AB$209,17,0),IF($AE783=$AE782,(IF(BL782&gt;=1,BL782-COUNTIFS($AE782:$AE782,$AC783,AL782:AL782,$AI$2),0)),0)),0)</f>
        <v>0</v>
      </c>
      <c r="BM783" s="1">
        <f>IFERROR(IF($AE783&gt;$AE782,VLOOKUP($AC783+AM$1,STOCK!$F$10:$AB$209,17,0),IF($AE783=$AE782,(IF(BM782&gt;=1,BM782-COUNTIFS($AE782:$AE782,$AC783,AM782:AM782,$AI$2),0)),0)),0)</f>
        <v>0</v>
      </c>
      <c r="BN783" s="1">
        <f>IFERROR(IF($AE783&gt;$AE782,VLOOKUP($AC783+AN$1,STOCK!$F$10:$AB$209,17,0),IF($AE783=$AE782,(IF(BN782&gt;=1,BN782-COUNTIFS($AE782:$AE782,$AC783,AN782:AN782,$AI$2),0)),0)),0)</f>
        <v>0</v>
      </c>
      <c r="BO783" s="1">
        <f>IFERROR(IF($AE783&gt;$AE782,VLOOKUP($AC783+AO$1,STOCK!$F$10:$AB$209,17,0),IF($AE783=$AE782,(IF(BO782&gt;=1,BO782-COUNTIFS($AE782:$AE782,$AC783,AO782:AO782,$AI$2),0)),0)),0)</f>
        <v>0</v>
      </c>
      <c r="BP783" s="1">
        <f>IFERROR(IF($AE783&gt;$AE782,VLOOKUP($AC783+AP$1,STOCK!$F$10:$AB$209,17,0),IF($AE783=$AE782,(IF(BP782&gt;=1,BP782-COUNTIFS($AE782:$AE782,$AC783,AP782:AP782,$AI$2),0)),0)),0)</f>
        <v>0</v>
      </c>
      <c r="BQ783" s="1">
        <f>IFERROR(IF($AE783&gt;$AE782,VLOOKUP($AC783+AQ$1,STOCK!$F$10:$AB$209,17,0),IF($AE783=$AE782,(IF(BQ782&gt;=1,BQ782-COUNTIFS($AE782:$AE782,$AC783,AQ782:AQ782,$AI$2),0)),0)),0)</f>
        <v>0</v>
      </c>
      <c r="BR783" s="1">
        <f>IFERROR(IF($AE783&gt;$AE782,VLOOKUP($AC783+AR$1,STOCK!$F$10:$AB$209,17,0),IF($AE783=$AE782,(IF(BR782&gt;=1,BR782-COUNTIFS($AE782:$AE782,$AC783,AR782:AR782,$AI$2),0)),0)),0)</f>
        <v>0</v>
      </c>
      <c r="BS783" s="1">
        <f>IFERROR(IF($AE783&gt;$AE782,VLOOKUP($AC783+AS$1,STOCK!$F$10:$AB$209,17,0),IF($AE783=$AE782,(IF(BS782&gt;=1,BS782-COUNTIFS($AE782:$AE782,$AC783,AS782:AS782,$AI$2),0)),0)),0)</f>
        <v>0</v>
      </c>
      <c r="BT783" s="1">
        <f>IFERROR(IF($AE783&gt;$AE782,VLOOKUP($AC783+AT$1,STOCK!$F$10:$AB$209,17,0),IF($AE783=$AE782,(IF(BT782&gt;=1,BT782-COUNTIFS($AE782:$AE782,$AC783,AT782:AT782,$AI$2),0)),0)),0)</f>
        <v>0</v>
      </c>
      <c r="BU783" s="1">
        <f>IFERROR(IF($AE783&gt;$AE782,VLOOKUP($AC783+AU$1,STOCK!$F$10:$AB$209,17,0),IF($AE783=$AE782,(IF(BU782&gt;=1,BU782-COUNTIFS($AE782:$AE782,$AC783,AU782:AU782,$AI$2),0)),0)),0)</f>
        <v>0</v>
      </c>
      <c r="BV783" s="1">
        <f>IFERROR(IF($AE783&gt;$AE782,VLOOKUP($AC783+AV$1,STOCK!$F$10:$AB$209,17,0),IF($AE783=$AE782,(IF(BV782&gt;=1,BV782-COUNTIFS($AE782:$AE782,$AC783,AV782:AV782,$AI$2),0)),0)),0)</f>
        <v>0</v>
      </c>
      <c r="BW783" s="1">
        <f>IFERROR(IF($AE783&gt;$AE782,VLOOKUP($AC783+AW$1,STOCK!$F$10:$AB$209,17,0),IF($AE783=$AE782,(IF(BW782&gt;=1,BW782-COUNTIFS($AE782:$AE782,$AC783,AW782:AW782,$AI$2),0)),0)),0)</f>
        <v>0</v>
      </c>
      <c r="BX783" s="1">
        <f>IFERROR(IF($AE783&gt;$AE782,VLOOKUP($AC783+AX$1,STOCK!$F$10:$AB$209,17,0),IF($AE783=$AE782,(IF(BX782&gt;=1,BX782-COUNTIFS($AE782:$AE782,$AC783,AX782:AX782,$AI$2),0)),0)),0)</f>
        <v>0</v>
      </c>
    </row>
    <row r="784" spans="29:76" x14ac:dyDescent="0.25">
      <c r="AC784" s="1">
        <f t="shared" si="200"/>
        <v>0</v>
      </c>
      <c r="AD784" s="1">
        <f>IFERROR(IF(LEN(AK784)&gt;=1,VLOOKUP(HLOOKUP(AK784,PROFILE!$K$5:$V$8,4,0),PROFILE!$F$1:$G$3,2,0),0),0)</f>
        <v>0</v>
      </c>
      <c r="AE784" s="1">
        <f t="shared" si="201"/>
        <v>0</v>
      </c>
      <c r="AF784" s="1">
        <v>771</v>
      </c>
      <c r="AI784" s="1" t="str">
        <f>IFERROR(IF($AH784&gt;=1,VLOOKUP($AG784,STUDENT!$O$8:$Z$1507,3,0),""),"")</f>
        <v/>
      </c>
      <c r="AJ784" s="1" t="str">
        <f>IFERROR(IF($AH784&gt;=1,VLOOKUP($AG784,STUDENT!$O$8:$Z$1507,4,0),""),"")</f>
        <v/>
      </c>
      <c r="AK784" s="1" t="str">
        <f>IFERROR(IF($AH784&gt;=1,VLOOKUP($AG784,STUDENT!$O$8:$Z$1507,6,0),""),"")</f>
        <v/>
      </c>
      <c r="AL784" s="1" t="str">
        <f t="shared" si="202"/>
        <v/>
      </c>
      <c r="AM784" s="1" t="str">
        <f t="shared" si="203"/>
        <v/>
      </c>
      <c r="AN784" s="1" t="str">
        <f t="shared" si="204"/>
        <v/>
      </c>
      <c r="AO784" s="1" t="str">
        <f t="shared" si="205"/>
        <v/>
      </c>
      <c r="AP784" s="1" t="str">
        <f t="shared" si="206"/>
        <v/>
      </c>
      <c r="AQ784" s="1" t="str">
        <f t="shared" si="207"/>
        <v/>
      </c>
      <c r="AR784" s="1" t="str">
        <f t="shared" si="208"/>
        <v/>
      </c>
      <c r="AS784" s="1" t="str">
        <f t="shared" si="209"/>
        <v/>
      </c>
      <c r="AT784" s="1" t="str">
        <f t="shared" si="210"/>
        <v/>
      </c>
      <c r="AU784" s="1" t="str">
        <f t="shared" si="211"/>
        <v/>
      </c>
      <c r="AV784" s="1" t="str">
        <f t="shared" si="212"/>
        <v/>
      </c>
      <c r="AW784" s="1" t="str">
        <f t="shared" si="213"/>
        <v/>
      </c>
      <c r="AX784" s="1" t="str">
        <f t="shared" si="214"/>
        <v/>
      </c>
      <c r="AY784" s="1">
        <f>IFERROR(IF($AE784&gt;$AE783,VLOOKUP($AC784+AL$1,STOCK!$F$10:$AB$209,16,0),IF($AE784=$AE783,(IF(AY783&gt;=1,AY783-COUNTIFS($AE783:$AE783,$AC784,AL783:AL783,$AI$1),0)),0)),0)</f>
        <v>0</v>
      </c>
      <c r="AZ784" s="1">
        <f>IFERROR(IF($AE784&gt;$AE783,VLOOKUP($AC784+AM$1,STOCK!$F$10:$AB$209,16,0),IF($AE784=$AE783,(IF(AZ783&gt;=1,AZ783-COUNTIFS($AE783:$AE783,$AC784,AM783:AM783,$AI$1),0)),0)),0)</f>
        <v>0</v>
      </c>
      <c r="BA784" s="1">
        <f>IFERROR(IF($AE784&gt;$AE783,VLOOKUP($AC784+AN$1,STOCK!$F$10:$AB$209,16,0),IF($AE784=$AE783,(IF(BA783&gt;=1,BA783-COUNTIFS($AE783:$AE783,$AC784,AN783:AN783,$AI$1),0)),0)),0)</f>
        <v>0</v>
      </c>
      <c r="BB784" s="1">
        <f>IFERROR(IF($AE784&gt;$AE783,VLOOKUP($AC784+AO$1,STOCK!$F$10:$AB$209,16,0),IF($AE784=$AE783,(IF(BB783&gt;=1,BB783-COUNTIFS($AE783:$AE783,$AC784,AO783:AO783,$AI$1),0)),0)),0)</f>
        <v>0</v>
      </c>
      <c r="BC784" s="1">
        <f>IFERROR(IF($AE784&gt;$AE783,VLOOKUP($AC784+AP$1,STOCK!$F$10:$AB$209,16,0),IF($AE784=$AE783,(IF(BC783&gt;=1,BC783-COUNTIFS($AE783:$AE783,$AC784,AP783:AP783,$AI$1),0)),0)),0)</f>
        <v>0</v>
      </c>
      <c r="BD784" s="1">
        <f>IFERROR(IF($AE784&gt;$AE783,VLOOKUP($AC784+AQ$1,STOCK!$F$10:$AB$209,16,0),IF($AE784=$AE783,(IF(BD783&gt;=1,BD783-COUNTIFS($AE783:$AE783,$AC784,AQ783:AQ783,$AI$1),0)),0)),0)</f>
        <v>0</v>
      </c>
      <c r="BE784" s="1">
        <f>IFERROR(IF($AE784&gt;$AE783,VLOOKUP($AC784+AR$1,STOCK!$F$10:$AB$209,16,0),IF($AE784=$AE783,(IF(BE783&gt;=1,BE783-COUNTIFS($AE783:$AE783,$AC784,AR783:AR783,$AI$1),0)),0)),0)</f>
        <v>0</v>
      </c>
      <c r="BF784" s="1">
        <f>IFERROR(IF($AE784&gt;$AE783,VLOOKUP($AC784+AS$1,STOCK!$F$10:$AB$209,16,0),IF($AE784=$AE783,(IF(BF783&gt;=1,BF783-COUNTIFS($AE783:$AE783,$AC784,AS783:AS783,$AI$1),0)),0)),0)</f>
        <v>0</v>
      </c>
      <c r="BG784" s="1">
        <f>IFERROR(IF($AE784&gt;$AE783,VLOOKUP($AC784+AT$1,STOCK!$F$10:$AB$209,16,0),IF($AE784=$AE783,(IF(BG783&gt;=1,BG783-COUNTIFS($AE783:$AE783,$AC784,AT783:AT783,$AI$1),0)),0)),0)</f>
        <v>0</v>
      </c>
      <c r="BH784" s="1">
        <f>IFERROR(IF($AE784&gt;$AE783,VLOOKUP($AC784+AU$1,STOCK!$F$10:$AB$209,16,0),IF($AE784=$AE783,(IF(BH783&gt;=1,BH783-COUNTIFS($AE783:$AE783,$AC784,AU783:AU783,$AI$1),0)),0)),0)</f>
        <v>0</v>
      </c>
      <c r="BI784" s="1">
        <f>IFERROR(IF($AE784&gt;$AE783,VLOOKUP($AC784+AV$1,STOCK!$F$10:$AB$209,16,0),IF($AE784=$AE783,(IF(BI783&gt;=1,BI783-COUNTIFS($AE783:$AE783,$AC784,AV783:AV783,$AI$1),0)),0)),0)</f>
        <v>0</v>
      </c>
      <c r="BJ784" s="1">
        <f>IFERROR(IF($AE784&gt;$AE783,VLOOKUP($AC784+AW$1,STOCK!$F$10:$AB$209,16,0),IF($AE784=$AE783,(IF(BJ783&gt;=1,BJ783-COUNTIFS($AE783:$AE783,$AC784,AW783:AW783,$AI$1),0)),0)),0)</f>
        <v>0</v>
      </c>
      <c r="BK784" s="1">
        <f>IFERROR(IF($AE784&gt;$AE783,VLOOKUP($AC784+AX$1,STOCK!$F$10:$AB$209,16,0),IF($AE784=$AE783,(IF(BK783&gt;=1,BK783-COUNTIFS($AE783:$AE783,$AC784,AX783:AX783,$AI$1),0)),0)),0)</f>
        <v>0</v>
      </c>
      <c r="BL784" s="1">
        <f>IFERROR(IF($AE784&gt;$AE783,VLOOKUP($AC784+AL$1,STOCK!$F$10:$AB$209,17,0),IF($AE784=$AE783,(IF(BL783&gt;=1,BL783-COUNTIFS($AE783:$AE783,$AC784,AL783:AL783,$AI$2),0)),0)),0)</f>
        <v>0</v>
      </c>
      <c r="BM784" s="1">
        <f>IFERROR(IF($AE784&gt;$AE783,VLOOKUP($AC784+AM$1,STOCK!$F$10:$AB$209,17,0),IF($AE784=$AE783,(IF(BM783&gt;=1,BM783-COUNTIFS($AE783:$AE783,$AC784,AM783:AM783,$AI$2),0)),0)),0)</f>
        <v>0</v>
      </c>
      <c r="BN784" s="1">
        <f>IFERROR(IF($AE784&gt;$AE783,VLOOKUP($AC784+AN$1,STOCK!$F$10:$AB$209,17,0),IF($AE784=$AE783,(IF(BN783&gt;=1,BN783-COUNTIFS($AE783:$AE783,$AC784,AN783:AN783,$AI$2),0)),0)),0)</f>
        <v>0</v>
      </c>
      <c r="BO784" s="1">
        <f>IFERROR(IF($AE784&gt;$AE783,VLOOKUP($AC784+AO$1,STOCK!$F$10:$AB$209,17,0),IF($AE784=$AE783,(IF(BO783&gt;=1,BO783-COUNTIFS($AE783:$AE783,$AC784,AO783:AO783,$AI$2),0)),0)),0)</f>
        <v>0</v>
      </c>
      <c r="BP784" s="1">
        <f>IFERROR(IF($AE784&gt;$AE783,VLOOKUP($AC784+AP$1,STOCK!$F$10:$AB$209,17,0),IF($AE784=$AE783,(IF(BP783&gt;=1,BP783-COUNTIFS($AE783:$AE783,$AC784,AP783:AP783,$AI$2),0)),0)),0)</f>
        <v>0</v>
      </c>
      <c r="BQ784" s="1">
        <f>IFERROR(IF($AE784&gt;$AE783,VLOOKUP($AC784+AQ$1,STOCK!$F$10:$AB$209,17,0),IF($AE784=$AE783,(IF(BQ783&gt;=1,BQ783-COUNTIFS($AE783:$AE783,$AC784,AQ783:AQ783,$AI$2),0)),0)),0)</f>
        <v>0</v>
      </c>
      <c r="BR784" s="1">
        <f>IFERROR(IF($AE784&gt;$AE783,VLOOKUP($AC784+AR$1,STOCK!$F$10:$AB$209,17,0),IF($AE784=$AE783,(IF(BR783&gt;=1,BR783-COUNTIFS($AE783:$AE783,$AC784,AR783:AR783,$AI$2),0)),0)),0)</f>
        <v>0</v>
      </c>
      <c r="BS784" s="1">
        <f>IFERROR(IF($AE784&gt;$AE783,VLOOKUP($AC784+AS$1,STOCK!$F$10:$AB$209,17,0),IF($AE784=$AE783,(IF(BS783&gt;=1,BS783-COUNTIFS($AE783:$AE783,$AC784,AS783:AS783,$AI$2),0)),0)),0)</f>
        <v>0</v>
      </c>
      <c r="BT784" s="1">
        <f>IFERROR(IF($AE784&gt;$AE783,VLOOKUP($AC784+AT$1,STOCK!$F$10:$AB$209,17,0),IF($AE784=$AE783,(IF(BT783&gt;=1,BT783-COUNTIFS($AE783:$AE783,$AC784,AT783:AT783,$AI$2),0)),0)),0)</f>
        <v>0</v>
      </c>
      <c r="BU784" s="1">
        <f>IFERROR(IF($AE784&gt;$AE783,VLOOKUP($AC784+AU$1,STOCK!$F$10:$AB$209,17,0),IF($AE784=$AE783,(IF(BU783&gt;=1,BU783-COUNTIFS($AE783:$AE783,$AC784,AU783:AU783,$AI$2),0)),0)),0)</f>
        <v>0</v>
      </c>
      <c r="BV784" s="1">
        <f>IFERROR(IF($AE784&gt;$AE783,VLOOKUP($AC784+AV$1,STOCK!$F$10:$AB$209,17,0),IF($AE784=$AE783,(IF(BV783&gt;=1,BV783-COUNTIFS($AE783:$AE783,$AC784,AV783:AV783,$AI$2),0)),0)),0)</f>
        <v>0</v>
      </c>
      <c r="BW784" s="1">
        <f>IFERROR(IF($AE784&gt;$AE783,VLOOKUP($AC784+AW$1,STOCK!$F$10:$AB$209,17,0),IF($AE784=$AE783,(IF(BW783&gt;=1,BW783-COUNTIFS($AE783:$AE783,$AC784,AW783:AW783,$AI$2),0)),0)),0)</f>
        <v>0</v>
      </c>
      <c r="BX784" s="1">
        <f>IFERROR(IF($AE784&gt;$AE783,VLOOKUP($AC784+AX$1,STOCK!$F$10:$AB$209,17,0),IF($AE784=$AE783,(IF(BX783&gt;=1,BX783-COUNTIFS($AE783:$AE783,$AC784,AX783:AX783,$AI$2),0)),0)),0)</f>
        <v>0</v>
      </c>
    </row>
    <row r="785" spans="29:76" x14ac:dyDescent="0.25">
      <c r="AC785" s="1">
        <f t="shared" si="200"/>
        <v>0</v>
      </c>
      <c r="AD785" s="1">
        <f>IFERROR(IF(LEN(AK785)&gt;=1,VLOOKUP(HLOOKUP(AK785,PROFILE!$K$5:$V$8,4,0),PROFILE!$F$1:$G$3,2,0),0),0)</f>
        <v>0</v>
      </c>
      <c r="AE785" s="1">
        <f t="shared" si="201"/>
        <v>0</v>
      </c>
      <c r="AF785" s="1">
        <v>772</v>
      </c>
      <c r="AI785" s="1" t="str">
        <f>IFERROR(IF($AH785&gt;=1,VLOOKUP($AG785,STUDENT!$O$8:$Z$1507,3,0),""),"")</f>
        <v/>
      </c>
      <c r="AJ785" s="1" t="str">
        <f>IFERROR(IF($AH785&gt;=1,VLOOKUP($AG785,STUDENT!$O$8:$Z$1507,4,0),""),"")</f>
        <v/>
      </c>
      <c r="AK785" s="1" t="str">
        <f>IFERROR(IF($AH785&gt;=1,VLOOKUP($AG785,STUDENT!$O$8:$Z$1507,6,0),""),"")</f>
        <v/>
      </c>
      <c r="AL785" s="1" t="str">
        <f t="shared" si="202"/>
        <v/>
      </c>
      <c r="AM785" s="1" t="str">
        <f t="shared" si="203"/>
        <v/>
      </c>
      <c r="AN785" s="1" t="str">
        <f t="shared" si="204"/>
        <v/>
      </c>
      <c r="AO785" s="1" t="str">
        <f t="shared" si="205"/>
        <v/>
      </c>
      <c r="AP785" s="1" t="str">
        <f t="shared" si="206"/>
        <v/>
      </c>
      <c r="AQ785" s="1" t="str">
        <f t="shared" si="207"/>
        <v/>
      </c>
      <c r="AR785" s="1" t="str">
        <f t="shared" si="208"/>
        <v/>
      </c>
      <c r="AS785" s="1" t="str">
        <f t="shared" si="209"/>
        <v/>
      </c>
      <c r="AT785" s="1" t="str">
        <f t="shared" si="210"/>
        <v/>
      </c>
      <c r="AU785" s="1" t="str">
        <f t="shared" si="211"/>
        <v/>
      </c>
      <c r="AV785" s="1" t="str">
        <f t="shared" si="212"/>
        <v/>
      </c>
      <c r="AW785" s="1" t="str">
        <f t="shared" si="213"/>
        <v/>
      </c>
      <c r="AX785" s="1" t="str">
        <f t="shared" si="214"/>
        <v/>
      </c>
      <c r="AY785" s="1">
        <f>IFERROR(IF($AE785&gt;$AE784,VLOOKUP($AC785+AL$1,STOCK!$F$10:$AB$209,16,0),IF($AE785=$AE784,(IF(AY784&gt;=1,AY784-COUNTIFS($AE784:$AE784,$AC785,AL784:AL784,$AI$1),0)),0)),0)</f>
        <v>0</v>
      </c>
      <c r="AZ785" s="1">
        <f>IFERROR(IF($AE785&gt;$AE784,VLOOKUP($AC785+AM$1,STOCK!$F$10:$AB$209,16,0),IF($AE785=$AE784,(IF(AZ784&gt;=1,AZ784-COUNTIFS($AE784:$AE784,$AC785,AM784:AM784,$AI$1),0)),0)),0)</f>
        <v>0</v>
      </c>
      <c r="BA785" s="1">
        <f>IFERROR(IF($AE785&gt;$AE784,VLOOKUP($AC785+AN$1,STOCK!$F$10:$AB$209,16,0),IF($AE785=$AE784,(IF(BA784&gt;=1,BA784-COUNTIFS($AE784:$AE784,$AC785,AN784:AN784,$AI$1),0)),0)),0)</f>
        <v>0</v>
      </c>
      <c r="BB785" s="1">
        <f>IFERROR(IF($AE785&gt;$AE784,VLOOKUP($AC785+AO$1,STOCK!$F$10:$AB$209,16,0),IF($AE785=$AE784,(IF(BB784&gt;=1,BB784-COUNTIFS($AE784:$AE784,$AC785,AO784:AO784,$AI$1),0)),0)),0)</f>
        <v>0</v>
      </c>
      <c r="BC785" s="1">
        <f>IFERROR(IF($AE785&gt;$AE784,VLOOKUP($AC785+AP$1,STOCK!$F$10:$AB$209,16,0),IF($AE785=$AE784,(IF(BC784&gt;=1,BC784-COUNTIFS($AE784:$AE784,$AC785,AP784:AP784,$AI$1),0)),0)),0)</f>
        <v>0</v>
      </c>
      <c r="BD785" s="1">
        <f>IFERROR(IF($AE785&gt;$AE784,VLOOKUP($AC785+AQ$1,STOCK!$F$10:$AB$209,16,0),IF($AE785=$AE784,(IF(BD784&gt;=1,BD784-COUNTIFS($AE784:$AE784,$AC785,AQ784:AQ784,$AI$1),0)),0)),0)</f>
        <v>0</v>
      </c>
      <c r="BE785" s="1">
        <f>IFERROR(IF($AE785&gt;$AE784,VLOOKUP($AC785+AR$1,STOCK!$F$10:$AB$209,16,0),IF($AE785=$AE784,(IF(BE784&gt;=1,BE784-COUNTIFS($AE784:$AE784,$AC785,AR784:AR784,$AI$1),0)),0)),0)</f>
        <v>0</v>
      </c>
      <c r="BF785" s="1">
        <f>IFERROR(IF($AE785&gt;$AE784,VLOOKUP($AC785+AS$1,STOCK!$F$10:$AB$209,16,0),IF($AE785=$AE784,(IF(BF784&gt;=1,BF784-COUNTIFS($AE784:$AE784,$AC785,AS784:AS784,$AI$1),0)),0)),0)</f>
        <v>0</v>
      </c>
      <c r="BG785" s="1">
        <f>IFERROR(IF($AE785&gt;$AE784,VLOOKUP($AC785+AT$1,STOCK!$F$10:$AB$209,16,0),IF($AE785=$AE784,(IF(BG784&gt;=1,BG784-COUNTIFS($AE784:$AE784,$AC785,AT784:AT784,$AI$1),0)),0)),0)</f>
        <v>0</v>
      </c>
      <c r="BH785" s="1">
        <f>IFERROR(IF($AE785&gt;$AE784,VLOOKUP($AC785+AU$1,STOCK!$F$10:$AB$209,16,0),IF($AE785=$AE784,(IF(BH784&gt;=1,BH784-COUNTIFS($AE784:$AE784,$AC785,AU784:AU784,$AI$1),0)),0)),0)</f>
        <v>0</v>
      </c>
      <c r="BI785" s="1">
        <f>IFERROR(IF($AE785&gt;$AE784,VLOOKUP($AC785+AV$1,STOCK!$F$10:$AB$209,16,0),IF($AE785=$AE784,(IF(BI784&gt;=1,BI784-COUNTIFS($AE784:$AE784,$AC785,AV784:AV784,$AI$1),0)),0)),0)</f>
        <v>0</v>
      </c>
      <c r="BJ785" s="1">
        <f>IFERROR(IF($AE785&gt;$AE784,VLOOKUP($AC785+AW$1,STOCK!$F$10:$AB$209,16,0),IF($AE785=$AE784,(IF(BJ784&gt;=1,BJ784-COUNTIFS($AE784:$AE784,$AC785,AW784:AW784,$AI$1),0)),0)),0)</f>
        <v>0</v>
      </c>
      <c r="BK785" s="1">
        <f>IFERROR(IF($AE785&gt;$AE784,VLOOKUP($AC785+AX$1,STOCK!$F$10:$AB$209,16,0),IF($AE785=$AE784,(IF(BK784&gt;=1,BK784-COUNTIFS($AE784:$AE784,$AC785,AX784:AX784,$AI$1),0)),0)),0)</f>
        <v>0</v>
      </c>
      <c r="BL785" s="1">
        <f>IFERROR(IF($AE785&gt;$AE784,VLOOKUP($AC785+AL$1,STOCK!$F$10:$AB$209,17,0),IF($AE785=$AE784,(IF(BL784&gt;=1,BL784-COUNTIFS($AE784:$AE784,$AC785,AL784:AL784,$AI$2),0)),0)),0)</f>
        <v>0</v>
      </c>
      <c r="BM785" s="1">
        <f>IFERROR(IF($AE785&gt;$AE784,VLOOKUP($AC785+AM$1,STOCK!$F$10:$AB$209,17,0),IF($AE785=$AE784,(IF(BM784&gt;=1,BM784-COUNTIFS($AE784:$AE784,$AC785,AM784:AM784,$AI$2),0)),0)),0)</f>
        <v>0</v>
      </c>
      <c r="BN785" s="1">
        <f>IFERROR(IF($AE785&gt;$AE784,VLOOKUP($AC785+AN$1,STOCK!$F$10:$AB$209,17,0),IF($AE785=$AE784,(IF(BN784&gt;=1,BN784-COUNTIFS($AE784:$AE784,$AC785,AN784:AN784,$AI$2),0)),0)),0)</f>
        <v>0</v>
      </c>
      <c r="BO785" s="1">
        <f>IFERROR(IF($AE785&gt;$AE784,VLOOKUP($AC785+AO$1,STOCK!$F$10:$AB$209,17,0),IF($AE785=$AE784,(IF(BO784&gt;=1,BO784-COUNTIFS($AE784:$AE784,$AC785,AO784:AO784,$AI$2),0)),0)),0)</f>
        <v>0</v>
      </c>
      <c r="BP785" s="1">
        <f>IFERROR(IF($AE785&gt;$AE784,VLOOKUP($AC785+AP$1,STOCK!$F$10:$AB$209,17,0),IF($AE785=$AE784,(IF(BP784&gt;=1,BP784-COUNTIFS($AE784:$AE784,$AC785,AP784:AP784,$AI$2),0)),0)),0)</f>
        <v>0</v>
      </c>
      <c r="BQ785" s="1">
        <f>IFERROR(IF($AE785&gt;$AE784,VLOOKUP($AC785+AQ$1,STOCK!$F$10:$AB$209,17,0),IF($AE785=$AE784,(IF(BQ784&gt;=1,BQ784-COUNTIFS($AE784:$AE784,$AC785,AQ784:AQ784,$AI$2),0)),0)),0)</f>
        <v>0</v>
      </c>
      <c r="BR785" s="1">
        <f>IFERROR(IF($AE785&gt;$AE784,VLOOKUP($AC785+AR$1,STOCK!$F$10:$AB$209,17,0),IF($AE785=$AE784,(IF(BR784&gt;=1,BR784-COUNTIFS($AE784:$AE784,$AC785,AR784:AR784,$AI$2),0)),0)),0)</f>
        <v>0</v>
      </c>
      <c r="BS785" s="1">
        <f>IFERROR(IF($AE785&gt;$AE784,VLOOKUP($AC785+AS$1,STOCK!$F$10:$AB$209,17,0),IF($AE785=$AE784,(IF(BS784&gt;=1,BS784-COUNTIFS($AE784:$AE784,$AC785,AS784:AS784,$AI$2),0)),0)),0)</f>
        <v>0</v>
      </c>
      <c r="BT785" s="1">
        <f>IFERROR(IF($AE785&gt;$AE784,VLOOKUP($AC785+AT$1,STOCK!$F$10:$AB$209,17,0),IF($AE785=$AE784,(IF(BT784&gt;=1,BT784-COUNTIFS($AE784:$AE784,$AC785,AT784:AT784,$AI$2),0)),0)),0)</f>
        <v>0</v>
      </c>
      <c r="BU785" s="1">
        <f>IFERROR(IF($AE785&gt;$AE784,VLOOKUP($AC785+AU$1,STOCK!$F$10:$AB$209,17,0),IF($AE785=$AE784,(IF(BU784&gt;=1,BU784-COUNTIFS($AE784:$AE784,$AC785,AU784:AU784,$AI$2),0)),0)),0)</f>
        <v>0</v>
      </c>
      <c r="BV785" s="1">
        <f>IFERROR(IF($AE785&gt;$AE784,VLOOKUP($AC785+AV$1,STOCK!$F$10:$AB$209,17,0),IF($AE785=$AE784,(IF(BV784&gt;=1,BV784-COUNTIFS($AE784:$AE784,$AC785,AV784:AV784,$AI$2),0)),0)),0)</f>
        <v>0</v>
      </c>
      <c r="BW785" s="1">
        <f>IFERROR(IF($AE785&gt;$AE784,VLOOKUP($AC785+AW$1,STOCK!$F$10:$AB$209,17,0),IF($AE785=$AE784,(IF(BW784&gt;=1,BW784-COUNTIFS($AE784:$AE784,$AC785,AW784:AW784,$AI$2),0)),0)),0)</f>
        <v>0</v>
      </c>
      <c r="BX785" s="1">
        <f>IFERROR(IF($AE785&gt;$AE784,VLOOKUP($AC785+AX$1,STOCK!$F$10:$AB$209,17,0),IF($AE785=$AE784,(IF(BX784&gt;=1,BX784-COUNTIFS($AE784:$AE784,$AC785,AX784:AX784,$AI$2),0)),0)),0)</f>
        <v>0</v>
      </c>
    </row>
    <row r="786" spans="29:76" x14ac:dyDescent="0.25">
      <c r="AC786" s="1">
        <f t="shared" si="200"/>
        <v>0</v>
      </c>
      <c r="AD786" s="1">
        <f>IFERROR(IF(LEN(AK786)&gt;=1,VLOOKUP(HLOOKUP(AK786,PROFILE!$K$5:$V$8,4,0),PROFILE!$F$1:$G$3,2,0),0),0)</f>
        <v>0</v>
      </c>
      <c r="AE786" s="1">
        <f t="shared" si="201"/>
        <v>0</v>
      </c>
      <c r="AF786" s="1">
        <v>773</v>
      </c>
      <c r="AI786" s="1" t="str">
        <f>IFERROR(IF($AH786&gt;=1,VLOOKUP($AG786,STUDENT!$O$8:$Z$1507,3,0),""),"")</f>
        <v/>
      </c>
      <c r="AJ786" s="1" t="str">
        <f>IFERROR(IF($AH786&gt;=1,VLOOKUP($AG786,STUDENT!$O$8:$Z$1507,4,0),""),"")</f>
        <v/>
      </c>
      <c r="AK786" s="1" t="str">
        <f>IFERROR(IF($AH786&gt;=1,VLOOKUP($AG786,STUDENT!$O$8:$Z$1507,6,0),""),"")</f>
        <v/>
      </c>
      <c r="AL786" s="1" t="str">
        <f t="shared" si="202"/>
        <v/>
      </c>
      <c r="AM786" s="1" t="str">
        <f t="shared" si="203"/>
        <v/>
      </c>
      <c r="AN786" s="1" t="str">
        <f t="shared" si="204"/>
        <v/>
      </c>
      <c r="AO786" s="1" t="str">
        <f t="shared" si="205"/>
        <v/>
      </c>
      <c r="AP786" s="1" t="str">
        <f t="shared" si="206"/>
        <v/>
      </c>
      <c r="AQ786" s="1" t="str">
        <f t="shared" si="207"/>
        <v/>
      </c>
      <c r="AR786" s="1" t="str">
        <f t="shared" si="208"/>
        <v/>
      </c>
      <c r="AS786" s="1" t="str">
        <f t="shared" si="209"/>
        <v/>
      </c>
      <c r="AT786" s="1" t="str">
        <f t="shared" si="210"/>
        <v/>
      </c>
      <c r="AU786" s="1" t="str">
        <f t="shared" si="211"/>
        <v/>
      </c>
      <c r="AV786" s="1" t="str">
        <f t="shared" si="212"/>
        <v/>
      </c>
      <c r="AW786" s="1" t="str">
        <f t="shared" si="213"/>
        <v/>
      </c>
      <c r="AX786" s="1" t="str">
        <f t="shared" si="214"/>
        <v/>
      </c>
      <c r="AY786" s="1">
        <f>IFERROR(IF($AE786&gt;$AE785,VLOOKUP($AC786+AL$1,STOCK!$F$10:$AB$209,16,0),IF($AE786=$AE785,(IF(AY785&gt;=1,AY785-COUNTIFS($AE785:$AE785,$AC786,AL785:AL785,$AI$1),0)),0)),0)</f>
        <v>0</v>
      </c>
      <c r="AZ786" s="1">
        <f>IFERROR(IF($AE786&gt;$AE785,VLOOKUP($AC786+AM$1,STOCK!$F$10:$AB$209,16,0),IF($AE786=$AE785,(IF(AZ785&gt;=1,AZ785-COUNTIFS($AE785:$AE785,$AC786,AM785:AM785,$AI$1),0)),0)),0)</f>
        <v>0</v>
      </c>
      <c r="BA786" s="1">
        <f>IFERROR(IF($AE786&gt;$AE785,VLOOKUP($AC786+AN$1,STOCK!$F$10:$AB$209,16,0),IF($AE786=$AE785,(IF(BA785&gt;=1,BA785-COUNTIFS($AE785:$AE785,$AC786,AN785:AN785,$AI$1),0)),0)),0)</f>
        <v>0</v>
      </c>
      <c r="BB786" s="1">
        <f>IFERROR(IF($AE786&gt;$AE785,VLOOKUP($AC786+AO$1,STOCK!$F$10:$AB$209,16,0),IF($AE786=$AE785,(IF(BB785&gt;=1,BB785-COUNTIFS($AE785:$AE785,$AC786,AO785:AO785,$AI$1),0)),0)),0)</f>
        <v>0</v>
      </c>
      <c r="BC786" s="1">
        <f>IFERROR(IF($AE786&gt;$AE785,VLOOKUP($AC786+AP$1,STOCK!$F$10:$AB$209,16,0),IF($AE786=$AE785,(IF(BC785&gt;=1,BC785-COUNTIFS($AE785:$AE785,$AC786,AP785:AP785,$AI$1),0)),0)),0)</f>
        <v>0</v>
      </c>
      <c r="BD786" s="1">
        <f>IFERROR(IF($AE786&gt;$AE785,VLOOKUP($AC786+AQ$1,STOCK!$F$10:$AB$209,16,0),IF($AE786=$AE785,(IF(BD785&gt;=1,BD785-COUNTIFS($AE785:$AE785,$AC786,AQ785:AQ785,$AI$1),0)),0)),0)</f>
        <v>0</v>
      </c>
      <c r="BE786" s="1">
        <f>IFERROR(IF($AE786&gt;$AE785,VLOOKUP($AC786+AR$1,STOCK!$F$10:$AB$209,16,0),IF($AE786=$AE785,(IF(BE785&gt;=1,BE785-COUNTIFS($AE785:$AE785,$AC786,AR785:AR785,$AI$1),0)),0)),0)</f>
        <v>0</v>
      </c>
      <c r="BF786" s="1">
        <f>IFERROR(IF($AE786&gt;$AE785,VLOOKUP($AC786+AS$1,STOCK!$F$10:$AB$209,16,0),IF($AE786=$AE785,(IF(BF785&gt;=1,BF785-COUNTIFS($AE785:$AE785,$AC786,AS785:AS785,$AI$1),0)),0)),0)</f>
        <v>0</v>
      </c>
      <c r="BG786" s="1">
        <f>IFERROR(IF($AE786&gt;$AE785,VLOOKUP($AC786+AT$1,STOCK!$F$10:$AB$209,16,0),IF($AE786=$AE785,(IF(BG785&gt;=1,BG785-COUNTIFS($AE785:$AE785,$AC786,AT785:AT785,$AI$1),0)),0)),0)</f>
        <v>0</v>
      </c>
      <c r="BH786" s="1">
        <f>IFERROR(IF($AE786&gt;$AE785,VLOOKUP($AC786+AU$1,STOCK!$F$10:$AB$209,16,0),IF($AE786=$AE785,(IF(BH785&gt;=1,BH785-COUNTIFS($AE785:$AE785,$AC786,AU785:AU785,$AI$1),0)),0)),0)</f>
        <v>0</v>
      </c>
      <c r="BI786" s="1">
        <f>IFERROR(IF($AE786&gt;$AE785,VLOOKUP($AC786+AV$1,STOCK!$F$10:$AB$209,16,0),IF($AE786=$AE785,(IF(BI785&gt;=1,BI785-COUNTIFS($AE785:$AE785,$AC786,AV785:AV785,$AI$1),0)),0)),0)</f>
        <v>0</v>
      </c>
      <c r="BJ786" s="1">
        <f>IFERROR(IF($AE786&gt;$AE785,VLOOKUP($AC786+AW$1,STOCK!$F$10:$AB$209,16,0),IF($AE786=$AE785,(IF(BJ785&gt;=1,BJ785-COUNTIFS($AE785:$AE785,$AC786,AW785:AW785,$AI$1),0)),0)),0)</f>
        <v>0</v>
      </c>
      <c r="BK786" s="1">
        <f>IFERROR(IF($AE786&gt;$AE785,VLOOKUP($AC786+AX$1,STOCK!$F$10:$AB$209,16,0),IF($AE786=$AE785,(IF(BK785&gt;=1,BK785-COUNTIFS($AE785:$AE785,$AC786,AX785:AX785,$AI$1),0)),0)),0)</f>
        <v>0</v>
      </c>
      <c r="BL786" s="1">
        <f>IFERROR(IF($AE786&gt;$AE785,VLOOKUP($AC786+AL$1,STOCK!$F$10:$AB$209,17,0),IF($AE786=$AE785,(IF(BL785&gt;=1,BL785-COUNTIFS($AE785:$AE785,$AC786,AL785:AL785,$AI$2),0)),0)),0)</f>
        <v>0</v>
      </c>
      <c r="BM786" s="1">
        <f>IFERROR(IF($AE786&gt;$AE785,VLOOKUP($AC786+AM$1,STOCK!$F$10:$AB$209,17,0),IF($AE786=$AE785,(IF(BM785&gt;=1,BM785-COUNTIFS($AE785:$AE785,$AC786,AM785:AM785,$AI$2),0)),0)),0)</f>
        <v>0</v>
      </c>
      <c r="BN786" s="1">
        <f>IFERROR(IF($AE786&gt;$AE785,VLOOKUP($AC786+AN$1,STOCK!$F$10:$AB$209,17,0),IF($AE786=$AE785,(IF(BN785&gt;=1,BN785-COUNTIFS($AE785:$AE785,$AC786,AN785:AN785,$AI$2),0)),0)),0)</f>
        <v>0</v>
      </c>
      <c r="BO786" s="1">
        <f>IFERROR(IF($AE786&gt;$AE785,VLOOKUP($AC786+AO$1,STOCK!$F$10:$AB$209,17,0),IF($AE786=$AE785,(IF(BO785&gt;=1,BO785-COUNTIFS($AE785:$AE785,$AC786,AO785:AO785,$AI$2),0)),0)),0)</f>
        <v>0</v>
      </c>
      <c r="BP786" s="1">
        <f>IFERROR(IF($AE786&gt;$AE785,VLOOKUP($AC786+AP$1,STOCK!$F$10:$AB$209,17,0),IF($AE786=$AE785,(IF(BP785&gt;=1,BP785-COUNTIFS($AE785:$AE785,$AC786,AP785:AP785,$AI$2),0)),0)),0)</f>
        <v>0</v>
      </c>
      <c r="BQ786" s="1">
        <f>IFERROR(IF($AE786&gt;$AE785,VLOOKUP($AC786+AQ$1,STOCK!$F$10:$AB$209,17,0),IF($AE786=$AE785,(IF(BQ785&gt;=1,BQ785-COUNTIFS($AE785:$AE785,$AC786,AQ785:AQ785,$AI$2),0)),0)),0)</f>
        <v>0</v>
      </c>
      <c r="BR786" s="1">
        <f>IFERROR(IF($AE786&gt;$AE785,VLOOKUP($AC786+AR$1,STOCK!$F$10:$AB$209,17,0),IF($AE786=$AE785,(IF(BR785&gt;=1,BR785-COUNTIFS($AE785:$AE785,$AC786,AR785:AR785,$AI$2),0)),0)),0)</f>
        <v>0</v>
      </c>
      <c r="BS786" s="1">
        <f>IFERROR(IF($AE786&gt;$AE785,VLOOKUP($AC786+AS$1,STOCK!$F$10:$AB$209,17,0),IF($AE786=$AE785,(IF(BS785&gt;=1,BS785-COUNTIFS($AE785:$AE785,$AC786,AS785:AS785,$AI$2),0)),0)),0)</f>
        <v>0</v>
      </c>
      <c r="BT786" s="1">
        <f>IFERROR(IF($AE786&gt;$AE785,VLOOKUP($AC786+AT$1,STOCK!$F$10:$AB$209,17,0),IF($AE786=$AE785,(IF(BT785&gt;=1,BT785-COUNTIFS($AE785:$AE785,$AC786,AT785:AT785,$AI$2),0)),0)),0)</f>
        <v>0</v>
      </c>
      <c r="BU786" s="1">
        <f>IFERROR(IF($AE786&gt;$AE785,VLOOKUP($AC786+AU$1,STOCK!$F$10:$AB$209,17,0),IF($AE786=$AE785,(IF(BU785&gt;=1,BU785-COUNTIFS($AE785:$AE785,$AC786,AU785:AU785,$AI$2),0)),0)),0)</f>
        <v>0</v>
      </c>
      <c r="BV786" s="1">
        <f>IFERROR(IF($AE786&gt;$AE785,VLOOKUP($AC786+AV$1,STOCK!$F$10:$AB$209,17,0),IF($AE786=$AE785,(IF(BV785&gt;=1,BV785-COUNTIFS($AE785:$AE785,$AC786,AV785:AV785,$AI$2),0)),0)),0)</f>
        <v>0</v>
      </c>
      <c r="BW786" s="1">
        <f>IFERROR(IF($AE786&gt;$AE785,VLOOKUP($AC786+AW$1,STOCK!$F$10:$AB$209,17,0),IF($AE786=$AE785,(IF(BW785&gt;=1,BW785-COUNTIFS($AE785:$AE785,$AC786,AW785:AW785,$AI$2),0)),0)),0)</f>
        <v>0</v>
      </c>
      <c r="BX786" s="1">
        <f>IFERROR(IF($AE786&gt;$AE785,VLOOKUP($AC786+AX$1,STOCK!$F$10:$AB$209,17,0),IF($AE786=$AE785,(IF(BX785&gt;=1,BX785-COUNTIFS($AE785:$AE785,$AC786,AX785:AX785,$AI$2),0)),0)),0)</f>
        <v>0</v>
      </c>
    </row>
    <row r="787" spans="29:76" x14ac:dyDescent="0.25">
      <c r="AC787" s="1">
        <f t="shared" si="200"/>
        <v>0</v>
      </c>
      <c r="AD787" s="1">
        <f>IFERROR(IF(LEN(AK787)&gt;=1,VLOOKUP(HLOOKUP(AK787,PROFILE!$K$5:$V$8,4,0),PROFILE!$F$1:$G$3,2,0),0),0)</f>
        <v>0</v>
      </c>
      <c r="AE787" s="1">
        <f t="shared" si="201"/>
        <v>0</v>
      </c>
      <c r="AF787" s="1">
        <v>774</v>
      </c>
      <c r="AI787" s="1" t="str">
        <f>IFERROR(IF($AH787&gt;=1,VLOOKUP($AG787,STUDENT!$O$8:$Z$1507,3,0),""),"")</f>
        <v/>
      </c>
      <c r="AJ787" s="1" t="str">
        <f>IFERROR(IF($AH787&gt;=1,VLOOKUP($AG787,STUDENT!$O$8:$Z$1507,4,0),""),"")</f>
        <v/>
      </c>
      <c r="AK787" s="1" t="str">
        <f>IFERROR(IF($AH787&gt;=1,VLOOKUP($AG787,STUDENT!$O$8:$Z$1507,6,0),""),"")</f>
        <v/>
      </c>
      <c r="AL787" s="1" t="str">
        <f t="shared" si="202"/>
        <v/>
      </c>
      <c r="AM787" s="1" t="str">
        <f t="shared" si="203"/>
        <v/>
      </c>
      <c r="AN787" s="1" t="str">
        <f t="shared" si="204"/>
        <v/>
      </c>
      <c r="AO787" s="1" t="str">
        <f t="shared" si="205"/>
        <v/>
      </c>
      <c r="AP787" s="1" t="str">
        <f t="shared" si="206"/>
        <v/>
      </c>
      <c r="AQ787" s="1" t="str">
        <f t="shared" si="207"/>
        <v/>
      </c>
      <c r="AR787" s="1" t="str">
        <f t="shared" si="208"/>
        <v/>
      </c>
      <c r="AS787" s="1" t="str">
        <f t="shared" si="209"/>
        <v/>
      </c>
      <c r="AT787" s="1" t="str">
        <f t="shared" si="210"/>
        <v/>
      </c>
      <c r="AU787" s="1" t="str">
        <f t="shared" si="211"/>
        <v/>
      </c>
      <c r="AV787" s="1" t="str">
        <f t="shared" si="212"/>
        <v/>
      </c>
      <c r="AW787" s="1" t="str">
        <f t="shared" si="213"/>
        <v/>
      </c>
      <c r="AX787" s="1" t="str">
        <f t="shared" si="214"/>
        <v/>
      </c>
      <c r="AY787" s="1">
        <f>IFERROR(IF($AE787&gt;$AE786,VLOOKUP($AC787+AL$1,STOCK!$F$10:$AB$209,16,0),IF($AE787=$AE786,(IF(AY786&gt;=1,AY786-COUNTIFS($AE786:$AE786,$AC787,AL786:AL786,$AI$1),0)),0)),0)</f>
        <v>0</v>
      </c>
      <c r="AZ787" s="1">
        <f>IFERROR(IF($AE787&gt;$AE786,VLOOKUP($AC787+AM$1,STOCK!$F$10:$AB$209,16,0),IF($AE787=$AE786,(IF(AZ786&gt;=1,AZ786-COUNTIFS($AE786:$AE786,$AC787,AM786:AM786,$AI$1),0)),0)),0)</f>
        <v>0</v>
      </c>
      <c r="BA787" s="1">
        <f>IFERROR(IF($AE787&gt;$AE786,VLOOKUP($AC787+AN$1,STOCK!$F$10:$AB$209,16,0),IF($AE787=$AE786,(IF(BA786&gt;=1,BA786-COUNTIFS($AE786:$AE786,$AC787,AN786:AN786,$AI$1),0)),0)),0)</f>
        <v>0</v>
      </c>
      <c r="BB787" s="1">
        <f>IFERROR(IF($AE787&gt;$AE786,VLOOKUP($AC787+AO$1,STOCK!$F$10:$AB$209,16,0),IF($AE787=$AE786,(IF(BB786&gt;=1,BB786-COUNTIFS($AE786:$AE786,$AC787,AO786:AO786,$AI$1),0)),0)),0)</f>
        <v>0</v>
      </c>
      <c r="BC787" s="1">
        <f>IFERROR(IF($AE787&gt;$AE786,VLOOKUP($AC787+AP$1,STOCK!$F$10:$AB$209,16,0),IF($AE787=$AE786,(IF(BC786&gt;=1,BC786-COUNTIFS($AE786:$AE786,$AC787,AP786:AP786,$AI$1),0)),0)),0)</f>
        <v>0</v>
      </c>
      <c r="BD787" s="1">
        <f>IFERROR(IF($AE787&gt;$AE786,VLOOKUP($AC787+AQ$1,STOCK!$F$10:$AB$209,16,0),IF($AE787=$AE786,(IF(BD786&gt;=1,BD786-COUNTIFS($AE786:$AE786,$AC787,AQ786:AQ786,$AI$1),0)),0)),0)</f>
        <v>0</v>
      </c>
      <c r="BE787" s="1">
        <f>IFERROR(IF($AE787&gt;$AE786,VLOOKUP($AC787+AR$1,STOCK!$F$10:$AB$209,16,0),IF($AE787=$AE786,(IF(BE786&gt;=1,BE786-COUNTIFS($AE786:$AE786,$AC787,AR786:AR786,$AI$1),0)),0)),0)</f>
        <v>0</v>
      </c>
      <c r="BF787" s="1">
        <f>IFERROR(IF($AE787&gt;$AE786,VLOOKUP($AC787+AS$1,STOCK!$F$10:$AB$209,16,0),IF($AE787=$AE786,(IF(BF786&gt;=1,BF786-COUNTIFS($AE786:$AE786,$AC787,AS786:AS786,$AI$1),0)),0)),0)</f>
        <v>0</v>
      </c>
      <c r="BG787" s="1">
        <f>IFERROR(IF($AE787&gt;$AE786,VLOOKUP($AC787+AT$1,STOCK!$F$10:$AB$209,16,0),IF($AE787=$AE786,(IF(BG786&gt;=1,BG786-COUNTIFS($AE786:$AE786,$AC787,AT786:AT786,$AI$1),0)),0)),0)</f>
        <v>0</v>
      </c>
      <c r="BH787" s="1">
        <f>IFERROR(IF($AE787&gt;$AE786,VLOOKUP($AC787+AU$1,STOCK!$F$10:$AB$209,16,0),IF($AE787=$AE786,(IF(BH786&gt;=1,BH786-COUNTIFS($AE786:$AE786,$AC787,AU786:AU786,$AI$1),0)),0)),0)</f>
        <v>0</v>
      </c>
      <c r="BI787" s="1">
        <f>IFERROR(IF($AE787&gt;$AE786,VLOOKUP($AC787+AV$1,STOCK!$F$10:$AB$209,16,0),IF($AE787=$AE786,(IF(BI786&gt;=1,BI786-COUNTIFS($AE786:$AE786,$AC787,AV786:AV786,$AI$1),0)),0)),0)</f>
        <v>0</v>
      </c>
      <c r="BJ787" s="1">
        <f>IFERROR(IF($AE787&gt;$AE786,VLOOKUP($AC787+AW$1,STOCK!$F$10:$AB$209,16,0),IF($AE787=$AE786,(IF(BJ786&gt;=1,BJ786-COUNTIFS($AE786:$AE786,$AC787,AW786:AW786,$AI$1),0)),0)),0)</f>
        <v>0</v>
      </c>
      <c r="BK787" s="1">
        <f>IFERROR(IF($AE787&gt;$AE786,VLOOKUP($AC787+AX$1,STOCK!$F$10:$AB$209,16,0),IF($AE787=$AE786,(IF(BK786&gt;=1,BK786-COUNTIFS($AE786:$AE786,$AC787,AX786:AX786,$AI$1),0)),0)),0)</f>
        <v>0</v>
      </c>
      <c r="BL787" s="1">
        <f>IFERROR(IF($AE787&gt;$AE786,VLOOKUP($AC787+AL$1,STOCK!$F$10:$AB$209,17,0),IF($AE787=$AE786,(IF(BL786&gt;=1,BL786-COUNTIFS($AE786:$AE786,$AC787,AL786:AL786,$AI$2),0)),0)),0)</f>
        <v>0</v>
      </c>
      <c r="BM787" s="1">
        <f>IFERROR(IF($AE787&gt;$AE786,VLOOKUP($AC787+AM$1,STOCK!$F$10:$AB$209,17,0),IF($AE787=$AE786,(IF(BM786&gt;=1,BM786-COUNTIFS($AE786:$AE786,$AC787,AM786:AM786,$AI$2),0)),0)),0)</f>
        <v>0</v>
      </c>
      <c r="BN787" s="1">
        <f>IFERROR(IF($AE787&gt;$AE786,VLOOKUP($AC787+AN$1,STOCK!$F$10:$AB$209,17,0),IF($AE787=$AE786,(IF(BN786&gt;=1,BN786-COUNTIFS($AE786:$AE786,$AC787,AN786:AN786,$AI$2),0)),0)),0)</f>
        <v>0</v>
      </c>
      <c r="BO787" s="1">
        <f>IFERROR(IF($AE787&gt;$AE786,VLOOKUP($AC787+AO$1,STOCK!$F$10:$AB$209,17,0),IF($AE787=$AE786,(IF(BO786&gt;=1,BO786-COUNTIFS($AE786:$AE786,$AC787,AO786:AO786,$AI$2),0)),0)),0)</f>
        <v>0</v>
      </c>
      <c r="BP787" s="1">
        <f>IFERROR(IF($AE787&gt;$AE786,VLOOKUP($AC787+AP$1,STOCK!$F$10:$AB$209,17,0),IF($AE787=$AE786,(IF(BP786&gt;=1,BP786-COUNTIFS($AE786:$AE786,$AC787,AP786:AP786,$AI$2),0)),0)),0)</f>
        <v>0</v>
      </c>
      <c r="BQ787" s="1">
        <f>IFERROR(IF($AE787&gt;$AE786,VLOOKUP($AC787+AQ$1,STOCK!$F$10:$AB$209,17,0),IF($AE787=$AE786,(IF(BQ786&gt;=1,BQ786-COUNTIFS($AE786:$AE786,$AC787,AQ786:AQ786,$AI$2),0)),0)),0)</f>
        <v>0</v>
      </c>
      <c r="BR787" s="1">
        <f>IFERROR(IF($AE787&gt;$AE786,VLOOKUP($AC787+AR$1,STOCK!$F$10:$AB$209,17,0),IF($AE787=$AE786,(IF(BR786&gt;=1,BR786-COUNTIFS($AE786:$AE786,$AC787,AR786:AR786,$AI$2),0)),0)),0)</f>
        <v>0</v>
      </c>
      <c r="BS787" s="1">
        <f>IFERROR(IF($AE787&gt;$AE786,VLOOKUP($AC787+AS$1,STOCK!$F$10:$AB$209,17,0),IF($AE787=$AE786,(IF(BS786&gt;=1,BS786-COUNTIFS($AE786:$AE786,$AC787,AS786:AS786,$AI$2),0)),0)),0)</f>
        <v>0</v>
      </c>
      <c r="BT787" s="1">
        <f>IFERROR(IF($AE787&gt;$AE786,VLOOKUP($AC787+AT$1,STOCK!$F$10:$AB$209,17,0),IF($AE787=$AE786,(IF(BT786&gt;=1,BT786-COUNTIFS($AE786:$AE786,$AC787,AT786:AT786,$AI$2),0)),0)),0)</f>
        <v>0</v>
      </c>
      <c r="BU787" s="1">
        <f>IFERROR(IF($AE787&gt;$AE786,VLOOKUP($AC787+AU$1,STOCK!$F$10:$AB$209,17,0),IF($AE787=$AE786,(IF(BU786&gt;=1,BU786-COUNTIFS($AE786:$AE786,$AC787,AU786:AU786,$AI$2),0)),0)),0)</f>
        <v>0</v>
      </c>
      <c r="BV787" s="1">
        <f>IFERROR(IF($AE787&gt;$AE786,VLOOKUP($AC787+AV$1,STOCK!$F$10:$AB$209,17,0),IF($AE787=$AE786,(IF(BV786&gt;=1,BV786-COUNTIFS($AE786:$AE786,$AC787,AV786:AV786,$AI$2),0)),0)),0)</f>
        <v>0</v>
      </c>
      <c r="BW787" s="1">
        <f>IFERROR(IF($AE787&gt;$AE786,VLOOKUP($AC787+AW$1,STOCK!$F$10:$AB$209,17,0),IF($AE787=$AE786,(IF(BW786&gt;=1,BW786-COUNTIFS($AE786:$AE786,$AC787,AW786:AW786,$AI$2),0)),0)),0)</f>
        <v>0</v>
      </c>
      <c r="BX787" s="1">
        <f>IFERROR(IF($AE787&gt;$AE786,VLOOKUP($AC787+AX$1,STOCK!$F$10:$AB$209,17,0),IF($AE787=$AE786,(IF(BX786&gt;=1,BX786-COUNTIFS($AE786:$AE786,$AC787,AX786:AX786,$AI$2),0)),0)),0)</f>
        <v>0</v>
      </c>
    </row>
    <row r="788" spans="29:76" x14ac:dyDescent="0.25">
      <c r="AC788" s="1">
        <f t="shared" si="200"/>
        <v>0</v>
      </c>
      <c r="AD788" s="1">
        <f>IFERROR(IF(LEN(AK788)&gt;=1,VLOOKUP(HLOOKUP(AK788,PROFILE!$K$5:$V$8,4,0),PROFILE!$F$1:$G$3,2,0),0),0)</f>
        <v>0</v>
      </c>
      <c r="AE788" s="1">
        <f t="shared" si="201"/>
        <v>0</v>
      </c>
      <c r="AF788" s="1">
        <v>775</v>
      </c>
      <c r="AI788" s="1" t="str">
        <f>IFERROR(IF($AH788&gt;=1,VLOOKUP($AG788,STUDENT!$O$8:$Z$1507,3,0),""),"")</f>
        <v/>
      </c>
      <c r="AJ788" s="1" t="str">
        <f>IFERROR(IF($AH788&gt;=1,VLOOKUP($AG788,STUDENT!$O$8:$Z$1507,4,0),""),"")</f>
        <v/>
      </c>
      <c r="AK788" s="1" t="str">
        <f>IFERROR(IF($AH788&gt;=1,VLOOKUP($AG788,STUDENT!$O$8:$Z$1507,6,0),""),"")</f>
        <v/>
      </c>
      <c r="AL788" s="1" t="str">
        <f t="shared" si="202"/>
        <v/>
      </c>
      <c r="AM788" s="1" t="str">
        <f t="shared" si="203"/>
        <v/>
      </c>
      <c r="AN788" s="1" t="str">
        <f t="shared" si="204"/>
        <v/>
      </c>
      <c r="AO788" s="1" t="str">
        <f t="shared" si="205"/>
        <v/>
      </c>
      <c r="AP788" s="1" t="str">
        <f t="shared" si="206"/>
        <v/>
      </c>
      <c r="AQ788" s="1" t="str">
        <f t="shared" si="207"/>
        <v/>
      </c>
      <c r="AR788" s="1" t="str">
        <f t="shared" si="208"/>
        <v/>
      </c>
      <c r="AS788" s="1" t="str">
        <f t="shared" si="209"/>
        <v/>
      </c>
      <c r="AT788" s="1" t="str">
        <f t="shared" si="210"/>
        <v/>
      </c>
      <c r="AU788" s="1" t="str">
        <f t="shared" si="211"/>
        <v/>
      </c>
      <c r="AV788" s="1" t="str">
        <f t="shared" si="212"/>
        <v/>
      </c>
      <c r="AW788" s="1" t="str">
        <f t="shared" si="213"/>
        <v/>
      </c>
      <c r="AX788" s="1" t="str">
        <f t="shared" si="214"/>
        <v/>
      </c>
      <c r="AY788" s="1">
        <f>IFERROR(IF($AE788&gt;$AE787,VLOOKUP($AC788+AL$1,STOCK!$F$10:$AB$209,16,0),IF($AE788=$AE787,(IF(AY787&gt;=1,AY787-COUNTIFS($AE787:$AE787,$AC788,AL787:AL787,$AI$1),0)),0)),0)</f>
        <v>0</v>
      </c>
      <c r="AZ788" s="1">
        <f>IFERROR(IF($AE788&gt;$AE787,VLOOKUP($AC788+AM$1,STOCK!$F$10:$AB$209,16,0),IF($AE788=$AE787,(IF(AZ787&gt;=1,AZ787-COUNTIFS($AE787:$AE787,$AC788,AM787:AM787,$AI$1),0)),0)),0)</f>
        <v>0</v>
      </c>
      <c r="BA788" s="1">
        <f>IFERROR(IF($AE788&gt;$AE787,VLOOKUP($AC788+AN$1,STOCK!$F$10:$AB$209,16,0),IF($AE788=$AE787,(IF(BA787&gt;=1,BA787-COUNTIFS($AE787:$AE787,$AC788,AN787:AN787,$AI$1),0)),0)),0)</f>
        <v>0</v>
      </c>
      <c r="BB788" s="1">
        <f>IFERROR(IF($AE788&gt;$AE787,VLOOKUP($AC788+AO$1,STOCK!$F$10:$AB$209,16,0),IF($AE788=$AE787,(IF(BB787&gt;=1,BB787-COUNTIFS($AE787:$AE787,$AC788,AO787:AO787,$AI$1),0)),0)),0)</f>
        <v>0</v>
      </c>
      <c r="BC788" s="1">
        <f>IFERROR(IF($AE788&gt;$AE787,VLOOKUP($AC788+AP$1,STOCK!$F$10:$AB$209,16,0),IF($AE788=$AE787,(IF(BC787&gt;=1,BC787-COUNTIFS($AE787:$AE787,$AC788,AP787:AP787,$AI$1),0)),0)),0)</f>
        <v>0</v>
      </c>
      <c r="BD788" s="1">
        <f>IFERROR(IF($AE788&gt;$AE787,VLOOKUP($AC788+AQ$1,STOCK!$F$10:$AB$209,16,0),IF($AE788=$AE787,(IF(BD787&gt;=1,BD787-COUNTIFS($AE787:$AE787,$AC788,AQ787:AQ787,$AI$1),0)),0)),0)</f>
        <v>0</v>
      </c>
      <c r="BE788" s="1">
        <f>IFERROR(IF($AE788&gt;$AE787,VLOOKUP($AC788+AR$1,STOCK!$F$10:$AB$209,16,0),IF($AE788=$AE787,(IF(BE787&gt;=1,BE787-COUNTIFS($AE787:$AE787,$AC788,AR787:AR787,$AI$1),0)),0)),0)</f>
        <v>0</v>
      </c>
      <c r="BF788" s="1">
        <f>IFERROR(IF($AE788&gt;$AE787,VLOOKUP($AC788+AS$1,STOCK!$F$10:$AB$209,16,0),IF($AE788=$AE787,(IF(BF787&gt;=1,BF787-COUNTIFS($AE787:$AE787,$AC788,AS787:AS787,$AI$1),0)),0)),0)</f>
        <v>0</v>
      </c>
      <c r="BG788" s="1">
        <f>IFERROR(IF($AE788&gt;$AE787,VLOOKUP($AC788+AT$1,STOCK!$F$10:$AB$209,16,0),IF($AE788=$AE787,(IF(BG787&gt;=1,BG787-COUNTIFS($AE787:$AE787,$AC788,AT787:AT787,$AI$1),0)),0)),0)</f>
        <v>0</v>
      </c>
      <c r="BH788" s="1">
        <f>IFERROR(IF($AE788&gt;$AE787,VLOOKUP($AC788+AU$1,STOCK!$F$10:$AB$209,16,0),IF($AE788=$AE787,(IF(BH787&gt;=1,BH787-COUNTIFS($AE787:$AE787,$AC788,AU787:AU787,$AI$1),0)),0)),0)</f>
        <v>0</v>
      </c>
      <c r="BI788" s="1">
        <f>IFERROR(IF($AE788&gt;$AE787,VLOOKUP($AC788+AV$1,STOCK!$F$10:$AB$209,16,0),IF($AE788=$AE787,(IF(BI787&gt;=1,BI787-COUNTIFS($AE787:$AE787,$AC788,AV787:AV787,$AI$1),0)),0)),0)</f>
        <v>0</v>
      </c>
      <c r="BJ788" s="1">
        <f>IFERROR(IF($AE788&gt;$AE787,VLOOKUP($AC788+AW$1,STOCK!$F$10:$AB$209,16,0),IF($AE788=$AE787,(IF(BJ787&gt;=1,BJ787-COUNTIFS($AE787:$AE787,$AC788,AW787:AW787,$AI$1),0)),0)),0)</f>
        <v>0</v>
      </c>
      <c r="BK788" s="1">
        <f>IFERROR(IF($AE788&gt;$AE787,VLOOKUP($AC788+AX$1,STOCK!$F$10:$AB$209,16,0),IF($AE788=$AE787,(IF(BK787&gt;=1,BK787-COUNTIFS($AE787:$AE787,$AC788,AX787:AX787,$AI$1),0)),0)),0)</f>
        <v>0</v>
      </c>
      <c r="BL788" s="1">
        <f>IFERROR(IF($AE788&gt;$AE787,VLOOKUP($AC788+AL$1,STOCK!$F$10:$AB$209,17,0),IF($AE788=$AE787,(IF(BL787&gt;=1,BL787-COUNTIFS($AE787:$AE787,$AC788,AL787:AL787,$AI$2),0)),0)),0)</f>
        <v>0</v>
      </c>
      <c r="BM788" s="1">
        <f>IFERROR(IF($AE788&gt;$AE787,VLOOKUP($AC788+AM$1,STOCK!$F$10:$AB$209,17,0),IF($AE788=$AE787,(IF(BM787&gt;=1,BM787-COUNTIFS($AE787:$AE787,$AC788,AM787:AM787,$AI$2),0)),0)),0)</f>
        <v>0</v>
      </c>
      <c r="BN788" s="1">
        <f>IFERROR(IF($AE788&gt;$AE787,VLOOKUP($AC788+AN$1,STOCK!$F$10:$AB$209,17,0),IF($AE788=$AE787,(IF(BN787&gt;=1,BN787-COUNTIFS($AE787:$AE787,$AC788,AN787:AN787,$AI$2),0)),0)),0)</f>
        <v>0</v>
      </c>
      <c r="BO788" s="1">
        <f>IFERROR(IF($AE788&gt;$AE787,VLOOKUP($AC788+AO$1,STOCK!$F$10:$AB$209,17,0),IF($AE788=$AE787,(IF(BO787&gt;=1,BO787-COUNTIFS($AE787:$AE787,$AC788,AO787:AO787,$AI$2),0)),0)),0)</f>
        <v>0</v>
      </c>
      <c r="BP788" s="1">
        <f>IFERROR(IF($AE788&gt;$AE787,VLOOKUP($AC788+AP$1,STOCK!$F$10:$AB$209,17,0),IF($AE788=$AE787,(IF(BP787&gt;=1,BP787-COUNTIFS($AE787:$AE787,$AC788,AP787:AP787,$AI$2),0)),0)),0)</f>
        <v>0</v>
      </c>
      <c r="BQ788" s="1">
        <f>IFERROR(IF($AE788&gt;$AE787,VLOOKUP($AC788+AQ$1,STOCK!$F$10:$AB$209,17,0),IF($AE788=$AE787,(IF(BQ787&gt;=1,BQ787-COUNTIFS($AE787:$AE787,$AC788,AQ787:AQ787,$AI$2),0)),0)),0)</f>
        <v>0</v>
      </c>
      <c r="BR788" s="1">
        <f>IFERROR(IF($AE788&gt;$AE787,VLOOKUP($AC788+AR$1,STOCK!$F$10:$AB$209,17,0),IF($AE788=$AE787,(IF(BR787&gt;=1,BR787-COUNTIFS($AE787:$AE787,$AC788,AR787:AR787,$AI$2),0)),0)),0)</f>
        <v>0</v>
      </c>
      <c r="BS788" s="1">
        <f>IFERROR(IF($AE788&gt;$AE787,VLOOKUP($AC788+AS$1,STOCK!$F$10:$AB$209,17,0),IF($AE788=$AE787,(IF(BS787&gt;=1,BS787-COUNTIFS($AE787:$AE787,$AC788,AS787:AS787,$AI$2),0)),0)),0)</f>
        <v>0</v>
      </c>
      <c r="BT788" s="1">
        <f>IFERROR(IF($AE788&gt;$AE787,VLOOKUP($AC788+AT$1,STOCK!$F$10:$AB$209,17,0),IF($AE788=$AE787,(IF(BT787&gt;=1,BT787-COUNTIFS($AE787:$AE787,$AC788,AT787:AT787,$AI$2),0)),0)),0)</f>
        <v>0</v>
      </c>
      <c r="BU788" s="1">
        <f>IFERROR(IF($AE788&gt;$AE787,VLOOKUP($AC788+AU$1,STOCK!$F$10:$AB$209,17,0),IF($AE788=$AE787,(IF(BU787&gt;=1,BU787-COUNTIFS($AE787:$AE787,$AC788,AU787:AU787,$AI$2),0)),0)),0)</f>
        <v>0</v>
      </c>
      <c r="BV788" s="1">
        <f>IFERROR(IF($AE788&gt;$AE787,VLOOKUP($AC788+AV$1,STOCK!$F$10:$AB$209,17,0),IF($AE788=$AE787,(IF(BV787&gt;=1,BV787-COUNTIFS($AE787:$AE787,$AC788,AV787:AV787,$AI$2),0)),0)),0)</f>
        <v>0</v>
      </c>
      <c r="BW788" s="1">
        <f>IFERROR(IF($AE788&gt;$AE787,VLOOKUP($AC788+AW$1,STOCK!$F$10:$AB$209,17,0),IF($AE788=$AE787,(IF(BW787&gt;=1,BW787-COUNTIFS($AE787:$AE787,$AC788,AW787:AW787,$AI$2),0)),0)),0)</f>
        <v>0</v>
      </c>
      <c r="BX788" s="1">
        <f>IFERROR(IF($AE788&gt;$AE787,VLOOKUP($AC788+AX$1,STOCK!$F$10:$AB$209,17,0),IF($AE788=$AE787,(IF(BX787&gt;=1,BX787-COUNTIFS($AE787:$AE787,$AC788,AX787:AX787,$AI$2),0)),0)),0)</f>
        <v>0</v>
      </c>
    </row>
    <row r="789" spans="29:76" x14ac:dyDescent="0.25">
      <c r="AC789" s="1">
        <f t="shared" si="200"/>
        <v>0</v>
      </c>
      <c r="AD789" s="1">
        <f>IFERROR(IF(LEN(AK789)&gt;=1,VLOOKUP(HLOOKUP(AK789,PROFILE!$K$5:$V$8,4,0),PROFILE!$F$1:$G$3,2,0),0),0)</f>
        <v>0</v>
      </c>
      <c r="AE789" s="1">
        <f t="shared" si="201"/>
        <v>0</v>
      </c>
      <c r="AF789" s="1">
        <v>776</v>
      </c>
      <c r="AI789" s="1" t="str">
        <f>IFERROR(IF($AH789&gt;=1,VLOOKUP($AG789,STUDENT!$O$8:$Z$1507,3,0),""),"")</f>
        <v/>
      </c>
      <c r="AJ789" s="1" t="str">
        <f>IFERROR(IF($AH789&gt;=1,VLOOKUP($AG789,STUDENT!$O$8:$Z$1507,4,0),""),"")</f>
        <v/>
      </c>
      <c r="AK789" s="1" t="str">
        <f>IFERROR(IF($AH789&gt;=1,VLOOKUP($AG789,STUDENT!$O$8:$Z$1507,6,0),""),"")</f>
        <v/>
      </c>
      <c r="AL789" s="1" t="str">
        <f t="shared" si="202"/>
        <v/>
      </c>
      <c r="AM789" s="1" t="str">
        <f t="shared" si="203"/>
        <v/>
      </c>
      <c r="AN789" s="1" t="str">
        <f t="shared" si="204"/>
        <v/>
      </c>
      <c r="AO789" s="1" t="str">
        <f t="shared" si="205"/>
        <v/>
      </c>
      <c r="AP789" s="1" t="str">
        <f t="shared" si="206"/>
        <v/>
      </c>
      <c r="AQ789" s="1" t="str">
        <f t="shared" si="207"/>
        <v/>
      </c>
      <c r="AR789" s="1" t="str">
        <f t="shared" si="208"/>
        <v/>
      </c>
      <c r="AS789" s="1" t="str">
        <f t="shared" si="209"/>
        <v/>
      </c>
      <c r="AT789" s="1" t="str">
        <f t="shared" si="210"/>
        <v/>
      </c>
      <c r="AU789" s="1" t="str">
        <f t="shared" si="211"/>
        <v/>
      </c>
      <c r="AV789" s="1" t="str">
        <f t="shared" si="212"/>
        <v/>
      </c>
      <c r="AW789" s="1" t="str">
        <f t="shared" si="213"/>
        <v/>
      </c>
      <c r="AX789" s="1" t="str">
        <f t="shared" si="214"/>
        <v/>
      </c>
      <c r="AY789" s="1">
        <f>IFERROR(IF($AE789&gt;$AE788,VLOOKUP($AC789+AL$1,STOCK!$F$10:$AB$209,16,0),IF($AE789=$AE788,(IF(AY788&gt;=1,AY788-COUNTIFS($AE788:$AE788,$AC789,AL788:AL788,$AI$1),0)),0)),0)</f>
        <v>0</v>
      </c>
      <c r="AZ789" s="1">
        <f>IFERROR(IF($AE789&gt;$AE788,VLOOKUP($AC789+AM$1,STOCK!$F$10:$AB$209,16,0),IF($AE789=$AE788,(IF(AZ788&gt;=1,AZ788-COUNTIFS($AE788:$AE788,$AC789,AM788:AM788,$AI$1),0)),0)),0)</f>
        <v>0</v>
      </c>
      <c r="BA789" s="1">
        <f>IFERROR(IF($AE789&gt;$AE788,VLOOKUP($AC789+AN$1,STOCK!$F$10:$AB$209,16,0),IF($AE789=$AE788,(IF(BA788&gt;=1,BA788-COUNTIFS($AE788:$AE788,$AC789,AN788:AN788,$AI$1),0)),0)),0)</f>
        <v>0</v>
      </c>
      <c r="BB789" s="1">
        <f>IFERROR(IF($AE789&gt;$AE788,VLOOKUP($AC789+AO$1,STOCK!$F$10:$AB$209,16,0),IF($AE789=$AE788,(IF(BB788&gt;=1,BB788-COUNTIFS($AE788:$AE788,$AC789,AO788:AO788,$AI$1),0)),0)),0)</f>
        <v>0</v>
      </c>
      <c r="BC789" s="1">
        <f>IFERROR(IF($AE789&gt;$AE788,VLOOKUP($AC789+AP$1,STOCK!$F$10:$AB$209,16,0),IF($AE789=$AE788,(IF(BC788&gt;=1,BC788-COUNTIFS($AE788:$AE788,$AC789,AP788:AP788,$AI$1),0)),0)),0)</f>
        <v>0</v>
      </c>
      <c r="BD789" s="1">
        <f>IFERROR(IF($AE789&gt;$AE788,VLOOKUP($AC789+AQ$1,STOCK!$F$10:$AB$209,16,0),IF($AE789=$AE788,(IF(BD788&gt;=1,BD788-COUNTIFS($AE788:$AE788,$AC789,AQ788:AQ788,$AI$1),0)),0)),0)</f>
        <v>0</v>
      </c>
      <c r="BE789" s="1">
        <f>IFERROR(IF($AE789&gt;$AE788,VLOOKUP($AC789+AR$1,STOCK!$F$10:$AB$209,16,0),IF($AE789=$AE788,(IF(BE788&gt;=1,BE788-COUNTIFS($AE788:$AE788,$AC789,AR788:AR788,$AI$1),0)),0)),0)</f>
        <v>0</v>
      </c>
      <c r="BF789" s="1">
        <f>IFERROR(IF($AE789&gt;$AE788,VLOOKUP($AC789+AS$1,STOCK!$F$10:$AB$209,16,0),IF($AE789=$AE788,(IF(BF788&gt;=1,BF788-COUNTIFS($AE788:$AE788,$AC789,AS788:AS788,$AI$1),0)),0)),0)</f>
        <v>0</v>
      </c>
      <c r="BG789" s="1">
        <f>IFERROR(IF($AE789&gt;$AE788,VLOOKUP($AC789+AT$1,STOCK!$F$10:$AB$209,16,0),IF($AE789=$AE788,(IF(BG788&gt;=1,BG788-COUNTIFS($AE788:$AE788,$AC789,AT788:AT788,$AI$1),0)),0)),0)</f>
        <v>0</v>
      </c>
      <c r="BH789" s="1">
        <f>IFERROR(IF($AE789&gt;$AE788,VLOOKUP($AC789+AU$1,STOCK!$F$10:$AB$209,16,0),IF($AE789=$AE788,(IF(BH788&gt;=1,BH788-COUNTIFS($AE788:$AE788,$AC789,AU788:AU788,$AI$1),0)),0)),0)</f>
        <v>0</v>
      </c>
      <c r="BI789" s="1">
        <f>IFERROR(IF($AE789&gt;$AE788,VLOOKUP($AC789+AV$1,STOCK!$F$10:$AB$209,16,0),IF($AE789=$AE788,(IF(BI788&gt;=1,BI788-COUNTIFS($AE788:$AE788,$AC789,AV788:AV788,$AI$1),0)),0)),0)</f>
        <v>0</v>
      </c>
      <c r="BJ789" s="1">
        <f>IFERROR(IF($AE789&gt;$AE788,VLOOKUP($AC789+AW$1,STOCK!$F$10:$AB$209,16,0),IF($AE789=$AE788,(IF(BJ788&gt;=1,BJ788-COUNTIFS($AE788:$AE788,$AC789,AW788:AW788,$AI$1),0)),0)),0)</f>
        <v>0</v>
      </c>
      <c r="BK789" s="1">
        <f>IFERROR(IF($AE789&gt;$AE788,VLOOKUP($AC789+AX$1,STOCK!$F$10:$AB$209,16,0),IF($AE789=$AE788,(IF(BK788&gt;=1,BK788-COUNTIFS($AE788:$AE788,$AC789,AX788:AX788,$AI$1),0)),0)),0)</f>
        <v>0</v>
      </c>
      <c r="BL789" s="1">
        <f>IFERROR(IF($AE789&gt;$AE788,VLOOKUP($AC789+AL$1,STOCK!$F$10:$AB$209,17,0),IF($AE789=$AE788,(IF(BL788&gt;=1,BL788-COUNTIFS($AE788:$AE788,$AC789,AL788:AL788,$AI$2),0)),0)),0)</f>
        <v>0</v>
      </c>
      <c r="BM789" s="1">
        <f>IFERROR(IF($AE789&gt;$AE788,VLOOKUP($AC789+AM$1,STOCK!$F$10:$AB$209,17,0),IF($AE789=$AE788,(IF(BM788&gt;=1,BM788-COUNTIFS($AE788:$AE788,$AC789,AM788:AM788,$AI$2),0)),0)),0)</f>
        <v>0</v>
      </c>
      <c r="BN789" s="1">
        <f>IFERROR(IF($AE789&gt;$AE788,VLOOKUP($AC789+AN$1,STOCK!$F$10:$AB$209,17,0),IF($AE789=$AE788,(IF(BN788&gt;=1,BN788-COUNTIFS($AE788:$AE788,$AC789,AN788:AN788,$AI$2),0)),0)),0)</f>
        <v>0</v>
      </c>
      <c r="BO789" s="1">
        <f>IFERROR(IF($AE789&gt;$AE788,VLOOKUP($AC789+AO$1,STOCK!$F$10:$AB$209,17,0),IF($AE789=$AE788,(IF(BO788&gt;=1,BO788-COUNTIFS($AE788:$AE788,$AC789,AO788:AO788,$AI$2),0)),0)),0)</f>
        <v>0</v>
      </c>
      <c r="BP789" s="1">
        <f>IFERROR(IF($AE789&gt;$AE788,VLOOKUP($AC789+AP$1,STOCK!$F$10:$AB$209,17,0),IF($AE789=$AE788,(IF(BP788&gt;=1,BP788-COUNTIFS($AE788:$AE788,$AC789,AP788:AP788,$AI$2),0)),0)),0)</f>
        <v>0</v>
      </c>
      <c r="BQ789" s="1">
        <f>IFERROR(IF($AE789&gt;$AE788,VLOOKUP($AC789+AQ$1,STOCK!$F$10:$AB$209,17,0),IF($AE789=$AE788,(IF(BQ788&gt;=1,BQ788-COUNTIFS($AE788:$AE788,$AC789,AQ788:AQ788,$AI$2),0)),0)),0)</f>
        <v>0</v>
      </c>
      <c r="BR789" s="1">
        <f>IFERROR(IF($AE789&gt;$AE788,VLOOKUP($AC789+AR$1,STOCK!$F$10:$AB$209,17,0),IF($AE789=$AE788,(IF(BR788&gt;=1,BR788-COUNTIFS($AE788:$AE788,$AC789,AR788:AR788,$AI$2),0)),0)),0)</f>
        <v>0</v>
      </c>
      <c r="BS789" s="1">
        <f>IFERROR(IF($AE789&gt;$AE788,VLOOKUP($AC789+AS$1,STOCK!$F$10:$AB$209,17,0),IF($AE789=$AE788,(IF(BS788&gt;=1,BS788-COUNTIFS($AE788:$AE788,$AC789,AS788:AS788,$AI$2),0)),0)),0)</f>
        <v>0</v>
      </c>
      <c r="BT789" s="1">
        <f>IFERROR(IF($AE789&gt;$AE788,VLOOKUP($AC789+AT$1,STOCK!$F$10:$AB$209,17,0),IF($AE789=$AE788,(IF(BT788&gt;=1,BT788-COUNTIFS($AE788:$AE788,$AC789,AT788:AT788,$AI$2),0)),0)),0)</f>
        <v>0</v>
      </c>
      <c r="BU789" s="1">
        <f>IFERROR(IF($AE789&gt;$AE788,VLOOKUP($AC789+AU$1,STOCK!$F$10:$AB$209,17,0),IF($AE789=$AE788,(IF(BU788&gt;=1,BU788-COUNTIFS($AE788:$AE788,$AC789,AU788:AU788,$AI$2),0)),0)),0)</f>
        <v>0</v>
      </c>
      <c r="BV789" s="1">
        <f>IFERROR(IF($AE789&gt;$AE788,VLOOKUP($AC789+AV$1,STOCK!$F$10:$AB$209,17,0),IF($AE789=$AE788,(IF(BV788&gt;=1,BV788-COUNTIFS($AE788:$AE788,$AC789,AV788:AV788,$AI$2),0)),0)),0)</f>
        <v>0</v>
      </c>
      <c r="BW789" s="1">
        <f>IFERROR(IF($AE789&gt;$AE788,VLOOKUP($AC789+AW$1,STOCK!$F$10:$AB$209,17,0),IF($AE789=$AE788,(IF(BW788&gt;=1,BW788-COUNTIFS($AE788:$AE788,$AC789,AW788:AW788,$AI$2),0)),0)),0)</f>
        <v>0</v>
      </c>
      <c r="BX789" s="1">
        <f>IFERROR(IF($AE789&gt;$AE788,VLOOKUP($AC789+AX$1,STOCK!$F$10:$AB$209,17,0),IF($AE789=$AE788,(IF(BX788&gt;=1,BX788-COUNTIFS($AE788:$AE788,$AC789,AX788:AX788,$AI$2),0)),0)),0)</f>
        <v>0</v>
      </c>
    </row>
    <row r="790" spans="29:76" x14ac:dyDescent="0.25">
      <c r="AC790" s="1">
        <f t="shared" si="200"/>
        <v>0</v>
      </c>
      <c r="AD790" s="1">
        <f>IFERROR(IF(LEN(AK790)&gt;=1,VLOOKUP(HLOOKUP(AK790,PROFILE!$K$5:$V$8,4,0),PROFILE!$F$1:$G$3,2,0),0),0)</f>
        <v>0</v>
      </c>
      <c r="AE790" s="1">
        <f t="shared" si="201"/>
        <v>0</v>
      </c>
      <c r="AF790" s="1">
        <v>777</v>
      </c>
      <c r="AI790" s="1" t="str">
        <f>IFERROR(IF($AH790&gt;=1,VLOOKUP($AG790,STUDENT!$O$8:$Z$1507,3,0),""),"")</f>
        <v/>
      </c>
      <c r="AJ790" s="1" t="str">
        <f>IFERROR(IF($AH790&gt;=1,VLOOKUP($AG790,STUDENT!$O$8:$Z$1507,4,0),""),"")</f>
        <v/>
      </c>
      <c r="AK790" s="1" t="str">
        <f>IFERROR(IF($AH790&gt;=1,VLOOKUP($AG790,STUDENT!$O$8:$Z$1507,6,0),""),"")</f>
        <v/>
      </c>
      <c r="AL790" s="1" t="str">
        <f t="shared" si="202"/>
        <v/>
      </c>
      <c r="AM790" s="1" t="str">
        <f t="shared" si="203"/>
        <v/>
      </c>
      <c r="AN790" s="1" t="str">
        <f t="shared" si="204"/>
        <v/>
      </c>
      <c r="AO790" s="1" t="str">
        <f t="shared" si="205"/>
        <v/>
      </c>
      <c r="AP790" s="1" t="str">
        <f t="shared" si="206"/>
        <v/>
      </c>
      <c r="AQ790" s="1" t="str">
        <f t="shared" si="207"/>
        <v/>
      </c>
      <c r="AR790" s="1" t="str">
        <f t="shared" si="208"/>
        <v/>
      </c>
      <c r="AS790" s="1" t="str">
        <f t="shared" si="209"/>
        <v/>
      </c>
      <c r="AT790" s="1" t="str">
        <f t="shared" si="210"/>
        <v/>
      </c>
      <c r="AU790" s="1" t="str">
        <f t="shared" si="211"/>
        <v/>
      </c>
      <c r="AV790" s="1" t="str">
        <f t="shared" si="212"/>
        <v/>
      </c>
      <c r="AW790" s="1" t="str">
        <f t="shared" si="213"/>
        <v/>
      </c>
      <c r="AX790" s="1" t="str">
        <f t="shared" si="214"/>
        <v/>
      </c>
      <c r="AY790" s="1">
        <f>IFERROR(IF($AE790&gt;$AE789,VLOOKUP($AC790+AL$1,STOCK!$F$10:$AB$209,16,0),IF($AE790=$AE789,(IF(AY789&gt;=1,AY789-COUNTIFS($AE789:$AE789,$AC790,AL789:AL789,$AI$1),0)),0)),0)</f>
        <v>0</v>
      </c>
      <c r="AZ790" s="1">
        <f>IFERROR(IF($AE790&gt;$AE789,VLOOKUP($AC790+AM$1,STOCK!$F$10:$AB$209,16,0),IF($AE790=$AE789,(IF(AZ789&gt;=1,AZ789-COUNTIFS($AE789:$AE789,$AC790,AM789:AM789,$AI$1),0)),0)),0)</f>
        <v>0</v>
      </c>
      <c r="BA790" s="1">
        <f>IFERROR(IF($AE790&gt;$AE789,VLOOKUP($AC790+AN$1,STOCK!$F$10:$AB$209,16,0),IF($AE790=$AE789,(IF(BA789&gt;=1,BA789-COUNTIFS($AE789:$AE789,$AC790,AN789:AN789,$AI$1),0)),0)),0)</f>
        <v>0</v>
      </c>
      <c r="BB790" s="1">
        <f>IFERROR(IF($AE790&gt;$AE789,VLOOKUP($AC790+AO$1,STOCK!$F$10:$AB$209,16,0),IF($AE790=$AE789,(IF(BB789&gt;=1,BB789-COUNTIFS($AE789:$AE789,$AC790,AO789:AO789,$AI$1),0)),0)),0)</f>
        <v>0</v>
      </c>
      <c r="BC790" s="1">
        <f>IFERROR(IF($AE790&gt;$AE789,VLOOKUP($AC790+AP$1,STOCK!$F$10:$AB$209,16,0),IF($AE790=$AE789,(IF(BC789&gt;=1,BC789-COUNTIFS($AE789:$AE789,$AC790,AP789:AP789,$AI$1),0)),0)),0)</f>
        <v>0</v>
      </c>
      <c r="BD790" s="1">
        <f>IFERROR(IF($AE790&gt;$AE789,VLOOKUP($AC790+AQ$1,STOCK!$F$10:$AB$209,16,0),IF($AE790=$AE789,(IF(BD789&gt;=1,BD789-COUNTIFS($AE789:$AE789,$AC790,AQ789:AQ789,$AI$1),0)),0)),0)</f>
        <v>0</v>
      </c>
      <c r="BE790" s="1">
        <f>IFERROR(IF($AE790&gt;$AE789,VLOOKUP($AC790+AR$1,STOCK!$F$10:$AB$209,16,0),IF($AE790=$AE789,(IF(BE789&gt;=1,BE789-COUNTIFS($AE789:$AE789,$AC790,AR789:AR789,$AI$1),0)),0)),0)</f>
        <v>0</v>
      </c>
      <c r="BF790" s="1">
        <f>IFERROR(IF($AE790&gt;$AE789,VLOOKUP($AC790+AS$1,STOCK!$F$10:$AB$209,16,0),IF($AE790=$AE789,(IF(BF789&gt;=1,BF789-COUNTIFS($AE789:$AE789,$AC790,AS789:AS789,$AI$1),0)),0)),0)</f>
        <v>0</v>
      </c>
      <c r="BG790" s="1">
        <f>IFERROR(IF($AE790&gt;$AE789,VLOOKUP($AC790+AT$1,STOCK!$F$10:$AB$209,16,0),IF($AE790=$AE789,(IF(BG789&gt;=1,BG789-COUNTIFS($AE789:$AE789,$AC790,AT789:AT789,$AI$1),0)),0)),0)</f>
        <v>0</v>
      </c>
      <c r="BH790" s="1">
        <f>IFERROR(IF($AE790&gt;$AE789,VLOOKUP($AC790+AU$1,STOCK!$F$10:$AB$209,16,0),IF($AE790=$AE789,(IF(BH789&gt;=1,BH789-COUNTIFS($AE789:$AE789,$AC790,AU789:AU789,$AI$1),0)),0)),0)</f>
        <v>0</v>
      </c>
      <c r="BI790" s="1">
        <f>IFERROR(IF($AE790&gt;$AE789,VLOOKUP($AC790+AV$1,STOCK!$F$10:$AB$209,16,0),IF($AE790=$AE789,(IF(BI789&gt;=1,BI789-COUNTIFS($AE789:$AE789,$AC790,AV789:AV789,$AI$1),0)),0)),0)</f>
        <v>0</v>
      </c>
      <c r="BJ790" s="1">
        <f>IFERROR(IF($AE790&gt;$AE789,VLOOKUP($AC790+AW$1,STOCK!$F$10:$AB$209,16,0),IF($AE790=$AE789,(IF(BJ789&gt;=1,BJ789-COUNTIFS($AE789:$AE789,$AC790,AW789:AW789,$AI$1),0)),0)),0)</f>
        <v>0</v>
      </c>
      <c r="BK790" s="1">
        <f>IFERROR(IF($AE790&gt;$AE789,VLOOKUP($AC790+AX$1,STOCK!$F$10:$AB$209,16,0),IF($AE790=$AE789,(IF(BK789&gt;=1,BK789-COUNTIFS($AE789:$AE789,$AC790,AX789:AX789,$AI$1),0)),0)),0)</f>
        <v>0</v>
      </c>
      <c r="BL790" s="1">
        <f>IFERROR(IF($AE790&gt;$AE789,VLOOKUP($AC790+AL$1,STOCK!$F$10:$AB$209,17,0),IF($AE790=$AE789,(IF(BL789&gt;=1,BL789-COUNTIFS($AE789:$AE789,$AC790,AL789:AL789,$AI$2),0)),0)),0)</f>
        <v>0</v>
      </c>
      <c r="BM790" s="1">
        <f>IFERROR(IF($AE790&gt;$AE789,VLOOKUP($AC790+AM$1,STOCK!$F$10:$AB$209,17,0),IF($AE790=$AE789,(IF(BM789&gt;=1,BM789-COUNTIFS($AE789:$AE789,$AC790,AM789:AM789,$AI$2),0)),0)),0)</f>
        <v>0</v>
      </c>
      <c r="BN790" s="1">
        <f>IFERROR(IF($AE790&gt;$AE789,VLOOKUP($AC790+AN$1,STOCK!$F$10:$AB$209,17,0),IF($AE790=$AE789,(IF(BN789&gt;=1,BN789-COUNTIFS($AE789:$AE789,$AC790,AN789:AN789,$AI$2),0)),0)),0)</f>
        <v>0</v>
      </c>
      <c r="BO790" s="1">
        <f>IFERROR(IF($AE790&gt;$AE789,VLOOKUP($AC790+AO$1,STOCK!$F$10:$AB$209,17,0),IF($AE790=$AE789,(IF(BO789&gt;=1,BO789-COUNTIFS($AE789:$AE789,$AC790,AO789:AO789,$AI$2),0)),0)),0)</f>
        <v>0</v>
      </c>
      <c r="BP790" s="1">
        <f>IFERROR(IF($AE790&gt;$AE789,VLOOKUP($AC790+AP$1,STOCK!$F$10:$AB$209,17,0),IF($AE790=$AE789,(IF(BP789&gt;=1,BP789-COUNTIFS($AE789:$AE789,$AC790,AP789:AP789,$AI$2),0)),0)),0)</f>
        <v>0</v>
      </c>
      <c r="BQ790" s="1">
        <f>IFERROR(IF($AE790&gt;$AE789,VLOOKUP($AC790+AQ$1,STOCK!$F$10:$AB$209,17,0),IF($AE790=$AE789,(IF(BQ789&gt;=1,BQ789-COUNTIFS($AE789:$AE789,$AC790,AQ789:AQ789,$AI$2),0)),0)),0)</f>
        <v>0</v>
      </c>
      <c r="BR790" s="1">
        <f>IFERROR(IF($AE790&gt;$AE789,VLOOKUP($AC790+AR$1,STOCK!$F$10:$AB$209,17,0),IF($AE790=$AE789,(IF(BR789&gt;=1,BR789-COUNTIFS($AE789:$AE789,$AC790,AR789:AR789,$AI$2),0)),0)),0)</f>
        <v>0</v>
      </c>
      <c r="BS790" s="1">
        <f>IFERROR(IF($AE790&gt;$AE789,VLOOKUP($AC790+AS$1,STOCK!$F$10:$AB$209,17,0),IF($AE790=$AE789,(IF(BS789&gt;=1,BS789-COUNTIFS($AE789:$AE789,$AC790,AS789:AS789,$AI$2),0)),0)),0)</f>
        <v>0</v>
      </c>
      <c r="BT790" s="1">
        <f>IFERROR(IF($AE790&gt;$AE789,VLOOKUP($AC790+AT$1,STOCK!$F$10:$AB$209,17,0),IF($AE790=$AE789,(IF(BT789&gt;=1,BT789-COUNTIFS($AE789:$AE789,$AC790,AT789:AT789,$AI$2),0)),0)),0)</f>
        <v>0</v>
      </c>
      <c r="BU790" s="1">
        <f>IFERROR(IF($AE790&gt;$AE789,VLOOKUP($AC790+AU$1,STOCK!$F$10:$AB$209,17,0),IF($AE790=$AE789,(IF(BU789&gt;=1,BU789-COUNTIFS($AE789:$AE789,$AC790,AU789:AU789,$AI$2),0)),0)),0)</f>
        <v>0</v>
      </c>
      <c r="BV790" s="1">
        <f>IFERROR(IF($AE790&gt;$AE789,VLOOKUP($AC790+AV$1,STOCK!$F$10:$AB$209,17,0),IF($AE790=$AE789,(IF(BV789&gt;=1,BV789-COUNTIFS($AE789:$AE789,$AC790,AV789:AV789,$AI$2),0)),0)),0)</f>
        <v>0</v>
      </c>
      <c r="BW790" s="1">
        <f>IFERROR(IF($AE790&gt;$AE789,VLOOKUP($AC790+AW$1,STOCK!$F$10:$AB$209,17,0),IF($AE790=$AE789,(IF(BW789&gt;=1,BW789-COUNTIFS($AE789:$AE789,$AC790,AW789:AW789,$AI$2),0)),0)),0)</f>
        <v>0</v>
      </c>
      <c r="BX790" s="1">
        <f>IFERROR(IF($AE790&gt;$AE789,VLOOKUP($AC790+AX$1,STOCK!$F$10:$AB$209,17,0),IF($AE790=$AE789,(IF(BX789&gt;=1,BX789-COUNTIFS($AE789:$AE789,$AC790,AX789:AX789,$AI$2),0)),0)),0)</f>
        <v>0</v>
      </c>
    </row>
    <row r="791" spans="29:76" x14ac:dyDescent="0.25">
      <c r="AC791" s="1">
        <f t="shared" si="200"/>
        <v>0</v>
      </c>
      <c r="AD791" s="1">
        <f>IFERROR(IF(LEN(AK791)&gt;=1,VLOOKUP(HLOOKUP(AK791,PROFILE!$K$5:$V$8,4,0),PROFILE!$F$1:$G$3,2,0),0),0)</f>
        <v>0</v>
      </c>
      <c r="AE791" s="1">
        <f t="shared" si="201"/>
        <v>0</v>
      </c>
      <c r="AF791" s="1">
        <v>778</v>
      </c>
      <c r="AI791" s="1" t="str">
        <f>IFERROR(IF($AH791&gt;=1,VLOOKUP($AG791,STUDENT!$O$8:$Z$1507,3,0),""),"")</f>
        <v/>
      </c>
      <c r="AJ791" s="1" t="str">
        <f>IFERROR(IF($AH791&gt;=1,VLOOKUP($AG791,STUDENT!$O$8:$Z$1507,4,0),""),"")</f>
        <v/>
      </c>
      <c r="AK791" s="1" t="str">
        <f>IFERROR(IF($AH791&gt;=1,VLOOKUP($AG791,STUDENT!$O$8:$Z$1507,6,0),""),"")</f>
        <v/>
      </c>
      <c r="AL791" s="1" t="str">
        <f t="shared" si="202"/>
        <v/>
      </c>
      <c r="AM791" s="1" t="str">
        <f t="shared" si="203"/>
        <v/>
      </c>
      <c r="AN791" s="1" t="str">
        <f t="shared" si="204"/>
        <v/>
      </c>
      <c r="AO791" s="1" t="str">
        <f t="shared" si="205"/>
        <v/>
      </c>
      <c r="AP791" s="1" t="str">
        <f t="shared" si="206"/>
        <v/>
      </c>
      <c r="AQ791" s="1" t="str">
        <f t="shared" si="207"/>
        <v/>
      </c>
      <c r="AR791" s="1" t="str">
        <f t="shared" si="208"/>
        <v/>
      </c>
      <c r="AS791" s="1" t="str">
        <f t="shared" si="209"/>
        <v/>
      </c>
      <c r="AT791" s="1" t="str">
        <f t="shared" si="210"/>
        <v/>
      </c>
      <c r="AU791" s="1" t="str">
        <f t="shared" si="211"/>
        <v/>
      </c>
      <c r="AV791" s="1" t="str">
        <f t="shared" si="212"/>
        <v/>
      </c>
      <c r="AW791" s="1" t="str">
        <f t="shared" si="213"/>
        <v/>
      </c>
      <c r="AX791" s="1" t="str">
        <f t="shared" si="214"/>
        <v/>
      </c>
      <c r="AY791" s="1">
        <f>IFERROR(IF($AE791&gt;$AE790,VLOOKUP($AC791+AL$1,STOCK!$F$10:$AB$209,16,0),IF($AE791=$AE790,(IF(AY790&gt;=1,AY790-COUNTIFS($AE790:$AE790,$AC791,AL790:AL790,$AI$1),0)),0)),0)</f>
        <v>0</v>
      </c>
      <c r="AZ791" s="1">
        <f>IFERROR(IF($AE791&gt;$AE790,VLOOKUP($AC791+AM$1,STOCK!$F$10:$AB$209,16,0),IF($AE791=$AE790,(IF(AZ790&gt;=1,AZ790-COUNTIFS($AE790:$AE790,$AC791,AM790:AM790,$AI$1),0)),0)),0)</f>
        <v>0</v>
      </c>
      <c r="BA791" s="1">
        <f>IFERROR(IF($AE791&gt;$AE790,VLOOKUP($AC791+AN$1,STOCK!$F$10:$AB$209,16,0),IF($AE791=$AE790,(IF(BA790&gt;=1,BA790-COUNTIFS($AE790:$AE790,$AC791,AN790:AN790,$AI$1),0)),0)),0)</f>
        <v>0</v>
      </c>
      <c r="BB791" s="1">
        <f>IFERROR(IF($AE791&gt;$AE790,VLOOKUP($AC791+AO$1,STOCK!$F$10:$AB$209,16,0),IF($AE791=$AE790,(IF(BB790&gt;=1,BB790-COUNTIFS($AE790:$AE790,$AC791,AO790:AO790,$AI$1),0)),0)),0)</f>
        <v>0</v>
      </c>
      <c r="BC791" s="1">
        <f>IFERROR(IF($AE791&gt;$AE790,VLOOKUP($AC791+AP$1,STOCK!$F$10:$AB$209,16,0),IF($AE791=$AE790,(IF(BC790&gt;=1,BC790-COUNTIFS($AE790:$AE790,$AC791,AP790:AP790,$AI$1),0)),0)),0)</f>
        <v>0</v>
      </c>
      <c r="BD791" s="1">
        <f>IFERROR(IF($AE791&gt;$AE790,VLOOKUP($AC791+AQ$1,STOCK!$F$10:$AB$209,16,0),IF($AE791=$AE790,(IF(BD790&gt;=1,BD790-COUNTIFS($AE790:$AE790,$AC791,AQ790:AQ790,$AI$1),0)),0)),0)</f>
        <v>0</v>
      </c>
      <c r="BE791" s="1">
        <f>IFERROR(IF($AE791&gt;$AE790,VLOOKUP($AC791+AR$1,STOCK!$F$10:$AB$209,16,0),IF($AE791=$AE790,(IF(BE790&gt;=1,BE790-COUNTIFS($AE790:$AE790,$AC791,AR790:AR790,$AI$1),0)),0)),0)</f>
        <v>0</v>
      </c>
      <c r="BF791" s="1">
        <f>IFERROR(IF($AE791&gt;$AE790,VLOOKUP($AC791+AS$1,STOCK!$F$10:$AB$209,16,0),IF($AE791=$AE790,(IF(BF790&gt;=1,BF790-COUNTIFS($AE790:$AE790,$AC791,AS790:AS790,$AI$1),0)),0)),0)</f>
        <v>0</v>
      </c>
      <c r="BG791" s="1">
        <f>IFERROR(IF($AE791&gt;$AE790,VLOOKUP($AC791+AT$1,STOCK!$F$10:$AB$209,16,0),IF($AE791=$AE790,(IF(BG790&gt;=1,BG790-COUNTIFS($AE790:$AE790,$AC791,AT790:AT790,$AI$1),0)),0)),0)</f>
        <v>0</v>
      </c>
      <c r="BH791" s="1">
        <f>IFERROR(IF($AE791&gt;$AE790,VLOOKUP($AC791+AU$1,STOCK!$F$10:$AB$209,16,0),IF($AE791=$AE790,(IF(BH790&gt;=1,BH790-COUNTIFS($AE790:$AE790,$AC791,AU790:AU790,$AI$1),0)),0)),0)</f>
        <v>0</v>
      </c>
      <c r="BI791" s="1">
        <f>IFERROR(IF($AE791&gt;$AE790,VLOOKUP($AC791+AV$1,STOCK!$F$10:$AB$209,16,0),IF($AE791=$AE790,(IF(BI790&gt;=1,BI790-COUNTIFS($AE790:$AE790,$AC791,AV790:AV790,$AI$1),0)),0)),0)</f>
        <v>0</v>
      </c>
      <c r="BJ791" s="1">
        <f>IFERROR(IF($AE791&gt;$AE790,VLOOKUP($AC791+AW$1,STOCK!$F$10:$AB$209,16,0),IF($AE791=$AE790,(IF(BJ790&gt;=1,BJ790-COUNTIFS($AE790:$AE790,$AC791,AW790:AW790,$AI$1),0)),0)),0)</f>
        <v>0</v>
      </c>
      <c r="BK791" s="1">
        <f>IFERROR(IF($AE791&gt;$AE790,VLOOKUP($AC791+AX$1,STOCK!$F$10:$AB$209,16,0),IF($AE791=$AE790,(IF(BK790&gt;=1,BK790-COUNTIFS($AE790:$AE790,$AC791,AX790:AX790,$AI$1),0)),0)),0)</f>
        <v>0</v>
      </c>
      <c r="BL791" s="1">
        <f>IFERROR(IF($AE791&gt;$AE790,VLOOKUP($AC791+AL$1,STOCK!$F$10:$AB$209,17,0),IF($AE791=$AE790,(IF(BL790&gt;=1,BL790-COUNTIFS($AE790:$AE790,$AC791,AL790:AL790,$AI$2),0)),0)),0)</f>
        <v>0</v>
      </c>
      <c r="BM791" s="1">
        <f>IFERROR(IF($AE791&gt;$AE790,VLOOKUP($AC791+AM$1,STOCK!$F$10:$AB$209,17,0),IF($AE791=$AE790,(IF(BM790&gt;=1,BM790-COUNTIFS($AE790:$AE790,$AC791,AM790:AM790,$AI$2),0)),0)),0)</f>
        <v>0</v>
      </c>
      <c r="BN791" s="1">
        <f>IFERROR(IF($AE791&gt;$AE790,VLOOKUP($AC791+AN$1,STOCK!$F$10:$AB$209,17,0),IF($AE791=$AE790,(IF(BN790&gt;=1,BN790-COUNTIFS($AE790:$AE790,$AC791,AN790:AN790,$AI$2),0)),0)),0)</f>
        <v>0</v>
      </c>
      <c r="BO791" s="1">
        <f>IFERROR(IF($AE791&gt;$AE790,VLOOKUP($AC791+AO$1,STOCK!$F$10:$AB$209,17,0),IF($AE791=$AE790,(IF(BO790&gt;=1,BO790-COUNTIFS($AE790:$AE790,$AC791,AO790:AO790,$AI$2),0)),0)),0)</f>
        <v>0</v>
      </c>
      <c r="BP791" s="1">
        <f>IFERROR(IF($AE791&gt;$AE790,VLOOKUP($AC791+AP$1,STOCK!$F$10:$AB$209,17,0),IF($AE791=$AE790,(IF(BP790&gt;=1,BP790-COUNTIFS($AE790:$AE790,$AC791,AP790:AP790,$AI$2),0)),0)),0)</f>
        <v>0</v>
      </c>
      <c r="BQ791" s="1">
        <f>IFERROR(IF($AE791&gt;$AE790,VLOOKUP($AC791+AQ$1,STOCK!$F$10:$AB$209,17,0),IF($AE791=$AE790,(IF(BQ790&gt;=1,BQ790-COUNTIFS($AE790:$AE790,$AC791,AQ790:AQ790,$AI$2),0)),0)),0)</f>
        <v>0</v>
      </c>
      <c r="BR791" s="1">
        <f>IFERROR(IF($AE791&gt;$AE790,VLOOKUP($AC791+AR$1,STOCK!$F$10:$AB$209,17,0),IF($AE791=$AE790,(IF(BR790&gt;=1,BR790-COUNTIFS($AE790:$AE790,$AC791,AR790:AR790,$AI$2),0)),0)),0)</f>
        <v>0</v>
      </c>
      <c r="BS791" s="1">
        <f>IFERROR(IF($AE791&gt;$AE790,VLOOKUP($AC791+AS$1,STOCK!$F$10:$AB$209,17,0),IF($AE791=$AE790,(IF(BS790&gt;=1,BS790-COUNTIFS($AE790:$AE790,$AC791,AS790:AS790,$AI$2),0)),0)),0)</f>
        <v>0</v>
      </c>
      <c r="BT791" s="1">
        <f>IFERROR(IF($AE791&gt;$AE790,VLOOKUP($AC791+AT$1,STOCK!$F$10:$AB$209,17,0),IF($AE791=$AE790,(IF(BT790&gt;=1,BT790-COUNTIFS($AE790:$AE790,$AC791,AT790:AT790,$AI$2),0)),0)),0)</f>
        <v>0</v>
      </c>
      <c r="BU791" s="1">
        <f>IFERROR(IF($AE791&gt;$AE790,VLOOKUP($AC791+AU$1,STOCK!$F$10:$AB$209,17,0),IF($AE791=$AE790,(IF(BU790&gt;=1,BU790-COUNTIFS($AE790:$AE790,$AC791,AU790:AU790,$AI$2),0)),0)),0)</f>
        <v>0</v>
      </c>
      <c r="BV791" s="1">
        <f>IFERROR(IF($AE791&gt;$AE790,VLOOKUP($AC791+AV$1,STOCK!$F$10:$AB$209,17,0),IF($AE791=$AE790,(IF(BV790&gt;=1,BV790-COUNTIFS($AE790:$AE790,$AC791,AV790:AV790,$AI$2),0)),0)),0)</f>
        <v>0</v>
      </c>
      <c r="BW791" s="1">
        <f>IFERROR(IF($AE791&gt;$AE790,VLOOKUP($AC791+AW$1,STOCK!$F$10:$AB$209,17,0),IF($AE791=$AE790,(IF(BW790&gt;=1,BW790-COUNTIFS($AE790:$AE790,$AC791,AW790:AW790,$AI$2),0)),0)),0)</f>
        <v>0</v>
      </c>
      <c r="BX791" s="1">
        <f>IFERROR(IF($AE791&gt;$AE790,VLOOKUP($AC791+AX$1,STOCK!$F$10:$AB$209,17,0),IF($AE791=$AE790,(IF(BX790&gt;=1,BX790-COUNTIFS($AE790:$AE790,$AC791,AX790:AX790,$AI$2),0)),0)),0)</f>
        <v>0</v>
      </c>
    </row>
    <row r="792" spans="29:76" x14ac:dyDescent="0.25">
      <c r="AC792" s="1">
        <f t="shared" si="200"/>
        <v>0</v>
      </c>
      <c r="AD792" s="1">
        <f>IFERROR(IF(LEN(AK792)&gt;=1,VLOOKUP(HLOOKUP(AK792,PROFILE!$K$5:$V$8,4,0),PROFILE!$F$1:$G$3,2,0),0),0)</f>
        <v>0</v>
      </c>
      <c r="AE792" s="1">
        <f t="shared" si="201"/>
        <v>0</v>
      </c>
      <c r="AF792" s="1">
        <v>779</v>
      </c>
      <c r="AI792" s="1" t="str">
        <f>IFERROR(IF($AH792&gt;=1,VLOOKUP($AG792,STUDENT!$O$8:$Z$1507,3,0),""),"")</f>
        <v/>
      </c>
      <c r="AJ792" s="1" t="str">
        <f>IFERROR(IF($AH792&gt;=1,VLOOKUP($AG792,STUDENT!$O$8:$Z$1507,4,0),""),"")</f>
        <v/>
      </c>
      <c r="AK792" s="1" t="str">
        <f>IFERROR(IF($AH792&gt;=1,VLOOKUP($AG792,STUDENT!$O$8:$Z$1507,6,0),""),"")</f>
        <v/>
      </c>
      <c r="AL792" s="1" t="str">
        <f t="shared" si="202"/>
        <v/>
      </c>
      <c r="AM792" s="1" t="str">
        <f t="shared" si="203"/>
        <v/>
      </c>
      <c r="AN792" s="1" t="str">
        <f t="shared" si="204"/>
        <v/>
      </c>
      <c r="AO792" s="1" t="str">
        <f t="shared" si="205"/>
        <v/>
      </c>
      <c r="AP792" s="1" t="str">
        <f t="shared" si="206"/>
        <v/>
      </c>
      <c r="AQ792" s="1" t="str">
        <f t="shared" si="207"/>
        <v/>
      </c>
      <c r="AR792" s="1" t="str">
        <f t="shared" si="208"/>
        <v/>
      </c>
      <c r="AS792" s="1" t="str">
        <f t="shared" si="209"/>
        <v/>
      </c>
      <c r="AT792" s="1" t="str">
        <f t="shared" si="210"/>
        <v/>
      </c>
      <c r="AU792" s="1" t="str">
        <f t="shared" si="211"/>
        <v/>
      </c>
      <c r="AV792" s="1" t="str">
        <f t="shared" si="212"/>
        <v/>
      </c>
      <c r="AW792" s="1" t="str">
        <f t="shared" si="213"/>
        <v/>
      </c>
      <c r="AX792" s="1" t="str">
        <f t="shared" si="214"/>
        <v/>
      </c>
      <c r="AY792" s="1">
        <f>IFERROR(IF($AE792&gt;$AE791,VLOOKUP($AC792+AL$1,STOCK!$F$10:$AB$209,16,0),IF($AE792=$AE791,(IF(AY791&gt;=1,AY791-COUNTIFS($AE791:$AE791,$AC792,AL791:AL791,$AI$1),0)),0)),0)</f>
        <v>0</v>
      </c>
      <c r="AZ792" s="1">
        <f>IFERROR(IF($AE792&gt;$AE791,VLOOKUP($AC792+AM$1,STOCK!$F$10:$AB$209,16,0),IF($AE792=$AE791,(IF(AZ791&gt;=1,AZ791-COUNTIFS($AE791:$AE791,$AC792,AM791:AM791,$AI$1),0)),0)),0)</f>
        <v>0</v>
      </c>
      <c r="BA792" s="1">
        <f>IFERROR(IF($AE792&gt;$AE791,VLOOKUP($AC792+AN$1,STOCK!$F$10:$AB$209,16,0),IF($AE792=$AE791,(IF(BA791&gt;=1,BA791-COUNTIFS($AE791:$AE791,$AC792,AN791:AN791,$AI$1),0)),0)),0)</f>
        <v>0</v>
      </c>
      <c r="BB792" s="1">
        <f>IFERROR(IF($AE792&gt;$AE791,VLOOKUP($AC792+AO$1,STOCK!$F$10:$AB$209,16,0),IF($AE792=$AE791,(IF(BB791&gt;=1,BB791-COUNTIFS($AE791:$AE791,$AC792,AO791:AO791,$AI$1),0)),0)),0)</f>
        <v>0</v>
      </c>
      <c r="BC792" s="1">
        <f>IFERROR(IF($AE792&gt;$AE791,VLOOKUP($AC792+AP$1,STOCK!$F$10:$AB$209,16,0),IF($AE792=$AE791,(IF(BC791&gt;=1,BC791-COUNTIFS($AE791:$AE791,$AC792,AP791:AP791,$AI$1),0)),0)),0)</f>
        <v>0</v>
      </c>
      <c r="BD792" s="1">
        <f>IFERROR(IF($AE792&gt;$AE791,VLOOKUP($AC792+AQ$1,STOCK!$F$10:$AB$209,16,0),IF($AE792=$AE791,(IF(BD791&gt;=1,BD791-COUNTIFS($AE791:$AE791,$AC792,AQ791:AQ791,$AI$1),0)),0)),0)</f>
        <v>0</v>
      </c>
      <c r="BE792" s="1">
        <f>IFERROR(IF($AE792&gt;$AE791,VLOOKUP($AC792+AR$1,STOCK!$F$10:$AB$209,16,0),IF($AE792=$AE791,(IF(BE791&gt;=1,BE791-COUNTIFS($AE791:$AE791,$AC792,AR791:AR791,$AI$1),0)),0)),0)</f>
        <v>0</v>
      </c>
      <c r="BF792" s="1">
        <f>IFERROR(IF($AE792&gt;$AE791,VLOOKUP($AC792+AS$1,STOCK!$F$10:$AB$209,16,0),IF($AE792=$AE791,(IF(BF791&gt;=1,BF791-COUNTIFS($AE791:$AE791,$AC792,AS791:AS791,$AI$1),0)),0)),0)</f>
        <v>0</v>
      </c>
      <c r="BG792" s="1">
        <f>IFERROR(IF($AE792&gt;$AE791,VLOOKUP($AC792+AT$1,STOCK!$F$10:$AB$209,16,0),IF($AE792=$AE791,(IF(BG791&gt;=1,BG791-COUNTIFS($AE791:$AE791,$AC792,AT791:AT791,$AI$1),0)),0)),0)</f>
        <v>0</v>
      </c>
      <c r="BH792" s="1">
        <f>IFERROR(IF($AE792&gt;$AE791,VLOOKUP($AC792+AU$1,STOCK!$F$10:$AB$209,16,0),IF($AE792=$AE791,(IF(BH791&gt;=1,BH791-COUNTIFS($AE791:$AE791,$AC792,AU791:AU791,$AI$1),0)),0)),0)</f>
        <v>0</v>
      </c>
      <c r="BI792" s="1">
        <f>IFERROR(IF($AE792&gt;$AE791,VLOOKUP($AC792+AV$1,STOCK!$F$10:$AB$209,16,0),IF($AE792=$AE791,(IF(BI791&gt;=1,BI791-COUNTIFS($AE791:$AE791,$AC792,AV791:AV791,$AI$1),0)),0)),0)</f>
        <v>0</v>
      </c>
      <c r="BJ792" s="1">
        <f>IFERROR(IF($AE792&gt;$AE791,VLOOKUP($AC792+AW$1,STOCK!$F$10:$AB$209,16,0),IF($AE792=$AE791,(IF(BJ791&gt;=1,BJ791-COUNTIFS($AE791:$AE791,$AC792,AW791:AW791,$AI$1),0)),0)),0)</f>
        <v>0</v>
      </c>
      <c r="BK792" s="1">
        <f>IFERROR(IF($AE792&gt;$AE791,VLOOKUP($AC792+AX$1,STOCK!$F$10:$AB$209,16,0),IF($AE792=$AE791,(IF(BK791&gt;=1,BK791-COUNTIFS($AE791:$AE791,$AC792,AX791:AX791,$AI$1),0)),0)),0)</f>
        <v>0</v>
      </c>
      <c r="BL792" s="1">
        <f>IFERROR(IF($AE792&gt;$AE791,VLOOKUP($AC792+AL$1,STOCK!$F$10:$AB$209,17,0),IF($AE792=$AE791,(IF(BL791&gt;=1,BL791-COUNTIFS($AE791:$AE791,$AC792,AL791:AL791,$AI$2),0)),0)),0)</f>
        <v>0</v>
      </c>
      <c r="BM792" s="1">
        <f>IFERROR(IF($AE792&gt;$AE791,VLOOKUP($AC792+AM$1,STOCK!$F$10:$AB$209,17,0),IF($AE792=$AE791,(IF(BM791&gt;=1,BM791-COUNTIFS($AE791:$AE791,$AC792,AM791:AM791,$AI$2),0)),0)),0)</f>
        <v>0</v>
      </c>
      <c r="BN792" s="1">
        <f>IFERROR(IF($AE792&gt;$AE791,VLOOKUP($AC792+AN$1,STOCK!$F$10:$AB$209,17,0),IF($AE792=$AE791,(IF(BN791&gt;=1,BN791-COUNTIFS($AE791:$AE791,$AC792,AN791:AN791,$AI$2),0)),0)),0)</f>
        <v>0</v>
      </c>
      <c r="BO792" s="1">
        <f>IFERROR(IF($AE792&gt;$AE791,VLOOKUP($AC792+AO$1,STOCK!$F$10:$AB$209,17,0),IF($AE792=$AE791,(IF(BO791&gt;=1,BO791-COUNTIFS($AE791:$AE791,$AC792,AO791:AO791,$AI$2),0)),0)),0)</f>
        <v>0</v>
      </c>
      <c r="BP792" s="1">
        <f>IFERROR(IF($AE792&gt;$AE791,VLOOKUP($AC792+AP$1,STOCK!$F$10:$AB$209,17,0),IF($AE792=$AE791,(IF(BP791&gt;=1,BP791-COUNTIFS($AE791:$AE791,$AC792,AP791:AP791,$AI$2),0)),0)),0)</f>
        <v>0</v>
      </c>
      <c r="BQ792" s="1">
        <f>IFERROR(IF($AE792&gt;$AE791,VLOOKUP($AC792+AQ$1,STOCK!$F$10:$AB$209,17,0),IF($AE792=$AE791,(IF(BQ791&gt;=1,BQ791-COUNTIFS($AE791:$AE791,$AC792,AQ791:AQ791,$AI$2),0)),0)),0)</f>
        <v>0</v>
      </c>
      <c r="BR792" s="1">
        <f>IFERROR(IF($AE792&gt;$AE791,VLOOKUP($AC792+AR$1,STOCK!$F$10:$AB$209,17,0),IF($AE792=$AE791,(IF(BR791&gt;=1,BR791-COUNTIFS($AE791:$AE791,$AC792,AR791:AR791,$AI$2),0)),0)),0)</f>
        <v>0</v>
      </c>
      <c r="BS792" s="1">
        <f>IFERROR(IF($AE792&gt;$AE791,VLOOKUP($AC792+AS$1,STOCK!$F$10:$AB$209,17,0),IF($AE792=$AE791,(IF(BS791&gt;=1,BS791-COUNTIFS($AE791:$AE791,$AC792,AS791:AS791,$AI$2),0)),0)),0)</f>
        <v>0</v>
      </c>
      <c r="BT792" s="1">
        <f>IFERROR(IF($AE792&gt;$AE791,VLOOKUP($AC792+AT$1,STOCK!$F$10:$AB$209,17,0),IF($AE792=$AE791,(IF(BT791&gt;=1,BT791-COUNTIFS($AE791:$AE791,$AC792,AT791:AT791,$AI$2),0)),0)),0)</f>
        <v>0</v>
      </c>
      <c r="BU792" s="1">
        <f>IFERROR(IF($AE792&gt;$AE791,VLOOKUP($AC792+AU$1,STOCK!$F$10:$AB$209,17,0),IF($AE792=$AE791,(IF(BU791&gt;=1,BU791-COUNTIFS($AE791:$AE791,$AC792,AU791:AU791,$AI$2),0)),0)),0)</f>
        <v>0</v>
      </c>
      <c r="BV792" s="1">
        <f>IFERROR(IF($AE792&gt;$AE791,VLOOKUP($AC792+AV$1,STOCK!$F$10:$AB$209,17,0),IF($AE792=$AE791,(IF(BV791&gt;=1,BV791-COUNTIFS($AE791:$AE791,$AC792,AV791:AV791,$AI$2),0)),0)),0)</f>
        <v>0</v>
      </c>
      <c r="BW792" s="1">
        <f>IFERROR(IF($AE792&gt;$AE791,VLOOKUP($AC792+AW$1,STOCK!$F$10:$AB$209,17,0),IF($AE792=$AE791,(IF(BW791&gt;=1,BW791-COUNTIFS($AE791:$AE791,$AC792,AW791:AW791,$AI$2),0)),0)),0)</f>
        <v>0</v>
      </c>
      <c r="BX792" s="1">
        <f>IFERROR(IF($AE792&gt;$AE791,VLOOKUP($AC792+AX$1,STOCK!$F$10:$AB$209,17,0),IF($AE792=$AE791,(IF(BX791&gt;=1,BX791-COUNTIFS($AE791:$AE791,$AC792,AX791:AX791,$AI$2),0)),0)),0)</f>
        <v>0</v>
      </c>
    </row>
    <row r="793" spans="29:76" x14ac:dyDescent="0.25">
      <c r="AC793" s="1">
        <f t="shared" si="200"/>
        <v>0</v>
      </c>
      <c r="AD793" s="1">
        <f>IFERROR(IF(LEN(AK793)&gt;=1,VLOOKUP(HLOOKUP(AK793,PROFILE!$K$5:$V$8,4,0),PROFILE!$F$1:$G$3,2,0),0),0)</f>
        <v>0</v>
      </c>
      <c r="AE793" s="1">
        <f t="shared" si="201"/>
        <v>0</v>
      </c>
      <c r="AF793" s="1">
        <v>780</v>
      </c>
      <c r="AI793" s="1" t="str">
        <f>IFERROR(IF($AH793&gt;=1,VLOOKUP($AG793,STUDENT!$O$8:$Z$1507,3,0),""),"")</f>
        <v/>
      </c>
      <c r="AJ793" s="1" t="str">
        <f>IFERROR(IF($AH793&gt;=1,VLOOKUP($AG793,STUDENT!$O$8:$Z$1507,4,0),""),"")</f>
        <v/>
      </c>
      <c r="AK793" s="1" t="str">
        <f>IFERROR(IF($AH793&gt;=1,VLOOKUP($AG793,STUDENT!$O$8:$Z$1507,6,0),""),"")</f>
        <v/>
      </c>
      <c r="AL793" s="1" t="str">
        <f t="shared" si="202"/>
        <v/>
      </c>
      <c r="AM793" s="1" t="str">
        <f t="shared" si="203"/>
        <v/>
      </c>
      <c r="AN793" s="1" t="str">
        <f t="shared" si="204"/>
        <v/>
      </c>
      <c r="AO793" s="1" t="str">
        <f t="shared" si="205"/>
        <v/>
      </c>
      <c r="AP793" s="1" t="str">
        <f t="shared" si="206"/>
        <v/>
      </c>
      <c r="AQ793" s="1" t="str">
        <f t="shared" si="207"/>
        <v/>
      </c>
      <c r="AR793" s="1" t="str">
        <f t="shared" si="208"/>
        <v/>
      </c>
      <c r="AS793" s="1" t="str">
        <f t="shared" si="209"/>
        <v/>
      </c>
      <c r="AT793" s="1" t="str">
        <f t="shared" si="210"/>
        <v/>
      </c>
      <c r="AU793" s="1" t="str">
        <f t="shared" si="211"/>
        <v/>
      </c>
      <c r="AV793" s="1" t="str">
        <f t="shared" si="212"/>
        <v/>
      </c>
      <c r="AW793" s="1" t="str">
        <f t="shared" si="213"/>
        <v/>
      </c>
      <c r="AX793" s="1" t="str">
        <f t="shared" si="214"/>
        <v/>
      </c>
      <c r="AY793" s="1">
        <f>IFERROR(IF($AE793&gt;$AE792,VLOOKUP($AC793+AL$1,STOCK!$F$10:$AB$209,16,0),IF($AE793=$AE792,(IF(AY792&gt;=1,AY792-COUNTIFS($AE792:$AE792,$AC793,AL792:AL792,$AI$1),0)),0)),0)</f>
        <v>0</v>
      </c>
      <c r="AZ793" s="1">
        <f>IFERROR(IF($AE793&gt;$AE792,VLOOKUP($AC793+AM$1,STOCK!$F$10:$AB$209,16,0),IF($AE793=$AE792,(IF(AZ792&gt;=1,AZ792-COUNTIFS($AE792:$AE792,$AC793,AM792:AM792,$AI$1),0)),0)),0)</f>
        <v>0</v>
      </c>
      <c r="BA793" s="1">
        <f>IFERROR(IF($AE793&gt;$AE792,VLOOKUP($AC793+AN$1,STOCK!$F$10:$AB$209,16,0),IF($AE793=$AE792,(IF(BA792&gt;=1,BA792-COUNTIFS($AE792:$AE792,$AC793,AN792:AN792,$AI$1),0)),0)),0)</f>
        <v>0</v>
      </c>
      <c r="BB793" s="1">
        <f>IFERROR(IF($AE793&gt;$AE792,VLOOKUP($AC793+AO$1,STOCK!$F$10:$AB$209,16,0),IF($AE793=$AE792,(IF(BB792&gt;=1,BB792-COUNTIFS($AE792:$AE792,$AC793,AO792:AO792,$AI$1),0)),0)),0)</f>
        <v>0</v>
      </c>
      <c r="BC793" s="1">
        <f>IFERROR(IF($AE793&gt;$AE792,VLOOKUP($AC793+AP$1,STOCK!$F$10:$AB$209,16,0),IF($AE793=$AE792,(IF(BC792&gt;=1,BC792-COUNTIFS($AE792:$AE792,$AC793,AP792:AP792,$AI$1),0)),0)),0)</f>
        <v>0</v>
      </c>
      <c r="BD793" s="1">
        <f>IFERROR(IF($AE793&gt;$AE792,VLOOKUP($AC793+AQ$1,STOCK!$F$10:$AB$209,16,0),IF($AE793=$AE792,(IF(BD792&gt;=1,BD792-COUNTIFS($AE792:$AE792,$AC793,AQ792:AQ792,$AI$1),0)),0)),0)</f>
        <v>0</v>
      </c>
      <c r="BE793" s="1">
        <f>IFERROR(IF($AE793&gt;$AE792,VLOOKUP($AC793+AR$1,STOCK!$F$10:$AB$209,16,0),IF($AE793=$AE792,(IF(BE792&gt;=1,BE792-COUNTIFS($AE792:$AE792,$AC793,AR792:AR792,$AI$1),0)),0)),0)</f>
        <v>0</v>
      </c>
      <c r="BF793" s="1">
        <f>IFERROR(IF($AE793&gt;$AE792,VLOOKUP($AC793+AS$1,STOCK!$F$10:$AB$209,16,0),IF($AE793=$AE792,(IF(BF792&gt;=1,BF792-COUNTIFS($AE792:$AE792,$AC793,AS792:AS792,$AI$1),0)),0)),0)</f>
        <v>0</v>
      </c>
      <c r="BG793" s="1">
        <f>IFERROR(IF($AE793&gt;$AE792,VLOOKUP($AC793+AT$1,STOCK!$F$10:$AB$209,16,0),IF($AE793=$AE792,(IF(BG792&gt;=1,BG792-COUNTIFS($AE792:$AE792,$AC793,AT792:AT792,$AI$1),0)),0)),0)</f>
        <v>0</v>
      </c>
      <c r="BH793" s="1">
        <f>IFERROR(IF($AE793&gt;$AE792,VLOOKUP($AC793+AU$1,STOCK!$F$10:$AB$209,16,0),IF($AE793=$AE792,(IF(BH792&gt;=1,BH792-COUNTIFS($AE792:$AE792,$AC793,AU792:AU792,$AI$1),0)),0)),0)</f>
        <v>0</v>
      </c>
      <c r="BI793" s="1">
        <f>IFERROR(IF($AE793&gt;$AE792,VLOOKUP($AC793+AV$1,STOCK!$F$10:$AB$209,16,0),IF($AE793=$AE792,(IF(BI792&gt;=1,BI792-COUNTIFS($AE792:$AE792,$AC793,AV792:AV792,$AI$1),0)),0)),0)</f>
        <v>0</v>
      </c>
      <c r="BJ793" s="1">
        <f>IFERROR(IF($AE793&gt;$AE792,VLOOKUP($AC793+AW$1,STOCK!$F$10:$AB$209,16,0),IF($AE793=$AE792,(IF(BJ792&gt;=1,BJ792-COUNTIFS($AE792:$AE792,$AC793,AW792:AW792,$AI$1),0)),0)),0)</f>
        <v>0</v>
      </c>
      <c r="BK793" s="1">
        <f>IFERROR(IF($AE793&gt;$AE792,VLOOKUP($AC793+AX$1,STOCK!$F$10:$AB$209,16,0),IF($AE793=$AE792,(IF(BK792&gt;=1,BK792-COUNTIFS($AE792:$AE792,$AC793,AX792:AX792,$AI$1),0)),0)),0)</f>
        <v>0</v>
      </c>
      <c r="BL793" s="1">
        <f>IFERROR(IF($AE793&gt;$AE792,VLOOKUP($AC793+AL$1,STOCK!$F$10:$AB$209,17,0),IF($AE793=$AE792,(IF(BL792&gt;=1,BL792-COUNTIFS($AE792:$AE792,$AC793,AL792:AL792,$AI$2),0)),0)),0)</f>
        <v>0</v>
      </c>
      <c r="BM793" s="1">
        <f>IFERROR(IF($AE793&gt;$AE792,VLOOKUP($AC793+AM$1,STOCK!$F$10:$AB$209,17,0),IF($AE793=$AE792,(IF(BM792&gt;=1,BM792-COUNTIFS($AE792:$AE792,$AC793,AM792:AM792,$AI$2),0)),0)),0)</f>
        <v>0</v>
      </c>
      <c r="BN793" s="1">
        <f>IFERROR(IF($AE793&gt;$AE792,VLOOKUP($AC793+AN$1,STOCK!$F$10:$AB$209,17,0),IF($AE793=$AE792,(IF(BN792&gt;=1,BN792-COUNTIFS($AE792:$AE792,$AC793,AN792:AN792,$AI$2),0)),0)),0)</f>
        <v>0</v>
      </c>
      <c r="BO793" s="1">
        <f>IFERROR(IF($AE793&gt;$AE792,VLOOKUP($AC793+AO$1,STOCK!$F$10:$AB$209,17,0),IF($AE793=$AE792,(IF(BO792&gt;=1,BO792-COUNTIFS($AE792:$AE792,$AC793,AO792:AO792,$AI$2),0)),0)),0)</f>
        <v>0</v>
      </c>
      <c r="BP793" s="1">
        <f>IFERROR(IF($AE793&gt;$AE792,VLOOKUP($AC793+AP$1,STOCK!$F$10:$AB$209,17,0),IF($AE793=$AE792,(IF(BP792&gt;=1,BP792-COUNTIFS($AE792:$AE792,$AC793,AP792:AP792,$AI$2),0)),0)),0)</f>
        <v>0</v>
      </c>
      <c r="BQ793" s="1">
        <f>IFERROR(IF($AE793&gt;$AE792,VLOOKUP($AC793+AQ$1,STOCK!$F$10:$AB$209,17,0),IF($AE793=$AE792,(IF(BQ792&gt;=1,BQ792-COUNTIFS($AE792:$AE792,$AC793,AQ792:AQ792,$AI$2),0)),0)),0)</f>
        <v>0</v>
      </c>
      <c r="BR793" s="1">
        <f>IFERROR(IF($AE793&gt;$AE792,VLOOKUP($AC793+AR$1,STOCK!$F$10:$AB$209,17,0),IF($AE793=$AE792,(IF(BR792&gt;=1,BR792-COUNTIFS($AE792:$AE792,$AC793,AR792:AR792,$AI$2),0)),0)),0)</f>
        <v>0</v>
      </c>
      <c r="BS793" s="1">
        <f>IFERROR(IF($AE793&gt;$AE792,VLOOKUP($AC793+AS$1,STOCK!$F$10:$AB$209,17,0),IF($AE793=$AE792,(IF(BS792&gt;=1,BS792-COUNTIFS($AE792:$AE792,$AC793,AS792:AS792,$AI$2),0)),0)),0)</f>
        <v>0</v>
      </c>
      <c r="BT793" s="1">
        <f>IFERROR(IF($AE793&gt;$AE792,VLOOKUP($AC793+AT$1,STOCK!$F$10:$AB$209,17,0),IF($AE793=$AE792,(IF(BT792&gt;=1,BT792-COUNTIFS($AE792:$AE792,$AC793,AT792:AT792,$AI$2),0)),0)),0)</f>
        <v>0</v>
      </c>
      <c r="BU793" s="1">
        <f>IFERROR(IF($AE793&gt;$AE792,VLOOKUP($AC793+AU$1,STOCK!$F$10:$AB$209,17,0),IF($AE793=$AE792,(IF(BU792&gt;=1,BU792-COUNTIFS($AE792:$AE792,$AC793,AU792:AU792,$AI$2),0)),0)),0)</f>
        <v>0</v>
      </c>
      <c r="BV793" s="1">
        <f>IFERROR(IF($AE793&gt;$AE792,VLOOKUP($AC793+AV$1,STOCK!$F$10:$AB$209,17,0),IF($AE793=$AE792,(IF(BV792&gt;=1,BV792-COUNTIFS($AE792:$AE792,$AC793,AV792:AV792,$AI$2),0)),0)),0)</f>
        <v>0</v>
      </c>
      <c r="BW793" s="1">
        <f>IFERROR(IF($AE793&gt;$AE792,VLOOKUP($AC793+AW$1,STOCK!$F$10:$AB$209,17,0),IF($AE793=$AE792,(IF(BW792&gt;=1,BW792-COUNTIFS($AE792:$AE792,$AC793,AW792:AW792,$AI$2),0)),0)),0)</f>
        <v>0</v>
      </c>
      <c r="BX793" s="1">
        <f>IFERROR(IF($AE793&gt;$AE792,VLOOKUP($AC793+AX$1,STOCK!$F$10:$AB$209,17,0),IF($AE793=$AE792,(IF(BX792&gt;=1,BX792-COUNTIFS($AE792:$AE792,$AC793,AX792:AX792,$AI$2),0)),0)),0)</f>
        <v>0</v>
      </c>
    </row>
    <row r="794" spans="29:76" x14ac:dyDescent="0.25">
      <c r="AC794" s="1">
        <f t="shared" si="200"/>
        <v>0</v>
      </c>
      <c r="AD794" s="1">
        <f>IFERROR(IF(LEN(AK794)&gt;=1,VLOOKUP(HLOOKUP(AK794,PROFILE!$K$5:$V$8,4,0),PROFILE!$F$1:$G$3,2,0),0),0)</f>
        <v>0</v>
      </c>
      <c r="AE794" s="1">
        <f t="shared" si="201"/>
        <v>0</v>
      </c>
      <c r="AF794" s="1">
        <v>781</v>
      </c>
      <c r="AI794" s="1" t="str">
        <f>IFERROR(IF($AH794&gt;=1,VLOOKUP($AG794,STUDENT!$O$8:$Z$1507,3,0),""),"")</f>
        <v/>
      </c>
      <c r="AJ794" s="1" t="str">
        <f>IFERROR(IF($AH794&gt;=1,VLOOKUP($AG794,STUDENT!$O$8:$Z$1507,4,0),""),"")</f>
        <v/>
      </c>
      <c r="AK794" s="1" t="str">
        <f>IFERROR(IF($AH794&gt;=1,VLOOKUP($AG794,STUDENT!$O$8:$Z$1507,6,0),""),"")</f>
        <v/>
      </c>
      <c r="AL794" s="1" t="str">
        <f t="shared" si="202"/>
        <v/>
      </c>
      <c r="AM794" s="1" t="str">
        <f t="shared" si="203"/>
        <v/>
      </c>
      <c r="AN794" s="1" t="str">
        <f t="shared" si="204"/>
        <v/>
      </c>
      <c r="AO794" s="1" t="str">
        <f t="shared" si="205"/>
        <v/>
      </c>
      <c r="AP794" s="1" t="str">
        <f t="shared" si="206"/>
        <v/>
      </c>
      <c r="AQ794" s="1" t="str">
        <f t="shared" si="207"/>
        <v/>
      </c>
      <c r="AR794" s="1" t="str">
        <f t="shared" si="208"/>
        <v/>
      </c>
      <c r="AS794" s="1" t="str">
        <f t="shared" si="209"/>
        <v/>
      </c>
      <c r="AT794" s="1" t="str">
        <f t="shared" si="210"/>
        <v/>
      </c>
      <c r="AU794" s="1" t="str">
        <f t="shared" si="211"/>
        <v/>
      </c>
      <c r="AV794" s="1" t="str">
        <f t="shared" si="212"/>
        <v/>
      </c>
      <c r="AW794" s="1" t="str">
        <f t="shared" si="213"/>
        <v/>
      </c>
      <c r="AX794" s="1" t="str">
        <f t="shared" si="214"/>
        <v/>
      </c>
      <c r="AY794" s="1">
        <f>IFERROR(IF($AE794&gt;$AE793,VLOOKUP($AC794+AL$1,STOCK!$F$10:$AB$209,16,0),IF($AE794=$AE793,(IF(AY793&gt;=1,AY793-COUNTIFS($AE793:$AE793,$AC794,AL793:AL793,$AI$1),0)),0)),0)</f>
        <v>0</v>
      </c>
      <c r="AZ794" s="1">
        <f>IFERROR(IF($AE794&gt;$AE793,VLOOKUP($AC794+AM$1,STOCK!$F$10:$AB$209,16,0),IF($AE794=$AE793,(IF(AZ793&gt;=1,AZ793-COUNTIFS($AE793:$AE793,$AC794,AM793:AM793,$AI$1),0)),0)),0)</f>
        <v>0</v>
      </c>
      <c r="BA794" s="1">
        <f>IFERROR(IF($AE794&gt;$AE793,VLOOKUP($AC794+AN$1,STOCK!$F$10:$AB$209,16,0),IF($AE794=$AE793,(IF(BA793&gt;=1,BA793-COUNTIFS($AE793:$AE793,$AC794,AN793:AN793,$AI$1),0)),0)),0)</f>
        <v>0</v>
      </c>
      <c r="BB794" s="1">
        <f>IFERROR(IF($AE794&gt;$AE793,VLOOKUP($AC794+AO$1,STOCK!$F$10:$AB$209,16,0),IF($AE794=$AE793,(IF(BB793&gt;=1,BB793-COUNTIFS($AE793:$AE793,$AC794,AO793:AO793,$AI$1),0)),0)),0)</f>
        <v>0</v>
      </c>
      <c r="BC794" s="1">
        <f>IFERROR(IF($AE794&gt;$AE793,VLOOKUP($AC794+AP$1,STOCK!$F$10:$AB$209,16,0),IF($AE794=$AE793,(IF(BC793&gt;=1,BC793-COUNTIFS($AE793:$AE793,$AC794,AP793:AP793,$AI$1),0)),0)),0)</f>
        <v>0</v>
      </c>
      <c r="BD794" s="1">
        <f>IFERROR(IF($AE794&gt;$AE793,VLOOKUP($AC794+AQ$1,STOCK!$F$10:$AB$209,16,0),IF($AE794=$AE793,(IF(BD793&gt;=1,BD793-COUNTIFS($AE793:$AE793,$AC794,AQ793:AQ793,$AI$1),0)),0)),0)</f>
        <v>0</v>
      </c>
      <c r="BE794" s="1">
        <f>IFERROR(IF($AE794&gt;$AE793,VLOOKUP($AC794+AR$1,STOCK!$F$10:$AB$209,16,0),IF($AE794=$AE793,(IF(BE793&gt;=1,BE793-COUNTIFS($AE793:$AE793,$AC794,AR793:AR793,$AI$1),0)),0)),0)</f>
        <v>0</v>
      </c>
      <c r="BF794" s="1">
        <f>IFERROR(IF($AE794&gt;$AE793,VLOOKUP($AC794+AS$1,STOCK!$F$10:$AB$209,16,0),IF($AE794=$AE793,(IF(BF793&gt;=1,BF793-COUNTIFS($AE793:$AE793,$AC794,AS793:AS793,$AI$1),0)),0)),0)</f>
        <v>0</v>
      </c>
      <c r="BG794" s="1">
        <f>IFERROR(IF($AE794&gt;$AE793,VLOOKUP($AC794+AT$1,STOCK!$F$10:$AB$209,16,0),IF($AE794=$AE793,(IF(BG793&gt;=1,BG793-COUNTIFS($AE793:$AE793,$AC794,AT793:AT793,$AI$1),0)),0)),0)</f>
        <v>0</v>
      </c>
      <c r="BH794" s="1">
        <f>IFERROR(IF($AE794&gt;$AE793,VLOOKUP($AC794+AU$1,STOCK!$F$10:$AB$209,16,0),IF($AE794=$AE793,(IF(BH793&gt;=1,BH793-COUNTIFS($AE793:$AE793,$AC794,AU793:AU793,$AI$1),0)),0)),0)</f>
        <v>0</v>
      </c>
      <c r="BI794" s="1">
        <f>IFERROR(IF($AE794&gt;$AE793,VLOOKUP($AC794+AV$1,STOCK!$F$10:$AB$209,16,0),IF($AE794=$AE793,(IF(BI793&gt;=1,BI793-COUNTIFS($AE793:$AE793,$AC794,AV793:AV793,$AI$1),0)),0)),0)</f>
        <v>0</v>
      </c>
      <c r="BJ794" s="1">
        <f>IFERROR(IF($AE794&gt;$AE793,VLOOKUP($AC794+AW$1,STOCK!$F$10:$AB$209,16,0),IF($AE794=$AE793,(IF(BJ793&gt;=1,BJ793-COUNTIFS($AE793:$AE793,$AC794,AW793:AW793,$AI$1),0)),0)),0)</f>
        <v>0</v>
      </c>
      <c r="BK794" s="1">
        <f>IFERROR(IF($AE794&gt;$AE793,VLOOKUP($AC794+AX$1,STOCK!$F$10:$AB$209,16,0),IF($AE794=$AE793,(IF(BK793&gt;=1,BK793-COUNTIFS($AE793:$AE793,$AC794,AX793:AX793,$AI$1),0)),0)),0)</f>
        <v>0</v>
      </c>
      <c r="BL794" s="1">
        <f>IFERROR(IF($AE794&gt;$AE793,VLOOKUP($AC794+AL$1,STOCK!$F$10:$AB$209,17,0),IF($AE794=$AE793,(IF(BL793&gt;=1,BL793-COUNTIFS($AE793:$AE793,$AC794,AL793:AL793,$AI$2),0)),0)),0)</f>
        <v>0</v>
      </c>
      <c r="BM794" s="1">
        <f>IFERROR(IF($AE794&gt;$AE793,VLOOKUP($AC794+AM$1,STOCK!$F$10:$AB$209,17,0),IF($AE794=$AE793,(IF(BM793&gt;=1,BM793-COUNTIFS($AE793:$AE793,$AC794,AM793:AM793,$AI$2),0)),0)),0)</f>
        <v>0</v>
      </c>
      <c r="BN794" s="1">
        <f>IFERROR(IF($AE794&gt;$AE793,VLOOKUP($AC794+AN$1,STOCK!$F$10:$AB$209,17,0),IF($AE794=$AE793,(IF(BN793&gt;=1,BN793-COUNTIFS($AE793:$AE793,$AC794,AN793:AN793,$AI$2),0)),0)),0)</f>
        <v>0</v>
      </c>
      <c r="BO794" s="1">
        <f>IFERROR(IF($AE794&gt;$AE793,VLOOKUP($AC794+AO$1,STOCK!$F$10:$AB$209,17,0),IF($AE794=$AE793,(IF(BO793&gt;=1,BO793-COUNTIFS($AE793:$AE793,$AC794,AO793:AO793,$AI$2),0)),0)),0)</f>
        <v>0</v>
      </c>
      <c r="BP794" s="1">
        <f>IFERROR(IF($AE794&gt;$AE793,VLOOKUP($AC794+AP$1,STOCK!$F$10:$AB$209,17,0),IF($AE794=$AE793,(IF(BP793&gt;=1,BP793-COUNTIFS($AE793:$AE793,$AC794,AP793:AP793,$AI$2),0)),0)),0)</f>
        <v>0</v>
      </c>
      <c r="BQ794" s="1">
        <f>IFERROR(IF($AE794&gt;$AE793,VLOOKUP($AC794+AQ$1,STOCK!$F$10:$AB$209,17,0),IF($AE794=$AE793,(IF(BQ793&gt;=1,BQ793-COUNTIFS($AE793:$AE793,$AC794,AQ793:AQ793,$AI$2),0)),0)),0)</f>
        <v>0</v>
      </c>
      <c r="BR794" s="1">
        <f>IFERROR(IF($AE794&gt;$AE793,VLOOKUP($AC794+AR$1,STOCK!$F$10:$AB$209,17,0),IF($AE794=$AE793,(IF(BR793&gt;=1,BR793-COUNTIFS($AE793:$AE793,$AC794,AR793:AR793,$AI$2),0)),0)),0)</f>
        <v>0</v>
      </c>
      <c r="BS794" s="1">
        <f>IFERROR(IF($AE794&gt;$AE793,VLOOKUP($AC794+AS$1,STOCK!$F$10:$AB$209,17,0),IF($AE794=$AE793,(IF(BS793&gt;=1,BS793-COUNTIFS($AE793:$AE793,$AC794,AS793:AS793,$AI$2),0)),0)),0)</f>
        <v>0</v>
      </c>
      <c r="BT794" s="1">
        <f>IFERROR(IF($AE794&gt;$AE793,VLOOKUP($AC794+AT$1,STOCK!$F$10:$AB$209,17,0),IF($AE794=$AE793,(IF(BT793&gt;=1,BT793-COUNTIFS($AE793:$AE793,$AC794,AT793:AT793,$AI$2),0)),0)),0)</f>
        <v>0</v>
      </c>
      <c r="BU794" s="1">
        <f>IFERROR(IF($AE794&gt;$AE793,VLOOKUP($AC794+AU$1,STOCK!$F$10:$AB$209,17,0),IF($AE794=$AE793,(IF(BU793&gt;=1,BU793-COUNTIFS($AE793:$AE793,$AC794,AU793:AU793,$AI$2),0)),0)),0)</f>
        <v>0</v>
      </c>
      <c r="BV794" s="1">
        <f>IFERROR(IF($AE794&gt;$AE793,VLOOKUP($AC794+AV$1,STOCK!$F$10:$AB$209,17,0),IF($AE794=$AE793,(IF(BV793&gt;=1,BV793-COUNTIFS($AE793:$AE793,$AC794,AV793:AV793,$AI$2),0)),0)),0)</f>
        <v>0</v>
      </c>
      <c r="BW794" s="1">
        <f>IFERROR(IF($AE794&gt;$AE793,VLOOKUP($AC794+AW$1,STOCK!$F$10:$AB$209,17,0),IF($AE794=$AE793,(IF(BW793&gt;=1,BW793-COUNTIFS($AE793:$AE793,$AC794,AW793:AW793,$AI$2),0)),0)),0)</f>
        <v>0</v>
      </c>
      <c r="BX794" s="1">
        <f>IFERROR(IF($AE794&gt;$AE793,VLOOKUP($AC794+AX$1,STOCK!$F$10:$AB$209,17,0),IF($AE794=$AE793,(IF(BX793&gt;=1,BX793-COUNTIFS($AE793:$AE793,$AC794,AX793:AX793,$AI$2),0)),0)),0)</f>
        <v>0</v>
      </c>
    </row>
    <row r="795" spans="29:76" x14ac:dyDescent="0.25">
      <c r="AC795" s="1">
        <f t="shared" si="200"/>
        <v>0</v>
      </c>
      <c r="AD795" s="1">
        <f>IFERROR(IF(LEN(AK795)&gt;=1,VLOOKUP(HLOOKUP(AK795,PROFILE!$K$5:$V$8,4,0),PROFILE!$F$1:$G$3,2,0),0),0)</f>
        <v>0</v>
      </c>
      <c r="AE795" s="1">
        <f t="shared" si="201"/>
        <v>0</v>
      </c>
      <c r="AF795" s="1">
        <v>782</v>
      </c>
      <c r="AI795" s="1" t="str">
        <f>IFERROR(IF($AH795&gt;=1,VLOOKUP($AG795,STUDENT!$O$8:$Z$1507,3,0),""),"")</f>
        <v/>
      </c>
      <c r="AJ795" s="1" t="str">
        <f>IFERROR(IF($AH795&gt;=1,VLOOKUP($AG795,STUDENT!$O$8:$Z$1507,4,0),""),"")</f>
        <v/>
      </c>
      <c r="AK795" s="1" t="str">
        <f>IFERROR(IF($AH795&gt;=1,VLOOKUP($AG795,STUDENT!$O$8:$Z$1507,6,0),""),"")</f>
        <v/>
      </c>
      <c r="AL795" s="1" t="str">
        <f t="shared" si="202"/>
        <v/>
      </c>
      <c r="AM795" s="1" t="str">
        <f t="shared" si="203"/>
        <v/>
      </c>
      <c r="AN795" s="1" t="str">
        <f t="shared" si="204"/>
        <v/>
      </c>
      <c r="AO795" s="1" t="str">
        <f t="shared" si="205"/>
        <v/>
      </c>
      <c r="AP795" s="1" t="str">
        <f t="shared" si="206"/>
        <v/>
      </c>
      <c r="AQ795" s="1" t="str">
        <f t="shared" si="207"/>
        <v/>
      </c>
      <c r="AR795" s="1" t="str">
        <f t="shared" si="208"/>
        <v/>
      </c>
      <c r="AS795" s="1" t="str">
        <f t="shared" si="209"/>
        <v/>
      </c>
      <c r="AT795" s="1" t="str">
        <f t="shared" si="210"/>
        <v/>
      </c>
      <c r="AU795" s="1" t="str">
        <f t="shared" si="211"/>
        <v/>
      </c>
      <c r="AV795" s="1" t="str">
        <f t="shared" si="212"/>
        <v/>
      </c>
      <c r="AW795" s="1" t="str">
        <f t="shared" si="213"/>
        <v/>
      </c>
      <c r="AX795" s="1" t="str">
        <f t="shared" si="214"/>
        <v/>
      </c>
      <c r="AY795" s="1">
        <f>IFERROR(IF($AE795&gt;$AE794,VLOOKUP($AC795+AL$1,STOCK!$F$10:$AB$209,16,0),IF($AE795=$AE794,(IF(AY794&gt;=1,AY794-COUNTIFS($AE794:$AE794,$AC795,AL794:AL794,$AI$1),0)),0)),0)</f>
        <v>0</v>
      </c>
      <c r="AZ795" s="1">
        <f>IFERROR(IF($AE795&gt;$AE794,VLOOKUP($AC795+AM$1,STOCK!$F$10:$AB$209,16,0),IF($AE795=$AE794,(IF(AZ794&gt;=1,AZ794-COUNTIFS($AE794:$AE794,$AC795,AM794:AM794,$AI$1),0)),0)),0)</f>
        <v>0</v>
      </c>
      <c r="BA795" s="1">
        <f>IFERROR(IF($AE795&gt;$AE794,VLOOKUP($AC795+AN$1,STOCK!$F$10:$AB$209,16,0),IF($AE795=$AE794,(IF(BA794&gt;=1,BA794-COUNTIFS($AE794:$AE794,$AC795,AN794:AN794,$AI$1),0)),0)),0)</f>
        <v>0</v>
      </c>
      <c r="BB795" s="1">
        <f>IFERROR(IF($AE795&gt;$AE794,VLOOKUP($AC795+AO$1,STOCK!$F$10:$AB$209,16,0),IF($AE795=$AE794,(IF(BB794&gt;=1,BB794-COUNTIFS($AE794:$AE794,$AC795,AO794:AO794,$AI$1),0)),0)),0)</f>
        <v>0</v>
      </c>
      <c r="BC795" s="1">
        <f>IFERROR(IF($AE795&gt;$AE794,VLOOKUP($AC795+AP$1,STOCK!$F$10:$AB$209,16,0),IF($AE795=$AE794,(IF(BC794&gt;=1,BC794-COUNTIFS($AE794:$AE794,$AC795,AP794:AP794,$AI$1),0)),0)),0)</f>
        <v>0</v>
      </c>
      <c r="BD795" s="1">
        <f>IFERROR(IF($AE795&gt;$AE794,VLOOKUP($AC795+AQ$1,STOCK!$F$10:$AB$209,16,0),IF($AE795=$AE794,(IF(BD794&gt;=1,BD794-COUNTIFS($AE794:$AE794,$AC795,AQ794:AQ794,$AI$1),0)),0)),0)</f>
        <v>0</v>
      </c>
      <c r="BE795" s="1">
        <f>IFERROR(IF($AE795&gt;$AE794,VLOOKUP($AC795+AR$1,STOCK!$F$10:$AB$209,16,0),IF($AE795=$AE794,(IF(BE794&gt;=1,BE794-COUNTIFS($AE794:$AE794,$AC795,AR794:AR794,$AI$1),0)),0)),0)</f>
        <v>0</v>
      </c>
      <c r="BF795" s="1">
        <f>IFERROR(IF($AE795&gt;$AE794,VLOOKUP($AC795+AS$1,STOCK!$F$10:$AB$209,16,0),IF($AE795=$AE794,(IF(BF794&gt;=1,BF794-COUNTIFS($AE794:$AE794,$AC795,AS794:AS794,$AI$1),0)),0)),0)</f>
        <v>0</v>
      </c>
      <c r="BG795" s="1">
        <f>IFERROR(IF($AE795&gt;$AE794,VLOOKUP($AC795+AT$1,STOCK!$F$10:$AB$209,16,0),IF($AE795=$AE794,(IF(BG794&gt;=1,BG794-COUNTIFS($AE794:$AE794,$AC795,AT794:AT794,$AI$1),0)),0)),0)</f>
        <v>0</v>
      </c>
      <c r="BH795" s="1">
        <f>IFERROR(IF($AE795&gt;$AE794,VLOOKUP($AC795+AU$1,STOCK!$F$10:$AB$209,16,0),IF($AE795=$AE794,(IF(BH794&gt;=1,BH794-COUNTIFS($AE794:$AE794,$AC795,AU794:AU794,$AI$1),0)),0)),0)</f>
        <v>0</v>
      </c>
      <c r="BI795" s="1">
        <f>IFERROR(IF($AE795&gt;$AE794,VLOOKUP($AC795+AV$1,STOCK!$F$10:$AB$209,16,0),IF($AE795=$AE794,(IF(BI794&gt;=1,BI794-COUNTIFS($AE794:$AE794,$AC795,AV794:AV794,$AI$1),0)),0)),0)</f>
        <v>0</v>
      </c>
      <c r="BJ795" s="1">
        <f>IFERROR(IF($AE795&gt;$AE794,VLOOKUP($AC795+AW$1,STOCK!$F$10:$AB$209,16,0),IF($AE795=$AE794,(IF(BJ794&gt;=1,BJ794-COUNTIFS($AE794:$AE794,$AC795,AW794:AW794,$AI$1),0)),0)),0)</f>
        <v>0</v>
      </c>
      <c r="BK795" s="1">
        <f>IFERROR(IF($AE795&gt;$AE794,VLOOKUP($AC795+AX$1,STOCK!$F$10:$AB$209,16,0),IF($AE795=$AE794,(IF(BK794&gt;=1,BK794-COUNTIFS($AE794:$AE794,$AC795,AX794:AX794,$AI$1),0)),0)),0)</f>
        <v>0</v>
      </c>
      <c r="BL795" s="1">
        <f>IFERROR(IF($AE795&gt;$AE794,VLOOKUP($AC795+AL$1,STOCK!$F$10:$AB$209,17,0),IF($AE795=$AE794,(IF(BL794&gt;=1,BL794-COUNTIFS($AE794:$AE794,$AC795,AL794:AL794,$AI$2),0)),0)),0)</f>
        <v>0</v>
      </c>
      <c r="BM795" s="1">
        <f>IFERROR(IF($AE795&gt;$AE794,VLOOKUP($AC795+AM$1,STOCK!$F$10:$AB$209,17,0),IF($AE795=$AE794,(IF(BM794&gt;=1,BM794-COUNTIFS($AE794:$AE794,$AC795,AM794:AM794,$AI$2),0)),0)),0)</f>
        <v>0</v>
      </c>
      <c r="BN795" s="1">
        <f>IFERROR(IF($AE795&gt;$AE794,VLOOKUP($AC795+AN$1,STOCK!$F$10:$AB$209,17,0),IF($AE795=$AE794,(IF(BN794&gt;=1,BN794-COUNTIFS($AE794:$AE794,$AC795,AN794:AN794,$AI$2),0)),0)),0)</f>
        <v>0</v>
      </c>
      <c r="BO795" s="1">
        <f>IFERROR(IF($AE795&gt;$AE794,VLOOKUP($AC795+AO$1,STOCK!$F$10:$AB$209,17,0),IF($AE795=$AE794,(IF(BO794&gt;=1,BO794-COUNTIFS($AE794:$AE794,$AC795,AO794:AO794,$AI$2),0)),0)),0)</f>
        <v>0</v>
      </c>
      <c r="BP795" s="1">
        <f>IFERROR(IF($AE795&gt;$AE794,VLOOKUP($AC795+AP$1,STOCK!$F$10:$AB$209,17,0),IF($AE795=$AE794,(IF(BP794&gt;=1,BP794-COUNTIFS($AE794:$AE794,$AC795,AP794:AP794,$AI$2),0)),0)),0)</f>
        <v>0</v>
      </c>
      <c r="BQ795" s="1">
        <f>IFERROR(IF($AE795&gt;$AE794,VLOOKUP($AC795+AQ$1,STOCK!$F$10:$AB$209,17,0),IF($AE795=$AE794,(IF(BQ794&gt;=1,BQ794-COUNTIFS($AE794:$AE794,$AC795,AQ794:AQ794,$AI$2),0)),0)),0)</f>
        <v>0</v>
      </c>
      <c r="BR795" s="1">
        <f>IFERROR(IF($AE795&gt;$AE794,VLOOKUP($AC795+AR$1,STOCK!$F$10:$AB$209,17,0),IF($AE795=$AE794,(IF(BR794&gt;=1,BR794-COUNTIFS($AE794:$AE794,$AC795,AR794:AR794,$AI$2),0)),0)),0)</f>
        <v>0</v>
      </c>
      <c r="BS795" s="1">
        <f>IFERROR(IF($AE795&gt;$AE794,VLOOKUP($AC795+AS$1,STOCK!$F$10:$AB$209,17,0),IF($AE795=$AE794,(IF(BS794&gt;=1,BS794-COUNTIFS($AE794:$AE794,$AC795,AS794:AS794,$AI$2),0)),0)),0)</f>
        <v>0</v>
      </c>
      <c r="BT795" s="1">
        <f>IFERROR(IF($AE795&gt;$AE794,VLOOKUP($AC795+AT$1,STOCK!$F$10:$AB$209,17,0),IF($AE795=$AE794,(IF(BT794&gt;=1,BT794-COUNTIFS($AE794:$AE794,$AC795,AT794:AT794,$AI$2),0)),0)),0)</f>
        <v>0</v>
      </c>
      <c r="BU795" s="1">
        <f>IFERROR(IF($AE795&gt;$AE794,VLOOKUP($AC795+AU$1,STOCK!$F$10:$AB$209,17,0),IF($AE795=$AE794,(IF(BU794&gt;=1,BU794-COUNTIFS($AE794:$AE794,$AC795,AU794:AU794,$AI$2),0)),0)),0)</f>
        <v>0</v>
      </c>
      <c r="BV795" s="1">
        <f>IFERROR(IF($AE795&gt;$AE794,VLOOKUP($AC795+AV$1,STOCK!$F$10:$AB$209,17,0),IF($AE795=$AE794,(IF(BV794&gt;=1,BV794-COUNTIFS($AE794:$AE794,$AC795,AV794:AV794,$AI$2),0)),0)),0)</f>
        <v>0</v>
      </c>
      <c r="BW795" s="1">
        <f>IFERROR(IF($AE795&gt;$AE794,VLOOKUP($AC795+AW$1,STOCK!$F$10:$AB$209,17,0),IF($AE795=$AE794,(IF(BW794&gt;=1,BW794-COUNTIFS($AE794:$AE794,$AC795,AW794:AW794,$AI$2),0)),0)),0)</f>
        <v>0</v>
      </c>
      <c r="BX795" s="1">
        <f>IFERROR(IF($AE795&gt;$AE794,VLOOKUP($AC795+AX$1,STOCK!$F$10:$AB$209,17,0),IF($AE795=$AE794,(IF(BX794&gt;=1,BX794-COUNTIFS($AE794:$AE794,$AC795,AX794:AX794,$AI$2),0)),0)),0)</f>
        <v>0</v>
      </c>
    </row>
    <row r="796" spans="29:76" x14ac:dyDescent="0.25">
      <c r="AC796" s="1">
        <f t="shared" si="200"/>
        <v>0</v>
      </c>
      <c r="AD796" s="1">
        <f>IFERROR(IF(LEN(AK796)&gt;=1,VLOOKUP(HLOOKUP(AK796,PROFILE!$K$5:$V$8,4,0),PROFILE!$F$1:$G$3,2,0),0),0)</f>
        <v>0</v>
      </c>
      <c r="AE796" s="1">
        <f t="shared" si="201"/>
        <v>0</v>
      </c>
      <c r="AF796" s="1">
        <v>783</v>
      </c>
      <c r="AI796" s="1" t="str">
        <f>IFERROR(IF($AH796&gt;=1,VLOOKUP($AG796,STUDENT!$O$8:$Z$1507,3,0),""),"")</f>
        <v/>
      </c>
      <c r="AJ796" s="1" t="str">
        <f>IFERROR(IF($AH796&gt;=1,VLOOKUP($AG796,STUDENT!$O$8:$Z$1507,4,0),""),"")</f>
        <v/>
      </c>
      <c r="AK796" s="1" t="str">
        <f>IFERROR(IF($AH796&gt;=1,VLOOKUP($AG796,STUDENT!$O$8:$Z$1507,6,0),""),"")</f>
        <v/>
      </c>
      <c r="AL796" s="1" t="str">
        <f t="shared" si="202"/>
        <v/>
      </c>
      <c r="AM796" s="1" t="str">
        <f t="shared" si="203"/>
        <v/>
      </c>
      <c r="AN796" s="1" t="str">
        <f t="shared" si="204"/>
        <v/>
      </c>
      <c r="AO796" s="1" t="str">
        <f t="shared" si="205"/>
        <v/>
      </c>
      <c r="AP796" s="1" t="str">
        <f t="shared" si="206"/>
        <v/>
      </c>
      <c r="AQ796" s="1" t="str">
        <f t="shared" si="207"/>
        <v/>
      </c>
      <c r="AR796" s="1" t="str">
        <f t="shared" si="208"/>
        <v/>
      </c>
      <c r="AS796" s="1" t="str">
        <f t="shared" si="209"/>
        <v/>
      </c>
      <c r="AT796" s="1" t="str">
        <f t="shared" si="210"/>
        <v/>
      </c>
      <c r="AU796" s="1" t="str">
        <f t="shared" si="211"/>
        <v/>
      </c>
      <c r="AV796" s="1" t="str">
        <f t="shared" si="212"/>
        <v/>
      </c>
      <c r="AW796" s="1" t="str">
        <f t="shared" si="213"/>
        <v/>
      </c>
      <c r="AX796" s="1" t="str">
        <f t="shared" si="214"/>
        <v/>
      </c>
      <c r="AY796" s="1">
        <f>IFERROR(IF($AE796&gt;$AE795,VLOOKUP($AC796+AL$1,STOCK!$F$10:$AB$209,16,0),IF($AE796=$AE795,(IF(AY795&gt;=1,AY795-COUNTIFS($AE795:$AE795,$AC796,AL795:AL795,$AI$1),0)),0)),0)</f>
        <v>0</v>
      </c>
      <c r="AZ796" s="1">
        <f>IFERROR(IF($AE796&gt;$AE795,VLOOKUP($AC796+AM$1,STOCK!$F$10:$AB$209,16,0),IF($AE796=$AE795,(IF(AZ795&gt;=1,AZ795-COUNTIFS($AE795:$AE795,$AC796,AM795:AM795,$AI$1),0)),0)),0)</f>
        <v>0</v>
      </c>
      <c r="BA796" s="1">
        <f>IFERROR(IF($AE796&gt;$AE795,VLOOKUP($AC796+AN$1,STOCK!$F$10:$AB$209,16,0),IF($AE796=$AE795,(IF(BA795&gt;=1,BA795-COUNTIFS($AE795:$AE795,$AC796,AN795:AN795,$AI$1),0)),0)),0)</f>
        <v>0</v>
      </c>
      <c r="BB796" s="1">
        <f>IFERROR(IF($AE796&gt;$AE795,VLOOKUP($AC796+AO$1,STOCK!$F$10:$AB$209,16,0),IF($AE796=$AE795,(IF(BB795&gt;=1,BB795-COUNTIFS($AE795:$AE795,$AC796,AO795:AO795,$AI$1),0)),0)),0)</f>
        <v>0</v>
      </c>
      <c r="BC796" s="1">
        <f>IFERROR(IF($AE796&gt;$AE795,VLOOKUP($AC796+AP$1,STOCK!$F$10:$AB$209,16,0),IF($AE796=$AE795,(IF(BC795&gt;=1,BC795-COUNTIFS($AE795:$AE795,$AC796,AP795:AP795,$AI$1),0)),0)),0)</f>
        <v>0</v>
      </c>
      <c r="BD796" s="1">
        <f>IFERROR(IF($AE796&gt;$AE795,VLOOKUP($AC796+AQ$1,STOCK!$F$10:$AB$209,16,0),IF($AE796=$AE795,(IF(BD795&gt;=1,BD795-COUNTIFS($AE795:$AE795,$AC796,AQ795:AQ795,$AI$1),0)),0)),0)</f>
        <v>0</v>
      </c>
      <c r="BE796" s="1">
        <f>IFERROR(IF($AE796&gt;$AE795,VLOOKUP($AC796+AR$1,STOCK!$F$10:$AB$209,16,0),IF($AE796=$AE795,(IF(BE795&gt;=1,BE795-COUNTIFS($AE795:$AE795,$AC796,AR795:AR795,$AI$1),0)),0)),0)</f>
        <v>0</v>
      </c>
      <c r="BF796" s="1">
        <f>IFERROR(IF($AE796&gt;$AE795,VLOOKUP($AC796+AS$1,STOCK!$F$10:$AB$209,16,0),IF($AE796=$AE795,(IF(BF795&gt;=1,BF795-COUNTIFS($AE795:$AE795,$AC796,AS795:AS795,$AI$1),0)),0)),0)</f>
        <v>0</v>
      </c>
      <c r="BG796" s="1">
        <f>IFERROR(IF($AE796&gt;$AE795,VLOOKUP($AC796+AT$1,STOCK!$F$10:$AB$209,16,0),IF($AE796=$AE795,(IF(BG795&gt;=1,BG795-COUNTIFS($AE795:$AE795,$AC796,AT795:AT795,$AI$1),0)),0)),0)</f>
        <v>0</v>
      </c>
      <c r="BH796" s="1">
        <f>IFERROR(IF($AE796&gt;$AE795,VLOOKUP($AC796+AU$1,STOCK!$F$10:$AB$209,16,0),IF($AE796=$AE795,(IF(BH795&gt;=1,BH795-COUNTIFS($AE795:$AE795,$AC796,AU795:AU795,$AI$1),0)),0)),0)</f>
        <v>0</v>
      </c>
      <c r="BI796" s="1">
        <f>IFERROR(IF($AE796&gt;$AE795,VLOOKUP($AC796+AV$1,STOCK!$F$10:$AB$209,16,0),IF($AE796=$AE795,(IF(BI795&gt;=1,BI795-COUNTIFS($AE795:$AE795,$AC796,AV795:AV795,$AI$1),0)),0)),0)</f>
        <v>0</v>
      </c>
      <c r="BJ796" s="1">
        <f>IFERROR(IF($AE796&gt;$AE795,VLOOKUP($AC796+AW$1,STOCK!$F$10:$AB$209,16,0),IF($AE796=$AE795,(IF(BJ795&gt;=1,BJ795-COUNTIFS($AE795:$AE795,$AC796,AW795:AW795,$AI$1),0)),0)),0)</f>
        <v>0</v>
      </c>
      <c r="BK796" s="1">
        <f>IFERROR(IF($AE796&gt;$AE795,VLOOKUP($AC796+AX$1,STOCK!$F$10:$AB$209,16,0),IF($AE796=$AE795,(IF(BK795&gt;=1,BK795-COUNTIFS($AE795:$AE795,$AC796,AX795:AX795,$AI$1),0)),0)),0)</f>
        <v>0</v>
      </c>
      <c r="BL796" s="1">
        <f>IFERROR(IF($AE796&gt;$AE795,VLOOKUP($AC796+AL$1,STOCK!$F$10:$AB$209,17,0),IF($AE796=$AE795,(IF(BL795&gt;=1,BL795-COUNTIFS($AE795:$AE795,$AC796,AL795:AL795,$AI$2),0)),0)),0)</f>
        <v>0</v>
      </c>
      <c r="BM796" s="1">
        <f>IFERROR(IF($AE796&gt;$AE795,VLOOKUP($AC796+AM$1,STOCK!$F$10:$AB$209,17,0),IF($AE796=$AE795,(IF(BM795&gt;=1,BM795-COUNTIFS($AE795:$AE795,$AC796,AM795:AM795,$AI$2),0)),0)),0)</f>
        <v>0</v>
      </c>
      <c r="BN796" s="1">
        <f>IFERROR(IF($AE796&gt;$AE795,VLOOKUP($AC796+AN$1,STOCK!$F$10:$AB$209,17,0),IF($AE796=$AE795,(IF(BN795&gt;=1,BN795-COUNTIFS($AE795:$AE795,$AC796,AN795:AN795,$AI$2),0)),0)),0)</f>
        <v>0</v>
      </c>
      <c r="BO796" s="1">
        <f>IFERROR(IF($AE796&gt;$AE795,VLOOKUP($AC796+AO$1,STOCK!$F$10:$AB$209,17,0),IF($AE796=$AE795,(IF(BO795&gt;=1,BO795-COUNTIFS($AE795:$AE795,$AC796,AO795:AO795,$AI$2),0)),0)),0)</f>
        <v>0</v>
      </c>
      <c r="BP796" s="1">
        <f>IFERROR(IF($AE796&gt;$AE795,VLOOKUP($AC796+AP$1,STOCK!$F$10:$AB$209,17,0),IF($AE796=$AE795,(IF(BP795&gt;=1,BP795-COUNTIFS($AE795:$AE795,$AC796,AP795:AP795,$AI$2),0)),0)),0)</f>
        <v>0</v>
      </c>
      <c r="BQ796" s="1">
        <f>IFERROR(IF($AE796&gt;$AE795,VLOOKUP($AC796+AQ$1,STOCK!$F$10:$AB$209,17,0),IF($AE796=$AE795,(IF(BQ795&gt;=1,BQ795-COUNTIFS($AE795:$AE795,$AC796,AQ795:AQ795,$AI$2),0)),0)),0)</f>
        <v>0</v>
      </c>
      <c r="BR796" s="1">
        <f>IFERROR(IF($AE796&gt;$AE795,VLOOKUP($AC796+AR$1,STOCK!$F$10:$AB$209,17,0),IF($AE796=$AE795,(IF(BR795&gt;=1,BR795-COUNTIFS($AE795:$AE795,$AC796,AR795:AR795,$AI$2),0)),0)),0)</f>
        <v>0</v>
      </c>
      <c r="BS796" s="1">
        <f>IFERROR(IF($AE796&gt;$AE795,VLOOKUP($AC796+AS$1,STOCK!$F$10:$AB$209,17,0),IF($AE796=$AE795,(IF(BS795&gt;=1,BS795-COUNTIFS($AE795:$AE795,$AC796,AS795:AS795,$AI$2),0)),0)),0)</f>
        <v>0</v>
      </c>
      <c r="BT796" s="1">
        <f>IFERROR(IF($AE796&gt;$AE795,VLOOKUP($AC796+AT$1,STOCK!$F$10:$AB$209,17,0),IF($AE796=$AE795,(IF(BT795&gt;=1,BT795-COUNTIFS($AE795:$AE795,$AC796,AT795:AT795,$AI$2),0)),0)),0)</f>
        <v>0</v>
      </c>
      <c r="BU796" s="1">
        <f>IFERROR(IF($AE796&gt;$AE795,VLOOKUP($AC796+AU$1,STOCK!$F$10:$AB$209,17,0),IF($AE796=$AE795,(IF(BU795&gt;=1,BU795-COUNTIFS($AE795:$AE795,$AC796,AU795:AU795,$AI$2),0)),0)),0)</f>
        <v>0</v>
      </c>
      <c r="BV796" s="1">
        <f>IFERROR(IF($AE796&gt;$AE795,VLOOKUP($AC796+AV$1,STOCK!$F$10:$AB$209,17,0),IF($AE796=$AE795,(IF(BV795&gt;=1,BV795-COUNTIFS($AE795:$AE795,$AC796,AV795:AV795,$AI$2),0)),0)),0)</f>
        <v>0</v>
      </c>
      <c r="BW796" s="1">
        <f>IFERROR(IF($AE796&gt;$AE795,VLOOKUP($AC796+AW$1,STOCK!$F$10:$AB$209,17,0),IF($AE796=$AE795,(IF(BW795&gt;=1,BW795-COUNTIFS($AE795:$AE795,$AC796,AW795:AW795,$AI$2),0)),0)),0)</f>
        <v>0</v>
      </c>
      <c r="BX796" s="1">
        <f>IFERROR(IF($AE796&gt;$AE795,VLOOKUP($AC796+AX$1,STOCK!$F$10:$AB$209,17,0),IF($AE796=$AE795,(IF(BX795&gt;=1,BX795-COUNTIFS($AE795:$AE795,$AC796,AX795:AX795,$AI$2),0)),0)),0)</f>
        <v>0</v>
      </c>
    </row>
    <row r="797" spans="29:76" x14ac:dyDescent="0.25">
      <c r="AC797" s="1">
        <f t="shared" si="200"/>
        <v>0</v>
      </c>
      <c r="AD797" s="1">
        <f>IFERROR(IF(LEN(AK797)&gt;=1,VLOOKUP(HLOOKUP(AK797,PROFILE!$K$5:$V$8,4,0),PROFILE!$F$1:$G$3,2,0),0),0)</f>
        <v>0</v>
      </c>
      <c r="AE797" s="1">
        <f t="shared" si="201"/>
        <v>0</v>
      </c>
      <c r="AF797" s="1">
        <v>784</v>
      </c>
      <c r="AI797" s="1" t="str">
        <f>IFERROR(IF($AH797&gt;=1,VLOOKUP($AG797,STUDENT!$O$8:$Z$1507,3,0),""),"")</f>
        <v/>
      </c>
      <c r="AJ797" s="1" t="str">
        <f>IFERROR(IF($AH797&gt;=1,VLOOKUP($AG797,STUDENT!$O$8:$Z$1507,4,0),""),"")</f>
        <v/>
      </c>
      <c r="AK797" s="1" t="str">
        <f>IFERROR(IF($AH797&gt;=1,VLOOKUP($AG797,STUDENT!$O$8:$Z$1507,6,0),""),"")</f>
        <v/>
      </c>
      <c r="AL797" s="1" t="str">
        <f t="shared" si="202"/>
        <v/>
      </c>
      <c r="AM797" s="1" t="str">
        <f t="shared" si="203"/>
        <v/>
      </c>
      <c r="AN797" s="1" t="str">
        <f t="shared" si="204"/>
        <v/>
      </c>
      <c r="AO797" s="1" t="str">
        <f t="shared" si="205"/>
        <v/>
      </c>
      <c r="AP797" s="1" t="str">
        <f t="shared" si="206"/>
        <v/>
      </c>
      <c r="AQ797" s="1" t="str">
        <f t="shared" si="207"/>
        <v/>
      </c>
      <c r="AR797" s="1" t="str">
        <f t="shared" si="208"/>
        <v/>
      </c>
      <c r="AS797" s="1" t="str">
        <f t="shared" si="209"/>
        <v/>
      </c>
      <c r="AT797" s="1" t="str">
        <f t="shared" si="210"/>
        <v/>
      </c>
      <c r="AU797" s="1" t="str">
        <f t="shared" si="211"/>
        <v/>
      </c>
      <c r="AV797" s="1" t="str">
        <f t="shared" si="212"/>
        <v/>
      </c>
      <c r="AW797" s="1" t="str">
        <f t="shared" si="213"/>
        <v/>
      </c>
      <c r="AX797" s="1" t="str">
        <f t="shared" si="214"/>
        <v/>
      </c>
      <c r="AY797" s="1">
        <f>IFERROR(IF($AE797&gt;$AE796,VLOOKUP($AC797+AL$1,STOCK!$F$10:$AB$209,16,0),IF($AE797=$AE796,(IF(AY796&gt;=1,AY796-COUNTIFS($AE796:$AE796,$AC797,AL796:AL796,$AI$1),0)),0)),0)</f>
        <v>0</v>
      </c>
      <c r="AZ797" s="1">
        <f>IFERROR(IF($AE797&gt;$AE796,VLOOKUP($AC797+AM$1,STOCK!$F$10:$AB$209,16,0),IF($AE797=$AE796,(IF(AZ796&gt;=1,AZ796-COUNTIFS($AE796:$AE796,$AC797,AM796:AM796,$AI$1),0)),0)),0)</f>
        <v>0</v>
      </c>
      <c r="BA797" s="1">
        <f>IFERROR(IF($AE797&gt;$AE796,VLOOKUP($AC797+AN$1,STOCK!$F$10:$AB$209,16,0),IF($AE797=$AE796,(IF(BA796&gt;=1,BA796-COUNTIFS($AE796:$AE796,$AC797,AN796:AN796,$AI$1),0)),0)),0)</f>
        <v>0</v>
      </c>
      <c r="BB797" s="1">
        <f>IFERROR(IF($AE797&gt;$AE796,VLOOKUP($AC797+AO$1,STOCK!$F$10:$AB$209,16,0),IF($AE797=$AE796,(IF(BB796&gt;=1,BB796-COUNTIFS($AE796:$AE796,$AC797,AO796:AO796,$AI$1),0)),0)),0)</f>
        <v>0</v>
      </c>
      <c r="BC797" s="1">
        <f>IFERROR(IF($AE797&gt;$AE796,VLOOKUP($AC797+AP$1,STOCK!$F$10:$AB$209,16,0),IF($AE797=$AE796,(IF(BC796&gt;=1,BC796-COUNTIFS($AE796:$AE796,$AC797,AP796:AP796,$AI$1),0)),0)),0)</f>
        <v>0</v>
      </c>
      <c r="BD797" s="1">
        <f>IFERROR(IF($AE797&gt;$AE796,VLOOKUP($AC797+AQ$1,STOCK!$F$10:$AB$209,16,0),IF($AE797=$AE796,(IF(BD796&gt;=1,BD796-COUNTIFS($AE796:$AE796,$AC797,AQ796:AQ796,$AI$1),0)),0)),0)</f>
        <v>0</v>
      </c>
      <c r="BE797" s="1">
        <f>IFERROR(IF($AE797&gt;$AE796,VLOOKUP($AC797+AR$1,STOCK!$F$10:$AB$209,16,0),IF($AE797=$AE796,(IF(BE796&gt;=1,BE796-COUNTIFS($AE796:$AE796,$AC797,AR796:AR796,$AI$1),0)),0)),0)</f>
        <v>0</v>
      </c>
      <c r="BF797" s="1">
        <f>IFERROR(IF($AE797&gt;$AE796,VLOOKUP($AC797+AS$1,STOCK!$F$10:$AB$209,16,0),IF($AE797=$AE796,(IF(BF796&gt;=1,BF796-COUNTIFS($AE796:$AE796,$AC797,AS796:AS796,$AI$1),0)),0)),0)</f>
        <v>0</v>
      </c>
      <c r="BG797" s="1">
        <f>IFERROR(IF($AE797&gt;$AE796,VLOOKUP($AC797+AT$1,STOCK!$F$10:$AB$209,16,0),IF($AE797=$AE796,(IF(BG796&gt;=1,BG796-COUNTIFS($AE796:$AE796,$AC797,AT796:AT796,$AI$1),0)),0)),0)</f>
        <v>0</v>
      </c>
      <c r="BH797" s="1">
        <f>IFERROR(IF($AE797&gt;$AE796,VLOOKUP($AC797+AU$1,STOCK!$F$10:$AB$209,16,0),IF($AE797=$AE796,(IF(BH796&gt;=1,BH796-COUNTIFS($AE796:$AE796,$AC797,AU796:AU796,$AI$1),0)),0)),0)</f>
        <v>0</v>
      </c>
      <c r="BI797" s="1">
        <f>IFERROR(IF($AE797&gt;$AE796,VLOOKUP($AC797+AV$1,STOCK!$F$10:$AB$209,16,0),IF($AE797=$AE796,(IF(BI796&gt;=1,BI796-COUNTIFS($AE796:$AE796,$AC797,AV796:AV796,$AI$1),0)),0)),0)</f>
        <v>0</v>
      </c>
      <c r="BJ797" s="1">
        <f>IFERROR(IF($AE797&gt;$AE796,VLOOKUP($AC797+AW$1,STOCK!$F$10:$AB$209,16,0),IF($AE797=$AE796,(IF(BJ796&gt;=1,BJ796-COUNTIFS($AE796:$AE796,$AC797,AW796:AW796,$AI$1),0)),0)),0)</f>
        <v>0</v>
      </c>
      <c r="BK797" s="1">
        <f>IFERROR(IF($AE797&gt;$AE796,VLOOKUP($AC797+AX$1,STOCK!$F$10:$AB$209,16,0),IF($AE797=$AE796,(IF(BK796&gt;=1,BK796-COUNTIFS($AE796:$AE796,$AC797,AX796:AX796,$AI$1),0)),0)),0)</f>
        <v>0</v>
      </c>
      <c r="BL797" s="1">
        <f>IFERROR(IF($AE797&gt;$AE796,VLOOKUP($AC797+AL$1,STOCK!$F$10:$AB$209,17,0),IF($AE797=$AE796,(IF(BL796&gt;=1,BL796-COUNTIFS($AE796:$AE796,$AC797,AL796:AL796,$AI$2),0)),0)),0)</f>
        <v>0</v>
      </c>
      <c r="BM797" s="1">
        <f>IFERROR(IF($AE797&gt;$AE796,VLOOKUP($AC797+AM$1,STOCK!$F$10:$AB$209,17,0),IF($AE797=$AE796,(IF(BM796&gt;=1,BM796-COUNTIFS($AE796:$AE796,$AC797,AM796:AM796,$AI$2),0)),0)),0)</f>
        <v>0</v>
      </c>
      <c r="BN797" s="1">
        <f>IFERROR(IF($AE797&gt;$AE796,VLOOKUP($AC797+AN$1,STOCK!$F$10:$AB$209,17,0),IF($AE797=$AE796,(IF(BN796&gt;=1,BN796-COUNTIFS($AE796:$AE796,$AC797,AN796:AN796,$AI$2),0)),0)),0)</f>
        <v>0</v>
      </c>
      <c r="BO797" s="1">
        <f>IFERROR(IF($AE797&gt;$AE796,VLOOKUP($AC797+AO$1,STOCK!$F$10:$AB$209,17,0),IF($AE797=$AE796,(IF(BO796&gt;=1,BO796-COUNTIFS($AE796:$AE796,$AC797,AO796:AO796,$AI$2),0)),0)),0)</f>
        <v>0</v>
      </c>
      <c r="BP797" s="1">
        <f>IFERROR(IF($AE797&gt;$AE796,VLOOKUP($AC797+AP$1,STOCK!$F$10:$AB$209,17,0),IF($AE797=$AE796,(IF(BP796&gt;=1,BP796-COUNTIFS($AE796:$AE796,$AC797,AP796:AP796,$AI$2),0)),0)),0)</f>
        <v>0</v>
      </c>
      <c r="BQ797" s="1">
        <f>IFERROR(IF($AE797&gt;$AE796,VLOOKUP($AC797+AQ$1,STOCK!$F$10:$AB$209,17,0),IF($AE797=$AE796,(IF(BQ796&gt;=1,BQ796-COUNTIFS($AE796:$AE796,$AC797,AQ796:AQ796,$AI$2),0)),0)),0)</f>
        <v>0</v>
      </c>
      <c r="BR797" s="1">
        <f>IFERROR(IF($AE797&gt;$AE796,VLOOKUP($AC797+AR$1,STOCK!$F$10:$AB$209,17,0),IF($AE797=$AE796,(IF(BR796&gt;=1,BR796-COUNTIFS($AE796:$AE796,$AC797,AR796:AR796,$AI$2),0)),0)),0)</f>
        <v>0</v>
      </c>
      <c r="BS797" s="1">
        <f>IFERROR(IF($AE797&gt;$AE796,VLOOKUP($AC797+AS$1,STOCK!$F$10:$AB$209,17,0),IF($AE797=$AE796,(IF(BS796&gt;=1,BS796-COUNTIFS($AE796:$AE796,$AC797,AS796:AS796,$AI$2),0)),0)),0)</f>
        <v>0</v>
      </c>
      <c r="BT797" s="1">
        <f>IFERROR(IF($AE797&gt;$AE796,VLOOKUP($AC797+AT$1,STOCK!$F$10:$AB$209,17,0),IF($AE797=$AE796,(IF(BT796&gt;=1,BT796-COUNTIFS($AE796:$AE796,$AC797,AT796:AT796,$AI$2),0)),0)),0)</f>
        <v>0</v>
      </c>
      <c r="BU797" s="1">
        <f>IFERROR(IF($AE797&gt;$AE796,VLOOKUP($AC797+AU$1,STOCK!$F$10:$AB$209,17,0),IF($AE797=$AE796,(IF(BU796&gt;=1,BU796-COUNTIFS($AE796:$AE796,$AC797,AU796:AU796,$AI$2),0)),0)),0)</f>
        <v>0</v>
      </c>
      <c r="BV797" s="1">
        <f>IFERROR(IF($AE797&gt;$AE796,VLOOKUP($AC797+AV$1,STOCK!$F$10:$AB$209,17,0),IF($AE797=$AE796,(IF(BV796&gt;=1,BV796-COUNTIFS($AE796:$AE796,$AC797,AV796:AV796,$AI$2),0)),0)),0)</f>
        <v>0</v>
      </c>
      <c r="BW797" s="1">
        <f>IFERROR(IF($AE797&gt;$AE796,VLOOKUP($AC797+AW$1,STOCK!$F$10:$AB$209,17,0),IF($AE797=$AE796,(IF(BW796&gt;=1,BW796-COUNTIFS($AE796:$AE796,$AC797,AW796:AW796,$AI$2),0)),0)),0)</f>
        <v>0</v>
      </c>
      <c r="BX797" s="1">
        <f>IFERROR(IF($AE797&gt;$AE796,VLOOKUP($AC797+AX$1,STOCK!$F$10:$AB$209,17,0),IF($AE797=$AE796,(IF(BX796&gt;=1,BX796-COUNTIFS($AE796:$AE796,$AC797,AX796:AX796,$AI$2),0)),0)),0)</f>
        <v>0</v>
      </c>
    </row>
    <row r="798" spans="29:76" x14ac:dyDescent="0.25">
      <c r="AC798" s="1">
        <f t="shared" si="200"/>
        <v>0</v>
      </c>
      <c r="AD798" s="1">
        <f>IFERROR(IF(LEN(AK798)&gt;=1,VLOOKUP(HLOOKUP(AK798,PROFILE!$K$5:$V$8,4,0),PROFILE!$F$1:$G$3,2,0),0),0)</f>
        <v>0</v>
      </c>
      <c r="AE798" s="1">
        <f t="shared" si="201"/>
        <v>0</v>
      </c>
      <c r="AF798" s="1">
        <v>785</v>
      </c>
      <c r="AI798" s="1" t="str">
        <f>IFERROR(IF($AH798&gt;=1,VLOOKUP($AG798,STUDENT!$O$8:$Z$1507,3,0),""),"")</f>
        <v/>
      </c>
      <c r="AJ798" s="1" t="str">
        <f>IFERROR(IF($AH798&gt;=1,VLOOKUP($AG798,STUDENT!$O$8:$Z$1507,4,0),""),"")</f>
        <v/>
      </c>
      <c r="AK798" s="1" t="str">
        <f>IFERROR(IF($AH798&gt;=1,VLOOKUP($AG798,STUDENT!$O$8:$Z$1507,6,0),""),"")</f>
        <v/>
      </c>
      <c r="AL798" s="1" t="str">
        <f t="shared" si="202"/>
        <v/>
      </c>
      <c r="AM798" s="1" t="str">
        <f t="shared" si="203"/>
        <v/>
      </c>
      <c r="AN798" s="1" t="str">
        <f t="shared" si="204"/>
        <v/>
      </c>
      <c r="AO798" s="1" t="str">
        <f t="shared" si="205"/>
        <v/>
      </c>
      <c r="AP798" s="1" t="str">
        <f t="shared" si="206"/>
        <v/>
      </c>
      <c r="AQ798" s="1" t="str">
        <f t="shared" si="207"/>
        <v/>
      </c>
      <c r="AR798" s="1" t="str">
        <f t="shared" si="208"/>
        <v/>
      </c>
      <c r="AS798" s="1" t="str">
        <f t="shared" si="209"/>
        <v/>
      </c>
      <c r="AT798" s="1" t="str">
        <f t="shared" si="210"/>
        <v/>
      </c>
      <c r="AU798" s="1" t="str">
        <f t="shared" si="211"/>
        <v/>
      </c>
      <c r="AV798" s="1" t="str">
        <f t="shared" si="212"/>
        <v/>
      </c>
      <c r="AW798" s="1" t="str">
        <f t="shared" si="213"/>
        <v/>
      </c>
      <c r="AX798" s="1" t="str">
        <f t="shared" si="214"/>
        <v/>
      </c>
      <c r="AY798" s="1">
        <f>IFERROR(IF($AE798&gt;$AE797,VLOOKUP($AC798+AL$1,STOCK!$F$10:$AB$209,16,0),IF($AE798=$AE797,(IF(AY797&gt;=1,AY797-COUNTIFS($AE797:$AE797,$AC798,AL797:AL797,$AI$1),0)),0)),0)</f>
        <v>0</v>
      </c>
      <c r="AZ798" s="1">
        <f>IFERROR(IF($AE798&gt;$AE797,VLOOKUP($AC798+AM$1,STOCK!$F$10:$AB$209,16,0),IF($AE798=$AE797,(IF(AZ797&gt;=1,AZ797-COUNTIFS($AE797:$AE797,$AC798,AM797:AM797,$AI$1),0)),0)),0)</f>
        <v>0</v>
      </c>
      <c r="BA798" s="1">
        <f>IFERROR(IF($AE798&gt;$AE797,VLOOKUP($AC798+AN$1,STOCK!$F$10:$AB$209,16,0),IF($AE798=$AE797,(IF(BA797&gt;=1,BA797-COUNTIFS($AE797:$AE797,$AC798,AN797:AN797,$AI$1),0)),0)),0)</f>
        <v>0</v>
      </c>
      <c r="BB798" s="1">
        <f>IFERROR(IF($AE798&gt;$AE797,VLOOKUP($AC798+AO$1,STOCK!$F$10:$AB$209,16,0),IF($AE798=$AE797,(IF(BB797&gt;=1,BB797-COUNTIFS($AE797:$AE797,$AC798,AO797:AO797,$AI$1),0)),0)),0)</f>
        <v>0</v>
      </c>
      <c r="BC798" s="1">
        <f>IFERROR(IF($AE798&gt;$AE797,VLOOKUP($AC798+AP$1,STOCK!$F$10:$AB$209,16,0),IF($AE798=$AE797,(IF(BC797&gt;=1,BC797-COUNTIFS($AE797:$AE797,$AC798,AP797:AP797,$AI$1),0)),0)),0)</f>
        <v>0</v>
      </c>
      <c r="BD798" s="1">
        <f>IFERROR(IF($AE798&gt;$AE797,VLOOKUP($AC798+AQ$1,STOCK!$F$10:$AB$209,16,0),IF($AE798=$AE797,(IF(BD797&gt;=1,BD797-COUNTIFS($AE797:$AE797,$AC798,AQ797:AQ797,$AI$1),0)),0)),0)</f>
        <v>0</v>
      </c>
      <c r="BE798" s="1">
        <f>IFERROR(IF($AE798&gt;$AE797,VLOOKUP($AC798+AR$1,STOCK!$F$10:$AB$209,16,0),IF($AE798=$AE797,(IF(BE797&gt;=1,BE797-COUNTIFS($AE797:$AE797,$AC798,AR797:AR797,$AI$1),0)),0)),0)</f>
        <v>0</v>
      </c>
      <c r="BF798" s="1">
        <f>IFERROR(IF($AE798&gt;$AE797,VLOOKUP($AC798+AS$1,STOCK!$F$10:$AB$209,16,0),IF($AE798=$AE797,(IF(BF797&gt;=1,BF797-COUNTIFS($AE797:$AE797,$AC798,AS797:AS797,$AI$1),0)),0)),0)</f>
        <v>0</v>
      </c>
      <c r="BG798" s="1">
        <f>IFERROR(IF($AE798&gt;$AE797,VLOOKUP($AC798+AT$1,STOCK!$F$10:$AB$209,16,0),IF($AE798=$AE797,(IF(BG797&gt;=1,BG797-COUNTIFS($AE797:$AE797,$AC798,AT797:AT797,$AI$1),0)),0)),0)</f>
        <v>0</v>
      </c>
      <c r="BH798" s="1">
        <f>IFERROR(IF($AE798&gt;$AE797,VLOOKUP($AC798+AU$1,STOCK!$F$10:$AB$209,16,0),IF($AE798=$AE797,(IF(BH797&gt;=1,BH797-COUNTIFS($AE797:$AE797,$AC798,AU797:AU797,$AI$1),0)),0)),0)</f>
        <v>0</v>
      </c>
      <c r="BI798" s="1">
        <f>IFERROR(IF($AE798&gt;$AE797,VLOOKUP($AC798+AV$1,STOCK!$F$10:$AB$209,16,0),IF($AE798=$AE797,(IF(BI797&gt;=1,BI797-COUNTIFS($AE797:$AE797,$AC798,AV797:AV797,$AI$1),0)),0)),0)</f>
        <v>0</v>
      </c>
      <c r="BJ798" s="1">
        <f>IFERROR(IF($AE798&gt;$AE797,VLOOKUP($AC798+AW$1,STOCK!$F$10:$AB$209,16,0),IF($AE798=$AE797,(IF(BJ797&gt;=1,BJ797-COUNTIFS($AE797:$AE797,$AC798,AW797:AW797,$AI$1),0)),0)),0)</f>
        <v>0</v>
      </c>
      <c r="BK798" s="1">
        <f>IFERROR(IF($AE798&gt;$AE797,VLOOKUP($AC798+AX$1,STOCK!$F$10:$AB$209,16,0),IF($AE798=$AE797,(IF(BK797&gt;=1,BK797-COUNTIFS($AE797:$AE797,$AC798,AX797:AX797,$AI$1),0)),0)),0)</f>
        <v>0</v>
      </c>
      <c r="BL798" s="1">
        <f>IFERROR(IF($AE798&gt;$AE797,VLOOKUP($AC798+AL$1,STOCK!$F$10:$AB$209,17,0),IF($AE798=$AE797,(IF(BL797&gt;=1,BL797-COUNTIFS($AE797:$AE797,$AC798,AL797:AL797,$AI$2),0)),0)),0)</f>
        <v>0</v>
      </c>
      <c r="BM798" s="1">
        <f>IFERROR(IF($AE798&gt;$AE797,VLOOKUP($AC798+AM$1,STOCK!$F$10:$AB$209,17,0),IF($AE798=$AE797,(IF(BM797&gt;=1,BM797-COUNTIFS($AE797:$AE797,$AC798,AM797:AM797,$AI$2),0)),0)),0)</f>
        <v>0</v>
      </c>
      <c r="BN798" s="1">
        <f>IFERROR(IF($AE798&gt;$AE797,VLOOKUP($AC798+AN$1,STOCK!$F$10:$AB$209,17,0),IF($AE798=$AE797,(IF(BN797&gt;=1,BN797-COUNTIFS($AE797:$AE797,$AC798,AN797:AN797,$AI$2),0)),0)),0)</f>
        <v>0</v>
      </c>
      <c r="BO798" s="1">
        <f>IFERROR(IF($AE798&gt;$AE797,VLOOKUP($AC798+AO$1,STOCK!$F$10:$AB$209,17,0),IF($AE798=$AE797,(IF(BO797&gt;=1,BO797-COUNTIFS($AE797:$AE797,$AC798,AO797:AO797,$AI$2),0)),0)),0)</f>
        <v>0</v>
      </c>
      <c r="BP798" s="1">
        <f>IFERROR(IF($AE798&gt;$AE797,VLOOKUP($AC798+AP$1,STOCK!$F$10:$AB$209,17,0),IF($AE798=$AE797,(IF(BP797&gt;=1,BP797-COUNTIFS($AE797:$AE797,$AC798,AP797:AP797,$AI$2),0)),0)),0)</f>
        <v>0</v>
      </c>
      <c r="BQ798" s="1">
        <f>IFERROR(IF($AE798&gt;$AE797,VLOOKUP($AC798+AQ$1,STOCK!$F$10:$AB$209,17,0),IF($AE798=$AE797,(IF(BQ797&gt;=1,BQ797-COUNTIFS($AE797:$AE797,$AC798,AQ797:AQ797,$AI$2),0)),0)),0)</f>
        <v>0</v>
      </c>
      <c r="BR798" s="1">
        <f>IFERROR(IF($AE798&gt;$AE797,VLOOKUP($AC798+AR$1,STOCK!$F$10:$AB$209,17,0),IF($AE798=$AE797,(IF(BR797&gt;=1,BR797-COUNTIFS($AE797:$AE797,$AC798,AR797:AR797,$AI$2),0)),0)),0)</f>
        <v>0</v>
      </c>
      <c r="BS798" s="1">
        <f>IFERROR(IF($AE798&gt;$AE797,VLOOKUP($AC798+AS$1,STOCK!$F$10:$AB$209,17,0),IF($AE798=$AE797,(IF(BS797&gt;=1,BS797-COUNTIFS($AE797:$AE797,$AC798,AS797:AS797,$AI$2),0)),0)),0)</f>
        <v>0</v>
      </c>
      <c r="BT798" s="1">
        <f>IFERROR(IF($AE798&gt;$AE797,VLOOKUP($AC798+AT$1,STOCK!$F$10:$AB$209,17,0),IF($AE798=$AE797,(IF(BT797&gt;=1,BT797-COUNTIFS($AE797:$AE797,$AC798,AT797:AT797,$AI$2),0)),0)),0)</f>
        <v>0</v>
      </c>
      <c r="BU798" s="1">
        <f>IFERROR(IF($AE798&gt;$AE797,VLOOKUP($AC798+AU$1,STOCK!$F$10:$AB$209,17,0),IF($AE798=$AE797,(IF(BU797&gt;=1,BU797-COUNTIFS($AE797:$AE797,$AC798,AU797:AU797,$AI$2),0)),0)),0)</f>
        <v>0</v>
      </c>
      <c r="BV798" s="1">
        <f>IFERROR(IF($AE798&gt;$AE797,VLOOKUP($AC798+AV$1,STOCK!$F$10:$AB$209,17,0),IF($AE798=$AE797,(IF(BV797&gt;=1,BV797-COUNTIFS($AE797:$AE797,$AC798,AV797:AV797,$AI$2),0)),0)),0)</f>
        <v>0</v>
      </c>
      <c r="BW798" s="1">
        <f>IFERROR(IF($AE798&gt;$AE797,VLOOKUP($AC798+AW$1,STOCK!$F$10:$AB$209,17,0),IF($AE798=$AE797,(IF(BW797&gt;=1,BW797-COUNTIFS($AE797:$AE797,$AC798,AW797:AW797,$AI$2),0)),0)),0)</f>
        <v>0</v>
      </c>
      <c r="BX798" s="1">
        <f>IFERROR(IF($AE798&gt;$AE797,VLOOKUP($AC798+AX$1,STOCK!$F$10:$AB$209,17,0),IF($AE798=$AE797,(IF(BX797&gt;=1,BX797-COUNTIFS($AE797:$AE797,$AC798,AX797:AX797,$AI$2),0)),0)),0)</f>
        <v>0</v>
      </c>
    </row>
    <row r="799" spans="29:76" x14ac:dyDescent="0.25">
      <c r="AC799" s="1">
        <f t="shared" si="200"/>
        <v>0</v>
      </c>
      <c r="AD799" s="1">
        <f>IFERROR(IF(LEN(AK799)&gt;=1,VLOOKUP(HLOOKUP(AK799,PROFILE!$K$5:$V$8,4,0),PROFILE!$F$1:$G$3,2,0),0),0)</f>
        <v>0</v>
      </c>
      <c r="AE799" s="1">
        <f t="shared" si="201"/>
        <v>0</v>
      </c>
      <c r="AF799" s="1">
        <v>786</v>
      </c>
      <c r="AI799" s="1" t="str">
        <f>IFERROR(IF($AH799&gt;=1,VLOOKUP($AG799,STUDENT!$O$8:$Z$1507,3,0),""),"")</f>
        <v/>
      </c>
      <c r="AJ799" s="1" t="str">
        <f>IFERROR(IF($AH799&gt;=1,VLOOKUP($AG799,STUDENT!$O$8:$Z$1507,4,0),""),"")</f>
        <v/>
      </c>
      <c r="AK799" s="1" t="str">
        <f>IFERROR(IF($AH799&gt;=1,VLOOKUP($AG799,STUDENT!$O$8:$Z$1507,6,0),""),"")</f>
        <v/>
      </c>
      <c r="AL799" s="1" t="str">
        <f t="shared" si="202"/>
        <v/>
      </c>
      <c r="AM799" s="1" t="str">
        <f t="shared" si="203"/>
        <v/>
      </c>
      <c r="AN799" s="1" t="str">
        <f t="shared" si="204"/>
        <v/>
      </c>
      <c r="AO799" s="1" t="str">
        <f t="shared" si="205"/>
        <v/>
      </c>
      <c r="AP799" s="1" t="str">
        <f t="shared" si="206"/>
        <v/>
      </c>
      <c r="AQ799" s="1" t="str">
        <f t="shared" si="207"/>
        <v/>
      </c>
      <c r="AR799" s="1" t="str">
        <f t="shared" si="208"/>
        <v/>
      </c>
      <c r="AS799" s="1" t="str">
        <f t="shared" si="209"/>
        <v/>
      </c>
      <c r="AT799" s="1" t="str">
        <f t="shared" si="210"/>
        <v/>
      </c>
      <c r="AU799" s="1" t="str">
        <f t="shared" si="211"/>
        <v/>
      </c>
      <c r="AV799" s="1" t="str">
        <f t="shared" si="212"/>
        <v/>
      </c>
      <c r="AW799" s="1" t="str">
        <f t="shared" si="213"/>
        <v/>
      </c>
      <c r="AX799" s="1" t="str">
        <f t="shared" si="214"/>
        <v/>
      </c>
      <c r="AY799" s="1">
        <f>IFERROR(IF($AE799&gt;$AE798,VLOOKUP($AC799+AL$1,STOCK!$F$10:$AB$209,16,0),IF($AE799=$AE798,(IF(AY798&gt;=1,AY798-COUNTIFS($AE798:$AE798,$AC799,AL798:AL798,$AI$1),0)),0)),0)</f>
        <v>0</v>
      </c>
      <c r="AZ799" s="1">
        <f>IFERROR(IF($AE799&gt;$AE798,VLOOKUP($AC799+AM$1,STOCK!$F$10:$AB$209,16,0),IF($AE799=$AE798,(IF(AZ798&gt;=1,AZ798-COUNTIFS($AE798:$AE798,$AC799,AM798:AM798,$AI$1),0)),0)),0)</f>
        <v>0</v>
      </c>
      <c r="BA799" s="1">
        <f>IFERROR(IF($AE799&gt;$AE798,VLOOKUP($AC799+AN$1,STOCK!$F$10:$AB$209,16,0),IF($AE799=$AE798,(IF(BA798&gt;=1,BA798-COUNTIFS($AE798:$AE798,$AC799,AN798:AN798,$AI$1),0)),0)),0)</f>
        <v>0</v>
      </c>
      <c r="BB799" s="1">
        <f>IFERROR(IF($AE799&gt;$AE798,VLOOKUP($AC799+AO$1,STOCK!$F$10:$AB$209,16,0),IF($AE799=$AE798,(IF(BB798&gt;=1,BB798-COUNTIFS($AE798:$AE798,$AC799,AO798:AO798,$AI$1),0)),0)),0)</f>
        <v>0</v>
      </c>
      <c r="BC799" s="1">
        <f>IFERROR(IF($AE799&gt;$AE798,VLOOKUP($AC799+AP$1,STOCK!$F$10:$AB$209,16,0),IF($AE799=$AE798,(IF(BC798&gt;=1,BC798-COUNTIFS($AE798:$AE798,$AC799,AP798:AP798,$AI$1),0)),0)),0)</f>
        <v>0</v>
      </c>
      <c r="BD799" s="1">
        <f>IFERROR(IF($AE799&gt;$AE798,VLOOKUP($AC799+AQ$1,STOCK!$F$10:$AB$209,16,0),IF($AE799=$AE798,(IF(BD798&gt;=1,BD798-COUNTIFS($AE798:$AE798,$AC799,AQ798:AQ798,$AI$1),0)),0)),0)</f>
        <v>0</v>
      </c>
      <c r="BE799" s="1">
        <f>IFERROR(IF($AE799&gt;$AE798,VLOOKUP($AC799+AR$1,STOCK!$F$10:$AB$209,16,0),IF($AE799=$AE798,(IF(BE798&gt;=1,BE798-COUNTIFS($AE798:$AE798,$AC799,AR798:AR798,$AI$1),0)),0)),0)</f>
        <v>0</v>
      </c>
      <c r="BF799" s="1">
        <f>IFERROR(IF($AE799&gt;$AE798,VLOOKUP($AC799+AS$1,STOCK!$F$10:$AB$209,16,0),IF($AE799=$AE798,(IF(BF798&gt;=1,BF798-COUNTIFS($AE798:$AE798,$AC799,AS798:AS798,$AI$1),0)),0)),0)</f>
        <v>0</v>
      </c>
      <c r="BG799" s="1">
        <f>IFERROR(IF($AE799&gt;$AE798,VLOOKUP($AC799+AT$1,STOCK!$F$10:$AB$209,16,0),IF($AE799=$AE798,(IF(BG798&gt;=1,BG798-COUNTIFS($AE798:$AE798,$AC799,AT798:AT798,$AI$1),0)),0)),0)</f>
        <v>0</v>
      </c>
      <c r="BH799" s="1">
        <f>IFERROR(IF($AE799&gt;$AE798,VLOOKUP($AC799+AU$1,STOCK!$F$10:$AB$209,16,0),IF($AE799=$AE798,(IF(BH798&gt;=1,BH798-COUNTIFS($AE798:$AE798,$AC799,AU798:AU798,$AI$1),0)),0)),0)</f>
        <v>0</v>
      </c>
      <c r="BI799" s="1">
        <f>IFERROR(IF($AE799&gt;$AE798,VLOOKUP($AC799+AV$1,STOCK!$F$10:$AB$209,16,0),IF($AE799=$AE798,(IF(BI798&gt;=1,BI798-COUNTIFS($AE798:$AE798,$AC799,AV798:AV798,$AI$1),0)),0)),0)</f>
        <v>0</v>
      </c>
      <c r="BJ799" s="1">
        <f>IFERROR(IF($AE799&gt;$AE798,VLOOKUP($AC799+AW$1,STOCK!$F$10:$AB$209,16,0),IF($AE799=$AE798,(IF(BJ798&gt;=1,BJ798-COUNTIFS($AE798:$AE798,$AC799,AW798:AW798,$AI$1),0)),0)),0)</f>
        <v>0</v>
      </c>
      <c r="BK799" s="1">
        <f>IFERROR(IF($AE799&gt;$AE798,VLOOKUP($AC799+AX$1,STOCK!$F$10:$AB$209,16,0),IF($AE799=$AE798,(IF(BK798&gt;=1,BK798-COUNTIFS($AE798:$AE798,$AC799,AX798:AX798,$AI$1),0)),0)),0)</f>
        <v>0</v>
      </c>
      <c r="BL799" s="1">
        <f>IFERROR(IF($AE799&gt;$AE798,VLOOKUP($AC799+AL$1,STOCK!$F$10:$AB$209,17,0),IF($AE799=$AE798,(IF(BL798&gt;=1,BL798-COUNTIFS($AE798:$AE798,$AC799,AL798:AL798,$AI$2),0)),0)),0)</f>
        <v>0</v>
      </c>
      <c r="BM799" s="1">
        <f>IFERROR(IF($AE799&gt;$AE798,VLOOKUP($AC799+AM$1,STOCK!$F$10:$AB$209,17,0),IF($AE799=$AE798,(IF(BM798&gt;=1,BM798-COUNTIFS($AE798:$AE798,$AC799,AM798:AM798,$AI$2),0)),0)),0)</f>
        <v>0</v>
      </c>
      <c r="BN799" s="1">
        <f>IFERROR(IF($AE799&gt;$AE798,VLOOKUP($AC799+AN$1,STOCK!$F$10:$AB$209,17,0),IF($AE799=$AE798,(IF(BN798&gt;=1,BN798-COUNTIFS($AE798:$AE798,$AC799,AN798:AN798,$AI$2),0)),0)),0)</f>
        <v>0</v>
      </c>
      <c r="BO799" s="1">
        <f>IFERROR(IF($AE799&gt;$AE798,VLOOKUP($AC799+AO$1,STOCK!$F$10:$AB$209,17,0),IF($AE799=$AE798,(IF(BO798&gt;=1,BO798-COUNTIFS($AE798:$AE798,$AC799,AO798:AO798,$AI$2),0)),0)),0)</f>
        <v>0</v>
      </c>
      <c r="BP799" s="1">
        <f>IFERROR(IF($AE799&gt;$AE798,VLOOKUP($AC799+AP$1,STOCK!$F$10:$AB$209,17,0),IF($AE799=$AE798,(IF(BP798&gt;=1,BP798-COUNTIFS($AE798:$AE798,$AC799,AP798:AP798,$AI$2),0)),0)),0)</f>
        <v>0</v>
      </c>
      <c r="BQ799" s="1">
        <f>IFERROR(IF($AE799&gt;$AE798,VLOOKUP($AC799+AQ$1,STOCK!$F$10:$AB$209,17,0),IF($AE799=$AE798,(IF(BQ798&gt;=1,BQ798-COUNTIFS($AE798:$AE798,$AC799,AQ798:AQ798,$AI$2),0)),0)),0)</f>
        <v>0</v>
      </c>
      <c r="BR799" s="1">
        <f>IFERROR(IF($AE799&gt;$AE798,VLOOKUP($AC799+AR$1,STOCK!$F$10:$AB$209,17,0),IF($AE799=$AE798,(IF(BR798&gt;=1,BR798-COUNTIFS($AE798:$AE798,$AC799,AR798:AR798,$AI$2),0)),0)),0)</f>
        <v>0</v>
      </c>
      <c r="BS799" s="1">
        <f>IFERROR(IF($AE799&gt;$AE798,VLOOKUP($AC799+AS$1,STOCK!$F$10:$AB$209,17,0),IF($AE799=$AE798,(IF(BS798&gt;=1,BS798-COUNTIFS($AE798:$AE798,$AC799,AS798:AS798,$AI$2),0)),0)),0)</f>
        <v>0</v>
      </c>
      <c r="BT799" s="1">
        <f>IFERROR(IF($AE799&gt;$AE798,VLOOKUP($AC799+AT$1,STOCK!$F$10:$AB$209,17,0),IF($AE799=$AE798,(IF(BT798&gt;=1,BT798-COUNTIFS($AE798:$AE798,$AC799,AT798:AT798,$AI$2),0)),0)),0)</f>
        <v>0</v>
      </c>
      <c r="BU799" s="1">
        <f>IFERROR(IF($AE799&gt;$AE798,VLOOKUP($AC799+AU$1,STOCK!$F$10:$AB$209,17,0),IF($AE799=$AE798,(IF(BU798&gt;=1,BU798-COUNTIFS($AE798:$AE798,$AC799,AU798:AU798,$AI$2),0)),0)),0)</f>
        <v>0</v>
      </c>
      <c r="BV799" s="1">
        <f>IFERROR(IF($AE799&gt;$AE798,VLOOKUP($AC799+AV$1,STOCK!$F$10:$AB$209,17,0),IF($AE799=$AE798,(IF(BV798&gt;=1,BV798-COUNTIFS($AE798:$AE798,$AC799,AV798:AV798,$AI$2),0)),0)),0)</f>
        <v>0</v>
      </c>
      <c r="BW799" s="1">
        <f>IFERROR(IF($AE799&gt;$AE798,VLOOKUP($AC799+AW$1,STOCK!$F$10:$AB$209,17,0),IF($AE799=$AE798,(IF(BW798&gt;=1,BW798-COUNTIFS($AE798:$AE798,$AC799,AW798:AW798,$AI$2),0)),0)),0)</f>
        <v>0</v>
      </c>
      <c r="BX799" s="1">
        <f>IFERROR(IF($AE799&gt;$AE798,VLOOKUP($AC799+AX$1,STOCK!$F$10:$AB$209,17,0),IF($AE799=$AE798,(IF(BX798&gt;=1,BX798-COUNTIFS($AE798:$AE798,$AC799,AX798:AX798,$AI$2),0)),0)),0)</f>
        <v>0</v>
      </c>
    </row>
    <row r="800" spans="29:76" x14ac:dyDescent="0.25">
      <c r="AC800" s="1">
        <f t="shared" si="200"/>
        <v>0</v>
      </c>
      <c r="AD800" s="1">
        <f>IFERROR(IF(LEN(AK800)&gt;=1,VLOOKUP(HLOOKUP(AK800,PROFILE!$K$5:$V$8,4,0),PROFILE!$F$1:$G$3,2,0),0),0)</f>
        <v>0</v>
      </c>
      <c r="AE800" s="1">
        <f t="shared" si="201"/>
        <v>0</v>
      </c>
      <c r="AF800" s="1">
        <v>787</v>
      </c>
      <c r="AI800" s="1" t="str">
        <f>IFERROR(IF($AH800&gt;=1,VLOOKUP($AG800,STUDENT!$O$8:$Z$1507,3,0),""),"")</f>
        <v/>
      </c>
      <c r="AJ800" s="1" t="str">
        <f>IFERROR(IF($AH800&gt;=1,VLOOKUP($AG800,STUDENT!$O$8:$Z$1507,4,0),""),"")</f>
        <v/>
      </c>
      <c r="AK800" s="1" t="str">
        <f>IFERROR(IF($AH800&gt;=1,VLOOKUP($AG800,STUDENT!$O$8:$Z$1507,6,0),""),"")</f>
        <v/>
      </c>
      <c r="AL800" s="1" t="str">
        <f t="shared" si="202"/>
        <v/>
      </c>
      <c r="AM800" s="1" t="str">
        <f t="shared" si="203"/>
        <v/>
      </c>
      <c r="AN800" s="1" t="str">
        <f t="shared" si="204"/>
        <v/>
      </c>
      <c r="AO800" s="1" t="str">
        <f t="shared" si="205"/>
        <v/>
      </c>
      <c r="AP800" s="1" t="str">
        <f t="shared" si="206"/>
        <v/>
      </c>
      <c r="AQ800" s="1" t="str">
        <f t="shared" si="207"/>
        <v/>
      </c>
      <c r="AR800" s="1" t="str">
        <f t="shared" si="208"/>
        <v/>
      </c>
      <c r="AS800" s="1" t="str">
        <f t="shared" si="209"/>
        <v/>
      </c>
      <c r="AT800" s="1" t="str">
        <f t="shared" si="210"/>
        <v/>
      </c>
      <c r="AU800" s="1" t="str">
        <f t="shared" si="211"/>
        <v/>
      </c>
      <c r="AV800" s="1" t="str">
        <f t="shared" si="212"/>
        <v/>
      </c>
      <c r="AW800" s="1" t="str">
        <f t="shared" si="213"/>
        <v/>
      </c>
      <c r="AX800" s="1" t="str">
        <f t="shared" si="214"/>
        <v/>
      </c>
      <c r="AY800" s="1">
        <f>IFERROR(IF($AE800&gt;$AE799,VLOOKUP($AC800+AL$1,STOCK!$F$10:$AB$209,16,0),IF($AE800=$AE799,(IF(AY799&gt;=1,AY799-COUNTIFS($AE799:$AE799,$AC800,AL799:AL799,$AI$1),0)),0)),0)</f>
        <v>0</v>
      </c>
      <c r="AZ800" s="1">
        <f>IFERROR(IF($AE800&gt;$AE799,VLOOKUP($AC800+AM$1,STOCK!$F$10:$AB$209,16,0),IF($AE800=$AE799,(IF(AZ799&gt;=1,AZ799-COUNTIFS($AE799:$AE799,$AC800,AM799:AM799,$AI$1),0)),0)),0)</f>
        <v>0</v>
      </c>
      <c r="BA800" s="1">
        <f>IFERROR(IF($AE800&gt;$AE799,VLOOKUP($AC800+AN$1,STOCK!$F$10:$AB$209,16,0),IF($AE800=$AE799,(IF(BA799&gt;=1,BA799-COUNTIFS($AE799:$AE799,$AC800,AN799:AN799,$AI$1),0)),0)),0)</f>
        <v>0</v>
      </c>
      <c r="BB800" s="1">
        <f>IFERROR(IF($AE800&gt;$AE799,VLOOKUP($AC800+AO$1,STOCK!$F$10:$AB$209,16,0),IF($AE800=$AE799,(IF(BB799&gt;=1,BB799-COUNTIFS($AE799:$AE799,$AC800,AO799:AO799,$AI$1),0)),0)),0)</f>
        <v>0</v>
      </c>
      <c r="BC800" s="1">
        <f>IFERROR(IF($AE800&gt;$AE799,VLOOKUP($AC800+AP$1,STOCK!$F$10:$AB$209,16,0),IF($AE800=$AE799,(IF(BC799&gt;=1,BC799-COUNTIFS($AE799:$AE799,$AC800,AP799:AP799,$AI$1),0)),0)),0)</f>
        <v>0</v>
      </c>
      <c r="BD800" s="1">
        <f>IFERROR(IF($AE800&gt;$AE799,VLOOKUP($AC800+AQ$1,STOCK!$F$10:$AB$209,16,0),IF($AE800=$AE799,(IF(BD799&gt;=1,BD799-COUNTIFS($AE799:$AE799,$AC800,AQ799:AQ799,$AI$1),0)),0)),0)</f>
        <v>0</v>
      </c>
      <c r="BE800" s="1">
        <f>IFERROR(IF($AE800&gt;$AE799,VLOOKUP($AC800+AR$1,STOCK!$F$10:$AB$209,16,0),IF($AE800=$AE799,(IF(BE799&gt;=1,BE799-COUNTIFS($AE799:$AE799,$AC800,AR799:AR799,$AI$1),0)),0)),0)</f>
        <v>0</v>
      </c>
      <c r="BF800" s="1">
        <f>IFERROR(IF($AE800&gt;$AE799,VLOOKUP($AC800+AS$1,STOCK!$F$10:$AB$209,16,0),IF($AE800=$AE799,(IF(BF799&gt;=1,BF799-COUNTIFS($AE799:$AE799,$AC800,AS799:AS799,$AI$1),0)),0)),0)</f>
        <v>0</v>
      </c>
      <c r="BG800" s="1">
        <f>IFERROR(IF($AE800&gt;$AE799,VLOOKUP($AC800+AT$1,STOCK!$F$10:$AB$209,16,0),IF($AE800=$AE799,(IF(BG799&gt;=1,BG799-COUNTIFS($AE799:$AE799,$AC800,AT799:AT799,$AI$1),0)),0)),0)</f>
        <v>0</v>
      </c>
      <c r="BH800" s="1">
        <f>IFERROR(IF($AE800&gt;$AE799,VLOOKUP($AC800+AU$1,STOCK!$F$10:$AB$209,16,0),IF($AE800=$AE799,(IF(BH799&gt;=1,BH799-COUNTIFS($AE799:$AE799,$AC800,AU799:AU799,$AI$1),0)),0)),0)</f>
        <v>0</v>
      </c>
      <c r="BI800" s="1">
        <f>IFERROR(IF($AE800&gt;$AE799,VLOOKUP($AC800+AV$1,STOCK!$F$10:$AB$209,16,0),IF($AE800=$AE799,(IF(BI799&gt;=1,BI799-COUNTIFS($AE799:$AE799,$AC800,AV799:AV799,$AI$1),0)),0)),0)</f>
        <v>0</v>
      </c>
      <c r="BJ800" s="1">
        <f>IFERROR(IF($AE800&gt;$AE799,VLOOKUP($AC800+AW$1,STOCK!$F$10:$AB$209,16,0),IF($AE800=$AE799,(IF(BJ799&gt;=1,BJ799-COUNTIFS($AE799:$AE799,$AC800,AW799:AW799,$AI$1),0)),0)),0)</f>
        <v>0</v>
      </c>
      <c r="BK800" s="1">
        <f>IFERROR(IF($AE800&gt;$AE799,VLOOKUP($AC800+AX$1,STOCK!$F$10:$AB$209,16,0),IF($AE800=$AE799,(IF(BK799&gt;=1,BK799-COUNTIFS($AE799:$AE799,$AC800,AX799:AX799,$AI$1),0)),0)),0)</f>
        <v>0</v>
      </c>
      <c r="BL800" s="1">
        <f>IFERROR(IF($AE800&gt;$AE799,VLOOKUP($AC800+AL$1,STOCK!$F$10:$AB$209,17,0),IF($AE800=$AE799,(IF(BL799&gt;=1,BL799-COUNTIFS($AE799:$AE799,$AC800,AL799:AL799,$AI$2),0)),0)),0)</f>
        <v>0</v>
      </c>
      <c r="BM800" s="1">
        <f>IFERROR(IF($AE800&gt;$AE799,VLOOKUP($AC800+AM$1,STOCK!$F$10:$AB$209,17,0),IF($AE800=$AE799,(IF(BM799&gt;=1,BM799-COUNTIFS($AE799:$AE799,$AC800,AM799:AM799,$AI$2),0)),0)),0)</f>
        <v>0</v>
      </c>
      <c r="BN800" s="1">
        <f>IFERROR(IF($AE800&gt;$AE799,VLOOKUP($AC800+AN$1,STOCK!$F$10:$AB$209,17,0),IF($AE800=$AE799,(IF(BN799&gt;=1,BN799-COUNTIFS($AE799:$AE799,$AC800,AN799:AN799,$AI$2),0)),0)),0)</f>
        <v>0</v>
      </c>
      <c r="BO800" s="1">
        <f>IFERROR(IF($AE800&gt;$AE799,VLOOKUP($AC800+AO$1,STOCK!$F$10:$AB$209,17,0),IF($AE800=$AE799,(IF(BO799&gt;=1,BO799-COUNTIFS($AE799:$AE799,$AC800,AO799:AO799,$AI$2),0)),0)),0)</f>
        <v>0</v>
      </c>
      <c r="BP800" s="1">
        <f>IFERROR(IF($AE800&gt;$AE799,VLOOKUP($AC800+AP$1,STOCK!$F$10:$AB$209,17,0),IF($AE800=$AE799,(IF(BP799&gt;=1,BP799-COUNTIFS($AE799:$AE799,$AC800,AP799:AP799,$AI$2),0)),0)),0)</f>
        <v>0</v>
      </c>
      <c r="BQ800" s="1">
        <f>IFERROR(IF($AE800&gt;$AE799,VLOOKUP($AC800+AQ$1,STOCK!$F$10:$AB$209,17,0),IF($AE800=$AE799,(IF(BQ799&gt;=1,BQ799-COUNTIFS($AE799:$AE799,$AC800,AQ799:AQ799,$AI$2),0)),0)),0)</f>
        <v>0</v>
      </c>
      <c r="BR800" s="1">
        <f>IFERROR(IF($AE800&gt;$AE799,VLOOKUP($AC800+AR$1,STOCK!$F$10:$AB$209,17,0),IF($AE800=$AE799,(IF(BR799&gt;=1,BR799-COUNTIFS($AE799:$AE799,$AC800,AR799:AR799,$AI$2),0)),0)),0)</f>
        <v>0</v>
      </c>
      <c r="BS800" s="1">
        <f>IFERROR(IF($AE800&gt;$AE799,VLOOKUP($AC800+AS$1,STOCK!$F$10:$AB$209,17,0),IF($AE800=$AE799,(IF(BS799&gt;=1,BS799-COUNTIFS($AE799:$AE799,$AC800,AS799:AS799,$AI$2),0)),0)),0)</f>
        <v>0</v>
      </c>
      <c r="BT800" s="1">
        <f>IFERROR(IF($AE800&gt;$AE799,VLOOKUP($AC800+AT$1,STOCK!$F$10:$AB$209,17,0),IF($AE800=$AE799,(IF(BT799&gt;=1,BT799-COUNTIFS($AE799:$AE799,$AC800,AT799:AT799,$AI$2),0)),0)),0)</f>
        <v>0</v>
      </c>
      <c r="BU800" s="1">
        <f>IFERROR(IF($AE800&gt;$AE799,VLOOKUP($AC800+AU$1,STOCK!$F$10:$AB$209,17,0),IF($AE800=$AE799,(IF(BU799&gt;=1,BU799-COUNTIFS($AE799:$AE799,$AC800,AU799:AU799,$AI$2),0)),0)),0)</f>
        <v>0</v>
      </c>
      <c r="BV800" s="1">
        <f>IFERROR(IF($AE800&gt;$AE799,VLOOKUP($AC800+AV$1,STOCK!$F$10:$AB$209,17,0),IF($AE800=$AE799,(IF(BV799&gt;=1,BV799-COUNTIFS($AE799:$AE799,$AC800,AV799:AV799,$AI$2),0)),0)),0)</f>
        <v>0</v>
      </c>
      <c r="BW800" s="1">
        <f>IFERROR(IF($AE800&gt;$AE799,VLOOKUP($AC800+AW$1,STOCK!$F$10:$AB$209,17,0),IF($AE800=$AE799,(IF(BW799&gt;=1,BW799-COUNTIFS($AE799:$AE799,$AC800,AW799:AW799,$AI$2),0)),0)),0)</f>
        <v>0</v>
      </c>
      <c r="BX800" s="1">
        <f>IFERROR(IF($AE800&gt;$AE799,VLOOKUP($AC800+AX$1,STOCK!$F$10:$AB$209,17,0),IF($AE800=$AE799,(IF(BX799&gt;=1,BX799-COUNTIFS($AE799:$AE799,$AC800,AX799:AX799,$AI$2),0)),0)),0)</f>
        <v>0</v>
      </c>
    </row>
    <row r="801" spans="29:76" x14ac:dyDescent="0.25">
      <c r="AC801" s="1">
        <f t="shared" si="200"/>
        <v>0</v>
      </c>
      <c r="AD801" s="1">
        <f>IFERROR(IF(LEN(AK801)&gt;=1,VLOOKUP(HLOOKUP(AK801,PROFILE!$K$5:$V$8,4,0),PROFILE!$F$1:$G$3,2,0),0),0)</f>
        <v>0</v>
      </c>
      <c r="AE801" s="1">
        <f t="shared" si="201"/>
        <v>0</v>
      </c>
      <c r="AF801" s="1">
        <v>788</v>
      </c>
      <c r="AI801" s="1" t="str">
        <f>IFERROR(IF($AH801&gt;=1,VLOOKUP($AG801,STUDENT!$O$8:$Z$1507,3,0),""),"")</f>
        <v/>
      </c>
      <c r="AJ801" s="1" t="str">
        <f>IFERROR(IF($AH801&gt;=1,VLOOKUP($AG801,STUDENT!$O$8:$Z$1507,4,0),""),"")</f>
        <v/>
      </c>
      <c r="AK801" s="1" t="str">
        <f>IFERROR(IF($AH801&gt;=1,VLOOKUP($AG801,STUDENT!$O$8:$Z$1507,6,0),""),"")</f>
        <v/>
      </c>
      <c r="AL801" s="1" t="str">
        <f t="shared" si="202"/>
        <v/>
      </c>
      <c r="AM801" s="1" t="str">
        <f t="shared" si="203"/>
        <v/>
      </c>
      <c r="AN801" s="1" t="str">
        <f t="shared" si="204"/>
        <v/>
      </c>
      <c r="AO801" s="1" t="str">
        <f t="shared" si="205"/>
        <v/>
      </c>
      <c r="AP801" s="1" t="str">
        <f t="shared" si="206"/>
        <v/>
      </c>
      <c r="AQ801" s="1" t="str">
        <f t="shared" si="207"/>
        <v/>
      </c>
      <c r="AR801" s="1" t="str">
        <f t="shared" si="208"/>
        <v/>
      </c>
      <c r="AS801" s="1" t="str">
        <f t="shared" si="209"/>
        <v/>
      </c>
      <c r="AT801" s="1" t="str">
        <f t="shared" si="210"/>
        <v/>
      </c>
      <c r="AU801" s="1" t="str">
        <f t="shared" si="211"/>
        <v/>
      </c>
      <c r="AV801" s="1" t="str">
        <f t="shared" si="212"/>
        <v/>
      </c>
      <c r="AW801" s="1" t="str">
        <f t="shared" si="213"/>
        <v/>
      </c>
      <c r="AX801" s="1" t="str">
        <f t="shared" si="214"/>
        <v/>
      </c>
      <c r="AY801" s="1">
        <f>IFERROR(IF($AE801&gt;$AE800,VLOOKUP($AC801+AL$1,STOCK!$F$10:$AB$209,16,0),IF($AE801=$AE800,(IF(AY800&gt;=1,AY800-COUNTIFS($AE800:$AE800,$AC801,AL800:AL800,$AI$1),0)),0)),0)</f>
        <v>0</v>
      </c>
      <c r="AZ801" s="1">
        <f>IFERROR(IF($AE801&gt;$AE800,VLOOKUP($AC801+AM$1,STOCK!$F$10:$AB$209,16,0),IF($AE801=$AE800,(IF(AZ800&gt;=1,AZ800-COUNTIFS($AE800:$AE800,$AC801,AM800:AM800,$AI$1),0)),0)),0)</f>
        <v>0</v>
      </c>
      <c r="BA801" s="1">
        <f>IFERROR(IF($AE801&gt;$AE800,VLOOKUP($AC801+AN$1,STOCK!$F$10:$AB$209,16,0),IF($AE801=$AE800,(IF(BA800&gt;=1,BA800-COUNTIFS($AE800:$AE800,$AC801,AN800:AN800,$AI$1),0)),0)),0)</f>
        <v>0</v>
      </c>
      <c r="BB801" s="1">
        <f>IFERROR(IF($AE801&gt;$AE800,VLOOKUP($AC801+AO$1,STOCK!$F$10:$AB$209,16,0),IF($AE801=$AE800,(IF(BB800&gt;=1,BB800-COUNTIFS($AE800:$AE800,$AC801,AO800:AO800,$AI$1),0)),0)),0)</f>
        <v>0</v>
      </c>
      <c r="BC801" s="1">
        <f>IFERROR(IF($AE801&gt;$AE800,VLOOKUP($AC801+AP$1,STOCK!$F$10:$AB$209,16,0),IF($AE801=$AE800,(IF(BC800&gt;=1,BC800-COUNTIFS($AE800:$AE800,$AC801,AP800:AP800,$AI$1),0)),0)),0)</f>
        <v>0</v>
      </c>
      <c r="BD801" s="1">
        <f>IFERROR(IF($AE801&gt;$AE800,VLOOKUP($AC801+AQ$1,STOCK!$F$10:$AB$209,16,0),IF($AE801=$AE800,(IF(BD800&gt;=1,BD800-COUNTIFS($AE800:$AE800,$AC801,AQ800:AQ800,$AI$1),0)),0)),0)</f>
        <v>0</v>
      </c>
      <c r="BE801" s="1">
        <f>IFERROR(IF($AE801&gt;$AE800,VLOOKUP($AC801+AR$1,STOCK!$F$10:$AB$209,16,0),IF($AE801=$AE800,(IF(BE800&gt;=1,BE800-COUNTIFS($AE800:$AE800,$AC801,AR800:AR800,$AI$1),0)),0)),0)</f>
        <v>0</v>
      </c>
      <c r="BF801" s="1">
        <f>IFERROR(IF($AE801&gt;$AE800,VLOOKUP($AC801+AS$1,STOCK!$F$10:$AB$209,16,0),IF($AE801=$AE800,(IF(BF800&gt;=1,BF800-COUNTIFS($AE800:$AE800,$AC801,AS800:AS800,$AI$1),0)),0)),0)</f>
        <v>0</v>
      </c>
      <c r="BG801" s="1">
        <f>IFERROR(IF($AE801&gt;$AE800,VLOOKUP($AC801+AT$1,STOCK!$F$10:$AB$209,16,0),IF($AE801=$AE800,(IF(BG800&gt;=1,BG800-COUNTIFS($AE800:$AE800,$AC801,AT800:AT800,$AI$1),0)),0)),0)</f>
        <v>0</v>
      </c>
      <c r="BH801" s="1">
        <f>IFERROR(IF($AE801&gt;$AE800,VLOOKUP($AC801+AU$1,STOCK!$F$10:$AB$209,16,0),IF($AE801=$AE800,(IF(BH800&gt;=1,BH800-COUNTIFS($AE800:$AE800,$AC801,AU800:AU800,$AI$1),0)),0)),0)</f>
        <v>0</v>
      </c>
      <c r="BI801" s="1">
        <f>IFERROR(IF($AE801&gt;$AE800,VLOOKUP($AC801+AV$1,STOCK!$F$10:$AB$209,16,0),IF($AE801=$AE800,(IF(BI800&gt;=1,BI800-COUNTIFS($AE800:$AE800,$AC801,AV800:AV800,$AI$1),0)),0)),0)</f>
        <v>0</v>
      </c>
      <c r="BJ801" s="1">
        <f>IFERROR(IF($AE801&gt;$AE800,VLOOKUP($AC801+AW$1,STOCK!$F$10:$AB$209,16,0),IF($AE801=$AE800,(IF(BJ800&gt;=1,BJ800-COUNTIFS($AE800:$AE800,$AC801,AW800:AW800,$AI$1),0)),0)),0)</f>
        <v>0</v>
      </c>
      <c r="BK801" s="1">
        <f>IFERROR(IF($AE801&gt;$AE800,VLOOKUP($AC801+AX$1,STOCK!$F$10:$AB$209,16,0),IF($AE801=$AE800,(IF(BK800&gt;=1,BK800-COUNTIFS($AE800:$AE800,$AC801,AX800:AX800,$AI$1),0)),0)),0)</f>
        <v>0</v>
      </c>
      <c r="BL801" s="1">
        <f>IFERROR(IF($AE801&gt;$AE800,VLOOKUP($AC801+AL$1,STOCK!$F$10:$AB$209,17,0),IF($AE801=$AE800,(IF(BL800&gt;=1,BL800-COUNTIFS($AE800:$AE800,$AC801,AL800:AL800,$AI$2),0)),0)),0)</f>
        <v>0</v>
      </c>
      <c r="BM801" s="1">
        <f>IFERROR(IF($AE801&gt;$AE800,VLOOKUP($AC801+AM$1,STOCK!$F$10:$AB$209,17,0),IF($AE801=$AE800,(IF(BM800&gt;=1,BM800-COUNTIFS($AE800:$AE800,$AC801,AM800:AM800,$AI$2),0)),0)),0)</f>
        <v>0</v>
      </c>
      <c r="BN801" s="1">
        <f>IFERROR(IF($AE801&gt;$AE800,VLOOKUP($AC801+AN$1,STOCK!$F$10:$AB$209,17,0),IF($AE801=$AE800,(IF(BN800&gt;=1,BN800-COUNTIFS($AE800:$AE800,$AC801,AN800:AN800,$AI$2),0)),0)),0)</f>
        <v>0</v>
      </c>
      <c r="BO801" s="1">
        <f>IFERROR(IF($AE801&gt;$AE800,VLOOKUP($AC801+AO$1,STOCK!$F$10:$AB$209,17,0),IF($AE801=$AE800,(IF(BO800&gt;=1,BO800-COUNTIFS($AE800:$AE800,$AC801,AO800:AO800,$AI$2),0)),0)),0)</f>
        <v>0</v>
      </c>
      <c r="BP801" s="1">
        <f>IFERROR(IF($AE801&gt;$AE800,VLOOKUP($AC801+AP$1,STOCK!$F$10:$AB$209,17,0),IF($AE801=$AE800,(IF(BP800&gt;=1,BP800-COUNTIFS($AE800:$AE800,$AC801,AP800:AP800,$AI$2),0)),0)),0)</f>
        <v>0</v>
      </c>
      <c r="BQ801" s="1">
        <f>IFERROR(IF($AE801&gt;$AE800,VLOOKUP($AC801+AQ$1,STOCK!$F$10:$AB$209,17,0),IF($AE801=$AE800,(IF(BQ800&gt;=1,BQ800-COUNTIFS($AE800:$AE800,$AC801,AQ800:AQ800,$AI$2),0)),0)),0)</f>
        <v>0</v>
      </c>
      <c r="BR801" s="1">
        <f>IFERROR(IF($AE801&gt;$AE800,VLOOKUP($AC801+AR$1,STOCK!$F$10:$AB$209,17,0),IF($AE801=$AE800,(IF(BR800&gt;=1,BR800-COUNTIFS($AE800:$AE800,$AC801,AR800:AR800,$AI$2),0)),0)),0)</f>
        <v>0</v>
      </c>
      <c r="BS801" s="1">
        <f>IFERROR(IF($AE801&gt;$AE800,VLOOKUP($AC801+AS$1,STOCK!$F$10:$AB$209,17,0),IF($AE801=$AE800,(IF(BS800&gt;=1,BS800-COUNTIFS($AE800:$AE800,$AC801,AS800:AS800,$AI$2),0)),0)),0)</f>
        <v>0</v>
      </c>
      <c r="BT801" s="1">
        <f>IFERROR(IF($AE801&gt;$AE800,VLOOKUP($AC801+AT$1,STOCK!$F$10:$AB$209,17,0),IF($AE801=$AE800,(IF(BT800&gt;=1,BT800-COUNTIFS($AE800:$AE800,$AC801,AT800:AT800,$AI$2),0)),0)),0)</f>
        <v>0</v>
      </c>
      <c r="BU801" s="1">
        <f>IFERROR(IF($AE801&gt;$AE800,VLOOKUP($AC801+AU$1,STOCK!$F$10:$AB$209,17,0),IF($AE801=$AE800,(IF(BU800&gt;=1,BU800-COUNTIFS($AE800:$AE800,$AC801,AU800:AU800,$AI$2),0)),0)),0)</f>
        <v>0</v>
      </c>
      <c r="BV801" s="1">
        <f>IFERROR(IF($AE801&gt;$AE800,VLOOKUP($AC801+AV$1,STOCK!$F$10:$AB$209,17,0),IF($AE801=$AE800,(IF(BV800&gt;=1,BV800-COUNTIFS($AE800:$AE800,$AC801,AV800:AV800,$AI$2),0)),0)),0)</f>
        <v>0</v>
      </c>
      <c r="BW801" s="1">
        <f>IFERROR(IF($AE801&gt;$AE800,VLOOKUP($AC801+AW$1,STOCK!$F$10:$AB$209,17,0),IF($AE801=$AE800,(IF(BW800&gt;=1,BW800-COUNTIFS($AE800:$AE800,$AC801,AW800:AW800,$AI$2),0)),0)),0)</f>
        <v>0</v>
      </c>
      <c r="BX801" s="1">
        <f>IFERROR(IF($AE801&gt;$AE800,VLOOKUP($AC801+AX$1,STOCK!$F$10:$AB$209,17,0),IF($AE801=$AE800,(IF(BX800&gt;=1,BX800-COUNTIFS($AE800:$AE800,$AC801,AX800:AX800,$AI$2),0)),0)),0)</f>
        <v>0</v>
      </c>
    </row>
    <row r="802" spans="29:76" x14ac:dyDescent="0.25">
      <c r="AC802" s="1">
        <f t="shared" si="200"/>
        <v>0</v>
      </c>
      <c r="AD802" s="1">
        <f>IFERROR(IF(LEN(AK802)&gt;=1,VLOOKUP(HLOOKUP(AK802,PROFILE!$K$5:$V$8,4,0),PROFILE!$F$1:$G$3,2,0),0),0)</f>
        <v>0</v>
      </c>
      <c r="AE802" s="1">
        <f t="shared" si="201"/>
        <v>0</v>
      </c>
      <c r="AF802" s="1">
        <v>789</v>
      </c>
      <c r="AI802" s="1" t="str">
        <f>IFERROR(IF($AH802&gt;=1,VLOOKUP($AG802,STUDENT!$O$8:$Z$1507,3,0),""),"")</f>
        <v/>
      </c>
      <c r="AJ802" s="1" t="str">
        <f>IFERROR(IF($AH802&gt;=1,VLOOKUP($AG802,STUDENT!$O$8:$Z$1507,4,0),""),"")</f>
        <v/>
      </c>
      <c r="AK802" s="1" t="str">
        <f>IFERROR(IF($AH802&gt;=1,VLOOKUP($AG802,STUDENT!$O$8:$Z$1507,6,0),""),"")</f>
        <v/>
      </c>
      <c r="AL802" s="1" t="str">
        <f t="shared" si="202"/>
        <v/>
      </c>
      <c r="AM802" s="1" t="str">
        <f t="shared" si="203"/>
        <v/>
      </c>
      <c r="AN802" s="1" t="str">
        <f t="shared" si="204"/>
        <v/>
      </c>
      <c r="AO802" s="1" t="str">
        <f t="shared" si="205"/>
        <v/>
      </c>
      <c r="AP802" s="1" t="str">
        <f t="shared" si="206"/>
        <v/>
      </c>
      <c r="AQ802" s="1" t="str">
        <f t="shared" si="207"/>
        <v/>
      </c>
      <c r="AR802" s="1" t="str">
        <f t="shared" si="208"/>
        <v/>
      </c>
      <c r="AS802" s="1" t="str">
        <f t="shared" si="209"/>
        <v/>
      </c>
      <c r="AT802" s="1" t="str">
        <f t="shared" si="210"/>
        <v/>
      </c>
      <c r="AU802" s="1" t="str">
        <f t="shared" si="211"/>
        <v/>
      </c>
      <c r="AV802" s="1" t="str">
        <f t="shared" si="212"/>
        <v/>
      </c>
      <c r="AW802" s="1" t="str">
        <f t="shared" si="213"/>
        <v/>
      </c>
      <c r="AX802" s="1" t="str">
        <f t="shared" si="214"/>
        <v/>
      </c>
      <c r="AY802" s="1">
        <f>IFERROR(IF($AE802&gt;$AE801,VLOOKUP($AC802+AL$1,STOCK!$F$10:$AB$209,16,0),IF($AE802=$AE801,(IF(AY801&gt;=1,AY801-COUNTIFS($AE801:$AE801,$AC802,AL801:AL801,$AI$1),0)),0)),0)</f>
        <v>0</v>
      </c>
      <c r="AZ802" s="1">
        <f>IFERROR(IF($AE802&gt;$AE801,VLOOKUP($AC802+AM$1,STOCK!$F$10:$AB$209,16,0),IF($AE802=$AE801,(IF(AZ801&gt;=1,AZ801-COUNTIFS($AE801:$AE801,$AC802,AM801:AM801,$AI$1),0)),0)),0)</f>
        <v>0</v>
      </c>
      <c r="BA802" s="1">
        <f>IFERROR(IF($AE802&gt;$AE801,VLOOKUP($AC802+AN$1,STOCK!$F$10:$AB$209,16,0),IF($AE802=$AE801,(IF(BA801&gt;=1,BA801-COUNTIFS($AE801:$AE801,$AC802,AN801:AN801,$AI$1),0)),0)),0)</f>
        <v>0</v>
      </c>
      <c r="BB802" s="1">
        <f>IFERROR(IF($AE802&gt;$AE801,VLOOKUP($AC802+AO$1,STOCK!$F$10:$AB$209,16,0),IF($AE802=$AE801,(IF(BB801&gt;=1,BB801-COUNTIFS($AE801:$AE801,$AC802,AO801:AO801,$AI$1),0)),0)),0)</f>
        <v>0</v>
      </c>
      <c r="BC802" s="1">
        <f>IFERROR(IF($AE802&gt;$AE801,VLOOKUP($AC802+AP$1,STOCK!$F$10:$AB$209,16,0),IF($AE802=$AE801,(IF(BC801&gt;=1,BC801-COUNTIFS($AE801:$AE801,$AC802,AP801:AP801,$AI$1),0)),0)),0)</f>
        <v>0</v>
      </c>
      <c r="BD802" s="1">
        <f>IFERROR(IF($AE802&gt;$AE801,VLOOKUP($AC802+AQ$1,STOCK!$F$10:$AB$209,16,0),IF($AE802=$AE801,(IF(BD801&gt;=1,BD801-COUNTIFS($AE801:$AE801,$AC802,AQ801:AQ801,$AI$1),0)),0)),0)</f>
        <v>0</v>
      </c>
      <c r="BE802" s="1">
        <f>IFERROR(IF($AE802&gt;$AE801,VLOOKUP($AC802+AR$1,STOCK!$F$10:$AB$209,16,0),IF($AE802=$AE801,(IF(BE801&gt;=1,BE801-COUNTIFS($AE801:$AE801,$AC802,AR801:AR801,$AI$1),0)),0)),0)</f>
        <v>0</v>
      </c>
      <c r="BF802" s="1">
        <f>IFERROR(IF($AE802&gt;$AE801,VLOOKUP($AC802+AS$1,STOCK!$F$10:$AB$209,16,0),IF($AE802=$AE801,(IF(BF801&gt;=1,BF801-COUNTIFS($AE801:$AE801,$AC802,AS801:AS801,$AI$1),0)),0)),0)</f>
        <v>0</v>
      </c>
      <c r="BG802" s="1">
        <f>IFERROR(IF($AE802&gt;$AE801,VLOOKUP($AC802+AT$1,STOCK!$F$10:$AB$209,16,0),IF($AE802=$AE801,(IF(BG801&gt;=1,BG801-COUNTIFS($AE801:$AE801,$AC802,AT801:AT801,$AI$1),0)),0)),0)</f>
        <v>0</v>
      </c>
      <c r="BH802" s="1">
        <f>IFERROR(IF($AE802&gt;$AE801,VLOOKUP($AC802+AU$1,STOCK!$F$10:$AB$209,16,0),IF($AE802=$AE801,(IF(BH801&gt;=1,BH801-COUNTIFS($AE801:$AE801,$AC802,AU801:AU801,$AI$1),0)),0)),0)</f>
        <v>0</v>
      </c>
      <c r="BI802" s="1">
        <f>IFERROR(IF($AE802&gt;$AE801,VLOOKUP($AC802+AV$1,STOCK!$F$10:$AB$209,16,0),IF($AE802=$AE801,(IF(BI801&gt;=1,BI801-COUNTIFS($AE801:$AE801,$AC802,AV801:AV801,$AI$1),0)),0)),0)</f>
        <v>0</v>
      </c>
      <c r="BJ802" s="1">
        <f>IFERROR(IF($AE802&gt;$AE801,VLOOKUP($AC802+AW$1,STOCK!$F$10:$AB$209,16,0),IF($AE802=$AE801,(IF(BJ801&gt;=1,BJ801-COUNTIFS($AE801:$AE801,$AC802,AW801:AW801,$AI$1),0)),0)),0)</f>
        <v>0</v>
      </c>
      <c r="BK802" s="1">
        <f>IFERROR(IF($AE802&gt;$AE801,VLOOKUP($AC802+AX$1,STOCK!$F$10:$AB$209,16,0),IF($AE802=$AE801,(IF(BK801&gt;=1,BK801-COUNTIFS($AE801:$AE801,$AC802,AX801:AX801,$AI$1),0)),0)),0)</f>
        <v>0</v>
      </c>
      <c r="BL802" s="1">
        <f>IFERROR(IF($AE802&gt;$AE801,VLOOKUP($AC802+AL$1,STOCK!$F$10:$AB$209,17,0),IF($AE802=$AE801,(IF(BL801&gt;=1,BL801-COUNTIFS($AE801:$AE801,$AC802,AL801:AL801,$AI$2),0)),0)),0)</f>
        <v>0</v>
      </c>
      <c r="BM802" s="1">
        <f>IFERROR(IF($AE802&gt;$AE801,VLOOKUP($AC802+AM$1,STOCK!$F$10:$AB$209,17,0),IF($AE802=$AE801,(IF(BM801&gt;=1,BM801-COUNTIFS($AE801:$AE801,$AC802,AM801:AM801,$AI$2),0)),0)),0)</f>
        <v>0</v>
      </c>
      <c r="BN802" s="1">
        <f>IFERROR(IF($AE802&gt;$AE801,VLOOKUP($AC802+AN$1,STOCK!$F$10:$AB$209,17,0),IF($AE802=$AE801,(IF(BN801&gt;=1,BN801-COUNTIFS($AE801:$AE801,$AC802,AN801:AN801,$AI$2),0)),0)),0)</f>
        <v>0</v>
      </c>
      <c r="BO802" s="1">
        <f>IFERROR(IF($AE802&gt;$AE801,VLOOKUP($AC802+AO$1,STOCK!$F$10:$AB$209,17,0),IF($AE802=$AE801,(IF(BO801&gt;=1,BO801-COUNTIFS($AE801:$AE801,$AC802,AO801:AO801,$AI$2),0)),0)),0)</f>
        <v>0</v>
      </c>
      <c r="BP802" s="1">
        <f>IFERROR(IF($AE802&gt;$AE801,VLOOKUP($AC802+AP$1,STOCK!$F$10:$AB$209,17,0),IF($AE802=$AE801,(IF(BP801&gt;=1,BP801-COUNTIFS($AE801:$AE801,$AC802,AP801:AP801,$AI$2),0)),0)),0)</f>
        <v>0</v>
      </c>
      <c r="BQ802" s="1">
        <f>IFERROR(IF($AE802&gt;$AE801,VLOOKUP($AC802+AQ$1,STOCK!$F$10:$AB$209,17,0),IF($AE802=$AE801,(IF(BQ801&gt;=1,BQ801-COUNTIFS($AE801:$AE801,$AC802,AQ801:AQ801,$AI$2),0)),0)),0)</f>
        <v>0</v>
      </c>
      <c r="BR802" s="1">
        <f>IFERROR(IF($AE802&gt;$AE801,VLOOKUP($AC802+AR$1,STOCK!$F$10:$AB$209,17,0),IF($AE802=$AE801,(IF(BR801&gt;=1,BR801-COUNTIFS($AE801:$AE801,$AC802,AR801:AR801,$AI$2),0)),0)),0)</f>
        <v>0</v>
      </c>
      <c r="BS802" s="1">
        <f>IFERROR(IF($AE802&gt;$AE801,VLOOKUP($AC802+AS$1,STOCK!$F$10:$AB$209,17,0),IF($AE802=$AE801,(IF(BS801&gt;=1,BS801-COUNTIFS($AE801:$AE801,$AC802,AS801:AS801,$AI$2),0)),0)),0)</f>
        <v>0</v>
      </c>
      <c r="BT802" s="1">
        <f>IFERROR(IF($AE802&gt;$AE801,VLOOKUP($AC802+AT$1,STOCK!$F$10:$AB$209,17,0),IF($AE802=$AE801,(IF(BT801&gt;=1,BT801-COUNTIFS($AE801:$AE801,$AC802,AT801:AT801,$AI$2),0)),0)),0)</f>
        <v>0</v>
      </c>
      <c r="BU802" s="1">
        <f>IFERROR(IF($AE802&gt;$AE801,VLOOKUP($AC802+AU$1,STOCK!$F$10:$AB$209,17,0),IF($AE802=$AE801,(IF(BU801&gt;=1,BU801-COUNTIFS($AE801:$AE801,$AC802,AU801:AU801,$AI$2),0)),0)),0)</f>
        <v>0</v>
      </c>
      <c r="BV802" s="1">
        <f>IFERROR(IF($AE802&gt;$AE801,VLOOKUP($AC802+AV$1,STOCK!$F$10:$AB$209,17,0),IF($AE802=$AE801,(IF(BV801&gt;=1,BV801-COUNTIFS($AE801:$AE801,$AC802,AV801:AV801,$AI$2),0)),0)),0)</f>
        <v>0</v>
      </c>
      <c r="BW802" s="1">
        <f>IFERROR(IF($AE802&gt;$AE801,VLOOKUP($AC802+AW$1,STOCK!$F$10:$AB$209,17,0),IF($AE802=$AE801,(IF(BW801&gt;=1,BW801-COUNTIFS($AE801:$AE801,$AC802,AW801:AW801,$AI$2),0)),0)),0)</f>
        <v>0</v>
      </c>
      <c r="BX802" s="1">
        <f>IFERROR(IF($AE802&gt;$AE801,VLOOKUP($AC802+AX$1,STOCK!$F$10:$AB$209,17,0),IF($AE802=$AE801,(IF(BX801&gt;=1,BX801-COUNTIFS($AE801:$AE801,$AC802,AX801:AX801,$AI$2),0)),0)),0)</f>
        <v>0</v>
      </c>
    </row>
    <row r="803" spans="29:76" x14ac:dyDescent="0.25">
      <c r="AC803" s="1">
        <f t="shared" si="200"/>
        <v>0</v>
      </c>
      <c r="AD803" s="1">
        <f>IFERROR(IF(LEN(AK803)&gt;=1,VLOOKUP(HLOOKUP(AK803,PROFILE!$K$5:$V$8,4,0),PROFILE!$F$1:$G$3,2,0),0),0)</f>
        <v>0</v>
      </c>
      <c r="AE803" s="1">
        <f t="shared" si="201"/>
        <v>0</v>
      </c>
      <c r="AF803" s="1">
        <v>790</v>
      </c>
      <c r="AI803" s="1" t="str">
        <f>IFERROR(IF($AH803&gt;=1,VLOOKUP($AG803,STUDENT!$O$8:$Z$1507,3,0),""),"")</f>
        <v/>
      </c>
      <c r="AJ803" s="1" t="str">
        <f>IFERROR(IF($AH803&gt;=1,VLOOKUP($AG803,STUDENT!$O$8:$Z$1507,4,0),""),"")</f>
        <v/>
      </c>
      <c r="AK803" s="1" t="str">
        <f>IFERROR(IF($AH803&gt;=1,VLOOKUP($AG803,STUDENT!$O$8:$Z$1507,6,0),""),"")</f>
        <v/>
      </c>
      <c r="AL803" s="1" t="str">
        <f t="shared" si="202"/>
        <v/>
      </c>
      <c r="AM803" s="1" t="str">
        <f t="shared" si="203"/>
        <v/>
      </c>
      <c r="AN803" s="1" t="str">
        <f t="shared" si="204"/>
        <v/>
      </c>
      <c r="AO803" s="1" t="str">
        <f t="shared" si="205"/>
        <v/>
      </c>
      <c r="AP803" s="1" t="str">
        <f t="shared" si="206"/>
        <v/>
      </c>
      <c r="AQ803" s="1" t="str">
        <f t="shared" si="207"/>
        <v/>
      </c>
      <c r="AR803" s="1" t="str">
        <f t="shared" si="208"/>
        <v/>
      </c>
      <c r="AS803" s="1" t="str">
        <f t="shared" si="209"/>
        <v/>
      </c>
      <c r="AT803" s="1" t="str">
        <f t="shared" si="210"/>
        <v/>
      </c>
      <c r="AU803" s="1" t="str">
        <f t="shared" si="211"/>
        <v/>
      </c>
      <c r="AV803" s="1" t="str">
        <f t="shared" si="212"/>
        <v/>
      </c>
      <c r="AW803" s="1" t="str">
        <f t="shared" si="213"/>
        <v/>
      </c>
      <c r="AX803" s="1" t="str">
        <f t="shared" si="214"/>
        <v/>
      </c>
      <c r="AY803" s="1">
        <f>IFERROR(IF($AE803&gt;$AE802,VLOOKUP($AC803+AL$1,STOCK!$F$10:$AB$209,16,0),IF($AE803=$AE802,(IF(AY802&gt;=1,AY802-COUNTIFS($AE802:$AE802,$AC803,AL802:AL802,$AI$1),0)),0)),0)</f>
        <v>0</v>
      </c>
      <c r="AZ803" s="1">
        <f>IFERROR(IF($AE803&gt;$AE802,VLOOKUP($AC803+AM$1,STOCK!$F$10:$AB$209,16,0),IF($AE803=$AE802,(IF(AZ802&gt;=1,AZ802-COUNTIFS($AE802:$AE802,$AC803,AM802:AM802,$AI$1),0)),0)),0)</f>
        <v>0</v>
      </c>
      <c r="BA803" s="1">
        <f>IFERROR(IF($AE803&gt;$AE802,VLOOKUP($AC803+AN$1,STOCK!$F$10:$AB$209,16,0),IF($AE803=$AE802,(IF(BA802&gt;=1,BA802-COUNTIFS($AE802:$AE802,$AC803,AN802:AN802,$AI$1),0)),0)),0)</f>
        <v>0</v>
      </c>
      <c r="BB803" s="1">
        <f>IFERROR(IF($AE803&gt;$AE802,VLOOKUP($AC803+AO$1,STOCK!$F$10:$AB$209,16,0),IF($AE803=$AE802,(IF(BB802&gt;=1,BB802-COUNTIFS($AE802:$AE802,$AC803,AO802:AO802,$AI$1),0)),0)),0)</f>
        <v>0</v>
      </c>
      <c r="BC803" s="1">
        <f>IFERROR(IF($AE803&gt;$AE802,VLOOKUP($AC803+AP$1,STOCK!$F$10:$AB$209,16,0),IF($AE803=$AE802,(IF(BC802&gt;=1,BC802-COUNTIFS($AE802:$AE802,$AC803,AP802:AP802,$AI$1),0)),0)),0)</f>
        <v>0</v>
      </c>
      <c r="BD803" s="1">
        <f>IFERROR(IF($AE803&gt;$AE802,VLOOKUP($AC803+AQ$1,STOCK!$F$10:$AB$209,16,0),IF($AE803=$AE802,(IF(BD802&gt;=1,BD802-COUNTIFS($AE802:$AE802,$AC803,AQ802:AQ802,$AI$1),0)),0)),0)</f>
        <v>0</v>
      </c>
      <c r="BE803" s="1">
        <f>IFERROR(IF($AE803&gt;$AE802,VLOOKUP($AC803+AR$1,STOCK!$F$10:$AB$209,16,0),IF($AE803=$AE802,(IF(BE802&gt;=1,BE802-COUNTIFS($AE802:$AE802,$AC803,AR802:AR802,$AI$1),0)),0)),0)</f>
        <v>0</v>
      </c>
      <c r="BF803" s="1">
        <f>IFERROR(IF($AE803&gt;$AE802,VLOOKUP($AC803+AS$1,STOCK!$F$10:$AB$209,16,0),IF($AE803=$AE802,(IF(BF802&gt;=1,BF802-COUNTIFS($AE802:$AE802,$AC803,AS802:AS802,$AI$1),0)),0)),0)</f>
        <v>0</v>
      </c>
      <c r="BG803" s="1">
        <f>IFERROR(IF($AE803&gt;$AE802,VLOOKUP($AC803+AT$1,STOCK!$F$10:$AB$209,16,0),IF($AE803=$AE802,(IF(BG802&gt;=1,BG802-COUNTIFS($AE802:$AE802,$AC803,AT802:AT802,$AI$1),0)),0)),0)</f>
        <v>0</v>
      </c>
      <c r="BH803" s="1">
        <f>IFERROR(IF($AE803&gt;$AE802,VLOOKUP($AC803+AU$1,STOCK!$F$10:$AB$209,16,0),IF($AE803=$AE802,(IF(BH802&gt;=1,BH802-COUNTIFS($AE802:$AE802,$AC803,AU802:AU802,$AI$1),0)),0)),0)</f>
        <v>0</v>
      </c>
      <c r="BI803" s="1">
        <f>IFERROR(IF($AE803&gt;$AE802,VLOOKUP($AC803+AV$1,STOCK!$F$10:$AB$209,16,0),IF($AE803=$AE802,(IF(BI802&gt;=1,BI802-COUNTIFS($AE802:$AE802,$AC803,AV802:AV802,$AI$1),0)),0)),0)</f>
        <v>0</v>
      </c>
      <c r="BJ803" s="1">
        <f>IFERROR(IF($AE803&gt;$AE802,VLOOKUP($AC803+AW$1,STOCK!$F$10:$AB$209,16,0),IF($AE803=$AE802,(IF(BJ802&gt;=1,BJ802-COUNTIFS($AE802:$AE802,$AC803,AW802:AW802,$AI$1),0)),0)),0)</f>
        <v>0</v>
      </c>
      <c r="BK803" s="1">
        <f>IFERROR(IF($AE803&gt;$AE802,VLOOKUP($AC803+AX$1,STOCK!$F$10:$AB$209,16,0),IF($AE803=$AE802,(IF(BK802&gt;=1,BK802-COUNTIFS($AE802:$AE802,$AC803,AX802:AX802,$AI$1),0)),0)),0)</f>
        <v>0</v>
      </c>
      <c r="BL803" s="1">
        <f>IFERROR(IF($AE803&gt;$AE802,VLOOKUP($AC803+AL$1,STOCK!$F$10:$AB$209,17,0),IF($AE803=$AE802,(IF(BL802&gt;=1,BL802-COUNTIFS($AE802:$AE802,$AC803,AL802:AL802,$AI$2),0)),0)),0)</f>
        <v>0</v>
      </c>
      <c r="BM803" s="1">
        <f>IFERROR(IF($AE803&gt;$AE802,VLOOKUP($AC803+AM$1,STOCK!$F$10:$AB$209,17,0),IF($AE803=$AE802,(IF(BM802&gt;=1,BM802-COUNTIFS($AE802:$AE802,$AC803,AM802:AM802,$AI$2),0)),0)),0)</f>
        <v>0</v>
      </c>
      <c r="BN803" s="1">
        <f>IFERROR(IF($AE803&gt;$AE802,VLOOKUP($AC803+AN$1,STOCK!$F$10:$AB$209,17,0),IF($AE803=$AE802,(IF(BN802&gt;=1,BN802-COUNTIFS($AE802:$AE802,$AC803,AN802:AN802,$AI$2),0)),0)),0)</f>
        <v>0</v>
      </c>
      <c r="BO803" s="1">
        <f>IFERROR(IF($AE803&gt;$AE802,VLOOKUP($AC803+AO$1,STOCK!$F$10:$AB$209,17,0),IF($AE803=$AE802,(IF(BO802&gt;=1,BO802-COUNTIFS($AE802:$AE802,$AC803,AO802:AO802,$AI$2),0)),0)),0)</f>
        <v>0</v>
      </c>
      <c r="BP803" s="1">
        <f>IFERROR(IF($AE803&gt;$AE802,VLOOKUP($AC803+AP$1,STOCK!$F$10:$AB$209,17,0),IF($AE803=$AE802,(IF(BP802&gt;=1,BP802-COUNTIFS($AE802:$AE802,$AC803,AP802:AP802,$AI$2),0)),0)),0)</f>
        <v>0</v>
      </c>
      <c r="BQ803" s="1">
        <f>IFERROR(IF($AE803&gt;$AE802,VLOOKUP($AC803+AQ$1,STOCK!$F$10:$AB$209,17,0),IF($AE803=$AE802,(IF(BQ802&gt;=1,BQ802-COUNTIFS($AE802:$AE802,$AC803,AQ802:AQ802,$AI$2),0)),0)),0)</f>
        <v>0</v>
      </c>
      <c r="BR803" s="1">
        <f>IFERROR(IF($AE803&gt;$AE802,VLOOKUP($AC803+AR$1,STOCK!$F$10:$AB$209,17,0),IF($AE803=$AE802,(IF(BR802&gt;=1,BR802-COUNTIFS($AE802:$AE802,$AC803,AR802:AR802,$AI$2),0)),0)),0)</f>
        <v>0</v>
      </c>
      <c r="BS803" s="1">
        <f>IFERROR(IF($AE803&gt;$AE802,VLOOKUP($AC803+AS$1,STOCK!$F$10:$AB$209,17,0),IF($AE803=$AE802,(IF(BS802&gt;=1,BS802-COUNTIFS($AE802:$AE802,$AC803,AS802:AS802,$AI$2),0)),0)),0)</f>
        <v>0</v>
      </c>
      <c r="BT803" s="1">
        <f>IFERROR(IF($AE803&gt;$AE802,VLOOKUP($AC803+AT$1,STOCK!$F$10:$AB$209,17,0),IF($AE803=$AE802,(IF(BT802&gt;=1,BT802-COUNTIFS($AE802:$AE802,$AC803,AT802:AT802,$AI$2),0)),0)),0)</f>
        <v>0</v>
      </c>
      <c r="BU803" s="1">
        <f>IFERROR(IF($AE803&gt;$AE802,VLOOKUP($AC803+AU$1,STOCK!$F$10:$AB$209,17,0),IF($AE803=$AE802,(IF(BU802&gt;=1,BU802-COUNTIFS($AE802:$AE802,$AC803,AU802:AU802,$AI$2),0)),0)),0)</f>
        <v>0</v>
      </c>
      <c r="BV803" s="1">
        <f>IFERROR(IF($AE803&gt;$AE802,VLOOKUP($AC803+AV$1,STOCK!$F$10:$AB$209,17,0),IF($AE803=$AE802,(IF(BV802&gt;=1,BV802-COUNTIFS($AE802:$AE802,$AC803,AV802:AV802,$AI$2),0)),0)),0)</f>
        <v>0</v>
      </c>
      <c r="BW803" s="1">
        <f>IFERROR(IF($AE803&gt;$AE802,VLOOKUP($AC803+AW$1,STOCK!$F$10:$AB$209,17,0),IF($AE803=$AE802,(IF(BW802&gt;=1,BW802-COUNTIFS($AE802:$AE802,$AC803,AW802:AW802,$AI$2),0)),0)),0)</f>
        <v>0</v>
      </c>
      <c r="BX803" s="1">
        <f>IFERROR(IF($AE803&gt;$AE802,VLOOKUP($AC803+AX$1,STOCK!$F$10:$AB$209,17,0),IF($AE803=$AE802,(IF(BX802&gt;=1,BX802-COUNTIFS($AE802:$AE802,$AC803,AX802:AX802,$AI$2),0)),0)),0)</f>
        <v>0</v>
      </c>
    </row>
    <row r="804" spans="29:76" x14ac:dyDescent="0.25">
      <c r="AC804" s="1">
        <f t="shared" si="200"/>
        <v>0</v>
      </c>
      <c r="AD804" s="1">
        <f>IFERROR(IF(LEN(AK804)&gt;=1,VLOOKUP(HLOOKUP(AK804,PROFILE!$K$5:$V$8,4,0),PROFILE!$F$1:$G$3,2,0),0),0)</f>
        <v>0</v>
      </c>
      <c r="AE804" s="1">
        <f t="shared" si="201"/>
        <v>0</v>
      </c>
      <c r="AF804" s="1">
        <v>791</v>
      </c>
      <c r="AI804" s="1" t="str">
        <f>IFERROR(IF($AH804&gt;=1,VLOOKUP($AG804,STUDENT!$O$8:$Z$1507,3,0),""),"")</f>
        <v/>
      </c>
      <c r="AJ804" s="1" t="str">
        <f>IFERROR(IF($AH804&gt;=1,VLOOKUP($AG804,STUDENT!$O$8:$Z$1507,4,0),""),"")</f>
        <v/>
      </c>
      <c r="AK804" s="1" t="str">
        <f>IFERROR(IF($AH804&gt;=1,VLOOKUP($AG804,STUDENT!$O$8:$Z$1507,6,0),""),"")</f>
        <v/>
      </c>
      <c r="AL804" s="1" t="str">
        <f t="shared" si="202"/>
        <v/>
      </c>
      <c r="AM804" s="1" t="str">
        <f t="shared" si="203"/>
        <v/>
      </c>
      <c r="AN804" s="1" t="str">
        <f t="shared" si="204"/>
        <v/>
      </c>
      <c r="AO804" s="1" t="str">
        <f t="shared" si="205"/>
        <v/>
      </c>
      <c r="AP804" s="1" t="str">
        <f t="shared" si="206"/>
        <v/>
      </c>
      <c r="AQ804" s="1" t="str">
        <f t="shared" si="207"/>
        <v/>
      </c>
      <c r="AR804" s="1" t="str">
        <f t="shared" si="208"/>
        <v/>
      </c>
      <c r="AS804" s="1" t="str">
        <f t="shared" si="209"/>
        <v/>
      </c>
      <c r="AT804" s="1" t="str">
        <f t="shared" si="210"/>
        <v/>
      </c>
      <c r="AU804" s="1" t="str">
        <f t="shared" si="211"/>
        <v/>
      </c>
      <c r="AV804" s="1" t="str">
        <f t="shared" si="212"/>
        <v/>
      </c>
      <c r="AW804" s="1" t="str">
        <f t="shared" si="213"/>
        <v/>
      </c>
      <c r="AX804" s="1" t="str">
        <f t="shared" si="214"/>
        <v/>
      </c>
      <c r="AY804" s="1">
        <f>IFERROR(IF($AE804&gt;$AE803,VLOOKUP($AC804+AL$1,STOCK!$F$10:$AB$209,16,0),IF($AE804=$AE803,(IF(AY803&gt;=1,AY803-COUNTIFS($AE803:$AE803,$AC804,AL803:AL803,$AI$1),0)),0)),0)</f>
        <v>0</v>
      </c>
      <c r="AZ804" s="1">
        <f>IFERROR(IF($AE804&gt;$AE803,VLOOKUP($AC804+AM$1,STOCK!$F$10:$AB$209,16,0),IF($AE804=$AE803,(IF(AZ803&gt;=1,AZ803-COUNTIFS($AE803:$AE803,$AC804,AM803:AM803,$AI$1),0)),0)),0)</f>
        <v>0</v>
      </c>
      <c r="BA804" s="1">
        <f>IFERROR(IF($AE804&gt;$AE803,VLOOKUP($AC804+AN$1,STOCK!$F$10:$AB$209,16,0),IF($AE804=$AE803,(IF(BA803&gt;=1,BA803-COUNTIFS($AE803:$AE803,$AC804,AN803:AN803,$AI$1),0)),0)),0)</f>
        <v>0</v>
      </c>
      <c r="BB804" s="1">
        <f>IFERROR(IF($AE804&gt;$AE803,VLOOKUP($AC804+AO$1,STOCK!$F$10:$AB$209,16,0),IF($AE804=$AE803,(IF(BB803&gt;=1,BB803-COUNTIFS($AE803:$AE803,$AC804,AO803:AO803,$AI$1),0)),0)),0)</f>
        <v>0</v>
      </c>
      <c r="BC804" s="1">
        <f>IFERROR(IF($AE804&gt;$AE803,VLOOKUP($AC804+AP$1,STOCK!$F$10:$AB$209,16,0),IF($AE804=$AE803,(IF(BC803&gt;=1,BC803-COUNTIFS($AE803:$AE803,$AC804,AP803:AP803,$AI$1),0)),0)),0)</f>
        <v>0</v>
      </c>
      <c r="BD804" s="1">
        <f>IFERROR(IF($AE804&gt;$AE803,VLOOKUP($AC804+AQ$1,STOCK!$F$10:$AB$209,16,0),IF($AE804=$AE803,(IF(BD803&gt;=1,BD803-COUNTIFS($AE803:$AE803,$AC804,AQ803:AQ803,$AI$1),0)),0)),0)</f>
        <v>0</v>
      </c>
      <c r="BE804" s="1">
        <f>IFERROR(IF($AE804&gt;$AE803,VLOOKUP($AC804+AR$1,STOCK!$F$10:$AB$209,16,0),IF($AE804=$AE803,(IF(BE803&gt;=1,BE803-COUNTIFS($AE803:$AE803,$AC804,AR803:AR803,$AI$1),0)),0)),0)</f>
        <v>0</v>
      </c>
      <c r="BF804" s="1">
        <f>IFERROR(IF($AE804&gt;$AE803,VLOOKUP($AC804+AS$1,STOCK!$F$10:$AB$209,16,0),IF($AE804=$AE803,(IF(BF803&gt;=1,BF803-COUNTIFS($AE803:$AE803,$AC804,AS803:AS803,$AI$1),0)),0)),0)</f>
        <v>0</v>
      </c>
      <c r="BG804" s="1">
        <f>IFERROR(IF($AE804&gt;$AE803,VLOOKUP($AC804+AT$1,STOCK!$F$10:$AB$209,16,0),IF($AE804=$AE803,(IF(BG803&gt;=1,BG803-COUNTIFS($AE803:$AE803,$AC804,AT803:AT803,$AI$1),0)),0)),0)</f>
        <v>0</v>
      </c>
      <c r="BH804" s="1">
        <f>IFERROR(IF($AE804&gt;$AE803,VLOOKUP($AC804+AU$1,STOCK!$F$10:$AB$209,16,0),IF($AE804=$AE803,(IF(BH803&gt;=1,BH803-COUNTIFS($AE803:$AE803,$AC804,AU803:AU803,$AI$1),0)),0)),0)</f>
        <v>0</v>
      </c>
      <c r="BI804" s="1">
        <f>IFERROR(IF($AE804&gt;$AE803,VLOOKUP($AC804+AV$1,STOCK!$F$10:$AB$209,16,0),IF($AE804=$AE803,(IF(BI803&gt;=1,BI803-COUNTIFS($AE803:$AE803,$AC804,AV803:AV803,$AI$1),0)),0)),0)</f>
        <v>0</v>
      </c>
      <c r="BJ804" s="1">
        <f>IFERROR(IF($AE804&gt;$AE803,VLOOKUP($AC804+AW$1,STOCK!$F$10:$AB$209,16,0),IF($AE804=$AE803,(IF(BJ803&gt;=1,BJ803-COUNTIFS($AE803:$AE803,$AC804,AW803:AW803,$AI$1),0)),0)),0)</f>
        <v>0</v>
      </c>
      <c r="BK804" s="1">
        <f>IFERROR(IF($AE804&gt;$AE803,VLOOKUP($AC804+AX$1,STOCK!$F$10:$AB$209,16,0),IF($AE804=$AE803,(IF(BK803&gt;=1,BK803-COUNTIFS($AE803:$AE803,$AC804,AX803:AX803,$AI$1),0)),0)),0)</f>
        <v>0</v>
      </c>
      <c r="BL804" s="1">
        <f>IFERROR(IF($AE804&gt;$AE803,VLOOKUP($AC804+AL$1,STOCK!$F$10:$AB$209,17,0),IF($AE804=$AE803,(IF(BL803&gt;=1,BL803-COUNTIFS($AE803:$AE803,$AC804,AL803:AL803,$AI$2),0)),0)),0)</f>
        <v>0</v>
      </c>
      <c r="BM804" s="1">
        <f>IFERROR(IF($AE804&gt;$AE803,VLOOKUP($AC804+AM$1,STOCK!$F$10:$AB$209,17,0),IF($AE804=$AE803,(IF(BM803&gt;=1,BM803-COUNTIFS($AE803:$AE803,$AC804,AM803:AM803,$AI$2),0)),0)),0)</f>
        <v>0</v>
      </c>
      <c r="BN804" s="1">
        <f>IFERROR(IF($AE804&gt;$AE803,VLOOKUP($AC804+AN$1,STOCK!$F$10:$AB$209,17,0),IF($AE804=$AE803,(IF(BN803&gt;=1,BN803-COUNTIFS($AE803:$AE803,$AC804,AN803:AN803,$AI$2),0)),0)),0)</f>
        <v>0</v>
      </c>
      <c r="BO804" s="1">
        <f>IFERROR(IF($AE804&gt;$AE803,VLOOKUP($AC804+AO$1,STOCK!$F$10:$AB$209,17,0),IF($AE804=$AE803,(IF(BO803&gt;=1,BO803-COUNTIFS($AE803:$AE803,$AC804,AO803:AO803,$AI$2),0)),0)),0)</f>
        <v>0</v>
      </c>
      <c r="BP804" s="1">
        <f>IFERROR(IF($AE804&gt;$AE803,VLOOKUP($AC804+AP$1,STOCK!$F$10:$AB$209,17,0),IF($AE804=$AE803,(IF(BP803&gt;=1,BP803-COUNTIFS($AE803:$AE803,$AC804,AP803:AP803,$AI$2),0)),0)),0)</f>
        <v>0</v>
      </c>
      <c r="BQ804" s="1">
        <f>IFERROR(IF($AE804&gt;$AE803,VLOOKUP($AC804+AQ$1,STOCK!$F$10:$AB$209,17,0),IF($AE804=$AE803,(IF(BQ803&gt;=1,BQ803-COUNTIFS($AE803:$AE803,$AC804,AQ803:AQ803,$AI$2),0)),0)),0)</f>
        <v>0</v>
      </c>
      <c r="BR804" s="1">
        <f>IFERROR(IF($AE804&gt;$AE803,VLOOKUP($AC804+AR$1,STOCK!$F$10:$AB$209,17,0),IF($AE804=$AE803,(IF(BR803&gt;=1,BR803-COUNTIFS($AE803:$AE803,$AC804,AR803:AR803,$AI$2),0)),0)),0)</f>
        <v>0</v>
      </c>
      <c r="BS804" s="1">
        <f>IFERROR(IF($AE804&gt;$AE803,VLOOKUP($AC804+AS$1,STOCK!$F$10:$AB$209,17,0),IF($AE804=$AE803,(IF(BS803&gt;=1,BS803-COUNTIFS($AE803:$AE803,$AC804,AS803:AS803,$AI$2),0)),0)),0)</f>
        <v>0</v>
      </c>
      <c r="BT804" s="1">
        <f>IFERROR(IF($AE804&gt;$AE803,VLOOKUP($AC804+AT$1,STOCK!$F$10:$AB$209,17,0),IF($AE804=$AE803,(IF(BT803&gt;=1,BT803-COUNTIFS($AE803:$AE803,$AC804,AT803:AT803,$AI$2),0)),0)),0)</f>
        <v>0</v>
      </c>
      <c r="BU804" s="1">
        <f>IFERROR(IF($AE804&gt;$AE803,VLOOKUP($AC804+AU$1,STOCK!$F$10:$AB$209,17,0),IF($AE804=$AE803,(IF(BU803&gt;=1,BU803-COUNTIFS($AE803:$AE803,$AC804,AU803:AU803,$AI$2),0)),0)),0)</f>
        <v>0</v>
      </c>
      <c r="BV804" s="1">
        <f>IFERROR(IF($AE804&gt;$AE803,VLOOKUP($AC804+AV$1,STOCK!$F$10:$AB$209,17,0),IF($AE804=$AE803,(IF(BV803&gt;=1,BV803-COUNTIFS($AE803:$AE803,$AC804,AV803:AV803,$AI$2),0)),0)),0)</f>
        <v>0</v>
      </c>
      <c r="BW804" s="1">
        <f>IFERROR(IF($AE804&gt;$AE803,VLOOKUP($AC804+AW$1,STOCK!$F$10:$AB$209,17,0),IF($AE804=$AE803,(IF(BW803&gt;=1,BW803-COUNTIFS($AE803:$AE803,$AC804,AW803:AW803,$AI$2),0)),0)),0)</f>
        <v>0</v>
      </c>
      <c r="BX804" s="1">
        <f>IFERROR(IF($AE804&gt;$AE803,VLOOKUP($AC804+AX$1,STOCK!$F$10:$AB$209,17,0),IF($AE804=$AE803,(IF(BX803&gt;=1,BX803-COUNTIFS($AE803:$AE803,$AC804,AX803:AX803,$AI$2),0)),0)),0)</f>
        <v>0</v>
      </c>
    </row>
    <row r="805" spans="29:76" x14ac:dyDescent="0.25">
      <c r="AC805" s="1">
        <f t="shared" si="200"/>
        <v>0</v>
      </c>
      <c r="AD805" s="1">
        <f>IFERROR(IF(LEN(AK805)&gt;=1,VLOOKUP(HLOOKUP(AK805,PROFILE!$K$5:$V$8,4,0),PROFILE!$F$1:$G$3,2,0),0),0)</f>
        <v>0</v>
      </c>
      <c r="AE805" s="1">
        <f t="shared" si="201"/>
        <v>0</v>
      </c>
      <c r="AF805" s="1">
        <v>792</v>
      </c>
      <c r="AI805" s="1" t="str">
        <f>IFERROR(IF($AH805&gt;=1,VLOOKUP($AG805,STUDENT!$O$8:$Z$1507,3,0),""),"")</f>
        <v/>
      </c>
      <c r="AJ805" s="1" t="str">
        <f>IFERROR(IF($AH805&gt;=1,VLOOKUP($AG805,STUDENT!$O$8:$Z$1507,4,0),""),"")</f>
        <v/>
      </c>
      <c r="AK805" s="1" t="str">
        <f>IFERROR(IF($AH805&gt;=1,VLOOKUP($AG805,STUDENT!$O$8:$Z$1507,6,0),""),"")</f>
        <v/>
      </c>
      <c r="AL805" s="1" t="str">
        <f t="shared" si="202"/>
        <v/>
      </c>
      <c r="AM805" s="1" t="str">
        <f t="shared" si="203"/>
        <v/>
      </c>
      <c r="AN805" s="1" t="str">
        <f t="shared" si="204"/>
        <v/>
      </c>
      <c r="AO805" s="1" t="str">
        <f t="shared" si="205"/>
        <v/>
      </c>
      <c r="AP805" s="1" t="str">
        <f t="shared" si="206"/>
        <v/>
      </c>
      <c r="AQ805" s="1" t="str">
        <f t="shared" si="207"/>
        <v/>
      </c>
      <c r="AR805" s="1" t="str">
        <f t="shared" si="208"/>
        <v/>
      </c>
      <c r="AS805" s="1" t="str">
        <f t="shared" si="209"/>
        <v/>
      </c>
      <c r="AT805" s="1" t="str">
        <f t="shared" si="210"/>
        <v/>
      </c>
      <c r="AU805" s="1" t="str">
        <f t="shared" si="211"/>
        <v/>
      </c>
      <c r="AV805" s="1" t="str">
        <f t="shared" si="212"/>
        <v/>
      </c>
      <c r="AW805" s="1" t="str">
        <f t="shared" si="213"/>
        <v/>
      </c>
      <c r="AX805" s="1" t="str">
        <f t="shared" si="214"/>
        <v/>
      </c>
      <c r="AY805" s="1">
        <f>IFERROR(IF($AE805&gt;$AE804,VLOOKUP($AC805+AL$1,STOCK!$F$10:$AB$209,16,0),IF($AE805=$AE804,(IF(AY804&gt;=1,AY804-COUNTIFS($AE804:$AE804,$AC805,AL804:AL804,$AI$1),0)),0)),0)</f>
        <v>0</v>
      </c>
      <c r="AZ805" s="1">
        <f>IFERROR(IF($AE805&gt;$AE804,VLOOKUP($AC805+AM$1,STOCK!$F$10:$AB$209,16,0),IF($AE805=$AE804,(IF(AZ804&gt;=1,AZ804-COUNTIFS($AE804:$AE804,$AC805,AM804:AM804,$AI$1),0)),0)),0)</f>
        <v>0</v>
      </c>
      <c r="BA805" s="1">
        <f>IFERROR(IF($AE805&gt;$AE804,VLOOKUP($AC805+AN$1,STOCK!$F$10:$AB$209,16,0),IF($AE805=$AE804,(IF(BA804&gt;=1,BA804-COUNTIFS($AE804:$AE804,$AC805,AN804:AN804,$AI$1),0)),0)),0)</f>
        <v>0</v>
      </c>
      <c r="BB805" s="1">
        <f>IFERROR(IF($AE805&gt;$AE804,VLOOKUP($AC805+AO$1,STOCK!$F$10:$AB$209,16,0),IF($AE805=$AE804,(IF(BB804&gt;=1,BB804-COUNTIFS($AE804:$AE804,$AC805,AO804:AO804,$AI$1),0)),0)),0)</f>
        <v>0</v>
      </c>
      <c r="BC805" s="1">
        <f>IFERROR(IF($AE805&gt;$AE804,VLOOKUP($AC805+AP$1,STOCK!$F$10:$AB$209,16,0),IF($AE805=$AE804,(IF(BC804&gt;=1,BC804-COUNTIFS($AE804:$AE804,$AC805,AP804:AP804,$AI$1),0)),0)),0)</f>
        <v>0</v>
      </c>
      <c r="BD805" s="1">
        <f>IFERROR(IF($AE805&gt;$AE804,VLOOKUP($AC805+AQ$1,STOCK!$F$10:$AB$209,16,0),IF($AE805=$AE804,(IF(BD804&gt;=1,BD804-COUNTIFS($AE804:$AE804,$AC805,AQ804:AQ804,$AI$1),0)),0)),0)</f>
        <v>0</v>
      </c>
      <c r="BE805" s="1">
        <f>IFERROR(IF($AE805&gt;$AE804,VLOOKUP($AC805+AR$1,STOCK!$F$10:$AB$209,16,0),IF($AE805=$AE804,(IF(BE804&gt;=1,BE804-COUNTIFS($AE804:$AE804,$AC805,AR804:AR804,$AI$1),0)),0)),0)</f>
        <v>0</v>
      </c>
      <c r="BF805" s="1">
        <f>IFERROR(IF($AE805&gt;$AE804,VLOOKUP($AC805+AS$1,STOCK!$F$10:$AB$209,16,0),IF($AE805=$AE804,(IF(BF804&gt;=1,BF804-COUNTIFS($AE804:$AE804,$AC805,AS804:AS804,$AI$1),0)),0)),0)</f>
        <v>0</v>
      </c>
      <c r="BG805" s="1">
        <f>IFERROR(IF($AE805&gt;$AE804,VLOOKUP($AC805+AT$1,STOCK!$F$10:$AB$209,16,0),IF($AE805=$AE804,(IF(BG804&gt;=1,BG804-COUNTIFS($AE804:$AE804,$AC805,AT804:AT804,$AI$1),0)),0)),0)</f>
        <v>0</v>
      </c>
      <c r="BH805" s="1">
        <f>IFERROR(IF($AE805&gt;$AE804,VLOOKUP($AC805+AU$1,STOCK!$F$10:$AB$209,16,0),IF($AE805=$AE804,(IF(BH804&gt;=1,BH804-COUNTIFS($AE804:$AE804,$AC805,AU804:AU804,$AI$1),0)),0)),0)</f>
        <v>0</v>
      </c>
      <c r="BI805" s="1">
        <f>IFERROR(IF($AE805&gt;$AE804,VLOOKUP($AC805+AV$1,STOCK!$F$10:$AB$209,16,0),IF($AE805=$AE804,(IF(BI804&gt;=1,BI804-COUNTIFS($AE804:$AE804,$AC805,AV804:AV804,$AI$1),0)),0)),0)</f>
        <v>0</v>
      </c>
      <c r="BJ805" s="1">
        <f>IFERROR(IF($AE805&gt;$AE804,VLOOKUP($AC805+AW$1,STOCK!$F$10:$AB$209,16,0),IF($AE805=$AE804,(IF(BJ804&gt;=1,BJ804-COUNTIFS($AE804:$AE804,$AC805,AW804:AW804,$AI$1),0)),0)),0)</f>
        <v>0</v>
      </c>
      <c r="BK805" s="1">
        <f>IFERROR(IF($AE805&gt;$AE804,VLOOKUP($AC805+AX$1,STOCK!$F$10:$AB$209,16,0),IF($AE805=$AE804,(IF(BK804&gt;=1,BK804-COUNTIFS($AE804:$AE804,$AC805,AX804:AX804,$AI$1),0)),0)),0)</f>
        <v>0</v>
      </c>
      <c r="BL805" s="1">
        <f>IFERROR(IF($AE805&gt;$AE804,VLOOKUP($AC805+AL$1,STOCK!$F$10:$AB$209,17,0),IF($AE805=$AE804,(IF(BL804&gt;=1,BL804-COUNTIFS($AE804:$AE804,$AC805,AL804:AL804,$AI$2),0)),0)),0)</f>
        <v>0</v>
      </c>
      <c r="BM805" s="1">
        <f>IFERROR(IF($AE805&gt;$AE804,VLOOKUP($AC805+AM$1,STOCK!$F$10:$AB$209,17,0),IF($AE805=$AE804,(IF(BM804&gt;=1,BM804-COUNTIFS($AE804:$AE804,$AC805,AM804:AM804,$AI$2),0)),0)),0)</f>
        <v>0</v>
      </c>
      <c r="BN805" s="1">
        <f>IFERROR(IF($AE805&gt;$AE804,VLOOKUP($AC805+AN$1,STOCK!$F$10:$AB$209,17,0),IF($AE805=$AE804,(IF(BN804&gt;=1,BN804-COUNTIFS($AE804:$AE804,$AC805,AN804:AN804,$AI$2),0)),0)),0)</f>
        <v>0</v>
      </c>
      <c r="BO805" s="1">
        <f>IFERROR(IF($AE805&gt;$AE804,VLOOKUP($AC805+AO$1,STOCK!$F$10:$AB$209,17,0),IF($AE805=$AE804,(IF(BO804&gt;=1,BO804-COUNTIFS($AE804:$AE804,$AC805,AO804:AO804,$AI$2),0)),0)),0)</f>
        <v>0</v>
      </c>
      <c r="BP805" s="1">
        <f>IFERROR(IF($AE805&gt;$AE804,VLOOKUP($AC805+AP$1,STOCK!$F$10:$AB$209,17,0),IF($AE805=$AE804,(IF(BP804&gt;=1,BP804-COUNTIFS($AE804:$AE804,$AC805,AP804:AP804,$AI$2),0)),0)),0)</f>
        <v>0</v>
      </c>
      <c r="BQ805" s="1">
        <f>IFERROR(IF($AE805&gt;$AE804,VLOOKUP($AC805+AQ$1,STOCK!$F$10:$AB$209,17,0),IF($AE805=$AE804,(IF(BQ804&gt;=1,BQ804-COUNTIFS($AE804:$AE804,$AC805,AQ804:AQ804,$AI$2),0)),0)),0)</f>
        <v>0</v>
      </c>
      <c r="BR805" s="1">
        <f>IFERROR(IF($AE805&gt;$AE804,VLOOKUP($AC805+AR$1,STOCK!$F$10:$AB$209,17,0),IF($AE805=$AE804,(IF(BR804&gt;=1,BR804-COUNTIFS($AE804:$AE804,$AC805,AR804:AR804,$AI$2),0)),0)),0)</f>
        <v>0</v>
      </c>
      <c r="BS805" s="1">
        <f>IFERROR(IF($AE805&gt;$AE804,VLOOKUP($AC805+AS$1,STOCK!$F$10:$AB$209,17,0),IF($AE805=$AE804,(IF(BS804&gt;=1,BS804-COUNTIFS($AE804:$AE804,$AC805,AS804:AS804,$AI$2),0)),0)),0)</f>
        <v>0</v>
      </c>
      <c r="BT805" s="1">
        <f>IFERROR(IF($AE805&gt;$AE804,VLOOKUP($AC805+AT$1,STOCK!$F$10:$AB$209,17,0),IF($AE805=$AE804,(IF(BT804&gt;=1,BT804-COUNTIFS($AE804:$AE804,$AC805,AT804:AT804,$AI$2),0)),0)),0)</f>
        <v>0</v>
      </c>
      <c r="BU805" s="1">
        <f>IFERROR(IF($AE805&gt;$AE804,VLOOKUP($AC805+AU$1,STOCK!$F$10:$AB$209,17,0),IF($AE805=$AE804,(IF(BU804&gt;=1,BU804-COUNTIFS($AE804:$AE804,$AC805,AU804:AU804,$AI$2),0)),0)),0)</f>
        <v>0</v>
      </c>
      <c r="BV805" s="1">
        <f>IFERROR(IF($AE805&gt;$AE804,VLOOKUP($AC805+AV$1,STOCK!$F$10:$AB$209,17,0),IF($AE805=$AE804,(IF(BV804&gt;=1,BV804-COUNTIFS($AE804:$AE804,$AC805,AV804:AV804,$AI$2),0)),0)),0)</f>
        <v>0</v>
      </c>
      <c r="BW805" s="1">
        <f>IFERROR(IF($AE805&gt;$AE804,VLOOKUP($AC805+AW$1,STOCK!$F$10:$AB$209,17,0),IF($AE805=$AE804,(IF(BW804&gt;=1,BW804-COUNTIFS($AE804:$AE804,$AC805,AW804:AW804,$AI$2),0)),0)),0)</f>
        <v>0</v>
      </c>
      <c r="BX805" s="1">
        <f>IFERROR(IF($AE805&gt;$AE804,VLOOKUP($AC805+AX$1,STOCK!$F$10:$AB$209,17,0),IF($AE805=$AE804,(IF(BX804&gt;=1,BX804-COUNTIFS($AE804:$AE804,$AC805,AX804:AX804,$AI$2),0)),0)),0)</f>
        <v>0</v>
      </c>
    </row>
    <row r="806" spans="29:76" x14ac:dyDescent="0.25">
      <c r="AC806" s="1">
        <f t="shared" si="200"/>
        <v>0</v>
      </c>
      <c r="AD806" s="1">
        <f>IFERROR(IF(LEN(AK806)&gt;=1,VLOOKUP(HLOOKUP(AK806,PROFILE!$K$5:$V$8,4,0),PROFILE!$F$1:$G$3,2,0),0),0)</f>
        <v>0</v>
      </c>
      <c r="AE806" s="1">
        <f t="shared" si="201"/>
        <v>0</v>
      </c>
      <c r="AF806" s="1">
        <v>793</v>
      </c>
      <c r="AI806" s="1" t="str">
        <f>IFERROR(IF($AH806&gt;=1,VLOOKUP($AG806,STUDENT!$O$8:$Z$1507,3,0),""),"")</f>
        <v/>
      </c>
      <c r="AJ806" s="1" t="str">
        <f>IFERROR(IF($AH806&gt;=1,VLOOKUP($AG806,STUDENT!$O$8:$Z$1507,4,0),""),"")</f>
        <v/>
      </c>
      <c r="AK806" s="1" t="str">
        <f>IFERROR(IF($AH806&gt;=1,VLOOKUP($AG806,STUDENT!$O$8:$Z$1507,6,0),""),"")</f>
        <v/>
      </c>
      <c r="AL806" s="1" t="str">
        <f t="shared" si="202"/>
        <v/>
      </c>
      <c r="AM806" s="1" t="str">
        <f t="shared" si="203"/>
        <v/>
      </c>
      <c r="AN806" s="1" t="str">
        <f t="shared" si="204"/>
        <v/>
      </c>
      <c r="AO806" s="1" t="str">
        <f t="shared" si="205"/>
        <v/>
      </c>
      <c r="AP806" s="1" t="str">
        <f t="shared" si="206"/>
        <v/>
      </c>
      <c r="AQ806" s="1" t="str">
        <f t="shared" si="207"/>
        <v/>
      </c>
      <c r="AR806" s="1" t="str">
        <f t="shared" si="208"/>
        <v/>
      </c>
      <c r="AS806" s="1" t="str">
        <f t="shared" si="209"/>
        <v/>
      </c>
      <c r="AT806" s="1" t="str">
        <f t="shared" si="210"/>
        <v/>
      </c>
      <c r="AU806" s="1" t="str">
        <f t="shared" si="211"/>
        <v/>
      </c>
      <c r="AV806" s="1" t="str">
        <f t="shared" si="212"/>
        <v/>
      </c>
      <c r="AW806" s="1" t="str">
        <f t="shared" si="213"/>
        <v/>
      </c>
      <c r="AX806" s="1" t="str">
        <f t="shared" si="214"/>
        <v/>
      </c>
      <c r="AY806" s="1">
        <f>IFERROR(IF($AE806&gt;$AE805,VLOOKUP($AC806+AL$1,STOCK!$F$10:$AB$209,16,0),IF($AE806=$AE805,(IF(AY805&gt;=1,AY805-COUNTIFS($AE805:$AE805,$AC806,AL805:AL805,$AI$1),0)),0)),0)</f>
        <v>0</v>
      </c>
      <c r="AZ806" s="1">
        <f>IFERROR(IF($AE806&gt;$AE805,VLOOKUP($AC806+AM$1,STOCK!$F$10:$AB$209,16,0),IF($AE806=$AE805,(IF(AZ805&gt;=1,AZ805-COUNTIFS($AE805:$AE805,$AC806,AM805:AM805,$AI$1),0)),0)),0)</f>
        <v>0</v>
      </c>
      <c r="BA806" s="1">
        <f>IFERROR(IF($AE806&gt;$AE805,VLOOKUP($AC806+AN$1,STOCK!$F$10:$AB$209,16,0),IF($AE806=$AE805,(IF(BA805&gt;=1,BA805-COUNTIFS($AE805:$AE805,$AC806,AN805:AN805,$AI$1),0)),0)),0)</f>
        <v>0</v>
      </c>
      <c r="BB806" s="1">
        <f>IFERROR(IF($AE806&gt;$AE805,VLOOKUP($AC806+AO$1,STOCK!$F$10:$AB$209,16,0),IF($AE806=$AE805,(IF(BB805&gt;=1,BB805-COUNTIFS($AE805:$AE805,$AC806,AO805:AO805,$AI$1),0)),0)),0)</f>
        <v>0</v>
      </c>
      <c r="BC806" s="1">
        <f>IFERROR(IF($AE806&gt;$AE805,VLOOKUP($AC806+AP$1,STOCK!$F$10:$AB$209,16,0),IF($AE806=$AE805,(IF(BC805&gt;=1,BC805-COUNTIFS($AE805:$AE805,$AC806,AP805:AP805,$AI$1),0)),0)),0)</f>
        <v>0</v>
      </c>
      <c r="BD806" s="1">
        <f>IFERROR(IF($AE806&gt;$AE805,VLOOKUP($AC806+AQ$1,STOCK!$F$10:$AB$209,16,0),IF($AE806=$AE805,(IF(BD805&gt;=1,BD805-COUNTIFS($AE805:$AE805,$AC806,AQ805:AQ805,$AI$1),0)),0)),0)</f>
        <v>0</v>
      </c>
      <c r="BE806" s="1">
        <f>IFERROR(IF($AE806&gt;$AE805,VLOOKUP($AC806+AR$1,STOCK!$F$10:$AB$209,16,0),IF($AE806=$AE805,(IF(BE805&gt;=1,BE805-COUNTIFS($AE805:$AE805,$AC806,AR805:AR805,$AI$1),0)),0)),0)</f>
        <v>0</v>
      </c>
      <c r="BF806" s="1">
        <f>IFERROR(IF($AE806&gt;$AE805,VLOOKUP($AC806+AS$1,STOCK!$F$10:$AB$209,16,0),IF($AE806=$AE805,(IF(BF805&gt;=1,BF805-COUNTIFS($AE805:$AE805,$AC806,AS805:AS805,$AI$1),0)),0)),0)</f>
        <v>0</v>
      </c>
      <c r="BG806" s="1">
        <f>IFERROR(IF($AE806&gt;$AE805,VLOOKUP($AC806+AT$1,STOCK!$F$10:$AB$209,16,0),IF($AE806=$AE805,(IF(BG805&gt;=1,BG805-COUNTIFS($AE805:$AE805,$AC806,AT805:AT805,$AI$1),0)),0)),0)</f>
        <v>0</v>
      </c>
      <c r="BH806" s="1">
        <f>IFERROR(IF($AE806&gt;$AE805,VLOOKUP($AC806+AU$1,STOCK!$F$10:$AB$209,16,0),IF($AE806=$AE805,(IF(BH805&gt;=1,BH805-COUNTIFS($AE805:$AE805,$AC806,AU805:AU805,$AI$1),0)),0)),0)</f>
        <v>0</v>
      </c>
      <c r="BI806" s="1">
        <f>IFERROR(IF($AE806&gt;$AE805,VLOOKUP($AC806+AV$1,STOCK!$F$10:$AB$209,16,0),IF($AE806=$AE805,(IF(BI805&gt;=1,BI805-COUNTIFS($AE805:$AE805,$AC806,AV805:AV805,$AI$1),0)),0)),0)</f>
        <v>0</v>
      </c>
      <c r="BJ806" s="1">
        <f>IFERROR(IF($AE806&gt;$AE805,VLOOKUP($AC806+AW$1,STOCK!$F$10:$AB$209,16,0),IF($AE806=$AE805,(IF(BJ805&gt;=1,BJ805-COUNTIFS($AE805:$AE805,$AC806,AW805:AW805,$AI$1),0)),0)),0)</f>
        <v>0</v>
      </c>
      <c r="BK806" s="1">
        <f>IFERROR(IF($AE806&gt;$AE805,VLOOKUP($AC806+AX$1,STOCK!$F$10:$AB$209,16,0),IF($AE806=$AE805,(IF(BK805&gt;=1,BK805-COUNTIFS($AE805:$AE805,$AC806,AX805:AX805,$AI$1),0)),0)),0)</f>
        <v>0</v>
      </c>
      <c r="BL806" s="1">
        <f>IFERROR(IF($AE806&gt;$AE805,VLOOKUP($AC806+AL$1,STOCK!$F$10:$AB$209,17,0),IF($AE806=$AE805,(IF(BL805&gt;=1,BL805-COUNTIFS($AE805:$AE805,$AC806,AL805:AL805,$AI$2),0)),0)),0)</f>
        <v>0</v>
      </c>
      <c r="BM806" s="1">
        <f>IFERROR(IF($AE806&gt;$AE805,VLOOKUP($AC806+AM$1,STOCK!$F$10:$AB$209,17,0),IF($AE806=$AE805,(IF(BM805&gt;=1,BM805-COUNTIFS($AE805:$AE805,$AC806,AM805:AM805,$AI$2),0)),0)),0)</f>
        <v>0</v>
      </c>
      <c r="BN806" s="1">
        <f>IFERROR(IF($AE806&gt;$AE805,VLOOKUP($AC806+AN$1,STOCK!$F$10:$AB$209,17,0),IF($AE806=$AE805,(IF(BN805&gt;=1,BN805-COUNTIFS($AE805:$AE805,$AC806,AN805:AN805,$AI$2),0)),0)),0)</f>
        <v>0</v>
      </c>
      <c r="BO806" s="1">
        <f>IFERROR(IF($AE806&gt;$AE805,VLOOKUP($AC806+AO$1,STOCK!$F$10:$AB$209,17,0),IF($AE806=$AE805,(IF(BO805&gt;=1,BO805-COUNTIFS($AE805:$AE805,$AC806,AO805:AO805,$AI$2),0)),0)),0)</f>
        <v>0</v>
      </c>
      <c r="BP806" s="1">
        <f>IFERROR(IF($AE806&gt;$AE805,VLOOKUP($AC806+AP$1,STOCK!$F$10:$AB$209,17,0),IF($AE806=$AE805,(IF(BP805&gt;=1,BP805-COUNTIFS($AE805:$AE805,$AC806,AP805:AP805,$AI$2),0)),0)),0)</f>
        <v>0</v>
      </c>
      <c r="BQ806" s="1">
        <f>IFERROR(IF($AE806&gt;$AE805,VLOOKUP($AC806+AQ$1,STOCK!$F$10:$AB$209,17,0),IF($AE806=$AE805,(IF(BQ805&gt;=1,BQ805-COUNTIFS($AE805:$AE805,$AC806,AQ805:AQ805,$AI$2),0)),0)),0)</f>
        <v>0</v>
      </c>
      <c r="BR806" s="1">
        <f>IFERROR(IF($AE806&gt;$AE805,VLOOKUP($AC806+AR$1,STOCK!$F$10:$AB$209,17,0),IF($AE806=$AE805,(IF(BR805&gt;=1,BR805-COUNTIFS($AE805:$AE805,$AC806,AR805:AR805,$AI$2),0)),0)),0)</f>
        <v>0</v>
      </c>
      <c r="BS806" s="1">
        <f>IFERROR(IF($AE806&gt;$AE805,VLOOKUP($AC806+AS$1,STOCK!$F$10:$AB$209,17,0),IF($AE806=$AE805,(IF(BS805&gt;=1,BS805-COUNTIFS($AE805:$AE805,$AC806,AS805:AS805,$AI$2),0)),0)),0)</f>
        <v>0</v>
      </c>
      <c r="BT806" s="1">
        <f>IFERROR(IF($AE806&gt;$AE805,VLOOKUP($AC806+AT$1,STOCK!$F$10:$AB$209,17,0),IF($AE806=$AE805,(IF(BT805&gt;=1,BT805-COUNTIFS($AE805:$AE805,$AC806,AT805:AT805,$AI$2),0)),0)),0)</f>
        <v>0</v>
      </c>
      <c r="BU806" s="1">
        <f>IFERROR(IF($AE806&gt;$AE805,VLOOKUP($AC806+AU$1,STOCK!$F$10:$AB$209,17,0),IF($AE806=$AE805,(IF(BU805&gt;=1,BU805-COUNTIFS($AE805:$AE805,$AC806,AU805:AU805,$AI$2),0)),0)),0)</f>
        <v>0</v>
      </c>
      <c r="BV806" s="1">
        <f>IFERROR(IF($AE806&gt;$AE805,VLOOKUP($AC806+AV$1,STOCK!$F$10:$AB$209,17,0),IF($AE806=$AE805,(IF(BV805&gt;=1,BV805-COUNTIFS($AE805:$AE805,$AC806,AV805:AV805,$AI$2),0)),0)),0)</f>
        <v>0</v>
      </c>
      <c r="BW806" s="1">
        <f>IFERROR(IF($AE806&gt;$AE805,VLOOKUP($AC806+AW$1,STOCK!$F$10:$AB$209,17,0),IF($AE806=$AE805,(IF(BW805&gt;=1,BW805-COUNTIFS($AE805:$AE805,$AC806,AW805:AW805,$AI$2),0)),0)),0)</f>
        <v>0</v>
      </c>
      <c r="BX806" s="1">
        <f>IFERROR(IF($AE806&gt;$AE805,VLOOKUP($AC806+AX$1,STOCK!$F$10:$AB$209,17,0),IF($AE806=$AE805,(IF(BX805&gt;=1,BX805-COUNTIFS($AE805:$AE805,$AC806,AX805:AX805,$AI$2),0)),0)),0)</f>
        <v>0</v>
      </c>
    </row>
    <row r="807" spans="29:76" x14ac:dyDescent="0.25">
      <c r="AC807" s="1">
        <f t="shared" si="200"/>
        <v>0</v>
      </c>
      <c r="AD807" s="1">
        <f>IFERROR(IF(LEN(AK807)&gt;=1,VLOOKUP(HLOOKUP(AK807,PROFILE!$K$5:$V$8,4,0),PROFILE!$F$1:$G$3,2,0),0),0)</f>
        <v>0</v>
      </c>
      <c r="AE807" s="1">
        <f t="shared" si="201"/>
        <v>0</v>
      </c>
      <c r="AF807" s="1">
        <v>794</v>
      </c>
      <c r="AI807" s="1" t="str">
        <f>IFERROR(IF($AH807&gt;=1,VLOOKUP($AG807,STUDENT!$O$8:$Z$1507,3,0),""),"")</f>
        <v/>
      </c>
      <c r="AJ807" s="1" t="str">
        <f>IFERROR(IF($AH807&gt;=1,VLOOKUP($AG807,STUDENT!$O$8:$Z$1507,4,0),""),"")</f>
        <v/>
      </c>
      <c r="AK807" s="1" t="str">
        <f>IFERROR(IF($AH807&gt;=1,VLOOKUP($AG807,STUDENT!$O$8:$Z$1507,6,0),""),"")</f>
        <v/>
      </c>
      <c r="AL807" s="1" t="str">
        <f t="shared" si="202"/>
        <v/>
      </c>
      <c r="AM807" s="1" t="str">
        <f t="shared" si="203"/>
        <v/>
      </c>
      <c r="AN807" s="1" t="str">
        <f t="shared" si="204"/>
        <v/>
      </c>
      <c r="AO807" s="1" t="str">
        <f t="shared" si="205"/>
        <v/>
      </c>
      <c r="AP807" s="1" t="str">
        <f t="shared" si="206"/>
        <v/>
      </c>
      <c r="AQ807" s="1" t="str">
        <f t="shared" si="207"/>
        <v/>
      </c>
      <c r="AR807" s="1" t="str">
        <f t="shared" si="208"/>
        <v/>
      </c>
      <c r="AS807" s="1" t="str">
        <f t="shared" si="209"/>
        <v/>
      </c>
      <c r="AT807" s="1" t="str">
        <f t="shared" si="210"/>
        <v/>
      </c>
      <c r="AU807" s="1" t="str">
        <f t="shared" si="211"/>
        <v/>
      </c>
      <c r="AV807" s="1" t="str">
        <f t="shared" si="212"/>
        <v/>
      </c>
      <c r="AW807" s="1" t="str">
        <f t="shared" si="213"/>
        <v/>
      </c>
      <c r="AX807" s="1" t="str">
        <f t="shared" si="214"/>
        <v/>
      </c>
      <c r="AY807" s="1">
        <f>IFERROR(IF($AE807&gt;$AE806,VLOOKUP($AC807+AL$1,STOCK!$F$10:$AB$209,16,0),IF($AE807=$AE806,(IF(AY806&gt;=1,AY806-COUNTIFS($AE806:$AE806,$AC807,AL806:AL806,$AI$1),0)),0)),0)</f>
        <v>0</v>
      </c>
      <c r="AZ807" s="1">
        <f>IFERROR(IF($AE807&gt;$AE806,VLOOKUP($AC807+AM$1,STOCK!$F$10:$AB$209,16,0),IF($AE807=$AE806,(IF(AZ806&gt;=1,AZ806-COUNTIFS($AE806:$AE806,$AC807,AM806:AM806,$AI$1),0)),0)),0)</f>
        <v>0</v>
      </c>
      <c r="BA807" s="1">
        <f>IFERROR(IF($AE807&gt;$AE806,VLOOKUP($AC807+AN$1,STOCK!$F$10:$AB$209,16,0),IF($AE807=$AE806,(IF(BA806&gt;=1,BA806-COUNTIFS($AE806:$AE806,$AC807,AN806:AN806,$AI$1),0)),0)),0)</f>
        <v>0</v>
      </c>
      <c r="BB807" s="1">
        <f>IFERROR(IF($AE807&gt;$AE806,VLOOKUP($AC807+AO$1,STOCK!$F$10:$AB$209,16,0),IF($AE807=$AE806,(IF(BB806&gt;=1,BB806-COUNTIFS($AE806:$AE806,$AC807,AO806:AO806,$AI$1),0)),0)),0)</f>
        <v>0</v>
      </c>
      <c r="BC807" s="1">
        <f>IFERROR(IF($AE807&gt;$AE806,VLOOKUP($AC807+AP$1,STOCK!$F$10:$AB$209,16,0),IF($AE807=$AE806,(IF(BC806&gt;=1,BC806-COUNTIFS($AE806:$AE806,$AC807,AP806:AP806,$AI$1),0)),0)),0)</f>
        <v>0</v>
      </c>
      <c r="BD807" s="1">
        <f>IFERROR(IF($AE807&gt;$AE806,VLOOKUP($AC807+AQ$1,STOCK!$F$10:$AB$209,16,0),IF($AE807=$AE806,(IF(BD806&gt;=1,BD806-COUNTIFS($AE806:$AE806,$AC807,AQ806:AQ806,$AI$1),0)),0)),0)</f>
        <v>0</v>
      </c>
      <c r="BE807" s="1">
        <f>IFERROR(IF($AE807&gt;$AE806,VLOOKUP($AC807+AR$1,STOCK!$F$10:$AB$209,16,0),IF($AE807=$AE806,(IF(BE806&gt;=1,BE806-COUNTIFS($AE806:$AE806,$AC807,AR806:AR806,$AI$1),0)),0)),0)</f>
        <v>0</v>
      </c>
      <c r="BF807" s="1">
        <f>IFERROR(IF($AE807&gt;$AE806,VLOOKUP($AC807+AS$1,STOCK!$F$10:$AB$209,16,0),IF($AE807=$AE806,(IF(BF806&gt;=1,BF806-COUNTIFS($AE806:$AE806,$AC807,AS806:AS806,$AI$1),0)),0)),0)</f>
        <v>0</v>
      </c>
      <c r="BG807" s="1">
        <f>IFERROR(IF($AE807&gt;$AE806,VLOOKUP($AC807+AT$1,STOCK!$F$10:$AB$209,16,0),IF($AE807=$AE806,(IF(BG806&gt;=1,BG806-COUNTIFS($AE806:$AE806,$AC807,AT806:AT806,$AI$1),0)),0)),0)</f>
        <v>0</v>
      </c>
      <c r="BH807" s="1">
        <f>IFERROR(IF($AE807&gt;$AE806,VLOOKUP($AC807+AU$1,STOCK!$F$10:$AB$209,16,0),IF($AE807=$AE806,(IF(BH806&gt;=1,BH806-COUNTIFS($AE806:$AE806,$AC807,AU806:AU806,$AI$1),0)),0)),0)</f>
        <v>0</v>
      </c>
      <c r="BI807" s="1">
        <f>IFERROR(IF($AE807&gt;$AE806,VLOOKUP($AC807+AV$1,STOCK!$F$10:$AB$209,16,0),IF($AE807=$AE806,(IF(BI806&gt;=1,BI806-COUNTIFS($AE806:$AE806,$AC807,AV806:AV806,$AI$1),0)),0)),0)</f>
        <v>0</v>
      </c>
      <c r="BJ807" s="1">
        <f>IFERROR(IF($AE807&gt;$AE806,VLOOKUP($AC807+AW$1,STOCK!$F$10:$AB$209,16,0),IF($AE807=$AE806,(IF(BJ806&gt;=1,BJ806-COUNTIFS($AE806:$AE806,$AC807,AW806:AW806,$AI$1),0)),0)),0)</f>
        <v>0</v>
      </c>
      <c r="BK807" s="1">
        <f>IFERROR(IF($AE807&gt;$AE806,VLOOKUP($AC807+AX$1,STOCK!$F$10:$AB$209,16,0),IF($AE807=$AE806,(IF(BK806&gt;=1,BK806-COUNTIFS($AE806:$AE806,$AC807,AX806:AX806,$AI$1),0)),0)),0)</f>
        <v>0</v>
      </c>
      <c r="BL807" s="1">
        <f>IFERROR(IF($AE807&gt;$AE806,VLOOKUP($AC807+AL$1,STOCK!$F$10:$AB$209,17,0),IF($AE807=$AE806,(IF(BL806&gt;=1,BL806-COUNTIFS($AE806:$AE806,$AC807,AL806:AL806,$AI$2),0)),0)),0)</f>
        <v>0</v>
      </c>
      <c r="BM807" s="1">
        <f>IFERROR(IF($AE807&gt;$AE806,VLOOKUP($AC807+AM$1,STOCK!$F$10:$AB$209,17,0),IF($AE807=$AE806,(IF(BM806&gt;=1,BM806-COUNTIFS($AE806:$AE806,$AC807,AM806:AM806,$AI$2),0)),0)),0)</f>
        <v>0</v>
      </c>
      <c r="BN807" s="1">
        <f>IFERROR(IF($AE807&gt;$AE806,VLOOKUP($AC807+AN$1,STOCK!$F$10:$AB$209,17,0),IF($AE807=$AE806,(IF(BN806&gt;=1,BN806-COUNTIFS($AE806:$AE806,$AC807,AN806:AN806,$AI$2),0)),0)),0)</f>
        <v>0</v>
      </c>
      <c r="BO807" s="1">
        <f>IFERROR(IF($AE807&gt;$AE806,VLOOKUP($AC807+AO$1,STOCK!$F$10:$AB$209,17,0),IF($AE807=$AE806,(IF(BO806&gt;=1,BO806-COUNTIFS($AE806:$AE806,$AC807,AO806:AO806,$AI$2),0)),0)),0)</f>
        <v>0</v>
      </c>
      <c r="BP807" s="1">
        <f>IFERROR(IF($AE807&gt;$AE806,VLOOKUP($AC807+AP$1,STOCK!$F$10:$AB$209,17,0),IF($AE807=$AE806,(IF(BP806&gt;=1,BP806-COUNTIFS($AE806:$AE806,$AC807,AP806:AP806,$AI$2),0)),0)),0)</f>
        <v>0</v>
      </c>
      <c r="BQ807" s="1">
        <f>IFERROR(IF($AE807&gt;$AE806,VLOOKUP($AC807+AQ$1,STOCK!$F$10:$AB$209,17,0),IF($AE807=$AE806,(IF(BQ806&gt;=1,BQ806-COUNTIFS($AE806:$AE806,$AC807,AQ806:AQ806,$AI$2),0)),0)),0)</f>
        <v>0</v>
      </c>
      <c r="BR807" s="1">
        <f>IFERROR(IF($AE807&gt;$AE806,VLOOKUP($AC807+AR$1,STOCK!$F$10:$AB$209,17,0),IF($AE807=$AE806,(IF(BR806&gt;=1,BR806-COUNTIFS($AE806:$AE806,$AC807,AR806:AR806,$AI$2),0)),0)),0)</f>
        <v>0</v>
      </c>
      <c r="BS807" s="1">
        <f>IFERROR(IF($AE807&gt;$AE806,VLOOKUP($AC807+AS$1,STOCK!$F$10:$AB$209,17,0),IF($AE807=$AE806,(IF(BS806&gt;=1,BS806-COUNTIFS($AE806:$AE806,$AC807,AS806:AS806,$AI$2),0)),0)),0)</f>
        <v>0</v>
      </c>
      <c r="BT807" s="1">
        <f>IFERROR(IF($AE807&gt;$AE806,VLOOKUP($AC807+AT$1,STOCK!$F$10:$AB$209,17,0),IF($AE807=$AE806,(IF(BT806&gt;=1,BT806-COUNTIFS($AE806:$AE806,$AC807,AT806:AT806,$AI$2),0)),0)),0)</f>
        <v>0</v>
      </c>
      <c r="BU807" s="1">
        <f>IFERROR(IF($AE807&gt;$AE806,VLOOKUP($AC807+AU$1,STOCK!$F$10:$AB$209,17,0),IF($AE807=$AE806,(IF(BU806&gt;=1,BU806-COUNTIFS($AE806:$AE806,$AC807,AU806:AU806,$AI$2),0)),0)),0)</f>
        <v>0</v>
      </c>
      <c r="BV807" s="1">
        <f>IFERROR(IF($AE807&gt;$AE806,VLOOKUP($AC807+AV$1,STOCK!$F$10:$AB$209,17,0),IF($AE807=$AE806,(IF(BV806&gt;=1,BV806-COUNTIFS($AE806:$AE806,$AC807,AV806:AV806,$AI$2),0)),0)),0)</f>
        <v>0</v>
      </c>
      <c r="BW807" s="1">
        <f>IFERROR(IF($AE807&gt;$AE806,VLOOKUP($AC807+AW$1,STOCK!$F$10:$AB$209,17,0),IF($AE807=$AE806,(IF(BW806&gt;=1,BW806-COUNTIFS($AE806:$AE806,$AC807,AW806:AW806,$AI$2),0)),0)),0)</f>
        <v>0</v>
      </c>
      <c r="BX807" s="1">
        <f>IFERROR(IF($AE807&gt;$AE806,VLOOKUP($AC807+AX$1,STOCK!$F$10:$AB$209,17,0),IF($AE807=$AE806,(IF(BX806&gt;=1,BX806-COUNTIFS($AE806:$AE806,$AC807,AX806:AX806,$AI$2),0)),0)),0)</f>
        <v>0</v>
      </c>
    </row>
    <row r="808" spans="29:76" x14ac:dyDescent="0.25">
      <c r="AC808" s="1">
        <f t="shared" si="200"/>
        <v>0</v>
      </c>
      <c r="AD808" s="1">
        <f>IFERROR(IF(LEN(AK808)&gt;=1,VLOOKUP(HLOOKUP(AK808,PROFILE!$K$5:$V$8,4,0),PROFILE!$F$1:$G$3,2,0),0),0)</f>
        <v>0</v>
      </c>
      <c r="AE808" s="1">
        <f t="shared" si="201"/>
        <v>0</v>
      </c>
      <c r="AF808" s="1">
        <v>795</v>
      </c>
      <c r="AI808" s="1" t="str">
        <f>IFERROR(IF($AH808&gt;=1,VLOOKUP($AG808,STUDENT!$O$8:$Z$1507,3,0),""),"")</f>
        <v/>
      </c>
      <c r="AJ808" s="1" t="str">
        <f>IFERROR(IF($AH808&gt;=1,VLOOKUP($AG808,STUDENT!$O$8:$Z$1507,4,0),""),"")</f>
        <v/>
      </c>
      <c r="AK808" s="1" t="str">
        <f>IFERROR(IF($AH808&gt;=1,VLOOKUP($AG808,STUDENT!$O$8:$Z$1507,6,0),""),"")</f>
        <v/>
      </c>
      <c r="AL808" s="1" t="str">
        <f t="shared" si="202"/>
        <v/>
      </c>
      <c r="AM808" s="1" t="str">
        <f t="shared" si="203"/>
        <v/>
      </c>
      <c r="AN808" s="1" t="str">
        <f t="shared" si="204"/>
        <v/>
      </c>
      <c r="AO808" s="1" t="str">
        <f t="shared" si="205"/>
        <v/>
      </c>
      <c r="AP808" s="1" t="str">
        <f t="shared" si="206"/>
        <v/>
      </c>
      <c r="AQ808" s="1" t="str">
        <f t="shared" si="207"/>
        <v/>
      </c>
      <c r="AR808" s="1" t="str">
        <f t="shared" si="208"/>
        <v/>
      </c>
      <c r="AS808" s="1" t="str">
        <f t="shared" si="209"/>
        <v/>
      </c>
      <c r="AT808" s="1" t="str">
        <f t="shared" si="210"/>
        <v/>
      </c>
      <c r="AU808" s="1" t="str">
        <f t="shared" si="211"/>
        <v/>
      </c>
      <c r="AV808" s="1" t="str">
        <f t="shared" si="212"/>
        <v/>
      </c>
      <c r="AW808" s="1" t="str">
        <f t="shared" si="213"/>
        <v/>
      </c>
      <c r="AX808" s="1" t="str">
        <f t="shared" si="214"/>
        <v/>
      </c>
      <c r="AY808" s="1">
        <f>IFERROR(IF($AE808&gt;$AE807,VLOOKUP($AC808+AL$1,STOCK!$F$10:$AB$209,16,0),IF($AE808=$AE807,(IF(AY807&gt;=1,AY807-COUNTIFS($AE807:$AE807,$AC808,AL807:AL807,$AI$1),0)),0)),0)</f>
        <v>0</v>
      </c>
      <c r="AZ808" s="1">
        <f>IFERROR(IF($AE808&gt;$AE807,VLOOKUP($AC808+AM$1,STOCK!$F$10:$AB$209,16,0),IF($AE808=$AE807,(IF(AZ807&gt;=1,AZ807-COUNTIFS($AE807:$AE807,$AC808,AM807:AM807,$AI$1),0)),0)),0)</f>
        <v>0</v>
      </c>
      <c r="BA808" s="1">
        <f>IFERROR(IF($AE808&gt;$AE807,VLOOKUP($AC808+AN$1,STOCK!$F$10:$AB$209,16,0),IF($AE808=$AE807,(IF(BA807&gt;=1,BA807-COUNTIFS($AE807:$AE807,$AC808,AN807:AN807,$AI$1),0)),0)),0)</f>
        <v>0</v>
      </c>
      <c r="BB808" s="1">
        <f>IFERROR(IF($AE808&gt;$AE807,VLOOKUP($AC808+AO$1,STOCK!$F$10:$AB$209,16,0),IF($AE808=$AE807,(IF(BB807&gt;=1,BB807-COUNTIFS($AE807:$AE807,$AC808,AO807:AO807,$AI$1),0)),0)),0)</f>
        <v>0</v>
      </c>
      <c r="BC808" s="1">
        <f>IFERROR(IF($AE808&gt;$AE807,VLOOKUP($AC808+AP$1,STOCK!$F$10:$AB$209,16,0),IF($AE808=$AE807,(IF(BC807&gt;=1,BC807-COUNTIFS($AE807:$AE807,$AC808,AP807:AP807,$AI$1),0)),0)),0)</f>
        <v>0</v>
      </c>
      <c r="BD808" s="1">
        <f>IFERROR(IF($AE808&gt;$AE807,VLOOKUP($AC808+AQ$1,STOCK!$F$10:$AB$209,16,0),IF($AE808=$AE807,(IF(BD807&gt;=1,BD807-COUNTIFS($AE807:$AE807,$AC808,AQ807:AQ807,$AI$1),0)),0)),0)</f>
        <v>0</v>
      </c>
      <c r="BE808" s="1">
        <f>IFERROR(IF($AE808&gt;$AE807,VLOOKUP($AC808+AR$1,STOCK!$F$10:$AB$209,16,0),IF($AE808=$AE807,(IF(BE807&gt;=1,BE807-COUNTIFS($AE807:$AE807,$AC808,AR807:AR807,$AI$1),0)),0)),0)</f>
        <v>0</v>
      </c>
      <c r="BF808" s="1">
        <f>IFERROR(IF($AE808&gt;$AE807,VLOOKUP($AC808+AS$1,STOCK!$F$10:$AB$209,16,0),IF($AE808=$AE807,(IF(BF807&gt;=1,BF807-COUNTIFS($AE807:$AE807,$AC808,AS807:AS807,$AI$1),0)),0)),0)</f>
        <v>0</v>
      </c>
      <c r="BG808" s="1">
        <f>IFERROR(IF($AE808&gt;$AE807,VLOOKUP($AC808+AT$1,STOCK!$F$10:$AB$209,16,0),IF($AE808=$AE807,(IF(BG807&gt;=1,BG807-COUNTIFS($AE807:$AE807,$AC808,AT807:AT807,$AI$1),0)),0)),0)</f>
        <v>0</v>
      </c>
      <c r="BH808" s="1">
        <f>IFERROR(IF($AE808&gt;$AE807,VLOOKUP($AC808+AU$1,STOCK!$F$10:$AB$209,16,0),IF($AE808=$AE807,(IF(BH807&gt;=1,BH807-COUNTIFS($AE807:$AE807,$AC808,AU807:AU807,$AI$1),0)),0)),0)</f>
        <v>0</v>
      </c>
      <c r="BI808" s="1">
        <f>IFERROR(IF($AE808&gt;$AE807,VLOOKUP($AC808+AV$1,STOCK!$F$10:$AB$209,16,0),IF($AE808=$AE807,(IF(BI807&gt;=1,BI807-COUNTIFS($AE807:$AE807,$AC808,AV807:AV807,$AI$1),0)),0)),0)</f>
        <v>0</v>
      </c>
      <c r="BJ808" s="1">
        <f>IFERROR(IF($AE808&gt;$AE807,VLOOKUP($AC808+AW$1,STOCK!$F$10:$AB$209,16,0),IF($AE808=$AE807,(IF(BJ807&gt;=1,BJ807-COUNTIFS($AE807:$AE807,$AC808,AW807:AW807,$AI$1),0)),0)),0)</f>
        <v>0</v>
      </c>
      <c r="BK808" s="1">
        <f>IFERROR(IF($AE808&gt;$AE807,VLOOKUP($AC808+AX$1,STOCK!$F$10:$AB$209,16,0),IF($AE808=$AE807,(IF(BK807&gt;=1,BK807-COUNTIFS($AE807:$AE807,$AC808,AX807:AX807,$AI$1),0)),0)),0)</f>
        <v>0</v>
      </c>
      <c r="BL808" s="1">
        <f>IFERROR(IF($AE808&gt;$AE807,VLOOKUP($AC808+AL$1,STOCK!$F$10:$AB$209,17,0),IF($AE808=$AE807,(IF(BL807&gt;=1,BL807-COUNTIFS($AE807:$AE807,$AC808,AL807:AL807,$AI$2),0)),0)),0)</f>
        <v>0</v>
      </c>
      <c r="BM808" s="1">
        <f>IFERROR(IF($AE808&gt;$AE807,VLOOKUP($AC808+AM$1,STOCK!$F$10:$AB$209,17,0),IF($AE808=$AE807,(IF(BM807&gt;=1,BM807-COUNTIFS($AE807:$AE807,$AC808,AM807:AM807,$AI$2),0)),0)),0)</f>
        <v>0</v>
      </c>
      <c r="BN808" s="1">
        <f>IFERROR(IF($AE808&gt;$AE807,VLOOKUP($AC808+AN$1,STOCK!$F$10:$AB$209,17,0),IF($AE808=$AE807,(IF(BN807&gt;=1,BN807-COUNTIFS($AE807:$AE807,$AC808,AN807:AN807,$AI$2),0)),0)),0)</f>
        <v>0</v>
      </c>
      <c r="BO808" s="1">
        <f>IFERROR(IF($AE808&gt;$AE807,VLOOKUP($AC808+AO$1,STOCK!$F$10:$AB$209,17,0),IF($AE808=$AE807,(IF(BO807&gt;=1,BO807-COUNTIFS($AE807:$AE807,$AC808,AO807:AO807,$AI$2),0)),0)),0)</f>
        <v>0</v>
      </c>
      <c r="BP808" s="1">
        <f>IFERROR(IF($AE808&gt;$AE807,VLOOKUP($AC808+AP$1,STOCK!$F$10:$AB$209,17,0),IF($AE808=$AE807,(IF(BP807&gt;=1,BP807-COUNTIFS($AE807:$AE807,$AC808,AP807:AP807,$AI$2),0)),0)),0)</f>
        <v>0</v>
      </c>
      <c r="BQ808" s="1">
        <f>IFERROR(IF($AE808&gt;$AE807,VLOOKUP($AC808+AQ$1,STOCK!$F$10:$AB$209,17,0),IF($AE808=$AE807,(IF(BQ807&gt;=1,BQ807-COUNTIFS($AE807:$AE807,$AC808,AQ807:AQ807,$AI$2),0)),0)),0)</f>
        <v>0</v>
      </c>
      <c r="BR808" s="1">
        <f>IFERROR(IF($AE808&gt;$AE807,VLOOKUP($AC808+AR$1,STOCK!$F$10:$AB$209,17,0),IF($AE808=$AE807,(IF(BR807&gt;=1,BR807-COUNTIFS($AE807:$AE807,$AC808,AR807:AR807,$AI$2),0)),0)),0)</f>
        <v>0</v>
      </c>
      <c r="BS808" s="1">
        <f>IFERROR(IF($AE808&gt;$AE807,VLOOKUP($AC808+AS$1,STOCK!$F$10:$AB$209,17,0),IF($AE808=$AE807,(IF(BS807&gt;=1,BS807-COUNTIFS($AE807:$AE807,$AC808,AS807:AS807,$AI$2),0)),0)),0)</f>
        <v>0</v>
      </c>
      <c r="BT808" s="1">
        <f>IFERROR(IF($AE808&gt;$AE807,VLOOKUP($AC808+AT$1,STOCK!$F$10:$AB$209,17,0),IF($AE808=$AE807,(IF(BT807&gt;=1,BT807-COUNTIFS($AE807:$AE807,$AC808,AT807:AT807,$AI$2),0)),0)),0)</f>
        <v>0</v>
      </c>
      <c r="BU808" s="1">
        <f>IFERROR(IF($AE808&gt;$AE807,VLOOKUP($AC808+AU$1,STOCK!$F$10:$AB$209,17,0),IF($AE808=$AE807,(IF(BU807&gt;=1,BU807-COUNTIFS($AE807:$AE807,$AC808,AU807:AU807,$AI$2),0)),0)),0)</f>
        <v>0</v>
      </c>
      <c r="BV808" s="1">
        <f>IFERROR(IF($AE808&gt;$AE807,VLOOKUP($AC808+AV$1,STOCK!$F$10:$AB$209,17,0),IF($AE808=$AE807,(IF(BV807&gt;=1,BV807-COUNTIFS($AE807:$AE807,$AC808,AV807:AV807,$AI$2),0)),0)),0)</f>
        <v>0</v>
      </c>
      <c r="BW808" s="1">
        <f>IFERROR(IF($AE808&gt;$AE807,VLOOKUP($AC808+AW$1,STOCK!$F$10:$AB$209,17,0),IF($AE808=$AE807,(IF(BW807&gt;=1,BW807-COUNTIFS($AE807:$AE807,$AC808,AW807:AW807,$AI$2),0)),0)),0)</f>
        <v>0</v>
      </c>
      <c r="BX808" s="1">
        <f>IFERROR(IF($AE808&gt;$AE807,VLOOKUP($AC808+AX$1,STOCK!$F$10:$AB$209,17,0),IF($AE808=$AE807,(IF(BX807&gt;=1,BX807-COUNTIFS($AE807:$AE807,$AC808,AX807:AX807,$AI$2),0)),0)),0)</f>
        <v>0</v>
      </c>
    </row>
    <row r="809" spans="29:76" x14ac:dyDescent="0.25">
      <c r="AC809" s="1">
        <f t="shared" si="200"/>
        <v>0</v>
      </c>
      <c r="AD809" s="1">
        <f>IFERROR(IF(LEN(AK809)&gt;=1,VLOOKUP(HLOOKUP(AK809,PROFILE!$K$5:$V$8,4,0),PROFILE!$F$1:$G$3,2,0),0),0)</f>
        <v>0</v>
      </c>
      <c r="AE809" s="1">
        <f t="shared" si="201"/>
        <v>0</v>
      </c>
      <c r="AF809" s="1">
        <v>796</v>
      </c>
      <c r="AI809" s="1" t="str">
        <f>IFERROR(IF($AH809&gt;=1,VLOOKUP($AG809,STUDENT!$O$8:$Z$1507,3,0),""),"")</f>
        <v/>
      </c>
      <c r="AJ809" s="1" t="str">
        <f>IFERROR(IF($AH809&gt;=1,VLOOKUP($AG809,STUDENT!$O$8:$Z$1507,4,0),""),"")</f>
        <v/>
      </c>
      <c r="AK809" s="1" t="str">
        <f>IFERROR(IF($AH809&gt;=1,VLOOKUP($AG809,STUDENT!$O$8:$Z$1507,6,0),""),"")</f>
        <v/>
      </c>
      <c r="AL809" s="1" t="str">
        <f t="shared" si="202"/>
        <v/>
      </c>
      <c r="AM809" s="1" t="str">
        <f t="shared" si="203"/>
        <v/>
      </c>
      <c r="AN809" s="1" t="str">
        <f t="shared" si="204"/>
        <v/>
      </c>
      <c r="AO809" s="1" t="str">
        <f t="shared" si="205"/>
        <v/>
      </c>
      <c r="AP809" s="1" t="str">
        <f t="shared" si="206"/>
        <v/>
      </c>
      <c r="AQ809" s="1" t="str">
        <f t="shared" si="207"/>
        <v/>
      </c>
      <c r="AR809" s="1" t="str">
        <f t="shared" si="208"/>
        <v/>
      </c>
      <c r="AS809" s="1" t="str">
        <f t="shared" si="209"/>
        <v/>
      </c>
      <c r="AT809" s="1" t="str">
        <f t="shared" si="210"/>
        <v/>
      </c>
      <c r="AU809" s="1" t="str">
        <f t="shared" si="211"/>
        <v/>
      </c>
      <c r="AV809" s="1" t="str">
        <f t="shared" si="212"/>
        <v/>
      </c>
      <c r="AW809" s="1" t="str">
        <f t="shared" si="213"/>
        <v/>
      </c>
      <c r="AX809" s="1" t="str">
        <f t="shared" si="214"/>
        <v/>
      </c>
      <c r="AY809" s="1">
        <f>IFERROR(IF($AE809&gt;$AE808,VLOOKUP($AC809+AL$1,STOCK!$F$10:$AB$209,16,0),IF($AE809=$AE808,(IF(AY808&gt;=1,AY808-COUNTIFS($AE808:$AE808,$AC809,AL808:AL808,$AI$1),0)),0)),0)</f>
        <v>0</v>
      </c>
      <c r="AZ809" s="1">
        <f>IFERROR(IF($AE809&gt;$AE808,VLOOKUP($AC809+AM$1,STOCK!$F$10:$AB$209,16,0),IF($AE809=$AE808,(IF(AZ808&gt;=1,AZ808-COUNTIFS($AE808:$AE808,$AC809,AM808:AM808,$AI$1),0)),0)),0)</f>
        <v>0</v>
      </c>
      <c r="BA809" s="1">
        <f>IFERROR(IF($AE809&gt;$AE808,VLOOKUP($AC809+AN$1,STOCK!$F$10:$AB$209,16,0),IF($AE809=$AE808,(IF(BA808&gt;=1,BA808-COUNTIFS($AE808:$AE808,$AC809,AN808:AN808,$AI$1),0)),0)),0)</f>
        <v>0</v>
      </c>
      <c r="BB809" s="1">
        <f>IFERROR(IF($AE809&gt;$AE808,VLOOKUP($AC809+AO$1,STOCK!$F$10:$AB$209,16,0),IF($AE809=$AE808,(IF(BB808&gt;=1,BB808-COUNTIFS($AE808:$AE808,$AC809,AO808:AO808,$AI$1),0)),0)),0)</f>
        <v>0</v>
      </c>
      <c r="BC809" s="1">
        <f>IFERROR(IF($AE809&gt;$AE808,VLOOKUP($AC809+AP$1,STOCK!$F$10:$AB$209,16,0),IF($AE809=$AE808,(IF(BC808&gt;=1,BC808-COUNTIFS($AE808:$AE808,$AC809,AP808:AP808,$AI$1),0)),0)),0)</f>
        <v>0</v>
      </c>
      <c r="BD809" s="1">
        <f>IFERROR(IF($AE809&gt;$AE808,VLOOKUP($AC809+AQ$1,STOCK!$F$10:$AB$209,16,0),IF($AE809=$AE808,(IF(BD808&gt;=1,BD808-COUNTIFS($AE808:$AE808,$AC809,AQ808:AQ808,$AI$1),0)),0)),0)</f>
        <v>0</v>
      </c>
      <c r="BE809" s="1">
        <f>IFERROR(IF($AE809&gt;$AE808,VLOOKUP($AC809+AR$1,STOCK!$F$10:$AB$209,16,0),IF($AE809=$AE808,(IF(BE808&gt;=1,BE808-COUNTIFS($AE808:$AE808,$AC809,AR808:AR808,$AI$1),0)),0)),0)</f>
        <v>0</v>
      </c>
      <c r="BF809" s="1">
        <f>IFERROR(IF($AE809&gt;$AE808,VLOOKUP($AC809+AS$1,STOCK!$F$10:$AB$209,16,0),IF($AE809=$AE808,(IF(BF808&gt;=1,BF808-COUNTIFS($AE808:$AE808,$AC809,AS808:AS808,$AI$1),0)),0)),0)</f>
        <v>0</v>
      </c>
      <c r="BG809" s="1">
        <f>IFERROR(IF($AE809&gt;$AE808,VLOOKUP($AC809+AT$1,STOCK!$F$10:$AB$209,16,0),IF($AE809=$AE808,(IF(BG808&gt;=1,BG808-COUNTIFS($AE808:$AE808,$AC809,AT808:AT808,$AI$1),0)),0)),0)</f>
        <v>0</v>
      </c>
      <c r="BH809" s="1">
        <f>IFERROR(IF($AE809&gt;$AE808,VLOOKUP($AC809+AU$1,STOCK!$F$10:$AB$209,16,0),IF($AE809=$AE808,(IF(BH808&gt;=1,BH808-COUNTIFS($AE808:$AE808,$AC809,AU808:AU808,$AI$1),0)),0)),0)</f>
        <v>0</v>
      </c>
      <c r="BI809" s="1">
        <f>IFERROR(IF($AE809&gt;$AE808,VLOOKUP($AC809+AV$1,STOCK!$F$10:$AB$209,16,0),IF($AE809=$AE808,(IF(BI808&gt;=1,BI808-COUNTIFS($AE808:$AE808,$AC809,AV808:AV808,$AI$1),0)),0)),0)</f>
        <v>0</v>
      </c>
      <c r="BJ809" s="1">
        <f>IFERROR(IF($AE809&gt;$AE808,VLOOKUP($AC809+AW$1,STOCK!$F$10:$AB$209,16,0),IF($AE809=$AE808,(IF(BJ808&gt;=1,BJ808-COUNTIFS($AE808:$AE808,$AC809,AW808:AW808,$AI$1),0)),0)),0)</f>
        <v>0</v>
      </c>
      <c r="BK809" s="1">
        <f>IFERROR(IF($AE809&gt;$AE808,VLOOKUP($AC809+AX$1,STOCK!$F$10:$AB$209,16,0),IF($AE809=$AE808,(IF(BK808&gt;=1,BK808-COUNTIFS($AE808:$AE808,$AC809,AX808:AX808,$AI$1),0)),0)),0)</f>
        <v>0</v>
      </c>
      <c r="BL809" s="1">
        <f>IFERROR(IF($AE809&gt;$AE808,VLOOKUP($AC809+AL$1,STOCK!$F$10:$AB$209,17,0),IF($AE809=$AE808,(IF(BL808&gt;=1,BL808-COUNTIFS($AE808:$AE808,$AC809,AL808:AL808,$AI$2),0)),0)),0)</f>
        <v>0</v>
      </c>
      <c r="BM809" s="1">
        <f>IFERROR(IF($AE809&gt;$AE808,VLOOKUP($AC809+AM$1,STOCK!$F$10:$AB$209,17,0),IF($AE809=$AE808,(IF(BM808&gt;=1,BM808-COUNTIFS($AE808:$AE808,$AC809,AM808:AM808,$AI$2),0)),0)),0)</f>
        <v>0</v>
      </c>
      <c r="BN809" s="1">
        <f>IFERROR(IF($AE809&gt;$AE808,VLOOKUP($AC809+AN$1,STOCK!$F$10:$AB$209,17,0),IF($AE809=$AE808,(IF(BN808&gt;=1,BN808-COUNTIFS($AE808:$AE808,$AC809,AN808:AN808,$AI$2),0)),0)),0)</f>
        <v>0</v>
      </c>
      <c r="BO809" s="1">
        <f>IFERROR(IF($AE809&gt;$AE808,VLOOKUP($AC809+AO$1,STOCK!$F$10:$AB$209,17,0),IF($AE809=$AE808,(IF(BO808&gt;=1,BO808-COUNTIFS($AE808:$AE808,$AC809,AO808:AO808,$AI$2),0)),0)),0)</f>
        <v>0</v>
      </c>
      <c r="BP809" s="1">
        <f>IFERROR(IF($AE809&gt;$AE808,VLOOKUP($AC809+AP$1,STOCK!$F$10:$AB$209,17,0),IF($AE809=$AE808,(IF(BP808&gt;=1,BP808-COUNTIFS($AE808:$AE808,$AC809,AP808:AP808,$AI$2),0)),0)),0)</f>
        <v>0</v>
      </c>
      <c r="BQ809" s="1">
        <f>IFERROR(IF($AE809&gt;$AE808,VLOOKUP($AC809+AQ$1,STOCK!$F$10:$AB$209,17,0),IF($AE809=$AE808,(IF(BQ808&gt;=1,BQ808-COUNTIFS($AE808:$AE808,$AC809,AQ808:AQ808,$AI$2),0)),0)),0)</f>
        <v>0</v>
      </c>
      <c r="BR809" s="1">
        <f>IFERROR(IF($AE809&gt;$AE808,VLOOKUP($AC809+AR$1,STOCK!$F$10:$AB$209,17,0),IF($AE809=$AE808,(IF(BR808&gt;=1,BR808-COUNTIFS($AE808:$AE808,$AC809,AR808:AR808,$AI$2),0)),0)),0)</f>
        <v>0</v>
      </c>
      <c r="BS809" s="1">
        <f>IFERROR(IF($AE809&gt;$AE808,VLOOKUP($AC809+AS$1,STOCK!$F$10:$AB$209,17,0),IF($AE809=$AE808,(IF(BS808&gt;=1,BS808-COUNTIFS($AE808:$AE808,$AC809,AS808:AS808,$AI$2),0)),0)),0)</f>
        <v>0</v>
      </c>
      <c r="BT809" s="1">
        <f>IFERROR(IF($AE809&gt;$AE808,VLOOKUP($AC809+AT$1,STOCK!$F$10:$AB$209,17,0),IF($AE809=$AE808,(IF(BT808&gt;=1,BT808-COUNTIFS($AE808:$AE808,$AC809,AT808:AT808,$AI$2),0)),0)),0)</f>
        <v>0</v>
      </c>
      <c r="BU809" s="1">
        <f>IFERROR(IF($AE809&gt;$AE808,VLOOKUP($AC809+AU$1,STOCK!$F$10:$AB$209,17,0),IF($AE809=$AE808,(IF(BU808&gt;=1,BU808-COUNTIFS($AE808:$AE808,$AC809,AU808:AU808,$AI$2),0)),0)),0)</f>
        <v>0</v>
      </c>
      <c r="BV809" s="1">
        <f>IFERROR(IF($AE809&gt;$AE808,VLOOKUP($AC809+AV$1,STOCK!$F$10:$AB$209,17,0),IF($AE809=$AE808,(IF(BV808&gt;=1,BV808-COUNTIFS($AE808:$AE808,$AC809,AV808:AV808,$AI$2),0)),0)),0)</f>
        <v>0</v>
      </c>
      <c r="BW809" s="1">
        <f>IFERROR(IF($AE809&gt;$AE808,VLOOKUP($AC809+AW$1,STOCK!$F$10:$AB$209,17,0),IF($AE809=$AE808,(IF(BW808&gt;=1,BW808-COUNTIFS($AE808:$AE808,$AC809,AW808:AW808,$AI$2),0)),0)),0)</f>
        <v>0</v>
      </c>
      <c r="BX809" s="1">
        <f>IFERROR(IF($AE809&gt;$AE808,VLOOKUP($AC809+AX$1,STOCK!$F$10:$AB$209,17,0),IF($AE809=$AE808,(IF(BX808&gt;=1,BX808-COUNTIFS($AE808:$AE808,$AC809,AX808:AX808,$AI$2),0)),0)),0)</f>
        <v>0</v>
      </c>
    </row>
    <row r="810" spans="29:76" x14ac:dyDescent="0.25">
      <c r="AC810" s="1">
        <f t="shared" si="200"/>
        <v>0</v>
      </c>
      <c r="AD810" s="1">
        <f>IFERROR(IF(LEN(AK810)&gt;=1,VLOOKUP(HLOOKUP(AK810,PROFILE!$K$5:$V$8,4,0),PROFILE!$F$1:$G$3,2,0),0),0)</f>
        <v>0</v>
      </c>
      <c r="AE810" s="1">
        <f t="shared" si="201"/>
        <v>0</v>
      </c>
      <c r="AF810" s="1">
        <v>797</v>
      </c>
      <c r="AI810" s="1" t="str">
        <f>IFERROR(IF($AH810&gt;=1,VLOOKUP($AG810,STUDENT!$O$8:$Z$1507,3,0),""),"")</f>
        <v/>
      </c>
      <c r="AJ810" s="1" t="str">
        <f>IFERROR(IF($AH810&gt;=1,VLOOKUP($AG810,STUDENT!$O$8:$Z$1507,4,0),""),"")</f>
        <v/>
      </c>
      <c r="AK810" s="1" t="str">
        <f>IFERROR(IF($AH810&gt;=1,VLOOKUP($AG810,STUDENT!$O$8:$Z$1507,6,0),""),"")</f>
        <v/>
      </c>
      <c r="AL810" s="1" t="str">
        <f t="shared" si="202"/>
        <v/>
      </c>
      <c r="AM810" s="1" t="str">
        <f t="shared" si="203"/>
        <v/>
      </c>
      <c r="AN810" s="1" t="str">
        <f t="shared" si="204"/>
        <v/>
      </c>
      <c r="AO810" s="1" t="str">
        <f t="shared" si="205"/>
        <v/>
      </c>
      <c r="AP810" s="1" t="str">
        <f t="shared" si="206"/>
        <v/>
      </c>
      <c r="AQ810" s="1" t="str">
        <f t="shared" si="207"/>
        <v/>
      </c>
      <c r="AR810" s="1" t="str">
        <f t="shared" si="208"/>
        <v/>
      </c>
      <c r="AS810" s="1" t="str">
        <f t="shared" si="209"/>
        <v/>
      </c>
      <c r="AT810" s="1" t="str">
        <f t="shared" si="210"/>
        <v/>
      </c>
      <c r="AU810" s="1" t="str">
        <f t="shared" si="211"/>
        <v/>
      </c>
      <c r="AV810" s="1" t="str">
        <f t="shared" si="212"/>
        <v/>
      </c>
      <c r="AW810" s="1" t="str">
        <f t="shared" si="213"/>
        <v/>
      </c>
      <c r="AX810" s="1" t="str">
        <f t="shared" si="214"/>
        <v/>
      </c>
      <c r="AY810" s="1">
        <f>IFERROR(IF($AE810&gt;$AE809,VLOOKUP($AC810+AL$1,STOCK!$F$10:$AB$209,16,0),IF($AE810=$AE809,(IF(AY809&gt;=1,AY809-COUNTIFS($AE809:$AE809,$AC810,AL809:AL809,$AI$1),0)),0)),0)</f>
        <v>0</v>
      </c>
      <c r="AZ810" s="1">
        <f>IFERROR(IF($AE810&gt;$AE809,VLOOKUP($AC810+AM$1,STOCK!$F$10:$AB$209,16,0),IF($AE810=$AE809,(IF(AZ809&gt;=1,AZ809-COUNTIFS($AE809:$AE809,$AC810,AM809:AM809,$AI$1),0)),0)),0)</f>
        <v>0</v>
      </c>
      <c r="BA810" s="1">
        <f>IFERROR(IF($AE810&gt;$AE809,VLOOKUP($AC810+AN$1,STOCK!$F$10:$AB$209,16,0),IF($AE810=$AE809,(IF(BA809&gt;=1,BA809-COUNTIFS($AE809:$AE809,$AC810,AN809:AN809,$AI$1),0)),0)),0)</f>
        <v>0</v>
      </c>
      <c r="BB810" s="1">
        <f>IFERROR(IF($AE810&gt;$AE809,VLOOKUP($AC810+AO$1,STOCK!$F$10:$AB$209,16,0),IF($AE810=$AE809,(IF(BB809&gt;=1,BB809-COUNTIFS($AE809:$AE809,$AC810,AO809:AO809,$AI$1),0)),0)),0)</f>
        <v>0</v>
      </c>
      <c r="BC810" s="1">
        <f>IFERROR(IF($AE810&gt;$AE809,VLOOKUP($AC810+AP$1,STOCK!$F$10:$AB$209,16,0),IF($AE810=$AE809,(IF(BC809&gt;=1,BC809-COUNTIFS($AE809:$AE809,$AC810,AP809:AP809,$AI$1),0)),0)),0)</f>
        <v>0</v>
      </c>
      <c r="BD810" s="1">
        <f>IFERROR(IF($AE810&gt;$AE809,VLOOKUP($AC810+AQ$1,STOCK!$F$10:$AB$209,16,0),IF($AE810=$AE809,(IF(BD809&gt;=1,BD809-COUNTIFS($AE809:$AE809,$AC810,AQ809:AQ809,$AI$1),0)),0)),0)</f>
        <v>0</v>
      </c>
      <c r="BE810" s="1">
        <f>IFERROR(IF($AE810&gt;$AE809,VLOOKUP($AC810+AR$1,STOCK!$F$10:$AB$209,16,0),IF($AE810=$AE809,(IF(BE809&gt;=1,BE809-COUNTIFS($AE809:$AE809,$AC810,AR809:AR809,$AI$1),0)),0)),0)</f>
        <v>0</v>
      </c>
      <c r="BF810" s="1">
        <f>IFERROR(IF($AE810&gt;$AE809,VLOOKUP($AC810+AS$1,STOCK!$F$10:$AB$209,16,0),IF($AE810=$AE809,(IF(BF809&gt;=1,BF809-COUNTIFS($AE809:$AE809,$AC810,AS809:AS809,$AI$1),0)),0)),0)</f>
        <v>0</v>
      </c>
      <c r="BG810" s="1">
        <f>IFERROR(IF($AE810&gt;$AE809,VLOOKUP($AC810+AT$1,STOCK!$F$10:$AB$209,16,0),IF($AE810=$AE809,(IF(BG809&gt;=1,BG809-COUNTIFS($AE809:$AE809,$AC810,AT809:AT809,$AI$1),0)),0)),0)</f>
        <v>0</v>
      </c>
      <c r="BH810" s="1">
        <f>IFERROR(IF($AE810&gt;$AE809,VLOOKUP($AC810+AU$1,STOCK!$F$10:$AB$209,16,0),IF($AE810=$AE809,(IF(BH809&gt;=1,BH809-COUNTIFS($AE809:$AE809,$AC810,AU809:AU809,$AI$1),0)),0)),0)</f>
        <v>0</v>
      </c>
      <c r="BI810" s="1">
        <f>IFERROR(IF($AE810&gt;$AE809,VLOOKUP($AC810+AV$1,STOCK!$F$10:$AB$209,16,0),IF($AE810=$AE809,(IF(BI809&gt;=1,BI809-COUNTIFS($AE809:$AE809,$AC810,AV809:AV809,$AI$1),0)),0)),0)</f>
        <v>0</v>
      </c>
      <c r="BJ810" s="1">
        <f>IFERROR(IF($AE810&gt;$AE809,VLOOKUP($AC810+AW$1,STOCK!$F$10:$AB$209,16,0),IF($AE810=$AE809,(IF(BJ809&gt;=1,BJ809-COUNTIFS($AE809:$AE809,$AC810,AW809:AW809,$AI$1),0)),0)),0)</f>
        <v>0</v>
      </c>
      <c r="BK810" s="1">
        <f>IFERROR(IF($AE810&gt;$AE809,VLOOKUP($AC810+AX$1,STOCK!$F$10:$AB$209,16,0),IF($AE810=$AE809,(IF(BK809&gt;=1,BK809-COUNTIFS($AE809:$AE809,$AC810,AX809:AX809,$AI$1),0)),0)),0)</f>
        <v>0</v>
      </c>
      <c r="BL810" s="1">
        <f>IFERROR(IF($AE810&gt;$AE809,VLOOKUP($AC810+AL$1,STOCK!$F$10:$AB$209,17,0),IF($AE810=$AE809,(IF(BL809&gt;=1,BL809-COUNTIFS($AE809:$AE809,$AC810,AL809:AL809,$AI$2),0)),0)),0)</f>
        <v>0</v>
      </c>
      <c r="BM810" s="1">
        <f>IFERROR(IF($AE810&gt;$AE809,VLOOKUP($AC810+AM$1,STOCK!$F$10:$AB$209,17,0),IF($AE810=$AE809,(IF(BM809&gt;=1,BM809-COUNTIFS($AE809:$AE809,$AC810,AM809:AM809,$AI$2),0)),0)),0)</f>
        <v>0</v>
      </c>
      <c r="BN810" s="1">
        <f>IFERROR(IF($AE810&gt;$AE809,VLOOKUP($AC810+AN$1,STOCK!$F$10:$AB$209,17,0),IF($AE810=$AE809,(IF(BN809&gt;=1,BN809-COUNTIFS($AE809:$AE809,$AC810,AN809:AN809,$AI$2),0)),0)),0)</f>
        <v>0</v>
      </c>
      <c r="BO810" s="1">
        <f>IFERROR(IF($AE810&gt;$AE809,VLOOKUP($AC810+AO$1,STOCK!$F$10:$AB$209,17,0),IF($AE810=$AE809,(IF(BO809&gt;=1,BO809-COUNTIFS($AE809:$AE809,$AC810,AO809:AO809,$AI$2),0)),0)),0)</f>
        <v>0</v>
      </c>
      <c r="BP810" s="1">
        <f>IFERROR(IF($AE810&gt;$AE809,VLOOKUP($AC810+AP$1,STOCK!$F$10:$AB$209,17,0),IF($AE810=$AE809,(IF(BP809&gt;=1,BP809-COUNTIFS($AE809:$AE809,$AC810,AP809:AP809,$AI$2),0)),0)),0)</f>
        <v>0</v>
      </c>
      <c r="BQ810" s="1">
        <f>IFERROR(IF($AE810&gt;$AE809,VLOOKUP($AC810+AQ$1,STOCK!$F$10:$AB$209,17,0),IF($AE810=$AE809,(IF(BQ809&gt;=1,BQ809-COUNTIFS($AE809:$AE809,$AC810,AQ809:AQ809,$AI$2),0)),0)),0)</f>
        <v>0</v>
      </c>
      <c r="BR810" s="1">
        <f>IFERROR(IF($AE810&gt;$AE809,VLOOKUP($AC810+AR$1,STOCK!$F$10:$AB$209,17,0),IF($AE810=$AE809,(IF(BR809&gt;=1,BR809-COUNTIFS($AE809:$AE809,$AC810,AR809:AR809,$AI$2),0)),0)),0)</f>
        <v>0</v>
      </c>
      <c r="BS810" s="1">
        <f>IFERROR(IF($AE810&gt;$AE809,VLOOKUP($AC810+AS$1,STOCK!$F$10:$AB$209,17,0),IF($AE810=$AE809,(IF(BS809&gt;=1,BS809-COUNTIFS($AE809:$AE809,$AC810,AS809:AS809,$AI$2),0)),0)),0)</f>
        <v>0</v>
      </c>
      <c r="BT810" s="1">
        <f>IFERROR(IF($AE810&gt;$AE809,VLOOKUP($AC810+AT$1,STOCK!$F$10:$AB$209,17,0),IF($AE810=$AE809,(IF(BT809&gt;=1,BT809-COUNTIFS($AE809:$AE809,$AC810,AT809:AT809,$AI$2),0)),0)),0)</f>
        <v>0</v>
      </c>
      <c r="BU810" s="1">
        <f>IFERROR(IF($AE810&gt;$AE809,VLOOKUP($AC810+AU$1,STOCK!$F$10:$AB$209,17,0),IF($AE810=$AE809,(IF(BU809&gt;=1,BU809-COUNTIFS($AE809:$AE809,$AC810,AU809:AU809,$AI$2),0)),0)),0)</f>
        <v>0</v>
      </c>
      <c r="BV810" s="1">
        <f>IFERROR(IF($AE810&gt;$AE809,VLOOKUP($AC810+AV$1,STOCK!$F$10:$AB$209,17,0),IF($AE810=$AE809,(IF(BV809&gt;=1,BV809-COUNTIFS($AE809:$AE809,$AC810,AV809:AV809,$AI$2),0)),0)),0)</f>
        <v>0</v>
      </c>
      <c r="BW810" s="1">
        <f>IFERROR(IF($AE810&gt;$AE809,VLOOKUP($AC810+AW$1,STOCK!$F$10:$AB$209,17,0),IF($AE810=$AE809,(IF(BW809&gt;=1,BW809-COUNTIFS($AE809:$AE809,$AC810,AW809:AW809,$AI$2),0)),0)),0)</f>
        <v>0</v>
      </c>
      <c r="BX810" s="1">
        <f>IFERROR(IF($AE810&gt;$AE809,VLOOKUP($AC810+AX$1,STOCK!$F$10:$AB$209,17,0),IF($AE810=$AE809,(IF(BX809&gt;=1,BX809-COUNTIFS($AE809:$AE809,$AC810,AX809:AX809,$AI$2),0)),0)),0)</f>
        <v>0</v>
      </c>
    </row>
    <row r="811" spans="29:76" x14ac:dyDescent="0.25">
      <c r="AC811" s="1">
        <f t="shared" si="200"/>
        <v>0</v>
      </c>
      <c r="AD811" s="1">
        <f>IFERROR(IF(LEN(AK811)&gt;=1,VLOOKUP(HLOOKUP(AK811,PROFILE!$K$5:$V$8,4,0),PROFILE!$F$1:$G$3,2,0),0),0)</f>
        <v>0</v>
      </c>
      <c r="AE811" s="1">
        <f t="shared" si="201"/>
        <v>0</v>
      </c>
      <c r="AF811" s="1">
        <v>798</v>
      </c>
      <c r="AI811" s="1" t="str">
        <f>IFERROR(IF($AH811&gt;=1,VLOOKUP($AG811,STUDENT!$O$8:$Z$1507,3,0),""),"")</f>
        <v/>
      </c>
      <c r="AJ811" s="1" t="str">
        <f>IFERROR(IF($AH811&gt;=1,VLOOKUP($AG811,STUDENT!$O$8:$Z$1507,4,0),""),"")</f>
        <v/>
      </c>
      <c r="AK811" s="1" t="str">
        <f>IFERROR(IF($AH811&gt;=1,VLOOKUP($AG811,STUDENT!$O$8:$Z$1507,6,0),""),"")</f>
        <v/>
      </c>
      <c r="AL811" s="1" t="str">
        <f t="shared" si="202"/>
        <v/>
      </c>
      <c r="AM811" s="1" t="str">
        <f t="shared" si="203"/>
        <v/>
      </c>
      <c r="AN811" s="1" t="str">
        <f t="shared" si="204"/>
        <v/>
      </c>
      <c r="AO811" s="1" t="str">
        <f t="shared" si="205"/>
        <v/>
      </c>
      <c r="AP811" s="1" t="str">
        <f t="shared" si="206"/>
        <v/>
      </c>
      <c r="AQ811" s="1" t="str">
        <f t="shared" si="207"/>
        <v/>
      </c>
      <c r="AR811" s="1" t="str">
        <f t="shared" si="208"/>
        <v/>
      </c>
      <c r="AS811" s="1" t="str">
        <f t="shared" si="209"/>
        <v/>
      </c>
      <c r="AT811" s="1" t="str">
        <f t="shared" si="210"/>
        <v/>
      </c>
      <c r="AU811" s="1" t="str">
        <f t="shared" si="211"/>
        <v/>
      </c>
      <c r="AV811" s="1" t="str">
        <f t="shared" si="212"/>
        <v/>
      </c>
      <c r="AW811" s="1" t="str">
        <f t="shared" si="213"/>
        <v/>
      </c>
      <c r="AX811" s="1" t="str">
        <f t="shared" si="214"/>
        <v/>
      </c>
      <c r="AY811" s="1">
        <f>IFERROR(IF($AE811&gt;$AE810,VLOOKUP($AC811+AL$1,STOCK!$F$10:$AB$209,16,0),IF($AE811=$AE810,(IF(AY810&gt;=1,AY810-COUNTIFS($AE810:$AE810,$AC811,AL810:AL810,$AI$1),0)),0)),0)</f>
        <v>0</v>
      </c>
      <c r="AZ811" s="1">
        <f>IFERROR(IF($AE811&gt;$AE810,VLOOKUP($AC811+AM$1,STOCK!$F$10:$AB$209,16,0),IF($AE811=$AE810,(IF(AZ810&gt;=1,AZ810-COUNTIFS($AE810:$AE810,$AC811,AM810:AM810,$AI$1),0)),0)),0)</f>
        <v>0</v>
      </c>
      <c r="BA811" s="1">
        <f>IFERROR(IF($AE811&gt;$AE810,VLOOKUP($AC811+AN$1,STOCK!$F$10:$AB$209,16,0),IF($AE811=$AE810,(IF(BA810&gt;=1,BA810-COUNTIFS($AE810:$AE810,$AC811,AN810:AN810,$AI$1),0)),0)),0)</f>
        <v>0</v>
      </c>
      <c r="BB811" s="1">
        <f>IFERROR(IF($AE811&gt;$AE810,VLOOKUP($AC811+AO$1,STOCK!$F$10:$AB$209,16,0),IF($AE811=$AE810,(IF(BB810&gt;=1,BB810-COUNTIFS($AE810:$AE810,$AC811,AO810:AO810,$AI$1),0)),0)),0)</f>
        <v>0</v>
      </c>
      <c r="BC811" s="1">
        <f>IFERROR(IF($AE811&gt;$AE810,VLOOKUP($AC811+AP$1,STOCK!$F$10:$AB$209,16,0),IF($AE811=$AE810,(IF(BC810&gt;=1,BC810-COUNTIFS($AE810:$AE810,$AC811,AP810:AP810,$AI$1),0)),0)),0)</f>
        <v>0</v>
      </c>
      <c r="BD811" s="1">
        <f>IFERROR(IF($AE811&gt;$AE810,VLOOKUP($AC811+AQ$1,STOCK!$F$10:$AB$209,16,0),IF($AE811=$AE810,(IF(BD810&gt;=1,BD810-COUNTIFS($AE810:$AE810,$AC811,AQ810:AQ810,$AI$1),0)),0)),0)</f>
        <v>0</v>
      </c>
      <c r="BE811" s="1">
        <f>IFERROR(IF($AE811&gt;$AE810,VLOOKUP($AC811+AR$1,STOCK!$F$10:$AB$209,16,0),IF($AE811=$AE810,(IF(BE810&gt;=1,BE810-COUNTIFS($AE810:$AE810,$AC811,AR810:AR810,$AI$1),0)),0)),0)</f>
        <v>0</v>
      </c>
      <c r="BF811" s="1">
        <f>IFERROR(IF($AE811&gt;$AE810,VLOOKUP($AC811+AS$1,STOCK!$F$10:$AB$209,16,0),IF($AE811=$AE810,(IF(BF810&gt;=1,BF810-COUNTIFS($AE810:$AE810,$AC811,AS810:AS810,$AI$1),0)),0)),0)</f>
        <v>0</v>
      </c>
      <c r="BG811" s="1">
        <f>IFERROR(IF($AE811&gt;$AE810,VLOOKUP($AC811+AT$1,STOCK!$F$10:$AB$209,16,0),IF($AE811=$AE810,(IF(BG810&gt;=1,BG810-COUNTIFS($AE810:$AE810,$AC811,AT810:AT810,$AI$1),0)),0)),0)</f>
        <v>0</v>
      </c>
      <c r="BH811" s="1">
        <f>IFERROR(IF($AE811&gt;$AE810,VLOOKUP($AC811+AU$1,STOCK!$F$10:$AB$209,16,0),IF($AE811=$AE810,(IF(BH810&gt;=1,BH810-COUNTIFS($AE810:$AE810,$AC811,AU810:AU810,$AI$1),0)),0)),0)</f>
        <v>0</v>
      </c>
      <c r="BI811" s="1">
        <f>IFERROR(IF($AE811&gt;$AE810,VLOOKUP($AC811+AV$1,STOCK!$F$10:$AB$209,16,0),IF($AE811=$AE810,(IF(BI810&gt;=1,BI810-COUNTIFS($AE810:$AE810,$AC811,AV810:AV810,$AI$1),0)),0)),0)</f>
        <v>0</v>
      </c>
      <c r="BJ811" s="1">
        <f>IFERROR(IF($AE811&gt;$AE810,VLOOKUP($AC811+AW$1,STOCK!$F$10:$AB$209,16,0),IF($AE811=$AE810,(IF(BJ810&gt;=1,BJ810-COUNTIFS($AE810:$AE810,$AC811,AW810:AW810,$AI$1),0)),0)),0)</f>
        <v>0</v>
      </c>
      <c r="BK811" s="1">
        <f>IFERROR(IF($AE811&gt;$AE810,VLOOKUP($AC811+AX$1,STOCK!$F$10:$AB$209,16,0),IF($AE811=$AE810,(IF(BK810&gt;=1,BK810-COUNTIFS($AE810:$AE810,$AC811,AX810:AX810,$AI$1),0)),0)),0)</f>
        <v>0</v>
      </c>
      <c r="BL811" s="1">
        <f>IFERROR(IF($AE811&gt;$AE810,VLOOKUP($AC811+AL$1,STOCK!$F$10:$AB$209,17,0),IF($AE811=$AE810,(IF(BL810&gt;=1,BL810-COUNTIFS($AE810:$AE810,$AC811,AL810:AL810,$AI$2),0)),0)),0)</f>
        <v>0</v>
      </c>
      <c r="BM811" s="1">
        <f>IFERROR(IF($AE811&gt;$AE810,VLOOKUP($AC811+AM$1,STOCK!$F$10:$AB$209,17,0),IF($AE811=$AE810,(IF(BM810&gt;=1,BM810-COUNTIFS($AE810:$AE810,$AC811,AM810:AM810,$AI$2),0)),0)),0)</f>
        <v>0</v>
      </c>
      <c r="BN811" s="1">
        <f>IFERROR(IF($AE811&gt;$AE810,VLOOKUP($AC811+AN$1,STOCK!$F$10:$AB$209,17,0),IF($AE811=$AE810,(IF(BN810&gt;=1,BN810-COUNTIFS($AE810:$AE810,$AC811,AN810:AN810,$AI$2),0)),0)),0)</f>
        <v>0</v>
      </c>
      <c r="BO811" s="1">
        <f>IFERROR(IF($AE811&gt;$AE810,VLOOKUP($AC811+AO$1,STOCK!$F$10:$AB$209,17,0),IF($AE811=$AE810,(IF(BO810&gt;=1,BO810-COUNTIFS($AE810:$AE810,$AC811,AO810:AO810,$AI$2),0)),0)),0)</f>
        <v>0</v>
      </c>
      <c r="BP811" s="1">
        <f>IFERROR(IF($AE811&gt;$AE810,VLOOKUP($AC811+AP$1,STOCK!$F$10:$AB$209,17,0),IF($AE811=$AE810,(IF(BP810&gt;=1,BP810-COUNTIFS($AE810:$AE810,$AC811,AP810:AP810,$AI$2),0)),0)),0)</f>
        <v>0</v>
      </c>
      <c r="BQ811" s="1">
        <f>IFERROR(IF($AE811&gt;$AE810,VLOOKUP($AC811+AQ$1,STOCK!$F$10:$AB$209,17,0),IF($AE811=$AE810,(IF(BQ810&gt;=1,BQ810-COUNTIFS($AE810:$AE810,$AC811,AQ810:AQ810,$AI$2),0)),0)),0)</f>
        <v>0</v>
      </c>
      <c r="BR811" s="1">
        <f>IFERROR(IF($AE811&gt;$AE810,VLOOKUP($AC811+AR$1,STOCK!$F$10:$AB$209,17,0),IF($AE811=$AE810,(IF(BR810&gt;=1,BR810-COUNTIFS($AE810:$AE810,$AC811,AR810:AR810,$AI$2),0)),0)),0)</f>
        <v>0</v>
      </c>
      <c r="BS811" s="1">
        <f>IFERROR(IF($AE811&gt;$AE810,VLOOKUP($AC811+AS$1,STOCK!$F$10:$AB$209,17,0),IF($AE811=$AE810,(IF(BS810&gt;=1,BS810-COUNTIFS($AE810:$AE810,$AC811,AS810:AS810,$AI$2),0)),0)),0)</f>
        <v>0</v>
      </c>
      <c r="BT811" s="1">
        <f>IFERROR(IF($AE811&gt;$AE810,VLOOKUP($AC811+AT$1,STOCK!$F$10:$AB$209,17,0),IF($AE811=$AE810,(IF(BT810&gt;=1,BT810-COUNTIFS($AE810:$AE810,$AC811,AT810:AT810,$AI$2),0)),0)),0)</f>
        <v>0</v>
      </c>
      <c r="BU811" s="1">
        <f>IFERROR(IF($AE811&gt;$AE810,VLOOKUP($AC811+AU$1,STOCK!$F$10:$AB$209,17,0),IF($AE811=$AE810,(IF(BU810&gt;=1,BU810-COUNTIFS($AE810:$AE810,$AC811,AU810:AU810,$AI$2),0)),0)),0)</f>
        <v>0</v>
      </c>
      <c r="BV811" s="1">
        <f>IFERROR(IF($AE811&gt;$AE810,VLOOKUP($AC811+AV$1,STOCK!$F$10:$AB$209,17,0),IF($AE811=$AE810,(IF(BV810&gt;=1,BV810-COUNTIFS($AE810:$AE810,$AC811,AV810:AV810,$AI$2),0)),0)),0)</f>
        <v>0</v>
      </c>
      <c r="BW811" s="1">
        <f>IFERROR(IF($AE811&gt;$AE810,VLOOKUP($AC811+AW$1,STOCK!$F$10:$AB$209,17,0),IF($AE811=$AE810,(IF(BW810&gt;=1,BW810-COUNTIFS($AE810:$AE810,$AC811,AW810:AW810,$AI$2),0)),0)),0)</f>
        <v>0</v>
      </c>
      <c r="BX811" s="1">
        <f>IFERROR(IF($AE811&gt;$AE810,VLOOKUP($AC811+AX$1,STOCK!$F$10:$AB$209,17,0),IF($AE811=$AE810,(IF(BX810&gt;=1,BX810-COUNTIFS($AE810:$AE810,$AC811,AX810:AX810,$AI$2),0)),0)),0)</f>
        <v>0</v>
      </c>
    </row>
    <row r="812" spans="29:76" x14ac:dyDescent="0.25">
      <c r="AC812" s="1">
        <f t="shared" si="200"/>
        <v>0</v>
      </c>
      <c r="AD812" s="1">
        <f>IFERROR(IF(LEN(AK812)&gt;=1,VLOOKUP(HLOOKUP(AK812,PROFILE!$K$5:$V$8,4,0),PROFILE!$F$1:$G$3,2,0),0),0)</f>
        <v>0</v>
      </c>
      <c r="AE812" s="1">
        <f t="shared" si="201"/>
        <v>0</v>
      </c>
      <c r="AF812" s="1">
        <v>799</v>
      </c>
      <c r="AI812" s="1" t="str">
        <f>IFERROR(IF($AH812&gt;=1,VLOOKUP($AG812,STUDENT!$O$8:$Z$1507,3,0),""),"")</f>
        <v/>
      </c>
      <c r="AJ812" s="1" t="str">
        <f>IFERROR(IF($AH812&gt;=1,VLOOKUP($AG812,STUDENT!$O$8:$Z$1507,4,0),""),"")</f>
        <v/>
      </c>
      <c r="AK812" s="1" t="str">
        <f>IFERROR(IF($AH812&gt;=1,VLOOKUP($AG812,STUDENT!$O$8:$Z$1507,6,0),""),"")</f>
        <v/>
      </c>
      <c r="AL812" s="1" t="str">
        <f t="shared" si="202"/>
        <v/>
      </c>
      <c r="AM812" s="1" t="str">
        <f t="shared" si="203"/>
        <v/>
      </c>
      <c r="AN812" s="1" t="str">
        <f t="shared" si="204"/>
        <v/>
      </c>
      <c r="AO812" s="1" t="str">
        <f t="shared" si="205"/>
        <v/>
      </c>
      <c r="AP812" s="1" t="str">
        <f t="shared" si="206"/>
        <v/>
      </c>
      <c r="AQ812" s="1" t="str">
        <f t="shared" si="207"/>
        <v/>
      </c>
      <c r="AR812" s="1" t="str">
        <f t="shared" si="208"/>
        <v/>
      </c>
      <c r="AS812" s="1" t="str">
        <f t="shared" si="209"/>
        <v/>
      </c>
      <c r="AT812" s="1" t="str">
        <f t="shared" si="210"/>
        <v/>
      </c>
      <c r="AU812" s="1" t="str">
        <f t="shared" si="211"/>
        <v/>
      </c>
      <c r="AV812" s="1" t="str">
        <f t="shared" si="212"/>
        <v/>
      </c>
      <c r="AW812" s="1" t="str">
        <f t="shared" si="213"/>
        <v/>
      </c>
      <c r="AX812" s="1" t="str">
        <f t="shared" si="214"/>
        <v/>
      </c>
      <c r="AY812" s="1">
        <f>IFERROR(IF($AE812&gt;$AE811,VLOOKUP($AC812+AL$1,STOCK!$F$10:$AB$209,16,0),IF($AE812=$AE811,(IF(AY811&gt;=1,AY811-COUNTIFS($AE811:$AE811,$AC812,AL811:AL811,$AI$1),0)),0)),0)</f>
        <v>0</v>
      </c>
      <c r="AZ812" s="1">
        <f>IFERROR(IF($AE812&gt;$AE811,VLOOKUP($AC812+AM$1,STOCK!$F$10:$AB$209,16,0),IF($AE812=$AE811,(IF(AZ811&gt;=1,AZ811-COUNTIFS($AE811:$AE811,$AC812,AM811:AM811,$AI$1),0)),0)),0)</f>
        <v>0</v>
      </c>
      <c r="BA812" s="1">
        <f>IFERROR(IF($AE812&gt;$AE811,VLOOKUP($AC812+AN$1,STOCK!$F$10:$AB$209,16,0),IF($AE812=$AE811,(IF(BA811&gt;=1,BA811-COUNTIFS($AE811:$AE811,$AC812,AN811:AN811,$AI$1),0)),0)),0)</f>
        <v>0</v>
      </c>
      <c r="BB812" s="1">
        <f>IFERROR(IF($AE812&gt;$AE811,VLOOKUP($AC812+AO$1,STOCK!$F$10:$AB$209,16,0),IF($AE812=$AE811,(IF(BB811&gt;=1,BB811-COUNTIFS($AE811:$AE811,$AC812,AO811:AO811,$AI$1),0)),0)),0)</f>
        <v>0</v>
      </c>
      <c r="BC812" s="1">
        <f>IFERROR(IF($AE812&gt;$AE811,VLOOKUP($AC812+AP$1,STOCK!$F$10:$AB$209,16,0),IF($AE812=$AE811,(IF(BC811&gt;=1,BC811-COUNTIFS($AE811:$AE811,$AC812,AP811:AP811,$AI$1),0)),0)),0)</f>
        <v>0</v>
      </c>
      <c r="BD812" s="1">
        <f>IFERROR(IF($AE812&gt;$AE811,VLOOKUP($AC812+AQ$1,STOCK!$F$10:$AB$209,16,0),IF($AE812=$AE811,(IF(BD811&gt;=1,BD811-COUNTIFS($AE811:$AE811,$AC812,AQ811:AQ811,$AI$1),0)),0)),0)</f>
        <v>0</v>
      </c>
      <c r="BE812" s="1">
        <f>IFERROR(IF($AE812&gt;$AE811,VLOOKUP($AC812+AR$1,STOCK!$F$10:$AB$209,16,0),IF($AE812=$AE811,(IF(BE811&gt;=1,BE811-COUNTIFS($AE811:$AE811,$AC812,AR811:AR811,$AI$1),0)),0)),0)</f>
        <v>0</v>
      </c>
      <c r="BF812" s="1">
        <f>IFERROR(IF($AE812&gt;$AE811,VLOOKUP($AC812+AS$1,STOCK!$F$10:$AB$209,16,0),IF($AE812=$AE811,(IF(BF811&gt;=1,BF811-COUNTIFS($AE811:$AE811,$AC812,AS811:AS811,$AI$1),0)),0)),0)</f>
        <v>0</v>
      </c>
      <c r="BG812" s="1">
        <f>IFERROR(IF($AE812&gt;$AE811,VLOOKUP($AC812+AT$1,STOCK!$F$10:$AB$209,16,0),IF($AE812=$AE811,(IF(BG811&gt;=1,BG811-COUNTIFS($AE811:$AE811,$AC812,AT811:AT811,$AI$1),0)),0)),0)</f>
        <v>0</v>
      </c>
      <c r="BH812" s="1">
        <f>IFERROR(IF($AE812&gt;$AE811,VLOOKUP($AC812+AU$1,STOCK!$F$10:$AB$209,16,0),IF($AE812=$AE811,(IF(BH811&gt;=1,BH811-COUNTIFS($AE811:$AE811,$AC812,AU811:AU811,$AI$1),0)),0)),0)</f>
        <v>0</v>
      </c>
      <c r="BI812" s="1">
        <f>IFERROR(IF($AE812&gt;$AE811,VLOOKUP($AC812+AV$1,STOCK!$F$10:$AB$209,16,0),IF($AE812=$AE811,(IF(BI811&gt;=1,BI811-COUNTIFS($AE811:$AE811,$AC812,AV811:AV811,$AI$1),0)),0)),0)</f>
        <v>0</v>
      </c>
      <c r="BJ812" s="1">
        <f>IFERROR(IF($AE812&gt;$AE811,VLOOKUP($AC812+AW$1,STOCK!$F$10:$AB$209,16,0),IF($AE812=$AE811,(IF(BJ811&gt;=1,BJ811-COUNTIFS($AE811:$AE811,$AC812,AW811:AW811,$AI$1),0)),0)),0)</f>
        <v>0</v>
      </c>
      <c r="BK812" s="1">
        <f>IFERROR(IF($AE812&gt;$AE811,VLOOKUP($AC812+AX$1,STOCK!$F$10:$AB$209,16,0),IF($AE812=$AE811,(IF(BK811&gt;=1,BK811-COUNTIFS($AE811:$AE811,$AC812,AX811:AX811,$AI$1),0)),0)),0)</f>
        <v>0</v>
      </c>
      <c r="BL812" s="1">
        <f>IFERROR(IF($AE812&gt;$AE811,VLOOKUP($AC812+AL$1,STOCK!$F$10:$AB$209,17,0),IF($AE812=$AE811,(IF(BL811&gt;=1,BL811-COUNTIFS($AE811:$AE811,$AC812,AL811:AL811,$AI$2),0)),0)),0)</f>
        <v>0</v>
      </c>
      <c r="BM812" s="1">
        <f>IFERROR(IF($AE812&gt;$AE811,VLOOKUP($AC812+AM$1,STOCK!$F$10:$AB$209,17,0),IF($AE812=$AE811,(IF(BM811&gt;=1,BM811-COUNTIFS($AE811:$AE811,$AC812,AM811:AM811,$AI$2),0)),0)),0)</f>
        <v>0</v>
      </c>
      <c r="BN812" s="1">
        <f>IFERROR(IF($AE812&gt;$AE811,VLOOKUP($AC812+AN$1,STOCK!$F$10:$AB$209,17,0),IF($AE812=$AE811,(IF(BN811&gt;=1,BN811-COUNTIFS($AE811:$AE811,$AC812,AN811:AN811,$AI$2),0)),0)),0)</f>
        <v>0</v>
      </c>
      <c r="BO812" s="1">
        <f>IFERROR(IF($AE812&gt;$AE811,VLOOKUP($AC812+AO$1,STOCK!$F$10:$AB$209,17,0),IF($AE812=$AE811,(IF(BO811&gt;=1,BO811-COUNTIFS($AE811:$AE811,$AC812,AO811:AO811,$AI$2),0)),0)),0)</f>
        <v>0</v>
      </c>
      <c r="BP812" s="1">
        <f>IFERROR(IF($AE812&gt;$AE811,VLOOKUP($AC812+AP$1,STOCK!$F$10:$AB$209,17,0),IF($AE812=$AE811,(IF(BP811&gt;=1,BP811-COUNTIFS($AE811:$AE811,$AC812,AP811:AP811,$AI$2),0)),0)),0)</f>
        <v>0</v>
      </c>
      <c r="BQ812" s="1">
        <f>IFERROR(IF($AE812&gt;$AE811,VLOOKUP($AC812+AQ$1,STOCK!$F$10:$AB$209,17,0),IF($AE812=$AE811,(IF(BQ811&gt;=1,BQ811-COUNTIFS($AE811:$AE811,$AC812,AQ811:AQ811,$AI$2),0)),0)),0)</f>
        <v>0</v>
      </c>
      <c r="BR812" s="1">
        <f>IFERROR(IF($AE812&gt;$AE811,VLOOKUP($AC812+AR$1,STOCK!$F$10:$AB$209,17,0),IF($AE812=$AE811,(IF(BR811&gt;=1,BR811-COUNTIFS($AE811:$AE811,$AC812,AR811:AR811,$AI$2),0)),0)),0)</f>
        <v>0</v>
      </c>
      <c r="BS812" s="1">
        <f>IFERROR(IF($AE812&gt;$AE811,VLOOKUP($AC812+AS$1,STOCK!$F$10:$AB$209,17,0),IF($AE812=$AE811,(IF(BS811&gt;=1,BS811-COUNTIFS($AE811:$AE811,$AC812,AS811:AS811,$AI$2),0)),0)),0)</f>
        <v>0</v>
      </c>
      <c r="BT812" s="1">
        <f>IFERROR(IF($AE812&gt;$AE811,VLOOKUP($AC812+AT$1,STOCK!$F$10:$AB$209,17,0),IF($AE812=$AE811,(IF(BT811&gt;=1,BT811-COUNTIFS($AE811:$AE811,$AC812,AT811:AT811,$AI$2),0)),0)),0)</f>
        <v>0</v>
      </c>
      <c r="BU812" s="1">
        <f>IFERROR(IF($AE812&gt;$AE811,VLOOKUP($AC812+AU$1,STOCK!$F$10:$AB$209,17,0),IF($AE812=$AE811,(IF(BU811&gt;=1,BU811-COUNTIFS($AE811:$AE811,$AC812,AU811:AU811,$AI$2),0)),0)),0)</f>
        <v>0</v>
      </c>
      <c r="BV812" s="1">
        <f>IFERROR(IF($AE812&gt;$AE811,VLOOKUP($AC812+AV$1,STOCK!$F$10:$AB$209,17,0),IF($AE812=$AE811,(IF(BV811&gt;=1,BV811-COUNTIFS($AE811:$AE811,$AC812,AV811:AV811,$AI$2),0)),0)),0)</f>
        <v>0</v>
      </c>
      <c r="BW812" s="1">
        <f>IFERROR(IF($AE812&gt;$AE811,VLOOKUP($AC812+AW$1,STOCK!$F$10:$AB$209,17,0),IF($AE812=$AE811,(IF(BW811&gt;=1,BW811-COUNTIFS($AE811:$AE811,$AC812,AW811:AW811,$AI$2),0)),0)),0)</f>
        <v>0</v>
      </c>
      <c r="BX812" s="1">
        <f>IFERROR(IF($AE812&gt;$AE811,VLOOKUP($AC812+AX$1,STOCK!$F$10:$AB$209,17,0),IF($AE812=$AE811,(IF(BX811&gt;=1,BX811-COUNTIFS($AE811:$AE811,$AC812,AX811:AX811,$AI$2),0)),0)),0)</f>
        <v>0</v>
      </c>
    </row>
    <row r="813" spans="29:76" x14ac:dyDescent="0.25">
      <c r="AC813" s="1">
        <f t="shared" si="200"/>
        <v>0</v>
      </c>
      <c r="AD813" s="1">
        <f>IFERROR(IF(LEN(AK813)&gt;=1,VLOOKUP(HLOOKUP(AK813,PROFILE!$K$5:$V$8,4,0),PROFILE!$F$1:$G$3,2,0),0),0)</f>
        <v>0</v>
      </c>
      <c r="AE813" s="1">
        <f t="shared" si="201"/>
        <v>0</v>
      </c>
      <c r="AF813" s="1">
        <v>800</v>
      </c>
      <c r="AI813" s="1" t="str">
        <f>IFERROR(IF($AH813&gt;=1,VLOOKUP($AG813,STUDENT!$O$8:$Z$1507,3,0),""),"")</f>
        <v/>
      </c>
      <c r="AJ813" s="1" t="str">
        <f>IFERROR(IF($AH813&gt;=1,VLOOKUP($AG813,STUDENT!$O$8:$Z$1507,4,0),""),"")</f>
        <v/>
      </c>
      <c r="AK813" s="1" t="str">
        <f>IFERROR(IF($AH813&gt;=1,VLOOKUP($AG813,STUDENT!$O$8:$Z$1507,6,0),""),"")</f>
        <v/>
      </c>
      <c r="AL813" s="1" t="str">
        <f t="shared" si="202"/>
        <v/>
      </c>
      <c r="AM813" s="1" t="str">
        <f t="shared" si="203"/>
        <v/>
      </c>
      <c r="AN813" s="1" t="str">
        <f t="shared" si="204"/>
        <v/>
      </c>
      <c r="AO813" s="1" t="str">
        <f t="shared" si="205"/>
        <v/>
      </c>
      <c r="AP813" s="1" t="str">
        <f t="shared" si="206"/>
        <v/>
      </c>
      <c r="AQ813" s="1" t="str">
        <f t="shared" si="207"/>
        <v/>
      </c>
      <c r="AR813" s="1" t="str">
        <f t="shared" si="208"/>
        <v/>
      </c>
      <c r="AS813" s="1" t="str">
        <f t="shared" si="209"/>
        <v/>
      </c>
      <c r="AT813" s="1" t="str">
        <f t="shared" si="210"/>
        <v/>
      </c>
      <c r="AU813" s="1" t="str">
        <f t="shared" si="211"/>
        <v/>
      </c>
      <c r="AV813" s="1" t="str">
        <f t="shared" si="212"/>
        <v/>
      </c>
      <c r="AW813" s="1" t="str">
        <f t="shared" si="213"/>
        <v/>
      </c>
      <c r="AX813" s="1" t="str">
        <f t="shared" si="214"/>
        <v/>
      </c>
      <c r="AY813" s="1">
        <f>IFERROR(IF($AE813&gt;$AE812,VLOOKUP($AC813+AL$1,STOCK!$F$10:$AB$209,16,0),IF($AE813=$AE812,(IF(AY812&gt;=1,AY812-COUNTIFS($AE812:$AE812,$AC813,AL812:AL812,$AI$1),0)),0)),0)</f>
        <v>0</v>
      </c>
      <c r="AZ813" s="1">
        <f>IFERROR(IF($AE813&gt;$AE812,VLOOKUP($AC813+AM$1,STOCK!$F$10:$AB$209,16,0),IF($AE813=$AE812,(IF(AZ812&gt;=1,AZ812-COUNTIFS($AE812:$AE812,$AC813,AM812:AM812,$AI$1),0)),0)),0)</f>
        <v>0</v>
      </c>
      <c r="BA813" s="1">
        <f>IFERROR(IF($AE813&gt;$AE812,VLOOKUP($AC813+AN$1,STOCK!$F$10:$AB$209,16,0),IF($AE813=$AE812,(IF(BA812&gt;=1,BA812-COUNTIFS($AE812:$AE812,$AC813,AN812:AN812,$AI$1),0)),0)),0)</f>
        <v>0</v>
      </c>
      <c r="BB813" s="1">
        <f>IFERROR(IF($AE813&gt;$AE812,VLOOKUP($AC813+AO$1,STOCK!$F$10:$AB$209,16,0),IF($AE813=$AE812,(IF(BB812&gt;=1,BB812-COUNTIFS($AE812:$AE812,$AC813,AO812:AO812,$AI$1),0)),0)),0)</f>
        <v>0</v>
      </c>
      <c r="BC813" s="1">
        <f>IFERROR(IF($AE813&gt;$AE812,VLOOKUP($AC813+AP$1,STOCK!$F$10:$AB$209,16,0),IF($AE813=$AE812,(IF(BC812&gt;=1,BC812-COUNTIFS($AE812:$AE812,$AC813,AP812:AP812,$AI$1),0)),0)),0)</f>
        <v>0</v>
      </c>
      <c r="BD813" s="1">
        <f>IFERROR(IF($AE813&gt;$AE812,VLOOKUP($AC813+AQ$1,STOCK!$F$10:$AB$209,16,0),IF($AE813=$AE812,(IF(BD812&gt;=1,BD812-COUNTIFS($AE812:$AE812,$AC813,AQ812:AQ812,$AI$1),0)),0)),0)</f>
        <v>0</v>
      </c>
      <c r="BE813" s="1">
        <f>IFERROR(IF($AE813&gt;$AE812,VLOOKUP($AC813+AR$1,STOCK!$F$10:$AB$209,16,0),IF($AE813=$AE812,(IF(BE812&gt;=1,BE812-COUNTIFS($AE812:$AE812,$AC813,AR812:AR812,$AI$1),0)),0)),0)</f>
        <v>0</v>
      </c>
      <c r="BF813" s="1">
        <f>IFERROR(IF($AE813&gt;$AE812,VLOOKUP($AC813+AS$1,STOCK!$F$10:$AB$209,16,0),IF($AE813=$AE812,(IF(BF812&gt;=1,BF812-COUNTIFS($AE812:$AE812,$AC813,AS812:AS812,$AI$1),0)),0)),0)</f>
        <v>0</v>
      </c>
      <c r="BG813" s="1">
        <f>IFERROR(IF($AE813&gt;$AE812,VLOOKUP($AC813+AT$1,STOCK!$F$10:$AB$209,16,0),IF($AE813=$AE812,(IF(BG812&gt;=1,BG812-COUNTIFS($AE812:$AE812,$AC813,AT812:AT812,$AI$1),0)),0)),0)</f>
        <v>0</v>
      </c>
      <c r="BH813" s="1">
        <f>IFERROR(IF($AE813&gt;$AE812,VLOOKUP($AC813+AU$1,STOCK!$F$10:$AB$209,16,0),IF($AE813=$AE812,(IF(BH812&gt;=1,BH812-COUNTIFS($AE812:$AE812,$AC813,AU812:AU812,$AI$1),0)),0)),0)</f>
        <v>0</v>
      </c>
      <c r="BI813" s="1">
        <f>IFERROR(IF($AE813&gt;$AE812,VLOOKUP($AC813+AV$1,STOCK!$F$10:$AB$209,16,0),IF($AE813=$AE812,(IF(BI812&gt;=1,BI812-COUNTIFS($AE812:$AE812,$AC813,AV812:AV812,$AI$1),0)),0)),0)</f>
        <v>0</v>
      </c>
      <c r="BJ813" s="1">
        <f>IFERROR(IF($AE813&gt;$AE812,VLOOKUP($AC813+AW$1,STOCK!$F$10:$AB$209,16,0),IF($AE813=$AE812,(IF(BJ812&gt;=1,BJ812-COUNTIFS($AE812:$AE812,$AC813,AW812:AW812,$AI$1),0)),0)),0)</f>
        <v>0</v>
      </c>
      <c r="BK813" s="1">
        <f>IFERROR(IF($AE813&gt;$AE812,VLOOKUP($AC813+AX$1,STOCK!$F$10:$AB$209,16,0),IF($AE813=$AE812,(IF(BK812&gt;=1,BK812-COUNTIFS($AE812:$AE812,$AC813,AX812:AX812,$AI$1),0)),0)),0)</f>
        <v>0</v>
      </c>
      <c r="BL813" s="1">
        <f>IFERROR(IF($AE813&gt;$AE812,VLOOKUP($AC813+AL$1,STOCK!$F$10:$AB$209,17,0),IF($AE813=$AE812,(IF(BL812&gt;=1,BL812-COUNTIFS($AE812:$AE812,$AC813,AL812:AL812,$AI$2),0)),0)),0)</f>
        <v>0</v>
      </c>
      <c r="BM813" s="1">
        <f>IFERROR(IF($AE813&gt;$AE812,VLOOKUP($AC813+AM$1,STOCK!$F$10:$AB$209,17,0),IF($AE813=$AE812,(IF(BM812&gt;=1,BM812-COUNTIFS($AE812:$AE812,$AC813,AM812:AM812,$AI$2),0)),0)),0)</f>
        <v>0</v>
      </c>
      <c r="BN813" s="1">
        <f>IFERROR(IF($AE813&gt;$AE812,VLOOKUP($AC813+AN$1,STOCK!$F$10:$AB$209,17,0),IF($AE813=$AE812,(IF(BN812&gt;=1,BN812-COUNTIFS($AE812:$AE812,$AC813,AN812:AN812,$AI$2),0)),0)),0)</f>
        <v>0</v>
      </c>
      <c r="BO813" s="1">
        <f>IFERROR(IF($AE813&gt;$AE812,VLOOKUP($AC813+AO$1,STOCK!$F$10:$AB$209,17,0),IF($AE813=$AE812,(IF(BO812&gt;=1,BO812-COUNTIFS($AE812:$AE812,$AC813,AO812:AO812,$AI$2),0)),0)),0)</f>
        <v>0</v>
      </c>
      <c r="BP813" s="1">
        <f>IFERROR(IF($AE813&gt;$AE812,VLOOKUP($AC813+AP$1,STOCK!$F$10:$AB$209,17,0),IF($AE813=$AE812,(IF(BP812&gt;=1,BP812-COUNTIFS($AE812:$AE812,$AC813,AP812:AP812,$AI$2),0)),0)),0)</f>
        <v>0</v>
      </c>
      <c r="BQ813" s="1">
        <f>IFERROR(IF($AE813&gt;$AE812,VLOOKUP($AC813+AQ$1,STOCK!$F$10:$AB$209,17,0),IF($AE813=$AE812,(IF(BQ812&gt;=1,BQ812-COUNTIFS($AE812:$AE812,$AC813,AQ812:AQ812,$AI$2),0)),0)),0)</f>
        <v>0</v>
      </c>
      <c r="BR813" s="1">
        <f>IFERROR(IF($AE813&gt;$AE812,VLOOKUP($AC813+AR$1,STOCK!$F$10:$AB$209,17,0),IF($AE813=$AE812,(IF(BR812&gt;=1,BR812-COUNTIFS($AE812:$AE812,$AC813,AR812:AR812,$AI$2),0)),0)),0)</f>
        <v>0</v>
      </c>
      <c r="BS813" s="1">
        <f>IFERROR(IF($AE813&gt;$AE812,VLOOKUP($AC813+AS$1,STOCK!$F$10:$AB$209,17,0),IF($AE813=$AE812,(IF(BS812&gt;=1,BS812-COUNTIFS($AE812:$AE812,$AC813,AS812:AS812,$AI$2),0)),0)),0)</f>
        <v>0</v>
      </c>
      <c r="BT813" s="1">
        <f>IFERROR(IF($AE813&gt;$AE812,VLOOKUP($AC813+AT$1,STOCK!$F$10:$AB$209,17,0),IF($AE813=$AE812,(IF(BT812&gt;=1,BT812-COUNTIFS($AE812:$AE812,$AC813,AT812:AT812,$AI$2),0)),0)),0)</f>
        <v>0</v>
      </c>
      <c r="BU813" s="1">
        <f>IFERROR(IF($AE813&gt;$AE812,VLOOKUP($AC813+AU$1,STOCK!$F$10:$AB$209,17,0),IF($AE813=$AE812,(IF(BU812&gt;=1,BU812-COUNTIFS($AE812:$AE812,$AC813,AU812:AU812,$AI$2),0)),0)),0)</f>
        <v>0</v>
      </c>
      <c r="BV813" s="1">
        <f>IFERROR(IF($AE813&gt;$AE812,VLOOKUP($AC813+AV$1,STOCK!$F$10:$AB$209,17,0),IF($AE813=$AE812,(IF(BV812&gt;=1,BV812-COUNTIFS($AE812:$AE812,$AC813,AV812:AV812,$AI$2),0)),0)),0)</f>
        <v>0</v>
      </c>
      <c r="BW813" s="1">
        <f>IFERROR(IF($AE813&gt;$AE812,VLOOKUP($AC813+AW$1,STOCK!$F$10:$AB$209,17,0),IF($AE813=$AE812,(IF(BW812&gt;=1,BW812-COUNTIFS($AE812:$AE812,$AC813,AW812:AW812,$AI$2),0)),0)),0)</f>
        <v>0</v>
      </c>
      <c r="BX813" s="1">
        <f>IFERROR(IF($AE813&gt;$AE812,VLOOKUP($AC813+AX$1,STOCK!$F$10:$AB$209,17,0),IF($AE813=$AE812,(IF(BX812&gt;=1,BX812-COUNTIFS($AE812:$AE812,$AC813,AX812:AX812,$AI$2),0)),0)),0)</f>
        <v>0</v>
      </c>
    </row>
    <row r="814" spans="29:76" x14ac:dyDescent="0.25">
      <c r="AC814" s="1">
        <f t="shared" si="200"/>
        <v>0</v>
      </c>
      <c r="AD814" s="1">
        <f>IFERROR(IF(LEN(AK814)&gt;=1,VLOOKUP(HLOOKUP(AK814,PROFILE!$K$5:$V$8,4,0),PROFILE!$F$1:$G$3,2,0),0),0)</f>
        <v>0</v>
      </c>
      <c r="AE814" s="1">
        <f t="shared" si="201"/>
        <v>0</v>
      </c>
      <c r="AF814" s="1">
        <v>801</v>
      </c>
      <c r="AI814" s="1" t="str">
        <f>IFERROR(IF($AH814&gt;=1,VLOOKUP($AG814,STUDENT!$O$8:$Z$1507,3,0),""),"")</f>
        <v/>
      </c>
      <c r="AJ814" s="1" t="str">
        <f>IFERROR(IF($AH814&gt;=1,VLOOKUP($AG814,STUDENT!$O$8:$Z$1507,4,0),""),"")</f>
        <v/>
      </c>
      <c r="AK814" s="1" t="str">
        <f>IFERROR(IF($AH814&gt;=1,VLOOKUP($AG814,STUDENT!$O$8:$Z$1507,6,0),""),"")</f>
        <v/>
      </c>
      <c r="AL814" s="1" t="str">
        <f t="shared" si="202"/>
        <v/>
      </c>
      <c r="AM814" s="1" t="str">
        <f t="shared" si="203"/>
        <v/>
      </c>
      <c r="AN814" s="1" t="str">
        <f t="shared" si="204"/>
        <v/>
      </c>
      <c r="AO814" s="1" t="str">
        <f t="shared" si="205"/>
        <v/>
      </c>
      <c r="AP814" s="1" t="str">
        <f t="shared" si="206"/>
        <v/>
      </c>
      <c r="AQ814" s="1" t="str">
        <f t="shared" si="207"/>
        <v/>
      </c>
      <c r="AR814" s="1" t="str">
        <f t="shared" si="208"/>
        <v/>
      </c>
      <c r="AS814" s="1" t="str">
        <f t="shared" si="209"/>
        <v/>
      </c>
      <c r="AT814" s="1" t="str">
        <f t="shared" si="210"/>
        <v/>
      </c>
      <c r="AU814" s="1" t="str">
        <f t="shared" si="211"/>
        <v/>
      </c>
      <c r="AV814" s="1" t="str">
        <f t="shared" si="212"/>
        <v/>
      </c>
      <c r="AW814" s="1" t="str">
        <f t="shared" si="213"/>
        <v/>
      </c>
      <c r="AX814" s="1" t="str">
        <f t="shared" si="214"/>
        <v/>
      </c>
      <c r="AY814" s="1">
        <f>IFERROR(IF($AE814&gt;$AE813,VLOOKUP($AC814+AL$1,STOCK!$F$10:$AB$209,16,0),IF($AE814=$AE813,(IF(AY813&gt;=1,AY813-COUNTIFS($AE813:$AE813,$AC814,AL813:AL813,$AI$1),0)),0)),0)</f>
        <v>0</v>
      </c>
      <c r="AZ814" s="1">
        <f>IFERROR(IF($AE814&gt;$AE813,VLOOKUP($AC814+AM$1,STOCK!$F$10:$AB$209,16,0),IF($AE814=$AE813,(IF(AZ813&gt;=1,AZ813-COUNTIFS($AE813:$AE813,$AC814,AM813:AM813,$AI$1),0)),0)),0)</f>
        <v>0</v>
      </c>
      <c r="BA814" s="1">
        <f>IFERROR(IF($AE814&gt;$AE813,VLOOKUP($AC814+AN$1,STOCK!$F$10:$AB$209,16,0),IF($AE814=$AE813,(IF(BA813&gt;=1,BA813-COUNTIFS($AE813:$AE813,$AC814,AN813:AN813,$AI$1),0)),0)),0)</f>
        <v>0</v>
      </c>
      <c r="BB814" s="1">
        <f>IFERROR(IF($AE814&gt;$AE813,VLOOKUP($AC814+AO$1,STOCK!$F$10:$AB$209,16,0),IF($AE814=$AE813,(IF(BB813&gt;=1,BB813-COUNTIFS($AE813:$AE813,$AC814,AO813:AO813,$AI$1),0)),0)),0)</f>
        <v>0</v>
      </c>
      <c r="BC814" s="1">
        <f>IFERROR(IF($AE814&gt;$AE813,VLOOKUP($AC814+AP$1,STOCK!$F$10:$AB$209,16,0),IF($AE814=$AE813,(IF(BC813&gt;=1,BC813-COUNTIFS($AE813:$AE813,$AC814,AP813:AP813,$AI$1),0)),0)),0)</f>
        <v>0</v>
      </c>
      <c r="BD814" s="1">
        <f>IFERROR(IF($AE814&gt;$AE813,VLOOKUP($AC814+AQ$1,STOCK!$F$10:$AB$209,16,0),IF($AE814=$AE813,(IF(BD813&gt;=1,BD813-COUNTIFS($AE813:$AE813,$AC814,AQ813:AQ813,$AI$1),0)),0)),0)</f>
        <v>0</v>
      </c>
      <c r="BE814" s="1">
        <f>IFERROR(IF($AE814&gt;$AE813,VLOOKUP($AC814+AR$1,STOCK!$F$10:$AB$209,16,0),IF($AE814=$AE813,(IF(BE813&gt;=1,BE813-COUNTIFS($AE813:$AE813,$AC814,AR813:AR813,$AI$1),0)),0)),0)</f>
        <v>0</v>
      </c>
      <c r="BF814" s="1">
        <f>IFERROR(IF($AE814&gt;$AE813,VLOOKUP($AC814+AS$1,STOCK!$F$10:$AB$209,16,0),IF($AE814=$AE813,(IF(BF813&gt;=1,BF813-COUNTIFS($AE813:$AE813,$AC814,AS813:AS813,$AI$1),0)),0)),0)</f>
        <v>0</v>
      </c>
      <c r="BG814" s="1">
        <f>IFERROR(IF($AE814&gt;$AE813,VLOOKUP($AC814+AT$1,STOCK!$F$10:$AB$209,16,0),IF($AE814=$AE813,(IF(BG813&gt;=1,BG813-COUNTIFS($AE813:$AE813,$AC814,AT813:AT813,$AI$1),0)),0)),0)</f>
        <v>0</v>
      </c>
      <c r="BH814" s="1">
        <f>IFERROR(IF($AE814&gt;$AE813,VLOOKUP($AC814+AU$1,STOCK!$F$10:$AB$209,16,0),IF($AE814=$AE813,(IF(BH813&gt;=1,BH813-COUNTIFS($AE813:$AE813,$AC814,AU813:AU813,$AI$1),0)),0)),0)</f>
        <v>0</v>
      </c>
      <c r="BI814" s="1">
        <f>IFERROR(IF($AE814&gt;$AE813,VLOOKUP($AC814+AV$1,STOCK!$F$10:$AB$209,16,0),IF($AE814=$AE813,(IF(BI813&gt;=1,BI813-COUNTIFS($AE813:$AE813,$AC814,AV813:AV813,$AI$1),0)),0)),0)</f>
        <v>0</v>
      </c>
      <c r="BJ814" s="1">
        <f>IFERROR(IF($AE814&gt;$AE813,VLOOKUP($AC814+AW$1,STOCK!$F$10:$AB$209,16,0),IF($AE814=$AE813,(IF(BJ813&gt;=1,BJ813-COUNTIFS($AE813:$AE813,$AC814,AW813:AW813,$AI$1),0)),0)),0)</f>
        <v>0</v>
      </c>
      <c r="BK814" s="1">
        <f>IFERROR(IF($AE814&gt;$AE813,VLOOKUP($AC814+AX$1,STOCK!$F$10:$AB$209,16,0),IF($AE814=$AE813,(IF(BK813&gt;=1,BK813-COUNTIFS($AE813:$AE813,$AC814,AX813:AX813,$AI$1),0)),0)),0)</f>
        <v>0</v>
      </c>
      <c r="BL814" s="1">
        <f>IFERROR(IF($AE814&gt;$AE813,VLOOKUP($AC814+AL$1,STOCK!$F$10:$AB$209,17,0),IF($AE814=$AE813,(IF(BL813&gt;=1,BL813-COUNTIFS($AE813:$AE813,$AC814,AL813:AL813,$AI$2),0)),0)),0)</f>
        <v>0</v>
      </c>
      <c r="BM814" s="1">
        <f>IFERROR(IF($AE814&gt;$AE813,VLOOKUP($AC814+AM$1,STOCK!$F$10:$AB$209,17,0),IF($AE814=$AE813,(IF(BM813&gt;=1,BM813-COUNTIFS($AE813:$AE813,$AC814,AM813:AM813,$AI$2),0)),0)),0)</f>
        <v>0</v>
      </c>
      <c r="BN814" s="1">
        <f>IFERROR(IF($AE814&gt;$AE813,VLOOKUP($AC814+AN$1,STOCK!$F$10:$AB$209,17,0),IF($AE814=$AE813,(IF(BN813&gt;=1,BN813-COUNTIFS($AE813:$AE813,$AC814,AN813:AN813,$AI$2),0)),0)),0)</f>
        <v>0</v>
      </c>
      <c r="BO814" s="1">
        <f>IFERROR(IF($AE814&gt;$AE813,VLOOKUP($AC814+AO$1,STOCK!$F$10:$AB$209,17,0),IF($AE814=$AE813,(IF(BO813&gt;=1,BO813-COUNTIFS($AE813:$AE813,$AC814,AO813:AO813,$AI$2),0)),0)),0)</f>
        <v>0</v>
      </c>
      <c r="BP814" s="1">
        <f>IFERROR(IF($AE814&gt;$AE813,VLOOKUP($AC814+AP$1,STOCK!$F$10:$AB$209,17,0),IF($AE814=$AE813,(IF(BP813&gt;=1,BP813-COUNTIFS($AE813:$AE813,$AC814,AP813:AP813,$AI$2),0)),0)),0)</f>
        <v>0</v>
      </c>
      <c r="BQ814" s="1">
        <f>IFERROR(IF($AE814&gt;$AE813,VLOOKUP($AC814+AQ$1,STOCK!$F$10:$AB$209,17,0),IF($AE814=$AE813,(IF(BQ813&gt;=1,BQ813-COUNTIFS($AE813:$AE813,$AC814,AQ813:AQ813,$AI$2),0)),0)),0)</f>
        <v>0</v>
      </c>
      <c r="BR814" s="1">
        <f>IFERROR(IF($AE814&gt;$AE813,VLOOKUP($AC814+AR$1,STOCK!$F$10:$AB$209,17,0),IF($AE814=$AE813,(IF(BR813&gt;=1,BR813-COUNTIFS($AE813:$AE813,$AC814,AR813:AR813,$AI$2),0)),0)),0)</f>
        <v>0</v>
      </c>
      <c r="BS814" s="1">
        <f>IFERROR(IF($AE814&gt;$AE813,VLOOKUP($AC814+AS$1,STOCK!$F$10:$AB$209,17,0),IF($AE814=$AE813,(IF(BS813&gt;=1,BS813-COUNTIFS($AE813:$AE813,$AC814,AS813:AS813,$AI$2),0)),0)),0)</f>
        <v>0</v>
      </c>
      <c r="BT814" s="1">
        <f>IFERROR(IF($AE814&gt;$AE813,VLOOKUP($AC814+AT$1,STOCK!$F$10:$AB$209,17,0),IF($AE814=$AE813,(IF(BT813&gt;=1,BT813-COUNTIFS($AE813:$AE813,$AC814,AT813:AT813,$AI$2),0)),0)),0)</f>
        <v>0</v>
      </c>
      <c r="BU814" s="1">
        <f>IFERROR(IF($AE814&gt;$AE813,VLOOKUP($AC814+AU$1,STOCK!$F$10:$AB$209,17,0),IF($AE814=$AE813,(IF(BU813&gt;=1,BU813-COUNTIFS($AE813:$AE813,$AC814,AU813:AU813,$AI$2),0)),0)),0)</f>
        <v>0</v>
      </c>
      <c r="BV814" s="1">
        <f>IFERROR(IF($AE814&gt;$AE813,VLOOKUP($AC814+AV$1,STOCK!$F$10:$AB$209,17,0),IF($AE814=$AE813,(IF(BV813&gt;=1,BV813-COUNTIFS($AE813:$AE813,$AC814,AV813:AV813,$AI$2),0)),0)),0)</f>
        <v>0</v>
      </c>
      <c r="BW814" s="1">
        <f>IFERROR(IF($AE814&gt;$AE813,VLOOKUP($AC814+AW$1,STOCK!$F$10:$AB$209,17,0),IF($AE814=$AE813,(IF(BW813&gt;=1,BW813-COUNTIFS($AE813:$AE813,$AC814,AW813:AW813,$AI$2),0)),0)),0)</f>
        <v>0</v>
      </c>
      <c r="BX814" s="1">
        <f>IFERROR(IF($AE814&gt;$AE813,VLOOKUP($AC814+AX$1,STOCK!$F$10:$AB$209,17,0),IF($AE814=$AE813,(IF(BX813&gt;=1,BX813-COUNTIFS($AE813:$AE813,$AC814,AX813:AX813,$AI$2),0)),0)),0)</f>
        <v>0</v>
      </c>
    </row>
    <row r="815" spans="29:76" x14ac:dyDescent="0.25">
      <c r="AC815" s="1">
        <f t="shared" si="200"/>
        <v>0</v>
      </c>
      <c r="AD815" s="1">
        <f>IFERROR(IF(LEN(AK815)&gt;=1,VLOOKUP(HLOOKUP(AK815,PROFILE!$K$5:$V$8,4,0),PROFILE!$F$1:$G$3,2,0),0),0)</f>
        <v>0</v>
      </c>
      <c r="AE815" s="1">
        <f t="shared" si="201"/>
        <v>0</v>
      </c>
      <c r="AF815" s="1">
        <v>802</v>
      </c>
      <c r="AI815" s="1" t="str">
        <f>IFERROR(IF($AH815&gt;=1,VLOOKUP($AG815,STUDENT!$O$8:$Z$1507,3,0),""),"")</f>
        <v/>
      </c>
      <c r="AJ815" s="1" t="str">
        <f>IFERROR(IF($AH815&gt;=1,VLOOKUP($AG815,STUDENT!$O$8:$Z$1507,4,0),""),"")</f>
        <v/>
      </c>
      <c r="AK815" s="1" t="str">
        <f>IFERROR(IF($AH815&gt;=1,VLOOKUP($AG815,STUDENT!$O$8:$Z$1507,6,0),""),"")</f>
        <v/>
      </c>
      <c r="AL815" s="1" t="str">
        <f t="shared" si="202"/>
        <v/>
      </c>
      <c r="AM815" s="1" t="str">
        <f t="shared" si="203"/>
        <v/>
      </c>
      <c r="AN815" s="1" t="str">
        <f t="shared" si="204"/>
        <v/>
      </c>
      <c r="AO815" s="1" t="str">
        <f t="shared" si="205"/>
        <v/>
      </c>
      <c r="AP815" s="1" t="str">
        <f t="shared" si="206"/>
        <v/>
      </c>
      <c r="AQ815" s="1" t="str">
        <f t="shared" si="207"/>
        <v/>
      </c>
      <c r="AR815" s="1" t="str">
        <f t="shared" si="208"/>
        <v/>
      </c>
      <c r="AS815" s="1" t="str">
        <f t="shared" si="209"/>
        <v/>
      </c>
      <c r="AT815" s="1" t="str">
        <f t="shared" si="210"/>
        <v/>
      </c>
      <c r="AU815" s="1" t="str">
        <f t="shared" si="211"/>
        <v/>
      </c>
      <c r="AV815" s="1" t="str">
        <f t="shared" si="212"/>
        <v/>
      </c>
      <c r="AW815" s="1" t="str">
        <f t="shared" si="213"/>
        <v/>
      </c>
      <c r="AX815" s="1" t="str">
        <f t="shared" si="214"/>
        <v/>
      </c>
      <c r="AY815" s="1">
        <f>IFERROR(IF($AE815&gt;$AE814,VLOOKUP($AC815+AL$1,STOCK!$F$10:$AB$209,16,0),IF($AE815=$AE814,(IF(AY814&gt;=1,AY814-COUNTIFS($AE814:$AE814,$AC815,AL814:AL814,$AI$1),0)),0)),0)</f>
        <v>0</v>
      </c>
      <c r="AZ815" s="1">
        <f>IFERROR(IF($AE815&gt;$AE814,VLOOKUP($AC815+AM$1,STOCK!$F$10:$AB$209,16,0),IF($AE815=$AE814,(IF(AZ814&gt;=1,AZ814-COUNTIFS($AE814:$AE814,$AC815,AM814:AM814,$AI$1),0)),0)),0)</f>
        <v>0</v>
      </c>
      <c r="BA815" s="1">
        <f>IFERROR(IF($AE815&gt;$AE814,VLOOKUP($AC815+AN$1,STOCK!$F$10:$AB$209,16,0),IF($AE815=$AE814,(IF(BA814&gt;=1,BA814-COUNTIFS($AE814:$AE814,$AC815,AN814:AN814,$AI$1),0)),0)),0)</f>
        <v>0</v>
      </c>
      <c r="BB815" s="1">
        <f>IFERROR(IF($AE815&gt;$AE814,VLOOKUP($AC815+AO$1,STOCK!$F$10:$AB$209,16,0),IF($AE815=$AE814,(IF(BB814&gt;=1,BB814-COUNTIFS($AE814:$AE814,$AC815,AO814:AO814,$AI$1),0)),0)),0)</f>
        <v>0</v>
      </c>
      <c r="BC815" s="1">
        <f>IFERROR(IF($AE815&gt;$AE814,VLOOKUP($AC815+AP$1,STOCK!$F$10:$AB$209,16,0),IF($AE815=$AE814,(IF(BC814&gt;=1,BC814-COUNTIFS($AE814:$AE814,$AC815,AP814:AP814,$AI$1),0)),0)),0)</f>
        <v>0</v>
      </c>
      <c r="BD815" s="1">
        <f>IFERROR(IF($AE815&gt;$AE814,VLOOKUP($AC815+AQ$1,STOCK!$F$10:$AB$209,16,0),IF($AE815=$AE814,(IF(BD814&gt;=1,BD814-COUNTIFS($AE814:$AE814,$AC815,AQ814:AQ814,$AI$1),0)),0)),0)</f>
        <v>0</v>
      </c>
      <c r="BE815" s="1">
        <f>IFERROR(IF($AE815&gt;$AE814,VLOOKUP($AC815+AR$1,STOCK!$F$10:$AB$209,16,0),IF($AE815=$AE814,(IF(BE814&gt;=1,BE814-COUNTIFS($AE814:$AE814,$AC815,AR814:AR814,$AI$1),0)),0)),0)</f>
        <v>0</v>
      </c>
      <c r="BF815" s="1">
        <f>IFERROR(IF($AE815&gt;$AE814,VLOOKUP($AC815+AS$1,STOCK!$F$10:$AB$209,16,0),IF($AE815=$AE814,(IF(BF814&gt;=1,BF814-COUNTIFS($AE814:$AE814,$AC815,AS814:AS814,$AI$1),0)),0)),0)</f>
        <v>0</v>
      </c>
      <c r="BG815" s="1">
        <f>IFERROR(IF($AE815&gt;$AE814,VLOOKUP($AC815+AT$1,STOCK!$F$10:$AB$209,16,0),IF($AE815=$AE814,(IF(BG814&gt;=1,BG814-COUNTIFS($AE814:$AE814,$AC815,AT814:AT814,$AI$1),0)),0)),0)</f>
        <v>0</v>
      </c>
      <c r="BH815" s="1">
        <f>IFERROR(IF($AE815&gt;$AE814,VLOOKUP($AC815+AU$1,STOCK!$F$10:$AB$209,16,0),IF($AE815=$AE814,(IF(BH814&gt;=1,BH814-COUNTIFS($AE814:$AE814,$AC815,AU814:AU814,$AI$1),0)),0)),0)</f>
        <v>0</v>
      </c>
      <c r="BI815" s="1">
        <f>IFERROR(IF($AE815&gt;$AE814,VLOOKUP($AC815+AV$1,STOCK!$F$10:$AB$209,16,0),IF($AE815=$AE814,(IF(BI814&gt;=1,BI814-COUNTIFS($AE814:$AE814,$AC815,AV814:AV814,$AI$1),0)),0)),0)</f>
        <v>0</v>
      </c>
      <c r="BJ815" s="1">
        <f>IFERROR(IF($AE815&gt;$AE814,VLOOKUP($AC815+AW$1,STOCK!$F$10:$AB$209,16,0),IF($AE815=$AE814,(IF(BJ814&gt;=1,BJ814-COUNTIFS($AE814:$AE814,$AC815,AW814:AW814,$AI$1),0)),0)),0)</f>
        <v>0</v>
      </c>
      <c r="BK815" s="1">
        <f>IFERROR(IF($AE815&gt;$AE814,VLOOKUP($AC815+AX$1,STOCK!$F$10:$AB$209,16,0),IF($AE815=$AE814,(IF(BK814&gt;=1,BK814-COUNTIFS($AE814:$AE814,$AC815,AX814:AX814,$AI$1),0)),0)),0)</f>
        <v>0</v>
      </c>
      <c r="BL815" s="1">
        <f>IFERROR(IF($AE815&gt;$AE814,VLOOKUP($AC815+AL$1,STOCK!$F$10:$AB$209,17,0),IF($AE815=$AE814,(IF(BL814&gt;=1,BL814-COUNTIFS($AE814:$AE814,$AC815,AL814:AL814,$AI$2),0)),0)),0)</f>
        <v>0</v>
      </c>
      <c r="BM815" s="1">
        <f>IFERROR(IF($AE815&gt;$AE814,VLOOKUP($AC815+AM$1,STOCK!$F$10:$AB$209,17,0),IF($AE815=$AE814,(IF(BM814&gt;=1,BM814-COUNTIFS($AE814:$AE814,$AC815,AM814:AM814,$AI$2),0)),0)),0)</f>
        <v>0</v>
      </c>
      <c r="BN815" s="1">
        <f>IFERROR(IF($AE815&gt;$AE814,VLOOKUP($AC815+AN$1,STOCK!$F$10:$AB$209,17,0),IF($AE815=$AE814,(IF(BN814&gt;=1,BN814-COUNTIFS($AE814:$AE814,$AC815,AN814:AN814,$AI$2),0)),0)),0)</f>
        <v>0</v>
      </c>
      <c r="BO815" s="1">
        <f>IFERROR(IF($AE815&gt;$AE814,VLOOKUP($AC815+AO$1,STOCK!$F$10:$AB$209,17,0),IF($AE815=$AE814,(IF(BO814&gt;=1,BO814-COUNTIFS($AE814:$AE814,$AC815,AO814:AO814,$AI$2),0)),0)),0)</f>
        <v>0</v>
      </c>
      <c r="BP815" s="1">
        <f>IFERROR(IF($AE815&gt;$AE814,VLOOKUP($AC815+AP$1,STOCK!$F$10:$AB$209,17,0),IF($AE815=$AE814,(IF(BP814&gt;=1,BP814-COUNTIFS($AE814:$AE814,$AC815,AP814:AP814,$AI$2),0)),0)),0)</f>
        <v>0</v>
      </c>
      <c r="BQ815" s="1">
        <f>IFERROR(IF($AE815&gt;$AE814,VLOOKUP($AC815+AQ$1,STOCK!$F$10:$AB$209,17,0),IF($AE815=$AE814,(IF(BQ814&gt;=1,BQ814-COUNTIFS($AE814:$AE814,$AC815,AQ814:AQ814,$AI$2),0)),0)),0)</f>
        <v>0</v>
      </c>
      <c r="BR815" s="1">
        <f>IFERROR(IF($AE815&gt;$AE814,VLOOKUP($AC815+AR$1,STOCK!$F$10:$AB$209,17,0),IF($AE815=$AE814,(IF(BR814&gt;=1,BR814-COUNTIFS($AE814:$AE814,$AC815,AR814:AR814,$AI$2),0)),0)),0)</f>
        <v>0</v>
      </c>
      <c r="BS815" s="1">
        <f>IFERROR(IF($AE815&gt;$AE814,VLOOKUP($AC815+AS$1,STOCK!$F$10:$AB$209,17,0),IF($AE815=$AE814,(IF(BS814&gt;=1,BS814-COUNTIFS($AE814:$AE814,$AC815,AS814:AS814,$AI$2),0)),0)),0)</f>
        <v>0</v>
      </c>
      <c r="BT815" s="1">
        <f>IFERROR(IF($AE815&gt;$AE814,VLOOKUP($AC815+AT$1,STOCK!$F$10:$AB$209,17,0),IF($AE815=$AE814,(IF(BT814&gt;=1,BT814-COUNTIFS($AE814:$AE814,$AC815,AT814:AT814,$AI$2),0)),0)),0)</f>
        <v>0</v>
      </c>
      <c r="BU815" s="1">
        <f>IFERROR(IF($AE815&gt;$AE814,VLOOKUP($AC815+AU$1,STOCK!$F$10:$AB$209,17,0),IF($AE815=$AE814,(IF(BU814&gt;=1,BU814-COUNTIFS($AE814:$AE814,$AC815,AU814:AU814,$AI$2),0)),0)),0)</f>
        <v>0</v>
      </c>
      <c r="BV815" s="1">
        <f>IFERROR(IF($AE815&gt;$AE814,VLOOKUP($AC815+AV$1,STOCK!$F$10:$AB$209,17,0),IF($AE815=$AE814,(IF(BV814&gt;=1,BV814-COUNTIFS($AE814:$AE814,$AC815,AV814:AV814,$AI$2),0)),0)),0)</f>
        <v>0</v>
      </c>
      <c r="BW815" s="1">
        <f>IFERROR(IF($AE815&gt;$AE814,VLOOKUP($AC815+AW$1,STOCK!$F$10:$AB$209,17,0),IF($AE815=$AE814,(IF(BW814&gt;=1,BW814-COUNTIFS($AE814:$AE814,$AC815,AW814:AW814,$AI$2),0)),0)),0)</f>
        <v>0</v>
      </c>
      <c r="BX815" s="1">
        <f>IFERROR(IF($AE815&gt;$AE814,VLOOKUP($AC815+AX$1,STOCK!$F$10:$AB$209,17,0),IF($AE815=$AE814,(IF(BX814&gt;=1,BX814-COUNTIFS($AE814:$AE814,$AC815,AX814:AX814,$AI$2),0)),0)),0)</f>
        <v>0</v>
      </c>
    </row>
    <row r="816" spans="29:76" x14ac:dyDescent="0.25">
      <c r="AC816" s="1">
        <f t="shared" si="200"/>
        <v>0</v>
      </c>
      <c r="AD816" s="1">
        <f>IFERROR(IF(LEN(AK816)&gt;=1,VLOOKUP(HLOOKUP(AK816,PROFILE!$K$5:$V$8,4,0),PROFILE!$F$1:$G$3,2,0),0),0)</f>
        <v>0</v>
      </c>
      <c r="AE816" s="1">
        <f t="shared" si="201"/>
        <v>0</v>
      </c>
      <c r="AF816" s="1">
        <v>803</v>
      </c>
      <c r="AI816" s="1" t="str">
        <f>IFERROR(IF($AH816&gt;=1,VLOOKUP($AG816,STUDENT!$O$8:$Z$1507,3,0),""),"")</f>
        <v/>
      </c>
      <c r="AJ816" s="1" t="str">
        <f>IFERROR(IF($AH816&gt;=1,VLOOKUP($AG816,STUDENT!$O$8:$Z$1507,4,0),""),"")</f>
        <v/>
      </c>
      <c r="AK816" s="1" t="str">
        <f>IFERROR(IF($AH816&gt;=1,VLOOKUP($AG816,STUDENT!$O$8:$Z$1507,6,0),""),"")</f>
        <v/>
      </c>
      <c r="AL816" s="1" t="str">
        <f t="shared" si="202"/>
        <v/>
      </c>
      <c r="AM816" s="1" t="str">
        <f t="shared" si="203"/>
        <v/>
      </c>
      <c r="AN816" s="1" t="str">
        <f t="shared" si="204"/>
        <v/>
      </c>
      <c r="AO816" s="1" t="str">
        <f t="shared" si="205"/>
        <v/>
      </c>
      <c r="AP816" s="1" t="str">
        <f t="shared" si="206"/>
        <v/>
      </c>
      <c r="AQ816" s="1" t="str">
        <f t="shared" si="207"/>
        <v/>
      </c>
      <c r="AR816" s="1" t="str">
        <f t="shared" si="208"/>
        <v/>
      </c>
      <c r="AS816" s="1" t="str">
        <f t="shared" si="209"/>
        <v/>
      </c>
      <c r="AT816" s="1" t="str">
        <f t="shared" si="210"/>
        <v/>
      </c>
      <c r="AU816" s="1" t="str">
        <f t="shared" si="211"/>
        <v/>
      </c>
      <c r="AV816" s="1" t="str">
        <f t="shared" si="212"/>
        <v/>
      </c>
      <c r="AW816" s="1" t="str">
        <f t="shared" si="213"/>
        <v/>
      </c>
      <c r="AX816" s="1" t="str">
        <f t="shared" si="214"/>
        <v/>
      </c>
      <c r="AY816" s="1">
        <f>IFERROR(IF($AE816&gt;$AE815,VLOOKUP($AC816+AL$1,STOCK!$F$10:$AB$209,16,0),IF($AE816=$AE815,(IF(AY815&gt;=1,AY815-COUNTIFS($AE815:$AE815,$AC816,AL815:AL815,$AI$1),0)),0)),0)</f>
        <v>0</v>
      </c>
      <c r="AZ816" s="1">
        <f>IFERROR(IF($AE816&gt;$AE815,VLOOKUP($AC816+AM$1,STOCK!$F$10:$AB$209,16,0),IF($AE816=$AE815,(IF(AZ815&gt;=1,AZ815-COUNTIFS($AE815:$AE815,$AC816,AM815:AM815,$AI$1),0)),0)),0)</f>
        <v>0</v>
      </c>
      <c r="BA816" s="1">
        <f>IFERROR(IF($AE816&gt;$AE815,VLOOKUP($AC816+AN$1,STOCK!$F$10:$AB$209,16,0),IF($AE816=$AE815,(IF(BA815&gt;=1,BA815-COUNTIFS($AE815:$AE815,$AC816,AN815:AN815,$AI$1),0)),0)),0)</f>
        <v>0</v>
      </c>
      <c r="BB816" s="1">
        <f>IFERROR(IF($AE816&gt;$AE815,VLOOKUP($AC816+AO$1,STOCK!$F$10:$AB$209,16,0),IF($AE816=$AE815,(IF(BB815&gt;=1,BB815-COUNTIFS($AE815:$AE815,$AC816,AO815:AO815,$AI$1),0)),0)),0)</f>
        <v>0</v>
      </c>
      <c r="BC816" s="1">
        <f>IFERROR(IF($AE816&gt;$AE815,VLOOKUP($AC816+AP$1,STOCK!$F$10:$AB$209,16,0),IF($AE816=$AE815,(IF(BC815&gt;=1,BC815-COUNTIFS($AE815:$AE815,$AC816,AP815:AP815,$AI$1),0)),0)),0)</f>
        <v>0</v>
      </c>
      <c r="BD816" s="1">
        <f>IFERROR(IF($AE816&gt;$AE815,VLOOKUP($AC816+AQ$1,STOCK!$F$10:$AB$209,16,0),IF($AE816=$AE815,(IF(BD815&gt;=1,BD815-COUNTIFS($AE815:$AE815,$AC816,AQ815:AQ815,$AI$1),0)),0)),0)</f>
        <v>0</v>
      </c>
      <c r="BE816" s="1">
        <f>IFERROR(IF($AE816&gt;$AE815,VLOOKUP($AC816+AR$1,STOCK!$F$10:$AB$209,16,0),IF($AE816=$AE815,(IF(BE815&gt;=1,BE815-COUNTIFS($AE815:$AE815,$AC816,AR815:AR815,$AI$1),0)),0)),0)</f>
        <v>0</v>
      </c>
      <c r="BF816" s="1">
        <f>IFERROR(IF($AE816&gt;$AE815,VLOOKUP($AC816+AS$1,STOCK!$F$10:$AB$209,16,0),IF($AE816=$AE815,(IF(BF815&gt;=1,BF815-COUNTIFS($AE815:$AE815,$AC816,AS815:AS815,$AI$1),0)),0)),0)</f>
        <v>0</v>
      </c>
      <c r="BG816" s="1">
        <f>IFERROR(IF($AE816&gt;$AE815,VLOOKUP($AC816+AT$1,STOCK!$F$10:$AB$209,16,0),IF($AE816=$AE815,(IF(BG815&gt;=1,BG815-COUNTIFS($AE815:$AE815,$AC816,AT815:AT815,$AI$1),0)),0)),0)</f>
        <v>0</v>
      </c>
      <c r="BH816" s="1">
        <f>IFERROR(IF($AE816&gt;$AE815,VLOOKUP($AC816+AU$1,STOCK!$F$10:$AB$209,16,0),IF($AE816=$AE815,(IF(BH815&gt;=1,BH815-COUNTIFS($AE815:$AE815,$AC816,AU815:AU815,$AI$1),0)),0)),0)</f>
        <v>0</v>
      </c>
      <c r="BI816" s="1">
        <f>IFERROR(IF($AE816&gt;$AE815,VLOOKUP($AC816+AV$1,STOCK!$F$10:$AB$209,16,0),IF($AE816=$AE815,(IF(BI815&gt;=1,BI815-COUNTIFS($AE815:$AE815,$AC816,AV815:AV815,$AI$1),0)),0)),0)</f>
        <v>0</v>
      </c>
      <c r="BJ816" s="1">
        <f>IFERROR(IF($AE816&gt;$AE815,VLOOKUP($AC816+AW$1,STOCK!$F$10:$AB$209,16,0),IF($AE816=$AE815,(IF(BJ815&gt;=1,BJ815-COUNTIFS($AE815:$AE815,$AC816,AW815:AW815,$AI$1),0)),0)),0)</f>
        <v>0</v>
      </c>
      <c r="BK816" s="1">
        <f>IFERROR(IF($AE816&gt;$AE815,VLOOKUP($AC816+AX$1,STOCK!$F$10:$AB$209,16,0),IF($AE816=$AE815,(IF(BK815&gt;=1,BK815-COUNTIFS($AE815:$AE815,$AC816,AX815:AX815,$AI$1),0)),0)),0)</f>
        <v>0</v>
      </c>
      <c r="BL816" s="1">
        <f>IFERROR(IF($AE816&gt;$AE815,VLOOKUP($AC816+AL$1,STOCK!$F$10:$AB$209,17,0),IF($AE816=$AE815,(IF(BL815&gt;=1,BL815-COUNTIFS($AE815:$AE815,$AC816,AL815:AL815,$AI$2),0)),0)),0)</f>
        <v>0</v>
      </c>
      <c r="BM816" s="1">
        <f>IFERROR(IF($AE816&gt;$AE815,VLOOKUP($AC816+AM$1,STOCK!$F$10:$AB$209,17,0),IF($AE816=$AE815,(IF(BM815&gt;=1,BM815-COUNTIFS($AE815:$AE815,$AC816,AM815:AM815,$AI$2),0)),0)),0)</f>
        <v>0</v>
      </c>
      <c r="BN816" s="1">
        <f>IFERROR(IF($AE816&gt;$AE815,VLOOKUP($AC816+AN$1,STOCK!$F$10:$AB$209,17,0),IF($AE816=$AE815,(IF(BN815&gt;=1,BN815-COUNTIFS($AE815:$AE815,$AC816,AN815:AN815,$AI$2),0)),0)),0)</f>
        <v>0</v>
      </c>
      <c r="BO816" s="1">
        <f>IFERROR(IF($AE816&gt;$AE815,VLOOKUP($AC816+AO$1,STOCK!$F$10:$AB$209,17,0),IF($AE816=$AE815,(IF(BO815&gt;=1,BO815-COUNTIFS($AE815:$AE815,$AC816,AO815:AO815,$AI$2),0)),0)),0)</f>
        <v>0</v>
      </c>
      <c r="BP816" s="1">
        <f>IFERROR(IF($AE816&gt;$AE815,VLOOKUP($AC816+AP$1,STOCK!$F$10:$AB$209,17,0),IF($AE816=$AE815,(IF(BP815&gt;=1,BP815-COUNTIFS($AE815:$AE815,$AC816,AP815:AP815,$AI$2),0)),0)),0)</f>
        <v>0</v>
      </c>
      <c r="BQ816" s="1">
        <f>IFERROR(IF($AE816&gt;$AE815,VLOOKUP($AC816+AQ$1,STOCK!$F$10:$AB$209,17,0),IF($AE816=$AE815,(IF(BQ815&gt;=1,BQ815-COUNTIFS($AE815:$AE815,$AC816,AQ815:AQ815,$AI$2),0)),0)),0)</f>
        <v>0</v>
      </c>
      <c r="BR816" s="1">
        <f>IFERROR(IF($AE816&gt;$AE815,VLOOKUP($AC816+AR$1,STOCK!$F$10:$AB$209,17,0),IF($AE816=$AE815,(IF(BR815&gt;=1,BR815-COUNTIFS($AE815:$AE815,$AC816,AR815:AR815,$AI$2),0)),0)),0)</f>
        <v>0</v>
      </c>
      <c r="BS816" s="1">
        <f>IFERROR(IF($AE816&gt;$AE815,VLOOKUP($AC816+AS$1,STOCK!$F$10:$AB$209,17,0),IF($AE816=$AE815,(IF(BS815&gt;=1,BS815-COUNTIFS($AE815:$AE815,$AC816,AS815:AS815,$AI$2),0)),0)),0)</f>
        <v>0</v>
      </c>
      <c r="BT816" s="1">
        <f>IFERROR(IF($AE816&gt;$AE815,VLOOKUP($AC816+AT$1,STOCK!$F$10:$AB$209,17,0),IF($AE816=$AE815,(IF(BT815&gt;=1,BT815-COUNTIFS($AE815:$AE815,$AC816,AT815:AT815,$AI$2),0)),0)),0)</f>
        <v>0</v>
      </c>
      <c r="BU816" s="1">
        <f>IFERROR(IF($AE816&gt;$AE815,VLOOKUP($AC816+AU$1,STOCK!$F$10:$AB$209,17,0),IF($AE816=$AE815,(IF(BU815&gt;=1,BU815-COUNTIFS($AE815:$AE815,$AC816,AU815:AU815,$AI$2),0)),0)),0)</f>
        <v>0</v>
      </c>
      <c r="BV816" s="1">
        <f>IFERROR(IF($AE816&gt;$AE815,VLOOKUP($AC816+AV$1,STOCK!$F$10:$AB$209,17,0),IF($AE816=$AE815,(IF(BV815&gt;=1,BV815-COUNTIFS($AE815:$AE815,$AC816,AV815:AV815,$AI$2),0)),0)),0)</f>
        <v>0</v>
      </c>
      <c r="BW816" s="1">
        <f>IFERROR(IF($AE816&gt;$AE815,VLOOKUP($AC816+AW$1,STOCK!$F$10:$AB$209,17,0),IF($AE816=$AE815,(IF(BW815&gt;=1,BW815-COUNTIFS($AE815:$AE815,$AC816,AW815:AW815,$AI$2),0)),0)),0)</f>
        <v>0</v>
      </c>
      <c r="BX816" s="1">
        <f>IFERROR(IF($AE816&gt;$AE815,VLOOKUP($AC816+AX$1,STOCK!$F$10:$AB$209,17,0),IF($AE816=$AE815,(IF(BX815&gt;=1,BX815-COUNTIFS($AE815:$AE815,$AC816,AX815:AX815,$AI$2),0)),0)),0)</f>
        <v>0</v>
      </c>
    </row>
    <row r="817" spans="29:76" x14ac:dyDescent="0.25">
      <c r="AC817" s="1">
        <f t="shared" si="200"/>
        <v>0</v>
      </c>
      <c r="AD817" s="1">
        <f>IFERROR(IF(LEN(AK817)&gt;=1,VLOOKUP(HLOOKUP(AK817,PROFILE!$K$5:$V$8,4,0),PROFILE!$F$1:$G$3,2,0),0),0)</f>
        <v>0</v>
      </c>
      <c r="AE817" s="1">
        <f t="shared" si="201"/>
        <v>0</v>
      </c>
      <c r="AF817" s="1">
        <v>804</v>
      </c>
      <c r="AI817" s="1" t="str">
        <f>IFERROR(IF($AH817&gt;=1,VLOOKUP($AG817,STUDENT!$O$8:$Z$1507,3,0),""),"")</f>
        <v/>
      </c>
      <c r="AJ817" s="1" t="str">
        <f>IFERROR(IF($AH817&gt;=1,VLOOKUP($AG817,STUDENT!$O$8:$Z$1507,4,0),""),"")</f>
        <v/>
      </c>
      <c r="AK817" s="1" t="str">
        <f>IFERROR(IF($AH817&gt;=1,VLOOKUP($AG817,STUDENT!$O$8:$Z$1507,6,0),""),"")</f>
        <v/>
      </c>
      <c r="AL817" s="1" t="str">
        <f t="shared" si="202"/>
        <v/>
      </c>
      <c r="AM817" s="1" t="str">
        <f t="shared" si="203"/>
        <v/>
      </c>
      <c r="AN817" s="1" t="str">
        <f t="shared" si="204"/>
        <v/>
      </c>
      <c r="AO817" s="1" t="str">
        <f t="shared" si="205"/>
        <v/>
      </c>
      <c r="AP817" s="1" t="str">
        <f t="shared" si="206"/>
        <v/>
      </c>
      <c r="AQ817" s="1" t="str">
        <f t="shared" si="207"/>
        <v/>
      </c>
      <c r="AR817" s="1" t="str">
        <f t="shared" si="208"/>
        <v/>
      </c>
      <c r="AS817" s="1" t="str">
        <f t="shared" si="209"/>
        <v/>
      </c>
      <c r="AT817" s="1" t="str">
        <f t="shared" si="210"/>
        <v/>
      </c>
      <c r="AU817" s="1" t="str">
        <f t="shared" si="211"/>
        <v/>
      </c>
      <c r="AV817" s="1" t="str">
        <f t="shared" si="212"/>
        <v/>
      </c>
      <c r="AW817" s="1" t="str">
        <f t="shared" si="213"/>
        <v/>
      </c>
      <c r="AX817" s="1" t="str">
        <f t="shared" si="214"/>
        <v/>
      </c>
      <c r="AY817" s="1">
        <f>IFERROR(IF($AE817&gt;$AE816,VLOOKUP($AC817+AL$1,STOCK!$F$10:$AB$209,16,0),IF($AE817=$AE816,(IF(AY816&gt;=1,AY816-COUNTIFS($AE816:$AE816,$AC817,AL816:AL816,$AI$1),0)),0)),0)</f>
        <v>0</v>
      </c>
      <c r="AZ817" s="1">
        <f>IFERROR(IF($AE817&gt;$AE816,VLOOKUP($AC817+AM$1,STOCK!$F$10:$AB$209,16,0),IF($AE817=$AE816,(IF(AZ816&gt;=1,AZ816-COUNTIFS($AE816:$AE816,$AC817,AM816:AM816,$AI$1),0)),0)),0)</f>
        <v>0</v>
      </c>
      <c r="BA817" s="1">
        <f>IFERROR(IF($AE817&gt;$AE816,VLOOKUP($AC817+AN$1,STOCK!$F$10:$AB$209,16,0),IF($AE817=$AE816,(IF(BA816&gt;=1,BA816-COUNTIFS($AE816:$AE816,$AC817,AN816:AN816,$AI$1),0)),0)),0)</f>
        <v>0</v>
      </c>
      <c r="BB817" s="1">
        <f>IFERROR(IF($AE817&gt;$AE816,VLOOKUP($AC817+AO$1,STOCK!$F$10:$AB$209,16,0),IF($AE817=$AE816,(IF(BB816&gt;=1,BB816-COUNTIFS($AE816:$AE816,$AC817,AO816:AO816,$AI$1),0)),0)),0)</f>
        <v>0</v>
      </c>
      <c r="BC817" s="1">
        <f>IFERROR(IF($AE817&gt;$AE816,VLOOKUP($AC817+AP$1,STOCK!$F$10:$AB$209,16,0),IF($AE817=$AE816,(IF(BC816&gt;=1,BC816-COUNTIFS($AE816:$AE816,$AC817,AP816:AP816,$AI$1),0)),0)),0)</f>
        <v>0</v>
      </c>
      <c r="BD817" s="1">
        <f>IFERROR(IF($AE817&gt;$AE816,VLOOKUP($AC817+AQ$1,STOCK!$F$10:$AB$209,16,0),IF($AE817=$AE816,(IF(BD816&gt;=1,BD816-COUNTIFS($AE816:$AE816,$AC817,AQ816:AQ816,$AI$1),0)),0)),0)</f>
        <v>0</v>
      </c>
      <c r="BE817" s="1">
        <f>IFERROR(IF($AE817&gt;$AE816,VLOOKUP($AC817+AR$1,STOCK!$F$10:$AB$209,16,0),IF($AE817=$AE816,(IF(BE816&gt;=1,BE816-COUNTIFS($AE816:$AE816,$AC817,AR816:AR816,$AI$1),0)),0)),0)</f>
        <v>0</v>
      </c>
      <c r="BF817" s="1">
        <f>IFERROR(IF($AE817&gt;$AE816,VLOOKUP($AC817+AS$1,STOCK!$F$10:$AB$209,16,0),IF($AE817=$AE816,(IF(BF816&gt;=1,BF816-COUNTIFS($AE816:$AE816,$AC817,AS816:AS816,$AI$1),0)),0)),0)</f>
        <v>0</v>
      </c>
      <c r="BG817" s="1">
        <f>IFERROR(IF($AE817&gt;$AE816,VLOOKUP($AC817+AT$1,STOCK!$F$10:$AB$209,16,0),IF($AE817=$AE816,(IF(BG816&gt;=1,BG816-COUNTIFS($AE816:$AE816,$AC817,AT816:AT816,$AI$1),0)),0)),0)</f>
        <v>0</v>
      </c>
      <c r="BH817" s="1">
        <f>IFERROR(IF($AE817&gt;$AE816,VLOOKUP($AC817+AU$1,STOCK!$F$10:$AB$209,16,0),IF($AE817=$AE816,(IF(BH816&gt;=1,BH816-COUNTIFS($AE816:$AE816,$AC817,AU816:AU816,$AI$1),0)),0)),0)</f>
        <v>0</v>
      </c>
      <c r="BI817" s="1">
        <f>IFERROR(IF($AE817&gt;$AE816,VLOOKUP($AC817+AV$1,STOCK!$F$10:$AB$209,16,0),IF($AE817=$AE816,(IF(BI816&gt;=1,BI816-COUNTIFS($AE816:$AE816,$AC817,AV816:AV816,$AI$1),0)),0)),0)</f>
        <v>0</v>
      </c>
      <c r="BJ817" s="1">
        <f>IFERROR(IF($AE817&gt;$AE816,VLOOKUP($AC817+AW$1,STOCK!$F$10:$AB$209,16,0),IF($AE817=$AE816,(IF(BJ816&gt;=1,BJ816-COUNTIFS($AE816:$AE816,$AC817,AW816:AW816,$AI$1),0)),0)),0)</f>
        <v>0</v>
      </c>
      <c r="BK817" s="1">
        <f>IFERROR(IF($AE817&gt;$AE816,VLOOKUP($AC817+AX$1,STOCK!$F$10:$AB$209,16,0),IF($AE817=$AE816,(IF(BK816&gt;=1,BK816-COUNTIFS($AE816:$AE816,$AC817,AX816:AX816,$AI$1),0)),0)),0)</f>
        <v>0</v>
      </c>
      <c r="BL817" s="1">
        <f>IFERROR(IF($AE817&gt;$AE816,VLOOKUP($AC817+AL$1,STOCK!$F$10:$AB$209,17,0),IF($AE817=$AE816,(IF(BL816&gt;=1,BL816-COUNTIFS($AE816:$AE816,$AC817,AL816:AL816,$AI$2),0)),0)),0)</f>
        <v>0</v>
      </c>
      <c r="BM817" s="1">
        <f>IFERROR(IF($AE817&gt;$AE816,VLOOKUP($AC817+AM$1,STOCK!$F$10:$AB$209,17,0),IF($AE817=$AE816,(IF(BM816&gt;=1,BM816-COUNTIFS($AE816:$AE816,$AC817,AM816:AM816,$AI$2),0)),0)),0)</f>
        <v>0</v>
      </c>
      <c r="BN817" s="1">
        <f>IFERROR(IF($AE817&gt;$AE816,VLOOKUP($AC817+AN$1,STOCK!$F$10:$AB$209,17,0),IF($AE817=$AE816,(IF(BN816&gt;=1,BN816-COUNTIFS($AE816:$AE816,$AC817,AN816:AN816,$AI$2),0)),0)),0)</f>
        <v>0</v>
      </c>
      <c r="BO817" s="1">
        <f>IFERROR(IF($AE817&gt;$AE816,VLOOKUP($AC817+AO$1,STOCK!$F$10:$AB$209,17,0),IF($AE817=$AE816,(IF(BO816&gt;=1,BO816-COUNTIFS($AE816:$AE816,$AC817,AO816:AO816,$AI$2),0)),0)),0)</f>
        <v>0</v>
      </c>
      <c r="BP817" s="1">
        <f>IFERROR(IF($AE817&gt;$AE816,VLOOKUP($AC817+AP$1,STOCK!$F$10:$AB$209,17,0),IF($AE817=$AE816,(IF(BP816&gt;=1,BP816-COUNTIFS($AE816:$AE816,$AC817,AP816:AP816,$AI$2),0)),0)),0)</f>
        <v>0</v>
      </c>
      <c r="BQ817" s="1">
        <f>IFERROR(IF($AE817&gt;$AE816,VLOOKUP($AC817+AQ$1,STOCK!$F$10:$AB$209,17,0),IF($AE817=$AE816,(IF(BQ816&gt;=1,BQ816-COUNTIFS($AE816:$AE816,$AC817,AQ816:AQ816,$AI$2),0)),0)),0)</f>
        <v>0</v>
      </c>
      <c r="BR817" s="1">
        <f>IFERROR(IF($AE817&gt;$AE816,VLOOKUP($AC817+AR$1,STOCK!$F$10:$AB$209,17,0),IF($AE817=$AE816,(IF(BR816&gt;=1,BR816-COUNTIFS($AE816:$AE816,$AC817,AR816:AR816,$AI$2),0)),0)),0)</f>
        <v>0</v>
      </c>
      <c r="BS817" s="1">
        <f>IFERROR(IF($AE817&gt;$AE816,VLOOKUP($AC817+AS$1,STOCK!$F$10:$AB$209,17,0),IF($AE817=$AE816,(IF(BS816&gt;=1,BS816-COUNTIFS($AE816:$AE816,$AC817,AS816:AS816,$AI$2),0)),0)),0)</f>
        <v>0</v>
      </c>
      <c r="BT817" s="1">
        <f>IFERROR(IF($AE817&gt;$AE816,VLOOKUP($AC817+AT$1,STOCK!$F$10:$AB$209,17,0),IF($AE817=$AE816,(IF(BT816&gt;=1,BT816-COUNTIFS($AE816:$AE816,$AC817,AT816:AT816,$AI$2),0)),0)),0)</f>
        <v>0</v>
      </c>
      <c r="BU817" s="1">
        <f>IFERROR(IF($AE817&gt;$AE816,VLOOKUP($AC817+AU$1,STOCK!$F$10:$AB$209,17,0),IF($AE817=$AE816,(IF(BU816&gt;=1,BU816-COUNTIFS($AE816:$AE816,$AC817,AU816:AU816,$AI$2),0)),0)),0)</f>
        <v>0</v>
      </c>
      <c r="BV817" s="1">
        <f>IFERROR(IF($AE817&gt;$AE816,VLOOKUP($AC817+AV$1,STOCK!$F$10:$AB$209,17,0),IF($AE817=$AE816,(IF(BV816&gt;=1,BV816-COUNTIFS($AE816:$AE816,$AC817,AV816:AV816,$AI$2),0)),0)),0)</f>
        <v>0</v>
      </c>
      <c r="BW817" s="1">
        <f>IFERROR(IF($AE817&gt;$AE816,VLOOKUP($AC817+AW$1,STOCK!$F$10:$AB$209,17,0),IF($AE817=$AE816,(IF(BW816&gt;=1,BW816-COUNTIFS($AE816:$AE816,$AC817,AW816:AW816,$AI$2),0)),0)),0)</f>
        <v>0</v>
      </c>
      <c r="BX817" s="1">
        <f>IFERROR(IF($AE817&gt;$AE816,VLOOKUP($AC817+AX$1,STOCK!$F$10:$AB$209,17,0),IF($AE817=$AE816,(IF(BX816&gt;=1,BX816-COUNTIFS($AE816:$AE816,$AC817,AX816:AX816,$AI$2),0)),0)),0)</f>
        <v>0</v>
      </c>
    </row>
    <row r="818" spans="29:76" x14ac:dyDescent="0.25">
      <c r="AC818" s="1">
        <f t="shared" si="200"/>
        <v>0</v>
      </c>
      <c r="AD818" s="1">
        <f>IFERROR(IF(LEN(AK818)&gt;=1,VLOOKUP(HLOOKUP(AK818,PROFILE!$K$5:$V$8,4,0),PROFILE!$F$1:$G$3,2,0),0),0)</f>
        <v>0</v>
      </c>
      <c r="AE818" s="1">
        <f t="shared" si="201"/>
        <v>0</v>
      </c>
      <c r="AF818" s="1">
        <v>805</v>
      </c>
      <c r="AI818" s="1" t="str">
        <f>IFERROR(IF($AH818&gt;=1,VLOOKUP($AG818,STUDENT!$O$8:$Z$1507,3,0),""),"")</f>
        <v/>
      </c>
      <c r="AJ818" s="1" t="str">
        <f>IFERROR(IF($AH818&gt;=1,VLOOKUP($AG818,STUDENT!$O$8:$Z$1507,4,0),""),"")</f>
        <v/>
      </c>
      <c r="AK818" s="1" t="str">
        <f>IFERROR(IF($AH818&gt;=1,VLOOKUP($AG818,STUDENT!$O$8:$Z$1507,6,0),""),"")</f>
        <v/>
      </c>
      <c r="AL818" s="1" t="str">
        <f t="shared" si="202"/>
        <v/>
      </c>
      <c r="AM818" s="1" t="str">
        <f t="shared" si="203"/>
        <v/>
      </c>
      <c r="AN818" s="1" t="str">
        <f t="shared" si="204"/>
        <v/>
      </c>
      <c r="AO818" s="1" t="str">
        <f t="shared" si="205"/>
        <v/>
      </c>
      <c r="AP818" s="1" t="str">
        <f t="shared" si="206"/>
        <v/>
      </c>
      <c r="AQ818" s="1" t="str">
        <f t="shared" si="207"/>
        <v/>
      </c>
      <c r="AR818" s="1" t="str">
        <f t="shared" si="208"/>
        <v/>
      </c>
      <c r="AS818" s="1" t="str">
        <f t="shared" si="209"/>
        <v/>
      </c>
      <c r="AT818" s="1" t="str">
        <f t="shared" si="210"/>
        <v/>
      </c>
      <c r="AU818" s="1" t="str">
        <f t="shared" si="211"/>
        <v/>
      </c>
      <c r="AV818" s="1" t="str">
        <f t="shared" si="212"/>
        <v/>
      </c>
      <c r="AW818" s="1" t="str">
        <f t="shared" si="213"/>
        <v/>
      </c>
      <c r="AX818" s="1" t="str">
        <f t="shared" si="214"/>
        <v/>
      </c>
      <c r="AY818" s="1">
        <f>IFERROR(IF($AE818&gt;$AE817,VLOOKUP($AC818+AL$1,STOCK!$F$10:$AB$209,16,0),IF($AE818=$AE817,(IF(AY817&gt;=1,AY817-COUNTIFS($AE817:$AE817,$AC818,AL817:AL817,$AI$1),0)),0)),0)</f>
        <v>0</v>
      </c>
      <c r="AZ818" s="1">
        <f>IFERROR(IF($AE818&gt;$AE817,VLOOKUP($AC818+AM$1,STOCK!$F$10:$AB$209,16,0),IF($AE818=$AE817,(IF(AZ817&gt;=1,AZ817-COUNTIFS($AE817:$AE817,$AC818,AM817:AM817,$AI$1),0)),0)),0)</f>
        <v>0</v>
      </c>
      <c r="BA818" s="1">
        <f>IFERROR(IF($AE818&gt;$AE817,VLOOKUP($AC818+AN$1,STOCK!$F$10:$AB$209,16,0),IF($AE818=$AE817,(IF(BA817&gt;=1,BA817-COUNTIFS($AE817:$AE817,$AC818,AN817:AN817,$AI$1),0)),0)),0)</f>
        <v>0</v>
      </c>
      <c r="BB818" s="1">
        <f>IFERROR(IF($AE818&gt;$AE817,VLOOKUP($AC818+AO$1,STOCK!$F$10:$AB$209,16,0),IF($AE818=$AE817,(IF(BB817&gt;=1,BB817-COUNTIFS($AE817:$AE817,$AC818,AO817:AO817,$AI$1),0)),0)),0)</f>
        <v>0</v>
      </c>
      <c r="BC818" s="1">
        <f>IFERROR(IF($AE818&gt;$AE817,VLOOKUP($AC818+AP$1,STOCK!$F$10:$AB$209,16,0),IF($AE818=$AE817,(IF(BC817&gt;=1,BC817-COUNTIFS($AE817:$AE817,$AC818,AP817:AP817,$AI$1),0)),0)),0)</f>
        <v>0</v>
      </c>
      <c r="BD818" s="1">
        <f>IFERROR(IF($AE818&gt;$AE817,VLOOKUP($AC818+AQ$1,STOCK!$F$10:$AB$209,16,0),IF($AE818=$AE817,(IF(BD817&gt;=1,BD817-COUNTIFS($AE817:$AE817,$AC818,AQ817:AQ817,$AI$1),0)),0)),0)</f>
        <v>0</v>
      </c>
      <c r="BE818" s="1">
        <f>IFERROR(IF($AE818&gt;$AE817,VLOOKUP($AC818+AR$1,STOCK!$F$10:$AB$209,16,0),IF($AE818=$AE817,(IF(BE817&gt;=1,BE817-COUNTIFS($AE817:$AE817,$AC818,AR817:AR817,$AI$1),0)),0)),0)</f>
        <v>0</v>
      </c>
      <c r="BF818" s="1">
        <f>IFERROR(IF($AE818&gt;$AE817,VLOOKUP($AC818+AS$1,STOCK!$F$10:$AB$209,16,0),IF($AE818=$AE817,(IF(BF817&gt;=1,BF817-COUNTIFS($AE817:$AE817,$AC818,AS817:AS817,$AI$1),0)),0)),0)</f>
        <v>0</v>
      </c>
      <c r="BG818" s="1">
        <f>IFERROR(IF($AE818&gt;$AE817,VLOOKUP($AC818+AT$1,STOCK!$F$10:$AB$209,16,0),IF($AE818=$AE817,(IF(BG817&gt;=1,BG817-COUNTIFS($AE817:$AE817,$AC818,AT817:AT817,$AI$1),0)),0)),0)</f>
        <v>0</v>
      </c>
      <c r="BH818" s="1">
        <f>IFERROR(IF($AE818&gt;$AE817,VLOOKUP($AC818+AU$1,STOCK!$F$10:$AB$209,16,0),IF($AE818=$AE817,(IF(BH817&gt;=1,BH817-COUNTIFS($AE817:$AE817,$AC818,AU817:AU817,$AI$1),0)),0)),0)</f>
        <v>0</v>
      </c>
      <c r="BI818" s="1">
        <f>IFERROR(IF($AE818&gt;$AE817,VLOOKUP($AC818+AV$1,STOCK!$F$10:$AB$209,16,0),IF($AE818=$AE817,(IF(BI817&gt;=1,BI817-COUNTIFS($AE817:$AE817,$AC818,AV817:AV817,$AI$1),0)),0)),0)</f>
        <v>0</v>
      </c>
      <c r="BJ818" s="1">
        <f>IFERROR(IF($AE818&gt;$AE817,VLOOKUP($AC818+AW$1,STOCK!$F$10:$AB$209,16,0),IF($AE818=$AE817,(IF(BJ817&gt;=1,BJ817-COUNTIFS($AE817:$AE817,$AC818,AW817:AW817,$AI$1),0)),0)),0)</f>
        <v>0</v>
      </c>
      <c r="BK818" s="1">
        <f>IFERROR(IF($AE818&gt;$AE817,VLOOKUP($AC818+AX$1,STOCK!$F$10:$AB$209,16,0),IF($AE818=$AE817,(IF(BK817&gt;=1,BK817-COUNTIFS($AE817:$AE817,$AC818,AX817:AX817,$AI$1),0)),0)),0)</f>
        <v>0</v>
      </c>
      <c r="BL818" s="1">
        <f>IFERROR(IF($AE818&gt;$AE817,VLOOKUP($AC818+AL$1,STOCK!$F$10:$AB$209,17,0),IF($AE818=$AE817,(IF(BL817&gt;=1,BL817-COUNTIFS($AE817:$AE817,$AC818,AL817:AL817,$AI$2),0)),0)),0)</f>
        <v>0</v>
      </c>
      <c r="BM818" s="1">
        <f>IFERROR(IF($AE818&gt;$AE817,VLOOKUP($AC818+AM$1,STOCK!$F$10:$AB$209,17,0),IF($AE818=$AE817,(IF(BM817&gt;=1,BM817-COUNTIFS($AE817:$AE817,$AC818,AM817:AM817,$AI$2),0)),0)),0)</f>
        <v>0</v>
      </c>
      <c r="BN818" s="1">
        <f>IFERROR(IF($AE818&gt;$AE817,VLOOKUP($AC818+AN$1,STOCK!$F$10:$AB$209,17,0),IF($AE818=$AE817,(IF(BN817&gt;=1,BN817-COUNTIFS($AE817:$AE817,$AC818,AN817:AN817,$AI$2),0)),0)),0)</f>
        <v>0</v>
      </c>
      <c r="BO818" s="1">
        <f>IFERROR(IF($AE818&gt;$AE817,VLOOKUP($AC818+AO$1,STOCK!$F$10:$AB$209,17,0),IF($AE818=$AE817,(IF(BO817&gt;=1,BO817-COUNTIFS($AE817:$AE817,$AC818,AO817:AO817,$AI$2),0)),0)),0)</f>
        <v>0</v>
      </c>
      <c r="BP818" s="1">
        <f>IFERROR(IF($AE818&gt;$AE817,VLOOKUP($AC818+AP$1,STOCK!$F$10:$AB$209,17,0),IF($AE818=$AE817,(IF(BP817&gt;=1,BP817-COUNTIFS($AE817:$AE817,$AC818,AP817:AP817,$AI$2),0)),0)),0)</f>
        <v>0</v>
      </c>
      <c r="BQ818" s="1">
        <f>IFERROR(IF($AE818&gt;$AE817,VLOOKUP($AC818+AQ$1,STOCK!$F$10:$AB$209,17,0),IF($AE818=$AE817,(IF(BQ817&gt;=1,BQ817-COUNTIFS($AE817:$AE817,$AC818,AQ817:AQ817,$AI$2),0)),0)),0)</f>
        <v>0</v>
      </c>
      <c r="BR818" s="1">
        <f>IFERROR(IF($AE818&gt;$AE817,VLOOKUP($AC818+AR$1,STOCK!$F$10:$AB$209,17,0),IF($AE818=$AE817,(IF(BR817&gt;=1,BR817-COUNTIFS($AE817:$AE817,$AC818,AR817:AR817,$AI$2),0)),0)),0)</f>
        <v>0</v>
      </c>
      <c r="BS818" s="1">
        <f>IFERROR(IF($AE818&gt;$AE817,VLOOKUP($AC818+AS$1,STOCK!$F$10:$AB$209,17,0),IF($AE818=$AE817,(IF(BS817&gt;=1,BS817-COUNTIFS($AE817:$AE817,$AC818,AS817:AS817,$AI$2),0)),0)),0)</f>
        <v>0</v>
      </c>
      <c r="BT818" s="1">
        <f>IFERROR(IF($AE818&gt;$AE817,VLOOKUP($AC818+AT$1,STOCK!$F$10:$AB$209,17,0),IF($AE818=$AE817,(IF(BT817&gt;=1,BT817-COUNTIFS($AE817:$AE817,$AC818,AT817:AT817,$AI$2),0)),0)),0)</f>
        <v>0</v>
      </c>
      <c r="BU818" s="1">
        <f>IFERROR(IF($AE818&gt;$AE817,VLOOKUP($AC818+AU$1,STOCK!$F$10:$AB$209,17,0),IF($AE818=$AE817,(IF(BU817&gt;=1,BU817-COUNTIFS($AE817:$AE817,$AC818,AU817:AU817,$AI$2),0)),0)),0)</f>
        <v>0</v>
      </c>
      <c r="BV818" s="1">
        <f>IFERROR(IF($AE818&gt;$AE817,VLOOKUP($AC818+AV$1,STOCK!$F$10:$AB$209,17,0),IF($AE818=$AE817,(IF(BV817&gt;=1,BV817-COUNTIFS($AE817:$AE817,$AC818,AV817:AV817,$AI$2),0)),0)),0)</f>
        <v>0</v>
      </c>
      <c r="BW818" s="1">
        <f>IFERROR(IF($AE818&gt;$AE817,VLOOKUP($AC818+AW$1,STOCK!$F$10:$AB$209,17,0),IF($AE818=$AE817,(IF(BW817&gt;=1,BW817-COUNTIFS($AE817:$AE817,$AC818,AW817:AW817,$AI$2),0)),0)),0)</f>
        <v>0</v>
      </c>
      <c r="BX818" s="1">
        <f>IFERROR(IF($AE818&gt;$AE817,VLOOKUP($AC818+AX$1,STOCK!$F$10:$AB$209,17,0),IF($AE818=$AE817,(IF(BX817&gt;=1,BX817-COUNTIFS($AE817:$AE817,$AC818,AX817:AX817,$AI$2),0)),0)),0)</f>
        <v>0</v>
      </c>
    </row>
    <row r="819" spans="29:76" x14ac:dyDescent="0.25">
      <c r="AC819" s="1">
        <f t="shared" si="200"/>
        <v>0</v>
      </c>
      <c r="AD819" s="1">
        <f>IFERROR(IF(LEN(AK819)&gt;=1,VLOOKUP(HLOOKUP(AK819,PROFILE!$K$5:$V$8,4,0),PROFILE!$F$1:$G$3,2,0),0),0)</f>
        <v>0</v>
      </c>
      <c r="AE819" s="1">
        <f t="shared" si="201"/>
        <v>0</v>
      </c>
      <c r="AF819" s="1">
        <v>806</v>
      </c>
      <c r="AI819" s="1" t="str">
        <f>IFERROR(IF($AH819&gt;=1,VLOOKUP($AG819,STUDENT!$O$8:$Z$1507,3,0),""),"")</f>
        <v/>
      </c>
      <c r="AJ819" s="1" t="str">
        <f>IFERROR(IF($AH819&gt;=1,VLOOKUP($AG819,STUDENT!$O$8:$Z$1507,4,0),""),"")</f>
        <v/>
      </c>
      <c r="AK819" s="1" t="str">
        <f>IFERROR(IF($AH819&gt;=1,VLOOKUP($AG819,STUDENT!$O$8:$Z$1507,6,0),""),"")</f>
        <v/>
      </c>
      <c r="AL819" s="1" t="str">
        <f t="shared" si="202"/>
        <v/>
      </c>
      <c r="AM819" s="1" t="str">
        <f t="shared" si="203"/>
        <v/>
      </c>
      <c r="AN819" s="1" t="str">
        <f t="shared" si="204"/>
        <v/>
      </c>
      <c r="AO819" s="1" t="str">
        <f t="shared" si="205"/>
        <v/>
      </c>
      <c r="AP819" s="1" t="str">
        <f t="shared" si="206"/>
        <v/>
      </c>
      <c r="AQ819" s="1" t="str">
        <f t="shared" si="207"/>
        <v/>
      </c>
      <c r="AR819" s="1" t="str">
        <f t="shared" si="208"/>
        <v/>
      </c>
      <c r="AS819" s="1" t="str">
        <f t="shared" si="209"/>
        <v/>
      </c>
      <c r="AT819" s="1" t="str">
        <f t="shared" si="210"/>
        <v/>
      </c>
      <c r="AU819" s="1" t="str">
        <f t="shared" si="211"/>
        <v/>
      </c>
      <c r="AV819" s="1" t="str">
        <f t="shared" si="212"/>
        <v/>
      </c>
      <c r="AW819" s="1" t="str">
        <f t="shared" si="213"/>
        <v/>
      </c>
      <c r="AX819" s="1" t="str">
        <f t="shared" si="214"/>
        <v/>
      </c>
      <c r="AY819" s="1">
        <f>IFERROR(IF($AE819&gt;$AE818,VLOOKUP($AC819+AL$1,STOCK!$F$10:$AB$209,16,0),IF($AE819=$AE818,(IF(AY818&gt;=1,AY818-COUNTIFS($AE818:$AE818,$AC819,AL818:AL818,$AI$1),0)),0)),0)</f>
        <v>0</v>
      </c>
      <c r="AZ819" s="1">
        <f>IFERROR(IF($AE819&gt;$AE818,VLOOKUP($AC819+AM$1,STOCK!$F$10:$AB$209,16,0),IF($AE819=$AE818,(IF(AZ818&gt;=1,AZ818-COUNTIFS($AE818:$AE818,$AC819,AM818:AM818,$AI$1),0)),0)),0)</f>
        <v>0</v>
      </c>
      <c r="BA819" s="1">
        <f>IFERROR(IF($AE819&gt;$AE818,VLOOKUP($AC819+AN$1,STOCK!$F$10:$AB$209,16,0),IF($AE819=$AE818,(IF(BA818&gt;=1,BA818-COUNTIFS($AE818:$AE818,$AC819,AN818:AN818,$AI$1),0)),0)),0)</f>
        <v>0</v>
      </c>
      <c r="BB819" s="1">
        <f>IFERROR(IF($AE819&gt;$AE818,VLOOKUP($AC819+AO$1,STOCK!$F$10:$AB$209,16,0),IF($AE819=$AE818,(IF(BB818&gt;=1,BB818-COUNTIFS($AE818:$AE818,$AC819,AO818:AO818,$AI$1),0)),0)),0)</f>
        <v>0</v>
      </c>
      <c r="BC819" s="1">
        <f>IFERROR(IF($AE819&gt;$AE818,VLOOKUP($AC819+AP$1,STOCK!$F$10:$AB$209,16,0),IF($AE819=$AE818,(IF(BC818&gt;=1,BC818-COUNTIFS($AE818:$AE818,$AC819,AP818:AP818,$AI$1),0)),0)),0)</f>
        <v>0</v>
      </c>
      <c r="BD819" s="1">
        <f>IFERROR(IF($AE819&gt;$AE818,VLOOKUP($AC819+AQ$1,STOCK!$F$10:$AB$209,16,0),IF($AE819=$AE818,(IF(BD818&gt;=1,BD818-COUNTIFS($AE818:$AE818,$AC819,AQ818:AQ818,$AI$1),0)),0)),0)</f>
        <v>0</v>
      </c>
      <c r="BE819" s="1">
        <f>IFERROR(IF($AE819&gt;$AE818,VLOOKUP($AC819+AR$1,STOCK!$F$10:$AB$209,16,0),IF($AE819=$AE818,(IF(BE818&gt;=1,BE818-COUNTIFS($AE818:$AE818,$AC819,AR818:AR818,$AI$1),0)),0)),0)</f>
        <v>0</v>
      </c>
      <c r="BF819" s="1">
        <f>IFERROR(IF($AE819&gt;$AE818,VLOOKUP($AC819+AS$1,STOCK!$F$10:$AB$209,16,0),IF($AE819=$AE818,(IF(BF818&gt;=1,BF818-COUNTIFS($AE818:$AE818,$AC819,AS818:AS818,$AI$1),0)),0)),0)</f>
        <v>0</v>
      </c>
      <c r="BG819" s="1">
        <f>IFERROR(IF($AE819&gt;$AE818,VLOOKUP($AC819+AT$1,STOCK!$F$10:$AB$209,16,0),IF($AE819=$AE818,(IF(BG818&gt;=1,BG818-COUNTIFS($AE818:$AE818,$AC819,AT818:AT818,$AI$1),0)),0)),0)</f>
        <v>0</v>
      </c>
      <c r="BH819" s="1">
        <f>IFERROR(IF($AE819&gt;$AE818,VLOOKUP($AC819+AU$1,STOCK!$F$10:$AB$209,16,0),IF($AE819=$AE818,(IF(BH818&gt;=1,BH818-COUNTIFS($AE818:$AE818,$AC819,AU818:AU818,$AI$1),0)),0)),0)</f>
        <v>0</v>
      </c>
      <c r="BI819" s="1">
        <f>IFERROR(IF($AE819&gt;$AE818,VLOOKUP($AC819+AV$1,STOCK!$F$10:$AB$209,16,0),IF($AE819=$AE818,(IF(BI818&gt;=1,BI818-COUNTIFS($AE818:$AE818,$AC819,AV818:AV818,$AI$1),0)),0)),0)</f>
        <v>0</v>
      </c>
      <c r="BJ819" s="1">
        <f>IFERROR(IF($AE819&gt;$AE818,VLOOKUP($AC819+AW$1,STOCK!$F$10:$AB$209,16,0),IF($AE819=$AE818,(IF(BJ818&gt;=1,BJ818-COUNTIFS($AE818:$AE818,$AC819,AW818:AW818,$AI$1),0)),0)),0)</f>
        <v>0</v>
      </c>
      <c r="BK819" s="1">
        <f>IFERROR(IF($AE819&gt;$AE818,VLOOKUP($AC819+AX$1,STOCK!$F$10:$AB$209,16,0),IF($AE819=$AE818,(IF(BK818&gt;=1,BK818-COUNTIFS($AE818:$AE818,$AC819,AX818:AX818,$AI$1),0)),0)),0)</f>
        <v>0</v>
      </c>
      <c r="BL819" s="1">
        <f>IFERROR(IF($AE819&gt;$AE818,VLOOKUP($AC819+AL$1,STOCK!$F$10:$AB$209,17,0),IF($AE819=$AE818,(IF(BL818&gt;=1,BL818-COUNTIFS($AE818:$AE818,$AC819,AL818:AL818,$AI$2),0)),0)),0)</f>
        <v>0</v>
      </c>
      <c r="BM819" s="1">
        <f>IFERROR(IF($AE819&gt;$AE818,VLOOKUP($AC819+AM$1,STOCK!$F$10:$AB$209,17,0),IF($AE819=$AE818,(IF(BM818&gt;=1,BM818-COUNTIFS($AE818:$AE818,$AC819,AM818:AM818,$AI$2),0)),0)),0)</f>
        <v>0</v>
      </c>
      <c r="BN819" s="1">
        <f>IFERROR(IF($AE819&gt;$AE818,VLOOKUP($AC819+AN$1,STOCK!$F$10:$AB$209,17,0),IF($AE819=$AE818,(IF(BN818&gt;=1,BN818-COUNTIFS($AE818:$AE818,$AC819,AN818:AN818,$AI$2),0)),0)),0)</f>
        <v>0</v>
      </c>
      <c r="BO819" s="1">
        <f>IFERROR(IF($AE819&gt;$AE818,VLOOKUP($AC819+AO$1,STOCK!$F$10:$AB$209,17,0),IF($AE819=$AE818,(IF(BO818&gt;=1,BO818-COUNTIFS($AE818:$AE818,$AC819,AO818:AO818,$AI$2),0)),0)),0)</f>
        <v>0</v>
      </c>
      <c r="BP819" s="1">
        <f>IFERROR(IF($AE819&gt;$AE818,VLOOKUP($AC819+AP$1,STOCK!$F$10:$AB$209,17,0),IF($AE819=$AE818,(IF(BP818&gt;=1,BP818-COUNTIFS($AE818:$AE818,$AC819,AP818:AP818,$AI$2),0)),0)),0)</f>
        <v>0</v>
      </c>
      <c r="BQ819" s="1">
        <f>IFERROR(IF($AE819&gt;$AE818,VLOOKUP($AC819+AQ$1,STOCK!$F$10:$AB$209,17,0),IF($AE819=$AE818,(IF(BQ818&gt;=1,BQ818-COUNTIFS($AE818:$AE818,$AC819,AQ818:AQ818,$AI$2),0)),0)),0)</f>
        <v>0</v>
      </c>
      <c r="BR819" s="1">
        <f>IFERROR(IF($AE819&gt;$AE818,VLOOKUP($AC819+AR$1,STOCK!$F$10:$AB$209,17,0),IF($AE819=$AE818,(IF(BR818&gt;=1,BR818-COUNTIFS($AE818:$AE818,$AC819,AR818:AR818,$AI$2),0)),0)),0)</f>
        <v>0</v>
      </c>
      <c r="BS819" s="1">
        <f>IFERROR(IF($AE819&gt;$AE818,VLOOKUP($AC819+AS$1,STOCK!$F$10:$AB$209,17,0),IF($AE819=$AE818,(IF(BS818&gt;=1,BS818-COUNTIFS($AE818:$AE818,$AC819,AS818:AS818,$AI$2),0)),0)),0)</f>
        <v>0</v>
      </c>
      <c r="BT819" s="1">
        <f>IFERROR(IF($AE819&gt;$AE818,VLOOKUP($AC819+AT$1,STOCK!$F$10:$AB$209,17,0),IF($AE819=$AE818,(IF(BT818&gt;=1,BT818-COUNTIFS($AE818:$AE818,$AC819,AT818:AT818,$AI$2),0)),0)),0)</f>
        <v>0</v>
      </c>
      <c r="BU819" s="1">
        <f>IFERROR(IF($AE819&gt;$AE818,VLOOKUP($AC819+AU$1,STOCK!$F$10:$AB$209,17,0),IF($AE819=$AE818,(IF(BU818&gt;=1,BU818-COUNTIFS($AE818:$AE818,$AC819,AU818:AU818,$AI$2),0)),0)),0)</f>
        <v>0</v>
      </c>
      <c r="BV819" s="1">
        <f>IFERROR(IF($AE819&gt;$AE818,VLOOKUP($AC819+AV$1,STOCK!$F$10:$AB$209,17,0),IF($AE819=$AE818,(IF(BV818&gt;=1,BV818-COUNTIFS($AE818:$AE818,$AC819,AV818:AV818,$AI$2),0)),0)),0)</f>
        <v>0</v>
      </c>
      <c r="BW819" s="1">
        <f>IFERROR(IF($AE819&gt;$AE818,VLOOKUP($AC819+AW$1,STOCK!$F$10:$AB$209,17,0),IF($AE819=$AE818,(IF(BW818&gt;=1,BW818-COUNTIFS($AE818:$AE818,$AC819,AW818:AW818,$AI$2),0)),0)),0)</f>
        <v>0</v>
      </c>
      <c r="BX819" s="1">
        <f>IFERROR(IF($AE819&gt;$AE818,VLOOKUP($AC819+AX$1,STOCK!$F$10:$AB$209,17,0),IF($AE819=$AE818,(IF(BX818&gt;=1,BX818-COUNTIFS($AE818:$AE818,$AC819,AX818:AX818,$AI$2),0)),0)),0)</f>
        <v>0</v>
      </c>
    </row>
    <row r="820" spans="29:76" x14ac:dyDescent="0.25">
      <c r="AC820" s="1">
        <f t="shared" si="200"/>
        <v>0</v>
      </c>
      <c r="AD820" s="1">
        <f>IFERROR(IF(LEN(AK820)&gt;=1,VLOOKUP(HLOOKUP(AK820,PROFILE!$K$5:$V$8,4,0),PROFILE!$F$1:$G$3,2,0),0),0)</f>
        <v>0</v>
      </c>
      <c r="AE820" s="1">
        <f t="shared" si="201"/>
        <v>0</v>
      </c>
      <c r="AF820" s="1">
        <v>807</v>
      </c>
      <c r="AI820" s="1" t="str">
        <f>IFERROR(IF($AH820&gt;=1,VLOOKUP($AG820,STUDENT!$O$8:$Z$1507,3,0),""),"")</f>
        <v/>
      </c>
      <c r="AJ820" s="1" t="str">
        <f>IFERROR(IF($AH820&gt;=1,VLOOKUP($AG820,STUDENT!$O$8:$Z$1507,4,0),""),"")</f>
        <v/>
      </c>
      <c r="AK820" s="1" t="str">
        <f>IFERROR(IF($AH820&gt;=1,VLOOKUP($AG820,STUDENT!$O$8:$Z$1507,6,0),""),"")</f>
        <v/>
      </c>
      <c r="AL820" s="1" t="str">
        <f t="shared" si="202"/>
        <v/>
      </c>
      <c r="AM820" s="1" t="str">
        <f t="shared" si="203"/>
        <v/>
      </c>
      <c r="AN820" s="1" t="str">
        <f t="shared" si="204"/>
        <v/>
      </c>
      <c r="AO820" s="1" t="str">
        <f t="shared" si="205"/>
        <v/>
      </c>
      <c r="AP820" s="1" t="str">
        <f t="shared" si="206"/>
        <v/>
      </c>
      <c r="AQ820" s="1" t="str">
        <f t="shared" si="207"/>
        <v/>
      </c>
      <c r="AR820" s="1" t="str">
        <f t="shared" si="208"/>
        <v/>
      </c>
      <c r="AS820" s="1" t="str">
        <f t="shared" si="209"/>
        <v/>
      </c>
      <c r="AT820" s="1" t="str">
        <f t="shared" si="210"/>
        <v/>
      </c>
      <c r="AU820" s="1" t="str">
        <f t="shared" si="211"/>
        <v/>
      </c>
      <c r="AV820" s="1" t="str">
        <f t="shared" si="212"/>
        <v/>
      </c>
      <c r="AW820" s="1" t="str">
        <f t="shared" si="213"/>
        <v/>
      </c>
      <c r="AX820" s="1" t="str">
        <f t="shared" si="214"/>
        <v/>
      </c>
      <c r="AY820" s="1">
        <f>IFERROR(IF($AE820&gt;$AE819,VLOOKUP($AC820+AL$1,STOCK!$F$10:$AB$209,16,0),IF($AE820=$AE819,(IF(AY819&gt;=1,AY819-COUNTIFS($AE819:$AE819,$AC820,AL819:AL819,$AI$1),0)),0)),0)</f>
        <v>0</v>
      </c>
      <c r="AZ820" s="1">
        <f>IFERROR(IF($AE820&gt;$AE819,VLOOKUP($AC820+AM$1,STOCK!$F$10:$AB$209,16,0),IF($AE820=$AE819,(IF(AZ819&gt;=1,AZ819-COUNTIFS($AE819:$AE819,$AC820,AM819:AM819,$AI$1),0)),0)),0)</f>
        <v>0</v>
      </c>
      <c r="BA820" s="1">
        <f>IFERROR(IF($AE820&gt;$AE819,VLOOKUP($AC820+AN$1,STOCK!$F$10:$AB$209,16,0),IF($AE820=$AE819,(IF(BA819&gt;=1,BA819-COUNTIFS($AE819:$AE819,$AC820,AN819:AN819,$AI$1),0)),0)),0)</f>
        <v>0</v>
      </c>
      <c r="BB820" s="1">
        <f>IFERROR(IF($AE820&gt;$AE819,VLOOKUP($AC820+AO$1,STOCK!$F$10:$AB$209,16,0),IF($AE820=$AE819,(IF(BB819&gt;=1,BB819-COUNTIFS($AE819:$AE819,$AC820,AO819:AO819,$AI$1),0)),0)),0)</f>
        <v>0</v>
      </c>
      <c r="BC820" s="1">
        <f>IFERROR(IF($AE820&gt;$AE819,VLOOKUP($AC820+AP$1,STOCK!$F$10:$AB$209,16,0),IF($AE820=$AE819,(IF(BC819&gt;=1,BC819-COUNTIFS($AE819:$AE819,$AC820,AP819:AP819,$AI$1),0)),0)),0)</f>
        <v>0</v>
      </c>
      <c r="BD820" s="1">
        <f>IFERROR(IF($AE820&gt;$AE819,VLOOKUP($AC820+AQ$1,STOCK!$F$10:$AB$209,16,0),IF($AE820=$AE819,(IF(BD819&gt;=1,BD819-COUNTIFS($AE819:$AE819,$AC820,AQ819:AQ819,$AI$1),0)),0)),0)</f>
        <v>0</v>
      </c>
      <c r="BE820" s="1">
        <f>IFERROR(IF($AE820&gt;$AE819,VLOOKUP($AC820+AR$1,STOCK!$F$10:$AB$209,16,0),IF($AE820=$AE819,(IF(BE819&gt;=1,BE819-COUNTIFS($AE819:$AE819,$AC820,AR819:AR819,$AI$1),0)),0)),0)</f>
        <v>0</v>
      </c>
      <c r="BF820" s="1">
        <f>IFERROR(IF($AE820&gt;$AE819,VLOOKUP($AC820+AS$1,STOCK!$F$10:$AB$209,16,0),IF($AE820=$AE819,(IF(BF819&gt;=1,BF819-COUNTIFS($AE819:$AE819,$AC820,AS819:AS819,$AI$1),0)),0)),0)</f>
        <v>0</v>
      </c>
      <c r="BG820" s="1">
        <f>IFERROR(IF($AE820&gt;$AE819,VLOOKUP($AC820+AT$1,STOCK!$F$10:$AB$209,16,0),IF($AE820=$AE819,(IF(BG819&gt;=1,BG819-COUNTIFS($AE819:$AE819,$AC820,AT819:AT819,$AI$1),0)),0)),0)</f>
        <v>0</v>
      </c>
      <c r="BH820" s="1">
        <f>IFERROR(IF($AE820&gt;$AE819,VLOOKUP($AC820+AU$1,STOCK!$F$10:$AB$209,16,0),IF($AE820=$AE819,(IF(BH819&gt;=1,BH819-COUNTIFS($AE819:$AE819,$AC820,AU819:AU819,$AI$1),0)),0)),0)</f>
        <v>0</v>
      </c>
      <c r="BI820" s="1">
        <f>IFERROR(IF($AE820&gt;$AE819,VLOOKUP($AC820+AV$1,STOCK!$F$10:$AB$209,16,0),IF($AE820=$AE819,(IF(BI819&gt;=1,BI819-COUNTIFS($AE819:$AE819,$AC820,AV819:AV819,$AI$1),0)),0)),0)</f>
        <v>0</v>
      </c>
      <c r="BJ820" s="1">
        <f>IFERROR(IF($AE820&gt;$AE819,VLOOKUP($AC820+AW$1,STOCK!$F$10:$AB$209,16,0),IF($AE820=$AE819,(IF(BJ819&gt;=1,BJ819-COUNTIFS($AE819:$AE819,$AC820,AW819:AW819,$AI$1),0)),0)),0)</f>
        <v>0</v>
      </c>
      <c r="BK820" s="1">
        <f>IFERROR(IF($AE820&gt;$AE819,VLOOKUP($AC820+AX$1,STOCK!$F$10:$AB$209,16,0),IF($AE820=$AE819,(IF(BK819&gt;=1,BK819-COUNTIFS($AE819:$AE819,$AC820,AX819:AX819,$AI$1),0)),0)),0)</f>
        <v>0</v>
      </c>
      <c r="BL820" s="1">
        <f>IFERROR(IF($AE820&gt;$AE819,VLOOKUP($AC820+AL$1,STOCK!$F$10:$AB$209,17,0),IF($AE820=$AE819,(IF(BL819&gt;=1,BL819-COUNTIFS($AE819:$AE819,$AC820,AL819:AL819,$AI$2),0)),0)),0)</f>
        <v>0</v>
      </c>
      <c r="BM820" s="1">
        <f>IFERROR(IF($AE820&gt;$AE819,VLOOKUP($AC820+AM$1,STOCK!$F$10:$AB$209,17,0),IF($AE820=$AE819,(IF(BM819&gt;=1,BM819-COUNTIFS($AE819:$AE819,$AC820,AM819:AM819,$AI$2),0)),0)),0)</f>
        <v>0</v>
      </c>
      <c r="BN820" s="1">
        <f>IFERROR(IF($AE820&gt;$AE819,VLOOKUP($AC820+AN$1,STOCK!$F$10:$AB$209,17,0),IF($AE820=$AE819,(IF(BN819&gt;=1,BN819-COUNTIFS($AE819:$AE819,$AC820,AN819:AN819,$AI$2),0)),0)),0)</f>
        <v>0</v>
      </c>
      <c r="BO820" s="1">
        <f>IFERROR(IF($AE820&gt;$AE819,VLOOKUP($AC820+AO$1,STOCK!$F$10:$AB$209,17,0),IF($AE820=$AE819,(IF(BO819&gt;=1,BO819-COUNTIFS($AE819:$AE819,$AC820,AO819:AO819,$AI$2),0)),0)),0)</f>
        <v>0</v>
      </c>
      <c r="BP820" s="1">
        <f>IFERROR(IF($AE820&gt;$AE819,VLOOKUP($AC820+AP$1,STOCK!$F$10:$AB$209,17,0),IF($AE820=$AE819,(IF(BP819&gt;=1,BP819-COUNTIFS($AE819:$AE819,$AC820,AP819:AP819,$AI$2),0)),0)),0)</f>
        <v>0</v>
      </c>
      <c r="BQ820" s="1">
        <f>IFERROR(IF($AE820&gt;$AE819,VLOOKUP($AC820+AQ$1,STOCK!$F$10:$AB$209,17,0),IF($AE820=$AE819,(IF(BQ819&gt;=1,BQ819-COUNTIFS($AE819:$AE819,$AC820,AQ819:AQ819,$AI$2),0)),0)),0)</f>
        <v>0</v>
      </c>
      <c r="BR820" s="1">
        <f>IFERROR(IF($AE820&gt;$AE819,VLOOKUP($AC820+AR$1,STOCK!$F$10:$AB$209,17,0),IF($AE820=$AE819,(IF(BR819&gt;=1,BR819-COUNTIFS($AE819:$AE819,$AC820,AR819:AR819,$AI$2),0)),0)),0)</f>
        <v>0</v>
      </c>
      <c r="BS820" s="1">
        <f>IFERROR(IF($AE820&gt;$AE819,VLOOKUP($AC820+AS$1,STOCK!$F$10:$AB$209,17,0),IF($AE820=$AE819,(IF(BS819&gt;=1,BS819-COUNTIFS($AE819:$AE819,$AC820,AS819:AS819,$AI$2),0)),0)),0)</f>
        <v>0</v>
      </c>
      <c r="BT820" s="1">
        <f>IFERROR(IF($AE820&gt;$AE819,VLOOKUP($AC820+AT$1,STOCK!$F$10:$AB$209,17,0),IF($AE820=$AE819,(IF(BT819&gt;=1,BT819-COUNTIFS($AE819:$AE819,$AC820,AT819:AT819,$AI$2),0)),0)),0)</f>
        <v>0</v>
      </c>
      <c r="BU820" s="1">
        <f>IFERROR(IF($AE820&gt;$AE819,VLOOKUP($AC820+AU$1,STOCK!$F$10:$AB$209,17,0),IF($AE820=$AE819,(IF(BU819&gt;=1,BU819-COUNTIFS($AE819:$AE819,$AC820,AU819:AU819,$AI$2),0)),0)),0)</f>
        <v>0</v>
      </c>
      <c r="BV820" s="1">
        <f>IFERROR(IF($AE820&gt;$AE819,VLOOKUP($AC820+AV$1,STOCK!$F$10:$AB$209,17,0),IF($AE820=$AE819,(IF(BV819&gt;=1,BV819-COUNTIFS($AE819:$AE819,$AC820,AV819:AV819,$AI$2),0)),0)),0)</f>
        <v>0</v>
      </c>
      <c r="BW820" s="1">
        <f>IFERROR(IF($AE820&gt;$AE819,VLOOKUP($AC820+AW$1,STOCK!$F$10:$AB$209,17,0),IF($AE820=$AE819,(IF(BW819&gt;=1,BW819-COUNTIFS($AE819:$AE819,$AC820,AW819:AW819,$AI$2),0)),0)),0)</f>
        <v>0</v>
      </c>
      <c r="BX820" s="1">
        <f>IFERROR(IF($AE820&gt;$AE819,VLOOKUP($AC820+AX$1,STOCK!$F$10:$AB$209,17,0),IF($AE820=$AE819,(IF(BX819&gt;=1,BX819-COUNTIFS($AE819:$AE819,$AC820,AX819:AX819,$AI$2),0)),0)),0)</f>
        <v>0</v>
      </c>
    </row>
    <row r="821" spans="29:76" x14ac:dyDescent="0.25">
      <c r="AC821" s="1">
        <f t="shared" si="200"/>
        <v>0</v>
      </c>
      <c r="AD821" s="1">
        <f>IFERROR(IF(LEN(AK821)&gt;=1,VLOOKUP(HLOOKUP(AK821,PROFILE!$K$5:$V$8,4,0),PROFILE!$F$1:$G$3,2,0),0),0)</f>
        <v>0</v>
      </c>
      <c r="AE821" s="1">
        <f t="shared" si="201"/>
        <v>0</v>
      </c>
      <c r="AF821" s="1">
        <v>808</v>
      </c>
      <c r="AI821" s="1" t="str">
        <f>IFERROR(IF($AH821&gt;=1,VLOOKUP($AG821,STUDENT!$O$8:$Z$1507,3,0),""),"")</f>
        <v/>
      </c>
      <c r="AJ821" s="1" t="str">
        <f>IFERROR(IF($AH821&gt;=1,VLOOKUP($AG821,STUDENT!$O$8:$Z$1507,4,0),""),"")</f>
        <v/>
      </c>
      <c r="AK821" s="1" t="str">
        <f>IFERROR(IF($AH821&gt;=1,VLOOKUP($AG821,STUDENT!$O$8:$Z$1507,6,0),""),"")</f>
        <v/>
      </c>
      <c r="AL821" s="1" t="str">
        <f t="shared" si="202"/>
        <v/>
      </c>
      <c r="AM821" s="1" t="str">
        <f t="shared" si="203"/>
        <v/>
      </c>
      <c r="AN821" s="1" t="str">
        <f t="shared" si="204"/>
        <v/>
      </c>
      <c r="AO821" s="1" t="str">
        <f t="shared" si="205"/>
        <v/>
      </c>
      <c r="AP821" s="1" t="str">
        <f t="shared" si="206"/>
        <v/>
      </c>
      <c r="AQ821" s="1" t="str">
        <f t="shared" si="207"/>
        <v/>
      </c>
      <c r="AR821" s="1" t="str">
        <f t="shared" si="208"/>
        <v/>
      </c>
      <c r="AS821" s="1" t="str">
        <f t="shared" si="209"/>
        <v/>
      </c>
      <c r="AT821" s="1" t="str">
        <f t="shared" si="210"/>
        <v/>
      </c>
      <c r="AU821" s="1" t="str">
        <f t="shared" si="211"/>
        <v/>
      </c>
      <c r="AV821" s="1" t="str">
        <f t="shared" si="212"/>
        <v/>
      </c>
      <c r="AW821" s="1" t="str">
        <f t="shared" si="213"/>
        <v/>
      </c>
      <c r="AX821" s="1" t="str">
        <f t="shared" si="214"/>
        <v/>
      </c>
      <c r="AY821" s="1">
        <f>IFERROR(IF($AE821&gt;$AE820,VLOOKUP($AC821+AL$1,STOCK!$F$10:$AB$209,16,0),IF($AE821=$AE820,(IF(AY820&gt;=1,AY820-COUNTIFS($AE820:$AE820,$AC821,AL820:AL820,$AI$1),0)),0)),0)</f>
        <v>0</v>
      </c>
      <c r="AZ821" s="1">
        <f>IFERROR(IF($AE821&gt;$AE820,VLOOKUP($AC821+AM$1,STOCK!$F$10:$AB$209,16,0),IF($AE821=$AE820,(IF(AZ820&gt;=1,AZ820-COUNTIFS($AE820:$AE820,$AC821,AM820:AM820,$AI$1),0)),0)),0)</f>
        <v>0</v>
      </c>
      <c r="BA821" s="1">
        <f>IFERROR(IF($AE821&gt;$AE820,VLOOKUP($AC821+AN$1,STOCK!$F$10:$AB$209,16,0),IF($AE821=$AE820,(IF(BA820&gt;=1,BA820-COUNTIFS($AE820:$AE820,$AC821,AN820:AN820,$AI$1),0)),0)),0)</f>
        <v>0</v>
      </c>
      <c r="BB821" s="1">
        <f>IFERROR(IF($AE821&gt;$AE820,VLOOKUP($AC821+AO$1,STOCK!$F$10:$AB$209,16,0),IF($AE821=$AE820,(IF(BB820&gt;=1,BB820-COUNTIFS($AE820:$AE820,$AC821,AO820:AO820,$AI$1),0)),0)),0)</f>
        <v>0</v>
      </c>
      <c r="BC821" s="1">
        <f>IFERROR(IF($AE821&gt;$AE820,VLOOKUP($AC821+AP$1,STOCK!$F$10:$AB$209,16,0),IF($AE821=$AE820,(IF(BC820&gt;=1,BC820-COUNTIFS($AE820:$AE820,$AC821,AP820:AP820,$AI$1),0)),0)),0)</f>
        <v>0</v>
      </c>
      <c r="BD821" s="1">
        <f>IFERROR(IF($AE821&gt;$AE820,VLOOKUP($AC821+AQ$1,STOCK!$F$10:$AB$209,16,0),IF($AE821=$AE820,(IF(BD820&gt;=1,BD820-COUNTIFS($AE820:$AE820,$AC821,AQ820:AQ820,$AI$1),0)),0)),0)</f>
        <v>0</v>
      </c>
      <c r="BE821" s="1">
        <f>IFERROR(IF($AE821&gt;$AE820,VLOOKUP($AC821+AR$1,STOCK!$F$10:$AB$209,16,0),IF($AE821=$AE820,(IF(BE820&gt;=1,BE820-COUNTIFS($AE820:$AE820,$AC821,AR820:AR820,$AI$1),0)),0)),0)</f>
        <v>0</v>
      </c>
      <c r="BF821" s="1">
        <f>IFERROR(IF($AE821&gt;$AE820,VLOOKUP($AC821+AS$1,STOCK!$F$10:$AB$209,16,0),IF($AE821=$AE820,(IF(BF820&gt;=1,BF820-COUNTIFS($AE820:$AE820,$AC821,AS820:AS820,$AI$1),0)),0)),0)</f>
        <v>0</v>
      </c>
      <c r="BG821" s="1">
        <f>IFERROR(IF($AE821&gt;$AE820,VLOOKUP($AC821+AT$1,STOCK!$F$10:$AB$209,16,0),IF($AE821=$AE820,(IF(BG820&gt;=1,BG820-COUNTIFS($AE820:$AE820,$AC821,AT820:AT820,$AI$1),0)),0)),0)</f>
        <v>0</v>
      </c>
      <c r="BH821" s="1">
        <f>IFERROR(IF($AE821&gt;$AE820,VLOOKUP($AC821+AU$1,STOCK!$F$10:$AB$209,16,0),IF($AE821=$AE820,(IF(BH820&gt;=1,BH820-COUNTIFS($AE820:$AE820,$AC821,AU820:AU820,$AI$1),0)),0)),0)</f>
        <v>0</v>
      </c>
      <c r="BI821" s="1">
        <f>IFERROR(IF($AE821&gt;$AE820,VLOOKUP($AC821+AV$1,STOCK!$F$10:$AB$209,16,0),IF($AE821=$AE820,(IF(BI820&gt;=1,BI820-COUNTIFS($AE820:$AE820,$AC821,AV820:AV820,$AI$1),0)),0)),0)</f>
        <v>0</v>
      </c>
      <c r="BJ821" s="1">
        <f>IFERROR(IF($AE821&gt;$AE820,VLOOKUP($AC821+AW$1,STOCK!$F$10:$AB$209,16,0),IF($AE821=$AE820,(IF(BJ820&gt;=1,BJ820-COUNTIFS($AE820:$AE820,$AC821,AW820:AW820,$AI$1),0)),0)),0)</f>
        <v>0</v>
      </c>
      <c r="BK821" s="1">
        <f>IFERROR(IF($AE821&gt;$AE820,VLOOKUP($AC821+AX$1,STOCK!$F$10:$AB$209,16,0),IF($AE821=$AE820,(IF(BK820&gt;=1,BK820-COUNTIFS($AE820:$AE820,$AC821,AX820:AX820,$AI$1),0)),0)),0)</f>
        <v>0</v>
      </c>
      <c r="BL821" s="1">
        <f>IFERROR(IF($AE821&gt;$AE820,VLOOKUP($AC821+AL$1,STOCK!$F$10:$AB$209,17,0),IF($AE821=$AE820,(IF(BL820&gt;=1,BL820-COUNTIFS($AE820:$AE820,$AC821,AL820:AL820,$AI$2),0)),0)),0)</f>
        <v>0</v>
      </c>
      <c r="BM821" s="1">
        <f>IFERROR(IF($AE821&gt;$AE820,VLOOKUP($AC821+AM$1,STOCK!$F$10:$AB$209,17,0),IF($AE821=$AE820,(IF(BM820&gt;=1,BM820-COUNTIFS($AE820:$AE820,$AC821,AM820:AM820,$AI$2),0)),0)),0)</f>
        <v>0</v>
      </c>
      <c r="BN821" s="1">
        <f>IFERROR(IF($AE821&gt;$AE820,VLOOKUP($AC821+AN$1,STOCK!$F$10:$AB$209,17,0),IF($AE821=$AE820,(IF(BN820&gt;=1,BN820-COUNTIFS($AE820:$AE820,$AC821,AN820:AN820,$AI$2),0)),0)),0)</f>
        <v>0</v>
      </c>
      <c r="BO821" s="1">
        <f>IFERROR(IF($AE821&gt;$AE820,VLOOKUP($AC821+AO$1,STOCK!$F$10:$AB$209,17,0),IF($AE821=$AE820,(IF(BO820&gt;=1,BO820-COUNTIFS($AE820:$AE820,$AC821,AO820:AO820,$AI$2),0)),0)),0)</f>
        <v>0</v>
      </c>
      <c r="BP821" s="1">
        <f>IFERROR(IF($AE821&gt;$AE820,VLOOKUP($AC821+AP$1,STOCK!$F$10:$AB$209,17,0),IF($AE821=$AE820,(IF(BP820&gt;=1,BP820-COUNTIFS($AE820:$AE820,$AC821,AP820:AP820,$AI$2),0)),0)),0)</f>
        <v>0</v>
      </c>
      <c r="BQ821" s="1">
        <f>IFERROR(IF($AE821&gt;$AE820,VLOOKUP($AC821+AQ$1,STOCK!$F$10:$AB$209,17,0),IF($AE821=$AE820,(IF(BQ820&gt;=1,BQ820-COUNTIFS($AE820:$AE820,$AC821,AQ820:AQ820,$AI$2),0)),0)),0)</f>
        <v>0</v>
      </c>
      <c r="BR821" s="1">
        <f>IFERROR(IF($AE821&gt;$AE820,VLOOKUP($AC821+AR$1,STOCK!$F$10:$AB$209,17,0),IF($AE821=$AE820,(IF(BR820&gt;=1,BR820-COUNTIFS($AE820:$AE820,$AC821,AR820:AR820,$AI$2),0)),0)),0)</f>
        <v>0</v>
      </c>
      <c r="BS821" s="1">
        <f>IFERROR(IF($AE821&gt;$AE820,VLOOKUP($AC821+AS$1,STOCK!$F$10:$AB$209,17,0),IF($AE821=$AE820,(IF(BS820&gt;=1,BS820-COUNTIFS($AE820:$AE820,$AC821,AS820:AS820,$AI$2),0)),0)),0)</f>
        <v>0</v>
      </c>
      <c r="BT821" s="1">
        <f>IFERROR(IF($AE821&gt;$AE820,VLOOKUP($AC821+AT$1,STOCK!$F$10:$AB$209,17,0),IF($AE821=$AE820,(IF(BT820&gt;=1,BT820-COUNTIFS($AE820:$AE820,$AC821,AT820:AT820,$AI$2),0)),0)),0)</f>
        <v>0</v>
      </c>
      <c r="BU821" s="1">
        <f>IFERROR(IF($AE821&gt;$AE820,VLOOKUP($AC821+AU$1,STOCK!$F$10:$AB$209,17,0),IF($AE821=$AE820,(IF(BU820&gt;=1,BU820-COUNTIFS($AE820:$AE820,$AC821,AU820:AU820,$AI$2),0)),0)),0)</f>
        <v>0</v>
      </c>
      <c r="BV821" s="1">
        <f>IFERROR(IF($AE821&gt;$AE820,VLOOKUP($AC821+AV$1,STOCK!$F$10:$AB$209,17,0),IF($AE821=$AE820,(IF(BV820&gt;=1,BV820-COUNTIFS($AE820:$AE820,$AC821,AV820:AV820,$AI$2),0)),0)),0)</f>
        <v>0</v>
      </c>
      <c r="BW821" s="1">
        <f>IFERROR(IF($AE821&gt;$AE820,VLOOKUP($AC821+AW$1,STOCK!$F$10:$AB$209,17,0),IF($AE821=$AE820,(IF(BW820&gt;=1,BW820-COUNTIFS($AE820:$AE820,$AC821,AW820:AW820,$AI$2),0)),0)),0)</f>
        <v>0</v>
      </c>
      <c r="BX821" s="1">
        <f>IFERROR(IF($AE821&gt;$AE820,VLOOKUP($AC821+AX$1,STOCK!$F$10:$AB$209,17,0),IF($AE821=$AE820,(IF(BX820&gt;=1,BX820-COUNTIFS($AE820:$AE820,$AC821,AX820:AX820,$AI$2),0)),0)),0)</f>
        <v>0</v>
      </c>
    </row>
    <row r="822" spans="29:76" x14ac:dyDescent="0.25">
      <c r="AC822" s="1">
        <f t="shared" si="200"/>
        <v>0</v>
      </c>
      <c r="AD822" s="1">
        <f>IFERROR(IF(LEN(AK822)&gt;=1,VLOOKUP(HLOOKUP(AK822,PROFILE!$K$5:$V$8,4,0),PROFILE!$F$1:$G$3,2,0),0),0)</f>
        <v>0</v>
      </c>
      <c r="AE822" s="1">
        <f t="shared" si="201"/>
        <v>0</v>
      </c>
      <c r="AF822" s="1">
        <v>809</v>
      </c>
      <c r="AI822" s="1" t="str">
        <f>IFERROR(IF($AH822&gt;=1,VLOOKUP($AG822,STUDENT!$O$8:$Z$1507,3,0),""),"")</f>
        <v/>
      </c>
      <c r="AJ822" s="1" t="str">
        <f>IFERROR(IF($AH822&gt;=1,VLOOKUP($AG822,STUDENT!$O$8:$Z$1507,4,0),""),"")</f>
        <v/>
      </c>
      <c r="AK822" s="1" t="str">
        <f>IFERROR(IF($AH822&gt;=1,VLOOKUP($AG822,STUDENT!$O$8:$Z$1507,6,0),""),"")</f>
        <v/>
      </c>
      <c r="AL822" s="1" t="str">
        <f t="shared" si="202"/>
        <v/>
      </c>
      <c r="AM822" s="1" t="str">
        <f t="shared" si="203"/>
        <v/>
      </c>
      <c r="AN822" s="1" t="str">
        <f t="shared" si="204"/>
        <v/>
      </c>
      <c r="AO822" s="1" t="str">
        <f t="shared" si="205"/>
        <v/>
      </c>
      <c r="AP822" s="1" t="str">
        <f t="shared" si="206"/>
        <v/>
      </c>
      <c r="AQ822" s="1" t="str">
        <f t="shared" si="207"/>
        <v/>
      </c>
      <c r="AR822" s="1" t="str">
        <f t="shared" si="208"/>
        <v/>
      </c>
      <c r="AS822" s="1" t="str">
        <f t="shared" si="209"/>
        <v/>
      </c>
      <c r="AT822" s="1" t="str">
        <f t="shared" si="210"/>
        <v/>
      </c>
      <c r="AU822" s="1" t="str">
        <f t="shared" si="211"/>
        <v/>
      </c>
      <c r="AV822" s="1" t="str">
        <f t="shared" si="212"/>
        <v/>
      </c>
      <c r="AW822" s="1" t="str">
        <f t="shared" si="213"/>
        <v/>
      </c>
      <c r="AX822" s="1" t="str">
        <f t="shared" si="214"/>
        <v/>
      </c>
      <c r="AY822" s="1">
        <f>IFERROR(IF($AE822&gt;$AE821,VLOOKUP($AC822+AL$1,STOCK!$F$10:$AB$209,16,0),IF($AE822=$AE821,(IF(AY821&gt;=1,AY821-COUNTIFS($AE821:$AE821,$AC822,AL821:AL821,$AI$1),0)),0)),0)</f>
        <v>0</v>
      </c>
      <c r="AZ822" s="1">
        <f>IFERROR(IF($AE822&gt;$AE821,VLOOKUP($AC822+AM$1,STOCK!$F$10:$AB$209,16,0),IF($AE822=$AE821,(IF(AZ821&gt;=1,AZ821-COUNTIFS($AE821:$AE821,$AC822,AM821:AM821,$AI$1),0)),0)),0)</f>
        <v>0</v>
      </c>
      <c r="BA822" s="1">
        <f>IFERROR(IF($AE822&gt;$AE821,VLOOKUP($AC822+AN$1,STOCK!$F$10:$AB$209,16,0),IF($AE822=$AE821,(IF(BA821&gt;=1,BA821-COUNTIFS($AE821:$AE821,$AC822,AN821:AN821,$AI$1),0)),0)),0)</f>
        <v>0</v>
      </c>
      <c r="BB822" s="1">
        <f>IFERROR(IF($AE822&gt;$AE821,VLOOKUP($AC822+AO$1,STOCK!$F$10:$AB$209,16,0),IF($AE822=$AE821,(IF(BB821&gt;=1,BB821-COUNTIFS($AE821:$AE821,$AC822,AO821:AO821,$AI$1),0)),0)),0)</f>
        <v>0</v>
      </c>
      <c r="BC822" s="1">
        <f>IFERROR(IF($AE822&gt;$AE821,VLOOKUP($AC822+AP$1,STOCK!$F$10:$AB$209,16,0),IF($AE822=$AE821,(IF(BC821&gt;=1,BC821-COUNTIFS($AE821:$AE821,$AC822,AP821:AP821,$AI$1),0)),0)),0)</f>
        <v>0</v>
      </c>
      <c r="BD822" s="1">
        <f>IFERROR(IF($AE822&gt;$AE821,VLOOKUP($AC822+AQ$1,STOCK!$F$10:$AB$209,16,0),IF($AE822=$AE821,(IF(BD821&gt;=1,BD821-COUNTIFS($AE821:$AE821,$AC822,AQ821:AQ821,$AI$1),0)),0)),0)</f>
        <v>0</v>
      </c>
      <c r="BE822" s="1">
        <f>IFERROR(IF($AE822&gt;$AE821,VLOOKUP($AC822+AR$1,STOCK!$F$10:$AB$209,16,0),IF($AE822=$AE821,(IF(BE821&gt;=1,BE821-COUNTIFS($AE821:$AE821,$AC822,AR821:AR821,$AI$1),0)),0)),0)</f>
        <v>0</v>
      </c>
      <c r="BF822" s="1">
        <f>IFERROR(IF($AE822&gt;$AE821,VLOOKUP($AC822+AS$1,STOCK!$F$10:$AB$209,16,0),IF($AE822=$AE821,(IF(BF821&gt;=1,BF821-COUNTIFS($AE821:$AE821,$AC822,AS821:AS821,$AI$1),0)),0)),0)</f>
        <v>0</v>
      </c>
      <c r="BG822" s="1">
        <f>IFERROR(IF($AE822&gt;$AE821,VLOOKUP($AC822+AT$1,STOCK!$F$10:$AB$209,16,0),IF($AE822=$AE821,(IF(BG821&gt;=1,BG821-COUNTIFS($AE821:$AE821,$AC822,AT821:AT821,$AI$1),0)),0)),0)</f>
        <v>0</v>
      </c>
      <c r="BH822" s="1">
        <f>IFERROR(IF($AE822&gt;$AE821,VLOOKUP($AC822+AU$1,STOCK!$F$10:$AB$209,16,0),IF($AE822=$AE821,(IF(BH821&gt;=1,BH821-COUNTIFS($AE821:$AE821,$AC822,AU821:AU821,$AI$1),0)),0)),0)</f>
        <v>0</v>
      </c>
      <c r="BI822" s="1">
        <f>IFERROR(IF($AE822&gt;$AE821,VLOOKUP($AC822+AV$1,STOCK!$F$10:$AB$209,16,0),IF($AE822=$AE821,(IF(BI821&gt;=1,BI821-COUNTIFS($AE821:$AE821,$AC822,AV821:AV821,$AI$1),0)),0)),0)</f>
        <v>0</v>
      </c>
      <c r="BJ822" s="1">
        <f>IFERROR(IF($AE822&gt;$AE821,VLOOKUP($AC822+AW$1,STOCK!$F$10:$AB$209,16,0),IF($AE822=$AE821,(IF(BJ821&gt;=1,BJ821-COUNTIFS($AE821:$AE821,$AC822,AW821:AW821,$AI$1),0)),0)),0)</f>
        <v>0</v>
      </c>
      <c r="BK822" s="1">
        <f>IFERROR(IF($AE822&gt;$AE821,VLOOKUP($AC822+AX$1,STOCK!$F$10:$AB$209,16,0),IF($AE822=$AE821,(IF(BK821&gt;=1,BK821-COUNTIFS($AE821:$AE821,$AC822,AX821:AX821,$AI$1),0)),0)),0)</f>
        <v>0</v>
      </c>
      <c r="BL822" s="1">
        <f>IFERROR(IF($AE822&gt;$AE821,VLOOKUP($AC822+AL$1,STOCK!$F$10:$AB$209,17,0),IF($AE822=$AE821,(IF(BL821&gt;=1,BL821-COUNTIFS($AE821:$AE821,$AC822,AL821:AL821,$AI$2),0)),0)),0)</f>
        <v>0</v>
      </c>
      <c r="BM822" s="1">
        <f>IFERROR(IF($AE822&gt;$AE821,VLOOKUP($AC822+AM$1,STOCK!$F$10:$AB$209,17,0),IF($AE822=$AE821,(IF(BM821&gt;=1,BM821-COUNTIFS($AE821:$AE821,$AC822,AM821:AM821,$AI$2),0)),0)),0)</f>
        <v>0</v>
      </c>
      <c r="BN822" s="1">
        <f>IFERROR(IF($AE822&gt;$AE821,VLOOKUP($AC822+AN$1,STOCK!$F$10:$AB$209,17,0),IF($AE822=$AE821,(IF(BN821&gt;=1,BN821-COUNTIFS($AE821:$AE821,$AC822,AN821:AN821,$AI$2),0)),0)),0)</f>
        <v>0</v>
      </c>
      <c r="BO822" s="1">
        <f>IFERROR(IF($AE822&gt;$AE821,VLOOKUP($AC822+AO$1,STOCK!$F$10:$AB$209,17,0),IF($AE822=$AE821,(IF(BO821&gt;=1,BO821-COUNTIFS($AE821:$AE821,$AC822,AO821:AO821,$AI$2),0)),0)),0)</f>
        <v>0</v>
      </c>
      <c r="BP822" s="1">
        <f>IFERROR(IF($AE822&gt;$AE821,VLOOKUP($AC822+AP$1,STOCK!$F$10:$AB$209,17,0),IF($AE822=$AE821,(IF(BP821&gt;=1,BP821-COUNTIFS($AE821:$AE821,$AC822,AP821:AP821,$AI$2),0)),0)),0)</f>
        <v>0</v>
      </c>
      <c r="BQ822" s="1">
        <f>IFERROR(IF($AE822&gt;$AE821,VLOOKUP($AC822+AQ$1,STOCK!$F$10:$AB$209,17,0),IF($AE822=$AE821,(IF(BQ821&gt;=1,BQ821-COUNTIFS($AE821:$AE821,$AC822,AQ821:AQ821,$AI$2),0)),0)),0)</f>
        <v>0</v>
      </c>
      <c r="BR822" s="1">
        <f>IFERROR(IF($AE822&gt;$AE821,VLOOKUP($AC822+AR$1,STOCK!$F$10:$AB$209,17,0),IF($AE822=$AE821,(IF(BR821&gt;=1,BR821-COUNTIFS($AE821:$AE821,$AC822,AR821:AR821,$AI$2),0)),0)),0)</f>
        <v>0</v>
      </c>
      <c r="BS822" s="1">
        <f>IFERROR(IF($AE822&gt;$AE821,VLOOKUP($AC822+AS$1,STOCK!$F$10:$AB$209,17,0),IF($AE822=$AE821,(IF(BS821&gt;=1,BS821-COUNTIFS($AE821:$AE821,$AC822,AS821:AS821,$AI$2),0)),0)),0)</f>
        <v>0</v>
      </c>
      <c r="BT822" s="1">
        <f>IFERROR(IF($AE822&gt;$AE821,VLOOKUP($AC822+AT$1,STOCK!$F$10:$AB$209,17,0),IF($AE822=$AE821,(IF(BT821&gt;=1,BT821-COUNTIFS($AE821:$AE821,$AC822,AT821:AT821,$AI$2),0)),0)),0)</f>
        <v>0</v>
      </c>
      <c r="BU822" s="1">
        <f>IFERROR(IF($AE822&gt;$AE821,VLOOKUP($AC822+AU$1,STOCK!$F$10:$AB$209,17,0),IF($AE822=$AE821,(IF(BU821&gt;=1,BU821-COUNTIFS($AE821:$AE821,$AC822,AU821:AU821,$AI$2),0)),0)),0)</f>
        <v>0</v>
      </c>
      <c r="BV822" s="1">
        <f>IFERROR(IF($AE822&gt;$AE821,VLOOKUP($AC822+AV$1,STOCK!$F$10:$AB$209,17,0),IF($AE822=$AE821,(IF(BV821&gt;=1,BV821-COUNTIFS($AE821:$AE821,$AC822,AV821:AV821,$AI$2),0)),0)),0)</f>
        <v>0</v>
      </c>
      <c r="BW822" s="1">
        <f>IFERROR(IF($AE822&gt;$AE821,VLOOKUP($AC822+AW$1,STOCK!$F$10:$AB$209,17,0),IF($AE822=$AE821,(IF(BW821&gt;=1,BW821-COUNTIFS($AE821:$AE821,$AC822,AW821:AW821,$AI$2),0)),0)),0)</f>
        <v>0</v>
      </c>
      <c r="BX822" s="1">
        <f>IFERROR(IF($AE822&gt;$AE821,VLOOKUP($AC822+AX$1,STOCK!$F$10:$AB$209,17,0),IF($AE822=$AE821,(IF(BX821&gt;=1,BX821-COUNTIFS($AE821:$AE821,$AC822,AX821:AX821,$AI$2),0)),0)),0)</f>
        <v>0</v>
      </c>
    </row>
    <row r="823" spans="29:76" x14ac:dyDescent="0.25">
      <c r="AC823" s="1">
        <f t="shared" si="200"/>
        <v>0</v>
      </c>
      <c r="AD823" s="1">
        <f>IFERROR(IF(LEN(AK823)&gt;=1,VLOOKUP(HLOOKUP(AK823,PROFILE!$K$5:$V$8,4,0),PROFILE!$F$1:$G$3,2,0),0),0)</f>
        <v>0</v>
      </c>
      <c r="AE823" s="1">
        <f t="shared" si="201"/>
        <v>0</v>
      </c>
      <c r="AF823" s="1">
        <v>810</v>
      </c>
      <c r="AI823" s="1" t="str">
        <f>IFERROR(IF($AH823&gt;=1,VLOOKUP($AG823,STUDENT!$O$8:$Z$1507,3,0),""),"")</f>
        <v/>
      </c>
      <c r="AJ823" s="1" t="str">
        <f>IFERROR(IF($AH823&gt;=1,VLOOKUP($AG823,STUDENT!$O$8:$Z$1507,4,0),""),"")</f>
        <v/>
      </c>
      <c r="AK823" s="1" t="str">
        <f>IFERROR(IF($AH823&gt;=1,VLOOKUP($AG823,STUDENT!$O$8:$Z$1507,6,0),""),"")</f>
        <v/>
      </c>
      <c r="AL823" s="1" t="str">
        <f t="shared" si="202"/>
        <v/>
      </c>
      <c r="AM823" s="1" t="str">
        <f t="shared" si="203"/>
        <v/>
      </c>
      <c r="AN823" s="1" t="str">
        <f t="shared" si="204"/>
        <v/>
      </c>
      <c r="AO823" s="1" t="str">
        <f t="shared" si="205"/>
        <v/>
      </c>
      <c r="AP823" s="1" t="str">
        <f t="shared" si="206"/>
        <v/>
      </c>
      <c r="AQ823" s="1" t="str">
        <f t="shared" si="207"/>
        <v/>
      </c>
      <c r="AR823" s="1" t="str">
        <f t="shared" si="208"/>
        <v/>
      </c>
      <c r="AS823" s="1" t="str">
        <f t="shared" si="209"/>
        <v/>
      </c>
      <c r="AT823" s="1" t="str">
        <f t="shared" si="210"/>
        <v/>
      </c>
      <c r="AU823" s="1" t="str">
        <f t="shared" si="211"/>
        <v/>
      </c>
      <c r="AV823" s="1" t="str">
        <f t="shared" si="212"/>
        <v/>
      </c>
      <c r="AW823" s="1" t="str">
        <f t="shared" si="213"/>
        <v/>
      </c>
      <c r="AX823" s="1" t="str">
        <f t="shared" si="214"/>
        <v/>
      </c>
      <c r="AY823" s="1">
        <f>IFERROR(IF($AE823&gt;$AE822,VLOOKUP($AC823+AL$1,STOCK!$F$10:$AB$209,16,0),IF($AE823=$AE822,(IF(AY822&gt;=1,AY822-COUNTIFS($AE822:$AE822,$AC823,AL822:AL822,$AI$1),0)),0)),0)</f>
        <v>0</v>
      </c>
      <c r="AZ823" s="1">
        <f>IFERROR(IF($AE823&gt;$AE822,VLOOKUP($AC823+AM$1,STOCK!$F$10:$AB$209,16,0),IF($AE823=$AE822,(IF(AZ822&gt;=1,AZ822-COUNTIFS($AE822:$AE822,$AC823,AM822:AM822,$AI$1),0)),0)),0)</f>
        <v>0</v>
      </c>
      <c r="BA823" s="1">
        <f>IFERROR(IF($AE823&gt;$AE822,VLOOKUP($AC823+AN$1,STOCK!$F$10:$AB$209,16,0),IF($AE823=$AE822,(IF(BA822&gt;=1,BA822-COUNTIFS($AE822:$AE822,$AC823,AN822:AN822,$AI$1),0)),0)),0)</f>
        <v>0</v>
      </c>
      <c r="BB823" s="1">
        <f>IFERROR(IF($AE823&gt;$AE822,VLOOKUP($AC823+AO$1,STOCK!$F$10:$AB$209,16,0),IF($AE823=$AE822,(IF(BB822&gt;=1,BB822-COUNTIFS($AE822:$AE822,$AC823,AO822:AO822,$AI$1),0)),0)),0)</f>
        <v>0</v>
      </c>
      <c r="BC823" s="1">
        <f>IFERROR(IF($AE823&gt;$AE822,VLOOKUP($AC823+AP$1,STOCK!$F$10:$AB$209,16,0),IF($AE823=$AE822,(IF(BC822&gt;=1,BC822-COUNTIFS($AE822:$AE822,$AC823,AP822:AP822,$AI$1),0)),0)),0)</f>
        <v>0</v>
      </c>
      <c r="BD823" s="1">
        <f>IFERROR(IF($AE823&gt;$AE822,VLOOKUP($AC823+AQ$1,STOCK!$F$10:$AB$209,16,0),IF($AE823=$AE822,(IF(BD822&gt;=1,BD822-COUNTIFS($AE822:$AE822,$AC823,AQ822:AQ822,$AI$1),0)),0)),0)</f>
        <v>0</v>
      </c>
      <c r="BE823" s="1">
        <f>IFERROR(IF($AE823&gt;$AE822,VLOOKUP($AC823+AR$1,STOCK!$F$10:$AB$209,16,0),IF($AE823=$AE822,(IF(BE822&gt;=1,BE822-COUNTIFS($AE822:$AE822,$AC823,AR822:AR822,$AI$1),0)),0)),0)</f>
        <v>0</v>
      </c>
      <c r="BF823" s="1">
        <f>IFERROR(IF($AE823&gt;$AE822,VLOOKUP($AC823+AS$1,STOCK!$F$10:$AB$209,16,0),IF($AE823=$AE822,(IF(BF822&gt;=1,BF822-COUNTIFS($AE822:$AE822,$AC823,AS822:AS822,$AI$1),0)),0)),0)</f>
        <v>0</v>
      </c>
      <c r="BG823" s="1">
        <f>IFERROR(IF($AE823&gt;$AE822,VLOOKUP($AC823+AT$1,STOCK!$F$10:$AB$209,16,0),IF($AE823=$AE822,(IF(BG822&gt;=1,BG822-COUNTIFS($AE822:$AE822,$AC823,AT822:AT822,$AI$1),0)),0)),0)</f>
        <v>0</v>
      </c>
      <c r="BH823" s="1">
        <f>IFERROR(IF($AE823&gt;$AE822,VLOOKUP($AC823+AU$1,STOCK!$F$10:$AB$209,16,0),IF($AE823=$AE822,(IF(BH822&gt;=1,BH822-COUNTIFS($AE822:$AE822,$AC823,AU822:AU822,$AI$1),0)),0)),0)</f>
        <v>0</v>
      </c>
      <c r="BI823" s="1">
        <f>IFERROR(IF($AE823&gt;$AE822,VLOOKUP($AC823+AV$1,STOCK!$F$10:$AB$209,16,0),IF($AE823=$AE822,(IF(BI822&gt;=1,BI822-COUNTIFS($AE822:$AE822,$AC823,AV822:AV822,$AI$1),0)),0)),0)</f>
        <v>0</v>
      </c>
      <c r="BJ823" s="1">
        <f>IFERROR(IF($AE823&gt;$AE822,VLOOKUP($AC823+AW$1,STOCK!$F$10:$AB$209,16,0),IF($AE823=$AE822,(IF(BJ822&gt;=1,BJ822-COUNTIFS($AE822:$AE822,$AC823,AW822:AW822,$AI$1),0)),0)),0)</f>
        <v>0</v>
      </c>
      <c r="BK823" s="1">
        <f>IFERROR(IF($AE823&gt;$AE822,VLOOKUP($AC823+AX$1,STOCK!$F$10:$AB$209,16,0),IF($AE823=$AE822,(IF(BK822&gt;=1,BK822-COUNTIFS($AE822:$AE822,$AC823,AX822:AX822,$AI$1),0)),0)),0)</f>
        <v>0</v>
      </c>
      <c r="BL823" s="1">
        <f>IFERROR(IF($AE823&gt;$AE822,VLOOKUP($AC823+AL$1,STOCK!$F$10:$AB$209,17,0),IF($AE823=$AE822,(IF(BL822&gt;=1,BL822-COUNTIFS($AE822:$AE822,$AC823,AL822:AL822,$AI$2),0)),0)),0)</f>
        <v>0</v>
      </c>
      <c r="BM823" s="1">
        <f>IFERROR(IF($AE823&gt;$AE822,VLOOKUP($AC823+AM$1,STOCK!$F$10:$AB$209,17,0),IF($AE823=$AE822,(IF(BM822&gt;=1,BM822-COUNTIFS($AE822:$AE822,$AC823,AM822:AM822,$AI$2),0)),0)),0)</f>
        <v>0</v>
      </c>
      <c r="BN823" s="1">
        <f>IFERROR(IF($AE823&gt;$AE822,VLOOKUP($AC823+AN$1,STOCK!$F$10:$AB$209,17,0),IF($AE823=$AE822,(IF(BN822&gt;=1,BN822-COUNTIFS($AE822:$AE822,$AC823,AN822:AN822,$AI$2),0)),0)),0)</f>
        <v>0</v>
      </c>
      <c r="BO823" s="1">
        <f>IFERROR(IF($AE823&gt;$AE822,VLOOKUP($AC823+AO$1,STOCK!$F$10:$AB$209,17,0),IF($AE823=$AE822,(IF(BO822&gt;=1,BO822-COUNTIFS($AE822:$AE822,$AC823,AO822:AO822,$AI$2),0)),0)),0)</f>
        <v>0</v>
      </c>
      <c r="BP823" s="1">
        <f>IFERROR(IF($AE823&gt;$AE822,VLOOKUP($AC823+AP$1,STOCK!$F$10:$AB$209,17,0),IF($AE823=$AE822,(IF(BP822&gt;=1,BP822-COUNTIFS($AE822:$AE822,$AC823,AP822:AP822,$AI$2),0)),0)),0)</f>
        <v>0</v>
      </c>
      <c r="BQ823" s="1">
        <f>IFERROR(IF($AE823&gt;$AE822,VLOOKUP($AC823+AQ$1,STOCK!$F$10:$AB$209,17,0),IF($AE823=$AE822,(IF(BQ822&gt;=1,BQ822-COUNTIFS($AE822:$AE822,$AC823,AQ822:AQ822,$AI$2),0)),0)),0)</f>
        <v>0</v>
      </c>
      <c r="BR823" s="1">
        <f>IFERROR(IF($AE823&gt;$AE822,VLOOKUP($AC823+AR$1,STOCK!$F$10:$AB$209,17,0),IF($AE823=$AE822,(IF(BR822&gt;=1,BR822-COUNTIFS($AE822:$AE822,$AC823,AR822:AR822,$AI$2),0)),0)),0)</f>
        <v>0</v>
      </c>
      <c r="BS823" s="1">
        <f>IFERROR(IF($AE823&gt;$AE822,VLOOKUP($AC823+AS$1,STOCK!$F$10:$AB$209,17,0),IF($AE823=$AE822,(IF(BS822&gt;=1,BS822-COUNTIFS($AE822:$AE822,$AC823,AS822:AS822,$AI$2),0)),0)),0)</f>
        <v>0</v>
      </c>
      <c r="BT823" s="1">
        <f>IFERROR(IF($AE823&gt;$AE822,VLOOKUP($AC823+AT$1,STOCK!$F$10:$AB$209,17,0),IF($AE823=$AE822,(IF(BT822&gt;=1,BT822-COUNTIFS($AE822:$AE822,$AC823,AT822:AT822,$AI$2),0)),0)),0)</f>
        <v>0</v>
      </c>
      <c r="BU823" s="1">
        <f>IFERROR(IF($AE823&gt;$AE822,VLOOKUP($AC823+AU$1,STOCK!$F$10:$AB$209,17,0),IF($AE823=$AE822,(IF(BU822&gt;=1,BU822-COUNTIFS($AE822:$AE822,$AC823,AU822:AU822,$AI$2),0)),0)),0)</f>
        <v>0</v>
      </c>
      <c r="BV823" s="1">
        <f>IFERROR(IF($AE823&gt;$AE822,VLOOKUP($AC823+AV$1,STOCK!$F$10:$AB$209,17,0),IF($AE823=$AE822,(IF(BV822&gt;=1,BV822-COUNTIFS($AE822:$AE822,$AC823,AV822:AV822,$AI$2),0)),0)),0)</f>
        <v>0</v>
      </c>
      <c r="BW823" s="1">
        <f>IFERROR(IF($AE823&gt;$AE822,VLOOKUP($AC823+AW$1,STOCK!$F$10:$AB$209,17,0),IF($AE823=$AE822,(IF(BW822&gt;=1,BW822-COUNTIFS($AE822:$AE822,$AC823,AW822:AW822,$AI$2),0)),0)),0)</f>
        <v>0</v>
      </c>
      <c r="BX823" s="1">
        <f>IFERROR(IF($AE823&gt;$AE822,VLOOKUP($AC823+AX$1,STOCK!$F$10:$AB$209,17,0),IF($AE823=$AE822,(IF(BX822&gt;=1,BX822-COUNTIFS($AE822:$AE822,$AC823,AX822:AX822,$AI$2),0)),0)),0)</f>
        <v>0</v>
      </c>
    </row>
    <row r="824" spans="29:76" x14ac:dyDescent="0.25">
      <c r="AC824" s="1">
        <f t="shared" si="200"/>
        <v>0</v>
      </c>
      <c r="AD824" s="1">
        <f>IFERROR(IF(LEN(AK824)&gt;=1,VLOOKUP(HLOOKUP(AK824,PROFILE!$K$5:$V$8,4,0),PROFILE!$F$1:$G$3,2,0),0),0)</f>
        <v>0</v>
      </c>
      <c r="AE824" s="1">
        <f t="shared" si="201"/>
        <v>0</v>
      </c>
      <c r="AF824" s="1">
        <v>811</v>
      </c>
      <c r="AI824" s="1" t="str">
        <f>IFERROR(IF($AH824&gt;=1,VLOOKUP($AG824,STUDENT!$O$8:$Z$1507,3,0),""),"")</f>
        <v/>
      </c>
      <c r="AJ824" s="1" t="str">
        <f>IFERROR(IF($AH824&gt;=1,VLOOKUP($AG824,STUDENT!$O$8:$Z$1507,4,0),""),"")</f>
        <v/>
      </c>
      <c r="AK824" s="1" t="str">
        <f>IFERROR(IF($AH824&gt;=1,VLOOKUP($AG824,STUDENT!$O$8:$Z$1507,6,0),""),"")</f>
        <v/>
      </c>
      <c r="AL824" s="1" t="str">
        <f t="shared" si="202"/>
        <v/>
      </c>
      <c r="AM824" s="1" t="str">
        <f t="shared" si="203"/>
        <v/>
      </c>
      <c r="AN824" s="1" t="str">
        <f t="shared" si="204"/>
        <v/>
      </c>
      <c r="AO824" s="1" t="str">
        <f t="shared" si="205"/>
        <v/>
      </c>
      <c r="AP824" s="1" t="str">
        <f t="shared" si="206"/>
        <v/>
      </c>
      <c r="AQ824" s="1" t="str">
        <f t="shared" si="207"/>
        <v/>
      </c>
      <c r="AR824" s="1" t="str">
        <f t="shared" si="208"/>
        <v/>
      </c>
      <c r="AS824" s="1" t="str">
        <f t="shared" si="209"/>
        <v/>
      </c>
      <c r="AT824" s="1" t="str">
        <f t="shared" si="210"/>
        <v/>
      </c>
      <c r="AU824" s="1" t="str">
        <f t="shared" si="211"/>
        <v/>
      </c>
      <c r="AV824" s="1" t="str">
        <f t="shared" si="212"/>
        <v/>
      </c>
      <c r="AW824" s="1" t="str">
        <f t="shared" si="213"/>
        <v/>
      </c>
      <c r="AX824" s="1" t="str">
        <f t="shared" si="214"/>
        <v/>
      </c>
      <c r="AY824" s="1">
        <f>IFERROR(IF($AE824&gt;$AE823,VLOOKUP($AC824+AL$1,STOCK!$F$10:$AB$209,16,0),IF($AE824=$AE823,(IF(AY823&gt;=1,AY823-COUNTIFS($AE823:$AE823,$AC824,AL823:AL823,$AI$1),0)),0)),0)</f>
        <v>0</v>
      </c>
      <c r="AZ824" s="1">
        <f>IFERROR(IF($AE824&gt;$AE823,VLOOKUP($AC824+AM$1,STOCK!$F$10:$AB$209,16,0),IF($AE824=$AE823,(IF(AZ823&gt;=1,AZ823-COUNTIFS($AE823:$AE823,$AC824,AM823:AM823,$AI$1),0)),0)),0)</f>
        <v>0</v>
      </c>
      <c r="BA824" s="1">
        <f>IFERROR(IF($AE824&gt;$AE823,VLOOKUP($AC824+AN$1,STOCK!$F$10:$AB$209,16,0),IF($AE824=$AE823,(IF(BA823&gt;=1,BA823-COUNTIFS($AE823:$AE823,$AC824,AN823:AN823,$AI$1),0)),0)),0)</f>
        <v>0</v>
      </c>
      <c r="BB824" s="1">
        <f>IFERROR(IF($AE824&gt;$AE823,VLOOKUP($AC824+AO$1,STOCK!$F$10:$AB$209,16,0),IF($AE824=$AE823,(IF(BB823&gt;=1,BB823-COUNTIFS($AE823:$AE823,$AC824,AO823:AO823,$AI$1),0)),0)),0)</f>
        <v>0</v>
      </c>
      <c r="BC824" s="1">
        <f>IFERROR(IF($AE824&gt;$AE823,VLOOKUP($AC824+AP$1,STOCK!$F$10:$AB$209,16,0),IF($AE824=$AE823,(IF(BC823&gt;=1,BC823-COUNTIFS($AE823:$AE823,$AC824,AP823:AP823,$AI$1),0)),0)),0)</f>
        <v>0</v>
      </c>
      <c r="BD824" s="1">
        <f>IFERROR(IF($AE824&gt;$AE823,VLOOKUP($AC824+AQ$1,STOCK!$F$10:$AB$209,16,0),IF($AE824=$AE823,(IF(BD823&gt;=1,BD823-COUNTIFS($AE823:$AE823,$AC824,AQ823:AQ823,$AI$1),0)),0)),0)</f>
        <v>0</v>
      </c>
      <c r="BE824" s="1">
        <f>IFERROR(IF($AE824&gt;$AE823,VLOOKUP($AC824+AR$1,STOCK!$F$10:$AB$209,16,0),IF($AE824=$AE823,(IF(BE823&gt;=1,BE823-COUNTIFS($AE823:$AE823,$AC824,AR823:AR823,$AI$1),0)),0)),0)</f>
        <v>0</v>
      </c>
      <c r="BF824" s="1">
        <f>IFERROR(IF($AE824&gt;$AE823,VLOOKUP($AC824+AS$1,STOCK!$F$10:$AB$209,16,0),IF($AE824=$AE823,(IF(BF823&gt;=1,BF823-COUNTIFS($AE823:$AE823,$AC824,AS823:AS823,$AI$1),0)),0)),0)</f>
        <v>0</v>
      </c>
      <c r="BG824" s="1">
        <f>IFERROR(IF($AE824&gt;$AE823,VLOOKUP($AC824+AT$1,STOCK!$F$10:$AB$209,16,0),IF($AE824=$AE823,(IF(BG823&gt;=1,BG823-COUNTIFS($AE823:$AE823,$AC824,AT823:AT823,$AI$1),0)),0)),0)</f>
        <v>0</v>
      </c>
      <c r="BH824" s="1">
        <f>IFERROR(IF($AE824&gt;$AE823,VLOOKUP($AC824+AU$1,STOCK!$F$10:$AB$209,16,0),IF($AE824=$AE823,(IF(BH823&gt;=1,BH823-COUNTIFS($AE823:$AE823,$AC824,AU823:AU823,$AI$1),0)),0)),0)</f>
        <v>0</v>
      </c>
      <c r="BI824" s="1">
        <f>IFERROR(IF($AE824&gt;$AE823,VLOOKUP($AC824+AV$1,STOCK!$F$10:$AB$209,16,0),IF($AE824=$AE823,(IF(BI823&gt;=1,BI823-COUNTIFS($AE823:$AE823,$AC824,AV823:AV823,$AI$1),0)),0)),0)</f>
        <v>0</v>
      </c>
      <c r="BJ824" s="1">
        <f>IFERROR(IF($AE824&gt;$AE823,VLOOKUP($AC824+AW$1,STOCK!$F$10:$AB$209,16,0),IF($AE824=$AE823,(IF(BJ823&gt;=1,BJ823-COUNTIFS($AE823:$AE823,$AC824,AW823:AW823,$AI$1),0)),0)),0)</f>
        <v>0</v>
      </c>
      <c r="BK824" s="1">
        <f>IFERROR(IF($AE824&gt;$AE823,VLOOKUP($AC824+AX$1,STOCK!$F$10:$AB$209,16,0),IF($AE824=$AE823,(IF(BK823&gt;=1,BK823-COUNTIFS($AE823:$AE823,$AC824,AX823:AX823,$AI$1),0)),0)),0)</f>
        <v>0</v>
      </c>
      <c r="BL824" s="1">
        <f>IFERROR(IF($AE824&gt;$AE823,VLOOKUP($AC824+AL$1,STOCK!$F$10:$AB$209,17,0),IF($AE824=$AE823,(IF(BL823&gt;=1,BL823-COUNTIFS($AE823:$AE823,$AC824,AL823:AL823,$AI$2),0)),0)),0)</f>
        <v>0</v>
      </c>
      <c r="BM824" s="1">
        <f>IFERROR(IF($AE824&gt;$AE823,VLOOKUP($AC824+AM$1,STOCK!$F$10:$AB$209,17,0),IF($AE824=$AE823,(IF(BM823&gt;=1,BM823-COUNTIFS($AE823:$AE823,$AC824,AM823:AM823,$AI$2),0)),0)),0)</f>
        <v>0</v>
      </c>
      <c r="BN824" s="1">
        <f>IFERROR(IF($AE824&gt;$AE823,VLOOKUP($AC824+AN$1,STOCK!$F$10:$AB$209,17,0),IF($AE824=$AE823,(IF(BN823&gt;=1,BN823-COUNTIFS($AE823:$AE823,$AC824,AN823:AN823,$AI$2),0)),0)),0)</f>
        <v>0</v>
      </c>
      <c r="BO824" s="1">
        <f>IFERROR(IF($AE824&gt;$AE823,VLOOKUP($AC824+AO$1,STOCK!$F$10:$AB$209,17,0),IF($AE824=$AE823,(IF(BO823&gt;=1,BO823-COUNTIFS($AE823:$AE823,$AC824,AO823:AO823,$AI$2),0)),0)),0)</f>
        <v>0</v>
      </c>
      <c r="BP824" s="1">
        <f>IFERROR(IF($AE824&gt;$AE823,VLOOKUP($AC824+AP$1,STOCK!$F$10:$AB$209,17,0),IF($AE824=$AE823,(IF(BP823&gt;=1,BP823-COUNTIFS($AE823:$AE823,$AC824,AP823:AP823,$AI$2),0)),0)),0)</f>
        <v>0</v>
      </c>
      <c r="BQ824" s="1">
        <f>IFERROR(IF($AE824&gt;$AE823,VLOOKUP($AC824+AQ$1,STOCK!$F$10:$AB$209,17,0),IF($AE824=$AE823,(IF(BQ823&gt;=1,BQ823-COUNTIFS($AE823:$AE823,$AC824,AQ823:AQ823,$AI$2),0)),0)),0)</f>
        <v>0</v>
      </c>
      <c r="BR824" s="1">
        <f>IFERROR(IF($AE824&gt;$AE823,VLOOKUP($AC824+AR$1,STOCK!$F$10:$AB$209,17,0),IF($AE824=$AE823,(IF(BR823&gt;=1,BR823-COUNTIFS($AE823:$AE823,$AC824,AR823:AR823,$AI$2),0)),0)),0)</f>
        <v>0</v>
      </c>
      <c r="BS824" s="1">
        <f>IFERROR(IF($AE824&gt;$AE823,VLOOKUP($AC824+AS$1,STOCK!$F$10:$AB$209,17,0),IF($AE824=$AE823,(IF(BS823&gt;=1,BS823-COUNTIFS($AE823:$AE823,$AC824,AS823:AS823,$AI$2),0)),0)),0)</f>
        <v>0</v>
      </c>
      <c r="BT824" s="1">
        <f>IFERROR(IF($AE824&gt;$AE823,VLOOKUP($AC824+AT$1,STOCK!$F$10:$AB$209,17,0),IF($AE824=$AE823,(IF(BT823&gt;=1,BT823-COUNTIFS($AE823:$AE823,$AC824,AT823:AT823,$AI$2),0)),0)),0)</f>
        <v>0</v>
      </c>
      <c r="BU824" s="1">
        <f>IFERROR(IF($AE824&gt;$AE823,VLOOKUP($AC824+AU$1,STOCK!$F$10:$AB$209,17,0),IF($AE824=$AE823,(IF(BU823&gt;=1,BU823-COUNTIFS($AE823:$AE823,$AC824,AU823:AU823,$AI$2),0)),0)),0)</f>
        <v>0</v>
      </c>
      <c r="BV824" s="1">
        <f>IFERROR(IF($AE824&gt;$AE823,VLOOKUP($AC824+AV$1,STOCK!$F$10:$AB$209,17,0),IF($AE824=$AE823,(IF(BV823&gt;=1,BV823-COUNTIFS($AE823:$AE823,$AC824,AV823:AV823,$AI$2),0)),0)),0)</f>
        <v>0</v>
      </c>
      <c r="BW824" s="1">
        <f>IFERROR(IF($AE824&gt;$AE823,VLOOKUP($AC824+AW$1,STOCK!$F$10:$AB$209,17,0),IF($AE824=$AE823,(IF(BW823&gt;=1,BW823-COUNTIFS($AE823:$AE823,$AC824,AW823:AW823,$AI$2),0)),0)),0)</f>
        <v>0</v>
      </c>
      <c r="BX824" s="1">
        <f>IFERROR(IF($AE824&gt;$AE823,VLOOKUP($AC824+AX$1,STOCK!$F$10:$AB$209,17,0),IF($AE824=$AE823,(IF(BX823&gt;=1,BX823-COUNTIFS($AE823:$AE823,$AC824,AX823:AX823,$AI$2),0)),0)),0)</f>
        <v>0</v>
      </c>
    </row>
    <row r="825" spans="29:76" x14ac:dyDescent="0.25">
      <c r="AC825" s="1">
        <f t="shared" si="200"/>
        <v>0</v>
      </c>
      <c r="AD825" s="1">
        <f>IFERROR(IF(LEN(AK825)&gt;=1,VLOOKUP(HLOOKUP(AK825,PROFILE!$K$5:$V$8,4,0),PROFILE!$F$1:$G$3,2,0),0),0)</f>
        <v>0</v>
      </c>
      <c r="AE825" s="1">
        <f t="shared" si="201"/>
        <v>0</v>
      </c>
      <c r="AF825" s="1">
        <v>812</v>
      </c>
      <c r="AI825" s="1" t="str">
        <f>IFERROR(IF($AH825&gt;=1,VLOOKUP($AG825,STUDENT!$O$8:$Z$1507,3,0),""),"")</f>
        <v/>
      </c>
      <c r="AJ825" s="1" t="str">
        <f>IFERROR(IF($AH825&gt;=1,VLOOKUP($AG825,STUDENT!$O$8:$Z$1507,4,0),""),"")</f>
        <v/>
      </c>
      <c r="AK825" s="1" t="str">
        <f>IFERROR(IF($AH825&gt;=1,VLOOKUP($AG825,STUDENT!$O$8:$Z$1507,6,0),""),"")</f>
        <v/>
      </c>
      <c r="AL825" s="1" t="str">
        <f t="shared" si="202"/>
        <v/>
      </c>
      <c r="AM825" s="1" t="str">
        <f t="shared" si="203"/>
        <v/>
      </c>
      <c r="AN825" s="1" t="str">
        <f t="shared" si="204"/>
        <v/>
      </c>
      <c r="AO825" s="1" t="str">
        <f t="shared" si="205"/>
        <v/>
      </c>
      <c r="AP825" s="1" t="str">
        <f t="shared" si="206"/>
        <v/>
      </c>
      <c r="AQ825" s="1" t="str">
        <f t="shared" si="207"/>
        <v/>
      </c>
      <c r="AR825" s="1" t="str">
        <f t="shared" si="208"/>
        <v/>
      </c>
      <c r="AS825" s="1" t="str">
        <f t="shared" si="209"/>
        <v/>
      </c>
      <c r="AT825" s="1" t="str">
        <f t="shared" si="210"/>
        <v/>
      </c>
      <c r="AU825" s="1" t="str">
        <f t="shared" si="211"/>
        <v/>
      </c>
      <c r="AV825" s="1" t="str">
        <f t="shared" si="212"/>
        <v/>
      </c>
      <c r="AW825" s="1" t="str">
        <f t="shared" si="213"/>
        <v/>
      </c>
      <c r="AX825" s="1" t="str">
        <f t="shared" si="214"/>
        <v/>
      </c>
      <c r="AY825" s="1">
        <f>IFERROR(IF($AE825&gt;$AE824,VLOOKUP($AC825+AL$1,STOCK!$F$10:$AB$209,16,0),IF($AE825=$AE824,(IF(AY824&gt;=1,AY824-COUNTIFS($AE824:$AE824,$AC825,AL824:AL824,$AI$1),0)),0)),0)</f>
        <v>0</v>
      </c>
      <c r="AZ825" s="1">
        <f>IFERROR(IF($AE825&gt;$AE824,VLOOKUP($AC825+AM$1,STOCK!$F$10:$AB$209,16,0),IF($AE825=$AE824,(IF(AZ824&gt;=1,AZ824-COUNTIFS($AE824:$AE824,$AC825,AM824:AM824,$AI$1),0)),0)),0)</f>
        <v>0</v>
      </c>
      <c r="BA825" s="1">
        <f>IFERROR(IF($AE825&gt;$AE824,VLOOKUP($AC825+AN$1,STOCK!$F$10:$AB$209,16,0),IF($AE825=$AE824,(IF(BA824&gt;=1,BA824-COUNTIFS($AE824:$AE824,$AC825,AN824:AN824,$AI$1),0)),0)),0)</f>
        <v>0</v>
      </c>
      <c r="BB825" s="1">
        <f>IFERROR(IF($AE825&gt;$AE824,VLOOKUP($AC825+AO$1,STOCK!$F$10:$AB$209,16,0),IF($AE825=$AE824,(IF(BB824&gt;=1,BB824-COUNTIFS($AE824:$AE824,$AC825,AO824:AO824,$AI$1),0)),0)),0)</f>
        <v>0</v>
      </c>
      <c r="BC825" s="1">
        <f>IFERROR(IF($AE825&gt;$AE824,VLOOKUP($AC825+AP$1,STOCK!$F$10:$AB$209,16,0),IF($AE825=$AE824,(IF(BC824&gt;=1,BC824-COUNTIFS($AE824:$AE824,$AC825,AP824:AP824,$AI$1),0)),0)),0)</f>
        <v>0</v>
      </c>
      <c r="BD825" s="1">
        <f>IFERROR(IF($AE825&gt;$AE824,VLOOKUP($AC825+AQ$1,STOCK!$F$10:$AB$209,16,0),IF($AE825=$AE824,(IF(BD824&gt;=1,BD824-COUNTIFS($AE824:$AE824,$AC825,AQ824:AQ824,$AI$1),0)),0)),0)</f>
        <v>0</v>
      </c>
      <c r="BE825" s="1">
        <f>IFERROR(IF($AE825&gt;$AE824,VLOOKUP($AC825+AR$1,STOCK!$F$10:$AB$209,16,0),IF($AE825=$AE824,(IF(BE824&gt;=1,BE824-COUNTIFS($AE824:$AE824,$AC825,AR824:AR824,$AI$1),0)),0)),0)</f>
        <v>0</v>
      </c>
      <c r="BF825" s="1">
        <f>IFERROR(IF($AE825&gt;$AE824,VLOOKUP($AC825+AS$1,STOCK!$F$10:$AB$209,16,0),IF($AE825=$AE824,(IF(BF824&gt;=1,BF824-COUNTIFS($AE824:$AE824,$AC825,AS824:AS824,$AI$1),0)),0)),0)</f>
        <v>0</v>
      </c>
      <c r="BG825" s="1">
        <f>IFERROR(IF($AE825&gt;$AE824,VLOOKUP($AC825+AT$1,STOCK!$F$10:$AB$209,16,0),IF($AE825=$AE824,(IF(BG824&gt;=1,BG824-COUNTIFS($AE824:$AE824,$AC825,AT824:AT824,$AI$1),0)),0)),0)</f>
        <v>0</v>
      </c>
      <c r="BH825" s="1">
        <f>IFERROR(IF($AE825&gt;$AE824,VLOOKUP($AC825+AU$1,STOCK!$F$10:$AB$209,16,0),IF($AE825=$AE824,(IF(BH824&gt;=1,BH824-COUNTIFS($AE824:$AE824,$AC825,AU824:AU824,$AI$1),0)),0)),0)</f>
        <v>0</v>
      </c>
      <c r="BI825" s="1">
        <f>IFERROR(IF($AE825&gt;$AE824,VLOOKUP($AC825+AV$1,STOCK!$F$10:$AB$209,16,0),IF($AE825=$AE824,(IF(BI824&gt;=1,BI824-COUNTIFS($AE824:$AE824,$AC825,AV824:AV824,$AI$1),0)),0)),0)</f>
        <v>0</v>
      </c>
      <c r="BJ825" s="1">
        <f>IFERROR(IF($AE825&gt;$AE824,VLOOKUP($AC825+AW$1,STOCK!$F$10:$AB$209,16,0),IF($AE825=$AE824,(IF(BJ824&gt;=1,BJ824-COUNTIFS($AE824:$AE824,$AC825,AW824:AW824,$AI$1),0)),0)),0)</f>
        <v>0</v>
      </c>
      <c r="BK825" s="1">
        <f>IFERROR(IF($AE825&gt;$AE824,VLOOKUP($AC825+AX$1,STOCK!$F$10:$AB$209,16,0),IF($AE825=$AE824,(IF(BK824&gt;=1,BK824-COUNTIFS($AE824:$AE824,$AC825,AX824:AX824,$AI$1),0)),0)),0)</f>
        <v>0</v>
      </c>
      <c r="BL825" s="1">
        <f>IFERROR(IF($AE825&gt;$AE824,VLOOKUP($AC825+AL$1,STOCK!$F$10:$AB$209,17,0),IF($AE825=$AE824,(IF(BL824&gt;=1,BL824-COUNTIFS($AE824:$AE824,$AC825,AL824:AL824,$AI$2),0)),0)),0)</f>
        <v>0</v>
      </c>
      <c r="BM825" s="1">
        <f>IFERROR(IF($AE825&gt;$AE824,VLOOKUP($AC825+AM$1,STOCK!$F$10:$AB$209,17,0),IF($AE825=$AE824,(IF(BM824&gt;=1,BM824-COUNTIFS($AE824:$AE824,$AC825,AM824:AM824,$AI$2),0)),0)),0)</f>
        <v>0</v>
      </c>
      <c r="BN825" s="1">
        <f>IFERROR(IF($AE825&gt;$AE824,VLOOKUP($AC825+AN$1,STOCK!$F$10:$AB$209,17,0),IF($AE825=$AE824,(IF(BN824&gt;=1,BN824-COUNTIFS($AE824:$AE824,$AC825,AN824:AN824,$AI$2),0)),0)),0)</f>
        <v>0</v>
      </c>
      <c r="BO825" s="1">
        <f>IFERROR(IF($AE825&gt;$AE824,VLOOKUP($AC825+AO$1,STOCK!$F$10:$AB$209,17,0),IF($AE825=$AE824,(IF(BO824&gt;=1,BO824-COUNTIFS($AE824:$AE824,$AC825,AO824:AO824,$AI$2),0)),0)),0)</f>
        <v>0</v>
      </c>
      <c r="BP825" s="1">
        <f>IFERROR(IF($AE825&gt;$AE824,VLOOKUP($AC825+AP$1,STOCK!$F$10:$AB$209,17,0),IF($AE825=$AE824,(IF(BP824&gt;=1,BP824-COUNTIFS($AE824:$AE824,$AC825,AP824:AP824,$AI$2),0)),0)),0)</f>
        <v>0</v>
      </c>
      <c r="BQ825" s="1">
        <f>IFERROR(IF($AE825&gt;$AE824,VLOOKUP($AC825+AQ$1,STOCK!$F$10:$AB$209,17,0),IF($AE825=$AE824,(IF(BQ824&gt;=1,BQ824-COUNTIFS($AE824:$AE824,$AC825,AQ824:AQ824,$AI$2),0)),0)),0)</f>
        <v>0</v>
      </c>
      <c r="BR825" s="1">
        <f>IFERROR(IF($AE825&gt;$AE824,VLOOKUP($AC825+AR$1,STOCK!$F$10:$AB$209,17,0),IF($AE825=$AE824,(IF(BR824&gt;=1,BR824-COUNTIFS($AE824:$AE824,$AC825,AR824:AR824,$AI$2),0)),0)),0)</f>
        <v>0</v>
      </c>
      <c r="BS825" s="1">
        <f>IFERROR(IF($AE825&gt;$AE824,VLOOKUP($AC825+AS$1,STOCK!$F$10:$AB$209,17,0),IF($AE825=$AE824,(IF(BS824&gt;=1,BS824-COUNTIFS($AE824:$AE824,$AC825,AS824:AS824,$AI$2),0)),0)),0)</f>
        <v>0</v>
      </c>
      <c r="BT825" s="1">
        <f>IFERROR(IF($AE825&gt;$AE824,VLOOKUP($AC825+AT$1,STOCK!$F$10:$AB$209,17,0),IF($AE825=$AE824,(IF(BT824&gt;=1,BT824-COUNTIFS($AE824:$AE824,$AC825,AT824:AT824,$AI$2),0)),0)),0)</f>
        <v>0</v>
      </c>
      <c r="BU825" s="1">
        <f>IFERROR(IF($AE825&gt;$AE824,VLOOKUP($AC825+AU$1,STOCK!$F$10:$AB$209,17,0),IF($AE825=$AE824,(IF(BU824&gt;=1,BU824-COUNTIFS($AE824:$AE824,$AC825,AU824:AU824,$AI$2),0)),0)),0)</f>
        <v>0</v>
      </c>
      <c r="BV825" s="1">
        <f>IFERROR(IF($AE825&gt;$AE824,VLOOKUP($AC825+AV$1,STOCK!$F$10:$AB$209,17,0),IF($AE825=$AE824,(IF(BV824&gt;=1,BV824-COUNTIFS($AE824:$AE824,$AC825,AV824:AV824,$AI$2),0)),0)),0)</f>
        <v>0</v>
      </c>
      <c r="BW825" s="1">
        <f>IFERROR(IF($AE825&gt;$AE824,VLOOKUP($AC825+AW$1,STOCK!$F$10:$AB$209,17,0),IF($AE825=$AE824,(IF(BW824&gt;=1,BW824-COUNTIFS($AE824:$AE824,$AC825,AW824:AW824,$AI$2),0)),0)),0)</f>
        <v>0</v>
      </c>
      <c r="BX825" s="1">
        <f>IFERROR(IF($AE825&gt;$AE824,VLOOKUP($AC825+AX$1,STOCK!$F$10:$AB$209,17,0),IF($AE825=$AE824,(IF(BX824&gt;=1,BX824-COUNTIFS($AE824:$AE824,$AC825,AX824:AX824,$AI$2),0)),0)),0)</f>
        <v>0</v>
      </c>
    </row>
    <row r="826" spans="29:76" x14ac:dyDescent="0.25">
      <c r="AC826" s="1">
        <f t="shared" si="200"/>
        <v>0</v>
      </c>
      <c r="AD826" s="1">
        <f>IFERROR(IF(LEN(AK826)&gt;=1,VLOOKUP(HLOOKUP(AK826,PROFILE!$K$5:$V$8,4,0),PROFILE!$F$1:$G$3,2,0),0),0)</f>
        <v>0</v>
      </c>
      <c r="AE826" s="1">
        <f t="shared" si="201"/>
        <v>0</v>
      </c>
      <c r="AF826" s="1">
        <v>813</v>
      </c>
      <c r="AI826" s="1" t="str">
        <f>IFERROR(IF($AH826&gt;=1,VLOOKUP($AG826,STUDENT!$O$8:$Z$1507,3,0),""),"")</f>
        <v/>
      </c>
      <c r="AJ826" s="1" t="str">
        <f>IFERROR(IF($AH826&gt;=1,VLOOKUP($AG826,STUDENT!$O$8:$Z$1507,4,0),""),"")</f>
        <v/>
      </c>
      <c r="AK826" s="1" t="str">
        <f>IFERROR(IF($AH826&gt;=1,VLOOKUP($AG826,STUDENT!$O$8:$Z$1507,6,0),""),"")</f>
        <v/>
      </c>
      <c r="AL826" s="1" t="str">
        <f t="shared" si="202"/>
        <v/>
      </c>
      <c r="AM826" s="1" t="str">
        <f t="shared" si="203"/>
        <v/>
      </c>
      <c r="AN826" s="1" t="str">
        <f t="shared" si="204"/>
        <v/>
      </c>
      <c r="AO826" s="1" t="str">
        <f t="shared" si="205"/>
        <v/>
      </c>
      <c r="AP826" s="1" t="str">
        <f t="shared" si="206"/>
        <v/>
      </c>
      <c r="AQ826" s="1" t="str">
        <f t="shared" si="207"/>
        <v/>
      </c>
      <c r="AR826" s="1" t="str">
        <f t="shared" si="208"/>
        <v/>
      </c>
      <c r="AS826" s="1" t="str">
        <f t="shared" si="209"/>
        <v/>
      </c>
      <c r="AT826" s="1" t="str">
        <f t="shared" si="210"/>
        <v/>
      </c>
      <c r="AU826" s="1" t="str">
        <f t="shared" si="211"/>
        <v/>
      </c>
      <c r="AV826" s="1" t="str">
        <f t="shared" si="212"/>
        <v/>
      </c>
      <c r="AW826" s="1" t="str">
        <f t="shared" si="213"/>
        <v/>
      </c>
      <c r="AX826" s="1" t="str">
        <f t="shared" si="214"/>
        <v/>
      </c>
      <c r="AY826" s="1">
        <f>IFERROR(IF($AE826&gt;$AE825,VLOOKUP($AC826+AL$1,STOCK!$F$10:$AB$209,16,0),IF($AE826=$AE825,(IF(AY825&gt;=1,AY825-COUNTIFS($AE825:$AE825,$AC826,AL825:AL825,$AI$1),0)),0)),0)</f>
        <v>0</v>
      </c>
      <c r="AZ826" s="1">
        <f>IFERROR(IF($AE826&gt;$AE825,VLOOKUP($AC826+AM$1,STOCK!$F$10:$AB$209,16,0),IF($AE826=$AE825,(IF(AZ825&gt;=1,AZ825-COUNTIFS($AE825:$AE825,$AC826,AM825:AM825,$AI$1),0)),0)),0)</f>
        <v>0</v>
      </c>
      <c r="BA826" s="1">
        <f>IFERROR(IF($AE826&gt;$AE825,VLOOKUP($AC826+AN$1,STOCK!$F$10:$AB$209,16,0),IF($AE826=$AE825,(IF(BA825&gt;=1,BA825-COUNTIFS($AE825:$AE825,$AC826,AN825:AN825,$AI$1),0)),0)),0)</f>
        <v>0</v>
      </c>
      <c r="BB826" s="1">
        <f>IFERROR(IF($AE826&gt;$AE825,VLOOKUP($AC826+AO$1,STOCK!$F$10:$AB$209,16,0),IF($AE826=$AE825,(IF(BB825&gt;=1,BB825-COUNTIFS($AE825:$AE825,$AC826,AO825:AO825,$AI$1),0)),0)),0)</f>
        <v>0</v>
      </c>
      <c r="BC826" s="1">
        <f>IFERROR(IF($AE826&gt;$AE825,VLOOKUP($AC826+AP$1,STOCK!$F$10:$AB$209,16,0),IF($AE826=$AE825,(IF(BC825&gt;=1,BC825-COUNTIFS($AE825:$AE825,$AC826,AP825:AP825,$AI$1),0)),0)),0)</f>
        <v>0</v>
      </c>
      <c r="BD826" s="1">
        <f>IFERROR(IF($AE826&gt;$AE825,VLOOKUP($AC826+AQ$1,STOCK!$F$10:$AB$209,16,0),IF($AE826=$AE825,(IF(BD825&gt;=1,BD825-COUNTIFS($AE825:$AE825,$AC826,AQ825:AQ825,$AI$1),0)),0)),0)</f>
        <v>0</v>
      </c>
      <c r="BE826" s="1">
        <f>IFERROR(IF($AE826&gt;$AE825,VLOOKUP($AC826+AR$1,STOCK!$F$10:$AB$209,16,0),IF($AE826=$AE825,(IF(BE825&gt;=1,BE825-COUNTIFS($AE825:$AE825,$AC826,AR825:AR825,$AI$1),0)),0)),0)</f>
        <v>0</v>
      </c>
      <c r="BF826" s="1">
        <f>IFERROR(IF($AE826&gt;$AE825,VLOOKUP($AC826+AS$1,STOCK!$F$10:$AB$209,16,0),IF($AE826=$AE825,(IF(BF825&gt;=1,BF825-COUNTIFS($AE825:$AE825,$AC826,AS825:AS825,$AI$1),0)),0)),0)</f>
        <v>0</v>
      </c>
      <c r="BG826" s="1">
        <f>IFERROR(IF($AE826&gt;$AE825,VLOOKUP($AC826+AT$1,STOCK!$F$10:$AB$209,16,0),IF($AE826=$AE825,(IF(BG825&gt;=1,BG825-COUNTIFS($AE825:$AE825,$AC826,AT825:AT825,$AI$1),0)),0)),0)</f>
        <v>0</v>
      </c>
      <c r="BH826" s="1">
        <f>IFERROR(IF($AE826&gt;$AE825,VLOOKUP($AC826+AU$1,STOCK!$F$10:$AB$209,16,0),IF($AE826=$AE825,(IF(BH825&gt;=1,BH825-COUNTIFS($AE825:$AE825,$AC826,AU825:AU825,$AI$1),0)),0)),0)</f>
        <v>0</v>
      </c>
      <c r="BI826" s="1">
        <f>IFERROR(IF($AE826&gt;$AE825,VLOOKUP($AC826+AV$1,STOCK!$F$10:$AB$209,16,0),IF($AE826=$AE825,(IF(BI825&gt;=1,BI825-COUNTIFS($AE825:$AE825,$AC826,AV825:AV825,$AI$1),0)),0)),0)</f>
        <v>0</v>
      </c>
      <c r="BJ826" s="1">
        <f>IFERROR(IF($AE826&gt;$AE825,VLOOKUP($AC826+AW$1,STOCK!$F$10:$AB$209,16,0),IF($AE826=$AE825,(IF(BJ825&gt;=1,BJ825-COUNTIFS($AE825:$AE825,$AC826,AW825:AW825,$AI$1),0)),0)),0)</f>
        <v>0</v>
      </c>
      <c r="BK826" s="1">
        <f>IFERROR(IF($AE826&gt;$AE825,VLOOKUP($AC826+AX$1,STOCK!$F$10:$AB$209,16,0),IF($AE826=$AE825,(IF(BK825&gt;=1,BK825-COUNTIFS($AE825:$AE825,$AC826,AX825:AX825,$AI$1),0)),0)),0)</f>
        <v>0</v>
      </c>
      <c r="BL826" s="1">
        <f>IFERROR(IF($AE826&gt;$AE825,VLOOKUP($AC826+AL$1,STOCK!$F$10:$AB$209,17,0),IF($AE826=$AE825,(IF(BL825&gt;=1,BL825-COUNTIFS($AE825:$AE825,$AC826,AL825:AL825,$AI$2),0)),0)),0)</f>
        <v>0</v>
      </c>
      <c r="BM826" s="1">
        <f>IFERROR(IF($AE826&gt;$AE825,VLOOKUP($AC826+AM$1,STOCK!$F$10:$AB$209,17,0),IF($AE826=$AE825,(IF(BM825&gt;=1,BM825-COUNTIFS($AE825:$AE825,$AC826,AM825:AM825,$AI$2),0)),0)),0)</f>
        <v>0</v>
      </c>
      <c r="BN826" s="1">
        <f>IFERROR(IF($AE826&gt;$AE825,VLOOKUP($AC826+AN$1,STOCK!$F$10:$AB$209,17,0),IF($AE826=$AE825,(IF(BN825&gt;=1,BN825-COUNTIFS($AE825:$AE825,$AC826,AN825:AN825,$AI$2),0)),0)),0)</f>
        <v>0</v>
      </c>
      <c r="BO826" s="1">
        <f>IFERROR(IF($AE826&gt;$AE825,VLOOKUP($AC826+AO$1,STOCK!$F$10:$AB$209,17,0),IF($AE826=$AE825,(IF(BO825&gt;=1,BO825-COUNTIFS($AE825:$AE825,$AC826,AO825:AO825,$AI$2),0)),0)),0)</f>
        <v>0</v>
      </c>
      <c r="BP826" s="1">
        <f>IFERROR(IF($AE826&gt;$AE825,VLOOKUP($AC826+AP$1,STOCK!$F$10:$AB$209,17,0),IF($AE826=$AE825,(IF(BP825&gt;=1,BP825-COUNTIFS($AE825:$AE825,$AC826,AP825:AP825,$AI$2),0)),0)),0)</f>
        <v>0</v>
      </c>
      <c r="BQ826" s="1">
        <f>IFERROR(IF($AE826&gt;$AE825,VLOOKUP($AC826+AQ$1,STOCK!$F$10:$AB$209,17,0),IF($AE826=$AE825,(IF(BQ825&gt;=1,BQ825-COUNTIFS($AE825:$AE825,$AC826,AQ825:AQ825,$AI$2),0)),0)),0)</f>
        <v>0</v>
      </c>
      <c r="BR826" s="1">
        <f>IFERROR(IF($AE826&gt;$AE825,VLOOKUP($AC826+AR$1,STOCK!$F$10:$AB$209,17,0),IF($AE826=$AE825,(IF(BR825&gt;=1,BR825-COUNTIFS($AE825:$AE825,$AC826,AR825:AR825,$AI$2),0)),0)),0)</f>
        <v>0</v>
      </c>
      <c r="BS826" s="1">
        <f>IFERROR(IF($AE826&gt;$AE825,VLOOKUP($AC826+AS$1,STOCK!$F$10:$AB$209,17,0),IF($AE826=$AE825,(IF(BS825&gt;=1,BS825-COUNTIFS($AE825:$AE825,$AC826,AS825:AS825,$AI$2),0)),0)),0)</f>
        <v>0</v>
      </c>
      <c r="BT826" s="1">
        <f>IFERROR(IF($AE826&gt;$AE825,VLOOKUP($AC826+AT$1,STOCK!$F$10:$AB$209,17,0),IF($AE826=$AE825,(IF(BT825&gt;=1,BT825-COUNTIFS($AE825:$AE825,$AC826,AT825:AT825,$AI$2),0)),0)),0)</f>
        <v>0</v>
      </c>
      <c r="BU826" s="1">
        <f>IFERROR(IF($AE826&gt;$AE825,VLOOKUP($AC826+AU$1,STOCK!$F$10:$AB$209,17,0),IF($AE826=$AE825,(IF(BU825&gt;=1,BU825-COUNTIFS($AE825:$AE825,$AC826,AU825:AU825,$AI$2),0)),0)),0)</f>
        <v>0</v>
      </c>
      <c r="BV826" s="1">
        <f>IFERROR(IF($AE826&gt;$AE825,VLOOKUP($AC826+AV$1,STOCK!$F$10:$AB$209,17,0),IF($AE826=$AE825,(IF(BV825&gt;=1,BV825-COUNTIFS($AE825:$AE825,$AC826,AV825:AV825,$AI$2),0)),0)),0)</f>
        <v>0</v>
      </c>
      <c r="BW826" s="1">
        <f>IFERROR(IF($AE826&gt;$AE825,VLOOKUP($AC826+AW$1,STOCK!$F$10:$AB$209,17,0),IF($AE826=$AE825,(IF(BW825&gt;=1,BW825-COUNTIFS($AE825:$AE825,$AC826,AW825:AW825,$AI$2),0)),0)),0)</f>
        <v>0</v>
      </c>
      <c r="BX826" s="1">
        <f>IFERROR(IF($AE826&gt;$AE825,VLOOKUP($AC826+AX$1,STOCK!$F$10:$AB$209,17,0),IF($AE826=$AE825,(IF(BX825&gt;=1,BX825-COUNTIFS($AE825:$AE825,$AC826,AX825:AX825,$AI$2),0)),0)),0)</f>
        <v>0</v>
      </c>
    </row>
    <row r="827" spans="29:76" x14ac:dyDescent="0.25">
      <c r="AC827" s="1">
        <f t="shared" si="200"/>
        <v>0</v>
      </c>
      <c r="AD827" s="1">
        <f>IFERROR(IF(LEN(AK827)&gt;=1,VLOOKUP(HLOOKUP(AK827,PROFILE!$K$5:$V$8,4,0),PROFILE!$F$1:$G$3,2,0),0),0)</f>
        <v>0</v>
      </c>
      <c r="AE827" s="1">
        <f t="shared" si="201"/>
        <v>0</v>
      </c>
      <c r="AF827" s="1">
        <v>814</v>
      </c>
      <c r="AI827" s="1" t="str">
        <f>IFERROR(IF($AH827&gt;=1,VLOOKUP($AG827,STUDENT!$O$8:$Z$1507,3,0),""),"")</f>
        <v/>
      </c>
      <c r="AJ827" s="1" t="str">
        <f>IFERROR(IF($AH827&gt;=1,VLOOKUP($AG827,STUDENT!$O$8:$Z$1507,4,0),""),"")</f>
        <v/>
      </c>
      <c r="AK827" s="1" t="str">
        <f>IFERROR(IF($AH827&gt;=1,VLOOKUP($AG827,STUDENT!$O$8:$Z$1507,6,0),""),"")</f>
        <v/>
      </c>
      <c r="AL827" s="1" t="str">
        <f t="shared" si="202"/>
        <v/>
      </c>
      <c r="AM827" s="1" t="str">
        <f t="shared" si="203"/>
        <v/>
      </c>
      <c r="AN827" s="1" t="str">
        <f t="shared" si="204"/>
        <v/>
      </c>
      <c r="AO827" s="1" t="str">
        <f t="shared" si="205"/>
        <v/>
      </c>
      <c r="AP827" s="1" t="str">
        <f t="shared" si="206"/>
        <v/>
      </c>
      <c r="AQ827" s="1" t="str">
        <f t="shared" si="207"/>
        <v/>
      </c>
      <c r="AR827" s="1" t="str">
        <f t="shared" si="208"/>
        <v/>
      </c>
      <c r="AS827" s="1" t="str">
        <f t="shared" si="209"/>
        <v/>
      </c>
      <c r="AT827" s="1" t="str">
        <f t="shared" si="210"/>
        <v/>
      </c>
      <c r="AU827" s="1" t="str">
        <f t="shared" si="211"/>
        <v/>
      </c>
      <c r="AV827" s="1" t="str">
        <f t="shared" si="212"/>
        <v/>
      </c>
      <c r="AW827" s="1" t="str">
        <f t="shared" si="213"/>
        <v/>
      </c>
      <c r="AX827" s="1" t="str">
        <f t="shared" si="214"/>
        <v/>
      </c>
      <c r="AY827" s="1">
        <f>IFERROR(IF($AE827&gt;$AE826,VLOOKUP($AC827+AL$1,STOCK!$F$10:$AB$209,16,0),IF($AE827=$AE826,(IF(AY826&gt;=1,AY826-COUNTIFS($AE826:$AE826,$AC827,AL826:AL826,$AI$1),0)),0)),0)</f>
        <v>0</v>
      </c>
      <c r="AZ827" s="1">
        <f>IFERROR(IF($AE827&gt;$AE826,VLOOKUP($AC827+AM$1,STOCK!$F$10:$AB$209,16,0),IF($AE827=$AE826,(IF(AZ826&gt;=1,AZ826-COUNTIFS($AE826:$AE826,$AC827,AM826:AM826,$AI$1),0)),0)),0)</f>
        <v>0</v>
      </c>
      <c r="BA827" s="1">
        <f>IFERROR(IF($AE827&gt;$AE826,VLOOKUP($AC827+AN$1,STOCK!$F$10:$AB$209,16,0),IF($AE827=$AE826,(IF(BA826&gt;=1,BA826-COUNTIFS($AE826:$AE826,$AC827,AN826:AN826,$AI$1),0)),0)),0)</f>
        <v>0</v>
      </c>
      <c r="BB827" s="1">
        <f>IFERROR(IF($AE827&gt;$AE826,VLOOKUP($AC827+AO$1,STOCK!$F$10:$AB$209,16,0),IF($AE827=$AE826,(IF(BB826&gt;=1,BB826-COUNTIFS($AE826:$AE826,$AC827,AO826:AO826,$AI$1),0)),0)),0)</f>
        <v>0</v>
      </c>
      <c r="BC827" s="1">
        <f>IFERROR(IF($AE827&gt;$AE826,VLOOKUP($AC827+AP$1,STOCK!$F$10:$AB$209,16,0),IF($AE827=$AE826,(IF(BC826&gt;=1,BC826-COUNTIFS($AE826:$AE826,$AC827,AP826:AP826,$AI$1),0)),0)),0)</f>
        <v>0</v>
      </c>
      <c r="BD827" s="1">
        <f>IFERROR(IF($AE827&gt;$AE826,VLOOKUP($AC827+AQ$1,STOCK!$F$10:$AB$209,16,0),IF($AE827=$AE826,(IF(BD826&gt;=1,BD826-COUNTIFS($AE826:$AE826,$AC827,AQ826:AQ826,$AI$1),0)),0)),0)</f>
        <v>0</v>
      </c>
      <c r="BE827" s="1">
        <f>IFERROR(IF($AE827&gt;$AE826,VLOOKUP($AC827+AR$1,STOCK!$F$10:$AB$209,16,0),IF($AE827=$AE826,(IF(BE826&gt;=1,BE826-COUNTIFS($AE826:$AE826,$AC827,AR826:AR826,$AI$1),0)),0)),0)</f>
        <v>0</v>
      </c>
      <c r="BF827" s="1">
        <f>IFERROR(IF($AE827&gt;$AE826,VLOOKUP($AC827+AS$1,STOCK!$F$10:$AB$209,16,0),IF($AE827=$AE826,(IF(BF826&gt;=1,BF826-COUNTIFS($AE826:$AE826,$AC827,AS826:AS826,$AI$1),0)),0)),0)</f>
        <v>0</v>
      </c>
      <c r="BG827" s="1">
        <f>IFERROR(IF($AE827&gt;$AE826,VLOOKUP($AC827+AT$1,STOCK!$F$10:$AB$209,16,0),IF($AE827=$AE826,(IF(BG826&gt;=1,BG826-COUNTIFS($AE826:$AE826,$AC827,AT826:AT826,$AI$1),0)),0)),0)</f>
        <v>0</v>
      </c>
      <c r="BH827" s="1">
        <f>IFERROR(IF($AE827&gt;$AE826,VLOOKUP($AC827+AU$1,STOCK!$F$10:$AB$209,16,0),IF($AE827=$AE826,(IF(BH826&gt;=1,BH826-COUNTIFS($AE826:$AE826,$AC827,AU826:AU826,$AI$1),0)),0)),0)</f>
        <v>0</v>
      </c>
      <c r="BI827" s="1">
        <f>IFERROR(IF($AE827&gt;$AE826,VLOOKUP($AC827+AV$1,STOCK!$F$10:$AB$209,16,0),IF($AE827=$AE826,(IF(BI826&gt;=1,BI826-COUNTIFS($AE826:$AE826,$AC827,AV826:AV826,$AI$1),0)),0)),0)</f>
        <v>0</v>
      </c>
      <c r="BJ827" s="1">
        <f>IFERROR(IF($AE827&gt;$AE826,VLOOKUP($AC827+AW$1,STOCK!$F$10:$AB$209,16,0),IF($AE827=$AE826,(IF(BJ826&gt;=1,BJ826-COUNTIFS($AE826:$AE826,$AC827,AW826:AW826,$AI$1),0)),0)),0)</f>
        <v>0</v>
      </c>
      <c r="BK827" s="1">
        <f>IFERROR(IF($AE827&gt;$AE826,VLOOKUP($AC827+AX$1,STOCK!$F$10:$AB$209,16,0),IF($AE827=$AE826,(IF(BK826&gt;=1,BK826-COUNTIFS($AE826:$AE826,$AC827,AX826:AX826,$AI$1),0)),0)),0)</f>
        <v>0</v>
      </c>
      <c r="BL827" s="1">
        <f>IFERROR(IF($AE827&gt;$AE826,VLOOKUP($AC827+AL$1,STOCK!$F$10:$AB$209,17,0),IF($AE827=$AE826,(IF(BL826&gt;=1,BL826-COUNTIFS($AE826:$AE826,$AC827,AL826:AL826,$AI$2),0)),0)),0)</f>
        <v>0</v>
      </c>
      <c r="BM827" s="1">
        <f>IFERROR(IF($AE827&gt;$AE826,VLOOKUP($AC827+AM$1,STOCK!$F$10:$AB$209,17,0),IF($AE827=$AE826,(IF(BM826&gt;=1,BM826-COUNTIFS($AE826:$AE826,$AC827,AM826:AM826,$AI$2),0)),0)),0)</f>
        <v>0</v>
      </c>
      <c r="BN827" s="1">
        <f>IFERROR(IF($AE827&gt;$AE826,VLOOKUP($AC827+AN$1,STOCK!$F$10:$AB$209,17,0),IF($AE827=$AE826,(IF(BN826&gt;=1,BN826-COUNTIFS($AE826:$AE826,$AC827,AN826:AN826,$AI$2),0)),0)),0)</f>
        <v>0</v>
      </c>
      <c r="BO827" s="1">
        <f>IFERROR(IF($AE827&gt;$AE826,VLOOKUP($AC827+AO$1,STOCK!$F$10:$AB$209,17,0),IF($AE827=$AE826,(IF(BO826&gt;=1,BO826-COUNTIFS($AE826:$AE826,$AC827,AO826:AO826,$AI$2),0)),0)),0)</f>
        <v>0</v>
      </c>
      <c r="BP827" s="1">
        <f>IFERROR(IF($AE827&gt;$AE826,VLOOKUP($AC827+AP$1,STOCK!$F$10:$AB$209,17,0),IF($AE827=$AE826,(IF(BP826&gt;=1,BP826-COUNTIFS($AE826:$AE826,$AC827,AP826:AP826,$AI$2),0)),0)),0)</f>
        <v>0</v>
      </c>
      <c r="BQ827" s="1">
        <f>IFERROR(IF($AE827&gt;$AE826,VLOOKUP($AC827+AQ$1,STOCK!$F$10:$AB$209,17,0),IF($AE827=$AE826,(IF(BQ826&gt;=1,BQ826-COUNTIFS($AE826:$AE826,$AC827,AQ826:AQ826,$AI$2),0)),0)),0)</f>
        <v>0</v>
      </c>
      <c r="BR827" s="1">
        <f>IFERROR(IF($AE827&gt;$AE826,VLOOKUP($AC827+AR$1,STOCK!$F$10:$AB$209,17,0),IF($AE827=$AE826,(IF(BR826&gt;=1,BR826-COUNTIFS($AE826:$AE826,$AC827,AR826:AR826,$AI$2),0)),0)),0)</f>
        <v>0</v>
      </c>
      <c r="BS827" s="1">
        <f>IFERROR(IF($AE827&gt;$AE826,VLOOKUP($AC827+AS$1,STOCK!$F$10:$AB$209,17,0),IF($AE827=$AE826,(IF(BS826&gt;=1,BS826-COUNTIFS($AE826:$AE826,$AC827,AS826:AS826,$AI$2),0)),0)),0)</f>
        <v>0</v>
      </c>
      <c r="BT827" s="1">
        <f>IFERROR(IF($AE827&gt;$AE826,VLOOKUP($AC827+AT$1,STOCK!$F$10:$AB$209,17,0),IF($AE827=$AE826,(IF(BT826&gt;=1,BT826-COUNTIFS($AE826:$AE826,$AC827,AT826:AT826,$AI$2),0)),0)),0)</f>
        <v>0</v>
      </c>
      <c r="BU827" s="1">
        <f>IFERROR(IF($AE827&gt;$AE826,VLOOKUP($AC827+AU$1,STOCK!$F$10:$AB$209,17,0),IF($AE827=$AE826,(IF(BU826&gt;=1,BU826-COUNTIFS($AE826:$AE826,$AC827,AU826:AU826,$AI$2),0)),0)),0)</f>
        <v>0</v>
      </c>
      <c r="BV827" s="1">
        <f>IFERROR(IF($AE827&gt;$AE826,VLOOKUP($AC827+AV$1,STOCK!$F$10:$AB$209,17,0),IF($AE827=$AE826,(IF(BV826&gt;=1,BV826-COUNTIFS($AE826:$AE826,$AC827,AV826:AV826,$AI$2),0)),0)),0)</f>
        <v>0</v>
      </c>
      <c r="BW827" s="1">
        <f>IFERROR(IF($AE827&gt;$AE826,VLOOKUP($AC827+AW$1,STOCK!$F$10:$AB$209,17,0),IF($AE827=$AE826,(IF(BW826&gt;=1,BW826-COUNTIFS($AE826:$AE826,$AC827,AW826:AW826,$AI$2),0)),0)),0)</f>
        <v>0</v>
      </c>
      <c r="BX827" s="1">
        <f>IFERROR(IF($AE827&gt;$AE826,VLOOKUP($AC827+AX$1,STOCK!$F$10:$AB$209,17,0),IF($AE827=$AE826,(IF(BX826&gt;=1,BX826-COUNTIFS($AE826:$AE826,$AC827,AX826:AX826,$AI$2),0)),0)),0)</f>
        <v>0</v>
      </c>
    </row>
    <row r="828" spans="29:76" x14ac:dyDescent="0.25">
      <c r="AC828" s="1">
        <f t="shared" si="200"/>
        <v>0</v>
      </c>
      <c r="AD828" s="1">
        <f>IFERROR(IF(LEN(AK828)&gt;=1,VLOOKUP(HLOOKUP(AK828,PROFILE!$K$5:$V$8,4,0),PROFILE!$F$1:$G$3,2,0),0),0)</f>
        <v>0</v>
      </c>
      <c r="AE828" s="1">
        <f t="shared" si="201"/>
        <v>0</v>
      </c>
      <c r="AF828" s="1">
        <v>815</v>
      </c>
      <c r="AI828" s="1" t="str">
        <f>IFERROR(IF($AH828&gt;=1,VLOOKUP($AG828,STUDENT!$O$8:$Z$1507,3,0),""),"")</f>
        <v/>
      </c>
      <c r="AJ828" s="1" t="str">
        <f>IFERROR(IF($AH828&gt;=1,VLOOKUP($AG828,STUDENT!$O$8:$Z$1507,4,0),""),"")</f>
        <v/>
      </c>
      <c r="AK828" s="1" t="str">
        <f>IFERROR(IF($AH828&gt;=1,VLOOKUP($AG828,STUDENT!$O$8:$Z$1507,6,0),""),"")</f>
        <v/>
      </c>
      <c r="AL828" s="1" t="str">
        <f t="shared" si="202"/>
        <v/>
      </c>
      <c r="AM828" s="1" t="str">
        <f t="shared" si="203"/>
        <v/>
      </c>
      <c r="AN828" s="1" t="str">
        <f t="shared" si="204"/>
        <v/>
      </c>
      <c r="AO828" s="1" t="str">
        <f t="shared" si="205"/>
        <v/>
      </c>
      <c r="AP828" s="1" t="str">
        <f t="shared" si="206"/>
        <v/>
      </c>
      <c r="AQ828" s="1" t="str">
        <f t="shared" si="207"/>
        <v/>
      </c>
      <c r="AR828" s="1" t="str">
        <f t="shared" si="208"/>
        <v/>
      </c>
      <c r="AS828" s="1" t="str">
        <f t="shared" si="209"/>
        <v/>
      </c>
      <c r="AT828" s="1" t="str">
        <f t="shared" si="210"/>
        <v/>
      </c>
      <c r="AU828" s="1" t="str">
        <f t="shared" si="211"/>
        <v/>
      </c>
      <c r="AV828" s="1" t="str">
        <f t="shared" si="212"/>
        <v/>
      </c>
      <c r="AW828" s="1" t="str">
        <f t="shared" si="213"/>
        <v/>
      </c>
      <c r="AX828" s="1" t="str">
        <f t="shared" si="214"/>
        <v/>
      </c>
      <c r="AY828" s="1">
        <f>IFERROR(IF($AE828&gt;$AE827,VLOOKUP($AC828+AL$1,STOCK!$F$10:$AB$209,16,0),IF($AE828=$AE827,(IF(AY827&gt;=1,AY827-COUNTIFS($AE827:$AE827,$AC828,AL827:AL827,$AI$1),0)),0)),0)</f>
        <v>0</v>
      </c>
      <c r="AZ828" s="1">
        <f>IFERROR(IF($AE828&gt;$AE827,VLOOKUP($AC828+AM$1,STOCK!$F$10:$AB$209,16,0),IF($AE828=$AE827,(IF(AZ827&gt;=1,AZ827-COUNTIFS($AE827:$AE827,$AC828,AM827:AM827,$AI$1),0)),0)),0)</f>
        <v>0</v>
      </c>
      <c r="BA828" s="1">
        <f>IFERROR(IF($AE828&gt;$AE827,VLOOKUP($AC828+AN$1,STOCK!$F$10:$AB$209,16,0),IF($AE828=$AE827,(IF(BA827&gt;=1,BA827-COUNTIFS($AE827:$AE827,$AC828,AN827:AN827,$AI$1),0)),0)),0)</f>
        <v>0</v>
      </c>
      <c r="BB828" s="1">
        <f>IFERROR(IF($AE828&gt;$AE827,VLOOKUP($AC828+AO$1,STOCK!$F$10:$AB$209,16,0),IF($AE828=$AE827,(IF(BB827&gt;=1,BB827-COUNTIFS($AE827:$AE827,$AC828,AO827:AO827,$AI$1),0)),0)),0)</f>
        <v>0</v>
      </c>
      <c r="BC828" s="1">
        <f>IFERROR(IF($AE828&gt;$AE827,VLOOKUP($AC828+AP$1,STOCK!$F$10:$AB$209,16,0),IF($AE828=$AE827,(IF(BC827&gt;=1,BC827-COUNTIFS($AE827:$AE827,$AC828,AP827:AP827,$AI$1),0)),0)),0)</f>
        <v>0</v>
      </c>
      <c r="BD828" s="1">
        <f>IFERROR(IF($AE828&gt;$AE827,VLOOKUP($AC828+AQ$1,STOCK!$F$10:$AB$209,16,0),IF($AE828=$AE827,(IF(BD827&gt;=1,BD827-COUNTIFS($AE827:$AE827,$AC828,AQ827:AQ827,$AI$1),0)),0)),0)</f>
        <v>0</v>
      </c>
      <c r="BE828" s="1">
        <f>IFERROR(IF($AE828&gt;$AE827,VLOOKUP($AC828+AR$1,STOCK!$F$10:$AB$209,16,0),IF($AE828=$AE827,(IF(BE827&gt;=1,BE827-COUNTIFS($AE827:$AE827,$AC828,AR827:AR827,$AI$1),0)),0)),0)</f>
        <v>0</v>
      </c>
      <c r="BF828" s="1">
        <f>IFERROR(IF($AE828&gt;$AE827,VLOOKUP($AC828+AS$1,STOCK!$F$10:$AB$209,16,0),IF($AE828=$AE827,(IF(BF827&gt;=1,BF827-COUNTIFS($AE827:$AE827,$AC828,AS827:AS827,$AI$1),0)),0)),0)</f>
        <v>0</v>
      </c>
      <c r="BG828" s="1">
        <f>IFERROR(IF($AE828&gt;$AE827,VLOOKUP($AC828+AT$1,STOCK!$F$10:$AB$209,16,0),IF($AE828=$AE827,(IF(BG827&gt;=1,BG827-COUNTIFS($AE827:$AE827,$AC828,AT827:AT827,$AI$1),0)),0)),0)</f>
        <v>0</v>
      </c>
      <c r="BH828" s="1">
        <f>IFERROR(IF($AE828&gt;$AE827,VLOOKUP($AC828+AU$1,STOCK!$F$10:$AB$209,16,0),IF($AE828=$AE827,(IF(BH827&gt;=1,BH827-COUNTIFS($AE827:$AE827,$AC828,AU827:AU827,$AI$1),0)),0)),0)</f>
        <v>0</v>
      </c>
      <c r="BI828" s="1">
        <f>IFERROR(IF($AE828&gt;$AE827,VLOOKUP($AC828+AV$1,STOCK!$F$10:$AB$209,16,0),IF($AE828=$AE827,(IF(BI827&gt;=1,BI827-COUNTIFS($AE827:$AE827,$AC828,AV827:AV827,$AI$1),0)),0)),0)</f>
        <v>0</v>
      </c>
      <c r="BJ828" s="1">
        <f>IFERROR(IF($AE828&gt;$AE827,VLOOKUP($AC828+AW$1,STOCK!$F$10:$AB$209,16,0),IF($AE828=$AE827,(IF(BJ827&gt;=1,BJ827-COUNTIFS($AE827:$AE827,$AC828,AW827:AW827,$AI$1),0)),0)),0)</f>
        <v>0</v>
      </c>
      <c r="BK828" s="1">
        <f>IFERROR(IF($AE828&gt;$AE827,VLOOKUP($AC828+AX$1,STOCK!$F$10:$AB$209,16,0),IF($AE828=$AE827,(IF(BK827&gt;=1,BK827-COUNTIFS($AE827:$AE827,$AC828,AX827:AX827,$AI$1),0)),0)),0)</f>
        <v>0</v>
      </c>
      <c r="BL828" s="1">
        <f>IFERROR(IF($AE828&gt;$AE827,VLOOKUP($AC828+AL$1,STOCK!$F$10:$AB$209,17,0),IF($AE828=$AE827,(IF(BL827&gt;=1,BL827-COUNTIFS($AE827:$AE827,$AC828,AL827:AL827,$AI$2),0)),0)),0)</f>
        <v>0</v>
      </c>
      <c r="BM828" s="1">
        <f>IFERROR(IF($AE828&gt;$AE827,VLOOKUP($AC828+AM$1,STOCK!$F$10:$AB$209,17,0),IF($AE828=$AE827,(IF(BM827&gt;=1,BM827-COUNTIFS($AE827:$AE827,$AC828,AM827:AM827,$AI$2),0)),0)),0)</f>
        <v>0</v>
      </c>
      <c r="BN828" s="1">
        <f>IFERROR(IF($AE828&gt;$AE827,VLOOKUP($AC828+AN$1,STOCK!$F$10:$AB$209,17,0),IF($AE828=$AE827,(IF(BN827&gt;=1,BN827-COUNTIFS($AE827:$AE827,$AC828,AN827:AN827,$AI$2),0)),0)),0)</f>
        <v>0</v>
      </c>
      <c r="BO828" s="1">
        <f>IFERROR(IF($AE828&gt;$AE827,VLOOKUP($AC828+AO$1,STOCK!$F$10:$AB$209,17,0),IF($AE828=$AE827,(IF(BO827&gt;=1,BO827-COUNTIFS($AE827:$AE827,$AC828,AO827:AO827,$AI$2),0)),0)),0)</f>
        <v>0</v>
      </c>
      <c r="BP828" s="1">
        <f>IFERROR(IF($AE828&gt;$AE827,VLOOKUP($AC828+AP$1,STOCK!$F$10:$AB$209,17,0),IF($AE828=$AE827,(IF(BP827&gt;=1,BP827-COUNTIFS($AE827:$AE827,$AC828,AP827:AP827,$AI$2),0)),0)),0)</f>
        <v>0</v>
      </c>
      <c r="BQ828" s="1">
        <f>IFERROR(IF($AE828&gt;$AE827,VLOOKUP($AC828+AQ$1,STOCK!$F$10:$AB$209,17,0),IF($AE828=$AE827,(IF(BQ827&gt;=1,BQ827-COUNTIFS($AE827:$AE827,$AC828,AQ827:AQ827,$AI$2),0)),0)),0)</f>
        <v>0</v>
      </c>
      <c r="BR828" s="1">
        <f>IFERROR(IF($AE828&gt;$AE827,VLOOKUP($AC828+AR$1,STOCK!$F$10:$AB$209,17,0),IF($AE828=$AE827,(IF(BR827&gt;=1,BR827-COUNTIFS($AE827:$AE827,$AC828,AR827:AR827,$AI$2),0)),0)),0)</f>
        <v>0</v>
      </c>
      <c r="BS828" s="1">
        <f>IFERROR(IF($AE828&gt;$AE827,VLOOKUP($AC828+AS$1,STOCK!$F$10:$AB$209,17,0),IF($AE828=$AE827,(IF(BS827&gt;=1,BS827-COUNTIFS($AE827:$AE827,$AC828,AS827:AS827,$AI$2),0)),0)),0)</f>
        <v>0</v>
      </c>
      <c r="BT828" s="1">
        <f>IFERROR(IF($AE828&gt;$AE827,VLOOKUP($AC828+AT$1,STOCK!$F$10:$AB$209,17,0),IF($AE828=$AE827,(IF(BT827&gt;=1,BT827-COUNTIFS($AE827:$AE827,$AC828,AT827:AT827,$AI$2),0)),0)),0)</f>
        <v>0</v>
      </c>
      <c r="BU828" s="1">
        <f>IFERROR(IF($AE828&gt;$AE827,VLOOKUP($AC828+AU$1,STOCK!$F$10:$AB$209,17,0),IF($AE828=$AE827,(IF(BU827&gt;=1,BU827-COUNTIFS($AE827:$AE827,$AC828,AU827:AU827,$AI$2),0)),0)),0)</f>
        <v>0</v>
      </c>
      <c r="BV828" s="1">
        <f>IFERROR(IF($AE828&gt;$AE827,VLOOKUP($AC828+AV$1,STOCK!$F$10:$AB$209,17,0),IF($AE828=$AE827,(IF(BV827&gt;=1,BV827-COUNTIFS($AE827:$AE827,$AC828,AV827:AV827,$AI$2),0)),0)),0)</f>
        <v>0</v>
      </c>
      <c r="BW828" s="1">
        <f>IFERROR(IF($AE828&gt;$AE827,VLOOKUP($AC828+AW$1,STOCK!$F$10:$AB$209,17,0),IF($AE828=$AE827,(IF(BW827&gt;=1,BW827-COUNTIFS($AE827:$AE827,$AC828,AW827:AW827,$AI$2),0)),0)),0)</f>
        <v>0</v>
      </c>
      <c r="BX828" s="1">
        <f>IFERROR(IF($AE828&gt;$AE827,VLOOKUP($AC828+AX$1,STOCK!$F$10:$AB$209,17,0),IF($AE828=$AE827,(IF(BX827&gt;=1,BX827-COUNTIFS($AE827:$AE827,$AC828,AX827:AX827,$AI$2),0)),0)),0)</f>
        <v>0</v>
      </c>
    </row>
    <row r="829" spans="29:76" x14ac:dyDescent="0.25">
      <c r="AC829" s="1">
        <f t="shared" si="200"/>
        <v>0</v>
      </c>
      <c r="AD829" s="1">
        <f>IFERROR(IF(LEN(AK829)&gt;=1,VLOOKUP(HLOOKUP(AK829,PROFILE!$K$5:$V$8,4,0),PROFILE!$F$1:$G$3,2,0),0),0)</f>
        <v>0</v>
      </c>
      <c r="AE829" s="1">
        <f t="shared" si="201"/>
        <v>0</v>
      </c>
      <c r="AF829" s="1">
        <v>816</v>
      </c>
      <c r="AI829" s="1" t="str">
        <f>IFERROR(IF($AH829&gt;=1,VLOOKUP($AG829,STUDENT!$O$8:$Z$1507,3,0),""),"")</f>
        <v/>
      </c>
      <c r="AJ829" s="1" t="str">
        <f>IFERROR(IF($AH829&gt;=1,VLOOKUP($AG829,STUDENT!$O$8:$Z$1507,4,0),""),"")</f>
        <v/>
      </c>
      <c r="AK829" s="1" t="str">
        <f>IFERROR(IF($AH829&gt;=1,VLOOKUP($AG829,STUDENT!$O$8:$Z$1507,6,0),""),"")</f>
        <v/>
      </c>
      <c r="AL829" s="1" t="str">
        <f t="shared" si="202"/>
        <v/>
      </c>
      <c r="AM829" s="1" t="str">
        <f t="shared" si="203"/>
        <v/>
      </c>
      <c r="AN829" s="1" t="str">
        <f t="shared" si="204"/>
        <v/>
      </c>
      <c r="AO829" s="1" t="str">
        <f t="shared" si="205"/>
        <v/>
      </c>
      <c r="AP829" s="1" t="str">
        <f t="shared" si="206"/>
        <v/>
      </c>
      <c r="AQ829" s="1" t="str">
        <f t="shared" si="207"/>
        <v/>
      </c>
      <c r="AR829" s="1" t="str">
        <f t="shared" si="208"/>
        <v/>
      </c>
      <c r="AS829" s="1" t="str">
        <f t="shared" si="209"/>
        <v/>
      </c>
      <c r="AT829" s="1" t="str">
        <f t="shared" si="210"/>
        <v/>
      </c>
      <c r="AU829" s="1" t="str">
        <f t="shared" si="211"/>
        <v/>
      </c>
      <c r="AV829" s="1" t="str">
        <f t="shared" si="212"/>
        <v/>
      </c>
      <c r="AW829" s="1" t="str">
        <f t="shared" si="213"/>
        <v/>
      </c>
      <c r="AX829" s="1" t="str">
        <f t="shared" si="214"/>
        <v/>
      </c>
      <c r="AY829" s="1">
        <f>IFERROR(IF($AE829&gt;$AE828,VLOOKUP($AC829+AL$1,STOCK!$F$10:$AB$209,16,0),IF($AE829=$AE828,(IF(AY828&gt;=1,AY828-COUNTIFS($AE828:$AE828,$AC829,AL828:AL828,$AI$1),0)),0)),0)</f>
        <v>0</v>
      </c>
      <c r="AZ829" s="1">
        <f>IFERROR(IF($AE829&gt;$AE828,VLOOKUP($AC829+AM$1,STOCK!$F$10:$AB$209,16,0),IF($AE829=$AE828,(IF(AZ828&gt;=1,AZ828-COUNTIFS($AE828:$AE828,$AC829,AM828:AM828,$AI$1),0)),0)),0)</f>
        <v>0</v>
      </c>
      <c r="BA829" s="1">
        <f>IFERROR(IF($AE829&gt;$AE828,VLOOKUP($AC829+AN$1,STOCK!$F$10:$AB$209,16,0),IF($AE829=$AE828,(IF(BA828&gt;=1,BA828-COUNTIFS($AE828:$AE828,$AC829,AN828:AN828,$AI$1),0)),0)),0)</f>
        <v>0</v>
      </c>
      <c r="BB829" s="1">
        <f>IFERROR(IF($AE829&gt;$AE828,VLOOKUP($AC829+AO$1,STOCK!$F$10:$AB$209,16,0),IF($AE829=$AE828,(IF(BB828&gt;=1,BB828-COUNTIFS($AE828:$AE828,$AC829,AO828:AO828,$AI$1),0)),0)),0)</f>
        <v>0</v>
      </c>
      <c r="BC829" s="1">
        <f>IFERROR(IF($AE829&gt;$AE828,VLOOKUP($AC829+AP$1,STOCK!$F$10:$AB$209,16,0),IF($AE829=$AE828,(IF(BC828&gt;=1,BC828-COUNTIFS($AE828:$AE828,$AC829,AP828:AP828,$AI$1),0)),0)),0)</f>
        <v>0</v>
      </c>
      <c r="BD829" s="1">
        <f>IFERROR(IF($AE829&gt;$AE828,VLOOKUP($AC829+AQ$1,STOCK!$F$10:$AB$209,16,0),IF($AE829=$AE828,(IF(BD828&gt;=1,BD828-COUNTIFS($AE828:$AE828,$AC829,AQ828:AQ828,$AI$1),0)),0)),0)</f>
        <v>0</v>
      </c>
      <c r="BE829" s="1">
        <f>IFERROR(IF($AE829&gt;$AE828,VLOOKUP($AC829+AR$1,STOCK!$F$10:$AB$209,16,0),IF($AE829=$AE828,(IF(BE828&gt;=1,BE828-COUNTIFS($AE828:$AE828,$AC829,AR828:AR828,$AI$1),0)),0)),0)</f>
        <v>0</v>
      </c>
      <c r="BF829" s="1">
        <f>IFERROR(IF($AE829&gt;$AE828,VLOOKUP($AC829+AS$1,STOCK!$F$10:$AB$209,16,0),IF($AE829=$AE828,(IF(BF828&gt;=1,BF828-COUNTIFS($AE828:$AE828,$AC829,AS828:AS828,$AI$1),0)),0)),0)</f>
        <v>0</v>
      </c>
      <c r="BG829" s="1">
        <f>IFERROR(IF($AE829&gt;$AE828,VLOOKUP($AC829+AT$1,STOCK!$F$10:$AB$209,16,0),IF($AE829=$AE828,(IF(BG828&gt;=1,BG828-COUNTIFS($AE828:$AE828,$AC829,AT828:AT828,$AI$1),0)),0)),0)</f>
        <v>0</v>
      </c>
      <c r="BH829" s="1">
        <f>IFERROR(IF($AE829&gt;$AE828,VLOOKUP($AC829+AU$1,STOCK!$F$10:$AB$209,16,0),IF($AE829=$AE828,(IF(BH828&gt;=1,BH828-COUNTIFS($AE828:$AE828,$AC829,AU828:AU828,$AI$1),0)),0)),0)</f>
        <v>0</v>
      </c>
      <c r="BI829" s="1">
        <f>IFERROR(IF($AE829&gt;$AE828,VLOOKUP($AC829+AV$1,STOCK!$F$10:$AB$209,16,0),IF($AE829=$AE828,(IF(BI828&gt;=1,BI828-COUNTIFS($AE828:$AE828,$AC829,AV828:AV828,$AI$1),0)),0)),0)</f>
        <v>0</v>
      </c>
      <c r="BJ829" s="1">
        <f>IFERROR(IF($AE829&gt;$AE828,VLOOKUP($AC829+AW$1,STOCK!$F$10:$AB$209,16,0),IF($AE829=$AE828,(IF(BJ828&gt;=1,BJ828-COUNTIFS($AE828:$AE828,$AC829,AW828:AW828,$AI$1),0)),0)),0)</f>
        <v>0</v>
      </c>
      <c r="BK829" s="1">
        <f>IFERROR(IF($AE829&gt;$AE828,VLOOKUP($AC829+AX$1,STOCK!$F$10:$AB$209,16,0),IF($AE829=$AE828,(IF(BK828&gt;=1,BK828-COUNTIFS($AE828:$AE828,$AC829,AX828:AX828,$AI$1),0)),0)),0)</f>
        <v>0</v>
      </c>
      <c r="BL829" s="1">
        <f>IFERROR(IF($AE829&gt;$AE828,VLOOKUP($AC829+AL$1,STOCK!$F$10:$AB$209,17,0),IF($AE829=$AE828,(IF(BL828&gt;=1,BL828-COUNTIFS($AE828:$AE828,$AC829,AL828:AL828,$AI$2),0)),0)),0)</f>
        <v>0</v>
      </c>
      <c r="BM829" s="1">
        <f>IFERROR(IF($AE829&gt;$AE828,VLOOKUP($AC829+AM$1,STOCK!$F$10:$AB$209,17,0),IF($AE829=$AE828,(IF(BM828&gt;=1,BM828-COUNTIFS($AE828:$AE828,$AC829,AM828:AM828,$AI$2),0)),0)),0)</f>
        <v>0</v>
      </c>
      <c r="BN829" s="1">
        <f>IFERROR(IF($AE829&gt;$AE828,VLOOKUP($AC829+AN$1,STOCK!$F$10:$AB$209,17,0),IF($AE829=$AE828,(IF(BN828&gt;=1,BN828-COUNTIFS($AE828:$AE828,$AC829,AN828:AN828,$AI$2),0)),0)),0)</f>
        <v>0</v>
      </c>
      <c r="BO829" s="1">
        <f>IFERROR(IF($AE829&gt;$AE828,VLOOKUP($AC829+AO$1,STOCK!$F$10:$AB$209,17,0),IF($AE829=$AE828,(IF(BO828&gt;=1,BO828-COUNTIFS($AE828:$AE828,$AC829,AO828:AO828,$AI$2),0)),0)),0)</f>
        <v>0</v>
      </c>
      <c r="BP829" s="1">
        <f>IFERROR(IF($AE829&gt;$AE828,VLOOKUP($AC829+AP$1,STOCK!$F$10:$AB$209,17,0),IF($AE829=$AE828,(IF(BP828&gt;=1,BP828-COUNTIFS($AE828:$AE828,$AC829,AP828:AP828,$AI$2),0)),0)),0)</f>
        <v>0</v>
      </c>
      <c r="BQ829" s="1">
        <f>IFERROR(IF($AE829&gt;$AE828,VLOOKUP($AC829+AQ$1,STOCK!$F$10:$AB$209,17,0),IF($AE829=$AE828,(IF(BQ828&gt;=1,BQ828-COUNTIFS($AE828:$AE828,$AC829,AQ828:AQ828,$AI$2),0)),0)),0)</f>
        <v>0</v>
      </c>
      <c r="BR829" s="1">
        <f>IFERROR(IF($AE829&gt;$AE828,VLOOKUP($AC829+AR$1,STOCK!$F$10:$AB$209,17,0),IF($AE829=$AE828,(IF(BR828&gt;=1,BR828-COUNTIFS($AE828:$AE828,$AC829,AR828:AR828,$AI$2),0)),0)),0)</f>
        <v>0</v>
      </c>
      <c r="BS829" s="1">
        <f>IFERROR(IF($AE829&gt;$AE828,VLOOKUP($AC829+AS$1,STOCK!$F$10:$AB$209,17,0),IF($AE829=$AE828,(IF(BS828&gt;=1,BS828-COUNTIFS($AE828:$AE828,$AC829,AS828:AS828,$AI$2),0)),0)),0)</f>
        <v>0</v>
      </c>
      <c r="BT829" s="1">
        <f>IFERROR(IF($AE829&gt;$AE828,VLOOKUP($AC829+AT$1,STOCK!$F$10:$AB$209,17,0),IF($AE829=$AE828,(IF(BT828&gt;=1,BT828-COUNTIFS($AE828:$AE828,$AC829,AT828:AT828,$AI$2),0)),0)),0)</f>
        <v>0</v>
      </c>
      <c r="BU829" s="1">
        <f>IFERROR(IF($AE829&gt;$AE828,VLOOKUP($AC829+AU$1,STOCK!$F$10:$AB$209,17,0),IF($AE829=$AE828,(IF(BU828&gt;=1,BU828-COUNTIFS($AE828:$AE828,$AC829,AU828:AU828,$AI$2),0)),0)),0)</f>
        <v>0</v>
      </c>
      <c r="BV829" s="1">
        <f>IFERROR(IF($AE829&gt;$AE828,VLOOKUP($AC829+AV$1,STOCK!$F$10:$AB$209,17,0),IF($AE829=$AE828,(IF(BV828&gt;=1,BV828-COUNTIFS($AE828:$AE828,$AC829,AV828:AV828,$AI$2),0)),0)),0)</f>
        <v>0</v>
      </c>
      <c r="BW829" s="1">
        <f>IFERROR(IF($AE829&gt;$AE828,VLOOKUP($AC829+AW$1,STOCK!$F$10:$AB$209,17,0),IF($AE829=$AE828,(IF(BW828&gt;=1,BW828-COUNTIFS($AE828:$AE828,$AC829,AW828:AW828,$AI$2),0)),0)),0)</f>
        <v>0</v>
      </c>
      <c r="BX829" s="1">
        <f>IFERROR(IF($AE829&gt;$AE828,VLOOKUP($AC829+AX$1,STOCK!$F$10:$AB$209,17,0),IF($AE829=$AE828,(IF(BX828&gt;=1,BX828-COUNTIFS($AE828:$AE828,$AC829,AX828:AX828,$AI$2),0)),0)),0)</f>
        <v>0</v>
      </c>
    </row>
    <row r="830" spans="29:76" x14ac:dyDescent="0.25">
      <c r="AC830" s="1">
        <f t="shared" si="200"/>
        <v>0</v>
      </c>
      <c r="AD830" s="1">
        <f>IFERROR(IF(LEN(AK830)&gt;=1,VLOOKUP(HLOOKUP(AK830,PROFILE!$K$5:$V$8,4,0),PROFILE!$F$1:$G$3,2,0),0),0)</f>
        <v>0</v>
      </c>
      <c r="AE830" s="1">
        <f t="shared" si="201"/>
        <v>0</v>
      </c>
      <c r="AF830" s="1">
        <v>817</v>
      </c>
      <c r="AI830" s="1" t="str">
        <f>IFERROR(IF($AH830&gt;=1,VLOOKUP($AG830,STUDENT!$O$8:$Z$1507,3,0),""),"")</f>
        <v/>
      </c>
      <c r="AJ830" s="1" t="str">
        <f>IFERROR(IF($AH830&gt;=1,VLOOKUP($AG830,STUDENT!$O$8:$Z$1507,4,0),""),"")</f>
        <v/>
      </c>
      <c r="AK830" s="1" t="str">
        <f>IFERROR(IF($AH830&gt;=1,VLOOKUP($AG830,STUDENT!$O$8:$Z$1507,6,0),""),"")</f>
        <v/>
      </c>
      <c r="AL830" s="1" t="str">
        <f t="shared" si="202"/>
        <v/>
      </c>
      <c r="AM830" s="1" t="str">
        <f t="shared" si="203"/>
        <v/>
      </c>
      <c r="AN830" s="1" t="str">
        <f t="shared" si="204"/>
        <v/>
      </c>
      <c r="AO830" s="1" t="str">
        <f t="shared" si="205"/>
        <v/>
      </c>
      <c r="AP830" s="1" t="str">
        <f t="shared" si="206"/>
        <v/>
      </c>
      <c r="AQ830" s="1" t="str">
        <f t="shared" si="207"/>
        <v/>
      </c>
      <c r="AR830" s="1" t="str">
        <f t="shared" si="208"/>
        <v/>
      </c>
      <c r="AS830" s="1" t="str">
        <f t="shared" si="209"/>
        <v/>
      </c>
      <c r="AT830" s="1" t="str">
        <f t="shared" si="210"/>
        <v/>
      </c>
      <c r="AU830" s="1" t="str">
        <f t="shared" si="211"/>
        <v/>
      </c>
      <c r="AV830" s="1" t="str">
        <f t="shared" si="212"/>
        <v/>
      </c>
      <c r="AW830" s="1" t="str">
        <f t="shared" si="213"/>
        <v/>
      </c>
      <c r="AX830" s="1" t="str">
        <f t="shared" si="214"/>
        <v/>
      </c>
      <c r="AY830" s="1">
        <f>IFERROR(IF($AE830&gt;$AE829,VLOOKUP($AC830+AL$1,STOCK!$F$10:$AB$209,16,0),IF($AE830=$AE829,(IF(AY829&gt;=1,AY829-COUNTIFS($AE829:$AE829,$AC830,AL829:AL829,$AI$1),0)),0)),0)</f>
        <v>0</v>
      </c>
      <c r="AZ830" s="1">
        <f>IFERROR(IF($AE830&gt;$AE829,VLOOKUP($AC830+AM$1,STOCK!$F$10:$AB$209,16,0),IF($AE830=$AE829,(IF(AZ829&gt;=1,AZ829-COUNTIFS($AE829:$AE829,$AC830,AM829:AM829,$AI$1),0)),0)),0)</f>
        <v>0</v>
      </c>
      <c r="BA830" s="1">
        <f>IFERROR(IF($AE830&gt;$AE829,VLOOKUP($AC830+AN$1,STOCK!$F$10:$AB$209,16,0),IF($AE830=$AE829,(IF(BA829&gt;=1,BA829-COUNTIFS($AE829:$AE829,$AC830,AN829:AN829,$AI$1),0)),0)),0)</f>
        <v>0</v>
      </c>
      <c r="BB830" s="1">
        <f>IFERROR(IF($AE830&gt;$AE829,VLOOKUP($AC830+AO$1,STOCK!$F$10:$AB$209,16,0),IF($AE830=$AE829,(IF(BB829&gt;=1,BB829-COUNTIFS($AE829:$AE829,$AC830,AO829:AO829,$AI$1),0)),0)),0)</f>
        <v>0</v>
      </c>
      <c r="BC830" s="1">
        <f>IFERROR(IF($AE830&gt;$AE829,VLOOKUP($AC830+AP$1,STOCK!$F$10:$AB$209,16,0),IF($AE830=$AE829,(IF(BC829&gt;=1,BC829-COUNTIFS($AE829:$AE829,$AC830,AP829:AP829,$AI$1),0)),0)),0)</f>
        <v>0</v>
      </c>
      <c r="BD830" s="1">
        <f>IFERROR(IF($AE830&gt;$AE829,VLOOKUP($AC830+AQ$1,STOCK!$F$10:$AB$209,16,0),IF($AE830=$AE829,(IF(BD829&gt;=1,BD829-COUNTIFS($AE829:$AE829,$AC830,AQ829:AQ829,$AI$1),0)),0)),0)</f>
        <v>0</v>
      </c>
      <c r="BE830" s="1">
        <f>IFERROR(IF($AE830&gt;$AE829,VLOOKUP($AC830+AR$1,STOCK!$F$10:$AB$209,16,0),IF($AE830=$AE829,(IF(BE829&gt;=1,BE829-COUNTIFS($AE829:$AE829,$AC830,AR829:AR829,$AI$1),0)),0)),0)</f>
        <v>0</v>
      </c>
      <c r="BF830" s="1">
        <f>IFERROR(IF($AE830&gt;$AE829,VLOOKUP($AC830+AS$1,STOCK!$F$10:$AB$209,16,0),IF($AE830=$AE829,(IF(BF829&gt;=1,BF829-COUNTIFS($AE829:$AE829,$AC830,AS829:AS829,$AI$1),0)),0)),0)</f>
        <v>0</v>
      </c>
      <c r="BG830" s="1">
        <f>IFERROR(IF($AE830&gt;$AE829,VLOOKUP($AC830+AT$1,STOCK!$F$10:$AB$209,16,0),IF($AE830=$AE829,(IF(BG829&gt;=1,BG829-COUNTIFS($AE829:$AE829,$AC830,AT829:AT829,$AI$1),0)),0)),0)</f>
        <v>0</v>
      </c>
      <c r="BH830" s="1">
        <f>IFERROR(IF($AE830&gt;$AE829,VLOOKUP($AC830+AU$1,STOCK!$F$10:$AB$209,16,0),IF($AE830=$AE829,(IF(BH829&gt;=1,BH829-COUNTIFS($AE829:$AE829,$AC830,AU829:AU829,$AI$1),0)),0)),0)</f>
        <v>0</v>
      </c>
      <c r="BI830" s="1">
        <f>IFERROR(IF($AE830&gt;$AE829,VLOOKUP($AC830+AV$1,STOCK!$F$10:$AB$209,16,0),IF($AE830=$AE829,(IF(BI829&gt;=1,BI829-COUNTIFS($AE829:$AE829,$AC830,AV829:AV829,$AI$1),0)),0)),0)</f>
        <v>0</v>
      </c>
      <c r="BJ830" s="1">
        <f>IFERROR(IF($AE830&gt;$AE829,VLOOKUP($AC830+AW$1,STOCK!$F$10:$AB$209,16,0),IF($AE830=$AE829,(IF(BJ829&gt;=1,BJ829-COUNTIFS($AE829:$AE829,$AC830,AW829:AW829,$AI$1),0)),0)),0)</f>
        <v>0</v>
      </c>
      <c r="BK830" s="1">
        <f>IFERROR(IF($AE830&gt;$AE829,VLOOKUP($AC830+AX$1,STOCK!$F$10:$AB$209,16,0),IF($AE830=$AE829,(IF(BK829&gt;=1,BK829-COUNTIFS($AE829:$AE829,$AC830,AX829:AX829,$AI$1),0)),0)),0)</f>
        <v>0</v>
      </c>
      <c r="BL830" s="1">
        <f>IFERROR(IF($AE830&gt;$AE829,VLOOKUP($AC830+AL$1,STOCK!$F$10:$AB$209,17,0),IF($AE830=$AE829,(IF(BL829&gt;=1,BL829-COUNTIFS($AE829:$AE829,$AC830,AL829:AL829,$AI$2),0)),0)),0)</f>
        <v>0</v>
      </c>
      <c r="BM830" s="1">
        <f>IFERROR(IF($AE830&gt;$AE829,VLOOKUP($AC830+AM$1,STOCK!$F$10:$AB$209,17,0),IF($AE830=$AE829,(IF(BM829&gt;=1,BM829-COUNTIFS($AE829:$AE829,$AC830,AM829:AM829,$AI$2),0)),0)),0)</f>
        <v>0</v>
      </c>
      <c r="BN830" s="1">
        <f>IFERROR(IF($AE830&gt;$AE829,VLOOKUP($AC830+AN$1,STOCK!$F$10:$AB$209,17,0),IF($AE830=$AE829,(IF(BN829&gt;=1,BN829-COUNTIFS($AE829:$AE829,$AC830,AN829:AN829,$AI$2),0)),0)),0)</f>
        <v>0</v>
      </c>
      <c r="BO830" s="1">
        <f>IFERROR(IF($AE830&gt;$AE829,VLOOKUP($AC830+AO$1,STOCK!$F$10:$AB$209,17,0),IF($AE830=$AE829,(IF(BO829&gt;=1,BO829-COUNTIFS($AE829:$AE829,$AC830,AO829:AO829,$AI$2),0)),0)),0)</f>
        <v>0</v>
      </c>
      <c r="BP830" s="1">
        <f>IFERROR(IF($AE830&gt;$AE829,VLOOKUP($AC830+AP$1,STOCK!$F$10:$AB$209,17,0),IF($AE830=$AE829,(IF(BP829&gt;=1,BP829-COUNTIFS($AE829:$AE829,$AC830,AP829:AP829,$AI$2),0)),0)),0)</f>
        <v>0</v>
      </c>
      <c r="BQ830" s="1">
        <f>IFERROR(IF($AE830&gt;$AE829,VLOOKUP($AC830+AQ$1,STOCK!$F$10:$AB$209,17,0),IF($AE830=$AE829,(IF(BQ829&gt;=1,BQ829-COUNTIFS($AE829:$AE829,$AC830,AQ829:AQ829,$AI$2),0)),0)),0)</f>
        <v>0</v>
      </c>
      <c r="BR830" s="1">
        <f>IFERROR(IF($AE830&gt;$AE829,VLOOKUP($AC830+AR$1,STOCK!$F$10:$AB$209,17,0),IF($AE830=$AE829,(IF(BR829&gt;=1,BR829-COUNTIFS($AE829:$AE829,$AC830,AR829:AR829,$AI$2),0)),0)),0)</f>
        <v>0</v>
      </c>
      <c r="BS830" s="1">
        <f>IFERROR(IF($AE830&gt;$AE829,VLOOKUP($AC830+AS$1,STOCK!$F$10:$AB$209,17,0),IF($AE830=$AE829,(IF(BS829&gt;=1,BS829-COUNTIFS($AE829:$AE829,$AC830,AS829:AS829,$AI$2),0)),0)),0)</f>
        <v>0</v>
      </c>
      <c r="BT830" s="1">
        <f>IFERROR(IF($AE830&gt;$AE829,VLOOKUP($AC830+AT$1,STOCK!$F$10:$AB$209,17,0),IF($AE830=$AE829,(IF(BT829&gt;=1,BT829-COUNTIFS($AE829:$AE829,$AC830,AT829:AT829,$AI$2),0)),0)),0)</f>
        <v>0</v>
      </c>
      <c r="BU830" s="1">
        <f>IFERROR(IF($AE830&gt;$AE829,VLOOKUP($AC830+AU$1,STOCK!$F$10:$AB$209,17,0),IF($AE830=$AE829,(IF(BU829&gt;=1,BU829-COUNTIFS($AE829:$AE829,$AC830,AU829:AU829,$AI$2),0)),0)),0)</f>
        <v>0</v>
      </c>
      <c r="BV830" s="1">
        <f>IFERROR(IF($AE830&gt;$AE829,VLOOKUP($AC830+AV$1,STOCK!$F$10:$AB$209,17,0),IF($AE830=$AE829,(IF(BV829&gt;=1,BV829-COUNTIFS($AE829:$AE829,$AC830,AV829:AV829,$AI$2),0)),0)),0)</f>
        <v>0</v>
      </c>
      <c r="BW830" s="1">
        <f>IFERROR(IF($AE830&gt;$AE829,VLOOKUP($AC830+AW$1,STOCK!$F$10:$AB$209,17,0),IF($AE830=$AE829,(IF(BW829&gt;=1,BW829-COUNTIFS($AE829:$AE829,$AC830,AW829:AW829,$AI$2),0)),0)),0)</f>
        <v>0</v>
      </c>
      <c r="BX830" s="1">
        <f>IFERROR(IF($AE830&gt;$AE829,VLOOKUP($AC830+AX$1,STOCK!$F$10:$AB$209,17,0),IF($AE830=$AE829,(IF(BX829&gt;=1,BX829-COUNTIFS($AE829:$AE829,$AC830,AX829:AX829,$AI$2),0)),0)),0)</f>
        <v>0</v>
      </c>
    </row>
    <row r="831" spans="29:76" x14ac:dyDescent="0.25">
      <c r="AC831" s="1">
        <f t="shared" si="200"/>
        <v>0</v>
      </c>
      <c r="AD831" s="1">
        <f>IFERROR(IF(LEN(AK831)&gt;=1,VLOOKUP(HLOOKUP(AK831,PROFILE!$K$5:$V$8,4,0),PROFILE!$F$1:$G$3,2,0),0),0)</f>
        <v>0</v>
      </c>
      <c r="AE831" s="1">
        <f t="shared" si="201"/>
        <v>0</v>
      </c>
      <c r="AF831" s="1">
        <v>818</v>
      </c>
      <c r="AI831" s="1" t="str">
        <f>IFERROR(IF($AH831&gt;=1,VLOOKUP($AG831,STUDENT!$O$8:$Z$1507,3,0),""),"")</f>
        <v/>
      </c>
      <c r="AJ831" s="1" t="str">
        <f>IFERROR(IF($AH831&gt;=1,VLOOKUP($AG831,STUDENT!$O$8:$Z$1507,4,0),""),"")</f>
        <v/>
      </c>
      <c r="AK831" s="1" t="str">
        <f>IFERROR(IF($AH831&gt;=1,VLOOKUP($AG831,STUDENT!$O$8:$Z$1507,6,0),""),"")</f>
        <v/>
      </c>
      <c r="AL831" s="1" t="str">
        <f t="shared" si="202"/>
        <v/>
      </c>
      <c r="AM831" s="1" t="str">
        <f t="shared" si="203"/>
        <v/>
      </c>
      <c r="AN831" s="1" t="str">
        <f t="shared" si="204"/>
        <v/>
      </c>
      <c r="AO831" s="1" t="str">
        <f t="shared" si="205"/>
        <v/>
      </c>
      <c r="AP831" s="1" t="str">
        <f t="shared" si="206"/>
        <v/>
      </c>
      <c r="AQ831" s="1" t="str">
        <f t="shared" si="207"/>
        <v/>
      </c>
      <c r="AR831" s="1" t="str">
        <f t="shared" si="208"/>
        <v/>
      </c>
      <c r="AS831" s="1" t="str">
        <f t="shared" si="209"/>
        <v/>
      </c>
      <c r="AT831" s="1" t="str">
        <f t="shared" si="210"/>
        <v/>
      </c>
      <c r="AU831" s="1" t="str">
        <f t="shared" si="211"/>
        <v/>
      </c>
      <c r="AV831" s="1" t="str">
        <f t="shared" si="212"/>
        <v/>
      </c>
      <c r="AW831" s="1" t="str">
        <f t="shared" si="213"/>
        <v/>
      </c>
      <c r="AX831" s="1" t="str">
        <f t="shared" si="214"/>
        <v/>
      </c>
      <c r="AY831" s="1">
        <f>IFERROR(IF($AE831&gt;$AE830,VLOOKUP($AC831+AL$1,STOCK!$F$10:$AB$209,16,0),IF($AE831=$AE830,(IF(AY830&gt;=1,AY830-COUNTIFS($AE830:$AE830,$AC831,AL830:AL830,$AI$1),0)),0)),0)</f>
        <v>0</v>
      </c>
      <c r="AZ831" s="1">
        <f>IFERROR(IF($AE831&gt;$AE830,VLOOKUP($AC831+AM$1,STOCK!$F$10:$AB$209,16,0),IF($AE831=$AE830,(IF(AZ830&gt;=1,AZ830-COUNTIFS($AE830:$AE830,$AC831,AM830:AM830,$AI$1),0)),0)),0)</f>
        <v>0</v>
      </c>
      <c r="BA831" s="1">
        <f>IFERROR(IF($AE831&gt;$AE830,VLOOKUP($AC831+AN$1,STOCK!$F$10:$AB$209,16,0),IF($AE831=$AE830,(IF(BA830&gt;=1,BA830-COUNTIFS($AE830:$AE830,$AC831,AN830:AN830,$AI$1),0)),0)),0)</f>
        <v>0</v>
      </c>
      <c r="BB831" s="1">
        <f>IFERROR(IF($AE831&gt;$AE830,VLOOKUP($AC831+AO$1,STOCK!$F$10:$AB$209,16,0),IF($AE831=$AE830,(IF(BB830&gt;=1,BB830-COUNTIFS($AE830:$AE830,$AC831,AO830:AO830,$AI$1),0)),0)),0)</f>
        <v>0</v>
      </c>
      <c r="BC831" s="1">
        <f>IFERROR(IF($AE831&gt;$AE830,VLOOKUP($AC831+AP$1,STOCK!$F$10:$AB$209,16,0),IF($AE831=$AE830,(IF(BC830&gt;=1,BC830-COUNTIFS($AE830:$AE830,$AC831,AP830:AP830,$AI$1),0)),0)),0)</f>
        <v>0</v>
      </c>
      <c r="BD831" s="1">
        <f>IFERROR(IF($AE831&gt;$AE830,VLOOKUP($AC831+AQ$1,STOCK!$F$10:$AB$209,16,0),IF($AE831=$AE830,(IF(BD830&gt;=1,BD830-COUNTIFS($AE830:$AE830,$AC831,AQ830:AQ830,$AI$1),0)),0)),0)</f>
        <v>0</v>
      </c>
      <c r="BE831" s="1">
        <f>IFERROR(IF($AE831&gt;$AE830,VLOOKUP($AC831+AR$1,STOCK!$F$10:$AB$209,16,0),IF($AE831=$AE830,(IF(BE830&gt;=1,BE830-COUNTIFS($AE830:$AE830,$AC831,AR830:AR830,$AI$1),0)),0)),0)</f>
        <v>0</v>
      </c>
      <c r="BF831" s="1">
        <f>IFERROR(IF($AE831&gt;$AE830,VLOOKUP($AC831+AS$1,STOCK!$F$10:$AB$209,16,0),IF($AE831=$AE830,(IF(BF830&gt;=1,BF830-COUNTIFS($AE830:$AE830,$AC831,AS830:AS830,$AI$1),0)),0)),0)</f>
        <v>0</v>
      </c>
      <c r="BG831" s="1">
        <f>IFERROR(IF($AE831&gt;$AE830,VLOOKUP($AC831+AT$1,STOCK!$F$10:$AB$209,16,0),IF($AE831=$AE830,(IF(BG830&gt;=1,BG830-COUNTIFS($AE830:$AE830,$AC831,AT830:AT830,$AI$1),0)),0)),0)</f>
        <v>0</v>
      </c>
      <c r="BH831" s="1">
        <f>IFERROR(IF($AE831&gt;$AE830,VLOOKUP($AC831+AU$1,STOCK!$F$10:$AB$209,16,0),IF($AE831=$AE830,(IF(BH830&gt;=1,BH830-COUNTIFS($AE830:$AE830,$AC831,AU830:AU830,$AI$1),0)),0)),0)</f>
        <v>0</v>
      </c>
      <c r="BI831" s="1">
        <f>IFERROR(IF($AE831&gt;$AE830,VLOOKUP($AC831+AV$1,STOCK!$F$10:$AB$209,16,0),IF($AE831=$AE830,(IF(BI830&gt;=1,BI830-COUNTIFS($AE830:$AE830,$AC831,AV830:AV830,$AI$1),0)),0)),0)</f>
        <v>0</v>
      </c>
      <c r="BJ831" s="1">
        <f>IFERROR(IF($AE831&gt;$AE830,VLOOKUP($AC831+AW$1,STOCK!$F$10:$AB$209,16,0),IF($AE831=$AE830,(IF(BJ830&gt;=1,BJ830-COUNTIFS($AE830:$AE830,$AC831,AW830:AW830,$AI$1),0)),0)),0)</f>
        <v>0</v>
      </c>
      <c r="BK831" s="1">
        <f>IFERROR(IF($AE831&gt;$AE830,VLOOKUP($AC831+AX$1,STOCK!$F$10:$AB$209,16,0),IF($AE831=$AE830,(IF(BK830&gt;=1,BK830-COUNTIFS($AE830:$AE830,$AC831,AX830:AX830,$AI$1),0)),0)),0)</f>
        <v>0</v>
      </c>
      <c r="BL831" s="1">
        <f>IFERROR(IF($AE831&gt;$AE830,VLOOKUP($AC831+AL$1,STOCK!$F$10:$AB$209,17,0),IF($AE831=$AE830,(IF(BL830&gt;=1,BL830-COUNTIFS($AE830:$AE830,$AC831,AL830:AL830,$AI$2),0)),0)),0)</f>
        <v>0</v>
      </c>
      <c r="BM831" s="1">
        <f>IFERROR(IF($AE831&gt;$AE830,VLOOKUP($AC831+AM$1,STOCK!$F$10:$AB$209,17,0),IF($AE831=$AE830,(IF(BM830&gt;=1,BM830-COUNTIFS($AE830:$AE830,$AC831,AM830:AM830,$AI$2),0)),0)),0)</f>
        <v>0</v>
      </c>
      <c r="BN831" s="1">
        <f>IFERROR(IF($AE831&gt;$AE830,VLOOKUP($AC831+AN$1,STOCK!$F$10:$AB$209,17,0),IF($AE831=$AE830,(IF(BN830&gt;=1,BN830-COUNTIFS($AE830:$AE830,$AC831,AN830:AN830,$AI$2),0)),0)),0)</f>
        <v>0</v>
      </c>
      <c r="BO831" s="1">
        <f>IFERROR(IF($AE831&gt;$AE830,VLOOKUP($AC831+AO$1,STOCK!$F$10:$AB$209,17,0),IF($AE831=$AE830,(IF(BO830&gt;=1,BO830-COUNTIFS($AE830:$AE830,$AC831,AO830:AO830,$AI$2),0)),0)),0)</f>
        <v>0</v>
      </c>
      <c r="BP831" s="1">
        <f>IFERROR(IF($AE831&gt;$AE830,VLOOKUP($AC831+AP$1,STOCK!$F$10:$AB$209,17,0),IF($AE831=$AE830,(IF(BP830&gt;=1,BP830-COUNTIFS($AE830:$AE830,$AC831,AP830:AP830,$AI$2),0)),0)),0)</f>
        <v>0</v>
      </c>
      <c r="BQ831" s="1">
        <f>IFERROR(IF($AE831&gt;$AE830,VLOOKUP($AC831+AQ$1,STOCK!$F$10:$AB$209,17,0),IF($AE831=$AE830,(IF(BQ830&gt;=1,BQ830-COUNTIFS($AE830:$AE830,$AC831,AQ830:AQ830,$AI$2),0)),0)),0)</f>
        <v>0</v>
      </c>
      <c r="BR831" s="1">
        <f>IFERROR(IF($AE831&gt;$AE830,VLOOKUP($AC831+AR$1,STOCK!$F$10:$AB$209,17,0),IF($AE831=$AE830,(IF(BR830&gt;=1,BR830-COUNTIFS($AE830:$AE830,$AC831,AR830:AR830,$AI$2),0)),0)),0)</f>
        <v>0</v>
      </c>
      <c r="BS831" s="1">
        <f>IFERROR(IF($AE831&gt;$AE830,VLOOKUP($AC831+AS$1,STOCK!$F$10:$AB$209,17,0),IF($AE831=$AE830,(IF(BS830&gt;=1,BS830-COUNTIFS($AE830:$AE830,$AC831,AS830:AS830,$AI$2),0)),0)),0)</f>
        <v>0</v>
      </c>
      <c r="BT831" s="1">
        <f>IFERROR(IF($AE831&gt;$AE830,VLOOKUP($AC831+AT$1,STOCK!$F$10:$AB$209,17,0),IF($AE831=$AE830,(IF(BT830&gt;=1,BT830-COUNTIFS($AE830:$AE830,$AC831,AT830:AT830,$AI$2),0)),0)),0)</f>
        <v>0</v>
      </c>
      <c r="BU831" s="1">
        <f>IFERROR(IF($AE831&gt;$AE830,VLOOKUP($AC831+AU$1,STOCK!$F$10:$AB$209,17,0),IF($AE831=$AE830,(IF(BU830&gt;=1,BU830-COUNTIFS($AE830:$AE830,$AC831,AU830:AU830,$AI$2),0)),0)),0)</f>
        <v>0</v>
      </c>
      <c r="BV831" s="1">
        <f>IFERROR(IF($AE831&gt;$AE830,VLOOKUP($AC831+AV$1,STOCK!$F$10:$AB$209,17,0),IF($AE831=$AE830,(IF(BV830&gt;=1,BV830-COUNTIFS($AE830:$AE830,$AC831,AV830:AV830,$AI$2),0)),0)),0)</f>
        <v>0</v>
      </c>
      <c r="BW831" s="1">
        <f>IFERROR(IF($AE831&gt;$AE830,VLOOKUP($AC831+AW$1,STOCK!$F$10:$AB$209,17,0),IF($AE831=$AE830,(IF(BW830&gt;=1,BW830-COUNTIFS($AE830:$AE830,$AC831,AW830:AW830,$AI$2),0)),0)),0)</f>
        <v>0</v>
      </c>
      <c r="BX831" s="1">
        <f>IFERROR(IF($AE831&gt;$AE830,VLOOKUP($AC831+AX$1,STOCK!$F$10:$AB$209,17,0),IF($AE831=$AE830,(IF(BX830&gt;=1,BX830-COUNTIFS($AE830:$AE830,$AC831,AX830:AX830,$AI$2),0)),0)),0)</f>
        <v>0</v>
      </c>
    </row>
    <row r="832" spans="29:76" x14ac:dyDescent="0.25">
      <c r="AC832" s="1">
        <f t="shared" si="200"/>
        <v>0</v>
      </c>
      <c r="AD832" s="1">
        <f>IFERROR(IF(LEN(AK832)&gt;=1,VLOOKUP(HLOOKUP(AK832,PROFILE!$K$5:$V$8,4,0),PROFILE!$F$1:$G$3,2,0),0),0)</f>
        <v>0</v>
      </c>
      <c r="AE832" s="1">
        <f t="shared" si="201"/>
        <v>0</v>
      </c>
      <c r="AF832" s="1">
        <v>819</v>
      </c>
      <c r="AI832" s="1" t="str">
        <f>IFERROR(IF($AH832&gt;=1,VLOOKUP($AG832,STUDENT!$O$8:$Z$1507,3,0),""),"")</f>
        <v/>
      </c>
      <c r="AJ832" s="1" t="str">
        <f>IFERROR(IF($AH832&gt;=1,VLOOKUP($AG832,STUDENT!$O$8:$Z$1507,4,0),""),"")</f>
        <v/>
      </c>
      <c r="AK832" s="1" t="str">
        <f>IFERROR(IF($AH832&gt;=1,VLOOKUP($AG832,STUDENT!$O$8:$Z$1507,6,0),""),"")</f>
        <v/>
      </c>
      <c r="AL832" s="1" t="str">
        <f t="shared" si="202"/>
        <v/>
      </c>
      <c r="AM832" s="1" t="str">
        <f t="shared" si="203"/>
        <v/>
      </c>
      <c r="AN832" s="1" t="str">
        <f t="shared" si="204"/>
        <v/>
      </c>
      <c r="AO832" s="1" t="str">
        <f t="shared" si="205"/>
        <v/>
      </c>
      <c r="AP832" s="1" t="str">
        <f t="shared" si="206"/>
        <v/>
      </c>
      <c r="AQ832" s="1" t="str">
        <f t="shared" si="207"/>
        <v/>
      </c>
      <c r="AR832" s="1" t="str">
        <f t="shared" si="208"/>
        <v/>
      </c>
      <c r="AS832" s="1" t="str">
        <f t="shared" si="209"/>
        <v/>
      </c>
      <c r="AT832" s="1" t="str">
        <f t="shared" si="210"/>
        <v/>
      </c>
      <c r="AU832" s="1" t="str">
        <f t="shared" si="211"/>
        <v/>
      </c>
      <c r="AV832" s="1" t="str">
        <f t="shared" si="212"/>
        <v/>
      </c>
      <c r="AW832" s="1" t="str">
        <f t="shared" si="213"/>
        <v/>
      </c>
      <c r="AX832" s="1" t="str">
        <f t="shared" si="214"/>
        <v/>
      </c>
      <c r="AY832" s="1">
        <f>IFERROR(IF($AE832&gt;$AE831,VLOOKUP($AC832+AL$1,STOCK!$F$10:$AB$209,16,0),IF($AE832=$AE831,(IF(AY831&gt;=1,AY831-COUNTIFS($AE831:$AE831,$AC832,AL831:AL831,$AI$1),0)),0)),0)</f>
        <v>0</v>
      </c>
      <c r="AZ832" s="1">
        <f>IFERROR(IF($AE832&gt;$AE831,VLOOKUP($AC832+AM$1,STOCK!$F$10:$AB$209,16,0),IF($AE832=$AE831,(IF(AZ831&gt;=1,AZ831-COUNTIFS($AE831:$AE831,$AC832,AM831:AM831,$AI$1),0)),0)),0)</f>
        <v>0</v>
      </c>
      <c r="BA832" s="1">
        <f>IFERROR(IF($AE832&gt;$AE831,VLOOKUP($AC832+AN$1,STOCK!$F$10:$AB$209,16,0),IF($AE832=$AE831,(IF(BA831&gt;=1,BA831-COUNTIFS($AE831:$AE831,$AC832,AN831:AN831,$AI$1),0)),0)),0)</f>
        <v>0</v>
      </c>
      <c r="BB832" s="1">
        <f>IFERROR(IF($AE832&gt;$AE831,VLOOKUP($AC832+AO$1,STOCK!$F$10:$AB$209,16,0),IF($AE832=$AE831,(IF(BB831&gt;=1,BB831-COUNTIFS($AE831:$AE831,$AC832,AO831:AO831,$AI$1),0)),0)),0)</f>
        <v>0</v>
      </c>
      <c r="BC832" s="1">
        <f>IFERROR(IF($AE832&gt;$AE831,VLOOKUP($AC832+AP$1,STOCK!$F$10:$AB$209,16,0),IF($AE832=$AE831,(IF(BC831&gt;=1,BC831-COUNTIFS($AE831:$AE831,$AC832,AP831:AP831,$AI$1),0)),0)),0)</f>
        <v>0</v>
      </c>
      <c r="BD832" s="1">
        <f>IFERROR(IF($AE832&gt;$AE831,VLOOKUP($AC832+AQ$1,STOCK!$F$10:$AB$209,16,0),IF($AE832=$AE831,(IF(BD831&gt;=1,BD831-COUNTIFS($AE831:$AE831,$AC832,AQ831:AQ831,$AI$1),0)),0)),0)</f>
        <v>0</v>
      </c>
      <c r="BE832" s="1">
        <f>IFERROR(IF($AE832&gt;$AE831,VLOOKUP($AC832+AR$1,STOCK!$F$10:$AB$209,16,0),IF($AE832=$AE831,(IF(BE831&gt;=1,BE831-COUNTIFS($AE831:$AE831,$AC832,AR831:AR831,$AI$1),0)),0)),0)</f>
        <v>0</v>
      </c>
      <c r="BF832" s="1">
        <f>IFERROR(IF($AE832&gt;$AE831,VLOOKUP($AC832+AS$1,STOCK!$F$10:$AB$209,16,0),IF($AE832=$AE831,(IF(BF831&gt;=1,BF831-COUNTIFS($AE831:$AE831,$AC832,AS831:AS831,$AI$1),0)),0)),0)</f>
        <v>0</v>
      </c>
      <c r="BG832" s="1">
        <f>IFERROR(IF($AE832&gt;$AE831,VLOOKUP($AC832+AT$1,STOCK!$F$10:$AB$209,16,0),IF($AE832=$AE831,(IF(BG831&gt;=1,BG831-COUNTIFS($AE831:$AE831,$AC832,AT831:AT831,$AI$1),0)),0)),0)</f>
        <v>0</v>
      </c>
      <c r="BH832" s="1">
        <f>IFERROR(IF($AE832&gt;$AE831,VLOOKUP($AC832+AU$1,STOCK!$F$10:$AB$209,16,0),IF($AE832=$AE831,(IF(BH831&gt;=1,BH831-COUNTIFS($AE831:$AE831,$AC832,AU831:AU831,$AI$1),0)),0)),0)</f>
        <v>0</v>
      </c>
      <c r="BI832" s="1">
        <f>IFERROR(IF($AE832&gt;$AE831,VLOOKUP($AC832+AV$1,STOCK!$F$10:$AB$209,16,0),IF($AE832=$AE831,(IF(BI831&gt;=1,BI831-COUNTIFS($AE831:$AE831,$AC832,AV831:AV831,$AI$1),0)),0)),0)</f>
        <v>0</v>
      </c>
      <c r="BJ832" s="1">
        <f>IFERROR(IF($AE832&gt;$AE831,VLOOKUP($AC832+AW$1,STOCK!$F$10:$AB$209,16,0),IF($AE832=$AE831,(IF(BJ831&gt;=1,BJ831-COUNTIFS($AE831:$AE831,$AC832,AW831:AW831,$AI$1),0)),0)),0)</f>
        <v>0</v>
      </c>
      <c r="BK832" s="1">
        <f>IFERROR(IF($AE832&gt;$AE831,VLOOKUP($AC832+AX$1,STOCK!$F$10:$AB$209,16,0),IF($AE832=$AE831,(IF(BK831&gt;=1,BK831-COUNTIFS($AE831:$AE831,$AC832,AX831:AX831,$AI$1),0)),0)),0)</f>
        <v>0</v>
      </c>
      <c r="BL832" s="1">
        <f>IFERROR(IF($AE832&gt;$AE831,VLOOKUP($AC832+AL$1,STOCK!$F$10:$AB$209,17,0),IF($AE832=$AE831,(IF(BL831&gt;=1,BL831-COUNTIFS($AE831:$AE831,$AC832,AL831:AL831,$AI$2),0)),0)),0)</f>
        <v>0</v>
      </c>
      <c r="BM832" s="1">
        <f>IFERROR(IF($AE832&gt;$AE831,VLOOKUP($AC832+AM$1,STOCK!$F$10:$AB$209,17,0),IF($AE832=$AE831,(IF(BM831&gt;=1,BM831-COUNTIFS($AE831:$AE831,$AC832,AM831:AM831,$AI$2),0)),0)),0)</f>
        <v>0</v>
      </c>
      <c r="BN832" s="1">
        <f>IFERROR(IF($AE832&gt;$AE831,VLOOKUP($AC832+AN$1,STOCK!$F$10:$AB$209,17,0),IF($AE832=$AE831,(IF(BN831&gt;=1,BN831-COUNTIFS($AE831:$AE831,$AC832,AN831:AN831,$AI$2),0)),0)),0)</f>
        <v>0</v>
      </c>
      <c r="BO832" s="1">
        <f>IFERROR(IF($AE832&gt;$AE831,VLOOKUP($AC832+AO$1,STOCK!$F$10:$AB$209,17,0),IF($AE832=$AE831,(IF(BO831&gt;=1,BO831-COUNTIFS($AE831:$AE831,$AC832,AO831:AO831,$AI$2),0)),0)),0)</f>
        <v>0</v>
      </c>
      <c r="BP832" s="1">
        <f>IFERROR(IF($AE832&gt;$AE831,VLOOKUP($AC832+AP$1,STOCK!$F$10:$AB$209,17,0),IF($AE832=$AE831,(IF(BP831&gt;=1,BP831-COUNTIFS($AE831:$AE831,$AC832,AP831:AP831,$AI$2),0)),0)),0)</f>
        <v>0</v>
      </c>
      <c r="BQ832" s="1">
        <f>IFERROR(IF($AE832&gt;$AE831,VLOOKUP($AC832+AQ$1,STOCK!$F$10:$AB$209,17,0),IF($AE832=$AE831,(IF(BQ831&gt;=1,BQ831-COUNTIFS($AE831:$AE831,$AC832,AQ831:AQ831,$AI$2),0)),0)),0)</f>
        <v>0</v>
      </c>
      <c r="BR832" s="1">
        <f>IFERROR(IF($AE832&gt;$AE831,VLOOKUP($AC832+AR$1,STOCK!$F$10:$AB$209,17,0),IF($AE832=$AE831,(IF(BR831&gt;=1,BR831-COUNTIFS($AE831:$AE831,$AC832,AR831:AR831,$AI$2),0)),0)),0)</f>
        <v>0</v>
      </c>
      <c r="BS832" s="1">
        <f>IFERROR(IF($AE832&gt;$AE831,VLOOKUP($AC832+AS$1,STOCK!$F$10:$AB$209,17,0),IF($AE832=$AE831,(IF(BS831&gt;=1,BS831-COUNTIFS($AE831:$AE831,$AC832,AS831:AS831,$AI$2),0)),0)),0)</f>
        <v>0</v>
      </c>
      <c r="BT832" s="1">
        <f>IFERROR(IF($AE832&gt;$AE831,VLOOKUP($AC832+AT$1,STOCK!$F$10:$AB$209,17,0),IF($AE832=$AE831,(IF(BT831&gt;=1,BT831-COUNTIFS($AE831:$AE831,$AC832,AT831:AT831,$AI$2),0)),0)),0)</f>
        <v>0</v>
      </c>
      <c r="BU832" s="1">
        <f>IFERROR(IF($AE832&gt;$AE831,VLOOKUP($AC832+AU$1,STOCK!$F$10:$AB$209,17,0),IF($AE832=$AE831,(IF(BU831&gt;=1,BU831-COUNTIFS($AE831:$AE831,$AC832,AU831:AU831,$AI$2),0)),0)),0)</f>
        <v>0</v>
      </c>
      <c r="BV832" s="1">
        <f>IFERROR(IF($AE832&gt;$AE831,VLOOKUP($AC832+AV$1,STOCK!$F$10:$AB$209,17,0),IF($AE832=$AE831,(IF(BV831&gt;=1,BV831-COUNTIFS($AE831:$AE831,$AC832,AV831:AV831,$AI$2),0)),0)),0)</f>
        <v>0</v>
      </c>
      <c r="BW832" s="1">
        <f>IFERROR(IF($AE832&gt;$AE831,VLOOKUP($AC832+AW$1,STOCK!$F$10:$AB$209,17,0),IF($AE832=$AE831,(IF(BW831&gt;=1,BW831-COUNTIFS($AE831:$AE831,$AC832,AW831:AW831,$AI$2),0)),0)),0)</f>
        <v>0</v>
      </c>
      <c r="BX832" s="1">
        <f>IFERROR(IF($AE832&gt;$AE831,VLOOKUP($AC832+AX$1,STOCK!$F$10:$AB$209,17,0),IF($AE832=$AE831,(IF(BX831&gt;=1,BX831-COUNTIFS($AE831:$AE831,$AC832,AX831:AX831,$AI$2),0)),0)),0)</f>
        <v>0</v>
      </c>
    </row>
    <row r="833" spans="29:76" x14ac:dyDescent="0.25">
      <c r="AC833" s="1">
        <f t="shared" si="200"/>
        <v>0</v>
      </c>
      <c r="AD833" s="1">
        <f>IFERROR(IF(LEN(AK833)&gt;=1,VLOOKUP(HLOOKUP(AK833,PROFILE!$K$5:$V$8,4,0),PROFILE!$F$1:$G$3,2,0),0),0)</f>
        <v>0</v>
      </c>
      <c r="AE833" s="1">
        <f t="shared" si="201"/>
        <v>0</v>
      </c>
      <c r="AF833" s="1">
        <v>820</v>
      </c>
      <c r="AI833" s="1" t="str">
        <f>IFERROR(IF($AH833&gt;=1,VLOOKUP($AG833,STUDENT!$O$8:$Z$1507,3,0),""),"")</f>
        <v/>
      </c>
      <c r="AJ833" s="1" t="str">
        <f>IFERROR(IF($AH833&gt;=1,VLOOKUP($AG833,STUDENT!$O$8:$Z$1507,4,0),""),"")</f>
        <v/>
      </c>
      <c r="AK833" s="1" t="str">
        <f>IFERROR(IF($AH833&gt;=1,VLOOKUP($AG833,STUDENT!$O$8:$Z$1507,6,0),""),"")</f>
        <v/>
      </c>
      <c r="AL833" s="1" t="str">
        <f t="shared" si="202"/>
        <v/>
      </c>
      <c r="AM833" s="1" t="str">
        <f t="shared" si="203"/>
        <v/>
      </c>
      <c r="AN833" s="1" t="str">
        <f t="shared" si="204"/>
        <v/>
      </c>
      <c r="AO833" s="1" t="str">
        <f t="shared" si="205"/>
        <v/>
      </c>
      <c r="AP833" s="1" t="str">
        <f t="shared" si="206"/>
        <v/>
      </c>
      <c r="AQ833" s="1" t="str">
        <f t="shared" si="207"/>
        <v/>
      </c>
      <c r="AR833" s="1" t="str">
        <f t="shared" si="208"/>
        <v/>
      </c>
      <c r="AS833" s="1" t="str">
        <f t="shared" si="209"/>
        <v/>
      </c>
      <c r="AT833" s="1" t="str">
        <f t="shared" si="210"/>
        <v/>
      </c>
      <c r="AU833" s="1" t="str">
        <f t="shared" si="211"/>
        <v/>
      </c>
      <c r="AV833" s="1" t="str">
        <f t="shared" si="212"/>
        <v/>
      </c>
      <c r="AW833" s="1" t="str">
        <f t="shared" si="213"/>
        <v/>
      </c>
      <c r="AX833" s="1" t="str">
        <f t="shared" si="214"/>
        <v/>
      </c>
      <c r="AY833" s="1">
        <f>IFERROR(IF($AE833&gt;$AE832,VLOOKUP($AC833+AL$1,STOCK!$F$10:$AB$209,16,0),IF($AE833=$AE832,(IF(AY832&gt;=1,AY832-COUNTIFS($AE832:$AE832,$AC833,AL832:AL832,$AI$1),0)),0)),0)</f>
        <v>0</v>
      </c>
      <c r="AZ833" s="1">
        <f>IFERROR(IF($AE833&gt;$AE832,VLOOKUP($AC833+AM$1,STOCK!$F$10:$AB$209,16,0),IF($AE833=$AE832,(IF(AZ832&gt;=1,AZ832-COUNTIFS($AE832:$AE832,$AC833,AM832:AM832,$AI$1),0)),0)),0)</f>
        <v>0</v>
      </c>
      <c r="BA833" s="1">
        <f>IFERROR(IF($AE833&gt;$AE832,VLOOKUP($AC833+AN$1,STOCK!$F$10:$AB$209,16,0),IF($AE833=$AE832,(IF(BA832&gt;=1,BA832-COUNTIFS($AE832:$AE832,$AC833,AN832:AN832,$AI$1),0)),0)),0)</f>
        <v>0</v>
      </c>
      <c r="BB833" s="1">
        <f>IFERROR(IF($AE833&gt;$AE832,VLOOKUP($AC833+AO$1,STOCK!$F$10:$AB$209,16,0),IF($AE833=$AE832,(IF(BB832&gt;=1,BB832-COUNTIFS($AE832:$AE832,$AC833,AO832:AO832,$AI$1),0)),0)),0)</f>
        <v>0</v>
      </c>
      <c r="BC833" s="1">
        <f>IFERROR(IF($AE833&gt;$AE832,VLOOKUP($AC833+AP$1,STOCK!$F$10:$AB$209,16,0),IF($AE833=$AE832,(IF(BC832&gt;=1,BC832-COUNTIFS($AE832:$AE832,$AC833,AP832:AP832,$AI$1),0)),0)),0)</f>
        <v>0</v>
      </c>
      <c r="BD833" s="1">
        <f>IFERROR(IF($AE833&gt;$AE832,VLOOKUP($AC833+AQ$1,STOCK!$F$10:$AB$209,16,0),IF($AE833=$AE832,(IF(BD832&gt;=1,BD832-COUNTIFS($AE832:$AE832,$AC833,AQ832:AQ832,$AI$1),0)),0)),0)</f>
        <v>0</v>
      </c>
      <c r="BE833" s="1">
        <f>IFERROR(IF($AE833&gt;$AE832,VLOOKUP($AC833+AR$1,STOCK!$F$10:$AB$209,16,0),IF($AE833=$AE832,(IF(BE832&gt;=1,BE832-COUNTIFS($AE832:$AE832,$AC833,AR832:AR832,$AI$1),0)),0)),0)</f>
        <v>0</v>
      </c>
      <c r="BF833" s="1">
        <f>IFERROR(IF($AE833&gt;$AE832,VLOOKUP($AC833+AS$1,STOCK!$F$10:$AB$209,16,0),IF($AE833=$AE832,(IF(BF832&gt;=1,BF832-COUNTIFS($AE832:$AE832,$AC833,AS832:AS832,$AI$1),0)),0)),0)</f>
        <v>0</v>
      </c>
      <c r="BG833" s="1">
        <f>IFERROR(IF($AE833&gt;$AE832,VLOOKUP($AC833+AT$1,STOCK!$F$10:$AB$209,16,0),IF($AE833=$AE832,(IF(BG832&gt;=1,BG832-COUNTIFS($AE832:$AE832,$AC833,AT832:AT832,$AI$1),0)),0)),0)</f>
        <v>0</v>
      </c>
      <c r="BH833" s="1">
        <f>IFERROR(IF($AE833&gt;$AE832,VLOOKUP($AC833+AU$1,STOCK!$F$10:$AB$209,16,0),IF($AE833=$AE832,(IF(BH832&gt;=1,BH832-COUNTIFS($AE832:$AE832,$AC833,AU832:AU832,$AI$1),0)),0)),0)</f>
        <v>0</v>
      </c>
      <c r="BI833" s="1">
        <f>IFERROR(IF($AE833&gt;$AE832,VLOOKUP($AC833+AV$1,STOCK!$F$10:$AB$209,16,0),IF($AE833=$AE832,(IF(BI832&gt;=1,BI832-COUNTIFS($AE832:$AE832,$AC833,AV832:AV832,$AI$1),0)),0)),0)</f>
        <v>0</v>
      </c>
      <c r="BJ833" s="1">
        <f>IFERROR(IF($AE833&gt;$AE832,VLOOKUP($AC833+AW$1,STOCK!$F$10:$AB$209,16,0),IF($AE833=$AE832,(IF(BJ832&gt;=1,BJ832-COUNTIFS($AE832:$AE832,$AC833,AW832:AW832,$AI$1),0)),0)),0)</f>
        <v>0</v>
      </c>
      <c r="BK833" s="1">
        <f>IFERROR(IF($AE833&gt;$AE832,VLOOKUP($AC833+AX$1,STOCK!$F$10:$AB$209,16,0),IF($AE833=$AE832,(IF(BK832&gt;=1,BK832-COUNTIFS($AE832:$AE832,$AC833,AX832:AX832,$AI$1),0)),0)),0)</f>
        <v>0</v>
      </c>
      <c r="BL833" s="1">
        <f>IFERROR(IF($AE833&gt;$AE832,VLOOKUP($AC833+AL$1,STOCK!$F$10:$AB$209,17,0),IF($AE833=$AE832,(IF(BL832&gt;=1,BL832-COUNTIFS($AE832:$AE832,$AC833,AL832:AL832,$AI$2),0)),0)),0)</f>
        <v>0</v>
      </c>
      <c r="BM833" s="1">
        <f>IFERROR(IF($AE833&gt;$AE832,VLOOKUP($AC833+AM$1,STOCK!$F$10:$AB$209,17,0),IF($AE833=$AE832,(IF(BM832&gt;=1,BM832-COUNTIFS($AE832:$AE832,$AC833,AM832:AM832,$AI$2),0)),0)),0)</f>
        <v>0</v>
      </c>
      <c r="BN833" s="1">
        <f>IFERROR(IF($AE833&gt;$AE832,VLOOKUP($AC833+AN$1,STOCK!$F$10:$AB$209,17,0),IF($AE833=$AE832,(IF(BN832&gt;=1,BN832-COUNTIFS($AE832:$AE832,$AC833,AN832:AN832,$AI$2),0)),0)),0)</f>
        <v>0</v>
      </c>
      <c r="BO833" s="1">
        <f>IFERROR(IF($AE833&gt;$AE832,VLOOKUP($AC833+AO$1,STOCK!$F$10:$AB$209,17,0),IF($AE833=$AE832,(IF(BO832&gt;=1,BO832-COUNTIFS($AE832:$AE832,$AC833,AO832:AO832,$AI$2),0)),0)),0)</f>
        <v>0</v>
      </c>
      <c r="BP833" s="1">
        <f>IFERROR(IF($AE833&gt;$AE832,VLOOKUP($AC833+AP$1,STOCK!$F$10:$AB$209,17,0),IF($AE833=$AE832,(IF(BP832&gt;=1,BP832-COUNTIFS($AE832:$AE832,$AC833,AP832:AP832,$AI$2),0)),0)),0)</f>
        <v>0</v>
      </c>
      <c r="BQ833" s="1">
        <f>IFERROR(IF($AE833&gt;$AE832,VLOOKUP($AC833+AQ$1,STOCK!$F$10:$AB$209,17,0),IF($AE833=$AE832,(IF(BQ832&gt;=1,BQ832-COUNTIFS($AE832:$AE832,$AC833,AQ832:AQ832,$AI$2),0)),0)),0)</f>
        <v>0</v>
      </c>
      <c r="BR833" s="1">
        <f>IFERROR(IF($AE833&gt;$AE832,VLOOKUP($AC833+AR$1,STOCK!$F$10:$AB$209,17,0),IF($AE833=$AE832,(IF(BR832&gt;=1,BR832-COUNTIFS($AE832:$AE832,$AC833,AR832:AR832,$AI$2),0)),0)),0)</f>
        <v>0</v>
      </c>
      <c r="BS833" s="1">
        <f>IFERROR(IF($AE833&gt;$AE832,VLOOKUP($AC833+AS$1,STOCK!$F$10:$AB$209,17,0),IF($AE833=$AE832,(IF(BS832&gt;=1,BS832-COUNTIFS($AE832:$AE832,$AC833,AS832:AS832,$AI$2),0)),0)),0)</f>
        <v>0</v>
      </c>
      <c r="BT833" s="1">
        <f>IFERROR(IF($AE833&gt;$AE832,VLOOKUP($AC833+AT$1,STOCK!$F$10:$AB$209,17,0),IF($AE833=$AE832,(IF(BT832&gt;=1,BT832-COUNTIFS($AE832:$AE832,$AC833,AT832:AT832,$AI$2),0)),0)),0)</f>
        <v>0</v>
      </c>
      <c r="BU833" s="1">
        <f>IFERROR(IF($AE833&gt;$AE832,VLOOKUP($AC833+AU$1,STOCK!$F$10:$AB$209,17,0),IF($AE833=$AE832,(IF(BU832&gt;=1,BU832-COUNTIFS($AE832:$AE832,$AC833,AU832:AU832,$AI$2),0)),0)),0)</f>
        <v>0</v>
      </c>
      <c r="BV833" s="1">
        <f>IFERROR(IF($AE833&gt;$AE832,VLOOKUP($AC833+AV$1,STOCK!$F$10:$AB$209,17,0),IF($AE833=$AE832,(IF(BV832&gt;=1,BV832-COUNTIFS($AE832:$AE832,$AC833,AV832:AV832,$AI$2),0)),0)),0)</f>
        <v>0</v>
      </c>
      <c r="BW833" s="1">
        <f>IFERROR(IF($AE833&gt;$AE832,VLOOKUP($AC833+AW$1,STOCK!$F$10:$AB$209,17,0),IF($AE833=$AE832,(IF(BW832&gt;=1,BW832-COUNTIFS($AE832:$AE832,$AC833,AW832:AW832,$AI$2),0)),0)),0)</f>
        <v>0</v>
      </c>
      <c r="BX833" s="1">
        <f>IFERROR(IF($AE833&gt;$AE832,VLOOKUP($AC833+AX$1,STOCK!$F$10:$AB$209,17,0),IF($AE833=$AE832,(IF(BX832&gt;=1,BX832-COUNTIFS($AE832:$AE832,$AC833,AX832:AX832,$AI$2),0)),0)),0)</f>
        <v>0</v>
      </c>
    </row>
    <row r="834" spans="29:76" x14ac:dyDescent="0.25">
      <c r="AC834" s="1">
        <f t="shared" si="200"/>
        <v>0</v>
      </c>
      <c r="AD834" s="1">
        <f>IFERROR(IF(LEN(AK834)&gt;=1,VLOOKUP(HLOOKUP(AK834,PROFILE!$K$5:$V$8,4,0),PROFILE!$F$1:$G$3,2,0),0),0)</f>
        <v>0</v>
      </c>
      <c r="AE834" s="1">
        <f t="shared" si="201"/>
        <v>0</v>
      </c>
      <c r="AF834" s="1">
        <v>821</v>
      </c>
      <c r="AI834" s="1" t="str">
        <f>IFERROR(IF($AH834&gt;=1,VLOOKUP($AG834,STUDENT!$O$8:$Z$1507,3,0),""),"")</f>
        <v/>
      </c>
      <c r="AJ834" s="1" t="str">
        <f>IFERROR(IF($AH834&gt;=1,VLOOKUP($AG834,STUDENT!$O$8:$Z$1507,4,0),""),"")</f>
        <v/>
      </c>
      <c r="AK834" s="1" t="str">
        <f>IFERROR(IF($AH834&gt;=1,VLOOKUP($AG834,STUDENT!$O$8:$Z$1507,6,0),""),"")</f>
        <v/>
      </c>
      <c r="AL834" s="1" t="str">
        <f t="shared" si="202"/>
        <v/>
      </c>
      <c r="AM834" s="1" t="str">
        <f t="shared" si="203"/>
        <v/>
      </c>
      <c r="AN834" s="1" t="str">
        <f t="shared" si="204"/>
        <v/>
      </c>
      <c r="AO834" s="1" t="str">
        <f t="shared" si="205"/>
        <v/>
      </c>
      <c r="AP834" s="1" t="str">
        <f t="shared" si="206"/>
        <v/>
      </c>
      <c r="AQ834" s="1" t="str">
        <f t="shared" si="207"/>
        <v/>
      </c>
      <c r="AR834" s="1" t="str">
        <f t="shared" si="208"/>
        <v/>
      </c>
      <c r="AS834" s="1" t="str">
        <f t="shared" si="209"/>
        <v/>
      </c>
      <c r="AT834" s="1" t="str">
        <f t="shared" si="210"/>
        <v/>
      </c>
      <c r="AU834" s="1" t="str">
        <f t="shared" si="211"/>
        <v/>
      </c>
      <c r="AV834" s="1" t="str">
        <f t="shared" si="212"/>
        <v/>
      </c>
      <c r="AW834" s="1" t="str">
        <f t="shared" si="213"/>
        <v/>
      </c>
      <c r="AX834" s="1" t="str">
        <f t="shared" si="214"/>
        <v/>
      </c>
      <c r="AY834" s="1">
        <f>IFERROR(IF($AE834&gt;$AE833,VLOOKUP($AC834+AL$1,STOCK!$F$10:$AB$209,16,0),IF($AE834=$AE833,(IF(AY833&gt;=1,AY833-COUNTIFS($AE833:$AE833,$AC834,AL833:AL833,$AI$1),0)),0)),0)</f>
        <v>0</v>
      </c>
      <c r="AZ834" s="1">
        <f>IFERROR(IF($AE834&gt;$AE833,VLOOKUP($AC834+AM$1,STOCK!$F$10:$AB$209,16,0),IF($AE834=$AE833,(IF(AZ833&gt;=1,AZ833-COUNTIFS($AE833:$AE833,$AC834,AM833:AM833,$AI$1),0)),0)),0)</f>
        <v>0</v>
      </c>
      <c r="BA834" s="1">
        <f>IFERROR(IF($AE834&gt;$AE833,VLOOKUP($AC834+AN$1,STOCK!$F$10:$AB$209,16,0),IF($AE834=$AE833,(IF(BA833&gt;=1,BA833-COUNTIFS($AE833:$AE833,$AC834,AN833:AN833,$AI$1),0)),0)),0)</f>
        <v>0</v>
      </c>
      <c r="BB834" s="1">
        <f>IFERROR(IF($AE834&gt;$AE833,VLOOKUP($AC834+AO$1,STOCK!$F$10:$AB$209,16,0),IF($AE834=$AE833,(IF(BB833&gt;=1,BB833-COUNTIFS($AE833:$AE833,$AC834,AO833:AO833,$AI$1),0)),0)),0)</f>
        <v>0</v>
      </c>
      <c r="BC834" s="1">
        <f>IFERROR(IF($AE834&gt;$AE833,VLOOKUP($AC834+AP$1,STOCK!$F$10:$AB$209,16,0),IF($AE834=$AE833,(IF(BC833&gt;=1,BC833-COUNTIFS($AE833:$AE833,$AC834,AP833:AP833,$AI$1),0)),0)),0)</f>
        <v>0</v>
      </c>
      <c r="BD834" s="1">
        <f>IFERROR(IF($AE834&gt;$AE833,VLOOKUP($AC834+AQ$1,STOCK!$F$10:$AB$209,16,0),IF($AE834=$AE833,(IF(BD833&gt;=1,BD833-COUNTIFS($AE833:$AE833,$AC834,AQ833:AQ833,$AI$1),0)),0)),0)</f>
        <v>0</v>
      </c>
      <c r="BE834" s="1">
        <f>IFERROR(IF($AE834&gt;$AE833,VLOOKUP($AC834+AR$1,STOCK!$F$10:$AB$209,16,0),IF($AE834=$AE833,(IF(BE833&gt;=1,BE833-COUNTIFS($AE833:$AE833,$AC834,AR833:AR833,$AI$1),0)),0)),0)</f>
        <v>0</v>
      </c>
      <c r="BF834" s="1">
        <f>IFERROR(IF($AE834&gt;$AE833,VLOOKUP($AC834+AS$1,STOCK!$F$10:$AB$209,16,0),IF($AE834=$AE833,(IF(BF833&gt;=1,BF833-COUNTIFS($AE833:$AE833,$AC834,AS833:AS833,$AI$1),0)),0)),0)</f>
        <v>0</v>
      </c>
      <c r="BG834" s="1">
        <f>IFERROR(IF($AE834&gt;$AE833,VLOOKUP($AC834+AT$1,STOCK!$F$10:$AB$209,16,0),IF($AE834=$AE833,(IF(BG833&gt;=1,BG833-COUNTIFS($AE833:$AE833,$AC834,AT833:AT833,$AI$1),0)),0)),0)</f>
        <v>0</v>
      </c>
      <c r="BH834" s="1">
        <f>IFERROR(IF($AE834&gt;$AE833,VLOOKUP($AC834+AU$1,STOCK!$F$10:$AB$209,16,0),IF($AE834=$AE833,(IF(BH833&gt;=1,BH833-COUNTIFS($AE833:$AE833,$AC834,AU833:AU833,$AI$1),0)),0)),0)</f>
        <v>0</v>
      </c>
      <c r="BI834" s="1">
        <f>IFERROR(IF($AE834&gt;$AE833,VLOOKUP($AC834+AV$1,STOCK!$F$10:$AB$209,16,0),IF($AE834=$AE833,(IF(BI833&gt;=1,BI833-COUNTIFS($AE833:$AE833,$AC834,AV833:AV833,$AI$1),0)),0)),0)</f>
        <v>0</v>
      </c>
      <c r="BJ834" s="1">
        <f>IFERROR(IF($AE834&gt;$AE833,VLOOKUP($AC834+AW$1,STOCK!$F$10:$AB$209,16,0),IF($AE834=$AE833,(IF(BJ833&gt;=1,BJ833-COUNTIFS($AE833:$AE833,$AC834,AW833:AW833,$AI$1),0)),0)),0)</f>
        <v>0</v>
      </c>
      <c r="BK834" s="1">
        <f>IFERROR(IF($AE834&gt;$AE833,VLOOKUP($AC834+AX$1,STOCK!$F$10:$AB$209,16,0),IF($AE834=$AE833,(IF(BK833&gt;=1,BK833-COUNTIFS($AE833:$AE833,$AC834,AX833:AX833,$AI$1),0)),0)),0)</f>
        <v>0</v>
      </c>
      <c r="BL834" s="1">
        <f>IFERROR(IF($AE834&gt;$AE833,VLOOKUP($AC834+AL$1,STOCK!$F$10:$AB$209,17,0),IF($AE834=$AE833,(IF(BL833&gt;=1,BL833-COUNTIFS($AE833:$AE833,$AC834,AL833:AL833,$AI$2),0)),0)),0)</f>
        <v>0</v>
      </c>
      <c r="BM834" s="1">
        <f>IFERROR(IF($AE834&gt;$AE833,VLOOKUP($AC834+AM$1,STOCK!$F$10:$AB$209,17,0),IF($AE834=$AE833,(IF(BM833&gt;=1,BM833-COUNTIFS($AE833:$AE833,$AC834,AM833:AM833,$AI$2),0)),0)),0)</f>
        <v>0</v>
      </c>
      <c r="BN834" s="1">
        <f>IFERROR(IF($AE834&gt;$AE833,VLOOKUP($AC834+AN$1,STOCK!$F$10:$AB$209,17,0),IF($AE834=$AE833,(IF(BN833&gt;=1,BN833-COUNTIFS($AE833:$AE833,$AC834,AN833:AN833,$AI$2),0)),0)),0)</f>
        <v>0</v>
      </c>
      <c r="BO834" s="1">
        <f>IFERROR(IF($AE834&gt;$AE833,VLOOKUP($AC834+AO$1,STOCK!$F$10:$AB$209,17,0),IF($AE834=$AE833,(IF(BO833&gt;=1,BO833-COUNTIFS($AE833:$AE833,$AC834,AO833:AO833,$AI$2),0)),0)),0)</f>
        <v>0</v>
      </c>
      <c r="BP834" s="1">
        <f>IFERROR(IF($AE834&gt;$AE833,VLOOKUP($AC834+AP$1,STOCK!$F$10:$AB$209,17,0),IF($AE834=$AE833,(IF(BP833&gt;=1,BP833-COUNTIFS($AE833:$AE833,$AC834,AP833:AP833,$AI$2),0)),0)),0)</f>
        <v>0</v>
      </c>
      <c r="BQ834" s="1">
        <f>IFERROR(IF($AE834&gt;$AE833,VLOOKUP($AC834+AQ$1,STOCK!$F$10:$AB$209,17,0),IF($AE834=$AE833,(IF(BQ833&gt;=1,BQ833-COUNTIFS($AE833:$AE833,$AC834,AQ833:AQ833,$AI$2),0)),0)),0)</f>
        <v>0</v>
      </c>
      <c r="BR834" s="1">
        <f>IFERROR(IF($AE834&gt;$AE833,VLOOKUP($AC834+AR$1,STOCK!$F$10:$AB$209,17,0),IF($AE834=$AE833,(IF(BR833&gt;=1,BR833-COUNTIFS($AE833:$AE833,$AC834,AR833:AR833,$AI$2),0)),0)),0)</f>
        <v>0</v>
      </c>
      <c r="BS834" s="1">
        <f>IFERROR(IF($AE834&gt;$AE833,VLOOKUP($AC834+AS$1,STOCK!$F$10:$AB$209,17,0),IF($AE834=$AE833,(IF(BS833&gt;=1,BS833-COUNTIFS($AE833:$AE833,$AC834,AS833:AS833,$AI$2),0)),0)),0)</f>
        <v>0</v>
      </c>
      <c r="BT834" s="1">
        <f>IFERROR(IF($AE834&gt;$AE833,VLOOKUP($AC834+AT$1,STOCK!$F$10:$AB$209,17,0),IF($AE834=$AE833,(IF(BT833&gt;=1,BT833-COUNTIFS($AE833:$AE833,$AC834,AT833:AT833,$AI$2),0)),0)),0)</f>
        <v>0</v>
      </c>
      <c r="BU834" s="1">
        <f>IFERROR(IF($AE834&gt;$AE833,VLOOKUP($AC834+AU$1,STOCK!$F$10:$AB$209,17,0),IF($AE834=$AE833,(IF(BU833&gt;=1,BU833-COUNTIFS($AE833:$AE833,$AC834,AU833:AU833,$AI$2),0)),0)),0)</f>
        <v>0</v>
      </c>
      <c r="BV834" s="1">
        <f>IFERROR(IF($AE834&gt;$AE833,VLOOKUP($AC834+AV$1,STOCK!$F$10:$AB$209,17,0),IF($AE834=$AE833,(IF(BV833&gt;=1,BV833-COUNTIFS($AE833:$AE833,$AC834,AV833:AV833,$AI$2),0)),0)),0)</f>
        <v>0</v>
      </c>
      <c r="BW834" s="1">
        <f>IFERROR(IF($AE834&gt;$AE833,VLOOKUP($AC834+AW$1,STOCK!$F$10:$AB$209,17,0),IF($AE834=$AE833,(IF(BW833&gt;=1,BW833-COUNTIFS($AE833:$AE833,$AC834,AW833:AW833,$AI$2),0)),0)),0)</f>
        <v>0</v>
      </c>
      <c r="BX834" s="1">
        <f>IFERROR(IF($AE834&gt;$AE833,VLOOKUP($AC834+AX$1,STOCK!$F$10:$AB$209,17,0),IF($AE834=$AE833,(IF(BX833&gt;=1,BX833-COUNTIFS($AE833:$AE833,$AC834,AX833:AX833,$AI$2),0)),0)),0)</f>
        <v>0</v>
      </c>
    </row>
    <row r="835" spans="29:76" x14ac:dyDescent="0.25">
      <c r="AC835" s="1">
        <f t="shared" si="200"/>
        <v>0</v>
      </c>
      <c r="AD835" s="1">
        <f>IFERROR(IF(LEN(AK835)&gt;=1,VLOOKUP(HLOOKUP(AK835,PROFILE!$K$5:$V$8,4,0),PROFILE!$F$1:$G$3,2,0),0),0)</f>
        <v>0</v>
      </c>
      <c r="AE835" s="1">
        <f t="shared" si="201"/>
        <v>0</v>
      </c>
      <c r="AF835" s="1">
        <v>822</v>
      </c>
      <c r="AI835" s="1" t="str">
        <f>IFERROR(IF($AH835&gt;=1,VLOOKUP($AG835,STUDENT!$O$8:$Z$1507,3,0),""),"")</f>
        <v/>
      </c>
      <c r="AJ835" s="1" t="str">
        <f>IFERROR(IF($AH835&gt;=1,VLOOKUP($AG835,STUDENT!$O$8:$Z$1507,4,0),""),"")</f>
        <v/>
      </c>
      <c r="AK835" s="1" t="str">
        <f>IFERROR(IF($AH835&gt;=1,VLOOKUP($AG835,STUDENT!$O$8:$Z$1507,6,0),""),"")</f>
        <v/>
      </c>
      <c r="AL835" s="1" t="str">
        <f t="shared" si="202"/>
        <v/>
      </c>
      <c r="AM835" s="1" t="str">
        <f t="shared" si="203"/>
        <v/>
      </c>
      <c r="AN835" s="1" t="str">
        <f t="shared" si="204"/>
        <v/>
      </c>
      <c r="AO835" s="1" t="str">
        <f t="shared" si="205"/>
        <v/>
      </c>
      <c r="AP835" s="1" t="str">
        <f t="shared" si="206"/>
        <v/>
      </c>
      <c r="AQ835" s="1" t="str">
        <f t="shared" si="207"/>
        <v/>
      </c>
      <c r="AR835" s="1" t="str">
        <f t="shared" si="208"/>
        <v/>
      </c>
      <c r="AS835" s="1" t="str">
        <f t="shared" si="209"/>
        <v/>
      </c>
      <c r="AT835" s="1" t="str">
        <f t="shared" si="210"/>
        <v/>
      </c>
      <c r="AU835" s="1" t="str">
        <f t="shared" si="211"/>
        <v/>
      </c>
      <c r="AV835" s="1" t="str">
        <f t="shared" si="212"/>
        <v/>
      </c>
      <c r="AW835" s="1" t="str">
        <f t="shared" si="213"/>
        <v/>
      </c>
      <c r="AX835" s="1" t="str">
        <f t="shared" si="214"/>
        <v/>
      </c>
      <c r="AY835" s="1">
        <f>IFERROR(IF($AE835&gt;$AE834,VLOOKUP($AC835+AL$1,STOCK!$F$10:$AB$209,16,0),IF($AE835=$AE834,(IF(AY834&gt;=1,AY834-COUNTIFS($AE834:$AE834,$AC835,AL834:AL834,$AI$1),0)),0)),0)</f>
        <v>0</v>
      </c>
      <c r="AZ835" s="1">
        <f>IFERROR(IF($AE835&gt;$AE834,VLOOKUP($AC835+AM$1,STOCK!$F$10:$AB$209,16,0),IF($AE835=$AE834,(IF(AZ834&gt;=1,AZ834-COUNTIFS($AE834:$AE834,$AC835,AM834:AM834,$AI$1),0)),0)),0)</f>
        <v>0</v>
      </c>
      <c r="BA835" s="1">
        <f>IFERROR(IF($AE835&gt;$AE834,VLOOKUP($AC835+AN$1,STOCK!$F$10:$AB$209,16,0),IF($AE835=$AE834,(IF(BA834&gt;=1,BA834-COUNTIFS($AE834:$AE834,$AC835,AN834:AN834,$AI$1),0)),0)),0)</f>
        <v>0</v>
      </c>
      <c r="BB835" s="1">
        <f>IFERROR(IF($AE835&gt;$AE834,VLOOKUP($AC835+AO$1,STOCK!$F$10:$AB$209,16,0),IF($AE835=$AE834,(IF(BB834&gt;=1,BB834-COUNTIFS($AE834:$AE834,$AC835,AO834:AO834,$AI$1),0)),0)),0)</f>
        <v>0</v>
      </c>
      <c r="BC835" s="1">
        <f>IFERROR(IF($AE835&gt;$AE834,VLOOKUP($AC835+AP$1,STOCK!$F$10:$AB$209,16,0),IF($AE835=$AE834,(IF(BC834&gt;=1,BC834-COUNTIFS($AE834:$AE834,$AC835,AP834:AP834,$AI$1),0)),0)),0)</f>
        <v>0</v>
      </c>
      <c r="BD835" s="1">
        <f>IFERROR(IF($AE835&gt;$AE834,VLOOKUP($AC835+AQ$1,STOCK!$F$10:$AB$209,16,0),IF($AE835=$AE834,(IF(BD834&gt;=1,BD834-COUNTIFS($AE834:$AE834,$AC835,AQ834:AQ834,$AI$1),0)),0)),0)</f>
        <v>0</v>
      </c>
      <c r="BE835" s="1">
        <f>IFERROR(IF($AE835&gt;$AE834,VLOOKUP($AC835+AR$1,STOCK!$F$10:$AB$209,16,0),IF($AE835=$AE834,(IF(BE834&gt;=1,BE834-COUNTIFS($AE834:$AE834,$AC835,AR834:AR834,$AI$1),0)),0)),0)</f>
        <v>0</v>
      </c>
      <c r="BF835" s="1">
        <f>IFERROR(IF($AE835&gt;$AE834,VLOOKUP($AC835+AS$1,STOCK!$F$10:$AB$209,16,0),IF($AE835=$AE834,(IF(BF834&gt;=1,BF834-COUNTIFS($AE834:$AE834,$AC835,AS834:AS834,$AI$1),0)),0)),0)</f>
        <v>0</v>
      </c>
      <c r="BG835" s="1">
        <f>IFERROR(IF($AE835&gt;$AE834,VLOOKUP($AC835+AT$1,STOCK!$F$10:$AB$209,16,0),IF($AE835=$AE834,(IF(BG834&gt;=1,BG834-COUNTIFS($AE834:$AE834,$AC835,AT834:AT834,$AI$1),0)),0)),0)</f>
        <v>0</v>
      </c>
      <c r="BH835" s="1">
        <f>IFERROR(IF($AE835&gt;$AE834,VLOOKUP($AC835+AU$1,STOCK!$F$10:$AB$209,16,0),IF($AE835=$AE834,(IF(BH834&gt;=1,BH834-COUNTIFS($AE834:$AE834,$AC835,AU834:AU834,$AI$1),0)),0)),0)</f>
        <v>0</v>
      </c>
      <c r="BI835" s="1">
        <f>IFERROR(IF($AE835&gt;$AE834,VLOOKUP($AC835+AV$1,STOCK!$F$10:$AB$209,16,0),IF($AE835=$AE834,(IF(BI834&gt;=1,BI834-COUNTIFS($AE834:$AE834,$AC835,AV834:AV834,$AI$1),0)),0)),0)</f>
        <v>0</v>
      </c>
      <c r="BJ835" s="1">
        <f>IFERROR(IF($AE835&gt;$AE834,VLOOKUP($AC835+AW$1,STOCK!$F$10:$AB$209,16,0),IF($AE835=$AE834,(IF(BJ834&gt;=1,BJ834-COUNTIFS($AE834:$AE834,$AC835,AW834:AW834,$AI$1),0)),0)),0)</f>
        <v>0</v>
      </c>
      <c r="BK835" s="1">
        <f>IFERROR(IF($AE835&gt;$AE834,VLOOKUP($AC835+AX$1,STOCK!$F$10:$AB$209,16,0),IF($AE835=$AE834,(IF(BK834&gt;=1,BK834-COUNTIFS($AE834:$AE834,$AC835,AX834:AX834,$AI$1),0)),0)),0)</f>
        <v>0</v>
      </c>
      <c r="BL835" s="1">
        <f>IFERROR(IF($AE835&gt;$AE834,VLOOKUP($AC835+AL$1,STOCK!$F$10:$AB$209,17,0),IF($AE835=$AE834,(IF(BL834&gt;=1,BL834-COUNTIFS($AE834:$AE834,$AC835,AL834:AL834,$AI$2),0)),0)),0)</f>
        <v>0</v>
      </c>
      <c r="BM835" s="1">
        <f>IFERROR(IF($AE835&gt;$AE834,VLOOKUP($AC835+AM$1,STOCK!$F$10:$AB$209,17,0),IF($AE835=$AE834,(IF(BM834&gt;=1,BM834-COUNTIFS($AE834:$AE834,$AC835,AM834:AM834,$AI$2),0)),0)),0)</f>
        <v>0</v>
      </c>
      <c r="BN835" s="1">
        <f>IFERROR(IF($AE835&gt;$AE834,VLOOKUP($AC835+AN$1,STOCK!$F$10:$AB$209,17,0),IF($AE835=$AE834,(IF(BN834&gt;=1,BN834-COUNTIFS($AE834:$AE834,$AC835,AN834:AN834,$AI$2),0)),0)),0)</f>
        <v>0</v>
      </c>
      <c r="BO835" s="1">
        <f>IFERROR(IF($AE835&gt;$AE834,VLOOKUP($AC835+AO$1,STOCK!$F$10:$AB$209,17,0),IF($AE835=$AE834,(IF(BO834&gt;=1,BO834-COUNTIFS($AE834:$AE834,$AC835,AO834:AO834,$AI$2),0)),0)),0)</f>
        <v>0</v>
      </c>
      <c r="BP835" s="1">
        <f>IFERROR(IF($AE835&gt;$AE834,VLOOKUP($AC835+AP$1,STOCK!$F$10:$AB$209,17,0),IF($AE835=$AE834,(IF(BP834&gt;=1,BP834-COUNTIFS($AE834:$AE834,$AC835,AP834:AP834,$AI$2),0)),0)),0)</f>
        <v>0</v>
      </c>
      <c r="BQ835" s="1">
        <f>IFERROR(IF($AE835&gt;$AE834,VLOOKUP($AC835+AQ$1,STOCK!$F$10:$AB$209,17,0),IF($AE835=$AE834,(IF(BQ834&gt;=1,BQ834-COUNTIFS($AE834:$AE834,$AC835,AQ834:AQ834,$AI$2),0)),0)),0)</f>
        <v>0</v>
      </c>
      <c r="BR835" s="1">
        <f>IFERROR(IF($AE835&gt;$AE834,VLOOKUP($AC835+AR$1,STOCK!$F$10:$AB$209,17,0),IF($AE835=$AE834,(IF(BR834&gt;=1,BR834-COUNTIFS($AE834:$AE834,$AC835,AR834:AR834,$AI$2),0)),0)),0)</f>
        <v>0</v>
      </c>
      <c r="BS835" s="1">
        <f>IFERROR(IF($AE835&gt;$AE834,VLOOKUP($AC835+AS$1,STOCK!$F$10:$AB$209,17,0),IF($AE835=$AE834,(IF(BS834&gt;=1,BS834-COUNTIFS($AE834:$AE834,$AC835,AS834:AS834,$AI$2),0)),0)),0)</f>
        <v>0</v>
      </c>
      <c r="BT835" s="1">
        <f>IFERROR(IF($AE835&gt;$AE834,VLOOKUP($AC835+AT$1,STOCK!$F$10:$AB$209,17,0),IF($AE835=$AE834,(IF(BT834&gt;=1,BT834-COUNTIFS($AE834:$AE834,$AC835,AT834:AT834,$AI$2),0)),0)),0)</f>
        <v>0</v>
      </c>
      <c r="BU835" s="1">
        <f>IFERROR(IF($AE835&gt;$AE834,VLOOKUP($AC835+AU$1,STOCK!$F$10:$AB$209,17,0),IF($AE835=$AE834,(IF(BU834&gt;=1,BU834-COUNTIFS($AE834:$AE834,$AC835,AU834:AU834,$AI$2),0)),0)),0)</f>
        <v>0</v>
      </c>
      <c r="BV835" s="1">
        <f>IFERROR(IF($AE835&gt;$AE834,VLOOKUP($AC835+AV$1,STOCK!$F$10:$AB$209,17,0),IF($AE835=$AE834,(IF(BV834&gt;=1,BV834-COUNTIFS($AE834:$AE834,$AC835,AV834:AV834,$AI$2),0)),0)),0)</f>
        <v>0</v>
      </c>
      <c r="BW835" s="1">
        <f>IFERROR(IF($AE835&gt;$AE834,VLOOKUP($AC835+AW$1,STOCK!$F$10:$AB$209,17,0),IF($AE835=$AE834,(IF(BW834&gt;=1,BW834-COUNTIFS($AE834:$AE834,$AC835,AW834:AW834,$AI$2),0)),0)),0)</f>
        <v>0</v>
      </c>
      <c r="BX835" s="1">
        <f>IFERROR(IF($AE835&gt;$AE834,VLOOKUP($AC835+AX$1,STOCK!$F$10:$AB$209,17,0),IF($AE835=$AE834,(IF(BX834&gt;=1,BX834-COUNTIFS($AE834:$AE834,$AC835,AX834:AX834,$AI$2),0)),0)),0)</f>
        <v>0</v>
      </c>
    </row>
    <row r="836" spans="29:76" x14ac:dyDescent="0.25">
      <c r="AC836" s="1">
        <f t="shared" si="200"/>
        <v>0</v>
      </c>
      <c r="AD836" s="1">
        <f>IFERROR(IF(LEN(AK836)&gt;=1,VLOOKUP(HLOOKUP(AK836,PROFILE!$K$5:$V$8,4,0),PROFILE!$F$1:$G$3,2,0),0),0)</f>
        <v>0</v>
      </c>
      <c r="AE836" s="1">
        <f t="shared" si="201"/>
        <v>0</v>
      </c>
      <c r="AF836" s="1">
        <v>823</v>
      </c>
      <c r="AI836" s="1" t="str">
        <f>IFERROR(IF($AH836&gt;=1,VLOOKUP($AG836,STUDENT!$O$8:$Z$1507,3,0),""),"")</f>
        <v/>
      </c>
      <c r="AJ836" s="1" t="str">
        <f>IFERROR(IF($AH836&gt;=1,VLOOKUP($AG836,STUDENT!$O$8:$Z$1507,4,0),""),"")</f>
        <v/>
      </c>
      <c r="AK836" s="1" t="str">
        <f>IFERROR(IF($AH836&gt;=1,VLOOKUP($AG836,STUDENT!$O$8:$Z$1507,6,0),""),"")</f>
        <v/>
      </c>
      <c r="AL836" s="1" t="str">
        <f t="shared" si="202"/>
        <v/>
      </c>
      <c r="AM836" s="1" t="str">
        <f t="shared" si="203"/>
        <v/>
      </c>
      <c r="AN836" s="1" t="str">
        <f t="shared" si="204"/>
        <v/>
      </c>
      <c r="AO836" s="1" t="str">
        <f t="shared" si="205"/>
        <v/>
      </c>
      <c r="AP836" s="1" t="str">
        <f t="shared" si="206"/>
        <v/>
      </c>
      <c r="AQ836" s="1" t="str">
        <f t="shared" si="207"/>
        <v/>
      </c>
      <c r="AR836" s="1" t="str">
        <f t="shared" si="208"/>
        <v/>
      </c>
      <c r="AS836" s="1" t="str">
        <f t="shared" si="209"/>
        <v/>
      </c>
      <c r="AT836" s="1" t="str">
        <f t="shared" si="210"/>
        <v/>
      </c>
      <c r="AU836" s="1" t="str">
        <f t="shared" si="211"/>
        <v/>
      </c>
      <c r="AV836" s="1" t="str">
        <f t="shared" si="212"/>
        <v/>
      </c>
      <c r="AW836" s="1" t="str">
        <f t="shared" si="213"/>
        <v/>
      </c>
      <c r="AX836" s="1" t="str">
        <f t="shared" si="214"/>
        <v/>
      </c>
      <c r="AY836" s="1">
        <f>IFERROR(IF($AE836&gt;$AE835,VLOOKUP($AC836+AL$1,STOCK!$F$10:$AB$209,16,0),IF($AE836=$AE835,(IF(AY835&gt;=1,AY835-COUNTIFS($AE835:$AE835,$AC836,AL835:AL835,$AI$1),0)),0)),0)</f>
        <v>0</v>
      </c>
      <c r="AZ836" s="1">
        <f>IFERROR(IF($AE836&gt;$AE835,VLOOKUP($AC836+AM$1,STOCK!$F$10:$AB$209,16,0),IF($AE836=$AE835,(IF(AZ835&gt;=1,AZ835-COUNTIFS($AE835:$AE835,$AC836,AM835:AM835,$AI$1),0)),0)),0)</f>
        <v>0</v>
      </c>
      <c r="BA836" s="1">
        <f>IFERROR(IF($AE836&gt;$AE835,VLOOKUP($AC836+AN$1,STOCK!$F$10:$AB$209,16,0),IF($AE836=$AE835,(IF(BA835&gt;=1,BA835-COUNTIFS($AE835:$AE835,$AC836,AN835:AN835,$AI$1),0)),0)),0)</f>
        <v>0</v>
      </c>
      <c r="BB836" s="1">
        <f>IFERROR(IF($AE836&gt;$AE835,VLOOKUP($AC836+AO$1,STOCK!$F$10:$AB$209,16,0),IF($AE836=$AE835,(IF(BB835&gt;=1,BB835-COUNTIFS($AE835:$AE835,$AC836,AO835:AO835,$AI$1),0)),0)),0)</f>
        <v>0</v>
      </c>
      <c r="BC836" s="1">
        <f>IFERROR(IF($AE836&gt;$AE835,VLOOKUP($AC836+AP$1,STOCK!$F$10:$AB$209,16,0),IF($AE836=$AE835,(IF(BC835&gt;=1,BC835-COUNTIFS($AE835:$AE835,$AC836,AP835:AP835,$AI$1),0)),0)),0)</f>
        <v>0</v>
      </c>
      <c r="BD836" s="1">
        <f>IFERROR(IF($AE836&gt;$AE835,VLOOKUP($AC836+AQ$1,STOCK!$F$10:$AB$209,16,0),IF($AE836=$AE835,(IF(BD835&gt;=1,BD835-COUNTIFS($AE835:$AE835,$AC836,AQ835:AQ835,$AI$1),0)),0)),0)</f>
        <v>0</v>
      </c>
      <c r="BE836" s="1">
        <f>IFERROR(IF($AE836&gt;$AE835,VLOOKUP($AC836+AR$1,STOCK!$F$10:$AB$209,16,0),IF($AE836=$AE835,(IF(BE835&gt;=1,BE835-COUNTIFS($AE835:$AE835,$AC836,AR835:AR835,$AI$1),0)),0)),0)</f>
        <v>0</v>
      </c>
      <c r="BF836" s="1">
        <f>IFERROR(IF($AE836&gt;$AE835,VLOOKUP($AC836+AS$1,STOCK!$F$10:$AB$209,16,0),IF($AE836=$AE835,(IF(BF835&gt;=1,BF835-COUNTIFS($AE835:$AE835,$AC836,AS835:AS835,$AI$1),0)),0)),0)</f>
        <v>0</v>
      </c>
      <c r="BG836" s="1">
        <f>IFERROR(IF($AE836&gt;$AE835,VLOOKUP($AC836+AT$1,STOCK!$F$10:$AB$209,16,0),IF($AE836=$AE835,(IF(BG835&gt;=1,BG835-COUNTIFS($AE835:$AE835,$AC836,AT835:AT835,$AI$1),0)),0)),0)</f>
        <v>0</v>
      </c>
      <c r="BH836" s="1">
        <f>IFERROR(IF($AE836&gt;$AE835,VLOOKUP($AC836+AU$1,STOCK!$F$10:$AB$209,16,0),IF($AE836=$AE835,(IF(BH835&gt;=1,BH835-COUNTIFS($AE835:$AE835,$AC836,AU835:AU835,$AI$1),0)),0)),0)</f>
        <v>0</v>
      </c>
      <c r="BI836" s="1">
        <f>IFERROR(IF($AE836&gt;$AE835,VLOOKUP($AC836+AV$1,STOCK!$F$10:$AB$209,16,0),IF($AE836=$AE835,(IF(BI835&gt;=1,BI835-COUNTIFS($AE835:$AE835,$AC836,AV835:AV835,$AI$1),0)),0)),0)</f>
        <v>0</v>
      </c>
      <c r="BJ836" s="1">
        <f>IFERROR(IF($AE836&gt;$AE835,VLOOKUP($AC836+AW$1,STOCK!$F$10:$AB$209,16,0),IF($AE836=$AE835,(IF(BJ835&gt;=1,BJ835-COUNTIFS($AE835:$AE835,$AC836,AW835:AW835,$AI$1),0)),0)),0)</f>
        <v>0</v>
      </c>
      <c r="BK836" s="1">
        <f>IFERROR(IF($AE836&gt;$AE835,VLOOKUP($AC836+AX$1,STOCK!$F$10:$AB$209,16,0),IF($AE836=$AE835,(IF(BK835&gt;=1,BK835-COUNTIFS($AE835:$AE835,$AC836,AX835:AX835,$AI$1),0)),0)),0)</f>
        <v>0</v>
      </c>
      <c r="BL836" s="1">
        <f>IFERROR(IF($AE836&gt;$AE835,VLOOKUP($AC836+AL$1,STOCK!$F$10:$AB$209,17,0),IF($AE836=$AE835,(IF(BL835&gt;=1,BL835-COUNTIFS($AE835:$AE835,$AC836,AL835:AL835,$AI$2),0)),0)),0)</f>
        <v>0</v>
      </c>
      <c r="BM836" s="1">
        <f>IFERROR(IF($AE836&gt;$AE835,VLOOKUP($AC836+AM$1,STOCK!$F$10:$AB$209,17,0),IF($AE836=$AE835,(IF(BM835&gt;=1,BM835-COUNTIFS($AE835:$AE835,$AC836,AM835:AM835,$AI$2),0)),0)),0)</f>
        <v>0</v>
      </c>
      <c r="BN836" s="1">
        <f>IFERROR(IF($AE836&gt;$AE835,VLOOKUP($AC836+AN$1,STOCK!$F$10:$AB$209,17,0),IF($AE836=$AE835,(IF(BN835&gt;=1,BN835-COUNTIFS($AE835:$AE835,$AC836,AN835:AN835,$AI$2),0)),0)),0)</f>
        <v>0</v>
      </c>
      <c r="BO836" s="1">
        <f>IFERROR(IF($AE836&gt;$AE835,VLOOKUP($AC836+AO$1,STOCK!$F$10:$AB$209,17,0),IF($AE836=$AE835,(IF(BO835&gt;=1,BO835-COUNTIFS($AE835:$AE835,$AC836,AO835:AO835,$AI$2),0)),0)),0)</f>
        <v>0</v>
      </c>
      <c r="BP836" s="1">
        <f>IFERROR(IF($AE836&gt;$AE835,VLOOKUP($AC836+AP$1,STOCK!$F$10:$AB$209,17,0),IF($AE836=$AE835,(IF(BP835&gt;=1,BP835-COUNTIFS($AE835:$AE835,$AC836,AP835:AP835,$AI$2),0)),0)),0)</f>
        <v>0</v>
      </c>
      <c r="BQ836" s="1">
        <f>IFERROR(IF($AE836&gt;$AE835,VLOOKUP($AC836+AQ$1,STOCK!$F$10:$AB$209,17,0),IF($AE836=$AE835,(IF(BQ835&gt;=1,BQ835-COUNTIFS($AE835:$AE835,$AC836,AQ835:AQ835,$AI$2),0)),0)),0)</f>
        <v>0</v>
      </c>
      <c r="BR836" s="1">
        <f>IFERROR(IF($AE836&gt;$AE835,VLOOKUP($AC836+AR$1,STOCK!$F$10:$AB$209,17,0),IF($AE836=$AE835,(IF(BR835&gt;=1,BR835-COUNTIFS($AE835:$AE835,$AC836,AR835:AR835,$AI$2),0)),0)),0)</f>
        <v>0</v>
      </c>
      <c r="BS836" s="1">
        <f>IFERROR(IF($AE836&gt;$AE835,VLOOKUP($AC836+AS$1,STOCK!$F$10:$AB$209,17,0),IF($AE836=$AE835,(IF(BS835&gt;=1,BS835-COUNTIFS($AE835:$AE835,$AC836,AS835:AS835,$AI$2),0)),0)),0)</f>
        <v>0</v>
      </c>
      <c r="BT836" s="1">
        <f>IFERROR(IF($AE836&gt;$AE835,VLOOKUP($AC836+AT$1,STOCK!$F$10:$AB$209,17,0),IF($AE836=$AE835,(IF(BT835&gt;=1,BT835-COUNTIFS($AE835:$AE835,$AC836,AT835:AT835,$AI$2),0)),0)),0)</f>
        <v>0</v>
      </c>
      <c r="BU836" s="1">
        <f>IFERROR(IF($AE836&gt;$AE835,VLOOKUP($AC836+AU$1,STOCK!$F$10:$AB$209,17,0),IF($AE836=$AE835,(IF(BU835&gt;=1,BU835-COUNTIFS($AE835:$AE835,$AC836,AU835:AU835,$AI$2),0)),0)),0)</f>
        <v>0</v>
      </c>
      <c r="BV836" s="1">
        <f>IFERROR(IF($AE836&gt;$AE835,VLOOKUP($AC836+AV$1,STOCK!$F$10:$AB$209,17,0),IF($AE836=$AE835,(IF(BV835&gt;=1,BV835-COUNTIFS($AE835:$AE835,$AC836,AV835:AV835,$AI$2),0)),0)),0)</f>
        <v>0</v>
      </c>
      <c r="BW836" s="1">
        <f>IFERROR(IF($AE836&gt;$AE835,VLOOKUP($AC836+AW$1,STOCK!$F$10:$AB$209,17,0),IF($AE836=$AE835,(IF(BW835&gt;=1,BW835-COUNTIFS($AE835:$AE835,$AC836,AW835:AW835,$AI$2),0)),0)),0)</f>
        <v>0</v>
      </c>
      <c r="BX836" s="1">
        <f>IFERROR(IF($AE836&gt;$AE835,VLOOKUP($AC836+AX$1,STOCK!$F$10:$AB$209,17,0),IF($AE836=$AE835,(IF(BX835&gt;=1,BX835-COUNTIFS($AE835:$AE835,$AC836,AX835:AX835,$AI$2),0)),0)),0)</f>
        <v>0</v>
      </c>
    </row>
    <row r="837" spans="29:76" x14ac:dyDescent="0.25">
      <c r="AC837" s="1">
        <f t="shared" si="200"/>
        <v>0</v>
      </c>
      <c r="AD837" s="1">
        <f>IFERROR(IF(LEN(AK837)&gt;=1,VLOOKUP(HLOOKUP(AK837,PROFILE!$K$5:$V$8,4,0),PROFILE!$F$1:$G$3,2,0),0),0)</f>
        <v>0</v>
      </c>
      <c r="AE837" s="1">
        <f t="shared" si="201"/>
        <v>0</v>
      </c>
      <c r="AF837" s="1">
        <v>824</v>
      </c>
      <c r="AI837" s="1" t="str">
        <f>IFERROR(IF($AH837&gt;=1,VLOOKUP($AG837,STUDENT!$O$8:$Z$1507,3,0),""),"")</f>
        <v/>
      </c>
      <c r="AJ837" s="1" t="str">
        <f>IFERROR(IF($AH837&gt;=1,VLOOKUP($AG837,STUDENT!$O$8:$Z$1507,4,0),""),"")</f>
        <v/>
      </c>
      <c r="AK837" s="1" t="str">
        <f>IFERROR(IF($AH837&gt;=1,VLOOKUP($AG837,STUDENT!$O$8:$Z$1507,6,0),""),"")</f>
        <v/>
      </c>
      <c r="AL837" s="1" t="str">
        <f t="shared" si="202"/>
        <v/>
      </c>
      <c r="AM837" s="1" t="str">
        <f t="shared" si="203"/>
        <v/>
      </c>
      <c r="AN837" s="1" t="str">
        <f t="shared" si="204"/>
        <v/>
      </c>
      <c r="AO837" s="1" t="str">
        <f t="shared" si="205"/>
        <v/>
      </c>
      <c r="AP837" s="1" t="str">
        <f t="shared" si="206"/>
        <v/>
      </c>
      <c r="AQ837" s="1" t="str">
        <f t="shared" si="207"/>
        <v/>
      </c>
      <c r="AR837" s="1" t="str">
        <f t="shared" si="208"/>
        <v/>
      </c>
      <c r="AS837" s="1" t="str">
        <f t="shared" si="209"/>
        <v/>
      </c>
      <c r="AT837" s="1" t="str">
        <f t="shared" si="210"/>
        <v/>
      </c>
      <c r="AU837" s="1" t="str">
        <f t="shared" si="211"/>
        <v/>
      </c>
      <c r="AV837" s="1" t="str">
        <f t="shared" si="212"/>
        <v/>
      </c>
      <c r="AW837" s="1" t="str">
        <f t="shared" si="213"/>
        <v/>
      </c>
      <c r="AX837" s="1" t="str">
        <f t="shared" si="214"/>
        <v/>
      </c>
      <c r="AY837" s="1">
        <f>IFERROR(IF($AE837&gt;$AE836,VLOOKUP($AC837+AL$1,STOCK!$F$10:$AB$209,16,0),IF($AE837=$AE836,(IF(AY836&gt;=1,AY836-COUNTIFS($AE836:$AE836,$AC837,AL836:AL836,$AI$1),0)),0)),0)</f>
        <v>0</v>
      </c>
      <c r="AZ837" s="1">
        <f>IFERROR(IF($AE837&gt;$AE836,VLOOKUP($AC837+AM$1,STOCK!$F$10:$AB$209,16,0),IF($AE837=$AE836,(IF(AZ836&gt;=1,AZ836-COUNTIFS($AE836:$AE836,$AC837,AM836:AM836,$AI$1),0)),0)),0)</f>
        <v>0</v>
      </c>
      <c r="BA837" s="1">
        <f>IFERROR(IF($AE837&gt;$AE836,VLOOKUP($AC837+AN$1,STOCK!$F$10:$AB$209,16,0),IF($AE837=$AE836,(IF(BA836&gt;=1,BA836-COUNTIFS($AE836:$AE836,$AC837,AN836:AN836,$AI$1),0)),0)),0)</f>
        <v>0</v>
      </c>
      <c r="BB837" s="1">
        <f>IFERROR(IF($AE837&gt;$AE836,VLOOKUP($AC837+AO$1,STOCK!$F$10:$AB$209,16,0),IF($AE837=$AE836,(IF(BB836&gt;=1,BB836-COUNTIFS($AE836:$AE836,$AC837,AO836:AO836,$AI$1),0)),0)),0)</f>
        <v>0</v>
      </c>
      <c r="BC837" s="1">
        <f>IFERROR(IF($AE837&gt;$AE836,VLOOKUP($AC837+AP$1,STOCK!$F$10:$AB$209,16,0),IF($AE837=$AE836,(IF(BC836&gt;=1,BC836-COUNTIFS($AE836:$AE836,$AC837,AP836:AP836,$AI$1),0)),0)),0)</f>
        <v>0</v>
      </c>
      <c r="BD837" s="1">
        <f>IFERROR(IF($AE837&gt;$AE836,VLOOKUP($AC837+AQ$1,STOCK!$F$10:$AB$209,16,0),IF($AE837=$AE836,(IF(BD836&gt;=1,BD836-COUNTIFS($AE836:$AE836,$AC837,AQ836:AQ836,$AI$1),0)),0)),0)</f>
        <v>0</v>
      </c>
      <c r="BE837" s="1">
        <f>IFERROR(IF($AE837&gt;$AE836,VLOOKUP($AC837+AR$1,STOCK!$F$10:$AB$209,16,0),IF($AE837=$AE836,(IF(BE836&gt;=1,BE836-COUNTIFS($AE836:$AE836,$AC837,AR836:AR836,$AI$1),0)),0)),0)</f>
        <v>0</v>
      </c>
      <c r="BF837" s="1">
        <f>IFERROR(IF($AE837&gt;$AE836,VLOOKUP($AC837+AS$1,STOCK!$F$10:$AB$209,16,0),IF($AE837=$AE836,(IF(BF836&gt;=1,BF836-COUNTIFS($AE836:$AE836,$AC837,AS836:AS836,$AI$1),0)),0)),0)</f>
        <v>0</v>
      </c>
      <c r="BG837" s="1">
        <f>IFERROR(IF($AE837&gt;$AE836,VLOOKUP($AC837+AT$1,STOCK!$F$10:$AB$209,16,0),IF($AE837=$AE836,(IF(BG836&gt;=1,BG836-COUNTIFS($AE836:$AE836,$AC837,AT836:AT836,$AI$1),0)),0)),0)</f>
        <v>0</v>
      </c>
      <c r="BH837" s="1">
        <f>IFERROR(IF($AE837&gt;$AE836,VLOOKUP($AC837+AU$1,STOCK!$F$10:$AB$209,16,0),IF($AE837=$AE836,(IF(BH836&gt;=1,BH836-COUNTIFS($AE836:$AE836,$AC837,AU836:AU836,$AI$1),0)),0)),0)</f>
        <v>0</v>
      </c>
      <c r="BI837" s="1">
        <f>IFERROR(IF($AE837&gt;$AE836,VLOOKUP($AC837+AV$1,STOCK!$F$10:$AB$209,16,0),IF($AE837=$AE836,(IF(BI836&gt;=1,BI836-COUNTIFS($AE836:$AE836,$AC837,AV836:AV836,$AI$1),0)),0)),0)</f>
        <v>0</v>
      </c>
      <c r="BJ837" s="1">
        <f>IFERROR(IF($AE837&gt;$AE836,VLOOKUP($AC837+AW$1,STOCK!$F$10:$AB$209,16,0),IF($AE837=$AE836,(IF(BJ836&gt;=1,BJ836-COUNTIFS($AE836:$AE836,$AC837,AW836:AW836,$AI$1),0)),0)),0)</f>
        <v>0</v>
      </c>
      <c r="BK837" s="1">
        <f>IFERROR(IF($AE837&gt;$AE836,VLOOKUP($AC837+AX$1,STOCK!$F$10:$AB$209,16,0),IF($AE837=$AE836,(IF(BK836&gt;=1,BK836-COUNTIFS($AE836:$AE836,$AC837,AX836:AX836,$AI$1),0)),0)),0)</f>
        <v>0</v>
      </c>
      <c r="BL837" s="1">
        <f>IFERROR(IF($AE837&gt;$AE836,VLOOKUP($AC837+AL$1,STOCK!$F$10:$AB$209,17,0),IF($AE837=$AE836,(IF(BL836&gt;=1,BL836-COUNTIFS($AE836:$AE836,$AC837,AL836:AL836,$AI$2),0)),0)),0)</f>
        <v>0</v>
      </c>
      <c r="BM837" s="1">
        <f>IFERROR(IF($AE837&gt;$AE836,VLOOKUP($AC837+AM$1,STOCK!$F$10:$AB$209,17,0),IF($AE837=$AE836,(IF(BM836&gt;=1,BM836-COUNTIFS($AE836:$AE836,$AC837,AM836:AM836,$AI$2),0)),0)),0)</f>
        <v>0</v>
      </c>
      <c r="BN837" s="1">
        <f>IFERROR(IF($AE837&gt;$AE836,VLOOKUP($AC837+AN$1,STOCK!$F$10:$AB$209,17,0),IF($AE837=$AE836,(IF(BN836&gt;=1,BN836-COUNTIFS($AE836:$AE836,$AC837,AN836:AN836,$AI$2),0)),0)),0)</f>
        <v>0</v>
      </c>
      <c r="BO837" s="1">
        <f>IFERROR(IF($AE837&gt;$AE836,VLOOKUP($AC837+AO$1,STOCK!$F$10:$AB$209,17,0),IF($AE837=$AE836,(IF(BO836&gt;=1,BO836-COUNTIFS($AE836:$AE836,$AC837,AO836:AO836,$AI$2),0)),0)),0)</f>
        <v>0</v>
      </c>
      <c r="BP837" s="1">
        <f>IFERROR(IF($AE837&gt;$AE836,VLOOKUP($AC837+AP$1,STOCK!$F$10:$AB$209,17,0),IF($AE837=$AE836,(IF(BP836&gt;=1,BP836-COUNTIFS($AE836:$AE836,$AC837,AP836:AP836,$AI$2),0)),0)),0)</f>
        <v>0</v>
      </c>
      <c r="BQ837" s="1">
        <f>IFERROR(IF($AE837&gt;$AE836,VLOOKUP($AC837+AQ$1,STOCK!$F$10:$AB$209,17,0),IF($AE837=$AE836,(IF(BQ836&gt;=1,BQ836-COUNTIFS($AE836:$AE836,$AC837,AQ836:AQ836,$AI$2),0)),0)),0)</f>
        <v>0</v>
      </c>
      <c r="BR837" s="1">
        <f>IFERROR(IF($AE837&gt;$AE836,VLOOKUP($AC837+AR$1,STOCK!$F$10:$AB$209,17,0),IF($AE837=$AE836,(IF(BR836&gt;=1,BR836-COUNTIFS($AE836:$AE836,$AC837,AR836:AR836,$AI$2),0)),0)),0)</f>
        <v>0</v>
      </c>
      <c r="BS837" s="1">
        <f>IFERROR(IF($AE837&gt;$AE836,VLOOKUP($AC837+AS$1,STOCK!$F$10:$AB$209,17,0),IF($AE837=$AE836,(IF(BS836&gt;=1,BS836-COUNTIFS($AE836:$AE836,$AC837,AS836:AS836,$AI$2),0)),0)),0)</f>
        <v>0</v>
      </c>
      <c r="BT837" s="1">
        <f>IFERROR(IF($AE837&gt;$AE836,VLOOKUP($AC837+AT$1,STOCK!$F$10:$AB$209,17,0),IF($AE837=$AE836,(IF(BT836&gt;=1,BT836-COUNTIFS($AE836:$AE836,$AC837,AT836:AT836,$AI$2),0)),0)),0)</f>
        <v>0</v>
      </c>
      <c r="BU837" s="1">
        <f>IFERROR(IF($AE837&gt;$AE836,VLOOKUP($AC837+AU$1,STOCK!$F$10:$AB$209,17,0),IF($AE837=$AE836,(IF(BU836&gt;=1,BU836-COUNTIFS($AE836:$AE836,$AC837,AU836:AU836,$AI$2),0)),0)),0)</f>
        <v>0</v>
      </c>
      <c r="BV837" s="1">
        <f>IFERROR(IF($AE837&gt;$AE836,VLOOKUP($AC837+AV$1,STOCK!$F$10:$AB$209,17,0),IF($AE837=$AE836,(IF(BV836&gt;=1,BV836-COUNTIFS($AE836:$AE836,$AC837,AV836:AV836,$AI$2),0)),0)),0)</f>
        <v>0</v>
      </c>
      <c r="BW837" s="1">
        <f>IFERROR(IF($AE837&gt;$AE836,VLOOKUP($AC837+AW$1,STOCK!$F$10:$AB$209,17,0),IF($AE837=$AE836,(IF(BW836&gt;=1,BW836-COUNTIFS($AE836:$AE836,$AC837,AW836:AW836,$AI$2),0)),0)),0)</f>
        <v>0</v>
      </c>
      <c r="BX837" s="1">
        <f>IFERROR(IF($AE837&gt;$AE836,VLOOKUP($AC837+AX$1,STOCK!$F$10:$AB$209,17,0),IF($AE837=$AE836,(IF(BX836&gt;=1,BX836-COUNTIFS($AE836:$AE836,$AC837,AX836:AX836,$AI$2),0)),0)),0)</f>
        <v>0</v>
      </c>
    </row>
    <row r="838" spans="29:76" x14ac:dyDescent="0.25">
      <c r="AC838" s="1">
        <f t="shared" si="200"/>
        <v>0</v>
      </c>
      <c r="AD838" s="1">
        <f>IFERROR(IF(LEN(AK838)&gt;=1,VLOOKUP(HLOOKUP(AK838,PROFILE!$K$5:$V$8,4,0),PROFILE!$F$1:$G$3,2,0),0),0)</f>
        <v>0</v>
      </c>
      <c r="AE838" s="1">
        <f t="shared" si="201"/>
        <v>0</v>
      </c>
      <c r="AF838" s="1">
        <v>825</v>
      </c>
      <c r="AI838" s="1" t="str">
        <f>IFERROR(IF($AH838&gt;=1,VLOOKUP($AG838,STUDENT!$O$8:$Z$1507,3,0),""),"")</f>
        <v/>
      </c>
      <c r="AJ838" s="1" t="str">
        <f>IFERROR(IF($AH838&gt;=1,VLOOKUP($AG838,STUDENT!$O$8:$Z$1507,4,0),""),"")</f>
        <v/>
      </c>
      <c r="AK838" s="1" t="str">
        <f>IFERROR(IF($AH838&gt;=1,VLOOKUP($AG838,STUDENT!$O$8:$Z$1507,6,0),""),"")</f>
        <v/>
      </c>
      <c r="AL838" s="1" t="str">
        <f t="shared" si="202"/>
        <v/>
      </c>
      <c r="AM838" s="1" t="str">
        <f t="shared" si="203"/>
        <v/>
      </c>
      <c r="AN838" s="1" t="str">
        <f t="shared" si="204"/>
        <v/>
      </c>
      <c r="AO838" s="1" t="str">
        <f t="shared" si="205"/>
        <v/>
      </c>
      <c r="AP838" s="1" t="str">
        <f t="shared" si="206"/>
        <v/>
      </c>
      <c r="AQ838" s="1" t="str">
        <f t="shared" si="207"/>
        <v/>
      </c>
      <c r="AR838" s="1" t="str">
        <f t="shared" si="208"/>
        <v/>
      </c>
      <c r="AS838" s="1" t="str">
        <f t="shared" si="209"/>
        <v/>
      </c>
      <c r="AT838" s="1" t="str">
        <f t="shared" si="210"/>
        <v/>
      </c>
      <c r="AU838" s="1" t="str">
        <f t="shared" si="211"/>
        <v/>
      </c>
      <c r="AV838" s="1" t="str">
        <f t="shared" si="212"/>
        <v/>
      </c>
      <c r="AW838" s="1" t="str">
        <f t="shared" si="213"/>
        <v/>
      </c>
      <c r="AX838" s="1" t="str">
        <f t="shared" si="214"/>
        <v/>
      </c>
      <c r="AY838" s="1">
        <f>IFERROR(IF($AE838&gt;$AE837,VLOOKUP($AC838+AL$1,STOCK!$F$10:$AB$209,16,0),IF($AE838=$AE837,(IF(AY837&gt;=1,AY837-COUNTIFS($AE837:$AE837,$AC838,AL837:AL837,$AI$1),0)),0)),0)</f>
        <v>0</v>
      </c>
      <c r="AZ838" s="1">
        <f>IFERROR(IF($AE838&gt;$AE837,VLOOKUP($AC838+AM$1,STOCK!$F$10:$AB$209,16,0),IF($AE838=$AE837,(IF(AZ837&gt;=1,AZ837-COUNTIFS($AE837:$AE837,$AC838,AM837:AM837,$AI$1),0)),0)),0)</f>
        <v>0</v>
      </c>
      <c r="BA838" s="1">
        <f>IFERROR(IF($AE838&gt;$AE837,VLOOKUP($AC838+AN$1,STOCK!$F$10:$AB$209,16,0),IF($AE838=$AE837,(IF(BA837&gt;=1,BA837-COUNTIFS($AE837:$AE837,$AC838,AN837:AN837,$AI$1),0)),0)),0)</f>
        <v>0</v>
      </c>
      <c r="BB838" s="1">
        <f>IFERROR(IF($AE838&gt;$AE837,VLOOKUP($AC838+AO$1,STOCK!$F$10:$AB$209,16,0),IF($AE838=$AE837,(IF(BB837&gt;=1,BB837-COUNTIFS($AE837:$AE837,$AC838,AO837:AO837,$AI$1),0)),0)),0)</f>
        <v>0</v>
      </c>
      <c r="BC838" s="1">
        <f>IFERROR(IF($AE838&gt;$AE837,VLOOKUP($AC838+AP$1,STOCK!$F$10:$AB$209,16,0),IF($AE838=$AE837,(IF(BC837&gt;=1,BC837-COUNTIFS($AE837:$AE837,$AC838,AP837:AP837,$AI$1),0)),0)),0)</f>
        <v>0</v>
      </c>
      <c r="BD838" s="1">
        <f>IFERROR(IF($AE838&gt;$AE837,VLOOKUP($AC838+AQ$1,STOCK!$F$10:$AB$209,16,0),IF($AE838=$AE837,(IF(BD837&gt;=1,BD837-COUNTIFS($AE837:$AE837,$AC838,AQ837:AQ837,$AI$1),0)),0)),0)</f>
        <v>0</v>
      </c>
      <c r="BE838" s="1">
        <f>IFERROR(IF($AE838&gt;$AE837,VLOOKUP($AC838+AR$1,STOCK!$F$10:$AB$209,16,0),IF($AE838=$AE837,(IF(BE837&gt;=1,BE837-COUNTIFS($AE837:$AE837,$AC838,AR837:AR837,$AI$1),0)),0)),0)</f>
        <v>0</v>
      </c>
      <c r="BF838" s="1">
        <f>IFERROR(IF($AE838&gt;$AE837,VLOOKUP($AC838+AS$1,STOCK!$F$10:$AB$209,16,0),IF($AE838=$AE837,(IF(BF837&gt;=1,BF837-COUNTIFS($AE837:$AE837,$AC838,AS837:AS837,$AI$1),0)),0)),0)</f>
        <v>0</v>
      </c>
      <c r="BG838" s="1">
        <f>IFERROR(IF($AE838&gt;$AE837,VLOOKUP($AC838+AT$1,STOCK!$F$10:$AB$209,16,0),IF($AE838=$AE837,(IF(BG837&gt;=1,BG837-COUNTIFS($AE837:$AE837,$AC838,AT837:AT837,$AI$1),0)),0)),0)</f>
        <v>0</v>
      </c>
      <c r="BH838" s="1">
        <f>IFERROR(IF($AE838&gt;$AE837,VLOOKUP($AC838+AU$1,STOCK!$F$10:$AB$209,16,0),IF($AE838=$AE837,(IF(BH837&gt;=1,BH837-COUNTIFS($AE837:$AE837,$AC838,AU837:AU837,$AI$1),0)),0)),0)</f>
        <v>0</v>
      </c>
      <c r="BI838" s="1">
        <f>IFERROR(IF($AE838&gt;$AE837,VLOOKUP($AC838+AV$1,STOCK!$F$10:$AB$209,16,0),IF($AE838=$AE837,(IF(BI837&gt;=1,BI837-COUNTIFS($AE837:$AE837,$AC838,AV837:AV837,$AI$1),0)),0)),0)</f>
        <v>0</v>
      </c>
      <c r="BJ838" s="1">
        <f>IFERROR(IF($AE838&gt;$AE837,VLOOKUP($AC838+AW$1,STOCK!$F$10:$AB$209,16,0),IF($AE838=$AE837,(IF(BJ837&gt;=1,BJ837-COUNTIFS($AE837:$AE837,$AC838,AW837:AW837,$AI$1),0)),0)),0)</f>
        <v>0</v>
      </c>
      <c r="BK838" s="1">
        <f>IFERROR(IF($AE838&gt;$AE837,VLOOKUP($AC838+AX$1,STOCK!$F$10:$AB$209,16,0),IF($AE838=$AE837,(IF(BK837&gt;=1,BK837-COUNTIFS($AE837:$AE837,$AC838,AX837:AX837,$AI$1),0)),0)),0)</f>
        <v>0</v>
      </c>
      <c r="BL838" s="1">
        <f>IFERROR(IF($AE838&gt;$AE837,VLOOKUP($AC838+AL$1,STOCK!$F$10:$AB$209,17,0),IF($AE838=$AE837,(IF(BL837&gt;=1,BL837-COUNTIFS($AE837:$AE837,$AC838,AL837:AL837,$AI$2),0)),0)),0)</f>
        <v>0</v>
      </c>
      <c r="BM838" s="1">
        <f>IFERROR(IF($AE838&gt;$AE837,VLOOKUP($AC838+AM$1,STOCK!$F$10:$AB$209,17,0),IF($AE838=$AE837,(IF(BM837&gt;=1,BM837-COUNTIFS($AE837:$AE837,$AC838,AM837:AM837,$AI$2),0)),0)),0)</f>
        <v>0</v>
      </c>
      <c r="BN838" s="1">
        <f>IFERROR(IF($AE838&gt;$AE837,VLOOKUP($AC838+AN$1,STOCK!$F$10:$AB$209,17,0),IF($AE838=$AE837,(IF(BN837&gt;=1,BN837-COUNTIFS($AE837:$AE837,$AC838,AN837:AN837,$AI$2),0)),0)),0)</f>
        <v>0</v>
      </c>
      <c r="BO838" s="1">
        <f>IFERROR(IF($AE838&gt;$AE837,VLOOKUP($AC838+AO$1,STOCK!$F$10:$AB$209,17,0),IF($AE838=$AE837,(IF(BO837&gt;=1,BO837-COUNTIFS($AE837:$AE837,$AC838,AO837:AO837,$AI$2),0)),0)),0)</f>
        <v>0</v>
      </c>
      <c r="BP838" s="1">
        <f>IFERROR(IF($AE838&gt;$AE837,VLOOKUP($AC838+AP$1,STOCK!$F$10:$AB$209,17,0),IF($AE838=$AE837,(IF(BP837&gt;=1,BP837-COUNTIFS($AE837:$AE837,$AC838,AP837:AP837,$AI$2),0)),0)),0)</f>
        <v>0</v>
      </c>
      <c r="BQ838" s="1">
        <f>IFERROR(IF($AE838&gt;$AE837,VLOOKUP($AC838+AQ$1,STOCK!$F$10:$AB$209,17,0),IF($AE838=$AE837,(IF(BQ837&gt;=1,BQ837-COUNTIFS($AE837:$AE837,$AC838,AQ837:AQ837,$AI$2),0)),0)),0)</f>
        <v>0</v>
      </c>
      <c r="BR838" s="1">
        <f>IFERROR(IF($AE838&gt;$AE837,VLOOKUP($AC838+AR$1,STOCK!$F$10:$AB$209,17,0),IF($AE838=$AE837,(IF(BR837&gt;=1,BR837-COUNTIFS($AE837:$AE837,$AC838,AR837:AR837,$AI$2),0)),0)),0)</f>
        <v>0</v>
      </c>
      <c r="BS838" s="1">
        <f>IFERROR(IF($AE838&gt;$AE837,VLOOKUP($AC838+AS$1,STOCK!$F$10:$AB$209,17,0),IF($AE838=$AE837,(IF(BS837&gt;=1,BS837-COUNTIFS($AE837:$AE837,$AC838,AS837:AS837,$AI$2),0)),0)),0)</f>
        <v>0</v>
      </c>
      <c r="BT838" s="1">
        <f>IFERROR(IF($AE838&gt;$AE837,VLOOKUP($AC838+AT$1,STOCK!$F$10:$AB$209,17,0),IF($AE838=$AE837,(IF(BT837&gt;=1,BT837-COUNTIFS($AE837:$AE837,$AC838,AT837:AT837,$AI$2),0)),0)),0)</f>
        <v>0</v>
      </c>
      <c r="BU838" s="1">
        <f>IFERROR(IF($AE838&gt;$AE837,VLOOKUP($AC838+AU$1,STOCK!$F$10:$AB$209,17,0),IF($AE838=$AE837,(IF(BU837&gt;=1,BU837-COUNTIFS($AE837:$AE837,$AC838,AU837:AU837,$AI$2),0)),0)),0)</f>
        <v>0</v>
      </c>
      <c r="BV838" s="1">
        <f>IFERROR(IF($AE838&gt;$AE837,VLOOKUP($AC838+AV$1,STOCK!$F$10:$AB$209,17,0),IF($AE838=$AE837,(IF(BV837&gt;=1,BV837-COUNTIFS($AE837:$AE837,$AC838,AV837:AV837,$AI$2),0)),0)),0)</f>
        <v>0</v>
      </c>
      <c r="BW838" s="1">
        <f>IFERROR(IF($AE838&gt;$AE837,VLOOKUP($AC838+AW$1,STOCK!$F$10:$AB$209,17,0),IF($AE838=$AE837,(IF(BW837&gt;=1,BW837-COUNTIFS($AE837:$AE837,$AC838,AW837:AW837,$AI$2),0)),0)),0)</f>
        <v>0</v>
      </c>
      <c r="BX838" s="1">
        <f>IFERROR(IF($AE838&gt;$AE837,VLOOKUP($AC838+AX$1,STOCK!$F$10:$AB$209,17,0),IF($AE838=$AE837,(IF(BX837&gt;=1,BX837-COUNTIFS($AE837:$AE837,$AC838,AX837:AX837,$AI$2),0)),0)),0)</f>
        <v>0</v>
      </c>
    </row>
    <row r="839" spans="29:76" x14ac:dyDescent="0.25">
      <c r="AC839" s="1">
        <f t="shared" si="200"/>
        <v>0</v>
      </c>
      <c r="AD839" s="1">
        <f>IFERROR(IF(LEN(AK839)&gt;=1,VLOOKUP(HLOOKUP(AK839,PROFILE!$K$5:$V$8,4,0),PROFILE!$F$1:$G$3,2,0),0),0)</f>
        <v>0</v>
      </c>
      <c r="AE839" s="1">
        <f t="shared" si="201"/>
        <v>0</v>
      </c>
      <c r="AF839" s="1">
        <v>826</v>
      </c>
      <c r="AI839" s="1" t="str">
        <f>IFERROR(IF($AH839&gt;=1,VLOOKUP($AG839,STUDENT!$O$8:$Z$1507,3,0),""),"")</f>
        <v/>
      </c>
      <c r="AJ839" s="1" t="str">
        <f>IFERROR(IF($AH839&gt;=1,VLOOKUP($AG839,STUDENT!$O$8:$Z$1507,4,0),""),"")</f>
        <v/>
      </c>
      <c r="AK839" s="1" t="str">
        <f>IFERROR(IF($AH839&gt;=1,VLOOKUP($AG839,STUDENT!$O$8:$Z$1507,6,0),""),"")</f>
        <v/>
      </c>
      <c r="AL839" s="1" t="str">
        <f t="shared" si="202"/>
        <v/>
      </c>
      <c r="AM839" s="1" t="str">
        <f t="shared" si="203"/>
        <v/>
      </c>
      <c r="AN839" s="1" t="str">
        <f t="shared" si="204"/>
        <v/>
      </c>
      <c r="AO839" s="1" t="str">
        <f t="shared" si="205"/>
        <v/>
      </c>
      <c r="AP839" s="1" t="str">
        <f t="shared" si="206"/>
        <v/>
      </c>
      <c r="AQ839" s="1" t="str">
        <f t="shared" si="207"/>
        <v/>
      </c>
      <c r="AR839" s="1" t="str">
        <f t="shared" si="208"/>
        <v/>
      </c>
      <c r="AS839" s="1" t="str">
        <f t="shared" si="209"/>
        <v/>
      </c>
      <c r="AT839" s="1" t="str">
        <f t="shared" si="210"/>
        <v/>
      </c>
      <c r="AU839" s="1" t="str">
        <f t="shared" si="211"/>
        <v/>
      </c>
      <c r="AV839" s="1" t="str">
        <f t="shared" si="212"/>
        <v/>
      </c>
      <c r="AW839" s="1" t="str">
        <f t="shared" si="213"/>
        <v/>
      </c>
      <c r="AX839" s="1" t="str">
        <f t="shared" si="214"/>
        <v/>
      </c>
      <c r="AY839" s="1">
        <f>IFERROR(IF($AE839&gt;$AE838,VLOOKUP($AC839+AL$1,STOCK!$F$10:$AB$209,16,0),IF($AE839=$AE838,(IF(AY838&gt;=1,AY838-COUNTIFS($AE838:$AE838,$AC839,AL838:AL838,$AI$1),0)),0)),0)</f>
        <v>0</v>
      </c>
      <c r="AZ839" s="1">
        <f>IFERROR(IF($AE839&gt;$AE838,VLOOKUP($AC839+AM$1,STOCK!$F$10:$AB$209,16,0),IF($AE839=$AE838,(IF(AZ838&gt;=1,AZ838-COUNTIFS($AE838:$AE838,$AC839,AM838:AM838,$AI$1),0)),0)),0)</f>
        <v>0</v>
      </c>
      <c r="BA839" s="1">
        <f>IFERROR(IF($AE839&gt;$AE838,VLOOKUP($AC839+AN$1,STOCK!$F$10:$AB$209,16,0),IF($AE839=$AE838,(IF(BA838&gt;=1,BA838-COUNTIFS($AE838:$AE838,$AC839,AN838:AN838,$AI$1),0)),0)),0)</f>
        <v>0</v>
      </c>
      <c r="BB839" s="1">
        <f>IFERROR(IF($AE839&gt;$AE838,VLOOKUP($AC839+AO$1,STOCK!$F$10:$AB$209,16,0),IF($AE839=$AE838,(IF(BB838&gt;=1,BB838-COUNTIFS($AE838:$AE838,$AC839,AO838:AO838,$AI$1),0)),0)),0)</f>
        <v>0</v>
      </c>
      <c r="BC839" s="1">
        <f>IFERROR(IF($AE839&gt;$AE838,VLOOKUP($AC839+AP$1,STOCK!$F$10:$AB$209,16,0),IF($AE839=$AE838,(IF(BC838&gt;=1,BC838-COUNTIFS($AE838:$AE838,$AC839,AP838:AP838,$AI$1),0)),0)),0)</f>
        <v>0</v>
      </c>
      <c r="BD839" s="1">
        <f>IFERROR(IF($AE839&gt;$AE838,VLOOKUP($AC839+AQ$1,STOCK!$F$10:$AB$209,16,0),IF($AE839=$AE838,(IF(BD838&gt;=1,BD838-COUNTIFS($AE838:$AE838,$AC839,AQ838:AQ838,$AI$1),0)),0)),0)</f>
        <v>0</v>
      </c>
      <c r="BE839" s="1">
        <f>IFERROR(IF($AE839&gt;$AE838,VLOOKUP($AC839+AR$1,STOCK!$F$10:$AB$209,16,0),IF($AE839=$AE838,(IF(BE838&gt;=1,BE838-COUNTIFS($AE838:$AE838,$AC839,AR838:AR838,$AI$1),0)),0)),0)</f>
        <v>0</v>
      </c>
      <c r="BF839" s="1">
        <f>IFERROR(IF($AE839&gt;$AE838,VLOOKUP($AC839+AS$1,STOCK!$F$10:$AB$209,16,0),IF($AE839=$AE838,(IF(BF838&gt;=1,BF838-COUNTIFS($AE838:$AE838,$AC839,AS838:AS838,$AI$1),0)),0)),0)</f>
        <v>0</v>
      </c>
      <c r="BG839" s="1">
        <f>IFERROR(IF($AE839&gt;$AE838,VLOOKUP($AC839+AT$1,STOCK!$F$10:$AB$209,16,0),IF($AE839=$AE838,(IF(BG838&gt;=1,BG838-COUNTIFS($AE838:$AE838,$AC839,AT838:AT838,$AI$1),0)),0)),0)</f>
        <v>0</v>
      </c>
      <c r="BH839" s="1">
        <f>IFERROR(IF($AE839&gt;$AE838,VLOOKUP($AC839+AU$1,STOCK!$F$10:$AB$209,16,0),IF($AE839=$AE838,(IF(BH838&gt;=1,BH838-COUNTIFS($AE838:$AE838,$AC839,AU838:AU838,$AI$1),0)),0)),0)</f>
        <v>0</v>
      </c>
      <c r="BI839" s="1">
        <f>IFERROR(IF($AE839&gt;$AE838,VLOOKUP($AC839+AV$1,STOCK!$F$10:$AB$209,16,0),IF($AE839=$AE838,(IF(BI838&gt;=1,BI838-COUNTIFS($AE838:$AE838,$AC839,AV838:AV838,$AI$1),0)),0)),0)</f>
        <v>0</v>
      </c>
      <c r="BJ839" s="1">
        <f>IFERROR(IF($AE839&gt;$AE838,VLOOKUP($AC839+AW$1,STOCK!$F$10:$AB$209,16,0),IF($AE839=$AE838,(IF(BJ838&gt;=1,BJ838-COUNTIFS($AE838:$AE838,$AC839,AW838:AW838,$AI$1),0)),0)),0)</f>
        <v>0</v>
      </c>
      <c r="BK839" s="1">
        <f>IFERROR(IF($AE839&gt;$AE838,VLOOKUP($AC839+AX$1,STOCK!$F$10:$AB$209,16,0),IF($AE839=$AE838,(IF(BK838&gt;=1,BK838-COUNTIFS($AE838:$AE838,$AC839,AX838:AX838,$AI$1),0)),0)),0)</f>
        <v>0</v>
      </c>
      <c r="BL839" s="1">
        <f>IFERROR(IF($AE839&gt;$AE838,VLOOKUP($AC839+AL$1,STOCK!$F$10:$AB$209,17,0),IF($AE839=$AE838,(IF(BL838&gt;=1,BL838-COUNTIFS($AE838:$AE838,$AC839,AL838:AL838,$AI$2),0)),0)),0)</f>
        <v>0</v>
      </c>
      <c r="BM839" s="1">
        <f>IFERROR(IF($AE839&gt;$AE838,VLOOKUP($AC839+AM$1,STOCK!$F$10:$AB$209,17,0),IF($AE839=$AE838,(IF(BM838&gt;=1,BM838-COUNTIFS($AE838:$AE838,$AC839,AM838:AM838,$AI$2),0)),0)),0)</f>
        <v>0</v>
      </c>
      <c r="BN839" s="1">
        <f>IFERROR(IF($AE839&gt;$AE838,VLOOKUP($AC839+AN$1,STOCK!$F$10:$AB$209,17,0),IF($AE839=$AE838,(IF(BN838&gt;=1,BN838-COUNTIFS($AE838:$AE838,$AC839,AN838:AN838,$AI$2),0)),0)),0)</f>
        <v>0</v>
      </c>
      <c r="BO839" s="1">
        <f>IFERROR(IF($AE839&gt;$AE838,VLOOKUP($AC839+AO$1,STOCK!$F$10:$AB$209,17,0),IF($AE839=$AE838,(IF(BO838&gt;=1,BO838-COUNTIFS($AE838:$AE838,$AC839,AO838:AO838,$AI$2),0)),0)),0)</f>
        <v>0</v>
      </c>
      <c r="BP839" s="1">
        <f>IFERROR(IF($AE839&gt;$AE838,VLOOKUP($AC839+AP$1,STOCK!$F$10:$AB$209,17,0),IF($AE839=$AE838,(IF(BP838&gt;=1,BP838-COUNTIFS($AE838:$AE838,$AC839,AP838:AP838,$AI$2),0)),0)),0)</f>
        <v>0</v>
      </c>
      <c r="BQ839" s="1">
        <f>IFERROR(IF($AE839&gt;$AE838,VLOOKUP($AC839+AQ$1,STOCK!$F$10:$AB$209,17,0),IF($AE839=$AE838,(IF(BQ838&gt;=1,BQ838-COUNTIFS($AE838:$AE838,$AC839,AQ838:AQ838,$AI$2),0)),0)),0)</f>
        <v>0</v>
      </c>
      <c r="BR839" s="1">
        <f>IFERROR(IF($AE839&gt;$AE838,VLOOKUP($AC839+AR$1,STOCK!$F$10:$AB$209,17,0),IF($AE839=$AE838,(IF(BR838&gt;=1,BR838-COUNTIFS($AE838:$AE838,$AC839,AR838:AR838,$AI$2),0)),0)),0)</f>
        <v>0</v>
      </c>
      <c r="BS839" s="1">
        <f>IFERROR(IF($AE839&gt;$AE838,VLOOKUP($AC839+AS$1,STOCK!$F$10:$AB$209,17,0),IF($AE839=$AE838,(IF(BS838&gt;=1,BS838-COUNTIFS($AE838:$AE838,$AC839,AS838:AS838,$AI$2),0)),0)),0)</f>
        <v>0</v>
      </c>
      <c r="BT839" s="1">
        <f>IFERROR(IF($AE839&gt;$AE838,VLOOKUP($AC839+AT$1,STOCK!$F$10:$AB$209,17,0),IF($AE839=$AE838,(IF(BT838&gt;=1,BT838-COUNTIFS($AE838:$AE838,$AC839,AT838:AT838,$AI$2),0)),0)),0)</f>
        <v>0</v>
      </c>
      <c r="BU839" s="1">
        <f>IFERROR(IF($AE839&gt;$AE838,VLOOKUP($AC839+AU$1,STOCK!$F$10:$AB$209,17,0),IF($AE839=$AE838,(IF(BU838&gt;=1,BU838-COUNTIFS($AE838:$AE838,$AC839,AU838:AU838,$AI$2),0)),0)),0)</f>
        <v>0</v>
      </c>
      <c r="BV839" s="1">
        <f>IFERROR(IF($AE839&gt;$AE838,VLOOKUP($AC839+AV$1,STOCK!$F$10:$AB$209,17,0),IF($AE839=$AE838,(IF(BV838&gt;=1,BV838-COUNTIFS($AE838:$AE838,$AC839,AV838:AV838,$AI$2),0)),0)),0)</f>
        <v>0</v>
      </c>
      <c r="BW839" s="1">
        <f>IFERROR(IF($AE839&gt;$AE838,VLOOKUP($AC839+AW$1,STOCK!$F$10:$AB$209,17,0),IF($AE839=$AE838,(IF(BW838&gt;=1,BW838-COUNTIFS($AE838:$AE838,$AC839,AW838:AW838,$AI$2),0)),0)),0)</f>
        <v>0</v>
      </c>
      <c r="BX839" s="1">
        <f>IFERROR(IF($AE839&gt;$AE838,VLOOKUP($AC839+AX$1,STOCK!$F$10:$AB$209,17,0),IF($AE839=$AE838,(IF(BX838&gt;=1,BX838-COUNTIFS($AE838:$AE838,$AC839,AX838:AX838,$AI$2),0)),0)),0)</f>
        <v>0</v>
      </c>
    </row>
    <row r="840" spans="29:76" x14ac:dyDescent="0.25">
      <c r="AC840" s="1">
        <f t="shared" si="200"/>
        <v>0</v>
      </c>
      <c r="AD840" s="1">
        <f>IFERROR(IF(LEN(AK840)&gt;=1,VLOOKUP(HLOOKUP(AK840,PROFILE!$K$5:$V$8,4,0),PROFILE!$F$1:$G$3,2,0),0),0)</f>
        <v>0</v>
      </c>
      <c r="AE840" s="1">
        <f t="shared" si="201"/>
        <v>0</v>
      </c>
      <c r="AF840" s="1">
        <v>827</v>
      </c>
      <c r="AI840" s="1" t="str">
        <f>IFERROR(IF($AH840&gt;=1,VLOOKUP($AG840,STUDENT!$O$8:$Z$1507,3,0),""),"")</f>
        <v/>
      </c>
      <c r="AJ840" s="1" t="str">
        <f>IFERROR(IF($AH840&gt;=1,VLOOKUP($AG840,STUDENT!$O$8:$Z$1507,4,0),""),"")</f>
        <v/>
      </c>
      <c r="AK840" s="1" t="str">
        <f>IFERROR(IF($AH840&gt;=1,VLOOKUP($AG840,STUDENT!$O$8:$Z$1507,6,0),""),"")</f>
        <v/>
      </c>
      <c r="AL840" s="1" t="str">
        <f t="shared" si="202"/>
        <v/>
      </c>
      <c r="AM840" s="1" t="str">
        <f t="shared" si="203"/>
        <v/>
      </c>
      <c r="AN840" s="1" t="str">
        <f t="shared" si="204"/>
        <v/>
      </c>
      <c r="AO840" s="1" t="str">
        <f t="shared" si="205"/>
        <v/>
      </c>
      <c r="AP840" s="1" t="str">
        <f t="shared" si="206"/>
        <v/>
      </c>
      <c r="AQ840" s="1" t="str">
        <f t="shared" si="207"/>
        <v/>
      </c>
      <c r="AR840" s="1" t="str">
        <f t="shared" si="208"/>
        <v/>
      </c>
      <c r="AS840" s="1" t="str">
        <f t="shared" si="209"/>
        <v/>
      </c>
      <c r="AT840" s="1" t="str">
        <f t="shared" si="210"/>
        <v/>
      </c>
      <c r="AU840" s="1" t="str">
        <f t="shared" si="211"/>
        <v/>
      </c>
      <c r="AV840" s="1" t="str">
        <f t="shared" si="212"/>
        <v/>
      </c>
      <c r="AW840" s="1" t="str">
        <f t="shared" si="213"/>
        <v/>
      </c>
      <c r="AX840" s="1" t="str">
        <f t="shared" si="214"/>
        <v/>
      </c>
      <c r="AY840" s="1">
        <f>IFERROR(IF($AE840&gt;$AE839,VLOOKUP($AC840+AL$1,STOCK!$F$10:$AB$209,16,0),IF($AE840=$AE839,(IF(AY839&gt;=1,AY839-COUNTIFS($AE839:$AE839,$AC840,AL839:AL839,$AI$1),0)),0)),0)</f>
        <v>0</v>
      </c>
      <c r="AZ840" s="1">
        <f>IFERROR(IF($AE840&gt;$AE839,VLOOKUP($AC840+AM$1,STOCK!$F$10:$AB$209,16,0),IF($AE840=$AE839,(IF(AZ839&gt;=1,AZ839-COUNTIFS($AE839:$AE839,$AC840,AM839:AM839,$AI$1),0)),0)),0)</f>
        <v>0</v>
      </c>
      <c r="BA840" s="1">
        <f>IFERROR(IF($AE840&gt;$AE839,VLOOKUP($AC840+AN$1,STOCK!$F$10:$AB$209,16,0),IF($AE840=$AE839,(IF(BA839&gt;=1,BA839-COUNTIFS($AE839:$AE839,$AC840,AN839:AN839,$AI$1),0)),0)),0)</f>
        <v>0</v>
      </c>
      <c r="BB840" s="1">
        <f>IFERROR(IF($AE840&gt;$AE839,VLOOKUP($AC840+AO$1,STOCK!$F$10:$AB$209,16,0),IF($AE840=$AE839,(IF(BB839&gt;=1,BB839-COUNTIFS($AE839:$AE839,$AC840,AO839:AO839,$AI$1),0)),0)),0)</f>
        <v>0</v>
      </c>
      <c r="BC840" s="1">
        <f>IFERROR(IF($AE840&gt;$AE839,VLOOKUP($AC840+AP$1,STOCK!$F$10:$AB$209,16,0),IF($AE840=$AE839,(IF(BC839&gt;=1,BC839-COUNTIFS($AE839:$AE839,$AC840,AP839:AP839,$AI$1),0)),0)),0)</f>
        <v>0</v>
      </c>
      <c r="BD840" s="1">
        <f>IFERROR(IF($AE840&gt;$AE839,VLOOKUP($AC840+AQ$1,STOCK!$F$10:$AB$209,16,0),IF($AE840=$AE839,(IF(BD839&gt;=1,BD839-COUNTIFS($AE839:$AE839,$AC840,AQ839:AQ839,$AI$1),0)),0)),0)</f>
        <v>0</v>
      </c>
      <c r="BE840" s="1">
        <f>IFERROR(IF($AE840&gt;$AE839,VLOOKUP($AC840+AR$1,STOCK!$F$10:$AB$209,16,0),IF($AE840=$AE839,(IF(BE839&gt;=1,BE839-COUNTIFS($AE839:$AE839,$AC840,AR839:AR839,$AI$1),0)),0)),0)</f>
        <v>0</v>
      </c>
      <c r="BF840" s="1">
        <f>IFERROR(IF($AE840&gt;$AE839,VLOOKUP($AC840+AS$1,STOCK!$F$10:$AB$209,16,0),IF($AE840=$AE839,(IF(BF839&gt;=1,BF839-COUNTIFS($AE839:$AE839,$AC840,AS839:AS839,$AI$1),0)),0)),0)</f>
        <v>0</v>
      </c>
      <c r="BG840" s="1">
        <f>IFERROR(IF($AE840&gt;$AE839,VLOOKUP($AC840+AT$1,STOCK!$F$10:$AB$209,16,0),IF($AE840=$AE839,(IF(BG839&gt;=1,BG839-COUNTIFS($AE839:$AE839,$AC840,AT839:AT839,$AI$1),0)),0)),0)</f>
        <v>0</v>
      </c>
      <c r="BH840" s="1">
        <f>IFERROR(IF($AE840&gt;$AE839,VLOOKUP($AC840+AU$1,STOCK!$F$10:$AB$209,16,0),IF($AE840=$AE839,(IF(BH839&gt;=1,BH839-COUNTIFS($AE839:$AE839,$AC840,AU839:AU839,$AI$1),0)),0)),0)</f>
        <v>0</v>
      </c>
      <c r="BI840" s="1">
        <f>IFERROR(IF($AE840&gt;$AE839,VLOOKUP($AC840+AV$1,STOCK!$F$10:$AB$209,16,0),IF($AE840=$AE839,(IF(BI839&gt;=1,BI839-COUNTIFS($AE839:$AE839,$AC840,AV839:AV839,$AI$1),0)),0)),0)</f>
        <v>0</v>
      </c>
      <c r="BJ840" s="1">
        <f>IFERROR(IF($AE840&gt;$AE839,VLOOKUP($AC840+AW$1,STOCK!$F$10:$AB$209,16,0),IF($AE840=$AE839,(IF(BJ839&gt;=1,BJ839-COUNTIFS($AE839:$AE839,$AC840,AW839:AW839,$AI$1),0)),0)),0)</f>
        <v>0</v>
      </c>
      <c r="BK840" s="1">
        <f>IFERROR(IF($AE840&gt;$AE839,VLOOKUP($AC840+AX$1,STOCK!$F$10:$AB$209,16,0),IF($AE840=$AE839,(IF(BK839&gt;=1,BK839-COUNTIFS($AE839:$AE839,$AC840,AX839:AX839,$AI$1),0)),0)),0)</f>
        <v>0</v>
      </c>
      <c r="BL840" s="1">
        <f>IFERROR(IF($AE840&gt;$AE839,VLOOKUP($AC840+AL$1,STOCK!$F$10:$AB$209,17,0),IF($AE840=$AE839,(IF(BL839&gt;=1,BL839-COUNTIFS($AE839:$AE839,$AC840,AL839:AL839,$AI$2),0)),0)),0)</f>
        <v>0</v>
      </c>
      <c r="BM840" s="1">
        <f>IFERROR(IF($AE840&gt;$AE839,VLOOKUP($AC840+AM$1,STOCK!$F$10:$AB$209,17,0),IF($AE840=$AE839,(IF(BM839&gt;=1,BM839-COUNTIFS($AE839:$AE839,$AC840,AM839:AM839,$AI$2),0)),0)),0)</f>
        <v>0</v>
      </c>
      <c r="BN840" s="1">
        <f>IFERROR(IF($AE840&gt;$AE839,VLOOKUP($AC840+AN$1,STOCK!$F$10:$AB$209,17,0),IF($AE840=$AE839,(IF(BN839&gt;=1,BN839-COUNTIFS($AE839:$AE839,$AC840,AN839:AN839,$AI$2),0)),0)),0)</f>
        <v>0</v>
      </c>
      <c r="BO840" s="1">
        <f>IFERROR(IF($AE840&gt;$AE839,VLOOKUP($AC840+AO$1,STOCK!$F$10:$AB$209,17,0),IF($AE840=$AE839,(IF(BO839&gt;=1,BO839-COUNTIFS($AE839:$AE839,$AC840,AO839:AO839,$AI$2),0)),0)),0)</f>
        <v>0</v>
      </c>
      <c r="BP840" s="1">
        <f>IFERROR(IF($AE840&gt;$AE839,VLOOKUP($AC840+AP$1,STOCK!$F$10:$AB$209,17,0),IF($AE840=$AE839,(IF(BP839&gt;=1,BP839-COUNTIFS($AE839:$AE839,$AC840,AP839:AP839,$AI$2),0)),0)),0)</f>
        <v>0</v>
      </c>
      <c r="BQ840" s="1">
        <f>IFERROR(IF($AE840&gt;$AE839,VLOOKUP($AC840+AQ$1,STOCK!$F$10:$AB$209,17,0),IF($AE840=$AE839,(IF(BQ839&gt;=1,BQ839-COUNTIFS($AE839:$AE839,$AC840,AQ839:AQ839,$AI$2),0)),0)),0)</f>
        <v>0</v>
      </c>
      <c r="BR840" s="1">
        <f>IFERROR(IF($AE840&gt;$AE839,VLOOKUP($AC840+AR$1,STOCK!$F$10:$AB$209,17,0),IF($AE840=$AE839,(IF(BR839&gt;=1,BR839-COUNTIFS($AE839:$AE839,$AC840,AR839:AR839,$AI$2),0)),0)),0)</f>
        <v>0</v>
      </c>
      <c r="BS840" s="1">
        <f>IFERROR(IF($AE840&gt;$AE839,VLOOKUP($AC840+AS$1,STOCK!$F$10:$AB$209,17,0),IF($AE840=$AE839,(IF(BS839&gt;=1,BS839-COUNTIFS($AE839:$AE839,$AC840,AS839:AS839,$AI$2),0)),0)),0)</f>
        <v>0</v>
      </c>
      <c r="BT840" s="1">
        <f>IFERROR(IF($AE840&gt;$AE839,VLOOKUP($AC840+AT$1,STOCK!$F$10:$AB$209,17,0),IF($AE840=$AE839,(IF(BT839&gt;=1,BT839-COUNTIFS($AE839:$AE839,$AC840,AT839:AT839,$AI$2),0)),0)),0)</f>
        <v>0</v>
      </c>
      <c r="BU840" s="1">
        <f>IFERROR(IF($AE840&gt;$AE839,VLOOKUP($AC840+AU$1,STOCK!$F$10:$AB$209,17,0),IF($AE840=$AE839,(IF(BU839&gt;=1,BU839-COUNTIFS($AE839:$AE839,$AC840,AU839:AU839,$AI$2),0)),0)),0)</f>
        <v>0</v>
      </c>
      <c r="BV840" s="1">
        <f>IFERROR(IF($AE840&gt;$AE839,VLOOKUP($AC840+AV$1,STOCK!$F$10:$AB$209,17,0),IF($AE840=$AE839,(IF(BV839&gt;=1,BV839-COUNTIFS($AE839:$AE839,$AC840,AV839:AV839,$AI$2),0)),0)),0)</f>
        <v>0</v>
      </c>
      <c r="BW840" s="1">
        <f>IFERROR(IF($AE840&gt;$AE839,VLOOKUP($AC840+AW$1,STOCK!$F$10:$AB$209,17,0),IF($AE840=$AE839,(IF(BW839&gt;=1,BW839-COUNTIFS($AE839:$AE839,$AC840,AW839:AW839,$AI$2),0)),0)),0)</f>
        <v>0</v>
      </c>
      <c r="BX840" s="1">
        <f>IFERROR(IF($AE840&gt;$AE839,VLOOKUP($AC840+AX$1,STOCK!$F$10:$AB$209,17,0),IF($AE840=$AE839,(IF(BX839&gt;=1,BX839-COUNTIFS($AE839:$AE839,$AC840,AX839:AX839,$AI$2),0)),0)),0)</f>
        <v>0</v>
      </c>
    </row>
    <row r="841" spans="29:76" x14ac:dyDescent="0.25">
      <c r="AC841" s="1">
        <f t="shared" si="200"/>
        <v>0</v>
      </c>
      <c r="AD841" s="1">
        <f>IFERROR(IF(LEN(AK841)&gt;=1,VLOOKUP(HLOOKUP(AK841,PROFILE!$K$5:$V$8,4,0),PROFILE!$F$1:$G$3,2,0),0),0)</f>
        <v>0</v>
      </c>
      <c r="AE841" s="1">
        <f t="shared" si="201"/>
        <v>0</v>
      </c>
      <c r="AF841" s="1">
        <v>828</v>
      </c>
      <c r="AI841" s="1" t="str">
        <f>IFERROR(IF($AH841&gt;=1,VLOOKUP($AG841,STUDENT!$O$8:$Z$1507,3,0),""),"")</f>
        <v/>
      </c>
      <c r="AJ841" s="1" t="str">
        <f>IFERROR(IF($AH841&gt;=1,VLOOKUP($AG841,STUDENT!$O$8:$Z$1507,4,0),""),"")</f>
        <v/>
      </c>
      <c r="AK841" s="1" t="str">
        <f>IFERROR(IF($AH841&gt;=1,VLOOKUP($AG841,STUDENT!$O$8:$Z$1507,6,0),""),"")</f>
        <v/>
      </c>
      <c r="AL841" s="1" t="str">
        <f t="shared" si="202"/>
        <v/>
      </c>
      <c r="AM841" s="1" t="str">
        <f t="shared" si="203"/>
        <v/>
      </c>
      <c r="AN841" s="1" t="str">
        <f t="shared" si="204"/>
        <v/>
      </c>
      <c r="AO841" s="1" t="str">
        <f t="shared" si="205"/>
        <v/>
      </c>
      <c r="AP841" s="1" t="str">
        <f t="shared" si="206"/>
        <v/>
      </c>
      <c r="AQ841" s="1" t="str">
        <f t="shared" si="207"/>
        <v/>
      </c>
      <c r="AR841" s="1" t="str">
        <f t="shared" si="208"/>
        <v/>
      </c>
      <c r="AS841" s="1" t="str">
        <f t="shared" si="209"/>
        <v/>
      </c>
      <c r="AT841" s="1" t="str">
        <f t="shared" si="210"/>
        <v/>
      </c>
      <c r="AU841" s="1" t="str">
        <f t="shared" si="211"/>
        <v/>
      </c>
      <c r="AV841" s="1" t="str">
        <f t="shared" si="212"/>
        <v/>
      </c>
      <c r="AW841" s="1" t="str">
        <f t="shared" si="213"/>
        <v/>
      </c>
      <c r="AX841" s="1" t="str">
        <f t="shared" si="214"/>
        <v/>
      </c>
      <c r="AY841" s="1">
        <f>IFERROR(IF($AE841&gt;$AE840,VLOOKUP($AC841+AL$1,STOCK!$F$10:$AB$209,16,0),IF($AE841=$AE840,(IF(AY840&gt;=1,AY840-COUNTIFS($AE840:$AE840,$AC841,AL840:AL840,$AI$1),0)),0)),0)</f>
        <v>0</v>
      </c>
      <c r="AZ841" s="1">
        <f>IFERROR(IF($AE841&gt;$AE840,VLOOKUP($AC841+AM$1,STOCK!$F$10:$AB$209,16,0),IF($AE841=$AE840,(IF(AZ840&gt;=1,AZ840-COUNTIFS($AE840:$AE840,$AC841,AM840:AM840,$AI$1),0)),0)),0)</f>
        <v>0</v>
      </c>
      <c r="BA841" s="1">
        <f>IFERROR(IF($AE841&gt;$AE840,VLOOKUP($AC841+AN$1,STOCK!$F$10:$AB$209,16,0),IF($AE841=$AE840,(IF(BA840&gt;=1,BA840-COUNTIFS($AE840:$AE840,$AC841,AN840:AN840,$AI$1),0)),0)),0)</f>
        <v>0</v>
      </c>
      <c r="BB841" s="1">
        <f>IFERROR(IF($AE841&gt;$AE840,VLOOKUP($AC841+AO$1,STOCK!$F$10:$AB$209,16,0),IF($AE841=$AE840,(IF(BB840&gt;=1,BB840-COUNTIFS($AE840:$AE840,$AC841,AO840:AO840,$AI$1),0)),0)),0)</f>
        <v>0</v>
      </c>
      <c r="BC841" s="1">
        <f>IFERROR(IF($AE841&gt;$AE840,VLOOKUP($AC841+AP$1,STOCK!$F$10:$AB$209,16,0),IF($AE841=$AE840,(IF(BC840&gt;=1,BC840-COUNTIFS($AE840:$AE840,$AC841,AP840:AP840,$AI$1),0)),0)),0)</f>
        <v>0</v>
      </c>
      <c r="BD841" s="1">
        <f>IFERROR(IF($AE841&gt;$AE840,VLOOKUP($AC841+AQ$1,STOCK!$F$10:$AB$209,16,0),IF($AE841=$AE840,(IF(BD840&gt;=1,BD840-COUNTIFS($AE840:$AE840,$AC841,AQ840:AQ840,$AI$1),0)),0)),0)</f>
        <v>0</v>
      </c>
      <c r="BE841" s="1">
        <f>IFERROR(IF($AE841&gt;$AE840,VLOOKUP($AC841+AR$1,STOCK!$F$10:$AB$209,16,0),IF($AE841=$AE840,(IF(BE840&gt;=1,BE840-COUNTIFS($AE840:$AE840,$AC841,AR840:AR840,$AI$1),0)),0)),0)</f>
        <v>0</v>
      </c>
      <c r="BF841" s="1">
        <f>IFERROR(IF($AE841&gt;$AE840,VLOOKUP($AC841+AS$1,STOCK!$F$10:$AB$209,16,0),IF($AE841=$AE840,(IF(BF840&gt;=1,BF840-COUNTIFS($AE840:$AE840,$AC841,AS840:AS840,$AI$1),0)),0)),0)</f>
        <v>0</v>
      </c>
      <c r="BG841" s="1">
        <f>IFERROR(IF($AE841&gt;$AE840,VLOOKUP($AC841+AT$1,STOCK!$F$10:$AB$209,16,0),IF($AE841=$AE840,(IF(BG840&gt;=1,BG840-COUNTIFS($AE840:$AE840,$AC841,AT840:AT840,$AI$1),0)),0)),0)</f>
        <v>0</v>
      </c>
      <c r="BH841" s="1">
        <f>IFERROR(IF($AE841&gt;$AE840,VLOOKUP($AC841+AU$1,STOCK!$F$10:$AB$209,16,0),IF($AE841=$AE840,(IF(BH840&gt;=1,BH840-COUNTIFS($AE840:$AE840,$AC841,AU840:AU840,$AI$1),0)),0)),0)</f>
        <v>0</v>
      </c>
      <c r="BI841" s="1">
        <f>IFERROR(IF($AE841&gt;$AE840,VLOOKUP($AC841+AV$1,STOCK!$F$10:$AB$209,16,0),IF($AE841=$AE840,(IF(BI840&gt;=1,BI840-COUNTIFS($AE840:$AE840,$AC841,AV840:AV840,$AI$1),0)),0)),0)</f>
        <v>0</v>
      </c>
      <c r="BJ841" s="1">
        <f>IFERROR(IF($AE841&gt;$AE840,VLOOKUP($AC841+AW$1,STOCK!$F$10:$AB$209,16,0),IF($AE841=$AE840,(IF(BJ840&gt;=1,BJ840-COUNTIFS($AE840:$AE840,$AC841,AW840:AW840,$AI$1),0)),0)),0)</f>
        <v>0</v>
      </c>
      <c r="BK841" s="1">
        <f>IFERROR(IF($AE841&gt;$AE840,VLOOKUP($AC841+AX$1,STOCK!$F$10:$AB$209,16,0),IF($AE841=$AE840,(IF(BK840&gt;=1,BK840-COUNTIFS($AE840:$AE840,$AC841,AX840:AX840,$AI$1),0)),0)),0)</f>
        <v>0</v>
      </c>
      <c r="BL841" s="1">
        <f>IFERROR(IF($AE841&gt;$AE840,VLOOKUP($AC841+AL$1,STOCK!$F$10:$AB$209,17,0),IF($AE841=$AE840,(IF(BL840&gt;=1,BL840-COUNTIFS($AE840:$AE840,$AC841,AL840:AL840,$AI$2),0)),0)),0)</f>
        <v>0</v>
      </c>
      <c r="BM841" s="1">
        <f>IFERROR(IF($AE841&gt;$AE840,VLOOKUP($AC841+AM$1,STOCK!$F$10:$AB$209,17,0),IF($AE841=$AE840,(IF(BM840&gt;=1,BM840-COUNTIFS($AE840:$AE840,$AC841,AM840:AM840,$AI$2),0)),0)),0)</f>
        <v>0</v>
      </c>
      <c r="BN841" s="1">
        <f>IFERROR(IF($AE841&gt;$AE840,VLOOKUP($AC841+AN$1,STOCK!$F$10:$AB$209,17,0),IF($AE841=$AE840,(IF(BN840&gt;=1,BN840-COUNTIFS($AE840:$AE840,$AC841,AN840:AN840,$AI$2),0)),0)),0)</f>
        <v>0</v>
      </c>
      <c r="BO841" s="1">
        <f>IFERROR(IF($AE841&gt;$AE840,VLOOKUP($AC841+AO$1,STOCK!$F$10:$AB$209,17,0),IF($AE841=$AE840,(IF(BO840&gt;=1,BO840-COUNTIFS($AE840:$AE840,$AC841,AO840:AO840,$AI$2),0)),0)),0)</f>
        <v>0</v>
      </c>
      <c r="BP841" s="1">
        <f>IFERROR(IF($AE841&gt;$AE840,VLOOKUP($AC841+AP$1,STOCK!$F$10:$AB$209,17,0),IF($AE841=$AE840,(IF(BP840&gt;=1,BP840-COUNTIFS($AE840:$AE840,$AC841,AP840:AP840,$AI$2),0)),0)),0)</f>
        <v>0</v>
      </c>
      <c r="BQ841" s="1">
        <f>IFERROR(IF($AE841&gt;$AE840,VLOOKUP($AC841+AQ$1,STOCK!$F$10:$AB$209,17,0),IF($AE841=$AE840,(IF(BQ840&gt;=1,BQ840-COUNTIFS($AE840:$AE840,$AC841,AQ840:AQ840,$AI$2),0)),0)),0)</f>
        <v>0</v>
      </c>
      <c r="BR841" s="1">
        <f>IFERROR(IF($AE841&gt;$AE840,VLOOKUP($AC841+AR$1,STOCK!$F$10:$AB$209,17,0),IF($AE841=$AE840,(IF(BR840&gt;=1,BR840-COUNTIFS($AE840:$AE840,$AC841,AR840:AR840,$AI$2),0)),0)),0)</f>
        <v>0</v>
      </c>
      <c r="BS841" s="1">
        <f>IFERROR(IF($AE841&gt;$AE840,VLOOKUP($AC841+AS$1,STOCK!$F$10:$AB$209,17,0),IF($AE841=$AE840,(IF(BS840&gt;=1,BS840-COUNTIFS($AE840:$AE840,$AC841,AS840:AS840,$AI$2),0)),0)),0)</f>
        <v>0</v>
      </c>
      <c r="BT841" s="1">
        <f>IFERROR(IF($AE841&gt;$AE840,VLOOKUP($AC841+AT$1,STOCK!$F$10:$AB$209,17,0),IF($AE841=$AE840,(IF(BT840&gt;=1,BT840-COUNTIFS($AE840:$AE840,$AC841,AT840:AT840,$AI$2),0)),0)),0)</f>
        <v>0</v>
      </c>
      <c r="BU841" s="1">
        <f>IFERROR(IF($AE841&gt;$AE840,VLOOKUP($AC841+AU$1,STOCK!$F$10:$AB$209,17,0),IF($AE841=$AE840,(IF(BU840&gt;=1,BU840-COUNTIFS($AE840:$AE840,$AC841,AU840:AU840,$AI$2),0)),0)),0)</f>
        <v>0</v>
      </c>
      <c r="BV841" s="1">
        <f>IFERROR(IF($AE841&gt;$AE840,VLOOKUP($AC841+AV$1,STOCK!$F$10:$AB$209,17,0),IF($AE841=$AE840,(IF(BV840&gt;=1,BV840-COUNTIFS($AE840:$AE840,$AC841,AV840:AV840,$AI$2),0)),0)),0)</f>
        <v>0</v>
      </c>
      <c r="BW841" s="1">
        <f>IFERROR(IF($AE841&gt;$AE840,VLOOKUP($AC841+AW$1,STOCK!$F$10:$AB$209,17,0),IF($AE841=$AE840,(IF(BW840&gt;=1,BW840-COUNTIFS($AE840:$AE840,$AC841,AW840:AW840,$AI$2),0)),0)),0)</f>
        <v>0</v>
      </c>
      <c r="BX841" s="1">
        <f>IFERROR(IF($AE841&gt;$AE840,VLOOKUP($AC841+AX$1,STOCK!$F$10:$AB$209,17,0),IF($AE841=$AE840,(IF(BX840&gt;=1,BX840-COUNTIFS($AE840:$AE840,$AC841,AX840:AX840,$AI$2),0)),0)),0)</f>
        <v>0</v>
      </c>
    </row>
    <row r="842" spans="29:76" x14ac:dyDescent="0.25">
      <c r="AC842" s="1">
        <f t="shared" si="200"/>
        <v>0</v>
      </c>
      <c r="AD842" s="1">
        <f>IFERROR(IF(LEN(AK842)&gt;=1,VLOOKUP(HLOOKUP(AK842,PROFILE!$K$5:$V$8,4,0),PROFILE!$F$1:$G$3,2,0),0),0)</f>
        <v>0</v>
      </c>
      <c r="AE842" s="1">
        <f t="shared" si="201"/>
        <v>0</v>
      </c>
      <c r="AF842" s="1">
        <v>829</v>
      </c>
      <c r="AI842" s="1" t="str">
        <f>IFERROR(IF($AH842&gt;=1,VLOOKUP($AG842,STUDENT!$O$8:$Z$1507,3,0),""),"")</f>
        <v/>
      </c>
      <c r="AJ842" s="1" t="str">
        <f>IFERROR(IF($AH842&gt;=1,VLOOKUP($AG842,STUDENT!$O$8:$Z$1507,4,0),""),"")</f>
        <v/>
      </c>
      <c r="AK842" s="1" t="str">
        <f>IFERROR(IF($AH842&gt;=1,VLOOKUP($AG842,STUDENT!$O$8:$Z$1507,6,0),""),"")</f>
        <v/>
      </c>
      <c r="AL842" s="1" t="str">
        <f t="shared" si="202"/>
        <v/>
      </c>
      <c r="AM842" s="1" t="str">
        <f t="shared" si="203"/>
        <v/>
      </c>
      <c r="AN842" s="1" t="str">
        <f t="shared" si="204"/>
        <v/>
      </c>
      <c r="AO842" s="1" t="str">
        <f t="shared" si="205"/>
        <v/>
      </c>
      <c r="AP842" s="1" t="str">
        <f t="shared" si="206"/>
        <v/>
      </c>
      <c r="AQ842" s="1" t="str">
        <f t="shared" si="207"/>
        <v/>
      </c>
      <c r="AR842" s="1" t="str">
        <f t="shared" si="208"/>
        <v/>
      </c>
      <c r="AS842" s="1" t="str">
        <f t="shared" si="209"/>
        <v/>
      </c>
      <c r="AT842" s="1" t="str">
        <f t="shared" si="210"/>
        <v/>
      </c>
      <c r="AU842" s="1" t="str">
        <f t="shared" si="211"/>
        <v/>
      </c>
      <c r="AV842" s="1" t="str">
        <f t="shared" si="212"/>
        <v/>
      </c>
      <c r="AW842" s="1" t="str">
        <f t="shared" si="213"/>
        <v/>
      </c>
      <c r="AX842" s="1" t="str">
        <f t="shared" si="214"/>
        <v/>
      </c>
      <c r="AY842" s="1">
        <f>IFERROR(IF($AE842&gt;$AE841,VLOOKUP($AC842+AL$1,STOCK!$F$10:$AB$209,16,0),IF($AE842=$AE841,(IF(AY841&gt;=1,AY841-COUNTIFS($AE841:$AE841,$AC842,AL841:AL841,$AI$1),0)),0)),0)</f>
        <v>0</v>
      </c>
      <c r="AZ842" s="1">
        <f>IFERROR(IF($AE842&gt;$AE841,VLOOKUP($AC842+AM$1,STOCK!$F$10:$AB$209,16,0),IF($AE842=$AE841,(IF(AZ841&gt;=1,AZ841-COUNTIFS($AE841:$AE841,$AC842,AM841:AM841,$AI$1),0)),0)),0)</f>
        <v>0</v>
      </c>
      <c r="BA842" s="1">
        <f>IFERROR(IF($AE842&gt;$AE841,VLOOKUP($AC842+AN$1,STOCK!$F$10:$AB$209,16,0),IF($AE842=$AE841,(IF(BA841&gt;=1,BA841-COUNTIFS($AE841:$AE841,$AC842,AN841:AN841,$AI$1),0)),0)),0)</f>
        <v>0</v>
      </c>
      <c r="BB842" s="1">
        <f>IFERROR(IF($AE842&gt;$AE841,VLOOKUP($AC842+AO$1,STOCK!$F$10:$AB$209,16,0),IF($AE842=$AE841,(IF(BB841&gt;=1,BB841-COUNTIFS($AE841:$AE841,$AC842,AO841:AO841,$AI$1),0)),0)),0)</f>
        <v>0</v>
      </c>
      <c r="BC842" s="1">
        <f>IFERROR(IF($AE842&gt;$AE841,VLOOKUP($AC842+AP$1,STOCK!$F$10:$AB$209,16,0),IF($AE842=$AE841,(IF(BC841&gt;=1,BC841-COUNTIFS($AE841:$AE841,$AC842,AP841:AP841,$AI$1),0)),0)),0)</f>
        <v>0</v>
      </c>
      <c r="BD842" s="1">
        <f>IFERROR(IF($AE842&gt;$AE841,VLOOKUP($AC842+AQ$1,STOCK!$F$10:$AB$209,16,0),IF($AE842=$AE841,(IF(BD841&gt;=1,BD841-COUNTIFS($AE841:$AE841,$AC842,AQ841:AQ841,$AI$1),0)),0)),0)</f>
        <v>0</v>
      </c>
      <c r="BE842" s="1">
        <f>IFERROR(IF($AE842&gt;$AE841,VLOOKUP($AC842+AR$1,STOCK!$F$10:$AB$209,16,0),IF($AE842=$AE841,(IF(BE841&gt;=1,BE841-COUNTIFS($AE841:$AE841,$AC842,AR841:AR841,$AI$1),0)),0)),0)</f>
        <v>0</v>
      </c>
      <c r="BF842" s="1">
        <f>IFERROR(IF($AE842&gt;$AE841,VLOOKUP($AC842+AS$1,STOCK!$F$10:$AB$209,16,0),IF($AE842=$AE841,(IF(BF841&gt;=1,BF841-COUNTIFS($AE841:$AE841,$AC842,AS841:AS841,$AI$1),0)),0)),0)</f>
        <v>0</v>
      </c>
      <c r="BG842" s="1">
        <f>IFERROR(IF($AE842&gt;$AE841,VLOOKUP($AC842+AT$1,STOCK!$F$10:$AB$209,16,0),IF($AE842=$AE841,(IF(BG841&gt;=1,BG841-COUNTIFS($AE841:$AE841,$AC842,AT841:AT841,$AI$1),0)),0)),0)</f>
        <v>0</v>
      </c>
      <c r="BH842" s="1">
        <f>IFERROR(IF($AE842&gt;$AE841,VLOOKUP($AC842+AU$1,STOCK!$F$10:$AB$209,16,0),IF($AE842=$AE841,(IF(BH841&gt;=1,BH841-COUNTIFS($AE841:$AE841,$AC842,AU841:AU841,$AI$1),0)),0)),0)</f>
        <v>0</v>
      </c>
      <c r="BI842" s="1">
        <f>IFERROR(IF($AE842&gt;$AE841,VLOOKUP($AC842+AV$1,STOCK!$F$10:$AB$209,16,0),IF($AE842=$AE841,(IF(BI841&gt;=1,BI841-COUNTIFS($AE841:$AE841,$AC842,AV841:AV841,$AI$1),0)),0)),0)</f>
        <v>0</v>
      </c>
      <c r="BJ842" s="1">
        <f>IFERROR(IF($AE842&gt;$AE841,VLOOKUP($AC842+AW$1,STOCK!$F$10:$AB$209,16,0),IF($AE842=$AE841,(IF(BJ841&gt;=1,BJ841-COUNTIFS($AE841:$AE841,$AC842,AW841:AW841,$AI$1),0)),0)),0)</f>
        <v>0</v>
      </c>
      <c r="BK842" s="1">
        <f>IFERROR(IF($AE842&gt;$AE841,VLOOKUP($AC842+AX$1,STOCK!$F$10:$AB$209,16,0),IF($AE842=$AE841,(IF(BK841&gt;=1,BK841-COUNTIFS($AE841:$AE841,$AC842,AX841:AX841,$AI$1),0)),0)),0)</f>
        <v>0</v>
      </c>
      <c r="BL842" s="1">
        <f>IFERROR(IF($AE842&gt;$AE841,VLOOKUP($AC842+AL$1,STOCK!$F$10:$AB$209,17,0),IF($AE842=$AE841,(IF(BL841&gt;=1,BL841-COUNTIFS($AE841:$AE841,$AC842,AL841:AL841,$AI$2),0)),0)),0)</f>
        <v>0</v>
      </c>
      <c r="BM842" s="1">
        <f>IFERROR(IF($AE842&gt;$AE841,VLOOKUP($AC842+AM$1,STOCK!$F$10:$AB$209,17,0),IF($AE842=$AE841,(IF(BM841&gt;=1,BM841-COUNTIFS($AE841:$AE841,$AC842,AM841:AM841,$AI$2),0)),0)),0)</f>
        <v>0</v>
      </c>
      <c r="BN842" s="1">
        <f>IFERROR(IF($AE842&gt;$AE841,VLOOKUP($AC842+AN$1,STOCK!$F$10:$AB$209,17,0),IF($AE842=$AE841,(IF(BN841&gt;=1,BN841-COUNTIFS($AE841:$AE841,$AC842,AN841:AN841,$AI$2),0)),0)),0)</f>
        <v>0</v>
      </c>
      <c r="BO842" s="1">
        <f>IFERROR(IF($AE842&gt;$AE841,VLOOKUP($AC842+AO$1,STOCK!$F$10:$AB$209,17,0),IF($AE842=$AE841,(IF(BO841&gt;=1,BO841-COUNTIFS($AE841:$AE841,$AC842,AO841:AO841,$AI$2),0)),0)),0)</f>
        <v>0</v>
      </c>
      <c r="BP842" s="1">
        <f>IFERROR(IF($AE842&gt;$AE841,VLOOKUP($AC842+AP$1,STOCK!$F$10:$AB$209,17,0),IF($AE842=$AE841,(IF(BP841&gt;=1,BP841-COUNTIFS($AE841:$AE841,$AC842,AP841:AP841,$AI$2),0)),0)),0)</f>
        <v>0</v>
      </c>
      <c r="BQ842" s="1">
        <f>IFERROR(IF($AE842&gt;$AE841,VLOOKUP($AC842+AQ$1,STOCK!$F$10:$AB$209,17,0),IF($AE842=$AE841,(IF(BQ841&gt;=1,BQ841-COUNTIFS($AE841:$AE841,$AC842,AQ841:AQ841,$AI$2),0)),0)),0)</f>
        <v>0</v>
      </c>
      <c r="BR842" s="1">
        <f>IFERROR(IF($AE842&gt;$AE841,VLOOKUP($AC842+AR$1,STOCK!$F$10:$AB$209,17,0),IF($AE842=$AE841,(IF(BR841&gt;=1,BR841-COUNTIFS($AE841:$AE841,$AC842,AR841:AR841,$AI$2),0)),0)),0)</f>
        <v>0</v>
      </c>
      <c r="BS842" s="1">
        <f>IFERROR(IF($AE842&gt;$AE841,VLOOKUP($AC842+AS$1,STOCK!$F$10:$AB$209,17,0),IF($AE842=$AE841,(IF(BS841&gt;=1,BS841-COUNTIFS($AE841:$AE841,$AC842,AS841:AS841,$AI$2),0)),0)),0)</f>
        <v>0</v>
      </c>
      <c r="BT842" s="1">
        <f>IFERROR(IF($AE842&gt;$AE841,VLOOKUP($AC842+AT$1,STOCK!$F$10:$AB$209,17,0),IF($AE842=$AE841,(IF(BT841&gt;=1,BT841-COUNTIFS($AE841:$AE841,$AC842,AT841:AT841,$AI$2),0)),0)),0)</f>
        <v>0</v>
      </c>
      <c r="BU842" s="1">
        <f>IFERROR(IF($AE842&gt;$AE841,VLOOKUP($AC842+AU$1,STOCK!$F$10:$AB$209,17,0),IF($AE842=$AE841,(IF(BU841&gt;=1,BU841-COUNTIFS($AE841:$AE841,$AC842,AU841:AU841,$AI$2),0)),0)),0)</f>
        <v>0</v>
      </c>
      <c r="BV842" s="1">
        <f>IFERROR(IF($AE842&gt;$AE841,VLOOKUP($AC842+AV$1,STOCK!$F$10:$AB$209,17,0),IF($AE842=$AE841,(IF(BV841&gt;=1,BV841-COUNTIFS($AE841:$AE841,$AC842,AV841:AV841,$AI$2),0)),0)),0)</f>
        <v>0</v>
      </c>
      <c r="BW842" s="1">
        <f>IFERROR(IF($AE842&gt;$AE841,VLOOKUP($AC842+AW$1,STOCK!$F$10:$AB$209,17,0),IF($AE842=$AE841,(IF(BW841&gt;=1,BW841-COUNTIFS($AE841:$AE841,$AC842,AW841:AW841,$AI$2),0)),0)),0)</f>
        <v>0</v>
      </c>
      <c r="BX842" s="1">
        <f>IFERROR(IF($AE842&gt;$AE841,VLOOKUP($AC842+AX$1,STOCK!$F$10:$AB$209,17,0),IF($AE842=$AE841,(IF(BX841&gt;=1,BX841-COUNTIFS($AE841:$AE841,$AC842,AX841:AX841,$AI$2),0)),0)),0)</f>
        <v>0</v>
      </c>
    </row>
    <row r="843" spans="29:76" x14ac:dyDescent="0.25">
      <c r="AC843" s="1">
        <f t="shared" si="200"/>
        <v>0</v>
      </c>
      <c r="AD843" s="1">
        <f>IFERROR(IF(LEN(AK843)&gt;=1,VLOOKUP(HLOOKUP(AK843,PROFILE!$K$5:$V$8,4,0),PROFILE!$F$1:$G$3,2,0),0),0)</f>
        <v>0</v>
      </c>
      <c r="AE843" s="1">
        <f t="shared" si="201"/>
        <v>0</v>
      </c>
      <c r="AF843" s="1">
        <v>830</v>
      </c>
      <c r="AI843" s="1" t="str">
        <f>IFERROR(IF($AH843&gt;=1,VLOOKUP($AG843,STUDENT!$O$8:$Z$1507,3,0),""),"")</f>
        <v/>
      </c>
      <c r="AJ843" s="1" t="str">
        <f>IFERROR(IF($AH843&gt;=1,VLOOKUP($AG843,STUDENT!$O$8:$Z$1507,4,0),""),"")</f>
        <v/>
      </c>
      <c r="AK843" s="1" t="str">
        <f>IFERROR(IF($AH843&gt;=1,VLOOKUP($AG843,STUDENT!$O$8:$Z$1507,6,0),""),"")</f>
        <v/>
      </c>
      <c r="AL843" s="1" t="str">
        <f t="shared" si="202"/>
        <v/>
      </c>
      <c r="AM843" s="1" t="str">
        <f t="shared" si="203"/>
        <v/>
      </c>
      <c r="AN843" s="1" t="str">
        <f t="shared" si="204"/>
        <v/>
      </c>
      <c r="AO843" s="1" t="str">
        <f t="shared" si="205"/>
        <v/>
      </c>
      <c r="AP843" s="1" t="str">
        <f t="shared" si="206"/>
        <v/>
      </c>
      <c r="AQ843" s="1" t="str">
        <f t="shared" si="207"/>
        <v/>
      </c>
      <c r="AR843" s="1" t="str">
        <f t="shared" si="208"/>
        <v/>
      </c>
      <c r="AS843" s="1" t="str">
        <f t="shared" si="209"/>
        <v/>
      </c>
      <c r="AT843" s="1" t="str">
        <f t="shared" si="210"/>
        <v/>
      </c>
      <c r="AU843" s="1" t="str">
        <f t="shared" si="211"/>
        <v/>
      </c>
      <c r="AV843" s="1" t="str">
        <f t="shared" si="212"/>
        <v/>
      </c>
      <c r="AW843" s="1" t="str">
        <f t="shared" si="213"/>
        <v/>
      </c>
      <c r="AX843" s="1" t="str">
        <f t="shared" si="214"/>
        <v/>
      </c>
      <c r="AY843" s="1">
        <f>IFERROR(IF($AE843&gt;$AE842,VLOOKUP($AC843+AL$1,STOCK!$F$10:$AB$209,16,0),IF($AE843=$AE842,(IF(AY842&gt;=1,AY842-COUNTIFS($AE842:$AE842,$AC843,AL842:AL842,$AI$1),0)),0)),0)</f>
        <v>0</v>
      </c>
      <c r="AZ843" s="1">
        <f>IFERROR(IF($AE843&gt;$AE842,VLOOKUP($AC843+AM$1,STOCK!$F$10:$AB$209,16,0),IF($AE843=$AE842,(IF(AZ842&gt;=1,AZ842-COUNTIFS($AE842:$AE842,$AC843,AM842:AM842,$AI$1),0)),0)),0)</f>
        <v>0</v>
      </c>
      <c r="BA843" s="1">
        <f>IFERROR(IF($AE843&gt;$AE842,VLOOKUP($AC843+AN$1,STOCK!$F$10:$AB$209,16,0),IF($AE843=$AE842,(IF(BA842&gt;=1,BA842-COUNTIFS($AE842:$AE842,$AC843,AN842:AN842,$AI$1),0)),0)),0)</f>
        <v>0</v>
      </c>
      <c r="BB843" s="1">
        <f>IFERROR(IF($AE843&gt;$AE842,VLOOKUP($AC843+AO$1,STOCK!$F$10:$AB$209,16,0),IF($AE843=$AE842,(IF(BB842&gt;=1,BB842-COUNTIFS($AE842:$AE842,$AC843,AO842:AO842,$AI$1),0)),0)),0)</f>
        <v>0</v>
      </c>
      <c r="BC843" s="1">
        <f>IFERROR(IF($AE843&gt;$AE842,VLOOKUP($AC843+AP$1,STOCK!$F$10:$AB$209,16,0),IF($AE843=$AE842,(IF(BC842&gt;=1,BC842-COUNTIFS($AE842:$AE842,$AC843,AP842:AP842,$AI$1),0)),0)),0)</f>
        <v>0</v>
      </c>
      <c r="BD843" s="1">
        <f>IFERROR(IF($AE843&gt;$AE842,VLOOKUP($AC843+AQ$1,STOCK!$F$10:$AB$209,16,0),IF($AE843=$AE842,(IF(BD842&gt;=1,BD842-COUNTIFS($AE842:$AE842,$AC843,AQ842:AQ842,$AI$1),0)),0)),0)</f>
        <v>0</v>
      </c>
      <c r="BE843" s="1">
        <f>IFERROR(IF($AE843&gt;$AE842,VLOOKUP($AC843+AR$1,STOCK!$F$10:$AB$209,16,0),IF($AE843=$AE842,(IF(BE842&gt;=1,BE842-COUNTIFS($AE842:$AE842,$AC843,AR842:AR842,$AI$1),0)),0)),0)</f>
        <v>0</v>
      </c>
      <c r="BF843" s="1">
        <f>IFERROR(IF($AE843&gt;$AE842,VLOOKUP($AC843+AS$1,STOCK!$F$10:$AB$209,16,0),IF($AE843=$AE842,(IF(BF842&gt;=1,BF842-COUNTIFS($AE842:$AE842,$AC843,AS842:AS842,$AI$1),0)),0)),0)</f>
        <v>0</v>
      </c>
      <c r="BG843" s="1">
        <f>IFERROR(IF($AE843&gt;$AE842,VLOOKUP($AC843+AT$1,STOCK!$F$10:$AB$209,16,0),IF($AE843=$AE842,(IF(BG842&gt;=1,BG842-COUNTIFS($AE842:$AE842,$AC843,AT842:AT842,$AI$1),0)),0)),0)</f>
        <v>0</v>
      </c>
      <c r="BH843" s="1">
        <f>IFERROR(IF($AE843&gt;$AE842,VLOOKUP($AC843+AU$1,STOCK!$F$10:$AB$209,16,0),IF($AE843=$AE842,(IF(BH842&gt;=1,BH842-COUNTIFS($AE842:$AE842,$AC843,AU842:AU842,$AI$1),0)),0)),0)</f>
        <v>0</v>
      </c>
      <c r="BI843" s="1">
        <f>IFERROR(IF($AE843&gt;$AE842,VLOOKUP($AC843+AV$1,STOCK!$F$10:$AB$209,16,0),IF($AE843=$AE842,(IF(BI842&gt;=1,BI842-COUNTIFS($AE842:$AE842,$AC843,AV842:AV842,$AI$1),0)),0)),0)</f>
        <v>0</v>
      </c>
      <c r="BJ843" s="1">
        <f>IFERROR(IF($AE843&gt;$AE842,VLOOKUP($AC843+AW$1,STOCK!$F$10:$AB$209,16,0),IF($AE843=$AE842,(IF(BJ842&gt;=1,BJ842-COUNTIFS($AE842:$AE842,$AC843,AW842:AW842,$AI$1),0)),0)),0)</f>
        <v>0</v>
      </c>
      <c r="BK843" s="1">
        <f>IFERROR(IF($AE843&gt;$AE842,VLOOKUP($AC843+AX$1,STOCK!$F$10:$AB$209,16,0),IF($AE843=$AE842,(IF(BK842&gt;=1,BK842-COUNTIFS($AE842:$AE842,$AC843,AX842:AX842,$AI$1),0)),0)),0)</f>
        <v>0</v>
      </c>
      <c r="BL843" s="1">
        <f>IFERROR(IF($AE843&gt;$AE842,VLOOKUP($AC843+AL$1,STOCK!$F$10:$AB$209,17,0),IF($AE843=$AE842,(IF(BL842&gt;=1,BL842-COUNTIFS($AE842:$AE842,$AC843,AL842:AL842,$AI$2),0)),0)),0)</f>
        <v>0</v>
      </c>
      <c r="BM843" s="1">
        <f>IFERROR(IF($AE843&gt;$AE842,VLOOKUP($AC843+AM$1,STOCK!$F$10:$AB$209,17,0),IF($AE843=$AE842,(IF(BM842&gt;=1,BM842-COUNTIFS($AE842:$AE842,$AC843,AM842:AM842,$AI$2),0)),0)),0)</f>
        <v>0</v>
      </c>
      <c r="BN843" s="1">
        <f>IFERROR(IF($AE843&gt;$AE842,VLOOKUP($AC843+AN$1,STOCK!$F$10:$AB$209,17,0),IF($AE843=$AE842,(IF(BN842&gt;=1,BN842-COUNTIFS($AE842:$AE842,$AC843,AN842:AN842,$AI$2),0)),0)),0)</f>
        <v>0</v>
      </c>
      <c r="BO843" s="1">
        <f>IFERROR(IF($AE843&gt;$AE842,VLOOKUP($AC843+AO$1,STOCK!$F$10:$AB$209,17,0),IF($AE843=$AE842,(IF(BO842&gt;=1,BO842-COUNTIFS($AE842:$AE842,$AC843,AO842:AO842,$AI$2),0)),0)),0)</f>
        <v>0</v>
      </c>
      <c r="BP843" s="1">
        <f>IFERROR(IF($AE843&gt;$AE842,VLOOKUP($AC843+AP$1,STOCK!$F$10:$AB$209,17,0),IF($AE843=$AE842,(IF(BP842&gt;=1,BP842-COUNTIFS($AE842:$AE842,$AC843,AP842:AP842,$AI$2),0)),0)),0)</f>
        <v>0</v>
      </c>
      <c r="BQ843" s="1">
        <f>IFERROR(IF($AE843&gt;$AE842,VLOOKUP($AC843+AQ$1,STOCK!$F$10:$AB$209,17,0),IF($AE843=$AE842,(IF(BQ842&gt;=1,BQ842-COUNTIFS($AE842:$AE842,$AC843,AQ842:AQ842,$AI$2),0)),0)),0)</f>
        <v>0</v>
      </c>
      <c r="BR843" s="1">
        <f>IFERROR(IF($AE843&gt;$AE842,VLOOKUP($AC843+AR$1,STOCK!$F$10:$AB$209,17,0),IF($AE843=$AE842,(IF(BR842&gt;=1,BR842-COUNTIFS($AE842:$AE842,$AC843,AR842:AR842,$AI$2),0)),0)),0)</f>
        <v>0</v>
      </c>
      <c r="BS843" s="1">
        <f>IFERROR(IF($AE843&gt;$AE842,VLOOKUP($AC843+AS$1,STOCK!$F$10:$AB$209,17,0),IF($AE843=$AE842,(IF(BS842&gt;=1,BS842-COUNTIFS($AE842:$AE842,$AC843,AS842:AS842,$AI$2),0)),0)),0)</f>
        <v>0</v>
      </c>
      <c r="BT843" s="1">
        <f>IFERROR(IF($AE843&gt;$AE842,VLOOKUP($AC843+AT$1,STOCK!$F$10:$AB$209,17,0),IF($AE843=$AE842,(IF(BT842&gt;=1,BT842-COUNTIFS($AE842:$AE842,$AC843,AT842:AT842,$AI$2),0)),0)),0)</f>
        <v>0</v>
      </c>
      <c r="BU843" s="1">
        <f>IFERROR(IF($AE843&gt;$AE842,VLOOKUP($AC843+AU$1,STOCK!$F$10:$AB$209,17,0),IF($AE843=$AE842,(IF(BU842&gt;=1,BU842-COUNTIFS($AE842:$AE842,$AC843,AU842:AU842,$AI$2),0)),0)),0)</f>
        <v>0</v>
      </c>
      <c r="BV843" s="1">
        <f>IFERROR(IF($AE843&gt;$AE842,VLOOKUP($AC843+AV$1,STOCK!$F$10:$AB$209,17,0),IF($AE843=$AE842,(IF(BV842&gt;=1,BV842-COUNTIFS($AE842:$AE842,$AC843,AV842:AV842,$AI$2),0)),0)),0)</f>
        <v>0</v>
      </c>
      <c r="BW843" s="1">
        <f>IFERROR(IF($AE843&gt;$AE842,VLOOKUP($AC843+AW$1,STOCK!$F$10:$AB$209,17,0),IF($AE843=$AE842,(IF(BW842&gt;=1,BW842-COUNTIFS($AE842:$AE842,$AC843,AW842:AW842,$AI$2),0)),0)),0)</f>
        <v>0</v>
      </c>
      <c r="BX843" s="1">
        <f>IFERROR(IF($AE843&gt;$AE842,VLOOKUP($AC843+AX$1,STOCK!$F$10:$AB$209,17,0),IF($AE843=$AE842,(IF(BX842&gt;=1,BX842-COUNTIFS($AE842:$AE842,$AC843,AX842:AX842,$AI$2),0)),0)),0)</f>
        <v>0</v>
      </c>
    </row>
    <row r="844" spans="29:76" x14ac:dyDescent="0.25">
      <c r="AC844" s="1">
        <f t="shared" si="200"/>
        <v>0</v>
      </c>
      <c r="AD844" s="1">
        <f>IFERROR(IF(LEN(AK844)&gt;=1,VLOOKUP(HLOOKUP(AK844,PROFILE!$K$5:$V$8,4,0),PROFILE!$F$1:$G$3,2,0),0),0)</f>
        <v>0</v>
      </c>
      <c r="AE844" s="1">
        <f t="shared" si="201"/>
        <v>0</v>
      </c>
      <c r="AF844" s="1">
        <v>831</v>
      </c>
      <c r="AI844" s="1" t="str">
        <f>IFERROR(IF($AH844&gt;=1,VLOOKUP($AG844,STUDENT!$O$8:$Z$1507,3,0),""),"")</f>
        <v/>
      </c>
      <c r="AJ844" s="1" t="str">
        <f>IFERROR(IF($AH844&gt;=1,VLOOKUP($AG844,STUDENT!$O$8:$Z$1507,4,0),""),"")</f>
        <v/>
      </c>
      <c r="AK844" s="1" t="str">
        <f>IFERROR(IF($AH844&gt;=1,VLOOKUP($AG844,STUDENT!$O$8:$Z$1507,6,0),""),"")</f>
        <v/>
      </c>
      <c r="AL844" s="1" t="str">
        <f t="shared" si="202"/>
        <v/>
      </c>
      <c r="AM844" s="1" t="str">
        <f t="shared" si="203"/>
        <v/>
      </c>
      <c r="AN844" s="1" t="str">
        <f t="shared" si="204"/>
        <v/>
      </c>
      <c r="AO844" s="1" t="str">
        <f t="shared" si="205"/>
        <v/>
      </c>
      <c r="AP844" s="1" t="str">
        <f t="shared" si="206"/>
        <v/>
      </c>
      <c r="AQ844" s="1" t="str">
        <f t="shared" si="207"/>
        <v/>
      </c>
      <c r="AR844" s="1" t="str">
        <f t="shared" si="208"/>
        <v/>
      </c>
      <c r="AS844" s="1" t="str">
        <f t="shared" si="209"/>
        <v/>
      </c>
      <c r="AT844" s="1" t="str">
        <f t="shared" si="210"/>
        <v/>
      </c>
      <c r="AU844" s="1" t="str">
        <f t="shared" si="211"/>
        <v/>
      </c>
      <c r="AV844" s="1" t="str">
        <f t="shared" si="212"/>
        <v/>
      </c>
      <c r="AW844" s="1" t="str">
        <f t="shared" si="213"/>
        <v/>
      </c>
      <c r="AX844" s="1" t="str">
        <f t="shared" si="214"/>
        <v/>
      </c>
      <c r="AY844" s="1">
        <f>IFERROR(IF($AE844&gt;$AE843,VLOOKUP($AC844+AL$1,STOCK!$F$10:$AB$209,16,0),IF($AE844=$AE843,(IF(AY843&gt;=1,AY843-COUNTIFS($AE843:$AE843,$AC844,AL843:AL843,$AI$1),0)),0)),0)</f>
        <v>0</v>
      </c>
      <c r="AZ844" s="1">
        <f>IFERROR(IF($AE844&gt;$AE843,VLOOKUP($AC844+AM$1,STOCK!$F$10:$AB$209,16,0),IF($AE844=$AE843,(IF(AZ843&gt;=1,AZ843-COUNTIFS($AE843:$AE843,$AC844,AM843:AM843,$AI$1),0)),0)),0)</f>
        <v>0</v>
      </c>
      <c r="BA844" s="1">
        <f>IFERROR(IF($AE844&gt;$AE843,VLOOKUP($AC844+AN$1,STOCK!$F$10:$AB$209,16,0),IF($AE844=$AE843,(IF(BA843&gt;=1,BA843-COUNTIFS($AE843:$AE843,$AC844,AN843:AN843,$AI$1),0)),0)),0)</f>
        <v>0</v>
      </c>
      <c r="BB844" s="1">
        <f>IFERROR(IF($AE844&gt;$AE843,VLOOKUP($AC844+AO$1,STOCK!$F$10:$AB$209,16,0),IF($AE844=$AE843,(IF(BB843&gt;=1,BB843-COUNTIFS($AE843:$AE843,$AC844,AO843:AO843,$AI$1),0)),0)),0)</f>
        <v>0</v>
      </c>
      <c r="BC844" s="1">
        <f>IFERROR(IF($AE844&gt;$AE843,VLOOKUP($AC844+AP$1,STOCK!$F$10:$AB$209,16,0),IF($AE844=$AE843,(IF(BC843&gt;=1,BC843-COUNTIFS($AE843:$AE843,$AC844,AP843:AP843,$AI$1),0)),0)),0)</f>
        <v>0</v>
      </c>
      <c r="BD844" s="1">
        <f>IFERROR(IF($AE844&gt;$AE843,VLOOKUP($AC844+AQ$1,STOCK!$F$10:$AB$209,16,0),IF($AE844=$AE843,(IF(BD843&gt;=1,BD843-COUNTIFS($AE843:$AE843,$AC844,AQ843:AQ843,$AI$1),0)),0)),0)</f>
        <v>0</v>
      </c>
      <c r="BE844" s="1">
        <f>IFERROR(IF($AE844&gt;$AE843,VLOOKUP($AC844+AR$1,STOCK!$F$10:$AB$209,16,0),IF($AE844=$AE843,(IF(BE843&gt;=1,BE843-COUNTIFS($AE843:$AE843,$AC844,AR843:AR843,$AI$1),0)),0)),0)</f>
        <v>0</v>
      </c>
      <c r="BF844" s="1">
        <f>IFERROR(IF($AE844&gt;$AE843,VLOOKUP($AC844+AS$1,STOCK!$F$10:$AB$209,16,0),IF($AE844=$AE843,(IF(BF843&gt;=1,BF843-COUNTIFS($AE843:$AE843,$AC844,AS843:AS843,$AI$1),0)),0)),0)</f>
        <v>0</v>
      </c>
      <c r="BG844" s="1">
        <f>IFERROR(IF($AE844&gt;$AE843,VLOOKUP($AC844+AT$1,STOCK!$F$10:$AB$209,16,0),IF($AE844=$AE843,(IF(BG843&gt;=1,BG843-COUNTIFS($AE843:$AE843,$AC844,AT843:AT843,$AI$1),0)),0)),0)</f>
        <v>0</v>
      </c>
      <c r="BH844" s="1">
        <f>IFERROR(IF($AE844&gt;$AE843,VLOOKUP($AC844+AU$1,STOCK!$F$10:$AB$209,16,0),IF($AE844=$AE843,(IF(BH843&gt;=1,BH843-COUNTIFS($AE843:$AE843,$AC844,AU843:AU843,$AI$1),0)),0)),0)</f>
        <v>0</v>
      </c>
      <c r="BI844" s="1">
        <f>IFERROR(IF($AE844&gt;$AE843,VLOOKUP($AC844+AV$1,STOCK!$F$10:$AB$209,16,0),IF($AE844=$AE843,(IF(BI843&gt;=1,BI843-COUNTIFS($AE843:$AE843,$AC844,AV843:AV843,$AI$1),0)),0)),0)</f>
        <v>0</v>
      </c>
      <c r="BJ844" s="1">
        <f>IFERROR(IF($AE844&gt;$AE843,VLOOKUP($AC844+AW$1,STOCK!$F$10:$AB$209,16,0),IF($AE844=$AE843,(IF(BJ843&gt;=1,BJ843-COUNTIFS($AE843:$AE843,$AC844,AW843:AW843,$AI$1),0)),0)),0)</f>
        <v>0</v>
      </c>
      <c r="BK844" s="1">
        <f>IFERROR(IF($AE844&gt;$AE843,VLOOKUP($AC844+AX$1,STOCK!$F$10:$AB$209,16,0),IF($AE844=$AE843,(IF(BK843&gt;=1,BK843-COUNTIFS($AE843:$AE843,$AC844,AX843:AX843,$AI$1),0)),0)),0)</f>
        <v>0</v>
      </c>
      <c r="BL844" s="1">
        <f>IFERROR(IF($AE844&gt;$AE843,VLOOKUP($AC844+AL$1,STOCK!$F$10:$AB$209,17,0),IF($AE844=$AE843,(IF(BL843&gt;=1,BL843-COUNTIFS($AE843:$AE843,$AC844,AL843:AL843,$AI$2),0)),0)),0)</f>
        <v>0</v>
      </c>
      <c r="BM844" s="1">
        <f>IFERROR(IF($AE844&gt;$AE843,VLOOKUP($AC844+AM$1,STOCK!$F$10:$AB$209,17,0),IF($AE844=$AE843,(IF(BM843&gt;=1,BM843-COUNTIFS($AE843:$AE843,$AC844,AM843:AM843,$AI$2),0)),0)),0)</f>
        <v>0</v>
      </c>
      <c r="BN844" s="1">
        <f>IFERROR(IF($AE844&gt;$AE843,VLOOKUP($AC844+AN$1,STOCK!$F$10:$AB$209,17,0),IF($AE844=$AE843,(IF(BN843&gt;=1,BN843-COUNTIFS($AE843:$AE843,$AC844,AN843:AN843,$AI$2),0)),0)),0)</f>
        <v>0</v>
      </c>
      <c r="BO844" s="1">
        <f>IFERROR(IF($AE844&gt;$AE843,VLOOKUP($AC844+AO$1,STOCK!$F$10:$AB$209,17,0),IF($AE844=$AE843,(IF(BO843&gt;=1,BO843-COUNTIFS($AE843:$AE843,$AC844,AO843:AO843,$AI$2),0)),0)),0)</f>
        <v>0</v>
      </c>
      <c r="BP844" s="1">
        <f>IFERROR(IF($AE844&gt;$AE843,VLOOKUP($AC844+AP$1,STOCK!$F$10:$AB$209,17,0),IF($AE844=$AE843,(IF(BP843&gt;=1,BP843-COUNTIFS($AE843:$AE843,$AC844,AP843:AP843,$AI$2),0)),0)),0)</f>
        <v>0</v>
      </c>
      <c r="BQ844" s="1">
        <f>IFERROR(IF($AE844&gt;$AE843,VLOOKUP($AC844+AQ$1,STOCK!$F$10:$AB$209,17,0),IF($AE844=$AE843,(IF(BQ843&gt;=1,BQ843-COUNTIFS($AE843:$AE843,$AC844,AQ843:AQ843,$AI$2),0)),0)),0)</f>
        <v>0</v>
      </c>
      <c r="BR844" s="1">
        <f>IFERROR(IF($AE844&gt;$AE843,VLOOKUP($AC844+AR$1,STOCK!$F$10:$AB$209,17,0),IF($AE844=$AE843,(IF(BR843&gt;=1,BR843-COUNTIFS($AE843:$AE843,$AC844,AR843:AR843,$AI$2),0)),0)),0)</f>
        <v>0</v>
      </c>
      <c r="BS844" s="1">
        <f>IFERROR(IF($AE844&gt;$AE843,VLOOKUP($AC844+AS$1,STOCK!$F$10:$AB$209,17,0),IF($AE844=$AE843,(IF(BS843&gt;=1,BS843-COUNTIFS($AE843:$AE843,$AC844,AS843:AS843,$AI$2),0)),0)),0)</f>
        <v>0</v>
      </c>
      <c r="BT844" s="1">
        <f>IFERROR(IF($AE844&gt;$AE843,VLOOKUP($AC844+AT$1,STOCK!$F$10:$AB$209,17,0),IF($AE844=$AE843,(IF(BT843&gt;=1,BT843-COUNTIFS($AE843:$AE843,$AC844,AT843:AT843,$AI$2),0)),0)),0)</f>
        <v>0</v>
      </c>
      <c r="BU844" s="1">
        <f>IFERROR(IF($AE844&gt;$AE843,VLOOKUP($AC844+AU$1,STOCK!$F$10:$AB$209,17,0),IF($AE844=$AE843,(IF(BU843&gt;=1,BU843-COUNTIFS($AE843:$AE843,$AC844,AU843:AU843,$AI$2),0)),0)),0)</f>
        <v>0</v>
      </c>
      <c r="BV844" s="1">
        <f>IFERROR(IF($AE844&gt;$AE843,VLOOKUP($AC844+AV$1,STOCK!$F$10:$AB$209,17,0),IF($AE844=$AE843,(IF(BV843&gt;=1,BV843-COUNTIFS($AE843:$AE843,$AC844,AV843:AV843,$AI$2),0)),0)),0)</f>
        <v>0</v>
      </c>
      <c r="BW844" s="1">
        <f>IFERROR(IF($AE844&gt;$AE843,VLOOKUP($AC844+AW$1,STOCK!$F$10:$AB$209,17,0),IF($AE844=$AE843,(IF(BW843&gt;=1,BW843-COUNTIFS($AE843:$AE843,$AC844,AW843:AW843,$AI$2),0)),0)),0)</f>
        <v>0</v>
      </c>
      <c r="BX844" s="1">
        <f>IFERROR(IF($AE844&gt;$AE843,VLOOKUP($AC844+AX$1,STOCK!$F$10:$AB$209,17,0),IF($AE844=$AE843,(IF(BX843&gt;=1,BX843-COUNTIFS($AE843:$AE843,$AC844,AX843:AX843,$AI$2),0)),0)),0)</f>
        <v>0</v>
      </c>
    </row>
    <row r="845" spans="29:76" x14ac:dyDescent="0.25">
      <c r="AC845" s="1">
        <f t="shared" si="200"/>
        <v>0</v>
      </c>
      <c r="AD845" s="1">
        <f>IFERROR(IF(LEN(AK845)&gt;=1,VLOOKUP(HLOOKUP(AK845,PROFILE!$K$5:$V$8,4,0),PROFILE!$F$1:$G$3,2,0),0),0)</f>
        <v>0</v>
      </c>
      <c r="AE845" s="1">
        <f t="shared" si="201"/>
        <v>0</v>
      </c>
      <c r="AF845" s="1">
        <v>832</v>
      </c>
      <c r="AI845" s="1" t="str">
        <f>IFERROR(IF($AH845&gt;=1,VLOOKUP($AG845,STUDENT!$O$8:$Z$1507,3,0),""),"")</f>
        <v/>
      </c>
      <c r="AJ845" s="1" t="str">
        <f>IFERROR(IF($AH845&gt;=1,VLOOKUP($AG845,STUDENT!$O$8:$Z$1507,4,0),""),"")</f>
        <v/>
      </c>
      <c r="AK845" s="1" t="str">
        <f>IFERROR(IF($AH845&gt;=1,VLOOKUP($AG845,STUDENT!$O$8:$Z$1507,6,0),""),"")</f>
        <v/>
      </c>
      <c r="AL845" s="1" t="str">
        <f t="shared" si="202"/>
        <v/>
      </c>
      <c r="AM845" s="1" t="str">
        <f t="shared" si="203"/>
        <v/>
      </c>
      <c r="AN845" s="1" t="str">
        <f t="shared" si="204"/>
        <v/>
      </c>
      <c r="AO845" s="1" t="str">
        <f t="shared" si="205"/>
        <v/>
      </c>
      <c r="AP845" s="1" t="str">
        <f t="shared" si="206"/>
        <v/>
      </c>
      <c r="AQ845" s="1" t="str">
        <f t="shared" si="207"/>
        <v/>
      </c>
      <c r="AR845" s="1" t="str">
        <f t="shared" si="208"/>
        <v/>
      </c>
      <c r="AS845" s="1" t="str">
        <f t="shared" si="209"/>
        <v/>
      </c>
      <c r="AT845" s="1" t="str">
        <f t="shared" si="210"/>
        <v/>
      </c>
      <c r="AU845" s="1" t="str">
        <f t="shared" si="211"/>
        <v/>
      </c>
      <c r="AV845" s="1" t="str">
        <f t="shared" si="212"/>
        <v/>
      </c>
      <c r="AW845" s="1" t="str">
        <f t="shared" si="213"/>
        <v/>
      </c>
      <c r="AX845" s="1" t="str">
        <f t="shared" si="214"/>
        <v/>
      </c>
      <c r="AY845" s="1">
        <f>IFERROR(IF($AE845&gt;$AE844,VLOOKUP($AC845+AL$1,STOCK!$F$10:$AB$209,16,0),IF($AE845=$AE844,(IF(AY844&gt;=1,AY844-COUNTIFS($AE844:$AE844,$AC845,AL844:AL844,$AI$1),0)),0)),0)</f>
        <v>0</v>
      </c>
      <c r="AZ845" s="1">
        <f>IFERROR(IF($AE845&gt;$AE844,VLOOKUP($AC845+AM$1,STOCK!$F$10:$AB$209,16,0),IF($AE845=$AE844,(IF(AZ844&gt;=1,AZ844-COUNTIFS($AE844:$AE844,$AC845,AM844:AM844,$AI$1),0)),0)),0)</f>
        <v>0</v>
      </c>
      <c r="BA845" s="1">
        <f>IFERROR(IF($AE845&gt;$AE844,VLOOKUP($AC845+AN$1,STOCK!$F$10:$AB$209,16,0),IF($AE845=$AE844,(IF(BA844&gt;=1,BA844-COUNTIFS($AE844:$AE844,$AC845,AN844:AN844,$AI$1),0)),0)),0)</f>
        <v>0</v>
      </c>
      <c r="BB845" s="1">
        <f>IFERROR(IF($AE845&gt;$AE844,VLOOKUP($AC845+AO$1,STOCK!$F$10:$AB$209,16,0),IF($AE845=$AE844,(IF(BB844&gt;=1,BB844-COUNTIFS($AE844:$AE844,$AC845,AO844:AO844,$AI$1),0)),0)),0)</f>
        <v>0</v>
      </c>
      <c r="BC845" s="1">
        <f>IFERROR(IF($AE845&gt;$AE844,VLOOKUP($AC845+AP$1,STOCK!$F$10:$AB$209,16,0),IF($AE845=$AE844,(IF(BC844&gt;=1,BC844-COUNTIFS($AE844:$AE844,$AC845,AP844:AP844,$AI$1),0)),0)),0)</f>
        <v>0</v>
      </c>
      <c r="BD845" s="1">
        <f>IFERROR(IF($AE845&gt;$AE844,VLOOKUP($AC845+AQ$1,STOCK!$F$10:$AB$209,16,0),IF($AE845=$AE844,(IF(BD844&gt;=1,BD844-COUNTIFS($AE844:$AE844,$AC845,AQ844:AQ844,$AI$1),0)),0)),0)</f>
        <v>0</v>
      </c>
      <c r="BE845" s="1">
        <f>IFERROR(IF($AE845&gt;$AE844,VLOOKUP($AC845+AR$1,STOCK!$F$10:$AB$209,16,0),IF($AE845=$AE844,(IF(BE844&gt;=1,BE844-COUNTIFS($AE844:$AE844,$AC845,AR844:AR844,$AI$1),0)),0)),0)</f>
        <v>0</v>
      </c>
      <c r="BF845" s="1">
        <f>IFERROR(IF($AE845&gt;$AE844,VLOOKUP($AC845+AS$1,STOCK!$F$10:$AB$209,16,0),IF($AE845=$AE844,(IF(BF844&gt;=1,BF844-COUNTIFS($AE844:$AE844,$AC845,AS844:AS844,$AI$1),0)),0)),0)</f>
        <v>0</v>
      </c>
      <c r="BG845" s="1">
        <f>IFERROR(IF($AE845&gt;$AE844,VLOOKUP($AC845+AT$1,STOCK!$F$10:$AB$209,16,0),IF($AE845=$AE844,(IF(BG844&gt;=1,BG844-COUNTIFS($AE844:$AE844,$AC845,AT844:AT844,$AI$1),0)),0)),0)</f>
        <v>0</v>
      </c>
      <c r="BH845" s="1">
        <f>IFERROR(IF($AE845&gt;$AE844,VLOOKUP($AC845+AU$1,STOCK!$F$10:$AB$209,16,0),IF($AE845=$AE844,(IF(BH844&gt;=1,BH844-COUNTIFS($AE844:$AE844,$AC845,AU844:AU844,$AI$1),0)),0)),0)</f>
        <v>0</v>
      </c>
      <c r="BI845" s="1">
        <f>IFERROR(IF($AE845&gt;$AE844,VLOOKUP($AC845+AV$1,STOCK!$F$10:$AB$209,16,0),IF($AE845=$AE844,(IF(BI844&gt;=1,BI844-COUNTIFS($AE844:$AE844,$AC845,AV844:AV844,$AI$1),0)),0)),0)</f>
        <v>0</v>
      </c>
      <c r="BJ845" s="1">
        <f>IFERROR(IF($AE845&gt;$AE844,VLOOKUP($AC845+AW$1,STOCK!$F$10:$AB$209,16,0),IF($AE845=$AE844,(IF(BJ844&gt;=1,BJ844-COUNTIFS($AE844:$AE844,$AC845,AW844:AW844,$AI$1),0)),0)),0)</f>
        <v>0</v>
      </c>
      <c r="BK845" s="1">
        <f>IFERROR(IF($AE845&gt;$AE844,VLOOKUP($AC845+AX$1,STOCK!$F$10:$AB$209,16,0),IF($AE845=$AE844,(IF(BK844&gt;=1,BK844-COUNTIFS($AE844:$AE844,$AC845,AX844:AX844,$AI$1),0)),0)),0)</f>
        <v>0</v>
      </c>
      <c r="BL845" s="1">
        <f>IFERROR(IF($AE845&gt;$AE844,VLOOKUP($AC845+AL$1,STOCK!$F$10:$AB$209,17,0),IF($AE845=$AE844,(IF(BL844&gt;=1,BL844-COUNTIFS($AE844:$AE844,$AC845,AL844:AL844,$AI$2),0)),0)),0)</f>
        <v>0</v>
      </c>
      <c r="BM845" s="1">
        <f>IFERROR(IF($AE845&gt;$AE844,VLOOKUP($AC845+AM$1,STOCK!$F$10:$AB$209,17,0),IF($AE845=$AE844,(IF(BM844&gt;=1,BM844-COUNTIFS($AE844:$AE844,$AC845,AM844:AM844,$AI$2),0)),0)),0)</f>
        <v>0</v>
      </c>
      <c r="BN845" s="1">
        <f>IFERROR(IF($AE845&gt;$AE844,VLOOKUP($AC845+AN$1,STOCK!$F$10:$AB$209,17,0),IF($AE845=$AE844,(IF(BN844&gt;=1,BN844-COUNTIFS($AE844:$AE844,$AC845,AN844:AN844,$AI$2),0)),0)),0)</f>
        <v>0</v>
      </c>
      <c r="BO845" s="1">
        <f>IFERROR(IF($AE845&gt;$AE844,VLOOKUP($AC845+AO$1,STOCK!$F$10:$AB$209,17,0),IF($AE845=$AE844,(IF(BO844&gt;=1,BO844-COUNTIFS($AE844:$AE844,$AC845,AO844:AO844,$AI$2),0)),0)),0)</f>
        <v>0</v>
      </c>
      <c r="BP845" s="1">
        <f>IFERROR(IF($AE845&gt;$AE844,VLOOKUP($AC845+AP$1,STOCK!$F$10:$AB$209,17,0),IF($AE845=$AE844,(IF(BP844&gt;=1,BP844-COUNTIFS($AE844:$AE844,$AC845,AP844:AP844,$AI$2),0)),0)),0)</f>
        <v>0</v>
      </c>
      <c r="BQ845" s="1">
        <f>IFERROR(IF($AE845&gt;$AE844,VLOOKUP($AC845+AQ$1,STOCK!$F$10:$AB$209,17,0),IF($AE845=$AE844,(IF(BQ844&gt;=1,BQ844-COUNTIFS($AE844:$AE844,$AC845,AQ844:AQ844,$AI$2),0)),0)),0)</f>
        <v>0</v>
      </c>
      <c r="BR845" s="1">
        <f>IFERROR(IF($AE845&gt;$AE844,VLOOKUP($AC845+AR$1,STOCK!$F$10:$AB$209,17,0),IF($AE845=$AE844,(IF(BR844&gt;=1,BR844-COUNTIFS($AE844:$AE844,$AC845,AR844:AR844,$AI$2),0)),0)),0)</f>
        <v>0</v>
      </c>
      <c r="BS845" s="1">
        <f>IFERROR(IF($AE845&gt;$AE844,VLOOKUP($AC845+AS$1,STOCK!$F$10:$AB$209,17,0),IF($AE845=$AE844,(IF(BS844&gt;=1,BS844-COUNTIFS($AE844:$AE844,$AC845,AS844:AS844,$AI$2),0)),0)),0)</f>
        <v>0</v>
      </c>
      <c r="BT845" s="1">
        <f>IFERROR(IF($AE845&gt;$AE844,VLOOKUP($AC845+AT$1,STOCK!$F$10:$AB$209,17,0),IF($AE845=$AE844,(IF(BT844&gt;=1,BT844-COUNTIFS($AE844:$AE844,$AC845,AT844:AT844,$AI$2),0)),0)),0)</f>
        <v>0</v>
      </c>
      <c r="BU845" s="1">
        <f>IFERROR(IF($AE845&gt;$AE844,VLOOKUP($AC845+AU$1,STOCK!$F$10:$AB$209,17,0),IF($AE845=$AE844,(IF(BU844&gt;=1,BU844-COUNTIFS($AE844:$AE844,$AC845,AU844:AU844,$AI$2),0)),0)),0)</f>
        <v>0</v>
      </c>
      <c r="BV845" s="1">
        <f>IFERROR(IF($AE845&gt;$AE844,VLOOKUP($AC845+AV$1,STOCK!$F$10:$AB$209,17,0),IF($AE845=$AE844,(IF(BV844&gt;=1,BV844-COUNTIFS($AE844:$AE844,$AC845,AV844:AV844,$AI$2),0)),0)),0)</f>
        <v>0</v>
      </c>
      <c r="BW845" s="1">
        <f>IFERROR(IF($AE845&gt;$AE844,VLOOKUP($AC845+AW$1,STOCK!$F$10:$AB$209,17,0),IF($AE845=$AE844,(IF(BW844&gt;=1,BW844-COUNTIFS($AE844:$AE844,$AC845,AW844:AW844,$AI$2),0)),0)),0)</f>
        <v>0</v>
      </c>
      <c r="BX845" s="1">
        <f>IFERROR(IF($AE845&gt;$AE844,VLOOKUP($AC845+AX$1,STOCK!$F$10:$AB$209,17,0),IF($AE845=$AE844,(IF(BX844&gt;=1,BX844-COUNTIFS($AE844:$AE844,$AC845,AX844:AX844,$AI$2),0)),0)),0)</f>
        <v>0</v>
      </c>
    </row>
    <row r="846" spans="29:76" x14ac:dyDescent="0.25">
      <c r="AC846" s="1">
        <f t="shared" si="200"/>
        <v>0</v>
      </c>
      <c r="AD846" s="1">
        <f>IFERROR(IF(LEN(AK846)&gt;=1,VLOOKUP(HLOOKUP(AK846,PROFILE!$K$5:$V$8,4,0),PROFILE!$F$1:$G$3,2,0),0),0)</f>
        <v>0</v>
      </c>
      <c r="AE846" s="1">
        <f t="shared" si="201"/>
        <v>0</v>
      </c>
      <c r="AF846" s="1">
        <v>833</v>
      </c>
      <c r="AI846" s="1" t="str">
        <f>IFERROR(IF($AH846&gt;=1,VLOOKUP($AG846,STUDENT!$O$8:$Z$1507,3,0),""),"")</f>
        <v/>
      </c>
      <c r="AJ846" s="1" t="str">
        <f>IFERROR(IF($AH846&gt;=1,VLOOKUP($AG846,STUDENT!$O$8:$Z$1507,4,0),""),"")</f>
        <v/>
      </c>
      <c r="AK846" s="1" t="str">
        <f>IFERROR(IF($AH846&gt;=1,VLOOKUP($AG846,STUDENT!$O$8:$Z$1507,6,0),""),"")</f>
        <v/>
      </c>
      <c r="AL846" s="1" t="str">
        <f t="shared" si="202"/>
        <v/>
      </c>
      <c r="AM846" s="1" t="str">
        <f t="shared" si="203"/>
        <v/>
      </c>
      <c r="AN846" s="1" t="str">
        <f t="shared" si="204"/>
        <v/>
      </c>
      <c r="AO846" s="1" t="str">
        <f t="shared" si="205"/>
        <v/>
      </c>
      <c r="AP846" s="1" t="str">
        <f t="shared" si="206"/>
        <v/>
      </c>
      <c r="AQ846" s="1" t="str">
        <f t="shared" si="207"/>
        <v/>
      </c>
      <c r="AR846" s="1" t="str">
        <f t="shared" si="208"/>
        <v/>
      </c>
      <c r="AS846" s="1" t="str">
        <f t="shared" si="209"/>
        <v/>
      </c>
      <c r="AT846" s="1" t="str">
        <f t="shared" si="210"/>
        <v/>
      </c>
      <c r="AU846" s="1" t="str">
        <f t="shared" si="211"/>
        <v/>
      </c>
      <c r="AV846" s="1" t="str">
        <f t="shared" si="212"/>
        <v/>
      </c>
      <c r="AW846" s="1" t="str">
        <f t="shared" si="213"/>
        <v/>
      </c>
      <c r="AX846" s="1" t="str">
        <f t="shared" si="214"/>
        <v/>
      </c>
      <c r="AY846" s="1">
        <f>IFERROR(IF($AE846&gt;$AE845,VLOOKUP($AC846+AL$1,STOCK!$F$10:$AB$209,16,0),IF($AE846=$AE845,(IF(AY845&gt;=1,AY845-COUNTIFS($AE845:$AE845,$AC846,AL845:AL845,$AI$1),0)),0)),0)</f>
        <v>0</v>
      </c>
      <c r="AZ846" s="1">
        <f>IFERROR(IF($AE846&gt;$AE845,VLOOKUP($AC846+AM$1,STOCK!$F$10:$AB$209,16,0),IF($AE846=$AE845,(IF(AZ845&gt;=1,AZ845-COUNTIFS($AE845:$AE845,$AC846,AM845:AM845,$AI$1),0)),0)),0)</f>
        <v>0</v>
      </c>
      <c r="BA846" s="1">
        <f>IFERROR(IF($AE846&gt;$AE845,VLOOKUP($AC846+AN$1,STOCK!$F$10:$AB$209,16,0),IF($AE846=$AE845,(IF(BA845&gt;=1,BA845-COUNTIFS($AE845:$AE845,$AC846,AN845:AN845,$AI$1),0)),0)),0)</f>
        <v>0</v>
      </c>
      <c r="BB846" s="1">
        <f>IFERROR(IF($AE846&gt;$AE845,VLOOKUP($AC846+AO$1,STOCK!$F$10:$AB$209,16,0),IF($AE846=$AE845,(IF(BB845&gt;=1,BB845-COUNTIFS($AE845:$AE845,$AC846,AO845:AO845,$AI$1),0)),0)),0)</f>
        <v>0</v>
      </c>
      <c r="BC846" s="1">
        <f>IFERROR(IF($AE846&gt;$AE845,VLOOKUP($AC846+AP$1,STOCK!$F$10:$AB$209,16,0),IF($AE846=$AE845,(IF(BC845&gt;=1,BC845-COUNTIFS($AE845:$AE845,$AC846,AP845:AP845,$AI$1),0)),0)),0)</f>
        <v>0</v>
      </c>
      <c r="BD846" s="1">
        <f>IFERROR(IF($AE846&gt;$AE845,VLOOKUP($AC846+AQ$1,STOCK!$F$10:$AB$209,16,0),IF($AE846=$AE845,(IF(BD845&gt;=1,BD845-COUNTIFS($AE845:$AE845,$AC846,AQ845:AQ845,$AI$1),0)),0)),0)</f>
        <v>0</v>
      </c>
      <c r="BE846" s="1">
        <f>IFERROR(IF($AE846&gt;$AE845,VLOOKUP($AC846+AR$1,STOCK!$F$10:$AB$209,16,0),IF($AE846=$AE845,(IF(BE845&gt;=1,BE845-COUNTIFS($AE845:$AE845,$AC846,AR845:AR845,$AI$1),0)),0)),0)</f>
        <v>0</v>
      </c>
      <c r="BF846" s="1">
        <f>IFERROR(IF($AE846&gt;$AE845,VLOOKUP($AC846+AS$1,STOCK!$F$10:$AB$209,16,0),IF($AE846=$AE845,(IF(BF845&gt;=1,BF845-COUNTIFS($AE845:$AE845,$AC846,AS845:AS845,$AI$1),0)),0)),0)</f>
        <v>0</v>
      </c>
      <c r="BG846" s="1">
        <f>IFERROR(IF($AE846&gt;$AE845,VLOOKUP($AC846+AT$1,STOCK!$F$10:$AB$209,16,0),IF($AE846=$AE845,(IF(BG845&gt;=1,BG845-COUNTIFS($AE845:$AE845,$AC846,AT845:AT845,$AI$1),0)),0)),0)</f>
        <v>0</v>
      </c>
      <c r="BH846" s="1">
        <f>IFERROR(IF($AE846&gt;$AE845,VLOOKUP($AC846+AU$1,STOCK!$F$10:$AB$209,16,0),IF($AE846=$AE845,(IF(BH845&gt;=1,BH845-COUNTIFS($AE845:$AE845,$AC846,AU845:AU845,$AI$1),0)),0)),0)</f>
        <v>0</v>
      </c>
      <c r="BI846" s="1">
        <f>IFERROR(IF($AE846&gt;$AE845,VLOOKUP($AC846+AV$1,STOCK!$F$10:$AB$209,16,0),IF($AE846=$AE845,(IF(BI845&gt;=1,BI845-COUNTIFS($AE845:$AE845,$AC846,AV845:AV845,$AI$1),0)),0)),0)</f>
        <v>0</v>
      </c>
      <c r="BJ846" s="1">
        <f>IFERROR(IF($AE846&gt;$AE845,VLOOKUP($AC846+AW$1,STOCK!$F$10:$AB$209,16,0),IF($AE846=$AE845,(IF(BJ845&gt;=1,BJ845-COUNTIFS($AE845:$AE845,$AC846,AW845:AW845,$AI$1),0)),0)),0)</f>
        <v>0</v>
      </c>
      <c r="BK846" s="1">
        <f>IFERROR(IF($AE846&gt;$AE845,VLOOKUP($AC846+AX$1,STOCK!$F$10:$AB$209,16,0),IF($AE846=$AE845,(IF(BK845&gt;=1,BK845-COUNTIFS($AE845:$AE845,$AC846,AX845:AX845,$AI$1),0)),0)),0)</f>
        <v>0</v>
      </c>
      <c r="BL846" s="1">
        <f>IFERROR(IF($AE846&gt;$AE845,VLOOKUP($AC846+AL$1,STOCK!$F$10:$AB$209,17,0),IF($AE846=$AE845,(IF(BL845&gt;=1,BL845-COUNTIFS($AE845:$AE845,$AC846,AL845:AL845,$AI$2),0)),0)),0)</f>
        <v>0</v>
      </c>
      <c r="BM846" s="1">
        <f>IFERROR(IF($AE846&gt;$AE845,VLOOKUP($AC846+AM$1,STOCK!$F$10:$AB$209,17,0),IF($AE846=$AE845,(IF(BM845&gt;=1,BM845-COUNTIFS($AE845:$AE845,$AC846,AM845:AM845,$AI$2),0)),0)),0)</f>
        <v>0</v>
      </c>
      <c r="BN846" s="1">
        <f>IFERROR(IF($AE846&gt;$AE845,VLOOKUP($AC846+AN$1,STOCK!$F$10:$AB$209,17,0),IF($AE846=$AE845,(IF(BN845&gt;=1,BN845-COUNTIFS($AE845:$AE845,$AC846,AN845:AN845,$AI$2),0)),0)),0)</f>
        <v>0</v>
      </c>
      <c r="BO846" s="1">
        <f>IFERROR(IF($AE846&gt;$AE845,VLOOKUP($AC846+AO$1,STOCK!$F$10:$AB$209,17,0),IF($AE846=$AE845,(IF(BO845&gt;=1,BO845-COUNTIFS($AE845:$AE845,$AC846,AO845:AO845,$AI$2),0)),0)),0)</f>
        <v>0</v>
      </c>
      <c r="BP846" s="1">
        <f>IFERROR(IF($AE846&gt;$AE845,VLOOKUP($AC846+AP$1,STOCK!$F$10:$AB$209,17,0),IF($AE846=$AE845,(IF(BP845&gt;=1,BP845-COUNTIFS($AE845:$AE845,$AC846,AP845:AP845,$AI$2),0)),0)),0)</f>
        <v>0</v>
      </c>
      <c r="BQ846" s="1">
        <f>IFERROR(IF($AE846&gt;$AE845,VLOOKUP($AC846+AQ$1,STOCK!$F$10:$AB$209,17,0),IF($AE846=$AE845,(IF(BQ845&gt;=1,BQ845-COUNTIFS($AE845:$AE845,$AC846,AQ845:AQ845,$AI$2),0)),0)),0)</f>
        <v>0</v>
      </c>
      <c r="BR846" s="1">
        <f>IFERROR(IF($AE846&gt;$AE845,VLOOKUP($AC846+AR$1,STOCK!$F$10:$AB$209,17,0),IF($AE846=$AE845,(IF(BR845&gt;=1,BR845-COUNTIFS($AE845:$AE845,$AC846,AR845:AR845,$AI$2),0)),0)),0)</f>
        <v>0</v>
      </c>
      <c r="BS846" s="1">
        <f>IFERROR(IF($AE846&gt;$AE845,VLOOKUP($AC846+AS$1,STOCK!$F$10:$AB$209,17,0),IF($AE846=$AE845,(IF(BS845&gt;=1,BS845-COUNTIFS($AE845:$AE845,$AC846,AS845:AS845,$AI$2),0)),0)),0)</f>
        <v>0</v>
      </c>
      <c r="BT846" s="1">
        <f>IFERROR(IF($AE846&gt;$AE845,VLOOKUP($AC846+AT$1,STOCK!$F$10:$AB$209,17,0),IF($AE846=$AE845,(IF(BT845&gt;=1,BT845-COUNTIFS($AE845:$AE845,$AC846,AT845:AT845,$AI$2),0)),0)),0)</f>
        <v>0</v>
      </c>
      <c r="BU846" s="1">
        <f>IFERROR(IF($AE846&gt;$AE845,VLOOKUP($AC846+AU$1,STOCK!$F$10:$AB$209,17,0),IF($AE846=$AE845,(IF(BU845&gt;=1,BU845-COUNTIFS($AE845:$AE845,$AC846,AU845:AU845,$AI$2),0)),0)),0)</f>
        <v>0</v>
      </c>
      <c r="BV846" s="1">
        <f>IFERROR(IF($AE846&gt;$AE845,VLOOKUP($AC846+AV$1,STOCK!$F$10:$AB$209,17,0),IF($AE846=$AE845,(IF(BV845&gt;=1,BV845-COUNTIFS($AE845:$AE845,$AC846,AV845:AV845,$AI$2),0)),0)),0)</f>
        <v>0</v>
      </c>
      <c r="BW846" s="1">
        <f>IFERROR(IF($AE846&gt;$AE845,VLOOKUP($AC846+AW$1,STOCK!$F$10:$AB$209,17,0),IF($AE846=$AE845,(IF(BW845&gt;=1,BW845-COUNTIFS($AE845:$AE845,$AC846,AW845:AW845,$AI$2),0)),0)),0)</f>
        <v>0</v>
      </c>
      <c r="BX846" s="1">
        <f>IFERROR(IF($AE846&gt;$AE845,VLOOKUP($AC846+AX$1,STOCK!$F$10:$AB$209,17,0),IF($AE846=$AE845,(IF(BX845&gt;=1,BX845-COUNTIFS($AE845:$AE845,$AC846,AX845:AX845,$AI$2),0)),0)),0)</f>
        <v>0</v>
      </c>
    </row>
    <row r="847" spans="29:76" x14ac:dyDescent="0.25">
      <c r="AC847" s="1">
        <f t="shared" ref="AC847:AC910" si="215">IFERROR(IF(AG847&gt;=101,LEFT(AG847,1)*100,0),0)</f>
        <v>0</v>
      </c>
      <c r="AD847" s="1">
        <f>IFERROR(IF(LEN(AK847)&gt;=1,VLOOKUP(HLOOKUP(AK847,PROFILE!$K$5:$V$8,4,0),PROFILE!$F$1:$G$3,2,0),0),0)</f>
        <v>0</v>
      </c>
      <c r="AE847" s="1">
        <f t="shared" ref="AE847:AE910" si="216">IFERROR(IF(AG847&gt;=101,LEFT(AG847,1)*100,0),0)</f>
        <v>0</v>
      </c>
      <c r="AF847" s="1">
        <v>834</v>
      </c>
      <c r="AI847" s="1" t="str">
        <f>IFERROR(IF($AH847&gt;=1,VLOOKUP($AG847,STUDENT!$O$8:$Z$1507,3,0),""),"")</f>
        <v/>
      </c>
      <c r="AJ847" s="1" t="str">
        <f>IFERROR(IF($AH847&gt;=1,VLOOKUP($AG847,STUDENT!$O$8:$Z$1507,4,0),""),"")</f>
        <v/>
      </c>
      <c r="AK847" s="1" t="str">
        <f>IFERROR(IF($AH847&gt;=1,VLOOKUP($AG847,STUDENT!$O$8:$Z$1507,6,0),""),"")</f>
        <v/>
      </c>
      <c r="AL847" s="1" t="str">
        <f t="shared" ref="AL847:AL910" si="217">IFERROR(IF($AH847&gt;=1,(IF($AD847=1,(IF(BL847&gt;=1,$AI$2,"")),IF($AD847=2,(IF(AY847&gt;=1,$AI$1,"")),IF($AD847=3,(IF(MOD($AG847+AL$1,2)=0,(IF(AY847&gt;=1,$AI$1,"")),IF(MOD($AG847+AL$1,2)=1,(IF(BL847&gt;=1,$AI$2,"")),""))),"")))),""),"")</f>
        <v/>
      </c>
      <c r="AM847" s="1" t="str">
        <f t="shared" ref="AM847:AM910" si="218">IFERROR(IF($AH847&gt;=1,(IF($AD847=1,(IF(BM847&gt;=1,$AI$2,"")),IF($AD847=2,(IF(AZ847&gt;=1,$AI$1,"")),IF($AD847=3,(IF(MOD($AG847+AM$1,2)=0,(IF(AZ847&gt;=1,$AI$1,"")),IF(MOD($AG847+AM$1,2)=1,(IF(BM847&gt;=1,$AI$2,"")),""))),"")))),""),"")</f>
        <v/>
      </c>
      <c r="AN847" s="1" t="str">
        <f t="shared" ref="AN847:AN910" si="219">IFERROR(IF($AH847&gt;=1,(IF($AD847=1,(IF(BN847&gt;=1,$AI$2,"")),IF($AD847=2,(IF(BA847&gt;=1,$AI$1,"")),IF($AD847=3,(IF(MOD($AG847+AN$1,2)=0,(IF(BA847&gt;=1,$AI$1,"")),IF(MOD($AG847+AN$1,2)=1,(IF(BN847&gt;=1,$AI$2,"")),""))),"")))),""),"")</f>
        <v/>
      </c>
      <c r="AO847" s="1" t="str">
        <f t="shared" ref="AO847:AO910" si="220">IFERROR(IF($AH847&gt;=1,(IF($AD847=1,(IF(BO847&gt;=1,$AI$2,"")),IF($AD847=2,(IF(BB847&gt;=1,$AI$1,"")),IF($AD847=3,(IF(MOD($AG847+AO$1,2)=0,(IF(BB847&gt;=1,$AI$1,"")),IF(MOD($AG847+AO$1,2)=1,(IF(BO847&gt;=1,$AI$2,"")),""))),"")))),""),"")</f>
        <v/>
      </c>
      <c r="AP847" s="1" t="str">
        <f t="shared" ref="AP847:AP910" si="221">IFERROR(IF($AH847&gt;=1,(IF($AD847=1,(IF(BP847&gt;=1,$AI$2,"")),IF($AD847=2,(IF(BC847&gt;=1,$AI$1,"")),IF($AD847=3,(IF(MOD($AG847+AP$1,2)=0,(IF(BC847&gt;=1,$AI$1,"")),IF(MOD($AG847+AP$1,2)=1,(IF(BP847&gt;=1,$AI$2,"")),""))),"")))),""),"")</f>
        <v/>
      </c>
      <c r="AQ847" s="1" t="str">
        <f t="shared" ref="AQ847:AQ910" si="222">IFERROR(IF($AH847&gt;=1,(IF($AD847=1,(IF(BQ847&gt;=1,$AI$2,"")),IF($AD847=2,(IF(BD847&gt;=1,$AI$1,"")),IF($AD847=3,(IF(MOD($AG847+AQ$1,2)=0,(IF(BD847&gt;=1,$AI$1,"")),IF(MOD($AG847+AQ$1,2)=1,(IF(BQ847&gt;=1,$AI$2,"")),""))),"")))),""),"")</f>
        <v/>
      </c>
      <c r="AR847" s="1" t="str">
        <f t="shared" ref="AR847:AR910" si="223">IFERROR(IF($AH847&gt;=1,(IF($AD847=1,(IF(BR847&gt;=1,$AI$2,"")),IF($AD847=2,(IF(BE847&gt;=1,$AI$1,"")),IF($AD847=3,(IF(MOD($AG847+AR$1,2)=0,(IF(BE847&gt;=1,$AI$1,"")),IF(MOD($AG847+AR$1,2)=1,(IF(BR847&gt;=1,$AI$2,"")),""))),"")))),""),"")</f>
        <v/>
      </c>
      <c r="AS847" s="1" t="str">
        <f t="shared" ref="AS847:AS910" si="224">IFERROR(IF($AH847&gt;=1,(IF($AD847=1,(IF(BS847&gt;=1,$AI$2,"")),IF($AD847=2,(IF(BF847&gt;=1,$AI$1,"")),IF($AD847=3,(IF(MOD($AG847+AS$1,2)=0,(IF(BF847&gt;=1,$AI$1,"")),IF(MOD($AG847+AS$1,2)=1,(IF(BS847&gt;=1,$AI$2,"")),""))),"")))),""),"")</f>
        <v/>
      </c>
      <c r="AT847" s="1" t="str">
        <f t="shared" ref="AT847:AT910" si="225">IFERROR(IF($AH847&gt;=1,(IF($AD847=1,(IF(BT847&gt;=1,$AI$2,"")),IF($AD847=2,(IF(BG847&gt;=1,$AI$1,"")),IF($AD847=3,(IF(MOD($AG847+AT$1,2)=0,(IF(BG847&gt;=1,$AI$1,"")),IF(MOD($AG847+AT$1,2)=1,(IF(BT847&gt;=1,$AI$2,"")),""))),"")))),""),"")</f>
        <v/>
      </c>
      <c r="AU847" s="1" t="str">
        <f t="shared" ref="AU847:AU910" si="226">IFERROR(IF($AH847&gt;=1,(IF($AD847=1,(IF(BU847&gt;=1,$AI$2,"")),IF($AD847=2,(IF(BH847&gt;=1,$AI$1,"")),IF($AD847=3,(IF(MOD($AG847+AU$1,2)=0,(IF(BH847&gt;=1,$AI$1,"")),IF(MOD($AG847+AU$1,2)=1,(IF(BU847&gt;=1,$AI$2,"")),""))),"")))),""),"")</f>
        <v/>
      </c>
      <c r="AV847" s="1" t="str">
        <f t="shared" ref="AV847:AV910" si="227">IFERROR(IF($AH847&gt;=1,(IF($AD847=1,(IF(BV847&gt;=1,$AI$2,"")),IF($AD847=2,(IF(BI847&gt;=1,$AI$1,"")),IF($AD847=3,(IF(MOD($AG847+AV$1,2)=0,(IF(BI847&gt;=1,$AI$1,"")),IF(MOD($AG847+AV$1,2)=1,(IF(BV847&gt;=1,$AI$2,"")),""))),"")))),""),"")</f>
        <v/>
      </c>
      <c r="AW847" s="1" t="str">
        <f t="shared" ref="AW847:AW910" si="228">IFERROR(IF($AH847&gt;=1,(IF($AD847=1,(IF(BW847&gt;=1,$AI$2,"")),IF($AD847=2,(IF(BJ847&gt;=1,$AI$1,"")),IF($AD847=3,(IF(MOD($AG847+AW$1,2)=0,(IF(BJ847&gt;=1,$AI$1,"")),IF(MOD($AG847+AW$1,2)=1,(IF(BW847&gt;=1,$AI$2,"")),""))),"")))),""),"")</f>
        <v/>
      </c>
      <c r="AX847" s="1" t="str">
        <f t="shared" ref="AX847:AX910" si="229">IFERROR(IF($AH847&gt;=1,(IF($AD847=1,(IF(BX847&gt;=1,$AI$2,"")),IF($AD847=2,(IF(BK847&gt;=1,$AI$1,"")),IF($AD847=3,(IF(MOD($AG847+AX$1,2)=0,(IF(BK847&gt;=1,$AI$1,"")),IF(MOD($AG847+AX$1,2)=1,(IF(BX847&gt;=1,$AI$2,"")),""))),"")))),""),"")</f>
        <v/>
      </c>
      <c r="AY847" s="1">
        <f>IFERROR(IF($AE847&gt;$AE846,VLOOKUP($AC847+AL$1,STOCK!$F$10:$AB$209,16,0),IF($AE847=$AE846,(IF(AY846&gt;=1,AY846-COUNTIFS($AE846:$AE846,$AC847,AL846:AL846,$AI$1),0)),0)),0)</f>
        <v>0</v>
      </c>
      <c r="AZ847" s="1">
        <f>IFERROR(IF($AE847&gt;$AE846,VLOOKUP($AC847+AM$1,STOCK!$F$10:$AB$209,16,0),IF($AE847=$AE846,(IF(AZ846&gt;=1,AZ846-COUNTIFS($AE846:$AE846,$AC847,AM846:AM846,$AI$1),0)),0)),0)</f>
        <v>0</v>
      </c>
      <c r="BA847" s="1">
        <f>IFERROR(IF($AE847&gt;$AE846,VLOOKUP($AC847+AN$1,STOCK!$F$10:$AB$209,16,0),IF($AE847=$AE846,(IF(BA846&gt;=1,BA846-COUNTIFS($AE846:$AE846,$AC847,AN846:AN846,$AI$1),0)),0)),0)</f>
        <v>0</v>
      </c>
      <c r="BB847" s="1">
        <f>IFERROR(IF($AE847&gt;$AE846,VLOOKUP($AC847+AO$1,STOCK!$F$10:$AB$209,16,0),IF($AE847=$AE846,(IF(BB846&gt;=1,BB846-COUNTIFS($AE846:$AE846,$AC847,AO846:AO846,$AI$1),0)),0)),0)</f>
        <v>0</v>
      </c>
      <c r="BC847" s="1">
        <f>IFERROR(IF($AE847&gt;$AE846,VLOOKUP($AC847+AP$1,STOCK!$F$10:$AB$209,16,0),IF($AE847=$AE846,(IF(BC846&gt;=1,BC846-COUNTIFS($AE846:$AE846,$AC847,AP846:AP846,$AI$1),0)),0)),0)</f>
        <v>0</v>
      </c>
      <c r="BD847" s="1">
        <f>IFERROR(IF($AE847&gt;$AE846,VLOOKUP($AC847+AQ$1,STOCK!$F$10:$AB$209,16,0),IF($AE847=$AE846,(IF(BD846&gt;=1,BD846-COUNTIFS($AE846:$AE846,$AC847,AQ846:AQ846,$AI$1),0)),0)),0)</f>
        <v>0</v>
      </c>
      <c r="BE847" s="1">
        <f>IFERROR(IF($AE847&gt;$AE846,VLOOKUP($AC847+AR$1,STOCK!$F$10:$AB$209,16,0),IF($AE847=$AE846,(IF(BE846&gt;=1,BE846-COUNTIFS($AE846:$AE846,$AC847,AR846:AR846,$AI$1),0)),0)),0)</f>
        <v>0</v>
      </c>
      <c r="BF847" s="1">
        <f>IFERROR(IF($AE847&gt;$AE846,VLOOKUP($AC847+AS$1,STOCK!$F$10:$AB$209,16,0),IF($AE847=$AE846,(IF(BF846&gt;=1,BF846-COUNTIFS($AE846:$AE846,$AC847,AS846:AS846,$AI$1),0)),0)),0)</f>
        <v>0</v>
      </c>
      <c r="BG847" s="1">
        <f>IFERROR(IF($AE847&gt;$AE846,VLOOKUP($AC847+AT$1,STOCK!$F$10:$AB$209,16,0),IF($AE847=$AE846,(IF(BG846&gt;=1,BG846-COUNTIFS($AE846:$AE846,$AC847,AT846:AT846,$AI$1),0)),0)),0)</f>
        <v>0</v>
      </c>
      <c r="BH847" s="1">
        <f>IFERROR(IF($AE847&gt;$AE846,VLOOKUP($AC847+AU$1,STOCK!$F$10:$AB$209,16,0),IF($AE847=$AE846,(IF(BH846&gt;=1,BH846-COUNTIFS($AE846:$AE846,$AC847,AU846:AU846,$AI$1),0)),0)),0)</f>
        <v>0</v>
      </c>
      <c r="BI847" s="1">
        <f>IFERROR(IF($AE847&gt;$AE846,VLOOKUP($AC847+AV$1,STOCK!$F$10:$AB$209,16,0),IF($AE847=$AE846,(IF(BI846&gt;=1,BI846-COUNTIFS($AE846:$AE846,$AC847,AV846:AV846,$AI$1),0)),0)),0)</f>
        <v>0</v>
      </c>
      <c r="BJ847" s="1">
        <f>IFERROR(IF($AE847&gt;$AE846,VLOOKUP($AC847+AW$1,STOCK!$F$10:$AB$209,16,0),IF($AE847=$AE846,(IF(BJ846&gt;=1,BJ846-COUNTIFS($AE846:$AE846,$AC847,AW846:AW846,$AI$1),0)),0)),0)</f>
        <v>0</v>
      </c>
      <c r="BK847" s="1">
        <f>IFERROR(IF($AE847&gt;$AE846,VLOOKUP($AC847+AX$1,STOCK!$F$10:$AB$209,16,0),IF($AE847=$AE846,(IF(BK846&gt;=1,BK846-COUNTIFS($AE846:$AE846,$AC847,AX846:AX846,$AI$1),0)),0)),0)</f>
        <v>0</v>
      </c>
      <c r="BL847" s="1">
        <f>IFERROR(IF($AE847&gt;$AE846,VLOOKUP($AC847+AL$1,STOCK!$F$10:$AB$209,17,0),IF($AE847=$AE846,(IF(BL846&gt;=1,BL846-COUNTIFS($AE846:$AE846,$AC847,AL846:AL846,$AI$2),0)),0)),0)</f>
        <v>0</v>
      </c>
      <c r="BM847" s="1">
        <f>IFERROR(IF($AE847&gt;$AE846,VLOOKUP($AC847+AM$1,STOCK!$F$10:$AB$209,17,0),IF($AE847=$AE846,(IF(BM846&gt;=1,BM846-COUNTIFS($AE846:$AE846,$AC847,AM846:AM846,$AI$2),0)),0)),0)</f>
        <v>0</v>
      </c>
      <c r="BN847" s="1">
        <f>IFERROR(IF($AE847&gt;$AE846,VLOOKUP($AC847+AN$1,STOCK!$F$10:$AB$209,17,0),IF($AE847=$AE846,(IF(BN846&gt;=1,BN846-COUNTIFS($AE846:$AE846,$AC847,AN846:AN846,$AI$2),0)),0)),0)</f>
        <v>0</v>
      </c>
      <c r="BO847" s="1">
        <f>IFERROR(IF($AE847&gt;$AE846,VLOOKUP($AC847+AO$1,STOCK!$F$10:$AB$209,17,0),IF($AE847=$AE846,(IF(BO846&gt;=1,BO846-COUNTIFS($AE846:$AE846,$AC847,AO846:AO846,$AI$2),0)),0)),0)</f>
        <v>0</v>
      </c>
      <c r="BP847" s="1">
        <f>IFERROR(IF($AE847&gt;$AE846,VLOOKUP($AC847+AP$1,STOCK!$F$10:$AB$209,17,0),IF($AE847=$AE846,(IF(BP846&gt;=1,BP846-COUNTIFS($AE846:$AE846,$AC847,AP846:AP846,$AI$2),0)),0)),0)</f>
        <v>0</v>
      </c>
      <c r="BQ847" s="1">
        <f>IFERROR(IF($AE847&gt;$AE846,VLOOKUP($AC847+AQ$1,STOCK!$F$10:$AB$209,17,0),IF($AE847=$AE846,(IF(BQ846&gt;=1,BQ846-COUNTIFS($AE846:$AE846,$AC847,AQ846:AQ846,$AI$2),0)),0)),0)</f>
        <v>0</v>
      </c>
      <c r="BR847" s="1">
        <f>IFERROR(IF($AE847&gt;$AE846,VLOOKUP($AC847+AR$1,STOCK!$F$10:$AB$209,17,0),IF($AE847=$AE846,(IF(BR846&gt;=1,BR846-COUNTIFS($AE846:$AE846,$AC847,AR846:AR846,$AI$2),0)),0)),0)</f>
        <v>0</v>
      </c>
      <c r="BS847" s="1">
        <f>IFERROR(IF($AE847&gt;$AE846,VLOOKUP($AC847+AS$1,STOCK!$F$10:$AB$209,17,0),IF($AE847=$AE846,(IF(BS846&gt;=1,BS846-COUNTIFS($AE846:$AE846,$AC847,AS846:AS846,$AI$2),0)),0)),0)</f>
        <v>0</v>
      </c>
      <c r="BT847" s="1">
        <f>IFERROR(IF($AE847&gt;$AE846,VLOOKUP($AC847+AT$1,STOCK!$F$10:$AB$209,17,0),IF($AE847=$AE846,(IF(BT846&gt;=1,BT846-COUNTIFS($AE846:$AE846,$AC847,AT846:AT846,$AI$2),0)),0)),0)</f>
        <v>0</v>
      </c>
      <c r="BU847" s="1">
        <f>IFERROR(IF($AE847&gt;$AE846,VLOOKUP($AC847+AU$1,STOCK!$F$10:$AB$209,17,0),IF($AE847=$AE846,(IF(BU846&gt;=1,BU846-COUNTIFS($AE846:$AE846,$AC847,AU846:AU846,$AI$2),0)),0)),0)</f>
        <v>0</v>
      </c>
      <c r="BV847" s="1">
        <f>IFERROR(IF($AE847&gt;$AE846,VLOOKUP($AC847+AV$1,STOCK!$F$10:$AB$209,17,0),IF($AE847=$AE846,(IF(BV846&gt;=1,BV846-COUNTIFS($AE846:$AE846,$AC847,AV846:AV846,$AI$2),0)),0)),0)</f>
        <v>0</v>
      </c>
      <c r="BW847" s="1">
        <f>IFERROR(IF($AE847&gt;$AE846,VLOOKUP($AC847+AW$1,STOCK!$F$10:$AB$209,17,0),IF($AE847=$AE846,(IF(BW846&gt;=1,BW846-COUNTIFS($AE846:$AE846,$AC847,AW846:AW846,$AI$2),0)),0)),0)</f>
        <v>0</v>
      </c>
      <c r="BX847" s="1">
        <f>IFERROR(IF($AE847&gt;$AE846,VLOOKUP($AC847+AX$1,STOCK!$F$10:$AB$209,17,0),IF($AE847=$AE846,(IF(BX846&gt;=1,BX846-COUNTIFS($AE846:$AE846,$AC847,AX846:AX846,$AI$2),0)),0)),0)</f>
        <v>0</v>
      </c>
    </row>
    <row r="848" spans="29:76" x14ac:dyDescent="0.25">
      <c r="AC848" s="1">
        <f t="shared" si="215"/>
        <v>0</v>
      </c>
      <c r="AD848" s="1">
        <f>IFERROR(IF(LEN(AK848)&gt;=1,VLOOKUP(HLOOKUP(AK848,PROFILE!$K$5:$V$8,4,0),PROFILE!$F$1:$G$3,2,0),0),0)</f>
        <v>0</v>
      </c>
      <c r="AE848" s="1">
        <f t="shared" si="216"/>
        <v>0</v>
      </c>
      <c r="AF848" s="1">
        <v>835</v>
      </c>
      <c r="AI848" s="1" t="str">
        <f>IFERROR(IF($AH848&gt;=1,VLOOKUP($AG848,STUDENT!$O$8:$Z$1507,3,0),""),"")</f>
        <v/>
      </c>
      <c r="AJ848" s="1" t="str">
        <f>IFERROR(IF($AH848&gt;=1,VLOOKUP($AG848,STUDENT!$O$8:$Z$1507,4,0),""),"")</f>
        <v/>
      </c>
      <c r="AK848" s="1" t="str">
        <f>IFERROR(IF($AH848&gt;=1,VLOOKUP($AG848,STUDENT!$O$8:$Z$1507,6,0),""),"")</f>
        <v/>
      </c>
      <c r="AL848" s="1" t="str">
        <f t="shared" si="217"/>
        <v/>
      </c>
      <c r="AM848" s="1" t="str">
        <f t="shared" si="218"/>
        <v/>
      </c>
      <c r="AN848" s="1" t="str">
        <f t="shared" si="219"/>
        <v/>
      </c>
      <c r="AO848" s="1" t="str">
        <f t="shared" si="220"/>
        <v/>
      </c>
      <c r="AP848" s="1" t="str">
        <f t="shared" si="221"/>
        <v/>
      </c>
      <c r="AQ848" s="1" t="str">
        <f t="shared" si="222"/>
        <v/>
      </c>
      <c r="AR848" s="1" t="str">
        <f t="shared" si="223"/>
        <v/>
      </c>
      <c r="AS848" s="1" t="str">
        <f t="shared" si="224"/>
        <v/>
      </c>
      <c r="AT848" s="1" t="str">
        <f t="shared" si="225"/>
        <v/>
      </c>
      <c r="AU848" s="1" t="str">
        <f t="shared" si="226"/>
        <v/>
      </c>
      <c r="AV848" s="1" t="str">
        <f t="shared" si="227"/>
        <v/>
      </c>
      <c r="AW848" s="1" t="str">
        <f t="shared" si="228"/>
        <v/>
      </c>
      <c r="AX848" s="1" t="str">
        <f t="shared" si="229"/>
        <v/>
      </c>
      <c r="AY848" s="1">
        <f>IFERROR(IF($AE848&gt;$AE847,VLOOKUP($AC848+AL$1,STOCK!$F$10:$AB$209,16,0),IF($AE848=$AE847,(IF(AY847&gt;=1,AY847-COUNTIFS($AE847:$AE847,$AC848,AL847:AL847,$AI$1),0)),0)),0)</f>
        <v>0</v>
      </c>
      <c r="AZ848" s="1">
        <f>IFERROR(IF($AE848&gt;$AE847,VLOOKUP($AC848+AM$1,STOCK!$F$10:$AB$209,16,0),IF($AE848=$AE847,(IF(AZ847&gt;=1,AZ847-COUNTIFS($AE847:$AE847,$AC848,AM847:AM847,$AI$1),0)),0)),0)</f>
        <v>0</v>
      </c>
      <c r="BA848" s="1">
        <f>IFERROR(IF($AE848&gt;$AE847,VLOOKUP($AC848+AN$1,STOCK!$F$10:$AB$209,16,0),IF($AE848=$AE847,(IF(BA847&gt;=1,BA847-COUNTIFS($AE847:$AE847,$AC848,AN847:AN847,$AI$1),0)),0)),0)</f>
        <v>0</v>
      </c>
      <c r="BB848" s="1">
        <f>IFERROR(IF($AE848&gt;$AE847,VLOOKUP($AC848+AO$1,STOCK!$F$10:$AB$209,16,0),IF($AE848=$AE847,(IF(BB847&gt;=1,BB847-COUNTIFS($AE847:$AE847,$AC848,AO847:AO847,$AI$1),0)),0)),0)</f>
        <v>0</v>
      </c>
      <c r="BC848" s="1">
        <f>IFERROR(IF($AE848&gt;$AE847,VLOOKUP($AC848+AP$1,STOCK!$F$10:$AB$209,16,0),IF($AE848=$AE847,(IF(BC847&gt;=1,BC847-COUNTIFS($AE847:$AE847,$AC848,AP847:AP847,$AI$1),0)),0)),0)</f>
        <v>0</v>
      </c>
      <c r="BD848" s="1">
        <f>IFERROR(IF($AE848&gt;$AE847,VLOOKUP($AC848+AQ$1,STOCK!$F$10:$AB$209,16,0),IF($AE848=$AE847,(IF(BD847&gt;=1,BD847-COUNTIFS($AE847:$AE847,$AC848,AQ847:AQ847,$AI$1),0)),0)),0)</f>
        <v>0</v>
      </c>
      <c r="BE848" s="1">
        <f>IFERROR(IF($AE848&gt;$AE847,VLOOKUP($AC848+AR$1,STOCK!$F$10:$AB$209,16,0),IF($AE848=$AE847,(IF(BE847&gt;=1,BE847-COUNTIFS($AE847:$AE847,$AC848,AR847:AR847,$AI$1),0)),0)),0)</f>
        <v>0</v>
      </c>
      <c r="BF848" s="1">
        <f>IFERROR(IF($AE848&gt;$AE847,VLOOKUP($AC848+AS$1,STOCK!$F$10:$AB$209,16,0),IF($AE848=$AE847,(IF(BF847&gt;=1,BF847-COUNTIFS($AE847:$AE847,$AC848,AS847:AS847,$AI$1),0)),0)),0)</f>
        <v>0</v>
      </c>
      <c r="BG848" s="1">
        <f>IFERROR(IF($AE848&gt;$AE847,VLOOKUP($AC848+AT$1,STOCK!$F$10:$AB$209,16,0),IF($AE848=$AE847,(IF(BG847&gt;=1,BG847-COUNTIFS($AE847:$AE847,$AC848,AT847:AT847,$AI$1),0)),0)),0)</f>
        <v>0</v>
      </c>
      <c r="BH848" s="1">
        <f>IFERROR(IF($AE848&gt;$AE847,VLOOKUP($AC848+AU$1,STOCK!$F$10:$AB$209,16,0),IF($AE848=$AE847,(IF(BH847&gt;=1,BH847-COUNTIFS($AE847:$AE847,$AC848,AU847:AU847,$AI$1),0)),0)),0)</f>
        <v>0</v>
      </c>
      <c r="BI848" s="1">
        <f>IFERROR(IF($AE848&gt;$AE847,VLOOKUP($AC848+AV$1,STOCK!$F$10:$AB$209,16,0),IF($AE848=$AE847,(IF(BI847&gt;=1,BI847-COUNTIFS($AE847:$AE847,$AC848,AV847:AV847,$AI$1),0)),0)),0)</f>
        <v>0</v>
      </c>
      <c r="BJ848" s="1">
        <f>IFERROR(IF($AE848&gt;$AE847,VLOOKUP($AC848+AW$1,STOCK!$F$10:$AB$209,16,0),IF($AE848=$AE847,(IF(BJ847&gt;=1,BJ847-COUNTIFS($AE847:$AE847,$AC848,AW847:AW847,$AI$1),0)),0)),0)</f>
        <v>0</v>
      </c>
      <c r="BK848" s="1">
        <f>IFERROR(IF($AE848&gt;$AE847,VLOOKUP($AC848+AX$1,STOCK!$F$10:$AB$209,16,0),IF($AE848=$AE847,(IF(BK847&gt;=1,BK847-COUNTIFS($AE847:$AE847,$AC848,AX847:AX847,$AI$1),0)),0)),0)</f>
        <v>0</v>
      </c>
      <c r="BL848" s="1">
        <f>IFERROR(IF($AE848&gt;$AE847,VLOOKUP($AC848+AL$1,STOCK!$F$10:$AB$209,17,0),IF($AE848=$AE847,(IF(BL847&gt;=1,BL847-COUNTIFS($AE847:$AE847,$AC848,AL847:AL847,$AI$2),0)),0)),0)</f>
        <v>0</v>
      </c>
      <c r="BM848" s="1">
        <f>IFERROR(IF($AE848&gt;$AE847,VLOOKUP($AC848+AM$1,STOCK!$F$10:$AB$209,17,0),IF($AE848=$AE847,(IF(BM847&gt;=1,BM847-COUNTIFS($AE847:$AE847,$AC848,AM847:AM847,$AI$2),0)),0)),0)</f>
        <v>0</v>
      </c>
      <c r="BN848" s="1">
        <f>IFERROR(IF($AE848&gt;$AE847,VLOOKUP($AC848+AN$1,STOCK!$F$10:$AB$209,17,0),IF($AE848=$AE847,(IF(BN847&gt;=1,BN847-COUNTIFS($AE847:$AE847,$AC848,AN847:AN847,$AI$2),0)),0)),0)</f>
        <v>0</v>
      </c>
      <c r="BO848" s="1">
        <f>IFERROR(IF($AE848&gt;$AE847,VLOOKUP($AC848+AO$1,STOCK!$F$10:$AB$209,17,0),IF($AE848=$AE847,(IF(BO847&gt;=1,BO847-COUNTIFS($AE847:$AE847,$AC848,AO847:AO847,$AI$2),0)),0)),0)</f>
        <v>0</v>
      </c>
      <c r="BP848" s="1">
        <f>IFERROR(IF($AE848&gt;$AE847,VLOOKUP($AC848+AP$1,STOCK!$F$10:$AB$209,17,0),IF($AE848=$AE847,(IF(BP847&gt;=1,BP847-COUNTIFS($AE847:$AE847,$AC848,AP847:AP847,$AI$2),0)),0)),0)</f>
        <v>0</v>
      </c>
      <c r="BQ848" s="1">
        <f>IFERROR(IF($AE848&gt;$AE847,VLOOKUP($AC848+AQ$1,STOCK!$F$10:$AB$209,17,0),IF($AE848=$AE847,(IF(BQ847&gt;=1,BQ847-COUNTIFS($AE847:$AE847,$AC848,AQ847:AQ847,$AI$2),0)),0)),0)</f>
        <v>0</v>
      </c>
      <c r="BR848" s="1">
        <f>IFERROR(IF($AE848&gt;$AE847,VLOOKUP($AC848+AR$1,STOCK!$F$10:$AB$209,17,0),IF($AE848=$AE847,(IF(BR847&gt;=1,BR847-COUNTIFS($AE847:$AE847,$AC848,AR847:AR847,$AI$2),0)),0)),0)</f>
        <v>0</v>
      </c>
      <c r="BS848" s="1">
        <f>IFERROR(IF($AE848&gt;$AE847,VLOOKUP($AC848+AS$1,STOCK!$F$10:$AB$209,17,0),IF($AE848=$AE847,(IF(BS847&gt;=1,BS847-COUNTIFS($AE847:$AE847,$AC848,AS847:AS847,$AI$2),0)),0)),0)</f>
        <v>0</v>
      </c>
      <c r="BT848" s="1">
        <f>IFERROR(IF($AE848&gt;$AE847,VLOOKUP($AC848+AT$1,STOCK!$F$10:$AB$209,17,0),IF($AE848=$AE847,(IF(BT847&gt;=1,BT847-COUNTIFS($AE847:$AE847,$AC848,AT847:AT847,$AI$2),0)),0)),0)</f>
        <v>0</v>
      </c>
      <c r="BU848" s="1">
        <f>IFERROR(IF($AE848&gt;$AE847,VLOOKUP($AC848+AU$1,STOCK!$F$10:$AB$209,17,0),IF($AE848=$AE847,(IF(BU847&gt;=1,BU847-COUNTIFS($AE847:$AE847,$AC848,AU847:AU847,$AI$2),0)),0)),0)</f>
        <v>0</v>
      </c>
      <c r="BV848" s="1">
        <f>IFERROR(IF($AE848&gt;$AE847,VLOOKUP($AC848+AV$1,STOCK!$F$10:$AB$209,17,0),IF($AE848=$AE847,(IF(BV847&gt;=1,BV847-COUNTIFS($AE847:$AE847,$AC848,AV847:AV847,$AI$2),0)),0)),0)</f>
        <v>0</v>
      </c>
      <c r="BW848" s="1">
        <f>IFERROR(IF($AE848&gt;$AE847,VLOOKUP($AC848+AW$1,STOCK!$F$10:$AB$209,17,0),IF($AE848=$AE847,(IF(BW847&gt;=1,BW847-COUNTIFS($AE847:$AE847,$AC848,AW847:AW847,$AI$2),0)),0)),0)</f>
        <v>0</v>
      </c>
      <c r="BX848" s="1">
        <f>IFERROR(IF($AE848&gt;$AE847,VLOOKUP($AC848+AX$1,STOCK!$F$10:$AB$209,17,0),IF($AE848=$AE847,(IF(BX847&gt;=1,BX847-COUNTIFS($AE847:$AE847,$AC848,AX847:AX847,$AI$2),0)),0)),0)</f>
        <v>0</v>
      </c>
    </row>
    <row r="849" spans="29:76" x14ac:dyDescent="0.25">
      <c r="AC849" s="1">
        <f t="shared" si="215"/>
        <v>0</v>
      </c>
      <c r="AD849" s="1">
        <f>IFERROR(IF(LEN(AK849)&gt;=1,VLOOKUP(HLOOKUP(AK849,PROFILE!$K$5:$V$8,4,0),PROFILE!$F$1:$G$3,2,0),0),0)</f>
        <v>0</v>
      </c>
      <c r="AE849" s="1">
        <f t="shared" si="216"/>
        <v>0</v>
      </c>
      <c r="AF849" s="1">
        <v>836</v>
      </c>
      <c r="AI849" s="1" t="str">
        <f>IFERROR(IF($AH849&gt;=1,VLOOKUP($AG849,STUDENT!$O$8:$Z$1507,3,0),""),"")</f>
        <v/>
      </c>
      <c r="AJ849" s="1" t="str">
        <f>IFERROR(IF($AH849&gt;=1,VLOOKUP($AG849,STUDENT!$O$8:$Z$1507,4,0),""),"")</f>
        <v/>
      </c>
      <c r="AK849" s="1" t="str">
        <f>IFERROR(IF($AH849&gt;=1,VLOOKUP($AG849,STUDENT!$O$8:$Z$1507,6,0),""),"")</f>
        <v/>
      </c>
      <c r="AL849" s="1" t="str">
        <f t="shared" si="217"/>
        <v/>
      </c>
      <c r="AM849" s="1" t="str">
        <f t="shared" si="218"/>
        <v/>
      </c>
      <c r="AN849" s="1" t="str">
        <f t="shared" si="219"/>
        <v/>
      </c>
      <c r="AO849" s="1" t="str">
        <f t="shared" si="220"/>
        <v/>
      </c>
      <c r="AP849" s="1" t="str">
        <f t="shared" si="221"/>
        <v/>
      </c>
      <c r="AQ849" s="1" t="str">
        <f t="shared" si="222"/>
        <v/>
      </c>
      <c r="AR849" s="1" t="str">
        <f t="shared" si="223"/>
        <v/>
      </c>
      <c r="AS849" s="1" t="str">
        <f t="shared" si="224"/>
        <v/>
      </c>
      <c r="AT849" s="1" t="str">
        <f t="shared" si="225"/>
        <v/>
      </c>
      <c r="AU849" s="1" t="str">
        <f t="shared" si="226"/>
        <v/>
      </c>
      <c r="AV849" s="1" t="str">
        <f t="shared" si="227"/>
        <v/>
      </c>
      <c r="AW849" s="1" t="str">
        <f t="shared" si="228"/>
        <v/>
      </c>
      <c r="AX849" s="1" t="str">
        <f t="shared" si="229"/>
        <v/>
      </c>
      <c r="AY849" s="1">
        <f>IFERROR(IF($AE849&gt;$AE848,VLOOKUP($AC849+AL$1,STOCK!$F$10:$AB$209,16,0),IF($AE849=$AE848,(IF(AY848&gt;=1,AY848-COUNTIFS($AE848:$AE848,$AC849,AL848:AL848,$AI$1),0)),0)),0)</f>
        <v>0</v>
      </c>
      <c r="AZ849" s="1">
        <f>IFERROR(IF($AE849&gt;$AE848,VLOOKUP($AC849+AM$1,STOCK!$F$10:$AB$209,16,0),IF($AE849=$AE848,(IF(AZ848&gt;=1,AZ848-COUNTIFS($AE848:$AE848,$AC849,AM848:AM848,$AI$1),0)),0)),0)</f>
        <v>0</v>
      </c>
      <c r="BA849" s="1">
        <f>IFERROR(IF($AE849&gt;$AE848,VLOOKUP($AC849+AN$1,STOCK!$F$10:$AB$209,16,0),IF($AE849=$AE848,(IF(BA848&gt;=1,BA848-COUNTIFS($AE848:$AE848,$AC849,AN848:AN848,$AI$1),0)),0)),0)</f>
        <v>0</v>
      </c>
      <c r="BB849" s="1">
        <f>IFERROR(IF($AE849&gt;$AE848,VLOOKUP($AC849+AO$1,STOCK!$F$10:$AB$209,16,0),IF($AE849=$AE848,(IF(BB848&gt;=1,BB848-COUNTIFS($AE848:$AE848,$AC849,AO848:AO848,$AI$1),0)),0)),0)</f>
        <v>0</v>
      </c>
      <c r="BC849" s="1">
        <f>IFERROR(IF($AE849&gt;$AE848,VLOOKUP($AC849+AP$1,STOCK!$F$10:$AB$209,16,0),IF($AE849=$AE848,(IF(BC848&gt;=1,BC848-COUNTIFS($AE848:$AE848,$AC849,AP848:AP848,$AI$1),0)),0)),0)</f>
        <v>0</v>
      </c>
      <c r="BD849" s="1">
        <f>IFERROR(IF($AE849&gt;$AE848,VLOOKUP($AC849+AQ$1,STOCK!$F$10:$AB$209,16,0),IF($AE849=$AE848,(IF(BD848&gt;=1,BD848-COUNTIFS($AE848:$AE848,$AC849,AQ848:AQ848,$AI$1),0)),0)),0)</f>
        <v>0</v>
      </c>
      <c r="BE849" s="1">
        <f>IFERROR(IF($AE849&gt;$AE848,VLOOKUP($AC849+AR$1,STOCK!$F$10:$AB$209,16,0),IF($AE849=$AE848,(IF(BE848&gt;=1,BE848-COUNTIFS($AE848:$AE848,$AC849,AR848:AR848,$AI$1),0)),0)),0)</f>
        <v>0</v>
      </c>
      <c r="BF849" s="1">
        <f>IFERROR(IF($AE849&gt;$AE848,VLOOKUP($AC849+AS$1,STOCK!$F$10:$AB$209,16,0),IF($AE849=$AE848,(IF(BF848&gt;=1,BF848-COUNTIFS($AE848:$AE848,$AC849,AS848:AS848,$AI$1),0)),0)),0)</f>
        <v>0</v>
      </c>
      <c r="BG849" s="1">
        <f>IFERROR(IF($AE849&gt;$AE848,VLOOKUP($AC849+AT$1,STOCK!$F$10:$AB$209,16,0),IF($AE849=$AE848,(IF(BG848&gt;=1,BG848-COUNTIFS($AE848:$AE848,$AC849,AT848:AT848,$AI$1),0)),0)),0)</f>
        <v>0</v>
      </c>
      <c r="BH849" s="1">
        <f>IFERROR(IF($AE849&gt;$AE848,VLOOKUP($AC849+AU$1,STOCK!$F$10:$AB$209,16,0),IF($AE849=$AE848,(IF(BH848&gt;=1,BH848-COUNTIFS($AE848:$AE848,$AC849,AU848:AU848,$AI$1),0)),0)),0)</f>
        <v>0</v>
      </c>
      <c r="BI849" s="1">
        <f>IFERROR(IF($AE849&gt;$AE848,VLOOKUP($AC849+AV$1,STOCK!$F$10:$AB$209,16,0),IF($AE849=$AE848,(IF(BI848&gt;=1,BI848-COUNTIFS($AE848:$AE848,$AC849,AV848:AV848,$AI$1),0)),0)),0)</f>
        <v>0</v>
      </c>
      <c r="BJ849" s="1">
        <f>IFERROR(IF($AE849&gt;$AE848,VLOOKUP($AC849+AW$1,STOCK!$F$10:$AB$209,16,0),IF($AE849=$AE848,(IF(BJ848&gt;=1,BJ848-COUNTIFS($AE848:$AE848,$AC849,AW848:AW848,$AI$1),0)),0)),0)</f>
        <v>0</v>
      </c>
      <c r="BK849" s="1">
        <f>IFERROR(IF($AE849&gt;$AE848,VLOOKUP($AC849+AX$1,STOCK!$F$10:$AB$209,16,0),IF($AE849=$AE848,(IF(BK848&gt;=1,BK848-COUNTIFS($AE848:$AE848,$AC849,AX848:AX848,$AI$1),0)),0)),0)</f>
        <v>0</v>
      </c>
      <c r="BL849" s="1">
        <f>IFERROR(IF($AE849&gt;$AE848,VLOOKUP($AC849+AL$1,STOCK!$F$10:$AB$209,17,0),IF($AE849=$AE848,(IF(BL848&gt;=1,BL848-COUNTIFS($AE848:$AE848,$AC849,AL848:AL848,$AI$2),0)),0)),0)</f>
        <v>0</v>
      </c>
      <c r="BM849" s="1">
        <f>IFERROR(IF($AE849&gt;$AE848,VLOOKUP($AC849+AM$1,STOCK!$F$10:$AB$209,17,0),IF($AE849=$AE848,(IF(BM848&gt;=1,BM848-COUNTIFS($AE848:$AE848,$AC849,AM848:AM848,$AI$2),0)),0)),0)</f>
        <v>0</v>
      </c>
      <c r="BN849" s="1">
        <f>IFERROR(IF($AE849&gt;$AE848,VLOOKUP($AC849+AN$1,STOCK!$F$10:$AB$209,17,0),IF($AE849=$AE848,(IF(BN848&gt;=1,BN848-COUNTIFS($AE848:$AE848,$AC849,AN848:AN848,$AI$2),0)),0)),0)</f>
        <v>0</v>
      </c>
      <c r="BO849" s="1">
        <f>IFERROR(IF($AE849&gt;$AE848,VLOOKUP($AC849+AO$1,STOCK!$F$10:$AB$209,17,0),IF($AE849=$AE848,(IF(BO848&gt;=1,BO848-COUNTIFS($AE848:$AE848,$AC849,AO848:AO848,$AI$2),0)),0)),0)</f>
        <v>0</v>
      </c>
      <c r="BP849" s="1">
        <f>IFERROR(IF($AE849&gt;$AE848,VLOOKUP($AC849+AP$1,STOCK!$F$10:$AB$209,17,0),IF($AE849=$AE848,(IF(BP848&gt;=1,BP848-COUNTIFS($AE848:$AE848,$AC849,AP848:AP848,$AI$2),0)),0)),0)</f>
        <v>0</v>
      </c>
      <c r="BQ849" s="1">
        <f>IFERROR(IF($AE849&gt;$AE848,VLOOKUP($AC849+AQ$1,STOCK!$F$10:$AB$209,17,0),IF($AE849=$AE848,(IF(BQ848&gt;=1,BQ848-COUNTIFS($AE848:$AE848,$AC849,AQ848:AQ848,$AI$2),0)),0)),0)</f>
        <v>0</v>
      </c>
      <c r="BR849" s="1">
        <f>IFERROR(IF($AE849&gt;$AE848,VLOOKUP($AC849+AR$1,STOCK!$F$10:$AB$209,17,0),IF($AE849=$AE848,(IF(BR848&gt;=1,BR848-COUNTIFS($AE848:$AE848,$AC849,AR848:AR848,$AI$2),0)),0)),0)</f>
        <v>0</v>
      </c>
      <c r="BS849" s="1">
        <f>IFERROR(IF($AE849&gt;$AE848,VLOOKUP($AC849+AS$1,STOCK!$F$10:$AB$209,17,0),IF($AE849=$AE848,(IF(BS848&gt;=1,BS848-COUNTIFS($AE848:$AE848,$AC849,AS848:AS848,$AI$2),0)),0)),0)</f>
        <v>0</v>
      </c>
      <c r="BT849" s="1">
        <f>IFERROR(IF($AE849&gt;$AE848,VLOOKUP($AC849+AT$1,STOCK!$F$10:$AB$209,17,0),IF($AE849=$AE848,(IF(BT848&gt;=1,BT848-COUNTIFS($AE848:$AE848,$AC849,AT848:AT848,$AI$2),0)),0)),0)</f>
        <v>0</v>
      </c>
      <c r="BU849" s="1">
        <f>IFERROR(IF($AE849&gt;$AE848,VLOOKUP($AC849+AU$1,STOCK!$F$10:$AB$209,17,0),IF($AE849=$AE848,(IF(BU848&gt;=1,BU848-COUNTIFS($AE848:$AE848,$AC849,AU848:AU848,$AI$2),0)),0)),0)</f>
        <v>0</v>
      </c>
      <c r="BV849" s="1">
        <f>IFERROR(IF($AE849&gt;$AE848,VLOOKUP($AC849+AV$1,STOCK!$F$10:$AB$209,17,0),IF($AE849=$AE848,(IF(BV848&gt;=1,BV848-COUNTIFS($AE848:$AE848,$AC849,AV848:AV848,$AI$2),0)),0)),0)</f>
        <v>0</v>
      </c>
      <c r="BW849" s="1">
        <f>IFERROR(IF($AE849&gt;$AE848,VLOOKUP($AC849+AW$1,STOCK!$F$10:$AB$209,17,0),IF($AE849=$AE848,(IF(BW848&gt;=1,BW848-COUNTIFS($AE848:$AE848,$AC849,AW848:AW848,$AI$2),0)),0)),0)</f>
        <v>0</v>
      </c>
      <c r="BX849" s="1">
        <f>IFERROR(IF($AE849&gt;$AE848,VLOOKUP($AC849+AX$1,STOCK!$F$10:$AB$209,17,0),IF($AE849=$AE848,(IF(BX848&gt;=1,BX848-COUNTIFS($AE848:$AE848,$AC849,AX848:AX848,$AI$2),0)),0)),0)</f>
        <v>0</v>
      </c>
    </row>
    <row r="850" spans="29:76" x14ac:dyDescent="0.25">
      <c r="AC850" s="1">
        <f t="shared" si="215"/>
        <v>0</v>
      </c>
      <c r="AD850" s="1">
        <f>IFERROR(IF(LEN(AK850)&gt;=1,VLOOKUP(HLOOKUP(AK850,PROFILE!$K$5:$V$8,4,0),PROFILE!$F$1:$G$3,2,0),0),0)</f>
        <v>0</v>
      </c>
      <c r="AE850" s="1">
        <f t="shared" si="216"/>
        <v>0</v>
      </c>
      <c r="AF850" s="1">
        <v>837</v>
      </c>
      <c r="AI850" s="1" t="str">
        <f>IFERROR(IF($AH850&gt;=1,VLOOKUP($AG850,STUDENT!$O$8:$Z$1507,3,0),""),"")</f>
        <v/>
      </c>
      <c r="AJ850" s="1" t="str">
        <f>IFERROR(IF($AH850&gt;=1,VLOOKUP($AG850,STUDENT!$O$8:$Z$1507,4,0),""),"")</f>
        <v/>
      </c>
      <c r="AK850" s="1" t="str">
        <f>IFERROR(IF($AH850&gt;=1,VLOOKUP($AG850,STUDENT!$O$8:$Z$1507,6,0),""),"")</f>
        <v/>
      </c>
      <c r="AL850" s="1" t="str">
        <f t="shared" si="217"/>
        <v/>
      </c>
      <c r="AM850" s="1" t="str">
        <f t="shared" si="218"/>
        <v/>
      </c>
      <c r="AN850" s="1" t="str">
        <f t="shared" si="219"/>
        <v/>
      </c>
      <c r="AO850" s="1" t="str">
        <f t="shared" si="220"/>
        <v/>
      </c>
      <c r="AP850" s="1" t="str">
        <f t="shared" si="221"/>
        <v/>
      </c>
      <c r="AQ850" s="1" t="str">
        <f t="shared" si="222"/>
        <v/>
      </c>
      <c r="AR850" s="1" t="str">
        <f t="shared" si="223"/>
        <v/>
      </c>
      <c r="AS850" s="1" t="str">
        <f t="shared" si="224"/>
        <v/>
      </c>
      <c r="AT850" s="1" t="str">
        <f t="shared" si="225"/>
        <v/>
      </c>
      <c r="AU850" s="1" t="str">
        <f t="shared" si="226"/>
        <v/>
      </c>
      <c r="AV850" s="1" t="str">
        <f t="shared" si="227"/>
        <v/>
      </c>
      <c r="AW850" s="1" t="str">
        <f t="shared" si="228"/>
        <v/>
      </c>
      <c r="AX850" s="1" t="str">
        <f t="shared" si="229"/>
        <v/>
      </c>
      <c r="AY850" s="1">
        <f>IFERROR(IF($AE850&gt;$AE849,VLOOKUP($AC850+AL$1,STOCK!$F$10:$AB$209,16,0),IF($AE850=$AE849,(IF(AY849&gt;=1,AY849-COUNTIFS($AE849:$AE849,$AC850,AL849:AL849,$AI$1),0)),0)),0)</f>
        <v>0</v>
      </c>
      <c r="AZ850" s="1">
        <f>IFERROR(IF($AE850&gt;$AE849,VLOOKUP($AC850+AM$1,STOCK!$F$10:$AB$209,16,0),IF($AE850=$AE849,(IF(AZ849&gt;=1,AZ849-COUNTIFS($AE849:$AE849,$AC850,AM849:AM849,$AI$1),0)),0)),0)</f>
        <v>0</v>
      </c>
      <c r="BA850" s="1">
        <f>IFERROR(IF($AE850&gt;$AE849,VLOOKUP($AC850+AN$1,STOCK!$F$10:$AB$209,16,0),IF($AE850=$AE849,(IF(BA849&gt;=1,BA849-COUNTIFS($AE849:$AE849,$AC850,AN849:AN849,$AI$1),0)),0)),0)</f>
        <v>0</v>
      </c>
      <c r="BB850" s="1">
        <f>IFERROR(IF($AE850&gt;$AE849,VLOOKUP($AC850+AO$1,STOCK!$F$10:$AB$209,16,0),IF($AE850=$AE849,(IF(BB849&gt;=1,BB849-COUNTIFS($AE849:$AE849,$AC850,AO849:AO849,$AI$1),0)),0)),0)</f>
        <v>0</v>
      </c>
      <c r="BC850" s="1">
        <f>IFERROR(IF($AE850&gt;$AE849,VLOOKUP($AC850+AP$1,STOCK!$F$10:$AB$209,16,0),IF($AE850=$AE849,(IF(BC849&gt;=1,BC849-COUNTIFS($AE849:$AE849,$AC850,AP849:AP849,$AI$1),0)),0)),0)</f>
        <v>0</v>
      </c>
      <c r="BD850" s="1">
        <f>IFERROR(IF($AE850&gt;$AE849,VLOOKUP($AC850+AQ$1,STOCK!$F$10:$AB$209,16,0),IF($AE850=$AE849,(IF(BD849&gt;=1,BD849-COUNTIFS($AE849:$AE849,$AC850,AQ849:AQ849,$AI$1),0)),0)),0)</f>
        <v>0</v>
      </c>
      <c r="BE850" s="1">
        <f>IFERROR(IF($AE850&gt;$AE849,VLOOKUP($AC850+AR$1,STOCK!$F$10:$AB$209,16,0),IF($AE850=$AE849,(IF(BE849&gt;=1,BE849-COUNTIFS($AE849:$AE849,$AC850,AR849:AR849,$AI$1),0)),0)),0)</f>
        <v>0</v>
      </c>
      <c r="BF850" s="1">
        <f>IFERROR(IF($AE850&gt;$AE849,VLOOKUP($AC850+AS$1,STOCK!$F$10:$AB$209,16,0),IF($AE850=$AE849,(IF(BF849&gt;=1,BF849-COUNTIFS($AE849:$AE849,$AC850,AS849:AS849,$AI$1),0)),0)),0)</f>
        <v>0</v>
      </c>
      <c r="BG850" s="1">
        <f>IFERROR(IF($AE850&gt;$AE849,VLOOKUP($AC850+AT$1,STOCK!$F$10:$AB$209,16,0),IF($AE850=$AE849,(IF(BG849&gt;=1,BG849-COUNTIFS($AE849:$AE849,$AC850,AT849:AT849,$AI$1),0)),0)),0)</f>
        <v>0</v>
      </c>
      <c r="BH850" s="1">
        <f>IFERROR(IF($AE850&gt;$AE849,VLOOKUP($AC850+AU$1,STOCK!$F$10:$AB$209,16,0),IF($AE850=$AE849,(IF(BH849&gt;=1,BH849-COUNTIFS($AE849:$AE849,$AC850,AU849:AU849,$AI$1),0)),0)),0)</f>
        <v>0</v>
      </c>
      <c r="BI850" s="1">
        <f>IFERROR(IF($AE850&gt;$AE849,VLOOKUP($AC850+AV$1,STOCK!$F$10:$AB$209,16,0),IF($AE850=$AE849,(IF(BI849&gt;=1,BI849-COUNTIFS($AE849:$AE849,$AC850,AV849:AV849,$AI$1),0)),0)),0)</f>
        <v>0</v>
      </c>
      <c r="BJ850" s="1">
        <f>IFERROR(IF($AE850&gt;$AE849,VLOOKUP($AC850+AW$1,STOCK!$F$10:$AB$209,16,0),IF($AE850=$AE849,(IF(BJ849&gt;=1,BJ849-COUNTIFS($AE849:$AE849,$AC850,AW849:AW849,$AI$1),0)),0)),0)</f>
        <v>0</v>
      </c>
      <c r="BK850" s="1">
        <f>IFERROR(IF($AE850&gt;$AE849,VLOOKUP($AC850+AX$1,STOCK!$F$10:$AB$209,16,0),IF($AE850=$AE849,(IF(BK849&gt;=1,BK849-COUNTIFS($AE849:$AE849,$AC850,AX849:AX849,$AI$1),0)),0)),0)</f>
        <v>0</v>
      </c>
      <c r="BL850" s="1">
        <f>IFERROR(IF($AE850&gt;$AE849,VLOOKUP($AC850+AL$1,STOCK!$F$10:$AB$209,17,0),IF($AE850=$AE849,(IF(BL849&gt;=1,BL849-COUNTIFS($AE849:$AE849,$AC850,AL849:AL849,$AI$2),0)),0)),0)</f>
        <v>0</v>
      </c>
      <c r="BM850" s="1">
        <f>IFERROR(IF($AE850&gt;$AE849,VLOOKUP($AC850+AM$1,STOCK!$F$10:$AB$209,17,0),IF($AE850=$AE849,(IF(BM849&gt;=1,BM849-COUNTIFS($AE849:$AE849,$AC850,AM849:AM849,$AI$2),0)),0)),0)</f>
        <v>0</v>
      </c>
      <c r="BN850" s="1">
        <f>IFERROR(IF($AE850&gt;$AE849,VLOOKUP($AC850+AN$1,STOCK!$F$10:$AB$209,17,0),IF($AE850=$AE849,(IF(BN849&gt;=1,BN849-COUNTIFS($AE849:$AE849,$AC850,AN849:AN849,$AI$2),0)),0)),0)</f>
        <v>0</v>
      </c>
      <c r="BO850" s="1">
        <f>IFERROR(IF($AE850&gt;$AE849,VLOOKUP($AC850+AO$1,STOCK!$F$10:$AB$209,17,0),IF($AE850=$AE849,(IF(BO849&gt;=1,BO849-COUNTIFS($AE849:$AE849,$AC850,AO849:AO849,$AI$2),0)),0)),0)</f>
        <v>0</v>
      </c>
      <c r="BP850" s="1">
        <f>IFERROR(IF($AE850&gt;$AE849,VLOOKUP($AC850+AP$1,STOCK!$F$10:$AB$209,17,0),IF($AE850=$AE849,(IF(BP849&gt;=1,BP849-COUNTIFS($AE849:$AE849,$AC850,AP849:AP849,$AI$2),0)),0)),0)</f>
        <v>0</v>
      </c>
      <c r="BQ850" s="1">
        <f>IFERROR(IF($AE850&gt;$AE849,VLOOKUP($AC850+AQ$1,STOCK!$F$10:$AB$209,17,0),IF($AE850=$AE849,(IF(BQ849&gt;=1,BQ849-COUNTIFS($AE849:$AE849,$AC850,AQ849:AQ849,$AI$2),0)),0)),0)</f>
        <v>0</v>
      </c>
      <c r="BR850" s="1">
        <f>IFERROR(IF($AE850&gt;$AE849,VLOOKUP($AC850+AR$1,STOCK!$F$10:$AB$209,17,0),IF($AE850=$AE849,(IF(BR849&gt;=1,BR849-COUNTIFS($AE849:$AE849,$AC850,AR849:AR849,$AI$2),0)),0)),0)</f>
        <v>0</v>
      </c>
      <c r="BS850" s="1">
        <f>IFERROR(IF($AE850&gt;$AE849,VLOOKUP($AC850+AS$1,STOCK!$F$10:$AB$209,17,0),IF($AE850=$AE849,(IF(BS849&gt;=1,BS849-COUNTIFS($AE849:$AE849,$AC850,AS849:AS849,$AI$2),0)),0)),0)</f>
        <v>0</v>
      </c>
      <c r="BT850" s="1">
        <f>IFERROR(IF($AE850&gt;$AE849,VLOOKUP($AC850+AT$1,STOCK!$F$10:$AB$209,17,0),IF($AE850=$AE849,(IF(BT849&gt;=1,BT849-COUNTIFS($AE849:$AE849,$AC850,AT849:AT849,$AI$2),0)),0)),0)</f>
        <v>0</v>
      </c>
      <c r="BU850" s="1">
        <f>IFERROR(IF($AE850&gt;$AE849,VLOOKUP($AC850+AU$1,STOCK!$F$10:$AB$209,17,0),IF($AE850=$AE849,(IF(BU849&gt;=1,BU849-COUNTIFS($AE849:$AE849,$AC850,AU849:AU849,$AI$2),0)),0)),0)</f>
        <v>0</v>
      </c>
      <c r="BV850" s="1">
        <f>IFERROR(IF($AE850&gt;$AE849,VLOOKUP($AC850+AV$1,STOCK!$F$10:$AB$209,17,0),IF($AE850=$AE849,(IF(BV849&gt;=1,BV849-COUNTIFS($AE849:$AE849,$AC850,AV849:AV849,$AI$2),0)),0)),0)</f>
        <v>0</v>
      </c>
      <c r="BW850" s="1">
        <f>IFERROR(IF($AE850&gt;$AE849,VLOOKUP($AC850+AW$1,STOCK!$F$10:$AB$209,17,0),IF($AE850=$AE849,(IF(BW849&gt;=1,BW849-COUNTIFS($AE849:$AE849,$AC850,AW849:AW849,$AI$2),0)),0)),0)</f>
        <v>0</v>
      </c>
      <c r="BX850" s="1">
        <f>IFERROR(IF($AE850&gt;$AE849,VLOOKUP($AC850+AX$1,STOCK!$F$10:$AB$209,17,0),IF($AE850=$AE849,(IF(BX849&gt;=1,BX849-COUNTIFS($AE849:$AE849,$AC850,AX849:AX849,$AI$2),0)),0)),0)</f>
        <v>0</v>
      </c>
    </row>
    <row r="851" spans="29:76" x14ac:dyDescent="0.25">
      <c r="AC851" s="1">
        <f t="shared" si="215"/>
        <v>0</v>
      </c>
      <c r="AD851" s="1">
        <f>IFERROR(IF(LEN(AK851)&gt;=1,VLOOKUP(HLOOKUP(AK851,PROFILE!$K$5:$V$8,4,0),PROFILE!$F$1:$G$3,2,0),0),0)</f>
        <v>0</v>
      </c>
      <c r="AE851" s="1">
        <f t="shared" si="216"/>
        <v>0</v>
      </c>
      <c r="AF851" s="1">
        <v>838</v>
      </c>
      <c r="AI851" s="1" t="str">
        <f>IFERROR(IF($AH851&gt;=1,VLOOKUP($AG851,STUDENT!$O$8:$Z$1507,3,0),""),"")</f>
        <v/>
      </c>
      <c r="AJ851" s="1" t="str">
        <f>IFERROR(IF($AH851&gt;=1,VLOOKUP($AG851,STUDENT!$O$8:$Z$1507,4,0),""),"")</f>
        <v/>
      </c>
      <c r="AK851" s="1" t="str">
        <f>IFERROR(IF($AH851&gt;=1,VLOOKUP($AG851,STUDENT!$O$8:$Z$1507,6,0),""),"")</f>
        <v/>
      </c>
      <c r="AL851" s="1" t="str">
        <f t="shared" si="217"/>
        <v/>
      </c>
      <c r="AM851" s="1" t="str">
        <f t="shared" si="218"/>
        <v/>
      </c>
      <c r="AN851" s="1" t="str">
        <f t="shared" si="219"/>
        <v/>
      </c>
      <c r="AO851" s="1" t="str">
        <f t="shared" si="220"/>
        <v/>
      </c>
      <c r="AP851" s="1" t="str">
        <f t="shared" si="221"/>
        <v/>
      </c>
      <c r="AQ851" s="1" t="str">
        <f t="shared" si="222"/>
        <v/>
      </c>
      <c r="AR851" s="1" t="str">
        <f t="shared" si="223"/>
        <v/>
      </c>
      <c r="AS851" s="1" t="str">
        <f t="shared" si="224"/>
        <v/>
      </c>
      <c r="AT851" s="1" t="str">
        <f t="shared" si="225"/>
        <v/>
      </c>
      <c r="AU851" s="1" t="str">
        <f t="shared" si="226"/>
        <v/>
      </c>
      <c r="AV851" s="1" t="str">
        <f t="shared" si="227"/>
        <v/>
      </c>
      <c r="AW851" s="1" t="str">
        <f t="shared" si="228"/>
        <v/>
      </c>
      <c r="AX851" s="1" t="str">
        <f t="shared" si="229"/>
        <v/>
      </c>
      <c r="AY851" s="1">
        <f>IFERROR(IF($AE851&gt;$AE850,VLOOKUP($AC851+AL$1,STOCK!$F$10:$AB$209,16,0),IF($AE851=$AE850,(IF(AY850&gt;=1,AY850-COUNTIFS($AE850:$AE850,$AC851,AL850:AL850,$AI$1),0)),0)),0)</f>
        <v>0</v>
      </c>
      <c r="AZ851" s="1">
        <f>IFERROR(IF($AE851&gt;$AE850,VLOOKUP($AC851+AM$1,STOCK!$F$10:$AB$209,16,0),IF($AE851=$AE850,(IF(AZ850&gt;=1,AZ850-COUNTIFS($AE850:$AE850,$AC851,AM850:AM850,$AI$1),0)),0)),0)</f>
        <v>0</v>
      </c>
      <c r="BA851" s="1">
        <f>IFERROR(IF($AE851&gt;$AE850,VLOOKUP($AC851+AN$1,STOCK!$F$10:$AB$209,16,0),IF($AE851=$AE850,(IF(BA850&gt;=1,BA850-COUNTIFS($AE850:$AE850,$AC851,AN850:AN850,$AI$1),0)),0)),0)</f>
        <v>0</v>
      </c>
      <c r="BB851" s="1">
        <f>IFERROR(IF($AE851&gt;$AE850,VLOOKUP($AC851+AO$1,STOCK!$F$10:$AB$209,16,0),IF($AE851=$AE850,(IF(BB850&gt;=1,BB850-COUNTIFS($AE850:$AE850,$AC851,AO850:AO850,$AI$1),0)),0)),0)</f>
        <v>0</v>
      </c>
      <c r="BC851" s="1">
        <f>IFERROR(IF($AE851&gt;$AE850,VLOOKUP($AC851+AP$1,STOCK!$F$10:$AB$209,16,0),IF($AE851=$AE850,(IF(BC850&gt;=1,BC850-COUNTIFS($AE850:$AE850,$AC851,AP850:AP850,$AI$1),0)),0)),0)</f>
        <v>0</v>
      </c>
      <c r="BD851" s="1">
        <f>IFERROR(IF($AE851&gt;$AE850,VLOOKUP($AC851+AQ$1,STOCK!$F$10:$AB$209,16,0),IF($AE851=$AE850,(IF(BD850&gt;=1,BD850-COUNTIFS($AE850:$AE850,$AC851,AQ850:AQ850,$AI$1),0)),0)),0)</f>
        <v>0</v>
      </c>
      <c r="BE851" s="1">
        <f>IFERROR(IF($AE851&gt;$AE850,VLOOKUP($AC851+AR$1,STOCK!$F$10:$AB$209,16,0),IF($AE851=$AE850,(IF(BE850&gt;=1,BE850-COUNTIFS($AE850:$AE850,$AC851,AR850:AR850,$AI$1),0)),0)),0)</f>
        <v>0</v>
      </c>
      <c r="BF851" s="1">
        <f>IFERROR(IF($AE851&gt;$AE850,VLOOKUP($AC851+AS$1,STOCK!$F$10:$AB$209,16,0),IF($AE851=$AE850,(IF(BF850&gt;=1,BF850-COUNTIFS($AE850:$AE850,$AC851,AS850:AS850,$AI$1),0)),0)),0)</f>
        <v>0</v>
      </c>
      <c r="BG851" s="1">
        <f>IFERROR(IF($AE851&gt;$AE850,VLOOKUP($AC851+AT$1,STOCK!$F$10:$AB$209,16,0),IF($AE851=$AE850,(IF(BG850&gt;=1,BG850-COUNTIFS($AE850:$AE850,$AC851,AT850:AT850,$AI$1),0)),0)),0)</f>
        <v>0</v>
      </c>
      <c r="BH851" s="1">
        <f>IFERROR(IF($AE851&gt;$AE850,VLOOKUP($AC851+AU$1,STOCK!$F$10:$AB$209,16,0),IF($AE851=$AE850,(IF(BH850&gt;=1,BH850-COUNTIFS($AE850:$AE850,$AC851,AU850:AU850,$AI$1),0)),0)),0)</f>
        <v>0</v>
      </c>
      <c r="BI851" s="1">
        <f>IFERROR(IF($AE851&gt;$AE850,VLOOKUP($AC851+AV$1,STOCK!$F$10:$AB$209,16,0),IF($AE851=$AE850,(IF(BI850&gt;=1,BI850-COUNTIFS($AE850:$AE850,$AC851,AV850:AV850,$AI$1),0)),0)),0)</f>
        <v>0</v>
      </c>
      <c r="BJ851" s="1">
        <f>IFERROR(IF($AE851&gt;$AE850,VLOOKUP($AC851+AW$1,STOCK!$F$10:$AB$209,16,0),IF($AE851=$AE850,(IF(BJ850&gt;=1,BJ850-COUNTIFS($AE850:$AE850,$AC851,AW850:AW850,$AI$1),0)),0)),0)</f>
        <v>0</v>
      </c>
      <c r="BK851" s="1">
        <f>IFERROR(IF($AE851&gt;$AE850,VLOOKUP($AC851+AX$1,STOCK!$F$10:$AB$209,16,0),IF($AE851=$AE850,(IF(BK850&gt;=1,BK850-COUNTIFS($AE850:$AE850,$AC851,AX850:AX850,$AI$1),0)),0)),0)</f>
        <v>0</v>
      </c>
      <c r="BL851" s="1">
        <f>IFERROR(IF($AE851&gt;$AE850,VLOOKUP($AC851+AL$1,STOCK!$F$10:$AB$209,17,0),IF($AE851=$AE850,(IF(BL850&gt;=1,BL850-COUNTIFS($AE850:$AE850,$AC851,AL850:AL850,$AI$2),0)),0)),0)</f>
        <v>0</v>
      </c>
      <c r="BM851" s="1">
        <f>IFERROR(IF($AE851&gt;$AE850,VLOOKUP($AC851+AM$1,STOCK!$F$10:$AB$209,17,0),IF($AE851=$AE850,(IF(BM850&gt;=1,BM850-COUNTIFS($AE850:$AE850,$AC851,AM850:AM850,$AI$2),0)),0)),0)</f>
        <v>0</v>
      </c>
      <c r="BN851" s="1">
        <f>IFERROR(IF($AE851&gt;$AE850,VLOOKUP($AC851+AN$1,STOCK!$F$10:$AB$209,17,0),IF($AE851=$AE850,(IF(BN850&gt;=1,BN850-COUNTIFS($AE850:$AE850,$AC851,AN850:AN850,$AI$2),0)),0)),0)</f>
        <v>0</v>
      </c>
      <c r="BO851" s="1">
        <f>IFERROR(IF($AE851&gt;$AE850,VLOOKUP($AC851+AO$1,STOCK!$F$10:$AB$209,17,0),IF($AE851=$AE850,(IF(BO850&gt;=1,BO850-COUNTIFS($AE850:$AE850,$AC851,AO850:AO850,$AI$2),0)),0)),0)</f>
        <v>0</v>
      </c>
      <c r="BP851" s="1">
        <f>IFERROR(IF($AE851&gt;$AE850,VLOOKUP($AC851+AP$1,STOCK!$F$10:$AB$209,17,0),IF($AE851=$AE850,(IF(BP850&gt;=1,BP850-COUNTIFS($AE850:$AE850,$AC851,AP850:AP850,$AI$2),0)),0)),0)</f>
        <v>0</v>
      </c>
      <c r="BQ851" s="1">
        <f>IFERROR(IF($AE851&gt;$AE850,VLOOKUP($AC851+AQ$1,STOCK!$F$10:$AB$209,17,0),IF($AE851=$AE850,(IF(BQ850&gt;=1,BQ850-COUNTIFS($AE850:$AE850,$AC851,AQ850:AQ850,$AI$2),0)),0)),0)</f>
        <v>0</v>
      </c>
      <c r="BR851" s="1">
        <f>IFERROR(IF($AE851&gt;$AE850,VLOOKUP($AC851+AR$1,STOCK!$F$10:$AB$209,17,0),IF($AE851=$AE850,(IF(BR850&gt;=1,BR850-COUNTIFS($AE850:$AE850,$AC851,AR850:AR850,$AI$2),0)),0)),0)</f>
        <v>0</v>
      </c>
      <c r="BS851" s="1">
        <f>IFERROR(IF($AE851&gt;$AE850,VLOOKUP($AC851+AS$1,STOCK!$F$10:$AB$209,17,0),IF($AE851=$AE850,(IF(BS850&gt;=1,BS850-COUNTIFS($AE850:$AE850,$AC851,AS850:AS850,$AI$2),0)),0)),0)</f>
        <v>0</v>
      </c>
      <c r="BT851" s="1">
        <f>IFERROR(IF($AE851&gt;$AE850,VLOOKUP($AC851+AT$1,STOCK!$F$10:$AB$209,17,0),IF($AE851=$AE850,(IF(BT850&gt;=1,BT850-COUNTIFS($AE850:$AE850,$AC851,AT850:AT850,$AI$2),0)),0)),0)</f>
        <v>0</v>
      </c>
      <c r="BU851" s="1">
        <f>IFERROR(IF($AE851&gt;$AE850,VLOOKUP($AC851+AU$1,STOCK!$F$10:$AB$209,17,0),IF($AE851=$AE850,(IF(BU850&gt;=1,BU850-COUNTIFS($AE850:$AE850,$AC851,AU850:AU850,$AI$2),0)),0)),0)</f>
        <v>0</v>
      </c>
      <c r="BV851" s="1">
        <f>IFERROR(IF($AE851&gt;$AE850,VLOOKUP($AC851+AV$1,STOCK!$F$10:$AB$209,17,0),IF($AE851=$AE850,(IF(BV850&gt;=1,BV850-COUNTIFS($AE850:$AE850,$AC851,AV850:AV850,$AI$2),0)),0)),0)</f>
        <v>0</v>
      </c>
      <c r="BW851" s="1">
        <f>IFERROR(IF($AE851&gt;$AE850,VLOOKUP($AC851+AW$1,STOCK!$F$10:$AB$209,17,0),IF($AE851=$AE850,(IF(BW850&gt;=1,BW850-COUNTIFS($AE850:$AE850,$AC851,AW850:AW850,$AI$2),0)),0)),0)</f>
        <v>0</v>
      </c>
      <c r="BX851" s="1">
        <f>IFERROR(IF($AE851&gt;$AE850,VLOOKUP($AC851+AX$1,STOCK!$F$10:$AB$209,17,0),IF($AE851=$AE850,(IF(BX850&gt;=1,BX850-COUNTIFS($AE850:$AE850,$AC851,AX850:AX850,$AI$2),0)),0)),0)</f>
        <v>0</v>
      </c>
    </row>
    <row r="852" spans="29:76" x14ac:dyDescent="0.25">
      <c r="AC852" s="1">
        <f t="shared" si="215"/>
        <v>0</v>
      </c>
      <c r="AD852" s="1">
        <f>IFERROR(IF(LEN(AK852)&gt;=1,VLOOKUP(HLOOKUP(AK852,PROFILE!$K$5:$V$8,4,0),PROFILE!$F$1:$G$3,2,0),0),0)</f>
        <v>0</v>
      </c>
      <c r="AE852" s="1">
        <f t="shared" si="216"/>
        <v>0</v>
      </c>
      <c r="AF852" s="1">
        <v>839</v>
      </c>
      <c r="AI852" s="1" t="str">
        <f>IFERROR(IF($AH852&gt;=1,VLOOKUP($AG852,STUDENT!$O$8:$Z$1507,3,0),""),"")</f>
        <v/>
      </c>
      <c r="AJ852" s="1" t="str">
        <f>IFERROR(IF($AH852&gt;=1,VLOOKUP($AG852,STUDENT!$O$8:$Z$1507,4,0),""),"")</f>
        <v/>
      </c>
      <c r="AK852" s="1" t="str">
        <f>IFERROR(IF($AH852&gt;=1,VLOOKUP($AG852,STUDENT!$O$8:$Z$1507,6,0),""),"")</f>
        <v/>
      </c>
      <c r="AL852" s="1" t="str">
        <f t="shared" si="217"/>
        <v/>
      </c>
      <c r="AM852" s="1" t="str">
        <f t="shared" si="218"/>
        <v/>
      </c>
      <c r="AN852" s="1" t="str">
        <f t="shared" si="219"/>
        <v/>
      </c>
      <c r="AO852" s="1" t="str">
        <f t="shared" si="220"/>
        <v/>
      </c>
      <c r="AP852" s="1" t="str">
        <f t="shared" si="221"/>
        <v/>
      </c>
      <c r="AQ852" s="1" t="str">
        <f t="shared" si="222"/>
        <v/>
      </c>
      <c r="AR852" s="1" t="str">
        <f t="shared" si="223"/>
        <v/>
      </c>
      <c r="AS852" s="1" t="str">
        <f t="shared" si="224"/>
        <v/>
      </c>
      <c r="AT852" s="1" t="str">
        <f t="shared" si="225"/>
        <v/>
      </c>
      <c r="AU852" s="1" t="str">
        <f t="shared" si="226"/>
        <v/>
      </c>
      <c r="AV852" s="1" t="str">
        <f t="shared" si="227"/>
        <v/>
      </c>
      <c r="AW852" s="1" t="str">
        <f t="shared" si="228"/>
        <v/>
      </c>
      <c r="AX852" s="1" t="str">
        <f t="shared" si="229"/>
        <v/>
      </c>
      <c r="AY852" s="1">
        <f>IFERROR(IF($AE852&gt;$AE851,VLOOKUP($AC852+AL$1,STOCK!$F$10:$AB$209,16,0),IF($AE852=$AE851,(IF(AY851&gt;=1,AY851-COUNTIFS($AE851:$AE851,$AC852,AL851:AL851,$AI$1),0)),0)),0)</f>
        <v>0</v>
      </c>
      <c r="AZ852" s="1">
        <f>IFERROR(IF($AE852&gt;$AE851,VLOOKUP($AC852+AM$1,STOCK!$F$10:$AB$209,16,0),IF($AE852=$AE851,(IF(AZ851&gt;=1,AZ851-COUNTIFS($AE851:$AE851,$AC852,AM851:AM851,$AI$1),0)),0)),0)</f>
        <v>0</v>
      </c>
      <c r="BA852" s="1">
        <f>IFERROR(IF($AE852&gt;$AE851,VLOOKUP($AC852+AN$1,STOCK!$F$10:$AB$209,16,0),IF($AE852=$AE851,(IF(BA851&gt;=1,BA851-COUNTIFS($AE851:$AE851,$AC852,AN851:AN851,$AI$1),0)),0)),0)</f>
        <v>0</v>
      </c>
      <c r="BB852" s="1">
        <f>IFERROR(IF($AE852&gt;$AE851,VLOOKUP($AC852+AO$1,STOCK!$F$10:$AB$209,16,0),IF($AE852=$AE851,(IF(BB851&gt;=1,BB851-COUNTIFS($AE851:$AE851,$AC852,AO851:AO851,$AI$1),0)),0)),0)</f>
        <v>0</v>
      </c>
      <c r="BC852" s="1">
        <f>IFERROR(IF($AE852&gt;$AE851,VLOOKUP($AC852+AP$1,STOCK!$F$10:$AB$209,16,0),IF($AE852=$AE851,(IF(BC851&gt;=1,BC851-COUNTIFS($AE851:$AE851,$AC852,AP851:AP851,$AI$1),0)),0)),0)</f>
        <v>0</v>
      </c>
      <c r="BD852" s="1">
        <f>IFERROR(IF($AE852&gt;$AE851,VLOOKUP($AC852+AQ$1,STOCK!$F$10:$AB$209,16,0),IF($AE852=$AE851,(IF(BD851&gt;=1,BD851-COUNTIFS($AE851:$AE851,$AC852,AQ851:AQ851,$AI$1),0)),0)),0)</f>
        <v>0</v>
      </c>
      <c r="BE852" s="1">
        <f>IFERROR(IF($AE852&gt;$AE851,VLOOKUP($AC852+AR$1,STOCK!$F$10:$AB$209,16,0),IF($AE852=$AE851,(IF(BE851&gt;=1,BE851-COUNTIFS($AE851:$AE851,$AC852,AR851:AR851,$AI$1),0)),0)),0)</f>
        <v>0</v>
      </c>
      <c r="BF852" s="1">
        <f>IFERROR(IF($AE852&gt;$AE851,VLOOKUP($AC852+AS$1,STOCK!$F$10:$AB$209,16,0),IF($AE852=$AE851,(IF(BF851&gt;=1,BF851-COUNTIFS($AE851:$AE851,$AC852,AS851:AS851,$AI$1),0)),0)),0)</f>
        <v>0</v>
      </c>
      <c r="BG852" s="1">
        <f>IFERROR(IF($AE852&gt;$AE851,VLOOKUP($AC852+AT$1,STOCK!$F$10:$AB$209,16,0),IF($AE852=$AE851,(IF(BG851&gt;=1,BG851-COUNTIFS($AE851:$AE851,$AC852,AT851:AT851,$AI$1),0)),0)),0)</f>
        <v>0</v>
      </c>
      <c r="BH852" s="1">
        <f>IFERROR(IF($AE852&gt;$AE851,VLOOKUP($AC852+AU$1,STOCK!$F$10:$AB$209,16,0),IF($AE852=$AE851,(IF(BH851&gt;=1,BH851-COUNTIFS($AE851:$AE851,$AC852,AU851:AU851,$AI$1),0)),0)),0)</f>
        <v>0</v>
      </c>
      <c r="BI852" s="1">
        <f>IFERROR(IF($AE852&gt;$AE851,VLOOKUP($AC852+AV$1,STOCK!$F$10:$AB$209,16,0),IF($AE852=$AE851,(IF(BI851&gt;=1,BI851-COUNTIFS($AE851:$AE851,$AC852,AV851:AV851,$AI$1),0)),0)),0)</f>
        <v>0</v>
      </c>
      <c r="BJ852" s="1">
        <f>IFERROR(IF($AE852&gt;$AE851,VLOOKUP($AC852+AW$1,STOCK!$F$10:$AB$209,16,0),IF($AE852=$AE851,(IF(BJ851&gt;=1,BJ851-COUNTIFS($AE851:$AE851,$AC852,AW851:AW851,$AI$1),0)),0)),0)</f>
        <v>0</v>
      </c>
      <c r="BK852" s="1">
        <f>IFERROR(IF($AE852&gt;$AE851,VLOOKUP($AC852+AX$1,STOCK!$F$10:$AB$209,16,0),IF($AE852=$AE851,(IF(BK851&gt;=1,BK851-COUNTIFS($AE851:$AE851,$AC852,AX851:AX851,$AI$1),0)),0)),0)</f>
        <v>0</v>
      </c>
      <c r="BL852" s="1">
        <f>IFERROR(IF($AE852&gt;$AE851,VLOOKUP($AC852+AL$1,STOCK!$F$10:$AB$209,17,0),IF($AE852=$AE851,(IF(BL851&gt;=1,BL851-COUNTIFS($AE851:$AE851,$AC852,AL851:AL851,$AI$2),0)),0)),0)</f>
        <v>0</v>
      </c>
      <c r="BM852" s="1">
        <f>IFERROR(IF($AE852&gt;$AE851,VLOOKUP($AC852+AM$1,STOCK!$F$10:$AB$209,17,0),IF($AE852=$AE851,(IF(BM851&gt;=1,BM851-COUNTIFS($AE851:$AE851,$AC852,AM851:AM851,$AI$2),0)),0)),0)</f>
        <v>0</v>
      </c>
      <c r="BN852" s="1">
        <f>IFERROR(IF($AE852&gt;$AE851,VLOOKUP($AC852+AN$1,STOCK!$F$10:$AB$209,17,0),IF($AE852=$AE851,(IF(BN851&gt;=1,BN851-COUNTIFS($AE851:$AE851,$AC852,AN851:AN851,$AI$2),0)),0)),0)</f>
        <v>0</v>
      </c>
      <c r="BO852" s="1">
        <f>IFERROR(IF($AE852&gt;$AE851,VLOOKUP($AC852+AO$1,STOCK!$F$10:$AB$209,17,0),IF($AE852=$AE851,(IF(BO851&gt;=1,BO851-COUNTIFS($AE851:$AE851,$AC852,AO851:AO851,$AI$2),0)),0)),0)</f>
        <v>0</v>
      </c>
      <c r="BP852" s="1">
        <f>IFERROR(IF($AE852&gt;$AE851,VLOOKUP($AC852+AP$1,STOCK!$F$10:$AB$209,17,0),IF($AE852=$AE851,(IF(BP851&gt;=1,BP851-COUNTIFS($AE851:$AE851,$AC852,AP851:AP851,$AI$2),0)),0)),0)</f>
        <v>0</v>
      </c>
      <c r="BQ852" s="1">
        <f>IFERROR(IF($AE852&gt;$AE851,VLOOKUP($AC852+AQ$1,STOCK!$F$10:$AB$209,17,0),IF($AE852=$AE851,(IF(BQ851&gt;=1,BQ851-COUNTIFS($AE851:$AE851,$AC852,AQ851:AQ851,$AI$2),0)),0)),0)</f>
        <v>0</v>
      </c>
      <c r="BR852" s="1">
        <f>IFERROR(IF($AE852&gt;$AE851,VLOOKUP($AC852+AR$1,STOCK!$F$10:$AB$209,17,0),IF($AE852=$AE851,(IF(BR851&gt;=1,BR851-COUNTIFS($AE851:$AE851,$AC852,AR851:AR851,$AI$2),0)),0)),0)</f>
        <v>0</v>
      </c>
      <c r="BS852" s="1">
        <f>IFERROR(IF($AE852&gt;$AE851,VLOOKUP($AC852+AS$1,STOCK!$F$10:$AB$209,17,0),IF($AE852=$AE851,(IF(BS851&gt;=1,BS851-COUNTIFS($AE851:$AE851,$AC852,AS851:AS851,$AI$2),0)),0)),0)</f>
        <v>0</v>
      </c>
      <c r="BT852" s="1">
        <f>IFERROR(IF($AE852&gt;$AE851,VLOOKUP($AC852+AT$1,STOCK!$F$10:$AB$209,17,0),IF($AE852=$AE851,(IF(BT851&gt;=1,BT851-COUNTIFS($AE851:$AE851,$AC852,AT851:AT851,$AI$2),0)),0)),0)</f>
        <v>0</v>
      </c>
      <c r="BU852" s="1">
        <f>IFERROR(IF($AE852&gt;$AE851,VLOOKUP($AC852+AU$1,STOCK!$F$10:$AB$209,17,0),IF($AE852=$AE851,(IF(BU851&gt;=1,BU851-COUNTIFS($AE851:$AE851,$AC852,AU851:AU851,$AI$2),0)),0)),0)</f>
        <v>0</v>
      </c>
      <c r="BV852" s="1">
        <f>IFERROR(IF($AE852&gt;$AE851,VLOOKUP($AC852+AV$1,STOCK!$F$10:$AB$209,17,0),IF($AE852=$AE851,(IF(BV851&gt;=1,BV851-COUNTIFS($AE851:$AE851,$AC852,AV851:AV851,$AI$2),0)),0)),0)</f>
        <v>0</v>
      </c>
      <c r="BW852" s="1">
        <f>IFERROR(IF($AE852&gt;$AE851,VLOOKUP($AC852+AW$1,STOCK!$F$10:$AB$209,17,0),IF($AE852=$AE851,(IF(BW851&gt;=1,BW851-COUNTIFS($AE851:$AE851,$AC852,AW851:AW851,$AI$2),0)),0)),0)</f>
        <v>0</v>
      </c>
      <c r="BX852" s="1">
        <f>IFERROR(IF($AE852&gt;$AE851,VLOOKUP($AC852+AX$1,STOCK!$F$10:$AB$209,17,0),IF($AE852=$AE851,(IF(BX851&gt;=1,BX851-COUNTIFS($AE851:$AE851,$AC852,AX851:AX851,$AI$2),0)),0)),0)</f>
        <v>0</v>
      </c>
    </row>
    <row r="853" spans="29:76" x14ac:dyDescent="0.25">
      <c r="AC853" s="1">
        <f t="shared" si="215"/>
        <v>0</v>
      </c>
      <c r="AD853" s="1">
        <f>IFERROR(IF(LEN(AK853)&gt;=1,VLOOKUP(HLOOKUP(AK853,PROFILE!$K$5:$V$8,4,0),PROFILE!$F$1:$G$3,2,0),0),0)</f>
        <v>0</v>
      </c>
      <c r="AE853" s="1">
        <f t="shared" si="216"/>
        <v>0</v>
      </c>
      <c r="AF853" s="1">
        <v>840</v>
      </c>
      <c r="AI853" s="1" t="str">
        <f>IFERROR(IF($AH853&gt;=1,VLOOKUP($AG853,STUDENT!$O$8:$Z$1507,3,0),""),"")</f>
        <v/>
      </c>
      <c r="AJ853" s="1" t="str">
        <f>IFERROR(IF($AH853&gt;=1,VLOOKUP($AG853,STUDENT!$O$8:$Z$1507,4,0),""),"")</f>
        <v/>
      </c>
      <c r="AK853" s="1" t="str">
        <f>IFERROR(IF($AH853&gt;=1,VLOOKUP($AG853,STUDENT!$O$8:$Z$1507,6,0),""),"")</f>
        <v/>
      </c>
      <c r="AL853" s="1" t="str">
        <f t="shared" si="217"/>
        <v/>
      </c>
      <c r="AM853" s="1" t="str">
        <f t="shared" si="218"/>
        <v/>
      </c>
      <c r="AN853" s="1" t="str">
        <f t="shared" si="219"/>
        <v/>
      </c>
      <c r="AO853" s="1" t="str">
        <f t="shared" si="220"/>
        <v/>
      </c>
      <c r="AP853" s="1" t="str">
        <f t="shared" si="221"/>
        <v/>
      </c>
      <c r="AQ853" s="1" t="str">
        <f t="shared" si="222"/>
        <v/>
      </c>
      <c r="AR853" s="1" t="str">
        <f t="shared" si="223"/>
        <v/>
      </c>
      <c r="AS853" s="1" t="str">
        <f t="shared" si="224"/>
        <v/>
      </c>
      <c r="AT853" s="1" t="str">
        <f t="shared" si="225"/>
        <v/>
      </c>
      <c r="AU853" s="1" t="str">
        <f t="shared" si="226"/>
        <v/>
      </c>
      <c r="AV853" s="1" t="str">
        <f t="shared" si="227"/>
        <v/>
      </c>
      <c r="AW853" s="1" t="str">
        <f t="shared" si="228"/>
        <v/>
      </c>
      <c r="AX853" s="1" t="str">
        <f t="shared" si="229"/>
        <v/>
      </c>
      <c r="AY853" s="1">
        <f>IFERROR(IF($AE853&gt;$AE852,VLOOKUP($AC853+AL$1,STOCK!$F$10:$AB$209,16,0),IF($AE853=$AE852,(IF(AY852&gt;=1,AY852-COUNTIFS($AE852:$AE852,$AC853,AL852:AL852,$AI$1),0)),0)),0)</f>
        <v>0</v>
      </c>
      <c r="AZ853" s="1">
        <f>IFERROR(IF($AE853&gt;$AE852,VLOOKUP($AC853+AM$1,STOCK!$F$10:$AB$209,16,0),IF($AE853=$AE852,(IF(AZ852&gt;=1,AZ852-COUNTIFS($AE852:$AE852,$AC853,AM852:AM852,$AI$1),0)),0)),0)</f>
        <v>0</v>
      </c>
      <c r="BA853" s="1">
        <f>IFERROR(IF($AE853&gt;$AE852,VLOOKUP($AC853+AN$1,STOCK!$F$10:$AB$209,16,0),IF($AE853=$AE852,(IF(BA852&gt;=1,BA852-COUNTIFS($AE852:$AE852,$AC853,AN852:AN852,$AI$1),0)),0)),0)</f>
        <v>0</v>
      </c>
      <c r="BB853" s="1">
        <f>IFERROR(IF($AE853&gt;$AE852,VLOOKUP($AC853+AO$1,STOCK!$F$10:$AB$209,16,0),IF($AE853=$AE852,(IF(BB852&gt;=1,BB852-COUNTIFS($AE852:$AE852,$AC853,AO852:AO852,$AI$1),0)),0)),0)</f>
        <v>0</v>
      </c>
      <c r="BC853" s="1">
        <f>IFERROR(IF($AE853&gt;$AE852,VLOOKUP($AC853+AP$1,STOCK!$F$10:$AB$209,16,0),IF($AE853=$AE852,(IF(BC852&gt;=1,BC852-COUNTIFS($AE852:$AE852,$AC853,AP852:AP852,$AI$1),0)),0)),0)</f>
        <v>0</v>
      </c>
      <c r="BD853" s="1">
        <f>IFERROR(IF($AE853&gt;$AE852,VLOOKUP($AC853+AQ$1,STOCK!$F$10:$AB$209,16,0),IF($AE853=$AE852,(IF(BD852&gt;=1,BD852-COUNTIFS($AE852:$AE852,$AC853,AQ852:AQ852,$AI$1),0)),0)),0)</f>
        <v>0</v>
      </c>
      <c r="BE853" s="1">
        <f>IFERROR(IF($AE853&gt;$AE852,VLOOKUP($AC853+AR$1,STOCK!$F$10:$AB$209,16,0),IF($AE853=$AE852,(IF(BE852&gt;=1,BE852-COUNTIFS($AE852:$AE852,$AC853,AR852:AR852,$AI$1),0)),0)),0)</f>
        <v>0</v>
      </c>
      <c r="BF853" s="1">
        <f>IFERROR(IF($AE853&gt;$AE852,VLOOKUP($AC853+AS$1,STOCK!$F$10:$AB$209,16,0),IF($AE853=$AE852,(IF(BF852&gt;=1,BF852-COUNTIFS($AE852:$AE852,$AC853,AS852:AS852,$AI$1),0)),0)),0)</f>
        <v>0</v>
      </c>
      <c r="BG853" s="1">
        <f>IFERROR(IF($AE853&gt;$AE852,VLOOKUP($AC853+AT$1,STOCK!$F$10:$AB$209,16,0),IF($AE853=$AE852,(IF(BG852&gt;=1,BG852-COUNTIFS($AE852:$AE852,$AC853,AT852:AT852,$AI$1),0)),0)),0)</f>
        <v>0</v>
      </c>
      <c r="BH853" s="1">
        <f>IFERROR(IF($AE853&gt;$AE852,VLOOKUP($AC853+AU$1,STOCK!$F$10:$AB$209,16,0),IF($AE853=$AE852,(IF(BH852&gt;=1,BH852-COUNTIFS($AE852:$AE852,$AC853,AU852:AU852,$AI$1),0)),0)),0)</f>
        <v>0</v>
      </c>
      <c r="BI853" s="1">
        <f>IFERROR(IF($AE853&gt;$AE852,VLOOKUP($AC853+AV$1,STOCK!$F$10:$AB$209,16,0),IF($AE853=$AE852,(IF(BI852&gt;=1,BI852-COUNTIFS($AE852:$AE852,$AC853,AV852:AV852,$AI$1),0)),0)),0)</f>
        <v>0</v>
      </c>
      <c r="BJ853" s="1">
        <f>IFERROR(IF($AE853&gt;$AE852,VLOOKUP($AC853+AW$1,STOCK!$F$10:$AB$209,16,0),IF($AE853=$AE852,(IF(BJ852&gt;=1,BJ852-COUNTIFS($AE852:$AE852,$AC853,AW852:AW852,$AI$1),0)),0)),0)</f>
        <v>0</v>
      </c>
      <c r="BK853" s="1">
        <f>IFERROR(IF($AE853&gt;$AE852,VLOOKUP($AC853+AX$1,STOCK!$F$10:$AB$209,16,0),IF($AE853=$AE852,(IF(BK852&gt;=1,BK852-COUNTIFS($AE852:$AE852,$AC853,AX852:AX852,$AI$1),0)),0)),0)</f>
        <v>0</v>
      </c>
      <c r="BL853" s="1">
        <f>IFERROR(IF($AE853&gt;$AE852,VLOOKUP($AC853+AL$1,STOCK!$F$10:$AB$209,17,0),IF($AE853=$AE852,(IF(BL852&gt;=1,BL852-COUNTIFS($AE852:$AE852,$AC853,AL852:AL852,$AI$2),0)),0)),0)</f>
        <v>0</v>
      </c>
      <c r="BM853" s="1">
        <f>IFERROR(IF($AE853&gt;$AE852,VLOOKUP($AC853+AM$1,STOCK!$F$10:$AB$209,17,0),IF($AE853=$AE852,(IF(BM852&gt;=1,BM852-COUNTIFS($AE852:$AE852,$AC853,AM852:AM852,$AI$2),0)),0)),0)</f>
        <v>0</v>
      </c>
      <c r="BN853" s="1">
        <f>IFERROR(IF($AE853&gt;$AE852,VLOOKUP($AC853+AN$1,STOCK!$F$10:$AB$209,17,0),IF($AE853=$AE852,(IF(BN852&gt;=1,BN852-COUNTIFS($AE852:$AE852,$AC853,AN852:AN852,$AI$2),0)),0)),0)</f>
        <v>0</v>
      </c>
      <c r="BO853" s="1">
        <f>IFERROR(IF($AE853&gt;$AE852,VLOOKUP($AC853+AO$1,STOCK!$F$10:$AB$209,17,0),IF($AE853=$AE852,(IF(BO852&gt;=1,BO852-COUNTIFS($AE852:$AE852,$AC853,AO852:AO852,$AI$2),0)),0)),0)</f>
        <v>0</v>
      </c>
      <c r="BP853" s="1">
        <f>IFERROR(IF($AE853&gt;$AE852,VLOOKUP($AC853+AP$1,STOCK!$F$10:$AB$209,17,0),IF($AE853=$AE852,(IF(BP852&gt;=1,BP852-COUNTIFS($AE852:$AE852,$AC853,AP852:AP852,$AI$2),0)),0)),0)</f>
        <v>0</v>
      </c>
      <c r="BQ853" s="1">
        <f>IFERROR(IF($AE853&gt;$AE852,VLOOKUP($AC853+AQ$1,STOCK!$F$10:$AB$209,17,0),IF($AE853=$AE852,(IF(BQ852&gt;=1,BQ852-COUNTIFS($AE852:$AE852,$AC853,AQ852:AQ852,$AI$2),0)),0)),0)</f>
        <v>0</v>
      </c>
      <c r="BR853" s="1">
        <f>IFERROR(IF($AE853&gt;$AE852,VLOOKUP($AC853+AR$1,STOCK!$F$10:$AB$209,17,0),IF($AE853=$AE852,(IF(BR852&gt;=1,BR852-COUNTIFS($AE852:$AE852,$AC853,AR852:AR852,$AI$2),0)),0)),0)</f>
        <v>0</v>
      </c>
      <c r="BS853" s="1">
        <f>IFERROR(IF($AE853&gt;$AE852,VLOOKUP($AC853+AS$1,STOCK!$F$10:$AB$209,17,0),IF($AE853=$AE852,(IF(BS852&gt;=1,BS852-COUNTIFS($AE852:$AE852,$AC853,AS852:AS852,$AI$2),0)),0)),0)</f>
        <v>0</v>
      </c>
      <c r="BT853" s="1">
        <f>IFERROR(IF($AE853&gt;$AE852,VLOOKUP($AC853+AT$1,STOCK!$F$10:$AB$209,17,0),IF($AE853=$AE852,(IF(BT852&gt;=1,BT852-COUNTIFS($AE852:$AE852,$AC853,AT852:AT852,$AI$2),0)),0)),0)</f>
        <v>0</v>
      </c>
      <c r="BU853" s="1">
        <f>IFERROR(IF($AE853&gt;$AE852,VLOOKUP($AC853+AU$1,STOCK!$F$10:$AB$209,17,0),IF($AE853=$AE852,(IF(BU852&gt;=1,BU852-COUNTIFS($AE852:$AE852,$AC853,AU852:AU852,$AI$2),0)),0)),0)</f>
        <v>0</v>
      </c>
      <c r="BV853" s="1">
        <f>IFERROR(IF($AE853&gt;$AE852,VLOOKUP($AC853+AV$1,STOCK!$F$10:$AB$209,17,0),IF($AE853=$AE852,(IF(BV852&gt;=1,BV852-COUNTIFS($AE852:$AE852,$AC853,AV852:AV852,$AI$2),0)),0)),0)</f>
        <v>0</v>
      </c>
      <c r="BW853" s="1">
        <f>IFERROR(IF($AE853&gt;$AE852,VLOOKUP($AC853+AW$1,STOCK!$F$10:$AB$209,17,0),IF($AE853=$AE852,(IF(BW852&gt;=1,BW852-COUNTIFS($AE852:$AE852,$AC853,AW852:AW852,$AI$2),0)),0)),0)</f>
        <v>0</v>
      </c>
      <c r="BX853" s="1">
        <f>IFERROR(IF($AE853&gt;$AE852,VLOOKUP($AC853+AX$1,STOCK!$F$10:$AB$209,17,0),IF($AE853=$AE852,(IF(BX852&gt;=1,BX852-COUNTIFS($AE852:$AE852,$AC853,AX852:AX852,$AI$2),0)),0)),0)</f>
        <v>0</v>
      </c>
    </row>
    <row r="854" spans="29:76" x14ac:dyDescent="0.25">
      <c r="AC854" s="1">
        <f t="shared" si="215"/>
        <v>0</v>
      </c>
      <c r="AD854" s="1">
        <f>IFERROR(IF(LEN(AK854)&gt;=1,VLOOKUP(HLOOKUP(AK854,PROFILE!$K$5:$V$8,4,0),PROFILE!$F$1:$G$3,2,0),0),0)</f>
        <v>0</v>
      </c>
      <c r="AE854" s="1">
        <f t="shared" si="216"/>
        <v>0</v>
      </c>
      <c r="AF854" s="1">
        <v>841</v>
      </c>
      <c r="AI854" s="1" t="str">
        <f>IFERROR(IF($AH854&gt;=1,VLOOKUP($AG854,STUDENT!$O$8:$Z$1507,3,0),""),"")</f>
        <v/>
      </c>
      <c r="AJ854" s="1" t="str">
        <f>IFERROR(IF($AH854&gt;=1,VLOOKUP($AG854,STUDENT!$O$8:$Z$1507,4,0),""),"")</f>
        <v/>
      </c>
      <c r="AK854" s="1" t="str">
        <f>IFERROR(IF($AH854&gt;=1,VLOOKUP($AG854,STUDENT!$O$8:$Z$1507,6,0),""),"")</f>
        <v/>
      </c>
      <c r="AL854" s="1" t="str">
        <f t="shared" si="217"/>
        <v/>
      </c>
      <c r="AM854" s="1" t="str">
        <f t="shared" si="218"/>
        <v/>
      </c>
      <c r="AN854" s="1" t="str">
        <f t="shared" si="219"/>
        <v/>
      </c>
      <c r="AO854" s="1" t="str">
        <f t="shared" si="220"/>
        <v/>
      </c>
      <c r="AP854" s="1" t="str">
        <f t="shared" si="221"/>
        <v/>
      </c>
      <c r="AQ854" s="1" t="str">
        <f t="shared" si="222"/>
        <v/>
      </c>
      <c r="AR854" s="1" t="str">
        <f t="shared" si="223"/>
        <v/>
      </c>
      <c r="AS854" s="1" t="str">
        <f t="shared" si="224"/>
        <v/>
      </c>
      <c r="AT854" s="1" t="str">
        <f t="shared" si="225"/>
        <v/>
      </c>
      <c r="AU854" s="1" t="str">
        <f t="shared" si="226"/>
        <v/>
      </c>
      <c r="AV854" s="1" t="str">
        <f t="shared" si="227"/>
        <v/>
      </c>
      <c r="AW854" s="1" t="str">
        <f t="shared" si="228"/>
        <v/>
      </c>
      <c r="AX854" s="1" t="str">
        <f t="shared" si="229"/>
        <v/>
      </c>
      <c r="AY854" s="1">
        <f>IFERROR(IF($AE854&gt;$AE853,VLOOKUP($AC854+AL$1,STOCK!$F$10:$AB$209,16,0),IF($AE854=$AE853,(IF(AY853&gt;=1,AY853-COUNTIFS($AE853:$AE853,$AC854,AL853:AL853,$AI$1),0)),0)),0)</f>
        <v>0</v>
      </c>
      <c r="AZ854" s="1">
        <f>IFERROR(IF($AE854&gt;$AE853,VLOOKUP($AC854+AM$1,STOCK!$F$10:$AB$209,16,0),IF($AE854=$AE853,(IF(AZ853&gt;=1,AZ853-COUNTIFS($AE853:$AE853,$AC854,AM853:AM853,$AI$1),0)),0)),0)</f>
        <v>0</v>
      </c>
      <c r="BA854" s="1">
        <f>IFERROR(IF($AE854&gt;$AE853,VLOOKUP($AC854+AN$1,STOCK!$F$10:$AB$209,16,0),IF($AE854=$AE853,(IF(BA853&gt;=1,BA853-COUNTIFS($AE853:$AE853,$AC854,AN853:AN853,$AI$1),0)),0)),0)</f>
        <v>0</v>
      </c>
      <c r="BB854" s="1">
        <f>IFERROR(IF($AE854&gt;$AE853,VLOOKUP($AC854+AO$1,STOCK!$F$10:$AB$209,16,0),IF($AE854=$AE853,(IF(BB853&gt;=1,BB853-COUNTIFS($AE853:$AE853,$AC854,AO853:AO853,$AI$1),0)),0)),0)</f>
        <v>0</v>
      </c>
      <c r="BC854" s="1">
        <f>IFERROR(IF($AE854&gt;$AE853,VLOOKUP($AC854+AP$1,STOCK!$F$10:$AB$209,16,0),IF($AE854=$AE853,(IF(BC853&gt;=1,BC853-COUNTIFS($AE853:$AE853,$AC854,AP853:AP853,$AI$1),0)),0)),0)</f>
        <v>0</v>
      </c>
      <c r="BD854" s="1">
        <f>IFERROR(IF($AE854&gt;$AE853,VLOOKUP($AC854+AQ$1,STOCK!$F$10:$AB$209,16,0),IF($AE854=$AE853,(IF(BD853&gt;=1,BD853-COUNTIFS($AE853:$AE853,$AC854,AQ853:AQ853,$AI$1),0)),0)),0)</f>
        <v>0</v>
      </c>
      <c r="BE854" s="1">
        <f>IFERROR(IF($AE854&gt;$AE853,VLOOKUP($AC854+AR$1,STOCK!$F$10:$AB$209,16,0),IF($AE854=$AE853,(IF(BE853&gt;=1,BE853-COUNTIFS($AE853:$AE853,$AC854,AR853:AR853,$AI$1),0)),0)),0)</f>
        <v>0</v>
      </c>
      <c r="BF854" s="1">
        <f>IFERROR(IF($AE854&gt;$AE853,VLOOKUP($AC854+AS$1,STOCK!$F$10:$AB$209,16,0),IF($AE854=$AE853,(IF(BF853&gt;=1,BF853-COUNTIFS($AE853:$AE853,$AC854,AS853:AS853,$AI$1),0)),0)),0)</f>
        <v>0</v>
      </c>
      <c r="BG854" s="1">
        <f>IFERROR(IF($AE854&gt;$AE853,VLOOKUP($AC854+AT$1,STOCK!$F$10:$AB$209,16,0),IF($AE854=$AE853,(IF(BG853&gt;=1,BG853-COUNTIFS($AE853:$AE853,$AC854,AT853:AT853,$AI$1),0)),0)),0)</f>
        <v>0</v>
      </c>
      <c r="BH854" s="1">
        <f>IFERROR(IF($AE854&gt;$AE853,VLOOKUP($AC854+AU$1,STOCK!$F$10:$AB$209,16,0),IF($AE854=$AE853,(IF(BH853&gt;=1,BH853-COUNTIFS($AE853:$AE853,$AC854,AU853:AU853,$AI$1),0)),0)),0)</f>
        <v>0</v>
      </c>
      <c r="BI854" s="1">
        <f>IFERROR(IF($AE854&gt;$AE853,VLOOKUP($AC854+AV$1,STOCK!$F$10:$AB$209,16,0),IF($AE854=$AE853,(IF(BI853&gt;=1,BI853-COUNTIFS($AE853:$AE853,$AC854,AV853:AV853,$AI$1),0)),0)),0)</f>
        <v>0</v>
      </c>
      <c r="BJ854" s="1">
        <f>IFERROR(IF($AE854&gt;$AE853,VLOOKUP($AC854+AW$1,STOCK!$F$10:$AB$209,16,0),IF($AE854=$AE853,(IF(BJ853&gt;=1,BJ853-COUNTIFS($AE853:$AE853,$AC854,AW853:AW853,$AI$1),0)),0)),0)</f>
        <v>0</v>
      </c>
      <c r="BK854" s="1">
        <f>IFERROR(IF($AE854&gt;$AE853,VLOOKUP($AC854+AX$1,STOCK!$F$10:$AB$209,16,0),IF($AE854=$AE853,(IF(BK853&gt;=1,BK853-COUNTIFS($AE853:$AE853,$AC854,AX853:AX853,$AI$1),0)),0)),0)</f>
        <v>0</v>
      </c>
      <c r="BL854" s="1">
        <f>IFERROR(IF($AE854&gt;$AE853,VLOOKUP($AC854+AL$1,STOCK!$F$10:$AB$209,17,0),IF($AE854=$AE853,(IF(BL853&gt;=1,BL853-COUNTIFS($AE853:$AE853,$AC854,AL853:AL853,$AI$2),0)),0)),0)</f>
        <v>0</v>
      </c>
      <c r="BM854" s="1">
        <f>IFERROR(IF($AE854&gt;$AE853,VLOOKUP($AC854+AM$1,STOCK!$F$10:$AB$209,17,0),IF($AE854=$AE853,(IF(BM853&gt;=1,BM853-COUNTIFS($AE853:$AE853,$AC854,AM853:AM853,$AI$2),0)),0)),0)</f>
        <v>0</v>
      </c>
      <c r="BN854" s="1">
        <f>IFERROR(IF($AE854&gt;$AE853,VLOOKUP($AC854+AN$1,STOCK!$F$10:$AB$209,17,0),IF($AE854=$AE853,(IF(BN853&gt;=1,BN853-COUNTIFS($AE853:$AE853,$AC854,AN853:AN853,$AI$2),0)),0)),0)</f>
        <v>0</v>
      </c>
      <c r="BO854" s="1">
        <f>IFERROR(IF($AE854&gt;$AE853,VLOOKUP($AC854+AO$1,STOCK!$F$10:$AB$209,17,0),IF($AE854=$AE853,(IF(BO853&gt;=1,BO853-COUNTIFS($AE853:$AE853,$AC854,AO853:AO853,$AI$2),0)),0)),0)</f>
        <v>0</v>
      </c>
      <c r="BP854" s="1">
        <f>IFERROR(IF($AE854&gt;$AE853,VLOOKUP($AC854+AP$1,STOCK!$F$10:$AB$209,17,0),IF($AE854=$AE853,(IF(BP853&gt;=1,BP853-COUNTIFS($AE853:$AE853,$AC854,AP853:AP853,$AI$2),0)),0)),0)</f>
        <v>0</v>
      </c>
      <c r="BQ854" s="1">
        <f>IFERROR(IF($AE854&gt;$AE853,VLOOKUP($AC854+AQ$1,STOCK!$F$10:$AB$209,17,0),IF($AE854=$AE853,(IF(BQ853&gt;=1,BQ853-COUNTIFS($AE853:$AE853,$AC854,AQ853:AQ853,$AI$2),0)),0)),0)</f>
        <v>0</v>
      </c>
      <c r="BR854" s="1">
        <f>IFERROR(IF($AE854&gt;$AE853,VLOOKUP($AC854+AR$1,STOCK!$F$10:$AB$209,17,0),IF($AE854=$AE853,(IF(BR853&gt;=1,BR853-COUNTIFS($AE853:$AE853,$AC854,AR853:AR853,$AI$2),0)),0)),0)</f>
        <v>0</v>
      </c>
      <c r="BS854" s="1">
        <f>IFERROR(IF($AE854&gt;$AE853,VLOOKUP($AC854+AS$1,STOCK!$F$10:$AB$209,17,0),IF($AE854=$AE853,(IF(BS853&gt;=1,BS853-COUNTIFS($AE853:$AE853,$AC854,AS853:AS853,$AI$2),0)),0)),0)</f>
        <v>0</v>
      </c>
      <c r="BT854" s="1">
        <f>IFERROR(IF($AE854&gt;$AE853,VLOOKUP($AC854+AT$1,STOCK!$F$10:$AB$209,17,0),IF($AE854=$AE853,(IF(BT853&gt;=1,BT853-COUNTIFS($AE853:$AE853,$AC854,AT853:AT853,$AI$2),0)),0)),0)</f>
        <v>0</v>
      </c>
      <c r="BU854" s="1">
        <f>IFERROR(IF($AE854&gt;$AE853,VLOOKUP($AC854+AU$1,STOCK!$F$10:$AB$209,17,0),IF($AE854=$AE853,(IF(BU853&gt;=1,BU853-COUNTIFS($AE853:$AE853,$AC854,AU853:AU853,$AI$2),0)),0)),0)</f>
        <v>0</v>
      </c>
      <c r="BV854" s="1">
        <f>IFERROR(IF($AE854&gt;$AE853,VLOOKUP($AC854+AV$1,STOCK!$F$10:$AB$209,17,0),IF($AE854=$AE853,(IF(BV853&gt;=1,BV853-COUNTIFS($AE853:$AE853,$AC854,AV853:AV853,$AI$2),0)),0)),0)</f>
        <v>0</v>
      </c>
      <c r="BW854" s="1">
        <f>IFERROR(IF($AE854&gt;$AE853,VLOOKUP($AC854+AW$1,STOCK!$F$10:$AB$209,17,0),IF($AE854=$AE853,(IF(BW853&gt;=1,BW853-COUNTIFS($AE853:$AE853,$AC854,AW853:AW853,$AI$2),0)),0)),0)</f>
        <v>0</v>
      </c>
      <c r="BX854" s="1">
        <f>IFERROR(IF($AE854&gt;$AE853,VLOOKUP($AC854+AX$1,STOCK!$F$10:$AB$209,17,0),IF($AE854=$AE853,(IF(BX853&gt;=1,BX853-COUNTIFS($AE853:$AE853,$AC854,AX853:AX853,$AI$2),0)),0)),0)</f>
        <v>0</v>
      </c>
    </row>
    <row r="855" spans="29:76" x14ac:dyDescent="0.25">
      <c r="AC855" s="1">
        <f t="shared" si="215"/>
        <v>0</v>
      </c>
      <c r="AD855" s="1">
        <f>IFERROR(IF(LEN(AK855)&gt;=1,VLOOKUP(HLOOKUP(AK855,PROFILE!$K$5:$V$8,4,0),PROFILE!$F$1:$G$3,2,0),0),0)</f>
        <v>0</v>
      </c>
      <c r="AE855" s="1">
        <f t="shared" si="216"/>
        <v>0</v>
      </c>
      <c r="AF855" s="1">
        <v>842</v>
      </c>
      <c r="AI855" s="1" t="str">
        <f>IFERROR(IF($AH855&gt;=1,VLOOKUP($AG855,STUDENT!$O$8:$Z$1507,3,0),""),"")</f>
        <v/>
      </c>
      <c r="AJ855" s="1" t="str">
        <f>IFERROR(IF($AH855&gt;=1,VLOOKUP($AG855,STUDENT!$O$8:$Z$1507,4,0),""),"")</f>
        <v/>
      </c>
      <c r="AK855" s="1" t="str">
        <f>IFERROR(IF($AH855&gt;=1,VLOOKUP($AG855,STUDENT!$O$8:$Z$1507,6,0),""),"")</f>
        <v/>
      </c>
      <c r="AL855" s="1" t="str">
        <f t="shared" si="217"/>
        <v/>
      </c>
      <c r="AM855" s="1" t="str">
        <f t="shared" si="218"/>
        <v/>
      </c>
      <c r="AN855" s="1" t="str">
        <f t="shared" si="219"/>
        <v/>
      </c>
      <c r="AO855" s="1" t="str">
        <f t="shared" si="220"/>
        <v/>
      </c>
      <c r="AP855" s="1" t="str">
        <f t="shared" si="221"/>
        <v/>
      </c>
      <c r="AQ855" s="1" t="str">
        <f t="shared" si="222"/>
        <v/>
      </c>
      <c r="AR855" s="1" t="str">
        <f t="shared" si="223"/>
        <v/>
      </c>
      <c r="AS855" s="1" t="str">
        <f t="shared" si="224"/>
        <v/>
      </c>
      <c r="AT855" s="1" t="str">
        <f t="shared" si="225"/>
        <v/>
      </c>
      <c r="AU855" s="1" t="str">
        <f t="shared" si="226"/>
        <v/>
      </c>
      <c r="AV855" s="1" t="str">
        <f t="shared" si="227"/>
        <v/>
      </c>
      <c r="AW855" s="1" t="str">
        <f t="shared" si="228"/>
        <v/>
      </c>
      <c r="AX855" s="1" t="str">
        <f t="shared" si="229"/>
        <v/>
      </c>
      <c r="AY855" s="1">
        <f>IFERROR(IF($AE855&gt;$AE854,VLOOKUP($AC855+AL$1,STOCK!$F$10:$AB$209,16,0),IF($AE855=$AE854,(IF(AY854&gt;=1,AY854-COUNTIFS($AE854:$AE854,$AC855,AL854:AL854,$AI$1),0)),0)),0)</f>
        <v>0</v>
      </c>
      <c r="AZ855" s="1">
        <f>IFERROR(IF($AE855&gt;$AE854,VLOOKUP($AC855+AM$1,STOCK!$F$10:$AB$209,16,0),IF($AE855=$AE854,(IF(AZ854&gt;=1,AZ854-COUNTIFS($AE854:$AE854,$AC855,AM854:AM854,$AI$1),0)),0)),0)</f>
        <v>0</v>
      </c>
      <c r="BA855" s="1">
        <f>IFERROR(IF($AE855&gt;$AE854,VLOOKUP($AC855+AN$1,STOCK!$F$10:$AB$209,16,0),IF($AE855=$AE854,(IF(BA854&gt;=1,BA854-COUNTIFS($AE854:$AE854,$AC855,AN854:AN854,$AI$1),0)),0)),0)</f>
        <v>0</v>
      </c>
      <c r="BB855" s="1">
        <f>IFERROR(IF($AE855&gt;$AE854,VLOOKUP($AC855+AO$1,STOCK!$F$10:$AB$209,16,0),IF($AE855=$AE854,(IF(BB854&gt;=1,BB854-COUNTIFS($AE854:$AE854,$AC855,AO854:AO854,$AI$1),0)),0)),0)</f>
        <v>0</v>
      </c>
      <c r="BC855" s="1">
        <f>IFERROR(IF($AE855&gt;$AE854,VLOOKUP($AC855+AP$1,STOCK!$F$10:$AB$209,16,0),IF($AE855=$AE854,(IF(BC854&gt;=1,BC854-COUNTIFS($AE854:$AE854,$AC855,AP854:AP854,$AI$1),0)),0)),0)</f>
        <v>0</v>
      </c>
      <c r="BD855" s="1">
        <f>IFERROR(IF($AE855&gt;$AE854,VLOOKUP($AC855+AQ$1,STOCK!$F$10:$AB$209,16,0),IF($AE855=$AE854,(IF(BD854&gt;=1,BD854-COUNTIFS($AE854:$AE854,$AC855,AQ854:AQ854,$AI$1),0)),0)),0)</f>
        <v>0</v>
      </c>
      <c r="BE855" s="1">
        <f>IFERROR(IF($AE855&gt;$AE854,VLOOKUP($AC855+AR$1,STOCK!$F$10:$AB$209,16,0),IF($AE855=$AE854,(IF(BE854&gt;=1,BE854-COUNTIFS($AE854:$AE854,$AC855,AR854:AR854,$AI$1),0)),0)),0)</f>
        <v>0</v>
      </c>
      <c r="BF855" s="1">
        <f>IFERROR(IF($AE855&gt;$AE854,VLOOKUP($AC855+AS$1,STOCK!$F$10:$AB$209,16,0),IF($AE855=$AE854,(IF(BF854&gt;=1,BF854-COUNTIFS($AE854:$AE854,$AC855,AS854:AS854,$AI$1),0)),0)),0)</f>
        <v>0</v>
      </c>
      <c r="BG855" s="1">
        <f>IFERROR(IF($AE855&gt;$AE854,VLOOKUP($AC855+AT$1,STOCK!$F$10:$AB$209,16,0),IF($AE855=$AE854,(IF(BG854&gt;=1,BG854-COUNTIFS($AE854:$AE854,$AC855,AT854:AT854,$AI$1),0)),0)),0)</f>
        <v>0</v>
      </c>
      <c r="BH855" s="1">
        <f>IFERROR(IF($AE855&gt;$AE854,VLOOKUP($AC855+AU$1,STOCK!$F$10:$AB$209,16,0),IF($AE855=$AE854,(IF(BH854&gt;=1,BH854-COUNTIFS($AE854:$AE854,$AC855,AU854:AU854,$AI$1),0)),0)),0)</f>
        <v>0</v>
      </c>
      <c r="BI855" s="1">
        <f>IFERROR(IF($AE855&gt;$AE854,VLOOKUP($AC855+AV$1,STOCK!$F$10:$AB$209,16,0),IF($AE855=$AE854,(IF(BI854&gt;=1,BI854-COUNTIFS($AE854:$AE854,$AC855,AV854:AV854,$AI$1),0)),0)),0)</f>
        <v>0</v>
      </c>
      <c r="BJ855" s="1">
        <f>IFERROR(IF($AE855&gt;$AE854,VLOOKUP($AC855+AW$1,STOCK!$F$10:$AB$209,16,0),IF($AE855=$AE854,(IF(BJ854&gt;=1,BJ854-COUNTIFS($AE854:$AE854,$AC855,AW854:AW854,$AI$1),0)),0)),0)</f>
        <v>0</v>
      </c>
      <c r="BK855" s="1">
        <f>IFERROR(IF($AE855&gt;$AE854,VLOOKUP($AC855+AX$1,STOCK!$F$10:$AB$209,16,0),IF($AE855=$AE854,(IF(BK854&gt;=1,BK854-COUNTIFS($AE854:$AE854,$AC855,AX854:AX854,$AI$1),0)),0)),0)</f>
        <v>0</v>
      </c>
      <c r="BL855" s="1">
        <f>IFERROR(IF($AE855&gt;$AE854,VLOOKUP($AC855+AL$1,STOCK!$F$10:$AB$209,17,0),IF($AE855=$AE854,(IF(BL854&gt;=1,BL854-COUNTIFS($AE854:$AE854,$AC855,AL854:AL854,$AI$2),0)),0)),0)</f>
        <v>0</v>
      </c>
      <c r="BM855" s="1">
        <f>IFERROR(IF($AE855&gt;$AE854,VLOOKUP($AC855+AM$1,STOCK!$F$10:$AB$209,17,0),IF($AE855=$AE854,(IF(BM854&gt;=1,BM854-COUNTIFS($AE854:$AE854,$AC855,AM854:AM854,$AI$2),0)),0)),0)</f>
        <v>0</v>
      </c>
      <c r="BN855" s="1">
        <f>IFERROR(IF($AE855&gt;$AE854,VLOOKUP($AC855+AN$1,STOCK!$F$10:$AB$209,17,0),IF($AE855=$AE854,(IF(BN854&gt;=1,BN854-COUNTIFS($AE854:$AE854,$AC855,AN854:AN854,$AI$2),0)),0)),0)</f>
        <v>0</v>
      </c>
      <c r="BO855" s="1">
        <f>IFERROR(IF($AE855&gt;$AE854,VLOOKUP($AC855+AO$1,STOCK!$F$10:$AB$209,17,0),IF($AE855=$AE854,(IF(BO854&gt;=1,BO854-COUNTIFS($AE854:$AE854,$AC855,AO854:AO854,$AI$2),0)),0)),0)</f>
        <v>0</v>
      </c>
      <c r="BP855" s="1">
        <f>IFERROR(IF($AE855&gt;$AE854,VLOOKUP($AC855+AP$1,STOCK!$F$10:$AB$209,17,0),IF($AE855=$AE854,(IF(BP854&gt;=1,BP854-COUNTIFS($AE854:$AE854,$AC855,AP854:AP854,$AI$2),0)),0)),0)</f>
        <v>0</v>
      </c>
      <c r="BQ855" s="1">
        <f>IFERROR(IF($AE855&gt;$AE854,VLOOKUP($AC855+AQ$1,STOCK!$F$10:$AB$209,17,0),IF($AE855=$AE854,(IF(BQ854&gt;=1,BQ854-COUNTIFS($AE854:$AE854,$AC855,AQ854:AQ854,$AI$2),0)),0)),0)</f>
        <v>0</v>
      </c>
      <c r="BR855" s="1">
        <f>IFERROR(IF($AE855&gt;$AE854,VLOOKUP($AC855+AR$1,STOCK!$F$10:$AB$209,17,0),IF($AE855=$AE854,(IF(BR854&gt;=1,BR854-COUNTIFS($AE854:$AE854,$AC855,AR854:AR854,$AI$2),0)),0)),0)</f>
        <v>0</v>
      </c>
      <c r="BS855" s="1">
        <f>IFERROR(IF($AE855&gt;$AE854,VLOOKUP($AC855+AS$1,STOCK!$F$10:$AB$209,17,0),IF($AE855=$AE854,(IF(BS854&gt;=1,BS854-COUNTIFS($AE854:$AE854,$AC855,AS854:AS854,$AI$2),0)),0)),0)</f>
        <v>0</v>
      </c>
      <c r="BT855" s="1">
        <f>IFERROR(IF($AE855&gt;$AE854,VLOOKUP($AC855+AT$1,STOCK!$F$10:$AB$209,17,0),IF($AE855=$AE854,(IF(BT854&gt;=1,BT854-COUNTIFS($AE854:$AE854,$AC855,AT854:AT854,$AI$2),0)),0)),0)</f>
        <v>0</v>
      </c>
      <c r="BU855" s="1">
        <f>IFERROR(IF($AE855&gt;$AE854,VLOOKUP($AC855+AU$1,STOCK!$F$10:$AB$209,17,0),IF($AE855=$AE854,(IF(BU854&gt;=1,BU854-COUNTIFS($AE854:$AE854,$AC855,AU854:AU854,$AI$2),0)),0)),0)</f>
        <v>0</v>
      </c>
      <c r="BV855" s="1">
        <f>IFERROR(IF($AE855&gt;$AE854,VLOOKUP($AC855+AV$1,STOCK!$F$10:$AB$209,17,0),IF($AE855=$AE854,(IF(BV854&gt;=1,BV854-COUNTIFS($AE854:$AE854,$AC855,AV854:AV854,$AI$2),0)),0)),0)</f>
        <v>0</v>
      </c>
      <c r="BW855" s="1">
        <f>IFERROR(IF($AE855&gt;$AE854,VLOOKUP($AC855+AW$1,STOCK!$F$10:$AB$209,17,0),IF($AE855=$AE854,(IF(BW854&gt;=1,BW854-COUNTIFS($AE854:$AE854,$AC855,AW854:AW854,$AI$2),0)),0)),0)</f>
        <v>0</v>
      </c>
      <c r="BX855" s="1">
        <f>IFERROR(IF($AE855&gt;$AE854,VLOOKUP($AC855+AX$1,STOCK!$F$10:$AB$209,17,0),IF($AE855=$AE854,(IF(BX854&gt;=1,BX854-COUNTIFS($AE854:$AE854,$AC855,AX854:AX854,$AI$2),0)),0)),0)</f>
        <v>0</v>
      </c>
    </row>
    <row r="856" spans="29:76" x14ac:dyDescent="0.25">
      <c r="AC856" s="1">
        <f t="shared" si="215"/>
        <v>0</v>
      </c>
      <c r="AD856" s="1">
        <f>IFERROR(IF(LEN(AK856)&gt;=1,VLOOKUP(HLOOKUP(AK856,PROFILE!$K$5:$V$8,4,0),PROFILE!$F$1:$G$3,2,0),0),0)</f>
        <v>0</v>
      </c>
      <c r="AE856" s="1">
        <f t="shared" si="216"/>
        <v>0</v>
      </c>
      <c r="AF856" s="1">
        <v>843</v>
      </c>
      <c r="AI856" s="1" t="str">
        <f>IFERROR(IF($AH856&gt;=1,VLOOKUP($AG856,STUDENT!$O$8:$Z$1507,3,0),""),"")</f>
        <v/>
      </c>
      <c r="AJ856" s="1" t="str">
        <f>IFERROR(IF($AH856&gt;=1,VLOOKUP($AG856,STUDENT!$O$8:$Z$1507,4,0),""),"")</f>
        <v/>
      </c>
      <c r="AK856" s="1" t="str">
        <f>IFERROR(IF($AH856&gt;=1,VLOOKUP($AG856,STUDENT!$O$8:$Z$1507,6,0),""),"")</f>
        <v/>
      </c>
      <c r="AL856" s="1" t="str">
        <f t="shared" si="217"/>
        <v/>
      </c>
      <c r="AM856" s="1" t="str">
        <f t="shared" si="218"/>
        <v/>
      </c>
      <c r="AN856" s="1" t="str">
        <f t="shared" si="219"/>
        <v/>
      </c>
      <c r="AO856" s="1" t="str">
        <f t="shared" si="220"/>
        <v/>
      </c>
      <c r="AP856" s="1" t="str">
        <f t="shared" si="221"/>
        <v/>
      </c>
      <c r="AQ856" s="1" t="str">
        <f t="shared" si="222"/>
        <v/>
      </c>
      <c r="AR856" s="1" t="str">
        <f t="shared" si="223"/>
        <v/>
      </c>
      <c r="AS856" s="1" t="str">
        <f t="shared" si="224"/>
        <v/>
      </c>
      <c r="AT856" s="1" t="str">
        <f t="shared" si="225"/>
        <v/>
      </c>
      <c r="AU856" s="1" t="str">
        <f t="shared" si="226"/>
        <v/>
      </c>
      <c r="AV856" s="1" t="str">
        <f t="shared" si="227"/>
        <v/>
      </c>
      <c r="AW856" s="1" t="str">
        <f t="shared" si="228"/>
        <v/>
      </c>
      <c r="AX856" s="1" t="str">
        <f t="shared" si="229"/>
        <v/>
      </c>
      <c r="AY856" s="1">
        <f>IFERROR(IF($AE856&gt;$AE855,VLOOKUP($AC856+AL$1,STOCK!$F$10:$AB$209,16,0),IF($AE856=$AE855,(IF(AY855&gt;=1,AY855-COUNTIFS($AE855:$AE855,$AC856,AL855:AL855,$AI$1),0)),0)),0)</f>
        <v>0</v>
      </c>
      <c r="AZ856" s="1">
        <f>IFERROR(IF($AE856&gt;$AE855,VLOOKUP($AC856+AM$1,STOCK!$F$10:$AB$209,16,0),IF($AE856=$AE855,(IF(AZ855&gt;=1,AZ855-COUNTIFS($AE855:$AE855,$AC856,AM855:AM855,$AI$1),0)),0)),0)</f>
        <v>0</v>
      </c>
      <c r="BA856" s="1">
        <f>IFERROR(IF($AE856&gt;$AE855,VLOOKUP($AC856+AN$1,STOCK!$F$10:$AB$209,16,0),IF($AE856=$AE855,(IF(BA855&gt;=1,BA855-COUNTIFS($AE855:$AE855,$AC856,AN855:AN855,$AI$1),0)),0)),0)</f>
        <v>0</v>
      </c>
      <c r="BB856" s="1">
        <f>IFERROR(IF($AE856&gt;$AE855,VLOOKUP($AC856+AO$1,STOCK!$F$10:$AB$209,16,0),IF($AE856=$AE855,(IF(BB855&gt;=1,BB855-COUNTIFS($AE855:$AE855,$AC856,AO855:AO855,$AI$1),0)),0)),0)</f>
        <v>0</v>
      </c>
      <c r="BC856" s="1">
        <f>IFERROR(IF($AE856&gt;$AE855,VLOOKUP($AC856+AP$1,STOCK!$F$10:$AB$209,16,0),IF($AE856=$AE855,(IF(BC855&gt;=1,BC855-COUNTIFS($AE855:$AE855,$AC856,AP855:AP855,$AI$1),0)),0)),0)</f>
        <v>0</v>
      </c>
      <c r="BD856" s="1">
        <f>IFERROR(IF($AE856&gt;$AE855,VLOOKUP($AC856+AQ$1,STOCK!$F$10:$AB$209,16,0),IF($AE856=$AE855,(IF(BD855&gt;=1,BD855-COUNTIFS($AE855:$AE855,$AC856,AQ855:AQ855,$AI$1),0)),0)),0)</f>
        <v>0</v>
      </c>
      <c r="BE856" s="1">
        <f>IFERROR(IF($AE856&gt;$AE855,VLOOKUP($AC856+AR$1,STOCK!$F$10:$AB$209,16,0),IF($AE856=$AE855,(IF(BE855&gt;=1,BE855-COUNTIFS($AE855:$AE855,$AC856,AR855:AR855,$AI$1),0)),0)),0)</f>
        <v>0</v>
      </c>
      <c r="BF856" s="1">
        <f>IFERROR(IF($AE856&gt;$AE855,VLOOKUP($AC856+AS$1,STOCK!$F$10:$AB$209,16,0),IF($AE856=$AE855,(IF(BF855&gt;=1,BF855-COUNTIFS($AE855:$AE855,$AC856,AS855:AS855,$AI$1),0)),0)),0)</f>
        <v>0</v>
      </c>
      <c r="BG856" s="1">
        <f>IFERROR(IF($AE856&gt;$AE855,VLOOKUP($AC856+AT$1,STOCK!$F$10:$AB$209,16,0),IF($AE856=$AE855,(IF(BG855&gt;=1,BG855-COUNTIFS($AE855:$AE855,$AC856,AT855:AT855,$AI$1),0)),0)),0)</f>
        <v>0</v>
      </c>
      <c r="BH856" s="1">
        <f>IFERROR(IF($AE856&gt;$AE855,VLOOKUP($AC856+AU$1,STOCK!$F$10:$AB$209,16,0),IF($AE856=$AE855,(IF(BH855&gt;=1,BH855-COUNTIFS($AE855:$AE855,$AC856,AU855:AU855,$AI$1),0)),0)),0)</f>
        <v>0</v>
      </c>
      <c r="BI856" s="1">
        <f>IFERROR(IF($AE856&gt;$AE855,VLOOKUP($AC856+AV$1,STOCK!$F$10:$AB$209,16,0),IF($AE856=$AE855,(IF(BI855&gt;=1,BI855-COUNTIFS($AE855:$AE855,$AC856,AV855:AV855,$AI$1),0)),0)),0)</f>
        <v>0</v>
      </c>
      <c r="BJ856" s="1">
        <f>IFERROR(IF($AE856&gt;$AE855,VLOOKUP($AC856+AW$1,STOCK!$F$10:$AB$209,16,0),IF($AE856=$AE855,(IF(BJ855&gt;=1,BJ855-COUNTIFS($AE855:$AE855,$AC856,AW855:AW855,$AI$1),0)),0)),0)</f>
        <v>0</v>
      </c>
      <c r="BK856" s="1">
        <f>IFERROR(IF($AE856&gt;$AE855,VLOOKUP($AC856+AX$1,STOCK!$F$10:$AB$209,16,0),IF($AE856=$AE855,(IF(BK855&gt;=1,BK855-COUNTIFS($AE855:$AE855,$AC856,AX855:AX855,$AI$1),0)),0)),0)</f>
        <v>0</v>
      </c>
      <c r="BL856" s="1">
        <f>IFERROR(IF($AE856&gt;$AE855,VLOOKUP($AC856+AL$1,STOCK!$F$10:$AB$209,17,0),IF($AE856=$AE855,(IF(BL855&gt;=1,BL855-COUNTIFS($AE855:$AE855,$AC856,AL855:AL855,$AI$2),0)),0)),0)</f>
        <v>0</v>
      </c>
      <c r="BM856" s="1">
        <f>IFERROR(IF($AE856&gt;$AE855,VLOOKUP($AC856+AM$1,STOCK!$F$10:$AB$209,17,0),IF($AE856=$AE855,(IF(BM855&gt;=1,BM855-COUNTIFS($AE855:$AE855,$AC856,AM855:AM855,$AI$2),0)),0)),0)</f>
        <v>0</v>
      </c>
      <c r="BN856" s="1">
        <f>IFERROR(IF($AE856&gt;$AE855,VLOOKUP($AC856+AN$1,STOCK!$F$10:$AB$209,17,0),IF($AE856=$AE855,(IF(BN855&gt;=1,BN855-COUNTIFS($AE855:$AE855,$AC856,AN855:AN855,$AI$2),0)),0)),0)</f>
        <v>0</v>
      </c>
      <c r="BO856" s="1">
        <f>IFERROR(IF($AE856&gt;$AE855,VLOOKUP($AC856+AO$1,STOCK!$F$10:$AB$209,17,0),IF($AE856=$AE855,(IF(BO855&gt;=1,BO855-COUNTIFS($AE855:$AE855,$AC856,AO855:AO855,$AI$2),0)),0)),0)</f>
        <v>0</v>
      </c>
      <c r="BP856" s="1">
        <f>IFERROR(IF($AE856&gt;$AE855,VLOOKUP($AC856+AP$1,STOCK!$F$10:$AB$209,17,0),IF($AE856=$AE855,(IF(BP855&gt;=1,BP855-COUNTIFS($AE855:$AE855,$AC856,AP855:AP855,$AI$2),0)),0)),0)</f>
        <v>0</v>
      </c>
      <c r="BQ856" s="1">
        <f>IFERROR(IF($AE856&gt;$AE855,VLOOKUP($AC856+AQ$1,STOCK!$F$10:$AB$209,17,0),IF($AE856=$AE855,(IF(BQ855&gt;=1,BQ855-COUNTIFS($AE855:$AE855,$AC856,AQ855:AQ855,$AI$2),0)),0)),0)</f>
        <v>0</v>
      </c>
      <c r="BR856" s="1">
        <f>IFERROR(IF($AE856&gt;$AE855,VLOOKUP($AC856+AR$1,STOCK!$F$10:$AB$209,17,0),IF($AE856=$AE855,(IF(BR855&gt;=1,BR855-COUNTIFS($AE855:$AE855,$AC856,AR855:AR855,$AI$2),0)),0)),0)</f>
        <v>0</v>
      </c>
      <c r="BS856" s="1">
        <f>IFERROR(IF($AE856&gt;$AE855,VLOOKUP($AC856+AS$1,STOCK!$F$10:$AB$209,17,0),IF($AE856=$AE855,(IF(BS855&gt;=1,BS855-COUNTIFS($AE855:$AE855,$AC856,AS855:AS855,$AI$2),0)),0)),0)</f>
        <v>0</v>
      </c>
      <c r="BT856" s="1">
        <f>IFERROR(IF($AE856&gt;$AE855,VLOOKUP($AC856+AT$1,STOCK!$F$10:$AB$209,17,0),IF($AE856=$AE855,(IF(BT855&gt;=1,BT855-COUNTIFS($AE855:$AE855,$AC856,AT855:AT855,$AI$2),0)),0)),0)</f>
        <v>0</v>
      </c>
      <c r="BU856" s="1">
        <f>IFERROR(IF($AE856&gt;$AE855,VLOOKUP($AC856+AU$1,STOCK!$F$10:$AB$209,17,0),IF($AE856=$AE855,(IF(BU855&gt;=1,BU855-COUNTIFS($AE855:$AE855,$AC856,AU855:AU855,$AI$2),0)),0)),0)</f>
        <v>0</v>
      </c>
      <c r="BV856" s="1">
        <f>IFERROR(IF($AE856&gt;$AE855,VLOOKUP($AC856+AV$1,STOCK!$F$10:$AB$209,17,0),IF($AE856=$AE855,(IF(BV855&gt;=1,BV855-COUNTIFS($AE855:$AE855,$AC856,AV855:AV855,$AI$2),0)),0)),0)</f>
        <v>0</v>
      </c>
      <c r="BW856" s="1">
        <f>IFERROR(IF($AE856&gt;$AE855,VLOOKUP($AC856+AW$1,STOCK!$F$10:$AB$209,17,0),IF($AE856=$AE855,(IF(BW855&gt;=1,BW855-COUNTIFS($AE855:$AE855,$AC856,AW855:AW855,$AI$2),0)),0)),0)</f>
        <v>0</v>
      </c>
      <c r="BX856" s="1">
        <f>IFERROR(IF($AE856&gt;$AE855,VLOOKUP($AC856+AX$1,STOCK!$F$10:$AB$209,17,0),IF($AE856=$AE855,(IF(BX855&gt;=1,BX855-COUNTIFS($AE855:$AE855,$AC856,AX855:AX855,$AI$2),0)),0)),0)</f>
        <v>0</v>
      </c>
    </row>
    <row r="857" spans="29:76" x14ac:dyDescent="0.25">
      <c r="AC857" s="1">
        <f t="shared" si="215"/>
        <v>0</v>
      </c>
      <c r="AD857" s="1">
        <f>IFERROR(IF(LEN(AK857)&gt;=1,VLOOKUP(HLOOKUP(AK857,PROFILE!$K$5:$V$8,4,0),PROFILE!$F$1:$G$3,2,0),0),0)</f>
        <v>0</v>
      </c>
      <c r="AE857" s="1">
        <f t="shared" si="216"/>
        <v>0</v>
      </c>
      <c r="AF857" s="1">
        <v>844</v>
      </c>
      <c r="AI857" s="1" t="str">
        <f>IFERROR(IF($AH857&gt;=1,VLOOKUP($AG857,STUDENT!$O$8:$Z$1507,3,0),""),"")</f>
        <v/>
      </c>
      <c r="AJ857" s="1" t="str">
        <f>IFERROR(IF($AH857&gt;=1,VLOOKUP($AG857,STUDENT!$O$8:$Z$1507,4,0),""),"")</f>
        <v/>
      </c>
      <c r="AK857" s="1" t="str">
        <f>IFERROR(IF($AH857&gt;=1,VLOOKUP($AG857,STUDENT!$O$8:$Z$1507,6,0),""),"")</f>
        <v/>
      </c>
      <c r="AL857" s="1" t="str">
        <f t="shared" si="217"/>
        <v/>
      </c>
      <c r="AM857" s="1" t="str">
        <f t="shared" si="218"/>
        <v/>
      </c>
      <c r="AN857" s="1" t="str">
        <f t="shared" si="219"/>
        <v/>
      </c>
      <c r="AO857" s="1" t="str">
        <f t="shared" si="220"/>
        <v/>
      </c>
      <c r="AP857" s="1" t="str">
        <f t="shared" si="221"/>
        <v/>
      </c>
      <c r="AQ857" s="1" t="str">
        <f t="shared" si="222"/>
        <v/>
      </c>
      <c r="AR857" s="1" t="str">
        <f t="shared" si="223"/>
        <v/>
      </c>
      <c r="AS857" s="1" t="str">
        <f t="shared" si="224"/>
        <v/>
      </c>
      <c r="AT857" s="1" t="str">
        <f t="shared" si="225"/>
        <v/>
      </c>
      <c r="AU857" s="1" t="str">
        <f t="shared" si="226"/>
        <v/>
      </c>
      <c r="AV857" s="1" t="str">
        <f t="shared" si="227"/>
        <v/>
      </c>
      <c r="AW857" s="1" t="str">
        <f t="shared" si="228"/>
        <v/>
      </c>
      <c r="AX857" s="1" t="str">
        <f t="shared" si="229"/>
        <v/>
      </c>
      <c r="AY857" s="1">
        <f>IFERROR(IF($AE857&gt;$AE856,VLOOKUP($AC857+AL$1,STOCK!$F$10:$AB$209,16,0),IF($AE857=$AE856,(IF(AY856&gt;=1,AY856-COUNTIFS($AE856:$AE856,$AC857,AL856:AL856,$AI$1),0)),0)),0)</f>
        <v>0</v>
      </c>
      <c r="AZ857" s="1">
        <f>IFERROR(IF($AE857&gt;$AE856,VLOOKUP($AC857+AM$1,STOCK!$F$10:$AB$209,16,0),IF($AE857=$AE856,(IF(AZ856&gt;=1,AZ856-COUNTIFS($AE856:$AE856,$AC857,AM856:AM856,$AI$1),0)),0)),0)</f>
        <v>0</v>
      </c>
      <c r="BA857" s="1">
        <f>IFERROR(IF($AE857&gt;$AE856,VLOOKUP($AC857+AN$1,STOCK!$F$10:$AB$209,16,0),IF($AE857=$AE856,(IF(BA856&gt;=1,BA856-COUNTIFS($AE856:$AE856,$AC857,AN856:AN856,$AI$1),0)),0)),0)</f>
        <v>0</v>
      </c>
      <c r="BB857" s="1">
        <f>IFERROR(IF($AE857&gt;$AE856,VLOOKUP($AC857+AO$1,STOCK!$F$10:$AB$209,16,0),IF($AE857=$AE856,(IF(BB856&gt;=1,BB856-COUNTIFS($AE856:$AE856,$AC857,AO856:AO856,$AI$1),0)),0)),0)</f>
        <v>0</v>
      </c>
      <c r="BC857" s="1">
        <f>IFERROR(IF($AE857&gt;$AE856,VLOOKUP($AC857+AP$1,STOCK!$F$10:$AB$209,16,0),IF($AE857=$AE856,(IF(BC856&gt;=1,BC856-COUNTIFS($AE856:$AE856,$AC857,AP856:AP856,$AI$1),0)),0)),0)</f>
        <v>0</v>
      </c>
      <c r="BD857" s="1">
        <f>IFERROR(IF($AE857&gt;$AE856,VLOOKUP($AC857+AQ$1,STOCK!$F$10:$AB$209,16,0),IF($AE857=$AE856,(IF(BD856&gt;=1,BD856-COUNTIFS($AE856:$AE856,$AC857,AQ856:AQ856,$AI$1),0)),0)),0)</f>
        <v>0</v>
      </c>
      <c r="BE857" s="1">
        <f>IFERROR(IF($AE857&gt;$AE856,VLOOKUP($AC857+AR$1,STOCK!$F$10:$AB$209,16,0),IF($AE857=$AE856,(IF(BE856&gt;=1,BE856-COUNTIFS($AE856:$AE856,$AC857,AR856:AR856,$AI$1),0)),0)),0)</f>
        <v>0</v>
      </c>
      <c r="BF857" s="1">
        <f>IFERROR(IF($AE857&gt;$AE856,VLOOKUP($AC857+AS$1,STOCK!$F$10:$AB$209,16,0),IF($AE857=$AE856,(IF(BF856&gt;=1,BF856-COUNTIFS($AE856:$AE856,$AC857,AS856:AS856,$AI$1),0)),0)),0)</f>
        <v>0</v>
      </c>
      <c r="BG857" s="1">
        <f>IFERROR(IF($AE857&gt;$AE856,VLOOKUP($AC857+AT$1,STOCK!$F$10:$AB$209,16,0),IF($AE857=$AE856,(IF(BG856&gt;=1,BG856-COUNTIFS($AE856:$AE856,$AC857,AT856:AT856,$AI$1),0)),0)),0)</f>
        <v>0</v>
      </c>
      <c r="BH857" s="1">
        <f>IFERROR(IF($AE857&gt;$AE856,VLOOKUP($AC857+AU$1,STOCK!$F$10:$AB$209,16,0),IF($AE857=$AE856,(IF(BH856&gt;=1,BH856-COUNTIFS($AE856:$AE856,$AC857,AU856:AU856,$AI$1),0)),0)),0)</f>
        <v>0</v>
      </c>
      <c r="BI857" s="1">
        <f>IFERROR(IF($AE857&gt;$AE856,VLOOKUP($AC857+AV$1,STOCK!$F$10:$AB$209,16,0),IF($AE857=$AE856,(IF(BI856&gt;=1,BI856-COUNTIFS($AE856:$AE856,$AC857,AV856:AV856,$AI$1),0)),0)),0)</f>
        <v>0</v>
      </c>
      <c r="BJ857" s="1">
        <f>IFERROR(IF($AE857&gt;$AE856,VLOOKUP($AC857+AW$1,STOCK!$F$10:$AB$209,16,0),IF($AE857=$AE856,(IF(BJ856&gt;=1,BJ856-COUNTIFS($AE856:$AE856,$AC857,AW856:AW856,$AI$1),0)),0)),0)</f>
        <v>0</v>
      </c>
      <c r="BK857" s="1">
        <f>IFERROR(IF($AE857&gt;$AE856,VLOOKUP($AC857+AX$1,STOCK!$F$10:$AB$209,16,0),IF($AE857=$AE856,(IF(BK856&gt;=1,BK856-COUNTIFS($AE856:$AE856,$AC857,AX856:AX856,$AI$1),0)),0)),0)</f>
        <v>0</v>
      </c>
      <c r="BL857" s="1">
        <f>IFERROR(IF($AE857&gt;$AE856,VLOOKUP($AC857+AL$1,STOCK!$F$10:$AB$209,17,0),IF($AE857=$AE856,(IF(BL856&gt;=1,BL856-COUNTIFS($AE856:$AE856,$AC857,AL856:AL856,$AI$2),0)),0)),0)</f>
        <v>0</v>
      </c>
      <c r="BM857" s="1">
        <f>IFERROR(IF($AE857&gt;$AE856,VLOOKUP($AC857+AM$1,STOCK!$F$10:$AB$209,17,0),IF($AE857=$AE856,(IF(BM856&gt;=1,BM856-COUNTIFS($AE856:$AE856,$AC857,AM856:AM856,$AI$2),0)),0)),0)</f>
        <v>0</v>
      </c>
      <c r="BN857" s="1">
        <f>IFERROR(IF($AE857&gt;$AE856,VLOOKUP($AC857+AN$1,STOCK!$F$10:$AB$209,17,0),IF($AE857=$AE856,(IF(BN856&gt;=1,BN856-COUNTIFS($AE856:$AE856,$AC857,AN856:AN856,$AI$2),0)),0)),0)</f>
        <v>0</v>
      </c>
      <c r="BO857" s="1">
        <f>IFERROR(IF($AE857&gt;$AE856,VLOOKUP($AC857+AO$1,STOCK!$F$10:$AB$209,17,0),IF($AE857=$AE856,(IF(BO856&gt;=1,BO856-COUNTIFS($AE856:$AE856,$AC857,AO856:AO856,$AI$2),0)),0)),0)</f>
        <v>0</v>
      </c>
      <c r="BP857" s="1">
        <f>IFERROR(IF($AE857&gt;$AE856,VLOOKUP($AC857+AP$1,STOCK!$F$10:$AB$209,17,0),IF($AE857=$AE856,(IF(BP856&gt;=1,BP856-COUNTIFS($AE856:$AE856,$AC857,AP856:AP856,$AI$2),0)),0)),0)</f>
        <v>0</v>
      </c>
      <c r="BQ857" s="1">
        <f>IFERROR(IF($AE857&gt;$AE856,VLOOKUP($AC857+AQ$1,STOCK!$F$10:$AB$209,17,0),IF($AE857=$AE856,(IF(BQ856&gt;=1,BQ856-COUNTIFS($AE856:$AE856,$AC857,AQ856:AQ856,$AI$2),0)),0)),0)</f>
        <v>0</v>
      </c>
      <c r="BR857" s="1">
        <f>IFERROR(IF($AE857&gt;$AE856,VLOOKUP($AC857+AR$1,STOCK!$F$10:$AB$209,17,0),IF($AE857=$AE856,(IF(BR856&gt;=1,BR856-COUNTIFS($AE856:$AE856,$AC857,AR856:AR856,$AI$2),0)),0)),0)</f>
        <v>0</v>
      </c>
      <c r="BS857" s="1">
        <f>IFERROR(IF($AE857&gt;$AE856,VLOOKUP($AC857+AS$1,STOCK!$F$10:$AB$209,17,0),IF($AE857=$AE856,(IF(BS856&gt;=1,BS856-COUNTIFS($AE856:$AE856,$AC857,AS856:AS856,$AI$2),0)),0)),0)</f>
        <v>0</v>
      </c>
      <c r="BT857" s="1">
        <f>IFERROR(IF($AE857&gt;$AE856,VLOOKUP($AC857+AT$1,STOCK!$F$10:$AB$209,17,0),IF($AE857=$AE856,(IF(BT856&gt;=1,BT856-COUNTIFS($AE856:$AE856,$AC857,AT856:AT856,$AI$2),0)),0)),0)</f>
        <v>0</v>
      </c>
      <c r="BU857" s="1">
        <f>IFERROR(IF($AE857&gt;$AE856,VLOOKUP($AC857+AU$1,STOCK!$F$10:$AB$209,17,0),IF($AE857=$AE856,(IF(BU856&gt;=1,BU856-COUNTIFS($AE856:$AE856,$AC857,AU856:AU856,$AI$2),0)),0)),0)</f>
        <v>0</v>
      </c>
      <c r="BV857" s="1">
        <f>IFERROR(IF($AE857&gt;$AE856,VLOOKUP($AC857+AV$1,STOCK!$F$10:$AB$209,17,0),IF($AE857=$AE856,(IF(BV856&gt;=1,BV856-COUNTIFS($AE856:$AE856,$AC857,AV856:AV856,$AI$2),0)),0)),0)</f>
        <v>0</v>
      </c>
      <c r="BW857" s="1">
        <f>IFERROR(IF($AE857&gt;$AE856,VLOOKUP($AC857+AW$1,STOCK!$F$10:$AB$209,17,0),IF($AE857=$AE856,(IF(BW856&gt;=1,BW856-COUNTIFS($AE856:$AE856,$AC857,AW856:AW856,$AI$2),0)),0)),0)</f>
        <v>0</v>
      </c>
      <c r="BX857" s="1">
        <f>IFERROR(IF($AE857&gt;$AE856,VLOOKUP($AC857+AX$1,STOCK!$F$10:$AB$209,17,0),IF($AE857=$AE856,(IF(BX856&gt;=1,BX856-COUNTIFS($AE856:$AE856,$AC857,AX856:AX856,$AI$2),0)),0)),0)</f>
        <v>0</v>
      </c>
    </row>
    <row r="858" spans="29:76" x14ac:dyDescent="0.25">
      <c r="AC858" s="1">
        <f t="shared" si="215"/>
        <v>0</v>
      </c>
      <c r="AD858" s="1">
        <f>IFERROR(IF(LEN(AK858)&gt;=1,VLOOKUP(HLOOKUP(AK858,PROFILE!$K$5:$V$8,4,0),PROFILE!$F$1:$G$3,2,0),0),0)</f>
        <v>0</v>
      </c>
      <c r="AE858" s="1">
        <f t="shared" si="216"/>
        <v>0</v>
      </c>
      <c r="AF858" s="1">
        <v>845</v>
      </c>
      <c r="AI858" s="1" t="str">
        <f>IFERROR(IF($AH858&gt;=1,VLOOKUP($AG858,STUDENT!$O$8:$Z$1507,3,0),""),"")</f>
        <v/>
      </c>
      <c r="AJ858" s="1" t="str">
        <f>IFERROR(IF($AH858&gt;=1,VLOOKUP($AG858,STUDENT!$O$8:$Z$1507,4,0),""),"")</f>
        <v/>
      </c>
      <c r="AK858" s="1" t="str">
        <f>IFERROR(IF($AH858&gt;=1,VLOOKUP($AG858,STUDENT!$O$8:$Z$1507,6,0),""),"")</f>
        <v/>
      </c>
      <c r="AL858" s="1" t="str">
        <f t="shared" si="217"/>
        <v/>
      </c>
      <c r="AM858" s="1" t="str">
        <f t="shared" si="218"/>
        <v/>
      </c>
      <c r="AN858" s="1" t="str">
        <f t="shared" si="219"/>
        <v/>
      </c>
      <c r="AO858" s="1" t="str">
        <f t="shared" si="220"/>
        <v/>
      </c>
      <c r="AP858" s="1" t="str">
        <f t="shared" si="221"/>
        <v/>
      </c>
      <c r="AQ858" s="1" t="str">
        <f t="shared" si="222"/>
        <v/>
      </c>
      <c r="AR858" s="1" t="str">
        <f t="shared" si="223"/>
        <v/>
      </c>
      <c r="AS858" s="1" t="str">
        <f t="shared" si="224"/>
        <v/>
      </c>
      <c r="AT858" s="1" t="str">
        <f t="shared" si="225"/>
        <v/>
      </c>
      <c r="AU858" s="1" t="str">
        <f t="shared" si="226"/>
        <v/>
      </c>
      <c r="AV858" s="1" t="str">
        <f t="shared" si="227"/>
        <v/>
      </c>
      <c r="AW858" s="1" t="str">
        <f t="shared" si="228"/>
        <v/>
      </c>
      <c r="AX858" s="1" t="str">
        <f t="shared" si="229"/>
        <v/>
      </c>
      <c r="AY858" s="1">
        <f>IFERROR(IF($AE858&gt;$AE857,VLOOKUP($AC858+AL$1,STOCK!$F$10:$AB$209,16,0),IF($AE858=$AE857,(IF(AY857&gt;=1,AY857-COUNTIFS($AE857:$AE857,$AC858,AL857:AL857,$AI$1),0)),0)),0)</f>
        <v>0</v>
      </c>
      <c r="AZ858" s="1">
        <f>IFERROR(IF($AE858&gt;$AE857,VLOOKUP($AC858+AM$1,STOCK!$F$10:$AB$209,16,0),IF($AE858=$AE857,(IF(AZ857&gt;=1,AZ857-COUNTIFS($AE857:$AE857,$AC858,AM857:AM857,$AI$1),0)),0)),0)</f>
        <v>0</v>
      </c>
      <c r="BA858" s="1">
        <f>IFERROR(IF($AE858&gt;$AE857,VLOOKUP($AC858+AN$1,STOCK!$F$10:$AB$209,16,0),IF($AE858=$AE857,(IF(BA857&gt;=1,BA857-COUNTIFS($AE857:$AE857,$AC858,AN857:AN857,$AI$1),0)),0)),0)</f>
        <v>0</v>
      </c>
      <c r="BB858" s="1">
        <f>IFERROR(IF($AE858&gt;$AE857,VLOOKUP($AC858+AO$1,STOCK!$F$10:$AB$209,16,0),IF($AE858=$AE857,(IF(BB857&gt;=1,BB857-COUNTIFS($AE857:$AE857,$AC858,AO857:AO857,$AI$1),0)),0)),0)</f>
        <v>0</v>
      </c>
      <c r="BC858" s="1">
        <f>IFERROR(IF($AE858&gt;$AE857,VLOOKUP($AC858+AP$1,STOCK!$F$10:$AB$209,16,0),IF($AE858=$AE857,(IF(BC857&gt;=1,BC857-COUNTIFS($AE857:$AE857,$AC858,AP857:AP857,$AI$1),0)),0)),0)</f>
        <v>0</v>
      </c>
      <c r="BD858" s="1">
        <f>IFERROR(IF($AE858&gt;$AE857,VLOOKUP($AC858+AQ$1,STOCK!$F$10:$AB$209,16,0),IF($AE858=$AE857,(IF(BD857&gt;=1,BD857-COUNTIFS($AE857:$AE857,$AC858,AQ857:AQ857,$AI$1),0)),0)),0)</f>
        <v>0</v>
      </c>
      <c r="BE858" s="1">
        <f>IFERROR(IF($AE858&gt;$AE857,VLOOKUP($AC858+AR$1,STOCK!$F$10:$AB$209,16,0),IF($AE858=$AE857,(IF(BE857&gt;=1,BE857-COUNTIFS($AE857:$AE857,$AC858,AR857:AR857,$AI$1),0)),0)),0)</f>
        <v>0</v>
      </c>
      <c r="BF858" s="1">
        <f>IFERROR(IF($AE858&gt;$AE857,VLOOKUP($AC858+AS$1,STOCK!$F$10:$AB$209,16,0),IF($AE858=$AE857,(IF(BF857&gt;=1,BF857-COUNTIFS($AE857:$AE857,$AC858,AS857:AS857,$AI$1),0)),0)),0)</f>
        <v>0</v>
      </c>
      <c r="BG858" s="1">
        <f>IFERROR(IF($AE858&gt;$AE857,VLOOKUP($AC858+AT$1,STOCK!$F$10:$AB$209,16,0),IF($AE858=$AE857,(IF(BG857&gt;=1,BG857-COUNTIFS($AE857:$AE857,$AC858,AT857:AT857,$AI$1),0)),0)),0)</f>
        <v>0</v>
      </c>
      <c r="BH858" s="1">
        <f>IFERROR(IF($AE858&gt;$AE857,VLOOKUP($AC858+AU$1,STOCK!$F$10:$AB$209,16,0),IF($AE858=$AE857,(IF(BH857&gt;=1,BH857-COUNTIFS($AE857:$AE857,$AC858,AU857:AU857,$AI$1),0)),0)),0)</f>
        <v>0</v>
      </c>
      <c r="BI858" s="1">
        <f>IFERROR(IF($AE858&gt;$AE857,VLOOKUP($AC858+AV$1,STOCK!$F$10:$AB$209,16,0),IF($AE858=$AE857,(IF(BI857&gt;=1,BI857-COUNTIFS($AE857:$AE857,$AC858,AV857:AV857,$AI$1),0)),0)),0)</f>
        <v>0</v>
      </c>
      <c r="BJ858" s="1">
        <f>IFERROR(IF($AE858&gt;$AE857,VLOOKUP($AC858+AW$1,STOCK!$F$10:$AB$209,16,0),IF($AE858=$AE857,(IF(BJ857&gt;=1,BJ857-COUNTIFS($AE857:$AE857,$AC858,AW857:AW857,$AI$1),0)),0)),0)</f>
        <v>0</v>
      </c>
      <c r="BK858" s="1">
        <f>IFERROR(IF($AE858&gt;$AE857,VLOOKUP($AC858+AX$1,STOCK!$F$10:$AB$209,16,0),IF($AE858=$AE857,(IF(BK857&gt;=1,BK857-COUNTIFS($AE857:$AE857,$AC858,AX857:AX857,$AI$1),0)),0)),0)</f>
        <v>0</v>
      </c>
      <c r="BL858" s="1">
        <f>IFERROR(IF($AE858&gt;$AE857,VLOOKUP($AC858+AL$1,STOCK!$F$10:$AB$209,17,0),IF($AE858=$AE857,(IF(BL857&gt;=1,BL857-COUNTIFS($AE857:$AE857,$AC858,AL857:AL857,$AI$2),0)),0)),0)</f>
        <v>0</v>
      </c>
      <c r="BM858" s="1">
        <f>IFERROR(IF($AE858&gt;$AE857,VLOOKUP($AC858+AM$1,STOCK!$F$10:$AB$209,17,0),IF($AE858=$AE857,(IF(BM857&gt;=1,BM857-COUNTIFS($AE857:$AE857,$AC858,AM857:AM857,$AI$2),0)),0)),0)</f>
        <v>0</v>
      </c>
      <c r="BN858" s="1">
        <f>IFERROR(IF($AE858&gt;$AE857,VLOOKUP($AC858+AN$1,STOCK!$F$10:$AB$209,17,0),IF($AE858=$AE857,(IF(BN857&gt;=1,BN857-COUNTIFS($AE857:$AE857,$AC858,AN857:AN857,$AI$2),0)),0)),0)</f>
        <v>0</v>
      </c>
      <c r="BO858" s="1">
        <f>IFERROR(IF($AE858&gt;$AE857,VLOOKUP($AC858+AO$1,STOCK!$F$10:$AB$209,17,0),IF($AE858=$AE857,(IF(BO857&gt;=1,BO857-COUNTIFS($AE857:$AE857,$AC858,AO857:AO857,$AI$2),0)),0)),0)</f>
        <v>0</v>
      </c>
      <c r="BP858" s="1">
        <f>IFERROR(IF($AE858&gt;$AE857,VLOOKUP($AC858+AP$1,STOCK!$F$10:$AB$209,17,0),IF($AE858=$AE857,(IF(BP857&gt;=1,BP857-COUNTIFS($AE857:$AE857,$AC858,AP857:AP857,$AI$2),0)),0)),0)</f>
        <v>0</v>
      </c>
      <c r="BQ858" s="1">
        <f>IFERROR(IF($AE858&gt;$AE857,VLOOKUP($AC858+AQ$1,STOCK!$F$10:$AB$209,17,0),IF($AE858=$AE857,(IF(BQ857&gt;=1,BQ857-COUNTIFS($AE857:$AE857,$AC858,AQ857:AQ857,$AI$2),0)),0)),0)</f>
        <v>0</v>
      </c>
      <c r="BR858" s="1">
        <f>IFERROR(IF($AE858&gt;$AE857,VLOOKUP($AC858+AR$1,STOCK!$F$10:$AB$209,17,0),IF($AE858=$AE857,(IF(BR857&gt;=1,BR857-COUNTIFS($AE857:$AE857,$AC858,AR857:AR857,$AI$2),0)),0)),0)</f>
        <v>0</v>
      </c>
      <c r="BS858" s="1">
        <f>IFERROR(IF($AE858&gt;$AE857,VLOOKUP($AC858+AS$1,STOCK!$F$10:$AB$209,17,0),IF($AE858=$AE857,(IF(BS857&gt;=1,BS857-COUNTIFS($AE857:$AE857,$AC858,AS857:AS857,$AI$2),0)),0)),0)</f>
        <v>0</v>
      </c>
      <c r="BT858" s="1">
        <f>IFERROR(IF($AE858&gt;$AE857,VLOOKUP($AC858+AT$1,STOCK!$F$10:$AB$209,17,0),IF($AE858=$AE857,(IF(BT857&gt;=1,BT857-COUNTIFS($AE857:$AE857,$AC858,AT857:AT857,$AI$2),0)),0)),0)</f>
        <v>0</v>
      </c>
      <c r="BU858" s="1">
        <f>IFERROR(IF($AE858&gt;$AE857,VLOOKUP($AC858+AU$1,STOCK!$F$10:$AB$209,17,0),IF($AE858=$AE857,(IF(BU857&gt;=1,BU857-COUNTIFS($AE857:$AE857,$AC858,AU857:AU857,$AI$2),0)),0)),0)</f>
        <v>0</v>
      </c>
      <c r="BV858" s="1">
        <f>IFERROR(IF($AE858&gt;$AE857,VLOOKUP($AC858+AV$1,STOCK!$F$10:$AB$209,17,0),IF($AE858=$AE857,(IF(BV857&gt;=1,BV857-COUNTIFS($AE857:$AE857,$AC858,AV857:AV857,$AI$2),0)),0)),0)</f>
        <v>0</v>
      </c>
      <c r="BW858" s="1">
        <f>IFERROR(IF($AE858&gt;$AE857,VLOOKUP($AC858+AW$1,STOCK!$F$10:$AB$209,17,0),IF($AE858=$AE857,(IF(BW857&gt;=1,BW857-COUNTIFS($AE857:$AE857,$AC858,AW857:AW857,$AI$2),0)),0)),0)</f>
        <v>0</v>
      </c>
      <c r="BX858" s="1">
        <f>IFERROR(IF($AE858&gt;$AE857,VLOOKUP($AC858+AX$1,STOCK!$F$10:$AB$209,17,0),IF($AE858=$AE857,(IF(BX857&gt;=1,BX857-COUNTIFS($AE857:$AE857,$AC858,AX857:AX857,$AI$2),0)),0)),0)</f>
        <v>0</v>
      </c>
    </row>
    <row r="859" spans="29:76" x14ac:dyDescent="0.25">
      <c r="AC859" s="1">
        <f t="shared" si="215"/>
        <v>0</v>
      </c>
      <c r="AD859" s="1">
        <f>IFERROR(IF(LEN(AK859)&gt;=1,VLOOKUP(HLOOKUP(AK859,PROFILE!$K$5:$V$8,4,0),PROFILE!$F$1:$G$3,2,0),0),0)</f>
        <v>0</v>
      </c>
      <c r="AE859" s="1">
        <f t="shared" si="216"/>
        <v>0</v>
      </c>
      <c r="AF859" s="1">
        <v>846</v>
      </c>
      <c r="AI859" s="1" t="str">
        <f>IFERROR(IF($AH859&gt;=1,VLOOKUP($AG859,STUDENT!$O$8:$Z$1507,3,0),""),"")</f>
        <v/>
      </c>
      <c r="AJ859" s="1" t="str">
        <f>IFERROR(IF($AH859&gt;=1,VLOOKUP($AG859,STUDENT!$O$8:$Z$1507,4,0),""),"")</f>
        <v/>
      </c>
      <c r="AK859" s="1" t="str">
        <f>IFERROR(IF($AH859&gt;=1,VLOOKUP($AG859,STUDENT!$O$8:$Z$1507,6,0),""),"")</f>
        <v/>
      </c>
      <c r="AL859" s="1" t="str">
        <f t="shared" si="217"/>
        <v/>
      </c>
      <c r="AM859" s="1" t="str">
        <f t="shared" si="218"/>
        <v/>
      </c>
      <c r="AN859" s="1" t="str">
        <f t="shared" si="219"/>
        <v/>
      </c>
      <c r="AO859" s="1" t="str">
        <f t="shared" si="220"/>
        <v/>
      </c>
      <c r="AP859" s="1" t="str">
        <f t="shared" si="221"/>
        <v/>
      </c>
      <c r="AQ859" s="1" t="str">
        <f t="shared" si="222"/>
        <v/>
      </c>
      <c r="AR859" s="1" t="str">
        <f t="shared" si="223"/>
        <v/>
      </c>
      <c r="AS859" s="1" t="str">
        <f t="shared" si="224"/>
        <v/>
      </c>
      <c r="AT859" s="1" t="str">
        <f t="shared" si="225"/>
        <v/>
      </c>
      <c r="AU859" s="1" t="str">
        <f t="shared" si="226"/>
        <v/>
      </c>
      <c r="AV859" s="1" t="str">
        <f t="shared" si="227"/>
        <v/>
      </c>
      <c r="AW859" s="1" t="str">
        <f t="shared" si="228"/>
        <v/>
      </c>
      <c r="AX859" s="1" t="str">
        <f t="shared" si="229"/>
        <v/>
      </c>
      <c r="AY859" s="1">
        <f>IFERROR(IF($AE859&gt;$AE858,VLOOKUP($AC859+AL$1,STOCK!$F$10:$AB$209,16,0),IF($AE859=$AE858,(IF(AY858&gt;=1,AY858-COUNTIFS($AE858:$AE858,$AC859,AL858:AL858,$AI$1),0)),0)),0)</f>
        <v>0</v>
      </c>
      <c r="AZ859" s="1">
        <f>IFERROR(IF($AE859&gt;$AE858,VLOOKUP($AC859+AM$1,STOCK!$F$10:$AB$209,16,0),IF($AE859=$AE858,(IF(AZ858&gt;=1,AZ858-COUNTIFS($AE858:$AE858,$AC859,AM858:AM858,$AI$1),0)),0)),0)</f>
        <v>0</v>
      </c>
      <c r="BA859" s="1">
        <f>IFERROR(IF($AE859&gt;$AE858,VLOOKUP($AC859+AN$1,STOCK!$F$10:$AB$209,16,0),IF($AE859=$AE858,(IF(BA858&gt;=1,BA858-COUNTIFS($AE858:$AE858,$AC859,AN858:AN858,$AI$1),0)),0)),0)</f>
        <v>0</v>
      </c>
      <c r="BB859" s="1">
        <f>IFERROR(IF($AE859&gt;$AE858,VLOOKUP($AC859+AO$1,STOCK!$F$10:$AB$209,16,0),IF($AE859=$AE858,(IF(BB858&gt;=1,BB858-COUNTIFS($AE858:$AE858,$AC859,AO858:AO858,$AI$1),0)),0)),0)</f>
        <v>0</v>
      </c>
      <c r="BC859" s="1">
        <f>IFERROR(IF($AE859&gt;$AE858,VLOOKUP($AC859+AP$1,STOCK!$F$10:$AB$209,16,0),IF($AE859=$AE858,(IF(BC858&gt;=1,BC858-COUNTIFS($AE858:$AE858,$AC859,AP858:AP858,$AI$1),0)),0)),0)</f>
        <v>0</v>
      </c>
      <c r="BD859" s="1">
        <f>IFERROR(IF($AE859&gt;$AE858,VLOOKUP($AC859+AQ$1,STOCK!$F$10:$AB$209,16,0),IF($AE859=$AE858,(IF(BD858&gt;=1,BD858-COUNTIFS($AE858:$AE858,$AC859,AQ858:AQ858,$AI$1),0)),0)),0)</f>
        <v>0</v>
      </c>
      <c r="BE859" s="1">
        <f>IFERROR(IF($AE859&gt;$AE858,VLOOKUP($AC859+AR$1,STOCK!$F$10:$AB$209,16,0),IF($AE859=$AE858,(IF(BE858&gt;=1,BE858-COUNTIFS($AE858:$AE858,$AC859,AR858:AR858,$AI$1),0)),0)),0)</f>
        <v>0</v>
      </c>
      <c r="BF859" s="1">
        <f>IFERROR(IF($AE859&gt;$AE858,VLOOKUP($AC859+AS$1,STOCK!$F$10:$AB$209,16,0),IF($AE859=$AE858,(IF(BF858&gt;=1,BF858-COUNTIFS($AE858:$AE858,$AC859,AS858:AS858,$AI$1),0)),0)),0)</f>
        <v>0</v>
      </c>
      <c r="BG859" s="1">
        <f>IFERROR(IF($AE859&gt;$AE858,VLOOKUP($AC859+AT$1,STOCK!$F$10:$AB$209,16,0),IF($AE859=$AE858,(IF(BG858&gt;=1,BG858-COUNTIFS($AE858:$AE858,$AC859,AT858:AT858,$AI$1),0)),0)),0)</f>
        <v>0</v>
      </c>
      <c r="BH859" s="1">
        <f>IFERROR(IF($AE859&gt;$AE858,VLOOKUP($AC859+AU$1,STOCK!$F$10:$AB$209,16,0),IF($AE859=$AE858,(IF(BH858&gt;=1,BH858-COUNTIFS($AE858:$AE858,$AC859,AU858:AU858,$AI$1),0)),0)),0)</f>
        <v>0</v>
      </c>
      <c r="BI859" s="1">
        <f>IFERROR(IF($AE859&gt;$AE858,VLOOKUP($AC859+AV$1,STOCK!$F$10:$AB$209,16,0),IF($AE859=$AE858,(IF(BI858&gt;=1,BI858-COUNTIFS($AE858:$AE858,$AC859,AV858:AV858,$AI$1),0)),0)),0)</f>
        <v>0</v>
      </c>
      <c r="BJ859" s="1">
        <f>IFERROR(IF($AE859&gt;$AE858,VLOOKUP($AC859+AW$1,STOCK!$F$10:$AB$209,16,0),IF($AE859=$AE858,(IF(BJ858&gt;=1,BJ858-COUNTIFS($AE858:$AE858,$AC859,AW858:AW858,$AI$1),0)),0)),0)</f>
        <v>0</v>
      </c>
      <c r="BK859" s="1">
        <f>IFERROR(IF($AE859&gt;$AE858,VLOOKUP($AC859+AX$1,STOCK!$F$10:$AB$209,16,0),IF($AE859=$AE858,(IF(BK858&gt;=1,BK858-COUNTIFS($AE858:$AE858,$AC859,AX858:AX858,$AI$1),0)),0)),0)</f>
        <v>0</v>
      </c>
      <c r="BL859" s="1">
        <f>IFERROR(IF($AE859&gt;$AE858,VLOOKUP($AC859+AL$1,STOCK!$F$10:$AB$209,17,0),IF($AE859=$AE858,(IF(BL858&gt;=1,BL858-COUNTIFS($AE858:$AE858,$AC859,AL858:AL858,$AI$2),0)),0)),0)</f>
        <v>0</v>
      </c>
      <c r="BM859" s="1">
        <f>IFERROR(IF($AE859&gt;$AE858,VLOOKUP($AC859+AM$1,STOCK!$F$10:$AB$209,17,0),IF($AE859=$AE858,(IF(BM858&gt;=1,BM858-COUNTIFS($AE858:$AE858,$AC859,AM858:AM858,$AI$2),0)),0)),0)</f>
        <v>0</v>
      </c>
      <c r="BN859" s="1">
        <f>IFERROR(IF($AE859&gt;$AE858,VLOOKUP($AC859+AN$1,STOCK!$F$10:$AB$209,17,0),IF($AE859=$AE858,(IF(BN858&gt;=1,BN858-COUNTIFS($AE858:$AE858,$AC859,AN858:AN858,$AI$2),0)),0)),0)</f>
        <v>0</v>
      </c>
      <c r="BO859" s="1">
        <f>IFERROR(IF($AE859&gt;$AE858,VLOOKUP($AC859+AO$1,STOCK!$F$10:$AB$209,17,0),IF($AE859=$AE858,(IF(BO858&gt;=1,BO858-COUNTIFS($AE858:$AE858,$AC859,AO858:AO858,$AI$2),0)),0)),0)</f>
        <v>0</v>
      </c>
      <c r="BP859" s="1">
        <f>IFERROR(IF($AE859&gt;$AE858,VLOOKUP($AC859+AP$1,STOCK!$F$10:$AB$209,17,0),IF($AE859=$AE858,(IF(BP858&gt;=1,BP858-COUNTIFS($AE858:$AE858,$AC859,AP858:AP858,$AI$2),0)),0)),0)</f>
        <v>0</v>
      </c>
      <c r="BQ859" s="1">
        <f>IFERROR(IF($AE859&gt;$AE858,VLOOKUP($AC859+AQ$1,STOCK!$F$10:$AB$209,17,0),IF($AE859=$AE858,(IF(BQ858&gt;=1,BQ858-COUNTIFS($AE858:$AE858,$AC859,AQ858:AQ858,$AI$2),0)),0)),0)</f>
        <v>0</v>
      </c>
      <c r="BR859" s="1">
        <f>IFERROR(IF($AE859&gt;$AE858,VLOOKUP($AC859+AR$1,STOCK!$F$10:$AB$209,17,0),IF($AE859=$AE858,(IF(BR858&gt;=1,BR858-COUNTIFS($AE858:$AE858,$AC859,AR858:AR858,$AI$2),0)),0)),0)</f>
        <v>0</v>
      </c>
      <c r="BS859" s="1">
        <f>IFERROR(IF($AE859&gt;$AE858,VLOOKUP($AC859+AS$1,STOCK!$F$10:$AB$209,17,0),IF($AE859=$AE858,(IF(BS858&gt;=1,BS858-COUNTIFS($AE858:$AE858,$AC859,AS858:AS858,$AI$2),0)),0)),0)</f>
        <v>0</v>
      </c>
      <c r="BT859" s="1">
        <f>IFERROR(IF($AE859&gt;$AE858,VLOOKUP($AC859+AT$1,STOCK!$F$10:$AB$209,17,0),IF($AE859=$AE858,(IF(BT858&gt;=1,BT858-COUNTIFS($AE858:$AE858,$AC859,AT858:AT858,$AI$2),0)),0)),0)</f>
        <v>0</v>
      </c>
      <c r="BU859" s="1">
        <f>IFERROR(IF($AE859&gt;$AE858,VLOOKUP($AC859+AU$1,STOCK!$F$10:$AB$209,17,0),IF($AE859=$AE858,(IF(BU858&gt;=1,BU858-COUNTIFS($AE858:$AE858,$AC859,AU858:AU858,$AI$2),0)),0)),0)</f>
        <v>0</v>
      </c>
      <c r="BV859" s="1">
        <f>IFERROR(IF($AE859&gt;$AE858,VLOOKUP($AC859+AV$1,STOCK!$F$10:$AB$209,17,0),IF($AE859=$AE858,(IF(BV858&gt;=1,BV858-COUNTIFS($AE858:$AE858,$AC859,AV858:AV858,$AI$2),0)),0)),0)</f>
        <v>0</v>
      </c>
      <c r="BW859" s="1">
        <f>IFERROR(IF($AE859&gt;$AE858,VLOOKUP($AC859+AW$1,STOCK!$F$10:$AB$209,17,0),IF($AE859=$AE858,(IF(BW858&gt;=1,BW858-COUNTIFS($AE858:$AE858,$AC859,AW858:AW858,$AI$2),0)),0)),0)</f>
        <v>0</v>
      </c>
      <c r="BX859" s="1">
        <f>IFERROR(IF($AE859&gt;$AE858,VLOOKUP($AC859+AX$1,STOCK!$F$10:$AB$209,17,0),IF($AE859=$AE858,(IF(BX858&gt;=1,BX858-COUNTIFS($AE858:$AE858,$AC859,AX858:AX858,$AI$2),0)),0)),0)</f>
        <v>0</v>
      </c>
    </row>
    <row r="860" spans="29:76" x14ac:dyDescent="0.25">
      <c r="AC860" s="1">
        <f t="shared" si="215"/>
        <v>0</v>
      </c>
      <c r="AD860" s="1">
        <f>IFERROR(IF(LEN(AK860)&gt;=1,VLOOKUP(HLOOKUP(AK860,PROFILE!$K$5:$V$8,4,0),PROFILE!$F$1:$G$3,2,0),0),0)</f>
        <v>0</v>
      </c>
      <c r="AE860" s="1">
        <f t="shared" si="216"/>
        <v>0</v>
      </c>
      <c r="AF860" s="1">
        <v>847</v>
      </c>
      <c r="AI860" s="1" t="str">
        <f>IFERROR(IF($AH860&gt;=1,VLOOKUP($AG860,STUDENT!$O$8:$Z$1507,3,0),""),"")</f>
        <v/>
      </c>
      <c r="AJ860" s="1" t="str">
        <f>IFERROR(IF($AH860&gt;=1,VLOOKUP($AG860,STUDENT!$O$8:$Z$1507,4,0),""),"")</f>
        <v/>
      </c>
      <c r="AK860" s="1" t="str">
        <f>IFERROR(IF($AH860&gt;=1,VLOOKUP($AG860,STUDENT!$O$8:$Z$1507,6,0),""),"")</f>
        <v/>
      </c>
      <c r="AL860" s="1" t="str">
        <f t="shared" si="217"/>
        <v/>
      </c>
      <c r="AM860" s="1" t="str">
        <f t="shared" si="218"/>
        <v/>
      </c>
      <c r="AN860" s="1" t="str">
        <f t="shared" si="219"/>
        <v/>
      </c>
      <c r="AO860" s="1" t="str">
        <f t="shared" si="220"/>
        <v/>
      </c>
      <c r="AP860" s="1" t="str">
        <f t="shared" si="221"/>
        <v/>
      </c>
      <c r="AQ860" s="1" t="str">
        <f t="shared" si="222"/>
        <v/>
      </c>
      <c r="AR860" s="1" t="str">
        <f t="shared" si="223"/>
        <v/>
      </c>
      <c r="AS860" s="1" t="str">
        <f t="shared" si="224"/>
        <v/>
      </c>
      <c r="AT860" s="1" t="str">
        <f t="shared" si="225"/>
        <v/>
      </c>
      <c r="AU860" s="1" t="str">
        <f t="shared" si="226"/>
        <v/>
      </c>
      <c r="AV860" s="1" t="str">
        <f t="shared" si="227"/>
        <v/>
      </c>
      <c r="AW860" s="1" t="str">
        <f t="shared" si="228"/>
        <v/>
      </c>
      <c r="AX860" s="1" t="str">
        <f t="shared" si="229"/>
        <v/>
      </c>
      <c r="AY860" s="1">
        <f>IFERROR(IF($AE860&gt;$AE859,VLOOKUP($AC860+AL$1,STOCK!$F$10:$AB$209,16,0),IF($AE860=$AE859,(IF(AY859&gt;=1,AY859-COUNTIFS($AE859:$AE859,$AC860,AL859:AL859,$AI$1),0)),0)),0)</f>
        <v>0</v>
      </c>
      <c r="AZ860" s="1">
        <f>IFERROR(IF($AE860&gt;$AE859,VLOOKUP($AC860+AM$1,STOCK!$F$10:$AB$209,16,0),IF($AE860=$AE859,(IF(AZ859&gt;=1,AZ859-COUNTIFS($AE859:$AE859,$AC860,AM859:AM859,$AI$1),0)),0)),0)</f>
        <v>0</v>
      </c>
      <c r="BA860" s="1">
        <f>IFERROR(IF($AE860&gt;$AE859,VLOOKUP($AC860+AN$1,STOCK!$F$10:$AB$209,16,0),IF($AE860=$AE859,(IF(BA859&gt;=1,BA859-COUNTIFS($AE859:$AE859,$AC860,AN859:AN859,$AI$1),0)),0)),0)</f>
        <v>0</v>
      </c>
      <c r="BB860" s="1">
        <f>IFERROR(IF($AE860&gt;$AE859,VLOOKUP($AC860+AO$1,STOCK!$F$10:$AB$209,16,0),IF($AE860=$AE859,(IF(BB859&gt;=1,BB859-COUNTIFS($AE859:$AE859,$AC860,AO859:AO859,$AI$1),0)),0)),0)</f>
        <v>0</v>
      </c>
      <c r="BC860" s="1">
        <f>IFERROR(IF($AE860&gt;$AE859,VLOOKUP($AC860+AP$1,STOCK!$F$10:$AB$209,16,0),IF($AE860=$AE859,(IF(BC859&gt;=1,BC859-COUNTIFS($AE859:$AE859,$AC860,AP859:AP859,$AI$1),0)),0)),0)</f>
        <v>0</v>
      </c>
      <c r="BD860" s="1">
        <f>IFERROR(IF($AE860&gt;$AE859,VLOOKUP($AC860+AQ$1,STOCK!$F$10:$AB$209,16,0),IF($AE860=$AE859,(IF(BD859&gt;=1,BD859-COUNTIFS($AE859:$AE859,$AC860,AQ859:AQ859,$AI$1),0)),0)),0)</f>
        <v>0</v>
      </c>
      <c r="BE860" s="1">
        <f>IFERROR(IF($AE860&gt;$AE859,VLOOKUP($AC860+AR$1,STOCK!$F$10:$AB$209,16,0),IF($AE860=$AE859,(IF(BE859&gt;=1,BE859-COUNTIFS($AE859:$AE859,$AC860,AR859:AR859,$AI$1),0)),0)),0)</f>
        <v>0</v>
      </c>
      <c r="BF860" s="1">
        <f>IFERROR(IF($AE860&gt;$AE859,VLOOKUP($AC860+AS$1,STOCK!$F$10:$AB$209,16,0),IF($AE860=$AE859,(IF(BF859&gt;=1,BF859-COUNTIFS($AE859:$AE859,$AC860,AS859:AS859,$AI$1),0)),0)),0)</f>
        <v>0</v>
      </c>
      <c r="BG860" s="1">
        <f>IFERROR(IF($AE860&gt;$AE859,VLOOKUP($AC860+AT$1,STOCK!$F$10:$AB$209,16,0),IF($AE860=$AE859,(IF(BG859&gt;=1,BG859-COUNTIFS($AE859:$AE859,$AC860,AT859:AT859,$AI$1),0)),0)),0)</f>
        <v>0</v>
      </c>
      <c r="BH860" s="1">
        <f>IFERROR(IF($AE860&gt;$AE859,VLOOKUP($AC860+AU$1,STOCK!$F$10:$AB$209,16,0),IF($AE860=$AE859,(IF(BH859&gt;=1,BH859-COUNTIFS($AE859:$AE859,$AC860,AU859:AU859,$AI$1),0)),0)),0)</f>
        <v>0</v>
      </c>
      <c r="BI860" s="1">
        <f>IFERROR(IF($AE860&gt;$AE859,VLOOKUP($AC860+AV$1,STOCK!$F$10:$AB$209,16,0),IF($AE860=$AE859,(IF(BI859&gt;=1,BI859-COUNTIFS($AE859:$AE859,$AC860,AV859:AV859,$AI$1),0)),0)),0)</f>
        <v>0</v>
      </c>
      <c r="BJ860" s="1">
        <f>IFERROR(IF($AE860&gt;$AE859,VLOOKUP($AC860+AW$1,STOCK!$F$10:$AB$209,16,0),IF($AE860=$AE859,(IF(BJ859&gt;=1,BJ859-COUNTIFS($AE859:$AE859,$AC860,AW859:AW859,$AI$1),0)),0)),0)</f>
        <v>0</v>
      </c>
      <c r="BK860" s="1">
        <f>IFERROR(IF($AE860&gt;$AE859,VLOOKUP($AC860+AX$1,STOCK!$F$10:$AB$209,16,0),IF($AE860=$AE859,(IF(BK859&gt;=1,BK859-COUNTIFS($AE859:$AE859,$AC860,AX859:AX859,$AI$1),0)),0)),0)</f>
        <v>0</v>
      </c>
      <c r="BL860" s="1">
        <f>IFERROR(IF($AE860&gt;$AE859,VLOOKUP($AC860+AL$1,STOCK!$F$10:$AB$209,17,0),IF($AE860=$AE859,(IF(BL859&gt;=1,BL859-COUNTIFS($AE859:$AE859,$AC860,AL859:AL859,$AI$2),0)),0)),0)</f>
        <v>0</v>
      </c>
      <c r="BM860" s="1">
        <f>IFERROR(IF($AE860&gt;$AE859,VLOOKUP($AC860+AM$1,STOCK!$F$10:$AB$209,17,0),IF($AE860=$AE859,(IF(BM859&gt;=1,BM859-COUNTIFS($AE859:$AE859,$AC860,AM859:AM859,$AI$2),0)),0)),0)</f>
        <v>0</v>
      </c>
      <c r="BN860" s="1">
        <f>IFERROR(IF($AE860&gt;$AE859,VLOOKUP($AC860+AN$1,STOCK!$F$10:$AB$209,17,0),IF($AE860=$AE859,(IF(BN859&gt;=1,BN859-COUNTIFS($AE859:$AE859,$AC860,AN859:AN859,$AI$2),0)),0)),0)</f>
        <v>0</v>
      </c>
      <c r="BO860" s="1">
        <f>IFERROR(IF($AE860&gt;$AE859,VLOOKUP($AC860+AO$1,STOCK!$F$10:$AB$209,17,0),IF($AE860=$AE859,(IF(BO859&gt;=1,BO859-COUNTIFS($AE859:$AE859,$AC860,AO859:AO859,$AI$2),0)),0)),0)</f>
        <v>0</v>
      </c>
      <c r="BP860" s="1">
        <f>IFERROR(IF($AE860&gt;$AE859,VLOOKUP($AC860+AP$1,STOCK!$F$10:$AB$209,17,0),IF($AE860=$AE859,(IF(BP859&gt;=1,BP859-COUNTIFS($AE859:$AE859,$AC860,AP859:AP859,$AI$2),0)),0)),0)</f>
        <v>0</v>
      </c>
      <c r="BQ860" s="1">
        <f>IFERROR(IF($AE860&gt;$AE859,VLOOKUP($AC860+AQ$1,STOCK!$F$10:$AB$209,17,0),IF($AE860=$AE859,(IF(BQ859&gt;=1,BQ859-COUNTIFS($AE859:$AE859,$AC860,AQ859:AQ859,$AI$2),0)),0)),0)</f>
        <v>0</v>
      </c>
      <c r="BR860" s="1">
        <f>IFERROR(IF($AE860&gt;$AE859,VLOOKUP($AC860+AR$1,STOCK!$F$10:$AB$209,17,0),IF($AE860=$AE859,(IF(BR859&gt;=1,BR859-COUNTIFS($AE859:$AE859,$AC860,AR859:AR859,$AI$2),0)),0)),0)</f>
        <v>0</v>
      </c>
      <c r="BS860" s="1">
        <f>IFERROR(IF($AE860&gt;$AE859,VLOOKUP($AC860+AS$1,STOCK!$F$10:$AB$209,17,0),IF($AE860=$AE859,(IF(BS859&gt;=1,BS859-COUNTIFS($AE859:$AE859,$AC860,AS859:AS859,$AI$2),0)),0)),0)</f>
        <v>0</v>
      </c>
      <c r="BT860" s="1">
        <f>IFERROR(IF($AE860&gt;$AE859,VLOOKUP($AC860+AT$1,STOCK!$F$10:$AB$209,17,0),IF($AE860=$AE859,(IF(BT859&gt;=1,BT859-COUNTIFS($AE859:$AE859,$AC860,AT859:AT859,$AI$2),0)),0)),0)</f>
        <v>0</v>
      </c>
      <c r="BU860" s="1">
        <f>IFERROR(IF($AE860&gt;$AE859,VLOOKUP($AC860+AU$1,STOCK!$F$10:$AB$209,17,0),IF($AE860=$AE859,(IF(BU859&gt;=1,BU859-COUNTIFS($AE859:$AE859,$AC860,AU859:AU859,$AI$2),0)),0)),0)</f>
        <v>0</v>
      </c>
      <c r="BV860" s="1">
        <f>IFERROR(IF($AE860&gt;$AE859,VLOOKUP($AC860+AV$1,STOCK!$F$10:$AB$209,17,0),IF($AE860=$AE859,(IF(BV859&gt;=1,BV859-COUNTIFS($AE859:$AE859,$AC860,AV859:AV859,$AI$2),0)),0)),0)</f>
        <v>0</v>
      </c>
      <c r="BW860" s="1">
        <f>IFERROR(IF($AE860&gt;$AE859,VLOOKUP($AC860+AW$1,STOCK!$F$10:$AB$209,17,0),IF($AE860=$AE859,(IF(BW859&gt;=1,BW859-COUNTIFS($AE859:$AE859,$AC860,AW859:AW859,$AI$2),0)),0)),0)</f>
        <v>0</v>
      </c>
      <c r="BX860" s="1">
        <f>IFERROR(IF($AE860&gt;$AE859,VLOOKUP($AC860+AX$1,STOCK!$F$10:$AB$209,17,0),IF($AE860=$AE859,(IF(BX859&gt;=1,BX859-COUNTIFS($AE859:$AE859,$AC860,AX859:AX859,$AI$2),0)),0)),0)</f>
        <v>0</v>
      </c>
    </row>
    <row r="861" spans="29:76" x14ac:dyDescent="0.25">
      <c r="AC861" s="1">
        <f t="shared" si="215"/>
        <v>0</v>
      </c>
      <c r="AD861" s="1">
        <f>IFERROR(IF(LEN(AK861)&gt;=1,VLOOKUP(HLOOKUP(AK861,PROFILE!$K$5:$V$8,4,0),PROFILE!$F$1:$G$3,2,0),0),0)</f>
        <v>0</v>
      </c>
      <c r="AE861" s="1">
        <f t="shared" si="216"/>
        <v>0</v>
      </c>
      <c r="AF861" s="1">
        <v>848</v>
      </c>
      <c r="AI861" s="1" t="str">
        <f>IFERROR(IF($AH861&gt;=1,VLOOKUP($AG861,STUDENT!$O$8:$Z$1507,3,0),""),"")</f>
        <v/>
      </c>
      <c r="AJ861" s="1" t="str">
        <f>IFERROR(IF($AH861&gt;=1,VLOOKUP($AG861,STUDENT!$O$8:$Z$1507,4,0),""),"")</f>
        <v/>
      </c>
      <c r="AK861" s="1" t="str">
        <f>IFERROR(IF($AH861&gt;=1,VLOOKUP($AG861,STUDENT!$O$8:$Z$1507,6,0),""),"")</f>
        <v/>
      </c>
      <c r="AL861" s="1" t="str">
        <f t="shared" si="217"/>
        <v/>
      </c>
      <c r="AM861" s="1" t="str">
        <f t="shared" si="218"/>
        <v/>
      </c>
      <c r="AN861" s="1" t="str">
        <f t="shared" si="219"/>
        <v/>
      </c>
      <c r="AO861" s="1" t="str">
        <f t="shared" si="220"/>
        <v/>
      </c>
      <c r="AP861" s="1" t="str">
        <f t="shared" si="221"/>
        <v/>
      </c>
      <c r="AQ861" s="1" t="str">
        <f t="shared" si="222"/>
        <v/>
      </c>
      <c r="AR861" s="1" t="str">
        <f t="shared" si="223"/>
        <v/>
      </c>
      <c r="AS861" s="1" t="str">
        <f t="shared" si="224"/>
        <v/>
      </c>
      <c r="AT861" s="1" t="str">
        <f t="shared" si="225"/>
        <v/>
      </c>
      <c r="AU861" s="1" t="str">
        <f t="shared" si="226"/>
        <v/>
      </c>
      <c r="AV861" s="1" t="str">
        <f t="shared" si="227"/>
        <v/>
      </c>
      <c r="AW861" s="1" t="str">
        <f t="shared" si="228"/>
        <v/>
      </c>
      <c r="AX861" s="1" t="str">
        <f t="shared" si="229"/>
        <v/>
      </c>
      <c r="AY861" s="1">
        <f>IFERROR(IF($AE861&gt;$AE860,VLOOKUP($AC861+AL$1,STOCK!$F$10:$AB$209,16,0),IF($AE861=$AE860,(IF(AY860&gt;=1,AY860-COUNTIFS($AE860:$AE860,$AC861,AL860:AL860,$AI$1),0)),0)),0)</f>
        <v>0</v>
      </c>
      <c r="AZ861" s="1">
        <f>IFERROR(IF($AE861&gt;$AE860,VLOOKUP($AC861+AM$1,STOCK!$F$10:$AB$209,16,0),IF($AE861=$AE860,(IF(AZ860&gt;=1,AZ860-COUNTIFS($AE860:$AE860,$AC861,AM860:AM860,$AI$1),0)),0)),0)</f>
        <v>0</v>
      </c>
      <c r="BA861" s="1">
        <f>IFERROR(IF($AE861&gt;$AE860,VLOOKUP($AC861+AN$1,STOCK!$F$10:$AB$209,16,0),IF($AE861=$AE860,(IF(BA860&gt;=1,BA860-COUNTIFS($AE860:$AE860,$AC861,AN860:AN860,$AI$1),0)),0)),0)</f>
        <v>0</v>
      </c>
      <c r="BB861" s="1">
        <f>IFERROR(IF($AE861&gt;$AE860,VLOOKUP($AC861+AO$1,STOCK!$F$10:$AB$209,16,0),IF($AE861=$AE860,(IF(BB860&gt;=1,BB860-COUNTIFS($AE860:$AE860,$AC861,AO860:AO860,$AI$1),0)),0)),0)</f>
        <v>0</v>
      </c>
      <c r="BC861" s="1">
        <f>IFERROR(IF($AE861&gt;$AE860,VLOOKUP($AC861+AP$1,STOCK!$F$10:$AB$209,16,0),IF($AE861=$AE860,(IF(BC860&gt;=1,BC860-COUNTIFS($AE860:$AE860,$AC861,AP860:AP860,$AI$1),0)),0)),0)</f>
        <v>0</v>
      </c>
      <c r="BD861" s="1">
        <f>IFERROR(IF($AE861&gt;$AE860,VLOOKUP($AC861+AQ$1,STOCK!$F$10:$AB$209,16,0),IF($AE861=$AE860,(IF(BD860&gt;=1,BD860-COUNTIFS($AE860:$AE860,$AC861,AQ860:AQ860,$AI$1),0)),0)),0)</f>
        <v>0</v>
      </c>
      <c r="BE861" s="1">
        <f>IFERROR(IF($AE861&gt;$AE860,VLOOKUP($AC861+AR$1,STOCK!$F$10:$AB$209,16,0),IF($AE861=$AE860,(IF(BE860&gt;=1,BE860-COUNTIFS($AE860:$AE860,$AC861,AR860:AR860,$AI$1),0)),0)),0)</f>
        <v>0</v>
      </c>
      <c r="BF861" s="1">
        <f>IFERROR(IF($AE861&gt;$AE860,VLOOKUP($AC861+AS$1,STOCK!$F$10:$AB$209,16,0),IF($AE861=$AE860,(IF(BF860&gt;=1,BF860-COUNTIFS($AE860:$AE860,$AC861,AS860:AS860,$AI$1),0)),0)),0)</f>
        <v>0</v>
      </c>
      <c r="BG861" s="1">
        <f>IFERROR(IF($AE861&gt;$AE860,VLOOKUP($AC861+AT$1,STOCK!$F$10:$AB$209,16,0),IF($AE861=$AE860,(IF(BG860&gt;=1,BG860-COUNTIFS($AE860:$AE860,$AC861,AT860:AT860,$AI$1),0)),0)),0)</f>
        <v>0</v>
      </c>
      <c r="BH861" s="1">
        <f>IFERROR(IF($AE861&gt;$AE860,VLOOKUP($AC861+AU$1,STOCK!$F$10:$AB$209,16,0),IF($AE861=$AE860,(IF(BH860&gt;=1,BH860-COUNTIFS($AE860:$AE860,$AC861,AU860:AU860,$AI$1),0)),0)),0)</f>
        <v>0</v>
      </c>
      <c r="BI861" s="1">
        <f>IFERROR(IF($AE861&gt;$AE860,VLOOKUP($AC861+AV$1,STOCK!$F$10:$AB$209,16,0),IF($AE861=$AE860,(IF(BI860&gt;=1,BI860-COUNTIFS($AE860:$AE860,$AC861,AV860:AV860,$AI$1),0)),0)),0)</f>
        <v>0</v>
      </c>
      <c r="BJ861" s="1">
        <f>IFERROR(IF($AE861&gt;$AE860,VLOOKUP($AC861+AW$1,STOCK!$F$10:$AB$209,16,0),IF($AE861=$AE860,(IF(BJ860&gt;=1,BJ860-COUNTIFS($AE860:$AE860,$AC861,AW860:AW860,$AI$1),0)),0)),0)</f>
        <v>0</v>
      </c>
      <c r="BK861" s="1">
        <f>IFERROR(IF($AE861&gt;$AE860,VLOOKUP($AC861+AX$1,STOCK!$F$10:$AB$209,16,0),IF($AE861=$AE860,(IF(BK860&gt;=1,BK860-COUNTIFS($AE860:$AE860,$AC861,AX860:AX860,$AI$1),0)),0)),0)</f>
        <v>0</v>
      </c>
      <c r="BL861" s="1">
        <f>IFERROR(IF($AE861&gt;$AE860,VLOOKUP($AC861+AL$1,STOCK!$F$10:$AB$209,17,0),IF($AE861=$AE860,(IF(BL860&gt;=1,BL860-COUNTIFS($AE860:$AE860,$AC861,AL860:AL860,$AI$2),0)),0)),0)</f>
        <v>0</v>
      </c>
      <c r="BM861" s="1">
        <f>IFERROR(IF($AE861&gt;$AE860,VLOOKUP($AC861+AM$1,STOCK!$F$10:$AB$209,17,0),IF($AE861=$AE860,(IF(BM860&gt;=1,BM860-COUNTIFS($AE860:$AE860,$AC861,AM860:AM860,$AI$2),0)),0)),0)</f>
        <v>0</v>
      </c>
      <c r="BN861" s="1">
        <f>IFERROR(IF($AE861&gt;$AE860,VLOOKUP($AC861+AN$1,STOCK!$F$10:$AB$209,17,0),IF($AE861=$AE860,(IF(BN860&gt;=1,BN860-COUNTIFS($AE860:$AE860,$AC861,AN860:AN860,$AI$2),0)),0)),0)</f>
        <v>0</v>
      </c>
      <c r="BO861" s="1">
        <f>IFERROR(IF($AE861&gt;$AE860,VLOOKUP($AC861+AO$1,STOCK!$F$10:$AB$209,17,0),IF($AE861=$AE860,(IF(BO860&gt;=1,BO860-COUNTIFS($AE860:$AE860,$AC861,AO860:AO860,$AI$2),0)),0)),0)</f>
        <v>0</v>
      </c>
      <c r="BP861" s="1">
        <f>IFERROR(IF($AE861&gt;$AE860,VLOOKUP($AC861+AP$1,STOCK!$F$10:$AB$209,17,0),IF($AE861=$AE860,(IF(BP860&gt;=1,BP860-COUNTIFS($AE860:$AE860,$AC861,AP860:AP860,$AI$2),0)),0)),0)</f>
        <v>0</v>
      </c>
      <c r="BQ861" s="1">
        <f>IFERROR(IF($AE861&gt;$AE860,VLOOKUP($AC861+AQ$1,STOCK!$F$10:$AB$209,17,0),IF($AE861=$AE860,(IF(BQ860&gt;=1,BQ860-COUNTIFS($AE860:$AE860,$AC861,AQ860:AQ860,$AI$2),0)),0)),0)</f>
        <v>0</v>
      </c>
      <c r="BR861" s="1">
        <f>IFERROR(IF($AE861&gt;$AE860,VLOOKUP($AC861+AR$1,STOCK!$F$10:$AB$209,17,0),IF($AE861=$AE860,(IF(BR860&gt;=1,BR860-COUNTIFS($AE860:$AE860,$AC861,AR860:AR860,$AI$2),0)),0)),0)</f>
        <v>0</v>
      </c>
      <c r="BS861" s="1">
        <f>IFERROR(IF($AE861&gt;$AE860,VLOOKUP($AC861+AS$1,STOCK!$F$10:$AB$209,17,0),IF($AE861=$AE860,(IF(BS860&gt;=1,BS860-COUNTIFS($AE860:$AE860,$AC861,AS860:AS860,$AI$2),0)),0)),0)</f>
        <v>0</v>
      </c>
      <c r="BT861" s="1">
        <f>IFERROR(IF($AE861&gt;$AE860,VLOOKUP($AC861+AT$1,STOCK!$F$10:$AB$209,17,0),IF($AE861=$AE860,(IF(BT860&gt;=1,BT860-COUNTIFS($AE860:$AE860,$AC861,AT860:AT860,$AI$2),0)),0)),0)</f>
        <v>0</v>
      </c>
      <c r="BU861" s="1">
        <f>IFERROR(IF($AE861&gt;$AE860,VLOOKUP($AC861+AU$1,STOCK!$F$10:$AB$209,17,0),IF($AE861=$AE860,(IF(BU860&gt;=1,BU860-COUNTIFS($AE860:$AE860,$AC861,AU860:AU860,$AI$2),0)),0)),0)</f>
        <v>0</v>
      </c>
      <c r="BV861" s="1">
        <f>IFERROR(IF($AE861&gt;$AE860,VLOOKUP($AC861+AV$1,STOCK!$F$10:$AB$209,17,0),IF($AE861=$AE860,(IF(BV860&gt;=1,BV860-COUNTIFS($AE860:$AE860,$AC861,AV860:AV860,$AI$2),0)),0)),0)</f>
        <v>0</v>
      </c>
      <c r="BW861" s="1">
        <f>IFERROR(IF($AE861&gt;$AE860,VLOOKUP($AC861+AW$1,STOCK!$F$10:$AB$209,17,0),IF($AE861=$AE860,(IF(BW860&gt;=1,BW860-COUNTIFS($AE860:$AE860,$AC861,AW860:AW860,$AI$2),0)),0)),0)</f>
        <v>0</v>
      </c>
      <c r="BX861" s="1">
        <f>IFERROR(IF($AE861&gt;$AE860,VLOOKUP($AC861+AX$1,STOCK!$F$10:$AB$209,17,0),IF($AE861=$AE860,(IF(BX860&gt;=1,BX860-COUNTIFS($AE860:$AE860,$AC861,AX860:AX860,$AI$2),0)),0)),0)</f>
        <v>0</v>
      </c>
    </row>
    <row r="862" spans="29:76" x14ac:dyDescent="0.25">
      <c r="AC862" s="1">
        <f t="shared" si="215"/>
        <v>0</v>
      </c>
      <c r="AD862" s="1">
        <f>IFERROR(IF(LEN(AK862)&gt;=1,VLOOKUP(HLOOKUP(AK862,PROFILE!$K$5:$V$8,4,0),PROFILE!$F$1:$G$3,2,0),0),0)</f>
        <v>0</v>
      </c>
      <c r="AE862" s="1">
        <f t="shared" si="216"/>
        <v>0</v>
      </c>
      <c r="AF862" s="1">
        <v>849</v>
      </c>
      <c r="AI862" s="1" t="str">
        <f>IFERROR(IF($AH862&gt;=1,VLOOKUP($AG862,STUDENT!$O$8:$Z$1507,3,0),""),"")</f>
        <v/>
      </c>
      <c r="AJ862" s="1" t="str">
        <f>IFERROR(IF($AH862&gt;=1,VLOOKUP($AG862,STUDENT!$O$8:$Z$1507,4,0),""),"")</f>
        <v/>
      </c>
      <c r="AK862" s="1" t="str">
        <f>IFERROR(IF($AH862&gt;=1,VLOOKUP($AG862,STUDENT!$O$8:$Z$1507,6,0),""),"")</f>
        <v/>
      </c>
      <c r="AL862" s="1" t="str">
        <f t="shared" si="217"/>
        <v/>
      </c>
      <c r="AM862" s="1" t="str">
        <f t="shared" si="218"/>
        <v/>
      </c>
      <c r="AN862" s="1" t="str">
        <f t="shared" si="219"/>
        <v/>
      </c>
      <c r="AO862" s="1" t="str">
        <f t="shared" si="220"/>
        <v/>
      </c>
      <c r="AP862" s="1" t="str">
        <f t="shared" si="221"/>
        <v/>
      </c>
      <c r="AQ862" s="1" t="str">
        <f t="shared" si="222"/>
        <v/>
      </c>
      <c r="AR862" s="1" t="str">
        <f t="shared" si="223"/>
        <v/>
      </c>
      <c r="AS862" s="1" t="str">
        <f t="shared" si="224"/>
        <v/>
      </c>
      <c r="AT862" s="1" t="str">
        <f t="shared" si="225"/>
        <v/>
      </c>
      <c r="AU862" s="1" t="str">
        <f t="shared" si="226"/>
        <v/>
      </c>
      <c r="AV862" s="1" t="str">
        <f t="shared" si="227"/>
        <v/>
      </c>
      <c r="AW862" s="1" t="str">
        <f t="shared" si="228"/>
        <v/>
      </c>
      <c r="AX862" s="1" t="str">
        <f t="shared" si="229"/>
        <v/>
      </c>
      <c r="AY862" s="1">
        <f>IFERROR(IF($AE862&gt;$AE861,VLOOKUP($AC862+AL$1,STOCK!$F$10:$AB$209,16,0),IF($AE862=$AE861,(IF(AY861&gt;=1,AY861-COUNTIFS($AE861:$AE861,$AC862,AL861:AL861,$AI$1),0)),0)),0)</f>
        <v>0</v>
      </c>
      <c r="AZ862" s="1">
        <f>IFERROR(IF($AE862&gt;$AE861,VLOOKUP($AC862+AM$1,STOCK!$F$10:$AB$209,16,0),IF($AE862=$AE861,(IF(AZ861&gt;=1,AZ861-COUNTIFS($AE861:$AE861,$AC862,AM861:AM861,$AI$1),0)),0)),0)</f>
        <v>0</v>
      </c>
      <c r="BA862" s="1">
        <f>IFERROR(IF($AE862&gt;$AE861,VLOOKUP($AC862+AN$1,STOCK!$F$10:$AB$209,16,0),IF($AE862=$AE861,(IF(BA861&gt;=1,BA861-COUNTIFS($AE861:$AE861,$AC862,AN861:AN861,$AI$1),0)),0)),0)</f>
        <v>0</v>
      </c>
      <c r="BB862" s="1">
        <f>IFERROR(IF($AE862&gt;$AE861,VLOOKUP($AC862+AO$1,STOCK!$F$10:$AB$209,16,0),IF($AE862=$AE861,(IF(BB861&gt;=1,BB861-COUNTIFS($AE861:$AE861,$AC862,AO861:AO861,$AI$1),0)),0)),0)</f>
        <v>0</v>
      </c>
      <c r="BC862" s="1">
        <f>IFERROR(IF($AE862&gt;$AE861,VLOOKUP($AC862+AP$1,STOCK!$F$10:$AB$209,16,0),IF($AE862=$AE861,(IF(BC861&gt;=1,BC861-COUNTIFS($AE861:$AE861,$AC862,AP861:AP861,$AI$1),0)),0)),0)</f>
        <v>0</v>
      </c>
      <c r="BD862" s="1">
        <f>IFERROR(IF($AE862&gt;$AE861,VLOOKUP($AC862+AQ$1,STOCK!$F$10:$AB$209,16,0),IF($AE862=$AE861,(IF(BD861&gt;=1,BD861-COUNTIFS($AE861:$AE861,$AC862,AQ861:AQ861,$AI$1),0)),0)),0)</f>
        <v>0</v>
      </c>
      <c r="BE862" s="1">
        <f>IFERROR(IF($AE862&gt;$AE861,VLOOKUP($AC862+AR$1,STOCK!$F$10:$AB$209,16,0),IF($AE862=$AE861,(IF(BE861&gt;=1,BE861-COUNTIFS($AE861:$AE861,$AC862,AR861:AR861,$AI$1),0)),0)),0)</f>
        <v>0</v>
      </c>
      <c r="BF862" s="1">
        <f>IFERROR(IF($AE862&gt;$AE861,VLOOKUP($AC862+AS$1,STOCK!$F$10:$AB$209,16,0),IF($AE862=$AE861,(IF(BF861&gt;=1,BF861-COUNTIFS($AE861:$AE861,$AC862,AS861:AS861,$AI$1),0)),0)),0)</f>
        <v>0</v>
      </c>
      <c r="BG862" s="1">
        <f>IFERROR(IF($AE862&gt;$AE861,VLOOKUP($AC862+AT$1,STOCK!$F$10:$AB$209,16,0),IF($AE862=$AE861,(IF(BG861&gt;=1,BG861-COUNTIFS($AE861:$AE861,$AC862,AT861:AT861,$AI$1),0)),0)),0)</f>
        <v>0</v>
      </c>
      <c r="BH862" s="1">
        <f>IFERROR(IF($AE862&gt;$AE861,VLOOKUP($AC862+AU$1,STOCK!$F$10:$AB$209,16,0),IF($AE862=$AE861,(IF(BH861&gt;=1,BH861-COUNTIFS($AE861:$AE861,$AC862,AU861:AU861,$AI$1),0)),0)),0)</f>
        <v>0</v>
      </c>
      <c r="BI862" s="1">
        <f>IFERROR(IF($AE862&gt;$AE861,VLOOKUP($AC862+AV$1,STOCK!$F$10:$AB$209,16,0),IF($AE862=$AE861,(IF(BI861&gt;=1,BI861-COUNTIFS($AE861:$AE861,$AC862,AV861:AV861,$AI$1),0)),0)),0)</f>
        <v>0</v>
      </c>
      <c r="BJ862" s="1">
        <f>IFERROR(IF($AE862&gt;$AE861,VLOOKUP($AC862+AW$1,STOCK!$F$10:$AB$209,16,0),IF($AE862=$AE861,(IF(BJ861&gt;=1,BJ861-COUNTIFS($AE861:$AE861,$AC862,AW861:AW861,$AI$1),0)),0)),0)</f>
        <v>0</v>
      </c>
      <c r="BK862" s="1">
        <f>IFERROR(IF($AE862&gt;$AE861,VLOOKUP($AC862+AX$1,STOCK!$F$10:$AB$209,16,0),IF($AE862=$AE861,(IF(BK861&gt;=1,BK861-COUNTIFS($AE861:$AE861,$AC862,AX861:AX861,$AI$1),0)),0)),0)</f>
        <v>0</v>
      </c>
      <c r="BL862" s="1">
        <f>IFERROR(IF($AE862&gt;$AE861,VLOOKUP($AC862+AL$1,STOCK!$F$10:$AB$209,17,0),IF($AE862=$AE861,(IF(BL861&gt;=1,BL861-COUNTIFS($AE861:$AE861,$AC862,AL861:AL861,$AI$2),0)),0)),0)</f>
        <v>0</v>
      </c>
      <c r="BM862" s="1">
        <f>IFERROR(IF($AE862&gt;$AE861,VLOOKUP($AC862+AM$1,STOCK!$F$10:$AB$209,17,0),IF($AE862=$AE861,(IF(BM861&gt;=1,BM861-COUNTIFS($AE861:$AE861,$AC862,AM861:AM861,$AI$2),0)),0)),0)</f>
        <v>0</v>
      </c>
      <c r="BN862" s="1">
        <f>IFERROR(IF($AE862&gt;$AE861,VLOOKUP($AC862+AN$1,STOCK!$F$10:$AB$209,17,0),IF($AE862=$AE861,(IF(BN861&gt;=1,BN861-COUNTIFS($AE861:$AE861,$AC862,AN861:AN861,$AI$2),0)),0)),0)</f>
        <v>0</v>
      </c>
      <c r="BO862" s="1">
        <f>IFERROR(IF($AE862&gt;$AE861,VLOOKUP($AC862+AO$1,STOCK!$F$10:$AB$209,17,0),IF($AE862=$AE861,(IF(BO861&gt;=1,BO861-COUNTIFS($AE861:$AE861,$AC862,AO861:AO861,$AI$2),0)),0)),0)</f>
        <v>0</v>
      </c>
      <c r="BP862" s="1">
        <f>IFERROR(IF($AE862&gt;$AE861,VLOOKUP($AC862+AP$1,STOCK!$F$10:$AB$209,17,0),IF($AE862=$AE861,(IF(BP861&gt;=1,BP861-COUNTIFS($AE861:$AE861,$AC862,AP861:AP861,$AI$2),0)),0)),0)</f>
        <v>0</v>
      </c>
      <c r="BQ862" s="1">
        <f>IFERROR(IF($AE862&gt;$AE861,VLOOKUP($AC862+AQ$1,STOCK!$F$10:$AB$209,17,0),IF($AE862=$AE861,(IF(BQ861&gt;=1,BQ861-COUNTIFS($AE861:$AE861,$AC862,AQ861:AQ861,$AI$2),0)),0)),0)</f>
        <v>0</v>
      </c>
      <c r="BR862" s="1">
        <f>IFERROR(IF($AE862&gt;$AE861,VLOOKUP($AC862+AR$1,STOCK!$F$10:$AB$209,17,0),IF($AE862=$AE861,(IF(BR861&gt;=1,BR861-COUNTIFS($AE861:$AE861,$AC862,AR861:AR861,$AI$2),0)),0)),0)</f>
        <v>0</v>
      </c>
      <c r="BS862" s="1">
        <f>IFERROR(IF($AE862&gt;$AE861,VLOOKUP($AC862+AS$1,STOCK!$F$10:$AB$209,17,0),IF($AE862=$AE861,(IF(BS861&gt;=1,BS861-COUNTIFS($AE861:$AE861,$AC862,AS861:AS861,$AI$2),0)),0)),0)</f>
        <v>0</v>
      </c>
      <c r="BT862" s="1">
        <f>IFERROR(IF($AE862&gt;$AE861,VLOOKUP($AC862+AT$1,STOCK!$F$10:$AB$209,17,0),IF($AE862=$AE861,(IF(BT861&gt;=1,BT861-COUNTIFS($AE861:$AE861,$AC862,AT861:AT861,$AI$2),0)),0)),0)</f>
        <v>0</v>
      </c>
      <c r="BU862" s="1">
        <f>IFERROR(IF($AE862&gt;$AE861,VLOOKUP($AC862+AU$1,STOCK!$F$10:$AB$209,17,0),IF($AE862=$AE861,(IF(BU861&gt;=1,BU861-COUNTIFS($AE861:$AE861,$AC862,AU861:AU861,$AI$2),0)),0)),0)</f>
        <v>0</v>
      </c>
      <c r="BV862" s="1">
        <f>IFERROR(IF($AE862&gt;$AE861,VLOOKUP($AC862+AV$1,STOCK!$F$10:$AB$209,17,0),IF($AE862=$AE861,(IF(BV861&gt;=1,BV861-COUNTIFS($AE861:$AE861,$AC862,AV861:AV861,$AI$2),0)),0)),0)</f>
        <v>0</v>
      </c>
      <c r="BW862" s="1">
        <f>IFERROR(IF($AE862&gt;$AE861,VLOOKUP($AC862+AW$1,STOCK!$F$10:$AB$209,17,0),IF($AE862=$AE861,(IF(BW861&gt;=1,BW861-COUNTIFS($AE861:$AE861,$AC862,AW861:AW861,$AI$2),0)),0)),0)</f>
        <v>0</v>
      </c>
      <c r="BX862" s="1">
        <f>IFERROR(IF($AE862&gt;$AE861,VLOOKUP($AC862+AX$1,STOCK!$F$10:$AB$209,17,0),IF($AE862=$AE861,(IF(BX861&gt;=1,BX861-COUNTIFS($AE861:$AE861,$AC862,AX861:AX861,$AI$2),0)),0)),0)</f>
        <v>0</v>
      </c>
    </row>
    <row r="863" spans="29:76" x14ac:dyDescent="0.25">
      <c r="AC863" s="1">
        <f t="shared" si="215"/>
        <v>0</v>
      </c>
      <c r="AD863" s="1">
        <f>IFERROR(IF(LEN(AK863)&gt;=1,VLOOKUP(HLOOKUP(AK863,PROFILE!$K$5:$V$8,4,0),PROFILE!$F$1:$G$3,2,0),0),0)</f>
        <v>0</v>
      </c>
      <c r="AE863" s="1">
        <f t="shared" si="216"/>
        <v>0</v>
      </c>
      <c r="AF863" s="1">
        <v>850</v>
      </c>
      <c r="AI863" s="1" t="str">
        <f>IFERROR(IF($AH863&gt;=1,VLOOKUP($AG863,STUDENT!$O$8:$Z$1507,3,0),""),"")</f>
        <v/>
      </c>
      <c r="AJ863" s="1" t="str">
        <f>IFERROR(IF($AH863&gt;=1,VLOOKUP($AG863,STUDENT!$O$8:$Z$1507,4,0),""),"")</f>
        <v/>
      </c>
      <c r="AK863" s="1" t="str">
        <f>IFERROR(IF($AH863&gt;=1,VLOOKUP($AG863,STUDENT!$O$8:$Z$1507,6,0),""),"")</f>
        <v/>
      </c>
      <c r="AL863" s="1" t="str">
        <f t="shared" si="217"/>
        <v/>
      </c>
      <c r="AM863" s="1" t="str">
        <f t="shared" si="218"/>
        <v/>
      </c>
      <c r="AN863" s="1" t="str">
        <f t="shared" si="219"/>
        <v/>
      </c>
      <c r="AO863" s="1" t="str">
        <f t="shared" si="220"/>
        <v/>
      </c>
      <c r="AP863" s="1" t="str">
        <f t="shared" si="221"/>
        <v/>
      </c>
      <c r="AQ863" s="1" t="str">
        <f t="shared" si="222"/>
        <v/>
      </c>
      <c r="AR863" s="1" t="str">
        <f t="shared" si="223"/>
        <v/>
      </c>
      <c r="AS863" s="1" t="str">
        <f t="shared" si="224"/>
        <v/>
      </c>
      <c r="AT863" s="1" t="str">
        <f t="shared" si="225"/>
        <v/>
      </c>
      <c r="AU863" s="1" t="str">
        <f t="shared" si="226"/>
        <v/>
      </c>
      <c r="AV863" s="1" t="str">
        <f t="shared" si="227"/>
        <v/>
      </c>
      <c r="AW863" s="1" t="str">
        <f t="shared" si="228"/>
        <v/>
      </c>
      <c r="AX863" s="1" t="str">
        <f t="shared" si="229"/>
        <v/>
      </c>
      <c r="AY863" s="1">
        <f>IFERROR(IF($AE863&gt;$AE862,VLOOKUP($AC863+AL$1,STOCK!$F$10:$AB$209,16,0),IF($AE863=$AE862,(IF(AY862&gt;=1,AY862-COUNTIFS($AE862:$AE862,$AC863,AL862:AL862,$AI$1),0)),0)),0)</f>
        <v>0</v>
      </c>
      <c r="AZ863" s="1">
        <f>IFERROR(IF($AE863&gt;$AE862,VLOOKUP($AC863+AM$1,STOCK!$F$10:$AB$209,16,0),IF($AE863=$AE862,(IF(AZ862&gt;=1,AZ862-COUNTIFS($AE862:$AE862,$AC863,AM862:AM862,$AI$1),0)),0)),0)</f>
        <v>0</v>
      </c>
      <c r="BA863" s="1">
        <f>IFERROR(IF($AE863&gt;$AE862,VLOOKUP($AC863+AN$1,STOCK!$F$10:$AB$209,16,0),IF($AE863=$AE862,(IF(BA862&gt;=1,BA862-COUNTIFS($AE862:$AE862,$AC863,AN862:AN862,$AI$1),0)),0)),0)</f>
        <v>0</v>
      </c>
      <c r="BB863" s="1">
        <f>IFERROR(IF($AE863&gt;$AE862,VLOOKUP($AC863+AO$1,STOCK!$F$10:$AB$209,16,0),IF($AE863=$AE862,(IF(BB862&gt;=1,BB862-COUNTIFS($AE862:$AE862,$AC863,AO862:AO862,$AI$1),0)),0)),0)</f>
        <v>0</v>
      </c>
      <c r="BC863" s="1">
        <f>IFERROR(IF($AE863&gt;$AE862,VLOOKUP($AC863+AP$1,STOCK!$F$10:$AB$209,16,0),IF($AE863=$AE862,(IF(BC862&gt;=1,BC862-COUNTIFS($AE862:$AE862,$AC863,AP862:AP862,$AI$1),0)),0)),0)</f>
        <v>0</v>
      </c>
      <c r="BD863" s="1">
        <f>IFERROR(IF($AE863&gt;$AE862,VLOOKUP($AC863+AQ$1,STOCK!$F$10:$AB$209,16,0),IF($AE863=$AE862,(IF(BD862&gt;=1,BD862-COUNTIFS($AE862:$AE862,$AC863,AQ862:AQ862,$AI$1),0)),0)),0)</f>
        <v>0</v>
      </c>
      <c r="BE863" s="1">
        <f>IFERROR(IF($AE863&gt;$AE862,VLOOKUP($AC863+AR$1,STOCK!$F$10:$AB$209,16,0),IF($AE863=$AE862,(IF(BE862&gt;=1,BE862-COUNTIFS($AE862:$AE862,$AC863,AR862:AR862,$AI$1),0)),0)),0)</f>
        <v>0</v>
      </c>
      <c r="BF863" s="1">
        <f>IFERROR(IF($AE863&gt;$AE862,VLOOKUP($AC863+AS$1,STOCK!$F$10:$AB$209,16,0),IF($AE863=$AE862,(IF(BF862&gt;=1,BF862-COUNTIFS($AE862:$AE862,$AC863,AS862:AS862,$AI$1),0)),0)),0)</f>
        <v>0</v>
      </c>
      <c r="BG863" s="1">
        <f>IFERROR(IF($AE863&gt;$AE862,VLOOKUP($AC863+AT$1,STOCK!$F$10:$AB$209,16,0),IF($AE863=$AE862,(IF(BG862&gt;=1,BG862-COUNTIFS($AE862:$AE862,$AC863,AT862:AT862,$AI$1),0)),0)),0)</f>
        <v>0</v>
      </c>
      <c r="BH863" s="1">
        <f>IFERROR(IF($AE863&gt;$AE862,VLOOKUP($AC863+AU$1,STOCK!$F$10:$AB$209,16,0),IF($AE863=$AE862,(IF(BH862&gt;=1,BH862-COUNTIFS($AE862:$AE862,$AC863,AU862:AU862,$AI$1),0)),0)),0)</f>
        <v>0</v>
      </c>
      <c r="BI863" s="1">
        <f>IFERROR(IF($AE863&gt;$AE862,VLOOKUP($AC863+AV$1,STOCK!$F$10:$AB$209,16,0),IF($AE863=$AE862,(IF(BI862&gt;=1,BI862-COUNTIFS($AE862:$AE862,$AC863,AV862:AV862,$AI$1),0)),0)),0)</f>
        <v>0</v>
      </c>
      <c r="BJ863" s="1">
        <f>IFERROR(IF($AE863&gt;$AE862,VLOOKUP($AC863+AW$1,STOCK!$F$10:$AB$209,16,0),IF($AE863=$AE862,(IF(BJ862&gt;=1,BJ862-COUNTIFS($AE862:$AE862,$AC863,AW862:AW862,$AI$1),0)),0)),0)</f>
        <v>0</v>
      </c>
      <c r="BK863" s="1">
        <f>IFERROR(IF($AE863&gt;$AE862,VLOOKUP($AC863+AX$1,STOCK!$F$10:$AB$209,16,0),IF($AE863=$AE862,(IF(BK862&gt;=1,BK862-COUNTIFS($AE862:$AE862,$AC863,AX862:AX862,$AI$1),0)),0)),0)</f>
        <v>0</v>
      </c>
      <c r="BL863" s="1">
        <f>IFERROR(IF($AE863&gt;$AE862,VLOOKUP($AC863+AL$1,STOCK!$F$10:$AB$209,17,0),IF($AE863=$AE862,(IF(BL862&gt;=1,BL862-COUNTIFS($AE862:$AE862,$AC863,AL862:AL862,$AI$2),0)),0)),0)</f>
        <v>0</v>
      </c>
      <c r="BM863" s="1">
        <f>IFERROR(IF($AE863&gt;$AE862,VLOOKUP($AC863+AM$1,STOCK!$F$10:$AB$209,17,0),IF($AE863=$AE862,(IF(BM862&gt;=1,BM862-COUNTIFS($AE862:$AE862,$AC863,AM862:AM862,$AI$2),0)),0)),0)</f>
        <v>0</v>
      </c>
      <c r="BN863" s="1">
        <f>IFERROR(IF($AE863&gt;$AE862,VLOOKUP($AC863+AN$1,STOCK!$F$10:$AB$209,17,0),IF($AE863=$AE862,(IF(BN862&gt;=1,BN862-COUNTIFS($AE862:$AE862,$AC863,AN862:AN862,$AI$2),0)),0)),0)</f>
        <v>0</v>
      </c>
      <c r="BO863" s="1">
        <f>IFERROR(IF($AE863&gt;$AE862,VLOOKUP($AC863+AO$1,STOCK!$F$10:$AB$209,17,0),IF($AE863=$AE862,(IF(BO862&gt;=1,BO862-COUNTIFS($AE862:$AE862,$AC863,AO862:AO862,$AI$2),0)),0)),0)</f>
        <v>0</v>
      </c>
      <c r="BP863" s="1">
        <f>IFERROR(IF($AE863&gt;$AE862,VLOOKUP($AC863+AP$1,STOCK!$F$10:$AB$209,17,0),IF($AE863=$AE862,(IF(BP862&gt;=1,BP862-COUNTIFS($AE862:$AE862,$AC863,AP862:AP862,$AI$2),0)),0)),0)</f>
        <v>0</v>
      </c>
      <c r="BQ863" s="1">
        <f>IFERROR(IF($AE863&gt;$AE862,VLOOKUP($AC863+AQ$1,STOCK!$F$10:$AB$209,17,0),IF($AE863=$AE862,(IF(BQ862&gt;=1,BQ862-COUNTIFS($AE862:$AE862,$AC863,AQ862:AQ862,$AI$2),0)),0)),0)</f>
        <v>0</v>
      </c>
      <c r="BR863" s="1">
        <f>IFERROR(IF($AE863&gt;$AE862,VLOOKUP($AC863+AR$1,STOCK!$F$10:$AB$209,17,0),IF($AE863=$AE862,(IF(BR862&gt;=1,BR862-COUNTIFS($AE862:$AE862,$AC863,AR862:AR862,$AI$2),0)),0)),0)</f>
        <v>0</v>
      </c>
      <c r="BS863" s="1">
        <f>IFERROR(IF($AE863&gt;$AE862,VLOOKUP($AC863+AS$1,STOCK!$F$10:$AB$209,17,0),IF($AE863=$AE862,(IF(BS862&gt;=1,BS862-COUNTIFS($AE862:$AE862,$AC863,AS862:AS862,$AI$2),0)),0)),0)</f>
        <v>0</v>
      </c>
      <c r="BT863" s="1">
        <f>IFERROR(IF($AE863&gt;$AE862,VLOOKUP($AC863+AT$1,STOCK!$F$10:$AB$209,17,0),IF($AE863=$AE862,(IF(BT862&gt;=1,BT862-COUNTIFS($AE862:$AE862,$AC863,AT862:AT862,$AI$2),0)),0)),0)</f>
        <v>0</v>
      </c>
      <c r="BU863" s="1">
        <f>IFERROR(IF($AE863&gt;$AE862,VLOOKUP($AC863+AU$1,STOCK!$F$10:$AB$209,17,0),IF($AE863=$AE862,(IF(BU862&gt;=1,BU862-COUNTIFS($AE862:$AE862,$AC863,AU862:AU862,$AI$2),0)),0)),0)</f>
        <v>0</v>
      </c>
      <c r="BV863" s="1">
        <f>IFERROR(IF($AE863&gt;$AE862,VLOOKUP($AC863+AV$1,STOCK!$F$10:$AB$209,17,0),IF($AE863=$AE862,(IF(BV862&gt;=1,BV862-COUNTIFS($AE862:$AE862,$AC863,AV862:AV862,$AI$2),0)),0)),0)</f>
        <v>0</v>
      </c>
      <c r="BW863" s="1">
        <f>IFERROR(IF($AE863&gt;$AE862,VLOOKUP($AC863+AW$1,STOCK!$F$10:$AB$209,17,0),IF($AE863=$AE862,(IF(BW862&gt;=1,BW862-COUNTIFS($AE862:$AE862,$AC863,AW862:AW862,$AI$2),0)),0)),0)</f>
        <v>0</v>
      </c>
      <c r="BX863" s="1">
        <f>IFERROR(IF($AE863&gt;$AE862,VLOOKUP($AC863+AX$1,STOCK!$F$10:$AB$209,17,0),IF($AE863=$AE862,(IF(BX862&gt;=1,BX862-COUNTIFS($AE862:$AE862,$AC863,AX862:AX862,$AI$2),0)),0)),0)</f>
        <v>0</v>
      </c>
    </row>
    <row r="864" spans="29:76" x14ac:dyDescent="0.25">
      <c r="AC864" s="1">
        <f t="shared" si="215"/>
        <v>0</v>
      </c>
      <c r="AD864" s="1">
        <f>IFERROR(IF(LEN(AK864)&gt;=1,VLOOKUP(HLOOKUP(AK864,PROFILE!$K$5:$V$8,4,0),PROFILE!$F$1:$G$3,2,0),0),0)</f>
        <v>0</v>
      </c>
      <c r="AE864" s="1">
        <f t="shared" si="216"/>
        <v>0</v>
      </c>
      <c r="AF864" s="1">
        <v>851</v>
      </c>
      <c r="AI864" s="1" t="str">
        <f>IFERROR(IF($AH864&gt;=1,VLOOKUP($AG864,STUDENT!$O$8:$Z$1507,3,0),""),"")</f>
        <v/>
      </c>
      <c r="AJ864" s="1" t="str">
        <f>IFERROR(IF($AH864&gt;=1,VLOOKUP($AG864,STUDENT!$O$8:$Z$1507,4,0),""),"")</f>
        <v/>
      </c>
      <c r="AK864" s="1" t="str">
        <f>IFERROR(IF($AH864&gt;=1,VLOOKUP($AG864,STUDENT!$O$8:$Z$1507,6,0),""),"")</f>
        <v/>
      </c>
      <c r="AL864" s="1" t="str">
        <f t="shared" si="217"/>
        <v/>
      </c>
      <c r="AM864" s="1" t="str">
        <f t="shared" si="218"/>
        <v/>
      </c>
      <c r="AN864" s="1" t="str">
        <f t="shared" si="219"/>
        <v/>
      </c>
      <c r="AO864" s="1" t="str">
        <f t="shared" si="220"/>
        <v/>
      </c>
      <c r="AP864" s="1" t="str">
        <f t="shared" si="221"/>
        <v/>
      </c>
      <c r="AQ864" s="1" t="str">
        <f t="shared" si="222"/>
        <v/>
      </c>
      <c r="AR864" s="1" t="str">
        <f t="shared" si="223"/>
        <v/>
      </c>
      <c r="AS864" s="1" t="str">
        <f t="shared" si="224"/>
        <v/>
      </c>
      <c r="AT864" s="1" t="str">
        <f t="shared" si="225"/>
        <v/>
      </c>
      <c r="AU864" s="1" t="str">
        <f t="shared" si="226"/>
        <v/>
      </c>
      <c r="AV864" s="1" t="str">
        <f t="shared" si="227"/>
        <v/>
      </c>
      <c r="AW864" s="1" t="str">
        <f t="shared" si="228"/>
        <v/>
      </c>
      <c r="AX864" s="1" t="str">
        <f t="shared" si="229"/>
        <v/>
      </c>
      <c r="AY864" s="1">
        <f>IFERROR(IF($AE864&gt;$AE863,VLOOKUP($AC864+AL$1,STOCK!$F$10:$AB$209,16,0),IF($AE864=$AE863,(IF(AY863&gt;=1,AY863-COUNTIFS($AE863:$AE863,$AC864,AL863:AL863,$AI$1),0)),0)),0)</f>
        <v>0</v>
      </c>
      <c r="AZ864" s="1">
        <f>IFERROR(IF($AE864&gt;$AE863,VLOOKUP($AC864+AM$1,STOCK!$F$10:$AB$209,16,0),IF($AE864=$AE863,(IF(AZ863&gt;=1,AZ863-COUNTIFS($AE863:$AE863,$AC864,AM863:AM863,$AI$1),0)),0)),0)</f>
        <v>0</v>
      </c>
      <c r="BA864" s="1">
        <f>IFERROR(IF($AE864&gt;$AE863,VLOOKUP($AC864+AN$1,STOCK!$F$10:$AB$209,16,0),IF($AE864=$AE863,(IF(BA863&gt;=1,BA863-COUNTIFS($AE863:$AE863,$AC864,AN863:AN863,$AI$1),0)),0)),0)</f>
        <v>0</v>
      </c>
      <c r="BB864" s="1">
        <f>IFERROR(IF($AE864&gt;$AE863,VLOOKUP($AC864+AO$1,STOCK!$F$10:$AB$209,16,0),IF($AE864=$AE863,(IF(BB863&gt;=1,BB863-COUNTIFS($AE863:$AE863,$AC864,AO863:AO863,$AI$1),0)),0)),0)</f>
        <v>0</v>
      </c>
      <c r="BC864" s="1">
        <f>IFERROR(IF($AE864&gt;$AE863,VLOOKUP($AC864+AP$1,STOCK!$F$10:$AB$209,16,0),IF($AE864=$AE863,(IF(BC863&gt;=1,BC863-COUNTIFS($AE863:$AE863,$AC864,AP863:AP863,$AI$1),0)),0)),0)</f>
        <v>0</v>
      </c>
      <c r="BD864" s="1">
        <f>IFERROR(IF($AE864&gt;$AE863,VLOOKUP($AC864+AQ$1,STOCK!$F$10:$AB$209,16,0),IF($AE864=$AE863,(IF(BD863&gt;=1,BD863-COUNTIFS($AE863:$AE863,$AC864,AQ863:AQ863,$AI$1),0)),0)),0)</f>
        <v>0</v>
      </c>
      <c r="BE864" s="1">
        <f>IFERROR(IF($AE864&gt;$AE863,VLOOKUP($AC864+AR$1,STOCK!$F$10:$AB$209,16,0),IF($AE864=$AE863,(IF(BE863&gt;=1,BE863-COUNTIFS($AE863:$AE863,$AC864,AR863:AR863,$AI$1),0)),0)),0)</f>
        <v>0</v>
      </c>
      <c r="BF864" s="1">
        <f>IFERROR(IF($AE864&gt;$AE863,VLOOKUP($AC864+AS$1,STOCK!$F$10:$AB$209,16,0),IF($AE864=$AE863,(IF(BF863&gt;=1,BF863-COUNTIFS($AE863:$AE863,$AC864,AS863:AS863,$AI$1),0)),0)),0)</f>
        <v>0</v>
      </c>
      <c r="BG864" s="1">
        <f>IFERROR(IF($AE864&gt;$AE863,VLOOKUP($AC864+AT$1,STOCK!$F$10:$AB$209,16,0),IF($AE864=$AE863,(IF(BG863&gt;=1,BG863-COUNTIFS($AE863:$AE863,$AC864,AT863:AT863,$AI$1),0)),0)),0)</f>
        <v>0</v>
      </c>
      <c r="BH864" s="1">
        <f>IFERROR(IF($AE864&gt;$AE863,VLOOKUP($AC864+AU$1,STOCK!$F$10:$AB$209,16,0),IF($AE864=$AE863,(IF(BH863&gt;=1,BH863-COUNTIFS($AE863:$AE863,$AC864,AU863:AU863,$AI$1),0)),0)),0)</f>
        <v>0</v>
      </c>
      <c r="BI864" s="1">
        <f>IFERROR(IF($AE864&gt;$AE863,VLOOKUP($AC864+AV$1,STOCK!$F$10:$AB$209,16,0),IF($AE864=$AE863,(IF(BI863&gt;=1,BI863-COUNTIFS($AE863:$AE863,$AC864,AV863:AV863,$AI$1),0)),0)),0)</f>
        <v>0</v>
      </c>
      <c r="BJ864" s="1">
        <f>IFERROR(IF($AE864&gt;$AE863,VLOOKUP($AC864+AW$1,STOCK!$F$10:$AB$209,16,0),IF($AE864=$AE863,(IF(BJ863&gt;=1,BJ863-COUNTIFS($AE863:$AE863,$AC864,AW863:AW863,$AI$1),0)),0)),0)</f>
        <v>0</v>
      </c>
      <c r="BK864" s="1">
        <f>IFERROR(IF($AE864&gt;$AE863,VLOOKUP($AC864+AX$1,STOCK!$F$10:$AB$209,16,0),IF($AE864=$AE863,(IF(BK863&gt;=1,BK863-COUNTIFS($AE863:$AE863,$AC864,AX863:AX863,$AI$1),0)),0)),0)</f>
        <v>0</v>
      </c>
      <c r="BL864" s="1">
        <f>IFERROR(IF($AE864&gt;$AE863,VLOOKUP($AC864+AL$1,STOCK!$F$10:$AB$209,17,0),IF($AE864=$AE863,(IF(BL863&gt;=1,BL863-COUNTIFS($AE863:$AE863,$AC864,AL863:AL863,$AI$2),0)),0)),0)</f>
        <v>0</v>
      </c>
      <c r="BM864" s="1">
        <f>IFERROR(IF($AE864&gt;$AE863,VLOOKUP($AC864+AM$1,STOCK!$F$10:$AB$209,17,0),IF($AE864=$AE863,(IF(BM863&gt;=1,BM863-COUNTIFS($AE863:$AE863,$AC864,AM863:AM863,$AI$2),0)),0)),0)</f>
        <v>0</v>
      </c>
      <c r="BN864" s="1">
        <f>IFERROR(IF($AE864&gt;$AE863,VLOOKUP($AC864+AN$1,STOCK!$F$10:$AB$209,17,0),IF($AE864=$AE863,(IF(BN863&gt;=1,BN863-COUNTIFS($AE863:$AE863,$AC864,AN863:AN863,$AI$2),0)),0)),0)</f>
        <v>0</v>
      </c>
      <c r="BO864" s="1">
        <f>IFERROR(IF($AE864&gt;$AE863,VLOOKUP($AC864+AO$1,STOCK!$F$10:$AB$209,17,0),IF($AE864=$AE863,(IF(BO863&gt;=1,BO863-COUNTIFS($AE863:$AE863,$AC864,AO863:AO863,$AI$2),0)),0)),0)</f>
        <v>0</v>
      </c>
      <c r="BP864" s="1">
        <f>IFERROR(IF($AE864&gt;$AE863,VLOOKUP($AC864+AP$1,STOCK!$F$10:$AB$209,17,0),IF($AE864=$AE863,(IF(BP863&gt;=1,BP863-COUNTIFS($AE863:$AE863,$AC864,AP863:AP863,$AI$2),0)),0)),0)</f>
        <v>0</v>
      </c>
      <c r="BQ864" s="1">
        <f>IFERROR(IF($AE864&gt;$AE863,VLOOKUP($AC864+AQ$1,STOCK!$F$10:$AB$209,17,0),IF($AE864=$AE863,(IF(BQ863&gt;=1,BQ863-COUNTIFS($AE863:$AE863,$AC864,AQ863:AQ863,$AI$2),0)),0)),0)</f>
        <v>0</v>
      </c>
      <c r="BR864" s="1">
        <f>IFERROR(IF($AE864&gt;$AE863,VLOOKUP($AC864+AR$1,STOCK!$F$10:$AB$209,17,0),IF($AE864=$AE863,(IF(BR863&gt;=1,BR863-COUNTIFS($AE863:$AE863,$AC864,AR863:AR863,$AI$2),0)),0)),0)</f>
        <v>0</v>
      </c>
      <c r="BS864" s="1">
        <f>IFERROR(IF($AE864&gt;$AE863,VLOOKUP($AC864+AS$1,STOCK!$F$10:$AB$209,17,0),IF($AE864=$AE863,(IF(BS863&gt;=1,BS863-COUNTIFS($AE863:$AE863,$AC864,AS863:AS863,$AI$2),0)),0)),0)</f>
        <v>0</v>
      </c>
      <c r="BT864" s="1">
        <f>IFERROR(IF($AE864&gt;$AE863,VLOOKUP($AC864+AT$1,STOCK!$F$10:$AB$209,17,0),IF($AE864=$AE863,(IF(BT863&gt;=1,BT863-COUNTIFS($AE863:$AE863,$AC864,AT863:AT863,$AI$2),0)),0)),0)</f>
        <v>0</v>
      </c>
      <c r="BU864" s="1">
        <f>IFERROR(IF($AE864&gt;$AE863,VLOOKUP($AC864+AU$1,STOCK!$F$10:$AB$209,17,0),IF($AE864=$AE863,(IF(BU863&gt;=1,BU863-COUNTIFS($AE863:$AE863,$AC864,AU863:AU863,$AI$2),0)),0)),0)</f>
        <v>0</v>
      </c>
      <c r="BV864" s="1">
        <f>IFERROR(IF($AE864&gt;$AE863,VLOOKUP($AC864+AV$1,STOCK!$F$10:$AB$209,17,0),IF($AE864=$AE863,(IF(BV863&gt;=1,BV863-COUNTIFS($AE863:$AE863,$AC864,AV863:AV863,$AI$2),0)),0)),0)</f>
        <v>0</v>
      </c>
      <c r="BW864" s="1">
        <f>IFERROR(IF($AE864&gt;$AE863,VLOOKUP($AC864+AW$1,STOCK!$F$10:$AB$209,17,0),IF($AE864=$AE863,(IF(BW863&gt;=1,BW863-COUNTIFS($AE863:$AE863,$AC864,AW863:AW863,$AI$2),0)),0)),0)</f>
        <v>0</v>
      </c>
      <c r="BX864" s="1">
        <f>IFERROR(IF($AE864&gt;$AE863,VLOOKUP($AC864+AX$1,STOCK!$F$10:$AB$209,17,0),IF($AE864=$AE863,(IF(BX863&gt;=1,BX863-COUNTIFS($AE863:$AE863,$AC864,AX863:AX863,$AI$2),0)),0)),0)</f>
        <v>0</v>
      </c>
    </row>
    <row r="865" spans="29:76" x14ac:dyDescent="0.25">
      <c r="AC865" s="1">
        <f t="shared" si="215"/>
        <v>0</v>
      </c>
      <c r="AD865" s="1">
        <f>IFERROR(IF(LEN(AK865)&gt;=1,VLOOKUP(HLOOKUP(AK865,PROFILE!$K$5:$V$8,4,0),PROFILE!$F$1:$G$3,2,0),0),0)</f>
        <v>0</v>
      </c>
      <c r="AE865" s="1">
        <f t="shared" si="216"/>
        <v>0</v>
      </c>
      <c r="AF865" s="1">
        <v>852</v>
      </c>
      <c r="AI865" s="1" t="str">
        <f>IFERROR(IF($AH865&gt;=1,VLOOKUP($AG865,STUDENT!$O$8:$Z$1507,3,0),""),"")</f>
        <v/>
      </c>
      <c r="AJ865" s="1" t="str">
        <f>IFERROR(IF($AH865&gt;=1,VLOOKUP($AG865,STUDENT!$O$8:$Z$1507,4,0),""),"")</f>
        <v/>
      </c>
      <c r="AK865" s="1" t="str">
        <f>IFERROR(IF($AH865&gt;=1,VLOOKUP($AG865,STUDENT!$O$8:$Z$1507,6,0),""),"")</f>
        <v/>
      </c>
      <c r="AL865" s="1" t="str">
        <f t="shared" si="217"/>
        <v/>
      </c>
      <c r="AM865" s="1" t="str">
        <f t="shared" si="218"/>
        <v/>
      </c>
      <c r="AN865" s="1" t="str">
        <f t="shared" si="219"/>
        <v/>
      </c>
      <c r="AO865" s="1" t="str">
        <f t="shared" si="220"/>
        <v/>
      </c>
      <c r="AP865" s="1" t="str">
        <f t="shared" si="221"/>
        <v/>
      </c>
      <c r="AQ865" s="1" t="str">
        <f t="shared" si="222"/>
        <v/>
      </c>
      <c r="AR865" s="1" t="str">
        <f t="shared" si="223"/>
        <v/>
      </c>
      <c r="AS865" s="1" t="str">
        <f t="shared" si="224"/>
        <v/>
      </c>
      <c r="AT865" s="1" t="str">
        <f t="shared" si="225"/>
        <v/>
      </c>
      <c r="AU865" s="1" t="str">
        <f t="shared" si="226"/>
        <v/>
      </c>
      <c r="AV865" s="1" t="str">
        <f t="shared" si="227"/>
        <v/>
      </c>
      <c r="AW865" s="1" t="str">
        <f t="shared" si="228"/>
        <v/>
      </c>
      <c r="AX865" s="1" t="str">
        <f t="shared" si="229"/>
        <v/>
      </c>
      <c r="AY865" s="1">
        <f>IFERROR(IF($AE865&gt;$AE864,VLOOKUP($AC865+AL$1,STOCK!$F$10:$AB$209,16,0),IF($AE865=$AE864,(IF(AY864&gt;=1,AY864-COUNTIFS($AE864:$AE864,$AC865,AL864:AL864,$AI$1),0)),0)),0)</f>
        <v>0</v>
      </c>
      <c r="AZ865" s="1">
        <f>IFERROR(IF($AE865&gt;$AE864,VLOOKUP($AC865+AM$1,STOCK!$F$10:$AB$209,16,0),IF($AE865=$AE864,(IF(AZ864&gt;=1,AZ864-COUNTIFS($AE864:$AE864,$AC865,AM864:AM864,$AI$1),0)),0)),0)</f>
        <v>0</v>
      </c>
      <c r="BA865" s="1">
        <f>IFERROR(IF($AE865&gt;$AE864,VLOOKUP($AC865+AN$1,STOCK!$F$10:$AB$209,16,0),IF($AE865=$AE864,(IF(BA864&gt;=1,BA864-COUNTIFS($AE864:$AE864,$AC865,AN864:AN864,$AI$1),0)),0)),0)</f>
        <v>0</v>
      </c>
      <c r="BB865" s="1">
        <f>IFERROR(IF($AE865&gt;$AE864,VLOOKUP($AC865+AO$1,STOCK!$F$10:$AB$209,16,0),IF($AE865=$AE864,(IF(BB864&gt;=1,BB864-COUNTIFS($AE864:$AE864,$AC865,AO864:AO864,$AI$1),0)),0)),0)</f>
        <v>0</v>
      </c>
      <c r="BC865" s="1">
        <f>IFERROR(IF($AE865&gt;$AE864,VLOOKUP($AC865+AP$1,STOCK!$F$10:$AB$209,16,0),IF($AE865=$AE864,(IF(BC864&gt;=1,BC864-COUNTIFS($AE864:$AE864,$AC865,AP864:AP864,$AI$1),0)),0)),0)</f>
        <v>0</v>
      </c>
      <c r="BD865" s="1">
        <f>IFERROR(IF($AE865&gt;$AE864,VLOOKUP($AC865+AQ$1,STOCK!$F$10:$AB$209,16,0),IF($AE865=$AE864,(IF(BD864&gt;=1,BD864-COUNTIFS($AE864:$AE864,$AC865,AQ864:AQ864,$AI$1),0)),0)),0)</f>
        <v>0</v>
      </c>
      <c r="BE865" s="1">
        <f>IFERROR(IF($AE865&gt;$AE864,VLOOKUP($AC865+AR$1,STOCK!$F$10:$AB$209,16,0),IF($AE865=$AE864,(IF(BE864&gt;=1,BE864-COUNTIFS($AE864:$AE864,$AC865,AR864:AR864,$AI$1),0)),0)),0)</f>
        <v>0</v>
      </c>
      <c r="BF865" s="1">
        <f>IFERROR(IF($AE865&gt;$AE864,VLOOKUP($AC865+AS$1,STOCK!$F$10:$AB$209,16,0),IF($AE865=$AE864,(IF(BF864&gt;=1,BF864-COUNTIFS($AE864:$AE864,$AC865,AS864:AS864,$AI$1),0)),0)),0)</f>
        <v>0</v>
      </c>
      <c r="BG865" s="1">
        <f>IFERROR(IF($AE865&gt;$AE864,VLOOKUP($AC865+AT$1,STOCK!$F$10:$AB$209,16,0),IF($AE865=$AE864,(IF(BG864&gt;=1,BG864-COUNTIFS($AE864:$AE864,$AC865,AT864:AT864,$AI$1),0)),0)),0)</f>
        <v>0</v>
      </c>
      <c r="BH865" s="1">
        <f>IFERROR(IF($AE865&gt;$AE864,VLOOKUP($AC865+AU$1,STOCK!$F$10:$AB$209,16,0),IF($AE865=$AE864,(IF(BH864&gt;=1,BH864-COUNTIFS($AE864:$AE864,$AC865,AU864:AU864,$AI$1),0)),0)),0)</f>
        <v>0</v>
      </c>
      <c r="BI865" s="1">
        <f>IFERROR(IF($AE865&gt;$AE864,VLOOKUP($AC865+AV$1,STOCK!$F$10:$AB$209,16,0),IF($AE865=$AE864,(IF(BI864&gt;=1,BI864-COUNTIFS($AE864:$AE864,$AC865,AV864:AV864,$AI$1),0)),0)),0)</f>
        <v>0</v>
      </c>
      <c r="BJ865" s="1">
        <f>IFERROR(IF($AE865&gt;$AE864,VLOOKUP($AC865+AW$1,STOCK!$F$10:$AB$209,16,0),IF($AE865=$AE864,(IF(BJ864&gt;=1,BJ864-COUNTIFS($AE864:$AE864,$AC865,AW864:AW864,$AI$1),0)),0)),0)</f>
        <v>0</v>
      </c>
      <c r="BK865" s="1">
        <f>IFERROR(IF($AE865&gt;$AE864,VLOOKUP($AC865+AX$1,STOCK!$F$10:$AB$209,16,0),IF($AE865=$AE864,(IF(BK864&gt;=1,BK864-COUNTIFS($AE864:$AE864,$AC865,AX864:AX864,$AI$1),0)),0)),0)</f>
        <v>0</v>
      </c>
      <c r="BL865" s="1">
        <f>IFERROR(IF($AE865&gt;$AE864,VLOOKUP($AC865+AL$1,STOCK!$F$10:$AB$209,17,0),IF($AE865=$AE864,(IF(BL864&gt;=1,BL864-COUNTIFS($AE864:$AE864,$AC865,AL864:AL864,$AI$2),0)),0)),0)</f>
        <v>0</v>
      </c>
      <c r="BM865" s="1">
        <f>IFERROR(IF($AE865&gt;$AE864,VLOOKUP($AC865+AM$1,STOCK!$F$10:$AB$209,17,0),IF($AE865=$AE864,(IF(BM864&gt;=1,BM864-COUNTIFS($AE864:$AE864,$AC865,AM864:AM864,$AI$2),0)),0)),0)</f>
        <v>0</v>
      </c>
      <c r="BN865" s="1">
        <f>IFERROR(IF($AE865&gt;$AE864,VLOOKUP($AC865+AN$1,STOCK!$F$10:$AB$209,17,0),IF($AE865=$AE864,(IF(BN864&gt;=1,BN864-COUNTIFS($AE864:$AE864,$AC865,AN864:AN864,$AI$2),0)),0)),0)</f>
        <v>0</v>
      </c>
      <c r="BO865" s="1">
        <f>IFERROR(IF($AE865&gt;$AE864,VLOOKUP($AC865+AO$1,STOCK!$F$10:$AB$209,17,0),IF($AE865=$AE864,(IF(BO864&gt;=1,BO864-COUNTIFS($AE864:$AE864,$AC865,AO864:AO864,$AI$2),0)),0)),0)</f>
        <v>0</v>
      </c>
      <c r="BP865" s="1">
        <f>IFERROR(IF($AE865&gt;$AE864,VLOOKUP($AC865+AP$1,STOCK!$F$10:$AB$209,17,0),IF($AE865=$AE864,(IF(BP864&gt;=1,BP864-COUNTIFS($AE864:$AE864,$AC865,AP864:AP864,$AI$2),0)),0)),0)</f>
        <v>0</v>
      </c>
      <c r="BQ865" s="1">
        <f>IFERROR(IF($AE865&gt;$AE864,VLOOKUP($AC865+AQ$1,STOCK!$F$10:$AB$209,17,0),IF($AE865=$AE864,(IF(BQ864&gt;=1,BQ864-COUNTIFS($AE864:$AE864,$AC865,AQ864:AQ864,$AI$2),0)),0)),0)</f>
        <v>0</v>
      </c>
      <c r="BR865" s="1">
        <f>IFERROR(IF($AE865&gt;$AE864,VLOOKUP($AC865+AR$1,STOCK!$F$10:$AB$209,17,0),IF($AE865=$AE864,(IF(BR864&gt;=1,BR864-COUNTIFS($AE864:$AE864,$AC865,AR864:AR864,$AI$2),0)),0)),0)</f>
        <v>0</v>
      </c>
      <c r="BS865" s="1">
        <f>IFERROR(IF($AE865&gt;$AE864,VLOOKUP($AC865+AS$1,STOCK!$F$10:$AB$209,17,0),IF($AE865=$AE864,(IF(BS864&gt;=1,BS864-COUNTIFS($AE864:$AE864,$AC865,AS864:AS864,$AI$2),0)),0)),0)</f>
        <v>0</v>
      </c>
      <c r="BT865" s="1">
        <f>IFERROR(IF($AE865&gt;$AE864,VLOOKUP($AC865+AT$1,STOCK!$F$10:$AB$209,17,0),IF($AE865=$AE864,(IF(BT864&gt;=1,BT864-COUNTIFS($AE864:$AE864,$AC865,AT864:AT864,$AI$2),0)),0)),0)</f>
        <v>0</v>
      </c>
      <c r="BU865" s="1">
        <f>IFERROR(IF($AE865&gt;$AE864,VLOOKUP($AC865+AU$1,STOCK!$F$10:$AB$209,17,0),IF($AE865=$AE864,(IF(BU864&gt;=1,BU864-COUNTIFS($AE864:$AE864,$AC865,AU864:AU864,$AI$2),0)),0)),0)</f>
        <v>0</v>
      </c>
      <c r="BV865" s="1">
        <f>IFERROR(IF($AE865&gt;$AE864,VLOOKUP($AC865+AV$1,STOCK!$F$10:$AB$209,17,0),IF($AE865=$AE864,(IF(BV864&gt;=1,BV864-COUNTIFS($AE864:$AE864,$AC865,AV864:AV864,$AI$2),0)),0)),0)</f>
        <v>0</v>
      </c>
      <c r="BW865" s="1">
        <f>IFERROR(IF($AE865&gt;$AE864,VLOOKUP($AC865+AW$1,STOCK!$F$10:$AB$209,17,0),IF($AE865=$AE864,(IF(BW864&gt;=1,BW864-COUNTIFS($AE864:$AE864,$AC865,AW864:AW864,$AI$2),0)),0)),0)</f>
        <v>0</v>
      </c>
      <c r="BX865" s="1">
        <f>IFERROR(IF($AE865&gt;$AE864,VLOOKUP($AC865+AX$1,STOCK!$F$10:$AB$209,17,0),IF($AE865=$AE864,(IF(BX864&gt;=1,BX864-COUNTIFS($AE864:$AE864,$AC865,AX864:AX864,$AI$2),0)),0)),0)</f>
        <v>0</v>
      </c>
    </row>
    <row r="866" spans="29:76" x14ac:dyDescent="0.25">
      <c r="AC866" s="1">
        <f t="shared" si="215"/>
        <v>0</v>
      </c>
      <c r="AD866" s="1">
        <f>IFERROR(IF(LEN(AK866)&gt;=1,VLOOKUP(HLOOKUP(AK866,PROFILE!$K$5:$V$8,4,0),PROFILE!$F$1:$G$3,2,0),0),0)</f>
        <v>0</v>
      </c>
      <c r="AE866" s="1">
        <f t="shared" si="216"/>
        <v>0</v>
      </c>
      <c r="AF866" s="1">
        <v>853</v>
      </c>
      <c r="AI866" s="1" t="str">
        <f>IFERROR(IF($AH866&gt;=1,VLOOKUP($AG866,STUDENT!$O$8:$Z$1507,3,0),""),"")</f>
        <v/>
      </c>
      <c r="AJ866" s="1" t="str">
        <f>IFERROR(IF($AH866&gt;=1,VLOOKUP($AG866,STUDENT!$O$8:$Z$1507,4,0),""),"")</f>
        <v/>
      </c>
      <c r="AK866" s="1" t="str">
        <f>IFERROR(IF($AH866&gt;=1,VLOOKUP($AG866,STUDENT!$O$8:$Z$1507,6,0),""),"")</f>
        <v/>
      </c>
      <c r="AL866" s="1" t="str">
        <f t="shared" si="217"/>
        <v/>
      </c>
      <c r="AM866" s="1" t="str">
        <f t="shared" si="218"/>
        <v/>
      </c>
      <c r="AN866" s="1" t="str">
        <f t="shared" si="219"/>
        <v/>
      </c>
      <c r="AO866" s="1" t="str">
        <f t="shared" si="220"/>
        <v/>
      </c>
      <c r="AP866" s="1" t="str">
        <f t="shared" si="221"/>
        <v/>
      </c>
      <c r="AQ866" s="1" t="str">
        <f t="shared" si="222"/>
        <v/>
      </c>
      <c r="AR866" s="1" t="str">
        <f t="shared" si="223"/>
        <v/>
      </c>
      <c r="AS866" s="1" t="str">
        <f t="shared" si="224"/>
        <v/>
      </c>
      <c r="AT866" s="1" t="str">
        <f t="shared" si="225"/>
        <v/>
      </c>
      <c r="AU866" s="1" t="str">
        <f t="shared" si="226"/>
        <v/>
      </c>
      <c r="AV866" s="1" t="str">
        <f t="shared" si="227"/>
        <v/>
      </c>
      <c r="AW866" s="1" t="str">
        <f t="shared" si="228"/>
        <v/>
      </c>
      <c r="AX866" s="1" t="str">
        <f t="shared" si="229"/>
        <v/>
      </c>
      <c r="AY866" s="1">
        <f>IFERROR(IF($AE866&gt;$AE865,VLOOKUP($AC866+AL$1,STOCK!$F$10:$AB$209,16,0),IF($AE866=$AE865,(IF(AY865&gt;=1,AY865-COUNTIFS($AE865:$AE865,$AC866,AL865:AL865,$AI$1),0)),0)),0)</f>
        <v>0</v>
      </c>
      <c r="AZ866" s="1">
        <f>IFERROR(IF($AE866&gt;$AE865,VLOOKUP($AC866+AM$1,STOCK!$F$10:$AB$209,16,0),IF($AE866=$AE865,(IF(AZ865&gt;=1,AZ865-COUNTIFS($AE865:$AE865,$AC866,AM865:AM865,$AI$1),0)),0)),0)</f>
        <v>0</v>
      </c>
      <c r="BA866" s="1">
        <f>IFERROR(IF($AE866&gt;$AE865,VLOOKUP($AC866+AN$1,STOCK!$F$10:$AB$209,16,0),IF($AE866=$AE865,(IF(BA865&gt;=1,BA865-COUNTIFS($AE865:$AE865,$AC866,AN865:AN865,$AI$1),0)),0)),0)</f>
        <v>0</v>
      </c>
      <c r="BB866" s="1">
        <f>IFERROR(IF($AE866&gt;$AE865,VLOOKUP($AC866+AO$1,STOCK!$F$10:$AB$209,16,0),IF($AE866=$AE865,(IF(BB865&gt;=1,BB865-COUNTIFS($AE865:$AE865,$AC866,AO865:AO865,$AI$1),0)),0)),0)</f>
        <v>0</v>
      </c>
      <c r="BC866" s="1">
        <f>IFERROR(IF($AE866&gt;$AE865,VLOOKUP($AC866+AP$1,STOCK!$F$10:$AB$209,16,0),IF($AE866=$AE865,(IF(BC865&gt;=1,BC865-COUNTIFS($AE865:$AE865,$AC866,AP865:AP865,$AI$1),0)),0)),0)</f>
        <v>0</v>
      </c>
      <c r="BD866" s="1">
        <f>IFERROR(IF($AE866&gt;$AE865,VLOOKUP($AC866+AQ$1,STOCK!$F$10:$AB$209,16,0),IF($AE866=$AE865,(IF(BD865&gt;=1,BD865-COUNTIFS($AE865:$AE865,$AC866,AQ865:AQ865,$AI$1),0)),0)),0)</f>
        <v>0</v>
      </c>
      <c r="BE866" s="1">
        <f>IFERROR(IF($AE866&gt;$AE865,VLOOKUP($AC866+AR$1,STOCK!$F$10:$AB$209,16,0),IF($AE866=$AE865,(IF(BE865&gt;=1,BE865-COUNTIFS($AE865:$AE865,$AC866,AR865:AR865,$AI$1),0)),0)),0)</f>
        <v>0</v>
      </c>
      <c r="BF866" s="1">
        <f>IFERROR(IF($AE866&gt;$AE865,VLOOKUP($AC866+AS$1,STOCK!$F$10:$AB$209,16,0),IF($AE866=$AE865,(IF(BF865&gt;=1,BF865-COUNTIFS($AE865:$AE865,$AC866,AS865:AS865,$AI$1),0)),0)),0)</f>
        <v>0</v>
      </c>
      <c r="BG866" s="1">
        <f>IFERROR(IF($AE866&gt;$AE865,VLOOKUP($AC866+AT$1,STOCK!$F$10:$AB$209,16,0),IF($AE866=$AE865,(IF(BG865&gt;=1,BG865-COUNTIFS($AE865:$AE865,$AC866,AT865:AT865,$AI$1),0)),0)),0)</f>
        <v>0</v>
      </c>
      <c r="BH866" s="1">
        <f>IFERROR(IF($AE866&gt;$AE865,VLOOKUP($AC866+AU$1,STOCK!$F$10:$AB$209,16,0),IF($AE866=$AE865,(IF(BH865&gt;=1,BH865-COUNTIFS($AE865:$AE865,$AC866,AU865:AU865,$AI$1),0)),0)),0)</f>
        <v>0</v>
      </c>
      <c r="BI866" s="1">
        <f>IFERROR(IF($AE866&gt;$AE865,VLOOKUP($AC866+AV$1,STOCK!$F$10:$AB$209,16,0),IF($AE866=$AE865,(IF(BI865&gt;=1,BI865-COUNTIFS($AE865:$AE865,$AC866,AV865:AV865,$AI$1),0)),0)),0)</f>
        <v>0</v>
      </c>
      <c r="BJ866" s="1">
        <f>IFERROR(IF($AE866&gt;$AE865,VLOOKUP($AC866+AW$1,STOCK!$F$10:$AB$209,16,0),IF($AE866=$AE865,(IF(BJ865&gt;=1,BJ865-COUNTIFS($AE865:$AE865,$AC866,AW865:AW865,$AI$1),0)),0)),0)</f>
        <v>0</v>
      </c>
      <c r="BK866" s="1">
        <f>IFERROR(IF($AE866&gt;$AE865,VLOOKUP($AC866+AX$1,STOCK!$F$10:$AB$209,16,0),IF($AE866=$AE865,(IF(BK865&gt;=1,BK865-COUNTIFS($AE865:$AE865,$AC866,AX865:AX865,$AI$1),0)),0)),0)</f>
        <v>0</v>
      </c>
      <c r="BL866" s="1">
        <f>IFERROR(IF($AE866&gt;$AE865,VLOOKUP($AC866+AL$1,STOCK!$F$10:$AB$209,17,0),IF($AE866=$AE865,(IF(BL865&gt;=1,BL865-COUNTIFS($AE865:$AE865,$AC866,AL865:AL865,$AI$2),0)),0)),0)</f>
        <v>0</v>
      </c>
      <c r="BM866" s="1">
        <f>IFERROR(IF($AE866&gt;$AE865,VLOOKUP($AC866+AM$1,STOCK!$F$10:$AB$209,17,0),IF($AE866=$AE865,(IF(BM865&gt;=1,BM865-COUNTIFS($AE865:$AE865,$AC866,AM865:AM865,$AI$2),0)),0)),0)</f>
        <v>0</v>
      </c>
      <c r="BN866" s="1">
        <f>IFERROR(IF($AE866&gt;$AE865,VLOOKUP($AC866+AN$1,STOCK!$F$10:$AB$209,17,0),IF($AE866=$AE865,(IF(BN865&gt;=1,BN865-COUNTIFS($AE865:$AE865,$AC866,AN865:AN865,$AI$2),0)),0)),0)</f>
        <v>0</v>
      </c>
      <c r="BO866" s="1">
        <f>IFERROR(IF($AE866&gt;$AE865,VLOOKUP($AC866+AO$1,STOCK!$F$10:$AB$209,17,0),IF($AE866=$AE865,(IF(BO865&gt;=1,BO865-COUNTIFS($AE865:$AE865,$AC866,AO865:AO865,$AI$2),0)),0)),0)</f>
        <v>0</v>
      </c>
      <c r="BP866" s="1">
        <f>IFERROR(IF($AE866&gt;$AE865,VLOOKUP($AC866+AP$1,STOCK!$F$10:$AB$209,17,0),IF($AE866=$AE865,(IF(BP865&gt;=1,BP865-COUNTIFS($AE865:$AE865,$AC866,AP865:AP865,$AI$2),0)),0)),0)</f>
        <v>0</v>
      </c>
      <c r="BQ866" s="1">
        <f>IFERROR(IF($AE866&gt;$AE865,VLOOKUP($AC866+AQ$1,STOCK!$F$10:$AB$209,17,0),IF($AE866=$AE865,(IF(BQ865&gt;=1,BQ865-COUNTIFS($AE865:$AE865,$AC866,AQ865:AQ865,$AI$2),0)),0)),0)</f>
        <v>0</v>
      </c>
      <c r="BR866" s="1">
        <f>IFERROR(IF($AE866&gt;$AE865,VLOOKUP($AC866+AR$1,STOCK!$F$10:$AB$209,17,0),IF($AE866=$AE865,(IF(BR865&gt;=1,BR865-COUNTIFS($AE865:$AE865,$AC866,AR865:AR865,$AI$2),0)),0)),0)</f>
        <v>0</v>
      </c>
      <c r="BS866" s="1">
        <f>IFERROR(IF($AE866&gt;$AE865,VLOOKUP($AC866+AS$1,STOCK!$F$10:$AB$209,17,0),IF($AE866=$AE865,(IF(BS865&gt;=1,BS865-COUNTIFS($AE865:$AE865,$AC866,AS865:AS865,$AI$2),0)),0)),0)</f>
        <v>0</v>
      </c>
      <c r="BT866" s="1">
        <f>IFERROR(IF($AE866&gt;$AE865,VLOOKUP($AC866+AT$1,STOCK!$F$10:$AB$209,17,0),IF($AE866=$AE865,(IF(BT865&gt;=1,BT865-COUNTIFS($AE865:$AE865,$AC866,AT865:AT865,$AI$2),0)),0)),0)</f>
        <v>0</v>
      </c>
      <c r="BU866" s="1">
        <f>IFERROR(IF($AE866&gt;$AE865,VLOOKUP($AC866+AU$1,STOCK!$F$10:$AB$209,17,0),IF($AE866=$AE865,(IF(BU865&gt;=1,BU865-COUNTIFS($AE865:$AE865,$AC866,AU865:AU865,$AI$2),0)),0)),0)</f>
        <v>0</v>
      </c>
      <c r="BV866" s="1">
        <f>IFERROR(IF($AE866&gt;$AE865,VLOOKUP($AC866+AV$1,STOCK!$F$10:$AB$209,17,0),IF($AE866=$AE865,(IF(BV865&gt;=1,BV865-COUNTIFS($AE865:$AE865,$AC866,AV865:AV865,$AI$2),0)),0)),0)</f>
        <v>0</v>
      </c>
      <c r="BW866" s="1">
        <f>IFERROR(IF($AE866&gt;$AE865,VLOOKUP($AC866+AW$1,STOCK!$F$10:$AB$209,17,0),IF($AE866=$AE865,(IF(BW865&gt;=1,BW865-COUNTIFS($AE865:$AE865,$AC866,AW865:AW865,$AI$2),0)),0)),0)</f>
        <v>0</v>
      </c>
      <c r="BX866" s="1">
        <f>IFERROR(IF($AE866&gt;$AE865,VLOOKUP($AC866+AX$1,STOCK!$F$10:$AB$209,17,0),IF($AE866=$AE865,(IF(BX865&gt;=1,BX865-COUNTIFS($AE865:$AE865,$AC866,AX865:AX865,$AI$2),0)),0)),0)</f>
        <v>0</v>
      </c>
    </row>
    <row r="867" spans="29:76" x14ac:dyDescent="0.25">
      <c r="AC867" s="1">
        <f t="shared" si="215"/>
        <v>0</v>
      </c>
      <c r="AD867" s="1">
        <f>IFERROR(IF(LEN(AK867)&gt;=1,VLOOKUP(HLOOKUP(AK867,PROFILE!$K$5:$V$8,4,0),PROFILE!$F$1:$G$3,2,0),0),0)</f>
        <v>0</v>
      </c>
      <c r="AE867" s="1">
        <f t="shared" si="216"/>
        <v>0</v>
      </c>
      <c r="AF867" s="1">
        <v>854</v>
      </c>
      <c r="AI867" s="1" t="str">
        <f>IFERROR(IF($AH867&gt;=1,VLOOKUP($AG867,STUDENT!$O$8:$Z$1507,3,0),""),"")</f>
        <v/>
      </c>
      <c r="AJ867" s="1" t="str">
        <f>IFERROR(IF($AH867&gt;=1,VLOOKUP($AG867,STUDENT!$O$8:$Z$1507,4,0),""),"")</f>
        <v/>
      </c>
      <c r="AK867" s="1" t="str">
        <f>IFERROR(IF($AH867&gt;=1,VLOOKUP($AG867,STUDENT!$O$8:$Z$1507,6,0),""),"")</f>
        <v/>
      </c>
      <c r="AL867" s="1" t="str">
        <f t="shared" si="217"/>
        <v/>
      </c>
      <c r="AM867" s="1" t="str">
        <f t="shared" si="218"/>
        <v/>
      </c>
      <c r="AN867" s="1" t="str">
        <f t="shared" si="219"/>
        <v/>
      </c>
      <c r="AO867" s="1" t="str">
        <f t="shared" si="220"/>
        <v/>
      </c>
      <c r="AP867" s="1" t="str">
        <f t="shared" si="221"/>
        <v/>
      </c>
      <c r="AQ867" s="1" t="str">
        <f t="shared" si="222"/>
        <v/>
      </c>
      <c r="AR867" s="1" t="str">
        <f t="shared" si="223"/>
        <v/>
      </c>
      <c r="AS867" s="1" t="str">
        <f t="shared" si="224"/>
        <v/>
      </c>
      <c r="AT867" s="1" t="str">
        <f t="shared" si="225"/>
        <v/>
      </c>
      <c r="AU867" s="1" t="str">
        <f t="shared" si="226"/>
        <v/>
      </c>
      <c r="AV867" s="1" t="str">
        <f t="shared" si="227"/>
        <v/>
      </c>
      <c r="AW867" s="1" t="str">
        <f t="shared" si="228"/>
        <v/>
      </c>
      <c r="AX867" s="1" t="str">
        <f t="shared" si="229"/>
        <v/>
      </c>
      <c r="AY867" s="1">
        <f>IFERROR(IF($AE867&gt;$AE866,VLOOKUP($AC867+AL$1,STOCK!$F$10:$AB$209,16,0),IF($AE867=$AE866,(IF(AY866&gt;=1,AY866-COUNTIFS($AE866:$AE866,$AC867,AL866:AL866,$AI$1),0)),0)),0)</f>
        <v>0</v>
      </c>
      <c r="AZ867" s="1">
        <f>IFERROR(IF($AE867&gt;$AE866,VLOOKUP($AC867+AM$1,STOCK!$F$10:$AB$209,16,0),IF($AE867=$AE866,(IF(AZ866&gt;=1,AZ866-COUNTIFS($AE866:$AE866,$AC867,AM866:AM866,$AI$1),0)),0)),0)</f>
        <v>0</v>
      </c>
      <c r="BA867" s="1">
        <f>IFERROR(IF($AE867&gt;$AE866,VLOOKUP($AC867+AN$1,STOCK!$F$10:$AB$209,16,0),IF($AE867=$AE866,(IF(BA866&gt;=1,BA866-COUNTIFS($AE866:$AE866,$AC867,AN866:AN866,$AI$1),0)),0)),0)</f>
        <v>0</v>
      </c>
      <c r="BB867" s="1">
        <f>IFERROR(IF($AE867&gt;$AE866,VLOOKUP($AC867+AO$1,STOCK!$F$10:$AB$209,16,0),IF($AE867=$AE866,(IF(BB866&gt;=1,BB866-COUNTIFS($AE866:$AE866,$AC867,AO866:AO866,$AI$1),0)),0)),0)</f>
        <v>0</v>
      </c>
      <c r="BC867" s="1">
        <f>IFERROR(IF($AE867&gt;$AE866,VLOOKUP($AC867+AP$1,STOCK!$F$10:$AB$209,16,0),IF($AE867=$AE866,(IF(BC866&gt;=1,BC866-COUNTIFS($AE866:$AE866,$AC867,AP866:AP866,$AI$1),0)),0)),0)</f>
        <v>0</v>
      </c>
      <c r="BD867" s="1">
        <f>IFERROR(IF($AE867&gt;$AE866,VLOOKUP($AC867+AQ$1,STOCK!$F$10:$AB$209,16,0),IF($AE867=$AE866,(IF(BD866&gt;=1,BD866-COUNTIFS($AE866:$AE866,$AC867,AQ866:AQ866,$AI$1),0)),0)),0)</f>
        <v>0</v>
      </c>
      <c r="BE867" s="1">
        <f>IFERROR(IF($AE867&gt;$AE866,VLOOKUP($AC867+AR$1,STOCK!$F$10:$AB$209,16,0),IF($AE867=$AE866,(IF(BE866&gt;=1,BE866-COUNTIFS($AE866:$AE866,$AC867,AR866:AR866,$AI$1),0)),0)),0)</f>
        <v>0</v>
      </c>
      <c r="BF867" s="1">
        <f>IFERROR(IF($AE867&gt;$AE866,VLOOKUP($AC867+AS$1,STOCK!$F$10:$AB$209,16,0),IF($AE867=$AE866,(IF(BF866&gt;=1,BF866-COUNTIFS($AE866:$AE866,$AC867,AS866:AS866,$AI$1),0)),0)),0)</f>
        <v>0</v>
      </c>
      <c r="BG867" s="1">
        <f>IFERROR(IF($AE867&gt;$AE866,VLOOKUP($AC867+AT$1,STOCK!$F$10:$AB$209,16,0),IF($AE867=$AE866,(IF(BG866&gt;=1,BG866-COUNTIFS($AE866:$AE866,$AC867,AT866:AT866,$AI$1),0)),0)),0)</f>
        <v>0</v>
      </c>
      <c r="BH867" s="1">
        <f>IFERROR(IF($AE867&gt;$AE866,VLOOKUP($AC867+AU$1,STOCK!$F$10:$AB$209,16,0),IF($AE867=$AE866,(IF(BH866&gt;=1,BH866-COUNTIFS($AE866:$AE866,$AC867,AU866:AU866,$AI$1),0)),0)),0)</f>
        <v>0</v>
      </c>
      <c r="BI867" s="1">
        <f>IFERROR(IF($AE867&gt;$AE866,VLOOKUP($AC867+AV$1,STOCK!$F$10:$AB$209,16,0),IF($AE867=$AE866,(IF(BI866&gt;=1,BI866-COUNTIFS($AE866:$AE866,$AC867,AV866:AV866,$AI$1),0)),0)),0)</f>
        <v>0</v>
      </c>
      <c r="BJ867" s="1">
        <f>IFERROR(IF($AE867&gt;$AE866,VLOOKUP($AC867+AW$1,STOCK!$F$10:$AB$209,16,0),IF($AE867=$AE866,(IF(BJ866&gt;=1,BJ866-COUNTIFS($AE866:$AE866,$AC867,AW866:AW866,$AI$1),0)),0)),0)</f>
        <v>0</v>
      </c>
      <c r="BK867" s="1">
        <f>IFERROR(IF($AE867&gt;$AE866,VLOOKUP($AC867+AX$1,STOCK!$F$10:$AB$209,16,0),IF($AE867=$AE866,(IF(BK866&gt;=1,BK866-COUNTIFS($AE866:$AE866,$AC867,AX866:AX866,$AI$1),0)),0)),0)</f>
        <v>0</v>
      </c>
      <c r="BL867" s="1">
        <f>IFERROR(IF($AE867&gt;$AE866,VLOOKUP($AC867+AL$1,STOCK!$F$10:$AB$209,17,0),IF($AE867=$AE866,(IF(BL866&gt;=1,BL866-COUNTIFS($AE866:$AE866,$AC867,AL866:AL866,$AI$2),0)),0)),0)</f>
        <v>0</v>
      </c>
      <c r="BM867" s="1">
        <f>IFERROR(IF($AE867&gt;$AE866,VLOOKUP($AC867+AM$1,STOCK!$F$10:$AB$209,17,0),IF($AE867=$AE866,(IF(BM866&gt;=1,BM866-COUNTIFS($AE866:$AE866,$AC867,AM866:AM866,$AI$2),0)),0)),0)</f>
        <v>0</v>
      </c>
      <c r="BN867" s="1">
        <f>IFERROR(IF($AE867&gt;$AE866,VLOOKUP($AC867+AN$1,STOCK!$F$10:$AB$209,17,0),IF($AE867=$AE866,(IF(BN866&gt;=1,BN866-COUNTIFS($AE866:$AE866,$AC867,AN866:AN866,$AI$2),0)),0)),0)</f>
        <v>0</v>
      </c>
      <c r="BO867" s="1">
        <f>IFERROR(IF($AE867&gt;$AE866,VLOOKUP($AC867+AO$1,STOCK!$F$10:$AB$209,17,0),IF($AE867=$AE866,(IF(BO866&gt;=1,BO866-COUNTIFS($AE866:$AE866,$AC867,AO866:AO866,$AI$2),0)),0)),0)</f>
        <v>0</v>
      </c>
      <c r="BP867" s="1">
        <f>IFERROR(IF($AE867&gt;$AE866,VLOOKUP($AC867+AP$1,STOCK!$F$10:$AB$209,17,0),IF($AE867=$AE866,(IF(BP866&gt;=1,BP866-COUNTIFS($AE866:$AE866,$AC867,AP866:AP866,$AI$2),0)),0)),0)</f>
        <v>0</v>
      </c>
      <c r="BQ867" s="1">
        <f>IFERROR(IF($AE867&gt;$AE866,VLOOKUP($AC867+AQ$1,STOCK!$F$10:$AB$209,17,0),IF($AE867=$AE866,(IF(BQ866&gt;=1,BQ866-COUNTIFS($AE866:$AE866,$AC867,AQ866:AQ866,$AI$2),0)),0)),0)</f>
        <v>0</v>
      </c>
      <c r="BR867" s="1">
        <f>IFERROR(IF($AE867&gt;$AE866,VLOOKUP($AC867+AR$1,STOCK!$F$10:$AB$209,17,0),IF($AE867=$AE866,(IF(BR866&gt;=1,BR866-COUNTIFS($AE866:$AE866,$AC867,AR866:AR866,$AI$2),0)),0)),0)</f>
        <v>0</v>
      </c>
      <c r="BS867" s="1">
        <f>IFERROR(IF($AE867&gt;$AE866,VLOOKUP($AC867+AS$1,STOCK!$F$10:$AB$209,17,0),IF($AE867=$AE866,(IF(BS866&gt;=1,BS866-COUNTIFS($AE866:$AE866,$AC867,AS866:AS866,$AI$2),0)),0)),0)</f>
        <v>0</v>
      </c>
      <c r="BT867" s="1">
        <f>IFERROR(IF($AE867&gt;$AE866,VLOOKUP($AC867+AT$1,STOCK!$F$10:$AB$209,17,0),IF($AE867=$AE866,(IF(BT866&gt;=1,BT866-COUNTIFS($AE866:$AE866,$AC867,AT866:AT866,$AI$2),0)),0)),0)</f>
        <v>0</v>
      </c>
      <c r="BU867" s="1">
        <f>IFERROR(IF($AE867&gt;$AE866,VLOOKUP($AC867+AU$1,STOCK!$F$10:$AB$209,17,0),IF($AE867=$AE866,(IF(BU866&gt;=1,BU866-COUNTIFS($AE866:$AE866,$AC867,AU866:AU866,$AI$2),0)),0)),0)</f>
        <v>0</v>
      </c>
      <c r="BV867" s="1">
        <f>IFERROR(IF($AE867&gt;$AE866,VLOOKUP($AC867+AV$1,STOCK!$F$10:$AB$209,17,0),IF($AE867=$AE866,(IF(BV866&gt;=1,BV866-COUNTIFS($AE866:$AE866,$AC867,AV866:AV866,$AI$2),0)),0)),0)</f>
        <v>0</v>
      </c>
      <c r="BW867" s="1">
        <f>IFERROR(IF($AE867&gt;$AE866,VLOOKUP($AC867+AW$1,STOCK!$F$10:$AB$209,17,0),IF($AE867=$AE866,(IF(BW866&gt;=1,BW866-COUNTIFS($AE866:$AE866,$AC867,AW866:AW866,$AI$2),0)),0)),0)</f>
        <v>0</v>
      </c>
      <c r="BX867" s="1">
        <f>IFERROR(IF($AE867&gt;$AE866,VLOOKUP($AC867+AX$1,STOCK!$F$10:$AB$209,17,0),IF($AE867=$AE866,(IF(BX866&gt;=1,BX866-COUNTIFS($AE866:$AE866,$AC867,AX866:AX866,$AI$2),0)),0)),0)</f>
        <v>0</v>
      </c>
    </row>
    <row r="868" spans="29:76" x14ac:dyDescent="0.25">
      <c r="AC868" s="1">
        <f t="shared" si="215"/>
        <v>0</v>
      </c>
      <c r="AD868" s="1">
        <f>IFERROR(IF(LEN(AK868)&gt;=1,VLOOKUP(HLOOKUP(AK868,PROFILE!$K$5:$V$8,4,0),PROFILE!$F$1:$G$3,2,0),0),0)</f>
        <v>0</v>
      </c>
      <c r="AE868" s="1">
        <f t="shared" si="216"/>
        <v>0</v>
      </c>
      <c r="AF868" s="1">
        <v>855</v>
      </c>
      <c r="AI868" s="1" t="str">
        <f>IFERROR(IF($AH868&gt;=1,VLOOKUP($AG868,STUDENT!$O$8:$Z$1507,3,0),""),"")</f>
        <v/>
      </c>
      <c r="AJ868" s="1" t="str">
        <f>IFERROR(IF($AH868&gt;=1,VLOOKUP($AG868,STUDENT!$O$8:$Z$1507,4,0),""),"")</f>
        <v/>
      </c>
      <c r="AK868" s="1" t="str">
        <f>IFERROR(IF($AH868&gt;=1,VLOOKUP($AG868,STUDENT!$O$8:$Z$1507,6,0),""),"")</f>
        <v/>
      </c>
      <c r="AL868" s="1" t="str">
        <f t="shared" si="217"/>
        <v/>
      </c>
      <c r="AM868" s="1" t="str">
        <f t="shared" si="218"/>
        <v/>
      </c>
      <c r="AN868" s="1" t="str">
        <f t="shared" si="219"/>
        <v/>
      </c>
      <c r="AO868" s="1" t="str">
        <f t="shared" si="220"/>
        <v/>
      </c>
      <c r="AP868" s="1" t="str">
        <f t="shared" si="221"/>
        <v/>
      </c>
      <c r="AQ868" s="1" t="str">
        <f t="shared" si="222"/>
        <v/>
      </c>
      <c r="AR868" s="1" t="str">
        <f t="shared" si="223"/>
        <v/>
      </c>
      <c r="AS868" s="1" t="str">
        <f t="shared" si="224"/>
        <v/>
      </c>
      <c r="AT868" s="1" t="str">
        <f t="shared" si="225"/>
        <v/>
      </c>
      <c r="AU868" s="1" t="str">
        <f t="shared" si="226"/>
        <v/>
      </c>
      <c r="AV868" s="1" t="str">
        <f t="shared" si="227"/>
        <v/>
      </c>
      <c r="AW868" s="1" t="str">
        <f t="shared" si="228"/>
        <v/>
      </c>
      <c r="AX868" s="1" t="str">
        <f t="shared" si="229"/>
        <v/>
      </c>
      <c r="AY868" s="1">
        <f>IFERROR(IF($AE868&gt;$AE867,VLOOKUP($AC868+AL$1,STOCK!$F$10:$AB$209,16,0),IF($AE868=$AE867,(IF(AY867&gt;=1,AY867-COUNTIFS($AE867:$AE867,$AC868,AL867:AL867,$AI$1),0)),0)),0)</f>
        <v>0</v>
      </c>
      <c r="AZ868" s="1">
        <f>IFERROR(IF($AE868&gt;$AE867,VLOOKUP($AC868+AM$1,STOCK!$F$10:$AB$209,16,0),IF($AE868=$AE867,(IF(AZ867&gt;=1,AZ867-COUNTIFS($AE867:$AE867,$AC868,AM867:AM867,$AI$1),0)),0)),0)</f>
        <v>0</v>
      </c>
      <c r="BA868" s="1">
        <f>IFERROR(IF($AE868&gt;$AE867,VLOOKUP($AC868+AN$1,STOCK!$F$10:$AB$209,16,0),IF($AE868=$AE867,(IF(BA867&gt;=1,BA867-COUNTIFS($AE867:$AE867,$AC868,AN867:AN867,$AI$1),0)),0)),0)</f>
        <v>0</v>
      </c>
      <c r="BB868" s="1">
        <f>IFERROR(IF($AE868&gt;$AE867,VLOOKUP($AC868+AO$1,STOCK!$F$10:$AB$209,16,0),IF($AE868=$AE867,(IF(BB867&gt;=1,BB867-COUNTIFS($AE867:$AE867,$AC868,AO867:AO867,$AI$1),0)),0)),0)</f>
        <v>0</v>
      </c>
      <c r="BC868" s="1">
        <f>IFERROR(IF($AE868&gt;$AE867,VLOOKUP($AC868+AP$1,STOCK!$F$10:$AB$209,16,0),IF($AE868=$AE867,(IF(BC867&gt;=1,BC867-COUNTIFS($AE867:$AE867,$AC868,AP867:AP867,$AI$1),0)),0)),0)</f>
        <v>0</v>
      </c>
      <c r="BD868" s="1">
        <f>IFERROR(IF($AE868&gt;$AE867,VLOOKUP($AC868+AQ$1,STOCK!$F$10:$AB$209,16,0),IF($AE868=$AE867,(IF(BD867&gt;=1,BD867-COUNTIFS($AE867:$AE867,$AC868,AQ867:AQ867,$AI$1),0)),0)),0)</f>
        <v>0</v>
      </c>
      <c r="BE868" s="1">
        <f>IFERROR(IF($AE868&gt;$AE867,VLOOKUP($AC868+AR$1,STOCK!$F$10:$AB$209,16,0),IF($AE868=$AE867,(IF(BE867&gt;=1,BE867-COUNTIFS($AE867:$AE867,$AC868,AR867:AR867,$AI$1),0)),0)),0)</f>
        <v>0</v>
      </c>
      <c r="BF868" s="1">
        <f>IFERROR(IF($AE868&gt;$AE867,VLOOKUP($AC868+AS$1,STOCK!$F$10:$AB$209,16,0),IF($AE868=$AE867,(IF(BF867&gt;=1,BF867-COUNTIFS($AE867:$AE867,$AC868,AS867:AS867,$AI$1),0)),0)),0)</f>
        <v>0</v>
      </c>
      <c r="BG868" s="1">
        <f>IFERROR(IF($AE868&gt;$AE867,VLOOKUP($AC868+AT$1,STOCK!$F$10:$AB$209,16,0),IF($AE868=$AE867,(IF(BG867&gt;=1,BG867-COUNTIFS($AE867:$AE867,$AC868,AT867:AT867,$AI$1),0)),0)),0)</f>
        <v>0</v>
      </c>
      <c r="BH868" s="1">
        <f>IFERROR(IF($AE868&gt;$AE867,VLOOKUP($AC868+AU$1,STOCK!$F$10:$AB$209,16,0),IF($AE868=$AE867,(IF(BH867&gt;=1,BH867-COUNTIFS($AE867:$AE867,$AC868,AU867:AU867,$AI$1),0)),0)),0)</f>
        <v>0</v>
      </c>
      <c r="BI868" s="1">
        <f>IFERROR(IF($AE868&gt;$AE867,VLOOKUP($AC868+AV$1,STOCK!$F$10:$AB$209,16,0),IF($AE868=$AE867,(IF(BI867&gt;=1,BI867-COUNTIFS($AE867:$AE867,$AC868,AV867:AV867,$AI$1),0)),0)),0)</f>
        <v>0</v>
      </c>
      <c r="BJ868" s="1">
        <f>IFERROR(IF($AE868&gt;$AE867,VLOOKUP($AC868+AW$1,STOCK!$F$10:$AB$209,16,0),IF($AE868=$AE867,(IF(BJ867&gt;=1,BJ867-COUNTIFS($AE867:$AE867,$AC868,AW867:AW867,$AI$1),0)),0)),0)</f>
        <v>0</v>
      </c>
      <c r="BK868" s="1">
        <f>IFERROR(IF($AE868&gt;$AE867,VLOOKUP($AC868+AX$1,STOCK!$F$10:$AB$209,16,0),IF($AE868=$AE867,(IF(BK867&gt;=1,BK867-COUNTIFS($AE867:$AE867,$AC868,AX867:AX867,$AI$1),0)),0)),0)</f>
        <v>0</v>
      </c>
      <c r="BL868" s="1">
        <f>IFERROR(IF($AE868&gt;$AE867,VLOOKUP($AC868+AL$1,STOCK!$F$10:$AB$209,17,0),IF($AE868=$AE867,(IF(BL867&gt;=1,BL867-COUNTIFS($AE867:$AE867,$AC868,AL867:AL867,$AI$2),0)),0)),0)</f>
        <v>0</v>
      </c>
      <c r="BM868" s="1">
        <f>IFERROR(IF($AE868&gt;$AE867,VLOOKUP($AC868+AM$1,STOCK!$F$10:$AB$209,17,0),IF($AE868=$AE867,(IF(BM867&gt;=1,BM867-COUNTIFS($AE867:$AE867,$AC868,AM867:AM867,$AI$2),0)),0)),0)</f>
        <v>0</v>
      </c>
      <c r="BN868" s="1">
        <f>IFERROR(IF($AE868&gt;$AE867,VLOOKUP($AC868+AN$1,STOCK!$F$10:$AB$209,17,0),IF($AE868=$AE867,(IF(BN867&gt;=1,BN867-COUNTIFS($AE867:$AE867,$AC868,AN867:AN867,$AI$2),0)),0)),0)</f>
        <v>0</v>
      </c>
      <c r="BO868" s="1">
        <f>IFERROR(IF($AE868&gt;$AE867,VLOOKUP($AC868+AO$1,STOCK!$F$10:$AB$209,17,0),IF($AE868=$AE867,(IF(BO867&gt;=1,BO867-COUNTIFS($AE867:$AE867,$AC868,AO867:AO867,$AI$2),0)),0)),0)</f>
        <v>0</v>
      </c>
      <c r="BP868" s="1">
        <f>IFERROR(IF($AE868&gt;$AE867,VLOOKUP($AC868+AP$1,STOCK!$F$10:$AB$209,17,0),IF($AE868=$AE867,(IF(BP867&gt;=1,BP867-COUNTIFS($AE867:$AE867,$AC868,AP867:AP867,$AI$2),0)),0)),0)</f>
        <v>0</v>
      </c>
      <c r="BQ868" s="1">
        <f>IFERROR(IF($AE868&gt;$AE867,VLOOKUP($AC868+AQ$1,STOCK!$F$10:$AB$209,17,0),IF($AE868=$AE867,(IF(BQ867&gt;=1,BQ867-COUNTIFS($AE867:$AE867,$AC868,AQ867:AQ867,$AI$2),0)),0)),0)</f>
        <v>0</v>
      </c>
      <c r="BR868" s="1">
        <f>IFERROR(IF($AE868&gt;$AE867,VLOOKUP($AC868+AR$1,STOCK!$F$10:$AB$209,17,0),IF($AE868=$AE867,(IF(BR867&gt;=1,BR867-COUNTIFS($AE867:$AE867,$AC868,AR867:AR867,$AI$2),0)),0)),0)</f>
        <v>0</v>
      </c>
      <c r="BS868" s="1">
        <f>IFERROR(IF($AE868&gt;$AE867,VLOOKUP($AC868+AS$1,STOCK!$F$10:$AB$209,17,0),IF($AE868=$AE867,(IF(BS867&gt;=1,BS867-COUNTIFS($AE867:$AE867,$AC868,AS867:AS867,$AI$2),0)),0)),0)</f>
        <v>0</v>
      </c>
      <c r="BT868" s="1">
        <f>IFERROR(IF($AE868&gt;$AE867,VLOOKUP($AC868+AT$1,STOCK!$F$10:$AB$209,17,0),IF($AE868=$AE867,(IF(BT867&gt;=1,BT867-COUNTIFS($AE867:$AE867,$AC868,AT867:AT867,$AI$2),0)),0)),0)</f>
        <v>0</v>
      </c>
      <c r="BU868" s="1">
        <f>IFERROR(IF($AE868&gt;$AE867,VLOOKUP($AC868+AU$1,STOCK!$F$10:$AB$209,17,0),IF($AE868=$AE867,(IF(BU867&gt;=1,BU867-COUNTIFS($AE867:$AE867,$AC868,AU867:AU867,$AI$2),0)),0)),0)</f>
        <v>0</v>
      </c>
      <c r="BV868" s="1">
        <f>IFERROR(IF($AE868&gt;$AE867,VLOOKUP($AC868+AV$1,STOCK!$F$10:$AB$209,17,0),IF($AE868=$AE867,(IF(BV867&gt;=1,BV867-COUNTIFS($AE867:$AE867,$AC868,AV867:AV867,$AI$2),0)),0)),0)</f>
        <v>0</v>
      </c>
      <c r="BW868" s="1">
        <f>IFERROR(IF($AE868&gt;$AE867,VLOOKUP($AC868+AW$1,STOCK!$F$10:$AB$209,17,0),IF($AE868=$AE867,(IF(BW867&gt;=1,BW867-COUNTIFS($AE867:$AE867,$AC868,AW867:AW867,$AI$2),0)),0)),0)</f>
        <v>0</v>
      </c>
      <c r="BX868" s="1">
        <f>IFERROR(IF($AE868&gt;$AE867,VLOOKUP($AC868+AX$1,STOCK!$F$10:$AB$209,17,0),IF($AE868=$AE867,(IF(BX867&gt;=1,BX867-COUNTIFS($AE867:$AE867,$AC868,AX867:AX867,$AI$2),0)),0)),0)</f>
        <v>0</v>
      </c>
    </row>
    <row r="869" spans="29:76" x14ac:dyDescent="0.25">
      <c r="AC869" s="1">
        <f t="shared" si="215"/>
        <v>0</v>
      </c>
      <c r="AD869" s="1">
        <f>IFERROR(IF(LEN(AK869)&gt;=1,VLOOKUP(HLOOKUP(AK869,PROFILE!$K$5:$V$8,4,0),PROFILE!$F$1:$G$3,2,0),0),0)</f>
        <v>0</v>
      </c>
      <c r="AE869" s="1">
        <f t="shared" si="216"/>
        <v>0</v>
      </c>
      <c r="AF869" s="1">
        <v>856</v>
      </c>
      <c r="AI869" s="1" t="str">
        <f>IFERROR(IF($AH869&gt;=1,VLOOKUP($AG869,STUDENT!$O$8:$Z$1507,3,0),""),"")</f>
        <v/>
      </c>
      <c r="AJ869" s="1" t="str">
        <f>IFERROR(IF($AH869&gt;=1,VLOOKUP($AG869,STUDENT!$O$8:$Z$1507,4,0),""),"")</f>
        <v/>
      </c>
      <c r="AK869" s="1" t="str">
        <f>IFERROR(IF($AH869&gt;=1,VLOOKUP($AG869,STUDENT!$O$8:$Z$1507,6,0),""),"")</f>
        <v/>
      </c>
      <c r="AL869" s="1" t="str">
        <f t="shared" si="217"/>
        <v/>
      </c>
      <c r="AM869" s="1" t="str">
        <f t="shared" si="218"/>
        <v/>
      </c>
      <c r="AN869" s="1" t="str">
        <f t="shared" si="219"/>
        <v/>
      </c>
      <c r="AO869" s="1" t="str">
        <f t="shared" si="220"/>
        <v/>
      </c>
      <c r="AP869" s="1" t="str">
        <f t="shared" si="221"/>
        <v/>
      </c>
      <c r="AQ869" s="1" t="str">
        <f t="shared" si="222"/>
        <v/>
      </c>
      <c r="AR869" s="1" t="str">
        <f t="shared" si="223"/>
        <v/>
      </c>
      <c r="AS869" s="1" t="str">
        <f t="shared" si="224"/>
        <v/>
      </c>
      <c r="AT869" s="1" t="str">
        <f t="shared" si="225"/>
        <v/>
      </c>
      <c r="AU869" s="1" t="str">
        <f t="shared" si="226"/>
        <v/>
      </c>
      <c r="AV869" s="1" t="str">
        <f t="shared" si="227"/>
        <v/>
      </c>
      <c r="AW869" s="1" t="str">
        <f t="shared" si="228"/>
        <v/>
      </c>
      <c r="AX869" s="1" t="str">
        <f t="shared" si="229"/>
        <v/>
      </c>
      <c r="AY869" s="1">
        <f>IFERROR(IF($AE869&gt;$AE868,VLOOKUP($AC869+AL$1,STOCK!$F$10:$AB$209,16,0),IF($AE869=$AE868,(IF(AY868&gt;=1,AY868-COUNTIFS($AE868:$AE868,$AC869,AL868:AL868,$AI$1),0)),0)),0)</f>
        <v>0</v>
      </c>
      <c r="AZ869" s="1">
        <f>IFERROR(IF($AE869&gt;$AE868,VLOOKUP($AC869+AM$1,STOCK!$F$10:$AB$209,16,0),IF($AE869=$AE868,(IF(AZ868&gt;=1,AZ868-COUNTIFS($AE868:$AE868,$AC869,AM868:AM868,$AI$1),0)),0)),0)</f>
        <v>0</v>
      </c>
      <c r="BA869" s="1">
        <f>IFERROR(IF($AE869&gt;$AE868,VLOOKUP($AC869+AN$1,STOCK!$F$10:$AB$209,16,0),IF($AE869=$AE868,(IF(BA868&gt;=1,BA868-COUNTIFS($AE868:$AE868,$AC869,AN868:AN868,$AI$1),0)),0)),0)</f>
        <v>0</v>
      </c>
      <c r="BB869" s="1">
        <f>IFERROR(IF($AE869&gt;$AE868,VLOOKUP($AC869+AO$1,STOCK!$F$10:$AB$209,16,0),IF($AE869=$AE868,(IF(BB868&gt;=1,BB868-COUNTIFS($AE868:$AE868,$AC869,AO868:AO868,$AI$1),0)),0)),0)</f>
        <v>0</v>
      </c>
      <c r="BC869" s="1">
        <f>IFERROR(IF($AE869&gt;$AE868,VLOOKUP($AC869+AP$1,STOCK!$F$10:$AB$209,16,0),IF($AE869=$AE868,(IF(BC868&gt;=1,BC868-COUNTIFS($AE868:$AE868,$AC869,AP868:AP868,$AI$1),0)),0)),0)</f>
        <v>0</v>
      </c>
      <c r="BD869" s="1">
        <f>IFERROR(IF($AE869&gt;$AE868,VLOOKUP($AC869+AQ$1,STOCK!$F$10:$AB$209,16,0),IF($AE869=$AE868,(IF(BD868&gt;=1,BD868-COUNTIFS($AE868:$AE868,$AC869,AQ868:AQ868,$AI$1),0)),0)),0)</f>
        <v>0</v>
      </c>
      <c r="BE869" s="1">
        <f>IFERROR(IF($AE869&gt;$AE868,VLOOKUP($AC869+AR$1,STOCK!$F$10:$AB$209,16,0),IF($AE869=$AE868,(IF(BE868&gt;=1,BE868-COUNTIFS($AE868:$AE868,$AC869,AR868:AR868,$AI$1),0)),0)),0)</f>
        <v>0</v>
      </c>
      <c r="BF869" s="1">
        <f>IFERROR(IF($AE869&gt;$AE868,VLOOKUP($AC869+AS$1,STOCK!$F$10:$AB$209,16,0),IF($AE869=$AE868,(IF(BF868&gt;=1,BF868-COUNTIFS($AE868:$AE868,$AC869,AS868:AS868,$AI$1),0)),0)),0)</f>
        <v>0</v>
      </c>
      <c r="BG869" s="1">
        <f>IFERROR(IF($AE869&gt;$AE868,VLOOKUP($AC869+AT$1,STOCK!$F$10:$AB$209,16,0),IF($AE869=$AE868,(IF(BG868&gt;=1,BG868-COUNTIFS($AE868:$AE868,$AC869,AT868:AT868,$AI$1),0)),0)),0)</f>
        <v>0</v>
      </c>
      <c r="BH869" s="1">
        <f>IFERROR(IF($AE869&gt;$AE868,VLOOKUP($AC869+AU$1,STOCK!$F$10:$AB$209,16,0),IF($AE869=$AE868,(IF(BH868&gt;=1,BH868-COUNTIFS($AE868:$AE868,$AC869,AU868:AU868,$AI$1),0)),0)),0)</f>
        <v>0</v>
      </c>
      <c r="BI869" s="1">
        <f>IFERROR(IF($AE869&gt;$AE868,VLOOKUP($AC869+AV$1,STOCK!$F$10:$AB$209,16,0),IF($AE869=$AE868,(IF(BI868&gt;=1,BI868-COUNTIFS($AE868:$AE868,$AC869,AV868:AV868,$AI$1),0)),0)),0)</f>
        <v>0</v>
      </c>
      <c r="BJ869" s="1">
        <f>IFERROR(IF($AE869&gt;$AE868,VLOOKUP($AC869+AW$1,STOCK!$F$10:$AB$209,16,0),IF($AE869=$AE868,(IF(BJ868&gt;=1,BJ868-COUNTIFS($AE868:$AE868,$AC869,AW868:AW868,$AI$1),0)),0)),0)</f>
        <v>0</v>
      </c>
      <c r="BK869" s="1">
        <f>IFERROR(IF($AE869&gt;$AE868,VLOOKUP($AC869+AX$1,STOCK!$F$10:$AB$209,16,0),IF($AE869=$AE868,(IF(BK868&gt;=1,BK868-COUNTIFS($AE868:$AE868,$AC869,AX868:AX868,$AI$1),0)),0)),0)</f>
        <v>0</v>
      </c>
      <c r="BL869" s="1">
        <f>IFERROR(IF($AE869&gt;$AE868,VLOOKUP($AC869+AL$1,STOCK!$F$10:$AB$209,17,0),IF($AE869=$AE868,(IF(BL868&gt;=1,BL868-COUNTIFS($AE868:$AE868,$AC869,AL868:AL868,$AI$2),0)),0)),0)</f>
        <v>0</v>
      </c>
      <c r="BM869" s="1">
        <f>IFERROR(IF($AE869&gt;$AE868,VLOOKUP($AC869+AM$1,STOCK!$F$10:$AB$209,17,0),IF($AE869=$AE868,(IF(BM868&gt;=1,BM868-COUNTIFS($AE868:$AE868,$AC869,AM868:AM868,$AI$2),0)),0)),0)</f>
        <v>0</v>
      </c>
      <c r="BN869" s="1">
        <f>IFERROR(IF($AE869&gt;$AE868,VLOOKUP($AC869+AN$1,STOCK!$F$10:$AB$209,17,0),IF($AE869=$AE868,(IF(BN868&gt;=1,BN868-COUNTIFS($AE868:$AE868,$AC869,AN868:AN868,$AI$2),0)),0)),0)</f>
        <v>0</v>
      </c>
      <c r="BO869" s="1">
        <f>IFERROR(IF($AE869&gt;$AE868,VLOOKUP($AC869+AO$1,STOCK!$F$10:$AB$209,17,0),IF($AE869=$AE868,(IF(BO868&gt;=1,BO868-COUNTIFS($AE868:$AE868,$AC869,AO868:AO868,$AI$2),0)),0)),0)</f>
        <v>0</v>
      </c>
      <c r="BP869" s="1">
        <f>IFERROR(IF($AE869&gt;$AE868,VLOOKUP($AC869+AP$1,STOCK!$F$10:$AB$209,17,0),IF($AE869=$AE868,(IF(BP868&gt;=1,BP868-COUNTIFS($AE868:$AE868,$AC869,AP868:AP868,$AI$2),0)),0)),0)</f>
        <v>0</v>
      </c>
      <c r="BQ869" s="1">
        <f>IFERROR(IF($AE869&gt;$AE868,VLOOKUP($AC869+AQ$1,STOCK!$F$10:$AB$209,17,0),IF($AE869=$AE868,(IF(BQ868&gt;=1,BQ868-COUNTIFS($AE868:$AE868,$AC869,AQ868:AQ868,$AI$2),0)),0)),0)</f>
        <v>0</v>
      </c>
      <c r="BR869" s="1">
        <f>IFERROR(IF($AE869&gt;$AE868,VLOOKUP($AC869+AR$1,STOCK!$F$10:$AB$209,17,0),IF($AE869=$AE868,(IF(BR868&gt;=1,BR868-COUNTIFS($AE868:$AE868,$AC869,AR868:AR868,$AI$2),0)),0)),0)</f>
        <v>0</v>
      </c>
      <c r="BS869" s="1">
        <f>IFERROR(IF($AE869&gt;$AE868,VLOOKUP($AC869+AS$1,STOCK!$F$10:$AB$209,17,0),IF($AE869=$AE868,(IF(BS868&gt;=1,BS868-COUNTIFS($AE868:$AE868,$AC869,AS868:AS868,$AI$2),0)),0)),0)</f>
        <v>0</v>
      </c>
      <c r="BT869" s="1">
        <f>IFERROR(IF($AE869&gt;$AE868,VLOOKUP($AC869+AT$1,STOCK!$F$10:$AB$209,17,0),IF($AE869=$AE868,(IF(BT868&gt;=1,BT868-COUNTIFS($AE868:$AE868,$AC869,AT868:AT868,$AI$2),0)),0)),0)</f>
        <v>0</v>
      </c>
      <c r="BU869" s="1">
        <f>IFERROR(IF($AE869&gt;$AE868,VLOOKUP($AC869+AU$1,STOCK!$F$10:$AB$209,17,0),IF($AE869=$AE868,(IF(BU868&gt;=1,BU868-COUNTIFS($AE868:$AE868,$AC869,AU868:AU868,$AI$2),0)),0)),0)</f>
        <v>0</v>
      </c>
      <c r="BV869" s="1">
        <f>IFERROR(IF($AE869&gt;$AE868,VLOOKUP($AC869+AV$1,STOCK!$F$10:$AB$209,17,0),IF($AE869=$AE868,(IF(BV868&gt;=1,BV868-COUNTIFS($AE868:$AE868,$AC869,AV868:AV868,$AI$2),0)),0)),0)</f>
        <v>0</v>
      </c>
      <c r="BW869" s="1">
        <f>IFERROR(IF($AE869&gt;$AE868,VLOOKUP($AC869+AW$1,STOCK!$F$10:$AB$209,17,0),IF($AE869=$AE868,(IF(BW868&gt;=1,BW868-COUNTIFS($AE868:$AE868,$AC869,AW868:AW868,$AI$2),0)),0)),0)</f>
        <v>0</v>
      </c>
      <c r="BX869" s="1">
        <f>IFERROR(IF($AE869&gt;$AE868,VLOOKUP($AC869+AX$1,STOCK!$F$10:$AB$209,17,0),IF($AE869=$AE868,(IF(BX868&gt;=1,BX868-COUNTIFS($AE868:$AE868,$AC869,AX868:AX868,$AI$2),0)),0)),0)</f>
        <v>0</v>
      </c>
    </row>
    <row r="870" spans="29:76" x14ac:dyDescent="0.25">
      <c r="AC870" s="1">
        <f t="shared" si="215"/>
        <v>0</v>
      </c>
      <c r="AD870" s="1">
        <f>IFERROR(IF(LEN(AK870)&gt;=1,VLOOKUP(HLOOKUP(AK870,PROFILE!$K$5:$V$8,4,0),PROFILE!$F$1:$G$3,2,0),0),0)</f>
        <v>0</v>
      </c>
      <c r="AE870" s="1">
        <f t="shared" si="216"/>
        <v>0</v>
      </c>
      <c r="AF870" s="1">
        <v>857</v>
      </c>
      <c r="AI870" s="1" t="str">
        <f>IFERROR(IF($AH870&gt;=1,VLOOKUP($AG870,STUDENT!$O$8:$Z$1507,3,0),""),"")</f>
        <v/>
      </c>
      <c r="AJ870" s="1" t="str">
        <f>IFERROR(IF($AH870&gt;=1,VLOOKUP($AG870,STUDENT!$O$8:$Z$1507,4,0),""),"")</f>
        <v/>
      </c>
      <c r="AK870" s="1" t="str">
        <f>IFERROR(IF($AH870&gt;=1,VLOOKUP($AG870,STUDENT!$O$8:$Z$1507,6,0),""),"")</f>
        <v/>
      </c>
      <c r="AL870" s="1" t="str">
        <f t="shared" si="217"/>
        <v/>
      </c>
      <c r="AM870" s="1" t="str">
        <f t="shared" si="218"/>
        <v/>
      </c>
      <c r="AN870" s="1" t="str">
        <f t="shared" si="219"/>
        <v/>
      </c>
      <c r="AO870" s="1" t="str">
        <f t="shared" si="220"/>
        <v/>
      </c>
      <c r="AP870" s="1" t="str">
        <f t="shared" si="221"/>
        <v/>
      </c>
      <c r="AQ870" s="1" t="str">
        <f t="shared" si="222"/>
        <v/>
      </c>
      <c r="AR870" s="1" t="str">
        <f t="shared" si="223"/>
        <v/>
      </c>
      <c r="AS870" s="1" t="str">
        <f t="shared" si="224"/>
        <v/>
      </c>
      <c r="AT870" s="1" t="str">
        <f t="shared" si="225"/>
        <v/>
      </c>
      <c r="AU870" s="1" t="str">
        <f t="shared" si="226"/>
        <v/>
      </c>
      <c r="AV870" s="1" t="str">
        <f t="shared" si="227"/>
        <v/>
      </c>
      <c r="AW870" s="1" t="str">
        <f t="shared" si="228"/>
        <v/>
      </c>
      <c r="AX870" s="1" t="str">
        <f t="shared" si="229"/>
        <v/>
      </c>
      <c r="AY870" s="1">
        <f>IFERROR(IF($AE870&gt;$AE869,VLOOKUP($AC870+AL$1,STOCK!$F$10:$AB$209,16,0),IF($AE870=$AE869,(IF(AY869&gt;=1,AY869-COUNTIFS($AE869:$AE869,$AC870,AL869:AL869,$AI$1),0)),0)),0)</f>
        <v>0</v>
      </c>
      <c r="AZ870" s="1">
        <f>IFERROR(IF($AE870&gt;$AE869,VLOOKUP($AC870+AM$1,STOCK!$F$10:$AB$209,16,0),IF($AE870=$AE869,(IF(AZ869&gt;=1,AZ869-COUNTIFS($AE869:$AE869,$AC870,AM869:AM869,$AI$1),0)),0)),0)</f>
        <v>0</v>
      </c>
      <c r="BA870" s="1">
        <f>IFERROR(IF($AE870&gt;$AE869,VLOOKUP($AC870+AN$1,STOCK!$F$10:$AB$209,16,0),IF($AE870=$AE869,(IF(BA869&gt;=1,BA869-COUNTIFS($AE869:$AE869,$AC870,AN869:AN869,$AI$1),0)),0)),0)</f>
        <v>0</v>
      </c>
      <c r="BB870" s="1">
        <f>IFERROR(IF($AE870&gt;$AE869,VLOOKUP($AC870+AO$1,STOCK!$F$10:$AB$209,16,0),IF($AE870=$AE869,(IF(BB869&gt;=1,BB869-COUNTIFS($AE869:$AE869,$AC870,AO869:AO869,$AI$1),0)),0)),0)</f>
        <v>0</v>
      </c>
      <c r="BC870" s="1">
        <f>IFERROR(IF($AE870&gt;$AE869,VLOOKUP($AC870+AP$1,STOCK!$F$10:$AB$209,16,0),IF($AE870=$AE869,(IF(BC869&gt;=1,BC869-COUNTIFS($AE869:$AE869,$AC870,AP869:AP869,$AI$1),0)),0)),0)</f>
        <v>0</v>
      </c>
      <c r="BD870" s="1">
        <f>IFERROR(IF($AE870&gt;$AE869,VLOOKUP($AC870+AQ$1,STOCK!$F$10:$AB$209,16,0),IF($AE870=$AE869,(IF(BD869&gt;=1,BD869-COUNTIFS($AE869:$AE869,$AC870,AQ869:AQ869,$AI$1),0)),0)),0)</f>
        <v>0</v>
      </c>
      <c r="BE870" s="1">
        <f>IFERROR(IF($AE870&gt;$AE869,VLOOKUP($AC870+AR$1,STOCK!$F$10:$AB$209,16,0),IF($AE870=$AE869,(IF(BE869&gt;=1,BE869-COUNTIFS($AE869:$AE869,$AC870,AR869:AR869,$AI$1),0)),0)),0)</f>
        <v>0</v>
      </c>
      <c r="BF870" s="1">
        <f>IFERROR(IF($AE870&gt;$AE869,VLOOKUP($AC870+AS$1,STOCK!$F$10:$AB$209,16,0),IF($AE870=$AE869,(IF(BF869&gt;=1,BF869-COUNTIFS($AE869:$AE869,$AC870,AS869:AS869,$AI$1),0)),0)),0)</f>
        <v>0</v>
      </c>
      <c r="BG870" s="1">
        <f>IFERROR(IF($AE870&gt;$AE869,VLOOKUP($AC870+AT$1,STOCK!$F$10:$AB$209,16,0),IF($AE870=$AE869,(IF(BG869&gt;=1,BG869-COUNTIFS($AE869:$AE869,$AC870,AT869:AT869,$AI$1),0)),0)),0)</f>
        <v>0</v>
      </c>
      <c r="BH870" s="1">
        <f>IFERROR(IF($AE870&gt;$AE869,VLOOKUP($AC870+AU$1,STOCK!$F$10:$AB$209,16,0),IF($AE870=$AE869,(IF(BH869&gt;=1,BH869-COUNTIFS($AE869:$AE869,$AC870,AU869:AU869,$AI$1),0)),0)),0)</f>
        <v>0</v>
      </c>
      <c r="BI870" s="1">
        <f>IFERROR(IF($AE870&gt;$AE869,VLOOKUP($AC870+AV$1,STOCK!$F$10:$AB$209,16,0),IF($AE870=$AE869,(IF(BI869&gt;=1,BI869-COUNTIFS($AE869:$AE869,$AC870,AV869:AV869,$AI$1),0)),0)),0)</f>
        <v>0</v>
      </c>
      <c r="BJ870" s="1">
        <f>IFERROR(IF($AE870&gt;$AE869,VLOOKUP($AC870+AW$1,STOCK!$F$10:$AB$209,16,0),IF($AE870=$AE869,(IF(BJ869&gt;=1,BJ869-COUNTIFS($AE869:$AE869,$AC870,AW869:AW869,$AI$1),0)),0)),0)</f>
        <v>0</v>
      </c>
      <c r="BK870" s="1">
        <f>IFERROR(IF($AE870&gt;$AE869,VLOOKUP($AC870+AX$1,STOCK!$F$10:$AB$209,16,0),IF($AE870=$AE869,(IF(BK869&gt;=1,BK869-COUNTIFS($AE869:$AE869,$AC870,AX869:AX869,$AI$1),0)),0)),0)</f>
        <v>0</v>
      </c>
      <c r="BL870" s="1">
        <f>IFERROR(IF($AE870&gt;$AE869,VLOOKUP($AC870+AL$1,STOCK!$F$10:$AB$209,17,0),IF($AE870=$AE869,(IF(BL869&gt;=1,BL869-COUNTIFS($AE869:$AE869,$AC870,AL869:AL869,$AI$2),0)),0)),0)</f>
        <v>0</v>
      </c>
      <c r="BM870" s="1">
        <f>IFERROR(IF($AE870&gt;$AE869,VLOOKUP($AC870+AM$1,STOCK!$F$10:$AB$209,17,0),IF($AE870=$AE869,(IF(BM869&gt;=1,BM869-COUNTIFS($AE869:$AE869,$AC870,AM869:AM869,$AI$2),0)),0)),0)</f>
        <v>0</v>
      </c>
      <c r="BN870" s="1">
        <f>IFERROR(IF($AE870&gt;$AE869,VLOOKUP($AC870+AN$1,STOCK!$F$10:$AB$209,17,0),IF($AE870=$AE869,(IF(BN869&gt;=1,BN869-COUNTIFS($AE869:$AE869,$AC870,AN869:AN869,$AI$2),0)),0)),0)</f>
        <v>0</v>
      </c>
      <c r="BO870" s="1">
        <f>IFERROR(IF($AE870&gt;$AE869,VLOOKUP($AC870+AO$1,STOCK!$F$10:$AB$209,17,0),IF($AE870=$AE869,(IF(BO869&gt;=1,BO869-COUNTIFS($AE869:$AE869,$AC870,AO869:AO869,$AI$2),0)),0)),0)</f>
        <v>0</v>
      </c>
      <c r="BP870" s="1">
        <f>IFERROR(IF($AE870&gt;$AE869,VLOOKUP($AC870+AP$1,STOCK!$F$10:$AB$209,17,0),IF($AE870=$AE869,(IF(BP869&gt;=1,BP869-COUNTIFS($AE869:$AE869,$AC870,AP869:AP869,$AI$2),0)),0)),0)</f>
        <v>0</v>
      </c>
      <c r="BQ870" s="1">
        <f>IFERROR(IF($AE870&gt;$AE869,VLOOKUP($AC870+AQ$1,STOCK!$F$10:$AB$209,17,0),IF($AE870=$AE869,(IF(BQ869&gt;=1,BQ869-COUNTIFS($AE869:$AE869,$AC870,AQ869:AQ869,$AI$2),0)),0)),0)</f>
        <v>0</v>
      </c>
      <c r="BR870" s="1">
        <f>IFERROR(IF($AE870&gt;$AE869,VLOOKUP($AC870+AR$1,STOCK!$F$10:$AB$209,17,0),IF($AE870=$AE869,(IF(BR869&gt;=1,BR869-COUNTIFS($AE869:$AE869,$AC870,AR869:AR869,$AI$2),0)),0)),0)</f>
        <v>0</v>
      </c>
      <c r="BS870" s="1">
        <f>IFERROR(IF($AE870&gt;$AE869,VLOOKUP($AC870+AS$1,STOCK!$F$10:$AB$209,17,0),IF($AE870=$AE869,(IF(BS869&gt;=1,BS869-COUNTIFS($AE869:$AE869,$AC870,AS869:AS869,$AI$2),0)),0)),0)</f>
        <v>0</v>
      </c>
      <c r="BT870" s="1">
        <f>IFERROR(IF($AE870&gt;$AE869,VLOOKUP($AC870+AT$1,STOCK!$F$10:$AB$209,17,0),IF($AE870=$AE869,(IF(BT869&gt;=1,BT869-COUNTIFS($AE869:$AE869,$AC870,AT869:AT869,$AI$2),0)),0)),0)</f>
        <v>0</v>
      </c>
      <c r="BU870" s="1">
        <f>IFERROR(IF($AE870&gt;$AE869,VLOOKUP($AC870+AU$1,STOCK!$F$10:$AB$209,17,0),IF($AE870=$AE869,(IF(BU869&gt;=1,BU869-COUNTIFS($AE869:$AE869,$AC870,AU869:AU869,$AI$2),0)),0)),0)</f>
        <v>0</v>
      </c>
      <c r="BV870" s="1">
        <f>IFERROR(IF($AE870&gt;$AE869,VLOOKUP($AC870+AV$1,STOCK!$F$10:$AB$209,17,0),IF($AE870=$AE869,(IF(BV869&gt;=1,BV869-COUNTIFS($AE869:$AE869,$AC870,AV869:AV869,$AI$2),0)),0)),0)</f>
        <v>0</v>
      </c>
      <c r="BW870" s="1">
        <f>IFERROR(IF($AE870&gt;$AE869,VLOOKUP($AC870+AW$1,STOCK!$F$10:$AB$209,17,0),IF($AE870=$AE869,(IF(BW869&gt;=1,BW869-COUNTIFS($AE869:$AE869,$AC870,AW869:AW869,$AI$2),0)),0)),0)</f>
        <v>0</v>
      </c>
      <c r="BX870" s="1">
        <f>IFERROR(IF($AE870&gt;$AE869,VLOOKUP($AC870+AX$1,STOCK!$F$10:$AB$209,17,0),IF($AE870=$AE869,(IF(BX869&gt;=1,BX869-COUNTIFS($AE869:$AE869,$AC870,AX869:AX869,$AI$2),0)),0)),0)</f>
        <v>0</v>
      </c>
    </row>
    <row r="871" spans="29:76" x14ac:dyDescent="0.25">
      <c r="AC871" s="1">
        <f t="shared" si="215"/>
        <v>0</v>
      </c>
      <c r="AD871" s="1">
        <f>IFERROR(IF(LEN(AK871)&gt;=1,VLOOKUP(HLOOKUP(AK871,PROFILE!$K$5:$V$8,4,0),PROFILE!$F$1:$G$3,2,0),0),0)</f>
        <v>0</v>
      </c>
      <c r="AE871" s="1">
        <f t="shared" si="216"/>
        <v>0</v>
      </c>
      <c r="AF871" s="1">
        <v>858</v>
      </c>
      <c r="AI871" s="1" t="str">
        <f>IFERROR(IF($AH871&gt;=1,VLOOKUP($AG871,STUDENT!$O$8:$Z$1507,3,0),""),"")</f>
        <v/>
      </c>
      <c r="AJ871" s="1" t="str">
        <f>IFERROR(IF($AH871&gt;=1,VLOOKUP($AG871,STUDENT!$O$8:$Z$1507,4,0),""),"")</f>
        <v/>
      </c>
      <c r="AK871" s="1" t="str">
        <f>IFERROR(IF($AH871&gt;=1,VLOOKUP($AG871,STUDENT!$O$8:$Z$1507,6,0),""),"")</f>
        <v/>
      </c>
      <c r="AL871" s="1" t="str">
        <f t="shared" si="217"/>
        <v/>
      </c>
      <c r="AM871" s="1" t="str">
        <f t="shared" si="218"/>
        <v/>
      </c>
      <c r="AN871" s="1" t="str">
        <f t="shared" si="219"/>
        <v/>
      </c>
      <c r="AO871" s="1" t="str">
        <f t="shared" si="220"/>
        <v/>
      </c>
      <c r="AP871" s="1" t="str">
        <f t="shared" si="221"/>
        <v/>
      </c>
      <c r="AQ871" s="1" t="str">
        <f t="shared" si="222"/>
        <v/>
      </c>
      <c r="AR871" s="1" t="str">
        <f t="shared" si="223"/>
        <v/>
      </c>
      <c r="AS871" s="1" t="str">
        <f t="shared" si="224"/>
        <v/>
      </c>
      <c r="AT871" s="1" t="str">
        <f t="shared" si="225"/>
        <v/>
      </c>
      <c r="AU871" s="1" t="str">
        <f t="shared" si="226"/>
        <v/>
      </c>
      <c r="AV871" s="1" t="str">
        <f t="shared" si="227"/>
        <v/>
      </c>
      <c r="AW871" s="1" t="str">
        <f t="shared" si="228"/>
        <v/>
      </c>
      <c r="AX871" s="1" t="str">
        <f t="shared" si="229"/>
        <v/>
      </c>
      <c r="AY871" s="1">
        <f>IFERROR(IF($AE871&gt;$AE870,VLOOKUP($AC871+AL$1,STOCK!$F$10:$AB$209,16,0),IF($AE871=$AE870,(IF(AY870&gt;=1,AY870-COUNTIFS($AE870:$AE870,$AC871,AL870:AL870,$AI$1),0)),0)),0)</f>
        <v>0</v>
      </c>
      <c r="AZ871" s="1">
        <f>IFERROR(IF($AE871&gt;$AE870,VLOOKUP($AC871+AM$1,STOCK!$F$10:$AB$209,16,0),IF($AE871=$AE870,(IF(AZ870&gt;=1,AZ870-COUNTIFS($AE870:$AE870,$AC871,AM870:AM870,$AI$1),0)),0)),0)</f>
        <v>0</v>
      </c>
      <c r="BA871" s="1">
        <f>IFERROR(IF($AE871&gt;$AE870,VLOOKUP($AC871+AN$1,STOCK!$F$10:$AB$209,16,0),IF($AE871=$AE870,(IF(BA870&gt;=1,BA870-COUNTIFS($AE870:$AE870,$AC871,AN870:AN870,$AI$1),0)),0)),0)</f>
        <v>0</v>
      </c>
      <c r="BB871" s="1">
        <f>IFERROR(IF($AE871&gt;$AE870,VLOOKUP($AC871+AO$1,STOCK!$F$10:$AB$209,16,0),IF($AE871=$AE870,(IF(BB870&gt;=1,BB870-COUNTIFS($AE870:$AE870,$AC871,AO870:AO870,$AI$1),0)),0)),0)</f>
        <v>0</v>
      </c>
      <c r="BC871" s="1">
        <f>IFERROR(IF($AE871&gt;$AE870,VLOOKUP($AC871+AP$1,STOCK!$F$10:$AB$209,16,0),IF($AE871=$AE870,(IF(BC870&gt;=1,BC870-COUNTIFS($AE870:$AE870,$AC871,AP870:AP870,$AI$1),0)),0)),0)</f>
        <v>0</v>
      </c>
      <c r="BD871" s="1">
        <f>IFERROR(IF($AE871&gt;$AE870,VLOOKUP($AC871+AQ$1,STOCK!$F$10:$AB$209,16,0),IF($AE871=$AE870,(IF(BD870&gt;=1,BD870-COUNTIFS($AE870:$AE870,$AC871,AQ870:AQ870,$AI$1),0)),0)),0)</f>
        <v>0</v>
      </c>
      <c r="BE871" s="1">
        <f>IFERROR(IF($AE871&gt;$AE870,VLOOKUP($AC871+AR$1,STOCK!$F$10:$AB$209,16,0),IF($AE871=$AE870,(IF(BE870&gt;=1,BE870-COUNTIFS($AE870:$AE870,$AC871,AR870:AR870,$AI$1),0)),0)),0)</f>
        <v>0</v>
      </c>
      <c r="BF871" s="1">
        <f>IFERROR(IF($AE871&gt;$AE870,VLOOKUP($AC871+AS$1,STOCK!$F$10:$AB$209,16,0),IF($AE871=$AE870,(IF(BF870&gt;=1,BF870-COUNTIFS($AE870:$AE870,$AC871,AS870:AS870,$AI$1),0)),0)),0)</f>
        <v>0</v>
      </c>
      <c r="BG871" s="1">
        <f>IFERROR(IF($AE871&gt;$AE870,VLOOKUP($AC871+AT$1,STOCK!$F$10:$AB$209,16,0),IF($AE871=$AE870,(IF(BG870&gt;=1,BG870-COUNTIFS($AE870:$AE870,$AC871,AT870:AT870,$AI$1),0)),0)),0)</f>
        <v>0</v>
      </c>
      <c r="BH871" s="1">
        <f>IFERROR(IF($AE871&gt;$AE870,VLOOKUP($AC871+AU$1,STOCK!$F$10:$AB$209,16,0),IF($AE871=$AE870,(IF(BH870&gt;=1,BH870-COUNTIFS($AE870:$AE870,$AC871,AU870:AU870,$AI$1),0)),0)),0)</f>
        <v>0</v>
      </c>
      <c r="BI871" s="1">
        <f>IFERROR(IF($AE871&gt;$AE870,VLOOKUP($AC871+AV$1,STOCK!$F$10:$AB$209,16,0),IF($AE871=$AE870,(IF(BI870&gt;=1,BI870-COUNTIFS($AE870:$AE870,$AC871,AV870:AV870,$AI$1),0)),0)),0)</f>
        <v>0</v>
      </c>
      <c r="BJ871" s="1">
        <f>IFERROR(IF($AE871&gt;$AE870,VLOOKUP($AC871+AW$1,STOCK!$F$10:$AB$209,16,0),IF($AE871=$AE870,(IF(BJ870&gt;=1,BJ870-COUNTIFS($AE870:$AE870,$AC871,AW870:AW870,$AI$1),0)),0)),0)</f>
        <v>0</v>
      </c>
      <c r="BK871" s="1">
        <f>IFERROR(IF($AE871&gt;$AE870,VLOOKUP($AC871+AX$1,STOCK!$F$10:$AB$209,16,0),IF($AE871=$AE870,(IF(BK870&gt;=1,BK870-COUNTIFS($AE870:$AE870,$AC871,AX870:AX870,$AI$1),0)),0)),0)</f>
        <v>0</v>
      </c>
      <c r="BL871" s="1">
        <f>IFERROR(IF($AE871&gt;$AE870,VLOOKUP($AC871+AL$1,STOCK!$F$10:$AB$209,17,0),IF($AE871=$AE870,(IF(BL870&gt;=1,BL870-COUNTIFS($AE870:$AE870,$AC871,AL870:AL870,$AI$2),0)),0)),0)</f>
        <v>0</v>
      </c>
      <c r="BM871" s="1">
        <f>IFERROR(IF($AE871&gt;$AE870,VLOOKUP($AC871+AM$1,STOCK!$F$10:$AB$209,17,0),IF($AE871=$AE870,(IF(BM870&gt;=1,BM870-COUNTIFS($AE870:$AE870,$AC871,AM870:AM870,$AI$2),0)),0)),0)</f>
        <v>0</v>
      </c>
      <c r="BN871" s="1">
        <f>IFERROR(IF($AE871&gt;$AE870,VLOOKUP($AC871+AN$1,STOCK!$F$10:$AB$209,17,0),IF($AE871=$AE870,(IF(BN870&gt;=1,BN870-COUNTIFS($AE870:$AE870,$AC871,AN870:AN870,$AI$2),0)),0)),0)</f>
        <v>0</v>
      </c>
      <c r="BO871" s="1">
        <f>IFERROR(IF($AE871&gt;$AE870,VLOOKUP($AC871+AO$1,STOCK!$F$10:$AB$209,17,0),IF($AE871=$AE870,(IF(BO870&gt;=1,BO870-COUNTIFS($AE870:$AE870,$AC871,AO870:AO870,$AI$2),0)),0)),0)</f>
        <v>0</v>
      </c>
      <c r="BP871" s="1">
        <f>IFERROR(IF($AE871&gt;$AE870,VLOOKUP($AC871+AP$1,STOCK!$F$10:$AB$209,17,0),IF($AE871=$AE870,(IF(BP870&gt;=1,BP870-COUNTIFS($AE870:$AE870,$AC871,AP870:AP870,$AI$2),0)),0)),0)</f>
        <v>0</v>
      </c>
      <c r="BQ871" s="1">
        <f>IFERROR(IF($AE871&gt;$AE870,VLOOKUP($AC871+AQ$1,STOCK!$F$10:$AB$209,17,0),IF($AE871=$AE870,(IF(BQ870&gt;=1,BQ870-COUNTIFS($AE870:$AE870,$AC871,AQ870:AQ870,$AI$2),0)),0)),0)</f>
        <v>0</v>
      </c>
      <c r="BR871" s="1">
        <f>IFERROR(IF($AE871&gt;$AE870,VLOOKUP($AC871+AR$1,STOCK!$F$10:$AB$209,17,0),IF($AE871=$AE870,(IF(BR870&gt;=1,BR870-COUNTIFS($AE870:$AE870,$AC871,AR870:AR870,$AI$2),0)),0)),0)</f>
        <v>0</v>
      </c>
      <c r="BS871" s="1">
        <f>IFERROR(IF($AE871&gt;$AE870,VLOOKUP($AC871+AS$1,STOCK!$F$10:$AB$209,17,0),IF($AE871=$AE870,(IF(BS870&gt;=1,BS870-COUNTIFS($AE870:$AE870,$AC871,AS870:AS870,$AI$2),0)),0)),0)</f>
        <v>0</v>
      </c>
      <c r="BT871" s="1">
        <f>IFERROR(IF($AE871&gt;$AE870,VLOOKUP($AC871+AT$1,STOCK!$F$10:$AB$209,17,0),IF($AE871=$AE870,(IF(BT870&gt;=1,BT870-COUNTIFS($AE870:$AE870,$AC871,AT870:AT870,$AI$2),0)),0)),0)</f>
        <v>0</v>
      </c>
      <c r="BU871" s="1">
        <f>IFERROR(IF($AE871&gt;$AE870,VLOOKUP($AC871+AU$1,STOCK!$F$10:$AB$209,17,0),IF($AE871=$AE870,(IF(BU870&gt;=1,BU870-COUNTIFS($AE870:$AE870,$AC871,AU870:AU870,$AI$2),0)),0)),0)</f>
        <v>0</v>
      </c>
      <c r="BV871" s="1">
        <f>IFERROR(IF($AE871&gt;$AE870,VLOOKUP($AC871+AV$1,STOCK!$F$10:$AB$209,17,0),IF($AE871=$AE870,(IF(BV870&gt;=1,BV870-COUNTIFS($AE870:$AE870,$AC871,AV870:AV870,$AI$2),0)),0)),0)</f>
        <v>0</v>
      </c>
      <c r="BW871" s="1">
        <f>IFERROR(IF($AE871&gt;$AE870,VLOOKUP($AC871+AW$1,STOCK!$F$10:$AB$209,17,0),IF($AE871=$AE870,(IF(BW870&gt;=1,BW870-COUNTIFS($AE870:$AE870,$AC871,AW870:AW870,$AI$2),0)),0)),0)</f>
        <v>0</v>
      </c>
      <c r="BX871" s="1">
        <f>IFERROR(IF($AE871&gt;$AE870,VLOOKUP($AC871+AX$1,STOCK!$F$10:$AB$209,17,0),IF($AE871=$AE870,(IF(BX870&gt;=1,BX870-COUNTIFS($AE870:$AE870,$AC871,AX870:AX870,$AI$2),0)),0)),0)</f>
        <v>0</v>
      </c>
    </row>
    <row r="872" spans="29:76" x14ac:dyDescent="0.25">
      <c r="AC872" s="1">
        <f t="shared" si="215"/>
        <v>0</v>
      </c>
      <c r="AD872" s="1">
        <f>IFERROR(IF(LEN(AK872)&gt;=1,VLOOKUP(HLOOKUP(AK872,PROFILE!$K$5:$V$8,4,0),PROFILE!$F$1:$G$3,2,0),0),0)</f>
        <v>0</v>
      </c>
      <c r="AE872" s="1">
        <f t="shared" si="216"/>
        <v>0</v>
      </c>
      <c r="AF872" s="1">
        <v>859</v>
      </c>
      <c r="AI872" s="1" t="str">
        <f>IFERROR(IF($AH872&gt;=1,VLOOKUP($AG872,STUDENT!$O$8:$Z$1507,3,0),""),"")</f>
        <v/>
      </c>
      <c r="AJ872" s="1" t="str">
        <f>IFERROR(IF($AH872&gt;=1,VLOOKUP($AG872,STUDENT!$O$8:$Z$1507,4,0),""),"")</f>
        <v/>
      </c>
      <c r="AK872" s="1" t="str">
        <f>IFERROR(IF($AH872&gt;=1,VLOOKUP($AG872,STUDENT!$O$8:$Z$1507,6,0),""),"")</f>
        <v/>
      </c>
      <c r="AL872" s="1" t="str">
        <f t="shared" si="217"/>
        <v/>
      </c>
      <c r="AM872" s="1" t="str">
        <f t="shared" si="218"/>
        <v/>
      </c>
      <c r="AN872" s="1" t="str">
        <f t="shared" si="219"/>
        <v/>
      </c>
      <c r="AO872" s="1" t="str">
        <f t="shared" si="220"/>
        <v/>
      </c>
      <c r="AP872" s="1" t="str">
        <f t="shared" si="221"/>
        <v/>
      </c>
      <c r="AQ872" s="1" t="str">
        <f t="shared" si="222"/>
        <v/>
      </c>
      <c r="AR872" s="1" t="str">
        <f t="shared" si="223"/>
        <v/>
      </c>
      <c r="AS872" s="1" t="str">
        <f t="shared" si="224"/>
        <v/>
      </c>
      <c r="AT872" s="1" t="str">
        <f t="shared" si="225"/>
        <v/>
      </c>
      <c r="AU872" s="1" t="str">
        <f t="shared" si="226"/>
        <v/>
      </c>
      <c r="AV872" s="1" t="str">
        <f t="shared" si="227"/>
        <v/>
      </c>
      <c r="AW872" s="1" t="str">
        <f t="shared" si="228"/>
        <v/>
      </c>
      <c r="AX872" s="1" t="str">
        <f t="shared" si="229"/>
        <v/>
      </c>
      <c r="AY872" s="1">
        <f>IFERROR(IF($AE872&gt;$AE871,VLOOKUP($AC872+AL$1,STOCK!$F$10:$AB$209,16,0),IF($AE872=$AE871,(IF(AY871&gt;=1,AY871-COUNTIFS($AE871:$AE871,$AC872,AL871:AL871,$AI$1),0)),0)),0)</f>
        <v>0</v>
      </c>
      <c r="AZ872" s="1">
        <f>IFERROR(IF($AE872&gt;$AE871,VLOOKUP($AC872+AM$1,STOCK!$F$10:$AB$209,16,0),IF($AE872=$AE871,(IF(AZ871&gt;=1,AZ871-COUNTIFS($AE871:$AE871,$AC872,AM871:AM871,$AI$1),0)),0)),0)</f>
        <v>0</v>
      </c>
      <c r="BA872" s="1">
        <f>IFERROR(IF($AE872&gt;$AE871,VLOOKUP($AC872+AN$1,STOCK!$F$10:$AB$209,16,0),IF($AE872=$AE871,(IF(BA871&gt;=1,BA871-COUNTIFS($AE871:$AE871,$AC872,AN871:AN871,$AI$1),0)),0)),0)</f>
        <v>0</v>
      </c>
      <c r="BB872" s="1">
        <f>IFERROR(IF($AE872&gt;$AE871,VLOOKUP($AC872+AO$1,STOCK!$F$10:$AB$209,16,0),IF($AE872=$AE871,(IF(BB871&gt;=1,BB871-COUNTIFS($AE871:$AE871,$AC872,AO871:AO871,$AI$1),0)),0)),0)</f>
        <v>0</v>
      </c>
      <c r="BC872" s="1">
        <f>IFERROR(IF($AE872&gt;$AE871,VLOOKUP($AC872+AP$1,STOCK!$F$10:$AB$209,16,0),IF($AE872=$AE871,(IF(BC871&gt;=1,BC871-COUNTIFS($AE871:$AE871,$AC872,AP871:AP871,$AI$1),0)),0)),0)</f>
        <v>0</v>
      </c>
      <c r="BD872" s="1">
        <f>IFERROR(IF($AE872&gt;$AE871,VLOOKUP($AC872+AQ$1,STOCK!$F$10:$AB$209,16,0),IF($AE872=$AE871,(IF(BD871&gt;=1,BD871-COUNTIFS($AE871:$AE871,$AC872,AQ871:AQ871,$AI$1),0)),0)),0)</f>
        <v>0</v>
      </c>
      <c r="BE872" s="1">
        <f>IFERROR(IF($AE872&gt;$AE871,VLOOKUP($AC872+AR$1,STOCK!$F$10:$AB$209,16,0),IF($AE872=$AE871,(IF(BE871&gt;=1,BE871-COUNTIFS($AE871:$AE871,$AC872,AR871:AR871,$AI$1),0)),0)),0)</f>
        <v>0</v>
      </c>
      <c r="BF872" s="1">
        <f>IFERROR(IF($AE872&gt;$AE871,VLOOKUP($AC872+AS$1,STOCK!$F$10:$AB$209,16,0),IF($AE872=$AE871,(IF(BF871&gt;=1,BF871-COUNTIFS($AE871:$AE871,$AC872,AS871:AS871,$AI$1),0)),0)),0)</f>
        <v>0</v>
      </c>
      <c r="BG872" s="1">
        <f>IFERROR(IF($AE872&gt;$AE871,VLOOKUP($AC872+AT$1,STOCK!$F$10:$AB$209,16,0),IF($AE872=$AE871,(IF(BG871&gt;=1,BG871-COUNTIFS($AE871:$AE871,$AC872,AT871:AT871,$AI$1),0)),0)),0)</f>
        <v>0</v>
      </c>
      <c r="BH872" s="1">
        <f>IFERROR(IF($AE872&gt;$AE871,VLOOKUP($AC872+AU$1,STOCK!$F$10:$AB$209,16,0),IF($AE872=$AE871,(IF(BH871&gt;=1,BH871-COUNTIFS($AE871:$AE871,$AC872,AU871:AU871,$AI$1),0)),0)),0)</f>
        <v>0</v>
      </c>
      <c r="BI872" s="1">
        <f>IFERROR(IF($AE872&gt;$AE871,VLOOKUP($AC872+AV$1,STOCK!$F$10:$AB$209,16,0),IF($AE872=$AE871,(IF(BI871&gt;=1,BI871-COUNTIFS($AE871:$AE871,$AC872,AV871:AV871,$AI$1),0)),0)),0)</f>
        <v>0</v>
      </c>
      <c r="BJ872" s="1">
        <f>IFERROR(IF($AE872&gt;$AE871,VLOOKUP($AC872+AW$1,STOCK!$F$10:$AB$209,16,0),IF($AE872=$AE871,(IF(BJ871&gt;=1,BJ871-COUNTIFS($AE871:$AE871,$AC872,AW871:AW871,$AI$1),0)),0)),0)</f>
        <v>0</v>
      </c>
      <c r="BK872" s="1">
        <f>IFERROR(IF($AE872&gt;$AE871,VLOOKUP($AC872+AX$1,STOCK!$F$10:$AB$209,16,0),IF($AE872=$AE871,(IF(BK871&gt;=1,BK871-COUNTIFS($AE871:$AE871,$AC872,AX871:AX871,$AI$1),0)),0)),0)</f>
        <v>0</v>
      </c>
      <c r="BL872" s="1">
        <f>IFERROR(IF($AE872&gt;$AE871,VLOOKUP($AC872+AL$1,STOCK!$F$10:$AB$209,17,0),IF($AE872=$AE871,(IF(BL871&gt;=1,BL871-COUNTIFS($AE871:$AE871,$AC872,AL871:AL871,$AI$2),0)),0)),0)</f>
        <v>0</v>
      </c>
      <c r="BM872" s="1">
        <f>IFERROR(IF($AE872&gt;$AE871,VLOOKUP($AC872+AM$1,STOCK!$F$10:$AB$209,17,0),IF($AE872=$AE871,(IF(BM871&gt;=1,BM871-COUNTIFS($AE871:$AE871,$AC872,AM871:AM871,$AI$2),0)),0)),0)</f>
        <v>0</v>
      </c>
      <c r="BN872" s="1">
        <f>IFERROR(IF($AE872&gt;$AE871,VLOOKUP($AC872+AN$1,STOCK!$F$10:$AB$209,17,0),IF($AE872=$AE871,(IF(BN871&gt;=1,BN871-COUNTIFS($AE871:$AE871,$AC872,AN871:AN871,$AI$2),0)),0)),0)</f>
        <v>0</v>
      </c>
      <c r="BO872" s="1">
        <f>IFERROR(IF($AE872&gt;$AE871,VLOOKUP($AC872+AO$1,STOCK!$F$10:$AB$209,17,0),IF($AE872=$AE871,(IF(BO871&gt;=1,BO871-COUNTIFS($AE871:$AE871,$AC872,AO871:AO871,$AI$2),0)),0)),0)</f>
        <v>0</v>
      </c>
      <c r="BP872" s="1">
        <f>IFERROR(IF($AE872&gt;$AE871,VLOOKUP($AC872+AP$1,STOCK!$F$10:$AB$209,17,0),IF($AE872=$AE871,(IF(BP871&gt;=1,BP871-COUNTIFS($AE871:$AE871,$AC872,AP871:AP871,$AI$2),0)),0)),0)</f>
        <v>0</v>
      </c>
      <c r="BQ872" s="1">
        <f>IFERROR(IF($AE872&gt;$AE871,VLOOKUP($AC872+AQ$1,STOCK!$F$10:$AB$209,17,0),IF($AE872=$AE871,(IF(BQ871&gt;=1,BQ871-COUNTIFS($AE871:$AE871,$AC872,AQ871:AQ871,$AI$2),0)),0)),0)</f>
        <v>0</v>
      </c>
      <c r="BR872" s="1">
        <f>IFERROR(IF($AE872&gt;$AE871,VLOOKUP($AC872+AR$1,STOCK!$F$10:$AB$209,17,0),IF($AE872=$AE871,(IF(BR871&gt;=1,BR871-COUNTIFS($AE871:$AE871,$AC872,AR871:AR871,$AI$2),0)),0)),0)</f>
        <v>0</v>
      </c>
      <c r="BS872" s="1">
        <f>IFERROR(IF($AE872&gt;$AE871,VLOOKUP($AC872+AS$1,STOCK!$F$10:$AB$209,17,0),IF($AE872=$AE871,(IF(BS871&gt;=1,BS871-COUNTIFS($AE871:$AE871,$AC872,AS871:AS871,$AI$2),0)),0)),0)</f>
        <v>0</v>
      </c>
      <c r="BT872" s="1">
        <f>IFERROR(IF($AE872&gt;$AE871,VLOOKUP($AC872+AT$1,STOCK!$F$10:$AB$209,17,0),IF($AE872=$AE871,(IF(BT871&gt;=1,BT871-COUNTIFS($AE871:$AE871,$AC872,AT871:AT871,$AI$2),0)),0)),0)</f>
        <v>0</v>
      </c>
      <c r="BU872" s="1">
        <f>IFERROR(IF($AE872&gt;$AE871,VLOOKUP($AC872+AU$1,STOCK!$F$10:$AB$209,17,0),IF($AE872=$AE871,(IF(BU871&gt;=1,BU871-COUNTIFS($AE871:$AE871,$AC872,AU871:AU871,$AI$2),0)),0)),0)</f>
        <v>0</v>
      </c>
      <c r="BV872" s="1">
        <f>IFERROR(IF($AE872&gt;$AE871,VLOOKUP($AC872+AV$1,STOCK!$F$10:$AB$209,17,0),IF($AE872=$AE871,(IF(BV871&gt;=1,BV871-COUNTIFS($AE871:$AE871,$AC872,AV871:AV871,$AI$2),0)),0)),0)</f>
        <v>0</v>
      </c>
      <c r="BW872" s="1">
        <f>IFERROR(IF($AE872&gt;$AE871,VLOOKUP($AC872+AW$1,STOCK!$F$10:$AB$209,17,0),IF($AE872=$AE871,(IF(BW871&gt;=1,BW871-COUNTIFS($AE871:$AE871,$AC872,AW871:AW871,$AI$2),0)),0)),0)</f>
        <v>0</v>
      </c>
      <c r="BX872" s="1">
        <f>IFERROR(IF($AE872&gt;$AE871,VLOOKUP($AC872+AX$1,STOCK!$F$10:$AB$209,17,0),IF($AE872=$AE871,(IF(BX871&gt;=1,BX871-COUNTIFS($AE871:$AE871,$AC872,AX871:AX871,$AI$2),0)),0)),0)</f>
        <v>0</v>
      </c>
    </row>
    <row r="873" spans="29:76" x14ac:dyDescent="0.25">
      <c r="AC873" s="1">
        <f t="shared" si="215"/>
        <v>0</v>
      </c>
      <c r="AD873" s="1">
        <f>IFERROR(IF(LEN(AK873)&gt;=1,VLOOKUP(HLOOKUP(AK873,PROFILE!$K$5:$V$8,4,0),PROFILE!$F$1:$G$3,2,0),0),0)</f>
        <v>0</v>
      </c>
      <c r="AE873" s="1">
        <f t="shared" si="216"/>
        <v>0</v>
      </c>
      <c r="AF873" s="1">
        <v>860</v>
      </c>
      <c r="AI873" s="1" t="str">
        <f>IFERROR(IF($AH873&gt;=1,VLOOKUP($AG873,STUDENT!$O$8:$Z$1507,3,0),""),"")</f>
        <v/>
      </c>
      <c r="AJ873" s="1" t="str">
        <f>IFERROR(IF($AH873&gt;=1,VLOOKUP($AG873,STUDENT!$O$8:$Z$1507,4,0),""),"")</f>
        <v/>
      </c>
      <c r="AK873" s="1" t="str">
        <f>IFERROR(IF($AH873&gt;=1,VLOOKUP($AG873,STUDENT!$O$8:$Z$1507,6,0),""),"")</f>
        <v/>
      </c>
      <c r="AL873" s="1" t="str">
        <f t="shared" si="217"/>
        <v/>
      </c>
      <c r="AM873" s="1" t="str">
        <f t="shared" si="218"/>
        <v/>
      </c>
      <c r="AN873" s="1" t="str">
        <f t="shared" si="219"/>
        <v/>
      </c>
      <c r="AO873" s="1" t="str">
        <f t="shared" si="220"/>
        <v/>
      </c>
      <c r="AP873" s="1" t="str">
        <f t="shared" si="221"/>
        <v/>
      </c>
      <c r="AQ873" s="1" t="str">
        <f t="shared" si="222"/>
        <v/>
      </c>
      <c r="AR873" s="1" t="str">
        <f t="shared" si="223"/>
        <v/>
      </c>
      <c r="AS873" s="1" t="str">
        <f t="shared" si="224"/>
        <v/>
      </c>
      <c r="AT873" s="1" t="str">
        <f t="shared" si="225"/>
        <v/>
      </c>
      <c r="AU873" s="1" t="str">
        <f t="shared" si="226"/>
        <v/>
      </c>
      <c r="AV873" s="1" t="str">
        <f t="shared" si="227"/>
        <v/>
      </c>
      <c r="AW873" s="1" t="str">
        <f t="shared" si="228"/>
        <v/>
      </c>
      <c r="AX873" s="1" t="str">
        <f t="shared" si="229"/>
        <v/>
      </c>
      <c r="AY873" s="1">
        <f>IFERROR(IF($AE873&gt;$AE872,VLOOKUP($AC873+AL$1,STOCK!$F$10:$AB$209,16,0),IF($AE873=$AE872,(IF(AY872&gt;=1,AY872-COUNTIFS($AE872:$AE872,$AC873,AL872:AL872,$AI$1),0)),0)),0)</f>
        <v>0</v>
      </c>
      <c r="AZ873" s="1">
        <f>IFERROR(IF($AE873&gt;$AE872,VLOOKUP($AC873+AM$1,STOCK!$F$10:$AB$209,16,0),IF($AE873=$AE872,(IF(AZ872&gt;=1,AZ872-COUNTIFS($AE872:$AE872,$AC873,AM872:AM872,$AI$1),0)),0)),0)</f>
        <v>0</v>
      </c>
      <c r="BA873" s="1">
        <f>IFERROR(IF($AE873&gt;$AE872,VLOOKUP($AC873+AN$1,STOCK!$F$10:$AB$209,16,0),IF($AE873=$AE872,(IF(BA872&gt;=1,BA872-COUNTIFS($AE872:$AE872,$AC873,AN872:AN872,$AI$1),0)),0)),0)</f>
        <v>0</v>
      </c>
      <c r="BB873" s="1">
        <f>IFERROR(IF($AE873&gt;$AE872,VLOOKUP($AC873+AO$1,STOCK!$F$10:$AB$209,16,0),IF($AE873=$AE872,(IF(BB872&gt;=1,BB872-COUNTIFS($AE872:$AE872,$AC873,AO872:AO872,$AI$1),0)),0)),0)</f>
        <v>0</v>
      </c>
      <c r="BC873" s="1">
        <f>IFERROR(IF($AE873&gt;$AE872,VLOOKUP($AC873+AP$1,STOCK!$F$10:$AB$209,16,0),IF($AE873=$AE872,(IF(BC872&gt;=1,BC872-COUNTIFS($AE872:$AE872,$AC873,AP872:AP872,$AI$1),0)),0)),0)</f>
        <v>0</v>
      </c>
      <c r="BD873" s="1">
        <f>IFERROR(IF($AE873&gt;$AE872,VLOOKUP($AC873+AQ$1,STOCK!$F$10:$AB$209,16,0),IF($AE873=$AE872,(IF(BD872&gt;=1,BD872-COUNTIFS($AE872:$AE872,$AC873,AQ872:AQ872,$AI$1),0)),0)),0)</f>
        <v>0</v>
      </c>
      <c r="BE873" s="1">
        <f>IFERROR(IF($AE873&gt;$AE872,VLOOKUP($AC873+AR$1,STOCK!$F$10:$AB$209,16,0),IF($AE873=$AE872,(IF(BE872&gt;=1,BE872-COUNTIFS($AE872:$AE872,$AC873,AR872:AR872,$AI$1),0)),0)),0)</f>
        <v>0</v>
      </c>
      <c r="BF873" s="1">
        <f>IFERROR(IF($AE873&gt;$AE872,VLOOKUP($AC873+AS$1,STOCK!$F$10:$AB$209,16,0),IF($AE873=$AE872,(IF(BF872&gt;=1,BF872-COUNTIFS($AE872:$AE872,$AC873,AS872:AS872,$AI$1),0)),0)),0)</f>
        <v>0</v>
      </c>
      <c r="BG873" s="1">
        <f>IFERROR(IF($AE873&gt;$AE872,VLOOKUP($AC873+AT$1,STOCK!$F$10:$AB$209,16,0),IF($AE873=$AE872,(IF(BG872&gt;=1,BG872-COUNTIFS($AE872:$AE872,$AC873,AT872:AT872,$AI$1),0)),0)),0)</f>
        <v>0</v>
      </c>
      <c r="BH873" s="1">
        <f>IFERROR(IF($AE873&gt;$AE872,VLOOKUP($AC873+AU$1,STOCK!$F$10:$AB$209,16,0),IF($AE873=$AE872,(IF(BH872&gt;=1,BH872-COUNTIFS($AE872:$AE872,$AC873,AU872:AU872,$AI$1),0)),0)),0)</f>
        <v>0</v>
      </c>
      <c r="BI873" s="1">
        <f>IFERROR(IF($AE873&gt;$AE872,VLOOKUP($AC873+AV$1,STOCK!$F$10:$AB$209,16,0),IF($AE873=$AE872,(IF(BI872&gt;=1,BI872-COUNTIFS($AE872:$AE872,$AC873,AV872:AV872,$AI$1),0)),0)),0)</f>
        <v>0</v>
      </c>
      <c r="BJ873" s="1">
        <f>IFERROR(IF($AE873&gt;$AE872,VLOOKUP($AC873+AW$1,STOCK!$F$10:$AB$209,16,0),IF($AE873=$AE872,(IF(BJ872&gt;=1,BJ872-COUNTIFS($AE872:$AE872,$AC873,AW872:AW872,$AI$1),0)),0)),0)</f>
        <v>0</v>
      </c>
      <c r="BK873" s="1">
        <f>IFERROR(IF($AE873&gt;$AE872,VLOOKUP($AC873+AX$1,STOCK!$F$10:$AB$209,16,0),IF($AE873=$AE872,(IF(BK872&gt;=1,BK872-COUNTIFS($AE872:$AE872,$AC873,AX872:AX872,$AI$1),0)),0)),0)</f>
        <v>0</v>
      </c>
      <c r="BL873" s="1">
        <f>IFERROR(IF($AE873&gt;$AE872,VLOOKUP($AC873+AL$1,STOCK!$F$10:$AB$209,17,0),IF($AE873=$AE872,(IF(BL872&gt;=1,BL872-COUNTIFS($AE872:$AE872,$AC873,AL872:AL872,$AI$2),0)),0)),0)</f>
        <v>0</v>
      </c>
      <c r="BM873" s="1">
        <f>IFERROR(IF($AE873&gt;$AE872,VLOOKUP($AC873+AM$1,STOCK!$F$10:$AB$209,17,0),IF($AE873=$AE872,(IF(BM872&gt;=1,BM872-COUNTIFS($AE872:$AE872,$AC873,AM872:AM872,$AI$2),0)),0)),0)</f>
        <v>0</v>
      </c>
      <c r="BN873" s="1">
        <f>IFERROR(IF($AE873&gt;$AE872,VLOOKUP($AC873+AN$1,STOCK!$F$10:$AB$209,17,0),IF($AE873=$AE872,(IF(BN872&gt;=1,BN872-COUNTIFS($AE872:$AE872,$AC873,AN872:AN872,$AI$2),0)),0)),0)</f>
        <v>0</v>
      </c>
      <c r="BO873" s="1">
        <f>IFERROR(IF($AE873&gt;$AE872,VLOOKUP($AC873+AO$1,STOCK!$F$10:$AB$209,17,0),IF($AE873=$AE872,(IF(BO872&gt;=1,BO872-COUNTIFS($AE872:$AE872,$AC873,AO872:AO872,$AI$2),0)),0)),0)</f>
        <v>0</v>
      </c>
      <c r="BP873" s="1">
        <f>IFERROR(IF($AE873&gt;$AE872,VLOOKUP($AC873+AP$1,STOCK!$F$10:$AB$209,17,0),IF($AE873=$AE872,(IF(BP872&gt;=1,BP872-COUNTIFS($AE872:$AE872,$AC873,AP872:AP872,$AI$2),0)),0)),0)</f>
        <v>0</v>
      </c>
      <c r="BQ873" s="1">
        <f>IFERROR(IF($AE873&gt;$AE872,VLOOKUP($AC873+AQ$1,STOCK!$F$10:$AB$209,17,0),IF($AE873=$AE872,(IF(BQ872&gt;=1,BQ872-COUNTIFS($AE872:$AE872,$AC873,AQ872:AQ872,$AI$2),0)),0)),0)</f>
        <v>0</v>
      </c>
      <c r="BR873" s="1">
        <f>IFERROR(IF($AE873&gt;$AE872,VLOOKUP($AC873+AR$1,STOCK!$F$10:$AB$209,17,0),IF($AE873=$AE872,(IF(BR872&gt;=1,BR872-COUNTIFS($AE872:$AE872,$AC873,AR872:AR872,$AI$2),0)),0)),0)</f>
        <v>0</v>
      </c>
      <c r="BS873" s="1">
        <f>IFERROR(IF($AE873&gt;$AE872,VLOOKUP($AC873+AS$1,STOCK!$F$10:$AB$209,17,0),IF($AE873=$AE872,(IF(BS872&gt;=1,BS872-COUNTIFS($AE872:$AE872,$AC873,AS872:AS872,$AI$2),0)),0)),0)</f>
        <v>0</v>
      </c>
      <c r="BT873" s="1">
        <f>IFERROR(IF($AE873&gt;$AE872,VLOOKUP($AC873+AT$1,STOCK!$F$10:$AB$209,17,0),IF($AE873=$AE872,(IF(BT872&gt;=1,BT872-COUNTIFS($AE872:$AE872,$AC873,AT872:AT872,$AI$2),0)),0)),0)</f>
        <v>0</v>
      </c>
      <c r="BU873" s="1">
        <f>IFERROR(IF($AE873&gt;$AE872,VLOOKUP($AC873+AU$1,STOCK!$F$10:$AB$209,17,0),IF($AE873=$AE872,(IF(BU872&gt;=1,BU872-COUNTIFS($AE872:$AE872,$AC873,AU872:AU872,$AI$2),0)),0)),0)</f>
        <v>0</v>
      </c>
      <c r="BV873" s="1">
        <f>IFERROR(IF($AE873&gt;$AE872,VLOOKUP($AC873+AV$1,STOCK!$F$10:$AB$209,17,0),IF($AE873=$AE872,(IF(BV872&gt;=1,BV872-COUNTIFS($AE872:$AE872,$AC873,AV872:AV872,$AI$2),0)),0)),0)</f>
        <v>0</v>
      </c>
      <c r="BW873" s="1">
        <f>IFERROR(IF($AE873&gt;$AE872,VLOOKUP($AC873+AW$1,STOCK!$F$10:$AB$209,17,0),IF($AE873=$AE872,(IF(BW872&gt;=1,BW872-COUNTIFS($AE872:$AE872,$AC873,AW872:AW872,$AI$2),0)),0)),0)</f>
        <v>0</v>
      </c>
      <c r="BX873" s="1">
        <f>IFERROR(IF($AE873&gt;$AE872,VLOOKUP($AC873+AX$1,STOCK!$F$10:$AB$209,17,0),IF($AE873=$AE872,(IF(BX872&gt;=1,BX872-COUNTIFS($AE872:$AE872,$AC873,AX872:AX872,$AI$2),0)),0)),0)</f>
        <v>0</v>
      </c>
    </row>
    <row r="874" spans="29:76" x14ac:dyDescent="0.25">
      <c r="AC874" s="1">
        <f t="shared" si="215"/>
        <v>0</v>
      </c>
      <c r="AD874" s="1">
        <f>IFERROR(IF(LEN(AK874)&gt;=1,VLOOKUP(HLOOKUP(AK874,PROFILE!$K$5:$V$8,4,0),PROFILE!$F$1:$G$3,2,0),0),0)</f>
        <v>0</v>
      </c>
      <c r="AE874" s="1">
        <f t="shared" si="216"/>
        <v>0</v>
      </c>
      <c r="AF874" s="1">
        <v>861</v>
      </c>
      <c r="AI874" s="1" t="str">
        <f>IFERROR(IF($AH874&gt;=1,VLOOKUP($AG874,STUDENT!$O$8:$Z$1507,3,0),""),"")</f>
        <v/>
      </c>
      <c r="AJ874" s="1" t="str">
        <f>IFERROR(IF($AH874&gt;=1,VLOOKUP($AG874,STUDENT!$O$8:$Z$1507,4,0),""),"")</f>
        <v/>
      </c>
      <c r="AK874" s="1" t="str">
        <f>IFERROR(IF($AH874&gt;=1,VLOOKUP($AG874,STUDENT!$O$8:$Z$1507,6,0),""),"")</f>
        <v/>
      </c>
      <c r="AL874" s="1" t="str">
        <f t="shared" si="217"/>
        <v/>
      </c>
      <c r="AM874" s="1" t="str">
        <f t="shared" si="218"/>
        <v/>
      </c>
      <c r="AN874" s="1" t="str">
        <f t="shared" si="219"/>
        <v/>
      </c>
      <c r="AO874" s="1" t="str">
        <f t="shared" si="220"/>
        <v/>
      </c>
      <c r="AP874" s="1" t="str">
        <f t="shared" si="221"/>
        <v/>
      </c>
      <c r="AQ874" s="1" t="str">
        <f t="shared" si="222"/>
        <v/>
      </c>
      <c r="AR874" s="1" t="str">
        <f t="shared" si="223"/>
        <v/>
      </c>
      <c r="AS874" s="1" t="str">
        <f t="shared" si="224"/>
        <v/>
      </c>
      <c r="AT874" s="1" t="str">
        <f t="shared" si="225"/>
        <v/>
      </c>
      <c r="AU874" s="1" t="str">
        <f t="shared" si="226"/>
        <v/>
      </c>
      <c r="AV874" s="1" t="str">
        <f t="shared" si="227"/>
        <v/>
      </c>
      <c r="AW874" s="1" t="str">
        <f t="shared" si="228"/>
        <v/>
      </c>
      <c r="AX874" s="1" t="str">
        <f t="shared" si="229"/>
        <v/>
      </c>
      <c r="AY874" s="1">
        <f>IFERROR(IF($AE874&gt;$AE873,VLOOKUP($AC874+AL$1,STOCK!$F$10:$AB$209,16,0),IF($AE874=$AE873,(IF(AY873&gt;=1,AY873-COUNTIFS($AE873:$AE873,$AC874,AL873:AL873,$AI$1),0)),0)),0)</f>
        <v>0</v>
      </c>
      <c r="AZ874" s="1">
        <f>IFERROR(IF($AE874&gt;$AE873,VLOOKUP($AC874+AM$1,STOCK!$F$10:$AB$209,16,0),IF($AE874=$AE873,(IF(AZ873&gt;=1,AZ873-COUNTIFS($AE873:$AE873,$AC874,AM873:AM873,$AI$1),0)),0)),0)</f>
        <v>0</v>
      </c>
      <c r="BA874" s="1">
        <f>IFERROR(IF($AE874&gt;$AE873,VLOOKUP($AC874+AN$1,STOCK!$F$10:$AB$209,16,0),IF($AE874=$AE873,(IF(BA873&gt;=1,BA873-COUNTIFS($AE873:$AE873,$AC874,AN873:AN873,$AI$1),0)),0)),0)</f>
        <v>0</v>
      </c>
      <c r="BB874" s="1">
        <f>IFERROR(IF($AE874&gt;$AE873,VLOOKUP($AC874+AO$1,STOCK!$F$10:$AB$209,16,0),IF($AE874=$AE873,(IF(BB873&gt;=1,BB873-COUNTIFS($AE873:$AE873,$AC874,AO873:AO873,$AI$1),0)),0)),0)</f>
        <v>0</v>
      </c>
      <c r="BC874" s="1">
        <f>IFERROR(IF($AE874&gt;$AE873,VLOOKUP($AC874+AP$1,STOCK!$F$10:$AB$209,16,0),IF($AE874=$AE873,(IF(BC873&gt;=1,BC873-COUNTIFS($AE873:$AE873,$AC874,AP873:AP873,$AI$1),0)),0)),0)</f>
        <v>0</v>
      </c>
      <c r="BD874" s="1">
        <f>IFERROR(IF($AE874&gt;$AE873,VLOOKUP($AC874+AQ$1,STOCK!$F$10:$AB$209,16,0),IF($AE874=$AE873,(IF(BD873&gt;=1,BD873-COUNTIFS($AE873:$AE873,$AC874,AQ873:AQ873,$AI$1),0)),0)),0)</f>
        <v>0</v>
      </c>
      <c r="BE874" s="1">
        <f>IFERROR(IF($AE874&gt;$AE873,VLOOKUP($AC874+AR$1,STOCK!$F$10:$AB$209,16,0),IF($AE874=$AE873,(IF(BE873&gt;=1,BE873-COUNTIFS($AE873:$AE873,$AC874,AR873:AR873,$AI$1),0)),0)),0)</f>
        <v>0</v>
      </c>
      <c r="BF874" s="1">
        <f>IFERROR(IF($AE874&gt;$AE873,VLOOKUP($AC874+AS$1,STOCK!$F$10:$AB$209,16,0),IF($AE874=$AE873,(IF(BF873&gt;=1,BF873-COUNTIFS($AE873:$AE873,$AC874,AS873:AS873,$AI$1),0)),0)),0)</f>
        <v>0</v>
      </c>
      <c r="BG874" s="1">
        <f>IFERROR(IF($AE874&gt;$AE873,VLOOKUP($AC874+AT$1,STOCK!$F$10:$AB$209,16,0),IF($AE874=$AE873,(IF(BG873&gt;=1,BG873-COUNTIFS($AE873:$AE873,$AC874,AT873:AT873,$AI$1),0)),0)),0)</f>
        <v>0</v>
      </c>
      <c r="BH874" s="1">
        <f>IFERROR(IF($AE874&gt;$AE873,VLOOKUP($AC874+AU$1,STOCK!$F$10:$AB$209,16,0),IF($AE874=$AE873,(IF(BH873&gt;=1,BH873-COUNTIFS($AE873:$AE873,$AC874,AU873:AU873,$AI$1),0)),0)),0)</f>
        <v>0</v>
      </c>
      <c r="BI874" s="1">
        <f>IFERROR(IF($AE874&gt;$AE873,VLOOKUP($AC874+AV$1,STOCK!$F$10:$AB$209,16,0),IF($AE874=$AE873,(IF(BI873&gt;=1,BI873-COUNTIFS($AE873:$AE873,$AC874,AV873:AV873,$AI$1),0)),0)),0)</f>
        <v>0</v>
      </c>
      <c r="BJ874" s="1">
        <f>IFERROR(IF($AE874&gt;$AE873,VLOOKUP($AC874+AW$1,STOCK!$F$10:$AB$209,16,0),IF($AE874=$AE873,(IF(BJ873&gt;=1,BJ873-COUNTIFS($AE873:$AE873,$AC874,AW873:AW873,$AI$1),0)),0)),0)</f>
        <v>0</v>
      </c>
      <c r="BK874" s="1">
        <f>IFERROR(IF($AE874&gt;$AE873,VLOOKUP($AC874+AX$1,STOCK!$F$10:$AB$209,16,0),IF($AE874=$AE873,(IF(BK873&gt;=1,BK873-COUNTIFS($AE873:$AE873,$AC874,AX873:AX873,$AI$1),0)),0)),0)</f>
        <v>0</v>
      </c>
      <c r="BL874" s="1">
        <f>IFERROR(IF($AE874&gt;$AE873,VLOOKUP($AC874+AL$1,STOCK!$F$10:$AB$209,17,0),IF($AE874=$AE873,(IF(BL873&gt;=1,BL873-COUNTIFS($AE873:$AE873,$AC874,AL873:AL873,$AI$2),0)),0)),0)</f>
        <v>0</v>
      </c>
      <c r="BM874" s="1">
        <f>IFERROR(IF($AE874&gt;$AE873,VLOOKUP($AC874+AM$1,STOCK!$F$10:$AB$209,17,0),IF($AE874=$AE873,(IF(BM873&gt;=1,BM873-COUNTIFS($AE873:$AE873,$AC874,AM873:AM873,$AI$2),0)),0)),0)</f>
        <v>0</v>
      </c>
      <c r="BN874" s="1">
        <f>IFERROR(IF($AE874&gt;$AE873,VLOOKUP($AC874+AN$1,STOCK!$F$10:$AB$209,17,0),IF($AE874=$AE873,(IF(BN873&gt;=1,BN873-COUNTIFS($AE873:$AE873,$AC874,AN873:AN873,$AI$2),0)),0)),0)</f>
        <v>0</v>
      </c>
      <c r="BO874" s="1">
        <f>IFERROR(IF($AE874&gt;$AE873,VLOOKUP($AC874+AO$1,STOCK!$F$10:$AB$209,17,0),IF($AE874=$AE873,(IF(BO873&gt;=1,BO873-COUNTIFS($AE873:$AE873,$AC874,AO873:AO873,$AI$2),0)),0)),0)</f>
        <v>0</v>
      </c>
      <c r="BP874" s="1">
        <f>IFERROR(IF($AE874&gt;$AE873,VLOOKUP($AC874+AP$1,STOCK!$F$10:$AB$209,17,0),IF($AE874=$AE873,(IF(BP873&gt;=1,BP873-COUNTIFS($AE873:$AE873,$AC874,AP873:AP873,$AI$2),0)),0)),0)</f>
        <v>0</v>
      </c>
      <c r="BQ874" s="1">
        <f>IFERROR(IF($AE874&gt;$AE873,VLOOKUP($AC874+AQ$1,STOCK!$F$10:$AB$209,17,0),IF($AE874=$AE873,(IF(BQ873&gt;=1,BQ873-COUNTIFS($AE873:$AE873,$AC874,AQ873:AQ873,$AI$2),0)),0)),0)</f>
        <v>0</v>
      </c>
      <c r="BR874" s="1">
        <f>IFERROR(IF($AE874&gt;$AE873,VLOOKUP($AC874+AR$1,STOCK!$F$10:$AB$209,17,0),IF($AE874=$AE873,(IF(BR873&gt;=1,BR873-COUNTIFS($AE873:$AE873,$AC874,AR873:AR873,$AI$2),0)),0)),0)</f>
        <v>0</v>
      </c>
      <c r="BS874" s="1">
        <f>IFERROR(IF($AE874&gt;$AE873,VLOOKUP($AC874+AS$1,STOCK!$F$10:$AB$209,17,0),IF($AE874=$AE873,(IF(BS873&gt;=1,BS873-COUNTIFS($AE873:$AE873,$AC874,AS873:AS873,$AI$2),0)),0)),0)</f>
        <v>0</v>
      </c>
      <c r="BT874" s="1">
        <f>IFERROR(IF($AE874&gt;$AE873,VLOOKUP($AC874+AT$1,STOCK!$F$10:$AB$209,17,0),IF($AE874=$AE873,(IF(BT873&gt;=1,BT873-COUNTIFS($AE873:$AE873,$AC874,AT873:AT873,$AI$2),0)),0)),0)</f>
        <v>0</v>
      </c>
      <c r="BU874" s="1">
        <f>IFERROR(IF($AE874&gt;$AE873,VLOOKUP($AC874+AU$1,STOCK!$F$10:$AB$209,17,0),IF($AE874=$AE873,(IF(BU873&gt;=1,BU873-COUNTIFS($AE873:$AE873,$AC874,AU873:AU873,$AI$2),0)),0)),0)</f>
        <v>0</v>
      </c>
      <c r="BV874" s="1">
        <f>IFERROR(IF($AE874&gt;$AE873,VLOOKUP($AC874+AV$1,STOCK!$F$10:$AB$209,17,0),IF($AE874=$AE873,(IF(BV873&gt;=1,BV873-COUNTIFS($AE873:$AE873,$AC874,AV873:AV873,$AI$2),0)),0)),0)</f>
        <v>0</v>
      </c>
      <c r="BW874" s="1">
        <f>IFERROR(IF($AE874&gt;$AE873,VLOOKUP($AC874+AW$1,STOCK!$F$10:$AB$209,17,0),IF($AE874=$AE873,(IF(BW873&gt;=1,BW873-COUNTIFS($AE873:$AE873,$AC874,AW873:AW873,$AI$2),0)),0)),0)</f>
        <v>0</v>
      </c>
      <c r="BX874" s="1">
        <f>IFERROR(IF($AE874&gt;$AE873,VLOOKUP($AC874+AX$1,STOCK!$F$10:$AB$209,17,0),IF($AE874=$AE873,(IF(BX873&gt;=1,BX873-COUNTIFS($AE873:$AE873,$AC874,AX873:AX873,$AI$2),0)),0)),0)</f>
        <v>0</v>
      </c>
    </row>
    <row r="875" spans="29:76" x14ac:dyDescent="0.25">
      <c r="AC875" s="1">
        <f t="shared" si="215"/>
        <v>0</v>
      </c>
      <c r="AD875" s="1">
        <f>IFERROR(IF(LEN(AK875)&gt;=1,VLOOKUP(HLOOKUP(AK875,PROFILE!$K$5:$V$8,4,0),PROFILE!$F$1:$G$3,2,0),0),0)</f>
        <v>0</v>
      </c>
      <c r="AE875" s="1">
        <f t="shared" si="216"/>
        <v>0</v>
      </c>
      <c r="AF875" s="1">
        <v>862</v>
      </c>
      <c r="AI875" s="1" t="str">
        <f>IFERROR(IF($AH875&gt;=1,VLOOKUP($AG875,STUDENT!$O$8:$Z$1507,3,0),""),"")</f>
        <v/>
      </c>
      <c r="AJ875" s="1" t="str">
        <f>IFERROR(IF($AH875&gt;=1,VLOOKUP($AG875,STUDENT!$O$8:$Z$1507,4,0),""),"")</f>
        <v/>
      </c>
      <c r="AK875" s="1" t="str">
        <f>IFERROR(IF($AH875&gt;=1,VLOOKUP($AG875,STUDENT!$O$8:$Z$1507,6,0),""),"")</f>
        <v/>
      </c>
      <c r="AL875" s="1" t="str">
        <f t="shared" si="217"/>
        <v/>
      </c>
      <c r="AM875" s="1" t="str">
        <f t="shared" si="218"/>
        <v/>
      </c>
      <c r="AN875" s="1" t="str">
        <f t="shared" si="219"/>
        <v/>
      </c>
      <c r="AO875" s="1" t="str">
        <f t="shared" si="220"/>
        <v/>
      </c>
      <c r="AP875" s="1" t="str">
        <f t="shared" si="221"/>
        <v/>
      </c>
      <c r="AQ875" s="1" t="str">
        <f t="shared" si="222"/>
        <v/>
      </c>
      <c r="AR875" s="1" t="str">
        <f t="shared" si="223"/>
        <v/>
      </c>
      <c r="AS875" s="1" t="str">
        <f t="shared" si="224"/>
        <v/>
      </c>
      <c r="AT875" s="1" t="str">
        <f t="shared" si="225"/>
        <v/>
      </c>
      <c r="AU875" s="1" t="str">
        <f t="shared" si="226"/>
        <v/>
      </c>
      <c r="AV875" s="1" t="str">
        <f t="shared" si="227"/>
        <v/>
      </c>
      <c r="AW875" s="1" t="str">
        <f t="shared" si="228"/>
        <v/>
      </c>
      <c r="AX875" s="1" t="str">
        <f t="shared" si="229"/>
        <v/>
      </c>
      <c r="AY875" s="1">
        <f>IFERROR(IF($AE875&gt;$AE874,VLOOKUP($AC875+AL$1,STOCK!$F$10:$AB$209,16,0),IF($AE875=$AE874,(IF(AY874&gt;=1,AY874-COUNTIFS($AE874:$AE874,$AC875,AL874:AL874,$AI$1),0)),0)),0)</f>
        <v>0</v>
      </c>
      <c r="AZ875" s="1">
        <f>IFERROR(IF($AE875&gt;$AE874,VLOOKUP($AC875+AM$1,STOCK!$F$10:$AB$209,16,0),IF($AE875=$AE874,(IF(AZ874&gt;=1,AZ874-COUNTIFS($AE874:$AE874,$AC875,AM874:AM874,$AI$1),0)),0)),0)</f>
        <v>0</v>
      </c>
      <c r="BA875" s="1">
        <f>IFERROR(IF($AE875&gt;$AE874,VLOOKUP($AC875+AN$1,STOCK!$F$10:$AB$209,16,0),IF($AE875=$AE874,(IF(BA874&gt;=1,BA874-COUNTIFS($AE874:$AE874,$AC875,AN874:AN874,$AI$1),0)),0)),0)</f>
        <v>0</v>
      </c>
      <c r="BB875" s="1">
        <f>IFERROR(IF($AE875&gt;$AE874,VLOOKUP($AC875+AO$1,STOCK!$F$10:$AB$209,16,0),IF($AE875=$AE874,(IF(BB874&gt;=1,BB874-COUNTIFS($AE874:$AE874,$AC875,AO874:AO874,$AI$1),0)),0)),0)</f>
        <v>0</v>
      </c>
      <c r="BC875" s="1">
        <f>IFERROR(IF($AE875&gt;$AE874,VLOOKUP($AC875+AP$1,STOCK!$F$10:$AB$209,16,0),IF($AE875=$AE874,(IF(BC874&gt;=1,BC874-COUNTIFS($AE874:$AE874,$AC875,AP874:AP874,$AI$1),0)),0)),0)</f>
        <v>0</v>
      </c>
      <c r="BD875" s="1">
        <f>IFERROR(IF($AE875&gt;$AE874,VLOOKUP($AC875+AQ$1,STOCK!$F$10:$AB$209,16,0),IF($AE875=$AE874,(IF(BD874&gt;=1,BD874-COUNTIFS($AE874:$AE874,$AC875,AQ874:AQ874,$AI$1),0)),0)),0)</f>
        <v>0</v>
      </c>
      <c r="BE875" s="1">
        <f>IFERROR(IF($AE875&gt;$AE874,VLOOKUP($AC875+AR$1,STOCK!$F$10:$AB$209,16,0),IF($AE875=$AE874,(IF(BE874&gt;=1,BE874-COUNTIFS($AE874:$AE874,$AC875,AR874:AR874,$AI$1),0)),0)),0)</f>
        <v>0</v>
      </c>
      <c r="BF875" s="1">
        <f>IFERROR(IF($AE875&gt;$AE874,VLOOKUP($AC875+AS$1,STOCK!$F$10:$AB$209,16,0),IF($AE875=$AE874,(IF(BF874&gt;=1,BF874-COUNTIFS($AE874:$AE874,$AC875,AS874:AS874,$AI$1),0)),0)),0)</f>
        <v>0</v>
      </c>
      <c r="BG875" s="1">
        <f>IFERROR(IF($AE875&gt;$AE874,VLOOKUP($AC875+AT$1,STOCK!$F$10:$AB$209,16,0),IF($AE875=$AE874,(IF(BG874&gt;=1,BG874-COUNTIFS($AE874:$AE874,$AC875,AT874:AT874,$AI$1),0)),0)),0)</f>
        <v>0</v>
      </c>
      <c r="BH875" s="1">
        <f>IFERROR(IF($AE875&gt;$AE874,VLOOKUP($AC875+AU$1,STOCK!$F$10:$AB$209,16,0),IF($AE875=$AE874,(IF(BH874&gt;=1,BH874-COUNTIFS($AE874:$AE874,$AC875,AU874:AU874,$AI$1),0)),0)),0)</f>
        <v>0</v>
      </c>
      <c r="BI875" s="1">
        <f>IFERROR(IF($AE875&gt;$AE874,VLOOKUP($AC875+AV$1,STOCK!$F$10:$AB$209,16,0),IF($AE875=$AE874,(IF(BI874&gt;=1,BI874-COUNTIFS($AE874:$AE874,$AC875,AV874:AV874,$AI$1),0)),0)),0)</f>
        <v>0</v>
      </c>
      <c r="BJ875" s="1">
        <f>IFERROR(IF($AE875&gt;$AE874,VLOOKUP($AC875+AW$1,STOCK!$F$10:$AB$209,16,0),IF($AE875=$AE874,(IF(BJ874&gt;=1,BJ874-COUNTIFS($AE874:$AE874,$AC875,AW874:AW874,$AI$1),0)),0)),0)</f>
        <v>0</v>
      </c>
      <c r="BK875" s="1">
        <f>IFERROR(IF($AE875&gt;$AE874,VLOOKUP($AC875+AX$1,STOCK!$F$10:$AB$209,16,0),IF($AE875=$AE874,(IF(BK874&gt;=1,BK874-COUNTIFS($AE874:$AE874,$AC875,AX874:AX874,$AI$1),0)),0)),0)</f>
        <v>0</v>
      </c>
      <c r="BL875" s="1">
        <f>IFERROR(IF($AE875&gt;$AE874,VLOOKUP($AC875+AL$1,STOCK!$F$10:$AB$209,17,0),IF($AE875=$AE874,(IF(BL874&gt;=1,BL874-COUNTIFS($AE874:$AE874,$AC875,AL874:AL874,$AI$2),0)),0)),0)</f>
        <v>0</v>
      </c>
      <c r="BM875" s="1">
        <f>IFERROR(IF($AE875&gt;$AE874,VLOOKUP($AC875+AM$1,STOCK!$F$10:$AB$209,17,0),IF($AE875=$AE874,(IF(BM874&gt;=1,BM874-COUNTIFS($AE874:$AE874,$AC875,AM874:AM874,$AI$2),0)),0)),0)</f>
        <v>0</v>
      </c>
      <c r="BN875" s="1">
        <f>IFERROR(IF($AE875&gt;$AE874,VLOOKUP($AC875+AN$1,STOCK!$F$10:$AB$209,17,0),IF($AE875=$AE874,(IF(BN874&gt;=1,BN874-COUNTIFS($AE874:$AE874,$AC875,AN874:AN874,$AI$2),0)),0)),0)</f>
        <v>0</v>
      </c>
      <c r="BO875" s="1">
        <f>IFERROR(IF($AE875&gt;$AE874,VLOOKUP($AC875+AO$1,STOCK!$F$10:$AB$209,17,0),IF($AE875=$AE874,(IF(BO874&gt;=1,BO874-COUNTIFS($AE874:$AE874,$AC875,AO874:AO874,$AI$2),0)),0)),0)</f>
        <v>0</v>
      </c>
      <c r="BP875" s="1">
        <f>IFERROR(IF($AE875&gt;$AE874,VLOOKUP($AC875+AP$1,STOCK!$F$10:$AB$209,17,0),IF($AE875=$AE874,(IF(BP874&gt;=1,BP874-COUNTIFS($AE874:$AE874,$AC875,AP874:AP874,$AI$2),0)),0)),0)</f>
        <v>0</v>
      </c>
      <c r="BQ875" s="1">
        <f>IFERROR(IF($AE875&gt;$AE874,VLOOKUP($AC875+AQ$1,STOCK!$F$10:$AB$209,17,0),IF($AE875=$AE874,(IF(BQ874&gt;=1,BQ874-COUNTIFS($AE874:$AE874,$AC875,AQ874:AQ874,$AI$2),0)),0)),0)</f>
        <v>0</v>
      </c>
      <c r="BR875" s="1">
        <f>IFERROR(IF($AE875&gt;$AE874,VLOOKUP($AC875+AR$1,STOCK!$F$10:$AB$209,17,0),IF($AE875=$AE874,(IF(BR874&gt;=1,BR874-COUNTIFS($AE874:$AE874,$AC875,AR874:AR874,$AI$2),0)),0)),0)</f>
        <v>0</v>
      </c>
      <c r="BS875" s="1">
        <f>IFERROR(IF($AE875&gt;$AE874,VLOOKUP($AC875+AS$1,STOCK!$F$10:$AB$209,17,0),IF($AE875=$AE874,(IF(BS874&gt;=1,BS874-COUNTIFS($AE874:$AE874,$AC875,AS874:AS874,$AI$2),0)),0)),0)</f>
        <v>0</v>
      </c>
      <c r="BT875" s="1">
        <f>IFERROR(IF($AE875&gt;$AE874,VLOOKUP($AC875+AT$1,STOCK!$F$10:$AB$209,17,0),IF($AE875=$AE874,(IF(BT874&gt;=1,BT874-COUNTIFS($AE874:$AE874,$AC875,AT874:AT874,$AI$2),0)),0)),0)</f>
        <v>0</v>
      </c>
      <c r="BU875" s="1">
        <f>IFERROR(IF($AE875&gt;$AE874,VLOOKUP($AC875+AU$1,STOCK!$F$10:$AB$209,17,0),IF($AE875=$AE874,(IF(BU874&gt;=1,BU874-COUNTIFS($AE874:$AE874,$AC875,AU874:AU874,$AI$2),0)),0)),0)</f>
        <v>0</v>
      </c>
      <c r="BV875" s="1">
        <f>IFERROR(IF($AE875&gt;$AE874,VLOOKUP($AC875+AV$1,STOCK!$F$10:$AB$209,17,0),IF($AE875=$AE874,(IF(BV874&gt;=1,BV874-COUNTIFS($AE874:$AE874,$AC875,AV874:AV874,$AI$2),0)),0)),0)</f>
        <v>0</v>
      </c>
      <c r="BW875" s="1">
        <f>IFERROR(IF($AE875&gt;$AE874,VLOOKUP($AC875+AW$1,STOCK!$F$10:$AB$209,17,0),IF($AE875=$AE874,(IF(BW874&gt;=1,BW874-COUNTIFS($AE874:$AE874,$AC875,AW874:AW874,$AI$2),0)),0)),0)</f>
        <v>0</v>
      </c>
      <c r="BX875" s="1">
        <f>IFERROR(IF($AE875&gt;$AE874,VLOOKUP($AC875+AX$1,STOCK!$F$10:$AB$209,17,0),IF($AE875=$AE874,(IF(BX874&gt;=1,BX874-COUNTIFS($AE874:$AE874,$AC875,AX874:AX874,$AI$2),0)),0)),0)</f>
        <v>0</v>
      </c>
    </row>
    <row r="876" spans="29:76" x14ac:dyDescent="0.25">
      <c r="AC876" s="1">
        <f t="shared" si="215"/>
        <v>0</v>
      </c>
      <c r="AD876" s="1">
        <f>IFERROR(IF(LEN(AK876)&gt;=1,VLOOKUP(HLOOKUP(AK876,PROFILE!$K$5:$V$8,4,0),PROFILE!$F$1:$G$3,2,0),0),0)</f>
        <v>0</v>
      </c>
      <c r="AE876" s="1">
        <f t="shared" si="216"/>
        <v>0</v>
      </c>
      <c r="AF876" s="1">
        <v>863</v>
      </c>
      <c r="AI876" s="1" t="str">
        <f>IFERROR(IF($AH876&gt;=1,VLOOKUP($AG876,STUDENT!$O$8:$Z$1507,3,0),""),"")</f>
        <v/>
      </c>
      <c r="AJ876" s="1" t="str">
        <f>IFERROR(IF($AH876&gt;=1,VLOOKUP($AG876,STUDENT!$O$8:$Z$1507,4,0),""),"")</f>
        <v/>
      </c>
      <c r="AK876" s="1" t="str">
        <f>IFERROR(IF($AH876&gt;=1,VLOOKUP($AG876,STUDENT!$O$8:$Z$1507,6,0),""),"")</f>
        <v/>
      </c>
      <c r="AL876" s="1" t="str">
        <f t="shared" si="217"/>
        <v/>
      </c>
      <c r="AM876" s="1" t="str">
        <f t="shared" si="218"/>
        <v/>
      </c>
      <c r="AN876" s="1" t="str">
        <f t="shared" si="219"/>
        <v/>
      </c>
      <c r="AO876" s="1" t="str">
        <f t="shared" si="220"/>
        <v/>
      </c>
      <c r="AP876" s="1" t="str">
        <f t="shared" si="221"/>
        <v/>
      </c>
      <c r="AQ876" s="1" t="str">
        <f t="shared" si="222"/>
        <v/>
      </c>
      <c r="AR876" s="1" t="str">
        <f t="shared" si="223"/>
        <v/>
      </c>
      <c r="AS876" s="1" t="str">
        <f t="shared" si="224"/>
        <v/>
      </c>
      <c r="AT876" s="1" t="str">
        <f t="shared" si="225"/>
        <v/>
      </c>
      <c r="AU876" s="1" t="str">
        <f t="shared" si="226"/>
        <v/>
      </c>
      <c r="AV876" s="1" t="str">
        <f t="shared" si="227"/>
        <v/>
      </c>
      <c r="AW876" s="1" t="str">
        <f t="shared" si="228"/>
        <v/>
      </c>
      <c r="AX876" s="1" t="str">
        <f t="shared" si="229"/>
        <v/>
      </c>
      <c r="AY876" s="1">
        <f>IFERROR(IF($AE876&gt;$AE875,VLOOKUP($AC876+AL$1,STOCK!$F$10:$AB$209,16,0),IF($AE876=$AE875,(IF(AY875&gt;=1,AY875-COUNTIFS($AE875:$AE875,$AC876,AL875:AL875,$AI$1),0)),0)),0)</f>
        <v>0</v>
      </c>
      <c r="AZ876" s="1">
        <f>IFERROR(IF($AE876&gt;$AE875,VLOOKUP($AC876+AM$1,STOCK!$F$10:$AB$209,16,0),IF($AE876=$AE875,(IF(AZ875&gt;=1,AZ875-COUNTIFS($AE875:$AE875,$AC876,AM875:AM875,$AI$1),0)),0)),0)</f>
        <v>0</v>
      </c>
      <c r="BA876" s="1">
        <f>IFERROR(IF($AE876&gt;$AE875,VLOOKUP($AC876+AN$1,STOCK!$F$10:$AB$209,16,0),IF($AE876=$AE875,(IF(BA875&gt;=1,BA875-COUNTIFS($AE875:$AE875,$AC876,AN875:AN875,$AI$1),0)),0)),0)</f>
        <v>0</v>
      </c>
      <c r="BB876" s="1">
        <f>IFERROR(IF($AE876&gt;$AE875,VLOOKUP($AC876+AO$1,STOCK!$F$10:$AB$209,16,0),IF($AE876=$AE875,(IF(BB875&gt;=1,BB875-COUNTIFS($AE875:$AE875,$AC876,AO875:AO875,$AI$1),0)),0)),0)</f>
        <v>0</v>
      </c>
      <c r="BC876" s="1">
        <f>IFERROR(IF($AE876&gt;$AE875,VLOOKUP($AC876+AP$1,STOCK!$F$10:$AB$209,16,0),IF($AE876=$AE875,(IF(BC875&gt;=1,BC875-COUNTIFS($AE875:$AE875,$AC876,AP875:AP875,$AI$1),0)),0)),0)</f>
        <v>0</v>
      </c>
      <c r="BD876" s="1">
        <f>IFERROR(IF($AE876&gt;$AE875,VLOOKUP($AC876+AQ$1,STOCK!$F$10:$AB$209,16,0),IF($AE876=$AE875,(IF(BD875&gt;=1,BD875-COUNTIFS($AE875:$AE875,$AC876,AQ875:AQ875,$AI$1),0)),0)),0)</f>
        <v>0</v>
      </c>
      <c r="BE876" s="1">
        <f>IFERROR(IF($AE876&gt;$AE875,VLOOKUP($AC876+AR$1,STOCK!$F$10:$AB$209,16,0),IF($AE876=$AE875,(IF(BE875&gt;=1,BE875-COUNTIFS($AE875:$AE875,$AC876,AR875:AR875,$AI$1),0)),0)),0)</f>
        <v>0</v>
      </c>
      <c r="BF876" s="1">
        <f>IFERROR(IF($AE876&gt;$AE875,VLOOKUP($AC876+AS$1,STOCK!$F$10:$AB$209,16,0),IF($AE876=$AE875,(IF(BF875&gt;=1,BF875-COUNTIFS($AE875:$AE875,$AC876,AS875:AS875,$AI$1),0)),0)),0)</f>
        <v>0</v>
      </c>
      <c r="BG876" s="1">
        <f>IFERROR(IF($AE876&gt;$AE875,VLOOKUP($AC876+AT$1,STOCK!$F$10:$AB$209,16,0),IF($AE876=$AE875,(IF(BG875&gt;=1,BG875-COUNTIFS($AE875:$AE875,$AC876,AT875:AT875,$AI$1),0)),0)),0)</f>
        <v>0</v>
      </c>
      <c r="BH876" s="1">
        <f>IFERROR(IF($AE876&gt;$AE875,VLOOKUP($AC876+AU$1,STOCK!$F$10:$AB$209,16,0),IF($AE876=$AE875,(IF(BH875&gt;=1,BH875-COUNTIFS($AE875:$AE875,$AC876,AU875:AU875,$AI$1),0)),0)),0)</f>
        <v>0</v>
      </c>
      <c r="BI876" s="1">
        <f>IFERROR(IF($AE876&gt;$AE875,VLOOKUP($AC876+AV$1,STOCK!$F$10:$AB$209,16,0),IF($AE876=$AE875,(IF(BI875&gt;=1,BI875-COUNTIFS($AE875:$AE875,$AC876,AV875:AV875,$AI$1),0)),0)),0)</f>
        <v>0</v>
      </c>
      <c r="BJ876" s="1">
        <f>IFERROR(IF($AE876&gt;$AE875,VLOOKUP($AC876+AW$1,STOCK!$F$10:$AB$209,16,0),IF($AE876=$AE875,(IF(BJ875&gt;=1,BJ875-COUNTIFS($AE875:$AE875,$AC876,AW875:AW875,$AI$1),0)),0)),0)</f>
        <v>0</v>
      </c>
      <c r="BK876" s="1">
        <f>IFERROR(IF($AE876&gt;$AE875,VLOOKUP($AC876+AX$1,STOCK!$F$10:$AB$209,16,0),IF($AE876=$AE875,(IF(BK875&gt;=1,BK875-COUNTIFS($AE875:$AE875,$AC876,AX875:AX875,$AI$1),0)),0)),0)</f>
        <v>0</v>
      </c>
      <c r="BL876" s="1">
        <f>IFERROR(IF($AE876&gt;$AE875,VLOOKUP($AC876+AL$1,STOCK!$F$10:$AB$209,17,0),IF($AE876=$AE875,(IF(BL875&gt;=1,BL875-COUNTIFS($AE875:$AE875,$AC876,AL875:AL875,$AI$2),0)),0)),0)</f>
        <v>0</v>
      </c>
      <c r="BM876" s="1">
        <f>IFERROR(IF($AE876&gt;$AE875,VLOOKUP($AC876+AM$1,STOCK!$F$10:$AB$209,17,0),IF($AE876=$AE875,(IF(BM875&gt;=1,BM875-COUNTIFS($AE875:$AE875,$AC876,AM875:AM875,$AI$2),0)),0)),0)</f>
        <v>0</v>
      </c>
      <c r="BN876" s="1">
        <f>IFERROR(IF($AE876&gt;$AE875,VLOOKUP($AC876+AN$1,STOCK!$F$10:$AB$209,17,0),IF($AE876=$AE875,(IF(BN875&gt;=1,BN875-COUNTIFS($AE875:$AE875,$AC876,AN875:AN875,$AI$2),0)),0)),0)</f>
        <v>0</v>
      </c>
      <c r="BO876" s="1">
        <f>IFERROR(IF($AE876&gt;$AE875,VLOOKUP($AC876+AO$1,STOCK!$F$10:$AB$209,17,0),IF($AE876=$AE875,(IF(BO875&gt;=1,BO875-COUNTIFS($AE875:$AE875,$AC876,AO875:AO875,$AI$2),0)),0)),0)</f>
        <v>0</v>
      </c>
      <c r="BP876" s="1">
        <f>IFERROR(IF($AE876&gt;$AE875,VLOOKUP($AC876+AP$1,STOCK!$F$10:$AB$209,17,0),IF($AE876=$AE875,(IF(BP875&gt;=1,BP875-COUNTIFS($AE875:$AE875,$AC876,AP875:AP875,$AI$2),0)),0)),0)</f>
        <v>0</v>
      </c>
      <c r="BQ876" s="1">
        <f>IFERROR(IF($AE876&gt;$AE875,VLOOKUP($AC876+AQ$1,STOCK!$F$10:$AB$209,17,0),IF($AE876=$AE875,(IF(BQ875&gt;=1,BQ875-COUNTIFS($AE875:$AE875,$AC876,AQ875:AQ875,$AI$2),0)),0)),0)</f>
        <v>0</v>
      </c>
      <c r="BR876" s="1">
        <f>IFERROR(IF($AE876&gt;$AE875,VLOOKUP($AC876+AR$1,STOCK!$F$10:$AB$209,17,0),IF($AE876=$AE875,(IF(BR875&gt;=1,BR875-COUNTIFS($AE875:$AE875,$AC876,AR875:AR875,$AI$2),0)),0)),0)</f>
        <v>0</v>
      </c>
      <c r="BS876" s="1">
        <f>IFERROR(IF($AE876&gt;$AE875,VLOOKUP($AC876+AS$1,STOCK!$F$10:$AB$209,17,0),IF($AE876=$AE875,(IF(BS875&gt;=1,BS875-COUNTIFS($AE875:$AE875,$AC876,AS875:AS875,$AI$2),0)),0)),0)</f>
        <v>0</v>
      </c>
      <c r="BT876" s="1">
        <f>IFERROR(IF($AE876&gt;$AE875,VLOOKUP($AC876+AT$1,STOCK!$F$10:$AB$209,17,0),IF($AE876=$AE875,(IF(BT875&gt;=1,BT875-COUNTIFS($AE875:$AE875,$AC876,AT875:AT875,$AI$2),0)),0)),0)</f>
        <v>0</v>
      </c>
      <c r="BU876" s="1">
        <f>IFERROR(IF($AE876&gt;$AE875,VLOOKUP($AC876+AU$1,STOCK!$F$10:$AB$209,17,0),IF($AE876=$AE875,(IF(BU875&gt;=1,BU875-COUNTIFS($AE875:$AE875,$AC876,AU875:AU875,$AI$2),0)),0)),0)</f>
        <v>0</v>
      </c>
      <c r="BV876" s="1">
        <f>IFERROR(IF($AE876&gt;$AE875,VLOOKUP($AC876+AV$1,STOCK!$F$10:$AB$209,17,0),IF($AE876=$AE875,(IF(BV875&gt;=1,BV875-COUNTIFS($AE875:$AE875,$AC876,AV875:AV875,$AI$2),0)),0)),0)</f>
        <v>0</v>
      </c>
      <c r="BW876" s="1">
        <f>IFERROR(IF($AE876&gt;$AE875,VLOOKUP($AC876+AW$1,STOCK!$F$10:$AB$209,17,0),IF($AE876=$AE875,(IF(BW875&gt;=1,BW875-COUNTIFS($AE875:$AE875,$AC876,AW875:AW875,$AI$2),0)),0)),0)</f>
        <v>0</v>
      </c>
      <c r="BX876" s="1">
        <f>IFERROR(IF($AE876&gt;$AE875,VLOOKUP($AC876+AX$1,STOCK!$F$10:$AB$209,17,0),IF($AE876=$AE875,(IF(BX875&gt;=1,BX875-COUNTIFS($AE875:$AE875,$AC876,AX875:AX875,$AI$2),0)),0)),0)</f>
        <v>0</v>
      </c>
    </row>
    <row r="877" spans="29:76" x14ac:dyDescent="0.25">
      <c r="AC877" s="1">
        <f t="shared" si="215"/>
        <v>0</v>
      </c>
      <c r="AD877" s="1">
        <f>IFERROR(IF(LEN(AK877)&gt;=1,VLOOKUP(HLOOKUP(AK877,PROFILE!$K$5:$V$8,4,0),PROFILE!$F$1:$G$3,2,0),0),0)</f>
        <v>0</v>
      </c>
      <c r="AE877" s="1">
        <f t="shared" si="216"/>
        <v>0</v>
      </c>
      <c r="AF877" s="1">
        <v>864</v>
      </c>
      <c r="AI877" s="1" t="str">
        <f>IFERROR(IF($AH877&gt;=1,VLOOKUP($AG877,STUDENT!$O$8:$Z$1507,3,0),""),"")</f>
        <v/>
      </c>
      <c r="AJ877" s="1" t="str">
        <f>IFERROR(IF($AH877&gt;=1,VLOOKUP($AG877,STUDENT!$O$8:$Z$1507,4,0),""),"")</f>
        <v/>
      </c>
      <c r="AK877" s="1" t="str">
        <f>IFERROR(IF($AH877&gt;=1,VLOOKUP($AG877,STUDENT!$O$8:$Z$1507,6,0),""),"")</f>
        <v/>
      </c>
      <c r="AL877" s="1" t="str">
        <f t="shared" si="217"/>
        <v/>
      </c>
      <c r="AM877" s="1" t="str">
        <f t="shared" si="218"/>
        <v/>
      </c>
      <c r="AN877" s="1" t="str">
        <f t="shared" si="219"/>
        <v/>
      </c>
      <c r="AO877" s="1" t="str">
        <f t="shared" si="220"/>
        <v/>
      </c>
      <c r="AP877" s="1" t="str">
        <f t="shared" si="221"/>
        <v/>
      </c>
      <c r="AQ877" s="1" t="str">
        <f t="shared" si="222"/>
        <v/>
      </c>
      <c r="AR877" s="1" t="str">
        <f t="shared" si="223"/>
        <v/>
      </c>
      <c r="AS877" s="1" t="str">
        <f t="shared" si="224"/>
        <v/>
      </c>
      <c r="AT877" s="1" t="str">
        <f t="shared" si="225"/>
        <v/>
      </c>
      <c r="AU877" s="1" t="str">
        <f t="shared" si="226"/>
        <v/>
      </c>
      <c r="AV877" s="1" t="str">
        <f t="shared" si="227"/>
        <v/>
      </c>
      <c r="AW877" s="1" t="str">
        <f t="shared" si="228"/>
        <v/>
      </c>
      <c r="AX877" s="1" t="str">
        <f t="shared" si="229"/>
        <v/>
      </c>
      <c r="AY877" s="1">
        <f>IFERROR(IF($AE877&gt;$AE876,VLOOKUP($AC877+AL$1,STOCK!$F$10:$AB$209,16,0),IF($AE877=$AE876,(IF(AY876&gt;=1,AY876-COUNTIFS($AE876:$AE876,$AC877,AL876:AL876,$AI$1),0)),0)),0)</f>
        <v>0</v>
      </c>
      <c r="AZ877" s="1">
        <f>IFERROR(IF($AE877&gt;$AE876,VLOOKUP($AC877+AM$1,STOCK!$F$10:$AB$209,16,0),IF($AE877=$AE876,(IF(AZ876&gt;=1,AZ876-COUNTIFS($AE876:$AE876,$AC877,AM876:AM876,$AI$1),0)),0)),0)</f>
        <v>0</v>
      </c>
      <c r="BA877" s="1">
        <f>IFERROR(IF($AE877&gt;$AE876,VLOOKUP($AC877+AN$1,STOCK!$F$10:$AB$209,16,0),IF($AE877=$AE876,(IF(BA876&gt;=1,BA876-COUNTIFS($AE876:$AE876,$AC877,AN876:AN876,$AI$1),0)),0)),0)</f>
        <v>0</v>
      </c>
      <c r="BB877" s="1">
        <f>IFERROR(IF($AE877&gt;$AE876,VLOOKUP($AC877+AO$1,STOCK!$F$10:$AB$209,16,0),IF($AE877=$AE876,(IF(BB876&gt;=1,BB876-COUNTIFS($AE876:$AE876,$AC877,AO876:AO876,$AI$1),0)),0)),0)</f>
        <v>0</v>
      </c>
      <c r="BC877" s="1">
        <f>IFERROR(IF($AE877&gt;$AE876,VLOOKUP($AC877+AP$1,STOCK!$F$10:$AB$209,16,0),IF($AE877=$AE876,(IF(BC876&gt;=1,BC876-COUNTIFS($AE876:$AE876,$AC877,AP876:AP876,$AI$1),0)),0)),0)</f>
        <v>0</v>
      </c>
      <c r="BD877" s="1">
        <f>IFERROR(IF($AE877&gt;$AE876,VLOOKUP($AC877+AQ$1,STOCK!$F$10:$AB$209,16,0),IF($AE877=$AE876,(IF(BD876&gt;=1,BD876-COUNTIFS($AE876:$AE876,$AC877,AQ876:AQ876,$AI$1),0)),0)),0)</f>
        <v>0</v>
      </c>
      <c r="BE877" s="1">
        <f>IFERROR(IF($AE877&gt;$AE876,VLOOKUP($AC877+AR$1,STOCK!$F$10:$AB$209,16,0),IF($AE877=$AE876,(IF(BE876&gt;=1,BE876-COUNTIFS($AE876:$AE876,$AC877,AR876:AR876,$AI$1),0)),0)),0)</f>
        <v>0</v>
      </c>
      <c r="BF877" s="1">
        <f>IFERROR(IF($AE877&gt;$AE876,VLOOKUP($AC877+AS$1,STOCK!$F$10:$AB$209,16,0),IF($AE877=$AE876,(IF(BF876&gt;=1,BF876-COUNTIFS($AE876:$AE876,$AC877,AS876:AS876,$AI$1),0)),0)),0)</f>
        <v>0</v>
      </c>
      <c r="BG877" s="1">
        <f>IFERROR(IF($AE877&gt;$AE876,VLOOKUP($AC877+AT$1,STOCK!$F$10:$AB$209,16,0),IF($AE877=$AE876,(IF(BG876&gt;=1,BG876-COUNTIFS($AE876:$AE876,$AC877,AT876:AT876,$AI$1),0)),0)),0)</f>
        <v>0</v>
      </c>
      <c r="BH877" s="1">
        <f>IFERROR(IF($AE877&gt;$AE876,VLOOKUP($AC877+AU$1,STOCK!$F$10:$AB$209,16,0),IF($AE877=$AE876,(IF(BH876&gt;=1,BH876-COUNTIFS($AE876:$AE876,$AC877,AU876:AU876,$AI$1),0)),0)),0)</f>
        <v>0</v>
      </c>
      <c r="BI877" s="1">
        <f>IFERROR(IF($AE877&gt;$AE876,VLOOKUP($AC877+AV$1,STOCK!$F$10:$AB$209,16,0),IF($AE877=$AE876,(IF(BI876&gt;=1,BI876-COUNTIFS($AE876:$AE876,$AC877,AV876:AV876,$AI$1),0)),0)),0)</f>
        <v>0</v>
      </c>
      <c r="BJ877" s="1">
        <f>IFERROR(IF($AE877&gt;$AE876,VLOOKUP($AC877+AW$1,STOCK!$F$10:$AB$209,16,0),IF($AE877=$AE876,(IF(BJ876&gt;=1,BJ876-COUNTIFS($AE876:$AE876,$AC877,AW876:AW876,$AI$1),0)),0)),0)</f>
        <v>0</v>
      </c>
      <c r="BK877" s="1">
        <f>IFERROR(IF($AE877&gt;$AE876,VLOOKUP($AC877+AX$1,STOCK!$F$10:$AB$209,16,0),IF($AE877=$AE876,(IF(BK876&gt;=1,BK876-COUNTIFS($AE876:$AE876,$AC877,AX876:AX876,$AI$1),0)),0)),0)</f>
        <v>0</v>
      </c>
      <c r="BL877" s="1">
        <f>IFERROR(IF($AE877&gt;$AE876,VLOOKUP($AC877+AL$1,STOCK!$F$10:$AB$209,17,0),IF($AE877=$AE876,(IF(BL876&gt;=1,BL876-COUNTIFS($AE876:$AE876,$AC877,AL876:AL876,$AI$2),0)),0)),0)</f>
        <v>0</v>
      </c>
      <c r="BM877" s="1">
        <f>IFERROR(IF($AE877&gt;$AE876,VLOOKUP($AC877+AM$1,STOCK!$F$10:$AB$209,17,0),IF($AE877=$AE876,(IF(BM876&gt;=1,BM876-COUNTIFS($AE876:$AE876,$AC877,AM876:AM876,$AI$2),0)),0)),0)</f>
        <v>0</v>
      </c>
      <c r="BN877" s="1">
        <f>IFERROR(IF($AE877&gt;$AE876,VLOOKUP($AC877+AN$1,STOCK!$F$10:$AB$209,17,0),IF($AE877=$AE876,(IF(BN876&gt;=1,BN876-COUNTIFS($AE876:$AE876,$AC877,AN876:AN876,$AI$2),0)),0)),0)</f>
        <v>0</v>
      </c>
      <c r="BO877" s="1">
        <f>IFERROR(IF($AE877&gt;$AE876,VLOOKUP($AC877+AO$1,STOCK!$F$10:$AB$209,17,0),IF($AE877=$AE876,(IF(BO876&gt;=1,BO876-COUNTIFS($AE876:$AE876,$AC877,AO876:AO876,$AI$2),0)),0)),0)</f>
        <v>0</v>
      </c>
      <c r="BP877" s="1">
        <f>IFERROR(IF($AE877&gt;$AE876,VLOOKUP($AC877+AP$1,STOCK!$F$10:$AB$209,17,0),IF($AE877=$AE876,(IF(BP876&gt;=1,BP876-COUNTIFS($AE876:$AE876,$AC877,AP876:AP876,$AI$2),0)),0)),0)</f>
        <v>0</v>
      </c>
      <c r="BQ877" s="1">
        <f>IFERROR(IF($AE877&gt;$AE876,VLOOKUP($AC877+AQ$1,STOCK!$F$10:$AB$209,17,0),IF($AE877=$AE876,(IF(BQ876&gt;=1,BQ876-COUNTIFS($AE876:$AE876,$AC877,AQ876:AQ876,$AI$2),0)),0)),0)</f>
        <v>0</v>
      </c>
      <c r="BR877" s="1">
        <f>IFERROR(IF($AE877&gt;$AE876,VLOOKUP($AC877+AR$1,STOCK!$F$10:$AB$209,17,0),IF($AE877=$AE876,(IF(BR876&gt;=1,BR876-COUNTIFS($AE876:$AE876,$AC877,AR876:AR876,$AI$2),0)),0)),0)</f>
        <v>0</v>
      </c>
      <c r="BS877" s="1">
        <f>IFERROR(IF($AE877&gt;$AE876,VLOOKUP($AC877+AS$1,STOCK!$F$10:$AB$209,17,0),IF($AE877=$AE876,(IF(BS876&gt;=1,BS876-COUNTIFS($AE876:$AE876,$AC877,AS876:AS876,$AI$2),0)),0)),0)</f>
        <v>0</v>
      </c>
      <c r="BT877" s="1">
        <f>IFERROR(IF($AE877&gt;$AE876,VLOOKUP($AC877+AT$1,STOCK!$F$10:$AB$209,17,0),IF($AE877=$AE876,(IF(BT876&gt;=1,BT876-COUNTIFS($AE876:$AE876,$AC877,AT876:AT876,$AI$2),0)),0)),0)</f>
        <v>0</v>
      </c>
      <c r="BU877" s="1">
        <f>IFERROR(IF($AE877&gt;$AE876,VLOOKUP($AC877+AU$1,STOCK!$F$10:$AB$209,17,0),IF($AE877=$AE876,(IF(BU876&gt;=1,BU876-COUNTIFS($AE876:$AE876,$AC877,AU876:AU876,$AI$2),0)),0)),0)</f>
        <v>0</v>
      </c>
      <c r="BV877" s="1">
        <f>IFERROR(IF($AE877&gt;$AE876,VLOOKUP($AC877+AV$1,STOCK!$F$10:$AB$209,17,0),IF($AE877=$AE876,(IF(BV876&gt;=1,BV876-COUNTIFS($AE876:$AE876,$AC877,AV876:AV876,$AI$2),0)),0)),0)</f>
        <v>0</v>
      </c>
      <c r="BW877" s="1">
        <f>IFERROR(IF($AE877&gt;$AE876,VLOOKUP($AC877+AW$1,STOCK!$F$10:$AB$209,17,0),IF($AE877=$AE876,(IF(BW876&gt;=1,BW876-COUNTIFS($AE876:$AE876,$AC877,AW876:AW876,$AI$2),0)),0)),0)</f>
        <v>0</v>
      </c>
      <c r="BX877" s="1">
        <f>IFERROR(IF($AE877&gt;$AE876,VLOOKUP($AC877+AX$1,STOCK!$F$10:$AB$209,17,0),IF($AE877=$AE876,(IF(BX876&gt;=1,BX876-COUNTIFS($AE876:$AE876,$AC877,AX876:AX876,$AI$2),0)),0)),0)</f>
        <v>0</v>
      </c>
    </row>
    <row r="878" spans="29:76" x14ac:dyDescent="0.25">
      <c r="AC878" s="1">
        <f t="shared" si="215"/>
        <v>0</v>
      </c>
      <c r="AD878" s="1">
        <f>IFERROR(IF(LEN(AK878)&gt;=1,VLOOKUP(HLOOKUP(AK878,PROFILE!$K$5:$V$8,4,0),PROFILE!$F$1:$G$3,2,0),0),0)</f>
        <v>0</v>
      </c>
      <c r="AE878" s="1">
        <f t="shared" si="216"/>
        <v>0</v>
      </c>
      <c r="AF878" s="1">
        <v>865</v>
      </c>
      <c r="AI878" s="1" t="str">
        <f>IFERROR(IF($AH878&gt;=1,VLOOKUP($AG878,STUDENT!$O$8:$Z$1507,3,0),""),"")</f>
        <v/>
      </c>
      <c r="AJ878" s="1" t="str">
        <f>IFERROR(IF($AH878&gt;=1,VLOOKUP($AG878,STUDENT!$O$8:$Z$1507,4,0),""),"")</f>
        <v/>
      </c>
      <c r="AK878" s="1" t="str">
        <f>IFERROR(IF($AH878&gt;=1,VLOOKUP($AG878,STUDENT!$O$8:$Z$1507,6,0),""),"")</f>
        <v/>
      </c>
      <c r="AL878" s="1" t="str">
        <f t="shared" si="217"/>
        <v/>
      </c>
      <c r="AM878" s="1" t="str">
        <f t="shared" si="218"/>
        <v/>
      </c>
      <c r="AN878" s="1" t="str">
        <f t="shared" si="219"/>
        <v/>
      </c>
      <c r="AO878" s="1" t="str">
        <f t="shared" si="220"/>
        <v/>
      </c>
      <c r="AP878" s="1" t="str">
        <f t="shared" si="221"/>
        <v/>
      </c>
      <c r="AQ878" s="1" t="str">
        <f t="shared" si="222"/>
        <v/>
      </c>
      <c r="AR878" s="1" t="str">
        <f t="shared" si="223"/>
        <v/>
      </c>
      <c r="AS878" s="1" t="str">
        <f t="shared" si="224"/>
        <v/>
      </c>
      <c r="AT878" s="1" t="str">
        <f t="shared" si="225"/>
        <v/>
      </c>
      <c r="AU878" s="1" t="str">
        <f t="shared" si="226"/>
        <v/>
      </c>
      <c r="AV878" s="1" t="str">
        <f t="shared" si="227"/>
        <v/>
      </c>
      <c r="AW878" s="1" t="str">
        <f t="shared" si="228"/>
        <v/>
      </c>
      <c r="AX878" s="1" t="str">
        <f t="shared" si="229"/>
        <v/>
      </c>
      <c r="AY878" s="1">
        <f>IFERROR(IF($AE878&gt;$AE877,VLOOKUP($AC878+AL$1,STOCK!$F$10:$AB$209,16,0),IF($AE878=$AE877,(IF(AY877&gt;=1,AY877-COUNTIFS($AE877:$AE877,$AC878,AL877:AL877,$AI$1),0)),0)),0)</f>
        <v>0</v>
      </c>
      <c r="AZ878" s="1">
        <f>IFERROR(IF($AE878&gt;$AE877,VLOOKUP($AC878+AM$1,STOCK!$F$10:$AB$209,16,0),IF($AE878=$AE877,(IF(AZ877&gt;=1,AZ877-COUNTIFS($AE877:$AE877,$AC878,AM877:AM877,$AI$1),0)),0)),0)</f>
        <v>0</v>
      </c>
      <c r="BA878" s="1">
        <f>IFERROR(IF($AE878&gt;$AE877,VLOOKUP($AC878+AN$1,STOCK!$F$10:$AB$209,16,0),IF($AE878=$AE877,(IF(BA877&gt;=1,BA877-COUNTIFS($AE877:$AE877,$AC878,AN877:AN877,$AI$1),0)),0)),0)</f>
        <v>0</v>
      </c>
      <c r="BB878" s="1">
        <f>IFERROR(IF($AE878&gt;$AE877,VLOOKUP($AC878+AO$1,STOCK!$F$10:$AB$209,16,0),IF($AE878=$AE877,(IF(BB877&gt;=1,BB877-COUNTIFS($AE877:$AE877,$AC878,AO877:AO877,$AI$1),0)),0)),0)</f>
        <v>0</v>
      </c>
      <c r="BC878" s="1">
        <f>IFERROR(IF($AE878&gt;$AE877,VLOOKUP($AC878+AP$1,STOCK!$F$10:$AB$209,16,0),IF($AE878=$AE877,(IF(BC877&gt;=1,BC877-COUNTIFS($AE877:$AE877,$AC878,AP877:AP877,$AI$1),0)),0)),0)</f>
        <v>0</v>
      </c>
      <c r="BD878" s="1">
        <f>IFERROR(IF($AE878&gt;$AE877,VLOOKUP($AC878+AQ$1,STOCK!$F$10:$AB$209,16,0),IF($AE878=$AE877,(IF(BD877&gt;=1,BD877-COUNTIFS($AE877:$AE877,$AC878,AQ877:AQ877,$AI$1),0)),0)),0)</f>
        <v>0</v>
      </c>
      <c r="BE878" s="1">
        <f>IFERROR(IF($AE878&gt;$AE877,VLOOKUP($AC878+AR$1,STOCK!$F$10:$AB$209,16,0),IF($AE878=$AE877,(IF(BE877&gt;=1,BE877-COUNTIFS($AE877:$AE877,$AC878,AR877:AR877,$AI$1),0)),0)),0)</f>
        <v>0</v>
      </c>
      <c r="BF878" s="1">
        <f>IFERROR(IF($AE878&gt;$AE877,VLOOKUP($AC878+AS$1,STOCK!$F$10:$AB$209,16,0),IF($AE878=$AE877,(IF(BF877&gt;=1,BF877-COUNTIFS($AE877:$AE877,$AC878,AS877:AS877,$AI$1),0)),0)),0)</f>
        <v>0</v>
      </c>
      <c r="BG878" s="1">
        <f>IFERROR(IF($AE878&gt;$AE877,VLOOKUP($AC878+AT$1,STOCK!$F$10:$AB$209,16,0),IF($AE878=$AE877,(IF(BG877&gt;=1,BG877-COUNTIFS($AE877:$AE877,$AC878,AT877:AT877,$AI$1),0)),0)),0)</f>
        <v>0</v>
      </c>
      <c r="BH878" s="1">
        <f>IFERROR(IF($AE878&gt;$AE877,VLOOKUP($AC878+AU$1,STOCK!$F$10:$AB$209,16,0),IF($AE878=$AE877,(IF(BH877&gt;=1,BH877-COUNTIFS($AE877:$AE877,$AC878,AU877:AU877,$AI$1),0)),0)),0)</f>
        <v>0</v>
      </c>
      <c r="BI878" s="1">
        <f>IFERROR(IF($AE878&gt;$AE877,VLOOKUP($AC878+AV$1,STOCK!$F$10:$AB$209,16,0),IF($AE878=$AE877,(IF(BI877&gt;=1,BI877-COUNTIFS($AE877:$AE877,$AC878,AV877:AV877,$AI$1),0)),0)),0)</f>
        <v>0</v>
      </c>
      <c r="BJ878" s="1">
        <f>IFERROR(IF($AE878&gt;$AE877,VLOOKUP($AC878+AW$1,STOCK!$F$10:$AB$209,16,0),IF($AE878=$AE877,(IF(BJ877&gt;=1,BJ877-COUNTIFS($AE877:$AE877,$AC878,AW877:AW877,$AI$1),0)),0)),0)</f>
        <v>0</v>
      </c>
      <c r="BK878" s="1">
        <f>IFERROR(IF($AE878&gt;$AE877,VLOOKUP($AC878+AX$1,STOCK!$F$10:$AB$209,16,0),IF($AE878=$AE877,(IF(BK877&gt;=1,BK877-COUNTIFS($AE877:$AE877,$AC878,AX877:AX877,$AI$1),0)),0)),0)</f>
        <v>0</v>
      </c>
      <c r="BL878" s="1">
        <f>IFERROR(IF($AE878&gt;$AE877,VLOOKUP($AC878+AL$1,STOCK!$F$10:$AB$209,17,0),IF($AE878=$AE877,(IF(BL877&gt;=1,BL877-COUNTIFS($AE877:$AE877,$AC878,AL877:AL877,$AI$2),0)),0)),0)</f>
        <v>0</v>
      </c>
      <c r="BM878" s="1">
        <f>IFERROR(IF($AE878&gt;$AE877,VLOOKUP($AC878+AM$1,STOCK!$F$10:$AB$209,17,0),IF($AE878=$AE877,(IF(BM877&gt;=1,BM877-COUNTIFS($AE877:$AE877,$AC878,AM877:AM877,$AI$2),0)),0)),0)</f>
        <v>0</v>
      </c>
      <c r="BN878" s="1">
        <f>IFERROR(IF($AE878&gt;$AE877,VLOOKUP($AC878+AN$1,STOCK!$F$10:$AB$209,17,0),IF($AE878=$AE877,(IF(BN877&gt;=1,BN877-COUNTIFS($AE877:$AE877,$AC878,AN877:AN877,$AI$2),0)),0)),0)</f>
        <v>0</v>
      </c>
      <c r="BO878" s="1">
        <f>IFERROR(IF($AE878&gt;$AE877,VLOOKUP($AC878+AO$1,STOCK!$F$10:$AB$209,17,0),IF($AE878=$AE877,(IF(BO877&gt;=1,BO877-COUNTIFS($AE877:$AE877,$AC878,AO877:AO877,$AI$2),0)),0)),0)</f>
        <v>0</v>
      </c>
      <c r="BP878" s="1">
        <f>IFERROR(IF($AE878&gt;$AE877,VLOOKUP($AC878+AP$1,STOCK!$F$10:$AB$209,17,0),IF($AE878=$AE877,(IF(BP877&gt;=1,BP877-COUNTIFS($AE877:$AE877,$AC878,AP877:AP877,$AI$2),0)),0)),0)</f>
        <v>0</v>
      </c>
      <c r="BQ878" s="1">
        <f>IFERROR(IF($AE878&gt;$AE877,VLOOKUP($AC878+AQ$1,STOCK!$F$10:$AB$209,17,0),IF($AE878=$AE877,(IF(BQ877&gt;=1,BQ877-COUNTIFS($AE877:$AE877,$AC878,AQ877:AQ877,$AI$2),0)),0)),0)</f>
        <v>0</v>
      </c>
      <c r="BR878" s="1">
        <f>IFERROR(IF($AE878&gt;$AE877,VLOOKUP($AC878+AR$1,STOCK!$F$10:$AB$209,17,0),IF($AE878=$AE877,(IF(BR877&gt;=1,BR877-COUNTIFS($AE877:$AE877,$AC878,AR877:AR877,$AI$2),0)),0)),0)</f>
        <v>0</v>
      </c>
      <c r="BS878" s="1">
        <f>IFERROR(IF($AE878&gt;$AE877,VLOOKUP($AC878+AS$1,STOCK!$F$10:$AB$209,17,0),IF($AE878=$AE877,(IF(BS877&gt;=1,BS877-COUNTIFS($AE877:$AE877,$AC878,AS877:AS877,$AI$2),0)),0)),0)</f>
        <v>0</v>
      </c>
      <c r="BT878" s="1">
        <f>IFERROR(IF($AE878&gt;$AE877,VLOOKUP($AC878+AT$1,STOCK!$F$10:$AB$209,17,0),IF($AE878=$AE877,(IF(BT877&gt;=1,BT877-COUNTIFS($AE877:$AE877,$AC878,AT877:AT877,$AI$2),0)),0)),0)</f>
        <v>0</v>
      </c>
      <c r="BU878" s="1">
        <f>IFERROR(IF($AE878&gt;$AE877,VLOOKUP($AC878+AU$1,STOCK!$F$10:$AB$209,17,0),IF($AE878=$AE877,(IF(BU877&gt;=1,BU877-COUNTIFS($AE877:$AE877,$AC878,AU877:AU877,$AI$2),0)),0)),0)</f>
        <v>0</v>
      </c>
      <c r="BV878" s="1">
        <f>IFERROR(IF($AE878&gt;$AE877,VLOOKUP($AC878+AV$1,STOCK!$F$10:$AB$209,17,0),IF($AE878=$AE877,(IF(BV877&gt;=1,BV877-COUNTIFS($AE877:$AE877,$AC878,AV877:AV877,$AI$2),0)),0)),0)</f>
        <v>0</v>
      </c>
      <c r="BW878" s="1">
        <f>IFERROR(IF($AE878&gt;$AE877,VLOOKUP($AC878+AW$1,STOCK!$F$10:$AB$209,17,0),IF($AE878=$AE877,(IF(BW877&gt;=1,BW877-COUNTIFS($AE877:$AE877,$AC878,AW877:AW877,$AI$2),0)),0)),0)</f>
        <v>0</v>
      </c>
      <c r="BX878" s="1">
        <f>IFERROR(IF($AE878&gt;$AE877,VLOOKUP($AC878+AX$1,STOCK!$F$10:$AB$209,17,0),IF($AE878=$AE877,(IF(BX877&gt;=1,BX877-COUNTIFS($AE877:$AE877,$AC878,AX877:AX877,$AI$2),0)),0)),0)</f>
        <v>0</v>
      </c>
    </row>
    <row r="879" spans="29:76" x14ac:dyDescent="0.25">
      <c r="AC879" s="1">
        <f t="shared" si="215"/>
        <v>0</v>
      </c>
      <c r="AD879" s="1">
        <f>IFERROR(IF(LEN(AK879)&gt;=1,VLOOKUP(HLOOKUP(AK879,PROFILE!$K$5:$V$8,4,0),PROFILE!$F$1:$G$3,2,0),0),0)</f>
        <v>0</v>
      </c>
      <c r="AE879" s="1">
        <f t="shared" si="216"/>
        <v>0</v>
      </c>
      <c r="AF879" s="1">
        <v>866</v>
      </c>
      <c r="AI879" s="1" t="str">
        <f>IFERROR(IF($AH879&gt;=1,VLOOKUP($AG879,STUDENT!$O$8:$Z$1507,3,0),""),"")</f>
        <v/>
      </c>
      <c r="AJ879" s="1" t="str">
        <f>IFERROR(IF($AH879&gt;=1,VLOOKUP($AG879,STUDENT!$O$8:$Z$1507,4,0),""),"")</f>
        <v/>
      </c>
      <c r="AK879" s="1" t="str">
        <f>IFERROR(IF($AH879&gt;=1,VLOOKUP($AG879,STUDENT!$O$8:$Z$1507,6,0),""),"")</f>
        <v/>
      </c>
      <c r="AL879" s="1" t="str">
        <f t="shared" si="217"/>
        <v/>
      </c>
      <c r="AM879" s="1" t="str">
        <f t="shared" si="218"/>
        <v/>
      </c>
      <c r="AN879" s="1" t="str">
        <f t="shared" si="219"/>
        <v/>
      </c>
      <c r="AO879" s="1" t="str">
        <f t="shared" si="220"/>
        <v/>
      </c>
      <c r="AP879" s="1" t="str">
        <f t="shared" si="221"/>
        <v/>
      </c>
      <c r="AQ879" s="1" t="str">
        <f t="shared" si="222"/>
        <v/>
      </c>
      <c r="AR879" s="1" t="str">
        <f t="shared" si="223"/>
        <v/>
      </c>
      <c r="AS879" s="1" t="str">
        <f t="shared" si="224"/>
        <v/>
      </c>
      <c r="AT879" s="1" t="str">
        <f t="shared" si="225"/>
        <v/>
      </c>
      <c r="AU879" s="1" t="str">
        <f t="shared" si="226"/>
        <v/>
      </c>
      <c r="AV879" s="1" t="str">
        <f t="shared" si="227"/>
        <v/>
      </c>
      <c r="AW879" s="1" t="str">
        <f t="shared" si="228"/>
        <v/>
      </c>
      <c r="AX879" s="1" t="str">
        <f t="shared" si="229"/>
        <v/>
      </c>
      <c r="AY879" s="1">
        <f>IFERROR(IF($AE879&gt;$AE878,VLOOKUP($AC879+AL$1,STOCK!$F$10:$AB$209,16,0),IF($AE879=$AE878,(IF(AY878&gt;=1,AY878-COUNTIFS($AE878:$AE878,$AC879,AL878:AL878,$AI$1),0)),0)),0)</f>
        <v>0</v>
      </c>
      <c r="AZ879" s="1">
        <f>IFERROR(IF($AE879&gt;$AE878,VLOOKUP($AC879+AM$1,STOCK!$F$10:$AB$209,16,0),IF($AE879=$AE878,(IF(AZ878&gt;=1,AZ878-COUNTIFS($AE878:$AE878,$AC879,AM878:AM878,$AI$1),0)),0)),0)</f>
        <v>0</v>
      </c>
      <c r="BA879" s="1">
        <f>IFERROR(IF($AE879&gt;$AE878,VLOOKUP($AC879+AN$1,STOCK!$F$10:$AB$209,16,0),IF($AE879=$AE878,(IF(BA878&gt;=1,BA878-COUNTIFS($AE878:$AE878,$AC879,AN878:AN878,$AI$1),0)),0)),0)</f>
        <v>0</v>
      </c>
      <c r="BB879" s="1">
        <f>IFERROR(IF($AE879&gt;$AE878,VLOOKUP($AC879+AO$1,STOCK!$F$10:$AB$209,16,0),IF($AE879=$AE878,(IF(BB878&gt;=1,BB878-COUNTIFS($AE878:$AE878,$AC879,AO878:AO878,$AI$1),0)),0)),0)</f>
        <v>0</v>
      </c>
      <c r="BC879" s="1">
        <f>IFERROR(IF($AE879&gt;$AE878,VLOOKUP($AC879+AP$1,STOCK!$F$10:$AB$209,16,0),IF($AE879=$AE878,(IF(BC878&gt;=1,BC878-COUNTIFS($AE878:$AE878,$AC879,AP878:AP878,$AI$1),0)),0)),0)</f>
        <v>0</v>
      </c>
      <c r="BD879" s="1">
        <f>IFERROR(IF($AE879&gt;$AE878,VLOOKUP($AC879+AQ$1,STOCK!$F$10:$AB$209,16,0),IF($AE879=$AE878,(IF(BD878&gt;=1,BD878-COUNTIFS($AE878:$AE878,$AC879,AQ878:AQ878,$AI$1),0)),0)),0)</f>
        <v>0</v>
      </c>
      <c r="BE879" s="1">
        <f>IFERROR(IF($AE879&gt;$AE878,VLOOKUP($AC879+AR$1,STOCK!$F$10:$AB$209,16,0),IF($AE879=$AE878,(IF(BE878&gt;=1,BE878-COUNTIFS($AE878:$AE878,$AC879,AR878:AR878,$AI$1),0)),0)),0)</f>
        <v>0</v>
      </c>
      <c r="BF879" s="1">
        <f>IFERROR(IF($AE879&gt;$AE878,VLOOKUP($AC879+AS$1,STOCK!$F$10:$AB$209,16,0),IF($AE879=$AE878,(IF(BF878&gt;=1,BF878-COUNTIFS($AE878:$AE878,$AC879,AS878:AS878,$AI$1),0)),0)),0)</f>
        <v>0</v>
      </c>
      <c r="BG879" s="1">
        <f>IFERROR(IF($AE879&gt;$AE878,VLOOKUP($AC879+AT$1,STOCK!$F$10:$AB$209,16,0),IF($AE879=$AE878,(IF(BG878&gt;=1,BG878-COUNTIFS($AE878:$AE878,$AC879,AT878:AT878,$AI$1),0)),0)),0)</f>
        <v>0</v>
      </c>
      <c r="BH879" s="1">
        <f>IFERROR(IF($AE879&gt;$AE878,VLOOKUP($AC879+AU$1,STOCK!$F$10:$AB$209,16,0),IF($AE879=$AE878,(IF(BH878&gt;=1,BH878-COUNTIFS($AE878:$AE878,$AC879,AU878:AU878,$AI$1),0)),0)),0)</f>
        <v>0</v>
      </c>
      <c r="BI879" s="1">
        <f>IFERROR(IF($AE879&gt;$AE878,VLOOKUP($AC879+AV$1,STOCK!$F$10:$AB$209,16,0),IF($AE879=$AE878,(IF(BI878&gt;=1,BI878-COUNTIFS($AE878:$AE878,$AC879,AV878:AV878,$AI$1),0)),0)),0)</f>
        <v>0</v>
      </c>
      <c r="BJ879" s="1">
        <f>IFERROR(IF($AE879&gt;$AE878,VLOOKUP($AC879+AW$1,STOCK!$F$10:$AB$209,16,0),IF($AE879=$AE878,(IF(BJ878&gt;=1,BJ878-COUNTIFS($AE878:$AE878,$AC879,AW878:AW878,$AI$1),0)),0)),0)</f>
        <v>0</v>
      </c>
      <c r="BK879" s="1">
        <f>IFERROR(IF($AE879&gt;$AE878,VLOOKUP($AC879+AX$1,STOCK!$F$10:$AB$209,16,0),IF($AE879=$AE878,(IF(BK878&gt;=1,BK878-COUNTIFS($AE878:$AE878,$AC879,AX878:AX878,$AI$1),0)),0)),0)</f>
        <v>0</v>
      </c>
      <c r="BL879" s="1">
        <f>IFERROR(IF($AE879&gt;$AE878,VLOOKUP($AC879+AL$1,STOCK!$F$10:$AB$209,17,0),IF($AE879=$AE878,(IF(BL878&gt;=1,BL878-COUNTIFS($AE878:$AE878,$AC879,AL878:AL878,$AI$2),0)),0)),0)</f>
        <v>0</v>
      </c>
      <c r="BM879" s="1">
        <f>IFERROR(IF($AE879&gt;$AE878,VLOOKUP($AC879+AM$1,STOCK!$F$10:$AB$209,17,0),IF($AE879=$AE878,(IF(BM878&gt;=1,BM878-COUNTIFS($AE878:$AE878,$AC879,AM878:AM878,$AI$2),0)),0)),0)</f>
        <v>0</v>
      </c>
      <c r="BN879" s="1">
        <f>IFERROR(IF($AE879&gt;$AE878,VLOOKUP($AC879+AN$1,STOCK!$F$10:$AB$209,17,0),IF($AE879=$AE878,(IF(BN878&gt;=1,BN878-COUNTIFS($AE878:$AE878,$AC879,AN878:AN878,$AI$2),0)),0)),0)</f>
        <v>0</v>
      </c>
      <c r="BO879" s="1">
        <f>IFERROR(IF($AE879&gt;$AE878,VLOOKUP($AC879+AO$1,STOCK!$F$10:$AB$209,17,0),IF($AE879=$AE878,(IF(BO878&gt;=1,BO878-COUNTIFS($AE878:$AE878,$AC879,AO878:AO878,$AI$2),0)),0)),0)</f>
        <v>0</v>
      </c>
      <c r="BP879" s="1">
        <f>IFERROR(IF($AE879&gt;$AE878,VLOOKUP($AC879+AP$1,STOCK!$F$10:$AB$209,17,0),IF($AE879=$AE878,(IF(BP878&gt;=1,BP878-COUNTIFS($AE878:$AE878,$AC879,AP878:AP878,$AI$2),0)),0)),0)</f>
        <v>0</v>
      </c>
      <c r="BQ879" s="1">
        <f>IFERROR(IF($AE879&gt;$AE878,VLOOKUP($AC879+AQ$1,STOCK!$F$10:$AB$209,17,0),IF($AE879=$AE878,(IF(BQ878&gt;=1,BQ878-COUNTIFS($AE878:$AE878,$AC879,AQ878:AQ878,$AI$2),0)),0)),0)</f>
        <v>0</v>
      </c>
      <c r="BR879" s="1">
        <f>IFERROR(IF($AE879&gt;$AE878,VLOOKUP($AC879+AR$1,STOCK!$F$10:$AB$209,17,0),IF($AE879=$AE878,(IF(BR878&gt;=1,BR878-COUNTIFS($AE878:$AE878,$AC879,AR878:AR878,$AI$2),0)),0)),0)</f>
        <v>0</v>
      </c>
      <c r="BS879" s="1">
        <f>IFERROR(IF($AE879&gt;$AE878,VLOOKUP($AC879+AS$1,STOCK!$F$10:$AB$209,17,0),IF($AE879=$AE878,(IF(BS878&gt;=1,BS878-COUNTIFS($AE878:$AE878,$AC879,AS878:AS878,$AI$2),0)),0)),0)</f>
        <v>0</v>
      </c>
      <c r="BT879" s="1">
        <f>IFERROR(IF($AE879&gt;$AE878,VLOOKUP($AC879+AT$1,STOCK!$F$10:$AB$209,17,0),IF($AE879=$AE878,(IF(BT878&gt;=1,BT878-COUNTIFS($AE878:$AE878,$AC879,AT878:AT878,$AI$2),0)),0)),0)</f>
        <v>0</v>
      </c>
      <c r="BU879" s="1">
        <f>IFERROR(IF($AE879&gt;$AE878,VLOOKUP($AC879+AU$1,STOCK!$F$10:$AB$209,17,0),IF($AE879=$AE878,(IF(BU878&gt;=1,BU878-COUNTIFS($AE878:$AE878,$AC879,AU878:AU878,$AI$2),0)),0)),0)</f>
        <v>0</v>
      </c>
      <c r="BV879" s="1">
        <f>IFERROR(IF($AE879&gt;$AE878,VLOOKUP($AC879+AV$1,STOCK!$F$10:$AB$209,17,0),IF($AE879=$AE878,(IF(BV878&gt;=1,BV878-COUNTIFS($AE878:$AE878,$AC879,AV878:AV878,$AI$2),0)),0)),0)</f>
        <v>0</v>
      </c>
      <c r="BW879" s="1">
        <f>IFERROR(IF($AE879&gt;$AE878,VLOOKUP($AC879+AW$1,STOCK!$F$10:$AB$209,17,0),IF($AE879=$AE878,(IF(BW878&gt;=1,BW878-COUNTIFS($AE878:$AE878,$AC879,AW878:AW878,$AI$2),0)),0)),0)</f>
        <v>0</v>
      </c>
      <c r="BX879" s="1">
        <f>IFERROR(IF($AE879&gt;$AE878,VLOOKUP($AC879+AX$1,STOCK!$F$10:$AB$209,17,0),IF($AE879=$AE878,(IF(BX878&gt;=1,BX878-COUNTIFS($AE878:$AE878,$AC879,AX878:AX878,$AI$2),0)),0)),0)</f>
        <v>0</v>
      </c>
    </row>
    <row r="880" spans="29:76" x14ac:dyDescent="0.25">
      <c r="AC880" s="1">
        <f t="shared" si="215"/>
        <v>0</v>
      </c>
      <c r="AD880" s="1">
        <f>IFERROR(IF(LEN(AK880)&gt;=1,VLOOKUP(HLOOKUP(AK880,PROFILE!$K$5:$V$8,4,0),PROFILE!$F$1:$G$3,2,0),0),0)</f>
        <v>0</v>
      </c>
      <c r="AE880" s="1">
        <f t="shared" si="216"/>
        <v>0</v>
      </c>
      <c r="AF880" s="1">
        <v>867</v>
      </c>
      <c r="AI880" s="1" t="str">
        <f>IFERROR(IF($AH880&gt;=1,VLOOKUP($AG880,STUDENT!$O$8:$Z$1507,3,0),""),"")</f>
        <v/>
      </c>
      <c r="AJ880" s="1" t="str">
        <f>IFERROR(IF($AH880&gt;=1,VLOOKUP($AG880,STUDENT!$O$8:$Z$1507,4,0),""),"")</f>
        <v/>
      </c>
      <c r="AK880" s="1" t="str">
        <f>IFERROR(IF($AH880&gt;=1,VLOOKUP($AG880,STUDENT!$O$8:$Z$1507,6,0),""),"")</f>
        <v/>
      </c>
      <c r="AL880" s="1" t="str">
        <f t="shared" si="217"/>
        <v/>
      </c>
      <c r="AM880" s="1" t="str">
        <f t="shared" si="218"/>
        <v/>
      </c>
      <c r="AN880" s="1" t="str">
        <f t="shared" si="219"/>
        <v/>
      </c>
      <c r="AO880" s="1" t="str">
        <f t="shared" si="220"/>
        <v/>
      </c>
      <c r="AP880" s="1" t="str">
        <f t="shared" si="221"/>
        <v/>
      </c>
      <c r="AQ880" s="1" t="str">
        <f t="shared" si="222"/>
        <v/>
      </c>
      <c r="AR880" s="1" t="str">
        <f t="shared" si="223"/>
        <v/>
      </c>
      <c r="AS880" s="1" t="str">
        <f t="shared" si="224"/>
        <v/>
      </c>
      <c r="AT880" s="1" t="str">
        <f t="shared" si="225"/>
        <v/>
      </c>
      <c r="AU880" s="1" t="str">
        <f t="shared" si="226"/>
        <v/>
      </c>
      <c r="AV880" s="1" t="str">
        <f t="shared" si="227"/>
        <v/>
      </c>
      <c r="AW880" s="1" t="str">
        <f t="shared" si="228"/>
        <v/>
      </c>
      <c r="AX880" s="1" t="str">
        <f t="shared" si="229"/>
        <v/>
      </c>
      <c r="AY880" s="1">
        <f>IFERROR(IF($AE880&gt;$AE879,VLOOKUP($AC880+AL$1,STOCK!$F$10:$AB$209,16,0),IF($AE880=$AE879,(IF(AY879&gt;=1,AY879-COUNTIFS($AE879:$AE879,$AC880,AL879:AL879,$AI$1),0)),0)),0)</f>
        <v>0</v>
      </c>
      <c r="AZ880" s="1">
        <f>IFERROR(IF($AE880&gt;$AE879,VLOOKUP($AC880+AM$1,STOCK!$F$10:$AB$209,16,0),IF($AE880=$AE879,(IF(AZ879&gt;=1,AZ879-COUNTIFS($AE879:$AE879,$AC880,AM879:AM879,$AI$1),0)),0)),0)</f>
        <v>0</v>
      </c>
      <c r="BA880" s="1">
        <f>IFERROR(IF($AE880&gt;$AE879,VLOOKUP($AC880+AN$1,STOCK!$F$10:$AB$209,16,0),IF($AE880=$AE879,(IF(BA879&gt;=1,BA879-COUNTIFS($AE879:$AE879,$AC880,AN879:AN879,$AI$1),0)),0)),0)</f>
        <v>0</v>
      </c>
      <c r="BB880" s="1">
        <f>IFERROR(IF($AE880&gt;$AE879,VLOOKUP($AC880+AO$1,STOCK!$F$10:$AB$209,16,0),IF($AE880=$AE879,(IF(BB879&gt;=1,BB879-COUNTIFS($AE879:$AE879,$AC880,AO879:AO879,$AI$1),0)),0)),0)</f>
        <v>0</v>
      </c>
      <c r="BC880" s="1">
        <f>IFERROR(IF($AE880&gt;$AE879,VLOOKUP($AC880+AP$1,STOCK!$F$10:$AB$209,16,0),IF($AE880=$AE879,(IF(BC879&gt;=1,BC879-COUNTIFS($AE879:$AE879,$AC880,AP879:AP879,$AI$1),0)),0)),0)</f>
        <v>0</v>
      </c>
      <c r="BD880" s="1">
        <f>IFERROR(IF($AE880&gt;$AE879,VLOOKUP($AC880+AQ$1,STOCK!$F$10:$AB$209,16,0),IF($AE880=$AE879,(IF(BD879&gt;=1,BD879-COUNTIFS($AE879:$AE879,$AC880,AQ879:AQ879,$AI$1),0)),0)),0)</f>
        <v>0</v>
      </c>
      <c r="BE880" s="1">
        <f>IFERROR(IF($AE880&gt;$AE879,VLOOKUP($AC880+AR$1,STOCK!$F$10:$AB$209,16,0),IF($AE880=$AE879,(IF(BE879&gt;=1,BE879-COUNTIFS($AE879:$AE879,$AC880,AR879:AR879,$AI$1),0)),0)),0)</f>
        <v>0</v>
      </c>
      <c r="BF880" s="1">
        <f>IFERROR(IF($AE880&gt;$AE879,VLOOKUP($AC880+AS$1,STOCK!$F$10:$AB$209,16,0),IF($AE880=$AE879,(IF(BF879&gt;=1,BF879-COUNTIFS($AE879:$AE879,$AC880,AS879:AS879,$AI$1),0)),0)),0)</f>
        <v>0</v>
      </c>
      <c r="BG880" s="1">
        <f>IFERROR(IF($AE880&gt;$AE879,VLOOKUP($AC880+AT$1,STOCK!$F$10:$AB$209,16,0),IF($AE880=$AE879,(IF(BG879&gt;=1,BG879-COUNTIFS($AE879:$AE879,$AC880,AT879:AT879,$AI$1),0)),0)),0)</f>
        <v>0</v>
      </c>
      <c r="BH880" s="1">
        <f>IFERROR(IF($AE880&gt;$AE879,VLOOKUP($AC880+AU$1,STOCK!$F$10:$AB$209,16,0),IF($AE880=$AE879,(IF(BH879&gt;=1,BH879-COUNTIFS($AE879:$AE879,$AC880,AU879:AU879,$AI$1),0)),0)),0)</f>
        <v>0</v>
      </c>
      <c r="BI880" s="1">
        <f>IFERROR(IF($AE880&gt;$AE879,VLOOKUP($AC880+AV$1,STOCK!$F$10:$AB$209,16,0),IF($AE880=$AE879,(IF(BI879&gt;=1,BI879-COUNTIFS($AE879:$AE879,$AC880,AV879:AV879,$AI$1),0)),0)),0)</f>
        <v>0</v>
      </c>
      <c r="BJ880" s="1">
        <f>IFERROR(IF($AE880&gt;$AE879,VLOOKUP($AC880+AW$1,STOCK!$F$10:$AB$209,16,0),IF($AE880=$AE879,(IF(BJ879&gt;=1,BJ879-COUNTIFS($AE879:$AE879,$AC880,AW879:AW879,$AI$1),0)),0)),0)</f>
        <v>0</v>
      </c>
      <c r="BK880" s="1">
        <f>IFERROR(IF($AE880&gt;$AE879,VLOOKUP($AC880+AX$1,STOCK!$F$10:$AB$209,16,0),IF($AE880=$AE879,(IF(BK879&gt;=1,BK879-COUNTIFS($AE879:$AE879,$AC880,AX879:AX879,$AI$1),0)),0)),0)</f>
        <v>0</v>
      </c>
      <c r="BL880" s="1">
        <f>IFERROR(IF($AE880&gt;$AE879,VLOOKUP($AC880+AL$1,STOCK!$F$10:$AB$209,17,0),IF($AE880=$AE879,(IF(BL879&gt;=1,BL879-COUNTIFS($AE879:$AE879,$AC880,AL879:AL879,$AI$2),0)),0)),0)</f>
        <v>0</v>
      </c>
      <c r="BM880" s="1">
        <f>IFERROR(IF($AE880&gt;$AE879,VLOOKUP($AC880+AM$1,STOCK!$F$10:$AB$209,17,0),IF($AE880=$AE879,(IF(BM879&gt;=1,BM879-COUNTIFS($AE879:$AE879,$AC880,AM879:AM879,$AI$2),0)),0)),0)</f>
        <v>0</v>
      </c>
      <c r="BN880" s="1">
        <f>IFERROR(IF($AE880&gt;$AE879,VLOOKUP($AC880+AN$1,STOCK!$F$10:$AB$209,17,0),IF($AE880=$AE879,(IF(BN879&gt;=1,BN879-COUNTIFS($AE879:$AE879,$AC880,AN879:AN879,$AI$2),0)),0)),0)</f>
        <v>0</v>
      </c>
      <c r="BO880" s="1">
        <f>IFERROR(IF($AE880&gt;$AE879,VLOOKUP($AC880+AO$1,STOCK!$F$10:$AB$209,17,0),IF($AE880=$AE879,(IF(BO879&gt;=1,BO879-COUNTIFS($AE879:$AE879,$AC880,AO879:AO879,$AI$2),0)),0)),0)</f>
        <v>0</v>
      </c>
      <c r="BP880" s="1">
        <f>IFERROR(IF($AE880&gt;$AE879,VLOOKUP($AC880+AP$1,STOCK!$F$10:$AB$209,17,0),IF($AE880=$AE879,(IF(BP879&gt;=1,BP879-COUNTIFS($AE879:$AE879,$AC880,AP879:AP879,$AI$2),0)),0)),0)</f>
        <v>0</v>
      </c>
      <c r="BQ880" s="1">
        <f>IFERROR(IF($AE880&gt;$AE879,VLOOKUP($AC880+AQ$1,STOCK!$F$10:$AB$209,17,0),IF($AE880=$AE879,(IF(BQ879&gt;=1,BQ879-COUNTIFS($AE879:$AE879,$AC880,AQ879:AQ879,$AI$2),0)),0)),0)</f>
        <v>0</v>
      </c>
      <c r="BR880" s="1">
        <f>IFERROR(IF($AE880&gt;$AE879,VLOOKUP($AC880+AR$1,STOCK!$F$10:$AB$209,17,0),IF($AE880=$AE879,(IF(BR879&gt;=1,BR879-COUNTIFS($AE879:$AE879,$AC880,AR879:AR879,$AI$2),0)),0)),0)</f>
        <v>0</v>
      </c>
      <c r="BS880" s="1">
        <f>IFERROR(IF($AE880&gt;$AE879,VLOOKUP($AC880+AS$1,STOCK!$F$10:$AB$209,17,0),IF($AE880=$AE879,(IF(BS879&gt;=1,BS879-COUNTIFS($AE879:$AE879,$AC880,AS879:AS879,$AI$2),0)),0)),0)</f>
        <v>0</v>
      </c>
      <c r="BT880" s="1">
        <f>IFERROR(IF($AE880&gt;$AE879,VLOOKUP($AC880+AT$1,STOCK!$F$10:$AB$209,17,0),IF($AE880=$AE879,(IF(BT879&gt;=1,BT879-COUNTIFS($AE879:$AE879,$AC880,AT879:AT879,$AI$2),0)),0)),0)</f>
        <v>0</v>
      </c>
      <c r="BU880" s="1">
        <f>IFERROR(IF($AE880&gt;$AE879,VLOOKUP($AC880+AU$1,STOCK!$F$10:$AB$209,17,0),IF($AE880=$AE879,(IF(BU879&gt;=1,BU879-COUNTIFS($AE879:$AE879,$AC880,AU879:AU879,$AI$2),0)),0)),0)</f>
        <v>0</v>
      </c>
      <c r="BV880" s="1">
        <f>IFERROR(IF($AE880&gt;$AE879,VLOOKUP($AC880+AV$1,STOCK!$F$10:$AB$209,17,0),IF($AE880=$AE879,(IF(BV879&gt;=1,BV879-COUNTIFS($AE879:$AE879,$AC880,AV879:AV879,$AI$2),0)),0)),0)</f>
        <v>0</v>
      </c>
      <c r="BW880" s="1">
        <f>IFERROR(IF($AE880&gt;$AE879,VLOOKUP($AC880+AW$1,STOCK!$F$10:$AB$209,17,0),IF($AE880=$AE879,(IF(BW879&gt;=1,BW879-COUNTIFS($AE879:$AE879,$AC880,AW879:AW879,$AI$2),0)),0)),0)</f>
        <v>0</v>
      </c>
      <c r="BX880" s="1">
        <f>IFERROR(IF($AE880&gt;$AE879,VLOOKUP($AC880+AX$1,STOCK!$F$10:$AB$209,17,0),IF($AE880=$AE879,(IF(BX879&gt;=1,BX879-COUNTIFS($AE879:$AE879,$AC880,AX879:AX879,$AI$2),0)),0)),0)</f>
        <v>0</v>
      </c>
    </row>
    <row r="881" spans="29:76" x14ac:dyDescent="0.25">
      <c r="AC881" s="1">
        <f t="shared" si="215"/>
        <v>0</v>
      </c>
      <c r="AD881" s="1">
        <f>IFERROR(IF(LEN(AK881)&gt;=1,VLOOKUP(HLOOKUP(AK881,PROFILE!$K$5:$V$8,4,0),PROFILE!$F$1:$G$3,2,0),0),0)</f>
        <v>0</v>
      </c>
      <c r="AE881" s="1">
        <f t="shared" si="216"/>
        <v>0</v>
      </c>
      <c r="AF881" s="1">
        <v>868</v>
      </c>
      <c r="AI881" s="1" t="str">
        <f>IFERROR(IF($AH881&gt;=1,VLOOKUP($AG881,STUDENT!$O$8:$Z$1507,3,0),""),"")</f>
        <v/>
      </c>
      <c r="AJ881" s="1" t="str">
        <f>IFERROR(IF($AH881&gt;=1,VLOOKUP($AG881,STUDENT!$O$8:$Z$1507,4,0),""),"")</f>
        <v/>
      </c>
      <c r="AK881" s="1" t="str">
        <f>IFERROR(IF($AH881&gt;=1,VLOOKUP($AG881,STUDENT!$O$8:$Z$1507,6,0),""),"")</f>
        <v/>
      </c>
      <c r="AL881" s="1" t="str">
        <f t="shared" si="217"/>
        <v/>
      </c>
      <c r="AM881" s="1" t="str">
        <f t="shared" si="218"/>
        <v/>
      </c>
      <c r="AN881" s="1" t="str">
        <f t="shared" si="219"/>
        <v/>
      </c>
      <c r="AO881" s="1" t="str">
        <f t="shared" si="220"/>
        <v/>
      </c>
      <c r="AP881" s="1" t="str">
        <f t="shared" si="221"/>
        <v/>
      </c>
      <c r="AQ881" s="1" t="str">
        <f t="shared" si="222"/>
        <v/>
      </c>
      <c r="AR881" s="1" t="str">
        <f t="shared" si="223"/>
        <v/>
      </c>
      <c r="AS881" s="1" t="str">
        <f t="shared" si="224"/>
        <v/>
      </c>
      <c r="AT881" s="1" t="str">
        <f t="shared" si="225"/>
        <v/>
      </c>
      <c r="AU881" s="1" t="str">
        <f t="shared" si="226"/>
        <v/>
      </c>
      <c r="AV881" s="1" t="str">
        <f t="shared" si="227"/>
        <v/>
      </c>
      <c r="AW881" s="1" t="str">
        <f t="shared" si="228"/>
        <v/>
      </c>
      <c r="AX881" s="1" t="str">
        <f t="shared" si="229"/>
        <v/>
      </c>
      <c r="AY881" s="1">
        <f>IFERROR(IF($AE881&gt;$AE880,VLOOKUP($AC881+AL$1,STOCK!$F$10:$AB$209,16,0),IF($AE881=$AE880,(IF(AY880&gt;=1,AY880-COUNTIFS($AE880:$AE880,$AC881,AL880:AL880,$AI$1),0)),0)),0)</f>
        <v>0</v>
      </c>
      <c r="AZ881" s="1">
        <f>IFERROR(IF($AE881&gt;$AE880,VLOOKUP($AC881+AM$1,STOCK!$F$10:$AB$209,16,0),IF($AE881=$AE880,(IF(AZ880&gt;=1,AZ880-COUNTIFS($AE880:$AE880,$AC881,AM880:AM880,$AI$1),0)),0)),0)</f>
        <v>0</v>
      </c>
      <c r="BA881" s="1">
        <f>IFERROR(IF($AE881&gt;$AE880,VLOOKUP($AC881+AN$1,STOCK!$F$10:$AB$209,16,0),IF($AE881=$AE880,(IF(BA880&gt;=1,BA880-COUNTIFS($AE880:$AE880,$AC881,AN880:AN880,$AI$1),0)),0)),0)</f>
        <v>0</v>
      </c>
      <c r="BB881" s="1">
        <f>IFERROR(IF($AE881&gt;$AE880,VLOOKUP($AC881+AO$1,STOCK!$F$10:$AB$209,16,0),IF($AE881=$AE880,(IF(BB880&gt;=1,BB880-COUNTIFS($AE880:$AE880,$AC881,AO880:AO880,$AI$1),0)),0)),0)</f>
        <v>0</v>
      </c>
      <c r="BC881" s="1">
        <f>IFERROR(IF($AE881&gt;$AE880,VLOOKUP($AC881+AP$1,STOCK!$F$10:$AB$209,16,0),IF($AE881=$AE880,(IF(BC880&gt;=1,BC880-COUNTIFS($AE880:$AE880,$AC881,AP880:AP880,$AI$1),0)),0)),0)</f>
        <v>0</v>
      </c>
      <c r="BD881" s="1">
        <f>IFERROR(IF($AE881&gt;$AE880,VLOOKUP($AC881+AQ$1,STOCK!$F$10:$AB$209,16,0),IF($AE881=$AE880,(IF(BD880&gt;=1,BD880-COUNTIFS($AE880:$AE880,$AC881,AQ880:AQ880,$AI$1),0)),0)),0)</f>
        <v>0</v>
      </c>
      <c r="BE881" s="1">
        <f>IFERROR(IF($AE881&gt;$AE880,VLOOKUP($AC881+AR$1,STOCK!$F$10:$AB$209,16,0),IF($AE881=$AE880,(IF(BE880&gt;=1,BE880-COUNTIFS($AE880:$AE880,$AC881,AR880:AR880,$AI$1),0)),0)),0)</f>
        <v>0</v>
      </c>
      <c r="BF881" s="1">
        <f>IFERROR(IF($AE881&gt;$AE880,VLOOKUP($AC881+AS$1,STOCK!$F$10:$AB$209,16,0),IF($AE881=$AE880,(IF(BF880&gt;=1,BF880-COUNTIFS($AE880:$AE880,$AC881,AS880:AS880,$AI$1),0)),0)),0)</f>
        <v>0</v>
      </c>
      <c r="BG881" s="1">
        <f>IFERROR(IF($AE881&gt;$AE880,VLOOKUP($AC881+AT$1,STOCK!$F$10:$AB$209,16,0),IF($AE881=$AE880,(IF(BG880&gt;=1,BG880-COUNTIFS($AE880:$AE880,$AC881,AT880:AT880,$AI$1),0)),0)),0)</f>
        <v>0</v>
      </c>
      <c r="BH881" s="1">
        <f>IFERROR(IF($AE881&gt;$AE880,VLOOKUP($AC881+AU$1,STOCK!$F$10:$AB$209,16,0),IF($AE881=$AE880,(IF(BH880&gt;=1,BH880-COUNTIFS($AE880:$AE880,$AC881,AU880:AU880,$AI$1),0)),0)),0)</f>
        <v>0</v>
      </c>
      <c r="BI881" s="1">
        <f>IFERROR(IF($AE881&gt;$AE880,VLOOKUP($AC881+AV$1,STOCK!$F$10:$AB$209,16,0),IF($AE881=$AE880,(IF(BI880&gt;=1,BI880-COUNTIFS($AE880:$AE880,$AC881,AV880:AV880,$AI$1),0)),0)),0)</f>
        <v>0</v>
      </c>
      <c r="BJ881" s="1">
        <f>IFERROR(IF($AE881&gt;$AE880,VLOOKUP($AC881+AW$1,STOCK!$F$10:$AB$209,16,0),IF($AE881=$AE880,(IF(BJ880&gt;=1,BJ880-COUNTIFS($AE880:$AE880,$AC881,AW880:AW880,$AI$1),0)),0)),0)</f>
        <v>0</v>
      </c>
      <c r="BK881" s="1">
        <f>IFERROR(IF($AE881&gt;$AE880,VLOOKUP($AC881+AX$1,STOCK!$F$10:$AB$209,16,0),IF($AE881=$AE880,(IF(BK880&gt;=1,BK880-COUNTIFS($AE880:$AE880,$AC881,AX880:AX880,$AI$1),0)),0)),0)</f>
        <v>0</v>
      </c>
      <c r="BL881" s="1">
        <f>IFERROR(IF($AE881&gt;$AE880,VLOOKUP($AC881+AL$1,STOCK!$F$10:$AB$209,17,0),IF($AE881=$AE880,(IF(BL880&gt;=1,BL880-COUNTIFS($AE880:$AE880,$AC881,AL880:AL880,$AI$2),0)),0)),0)</f>
        <v>0</v>
      </c>
      <c r="BM881" s="1">
        <f>IFERROR(IF($AE881&gt;$AE880,VLOOKUP($AC881+AM$1,STOCK!$F$10:$AB$209,17,0),IF($AE881=$AE880,(IF(BM880&gt;=1,BM880-COUNTIFS($AE880:$AE880,$AC881,AM880:AM880,$AI$2),0)),0)),0)</f>
        <v>0</v>
      </c>
      <c r="BN881" s="1">
        <f>IFERROR(IF($AE881&gt;$AE880,VLOOKUP($AC881+AN$1,STOCK!$F$10:$AB$209,17,0),IF($AE881=$AE880,(IF(BN880&gt;=1,BN880-COUNTIFS($AE880:$AE880,$AC881,AN880:AN880,$AI$2),0)),0)),0)</f>
        <v>0</v>
      </c>
      <c r="BO881" s="1">
        <f>IFERROR(IF($AE881&gt;$AE880,VLOOKUP($AC881+AO$1,STOCK!$F$10:$AB$209,17,0),IF($AE881=$AE880,(IF(BO880&gt;=1,BO880-COUNTIFS($AE880:$AE880,$AC881,AO880:AO880,$AI$2),0)),0)),0)</f>
        <v>0</v>
      </c>
      <c r="BP881" s="1">
        <f>IFERROR(IF($AE881&gt;$AE880,VLOOKUP($AC881+AP$1,STOCK!$F$10:$AB$209,17,0),IF($AE881=$AE880,(IF(BP880&gt;=1,BP880-COUNTIFS($AE880:$AE880,$AC881,AP880:AP880,$AI$2),0)),0)),0)</f>
        <v>0</v>
      </c>
      <c r="BQ881" s="1">
        <f>IFERROR(IF($AE881&gt;$AE880,VLOOKUP($AC881+AQ$1,STOCK!$F$10:$AB$209,17,0),IF($AE881=$AE880,(IF(BQ880&gt;=1,BQ880-COUNTIFS($AE880:$AE880,$AC881,AQ880:AQ880,$AI$2),0)),0)),0)</f>
        <v>0</v>
      </c>
      <c r="BR881" s="1">
        <f>IFERROR(IF($AE881&gt;$AE880,VLOOKUP($AC881+AR$1,STOCK!$F$10:$AB$209,17,0),IF($AE881=$AE880,(IF(BR880&gt;=1,BR880-COUNTIFS($AE880:$AE880,$AC881,AR880:AR880,$AI$2),0)),0)),0)</f>
        <v>0</v>
      </c>
      <c r="BS881" s="1">
        <f>IFERROR(IF($AE881&gt;$AE880,VLOOKUP($AC881+AS$1,STOCK!$F$10:$AB$209,17,0),IF($AE881=$AE880,(IF(BS880&gt;=1,BS880-COUNTIFS($AE880:$AE880,$AC881,AS880:AS880,$AI$2),0)),0)),0)</f>
        <v>0</v>
      </c>
      <c r="BT881" s="1">
        <f>IFERROR(IF($AE881&gt;$AE880,VLOOKUP($AC881+AT$1,STOCK!$F$10:$AB$209,17,0),IF($AE881=$AE880,(IF(BT880&gt;=1,BT880-COUNTIFS($AE880:$AE880,$AC881,AT880:AT880,$AI$2),0)),0)),0)</f>
        <v>0</v>
      </c>
      <c r="BU881" s="1">
        <f>IFERROR(IF($AE881&gt;$AE880,VLOOKUP($AC881+AU$1,STOCK!$F$10:$AB$209,17,0),IF($AE881=$AE880,(IF(BU880&gt;=1,BU880-COUNTIFS($AE880:$AE880,$AC881,AU880:AU880,$AI$2),0)),0)),0)</f>
        <v>0</v>
      </c>
      <c r="BV881" s="1">
        <f>IFERROR(IF($AE881&gt;$AE880,VLOOKUP($AC881+AV$1,STOCK!$F$10:$AB$209,17,0),IF($AE881=$AE880,(IF(BV880&gt;=1,BV880-COUNTIFS($AE880:$AE880,$AC881,AV880:AV880,$AI$2),0)),0)),0)</f>
        <v>0</v>
      </c>
      <c r="BW881" s="1">
        <f>IFERROR(IF($AE881&gt;$AE880,VLOOKUP($AC881+AW$1,STOCK!$F$10:$AB$209,17,0),IF($AE881=$AE880,(IF(BW880&gt;=1,BW880-COUNTIFS($AE880:$AE880,$AC881,AW880:AW880,$AI$2),0)),0)),0)</f>
        <v>0</v>
      </c>
      <c r="BX881" s="1">
        <f>IFERROR(IF($AE881&gt;$AE880,VLOOKUP($AC881+AX$1,STOCK!$F$10:$AB$209,17,0),IF($AE881=$AE880,(IF(BX880&gt;=1,BX880-COUNTIFS($AE880:$AE880,$AC881,AX880:AX880,$AI$2),0)),0)),0)</f>
        <v>0</v>
      </c>
    </row>
    <row r="882" spans="29:76" x14ac:dyDescent="0.25">
      <c r="AC882" s="1">
        <f t="shared" si="215"/>
        <v>0</v>
      </c>
      <c r="AD882" s="1">
        <f>IFERROR(IF(LEN(AK882)&gt;=1,VLOOKUP(HLOOKUP(AK882,PROFILE!$K$5:$V$8,4,0),PROFILE!$F$1:$G$3,2,0),0),0)</f>
        <v>0</v>
      </c>
      <c r="AE882" s="1">
        <f t="shared" si="216"/>
        <v>0</v>
      </c>
      <c r="AF882" s="1">
        <v>869</v>
      </c>
      <c r="AI882" s="1" t="str">
        <f>IFERROR(IF($AH882&gt;=1,VLOOKUP($AG882,STUDENT!$O$8:$Z$1507,3,0),""),"")</f>
        <v/>
      </c>
      <c r="AJ882" s="1" t="str">
        <f>IFERROR(IF($AH882&gt;=1,VLOOKUP($AG882,STUDENT!$O$8:$Z$1507,4,0),""),"")</f>
        <v/>
      </c>
      <c r="AK882" s="1" t="str">
        <f>IFERROR(IF($AH882&gt;=1,VLOOKUP($AG882,STUDENT!$O$8:$Z$1507,6,0),""),"")</f>
        <v/>
      </c>
      <c r="AL882" s="1" t="str">
        <f t="shared" si="217"/>
        <v/>
      </c>
      <c r="AM882" s="1" t="str">
        <f t="shared" si="218"/>
        <v/>
      </c>
      <c r="AN882" s="1" t="str">
        <f t="shared" si="219"/>
        <v/>
      </c>
      <c r="AO882" s="1" t="str">
        <f t="shared" si="220"/>
        <v/>
      </c>
      <c r="AP882" s="1" t="str">
        <f t="shared" si="221"/>
        <v/>
      </c>
      <c r="AQ882" s="1" t="str">
        <f t="shared" si="222"/>
        <v/>
      </c>
      <c r="AR882" s="1" t="str">
        <f t="shared" si="223"/>
        <v/>
      </c>
      <c r="AS882" s="1" t="str">
        <f t="shared" si="224"/>
        <v/>
      </c>
      <c r="AT882" s="1" t="str">
        <f t="shared" si="225"/>
        <v/>
      </c>
      <c r="AU882" s="1" t="str">
        <f t="shared" si="226"/>
        <v/>
      </c>
      <c r="AV882" s="1" t="str">
        <f t="shared" si="227"/>
        <v/>
      </c>
      <c r="AW882" s="1" t="str">
        <f t="shared" si="228"/>
        <v/>
      </c>
      <c r="AX882" s="1" t="str">
        <f t="shared" si="229"/>
        <v/>
      </c>
      <c r="AY882" s="1">
        <f>IFERROR(IF($AE882&gt;$AE881,VLOOKUP($AC882+AL$1,STOCK!$F$10:$AB$209,16,0),IF($AE882=$AE881,(IF(AY881&gt;=1,AY881-COUNTIFS($AE881:$AE881,$AC882,AL881:AL881,$AI$1),0)),0)),0)</f>
        <v>0</v>
      </c>
      <c r="AZ882" s="1">
        <f>IFERROR(IF($AE882&gt;$AE881,VLOOKUP($AC882+AM$1,STOCK!$F$10:$AB$209,16,0),IF($AE882=$AE881,(IF(AZ881&gt;=1,AZ881-COUNTIFS($AE881:$AE881,$AC882,AM881:AM881,$AI$1),0)),0)),0)</f>
        <v>0</v>
      </c>
      <c r="BA882" s="1">
        <f>IFERROR(IF($AE882&gt;$AE881,VLOOKUP($AC882+AN$1,STOCK!$F$10:$AB$209,16,0),IF($AE882=$AE881,(IF(BA881&gt;=1,BA881-COUNTIFS($AE881:$AE881,$AC882,AN881:AN881,$AI$1),0)),0)),0)</f>
        <v>0</v>
      </c>
      <c r="BB882" s="1">
        <f>IFERROR(IF($AE882&gt;$AE881,VLOOKUP($AC882+AO$1,STOCK!$F$10:$AB$209,16,0),IF($AE882=$AE881,(IF(BB881&gt;=1,BB881-COUNTIFS($AE881:$AE881,$AC882,AO881:AO881,$AI$1),0)),0)),0)</f>
        <v>0</v>
      </c>
      <c r="BC882" s="1">
        <f>IFERROR(IF($AE882&gt;$AE881,VLOOKUP($AC882+AP$1,STOCK!$F$10:$AB$209,16,0),IF($AE882=$AE881,(IF(BC881&gt;=1,BC881-COUNTIFS($AE881:$AE881,$AC882,AP881:AP881,$AI$1),0)),0)),0)</f>
        <v>0</v>
      </c>
      <c r="BD882" s="1">
        <f>IFERROR(IF($AE882&gt;$AE881,VLOOKUP($AC882+AQ$1,STOCK!$F$10:$AB$209,16,0),IF($AE882=$AE881,(IF(BD881&gt;=1,BD881-COUNTIFS($AE881:$AE881,$AC882,AQ881:AQ881,$AI$1),0)),0)),0)</f>
        <v>0</v>
      </c>
      <c r="BE882" s="1">
        <f>IFERROR(IF($AE882&gt;$AE881,VLOOKUP($AC882+AR$1,STOCK!$F$10:$AB$209,16,0),IF($AE882=$AE881,(IF(BE881&gt;=1,BE881-COUNTIFS($AE881:$AE881,$AC882,AR881:AR881,$AI$1),0)),0)),0)</f>
        <v>0</v>
      </c>
      <c r="BF882" s="1">
        <f>IFERROR(IF($AE882&gt;$AE881,VLOOKUP($AC882+AS$1,STOCK!$F$10:$AB$209,16,0),IF($AE882=$AE881,(IF(BF881&gt;=1,BF881-COUNTIFS($AE881:$AE881,$AC882,AS881:AS881,$AI$1),0)),0)),0)</f>
        <v>0</v>
      </c>
      <c r="BG882" s="1">
        <f>IFERROR(IF($AE882&gt;$AE881,VLOOKUP($AC882+AT$1,STOCK!$F$10:$AB$209,16,0),IF($AE882=$AE881,(IF(BG881&gt;=1,BG881-COUNTIFS($AE881:$AE881,$AC882,AT881:AT881,$AI$1),0)),0)),0)</f>
        <v>0</v>
      </c>
      <c r="BH882" s="1">
        <f>IFERROR(IF($AE882&gt;$AE881,VLOOKUP($AC882+AU$1,STOCK!$F$10:$AB$209,16,0),IF($AE882=$AE881,(IF(BH881&gt;=1,BH881-COUNTIFS($AE881:$AE881,$AC882,AU881:AU881,$AI$1),0)),0)),0)</f>
        <v>0</v>
      </c>
      <c r="BI882" s="1">
        <f>IFERROR(IF($AE882&gt;$AE881,VLOOKUP($AC882+AV$1,STOCK!$F$10:$AB$209,16,0),IF($AE882=$AE881,(IF(BI881&gt;=1,BI881-COUNTIFS($AE881:$AE881,$AC882,AV881:AV881,$AI$1),0)),0)),0)</f>
        <v>0</v>
      </c>
      <c r="BJ882" s="1">
        <f>IFERROR(IF($AE882&gt;$AE881,VLOOKUP($AC882+AW$1,STOCK!$F$10:$AB$209,16,0),IF($AE882=$AE881,(IF(BJ881&gt;=1,BJ881-COUNTIFS($AE881:$AE881,$AC882,AW881:AW881,$AI$1),0)),0)),0)</f>
        <v>0</v>
      </c>
      <c r="BK882" s="1">
        <f>IFERROR(IF($AE882&gt;$AE881,VLOOKUP($AC882+AX$1,STOCK!$F$10:$AB$209,16,0),IF($AE882=$AE881,(IF(BK881&gt;=1,BK881-COUNTIFS($AE881:$AE881,$AC882,AX881:AX881,$AI$1),0)),0)),0)</f>
        <v>0</v>
      </c>
      <c r="BL882" s="1">
        <f>IFERROR(IF($AE882&gt;$AE881,VLOOKUP($AC882+AL$1,STOCK!$F$10:$AB$209,17,0),IF($AE882=$AE881,(IF(BL881&gt;=1,BL881-COUNTIFS($AE881:$AE881,$AC882,AL881:AL881,$AI$2),0)),0)),0)</f>
        <v>0</v>
      </c>
      <c r="BM882" s="1">
        <f>IFERROR(IF($AE882&gt;$AE881,VLOOKUP($AC882+AM$1,STOCK!$F$10:$AB$209,17,0),IF($AE882=$AE881,(IF(BM881&gt;=1,BM881-COUNTIFS($AE881:$AE881,$AC882,AM881:AM881,$AI$2),0)),0)),0)</f>
        <v>0</v>
      </c>
      <c r="BN882" s="1">
        <f>IFERROR(IF($AE882&gt;$AE881,VLOOKUP($AC882+AN$1,STOCK!$F$10:$AB$209,17,0),IF($AE882=$AE881,(IF(BN881&gt;=1,BN881-COUNTIFS($AE881:$AE881,$AC882,AN881:AN881,$AI$2),0)),0)),0)</f>
        <v>0</v>
      </c>
      <c r="BO882" s="1">
        <f>IFERROR(IF($AE882&gt;$AE881,VLOOKUP($AC882+AO$1,STOCK!$F$10:$AB$209,17,0),IF($AE882=$AE881,(IF(BO881&gt;=1,BO881-COUNTIFS($AE881:$AE881,$AC882,AO881:AO881,$AI$2),0)),0)),0)</f>
        <v>0</v>
      </c>
      <c r="BP882" s="1">
        <f>IFERROR(IF($AE882&gt;$AE881,VLOOKUP($AC882+AP$1,STOCK!$F$10:$AB$209,17,0),IF($AE882=$AE881,(IF(BP881&gt;=1,BP881-COUNTIFS($AE881:$AE881,$AC882,AP881:AP881,$AI$2),0)),0)),0)</f>
        <v>0</v>
      </c>
      <c r="BQ882" s="1">
        <f>IFERROR(IF($AE882&gt;$AE881,VLOOKUP($AC882+AQ$1,STOCK!$F$10:$AB$209,17,0),IF($AE882=$AE881,(IF(BQ881&gt;=1,BQ881-COUNTIFS($AE881:$AE881,$AC882,AQ881:AQ881,$AI$2),0)),0)),0)</f>
        <v>0</v>
      </c>
      <c r="BR882" s="1">
        <f>IFERROR(IF($AE882&gt;$AE881,VLOOKUP($AC882+AR$1,STOCK!$F$10:$AB$209,17,0),IF($AE882=$AE881,(IF(BR881&gt;=1,BR881-COUNTIFS($AE881:$AE881,$AC882,AR881:AR881,$AI$2),0)),0)),0)</f>
        <v>0</v>
      </c>
      <c r="BS882" s="1">
        <f>IFERROR(IF($AE882&gt;$AE881,VLOOKUP($AC882+AS$1,STOCK!$F$10:$AB$209,17,0),IF($AE882=$AE881,(IF(BS881&gt;=1,BS881-COUNTIFS($AE881:$AE881,$AC882,AS881:AS881,$AI$2),0)),0)),0)</f>
        <v>0</v>
      </c>
      <c r="BT882" s="1">
        <f>IFERROR(IF($AE882&gt;$AE881,VLOOKUP($AC882+AT$1,STOCK!$F$10:$AB$209,17,0),IF($AE882=$AE881,(IF(BT881&gt;=1,BT881-COUNTIFS($AE881:$AE881,$AC882,AT881:AT881,$AI$2),0)),0)),0)</f>
        <v>0</v>
      </c>
      <c r="BU882" s="1">
        <f>IFERROR(IF($AE882&gt;$AE881,VLOOKUP($AC882+AU$1,STOCK!$F$10:$AB$209,17,0),IF($AE882=$AE881,(IF(BU881&gt;=1,BU881-COUNTIFS($AE881:$AE881,$AC882,AU881:AU881,$AI$2),0)),0)),0)</f>
        <v>0</v>
      </c>
      <c r="BV882" s="1">
        <f>IFERROR(IF($AE882&gt;$AE881,VLOOKUP($AC882+AV$1,STOCK!$F$10:$AB$209,17,0),IF($AE882=$AE881,(IF(BV881&gt;=1,BV881-COUNTIFS($AE881:$AE881,$AC882,AV881:AV881,$AI$2),0)),0)),0)</f>
        <v>0</v>
      </c>
      <c r="BW882" s="1">
        <f>IFERROR(IF($AE882&gt;$AE881,VLOOKUP($AC882+AW$1,STOCK!$F$10:$AB$209,17,0),IF($AE882=$AE881,(IF(BW881&gt;=1,BW881-COUNTIFS($AE881:$AE881,$AC882,AW881:AW881,$AI$2),0)),0)),0)</f>
        <v>0</v>
      </c>
      <c r="BX882" s="1">
        <f>IFERROR(IF($AE882&gt;$AE881,VLOOKUP($AC882+AX$1,STOCK!$F$10:$AB$209,17,0),IF($AE882=$AE881,(IF(BX881&gt;=1,BX881-COUNTIFS($AE881:$AE881,$AC882,AX881:AX881,$AI$2),0)),0)),0)</f>
        <v>0</v>
      </c>
    </row>
    <row r="883" spans="29:76" x14ac:dyDescent="0.25">
      <c r="AC883" s="1">
        <f t="shared" si="215"/>
        <v>0</v>
      </c>
      <c r="AD883" s="1">
        <f>IFERROR(IF(LEN(AK883)&gt;=1,VLOOKUP(HLOOKUP(AK883,PROFILE!$K$5:$V$8,4,0),PROFILE!$F$1:$G$3,2,0),0),0)</f>
        <v>0</v>
      </c>
      <c r="AE883" s="1">
        <f t="shared" si="216"/>
        <v>0</v>
      </c>
      <c r="AF883" s="1">
        <v>870</v>
      </c>
      <c r="AI883" s="1" t="str">
        <f>IFERROR(IF($AH883&gt;=1,VLOOKUP($AG883,STUDENT!$O$8:$Z$1507,3,0),""),"")</f>
        <v/>
      </c>
      <c r="AJ883" s="1" t="str">
        <f>IFERROR(IF($AH883&gt;=1,VLOOKUP($AG883,STUDENT!$O$8:$Z$1507,4,0),""),"")</f>
        <v/>
      </c>
      <c r="AK883" s="1" t="str">
        <f>IFERROR(IF($AH883&gt;=1,VLOOKUP($AG883,STUDENT!$O$8:$Z$1507,6,0),""),"")</f>
        <v/>
      </c>
      <c r="AL883" s="1" t="str">
        <f t="shared" si="217"/>
        <v/>
      </c>
      <c r="AM883" s="1" t="str">
        <f t="shared" si="218"/>
        <v/>
      </c>
      <c r="AN883" s="1" t="str">
        <f t="shared" si="219"/>
        <v/>
      </c>
      <c r="AO883" s="1" t="str">
        <f t="shared" si="220"/>
        <v/>
      </c>
      <c r="AP883" s="1" t="str">
        <f t="shared" si="221"/>
        <v/>
      </c>
      <c r="AQ883" s="1" t="str">
        <f t="shared" si="222"/>
        <v/>
      </c>
      <c r="AR883" s="1" t="str">
        <f t="shared" si="223"/>
        <v/>
      </c>
      <c r="AS883" s="1" t="str">
        <f t="shared" si="224"/>
        <v/>
      </c>
      <c r="AT883" s="1" t="str">
        <f t="shared" si="225"/>
        <v/>
      </c>
      <c r="AU883" s="1" t="str">
        <f t="shared" si="226"/>
        <v/>
      </c>
      <c r="AV883" s="1" t="str">
        <f t="shared" si="227"/>
        <v/>
      </c>
      <c r="AW883" s="1" t="str">
        <f t="shared" si="228"/>
        <v/>
      </c>
      <c r="AX883" s="1" t="str">
        <f t="shared" si="229"/>
        <v/>
      </c>
      <c r="AY883" s="1">
        <f>IFERROR(IF($AE883&gt;$AE882,VLOOKUP($AC883+AL$1,STOCK!$F$10:$AB$209,16,0),IF($AE883=$AE882,(IF(AY882&gt;=1,AY882-COUNTIFS($AE882:$AE882,$AC883,AL882:AL882,$AI$1),0)),0)),0)</f>
        <v>0</v>
      </c>
      <c r="AZ883" s="1">
        <f>IFERROR(IF($AE883&gt;$AE882,VLOOKUP($AC883+AM$1,STOCK!$F$10:$AB$209,16,0),IF($AE883=$AE882,(IF(AZ882&gt;=1,AZ882-COUNTIFS($AE882:$AE882,$AC883,AM882:AM882,$AI$1),0)),0)),0)</f>
        <v>0</v>
      </c>
      <c r="BA883" s="1">
        <f>IFERROR(IF($AE883&gt;$AE882,VLOOKUP($AC883+AN$1,STOCK!$F$10:$AB$209,16,0),IF($AE883=$AE882,(IF(BA882&gt;=1,BA882-COUNTIFS($AE882:$AE882,$AC883,AN882:AN882,$AI$1),0)),0)),0)</f>
        <v>0</v>
      </c>
      <c r="BB883" s="1">
        <f>IFERROR(IF($AE883&gt;$AE882,VLOOKUP($AC883+AO$1,STOCK!$F$10:$AB$209,16,0),IF($AE883=$AE882,(IF(BB882&gt;=1,BB882-COUNTIFS($AE882:$AE882,$AC883,AO882:AO882,$AI$1),0)),0)),0)</f>
        <v>0</v>
      </c>
      <c r="BC883" s="1">
        <f>IFERROR(IF($AE883&gt;$AE882,VLOOKUP($AC883+AP$1,STOCK!$F$10:$AB$209,16,0),IF($AE883=$AE882,(IF(BC882&gt;=1,BC882-COUNTIFS($AE882:$AE882,$AC883,AP882:AP882,$AI$1),0)),0)),0)</f>
        <v>0</v>
      </c>
      <c r="BD883" s="1">
        <f>IFERROR(IF($AE883&gt;$AE882,VLOOKUP($AC883+AQ$1,STOCK!$F$10:$AB$209,16,0),IF($AE883=$AE882,(IF(BD882&gt;=1,BD882-COUNTIFS($AE882:$AE882,$AC883,AQ882:AQ882,$AI$1),0)),0)),0)</f>
        <v>0</v>
      </c>
      <c r="BE883" s="1">
        <f>IFERROR(IF($AE883&gt;$AE882,VLOOKUP($AC883+AR$1,STOCK!$F$10:$AB$209,16,0),IF($AE883=$AE882,(IF(BE882&gt;=1,BE882-COUNTIFS($AE882:$AE882,$AC883,AR882:AR882,$AI$1),0)),0)),0)</f>
        <v>0</v>
      </c>
      <c r="BF883" s="1">
        <f>IFERROR(IF($AE883&gt;$AE882,VLOOKUP($AC883+AS$1,STOCK!$F$10:$AB$209,16,0),IF($AE883=$AE882,(IF(BF882&gt;=1,BF882-COUNTIFS($AE882:$AE882,$AC883,AS882:AS882,$AI$1),0)),0)),0)</f>
        <v>0</v>
      </c>
      <c r="BG883" s="1">
        <f>IFERROR(IF($AE883&gt;$AE882,VLOOKUP($AC883+AT$1,STOCK!$F$10:$AB$209,16,0),IF($AE883=$AE882,(IF(BG882&gt;=1,BG882-COUNTIFS($AE882:$AE882,$AC883,AT882:AT882,$AI$1),0)),0)),0)</f>
        <v>0</v>
      </c>
      <c r="BH883" s="1">
        <f>IFERROR(IF($AE883&gt;$AE882,VLOOKUP($AC883+AU$1,STOCK!$F$10:$AB$209,16,0),IF($AE883=$AE882,(IF(BH882&gt;=1,BH882-COUNTIFS($AE882:$AE882,$AC883,AU882:AU882,$AI$1),0)),0)),0)</f>
        <v>0</v>
      </c>
      <c r="BI883" s="1">
        <f>IFERROR(IF($AE883&gt;$AE882,VLOOKUP($AC883+AV$1,STOCK!$F$10:$AB$209,16,0),IF($AE883=$AE882,(IF(BI882&gt;=1,BI882-COUNTIFS($AE882:$AE882,$AC883,AV882:AV882,$AI$1),0)),0)),0)</f>
        <v>0</v>
      </c>
      <c r="BJ883" s="1">
        <f>IFERROR(IF($AE883&gt;$AE882,VLOOKUP($AC883+AW$1,STOCK!$F$10:$AB$209,16,0),IF($AE883=$AE882,(IF(BJ882&gt;=1,BJ882-COUNTIFS($AE882:$AE882,$AC883,AW882:AW882,$AI$1),0)),0)),0)</f>
        <v>0</v>
      </c>
      <c r="BK883" s="1">
        <f>IFERROR(IF($AE883&gt;$AE882,VLOOKUP($AC883+AX$1,STOCK!$F$10:$AB$209,16,0),IF($AE883=$AE882,(IF(BK882&gt;=1,BK882-COUNTIFS($AE882:$AE882,$AC883,AX882:AX882,$AI$1),0)),0)),0)</f>
        <v>0</v>
      </c>
      <c r="BL883" s="1">
        <f>IFERROR(IF($AE883&gt;$AE882,VLOOKUP($AC883+AL$1,STOCK!$F$10:$AB$209,17,0),IF($AE883=$AE882,(IF(BL882&gt;=1,BL882-COUNTIFS($AE882:$AE882,$AC883,AL882:AL882,$AI$2),0)),0)),0)</f>
        <v>0</v>
      </c>
      <c r="BM883" s="1">
        <f>IFERROR(IF($AE883&gt;$AE882,VLOOKUP($AC883+AM$1,STOCK!$F$10:$AB$209,17,0),IF($AE883=$AE882,(IF(BM882&gt;=1,BM882-COUNTIFS($AE882:$AE882,$AC883,AM882:AM882,$AI$2),0)),0)),0)</f>
        <v>0</v>
      </c>
      <c r="BN883" s="1">
        <f>IFERROR(IF($AE883&gt;$AE882,VLOOKUP($AC883+AN$1,STOCK!$F$10:$AB$209,17,0),IF($AE883=$AE882,(IF(BN882&gt;=1,BN882-COUNTIFS($AE882:$AE882,$AC883,AN882:AN882,$AI$2),0)),0)),0)</f>
        <v>0</v>
      </c>
      <c r="BO883" s="1">
        <f>IFERROR(IF($AE883&gt;$AE882,VLOOKUP($AC883+AO$1,STOCK!$F$10:$AB$209,17,0),IF($AE883=$AE882,(IF(BO882&gt;=1,BO882-COUNTIFS($AE882:$AE882,$AC883,AO882:AO882,$AI$2),0)),0)),0)</f>
        <v>0</v>
      </c>
      <c r="BP883" s="1">
        <f>IFERROR(IF($AE883&gt;$AE882,VLOOKUP($AC883+AP$1,STOCK!$F$10:$AB$209,17,0),IF($AE883=$AE882,(IF(BP882&gt;=1,BP882-COUNTIFS($AE882:$AE882,$AC883,AP882:AP882,$AI$2),0)),0)),0)</f>
        <v>0</v>
      </c>
      <c r="BQ883" s="1">
        <f>IFERROR(IF($AE883&gt;$AE882,VLOOKUP($AC883+AQ$1,STOCK!$F$10:$AB$209,17,0),IF($AE883=$AE882,(IF(BQ882&gt;=1,BQ882-COUNTIFS($AE882:$AE882,$AC883,AQ882:AQ882,$AI$2),0)),0)),0)</f>
        <v>0</v>
      </c>
      <c r="BR883" s="1">
        <f>IFERROR(IF($AE883&gt;$AE882,VLOOKUP($AC883+AR$1,STOCK!$F$10:$AB$209,17,0),IF($AE883=$AE882,(IF(BR882&gt;=1,BR882-COUNTIFS($AE882:$AE882,$AC883,AR882:AR882,$AI$2),0)),0)),0)</f>
        <v>0</v>
      </c>
      <c r="BS883" s="1">
        <f>IFERROR(IF($AE883&gt;$AE882,VLOOKUP($AC883+AS$1,STOCK!$F$10:$AB$209,17,0),IF($AE883=$AE882,(IF(BS882&gt;=1,BS882-COUNTIFS($AE882:$AE882,$AC883,AS882:AS882,$AI$2),0)),0)),0)</f>
        <v>0</v>
      </c>
      <c r="BT883" s="1">
        <f>IFERROR(IF($AE883&gt;$AE882,VLOOKUP($AC883+AT$1,STOCK!$F$10:$AB$209,17,0),IF($AE883=$AE882,(IF(BT882&gt;=1,BT882-COUNTIFS($AE882:$AE882,$AC883,AT882:AT882,$AI$2),0)),0)),0)</f>
        <v>0</v>
      </c>
      <c r="BU883" s="1">
        <f>IFERROR(IF($AE883&gt;$AE882,VLOOKUP($AC883+AU$1,STOCK!$F$10:$AB$209,17,0),IF($AE883=$AE882,(IF(BU882&gt;=1,BU882-COUNTIFS($AE882:$AE882,$AC883,AU882:AU882,$AI$2),0)),0)),0)</f>
        <v>0</v>
      </c>
      <c r="BV883" s="1">
        <f>IFERROR(IF($AE883&gt;$AE882,VLOOKUP($AC883+AV$1,STOCK!$F$10:$AB$209,17,0),IF($AE883=$AE882,(IF(BV882&gt;=1,BV882-COUNTIFS($AE882:$AE882,$AC883,AV882:AV882,$AI$2),0)),0)),0)</f>
        <v>0</v>
      </c>
      <c r="BW883" s="1">
        <f>IFERROR(IF($AE883&gt;$AE882,VLOOKUP($AC883+AW$1,STOCK!$F$10:$AB$209,17,0),IF($AE883=$AE882,(IF(BW882&gt;=1,BW882-COUNTIFS($AE882:$AE882,$AC883,AW882:AW882,$AI$2),0)),0)),0)</f>
        <v>0</v>
      </c>
      <c r="BX883" s="1">
        <f>IFERROR(IF($AE883&gt;$AE882,VLOOKUP($AC883+AX$1,STOCK!$F$10:$AB$209,17,0),IF($AE883=$AE882,(IF(BX882&gt;=1,BX882-COUNTIFS($AE882:$AE882,$AC883,AX882:AX882,$AI$2),0)),0)),0)</f>
        <v>0</v>
      </c>
    </row>
    <row r="884" spans="29:76" x14ac:dyDescent="0.25">
      <c r="AC884" s="1">
        <f t="shared" si="215"/>
        <v>0</v>
      </c>
      <c r="AD884" s="1">
        <f>IFERROR(IF(LEN(AK884)&gt;=1,VLOOKUP(HLOOKUP(AK884,PROFILE!$K$5:$V$8,4,0),PROFILE!$F$1:$G$3,2,0),0),0)</f>
        <v>0</v>
      </c>
      <c r="AE884" s="1">
        <f t="shared" si="216"/>
        <v>0</v>
      </c>
      <c r="AF884" s="1">
        <v>871</v>
      </c>
      <c r="AI884" s="1" t="str">
        <f>IFERROR(IF($AH884&gt;=1,VLOOKUP($AG884,STUDENT!$O$8:$Z$1507,3,0),""),"")</f>
        <v/>
      </c>
      <c r="AJ884" s="1" t="str">
        <f>IFERROR(IF($AH884&gt;=1,VLOOKUP($AG884,STUDENT!$O$8:$Z$1507,4,0),""),"")</f>
        <v/>
      </c>
      <c r="AK884" s="1" t="str">
        <f>IFERROR(IF($AH884&gt;=1,VLOOKUP($AG884,STUDENT!$O$8:$Z$1507,6,0),""),"")</f>
        <v/>
      </c>
      <c r="AL884" s="1" t="str">
        <f t="shared" si="217"/>
        <v/>
      </c>
      <c r="AM884" s="1" t="str">
        <f t="shared" si="218"/>
        <v/>
      </c>
      <c r="AN884" s="1" t="str">
        <f t="shared" si="219"/>
        <v/>
      </c>
      <c r="AO884" s="1" t="str">
        <f t="shared" si="220"/>
        <v/>
      </c>
      <c r="AP884" s="1" t="str">
        <f t="shared" si="221"/>
        <v/>
      </c>
      <c r="AQ884" s="1" t="str">
        <f t="shared" si="222"/>
        <v/>
      </c>
      <c r="AR884" s="1" t="str">
        <f t="shared" si="223"/>
        <v/>
      </c>
      <c r="AS884" s="1" t="str">
        <f t="shared" si="224"/>
        <v/>
      </c>
      <c r="AT884" s="1" t="str">
        <f t="shared" si="225"/>
        <v/>
      </c>
      <c r="AU884" s="1" t="str">
        <f t="shared" si="226"/>
        <v/>
      </c>
      <c r="AV884" s="1" t="str">
        <f t="shared" si="227"/>
        <v/>
      </c>
      <c r="AW884" s="1" t="str">
        <f t="shared" si="228"/>
        <v/>
      </c>
      <c r="AX884" s="1" t="str">
        <f t="shared" si="229"/>
        <v/>
      </c>
      <c r="AY884" s="1">
        <f>IFERROR(IF($AE884&gt;$AE883,VLOOKUP($AC884+AL$1,STOCK!$F$10:$AB$209,16,0),IF($AE884=$AE883,(IF(AY883&gt;=1,AY883-COUNTIFS($AE883:$AE883,$AC884,AL883:AL883,$AI$1),0)),0)),0)</f>
        <v>0</v>
      </c>
      <c r="AZ884" s="1">
        <f>IFERROR(IF($AE884&gt;$AE883,VLOOKUP($AC884+AM$1,STOCK!$F$10:$AB$209,16,0),IF($AE884=$AE883,(IF(AZ883&gt;=1,AZ883-COUNTIFS($AE883:$AE883,$AC884,AM883:AM883,$AI$1),0)),0)),0)</f>
        <v>0</v>
      </c>
      <c r="BA884" s="1">
        <f>IFERROR(IF($AE884&gt;$AE883,VLOOKUP($AC884+AN$1,STOCK!$F$10:$AB$209,16,0),IF($AE884=$AE883,(IF(BA883&gt;=1,BA883-COUNTIFS($AE883:$AE883,$AC884,AN883:AN883,$AI$1),0)),0)),0)</f>
        <v>0</v>
      </c>
      <c r="BB884" s="1">
        <f>IFERROR(IF($AE884&gt;$AE883,VLOOKUP($AC884+AO$1,STOCK!$F$10:$AB$209,16,0),IF($AE884=$AE883,(IF(BB883&gt;=1,BB883-COUNTIFS($AE883:$AE883,$AC884,AO883:AO883,$AI$1),0)),0)),0)</f>
        <v>0</v>
      </c>
      <c r="BC884" s="1">
        <f>IFERROR(IF($AE884&gt;$AE883,VLOOKUP($AC884+AP$1,STOCK!$F$10:$AB$209,16,0),IF($AE884=$AE883,(IF(BC883&gt;=1,BC883-COUNTIFS($AE883:$AE883,$AC884,AP883:AP883,$AI$1),0)),0)),0)</f>
        <v>0</v>
      </c>
      <c r="BD884" s="1">
        <f>IFERROR(IF($AE884&gt;$AE883,VLOOKUP($AC884+AQ$1,STOCK!$F$10:$AB$209,16,0),IF($AE884=$AE883,(IF(BD883&gt;=1,BD883-COUNTIFS($AE883:$AE883,$AC884,AQ883:AQ883,$AI$1),0)),0)),0)</f>
        <v>0</v>
      </c>
      <c r="BE884" s="1">
        <f>IFERROR(IF($AE884&gt;$AE883,VLOOKUP($AC884+AR$1,STOCK!$F$10:$AB$209,16,0),IF($AE884=$AE883,(IF(BE883&gt;=1,BE883-COUNTIFS($AE883:$AE883,$AC884,AR883:AR883,$AI$1),0)),0)),0)</f>
        <v>0</v>
      </c>
      <c r="BF884" s="1">
        <f>IFERROR(IF($AE884&gt;$AE883,VLOOKUP($AC884+AS$1,STOCK!$F$10:$AB$209,16,0),IF($AE884=$AE883,(IF(BF883&gt;=1,BF883-COUNTIFS($AE883:$AE883,$AC884,AS883:AS883,$AI$1),0)),0)),0)</f>
        <v>0</v>
      </c>
      <c r="BG884" s="1">
        <f>IFERROR(IF($AE884&gt;$AE883,VLOOKUP($AC884+AT$1,STOCK!$F$10:$AB$209,16,0),IF($AE884=$AE883,(IF(BG883&gt;=1,BG883-COUNTIFS($AE883:$AE883,$AC884,AT883:AT883,$AI$1),0)),0)),0)</f>
        <v>0</v>
      </c>
      <c r="BH884" s="1">
        <f>IFERROR(IF($AE884&gt;$AE883,VLOOKUP($AC884+AU$1,STOCK!$F$10:$AB$209,16,0),IF($AE884=$AE883,(IF(BH883&gt;=1,BH883-COUNTIFS($AE883:$AE883,$AC884,AU883:AU883,$AI$1),0)),0)),0)</f>
        <v>0</v>
      </c>
      <c r="BI884" s="1">
        <f>IFERROR(IF($AE884&gt;$AE883,VLOOKUP($AC884+AV$1,STOCK!$F$10:$AB$209,16,0),IF($AE884=$AE883,(IF(BI883&gt;=1,BI883-COUNTIFS($AE883:$AE883,$AC884,AV883:AV883,$AI$1),0)),0)),0)</f>
        <v>0</v>
      </c>
      <c r="BJ884" s="1">
        <f>IFERROR(IF($AE884&gt;$AE883,VLOOKUP($AC884+AW$1,STOCK!$F$10:$AB$209,16,0),IF($AE884=$AE883,(IF(BJ883&gt;=1,BJ883-COUNTIFS($AE883:$AE883,$AC884,AW883:AW883,$AI$1),0)),0)),0)</f>
        <v>0</v>
      </c>
      <c r="BK884" s="1">
        <f>IFERROR(IF($AE884&gt;$AE883,VLOOKUP($AC884+AX$1,STOCK!$F$10:$AB$209,16,0),IF($AE884=$AE883,(IF(BK883&gt;=1,BK883-COUNTIFS($AE883:$AE883,$AC884,AX883:AX883,$AI$1),0)),0)),0)</f>
        <v>0</v>
      </c>
      <c r="BL884" s="1">
        <f>IFERROR(IF($AE884&gt;$AE883,VLOOKUP($AC884+AL$1,STOCK!$F$10:$AB$209,17,0),IF($AE884=$AE883,(IF(BL883&gt;=1,BL883-COUNTIFS($AE883:$AE883,$AC884,AL883:AL883,$AI$2),0)),0)),0)</f>
        <v>0</v>
      </c>
      <c r="BM884" s="1">
        <f>IFERROR(IF($AE884&gt;$AE883,VLOOKUP($AC884+AM$1,STOCK!$F$10:$AB$209,17,0),IF($AE884=$AE883,(IF(BM883&gt;=1,BM883-COUNTIFS($AE883:$AE883,$AC884,AM883:AM883,$AI$2),0)),0)),0)</f>
        <v>0</v>
      </c>
      <c r="BN884" s="1">
        <f>IFERROR(IF($AE884&gt;$AE883,VLOOKUP($AC884+AN$1,STOCK!$F$10:$AB$209,17,0),IF($AE884=$AE883,(IF(BN883&gt;=1,BN883-COUNTIFS($AE883:$AE883,$AC884,AN883:AN883,$AI$2),0)),0)),0)</f>
        <v>0</v>
      </c>
      <c r="BO884" s="1">
        <f>IFERROR(IF($AE884&gt;$AE883,VLOOKUP($AC884+AO$1,STOCK!$F$10:$AB$209,17,0),IF($AE884=$AE883,(IF(BO883&gt;=1,BO883-COUNTIFS($AE883:$AE883,$AC884,AO883:AO883,$AI$2),0)),0)),0)</f>
        <v>0</v>
      </c>
      <c r="BP884" s="1">
        <f>IFERROR(IF($AE884&gt;$AE883,VLOOKUP($AC884+AP$1,STOCK!$F$10:$AB$209,17,0),IF($AE884=$AE883,(IF(BP883&gt;=1,BP883-COUNTIFS($AE883:$AE883,$AC884,AP883:AP883,$AI$2),0)),0)),0)</f>
        <v>0</v>
      </c>
      <c r="BQ884" s="1">
        <f>IFERROR(IF($AE884&gt;$AE883,VLOOKUP($AC884+AQ$1,STOCK!$F$10:$AB$209,17,0),IF($AE884=$AE883,(IF(BQ883&gt;=1,BQ883-COUNTIFS($AE883:$AE883,$AC884,AQ883:AQ883,$AI$2),0)),0)),0)</f>
        <v>0</v>
      </c>
      <c r="BR884" s="1">
        <f>IFERROR(IF($AE884&gt;$AE883,VLOOKUP($AC884+AR$1,STOCK!$F$10:$AB$209,17,0),IF($AE884=$AE883,(IF(BR883&gt;=1,BR883-COUNTIFS($AE883:$AE883,$AC884,AR883:AR883,$AI$2),0)),0)),0)</f>
        <v>0</v>
      </c>
      <c r="BS884" s="1">
        <f>IFERROR(IF($AE884&gt;$AE883,VLOOKUP($AC884+AS$1,STOCK!$F$10:$AB$209,17,0),IF($AE884=$AE883,(IF(BS883&gt;=1,BS883-COUNTIFS($AE883:$AE883,$AC884,AS883:AS883,$AI$2),0)),0)),0)</f>
        <v>0</v>
      </c>
      <c r="BT884" s="1">
        <f>IFERROR(IF($AE884&gt;$AE883,VLOOKUP($AC884+AT$1,STOCK!$F$10:$AB$209,17,0),IF($AE884=$AE883,(IF(BT883&gt;=1,BT883-COUNTIFS($AE883:$AE883,$AC884,AT883:AT883,$AI$2),0)),0)),0)</f>
        <v>0</v>
      </c>
      <c r="BU884" s="1">
        <f>IFERROR(IF($AE884&gt;$AE883,VLOOKUP($AC884+AU$1,STOCK!$F$10:$AB$209,17,0),IF($AE884=$AE883,(IF(BU883&gt;=1,BU883-COUNTIFS($AE883:$AE883,$AC884,AU883:AU883,$AI$2),0)),0)),0)</f>
        <v>0</v>
      </c>
      <c r="BV884" s="1">
        <f>IFERROR(IF($AE884&gt;$AE883,VLOOKUP($AC884+AV$1,STOCK!$F$10:$AB$209,17,0),IF($AE884=$AE883,(IF(BV883&gt;=1,BV883-COUNTIFS($AE883:$AE883,$AC884,AV883:AV883,$AI$2),0)),0)),0)</f>
        <v>0</v>
      </c>
      <c r="BW884" s="1">
        <f>IFERROR(IF($AE884&gt;$AE883,VLOOKUP($AC884+AW$1,STOCK!$F$10:$AB$209,17,0),IF($AE884=$AE883,(IF(BW883&gt;=1,BW883-COUNTIFS($AE883:$AE883,$AC884,AW883:AW883,$AI$2),0)),0)),0)</f>
        <v>0</v>
      </c>
      <c r="BX884" s="1">
        <f>IFERROR(IF($AE884&gt;$AE883,VLOOKUP($AC884+AX$1,STOCK!$F$10:$AB$209,17,0),IF($AE884=$AE883,(IF(BX883&gt;=1,BX883-COUNTIFS($AE883:$AE883,$AC884,AX883:AX883,$AI$2),0)),0)),0)</f>
        <v>0</v>
      </c>
    </row>
    <row r="885" spans="29:76" x14ac:dyDescent="0.25">
      <c r="AC885" s="1">
        <f t="shared" si="215"/>
        <v>0</v>
      </c>
      <c r="AD885" s="1">
        <f>IFERROR(IF(LEN(AK885)&gt;=1,VLOOKUP(HLOOKUP(AK885,PROFILE!$K$5:$V$8,4,0),PROFILE!$F$1:$G$3,2,0),0),0)</f>
        <v>0</v>
      </c>
      <c r="AE885" s="1">
        <f t="shared" si="216"/>
        <v>0</v>
      </c>
      <c r="AF885" s="1">
        <v>872</v>
      </c>
      <c r="AI885" s="1" t="str">
        <f>IFERROR(IF($AH885&gt;=1,VLOOKUP($AG885,STUDENT!$O$8:$Z$1507,3,0),""),"")</f>
        <v/>
      </c>
      <c r="AJ885" s="1" t="str">
        <f>IFERROR(IF($AH885&gt;=1,VLOOKUP($AG885,STUDENT!$O$8:$Z$1507,4,0),""),"")</f>
        <v/>
      </c>
      <c r="AK885" s="1" t="str">
        <f>IFERROR(IF($AH885&gt;=1,VLOOKUP($AG885,STUDENT!$O$8:$Z$1507,6,0),""),"")</f>
        <v/>
      </c>
      <c r="AL885" s="1" t="str">
        <f t="shared" si="217"/>
        <v/>
      </c>
      <c r="AM885" s="1" t="str">
        <f t="shared" si="218"/>
        <v/>
      </c>
      <c r="AN885" s="1" t="str">
        <f t="shared" si="219"/>
        <v/>
      </c>
      <c r="AO885" s="1" t="str">
        <f t="shared" si="220"/>
        <v/>
      </c>
      <c r="AP885" s="1" t="str">
        <f t="shared" si="221"/>
        <v/>
      </c>
      <c r="AQ885" s="1" t="str">
        <f t="shared" si="222"/>
        <v/>
      </c>
      <c r="AR885" s="1" t="str">
        <f t="shared" si="223"/>
        <v/>
      </c>
      <c r="AS885" s="1" t="str">
        <f t="shared" si="224"/>
        <v/>
      </c>
      <c r="AT885" s="1" t="str">
        <f t="shared" si="225"/>
        <v/>
      </c>
      <c r="AU885" s="1" t="str">
        <f t="shared" si="226"/>
        <v/>
      </c>
      <c r="AV885" s="1" t="str">
        <f t="shared" si="227"/>
        <v/>
      </c>
      <c r="AW885" s="1" t="str">
        <f t="shared" si="228"/>
        <v/>
      </c>
      <c r="AX885" s="1" t="str">
        <f t="shared" si="229"/>
        <v/>
      </c>
      <c r="AY885" s="1">
        <f>IFERROR(IF($AE885&gt;$AE884,VLOOKUP($AC885+AL$1,STOCK!$F$10:$AB$209,16,0),IF($AE885=$AE884,(IF(AY884&gt;=1,AY884-COUNTIFS($AE884:$AE884,$AC885,AL884:AL884,$AI$1),0)),0)),0)</f>
        <v>0</v>
      </c>
      <c r="AZ885" s="1">
        <f>IFERROR(IF($AE885&gt;$AE884,VLOOKUP($AC885+AM$1,STOCK!$F$10:$AB$209,16,0),IF($AE885=$AE884,(IF(AZ884&gt;=1,AZ884-COUNTIFS($AE884:$AE884,$AC885,AM884:AM884,$AI$1),0)),0)),0)</f>
        <v>0</v>
      </c>
      <c r="BA885" s="1">
        <f>IFERROR(IF($AE885&gt;$AE884,VLOOKUP($AC885+AN$1,STOCK!$F$10:$AB$209,16,0),IF($AE885=$AE884,(IF(BA884&gt;=1,BA884-COUNTIFS($AE884:$AE884,$AC885,AN884:AN884,$AI$1),0)),0)),0)</f>
        <v>0</v>
      </c>
      <c r="BB885" s="1">
        <f>IFERROR(IF($AE885&gt;$AE884,VLOOKUP($AC885+AO$1,STOCK!$F$10:$AB$209,16,0),IF($AE885=$AE884,(IF(BB884&gt;=1,BB884-COUNTIFS($AE884:$AE884,$AC885,AO884:AO884,$AI$1),0)),0)),0)</f>
        <v>0</v>
      </c>
      <c r="BC885" s="1">
        <f>IFERROR(IF($AE885&gt;$AE884,VLOOKUP($AC885+AP$1,STOCK!$F$10:$AB$209,16,0),IF($AE885=$AE884,(IF(BC884&gt;=1,BC884-COUNTIFS($AE884:$AE884,$AC885,AP884:AP884,$AI$1),0)),0)),0)</f>
        <v>0</v>
      </c>
      <c r="BD885" s="1">
        <f>IFERROR(IF($AE885&gt;$AE884,VLOOKUP($AC885+AQ$1,STOCK!$F$10:$AB$209,16,0),IF($AE885=$AE884,(IF(BD884&gt;=1,BD884-COUNTIFS($AE884:$AE884,$AC885,AQ884:AQ884,$AI$1),0)),0)),0)</f>
        <v>0</v>
      </c>
      <c r="BE885" s="1">
        <f>IFERROR(IF($AE885&gt;$AE884,VLOOKUP($AC885+AR$1,STOCK!$F$10:$AB$209,16,0),IF($AE885=$AE884,(IF(BE884&gt;=1,BE884-COUNTIFS($AE884:$AE884,$AC885,AR884:AR884,$AI$1),0)),0)),0)</f>
        <v>0</v>
      </c>
      <c r="BF885" s="1">
        <f>IFERROR(IF($AE885&gt;$AE884,VLOOKUP($AC885+AS$1,STOCK!$F$10:$AB$209,16,0),IF($AE885=$AE884,(IF(BF884&gt;=1,BF884-COUNTIFS($AE884:$AE884,$AC885,AS884:AS884,$AI$1),0)),0)),0)</f>
        <v>0</v>
      </c>
      <c r="BG885" s="1">
        <f>IFERROR(IF($AE885&gt;$AE884,VLOOKUP($AC885+AT$1,STOCK!$F$10:$AB$209,16,0),IF($AE885=$AE884,(IF(BG884&gt;=1,BG884-COUNTIFS($AE884:$AE884,$AC885,AT884:AT884,$AI$1),0)),0)),0)</f>
        <v>0</v>
      </c>
      <c r="BH885" s="1">
        <f>IFERROR(IF($AE885&gt;$AE884,VLOOKUP($AC885+AU$1,STOCK!$F$10:$AB$209,16,0),IF($AE885=$AE884,(IF(BH884&gt;=1,BH884-COUNTIFS($AE884:$AE884,$AC885,AU884:AU884,$AI$1),0)),0)),0)</f>
        <v>0</v>
      </c>
      <c r="BI885" s="1">
        <f>IFERROR(IF($AE885&gt;$AE884,VLOOKUP($AC885+AV$1,STOCK!$F$10:$AB$209,16,0),IF($AE885=$AE884,(IF(BI884&gt;=1,BI884-COUNTIFS($AE884:$AE884,$AC885,AV884:AV884,$AI$1),0)),0)),0)</f>
        <v>0</v>
      </c>
      <c r="BJ885" s="1">
        <f>IFERROR(IF($AE885&gt;$AE884,VLOOKUP($AC885+AW$1,STOCK!$F$10:$AB$209,16,0),IF($AE885=$AE884,(IF(BJ884&gt;=1,BJ884-COUNTIFS($AE884:$AE884,$AC885,AW884:AW884,$AI$1),0)),0)),0)</f>
        <v>0</v>
      </c>
      <c r="BK885" s="1">
        <f>IFERROR(IF($AE885&gt;$AE884,VLOOKUP($AC885+AX$1,STOCK!$F$10:$AB$209,16,0),IF($AE885=$AE884,(IF(BK884&gt;=1,BK884-COUNTIFS($AE884:$AE884,$AC885,AX884:AX884,$AI$1),0)),0)),0)</f>
        <v>0</v>
      </c>
      <c r="BL885" s="1">
        <f>IFERROR(IF($AE885&gt;$AE884,VLOOKUP($AC885+AL$1,STOCK!$F$10:$AB$209,17,0),IF($AE885=$AE884,(IF(BL884&gt;=1,BL884-COUNTIFS($AE884:$AE884,$AC885,AL884:AL884,$AI$2),0)),0)),0)</f>
        <v>0</v>
      </c>
      <c r="BM885" s="1">
        <f>IFERROR(IF($AE885&gt;$AE884,VLOOKUP($AC885+AM$1,STOCK!$F$10:$AB$209,17,0),IF($AE885=$AE884,(IF(BM884&gt;=1,BM884-COUNTIFS($AE884:$AE884,$AC885,AM884:AM884,$AI$2),0)),0)),0)</f>
        <v>0</v>
      </c>
      <c r="BN885" s="1">
        <f>IFERROR(IF($AE885&gt;$AE884,VLOOKUP($AC885+AN$1,STOCK!$F$10:$AB$209,17,0),IF($AE885=$AE884,(IF(BN884&gt;=1,BN884-COUNTIFS($AE884:$AE884,$AC885,AN884:AN884,$AI$2),0)),0)),0)</f>
        <v>0</v>
      </c>
      <c r="BO885" s="1">
        <f>IFERROR(IF($AE885&gt;$AE884,VLOOKUP($AC885+AO$1,STOCK!$F$10:$AB$209,17,0),IF($AE885=$AE884,(IF(BO884&gt;=1,BO884-COUNTIFS($AE884:$AE884,$AC885,AO884:AO884,$AI$2),0)),0)),0)</f>
        <v>0</v>
      </c>
      <c r="BP885" s="1">
        <f>IFERROR(IF($AE885&gt;$AE884,VLOOKUP($AC885+AP$1,STOCK!$F$10:$AB$209,17,0),IF($AE885=$AE884,(IF(BP884&gt;=1,BP884-COUNTIFS($AE884:$AE884,$AC885,AP884:AP884,$AI$2),0)),0)),0)</f>
        <v>0</v>
      </c>
      <c r="BQ885" s="1">
        <f>IFERROR(IF($AE885&gt;$AE884,VLOOKUP($AC885+AQ$1,STOCK!$F$10:$AB$209,17,0),IF($AE885=$AE884,(IF(BQ884&gt;=1,BQ884-COUNTIFS($AE884:$AE884,$AC885,AQ884:AQ884,$AI$2),0)),0)),0)</f>
        <v>0</v>
      </c>
      <c r="BR885" s="1">
        <f>IFERROR(IF($AE885&gt;$AE884,VLOOKUP($AC885+AR$1,STOCK!$F$10:$AB$209,17,0),IF($AE885=$AE884,(IF(BR884&gt;=1,BR884-COUNTIFS($AE884:$AE884,$AC885,AR884:AR884,$AI$2),0)),0)),0)</f>
        <v>0</v>
      </c>
      <c r="BS885" s="1">
        <f>IFERROR(IF($AE885&gt;$AE884,VLOOKUP($AC885+AS$1,STOCK!$F$10:$AB$209,17,0),IF($AE885=$AE884,(IF(BS884&gt;=1,BS884-COUNTIFS($AE884:$AE884,$AC885,AS884:AS884,$AI$2),0)),0)),0)</f>
        <v>0</v>
      </c>
      <c r="BT885" s="1">
        <f>IFERROR(IF($AE885&gt;$AE884,VLOOKUP($AC885+AT$1,STOCK!$F$10:$AB$209,17,0),IF($AE885=$AE884,(IF(BT884&gt;=1,BT884-COUNTIFS($AE884:$AE884,$AC885,AT884:AT884,$AI$2),0)),0)),0)</f>
        <v>0</v>
      </c>
      <c r="BU885" s="1">
        <f>IFERROR(IF($AE885&gt;$AE884,VLOOKUP($AC885+AU$1,STOCK!$F$10:$AB$209,17,0),IF($AE885=$AE884,(IF(BU884&gt;=1,BU884-COUNTIFS($AE884:$AE884,$AC885,AU884:AU884,$AI$2),0)),0)),0)</f>
        <v>0</v>
      </c>
      <c r="BV885" s="1">
        <f>IFERROR(IF($AE885&gt;$AE884,VLOOKUP($AC885+AV$1,STOCK!$F$10:$AB$209,17,0),IF($AE885=$AE884,(IF(BV884&gt;=1,BV884-COUNTIFS($AE884:$AE884,$AC885,AV884:AV884,$AI$2),0)),0)),0)</f>
        <v>0</v>
      </c>
      <c r="BW885" s="1">
        <f>IFERROR(IF($AE885&gt;$AE884,VLOOKUP($AC885+AW$1,STOCK!$F$10:$AB$209,17,0),IF($AE885=$AE884,(IF(BW884&gt;=1,BW884-COUNTIFS($AE884:$AE884,$AC885,AW884:AW884,$AI$2),0)),0)),0)</f>
        <v>0</v>
      </c>
      <c r="BX885" s="1">
        <f>IFERROR(IF($AE885&gt;$AE884,VLOOKUP($AC885+AX$1,STOCK!$F$10:$AB$209,17,0),IF($AE885=$AE884,(IF(BX884&gt;=1,BX884-COUNTIFS($AE884:$AE884,$AC885,AX884:AX884,$AI$2),0)),0)),0)</f>
        <v>0</v>
      </c>
    </row>
    <row r="886" spans="29:76" x14ac:dyDescent="0.25">
      <c r="AC886" s="1">
        <f t="shared" si="215"/>
        <v>0</v>
      </c>
      <c r="AD886" s="1">
        <f>IFERROR(IF(LEN(AK886)&gt;=1,VLOOKUP(HLOOKUP(AK886,PROFILE!$K$5:$V$8,4,0),PROFILE!$F$1:$G$3,2,0),0),0)</f>
        <v>0</v>
      </c>
      <c r="AE886" s="1">
        <f t="shared" si="216"/>
        <v>0</v>
      </c>
      <c r="AF886" s="1">
        <v>873</v>
      </c>
      <c r="AI886" s="1" t="str">
        <f>IFERROR(IF($AH886&gt;=1,VLOOKUP($AG886,STUDENT!$O$8:$Z$1507,3,0),""),"")</f>
        <v/>
      </c>
      <c r="AJ886" s="1" t="str">
        <f>IFERROR(IF($AH886&gt;=1,VLOOKUP($AG886,STUDENT!$O$8:$Z$1507,4,0),""),"")</f>
        <v/>
      </c>
      <c r="AK886" s="1" t="str">
        <f>IFERROR(IF($AH886&gt;=1,VLOOKUP($AG886,STUDENT!$O$8:$Z$1507,6,0),""),"")</f>
        <v/>
      </c>
      <c r="AL886" s="1" t="str">
        <f t="shared" si="217"/>
        <v/>
      </c>
      <c r="AM886" s="1" t="str">
        <f t="shared" si="218"/>
        <v/>
      </c>
      <c r="AN886" s="1" t="str">
        <f t="shared" si="219"/>
        <v/>
      </c>
      <c r="AO886" s="1" t="str">
        <f t="shared" si="220"/>
        <v/>
      </c>
      <c r="AP886" s="1" t="str">
        <f t="shared" si="221"/>
        <v/>
      </c>
      <c r="AQ886" s="1" t="str">
        <f t="shared" si="222"/>
        <v/>
      </c>
      <c r="AR886" s="1" t="str">
        <f t="shared" si="223"/>
        <v/>
      </c>
      <c r="AS886" s="1" t="str">
        <f t="shared" si="224"/>
        <v/>
      </c>
      <c r="AT886" s="1" t="str">
        <f t="shared" si="225"/>
        <v/>
      </c>
      <c r="AU886" s="1" t="str">
        <f t="shared" si="226"/>
        <v/>
      </c>
      <c r="AV886" s="1" t="str">
        <f t="shared" si="227"/>
        <v/>
      </c>
      <c r="AW886" s="1" t="str">
        <f t="shared" si="228"/>
        <v/>
      </c>
      <c r="AX886" s="1" t="str">
        <f t="shared" si="229"/>
        <v/>
      </c>
      <c r="AY886" s="1">
        <f>IFERROR(IF($AE886&gt;$AE885,VLOOKUP($AC886+AL$1,STOCK!$F$10:$AB$209,16,0),IF($AE886=$AE885,(IF(AY885&gt;=1,AY885-COUNTIFS($AE885:$AE885,$AC886,AL885:AL885,$AI$1),0)),0)),0)</f>
        <v>0</v>
      </c>
      <c r="AZ886" s="1">
        <f>IFERROR(IF($AE886&gt;$AE885,VLOOKUP($AC886+AM$1,STOCK!$F$10:$AB$209,16,0),IF($AE886=$AE885,(IF(AZ885&gt;=1,AZ885-COUNTIFS($AE885:$AE885,$AC886,AM885:AM885,$AI$1),0)),0)),0)</f>
        <v>0</v>
      </c>
      <c r="BA886" s="1">
        <f>IFERROR(IF($AE886&gt;$AE885,VLOOKUP($AC886+AN$1,STOCK!$F$10:$AB$209,16,0),IF($AE886=$AE885,(IF(BA885&gt;=1,BA885-COUNTIFS($AE885:$AE885,$AC886,AN885:AN885,$AI$1),0)),0)),0)</f>
        <v>0</v>
      </c>
      <c r="BB886" s="1">
        <f>IFERROR(IF($AE886&gt;$AE885,VLOOKUP($AC886+AO$1,STOCK!$F$10:$AB$209,16,0),IF($AE886=$AE885,(IF(BB885&gt;=1,BB885-COUNTIFS($AE885:$AE885,$AC886,AO885:AO885,$AI$1),0)),0)),0)</f>
        <v>0</v>
      </c>
      <c r="BC886" s="1">
        <f>IFERROR(IF($AE886&gt;$AE885,VLOOKUP($AC886+AP$1,STOCK!$F$10:$AB$209,16,0),IF($AE886=$AE885,(IF(BC885&gt;=1,BC885-COUNTIFS($AE885:$AE885,$AC886,AP885:AP885,$AI$1),0)),0)),0)</f>
        <v>0</v>
      </c>
      <c r="BD886" s="1">
        <f>IFERROR(IF($AE886&gt;$AE885,VLOOKUP($AC886+AQ$1,STOCK!$F$10:$AB$209,16,0),IF($AE886=$AE885,(IF(BD885&gt;=1,BD885-COUNTIFS($AE885:$AE885,$AC886,AQ885:AQ885,$AI$1),0)),0)),0)</f>
        <v>0</v>
      </c>
      <c r="BE886" s="1">
        <f>IFERROR(IF($AE886&gt;$AE885,VLOOKUP($AC886+AR$1,STOCK!$F$10:$AB$209,16,0),IF($AE886=$AE885,(IF(BE885&gt;=1,BE885-COUNTIFS($AE885:$AE885,$AC886,AR885:AR885,$AI$1),0)),0)),0)</f>
        <v>0</v>
      </c>
      <c r="BF886" s="1">
        <f>IFERROR(IF($AE886&gt;$AE885,VLOOKUP($AC886+AS$1,STOCK!$F$10:$AB$209,16,0),IF($AE886=$AE885,(IF(BF885&gt;=1,BF885-COUNTIFS($AE885:$AE885,$AC886,AS885:AS885,$AI$1),0)),0)),0)</f>
        <v>0</v>
      </c>
      <c r="BG886" s="1">
        <f>IFERROR(IF($AE886&gt;$AE885,VLOOKUP($AC886+AT$1,STOCK!$F$10:$AB$209,16,0),IF($AE886=$AE885,(IF(BG885&gt;=1,BG885-COUNTIFS($AE885:$AE885,$AC886,AT885:AT885,$AI$1),0)),0)),0)</f>
        <v>0</v>
      </c>
      <c r="BH886" s="1">
        <f>IFERROR(IF($AE886&gt;$AE885,VLOOKUP($AC886+AU$1,STOCK!$F$10:$AB$209,16,0),IF($AE886=$AE885,(IF(BH885&gt;=1,BH885-COUNTIFS($AE885:$AE885,$AC886,AU885:AU885,$AI$1),0)),0)),0)</f>
        <v>0</v>
      </c>
      <c r="BI886" s="1">
        <f>IFERROR(IF($AE886&gt;$AE885,VLOOKUP($AC886+AV$1,STOCK!$F$10:$AB$209,16,0),IF($AE886=$AE885,(IF(BI885&gt;=1,BI885-COUNTIFS($AE885:$AE885,$AC886,AV885:AV885,$AI$1),0)),0)),0)</f>
        <v>0</v>
      </c>
      <c r="BJ886" s="1">
        <f>IFERROR(IF($AE886&gt;$AE885,VLOOKUP($AC886+AW$1,STOCK!$F$10:$AB$209,16,0),IF($AE886=$AE885,(IF(BJ885&gt;=1,BJ885-COUNTIFS($AE885:$AE885,$AC886,AW885:AW885,$AI$1),0)),0)),0)</f>
        <v>0</v>
      </c>
      <c r="BK886" s="1">
        <f>IFERROR(IF($AE886&gt;$AE885,VLOOKUP($AC886+AX$1,STOCK!$F$10:$AB$209,16,0),IF($AE886=$AE885,(IF(BK885&gt;=1,BK885-COUNTIFS($AE885:$AE885,$AC886,AX885:AX885,$AI$1),0)),0)),0)</f>
        <v>0</v>
      </c>
      <c r="BL886" s="1">
        <f>IFERROR(IF($AE886&gt;$AE885,VLOOKUP($AC886+AL$1,STOCK!$F$10:$AB$209,17,0),IF($AE886=$AE885,(IF(BL885&gt;=1,BL885-COUNTIFS($AE885:$AE885,$AC886,AL885:AL885,$AI$2),0)),0)),0)</f>
        <v>0</v>
      </c>
      <c r="BM886" s="1">
        <f>IFERROR(IF($AE886&gt;$AE885,VLOOKUP($AC886+AM$1,STOCK!$F$10:$AB$209,17,0),IF($AE886=$AE885,(IF(BM885&gt;=1,BM885-COUNTIFS($AE885:$AE885,$AC886,AM885:AM885,$AI$2),0)),0)),0)</f>
        <v>0</v>
      </c>
      <c r="BN886" s="1">
        <f>IFERROR(IF($AE886&gt;$AE885,VLOOKUP($AC886+AN$1,STOCK!$F$10:$AB$209,17,0),IF($AE886=$AE885,(IF(BN885&gt;=1,BN885-COUNTIFS($AE885:$AE885,$AC886,AN885:AN885,$AI$2),0)),0)),0)</f>
        <v>0</v>
      </c>
      <c r="BO886" s="1">
        <f>IFERROR(IF($AE886&gt;$AE885,VLOOKUP($AC886+AO$1,STOCK!$F$10:$AB$209,17,0),IF($AE886=$AE885,(IF(BO885&gt;=1,BO885-COUNTIFS($AE885:$AE885,$AC886,AO885:AO885,$AI$2),0)),0)),0)</f>
        <v>0</v>
      </c>
      <c r="BP886" s="1">
        <f>IFERROR(IF($AE886&gt;$AE885,VLOOKUP($AC886+AP$1,STOCK!$F$10:$AB$209,17,0),IF($AE886=$AE885,(IF(BP885&gt;=1,BP885-COUNTIFS($AE885:$AE885,$AC886,AP885:AP885,$AI$2),0)),0)),0)</f>
        <v>0</v>
      </c>
      <c r="BQ886" s="1">
        <f>IFERROR(IF($AE886&gt;$AE885,VLOOKUP($AC886+AQ$1,STOCK!$F$10:$AB$209,17,0),IF($AE886=$AE885,(IF(BQ885&gt;=1,BQ885-COUNTIFS($AE885:$AE885,$AC886,AQ885:AQ885,$AI$2),0)),0)),0)</f>
        <v>0</v>
      </c>
      <c r="BR886" s="1">
        <f>IFERROR(IF($AE886&gt;$AE885,VLOOKUP($AC886+AR$1,STOCK!$F$10:$AB$209,17,0),IF($AE886=$AE885,(IF(BR885&gt;=1,BR885-COUNTIFS($AE885:$AE885,$AC886,AR885:AR885,$AI$2),0)),0)),0)</f>
        <v>0</v>
      </c>
      <c r="BS886" s="1">
        <f>IFERROR(IF($AE886&gt;$AE885,VLOOKUP($AC886+AS$1,STOCK!$F$10:$AB$209,17,0),IF($AE886=$AE885,(IF(BS885&gt;=1,BS885-COUNTIFS($AE885:$AE885,$AC886,AS885:AS885,$AI$2),0)),0)),0)</f>
        <v>0</v>
      </c>
      <c r="BT886" s="1">
        <f>IFERROR(IF($AE886&gt;$AE885,VLOOKUP($AC886+AT$1,STOCK!$F$10:$AB$209,17,0),IF($AE886=$AE885,(IF(BT885&gt;=1,BT885-COUNTIFS($AE885:$AE885,$AC886,AT885:AT885,$AI$2),0)),0)),0)</f>
        <v>0</v>
      </c>
      <c r="BU886" s="1">
        <f>IFERROR(IF($AE886&gt;$AE885,VLOOKUP($AC886+AU$1,STOCK!$F$10:$AB$209,17,0),IF($AE886=$AE885,(IF(BU885&gt;=1,BU885-COUNTIFS($AE885:$AE885,$AC886,AU885:AU885,$AI$2),0)),0)),0)</f>
        <v>0</v>
      </c>
      <c r="BV886" s="1">
        <f>IFERROR(IF($AE886&gt;$AE885,VLOOKUP($AC886+AV$1,STOCK!$F$10:$AB$209,17,0),IF($AE886=$AE885,(IF(BV885&gt;=1,BV885-COUNTIFS($AE885:$AE885,$AC886,AV885:AV885,$AI$2),0)),0)),0)</f>
        <v>0</v>
      </c>
      <c r="BW886" s="1">
        <f>IFERROR(IF($AE886&gt;$AE885,VLOOKUP($AC886+AW$1,STOCK!$F$10:$AB$209,17,0),IF($AE886=$AE885,(IF(BW885&gt;=1,BW885-COUNTIFS($AE885:$AE885,$AC886,AW885:AW885,$AI$2),0)),0)),0)</f>
        <v>0</v>
      </c>
      <c r="BX886" s="1">
        <f>IFERROR(IF($AE886&gt;$AE885,VLOOKUP($AC886+AX$1,STOCK!$F$10:$AB$209,17,0),IF($AE886=$AE885,(IF(BX885&gt;=1,BX885-COUNTIFS($AE885:$AE885,$AC886,AX885:AX885,$AI$2),0)),0)),0)</f>
        <v>0</v>
      </c>
    </row>
    <row r="887" spans="29:76" x14ac:dyDescent="0.25">
      <c r="AC887" s="1">
        <f t="shared" si="215"/>
        <v>0</v>
      </c>
      <c r="AD887" s="1">
        <f>IFERROR(IF(LEN(AK887)&gt;=1,VLOOKUP(HLOOKUP(AK887,PROFILE!$K$5:$V$8,4,0),PROFILE!$F$1:$G$3,2,0),0),0)</f>
        <v>0</v>
      </c>
      <c r="AE887" s="1">
        <f t="shared" si="216"/>
        <v>0</v>
      </c>
      <c r="AF887" s="1">
        <v>874</v>
      </c>
      <c r="AI887" s="1" t="str">
        <f>IFERROR(IF($AH887&gt;=1,VLOOKUP($AG887,STUDENT!$O$8:$Z$1507,3,0),""),"")</f>
        <v/>
      </c>
      <c r="AJ887" s="1" t="str">
        <f>IFERROR(IF($AH887&gt;=1,VLOOKUP($AG887,STUDENT!$O$8:$Z$1507,4,0),""),"")</f>
        <v/>
      </c>
      <c r="AK887" s="1" t="str">
        <f>IFERROR(IF($AH887&gt;=1,VLOOKUP($AG887,STUDENT!$O$8:$Z$1507,6,0),""),"")</f>
        <v/>
      </c>
      <c r="AL887" s="1" t="str">
        <f t="shared" si="217"/>
        <v/>
      </c>
      <c r="AM887" s="1" t="str">
        <f t="shared" si="218"/>
        <v/>
      </c>
      <c r="AN887" s="1" t="str">
        <f t="shared" si="219"/>
        <v/>
      </c>
      <c r="AO887" s="1" t="str">
        <f t="shared" si="220"/>
        <v/>
      </c>
      <c r="AP887" s="1" t="str">
        <f t="shared" si="221"/>
        <v/>
      </c>
      <c r="AQ887" s="1" t="str">
        <f t="shared" si="222"/>
        <v/>
      </c>
      <c r="AR887" s="1" t="str">
        <f t="shared" si="223"/>
        <v/>
      </c>
      <c r="AS887" s="1" t="str">
        <f t="shared" si="224"/>
        <v/>
      </c>
      <c r="AT887" s="1" t="str">
        <f t="shared" si="225"/>
        <v/>
      </c>
      <c r="AU887" s="1" t="str">
        <f t="shared" si="226"/>
        <v/>
      </c>
      <c r="AV887" s="1" t="str">
        <f t="shared" si="227"/>
        <v/>
      </c>
      <c r="AW887" s="1" t="str">
        <f t="shared" si="228"/>
        <v/>
      </c>
      <c r="AX887" s="1" t="str">
        <f t="shared" si="229"/>
        <v/>
      </c>
      <c r="AY887" s="1">
        <f>IFERROR(IF($AE887&gt;$AE886,VLOOKUP($AC887+AL$1,STOCK!$F$10:$AB$209,16,0),IF($AE887=$AE886,(IF(AY886&gt;=1,AY886-COUNTIFS($AE886:$AE886,$AC887,AL886:AL886,$AI$1),0)),0)),0)</f>
        <v>0</v>
      </c>
      <c r="AZ887" s="1">
        <f>IFERROR(IF($AE887&gt;$AE886,VLOOKUP($AC887+AM$1,STOCK!$F$10:$AB$209,16,0),IF($AE887=$AE886,(IF(AZ886&gt;=1,AZ886-COUNTIFS($AE886:$AE886,$AC887,AM886:AM886,$AI$1),0)),0)),0)</f>
        <v>0</v>
      </c>
      <c r="BA887" s="1">
        <f>IFERROR(IF($AE887&gt;$AE886,VLOOKUP($AC887+AN$1,STOCK!$F$10:$AB$209,16,0),IF($AE887=$AE886,(IF(BA886&gt;=1,BA886-COUNTIFS($AE886:$AE886,$AC887,AN886:AN886,$AI$1),0)),0)),0)</f>
        <v>0</v>
      </c>
      <c r="BB887" s="1">
        <f>IFERROR(IF($AE887&gt;$AE886,VLOOKUP($AC887+AO$1,STOCK!$F$10:$AB$209,16,0),IF($AE887=$AE886,(IF(BB886&gt;=1,BB886-COUNTIFS($AE886:$AE886,$AC887,AO886:AO886,$AI$1),0)),0)),0)</f>
        <v>0</v>
      </c>
      <c r="BC887" s="1">
        <f>IFERROR(IF($AE887&gt;$AE886,VLOOKUP($AC887+AP$1,STOCK!$F$10:$AB$209,16,0),IF($AE887=$AE886,(IF(BC886&gt;=1,BC886-COUNTIFS($AE886:$AE886,$AC887,AP886:AP886,$AI$1),0)),0)),0)</f>
        <v>0</v>
      </c>
      <c r="BD887" s="1">
        <f>IFERROR(IF($AE887&gt;$AE886,VLOOKUP($AC887+AQ$1,STOCK!$F$10:$AB$209,16,0),IF($AE887=$AE886,(IF(BD886&gt;=1,BD886-COUNTIFS($AE886:$AE886,$AC887,AQ886:AQ886,$AI$1),0)),0)),0)</f>
        <v>0</v>
      </c>
      <c r="BE887" s="1">
        <f>IFERROR(IF($AE887&gt;$AE886,VLOOKUP($AC887+AR$1,STOCK!$F$10:$AB$209,16,0),IF($AE887=$AE886,(IF(BE886&gt;=1,BE886-COUNTIFS($AE886:$AE886,$AC887,AR886:AR886,$AI$1),0)),0)),0)</f>
        <v>0</v>
      </c>
      <c r="BF887" s="1">
        <f>IFERROR(IF($AE887&gt;$AE886,VLOOKUP($AC887+AS$1,STOCK!$F$10:$AB$209,16,0),IF($AE887=$AE886,(IF(BF886&gt;=1,BF886-COUNTIFS($AE886:$AE886,$AC887,AS886:AS886,$AI$1),0)),0)),0)</f>
        <v>0</v>
      </c>
      <c r="BG887" s="1">
        <f>IFERROR(IF($AE887&gt;$AE886,VLOOKUP($AC887+AT$1,STOCK!$F$10:$AB$209,16,0),IF($AE887=$AE886,(IF(BG886&gt;=1,BG886-COUNTIFS($AE886:$AE886,$AC887,AT886:AT886,$AI$1),0)),0)),0)</f>
        <v>0</v>
      </c>
      <c r="BH887" s="1">
        <f>IFERROR(IF($AE887&gt;$AE886,VLOOKUP($AC887+AU$1,STOCK!$F$10:$AB$209,16,0),IF($AE887=$AE886,(IF(BH886&gt;=1,BH886-COUNTIFS($AE886:$AE886,$AC887,AU886:AU886,$AI$1),0)),0)),0)</f>
        <v>0</v>
      </c>
      <c r="BI887" s="1">
        <f>IFERROR(IF($AE887&gt;$AE886,VLOOKUP($AC887+AV$1,STOCK!$F$10:$AB$209,16,0),IF($AE887=$AE886,(IF(BI886&gt;=1,BI886-COUNTIFS($AE886:$AE886,$AC887,AV886:AV886,$AI$1),0)),0)),0)</f>
        <v>0</v>
      </c>
      <c r="BJ887" s="1">
        <f>IFERROR(IF($AE887&gt;$AE886,VLOOKUP($AC887+AW$1,STOCK!$F$10:$AB$209,16,0),IF($AE887=$AE886,(IF(BJ886&gt;=1,BJ886-COUNTIFS($AE886:$AE886,$AC887,AW886:AW886,$AI$1),0)),0)),0)</f>
        <v>0</v>
      </c>
      <c r="BK887" s="1">
        <f>IFERROR(IF($AE887&gt;$AE886,VLOOKUP($AC887+AX$1,STOCK!$F$10:$AB$209,16,0),IF($AE887=$AE886,(IF(BK886&gt;=1,BK886-COUNTIFS($AE886:$AE886,$AC887,AX886:AX886,$AI$1),0)),0)),0)</f>
        <v>0</v>
      </c>
      <c r="BL887" s="1">
        <f>IFERROR(IF($AE887&gt;$AE886,VLOOKUP($AC887+AL$1,STOCK!$F$10:$AB$209,17,0),IF($AE887=$AE886,(IF(BL886&gt;=1,BL886-COUNTIFS($AE886:$AE886,$AC887,AL886:AL886,$AI$2),0)),0)),0)</f>
        <v>0</v>
      </c>
      <c r="BM887" s="1">
        <f>IFERROR(IF($AE887&gt;$AE886,VLOOKUP($AC887+AM$1,STOCK!$F$10:$AB$209,17,0),IF($AE887=$AE886,(IF(BM886&gt;=1,BM886-COUNTIFS($AE886:$AE886,$AC887,AM886:AM886,$AI$2),0)),0)),0)</f>
        <v>0</v>
      </c>
      <c r="BN887" s="1">
        <f>IFERROR(IF($AE887&gt;$AE886,VLOOKUP($AC887+AN$1,STOCK!$F$10:$AB$209,17,0),IF($AE887=$AE886,(IF(BN886&gt;=1,BN886-COUNTIFS($AE886:$AE886,$AC887,AN886:AN886,$AI$2),0)),0)),0)</f>
        <v>0</v>
      </c>
      <c r="BO887" s="1">
        <f>IFERROR(IF($AE887&gt;$AE886,VLOOKUP($AC887+AO$1,STOCK!$F$10:$AB$209,17,0),IF($AE887=$AE886,(IF(BO886&gt;=1,BO886-COUNTIFS($AE886:$AE886,$AC887,AO886:AO886,$AI$2),0)),0)),0)</f>
        <v>0</v>
      </c>
      <c r="BP887" s="1">
        <f>IFERROR(IF($AE887&gt;$AE886,VLOOKUP($AC887+AP$1,STOCK!$F$10:$AB$209,17,0),IF($AE887=$AE886,(IF(BP886&gt;=1,BP886-COUNTIFS($AE886:$AE886,$AC887,AP886:AP886,$AI$2),0)),0)),0)</f>
        <v>0</v>
      </c>
      <c r="BQ887" s="1">
        <f>IFERROR(IF($AE887&gt;$AE886,VLOOKUP($AC887+AQ$1,STOCK!$F$10:$AB$209,17,0),IF($AE887=$AE886,(IF(BQ886&gt;=1,BQ886-COUNTIFS($AE886:$AE886,$AC887,AQ886:AQ886,$AI$2),0)),0)),0)</f>
        <v>0</v>
      </c>
      <c r="BR887" s="1">
        <f>IFERROR(IF($AE887&gt;$AE886,VLOOKUP($AC887+AR$1,STOCK!$F$10:$AB$209,17,0),IF($AE887=$AE886,(IF(BR886&gt;=1,BR886-COUNTIFS($AE886:$AE886,$AC887,AR886:AR886,$AI$2),0)),0)),0)</f>
        <v>0</v>
      </c>
      <c r="BS887" s="1">
        <f>IFERROR(IF($AE887&gt;$AE886,VLOOKUP($AC887+AS$1,STOCK!$F$10:$AB$209,17,0),IF($AE887=$AE886,(IF(BS886&gt;=1,BS886-COUNTIFS($AE886:$AE886,$AC887,AS886:AS886,$AI$2),0)),0)),0)</f>
        <v>0</v>
      </c>
      <c r="BT887" s="1">
        <f>IFERROR(IF($AE887&gt;$AE886,VLOOKUP($AC887+AT$1,STOCK!$F$10:$AB$209,17,0),IF($AE887=$AE886,(IF(BT886&gt;=1,BT886-COUNTIFS($AE886:$AE886,$AC887,AT886:AT886,$AI$2),0)),0)),0)</f>
        <v>0</v>
      </c>
      <c r="BU887" s="1">
        <f>IFERROR(IF($AE887&gt;$AE886,VLOOKUP($AC887+AU$1,STOCK!$F$10:$AB$209,17,0),IF($AE887=$AE886,(IF(BU886&gt;=1,BU886-COUNTIFS($AE886:$AE886,$AC887,AU886:AU886,$AI$2),0)),0)),0)</f>
        <v>0</v>
      </c>
      <c r="BV887" s="1">
        <f>IFERROR(IF($AE887&gt;$AE886,VLOOKUP($AC887+AV$1,STOCK!$F$10:$AB$209,17,0),IF($AE887=$AE886,(IF(BV886&gt;=1,BV886-COUNTIFS($AE886:$AE886,$AC887,AV886:AV886,$AI$2),0)),0)),0)</f>
        <v>0</v>
      </c>
      <c r="BW887" s="1">
        <f>IFERROR(IF($AE887&gt;$AE886,VLOOKUP($AC887+AW$1,STOCK!$F$10:$AB$209,17,0),IF($AE887=$AE886,(IF(BW886&gt;=1,BW886-COUNTIFS($AE886:$AE886,$AC887,AW886:AW886,$AI$2),0)),0)),0)</f>
        <v>0</v>
      </c>
      <c r="BX887" s="1">
        <f>IFERROR(IF($AE887&gt;$AE886,VLOOKUP($AC887+AX$1,STOCK!$F$10:$AB$209,17,0),IF($AE887=$AE886,(IF(BX886&gt;=1,BX886-COUNTIFS($AE886:$AE886,$AC887,AX886:AX886,$AI$2),0)),0)),0)</f>
        <v>0</v>
      </c>
    </row>
    <row r="888" spans="29:76" x14ac:dyDescent="0.25">
      <c r="AC888" s="1">
        <f t="shared" si="215"/>
        <v>0</v>
      </c>
      <c r="AD888" s="1">
        <f>IFERROR(IF(LEN(AK888)&gt;=1,VLOOKUP(HLOOKUP(AK888,PROFILE!$K$5:$V$8,4,0),PROFILE!$F$1:$G$3,2,0),0),0)</f>
        <v>0</v>
      </c>
      <c r="AE888" s="1">
        <f t="shared" si="216"/>
        <v>0</v>
      </c>
      <c r="AF888" s="1">
        <v>875</v>
      </c>
      <c r="AI888" s="1" t="str">
        <f>IFERROR(IF($AH888&gt;=1,VLOOKUP($AG888,STUDENT!$O$8:$Z$1507,3,0),""),"")</f>
        <v/>
      </c>
      <c r="AJ888" s="1" t="str">
        <f>IFERROR(IF($AH888&gt;=1,VLOOKUP($AG888,STUDENT!$O$8:$Z$1507,4,0),""),"")</f>
        <v/>
      </c>
      <c r="AK888" s="1" t="str">
        <f>IFERROR(IF($AH888&gt;=1,VLOOKUP($AG888,STUDENT!$O$8:$Z$1507,6,0),""),"")</f>
        <v/>
      </c>
      <c r="AL888" s="1" t="str">
        <f t="shared" si="217"/>
        <v/>
      </c>
      <c r="AM888" s="1" t="str">
        <f t="shared" si="218"/>
        <v/>
      </c>
      <c r="AN888" s="1" t="str">
        <f t="shared" si="219"/>
        <v/>
      </c>
      <c r="AO888" s="1" t="str">
        <f t="shared" si="220"/>
        <v/>
      </c>
      <c r="AP888" s="1" t="str">
        <f t="shared" si="221"/>
        <v/>
      </c>
      <c r="AQ888" s="1" t="str">
        <f t="shared" si="222"/>
        <v/>
      </c>
      <c r="AR888" s="1" t="str">
        <f t="shared" si="223"/>
        <v/>
      </c>
      <c r="AS888" s="1" t="str">
        <f t="shared" si="224"/>
        <v/>
      </c>
      <c r="AT888" s="1" t="str">
        <f t="shared" si="225"/>
        <v/>
      </c>
      <c r="AU888" s="1" t="str">
        <f t="shared" si="226"/>
        <v/>
      </c>
      <c r="AV888" s="1" t="str">
        <f t="shared" si="227"/>
        <v/>
      </c>
      <c r="AW888" s="1" t="str">
        <f t="shared" si="228"/>
        <v/>
      </c>
      <c r="AX888" s="1" t="str">
        <f t="shared" si="229"/>
        <v/>
      </c>
      <c r="AY888" s="1">
        <f>IFERROR(IF($AE888&gt;$AE887,VLOOKUP($AC888+AL$1,STOCK!$F$10:$AB$209,16,0),IF($AE888=$AE887,(IF(AY887&gt;=1,AY887-COUNTIFS($AE887:$AE887,$AC888,AL887:AL887,$AI$1),0)),0)),0)</f>
        <v>0</v>
      </c>
      <c r="AZ888" s="1">
        <f>IFERROR(IF($AE888&gt;$AE887,VLOOKUP($AC888+AM$1,STOCK!$F$10:$AB$209,16,0),IF($AE888=$AE887,(IF(AZ887&gt;=1,AZ887-COUNTIFS($AE887:$AE887,$AC888,AM887:AM887,$AI$1),0)),0)),0)</f>
        <v>0</v>
      </c>
      <c r="BA888" s="1">
        <f>IFERROR(IF($AE888&gt;$AE887,VLOOKUP($AC888+AN$1,STOCK!$F$10:$AB$209,16,0),IF($AE888=$AE887,(IF(BA887&gt;=1,BA887-COUNTIFS($AE887:$AE887,$AC888,AN887:AN887,$AI$1),0)),0)),0)</f>
        <v>0</v>
      </c>
      <c r="BB888" s="1">
        <f>IFERROR(IF($AE888&gt;$AE887,VLOOKUP($AC888+AO$1,STOCK!$F$10:$AB$209,16,0),IF($AE888=$AE887,(IF(BB887&gt;=1,BB887-COUNTIFS($AE887:$AE887,$AC888,AO887:AO887,$AI$1),0)),0)),0)</f>
        <v>0</v>
      </c>
      <c r="BC888" s="1">
        <f>IFERROR(IF($AE888&gt;$AE887,VLOOKUP($AC888+AP$1,STOCK!$F$10:$AB$209,16,0),IF($AE888=$AE887,(IF(BC887&gt;=1,BC887-COUNTIFS($AE887:$AE887,$AC888,AP887:AP887,$AI$1),0)),0)),0)</f>
        <v>0</v>
      </c>
      <c r="BD888" s="1">
        <f>IFERROR(IF($AE888&gt;$AE887,VLOOKUP($AC888+AQ$1,STOCK!$F$10:$AB$209,16,0),IF($AE888=$AE887,(IF(BD887&gt;=1,BD887-COUNTIFS($AE887:$AE887,$AC888,AQ887:AQ887,$AI$1),0)),0)),0)</f>
        <v>0</v>
      </c>
      <c r="BE888" s="1">
        <f>IFERROR(IF($AE888&gt;$AE887,VLOOKUP($AC888+AR$1,STOCK!$F$10:$AB$209,16,0),IF($AE888=$AE887,(IF(BE887&gt;=1,BE887-COUNTIFS($AE887:$AE887,$AC888,AR887:AR887,$AI$1),0)),0)),0)</f>
        <v>0</v>
      </c>
      <c r="BF888" s="1">
        <f>IFERROR(IF($AE888&gt;$AE887,VLOOKUP($AC888+AS$1,STOCK!$F$10:$AB$209,16,0),IF($AE888=$AE887,(IF(BF887&gt;=1,BF887-COUNTIFS($AE887:$AE887,$AC888,AS887:AS887,$AI$1),0)),0)),0)</f>
        <v>0</v>
      </c>
      <c r="BG888" s="1">
        <f>IFERROR(IF($AE888&gt;$AE887,VLOOKUP($AC888+AT$1,STOCK!$F$10:$AB$209,16,0),IF($AE888=$AE887,(IF(BG887&gt;=1,BG887-COUNTIFS($AE887:$AE887,$AC888,AT887:AT887,$AI$1),0)),0)),0)</f>
        <v>0</v>
      </c>
      <c r="BH888" s="1">
        <f>IFERROR(IF($AE888&gt;$AE887,VLOOKUP($AC888+AU$1,STOCK!$F$10:$AB$209,16,0),IF($AE888=$AE887,(IF(BH887&gt;=1,BH887-COUNTIFS($AE887:$AE887,$AC888,AU887:AU887,$AI$1),0)),0)),0)</f>
        <v>0</v>
      </c>
      <c r="BI888" s="1">
        <f>IFERROR(IF($AE888&gt;$AE887,VLOOKUP($AC888+AV$1,STOCK!$F$10:$AB$209,16,0),IF($AE888=$AE887,(IF(BI887&gt;=1,BI887-COUNTIFS($AE887:$AE887,$AC888,AV887:AV887,$AI$1),0)),0)),0)</f>
        <v>0</v>
      </c>
      <c r="BJ888" s="1">
        <f>IFERROR(IF($AE888&gt;$AE887,VLOOKUP($AC888+AW$1,STOCK!$F$10:$AB$209,16,0),IF($AE888=$AE887,(IF(BJ887&gt;=1,BJ887-COUNTIFS($AE887:$AE887,$AC888,AW887:AW887,$AI$1),0)),0)),0)</f>
        <v>0</v>
      </c>
      <c r="BK888" s="1">
        <f>IFERROR(IF($AE888&gt;$AE887,VLOOKUP($AC888+AX$1,STOCK!$F$10:$AB$209,16,0),IF($AE888=$AE887,(IF(BK887&gt;=1,BK887-COUNTIFS($AE887:$AE887,$AC888,AX887:AX887,$AI$1),0)),0)),0)</f>
        <v>0</v>
      </c>
      <c r="BL888" s="1">
        <f>IFERROR(IF($AE888&gt;$AE887,VLOOKUP($AC888+AL$1,STOCK!$F$10:$AB$209,17,0),IF($AE888=$AE887,(IF(BL887&gt;=1,BL887-COUNTIFS($AE887:$AE887,$AC888,AL887:AL887,$AI$2),0)),0)),0)</f>
        <v>0</v>
      </c>
      <c r="BM888" s="1">
        <f>IFERROR(IF($AE888&gt;$AE887,VLOOKUP($AC888+AM$1,STOCK!$F$10:$AB$209,17,0),IF($AE888=$AE887,(IF(BM887&gt;=1,BM887-COUNTIFS($AE887:$AE887,$AC888,AM887:AM887,$AI$2),0)),0)),0)</f>
        <v>0</v>
      </c>
      <c r="BN888" s="1">
        <f>IFERROR(IF($AE888&gt;$AE887,VLOOKUP($AC888+AN$1,STOCK!$F$10:$AB$209,17,0),IF($AE888=$AE887,(IF(BN887&gt;=1,BN887-COUNTIFS($AE887:$AE887,$AC888,AN887:AN887,$AI$2),0)),0)),0)</f>
        <v>0</v>
      </c>
      <c r="BO888" s="1">
        <f>IFERROR(IF($AE888&gt;$AE887,VLOOKUP($AC888+AO$1,STOCK!$F$10:$AB$209,17,0),IF($AE888=$AE887,(IF(BO887&gt;=1,BO887-COUNTIFS($AE887:$AE887,$AC888,AO887:AO887,$AI$2),0)),0)),0)</f>
        <v>0</v>
      </c>
      <c r="BP888" s="1">
        <f>IFERROR(IF($AE888&gt;$AE887,VLOOKUP($AC888+AP$1,STOCK!$F$10:$AB$209,17,0),IF($AE888=$AE887,(IF(BP887&gt;=1,BP887-COUNTIFS($AE887:$AE887,$AC888,AP887:AP887,$AI$2),0)),0)),0)</f>
        <v>0</v>
      </c>
      <c r="BQ888" s="1">
        <f>IFERROR(IF($AE888&gt;$AE887,VLOOKUP($AC888+AQ$1,STOCK!$F$10:$AB$209,17,0),IF($AE888=$AE887,(IF(BQ887&gt;=1,BQ887-COUNTIFS($AE887:$AE887,$AC888,AQ887:AQ887,$AI$2),0)),0)),0)</f>
        <v>0</v>
      </c>
      <c r="BR888" s="1">
        <f>IFERROR(IF($AE888&gt;$AE887,VLOOKUP($AC888+AR$1,STOCK!$F$10:$AB$209,17,0),IF($AE888=$AE887,(IF(BR887&gt;=1,BR887-COUNTIFS($AE887:$AE887,$AC888,AR887:AR887,$AI$2),0)),0)),0)</f>
        <v>0</v>
      </c>
      <c r="BS888" s="1">
        <f>IFERROR(IF($AE888&gt;$AE887,VLOOKUP($AC888+AS$1,STOCK!$F$10:$AB$209,17,0),IF($AE888=$AE887,(IF(BS887&gt;=1,BS887-COUNTIFS($AE887:$AE887,$AC888,AS887:AS887,$AI$2),0)),0)),0)</f>
        <v>0</v>
      </c>
      <c r="BT888" s="1">
        <f>IFERROR(IF($AE888&gt;$AE887,VLOOKUP($AC888+AT$1,STOCK!$F$10:$AB$209,17,0),IF($AE888=$AE887,(IF(BT887&gt;=1,BT887-COUNTIFS($AE887:$AE887,$AC888,AT887:AT887,$AI$2),0)),0)),0)</f>
        <v>0</v>
      </c>
      <c r="BU888" s="1">
        <f>IFERROR(IF($AE888&gt;$AE887,VLOOKUP($AC888+AU$1,STOCK!$F$10:$AB$209,17,0),IF($AE888=$AE887,(IF(BU887&gt;=1,BU887-COUNTIFS($AE887:$AE887,$AC888,AU887:AU887,$AI$2),0)),0)),0)</f>
        <v>0</v>
      </c>
      <c r="BV888" s="1">
        <f>IFERROR(IF($AE888&gt;$AE887,VLOOKUP($AC888+AV$1,STOCK!$F$10:$AB$209,17,0),IF($AE888=$AE887,(IF(BV887&gt;=1,BV887-COUNTIFS($AE887:$AE887,$AC888,AV887:AV887,$AI$2),0)),0)),0)</f>
        <v>0</v>
      </c>
      <c r="BW888" s="1">
        <f>IFERROR(IF($AE888&gt;$AE887,VLOOKUP($AC888+AW$1,STOCK!$F$10:$AB$209,17,0),IF($AE888=$AE887,(IF(BW887&gt;=1,BW887-COUNTIFS($AE887:$AE887,$AC888,AW887:AW887,$AI$2),0)),0)),0)</f>
        <v>0</v>
      </c>
      <c r="BX888" s="1">
        <f>IFERROR(IF($AE888&gt;$AE887,VLOOKUP($AC888+AX$1,STOCK!$F$10:$AB$209,17,0),IF($AE888=$AE887,(IF(BX887&gt;=1,BX887-COUNTIFS($AE887:$AE887,$AC888,AX887:AX887,$AI$2),0)),0)),0)</f>
        <v>0</v>
      </c>
    </row>
    <row r="889" spans="29:76" x14ac:dyDescent="0.25">
      <c r="AC889" s="1">
        <f t="shared" si="215"/>
        <v>0</v>
      </c>
      <c r="AD889" s="1">
        <f>IFERROR(IF(LEN(AK889)&gt;=1,VLOOKUP(HLOOKUP(AK889,PROFILE!$K$5:$V$8,4,0),PROFILE!$F$1:$G$3,2,0),0),0)</f>
        <v>0</v>
      </c>
      <c r="AE889" s="1">
        <f t="shared" si="216"/>
        <v>0</v>
      </c>
      <c r="AF889" s="1">
        <v>876</v>
      </c>
      <c r="AI889" s="1" t="str">
        <f>IFERROR(IF($AH889&gt;=1,VLOOKUP($AG889,STUDENT!$O$8:$Z$1507,3,0),""),"")</f>
        <v/>
      </c>
      <c r="AJ889" s="1" t="str">
        <f>IFERROR(IF($AH889&gt;=1,VLOOKUP($AG889,STUDENT!$O$8:$Z$1507,4,0),""),"")</f>
        <v/>
      </c>
      <c r="AK889" s="1" t="str">
        <f>IFERROR(IF($AH889&gt;=1,VLOOKUP($AG889,STUDENT!$O$8:$Z$1507,6,0),""),"")</f>
        <v/>
      </c>
      <c r="AL889" s="1" t="str">
        <f t="shared" si="217"/>
        <v/>
      </c>
      <c r="AM889" s="1" t="str">
        <f t="shared" si="218"/>
        <v/>
      </c>
      <c r="AN889" s="1" t="str">
        <f t="shared" si="219"/>
        <v/>
      </c>
      <c r="AO889" s="1" t="str">
        <f t="shared" si="220"/>
        <v/>
      </c>
      <c r="AP889" s="1" t="str">
        <f t="shared" si="221"/>
        <v/>
      </c>
      <c r="AQ889" s="1" t="str">
        <f t="shared" si="222"/>
        <v/>
      </c>
      <c r="AR889" s="1" t="str">
        <f t="shared" si="223"/>
        <v/>
      </c>
      <c r="AS889" s="1" t="str">
        <f t="shared" si="224"/>
        <v/>
      </c>
      <c r="AT889" s="1" t="str">
        <f t="shared" si="225"/>
        <v/>
      </c>
      <c r="AU889" s="1" t="str">
        <f t="shared" si="226"/>
        <v/>
      </c>
      <c r="AV889" s="1" t="str">
        <f t="shared" si="227"/>
        <v/>
      </c>
      <c r="AW889" s="1" t="str">
        <f t="shared" si="228"/>
        <v/>
      </c>
      <c r="AX889" s="1" t="str">
        <f t="shared" si="229"/>
        <v/>
      </c>
      <c r="AY889" s="1">
        <f>IFERROR(IF($AE889&gt;$AE888,VLOOKUP($AC889+AL$1,STOCK!$F$10:$AB$209,16,0),IF($AE889=$AE888,(IF(AY888&gt;=1,AY888-COUNTIFS($AE888:$AE888,$AC889,AL888:AL888,$AI$1),0)),0)),0)</f>
        <v>0</v>
      </c>
      <c r="AZ889" s="1">
        <f>IFERROR(IF($AE889&gt;$AE888,VLOOKUP($AC889+AM$1,STOCK!$F$10:$AB$209,16,0),IF($AE889=$AE888,(IF(AZ888&gt;=1,AZ888-COUNTIFS($AE888:$AE888,$AC889,AM888:AM888,$AI$1),0)),0)),0)</f>
        <v>0</v>
      </c>
      <c r="BA889" s="1">
        <f>IFERROR(IF($AE889&gt;$AE888,VLOOKUP($AC889+AN$1,STOCK!$F$10:$AB$209,16,0),IF($AE889=$AE888,(IF(BA888&gt;=1,BA888-COUNTIFS($AE888:$AE888,$AC889,AN888:AN888,$AI$1),0)),0)),0)</f>
        <v>0</v>
      </c>
      <c r="BB889" s="1">
        <f>IFERROR(IF($AE889&gt;$AE888,VLOOKUP($AC889+AO$1,STOCK!$F$10:$AB$209,16,0),IF($AE889=$AE888,(IF(BB888&gt;=1,BB888-COUNTIFS($AE888:$AE888,$AC889,AO888:AO888,$AI$1),0)),0)),0)</f>
        <v>0</v>
      </c>
      <c r="BC889" s="1">
        <f>IFERROR(IF($AE889&gt;$AE888,VLOOKUP($AC889+AP$1,STOCK!$F$10:$AB$209,16,0),IF($AE889=$AE888,(IF(BC888&gt;=1,BC888-COUNTIFS($AE888:$AE888,$AC889,AP888:AP888,$AI$1),0)),0)),0)</f>
        <v>0</v>
      </c>
      <c r="BD889" s="1">
        <f>IFERROR(IF($AE889&gt;$AE888,VLOOKUP($AC889+AQ$1,STOCK!$F$10:$AB$209,16,0),IF($AE889=$AE888,(IF(BD888&gt;=1,BD888-COUNTIFS($AE888:$AE888,$AC889,AQ888:AQ888,$AI$1),0)),0)),0)</f>
        <v>0</v>
      </c>
      <c r="BE889" s="1">
        <f>IFERROR(IF($AE889&gt;$AE888,VLOOKUP($AC889+AR$1,STOCK!$F$10:$AB$209,16,0),IF($AE889=$AE888,(IF(BE888&gt;=1,BE888-COUNTIFS($AE888:$AE888,$AC889,AR888:AR888,$AI$1),0)),0)),0)</f>
        <v>0</v>
      </c>
      <c r="BF889" s="1">
        <f>IFERROR(IF($AE889&gt;$AE888,VLOOKUP($AC889+AS$1,STOCK!$F$10:$AB$209,16,0),IF($AE889=$AE888,(IF(BF888&gt;=1,BF888-COUNTIFS($AE888:$AE888,$AC889,AS888:AS888,$AI$1),0)),0)),0)</f>
        <v>0</v>
      </c>
      <c r="BG889" s="1">
        <f>IFERROR(IF($AE889&gt;$AE888,VLOOKUP($AC889+AT$1,STOCK!$F$10:$AB$209,16,0),IF($AE889=$AE888,(IF(BG888&gt;=1,BG888-COUNTIFS($AE888:$AE888,$AC889,AT888:AT888,$AI$1),0)),0)),0)</f>
        <v>0</v>
      </c>
      <c r="BH889" s="1">
        <f>IFERROR(IF($AE889&gt;$AE888,VLOOKUP($AC889+AU$1,STOCK!$F$10:$AB$209,16,0),IF($AE889=$AE888,(IF(BH888&gt;=1,BH888-COUNTIFS($AE888:$AE888,$AC889,AU888:AU888,$AI$1),0)),0)),0)</f>
        <v>0</v>
      </c>
      <c r="BI889" s="1">
        <f>IFERROR(IF($AE889&gt;$AE888,VLOOKUP($AC889+AV$1,STOCK!$F$10:$AB$209,16,0),IF($AE889=$AE888,(IF(BI888&gt;=1,BI888-COUNTIFS($AE888:$AE888,$AC889,AV888:AV888,$AI$1),0)),0)),0)</f>
        <v>0</v>
      </c>
      <c r="BJ889" s="1">
        <f>IFERROR(IF($AE889&gt;$AE888,VLOOKUP($AC889+AW$1,STOCK!$F$10:$AB$209,16,0),IF($AE889=$AE888,(IF(BJ888&gt;=1,BJ888-COUNTIFS($AE888:$AE888,$AC889,AW888:AW888,$AI$1),0)),0)),0)</f>
        <v>0</v>
      </c>
      <c r="BK889" s="1">
        <f>IFERROR(IF($AE889&gt;$AE888,VLOOKUP($AC889+AX$1,STOCK!$F$10:$AB$209,16,0),IF($AE889=$AE888,(IF(BK888&gt;=1,BK888-COUNTIFS($AE888:$AE888,$AC889,AX888:AX888,$AI$1),0)),0)),0)</f>
        <v>0</v>
      </c>
      <c r="BL889" s="1">
        <f>IFERROR(IF($AE889&gt;$AE888,VLOOKUP($AC889+AL$1,STOCK!$F$10:$AB$209,17,0),IF($AE889=$AE888,(IF(BL888&gt;=1,BL888-COUNTIFS($AE888:$AE888,$AC889,AL888:AL888,$AI$2),0)),0)),0)</f>
        <v>0</v>
      </c>
      <c r="BM889" s="1">
        <f>IFERROR(IF($AE889&gt;$AE888,VLOOKUP($AC889+AM$1,STOCK!$F$10:$AB$209,17,0),IF($AE889=$AE888,(IF(BM888&gt;=1,BM888-COUNTIFS($AE888:$AE888,$AC889,AM888:AM888,$AI$2),0)),0)),0)</f>
        <v>0</v>
      </c>
      <c r="BN889" s="1">
        <f>IFERROR(IF($AE889&gt;$AE888,VLOOKUP($AC889+AN$1,STOCK!$F$10:$AB$209,17,0),IF($AE889=$AE888,(IF(BN888&gt;=1,BN888-COUNTIFS($AE888:$AE888,$AC889,AN888:AN888,$AI$2),0)),0)),0)</f>
        <v>0</v>
      </c>
      <c r="BO889" s="1">
        <f>IFERROR(IF($AE889&gt;$AE888,VLOOKUP($AC889+AO$1,STOCK!$F$10:$AB$209,17,0),IF($AE889=$AE888,(IF(BO888&gt;=1,BO888-COUNTIFS($AE888:$AE888,$AC889,AO888:AO888,$AI$2),0)),0)),0)</f>
        <v>0</v>
      </c>
      <c r="BP889" s="1">
        <f>IFERROR(IF($AE889&gt;$AE888,VLOOKUP($AC889+AP$1,STOCK!$F$10:$AB$209,17,0),IF($AE889=$AE888,(IF(BP888&gt;=1,BP888-COUNTIFS($AE888:$AE888,$AC889,AP888:AP888,$AI$2),0)),0)),0)</f>
        <v>0</v>
      </c>
      <c r="BQ889" s="1">
        <f>IFERROR(IF($AE889&gt;$AE888,VLOOKUP($AC889+AQ$1,STOCK!$F$10:$AB$209,17,0),IF($AE889=$AE888,(IF(BQ888&gt;=1,BQ888-COUNTIFS($AE888:$AE888,$AC889,AQ888:AQ888,$AI$2),0)),0)),0)</f>
        <v>0</v>
      </c>
      <c r="BR889" s="1">
        <f>IFERROR(IF($AE889&gt;$AE888,VLOOKUP($AC889+AR$1,STOCK!$F$10:$AB$209,17,0),IF($AE889=$AE888,(IF(BR888&gt;=1,BR888-COUNTIFS($AE888:$AE888,$AC889,AR888:AR888,$AI$2),0)),0)),0)</f>
        <v>0</v>
      </c>
      <c r="BS889" s="1">
        <f>IFERROR(IF($AE889&gt;$AE888,VLOOKUP($AC889+AS$1,STOCK!$F$10:$AB$209,17,0),IF($AE889=$AE888,(IF(BS888&gt;=1,BS888-COUNTIFS($AE888:$AE888,$AC889,AS888:AS888,$AI$2),0)),0)),0)</f>
        <v>0</v>
      </c>
      <c r="BT889" s="1">
        <f>IFERROR(IF($AE889&gt;$AE888,VLOOKUP($AC889+AT$1,STOCK!$F$10:$AB$209,17,0),IF($AE889=$AE888,(IF(BT888&gt;=1,BT888-COUNTIFS($AE888:$AE888,$AC889,AT888:AT888,$AI$2),0)),0)),0)</f>
        <v>0</v>
      </c>
      <c r="BU889" s="1">
        <f>IFERROR(IF($AE889&gt;$AE888,VLOOKUP($AC889+AU$1,STOCK!$F$10:$AB$209,17,0),IF($AE889=$AE888,(IF(BU888&gt;=1,BU888-COUNTIFS($AE888:$AE888,$AC889,AU888:AU888,$AI$2),0)),0)),0)</f>
        <v>0</v>
      </c>
      <c r="BV889" s="1">
        <f>IFERROR(IF($AE889&gt;$AE888,VLOOKUP($AC889+AV$1,STOCK!$F$10:$AB$209,17,0),IF($AE889=$AE888,(IF(BV888&gt;=1,BV888-COUNTIFS($AE888:$AE888,$AC889,AV888:AV888,$AI$2),0)),0)),0)</f>
        <v>0</v>
      </c>
      <c r="BW889" s="1">
        <f>IFERROR(IF($AE889&gt;$AE888,VLOOKUP($AC889+AW$1,STOCK!$F$10:$AB$209,17,0),IF($AE889=$AE888,(IF(BW888&gt;=1,BW888-COUNTIFS($AE888:$AE888,$AC889,AW888:AW888,$AI$2),0)),0)),0)</f>
        <v>0</v>
      </c>
      <c r="BX889" s="1">
        <f>IFERROR(IF($AE889&gt;$AE888,VLOOKUP($AC889+AX$1,STOCK!$F$10:$AB$209,17,0),IF($AE889=$AE888,(IF(BX888&gt;=1,BX888-COUNTIFS($AE888:$AE888,$AC889,AX888:AX888,$AI$2),0)),0)),0)</f>
        <v>0</v>
      </c>
    </row>
    <row r="890" spans="29:76" x14ac:dyDescent="0.25">
      <c r="AC890" s="1">
        <f t="shared" si="215"/>
        <v>0</v>
      </c>
      <c r="AD890" s="1">
        <f>IFERROR(IF(LEN(AK890)&gt;=1,VLOOKUP(HLOOKUP(AK890,PROFILE!$K$5:$V$8,4,0),PROFILE!$F$1:$G$3,2,0),0),0)</f>
        <v>0</v>
      </c>
      <c r="AE890" s="1">
        <f t="shared" si="216"/>
        <v>0</v>
      </c>
      <c r="AF890" s="1">
        <v>877</v>
      </c>
      <c r="AI890" s="1" t="str">
        <f>IFERROR(IF($AH890&gt;=1,VLOOKUP($AG890,STUDENT!$O$8:$Z$1507,3,0),""),"")</f>
        <v/>
      </c>
      <c r="AJ890" s="1" t="str">
        <f>IFERROR(IF($AH890&gt;=1,VLOOKUP($AG890,STUDENT!$O$8:$Z$1507,4,0),""),"")</f>
        <v/>
      </c>
      <c r="AK890" s="1" t="str">
        <f>IFERROR(IF($AH890&gt;=1,VLOOKUP($AG890,STUDENT!$O$8:$Z$1507,6,0),""),"")</f>
        <v/>
      </c>
      <c r="AL890" s="1" t="str">
        <f t="shared" si="217"/>
        <v/>
      </c>
      <c r="AM890" s="1" t="str">
        <f t="shared" si="218"/>
        <v/>
      </c>
      <c r="AN890" s="1" t="str">
        <f t="shared" si="219"/>
        <v/>
      </c>
      <c r="AO890" s="1" t="str">
        <f t="shared" si="220"/>
        <v/>
      </c>
      <c r="AP890" s="1" t="str">
        <f t="shared" si="221"/>
        <v/>
      </c>
      <c r="AQ890" s="1" t="str">
        <f t="shared" si="222"/>
        <v/>
      </c>
      <c r="AR890" s="1" t="str">
        <f t="shared" si="223"/>
        <v/>
      </c>
      <c r="AS890" s="1" t="str">
        <f t="shared" si="224"/>
        <v/>
      </c>
      <c r="AT890" s="1" t="str">
        <f t="shared" si="225"/>
        <v/>
      </c>
      <c r="AU890" s="1" t="str">
        <f t="shared" si="226"/>
        <v/>
      </c>
      <c r="AV890" s="1" t="str">
        <f t="shared" si="227"/>
        <v/>
      </c>
      <c r="AW890" s="1" t="str">
        <f t="shared" si="228"/>
        <v/>
      </c>
      <c r="AX890" s="1" t="str">
        <f t="shared" si="229"/>
        <v/>
      </c>
      <c r="AY890" s="1">
        <f>IFERROR(IF($AE890&gt;$AE889,VLOOKUP($AC890+AL$1,STOCK!$F$10:$AB$209,16,0),IF($AE890=$AE889,(IF(AY889&gt;=1,AY889-COUNTIFS($AE889:$AE889,$AC890,AL889:AL889,$AI$1),0)),0)),0)</f>
        <v>0</v>
      </c>
      <c r="AZ890" s="1">
        <f>IFERROR(IF($AE890&gt;$AE889,VLOOKUP($AC890+AM$1,STOCK!$F$10:$AB$209,16,0),IF($AE890=$AE889,(IF(AZ889&gt;=1,AZ889-COUNTIFS($AE889:$AE889,$AC890,AM889:AM889,$AI$1),0)),0)),0)</f>
        <v>0</v>
      </c>
      <c r="BA890" s="1">
        <f>IFERROR(IF($AE890&gt;$AE889,VLOOKUP($AC890+AN$1,STOCK!$F$10:$AB$209,16,0),IF($AE890=$AE889,(IF(BA889&gt;=1,BA889-COUNTIFS($AE889:$AE889,$AC890,AN889:AN889,$AI$1),0)),0)),0)</f>
        <v>0</v>
      </c>
      <c r="BB890" s="1">
        <f>IFERROR(IF($AE890&gt;$AE889,VLOOKUP($AC890+AO$1,STOCK!$F$10:$AB$209,16,0),IF($AE890=$AE889,(IF(BB889&gt;=1,BB889-COUNTIFS($AE889:$AE889,$AC890,AO889:AO889,$AI$1),0)),0)),0)</f>
        <v>0</v>
      </c>
      <c r="BC890" s="1">
        <f>IFERROR(IF($AE890&gt;$AE889,VLOOKUP($AC890+AP$1,STOCK!$F$10:$AB$209,16,0),IF($AE890=$AE889,(IF(BC889&gt;=1,BC889-COUNTIFS($AE889:$AE889,$AC890,AP889:AP889,$AI$1),0)),0)),0)</f>
        <v>0</v>
      </c>
      <c r="BD890" s="1">
        <f>IFERROR(IF($AE890&gt;$AE889,VLOOKUP($AC890+AQ$1,STOCK!$F$10:$AB$209,16,0),IF($AE890=$AE889,(IF(BD889&gt;=1,BD889-COUNTIFS($AE889:$AE889,$AC890,AQ889:AQ889,$AI$1),0)),0)),0)</f>
        <v>0</v>
      </c>
      <c r="BE890" s="1">
        <f>IFERROR(IF($AE890&gt;$AE889,VLOOKUP($AC890+AR$1,STOCK!$F$10:$AB$209,16,0),IF($AE890=$AE889,(IF(BE889&gt;=1,BE889-COUNTIFS($AE889:$AE889,$AC890,AR889:AR889,$AI$1),0)),0)),0)</f>
        <v>0</v>
      </c>
      <c r="BF890" s="1">
        <f>IFERROR(IF($AE890&gt;$AE889,VLOOKUP($AC890+AS$1,STOCK!$F$10:$AB$209,16,0),IF($AE890=$AE889,(IF(BF889&gt;=1,BF889-COUNTIFS($AE889:$AE889,$AC890,AS889:AS889,$AI$1),0)),0)),0)</f>
        <v>0</v>
      </c>
      <c r="BG890" s="1">
        <f>IFERROR(IF($AE890&gt;$AE889,VLOOKUP($AC890+AT$1,STOCK!$F$10:$AB$209,16,0),IF($AE890=$AE889,(IF(BG889&gt;=1,BG889-COUNTIFS($AE889:$AE889,$AC890,AT889:AT889,$AI$1),0)),0)),0)</f>
        <v>0</v>
      </c>
      <c r="BH890" s="1">
        <f>IFERROR(IF($AE890&gt;$AE889,VLOOKUP($AC890+AU$1,STOCK!$F$10:$AB$209,16,0),IF($AE890=$AE889,(IF(BH889&gt;=1,BH889-COUNTIFS($AE889:$AE889,$AC890,AU889:AU889,$AI$1),0)),0)),0)</f>
        <v>0</v>
      </c>
      <c r="BI890" s="1">
        <f>IFERROR(IF($AE890&gt;$AE889,VLOOKUP($AC890+AV$1,STOCK!$F$10:$AB$209,16,0),IF($AE890=$AE889,(IF(BI889&gt;=1,BI889-COUNTIFS($AE889:$AE889,$AC890,AV889:AV889,$AI$1),0)),0)),0)</f>
        <v>0</v>
      </c>
      <c r="BJ890" s="1">
        <f>IFERROR(IF($AE890&gt;$AE889,VLOOKUP($AC890+AW$1,STOCK!$F$10:$AB$209,16,0),IF($AE890=$AE889,(IF(BJ889&gt;=1,BJ889-COUNTIFS($AE889:$AE889,$AC890,AW889:AW889,$AI$1),0)),0)),0)</f>
        <v>0</v>
      </c>
      <c r="BK890" s="1">
        <f>IFERROR(IF($AE890&gt;$AE889,VLOOKUP($AC890+AX$1,STOCK!$F$10:$AB$209,16,0),IF($AE890=$AE889,(IF(BK889&gt;=1,BK889-COUNTIFS($AE889:$AE889,$AC890,AX889:AX889,$AI$1),0)),0)),0)</f>
        <v>0</v>
      </c>
      <c r="BL890" s="1">
        <f>IFERROR(IF($AE890&gt;$AE889,VLOOKUP($AC890+AL$1,STOCK!$F$10:$AB$209,17,0),IF($AE890=$AE889,(IF(BL889&gt;=1,BL889-COUNTIFS($AE889:$AE889,$AC890,AL889:AL889,$AI$2),0)),0)),0)</f>
        <v>0</v>
      </c>
      <c r="BM890" s="1">
        <f>IFERROR(IF($AE890&gt;$AE889,VLOOKUP($AC890+AM$1,STOCK!$F$10:$AB$209,17,0),IF($AE890=$AE889,(IF(BM889&gt;=1,BM889-COUNTIFS($AE889:$AE889,$AC890,AM889:AM889,$AI$2),0)),0)),0)</f>
        <v>0</v>
      </c>
      <c r="BN890" s="1">
        <f>IFERROR(IF($AE890&gt;$AE889,VLOOKUP($AC890+AN$1,STOCK!$F$10:$AB$209,17,0),IF($AE890=$AE889,(IF(BN889&gt;=1,BN889-COUNTIFS($AE889:$AE889,$AC890,AN889:AN889,$AI$2),0)),0)),0)</f>
        <v>0</v>
      </c>
      <c r="BO890" s="1">
        <f>IFERROR(IF($AE890&gt;$AE889,VLOOKUP($AC890+AO$1,STOCK!$F$10:$AB$209,17,0),IF($AE890=$AE889,(IF(BO889&gt;=1,BO889-COUNTIFS($AE889:$AE889,$AC890,AO889:AO889,$AI$2),0)),0)),0)</f>
        <v>0</v>
      </c>
      <c r="BP890" s="1">
        <f>IFERROR(IF($AE890&gt;$AE889,VLOOKUP($AC890+AP$1,STOCK!$F$10:$AB$209,17,0),IF($AE890=$AE889,(IF(BP889&gt;=1,BP889-COUNTIFS($AE889:$AE889,$AC890,AP889:AP889,$AI$2),0)),0)),0)</f>
        <v>0</v>
      </c>
      <c r="BQ890" s="1">
        <f>IFERROR(IF($AE890&gt;$AE889,VLOOKUP($AC890+AQ$1,STOCK!$F$10:$AB$209,17,0),IF($AE890=$AE889,(IF(BQ889&gt;=1,BQ889-COUNTIFS($AE889:$AE889,$AC890,AQ889:AQ889,$AI$2),0)),0)),0)</f>
        <v>0</v>
      </c>
      <c r="BR890" s="1">
        <f>IFERROR(IF($AE890&gt;$AE889,VLOOKUP($AC890+AR$1,STOCK!$F$10:$AB$209,17,0),IF($AE890=$AE889,(IF(BR889&gt;=1,BR889-COUNTIFS($AE889:$AE889,$AC890,AR889:AR889,$AI$2),0)),0)),0)</f>
        <v>0</v>
      </c>
      <c r="BS890" s="1">
        <f>IFERROR(IF($AE890&gt;$AE889,VLOOKUP($AC890+AS$1,STOCK!$F$10:$AB$209,17,0),IF($AE890=$AE889,(IF(BS889&gt;=1,BS889-COUNTIFS($AE889:$AE889,$AC890,AS889:AS889,$AI$2),0)),0)),0)</f>
        <v>0</v>
      </c>
      <c r="BT890" s="1">
        <f>IFERROR(IF($AE890&gt;$AE889,VLOOKUP($AC890+AT$1,STOCK!$F$10:$AB$209,17,0),IF($AE890=$AE889,(IF(BT889&gt;=1,BT889-COUNTIFS($AE889:$AE889,$AC890,AT889:AT889,$AI$2),0)),0)),0)</f>
        <v>0</v>
      </c>
      <c r="BU890" s="1">
        <f>IFERROR(IF($AE890&gt;$AE889,VLOOKUP($AC890+AU$1,STOCK!$F$10:$AB$209,17,0),IF($AE890=$AE889,(IF(BU889&gt;=1,BU889-COUNTIFS($AE889:$AE889,$AC890,AU889:AU889,$AI$2),0)),0)),0)</f>
        <v>0</v>
      </c>
      <c r="BV890" s="1">
        <f>IFERROR(IF($AE890&gt;$AE889,VLOOKUP($AC890+AV$1,STOCK!$F$10:$AB$209,17,0),IF($AE890=$AE889,(IF(BV889&gt;=1,BV889-COUNTIFS($AE889:$AE889,$AC890,AV889:AV889,$AI$2),0)),0)),0)</f>
        <v>0</v>
      </c>
      <c r="BW890" s="1">
        <f>IFERROR(IF($AE890&gt;$AE889,VLOOKUP($AC890+AW$1,STOCK!$F$10:$AB$209,17,0),IF($AE890=$AE889,(IF(BW889&gt;=1,BW889-COUNTIFS($AE889:$AE889,$AC890,AW889:AW889,$AI$2),0)),0)),0)</f>
        <v>0</v>
      </c>
      <c r="BX890" s="1">
        <f>IFERROR(IF($AE890&gt;$AE889,VLOOKUP($AC890+AX$1,STOCK!$F$10:$AB$209,17,0),IF($AE890=$AE889,(IF(BX889&gt;=1,BX889-COUNTIFS($AE889:$AE889,$AC890,AX889:AX889,$AI$2),0)),0)),0)</f>
        <v>0</v>
      </c>
    </row>
    <row r="891" spans="29:76" x14ac:dyDescent="0.25">
      <c r="AC891" s="1">
        <f t="shared" si="215"/>
        <v>0</v>
      </c>
      <c r="AD891" s="1">
        <f>IFERROR(IF(LEN(AK891)&gt;=1,VLOOKUP(HLOOKUP(AK891,PROFILE!$K$5:$V$8,4,0),PROFILE!$F$1:$G$3,2,0),0),0)</f>
        <v>0</v>
      </c>
      <c r="AE891" s="1">
        <f t="shared" si="216"/>
        <v>0</v>
      </c>
      <c r="AF891" s="1">
        <v>878</v>
      </c>
      <c r="AI891" s="1" t="str">
        <f>IFERROR(IF($AH891&gt;=1,VLOOKUP($AG891,STUDENT!$O$8:$Z$1507,3,0),""),"")</f>
        <v/>
      </c>
      <c r="AJ891" s="1" t="str">
        <f>IFERROR(IF($AH891&gt;=1,VLOOKUP($AG891,STUDENT!$O$8:$Z$1507,4,0),""),"")</f>
        <v/>
      </c>
      <c r="AK891" s="1" t="str">
        <f>IFERROR(IF($AH891&gt;=1,VLOOKUP($AG891,STUDENT!$O$8:$Z$1507,6,0),""),"")</f>
        <v/>
      </c>
      <c r="AL891" s="1" t="str">
        <f t="shared" si="217"/>
        <v/>
      </c>
      <c r="AM891" s="1" t="str">
        <f t="shared" si="218"/>
        <v/>
      </c>
      <c r="AN891" s="1" t="str">
        <f t="shared" si="219"/>
        <v/>
      </c>
      <c r="AO891" s="1" t="str">
        <f t="shared" si="220"/>
        <v/>
      </c>
      <c r="AP891" s="1" t="str">
        <f t="shared" si="221"/>
        <v/>
      </c>
      <c r="AQ891" s="1" t="str">
        <f t="shared" si="222"/>
        <v/>
      </c>
      <c r="AR891" s="1" t="str">
        <f t="shared" si="223"/>
        <v/>
      </c>
      <c r="AS891" s="1" t="str">
        <f t="shared" si="224"/>
        <v/>
      </c>
      <c r="AT891" s="1" t="str">
        <f t="shared" si="225"/>
        <v/>
      </c>
      <c r="AU891" s="1" t="str">
        <f t="shared" si="226"/>
        <v/>
      </c>
      <c r="AV891" s="1" t="str">
        <f t="shared" si="227"/>
        <v/>
      </c>
      <c r="AW891" s="1" t="str">
        <f t="shared" si="228"/>
        <v/>
      </c>
      <c r="AX891" s="1" t="str">
        <f t="shared" si="229"/>
        <v/>
      </c>
      <c r="AY891" s="1">
        <f>IFERROR(IF($AE891&gt;$AE890,VLOOKUP($AC891+AL$1,STOCK!$F$10:$AB$209,16,0),IF($AE891=$AE890,(IF(AY890&gt;=1,AY890-COUNTIFS($AE890:$AE890,$AC891,AL890:AL890,$AI$1),0)),0)),0)</f>
        <v>0</v>
      </c>
      <c r="AZ891" s="1">
        <f>IFERROR(IF($AE891&gt;$AE890,VLOOKUP($AC891+AM$1,STOCK!$F$10:$AB$209,16,0),IF($AE891=$AE890,(IF(AZ890&gt;=1,AZ890-COUNTIFS($AE890:$AE890,$AC891,AM890:AM890,$AI$1),0)),0)),0)</f>
        <v>0</v>
      </c>
      <c r="BA891" s="1">
        <f>IFERROR(IF($AE891&gt;$AE890,VLOOKUP($AC891+AN$1,STOCK!$F$10:$AB$209,16,0),IF($AE891=$AE890,(IF(BA890&gt;=1,BA890-COUNTIFS($AE890:$AE890,$AC891,AN890:AN890,$AI$1),0)),0)),0)</f>
        <v>0</v>
      </c>
      <c r="BB891" s="1">
        <f>IFERROR(IF($AE891&gt;$AE890,VLOOKUP($AC891+AO$1,STOCK!$F$10:$AB$209,16,0),IF($AE891=$AE890,(IF(BB890&gt;=1,BB890-COUNTIFS($AE890:$AE890,$AC891,AO890:AO890,$AI$1),0)),0)),0)</f>
        <v>0</v>
      </c>
      <c r="BC891" s="1">
        <f>IFERROR(IF($AE891&gt;$AE890,VLOOKUP($AC891+AP$1,STOCK!$F$10:$AB$209,16,0),IF($AE891=$AE890,(IF(BC890&gt;=1,BC890-COUNTIFS($AE890:$AE890,$AC891,AP890:AP890,$AI$1),0)),0)),0)</f>
        <v>0</v>
      </c>
      <c r="BD891" s="1">
        <f>IFERROR(IF($AE891&gt;$AE890,VLOOKUP($AC891+AQ$1,STOCK!$F$10:$AB$209,16,0),IF($AE891=$AE890,(IF(BD890&gt;=1,BD890-COUNTIFS($AE890:$AE890,$AC891,AQ890:AQ890,$AI$1),0)),0)),0)</f>
        <v>0</v>
      </c>
      <c r="BE891" s="1">
        <f>IFERROR(IF($AE891&gt;$AE890,VLOOKUP($AC891+AR$1,STOCK!$F$10:$AB$209,16,0),IF($AE891=$AE890,(IF(BE890&gt;=1,BE890-COUNTIFS($AE890:$AE890,$AC891,AR890:AR890,$AI$1),0)),0)),0)</f>
        <v>0</v>
      </c>
      <c r="BF891" s="1">
        <f>IFERROR(IF($AE891&gt;$AE890,VLOOKUP($AC891+AS$1,STOCK!$F$10:$AB$209,16,0),IF($AE891=$AE890,(IF(BF890&gt;=1,BF890-COUNTIFS($AE890:$AE890,$AC891,AS890:AS890,$AI$1),0)),0)),0)</f>
        <v>0</v>
      </c>
      <c r="BG891" s="1">
        <f>IFERROR(IF($AE891&gt;$AE890,VLOOKUP($AC891+AT$1,STOCK!$F$10:$AB$209,16,0),IF($AE891=$AE890,(IF(BG890&gt;=1,BG890-COUNTIFS($AE890:$AE890,$AC891,AT890:AT890,$AI$1),0)),0)),0)</f>
        <v>0</v>
      </c>
      <c r="BH891" s="1">
        <f>IFERROR(IF($AE891&gt;$AE890,VLOOKUP($AC891+AU$1,STOCK!$F$10:$AB$209,16,0),IF($AE891=$AE890,(IF(BH890&gt;=1,BH890-COUNTIFS($AE890:$AE890,$AC891,AU890:AU890,$AI$1),0)),0)),0)</f>
        <v>0</v>
      </c>
      <c r="BI891" s="1">
        <f>IFERROR(IF($AE891&gt;$AE890,VLOOKUP($AC891+AV$1,STOCK!$F$10:$AB$209,16,0),IF($AE891=$AE890,(IF(BI890&gt;=1,BI890-COUNTIFS($AE890:$AE890,$AC891,AV890:AV890,$AI$1),0)),0)),0)</f>
        <v>0</v>
      </c>
      <c r="BJ891" s="1">
        <f>IFERROR(IF($AE891&gt;$AE890,VLOOKUP($AC891+AW$1,STOCK!$F$10:$AB$209,16,0),IF($AE891=$AE890,(IF(BJ890&gt;=1,BJ890-COUNTIFS($AE890:$AE890,$AC891,AW890:AW890,$AI$1),0)),0)),0)</f>
        <v>0</v>
      </c>
      <c r="BK891" s="1">
        <f>IFERROR(IF($AE891&gt;$AE890,VLOOKUP($AC891+AX$1,STOCK!$F$10:$AB$209,16,0),IF($AE891=$AE890,(IF(BK890&gt;=1,BK890-COUNTIFS($AE890:$AE890,$AC891,AX890:AX890,$AI$1),0)),0)),0)</f>
        <v>0</v>
      </c>
      <c r="BL891" s="1">
        <f>IFERROR(IF($AE891&gt;$AE890,VLOOKUP($AC891+AL$1,STOCK!$F$10:$AB$209,17,0),IF($AE891=$AE890,(IF(BL890&gt;=1,BL890-COUNTIFS($AE890:$AE890,$AC891,AL890:AL890,$AI$2),0)),0)),0)</f>
        <v>0</v>
      </c>
      <c r="BM891" s="1">
        <f>IFERROR(IF($AE891&gt;$AE890,VLOOKUP($AC891+AM$1,STOCK!$F$10:$AB$209,17,0),IF($AE891=$AE890,(IF(BM890&gt;=1,BM890-COUNTIFS($AE890:$AE890,$AC891,AM890:AM890,$AI$2),0)),0)),0)</f>
        <v>0</v>
      </c>
      <c r="BN891" s="1">
        <f>IFERROR(IF($AE891&gt;$AE890,VLOOKUP($AC891+AN$1,STOCK!$F$10:$AB$209,17,0),IF($AE891=$AE890,(IF(BN890&gt;=1,BN890-COUNTIFS($AE890:$AE890,$AC891,AN890:AN890,$AI$2),0)),0)),0)</f>
        <v>0</v>
      </c>
      <c r="BO891" s="1">
        <f>IFERROR(IF($AE891&gt;$AE890,VLOOKUP($AC891+AO$1,STOCK!$F$10:$AB$209,17,0),IF($AE891=$AE890,(IF(BO890&gt;=1,BO890-COUNTIFS($AE890:$AE890,$AC891,AO890:AO890,$AI$2),0)),0)),0)</f>
        <v>0</v>
      </c>
      <c r="BP891" s="1">
        <f>IFERROR(IF($AE891&gt;$AE890,VLOOKUP($AC891+AP$1,STOCK!$F$10:$AB$209,17,0),IF($AE891=$AE890,(IF(BP890&gt;=1,BP890-COUNTIFS($AE890:$AE890,$AC891,AP890:AP890,$AI$2),0)),0)),0)</f>
        <v>0</v>
      </c>
      <c r="BQ891" s="1">
        <f>IFERROR(IF($AE891&gt;$AE890,VLOOKUP($AC891+AQ$1,STOCK!$F$10:$AB$209,17,0),IF($AE891=$AE890,(IF(BQ890&gt;=1,BQ890-COUNTIFS($AE890:$AE890,$AC891,AQ890:AQ890,$AI$2),0)),0)),0)</f>
        <v>0</v>
      </c>
      <c r="BR891" s="1">
        <f>IFERROR(IF($AE891&gt;$AE890,VLOOKUP($AC891+AR$1,STOCK!$F$10:$AB$209,17,0),IF($AE891=$AE890,(IF(BR890&gt;=1,BR890-COUNTIFS($AE890:$AE890,$AC891,AR890:AR890,$AI$2),0)),0)),0)</f>
        <v>0</v>
      </c>
      <c r="BS891" s="1">
        <f>IFERROR(IF($AE891&gt;$AE890,VLOOKUP($AC891+AS$1,STOCK!$F$10:$AB$209,17,0),IF($AE891=$AE890,(IF(BS890&gt;=1,BS890-COUNTIFS($AE890:$AE890,$AC891,AS890:AS890,$AI$2),0)),0)),0)</f>
        <v>0</v>
      </c>
      <c r="BT891" s="1">
        <f>IFERROR(IF($AE891&gt;$AE890,VLOOKUP($AC891+AT$1,STOCK!$F$10:$AB$209,17,0),IF($AE891=$AE890,(IF(BT890&gt;=1,BT890-COUNTIFS($AE890:$AE890,$AC891,AT890:AT890,$AI$2),0)),0)),0)</f>
        <v>0</v>
      </c>
      <c r="BU891" s="1">
        <f>IFERROR(IF($AE891&gt;$AE890,VLOOKUP($AC891+AU$1,STOCK!$F$10:$AB$209,17,0),IF($AE891=$AE890,(IF(BU890&gt;=1,BU890-COUNTIFS($AE890:$AE890,$AC891,AU890:AU890,$AI$2),0)),0)),0)</f>
        <v>0</v>
      </c>
      <c r="BV891" s="1">
        <f>IFERROR(IF($AE891&gt;$AE890,VLOOKUP($AC891+AV$1,STOCK!$F$10:$AB$209,17,0),IF($AE891=$AE890,(IF(BV890&gt;=1,BV890-COUNTIFS($AE890:$AE890,$AC891,AV890:AV890,$AI$2),0)),0)),0)</f>
        <v>0</v>
      </c>
      <c r="BW891" s="1">
        <f>IFERROR(IF($AE891&gt;$AE890,VLOOKUP($AC891+AW$1,STOCK!$F$10:$AB$209,17,0),IF($AE891=$AE890,(IF(BW890&gt;=1,BW890-COUNTIFS($AE890:$AE890,$AC891,AW890:AW890,$AI$2),0)),0)),0)</f>
        <v>0</v>
      </c>
      <c r="BX891" s="1">
        <f>IFERROR(IF($AE891&gt;$AE890,VLOOKUP($AC891+AX$1,STOCK!$F$10:$AB$209,17,0),IF($AE891=$AE890,(IF(BX890&gt;=1,BX890-COUNTIFS($AE890:$AE890,$AC891,AX890:AX890,$AI$2),0)),0)),0)</f>
        <v>0</v>
      </c>
    </row>
    <row r="892" spans="29:76" x14ac:dyDescent="0.25">
      <c r="AC892" s="1">
        <f t="shared" si="215"/>
        <v>0</v>
      </c>
      <c r="AD892" s="1">
        <f>IFERROR(IF(LEN(AK892)&gt;=1,VLOOKUP(HLOOKUP(AK892,PROFILE!$K$5:$V$8,4,0),PROFILE!$F$1:$G$3,2,0),0),0)</f>
        <v>0</v>
      </c>
      <c r="AE892" s="1">
        <f t="shared" si="216"/>
        <v>0</v>
      </c>
      <c r="AF892" s="1">
        <v>879</v>
      </c>
      <c r="AI892" s="1" t="str">
        <f>IFERROR(IF($AH892&gt;=1,VLOOKUP($AG892,STUDENT!$O$8:$Z$1507,3,0),""),"")</f>
        <v/>
      </c>
      <c r="AJ892" s="1" t="str">
        <f>IFERROR(IF($AH892&gt;=1,VLOOKUP($AG892,STUDENT!$O$8:$Z$1507,4,0),""),"")</f>
        <v/>
      </c>
      <c r="AK892" s="1" t="str">
        <f>IFERROR(IF($AH892&gt;=1,VLOOKUP($AG892,STUDENT!$O$8:$Z$1507,6,0),""),"")</f>
        <v/>
      </c>
      <c r="AL892" s="1" t="str">
        <f t="shared" si="217"/>
        <v/>
      </c>
      <c r="AM892" s="1" t="str">
        <f t="shared" si="218"/>
        <v/>
      </c>
      <c r="AN892" s="1" t="str">
        <f t="shared" si="219"/>
        <v/>
      </c>
      <c r="AO892" s="1" t="str">
        <f t="shared" si="220"/>
        <v/>
      </c>
      <c r="AP892" s="1" t="str">
        <f t="shared" si="221"/>
        <v/>
      </c>
      <c r="AQ892" s="1" t="str">
        <f t="shared" si="222"/>
        <v/>
      </c>
      <c r="AR892" s="1" t="str">
        <f t="shared" si="223"/>
        <v/>
      </c>
      <c r="AS892" s="1" t="str">
        <f t="shared" si="224"/>
        <v/>
      </c>
      <c r="AT892" s="1" t="str">
        <f t="shared" si="225"/>
        <v/>
      </c>
      <c r="AU892" s="1" t="str">
        <f t="shared" si="226"/>
        <v/>
      </c>
      <c r="AV892" s="1" t="str">
        <f t="shared" si="227"/>
        <v/>
      </c>
      <c r="AW892" s="1" t="str">
        <f t="shared" si="228"/>
        <v/>
      </c>
      <c r="AX892" s="1" t="str">
        <f t="shared" si="229"/>
        <v/>
      </c>
      <c r="AY892" s="1">
        <f>IFERROR(IF($AE892&gt;$AE891,VLOOKUP($AC892+AL$1,STOCK!$F$10:$AB$209,16,0),IF($AE892=$AE891,(IF(AY891&gt;=1,AY891-COUNTIFS($AE891:$AE891,$AC892,AL891:AL891,$AI$1),0)),0)),0)</f>
        <v>0</v>
      </c>
      <c r="AZ892" s="1">
        <f>IFERROR(IF($AE892&gt;$AE891,VLOOKUP($AC892+AM$1,STOCK!$F$10:$AB$209,16,0),IF($AE892=$AE891,(IF(AZ891&gt;=1,AZ891-COUNTIFS($AE891:$AE891,$AC892,AM891:AM891,$AI$1),0)),0)),0)</f>
        <v>0</v>
      </c>
      <c r="BA892" s="1">
        <f>IFERROR(IF($AE892&gt;$AE891,VLOOKUP($AC892+AN$1,STOCK!$F$10:$AB$209,16,0),IF($AE892=$AE891,(IF(BA891&gt;=1,BA891-COUNTIFS($AE891:$AE891,$AC892,AN891:AN891,$AI$1),0)),0)),0)</f>
        <v>0</v>
      </c>
      <c r="BB892" s="1">
        <f>IFERROR(IF($AE892&gt;$AE891,VLOOKUP($AC892+AO$1,STOCK!$F$10:$AB$209,16,0),IF($AE892=$AE891,(IF(BB891&gt;=1,BB891-COUNTIFS($AE891:$AE891,$AC892,AO891:AO891,$AI$1),0)),0)),0)</f>
        <v>0</v>
      </c>
      <c r="BC892" s="1">
        <f>IFERROR(IF($AE892&gt;$AE891,VLOOKUP($AC892+AP$1,STOCK!$F$10:$AB$209,16,0),IF($AE892=$AE891,(IF(BC891&gt;=1,BC891-COUNTIFS($AE891:$AE891,$AC892,AP891:AP891,$AI$1),0)),0)),0)</f>
        <v>0</v>
      </c>
      <c r="BD892" s="1">
        <f>IFERROR(IF($AE892&gt;$AE891,VLOOKUP($AC892+AQ$1,STOCK!$F$10:$AB$209,16,0),IF($AE892=$AE891,(IF(BD891&gt;=1,BD891-COUNTIFS($AE891:$AE891,$AC892,AQ891:AQ891,$AI$1),0)),0)),0)</f>
        <v>0</v>
      </c>
      <c r="BE892" s="1">
        <f>IFERROR(IF($AE892&gt;$AE891,VLOOKUP($AC892+AR$1,STOCK!$F$10:$AB$209,16,0),IF($AE892=$AE891,(IF(BE891&gt;=1,BE891-COUNTIFS($AE891:$AE891,$AC892,AR891:AR891,$AI$1),0)),0)),0)</f>
        <v>0</v>
      </c>
      <c r="BF892" s="1">
        <f>IFERROR(IF($AE892&gt;$AE891,VLOOKUP($AC892+AS$1,STOCK!$F$10:$AB$209,16,0),IF($AE892=$AE891,(IF(BF891&gt;=1,BF891-COUNTIFS($AE891:$AE891,$AC892,AS891:AS891,$AI$1),0)),0)),0)</f>
        <v>0</v>
      </c>
      <c r="BG892" s="1">
        <f>IFERROR(IF($AE892&gt;$AE891,VLOOKUP($AC892+AT$1,STOCK!$F$10:$AB$209,16,0),IF($AE892=$AE891,(IF(BG891&gt;=1,BG891-COUNTIFS($AE891:$AE891,$AC892,AT891:AT891,$AI$1),0)),0)),0)</f>
        <v>0</v>
      </c>
      <c r="BH892" s="1">
        <f>IFERROR(IF($AE892&gt;$AE891,VLOOKUP($AC892+AU$1,STOCK!$F$10:$AB$209,16,0),IF($AE892=$AE891,(IF(BH891&gt;=1,BH891-COUNTIFS($AE891:$AE891,$AC892,AU891:AU891,$AI$1),0)),0)),0)</f>
        <v>0</v>
      </c>
      <c r="BI892" s="1">
        <f>IFERROR(IF($AE892&gt;$AE891,VLOOKUP($AC892+AV$1,STOCK!$F$10:$AB$209,16,0),IF($AE892=$AE891,(IF(BI891&gt;=1,BI891-COUNTIFS($AE891:$AE891,$AC892,AV891:AV891,$AI$1),0)),0)),0)</f>
        <v>0</v>
      </c>
      <c r="BJ892" s="1">
        <f>IFERROR(IF($AE892&gt;$AE891,VLOOKUP($AC892+AW$1,STOCK!$F$10:$AB$209,16,0),IF($AE892=$AE891,(IF(BJ891&gt;=1,BJ891-COUNTIFS($AE891:$AE891,$AC892,AW891:AW891,$AI$1),0)),0)),0)</f>
        <v>0</v>
      </c>
      <c r="BK892" s="1">
        <f>IFERROR(IF($AE892&gt;$AE891,VLOOKUP($AC892+AX$1,STOCK!$F$10:$AB$209,16,0),IF($AE892=$AE891,(IF(BK891&gt;=1,BK891-COUNTIFS($AE891:$AE891,$AC892,AX891:AX891,$AI$1),0)),0)),0)</f>
        <v>0</v>
      </c>
      <c r="BL892" s="1">
        <f>IFERROR(IF($AE892&gt;$AE891,VLOOKUP($AC892+AL$1,STOCK!$F$10:$AB$209,17,0),IF($AE892=$AE891,(IF(BL891&gt;=1,BL891-COUNTIFS($AE891:$AE891,$AC892,AL891:AL891,$AI$2),0)),0)),0)</f>
        <v>0</v>
      </c>
      <c r="BM892" s="1">
        <f>IFERROR(IF($AE892&gt;$AE891,VLOOKUP($AC892+AM$1,STOCK!$F$10:$AB$209,17,0),IF($AE892=$AE891,(IF(BM891&gt;=1,BM891-COUNTIFS($AE891:$AE891,$AC892,AM891:AM891,$AI$2),0)),0)),0)</f>
        <v>0</v>
      </c>
      <c r="BN892" s="1">
        <f>IFERROR(IF($AE892&gt;$AE891,VLOOKUP($AC892+AN$1,STOCK!$F$10:$AB$209,17,0),IF($AE892=$AE891,(IF(BN891&gt;=1,BN891-COUNTIFS($AE891:$AE891,$AC892,AN891:AN891,$AI$2),0)),0)),0)</f>
        <v>0</v>
      </c>
      <c r="BO892" s="1">
        <f>IFERROR(IF($AE892&gt;$AE891,VLOOKUP($AC892+AO$1,STOCK!$F$10:$AB$209,17,0),IF($AE892=$AE891,(IF(BO891&gt;=1,BO891-COUNTIFS($AE891:$AE891,$AC892,AO891:AO891,$AI$2),0)),0)),0)</f>
        <v>0</v>
      </c>
      <c r="BP892" s="1">
        <f>IFERROR(IF($AE892&gt;$AE891,VLOOKUP($AC892+AP$1,STOCK!$F$10:$AB$209,17,0),IF($AE892=$AE891,(IF(BP891&gt;=1,BP891-COUNTIFS($AE891:$AE891,$AC892,AP891:AP891,$AI$2),0)),0)),0)</f>
        <v>0</v>
      </c>
      <c r="BQ892" s="1">
        <f>IFERROR(IF($AE892&gt;$AE891,VLOOKUP($AC892+AQ$1,STOCK!$F$10:$AB$209,17,0),IF($AE892=$AE891,(IF(BQ891&gt;=1,BQ891-COUNTIFS($AE891:$AE891,$AC892,AQ891:AQ891,$AI$2),0)),0)),0)</f>
        <v>0</v>
      </c>
      <c r="BR892" s="1">
        <f>IFERROR(IF($AE892&gt;$AE891,VLOOKUP($AC892+AR$1,STOCK!$F$10:$AB$209,17,0),IF($AE892=$AE891,(IF(BR891&gt;=1,BR891-COUNTIFS($AE891:$AE891,$AC892,AR891:AR891,$AI$2),0)),0)),0)</f>
        <v>0</v>
      </c>
      <c r="BS892" s="1">
        <f>IFERROR(IF($AE892&gt;$AE891,VLOOKUP($AC892+AS$1,STOCK!$F$10:$AB$209,17,0),IF($AE892=$AE891,(IF(BS891&gt;=1,BS891-COUNTIFS($AE891:$AE891,$AC892,AS891:AS891,$AI$2),0)),0)),0)</f>
        <v>0</v>
      </c>
      <c r="BT892" s="1">
        <f>IFERROR(IF($AE892&gt;$AE891,VLOOKUP($AC892+AT$1,STOCK!$F$10:$AB$209,17,0),IF($AE892=$AE891,(IF(BT891&gt;=1,BT891-COUNTIFS($AE891:$AE891,$AC892,AT891:AT891,$AI$2),0)),0)),0)</f>
        <v>0</v>
      </c>
      <c r="BU892" s="1">
        <f>IFERROR(IF($AE892&gt;$AE891,VLOOKUP($AC892+AU$1,STOCK!$F$10:$AB$209,17,0),IF($AE892=$AE891,(IF(BU891&gt;=1,BU891-COUNTIFS($AE891:$AE891,$AC892,AU891:AU891,$AI$2),0)),0)),0)</f>
        <v>0</v>
      </c>
      <c r="BV892" s="1">
        <f>IFERROR(IF($AE892&gt;$AE891,VLOOKUP($AC892+AV$1,STOCK!$F$10:$AB$209,17,0),IF($AE892=$AE891,(IF(BV891&gt;=1,BV891-COUNTIFS($AE891:$AE891,$AC892,AV891:AV891,$AI$2),0)),0)),0)</f>
        <v>0</v>
      </c>
      <c r="BW892" s="1">
        <f>IFERROR(IF($AE892&gt;$AE891,VLOOKUP($AC892+AW$1,STOCK!$F$10:$AB$209,17,0),IF($AE892=$AE891,(IF(BW891&gt;=1,BW891-COUNTIFS($AE891:$AE891,$AC892,AW891:AW891,$AI$2),0)),0)),0)</f>
        <v>0</v>
      </c>
      <c r="BX892" s="1">
        <f>IFERROR(IF($AE892&gt;$AE891,VLOOKUP($AC892+AX$1,STOCK!$F$10:$AB$209,17,0),IF($AE892=$AE891,(IF(BX891&gt;=1,BX891-COUNTIFS($AE891:$AE891,$AC892,AX891:AX891,$AI$2),0)),0)),0)</f>
        <v>0</v>
      </c>
    </row>
    <row r="893" spans="29:76" x14ac:dyDescent="0.25">
      <c r="AC893" s="1">
        <f t="shared" si="215"/>
        <v>0</v>
      </c>
      <c r="AD893" s="1">
        <f>IFERROR(IF(LEN(AK893)&gt;=1,VLOOKUP(HLOOKUP(AK893,PROFILE!$K$5:$V$8,4,0),PROFILE!$F$1:$G$3,2,0),0),0)</f>
        <v>0</v>
      </c>
      <c r="AE893" s="1">
        <f t="shared" si="216"/>
        <v>0</v>
      </c>
      <c r="AF893" s="1">
        <v>880</v>
      </c>
      <c r="AI893" s="1" t="str">
        <f>IFERROR(IF($AH893&gt;=1,VLOOKUP($AG893,STUDENT!$O$8:$Z$1507,3,0),""),"")</f>
        <v/>
      </c>
      <c r="AJ893" s="1" t="str">
        <f>IFERROR(IF($AH893&gt;=1,VLOOKUP($AG893,STUDENT!$O$8:$Z$1507,4,0),""),"")</f>
        <v/>
      </c>
      <c r="AK893" s="1" t="str">
        <f>IFERROR(IF($AH893&gt;=1,VLOOKUP($AG893,STUDENT!$O$8:$Z$1507,6,0),""),"")</f>
        <v/>
      </c>
      <c r="AL893" s="1" t="str">
        <f t="shared" si="217"/>
        <v/>
      </c>
      <c r="AM893" s="1" t="str">
        <f t="shared" si="218"/>
        <v/>
      </c>
      <c r="AN893" s="1" t="str">
        <f t="shared" si="219"/>
        <v/>
      </c>
      <c r="AO893" s="1" t="str">
        <f t="shared" si="220"/>
        <v/>
      </c>
      <c r="AP893" s="1" t="str">
        <f t="shared" si="221"/>
        <v/>
      </c>
      <c r="AQ893" s="1" t="str">
        <f t="shared" si="222"/>
        <v/>
      </c>
      <c r="AR893" s="1" t="str">
        <f t="shared" si="223"/>
        <v/>
      </c>
      <c r="AS893" s="1" t="str">
        <f t="shared" si="224"/>
        <v/>
      </c>
      <c r="AT893" s="1" t="str">
        <f t="shared" si="225"/>
        <v/>
      </c>
      <c r="AU893" s="1" t="str">
        <f t="shared" si="226"/>
        <v/>
      </c>
      <c r="AV893" s="1" t="str">
        <f t="shared" si="227"/>
        <v/>
      </c>
      <c r="AW893" s="1" t="str">
        <f t="shared" si="228"/>
        <v/>
      </c>
      <c r="AX893" s="1" t="str">
        <f t="shared" si="229"/>
        <v/>
      </c>
      <c r="AY893" s="1">
        <f>IFERROR(IF($AE893&gt;$AE892,VLOOKUP($AC893+AL$1,STOCK!$F$10:$AB$209,16,0),IF($AE893=$AE892,(IF(AY892&gt;=1,AY892-COUNTIFS($AE892:$AE892,$AC893,AL892:AL892,$AI$1),0)),0)),0)</f>
        <v>0</v>
      </c>
      <c r="AZ893" s="1">
        <f>IFERROR(IF($AE893&gt;$AE892,VLOOKUP($AC893+AM$1,STOCK!$F$10:$AB$209,16,0),IF($AE893=$AE892,(IF(AZ892&gt;=1,AZ892-COUNTIFS($AE892:$AE892,$AC893,AM892:AM892,$AI$1),0)),0)),0)</f>
        <v>0</v>
      </c>
      <c r="BA893" s="1">
        <f>IFERROR(IF($AE893&gt;$AE892,VLOOKUP($AC893+AN$1,STOCK!$F$10:$AB$209,16,0),IF($AE893=$AE892,(IF(BA892&gt;=1,BA892-COUNTIFS($AE892:$AE892,$AC893,AN892:AN892,$AI$1),0)),0)),0)</f>
        <v>0</v>
      </c>
      <c r="BB893" s="1">
        <f>IFERROR(IF($AE893&gt;$AE892,VLOOKUP($AC893+AO$1,STOCK!$F$10:$AB$209,16,0),IF($AE893=$AE892,(IF(BB892&gt;=1,BB892-COUNTIFS($AE892:$AE892,$AC893,AO892:AO892,$AI$1),0)),0)),0)</f>
        <v>0</v>
      </c>
      <c r="BC893" s="1">
        <f>IFERROR(IF($AE893&gt;$AE892,VLOOKUP($AC893+AP$1,STOCK!$F$10:$AB$209,16,0),IF($AE893=$AE892,(IF(BC892&gt;=1,BC892-COUNTIFS($AE892:$AE892,$AC893,AP892:AP892,$AI$1),0)),0)),0)</f>
        <v>0</v>
      </c>
      <c r="BD893" s="1">
        <f>IFERROR(IF($AE893&gt;$AE892,VLOOKUP($AC893+AQ$1,STOCK!$F$10:$AB$209,16,0),IF($AE893=$AE892,(IF(BD892&gt;=1,BD892-COUNTIFS($AE892:$AE892,$AC893,AQ892:AQ892,$AI$1),0)),0)),0)</f>
        <v>0</v>
      </c>
      <c r="BE893" s="1">
        <f>IFERROR(IF($AE893&gt;$AE892,VLOOKUP($AC893+AR$1,STOCK!$F$10:$AB$209,16,0),IF($AE893=$AE892,(IF(BE892&gt;=1,BE892-COUNTIFS($AE892:$AE892,$AC893,AR892:AR892,$AI$1),0)),0)),0)</f>
        <v>0</v>
      </c>
      <c r="BF893" s="1">
        <f>IFERROR(IF($AE893&gt;$AE892,VLOOKUP($AC893+AS$1,STOCK!$F$10:$AB$209,16,0),IF($AE893=$AE892,(IF(BF892&gt;=1,BF892-COUNTIFS($AE892:$AE892,$AC893,AS892:AS892,$AI$1),0)),0)),0)</f>
        <v>0</v>
      </c>
      <c r="BG893" s="1">
        <f>IFERROR(IF($AE893&gt;$AE892,VLOOKUP($AC893+AT$1,STOCK!$F$10:$AB$209,16,0),IF($AE893=$AE892,(IF(BG892&gt;=1,BG892-COUNTIFS($AE892:$AE892,$AC893,AT892:AT892,$AI$1),0)),0)),0)</f>
        <v>0</v>
      </c>
      <c r="BH893" s="1">
        <f>IFERROR(IF($AE893&gt;$AE892,VLOOKUP($AC893+AU$1,STOCK!$F$10:$AB$209,16,0),IF($AE893=$AE892,(IF(BH892&gt;=1,BH892-COUNTIFS($AE892:$AE892,$AC893,AU892:AU892,$AI$1),0)),0)),0)</f>
        <v>0</v>
      </c>
      <c r="BI893" s="1">
        <f>IFERROR(IF($AE893&gt;$AE892,VLOOKUP($AC893+AV$1,STOCK!$F$10:$AB$209,16,0),IF($AE893=$AE892,(IF(BI892&gt;=1,BI892-COUNTIFS($AE892:$AE892,$AC893,AV892:AV892,$AI$1),0)),0)),0)</f>
        <v>0</v>
      </c>
      <c r="BJ893" s="1">
        <f>IFERROR(IF($AE893&gt;$AE892,VLOOKUP($AC893+AW$1,STOCK!$F$10:$AB$209,16,0),IF($AE893=$AE892,(IF(BJ892&gt;=1,BJ892-COUNTIFS($AE892:$AE892,$AC893,AW892:AW892,$AI$1),0)),0)),0)</f>
        <v>0</v>
      </c>
      <c r="BK893" s="1">
        <f>IFERROR(IF($AE893&gt;$AE892,VLOOKUP($AC893+AX$1,STOCK!$F$10:$AB$209,16,0),IF($AE893=$AE892,(IF(BK892&gt;=1,BK892-COUNTIFS($AE892:$AE892,$AC893,AX892:AX892,$AI$1),0)),0)),0)</f>
        <v>0</v>
      </c>
      <c r="BL893" s="1">
        <f>IFERROR(IF($AE893&gt;$AE892,VLOOKUP($AC893+AL$1,STOCK!$F$10:$AB$209,17,0),IF($AE893=$AE892,(IF(BL892&gt;=1,BL892-COUNTIFS($AE892:$AE892,$AC893,AL892:AL892,$AI$2),0)),0)),0)</f>
        <v>0</v>
      </c>
      <c r="BM893" s="1">
        <f>IFERROR(IF($AE893&gt;$AE892,VLOOKUP($AC893+AM$1,STOCK!$F$10:$AB$209,17,0),IF($AE893=$AE892,(IF(BM892&gt;=1,BM892-COUNTIFS($AE892:$AE892,$AC893,AM892:AM892,$AI$2),0)),0)),0)</f>
        <v>0</v>
      </c>
      <c r="BN893" s="1">
        <f>IFERROR(IF($AE893&gt;$AE892,VLOOKUP($AC893+AN$1,STOCK!$F$10:$AB$209,17,0),IF($AE893=$AE892,(IF(BN892&gt;=1,BN892-COUNTIFS($AE892:$AE892,$AC893,AN892:AN892,$AI$2),0)),0)),0)</f>
        <v>0</v>
      </c>
      <c r="BO893" s="1">
        <f>IFERROR(IF($AE893&gt;$AE892,VLOOKUP($AC893+AO$1,STOCK!$F$10:$AB$209,17,0),IF($AE893=$AE892,(IF(BO892&gt;=1,BO892-COUNTIFS($AE892:$AE892,$AC893,AO892:AO892,$AI$2),0)),0)),0)</f>
        <v>0</v>
      </c>
      <c r="BP893" s="1">
        <f>IFERROR(IF($AE893&gt;$AE892,VLOOKUP($AC893+AP$1,STOCK!$F$10:$AB$209,17,0),IF($AE893=$AE892,(IF(BP892&gt;=1,BP892-COUNTIFS($AE892:$AE892,$AC893,AP892:AP892,$AI$2),0)),0)),0)</f>
        <v>0</v>
      </c>
      <c r="BQ893" s="1">
        <f>IFERROR(IF($AE893&gt;$AE892,VLOOKUP($AC893+AQ$1,STOCK!$F$10:$AB$209,17,0),IF($AE893=$AE892,(IF(BQ892&gt;=1,BQ892-COUNTIFS($AE892:$AE892,$AC893,AQ892:AQ892,$AI$2),0)),0)),0)</f>
        <v>0</v>
      </c>
      <c r="BR893" s="1">
        <f>IFERROR(IF($AE893&gt;$AE892,VLOOKUP($AC893+AR$1,STOCK!$F$10:$AB$209,17,0),IF($AE893=$AE892,(IF(BR892&gt;=1,BR892-COUNTIFS($AE892:$AE892,$AC893,AR892:AR892,$AI$2),0)),0)),0)</f>
        <v>0</v>
      </c>
      <c r="BS893" s="1">
        <f>IFERROR(IF($AE893&gt;$AE892,VLOOKUP($AC893+AS$1,STOCK!$F$10:$AB$209,17,0),IF($AE893=$AE892,(IF(BS892&gt;=1,BS892-COUNTIFS($AE892:$AE892,$AC893,AS892:AS892,$AI$2),0)),0)),0)</f>
        <v>0</v>
      </c>
      <c r="BT893" s="1">
        <f>IFERROR(IF($AE893&gt;$AE892,VLOOKUP($AC893+AT$1,STOCK!$F$10:$AB$209,17,0),IF($AE893=$AE892,(IF(BT892&gt;=1,BT892-COUNTIFS($AE892:$AE892,$AC893,AT892:AT892,$AI$2),0)),0)),0)</f>
        <v>0</v>
      </c>
      <c r="BU893" s="1">
        <f>IFERROR(IF($AE893&gt;$AE892,VLOOKUP($AC893+AU$1,STOCK!$F$10:$AB$209,17,0),IF($AE893=$AE892,(IF(BU892&gt;=1,BU892-COUNTIFS($AE892:$AE892,$AC893,AU892:AU892,$AI$2),0)),0)),0)</f>
        <v>0</v>
      </c>
      <c r="BV893" s="1">
        <f>IFERROR(IF($AE893&gt;$AE892,VLOOKUP($AC893+AV$1,STOCK!$F$10:$AB$209,17,0),IF($AE893=$AE892,(IF(BV892&gt;=1,BV892-COUNTIFS($AE892:$AE892,$AC893,AV892:AV892,$AI$2),0)),0)),0)</f>
        <v>0</v>
      </c>
      <c r="BW893" s="1">
        <f>IFERROR(IF($AE893&gt;$AE892,VLOOKUP($AC893+AW$1,STOCK!$F$10:$AB$209,17,0),IF($AE893=$AE892,(IF(BW892&gt;=1,BW892-COUNTIFS($AE892:$AE892,$AC893,AW892:AW892,$AI$2),0)),0)),0)</f>
        <v>0</v>
      </c>
      <c r="BX893" s="1">
        <f>IFERROR(IF($AE893&gt;$AE892,VLOOKUP($AC893+AX$1,STOCK!$F$10:$AB$209,17,0),IF($AE893=$AE892,(IF(BX892&gt;=1,BX892-COUNTIFS($AE892:$AE892,$AC893,AX892:AX892,$AI$2),0)),0)),0)</f>
        <v>0</v>
      </c>
    </row>
    <row r="894" spans="29:76" x14ac:dyDescent="0.25">
      <c r="AC894" s="1">
        <f t="shared" si="215"/>
        <v>0</v>
      </c>
      <c r="AD894" s="1">
        <f>IFERROR(IF(LEN(AK894)&gt;=1,VLOOKUP(HLOOKUP(AK894,PROFILE!$K$5:$V$8,4,0),PROFILE!$F$1:$G$3,2,0),0),0)</f>
        <v>0</v>
      </c>
      <c r="AE894" s="1">
        <f t="shared" si="216"/>
        <v>0</v>
      </c>
      <c r="AF894" s="1">
        <v>881</v>
      </c>
      <c r="AI894" s="1" t="str">
        <f>IFERROR(IF($AH894&gt;=1,VLOOKUP($AG894,STUDENT!$O$8:$Z$1507,3,0),""),"")</f>
        <v/>
      </c>
      <c r="AJ894" s="1" t="str">
        <f>IFERROR(IF($AH894&gt;=1,VLOOKUP($AG894,STUDENT!$O$8:$Z$1507,4,0),""),"")</f>
        <v/>
      </c>
      <c r="AK894" s="1" t="str">
        <f>IFERROR(IF($AH894&gt;=1,VLOOKUP($AG894,STUDENT!$O$8:$Z$1507,6,0),""),"")</f>
        <v/>
      </c>
      <c r="AL894" s="1" t="str">
        <f t="shared" si="217"/>
        <v/>
      </c>
      <c r="AM894" s="1" t="str">
        <f t="shared" si="218"/>
        <v/>
      </c>
      <c r="AN894" s="1" t="str">
        <f t="shared" si="219"/>
        <v/>
      </c>
      <c r="AO894" s="1" t="str">
        <f t="shared" si="220"/>
        <v/>
      </c>
      <c r="AP894" s="1" t="str">
        <f t="shared" si="221"/>
        <v/>
      </c>
      <c r="AQ894" s="1" t="str">
        <f t="shared" si="222"/>
        <v/>
      </c>
      <c r="AR894" s="1" t="str">
        <f t="shared" si="223"/>
        <v/>
      </c>
      <c r="AS894" s="1" t="str">
        <f t="shared" si="224"/>
        <v/>
      </c>
      <c r="AT894" s="1" t="str">
        <f t="shared" si="225"/>
        <v/>
      </c>
      <c r="AU894" s="1" t="str">
        <f t="shared" si="226"/>
        <v/>
      </c>
      <c r="AV894" s="1" t="str">
        <f t="shared" si="227"/>
        <v/>
      </c>
      <c r="AW894" s="1" t="str">
        <f t="shared" si="228"/>
        <v/>
      </c>
      <c r="AX894" s="1" t="str">
        <f t="shared" si="229"/>
        <v/>
      </c>
      <c r="AY894" s="1">
        <f>IFERROR(IF($AE894&gt;$AE893,VLOOKUP($AC894+AL$1,STOCK!$F$10:$AB$209,16,0),IF($AE894=$AE893,(IF(AY893&gt;=1,AY893-COUNTIFS($AE893:$AE893,$AC894,AL893:AL893,$AI$1),0)),0)),0)</f>
        <v>0</v>
      </c>
      <c r="AZ894" s="1">
        <f>IFERROR(IF($AE894&gt;$AE893,VLOOKUP($AC894+AM$1,STOCK!$F$10:$AB$209,16,0),IF($AE894=$AE893,(IF(AZ893&gt;=1,AZ893-COUNTIFS($AE893:$AE893,$AC894,AM893:AM893,$AI$1),0)),0)),0)</f>
        <v>0</v>
      </c>
      <c r="BA894" s="1">
        <f>IFERROR(IF($AE894&gt;$AE893,VLOOKUP($AC894+AN$1,STOCK!$F$10:$AB$209,16,0),IF($AE894=$AE893,(IF(BA893&gt;=1,BA893-COUNTIFS($AE893:$AE893,$AC894,AN893:AN893,$AI$1),0)),0)),0)</f>
        <v>0</v>
      </c>
      <c r="BB894" s="1">
        <f>IFERROR(IF($AE894&gt;$AE893,VLOOKUP($AC894+AO$1,STOCK!$F$10:$AB$209,16,0),IF($AE894=$AE893,(IF(BB893&gt;=1,BB893-COUNTIFS($AE893:$AE893,$AC894,AO893:AO893,$AI$1),0)),0)),0)</f>
        <v>0</v>
      </c>
      <c r="BC894" s="1">
        <f>IFERROR(IF($AE894&gt;$AE893,VLOOKUP($AC894+AP$1,STOCK!$F$10:$AB$209,16,0),IF($AE894=$AE893,(IF(BC893&gt;=1,BC893-COUNTIFS($AE893:$AE893,$AC894,AP893:AP893,$AI$1),0)),0)),0)</f>
        <v>0</v>
      </c>
      <c r="BD894" s="1">
        <f>IFERROR(IF($AE894&gt;$AE893,VLOOKUP($AC894+AQ$1,STOCK!$F$10:$AB$209,16,0),IF($AE894=$AE893,(IF(BD893&gt;=1,BD893-COUNTIFS($AE893:$AE893,$AC894,AQ893:AQ893,$AI$1),0)),0)),0)</f>
        <v>0</v>
      </c>
      <c r="BE894" s="1">
        <f>IFERROR(IF($AE894&gt;$AE893,VLOOKUP($AC894+AR$1,STOCK!$F$10:$AB$209,16,0),IF($AE894=$AE893,(IF(BE893&gt;=1,BE893-COUNTIFS($AE893:$AE893,$AC894,AR893:AR893,$AI$1),0)),0)),0)</f>
        <v>0</v>
      </c>
      <c r="BF894" s="1">
        <f>IFERROR(IF($AE894&gt;$AE893,VLOOKUP($AC894+AS$1,STOCK!$F$10:$AB$209,16,0),IF($AE894=$AE893,(IF(BF893&gt;=1,BF893-COUNTIFS($AE893:$AE893,$AC894,AS893:AS893,$AI$1),0)),0)),0)</f>
        <v>0</v>
      </c>
      <c r="BG894" s="1">
        <f>IFERROR(IF($AE894&gt;$AE893,VLOOKUP($AC894+AT$1,STOCK!$F$10:$AB$209,16,0),IF($AE894=$AE893,(IF(BG893&gt;=1,BG893-COUNTIFS($AE893:$AE893,$AC894,AT893:AT893,$AI$1),0)),0)),0)</f>
        <v>0</v>
      </c>
      <c r="BH894" s="1">
        <f>IFERROR(IF($AE894&gt;$AE893,VLOOKUP($AC894+AU$1,STOCK!$F$10:$AB$209,16,0),IF($AE894=$AE893,(IF(BH893&gt;=1,BH893-COUNTIFS($AE893:$AE893,$AC894,AU893:AU893,$AI$1),0)),0)),0)</f>
        <v>0</v>
      </c>
      <c r="BI894" s="1">
        <f>IFERROR(IF($AE894&gt;$AE893,VLOOKUP($AC894+AV$1,STOCK!$F$10:$AB$209,16,0),IF($AE894=$AE893,(IF(BI893&gt;=1,BI893-COUNTIFS($AE893:$AE893,$AC894,AV893:AV893,$AI$1),0)),0)),0)</f>
        <v>0</v>
      </c>
      <c r="BJ894" s="1">
        <f>IFERROR(IF($AE894&gt;$AE893,VLOOKUP($AC894+AW$1,STOCK!$F$10:$AB$209,16,0),IF($AE894=$AE893,(IF(BJ893&gt;=1,BJ893-COUNTIFS($AE893:$AE893,$AC894,AW893:AW893,$AI$1),0)),0)),0)</f>
        <v>0</v>
      </c>
      <c r="BK894" s="1">
        <f>IFERROR(IF($AE894&gt;$AE893,VLOOKUP($AC894+AX$1,STOCK!$F$10:$AB$209,16,0),IF($AE894=$AE893,(IF(BK893&gt;=1,BK893-COUNTIFS($AE893:$AE893,$AC894,AX893:AX893,$AI$1),0)),0)),0)</f>
        <v>0</v>
      </c>
      <c r="BL894" s="1">
        <f>IFERROR(IF($AE894&gt;$AE893,VLOOKUP($AC894+AL$1,STOCK!$F$10:$AB$209,17,0),IF($AE894=$AE893,(IF(BL893&gt;=1,BL893-COUNTIFS($AE893:$AE893,$AC894,AL893:AL893,$AI$2),0)),0)),0)</f>
        <v>0</v>
      </c>
      <c r="BM894" s="1">
        <f>IFERROR(IF($AE894&gt;$AE893,VLOOKUP($AC894+AM$1,STOCK!$F$10:$AB$209,17,0),IF($AE894=$AE893,(IF(BM893&gt;=1,BM893-COUNTIFS($AE893:$AE893,$AC894,AM893:AM893,$AI$2),0)),0)),0)</f>
        <v>0</v>
      </c>
      <c r="BN894" s="1">
        <f>IFERROR(IF($AE894&gt;$AE893,VLOOKUP($AC894+AN$1,STOCK!$F$10:$AB$209,17,0),IF($AE894=$AE893,(IF(BN893&gt;=1,BN893-COUNTIFS($AE893:$AE893,$AC894,AN893:AN893,$AI$2),0)),0)),0)</f>
        <v>0</v>
      </c>
      <c r="BO894" s="1">
        <f>IFERROR(IF($AE894&gt;$AE893,VLOOKUP($AC894+AO$1,STOCK!$F$10:$AB$209,17,0),IF($AE894=$AE893,(IF(BO893&gt;=1,BO893-COUNTIFS($AE893:$AE893,$AC894,AO893:AO893,$AI$2),0)),0)),0)</f>
        <v>0</v>
      </c>
      <c r="BP894" s="1">
        <f>IFERROR(IF($AE894&gt;$AE893,VLOOKUP($AC894+AP$1,STOCK!$F$10:$AB$209,17,0),IF($AE894=$AE893,(IF(BP893&gt;=1,BP893-COUNTIFS($AE893:$AE893,$AC894,AP893:AP893,$AI$2),0)),0)),0)</f>
        <v>0</v>
      </c>
      <c r="BQ894" s="1">
        <f>IFERROR(IF($AE894&gt;$AE893,VLOOKUP($AC894+AQ$1,STOCK!$F$10:$AB$209,17,0),IF($AE894=$AE893,(IF(BQ893&gt;=1,BQ893-COUNTIFS($AE893:$AE893,$AC894,AQ893:AQ893,$AI$2),0)),0)),0)</f>
        <v>0</v>
      </c>
      <c r="BR894" s="1">
        <f>IFERROR(IF($AE894&gt;$AE893,VLOOKUP($AC894+AR$1,STOCK!$F$10:$AB$209,17,0),IF($AE894=$AE893,(IF(BR893&gt;=1,BR893-COUNTIFS($AE893:$AE893,$AC894,AR893:AR893,$AI$2),0)),0)),0)</f>
        <v>0</v>
      </c>
      <c r="BS894" s="1">
        <f>IFERROR(IF($AE894&gt;$AE893,VLOOKUP($AC894+AS$1,STOCK!$F$10:$AB$209,17,0),IF($AE894=$AE893,(IF(BS893&gt;=1,BS893-COUNTIFS($AE893:$AE893,$AC894,AS893:AS893,$AI$2),0)),0)),0)</f>
        <v>0</v>
      </c>
      <c r="BT894" s="1">
        <f>IFERROR(IF($AE894&gt;$AE893,VLOOKUP($AC894+AT$1,STOCK!$F$10:$AB$209,17,0),IF($AE894=$AE893,(IF(BT893&gt;=1,BT893-COUNTIFS($AE893:$AE893,$AC894,AT893:AT893,$AI$2),0)),0)),0)</f>
        <v>0</v>
      </c>
      <c r="BU894" s="1">
        <f>IFERROR(IF($AE894&gt;$AE893,VLOOKUP($AC894+AU$1,STOCK!$F$10:$AB$209,17,0),IF($AE894=$AE893,(IF(BU893&gt;=1,BU893-COUNTIFS($AE893:$AE893,$AC894,AU893:AU893,$AI$2),0)),0)),0)</f>
        <v>0</v>
      </c>
      <c r="BV894" s="1">
        <f>IFERROR(IF($AE894&gt;$AE893,VLOOKUP($AC894+AV$1,STOCK!$F$10:$AB$209,17,0),IF($AE894=$AE893,(IF(BV893&gt;=1,BV893-COUNTIFS($AE893:$AE893,$AC894,AV893:AV893,$AI$2),0)),0)),0)</f>
        <v>0</v>
      </c>
      <c r="BW894" s="1">
        <f>IFERROR(IF($AE894&gt;$AE893,VLOOKUP($AC894+AW$1,STOCK!$F$10:$AB$209,17,0),IF($AE894=$AE893,(IF(BW893&gt;=1,BW893-COUNTIFS($AE893:$AE893,$AC894,AW893:AW893,$AI$2),0)),0)),0)</f>
        <v>0</v>
      </c>
      <c r="BX894" s="1">
        <f>IFERROR(IF($AE894&gt;$AE893,VLOOKUP($AC894+AX$1,STOCK!$F$10:$AB$209,17,0),IF($AE894=$AE893,(IF(BX893&gt;=1,BX893-COUNTIFS($AE893:$AE893,$AC894,AX893:AX893,$AI$2),0)),0)),0)</f>
        <v>0</v>
      </c>
    </row>
    <row r="895" spans="29:76" x14ac:dyDescent="0.25">
      <c r="AC895" s="1">
        <f t="shared" si="215"/>
        <v>0</v>
      </c>
      <c r="AD895" s="1">
        <f>IFERROR(IF(LEN(AK895)&gt;=1,VLOOKUP(HLOOKUP(AK895,PROFILE!$K$5:$V$8,4,0),PROFILE!$F$1:$G$3,2,0),0),0)</f>
        <v>0</v>
      </c>
      <c r="AE895" s="1">
        <f t="shared" si="216"/>
        <v>0</v>
      </c>
      <c r="AF895" s="1">
        <v>882</v>
      </c>
      <c r="AI895" s="1" t="str">
        <f>IFERROR(IF($AH895&gt;=1,VLOOKUP($AG895,STUDENT!$O$8:$Z$1507,3,0),""),"")</f>
        <v/>
      </c>
      <c r="AJ895" s="1" t="str">
        <f>IFERROR(IF($AH895&gt;=1,VLOOKUP($AG895,STUDENT!$O$8:$Z$1507,4,0),""),"")</f>
        <v/>
      </c>
      <c r="AK895" s="1" t="str">
        <f>IFERROR(IF($AH895&gt;=1,VLOOKUP($AG895,STUDENT!$O$8:$Z$1507,6,0),""),"")</f>
        <v/>
      </c>
      <c r="AL895" s="1" t="str">
        <f t="shared" si="217"/>
        <v/>
      </c>
      <c r="AM895" s="1" t="str">
        <f t="shared" si="218"/>
        <v/>
      </c>
      <c r="AN895" s="1" t="str">
        <f t="shared" si="219"/>
        <v/>
      </c>
      <c r="AO895" s="1" t="str">
        <f t="shared" si="220"/>
        <v/>
      </c>
      <c r="AP895" s="1" t="str">
        <f t="shared" si="221"/>
        <v/>
      </c>
      <c r="AQ895" s="1" t="str">
        <f t="shared" si="222"/>
        <v/>
      </c>
      <c r="AR895" s="1" t="str">
        <f t="shared" si="223"/>
        <v/>
      </c>
      <c r="AS895" s="1" t="str">
        <f t="shared" si="224"/>
        <v/>
      </c>
      <c r="AT895" s="1" t="str">
        <f t="shared" si="225"/>
        <v/>
      </c>
      <c r="AU895" s="1" t="str">
        <f t="shared" si="226"/>
        <v/>
      </c>
      <c r="AV895" s="1" t="str">
        <f t="shared" si="227"/>
        <v/>
      </c>
      <c r="AW895" s="1" t="str">
        <f t="shared" si="228"/>
        <v/>
      </c>
      <c r="AX895" s="1" t="str">
        <f t="shared" si="229"/>
        <v/>
      </c>
      <c r="AY895" s="1">
        <f>IFERROR(IF($AE895&gt;$AE894,VLOOKUP($AC895+AL$1,STOCK!$F$10:$AB$209,16,0),IF($AE895=$AE894,(IF(AY894&gt;=1,AY894-COUNTIFS($AE894:$AE894,$AC895,AL894:AL894,$AI$1),0)),0)),0)</f>
        <v>0</v>
      </c>
      <c r="AZ895" s="1">
        <f>IFERROR(IF($AE895&gt;$AE894,VLOOKUP($AC895+AM$1,STOCK!$F$10:$AB$209,16,0),IF($AE895=$AE894,(IF(AZ894&gt;=1,AZ894-COUNTIFS($AE894:$AE894,$AC895,AM894:AM894,$AI$1),0)),0)),0)</f>
        <v>0</v>
      </c>
      <c r="BA895" s="1">
        <f>IFERROR(IF($AE895&gt;$AE894,VLOOKUP($AC895+AN$1,STOCK!$F$10:$AB$209,16,0),IF($AE895=$AE894,(IF(BA894&gt;=1,BA894-COUNTIFS($AE894:$AE894,$AC895,AN894:AN894,$AI$1),0)),0)),0)</f>
        <v>0</v>
      </c>
      <c r="BB895" s="1">
        <f>IFERROR(IF($AE895&gt;$AE894,VLOOKUP($AC895+AO$1,STOCK!$F$10:$AB$209,16,0),IF($AE895=$AE894,(IF(BB894&gt;=1,BB894-COUNTIFS($AE894:$AE894,$AC895,AO894:AO894,$AI$1),0)),0)),0)</f>
        <v>0</v>
      </c>
      <c r="BC895" s="1">
        <f>IFERROR(IF($AE895&gt;$AE894,VLOOKUP($AC895+AP$1,STOCK!$F$10:$AB$209,16,0),IF($AE895=$AE894,(IF(BC894&gt;=1,BC894-COUNTIFS($AE894:$AE894,$AC895,AP894:AP894,$AI$1),0)),0)),0)</f>
        <v>0</v>
      </c>
      <c r="BD895" s="1">
        <f>IFERROR(IF($AE895&gt;$AE894,VLOOKUP($AC895+AQ$1,STOCK!$F$10:$AB$209,16,0),IF($AE895=$AE894,(IF(BD894&gt;=1,BD894-COUNTIFS($AE894:$AE894,$AC895,AQ894:AQ894,$AI$1),0)),0)),0)</f>
        <v>0</v>
      </c>
      <c r="BE895" s="1">
        <f>IFERROR(IF($AE895&gt;$AE894,VLOOKUP($AC895+AR$1,STOCK!$F$10:$AB$209,16,0),IF($AE895=$AE894,(IF(BE894&gt;=1,BE894-COUNTIFS($AE894:$AE894,$AC895,AR894:AR894,$AI$1),0)),0)),0)</f>
        <v>0</v>
      </c>
      <c r="BF895" s="1">
        <f>IFERROR(IF($AE895&gt;$AE894,VLOOKUP($AC895+AS$1,STOCK!$F$10:$AB$209,16,0),IF($AE895=$AE894,(IF(BF894&gt;=1,BF894-COUNTIFS($AE894:$AE894,$AC895,AS894:AS894,$AI$1),0)),0)),0)</f>
        <v>0</v>
      </c>
      <c r="BG895" s="1">
        <f>IFERROR(IF($AE895&gt;$AE894,VLOOKUP($AC895+AT$1,STOCK!$F$10:$AB$209,16,0),IF($AE895=$AE894,(IF(BG894&gt;=1,BG894-COUNTIFS($AE894:$AE894,$AC895,AT894:AT894,$AI$1),0)),0)),0)</f>
        <v>0</v>
      </c>
      <c r="BH895" s="1">
        <f>IFERROR(IF($AE895&gt;$AE894,VLOOKUP($AC895+AU$1,STOCK!$F$10:$AB$209,16,0),IF($AE895=$AE894,(IF(BH894&gt;=1,BH894-COUNTIFS($AE894:$AE894,$AC895,AU894:AU894,$AI$1),0)),0)),0)</f>
        <v>0</v>
      </c>
      <c r="BI895" s="1">
        <f>IFERROR(IF($AE895&gt;$AE894,VLOOKUP($AC895+AV$1,STOCK!$F$10:$AB$209,16,0),IF($AE895=$AE894,(IF(BI894&gt;=1,BI894-COUNTIFS($AE894:$AE894,$AC895,AV894:AV894,$AI$1),0)),0)),0)</f>
        <v>0</v>
      </c>
      <c r="BJ895" s="1">
        <f>IFERROR(IF($AE895&gt;$AE894,VLOOKUP($AC895+AW$1,STOCK!$F$10:$AB$209,16,0),IF($AE895=$AE894,(IF(BJ894&gt;=1,BJ894-COUNTIFS($AE894:$AE894,$AC895,AW894:AW894,$AI$1),0)),0)),0)</f>
        <v>0</v>
      </c>
      <c r="BK895" s="1">
        <f>IFERROR(IF($AE895&gt;$AE894,VLOOKUP($AC895+AX$1,STOCK!$F$10:$AB$209,16,0),IF($AE895=$AE894,(IF(BK894&gt;=1,BK894-COUNTIFS($AE894:$AE894,$AC895,AX894:AX894,$AI$1),0)),0)),0)</f>
        <v>0</v>
      </c>
      <c r="BL895" s="1">
        <f>IFERROR(IF($AE895&gt;$AE894,VLOOKUP($AC895+AL$1,STOCK!$F$10:$AB$209,17,0),IF($AE895=$AE894,(IF(BL894&gt;=1,BL894-COUNTIFS($AE894:$AE894,$AC895,AL894:AL894,$AI$2),0)),0)),0)</f>
        <v>0</v>
      </c>
      <c r="BM895" s="1">
        <f>IFERROR(IF($AE895&gt;$AE894,VLOOKUP($AC895+AM$1,STOCK!$F$10:$AB$209,17,0),IF($AE895=$AE894,(IF(BM894&gt;=1,BM894-COUNTIFS($AE894:$AE894,$AC895,AM894:AM894,$AI$2),0)),0)),0)</f>
        <v>0</v>
      </c>
      <c r="BN895" s="1">
        <f>IFERROR(IF($AE895&gt;$AE894,VLOOKUP($AC895+AN$1,STOCK!$F$10:$AB$209,17,0),IF($AE895=$AE894,(IF(BN894&gt;=1,BN894-COUNTIFS($AE894:$AE894,$AC895,AN894:AN894,$AI$2),0)),0)),0)</f>
        <v>0</v>
      </c>
      <c r="BO895" s="1">
        <f>IFERROR(IF($AE895&gt;$AE894,VLOOKUP($AC895+AO$1,STOCK!$F$10:$AB$209,17,0),IF($AE895=$AE894,(IF(BO894&gt;=1,BO894-COUNTIFS($AE894:$AE894,$AC895,AO894:AO894,$AI$2),0)),0)),0)</f>
        <v>0</v>
      </c>
      <c r="BP895" s="1">
        <f>IFERROR(IF($AE895&gt;$AE894,VLOOKUP($AC895+AP$1,STOCK!$F$10:$AB$209,17,0),IF($AE895=$AE894,(IF(BP894&gt;=1,BP894-COUNTIFS($AE894:$AE894,$AC895,AP894:AP894,$AI$2),0)),0)),0)</f>
        <v>0</v>
      </c>
      <c r="BQ895" s="1">
        <f>IFERROR(IF($AE895&gt;$AE894,VLOOKUP($AC895+AQ$1,STOCK!$F$10:$AB$209,17,0),IF($AE895=$AE894,(IF(BQ894&gt;=1,BQ894-COUNTIFS($AE894:$AE894,$AC895,AQ894:AQ894,$AI$2),0)),0)),0)</f>
        <v>0</v>
      </c>
      <c r="BR895" s="1">
        <f>IFERROR(IF($AE895&gt;$AE894,VLOOKUP($AC895+AR$1,STOCK!$F$10:$AB$209,17,0),IF($AE895=$AE894,(IF(BR894&gt;=1,BR894-COUNTIFS($AE894:$AE894,$AC895,AR894:AR894,$AI$2),0)),0)),0)</f>
        <v>0</v>
      </c>
      <c r="BS895" s="1">
        <f>IFERROR(IF($AE895&gt;$AE894,VLOOKUP($AC895+AS$1,STOCK!$F$10:$AB$209,17,0),IF($AE895=$AE894,(IF(BS894&gt;=1,BS894-COUNTIFS($AE894:$AE894,$AC895,AS894:AS894,$AI$2),0)),0)),0)</f>
        <v>0</v>
      </c>
      <c r="BT895" s="1">
        <f>IFERROR(IF($AE895&gt;$AE894,VLOOKUP($AC895+AT$1,STOCK!$F$10:$AB$209,17,0),IF($AE895=$AE894,(IF(BT894&gt;=1,BT894-COUNTIFS($AE894:$AE894,$AC895,AT894:AT894,$AI$2),0)),0)),0)</f>
        <v>0</v>
      </c>
      <c r="BU895" s="1">
        <f>IFERROR(IF($AE895&gt;$AE894,VLOOKUP($AC895+AU$1,STOCK!$F$10:$AB$209,17,0),IF($AE895=$AE894,(IF(BU894&gt;=1,BU894-COUNTIFS($AE894:$AE894,$AC895,AU894:AU894,$AI$2),0)),0)),0)</f>
        <v>0</v>
      </c>
      <c r="BV895" s="1">
        <f>IFERROR(IF($AE895&gt;$AE894,VLOOKUP($AC895+AV$1,STOCK!$F$10:$AB$209,17,0),IF($AE895=$AE894,(IF(BV894&gt;=1,BV894-COUNTIFS($AE894:$AE894,$AC895,AV894:AV894,$AI$2),0)),0)),0)</f>
        <v>0</v>
      </c>
      <c r="BW895" s="1">
        <f>IFERROR(IF($AE895&gt;$AE894,VLOOKUP($AC895+AW$1,STOCK!$F$10:$AB$209,17,0),IF($AE895=$AE894,(IF(BW894&gt;=1,BW894-COUNTIFS($AE894:$AE894,$AC895,AW894:AW894,$AI$2),0)),0)),0)</f>
        <v>0</v>
      </c>
      <c r="BX895" s="1">
        <f>IFERROR(IF($AE895&gt;$AE894,VLOOKUP($AC895+AX$1,STOCK!$F$10:$AB$209,17,0),IF($AE895=$AE894,(IF(BX894&gt;=1,BX894-COUNTIFS($AE894:$AE894,$AC895,AX894:AX894,$AI$2),0)),0)),0)</f>
        <v>0</v>
      </c>
    </row>
    <row r="896" spans="29:76" x14ac:dyDescent="0.25">
      <c r="AC896" s="1">
        <f t="shared" si="215"/>
        <v>0</v>
      </c>
      <c r="AD896" s="1">
        <f>IFERROR(IF(LEN(AK896)&gt;=1,VLOOKUP(HLOOKUP(AK896,PROFILE!$K$5:$V$8,4,0),PROFILE!$F$1:$G$3,2,0),0),0)</f>
        <v>0</v>
      </c>
      <c r="AE896" s="1">
        <f t="shared" si="216"/>
        <v>0</v>
      </c>
      <c r="AF896" s="1">
        <v>883</v>
      </c>
      <c r="AI896" s="1" t="str">
        <f>IFERROR(IF($AH896&gt;=1,VLOOKUP($AG896,STUDENT!$O$8:$Z$1507,3,0),""),"")</f>
        <v/>
      </c>
      <c r="AJ896" s="1" t="str">
        <f>IFERROR(IF($AH896&gt;=1,VLOOKUP($AG896,STUDENT!$O$8:$Z$1507,4,0),""),"")</f>
        <v/>
      </c>
      <c r="AK896" s="1" t="str">
        <f>IFERROR(IF($AH896&gt;=1,VLOOKUP($AG896,STUDENT!$O$8:$Z$1507,6,0),""),"")</f>
        <v/>
      </c>
      <c r="AL896" s="1" t="str">
        <f t="shared" si="217"/>
        <v/>
      </c>
      <c r="AM896" s="1" t="str">
        <f t="shared" si="218"/>
        <v/>
      </c>
      <c r="AN896" s="1" t="str">
        <f t="shared" si="219"/>
        <v/>
      </c>
      <c r="AO896" s="1" t="str">
        <f t="shared" si="220"/>
        <v/>
      </c>
      <c r="AP896" s="1" t="str">
        <f t="shared" si="221"/>
        <v/>
      </c>
      <c r="AQ896" s="1" t="str">
        <f t="shared" si="222"/>
        <v/>
      </c>
      <c r="AR896" s="1" t="str">
        <f t="shared" si="223"/>
        <v/>
      </c>
      <c r="AS896" s="1" t="str">
        <f t="shared" si="224"/>
        <v/>
      </c>
      <c r="AT896" s="1" t="str">
        <f t="shared" si="225"/>
        <v/>
      </c>
      <c r="AU896" s="1" t="str">
        <f t="shared" si="226"/>
        <v/>
      </c>
      <c r="AV896" s="1" t="str">
        <f t="shared" si="227"/>
        <v/>
      </c>
      <c r="AW896" s="1" t="str">
        <f t="shared" si="228"/>
        <v/>
      </c>
      <c r="AX896" s="1" t="str">
        <f t="shared" si="229"/>
        <v/>
      </c>
      <c r="AY896" s="1">
        <f>IFERROR(IF($AE896&gt;$AE895,VLOOKUP($AC896+AL$1,STOCK!$F$10:$AB$209,16,0),IF($AE896=$AE895,(IF(AY895&gt;=1,AY895-COUNTIFS($AE895:$AE895,$AC896,AL895:AL895,$AI$1),0)),0)),0)</f>
        <v>0</v>
      </c>
      <c r="AZ896" s="1">
        <f>IFERROR(IF($AE896&gt;$AE895,VLOOKUP($AC896+AM$1,STOCK!$F$10:$AB$209,16,0),IF($AE896=$AE895,(IF(AZ895&gt;=1,AZ895-COUNTIFS($AE895:$AE895,$AC896,AM895:AM895,$AI$1),0)),0)),0)</f>
        <v>0</v>
      </c>
      <c r="BA896" s="1">
        <f>IFERROR(IF($AE896&gt;$AE895,VLOOKUP($AC896+AN$1,STOCK!$F$10:$AB$209,16,0),IF($AE896=$AE895,(IF(BA895&gt;=1,BA895-COUNTIFS($AE895:$AE895,$AC896,AN895:AN895,$AI$1),0)),0)),0)</f>
        <v>0</v>
      </c>
      <c r="BB896" s="1">
        <f>IFERROR(IF($AE896&gt;$AE895,VLOOKUP($AC896+AO$1,STOCK!$F$10:$AB$209,16,0),IF($AE896=$AE895,(IF(BB895&gt;=1,BB895-COUNTIFS($AE895:$AE895,$AC896,AO895:AO895,$AI$1),0)),0)),0)</f>
        <v>0</v>
      </c>
      <c r="BC896" s="1">
        <f>IFERROR(IF($AE896&gt;$AE895,VLOOKUP($AC896+AP$1,STOCK!$F$10:$AB$209,16,0),IF($AE896=$AE895,(IF(BC895&gt;=1,BC895-COUNTIFS($AE895:$AE895,$AC896,AP895:AP895,$AI$1),0)),0)),0)</f>
        <v>0</v>
      </c>
      <c r="BD896" s="1">
        <f>IFERROR(IF($AE896&gt;$AE895,VLOOKUP($AC896+AQ$1,STOCK!$F$10:$AB$209,16,0),IF($AE896=$AE895,(IF(BD895&gt;=1,BD895-COUNTIFS($AE895:$AE895,$AC896,AQ895:AQ895,$AI$1),0)),0)),0)</f>
        <v>0</v>
      </c>
      <c r="BE896" s="1">
        <f>IFERROR(IF($AE896&gt;$AE895,VLOOKUP($AC896+AR$1,STOCK!$F$10:$AB$209,16,0),IF($AE896=$AE895,(IF(BE895&gt;=1,BE895-COUNTIFS($AE895:$AE895,$AC896,AR895:AR895,$AI$1),0)),0)),0)</f>
        <v>0</v>
      </c>
      <c r="BF896" s="1">
        <f>IFERROR(IF($AE896&gt;$AE895,VLOOKUP($AC896+AS$1,STOCK!$F$10:$AB$209,16,0),IF($AE896=$AE895,(IF(BF895&gt;=1,BF895-COUNTIFS($AE895:$AE895,$AC896,AS895:AS895,$AI$1),0)),0)),0)</f>
        <v>0</v>
      </c>
      <c r="BG896" s="1">
        <f>IFERROR(IF($AE896&gt;$AE895,VLOOKUP($AC896+AT$1,STOCK!$F$10:$AB$209,16,0),IF($AE896=$AE895,(IF(BG895&gt;=1,BG895-COUNTIFS($AE895:$AE895,$AC896,AT895:AT895,$AI$1),0)),0)),0)</f>
        <v>0</v>
      </c>
      <c r="BH896" s="1">
        <f>IFERROR(IF($AE896&gt;$AE895,VLOOKUP($AC896+AU$1,STOCK!$F$10:$AB$209,16,0),IF($AE896=$AE895,(IF(BH895&gt;=1,BH895-COUNTIFS($AE895:$AE895,$AC896,AU895:AU895,$AI$1),0)),0)),0)</f>
        <v>0</v>
      </c>
      <c r="BI896" s="1">
        <f>IFERROR(IF($AE896&gt;$AE895,VLOOKUP($AC896+AV$1,STOCK!$F$10:$AB$209,16,0),IF($AE896=$AE895,(IF(BI895&gt;=1,BI895-COUNTIFS($AE895:$AE895,$AC896,AV895:AV895,$AI$1),0)),0)),0)</f>
        <v>0</v>
      </c>
      <c r="BJ896" s="1">
        <f>IFERROR(IF($AE896&gt;$AE895,VLOOKUP($AC896+AW$1,STOCK!$F$10:$AB$209,16,0),IF($AE896=$AE895,(IF(BJ895&gt;=1,BJ895-COUNTIFS($AE895:$AE895,$AC896,AW895:AW895,$AI$1),0)),0)),0)</f>
        <v>0</v>
      </c>
      <c r="BK896" s="1">
        <f>IFERROR(IF($AE896&gt;$AE895,VLOOKUP($AC896+AX$1,STOCK!$F$10:$AB$209,16,0),IF($AE896=$AE895,(IF(BK895&gt;=1,BK895-COUNTIFS($AE895:$AE895,$AC896,AX895:AX895,$AI$1),0)),0)),0)</f>
        <v>0</v>
      </c>
      <c r="BL896" s="1">
        <f>IFERROR(IF($AE896&gt;$AE895,VLOOKUP($AC896+AL$1,STOCK!$F$10:$AB$209,17,0),IF($AE896=$AE895,(IF(BL895&gt;=1,BL895-COUNTIFS($AE895:$AE895,$AC896,AL895:AL895,$AI$2),0)),0)),0)</f>
        <v>0</v>
      </c>
      <c r="BM896" s="1">
        <f>IFERROR(IF($AE896&gt;$AE895,VLOOKUP($AC896+AM$1,STOCK!$F$10:$AB$209,17,0),IF($AE896=$AE895,(IF(BM895&gt;=1,BM895-COUNTIFS($AE895:$AE895,$AC896,AM895:AM895,$AI$2),0)),0)),0)</f>
        <v>0</v>
      </c>
      <c r="BN896" s="1">
        <f>IFERROR(IF($AE896&gt;$AE895,VLOOKUP($AC896+AN$1,STOCK!$F$10:$AB$209,17,0),IF($AE896=$AE895,(IF(BN895&gt;=1,BN895-COUNTIFS($AE895:$AE895,$AC896,AN895:AN895,$AI$2),0)),0)),0)</f>
        <v>0</v>
      </c>
      <c r="BO896" s="1">
        <f>IFERROR(IF($AE896&gt;$AE895,VLOOKUP($AC896+AO$1,STOCK!$F$10:$AB$209,17,0),IF($AE896=$AE895,(IF(BO895&gt;=1,BO895-COUNTIFS($AE895:$AE895,$AC896,AO895:AO895,$AI$2),0)),0)),0)</f>
        <v>0</v>
      </c>
      <c r="BP896" s="1">
        <f>IFERROR(IF($AE896&gt;$AE895,VLOOKUP($AC896+AP$1,STOCK!$F$10:$AB$209,17,0),IF($AE896=$AE895,(IF(BP895&gt;=1,BP895-COUNTIFS($AE895:$AE895,$AC896,AP895:AP895,$AI$2),0)),0)),0)</f>
        <v>0</v>
      </c>
      <c r="BQ896" s="1">
        <f>IFERROR(IF($AE896&gt;$AE895,VLOOKUP($AC896+AQ$1,STOCK!$F$10:$AB$209,17,0),IF($AE896=$AE895,(IF(BQ895&gt;=1,BQ895-COUNTIFS($AE895:$AE895,$AC896,AQ895:AQ895,$AI$2),0)),0)),0)</f>
        <v>0</v>
      </c>
      <c r="BR896" s="1">
        <f>IFERROR(IF($AE896&gt;$AE895,VLOOKUP($AC896+AR$1,STOCK!$F$10:$AB$209,17,0),IF($AE896=$AE895,(IF(BR895&gt;=1,BR895-COUNTIFS($AE895:$AE895,$AC896,AR895:AR895,$AI$2),0)),0)),0)</f>
        <v>0</v>
      </c>
      <c r="BS896" s="1">
        <f>IFERROR(IF($AE896&gt;$AE895,VLOOKUP($AC896+AS$1,STOCK!$F$10:$AB$209,17,0),IF($AE896=$AE895,(IF(BS895&gt;=1,BS895-COUNTIFS($AE895:$AE895,$AC896,AS895:AS895,$AI$2),0)),0)),0)</f>
        <v>0</v>
      </c>
      <c r="BT896" s="1">
        <f>IFERROR(IF($AE896&gt;$AE895,VLOOKUP($AC896+AT$1,STOCK!$F$10:$AB$209,17,0),IF($AE896=$AE895,(IF(BT895&gt;=1,BT895-COUNTIFS($AE895:$AE895,$AC896,AT895:AT895,$AI$2),0)),0)),0)</f>
        <v>0</v>
      </c>
      <c r="BU896" s="1">
        <f>IFERROR(IF($AE896&gt;$AE895,VLOOKUP($AC896+AU$1,STOCK!$F$10:$AB$209,17,0),IF($AE896=$AE895,(IF(BU895&gt;=1,BU895-COUNTIFS($AE895:$AE895,$AC896,AU895:AU895,$AI$2),0)),0)),0)</f>
        <v>0</v>
      </c>
      <c r="BV896" s="1">
        <f>IFERROR(IF($AE896&gt;$AE895,VLOOKUP($AC896+AV$1,STOCK!$F$10:$AB$209,17,0),IF($AE896=$AE895,(IF(BV895&gt;=1,BV895-COUNTIFS($AE895:$AE895,$AC896,AV895:AV895,$AI$2),0)),0)),0)</f>
        <v>0</v>
      </c>
      <c r="BW896" s="1">
        <f>IFERROR(IF($AE896&gt;$AE895,VLOOKUP($AC896+AW$1,STOCK!$F$10:$AB$209,17,0),IF($AE896=$AE895,(IF(BW895&gt;=1,BW895-COUNTIFS($AE895:$AE895,$AC896,AW895:AW895,$AI$2),0)),0)),0)</f>
        <v>0</v>
      </c>
      <c r="BX896" s="1">
        <f>IFERROR(IF($AE896&gt;$AE895,VLOOKUP($AC896+AX$1,STOCK!$F$10:$AB$209,17,0),IF($AE896=$AE895,(IF(BX895&gt;=1,BX895-COUNTIFS($AE895:$AE895,$AC896,AX895:AX895,$AI$2),0)),0)),0)</f>
        <v>0</v>
      </c>
    </row>
    <row r="897" spans="29:76" x14ac:dyDescent="0.25">
      <c r="AC897" s="1">
        <f t="shared" si="215"/>
        <v>0</v>
      </c>
      <c r="AD897" s="1">
        <f>IFERROR(IF(LEN(AK897)&gt;=1,VLOOKUP(HLOOKUP(AK897,PROFILE!$K$5:$V$8,4,0),PROFILE!$F$1:$G$3,2,0),0),0)</f>
        <v>0</v>
      </c>
      <c r="AE897" s="1">
        <f t="shared" si="216"/>
        <v>0</v>
      </c>
      <c r="AF897" s="1">
        <v>884</v>
      </c>
      <c r="AI897" s="1" t="str">
        <f>IFERROR(IF($AH897&gt;=1,VLOOKUP($AG897,STUDENT!$O$8:$Z$1507,3,0),""),"")</f>
        <v/>
      </c>
      <c r="AJ897" s="1" t="str">
        <f>IFERROR(IF($AH897&gt;=1,VLOOKUP($AG897,STUDENT!$O$8:$Z$1507,4,0),""),"")</f>
        <v/>
      </c>
      <c r="AK897" s="1" t="str">
        <f>IFERROR(IF($AH897&gt;=1,VLOOKUP($AG897,STUDENT!$O$8:$Z$1507,6,0),""),"")</f>
        <v/>
      </c>
      <c r="AL897" s="1" t="str">
        <f t="shared" si="217"/>
        <v/>
      </c>
      <c r="AM897" s="1" t="str">
        <f t="shared" si="218"/>
        <v/>
      </c>
      <c r="AN897" s="1" t="str">
        <f t="shared" si="219"/>
        <v/>
      </c>
      <c r="AO897" s="1" t="str">
        <f t="shared" si="220"/>
        <v/>
      </c>
      <c r="AP897" s="1" t="str">
        <f t="shared" si="221"/>
        <v/>
      </c>
      <c r="AQ897" s="1" t="str">
        <f t="shared" si="222"/>
        <v/>
      </c>
      <c r="AR897" s="1" t="str">
        <f t="shared" si="223"/>
        <v/>
      </c>
      <c r="AS897" s="1" t="str">
        <f t="shared" si="224"/>
        <v/>
      </c>
      <c r="AT897" s="1" t="str">
        <f t="shared" si="225"/>
        <v/>
      </c>
      <c r="AU897" s="1" t="str">
        <f t="shared" si="226"/>
        <v/>
      </c>
      <c r="AV897" s="1" t="str">
        <f t="shared" si="227"/>
        <v/>
      </c>
      <c r="AW897" s="1" t="str">
        <f t="shared" si="228"/>
        <v/>
      </c>
      <c r="AX897" s="1" t="str">
        <f t="shared" si="229"/>
        <v/>
      </c>
      <c r="AY897" s="1">
        <f>IFERROR(IF($AE897&gt;$AE896,VLOOKUP($AC897+AL$1,STOCK!$F$10:$AB$209,16,0),IF($AE897=$AE896,(IF(AY896&gt;=1,AY896-COUNTIFS($AE896:$AE896,$AC897,AL896:AL896,$AI$1),0)),0)),0)</f>
        <v>0</v>
      </c>
      <c r="AZ897" s="1">
        <f>IFERROR(IF($AE897&gt;$AE896,VLOOKUP($AC897+AM$1,STOCK!$F$10:$AB$209,16,0),IF($AE897=$AE896,(IF(AZ896&gt;=1,AZ896-COUNTIFS($AE896:$AE896,$AC897,AM896:AM896,$AI$1),0)),0)),0)</f>
        <v>0</v>
      </c>
      <c r="BA897" s="1">
        <f>IFERROR(IF($AE897&gt;$AE896,VLOOKUP($AC897+AN$1,STOCK!$F$10:$AB$209,16,0),IF($AE897=$AE896,(IF(BA896&gt;=1,BA896-COUNTIFS($AE896:$AE896,$AC897,AN896:AN896,$AI$1),0)),0)),0)</f>
        <v>0</v>
      </c>
      <c r="BB897" s="1">
        <f>IFERROR(IF($AE897&gt;$AE896,VLOOKUP($AC897+AO$1,STOCK!$F$10:$AB$209,16,0),IF($AE897=$AE896,(IF(BB896&gt;=1,BB896-COUNTIFS($AE896:$AE896,$AC897,AO896:AO896,$AI$1),0)),0)),0)</f>
        <v>0</v>
      </c>
      <c r="BC897" s="1">
        <f>IFERROR(IF($AE897&gt;$AE896,VLOOKUP($AC897+AP$1,STOCK!$F$10:$AB$209,16,0),IF($AE897=$AE896,(IF(BC896&gt;=1,BC896-COUNTIFS($AE896:$AE896,$AC897,AP896:AP896,$AI$1),0)),0)),0)</f>
        <v>0</v>
      </c>
      <c r="BD897" s="1">
        <f>IFERROR(IF($AE897&gt;$AE896,VLOOKUP($AC897+AQ$1,STOCK!$F$10:$AB$209,16,0),IF($AE897=$AE896,(IF(BD896&gt;=1,BD896-COUNTIFS($AE896:$AE896,$AC897,AQ896:AQ896,$AI$1),0)),0)),0)</f>
        <v>0</v>
      </c>
      <c r="BE897" s="1">
        <f>IFERROR(IF($AE897&gt;$AE896,VLOOKUP($AC897+AR$1,STOCK!$F$10:$AB$209,16,0),IF($AE897=$AE896,(IF(BE896&gt;=1,BE896-COUNTIFS($AE896:$AE896,$AC897,AR896:AR896,$AI$1),0)),0)),0)</f>
        <v>0</v>
      </c>
      <c r="BF897" s="1">
        <f>IFERROR(IF($AE897&gt;$AE896,VLOOKUP($AC897+AS$1,STOCK!$F$10:$AB$209,16,0),IF($AE897=$AE896,(IF(BF896&gt;=1,BF896-COUNTIFS($AE896:$AE896,$AC897,AS896:AS896,$AI$1),0)),0)),0)</f>
        <v>0</v>
      </c>
      <c r="BG897" s="1">
        <f>IFERROR(IF($AE897&gt;$AE896,VLOOKUP($AC897+AT$1,STOCK!$F$10:$AB$209,16,0),IF($AE897=$AE896,(IF(BG896&gt;=1,BG896-COUNTIFS($AE896:$AE896,$AC897,AT896:AT896,$AI$1),0)),0)),0)</f>
        <v>0</v>
      </c>
      <c r="BH897" s="1">
        <f>IFERROR(IF($AE897&gt;$AE896,VLOOKUP($AC897+AU$1,STOCK!$F$10:$AB$209,16,0),IF($AE897=$AE896,(IF(BH896&gt;=1,BH896-COUNTIFS($AE896:$AE896,$AC897,AU896:AU896,$AI$1),0)),0)),0)</f>
        <v>0</v>
      </c>
      <c r="BI897" s="1">
        <f>IFERROR(IF($AE897&gt;$AE896,VLOOKUP($AC897+AV$1,STOCK!$F$10:$AB$209,16,0),IF($AE897=$AE896,(IF(BI896&gt;=1,BI896-COUNTIFS($AE896:$AE896,$AC897,AV896:AV896,$AI$1),0)),0)),0)</f>
        <v>0</v>
      </c>
      <c r="BJ897" s="1">
        <f>IFERROR(IF($AE897&gt;$AE896,VLOOKUP($AC897+AW$1,STOCK!$F$10:$AB$209,16,0),IF($AE897=$AE896,(IF(BJ896&gt;=1,BJ896-COUNTIFS($AE896:$AE896,$AC897,AW896:AW896,$AI$1),0)),0)),0)</f>
        <v>0</v>
      </c>
      <c r="BK897" s="1">
        <f>IFERROR(IF($AE897&gt;$AE896,VLOOKUP($AC897+AX$1,STOCK!$F$10:$AB$209,16,0),IF($AE897=$AE896,(IF(BK896&gt;=1,BK896-COUNTIFS($AE896:$AE896,$AC897,AX896:AX896,$AI$1),0)),0)),0)</f>
        <v>0</v>
      </c>
      <c r="BL897" s="1">
        <f>IFERROR(IF($AE897&gt;$AE896,VLOOKUP($AC897+AL$1,STOCK!$F$10:$AB$209,17,0),IF($AE897=$AE896,(IF(BL896&gt;=1,BL896-COUNTIFS($AE896:$AE896,$AC897,AL896:AL896,$AI$2),0)),0)),0)</f>
        <v>0</v>
      </c>
      <c r="BM897" s="1">
        <f>IFERROR(IF($AE897&gt;$AE896,VLOOKUP($AC897+AM$1,STOCK!$F$10:$AB$209,17,0),IF($AE897=$AE896,(IF(BM896&gt;=1,BM896-COUNTIFS($AE896:$AE896,$AC897,AM896:AM896,$AI$2),0)),0)),0)</f>
        <v>0</v>
      </c>
      <c r="BN897" s="1">
        <f>IFERROR(IF($AE897&gt;$AE896,VLOOKUP($AC897+AN$1,STOCK!$F$10:$AB$209,17,0),IF($AE897=$AE896,(IF(BN896&gt;=1,BN896-COUNTIFS($AE896:$AE896,$AC897,AN896:AN896,$AI$2),0)),0)),0)</f>
        <v>0</v>
      </c>
      <c r="BO897" s="1">
        <f>IFERROR(IF($AE897&gt;$AE896,VLOOKUP($AC897+AO$1,STOCK!$F$10:$AB$209,17,0),IF($AE897=$AE896,(IF(BO896&gt;=1,BO896-COUNTIFS($AE896:$AE896,$AC897,AO896:AO896,$AI$2),0)),0)),0)</f>
        <v>0</v>
      </c>
      <c r="BP897" s="1">
        <f>IFERROR(IF($AE897&gt;$AE896,VLOOKUP($AC897+AP$1,STOCK!$F$10:$AB$209,17,0),IF($AE897=$AE896,(IF(BP896&gt;=1,BP896-COUNTIFS($AE896:$AE896,$AC897,AP896:AP896,$AI$2),0)),0)),0)</f>
        <v>0</v>
      </c>
      <c r="BQ897" s="1">
        <f>IFERROR(IF($AE897&gt;$AE896,VLOOKUP($AC897+AQ$1,STOCK!$F$10:$AB$209,17,0),IF($AE897=$AE896,(IF(BQ896&gt;=1,BQ896-COUNTIFS($AE896:$AE896,$AC897,AQ896:AQ896,$AI$2),0)),0)),0)</f>
        <v>0</v>
      </c>
      <c r="BR897" s="1">
        <f>IFERROR(IF($AE897&gt;$AE896,VLOOKUP($AC897+AR$1,STOCK!$F$10:$AB$209,17,0),IF($AE897=$AE896,(IF(BR896&gt;=1,BR896-COUNTIFS($AE896:$AE896,$AC897,AR896:AR896,$AI$2),0)),0)),0)</f>
        <v>0</v>
      </c>
      <c r="BS897" s="1">
        <f>IFERROR(IF($AE897&gt;$AE896,VLOOKUP($AC897+AS$1,STOCK!$F$10:$AB$209,17,0),IF($AE897=$AE896,(IF(BS896&gt;=1,BS896-COUNTIFS($AE896:$AE896,$AC897,AS896:AS896,$AI$2),0)),0)),0)</f>
        <v>0</v>
      </c>
      <c r="BT897" s="1">
        <f>IFERROR(IF($AE897&gt;$AE896,VLOOKUP($AC897+AT$1,STOCK!$F$10:$AB$209,17,0),IF($AE897=$AE896,(IF(BT896&gt;=1,BT896-COUNTIFS($AE896:$AE896,$AC897,AT896:AT896,$AI$2),0)),0)),0)</f>
        <v>0</v>
      </c>
      <c r="BU897" s="1">
        <f>IFERROR(IF($AE897&gt;$AE896,VLOOKUP($AC897+AU$1,STOCK!$F$10:$AB$209,17,0),IF($AE897=$AE896,(IF(BU896&gt;=1,BU896-COUNTIFS($AE896:$AE896,$AC897,AU896:AU896,$AI$2),0)),0)),0)</f>
        <v>0</v>
      </c>
      <c r="BV897" s="1">
        <f>IFERROR(IF($AE897&gt;$AE896,VLOOKUP($AC897+AV$1,STOCK!$F$10:$AB$209,17,0),IF($AE897=$AE896,(IF(BV896&gt;=1,BV896-COUNTIFS($AE896:$AE896,$AC897,AV896:AV896,$AI$2),0)),0)),0)</f>
        <v>0</v>
      </c>
      <c r="BW897" s="1">
        <f>IFERROR(IF($AE897&gt;$AE896,VLOOKUP($AC897+AW$1,STOCK!$F$10:$AB$209,17,0),IF($AE897=$AE896,(IF(BW896&gt;=1,BW896-COUNTIFS($AE896:$AE896,$AC897,AW896:AW896,$AI$2),0)),0)),0)</f>
        <v>0</v>
      </c>
      <c r="BX897" s="1">
        <f>IFERROR(IF($AE897&gt;$AE896,VLOOKUP($AC897+AX$1,STOCK!$F$10:$AB$209,17,0),IF($AE897=$AE896,(IF(BX896&gt;=1,BX896-COUNTIFS($AE896:$AE896,$AC897,AX896:AX896,$AI$2),0)),0)),0)</f>
        <v>0</v>
      </c>
    </row>
    <row r="898" spans="29:76" x14ac:dyDescent="0.25">
      <c r="AC898" s="1">
        <f t="shared" si="215"/>
        <v>0</v>
      </c>
      <c r="AD898" s="1">
        <f>IFERROR(IF(LEN(AK898)&gt;=1,VLOOKUP(HLOOKUP(AK898,PROFILE!$K$5:$V$8,4,0),PROFILE!$F$1:$G$3,2,0),0),0)</f>
        <v>0</v>
      </c>
      <c r="AE898" s="1">
        <f t="shared" si="216"/>
        <v>0</v>
      </c>
      <c r="AF898" s="1">
        <v>885</v>
      </c>
      <c r="AI898" s="1" t="str">
        <f>IFERROR(IF($AH898&gt;=1,VLOOKUP($AG898,STUDENT!$O$8:$Z$1507,3,0),""),"")</f>
        <v/>
      </c>
      <c r="AJ898" s="1" t="str">
        <f>IFERROR(IF($AH898&gt;=1,VLOOKUP($AG898,STUDENT!$O$8:$Z$1507,4,0),""),"")</f>
        <v/>
      </c>
      <c r="AK898" s="1" t="str">
        <f>IFERROR(IF($AH898&gt;=1,VLOOKUP($AG898,STUDENT!$O$8:$Z$1507,6,0),""),"")</f>
        <v/>
      </c>
      <c r="AL898" s="1" t="str">
        <f t="shared" si="217"/>
        <v/>
      </c>
      <c r="AM898" s="1" t="str">
        <f t="shared" si="218"/>
        <v/>
      </c>
      <c r="AN898" s="1" t="str">
        <f t="shared" si="219"/>
        <v/>
      </c>
      <c r="AO898" s="1" t="str">
        <f t="shared" si="220"/>
        <v/>
      </c>
      <c r="AP898" s="1" t="str">
        <f t="shared" si="221"/>
        <v/>
      </c>
      <c r="AQ898" s="1" t="str">
        <f t="shared" si="222"/>
        <v/>
      </c>
      <c r="AR898" s="1" t="str">
        <f t="shared" si="223"/>
        <v/>
      </c>
      <c r="AS898" s="1" t="str">
        <f t="shared" si="224"/>
        <v/>
      </c>
      <c r="AT898" s="1" t="str">
        <f t="shared" si="225"/>
        <v/>
      </c>
      <c r="AU898" s="1" t="str">
        <f t="shared" si="226"/>
        <v/>
      </c>
      <c r="AV898" s="1" t="str">
        <f t="shared" si="227"/>
        <v/>
      </c>
      <c r="AW898" s="1" t="str">
        <f t="shared" si="228"/>
        <v/>
      </c>
      <c r="AX898" s="1" t="str">
        <f t="shared" si="229"/>
        <v/>
      </c>
      <c r="AY898" s="1">
        <f>IFERROR(IF($AE898&gt;$AE897,VLOOKUP($AC898+AL$1,STOCK!$F$10:$AB$209,16,0),IF($AE898=$AE897,(IF(AY897&gt;=1,AY897-COUNTIFS($AE897:$AE897,$AC898,AL897:AL897,$AI$1),0)),0)),0)</f>
        <v>0</v>
      </c>
      <c r="AZ898" s="1">
        <f>IFERROR(IF($AE898&gt;$AE897,VLOOKUP($AC898+AM$1,STOCK!$F$10:$AB$209,16,0),IF($AE898=$AE897,(IF(AZ897&gt;=1,AZ897-COUNTIFS($AE897:$AE897,$AC898,AM897:AM897,$AI$1),0)),0)),0)</f>
        <v>0</v>
      </c>
      <c r="BA898" s="1">
        <f>IFERROR(IF($AE898&gt;$AE897,VLOOKUP($AC898+AN$1,STOCK!$F$10:$AB$209,16,0),IF($AE898=$AE897,(IF(BA897&gt;=1,BA897-COUNTIFS($AE897:$AE897,$AC898,AN897:AN897,$AI$1),0)),0)),0)</f>
        <v>0</v>
      </c>
      <c r="BB898" s="1">
        <f>IFERROR(IF($AE898&gt;$AE897,VLOOKUP($AC898+AO$1,STOCK!$F$10:$AB$209,16,0),IF($AE898=$AE897,(IF(BB897&gt;=1,BB897-COUNTIFS($AE897:$AE897,$AC898,AO897:AO897,$AI$1),0)),0)),0)</f>
        <v>0</v>
      </c>
      <c r="BC898" s="1">
        <f>IFERROR(IF($AE898&gt;$AE897,VLOOKUP($AC898+AP$1,STOCK!$F$10:$AB$209,16,0),IF($AE898=$AE897,(IF(BC897&gt;=1,BC897-COUNTIFS($AE897:$AE897,$AC898,AP897:AP897,$AI$1),0)),0)),0)</f>
        <v>0</v>
      </c>
      <c r="BD898" s="1">
        <f>IFERROR(IF($AE898&gt;$AE897,VLOOKUP($AC898+AQ$1,STOCK!$F$10:$AB$209,16,0),IF($AE898=$AE897,(IF(BD897&gt;=1,BD897-COUNTIFS($AE897:$AE897,$AC898,AQ897:AQ897,$AI$1),0)),0)),0)</f>
        <v>0</v>
      </c>
      <c r="BE898" s="1">
        <f>IFERROR(IF($AE898&gt;$AE897,VLOOKUP($AC898+AR$1,STOCK!$F$10:$AB$209,16,0),IF($AE898=$AE897,(IF(BE897&gt;=1,BE897-COUNTIFS($AE897:$AE897,$AC898,AR897:AR897,$AI$1),0)),0)),0)</f>
        <v>0</v>
      </c>
      <c r="BF898" s="1">
        <f>IFERROR(IF($AE898&gt;$AE897,VLOOKUP($AC898+AS$1,STOCK!$F$10:$AB$209,16,0),IF($AE898=$AE897,(IF(BF897&gt;=1,BF897-COUNTIFS($AE897:$AE897,$AC898,AS897:AS897,$AI$1),0)),0)),0)</f>
        <v>0</v>
      </c>
      <c r="BG898" s="1">
        <f>IFERROR(IF($AE898&gt;$AE897,VLOOKUP($AC898+AT$1,STOCK!$F$10:$AB$209,16,0),IF($AE898=$AE897,(IF(BG897&gt;=1,BG897-COUNTIFS($AE897:$AE897,$AC898,AT897:AT897,$AI$1),0)),0)),0)</f>
        <v>0</v>
      </c>
      <c r="BH898" s="1">
        <f>IFERROR(IF($AE898&gt;$AE897,VLOOKUP($AC898+AU$1,STOCK!$F$10:$AB$209,16,0),IF($AE898=$AE897,(IF(BH897&gt;=1,BH897-COUNTIFS($AE897:$AE897,$AC898,AU897:AU897,$AI$1),0)),0)),0)</f>
        <v>0</v>
      </c>
      <c r="BI898" s="1">
        <f>IFERROR(IF($AE898&gt;$AE897,VLOOKUP($AC898+AV$1,STOCK!$F$10:$AB$209,16,0),IF($AE898=$AE897,(IF(BI897&gt;=1,BI897-COUNTIFS($AE897:$AE897,$AC898,AV897:AV897,$AI$1),0)),0)),0)</f>
        <v>0</v>
      </c>
      <c r="BJ898" s="1">
        <f>IFERROR(IF($AE898&gt;$AE897,VLOOKUP($AC898+AW$1,STOCK!$F$10:$AB$209,16,0),IF($AE898=$AE897,(IF(BJ897&gt;=1,BJ897-COUNTIFS($AE897:$AE897,$AC898,AW897:AW897,$AI$1),0)),0)),0)</f>
        <v>0</v>
      </c>
      <c r="BK898" s="1">
        <f>IFERROR(IF($AE898&gt;$AE897,VLOOKUP($AC898+AX$1,STOCK!$F$10:$AB$209,16,0),IF($AE898=$AE897,(IF(BK897&gt;=1,BK897-COUNTIFS($AE897:$AE897,$AC898,AX897:AX897,$AI$1),0)),0)),0)</f>
        <v>0</v>
      </c>
      <c r="BL898" s="1">
        <f>IFERROR(IF($AE898&gt;$AE897,VLOOKUP($AC898+AL$1,STOCK!$F$10:$AB$209,17,0),IF($AE898=$AE897,(IF(BL897&gt;=1,BL897-COUNTIFS($AE897:$AE897,$AC898,AL897:AL897,$AI$2),0)),0)),0)</f>
        <v>0</v>
      </c>
      <c r="BM898" s="1">
        <f>IFERROR(IF($AE898&gt;$AE897,VLOOKUP($AC898+AM$1,STOCK!$F$10:$AB$209,17,0),IF($AE898=$AE897,(IF(BM897&gt;=1,BM897-COUNTIFS($AE897:$AE897,$AC898,AM897:AM897,$AI$2),0)),0)),0)</f>
        <v>0</v>
      </c>
      <c r="BN898" s="1">
        <f>IFERROR(IF($AE898&gt;$AE897,VLOOKUP($AC898+AN$1,STOCK!$F$10:$AB$209,17,0),IF($AE898=$AE897,(IF(BN897&gt;=1,BN897-COUNTIFS($AE897:$AE897,$AC898,AN897:AN897,$AI$2),0)),0)),0)</f>
        <v>0</v>
      </c>
      <c r="BO898" s="1">
        <f>IFERROR(IF($AE898&gt;$AE897,VLOOKUP($AC898+AO$1,STOCK!$F$10:$AB$209,17,0),IF($AE898=$AE897,(IF(BO897&gt;=1,BO897-COUNTIFS($AE897:$AE897,$AC898,AO897:AO897,$AI$2),0)),0)),0)</f>
        <v>0</v>
      </c>
      <c r="BP898" s="1">
        <f>IFERROR(IF($AE898&gt;$AE897,VLOOKUP($AC898+AP$1,STOCK!$F$10:$AB$209,17,0),IF($AE898=$AE897,(IF(BP897&gt;=1,BP897-COUNTIFS($AE897:$AE897,$AC898,AP897:AP897,$AI$2),0)),0)),0)</f>
        <v>0</v>
      </c>
      <c r="BQ898" s="1">
        <f>IFERROR(IF($AE898&gt;$AE897,VLOOKUP($AC898+AQ$1,STOCK!$F$10:$AB$209,17,0),IF($AE898=$AE897,(IF(BQ897&gt;=1,BQ897-COUNTIFS($AE897:$AE897,$AC898,AQ897:AQ897,$AI$2),0)),0)),0)</f>
        <v>0</v>
      </c>
      <c r="BR898" s="1">
        <f>IFERROR(IF($AE898&gt;$AE897,VLOOKUP($AC898+AR$1,STOCK!$F$10:$AB$209,17,0),IF($AE898=$AE897,(IF(BR897&gt;=1,BR897-COUNTIFS($AE897:$AE897,$AC898,AR897:AR897,$AI$2),0)),0)),0)</f>
        <v>0</v>
      </c>
      <c r="BS898" s="1">
        <f>IFERROR(IF($AE898&gt;$AE897,VLOOKUP($AC898+AS$1,STOCK!$F$10:$AB$209,17,0),IF($AE898=$AE897,(IF(BS897&gt;=1,BS897-COUNTIFS($AE897:$AE897,$AC898,AS897:AS897,$AI$2),0)),0)),0)</f>
        <v>0</v>
      </c>
      <c r="BT898" s="1">
        <f>IFERROR(IF($AE898&gt;$AE897,VLOOKUP($AC898+AT$1,STOCK!$F$10:$AB$209,17,0),IF($AE898=$AE897,(IF(BT897&gt;=1,BT897-COUNTIFS($AE897:$AE897,$AC898,AT897:AT897,$AI$2),0)),0)),0)</f>
        <v>0</v>
      </c>
      <c r="BU898" s="1">
        <f>IFERROR(IF($AE898&gt;$AE897,VLOOKUP($AC898+AU$1,STOCK!$F$10:$AB$209,17,0),IF($AE898=$AE897,(IF(BU897&gt;=1,BU897-COUNTIFS($AE897:$AE897,$AC898,AU897:AU897,$AI$2),0)),0)),0)</f>
        <v>0</v>
      </c>
      <c r="BV898" s="1">
        <f>IFERROR(IF($AE898&gt;$AE897,VLOOKUP($AC898+AV$1,STOCK!$F$10:$AB$209,17,0),IF($AE898=$AE897,(IF(BV897&gt;=1,BV897-COUNTIFS($AE897:$AE897,$AC898,AV897:AV897,$AI$2),0)),0)),0)</f>
        <v>0</v>
      </c>
      <c r="BW898" s="1">
        <f>IFERROR(IF($AE898&gt;$AE897,VLOOKUP($AC898+AW$1,STOCK!$F$10:$AB$209,17,0),IF($AE898=$AE897,(IF(BW897&gt;=1,BW897-COUNTIFS($AE897:$AE897,$AC898,AW897:AW897,$AI$2),0)),0)),0)</f>
        <v>0</v>
      </c>
      <c r="BX898" s="1">
        <f>IFERROR(IF($AE898&gt;$AE897,VLOOKUP($AC898+AX$1,STOCK!$F$10:$AB$209,17,0),IF($AE898=$AE897,(IF(BX897&gt;=1,BX897-COUNTIFS($AE897:$AE897,$AC898,AX897:AX897,$AI$2),0)),0)),0)</f>
        <v>0</v>
      </c>
    </row>
    <row r="899" spans="29:76" x14ac:dyDescent="0.25">
      <c r="AC899" s="1">
        <f t="shared" si="215"/>
        <v>0</v>
      </c>
      <c r="AD899" s="1">
        <f>IFERROR(IF(LEN(AK899)&gt;=1,VLOOKUP(HLOOKUP(AK899,PROFILE!$K$5:$V$8,4,0),PROFILE!$F$1:$G$3,2,0),0),0)</f>
        <v>0</v>
      </c>
      <c r="AE899" s="1">
        <f t="shared" si="216"/>
        <v>0</v>
      </c>
      <c r="AF899" s="1">
        <v>886</v>
      </c>
      <c r="AI899" s="1" t="str">
        <f>IFERROR(IF($AH899&gt;=1,VLOOKUP($AG899,STUDENT!$O$8:$Z$1507,3,0),""),"")</f>
        <v/>
      </c>
      <c r="AJ899" s="1" t="str">
        <f>IFERROR(IF($AH899&gt;=1,VLOOKUP($AG899,STUDENT!$O$8:$Z$1507,4,0),""),"")</f>
        <v/>
      </c>
      <c r="AK899" s="1" t="str">
        <f>IFERROR(IF($AH899&gt;=1,VLOOKUP($AG899,STUDENT!$O$8:$Z$1507,6,0),""),"")</f>
        <v/>
      </c>
      <c r="AL899" s="1" t="str">
        <f t="shared" si="217"/>
        <v/>
      </c>
      <c r="AM899" s="1" t="str">
        <f t="shared" si="218"/>
        <v/>
      </c>
      <c r="AN899" s="1" t="str">
        <f t="shared" si="219"/>
        <v/>
      </c>
      <c r="AO899" s="1" t="str">
        <f t="shared" si="220"/>
        <v/>
      </c>
      <c r="AP899" s="1" t="str">
        <f t="shared" si="221"/>
        <v/>
      </c>
      <c r="AQ899" s="1" t="str">
        <f t="shared" si="222"/>
        <v/>
      </c>
      <c r="AR899" s="1" t="str">
        <f t="shared" si="223"/>
        <v/>
      </c>
      <c r="AS899" s="1" t="str">
        <f t="shared" si="224"/>
        <v/>
      </c>
      <c r="AT899" s="1" t="str">
        <f t="shared" si="225"/>
        <v/>
      </c>
      <c r="AU899" s="1" t="str">
        <f t="shared" si="226"/>
        <v/>
      </c>
      <c r="AV899" s="1" t="str">
        <f t="shared" si="227"/>
        <v/>
      </c>
      <c r="AW899" s="1" t="str">
        <f t="shared" si="228"/>
        <v/>
      </c>
      <c r="AX899" s="1" t="str">
        <f t="shared" si="229"/>
        <v/>
      </c>
      <c r="AY899" s="1">
        <f>IFERROR(IF($AE899&gt;$AE898,VLOOKUP($AC899+AL$1,STOCK!$F$10:$AB$209,16,0),IF($AE899=$AE898,(IF(AY898&gt;=1,AY898-COUNTIFS($AE898:$AE898,$AC899,AL898:AL898,$AI$1),0)),0)),0)</f>
        <v>0</v>
      </c>
      <c r="AZ899" s="1">
        <f>IFERROR(IF($AE899&gt;$AE898,VLOOKUP($AC899+AM$1,STOCK!$F$10:$AB$209,16,0),IF($AE899=$AE898,(IF(AZ898&gt;=1,AZ898-COUNTIFS($AE898:$AE898,$AC899,AM898:AM898,$AI$1),0)),0)),0)</f>
        <v>0</v>
      </c>
      <c r="BA899" s="1">
        <f>IFERROR(IF($AE899&gt;$AE898,VLOOKUP($AC899+AN$1,STOCK!$F$10:$AB$209,16,0),IF($AE899=$AE898,(IF(BA898&gt;=1,BA898-COUNTIFS($AE898:$AE898,$AC899,AN898:AN898,$AI$1),0)),0)),0)</f>
        <v>0</v>
      </c>
      <c r="BB899" s="1">
        <f>IFERROR(IF($AE899&gt;$AE898,VLOOKUP($AC899+AO$1,STOCK!$F$10:$AB$209,16,0),IF($AE899=$AE898,(IF(BB898&gt;=1,BB898-COUNTIFS($AE898:$AE898,$AC899,AO898:AO898,$AI$1),0)),0)),0)</f>
        <v>0</v>
      </c>
      <c r="BC899" s="1">
        <f>IFERROR(IF($AE899&gt;$AE898,VLOOKUP($AC899+AP$1,STOCK!$F$10:$AB$209,16,0),IF($AE899=$AE898,(IF(BC898&gt;=1,BC898-COUNTIFS($AE898:$AE898,$AC899,AP898:AP898,$AI$1),0)),0)),0)</f>
        <v>0</v>
      </c>
      <c r="BD899" s="1">
        <f>IFERROR(IF($AE899&gt;$AE898,VLOOKUP($AC899+AQ$1,STOCK!$F$10:$AB$209,16,0),IF($AE899=$AE898,(IF(BD898&gt;=1,BD898-COUNTIFS($AE898:$AE898,$AC899,AQ898:AQ898,$AI$1),0)),0)),0)</f>
        <v>0</v>
      </c>
      <c r="BE899" s="1">
        <f>IFERROR(IF($AE899&gt;$AE898,VLOOKUP($AC899+AR$1,STOCK!$F$10:$AB$209,16,0),IF($AE899=$AE898,(IF(BE898&gt;=1,BE898-COUNTIFS($AE898:$AE898,$AC899,AR898:AR898,$AI$1),0)),0)),0)</f>
        <v>0</v>
      </c>
      <c r="BF899" s="1">
        <f>IFERROR(IF($AE899&gt;$AE898,VLOOKUP($AC899+AS$1,STOCK!$F$10:$AB$209,16,0),IF($AE899=$AE898,(IF(BF898&gt;=1,BF898-COUNTIFS($AE898:$AE898,$AC899,AS898:AS898,$AI$1),0)),0)),0)</f>
        <v>0</v>
      </c>
      <c r="BG899" s="1">
        <f>IFERROR(IF($AE899&gt;$AE898,VLOOKUP($AC899+AT$1,STOCK!$F$10:$AB$209,16,0),IF($AE899=$AE898,(IF(BG898&gt;=1,BG898-COUNTIFS($AE898:$AE898,$AC899,AT898:AT898,$AI$1),0)),0)),0)</f>
        <v>0</v>
      </c>
      <c r="BH899" s="1">
        <f>IFERROR(IF($AE899&gt;$AE898,VLOOKUP($AC899+AU$1,STOCK!$F$10:$AB$209,16,0),IF($AE899=$AE898,(IF(BH898&gt;=1,BH898-COUNTIFS($AE898:$AE898,$AC899,AU898:AU898,$AI$1),0)),0)),0)</f>
        <v>0</v>
      </c>
      <c r="BI899" s="1">
        <f>IFERROR(IF($AE899&gt;$AE898,VLOOKUP($AC899+AV$1,STOCK!$F$10:$AB$209,16,0),IF($AE899=$AE898,(IF(BI898&gt;=1,BI898-COUNTIFS($AE898:$AE898,$AC899,AV898:AV898,$AI$1),0)),0)),0)</f>
        <v>0</v>
      </c>
      <c r="BJ899" s="1">
        <f>IFERROR(IF($AE899&gt;$AE898,VLOOKUP($AC899+AW$1,STOCK!$F$10:$AB$209,16,0),IF($AE899=$AE898,(IF(BJ898&gt;=1,BJ898-COUNTIFS($AE898:$AE898,$AC899,AW898:AW898,$AI$1),0)),0)),0)</f>
        <v>0</v>
      </c>
      <c r="BK899" s="1">
        <f>IFERROR(IF($AE899&gt;$AE898,VLOOKUP($AC899+AX$1,STOCK!$F$10:$AB$209,16,0),IF($AE899=$AE898,(IF(BK898&gt;=1,BK898-COUNTIFS($AE898:$AE898,$AC899,AX898:AX898,$AI$1),0)),0)),0)</f>
        <v>0</v>
      </c>
      <c r="BL899" s="1">
        <f>IFERROR(IF($AE899&gt;$AE898,VLOOKUP($AC899+AL$1,STOCK!$F$10:$AB$209,17,0),IF($AE899=$AE898,(IF(BL898&gt;=1,BL898-COUNTIFS($AE898:$AE898,$AC899,AL898:AL898,$AI$2),0)),0)),0)</f>
        <v>0</v>
      </c>
      <c r="BM899" s="1">
        <f>IFERROR(IF($AE899&gt;$AE898,VLOOKUP($AC899+AM$1,STOCK!$F$10:$AB$209,17,0),IF($AE899=$AE898,(IF(BM898&gt;=1,BM898-COUNTIFS($AE898:$AE898,$AC899,AM898:AM898,$AI$2),0)),0)),0)</f>
        <v>0</v>
      </c>
      <c r="BN899" s="1">
        <f>IFERROR(IF($AE899&gt;$AE898,VLOOKUP($AC899+AN$1,STOCK!$F$10:$AB$209,17,0),IF($AE899=$AE898,(IF(BN898&gt;=1,BN898-COUNTIFS($AE898:$AE898,$AC899,AN898:AN898,$AI$2),0)),0)),0)</f>
        <v>0</v>
      </c>
      <c r="BO899" s="1">
        <f>IFERROR(IF($AE899&gt;$AE898,VLOOKUP($AC899+AO$1,STOCK!$F$10:$AB$209,17,0),IF($AE899=$AE898,(IF(BO898&gt;=1,BO898-COUNTIFS($AE898:$AE898,$AC899,AO898:AO898,$AI$2),0)),0)),0)</f>
        <v>0</v>
      </c>
      <c r="BP899" s="1">
        <f>IFERROR(IF($AE899&gt;$AE898,VLOOKUP($AC899+AP$1,STOCK!$F$10:$AB$209,17,0),IF($AE899=$AE898,(IF(BP898&gt;=1,BP898-COUNTIFS($AE898:$AE898,$AC899,AP898:AP898,$AI$2),0)),0)),0)</f>
        <v>0</v>
      </c>
      <c r="BQ899" s="1">
        <f>IFERROR(IF($AE899&gt;$AE898,VLOOKUP($AC899+AQ$1,STOCK!$F$10:$AB$209,17,0),IF($AE899=$AE898,(IF(BQ898&gt;=1,BQ898-COUNTIFS($AE898:$AE898,$AC899,AQ898:AQ898,$AI$2),0)),0)),0)</f>
        <v>0</v>
      </c>
      <c r="BR899" s="1">
        <f>IFERROR(IF($AE899&gt;$AE898,VLOOKUP($AC899+AR$1,STOCK!$F$10:$AB$209,17,0),IF($AE899=$AE898,(IF(BR898&gt;=1,BR898-COUNTIFS($AE898:$AE898,$AC899,AR898:AR898,$AI$2),0)),0)),0)</f>
        <v>0</v>
      </c>
      <c r="BS899" s="1">
        <f>IFERROR(IF($AE899&gt;$AE898,VLOOKUP($AC899+AS$1,STOCK!$F$10:$AB$209,17,0),IF($AE899=$AE898,(IF(BS898&gt;=1,BS898-COUNTIFS($AE898:$AE898,$AC899,AS898:AS898,$AI$2),0)),0)),0)</f>
        <v>0</v>
      </c>
      <c r="BT899" s="1">
        <f>IFERROR(IF($AE899&gt;$AE898,VLOOKUP($AC899+AT$1,STOCK!$F$10:$AB$209,17,0),IF($AE899=$AE898,(IF(BT898&gt;=1,BT898-COUNTIFS($AE898:$AE898,$AC899,AT898:AT898,$AI$2),0)),0)),0)</f>
        <v>0</v>
      </c>
      <c r="BU899" s="1">
        <f>IFERROR(IF($AE899&gt;$AE898,VLOOKUP($AC899+AU$1,STOCK!$F$10:$AB$209,17,0),IF($AE899=$AE898,(IF(BU898&gt;=1,BU898-COUNTIFS($AE898:$AE898,$AC899,AU898:AU898,$AI$2),0)),0)),0)</f>
        <v>0</v>
      </c>
      <c r="BV899" s="1">
        <f>IFERROR(IF($AE899&gt;$AE898,VLOOKUP($AC899+AV$1,STOCK!$F$10:$AB$209,17,0),IF($AE899=$AE898,(IF(BV898&gt;=1,BV898-COUNTIFS($AE898:$AE898,$AC899,AV898:AV898,$AI$2),0)),0)),0)</f>
        <v>0</v>
      </c>
      <c r="BW899" s="1">
        <f>IFERROR(IF($AE899&gt;$AE898,VLOOKUP($AC899+AW$1,STOCK!$F$10:$AB$209,17,0),IF($AE899=$AE898,(IF(BW898&gt;=1,BW898-COUNTIFS($AE898:$AE898,$AC899,AW898:AW898,$AI$2),0)),0)),0)</f>
        <v>0</v>
      </c>
      <c r="BX899" s="1">
        <f>IFERROR(IF($AE899&gt;$AE898,VLOOKUP($AC899+AX$1,STOCK!$F$10:$AB$209,17,0),IF($AE899=$AE898,(IF(BX898&gt;=1,BX898-COUNTIFS($AE898:$AE898,$AC899,AX898:AX898,$AI$2),0)),0)),0)</f>
        <v>0</v>
      </c>
    </row>
    <row r="900" spans="29:76" x14ac:dyDescent="0.25">
      <c r="AC900" s="1">
        <f t="shared" si="215"/>
        <v>0</v>
      </c>
      <c r="AD900" s="1">
        <f>IFERROR(IF(LEN(AK900)&gt;=1,VLOOKUP(HLOOKUP(AK900,PROFILE!$K$5:$V$8,4,0),PROFILE!$F$1:$G$3,2,0),0),0)</f>
        <v>0</v>
      </c>
      <c r="AE900" s="1">
        <f t="shared" si="216"/>
        <v>0</v>
      </c>
      <c r="AF900" s="1">
        <v>887</v>
      </c>
      <c r="AI900" s="1" t="str">
        <f>IFERROR(IF($AH900&gt;=1,VLOOKUP($AG900,STUDENT!$O$8:$Z$1507,3,0),""),"")</f>
        <v/>
      </c>
      <c r="AJ900" s="1" t="str">
        <f>IFERROR(IF($AH900&gt;=1,VLOOKUP($AG900,STUDENT!$O$8:$Z$1507,4,0),""),"")</f>
        <v/>
      </c>
      <c r="AK900" s="1" t="str">
        <f>IFERROR(IF($AH900&gt;=1,VLOOKUP($AG900,STUDENT!$O$8:$Z$1507,6,0),""),"")</f>
        <v/>
      </c>
      <c r="AL900" s="1" t="str">
        <f t="shared" si="217"/>
        <v/>
      </c>
      <c r="AM900" s="1" t="str">
        <f t="shared" si="218"/>
        <v/>
      </c>
      <c r="AN900" s="1" t="str">
        <f t="shared" si="219"/>
        <v/>
      </c>
      <c r="AO900" s="1" t="str">
        <f t="shared" si="220"/>
        <v/>
      </c>
      <c r="AP900" s="1" t="str">
        <f t="shared" si="221"/>
        <v/>
      </c>
      <c r="AQ900" s="1" t="str">
        <f t="shared" si="222"/>
        <v/>
      </c>
      <c r="AR900" s="1" t="str">
        <f t="shared" si="223"/>
        <v/>
      </c>
      <c r="AS900" s="1" t="str">
        <f t="shared" si="224"/>
        <v/>
      </c>
      <c r="AT900" s="1" t="str">
        <f t="shared" si="225"/>
        <v/>
      </c>
      <c r="AU900" s="1" t="str">
        <f t="shared" si="226"/>
        <v/>
      </c>
      <c r="AV900" s="1" t="str">
        <f t="shared" si="227"/>
        <v/>
      </c>
      <c r="AW900" s="1" t="str">
        <f t="shared" si="228"/>
        <v/>
      </c>
      <c r="AX900" s="1" t="str">
        <f t="shared" si="229"/>
        <v/>
      </c>
      <c r="AY900" s="1">
        <f>IFERROR(IF($AE900&gt;$AE899,VLOOKUP($AC900+AL$1,STOCK!$F$10:$AB$209,16,0),IF($AE900=$AE899,(IF(AY899&gt;=1,AY899-COUNTIFS($AE899:$AE899,$AC900,AL899:AL899,$AI$1),0)),0)),0)</f>
        <v>0</v>
      </c>
      <c r="AZ900" s="1">
        <f>IFERROR(IF($AE900&gt;$AE899,VLOOKUP($AC900+AM$1,STOCK!$F$10:$AB$209,16,0),IF($AE900=$AE899,(IF(AZ899&gt;=1,AZ899-COUNTIFS($AE899:$AE899,$AC900,AM899:AM899,$AI$1),0)),0)),0)</f>
        <v>0</v>
      </c>
      <c r="BA900" s="1">
        <f>IFERROR(IF($AE900&gt;$AE899,VLOOKUP($AC900+AN$1,STOCK!$F$10:$AB$209,16,0),IF($AE900=$AE899,(IF(BA899&gt;=1,BA899-COUNTIFS($AE899:$AE899,$AC900,AN899:AN899,$AI$1),0)),0)),0)</f>
        <v>0</v>
      </c>
      <c r="BB900" s="1">
        <f>IFERROR(IF($AE900&gt;$AE899,VLOOKUP($AC900+AO$1,STOCK!$F$10:$AB$209,16,0),IF($AE900=$AE899,(IF(BB899&gt;=1,BB899-COUNTIFS($AE899:$AE899,$AC900,AO899:AO899,$AI$1),0)),0)),0)</f>
        <v>0</v>
      </c>
      <c r="BC900" s="1">
        <f>IFERROR(IF($AE900&gt;$AE899,VLOOKUP($AC900+AP$1,STOCK!$F$10:$AB$209,16,0),IF($AE900=$AE899,(IF(BC899&gt;=1,BC899-COUNTIFS($AE899:$AE899,$AC900,AP899:AP899,$AI$1),0)),0)),0)</f>
        <v>0</v>
      </c>
      <c r="BD900" s="1">
        <f>IFERROR(IF($AE900&gt;$AE899,VLOOKUP($AC900+AQ$1,STOCK!$F$10:$AB$209,16,0),IF($AE900=$AE899,(IF(BD899&gt;=1,BD899-COUNTIFS($AE899:$AE899,$AC900,AQ899:AQ899,$AI$1),0)),0)),0)</f>
        <v>0</v>
      </c>
      <c r="BE900" s="1">
        <f>IFERROR(IF($AE900&gt;$AE899,VLOOKUP($AC900+AR$1,STOCK!$F$10:$AB$209,16,0),IF($AE900=$AE899,(IF(BE899&gt;=1,BE899-COUNTIFS($AE899:$AE899,$AC900,AR899:AR899,$AI$1),0)),0)),0)</f>
        <v>0</v>
      </c>
      <c r="BF900" s="1">
        <f>IFERROR(IF($AE900&gt;$AE899,VLOOKUP($AC900+AS$1,STOCK!$F$10:$AB$209,16,0),IF($AE900=$AE899,(IF(BF899&gt;=1,BF899-COUNTIFS($AE899:$AE899,$AC900,AS899:AS899,$AI$1),0)),0)),0)</f>
        <v>0</v>
      </c>
      <c r="BG900" s="1">
        <f>IFERROR(IF($AE900&gt;$AE899,VLOOKUP($AC900+AT$1,STOCK!$F$10:$AB$209,16,0),IF($AE900=$AE899,(IF(BG899&gt;=1,BG899-COUNTIFS($AE899:$AE899,$AC900,AT899:AT899,$AI$1),0)),0)),0)</f>
        <v>0</v>
      </c>
      <c r="BH900" s="1">
        <f>IFERROR(IF($AE900&gt;$AE899,VLOOKUP($AC900+AU$1,STOCK!$F$10:$AB$209,16,0),IF($AE900=$AE899,(IF(BH899&gt;=1,BH899-COUNTIFS($AE899:$AE899,$AC900,AU899:AU899,$AI$1),0)),0)),0)</f>
        <v>0</v>
      </c>
      <c r="BI900" s="1">
        <f>IFERROR(IF($AE900&gt;$AE899,VLOOKUP($AC900+AV$1,STOCK!$F$10:$AB$209,16,0),IF($AE900=$AE899,(IF(BI899&gt;=1,BI899-COUNTIFS($AE899:$AE899,$AC900,AV899:AV899,$AI$1),0)),0)),0)</f>
        <v>0</v>
      </c>
      <c r="BJ900" s="1">
        <f>IFERROR(IF($AE900&gt;$AE899,VLOOKUP($AC900+AW$1,STOCK!$F$10:$AB$209,16,0),IF($AE900=$AE899,(IF(BJ899&gt;=1,BJ899-COUNTIFS($AE899:$AE899,$AC900,AW899:AW899,$AI$1),0)),0)),0)</f>
        <v>0</v>
      </c>
      <c r="BK900" s="1">
        <f>IFERROR(IF($AE900&gt;$AE899,VLOOKUP($AC900+AX$1,STOCK!$F$10:$AB$209,16,0),IF($AE900=$AE899,(IF(BK899&gt;=1,BK899-COUNTIFS($AE899:$AE899,$AC900,AX899:AX899,$AI$1),0)),0)),0)</f>
        <v>0</v>
      </c>
      <c r="BL900" s="1">
        <f>IFERROR(IF($AE900&gt;$AE899,VLOOKUP($AC900+AL$1,STOCK!$F$10:$AB$209,17,0),IF($AE900=$AE899,(IF(BL899&gt;=1,BL899-COUNTIFS($AE899:$AE899,$AC900,AL899:AL899,$AI$2),0)),0)),0)</f>
        <v>0</v>
      </c>
      <c r="BM900" s="1">
        <f>IFERROR(IF($AE900&gt;$AE899,VLOOKUP($AC900+AM$1,STOCK!$F$10:$AB$209,17,0),IF($AE900=$AE899,(IF(BM899&gt;=1,BM899-COUNTIFS($AE899:$AE899,$AC900,AM899:AM899,$AI$2),0)),0)),0)</f>
        <v>0</v>
      </c>
      <c r="BN900" s="1">
        <f>IFERROR(IF($AE900&gt;$AE899,VLOOKUP($AC900+AN$1,STOCK!$F$10:$AB$209,17,0),IF($AE900=$AE899,(IF(BN899&gt;=1,BN899-COUNTIFS($AE899:$AE899,$AC900,AN899:AN899,$AI$2),0)),0)),0)</f>
        <v>0</v>
      </c>
      <c r="BO900" s="1">
        <f>IFERROR(IF($AE900&gt;$AE899,VLOOKUP($AC900+AO$1,STOCK!$F$10:$AB$209,17,0),IF($AE900=$AE899,(IF(BO899&gt;=1,BO899-COUNTIFS($AE899:$AE899,$AC900,AO899:AO899,$AI$2),0)),0)),0)</f>
        <v>0</v>
      </c>
      <c r="BP900" s="1">
        <f>IFERROR(IF($AE900&gt;$AE899,VLOOKUP($AC900+AP$1,STOCK!$F$10:$AB$209,17,0),IF($AE900=$AE899,(IF(BP899&gt;=1,BP899-COUNTIFS($AE899:$AE899,$AC900,AP899:AP899,$AI$2),0)),0)),0)</f>
        <v>0</v>
      </c>
      <c r="BQ900" s="1">
        <f>IFERROR(IF($AE900&gt;$AE899,VLOOKUP($AC900+AQ$1,STOCK!$F$10:$AB$209,17,0),IF($AE900=$AE899,(IF(BQ899&gt;=1,BQ899-COUNTIFS($AE899:$AE899,$AC900,AQ899:AQ899,$AI$2),0)),0)),0)</f>
        <v>0</v>
      </c>
      <c r="BR900" s="1">
        <f>IFERROR(IF($AE900&gt;$AE899,VLOOKUP($AC900+AR$1,STOCK!$F$10:$AB$209,17,0),IF($AE900=$AE899,(IF(BR899&gt;=1,BR899-COUNTIFS($AE899:$AE899,$AC900,AR899:AR899,$AI$2),0)),0)),0)</f>
        <v>0</v>
      </c>
      <c r="BS900" s="1">
        <f>IFERROR(IF($AE900&gt;$AE899,VLOOKUP($AC900+AS$1,STOCK!$F$10:$AB$209,17,0),IF($AE900=$AE899,(IF(BS899&gt;=1,BS899-COUNTIFS($AE899:$AE899,$AC900,AS899:AS899,$AI$2),0)),0)),0)</f>
        <v>0</v>
      </c>
      <c r="BT900" s="1">
        <f>IFERROR(IF($AE900&gt;$AE899,VLOOKUP($AC900+AT$1,STOCK!$F$10:$AB$209,17,0),IF($AE900=$AE899,(IF(BT899&gt;=1,BT899-COUNTIFS($AE899:$AE899,$AC900,AT899:AT899,$AI$2),0)),0)),0)</f>
        <v>0</v>
      </c>
      <c r="BU900" s="1">
        <f>IFERROR(IF($AE900&gt;$AE899,VLOOKUP($AC900+AU$1,STOCK!$F$10:$AB$209,17,0),IF($AE900=$AE899,(IF(BU899&gt;=1,BU899-COUNTIFS($AE899:$AE899,$AC900,AU899:AU899,$AI$2),0)),0)),0)</f>
        <v>0</v>
      </c>
      <c r="BV900" s="1">
        <f>IFERROR(IF($AE900&gt;$AE899,VLOOKUP($AC900+AV$1,STOCK!$F$10:$AB$209,17,0),IF($AE900=$AE899,(IF(BV899&gt;=1,BV899-COUNTIFS($AE899:$AE899,$AC900,AV899:AV899,$AI$2),0)),0)),0)</f>
        <v>0</v>
      </c>
      <c r="BW900" s="1">
        <f>IFERROR(IF($AE900&gt;$AE899,VLOOKUP($AC900+AW$1,STOCK!$F$10:$AB$209,17,0),IF($AE900=$AE899,(IF(BW899&gt;=1,BW899-COUNTIFS($AE899:$AE899,$AC900,AW899:AW899,$AI$2),0)),0)),0)</f>
        <v>0</v>
      </c>
      <c r="BX900" s="1">
        <f>IFERROR(IF($AE900&gt;$AE899,VLOOKUP($AC900+AX$1,STOCK!$F$10:$AB$209,17,0),IF($AE900=$AE899,(IF(BX899&gt;=1,BX899-COUNTIFS($AE899:$AE899,$AC900,AX899:AX899,$AI$2),0)),0)),0)</f>
        <v>0</v>
      </c>
    </row>
    <row r="901" spans="29:76" x14ac:dyDescent="0.25">
      <c r="AC901" s="1">
        <f t="shared" si="215"/>
        <v>0</v>
      </c>
      <c r="AD901" s="1">
        <f>IFERROR(IF(LEN(AK901)&gt;=1,VLOOKUP(HLOOKUP(AK901,PROFILE!$K$5:$V$8,4,0),PROFILE!$F$1:$G$3,2,0),0),0)</f>
        <v>0</v>
      </c>
      <c r="AE901" s="1">
        <f t="shared" si="216"/>
        <v>0</v>
      </c>
      <c r="AF901" s="1">
        <v>888</v>
      </c>
      <c r="AI901" s="1" t="str">
        <f>IFERROR(IF($AH901&gt;=1,VLOOKUP($AG901,STUDENT!$O$8:$Z$1507,3,0),""),"")</f>
        <v/>
      </c>
      <c r="AJ901" s="1" t="str">
        <f>IFERROR(IF($AH901&gt;=1,VLOOKUP($AG901,STUDENT!$O$8:$Z$1507,4,0),""),"")</f>
        <v/>
      </c>
      <c r="AK901" s="1" t="str">
        <f>IFERROR(IF($AH901&gt;=1,VLOOKUP($AG901,STUDENT!$O$8:$Z$1507,6,0),""),"")</f>
        <v/>
      </c>
      <c r="AL901" s="1" t="str">
        <f t="shared" si="217"/>
        <v/>
      </c>
      <c r="AM901" s="1" t="str">
        <f t="shared" si="218"/>
        <v/>
      </c>
      <c r="AN901" s="1" t="str">
        <f t="shared" si="219"/>
        <v/>
      </c>
      <c r="AO901" s="1" t="str">
        <f t="shared" si="220"/>
        <v/>
      </c>
      <c r="AP901" s="1" t="str">
        <f t="shared" si="221"/>
        <v/>
      </c>
      <c r="AQ901" s="1" t="str">
        <f t="shared" si="222"/>
        <v/>
      </c>
      <c r="AR901" s="1" t="str">
        <f t="shared" si="223"/>
        <v/>
      </c>
      <c r="AS901" s="1" t="str">
        <f t="shared" si="224"/>
        <v/>
      </c>
      <c r="AT901" s="1" t="str">
        <f t="shared" si="225"/>
        <v/>
      </c>
      <c r="AU901" s="1" t="str">
        <f t="shared" si="226"/>
        <v/>
      </c>
      <c r="AV901" s="1" t="str">
        <f t="shared" si="227"/>
        <v/>
      </c>
      <c r="AW901" s="1" t="str">
        <f t="shared" si="228"/>
        <v/>
      </c>
      <c r="AX901" s="1" t="str">
        <f t="shared" si="229"/>
        <v/>
      </c>
      <c r="AY901" s="1">
        <f>IFERROR(IF($AE901&gt;$AE900,VLOOKUP($AC901+AL$1,STOCK!$F$10:$AB$209,16,0),IF($AE901=$AE900,(IF(AY900&gt;=1,AY900-COUNTIFS($AE900:$AE900,$AC901,AL900:AL900,$AI$1),0)),0)),0)</f>
        <v>0</v>
      </c>
      <c r="AZ901" s="1">
        <f>IFERROR(IF($AE901&gt;$AE900,VLOOKUP($AC901+AM$1,STOCK!$F$10:$AB$209,16,0),IF($AE901=$AE900,(IF(AZ900&gt;=1,AZ900-COUNTIFS($AE900:$AE900,$AC901,AM900:AM900,$AI$1),0)),0)),0)</f>
        <v>0</v>
      </c>
      <c r="BA901" s="1">
        <f>IFERROR(IF($AE901&gt;$AE900,VLOOKUP($AC901+AN$1,STOCK!$F$10:$AB$209,16,0),IF($AE901=$AE900,(IF(BA900&gt;=1,BA900-COUNTIFS($AE900:$AE900,$AC901,AN900:AN900,$AI$1),0)),0)),0)</f>
        <v>0</v>
      </c>
      <c r="BB901" s="1">
        <f>IFERROR(IF($AE901&gt;$AE900,VLOOKUP($AC901+AO$1,STOCK!$F$10:$AB$209,16,0),IF($AE901=$AE900,(IF(BB900&gt;=1,BB900-COUNTIFS($AE900:$AE900,$AC901,AO900:AO900,$AI$1),0)),0)),0)</f>
        <v>0</v>
      </c>
      <c r="BC901" s="1">
        <f>IFERROR(IF($AE901&gt;$AE900,VLOOKUP($AC901+AP$1,STOCK!$F$10:$AB$209,16,0),IF($AE901=$AE900,(IF(BC900&gt;=1,BC900-COUNTIFS($AE900:$AE900,$AC901,AP900:AP900,$AI$1),0)),0)),0)</f>
        <v>0</v>
      </c>
      <c r="BD901" s="1">
        <f>IFERROR(IF($AE901&gt;$AE900,VLOOKUP($AC901+AQ$1,STOCK!$F$10:$AB$209,16,0),IF($AE901=$AE900,(IF(BD900&gt;=1,BD900-COUNTIFS($AE900:$AE900,$AC901,AQ900:AQ900,$AI$1),0)),0)),0)</f>
        <v>0</v>
      </c>
      <c r="BE901" s="1">
        <f>IFERROR(IF($AE901&gt;$AE900,VLOOKUP($AC901+AR$1,STOCK!$F$10:$AB$209,16,0),IF($AE901=$AE900,(IF(BE900&gt;=1,BE900-COUNTIFS($AE900:$AE900,$AC901,AR900:AR900,$AI$1),0)),0)),0)</f>
        <v>0</v>
      </c>
      <c r="BF901" s="1">
        <f>IFERROR(IF($AE901&gt;$AE900,VLOOKUP($AC901+AS$1,STOCK!$F$10:$AB$209,16,0),IF($AE901=$AE900,(IF(BF900&gt;=1,BF900-COUNTIFS($AE900:$AE900,$AC901,AS900:AS900,$AI$1),0)),0)),0)</f>
        <v>0</v>
      </c>
      <c r="BG901" s="1">
        <f>IFERROR(IF($AE901&gt;$AE900,VLOOKUP($AC901+AT$1,STOCK!$F$10:$AB$209,16,0),IF($AE901=$AE900,(IF(BG900&gt;=1,BG900-COUNTIFS($AE900:$AE900,$AC901,AT900:AT900,$AI$1),0)),0)),0)</f>
        <v>0</v>
      </c>
      <c r="BH901" s="1">
        <f>IFERROR(IF($AE901&gt;$AE900,VLOOKUP($AC901+AU$1,STOCK!$F$10:$AB$209,16,0),IF($AE901=$AE900,(IF(BH900&gt;=1,BH900-COUNTIFS($AE900:$AE900,$AC901,AU900:AU900,$AI$1),0)),0)),0)</f>
        <v>0</v>
      </c>
      <c r="BI901" s="1">
        <f>IFERROR(IF($AE901&gt;$AE900,VLOOKUP($AC901+AV$1,STOCK!$F$10:$AB$209,16,0),IF($AE901=$AE900,(IF(BI900&gt;=1,BI900-COUNTIFS($AE900:$AE900,$AC901,AV900:AV900,$AI$1),0)),0)),0)</f>
        <v>0</v>
      </c>
      <c r="BJ901" s="1">
        <f>IFERROR(IF($AE901&gt;$AE900,VLOOKUP($AC901+AW$1,STOCK!$F$10:$AB$209,16,0),IF($AE901=$AE900,(IF(BJ900&gt;=1,BJ900-COUNTIFS($AE900:$AE900,$AC901,AW900:AW900,$AI$1),0)),0)),0)</f>
        <v>0</v>
      </c>
      <c r="BK901" s="1">
        <f>IFERROR(IF($AE901&gt;$AE900,VLOOKUP($AC901+AX$1,STOCK!$F$10:$AB$209,16,0),IF($AE901=$AE900,(IF(BK900&gt;=1,BK900-COUNTIFS($AE900:$AE900,$AC901,AX900:AX900,$AI$1),0)),0)),0)</f>
        <v>0</v>
      </c>
      <c r="BL901" s="1">
        <f>IFERROR(IF($AE901&gt;$AE900,VLOOKUP($AC901+AL$1,STOCK!$F$10:$AB$209,17,0),IF($AE901=$AE900,(IF(BL900&gt;=1,BL900-COUNTIFS($AE900:$AE900,$AC901,AL900:AL900,$AI$2),0)),0)),0)</f>
        <v>0</v>
      </c>
      <c r="BM901" s="1">
        <f>IFERROR(IF($AE901&gt;$AE900,VLOOKUP($AC901+AM$1,STOCK!$F$10:$AB$209,17,0),IF($AE901=$AE900,(IF(BM900&gt;=1,BM900-COUNTIFS($AE900:$AE900,$AC901,AM900:AM900,$AI$2),0)),0)),0)</f>
        <v>0</v>
      </c>
      <c r="BN901" s="1">
        <f>IFERROR(IF($AE901&gt;$AE900,VLOOKUP($AC901+AN$1,STOCK!$F$10:$AB$209,17,0),IF($AE901=$AE900,(IF(BN900&gt;=1,BN900-COUNTIFS($AE900:$AE900,$AC901,AN900:AN900,$AI$2),0)),0)),0)</f>
        <v>0</v>
      </c>
      <c r="BO901" s="1">
        <f>IFERROR(IF($AE901&gt;$AE900,VLOOKUP($AC901+AO$1,STOCK!$F$10:$AB$209,17,0),IF($AE901=$AE900,(IF(BO900&gt;=1,BO900-COUNTIFS($AE900:$AE900,$AC901,AO900:AO900,$AI$2),0)),0)),0)</f>
        <v>0</v>
      </c>
      <c r="BP901" s="1">
        <f>IFERROR(IF($AE901&gt;$AE900,VLOOKUP($AC901+AP$1,STOCK!$F$10:$AB$209,17,0),IF($AE901=$AE900,(IF(BP900&gt;=1,BP900-COUNTIFS($AE900:$AE900,$AC901,AP900:AP900,$AI$2),0)),0)),0)</f>
        <v>0</v>
      </c>
      <c r="BQ901" s="1">
        <f>IFERROR(IF($AE901&gt;$AE900,VLOOKUP($AC901+AQ$1,STOCK!$F$10:$AB$209,17,0),IF($AE901=$AE900,(IF(BQ900&gt;=1,BQ900-COUNTIFS($AE900:$AE900,$AC901,AQ900:AQ900,$AI$2),0)),0)),0)</f>
        <v>0</v>
      </c>
      <c r="BR901" s="1">
        <f>IFERROR(IF($AE901&gt;$AE900,VLOOKUP($AC901+AR$1,STOCK!$F$10:$AB$209,17,0),IF($AE901=$AE900,(IF(BR900&gt;=1,BR900-COUNTIFS($AE900:$AE900,$AC901,AR900:AR900,$AI$2),0)),0)),0)</f>
        <v>0</v>
      </c>
      <c r="BS901" s="1">
        <f>IFERROR(IF($AE901&gt;$AE900,VLOOKUP($AC901+AS$1,STOCK!$F$10:$AB$209,17,0),IF($AE901=$AE900,(IF(BS900&gt;=1,BS900-COUNTIFS($AE900:$AE900,$AC901,AS900:AS900,$AI$2),0)),0)),0)</f>
        <v>0</v>
      </c>
      <c r="BT901" s="1">
        <f>IFERROR(IF($AE901&gt;$AE900,VLOOKUP($AC901+AT$1,STOCK!$F$10:$AB$209,17,0),IF($AE901=$AE900,(IF(BT900&gt;=1,BT900-COUNTIFS($AE900:$AE900,$AC901,AT900:AT900,$AI$2),0)),0)),0)</f>
        <v>0</v>
      </c>
      <c r="BU901" s="1">
        <f>IFERROR(IF($AE901&gt;$AE900,VLOOKUP($AC901+AU$1,STOCK!$F$10:$AB$209,17,0),IF($AE901=$AE900,(IF(BU900&gt;=1,BU900-COUNTIFS($AE900:$AE900,$AC901,AU900:AU900,$AI$2),0)),0)),0)</f>
        <v>0</v>
      </c>
      <c r="BV901" s="1">
        <f>IFERROR(IF($AE901&gt;$AE900,VLOOKUP($AC901+AV$1,STOCK!$F$10:$AB$209,17,0),IF($AE901=$AE900,(IF(BV900&gt;=1,BV900-COUNTIFS($AE900:$AE900,$AC901,AV900:AV900,$AI$2),0)),0)),0)</f>
        <v>0</v>
      </c>
      <c r="BW901" s="1">
        <f>IFERROR(IF($AE901&gt;$AE900,VLOOKUP($AC901+AW$1,STOCK!$F$10:$AB$209,17,0),IF($AE901=$AE900,(IF(BW900&gt;=1,BW900-COUNTIFS($AE900:$AE900,$AC901,AW900:AW900,$AI$2),0)),0)),0)</f>
        <v>0</v>
      </c>
      <c r="BX901" s="1">
        <f>IFERROR(IF($AE901&gt;$AE900,VLOOKUP($AC901+AX$1,STOCK!$F$10:$AB$209,17,0),IF($AE901=$AE900,(IF(BX900&gt;=1,BX900-COUNTIFS($AE900:$AE900,$AC901,AX900:AX900,$AI$2),0)),0)),0)</f>
        <v>0</v>
      </c>
    </row>
    <row r="902" spans="29:76" x14ac:dyDescent="0.25">
      <c r="AC902" s="1">
        <f t="shared" si="215"/>
        <v>0</v>
      </c>
      <c r="AD902" s="1">
        <f>IFERROR(IF(LEN(AK902)&gt;=1,VLOOKUP(HLOOKUP(AK902,PROFILE!$K$5:$V$8,4,0),PROFILE!$F$1:$G$3,2,0),0),0)</f>
        <v>0</v>
      </c>
      <c r="AE902" s="1">
        <f t="shared" si="216"/>
        <v>0</v>
      </c>
      <c r="AF902" s="1">
        <v>889</v>
      </c>
      <c r="AI902" s="1" t="str">
        <f>IFERROR(IF($AH902&gt;=1,VLOOKUP($AG902,STUDENT!$O$8:$Z$1507,3,0),""),"")</f>
        <v/>
      </c>
      <c r="AJ902" s="1" t="str">
        <f>IFERROR(IF($AH902&gt;=1,VLOOKUP($AG902,STUDENT!$O$8:$Z$1507,4,0),""),"")</f>
        <v/>
      </c>
      <c r="AK902" s="1" t="str">
        <f>IFERROR(IF($AH902&gt;=1,VLOOKUP($AG902,STUDENT!$O$8:$Z$1507,6,0),""),"")</f>
        <v/>
      </c>
      <c r="AL902" s="1" t="str">
        <f t="shared" si="217"/>
        <v/>
      </c>
      <c r="AM902" s="1" t="str">
        <f t="shared" si="218"/>
        <v/>
      </c>
      <c r="AN902" s="1" t="str">
        <f t="shared" si="219"/>
        <v/>
      </c>
      <c r="AO902" s="1" t="str">
        <f t="shared" si="220"/>
        <v/>
      </c>
      <c r="AP902" s="1" t="str">
        <f t="shared" si="221"/>
        <v/>
      </c>
      <c r="AQ902" s="1" t="str">
        <f t="shared" si="222"/>
        <v/>
      </c>
      <c r="AR902" s="1" t="str">
        <f t="shared" si="223"/>
        <v/>
      </c>
      <c r="AS902" s="1" t="str">
        <f t="shared" si="224"/>
        <v/>
      </c>
      <c r="AT902" s="1" t="str">
        <f t="shared" si="225"/>
        <v/>
      </c>
      <c r="AU902" s="1" t="str">
        <f t="shared" si="226"/>
        <v/>
      </c>
      <c r="AV902" s="1" t="str">
        <f t="shared" si="227"/>
        <v/>
      </c>
      <c r="AW902" s="1" t="str">
        <f t="shared" si="228"/>
        <v/>
      </c>
      <c r="AX902" s="1" t="str">
        <f t="shared" si="229"/>
        <v/>
      </c>
      <c r="AY902" s="1">
        <f>IFERROR(IF($AE902&gt;$AE901,VLOOKUP($AC902+AL$1,STOCK!$F$10:$AB$209,16,0),IF($AE902=$AE901,(IF(AY901&gt;=1,AY901-COUNTIFS($AE901:$AE901,$AC902,AL901:AL901,$AI$1),0)),0)),0)</f>
        <v>0</v>
      </c>
      <c r="AZ902" s="1">
        <f>IFERROR(IF($AE902&gt;$AE901,VLOOKUP($AC902+AM$1,STOCK!$F$10:$AB$209,16,0),IF($AE902=$AE901,(IF(AZ901&gt;=1,AZ901-COUNTIFS($AE901:$AE901,$AC902,AM901:AM901,$AI$1),0)),0)),0)</f>
        <v>0</v>
      </c>
      <c r="BA902" s="1">
        <f>IFERROR(IF($AE902&gt;$AE901,VLOOKUP($AC902+AN$1,STOCK!$F$10:$AB$209,16,0),IF($AE902=$AE901,(IF(BA901&gt;=1,BA901-COUNTIFS($AE901:$AE901,$AC902,AN901:AN901,$AI$1),0)),0)),0)</f>
        <v>0</v>
      </c>
      <c r="BB902" s="1">
        <f>IFERROR(IF($AE902&gt;$AE901,VLOOKUP($AC902+AO$1,STOCK!$F$10:$AB$209,16,0),IF($AE902=$AE901,(IF(BB901&gt;=1,BB901-COUNTIFS($AE901:$AE901,$AC902,AO901:AO901,$AI$1),0)),0)),0)</f>
        <v>0</v>
      </c>
      <c r="BC902" s="1">
        <f>IFERROR(IF($AE902&gt;$AE901,VLOOKUP($AC902+AP$1,STOCK!$F$10:$AB$209,16,0),IF($AE902=$AE901,(IF(BC901&gt;=1,BC901-COUNTIFS($AE901:$AE901,$AC902,AP901:AP901,$AI$1),0)),0)),0)</f>
        <v>0</v>
      </c>
      <c r="BD902" s="1">
        <f>IFERROR(IF($AE902&gt;$AE901,VLOOKUP($AC902+AQ$1,STOCK!$F$10:$AB$209,16,0),IF($AE902=$AE901,(IF(BD901&gt;=1,BD901-COUNTIFS($AE901:$AE901,$AC902,AQ901:AQ901,$AI$1),0)),0)),0)</f>
        <v>0</v>
      </c>
      <c r="BE902" s="1">
        <f>IFERROR(IF($AE902&gt;$AE901,VLOOKUP($AC902+AR$1,STOCK!$F$10:$AB$209,16,0),IF($AE902=$AE901,(IF(BE901&gt;=1,BE901-COUNTIFS($AE901:$AE901,$AC902,AR901:AR901,$AI$1),0)),0)),0)</f>
        <v>0</v>
      </c>
      <c r="BF902" s="1">
        <f>IFERROR(IF($AE902&gt;$AE901,VLOOKUP($AC902+AS$1,STOCK!$F$10:$AB$209,16,0),IF($AE902=$AE901,(IF(BF901&gt;=1,BF901-COUNTIFS($AE901:$AE901,$AC902,AS901:AS901,$AI$1),0)),0)),0)</f>
        <v>0</v>
      </c>
      <c r="BG902" s="1">
        <f>IFERROR(IF($AE902&gt;$AE901,VLOOKUP($AC902+AT$1,STOCK!$F$10:$AB$209,16,0),IF($AE902=$AE901,(IF(BG901&gt;=1,BG901-COUNTIFS($AE901:$AE901,$AC902,AT901:AT901,$AI$1),0)),0)),0)</f>
        <v>0</v>
      </c>
      <c r="BH902" s="1">
        <f>IFERROR(IF($AE902&gt;$AE901,VLOOKUP($AC902+AU$1,STOCK!$F$10:$AB$209,16,0),IF($AE902=$AE901,(IF(BH901&gt;=1,BH901-COUNTIFS($AE901:$AE901,$AC902,AU901:AU901,$AI$1),0)),0)),0)</f>
        <v>0</v>
      </c>
      <c r="BI902" s="1">
        <f>IFERROR(IF($AE902&gt;$AE901,VLOOKUP($AC902+AV$1,STOCK!$F$10:$AB$209,16,0),IF($AE902=$AE901,(IF(BI901&gt;=1,BI901-COUNTIFS($AE901:$AE901,$AC902,AV901:AV901,$AI$1),0)),0)),0)</f>
        <v>0</v>
      </c>
      <c r="BJ902" s="1">
        <f>IFERROR(IF($AE902&gt;$AE901,VLOOKUP($AC902+AW$1,STOCK!$F$10:$AB$209,16,0),IF($AE902=$AE901,(IF(BJ901&gt;=1,BJ901-COUNTIFS($AE901:$AE901,$AC902,AW901:AW901,$AI$1),0)),0)),0)</f>
        <v>0</v>
      </c>
      <c r="BK902" s="1">
        <f>IFERROR(IF($AE902&gt;$AE901,VLOOKUP($AC902+AX$1,STOCK!$F$10:$AB$209,16,0),IF($AE902=$AE901,(IF(BK901&gt;=1,BK901-COUNTIFS($AE901:$AE901,$AC902,AX901:AX901,$AI$1),0)),0)),0)</f>
        <v>0</v>
      </c>
      <c r="BL902" s="1">
        <f>IFERROR(IF($AE902&gt;$AE901,VLOOKUP($AC902+AL$1,STOCK!$F$10:$AB$209,17,0),IF($AE902=$AE901,(IF(BL901&gt;=1,BL901-COUNTIFS($AE901:$AE901,$AC902,AL901:AL901,$AI$2),0)),0)),0)</f>
        <v>0</v>
      </c>
      <c r="BM902" s="1">
        <f>IFERROR(IF($AE902&gt;$AE901,VLOOKUP($AC902+AM$1,STOCK!$F$10:$AB$209,17,0),IF($AE902=$AE901,(IF(BM901&gt;=1,BM901-COUNTIFS($AE901:$AE901,$AC902,AM901:AM901,$AI$2),0)),0)),0)</f>
        <v>0</v>
      </c>
      <c r="BN902" s="1">
        <f>IFERROR(IF($AE902&gt;$AE901,VLOOKUP($AC902+AN$1,STOCK!$F$10:$AB$209,17,0),IF($AE902=$AE901,(IF(BN901&gt;=1,BN901-COUNTIFS($AE901:$AE901,$AC902,AN901:AN901,$AI$2),0)),0)),0)</f>
        <v>0</v>
      </c>
      <c r="BO902" s="1">
        <f>IFERROR(IF($AE902&gt;$AE901,VLOOKUP($AC902+AO$1,STOCK!$F$10:$AB$209,17,0),IF($AE902=$AE901,(IF(BO901&gt;=1,BO901-COUNTIFS($AE901:$AE901,$AC902,AO901:AO901,$AI$2),0)),0)),0)</f>
        <v>0</v>
      </c>
      <c r="BP902" s="1">
        <f>IFERROR(IF($AE902&gt;$AE901,VLOOKUP($AC902+AP$1,STOCK!$F$10:$AB$209,17,0),IF($AE902=$AE901,(IF(BP901&gt;=1,BP901-COUNTIFS($AE901:$AE901,$AC902,AP901:AP901,$AI$2),0)),0)),0)</f>
        <v>0</v>
      </c>
      <c r="BQ902" s="1">
        <f>IFERROR(IF($AE902&gt;$AE901,VLOOKUP($AC902+AQ$1,STOCK!$F$10:$AB$209,17,0),IF($AE902=$AE901,(IF(BQ901&gt;=1,BQ901-COUNTIFS($AE901:$AE901,$AC902,AQ901:AQ901,$AI$2),0)),0)),0)</f>
        <v>0</v>
      </c>
      <c r="BR902" s="1">
        <f>IFERROR(IF($AE902&gt;$AE901,VLOOKUP($AC902+AR$1,STOCK!$F$10:$AB$209,17,0),IF($AE902=$AE901,(IF(BR901&gt;=1,BR901-COUNTIFS($AE901:$AE901,$AC902,AR901:AR901,$AI$2),0)),0)),0)</f>
        <v>0</v>
      </c>
      <c r="BS902" s="1">
        <f>IFERROR(IF($AE902&gt;$AE901,VLOOKUP($AC902+AS$1,STOCK!$F$10:$AB$209,17,0),IF($AE902=$AE901,(IF(BS901&gt;=1,BS901-COUNTIFS($AE901:$AE901,$AC902,AS901:AS901,$AI$2),0)),0)),0)</f>
        <v>0</v>
      </c>
      <c r="BT902" s="1">
        <f>IFERROR(IF($AE902&gt;$AE901,VLOOKUP($AC902+AT$1,STOCK!$F$10:$AB$209,17,0),IF($AE902=$AE901,(IF(BT901&gt;=1,BT901-COUNTIFS($AE901:$AE901,$AC902,AT901:AT901,$AI$2),0)),0)),0)</f>
        <v>0</v>
      </c>
      <c r="BU902" s="1">
        <f>IFERROR(IF($AE902&gt;$AE901,VLOOKUP($AC902+AU$1,STOCK!$F$10:$AB$209,17,0),IF($AE902=$AE901,(IF(BU901&gt;=1,BU901-COUNTIFS($AE901:$AE901,$AC902,AU901:AU901,$AI$2),0)),0)),0)</f>
        <v>0</v>
      </c>
      <c r="BV902" s="1">
        <f>IFERROR(IF($AE902&gt;$AE901,VLOOKUP($AC902+AV$1,STOCK!$F$10:$AB$209,17,0),IF($AE902=$AE901,(IF(BV901&gt;=1,BV901-COUNTIFS($AE901:$AE901,$AC902,AV901:AV901,$AI$2),0)),0)),0)</f>
        <v>0</v>
      </c>
      <c r="BW902" s="1">
        <f>IFERROR(IF($AE902&gt;$AE901,VLOOKUP($AC902+AW$1,STOCK!$F$10:$AB$209,17,0),IF($AE902=$AE901,(IF(BW901&gt;=1,BW901-COUNTIFS($AE901:$AE901,$AC902,AW901:AW901,$AI$2),0)),0)),0)</f>
        <v>0</v>
      </c>
      <c r="BX902" s="1">
        <f>IFERROR(IF($AE902&gt;$AE901,VLOOKUP($AC902+AX$1,STOCK!$F$10:$AB$209,17,0),IF($AE902=$AE901,(IF(BX901&gt;=1,BX901-COUNTIFS($AE901:$AE901,$AC902,AX901:AX901,$AI$2),0)),0)),0)</f>
        <v>0</v>
      </c>
    </row>
    <row r="903" spans="29:76" x14ac:dyDescent="0.25">
      <c r="AC903" s="1">
        <f t="shared" si="215"/>
        <v>0</v>
      </c>
      <c r="AD903" s="1">
        <f>IFERROR(IF(LEN(AK903)&gt;=1,VLOOKUP(HLOOKUP(AK903,PROFILE!$K$5:$V$8,4,0),PROFILE!$F$1:$G$3,2,0),0),0)</f>
        <v>0</v>
      </c>
      <c r="AE903" s="1">
        <f t="shared" si="216"/>
        <v>0</v>
      </c>
      <c r="AF903" s="1">
        <v>890</v>
      </c>
      <c r="AI903" s="1" t="str">
        <f>IFERROR(IF($AH903&gt;=1,VLOOKUP($AG903,STUDENT!$O$8:$Z$1507,3,0),""),"")</f>
        <v/>
      </c>
      <c r="AJ903" s="1" t="str">
        <f>IFERROR(IF($AH903&gt;=1,VLOOKUP($AG903,STUDENT!$O$8:$Z$1507,4,0),""),"")</f>
        <v/>
      </c>
      <c r="AK903" s="1" t="str">
        <f>IFERROR(IF($AH903&gt;=1,VLOOKUP($AG903,STUDENT!$O$8:$Z$1507,6,0),""),"")</f>
        <v/>
      </c>
      <c r="AL903" s="1" t="str">
        <f t="shared" si="217"/>
        <v/>
      </c>
      <c r="AM903" s="1" t="str">
        <f t="shared" si="218"/>
        <v/>
      </c>
      <c r="AN903" s="1" t="str">
        <f t="shared" si="219"/>
        <v/>
      </c>
      <c r="AO903" s="1" t="str">
        <f t="shared" si="220"/>
        <v/>
      </c>
      <c r="AP903" s="1" t="str">
        <f t="shared" si="221"/>
        <v/>
      </c>
      <c r="AQ903" s="1" t="str">
        <f t="shared" si="222"/>
        <v/>
      </c>
      <c r="AR903" s="1" t="str">
        <f t="shared" si="223"/>
        <v/>
      </c>
      <c r="AS903" s="1" t="str">
        <f t="shared" si="224"/>
        <v/>
      </c>
      <c r="AT903" s="1" t="str">
        <f t="shared" si="225"/>
        <v/>
      </c>
      <c r="AU903" s="1" t="str">
        <f t="shared" si="226"/>
        <v/>
      </c>
      <c r="AV903" s="1" t="str">
        <f t="shared" si="227"/>
        <v/>
      </c>
      <c r="AW903" s="1" t="str">
        <f t="shared" si="228"/>
        <v/>
      </c>
      <c r="AX903" s="1" t="str">
        <f t="shared" si="229"/>
        <v/>
      </c>
      <c r="AY903" s="1">
        <f>IFERROR(IF($AE903&gt;$AE902,VLOOKUP($AC903+AL$1,STOCK!$F$10:$AB$209,16,0),IF($AE903=$AE902,(IF(AY902&gt;=1,AY902-COUNTIFS($AE902:$AE902,$AC903,AL902:AL902,$AI$1),0)),0)),0)</f>
        <v>0</v>
      </c>
      <c r="AZ903" s="1">
        <f>IFERROR(IF($AE903&gt;$AE902,VLOOKUP($AC903+AM$1,STOCK!$F$10:$AB$209,16,0),IF($AE903=$AE902,(IF(AZ902&gt;=1,AZ902-COUNTIFS($AE902:$AE902,$AC903,AM902:AM902,$AI$1),0)),0)),0)</f>
        <v>0</v>
      </c>
      <c r="BA903" s="1">
        <f>IFERROR(IF($AE903&gt;$AE902,VLOOKUP($AC903+AN$1,STOCK!$F$10:$AB$209,16,0),IF($AE903=$AE902,(IF(BA902&gt;=1,BA902-COUNTIFS($AE902:$AE902,$AC903,AN902:AN902,$AI$1),0)),0)),0)</f>
        <v>0</v>
      </c>
      <c r="BB903" s="1">
        <f>IFERROR(IF($AE903&gt;$AE902,VLOOKUP($AC903+AO$1,STOCK!$F$10:$AB$209,16,0),IF($AE903=$AE902,(IF(BB902&gt;=1,BB902-COUNTIFS($AE902:$AE902,$AC903,AO902:AO902,$AI$1),0)),0)),0)</f>
        <v>0</v>
      </c>
      <c r="BC903" s="1">
        <f>IFERROR(IF($AE903&gt;$AE902,VLOOKUP($AC903+AP$1,STOCK!$F$10:$AB$209,16,0),IF($AE903=$AE902,(IF(BC902&gt;=1,BC902-COUNTIFS($AE902:$AE902,$AC903,AP902:AP902,$AI$1),0)),0)),0)</f>
        <v>0</v>
      </c>
      <c r="BD903" s="1">
        <f>IFERROR(IF($AE903&gt;$AE902,VLOOKUP($AC903+AQ$1,STOCK!$F$10:$AB$209,16,0),IF($AE903=$AE902,(IF(BD902&gt;=1,BD902-COUNTIFS($AE902:$AE902,$AC903,AQ902:AQ902,$AI$1),0)),0)),0)</f>
        <v>0</v>
      </c>
      <c r="BE903" s="1">
        <f>IFERROR(IF($AE903&gt;$AE902,VLOOKUP($AC903+AR$1,STOCK!$F$10:$AB$209,16,0),IF($AE903=$AE902,(IF(BE902&gt;=1,BE902-COUNTIFS($AE902:$AE902,$AC903,AR902:AR902,$AI$1),0)),0)),0)</f>
        <v>0</v>
      </c>
      <c r="BF903" s="1">
        <f>IFERROR(IF($AE903&gt;$AE902,VLOOKUP($AC903+AS$1,STOCK!$F$10:$AB$209,16,0),IF($AE903=$AE902,(IF(BF902&gt;=1,BF902-COUNTIFS($AE902:$AE902,$AC903,AS902:AS902,$AI$1),0)),0)),0)</f>
        <v>0</v>
      </c>
      <c r="BG903" s="1">
        <f>IFERROR(IF($AE903&gt;$AE902,VLOOKUP($AC903+AT$1,STOCK!$F$10:$AB$209,16,0),IF($AE903=$AE902,(IF(BG902&gt;=1,BG902-COUNTIFS($AE902:$AE902,$AC903,AT902:AT902,$AI$1),0)),0)),0)</f>
        <v>0</v>
      </c>
      <c r="BH903" s="1">
        <f>IFERROR(IF($AE903&gt;$AE902,VLOOKUP($AC903+AU$1,STOCK!$F$10:$AB$209,16,0),IF($AE903=$AE902,(IF(BH902&gt;=1,BH902-COUNTIFS($AE902:$AE902,$AC903,AU902:AU902,$AI$1),0)),0)),0)</f>
        <v>0</v>
      </c>
      <c r="BI903" s="1">
        <f>IFERROR(IF($AE903&gt;$AE902,VLOOKUP($AC903+AV$1,STOCK!$F$10:$AB$209,16,0),IF($AE903=$AE902,(IF(BI902&gt;=1,BI902-COUNTIFS($AE902:$AE902,$AC903,AV902:AV902,$AI$1),0)),0)),0)</f>
        <v>0</v>
      </c>
      <c r="BJ903" s="1">
        <f>IFERROR(IF($AE903&gt;$AE902,VLOOKUP($AC903+AW$1,STOCK!$F$10:$AB$209,16,0),IF($AE903=$AE902,(IF(BJ902&gt;=1,BJ902-COUNTIFS($AE902:$AE902,$AC903,AW902:AW902,$AI$1),0)),0)),0)</f>
        <v>0</v>
      </c>
      <c r="BK903" s="1">
        <f>IFERROR(IF($AE903&gt;$AE902,VLOOKUP($AC903+AX$1,STOCK!$F$10:$AB$209,16,0),IF($AE903=$AE902,(IF(BK902&gt;=1,BK902-COUNTIFS($AE902:$AE902,$AC903,AX902:AX902,$AI$1),0)),0)),0)</f>
        <v>0</v>
      </c>
      <c r="BL903" s="1">
        <f>IFERROR(IF($AE903&gt;$AE902,VLOOKUP($AC903+AL$1,STOCK!$F$10:$AB$209,17,0),IF($AE903=$AE902,(IF(BL902&gt;=1,BL902-COUNTIFS($AE902:$AE902,$AC903,AL902:AL902,$AI$2),0)),0)),0)</f>
        <v>0</v>
      </c>
      <c r="BM903" s="1">
        <f>IFERROR(IF($AE903&gt;$AE902,VLOOKUP($AC903+AM$1,STOCK!$F$10:$AB$209,17,0),IF($AE903=$AE902,(IF(BM902&gt;=1,BM902-COUNTIFS($AE902:$AE902,$AC903,AM902:AM902,$AI$2),0)),0)),0)</f>
        <v>0</v>
      </c>
      <c r="BN903" s="1">
        <f>IFERROR(IF($AE903&gt;$AE902,VLOOKUP($AC903+AN$1,STOCK!$F$10:$AB$209,17,0),IF($AE903=$AE902,(IF(BN902&gt;=1,BN902-COUNTIFS($AE902:$AE902,$AC903,AN902:AN902,$AI$2),0)),0)),0)</f>
        <v>0</v>
      </c>
      <c r="BO903" s="1">
        <f>IFERROR(IF($AE903&gt;$AE902,VLOOKUP($AC903+AO$1,STOCK!$F$10:$AB$209,17,0),IF($AE903=$AE902,(IF(BO902&gt;=1,BO902-COUNTIFS($AE902:$AE902,$AC903,AO902:AO902,$AI$2),0)),0)),0)</f>
        <v>0</v>
      </c>
      <c r="BP903" s="1">
        <f>IFERROR(IF($AE903&gt;$AE902,VLOOKUP($AC903+AP$1,STOCK!$F$10:$AB$209,17,0),IF($AE903=$AE902,(IF(BP902&gt;=1,BP902-COUNTIFS($AE902:$AE902,$AC903,AP902:AP902,$AI$2),0)),0)),0)</f>
        <v>0</v>
      </c>
      <c r="BQ903" s="1">
        <f>IFERROR(IF($AE903&gt;$AE902,VLOOKUP($AC903+AQ$1,STOCK!$F$10:$AB$209,17,0),IF($AE903=$AE902,(IF(BQ902&gt;=1,BQ902-COUNTIFS($AE902:$AE902,$AC903,AQ902:AQ902,$AI$2),0)),0)),0)</f>
        <v>0</v>
      </c>
      <c r="BR903" s="1">
        <f>IFERROR(IF($AE903&gt;$AE902,VLOOKUP($AC903+AR$1,STOCK!$F$10:$AB$209,17,0),IF($AE903=$AE902,(IF(BR902&gt;=1,BR902-COUNTIFS($AE902:$AE902,$AC903,AR902:AR902,$AI$2),0)),0)),0)</f>
        <v>0</v>
      </c>
      <c r="BS903" s="1">
        <f>IFERROR(IF($AE903&gt;$AE902,VLOOKUP($AC903+AS$1,STOCK!$F$10:$AB$209,17,0),IF($AE903=$AE902,(IF(BS902&gt;=1,BS902-COUNTIFS($AE902:$AE902,$AC903,AS902:AS902,$AI$2),0)),0)),0)</f>
        <v>0</v>
      </c>
      <c r="BT903" s="1">
        <f>IFERROR(IF($AE903&gt;$AE902,VLOOKUP($AC903+AT$1,STOCK!$F$10:$AB$209,17,0),IF($AE903=$AE902,(IF(BT902&gt;=1,BT902-COUNTIFS($AE902:$AE902,$AC903,AT902:AT902,$AI$2),0)),0)),0)</f>
        <v>0</v>
      </c>
      <c r="BU903" s="1">
        <f>IFERROR(IF($AE903&gt;$AE902,VLOOKUP($AC903+AU$1,STOCK!$F$10:$AB$209,17,0),IF($AE903=$AE902,(IF(BU902&gt;=1,BU902-COUNTIFS($AE902:$AE902,$AC903,AU902:AU902,$AI$2),0)),0)),0)</f>
        <v>0</v>
      </c>
      <c r="BV903" s="1">
        <f>IFERROR(IF($AE903&gt;$AE902,VLOOKUP($AC903+AV$1,STOCK!$F$10:$AB$209,17,0),IF($AE903=$AE902,(IF(BV902&gt;=1,BV902-COUNTIFS($AE902:$AE902,$AC903,AV902:AV902,$AI$2),0)),0)),0)</f>
        <v>0</v>
      </c>
      <c r="BW903" s="1">
        <f>IFERROR(IF($AE903&gt;$AE902,VLOOKUP($AC903+AW$1,STOCK!$F$10:$AB$209,17,0),IF($AE903=$AE902,(IF(BW902&gt;=1,BW902-COUNTIFS($AE902:$AE902,$AC903,AW902:AW902,$AI$2),0)),0)),0)</f>
        <v>0</v>
      </c>
      <c r="BX903" s="1">
        <f>IFERROR(IF($AE903&gt;$AE902,VLOOKUP($AC903+AX$1,STOCK!$F$10:$AB$209,17,0),IF($AE903=$AE902,(IF(BX902&gt;=1,BX902-COUNTIFS($AE902:$AE902,$AC903,AX902:AX902,$AI$2),0)),0)),0)</f>
        <v>0</v>
      </c>
    </row>
    <row r="904" spans="29:76" x14ac:dyDescent="0.25">
      <c r="AC904" s="1">
        <f t="shared" si="215"/>
        <v>0</v>
      </c>
      <c r="AD904" s="1">
        <f>IFERROR(IF(LEN(AK904)&gt;=1,VLOOKUP(HLOOKUP(AK904,PROFILE!$K$5:$V$8,4,0),PROFILE!$F$1:$G$3,2,0),0),0)</f>
        <v>0</v>
      </c>
      <c r="AE904" s="1">
        <f t="shared" si="216"/>
        <v>0</v>
      </c>
      <c r="AF904" s="1">
        <v>891</v>
      </c>
      <c r="AI904" s="1" t="str">
        <f>IFERROR(IF($AH904&gt;=1,VLOOKUP($AG904,STUDENT!$O$8:$Z$1507,3,0),""),"")</f>
        <v/>
      </c>
      <c r="AJ904" s="1" t="str">
        <f>IFERROR(IF($AH904&gt;=1,VLOOKUP($AG904,STUDENT!$O$8:$Z$1507,4,0),""),"")</f>
        <v/>
      </c>
      <c r="AK904" s="1" t="str">
        <f>IFERROR(IF($AH904&gt;=1,VLOOKUP($AG904,STUDENT!$O$8:$Z$1507,6,0),""),"")</f>
        <v/>
      </c>
      <c r="AL904" s="1" t="str">
        <f t="shared" si="217"/>
        <v/>
      </c>
      <c r="AM904" s="1" t="str">
        <f t="shared" si="218"/>
        <v/>
      </c>
      <c r="AN904" s="1" t="str">
        <f t="shared" si="219"/>
        <v/>
      </c>
      <c r="AO904" s="1" t="str">
        <f t="shared" si="220"/>
        <v/>
      </c>
      <c r="AP904" s="1" t="str">
        <f t="shared" si="221"/>
        <v/>
      </c>
      <c r="AQ904" s="1" t="str">
        <f t="shared" si="222"/>
        <v/>
      </c>
      <c r="AR904" s="1" t="str">
        <f t="shared" si="223"/>
        <v/>
      </c>
      <c r="AS904" s="1" t="str">
        <f t="shared" si="224"/>
        <v/>
      </c>
      <c r="AT904" s="1" t="str">
        <f t="shared" si="225"/>
        <v/>
      </c>
      <c r="AU904" s="1" t="str">
        <f t="shared" si="226"/>
        <v/>
      </c>
      <c r="AV904" s="1" t="str">
        <f t="shared" si="227"/>
        <v/>
      </c>
      <c r="AW904" s="1" t="str">
        <f t="shared" si="228"/>
        <v/>
      </c>
      <c r="AX904" s="1" t="str">
        <f t="shared" si="229"/>
        <v/>
      </c>
      <c r="AY904" s="1">
        <f>IFERROR(IF($AE904&gt;$AE903,VLOOKUP($AC904+AL$1,STOCK!$F$10:$AB$209,16,0),IF($AE904=$AE903,(IF(AY903&gt;=1,AY903-COUNTIFS($AE903:$AE903,$AC904,AL903:AL903,$AI$1),0)),0)),0)</f>
        <v>0</v>
      </c>
      <c r="AZ904" s="1">
        <f>IFERROR(IF($AE904&gt;$AE903,VLOOKUP($AC904+AM$1,STOCK!$F$10:$AB$209,16,0),IF($AE904=$AE903,(IF(AZ903&gt;=1,AZ903-COUNTIFS($AE903:$AE903,$AC904,AM903:AM903,$AI$1),0)),0)),0)</f>
        <v>0</v>
      </c>
      <c r="BA904" s="1">
        <f>IFERROR(IF($AE904&gt;$AE903,VLOOKUP($AC904+AN$1,STOCK!$F$10:$AB$209,16,0),IF($AE904=$AE903,(IF(BA903&gt;=1,BA903-COUNTIFS($AE903:$AE903,$AC904,AN903:AN903,$AI$1),0)),0)),0)</f>
        <v>0</v>
      </c>
      <c r="BB904" s="1">
        <f>IFERROR(IF($AE904&gt;$AE903,VLOOKUP($AC904+AO$1,STOCK!$F$10:$AB$209,16,0),IF($AE904=$AE903,(IF(BB903&gt;=1,BB903-COUNTIFS($AE903:$AE903,$AC904,AO903:AO903,$AI$1),0)),0)),0)</f>
        <v>0</v>
      </c>
      <c r="BC904" s="1">
        <f>IFERROR(IF($AE904&gt;$AE903,VLOOKUP($AC904+AP$1,STOCK!$F$10:$AB$209,16,0),IF($AE904=$AE903,(IF(BC903&gt;=1,BC903-COUNTIFS($AE903:$AE903,$AC904,AP903:AP903,$AI$1),0)),0)),0)</f>
        <v>0</v>
      </c>
      <c r="BD904" s="1">
        <f>IFERROR(IF($AE904&gt;$AE903,VLOOKUP($AC904+AQ$1,STOCK!$F$10:$AB$209,16,0),IF($AE904=$AE903,(IF(BD903&gt;=1,BD903-COUNTIFS($AE903:$AE903,$AC904,AQ903:AQ903,$AI$1),0)),0)),0)</f>
        <v>0</v>
      </c>
      <c r="BE904" s="1">
        <f>IFERROR(IF($AE904&gt;$AE903,VLOOKUP($AC904+AR$1,STOCK!$F$10:$AB$209,16,0),IF($AE904=$AE903,(IF(BE903&gt;=1,BE903-COUNTIFS($AE903:$AE903,$AC904,AR903:AR903,$AI$1),0)),0)),0)</f>
        <v>0</v>
      </c>
      <c r="BF904" s="1">
        <f>IFERROR(IF($AE904&gt;$AE903,VLOOKUP($AC904+AS$1,STOCK!$F$10:$AB$209,16,0),IF($AE904=$AE903,(IF(BF903&gt;=1,BF903-COUNTIFS($AE903:$AE903,$AC904,AS903:AS903,$AI$1),0)),0)),0)</f>
        <v>0</v>
      </c>
      <c r="BG904" s="1">
        <f>IFERROR(IF($AE904&gt;$AE903,VLOOKUP($AC904+AT$1,STOCK!$F$10:$AB$209,16,0),IF($AE904=$AE903,(IF(BG903&gt;=1,BG903-COUNTIFS($AE903:$AE903,$AC904,AT903:AT903,$AI$1),0)),0)),0)</f>
        <v>0</v>
      </c>
      <c r="BH904" s="1">
        <f>IFERROR(IF($AE904&gt;$AE903,VLOOKUP($AC904+AU$1,STOCK!$F$10:$AB$209,16,0),IF($AE904=$AE903,(IF(BH903&gt;=1,BH903-COUNTIFS($AE903:$AE903,$AC904,AU903:AU903,$AI$1),0)),0)),0)</f>
        <v>0</v>
      </c>
      <c r="BI904" s="1">
        <f>IFERROR(IF($AE904&gt;$AE903,VLOOKUP($AC904+AV$1,STOCK!$F$10:$AB$209,16,0),IF($AE904=$AE903,(IF(BI903&gt;=1,BI903-COUNTIFS($AE903:$AE903,$AC904,AV903:AV903,$AI$1),0)),0)),0)</f>
        <v>0</v>
      </c>
      <c r="BJ904" s="1">
        <f>IFERROR(IF($AE904&gt;$AE903,VLOOKUP($AC904+AW$1,STOCK!$F$10:$AB$209,16,0),IF($AE904=$AE903,(IF(BJ903&gt;=1,BJ903-COUNTIFS($AE903:$AE903,$AC904,AW903:AW903,$AI$1),0)),0)),0)</f>
        <v>0</v>
      </c>
      <c r="BK904" s="1">
        <f>IFERROR(IF($AE904&gt;$AE903,VLOOKUP($AC904+AX$1,STOCK!$F$10:$AB$209,16,0),IF($AE904=$AE903,(IF(BK903&gt;=1,BK903-COUNTIFS($AE903:$AE903,$AC904,AX903:AX903,$AI$1),0)),0)),0)</f>
        <v>0</v>
      </c>
      <c r="BL904" s="1">
        <f>IFERROR(IF($AE904&gt;$AE903,VLOOKUP($AC904+AL$1,STOCK!$F$10:$AB$209,17,0),IF($AE904=$AE903,(IF(BL903&gt;=1,BL903-COUNTIFS($AE903:$AE903,$AC904,AL903:AL903,$AI$2),0)),0)),0)</f>
        <v>0</v>
      </c>
      <c r="BM904" s="1">
        <f>IFERROR(IF($AE904&gt;$AE903,VLOOKUP($AC904+AM$1,STOCK!$F$10:$AB$209,17,0),IF($AE904=$AE903,(IF(BM903&gt;=1,BM903-COUNTIFS($AE903:$AE903,$AC904,AM903:AM903,$AI$2),0)),0)),0)</f>
        <v>0</v>
      </c>
      <c r="BN904" s="1">
        <f>IFERROR(IF($AE904&gt;$AE903,VLOOKUP($AC904+AN$1,STOCK!$F$10:$AB$209,17,0),IF($AE904=$AE903,(IF(BN903&gt;=1,BN903-COUNTIFS($AE903:$AE903,$AC904,AN903:AN903,$AI$2),0)),0)),0)</f>
        <v>0</v>
      </c>
      <c r="BO904" s="1">
        <f>IFERROR(IF($AE904&gt;$AE903,VLOOKUP($AC904+AO$1,STOCK!$F$10:$AB$209,17,0),IF($AE904=$AE903,(IF(BO903&gt;=1,BO903-COUNTIFS($AE903:$AE903,$AC904,AO903:AO903,$AI$2),0)),0)),0)</f>
        <v>0</v>
      </c>
      <c r="BP904" s="1">
        <f>IFERROR(IF($AE904&gt;$AE903,VLOOKUP($AC904+AP$1,STOCK!$F$10:$AB$209,17,0),IF($AE904=$AE903,(IF(BP903&gt;=1,BP903-COUNTIFS($AE903:$AE903,$AC904,AP903:AP903,$AI$2),0)),0)),0)</f>
        <v>0</v>
      </c>
      <c r="BQ904" s="1">
        <f>IFERROR(IF($AE904&gt;$AE903,VLOOKUP($AC904+AQ$1,STOCK!$F$10:$AB$209,17,0),IF($AE904=$AE903,(IF(BQ903&gt;=1,BQ903-COUNTIFS($AE903:$AE903,$AC904,AQ903:AQ903,$AI$2),0)),0)),0)</f>
        <v>0</v>
      </c>
      <c r="BR904" s="1">
        <f>IFERROR(IF($AE904&gt;$AE903,VLOOKUP($AC904+AR$1,STOCK!$F$10:$AB$209,17,0),IF($AE904=$AE903,(IF(BR903&gt;=1,BR903-COUNTIFS($AE903:$AE903,$AC904,AR903:AR903,$AI$2),0)),0)),0)</f>
        <v>0</v>
      </c>
      <c r="BS904" s="1">
        <f>IFERROR(IF($AE904&gt;$AE903,VLOOKUP($AC904+AS$1,STOCK!$F$10:$AB$209,17,0),IF($AE904=$AE903,(IF(BS903&gt;=1,BS903-COUNTIFS($AE903:$AE903,$AC904,AS903:AS903,$AI$2),0)),0)),0)</f>
        <v>0</v>
      </c>
      <c r="BT904" s="1">
        <f>IFERROR(IF($AE904&gt;$AE903,VLOOKUP($AC904+AT$1,STOCK!$F$10:$AB$209,17,0),IF($AE904=$AE903,(IF(BT903&gt;=1,BT903-COUNTIFS($AE903:$AE903,$AC904,AT903:AT903,$AI$2),0)),0)),0)</f>
        <v>0</v>
      </c>
      <c r="BU904" s="1">
        <f>IFERROR(IF($AE904&gt;$AE903,VLOOKUP($AC904+AU$1,STOCK!$F$10:$AB$209,17,0),IF($AE904=$AE903,(IF(BU903&gt;=1,BU903-COUNTIFS($AE903:$AE903,$AC904,AU903:AU903,$AI$2),0)),0)),0)</f>
        <v>0</v>
      </c>
      <c r="BV904" s="1">
        <f>IFERROR(IF($AE904&gt;$AE903,VLOOKUP($AC904+AV$1,STOCK!$F$10:$AB$209,17,0),IF($AE904=$AE903,(IF(BV903&gt;=1,BV903-COUNTIFS($AE903:$AE903,$AC904,AV903:AV903,$AI$2),0)),0)),0)</f>
        <v>0</v>
      </c>
      <c r="BW904" s="1">
        <f>IFERROR(IF($AE904&gt;$AE903,VLOOKUP($AC904+AW$1,STOCK!$F$10:$AB$209,17,0),IF($AE904=$AE903,(IF(BW903&gt;=1,BW903-COUNTIFS($AE903:$AE903,$AC904,AW903:AW903,$AI$2),0)),0)),0)</f>
        <v>0</v>
      </c>
      <c r="BX904" s="1">
        <f>IFERROR(IF($AE904&gt;$AE903,VLOOKUP($AC904+AX$1,STOCK!$F$10:$AB$209,17,0),IF($AE904=$AE903,(IF(BX903&gt;=1,BX903-COUNTIFS($AE903:$AE903,$AC904,AX903:AX903,$AI$2),0)),0)),0)</f>
        <v>0</v>
      </c>
    </row>
    <row r="905" spans="29:76" x14ac:dyDescent="0.25">
      <c r="AC905" s="1">
        <f t="shared" si="215"/>
        <v>0</v>
      </c>
      <c r="AD905" s="1">
        <f>IFERROR(IF(LEN(AK905)&gt;=1,VLOOKUP(HLOOKUP(AK905,PROFILE!$K$5:$V$8,4,0),PROFILE!$F$1:$G$3,2,0),0),0)</f>
        <v>0</v>
      </c>
      <c r="AE905" s="1">
        <f t="shared" si="216"/>
        <v>0</v>
      </c>
      <c r="AF905" s="1">
        <v>892</v>
      </c>
      <c r="AI905" s="1" t="str">
        <f>IFERROR(IF($AH905&gt;=1,VLOOKUP($AG905,STUDENT!$O$8:$Z$1507,3,0),""),"")</f>
        <v/>
      </c>
      <c r="AJ905" s="1" t="str">
        <f>IFERROR(IF($AH905&gt;=1,VLOOKUP($AG905,STUDENT!$O$8:$Z$1507,4,0),""),"")</f>
        <v/>
      </c>
      <c r="AK905" s="1" t="str">
        <f>IFERROR(IF($AH905&gt;=1,VLOOKUP($AG905,STUDENT!$O$8:$Z$1507,6,0),""),"")</f>
        <v/>
      </c>
      <c r="AL905" s="1" t="str">
        <f t="shared" si="217"/>
        <v/>
      </c>
      <c r="AM905" s="1" t="str">
        <f t="shared" si="218"/>
        <v/>
      </c>
      <c r="AN905" s="1" t="str">
        <f t="shared" si="219"/>
        <v/>
      </c>
      <c r="AO905" s="1" t="str">
        <f t="shared" si="220"/>
        <v/>
      </c>
      <c r="AP905" s="1" t="str">
        <f t="shared" si="221"/>
        <v/>
      </c>
      <c r="AQ905" s="1" t="str">
        <f t="shared" si="222"/>
        <v/>
      </c>
      <c r="AR905" s="1" t="str">
        <f t="shared" si="223"/>
        <v/>
      </c>
      <c r="AS905" s="1" t="str">
        <f t="shared" si="224"/>
        <v/>
      </c>
      <c r="AT905" s="1" t="str">
        <f t="shared" si="225"/>
        <v/>
      </c>
      <c r="AU905" s="1" t="str">
        <f t="shared" si="226"/>
        <v/>
      </c>
      <c r="AV905" s="1" t="str">
        <f t="shared" si="227"/>
        <v/>
      </c>
      <c r="AW905" s="1" t="str">
        <f t="shared" si="228"/>
        <v/>
      </c>
      <c r="AX905" s="1" t="str">
        <f t="shared" si="229"/>
        <v/>
      </c>
      <c r="AY905" s="1">
        <f>IFERROR(IF($AE905&gt;$AE904,VLOOKUP($AC905+AL$1,STOCK!$F$10:$AB$209,16,0),IF($AE905=$AE904,(IF(AY904&gt;=1,AY904-COUNTIFS($AE904:$AE904,$AC905,AL904:AL904,$AI$1),0)),0)),0)</f>
        <v>0</v>
      </c>
      <c r="AZ905" s="1">
        <f>IFERROR(IF($AE905&gt;$AE904,VLOOKUP($AC905+AM$1,STOCK!$F$10:$AB$209,16,0),IF($AE905=$AE904,(IF(AZ904&gt;=1,AZ904-COUNTIFS($AE904:$AE904,$AC905,AM904:AM904,$AI$1),0)),0)),0)</f>
        <v>0</v>
      </c>
      <c r="BA905" s="1">
        <f>IFERROR(IF($AE905&gt;$AE904,VLOOKUP($AC905+AN$1,STOCK!$F$10:$AB$209,16,0),IF($AE905=$AE904,(IF(BA904&gt;=1,BA904-COUNTIFS($AE904:$AE904,$AC905,AN904:AN904,$AI$1),0)),0)),0)</f>
        <v>0</v>
      </c>
      <c r="BB905" s="1">
        <f>IFERROR(IF($AE905&gt;$AE904,VLOOKUP($AC905+AO$1,STOCK!$F$10:$AB$209,16,0),IF($AE905=$AE904,(IF(BB904&gt;=1,BB904-COUNTIFS($AE904:$AE904,$AC905,AO904:AO904,$AI$1),0)),0)),0)</f>
        <v>0</v>
      </c>
      <c r="BC905" s="1">
        <f>IFERROR(IF($AE905&gt;$AE904,VLOOKUP($AC905+AP$1,STOCK!$F$10:$AB$209,16,0),IF($AE905=$AE904,(IF(BC904&gt;=1,BC904-COUNTIFS($AE904:$AE904,$AC905,AP904:AP904,$AI$1),0)),0)),0)</f>
        <v>0</v>
      </c>
      <c r="BD905" s="1">
        <f>IFERROR(IF($AE905&gt;$AE904,VLOOKUP($AC905+AQ$1,STOCK!$F$10:$AB$209,16,0),IF($AE905=$AE904,(IF(BD904&gt;=1,BD904-COUNTIFS($AE904:$AE904,$AC905,AQ904:AQ904,$AI$1),0)),0)),0)</f>
        <v>0</v>
      </c>
      <c r="BE905" s="1">
        <f>IFERROR(IF($AE905&gt;$AE904,VLOOKUP($AC905+AR$1,STOCK!$F$10:$AB$209,16,0),IF($AE905=$AE904,(IF(BE904&gt;=1,BE904-COUNTIFS($AE904:$AE904,$AC905,AR904:AR904,$AI$1),0)),0)),0)</f>
        <v>0</v>
      </c>
      <c r="BF905" s="1">
        <f>IFERROR(IF($AE905&gt;$AE904,VLOOKUP($AC905+AS$1,STOCK!$F$10:$AB$209,16,0),IF($AE905=$AE904,(IF(BF904&gt;=1,BF904-COUNTIFS($AE904:$AE904,$AC905,AS904:AS904,$AI$1),0)),0)),0)</f>
        <v>0</v>
      </c>
      <c r="BG905" s="1">
        <f>IFERROR(IF($AE905&gt;$AE904,VLOOKUP($AC905+AT$1,STOCK!$F$10:$AB$209,16,0),IF($AE905=$AE904,(IF(BG904&gt;=1,BG904-COUNTIFS($AE904:$AE904,$AC905,AT904:AT904,$AI$1),0)),0)),0)</f>
        <v>0</v>
      </c>
      <c r="BH905" s="1">
        <f>IFERROR(IF($AE905&gt;$AE904,VLOOKUP($AC905+AU$1,STOCK!$F$10:$AB$209,16,0),IF($AE905=$AE904,(IF(BH904&gt;=1,BH904-COUNTIFS($AE904:$AE904,$AC905,AU904:AU904,$AI$1),0)),0)),0)</f>
        <v>0</v>
      </c>
      <c r="BI905" s="1">
        <f>IFERROR(IF($AE905&gt;$AE904,VLOOKUP($AC905+AV$1,STOCK!$F$10:$AB$209,16,0),IF($AE905=$AE904,(IF(BI904&gt;=1,BI904-COUNTIFS($AE904:$AE904,$AC905,AV904:AV904,$AI$1),0)),0)),0)</f>
        <v>0</v>
      </c>
      <c r="BJ905" s="1">
        <f>IFERROR(IF($AE905&gt;$AE904,VLOOKUP($AC905+AW$1,STOCK!$F$10:$AB$209,16,0),IF($AE905=$AE904,(IF(BJ904&gt;=1,BJ904-COUNTIFS($AE904:$AE904,$AC905,AW904:AW904,$AI$1),0)),0)),0)</f>
        <v>0</v>
      </c>
      <c r="BK905" s="1">
        <f>IFERROR(IF($AE905&gt;$AE904,VLOOKUP($AC905+AX$1,STOCK!$F$10:$AB$209,16,0),IF($AE905=$AE904,(IF(BK904&gt;=1,BK904-COUNTIFS($AE904:$AE904,$AC905,AX904:AX904,$AI$1),0)),0)),0)</f>
        <v>0</v>
      </c>
      <c r="BL905" s="1">
        <f>IFERROR(IF($AE905&gt;$AE904,VLOOKUP($AC905+AL$1,STOCK!$F$10:$AB$209,17,0),IF($AE905=$AE904,(IF(BL904&gt;=1,BL904-COUNTIFS($AE904:$AE904,$AC905,AL904:AL904,$AI$2),0)),0)),0)</f>
        <v>0</v>
      </c>
      <c r="BM905" s="1">
        <f>IFERROR(IF($AE905&gt;$AE904,VLOOKUP($AC905+AM$1,STOCK!$F$10:$AB$209,17,0),IF($AE905=$AE904,(IF(BM904&gt;=1,BM904-COUNTIFS($AE904:$AE904,$AC905,AM904:AM904,$AI$2),0)),0)),0)</f>
        <v>0</v>
      </c>
      <c r="BN905" s="1">
        <f>IFERROR(IF($AE905&gt;$AE904,VLOOKUP($AC905+AN$1,STOCK!$F$10:$AB$209,17,0),IF($AE905=$AE904,(IF(BN904&gt;=1,BN904-COUNTIFS($AE904:$AE904,$AC905,AN904:AN904,$AI$2),0)),0)),0)</f>
        <v>0</v>
      </c>
      <c r="BO905" s="1">
        <f>IFERROR(IF($AE905&gt;$AE904,VLOOKUP($AC905+AO$1,STOCK!$F$10:$AB$209,17,0),IF($AE905=$AE904,(IF(BO904&gt;=1,BO904-COUNTIFS($AE904:$AE904,$AC905,AO904:AO904,$AI$2),0)),0)),0)</f>
        <v>0</v>
      </c>
      <c r="BP905" s="1">
        <f>IFERROR(IF($AE905&gt;$AE904,VLOOKUP($AC905+AP$1,STOCK!$F$10:$AB$209,17,0),IF($AE905=$AE904,(IF(BP904&gt;=1,BP904-COUNTIFS($AE904:$AE904,$AC905,AP904:AP904,$AI$2),0)),0)),0)</f>
        <v>0</v>
      </c>
      <c r="BQ905" s="1">
        <f>IFERROR(IF($AE905&gt;$AE904,VLOOKUP($AC905+AQ$1,STOCK!$F$10:$AB$209,17,0),IF($AE905=$AE904,(IF(BQ904&gt;=1,BQ904-COUNTIFS($AE904:$AE904,$AC905,AQ904:AQ904,$AI$2),0)),0)),0)</f>
        <v>0</v>
      </c>
      <c r="BR905" s="1">
        <f>IFERROR(IF($AE905&gt;$AE904,VLOOKUP($AC905+AR$1,STOCK!$F$10:$AB$209,17,0),IF($AE905=$AE904,(IF(BR904&gt;=1,BR904-COUNTIFS($AE904:$AE904,$AC905,AR904:AR904,$AI$2),0)),0)),0)</f>
        <v>0</v>
      </c>
      <c r="BS905" s="1">
        <f>IFERROR(IF($AE905&gt;$AE904,VLOOKUP($AC905+AS$1,STOCK!$F$10:$AB$209,17,0),IF($AE905=$AE904,(IF(BS904&gt;=1,BS904-COUNTIFS($AE904:$AE904,$AC905,AS904:AS904,$AI$2),0)),0)),0)</f>
        <v>0</v>
      </c>
      <c r="BT905" s="1">
        <f>IFERROR(IF($AE905&gt;$AE904,VLOOKUP($AC905+AT$1,STOCK!$F$10:$AB$209,17,0),IF($AE905=$AE904,(IF(BT904&gt;=1,BT904-COUNTIFS($AE904:$AE904,$AC905,AT904:AT904,$AI$2),0)),0)),0)</f>
        <v>0</v>
      </c>
      <c r="BU905" s="1">
        <f>IFERROR(IF($AE905&gt;$AE904,VLOOKUP($AC905+AU$1,STOCK!$F$10:$AB$209,17,0),IF($AE905=$AE904,(IF(BU904&gt;=1,BU904-COUNTIFS($AE904:$AE904,$AC905,AU904:AU904,$AI$2),0)),0)),0)</f>
        <v>0</v>
      </c>
      <c r="BV905" s="1">
        <f>IFERROR(IF($AE905&gt;$AE904,VLOOKUP($AC905+AV$1,STOCK!$F$10:$AB$209,17,0),IF($AE905=$AE904,(IF(BV904&gt;=1,BV904-COUNTIFS($AE904:$AE904,$AC905,AV904:AV904,$AI$2),0)),0)),0)</f>
        <v>0</v>
      </c>
      <c r="BW905" s="1">
        <f>IFERROR(IF($AE905&gt;$AE904,VLOOKUP($AC905+AW$1,STOCK!$F$10:$AB$209,17,0),IF($AE905=$AE904,(IF(BW904&gt;=1,BW904-COUNTIFS($AE904:$AE904,$AC905,AW904:AW904,$AI$2),0)),0)),0)</f>
        <v>0</v>
      </c>
      <c r="BX905" s="1">
        <f>IFERROR(IF($AE905&gt;$AE904,VLOOKUP($AC905+AX$1,STOCK!$F$10:$AB$209,17,0),IF($AE905=$AE904,(IF(BX904&gt;=1,BX904-COUNTIFS($AE904:$AE904,$AC905,AX904:AX904,$AI$2),0)),0)),0)</f>
        <v>0</v>
      </c>
    </row>
    <row r="906" spans="29:76" x14ac:dyDescent="0.25">
      <c r="AC906" s="1">
        <f t="shared" si="215"/>
        <v>0</v>
      </c>
      <c r="AD906" s="1">
        <f>IFERROR(IF(LEN(AK906)&gt;=1,VLOOKUP(HLOOKUP(AK906,PROFILE!$K$5:$V$8,4,0),PROFILE!$F$1:$G$3,2,0),0),0)</f>
        <v>0</v>
      </c>
      <c r="AE906" s="1">
        <f t="shared" si="216"/>
        <v>0</v>
      </c>
      <c r="AF906" s="1">
        <v>893</v>
      </c>
      <c r="AI906" s="1" t="str">
        <f>IFERROR(IF($AH906&gt;=1,VLOOKUP($AG906,STUDENT!$O$8:$Z$1507,3,0),""),"")</f>
        <v/>
      </c>
      <c r="AJ906" s="1" t="str">
        <f>IFERROR(IF($AH906&gt;=1,VLOOKUP($AG906,STUDENT!$O$8:$Z$1507,4,0),""),"")</f>
        <v/>
      </c>
      <c r="AK906" s="1" t="str">
        <f>IFERROR(IF($AH906&gt;=1,VLOOKUP($AG906,STUDENT!$O$8:$Z$1507,6,0),""),"")</f>
        <v/>
      </c>
      <c r="AL906" s="1" t="str">
        <f t="shared" si="217"/>
        <v/>
      </c>
      <c r="AM906" s="1" t="str">
        <f t="shared" si="218"/>
        <v/>
      </c>
      <c r="AN906" s="1" t="str">
        <f t="shared" si="219"/>
        <v/>
      </c>
      <c r="AO906" s="1" t="str">
        <f t="shared" si="220"/>
        <v/>
      </c>
      <c r="AP906" s="1" t="str">
        <f t="shared" si="221"/>
        <v/>
      </c>
      <c r="AQ906" s="1" t="str">
        <f t="shared" si="222"/>
        <v/>
      </c>
      <c r="AR906" s="1" t="str">
        <f t="shared" si="223"/>
        <v/>
      </c>
      <c r="AS906" s="1" t="str">
        <f t="shared" si="224"/>
        <v/>
      </c>
      <c r="AT906" s="1" t="str">
        <f t="shared" si="225"/>
        <v/>
      </c>
      <c r="AU906" s="1" t="str">
        <f t="shared" si="226"/>
        <v/>
      </c>
      <c r="AV906" s="1" t="str">
        <f t="shared" si="227"/>
        <v/>
      </c>
      <c r="AW906" s="1" t="str">
        <f t="shared" si="228"/>
        <v/>
      </c>
      <c r="AX906" s="1" t="str">
        <f t="shared" si="229"/>
        <v/>
      </c>
      <c r="AY906" s="1">
        <f>IFERROR(IF($AE906&gt;$AE905,VLOOKUP($AC906+AL$1,STOCK!$F$10:$AB$209,16,0),IF($AE906=$AE905,(IF(AY905&gt;=1,AY905-COUNTIFS($AE905:$AE905,$AC906,AL905:AL905,$AI$1),0)),0)),0)</f>
        <v>0</v>
      </c>
      <c r="AZ906" s="1">
        <f>IFERROR(IF($AE906&gt;$AE905,VLOOKUP($AC906+AM$1,STOCK!$F$10:$AB$209,16,0),IF($AE906=$AE905,(IF(AZ905&gt;=1,AZ905-COUNTIFS($AE905:$AE905,$AC906,AM905:AM905,$AI$1),0)),0)),0)</f>
        <v>0</v>
      </c>
      <c r="BA906" s="1">
        <f>IFERROR(IF($AE906&gt;$AE905,VLOOKUP($AC906+AN$1,STOCK!$F$10:$AB$209,16,0),IF($AE906=$AE905,(IF(BA905&gt;=1,BA905-COUNTIFS($AE905:$AE905,$AC906,AN905:AN905,$AI$1),0)),0)),0)</f>
        <v>0</v>
      </c>
      <c r="BB906" s="1">
        <f>IFERROR(IF($AE906&gt;$AE905,VLOOKUP($AC906+AO$1,STOCK!$F$10:$AB$209,16,0),IF($AE906=$AE905,(IF(BB905&gt;=1,BB905-COUNTIFS($AE905:$AE905,$AC906,AO905:AO905,$AI$1),0)),0)),0)</f>
        <v>0</v>
      </c>
      <c r="BC906" s="1">
        <f>IFERROR(IF($AE906&gt;$AE905,VLOOKUP($AC906+AP$1,STOCK!$F$10:$AB$209,16,0),IF($AE906=$AE905,(IF(BC905&gt;=1,BC905-COUNTIFS($AE905:$AE905,$AC906,AP905:AP905,$AI$1),0)),0)),0)</f>
        <v>0</v>
      </c>
      <c r="BD906" s="1">
        <f>IFERROR(IF($AE906&gt;$AE905,VLOOKUP($AC906+AQ$1,STOCK!$F$10:$AB$209,16,0),IF($AE906=$AE905,(IF(BD905&gt;=1,BD905-COUNTIFS($AE905:$AE905,$AC906,AQ905:AQ905,$AI$1),0)),0)),0)</f>
        <v>0</v>
      </c>
      <c r="BE906" s="1">
        <f>IFERROR(IF($AE906&gt;$AE905,VLOOKUP($AC906+AR$1,STOCK!$F$10:$AB$209,16,0),IF($AE906=$AE905,(IF(BE905&gt;=1,BE905-COUNTIFS($AE905:$AE905,$AC906,AR905:AR905,$AI$1),0)),0)),0)</f>
        <v>0</v>
      </c>
      <c r="BF906" s="1">
        <f>IFERROR(IF($AE906&gt;$AE905,VLOOKUP($AC906+AS$1,STOCK!$F$10:$AB$209,16,0),IF($AE906=$AE905,(IF(BF905&gt;=1,BF905-COUNTIFS($AE905:$AE905,$AC906,AS905:AS905,$AI$1),0)),0)),0)</f>
        <v>0</v>
      </c>
      <c r="BG906" s="1">
        <f>IFERROR(IF($AE906&gt;$AE905,VLOOKUP($AC906+AT$1,STOCK!$F$10:$AB$209,16,0),IF($AE906=$AE905,(IF(BG905&gt;=1,BG905-COUNTIFS($AE905:$AE905,$AC906,AT905:AT905,$AI$1),0)),0)),0)</f>
        <v>0</v>
      </c>
      <c r="BH906" s="1">
        <f>IFERROR(IF($AE906&gt;$AE905,VLOOKUP($AC906+AU$1,STOCK!$F$10:$AB$209,16,0),IF($AE906=$AE905,(IF(BH905&gt;=1,BH905-COUNTIFS($AE905:$AE905,$AC906,AU905:AU905,$AI$1),0)),0)),0)</f>
        <v>0</v>
      </c>
      <c r="BI906" s="1">
        <f>IFERROR(IF($AE906&gt;$AE905,VLOOKUP($AC906+AV$1,STOCK!$F$10:$AB$209,16,0),IF($AE906=$AE905,(IF(BI905&gt;=1,BI905-COUNTIFS($AE905:$AE905,$AC906,AV905:AV905,$AI$1),0)),0)),0)</f>
        <v>0</v>
      </c>
      <c r="BJ906" s="1">
        <f>IFERROR(IF($AE906&gt;$AE905,VLOOKUP($AC906+AW$1,STOCK!$F$10:$AB$209,16,0),IF($AE906=$AE905,(IF(BJ905&gt;=1,BJ905-COUNTIFS($AE905:$AE905,$AC906,AW905:AW905,$AI$1),0)),0)),0)</f>
        <v>0</v>
      </c>
      <c r="BK906" s="1">
        <f>IFERROR(IF($AE906&gt;$AE905,VLOOKUP($AC906+AX$1,STOCK!$F$10:$AB$209,16,0),IF($AE906=$AE905,(IF(BK905&gt;=1,BK905-COUNTIFS($AE905:$AE905,$AC906,AX905:AX905,$AI$1),0)),0)),0)</f>
        <v>0</v>
      </c>
      <c r="BL906" s="1">
        <f>IFERROR(IF($AE906&gt;$AE905,VLOOKUP($AC906+AL$1,STOCK!$F$10:$AB$209,17,0),IF($AE906=$AE905,(IF(BL905&gt;=1,BL905-COUNTIFS($AE905:$AE905,$AC906,AL905:AL905,$AI$2),0)),0)),0)</f>
        <v>0</v>
      </c>
      <c r="BM906" s="1">
        <f>IFERROR(IF($AE906&gt;$AE905,VLOOKUP($AC906+AM$1,STOCK!$F$10:$AB$209,17,0),IF($AE906=$AE905,(IF(BM905&gt;=1,BM905-COUNTIFS($AE905:$AE905,$AC906,AM905:AM905,$AI$2),0)),0)),0)</f>
        <v>0</v>
      </c>
      <c r="BN906" s="1">
        <f>IFERROR(IF($AE906&gt;$AE905,VLOOKUP($AC906+AN$1,STOCK!$F$10:$AB$209,17,0),IF($AE906=$AE905,(IF(BN905&gt;=1,BN905-COUNTIFS($AE905:$AE905,$AC906,AN905:AN905,$AI$2),0)),0)),0)</f>
        <v>0</v>
      </c>
      <c r="BO906" s="1">
        <f>IFERROR(IF($AE906&gt;$AE905,VLOOKUP($AC906+AO$1,STOCK!$F$10:$AB$209,17,0),IF($AE906=$AE905,(IF(BO905&gt;=1,BO905-COUNTIFS($AE905:$AE905,$AC906,AO905:AO905,$AI$2),0)),0)),0)</f>
        <v>0</v>
      </c>
      <c r="BP906" s="1">
        <f>IFERROR(IF($AE906&gt;$AE905,VLOOKUP($AC906+AP$1,STOCK!$F$10:$AB$209,17,0),IF($AE906=$AE905,(IF(BP905&gt;=1,BP905-COUNTIFS($AE905:$AE905,$AC906,AP905:AP905,$AI$2),0)),0)),0)</f>
        <v>0</v>
      </c>
      <c r="BQ906" s="1">
        <f>IFERROR(IF($AE906&gt;$AE905,VLOOKUP($AC906+AQ$1,STOCK!$F$10:$AB$209,17,0),IF($AE906=$AE905,(IF(BQ905&gt;=1,BQ905-COUNTIFS($AE905:$AE905,$AC906,AQ905:AQ905,$AI$2),0)),0)),0)</f>
        <v>0</v>
      </c>
      <c r="BR906" s="1">
        <f>IFERROR(IF($AE906&gt;$AE905,VLOOKUP($AC906+AR$1,STOCK!$F$10:$AB$209,17,0),IF($AE906=$AE905,(IF(BR905&gt;=1,BR905-COUNTIFS($AE905:$AE905,$AC906,AR905:AR905,$AI$2),0)),0)),0)</f>
        <v>0</v>
      </c>
      <c r="BS906" s="1">
        <f>IFERROR(IF($AE906&gt;$AE905,VLOOKUP($AC906+AS$1,STOCK!$F$10:$AB$209,17,0),IF($AE906=$AE905,(IF(BS905&gt;=1,BS905-COUNTIFS($AE905:$AE905,$AC906,AS905:AS905,$AI$2),0)),0)),0)</f>
        <v>0</v>
      </c>
      <c r="BT906" s="1">
        <f>IFERROR(IF($AE906&gt;$AE905,VLOOKUP($AC906+AT$1,STOCK!$F$10:$AB$209,17,0),IF($AE906=$AE905,(IF(BT905&gt;=1,BT905-COUNTIFS($AE905:$AE905,$AC906,AT905:AT905,$AI$2),0)),0)),0)</f>
        <v>0</v>
      </c>
      <c r="BU906" s="1">
        <f>IFERROR(IF($AE906&gt;$AE905,VLOOKUP($AC906+AU$1,STOCK!$F$10:$AB$209,17,0),IF($AE906=$AE905,(IF(BU905&gt;=1,BU905-COUNTIFS($AE905:$AE905,$AC906,AU905:AU905,$AI$2),0)),0)),0)</f>
        <v>0</v>
      </c>
      <c r="BV906" s="1">
        <f>IFERROR(IF($AE906&gt;$AE905,VLOOKUP($AC906+AV$1,STOCK!$F$10:$AB$209,17,0),IF($AE906=$AE905,(IF(BV905&gt;=1,BV905-COUNTIFS($AE905:$AE905,$AC906,AV905:AV905,$AI$2),0)),0)),0)</f>
        <v>0</v>
      </c>
      <c r="BW906" s="1">
        <f>IFERROR(IF($AE906&gt;$AE905,VLOOKUP($AC906+AW$1,STOCK!$F$10:$AB$209,17,0),IF($AE906=$AE905,(IF(BW905&gt;=1,BW905-COUNTIFS($AE905:$AE905,$AC906,AW905:AW905,$AI$2),0)),0)),0)</f>
        <v>0</v>
      </c>
      <c r="BX906" s="1">
        <f>IFERROR(IF($AE906&gt;$AE905,VLOOKUP($AC906+AX$1,STOCK!$F$10:$AB$209,17,0),IF($AE906=$AE905,(IF(BX905&gt;=1,BX905-COUNTIFS($AE905:$AE905,$AC906,AX905:AX905,$AI$2),0)),0)),0)</f>
        <v>0</v>
      </c>
    </row>
    <row r="907" spans="29:76" x14ac:dyDescent="0.25">
      <c r="AC907" s="1">
        <f t="shared" si="215"/>
        <v>0</v>
      </c>
      <c r="AD907" s="1">
        <f>IFERROR(IF(LEN(AK907)&gt;=1,VLOOKUP(HLOOKUP(AK907,PROFILE!$K$5:$V$8,4,0),PROFILE!$F$1:$G$3,2,0),0),0)</f>
        <v>0</v>
      </c>
      <c r="AE907" s="1">
        <f t="shared" si="216"/>
        <v>0</v>
      </c>
      <c r="AF907" s="1">
        <v>894</v>
      </c>
      <c r="AI907" s="1" t="str">
        <f>IFERROR(IF($AH907&gt;=1,VLOOKUP($AG907,STUDENT!$O$8:$Z$1507,3,0),""),"")</f>
        <v/>
      </c>
      <c r="AJ907" s="1" t="str">
        <f>IFERROR(IF($AH907&gt;=1,VLOOKUP($AG907,STUDENT!$O$8:$Z$1507,4,0),""),"")</f>
        <v/>
      </c>
      <c r="AK907" s="1" t="str">
        <f>IFERROR(IF($AH907&gt;=1,VLOOKUP($AG907,STUDENT!$O$8:$Z$1507,6,0),""),"")</f>
        <v/>
      </c>
      <c r="AL907" s="1" t="str">
        <f t="shared" si="217"/>
        <v/>
      </c>
      <c r="AM907" s="1" t="str">
        <f t="shared" si="218"/>
        <v/>
      </c>
      <c r="AN907" s="1" t="str">
        <f t="shared" si="219"/>
        <v/>
      </c>
      <c r="AO907" s="1" t="str">
        <f t="shared" si="220"/>
        <v/>
      </c>
      <c r="AP907" s="1" t="str">
        <f t="shared" si="221"/>
        <v/>
      </c>
      <c r="AQ907" s="1" t="str">
        <f t="shared" si="222"/>
        <v/>
      </c>
      <c r="AR907" s="1" t="str">
        <f t="shared" si="223"/>
        <v/>
      </c>
      <c r="AS907" s="1" t="str">
        <f t="shared" si="224"/>
        <v/>
      </c>
      <c r="AT907" s="1" t="str">
        <f t="shared" si="225"/>
        <v/>
      </c>
      <c r="AU907" s="1" t="str">
        <f t="shared" si="226"/>
        <v/>
      </c>
      <c r="AV907" s="1" t="str">
        <f t="shared" si="227"/>
        <v/>
      </c>
      <c r="AW907" s="1" t="str">
        <f t="shared" si="228"/>
        <v/>
      </c>
      <c r="AX907" s="1" t="str">
        <f t="shared" si="229"/>
        <v/>
      </c>
      <c r="AY907" s="1">
        <f>IFERROR(IF($AE907&gt;$AE906,VLOOKUP($AC907+AL$1,STOCK!$F$10:$AB$209,16,0),IF($AE907=$AE906,(IF(AY906&gt;=1,AY906-COUNTIFS($AE906:$AE906,$AC907,AL906:AL906,$AI$1),0)),0)),0)</f>
        <v>0</v>
      </c>
      <c r="AZ907" s="1">
        <f>IFERROR(IF($AE907&gt;$AE906,VLOOKUP($AC907+AM$1,STOCK!$F$10:$AB$209,16,0),IF($AE907=$AE906,(IF(AZ906&gt;=1,AZ906-COUNTIFS($AE906:$AE906,$AC907,AM906:AM906,$AI$1),0)),0)),0)</f>
        <v>0</v>
      </c>
      <c r="BA907" s="1">
        <f>IFERROR(IF($AE907&gt;$AE906,VLOOKUP($AC907+AN$1,STOCK!$F$10:$AB$209,16,0),IF($AE907=$AE906,(IF(BA906&gt;=1,BA906-COUNTIFS($AE906:$AE906,$AC907,AN906:AN906,$AI$1),0)),0)),0)</f>
        <v>0</v>
      </c>
      <c r="BB907" s="1">
        <f>IFERROR(IF($AE907&gt;$AE906,VLOOKUP($AC907+AO$1,STOCK!$F$10:$AB$209,16,0),IF($AE907=$AE906,(IF(BB906&gt;=1,BB906-COUNTIFS($AE906:$AE906,$AC907,AO906:AO906,$AI$1),0)),0)),0)</f>
        <v>0</v>
      </c>
      <c r="BC907" s="1">
        <f>IFERROR(IF($AE907&gt;$AE906,VLOOKUP($AC907+AP$1,STOCK!$F$10:$AB$209,16,0),IF($AE907=$AE906,(IF(BC906&gt;=1,BC906-COUNTIFS($AE906:$AE906,$AC907,AP906:AP906,$AI$1),0)),0)),0)</f>
        <v>0</v>
      </c>
      <c r="BD907" s="1">
        <f>IFERROR(IF($AE907&gt;$AE906,VLOOKUP($AC907+AQ$1,STOCK!$F$10:$AB$209,16,0),IF($AE907=$AE906,(IF(BD906&gt;=1,BD906-COUNTIFS($AE906:$AE906,$AC907,AQ906:AQ906,$AI$1),0)),0)),0)</f>
        <v>0</v>
      </c>
      <c r="BE907" s="1">
        <f>IFERROR(IF($AE907&gt;$AE906,VLOOKUP($AC907+AR$1,STOCK!$F$10:$AB$209,16,0),IF($AE907=$AE906,(IF(BE906&gt;=1,BE906-COUNTIFS($AE906:$AE906,$AC907,AR906:AR906,$AI$1),0)),0)),0)</f>
        <v>0</v>
      </c>
      <c r="BF907" s="1">
        <f>IFERROR(IF($AE907&gt;$AE906,VLOOKUP($AC907+AS$1,STOCK!$F$10:$AB$209,16,0),IF($AE907=$AE906,(IF(BF906&gt;=1,BF906-COUNTIFS($AE906:$AE906,$AC907,AS906:AS906,$AI$1),0)),0)),0)</f>
        <v>0</v>
      </c>
      <c r="BG907" s="1">
        <f>IFERROR(IF($AE907&gt;$AE906,VLOOKUP($AC907+AT$1,STOCK!$F$10:$AB$209,16,0),IF($AE907=$AE906,(IF(BG906&gt;=1,BG906-COUNTIFS($AE906:$AE906,$AC907,AT906:AT906,$AI$1),0)),0)),0)</f>
        <v>0</v>
      </c>
      <c r="BH907" s="1">
        <f>IFERROR(IF($AE907&gt;$AE906,VLOOKUP($AC907+AU$1,STOCK!$F$10:$AB$209,16,0),IF($AE907=$AE906,(IF(BH906&gt;=1,BH906-COUNTIFS($AE906:$AE906,$AC907,AU906:AU906,$AI$1),0)),0)),0)</f>
        <v>0</v>
      </c>
      <c r="BI907" s="1">
        <f>IFERROR(IF($AE907&gt;$AE906,VLOOKUP($AC907+AV$1,STOCK!$F$10:$AB$209,16,0),IF($AE907=$AE906,(IF(BI906&gt;=1,BI906-COUNTIFS($AE906:$AE906,$AC907,AV906:AV906,$AI$1),0)),0)),0)</f>
        <v>0</v>
      </c>
      <c r="BJ907" s="1">
        <f>IFERROR(IF($AE907&gt;$AE906,VLOOKUP($AC907+AW$1,STOCK!$F$10:$AB$209,16,0),IF($AE907=$AE906,(IF(BJ906&gt;=1,BJ906-COUNTIFS($AE906:$AE906,$AC907,AW906:AW906,$AI$1),0)),0)),0)</f>
        <v>0</v>
      </c>
      <c r="BK907" s="1">
        <f>IFERROR(IF($AE907&gt;$AE906,VLOOKUP($AC907+AX$1,STOCK!$F$10:$AB$209,16,0),IF($AE907=$AE906,(IF(BK906&gt;=1,BK906-COUNTIFS($AE906:$AE906,$AC907,AX906:AX906,$AI$1),0)),0)),0)</f>
        <v>0</v>
      </c>
      <c r="BL907" s="1">
        <f>IFERROR(IF($AE907&gt;$AE906,VLOOKUP($AC907+AL$1,STOCK!$F$10:$AB$209,17,0),IF($AE907=$AE906,(IF(BL906&gt;=1,BL906-COUNTIFS($AE906:$AE906,$AC907,AL906:AL906,$AI$2),0)),0)),0)</f>
        <v>0</v>
      </c>
      <c r="BM907" s="1">
        <f>IFERROR(IF($AE907&gt;$AE906,VLOOKUP($AC907+AM$1,STOCK!$F$10:$AB$209,17,0),IF($AE907=$AE906,(IF(BM906&gt;=1,BM906-COUNTIFS($AE906:$AE906,$AC907,AM906:AM906,$AI$2),0)),0)),0)</f>
        <v>0</v>
      </c>
      <c r="BN907" s="1">
        <f>IFERROR(IF($AE907&gt;$AE906,VLOOKUP($AC907+AN$1,STOCK!$F$10:$AB$209,17,0),IF($AE907=$AE906,(IF(BN906&gt;=1,BN906-COUNTIFS($AE906:$AE906,$AC907,AN906:AN906,$AI$2),0)),0)),0)</f>
        <v>0</v>
      </c>
      <c r="BO907" s="1">
        <f>IFERROR(IF($AE907&gt;$AE906,VLOOKUP($AC907+AO$1,STOCK!$F$10:$AB$209,17,0),IF($AE907=$AE906,(IF(BO906&gt;=1,BO906-COUNTIFS($AE906:$AE906,$AC907,AO906:AO906,$AI$2),0)),0)),0)</f>
        <v>0</v>
      </c>
      <c r="BP907" s="1">
        <f>IFERROR(IF($AE907&gt;$AE906,VLOOKUP($AC907+AP$1,STOCK!$F$10:$AB$209,17,0),IF($AE907=$AE906,(IF(BP906&gt;=1,BP906-COUNTIFS($AE906:$AE906,$AC907,AP906:AP906,$AI$2),0)),0)),0)</f>
        <v>0</v>
      </c>
      <c r="BQ907" s="1">
        <f>IFERROR(IF($AE907&gt;$AE906,VLOOKUP($AC907+AQ$1,STOCK!$F$10:$AB$209,17,0),IF($AE907=$AE906,(IF(BQ906&gt;=1,BQ906-COUNTIFS($AE906:$AE906,$AC907,AQ906:AQ906,$AI$2),0)),0)),0)</f>
        <v>0</v>
      </c>
      <c r="BR907" s="1">
        <f>IFERROR(IF($AE907&gt;$AE906,VLOOKUP($AC907+AR$1,STOCK!$F$10:$AB$209,17,0),IF($AE907=$AE906,(IF(BR906&gt;=1,BR906-COUNTIFS($AE906:$AE906,$AC907,AR906:AR906,$AI$2),0)),0)),0)</f>
        <v>0</v>
      </c>
      <c r="BS907" s="1">
        <f>IFERROR(IF($AE907&gt;$AE906,VLOOKUP($AC907+AS$1,STOCK!$F$10:$AB$209,17,0),IF($AE907=$AE906,(IF(BS906&gt;=1,BS906-COUNTIFS($AE906:$AE906,$AC907,AS906:AS906,$AI$2),0)),0)),0)</f>
        <v>0</v>
      </c>
      <c r="BT907" s="1">
        <f>IFERROR(IF($AE907&gt;$AE906,VLOOKUP($AC907+AT$1,STOCK!$F$10:$AB$209,17,0),IF($AE907=$AE906,(IF(BT906&gt;=1,BT906-COUNTIFS($AE906:$AE906,$AC907,AT906:AT906,$AI$2),0)),0)),0)</f>
        <v>0</v>
      </c>
      <c r="BU907" s="1">
        <f>IFERROR(IF($AE907&gt;$AE906,VLOOKUP($AC907+AU$1,STOCK!$F$10:$AB$209,17,0),IF($AE907=$AE906,(IF(BU906&gt;=1,BU906-COUNTIFS($AE906:$AE906,$AC907,AU906:AU906,$AI$2),0)),0)),0)</f>
        <v>0</v>
      </c>
      <c r="BV907" s="1">
        <f>IFERROR(IF($AE907&gt;$AE906,VLOOKUP($AC907+AV$1,STOCK!$F$10:$AB$209,17,0),IF($AE907=$AE906,(IF(BV906&gt;=1,BV906-COUNTIFS($AE906:$AE906,$AC907,AV906:AV906,$AI$2),0)),0)),0)</f>
        <v>0</v>
      </c>
      <c r="BW907" s="1">
        <f>IFERROR(IF($AE907&gt;$AE906,VLOOKUP($AC907+AW$1,STOCK!$F$10:$AB$209,17,0),IF($AE907=$AE906,(IF(BW906&gt;=1,BW906-COUNTIFS($AE906:$AE906,$AC907,AW906:AW906,$AI$2),0)),0)),0)</f>
        <v>0</v>
      </c>
      <c r="BX907" s="1">
        <f>IFERROR(IF($AE907&gt;$AE906,VLOOKUP($AC907+AX$1,STOCK!$F$10:$AB$209,17,0),IF($AE907=$AE906,(IF(BX906&gt;=1,BX906-COUNTIFS($AE906:$AE906,$AC907,AX906:AX906,$AI$2),0)),0)),0)</f>
        <v>0</v>
      </c>
    </row>
    <row r="908" spans="29:76" x14ac:dyDescent="0.25">
      <c r="AC908" s="1">
        <f t="shared" si="215"/>
        <v>0</v>
      </c>
      <c r="AD908" s="1">
        <f>IFERROR(IF(LEN(AK908)&gt;=1,VLOOKUP(HLOOKUP(AK908,PROFILE!$K$5:$V$8,4,0),PROFILE!$F$1:$G$3,2,0),0),0)</f>
        <v>0</v>
      </c>
      <c r="AE908" s="1">
        <f t="shared" si="216"/>
        <v>0</v>
      </c>
      <c r="AF908" s="1">
        <v>895</v>
      </c>
      <c r="AI908" s="1" t="str">
        <f>IFERROR(IF($AH908&gt;=1,VLOOKUP($AG908,STUDENT!$O$8:$Z$1507,3,0),""),"")</f>
        <v/>
      </c>
      <c r="AJ908" s="1" t="str">
        <f>IFERROR(IF($AH908&gt;=1,VLOOKUP($AG908,STUDENT!$O$8:$Z$1507,4,0),""),"")</f>
        <v/>
      </c>
      <c r="AK908" s="1" t="str">
        <f>IFERROR(IF($AH908&gt;=1,VLOOKUP($AG908,STUDENT!$O$8:$Z$1507,6,0),""),"")</f>
        <v/>
      </c>
      <c r="AL908" s="1" t="str">
        <f t="shared" si="217"/>
        <v/>
      </c>
      <c r="AM908" s="1" t="str">
        <f t="shared" si="218"/>
        <v/>
      </c>
      <c r="AN908" s="1" t="str">
        <f t="shared" si="219"/>
        <v/>
      </c>
      <c r="AO908" s="1" t="str">
        <f t="shared" si="220"/>
        <v/>
      </c>
      <c r="AP908" s="1" t="str">
        <f t="shared" si="221"/>
        <v/>
      </c>
      <c r="AQ908" s="1" t="str">
        <f t="shared" si="222"/>
        <v/>
      </c>
      <c r="AR908" s="1" t="str">
        <f t="shared" si="223"/>
        <v/>
      </c>
      <c r="AS908" s="1" t="str">
        <f t="shared" si="224"/>
        <v/>
      </c>
      <c r="AT908" s="1" t="str">
        <f t="shared" si="225"/>
        <v/>
      </c>
      <c r="AU908" s="1" t="str">
        <f t="shared" si="226"/>
        <v/>
      </c>
      <c r="AV908" s="1" t="str">
        <f t="shared" si="227"/>
        <v/>
      </c>
      <c r="AW908" s="1" t="str">
        <f t="shared" si="228"/>
        <v/>
      </c>
      <c r="AX908" s="1" t="str">
        <f t="shared" si="229"/>
        <v/>
      </c>
      <c r="AY908" s="1">
        <f>IFERROR(IF($AE908&gt;$AE907,VLOOKUP($AC908+AL$1,STOCK!$F$10:$AB$209,16,0),IF($AE908=$AE907,(IF(AY907&gt;=1,AY907-COUNTIFS($AE907:$AE907,$AC908,AL907:AL907,$AI$1),0)),0)),0)</f>
        <v>0</v>
      </c>
      <c r="AZ908" s="1">
        <f>IFERROR(IF($AE908&gt;$AE907,VLOOKUP($AC908+AM$1,STOCK!$F$10:$AB$209,16,0),IF($AE908=$AE907,(IF(AZ907&gt;=1,AZ907-COUNTIFS($AE907:$AE907,$AC908,AM907:AM907,$AI$1),0)),0)),0)</f>
        <v>0</v>
      </c>
      <c r="BA908" s="1">
        <f>IFERROR(IF($AE908&gt;$AE907,VLOOKUP($AC908+AN$1,STOCK!$F$10:$AB$209,16,0),IF($AE908=$AE907,(IF(BA907&gt;=1,BA907-COUNTIFS($AE907:$AE907,$AC908,AN907:AN907,$AI$1),0)),0)),0)</f>
        <v>0</v>
      </c>
      <c r="BB908" s="1">
        <f>IFERROR(IF($AE908&gt;$AE907,VLOOKUP($AC908+AO$1,STOCK!$F$10:$AB$209,16,0),IF($AE908=$AE907,(IF(BB907&gt;=1,BB907-COUNTIFS($AE907:$AE907,$AC908,AO907:AO907,$AI$1),0)),0)),0)</f>
        <v>0</v>
      </c>
      <c r="BC908" s="1">
        <f>IFERROR(IF($AE908&gt;$AE907,VLOOKUP($AC908+AP$1,STOCK!$F$10:$AB$209,16,0),IF($AE908=$AE907,(IF(BC907&gt;=1,BC907-COUNTIFS($AE907:$AE907,$AC908,AP907:AP907,$AI$1),0)),0)),0)</f>
        <v>0</v>
      </c>
      <c r="BD908" s="1">
        <f>IFERROR(IF($AE908&gt;$AE907,VLOOKUP($AC908+AQ$1,STOCK!$F$10:$AB$209,16,0),IF($AE908=$AE907,(IF(BD907&gt;=1,BD907-COUNTIFS($AE907:$AE907,$AC908,AQ907:AQ907,$AI$1),0)),0)),0)</f>
        <v>0</v>
      </c>
      <c r="BE908" s="1">
        <f>IFERROR(IF($AE908&gt;$AE907,VLOOKUP($AC908+AR$1,STOCK!$F$10:$AB$209,16,0),IF($AE908=$AE907,(IF(BE907&gt;=1,BE907-COUNTIFS($AE907:$AE907,$AC908,AR907:AR907,$AI$1),0)),0)),0)</f>
        <v>0</v>
      </c>
      <c r="BF908" s="1">
        <f>IFERROR(IF($AE908&gt;$AE907,VLOOKUP($AC908+AS$1,STOCK!$F$10:$AB$209,16,0),IF($AE908=$AE907,(IF(BF907&gt;=1,BF907-COUNTIFS($AE907:$AE907,$AC908,AS907:AS907,$AI$1),0)),0)),0)</f>
        <v>0</v>
      </c>
      <c r="BG908" s="1">
        <f>IFERROR(IF($AE908&gt;$AE907,VLOOKUP($AC908+AT$1,STOCK!$F$10:$AB$209,16,0),IF($AE908=$AE907,(IF(BG907&gt;=1,BG907-COUNTIFS($AE907:$AE907,$AC908,AT907:AT907,$AI$1),0)),0)),0)</f>
        <v>0</v>
      </c>
      <c r="BH908" s="1">
        <f>IFERROR(IF($AE908&gt;$AE907,VLOOKUP($AC908+AU$1,STOCK!$F$10:$AB$209,16,0),IF($AE908=$AE907,(IF(BH907&gt;=1,BH907-COUNTIFS($AE907:$AE907,$AC908,AU907:AU907,$AI$1),0)),0)),0)</f>
        <v>0</v>
      </c>
      <c r="BI908" s="1">
        <f>IFERROR(IF($AE908&gt;$AE907,VLOOKUP($AC908+AV$1,STOCK!$F$10:$AB$209,16,0),IF($AE908=$AE907,(IF(BI907&gt;=1,BI907-COUNTIFS($AE907:$AE907,$AC908,AV907:AV907,$AI$1),0)),0)),0)</f>
        <v>0</v>
      </c>
      <c r="BJ908" s="1">
        <f>IFERROR(IF($AE908&gt;$AE907,VLOOKUP($AC908+AW$1,STOCK!$F$10:$AB$209,16,0),IF($AE908=$AE907,(IF(BJ907&gt;=1,BJ907-COUNTIFS($AE907:$AE907,$AC908,AW907:AW907,$AI$1),0)),0)),0)</f>
        <v>0</v>
      </c>
      <c r="BK908" s="1">
        <f>IFERROR(IF($AE908&gt;$AE907,VLOOKUP($AC908+AX$1,STOCK!$F$10:$AB$209,16,0),IF($AE908=$AE907,(IF(BK907&gt;=1,BK907-COUNTIFS($AE907:$AE907,$AC908,AX907:AX907,$AI$1),0)),0)),0)</f>
        <v>0</v>
      </c>
      <c r="BL908" s="1">
        <f>IFERROR(IF($AE908&gt;$AE907,VLOOKUP($AC908+AL$1,STOCK!$F$10:$AB$209,17,0),IF($AE908=$AE907,(IF(BL907&gt;=1,BL907-COUNTIFS($AE907:$AE907,$AC908,AL907:AL907,$AI$2),0)),0)),0)</f>
        <v>0</v>
      </c>
      <c r="BM908" s="1">
        <f>IFERROR(IF($AE908&gt;$AE907,VLOOKUP($AC908+AM$1,STOCK!$F$10:$AB$209,17,0),IF($AE908=$AE907,(IF(BM907&gt;=1,BM907-COUNTIFS($AE907:$AE907,$AC908,AM907:AM907,$AI$2),0)),0)),0)</f>
        <v>0</v>
      </c>
      <c r="BN908" s="1">
        <f>IFERROR(IF($AE908&gt;$AE907,VLOOKUP($AC908+AN$1,STOCK!$F$10:$AB$209,17,0),IF($AE908=$AE907,(IF(BN907&gt;=1,BN907-COUNTIFS($AE907:$AE907,$AC908,AN907:AN907,$AI$2),0)),0)),0)</f>
        <v>0</v>
      </c>
      <c r="BO908" s="1">
        <f>IFERROR(IF($AE908&gt;$AE907,VLOOKUP($AC908+AO$1,STOCK!$F$10:$AB$209,17,0),IF($AE908=$AE907,(IF(BO907&gt;=1,BO907-COUNTIFS($AE907:$AE907,$AC908,AO907:AO907,$AI$2),0)),0)),0)</f>
        <v>0</v>
      </c>
      <c r="BP908" s="1">
        <f>IFERROR(IF($AE908&gt;$AE907,VLOOKUP($AC908+AP$1,STOCK!$F$10:$AB$209,17,0),IF($AE908=$AE907,(IF(BP907&gt;=1,BP907-COUNTIFS($AE907:$AE907,$AC908,AP907:AP907,$AI$2),0)),0)),0)</f>
        <v>0</v>
      </c>
      <c r="BQ908" s="1">
        <f>IFERROR(IF($AE908&gt;$AE907,VLOOKUP($AC908+AQ$1,STOCK!$F$10:$AB$209,17,0),IF($AE908=$AE907,(IF(BQ907&gt;=1,BQ907-COUNTIFS($AE907:$AE907,$AC908,AQ907:AQ907,$AI$2),0)),0)),0)</f>
        <v>0</v>
      </c>
      <c r="BR908" s="1">
        <f>IFERROR(IF($AE908&gt;$AE907,VLOOKUP($AC908+AR$1,STOCK!$F$10:$AB$209,17,0),IF($AE908=$AE907,(IF(BR907&gt;=1,BR907-COUNTIFS($AE907:$AE907,$AC908,AR907:AR907,$AI$2),0)),0)),0)</f>
        <v>0</v>
      </c>
      <c r="BS908" s="1">
        <f>IFERROR(IF($AE908&gt;$AE907,VLOOKUP($AC908+AS$1,STOCK!$F$10:$AB$209,17,0),IF($AE908=$AE907,(IF(BS907&gt;=1,BS907-COUNTIFS($AE907:$AE907,$AC908,AS907:AS907,$AI$2),0)),0)),0)</f>
        <v>0</v>
      </c>
      <c r="BT908" s="1">
        <f>IFERROR(IF($AE908&gt;$AE907,VLOOKUP($AC908+AT$1,STOCK!$F$10:$AB$209,17,0),IF($AE908=$AE907,(IF(BT907&gt;=1,BT907-COUNTIFS($AE907:$AE907,$AC908,AT907:AT907,$AI$2),0)),0)),0)</f>
        <v>0</v>
      </c>
      <c r="BU908" s="1">
        <f>IFERROR(IF($AE908&gt;$AE907,VLOOKUP($AC908+AU$1,STOCK!$F$10:$AB$209,17,0),IF($AE908=$AE907,(IF(BU907&gt;=1,BU907-COUNTIFS($AE907:$AE907,$AC908,AU907:AU907,$AI$2),0)),0)),0)</f>
        <v>0</v>
      </c>
      <c r="BV908" s="1">
        <f>IFERROR(IF($AE908&gt;$AE907,VLOOKUP($AC908+AV$1,STOCK!$F$10:$AB$209,17,0),IF($AE908=$AE907,(IF(BV907&gt;=1,BV907-COUNTIFS($AE907:$AE907,$AC908,AV907:AV907,$AI$2),0)),0)),0)</f>
        <v>0</v>
      </c>
      <c r="BW908" s="1">
        <f>IFERROR(IF($AE908&gt;$AE907,VLOOKUP($AC908+AW$1,STOCK!$F$10:$AB$209,17,0),IF($AE908=$AE907,(IF(BW907&gt;=1,BW907-COUNTIFS($AE907:$AE907,$AC908,AW907:AW907,$AI$2),0)),0)),0)</f>
        <v>0</v>
      </c>
      <c r="BX908" s="1">
        <f>IFERROR(IF($AE908&gt;$AE907,VLOOKUP($AC908+AX$1,STOCK!$F$10:$AB$209,17,0),IF($AE908=$AE907,(IF(BX907&gt;=1,BX907-COUNTIFS($AE907:$AE907,$AC908,AX907:AX907,$AI$2),0)),0)),0)</f>
        <v>0</v>
      </c>
    </row>
    <row r="909" spans="29:76" x14ac:dyDescent="0.25">
      <c r="AC909" s="1">
        <f t="shared" si="215"/>
        <v>0</v>
      </c>
      <c r="AD909" s="1">
        <f>IFERROR(IF(LEN(AK909)&gt;=1,VLOOKUP(HLOOKUP(AK909,PROFILE!$K$5:$V$8,4,0),PROFILE!$F$1:$G$3,2,0),0),0)</f>
        <v>0</v>
      </c>
      <c r="AE909" s="1">
        <f t="shared" si="216"/>
        <v>0</v>
      </c>
      <c r="AF909" s="1">
        <v>896</v>
      </c>
      <c r="AI909" s="1" t="str">
        <f>IFERROR(IF($AH909&gt;=1,VLOOKUP($AG909,STUDENT!$O$8:$Z$1507,3,0),""),"")</f>
        <v/>
      </c>
      <c r="AJ909" s="1" t="str">
        <f>IFERROR(IF($AH909&gt;=1,VLOOKUP($AG909,STUDENT!$O$8:$Z$1507,4,0),""),"")</f>
        <v/>
      </c>
      <c r="AK909" s="1" t="str">
        <f>IFERROR(IF($AH909&gt;=1,VLOOKUP($AG909,STUDENT!$O$8:$Z$1507,6,0),""),"")</f>
        <v/>
      </c>
      <c r="AL909" s="1" t="str">
        <f t="shared" si="217"/>
        <v/>
      </c>
      <c r="AM909" s="1" t="str">
        <f t="shared" si="218"/>
        <v/>
      </c>
      <c r="AN909" s="1" t="str">
        <f t="shared" si="219"/>
        <v/>
      </c>
      <c r="AO909" s="1" t="str">
        <f t="shared" si="220"/>
        <v/>
      </c>
      <c r="AP909" s="1" t="str">
        <f t="shared" si="221"/>
        <v/>
      </c>
      <c r="AQ909" s="1" t="str">
        <f t="shared" si="222"/>
        <v/>
      </c>
      <c r="AR909" s="1" t="str">
        <f t="shared" si="223"/>
        <v/>
      </c>
      <c r="AS909" s="1" t="str">
        <f t="shared" si="224"/>
        <v/>
      </c>
      <c r="AT909" s="1" t="str">
        <f t="shared" si="225"/>
        <v/>
      </c>
      <c r="AU909" s="1" t="str">
        <f t="shared" si="226"/>
        <v/>
      </c>
      <c r="AV909" s="1" t="str">
        <f t="shared" si="227"/>
        <v/>
      </c>
      <c r="AW909" s="1" t="str">
        <f t="shared" si="228"/>
        <v/>
      </c>
      <c r="AX909" s="1" t="str">
        <f t="shared" si="229"/>
        <v/>
      </c>
      <c r="AY909" s="1">
        <f>IFERROR(IF($AE909&gt;$AE908,VLOOKUP($AC909+AL$1,STOCK!$F$10:$AB$209,16,0),IF($AE909=$AE908,(IF(AY908&gt;=1,AY908-COUNTIFS($AE908:$AE908,$AC909,AL908:AL908,$AI$1),0)),0)),0)</f>
        <v>0</v>
      </c>
      <c r="AZ909" s="1">
        <f>IFERROR(IF($AE909&gt;$AE908,VLOOKUP($AC909+AM$1,STOCK!$F$10:$AB$209,16,0),IF($AE909=$AE908,(IF(AZ908&gt;=1,AZ908-COUNTIFS($AE908:$AE908,$AC909,AM908:AM908,$AI$1),0)),0)),0)</f>
        <v>0</v>
      </c>
      <c r="BA909" s="1">
        <f>IFERROR(IF($AE909&gt;$AE908,VLOOKUP($AC909+AN$1,STOCK!$F$10:$AB$209,16,0),IF($AE909=$AE908,(IF(BA908&gt;=1,BA908-COUNTIFS($AE908:$AE908,$AC909,AN908:AN908,$AI$1),0)),0)),0)</f>
        <v>0</v>
      </c>
      <c r="BB909" s="1">
        <f>IFERROR(IF($AE909&gt;$AE908,VLOOKUP($AC909+AO$1,STOCK!$F$10:$AB$209,16,0),IF($AE909=$AE908,(IF(BB908&gt;=1,BB908-COUNTIFS($AE908:$AE908,$AC909,AO908:AO908,$AI$1),0)),0)),0)</f>
        <v>0</v>
      </c>
      <c r="BC909" s="1">
        <f>IFERROR(IF($AE909&gt;$AE908,VLOOKUP($AC909+AP$1,STOCK!$F$10:$AB$209,16,0),IF($AE909=$AE908,(IF(BC908&gt;=1,BC908-COUNTIFS($AE908:$AE908,$AC909,AP908:AP908,$AI$1),0)),0)),0)</f>
        <v>0</v>
      </c>
      <c r="BD909" s="1">
        <f>IFERROR(IF($AE909&gt;$AE908,VLOOKUP($AC909+AQ$1,STOCK!$F$10:$AB$209,16,0),IF($AE909=$AE908,(IF(BD908&gt;=1,BD908-COUNTIFS($AE908:$AE908,$AC909,AQ908:AQ908,$AI$1),0)),0)),0)</f>
        <v>0</v>
      </c>
      <c r="BE909" s="1">
        <f>IFERROR(IF($AE909&gt;$AE908,VLOOKUP($AC909+AR$1,STOCK!$F$10:$AB$209,16,0),IF($AE909=$AE908,(IF(BE908&gt;=1,BE908-COUNTIFS($AE908:$AE908,$AC909,AR908:AR908,$AI$1),0)),0)),0)</f>
        <v>0</v>
      </c>
      <c r="BF909" s="1">
        <f>IFERROR(IF($AE909&gt;$AE908,VLOOKUP($AC909+AS$1,STOCK!$F$10:$AB$209,16,0),IF($AE909=$AE908,(IF(BF908&gt;=1,BF908-COUNTIFS($AE908:$AE908,$AC909,AS908:AS908,$AI$1),0)),0)),0)</f>
        <v>0</v>
      </c>
      <c r="BG909" s="1">
        <f>IFERROR(IF($AE909&gt;$AE908,VLOOKUP($AC909+AT$1,STOCK!$F$10:$AB$209,16,0),IF($AE909=$AE908,(IF(BG908&gt;=1,BG908-COUNTIFS($AE908:$AE908,$AC909,AT908:AT908,$AI$1),0)),0)),0)</f>
        <v>0</v>
      </c>
      <c r="BH909" s="1">
        <f>IFERROR(IF($AE909&gt;$AE908,VLOOKUP($AC909+AU$1,STOCK!$F$10:$AB$209,16,0),IF($AE909=$AE908,(IF(BH908&gt;=1,BH908-COUNTIFS($AE908:$AE908,$AC909,AU908:AU908,$AI$1),0)),0)),0)</f>
        <v>0</v>
      </c>
      <c r="BI909" s="1">
        <f>IFERROR(IF($AE909&gt;$AE908,VLOOKUP($AC909+AV$1,STOCK!$F$10:$AB$209,16,0),IF($AE909=$AE908,(IF(BI908&gt;=1,BI908-COUNTIFS($AE908:$AE908,$AC909,AV908:AV908,$AI$1),0)),0)),0)</f>
        <v>0</v>
      </c>
      <c r="BJ909" s="1">
        <f>IFERROR(IF($AE909&gt;$AE908,VLOOKUP($AC909+AW$1,STOCK!$F$10:$AB$209,16,0),IF($AE909=$AE908,(IF(BJ908&gt;=1,BJ908-COUNTIFS($AE908:$AE908,$AC909,AW908:AW908,$AI$1),0)),0)),0)</f>
        <v>0</v>
      </c>
      <c r="BK909" s="1">
        <f>IFERROR(IF($AE909&gt;$AE908,VLOOKUP($AC909+AX$1,STOCK!$F$10:$AB$209,16,0),IF($AE909=$AE908,(IF(BK908&gt;=1,BK908-COUNTIFS($AE908:$AE908,$AC909,AX908:AX908,$AI$1),0)),0)),0)</f>
        <v>0</v>
      </c>
      <c r="BL909" s="1">
        <f>IFERROR(IF($AE909&gt;$AE908,VLOOKUP($AC909+AL$1,STOCK!$F$10:$AB$209,17,0),IF($AE909=$AE908,(IF(BL908&gt;=1,BL908-COUNTIFS($AE908:$AE908,$AC909,AL908:AL908,$AI$2),0)),0)),0)</f>
        <v>0</v>
      </c>
      <c r="BM909" s="1">
        <f>IFERROR(IF($AE909&gt;$AE908,VLOOKUP($AC909+AM$1,STOCK!$F$10:$AB$209,17,0),IF($AE909=$AE908,(IF(BM908&gt;=1,BM908-COUNTIFS($AE908:$AE908,$AC909,AM908:AM908,$AI$2),0)),0)),0)</f>
        <v>0</v>
      </c>
      <c r="BN909" s="1">
        <f>IFERROR(IF($AE909&gt;$AE908,VLOOKUP($AC909+AN$1,STOCK!$F$10:$AB$209,17,0),IF($AE909=$AE908,(IF(BN908&gt;=1,BN908-COUNTIFS($AE908:$AE908,$AC909,AN908:AN908,$AI$2),0)),0)),0)</f>
        <v>0</v>
      </c>
      <c r="BO909" s="1">
        <f>IFERROR(IF($AE909&gt;$AE908,VLOOKUP($AC909+AO$1,STOCK!$F$10:$AB$209,17,0),IF($AE909=$AE908,(IF(BO908&gt;=1,BO908-COUNTIFS($AE908:$AE908,$AC909,AO908:AO908,$AI$2),0)),0)),0)</f>
        <v>0</v>
      </c>
      <c r="BP909" s="1">
        <f>IFERROR(IF($AE909&gt;$AE908,VLOOKUP($AC909+AP$1,STOCK!$F$10:$AB$209,17,0),IF($AE909=$AE908,(IF(BP908&gt;=1,BP908-COUNTIFS($AE908:$AE908,$AC909,AP908:AP908,$AI$2),0)),0)),0)</f>
        <v>0</v>
      </c>
      <c r="BQ909" s="1">
        <f>IFERROR(IF($AE909&gt;$AE908,VLOOKUP($AC909+AQ$1,STOCK!$F$10:$AB$209,17,0),IF($AE909=$AE908,(IF(BQ908&gt;=1,BQ908-COUNTIFS($AE908:$AE908,$AC909,AQ908:AQ908,$AI$2),0)),0)),0)</f>
        <v>0</v>
      </c>
      <c r="BR909" s="1">
        <f>IFERROR(IF($AE909&gt;$AE908,VLOOKUP($AC909+AR$1,STOCK!$F$10:$AB$209,17,0),IF($AE909=$AE908,(IF(BR908&gt;=1,BR908-COUNTIFS($AE908:$AE908,$AC909,AR908:AR908,$AI$2),0)),0)),0)</f>
        <v>0</v>
      </c>
      <c r="BS909" s="1">
        <f>IFERROR(IF($AE909&gt;$AE908,VLOOKUP($AC909+AS$1,STOCK!$F$10:$AB$209,17,0),IF($AE909=$AE908,(IF(BS908&gt;=1,BS908-COUNTIFS($AE908:$AE908,$AC909,AS908:AS908,$AI$2),0)),0)),0)</f>
        <v>0</v>
      </c>
      <c r="BT909" s="1">
        <f>IFERROR(IF($AE909&gt;$AE908,VLOOKUP($AC909+AT$1,STOCK!$F$10:$AB$209,17,0),IF($AE909=$AE908,(IF(BT908&gt;=1,BT908-COUNTIFS($AE908:$AE908,$AC909,AT908:AT908,$AI$2),0)),0)),0)</f>
        <v>0</v>
      </c>
      <c r="BU909" s="1">
        <f>IFERROR(IF($AE909&gt;$AE908,VLOOKUP($AC909+AU$1,STOCK!$F$10:$AB$209,17,0),IF($AE909=$AE908,(IF(BU908&gt;=1,BU908-COUNTIFS($AE908:$AE908,$AC909,AU908:AU908,$AI$2),0)),0)),0)</f>
        <v>0</v>
      </c>
      <c r="BV909" s="1">
        <f>IFERROR(IF($AE909&gt;$AE908,VLOOKUP($AC909+AV$1,STOCK!$F$10:$AB$209,17,0),IF($AE909=$AE908,(IF(BV908&gt;=1,BV908-COUNTIFS($AE908:$AE908,$AC909,AV908:AV908,$AI$2),0)),0)),0)</f>
        <v>0</v>
      </c>
      <c r="BW909" s="1">
        <f>IFERROR(IF($AE909&gt;$AE908,VLOOKUP($AC909+AW$1,STOCK!$F$10:$AB$209,17,0),IF($AE909=$AE908,(IF(BW908&gt;=1,BW908-COUNTIFS($AE908:$AE908,$AC909,AW908:AW908,$AI$2),0)),0)),0)</f>
        <v>0</v>
      </c>
      <c r="BX909" s="1">
        <f>IFERROR(IF($AE909&gt;$AE908,VLOOKUP($AC909+AX$1,STOCK!$F$10:$AB$209,17,0),IF($AE909=$AE908,(IF(BX908&gt;=1,BX908-COUNTIFS($AE908:$AE908,$AC909,AX908:AX908,$AI$2),0)),0)),0)</f>
        <v>0</v>
      </c>
    </row>
    <row r="910" spans="29:76" x14ac:dyDescent="0.25">
      <c r="AC910" s="1">
        <f t="shared" si="215"/>
        <v>0</v>
      </c>
      <c r="AD910" s="1">
        <f>IFERROR(IF(LEN(AK910)&gt;=1,VLOOKUP(HLOOKUP(AK910,PROFILE!$K$5:$V$8,4,0),PROFILE!$F$1:$G$3,2,0),0),0)</f>
        <v>0</v>
      </c>
      <c r="AE910" s="1">
        <f t="shared" si="216"/>
        <v>0</v>
      </c>
      <c r="AF910" s="1">
        <v>897</v>
      </c>
      <c r="AI910" s="1" t="str">
        <f>IFERROR(IF($AH910&gt;=1,VLOOKUP($AG910,STUDENT!$O$8:$Z$1507,3,0),""),"")</f>
        <v/>
      </c>
      <c r="AJ910" s="1" t="str">
        <f>IFERROR(IF($AH910&gt;=1,VLOOKUP($AG910,STUDENT!$O$8:$Z$1507,4,0),""),"")</f>
        <v/>
      </c>
      <c r="AK910" s="1" t="str">
        <f>IFERROR(IF($AH910&gt;=1,VLOOKUP($AG910,STUDENT!$O$8:$Z$1507,6,0),""),"")</f>
        <v/>
      </c>
      <c r="AL910" s="1" t="str">
        <f t="shared" si="217"/>
        <v/>
      </c>
      <c r="AM910" s="1" t="str">
        <f t="shared" si="218"/>
        <v/>
      </c>
      <c r="AN910" s="1" t="str">
        <f t="shared" si="219"/>
        <v/>
      </c>
      <c r="AO910" s="1" t="str">
        <f t="shared" si="220"/>
        <v/>
      </c>
      <c r="AP910" s="1" t="str">
        <f t="shared" si="221"/>
        <v/>
      </c>
      <c r="AQ910" s="1" t="str">
        <f t="shared" si="222"/>
        <v/>
      </c>
      <c r="AR910" s="1" t="str">
        <f t="shared" si="223"/>
        <v/>
      </c>
      <c r="AS910" s="1" t="str">
        <f t="shared" si="224"/>
        <v/>
      </c>
      <c r="AT910" s="1" t="str">
        <f t="shared" si="225"/>
        <v/>
      </c>
      <c r="AU910" s="1" t="str">
        <f t="shared" si="226"/>
        <v/>
      </c>
      <c r="AV910" s="1" t="str">
        <f t="shared" si="227"/>
        <v/>
      </c>
      <c r="AW910" s="1" t="str">
        <f t="shared" si="228"/>
        <v/>
      </c>
      <c r="AX910" s="1" t="str">
        <f t="shared" si="229"/>
        <v/>
      </c>
      <c r="AY910" s="1">
        <f>IFERROR(IF($AE910&gt;$AE909,VLOOKUP($AC910+AL$1,STOCK!$F$10:$AB$209,16,0),IF($AE910=$AE909,(IF(AY909&gt;=1,AY909-COUNTIFS($AE909:$AE909,$AC910,AL909:AL909,$AI$1),0)),0)),0)</f>
        <v>0</v>
      </c>
      <c r="AZ910" s="1">
        <f>IFERROR(IF($AE910&gt;$AE909,VLOOKUP($AC910+AM$1,STOCK!$F$10:$AB$209,16,0),IF($AE910=$AE909,(IF(AZ909&gt;=1,AZ909-COUNTIFS($AE909:$AE909,$AC910,AM909:AM909,$AI$1),0)),0)),0)</f>
        <v>0</v>
      </c>
      <c r="BA910" s="1">
        <f>IFERROR(IF($AE910&gt;$AE909,VLOOKUP($AC910+AN$1,STOCK!$F$10:$AB$209,16,0),IF($AE910=$AE909,(IF(BA909&gt;=1,BA909-COUNTIFS($AE909:$AE909,$AC910,AN909:AN909,$AI$1),0)),0)),0)</f>
        <v>0</v>
      </c>
      <c r="BB910" s="1">
        <f>IFERROR(IF($AE910&gt;$AE909,VLOOKUP($AC910+AO$1,STOCK!$F$10:$AB$209,16,0),IF($AE910=$AE909,(IF(BB909&gt;=1,BB909-COUNTIFS($AE909:$AE909,$AC910,AO909:AO909,$AI$1),0)),0)),0)</f>
        <v>0</v>
      </c>
      <c r="BC910" s="1">
        <f>IFERROR(IF($AE910&gt;$AE909,VLOOKUP($AC910+AP$1,STOCK!$F$10:$AB$209,16,0),IF($AE910=$AE909,(IF(BC909&gt;=1,BC909-COUNTIFS($AE909:$AE909,$AC910,AP909:AP909,$AI$1),0)),0)),0)</f>
        <v>0</v>
      </c>
      <c r="BD910" s="1">
        <f>IFERROR(IF($AE910&gt;$AE909,VLOOKUP($AC910+AQ$1,STOCK!$F$10:$AB$209,16,0),IF($AE910=$AE909,(IF(BD909&gt;=1,BD909-COUNTIFS($AE909:$AE909,$AC910,AQ909:AQ909,$AI$1),0)),0)),0)</f>
        <v>0</v>
      </c>
      <c r="BE910" s="1">
        <f>IFERROR(IF($AE910&gt;$AE909,VLOOKUP($AC910+AR$1,STOCK!$F$10:$AB$209,16,0),IF($AE910=$AE909,(IF(BE909&gt;=1,BE909-COUNTIFS($AE909:$AE909,$AC910,AR909:AR909,$AI$1),0)),0)),0)</f>
        <v>0</v>
      </c>
      <c r="BF910" s="1">
        <f>IFERROR(IF($AE910&gt;$AE909,VLOOKUP($AC910+AS$1,STOCK!$F$10:$AB$209,16,0),IF($AE910=$AE909,(IF(BF909&gt;=1,BF909-COUNTIFS($AE909:$AE909,$AC910,AS909:AS909,$AI$1),0)),0)),0)</f>
        <v>0</v>
      </c>
      <c r="BG910" s="1">
        <f>IFERROR(IF($AE910&gt;$AE909,VLOOKUP($AC910+AT$1,STOCK!$F$10:$AB$209,16,0),IF($AE910=$AE909,(IF(BG909&gt;=1,BG909-COUNTIFS($AE909:$AE909,$AC910,AT909:AT909,$AI$1),0)),0)),0)</f>
        <v>0</v>
      </c>
      <c r="BH910" s="1">
        <f>IFERROR(IF($AE910&gt;$AE909,VLOOKUP($AC910+AU$1,STOCK!$F$10:$AB$209,16,0),IF($AE910=$AE909,(IF(BH909&gt;=1,BH909-COUNTIFS($AE909:$AE909,$AC910,AU909:AU909,$AI$1),0)),0)),0)</f>
        <v>0</v>
      </c>
      <c r="BI910" s="1">
        <f>IFERROR(IF($AE910&gt;$AE909,VLOOKUP($AC910+AV$1,STOCK!$F$10:$AB$209,16,0),IF($AE910=$AE909,(IF(BI909&gt;=1,BI909-COUNTIFS($AE909:$AE909,$AC910,AV909:AV909,$AI$1),0)),0)),0)</f>
        <v>0</v>
      </c>
      <c r="BJ910" s="1">
        <f>IFERROR(IF($AE910&gt;$AE909,VLOOKUP($AC910+AW$1,STOCK!$F$10:$AB$209,16,0),IF($AE910=$AE909,(IF(BJ909&gt;=1,BJ909-COUNTIFS($AE909:$AE909,$AC910,AW909:AW909,$AI$1),0)),0)),0)</f>
        <v>0</v>
      </c>
      <c r="BK910" s="1">
        <f>IFERROR(IF($AE910&gt;$AE909,VLOOKUP($AC910+AX$1,STOCK!$F$10:$AB$209,16,0),IF($AE910=$AE909,(IF(BK909&gt;=1,BK909-COUNTIFS($AE909:$AE909,$AC910,AX909:AX909,$AI$1),0)),0)),0)</f>
        <v>0</v>
      </c>
      <c r="BL910" s="1">
        <f>IFERROR(IF($AE910&gt;$AE909,VLOOKUP($AC910+AL$1,STOCK!$F$10:$AB$209,17,0),IF($AE910=$AE909,(IF(BL909&gt;=1,BL909-COUNTIFS($AE909:$AE909,$AC910,AL909:AL909,$AI$2),0)),0)),0)</f>
        <v>0</v>
      </c>
      <c r="BM910" s="1">
        <f>IFERROR(IF($AE910&gt;$AE909,VLOOKUP($AC910+AM$1,STOCK!$F$10:$AB$209,17,0),IF($AE910=$AE909,(IF(BM909&gt;=1,BM909-COUNTIFS($AE909:$AE909,$AC910,AM909:AM909,$AI$2),0)),0)),0)</f>
        <v>0</v>
      </c>
      <c r="BN910" s="1">
        <f>IFERROR(IF($AE910&gt;$AE909,VLOOKUP($AC910+AN$1,STOCK!$F$10:$AB$209,17,0),IF($AE910=$AE909,(IF(BN909&gt;=1,BN909-COUNTIFS($AE909:$AE909,$AC910,AN909:AN909,$AI$2),0)),0)),0)</f>
        <v>0</v>
      </c>
      <c r="BO910" s="1">
        <f>IFERROR(IF($AE910&gt;$AE909,VLOOKUP($AC910+AO$1,STOCK!$F$10:$AB$209,17,0),IF($AE910=$AE909,(IF(BO909&gt;=1,BO909-COUNTIFS($AE909:$AE909,$AC910,AO909:AO909,$AI$2),0)),0)),0)</f>
        <v>0</v>
      </c>
      <c r="BP910" s="1">
        <f>IFERROR(IF($AE910&gt;$AE909,VLOOKUP($AC910+AP$1,STOCK!$F$10:$AB$209,17,0),IF($AE910=$AE909,(IF(BP909&gt;=1,BP909-COUNTIFS($AE909:$AE909,$AC910,AP909:AP909,$AI$2),0)),0)),0)</f>
        <v>0</v>
      </c>
      <c r="BQ910" s="1">
        <f>IFERROR(IF($AE910&gt;$AE909,VLOOKUP($AC910+AQ$1,STOCK!$F$10:$AB$209,17,0),IF($AE910=$AE909,(IF(BQ909&gt;=1,BQ909-COUNTIFS($AE909:$AE909,$AC910,AQ909:AQ909,$AI$2),0)),0)),0)</f>
        <v>0</v>
      </c>
      <c r="BR910" s="1">
        <f>IFERROR(IF($AE910&gt;$AE909,VLOOKUP($AC910+AR$1,STOCK!$F$10:$AB$209,17,0),IF($AE910=$AE909,(IF(BR909&gt;=1,BR909-COUNTIFS($AE909:$AE909,$AC910,AR909:AR909,$AI$2),0)),0)),0)</f>
        <v>0</v>
      </c>
      <c r="BS910" s="1">
        <f>IFERROR(IF($AE910&gt;$AE909,VLOOKUP($AC910+AS$1,STOCK!$F$10:$AB$209,17,0),IF($AE910=$AE909,(IF(BS909&gt;=1,BS909-COUNTIFS($AE909:$AE909,$AC910,AS909:AS909,$AI$2),0)),0)),0)</f>
        <v>0</v>
      </c>
      <c r="BT910" s="1">
        <f>IFERROR(IF($AE910&gt;$AE909,VLOOKUP($AC910+AT$1,STOCK!$F$10:$AB$209,17,0),IF($AE910=$AE909,(IF(BT909&gt;=1,BT909-COUNTIFS($AE909:$AE909,$AC910,AT909:AT909,$AI$2),0)),0)),0)</f>
        <v>0</v>
      </c>
      <c r="BU910" s="1">
        <f>IFERROR(IF($AE910&gt;$AE909,VLOOKUP($AC910+AU$1,STOCK!$F$10:$AB$209,17,0),IF($AE910=$AE909,(IF(BU909&gt;=1,BU909-COUNTIFS($AE909:$AE909,$AC910,AU909:AU909,$AI$2),0)),0)),0)</f>
        <v>0</v>
      </c>
      <c r="BV910" s="1">
        <f>IFERROR(IF($AE910&gt;$AE909,VLOOKUP($AC910+AV$1,STOCK!$F$10:$AB$209,17,0),IF($AE910=$AE909,(IF(BV909&gt;=1,BV909-COUNTIFS($AE909:$AE909,$AC910,AV909:AV909,$AI$2),0)),0)),0)</f>
        <v>0</v>
      </c>
      <c r="BW910" s="1">
        <f>IFERROR(IF($AE910&gt;$AE909,VLOOKUP($AC910+AW$1,STOCK!$F$10:$AB$209,17,0),IF($AE910=$AE909,(IF(BW909&gt;=1,BW909-COUNTIFS($AE909:$AE909,$AC910,AW909:AW909,$AI$2),0)),0)),0)</f>
        <v>0</v>
      </c>
      <c r="BX910" s="1">
        <f>IFERROR(IF($AE910&gt;$AE909,VLOOKUP($AC910+AX$1,STOCK!$F$10:$AB$209,17,0),IF($AE910=$AE909,(IF(BX909&gt;=1,BX909-COUNTIFS($AE909:$AE909,$AC910,AX909:AX909,$AI$2),0)),0)),0)</f>
        <v>0</v>
      </c>
    </row>
    <row r="911" spans="29:76" x14ac:dyDescent="0.25">
      <c r="AC911" s="1">
        <f t="shared" ref="AC911:AC974" si="230">IFERROR(IF(AG911&gt;=101,LEFT(AG911,1)*100,0),0)</f>
        <v>0</v>
      </c>
      <c r="AD911" s="1">
        <f>IFERROR(IF(LEN(AK911)&gt;=1,VLOOKUP(HLOOKUP(AK911,PROFILE!$K$5:$V$8,4,0),PROFILE!$F$1:$G$3,2,0),0),0)</f>
        <v>0</v>
      </c>
      <c r="AE911" s="1">
        <f t="shared" ref="AE911:AE974" si="231">IFERROR(IF(AG911&gt;=101,LEFT(AG911,1)*100,0),0)</f>
        <v>0</v>
      </c>
      <c r="AF911" s="1">
        <v>898</v>
      </c>
      <c r="AI911" s="1" t="str">
        <f>IFERROR(IF($AH911&gt;=1,VLOOKUP($AG911,STUDENT!$O$8:$Z$1507,3,0),""),"")</f>
        <v/>
      </c>
      <c r="AJ911" s="1" t="str">
        <f>IFERROR(IF($AH911&gt;=1,VLOOKUP($AG911,STUDENT!$O$8:$Z$1507,4,0),""),"")</f>
        <v/>
      </c>
      <c r="AK911" s="1" t="str">
        <f>IFERROR(IF($AH911&gt;=1,VLOOKUP($AG911,STUDENT!$O$8:$Z$1507,6,0),""),"")</f>
        <v/>
      </c>
      <c r="AL911" s="1" t="str">
        <f t="shared" ref="AL911:AL974" si="232">IFERROR(IF($AH911&gt;=1,(IF($AD911=1,(IF(BL911&gt;=1,$AI$2,"")),IF($AD911=2,(IF(AY911&gt;=1,$AI$1,"")),IF($AD911=3,(IF(MOD($AG911+AL$1,2)=0,(IF(AY911&gt;=1,$AI$1,"")),IF(MOD($AG911+AL$1,2)=1,(IF(BL911&gt;=1,$AI$2,"")),""))),"")))),""),"")</f>
        <v/>
      </c>
      <c r="AM911" s="1" t="str">
        <f t="shared" ref="AM911:AM974" si="233">IFERROR(IF($AH911&gt;=1,(IF($AD911=1,(IF(BM911&gt;=1,$AI$2,"")),IF($AD911=2,(IF(AZ911&gt;=1,$AI$1,"")),IF($AD911=3,(IF(MOD($AG911+AM$1,2)=0,(IF(AZ911&gt;=1,$AI$1,"")),IF(MOD($AG911+AM$1,2)=1,(IF(BM911&gt;=1,$AI$2,"")),""))),"")))),""),"")</f>
        <v/>
      </c>
      <c r="AN911" s="1" t="str">
        <f t="shared" ref="AN911:AN974" si="234">IFERROR(IF($AH911&gt;=1,(IF($AD911=1,(IF(BN911&gt;=1,$AI$2,"")),IF($AD911=2,(IF(BA911&gt;=1,$AI$1,"")),IF($AD911=3,(IF(MOD($AG911+AN$1,2)=0,(IF(BA911&gt;=1,$AI$1,"")),IF(MOD($AG911+AN$1,2)=1,(IF(BN911&gt;=1,$AI$2,"")),""))),"")))),""),"")</f>
        <v/>
      </c>
      <c r="AO911" s="1" t="str">
        <f t="shared" ref="AO911:AO974" si="235">IFERROR(IF($AH911&gt;=1,(IF($AD911=1,(IF(BO911&gt;=1,$AI$2,"")),IF($AD911=2,(IF(BB911&gt;=1,$AI$1,"")),IF($AD911=3,(IF(MOD($AG911+AO$1,2)=0,(IF(BB911&gt;=1,$AI$1,"")),IF(MOD($AG911+AO$1,2)=1,(IF(BO911&gt;=1,$AI$2,"")),""))),"")))),""),"")</f>
        <v/>
      </c>
      <c r="AP911" s="1" t="str">
        <f t="shared" ref="AP911:AP974" si="236">IFERROR(IF($AH911&gt;=1,(IF($AD911=1,(IF(BP911&gt;=1,$AI$2,"")),IF($AD911=2,(IF(BC911&gt;=1,$AI$1,"")),IF($AD911=3,(IF(MOD($AG911+AP$1,2)=0,(IF(BC911&gt;=1,$AI$1,"")),IF(MOD($AG911+AP$1,2)=1,(IF(BP911&gt;=1,$AI$2,"")),""))),"")))),""),"")</f>
        <v/>
      </c>
      <c r="AQ911" s="1" t="str">
        <f t="shared" ref="AQ911:AQ974" si="237">IFERROR(IF($AH911&gt;=1,(IF($AD911=1,(IF(BQ911&gt;=1,$AI$2,"")),IF($AD911=2,(IF(BD911&gt;=1,$AI$1,"")),IF($AD911=3,(IF(MOD($AG911+AQ$1,2)=0,(IF(BD911&gt;=1,$AI$1,"")),IF(MOD($AG911+AQ$1,2)=1,(IF(BQ911&gt;=1,$AI$2,"")),""))),"")))),""),"")</f>
        <v/>
      </c>
      <c r="AR911" s="1" t="str">
        <f t="shared" ref="AR911:AR974" si="238">IFERROR(IF($AH911&gt;=1,(IF($AD911=1,(IF(BR911&gt;=1,$AI$2,"")),IF($AD911=2,(IF(BE911&gt;=1,$AI$1,"")),IF($AD911=3,(IF(MOD($AG911+AR$1,2)=0,(IF(BE911&gt;=1,$AI$1,"")),IF(MOD($AG911+AR$1,2)=1,(IF(BR911&gt;=1,$AI$2,"")),""))),"")))),""),"")</f>
        <v/>
      </c>
      <c r="AS911" s="1" t="str">
        <f t="shared" ref="AS911:AS974" si="239">IFERROR(IF($AH911&gt;=1,(IF($AD911=1,(IF(BS911&gt;=1,$AI$2,"")),IF($AD911=2,(IF(BF911&gt;=1,$AI$1,"")),IF($AD911=3,(IF(MOD($AG911+AS$1,2)=0,(IF(BF911&gt;=1,$AI$1,"")),IF(MOD($AG911+AS$1,2)=1,(IF(BS911&gt;=1,$AI$2,"")),""))),"")))),""),"")</f>
        <v/>
      </c>
      <c r="AT911" s="1" t="str">
        <f t="shared" ref="AT911:AT974" si="240">IFERROR(IF($AH911&gt;=1,(IF($AD911=1,(IF(BT911&gt;=1,$AI$2,"")),IF($AD911=2,(IF(BG911&gt;=1,$AI$1,"")),IF($AD911=3,(IF(MOD($AG911+AT$1,2)=0,(IF(BG911&gt;=1,$AI$1,"")),IF(MOD($AG911+AT$1,2)=1,(IF(BT911&gt;=1,$AI$2,"")),""))),"")))),""),"")</f>
        <v/>
      </c>
      <c r="AU911" s="1" t="str">
        <f t="shared" ref="AU911:AU974" si="241">IFERROR(IF($AH911&gt;=1,(IF($AD911=1,(IF(BU911&gt;=1,$AI$2,"")),IF($AD911=2,(IF(BH911&gt;=1,$AI$1,"")),IF($AD911=3,(IF(MOD($AG911+AU$1,2)=0,(IF(BH911&gt;=1,$AI$1,"")),IF(MOD($AG911+AU$1,2)=1,(IF(BU911&gt;=1,$AI$2,"")),""))),"")))),""),"")</f>
        <v/>
      </c>
      <c r="AV911" s="1" t="str">
        <f t="shared" ref="AV911:AV974" si="242">IFERROR(IF($AH911&gt;=1,(IF($AD911=1,(IF(BV911&gt;=1,$AI$2,"")),IF($AD911=2,(IF(BI911&gt;=1,$AI$1,"")),IF($AD911=3,(IF(MOD($AG911+AV$1,2)=0,(IF(BI911&gt;=1,$AI$1,"")),IF(MOD($AG911+AV$1,2)=1,(IF(BV911&gt;=1,$AI$2,"")),""))),"")))),""),"")</f>
        <v/>
      </c>
      <c r="AW911" s="1" t="str">
        <f t="shared" ref="AW911:AW974" si="243">IFERROR(IF($AH911&gt;=1,(IF($AD911=1,(IF(BW911&gt;=1,$AI$2,"")),IF($AD911=2,(IF(BJ911&gt;=1,$AI$1,"")),IF($AD911=3,(IF(MOD($AG911+AW$1,2)=0,(IF(BJ911&gt;=1,$AI$1,"")),IF(MOD($AG911+AW$1,2)=1,(IF(BW911&gt;=1,$AI$2,"")),""))),"")))),""),"")</f>
        <v/>
      </c>
      <c r="AX911" s="1" t="str">
        <f t="shared" ref="AX911:AX974" si="244">IFERROR(IF($AH911&gt;=1,(IF($AD911=1,(IF(BX911&gt;=1,$AI$2,"")),IF($AD911=2,(IF(BK911&gt;=1,$AI$1,"")),IF($AD911=3,(IF(MOD($AG911+AX$1,2)=0,(IF(BK911&gt;=1,$AI$1,"")),IF(MOD($AG911+AX$1,2)=1,(IF(BX911&gt;=1,$AI$2,"")),""))),"")))),""),"")</f>
        <v/>
      </c>
      <c r="AY911" s="1">
        <f>IFERROR(IF($AE911&gt;$AE910,VLOOKUP($AC911+AL$1,STOCK!$F$10:$AB$209,16,0),IF($AE911=$AE910,(IF(AY910&gt;=1,AY910-COUNTIFS($AE910:$AE910,$AC911,AL910:AL910,$AI$1),0)),0)),0)</f>
        <v>0</v>
      </c>
      <c r="AZ911" s="1">
        <f>IFERROR(IF($AE911&gt;$AE910,VLOOKUP($AC911+AM$1,STOCK!$F$10:$AB$209,16,0),IF($AE911=$AE910,(IF(AZ910&gt;=1,AZ910-COUNTIFS($AE910:$AE910,$AC911,AM910:AM910,$AI$1),0)),0)),0)</f>
        <v>0</v>
      </c>
      <c r="BA911" s="1">
        <f>IFERROR(IF($AE911&gt;$AE910,VLOOKUP($AC911+AN$1,STOCK!$F$10:$AB$209,16,0),IF($AE911=$AE910,(IF(BA910&gt;=1,BA910-COUNTIFS($AE910:$AE910,$AC911,AN910:AN910,$AI$1),0)),0)),0)</f>
        <v>0</v>
      </c>
      <c r="BB911" s="1">
        <f>IFERROR(IF($AE911&gt;$AE910,VLOOKUP($AC911+AO$1,STOCK!$F$10:$AB$209,16,0),IF($AE911=$AE910,(IF(BB910&gt;=1,BB910-COUNTIFS($AE910:$AE910,$AC911,AO910:AO910,$AI$1),0)),0)),0)</f>
        <v>0</v>
      </c>
      <c r="BC911" s="1">
        <f>IFERROR(IF($AE911&gt;$AE910,VLOOKUP($AC911+AP$1,STOCK!$F$10:$AB$209,16,0),IF($AE911=$AE910,(IF(BC910&gt;=1,BC910-COUNTIFS($AE910:$AE910,$AC911,AP910:AP910,$AI$1),0)),0)),0)</f>
        <v>0</v>
      </c>
      <c r="BD911" s="1">
        <f>IFERROR(IF($AE911&gt;$AE910,VLOOKUP($AC911+AQ$1,STOCK!$F$10:$AB$209,16,0),IF($AE911=$AE910,(IF(BD910&gt;=1,BD910-COUNTIFS($AE910:$AE910,$AC911,AQ910:AQ910,$AI$1),0)),0)),0)</f>
        <v>0</v>
      </c>
      <c r="BE911" s="1">
        <f>IFERROR(IF($AE911&gt;$AE910,VLOOKUP($AC911+AR$1,STOCK!$F$10:$AB$209,16,0),IF($AE911=$AE910,(IF(BE910&gt;=1,BE910-COUNTIFS($AE910:$AE910,$AC911,AR910:AR910,$AI$1),0)),0)),0)</f>
        <v>0</v>
      </c>
      <c r="BF911" s="1">
        <f>IFERROR(IF($AE911&gt;$AE910,VLOOKUP($AC911+AS$1,STOCK!$F$10:$AB$209,16,0),IF($AE911=$AE910,(IF(BF910&gt;=1,BF910-COUNTIFS($AE910:$AE910,$AC911,AS910:AS910,$AI$1),0)),0)),0)</f>
        <v>0</v>
      </c>
      <c r="BG911" s="1">
        <f>IFERROR(IF($AE911&gt;$AE910,VLOOKUP($AC911+AT$1,STOCK!$F$10:$AB$209,16,0),IF($AE911=$AE910,(IF(BG910&gt;=1,BG910-COUNTIFS($AE910:$AE910,$AC911,AT910:AT910,$AI$1),0)),0)),0)</f>
        <v>0</v>
      </c>
      <c r="BH911" s="1">
        <f>IFERROR(IF($AE911&gt;$AE910,VLOOKUP($AC911+AU$1,STOCK!$F$10:$AB$209,16,0),IF($AE911=$AE910,(IF(BH910&gt;=1,BH910-COUNTIFS($AE910:$AE910,$AC911,AU910:AU910,$AI$1),0)),0)),0)</f>
        <v>0</v>
      </c>
      <c r="BI911" s="1">
        <f>IFERROR(IF($AE911&gt;$AE910,VLOOKUP($AC911+AV$1,STOCK!$F$10:$AB$209,16,0),IF($AE911=$AE910,(IF(BI910&gt;=1,BI910-COUNTIFS($AE910:$AE910,$AC911,AV910:AV910,$AI$1),0)),0)),0)</f>
        <v>0</v>
      </c>
      <c r="BJ911" s="1">
        <f>IFERROR(IF($AE911&gt;$AE910,VLOOKUP($AC911+AW$1,STOCK!$F$10:$AB$209,16,0),IF($AE911=$AE910,(IF(BJ910&gt;=1,BJ910-COUNTIFS($AE910:$AE910,$AC911,AW910:AW910,$AI$1),0)),0)),0)</f>
        <v>0</v>
      </c>
      <c r="BK911" s="1">
        <f>IFERROR(IF($AE911&gt;$AE910,VLOOKUP($AC911+AX$1,STOCK!$F$10:$AB$209,16,0),IF($AE911=$AE910,(IF(BK910&gt;=1,BK910-COUNTIFS($AE910:$AE910,$AC911,AX910:AX910,$AI$1),0)),0)),0)</f>
        <v>0</v>
      </c>
      <c r="BL911" s="1">
        <f>IFERROR(IF($AE911&gt;$AE910,VLOOKUP($AC911+AL$1,STOCK!$F$10:$AB$209,17,0),IF($AE911=$AE910,(IF(BL910&gt;=1,BL910-COUNTIFS($AE910:$AE910,$AC911,AL910:AL910,$AI$2),0)),0)),0)</f>
        <v>0</v>
      </c>
      <c r="BM911" s="1">
        <f>IFERROR(IF($AE911&gt;$AE910,VLOOKUP($AC911+AM$1,STOCK!$F$10:$AB$209,17,0),IF($AE911=$AE910,(IF(BM910&gt;=1,BM910-COUNTIFS($AE910:$AE910,$AC911,AM910:AM910,$AI$2),0)),0)),0)</f>
        <v>0</v>
      </c>
      <c r="BN911" s="1">
        <f>IFERROR(IF($AE911&gt;$AE910,VLOOKUP($AC911+AN$1,STOCK!$F$10:$AB$209,17,0),IF($AE911=$AE910,(IF(BN910&gt;=1,BN910-COUNTIFS($AE910:$AE910,$AC911,AN910:AN910,$AI$2),0)),0)),0)</f>
        <v>0</v>
      </c>
      <c r="BO911" s="1">
        <f>IFERROR(IF($AE911&gt;$AE910,VLOOKUP($AC911+AO$1,STOCK!$F$10:$AB$209,17,0),IF($AE911=$AE910,(IF(BO910&gt;=1,BO910-COUNTIFS($AE910:$AE910,$AC911,AO910:AO910,$AI$2),0)),0)),0)</f>
        <v>0</v>
      </c>
      <c r="BP911" s="1">
        <f>IFERROR(IF($AE911&gt;$AE910,VLOOKUP($AC911+AP$1,STOCK!$F$10:$AB$209,17,0),IF($AE911=$AE910,(IF(BP910&gt;=1,BP910-COUNTIFS($AE910:$AE910,$AC911,AP910:AP910,$AI$2),0)),0)),0)</f>
        <v>0</v>
      </c>
      <c r="BQ911" s="1">
        <f>IFERROR(IF($AE911&gt;$AE910,VLOOKUP($AC911+AQ$1,STOCK!$F$10:$AB$209,17,0),IF($AE911=$AE910,(IF(BQ910&gt;=1,BQ910-COUNTIFS($AE910:$AE910,$AC911,AQ910:AQ910,$AI$2),0)),0)),0)</f>
        <v>0</v>
      </c>
      <c r="BR911" s="1">
        <f>IFERROR(IF($AE911&gt;$AE910,VLOOKUP($AC911+AR$1,STOCK!$F$10:$AB$209,17,0),IF($AE911=$AE910,(IF(BR910&gt;=1,BR910-COUNTIFS($AE910:$AE910,$AC911,AR910:AR910,$AI$2),0)),0)),0)</f>
        <v>0</v>
      </c>
      <c r="BS911" s="1">
        <f>IFERROR(IF($AE911&gt;$AE910,VLOOKUP($AC911+AS$1,STOCK!$F$10:$AB$209,17,0),IF($AE911=$AE910,(IF(BS910&gt;=1,BS910-COUNTIFS($AE910:$AE910,$AC911,AS910:AS910,$AI$2),0)),0)),0)</f>
        <v>0</v>
      </c>
      <c r="BT911" s="1">
        <f>IFERROR(IF($AE911&gt;$AE910,VLOOKUP($AC911+AT$1,STOCK!$F$10:$AB$209,17,0),IF($AE911=$AE910,(IF(BT910&gt;=1,BT910-COUNTIFS($AE910:$AE910,$AC911,AT910:AT910,$AI$2),0)),0)),0)</f>
        <v>0</v>
      </c>
      <c r="BU911" s="1">
        <f>IFERROR(IF($AE911&gt;$AE910,VLOOKUP($AC911+AU$1,STOCK!$F$10:$AB$209,17,0),IF($AE911=$AE910,(IF(BU910&gt;=1,BU910-COUNTIFS($AE910:$AE910,$AC911,AU910:AU910,$AI$2),0)),0)),0)</f>
        <v>0</v>
      </c>
      <c r="BV911" s="1">
        <f>IFERROR(IF($AE911&gt;$AE910,VLOOKUP($AC911+AV$1,STOCK!$F$10:$AB$209,17,0),IF($AE911=$AE910,(IF(BV910&gt;=1,BV910-COUNTIFS($AE910:$AE910,$AC911,AV910:AV910,$AI$2),0)),0)),0)</f>
        <v>0</v>
      </c>
      <c r="BW911" s="1">
        <f>IFERROR(IF($AE911&gt;$AE910,VLOOKUP($AC911+AW$1,STOCK!$F$10:$AB$209,17,0),IF($AE911=$AE910,(IF(BW910&gt;=1,BW910-COUNTIFS($AE910:$AE910,$AC911,AW910:AW910,$AI$2),0)),0)),0)</f>
        <v>0</v>
      </c>
      <c r="BX911" s="1">
        <f>IFERROR(IF($AE911&gt;$AE910,VLOOKUP($AC911+AX$1,STOCK!$F$10:$AB$209,17,0),IF($AE911=$AE910,(IF(BX910&gt;=1,BX910-COUNTIFS($AE910:$AE910,$AC911,AX910:AX910,$AI$2),0)),0)),0)</f>
        <v>0</v>
      </c>
    </row>
    <row r="912" spans="29:76" x14ac:dyDescent="0.25">
      <c r="AC912" s="1">
        <f t="shared" si="230"/>
        <v>0</v>
      </c>
      <c r="AD912" s="1">
        <f>IFERROR(IF(LEN(AK912)&gt;=1,VLOOKUP(HLOOKUP(AK912,PROFILE!$K$5:$V$8,4,0),PROFILE!$F$1:$G$3,2,0),0),0)</f>
        <v>0</v>
      </c>
      <c r="AE912" s="1">
        <f t="shared" si="231"/>
        <v>0</v>
      </c>
      <c r="AF912" s="1">
        <v>899</v>
      </c>
      <c r="AI912" s="1" t="str">
        <f>IFERROR(IF($AH912&gt;=1,VLOOKUP($AG912,STUDENT!$O$8:$Z$1507,3,0),""),"")</f>
        <v/>
      </c>
      <c r="AJ912" s="1" t="str">
        <f>IFERROR(IF($AH912&gt;=1,VLOOKUP($AG912,STUDENT!$O$8:$Z$1507,4,0),""),"")</f>
        <v/>
      </c>
      <c r="AK912" s="1" t="str">
        <f>IFERROR(IF($AH912&gt;=1,VLOOKUP($AG912,STUDENT!$O$8:$Z$1507,6,0),""),"")</f>
        <v/>
      </c>
      <c r="AL912" s="1" t="str">
        <f t="shared" si="232"/>
        <v/>
      </c>
      <c r="AM912" s="1" t="str">
        <f t="shared" si="233"/>
        <v/>
      </c>
      <c r="AN912" s="1" t="str">
        <f t="shared" si="234"/>
        <v/>
      </c>
      <c r="AO912" s="1" t="str">
        <f t="shared" si="235"/>
        <v/>
      </c>
      <c r="AP912" s="1" t="str">
        <f t="shared" si="236"/>
        <v/>
      </c>
      <c r="AQ912" s="1" t="str">
        <f t="shared" si="237"/>
        <v/>
      </c>
      <c r="AR912" s="1" t="str">
        <f t="shared" si="238"/>
        <v/>
      </c>
      <c r="AS912" s="1" t="str">
        <f t="shared" si="239"/>
        <v/>
      </c>
      <c r="AT912" s="1" t="str">
        <f t="shared" si="240"/>
        <v/>
      </c>
      <c r="AU912" s="1" t="str">
        <f t="shared" si="241"/>
        <v/>
      </c>
      <c r="AV912" s="1" t="str">
        <f t="shared" si="242"/>
        <v/>
      </c>
      <c r="AW912" s="1" t="str">
        <f t="shared" si="243"/>
        <v/>
      </c>
      <c r="AX912" s="1" t="str">
        <f t="shared" si="244"/>
        <v/>
      </c>
      <c r="AY912" s="1">
        <f>IFERROR(IF($AE912&gt;$AE911,VLOOKUP($AC912+AL$1,STOCK!$F$10:$AB$209,16,0),IF($AE912=$AE911,(IF(AY911&gt;=1,AY911-COUNTIFS($AE911:$AE911,$AC912,AL911:AL911,$AI$1),0)),0)),0)</f>
        <v>0</v>
      </c>
      <c r="AZ912" s="1">
        <f>IFERROR(IF($AE912&gt;$AE911,VLOOKUP($AC912+AM$1,STOCK!$F$10:$AB$209,16,0),IF($AE912=$AE911,(IF(AZ911&gt;=1,AZ911-COUNTIFS($AE911:$AE911,$AC912,AM911:AM911,$AI$1),0)),0)),0)</f>
        <v>0</v>
      </c>
      <c r="BA912" s="1">
        <f>IFERROR(IF($AE912&gt;$AE911,VLOOKUP($AC912+AN$1,STOCK!$F$10:$AB$209,16,0),IF($AE912=$AE911,(IF(BA911&gt;=1,BA911-COUNTIFS($AE911:$AE911,$AC912,AN911:AN911,$AI$1),0)),0)),0)</f>
        <v>0</v>
      </c>
      <c r="BB912" s="1">
        <f>IFERROR(IF($AE912&gt;$AE911,VLOOKUP($AC912+AO$1,STOCK!$F$10:$AB$209,16,0),IF($AE912=$AE911,(IF(BB911&gt;=1,BB911-COUNTIFS($AE911:$AE911,$AC912,AO911:AO911,$AI$1),0)),0)),0)</f>
        <v>0</v>
      </c>
      <c r="BC912" s="1">
        <f>IFERROR(IF($AE912&gt;$AE911,VLOOKUP($AC912+AP$1,STOCK!$F$10:$AB$209,16,0),IF($AE912=$AE911,(IF(BC911&gt;=1,BC911-COUNTIFS($AE911:$AE911,$AC912,AP911:AP911,$AI$1),0)),0)),0)</f>
        <v>0</v>
      </c>
      <c r="BD912" s="1">
        <f>IFERROR(IF($AE912&gt;$AE911,VLOOKUP($AC912+AQ$1,STOCK!$F$10:$AB$209,16,0),IF($AE912=$AE911,(IF(BD911&gt;=1,BD911-COUNTIFS($AE911:$AE911,$AC912,AQ911:AQ911,$AI$1),0)),0)),0)</f>
        <v>0</v>
      </c>
      <c r="BE912" s="1">
        <f>IFERROR(IF($AE912&gt;$AE911,VLOOKUP($AC912+AR$1,STOCK!$F$10:$AB$209,16,0),IF($AE912=$AE911,(IF(BE911&gt;=1,BE911-COUNTIFS($AE911:$AE911,$AC912,AR911:AR911,$AI$1),0)),0)),0)</f>
        <v>0</v>
      </c>
      <c r="BF912" s="1">
        <f>IFERROR(IF($AE912&gt;$AE911,VLOOKUP($AC912+AS$1,STOCK!$F$10:$AB$209,16,0),IF($AE912=$AE911,(IF(BF911&gt;=1,BF911-COUNTIFS($AE911:$AE911,$AC912,AS911:AS911,$AI$1),0)),0)),0)</f>
        <v>0</v>
      </c>
      <c r="BG912" s="1">
        <f>IFERROR(IF($AE912&gt;$AE911,VLOOKUP($AC912+AT$1,STOCK!$F$10:$AB$209,16,0),IF($AE912=$AE911,(IF(BG911&gt;=1,BG911-COUNTIFS($AE911:$AE911,$AC912,AT911:AT911,$AI$1),0)),0)),0)</f>
        <v>0</v>
      </c>
      <c r="BH912" s="1">
        <f>IFERROR(IF($AE912&gt;$AE911,VLOOKUP($AC912+AU$1,STOCK!$F$10:$AB$209,16,0),IF($AE912=$AE911,(IF(BH911&gt;=1,BH911-COUNTIFS($AE911:$AE911,$AC912,AU911:AU911,$AI$1),0)),0)),0)</f>
        <v>0</v>
      </c>
      <c r="BI912" s="1">
        <f>IFERROR(IF($AE912&gt;$AE911,VLOOKUP($AC912+AV$1,STOCK!$F$10:$AB$209,16,0),IF($AE912=$AE911,(IF(BI911&gt;=1,BI911-COUNTIFS($AE911:$AE911,$AC912,AV911:AV911,$AI$1),0)),0)),0)</f>
        <v>0</v>
      </c>
      <c r="BJ912" s="1">
        <f>IFERROR(IF($AE912&gt;$AE911,VLOOKUP($AC912+AW$1,STOCK!$F$10:$AB$209,16,0),IF($AE912=$AE911,(IF(BJ911&gt;=1,BJ911-COUNTIFS($AE911:$AE911,$AC912,AW911:AW911,$AI$1),0)),0)),0)</f>
        <v>0</v>
      </c>
      <c r="BK912" s="1">
        <f>IFERROR(IF($AE912&gt;$AE911,VLOOKUP($AC912+AX$1,STOCK!$F$10:$AB$209,16,0),IF($AE912=$AE911,(IF(BK911&gt;=1,BK911-COUNTIFS($AE911:$AE911,$AC912,AX911:AX911,$AI$1),0)),0)),0)</f>
        <v>0</v>
      </c>
      <c r="BL912" s="1">
        <f>IFERROR(IF($AE912&gt;$AE911,VLOOKUP($AC912+AL$1,STOCK!$F$10:$AB$209,17,0),IF($AE912=$AE911,(IF(BL911&gt;=1,BL911-COUNTIFS($AE911:$AE911,$AC912,AL911:AL911,$AI$2),0)),0)),0)</f>
        <v>0</v>
      </c>
      <c r="BM912" s="1">
        <f>IFERROR(IF($AE912&gt;$AE911,VLOOKUP($AC912+AM$1,STOCK!$F$10:$AB$209,17,0),IF($AE912=$AE911,(IF(BM911&gt;=1,BM911-COUNTIFS($AE911:$AE911,$AC912,AM911:AM911,$AI$2),0)),0)),0)</f>
        <v>0</v>
      </c>
      <c r="BN912" s="1">
        <f>IFERROR(IF($AE912&gt;$AE911,VLOOKUP($AC912+AN$1,STOCK!$F$10:$AB$209,17,0),IF($AE912=$AE911,(IF(BN911&gt;=1,BN911-COUNTIFS($AE911:$AE911,$AC912,AN911:AN911,$AI$2),0)),0)),0)</f>
        <v>0</v>
      </c>
      <c r="BO912" s="1">
        <f>IFERROR(IF($AE912&gt;$AE911,VLOOKUP($AC912+AO$1,STOCK!$F$10:$AB$209,17,0),IF($AE912=$AE911,(IF(BO911&gt;=1,BO911-COUNTIFS($AE911:$AE911,$AC912,AO911:AO911,$AI$2),0)),0)),0)</f>
        <v>0</v>
      </c>
      <c r="BP912" s="1">
        <f>IFERROR(IF($AE912&gt;$AE911,VLOOKUP($AC912+AP$1,STOCK!$F$10:$AB$209,17,0),IF($AE912=$AE911,(IF(BP911&gt;=1,BP911-COUNTIFS($AE911:$AE911,$AC912,AP911:AP911,$AI$2),0)),0)),0)</f>
        <v>0</v>
      </c>
      <c r="BQ912" s="1">
        <f>IFERROR(IF($AE912&gt;$AE911,VLOOKUP($AC912+AQ$1,STOCK!$F$10:$AB$209,17,0),IF($AE912=$AE911,(IF(BQ911&gt;=1,BQ911-COUNTIFS($AE911:$AE911,$AC912,AQ911:AQ911,$AI$2),0)),0)),0)</f>
        <v>0</v>
      </c>
      <c r="BR912" s="1">
        <f>IFERROR(IF($AE912&gt;$AE911,VLOOKUP($AC912+AR$1,STOCK!$F$10:$AB$209,17,0),IF($AE912=$AE911,(IF(BR911&gt;=1,BR911-COUNTIFS($AE911:$AE911,$AC912,AR911:AR911,$AI$2),0)),0)),0)</f>
        <v>0</v>
      </c>
      <c r="BS912" s="1">
        <f>IFERROR(IF($AE912&gt;$AE911,VLOOKUP($AC912+AS$1,STOCK!$F$10:$AB$209,17,0),IF($AE912=$AE911,(IF(BS911&gt;=1,BS911-COUNTIFS($AE911:$AE911,$AC912,AS911:AS911,$AI$2),0)),0)),0)</f>
        <v>0</v>
      </c>
      <c r="BT912" s="1">
        <f>IFERROR(IF($AE912&gt;$AE911,VLOOKUP($AC912+AT$1,STOCK!$F$10:$AB$209,17,0),IF($AE912=$AE911,(IF(BT911&gt;=1,BT911-COUNTIFS($AE911:$AE911,$AC912,AT911:AT911,$AI$2),0)),0)),0)</f>
        <v>0</v>
      </c>
      <c r="BU912" s="1">
        <f>IFERROR(IF($AE912&gt;$AE911,VLOOKUP($AC912+AU$1,STOCK!$F$10:$AB$209,17,0),IF($AE912=$AE911,(IF(BU911&gt;=1,BU911-COUNTIFS($AE911:$AE911,$AC912,AU911:AU911,$AI$2),0)),0)),0)</f>
        <v>0</v>
      </c>
      <c r="BV912" s="1">
        <f>IFERROR(IF($AE912&gt;$AE911,VLOOKUP($AC912+AV$1,STOCK!$F$10:$AB$209,17,0),IF($AE912=$AE911,(IF(BV911&gt;=1,BV911-COUNTIFS($AE911:$AE911,$AC912,AV911:AV911,$AI$2),0)),0)),0)</f>
        <v>0</v>
      </c>
      <c r="BW912" s="1">
        <f>IFERROR(IF($AE912&gt;$AE911,VLOOKUP($AC912+AW$1,STOCK!$F$10:$AB$209,17,0),IF($AE912=$AE911,(IF(BW911&gt;=1,BW911-COUNTIFS($AE911:$AE911,$AC912,AW911:AW911,$AI$2),0)),0)),0)</f>
        <v>0</v>
      </c>
      <c r="BX912" s="1">
        <f>IFERROR(IF($AE912&gt;$AE911,VLOOKUP($AC912+AX$1,STOCK!$F$10:$AB$209,17,0),IF($AE912=$AE911,(IF(BX911&gt;=1,BX911-COUNTIFS($AE911:$AE911,$AC912,AX911:AX911,$AI$2),0)),0)),0)</f>
        <v>0</v>
      </c>
    </row>
    <row r="913" spans="29:76" x14ac:dyDescent="0.25">
      <c r="AC913" s="1">
        <f t="shared" si="230"/>
        <v>0</v>
      </c>
      <c r="AD913" s="1">
        <f>IFERROR(IF(LEN(AK913)&gt;=1,VLOOKUP(HLOOKUP(AK913,PROFILE!$K$5:$V$8,4,0),PROFILE!$F$1:$G$3,2,0),0),0)</f>
        <v>0</v>
      </c>
      <c r="AE913" s="1">
        <f t="shared" si="231"/>
        <v>0</v>
      </c>
      <c r="AF913" s="1">
        <v>900</v>
      </c>
      <c r="AI913" s="1" t="str">
        <f>IFERROR(IF($AH913&gt;=1,VLOOKUP($AG913,STUDENT!$O$8:$Z$1507,3,0),""),"")</f>
        <v/>
      </c>
      <c r="AJ913" s="1" t="str">
        <f>IFERROR(IF($AH913&gt;=1,VLOOKUP($AG913,STUDENT!$O$8:$Z$1507,4,0),""),"")</f>
        <v/>
      </c>
      <c r="AK913" s="1" t="str">
        <f>IFERROR(IF($AH913&gt;=1,VLOOKUP($AG913,STUDENT!$O$8:$Z$1507,6,0),""),"")</f>
        <v/>
      </c>
      <c r="AL913" s="1" t="str">
        <f t="shared" si="232"/>
        <v/>
      </c>
      <c r="AM913" s="1" t="str">
        <f t="shared" si="233"/>
        <v/>
      </c>
      <c r="AN913" s="1" t="str">
        <f t="shared" si="234"/>
        <v/>
      </c>
      <c r="AO913" s="1" t="str">
        <f t="shared" si="235"/>
        <v/>
      </c>
      <c r="AP913" s="1" t="str">
        <f t="shared" si="236"/>
        <v/>
      </c>
      <c r="AQ913" s="1" t="str">
        <f t="shared" si="237"/>
        <v/>
      </c>
      <c r="AR913" s="1" t="str">
        <f t="shared" si="238"/>
        <v/>
      </c>
      <c r="AS913" s="1" t="str">
        <f t="shared" si="239"/>
        <v/>
      </c>
      <c r="AT913" s="1" t="str">
        <f t="shared" si="240"/>
        <v/>
      </c>
      <c r="AU913" s="1" t="str">
        <f t="shared" si="241"/>
        <v/>
      </c>
      <c r="AV913" s="1" t="str">
        <f t="shared" si="242"/>
        <v/>
      </c>
      <c r="AW913" s="1" t="str">
        <f t="shared" si="243"/>
        <v/>
      </c>
      <c r="AX913" s="1" t="str">
        <f t="shared" si="244"/>
        <v/>
      </c>
      <c r="AY913" s="1">
        <f>IFERROR(IF($AE913&gt;$AE912,VLOOKUP($AC913+AL$1,STOCK!$F$10:$AB$209,16,0),IF($AE913=$AE912,(IF(AY912&gt;=1,AY912-COUNTIFS($AE912:$AE912,$AC913,AL912:AL912,$AI$1),0)),0)),0)</f>
        <v>0</v>
      </c>
      <c r="AZ913" s="1">
        <f>IFERROR(IF($AE913&gt;$AE912,VLOOKUP($AC913+AM$1,STOCK!$F$10:$AB$209,16,0),IF($AE913=$AE912,(IF(AZ912&gt;=1,AZ912-COUNTIFS($AE912:$AE912,$AC913,AM912:AM912,$AI$1),0)),0)),0)</f>
        <v>0</v>
      </c>
      <c r="BA913" s="1">
        <f>IFERROR(IF($AE913&gt;$AE912,VLOOKUP($AC913+AN$1,STOCK!$F$10:$AB$209,16,0),IF($AE913=$AE912,(IF(BA912&gt;=1,BA912-COUNTIFS($AE912:$AE912,$AC913,AN912:AN912,$AI$1),0)),0)),0)</f>
        <v>0</v>
      </c>
      <c r="BB913" s="1">
        <f>IFERROR(IF($AE913&gt;$AE912,VLOOKUP($AC913+AO$1,STOCK!$F$10:$AB$209,16,0),IF($AE913=$AE912,(IF(BB912&gt;=1,BB912-COUNTIFS($AE912:$AE912,$AC913,AO912:AO912,$AI$1),0)),0)),0)</f>
        <v>0</v>
      </c>
      <c r="BC913" s="1">
        <f>IFERROR(IF($AE913&gt;$AE912,VLOOKUP($AC913+AP$1,STOCK!$F$10:$AB$209,16,0),IF($AE913=$AE912,(IF(BC912&gt;=1,BC912-COUNTIFS($AE912:$AE912,$AC913,AP912:AP912,$AI$1),0)),0)),0)</f>
        <v>0</v>
      </c>
      <c r="BD913" s="1">
        <f>IFERROR(IF($AE913&gt;$AE912,VLOOKUP($AC913+AQ$1,STOCK!$F$10:$AB$209,16,0),IF($AE913=$AE912,(IF(BD912&gt;=1,BD912-COUNTIFS($AE912:$AE912,$AC913,AQ912:AQ912,$AI$1),0)),0)),0)</f>
        <v>0</v>
      </c>
      <c r="BE913" s="1">
        <f>IFERROR(IF($AE913&gt;$AE912,VLOOKUP($AC913+AR$1,STOCK!$F$10:$AB$209,16,0),IF($AE913=$AE912,(IF(BE912&gt;=1,BE912-COUNTIFS($AE912:$AE912,$AC913,AR912:AR912,$AI$1),0)),0)),0)</f>
        <v>0</v>
      </c>
      <c r="BF913" s="1">
        <f>IFERROR(IF($AE913&gt;$AE912,VLOOKUP($AC913+AS$1,STOCK!$F$10:$AB$209,16,0),IF($AE913=$AE912,(IF(BF912&gt;=1,BF912-COUNTIFS($AE912:$AE912,$AC913,AS912:AS912,$AI$1),0)),0)),0)</f>
        <v>0</v>
      </c>
      <c r="BG913" s="1">
        <f>IFERROR(IF($AE913&gt;$AE912,VLOOKUP($AC913+AT$1,STOCK!$F$10:$AB$209,16,0),IF($AE913=$AE912,(IF(BG912&gt;=1,BG912-COUNTIFS($AE912:$AE912,$AC913,AT912:AT912,$AI$1),0)),0)),0)</f>
        <v>0</v>
      </c>
      <c r="BH913" s="1">
        <f>IFERROR(IF($AE913&gt;$AE912,VLOOKUP($AC913+AU$1,STOCK!$F$10:$AB$209,16,0),IF($AE913=$AE912,(IF(BH912&gt;=1,BH912-COUNTIFS($AE912:$AE912,$AC913,AU912:AU912,$AI$1),0)),0)),0)</f>
        <v>0</v>
      </c>
      <c r="BI913" s="1">
        <f>IFERROR(IF($AE913&gt;$AE912,VLOOKUP($AC913+AV$1,STOCK!$F$10:$AB$209,16,0),IF($AE913=$AE912,(IF(BI912&gt;=1,BI912-COUNTIFS($AE912:$AE912,$AC913,AV912:AV912,$AI$1),0)),0)),0)</f>
        <v>0</v>
      </c>
      <c r="BJ913" s="1">
        <f>IFERROR(IF($AE913&gt;$AE912,VLOOKUP($AC913+AW$1,STOCK!$F$10:$AB$209,16,0),IF($AE913=$AE912,(IF(BJ912&gt;=1,BJ912-COUNTIFS($AE912:$AE912,$AC913,AW912:AW912,$AI$1),0)),0)),0)</f>
        <v>0</v>
      </c>
      <c r="BK913" s="1">
        <f>IFERROR(IF($AE913&gt;$AE912,VLOOKUP($AC913+AX$1,STOCK!$F$10:$AB$209,16,0),IF($AE913=$AE912,(IF(BK912&gt;=1,BK912-COUNTIFS($AE912:$AE912,$AC913,AX912:AX912,$AI$1),0)),0)),0)</f>
        <v>0</v>
      </c>
      <c r="BL913" s="1">
        <f>IFERROR(IF($AE913&gt;$AE912,VLOOKUP($AC913+AL$1,STOCK!$F$10:$AB$209,17,0),IF($AE913=$AE912,(IF(BL912&gt;=1,BL912-COUNTIFS($AE912:$AE912,$AC913,AL912:AL912,$AI$2),0)),0)),0)</f>
        <v>0</v>
      </c>
      <c r="BM913" s="1">
        <f>IFERROR(IF($AE913&gt;$AE912,VLOOKUP($AC913+AM$1,STOCK!$F$10:$AB$209,17,0),IF($AE913=$AE912,(IF(BM912&gt;=1,BM912-COUNTIFS($AE912:$AE912,$AC913,AM912:AM912,$AI$2),0)),0)),0)</f>
        <v>0</v>
      </c>
      <c r="BN913" s="1">
        <f>IFERROR(IF($AE913&gt;$AE912,VLOOKUP($AC913+AN$1,STOCK!$F$10:$AB$209,17,0),IF($AE913=$AE912,(IF(BN912&gt;=1,BN912-COUNTIFS($AE912:$AE912,$AC913,AN912:AN912,$AI$2),0)),0)),0)</f>
        <v>0</v>
      </c>
      <c r="BO913" s="1">
        <f>IFERROR(IF($AE913&gt;$AE912,VLOOKUP($AC913+AO$1,STOCK!$F$10:$AB$209,17,0),IF($AE913=$AE912,(IF(BO912&gt;=1,BO912-COUNTIFS($AE912:$AE912,$AC913,AO912:AO912,$AI$2),0)),0)),0)</f>
        <v>0</v>
      </c>
      <c r="BP913" s="1">
        <f>IFERROR(IF($AE913&gt;$AE912,VLOOKUP($AC913+AP$1,STOCK!$F$10:$AB$209,17,0),IF($AE913=$AE912,(IF(BP912&gt;=1,BP912-COUNTIFS($AE912:$AE912,$AC913,AP912:AP912,$AI$2),0)),0)),0)</f>
        <v>0</v>
      </c>
      <c r="BQ913" s="1">
        <f>IFERROR(IF($AE913&gt;$AE912,VLOOKUP($AC913+AQ$1,STOCK!$F$10:$AB$209,17,0),IF($AE913=$AE912,(IF(BQ912&gt;=1,BQ912-COUNTIFS($AE912:$AE912,$AC913,AQ912:AQ912,$AI$2),0)),0)),0)</f>
        <v>0</v>
      </c>
      <c r="BR913" s="1">
        <f>IFERROR(IF($AE913&gt;$AE912,VLOOKUP($AC913+AR$1,STOCK!$F$10:$AB$209,17,0),IF($AE913=$AE912,(IF(BR912&gt;=1,BR912-COUNTIFS($AE912:$AE912,$AC913,AR912:AR912,$AI$2),0)),0)),0)</f>
        <v>0</v>
      </c>
      <c r="BS913" s="1">
        <f>IFERROR(IF($AE913&gt;$AE912,VLOOKUP($AC913+AS$1,STOCK!$F$10:$AB$209,17,0),IF($AE913=$AE912,(IF(BS912&gt;=1,BS912-COUNTIFS($AE912:$AE912,$AC913,AS912:AS912,$AI$2),0)),0)),0)</f>
        <v>0</v>
      </c>
      <c r="BT913" s="1">
        <f>IFERROR(IF($AE913&gt;$AE912,VLOOKUP($AC913+AT$1,STOCK!$F$10:$AB$209,17,0),IF($AE913=$AE912,(IF(BT912&gt;=1,BT912-COUNTIFS($AE912:$AE912,$AC913,AT912:AT912,$AI$2),0)),0)),0)</f>
        <v>0</v>
      </c>
      <c r="BU913" s="1">
        <f>IFERROR(IF($AE913&gt;$AE912,VLOOKUP($AC913+AU$1,STOCK!$F$10:$AB$209,17,0),IF($AE913=$AE912,(IF(BU912&gt;=1,BU912-COUNTIFS($AE912:$AE912,$AC913,AU912:AU912,$AI$2),0)),0)),0)</f>
        <v>0</v>
      </c>
      <c r="BV913" s="1">
        <f>IFERROR(IF($AE913&gt;$AE912,VLOOKUP($AC913+AV$1,STOCK!$F$10:$AB$209,17,0),IF($AE913=$AE912,(IF(BV912&gt;=1,BV912-COUNTIFS($AE912:$AE912,$AC913,AV912:AV912,$AI$2),0)),0)),0)</f>
        <v>0</v>
      </c>
      <c r="BW913" s="1">
        <f>IFERROR(IF($AE913&gt;$AE912,VLOOKUP($AC913+AW$1,STOCK!$F$10:$AB$209,17,0),IF($AE913=$AE912,(IF(BW912&gt;=1,BW912-COUNTIFS($AE912:$AE912,$AC913,AW912:AW912,$AI$2),0)),0)),0)</f>
        <v>0</v>
      </c>
      <c r="BX913" s="1">
        <f>IFERROR(IF($AE913&gt;$AE912,VLOOKUP($AC913+AX$1,STOCK!$F$10:$AB$209,17,0),IF($AE913=$AE912,(IF(BX912&gt;=1,BX912-COUNTIFS($AE912:$AE912,$AC913,AX912:AX912,$AI$2),0)),0)),0)</f>
        <v>0</v>
      </c>
    </row>
    <row r="914" spans="29:76" x14ac:dyDescent="0.25">
      <c r="AC914" s="1">
        <f t="shared" si="230"/>
        <v>0</v>
      </c>
      <c r="AD914" s="1">
        <f>IFERROR(IF(LEN(AK914)&gt;=1,VLOOKUP(HLOOKUP(AK914,PROFILE!$K$5:$V$8,4,0),PROFILE!$F$1:$G$3,2,0),0),0)</f>
        <v>0</v>
      </c>
      <c r="AE914" s="1">
        <f t="shared" si="231"/>
        <v>0</v>
      </c>
      <c r="AF914" s="1">
        <v>901</v>
      </c>
      <c r="AI914" s="1" t="str">
        <f>IFERROR(IF($AH914&gt;=1,VLOOKUP($AG914,STUDENT!$O$8:$Z$1507,3,0),""),"")</f>
        <v/>
      </c>
      <c r="AJ914" s="1" t="str">
        <f>IFERROR(IF($AH914&gt;=1,VLOOKUP($AG914,STUDENT!$O$8:$Z$1507,4,0),""),"")</f>
        <v/>
      </c>
      <c r="AK914" s="1" t="str">
        <f>IFERROR(IF($AH914&gt;=1,VLOOKUP($AG914,STUDENT!$O$8:$Z$1507,6,0),""),"")</f>
        <v/>
      </c>
      <c r="AL914" s="1" t="str">
        <f t="shared" si="232"/>
        <v/>
      </c>
      <c r="AM914" s="1" t="str">
        <f t="shared" si="233"/>
        <v/>
      </c>
      <c r="AN914" s="1" t="str">
        <f t="shared" si="234"/>
        <v/>
      </c>
      <c r="AO914" s="1" t="str">
        <f t="shared" si="235"/>
        <v/>
      </c>
      <c r="AP914" s="1" t="str">
        <f t="shared" si="236"/>
        <v/>
      </c>
      <c r="AQ914" s="1" t="str">
        <f t="shared" si="237"/>
        <v/>
      </c>
      <c r="AR914" s="1" t="str">
        <f t="shared" si="238"/>
        <v/>
      </c>
      <c r="AS914" s="1" t="str">
        <f t="shared" si="239"/>
        <v/>
      </c>
      <c r="AT914" s="1" t="str">
        <f t="shared" si="240"/>
        <v/>
      </c>
      <c r="AU914" s="1" t="str">
        <f t="shared" si="241"/>
        <v/>
      </c>
      <c r="AV914" s="1" t="str">
        <f t="shared" si="242"/>
        <v/>
      </c>
      <c r="AW914" s="1" t="str">
        <f t="shared" si="243"/>
        <v/>
      </c>
      <c r="AX914" s="1" t="str">
        <f t="shared" si="244"/>
        <v/>
      </c>
      <c r="AY914" s="1">
        <f>IFERROR(IF($AE914&gt;$AE913,VLOOKUP($AC914+AL$1,STOCK!$F$10:$AB$209,16,0),IF($AE914=$AE913,(IF(AY913&gt;=1,AY913-COUNTIFS($AE913:$AE913,$AC914,AL913:AL913,$AI$1),0)),0)),0)</f>
        <v>0</v>
      </c>
      <c r="AZ914" s="1">
        <f>IFERROR(IF($AE914&gt;$AE913,VLOOKUP($AC914+AM$1,STOCK!$F$10:$AB$209,16,0),IF($AE914=$AE913,(IF(AZ913&gt;=1,AZ913-COUNTIFS($AE913:$AE913,$AC914,AM913:AM913,$AI$1),0)),0)),0)</f>
        <v>0</v>
      </c>
      <c r="BA914" s="1">
        <f>IFERROR(IF($AE914&gt;$AE913,VLOOKUP($AC914+AN$1,STOCK!$F$10:$AB$209,16,0),IF($AE914=$AE913,(IF(BA913&gt;=1,BA913-COUNTIFS($AE913:$AE913,$AC914,AN913:AN913,$AI$1),0)),0)),0)</f>
        <v>0</v>
      </c>
      <c r="BB914" s="1">
        <f>IFERROR(IF($AE914&gt;$AE913,VLOOKUP($AC914+AO$1,STOCK!$F$10:$AB$209,16,0),IF($AE914=$AE913,(IF(BB913&gt;=1,BB913-COUNTIFS($AE913:$AE913,$AC914,AO913:AO913,$AI$1),0)),0)),0)</f>
        <v>0</v>
      </c>
      <c r="BC914" s="1">
        <f>IFERROR(IF($AE914&gt;$AE913,VLOOKUP($AC914+AP$1,STOCK!$F$10:$AB$209,16,0),IF($AE914=$AE913,(IF(BC913&gt;=1,BC913-COUNTIFS($AE913:$AE913,$AC914,AP913:AP913,$AI$1),0)),0)),0)</f>
        <v>0</v>
      </c>
      <c r="BD914" s="1">
        <f>IFERROR(IF($AE914&gt;$AE913,VLOOKUP($AC914+AQ$1,STOCK!$F$10:$AB$209,16,0),IF($AE914=$AE913,(IF(BD913&gt;=1,BD913-COUNTIFS($AE913:$AE913,$AC914,AQ913:AQ913,$AI$1),0)),0)),0)</f>
        <v>0</v>
      </c>
      <c r="BE914" s="1">
        <f>IFERROR(IF($AE914&gt;$AE913,VLOOKUP($AC914+AR$1,STOCK!$F$10:$AB$209,16,0),IF($AE914=$AE913,(IF(BE913&gt;=1,BE913-COUNTIFS($AE913:$AE913,$AC914,AR913:AR913,$AI$1),0)),0)),0)</f>
        <v>0</v>
      </c>
      <c r="BF914" s="1">
        <f>IFERROR(IF($AE914&gt;$AE913,VLOOKUP($AC914+AS$1,STOCK!$F$10:$AB$209,16,0),IF($AE914=$AE913,(IF(BF913&gt;=1,BF913-COUNTIFS($AE913:$AE913,$AC914,AS913:AS913,$AI$1),0)),0)),0)</f>
        <v>0</v>
      </c>
      <c r="BG914" s="1">
        <f>IFERROR(IF($AE914&gt;$AE913,VLOOKUP($AC914+AT$1,STOCK!$F$10:$AB$209,16,0),IF($AE914=$AE913,(IF(BG913&gt;=1,BG913-COUNTIFS($AE913:$AE913,$AC914,AT913:AT913,$AI$1),0)),0)),0)</f>
        <v>0</v>
      </c>
      <c r="BH914" s="1">
        <f>IFERROR(IF($AE914&gt;$AE913,VLOOKUP($AC914+AU$1,STOCK!$F$10:$AB$209,16,0),IF($AE914=$AE913,(IF(BH913&gt;=1,BH913-COUNTIFS($AE913:$AE913,$AC914,AU913:AU913,$AI$1),0)),0)),0)</f>
        <v>0</v>
      </c>
      <c r="BI914" s="1">
        <f>IFERROR(IF($AE914&gt;$AE913,VLOOKUP($AC914+AV$1,STOCK!$F$10:$AB$209,16,0),IF($AE914=$AE913,(IF(BI913&gt;=1,BI913-COUNTIFS($AE913:$AE913,$AC914,AV913:AV913,$AI$1),0)),0)),0)</f>
        <v>0</v>
      </c>
      <c r="BJ914" s="1">
        <f>IFERROR(IF($AE914&gt;$AE913,VLOOKUP($AC914+AW$1,STOCK!$F$10:$AB$209,16,0),IF($AE914=$AE913,(IF(BJ913&gt;=1,BJ913-COUNTIFS($AE913:$AE913,$AC914,AW913:AW913,$AI$1),0)),0)),0)</f>
        <v>0</v>
      </c>
      <c r="BK914" s="1">
        <f>IFERROR(IF($AE914&gt;$AE913,VLOOKUP($AC914+AX$1,STOCK!$F$10:$AB$209,16,0),IF($AE914=$AE913,(IF(BK913&gt;=1,BK913-COUNTIFS($AE913:$AE913,$AC914,AX913:AX913,$AI$1),0)),0)),0)</f>
        <v>0</v>
      </c>
      <c r="BL914" s="1">
        <f>IFERROR(IF($AE914&gt;$AE913,VLOOKUP($AC914+AL$1,STOCK!$F$10:$AB$209,17,0),IF($AE914=$AE913,(IF(BL913&gt;=1,BL913-COUNTIFS($AE913:$AE913,$AC914,AL913:AL913,$AI$2),0)),0)),0)</f>
        <v>0</v>
      </c>
      <c r="BM914" s="1">
        <f>IFERROR(IF($AE914&gt;$AE913,VLOOKUP($AC914+AM$1,STOCK!$F$10:$AB$209,17,0),IF($AE914=$AE913,(IF(BM913&gt;=1,BM913-COUNTIFS($AE913:$AE913,$AC914,AM913:AM913,$AI$2),0)),0)),0)</f>
        <v>0</v>
      </c>
      <c r="BN914" s="1">
        <f>IFERROR(IF($AE914&gt;$AE913,VLOOKUP($AC914+AN$1,STOCK!$F$10:$AB$209,17,0),IF($AE914=$AE913,(IF(BN913&gt;=1,BN913-COUNTIFS($AE913:$AE913,$AC914,AN913:AN913,$AI$2),0)),0)),0)</f>
        <v>0</v>
      </c>
      <c r="BO914" s="1">
        <f>IFERROR(IF($AE914&gt;$AE913,VLOOKUP($AC914+AO$1,STOCK!$F$10:$AB$209,17,0),IF($AE914=$AE913,(IF(BO913&gt;=1,BO913-COUNTIFS($AE913:$AE913,$AC914,AO913:AO913,$AI$2),0)),0)),0)</f>
        <v>0</v>
      </c>
      <c r="BP914" s="1">
        <f>IFERROR(IF($AE914&gt;$AE913,VLOOKUP($AC914+AP$1,STOCK!$F$10:$AB$209,17,0),IF($AE914=$AE913,(IF(BP913&gt;=1,BP913-COUNTIFS($AE913:$AE913,$AC914,AP913:AP913,$AI$2),0)),0)),0)</f>
        <v>0</v>
      </c>
      <c r="BQ914" s="1">
        <f>IFERROR(IF($AE914&gt;$AE913,VLOOKUP($AC914+AQ$1,STOCK!$F$10:$AB$209,17,0),IF($AE914=$AE913,(IF(BQ913&gt;=1,BQ913-COUNTIFS($AE913:$AE913,$AC914,AQ913:AQ913,$AI$2),0)),0)),0)</f>
        <v>0</v>
      </c>
      <c r="BR914" s="1">
        <f>IFERROR(IF($AE914&gt;$AE913,VLOOKUP($AC914+AR$1,STOCK!$F$10:$AB$209,17,0),IF($AE914=$AE913,(IF(BR913&gt;=1,BR913-COUNTIFS($AE913:$AE913,$AC914,AR913:AR913,$AI$2),0)),0)),0)</f>
        <v>0</v>
      </c>
      <c r="BS914" s="1">
        <f>IFERROR(IF($AE914&gt;$AE913,VLOOKUP($AC914+AS$1,STOCK!$F$10:$AB$209,17,0),IF($AE914=$AE913,(IF(BS913&gt;=1,BS913-COUNTIFS($AE913:$AE913,$AC914,AS913:AS913,$AI$2),0)),0)),0)</f>
        <v>0</v>
      </c>
      <c r="BT914" s="1">
        <f>IFERROR(IF($AE914&gt;$AE913,VLOOKUP($AC914+AT$1,STOCK!$F$10:$AB$209,17,0),IF($AE914=$AE913,(IF(BT913&gt;=1,BT913-COUNTIFS($AE913:$AE913,$AC914,AT913:AT913,$AI$2),0)),0)),0)</f>
        <v>0</v>
      </c>
      <c r="BU914" s="1">
        <f>IFERROR(IF($AE914&gt;$AE913,VLOOKUP($AC914+AU$1,STOCK!$F$10:$AB$209,17,0),IF($AE914=$AE913,(IF(BU913&gt;=1,BU913-COUNTIFS($AE913:$AE913,$AC914,AU913:AU913,$AI$2),0)),0)),0)</f>
        <v>0</v>
      </c>
      <c r="BV914" s="1">
        <f>IFERROR(IF($AE914&gt;$AE913,VLOOKUP($AC914+AV$1,STOCK!$F$10:$AB$209,17,0),IF($AE914=$AE913,(IF(BV913&gt;=1,BV913-COUNTIFS($AE913:$AE913,$AC914,AV913:AV913,$AI$2),0)),0)),0)</f>
        <v>0</v>
      </c>
      <c r="BW914" s="1">
        <f>IFERROR(IF($AE914&gt;$AE913,VLOOKUP($AC914+AW$1,STOCK!$F$10:$AB$209,17,0),IF($AE914=$AE913,(IF(BW913&gt;=1,BW913-COUNTIFS($AE913:$AE913,$AC914,AW913:AW913,$AI$2),0)),0)),0)</f>
        <v>0</v>
      </c>
      <c r="BX914" s="1">
        <f>IFERROR(IF($AE914&gt;$AE913,VLOOKUP($AC914+AX$1,STOCK!$F$10:$AB$209,17,0),IF($AE914=$AE913,(IF(BX913&gt;=1,BX913-COUNTIFS($AE913:$AE913,$AC914,AX913:AX913,$AI$2),0)),0)),0)</f>
        <v>0</v>
      </c>
    </row>
    <row r="915" spans="29:76" x14ac:dyDescent="0.25">
      <c r="AC915" s="1">
        <f t="shared" si="230"/>
        <v>0</v>
      </c>
      <c r="AD915" s="1">
        <f>IFERROR(IF(LEN(AK915)&gt;=1,VLOOKUP(HLOOKUP(AK915,PROFILE!$K$5:$V$8,4,0),PROFILE!$F$1:$G$3,2,0),0),0)</f>
        <v>0</v>
      </c>
      <c r="AE915" s="1">
        <f t="shared" si="231"/>
        <v>0</v>
      </c>
      <c r="AF915" s="1">
        <v>902</v>
      </c>
      <c r="AI915" s="1" t="str">
        <f>IFERROR(IF($AH915&gt;=1,VLOOKUP($AG915,STUDENT!$O$8:$Z$1507,3,0),""),"")</f>
        <v/>
      </c>
      <c r="AJ915" s="1" t="str">
        <f>IFERROR(IF($AH915&gt;=1,VLOOKUP($AG915,STUDENT!$O$8:$Z$1507,4,0),""),"")</f>
        <v/>
      </c>
      <c r="AK915" s="1" t="str">
        <f>IFERROR(IF($AH915&gt;=1,VLOOKUP($AG915,STUDENT!$O$8:$Z$1507,6,0),""),"")</f>
        <v/>
      </c>
      <c r="AL915" s="1" t="str">
        <f t="shared" si="232"/>
        <v/>
      </c>
      <c r="AM915" s="1" t="str">
        <f t="shared" si="233"/>
        <v/>
      </c>
      <c r="AN915" s="1" t="str">
        <f t="shared" si="234"/>
        <v/>
      </c>
      <c r="AO915" s="1" t="str">
        <f t="shared" si="235"/>
        <v/>
      </c>
      <c r="AP915" s="1" t="str">
        <f t="shared" si="236"/>
        <v/>
      </c>
      <c r="AQ915" s="1" t="str">
        <f t="shared" si="237"/>
        <v/>
      </c>
      <c r="AR915" s="1" t="str">
        <f t="shared" si="238"/>
        <v/>
      </c>
      <c r="AS915" s="1" t="str">
        <f t="shared" si="239"/>
        <v/>
      </c>
      <c r="AT915" s="1" t="str">
        <f t="shared" si="240"/>
        <v/>
      </c>
      <c r="AU915" s="1" t="str">
        <f t="shared" si="241"/>
        <v/>
      </c>
      <c r="AV915" s="1" t="str">
        <f t="shared" si="242"/>
        <v/>
      </c>
      <c r="AW915" s="1" t="str">
        <f t="shared" si="243"/>
        <v/>
      </c>
      <c r="AX915" s="1" t="str">
        <f t="shared" si="244"/>
        <v/>
      </c>
      <c r="AY915" s="1">
        <f>IFERROR(IF($AE915&gt;$AE914,VLOOKUP($AC915+AL$1,STOCK!$F$10:$AB$209,16,0),IF($AE915=$AE914,(IF(AY914&gt;=1,AY914-COUNTIFS($AE914:$AE914,$AC915,AL914:AL914,$AI$1),0)),0)),0)</f>
        <v>0</v>
      </c>
      <c r="AZ915" s="1">
        <f>IFERROR(IF($AE915&gt;$AE914,VLOOKUP($AC915+AM$1,STOCK!$F$10:$AB$209,16,0),IF($AE915=$AE914,(IF(AZ914&gt;=1,AZ914-COUNTIFS($AE914:$AE914,$AC915,AM914:AM914,$AI$1),0)),0)),0)</f>
        <v>0</v>
      </c>
      <c r="BA915" s="1">
        <f>IFERROR(IF($AE915&gt;$AE914,VLOOKUP($AC915+AN$1,STOCK!$F$10:$AB$209,16,0),IF($AE915=$AE914,(IF(BA914&gt;=1,BA914-COUNTIFS($AE914:$AE914,$AC915,AN914:AN914,$AI$1),0)),0)),0)</f>
        <v>0</v>
      </c>
      <c r="BB915" s="1">
        <f>IFERROR(IF($AE915&gt;$AE914,VLOOKUP($AC915+AO$1,STOCK!$F$10:$AB$209,16,0),IF($AE915=$AE914,(IF(BB914&gt;=1,BB914-COUNTIFS($AE914:$AE914,$AC915,AO914:AO914,$AI$1),0)),0)),0)</f>
        <v>0</v>
      </c>
      <c r="BC915" s="1">
        <f>IFERROR(IF($AE915&gt;$AE914,VLOOKUP($AC915+AP$1,STOCK!$F$10:$AB$209,16,0),IF($AE915=$AE914,(IF(BC914&gt;=1,BC914-COUNTIFS($AE914:$AE914,$AC915,AP914:AP914,$AI$1),0)),0)),0)</f>
        <v>0</v>
      </c>
      <c r="BD915" s="1">
        <f>IFERROR(IF($AE915&gt;$AE914,VLOOKUP($AC915+AQ$1,STOCK!$F$10:$AB$209,16,0),IF($AE915=$AE914,(IF(BD914&gt;=1,BD914-COUNTIFS($AE914:$AE914,$AC915,AQ914:AQ914,$AI$1),0)),0)),0)</f>
        <v>0</v>
      </c>
      <c r="BE915" s="1">
        <f>IFERROR(IF($AE915&gt;$AE914,VLOOKUP($AC915+AR$1,STOCK!$F$10:$AB$209,16,0),IF($AE915=$AE914,(IF(BE914&gt;=1,BE914-COUNTIFS($AE914:$AE914,$AC915,AR914:AR914,$AI$1),0)),0)),0)</f>
        <v>0</v>
      </c>
      <c r="BF915" s="1">
        <f>IFERROR(IF($AE915&gt;$AE914,VLOOKUP($AC915+AS$1,STOCK!$F$10:$AB$209,16,0),IF($AE915=$AE914,(IF(BF914&gt;=1,BF914-COUNTIFS($AE914:$AE914,$AC915,AS914:AS914,$AI$1),0)),0)),0)</f>
        <v>0</v>
      </c>
      <c r="BG915" s="1">
        <f>IFERROR(IF($AE915&gt;$AE914,VLOOKUP($AC915+AT$1,STOCK!$F$10:$AB$209,16,0),IF($AE915=$AE914,(IF(BG914&gt;=1,BG914-COUNTIFS($AE914:$AE914,$AC915,AT914:AT914,$AI$1),0)),0)),0)</f>
        <v>0</v>
      </c>
      <c r="BH915" s="1">
        <f>IFERROR(IF($AE915&gt;$AE914,VLOOKUP($AC915+AU$1,STOCK!$F$10:$AB$209,16,0),IF($AE915=$AE914,(IF(BH914&gt;=1,BH914-COUNTIFS($AE914:$AE914,$AC915,AU914:AU914,$AI$1),0)),0)),0)</f>
        <v>0</v>
      </c>
      <c r="BI915" s="1">
        <f>IFERROR(IF($AE915&gt;$AE914,VLOOKUP($AC915+AV$1,STOCK!$F$10:$AB$209,16,0),IF($AE915=$AE914,(IF(BI914&gt;=1,BI914-COUNTIFS($AE914:$AE914,$AC915,AV914:AV914,$AI$1),0)),0)),0)</f>
        <v>0</v>
      </c>
      <c r="BJ915" s="1">
        <f>IFERROR(IF($AE915&gt;$AE914,VLOOKUP($AC915+AW$1,STOCK!$F$10:$AB$209,16,0),IF($AE915=$AE914,(IF(BJ914&gt;=1,BJ914-COUNTIFS($AE914:$AE914,$AC915,AW914:AW914,$AI$1),0)),0)),0)</f>
        <v>0</v>
      </c>
      <c r="BK915" s="1">
        <f>IFERROR(IF($AE915&gt;$AE914,VLOOKUP($AC915+AX$1,STOCK!$F$10:$AB$209,16,0),IF($AE915=$AE914,(IF(BK914&gt;=1,BK914-COUNTIFS($AE914:$AE914,$AC915,AX914:AX914,$AI$1),0)),0)),0)</f>
        <v>0</v>
      </c>
      <c r="BL915" s="1">
        <f>IFERROR(IF($AE915&gt;$AE914,VLOOKUP($AC915+AL$1,STOCK!$F$10:$AB$209,17,0),IF($AE915=$AE914,(IF(BL914&gt;=1,BL914-COUNTIFS($AE914:$AE914,$AC915,AL914:AL914,$AI$2),0)),0)),0)</f>
        <v>0</v>
      </c>
      <c r="BM915" s="1">
        <f>IFERROR(IF($AE915&gt;$AE914,VLOOKUP($AC915+AM$1,STOCK!$F$10:$AB$209,17,0),IF($AE915=$AE914,(IF(BM914&gt;=1,BM914-COUNTIFS($AE914:$AE914,$AC915,AM914:AM914,$AI$2),0)),0)),0)</f>
        <v>0</v>
      </c>
      <c r="BN915" s="1">
        <f>IFERROR(IF($AE915&gt;$AE914,VLOOKUP($AC915+AN$1,STOCK!$F$10:$AB$209,17,0),IF($AE915=$AE914,(IF(BN914&gt;=1,BN914-COUNTIFS($AE914:$AE914,$AC915,AN914:AN914,$AI$2),0)),0)),0)</f>
        <v>0</v>
      </c>
      <c r="BO915" s="1">
        <f>IFERROR(IF($AE915&gt;$AE914,VLOOKUP($AC915+AO$1,STOCK!$F$10:$AB$209,17,0),IF($AE915=$AE914,(IF(BO914&gt;=1,BO914-COUNTIFS($AE914:$AE914,$AC915,AO914:AO914,$AI$2),0)),0)),0)</f>
        <v>0</v>
      </c>
      <c r="BP915" s="1">
        <f>IFERROR(IF($AE915&gt;$AE914,VLOOKUP($AC915+AP$1,STOCK!$F$10:$AB$209,17,0),IF($AE915=$AE914,(IF(BP914&gt;=1,BP914-COUNTIFS($AE914:$AE914,$AC915,AP914:AP914,$AI$2),0)),0)),0)</f>
        <v>0</v>
      </c>
      <c r="BQ915" s="1">
        <f>IFERROR(IF($AE915&gt;$AE914,VLOOKUP($AC915+AQ$1,STOCK!$F$10:$AB$209,17,0),IF($AE915=$AE914,(IF(BQ914&gt;=1,BQ914-COUNTIFS($AE914:$AE914,$AC915,AQ914:AQ914,$AI$2),0)),0)),0)</f>
        <v>0</v>
      </c>
      <c r="BR915" s="1">
        <f>IFERROR(IF($AE915&gt;$AE914,VLOOKUP($AC915+AR$1,STOCK!$F$10:$AB$209,17,0),IF($AE915=$AE914,(IF(BR914&gt;=1,BR914-COUNTIFS($AE914:$AE914,$AC915,AR914:AR914,$AI$2),0)),0)),0)</f>
        <v>0</v>
      </c>
      <c r="BS915" s="1">
        <f>IFERROR(IF($AE915&gt;$AE914,VLOOKUP($AC915+AS$1,STOCK!$F$10:$AB$209,17,0),IF($AE915=$AE914,(IF(BS914&gt;=1,BS914-COUNTIFS($AE914:$AE914,$AC915,AS914:AS914,$AI$2),0)),0)),0)</f>
        <v>0</v>
      </c>
      <c r="BT915" s="1">
        <f>IFERROR(IF($AE915&gt;$AE914,VLOOKUP($AC915+AT$1,STOCK!$F$10:$AB$209,17,0),IF($AE915=$AE914,(IF(BT914&gt;=1,BT914-COUNTIFS($AE914:$AE914,$AC915,AT914:AT914,$AI$2),0)),0)),0)</f>
        <v>0</v>
      </c>
      <c r="BU915" s="1">
        <f>IFERROR(IF($AE915&gt;$AE914,VLOOKUP($AC915+AU$1,STOCK!$F$10:$AB$209,17,0),IF($AE915=$AE914,(IF(BU914&gt;=1,BU914-COUNTIFS($AE914:$AE914,$AC915,AU914:AU914,$AI$2),0)),0)),0)</f>
        <v>0</v>
      </c>
      <c r="BV915" s="1">
        <f>IFERROR(IF($AE915&gt;$AE914,VLOOKUP($AC915+AV$1,STOCK!$F$10:$AB$209,17,0),IF($AE915=$AE914,(IF(BV914&gt;=1,BV914-COUNTIFS($AE914:$AE914,$AC915,AV914:AV914,$AI$2),0)),0)),0)</f>
        <v>0</v>
      </c>
      <c r="BW915" s="1">
        <f>IFERROR(IF($AE915&gt;$AE914,VLOOKUP($AC915+AW$1,STOCK!$F$10:$AB$209,17,0),IF($AE915=$AE914,(IF(BW914&gt;=1,BW914-COUNTIFS($AE914:$AE914,$AC915,AW914:AW914,$AI$2),0)),0)),0)</f>
        <v>0</v>
      </c>
      <c r="BX915" s="1">
        <f>IFERROR(IF($AE915&gt;$AE914,VLOOKUP($AC915+AX$1,STOCK!$F$10:$AB$209,17,0),IF($AE915=$AE914,(IF(BX914&gt;=1,BX914-COUNTIFS($AE914:$AE914,$AC915,AX914:AX914,$AI$2),0)),0)),0)</f>
        <v>0</v>
      </c>
    </row>
    <row r="916" spans="29:76" x14ac:dyDescent="0.25">
      <c r="AC916" s="1">
        <f t="shared" si="230"/>
        <v>0</v>
      </c>
      <c r="AD916" s="1">
        <f>IFERROR(IF(LEN(AK916)&gt;=1,VLOOKUP(HLOOKUP(AK916,PROFILE!$K$5:$V$8,4,0),PROFILE!$F$1:$G$3,2,0),0),0)</f>
        <v>0</v>
      </c>
      <c r="AE916" s="1">
        <f t="shared" si="231"/>
        <v>0</v>
      </c>
      <c r="AF916" s="1">
        <v>903</v>
      </c>
      <c r="AI916" s="1" t="str">
        <f>IFERROR(IF($AH916&gt;=1,VLOOKUP($AG916,STUDENT!$O$8:$Z$1507,3,0),""),"")</f>
        <v/>
      </c>
      <c r="AJ916" s="1" t="str">
        <f>IFERROR(IF($AH916&gt;=1,VLOOKUP($AG916,STUDENT!$O$8:$Z$1507,4,0),""),"")</f>
        <v/>
      </c>
      <c r="AK916" s="1" t="str">
        <f>IFERROR(IF($AH916&gt;=1,VLOOKUP($AG916,STUDENT!$O$8:$Z$1507,6,0),""),"")</f>
        <v/>
      </c>
      <c r="AL916" s="1" t="str">
        <f t="shared" si="232"/>
        <v/>
      </c>
      <c r="AM916" s="1" t="str">
        <f t="shared" si="233"/>
        <v/>
      </c>
      <c r="AN916" s="1" t="str">
        <f t="shared" si="234"/>
        <v/>
      </c>
      <c r="AO916" s="1" t="str">
        <f t="shared" si="235"/>
        <v/>
      </c>
      <c r="AP916" s="1" t="str">
        <f t="shared" si="236"/>
        <v/>
      </c>
      <c r="AQ916" s="1" t="str">
        <f t="shared" si="237"/>
        <v/>
      </c>
      <c r="AR916" s="1" t="str">
        <f t="shared" si="238"/>
        <v/>
      </c>
      <c r="AS916" s="1" t="str">
        <f t="shared" si="239"/>
        <v/>
      </c>
      <c r="AT916" s="1" t="str">
        <f t="shared" si="240"/>
        <v/>
      </c>
      <c r="AU916" s="1" t="str">
        <f t="shared" si="241"/>
        <v/>
      </c>
      <c r="AV916" s="1" t="str">
        <f t="shared" si="242"/>
        <v/>
      </c>
      <c r="AW916" s="1" t="str">
        <f t="shared" si="243"/>
        <v/>
      </c>
      <c r="AX916" s="1" t="str">
        <f t="shared" si="244"/>
        <v/>
      </c>
      <c r="AY916" s="1">
        <f>IFERROR(IF($AE916&gt;$AE915,VLOOKUP($AC916+AL$1,STOCK!$F$10:$AB$209,16,0),IF($AE916=$AE915,(IF(AY915&gt;=1,AY915-COUNTIFS($AE915:$AE915,$AC916,AL915:AL915,$AI$1),0)),0)),0)</f>
        <v>0</v>
      </c>
      <c r="AZ916" s="1">
        <f>IFERROR(IF($AE916&gt;$AE915,VLOOKUP($AC916+AM$1,STOCK!$F$10:$AB$209,16,0),IF($AE916=$AE915,(IF(AZ915&gt;=1,AZ915-COUNTIFS($AE915:$AE915,$AC916,AM915:AM915,$AI$1),0)),0)),0)</f>
        <v>0</v>
      </c>
      <c r="BA916" s="1">
        <f>IFERROR(IF($AE916&gt;$AE915,VLOOKUP($AC916+AN$1,STOCK!$F$10:$AB$209,16,0),IF($AE916=$AE915,(IF(BA915&gt;=1,BA915-COUNTIFS($AE915:$AE915,$AC916,AN915:AN915,$AI$1),0)),0)),0)</f>
        <v>0</v>
      </c>
      <c r="BB916" s="1">
        <f>IFERROR(IF($AE916&gt;$AE915,VLOOKUP($AC916+AO$1,STOCK!$F$10:$AB$209,16,0),IF($AE916=$AE915,(IF(BB915&gt;=1,BB915-COUNTIFS($AE915:$AE915,$AC916,AO915:AO915,$AI$1),0)),0)),0)</f>
        <v>0</v>
      </c>
      <c r="BC916" s="1">
        <f>IFERROR(IF($AE916&gt;$AE915,VLOOKUP($AC916+AP$1,STOCK!$F$10:$AB$209,16,0),IF($AE916=$AE915,(IF(BC915&gt;=1,BC915-COUNTIFS($AE915:$AE915,$AC916,AP915:AP915,$AI$1),0)),0)),0)</f>
        <v>0</v>
      </c>
      <c r="BD916" s="1">
        <f>IFERROR(IF($AE916&gt;$AE915,VLOOKUP($AC916+AQ$1,STOCK!$F$10:$AB$209,16,0),IF($AE916=$AE915,(IF(BD915&gt;=1,BD915-COUNTIFS($AE915:$AE915,$AC916,AQ915:AQ915,$AI$1),0)),0)),0)</f>
        <v>0</v>
      </c>
      <c r="BE916" s="1">
        <f>IFERROR(IF($AE916&gt;$AE915,VLOOKUP($AC916+AR$1,STOCK!$F$10:$AB$209,16,0),IF($AE916=$AE915,(IF(BE915&gt;=1,BE915-COUNTIFS($AE915:$AE915,$AC916,AR915:AR915,$AI$1),0)),0)),0)</f>
        <v>0</v>
      </c>
      <c r="BF916" s="1">
        <f>IFERROR(IF($AE916&gt;$AE915,VLOOKUP($AC916+AS$1,STOCK!$F$10:$AB$209,16,0),IF($AE916=$AE915,(IF(BF915&gt;=1,BF915-COUNTIFS($AE915:$AE915,$AC916,AS915:AS915,$AI$1),0)),0)),0)</f>
        <v>0</v>
      </c>
      <c r="BG916" s="1">
        <f>IFERROR(IF($AE916&gt;$AE915,VLOOKUP($AC916+AT$1,STOCK!$F$10:$AB$209,16,0),IF($AE916=$AE915,(IF(BG915&gt;=1,BG915-COUNTIFS($AE915:$AE915,$AC916,AT915:AT915,$AI$1),0)),0)),0)</f>
        <v>0</v>
      </c>
      <c r="BH916" s="1">
        <f>IFERROR(IF($AE916&gt;$AE915,VLOOKUP($AC916+AU$1,STOCK!$F$10:$AB$209,16,0),IF($AE916=$AE915,(IF(BH915&gt;=1,BH915-COUNTIFS($AE915:$AE915,$AC916,AU915:AU915,$AI$1),0)),0)),0)</f>
        <v>0</v>
      </c>
      <c r="BI916" s="1">
        <f>IFERROR(IF($AE916&gt;$AE915,VLOOKUP($AC916+AV$1,STOCK!$F$10:$AB$209,16,0),IF($AE916=$AE915,(IF(BI915&gt;=1,BI915-COUNTIFS($AE915:$AE915,$AC916,AV915:AV915,$AI$1),0)),0)),0)</f>
        <v>0</v>
      </c>
      <c r="BJ916" s="1">
        <f>IFERROR(IF($AE916&gt;$AE915,VLOOKUP($AC916+AW$1,STOCK!$F$10:$AB$209,16,0),IF($AE916=$AE915,(IF(BJ915&gt;=1,BJ915-COUNTIFS($AE915:$AE915,$AC916,AW915:AW915,$AI$1),0)),0)),0)</f>
        <v>0</v>
      </c>
      <c r="BK916" s="1">
        <f>IFERROR(IF($AE916&gt;$AE915,VLOOKUP($AC916+AX$1,STOCK!$F$10:$AB$209,16,0),IF($AE916=$AE915,(IF(BK915&gt;=1,BK915-COUNTIFS($AE915:$AE915,$AC916,AX915:AX915,$AI$1),0)),0)),0)</f>
        <v>0</v>
      </c>
      <c r="BL916" s="1">
        <f>IFERROR(IF($AE916&gt;$AE915,VLOOKUP($AC916+AL$1,STOCK!$F$10:$AB$209,17,0),IF($AE916=$AE915,(IF(BL915&gt;=1,BL915-COUNTIFS($AE915:$AE915,$AC916,AL915:AL915,$AI$2),0)),0)),0)</f>
        <v>0</v>
      </c>
      <c r="BM916" s="1">
        <f>IFERROR(IF($AE916&gt;$AE915,VLOOKUP($AC916+AM$1,STOCK!$F$10:$AB$209,17,0),IF($AE916=$AE915,(IF(BM915&gt;=1,BM915-COUNTIFS($AE915:$AE915,$AC916,AM915:AM915,$AI$2),0)),0)),0)</f>
        <v>0</v>
      </c>
      <c r="BN916" s="1">
        <f>IFERROR(IF($AE916&gt;$AE915,VLOOKUP($AC916+AN$1,STOCK!$F$10:$AB$209,17,0),IF($AE916=$AE915,(IF(BN915&gt;=1,BN915-COUNTIFS($AE915:$AE915,$AC916,AN915:AN915,$AI$2),0)),0)),0)</f>
        <v>0</v>
      </c>
      <c r="BO916" s="1">
        <f>IFERROR(IF($AE916&gt;$AE915,VLOOKUP($AC916+AO$1,STOCK!$F$10:$AB$209,17,0),IF($AE916=$AE915,(IF(BO915&gt;=1,BO915-COUNTIFS($AE915:$AE915,$AC916,AO915:AO915,$AI$2),0)),0)),0)</f>
        <v>0</v>
      </c>
      <c r="BP916" s="1">
        <f>IFERROR(IF($AE916&gt;$AE915,VLOOKUP($AC916+AP$1,STOCK!$F$10:$AB$209,17,0),IF($AE916=$AE915,(IF(BP915&gt;=1,BP915-COUNTIFS($AE915:$AE915,$AC916,AP915:AP915,$AI$2),0)),0)),0)</f>
        <v>0</v>
      </c>
      <c r="BQ916" s="1">
        <f>IFERROR(IF($AE916&gt;$AE915,VLOOKUP($AC916+AQ$1,STOCK!$F$10:$AB$209,17,0),IF($AE916=$AE915,(IF(BQ915&gt;=1,BQ915-COUNTIFS($AE915:$AE915,$AC916,AQ915:AQ915,$AI$2),0)),0)),0)</f>
        <v>0</v>
      </c>
      <c r="BR916" s="1">
        <f>IFERROR(IF($AE916&gt;$AE915,VLOOKUP($AC916+AR$1,STOCK!$F$10:$AB$209,17,0),IF($AE916=$AE915,(IF(BR915&gt;=1,BR915-COUNTIFS($AE915:$AE915,$AC916,AR915:AR915,$AI$2),0)),0)),0)</f>
        <v>0</v>
      </c>
      <c r="BS916" s="1">
        <f>IFERROR(IF($AE916&gt;$AE915,VLOOKUP($AC916+AS$1,STOCK!$F$10:$AB$209,17,0),IF($AE916=$AE915,(IF(BS915&gt;=1,BS915-COUNTIFS($AE915:$AE915,$AC916,AS915:AS915,$AI$2),0)),0)),0)</f>
        <v>0</v>
      </c>
      <c r="BT916" s="1">
        <f>IFERROR(IF($AE916&gt;$AE915,VLOOKUP($AC916+AT$1,STOCK!$F$10:$AB$209,17,0),IF($AE916=$AE915,(IF(BT915&gt;=1,BT915-COUNTIFS($AE915:$AE915,$AC916,AT915:AT915,$AI$2),0)),0)),0)</f>
        <v>0</v>
      </c>
      <c r="BU916" s="1">
        <f>IFERROR(IF($AE916&gt;$AE915,VLOOKUP($AC916+AU$1,STOCK!$F$10:$AB$209,17,0),IF($AE916=$AE915,(IF(BU915&gt;=1,BU915-COUNTIFS($AE915:$AE915,$AC916,AU915:AU915,$AI$2),0)),0)),0)</f>
        <v>0</v>
      </c>
      <c r="BV916" s="1">
        <f>IFERROR(IF($AE916&gt;$AE915,VLOOKUP($AC916+AV$1,STOCK!$F$10:$AB$209,17,0),IF($AE916=$AE915,(IF(BV915&gt;=1,BV915-COUNTIFS($AE915:$AE915,$AC916,AV915:AV915,$AI$2),0)),0)),0)</f>
        <v>0</v>
      </c>
      <c r="BW916" s="1">
        <f>IFERROR(IF($AE916&gt;$AE915,VLOOKUP($AC916+AW$1,STOCK!$F$10:$AB$209,17,0),IF($AE916=$AE915,(IF(BW915&gt;=1,BW915-COUNTIFS($AE915:$AE915,$AC916,AW915:AW915,$AI$2),0)),0)),0)</f>
        <v>0</v>
      </c>
      <c r="BX916" s="1">
        <f>IFERROR(IF($AE916&gt;$AE915,VLOOKUP($AC916+AX$1,STOCK!$F$10:$AB$209,17,0),IF($AE916=$AE915,(IF(BX915&gt;=1,BX915-COUNTIFS($AE915:$AE915,$AC916,AX915:AX915,$AI$2),0)),0)),0)</f>
        <v>0</v>
      </c>
    </row>
    <row r="917" spans="29:76" x14ac:dyDescent="0.25">
      <c r="AC917" s="1">
        <f t="shared" si="230"/>
        <v>0</v>
      </c>
      <c r="AD917" s="1">
        <f>IFERROR(IF(LEN(AK917)&gt;=1,VLOOKUP(HLOOKUP(AK917,PROFILE!$K$5:$V$8,4,0),PROFILE!$F$1:$G$3,2,0),0),0)</f>
        <v>0</v>
      </c>
      <c r="AE917" s="1">
        <f t="shared" si="231"/>
        <v>0</v>
      </c>
      <c r="AF917" s="1">
        <v>904</v>
      </c>
      <c r="AI917" s="1" t="str">
        <f>IFERROR(IF($AH917&gt;=1,VLOOKUP($AG917,STUDENT!$O$8:$Z$1507,3,0),""),"")</f>
        <v/>
      </c>
      <c r="AJ917" s="1" t="str">
        <f>IFERROR(IF($AH917&gt;=1,VLOOKUP($AG917,STUDENT!$O$8:$Z$1507,4,0),""),"")</f>
        <v/>
      </c>
      <c r="AK917" s="1" t="str">
        <f>IFERROR(IF($AH917&gt;=1,VLOOKUP($AG917,STUDENT!$O$8:$Z$1507,6,0),""),"")</f>
        <v/>
      </c>
      <c r="AL917" s="1" t="str">
        <f t="shared" si="232"/>
        <v/>
      </c>
      <c r="AM917" s="1" t="str">
        <f t="shared" si="233"/>
        <v/>
      </c>
      <c r="AN917" s="1" t="str">
        <f t="shared" si="234"/>
        <v/>
      </c>
      <c r="AO917" s="1" t="str">
        <f t="shared" si="235"/>
        <v/>
      </c>
      <c r="AP917" s="1" t="str">
        <f t="shared" si="236"/>
        <v/>
      </c>
      <c r="AQ917" s="1" t="str">
        <f t="shared" si="237"/>
        <v/>
      </c>
      <c r="AR917" s="1" t="str">
        <f t="shared" si="238"/>
        <v/>
      </c>
      <c r="AS917" s="1" t="str">
        <f t="shared" si="239"/>
        <v/>
      </c>
      <c r="AT917" s="1" t="str">
        <f t="shared" si="240"/>
        <v/>
      </c>
      <c r="AU917" s="1" t="str">
        <f t="shared" si="241"/>
        <v/>
      </c>
      <c r="AV917" s="1" t="str">
        <f t="shared" si="242"/>
        <v/>
      </c>
      <c r="AW917" s="1" t="str">
        <f t="shared" si="243"/>
        <v/>
      </c>
      <c r="AX917" s="1" t="str">
        <f t="shared" si="244"/>
        <v/>
      </c>
      <c r="AY917" s="1">
        <f>IFERROR(IF($AE917&gt;$AE916,VLOOKUP($AC917+AL$1,STOCK!$F$10:$AB$209,16,0),IF($AE917=$AE916,(IF(AY916&gt;=1,AY916-COUNTIFS($AE916:$AE916,$AC917,AL916:AL916,$AI$1),0)),0)),0)</f>
        <v>0</v>
      </c>
      <c r="AZ917" s="1">
        <f>IFERROR(IF($AE917&gt;$AE916,VLOOKUP($AC917+AM$1,STOCK!$F$10:$AB$209,16,0),IF($AE917=$AE916,(IF(AZ916&gt;=1,AZ916-COUNTIFS($AE916:$AE916,$AC917,AM916:AM916,$AI$1),0)),0)),0)</f>
        <v>0</v>
      </c>
      <c r="BA917" s="1">
        <f>IFERROR(IF($AE917&gt;$AE916,VLOOKUP($AC917+AN$1,STOCK!$F$10:$AB$209,16,0),IF($AE917=$AE916,(IF(BA916&gt;=1,BA916-COUNTIFS($AE916:$AE916,$AC917,AN916:AN916,$AI$1),0)),0)),0)</f>
        <v>0</v>
      </c>
      <c r="BB917" s="1">
        <f>IFERROR(IF($AE917&gt;$AE916,VLOOKUP($AC917+AO$1,STOCK!$F$10:$AB$209,16,0),IF($AE917=$AE916,(IF(BB916&gt;=1,BB916-COUNTIFS($AE916:$AE916,$AC917,AO916:AO916,$AI$1),0)),0)),0)</f>
        <v>0</v>
      </c>
      <c r="BC917" s="1">
        <f>IFERROR(IF($AE917&gt;$AE916,VLOOKUP($AC917+AP$1,STOCK!$F$10:$AB$209,16,0),IF($AE917=$AE916,(IF(BC916&gt;=1,BC916-COUNTIFS($AE916:$AE916,$AC917,AP916:AP916,$AI$1),0)),0)),0)</f>
        <v>0</v>
      </c>
      <c r="BD917" s="1">
        <f>IFERROR(IF($AE917&gt;$AE916,VLOOKUP($AC917+AQ$1,STOCK!$F$10:$AB$209,16,0),IF($AE917=$AE916,(IF(BD916&gt;=1,BD916-COUNTIFS($AE916:$AE916,$AC917,AQ916:AQ916,$AI$1),0)),0)),0)</f>
        <v>0</v>
      </c>
      <c r="BE917" s="1">
        <f>IFERROR(IF($AE917&gt;$AE916,VLOOKUP($AC917+AR$1,STOCK!$F$10:$AB$209,16,0),IF($AE917=$AE916,(IF(BE916&gt;=1,BE916-COUNTIFS($AE916:$AE916,$AC917,AR916:AR916,$AI$1),0)),0)),0)</f>
        <v>0</v>
      </c>
      <c r="BF917" s="1">
        <f>IFERROR(IF($AE917&gt;$AE916,VLOOKUP($AC917+AS$1,STOCK!$F$10:$AB$209,16,0),IF($AE917=$AE916,(IF(BF916&gt;=1,BF916-COUNTIFS($AE916:$AE916,$AC917,AS916:AS916,$AI$1),0)),0)),0)</f>
        <v>0</v>
      </c>
      <c r="BG917" s="1">
        <f>IFERROR(IF($AE917&gt;$AE916,VLOOKUP($AC917+AT$1,STOCK!$F$10:$AB$209,16,0),IF($AE917=$AE916,(IF(BG916&gt;=1,BG916-COUNTIFS($AE916:$AE916,$AC917,AT916:AT916,$AI$1),0)),0)),0)</f>
        <v>0</v>
      </c>
      <c r="BH917" s="1">
        <f>IFERROR(IF($AE917&gt;$AE916,VLOOKUP($AC917+AU$1,STOCK!$F$10:$AB$209,16,0),IF($AE917=$AE916,(IF(BH916&gt;=1,BH916-COUNTIFS($AE916:$AE916,$AC917,AU916:AU916,$AI$1),0)),0)),0)</f>
        <v>0</v>
      </c>
      <c r="BI917" s="1">
        <f>IFERROR(IF($AE917&gt;$AE916,VLOOKUP($AC917+AV$1,STOCK!$F$10:$AB$209,16,0),IF($AE917=$AE916,(IF(BI916&gt;=1,BI916-COUNTIFS($AE916:$AE916,$AC917,AV916:AV916,$AI$1),0)),0)),0)</f>
        <v>0</v>
      </c>
      <c r="BJ917" s="1">
        <f>IFERROR(IF($AE917&gt;$AE916,VLOOKUP($AC917+AW$1,STOCK!$F$10:$AB$209,16,0),IF($AE917=$AE916,(IF(BJ916&gt;=1,BJ916-COUNTIFS($AE916:$AE916,$AC917,AW916:AW916,$AI$1),0)),0)),0)</f>
        <v>0</v>
      </c>
      <c r="BK917" s="1">
        <f>IFERROR(IF($AE917&gt;$AE916,VLOOKUP($AC917+AX$1,STOCK!$F$10:$AB$209,16,0),IF($AE917=$AE916,(IF(BK916&gt;=1,BK916-COUNTIFS($AE916:$AE916,$AC917,AX916:AX916,$AI$1),0)),0)),0)</f>
        <v>0</v>
      </c>
      <c r="BL917" s="1">
        <f>IFERROR(IF($AE917&gt;$AE916,VLOOKUP($AC917+AL$1,STOCK!$F$10:$AB$209,17,0),IF($AE917=$AE916,(IF(BL916&gt;=1,BL916-COUNTIFS($AE916:$AE916,$AC917,AL916:AL916,$AI$2),0)),0)),0)</f>
        <v>0</v>
      </c>
      <c r="BM917" s="1">
        <f>IFERROR(IF($AE917&gt;$AE916,VLOOKUP($AC917+AM$1,STOCK!$F$10:$AB$209,17,0),IF($AE917=$AE916,(IF(BM916&gt;=1,BM916-COUNTIFS($AE916:$AE916,$AC917,AM916:AM916,$AI$2),0)),0)),0)</f>
        <v>0</v>
      </c>
      <c r="BN917" s="1">
        <f>IFERROR(IF($AE917&gt;$AE916,VLOOKUP($AC917+AN$1,STOCK!$F$10:$AB$209,17,0),IF($AE917=$AE916,(IF(BN916&gt;=1,BN916-COUNTIFS($AE916:$AE916,$AC917,AN916:AN916,$AI$2),0)),0)),0)</f>
        <v>0</v>
      </c>
      <c r="BO917" s="1">
        <f>IFERROR(IF($AE917&gt;$AE916,VLOOKUP($AC917+AO$1,STOCK!$F$10:$AB$209,17,0),IF($AE917=$AE916,(IF(BO916&gt;=1,BO916-COUNTIFS($AE916:$AE916,$AC917,AO916:AO916,$AI$2),0)),0)),0)</f>
        <v>0</v>
      </c>
      <c r="BP917" s="1">
        <f>IFERROR(IF($AE917&gt;$AE916,VLOOKUP($AC917+AP$1,STOCK!$F$10:$AB$209,17,0),IF($AE917=$AE916,(IF(BP916&gt;=1,BP916-COUNTIFS($AE916:$AE916,$AC917,AP916:AP916,$AI$2),0)),0)),0)</f>
        <v>0</v>
      </c>
      <c r="BQ917" s="1">
        <f>IFERROR(IF($AE917&gt;$AE916,VLOOKUP($AC917+AQ$1,STOCK!$F$10:$AB$209,17,0),IF($AE917=$AE916,(IF(BQ916&gt;=1,BQ916-COUNTIFS($AE916:$AE916,$AC917,AQ916:AQ916,$AI$2),0)),0)),0)</f>
        <v>0</v>
      </c>
      <c r="BR917" s="1">
        <f>IFERROR(IF($AE917&gt;$AE916,VLOOKUP($AC917+AR$1,STOCK!$F$10:$AB$209,17,0),IF($AE917=$AE916,(IF(BR916&gt;=1,BR916-COUNTIFS($AE916:$AE916,$AC917,AR916:AR916,$AI$2),0)),0)),0)</f>
        <v>0</v>
      </c>
      <c r="BS917" s="1">
        <f>IFERROR(IF($AE917&gt;$AE916,VLOOKUP($AC917+AS$1,STOCK!$F$10:$AB$209,17,0),IF($AE917=$AE916,(IF(BS916&gt;=1,BS916-COUNTIFS($AE916:$AE916,$AC917,AS916:AS916,$AI$2),0)),0)),0)</f>
        <v>0</v>
      </c>
      <c r="BT917" s="1">
        <f>IFERROR(IF($AE917&gt;$AE916,VLOOKUP($AC917+AT$1,STOCK!$F$10:$AB$209,17,0),IF($AE917=$AE916,(IF(BT916&gt;=1,BT916-COUNTIFS($AE916:$AE916,$AC917,AT916:AT916,$AI$2),0)),0)),0)</f>
        <v>0</v>
      </c>
      <c r="BU917" s="1">
        <f>IFERROR(IF($AE917&gt;$AE916,VLOOKUP($AC917+AU$1,STOCK!$F$10:$AB$209,17,0),IF($AE917=$AE916,(IF(BU916&gt;=1,BU916-COUNTIFS($AE916:$AE916,$AC917,AU916:AU916,$AI$2),0)),0)),0)</f>
        <v>0</v>
      </c>
      <c r="BV917" s="1">
        <f>IFERROR(IF($AE917&gt;$AE916,VLOOKUP($AC917+AV$1,STOCK!$F$10:$AB$209,17,0),IF($AE917=$AE916,(IF(BV916&gt;=1,BV916-COUNTIFS($AE916:$AE916,$AC917,AV916:AV916,$AI$2),0)),0)),0)</f>
        <v>0</v>
      </c>
      <c r="BW917" s="1">
        <f>IFERROR(IF($AE917&gt;$AE916,VLOOKUP($AC917+AW$1,STOCK!$F$10:$AB$209,17,0),IF($AE917=$AE916,(IF(BW916&gt;=1,BW916-COUNTIFS($AE916:$AE916,$AC917,AW916:AW916,$AI$2),0)),0)),0)</f>
        <v>0</v>
      </c>
      <c r="BX917" s="1">
        <f>IFERROR(IF($AE917&gt;$AE916,VLOOKUP($AC917+AX$1,STOCK!$F$10:$AB$209,17,0),IF($AE917=$AE916,(IF(BX916&gt;=1,BX916-COUNTIFS($AE916:$AE916,$AC917,AX916:AX916,$AI$2),0)),0)),0)</f>
        <v>0</v>
      </c>
    </row>
    <row r="918" spans="29:76" x14ac:dyDescent="0.25">
      <c r="AC918" s="1">
        <f t="shared" si="230"/>
        <v>0</v>
      </c>
      <c r="AD918" s="1">
        <f>IFERROR(IF(LEN(AK918)&gt;=1,VLOOKUP(HLOOKUP(AK918,PROFILE!$K$5:$V$8,4,0),PROFILE!$F$1:$G$3,2,0),0),0)</f>
        <v>0</v>
      </c>
      <c r="AE918" s="1">
        <f t="shared" si="231"/>
        <v>0</v>
      </c>
      <c r="AF918" s="1">
        <v>905</v>
      </c>
      <c r="AI918" s="1" t="str">
        <f>IFERROR(IF($AH918&gt;=1,VLOOKUP($AG918,STUDENT!$O$8:$Z$1507,3,0),""),"")</f>
        <v/>
      </c>
      <c r="AJ918" s="1" t="str">
        <f>IFERROR(IF($AH918&gt;=1,VLOOKUP($AG918,STUDENT!$O$8:$Z$1507,4,0),""),"")</f>
        <v/>
      </c>
      <c r="AK918" s="1" t="str">
        <f>IFERROR(IF($AH918&gt;=1,VLOOKUP($AG918,STUDENT!$O$8:$Z$1507,6,0),""),"")</f>
        <v/>
      </c>
      <c r="AL918" s="1" t="str">
        <f t="shared" si="232"/>
        <v/>
      </c>
      <c r="AM918" s="1" t="str">
        <f t="shared" si="233"/>
        <v/>
      </c>
      <c r="AN918" s="1" t="str">
        <f t="shared" si="234"/>
        <v/>
      </c>
      <c r="AO918" s="1" t="str">
        <f t="shared" si="235"/>
        <v/>
      </c>
      <c r="AP918" s="1" t="str">
        <f t="shared" si="236"/>
        <v/>
      </c>
      <c r="AQ918" s="1" t="str">
        <f t="shared" si="237"/>
        <v/>
      </c>
      <c r="AR918" s="1" t="str">
        <f t="shared" si="238"/>
        <v/>
      </c>
      <c r="AS918" s="1" t="str">
        <f t="shared" si="239"/>
        <v/>
      </c>
      <c r="AT918" s="1" t="str">
        <f t="shared" si="240"/>
        <v/>
      </c>
      <c r="AU918" s="1" t="str">
        <f t="shared" si="241"/>
        <v/>
      </c>
      <c r="AV918" s="1" t="str">
        <f t="shared" si="242"/>
        <v/>
      </c>
      <c r="AW918" s="1" t="str">
        <f t="shared" si="243"/>
        <v/>
      </c>
      <c r="AX918" s="1" t="str">
        <f t="shared" si="244"/>
        <v/>
      </c>
      <c r="AY918" s="1">
        <f>IFERROR(IF($AE918&gt;$AE917,VLOOKUP($AC918+AL$1,STOCK!$F$10:$AB$209,16,0),IF($AE918=$AE917,(IF(AY917&gt;=1,AY917-COUNTIFS($AE917:$AE917,$AC918,AL917:AL917,$AI$1),0)),0)),0)</f>
        <v>0</v>
      </c>
      <c r="AZ918" s="1">
        <f>IFERROR(IF($AE918&gt;$AE917,VLOOKUP($AC918+AM$1,STOCK!$F$10:$AB$209,16,0),IF($AE918=$AE917,(IF(AZ917&gt;=1,AZ917-COUNTIFS($AE917:$AE917,$AC918,AM917:AM917,$AI$1),0)),0)),0)</f>
        <v>0</v>
      </c>
      <c r="BA918" s="1">
        <f>IFERROR(IF($AE918&gt;$AE917,VLOOKUP($AC918+AN$1,STOCK!$F$10:$AB$209,16,0),IF($AE918=$AE917,(IF(BA917&gt;=1,BA917-COUNTIFS($AE917:$AE917,$AC918,AN917:AN917,$AI$1),0)),0)),0)</f>
        <v>0</v>
      </c>
      <c r="BB918" s="1">
        <f>IFERROR(IF($AE918&gt;$AE917,VLOOKUP($AC918+AO$1,STOCK!$F$10:$AB$209,16,0),IF($AE918=$AE917,(IF(BB917&gt;=1,BB917-COUNTIFS($AE917:$AE917,$AC918,AO917:AO917,$AI$1),0)),0)),0)</f>
        <v>0</v>
      </c>
      <c r="BC918" s="1">
        <f>IFERROR(IF($AE918&gt;$AE917,VLOOKUP($AC918+AP$1,STOCK!$F$10:$AB$209,16,0),IF($AE918=$AE917,(IF(BC917&gt;=1,BC917-COUNTIFS($AE917:$AE917,$AC918,AP917:AP917,$AI$1),0)),0)),0)</f>
        <v>0</v>
      </c>
      <c r="BD918" s="1">
        <f>IFERROR(IF($AE918&gt;$AE917,VLOOKUP($AC918+AQ$1,STOCK!$F$10:$AB$209,16,0),IF($AE918=$AE917,(IF(BD917&gt;=1,BD917-COUNTIFS($AE917:$AE917,$AC918,AQ917:AQ917,$AI$1),0)),0)),0)</f>
        <v>0</v>
      </c>
      <c r="BE918" s="1">
        <f>IFERROR(IF($AE918&gt;$AE917,VLOOKUP($AC918+AR$1,STOCK!$F$10:$AB$209,16,0),IF($AE918=$AE917,(IF(BE917&gt;=1,BE917-COUNTIFS($AE917:$AE917,$AC918,AR917:AR917,$AI$1),0)),0)),0)</f>
        <v>0</v>
      </c>
      <c r="BF918" s="1">
        <f>IFERROR(IF($AE918&gt;$AE917,VLOOKUP($AC918+AS$1,STOCK!$F$10:$AB$209,16,0),IF($AE918=$AE917,(IF(BF917&gt;=1,BF917-COUNTIFS($AE917:$AE917,$AC918,AS917:AS917,$AI$1),0)),0)),0)</f>
        <v>0</v>
      </c>
      <c r="BG918" s="1">
        <f>IFERROR(IF($AE918&gt;$AE917,VLOOKUP($AC918+AT$1,STOCK!$F$10:$AB$209,16,0),IF($AE918=$AE917,(IF(BG917&gt;=1,BG917-COUNTIFS($AE917:$AE917,$AC918,AT917:AT917,$AI$1),0)),0)),0)</f>
        <v>0</v>
      </c>
      <c r="BH918" s="1">
        <f>IFERROR(IF($AE918&gt;$AE917,VLOOKUP($AC918+AU$1,STOCK!$F$10:$AB$209,16,0),IF($AE918=$AE917,(IF(BH917&gt;=1,BH917-COUNTIFS($AE917:$AE917,$AC918,AU917:AU917,$AI$1),0)),0)),0)</f>
        <v>0</v>
      </c>
      <c r="BI918" s="1">
        <f>IFERROR(IF($AE918&gt;$AE917,VLOOKUP($AC918+AV$1,STOCK!$F$10:$AB$209,16,0),IF($AE918=$AE917,(IF(BI917&gt;=1,BI917-COUNTIFS($AE917:$AE917,$AC918,AV917:AV917,$AI$1),0)),0)),0)</f>
        <v>0</v>
      </c>
      <c r="BJ918" s="1">
        <f>IFERROR(IF($AE918&gt;$AE917,VLOOKUP($AC918+AW$1,STOCK!$F$10:$AB$209,16,0),IF($AE918=$AE917,(IF(BJ917&gt;=1,BJ917-COUNTIFS($AE917:$AE917,$AC918,AW917:AW917,$AI$1),0)),0)),0)</f>
        <v>0</v>
      </c>
      <c r="BK918" s="1">
        <f>IFERROR(IF($AE918&gt;$AE917,VLOOKUP($AC918+AX$1,STOCK!$F$10:$AB$209,16,0),IF($AE918=$AE917,(IF(BK917&gt;=1,BK917-COUNTIFS($AE917:$AE917,$AC918,AX917:AX917,$AI$1),0)),0)),0)</f>
        <v>0</v>
      </c>
      <c r="BL918" s="1">
        <f>IFERROR(IF($AE918&gt;$AE917,VLOOKUP($AC918+AL$1,STOCK!$F$10:$AB$209,17,0),IF($AE918=$AE917,(IF(BL917&gt;=1,BL917-COUNTIFS($AE917:$AE917,$AC918,AL917:AL917,$AI$2),0)),0)),0)</f>
        <v>0</v>
      </c>
      <c r="BM918" s="1">
        <f>IFERROR(IF($AE918&gt;$AE917,VLOOKUP($AC918+AM$1,STOCK!$F$10:$AB$209,17,0),IF($AE918=$AE917,(IF(BM917&gt;=1,BM917-COUNTIFS($AE917:$AE917,$AC918,AM917:AM917,$AI$2),0)),0)),0)</f>
        <v>0</v>
      </c>
      <c r="BN918" s="1">
        <f>IFERROR(IF($AE918&gt;$AE917,VLOOKUP($AC918+AN$1,STOCK!$F$10:$AB$209,17,0),IF($AE918=$AE917,(IF(BN917&gt;=1,BN917-COUNTIFS($AE917:$AE917,$AC918,AN917:AN917,$AI$2),0)),0)),0)</f>
        <v>0</v>
      </c>
      <c r="BO918" s="1">
        <f>IFERROR(IF($AE918&gt;$AE917,VLOOKUP($AC918+AO$1,STOCK!$F$10:$AB$209,17,0),IF($AE918=$AE917,(IF(BO917&gt;=1,BO917-COUNTIFS($AE917:$AE917,$AC918,AO917:AO917,$AI$2),0)),0)),0)</f>
        <v>0</v>
      </c>
      <c r="BP918" s="1">
        <f>IFERROR(IF($AE918&gt;$AE917,VLOOKUP($AC918+AP$1,STOCK!$F$10:$AB$209,17,0),IF($AE918=$AE917,(IF(BP917&gt;=1,BP917-COUNTIFS($AE917:$AE917,$AC918,AP917:AP917,$AI$2),0)),0)),0)</f>
        <v>0</v>
      </c>
      <c r="BQ918" s="1">
        <f>IFERROR(IF($AE918&gt;$AE917,VLOOKUP($AC918+AQ$1,STOCK!$F$10:$AB$209,17,0),IF($AE918=$AE917,(IF(BQ917&gt;=1,BQ917-COUNTIFS($AE917:$AE917,$AC918,AQ917:AQ917,$AI$2),0)),0)),0)</f>
        <v>0</v>
      </c>
      <c r="BR918" s="1">
        <f>IFERROR(IF($AE918&gt;$AE917,VLOOKUP($AC918+AR$1,STOCK!$F$10:$AB$209,17,0),IF($AE918=$AE917,(IF(BR917&gt;=1,BR917-COUNTIFS($AE917:$AE917,$AC918,AR917:AR917,$AI$2),0)),0)),0)</f>
        <v>0</v>
      </c>
      <c r="BS918" s="1">
        <f>IFERROR(IF($AE918&gt;$AE917,VLOOKUP($AC918+AS$1,STOCK!$F$10:$AB$209,17,0),IF($AE918=$AE917,(IF(BS917&gt;=1,BS917-COUNTIFS($AE917:$AE917,$AC918,AS917:AS917,$AI$2),0)),0)),0)</f>
        <v>0</v>
      </c>
      <c r="BT918" s="1">
        <f>IFERROR(IF($AE918&gt;$AE917,VLOOKUP($AC918+AT$1,STOCK!$F$10:$AB$209,17,0),IF($AE918=$AE917,(IF(BT917&gt;=1,BT917-COUNTIFS($AE917:$AE917,$AC918,AT917:AT917,$AI$2),0)),0)),0)</f>
        <v>0</v>
      </c>
      <c r="BU918" s="1">
        <f>IFERROR(IF($AE918&gt;$AE917,VLOOKUP($AC918+AU$1,STOCK!$F$10:$AB$209,17,0),IF($AE918=$AE917,(IF(BU917&gt;=1,BU917-COUNTIFS($AE917:$AE917,$AC918,AU917:AU917,$AI$2),0)),0)),0)</f>
        <v>0</v>
      </c>
      <c r="BV918" s="1">
        <f>IFERROR(IF($AE918&gt;$AE917,VLOOKUP($AC918+AV$1,STOCK!$F$10:$AB$209,17,0),IF($AE918=$AE917,(IF(BV917&gt;=1,BV917-COUNTIFS($AE917:$AE917,$AC918,AV917:AV917,$AI$2),0)),0)),0)</f>
        <v>0</v>
      </c>
      <c r="BW918" s="1">
        <f>IFERROR(IF($AE918&gt;$AE917,VLOOKUP($AC918+AW$1,STOCK!$F$10:$AB$209,17,0),IF($AE918=$AE917,(IF(BW917&gt;=1,BW917-COUNTIFS($AE917:$AE917,$AC918,AW917:AW917,$AI$2),0)),0)),0)</f>
        <v>0</v>
      </c>
      <c r="BX918" s="1">
        <f>IFERROR(IF($AE918&gt;$AE917,VLOOKUP($AC918+AX$1,STOCK!$F$10:$AB$209,17,0),IF($AE918=$AE917,(IF(BX917&gt;=1,BX917-COUNTIFS($AE917:$AE917,$AC918,AX917:AX917,$AI$2),0)),0)),0)</f>
        <v>0</v>
      </c>
    </row>
    <row r="919" spans="29:76" x14ac:dyDescent="0.25">
      <c r="AC919" s="1">
        <f t="shared" si="230"/>
        <v>0</v>
      </c>
      <c r="AD919" s="1">
        <f>IFERROR(IF(LEN(AK919)&gt;=1,VLOOKUP(HLOOKUP(AK919,PROFILE!$K$5:$V$8,4,0),PROFILE!$F$1:$G$3,2,0),0),0)</f>
        <v>0</v>
      </c>
      <c r="AE919" s="1">
        <f t="shared" si="231"/>
        <v>0</v>
      </c>
      <c r="AF919" s="1">
        <v>906</v>
      </c>
      <c r="AI919" s="1" t="str">
        <f>IFERROR(IF($AH919&gt;=1,VLOOKUP($AG919,STUDENT!$O$8:$Z$1507,3,0),""),"")</f>
        <v/>
      </c>
      <c r="AJ919" s="1" t="str">
        <f>IFERROR(IF($AH919&gt;=1,VLOOKUP($AG919,STUDENT!$O$8:$Z$1507,4,0),""),"")</f>
        <v/>
      </c>
      <c r="AK919" s="1" t="str">
        <f>IFERROR(IF($AH919&gt;=1,VLOOKUP($AG919,STUDENT!$O$8:$Z$1507,6,0),""),"")</f>
        <v/>
      </c>
      <c r="AL919" s="1" t="str">
        <f t="shared" si="232"/>
        <v/>
      </c>
      <c r="AM919" s="1" t="str">
        <f t="shared" si="233"/>
        <v/>
      </c>
      <c r="AN919" s="1" t="str">
        <f t="shared" si="234"/>
        <v/>
      </c>
      <c r="AO919" s="1" t="str">
        <f t="shared" si="235"/>
        <v/>
      </c>
      <c r="AP919" s="1" t="str">
        <f t="shared" si="236"/>
        <v/>
      </c>
      <c r="AQ919" s="1" t="str">
        <f t="shared" si="237"/>
        <v/>
      </c>
      <c r="AR919" s="1" t="str">
        <f t="shared" si="238"/>
        <v/>
      </c>
      <c r="AS919" s="1" t="str">
        <f t="shared" si="239"/>
        <v/>
      </c>
      <c r="AT919" s="1" t="str">
        <f t="shared" si="240"/>
        <v/>
      </c>
      <c r="AU919" s="1" t="str">
        <f t="shared" si="241"/>
        <v/>
      </c>
      <c r="AV919" s="1" t="str">
        <f t="shared" si="242"/>
        <v/>
      </c>
      <c r="AW919" s="1" t="str">
        <f t="shared" si="243"/>
        <v/>
      </c>
      <c r="AX919" s="1" t="str">
        <f t="shared" si="244"/>
        <v/>
      </c>
      <c r="AY919" s="1">
        <f>IFERROR(IF($AE919&gt;$AE918,VLOOKUP($AC919+AL$1,STOCK!$F$10:$AB$209,16,0),IF($AE919=$AE918,(IF(AY918&gt;=1,AY918-COUNTIFS($AE918:$AE918,$AC919,AL918:AL918,$AI$1),0)),0)),0)</f>
        <v>0</v>
      </c>
      <c r="AZ919" s="1">
        <f>IFERROR(IF($AE919&gt;$AE918,VLOOKUP($AC919+AM$1,STOCK!$F$10:$AB$209,16,0),IF($AE919=$AE918,(IF(AZ918&gt;=1,AZ918-COUNTIFS($AE918:$AE918,$AC919,AM918:AM918,$AI$1),0)),0)),0)</f>
        <v>0</v>
      </c>
      <c r="BA919" s="1">
        <f>IFERROR(IF($AE919&gt;$AE918,VLOOKUP($AC919+AN$1,STOCK!$F$10:$AB$209,16,0),IF($AE919=$AE918,(IF(BA918&gt;=1,BA918-COUNTIFS($AE918:$AE918,$AC919,AN918:AN918,$AI$1),0)),0)),0)</f>
        <v>0</v>
      </c>
      <c r="BB919" s="1">
        <f>IFERROR(IF($AE919&gt;$AE918,VLOOKUP($AC919+AO$1,STOCK!$F$10:$AB$209,16,0),IF($AE919=$AE918,(IF(BB918&gt;=1,BB918-COUNTIFS($AE918:$AE918,$AC919,AO918:AO918,$AI$1),0)),0)),0)</f>
        <v>0</v>
      </c>
      <c r="BC919" s="1">
        <f>IFERROR(IF($AE919&gt;$AE918,VLOOKUP($AC919+AP$1,STOCK!$F$10:$AB$209,16,0),IF($AE919=$AE918,(IF(BC918&gt;=1,BC918-COUNTIFS($AE918:$AE918,$AC919,AP918:AP918,$AI$1),0)),0)),0)</f>
        <v>0</v>
      </c>
      <c r="BD919" s="1">
        <f>IFERROR(IF($AE919&gt;$AE918,VLOOKUP($AC919+AQ$1,STOCK!$F$10:$AB$209,16,0),IF($AE919=$AE918,(IF(BD918&gt;=1,BD918-COUNTIFS($AE918:$AE918,$AC919,AQ918:AQ918,$AI$1),0)),0)),0)</f>
        <v>0</v>
      </c>
      <c r="BE919" s="1">
        <f>IFERROR(IF($AE919&gt;$AE918,VLOOKUP($AC919+AR$1,STOCK!$F$10:$AB$209,16,0),IF($AE919=$AE918,(IF(BE918&gt;=1,BE918-COUNTIFS($AE918:$AE918,$AC919,AR918:AR918,$AI$1),0)),0)),0)</f>
        <v>0</v>
      </c>
      <c r="BF919" s="1">
        <f>IFERROR(IF($AE919&gt;$AE918,VLOOKUP($AC919+AS$1,STOCK!$F$10:$AB$209,16,0),IF($AE919=$AE918,(IF(BF918&gt;=1,BF918-COUNTIFS($AE918:$AE918,$AC919,AS918:AS918,$AI$1),0)),0)),0)</f>
        <v>0</v>
      </c>
      <c r="BG919" s="1">
        <f>IFERROR(IF($AE919&gt;$AE918,VLOOKUP($AC919+AT$1,STOCK!$F$10:$AB$209,16,0),IF($AE919=$AE918,(IF(BG918&gt;=1,BG918-COUNTIFS($AE918:$AE918,$AC919,AT918:AT918,$AI$1),0)),0)),0)</f>
        <v>0</v>
      </c>
      <c r="BH919" s="1">
        <f>IFERROR(IF($AE919&gt;$AE918,VLOOKUP($AC919+AU$1,STOCK!$F$10:$AB$209,16,0),IF($AE919=$AE918,(IF(BH918&gt;=1,BH918-COUNTIFS($AE918:$AE918,$AC919,AU918:AU918,$AI$1),0)),0)),0)</f>
        <v>0</v>
      </c>
      <c r="BI919" s="1">
        <f>IFERROR(IF($AE919&gt;$AE918,VLOOKUP($AC919+AV$1,STOCK!$F$10:$AB$209,16,0),IF($AE919=$AE918,(IF(BI918&gt;=1,BI918-COUNTIFS($AE918:$AE918,$AC919,AV918:AV918,$AI$1),0)),0)),0)</f>
        <v>0</v>
      </c>
      <c r="BJ919" s="1">
        <f>IFERROR(IF($AE919&gt;$AE918,VLOOKUP($AC919+AW$1,STOCK!$F$10:$AB$209,16,0),IF($AE919=$AE918,(IF(BJ918&gt;=1,BJ918-COUNTIFS($AE918:$AE918,$AC919,AW918:AW918,$AI$1),0)),0)),0)</f>
        <v>0</v>
      </c>
      <c r="BK919" s="1">
        <f>IFERROR(IF($AE919&gt;$AE918,VLOOKUP($AC919+AX$1,STOCK!$F$10:$AB$209,16,0),IF($AE919=$AE918,(IF(BK918&gt;=1,BK918-COUNTIFS($AE918:$AE918,$AC919,AX918:AX918,$AI$1),0)),0)),0)</f>
        <v>0</v>
      </c>
      <c r="BL919" s="1">
        <f>IFERROR(IF($AE919&gt;$AE918,VLOOKUP($AC919+AL$1,STOCK!$F$10:$AB$209,17,0),IF($AE919=$AE918,(IF(BL918&gt;=1,BL918-COUNTIFS($AE918:$AE918,$AC919,AL918:AL918,$AI$2),0)),0)),0)</f>
        <v>0</v>
      </c>
      <c r="BM919" s="1">
        <f>IFERROR(IF($AE919&gt;$AE918,VLOOKUP($AC919+AM$1,STOCK!$F$10:$AB$209,17,0),IF($AE919=$AE918,(IF(BM918&gt;=1,BM918-COUNTIFS($AE918:$AE918,$AC919,AM918:AM918,$AI$2),0)),0)),0)</f>
        <v>0</v>
      </c>
      <c r="BN919" s="1">
        <f>IFERROR(IF($AE919&gt;$AE918,VLOOKUP($AC919+AN$1,STOCK!$F$10:$AB$209,17,0),IF($AE919=$AE918,(IF(BN918&gt;=1,BN918-COUNTIFS($AE918:$AE918,$AC919,AN918:AN918,$AI$2),0)),0)),0)</f>
        <v>0</v>
      </c>
      <c r="BO919" s="1">
        <f>IFERROR(IF($AE919&gt;$AE918,VLOOKUP($AC919+AO$1,STOCK!$F$10:$AB$209,17,0),IF($AE919=$AE918,(IF(BO918&gt;=1,BO918-COUNTIFS($AE918:$AE918,$AC919,AO918:AO918,$AI$2),0)),0)),0)</f>
        <v>0</v>
      </c>
      <c r="BP919" s="1">
        <f>IFERROR(IF($AE919&gt;$AE918,VLOOKUP($AC919+AP$1,STOCK!$F$10:$AB$209,17,0),IF($AE919=$AE918,(IF(BP918&gt;=1,BP918-COUNTIFS($AE918:$AE918,$AC919,AP918:AP918,$AI$2),0)),0)),0)</f>
        <v>0</v>
      </c>
      <c r="BQ919" s="1">
        <f>IFERROR(IF($AE919&gt;$AE918,VLOOKUP($AC919+AQ$1,STOCK!$F$10:$AB$209,17,0),IF($AE919=$AE918,(IF(BQ918&gt;=1,BQ918-COUNTIFS($AE918:$AE918,$AC919,AQ918:AQ918,$AI$2),0)),0)),0)</f>
        <v>0</v>
      </c>
      <c r="BR919" s="1">
        <f>IFERROR(IF($AE919&gt;$AE918,VLOOKUP($AC919+AR$1,STOCK!$F$10:$AB$209,17,0),IF($AE919=$AE918,(IF(BR918&gt;=1,BR918-COUNTIFS($AE918:$AE918,$AC919,AR918:AR918,$AI$2),0)),0)),0)</f>
        <v>0</v>
      </c>
      <c r="BS919" s="1">
        <f>IFERROR(IF($AE919&gt;$AE918,VLOOKUP($AC919+AS$1,STOCK!$F$10:$AB$209,17,0),IF($AE919=$AE918,(IF(BS918&gt;=1,BS918-COUNTIFS($AE918:$AE918,$AC919,AS918:AS918,$AI$2),0)),0)),0)</f>
        <v>0</v>
      </c>
      <c r="BT919" s="1">
        <f>IFERROR(IF($AE919&gt;$AE918,VLOOKUP($AC919+AT$1,STOCK!$F$10:$AB$209,17,0),IF($AE919=$AE918,(IF(BT918&gt;=1,BT918-COUNTIFS($AE918:$AE918,$AC919,AT918:AT918,$AI$2),0)),0)),0)</f>
        <v>0</v>
      </c>
      <c r="BU919" s="1">
        <f>IFERROR(IF($AE919&gt;$AE918,VLOOKUP($AC919+AU$1,STOCK!$F$10:$AB$209,17,0),IF($AE919=$AE918,(IF(BU918&gt;=1,BU918-COUNTIFS($AE918:$AE918,$AC919,AU918:AU918,$AI$2),0)),0)),0)</f>
        <v>0</v>
      </c>
      <c r="BV919" s="1">
        <f>IFERROR(IF($AE919&gt;$AE918,VLOOKUP($AC919+AV$1,STOCK!$F$10:$AB$209,17,0),IF($AE919=$AE918,(IF(BV918&gt;=1,BV918-COUNTIFS($AE918:$AE918,$AC919,AV918:AV918,$AI$2),0)),0)),0)</f>
        <v>0</v>
      </c>
      <c r="BW919" s="1">
        <f>IFERROR(IF($AE919&gt;$AE918,VLOOKUP($AC919+AW$1,STOCK!$F$10:$AB$209,17,0),IF($AE919=$AE918,(IF(BW918&gt;=1,BW918-COUNTIFS($AE918:$AE918,$AC919,AW918:AW918,$AI$2),0)),0)),0)</f>
        <v>0</v>
      </c>
      <c r="BX919" s="1">
        <f>IFERROR(IF($AE919&gt;$AE918,VLOOKUP($AC919+AX$1,STOCK!$F$10:$AB$209,17,0),IF($AE919=$AE918,(IF(BX918&gt;=1,BX918-COUNTIFS($AE918:$AE918,$AC919,AX918:AX918,$AI$2),0)),0)),0)</f>
        <v>0</v>
      </c>
    </row>
    <row r="920" spans="29:76" x14ac:dyDescent="0.25">
      <c r="AC920" s="1">
        <f t="shared" si="230"/>
        <v>0</v>
      </c>
      <c r="AD920" s="1">
        <f>IFERROR(IF(LEN(AK920)&gt;=1,VLOOKUP(HLOOKUP(AK920,PROFILE!$K$5:$V$8,4,0),PROFILE!$F$1:$G$3,2,0),0),0)</f>
        <v>0</v>
      </c>
      <c r="AE920" s="1">
        <f t="shared" si="231"/>
        <v>0</v>
      </c>
      <c r="AF920" s="1">
        <v>907</v>
      </c>
      <c r="AI920" s="1" t="str">
        <f>IFERROR(IF($AH920&gt;=1,VLOOKUP($AG920,STUDENT!$O$8:$Z$1507,3,0),""),"")</f>
        <v/>
      </c>
      <c r="AJ920" s="1" t="str">
        <f>IFERROR(IF($AH920&gt;=1,VLOOKUP($AG920,STUDENT!$O$8:$Z$1507,4,0),""),"")</f>
        <v/>
      </c>
      <c r="AK920" s="1" t="str">
        <f>IFERROR(IF($AH920&gt;=1,VLOOKUP($AG920,STUDENT!$O$8:$Z$1507,6,0),""),"")</f>
        <v/>
      </c>
      <c r="AL920" s="1" t="str">
        <f t="shared" si="232"/>
        <v/>
      </c>
      <c r="AM920" s="1" t="str">
        <f t="shared" si="233"/>
        <v/>
      </c>
      <c r="AN920" s="1" t="str">
        <f t="shared" si="234"/>
        <v/>
      </c>
      <c r="AO920" s="1" t="str">
        <f t="shared" si="235"/>
        <v/>
      </c>
      <c r="AP920" s="1" t="str">
        <f t="shared" si="236"/>
        <v/>
      </c>
      <c r="AQ920" s="1" t="str">
        <f t="shared" si="237"/>
        <v/>
      </c>
      <c r="AR920" s="1" t="str">
        <f t="shared" si="238"/>
        <v/>
      </c>
      <c r="AS920" s="1" t="str">
        <f t="shared" si="239"/>
        <v/>
      </c>
      <c r="AT920" s="1" t="str">
        <f t="shared" si="240"/>
        <v/>
      </c>
      <c r="AU920" s="1" t="str">
        <f t="shared" si="241"/>
        <v/>
      </c>
      <c r="AV920" s="1" t="str">
        <f t="shared" si="242"/>
        <v/>
      </c>
      <c r="AW920" s="1" t="str">
        <f t="shared" si="243"/>
        <v/>
      </c>
      <c r="AX920" s="1" t="str">
        <f t="shared" si="244"/>
        <v/>
      </c>
      <c r="AY920" s="1">
        <f>IFERROR(IF($AE920&gt;$AE919,VLOOKUP($AC920+AL$1,STOCK!$F$10:$AB$209,16,0),IF($AE920=$AE919,(IF(AY919&gt;=1,AY919-COUNTIFS($AE919:$AE919,$AC920,AL919:AL919,$AI$1),0)),0)),0)</f>
        <v>0</v>
      </c>
      <c r="AZ920" s="1">
        <f>IFERROR(IF($AE920&gt;$AE919,VLOOKUP($AC920+AM$1,STOCK!$F$10:$AB$209,16,0),IF($AE920=$AE919,(IF(AZ919&gt;=1,AZ919-COUNTIFS($AE919:$AE919,$AC920,AM919:AM919,$AI$1),0)),0)),0)</f>
        <v>0</v>
      </c>
      <c r="BA920" s="1">
        <f>IFERROR(IF($AE920&gt;$AE919,VLOOKUP($AC920+AN$1,STOCK!$F$10:$AB$209,16,0),IF($AE920=$AE919,(IF(BA919&gt;=1,BA919-COUNTIFS($AE919:$AE919,$AC920,AN919:AN919,$AI$1),0)),0)),0)</f>
        <v>0</v>
      </c>
      <c r="BB920" s="1">
        <f>IFERROR(IF($AE920&gt;$AE919,VLOOKUP($AC920+AO$1,STOCK!$F$10:$AB$209,16,0),IF($AE920=$AE919,(IF(BB919&gt;=1,BB919-COUNTIFS($AE919:$AE919,$AC920,AO919:AO919,$AI$1),0)),0)),0)</f>
        <v>0</v>
      </c>
      <c r="BC920" s="1">
        <f>IFERROR(IF($AE920&gt;$AE919,VLOOKUP($AC920+AP$1,STOCK!$F$10:$AB$209,16,0),IF($AE920=$AE919,(IF(BC919&gt;=1,BC919-COUNTIFS($AE919:$AE919,$AC920,AP919:AP919,$AI$1),0)),0)),0)</f>
        <v>0</v>
      </c>
      <c r="BD920" s="1">
        <f>IFERROR(IF($AE920&gt;$AE919,VLOOKUP($AC920+AQ$1,STOCK!$F$10:$AB$209,16,0),IF($AE920=$AE919,(IF(BD919&gt;=1,BD919-COUNTIFS($AE919:$AE919,$AC920,AQ919:AQ919,$AI$1),0)),0)),0)</f>
        <v>0</v>
      </c>
      <c r="BE920" s="1">
        <f>IFERROR(IF($AE920&gt;$AE919,VLOOKUP($AC920+AR$1,STOCK!$F$10:$AB$209,16,0),IF($AE920=$AE919,(IF(BE919&gt;=1,BE919-COUNTIFS($AE919:$AE919,$AC920,AR919:AR919,$AI$1),0)),0)),0)</f>
        <v>0</v>
      </c>
      <c r="BF920" s="1">
        <f>IFERROR(IF($AE920&gt;$AE919,VLOOKUP($AC920+AS$1,STOCK!$F$10:$AB$209,16,0),IF($AE920=$AE919,(IF(BF919&gt;=1,BF919-COUNTIFS($AE919:$AE919,$AC920,AS919:AS919,$AI$1),0)),0)),0)</f>
        <v>0</v>
      </c>
      <c r="BG920" s="1">
        <f>IFERROR(IF($AE920&gt;$AE919,VLOOKUP($AC920+AT$1,STOCK!$F$10:$AB$209,16,0),IF($AE920=$AE919,(IF(BG919&gt;=1,BG919-COUNTIFS($AE919:$AE919,$AC920,AT919:AT919,$AI$1),0)),0)),0)</f>
        <v>0</v>
      </c>
      <c r="BH920" s="1">
        <f>IFERROR(IF($AE920&gt;$AE919,VLOOKUP($AC920+AU$1,STOCK!$F$10:$AB$209,16,0),IF($AE920=$AE919,(IF(BH919&gt;=1,BH919-COUNTIFS($AE919:$AE919,$AC920,AU919:AU919,$AI$1),0)),0)),0)</f>
        <v>0</v>
      </c>
      <c r="BI920" s="1">
        <f>IFERROR(IF($AE920&gt;$AE919,VLOOKUP($AC920+AV$1,STOCK!$F$10:$AB$209,16,0),IF($AE920=$AE919,(IF(BI919&gt;=1,BI919-COUNTIFS($AE919:$AE919,$AC920,AV919:AV919,$AI$1),0)),0)),0)</f>
        <v>0</v>
      </c>
      <c r="BJ920" s="1">
        <f>IFERROR(IF($AE920&gt;$AE919,VLOOKUP($AC920+AW$1,STOCK!$F$10:$AB$209,16,0),IF($AE920=$AE919,(IF(BJ919&gt;=1,BJ919-COUNTIFS($AE919:$AE919,$AC920,AW919:AW919,$AI$1),0)),0)),0)</f>
        <v>0</v>
      </c>
      <c r="BK920" s="1">
        <f>IFERROR(IF($AE920&gt;$AE919,VLOOKUP($AC920+AX$1,STOCK!$F$10:$AB$209,16,0),IF($AE920=$AE919,(IF(BK919&gt;=1,BK919-COUNTIFS($AE919:$AE919,$AC920,AX919:AX919,$AI$1),0)),0)),0)</f>
        <v>0</v>
      </c>
      <c r="BL920" s="1">
        <f>IFERROR(IF($AE920&gt;$AE919,VLOOKUP($AC920+AL$1,STOCK!$F$10:$AB$209,17,0),IF($AE920=$AE919,(IF(BL919&gt;=1,BL919-COUNTIFS($AE919:$AE919,$AC920,AL919:AL919,$AI$2),0)),0)),0)</f>
        <v>0</v>
      </c>
      <c r="BM920" s="1">
        <f>IFERROR(IF($AE920&gt;$AE919,VLOOKUP($AC920+AM$1,STOCK!$F$10:$AB$209,17,0),IF($AE920=$AE919,(IF(BM919&gt;=1,BM919-COUNTIFS($AE919:$AE919,$AC920,AM919:AM919,$AI$2),0)),0)),0)</f>
        <v>0</v>
      </c>
      <c r="BN920" s="1">
        <f>IFERROR(IF($AE920&gt;$AE919,VLOOKUP($AC920+AN$1,STOCK!$F$10:$AB$209,17,0),IF($AE920=$AE919,(IF(BN919&gt;=1,BN919-COUNTIFS($AE919:$AE919,$AC920,AN919:AN919,$AI$2),0)),0)),0)</f>
        <v>0</v>
      </c>
      <c r="BO920" s="1">
        <f>IFERROR(IF($AE920&gt;$AE919,VLOOKUP($AC920+AO$1,STOCK!$F$10:$AB$209,17,0),IF($AE920=$AE919,(IF(BO919&gt;=1,BO919-COUNTIFS($AE919:$AE919,$AC920,AO919:AO919,$AI$2),0)),0)),0)</f>
        <v>0</v>
      </c>
      <c r="BP920" s="1">
        <f>IFERROR(IF($AE920&gt;$AE919,VLOOKUP($AC920+AP$1,STOCK!$F$10:$AB$209,17,0),IF($AE920=$AE919,(IF(BP919&gt;=1,BP919-COUNTIFS($AE919:$AE919,$AC920,AP919:AP919,$AI$2),0)),0)),0)</f>
        <v>0</v>
      </c>
      <c r="BQ920" s="1">
        <f>IFERROR(IF($AE920&gt;$AE919,VLOOKUP($AC920+AQ$1,STOCK!$F$10:$AB$209,17,0),IF($AE920=$AE919,(IF(BQ919&gt;=1,BQ919-COUNTIFS($AE919:$AE919,$AC920,AQ919:AQ919,$AI$2),0)),0)),0)</f>
        <v>0</v>
      </c>
      <c r="BR920" s="1">
        <f>IFERROR(IF($AE920&gt;$AE919,VLOOKUP($AC920+AR$1,STOCK!$F$10:$AB$209,17,0),IF($AE920=$AE919,(IF(BR919&gt;=1,BR919-COUNTIFS($AE919:$AE919,$AC920,AR919:AR919,$AI$2),0)),0)),0)</f>
        <v>0</v>
      </c>
      <c r="BS920" s="1">
        <f>IFERROR(IF($AE920&gt;$AE919,VLOOKUP($AC920+AS$1,STOCK!$F$10:$AB$209,17,0),IF($AE920=$AE919,(IF(BS919&gt;=1,BS919-COUNTIFS($AE919:$AE919,$AC920,AS919:AS919,$AI$2),0)),0)),0)</f>
        <v>0</v>
      </c>
      <c r="BT920" s="1">
        <f>IFERROR(IF($AE920&gt;$AE919,VLOOKUP($AC920+AT$1,STOCK!$F$10:$AB$209,17,0),IF($AE920=$AE919,(IF(BT919&gt;=1,BT919-COUNTIFS($AE919:$AE919,$AC920,AT919:AT919,$AI$2),0)),0)),0)</f>
        <v>0</v>
      </c>
      <c r="BU920" s="1">
        <f>IFERROR(IF($AE920&gt;$AE919,VLOOKUP($AC920+AU$1,STOCK!$F$10:$AB$209,17,0),IF($AE920=$AE919,(IF(BU919&gt;=1,BU919-COUNTIFS($AE919:$AE919,$AC920,AU919:AU919,$AI$2),0)),0)),0)</f>
        <v>0</v>
      </c>
      <c r="BV920" s="1">
        <f>IFERROR(IF($AE920&gt;$AE919,VLOOKUP($AC920+AV$1,STOCK!$F$10:$AB$209,17,0),IF($AE920=$AE919,(IF(BV919&gt;=1,BV919-COUNTIFS($AE919:$AE919,$AC920,AV919:AV919,$AI$2),0)),0)),0)</f>
        <v>0</v>
      </c>
      <c r="BW920" s="1">
        <f>IFERROR(IF($AE920&gt;$AE919,VLOOKUP($AC920+AW$1,STOCK!$F$10:$AB$209,17,0),IF($AE920=$AE919,(IF(BW919&gt;=1,BW919-COUNTIFS($AE919:$AE919,$AC920,AW919:AW919,$AI$2),0)),0)),0)</f>
        <v>0</v>
      </c>
      <c r="BX920" s="1">
        <f>IFERROR(IF($AE920&gt;$AE919,VLOOKUP($AC920+AX$1,STOCK!$F$10:$AB$209,17,0),IF($AE920=$AE919,(IF(BX919&gt;=1,BX919-COUNTIFS($AE919:$AE919,$AC920,AX919:AX919,$AI$2),0)),0)),0)</f>
        <v>0</v>
      </c>
    </row>
    <row r="921" spans="29:76" x14ac:dyDescent="0.25">
      <c r="AC921" s="1">
        <f t="shared" si="230"/>
        <v>0</v>
      </c>
      <c r="AD921" s="1">
        <f>IFERROR(IF(LEN(AK921)&gt;=1,VLOOKUP(HLOOKUP(AK921,PROFILE!$K$5:$V$8,4,0),PROFILE!$F$1:$G$3,2,0),0),0)</f>
        <v>0</v>
      </c>
      <c r="AE921" s="1">
        <f t="shared" si="231"/>
        <v>0</v>
      </c>
      <c r="AF921" s="1">
        <v>908</v>
      </c>
      <c r="AI921" s="1" t="str">
        <f>IFERROR(IF($AH921&gt;=1,VLOOKUP($AG921,STUDENT!$O$8:$Z$1507,3,0),""),"")</f>
        <v/>
      </c>
      <c r="AJ921" s="1" t="str">
        <f>IFERROR(IF($AH921&gt;=1,VLOOKUP($AG921,STUDENT!$O$8:$Z$1507,4,0),""),"")</f>
        <v/>
      </c>
      <c r="AK921" s="1" t="str">
        <f>IFERROR(IF($AH921&gt;=1,VLOOKUP($AG921,STUDENT!$O$8:$Z$1507,6,0),""),"")</f>
        <v/>
      </c>
      <c r="AL921" s="1" t="str">
        <f t="shared" si="232"/>
        <v/>
      </c>
      <c r="AM921" s="1" t="str">
        <f t="shared" si="233"/>
        <v/>
      </c>
      <c r="AN921" s="1" t="str">
        <f t="shared" si="234"/>
        <v/>
      </c>
      <c r="AO921" s="1" t="str">
        <f t="shared" si="235"/>
        <v/>
      </c>
      <c r="AP921" s="1" t="str">
        <f t="shared" si="236"/>
        <v/>
      </c>
      <c r="AQ921" s="1" t="str">
        <f t="shared" si="237"/>
        <v/>
      </c>
      <c r="AR921" s="1" t="str">
        <f t="shared" si="238"/>
        <v/>
      </c>
      <c r="AS921" s="1" t="str">
        <f t="shared" si="239"/>
        <v/>
      </c>
      <c r="AT921" s="1" t="str">
        <f t="shared" si="240"/>
        <v/>
      </c>
      <c r="AU921" s="1" t="str">
        <f t="shared" si="241"/>
        <v/>
      </c>
      <c r="AV921" s="1" t="str">
        <f t="shared" si="242"/>
        <v/>
      </c>
      <c r="AW921" s="1" t="str">
        <f t="shared" si="243"/>
        <v/>
      </c>
      <c r="AX921" s="1" t="str">
        <f t="shared" si="244"/>
        <v/>
      </c>
      <c r="AY921" s="1">
        <f>IFERROR(IF($AE921&gt;$AE920,VLOOKUP($AC921+AL$1,STOCK!$F$10:$AB$209,16,0),IF($AE921=$AE920,(IF(AY920&gt;=1,AY920-COUNTIFS($AE920:$AE920,$AC921,AL920:AL920,$AI$1),0)),0)),0)</f>
        <v>0</v>
      </c>
      <c r="AZ921" s="1">
        <f>IFERROR(IF($AE921&gt;$AE920,VLOOKUP($AC921+AM$1,STOCK!$F$10:$AB$209,16,0),IF($AE921=$AE920,(IF(AZ920&gt;=1,AZ920-COUNTIFS($AE920:$AE920,$AC921,AM920:AM920,$AI$1),0)),0)),0)</f>
        <v>0</v>
      </c>
      <c r="BA921" s="1">
        <f>IFERROR(IF($AE921&gt;$AE920,VLOOKUP($AC921+AN$1,STOCK!$F$10:$AB$209,16,0),IF($AE921=$AE920,(IF(BA920&gt;=1,BA920-COUNTIFS($AE920:$AE920,$AC921,AN920:AN920,$AI$1),0)),0)),0)</f>
        <v>0</v>
      </c>
      <c r="BB921" s="1">
        <f>IFERROR(IF($AE921&gt;$AE920,VLOOKUP($AC921+AO$1,STOCK!$F$10:$AB$209,16,0),IF($AE921=$AE920,(IF(BB920&gt;=1,BB920-COUNTIFS($AE920:$AE920,$AC921,AO920:AO920,$AI$1),0)),0)),0)</f>
        <v>0</v>
      </c>
      <c r="BC921" s="1">
        <f>IFERROR(IF($AE921&gt;$AE920,VLOOKUP($AC921+AP$1,STOCK!$F$10:$AB$209,16,0),IF($AE921=$AE920,(IF(BC920&gt;=1,BC920-COUNTIFS($AE920:$AE920,$AC921,AP920:AP920,$AI$1),0)),0)),0)</f>
        <v>0</v>
      </c>
      <c r="BD921" s="1">
        <f>IFERROR(IF($AE921&gt;$AE920,VLOOKUP($AC921+AQ$1,STOCK!$F$10:$AB$209,16,0),IF($AE921=$AE920,(IF(BD920&gt;=1,BD920-COUNTIFS($AE920:$AE920,$AC921,AQ920:AQ920,$AI$1),0)),0)),0)</f>
        <v>0</v>
      </c>
      <c r="BE921" s="1">
        <f>IFERROR(IF($AE921&gt;$AE920,VLOOKUP($AC921+AR$1,STOCK!$F$10:$AB$209,16,0),IF($AE921=$AE920,(IF(BE920&gt;=1,BE920-COUNTIFS($AE920:$AE920,$AC921,AR920:AR920,$AI$1),0)),0)),0)</f>
        <v>0</v>
      </c>
      <c r="BF921" s="1">
        <f>IFERROR(IF($AE921&gt;$AE920,VLOOKUP($AC921+AS$1,STOCK!$F$10:$AB$209,16,0),IF($AE921=$AE920,(IF(BF920&gt;=1,BF920-COUNTIFS($AE920:$AE920,$AC921,AS920:AS920,$AI$1),0)),0)),0)</f>
        <v>0</v>
      </c>
      <c r="BG921" s="1">
        <f>IFERROR(IF($AE921&gt;$AE920,VLOOKUP($AC921+AT$1,STOCK!$F$10:$AB$209,16,0),IF($AE921=$AE920,(IF(BG920&gt;=1,BG920-COUNTIFS($AE920:$AE920,$AC921,AT920:AT920,$AI$1),0)),0)),0)</f>
        <v>0</v>
      </c>
      <c r="BH921" s="1">
        <f>IFERROR(IF($AE921&gt;$AE920,VLOOKUP($AC921+AU$1,STOCK!$F$10:$AB$209,16,0),IF($AE921=$AE920,(IF(BH920&gt;=1,BH920-COUNTIFS($AE920:$AE920,$AC921,AU920:AU920,$AI$1),0)),0)),0)</f>
        <v>0</v>
      </c>
      <c r="BI921" s="1">
        <f>IFERROR(IF($AE921&gt;$AE920,VLOOKUP($AC921+AV$1,STOCK!$F$10:$AB$209,16,0),IF($AE921=$AE920,(IF(BI920&gt;=1,BI920-COUNTIFS($AE920:$AE920,$AC921,AV920:AV920,$AI$1),0)),0)),0)</f>
        <v>0</v>
      </c>
      <c r="BJ921" s="1">
        <f>IFERROR(IF($AE921&gt;$AE920,VLOOKUP($AC921+AW$1,STOCK!$F$10:$AB$209,16,0),IF($AE921=$AE920,(IF(BJ920&gt;=1,BJ920-COUNTIFS($AE920:$AE920,$AC921,AW920:AW920,$AI$1),0)),0)),0)</f>
        <v>0</v>
      </c>
      <c r="BK921" s="1">
        <f>IFERROR(IF($AE921&gt;$AE920,VLOOKUP($AC921+AX$1,STOCK!$F$10:$AB$209,16,0),IF($AE921=$AE920,(IF(BK920&gt;=1,BK920-COUNTIFS($AE920:$AE920,$AC921,AX920:AX920,$AI$1),0)),0)),0)</f>
        <v>0</v>
      </c>
      <c r="BL921" s="1">
        <f>IFERROR(IF($AE921&gt;$AE920,VLOOKUP($AC921+AL$1,STOCK!$F$10:$AB$209,17,0),IF($AE921=$AE920,(IF(BL920&gt;=1,BL920-COUNTIFS($AE920:$AE920,$AC921,AL920:AL920,$AI$2),0)),0)),0)</f>
        <v>0</v>
      </c>
      <c r="BM921" s="1">
        <f>IFERROR(IF($AE921&gt;$AE920,VLOOKUP($AC921+AM$1,STOCK!$F$10:$AB$209,17,0),IF($AE921=$AE920,(IF(BM920&gt;=1,BM920-COUNTIFS($AE920:$AE920,$AC921,AM920:AM920,$AI$2),0)),0)),0)</f>
        <v>0</v>
      </c>
      <c r="BN921" s="1">
        <f>IFERROR(IF($AE921&gt;$AE920,VLOOKUP($AC921+AN$1,STOCK!$F$10:$AB$209,17,0),IF($AE921=$AE920,(IF(BN920&gt;=1,BN920-COUNTIFS($AE920:$AE920,$AC921,AN920:AN920,$AI$2),0)),0)),0)</f>
        <v>0</v>
      </c>
      <c r="BO921" s="1">
        <f>IFERROR(IF($AE921&gt;$AE920,VLOOKUP($AC921+AO$1,STOCK!$F$10:$AB$209,17,0),IF($AE921=$AE920,(IF(BO920&gt;=1,BO920-COUNTIFS($AE920:$AE920,$AC921,AO920:AO920,$AI$2),0)),0)),0)</f>
        <v>0</v>
      </c>
      <c r="BP921" s="1">
        <f>IFERROR(IF($AE921&gt;$AE920,VLOOKUP($AC921+AP$1,STOCK!$F$10:$AB$209,17,0),IF($AE921=$AE920,(IF(BP920&gt;=1,BP920-COUNTIFS($AE920:$AE920,$AC921,AP920:AP920,$AI$2),0)),0)),0)</f>
        <v>0</v>
      </c>
      <c r="BQ921" s="1">
        <f>IFERROR(IF($AE921&gt;$AE920,VLOOKUP($AC921+AQ$1,STOCK!$F$10:$AB$209,17,0),IF($AE921=$AE920,(IF(BQ920&gt;=1,BQ920-COUNTIFS($AE920:$AE920,$AC921,AQ920:AQ920,$AI$2),0)),0)),0)</f>
        <v>0</v>
      </c>
      <c r="BR921" s="1">
        <f>IFERROR(IF($AE921&gt;$AE920,VLOOKUP($AC921+AR$1,STOCK!$F$10:$AB$209,17,0),IF($AE921=$AE920,(IF(BR920&gt;=1,BR920-COUNTIFS($AE920:$AE920,$AC921,AR920:AR920,$AI$2),0)),0)),0)</f>
        <v>0</v>
      </c>
      <c r="BS921" s="1">
        <f>IFERROR(IF($AE921&gt;$AE920,VLOOKUP($AC921+AS$1,STOCK!$F$10:$AB$209,17,0),IF($AE921=$AE920,(IF(BS920&gt;=1,BS920-COUNTIFS($AE920:$AE920,$AC921,AS920:AS920,$AI$2),0)),0)),0)</f>
        <v>0</v>
      </c>
      <c r="BT921" s="1">
        <f>IFERROR(IF($AE921&gt;$AE920,VLOOKUP($AC921+AT$1,STOCK!$F$10:$AB$209,17,0),IF($AE921=$AE920,(IF(BT920&gt;=1,BT920-COUNTIFS($AE920:$AE920,$AC921,AT920:AT920,$AI$2),0)),0)),0)</f>
        <v>0</v>
      </c>
      <c r="BU921" s="1">
        <f>IFERROR(IF($AE921&gt;$AE920,VLOOKUP($AC921+AU$1,STOCK!$F$10:$AB$209,17,0),IF($AE921=$AE920,(IF(BU920&gt;=1,BU920-COUNTIFS($AE920:$AE920,$AC921,AU920:AU920,$AI$2),0)),0)),0)</f>
        <v>0</v>
      </c>
      <c r="BV921" s="1">
        <f>IFERROR(IF($AE921&gt;$AE920,VLOOKUP($AC921+AV$1,STOCK!$F$10:$AB$209,17,0),IF($AE921=$AE920,(IF(BV920&gt;=1,BV920-COUNTIFS($AE920:$AE920,$AC921,AV920:AV920,$AI$2),0)),0)),0)</f>
        <v>0</v>
      </c>
      <c r="BW921" s="1">
        <f>IFERROR(IF($AE921&gt;$AE920,VLOOKUP($AC921+AW$1,STOCK!$F$10:$AB$209,17,0),IF($AE921=$AE920,(IF(BW920&gt;=1,BW920-COUNTIFS($AE920:$AE920,$AC921,AW920:AW920,$AI$2),0)),0)),0)</f>
        <v>0</v>
      </c>
      <c r="BX921" s="1">
        <f>IFERROR(IF($AE921&gt;$AE920,VLOOKUP($AC921+AX$1,STOCK!$F$10:$AB$209,17,0),IF($AE921=$AE920,(IF(BX920&gt;=1,BX920-COUNTIFS($AE920:$AE920,$AC921,AX920:AX920,$AI$2),0)),0)),0)</f>
        <v>0</v>
      </c>
    </row>
    <row r="922" spans="29:76" x14ac:dyDescent="0.25">
      <c r="AC922" s="1">
        <f t="shared" si="230"/>
        <v>0</v>
      </c>
      <c r="AD922" s="1">
        <f>IFERROR(IF(LEN(AK922)&gt;=1,VLOOKUP(HLOOKUP(AK922,PROFILE!$K$5:$V$8,4,0),PROFILE!$F$1:$G$3,2,0),0),0)</f>
        <v>0</v>
      </c>
      <c r="AE922" s="1">
        <f t="shared" si="231"/>
        <v>0</v>
      </c>
      <c r="AF922" s="1">
        <v>909</v>
      </c>
      <c r="AI922" s="1" t="str">
        <f>IFERROR(IF($AH922&gt;=1,VLOOKUP($AG922,STUDENT!$O$8:$Z$1507,3,0),""),"")</f>
        <v/>
      </c>
      <c r="AJ922" s="1" t="str">
        <f>IFERROR(IF($AH922&gt;=1,VLOOKUP($AG922,STUDENT!$O$8:$Z$1507,4,0),""),"")</f>
        <v/>
      </c>
      <c r="AK922" s="1" t="str">
        <f>IFERROR(IF($AH922&gt;=1,VLOOKUP($AG922,STUDENT!$O$8:$Z$1507,6,0),""),"")</f>
        <v/>
      </c>
      <c r="AL922" s="1" t="str">
        <f t="shared" si="232"/>
        <v/>
      </c>
      <c r="AM922" s="1" t="str">
        <f t="shared" si="233"/>
        <v/>
      </c>
      <c r="AN922" s="1" t="str">
        <f t="shared" si="234"/>
        <v/>
      </c>
      <c r="AO922" s="1" t="str">
        <f t="shared" si="235"/>
        <v/>
      </c>
      <c r="AP922" s="1" t="str">
        <f t="shared" si="236"/>
        <v/>
      </c>
      <c r="AQ922" s="1" t="str">
        <f t="shared" si="237"/>
        <v/>
      </c>
      <c r="AR922" s="1" t="str">
        <f t="shared" si="238"/>
        <v/>
      </c>
      <c r="AS922" s="1" t="str">
        <f t="shared" si="239"/>
        <v/>
      </c>
      <c r="AT922" s="1" t="str">
        <f t="shared" si="240"/>
        <v/>
      </c>
      <c r="AU922" s="1" t="str">
        <f t="shared" si="241"/>
        <v/>
      </c>
      <c r="AV922" s="1" t="str">
        <f t="shared" si="242"/>
        <v/>
      </c>
      <c r="AW922" s="1" t="str">
        <f t="shared" si="243"/>
        <v/>
      </c>
      <c r="AX922" s="1" t="str">
        <f t="shared" si="244"/>
        <v/>
      </c>
      <c r="AY922" s="1">
        <f>IFERROR(IF($AE922&gt;$AE921,VLOOKUP($AC922+AL$1,STOCK!$F$10:$AB$209,16,0),IF($AE922=$AE921,(IF(AY921&gt;=1,AY921-COUNTIFS($AE921:$AE921,$AC922,AL921:AL921,$AI$1),0)),0)),0)</f>
        <v>0</v>
      </c>
      <c r="AZ922" s="1">
        <f>IFERROR(IF($AE922&gt;$AE921,VLOOKUP($AC922+AM$1,STOCK!$F$10:$AB$209,16,0),IF($AE922=$AE921,(IF(AZ921&gt;=1,AZ921-COUNTIFS($AE921:$AE921,$AC922,AM921:AM921,$AI$1),0)),0)),0)</f>
        <v>0</v>
      </c>
      <c r="BA922" s="1">
        <f>IFERROR(IF($AE922&gt;$AE921,VLOOKUP($AC922+AN$1,STOCK!$F$10:$AB$209,16,0),IF($AE922=$AE921,(IF(BA921&gt;=1,BA921-COUNTIFS($AE921:$AE921,$AC922,AN921:AN921,$AI$1),0)),0)),0)</f>
        <v>0</v>
      </c>
      <c r="BB922" s="1">
        <f>IFERROR(IF($AE922&gt;$AE921,VLOOKUP($AC922+AO$1,STOCK!$F$10:$AB$209,16,0),IF($AE922=$AE921,(IF(BB921&gt;=1,BB921-COUNTIFS($AE921:$AE921,$AC922,AO921:AO921,$AI$1),0)),0)),0)</f>
        <v>0</v>
      </c>
      <c r="BC922" s="1">
        <f>IFERROR(IF($AE922&gt;$AE921,VLOOKUP($AC922+AP$1,STOCK!$F$10:$AB$209,16,0),IF($AE922=$AE921,(IF(BC921&gt;=1,BC921-COUNTIFS($AE921:$AE921,$AC922,AP921:AP921,$AI$1),0)),0)),0)</f>
        <v>0</v>
      </c>
      <c r="BD922" s="1">
        <f>IFERROR(IF($AE922&gt;$AE921,VLOOKUP($AC922+AQ$1,STOCK!$F$10:$AB$209,16,0),IF($AE922=$AE921,(IF(BD921&gt;=1,BD921-COUNTIFS($AE921:$AE921,$AC922,AQ921:AQ921,$AI$1),0)),0)),0)</f>
        <v>0</v>
      </c>
      <c r="BE922" s="1">
        <f>IFERROR(IF($AE922&gt;$AE921,VLOOKUP($AC922+AR$1,STOCK!$F$10:$AB$209,16,0),IF($AE922=$AE921,(IF(BE921&gt;=1,BE921-COUNTIFS($AE921:$AE921,$AC922,AR921:AR921,$AI$1),0)),0)),0)</f>
        <v>0</v>
      </c>
      <c r="BF922" s="1">
        <f>IFERROR(IF($AE922&gt;$AE921,VLOOKUP($AC922+AS$1,STOCK!$F$10:$AB$209,16,0),IF($AE922=$AE921,(IF(BF921&gt;=1,BF921-COUNTIFS($AE921:$AE921,$AC922,AS921:AS921,$AI$1),0)),0)),0)</f>
        <v>0</v>
      </c>
      <c r="BG922" s="1">
        <f>IFERROR(IF($AE922&gt;$AE921,VLOOKUP($AC922+AT$1,STOCK!$F$10:$AB$209,16,0),IF($AE922=$AE921,(IF(BG921&gt;=1,BG921-COUNTIFS($AE921:$AE921,$AC922,AT921:AT921,$AI$1),0)),0)),0)</f>
        <v>0</v>
      </c>
      <c r="BH922" s="1">
        <f>IFERROR(IF($AE922&gt;$AE921,VLOOKUP($AC922+AU$1,STOCK!$F$10:$AB$209,16,0),IF($AE922=$AE921,(IF(BH921&gt;=1,BH921-COUNTIFS($AE921:$AE921,$AC922,AU921:AU921,$AI$1),0)),0)),0)</f>
        <v>0</v>
      </c>
      <c r="BI922" s="1">
        <f>IFERROR(IF($AE922&gt;$AE921,VLOOKUP($AC922+AV$1,STOCK!$F$10:$AB$209,16,0),IF($AE922=$AE921,(IF(BI921&gt;=1,BI921-COUNTIFS($AE921:$AE921,$AC922,AV921:AV921,$AI$1),0)),0)),0)</f>
        <v>0</v>
      </c>
      <c r="BJ922" s="1">
        <f>IFERROR(IF($AE922&gt;$AE921,VLOOKUP($AC922+AW$1,STOCK!$F$10:$AB$209,16,0),IF($AE922=$AE921,(IF(BJ921&gt;=1,BJ921-COUNTIFS($AE921:$AE921,$AC922,AW921:AW921,$AI$1),0)),0)),0)</f>
        <v>0</v>
      </c>
      <c r="BK922" s="1">
        <f>IFERROR(IF($AE922&gt;$AE921,VLOOKUP($AC922+AX$1,STOCK!$F$10:$AB$209,16,0),IF($AE922=$AE921,(IF(BK921&gt;=1,BK921-COUNTIFS($AE921:$AE921,$AC922,AX921:AX921,$AI$1),0)),0)),0)</f>
        <v>0</v>
      </c>
      <c r="BL922" s="1">
        <f>IFERROR(IF($AE922&gt;$AE921,VLOOKUP($AC922+AL$1,STOCK!$F$10:$AB$209,17,0),IF($AE922=$AE921,(IF(BL921&gt;=1,BL921-COUNTIFS($AE921:$AE921,$AC922,AL921:AL921,$AI$2),0)),0)),0)</f>
        <v>0</v>
      </c>
      <c r="BM922" s="1">
        <f>IFERROR(IF($AE922&gt;$AE921,VLOOKUP($AC922+AM$1,STOCK!$F$10:$AB$209,17,0),IF($AE922=$AE921,(IF(BM921&gt;=1,BM921-COUNTIFS($AE921:$AE921,$AC922,AM921:AM921,$AI$2),0)),0)),0)</f>
        <v>0</v>
      </c>
      <c r="BN922" s="1">
        <f>IFERROR(IF($AE922&gt;$AE921,VLOOKUP($AC922+AN$1,STOCK!$F$10:$AB$209,17,0),IF($AE922=$AE921,(IF(BN921&gt;=1,BN921-COUNTIFS($AE921:$AE921,$AC922,AN921:AN921,$AI$2),0)),0)),0)</f>
        <v>0</v>
      </c>
      <c r="BO922" s="1">
        <f>IFERROR(IF($AE922&gt;$AE921,VLOOKUP($AC922+AO$1,STOCK!$F$10:$AB$209,17,0),IF($AE922=$AE921,(IF(BO921&gt;=1,BO921-COUNTIFS($AE921:$AE921,$AC922,AO921:AO921,$AI$2),0)),0)),0)</f>
        <v>0</v>
      </c>
      <c r="BP922" s="1">
        <f>IFERROR(IF($AE922&gt;$AE921,VLOOKUP($AC922+AP$1,STOCK!$F$10:$AB$209,17,0),IF($AE922=$AE921,(IF(BP921&gt;=1,BP921-COUNTIFS($AE921:$AE921,$AC922,AP921:AP921,$AI$2),0)),0)),0)</f>
        <v>0</v>
      </c>
      <c r="BQ922" s="1">
        <f>IFERROR(IF($AE922&gt;$AE921,VLOOKUP($AC922+AQ$1,STOCK!$F$10:$AB$209,17,0),IF($AE922=$AE921,(IF(BQ921&gt;=1,BQ921-COUNTIFS($AE921:$AE921,$AC922,AQ921:AQ921,$AI$2),0)),0)),0)</f>
        <v>0</v>
      </c>
      <c r="BR922" s="1">
        <f>IFERROR(IF($AE922&gt;$AE921,VLOOKUP($AC922+AR$1,STOCK!$F$10:$AB$209,17,0),IF($AE922=$AE921,(IF(BR921&gt;=1,BR921-COUNTIFS($AE921:$AE921,$AC922,AR921:AR921,$AI$2),0)),0)),0)</f>
        <v>0</v>
      </c>
      <c r="BS922" s="1">
        <f>IFERROR(IF($AE922&gt;$AE921,VLOOKUP($AC922+AS$1,STOCK!$F$10:$AB$209,17,0),IF($AE922=$AE921,(IF(BS921&gt;=1,BS921-COUNTIFS($AE921:$AE921,$AC922,AS921:AS921,$AI$2),0)),0)),0)</f>
        <v>0</v>
      </c>
      <c r="BT922" s="1">
        <f>IFERROR(IF($AE922&gt;$AE921,VLOOKUP($AC922+AT$1,STOCK!$F$10:$AB$209,17,0),IF($AE922=$AE921,(IF(BT921&gt;=1,BT921-COUNTIFS($AE921:$AE921,$AC922,AT921:AT921,$AI$2),0)),0)),0)</f>
        <v>0</v>
      </c>
      <c r="BU922" s="1">
        <f>IFERROR(IF($AE922&gt;$AE921,VLOOKUP($AC922+AU$1,STOCK!$F$10:$AB$209,17,0),IF($AE922=$AE921,(IF(BU921&gt;=1,BU921-COUNTIFS($AE921:$AE921,$AC922,AU921:AU921,$AI$2),0)),0)),0)</f>
        <v>0</v>
      </c>
      <c r="BV922" s="1">
        <f>IFERROR(IF($AE922&gt;$AE921,VLOOKUP($AC922+AV$1,STOCK!$F$10:$AB$209,17,0),IF($AE922=$AE921,(IF(BV921&gt;=1,BV921-COUNTIFS($AE921:$AE921,$AC922,AV921:AV921,$AI$2),0)),0)),0)</f>
        <v>0</v>
      </c>
      <c r="BW922" s="1">
        <f>IFERROR(IF($AE922&gt;$AE921,VLOOKUP($AC922+AW$1,STOCK!$F$10:$AB$209,17,0),IF($AE922=$AE921,(IF(BW921&gt;=1,BW921-COUNTIFS($AE921:$AE921,$AC922,AW921:AW921,$AI$2),0)),0)),0)</f>
        <v>0</v>
      </c>
      <c r="BX922" s="1">
        <f>IFERROR(IF($AE922&gt;$AE921,VLOOKUP($AC922+AX$1,STOCK!$F$10:$AB$209,17,0),IF($AE922=$AE921,(IF(BX921&gt;=1,BX921-COUNTIFS($AE921:$AE921,$AC922,AX921:AX921,$AI$2),0)),0)),0)</f>
        <v>0</v>
      </c>
    </row>
    <row r="923" spans="29:76" x14ac:dyDescent="0.25">
      <c r="AC923" s="1">
        <f t="shared" si="230"/>
        <v>0</v>
      </c>
      <c r="AD923" s="1">
        <f>IFERROR(IF(LEN(AK923)&gt;=1,VLOOKUP(HLOOKUP(AK923,PROFILE!$K$5:$V$8,4,0),PROFILE!$F$1:$G$3,2,0),0),0)</f>
        <v>0</v>
      </c>
      <c r="AE923" s="1">
        <f t="shared" si="231"/>
        <v>0</v>
      </c>
      <c r="AF923" s="1">
        <v>910</v>
      </c>
      <c r="AI923" s="1" t="str">
        <f>IFERROR(IF($AH923&gt;=1,VLOOKUP($AG923,STUDENT!$O$8:$Z$1507,3,0),""),"")</f>
        <v/>
      </c>
      <c r="AJ923" s="1" t="str">
        <f>IFERROR(IF($AH923&gt;=1,VLOOKUP($AG923,STUDENT!$O$8:$Z$1507,4,0),""),"")</f>
        <v/>
      </c>
      <c r="AK923" s="1" t="str">
        <f>IFERROR(IF($AH923&gt;=1,VLOOKUP($AG923,STUDENT!$O$8:$Z$1507,6,0),""),"")</f>
        <v/>
      </c>
      <c r="AL923" s="1" t="str">
        <f t="shared" si="232"/>
        <v/>
      </c>
      <c r="AM923" s="1" t="str">
        <f t="shared" si="233"/>
        <v/>
      </c>
      <c r="AN923" s="1" t="str">
        <f t="shared" si="234"/>
        <v/>
      </c>
      <c r="AO923" s="1" t="str">
        <f t="shared" si="235"/>
        <v/>
      </c>
      <c r="AP923" s="1" t="str">
        <f t="shared" si="236"/>
        <v/>
      </c>
      <c r="AQ923" s="1" t="str">
        <f t="shared" si="237"/>
        <v/>
      </c>
      <c r="AR923" s="1" t="str">
        <f t="shared" si="238"/>
        <v/>
      </c>
      <c r="AS923" s="1" t="str">
        <f t="shared" si="239"/>
        <v/>
      </c>
      <c r="AT923" s="1" t="str">
        <f t="shared" si="240"/>
        <v/>
      </c>
      <c r="AU923" s="1" t="str">
        <f t="shared" si="241"/>
        <v/>
      </c>
      <c r="AV923" s="1" t="str">
        <f t="shared" si="242"/>
        <v/>
      </c>
      <c r="AW923" s="1" t="str">
        <f t="shared" si="243"/>
        <v/>
      </c>
      <c r="AX923" s="1" t="str">
        <f t="shared" si="244"/>
        <v/>
      </c>
      <c r="AY923" s="1">
        <f>IFERROR(IF($AE923&gt;$AE922,VLOOKUP($AC923+AL$1,STOCK!$F$10:$AB$209,16,0),IF($AE923=$AE922,(IF(AY922&gt;=1,AY922-COUNTIFS($AE922:$AE922,$AC923,AL922:AL922,$AI$1),0)),0)),0)</f>
        <v>0</v>
      </c>
      <c r="AZ923" s="1">
        <f>IFERROR(IF($AE923&gt;$AE922,VLOOKUP($AC923+AM$1,STOCK!$F$10:$AB$209,16,0),IF($AE923=$AE922,(IF(AZ922&gt;=1,AZ922-COUNTIFS($AE922:$AE922,$AC923,AM922:AM922,$AI$1),0)),0)),0)</f>
        <v>0</v>
      </c>
      <c r="BA923" s="1">
        <f>IFERROR(IF($AE923&gt;$AE922,VLOOKUP($AC923+AN$1,STOCK!$F$10:$AB$209,16,0),IF($AE923=$AE922,(IF(BA922&gt;=1,BA922-COUNTIFS($AE922:$AE922,$AC923,AN922:AN922,$AI$1),0)),0)),0)</f>
        <v>0</v>
      </c>
      <c r="BB923" s="1">
        <f>IFERROR(IF($AE923&gt;$AE922,VLOOKUP($AC923+AO$1,STOCK!$F$10:$AB$209,16,0),IF($AE923=$AE922,(IF(BB922&gt;=1,BB922-COUNTIFS($AE922:$AE922,$AC923,AO922:AO922,$AI$1),0)),0)),0)</f>
        <v>0</v>
      </c>
      <c r="BC923" s="1">
        <f>IFERROR(IF($AE923&gt;$AE922,VLOOKUP($AC923+AP$1,STOCK!$F$10:$AB$209,16,0),IF($AE923=$AE922,(IF(BC922&gt;=1,BC922-COUNTIFS($AE922:$AE922,$AC923,AP922:AP922,$AI$1),0)),0)),0)</f>
        <v>0</v>
      </c>
      <c r="BD923" s="1">
        <f>IFERROR(IF($AE923&gt;$AE922,VLOOKUP($AC923+AQ$1,STOCK!$F$10:$AB$209,16,0),IF($AE923=$AE922,(IF(BD922&gt;=1,BD922-COUNTIFS($AE922:$AE922,$AC923,AQ922:AQ922,$AI$1),0)),0)),0)</f>
        <v>0</v>
      </c>
      <c r="BE923" s="1">
        <f>IFERROR(IF($AE923&gt;$AE922,VLOOKUP($AC923+AR$1,STOCK!$F$10:$AB$209,16,0),IF($AE923=$AE922,(IF(BE922&gt;=1,BE922-COUNTIFS($AE922:$AE922,$AC923,AR922:AR922,$AI$1),0)),0)),0)</f>
        <v>0</v>
      </c>
      <c r="BF923" s="1">
        <f>IFERROR(IF($AE923&gt;$AE922,VLOOKUP($AC923+AS$1,STOCK!$F$10:$AB$209,16,0),IF($AE923=$AE922,(IF(BF922&gt;=1,BF922-COUNTIFS($AE922:$AE922,$AC923,AS922:AS922,$AI$1),0)),0)),0)</f>
        <v>0</v>
      </c>
      <c r="BG923" s="1">
        <f>IFERROR(IF($AE923&gt;$AE922,VLOOKUP($AC923+AT$1,STOCK!$F$10:$AB$209,16,0),IF($AE923=$AE922,(IF(BG922&gt;=1,BG922-COUNTIFS($AE922:$AE922,$AC923,AT922:AT922,$AI$1),0)),0)),0)</f>
        <v>0</v>
      </c>
      <c r="BH923" s="1">
        <f>IFERROR(IF($AE923&gt;$AE922,VLOOKUP($AC923+AU$1,STOCK!$F$10:$AB$209,16,0),IF($AE923=$AE922,(IF(BH922&gt;=1,BH922-COUNTIFS($AE922:$AE922,$AC923,AU922:AU922,$AI$1),0)),0)),0)</f>
        <v>0</v>
      </c>
      <c r="BI923" s="1">
        <f>IFERROR(IF($AE923&gt;$AE922,VLOOKUP($AC923+AV$1,STOCK!$F$10:$AB$209,16,0),IF($AE923=$AE922,(IF(BI922&gt;=1,BI922-COUNTIFS($AE922:$AE922,$AC923,AV922:AV922,$AI$1),0)),0)),0)</f>
        <v>0</v>
      </c>
      <c r="BJ923" s="1">
        <f>IFERROR(IF($AE923&gt;$AE922,VLOOKUP($AC923+AW$1,STOCK!$F$10:$AB$209,16,0),IF($AE923=$AE922,(IF(BJ922&gt;=1,BJ922-COUNTIFS($AE922:$AE922,$AC923,AW922:AW922,$AI$1),0)),0)),0)</f>
        <v>0</v>
      </c>
      <c r="BK923" s="1">
        <f>IFERROR(IF($AE923&gt;$AE922,VLOOKUP($AC923+AX$1,STOCK!$F$10:$AB$209,16,0),IF($AE923=$AE922,(IF(BK922&gt;=1,BK922-COUNTIFS($AE922:$AE922,$AC923,AX922:AX922,$AI$1),0)),0)),0)</f>
        <v>0</v>
      </c>
      <c r="BL923" s="1">
        <f>IFERROR(IF($AE923&gt;$AE922,VLOOKUP($AC923+AL$1,STOCK!$F$10:$AB$209,17,0),IF($AE923=$AE922,(IF(BL922&gt;=1,BL922-COUNTIFS($AE922:$AE922,$AC923,AL922:AL922,$AI$2),0)),0)),0)</f>
        <v>0</v>
      </c>
      <c r="BM923" s="1">
        <f>IFERROR(IF($AE923&gt;$AE922,VLOOKUP($AC923+AM$1,STOCK!$F$10:$AB$209,17,0),IF($AE923=$AE922,(IF(BM922&gt;=1,BM922-COUNTIFS($AE922:$AE922,$AC923,AM922:AM922,$AI$2),0)),0)),0)</f>
        <v>0</v>
      </c>
      <c r="BN923" s="1">
        <f>IFERROR(IF($AE923&gt;$AE922,VLOOKUP($AC923+AN$1,STOCK!$F$10:$AB$209,17,0),IF($AE923=$AE922,(IF(BN922&gt;=1,BN922-COUNTIFS($AE922:$AE922,$AC923,AN922:AN922,$AI$2),0)),0)),0)</f>
        <v>0</v>
      </c>
      <c r="BO923" s="1">
        <f>IFERROR(IF($AE923&gt;$AE922,VLOOKUP($AC923+AO$1,STOCK!$F$10:$AB$209,17,0),IF($AE923=$AE922,(IF(BO922&gt;=1,BO922-COUNTIFS($AE922:$AE922,$AC923,AO922:AO922,$AI$2),0)),0)),0)</f>
        <v>0</v>
      </c>
      <c r="BP923" s="1">
        <f>IFERROR(IF($AE923&gt;$AE922,VLOOKUP($AC923+AP$1,STOCK!$F$10:$AB$209,17,0),IF($AE923=$AE922,(IF(BP922&gt;=1,BP922-COUNTIFS($AE922:$AE922,$AC923,AP922:AP922,$AI$2),0)),0)),0)</f>
        <v>0</v>
      </c>
      <c r="BQ923" s="1">
        <f>IFERROR(IF($AE923&gt;$AE922,VLOOKUP($AC923+AQ$1,STOCK!$F$10:$AB$209,17,0),IF($AE923=$AE922,(IF(BQ922&gt;=1,BQ922-COUNTIFS($AE922:$AE922,$AC923,AQ922:AQ922,$AI$2),0)),0)),0)</f>
        <v>0</v>
      </c>
      <c r="BR923" s="1">
        <f>IFERROR(IF($AE923&gt;$AE922,VLOOKUP($AC923+AR$1,STOCK!$F$10:$AB$209,17,0),IF($AE923=$AE922,(IF(BR922&gt;=1,BR922-COUNTIFS($AE922:$AE922,$AC923,AR922:AR922,$AI$2),0)),0)),0)</f>
        <v>0</v>
      </c>
      <c r="BS923" s="1">
        <f>IFERROR(IF($AE923&gt;$AE922,VLOOKUP($AC923+AS$1,STOCK!$F$10:$AB$209,17,0),IF($AE923=$AE922,(IF(BS922&gt;=1,BS922-COUNTIFS($AE922:$AE922,$AC923,AS922:AS922,$AI$2),0)),0)),0)</f>
        <v>0</v>
      </c>
      <c r="BT923" s="1">
        <f>IFERROR(IF($AE923&gt;$AE922,VLOOKUP($AC923+AT$1,STOCK!$F$10:$AB$209,17,0),IF($AE923=$AE922,(IF(BT922&gt;=1,BT922-COUNTIFS($AE922:$AE922,$AC923,AT922:AT922,$AI$2),0)),0)),0)</f>
        <v>0</v>
      </c>
      <c r="BU923" s="1">
        <f>IFERROR(IF($AE923&gt;$AE922,VLOOKUP($AC923+AU$1,STOCK!$F$10:$AB$209,17,0),IF($AE923=$AE922,(IF(BU922&gt;=1,BU922-COUNTIFS($AE922:$AE922,$AC923,AU922:AU922,$AI$2),0)),0)),0)</f>
        <v>0</v>
      </c>
      <c r="BV923" s="1">
        <f>IFERROR(IF($AE923&gt;$AE922,VLOOKUP($AC923+AV$1,STOCK!$F$10:$AB$209,17,0),IF($AE923=$AE922,(IF(BV922&gt;=1,BV922-COUNTIFS($AE922:$AE922,$AC923,AV922:AV922,$AI$2),0)),0)),0)</f>
        <v>0</v>
      </c>
      <c r="BW923" s="1">
        <f>IFERROR(IF($AE923&gt;$AE922,VLOOKUP($AC923+AW$1,STOCK!$F$10:$AB$209,17,0),IF($AE923=$AE922,(IF(BW922&gt;=1,BW922-COUNTIFS($AE922:$AE922,$AC923,AW922:AW922,$AI$2),0)),0)),0)</f>
        <v>0</v>
      </c>
      <c r="BX923" s="1">
        <f>IFERROR(IF($AE923&gt;$AE922,VLOOKUP($AC923+AX$1,STOCK!$F$10:$AB$209,17,0),IF($AE923=$AE922,(IF(BX922&gt;=1,BX922-COUNTIFS($AE922:$AE922,$AC923,AX922:AX922,$AI$2),0)),0)),0)</f>
        <v>0</v>
      </c>
    </row>
    <row r="924" spans="29:76" x14ac:dyDescent="0.25">
      <c r="AC924" s="1">
        <f t="shared" si="230"/>
        <v>0</v>
      </c>
      <c r="AD924" s="1">
        <f>IFERROR(IF(LEN(AK924)&gt;=1,VLOOKUP(HLOOKUP(AK924,PROFILE!$K$5:$V$8,4,0),PROFILE!$F$1:$G$3,2,0),0),0)</f>
        <v>0</v>
      </c>
      <c r="AE924" s="1">
        <f t="shared" si="231"/>
        <v>0</v>
      </c>
      <c r="AF924" s="1">
        <v>911</v>
      </c>
      <c r="AI924" s="1" t="str">
        <f>IFERROR(IF($AH924&gt;=1,VLOOKUP($AG924,STUDENT!$O$8:$Z$1507,3,0),""),"")</f>
        <v/>
      </c>
      <c r="AJ924" s="1" t="str">
        <f>IFERROR(IF($AH924&gt;=1,VLOOKUP($AG924,STUDENT!$O$8:$Z$1507,4,0),""),"")</f>
        <v/>
      </c>
      <c r="AK924" s="1" t="str">
        <f>IFERROR(IF($AH924&gt;=1,VLOOKUP($AG924,STUDENT!$O$8:$Z$1507,6,0),""),"")</f>
        <v/>
      </c>
      <c r="AL924" s="1" t="str">
        <f t="shared" si="232"/>
        <v/>
      </c>
      <c r="AM924" s="1" t="str">
        <f t="shared" si="233"/>
        <v/>
      </c>
      <c r="AN924" s="1" t="str">
        <f t="shared" si="234"/>
        <v/>
      </c>
      <c r="AO924" s="1" t="str">
        <f t="shared" si="235"/>
        <v/>
      </c>
      <c r="AP924" s="1" t="str">
        <f t="shared" si="236"/>
        <v/>
      </c>
      <c r="AQ924" s="1" t="str">
        <f t="shared" si="237"/>
        <v/>
      </c>
      <c r="AR924" s="1" t="str">
        <f t="shared" si="238"/>
        <v/>
      </c>
      <c r="AS924" s="1" t="str">
        <f t="shared" si="239"/>
        <v/>
      </c>
      <c r="AT924" s="1" t="str">
        <f t="shared" si="240"/>
        <v/>
      </c>
      <c r="AU924" s="1" t="str">
        <f t="shared" si="241"/>
        <v/>
      </c>
      <c r="AV924" s="1" t="str">
        <f t="shared" si="242"/>
        <v/>
      </c>
      <c r="AW924" s="1" t="str">
        <f t="shared" si="243"/>
        <v/>
      </c>
      <c r="AX924" s="1" t="str">
        <f t="shared" si="244"/>
        <v/>
      </c>
      <c r="AY924" s="1">
        <f>IFERROR(IF($AE924&gt;$AE923,VLOOKUP($AC924+AL$1,STOCK!$F$10:$AB$209,16,0),IF($AE924=$AE923,(IF(AY923&gt;=1,AY923-COUNTIFS($AE923:$AE923,$AC924,AL923:AL923,$AI$1),0)),0)),0)</f>
        <v>0</v>
      </c>
      <c r="AZ924" s="1">
        <f>IFERROR(IF($AE924&gt;$AE923,VLOOKUP($AC924+AM$1,STOCK!$F$10:$AB$209,16,0),IF($AE924=$AE923,(IF(AZ923&gt;=1,AZ923-COUNTIFS($AE923:$AE923,$AC924,AM923:AM923,$AI$1),0)),0)),0)</f>
        <v>0</v>
      </c>
      <c r="BA924" s="1">
        <f>IFERROR(IF($AE924&gt;$AE923,VLOOKUP($AC924+AN$1,STOCK!$F$10:$AB$209,16,0),IF($AE924=$AE923,(IF(BA923&gt;=1,BA923-COUNTIFS($AE923:$AE923,$AC924,AN923:AN923,$AI$1),0)),0)),0)</f>
        <v>0</v>
      </c>
      <c r="BB924" s="1">
        <f>IFERROR(IF($AE924&gt;$AE923,VLOOKUP($AC924+AO$1,STOCK!$F$10:$AB$209,16,0),IF($AE924=$AE923,(IF(BB923&gt;=1,BB923-COUNTIFS($AE923:$AE923,$AC924,AO923:AO923,$AI$1),0)),0)),0)</f>
        <v>0</v>
      </c>
      <c r="BC924" s="1">
        <f>IFERROR(IF($AE924&gt;$AE923,VLOOKUP($AC924+AP$1,STOCK!$F$10:$AB$209,16,0),IF($AE924=$AE923,(IF(BC923&gt;=1,BC923-COUNTIFS($AE923:$AE923,$AC924,AP923:AP923,$AI$1),0)),0)),0)</f>
        <v>0</v>
      </c>
      <c r="BD924" s="1">
        <f>IFERROR(IF($AE924&gt;$AE923,VLOOKUP($AC924+AQ$1,STOCK!$F$10:$AB$209,16,0),IF($AE924=$AE923,(IF(BD923&gt;=1,BD923-COUNTIFS($AE923:$AE923,$AC924,AQ923:AQ923,$AI$1),0)),0)),0)</f>
        <v>0</v>
      </c>
      <c r="BE924" s="1">
        <f>IFERROR(IF($AE924&gt;$AE923,VLOOKUP($AC924+AR$1,STOCK!$F$10:$AB$209,16,0),IF($AE924=$AE923,(IF(BE923&gt;=1,BE923-COUNTIFS($AE923:$AE923,$AC924,AR923:AR923,$AI$1),0)),0)),0)</f>
        <v>0</v>
      </c>
      <c r="BF924" s="1">
        <f>IFERROR(IF($AE924&gt;$AE923,VLOOKUP($AC924+AS$1,STOCK!$F$10:$AB$209,16,0),IF($AE924=$AE923,(IF(BF923&gt;=1,BF923-COUNTIFS($AE923:$AE923,$AC924,AS923:AS923,$AI$1),0)),0)),0)</f>
        <v>0</v>
      </c>
      <c r="BG924" s="1">
        <f>IFERROR(IF($AE924&gt;$AE923,VLOOKUP($AC924+AT$1,STOCK!$F$10:$AB$209,16,0),IF($AE924=$AE923,(IF(BG923&gt;=1,BG923-COUNTIFS($AE923:$AE923,$AC924,AT923:AT923,$AI$1),0)),0)),0)</f>
        <v>0</v>
      </c>
      <c r="BH924" s="1">
        <f>IFERROR(IF($AE924&gt;$AE923,VLOOKUP($AC924+AU$1,STOCK!$F$10:$AB$209,16,0),IF($AE924=$AE923,(IF(BH923&gt;=1,BH923-COUNTIFS($AE923:$AE923,$AC924,AU923:AU923,$AI$1),0)),0)),0)</f>
        <v>0</v>
      </c>
      <c r="BI924" s="1">
        <f>IFERROR(IF($AE924&gt;$AE923,VLOOKUP($AC924+AV$1,STOCK!$F$10:$AB$209,16,0),IF($AE924=$AE923,(IF(BI923&gt;=1,BI923-COUNTIFS($AE923:$AE923,$AC924,AV923:AV923,$AI$1),0)),0)),0)</f>
        <v>0</v>
      </c>
      <c r="BJ924" s="1">
        <f>IFERROR(IF($AE924&gt;$AE923,VLOOKUP($AC924+AW$1,STOCK!$F$10:$AB$209,16,0),IF($AE924=$AE923,(IF(BJ923&gt;=1,BJ923-COUNTIFS($AE923:$AE923,$AC924,AW923:AW923,$AI$1),0)),0)),0)</f>
        <v>0</v>
      </c>
      <c r="BK924" s="1">
        <f>IFERROR(IF($AE924&gt;$AE923,VLOOKUP($AC924+AX$1,STOCK!$F$10:$AB$209,16,0),IF($AE924=$AE923,(IF(BK923&gt;=1,BK923-COUNTIFS($AE923:$AE923,$AC924,AX923:AX923,$AI$1),0)),0)),0)</f>
        <v>0</v>
      </c>
      <c r="BL924" s="1">
        <f>IFERROR(IF($AE924&gt;$AE923,VLOOKUP($AC924+AL$1,STOCK!$F$10:$AB$209,17,0),IF($AE924=$AE923,(IF(BL923&gt;=1,BL923-COUNTIFS($AE923:$AE923,$AC924,AL923:AL923,$AI$2),0)),0)),0)</f>
        <v>0</v>
      </c>
      <c r="BM924" s="1">
        <f>IFERROR(IF($AE924&gt;$AE923,VLOOKUP($AC924+AM$1,STOCK!$F$10:$AB$209,17,0),IF($AE924=$AE923,(IF(BM923&gt;=1,BM923-COUNTIFS($AE923:$AE923,$AC924,AM923:AM923,$AI$2),0)),0)),0)</f>
        <v>0</v>
      </c>
      <c r="BN924" s="1">
        <f>IFERROR(IF($AE924&gt;$AE923,VLOOKUP($AC924+AN$1,STOCK!$F$10:$AB$209,17,0),IF($AE924=$AE923,(IF(BN923&gt;=1,BN923-COUNTIFS($AE923:$AE923,$AC924,AN923:AN923,$AI$2),0)),0)),0)</f>
        <v>0</v>
      </c>
      <c r="BO924" s="1">
        <f>IFERROR(IF($AE924&gt;$AE923,VLOOKUP($AC924+AO$1,STOCK!$F$10:$AB$209,17,0),IF($AE924=$AE923,(IF(BO923&gt;=1,BO923-COUNTIFS($AE923:$AE923,$AC924,AO923:AO923,$AI$2),0)),0)),0)</f>
        <v>0</v>
      </c>
      <c r="BP924" s="1">
        <f>IFERROR(IF($AE924&gt;$AE923,VLOOKUP($AC924+AP$1,STOCK!$F$10:$AB$209,17,0),IF($AE924=$AE923,(IF(BP923&gt;=1,BP923-COUNTIFS($AE923:$AE923,$AC924,AP923:AP923,$AI$2),0)),0)),0)</f>
        <v>0</v>
      </c>
      <c r="BQ924" s="1">
        <f>IFERROR(IF($AE924&gt;$AE923,VLOOKUP($AC924+AQ$1,STOCK!$F$10:$AB$209,17,0),IF($AE924=$AE923,(IF(BQ923&gt;=1,BQ923-COUNTIFS($AE923:$AE923,$AC924,AQ923:AQ923,$AI$2),0)),0)),0)</f>
        <v>0</v>
      </c>
      <c r="BR924" s="1">
        <f>IFERROR(IF($AE924&gt;$AE923,VLOOKUP($AC924+AR$1,STOCK!$F$10:$AB$209,17,0),IF($AE924=$AE923,(IF(BR923&gt;=1,BR923-COUNTIFS($AE923:$AE923,$AC924,AR923:AR923,$AI$2),0)),0)),0)</f>
        <v>0</v>
      </c>
      <c r="BS924" s="1">
        <f>IFERROR(IF($AE924&gt;$AE923,VLOOKUP($AC924+AS$1,STOCK!$F$10:$AB$209,17,0),IF($AE924=$AE923,(IF(BS923&gt;=1,BS923-COUNTIFS($AE923:$AE923,$AC924,AS923:AS923,$AI$2),0)),0)),0)</f>
        <v>0</v>
      </c>
      <c r="BT924" s="1">
        <f>IFERROR(IF($AE924&gt;$AE923,VLOOKUP($AC924+AT$1,STOCK!$F$10:$AB$209,17,0),IF($AE924=$AE923,(IF(BT923&gt;=1,BT923-COUNTIFS($AE923:$AE923,$AC924,AT923:AT923,$AI$2),0)),0)),0)</f>
        <v>0</v>
      </c>
      <c r="BU924" s="1">
        <f>IFERROR(IF($AE924&gt;$AE923,VLOOKUP($AC924+AU$1,STOCK!$F$10:$AB$209,17,0),IF($AE924=$AE923,(IF(BU923&gt;=1,BU923-COUNTIFS($AE923:$AE923,$AC924,AU923:AU923,$AI$2),0)),0)),0)</f>
        <v>0</v>
      </c>
      <c r="BV924" s="1">
        <f>IFERROR(IF($AE924&gt;$AE923,VLOOKUP($AC924+AV$1,STOCK!$F$10:$AB$209,17,0),IF($AE924=$AE923,(IF(BV923&gt;=1,BV923-COUNTIFS($AE923:$AE923,$AC924,AV923:AV923,$AI$2),0)),0)),0)</f>
        <v>0</v>
      </c>
      <c r="BW924" s="1">
        <f>IFERROR(IF($AE924&gt;$AE923,VLOOKUP($AC924+AW$1,STOCK!$F$10:$AB$209,17,0),IF($AE924=$AE923,(IF(BW923&gt;=1,BW923-COUNTIFS($AE923:$AE923,$AC924,AW923:AW923,$AI$2),0)),0)),0)</f>
        <v>0</v>
      </c>
      <c r="BX924" s="1">
        <f>IFERROR(IF($AE924&gt;$AE923,VLOOKUP($AC924+AX$1,STOCK!$F$10:$AB$209,17,0),IF($AE924=$AE923,(IF(BX923&gt;=1,BX923-COUNTIFS($AE923:$AE923,$AC924,AX923:AX923,$AI$2),0)),0)),0)</f>
        <v>0</v>
      </c>
    </row>
    <row r="925" spans="29:76" x14ac:dyDescent="0.25">
      <c r="AC925" s="1">
        <f t="shared" si="230"/>
        <v>0</v>
      </c>
      <c r="AD925" s="1">
        <f>IFERROR(IF(LEN(AK925)&gt;=1,VLOOKUP(HLOOKUP(AK925,PROFILE!$K$5:$V$8,4,0),PROFILE!$F$1:$G$3,2,0),0),0)</f>
        <v>0</v>
      </c>
      <c r="AE925" s="1">
        <f t="shared" si="231"/>
        <v>0</v>
      </c>
      <c r="AF925" s="1">
        <v>912</v>
      </c>
      <c r="AI925" s="1" t="str">
        <f>IFERROR(IF($AH925&gt;=1,VLOOKUP($AG925,STUDENT!$O$8:$Z$1507,3,0),""),"")</f>
        <v/>
      </c>
      <c r="AJ925" s="1" t="str">
        <f>IFERROR(IF($AH925&gt;=1,VLOOKUP($AG925,STUDENT!$O$8:$Z$1507,4,0),""),"")</f>
        <v/>
      </c>
      <c r="AK925" s="1" t="str">
        <f>IFERROR(IF($AH925&gt;=1,VLOOKUP($AG925,STUDENT!$O$8:$Z$1507,6,0),""),"")</f>
        <v/>
      </c>
      <c r="AL925" s="1" t="str">
        <f t="shared" si="232"/>
        <v/>
      </c>
      <c r="AM925" s="1" t="str">
        <f t="shared" si="233"/>
        <v/>
      </c>
      <c r="AN925" s="1" t="str">
        <f t="shared" si="234"/>
        <v/>
      </c>
      <c r="AO925" s="1" t="str">
        <f t="shared" si="235"/>
        <v/>
      </c>
      <c r="AP925" s="1" t="str">
        <f t="shared" si="236"/>
        <v/>
      </c>
      <c r="AQ925" s="1" t="str">
        <f t="shared" si="237"/>
        <v/>
      </c>
      <c r="AR925" s="1" t="str">
        <f t="shared" si="238"/>
        <v/>
      </c>
      <c r="AS925" s="1" t="str">
        <f t="shared" si="239"/>
        <v/>
      </c>
      <c r="AT925" s="1" t="str">
        <f t="shared" si="240"/>
        <v/>
      </c>
      <c r="AU925" s="1" t="str">
        <f t="shared" si="241"/>
        <v/>
      </c>
      <c r="AV925" s="1" t="str">
        <f t="shared" si="242"/>
        <v/>
      </c>
      <c r="AW925" s="1" t="str">
        <f t="shared" si="243"/>
        <v/>
      </c>
      <c r="AX925" s="1" t="str">
        <f t="shared" si="244"/>
        <v/>
      </c>
      <c r="AY925" s="1">
        <f>IFERROR(IF($AE925&gt;$AE924,VLOOKUP($AC925+AL$1,STOCK!$F$10:$AB$209,16,0),IF($AE925=$AE924,(IF(AY924&gt;=1,AY924-COUNTIFS($AE924:$AE924,$AC925,AL924:AL924,$AI$1),0)),0)),0)</f>
        <v>0</v>
      </c>
      <c r="AZ925" s="1">
        <f>IFERROR(IF($AE925&gt;$AE924,VLOOKUP($AC925+AM$1,STOCK!$F$10:$AB$209,16,0),IF($AE925=$AE924,(IF(AZ924&gt;=1,AZ924-COUNTIFS($AE924:$AE924,$AC925,AM924:AM924,$AI$1),0)),0)),0)</f>
        <v>0</v>
      </c>
      <c r="BA925" s="1">
        <f>IFERROR(IF($AE925&gt;$AE924,VLOOKUP($AC925+AN$1,STOCK!$F$10:$AB$209,16,0),IF($AE925=$AE924,(IF(BA924&gt;=1,BA924-COUNTIFS($AE924:$AE924,$AC925,AN924:AN924,$AI$1),0)),0)),0)</f>
        <v>0</v>
      </c>
      <c r="BB925" s="1">
        <f>IFERROR(IF($AE925&gt;$AE924,VLOOKUP($AC925+AO$1,STOCK!$F$10:$AB$209,16,0),IF($AE925=$AE924,(IF(BB924&gt;=1,BB924-COUNTIFS($AE924:$AE924,$AC925,AO924:AO924,$AI$1),0)),0)),0)</f>
        <v>0</v>
      </c>
      <c r="BC925" s="1">
        <f>IFERROR(IF($AE925&gt;$AE924,VLOOKUP($AC925+AP$1,STOCK!$F$10:$AB$209,16,0),IF($AE925=$AE924,(IF(BC924&gt;=1,BC924-COUNTIFS($AE924:$AE924,$AC925,AP924:AP924,$AI$1),0)),0)),0)</f>
        <v>0</v>
      </c>
      <c r="BD925" s="1">
        <f>IFERROR(IF($AE925&gt;$AE924,VLOOKUP($AC925+AQ$1,STOCK!$F$10:$AB$209,16,0),IF($AE925=$AE924,(IF(BD924&gt;=1,BD924-COUNTIFS($AE924:$AE924,$AC925,AQ924:AQ924,$AI$1),0)),0)),0)</f>
        <v>0</v>
      </c>
      <c r="BE925" s="1">
        <f>IFERROR(IF($AE925&gt;$AE924,VLOOKUP($AC925+AR$1,STOCK!$F$10:$AB$209,16,0),IF($AE925=$AE924,(IF(BE924&gt;=1,BE924-COUNTIFS($AE924:$AE924,$AC925,AR924:AR924,$AI$1),0)),0)),0)</f>
        <v>0</v>
      </c>
      <c r="BF925" s="1">
        <f>IFERROR(IF($AE925&gt;$AE924,VLOOKUP($AC925+AS$1,STOCK!$F$10:$AB$209,16,0),IF($AE925=$AE924,(IF(BF924&gt;=1,BF924-COUNTIFS($AE924:$AE924,$AC925,AS924:AS924,$AI$1),0)),0)),0)</f>
        <v>0</v>
      </c>
      <c r="BG925" s="1">
        <f>IFERROR(IF($AE925&gt;$AE924,VLOOKUP($AC925+AT$1,STOCK!$F$10:$AB$209,16,0),IF($AE925=$AE924,(IF(BG924&gt;=1,BG924-COUNTIFS($AE924:$AE924,$AC925,AT924:AT924,$AI$1),0)),0)),0)</f>
        <v>0</v>
      </c>
      <c r="BH925" s="1">
        <f>IFERROR(IF($AE925&gt;$AE924,VLOOKUP($AC925+AU$1,STOCK!$F$10:$AB$209,16,0),IF($AE925=$AE924,(IF(BH924&gt;=1,BH924-COUNTIFS($AE924:$AE924,$AC925,AU924:AU924,$AI$1),0)),0)),0)</f>
        <v>0</v>
      </c>
      <c r="BI925" s="1">
        <f>IFERROR(IF($AE925&gt;$AE924,VLOOKUP($AC925+AV$1,STOCK!$F$10:$AB$209,16,0),IF($AE925=$AE924,(IF(BI924&gt;=1,BI924-COUNTIFS($AE924:$AE924,$AC925,AV924:AV924,$AI$1),0)),0)),0)</f>
        <v>0</v>
      </c>
      <c r="BJ925" s="1">
        <f>IFERROR(IF($AE925&gt;$AE924,VLOOKUP($AC925+AW$1,STOCK!$F$10:$AB$209,16,0),IF($AE925=$AE924,(IF(BJ924&gt;=1,BJ924-COUNTIFS($AE924:$AE924,$AC925,AW924:AW924,$AI$1),0)),0)),0)</f>
        <v>0</v>
      </c>
      <c r="BK925" s="1">
        <f>IFERROR(IF($AE925&gt;$AE924,VLOOKUP($AC925+AX$1,STOCK!$F$10:$AB$209,16,0),IF($AE925=$AE924,(IF(BK924&gt;=1,BK924-COUNTIFS($AE924:$AE924,$AC925,AX924:AX924,$AI$1),0)),0)),0)</f>
        <v>0</v>
      </c>
      <c r="BL925" s="1">
        <f>IFERROR(IF($AE925&gt;$AE924,VLOOKUP($AC925+AL$1,STOCK!$F$10:$AB$209,17,0),IF($AE925=$AE924,(IF(BL924&gt;=1,BL924-COUNTIFS($AE924:$AE924,$AC925,AL924:AL924,$AI$2),0)),0)),0)</f>
        <v>0</v>
      </c>
      <c r="BM925" s="1">
        <f>IFERROR(IF($AE925&gt;$AE924,VLOOKUP($AC925+AM$1,STOCK!$F$10:$AB$209,17,0),IF($AE925=$AE924,(IF(BM924&gt;=1,BM924-COUNTIFS($AE924:$AE924,$AC925,AM924:AM924,$AI$2),0)),0)),0)</f>
        <v>0</v>
      </c>
      <c r="BN925" s="1">
        <f>IFERROR(IF($AE925&gt;$AE924,VLOOKUP($AC925+AN$1,STOCK!$F$10:$AB$209,17,0),IF($AE925=$AE924,(IF(BN924&gt;=1,BN924-COUNTIFS($AE924:$AE924,$AC925,AN924:AN924,$AI$2),0)),0)),0)</f>
        <v>0</v>
      </c>
      <c r="BO925" s="1">
        <f>IFERROR(IF($AE925&gt;$AE924,VLOOKUP($AC925+AO$1,STOCK!$F$10:$AB$209,17,0),IF($AE925=$AE924,(IF(BO924&gt;=1,BO924-COUNTIFS($AE924:$AE924,$AC925,AO924:AO924,$AI$2),0)),0)),0)</f>
        <v>0</v>
      </c>
      <c r="BP925" s="1">
        <f>IFERROR(IF($AE925&gt;$AE924,VLOOKUP($AC925+AP$1,STOCK!$F$10:$AB$209,17,0),IF($AE925=$AE924,(IF(BP924&gt;=1,BP924-COUNTIFS($AE924:$AE924,$AC925,AP924:AP924,$AI$2),0)),0)),0)</f>
        <v>0</v>
      </c>
      <c r="BQ925" s="1">
        <f>IFERROR(IF($AE925&gt;$AE924,VLOOKUP($AC925+AQ$1,STOCK!$F$10:$AB$209,17,0),IF($AE925=$AE924,(IF(BQ924&gt;=1,BQ924-COUNTIFS($AE924:$AE924,$AC925,AQ924:AQ924,$AI$2),0)),0)),0)</f>
        <v>0</v>
      </c>
      <c r="BR925" s="1">
        <f>IFERROR(IF($AE925&gt;$AE924,VLOOKUP($AC925+AR$1,STOCK!$F$10:$AB$209,17,0),IF($AE925=$AE924,(IF(BR924&gt;=1,BR924-COUNTIFS($AE924:$AE924,$AC925,AR924:AR924,$AI$2),0)),0)),0)</f>
        <v>0</v>
      </c>
      <c r="BS925" s="1">
        <f>IFERROR(IF($AE925&gt;$AE924,VLOOKUP($AC925+AS$1,STOCK!$F$10:$AB$209,17,0),IF($AE925=$AE924,(IF(BS924&gt;=1,BS924-COUNTIFS($AE924:$AE924,$AC925,AS924:AS924,$AI$2),0)),0)),0)</f>
        <v>0</v>
      </c>
      <c r="BT925" s="1">
        <f>IFERROR(IF($AE925&gt;$AE924,VLOOKUP($AC925+AT$1,STOCK!$F$10:$AB$209,17,0),IF($AE925=$AE924,(IF(BT924&gt;=1,BT924-COUNTIFS($AE924:$AE924,$AC925,AT924:AT924,$AI$2),0)),0)),0)</f>
        <v>0</v>
      </c>
      <c r="BU925" s="1">
        <f>IFERROR(IF($AE925&gt;$AE924,VLOOKUP($AC925+AU$1,STOCK!$F$10:$AB$209,17,0),IF($AE925=$AE924,(IF(BU924&gt;=1,BU924-COUNTIFS($AE924:$AE924,$AC925,AU924:AU924,$AI$2),0)),0)),0)</f>
        <v>0</v>
      </c>
      <c r="BV925" s="1">
        <f>IFERROR(IF($AE925&gt;$AE924,VLOOKUP($AC925+AV$1,STOCK!$F$10:$AB$209,17,0),IF($AE925=$AE924,(IF(BV924&gt;=1,BV924-COUNTIFS($AE924:$AE924,$AC925,AV924:AV924,$AI$2),0)),0)),0)</f>
        <v>0</v>
      </c>
      <c r="BW925" s="1">
        <f>IFERROR(IF($AE925&gt;$AE924,VLOOKUP($AC925+AW$1,STOCK!$F$10:$AB$209,17,0),IF($AE925=$AE924,(IF(BW924&gt;=1,BW924-COUNTIFS($AE924:$AE924,$AC925,AW924:AW924,$AI$2),0)),0)),0)</f>
        <v>0</v>
      </c>
      <c r="BX925" s="1">
        <f>IFERROR(IF($AE925&gt;$AE924,VLOOKUP($AC925+AX$1,STOCK!$F$10:$AB$209,17,0),IF($AE925=$AE924,(IF(BX924&gt;=1,BX924-COUNTIFS($AE924:$AE924,$AC925,AX924:AX924,$AI$2),0)),0)),0)</f>
        <v>0</v>
      </c>
    </row>
    <row r="926" spans="29:76" x14ac:dyDescent="0.25">
      <c r="AC926" s="1">
        <f t="shared" si="230"/>
        <v>0</v>
      </c>
      <c r="AD926" s="1">
        <f>IFERROR(IF(LEN(AK926)&gt;=1,VLOOKUP(HLOOKUP(AK926,PROFILE!$K$5:$V$8,4,0),PROFILE!$F$1:$G$3,2,0),0),0)</f>
        <v>0</v>
      </c>
      <c r="AE926" s="1">
        <f t="shared" si="231"/>
        <v>0</v>
      </c>
      <c r="AF926" s="1">
        <v>913</v>
      </c>
      <c r="AI926" s="1" t="str">
        <f>IFERROR(IF($AH926&gt;=1,VLOOKUP($AG926,STUDENT!$O$8:$Z$1507,3,0),""),"")</f>
        <v/>
      </c>
      <c r="AJ926" s="1" t="str">
        <f>IFERROR(IF($AH926&gt;=1,VLOOKUP($AG926,STUDENT!$O$8:$Z$1507,4,0),""),"")</f>
        <v/>
      </c>
      <c r="AK926" s="1" t="str">
        <f>IFERROR(IF($AH926&gt;=1,VLOOKUP($AG926,STUDENT!$O$8:$Z$1507,6,0),""),"")</f>
        <v/>
      </c>
      <c r="AL926" s="1" t="str">
        <f t="shared" si="232"/>
        <v/>
      </c>
      <c r="AM926" s="1" t="str">
        <f t="shared" si="233"/>
        <v/>
      </c>
      <c r="AN926" s="1" t="str">
        <f t="shared" si="234"/>
        <v/>
      </c>
      <c r="AO926" s="1" t="str">
        <f t="shared" si="235"/>
        <v/>
      </c>
      <c r="AP926" s="1" t="str">
        <f t="shared" si="236"/>
        <v/>
      </c>
      <c r="AQ926" s="1" t="str">
        <f t="shared" si="237"/>
        <v/>
      </c>
      <c r="AR926" s="1" t="str">
        <f t="shared" si="238"/>
        <v/>
      </c>
      <c r="AS926" s="1" t="str">
        <f t="shared" si="239"/>
        <v/>
      </c>
      <c r="AT926" s="1" t="str">
        <f t="shared" si="240"/>
        <v/>
      </c>
      <c r="AU926" s="1" t="str">
        <f t="shared" si="241"/>
        <v/>
      </c>
      <c r="AV926" s="1" t="str">
        <f t="shared" si="242"/>
        <v/>
      </c>
      <c r="AW926" s="1" t="str">
        <f t="shared" si="243"/>
        <v/>
      </c>
      <c r="AX926" s="1" t="str">
        <f t="shared" si="244"/>
        <v/>
      </c>
      <c r="AY926" s="1">
        <f>IFERROR(IF($AE926&gt;$AE925,VLOOKUP($AC926+AL$1,STOCK!$F$10:$AB$209,16,0),IF($AE926=$AE925,(IF(AY925&gt;=1,AY925-COUNTIFS($AE925:$AE925,$AC926,AL925:AL925,$AI$1),0)),0)),0)</f>
        <v>0</v>
      </c>
      <c r="AZ926" s="1">
        <f>IFERROR(IF($AE926&gt;$AE925,VLOOKUP($AC926+AM$1,STOCK!$F$10:$AB$209,16,0),IF($AE926=$AE925,(IF(AZ925&gt;=1,AZ925-COUNTIFS($AE925:$AE925,$AC926,AM925:AM925,$AI$1),0)),0)),0)</f>
        <v>0</v>
      </c>
      <c r="BA926" s="1">
        <f>IFERROR(IF($AE926&gt;$AE925,VLOOKUP($AC926+AN$1,STOCK!$F$10:$AB$209,16,0),IF($AE926=$AE925,(IF(BA925&gt;=1,BA925-COUNTIFS($AE925:$AE925,$AC926,AN925:AN925,$AI$1),0)),0)),0)</f>
        <v>0</v>
      </c>
      <c r="BB926" s="1">
        <f>IFERROR(IF($AE926&gt;$AE925,VLOOKUP($AC926+AO$1,STOCK!$F$10:$AB$209,16,0),IF($AE926=$AE925,(IF(BB925&gt;=1,BB925-COUNTIFS($AE925:$AE925,$AC926,AO925:AO925,$AI$1),0)),0)),0)</f>
        <v>0</v>
      </c>
      <c r="BC926" s="1">
        <f>IFERROR(IF($AE926&gt;$AE925,VLOOKUP($AC926+AP$1,STOCK!$F$10:$AB$209,16,0),IF($AE926=$AE925,(IF(BC925&gt;=1,BC925-COUNTIFS($AE925:$AE925,$AC926,AP925:AP925,$AI$1),0)),0)),0)</f>
        <v>0</v>
      </c>
      <c r="BD926" s="1">
        <f>IFERROR(IF($AE926&gt;$AE925,VLOOKUP($AC926+AQ$1,STOCK!$F$10:$AB$209,16,0),IF($AE926=$AE925,(IF(BD925&gt;=1,BD925-COUNTIFS($AE925:$AE925,$AC926,AQ925:AQ925,$AI$1),0)),0)),0)</f>
        <v>0</v>
      </c>
      <c r="BE926" s="1">
        <f>IFERROR(IF($AE926&gt;$AE925,VLOOKUP($AC926+AR$1,STOCK!$F$10:$AB$209,16,0),IF($AE926=$AE925,(IF(BE925&gt;=1,BE925-COUNTIFS($AE925:$AE925,$AC926,AR925:AR925,$AI$1),0)),0)),0)</f>
        <v>0</v>
      </c>
      <c r="BF926" s="1">
        <f>IFERROR(IF($AE926&gt;$AE925,VLOOKUP($AC926+AS$1,STOCK!$F$10:$AB$209,16,0),IF($AE926=$AE925,(IF(BF925&gt;=1,BF925-COUNTIFS($AE925:$AE925,$AC926,AS925:AS925,$AI$1),0)),0)),0)</f>
        <v>0</v>
      </c>
      <c r="BG926" s="1">
        <f>IFERROR(IF($AE926&gt;$AE925,VLOOKUP($AC926+AT$1,STOCK!$F$10:$AB$209,16,0),IF($AE926=$AE925,(IF(BG925&gt;=1,BG925-COUNTIFS($AE925:$AE925,$AC926,AT925:AT925,$AI$1),0)),0)),0)</f>
        <v>0</v>
      </c>
      <c r="BH926" s="1">
        <f>IFERROR(IF($AE926&gt;$AE925,VLOOKUP($AC926+AU$1,STOCK!$F$10:$AB$209,16,0),IF($AE926=$AE925,(IF(BH925&gt;=1,BH925-COUNTIFS($AE925:$AE925,$AC926,AU925:AU925,$AI$1),0)),0)),0)</f>
        <v>0</v>
      </c>
      <c r="BI926" s="1">
        <f>IFERROR(IF($AE926&gt;$AE925,VLOOKUP($AC926+AV$1,STOCK!$F$10:$AB$209,16,0),IF($AE926=$AE925,(IF(BI925&gt;=1,BI925-COUNTIFS($AE925:$AE925,$AC926,AV925:AV925,$AI$1),0)),0)),0)</f>
        <v>0</v>
      </c>
      <c r="BJ926" s="1">
        <f>IFERROR(IF($AE926&gt;$AE925,VLOOKUP($AC926+AW$1,STOCK!$F$10:$AB$209,16,0),IF($AE926=$AE925,(IF(BJ925&gt;=1,BJ925-COUNTIFS($AE925:$AE925,$AC926,AW925:AW925,$AI$1),0)),0)),0)</f>
        <v>0</v>
      </c>
      <c r="BK926" s="1">
        <f>IFERROR(IF($AE926&gt;$AE925,VLOOKUP($AC926+AX$1,STOCK!$F$10:$AB$209,16,0),IF($AE926=$AE925,(IF(BK925&gt;=1,BK925-COUNTIFS($AE925:$AE925,$AC926,AX925:AX925,$AI$1),0)),0)),0)</f>
        <v>0</v>
      </c>
      <c r="BL926" s="1">
        <f>IFERROR(IF($AE926&gt;$AE925,VLOOKUP($AC926+AL$1,STOCK!$F$10:$AB$209,17,0),IF($AE926=$AE925,(IF(BL925&gt;=1,BL925-COUNTIFS($AE925:$AE925,$AC926,AL925:AL925,$AI$2),0)),0)),0)</f>
        <v>0</v>
      </c>
      <c r="BM926" s="1">
        <f>IFERROR(IF($AE926&gt;$AE925,VLOOKUP($AC926+AM$1,STOCK!$F$10:$AB$209,17,0),IF($AE926=$AE925,(IF(BM925&gt;=1,BM925-COUNTIFS($AE925:$AE925,$AC926,AM925:AM925,$AI$2),0)),0)),0)</f>
        <v>0</v>
      </c>
      <c r="BN926" s="1">
        <f>IFERROR(IF($AE926&gt;$AE925,VLOOKUP($AC926+AN$1,STOCK!$F$10:$AB$209,17,0),IF($AE926=$AE925,(IF(BN925&gt;=1,BN925-COUNTIFS($AE925:$AE925,$AC926,AN925:AN925,$AI$2),0)),0)),0)</f>
        <v>0</v>
      </c>
      <c r="BO926" s="1">
        <f>IFERROR(IF($AE926&gt;$AE925,VLOOKUP($AC926+AO$1,STOCK!$F$10:$AB$209,17,0),IF($AE926=$AE925,(IF(BO925&gt;=1,BO925-COUNTIFS($AE925:$AE925,$AC926,AO925:AO925,$AI$2),0)),0)),0)</f>
        <v>0</v>
      </c>
      <c r="BP926" s="1">
        <f>IFERROR(IF($AE926&gt;$AE925,VLOOKUP($AC926+AP$1,STOCK!$F$10:$AB$209,17,0),IF($AE926=$AE925,(IF(BP925&gt;=1,BP925-COUNTIFS($AE925:$AE925,$AC926,AP925:AP925,$AI$2),0)),0)),0)</f>
        <v>0</v>
      </c>
      <c r="BQ926" s="1">
        <f>IFERROR(IF($AE926&gt;$AE925,VLOOKUP($AC926+AQ$1,STOCK!$F$10:$AB$209,17,0),IF($AE926=$AE925,(IF(BQ925&gt;=1,BQ925-COUNTIFS($AE925:$AE925,$AC926,AQ925:AQ925,$AI$2),0)),0)),0)</f>
        <v>0</v>
      </c>
      <c r="BR926" s="1">
        <f>IFERROR(IF($AE926&gt;$AE925,VLOOKUP($AC926+AR$1,STOCK!$F$10:$AB$209,17,0),IF($AE926=$AE925,(IF(BR925&gt;=1,BR925-COUNTIFS($AE925:$AE925,$AC926,AR925:AR925,$AI$2),0)),0)),0)</f>
        <v>0</v>
      </c>
      <c r="BS926" s="1">
        <f>IFERROR(IF($AE926&gt;$AE925,VLOOKUP($AC926+AS$1,STOCK!$F$10:$AB$209,17,0),IF($AE926=$AE925,(IF(BS925&gt;=1,BS925-COUNTIFS($AE925:$AE925,$AC926,AS925:AS925,$AI$2),0)),0)),0)</f>
        <v>0</v>
      </c>
      <c r="BT926" s="1">
        <f>IFERROR(IF($AE926&gt;$AE925,VLOOKUP($AC926+AT$1,STOCK!$F$10:$AB$209,17,0),IF($AE926=$AE925,(IF(BT925&gt;=1,BT925-COUNTIFS($AE925:$AE925,$AC926,AT925:AT925,$AI$2),0)),0)),0)</f>
        <v>0</v>
      </c>
      <c r="BU926" s="1">
        <f>IFERROR(IF($AE926&gt;$AE925,VLOOKUP($AC926+AU$1,STOCK!$F$10:$AB$209,17,0),IF($AE926=$AE925,(IF(BU925&gt;=1,BU925-COUNTIFS($AE925:$AE925,$AC926,AU925:AU925,$AI$2),0)),0)),0)</f>
        <v>0</v>
      </c>
      <c r="BV926" s="1">
        <f>IFERROR(IF($AE926&gt;$AE925,VLOOKUP($AC926+AV$1,STOCK!$F$10:$AB$209,17,0),IF($AE926=$AE925,(IF(BV925&gt;=1,BV925-COUNTIFS($AE925:$AE925,$AC926,AV925:AV925,$AI$2),0)),0)),0)</f>
        <v>0</v>
      </c>
      <c r="BW926" s="1">
        <f>IFERROR(IF($AE926&gt;$AE925,VLOOKUP($AC926+AW$1,STOCK!$F$10:$AB$209,17,0),IF($AE926=$AE925,(IF(BW925&gt;=1,BW925-COUNTIFS($AE925:$AE925,$AC926,AW925:AW925,$AI$2),0)),0)),0)</f>
        <v>0</v>
      </c>
      <c r="BX926" s="1">
        <f>IFERROR(IF($AE926&gt;$AE925,VLOOKUP($AC926+AX$1,STOCK!$F$10:$AB$209,17,0),IF($AE926=$AE925,(IF(BX925&gt;=1,BX925-COUNTIFS($AE925:$AE925,$AC926,AX925:AX925,$AI$2),0)),0)),0)</f>
        <v>0</v>
      </c>
    </row>
    <row r="927" spans="29:76" x14ac:dyDescent="0.25">
      <c r="AC927" s="1">
        <f t="shared" si="230"/>
        <v>0</v>
      </c>
      <c r="AD927" s="1">
        <f>IFERROR(IF(LEN(AK927)&gt;=1,VLOOKUP(HLOOKUP(AK927,PROFILE!$K$5:$V$8,4,0),PROFILE!$F$1:$G$3,2,0),0),0)</f>
        <v>0</v>
      </c>
      <c r="AE927" s="1">
        <f t="shared" si="231"/>
        <v>0</v>
      </c>
      <c r="AF927" s="1">
        <v>914</v>
      </c>
      <c r="AI927" s="1" t="str">
        <f>IFERROR(IF($AH927&gt;=1,VLOOKUP($AG927,STUDENT!$O$8:$Z$1507,3,0),""),"")</f>
        <v/>
      </c>
      <c r="AJ927" s="1" t="str">
        <f>IFERROR(IF($AH927&gt;=1,VLOOKUP($AG927,STUDENT!$O$8:$Z$1507,4,0),""),"")</f>
        <v/>
      </c>
      <c r="AK927" s="1" t="str">
        <f>IFERROR(IF($AH927&gt;=1,VLOOKUP($AG927,STUDENT!$O$8:$Z$1507,6,0),""),"")</f>
        <v/>
      </c>
      <c r="AL927" s="1" t="str">
        <f t="shared" si="232"/>
        <v/>
      </c>
      <c r="AM927" s="1" t="str">
        <f t="shared" si="233"/>
        <v/>
      </c>
      <c r="AN927" s="1" t="str">
        <f t="shared" si="234"/>
        <v/>
      </c>
      <c r="AO927" s="1" t="str">
        <f t="shared" si="235"/>
        <v/>
      </c>
      <c r="AP927" s="1" t="str">
        <f t="shared" si="236"/>
        <v/>
      </c>
      <c r="AQ927" s="1" t="str">
        <f t="shared" si="237"/>
        <v/>
      </c>
      <c r="AR927" s="1" t="str">
        <f t="shared" si="238"/>
        <v/>
      </c>
      <c r="AS927" s="1" t="str">
        <f t="shared" si="239"/>
        <v/>
      </c>
      <c r="AT927" s="1" t="str">
        <f t="shared" si="240"/>
        <v/>
      </c>
      <c r="AU927" s="1" t="str">
        <f t="shared" si="241"/>
        <v/>
      </c>
      <c r="AV927" s="1" t="str">
        <f t="shared" si="242"/>
        <v/>
      </c>
      <c r="AW927" s="1" t="str">
        <f t="shared" si="243"/>
        <v/>
      </c>
      <c r="AX927" s="1" t="str">
        <f t="shared" si="244"/>
        <v/>
      </c>
      <c r="AY927" s="1">
        <f>IFERROR(IF($AE927&gt;$AE926,VLOOKUP($AC927+AL$1,STOCK!$F$10:$AB$209,16,0),IF($AE927=$AE926,(IF(AY926&gt;=1,AY926-COUNTIFS($AE926:$AE926,$AC927,AL926:AL926,$AI$1),0)),0)),0)</f>
        <v>0</v>
      </c>
      <c r="AZ927" s="1">
        <f>IFERROR(IF($AE927&gt;$AE926,VLOOKUP($AC927+AM$1,STOCK!$F$10:$AB$209,16,0),IF($AE927=$AE926,(IF(AZ926&gt;=1,AZ926-COUNTIFS($AE926:$AE926,$AC927,AM926:AM926,$AI$1),0)),0)),0)</f>
        <v>0</v>
      </c>
      <c r="BA927" s="1">
        <f>IFERROR(IF($AE927&gt;$AE926,VLOOKUP($AC927+AN$1,STOCK!$F$10:$AB$209,16,0),IF($AE927=$AE926,(IF(BA926&gt;=1,BA926-COUNTIFS($AE926:$AE926,$AC927,AN926:AN926,$AI$1),0)),0)),0)</f>
        <v>0</v>
      </c>
      <c r="BB927" s="1">
        <f>IFERROR(IF($AE927&gt;$AE926,VLOOKUP($AC927+AO$1,STOCK!$F$10:$AB$209,16,0),IF($AE927=$AE926,(IF(BB926&gt;=1,BB926-COUNTIFS($AE926:$AE926,$AC927,AO926:AO926,$AI$1),0)),0)),0)</f>
        <v>0</v>
      </c>
      <c r="BC927" s="1">
        <f>IFERROR(IF($AE927&gt;$AE926,VLOOKUP($AC927+AP$1,STOCK!$F$10:$AB$209,16,0),IF($AE927=$AE926,(IF(BC926&gt;=1,BC926-COUNTIFS($AE926:$AE926,$AC927,AP926:AP926,$AI$1),0)),0)),0)</f>
        <v>0</v>
      </c>
      <c r="BD927" s="1">
        <f>IFERROR(IF($AE927&gt;$AE926,VLOOKUP($AC927+AQ$1,STOCK!$F$10:$AB$209,16,0),IF($AE927=$AE926,(IF(BD926&gt;=1,BD926-COUNTIFS($AE926:$AE926,$AC927,AQ926:AQ926,$AI$1),0)),0)),0)</f>
        <v>0</v>
      </c>
      <c r="BE927" s="1">
        <f>IFERROR(IF($AE927&gt;$AE926,VLOOKUP($AC927+AR$1,STOCK!$F$10:$AB$209,16,0),IF($AE927=$AE926,(IF(BE926&gt;=1,BE926-COUNTIFS($AE926:$AE926,$AC927,AR926:AR926,$AI$1),0)),0)),0)</f>
        <v>0</v>
      </c>
      <c r="BF927" s="1">
        <f>IFERROR(IF($AE927&gt;$AE926,VLOOKUP($AC927+AS$1,STOCK!$F$10:$AB$209,16,0),IF($AE927=$AE926,(IF(BF926&gt;=1,BF926-COUNTIFS($AE926:$AE926,$AC927,AS926:AS926,$AI$1),0)),0)),0)</f>
        <v>0</v>
      </c>
      <c r="BG927" s="1">
        <f>IFERROR(IF($AE927&gt;$AE926,VLOOKUP($AC927+AT$1,STOCK!$F$10:$AB$209,16,0),IF($AE927=$AE926,(IF(BG926&gt;=1,BG926-COUNTIFS($AE926:$AE926,$AC927,AT926:AT926,$AI$1),0)),0)),0)</f>
        <v>0</v>
      </c>
      <c r="BH927" s="1">
        <f>IFERROR(IF($AE927&gt;$AE926,VLOOKUP($AC927+AU$1,STOCK!$F$10:$AB$209,16,0),IF($AE927=$AE926,(IF(BH926&gt;=1,BH926-COUNTIFS($AE926:$AE926,$AC927,AU926:AU926,$AI$1),0)),0)),0)</f>
        <v>0</v>
      </c>
      <c r="BI927" s="1">
        <f>IFERROR(IF($AE927&gt;$AE926,VLOOKUP($AC927+AV$1,STOCK!$F$10:$AB$209,16,0),IF($AE927=$AE926,(IF(BI926&gt;=1,BI926-COUNTIFS($AE926:$AE926,$AC927,AV926:AV926,$AI$1),0)),0)),0)</f>
        <v>0</v>
      </c>
      <c r="BJ927" s="1">
        <f>IFERROR(IF($AE927&gt;$AE926,VLOOKUP($AC927+AW$1,STOCK!$F$10:$AB$209,16,0),IF($AE927=$AE926,(IF(BJ926&gt;=1,BJ926-COUNTIFS($AE926:$AE926,$AC927,AW926:AW926,$AI$1),0)),0)),0)</f>
        <v>0</v>
      </c>
      <c r="BK927" s="1">
        <f>IFERROR(IF($AE927&gt;$AE926,VLOOKUP($AC927+AX$1,STOCK!$F$10:$AB$209,16,0),IF($AE927=$AE926,(IF(BK926&gt;=1,BK926-COUNTIFS($AE926:$AE926,$AC927,AX926:AX926,$AI$1),0)),0)),0)</f>
        <v>0</v>
      </c>
      <c r="BL927" s="1">
        <f>IFERROR(IF($AE927&gt;$AE926,VLOOKUP($AC927+AL$1,STOCK!$F$10:$AB$209,17,0),IF($AE927=$AE926,(IF(BL926&gt;=1,BL926-COUNTIFS($AE926:$AE926,$AC927,AL926:AL926,$AI$2),0)),0)),0)</f>
        <v>0</v>
      </c>
      <c r="BM927" s="1">
        <f>IFERROR(IF($AE927&gt;$AE926,VLOOKUP($AC927+AM$1,STOCK!$F$10:$AB$209,17,0),IF($AE927=$AE926,(IF(BM926&gt;=1,BM926-COUNTIFS($AE926:$AE926,$AC927,AM926:AM926,$AI$2),0)),0)),0)</f>
        <v>0</v>
      </c>
      <c r="BN927" s="1">
        <f>IFERROR(IF($AE927&gt;$AE926,VLOOKUP($AC927+AN$1,STOCK!$F$10:$AB$209,17,0),IF($AE927=$AE926,(IF(BN926&gt;=1,BN926-COUNTIFS($AE926:$AE926,$AC927,AN926:AN926,$AI$2),0)),0)),0)</f>
        <v>0</v>
      </c>
      <c r="BO927" s="1">
        <f>IFERROR(IF($AE927&gt;$AE926,VLOOKUP($AC927+AO$1,STOCK!$F$10:$AB$209,17,0),IF($AE927=$AE926,(IF(BO926&gt;=1,BO926-COUNTIFS($AE926:$AE926,$AC927,AO926:AO926,$AI$2),0)),0)),0)</f>
        <v>0</v>
      </c>
      <c r="BP927" s="1">
        <f>IFERROR(IF($AE927&gt;$AE926,VLOOKUP($AC927+AP$1,STOCK!$F$10:$AB$209,17,0),IF($AE927=$AE926,(IF(BP926&gt;=1,BP926-COUNTIFS($AE926:$AE926,$AC927,AP926:AP926,$AI$2),0)),0)),0)</f>
        <v>0</v>
      </c>
      <c r="BQ927" s="1">
        <f>IFERROR(IF($AE927&gt;$AE926,VLOOKUP($AC927+AQ$1,STOCK!$F$10:$AB$209,17,0),IF($AE927=$AE926,(IF(BQ926&gt;=1,BQ926-COUNTIFS($AE926:$AE926,$AC927,AQ926:AQ926,$AI$2),0)),0)),0)</f>
        <v>0</v>
      </c>
      <c r="BR927" s="1">
        <f>IFERROR(IF($AE927&gt;$AE926,VLOOKUP($AC927+AR$1,STOCK!$F$10:$AB$209,17,0),IF($AE927=$AE926,(IF(BR926&gt;=1,BR926-COUNTIFS($AE926:$AE926,$AC927,AR926:AR926,$AI$2),0)),0)),0)</f>
        <v>0</v>
      </c>
      <c r="BS927" s="1">
        <f>IFERROR(IF($AE927&gt;$AE926,VLOOKUP($AC927+AS$1,STOCK!$F$10:$AB$209,17,0),IF($AE927=$AE926,(IF(BS926&gt;=1,BS926-COUNTIFS($AE926:$AE926,$AC927,AS926:AS926,$AI$2),0)),0)),0)</f>
        <v>0</v>
      </c>
      <c r="BT927" s="1">
        <f>IFERROR(IF($AE927&gt;$AE926,VLOOKUP($AC927+AT$1,STOCK!$F$10:$AB$209,17,0),IF($AE927=$AE926,(IF(BT926&gt;=1,BT926-COUNTIFS($AE926:$AE926,$AC927,AT926:AT926,$AI$2),0)),0)),0)</f>
        <v>0</v>
      </c>
      <c r="BU927" s="1">
        <f>IFERROR(IF($AE927&gt;$AE926,VLOOKUP($AC927+AU$1,STOCK!$F$10:$AB$209,17,0),IF($AE927=$AE926,(IF(BU926&gt;=1,BU926-COUNTIFS($AE926:$AE926,$AC927,AU926:AU926,$AI$2),0)),0)),0)</f>
        <v>0</v>
      </c>
      <c r="BV927" s="1">
        <f>IFERROR(IF($AE927&gt;$AE926,VLOOKUP($AC927+AV$1,STOCK!$F$10:$AB$209,17,0),IF($AE927=$AE926,(IF(BV926&gt;=1,BV926-COUNTIFS($AE926:$AE926,$AC927,AV926:AV926,$AI$2),0)),0)),0)</f>
        <v>0</v>
      </c>
      <c r="BW927" s="1">
        <f>IFERROR(IF($AE927&gt;$AE926,VLOOKUP($AC927+AW$1,STOCK!$F$10:$AB$209,17,0),IF($AE927=$AE926,(IF(BW926&gt;=1,BW926-COUNTIFS($AE926:$AE926,$AC927,AW926:AW926,$AI$2),0)),0)),0)</f>
        <v>0</v>
      </c>
      <c r="BX927" s="1">
        <f>IFERROR(IF($AE927&gt;$AE926,VLOOKUP($AC927+AX$1,STOCK!$F$10:$AB$209,17,0),IF($AE927=$AE926,(IF(BX926&gt;=1,BX926-COUNTIFS($AE926:$AE926,$AC927,AX926:AX926,$AI$2),0)),0)),0)</f>
        <v>0</v>
      </c>
    </row>
    <row r="928" spans="29:76" x14ac:dyDescent="0.25">
      <c r="AC928" s="1">
        <f t="shared" si="230"/>
        <v>0</v>
      </c>
      <c r="AD928" s="1">
        <f>IFERROR(IF(LEN(AK928)&gt;=1,VLOOKUP(HLOOKUP(AK928,PROFILE!$K$5:$V$8,4,0),PROFILE!$F$1:$G$3,2,0),0),0)</f>
        <v>0</v>
      </c>
      <c r="AE928" s="1">
        <f t="shared" si="231"/>
        <v>0</v>
      </c>
      <c r="AF928" s="1">
        <v>915</v>
      </c>
      <c r="AI928" s="1" t="str">
        <f>IFERROR(IF($AH928&gt;=1,VLOOKUP($AG928,STUDENT!$O$8:$Z$1507,3,0),""),"")</f>
        <v/>
      </c>
      <c r="AJ928" s="1" t="str">
        <f>IFERROR(IF($AH928&gt;=1,VLOOKUP($AG928,STUDENT!$O$8:$Z$1507,4,0),""),"")</f>
        <v/>
      </c>
      <c r="AK928" s="1" t="str">
        <f>IFERROR(IF($AH928&gt;=1,VLOOKUP($AG928,STUDENT!$O$8:$Z$1507,6,0),""),"")</f>
        <v/>
      </c>
      <c r="AL928" s="1" t="str">
        <f t="shared" si="232"/>
        <v/>
      </c>
      <c r="AM928" s="1" t="str">
        <f t="shared" si="233"/>
        <v/>
      </c>
      <c r="AN928" s="1" t="str">
        <f t="shared" si="234"/>
        <v/>
      </c>
      <c r="AO928" s="1" t="str">
        <f t="shared" si="235"/>
        <v/>
      </c>
      <c r="AP928" s="1" t="str">
        <f t="shared" si="236"/>
        <v/>
      </c>
      <c r="AQ928" s="1" t="str">
        <f t="shared" si="237"/>
        <v/>
      </c>
      <c r="AR928" s="1" t="str">
        <f t="shared" si="238"/>
        <v/>
      </c>
      <c r="AS928" s="1" t="str">
        <f t="shared" si="239"/>
        <v/>
      </c>
      <c r="AT928" s="1" t="str">
        <f t="shared" si="240"/>
        <v/>
      </c>
      <c r="AU928" s="1" t="str">
        <f t="shared" si="241"/>
        <v/>
      </c>
      <c r="AV928" s="1" t="str">
        <f t="shared" si="242"/>
        <v/>
      </c>
      <c r="AW928" s="1" t="str">
        <f t="shared" si="243"/>
        <v/>
      </c>
      <c r="AX928" s="1" t="str">
        <f t="shared" si="244"/>
        <v/>
      </c>
      <c r="AY928" s="1">
        <f>IFERROR(IF($AE928&gt;$AE927,VLOOKUP($AC928+AL$1,STOCK!$F$10:$AB$209,16,0),IF($AE928=$AE927,(IF(AY927&gt;=1,AY927-COUNTIFS($AE927:$AE927,$AC928,AL927:AL927,$AI$1),0)),0)),0)</f>
        <v>0</v>
      </c>
      <c r="AZ928" s="1">
        <f>IFERROR(IF($AE928&gt;$AE927,VLOOKUP($AC928+AM$1,STOCK!$F$10:$AB$209,16,0),IF($AE928=$AE927,(IF(AZ927&gt;=1,AZ927-COUNTIFS($AE927:$AE927,$AC928,AM927:AM927,$AI$1),0)),0)),0)</f>
        <v>0</v>
      </c>
      <c r="BA928" s="1">
        <f>IFERROR(IF($AE928&gt;$AE927,VLOOKUP($AC928+AN$1,STOCK!$F$10:$AB$209,16,0),IF($AE928=$AE927,(IF(BA927&gt;=1,BA927-COUNTIFS($AE927:$AE927,$AC928,AN927:AN927,$AI$1),0)),0)),0)</f>
        <v>0</v>
      </c>
      <c r="BB928" s="1">
        <f>IFERROR(IF($AE928&gt;$AE927,VLOOKUP($AC928+AO$1,STOCK!$F$10:$AB$209,16,0),IF($AE928=$AE927,(IF(BB927&gt;=1,BB927-COUNTIFS($AE927:$AE927,$AC928,AO927:AO927,$AI$1),0)),0)),0)</f>
        <v>0</v>
      </c>
      <c r="BC928" s="1">
        <f>IFERROR(IF($AE928&gt;$AE927,VLOOKUP($AC928+AP$1,STOCK!$F$10:$AB$209,16,0),IF($AE928=$AE927,(IF(BC927&gt;=1,BC927-COUNTIFS($AE927:$AE927,$AC928,AP927:AP927,$AI$1),0)),0)),0)</f>
        <v>0</v>
      </c>
      <c r="BD928" s="1">
        <f>IFERROR(IF($AE928&gt;$AE927,VLOOKUP($AC928+AQ$1,STOCK!$F$10:$AB$209,16,0),IF($AE928=$AE927,(IF(BD927&gt;=1,BD927-COUNTIFS($AE927:$AE927,$AC928,AQ927:AQ927,$AI$1),0)),0)),0)</f>
        <v>0</v>
      </c>
      <c r="BE928" s="1">
        <f>IFERROR(IF($AE928&gt;$AE927,VLOOKUP($AC928+AR$1,STOCK!$F$10:$AB$209,16,0),IF($AE928=$AE927,(IF(BE927&gt;=1,BE927-COUNTIFS($AE927:$AE927,$AC928,AR927:AR927,$AI$1),0)),0)),0)</f>
        <v>0</v>
      </c>
      <c r="BF928" s="1">
        <f>IFERROR(IF($AE928&gt;$AE927,VLOOKUP($AC928+AS$1,STOCK!$F$10:$AB$209,16,0),IF($AE928=$AE927,(IF(BF927&gt;=1,BF927-COUNTIFS($AE927:$AE927,$AC928,AS927:AS927,$AI$1),0)),0)),0)</f>
        <v>0</v>
      </c>
      <c r="BG928" s="1">
        <f>IFERROR(IF($AE928&gt;$AE927,VLOOKUP($AC928+AT$1,STOCK!$F$10:$AB$209,16,0),IF($AE928=$AE927,(IF(BG927&gt;=1,BG927-COUNTIFS($AE927:$AE927,$AC928,AT927:AT927,$AI$1),0)),0)),0)</f>
        <v>0</v>
      </c>
      <c r="BH928" s="1">
        <f>IFERROR(IF($AE928&gt;$AE927,VLOOKUP($AC928+AU$1,STOCK!$F$10:$AB$209,16,0),IF($AE928=$AE927,(IF(BH927&gt;=1,BH927-COUNTIFS($AE927:$AE927,$AC928,AU927:AU927,$AI$1),0)),0)),0)</f>
        <v>0</v>
      </c>
      <c r="BI928" s="1">
        <f>IFERROR(IF($AE928&gt;$AE927,VLOOKUP($AC928+AV$1,STOCK!$F$10:$AB$209,16,0),IF($AE928=$AE927,(IF(BI927&gt;=1,BI927-COUNTIFS($AE927:$AE927,$AC928,AV927:AV927,$AI$1),0)),0)),0)</f>
        <v>0</v>
      </c>
      <c r="BJ928" s="1">
        <f>IFERROR(IF($AE928&gt;$AE927,VLOOKUP($AC928+AW$1,STOCK!$F$10:$AB$209,16,0),IF($AE928=$AE927,(IF(BJ927&gt;=1,BJ927-COUNTIFS($AE927:$AE927,$AC928,AW927:AW927,$AI$1),0)),0)),0)</f>
        <v>0</v>
      </c>
      <c r="BK928" s="1">
        <f>IFERROR(IF($AE928&gt;$AE927,VLOOKUP($AC928+AX$1,STOCK!$F$10:$AB$209,16,0),IF($AE928=$AE927,(IF(BK927&gt;=1,BK927-COUNTIFS($AE927:$AE927,$AC928,AX927:AX927,$AI$1),0)),0)),0)</f>
        <v>0</v>
      </c>
      <c r="BL928" s="1">
        <f>IFERROR(IF($AE928&gt;$AE927,VLOOKUP($AC928+AL$1,STOCK!$F$10:$AB$209,17,0),IF($AE928=$AE927,(IF(BL927&gt;=1,BL927-COUNTIFS($AE927:$AE927,$AC928,AL927:AL927,$AI$2),0)),0)),0)</f>
        <v>0</v>
      </c>
      <c r="BM928" s="1">
        <f>IFERROR(IF($AE928&gt;$AE927,VLOOKUP($AC928+AM$1,STOCK!$F$10:$AB$209,17,0),IF($AE928=$AE927,(IF(BM927&gt;=1,BM927-COUNTIFS($AE927:$AE927,$AC928,AM927:AM927,$AI$2),0)),0)),0)</f>
        <v>0</v>
      </c>
      <c r="BN928" s="1">
        <f>IFERROR(IF($AE928&gt;$AE927,VLOOKUP($AC928+AN$1,STOCK!$F$10:$AB$209,17,0),IF($AE928=$AE927,(IF(BN927&gt;=1,BN927-COUNTIFS($AE927:$AE927,$AC928,AN927:AN927,$AI$2),0)),0)),0)</f>
        <v>0</v>
      </c>
      <c r="BO928" s="1">
        <f>IFERROR(IF($AE928&gt;$AE927,VLOOKUP($AC928+AO$1,STOCK!$F$10:$AB$209,17,0),IF($AE928=$AE927,(IF(BO927&gt;=1,BO927-COUNTIFS($AE927:$AE927,$AC928,AO927:AO927,$AI$2),0)),0)),0)</f>
        <v>0</v>
      </c>
      <c r="BP928" s="1">
        <f>IFERROR(IF($AE928&gt;$AE927,VLOOKUP($AC928+AP$1,STOCK!$F$10:$AB$209,17,0),IF($AE928=$AE927,(IF(BP927&gt;=1,BP927-COUNTIFS($AE927:$AE927,$AC928,AP927:AP927,$AI$2),0)),0)),0)</f>
        <v>0</v>
      </c>
      <c r="BQ928" s="1">
        <f>IFERROR(IF($AE928&gt;$AE927,VLOOKUP($AC928+AQ$1,STOCK!$F$10:$AB$209,17,0),IF($AE928=$AE927,(IF(BQ927&gt;=1,BQ927-COUNTIFS($AE927:$AE927,$AC928,AQ927:AQ927,$AI$2),0)),0)),0)</f>
        <v>0</v>
      </c>
      <c r="BR928" s="1">
        <f>IFERROR(IF($AE928&gt;$AE927,VLOOKUP($AC928+AR$1,STOCK!$F$10:$AB$209,17,0),IF($AE928=$AE927,(IF(BR927&gt;=1,BR927-COUNTIFS($AE927:$AE927,$AC928,AR927:AR927,$AI$2),0)),0)),0)</f>
        <v>0</v>
      </c>
      <c r="BS928" s="1">
        <f>IFERROR(IF($AE928&gt;$AE927,VLOOKUP($AC928+AS$1,STOCK!$F$10:$AB$209,17,0),IF($AE928=$AE927,(IF(BS927&gt;=1,BS927-COUNTIFS($AE927:$AE927,$AC928,AS927:AS927,$AI$2),0)),0)),0)</f>
        <v>0</v>
      </c>
      <c r="BT928" s="1">
        <f>IFERROR(IF($AE928&gt;$AE927,VLOOKUP($AC928+AT$1,STOCK!$F$10:$AB$209,17,0),IF($AE928=$AE927,(IF(BT927&gt;=1,BT927-COUNTIFS($AE927:$AE927,$AC928,AT927:AT927,$AI$2),0)),0)),0)</f>
        <v>0</v>
      </c>
      <c r="BU928" s="1">
        <f>IFERROR(IF($AE928&gt;$AE927,VLOOKUP($AC928+AU$1,STOCK!$F$10:$AB$209,17,0),IF($AE928=$AE927,(IF(BU927&gt;=1,BU927-COUNTIFS($AE927:$AE927,$AC928,AU927:AU927,$AI$2),0)),0)),0)</f>
        <v>0</v>
      </c>
      <c r="BV928" s="1">
        <f>IFERROR(IF($AE928&gt;$AE927,VLOOKUP($AC928+AV$1,STOCK!$F$10:$AB$209,17,0),IF($AE928=$AE927,(IF(BV927&gt;=1,BV927-COUNTIFS($AE927:$AE927,$AC928,AV927:AV927,$AI$2),0)),0)),0)</f>
        <v>0</v>
      </c>
      <c r="BW928" s="1">
        <f>IFERROR(IF($AE928&gt;$AE927,VLOOKUP($AC928+AW$1,STOCK!$F$10:$AB$209,17,0),IF($AE928=$AE927,(IF(BW927&gt;=1,BW927-COUNTIFS($AE927:$AE927,$AC928,AW927:AW927,$AI$2),0)),0)),0)</f>
        <v>0</v>
      </c>
      <c r="BX928" s="1">
        <f>IFERROR(IF($AE928&gt;$AE927,VLOOKUP($AC928+AX$1,STOCK!$F$10:$AB$209,17,0),IF($AE928=$AE927,(IF(BX927&gt;=1,BX927-COUNTIFS($AE927:$AE927,$AC928,AX927:AX927,$AI$2),0)),0)),0)</f>
        <v>0</v>
      </c>
    </row>
    <row r="929" spans="29:76" x14ac:dyDescent="0.25">
      <c r="AC929" s="1">
        <f t="shared" si="230"/>
        <v>0</v>
      </c>
      <c r="AD929" s="1">
        <f>IFERROR(IF(LEN(AK929)&gt;=1,VLOOKUP(HLOOKUP(AK929,PROFILE!$K$5:$V$8,4,0),PROFILE!$F$1:$G$3,2,0),0),0)</f>
        <v>0</v>
      </c>
      <c r="AE929" s="1">
        <f t="shared" si="231"/>
        <v>0</v>
      </c>
      <c r="AF929" s="1">
        <v>916</v>
      </c>
      <c r="AI929" s="1" t="str">
        <f>IFERROR(IF($AH929&gt;=1,VLOOKUP($AG929,STUDENT!$O$8:$Z$1507,3,0),""),"")</f>
        <v/>
      </c>
      <c r="AJ929" s="1" t="str">
        <f>IFERROR(IF($AH929&gt;=1,VLOOKUP($AG929,STUDENT!$O$8:$Z$1507,4,0),""),"")</f>
        <v/>
      </c>
      <c r="AK929" s="1" t="str">
        <f>IFERROR(IF($AH929&gt;=1,VLOOKUP($AG929,STUDENT!$O$8:$Z$1507,6,0),""),"")</f>
        <v/>
      </c>
      <c r="AL929" s="1" t="str">
        <f t="shared" si="232"/>
        <v/>
      </c>
      <c r="AM929" s="1" t="str">
        <f t="shared" si="233"/>
        <v/>
      </c>
      <c r="AN929" s="1" t="str">
        <f t="shared" si="234"/>
        <v/>
      </c>
      <c r="AO929" s="1" t="str">
        <f t="shared" si="235"/>
        <v/>
      </c>
      <c r="AP929" s="1" t="str">
        <f t="shared" si="236"/>
        <v/>
      </c>
      <c r="AQ929" s="1" t="str">
        <f t="shared" si="237"/>
        <v/>
      </c>
      <c r="AR929" s="1" t="str">
        <f t="shared" si="238"/>
        <v/>
      </c>
      <c r="AS929" s="1" t="str">
        <f t="shared" si="239"/>
        <v/>
      </c>
      <c r="AT929" s="1" t="str">
        <f t="shared" si="240"/>
        <v/>
      </c>
      <c r="AU929" s="1" t="str">
        <f t="shared" si="241"/>
        <v/>
      </c>
      <c r="AV929" s="1" t="str">
        <f t="shared" si="242"/>
        <v/>
      </c>
      <c r="AW929" s="1" t="str">
        <f t="shared" si="243"/>
        <v/>
      </c>
      <c r="AX929" s="1" t="str">
        <f t="shared" si="244"/>
        <v/>
      </c>
      <c r="AY929" s="1">
        <f>IFERROR(IF($AE929&gt;$AE928,VLOOKUP($AC929+AL$1,STOCK!$F$10:$AB$209,16,0),IF($AE929=$AE928,(IF(AY928&gt;=1,AY928-COUNTIFS($AE928:$AE928,$AC929,AL928:AL928,$AI$1),0)),0)),0)</f>
        <v>0</v>
      </c>
      <c r="AZ929" s="1">
        <f>IFERROR(IF($AE929&gt;$AE928,VLOOKUP($AC929+AM$1,STOCK!$F$10:$AB$209,16,0),IF($AE929=$AE928,(IF(AZ928&gt;=1,AZ928-COUNTIFS($AE928:$AE928,$AC929,AM928:AM928,$AI$1),0)),0)),0)</f>
        <v>0</v>
      </c>
      <c r="BA929" s="1">
        <f>IFERROR(IF($AE929&gt;$AE928,VLOOKUP($AC929+AN$1,STOCK!$F$10:$AB$209,16,0),IF($AE929=$AE928,(IF(BA928&gt;=1,BA928-COUNTIFS($AE928:$AE928,$AC929,AN928:AN928,$AI$1),0)),0)),0)</f>
        <v>0</v>
      </c>
      <c r="BB929" s="1">
        <f>IFERROR(IF($AE929&gt;$AE928,VLOOKUP($AC929+AO$1,STOCK!$F$10:$AB$209,16,0),IF($AE929=$AE928,(IF(BB928&gt;=1,BB928-COUNTIFS($AE928:$AE928,$AC929,AO928:AO928,$AI$1),0)),0)),0)</f>
        <v>0</v>
      </c>
      <c r="BC929" s="1">
        <f>IFERROR(IF($AE929&gt;$AE928,VLOOKUP($AC929+AP$1,STOCK!$F$10:$AB$209,16,0),IF($AE929=$AE928,(IF(BC928&gt;=1,BC928-COUNTIFS($AE928:$AE928,$AC929,AP928:AP928,$AI$1),0)),0)),0)</f>
        <v>0</v>
      </c>
      <c r="BD929" s="1">
        <f>IFERROR(IF($AE929&gt;$AE928,VLOOKUP($AC929+AQ$1,STOCK!$F$10:$AB$209,16,0),IF($AE929=$AE928,(IF(BD928&gt;=1,BD928-COUNTIFS($AE928:$AE928,$AC929,AQ928:AQ928,$AI$1),0)),0)),0)</f>
        <v>0</v>
      </c>
      <c r="BE929" s="1">
        <f>IFERROR(IF($AE929&gt;$AE928,VLOOKUP($AC929+AR$1,STOCK!$F$10:$AB$209,16,0),IF($AE929=$AE928,(IF(BE928&gt;=1,BE928-COUNTIFS($AE928:$AE928,$AC929,AR928:AR928,$AI$1),0)),0)),0)</f>
        <v>0</v>
      </c>
      <c r="BF929" s="1">
        <f>IFERROR(IF($AE929&gt;$AE928,VLOOKUP($AC929+AS$1,STOCK!$F$10:$AB$209,16,0),IF($AE929=$AE928,(IF(BF928&gt;=1,BF928-COUNTIFS($AE928:$AE928,$AC929,AS928:AS928,$AI$1),0)),0)),0)</f>
        <v>0</v>
      </c>
      <c r="BG929" s="1">
        <f>IFERROR(IF($AE929&gt;$AE928,VLOOKUP($AC929+AT$1,STOCK!$F$10:$AB$209,16,0),IF($AE929=$AE928,(IF(BG928&gt;=1,BG928-COUNTIFS($AE928:$AE928,$AC929,AT928:AT928,$AI$1),0)),0)),0)</f>
        <v>0</v>
      </c>
      <c r="BH929" s="1">
        <f>IFERROR(IF($AE929&gt;$AE928,VLOOKUP($AC929+AU$1,STOCK!$F$10:$AB$209,16,0),IF($AE929=$AE928,(IF(BH928&gt;=1,BH928-COUNTIFS($AE928:$AE928,$AC929,AU928:AU928,$AI$1),0)),0)),0)</f>
        <v>0</v>
      </c>
      <c r="BI929" s="1">
        <f>IFERROR(IF($AE929&gt;$AE928,VLOOKUP($AC929+AV$1,STOCK!$F$10:$AB$209,16,0),IF($AE929=$AE928,(IF(BI928&gt;=1,BI928-COUNTIFS($AE928:$AE928,$AC929,AV928:AV928,$AI$1),0)),0)),0)</f>
        <v>0</v>
      </c>
      <c r="BJ929" s="1">
        <f>IFERROR(IF($AE929&gt;$AE928,VLOOKUP($AC929+AW$1,STOCK!$F$10:$AB$209,16,0),IF($AE929=$AE928,(IF(BJ928&gt;=1,BJ928-COUNTIFS($AE928:$AE928,$AC929,AW928:AW928,$AI$1),0)),0)),0)</f>
        <v>0</v>
      </c>
      <c r="BK929" s="1">
        <f>IFERROR(IF($AE929&gt;$AE928,VLOOKUP($AC929+AX$1,STOCK!$F$10:$AB$209,16,0),IF($AE929=$AE928,(IF(BK928&gt;=1,BK928-COUNTIFS($AE928:$AE928,$AC929,AX928:AX928,$AI$1),0)),0)),0)</f>
        <v>0</v>
      </c>
      <c r="BL929" s="1">
        <f>IFERROR(IF($AE929&gt;$AE928,VLOOKUP($AC929+AL$1,STOCK!$F$10:$AB$209,17,0),IF($AE929=$AE928,(IF(BL928&gt;=1,BL928-COUNTIFS($AE928:$AE928,$AC929,AL928:AL928,$AI$2),0)),0)),0)</f>
        <v>0</v>
      </c>
      <c r="BM929" s="1">
        <f>IFERROR(IF($AE929&gt;$AE928,VLOOKUP($AC929+AM$1,STOCK!$F$10:$AB$209,17,0),IF($AE929=$AE928,(IF(BM928&gt;=1,BM928-COUNTIFS($AE928:$AE928,$AC929,AM928:AM928,$AI$2),0)),0)),0)</f>
        <v>0</v>
      </c>
      <c r="BN929" s="1">
        <f>IFERROR(IF($AE929&gt;$AE928,VLOOKUP($AC929+AN$1,STOCK!$F$10:$AB$209,17,0),IF($AE929=$AE928,(IF(BN928&gt;=1,BN928-COUNTIFS($AE928:$AE928,$AC929,AN928:AN928,$AI$2),0)),0)),0)</f>
        <v>0</v>
      </c>
      <c r="BO929" s="1">
        <f>IFERROR(IF($AE929&gt;$AE928,VLOOKUP($AC929+AO$1,STOCK!$F$10:$AB$209,17,0),IF($AE929=$AE928,(IF(BO928&gt;=1,BO928-COUNTIFS($AE928:$AE928,$AC929,AO928:AO928,$AI$2),0)),0)),0)</f>
        <v>0</v>
      </c>
      <c r="BP929" s="1">
        <f>IFERROR(IF($AE929&gt;$AE928,VLOOKUP($AC929+AP$1,STOCK!$F$10:$AB$209,17,0),IF($AE929=$AE928,(IF(BP928&gt;=1,BP928-COUNTIFS($AE928:$AE928,$AC929,AP928:AP928,$AI$2),0)),0)),0)</f>
        <v>0</v>
      </c>
      <c r="BQ929" s="1">
        <f>IFERROR(IF($AE929&gt;$AE928,VLOOKUP($AC929+AQ$1,STOCK!$F$10:$AB$209,17,0),IF($AE929=$AE928,(IF(BQ928&gt;=1,BQ928-COUNTIFS($AE928:$AE928,$AC929,AQ928:AQ928,$AI$2),0)),0)),0)</f>
        <v>0</v>
      </c>
      <c r="BR929" s="1">
        <f>IFERROR(IF($AE929&gt;$AE928,VLOOKUP($AC929+AR$1,STOCK!$F$10:$AB$209,17,0),IF($AE929=$AE928,(IF(BR928&gt;=1,BR928-COUNTIFS($AE928:$AE928,$AC929,AR928:AR928,$AI$2),0)),0)),0)</f>
        <v>0</v>
      </c>
      <c r="BS929" s="1">
        <f>IFERROR(IF($AE929&gt;$AE928,VLOOKUP($AC929+AS$1,STOCK!$F$10:$AB$209,17,0),IF($AE929=$AE928,(IF(BS928&gt;=1,BS928-COUNTIFS($AE928:$AE928,$AC929,AS928:AS928,$AI$2),0)),0)),0)</f>
        <v>0</v>
      </c>
      <c r="BT929" s="1">
        <f>IFERROR(IF($AE929&gt;$AE928,VLOOKUP($AC929+AT$1,STOCK!$F$10:$AB$209,17,0),IF($AE929=$AE928,(IF(BT928&gt;=1,BT928-COUNTIFS($AE928:$AE928,$AC929,AT928:AT928,$AI$2),0)),0)),0)</f>
        <v>0</v>
      </c>
      <c r="BU929" s="1">
        <f>IFERROR(IF($AE929&gt;$AE928,VLOOKUP($AC929+AU$1,STOCK!$F$10:$AB$209,17,0),IF($AE929=$AE928,(IF(BU928&gt;=1,BU928-COUNTIFS($AE928:$AE928,$AC929,AU928:AU928,$AI$2),0)),0)),0)</f>
        <v>0</v>
      </c>
      <c r="BV929" s="1">
        <f>IFERROR(IF($AE929&gt;$AE928,VLOOKUP($AC929+AV$1,STOCK!$F$10:$AB$209,17,0),IF($AE929=$AE928,(IF(BV928&gt;=1,BV928-COUNTIFS($AE928:$AE928,$AC929,AV928:AV928,$AI$2),0)),0)),0)</f>
        <v>0</v>
      </c>
      <c r="BW929" s="1">
        <f>IFERROR(IF($AE929&gt;$AE928,VLOOKUP($AC929+AW$1,STOCK!$F$10:$AB$209,17,0),IF($AE929=$AE928,(IF(BW928&gt;=1,BW928-COUNTIFS($AE928:$AE928,$AC929,AW928:AW928,$AI$2),0)),0)),0)</f>
        <v>0</v>
      </c>
      <c r="BX929" s="1">
        <f>IFERROR(IF($AE929&gt;$AE928,VLOOKUP($AC929+AX$1,STOCK!$F$10:$AB$209,17,0),IF($AE929=$AE928,(IF(BX928&gt;=1,BX928-COUNTIFS($AE928:$AE928,$AC929,AX928:AX928,$AI$2),0)),0)),0)</f>
        <v>0</v>
      </c>
    </row>
    <row r="930" spans="29:76" x14ac:dyDescent="0.25">
      <c r="AC930" s="1">
        <f t="shared" si="230"/>
        <v>0</v>
      </c>
      <c r="AD930" s="1">
        <f>IFERROR(IF(LEN(AK930)&gt;=1,VLOOKUP(HLOOKUP(AK930,PROFILE!$K$5:$V$8,4,0),PROFILE!$F$1:$G$3,2,0),0),0)</f>
        <v>0</v>
      </c>
      <c r="AE930" s="1">
        <f t="shared" si="231"/>
        <v>0</v>
      </c>
      <c r="AF930" s="1">
        <v>917</v>
      </c>
      <c r="AI930" s="1" t="str">
        <f>IFERROR(IF($AH930&gt;=1,VLOOKUP($AG930,STUDENT!$O$8:$Z$1507,3,0),""),"")</f>
        <v/>
      </c>
      <c r="AJ930" s="1" t="str">
        <f>IFERROR(IF($AH930&gt;=1,VLOOKUP($AG930,STUDENT!$O$8:$Z$1507,4,0),""),"")</f>
        <v/>
      </c>
      <c r="AK930" s="1" t="str">
        <f>IFERROR(IF($AH930&gt;=1,VLOOKUP($AG930,STUDENT!$O$8:$Z$1507,6,0),""),"")</f>
        <v/>
      </c>
      <c r="AL930" s="1" t="str">
        <f t="shared" si="232"/>
        <v/>
      </c>
      <c r="AM930" s="1" t="str">
        <f t="shared" si="233"/>
        <v/>
      </c>
      <c r="AN930" s="1" t="str">
        <f t="shared" si="234"/>
        <v/>
      </c>
      <c r="AO930" s="1" t="str">
        <f t="shared" si="235"/>
        <v/>
      </c>
      <c r="AP930" s="1" t="str">
        <f t="shared" si="236"/>
        <v/>
      </c>
      <c r="AQ930" s="1" t="str">
        <f t="shared" si="237"/>
        <v/>
      </c>
      <c r="AR930" s="1" t="str">
        <f t="shared" si="238"/>
        <v/>
      </c>
      <c r="AS930" s="1" t="str">
        <f t="shared" si="239"/>
        <v/>
      </c>
      <c r="AT930" s="1" t="str">
        <f t="shared" si="240"/>
        <v/>
      </c>
      <c r="AU930" s="1" t="str">
        <f t="shared" si="241"/>
        <v/>
      </c>
      <c r="AV930" s="1" t="str">
        <f t="shared" si="242"/>
        <v/>
      </c>
      <c r="AW930" s="1" t="str">
        <f t="shared" si="243"/>
        <v/>
      </c>
      <c r="AX930" s="1" t="str">
        <f t="shared" si="244"/>
        <v/>
      </c>
      <c r="AY930" s="1">
        <f>IFERROR(IF($AE930&gt;$AE929,VLOOKUP($AC930+AL$1,STOCK!$F$10:$AB$209,16,0),IF($AE930=$AE929,(IF(AY929&gt;=1,AY929-COUNTIFS($AE929:$AE929,$AC930,AL929:AL929,$AI$1),0)),0)),0)</f>
        <v>0</v>
      </c>
      <c r="AZ930" s="1">
        <f>IFERROR(IF($AE930&gt;$AE929,VLOOKUP($AC930+AM$1,STOCK!$F$10:$AB$209,16,0),IF($AE930=$AE929,(IF(AZ929&gt;=1,AZ929-COUNTIFS($AE929:$AE929,$AC930,AM929:AM929,$AI$1),0)),0)),0)</f>
        <v>0</v>
      </c>
      <c r="BA930" s="1">
        <f>IFERROR(IF($AE930&gt;$AE929,VLOOKUP($AC930+AN$1,STOCK!$F$10:$AB$209,16,0),IF($AE930=$AE929,(IF(BA929&gt;=1,BA929-COUNTIFS($AE929:$AE929,$AC930,AN929:AN929,$AI$1),0)),0)),0)</f>
        <v>0</v>
      </c>
      <c r="BB930" s="1">
        <f>IFERROR(IF($AE930&gt;$AE929,VLOOKUP($AC930+AO$1,STOCK!$F$10:$AB$209,16,0),IF($AE930=$AE929,(IF(BB929&gt;=1,BB929-COUNTIFS($AE929:$AE929,$AC930,AO929:AO929,$AI$1),0)),0)),0)</f>
        <v>0</v>
      </c>
      <c r="BC930" s="1">
        <f>IFERROR(IF($AE930&gt;$AE929,VLOOKUP($AC930+AP$1,STOCK!$F$10:$AB$209,16,0),IF($AE930=$AE929,(IF(BC929&gt;=1,BC929-COUNTIFS($AE929:$AE929,$AC930,AP929:AP929,$AI$1),0)),0)),0)</f>
        <v>0</v>
      </c>
      <c r="BD930" s="1">
        <f>IFERROR(IF($AE930&gt;$AE929,VLOOKUP($AC930+AQ$1,STOCK!$F$10:$AB$209,16,0),IF($AE930=$AE929,(IF(BD929&gt;=1,BD929-COUNTIFS($AE929:$AE929,$AC930,AQ929:AQ929,$AI$1),0)),0)),0)</f>
        <v>0</v>
      </c>
      <c r="BE930" s="1">
        <f>IFERROR(IF($AE930&gt;$AE929,VLOOKUP($AC930+AR$1,STOCK!$F$10:$AB$209,16,0),IF($AE930=$AE929,(IF(BE929&gt;=1,BE929-COUNTIFS($AE929:$AE929,$AC930,AR929:AR929,$AI$1),0)),0)),0)</f>
        <v>0</v>
      </c>
      <c r="BF930" s="1">
        <f>IFERROR(IF($AE930&gt;$AE929,VLOOKUP($AC930+AS$1,STOCK!$F$10:$AB$209,16,0),IF($AE930=$AE929,(IF(BF929&gt;=1,BF929-COUNTIFS($AE929:$AE929,$AC930,AS929:AS929,$AI$1),0)),0)),0)</f>
        <v>0</v>
      </c>
      <c r="BG930" s="1">
        <f>IFERROR(IF($AE930&gt;$AE929,VLOOKUP($AC930+AT$1,STOCK!$F$10:$AB$209,16,0),IF($AE930=$AE929,(IF(BG929&gt;=1,BG929-COUNTIFS($AE929:$AE929,$AC930,AT929:AT929,$AI$1),0)),0)),0)</f>
        <v>0</v>
      </c>
      <c r="BH930" s="1">
        <f>IFERROR(IF($AE930&gt;$AE929,VLOOKUP($AC930+AU$1,STOCK!$F$10:$AB$209,16,0),IF($AE930=$AE929,(IF(BH929&gt;=1,BH929-COUNTIFS($AE929:$AE929,$AC930,AU929:AU929,$AI$1),0)),0)),0)</f>
        <v>0</v>
      </c>
      <c r="BI930" s="1">
        <f>IFERROR(IF($AE930&gt;$AE929,VLOOKUP($AC930+AV$1,STOCK!$F$10:$AB$209,16,0),IF($AE930=$AE929,(IF(BI929&gt;=1,BI929-COUNTIFS($AE929:$AE929,$AC930,AV929:AV929,$AI$1),0)),0)),0)</f>
        <v>0</v>
      </c>
      <c r="BJ930" s="1">
        <f>IFERROR(IF($AE930&gt;$AE929,VLOOKUP($AC930+AW$1,STOCK!$F$10:$AB$209,16,0),IF($AE930=$AE929,(IF(BJ929&gt;=1,BJ929-COUNTIFS($AE929:$AE929,$AC930,AW929:AW929,$AI$1),0)),0)),0)</f>
        <v>0</v>
      </c>
      <c r="BK930" s="1">
        <f>IFERROR(IF($AE930&gt;$AE929,VLOOKUP($AC930+AX$1,STOCK!$F$10:$AB$209,16,0),IF($AE930=$AE929,(IF(BK929&gt;=1,BK929-COUNTIFS($AE929:$AE929,$AC930,AX929:AX929,$AI$1),0)),0)),0)</f>
        <v>0</v>
      </c>
      <c r="BL930" s="1">
        <f>IFERROR(IF($AE930&gt;$AE929,VLOOKUP($AC930+AL$1,STOCK!$F$10:$AB$209,17,0),IF($AE930=$AE929,(IF(BL929&gt;=1,BL929-COUNTIFS($AE929:$AE929,$AC930,AL929:AL929,$AI$2),0)),0)),0)</f>
        <v>0</v>
      </c>
      <c r="BM930" s="1">
        <f>IFERROR(IF($AE930&gt;$AE929,VLOOKUP($AC930+AM$1,STOCK!$F$10:$AB$209,17,0),IF($AE930=$AE929,(IF(BM929&gt;=1,BM929-COUNTIFS($AE929:$AE929,$AC930,AM929:AM929,$AI$2),0)),0)),0)</f>
        <v>0</v>
      </c>
      <c r="BN930" s="1">
        <f>IFERROR(IF($AE930&gt;$AE929,VLOOKUP($AC930+AN$1,STOCK!$F$10:$AB$209,17,0),IF($AE930=$AE929,(IF(BN929&gt;=1,BN929-COUNTIFS($AE929:$AE929,$AC930,AN929:AN929,$AI$2),0)),0)),0)</f>
        <v>0</v>
      </c>
      <c r="BO930" s="1">
        <f>IFERROR(IF($AE930&gt;$AE929,VLOOKUP($AC930+AO$1,STOCK!$F$10:$AB$209,17,0),IF($AE930=$AE929,(IF(BO929&gt;=1,BO929-COUNTIFS($AE929:$AE929,$AC930,AO929:AO929,$AI$2),0)),0)),0)</f>
        <v>0</v>
      </c>
      <c r="BP930" s="1">
        <f>IFERROR(IF($AE930&gt;$AE929,VLOOKUP($AC930+AP$1,STOCK!$F$10:$AB$209,17,0),IF($AE930=$AE929,(IF(BP929&gt;=1,BP929-COUNTIFS($AE929:$AE929,$AC930,AP929:AP929,$AI$2),0)),0)),0)</f>
        <v>0</v>
      </c>
      <c r="BQ930" s="1">
        <f>IFERROR(IF($AE930&gt;$AE929,VLOOKUP($AC930+AQ$1,STOCK!$F$10:$AB$209,17,0),IF($AE930=$AE929,(IF(BQ929&gt;=1,BQ929-COUNTIFS($AE929:$AE929,$AC930,AQ929:AQ929,$AI$2),0)),0)),0)</f>
        <v>0</v>
      </c>
      <c r="BR930" s="1">
        <f>IFERROR(IF($AE930&gt;$AE929,VLOOKUP($AC930+AR$1,STOCK!$F$10:$AB$209,17,0),IF($AE930=$AE929,(IF(BR929&gt;=1,BR929-COUNTIFS($AE929:$AE929,$AC930,AR929:AR929,$AI$2),0)),0)),0)</f>
        <v>0</v>
      </c>
      <c r="BS930" s="1">
        <f>IFERROR(IF($AE930&gt;$AE929,VLOOKUP($AC930+AS$1,STOCK!$F$10:$AB$209,17,0),IF($AE930=$AE929,(IF(BS929&gt;=1,BS929-COUNTIFS($AE929:$AE929,$AC930,AS929:AS929,$AI$2),0)),0)),0)</f>
        <v>0</v>
      </c>
      <c r="BT930" s="1">
        <f>IFERROR(IF($AE930&gt;$AE929,VLOOKUP($AC930+AT$1,STOCK!$F$10:$AB$209,17,0),IF($AE930=$AE929,(IF(BT929&gt;=1,BT929-COUNTIFS($AE929:$AE929,$AC930,AT929:AT929,$AI$2),0)),0)),0)</f>
        <v>0</v>
      </c>
      <c r="BU930" s="1">
        <f>IFERROR(IF($AE930&gt;$AE929,VLOOKUP($AC930+AU$1,STOCK!$F$10:$AB$209,17,0),IF($AE930=$AE929,(IF(BU929&gt;=1,BU929-COUNTIFS($AE929:$AE929,$AC930,AU929:AU929,$AI$2),0)),0)),0)</f>
        <v>0</v>
      </c>
      <c r="BV930" s="1">
        <f>IFERROR(IF($AE930&gt;$AE929,VLOOKUP($AC930+AV$1,STOCK!$F$10:$AB$209,17,0),IF($AE930=$AE929,(IF(BV929&gt;=1,BV929-COUNTIFS($AE929:$AE929,$AC930,AV929:AV929,$AI$2),0)),0)),0)</f>
        <v>0</v>
      </c>
      <c r="BW930" s="1">
        <f>IFERROR(IF($AE930&gt;$AE929,VLOOKUP($AC930+AW$1,STOCK!$F$10:$AB$209,17,0),IF($AE930=$AE929,(IF(BW929&gt;=1,BW929-COUNTIFS($AE929:$AE929,$AC930,AW929:AW929,$AI$2),0)),0)),0)</f>
        <v>0</v>
      </c>
      <c r="BX930" s="1">
        <f>IFERROR(IF($AE930&gt;$AE929,VLOOKUP($AC930+AX$1,STOCK!$F$10:$AB$209,17,0),IF($AE930=$AE929,(IF(BX929&gt;=1,BX929-COUNTIFS($AE929:$AE929,$AC930,AX929:AX929,$AI$2),0)),0)),0)</f>
        <v>0</v>
      </c>
    </row>
    <row r="931" spans="29:76" x14ac:dyDescent="0.25">
      <c r="AC931" s="1">
        <f t="shared" si="230"/>
        <v>0</v>
      </c>
      <c r="AD931" s="1">
        <f>IFERROR(IF(LEN(AK931)&gt;=1,VLOOKUP(HLOOKUP(AK931,PROFILE!$K$5:$V$8,4,0),PROFILE!$F$1:$G$3,2,0),0),0)</f>
        <v>0</v>
      </c>
      <c r="AE931" s="1">
        <f t="shared" si="231"/>
        <v>0</v>
      </c>
      <c r="AF931" s="1">
        <v>918</v>
      </c>
      <c r="AI931" s="1" t="str">
        <f>IFERROR(IF($AH931&gt;=1,VLOOKUP($AG931,STUDENT!$O$8:$Z$1507,3,0),""),"")</f>
        <v/>
      </c>
      <c r="AJ931" s="1" t="str">
        <f>IFERROR(IF($AH931&gt;=1,VLOOKUP($AG931,STUDENT!$O$8:$Z$1507,4,0),""),"")</f>
        <v/>
      </c>
      <c r="AK931" s="1" t="str">
        <f>IFERROR(IF($AH931&gt;=1,VLOOKUP($AG931,STUDENT!$O$8:$Z$1507,6,0),""),"")</f>
        <v/>
      </c>
      <c r="AL931" s="1" t="str">
        <f t="shared" si="232"/>
        <v/>
      </c>
      <c r="AM931" s="1" t="str">
        <f t="shared" si="233"/>
        <v/>
      </c>
      <c r="AN931" s="1" t="str">
        <f t="shared" si="234"/>
        <v/>
      </c>
      <c r="AO931" s="1" t="str">
        <f t="shared" si="235"/>
        <v/>
      </c>
      <c r="AP931" s="1" t="str">
        <f t="shared" si="236"/>
        <v/>
      </c>
      <c r="AQ931" s="1" t="str">
        <f t="shared" si="237"/>
        <v/>
      </c>
      <c r="AR931" s="1" t="str">
        <f t="shared" si="238"/>
        <v/>
      </c>
      <c r="AS931" s="1" t="str">
        <f t="shared" si="239"/>
        <v/>
      </c>
      <c r="AT931" s="1" t="str">
        <f t="shared" si="240"/>
        <v/>
      </c>
      <c r="AU931" s="1" t="str">
        <f t="shared" si="241"/>
        <v/>
      </c>
      <c r="AV931" s="1" t="str">
        <f t="shared" si="242"/>
        <v/>
      </c>
      <c r="AW931" s="1" t="str">
        <f t="shared" si="243"/>
        <v/>
      </c>
      <c r="AX931" s="1" t="str">
        <f t="shared" si="244"/>
        <v/>
      </c>
      <c r="AY931" s="1">
        <f>IFERROR(IF($AE931&gt;$AE930,VLOOKUP($AC931+AL$1,STOCK!$F$10:$AB$209,16,0),IF($AE931=$AE930,(IF(AY930&gt;=1,AY930-COUNTIFS($AE930:$AE930,$AC931,AL930:AL930,$AI$1),0)),0)),0)</f>
        <v>0</v>
      </c>
      <c r="AZ931" s="1">
        <f>IFERROR(IF($AE931&gt;$AE930,VLOOKUP($AC931+AM$1,STOCK!$F$10:$AB$209,16,0),IF($AE931=$AE930,(IF(AZ930&gt;=1,AZ930-COUNTIFS($AE930:$AE930,$AC931,AM930:AM930,$AI$1),0)),0)),0)</f>
        <v>0</v>
      </c>
      <c r="BA931" s="1">
        <f>IFERROR(IF($AE931&gt;$AE930,VLOOKUP($AC931+AN$1,STOCK!$F$10:$AB$209,16,0),IF($AE931=$AE930,(IF(BA930&gt;=1,BA930-COUNTIFS($AE930:$AE930,$AC931,AN930:AN930,$AI$1),0)),0)),0)</f>
        <v>0</v>
      </c>
      <c r="BB931" s="1">
        <f>IFERROR(IF($AE931&gt;$AE930,VLOOKUP($AC931+AO$1,STOCK!$F$10:$AB$209,16,0),IF($AE931=$AE930,(IF(BB930&gt;=1,BB930-COUNTIFS($AE930:$AE930,$AC931,AO930:AO930,$AI$1),0)),0)),0)</f>
        <v>0</v>
      </c>
      <c r="BC931" s="1">
        <f>IFERROR(IF($AE931&gt;$AE930,VLOOKUP($AC931+AP$1,STOCK!$F$10:$AB$209,16,0),IF($AE931=$AE930,(IF(BC930&gt;=1,BC930-COUNTIFS($AE930:$AE930,$AC931,AP930:AP930,$AI$1),0)),0)),0)</f>
        <v>0</v>
      </c>
      <c r="BD931" s="1">
        <f>IFERROR(IF($AE931&gt;$AE930,VLOOKUP($AC931+AQ$1,STOCK!$F$10:$AB$209,16,0),IF($AE931=$AE930,(IF(BD930&gt;=1,BD930-COUNTIFS($AE930:$AE930,$AC931,AQ930:AQ930,$AI$1),0)),0)),0)</f>
        <v>0</v>
      </c>
      <c r="BE931" s="1">
        <f>IFERROR(IF($AE931&gt;$AE930,VLOOKUP($AC931+AR$1,STOCK!$F$10:$AB$209,16,0),IF($AE931=$AE930,(IF(BE930&gt;=1,BE930-COUNTIFS($AE930:$AE930,$AC931,AR930:AR930,$AI$1),0)),0)),0)</f>
        <v>0</v>
      </c>
      <c r="BF931" s="1">
        <f>IFERROR(IF($AE931&gt;$AE930,VLOOKUP($AC931+AS$1,STOCK!$F$10:$AB$209,16,0),IF($AE931=$AE930,(IF(BF930&gt;=1,BF930-COUNTIFS($AE930:$AE930,$AC931,AS930:AS930,$AI$1),0)),0)),0)</f>
        <v>0</v>
      </c>
      <c r="BG931" s="1">
        <f>IFERROR(IF($AE931&gt;$AE930,VLOOKUP($AC931+AT$1,STOCK!$F$10:$AB$209,16,0),IF($AE931=$AE930,(IF(BG930&gt;=1,BG930-COUNTIFS($AE930:$AE930,$AC931,AT930:AT930,$AI$1),0)),0)),0)</f>
        <v>0</v>
      </c>
      <c r="BH931" s="1">
        <f>IFERROR(IF($AE931&gt;$AE930,VLOOKUP($AC931+AU$1,STOCK!$F$10:$AB$209,16,0),IF($AE931=$AE930,(IF(BH930&gt;=1,BH930-COUNTIFS($AE930:$AE930,$AC931,AU930:AU930,$AI$1),0)),0)),0)</f>
        <v>0</v>
      </c>
      <c r="BI931" s="1">
        <f>IFERROR(IF($AE931&gt;$AE930,VLOOKUP($AC931+AV$1,STOCK!$F$10:$AB$209,16,0),IF($AE931=$AE930,(IF(BI930&gt;=1,BI930-COUNTIFS($AE930:$AE930,$AC931,AV930:AV930,$AI$1),0)),0)),0)</f>
        <v>0</v>
      </c>
      <c r="BJ931" s="1">
        <f>IFERROR(IF($AE931&gt;$AE930,VLOOKUP($AC931+AW$1,STOCK!$F$10:$AB$209,16,0),IF($AE931=$AE930,(IF(BJ930&gt;=1,BJ930-COUNTIFS($AE930:$AE930,$AC931,AW930:AW930,$AI$1),0)),0)),0)</f>
        <v>0</v>
      </c>
      <c r="BK931" s="1">
        <f>IFERROR(IF($AE931&gt;$AE930,VLOOKUP($AC931+AX$1,STOCK!$F$10:$AB$209,16,0),IF($AE931=$AE930,(IF(BK930&gt;=1,BK930-COUNTIFS($AE930:$AE930,$AC931,AX930:AX930,$AI$1),0)),0)),0)</f>
        <v>0</v>
      </c>
      <c r="BL931" s="1">
        <f>IFERROR(IF($AE931&gt;$AE930,VLOOKUP($AC931+AL$1,STOCK!$F$10:$AB$209,17,0),IF($AE931=$AE930,(IF(BL930&gt;=1,BL930-COUNTIFS($AE930:$AE930,$AC931,AL930:AL930,$AI$2),0)),0)),0)</f>
        <v>0</v>
      </c>
      <c r="BM931" s="1">
        <f>IFERROR(IF($AE931&gt;$AE930,VLOOKUP($AC931+AM$1,STOCK!$F$10:$AB$209,17,0),IF($AE931=$AE930,(IF(BM930&gt;=1,BM930-COUNTIFS($AE930:$AE930,$AC931,AM930:AM930,$AI$2),0)),0)),0)</f>
        <v>0</v>
      </c>
      <c r="BN931" s="1">
        <f>IFERROR(IF($AE931&gt;$AE930,VLOOKUP($AC931+AN$1,STOCK!$F$10:$AB$209,17,0),IF($AE931=$AE930,(IF(BN930&gt;=1,BN930-COUNTIFS($AE930:$AE930,$AC931,AN930:AN930,$AI$2),0)),0)),0)</f>
        <v>0</v>
      </c>
      <c r="BO931" s="1">
        <f>IFERROR(IF($AE931&gt;$AE930,VLOOKUP($AC931+AO$1,STOCK!$F$10:$AB$209,17,0),IF($AE931=$AE930,(IF(BO930&gt;=1,BO930-COUNTIFS($AE930:$AE930,$AC931,AO930:AO930,$AI$2),0)),0)),0)</f>
        <v>0</v>
      </c>
      <c r="BP931" s="1">
        <f>IFERROR(IF($AE931&gt;$AE930,VLOOKUP($AC931+AP$1,STOCK!$F$10:$AB$209,17,0),IF($AE931=$AE930,(IF(BP930&gt;=1,BP930-COUNTIFS($AE930:$AE930,$AC931,AP930:AP930,$AI$2),0)),0)),0)</f>
        <v>0</v>
      </c>
      <c r="BQ931" s="1">
        <f>IFERROR(IF($AE931&gt;$AE930,VLOOKUP($AC931+AQ$1,STOCK!$F$10:$AB$209,17,0),IF($AE931=$AE930,(IF(BQ930&gt;=1,BQ930-COUNTIFS($AE930:$AE930,$AC931,AQ930:AQ930,$AI$2),0)),0)),0)</f>
        <v>0</v>
      </c>
      <c r="BR931" s="1">
        <f>IFERROR(IF($AE931&gt;$AE930,VLOOKUP($AC931+AR$1,STOCK!$F$10:$AB$209,17,0),IF($AE931=$AE930,(IF(BR930&gt;=1,BR930-COUNTIFS($AE930:$AE930,$AC931,AR930:AR930,$AI$2),0)),0)),0)</f>
        <v>0</v>
      </c>
      <c r="BS931" s="1">
        <f>IFERROR(IF($AE931&gt;$AE930,VLOOKUP($AC931+AS$1,STOCK!$F$10:$AB$209,17,0),IF($AE931=$AE930,(IF(BS930&gt;=1,BS930-COUNTIFS($AE930:$AE930,$AC931,AS930:AS930,$AI$2),0)),0)),0)</f>
        <v>0</v>
      </c>
      <c r="BT931" s="1">
        <f>IFERROR(IF($AE931&gt;$AE930,VLOOKUP($AC931+AT$1,STOCK!$F$10:$AB$209,17,0),IF($AE931=$AE930,(IF(BT930&gt;=1,BT930-COUNTIFS($AE930:$AE930,$AC931,AT930:AT930,$AI$2),0)),0)),0)</f>
        <v>0</v>
      </c>
      <c r="BU931" s="1">
        <f>IFERROR(IF($AE931&gt;$AE930,VLOOKUP($AC931+AU$1,STOCK!$F$10:$AB$209,17,0),IF($AE931=$AE930,(IF(BU930&gt;=1,BU930-COUNTIFS($AE930:$AE930,$AC931,AU930:AU930,$AI$2),0)),0)),0)</f>
        <v>0</v>
      </c>
      <c r="BV931" s="1">
        <f>IFERROR(IF($AE931&gt;$AE930,VLOOKUP($AC931+AV$1,STOCK!$F$10:$AB$209,17,0),IF($AE931=$AE930,(IF(BV930&gt;=1,BV930-COUNTIFS($AE930:$AE930,$AC931,AV930:AV930,$AI$2),0)),0)),0)</f>
        <v>0</v>
      </c>
      <c r="BW931" s="1">
        <f>IFERROR(IF($AE931&gt;$AE930,VLOOKUP($AC931+AW$1,STOCK!$F$10:$AB$209,17,0),IF($AE931=$AE930,(IF(BW930&gt;=1,BW930-COUNTIFS($AE930:$AE930,$AC931,AW930:AW930,$AI$2),0)),0)),0)</f>
        <v>0</v>
      </c>
      <c r="BX931" s="1">
        <f>IFERROR(IF($AE931&gt;$AE930,VLOOKUP($AC931+AX$1,STOCK!$F$10:$AB$209,17,0),IF($AE931=$AE930,(IF(BX930&gt;=1,BX930-COUNTIFS($AE930:$AE930,$AC931,AX930:AX930,$AI$2),0)),0)),0)</f>
        <v>0</v>
      </c>
    </row>
    <row r="932" spans="29:76" x14ac:dyDescent="0.25">
      <c r="AC932" s="1">
        <f t="shared" si="230"/>
        <v>0</v>
      </c>
      <c r="AD932" s="1">
        <f>IFERROR(IF(LEN(AK932)&gt;=1,VLOOKUP(HLOOKUP(AK932,PROFILE!$K$5:$V$8,4,0),PROFILE!$F$1:$G$3,2,0),0),0)</f>
        <v>0</v>
      </c>
      <c r="AE932" s="1">
        <f t="shared" si="231"/>
        <v>0</v>
      </c>
      <c r="AF932" s="1">
        <v>919</v>
      </c>
      <c r="AI932" s="1" t="str">
        <f>IFERROR(IF($AH932&gt;=1,VLOOKUP($AG932,STUDENT!$O$8:$Z$1507,3,0),""),"")</f>
        <v/>
      </c>
      <c r="AJ932" s="1" t="str">
        <f>IFERROR(IF($AH932&gt;=1,VLOOKUP($AG932,STUDENT!$O$8:$Z$1507,4,0),""),"")</f>
        <v/>
      </c>
      <c r="AK932" s="1" t="str">
        <f>IFERROR(IF($AH932&gt;=1,VLOOKUP($AG932,STUDENT!$O$8:$Z$1507,6,0),""),"")</f>
        <v/>
      </c>
      <c r="AL932" s="1" t="str">
        <f t="shared" si="232"/>
        <v/>
      </c>
      <c r="AM932" s="1" t="str">
        <f t="shared" si="233"/>
        <v/>
      </c>
      <c r="AN932" s="1" t="str">
        <f t="shared" si="234"/>
        <v/>
      </c>
      <c r="AO932" s="1" t="str">
        <f t="shared" si="235"/>
        <v/>
      </c>
      <c r="AP932" s="1" t="str">
        <f t="shared" si="236"/>
        <v/>
      </c>
      <c r="AQ932" s="1" t="str">
        <f t="shared" si="237"/>
        <v/>
      </c>
      <c r="AR932" s="1" t="str">
        <f t="shared" si="238"/>
        <v/>
      </c>
      <c r="AS932" s="1" t="str">
        <f t="shared" si="239"/>
        <v/>
      </c>
      <c r="AT932" s="1" t="str">
        <f t="shared" si="240"/>
        <v/>
      </c>
      <c r="AU932" s="1" t="str">
        <f t="shared" si="241"/>
        <v/>
      </c>
      <c r="AV932" s="1" t="str">
        <f t="shared" si="242"/>
        <v/>
      </c>
      <c r="AW932" s="1" t="str">
        <f t="shared" si="243"/>
        <v/>
      </c>
      <c r="AX932" s="1" t="str">
        <f t="shared" si="244"/>
        <v/>
      </c>
      <c r="AY932" s="1">
        <f>IFERROR(IF($AE932&gt;$AE931,VLOOKUP($AC932+AL$1,STOCK!$F$10:$AB$209,16,0),IF($AE932=$AE931,(IF(AY931&gt;=1,AY931-COUNTIFS($AE931:$AE931,$AC932,AL931:AL931,$AI$1),0)),0)),0)</f>
        <v>0</v>
      </c>
      <c r="AZ932" s="1">
        <f>IFERROR(IF($AE932&gt;$AE931,VLOOKUP($AC932+AM$1,STOCK!$F$10:$AB$209,16,0),IF($AE932=$AE931,(IF(AZ931&gt;=1,AZ931-COUNTIFS($AE931:$AE931,$AC932,AM931:AM931,$AI$1),0)),0)),0)</f>
        <v>0</v>
      </c>
      <c r="BA932" s="1">
        <f>IFERROR(IF($AE932&gt;$AE931,VLOOKUP($AC932+AN$1,STOCK!$F$10:$AB$209,16,0),IF($AE932=$AE931,(IF(BA931&gt;=1,BA931-COUNTIFS($AE931:$AE931,$AC932,AN931:AN931,$AI$1),0)),0)),0)</f>
        <v>0</v>
      </c>
      <c r="BB932" s="1">
        <f>IFERROR(IF($AE932&gt;$AE931,VLOOKUP($AC932+AO$1,STOCK!$F$10:$AB$209,16,0),IF($AE932=$AE931,(IF(BB931&gt;=1,BB931-COUNTIFS($AE931:$AE931,$AC932,AO931:AO931,$AI$1),0)),0)),0)</f>
        <v>0</v>
      </c>
      <c r="BC932" s="1">
        <f>IFERROR(IF($AE932&gt;$AE931,VLOOKUP($AC932+AP$1,STOCK!$F$10:$AB$209,16,0),IF($AE932=$AE931,(IF(BC931&gt;=1,BC931-COUNTIFS($AE931:$AE931,$AC932,AP931:AP931,$AI$1),0)),0)),0)</f>
        <v>0</v>
      </c>
      <c r="BD932" s="1">
        <f>IFERROR(IF($AE932&gt;$AE931,VLOOKUP($AC932+AQ$1,STOCK!$F$10:$AB$209,16,0),IF($AE932=$AE931,(IF(BD931&gt;=1,BD931-COUNTIFS($AE931:$AE931,$AC932,AQ931:AQ931,$AI$1),0)),0)),0)</f>
        <v>0</v>
      </c>
      <c r="BE932" s="1">
        <f>IFERROR(IF($AE932&gt;$AE931,VLOOKUP($AC932+AR$1,STOCK!$F$10:$AB$209,16,0),IF($AE932=$AE931,(IF(BE931&gt;=1,BE931-COUNTIFS($AE931:$AE931,$AC932,AR931:AR931,$AI$1),0)),0)),0)</f>
        <v>0</v>
      </c>
      <c r="BF932" s="1">
        <f>IFERROR(IF($AE932&gt;$AE931,VLOOKUP($AC932+AS$1,STOCK!$F$10:$AB$209,16,0),IF($AE932=$AE931,(IF(BF931&gt;=1,BF931-COUNTIFS($AE931:$AE931,$AC932,AS931:AS931,$AI$1),0)),0)),0)</f>
        <v>0</v>
      </c>
      <c r="BG932" s="1">
        <f>IFERROR(IF($AE932&gt;$AE931,VLOOKUP($AC932+AT$1,STOCK!$F$10:$AB$209,16,0),IF($AE932=$AE931,(IF(BG931&gt;=1,BG931-COUNTIFS($AE931:$AE931,$AC932,AT931:AT931,$AI$1),0)),0)),0)</f>
        <v>0</v>
      </c>
      <c r="BH932" s="1">
        <f>IFERROR(IF($AE932&gt;$AE931,VLOOKUP($AC932+AU$1,STOCK!$F$10:$AB$209,16,0),IF($AE932=$AE931,(IF(BH931&gt;=1,BH931-COUNTIFS($AE931:$AE931,$AC932,AU931:AU931,$AI$1),0)),0)),0)</f>
        <v>0</v>
      </c>
      <c r="BI932" s="1">
        <f>IFERROR(IF($AE932&gt;$AE931,VLOOKUP($AC932+AV$1,STOCK!$F$10:$AB$209,16,0),IF($AE932=$AE931,(IF(BI931&gt;=1,BI931-COUNTIFS($AE931:$AE931,$AC932,AV931:AV931,$AI$1),0)),0)),0)</f>
        <v>0</v>
      </c>
      <c r="BJ932" s="1">
        <f>IFERROR(IF($AE932&gt;$AE931,VLOOKUP($AC932+AW$1,STOCK!$F$10:$AB$209,16,0),IF($AE932=$AE931,(IF(BJ931&gt;=1,BJ931-COUNTIFS($AE931:$AE931,$AC932,AW931:AW931,$AI$1),0)),0)),0)</f>
        <v>0</v>
      </c>
      <c r="BK932" s="1">
        <f>IFERROR(IF($AE932&gt;$AE931,VLOOKUP($AC932+AX$1,STOCK!$F$10:$AB$209,16,0),IF($AE932=$AE931,(IF(BK931&gt;=1,BK931-COUNTIFS($AE931:$AE931,$AC932,AX931:AX931,$AI$1),0)),0)),0)</f>
        <v>0</v>
      </c>
      <c r="BL932" s="1">
        <f>IFERROR(IF($AE932&gt;$AE931,VLOOKUP($AC932+AL$1,STOCK!$F$10:$AB$209,17,0),IF($AE932=$AE931,(IF(BL931&gt;=1,BL931-COUNTIFS($AE931:$AE931,$AC932,AL931:AL931,$AI$2),0)),0)),0)</f>
        <v>0</v>
      </c>
      <c r="BM932" s="1">
        <f>IFERROR(IF($AE932&gt;$AE931,VLOOKUP($AC932+AM$1,STOCK!$F$10:$AB$209,17,0),IF($AE932=$AE931,(IF(BM931&gt;=1,BM931-COUNTIFS($AE931:$AE931,$AC932,AM931:AM931,$AI$2),0)),0)),0)</f>
        <v>0</v>
      </c>
      <c r="BN932" s="1">
        <f>IFERROR(IF($AE932&gt;$AE931,VLOOKUP($AC932+AN$1,STOCK!$F$10:$AB$209,17,0),IF($AE932=$AE931,(IF(BN931&gt;=1,BN931-COUNTIFS($AE931:$AE931,$AC932,AN931:AN931,$AI$2),0)),0)),0)</f>
        <v>0</v>
      </c>
      <c r="BO932" s="1">
        <f>IFERROR(IF($AE932&gt;$AE931,VLOOKUP($AC932+AO$1,STOCK!$F$10:$AB$209,17,0),IF($AE932=$AE931,(IF(BO931&gt;=1,BO931-COUNTIFS($AE931:$AE931,$AC932,AO931:AO931,$AI$2),0)),0)),0)</f>
        <v>0</v>
      </c>
      <c r="BP932" s="1">
        <f>IFERROR(IF($AE932&gt;$AE931,VLOOKUP($AC932+AP$1,STOCK!$F$10:$AB$209,17,0),IF($AE932=$AE931,(IF(BP931&gt;=1,BP931-COUNTIFS($AE931:$AE931,$AC932,AP931:AP931,$AI$2),0)),0)),0)</f>
        <v>0</v>
      </c>
      <c r="BQ932" s="1">
        <f>IFERROR(IF($AE932&gt;$AE931,VLOOKUP($AC932+AQ$1,STOCK!$F$10:$AB$209,17,0),IF($AE932=$AE931,(IF(BQ931&gt;=1,BQ931-COUNTIFS($AE931:$AE931,$AC932,AQ931:AQ931,$AI$2),0)),0)),0)</f>
        <v>0</v>
      </c>
      <c r="BR932" s="1">
        <f>IFERROR(IF($AE932&gt;$AE931,VLOOKUP($AC932+AR$1,STOCK!$F$10:$AB$209,17,0),IF($AE932=$AE931,(IF(BR931&gt;=1,BR931-COUNTIFS($AE931:$AE931,$AC932,AR931:AR931,$AI$2),0)),0)),0)</f>
        <v>0</v>
      </c>
      <c r="BS932" s="1">
        <f>IFERROR(IF($AE932&gt;$AE931,VLOOKUP($AC932+AS$1,STOCK!$F$10:$AB$209,17,0),IF($AE932=$AE931,(IF(BS931&gt;=1,BS931-COUNTIFS($AE931:$AE931,$AC932,AS931:AS931,$AI$2),0)),0)),0)</f>
        <v>0</v>
      </c>
      <c r="BT932" s="1">
        <f>IFERROR(IF($AE932&gt;$AE931,VLOOKUP($AC932+AT$1,STOCK!$F$10:$AB$209,17,0),IF($AE932=$AE931,(IF(BT931&gt;=1,BT931-COUNTIFS($AE931:$AE931,$AC932,AT931:AT931,$AI$2),0)),0)),0)</f>
        <v>0</v>
      </c>
      <c r="BU932" s="1">
        <f>IFERROR(IF($AE932&gt;$AE931,VLOOKUP($AC932+AU$1,STOCK!$F$10:$AB$209,17,0),IF($AE932=$AE931,(IF(BU931&gt;=1,BU931-COUNTIFS($AE931:$AE931,$AC932,AU931:AU931,$AI$2),0)),0)),0)</f>
        <v>0</v>
      </c>
      <c r="BV932" s="1">
        <f>IFERROR(IF($AE932&gt;$AE931,VLOOKUP($AC932+AV$1,STOCK!$F$10:$AB$209,17,0),IF($AE932=$AE931,(IF(BV931&gt;=1,BV931-COUNTIFS($AE931:$AE931,$AC932,AV931:AV931,$AI$2),0)),0)),0)</f>
        <v>0</v>
      </c>
      <c r="BW932" s="1">
        <f>IFERROR(IF($AE932&gt;$AE931,VLOOKUP($AC932+AW$1,STOCK!$F$10:$AB$209,17,0),IF($AE932=$AE931,(IF(BW931&gt;=1,BW931-COUNTIFS($AE931:$AE931,$AC932,AW931:AW931,$AI$2),0)),0)),0)</f>
        <v>0</v>
      </c>
      <c r="BX932" s="1">
        <f>IFERROR(IF($AE932&gt;$AE931,VLOOKUP($AC932+AX$1,STOCK!$F$10:$AB$209,17,0),IF($AE932=$AE931,(IF(BX931&gt;=1,BX931-COUNTIFS($AE931:$AE931,$AC932,AX931:AX931,$AI$2),0)),0)),0)</f>
        <v>0</v>
      </c>
    </row>
    <row r="933" spans="29:76" x14ac:dyDescent="0.25">
      <c r="AC933" s="1">
        <f t="shared" si="230"/>
        <v>0</v>
      </c>
      <c r="AD933" s="1">
        <f>IFERROR(IF(LEN(AK933)&gt;=1,VLOOKUP(HLOOKUP(AK933,PROFILE!$K$5:$V$8,4,0),PROFILE!$F$1:$G$3,2,0),0),0)</f>
        <v>0</v>
      </c>
      <c r="AE933" s="1">
        <f t="shared" si="231"/>
        <v>0</v>
      </c>
      <c r="AF933" s="1">
        <v>920</v>
      </c>
      <c r="AI933" s="1" t="str">
        <f>IFERROR(IF($AH933&gt;=1,VLOOKUP($AG933,STUDENT!$O$8:$Z$1507,3,0),""),"")</f>
        <v/>
      </c>
      <c r="AJ933" s="1" t="str">
        <f>IFERROR(IF($AH933&gt;=1,VLOOKUP($AG933,STUDENT!$O$8:$Z$1507,4,0),""),"")</f>
        <v/>
      </c>
      <c r="AK933" s="1" t="str">
        <f>IFERROR(IF($AH933&gt;=1,VLOOKUP($AG933,STUDENT!$O$8:$Z$1507,6,0),""),"")</f>
        <v/>
      </c>
      <c r="AL933" s="1" t="str">
        <f t="shared" si="232"/>
        <v/>
      </c>
      <c r="AM933" s="1" t="str">
        <f t="shared" si="233"/>
        <v/>
      </c>
      <c r="AN933" s="1" t="str">
        <f t="shared" si="234"/>
        <v/>
      </c>
      <c r="AO933" s="1" t="str">
        <f t="shared" si="235"/>
        <v/>
      </c>
      <c r="AP933" s="1" t="str">
        <f t="shared" si="236"/>
        <v/>
      </c>
      <c r="AQ933" s="1" t="str">
        <f t="shared" si="237"/>
        <v/>
      </c>
      <c r="AR933" s="1" t="str">
        <f t="shared" si="238"/>
        <v/>
      </c>
      <c r="AS933" s="1" t="str">
        <f t="shared" si="239"/>
        <v/>
      </c>
      <c r="AT933" s="1" t="str">
        <f t="shared" si="240"/>
        <v/>
      </c>
      <c r="AU933" s="1" t="str">
        <f t="shared" si="241"/>
        <v/>
      </c>
      <c r="AV933" s="1" t="str">
        <f t="shared" si="242"/>
        <v/>
      </c>
      <c r="AW933" s="1" t="str">
        <f t="shared" si="243"/>
        <v/>
      </c>
      <c r="AX933" s="1" t="str">
        <f t="shared" si="244"/>
        <v/>
      </c>
      <c r="AY933" s="1">
        <f>IFERROR(IF($AE933&gt;$AE932,VLOOKUP($AC933+AL$1,STOCK!$F$10:$AB$209,16,0),IF($AE933=$AE932,(IF(AY932&gt;=1,AY932-COUNTIFS($AE932:$AE932,$AC933,AL932:AL932,$AI$1),0)),0)),0)</f>
        <v>0</v>
      </c>
      <c r="AZ933" s="1">
        <f>IFERROR(IF($AE933&gt;$AE932,VLOOKUP($AC933+AM$1,STOCK!$F$10:$AB$209,16,0),IF($AE933=$AE932,(IF(AZ932&gt;=1,AZ932-COUNTIFS($AE932:$AE932,$AC933,AM932:AM932,$AI$1),0)),0)),0)</f>
        <v>0</v>
      </c>
      <c r="BA933" s="1">
        <f>IFERROR(IF($AE933&gt;$AE932,VLOOKUP($AC933+AN$1,STOCK!$F$10:$AB$209,16,0),IF($AE933=$AE932,(IF(BA932&gt;=1,BA932-COUNTIFS($AE932:$AE932,$AC933,AN932:AN932,$AI$1),0)),0)),0)</f>
        <v>0</v>
      </c>
      <c r="BB933" s="1">
        <f>IFERROR(IF($AE933&gt;$AE932,VLOOKUP($AC933+AO$1,STOCK!$F$10:$AB$209,16,0),IF($AE933=$AE932,(IF(BB932&gt;=1,BB932-COUNTIFS($AE932:$AE932,$AC933,AO932:AO932,$AI$1),0)),0)),0)</f>
        <v>0</v>
      </c>
      <c r="BC933" s="1">
        <f>IFERROR(IF($AE933&gt;$AE932,VLOOKUP($AC933+AP$1,STOCK!$F$10:$AB$209,16,0),IF($AE933=$AE932,(IF(BC932&gt;=1,BC932-COUNTIFS($AE932:$AE932,$AC933,AP932:AP932,$AI$1),0)),0)),0)</f>
        <v>0</v>
      </c>
      <c r="BD933" s="1">
        <f>IFERROR(IF($AE933&gt;$AE932,VLOOKUP($AC933+AQ$1,STOCK!$F$10:$AB$209,16,0),IF($AE933=$AE932,(IF(BD932&gt;=1,BD932-COUNTIFS($AE932:$AE932,$AC933,AQ932:AQ932,$AI$1),0)),0)),0)</f>
        <v>0</v>
      </c>
      <c r="BE933" s="1">
        <f>IFERROR(IF($AE933&gt;$AE932,VLOOKUP($AC933+AR$1,STOCK!$F$10:$AB$209,16,0),IF($AE933=$AE932,(IF(BE932&gt;=1,BE932-COUNTIFS($AE932:$AE932,$AC933,AR932:AR932,$AI$1),0)),0)),0)</f>
        <v>0</v>
      </c>
      <c r="BF933" s="1">
        <f>IFERROR(IF($AE933&gt;$AE932,VLOOKUP($AC933+AS$1,STOCK!$F$10:$AB$209,16,0),IF($AE933=$AE932,(IF(BF932&gt;=1,BF932-COUNTIFS($AE932:$AE932,$AC933,AS932:AS932,$AI$1),0)),0)),0)</f>
        <v>0</v>
      </c>
      <c r="BG933" s="1">
        <f>IFERROR(IF($AE933&gt;$AE932,VLOOKUP($AC933+AT$1,STOCK!$F$10:$AB$209,16,0),IF($AE933=$AE932,(IF(BG932&gt;=1,BG932-COUNTIFS($AE932:$AE932,$AC933,AT932:AT932,$AI$1),0)),0)),0)</f>
        <v>0</v>
      </c>
      <c r="BH933" s="1">
        <f>IFERROR(IF($AE933&gt;$AE932,VLOOKUP($AC933+AU$1,STOCK!$F$10:$AB$209,16,0),IF($AE933=$AE932,(IF(BH932&gt;=1,BH932-COUNTIFS($AE932:$AE932,$AC933,AU932:AU932,$AI$1),0)),0)),0)</f>
        <v>0</v>
      </c>
      <c r="BI933" s="1">
        <f>IFERROR(IF($AE933&gt;$AE932,VLOOKUP($AC933+AV$1,STOCK!$F$10:$AB$209,16,0),IF($AE933=$AE932,(IF(BI932&gt;=1,BI932-COUNTIFS($AE932:$AE932,$AC933,AV932:AV932,$AI$1),0)),0)),0)</f>
        <v>0</v>
      </c>
      <c r="BJ933" s="1">
        <f>IFERROR(IF($AE933&gt;$AE932,VLOOKUP($AC933+AW$1,STOCK!$F$10:$AB$209,16,0),IF($AE933=$AE932,(IF(BJ932&gt;=1,BJ932-COUNTIFS($AE932:$AE932,$AC933,AW932:AW932,$AI$1),0)),0)),0)</f>
        <v>0</v>
      </c>
      <c r="BK933" s="1">
        <f>IFERROR(IF($AE933&gt;$AE932,VLOOKUP($AC933+AX$1,STOCK!$F$10:$AB$209,16,0),IF($AE933=$AE932,(IF(BK932&gt;=1,BK932-COUNTIFS($AE932:$AE932,$AC933,AX932:AX932,$AI$1),0)),0)),0)</f>
        <v>0</v>
      </c>
      <c r="BL933" s="1">
        <f>IFERROR(IF($AE933&gt;$AE932,VLOOKUP($AC933+AL$1,STOCK!$F$10:$AB$209,17,0),IF($AE933=$AE932,(IF(BL932&gt;=1,BL932-COUNTIFS($AE932:$AE932,$AC933,AL932:AL932,$AI$2),0)),0)),0)</f>
        <v>0</v>
      </c>
      <c r="BM933" s="1">
        <f>IFERROR(IF($AE933&gt;$AE932,VLOOKUP($AC933+AM$1,STOCK!$F$10:$AB$209,17,0),IF($AE933=$AE932,(IF(BM932&gt;=1,BM932-COUNTIFS($AE932:$AE932,$AC933,AM932:AM932,$AI$2),0)),0)),0)</f>
        <v>0</v>
      </c>
      <c r="BN933" s="1">
        <f>IFERROR(IF($AE933&gt;$AE932,VLOOKUP($AC933+AN$1,STOCK!$F$10:$AB$209,17,0),IF($AE933=$AE932,(IF(BN932&gt;=1,BN932-COUNTIFS($AE932:$AE932,$AC933,AN932:AN932,$AI$2),0)),0)),0)</f>
        <v>0</v>
      </c>
      <c r="BO933" s="1">
        <f>IFERROR(IF($AE933&gt;$AE932,VLOOKUP($AC933+AO$1,STOCK!$F$10:$AB$209,17,0),IF($AE933=$AE932,(IF(BO932&gt;=1,BO932-COUNTIFS($AE932:$AE932,$AC933,AO932:AO932,$AI$2),0)),0)),0)</f>
        <v>0</v>
      </c>
      <c r="BP933" s="1">
        <f>IFERROR(IF($AE933&gt;$AE932,VLOOKUP($AC933+AP$1,STOCK!$F$10:$AB$209,17,0),IF($AE933=$AE932,(IF(BP932&gt;=1,BP932-COUNTIFS($AE932:$AE932,$AC933,AP932:AP932,$AI$2),0)),0)),0)</f>
        <v>0</v>
      </c>
      <c r="BQ933" s="1">
        <f>IFERROR(IF($AE933&gt;$AE932,VLOOKUP($AC933+AQ$1,STOCK!$F$10:$AB$209,17,0),IF($AE933=$AE932,(IF(BQ932&gt;=1,BQ932-COUNTIFS($AE932:$AE932,$AC933,AQ932:AQ932,$AI$2),0)),0)),0)</f>
        <v>0</v>
      </c>
      <c r="BR933" s="1">
        <f>IFERROR(IF($AE933&gt;$AE932,VLOOKUP($AC933+AR$1,STOCK!$F$10:$AB$209,17,0),IF($AE933=$AE932,(IF(BR932&gt;=1,BR932-COUNTIFS($AE932:$AE932,$AC933,AR932:AR932,$AI$2),0)),0)),0)</f>
        <v>0</v>
      </c>
      <c r="BS933" s="1">
        <f>IFERROR(IF($AE933&gt;$AE932,VLOOKUP($AC933+AS$1,STOCK!$F$10:$AB$209,17,0),IF($AE933=$AE932,(IF(BS932&gt;=1,BS932-COUNTIFS($AE932:$AE932,$AC933,AS932:AS932,$AI$2),0)),0)),0)</f>
        <v>0</v>
      </c>
      <c r="BT933" s="1">
        <f>IFERROR(IF($AE933&gt;$AE932,VLOOKUP($AC933+AT$1,STOCK!$F$10:$AB$209,17,0),IF($AE933=$AE932,(IF(BT932&gt;=1,BT932-COUNTIFS($AE932:$AE932,$AC933,AT932:AT932,$AI$2),0)),0)),0)</f>
        <v>0</v>
      </c>
      <c r="BU933" s="1">
        <f>IFERROR(IF($AE933&gt;$AE932,VLOOKUP($AC933+AU$1,STOCK!$F$10:$AB$209,17,0),IF($AE933=$AE932,(IF(BU932&gt;=1,BU932-COUNTIFS($AE932:$AE932,$AC933,AU932:AU932,$AI$2),0)),0)),0)</f>
        <v>0</v>
      </c>
      <c r="BV933" s="1">
        <f>IFERROR(IF($AE933&gt;$AE932,VLOOKUP($AC933+AV$1,STOCK!$F$10:$AB$209,17,0),IF($AE933=$AE932,(IF(BV932&gt;=1,BV932-COUNTIFS($AE932:$AE932,$AC933,AV932:AV932,$AI$2),0)),0)),0)</f>
        <v>0</v>
      </c>
      <c r="BW933" s="1">
        <f>IFERROR(IF($AE933&gt;$AE932,VLOOKUP($AC933+AW$1,STOCK!$F$10:$AB$209,17,0),IF($AE933=$AE932,(IF(BW932&gt;=1,BW932-COUNTIFS($AE932:$AE932,$AC933,AW932:AW932,$AI$2),0)),0)),0)</f>
        <v>0</v>
      </c>
      <c r="BX933" s="1">
        <f>IFERROR(IF($AE933&gt;$AE932,VLOOKUP($AC933+AX$1,STOCK!$F$10:$AB$209,17,0),IF($AE933=$AE932,(IF(BX932&gt;=1,BX932-COUNTIFS($AE932:$AE932,$AC933,AX932:AX932,$AI$2),0)),0)),0)</f>
        <v>0</v>
      </c>
    </row>
    <row r="934" spans="29:76" x14ac:dyDescent="0.25">
      <c r="AC934" s="1">
        <f t="shared" si="230"/>
        <v>0</v>
      </c>
      <c r="AD934" s="1">
        <f>IFERROR(IF(LEN(AK934)&gt;=1,VLOOKUP(HLOOKUP(AK934,PROFILE!$K$5:$V$8,4,0),PROFILE!$F$1:$G$3,2,0),0),0)</f>
        <v>0</v>
      </c>
      <c r="AE934" s="1">
        <f t="shared" si="231"/>
        <v>0</v>
      </c>
      <c r="AF934" s="1">
        <v>921</v>
      </c>
      <c r="AI934" s="1" t="str">
        <f>IFERROR(IF($AH934&gt;=1,VLOOKUP($AG934,STUDENT!$O$8:$Z$1507,3,0),""),"")</f>
        <v/>
      </c>
      <c r="AJ934" s="1" t="str">
        <f>IFERROR(IF($AH934&gt;=1,VLOOKUP($AG934,STUDENT!$O$8:$Z$1507,4,0),""),"")</f>
        <v/>
      </c>
      <c r="AK934" s="1" t="str">
        <f>IFERROR(IF($AH934&gt;=1,VLOOKUP($AG934,STUDENT!$O$8:$Z$1507,6,0),""),"")</f>
        <v/>
      </c>
      <c r="AL934" s="1" t="str">
        <f t="shared" si="232"/>
        <v/>
      </c>
      <c r="AM934" s="1" t="str">
        <f t="shared" si="233"/>
        <v/>
      </c>
      <c r="AN934" s="1" t="str">
        <f t="shared" si="234"/>
        <v/>
      </c>
      <c r="AO934" s="1" t="str">
        <f t="shared" si="235"/>
        <v/>
      </c>
      <c r="AP934" s="1" t="str">
        <f t="shared" si="236"/>
        <v/>
      </c>
      <c r="AQ934" s="1" t="str">
        <f t="shared" si="237"/>
        <v/>
      </c>
      <c r="AR934" s="1" t="str">
        <f t="shared" si="238"/>
        <v/>
      </c>
      <c r="AS934" s="1" t="str">
        <f t="shared" si="239"/>
        <v/>
      </c>
      <c r="AT934" s="1" t="str">
        <f t="shared" si="240"/>
        <v/>
      </c>
      <c r="AU934" s="1" t="str">
        <f t="shared" si="241"/>
        <v/>
      </c>
      <c r="AV934" s="1" t="str">
        <f t="shared" si="242"/>
        <v/>
      </c>
      <c r="AW934" s="1" t="str">
        <f t="shared" si="243"/>
        <v/>
      </c>
      <c r="AX934" s="1" t="str">
        <f t="shared" si="244"/>
        <v/>
      </c>
      <c r="AY934" s="1">
        <f>IFERROR(IF($AE934&gt;$AE933,VLOOKUP($AC934+AL$1,STOCK!$F$10:$AB$209,16,0),IF($AE934=$AE933,(IF(AY933&gt;=1,AY933-COUNTIFS($AE933:$AE933,$AC934,AL933:AL933,$AI$1),0)),0)),0)</f>
        <v>0</v>
      </c>
      <c r="AZ934" s="1">
        <f>IFERROR(IF($AE934&gt;$AE933,VLOOKUP($AC934+AM$1,STOCK!$F$10:$AB$209,16,0),IF($AE934=$AE933,(IF(AZ933&gt;=1,AZ933-COUNTIFS($AE933:$AE933,$AC934,AM933:AM933,$AI$1),0)),0)),0)</f>
        <v>0</v>
      </c>
      <c r="BA934" s="1">
        <f>IFERROR(IF($AE934&gt;$AE933,VLOOKUP($AC934+AN$1,STOCK!$F$10:$AB$209,16,0),IF($AE934=$AE933,(IF(BA933&gt;=1,BA933-COUNTIFS($AE933:$AE933,$AC934,AN933:AN933,$AI$1),0)),0)),0)</f>
        <v>0</v>
      </c>
      <c r="BB934" s="1">
        <f>IFERROR(IF($AE934&gt;$AE933,VLOOKUP($AC934+AO$1,STOCK!$F$10:$AB$209,16,0),IF($AE934=$AE933,(IF(BB933&gt;=1,BB933-COUNTIFS($AE933:$AE933,$AC934,AO933:AO933,$AI$1),0)),0)),0)</f>
        <v>0</v>
      </c>
      <c r="BC934" s="1">
        <f>IFERROR(IF($AE934&gt;$AE933,VLOOKUP($AC934+AP$1,STOCK!$F$10:$AB$209,16,0),IF($AE934=$AE933,(IF(BC933&gt;=1,BC933-COUNTIFS($AE933:$AE933,$AC934,AP933:AP933,$AI$1),0)),0)),0)</f>
        <v>0</v>
      </c>
      <c r="BD934" s="1">
        <f>IFERROR(IF($AE934&gt;$AE933,VLOOKUP($AC934+AQ$1,STOCK!$F$10:$AB$209,16,0),IF($AE934=$AE933,(IF(BD933&gt;=1,BD933-COUNTIFS($AE933:$AE933,$AC934,AQ933:AQ933,$AI$1),0)),0)),0)</f>
        <v>0</v>
      </c>
      <c r="BE934" s="1">
        <f>IFERROR(IF($AE934&gt;$AE933,VLOOKUP($AC934+AR$1,STOCK!$F$10:$AB$209,16,0),IF($AE934=$AE933,(IF(BE933&gt;=1,BE933-COUNTIFS($AE933:$AE933,$AC934,AR933:AR933,$AI$1),0)),0)),0)</f>
        <v>0</v>
      </c>
      <c r="BF934" s="1">
        <f>IFERROR(IF($AE934&gt;$AE933,VLOOKUP($AC934+AS$1,STOCK!$F$10:$AB$209,16,0),IF($AE934=$AE933,(IF(BF933&gt;=1,BF933-COUNTIFS($AE933:$AE933,$AC934,AS933:AS933,$AI$1),0)),0)),0)</f>
        <v>0</v>
      </c>
      <c r="BG934" s="1">
        <f>IFERROR(IF($AE934&gt;$AE933,VLOOKUP($AC934+AT$1,STOCK!$F$10:$AB$209,16,0),IF($AE934=$AE933,(IF(BG933&gt;=1,BG933-COUNTIFS($AE933:$AE933,$AC934,AT933:AT933,$AI$1),0)),0)),0)</f>
        <v>0</v>
      </c>
      <c r="BH934" s="1">
        <f>IFERROR(IF($AE934&gt;$AE933,VLOOKUP($AC934+AU$1,STOCK!$F$10:$AB$209,16,0),IF($AE934=$AE933,(IF(BH933&gt;=1,BH933-COUNTIFS($AE933:$AE933,$AC934,AU933:AU933,$AI$1),0)),0)),0)</f>
        <v>0</v>
      </c>
      <c r="BI934" s="1">
        <f>IFERROR(IF($AE934&gt;$AE933,VLOOKUP($AC934+AV$1,STOCK!$F$10:$AB$209,16,0),IF($AE934=$AE933,(IF(BI933&gt;=1,BI933-COUNTIFS($AE933:$AE933,$AC934,AV933:AV933,$AI$1),0)),0)),0)</f>
        <v>0</v>
      </c>
      <c r="BJ934" s="1">
        <f>IFERROR(IF($AE934&gt;$AE933,VLOOKUP($AC934+AW$1,STOCK!$F$10:$AB$209,16,0),IF($AE934=$AE933,(IF(BJ933&gt;=1,BJ933-COUNTIFS($AE933:$AE933,$AC934,AW933:AW933,$AI$1),0)),0)),0)</f>
        <v>0</v>
      </c>
      <c r="BK934" s="1">
        <f>IFERROR(IF($AE934&gt;$AE933,VLOOKUP($AC934+AX$1,STOCK!$F$10:$AB$209,16,0),IF($AE934=$AE933,(IF(BK933&gt;=1,BK933-COUNTIFS($AE933:$AE933,$AC934,AX933:AX933,$AI$1),0)),0)),0)</f>
        <v>0</v>
      </c>
      <c r="BL934" s="1">
        <f>IFERROR(IF($AE934&gt;$AE933,VLOOKUP($AC934+AL$1,STOCK!$F$10:$AB$209,17,0),IF($AE934=$AE933,(IF(BL933&gt;=1,BL933-COUNTIFS($AE933:$AE933,$AC934,AL933:AL933,$AI$2),0)),0)),0)</f>
        <v>0</v>
      </c>
      <c r="BM934" s="1">
        <f>IFERROR(IF($AE934&gt;$AE933,VLOOKUP($AC934+AM$1,STOCK!$F$10:$AB$209,17,0),IF($AE934=$AE933,(IF(BM933&gt;=1,BM933-COUNTIFS($AE933:$AE933,$AC934,AM933:AM933,$AI$2),0)),0)),0)</f>
        <v>0</v>
      </c>
      <c r="BN934" s="1">
        <f>IFERROR(IF($AE934&gt;$AE933,VLOOKUP($AC934+AN$1,STOCK!$F$10:$AB$209,17,0),IF($AE934=$AE933,(IF(BN933&gt;=1,BN933-COUNTIFS($AE933:$AE933,$AC934,AN933:AN933,$AI$2),0)),0)),0)</f>
        <v>0</v>
      </c>
      <c r="BO934" s="1">
        <f>IFERROR(IF($AE934&gt;$AE933,VLOOKUP($AC934+AO$1,STOCK!$F$10:$AB$209,17,0),IF($AE934=$AE933,(IF(BO933&gt;=1,BO933-COUNTIFS($AE933:$AE933,$AC934,AO933:AO933,$AI$2),0)),0)),0)</f>
        <v>0</v>
      </c>
      <c r="BP934" s="1">
        <f>IFERROR(IF($AE934&gt;$AE933,VLOOKUP($AC934+AP$1,STOCK!$F$10:$AB$209,17,0),IF($AE934=$AE933,(IF(BP933&gt;=1,BP933-COUNTIFS($AE933:$AE933,$AC934,AP933:AP933,$AI$2),0)),0)),0)</f>
        <v>0</v>
      </c>
      <c r="BQ934" s="1">
        <f>IFERROR(IF($AE934&gt;$AE933,VLOOKUP($AC934+AQ$1,STOCK!$F$10:$AB$209,17,0),IF($AE934=$AE933,(IF(BQ933&gt;=1,BQ933-COUNTIFS($AE933:$AE933,$AC934,AQ933:AQ933,$AI$2),0)),0)),0)</f>
        <v>0</v>
      </c>
      <c r="BR934" s="1">
        <f>IFERROR(IF($AE934&gt;$AE933,VLOOKUP($AC934+AR$1,STOCK!$F$10:$AB$209,17,0),IF($AE934=$AE933,(IF(BR933&gt;=1,BR933-COUNTIFS($AE933:$AE933,$AC934,AR933:AR933,$AI$2),0)),0)),0)</f>
        <v>0</v>
      </c>
      <c r="BS934" s="1">
        <f>IFERROR(IF($AE934&gt;$AE933,VLOOKUP($AC934+AS$1,STOCK!$F$10:$AB$209,17,0),IF($AE934=$AE933,(IF(BS933&gt;=1,BS933-COUNTIFS($AE933:$AE933,$AC934,AS933:AS933,$AI$2),0)),0)),0)</f>
        <v>0</v>
      </c>
      <c r="BT934" s="1">
        <f>IFERROR(IF($AE934&gt;$AE933,VLOOKUP($AC934+AT$1,STOCK!$F$10:$AB$209,17,0),IF($AE934=$AE933,(IF(BT933&gt;=1,BT933-COUNTIFS($AE933:$AE933,$AC934,AT933:AT933,$AI$2),0)),0)),0)</f>
        <v>0</v>
      </c>
      <c r="BU934" s="1">
        <f>IFERROR(IF($AE934&gt;$AE933,VLOOKUP($AC934+AU$1,STOCK!$F$10:$AB$209,17,0),IF($AE934=$AE933,(IF(BU933&gt;=1,BU933-COUNTIFS($AE933:$AE933,$AC934,AU933:AU933,$AI$2),0)),0)),0)</f>
        <v>0</v>
      </c>
      <c r="BV934" s="1">
        <f>IFERROR(IF($AE934&gt;$AE933,VLOOKUP($AC934+AV$1,STOCK!$F$10:$AB$209,17,0),IF($AE934=$AE933,(IF(BV933&gt;=1,BV933-COUNTIFS($AE933:$AE933,$AC934,AV933:AV933,$AI$2),0)),0)),0)</f>
        <v>0</v>
      </c>
      <c r="BW934" s="1">
        <f>IFERROR(IF($AE934&gt;$AE933,VLOOKUP($AC934+AW$1,STOCK!$F$10:$AB$209,17,0),IF($AE934=$AE933,(IF(BW933&gt;=1,BW933-COUNTIFS($AE933:$AE933,$AC934,AW933:AW933,$AI$2),0)),0)),0)</f>
        <v>0</v>
      </c>
      <c r="BX934" s="1">
        <f>IFERROR(IF($AE934&gt;$AE933,VLOOKUP($AC934+AX$1,STOCK!$F$10:$AB$209,17,0),IF($AE934=$AE933,(IF(BX933&gt;=1,BX933-COUNTIFS($AE933:$AE933,$AC934,AX933:AX933,$AI$2),0)),0)),0)</f>
        <v>0</v>
      </c>
    </row>
    <row r="935" spans="29:76" x14ac:dyDescent="0.25">
      <c r="AC935" s="1">
        <f t="shared" si="230"/>
        <v>0</v>
      </c>
      <c r="AD935" s="1">
        <f>IFERROR(IF(LEN(AK935)&gt;=1,VLOOKUP(HLOOKUP(AK935,PROFILE!$K$5:$V$8,4,0),PROFILE!$F$1:$G$3,2,0),0),0)</f>
        <v>0</v>
      </c>
      <c r="AE935" s="1">
        <f t="shared" si="231"/>
        <v>0</v>
      </c>
      <c r="AF935" s="1">
        <v>922</v>
      </c>
      <c r="AI935" s="1" t="str">
        <f>IFERROR(IF($AH935&gt;=1,VLOOKUP($AG935,STUDENT!$O$8:$Z$1507,3,0),""),"")</f>
        <v/>
      </c>
      <c r="AJ935" s="1" t="str">
        <f>IFERROR(IF($AH935&gt;=1,VLOOKUP($AG935,STUDENT!$O$8:$Z$1507,4,0),""),"")</f>
        <v/>
      </c>
      <c r="AK935" s="1" t="str">
        <f>IFERROR(IF($AH935&gt;=1,VLOOKUP($AG935,STUDENT!$O$8:$Z$1507,6,0),""),"")</f>
        <v/>
      </c>
      <c r="AL935" s="1" t="str">
        <f t="shared" si="232"/>
        <v/>
      </c>
      <c r="AM935" s="1" t="str">
        <f t="shared" si="233"/>
        <v/>
      </c>
      <c r="AN935" s="1" t="str">
        <f t="shared" si="234"/>
        <v/>
      </c>
      <c r="AO935" s="1" t="str">
        <f t="shared" si="235"/>
        <v/>
      </c>
      <c r="AP935" s="1" t="str">
        <f t="shared" si="236"/>
        <v/>
      </c>
      <c r="AQ935" s="1" t="str">
        <f t="shared" si="237"/>
        <v/>
      </c>
      <c r="AR935" s="1" t="str">
        <f t="shared" si="238"/>
        <v/>
      </c>
      <c r="AS935" s="1" t="str">
        <f t="shared" si="239"/>
        <v/>
      </c>
      <c r="AT935" s="1" t="str">
        <f t="shared" si="240"/>
        <v/>
      </c>
      <c r="AU935" s="1" t="str">
        <f t="shared" si="241"/>
        <v/>
      </c>
      <c r="AV935" s="1" t="str">
        <f t="shared" si="242"/>
        <v/>
      </c>
      <c r="AW935" s="1" t="str">
        <f t="shared" si="243"/>
        <v/>
      </c>
      <c r="AX935" s="1" t="str">
        <f t="shared" si="244"/>
        <v/>
      </c>
      <c r="AY935" s="1">
        <f>IFERROR(IF($AE935&gt;$AE934,VLOOKUP($AC935+AL$1,STOCK!$F$10:$AB$209,16,0),IF($AE935=$AE934,(IF(AY934&gt;=1,AY934-COUNTIFS($AE934:$AE934,$AC935,AL934:AL934,$AI$1),0)),0)),0)</f>
        <v>0</v>
      </c>
      <c r="AZ935" s="1">
        <f>IFERROR(IF($AE935&gt;$AE934,VLOOKUP($AC935+AM$1,STOCK!$F$10:$AB$209,16,0),IF($AE935=$AE934,(IF(AZ934&gt;=1,AZ934-COUNTIFS($AE934:$AE934,$AC935,AM934:AM934,$AI$1),0)),0)),0)</f>
        <v>0</v>
      </c>
      <c r="BA935" s="1">
        <f>IFERROR(IF($AE935&gt;$AE934,VLOOKUP($AC935+AN$1,STOCK!$F$10:$AB$209,16,0),IF($AE935=$AE934,(IF(BA934&gt;=1,BA934-COUNTIFS($AE934:$AE934,$AC935,AN934:AN934,$AI$1),0)),0)),0)</f>
        <v>0</v>
      </c>
      <c r="BB935" s="1">
        <f>IFERROR(IF($AE935&gt;$AE934,VLOOKUP($AC935+AO$1,STOCK!$F$10:$AB$209,16,0),IF($AE935=$AE934,(IF(BB934&gt;=1,BB934-COUNTIFS($AE934:$AE934,$AC935,AO934:AO934,$AI$1),0)),0)),0)</f>
        <v>0</v>
      </c>
      <c r="BC935" s="1">
        <f>IFERROR(IF($AE935&gt;$AE934,VLOOKUP($AC935+AP$1,STOCK!$F$10:$AB$209,16,0),IF($AE935=$AE934,(IF(BC934&gt;=1,BC934-COUNTIFS($AE934:$AE934,$AC935,AP934:AP934,$AI$1),0)),0)),0)</f>
        <v>0</v>
      </c>
      <c r="BD935" s="1">
        <f>IFERROR(IF($AE935&gt;$AE934,VLOOKUP($AC935+AQ$1,STOCK!$F$10:$AB$209,16,0),IF($AE935=$AE934,(IF(BD934&gt;=1,BD934-COUNTIFS($AE934:$AE934,$AC935,AQ934:AQ934,$AI$1),0)),0)),0)</f>
        <v>0</v>
      </c>
      <c r="BE935" s="1">
        <f>IFERROR(IF($AE935&gt;$AE934,VLOOKUP($AC935+AR$1,STOCK!$F$10:$AB$209,16,0),IF($AE935=$AE934,(IF(BE934&gt;=1,BE934-COUNTIFS($AE934:$AE934,$AC935,AR934:AR934,$AI$1),0)),0)),0)</f>
        <v>0</v>
      </c>
      <c r="BF935" s="1">
        <f>IFERROR(IF($AE935&gt;$AE934,VLOOKUP($AC935+AS$1,STOCK!$F$10:$AB$209,16,0),IF($AE935=$AE934,(IF(BF934&gt;=1,BF934-COUNTIFS($AE934:$AE934,$AC935,AS934:AS934,$AI$1),0)),0)),0)</f>
        <v>0</v>
      </c>
      <c r="BG935" s="1">
        <f>IFERROR(IF($AE935&gt;$AE934,VLOOKUP($AC935+AT$1,STOCK!$F$10:$AB$209,16,0),IF($AE935=$AE934,(IF(BG934&gt;=1,BG934-COUNTIFS($AE934:$AE934,$AC935,AT934:AT934,$AI$1),0)),0)),0)</f>
        <v>0</v>
      </c>
      <c r="BH935" s="1">
        <f>IFERROR(IF($AE935&gt;$AE934,VLOOKUP($AC935+AU$1,STOCK!$F$10:$AB$209,16,0),IF($AE935=$AE934,(IF(BH934&gt;=1,BH934-COUNTIFS($AE934:$AE934,$AC935,AU934:AU934,$AI$1),0)),0)),0)</f>
        <v>0</v>
      </c>
      <c r="BI935" s="1">
        <f>IFERROR(IF($AE935&gt;$AE934,VLOOKUP($AC935+AV$1,STOCK!$F$10:$AB$209,16,0),IF($AE935=$AE934,(IF(BI934&gt;=1,BI934-COUNTIFS($AE934:$AE934,$AC935,AV934:AV934,$AI$1),0)),0)),0)</f>
        <v>0</v>
      </c>
      <c r="BJ935" s="1">
        <f>IFERROR(IF($AE935&gt;$AE934,VLOOKUP($AC935+AW$1,STOCK!$F$10:$AB$209,16,0),IF($AE935=$AE934,(IF(BJ934&gt;=1,BJ934-COUNTIFS($AE934:$AE934,$AC935,AW934:AW934,$AI$1),0)),0)),0)</f>
        <v>0</v>
      </c>
      <c r="BK935" s="1">
        <f>IFERROR(IF($AE935&gt;$AE934,VLOOKUP($AC935+AX$1,STOCK!$F$10:$AB$209,16,0),IF($AE935=$AE934,(IF(BK934&gt;=1,BK934-COUNTIFS($AE934:$AE934,$AC935,AX934:AX934,$AI$1),0)),0)),0)</f>
        <v>0</v>
      </c>
      <c r="BL935" s="1">
        <f>IFERROR(IF($AE935&gt;$AE934,VLOOKUP($AC935+AL$1,STOCK!$F$10:$AB$209,17,0),IF($AE935=$AE934,(IF(BL934&gt;=1,BL934-COUNTIFS($AE934:$AE934,$AC935,AL934:AL934,$AI$2),0)),0)),0)</f>
        <v>0</v>
      </c>
      <c r="BM935" s="1">
        <f>IFERROR(IF($AE935&gt;$AE934,VLOOKUP($AC935+AM$1,STOCK!$F$10:$AB$209,17,0),IF($AE935=$AE934,(IF(BM934&gt;=1,BM934-COUNTIFS($AE934:$AE934,$AC935,AM934:AM934,$AI$2),0)),0)),0)</f>
        <v>0</v>
      </c>
      <c r="BN935" s="1">
        <f>IFERROR(IF($AE935&gt;$AE934,VLOOKUP($AC935+AN$1,STOCK!$F$10:$AB$209,17,0),IF($AE935=$AE934,(IF(BN934&gt;=1,BN934-COUNTIFS($AE934:$AE934,$AC935,AN934:AN934,$AI$2),0)),0)),0)</f>
        <v>0</v>
      </c>
      <c r="BO935" s="1">
        <f>IFERROR(IF($AE935&gt;$AE934,VLOOKUP($AC935+AO$1,STOCK!$F$10:$AB$209,17,0),IF($AE935=$AE934,(IF(BO934&gt;=1,BO934-COUNTIFS($AE934:$AE934,$AC935,AO934:AO934,$AI$2),0)),0)),0)</f>
        <v>0</v>
      </c>
      <c r="BP935" s="1">
        <f>IFERROR(IF($AE935&gt;$AE934,VLOOKUP($AC935+AP$1,STOCK!$F$10:$AB$209,17,0),IF($AE935=$AE934,(IF(BP934&gt;=1,BP934-COUNTIFS($AE934:$AE934,$AC935,AP934:AP934,$AI$2),0)),0)),0)</f>
        <v>0</v>
      </c>
      <c r="BQ935" s="1">
        <f>IFERROR(IF($AE935&gt;$AE934,VLOOKUP($AC935+AQ$1,STOCK!$F$10:$AB$209,17,0),IF($AE935=$AE934,(IF(BQ934&gt;=1,BQ934-COUNTIFS($AE934:$AE934,$AC935,AQ934:AQ934,$AI$2),0)),0)),0)</f>
        <v>0</v>
      </c>
      <c r="BR935" s="1">
        <f>IFERROR(IF($AE935&gt;$AE934,VLOOKUP($AC935+AR$1,STOCK!$F$10:$AB$209,17,0),IF($AE935=$AE934,(IF(BR934&gt;=1,BR934-COUNTIFS($AE934:$AE934,$AC935,AR934:AR934,$AI$2),0)),0)),0)</f>
        <v>0</v>
      </c>
      <c r="BS935" s="1">
        <f>IFERROR(IF($AE935&gt;$AE934,VLOOKUP($AC935+AS$1,STOCK!$F$10:$AB$209,17,0),IF($AE935=$AE934,(IF(BS934&gt;=1,BS934-COUNTIFS($AE934:$AE934,$AC935,AS934:AS934,$AI$2),0)),0)),0)</f>
        <v>0</v>
      </c>
      <c r="BT935" s="1">
        <f>IFERROR(IF($AE935&gt;$AE934,VLOOKUP($AC935+AT$1,STOCK!$F$10:$AB$209,17,0),IF($AE935=$AE934,(IF(BT934&gt;=1,BT934-COUNTIFS($AE934:$AE934,$AC935,AT934:AT934,$AI$2),0)),0)),0)</f>
        <v>0</v>
      </c>
      <c r="BU935" s="1">
        <f>IFERROR(IF($AE935&gt;$AE934,VLOOKUP($AC935+AU$1,STOCK!$F$10:$AB$209,17,0),IF($AE935=$AE934,(IF(BU934&gt;=1,BU934-COUNTIFS($AE934:$AE934,$AC935,AU934:AU934,$AI$2),0)),0)),0)</f>
        <v>0</v>
      </c>
      <c r="BV935" s="1">
        <f>IFERROR(IF($AE935&gt;$AE934,VLOOKUP($AC935+AV$1,STOCK!$F$10:$AB$209,17,0),IF($AE935=$AE934,(IF(BV934&gt;=1,BV934-COUNTIFS($AE934:$AE934,$AC935,AV934:AV934,$AI$2),0)),0)),0)</f>
        <v>0</v>
      </c>
      <c r="BW935" s="1">
        <f>IFERROR(IF($AE935&gt;$AE934,VLOOKUP($AC935+AW$1,STOCK!$F$10:$AB$209,17,0),IF($AE935=$AE934,(IF(BW934&gt;=1,BW934-COUNTIFS($AE934:$AE934,$AC935,AW934:AW934,$AI$2),0)),0)),0)</f>
        <v>0</v>
      </c>
      <c r="BX935" s="1">
        <f>IFERROR(IF($AE935&gt;$AE934,VLOOKUP($AC935+AX$1,STOCK!$F$10:$AB$209,17,0),IF($AE935=$AE934,(IF(BX934&gt;=1,BX934-COUNTIFS($AE934:$AE934,$AC935,AX934:AX934,$AI$2),0)),0)),0)</f>
        <v>0</v>
      </c>
    </row>
    <row r="936" spans="29:76" x14ac:dyDescent="0.25">
      <c r="AC936" s="1">
        <f t="shared" si="230"/>
        <v>0</v>
      </c>
      <c r="AD936" s="1">
        <f>IFERROR(IF(LEN(AK936)&gt;=1,VLOOKUP(HLOOKUP(AK936,PROFILE!$K$5:$V$8,4,0),PROFILE!$F$1:$G$3,2,0),0),0)</f>
        <v>0</v>
      </c>
      <c r="AE936" s="1">
        <f t="shared" si="231"/>
        <v>0</v>
      </c>
      <c r="AF936" s="1">
        <v>923</v>
      </c>
      <c r="AI936" s="1" t="str">
        <f>IFERROR(IF($AH936&gt;=1,VLOOKUP($AG936,STUDENT!$O$8:$Z$1507,3,0),""),"")</f>
        <v/>
      </c>
      <c r="AJ936" s="1" t="str">
        <f>IFERROR(IF($AH936&gt;=1,VLOOKUP($AG936,STUDENT!$O$8:$Z$1507,4,0),""),"")</f>
        <v/>
      </c>
      <c r="AK936" s="1" t="str">
        <f>IFERROR(IF($AH936&gt;=1,VLOOKUP($AG936,STUDENT!$O$8:$Z$1507,6,0),""),"")</f>
        <v/>
      </c>
      <c r="AL936" s="1" t="str">
        <f t="shared" si="232"/>
        <v/>
      </c>
      <c r="AM936" s="1" t="str">
        <f t="shared" si="233"/>
        <v/>
      </c>
      <c r="AN936" s="1" t="str">
        <f t="shared" si="234"/>
        <v/>
      </c>
      <c r="AO936" s="1" t="str">
        <f t="shared" si="235"/>
        <v/>
      </c>
      <c r="AP936" s="1" t="str">
        <f t="shared" si="236"/>
        <v/>
      </c>
      <c r="AQ936" s="1" t="str">
        <f t="shared" si="237"/>
        <v/>
      </c>
      <c r="AR936" s="1" t="str">
        <f t="shared" si="238"/>
        <v/>
      </c>
      <c r="AS936" s="1" t="str">
        <f t="shared" si="239"/>
        <v/>
      </c>
      <c r="AT936" s="1" t="str">
        <f t="shared" si="240"/>
        <v/>
      </c>
      <c r="AU936" s="1" t="str">
        <f t="shared" si="241"/>
        <v/>
      </c>
      <c r="AV936" s="1" t="str">
        <f t="shared" si="242"/>
        <v/>
      </c>
      <c r="AW936" s="1" t="str">
        <f t="shared" si="243"/>
        <v/>
      </c>
      <c r="AX936" s="1" t="str">
        <f t="shared" si="244"/>
        <v/>
      </c>
      <c r="AY936" s="1">
        <f>IFERROR(IF($AE936&gt;$AE935,VLOOKUP($AC936+AL$1,STOCK!$F$10:$AB$209,16,0),IF($AE936=$AE935,(IF(AY935&gt;=1,AY935-COUNTIFS($AE935:$AE935,$AC936,AL935:AL935,$AI$1),0)),0)),0)</f>
        <v>0</v>
      </c>
      <c r="AZ936" s="1">
        <f>IFERROR(IF($AE936&gt;$AE935,VLOOKUP($AC936+AM$1,STOCK!$F$10:$AB$209,16,0),IF($AE936=$AE935,(IF(AZ935&gt;=1,AZ935-COUNTIFS($AE935:$AE935,$AC936,AM935:AM935,$AI$1),0)),0)),0)</f>
        <v>0</v>
      </c>
      <c r="BA936" s="1">
        <f>IFERROR(IF($AE936&gt;$AE935,VLOOKUP($AC936+AN$1,STOCK!$F$10:$AB$209,16,0),IF($AE936=$AE935,(IF(BA935&gt;=1,BA935-COUNTIFS($AE935:$AE935,$AC936,AN935:AN935,$AI$1),0)),0)),0)</f>
        <v>0</v>
      </c>
      <c r="BB936" s="1">
        <f>IFERROR(IF($AE936&gt;$AE935,VLOOKUP($AC936+AO$1,STOCK!$F$10:$AB$209,16,0),IF($AE936=$AE935,(IF(BB935&gt;=1,BB935-COUNTIFS($AE935:$AE935,$AC936,AO935:AO935,$AI$1),0)),0)),0)</f>
        <v>0</v>
      </c>
      <c r="BC936" s="1">
        <f>IFERROR(IF($AE936&gt;$AE935,VLOOKUP($AC936+AP$1,STOCK!$F$10:$AB$209,16,0),IF($AE936=$AE935,(IF(BC935&gt;=1,BC935-COUNTIFS($AE935:$AE935,$AC936,AP935:AP935,$AI$1),0)),0)),0)</f>
        <v>0</v>
      </c>
      <c r="BD936" s="1">
        <f>IFERROR(IF($AE936&gt;$AE935,VLOOKUP($AC936+AQ$1,STOCK!$F$10:$AB$209,16,0),IF($AE936=$AE935,(IF(BD935&gt;=1,BD935-COUNTIFS($AE935:$AE935,$AC936,AQ935:AQ935,$AI$1),0)),0)),0)</f>
        <v>0</v>
      </c>
      <c r="BE936" s="1">
        <f>IFERROR(IF($AE936&gt;$AE935,VLOOKUP($AC936+AR$1,STOCK!$F$10:$AB$209,16,0),IF($AE936=$AE935,(IF(BE935&gt;=1,BE935-COUNTIFS($AE935:$AE935,$AC936,AR935:AR935,$AI$1),0)),0)),0)</f>
        <v>0</v>
      </c>
      <c r="BF936" s="1">
        <f>IFERROR(IF($AE936&gt;$AE935,VLOOKUP($AC936+AS$1,STOCK!$F$10:$AB$209,16,0),IF($AE936=$AE935,(IF(BF935&gt;=1,BF935-COUNTIFS($AE935:$AE935,$AC936,AS935:AS935,$AI$1),0)),0)),0)</f>
        <v>0</v>
      </c>
      <c r="BG936" s="1">
        <f>IFERROR(IF($AE936&gt;$AE935,VLOOKUP($AC936+AT$1,STOCK!$F$10:$AB$209,16,0),IF($AE936=$AE935,(IF(BG935&gt;=1,BG935-COUNTIFS($AE935:$AE935,$AC936,AT935:AT935,$AI$1),0)),0)),0)</f>
        <v>0</v>
      </c>
      <c r="BH936" s="1">
        <f>IFERROR(IF($AE936&gt;$AE935,VLOOKUP($AC936+AU$1,STOCK!$F$10:$AB$209,16,0),IF($AE936=$AE935,(IF(BH935&gt;=1,BH935-COUNTIFS($AE935:$AE935,$AC936,AU935:AU935,$AI$1),0)),0)),0)</f>
        <v>0</v>
      </c>
      <c r="BI936" s="1">
        <f>IFERROR(IF($AE936&gt;$AE935,VLOOKUP($AC936+AV$1,STOCK!$F$10:$AB$209,16,0),IF($AE936=$AE935,(IF(BI935&gt;=1,BI935-COUNTIFS($AE935:$AE935,$AC936,AV935:AV935,$AI$1),0)),0)),0)</f>
        <v>0</v>
      </c>
      <c r="BJ936" s="1">
        <f>IFERROR(IF($AE936&gt;$AE935,VLOOKUP($AC936+AW$1,STOCK!$F$10:$AB$209,16,0),IF($AE936=$AE935,(IF(BJ935&gt;=1,BJ935-COUNTIFS($AE935:$AE935,$AC936,AW935:AW935,$AI$1),0)),0)),0)</f>
        <v>0</v>
      </c>
      <c r="BK936" s="1">
        <f>IFERROR(IF($AE936&gt;$AE935,VLOOKUP($AC936+AX$1,STOCK!$F$10:$AB$209,16,0),IF($AE936=$AE935,(IF(BK935&gt;=1,BK935-COUNTIFS($AE935:$AE935,$AC936,AX935:AX935,$AI$1),0)),0)),0)</f>
        <v>0</v>
      </c>
      <c r="BL936" s="1">
        <f>IFERROR(IF($AE936&gt;$AE935,VLOOKUP($AC936+AL$1,STOCK!$F$10:$AB$209,17,0),IF($AE936=$AE935,(IF(BL935&gt;=1,BL935-COUNTIFS($AE935:$AE935,$AC936,AL935:AL935,$AI$2),0)),0)),0)</f>
        <v>0</v>
      </c>
      <c r="BM936" s="1">
        <f>IFERROR(IF($AE936&gt;$AE935,VLOOKUP($AC936+AM$1,STOCK!$F$10:$AB$209,17,0),IF($AE936=$AE935,(IF(BM935&gt;=1,BM935-COUNTIFS($AE935:$AE935,$AC936,AM935:AM935,$AI$2),0)),0)),0)</f>
        <v>0</v>
      </c>
      <c r="BN936" s="1">
        <f>IFERROR(IF($AE936&gt;$AE935,VLOOKUP($AC936+AN$1,STOCK!$F$10:$AB$209,17,0),IF($AE936=$AE935,(IF(BN935&gt;=1,BN935-COUNTIFS($AE935:$AE935,$AC936,AN935:AN935,$AI$2),0)),0)),0)</f>
        <v>0</v>
      </c>
      <c r="BO936" s="1">
        <f>IFERROR(IF($AE936&gt;$AE935,VLOOKUP($AC936+AO$1,STOCK!$F$10:$AB$209,17,0),IF($AE936=$AE935,(IF(BO935&gt;=1,BO935-COUNTIFS($AE935:$AE935,$AC936,AO935:AO935,$AI$2),0)),0)),0)</f>
        <v>0</v>
      </c>
      <c r="BP936" s="1">
        <f>IFERROR(IF($AE936&gt;$AE935,VLOOKUP($AC936+AP$1,STOCK!$F$10:$AB$209,17,0),IF($AE936=$AE935,(IF(BP935&gt;=1,BP935-COUNTIFS($AE935:$AE935,$AC936,AP935:AP935,$AI$2),0)),0)),0)</f>
        <v>0</v>
      </c>
      <c r="BQ936" s="1">
        <f>IFERROR(IF($AE936&gt;$AE935,VLOOKUP($AC936+AQ$1,STOCK!$F$10:$AB$209,17,0),IF($AE936=$AE935,(IF(BQ935&gt;=1,BQ935-COUNTIFS($AE935:$AE935,$AC936,AQ935:AQ935,$AI$2),0)),0)),0)</f>
        <v>0</v>
      </c>
      <c r="BR936" s="1">
        <f>IFERROR(IF($AE936&gt;$AE935,VLOOKUP($AC936+AR$1,STOCK!$F$10:$AB$209,17,0),IF($AE936=$AE935,(IF(BR935&gt;=1,BR935-COUNTIFS($AE935:$AE935,$AC936,AR935:AR935,$AI$2),0)),0)),0)</f>
        <v>0</v>
      </c>
      <c r="BS936" s="1">
        <f>IFERROR(IF($AE936&gt;$AE935,VLOOKUP($AC936+AS$1,STOCK!$F$10:$AB$209,17,0),IF($AE936=$AE935,(IF(BS935&gt;=1,BS935-COUNTIFS($AE935:$AE935,$AC936,AS935:AS935,$AI$2),0)),0)),0)</f>
        <v>0</v>
      </c>
      <c r="BT936" s="1">
        <f>IFERROR(IF($AE936&gt;$AE935,VLOOKUP($AC936+AT$1,STOCK!$F$10:$AB$209,17,0),IF($AE936=$AE935,(IF(BT935&gt;=1,BT935-COUNTIFS($AE935:$AE935,$AC936,AT935:AT935,$AI$2),0)),0)),0)</f>
        <v>0</v>
      </c>
      <c r="BU936" s="1">
        <f>IFERROR(IF($AE936&gt;$AE935,VLOOKUP($AC936+AU$1,STOCK!$F$10:$AB$209,17,0),IF($AE936=$AE935,(IF(BU935&gt;=1,BU935-COUNTIFS($AE935:$AE935,$AC936,AU935:AU935,$AI$2),0)),0)),0)</f>
        <v>0</v>
      </c>
      <c r="BV936" s="1">
        <f>IFERROR(IF($AE936&gt;$AE935,VLOOKUP($AC936+AV$1,STOCK!$F$10:$AB$209,17,0),IF($AE936=$AE935,(IF(BV935&gt;=1,BV935-COUNTIFS($AE935:$AE935,$AC936,AV935:AV935,$AI$2),0)),0)),0)</f>
        <v>0</v>
      </c>
      <c r="BW936" s="1">
        <f>IFERROR(IF($AE936&gt;$AE935,VLOOKUP($AC936+AW$1,STOCK!$F$10:$AB$209,17,0),IF($AE936=$AE935,(IF(BW935&gt;=1,BW935-COUNTIFS($AE935:$AE935,$AC936,AW935:AW935,$AI$2),0)),0)),0)</f>
        <v>0</v>
      </c>
      <c r="BX936" s="1">
        <f>IFERROR(IF($AE936&gt;$AE935,VLOOKUP($AC936+AX$1,STOCK!$F$10:$AB$209,17,0),IF($AE936=$AE935,(IF(BX935&gt;=1,BX935-COUNTIFS($AE935:$AE935,$AC936,AX935:AX935,$AI$2),0)),0)),0)</f>
        <v>0</v>
      </c>
    </row>
    <row r="937" spans="29:76" x14ac:dyDescent="0.25">
      <c r="AC937" s="1">
        <f t="shared" si="230"/>
        <v>0</v>
      </c>
      <c r="AD937" s="1">
        <f>IFERROR(IF(LEN(AK937)&gt;=1,VLOOKUP(HLOOKUP(AK937,PROFILE!$K$5:$V$8,4,0),PROFILE!$F$1:$G$3,2,0),0),0)</f>
        <v>0</v>
      </c>
      <c r="AE937" s="1">
        <f t="shared" si="231"/>
        <v>0</v>
      </c>
      <c r="AF937" s="1">
        <v>924</v>
      </c>
      <c r="AI937" s="1" t="str">
        <f>IFERROR(IF($AH937&gt;=1,VLOOKUP($AG937,STUDENT!$O$8:$Z$1507,3,0),""),"")</f>
        <v/>
      </c>
      <c r="AJ937" s="1" t="str">
        <f>IFERROR(IF($AH937&gt;=1,VLOOKUP($AG937,STUDENT!$O$8:$Z$1507,4,0),""),"")</f>
        <v/>
      </c>
      <c r="AK937" s="1" t="str">
        <f>IFERROR(IF($AH937&gt;=1,VLOOKUP($AG937,STUDENT!$O$8:$Z$1507,6,0),""),"")</f>
        <v/>
      </c>
      <c r="AL937" s="1" t="str">
        <f t="shared" si="232"/>
        <v/>
      </c>
      <c r="AM937" s="1" t="str">
        <f t="shared" si="233"/>
        <v/>
      </c>
      <c r="AN937" s="1" t="str">
        <f t="shared" si="234"/>
        <v/>
      </c>
      <c r="AO937" s="1" t="str">
        <f t="shared" si="235"/>
        <v/>
      </c>
      <c r="AP937" s="1" t="str">
        <f t="shared" si="236"/>
        <v/>
      </c>
      <c r="AQ937" s="1" t="str">
        <f t="shared" si="237"/>
        <v/>
      </c>
      <c r="AR937" s="1" t="str">
        <f t="shared" si="238"/>
        <v/>
      </c>
      <c r="AS937" s="1" t="str">
        <f t="shared" si="239"/>
        <v/>
      </c>
      <c r="AT937" s="1" t="str">
        <f t="shared" si="240"/>
        <v/>
      </c>
      <c r="AU937" s="1" t="str">
        <f t="shared" si="241"/>
        <v/>
      </c>
      <c r="AV937" s="1" t="str">
        <f t="shared" si="242"/>
        <v/>
      </c>
      <c r="AW937" s="1" t="str">
        <f t="shared" si="243"/>
        <v/>
      </c>
      <c r="AX937" s="1" t="str">
        <f t="shared" si="244"/>
        <v/>
      </c>
      <c r="AY937" s="1">
        <f>IFERROR(IF($AE937&gt;$AE936,VLOOKUP($AC937+AL$1,STOCK!$F$10:$AB$209,16,0),IF($AE937=$AE936,(IF(AY936&gt;=1,AY936-COUNTIFS($AE936:$AE936,$AC937,AL936:AL936,$AI$1),0)),0)),0)</f>
        <v>0</v>
      </c>
      <c r="AZ937" s="1">
        <f>IFERROR(IF($AE937&gt;$AE936,VLOOKUP($AC937+AM$1,STOCK!$F$10:$AB$209,16,0),IF($AE937=$AE936,(IF(AZ936&gt;=1,AZ936-COUNTIFS($AE936:$AE936,$AC937,AM936:AM936,$AI$1),0)),0)),0)</f>
        <v>0</v>
      </c>
      <c r="BA937" s="1">
        <f>IFERROR(IF($AE937&gt;$AE936,VLOOKUP($AC937+AN$1,STOCK!$F$10:$AB$209,16,0),IF($AE937=$AE936,(IF(BA936&gt;=1,BA936-COUNTIFS($AE936:$AE936,$AC937,AN936:AN936,$AI$1),0)),0)),0)</f>
        <v>0</v>
      </c>
      <c r="BB937" s="1">
        <f>IFERROR(IF($AE937&gt;$AE936,VLOOKUP($AC937+AO$1,STOCK!$F$10:$AB$209,16,0),IF($AE937=$AE936,(IF(BB936&gt;=1,BB936-COUNTIFS($AE936:$AE936,$AC937,AO936:AO936,$AI$1),0)),0)),0)</f>
        <v>0</v>
      </c>
      <c r="BC937" s="1">
        <f>IFERROR(IF($AE937&gt;$AE936,VLOOKUP($AC937+AP$1,STOCK!$F$10:$AB$209,16,0),IF($AE937=$AE936,(IF(BC936&gt;=1,BC936-COUNTIFS($AE936:$AE936,$AC937,AP936:AP936,$AI$1),0)),0)),0)</f>
        <v>0</v>
      </c>
      <c r="BD937" s="1">
        <f>IFERROR(IF($AE937&gt;$AE936,VLOOKUP($AC937+AQ$1,STOCK!$F$10:$AB$209,16,0),IF($AE937=$AE936,(IF(BD936&gt;=1,BD936-COUNTIFS($AE936:$AE936,$AC937,AQ936:AQ936,$AI$1),0)),0)),0)</f>
        <v>0</v>
      </c>
      <c r="BE937" s="1">
        <f>IFERROR(IF($AE937&gt;$AE936,VLOOKUP($AC937+AR$1,STOCK!$F$10:$AB$209,16,0),IF($AE937=$AE936,(IF(BE936&gt;=1,BE936-COUNTIFS($AE936:$AE936,$AC937,AR936:AR936,$AI$1),0)),0)),0)</f>
        <v>0</v>
      </c>
      <c r="BF937" s="1">
        <f>IFERROR(IF($AE937&gt;$AE936,VLOOKUP($AC937+AS$1,STOCK!$F$10:$AB$209,16,0),IF($AE937=$AE936,(IF(BF936&gt;=1,BF936-COUNTIFS($AE936:$AE936,$AC937,AS936:AS936,$AI$1),0)),0)),0)</f>
        <v>0</v>
      </c>
      <c r="BG937" s="1">
        <f>IFERROR(IF($AE937&gt;$AE936,VLOOKUP($AC937+AT$1,STOCK!$F$10:$AB$209,16,0),IF($AE937=$AE936,(IF(BG936&gt;=1,BG936-COUNTIFS($AE936:$AE936,$AC937,AT936:AT936,$AI$1),0)),0)),0)</f>
        <v>0</v>
      </c>
      <c r="BH937" s="1">
        <f>IFERROR(IF($AE937&gt;$AE936,VLOOKUP($AC937+AU$1,STOCK!$F$10:$AB$209,16,0),IF($AE937=$AE936,(IF(BH936&gt;=1,BH936-COUNTIFS($AE936:$AE936,$AC937,AU936:AU936,$AI$1),0)),0)),0)</f>
        <v>0</v>
      </c>
      <c r="BI937" s="1">
        <f>IFERROR(IF($AE937&gt;$AE936,VLOOKUP($AC937+AV$1,STOCK!$F$10:$AB$209,16,0),IF($AE937=$AE936,(IF(BI936&gt;=1,BI936-COUNTIFS($AE936:$AE936,$AC937,AV936:AV936,$AI$1),0)),0)),0)</f>
        <v>0</v>
      </c>
      <c r="BJ937" s="1">
        <f>IFERROR(IF($AE937&gt;$AE936,VLOOKUP($AC937+AW$1,STOCK!$F$10:$AB$209,16,0),IF($AE937=$AE936,(IF(BJ936&gt;=1,BJ936-COUNTIFS($AE936:$AE936,$AC937,AW936:AW936,$AI$1),0)),0)),0)</f>
        <v>0</v>
      </c>
      <c r="BK937" s="1">
        <f>IFERROR(IF($AE937&gt;$AE936,VLOOKUP($AC937+AX$1,STOCK!$F$10:$AB$209,16,0),IF($AE937=$AE936,(IF(BK936&gt;=1,BK936-COUNTIFS($AE936:$AE936,$AC937,AX936:AX936,$AI$1),0)),0)),0)</f>
        <v>0</v>
      </c>
      <c r="BL937" s="1">
        <f>IFERROR(IF($AE937&gt;$AE936,VLOOKUP($AC937+AL$1,STOCK!$F$10:$AB$209,17,0),IF($AE937=$AE936,(IF(BL936&gt;=1,BL936-COUNTIFS($AE936:$AE936,$AC937,AL936:AL936,$AI$2),0)),0)),0)</f>
        <v>0</v>
      </c>
      <c r="BM937" s="1">
        <f>IFERROR(IF($AE937&gt;$AE936,VLOOKUP($AC937+AM$1,STOCK!$F$10:$AB$209,17,0),IF($AE937=$AE936,(IF(BM936&gt;=1,BM936-COUNTIFS($AE936:$AE936,$AC937,AM936:AM936,$AI$2),0)),0)),0)</f>
        <v>0</v>
      </c>
      <c r="BN937" s="1">
        <f>IFERROR(IF($AE937&gt;$AE936,VLOOKUP($AC937+AN$1,STOCK!$F$10:$AB$209,17,0),IF($AE937=$AE936,(IF(BN936&gt;=1,BN936-COUNTIFS($AE936:$AE936,$AC937,AN936:AN936,$AI$2),0)),0)),0)</f>
        <v>0</v>
      </c>
      <c r="BO937" s="1">
        <f>IFERROR(IF($AE937&gt;$AE936,VLOOKUP($AC937+AO$1,STOCK!$F$10:$AB$209,17,0),IF($AE937=$AE936,(IF(BO936&gt;=1,BO936-COUNTIFS($AE936:$AE936,$AC937,AO936:AO936,$AI$2),0)),0)),0)</f>
        <v>0</v>
      </c>
      <c r="BP937" s="1">
        <f>IFERROR(IF($AE937&gt;$AE936,VLOOKUP($AC937+AP$1,STOCK!$F$10:$AB$209,17,0),IF($AE937=$AE936,(IF(BP936&gt;=1,BP936-COUNTIFS($AE936:$AE936,$AC937,AP936:AP936,$AI$2),0)),0)),0)</f>
        <v>0</v>
      </c>
      <c r="BQ937" s="1">
        <f>IFERROR(IF($AE937&gt;$AE936,VLOOKUP($AC937+AQ$1,STOCK!$F$10:$AB$209,17,0),IF($AE937=$AE936,(IF(BQ936&gt;=1,BQ936-COUNTIFS($AE936:$AE936,$AC937,AQ936:AQ936,$AI$2),0)),0)),0)</f>
        <v>0</v>
      </c>
      <c r="BR937" s="1">
        <f>IFERROR(IF($AE937&gt;$AE936,VLOOKUP($AC937+AR$1,STOCK!$F$10:$AB$209,17,0),IF($AE937=$AE936,(IF(BR936&gt;=1,BR936-COUNTIFS($AE936:$AE936,$AC937,AR936:AR936,$AI$2),0)),0)),0)</f>
        <v>0</v>
      </c>
      <c r="BS937" s="1">
        <f>IFERROR(IF($AE937&gt;$AE936,VLOOKUP($AC937+AS$1,STOCK!$F$10:$AB$209,17,0),IF($AE937=$AE936,(IF(BS936&gt;=1,BS936-COUNTIFS($AE936:$AE936,$AC937,AS936:AS936,$AI$2),0)),0)),0)</f>
        <v>0</v>
      </c>
      <c r="BT937" s="1">
        <f>IFERROR(IF($AE937&gt;$AE936,VLOOKUP($AC937+AT$1,STOCK!$F$10:$AB$209,17,0),IF($AE937=$AE936,(IF(BT936&gt;=1,BT936-COUNTIFS($AE936:$AE936,$AC937,AT936:AT936,$AI$2),0)),0)),0)</f>
        <v>0</v>
      </c>
      <c r="BU937" s="1">
        <f>IFERROR(IF($AE937&gt;$AE936,VLOOKUP($AC937+AU$1,STOCK!$F$10:$AB$209,17,0),IF($AE937=$AE936,(IF(BU936&gt;=1,BU936-COUNTIFS($AE936:$AE936,$AC937,AU936:AU936,$AI$2),0)),0)),0)</f>
        <v>0</v>
      </c>
      <c r="BV937" s="1">
        <f>IFERROR(IF($AE937&gt;$AE936,VLOOKUP($AC937+AV$1,STOCK!$F$10:$AB$209,17,0),IF($AE937=$AE936,(IF(BV936&gt;=1,BV936-COUNTIFS($AE936:$AE936,$AC937,AV936:AV936,$AI$2),0)),0)),0)</f>
        <v>0</v>
      </c>
      <c r="BW937" s="1">
        <f>IFERROR(IF($AE937&gt;$AE936,VLOOKUP($AC937+AW$1,STOCK!$F$10:$AB$209,17,0),IF($AE937=$AE936,(IF(BW936&gt;=1,BW936-COUNTIFS($AE936:$AE936,$AC937,AW936:AW936,$AI$2),0)),0)),0)</f>
        <v>0</v>
      </c>
      <c r="BX937" s="1">
        <f>IFERROR(IF($AE937&gt;$AE936,VLOOKUP($AC937+AX$1,STOCK!$F$10:$AB$209,17,0),IF($AE937=$AE936,(IF(BX936&gt;=1,BX936-COUNTIFS($AE936:$AE936,$AC937,AX936:AX936,$AI$2),0)),0)),0)</f>
        <v>0</v>
      </c>
    </row>
    <row r="938" spans="29:76" x14ac:dyDescent="0.25">
      <c r="AC938" s="1">
        <f t="shared" si="230"/>
        <v>0</v>
      </c>
      <c r="AD938" s="1">
        <f>IFERROR(IF(LEN(AK938)&gt;=1,VLOOKUP(HLOOKUP(AK938,PROFILE!$K$5:$V$8,4,0),PROFILE!$F$1:$G$3,2,0),0),0)</f>
        <v>0</v>
      </c>
      <c r="AE938" s="1">
        <f t="shared" si="231"/>
        <v>0</v>
      </c>
      <c r="AF938" s="1">
        <v>925</v>
      </c>
      <c r="AI938" s="1" t="str">
        <f>IFERROR(IF($AH938&gt;=1,VLOOKUP($AG938,STUDENT!$O$8:$Z$1507,3,0),""),"")</f>
        <v/>
      </c>
      <c r="AJ938" s="1" t="str">
        <f>IFERROR(IF($AH938&gt;=1,VLOOKUP($AG938,STUDENT!$O$8:$Z$1507,4,0),""),"")</f>
        <v/>
      </c>
      <c r="AK938" s="1" t="str">
        <f>IFERROR(IF($AH938&gt;=1,VLOOKUP($AG938,STUDENT!$O$8:$Z$1507,6,0),""),"")</f>
        <v/>
      </c>
      <c r="AL938" s="1" t="str">
        <f t="shared" si="232"/>
        <v/>
      </c>
      <c r="AM938" s="1" t="str">
        <f t="shared" si="233"/>
        <v/>
      </c>
      <c r="AN938" s="1" t="str">
        <f t="shared" si="234"/>
        <v/>
      </c>
      <c r="AO938" s="1" t="str">
        <f t="shared" si="235"/>
        <v/>
      </c>
      <c r="AP938" s="1" t="str">
        <f t="shared" si="236"/>
        <v/>
      </c>
      <c r="AQ938" s="1" t="str">
        <f t="shared" si="237"/>
        <v/>
      </c>
      <c r="AR938" s="1" t="str">
        <f t="shared" si="238"/>
        <v/>
      </c>
      <c r="AS938" s="1" t="str">
        <f t="shared" si="239"/>
        <v/>
      </c>
      <c r="AT938" s="1" t="str">
        <f t="shared" si="240"/>
        <v/>
      </c>
      <c r="AU938" s="1" t="str">
        <f t="shared" si="241"/>
        <v/>
      </c>
      <c r="AV938" s="1" t="str">
        <f t="shared" si="242"/>
        <v/>
      </c>
      <c r="AW938" s="1" t="str">
        <f t="shared" si="243"/>
        <v/>
      </c>
      <c r="AX938" s="1" t="str">
        <f t="shared" si="244"/>
        <v/>
      </c>
      <c r="AY938" s="1">
        <f>IFERROR(IF($AE938&gt;$AE937,VLOOKUP($AC938+AL$1,STOCK!$F$10:$AB$209,16,0),IF($AE938=$AE937,(IF(AY937&gt;=1,AY937-COUNTIFS($AE937:$AE937,$AC938,AL937:AL937,$AI$1),0)),0)),0)</f>
        <v>0</v>
      </c>
      <c r="AZ938" s="1">
        <f>IFERROR(IF($AE938&gt;$AE937,VLOOKUP($AC938+AM$1,STOCK!$F$10:$AB$209,16,0),IF($AE938=$AE937,(IF(AZ937&gt;=1,AZ937-COUNTIFS($AE937:$AE937,$AC938,AM937:AM937,$AI$1),0)),0)),0)</f>
        <v>0</v>
      </c>
      <c r="BA938" s="1">
        <f>IFERROR(IF($AE938&gt;$AE937,VLOOKUP($AC938+AN$1,STOCK!$F$10:$AB$209,16,0),IF($AE938=$AE937,(IF(BA937&gt;=1,BA937-COUNTIFS($AE937:$AE937,$AC938,AN937:AN937,$AI$1),0)),0)),0)</f>
        <v>0</v>
      </c>
      <c r="BB938" s="1">
        <f>IFERROR(IF($AE938&gt;$AE937,VLOOKUP($AC938+AO$1,STOCK!$F$10:$AB$209,16,0),IF($AE938=$AE937,(IF(BB937&gt;=1,BB937-COUNTIFS($AE937:$AE937,$AC938,AO937:AO937,$AI$1),0)),0)),0)</f>
        <v>0</v>
      </c>
      <c r="BC938" s="1">
        <f>IFERROR(IF($AE938&gt;$AE937,VLOOKUP($AC938+AP$1,STOCK!$F$10:$AB$209,16,0),IF($AE938=$AE937,(IF(BC937&gt;=1,BC937-COUNTIFS($AE937:$AE937,$AC938,AP937:AP937,$AI$1),0)),0)),0)</f>
        <v>0</v>
      </c>
      <c r="BD938" s="1">
        <f>IFERROR(IF($AE938&gt;$AE937,VLOOKUP($AC938+AQ$1,STOCK!$F$10:$AB$209,16,0),IF($AE938=$AE937,(IF(BD937&gt;=1,BD937-COUNTIFS($AE937:$AE937,$AC938,AQ937:AQ937,$AI$1),0)),0)),0)</f>
        <v>0</v>
      </c>
      <c r="BE938" s="1">
        <f>IFERROR(IF($AE938&gt;$AE937,VLOOKUP($AC938+AR$1,STOCK!$F$10:$AB$209,16,0),IF($AE938=$AE937,(IF(BE937&gt;=1,BE937-COUNTIFS($AE937:$AE937,$AC938,AR937:AR937,$AI$1),0)),0)),0)</f>
        <v>0</v>
      </c>
      <c r="BF938" s="1">
        <f>IFERROR(IF($AE938&gt;$AE937,VLOOKUP($AC938+AS$1,STOCK!$F$10:$AB$209,16,0),IF($AE938=$AE937,(IF(BF937&gt;=1,BF937-COUNTIFS($AE937:$AE937,$AC938,AS937:AS937,$AI$1),0)),0)),0)</f>
        <v>0</v>
      </c>
      <c r="BG938" s="1">
        <f>IFERROR(IF($AE938&gt;$AE937,VLOOKUP($AC938+AT$1,STOCK!$F$10:$AB$209,16,0),IF($AE938=$AE937,(IF(BG937&gt;=1,BG937-COUNTIFS($AE937:$AE937,$AC938,AT937:AT937,$AI$1),0)),0)),0)</f>
        <v>0</v>
      </c>
      <c r="BH938" s="1">
        <f>IFERROR(IF($AE938&gt;$AE937,VLOOKUP($AC938+AU$1,STOCK!$F$10:$AB$209,16,0),IF($AE938=$AE937,(IF(BH937&gt;=1,BH937-COUNTIFS($AE937:$AE937,$AC938,AU937:AU937,$AI$1),0)),0)),0)</f>
        <v>0</v>
      </c>
      <c r="BI938" s="1">
        <f>IFERROR(IF($AE938&gt;$AE937,VLOOKUP($AC938+AV$1,STOCK!$F$10:$AB$209,16,0),IF($AE938=$AE937,(IF(BI937&gt;=1,BI937-COUNTIFS($AE937:$AE937,$AC938,AV937:AV937,$AI$1),0)),0)),0)</f>
        <v>0</v>
      </c>
      <c r="BJ938" s="1">
        <f>IFERROR(IF($AE938&gt;$AE937,VLOOKUP($AC938+AW$1,STOCK!$F$10:$AB$209,16,0),IF($AE938=$AE937,(IF(BJ937&gt;=1,BJ937-COUNTIFS($AE937:$AE937,$AC938,AW937:AW937,$AI$1),0)),0)),0)</f>
        <v>0</v>
      </c>
      <c r="BK938" s="1">
        <f>IFERROR(IF($AE938&gt;$AE937,VLOOKUP($AC938+AX$1,STOCK!$F$10:$AB$209,16,0),IF($AE938=$AE937,(IF(BK937&gt;=1,BK937-COUNTIFS($AE937:$AE937,$AC938,AX937:AX937,$AI$1),0)),0)),0)</f>
        <v>0</v>
      </c>
      <c r="BL938" s="1">
        <f>IFERROR(IF($AE938&gt;$AE937,VLOOKUP($AC938+AL$1,STOCK!$F$10:$AB$209,17,0),IF($AE938=$AE937,(IF(BL937&gt;=1,BL937-COUNTIFS($AE937:$AE937,$AC938,AL937:AL937,$AI$2),0)),0)),0)</f>
        <v>0</v>
      </c>
      <c r="BM938" s="1">
        <f>IFERROR(IF($AE938&gt;$AE937,VLOOKUP($AC938+AM$1,STOCK!$F$10:$AB$209,17,0),IF($AE938=$AE937,(IF(BM937&gt;=1,BM937-COUNTIFS($AE937:$AE937,$AC938,AM937:AM937,$AI$2),0)),0)),0)</f>
        <v>0</v>
      </c>
      <c r="BN938" s="1">
        <f>IFERROR(IF($AE938&gt;$AE937,VLOOKUP($AC938+AN$1,STOCK!$F$10:$AB$209,17,0),IF($AE938=$AE937,(IF(BN937&gt;=1,BN937-COUNTIFS($AE937:$AE937,$AC938,AN937:AN937,$AI$2),0)),0)),0)</f>
        <v>0</v>
      </c>
      <c r="BO938" s="1">
        <f>IFERROR(IF($AE938&gt;$AE937,VLOOKUP($AC938+AO$1,STOCK!$F$10:$AB$209,17,0),IF($AE938=$AE937,(IF(BO937&gt;=1,BO937-COUNTIFS($AE937:$AE937,$AC938,AO937:AO937,$AI$2),0)),0)),0)</f>
        <v>0</v>
      </c>
      <c r="BP938" s="1">
        <f>IFERROR(IF($AE938&gt;$AE937,VLOOKUP($AC938+AP$1,STOCK!$F$10:$AB$209,17,0),IF($AE938=$AE937,(IF(BP937&gt;=1,BP937-COUNTIFS($AE937:$AE937,$AC938,AP937:AP937,$AI$2),0)),0)),0)</f>
        <v>0</v>
      </c>
      <c r="BQ938" s="1">
        <f>IFERROR(IF($AE938&gt;$AE937,VLOOKUP($AC938+AQ$1,STOCK!$F$10:$AB$209,17,0),IF($AE938=$AE937,(IF(BQ937&gt;=1,BQ937-COUNTIFS($AE937:$AE937,$AC938,AQ937:AQ937,$AI$2),0)),0)),0)</f>
        <v>0</v>
      </c>
      <c r="BR938" s="1">
        <f>IFERROR(IF($AE938&gt;$AE937,VLOOKUP($AC938+AR$1,STOCK!$F$10:$AB$209,17,0),IF($AE938=$AE937,(IF(BR937&gt;=1,BR937-COUNTIFS($AE937:$AE937,$AC938,AR937:AR937,$AI$2),0)),0)),0)</f>
        <v>0</v>
      </c>
      <c r="BS938" s="1">
        <f>IFERROR(IF($AE938&gt;$AE937,VLOOKUP($AC938+AS$1,STOCK!$F$10:$AB$209,17,0),IF($AE938=$AE937,(IF(BS937&gt;=1,BS937-COUNTIFS($AE937:$AE937,$AC938,AS937:AS937,$AI$2),0)),0)),0)</f>
        <v>0</v>
      </c>
      <c r="BT938" s="1">
        <f>IFERROR(IF($AE938&gt;$AE937,VLOOKUP($AC938+AT$1,STOCK!$F$10:$AB$209,17,0),IF($AE938=$AE937,(IF(BT937&gt;=1,BT937-COUNTIFS($AE937:$AE937,$AC938,AT937:AT937,$AI$2),0)),0)),0)</f>
        <v>0</v>
      </c>
      <c r="BU938" s="1">
        <f>IFERROR(IF($AE938&gt;$AE937,VLOOKUP($AC938+AU$1,STOCK!$F$10:$AB$209,17,0),IF($AE938=$AE937,(IF(BU937&gt;=1,BU937-COUNTIFS($AE937:$AE937,$AC938,AU937:AU937,$AI$2),0)),0)),0)</f>
        <v>0</v>
      </c>
      <c r="BV938" s="1">
        <f>IFERROR(IF($AE938&gt;$AE937,VLOOKUP($AC938+AV$1,STOCK!$F$10:$AB$209,17,0),IF($AE938=$AE937,(IF(BV937&gt;=1,BV937-COUNTIFS($AE937:$AE937,$AC938,AV937:AV937,$AI$2),0)),0)),0)</f>
        <v>0</v>
      </c>
      <c r="BW938" s="1">
        <f>IFERROR(IF($AE938&gt;$AE937,VLOOKUP($AC938+AW$1,STOCK!$F$10:$AB$209,17,0),IF($AE938=$AE937,(IF(BW937&gt;=1,BW937-COUNTIFS($AE937:$AE937,$AC938,AW937:AW937,$AI$2),0)),0)),0)</f>
        <v>0</v>
      </c>
      <c r="BX938" s="1">
        <f>IFERROR(IF($AE938&gt;$AE937,VLOOKUP($AC938+AX$1,STOCK!$F$10:$AB$209,17,0),IF($AE938=$AE937,(IF(BX937&gt;=1,BX937-COUNTIFS($AE937:$AE937,$AC938,AX937:AX937,$AI$2),0)),0)),0)</f>
        <v>0</v>
      </c>
    </row>
    <row r="939" spans="29:76" x14ac:dyDescent="0.25">
      <c r="AC939" s="1">
        <f t="shared" si="230"/>
        <v>0</v>
      </c>
      <c r="AD939" s="1">
        <f>IFERROR(IF(LEN(AK939)&gt;=1,VLOOKUP(HLOOKUP(AK939,PROFILE!$K$5:$V$8,4,0),PROFILE!$F$1:$G$3,2,0),0),0)</f>
        <v>0</v>
      </c>
      <c r="AE939" s="1">
        <f t="shared" si="231"/>
        <v>0</v>
      </c>
      <c r="AF939" s="1">
        <v>926</v>
      </c>
      <c r="AI939" s="1" t="str">
        <f>IFERROR(IF($AH939&gt;=1,VLOOKUP($AG939,STUDENT!$O$8:$Z$1507,3,0),""),"")</f>
        <v/>
      </c>
      <c r="AJ939" s="1" t="str">
        <f>IFERROR(IF($AH939&gt;=1,VLOOKUP($AG939,STUDENT!$O$8:$Z$1507,4,0),""),"")</f>
        <v/>
      </c>
      <c r="AK939" s="1" t="str">
        <f>IFERROR(IF($AH939&gt;=1,VLOOKUP($AG939,STUDENT!$O$8:$Z$1507,6,0),""),"")</f>
        <v/>
      </c>
      <c r="AL939" s="1" t="str">
        <f t="shared" si="232"/>
        <v/>
      </c>
      <c r="AM939" s="1" t="str">
        <f t="shared" si="233"/>
        <v/>
      </c>
      <c r="AN939" s="1" t="str">
        <f t="shared" si="234"/>
        <v/>
      </c>
      <c r="AO939" s="1" t="str">
        <f t="shared" si="235"/>
        <v/>
      </c>
      <c r="AP939" s="1" t="str">
        <f t="shared" si="236"/>
        <v/>
      </c>
      <c r="AQ939" s="1" t="str">
        <f t="shared" si="237"/>
        <v/>
      </c>
      <c r="AR939" s="1" t="str">
        <f t="shared" si="238"/>
        <v/>
      </c>
      <c r="AS939" s="1" t="str">
        <f t="shared" si="239"/>
        <v/>
      </c>
      <c r="AT939" s="1" t="str">
        <f t="shared" si="240"/>
        <v/>
      </c>
      <c r="AU939" s="1" t="str">
        <f t="shared" si="241"/>
        <v/>
      </c>
      <c r="AV939" s="1" t="str">
        <f t="shared" si="242"/>
        <v/>
      </c>
      <c r="AW939" s="1" t="str">
        <f t="shared" si="243"/>
        <v/>
      </c>
      <c r="AX939" s="1" t="str">
        <f t="shared" si="244"/>
        <v/>
      </c>
      <c r="AY939" s="1">
        <f>IFERROR(IF($AE939&gt;$AE938,VLOOKUP($AC939+AL$1,STOCK!$F$10:$AB$209,16,0),IF($AE939=$AE938,(IF(AY938&gt;=1,AY938-COUNTIFS($AE938:$AE938,$AC939,AL938:AL938,$AI$1),0)),0)),0)</f>
        <v>0</v>
      </c>
      <c r="AZ939" s="1">
        <f>IFERROR(IF($AE939&gt;$AE938,VLOOKUP($AC939+AM$1,STOCK!$F$10:$AB$209,16,0),IF($AE939=$AE938,(IF(AZ938&gt;=1,AZ938-COUNTIFS($AE938:$AE938,$AC939,AM938:AM938,$AI$1),0)),0)),0)</f>
        <v>0</v>
      </c>
      <c r="BA939" s="1">
        <f>IFERROR(IF($AE939&gt;$AE938,VLOOKUP($AC939+AN$1,STOCK!$F$10:$AB$209,16,0),IF($AE939=$AE938,(IF(BA938&gt;=1,BA938-COUNTIFS($AE938:$AE938,$AC939,AN938:AN938,$AI$1),0)),0)),0)</f>
        <v>0</v>
      </c>
      <c r="BB939" s="1">
        <f>IFERROR(IF($AE939&gt;$AE938,VLOOKUP($AC939+AO$1,STOCK!$F$10:$AB$209,16,0),IF($AE939=$AE938,(IF(BB938&gt;=1,BB938-COUNTIFS($AE938:$AE938,$AC939,AO938:AO938,$AI$1),0)),0)),0)</f>
        <v>0</v>
      </c>
      <c r="BC939" s="1">
        <f>IFERROR(IF($AE939&gt;$AE938,VLOOKUP($AC939+AP$1,STOCK!$F$10:$AB$209,16,0),IF($AE939=$AE938,(IF(BC938&gt;=1,BC938-COUNTIFS($AE938:$AE938,$AC939,AP938:AP938,$AI$1),0)),0)),0)</f>
        <v>0</v>
      </c>
      <c r="BD939" s="1">
        <f>IFERROR(IF($AE939&gt;$AE938,VLOOKUP($AC939+AQ$1,STOCK!$F$10:$AB$209,16,0),IF($AE939=$AE938,(IF(BD938&gt;=1,BD938-COUNTIFS($AE938:$AE938,$AC939,AQ938:AQ938,$AI$1),0)),0)),0)</f>
        <v>0</v>
      </c>
      <c r="BE939" s="1">
        <f>IFERROR(IF($AE939&gt;$AE938,VLOOKUP($AC939+AR$1,STOCK!$F$10:$AB$209,16,0),IF($AE939=$AE938,(IF(BE938&gt;=1,BE938-COUNTIFS($AE938:$AE938,$AC939,AR938:AR938,$AI$1),0)),0)),0)</f>
        <v>0</v>
      </c>
      <c r="BF939" s="1">
        <f>IFERROR(IF($AE939&gt;$AE938,VLOOKUP($AC939+AS$1,STOCK!$F$10:$AB$209,16,0),IF($AE939=$AE938,(IF(BF938&gt;=1,BF938-COUNTIFS($AE938:$AE938,$AC939,AS938:AS938,$AI$1),0)),0)),0)</f>
        <v>0</v>
      </c>
      <c r="BG939" s="1">
        <f>IFERROR(IF($AE939&gt;$AE938,VLOOKUP($AC939+AT$1,STOCK!$F$10:$AB$209,16,0),IF($AE939=$AE938,(IF(BG938&gt;=1,BG938-COUNTIFS($AE938:$AE938,$AC939,AT938:AT938,$AI$1),0)),0)),0)</f>
        <v>0</v>
      </c>
      <c r="BH939" s="1">
        <f>IFERROR(IF($AE939&gt;$AE938,VLOOKUP($AC939+AU$1,STOCK!$F$10:$AB$209,16,0),IF($AE939=$AE938,(IF(BH938&gt;=1,BH938-COUNTIFS($AE938:$AE938,$AC939,AU938:AU938,$AI$1),0)),0)),0)</f>
        <v>0</v>
      </c>
      <c r="BI939" s="1">
        <f>IFERROR(IF($AE939&gt;$AE938,VLOOKUP($AC939+AV$1,STOCK!$F$10:$AB$209,16,0),IF($AE939=$AE938,(IF(BI938&gt;=1,BI938-COUNTIFS($AE938:$AE938,$AC939,AV938:AV938,$AI$1),0)),0)),0)</f>
        <v>0</v>
      </c>
      <c r="BJ939" s="1">
        <f>IFERROR(IF($AE939&gt;$AE938,VLOOKUP($AC939+AW$1,STOCK!$F$10:$AB$209,16,0),IF($AE939=$AE938,(IF(BJ938&gt;=1,BJ938-COUNTIFS($AE938:$AE938,$AC939,AW938:AW938,$AI$1),0)),0)),0)</f>
        <v>0</v>
      </c>
      <c r="BK939" s="1">
        <f>IFERROR(IF($AE939&gt;$AE938,VLOOKUP($AC939+AX$1,STOCK!$F$10:$AB$209,16,0),IF($AE939=$AE938,(IF(BK938&gt;=1,BK938-COUNTIFS($AE938:$AE938,$AC939,AX938:AX938,$AI$1),0)),0)),0)</f>
        <v>0</v>
      </c>
      <c r="BL939" s="1">
        <f>IFERROR(IF($AE939&gt;$AE938,VLOOKUP($AC939+AL$1,STOCK!$F$10:$AB$209,17,0),IF($AE939=$AE938,(IF(BL938&gt;=1,BL938-COUNTIFS($AE938:$AE938,$AC939,AL938:AL938,$AI$2),0)),0)),0)</f>
        <v>0</v>
      </c>
      <c r="BM939" s="1">
        <f>IFERROR(IF($AE939&gt;$AE938,VLOOKUP($AC939+AM$1,STOCK!$F$10:$AB$209,17,0),IF($AE939=$AE938,(IF(BM938&gt;=1,BM938-COUNTIFS($AE938:$AE938,$AC939,AM938:AM938,$AI$2),0)),0)),0)</f>
        <v>0</v>
      </c>
      <c r="BN939" s="1">
        <f>IFERROR(IF($AE939&gt;$AE938,VLOOKUP($AC939+AN$1,STOCK!$F$10:$AB$209,17,0),IF($AE939=$AE938,(IF(BN938&gt;=1,BN938-COUNTIFS($AE938:$AE938,$AC939,AN938:AN938,$AI$2),0)),0)),0)</f>
        <v>0</v>
      </c>
      <c r="BO939" s="1">
        <f>IFERROR(IF($AE939&gt;$AE938,VLOOKUP($AC939+AO$1,STOCK!$F$10:$AB$209,17,0),IF($AE939=$AE938,(IF(BO938&gt;=1,BO938-COUNTIFS($AE938:$AE938,$AC939,AO938:AO938,$AI$2),0)),0)),0)</f>
        <v>0</v>
      </c>
      <c r="BP939" s="1">
        <f>IFERROR(IF($AE939&gt;$AE938,VLOOKUP($AC939+AP$1,STOCK!$F$10:$AB$209,17,0),IF($AE939=$AE938,(IF(BP938&gt;=1,BP938-COUNTIFS($AE938:$AE938,$AC939,AP938:AP938,$AI$2),0)),0)),0)</f>
        <v>0</v>
      </c>
      <c r="BQ939" s="1">
        <f>IFERROR(IF($AE939&gt;$AE938,VLOOKUP($AC939+AQ$1,STOCK!$F$10:$AB$209,17,0),IF($AE939=$AE938,(IF(BQ938&gt;=1,BQ938-COUNTIFS($AE938:$AE938,$AC939,AQ938:AQ938,$AI$2),0)),0)),0)</f>
        <v>0</v>
      </c>
      <c r="BR939" s="1">
        <f>IFERROR(IF($AE939&gt;$AE938,VLOOKUP($AC939+AR$1,STOCK!$F$10:$AB$209,17,0),IF($AE939=$AE938,(IF(BR938&gt;=1,BR938-COUNTIFS($AE938:$AE938,$AC939,AR938:AR938,$AI$2),0)),0)),0)</f>
        <v>0</v>
      </c>
      <c r="BS939" s="1">
        <f>IFERROR(IF($AE939&gt;$AE938,VLOOKUP($AC939+AS$1,STOCK!$F$10:$AB$209,17,0),IF($AE939=$AE938,(IF(BS938&gt;=1,BS938-COUNTIFS($AE938:$AE938,$AC939,AS938:AS938,$AI$2),0)),0)),0)</f>
        <v>0</v>
      </c>
      <c r="BT939" s="1">
        <f>IFERROR(IF($AE939&gt;$AE938,VLOOKUP($AC939+AT$1,STOCK!$F$10:$AB$209,17,0),IF($AE939=$AE938,(IF(BT938&gt;=1,BT938-COUNTIFS($AE938:$AE938,$AC939,AT938:AT938,$AI$2),0)),0)),0)</f>
        <v>0</v>
      </c>
      <c r="BU939" s="1">
        <f>IFERROR(IF($AE939&gt;$AE938,VLOOKUP($AC939+AU$1,STOCK!$F$10:$AB$209,17,0),IF($AE939=$AE938,(IF(BU938&gt;=1,BU938-COUNTIFS($AE938:$AE938,$AC939,AU938:AU938,$AI$2),0)),0)),0)</f>
        <v>0</v>
      </c>
      <c r="BV939" s="1">
        <f>IFERROR(IF($AE939&gt;$AE938,VLOOKUP($AC939+AV$1,STOCK!$F$10:$AB$209,17,0),IF($AE939=$AE938,(IF(BV938&gt;=1,BV938-COUNTIFS($AE938:$AE938,$AC939,AV938:AV938,$AI$2),0)),0)),0)</f>
        <v>0</v>
      </c>
      <c r="BW939" s="1">
        <f>IFERROR(IF($AE939&gt;$AE938,VLOOKUP($AC939+AW$1,STOCK!$F$10:$AB$209,17,0),IF($AE939=$AE938,(IF(BW938&gt;=1,BW938-COUNTIFS($AE938:$AE938,$AC939,AW938:AW938,$AI$2),0)),0)),0)</f>
        <v>0</v>
      </c>
      <c r="BX939" s="1">
        <f>IFERROR(IF($AE939&gt;$AE938,VLOOKUP($AC939+AX$1,STOCK!$F$10:$AB$209,17,0),IF($AE939=$AE938,(IF(BX938&gt;=1,BX938-COUNTIFS($AE938:$AE938,$AC939,AX938:AX938,$AI$2),0)),0)),0)</f>
        <v>0</v>
      </c>
    </row>
    <row r="940" spans="29:76" x14ac:dyDescent="0.25">
      <c r="AC940" s="1">
        <f t="shared" si="230"/>
        <v>0</v>
      </c>
      <c r="AD940" s="1">
        <f>IFERROR(IF(LEN(AK940)&gt;=1,VLOOKUP(HLOOKUP(AK940,PROFILE!$K$5:$V$8,4,0),PROFILE!$F$1:$G$3,2,0),0),0)</f>
        <v>0</v>
      </c>
      <c r="AE940" s="1">
        <f t="shared" si="231"/>
        <v>0</v>
      </c>
      <c r="AF940" s="1">
        <v>927</v>
      </c>
      <c r="AI940" s="1" t="str">
        <f>IFERROR(IF($AH940&gt;=1,VLOOKUP($AG940,STUDENT!$O$8:$Z$1507,3,0),""),"")</f>
        <v/>
      </c>
      <c r="AJ940" s="1" t="str">
        <f>IFERROR(IF($AH940&gt;=1,VLOOKUP($AG940,STUDENT!$O$8:$Z$1507,4,0),""),"")</f>
        <v/>
      </c>
      <c r="AK940" s="1" t="str">
        <f>IFERROR(IF($AH940&gt;=1,VLOOKUP($AG940,STUDENT!$O$8:$Z$1507,6,0),""),"")</f>
        <v/>
      </c>
      <c r="AL940" s="1" t="str">
        <f t="shared" si="232"/>
        <v/>
      </c>
      <c r="AM940" s="1" t="str">
        <f t="shared" si="233"/>
        <v/>
      </c>
      <c r="AN940" s="1" t="str">
        <f t="shared" si="234"/>
        <v/>
      </c>
      <c r="AO940" s="1" t="str">
        <f t="shared" si="235"/>
        <v/>
      </c>
      <c r="AP940" s="1" t="str">
        <f t="shared" si="236"/>
        <v/>
      </c>
      <c r="AQ940" s="1" t="str">
        <f t="shared" si="237"/>
        <v/>
      </c>
      <c r="AR940" s="1" t="str">
        <f t="shared" si="238"/>
        <v/>
      </c>
      <c r="AS940" s="1" t="str">
        <f t="shared" si="239"/>
        <v/>
      </c>
      <c r="AT940" s="1" t="str">
        <f t="shared" si="240"/>
        <v/>
      </c>
      <c r="AU940" s="1" t="str">
        <f t="shared" si="241"/>
        <v/>
      </c>
      <c r="AV940" s="1" t="str">
        <f t="shared" si="242"/>
        <v/>
      </c>
      <c r="AW940" s="1" t="str">
        <f t="shared" si="243"/>
        <v/>
      </c>
      <c r="AX940" s="1" t="str">
        <f t="shared" si="244"/>
        <v/>
      </c>
      <c r="AY940" s="1">
        <f>IFERROR(IF($AE940&gt;$AE939,VLOOKUP($AC940+AL$1,STOCK!$F$10:$AB$209,16,0),IF($AE940=$AE939,(IF(AY939&gt;=1,AY939-COUNTIFS($AE939:$AE939,$AC940,AL939:AL939,$AI$1),0)),0)),0)</f>
        <v>0</v>
      </c>
      <c r="AZ940" s="1">
        <f>IFERROR(IF($AE940&gt;$AE939,VLOOKUP($AC940+AM$1,STOCK!$F$10:$AB$209,16,0),IF($AE940=$AE939,(IF(AZ939&gt;=1,AZ939-COUNTIFS($AE939:$AE939,$AC940,AM939:AM939,$AI$1),0)),0)),0)</f>
        <v>0</v>
      </c>
      <c r="BA940" s="1">
        <f>IFERROR(IF($AE940&gt;$AE939,VLOOKUP($AC940+AN$1,STOCK!$F$10:$AB$209,16,0),IF($AE940=$AE939,(IF(BA939&gt;=1,BA939-COUNTIFS($AE939:$AE939,$AC940,AN939:AN939,$AI$1),0)),0)),0)</f>
        <v>0</v>
      </c>
      <c r="BB940" s="1">
        <f>IFERROR(IF($AE940&gt;$AE939,VLOOKUP($AC940+AO$1,STOCK!$F$10:$AB$209,16,0),IF($AE940=$AE939,(IF(BB939&gt;=1,BB939-COUNTIFS($AE939:$AE939,$AC940,AO939:AO939,$AI$1),0)),0)),0)</f>
        <v>0</v>
      </c>
      <c r="BC940" s="1">
        <f>IFERROR(IF($AE940&gt;$AE939,VLOOKUP($AC940+AP$1,STOCK!$F$10:$AB$209,16,0),IF($AE940=$AE939,(IF(BC939&gt;=1,BC939-COUNTIFS($AE939:$AE939,$AC940,AP939:AP939,$AI$1),0)),0)),0)</f>
        <v>0</v>
      </c>
      <c r="BD940" s="1">
        <f>IFERROR(IF($AE940&gt;$AE939,VLOOKUP($AC940+AQ$1,STOCK!$F$10:$AB$209,16,0),IF($AE940=$AE939,(IF(BD939&gt;=1,BD939-COUNTIFS($AE939:$AE939,$AC940,AQ939:AQ939,$AI$1),0)),0)),0)</f>
        <v>0</v>
      </c>
      <c r="BE940" s="1">
        <f>IFERROR(IF($AE940&gt;$AE939,VLOOKUP($AC940+AR$1,STOCK!$F$10:$AB$209,16,0),IF($AE940=$AE939,(IF(BE939&gt;=1,BE939-COUNTIFS($AE939:$AE939,$AC940,AR939:AR939,$AI$1),0)),0)),0)</f>
        <v>0</v>
      </c>
      <c r="BF940" s="1">
        <f>IFERROR(IF($AE940&gt;$AE939,VLOOKUP($AC940+AS$1,STOCK!$F$10:$AB$209,16,0),IF($AE940=$AE939,(IF(BF939&gt;=1,BF939-COUNTIFS($AE939:$AE939,$AC940,AS939:AS939,$AI$1),0)),0)),0)</f>
        <v>0</v>
      </c>
      <c r="BG940" s="1">
        <f>IFERROR(IF($AE940&gt;$AE939,VLOOKUP($AC940+AT$1,STOCK!$F$10:$AB$209,16,0),IF($AE940=$AE939,(IF(BG939&gt;=1,BG939-COUNTIFS($AE939:$AE939,$AC940,AT939:AT939,$AI$1),0)),0)),0)</f>
        <v>0</v>
      </c>
      <c r="BH940" s="1">
        <f>IFERROR(IF($AE940&gt;$AE939,VLOOKUP($AC940+AU$1,STOCK!$F$10:$AB$209,16,0),IF($AE940=$AE939,(IF(BH939&gt;=1,BH939-COUNTIFS($AE939:$AE939,$AC940,AU939:AU939,$AI$1),0)),0)),0)</f>
        <v>0</v>
      </c>
      <c r="BI940" s="1">
        <f>IFERROR(IF($AE940&gt;$AE939,VLOOKUP($AC940+AV$1,STOCK!$F$10:$AB$209,16,0),IF($AE940=$AE939,(IF(BI939&gt;=1,BI939-COUNTIFS($AE939:$AE939,$AC940,AV939:AV939,$AI$1),0)),0)),0)</f>
        <v>0</v>
      </c>
      <c r="BJ940" s="1">
        <f>IFERROR(IF($AE940&gt;$AE939,VLOOKUP($AC940+AW$1,STOCK!$F$10:$AB$209,16,0),IF($AE940=$AE939,(IF(BJ939&gt;=1,BJ939-COUNTIFS($AE939:$AE939,$AC940,AW939:AW939,$AI$1),0)),0)),0)</f>
        <v>0</v>
      </c>
      <c r="BK940" s="1">
        <f>IFERROR(IF($AE940&gt;$AE939,VLOOKUP($AC940+AX$1,STOCK!$F$10:$AB$209,16,0),IF($AE940=$AE939,(IF(BK939&gt;=1,BK939-COUNTIFS($AE939:$AE939,$AC940,AX939:AX939,$AI$1),0)),0)),0)</f>
        <v>0</v>
      </c>
      <c r="BL940" s="1">
        <f>IFERROR(IF($AE940&gt;$AE939,VLOOKUP($AC940+AL$1,STOCK!$F$10:$AB$209,17,0),IF($AE940=$AE939,(IF(BL939&gt;=1,BL939-COUNTIFS($AE939:$AE939,$AC940,AL939:AL939,$AI$2),0)),0)),0)</f>
        <v>0</v>
      </c>
      <c r="BM940" s="1">
        <f>IFERROR(IF($AE940&gt;$AE939,VLOOKUP($AC940+AM$1,STOCK!$F$10:$AB$209,17,0),IF($AE940=$AE939,(IF(BM939&gt;=1,BM939-COUNTIFS($AE939:$AE939,$AC940,AM939:AM939,$AI$2),0)),0)),0)</f>
        <v>0</v>
      </c>
      <c r="BN940" s="1">
        <f>IFERROR(IF($AE940&gt;$AE939,VLOOKUP($AC940+AN$1,STOCK!$F$10:$AB$209,17,0),IF($AE940=$AE939,(IF(BN939&gt;=1,BN939-COUNTIFS($AE939:$AE939,$AC940,AN939:AN939,$AI$2),0)),0)),0)</f>
        <v>0</v>
      </c>
      <c r="BO940" s="1">
        <f>IFERROR(IF($AE940&gt;$AE939,VLOOKUP($AC940+AO$1,STOCK!$F$10:$AB$209,17,0),IF($AE940=$AE939,(IF(BO939&gt;=1,BO939-COUNTIFS($AE939:$AE939,$AC940,AO939:AO939,$AI$2),0)),0)),0)</f>
        <v>0</v>
      </c>
      <c r="BP940" s="1">
        <f>IFERROR(IF($AE940&gt;$AE939,VLOOKUP($AC940+AP$1,STOCK!$F$10:$AB$209,17,0),IF($AE940=$AE939,(IF(BP939&gt;=1,BP939-COUNTIFS($AE939:$AE939,$AC940,AP939:AP939,$AI$2),0)),0)),0)</f>
        <v>0</v>
      </c>
      <c r="BQ940" s="1">
        <f>IFERROR(IF($AE940&gt;$AE939,VLOOKUP($AC940+AQ$1,STOCK!$F$10:$AB$209,17,0),IF($AE940=$AE939,(IF(BQ939&gt;=1,BQ939-COUNTIFS($AE939:$AE939,$AC940,AQ939:AQ939,$AI$2),0)),0)),0)</f>
        <v>0</v>
      </c>
      <c r="BR940" s="1">
        <f>IFERROR(IF($AE940&gt;$AE939,VLOOKUP($AC940+AR$1,STOCK!$F$10:$AB$209,17,0),IF($AE940=$AE939,(IF(BR939&gt;=1,BR939-COUNTIFS($AE939:$AE939,$AC940,AR939:AR939,$AI$2),0)),0)),0)</f>
        <v>0</v>
      </c>
      <c r="BS940" s="1">
        <f>IFERROR(IF($AE940&gt;$AE939,VLOOKUP($AC940+AS$1,STOCK!$F$10:$AB$209,17,0),IF($AE940=$AE939,(IF(BS939&gt;=1,BS939-COUNTIFS($AE939:$AE939,$AC940,AS939:AS939,$AI$2),0)),0)),0)</f>
        <v>0</v>
      </c>
      <c r="BT940" s="1">
        <f>IFERROR(IF($AE940&gt;$AE939,VLOOKUP($AC940+AT$1,STOCK!$F$10:$AB$209,17,0),IF($AE940=$AE939,(IF(BT939&gt;=1,BT939-COUNTIFS($AE939:$AE939,$AC940,AT939:AT939,$AI$2),0)),0)),0)</f>
        <v>0</v>
      </c>
      <c r="BU940" s="1">
        <f>IFERROR(IF($AE940&gt;$AE939,VLOOKUP($AC940+AU$1,STOCK!$F$10:$AB$209,17,0),IF($AE940=$AE939,(IF(BU939&gt;=1,BU939-COUNTIFS($AE939:$AE939,$AC940,AU939:AU939,$AI$2),0)),0)),0)</f>
        <v>0</v>
      </c>
      <c r="BV940" s="1">
        <f>IFERROR(IF($AE940&gt;$AE939,VLOOKUP($AC940+AV$1,STOCK!$F$10:$AB$209,17,0),IF($AE940=$AE939,(IF(BV939&gt;=1,BV939-COUNTIFS($AE939:$AE939,$AC940,AV939:AV939,$AI$2),0)),0)),0)</f>
        <v>0</v>
      </c>
      <c r="BW940" s="1">
        <f>IFERROR(IF($AE940&gt;$AE939,VLOOKUP($AC940+AW$1,STOCK!$F$10:$AB$209,17,0),IF($AE940=$AE939,(IF(BW939&gt;=1,BW939-COUNTIFS($AE939:$AE939,$AC940,AW939:AW939,$AI$2),0)),0)),0)</f>
        <v>0</v>
      </c>
      <c r="BX940" s="1">
        <f>IFERROR(IF($AE940&gt;$AE939,VLOOKUP($AC940+AX$1,STOCK!$F$10:$AB$209,17,0),IF($AE940=$AE939,(IF(BX939&gt;=1,BX939-COUNTIFS($AE939:$AE939,$AC940,AX939:AX939,$AI$2),0)),0)),0)</f>
        <v>0</v>
      </c>
    </row>
    <row r="941" spans="29:76" x14ac:dyDescent="0.25">
      <c r="AC941" s="1">
        <f t="shared" si="230"/>
        <v>0</v>
      </c>
      <c r="AD941" s="1">
        <f>IFERROR(IF(LEN(AK941)&gt;=1,VLOOKUP(HLOOKUP(AK941,PROFILE!$K$5:$V$8,4,0),PROFILE!$F$1:$G$3,2,0),0),0)</f>
        <v>0</v>
      </c>
      <c r="AE941" s="1">
        <f t="shared" si="231"/>
        <v>0</v>
      </c>
      <c r="AF941" s="1">
        <v>928</v>
      </c>
      <c r="AI941" s="1" t="str">
        <f>IFERROR(IF($AH941&gt;=1,VLOOKUP($AG941,STUDENT!$O$8:$Z$1507,3,0),""),"")</f>
        <v/>
      </c>
      <c r="AJ941" s="1" t="str">
        <f>IFERROR(IF($AH941&gt;=1,VLOOKUP($AG941,STUDENT!$O$8:$Z$1507,4,0),""),"")</f>
        <v/>
      </c>
      <c r="AK941" s="1" t="str">
        <f>IFERROR(IF($AH941&gt;=1,VLOOKUP($AG941,STUDENT!$O$8:$Z$1507,6,0),""),"")</f>
        <v/>
      </c>
      <c r="AL941" s="1" t="str">
        <f t="shared" si="232"/>
        <v/>
      </c>
      <c r="AM941" s="1" t="str">
        <f t="shared" si="233"/>
        <v/>
      </c>
      <c r="AN941" s="1" t="str">
        <f t="shared" si="234"/>
        <v/>
      </c>
      <c r="AO941" s="1" t="str">
        <f t="shared" si="235"/>
        <v/>
      </c>
      <c r="AP941" s="1" t="str">
        <f t="shared" si="236"/>
        <v/>
      </c>
      <c r="AQ941" s="1" t="str">
        <f t="shared" si="237"/>
        <v/>
      </c>
      <c r="AR941" s="1" t="str">
        <f t="shared" si="238"/>
        <v/>
      </c>
      <c r="AS941" s="1" t="str">
        <f t="shared" si="239"/>
        <v/>
      </c>
      <c r="AT941" s="1" t="str">
        <f t="shared" si="240"/>
        <v/>
      </c>
      <c r="AU941" s="1" t="str">
        <f t="shared" si="241"/>
        <v/>
      </c>
      <c r="AV941" s="1" t="str">
        <f t="shared" si="242"/>
        <v/>
      </c>
      <c r="AW941" s="1" t="str">
        <f t="shared" si="243"/>
        <v/>
      </c>
      <c r="AX941" s="1" t="str">
        <f t="shared" si="244"/>
        <v/>
      </c>
      <c r="AY941" s="1">
        <f>IFERROR(IF($AE941&gt;$AE940,VLOOKUP($AC941+AL$1,STOCK!$F$10:$AB$209,16,0),IF($AE941=$AE940,(IF(AY940&gt;=1,AY940-COUNTIFS($AE940:$AE940,$AC941,AL940:AL940,$AI$1),0)),0)),0)</f>
        <v>0</v>
      </c>
      <c r="AZ941" s="1">
        <f>IFERROR(IF($AE941&gt;$AE940,VLOOKUP($AC941+AM$1,STOCK!$F$10:$AB$209,16,0),IF($AE941=$AE940,(IF(AZ940&gt;=1,AZ940-COUNTIFS($AE940:$AE940,$AC941,AM940:AM940,$AI$1),0)),0)),0)</f>
        <v>0</v>
      </c>
      <c r="BA941" s="1">
        <f>IFERROR(IF($AE941&gt;$AE940,VLOOKUP($AC941+AN$1,STOCK!$F$10:$AB$209,16,0),IF($AE941=$AE940,(IF(BA940&gt;=1,BA940-COUNTIFS($AE940:$AE940,$AC941,AN940:AN940,$AI$1),0)),0)),0)</f>
        <v>0</v>
      </c>
      <c r="BB941" s="1">
        <f>IFERROR(IF($AE941&gt;$AE940,VLOOKUP($AC941+AO$1,STOCK!$F$10:$AB$209,16,0),IF($AE941=$AE940,(IF(BB940&gt;=1,BB940-COUNTIFS($AE940:$AE940,$AC941,AO940:AO940,$AI$1),0)),0)),0)</f>
        <v>0</v>
      </c>
      <c r="BC941" s="1">
        <f>IFERROR(IF($AE941&gt;$AE940,VLOOKUP($AC941+AP$1,STOCK!$F$10:$AB$209,16,0),IF($AE941=$AE940,(IF(BC940&gt;=1,BC940-COUNTIFS($AE940:$AE940,$AC941,AP940:AP940,$AI$1),0)),0)),0)</f>
        <v>0</v>
      </c>
      <c r="BD941" s="1">
        <f>IFERROR(IF($AE941&gt;$AE940,VLOOKUP($AC941+AQ$1,STOCK!$F$10:$AB$209,16,0),IF($AE941=$AE940,(IF(BD940&gt;=1,BD940-COUNTIFS($AE940:$AE940,$AC941,AQ940:AQ940,$AI$1),0)),0)),0)</f>
        <v>0</v>
      </c>
      <c r="BE941" s="1">
        <f>IFERROR(IF($AE941&gt;$AE940,VLOOKUP($AC941+AR$1,STOCK!$F$10:$AB$209,16,0),IF($AE941=$AE940,(IF(BE940&gt;=1,BE940-COUNTIFS($AE940:$AE940,$AC941,AR940:AR940,$AI$1),0)),0)),0)</f>
        <v>0</v>
      </c>
      <c r="BF941" s="1">
        <f>IFERROR(IF($AE941&gt;$AE940,VLOOKUP($AC941+AS$1,STOCK!$F$10:$AB$209,16,0),IF($AE941=$AE940,(IF(BF940&gt;=1,BF940-COUNTIFS($AE940:$AE940,$AC941,AS940:AS940,$AI$1),0)),0)),0)</f>
        <v>0</v>
      </c>
      <c r="BG941" s="1">
        <f>IFERROR(IF($AE941&gt;$AE940,VLOOKUP($AC941+AT$1,STOCK!$F$10:$AB$209,16,0),IF($AE941=$AE940,(IF(BG940&gt;=1,BG940-COUNTIFS($AE940:$AE940,$AC941,AT940:AT940,$AI$1),0)),0)),0)</f>
        <v>0</v>
      </c>
      <c r="BH941" s="1">
        <f>IFERROR(IF($AE941&gt;$AE940,VLOOKUP($AC941+AU$1,STOCK!$F$10:$AB$209,16,0),IF($AE941=$AE940,(IF(BH940&gt;=1,BH940-COUNTIFS($AE940:$AE940,$AC941,AU940:AU940,$AI$1),0)),0)),0)</f>
        <v>0</v>
      </c>
      <c r="BI941" s="1">
        <f>IFERROR(IF($AE941&gt;$AE940,VLOOKUP($AC941+AV$1,STOCK!$F$10:$AB$209,16,0),IF($AE941=$AE940,(IF(BI940&gt;=1,BI940-COUNTIFS($AE940:$AE940,$AC941,AV940:AV940,$AI$1),0)),0)),0)</f>
        <v>0</v>
      </c>
      <c r="BJ941" s="1">
        <f>IFERROR(IF($AE941&gt;$AE940,VLOOKUP($AC941+AW$1,STOCK!$F$10:$AB$209,16,0),IF($AE941=$AE940,(IF(BJ940&gt;=1,BJ940-COUNTIFS($AE940:$AE940,$AC941,AW940:AW940,$AI$1),0)),0)),0)</f>
        <v>0</v>
      </c>
      <c r="BK941" s="1">
        <f>IFERROR(IF($AE941&gt;$AE940,VLOOKUP($AC941+AX$1,STOCK!$F$10:$AB$209,16,0),IF($AE941=$AE940,(IF(BK940&gt;=1,BK940-COUNTIFS($AE940:$AE940,$AC941,AX940:AX940,$AI$1),0)),0)),0)</f>
        <v>0</v>
      </c>
      <c r="BL941" s="1">
        <f>IFERROR(IF($AE941&gt;$AE940,VLOOKUP($AC941+AL$1,STOCK!$F$10:$AB$209,17,0),IF($AE941=$AE940,(IF(BL940&gt;=1,BL940-COUNTIFS($AE940:$AE940,$AC941,AL940:AL940,$AI$2),0)),0)),0)</f>
        <v>0</v>
      </c>
      <c r="BM941" s="1">
        <f>IFERROR(IF($AE941&gt;$AE940,VLOOKUP($AC941+AM$1,STOCK!$F$10:$AB$209,17,0),IF($AE941=$AE940,(IF(BM940&gt;=1,BM940-COUNTIFS($AE940:$AE940,$AC941,AM940:AM940,$AI$2),0)),0)),0)</f>
        <v>0</v>
      </c>
      <c r="BN941" s="1">
        <f>IFERROR(IF($AE941&gt;$AE940,VLOOKUP($AC941+AN$1,STOCK!$F$10:$AB$209,17,0),IF($AE941=$AE940,(IF(BN940&gt;=1,BN940-COUNTIFS($AE940:$AE940,$AC941,AN940:AN940,$AI$2),0)),0)),0)</f>
        <v>0</v>
      </c>
      <c r="BO941" s="1">
        <f>IFERROR(IF($AE941&gt;$AE940,VLOOKUP($AC941+AO$1,STOCK!$F$10:$AB$209,17,0),IF($AE941=$AE940,(IF(BO940&gt;=1,BO940-COUNTIFS($AE940:$AE940,$AC941,AO940:AO940,$AI$2),0)),0)),0)</f>
        <v>0</v>
      </c>
      <c r="BP941" s="1">
        <f>IFERROR(IF($AE941&gt;$AE940,VLOOKUP($AC941+AP$1,STOCK!$F$10:$AB$209,17,0),IF($AE941=$AE940,(IF(BP940&gt;=1,BP940-COUNTIFS($AE940:$AE940,$AC941,AP940:AP940,$AI$2),0)),0)),0)</f>
        <v>0</v>
      </c>
      <c r="BQ941" s="1">
        <f>IFERROR(IF($AE941&gt;$AE940,VLOOKUP($AC941+AQ$1,STOCK!$F$10:$AB$209,17,0),IF($AE941=$AE940,(IF(BQ940&gt;=1,BQ940-COUNTIFS($AE940:$AE940,$AC941,AQ940:AQ940,$AI$2),0)),0)),0)</f>
        <v>0</v>
      </c>
      <c r="BR941" s="1">
        <f>IFERROR(IF($AE941&gt;$AE940,VLOOKUP($AC941+AR$1,STOCK!$F$10:$AB$209,17,0),IF($AE941=$AE940,(IF(BR940&gt;=1,BR940-COUNTIFS($AE940:$AE940,$AC941,AR940:AR940,$AI$2),0)),0)),0)</f>
        <v>0</v>
      </c>
      <c r="BS941" s="1">
        <f>IFERROR(IF($AE941&gt;$AE940,VLOOKUP($AC941+AS$1,STOCK!$F$10:$AB$209,17,0),IF($AE941=$AE940,(IF(BS940&gt;=1,BS940-COUNTIFS($AE940:$AE940,$AC941,AS940:AS940,$AI$2),0)),0)),0)</f>
        <v>0</v>
      </c>
      <c r="BT941" s="1">
        <f>IFERROR(IF($AE941&gt;$AE940,VLOOKUP($AC941+AT$1,STOCK!$F$10:$AB$209,17,0),IF($AE941=$AE940,(IF(BT940&gt;=1,BT940-COUNTIFS($AE940:$AE940,$AC941,AT940:AT940,$AI$2),0)),0)),0)</f>
        <v>0</v>
      </c>
      <c r="BU941" s="1">
        <f>IFERROR(IF($AE941&gt;$AE940,VLOOKUP($AC941+AU$1,STOCK!$F$10:$AB$209,17,0),IF($AE941=$AE940,(IF(BU940&gt;=1,BU940-COUNTIFS($AE940:$AE940,$AC941,AU940:AU940,$AI$2),0)),0)),0)</f>
        <v>0</v>
      </c>
      <c r="BV941" s="1">
        <f>IFERROR(IF($AE941&gt;$AE940,VLOOKUP($AC941+AV$1,STOCK!$F$10:$AB$209,17,0),IF($AE941=$AE940,(IF(BV940&gt;=1,BV940-COUNTIFS($AE940:$AE940,$AC941,AV940:AV940,$AI$2),0)),0)),0)</f>
        <v>0</v>
      </c>
      <c r="BW941" s="1">
        <f>IFERROR(IF($AE941&gt;$AE940,VLOOKUP($AC941+AW$1,STOCK!$F$10:$AB$209,17,0),IF($AE941=$AE940,(IF(BW940&gt;=1,BW940-COUNTIFS($AE940:$AE940,$AC941,AW940:AW940,$AI$2),0)),0)),0)</f>
        <v>0</v>
      </c>
      <c r="BX941" s="1">
        <f>IFERROR(IF($AE941&gt;$AE940,VLOOKUP($AC941+AX$1,STOCK!$F$10:$AB$209,17,0),IF($AE941=$AE940,(IF(BX940&gt;=1,BX940-COUNTIFS($AE940:$AE940,$AC941,AX940:AX940,$AI$2),0)),0)),0)</f>
        <v>0</v>
      </c>
    </row>
    <row r="942" spans="29:76" x14ac:dyDescent="0.25">
      <c r="AC942" s="1">
        <f t="shared" si="230"/>
        <v>0</v>
      </c>
      <c r="AD942" s="1">
        <f>IFERROR(IF(LEN(AK942)&gt;=1,VLOOKUP(HLOOKUP(AK942,PROFILE!$K$5:$V$8,4,0),PROFILE!$F$1:$G$3,2,0),0),0)</f>
        <v>0</v>
      </c>
      <c r="AE942" s="1">
        <f t="shared" si="231"/>
        <v>0</v>
      </c>
      <c r="AF942" s="1">
        <v>929</v>
      </c>
      <c r="AI942" s="1" t="str">
        <f>IFERROR(IF($AH942&gt;=1,VLOOKUP($AG942,STUDENT!$O$8:$Z$1507,3,0),""),"")</f>
        <v/>
      </c>
      <c r="AJ942" s="1" t="str">
        <f>IFERROR(IF($AH942&gt;=1,VLOOKUP($AG942,STUDENT!$O$8:$Z$1507,4,0),""),"")</f>
        <v/>
      </c>
      <c r="AK942" s="1" t="str">
        <f>IFERROR(IF($AH942&gt;=1,VLOOKUP($AG942,STUDENT!$O$8:$Z$1507,6,0),""),"")</f>
        <v/>
      </c>
      <c r="AL942" s="1" t="str">
        <f t="shared" si="232"/>
        <v/>
      </c>
      <c r="AM942" s="1" t="str">
        <f t="shared" si="233"/>
        <v/>
      </c>
      <c r="AN942" s="1" t="str">
        <f t="shared" si="234"/>
        <v/>
      </c>
      <c r="AO942" s="1" t="str">
        <f t="shared" si="235"/>
        <v/>
      </c>
      <c r="AP942" s="1" t="str">
        <f t="shared" si="236"/>
        <v/>
      </c>
      <c r="AQ942" s="1" t="str">
        <f t="shared" si="237"/>
        <v/>
      </c>
      <c r="AR942" s="1" t="str">
        <f t="shared" si="238"/>
        <v/>
      </c>
      <c r="AS942" s="1" t="str">
        <f t="shared" si="239"/>
        <v/>
      </c>
      <c r="AT942" s="1" t="str">
        <f t="shared" si="240"/>
        <v/>
      </c>
      <c r="AU942" s="1" t="str">
        <f t="shared" si="241"/>
        <v/>
      </c>
      <c r="AV942" s="1" t="str">
        <f t="shared" si="242"/>
        <v/>
      </c>
      <c r="AW942" s="1" t="str">
        <f t="shared" si="243"/>
        <v/>
      </c>
      <c r="AX942" s="1" t="str">
        <f t="shared" si="244"/>
        <v/>
      </c>
      <c r="AY942" s="1">
        <f>IFERROR(IF($AE942&gt;$AE941,VLOOKUP($AC942+AL$1,STOCK!$F$10:$AB$209,16,0),IF($AE942=$AE941,(IF(AY941&gt;=1,AY941-COUNTIFS($AE941:$AE941,$AC942,AL941:AL941,$AI$1),0)),0)),0)</f>
        <v>0</v>
      </c>
      <c r="AZ942" s="1">
        <f>IFERROR(IF($AE942&gt;$AE941,VLOOKUP($AC942+AM$1,STOCK!$F$10:$AB$209,16,0),IF($AE942=$AE941,(IF(AZ941&gt;=1,AZ941-COUNTIFS($AE941:$AE941,$AC942,AM941:AM941,$AI$1),0)),0)),0)</f>
        <v>0</v>
      </c>
      <c r="BA942" s="1">
        <f>IFERROR(IF($AE942&gt;$AE941,VLOOKUP($AC942+AN$1,STOCK!$F$10:$AB$209,16,0),IF($AE942=$AE941,(IF(BA941&gt;=1,BA941-COUNTIFS($AE941:$AE941,$AC942,AN941:AN941,$AI$1),0)),0)),0)</f>
        <v>0</v>
      </c>
      <c r="BB942" s="1">
        <f>IFERROR(IF($AE942&gt;$AE941,VLOOKUP($AC942+AO$1,STOCK!$F$10:$AB$209,16,0),IF($AE942=$AE941,(IF(BB941&gt;=1,BB941-COUNTIFS($AE941:$AE941,$AC942,AO941:AO941,$AI$1),0)),0)),0)</f>
        <v>0</v>
      </c>
      <c r="BC942" s="1">
        <f>IFERROR(IF($AE942&gt;$AE941,VLOOKUP($AC942+AP$1,STOCK!$F$10:$AB$209,16,0),IF($AE942=$AE941,(IF(BC941&gt;=1,BC941-COUNTIFS($AE941:$AE941,$AC942,AP941:AP941,$AI$1),0)),0)),0)</f>
        <v>0</v>
      </c>
      <c r="BD942" s="1">
        <f>IFERROR(IF($AE942&gt;$AE941,VLOOKUP($AC942+AQ$1,STOCK!$F$10:$AB$209,16,0),IF($AE942=$AE941,(IF(BD941&gt;=1,BD941-COUNTIFS($AE941:$AE941,$AC942,AQ941:AQ941,$AI$1),0)),0)),0)</f>
        <v>0</v>
      </c>
      <c r="BE942" s="1">
        <f>IFERROR(IF($AE942&gt;$AE941,VLOOKUP($AC942+AR$1,STOCK!$F$10:$AB$209,16,0),IF($AE942=$AE941,(IF(BE941&gt;=1,BE941-COUNTIFS($AE941:$AE941,$AC942,AR941:AR941,$AI$1),0)),0)),0)</f>
        <v>0</v>
      </c>
      <c r="BF942" s="1">
        <f>IFERROR(IF($AE942&gt;$AE941,VLOOKUP($AC942+AS$1,STOCK!$F$10:$AB$209,16,0),IF($AE942=$AE941,(IF(BF941&gt;=1,BF941-COUNTIFS($AE941:$AE941,$AC942,AS941:AS941,$AI$1),0)),0)),0)</f>
        <v>0</v>
      </c>
      <c r="BG942" s="1">
        <f>IFERROR(IF($AE942&gt;$AE941,VLOOKUP($AC942+AT$1,STOCK!$F$10:$AB$209,16,0),IF($AE942=$AE941,(IF(BG941&gt;=1,BG941-COUNTIFS($AE941:$AE941,$AC942,AT941:AT941,$AI$1),0)),0)),0)</f>
        <v>0</v>
      </c>
      <c r="BH942" s="1">
        <f>IFERROR(IF($AE942&gt;$AE941,VLOOKUP($AC942+AU$1,STOCK!$F$10:$AB$209,16,0),IF($AE942=$AE941,(IF(BH941&gt;=1,BH941-COUNTIFS($AE941:$AE941,$AC942,AU941:AU941,$AI$1),0)),0)),0)</f>
        <v>0</v>
      </c>
      <c r="BI942" s="1">
        <f>IFERROR(IF($AE942&gt;$AE941,VLOOKUP($AC942+AV$1,STOCK!$F$10:$AB$209,16,0),IF($AE942=$AE941,(IF(BI941&gt;=1,BI941-COUNTIFS($AE941:$AE941,$AC942,AV941:AV941,$AI$1),0)),0)),0)</f>
        <v>0</v>
      </c>
      <c r="BJ942" s="1">
        <f>IFERROR(IF($AE942&gt;$AE941,VLOOKUP($AC942+AW$1,STOCK!$F$10:$AB$209,16,0),IF($AE942=$AE941,(IF(BJ941&gt;=1,BJ941-COUNTIFS($AE941:$AE941,$AC942,AW941:AW941,$AI$1),0)),0)),0)</f>
        <v>0</v>
      </c>
      <c r="BK942" s="1">
        <f>IFERROR(IF($AE942&gt;$AE941,VLOOKUP($AC942+AX$1,STOCK!$F$10:$AB$209,16,0),IF($AE942=$AE941,(IF(BK941&gt;=1,BK941-COUNTIFS($AE941:$AE941,$AC942,AX941:AX941,$AI$1),0)),0)),0)</f>
        <v>0</v>
      </c>
      <c r="BL942" s="1">
        <f>IFERROR(IF($AE942&gt;$AE941,VLOOKUP($AC942+AL$1,STOCK!$F$10:$AB$209,17,0),IF($AE942=$AE941,(IF(BL941&gt;=1,BL941-COUNTIFS($AE941:$AE941,$AC942,AL941:AL941,$AI$2),0)),0)),0)</f>
        <v>0</v>
      </c>
      <c r="BM942" s="1">
        <f>IFERROR(IF($AE942&gt;$AE941,VLOOKUP($AC942+AM$1,STOCK!$F$10:$AB$209,17,0),IF($AE942=$AE941,(IF(BM941&gt;=1,BM941-COUNTIFS($AE941:$AE941,$AC942,AM941:AM941,$AI$2),0)),0)),0)</f>
        <v>0</v>
      </c>
      <c r="BN942" s="1">
        <f>IFERROR(IF($AE942&gt;$AE941,VLOOKUP($AC942+AN$1,STOCK!$F$10:$AB$209,17,0),IF($AE942=$AE941,(IF(BN941&gt;=1,BN941-COUNTIFS($AE941:$AE941,$AC942,AN941:AN941,$AI$2),0)),0)),0)</f>
        <v>0</v>
      </c>
      <c r="BO942" s="1">
        <f>IFERROR(IF($AE942&gt;$AE941,VLOOKUP($AC942+AO$1,STOCK!$F$10:$AB$209,17,0),IF($AE942=$AE941,(IF(BO941&gt;=1,BO941-COUNTIFS($AE941:$AE941,$AC942,AO941:AO941,$AI$2),0)),0)),0)</f>
        <v>0</v>
      </c>
      <c r="BP942" s="1">
        <f>IFERROR(IF($AE942&gt;$AE941,VLOOKUP($AC942+AP$1,STOCK!$F$10:$AB$209,17,0),IF($AE942=$AE941,(IF(BP941&gt;=1,BP941-COUNTIFS($AE941:$AE941,$AC942,AP941:AP941,$AI$2),0)),0)),0)</f>
        <v>0</v>
      </c>
      <c r="BQ942" s="1">
        <f>IFERROR(IF($AE942&gt;$AE941,VLOOKUP($AC942+AQ$1,STOCK!$F$10:$AB$209,17,0),IF($AE942=$AE941,(IF(BQ941&gt;=1,BQ941-COUNTIFS($AE941:$AE941,$AC942,AQ941:AQ941,$AI$2),0)),0)),0)</f>
        <v>0</v>
      </c>
      <c r="BR942" s="1">
        <f>IFERROR(IF($AE942&gt;$AE941,VLOOKUP($AC942+AR$1,STOCK!$F$10:$AB$209,17,0),IF($AE942=$AE941,(IF(BR941&gt;=1,BR941-COUNTIFS($AE941:$AE941,$AC942,AR941:AR941,$AI$2),0)),0)),0)</f>
        <v>0</v>
      </c>
      <c r="BS942" s="1">
        <f>IFERROR(IF($AE942&gt;$AE941,VLOOKUP($AC942+AS$1,STOCK!$F$10:$AB$209,17,0),IF($AE942=$AE941,(IF(BS941&gt;=1,BS941-COUNTIFS($AE941:$AE941,$AC942,AS941:AS941,$AI$2),0)),0)),0)</f>
        <v>0</v>
      </c>
      <c r="BT942" s="1">
        <f>IFERROR(IF($AE942&gt;$AE941,VLOOKUP($AC942+AT$1,STOCK!$F$10:$AB$209,17,0),IF($AE942=$AE941,(IF(BT941&gt;=1,BT941-COUNTIFS($AE941:$AE941,$AC942,AT941:AT941,$AI$2),0)),0)),0)</f>
        <v>0</v>
      </c>
      <c r="BU942" s="1">
        <f>IFERROR(IF($AE942&gt;$AE941,VLOOKUP($AC942+AU$1,STOCK!$F$10:$AB$209,17,0),IF($AE942=$AE941,(IF(BU941&gt;=1,BU941-COUNTIFS($AE941:$AE941,$AC942,AU941:AU941,$AI$2),0)),0)),0)</f>
        <v>0</v>
      </c>
      <c r="BV942" s="1">
        <f>IFERROR(IF($AE942&gt;$AE941,VLOOKUP($AC942+AV$1,STOCK!$F$10:$AB$209,17,0),IF($AE942=$AE941,(IF(BV941&gt;=1,BV941-COUNTIFS($AE941:$AE941,$AC942,AV941:AV941,$AI$2),0)),0)),0)</f>
        <v>0</v>
      </c>
      <c r="BW942" s="1">
        <f>IFERROR(IF($AE942&gt;$AE941,VLOOKUP($AC942+AW$1,STOCK!$F$10:$AB$209,17,0),IF($AE942=$AE941,(IF(BW941&gt;=1,BW941-COUNTIFS($AE941:$AE941,$AC942,AW941:AW941,$AI$2),0)),0)),0)</f>
        <v>0</v>
      </c>
      <c r="BX942" s="1">
        <f>IFERROR(IF($AE942&gt;$AE941,VLOOKUP($AC942+AX$1,STOCK!$F$10:$AB$209,17,0),IF($AE942=$AE941,(IF(BX941&gt;=1,BX941-COUNTIFS($AE941:$AE941,$AC942,AX941:AX941,$AI$2),0)),0)),0)</f>
        <v>0</v>
      </c>
    </row>
    <row r="943" spans="29:76" x14ac:dyDescent="0.25">
      <c r="AC943" s="1">
        <f t="shared" si="230"/>
        <v>0</v>
      </c>
      <c r="AD943" s="1">
        <f>IFERROR(IF(LEN(AK943)&gt;=1,VLOOKUP(HLOOKUP(AK943,PROFILE!$K$5:$V$8,4,0),PROFILE!$F$1:$G$3,2,0),0),0)</f>
        <v>0</v>
      </c>
      <c r="AE943" s="1">
        <f t="shared" si="231"/>
        <v>0</v>
      </c>
      <c r="AF943" s="1">
        <v>930</v>
      </c>
      <c r="AI943" s="1" t="str">
        <f>IFERROR(IF($AH943&gt;=1,VLOOKUP($AG943,STUDENT!$O$8:$Z$1507,3,0),""),"")</f>
        <v/>
      </c>
      <c r="AJ943" s="1" t="str">
        <f>IFERROR(IF($AH943&gt;=1,VLOOKUP($AG943,STUDENT!$O$8:$Z$1507,4,0),""),"")</f>
        <v/>
      </c>
      <c r="AK943" s="1" t="str">
        <f>IFERROR(IF($AH943&gt;=1,VLOOKUP($AG943,STUDENT!$O$8:$Z$1507,6,0),""),"")</f>
        <v/>
      </c>
      <c r="AL943" s="1" t="str">
        <f t="shared" si="232"/>
        <v/>
      </c>
      <c r="AM943" s="1" t="str">
        <f t="shared" si="233"/>
        <v/>
      </c>
      <c r="AN943" s="1" t="str">
        <f t="shared" si="234"/>
        <v/>
      </c>
      <c r="AO943" s="1" t="str">
        <f t="shared" si="235"/>
        <v/>
      </c>
      <c r="AP943" s="1" t="str">
        <f t="shared" si="236"/>
        <v/>
      </c>
      <c r="AQ943" s="1" t="str">
        <f t="shared" si="237"/>
        <v/>
      </c>
      <c r="AR943" s="1" t="str">
        <f t="shared" si="238"/>
        <v/>
      </c>
      <c r="AS943" s="1" t="str">
        <f t="shared" si="239"/>
        <v/>
      </c>
      <c r="AT943" s="1" t="str">
        <f t="shared" si="240"/>
        <v/>
      </c>
      <c r="AU943" s="1" t="str">
        <f t="shared" si="241"/>
        <v/>
      </c>
      <c r="AV943" s="1" t="str">
        <f t="shared" si="242"/>
        <v/>
      </c>
      <c r="AW943" s="1" t="str">
        <f t="shared" si="243"/>
        <v/>
      </c>
      <c r="AX943" s="1" t="str">
        <f t="shared" si="244"/>
        <v/>
      </c>
      <c r="AY943" s="1">
        <f>IFERROR(IF($AE943&gt;$AE942,VLOOKUP($AC943+AL$1,STOCK!$F$10:$AB$209,16,0),IF($AE943=$AE942,(IF(AY942&gt;=1,AY942-COUNTIFS($AE942:$AE942,$AC943,AL942:AL942,$AI$1),0)),0)),0)</f>
        <v>0</v>
      </c>
      <c r="AZ943" s="1">
        <f>IFERROR(IF($AE943&gt;$AE942,VLOOKUP($AC943+AM$1,STOCK!$F$10:$AB$209,16,0),IF($AE943=$AE942,(IF(AZ942&gt;=1,AZ942-COUNTIFS($AE942:$AE942,$AC943,AM942:AM942,$AI$1),0)),0)),0)</f>
        <v>0</v>
      </c>
      <c r="BA943" s="1">
        <f>IFERROR(IF($AE943&gt;$AE942,VLOOKUP($AC943+AN$1,STOCK!$F$10:$AB$209,16,0),IF($AE943=$AE942,(IF(BA942&gt;=1,BA942-COUNTIFS($AE942:$AE942,$AC943,AN942:AN942,$AI$1),0)),0)),0)</f>
        <v>0</v>
      </c>
      <c r="BB943" s="1">
        <f>IFERROR(IF($AE943&gt;$AE942,VLOOKUP($AC943+AO$1,STOCK!$F$10:$AB$209,16,0),IF($AE943=$AE942,(IF(BB942&gt;=1,BB942-COUNTIFS($AE942:$AE942,$AC943,AO942:AO942,$AI$1),0)),0)),0)</f>
        <v>0</v>
      </c>
      <c r="BC943" s="1">
        <f>IFERROR(IF($AE943&gt;$AE942,VLOOKUP($AC943+AP$1,STOCK!$F$10:$AB$209,16,0),IF($AE943=$AE942,(IF(BC942&gt;=1,BC942-COUNTIFS($AE942:$AE942,$AC943,AP942:AP942,$AI$1),0)),0)),0)</f>
        <v>0</v>
      </c>
      <c r="BD943" s="1">
        <f>IFERROR(IF($AE943&gt;$AE942,VLOOKUP($AC943+AQ$1,STOCK!$F$10:$AB$209,16,0),IF($AE943=$AE942,(IF(BD942&gt;=1,BD942-COUNTIFS($AE942:$AE942,$AC943,AQ942:AQ942,$AI$1),0)),0)),0)</f>
        <v>0</v>
      </c>
      <c r="BE943" s="1">
        <f>IFERROR(IF($AE943&gt;$AE942,VLOOKUP($AC943+AR$1,STOCK!$F$10:$AB$209,16,0),IF($AE943=$AE942,(IF(BE942&gt;=1,BE942-COUNTIFS($AE942:$AE942,$AC943,AR942:AR942,$AI$1),0)),0)),0)</f>
        <v>0</v>
      </c>
      <c r="BF943" s="1">
        <f>IFERROR(IF($AE943&gt;$AE942,VLOOKUP($AC943+AS$1,STOCK!$F$10:$AB$209,16,0),IF($AE943=$AE942,(IF(BF942&gt;=1,BF942-COUNTIFS($AE942:$AE942,$AC943,AS942:AS942,$AI$1),0)),0)),0)</f>
        <v>0</v>
      </c>
      <c r="BG943" s="1">
        <f>IFERROR(IF($AE943&gt;$AE942,VLOOKUP($AC943+AT$1,STOCK!$F$10:$AB$209,16,0),IF($AE943=$AE942,(IF(BG942&gt;=1,BG942-COUNTIFS($AE942:$AE942,$AC943,AT942:AT942,$AI$1),0)),0)),0)</f>
        <v>0</v>
      </c>
      <c r="BH943" s="1">
        <f>IFERROR(IF($AE943&gt;$AE942,VLOOKUP($AC943+AU$1,STOCK!$F$10:$AB$209,16,0),IF($AE943=$AE942,(IF(BH942&gt;=1,BH942-COUNTIFS($AE942:$AE942,$AC943,AU942:AU942,$AI$1),0)),0)),0)</f>
        <v>0</v>
      </c>
      <c r="BI943" s="1">
        <f>IFERROR(IF($AE943&gt;$AE942,VLOOKUP($AC943+AV$1,STOCK!$F$10:$AB$209,16,0),IF($AE943=$AE942,(IF(BI942&gt;=1,BI942-COUNTIFS($AE942:$AE942,$AC943,AV942:AV942,$AI$1),0)),0)),0)</f>
        <v>0</v>
      </c>
      <c r="BJ943" s="1">
        <f>IFERROR(IF($AE943&gt;$AE942,VLOOKUP($AC943+AW$1,STOCK!$F$10:$AB$209,16,0),IF($AE943=$AE942,(IF(BJ942&gt;=1,BJ942-COUNTIFS($AE942:$AE942,$AC943,AW942:AW942,$AI$1),0)),0)),0)</f>
        <v>0</v>
      </c>
      <c r="BK943" s="1">
        <f>IFERROR(IF($AE943&gt;$AE942,VLOOKUP($AC943+AX$1,STOCK!$F$10:$AB$209,16,0),IF($AE943=$AE942,(IF(BK942&gt;=1,BK942-COUNTIFS($AE942:$AE942,$AC943,AX942:AX942,$AI$1),0)),0)),0)</f>
        <v>0</v>
      </c>
      <c r="BL943" s="1">
        <f>IFERROR(IF($AE943&gt;$AE942,VLOOKUP($AC943+AL$1,STOCK!$F$10:$AB$209,17,0),IF($AE943=$AE942,(IF(BL942&gt;=1,BL942-COUNTIFS($AE942:$AE942,$AC943,AL942:AL942,$AI$2),0)),0)),0)</f>
        <v>0</v>
      </c>
      <c r="BM943" s="1">
        <f>IFERROR(IF($AE943&gt;$AE942,VLOOKUP($AC943+AM$1,STOCK!$F$10:$AB$209,17,0),IF($AE943=$AE942,(IF(BM942&gt;=1,BM942-COUNTIFS($AE942:$AE942,$AC943,AM942:AM942,$AI$2),0)),0)),0)</f>
        <v>0</v>
      </c>
      <c r="BN943" s="1">
        <f>IFERROR(IF($AE943&gt;$AE942,VLOOKUP($AC943+AN$1,STOCK!$F$10:$AB$209,17,0),IF($AE943=$AE942,(IF(BN942&gt;=1,BN942-COUNTIFS($AE942:$AE942,$AC943,AN942:AN942,$AI$2),0)),0)),0)</f>
        <v>0</v>
      </c>
      <c r="BO943" s="1">
        <f>IFERROR(IF($AE943&gt;$AE942,VLOOKUP($AC943+AO$1,STOCK!$F$10:$AB$209,17,0),IF($AE943=$AE942,(IF(BO942&gt;=1,BO942-COUNTIFS($AE942:$AE942,$AC943,AO942:AO942,$AI$2),0)),0)),0)</f>
        <v>0</v>
      </c>
      <c r="BP943" s="1">
        <f>IFERROR(IF($AE943&gt;$AE942,VLOOKUP($AC943+AP$1,STOCK!$F$10:$AB$209,17,0),IF($AE943=$AE942,(IF(BP942&gt;=1,BP942-COUNTIFS($AE942:$AE942,$AC943,AP942:AP942,$AI$2),0)),0)),0)</f>
        <v>0</v>
      </c>
      <c r="BQ943" s="1">
        <f>IFERROR(IF($AE943&gt;$AE942,VLOOKUP($AC943+AQ$1,STOCK!$F$10:$AB$209,17,0),IF($AE943=$AE942,(IF(BQ942&gt;=1,BQ942-COUNTIFS($AE942:$AE942,$AC943,AQ942:AQ942,$AI$2),0)),0)),0)</f>
        <v>0</v>
      </c>
      <c r="BR943" s="1">
        <f>IFERROR(IF($AE943&gt;$AE942,VLOOKUP($AC943+AR$1,STOCK!$F$10:$AB$209,17,0),IF($AE943=$AE942,(IF(BR942&gt;=1,BR942-COUNTIFS($AE942:$AE942,$AC943,AR942:AR942,$AI$2),0)),0)),0)</f>
        <v>0</v>
      </c>
      <c r="BS943" s="1">
        <f>IFERROR(IF($AE943&gt;$AE942,VLOOKUP($AC943+AS$1,STOCK!$F$10:$AB$209,17,0),IF($AE943=$AE942,(IF(BS942&gt;=1,BS942-COUNTIFS($AE942:$AE942,$AC943,AS942:AS942,$AI$2),0)),0)),0)</f>
        <v>0</v>
      </c>
      <c r="BT943" s="1">
        <f>IFERROR(IF($AE943&gt;$AE942,VLOOKUP($AC943+AT$1,STOCK!$F$10:$AB$209,17,0),IF($AE943=$AE942,(IF(BT942&gt;=1,BT942-COUNTIFS($AE942:$AE942,$AC943,AT942:AT942,$AI$2),0)),0)),0)</f>
        <v>0</v>
      </c>
      <c r="BU943" s="1">
        <f>IFERROR(IF($AE943&gt;$AE942,VLOOKUP($AC943+AU$1,STOCK!$F$10:$AB$209,17,0),IF($AE943=$AE942,(IF(BU942&gt;=1,BU942-COUNTIFS($AE942:$AE942,$AC943,AU942:AU942,$AI$2),0)),0)),0)</f>
        <v>0</v>
      </c>
      <c r="BV943" s="1">
        <f>IFERROR(IF($AE943&gt;$AE942,VLOOKUP($AC943+AV$1,STOCK!$F$10:$AB$209,17,0),IF($AE943=$AE942,(IF(BV942&gt;=1,BV942-COUNTIFS($AE942:$AE942,$AC943,AV942:AV942,$AI$2),0)),0)),0)</f>
        <v>0</v>
      </c>
      <c r="BW943" s="1">
        <f>IFERROR(IF($AE943&gt;$AE942,VLOOKUP($AC943+AW$1,STOCK!$F$10:$AB$209,17,0),IF($AE943=$AE942,(IF(BW942&gt;=1,BW942-COUNTIFS($AE942:$AE942,$AC943,AW942:AW942,$AI$2),0)),0)),0)</f>
        <v>0</v>
      </c>
      <c r="BX943" s="1">
        <f>IFERROR(IF($AE943&gt;$AE942,VLOOKUP($AC943+AX$1,STOCK!$F$10:$AB$209,17,0),IF($AE943=$AE942,(IF(BX942&gt;=1,BX942-COUNTIFS($AE942:$AE942,$AC943,AX942:AX942,$AI$2),0)),0)),0)</f>
        <v>0</v>
      </c>
    </row>
    <row r="944" spans="29:76" x14ac:dyDescent="0.25">
      <c r="AC944" s="1">
        <f t="shared" si="230"/>
        <v>0</v>
      </c>
      <c r="AD944" s="1">
        <f>IFERROR(IF(LEN(AK944)&gt;=1,VLOOKUP(HLOOKUP(AK944,PROFILE!$K$5:$V$8,4,0),PROFILE!$F$1:$G$3,2,0),0),0)</f>
        <v>0</v>
      </c>
      <c r="AE944" s="1">
        <f t="shared" si="231"/>
        <v>0</v>
      </c>
      <c r="AF944" s="1">
        <v>931</v>
      </c>
      <c r="AI944" s="1" t="str">
        <f>IFERROR(IF($AH944&gt;=1,VLOOKUP($AG944,STUDENT!$O$8:$Z$1507,3,0),""),"")</f>
        <v/>
      </c>
      <c r="AJ944" s="1" t="str">
        <f>IFERROR(IF($AH944&gt;=1,VLOOKUP($AG944,STUDENT!$O$8:$Z$1507,4,0),""),"")</f>
        <v/>
      </c>
      <c r="AK944" s="1" t="str">
        <f>IFERROR(IF($AH944&gt;=1,VLOOKUP($AG944,STUDENT!$O$8:$Z$1507,6,0),""),"")</f>
        <v/>
      </c>
      <c r="AL944" s="1" t="str">
        <f t="shared" si="232"/>
        <v/>
      </c>
      <c r="AM944" s="1" t="str">
        <f t="shared" si="233"/>
        <v/>
      </c>
      <c r="AN944" s="1" t="str">
        <f t="shared" si="234"/>
        <v/>
      </c>
      <c r="AO944" s="1" t="str">
        <f t="shared" si="235"/>
        <v/>
      </c>
      <c r="AP944" s="1" t="str">
        <f t="shared" si="236"/>
        <v/>
      </c>
      <c r="AQ944" s="1" t="str">
        <f t="shared" si="237"/>
        <v/>
      </c>
      <c r="AR944" s="1" t="str">
        <f t="shared" si="238"/>
        <v/>
      </c>
      <c r="AS944" s="1" t="str">
        <f t="shared" si="239"/>
        <v/>
      </c>
      <c r="AT944" s="1" t="str">
        <f t="shared" si="240"/>
        <v/>
      </c>
      <c r="AU944" s="1" t="str">
        <f t="shared" si="241"/>
        <v/>
      </c>
      <c r="AV944" s="1" t="str">
        <f t="shared" si="242"/>
        <v/>
      </c>
      <c r="AW944" s="1" t="str">
        <f t="shared" si="243"/>
        <v/>
      </c>
      <c r="AX944" s="1" t="str">
        <f t="shared" si="244"/>
        <v/>
      </c>
      <c r="AY944" s="1">
        <f>IFERROR(IF($AE944&gt;$AE943,VLOOKUP($AC944+AL$1,STOCK!$F$10:$AB$209,16,0),IF($AE944=$AE943,(IF(AY943&gt;=1,AY943-COUNTIFS($AE943:$AE943,$AC944,AL943:AL943,$AI$1),0)),0)),0)</f>
        <v>0</v>
      </c>
      <c r="AZ944" s="1">
        <f>IFERROR(IF($AE944&gt;$AE943,VLOOKUP($AC944+AM$1,STOCK!$F$10:$AB$209,16,0),IF($AE944=$AE943,(IF(AZ943&gt;=1,AZ943-COUNTIFS($AE943:$AE943,$AC944,AM943:AM943,$AI$1),0)),0)),0)</f>
        <v>0</v>
      </c>
      <c r="BA944" s="1">
        <f>IFERROR(IF($AE944&gt;$AE943,VLOOKUP($AC944+AN$1,STOCK!$F$10:$AB$209,16,0),IF($AE944=$AE943,(IF(BA943&gt;=1,BA943-COUNTIFS($AE943:$AE943,$AC944,AN943:AN943,$AI$1),0)),0)),0)</f>
        <v>0</v>
      </c>
      <c r="BB944" s="1">
        <f>IFERROR(IF($AE944&gt;$AE943,VLOOKUP($AC944+AO$1,STOCK!$F$10:$AB$209,16,0),IF($AE944=$AE943,(IF(BB943&gt;=1,BB943-COUNTIFS($AE943:$AE943,$AC944,AO943:AO943,$AI$1),0)),0)),0)</f>
        <v>0</v>
      </c>
      <c r="BC944" s="1">
        <f>IFERROR(IF($AE944&gt;$AE943,VLOOKUP($AC944+AP$1,STOCK!$F$10:$AB$209,16,0),IF($AE944=$AE943,(IF(BC943&gt;=1,BC943-COUNTIFS($AE943:$AE943,$AC944,AP943:AP943,$AI$1),0)),0)),0)</f>
        <v>0</v>
      </c>
      <c r="BD944" s="1">
        <f>IFERROR(IF($AE944&gt;$AE943,VLOOKUP($AC944+AQ$1,STOCK!$F$10:$AB$209,16,0),IF($AE944=$AE943,(IF(BD943&gt;=1,BD943-COUNTIFS($AE943:$AE943,$AC944,AQ943:AQ943,$AI$1),0)),0)),0)</f>
        <v>0</v>
      </c>
      <c r="BE944" s="1">
        <f>IFERROR(IF($AE944&gt;$AE943,VLOOKUP($AC944+AR$1,STOCK!$F$10:$AB$209,16,0),IF($AE944=$AE943,(IF(BE943&gt;=1,BE943-COUNTIFS($AE943:$AE943,$AC944,AR943:AR943,$AI$1),0)),0)),0)</f>
        <v>0</v>
      </c>
      <c r="BF944" s="1">
        <f>IFERROR(IF($AE944&gt;$AE943,VLOOKUP($AC944+AS$1,STOCK!$F$10:$AB$209,16,0),IF($AE944=$AE943,(IF(BF943&gt;=1,BF943-COUNTIFS($AE943:$AE943,$AC944,AS943:AS943,$AI$1),0)),0)),0)</f>
        <v>0</v>
      </c>
      <c r="BG944" s="1">
        <f>IFERROR(IF($AE944&gt;$AE943,VLOOKUP($AC944+AT$1,STOCK!$F$10:$AB$209,16,0),IF($AE944=$AE943,(IF(BG943&gt;=1,BG943-COUNTIFS($AE943:$AE943,$AC944,AT943:AT943,$AI$1),0)),0)),0)</f>
        <v>0</v>
      </c>
      <c r="BH944" s="1">
        <f>IFERROR(IF($AE944&gt;$AE943,VLOOKUP($AC944+AU$1,STOCK!$F$10:$AB$209,16,0),IF($AE944=$AE943,(IF(BH943&gt;=1,BH943-COUNTIFS($AE943:$AE943,$AC944,AU943:AU943,$AI$1),0)),0)),0)</f>
        <v>0</v>
      </c>
      <c r="BI944" s="1">
        <f>IFERROR(IF($AE944&gt;$AE943,VLOOKUP($AC944+AV$1,STOCK!$F$10:$AB$209,16,0),IF($AE944=$AE943,(IF(BI943&gt;=1,BI943-COUNTIFS($AE943:$AE943,$AC944,AV943:AV943,$AI$1),0)),0)),0)</f>
        <v>0</v>
      </c>
      <c r="BJ944" s="1">
        <f>IFERROR(IF($AE944&gt;$AE943,VLOOKUP($AC944+AW$1,STOCK!$F$10:$AB$209,16,0),IF($AE944=$AE943,(IF(BJ943&gt;=1,BJ943-COUNTIFS($AE943:$AE943,$AC944,AW943:AW943,$AI$1),0)),0)),0)</f>
        <v>0</v>
      </c>
      <c r="BK944" s="1">
        <f>IFERROR(IF($AE944&gt;$AE943,VLOOKUP($AC944+AX$1,STOCK!$F$10:$AB$209,16,0),IF($AE944=$AE943,(IF(BK943&gt;=1,BK943-COUNTIFS($AE943:$AE943,$AC944,AX943:AX943,$AI$1),0)),0)),0)</f>
        <v>0</v>
      </c>
      <c r="BL944" s="1">
        <f>IFERROR(IF($AE944&gt;$AE943,VLOOKUP($AC944+AL$1,STOCK!$F$10:$AB$209,17,0),IF($AE944=$AE943,(IF(BL943&gt;=1,BL943-COUNTIFS($AE943:$AE943,$AC944,AL943:AL943,$AI$2),0)),0)),0)</f>
        <v>0</v>
      </c>
      <c r="BM944" s="1">
        <f>IFERROR(IF($AE944&gt;$AE943,VLOOKUP($AC944+AM$1,STOCK!$F$10:$AB$209,17,0),IF($AE944=$AE943,(IF(BM943&gt;=1,BM943-COUNTIFS($AE943:$AE943,$AC944,AM943:AM943,$AI$2),0)),0)),0)</f>
        <v>0</v>
      </c>
      <c r="BN944" s="1">
        <f>IFERROR(IF($AE944&gt;$AE943,VLOOKUP($AC944+AN$1,STOCK!$F$10:$AB$209,17,0),IF($AE944=$AE943,(IF(BN943&gt;=1,BN943-COUNTIFS($AE943:$AE943,$AC944,AN943:AN943,$AI$2),0)),0)),0)</f>
        <v>0</v>
      </c>
      <c r="BO944" s="1">
        <f>IFERROR(IF($AE944&gt;$AE943,VLOOKUP($AC944+AO$1,STOCK!$F$10:$AB$209,17,0),IF($AE944=$AE943,(IF(BO943&gt;=1,BO943-COUNTIFS($AE943:$AE943,$AC944,AO943:AO943,$AI$2),0)),0)),0)</f>
        <v>0</v>
      </c>
      <c r="BP944" s="1">
        <f>IFERROR(IF($AE944&gt;$AE943,VLOOKUP($AC944+AP$1,STOCK!$F$10:$AB$209,17,0),IF($AE944=$AE943,(IF(BP943&gt;=1,BP943-COUNTIFS($AE943:$AE943,$AC944,AP943:AP943,$AI$2),0)),0)),0)</f>
        <v>0</v>
      </c>
      <c r="BQ944" s="1">
        <f>IFERROR(IF($AE944&gt;$AE943,VLOOKUP($AC944+AQ$1,STOCK!$F$10:$AB$209,17,0),IF($AE944=$AE943,(IF(BQ943&gt;=1,BQ943-COUNTIFS($AE943:$AE943,$AC944,AQ943:AQ943,$AI$2),0)),0)),0)</f>
        <v>0</v>
      </c>
      <c r="BR944" s="1">
        <f>IFERROR(IF($AE944&gt;$AE943,VLOOKUP($AC944+AR$1,STOCK!$F$10:$AB$209,17,0),IF($AE944=$AE943,(IF(BR943&gt;=1,BR943-COUNTIFS($AE943:$AE943,$AC944,AR943:AR943,$AI$2),0)),0)),0)</f>
        <v>0</v>
      </c>
      <c r="BS944" s="1">
        <f>IFERROR(IF($AE944&gt;$AE943,VLOOKUP($AC944+AS$1,STOCK!$F$10:$AB$209,17,0),IF($AE944=$AE943,(IF(BS943&gt;=1,BS943-COUNTIFS($AE943:$AE943,$AC944,AS943:AS943,$AI$2),0)),0)),0)</f>
        <v>0</v>
      </c>
      <c r="BT944" s="1">
        <f>IFERROR(IF($AE944&gt;$AE943,VLOOKUP($AC944+AT$1,STOCK!$F$10:$AB$209,17,0),IF($AE944=$AE943,(IF(BT943&gt;=1,BT943-COUNTIFS($AE943:$AE943,$AC944,AT943:AT943,$AI$2),0)),0)),0)</f>
        <v>0</v>
      </c>
      <c r="BU944" s="1">
        <f>IFERROR(IF($AE944&gt;$AE943,VLOOKUP($AC944+AU$1,STOCK!$F$10:$AB$209,17,0),IF($AE944=$AE943,(IF(BU943&gt;=1,BU943-COUNTIFS($AE943:$AE943,$AC944,AU943:AU943,$AI$2),0)),0)),0)</f>
        <v>0</v>
      </c>
      <c r="BV944" s="1">
        <f>IFERROR(IF($AE944&gt;$AE943,VLOOKUP($AC944+AV$1,STOCK!$F$10:$AB$209,17,0),IF($AE944=$AE943,(IF(BV943&gt;=1,BV943-COUNTIFS($AE943:$AE943,$AC944,AV943:AV943,$AI$2),0)),0)),0)</f>
        <v>0</v>
      </c>
      <c r="BW944" s="1">
        <f>IFERROR(IF($AE944&gt;$AE943,VLOOKUP($AC944+AW$1,STOCK!$F$10:$AB$209,17,0),IF($AE944=$AE943,(IF(BW943&gt;=1,BW943-COUNTIFS($AE943:$AE943,$AC944,AW943:AW943,$AI$2),0)),0)),0)</f>
        <v>0</v>
      </c>
      <c r="BX944" s="1">
        <f>IFERROR(IF($AE944&gt;$AE943,VLOOKUP($AC944+AX$1,STOCK!$F$10:$AB$209,17,0),IF($AE944=$AE943,(IF(BX943&gt;=1,BX943-COUNTIFS($AE943:$AE943,$AC944,AX943:AX943,$AI$2),0)),0)),0)</f>
        <v>0</v>
      </c>
    </row>
    <row r="945" spans="29:76" x14ac:dyDescent="0.25">
      <c r="AC945" s="1">
        <f t="shared" si="230"/>
        <v>0</v>
      </c>
      <c r="AD945" s="1">
        <f>IFERROR(IF(LEN(AK945)&gt;=1,VLOOKUP(HLOOKUP(AK945,PROFILE!$K$5:$V$8,4,0),PROFILE!$F$1:$G$3,2,0),0),0)</f>
        <v>0</v>
      </c>
      <c r="AE945" s="1">
        <f t="shared" si="231"/>
        <v>0</v>
      </c>
      <c r="AF945" s="1">
        <v>932</v>
      </c>
      <c r="AI945" s="1" t="str">
        <f>IFERROR(IF($AH945&gt;=1,VLOOKUP($AG945,STUDENT!$O$8:$Z$1507,3,0),""),"")</f>
        <v/>
      </c>
      <c r="AJ945" s="1" t="str">
        <f>IFERROR(IF($AH945&gt;=1,VLOOKUP($AG945,STUDENT!$O$8:$Z$1507,4,0),""),"")</f>
        <v/>
      </c>
      <c r="AK945" s="1" t="str">
        <f>IFERROR(IF($AH945&gt;=1,VLOOKUP($AG945,STUDENT!$O$8:$Z$1507,6,0),""),"")</f>
        <v/>
      </c>
      <c r="AL945" s="1" t="str">
        <f t="shared" si="232"/>
        <v/>
      </c>
      <c r="AM945" s="1" t="str">
        <f t="shared" si="233"/>
        <v/>
      </c>
      <c r="AN945" s="1" t="str">
        <f t="shared" si="234"/>
        <v/>
      </c>
      <c r="AO945" s="1" t="str">
        <f t="shared" si="235"/>
        <v/>
      </c>
      <c r="AP945" s="1" t="str">
        <f t="shared" si="236"/>
        <v/>
      </c>
      <c r="AQ945" s="1" t="str">
        <f t="shared" si="237"/>
        <v/>
      </c>
      <c r="AR945" s="1" t="str">
        <f t="shared" si="238"/>
        <v/>
      </c>
      <c r="AS945" s="1" t="str">
        <f t="shared" si="239"/>
        <v/>
      </c>
      <c r="AT945" s="1" t="str">
        <f t="shared" si="240"/>
        <v/>
      </c>
      <c r="AU945" s="1" t="str">
        <f t="shared" si="241"/>
        <v/>
      </c>
      <c r="AV945" s="1" t="str">
        <f t="shared" si="242"/>
        <v/>
      </c>
      <c r="AW945" s="1" t="str">
        <f t="shared" si="243"/>
        <v/>
      </c>
      <c r="AX945" s="1" t="str">
        <f t="shared" si="244"/>
        <v/>
      </c>
      <c r="AY945" s="1">
        <f>IFERROR(IF($AE945&gt;$AE944,VLOOKUP($AC945+AL$1,STOCK!$F$10:$AB$209,16,0),IF($AE945=$AE944,(IF(AY944&gt;=1,AY944-COUNTIFS($AE944:$AE944,$AC945,AL944:AL944,$AI$1),0)),0)),0)</f>
        <v>0</v>
      </c>
      <c r="AZ945" s="1">
        <f>IFERROR(IF($AE945&gt;$AE944,VLOOKUP($AC945+AM$1,STOCK!$F$10:$AB$209,16,0),IF($AE945=$AE944,(IF(AZ944&gt;=1,AZ944-COUNTIFS($AE944:$AE944,$AC945,AM944:AM944,$AI$1),0)),0)),0)</f>
        <v>0</v>
      </c>
      <c r="BA945" s="1">
        <f>IFERROR(IF($AE945&gt;$AE944,VLOOKUP($AC945+AN$1,STOCK!$F$10:$AB$209,16,0),IF($AE945=$AE944,(IF(BA944&gt;=1,BA944-COUNTIFS($AE944:$AE944,$AC945,AN944:AN944,$AI$1),0)),0)),0)</f>
        <v>0</v>
      </c>
      <c r="BB945" s="1">
        <f>IFERROR(IF($AE945&gt;$AE944,VLOOKUP($AC945+AO$1,STOCK!$F$10:$AB$209,16,0),IF($AE945=$AE944,(IF(BB944&gt;=1,BB944-COUNTIFS($AE944:$AE944,$AC945,AO944:AO944,$AI$1),0)),0)),0)</f>
        <v>0</v>
      </c>
      <c r="BC945" s="1">
        <f>IFERROR(IF($AE945&gt;$AE944,VLOOKUP($AC945+AP$1,STOCK!$F$10:$AB$209,16,0),IF($AE945=$AE944,(IF(BC944&gt;=1,BC944-COUNTIFS($AE944:$AE944,$AC945,AP944:AP944,$AI$1),0)),0)),0)</f>
        <v>0</v>
      </c>
      <c r="BD945" s="1">
        <f>IFERROR(IF($AE945&gt;$AE944,VLOOKUP($AC945+AQ$1,STOCK!$F$10:$AB$209,16,0),IF($AE945=$AE944,(IF(BD944&gt;=1,BD944-COUNTIFS($AE944:$AE944,$AC945,AQ944:AQ944,$AI$1),0)),0)),0)</f>
        <v>0</v>
      </c>
      <c r="BE945" s="1">
        <f>IFERROR(IF($AE945&gt;$AE944,VLOOKUP($AC945+AR$1,STOCK!$F$10:$AB$209,16,0),IF($AE945=$AE944,(IF(BE944&gt;=1,BE944-COUNTIFS($AE944:$AE944,$AC945,AR944:AR944,$AI$1),0)),0)),0)</f>
        <v>0</v>
      </c>
      <c r="BF945" s="1">
        <f>IFERROR(IF($AE945&gt;$AE944,VLOOKUP($AC945+AS$1,STOCK!$F$10:$AB$209,16,0),IF($AE945=$AE944,(IF(BF944&gt;=1,BF944-COUNTIFS($AE944:$AE944,$AC945,AS944:AS944,$AI$1),0)),0)),0)</f>
        <v>0</v>
      </c>
      <c r="BG945" s="1">
        <f>IFERROR(IF($AE945&gt;$AE944,VLOOKUP($AC945+AT$1,STOCK!$F$10:$AB$209,16,0),IF($AE945=$AE944,(IF(BG944&gt;=1,BG944-COUNTIFS($AE944:$AE944,$AC945,AT944:AT944,$AI$1),0)),0)),0)</f>
        <v>0</v>
      </c>
      <c r="BH945" s="1">
        <f>IFERROR(IF($AE945&gt;$AE944,VLOOKUP($AC945+AU$1,STOCK!$F$10:$AB$209,16,0),IF($AE945=$AE944,(IF(BH944&gt;=1,BH944-COUNTIFS($AE944:$AE944,$AC945,AU944:AU944,$AI$1),0)),0)),0)</f>
        <v>0</v>
      </c>
      <c r="BI945" s="1">
        <f>IFERROR(IF($AE945&gt;$AE944,VLOOKUP($AC945+AV$1,STOCK!$F$10:$AB$209,16,0),IF($AE945=$AE944,(IF(BI944&gt;=1,BI944-COUNTIFS($AE944:$AE944,$AC945,AV944:AV944,$AI$1),0)),0)),0)</f>
        <v>0</v>
      </c>
      <c r="BJ945" s="1">
        <f>IFERROR(IF($AE945&gt;$AE944,VLOOKUP($AC945+AW$1,STOCK!$F$10:$AB$209,16,0),IF($AE945=$AE944,(IF(BJ944&gt;=1,BJ944-COUNTIFS($AE944:$AE944,$AC945,AW944:AW944,$AI$1),0)),0)),0)</f>
        <v>0</v>
      </c>
      <c r="BK945" s="1">
        <f>IFERROR(IF($AE945&gt;$AE944,VLOOKUP($AC945+AX$1,STOCK!$F$10:$AB$209,16,0),IF($AE945=$AE944,(IF(BK944&gt;=1,BK944-COUNTIFS($AE944:$AE944,$AC945,AX944:AX944,$AI$1),0)),0)),0)</f>
        <v>0</v>
      </c>
      <c r="BL945" s="1">
        <f>IFERROR(IF($AE945&gt;$AE944,VLOOKUP($AC945+AL$1,STOCK!$F$10:$AB$209,17,0),IF($AE945=$AE944,(IF(BL944&gt;=1,BL944-COUNTIFS($AE944:$AE944,$AC945,AL944:AL944,$AI$2),0)),0)),0)</f>
        <v>0</v>
      </c>
      <c r="BM945" s="1">
        <f>IFERROR(IF($AE945&gt;$AE944,VLOOKUP($AC945+AM$1,STOCK!$F$10:$AB$209,17,0),IF($AE945=$AE944,(IF(BM944&gt;=1,BM944-COUNTIFS($AE944:$AE944,$AC945,AM944:AM944,$AI$2),0)),0)),0)</f>
        <v>0</v>
      </c>
      <c r="BN945" s="1">
        <f>IFERROR(IF($AE945&gt;$AE944,VLOOKUP($AC945+AN$1,STOCK!$F$10:$AB$209,17,0),IF($AE945=$AE944,(IF(BN944&gt;=1,BN944-COUNTIFS($AE944:$AE944,$AC945,AN944:AN944,$AI$2),0)),0)),0)</f>
        <v>0</v>
      </c>
      <c r="BO945" s="1">
        <f>IFERROR(IF($AE945&gt;$AE944,VLOOKUP($AC945+AO$1,STOCK!$F$10:$AB$209,17,0),IF($AE945=$AE944,(IF(BO944&gt;=1,BO944-COUNTIFS($AE944:$AE944,$AC945,AO944:AO944,$AI$2),0)),0)),0)</f>
        <v>0</v>
      </c>
      <c r="BP945" s="1">
        <f>IFERROR(IF($AE945&gt;$AE944,VLOOKUP($AC945+AP$1,STOCK!$F$10:$AB$209,17,0),IF($AE945=$AE944,(IF(BP944&gt;=1,BP944-COUNTIFS($AE944:$AE944,$AC945,AP944:AP944,$AI$2),0)),0)),0)</f>
        <v>0</v>
      </c>
      <c r="BQ945" s="1">
        <f>IFERROR(IF($AE945&gt;$AE944,VLOOKUP($AC945+AQ$1,STOCK!$F$10:$AB$209,17,0),IF($AE945=$AE944,(IF(BQ944&gt;=1,BQ944-COUNTIFS($AE944:$AE944,$AC945,AQ944:AQ944,$AI$2),0)),0)),0)</f>
        <v>0</v>
      </c>
      <c r="BR945" s="1">
        <f>IFERROR(IF($AE945&gt;$AE944,VLOOKUP($AC945+AR$1,STOCK!$F$10:$AB$209,17,0),IF($AE945=$AE944,(IF(BR944&gt;=1,BR944-COUNTIFS($AE944:$AE944,$AC945,AR944:AR944,$AI$2),0)),0)),0)</f>
        <v>0</v>
      </c>
      <c r="BS945" s="1">
        <f>IFERROR(IF($AE945&gt;$AE944,VLOOKUP($AC945+AS$1,STOCK!$F$10:$AB$209,17,0),IF($AE945=$AE944,(IF(BS944&gt;=1,BS944-COUNTIFS($AE944:$AE944,$AC945,AS944:AS944,$AI$2),0)),0)),0)</f>
        <v>0</v>
      </c>
      <c r="BT945" s="1">
        <f>IFERROR(IF($AE945&gt;$AE944,VLOOKUP($AC945+AT$1,STOCK!$F$10:$AB$209,17,0),IF($AE945=$AE944,(IF(BT944&gt;=1,BT944-COUNTIFS($AE944:$AE944,$AC945,AT944:AT944,$AI$2),0)),0)),0)</f>
        <v>0</v>
      </c>
      <c r="BU945" s="1">
        <f>IFERROR(IF($AE945&gt;$AE944,VLOOKUP($AC945+AU$1,STOCK!$F$10:$AB$209,17,0),IF($AE945=$AE944,(IF(BU944&gt;=1,BU944-COUNTIFS($AE944:$AE944,$AC945,AU944:AU944,$AI$2),0)),0)),0)</f>
        <v>0</v>
      </c>
      <c r="BV945" s="1">
        <f>IFERROR(IF($AE945&gt;$AE944,VLOOKUP($AC945+AV$1,STOCK!$F$10:$AB$209,17,0),IF($AE945=$AE944,(IF(BV944&gt;=1,BV944-COUNTIFS($AE944:$AE944,$AC945,AV944:AV944,$AI$2),0)),0)),0)</f>
        <v>0</v>
      </c>
      <c r="BW945" s="1">
        <f>IFERROR(IF($AE945&gt;$AE944,VLOOKUP($AC945+AW$1,STOCK!$F$10:$AB$209,17,0),IF($AE945=$AE944,(IF(BW944&gt;=1,BW944-COUNTIFS($AE944:$AE944,$AC945,AW944:AW944,$AI$2),0)),0)),0)</f>
        <v>0</v>
      </c>
      <c r="BX945" s="1">
        <f>IFERROR(IF($AE945&gt;$AE944,VLOOKUP($AC945+AX$1,STOCK!$F$10:$AB$209,17,0),IF($AE945=$AE944,(IF(BX944&gt;=1,BX944-COUNTIFS($AE944:$AE944,$AC945,AX944:AX944,$AI$2),0)),0)),0)</f>
        <v>0</v>
      </c>
    </row>
    <row r="946" spans="29:76" x14ac:dyDescent="0.25">
      <c r="AC946" s="1">
        <f t="shared" si="230"/>
        <v>0</v>
      </c>
      <c r="AD946" s="1">
        <f>IFERROR(IF(LEN(AK946)&gt;=1,VLOOKUP(HLOOKUP(AK946,PROFILE!$K$5:$V$8,4,0),PROFILE!$F$1:$G$3,2,0),0),0)</f>
        <v>0</v>
      </c>
      <c r="AE946" s="1">
        <f t="shared" si="231"/>
        <v>0</v>
      </c>
      <c r="AF946" s="1">
        <v>933</v>
      </c>
      <c r="AI946" s="1" t="str">
        <f>IFERROR(IF($AH946&gt;=1,VLOOKUP($AG946,STUDENT!$O$8:$Z$1507,3,0),""),"")</f>
        <v/>
      </c>
      <c r="AJ946" s="1" t="str">
        <f>IFERROR(IF($AH946&gt;=1,VLOOKUP($AG946,STUDENT!$O$8:$Z$1507,4,0),""),"")</f>
        <v/>
      </c>
      <c r="AK946" s="1" t="str">
        <f>IFERROR(IF($AH946&gt;=1,VLOOKUP($AG946,STUDENT!$O$8:$Z$1507,6,0),""),"")</f>
        <v/>
      </c>
      <c r="AL946" s="1" t="str">
        <f t="shared" si="232"/>
        <v/>
      </c>
      <c r="AM946" s="1" t="str">
        <f t="shared" si="233"/>
        <v/>
      </c>
      <c r="AN946" s="1" t="str">
        <f t="shared" si="234"/>
        <v/>
      </c>
      <c r="AO946" s="1" t="str">
        <f t="shared" si="235"/>
        <v/>
      </c>
      <c r="AP946" s="1" t="str">
        <f t="shared" si="236"/>
        <v/>
      </c>
      <c r="AQ946" s="1" t="str">
        <f t="shared" si="237"/>
        <v/>
      </c>
      <c r="AR946" s="1" t="str">
        <f t="shared" si="238"/>
        <v/>
      </c>
      <c r="AS946" s="1" t="str">
        <f t="shared" si="239"/>
        <v/>
      </c>
      <c r="AT946" s="1" t="str">
        <f t="shared" si="240"/>
        <v/>
      </c>
      <c r="AU946" s="1" t="str">
        <f t="shared" si="241"/>
        <v/>
      </c>
      <c r="AV946" s="1" t="str">
        <f t="shared" si="242"/>
        <v/>
      </c>
      <c r="AW946" s="1" t="str">
        <f t="shared" si="243"/>
        <v/>
      </c>
      <c r="AX946" s="1" t="str">
        <f t="shared" si="244"/>
        <v/>
      </c>
      <c r="AY946" s="1">
        <f>IFERROR(IF($AE946&gt;$AE945,VLOOKUP($AC946+AL$1,STOCK!$F$10:$AB$209,16,0),IF($AE946=$AE945,(IF(AY945&gt;=1,AY945-COUNTIFS($AE945:$AE945,$AC946,AL945:AL945,$AI$1),0)),0)),0)</f>
        <v>0</v>
      </c>
      <c r="AZ946" s="1">
        <f>IFERROR(IF($AE946&gt;$AE945,VLOOKUP($AC946+AM$1,STOCK!$F$10:$AB$209,16,0),IF($AE946=$AE945,(IF(AZ945&gt;=1,AZ945-COUNTIFS($AE945:$AE945,$AC946,AM945:AM945,$AI$1),0)),0)),0)</f>
        <v>0</v>
      </c>
      <c r="BA946" s="1">
        <f>IFERROR(IF($AE946&gt;$AE945,VLOOKUP($AC946+AN$1,STOCK!$F$10:$AB$209,16,0),IF($AE946=$AE945,(IF(BA945&gt;=1,BA945-COUNTIFS($AE945:$AE945,$AC946,AN945:AN945,$AI$1),0)),0)),0)</f>
        <v>0</v>
      </c>
      <c r="BB946" s="1">
        <f>IFERROR(IF($AE946&gt;$AE945,VLOOKUP($AC946+AO$1,STOCK!$F$10:$AB$209,16,0),IF($AE946=$AE945,(IF(BB945&gt;=1,BB945-COUNTIFS($AE945:$AE945,$AC946,AO945:AO945,$AI$1),0)),0)),0)</f>
        <v>0</v>
      </c>
      <c r="BC946" s="1">
        <f>IFERROR(IF($AE946&gt;$AE945,VLOOKUP($AC946+AP$1,STOCK!$F$10:$AB$209,16,0),IF($AE946=$AE945,(IF(BC945&gt;=1,BC945-COUNTIFS($AE945:$AE945,$AC946,AP945:AP945,$AI$1),0)),0)),0)</f>
        <v>0</v>
      </c>
      <c r="BD946" s="1">
        <f>IFERROR(IF($AE946&gt;$AE945,VLOOKUP($AC946+AQ$1,STOCK!$F$10:$AB$209,16,0),IF($AE946=$AE945,(IF(BD945&gt;=1,BD945-COUNTIFS($AE945:$AE945,$AC946,AQ945:AQ945,$AI$1),0)),0)),0)</f>
        <v>0</v>
      </c>
      <c r="BE946" s="1">
        <f>IFERROR(IF($AE946&gt;$AE945,VLOOKUP($AC946+AR$1,STOCK!$F$10:$AB$209,16,0),IF($AE946=$AE945,(IF(BE945&gt;=1,BE945-COUNTIFS($AE945:$AE945,$AC946,AR945:AR945,$AI$1),0)),0)),0)</f>
        <v>0</v>
      </c>
      <c r="BF946" s="1">
        <f>IFERROR(IF($AE946&gt;$AE945,VLOOKUP($AC946+AS$1,STOCK!$F$10:$AB$209,16,0),IF($AE946=$AE945,(IF(BF945&gt;=1,BF945-COUNTIFS($AE945:$AE945,$AC946,AS945:AS945,$AI$1),0)),0)),0)</f>
        <v>0</v>
      </c>
      <c r="BG946" s="1">
        <f>IFERROR(IF($AE946&gt;$AE945,VLOOKUP($AC946+AT$1,STOCK!$F$10:$AB$209,16,0),IF($AE946=$AE945,(IF(BG945&gt;=1,BG945-COUNTIFS($AE945:$AE945,$AC946,AT945:AT945,$AI$1),0)),0)),0)</f>
        <v>0</v>
      </c>
      <c r="BH946" s="1">
        <f>IFERROR(IF($AE946&gt;$AE945,VLOOKUP($AC946+AU$1,STOCK!$F$10:$AB$209,16,0),IF($AE946=$AE945,(IF(BH945&gt;=1,BH945-COUNTIFS($AE945:$AE945,$AC946,AU945:AU945,$AI$1),0)),0)),0)</f>
        <v>0</v>
      </c>
      <c r="BI946" s="1">
        <f>IFERROR(IF($AE946&gt;$AE945,VLOOKUP($AC946+AV$1,STOCK!$F$10:$AB$209,16,0),IF($AE946=$AE945,(IF(BI945&gt;=1,BI945-COUNTIFS($AE945:$AE945,$AC946,AV945:AV945,$AI$1),0)),0)),0)</f>
        <v>0</v>
      </c>
      <c r="BJ946" s="1">
        <f>IFERROR(IF($AE946&gt;$AE945,VLOOKUP($AC946+AW$1,STOCK!$F$10:$AB$209,16,0),IF($AE946=$AE945,(IF(BJ945&gt;=1,BJ945-COUNTIFS($AE945:$AE945,$AC946,AW945:AW945,$AI$1),0)),0)),0)</f>
        <v>0</v>
      </c>
      <c r="BK946" s="1">
        <f>IFERROR(IF($AE946&gt;$AE945,VLOOKUP($AC946+AX$1,STOCK!$F$10:$AB$209,16,0),IF($AE946=$AE945,(IF(BK945&gt;=1,BK945-COUNTIFS($AE945:$AE945,$AC946,AX945:AX945,$AI$1),0)),0)),0)</f>
        <v>0</v>
      </c>
      <c r="BL946" s="1">
        <f>IFERROR(IF($AE946&gt;$AE945,VLOOKUP($AC946+AL$1,STOCK!$F$10:$AB$209,17,0),IF($AE946=$AE945,(IF(BL945&gt;=1,BL945-COUNTIFS($AE945:$AE945,$AC946,AL945:AL945,$AI$2),0)),0)),0)</f>
        <v>0</v>
      </c>
      <c r="BM946" s="1">
        <f>IFERROR(IF($AE946&gt;$AE945,VLOOKUP($AC946+AM$1,STOCK!$F$10:$AB$209,17,0),IF($AE946=$AE945,(IF(BM945&gt;=1,BM945-COUNTIFS($AE945:$AE945,$AC946,AM945:AM945,$AI$2),0)),0)),0)</f>
        <v>0</v>
      </c>
      <c r="BN946" s="1">
        <f>IFERROR(IF($AE946&gt;$AE945,VLOOKUP($AC946+AN$1,STOCK!$F$10:$AB$209,17,0),IF($AE946=$AE945,(IF(BN945&gt;=1,BN945-COUNTIFS($AE945:$AE945,$AC946,AN945:AN945,$AI$2),0)),0)),0)</f>
        <v>0</v>
      </c>
      <c r="BO946" s="1">
        <f>IFERROR(IF($AE946&gt;$AE945,VLOOKUP($AC946+AO$1,STOCK!$F$10:$AB$209,17,0),IF($AE946=$AE945,(IF(BO945&gt;=1,BO945-COUNTIFS($AE945:$AE945,$AC946,AO945:AO945,$AI$2),0)),0)),0)</f>
        <v>0</v>
      </c>
      <c r="BP946" s="1">
        <f>IFERROR(IF($AE946&gt;$AE945,VLOOKUP($AC946+AP$1,STOCK!$F$10:$AB$209,17,0),IF($AE946=$AE945,(IF(BP945&gt;=1,BP945-COUNTIFS($AE945:$AE945,$AC946,AP945:AP945,$AI$2),0)),0)),0)</f>
        <v>0</v>
      </c>
      <c r="BQ946" s="1">
        <f>IFERROR(IF($AE946&gt;$AE945,VLOOKUP($AC946+AQ$1,STOCK!$F$10:$AB$209,17,0),IF($AE946=$AE945,(IF(BQ945&gt;=1,BQ945-COUNTIFS($AE945:$AE945,$AC946,AQ945:AQ945,$AI$2),0)),0)),0)</f>
        <v>0</v>
      </c>
      <c r="BR946" s="1">
        <f>IFERROR(IF($AE946&gt;$AE945,VLOOKUP($AC946+AR$1,STOCK!$F$10:$AB$209,17,0),IF($AE946=$AE945,(IF(BR945&gt;=1,BR945-COUNTIFS($AE945:$AE945,$AC946,AR945:AR945,$AI$2),0)),0)),0)</f>
        <v>0</v>
      </c>
      <c r="BS946" s="1">
        <f>IFERROR(IF($AE946&gt;$AE945,VLOOKUP($AC946+AS$1,STOCK!$F$10:$AB$209,17,0),IF($AE946=$AE945,(IF(BS945&gt;=1,BS945-COUNTIFS($AE945:$AE945,$AC946,AS945:AS945,$AI$2),0)),0)),0)</f>
        <v>0</v>
      </c>
      <c r="BT946" s="1">
        <f>IFERROR(IF($AE946&gt;$AE945,VLOOKUP($AC946+AT$1,STOCK!$F$10:$AB$209,17,0),IF($AE946=$AE945,(IF(BT945&gt;=1,BT945-COUNTIFS($AE945:$AE945,$AC946,AT945:AT945,$AI$2),0)),0)),0)</f>
        <v>0</v>
      </c>
      <c r="BU946" s="1">
        <f>IFERROR(IF($AE946&gt;$AE945,VLOOKUP($AC946+AU$1,STOCK!$F$10:$AB$209,17,0),IF($AE946=$AE945,(IF(BU945&gt;=1,BU945-COUNTIFS($AE945:$AE945,$AC946,AU945:AU945,$AI$2),0)),0)),0)</f>
        <v>0</v>
      </c>
      <c r="BV946" s="1">
        <f>IFERROR(IF($AE946&gt;$AE945,VLOOKUP($AC946+AV$1,STOCK!$F$10:$AB$209,17,0),IF($AE946=$AE945,(IF(BV945&gt;=1,BV945-COUNTIFS($AE945:$AE945,$AC946,AV945:AV945,$AI$2),0)),0)),0)</f>
        <v>0</v>
      </c>
      <c r="BW946" s="1">
        <f>IFERROR(IF($AE946&gt;$AE945,VLOOKUP($AC946+AW$1,STOCK!$F$10:$AB$209,17,0),IF($AE946=$AE945,(IF(BW945&gt;=1,BW945-COUNTIFS($AE945:$AE945,$AC946,AW945:AW945,$AI$2),0)),0)),0)</f>
        <v>0</v>
      </c>
      <c r="BX946" s="1">
        <f>IFERROR(IF($AE946&gt;$AE945,VLOOKUP($AC946+AX$1,STOCK!$F$10:$AB$209,17,0),IF($AE946=$AE945,(IF(BX945&gt;=1,BX945-COUNTIFS($AE945:$AE945,$AC946,AX945:AX945,$AI$2),0)),0)),0)</f>
        <v>0</v>
      </c>
    </row>
    <row r="947" spans="29:76" x14ac:dyDescent="0.25">
      <c r="AC947" s="1">
        <f t="shared" si="230"/>
        <v>0</v>
      </c>
      <c r="AD947" s="1">
        <f>IFERROR(IF(LEN(AK947)&gt;=1,VLOOKUP(HLOOKUP(AK947,PROFILE!$K$5:$V$8,4,0),PROFILE!$F$1:$G$3,2,0),0),0)</f>
        <v>0</v>
      </c>
      <c r="AE947" s="1">
        <f t="shared" si="231"/>
        <v>0</v>
      </c>
      <c r="AF947" s="1">
        <v>934</v>
      </c>
      <c r="AI947" s="1" t="str">
        <f>IFERROR(IF($AH947&gt;=1,VLOOKUP($AG947,STUDENT!$O$8:$Z$1507,3,0),""),"")</f>
        <v/>
      </c>
      <c r="AJ947" s="1" t="str">
        <f>IFERROR(IF($AH947&gt;=1,VLOOKUP($AG947,STUDENT!$O$8:$Z$1507,4,0),""),"")</f>
        <v/>
      </c>
      <c r="AK947" s="1" t="str">
        <f>IFERROR(IF($AH947&gt;=1,VLOOKUP($AG947,STUDENT!$O$8:$Z$1507,6,0),""),"")</f>
        <v/>
      </c>
      <c r="AL947" s="1" t="str">
        <f t="shared" si="232"/>
        <v/>
      </c>
      <c r="AM947" s="1" t="str">
        <f t="shared" si="233"/>
        <v/>
      </c>
      <c r="AN947" s="1" t="str">
        <f t="shared" si="234"/>
        <v/>
      </c>
      <c r="AO947" s="1" t="str">
        <f t="shared" si="235"/>
        <v/>
      </c>
      <c r="AP947" s="1" t="str">
        <f t="shared" si="236"/>
        <v/>
      </c>
      <c r="AQ947" s="1" t="str">
        <f t="shared" si="237"/>
        <v/>
      </c>
      <c r="AR947" s="1" t="str">
        <f t="shared" si="238"/>
        <v/>
      </c>
      <c r="AS947" s="1" t="str">
        <f t="shared" si="239"/>
        <v/>
      </c>
      <c r="AT947" s="1" t="str">
        <f t="shared" si="240"/>
        <v/>
      </c>
      <c r="AU947" s="1" t="str">
        <f t="shared" si="241"/>
        <v/>
      </c>
      <c r="AV947" s="1" t="str">
        <f t="shared" si="242"/>
        <v/>
      </c>
      <c r="AW947" s="1" t="str">
        <f t="shared" si="243"/>
        <v/>
      </c>
      <c r="AX947" s="1" t="str">
        <f t="shared" si="244"/>
        <v/>
      </c>
      <c r="AY947" s="1">
        <f>IFERROR(IF($AE947&gt;$AE946,VLOOKUP($AC947+AL$1,STOCK!$F$10:$AB$209,16,0),IF($AE947=$AE946,(IF(AY946&gt;=1,AY946-COUNTIFS($AE946:$AE946,$AC947,AL946:AL946,$AI$1),0)),0)),0)</f>
        <v>0</v>
      </c>
      <c r="AZ947" s="1">
        <f>IFERROR(IF($AE947&gt;$AE946,VLOOKUP($AC947+AM$1,STOCK!$F$10:$AB$209,16,0),IF($AE947=$AE946,(IF(AZ946&gt;=1,AZ946-COUNTIFS($AE946:$AE946,$AC947,AM946:AM946,$AI$1),0)),0)),0)</f>
        <v>0</v>
      </c>
      <c r="BA947" s="1">
        <f>IFERROR(IF($AE947&gt;$AE946,VLOOKUP($AC947+AN$1,STOCK!$F$10:$AB$209,16,0),IF($AE947=$AE946,(IF(BA946&gt;=1,BA946-COUNTIFS($AE946:$AE946,$AC947,AN946:AN946,$AI$1),0)),0)),0)</f>
        <v>0</v>
      </c>
      <c r="BB947" s="1">
        <f>IFERROR(IF($AE947&gt;$AE946,VLOOKUP($AC947+AO$1,STOCK!$F$10:$AB$209,16,0),IF($AE947=$AE946,(IF(BB946&gt;=1,BB946-COUNTIFS($AE946:$AE946,$AC947,AO946:AO946,$AI$1),0)),0)),0)</f>
        <v>0</v>
      </c>
      <c r="BC947" s="1">
        <f>IFERROR(IF($AE947&gt;$AE946,VLOOKUP($AC947+AP$1,STOCK!$F$10:$AB$209,16,0),IF($AE947=$AE946,(IF(BC946&gt;=1,BC946-COUNTIFS($AE946:$AE946,$AC947,AP946:AP946,$AI$1),0)),0)),0)</f>
        <v>0</v>
      </c>
      <c r="BD947" s="1">
        <f>IFERROR(IF($AE947&gt;$AE946,VLOOKUP($AC947+AQ$1,STOCK!$F$10:$AB$209,16,0),IF($AE947=$AE946,(IF(BD946&gt;=1,BD946-COUNTIFS($AE946:$AE946,$AC947,AQ946:AQ946,$AI$1),0)),0)),0)</f>
        <v>0</v>
      </c>
      <c r="BE947" s="1">
        <f>IFERROR(IF($AE947&gt;$AE946,VLOOKUP($AC947+AR$1,STOCK!$F$10:$AB$209,16,0),IF($AE947=$AE946,(IF(BE946&gt;=1,BE946-COUNTIFS($AE946:$AE946,$AC947,AR946:AR946,$AI$1),0)),0)),0)</f>
        <v>0</v>
      </c>
      <c r="BF947" s="1">
        <f>IFERROR(IF($AE947&gt;$AE946,VLOOKUP($AC947+AS$1,STOCK!$F$10:$AB$209,16,0),IF($AE947=$AE946,(IF(BF946&gt;=1,BF946-COUNTIFS($AE946:$AE946,$AC947,AS946:AS946,$AI$1),0)),0)),0)</f>
        <v>0</v>
      </c>
      <c r="BG947" s="1">
        <f>IFERROR(IF($AE947&gt;$AE946,VLOOKUP($AC947+AT$1,STOCK!$F$10:$AB$209,16,0),IF($AE947=$AE946,(IF(BG946&gt;=1,BG946-COUNTIFS($AE946:$AE946,$AC947,AT946:AT946,$AI$1),0)),0)),0)</f>
        <v>0</v>
      </c>
      <c r="BH947" s="1">
        <f>IFERROR(IF($AE947&gt;$AE946,VLOOKUP($AC947+AU$1,STOCK!$F$10:$AB$209,16,0),IF($AE947=$AE946,(IF(BH946&gt;=1,BH946-COUNTIFS($AE946:$AE946,$AC947,AU946:AU946,$AI$1),0)),0)),0)</f>
        <v>0</v>
      </c>
      <c r="BI947" s="1">
        <f>IFERROR(IF($AE947&gt;$AE946,VLOOKUP($AC947+AV$1,STOCK!$F$10:$AB$209,16,0),IF($AE947=$AE946,(IF(BI946&gt;=1,BI946-COUNTIFS($AE946:$AE946,$AC947,AV946:AV946,$AI$1),0)),0)),0)</f>
        <v>0</v>
      </c>
      <c r="BJ947" s="1">
        <f>IFERROR(IF($AE947&gt;$AE946,VLOOKUP($AC947+AW$1,STOCK!$F$10:$AB$209,16,0),IF($AE947=$AE946,(IF(BJ946&gt;=1,BJ946-COUNTIFS($AE946:$AE946,$AC947,AW946:AW946,$AI$1),0)),0)),0)</f>
        <v>0</v>
      </c>
      <c r="BK947" s="1">
        <f>IFERROR(IF($AE947&gt;$AE946,VLOOKUP($AC947+AX$1,STOCK!$F$10:$AB$209,16,0),IF($AE947=$AE946,(IF(BK946&gt;=1,BK946-COUNTIFS($AE946:$AE946,$AC947,AX946:AX946,$AI$1),0)),0)),0)</f>
        <v>0</v>
      </c>
      <c r="BL947" s="1">
        <f>IFERROR(IF($AE947&gt;$AE946,VLOOKUP($AC947+AL$1,STOCK!$F$10:$AB$209,17,0),IF($AE947=$AE946,(IF(BL946&gt;=1,BL946-COUNTIFS($AE946:$AE946,$AC947,AL946:AL946,$AI$2),0)),0)),0)</f>
        <v>0</v>
      </c>
      <c r="BM947" s="1">
        <f>IFERROR(IF($AE947&gt;$AE946,VLOOKUP($AC947+AM$1,STOCK!$F$10:$AB$209,17,0),IF($AE947=$AE946,(IF(BM946&gt;=1,BM946-COUNTIFS($AE946:$AE946,$AC947,AM946:AM946,$AI$2),0)),0)),0)</f>
        <v>0</v>
      </c>
      <c r="BN947" s="1">
        <f>IFERROR(IF($AE947&gt;$AE946,VLOOKUP($AC947+AN$1,STOCK!$F$10:$AB$209,17,0),IF($AE947=$AE946,(IF(BN946&gt;=1,BN946-COUNTIFS($AE946:$AE946,$AC947,AN946:AN946,$AI$2),0)),0)),0)</f>
        <v>0</v>
      </c>
      <c r="BO947" s="1">
        <f>IFERROR(IF($AE947&gt;$AE946,VLOOKUP($AC947+AO$1,STOCK!$F$10:$AB$209,17,0),IF($AE947=$AE946,(IF(BO946&gt;=1,BO946-COUNTIFS($AE946:$AE946,$AC947,AO946:AO946,$AI$2),0)),0)),0)</f>
        <v>0</v>
      </c>
      <c r="BP947" s="1">
        <f>IFERROR(IF($AE947&gt;$AE946,VLOOKUP($AC947+AP$1,STOCK!$F$10:$AB$209,17,0),IF($AE947=$AE946,(IF(BP946&gt;=1,BP946-COUNTIFS($AE946:$AE946,$AC947,AP946:AP946,$AI$2),0)),0)),0)</f>
        <v>0</v>
      </c>
      <c r="BQ947" s="1">
        <f>IFERROR(IF($AE947&gt;$AE946,VLOOKUP($AC947+AQ$1,STOCK!$F$10:$AB$209,17,0),IF($AE947=$AE946,(IF(BQ946&gt;=1,BQ946-COUNTIFS($AE946:$AE946,$AC947,AQ946:AQ946,$AI$2),0)),0)),0)</f>
        <v>0</v>
      </c>
      <c r="BR947" s="1">
        <f>IFERROR(IF($AE947&gt;$AE946,VLOOKUP($AC947+AR$1,STOCK!$F$10:$AB$209,17,0),IF($AE947=$AE946,(IF(BR946&gt;=1,BR946-COUNTIFS($AE946:$AE946,$AC947,AR946:AR946,$AI$2),0)),0)),0)</f>
        <v>0</v>
      </c>
      <c r="BS947" s="1">
        <f>IFERROR(IF($AE947&gt;$AE946,VLOOKUP($AC947+AS$1,STOCK!$F$10:$AB$209,17,0),IF($AE947=$AE946,(IF(BS946&gt;=1,BS946-COUNTIFS($AE946:$AE946,$AC947,AS946:AS946,$AI$2),0)),0)),0)</f>
        <v>0</v>
      </c>
      <c r="BT947" s="1">
        <f>IFERROR(IF($AE947&gt;$AE946,VLOOKUP($AC947+AT$1,STOCK!$F$10:$AB$209,17,0),IF($AE947=$AE946,(IF(BT946&gt;=1,BT946-COUNTIFS($AE946:$AE946,$AC947,AT946:AT946,$AI$2),0)),0)),0)</f>
        <v>0</v>
      </c>
      <c r="BU947" s="1">
        <f>IFERROR(IF($AE947&gt;$AE946,VLOOKUP($AC947+AU$1,STOCK!$F$10:$AB$209,17,0),IF($AE947=$AE946,(IF(BU946&gt;=1,BU946-COUNTIFS($AE946:$AE946,$AC947,AU946:AU946,$AI$2),0)),0)),0)</f>
        <v>0</v>
      </c>
      <c r="BV947" s="1">
        <f>IFERROR(IF($AE947&gt;$AE946,VLOOKUP($AC947+AV$1,STOCK!$F$10:$AB$209,17,0),IF($AE947=$AE946,(IF(BV946&gt;=1,BV946-COUNTIFS($AE946:$AE946,$AC947,AV946:AV946,$AI$2),0)),0)),0)</f>
        <v>0</v>
      </c>
      <c r="BW947" s="1">
        <f>IFERROR(IF($AE947&gt;$AE946,VLOOKUP($AC947+AW$1,STOCK!$F$10:$AB$209,17,0),IF($AE947=$AE946,(IF(BW946&gt;=1,BW946-COUNTIFS($AE946:$AE946,$AC947,AW946:AW946,$AI$2),0)),0)),0)</f>
        <v>0</v>
      </c>
      <c r="BX947" s="1">
        <f>IFERROR(IF($AE947&gt;$AE946,VLOOKUP($AC947+AX$1,STOCK!$F$10:$AB$209,17,0),IF($AE947=$AE946,(IF(BX946&gt;=1,BX946-COUNTIFS($AE946:$AE946,$AC947,AX946:AX946,$AI$2),0)),0)),0)</f>
        <v>0</v>
      </c>
    </row>
    <row r="948" spans="29:76" x14ac:dyDescent="0.25">
      <c r="AC948" s="1">
        <f t="shared" si="230"/>
        <v>0</v>
      </c>
      <c r="AD948" s="1">
        <f>IFERROR(IF(LEN(AK948)&gt;=1,VLOOKUP(HLOOKUP(AK948,PROFILE!$K$5:$V$8,4,0),PROFILE!$F$1:$G$3,2,0),0),0)</f>
        <v>0</v>
      </c>
      <c r="AE948" s="1">
        <f t="shared" si="231"/>
        <v>0</v>
      </c>
      <c r="AF948" s="1">
        <v>935</v>
      </c>
      <c r="AI948" s="1" t="str">
        <f>IFERROR(IF($AH948&gt;=1,VLOOKUP($AG948,STUDENT!$O$8:$Z$1507,3,0),""),"")</f>
        <v/>
      </c>
      <c r="AJ948" s="1" t="str">
        <f>IFERROR(IF($AH948&gt;=1,VLOOKUP($AG948,STUDENT!$O$8:$Z$1507,4,0),""),"")</f>
        <v/>
      </c>
      <c r="AK948" s="1" t="str">
        <f>IFERROR(IF($AH948&gt;=1,VLOOKUP($AG948,STUDENT!$O$8:$Z$1507,6,0),""),"")</f>
        <v/>
      </c>
      <c r="AL948" s="1" t="str">
        <f t="shared" si="232"/>
        <v/>
      </c>
      <c r="AM948" s="1" t="str">
        <f t="shared" si="233"/>
        <v/>
      </c>
      <c r="AN948" s="1" t="str">
        <f t="shared" si="234"/>
        <v/>
      </c>
      <c r="AO948" s="1" t="str">
        <f t="shared" si="235"/>
        <v/>
      </c>
      <c r="AP948" s="1" t="str">
        <f t="shared" si="236"/>
        <v/>
      </c>
      <c r="AQ948" s="1" t="str">
        <f t="shared" si="237"/>
        <v/>
      </c>
      <c r="AR948" s="1" t="str">
        <f t="shared" si="238"/>
        <v/>
      </c>
      <c r="AS948" s="1" t="str">
        <f t="shared" si="239"/>
        <v/>
      </c>
      <c r="AT948" s="1" t="str">
        <f t="shared" si="240"/>
        <v/>
      </c>
      <c r="AU948" s="1" t="str">
        <f t="shared" si="241"/>
        <v/>
      </c>
      <c r="AV948" s="1" t="str">
        <f t="shared" si="242"/>
        <v/>
      </c>
      <c r="AW948" s="1" t="str">
        <f t="shared" si="243"/>
        <v/>
      </c>
      <c r="AX948" s="1" t="str">
        <f t="shared" si="244"/>
        <v/>
      </c>
      <c r="AY948" s="1">
        <f>IFERROR(IF($AE948&gt;$AE947,VLOOKUP($AC948+AL$1,STOCK!$F$10:$AB$209,16,0),IF($AE948=$AE947,(IF(AY947&gt;=1,AY947-COUNTIFS($AE947:$AE947,$AC948,AL947:AL947,$AI$1),0)),0)),0)</f>
        <v>0</v>
      </c>
      <c r="AZ948" s="1">
        <f>IFERROR(IF($AE948&gt;$AE947,VLOOKUP($AC948+AM$1,STOCK!$F$10:$AB$209,16,0),IF($AE948=$AE947,(IF(AZ947&gt;=1,AZ947-COUNTIFS($AE947:$AE947,$AC948,AM947:AM947,$AI$1),0)),0)),0)</f>
        <v>0</v>
      </c>
      <c r="BA948" s="1">
        <f>IFERROR(IF($AE948&gt;$AE947,VLOOKUP($AC948+AN$1,STOCK!$F$10:$AB$209,16,0),IF($AE948=$AE947,(IF(BA947&gt;=1,BA947-COUNTIFS($AE947:$AE947,$AC948,AN947:AN947,$AI$1),0)),0)),0)</f>
        <v>0</v>
      </c>
      <c r="BB948" s="1">
        <f>IFERROR(IF($AE948&gt;$AE947,VLOOKUP($AC948+AO$1,STOCK!$F$10:$AB$209,16,0),IF($AE948=$AE947,(IF(BB947&gt;=1,BB947-COUNTIFS($AE947:$AE947,$AC948,AO947:AO947,$AI$1),0)),0)),0)</f>
        <v>0</v>
      </c>
      <c r="BC948" s="1">
        <f>IFERROR(IF($AE948&gt;$AE947,VLOOKUP($AC948+AP$1,STOCK!$F$10:$AB$209,16,0),IF($AE948=$AE947,(IF(BC947&gt;=1,BC947-COUNTIFS($AE947:$AE947,$AC948,AP947:AP947,$AI$1),0)),0)),0)</f>
        <v>0</v>
      </c>
      <c r="BD948" s="1">
        <f>IFERROR(IF($AE948&gt;$AE947,VLOOKUP($AC948+AQ$1,STOCK!$F$10:$AB$209,16,0),IF($AE948=$AE947,(IF(BD947&gt;=1,BD947-COUNTIFS($AE947:$AE947,$AC948,AQ947:AQ947,$AI$1),0)),0)),0)</f>
        <v>0</v>
      </c>
      <c r="BE948" s="1">
        <f>IFERROR(IF($AE948&gt;$AE947,VLOOKUP($AC948+AR$1,STOCK!$F$10:$AB$209,16,0),IF($AE948=$AE947,(IF(BE947&gt;=1,BE947-COUNTIFS($AE947:$AE947,$AC948,AR947:AR947,$AI$1),0)),0)),0)</f>
        <v>0</v>
      </c>
      <c r="BF948" s="1">
        <f>IFERROR(IF($AE948&gt;$AE947,VLOOKUP($AC948+AS$1,STOCK!$F$10:$AB$209,16,0),IF($AE948=$AE947,(IF(BF947&gt;=1,BF947-COUNTIFS($AE947:$AE947,$AC948,AS947:AS947,$AI$1),0)),0)),0)</f>
        <v>0</v>
      </c>
      <c r="BG948" s="1">
        <f>IFERROR(IF($AE948&gt;$AE947,VLOOKUP($AC948+AT$1,STOCK!$F$10:$AB$209,16,0),IF($AE948=$AE947,(IF(BG947&gt;=1,BG947-COUNTIFS($AE947:$AE947,$AC948,AT947:AT947,$AI$1),0)),0)),0)</f>
        <v>0</v>
      </c>
      <c r="BH948" s="1">
        <f>IFERROR(IF($AE948&gt;$AE947,VLOOKUP($AC948+AU$1,STOCK!$F$10:$AB$209,16,0),IF($AE948=$AE947,(IF(BH947&gt;=1,BH947-COUNTIFS($AE947:$AE947,$AC948,AU947:AU947,$AI$1),0)),0)),0)</f>
        <v>0</v>
      </c>
      <c r="BI948" s="1">
        <f>IFERROR(IF($AE948&gt;$AE947,VLOOKUP($AC948+AV$1,STOCK!$F$10:$AB$209,16,0),IF($AE948=$AE947,(IF(BI947&gt;=1,BI947-COUNTIFS($AE947:$AE947,$AC948,AV947:AV947,$AI$1),0)),0)),0)</f>
        <v>0</v>
      </c>
      <c r="BJ948" s="1">
        <f>IFERROR(IF($AE948&gt;$AE947,VLOOKUP($AC948+AW$1,STOCK!$F$10:$AB$209,16,0),IF($AE948=$AE947,(IF(BJ947&gt;=1,BJ947-COUNTIFS($AE947:$AE947,$AC948,AW947:AW947,$AI$1),0)),0)),0)</f>
        <v>0</v>
      </c>
      <c r="BK948" s="1">
        <f>IFERROR(IF($AE948&gt;$AE947,VLOOKUP($AC948+AX$1,STOCK!$F$10:$AB$209,16,0),IF($AE948=$AE947,(IF(BK947&gt;=1,BK947-COUNTIFS($AE947:$AE947,$AC948,AX947:AX947,$AI$1),0)),0)),0)</f>
        <v>0</v>
      </c>
      <c r="BL948" s="1">
        <f>IFERROR(IF($AE948&gt;$AE947,VLOOKUP($AC948+AL$1,STOCK!$F$10:$AB$209,17,0),IF($AE948=$AE947,(IF(BL947&gt;=1,BL947-COUNTIFS($AE947:$AE947,$AC948,AL947:AL947,$AI$2),0)),0)),0)</f>
        <v>0</v>
      </c>
      <c r="BM948" s="1">
        <f>IFERROR(IF($AE948&gt;$AE947,VLOOKUP($AC948+AM$1,STOCK!$F$10:$AB$209,17,0),IF($AE948=$AE947,(IF(BM947&gt;=1,BM947-COUNTIFS($AE947:$AE947,$AC948,AM947:AM947,$AI$2),0)),0)),0)</f>
        <v>0</v>
      </c>
      <c r="BN948" s="1">
        <f>IFERROR(IF($AE948&gt;$AE947,VLOOKUP($AC948+AN$1,STOCK!$F$10:$AB$209,17,0),IF($AE948=$AE947,(IF(BN947&gt;=1,BN947-COUNTIFS($AE947:$AE947,$AC948,AN947:AN947,$AI$2),0)),0)),0)</f>
        <v>0</v>
      </c>
      <c r="BO948" s="1">
        <f>IFERROR(IF($AE948&gt;$AE947,VLOOKUP($AC948+AO$1,STOCK!$F$10:$AB$209,17,0),IF($AE948=$AE947,(IF(BO947&gt;=1,BO947-COUNTIFS($AE947:$AE947,$AC948,AO947:AO947,$AI$2),0)),0)),0)</f>
        <v>0</v>
      </c>
      <c r="BP948" s="1">
        <f>IFERROR(IF($AE948&gt;$AE947,VLOOKUP($AC948+AP$1,STOCK!$F$10:$AB$209,17,0),IF($AE948=$AE947,(IF(BP947&gt;=1,BP947-COUNTIFS($AE947:$AE947,$AC948,AP947:AP947,$AI$2),0)),0)),0)</f>
        <v>0</v>
      </c>
      <c r="BQ948" s="1">
        <f>IFERROR(IF($AE948&gt;$AE947,VLOOKUP($AC948+AQ$1,STOCK!$F$10:$AB$209,17,0),IF($AE948=$AE947,(IF(BQ947&gt;=1,BQ947-COUNTIFS($AE947:$AE947,$AC948,AQ947:AQ947,$AI$2),0)),0)),0)</f>
        <v>0</v>
      </c>
      <c r="BR948" s="1">
        <f>IFERROR(IF($AE948&gt;$AE947,VLOOKUP($AC948+AR$1,STOCK!$F$10:$AB$209,17,0),IF($AE948=$AE947,(IF(BR947&gt;=1,BR947-COUNTIFS($AE947:$AE947,$AC948,AR947:AR947,$AI$2),0)),0)),0)</f>
        <v>0</v>
      </c>
      <c r="BS948" s="1">
        <f>IFERROR(IF($AE948&gt;$AE947,VLOOKUP($AC948+AS$1,STOCK!$F$10:$AB$209,17,0),IF($AE948=$AE947,(IF(BS947&gt;=1,BS947-COUNTIFS($AE947:$AE947,$AC948,AS947:AS947,$AI$2),0)),0)),0)</f>
        <v>0</v>
      </c>
      <c r="BT948" s="1">
        <f>IFERROR(IF($AE948&gt;$AE947,VLOOKUP($AC948+AT$1,STOCK!$F$10:$AB$209,17,0),IF($AE948=$AE947,(IF(BT947&gt;=1,BT947-COUNTIFS($AE947:$AE947,$AC948,AT947:AT947,$AI$2),0)),0)),0)</f>
        <v>0</v>
      </c>
      <c r="BU948" s="1">
        <f>IFERROR(IF($AE948&gt;$AE947,VLOOKUP($AC948+AU$1,STOCK!$F$10:$AB$209,17,0),IF($AE948=$AE947,(IF(BU947&gt;=1,BU947-COUNTIFS($AE947:$AE947,$AC948,AU947:AU947,$AI$2),0)),0)),0)</f>
        <v>0</v>
      </c>
      <c r="BV948" s="1">
        <f>IFERROR(IF($AE948&gt;$AE947,VLOOKUP($AC948+AV$1,STOCK!$F$10:$AB$209,17,0),IF($AE948=$AE947,(IF(BV947&gt;=1,BV947-COUNTIFS($AE947:$AE947,$AC948,AV947:AV947,$AI$2),0)),0)),0)</f>
        <v>0</v>
      </c>
      <c r="BW948" s="1">
        <f>IFERROR(IF($AE948&gt;$AE947,VLOOKUP($AC948+AW$1,STOCK!$F$10:$AB$209,17,0),IF($AE948=$AE947,(IF(BW947&gt;=1,BW947-COUNTIFS($AE947:$AE947,$AC948,AW947:AW947,$AI$2),0)),0)),0)</f>
        <v>0</v>
      </c>
      <c r="BX948" s="1">
        <f>IFERROR(IF($AE948&gt;$AE947,VLOOKUP($AC948+AX$1,STOCK!$F$10:$AB$209,17,0),IF($AE948=$AE947,(IF(BX947&gt;=1,BX947-COUNTIFS($AE947:$AE947,$AC948,AX947:AX947,$AI$2),0)),0)),0)</f>
        <v>0</v>
      </c>
    </row>
    <row r="949" spans="29:76" x14ac:dyDescent="0.25">
      <c r="AC949" s="1">
        <f t="shared" si="230"/>
        <v>0</v>
      </c>
      <c r="AD949" s="1">
        <f>IFERROR(IF(LEN(AK949)&gt;=1,VLOOKUP(HLOOKUP(AK949,PROFILE!$K$5:$V$8,4,0),PROFILE!$F$1:$G$3,2,0),0),0)</f>
        <v>0</v>
      </c>
      <c r="AE949" s="1">
        <f t="shared" si="231"/>
        <v>0</v>
      </c>
      <c r="AF949" s="1">
        <v>936</v>
      </c>
      <c r="AI949" s="1" t="str">
        <f>IFERROR(IF($AH949&gt;=1,VLOOKUP($AG949,STUDENT!$O$8:$Z$1507,3,0),""),"")</f>
        <v/>
      </c>
      <c r="AJ949" s="1" t="str">
        <f>IFERROR(IF($AH949&gt;=1,VLOOKUP($AG949,STUDENT!$O$8:$Z$1507,4,0),""),"")</f>
        <v/>
      </c>
      <c r="AK949" s="1" t="str">
        <f>IFERROR(IF($AH949&gt;=1,VLOOKUP($AG949,STUDENT!$O$8:$Z$1507,6,0),""),"")</f>
        <v/>
      </c>
      <c r="AL949" s="1" t="str">
        <f t="shared" si="232"/>
        <v/>
      </c>
      <c r="AM949" s="1" t="str">
        <f t="shared" si="233"/>
        <v/>
      </c>
      <c r="AN949" s="1" t="str">
        <f t="shared" si="234"/>
        <v/>
      </c>
      <c r="AO949" s="1" t="str">
        <f t="shared" si="235"/>
        <v/>
      </c>
      <c r="AP949" s="1" t="str">
        <f t="shared" si="236"/>
        <v/>
      </c>
      <c r="AQ949" s="1" t="str">
        <f t="shared" si="237"/>
        <v/>
      </c>
      <c r="AR949" s="1" t="str">
        <f t="shared" si="238"/>
        <v/>
      </c>
      <c r="AS949" s="1" t="str">
        <f t="shared" si="239"/>
        <v/>
      </c>
      <c r="AT949" s="1" t="str">
        <f t="shared" si="240"/>
        <v/>
      </c>
      <c r="AU949" s="1" t="str">
        <f t="shared" si="241"/>
        <v/>
      </c>
      <c r="AV949" s="1" t="str">
        <f t="shared" si="242"/>
        <v/>
      </c>
      <c r="AW949" s="1" t="str">
        <f t="shared" si="243"/>
        <v/>
      </c>
      <c r="AX949" s="1" t="str">
        <f t="shared" si="244"/>
        <v/>
      </c>
      <c r="AY949" s="1">
        <f>IFERROR(IF($AE949&gt;$AE948,VLOOKUP($AC949+AL$1,STOCK!$F$10:$AB$209,16,0),IF($AE949=$AE948,(IF(AY948&gt;=1,AY948-COUNTIFS($AE948:$AE948,$AC949,AL948:AL948,$AI$1),0)),0)),0)</f>
        <v>0</v>
      </c>
      <c r="AZ949" s="1">
        <f>IFERROR(IF($AE949&gt;$AE948,VLOOKUP($AC949+AM$1,STOCK!$F$10:$AB$209,16,0),IF($AE949=$AE948,(IF(AZ948&gt;=1,AZ948-COUNTIFS($AE948:$AE948,$AC949,AM948:AM948,$AI$1),0)),0)),0)</f>
        <v>0</v>
      </c>
      <c r="BA949" s="1">
        <f>IFERROR(IF($AE949&gt;$AE948,VLOOKUP($AC949+AN$1,STOCK!$F$10:$AB$209,16,0),IF($AE949=$AE948,(IF(BA948&gt;=1,BA948-COUNTIFS($AE948:$AE948,$AC949,AN948:AN948,$AI$1),0)),0)),0)</f>
        <v>0</v>
      </c>
      <c r="BB949" s="1">
        <f>IFERROR(IF($AE949&gt;$AE948,VLOOKUP($AC949+AO$1,STOCK!$F$10:$AB$209,16,0),IF($AE949=$AE948,(IF(BB948&gt;=1,BB948-COUNTIFS($AE948:$AE948,$AC949,AO948:AO948,$AI$1),0)),0)),0)</f>
        <v>0</v>
      </c>
      <c r="BC949" s="1">
        <f>IFERROR(IF($AE949&gt;$AE948,VLOOKUP($AC949+AP$1,STOCK!$F$10:$AB$209,16,0),IF($AE949=$AE948,(IF(BC948&gt;=1,BC948-COUNTIFS($AE948:$AE948,$AC949,AP948:AP948,$AI$1),0)),0)),0)</f>
        <v>0</v>
      </c>
      <c r="BD949" s="1">
        <f>IFERROR(IF($AE949&gt;$AE948,VLOOKUP($AC949+AQ$1,STOCK!$F$10:$AB$209,16,0),IF($AE949=$AE948,(IF(BD948&gt;=1,BD948-COUNTIFS($AE948:$AE948,$AC949,AQ948:AQ948,$AI$1),0)),0)),0)</f>
        <v>0</v>
      </c>
      <c r="BE949" s="1">
        <f>IFERROR(IF($AE949&gt;$AE948,VLOOKUP($AC949+AR$1,STOCK!$F$10:$AB$209,16,0),IF($AE949=$AE948,(IF(BE948&gt;=1,BE948-COUNTIFS($AE948:$AE948,$AC949,AR948:AR948,$AI$1),0)),0)),0)</f>
        <v>0</v>
      </c>
      <c r="BF949" s="1">
        <f>IFERROR(IF($AE949&gt;$AE948,VLOOKUP($AC949+AS$1,STOCK!$F$10:$AB$209,16,0),IF($AE949=$AE948,(IF(BF948&gt;=1,BF948-COUNTIFS($AE948:$AE948,$AC949,AS948:AS948,$AI$1),0)),0)),0)</f>
        <v>0</v>
      </c>
      <c r="BG949" s="1">
        <f>IFERROR(IF($AE949&gt;$AE948,VLOOKUP($AC949+AT$1,STOCK!$F$10:$AB$209,16,0),IF($AE949=$AE948,(IF(BG948&gt;=1,BG948-COUNTIFS($AE948:$AE948,$AC949,AT948:AT948,$AI$1),0)),0)),0)</f>
        <v>0</v>
      </c>
      <c r="BH949" s="1">
        <f>IFERROR(IF($AE949&gt;$AE948,VLOOKUP($AC949+AU$1,STOCK!$F$10:$AB$209,16,0),IF($AE949=$AE948,(IF(BH948&gt;=1,BH948-COUNTIFS($AE948:$AE948,$AC949,AU948:AU948,$AI$1),0)),0)),0)</f>
        <v>0</v>
      </c>
      <c r="BI949" s="1">
        <f>IFERROR(IF($AE949&gt;$AE948,VLOOKUP($AC949+AV$1,STOCK!$F$10:$AB$209,16,0),IF($AE949=$AE948,(IF(BI948&gt;=1,BI948-COUNTIFS($AE948:$AE948,$AC949,AV948:AV948,$AI$1),0)),0)),0)</f>
        <v>0</v>
      </c>
      <c r="BJ949" s="1">
        <f>IFERROR(IF($AE949&gt;$AE948,VLOOKUP($AC949+AW$1,STOCK!$F$10:$AB$209,16,0),IF($AE949=$AE948,(IF(BJ948&gt;=1,BJ948-COUNTIFS($AE948:$AE948,$AC949,AW948:AW948,$AI$1),0)),0)),0)</f>
        <v>0</v>
      </c>
      <c r="BK949" s="1">
        <f>IFERROR(IF($AE949&gt;$AE948,VLOOKUP($AC949+AX$1,STOCK!$F$10:$AB$209,16,0),IF($AE949=$AE948,(IF(BK948&gt;=1,BK948-COUNTIFS($AE948:$AE948,$AC949,AX948:AX948,$AI$1),0)),0)),0)</f>
        <v>0</v>
      </c>
      <c r="BL949" s="1">
        <f>IFERROR(IF($AE949&gt;$AE948,VLOOKUP($AC949+AL$1,STOCK!$F$10:$AB$209,17,0),IF($AE949=$AE948,(IF(BL948&gt;=1,BL948-COUNTIFS($AE948:$AE948,$AC949,AL948:AL948,$AI$2),0)),0)),0)</f>
        <v>0</v>
      </c>
      <c r="BM949" s="1">
        <f>IFERROR(IF($AE949&gt;$AE948,VLOOKUP($AC949+AM$1,STOCK!$F$10:$AB$209,17,0),IF($AE949=$AE948,(IF(BM948&gt;=1,BM948-COUNTIFS($AE948:$AE948,$AC949,AM948:AM948,$AI$2),0)),0)),0)</f>
        <v>0</v>
      </c>
      <c r="BN949" s="1">
        <f>IFERROR(IF($AE949&gt;$AE948,VLOOKUP($AC949+AN$1,STOCK!$F$10:$AB$209,17,0),IF($AE949=$AE948,(IF(BN948&gt;=1,BN948-COUNTIFS($AE948:$AE948,$AC949,AN948:AN948,$AI$2),0)),0)),0)</f>
        <v>0</v>
      </c>
      <c r="BO949" s="1">
        <f>IFERROR(IF($AE949&gt;$AE948,VLOOKUP($AC949+AO$1,STOCK!$F$10:$AB$209,17,0),IF($AE949=$AE948,(IF(BO948&gt;=1,BO948-COUNTIFS($AE948:$AE948,$AC949,AO948:AO948,$AI$2),0)),0)),0)</f>
        <v>0</v>
      </c>
      <c r="BP949" s="1">
        <f>IFERROR(IF($AE949&gt;$AE948,VLOOKUP($AC949+AP$1,STOCK!$F$10:$AB$209,17,0),IF($AE949=$AE948,(IF(BP948&gt;=1,BP948-COUNTIFS($AE948:$AE948,$AC949,AP948:AP948,$AI$2),0)),0)),0)</f>
        <v>0</v>
      </c>
      <c r="BQ949" s="1">
        <f>IFERROR(IF($AE949&gt;$AE948,VLOOKUP($AC949+AQ$1,STOCK!$F$10:$AB$209,17,0),IF($AE949=$AE948,(IF(BQ948&gt;=1,BQ948-COUNTIFS($AE948:$AE948,$AC949,AQ948:AQ948,$AI$2),0)),0)),0)</f>
        <v>0</v>
      </c>
      <c r="BR949" s="1">
        <f>IFERROR(IF($AE949&gt;$AE948,VLOOKUP($AC949+AR$1,STOCK!$F$10:$AB$209,17,0),IF($AE949=$AE948,(IF(BR948&gt;=1,BR948-COUNTIFS($AE948:$AE948,$AC949,AR948:AR948,$AI$2),0)),0)),0)</f>
        <v>0</v>
      </c>
      <c r="BS949" s="1">
        <f>IFERROR(IF($AE949&gt;$AE948,VLOOKUP($AC949+AS$1,STOCK!$F$10:$AB$209,17,0),IF($AE949=$AE948,(IF(BS948&gt;=1,BS948-COUNTIFS($AE948:$AE948,$AC949,AS948:AS948,$AI$2),0)),0)),0)</f>
        <v>0</v>
      </c>
      <c r="BT949" s="1">
        <f>IFERROR(IF($AE949&gt;$AE948,VLOOKUP($AC949+AT$1,STOCK!$F$10:$AB$209,17,0),IF($AE949=$AE948,(IF(BT948&gt;=1,BT948-COUNTIFS($AE948:$AE948,$AC949,AT948:AT948,$AI$2),0)),0)),0)</f>
        <v>0</v>
      </c>
      <c r="BU949" s="1">
        <f>IFERROR(IF($AE949&gt;$AE948,VLOOKUP($AC949+AU$1,STOCK!$F$10:$AB$209,17,0),IF($AE949=$AE948,(IF(BU948&gt;=1,BU948-COUNTIFS($AE948:$AE948,$AC949,AU948:AU948,$AI$2),0)),0)),0)</f>
        <v>0</v>
      </c>
      <c r="BV949" s="1">
        <f>IFERROR(IF($AE949&gt;$AE948,VLOOKUP($AC949+AV$1,STOCK!$F$10:$AB$209,17,0),IF($AE949=$AE948,(IF(BV948&gt;=1,BV948-COUNTIFS($AE948:$AE948,$AC949,AV948:AV948,$AI$2),0)),0)),0)</f>
        <v>0</v>
      </c>
      <c r="BW949" s="1">
        <f>IFERROR(IF($AE949&gt;$AE948,VLOOKUP($AC949+AW$1,STOCK!$F$10:$AB$209,17,0),IF($AE949=$AE948,(IF(BW948&gt;=1,BW948-COUNTIFS($AE948:$AE948,$AC949,AW948:AW948,$AI$2),0)),0)),0)</f>
        <v>0</v>
      </c>
      <c r="BX949" s="1">
        <f>IFERROR(IF($AE949&gt;$AE948,VLOOKUP($AC949+AX$1,STOCK!$F$10:$AB$209,17,0),IF($AE949=$AE948,(IF(BX948&gt;=1,BX948-COUNTIFS($AE948:$AE948,$AC949,AX948:AX948,$AI$2),0)),0)),0)</f>
        <v>0</v>
      </c>
    </row>
    <row r="950" spans="29:76" x14ac:dyDescent="0.25">
      <c r="AC950" s="1">
        <f t="shared" si="230"/>
        <v>0</v>
      </c>
      <c r="AD950" s="1">
        <f>IFERROR(IF(LEN(AK950)&gt;=1,VLOOKUP(HLOOKUP(AK950,PROFILE!$K$5:$V$8,4,0),PROFILE!$F$1:$G$3,2,0),0),0)</f>
        <v>0</v>
      </c>
      <c r="AE950" s="1">
        <f t="shared" si="231"/>
        <v>0</v>
      </c>
      <c r="AF950" s="1">
        <v>937</v>
      </c>
      <c r="AI950" s="1" t="str">
        <f>IFERROR(IF($AH950&gt;=1,VLOOKUP($AG950,STUDENT!$O$8:$Z$1507,3,0),""),"")</f>
        <v/>
      </c>
      <c r="AJ950" s="1" t="str">
        <f>IFERROR(IF($AH950&gt;=1,VLOOKUP($AG950,STUDENT!$O$8:$Z$1507,4,0),""),"")</f>
        <v/>
      </c>
      <c r="AK950" s="1" t="str">
        <f>IFERROR(IF($AH950&gt;=1,VLOOKUP($AG950,STUDENT!$O$8:$Z$1507,6,0),""),"")</f>
        <v/>
      </c>
      <c r="AL950" s="1" t="str">
        <f t="shared" si="232"/>
        <v/>
      </c>
      <c r="AM950" s="1" t="str">
        <f t="shared" si="233"/>
        <v/>
      </c>
      <c r="AN950" s="1" t="str">
        <f t="shared" si="234"/>
        <v/>
      </c>
      <c r="AO950" s="1" t="str">
        <f t="shared" si="235"/>
        <v/>
      </c>
      <c r="AP950" s="1" t="str">
        <f t="shared" si="236"/>
        <v/>
      </c>
      <c r="AQ950" s="1" t="str">
        <f t="shared" si="237"/>
        <v/>
      </c>
      <c r="AR950" s="1" t="str">
        <f t="shared" si="238"/>
        <v/>
      </c>
      <c r="AS950" s="1" t="str">
        <f t="shared" si="239"/>
        <v/>
      </c>
      <c r="AT950" s="1" t="str">
        <f t="shared" si="240"/>
        <v/>
      </c>
      <c r="AU950" s="1" t="str">
        <f t="shared" si="241"/>
        <v/>
      </c>
      <c r="AV950" s="1" t="str">
        <f t="shared" si="242"/>
        <v/>
      </c>
      <c r="AW950" s="1" t="str">
        <f t="shared" si="243"/>
        <v/>
      </c>
      <c r="AX950" s="1" t="str">
        <f t="shared" si="244"/>
        <v/>
      </c>
      <c r="AY950" s="1">
        <f>IFERROR(IF($AE950&gt;$AE949,VLOOKUP($AC950+AL$1,STOCK!$F$10:$AB$209,16,0),IF($AE950=$AE949,(IF(AY949&gt;=1,AY949-COUNTIFS($AE949:$AE949,$AC950,AL949:AL949,$AI$1),0)),0)),0)</f>
        <v>0</v>
      </c>
      <c r="AZ950" s="1">
        <f>IFERROR(IF($AE950&gt;$AE949,VLOOKUP($AC950+AM$1,STOCK!$F$10:$AB$209,16,0),IF($AE950=$AE949,(IF(AZ949&gt;=1,AZ949-COUNTIFS($AE949:$AE949,$AC950,AM949:AM949,$AI$1),0)),0)),0)</f>
        <v>0</v>
      </c>
      <c r="BA950" s="1">
        <f>IFERROR(IF($AE950&gt;$AE949,VLOOKUP($AC950+AN$1,STOCK!$F$10:$AB$209,16,0),IF($AE950=$AE949,(IF(BA949&gt;=1,BA949-COUNTIFS($AE949:$AE949,$AC950,AN949:AN949,$AI$1),0)),0)),0)</f>
        <v>0</v>
      </c>
      <c r="BB950" s="1">
        <f>IFERROR(IF($AE950&gt;$AE949,VLOOKUP($AC950+AO$1,STOCK!$F$10:$AB$209,16,0),IF($AE950=$AE949,(IF(BB949&gt;=1,BB949-COUNTIFS($AE949:$AE949,$AC950,AO949:AO949,$AI$1),0)),0)),0)</f>
        <v>0</v>
      </c>
      <c r="BC950" s="1">
        <f>IFERROR(IF($AE950&gt;$AE949,VLOOKUP($AC950+AP$1,STOCK!$F$10:$AB$209,16,0),IF($AE950=$AE949,(IF(BC949&gt;=1,BC949-COUNTIFS($AE949:$AE949,$AC950,AP949:AP949,$AI$1),0)),0)),0)</f>
        <v>0</v>
      </c>
      <c r="BD950" s="1">
        <f>IFERROR(IF($AE950&gt;$AE949,VLOOKUP($AC950+AQ$1,STOCK!$F$10:$AB$209,16,0),IF($AE950=$AE949,(IF(BD949&gt;=1,BD949-COUNTIFS($AE949:$AE949,$AC950,AQ949:AQ949,$AI$1),0)),0)),0)</f>
        <v>0</v>
      </c>
      <c r="BE950" s="1">
        <f>IFERROR(IF($AE950&gt;$AE949,VLOOKUP($AC950+AR$1,STOCK!$F$10:$AB$209,16,0),IF($AE950=$AE949,(IF(BE949&gt;=1,BE949-COUNTIFS($AE949:$AE949,$AC950,AR949:AR949,$AI$1),0)),0)),0)</f>
        <v>0</v>
      </c>
      <c r="BF950" s="1">
        <f>IFERROR(IF($AE950&gt;$AE949,VLOOKUP($AC950+AS$1,STOCK!$F$10:$AB$209,16,0),IF($AE950=$AE949,(IF(BF949&gt;=1,BF949-COUNTIFS($AE949:$AE949,$AC950,AS949:AS949,$AI$1),0)),0)),0)</f>
        <v>0</v>
      </c>
      <c r="BG950" s="1">
        <f>IFERROR(IF($AE950&gt;$AE949,VLOOKUP($AC950+AT$1,STOCK!$F$10:$AB$209,16,0),IF($AE950=$AE949,(IF(BG949&gt;=1,BG949-COUNTIFS($AE949:$AE949,$AC950,AT949:AT949,$AI$1),0)),0)),0)</f>
        <v>0</v>
      </c>
      <c r="BH950" s="1">
        <f>IFERROR(IF($AE950&gt;$AE949,VLOOKUP($AC950+AU$1,STOCK!$F$10:$AB$209,16,0),IF($AE950=$AE949,(IF(BH949&gt;=1,BH949-COUNTIFS($AE949:$AE949,$AC950,AU949:AU949,$AI$1),0)),0)),0)</f>
        <v>0</v>
      </c>
      <c r="BI950" s="1">
        <f>IFERROR(IF($AE950&gt;$AE949,VLOOKUP($AC950+AV$1,STOCK!$F$10:$AB$209,16,0),IF($AE950=$AE949,(IF(BI949&gt;=1,BI949-COUNTIFS($AE949:$AE949,$AC950,AV949:AV949,$AI$1),0)),0)),0)</f>
        <v>0</v>
      </c>
      <c r="BJ950" s="1">
        <f>IFERROR(IF($AE950&gt;$AE949,VLOOKUP($AC950+AW$1,STOCK!$F$10:$AB$209,16,0),IF($AE950=$AE949,(IF(BJ949&gt;=1,BJ949-COUNTIFS($AE949:$AE949,$AC950,AW949:AW949,$AI$1),0)),0)),0)</f>
        <v>0</v>
      </c>
      <c r="BK950" s="1">
        <f>IFERROR(IF($AE950&gt;$AE949,VLOOKUP($AC950+AX$1,STOCK!$F$10:$AB$209,16,0),IF($AE950=$AE949,(IF(BK949&gt;=1,BK949-COUNTIFS($AE949:$AE949,$AC950,AX949:AX949,$AI$1),0)),0)),0)</f>
        <v>0</v>
      </c>
      <c r="BL950" s="1">
        <f>IFERROR(IF($AE950&gt;$AE949,VLOOKUP($AC950+AL$1,STOCK!$F$10:$AB$209,17,0),IF($AE950=$AE949,(IF(BL949&gt;=1,BL949-COUNTIFS($AE949:$AE949,$AC950,AL949:AL949,$AI$2),0)),0)),0)</f>
        <v>0</v>
      </c>
      <c r="BM950" s="1">
        <f>IFERROR(IF($AE950&gt;$AE949,VLOOKUP($AC950+AM$1,STOCK!$F$10:$AB$209,17,0),IF($AE950=$AE949,(IF(BM949&gt;=1,BM949-COUNTIFS($AE949:$AE949,$AC950,AM949:AM949,$AI$2),0)),0)),0)</f>
        <v>0</v>
      </c>
      <c r="BN950" s="1">
        <f>IFERROR(IF($AE950&gt;$AE949,VLOOKUP($AC950+AN$1,STOCK!$F$10:$AB$209,17,0),IF($AE950=$AE949,(IF(BN949&gt;=1,BN949-COUNTIFS($AE949:$AE949,$AC950,AN949:AN949,$AI$2),0)),0)),0)</f>
        <v>0</v>
      </c>
      <c r="BO950" s="1">
        <f>IFERROR(IF($AE950&gt;$AE949,VLOOKUP($AC950+AO$1,STOCK!$F$10:$AB$209,17,0),IF($AE950=$AE949,(IF(BO949&gt;=1,BO949-COUNTIFS($AE949:$AE949,$AC950,AO949:AO949,$AI$2),0)),0)),0)</f>
        <v>0</v>
      </c>
      <c r="BP950" s="1">
        <f>IFERROR(IF($AE950&gt;$AE949,VLOOKUP($AC950+AP$1,STOCK!$F$10:$AB$209,17,0),IF($AE950=$AE949,(IF(BP949&gt;=1,BP949-COUNTIFS($AE949:$AE949,$AC950,AP949:AP949,$AI$2),0)),0)),0)</f>
        <v>0</v>
      </c>
      <c r="BQ950" s="1">
        <f>IFERROR(IF($AE950&gt;$AE949,VLOOKUP($AC950+AQ$1,STOCK!$F$10:$AB$209,17,0),IF($AE950=$AE949,(IF(BQ949&gt;=1,BQ949-COUNTIFS($AE949:$AE949,$AC950,AQ949:AQ949,$AI$2),0)),0)),0)</f>
        <v>0</v>
      </c>
      <c r="BR950" s="1">
        <f>IFERROR(IF($AE950&gt;$AE949,VLOOKUP($AC950+AR$1,STOCK!$F$10:$AB$209,17,0),IF($AE950=$AE949,(IF(BR949&gt;=1,BR949-COUNTIFS($AE949:$AE949,$AC950,AR949:AR949,$AI$2),0)),0)),0)</f>
        <v>0</v>
      </c>
      <c r="BS950" s="1">
        <f>IFERROR(IF($AE950&gt;$AE949,VLOOKUP($AC950+AS$1,STOCK!$F$10:$AB$209,17,0),IF($AE950=$AE949,(IF(BS949&gt;=1,BS949-COUNTIFS($AE949:$AE949,$AC950,AS949:AS949,$AI$2),0)),0)),0)</f>
        <v>0</v>
      </c>
      <c r="BT950" s="1">
        <f>IFERROR(IF($AE950&gt;$AE949,VLOOKUP($AC950+AT$1,STOCK!$F$10:$AB$209,17,0),IF($AE950=$AE949,(IF(BT949&gt;=1,BT949-COUNTIFS($AE949:$AE949,$AC950,AT949:AT949,$AI$2),0)),0)),0)</f>
        <v>0</v>
      </c>
      <c r="BU950" s="1">
        <f>IFERROR(IF($AE950&gt;$AE949,VLOOKUP($AC950+AU$1,STOCK!$F$10:$AB$209,17,0),IF($AE950=$AE949,(IF(BU949&gt;=1,BU949-COUNTIFS($AE949:$AE949,$AC950,AU949:AU949,$AI$2),0)),0)),0)</f>
        <v>0</v>
      </c>
      <c r="BV950" s="1">
        <f>IFERROR(IF($AE950&gt;$AE949,VLOOKUP($AC950+AV$1,STOCK!$F$10:$AB$209,17,0),IF($AE950=$AE949,(IF(BV949&gt;=1,BV949-COUNTIFS($AE949:$AE949,$AC950,AV949:AV949,$AI$2),0)),0)),0)</f>
        <v>0</v>
      </c>
      <c r="BW950" s="1">
        <f>IFERROR(IF($AE950&gt;$AE949,VLOOKUP($AC950+AW$1,STOCK!$F$10:$AB$209,17,0),IF($AE950=$AE949,(IF(BW949&gt;=1,BW949-COUNTIFS($AE949:$AE949,$AC950,AW949:AW949,$AI$2),0)),0)),0)</f>
        <v>0</v>
      </c>
      <c r="BX950" s="1">
        <f>IFERROR(IF($AE950&gt;$AE949,VLOOKUP($AC950+AX$1,STOCK!$F$10:$AB$209,17,0),IF($AE950=$AE949,(IF(BX949&gt;=1,BX949-COUNTIFS($AE949:$AE949,$AC950,AX949:AX949,$AI$2),0)),0)),0)</f>
        <v>0</v>
      </c>
    </row>
    <row r="951" spans="29:76" x14ac:dyDescent="0.25">
      <c r="AC951" s="1">
        <f t="shared" si="230"/>
        <v>0</v>
      </c>
      <c r="AD951" s="1">
        <f>IFERROR(IF(LEN(AK951)&gt;=1,VLOOKUP(HLOOKUP(AK951,PROFILE!$K$5:$V$8,4,0),PROFILE!$F$1:$G$3,2,0),0),0)</f>
        <v>0</v>
      </c>
      <c r="AE951" s="1">
        <f t="shared" si="231"/>
        <v>0</v>
      </c>
      <c r="AF951" s="1">
        <v>938</v>
      </c>
      <c r="AI951" s="1" t="str">
        <f>IFERROR(IF($AH951&gt;=1,VLOOKUP($AG951,STUDENT!$O$8:$Z$1507,3,0),""),"")</f>
        <v/>
      </c>
      <c r="AJ951" s="1" t="str">
        <f>IFERROR(IF($AH951&gt;=1,VLOOKUP($AG951,STUDENT!$O$8:$Z$1507,4,0),""),"")</f>
        <v/>
      </c>
      <c r="AK951" s="1" t="str">
        <f>IFERROR(IF($AH951&gt;=1,VLOOKUP($AG951,STUDENT!$O$8:$Z$1507,6,0),""),"")</f>
        <v/>
      </c>
      <c r="AL951" s="1" t="str">
        <f t="shared" si="232"/>
        <v/>
      </c>
      <c r="AM951" s="1" t="str">
        <f t="shared" si="233"/>
        <v/>
      </c>
      <c r="AN951" s="1" t="str">
        <f t="shared" si="234"/>
        <v/>
      </c>
      <c r="AO951" s="1" t="str">
        <f t="shared" si="235"/>
        <v/>
      </c>
      <c r="AP951" s="1" t="str">
        <f t="shared" si="236"/>
        <v/>
      </c>
      <c r="AQ951" s="1" t="str">
        <f t="shared" si="237"/>
        <v/>
      </c>
      <c r="AR951" s="1" t="str">
        <f t="shared" si="238"/>
        <v/>
      </c>
      <c r="AS951" s="1" t="str">
        <f t="shared" si="239"/>
        <v/>
      </c>
      <c r="AT951" s="1" t="str">
        <f t="shared" si="240"/>
        <v/>
      </c>
      <c r="AU951" s="1" t="str">
        <f t="shared" si="241"/>
        <v/>
      </c>
      <c r="AV951" s="1" t="str">
        <f t="shared" si="242"/>
        <v/>
      </c>
      <c r="AW951" s="1" t="str">
        <f t="shared" si="243"/>
        <v/>
      </c>
      <c r="AX951" s="1" t="str">
        <f t="shared" si="244"/>
        <v/>
      </c>
      <c r="AY951" s="1">
        <f>IFERROR(IF($AE951&gt;$AE950,VLOOKUP($AC951+AL$1,STOCK!$F$10:$AB$209,16,0),IF($AE951=$AE950,(IF(AY950&gt;=1,AY950-COUNTIFS($AE950:$AE950,$AC951,AL950:AL950,$AI$1),0)),0)),0)</f>
        <v>0</v>
      </c>
      <c r="AZ951" s="1">
        <f>IFERROR(IF($AE951&gt;$AE950,VLOOKUP($AC951+AM$1,STOCK!$F$10:$AB$209,16,0),IF($AE951=$AE950,(IF(AZ950&gt;=1,AZ950-COUNTIFS($AE950:$AE950,$AC951,AM950:AM950,$AI$1),0)),0)),0)</f>
        <v>0</v>
      </c>
      <c r="BA951" s="1">
        <f>IFERROR(IF($AE951&gt;$AE950,VLOOKUP($AC951+AN$1,STOCK!$F$10:$AB$209,16,0),IF($AE951=$AE950,(IF(BA950&gt;=1,BA950-COUNTIFS($AE950:$AE950,$AC951,AN950:AN950,$AI$1),0)),0)),0)</f>
        <v>0</v>
      </c>
      <c r="BB951" s="1">
        <f>IFERROR(IF($AE951&gt;$AE950,VLOOKUP($AC951+AO$1,STOCK!$F$10:$AB$209,16,0),IF($AE951=$AE950,(IF(BB950&gt;=1,BB950-COUNTIFS($AE950:$AE950,$AC951,AO950:AO950,$AI$1),0)),0)),0)</f>
        <v>0</v>
      </c>
      <c r="BC951" s="1">
        <f>IFERROR(IF($AE951&gt;$AE950,VLOOKUP($AC951+AP$1,STOCK!$F$10:$AB$209,16,0),IF($AE951=$AE950,(IF(BC950&gt;=1,BC950-COUNTIFS($AE950:$AE950,$AC951,AP950:AP950,$AI$1),0)),0)),0)</f>
        <v>0</v>
      </c>
      <c r="BD951" s="1">
        <f>IFERROR(IF($AE951&gt;$AE950,VLOOKUP($AC951+AQ$1,STOCK!$F$10:$AB$209,16,0),IF($AE951=$AE950,(IF(BD950&gt;=1,BD950-COUNTIFS($AE950:$AE950,$AC951,AQ950:AQ950,$AI$1),0)),0)),0)</f>
        <v>0</v>
      </c>
      <c r="BE951" s="1">
        <f>IFERROR(IF($AE951&gt;$AE950,VLOOKUP($AC951+AR$1,STOCK!$F$10:$AB$209,16,0),IF($AE951=$AE950,(IF(BE950&gt;=1,BE950-COUNTIFS($AE950:$AE950,$AC951,AR950:AR950,$AI$1),0)),0)),0)</f>
        <v>0</v>
      </c>
      <c r="BF951" s="1">
        <f>IFERROR(IF($AE951&gt;$AE950,VLOOKUP($AC951+AS$1,STOCK!$F$10:$AB$209,16,0),IF($AE951=$AE950,(IF(BF950&gt;=1,BF950-COUNTIFS($AE950:$AE950,$AC951,AS950:AS950,$AI$1),0)),0)),0)</f>
        <v>0</v>
      </c>
      <c r="BG951" s="1">
        <f>IFERROR(IF($AE951&gt;$AE950,VLOOKUP($AC951+AT$1,STOCK!$F$10:$AB$209,16,0),IF($AE951=$AE950,(IF(BG950&gt;=1,BG950-COUNTIFS($AE950:$AE950,$AC951,AT950:AT950,$AI$1),0)),0)),0)</f>
        <v>0</v>
      </c>
      <c r="BH951" s="1">
        <f>IFERROR(IF($AE951&gt;$AE950,VLOOKUP($AC951+AU$1,STOCK!$F$10:$AB$209,16,0),IF($AE951=$AE950,(IF(BH950&gt;=1,BH950-COUNTIFS($AE950:$AE950,$AC951,AU950:AU950,$AI$1),0)),0)),0)</f>
        <v>0</v>
      </c>
      <c r="BI951" s="1">
        <f>IFERROR(IF($AE951&gt;$AE950,VLOOKUP($AC951+AV$1,STOCK!$F$10:$AB$209,16,0),IF($AE951=$AE950,(IF(BI950&gt;=1,BI950-COUNTIFS($AE950:$AE950,$AC951,AV950:AV950,$AI$1),0)),0)),0)</f>
        <v>0</v>
      </c>
      <c r="BJ951" s="1">
        <f>IFERROR(IF($AE951&gt;$AE950,VLOOKUP($AC951+AW$1,STOCK!$F$10:$AB$209,16,0),IF($AE951=$AE950,(IF(BJ950&gt;=1,BJ950-COUNTIFS($AE950:$AE950,$AC951,AW950:AW950,$AI$1),0)),0)),0)</f>
        <v>0</v>
      </c>
      <c r="BK951" s="1">
        <f>IFERROR(IF($AE951&gt;$AE950,VLOOKUP($AC951+AX$1,STOCK!$F$10:$AB$209,16,0),IF($AE951=$AE950,(IF(BK950&gt;=1,BK950-COUNTIFS($AE950:$AE950,$AC951,AX950:AX950,$AI$1),0)),0)),0)</f>
        <v>0</v>
      </c>
      <c r="BL951" s="1">
        <f>IFERROR(IF($AE951&gt;$AE950,VLOOKUP($AC951+AL$1,STOCK!$F$10:$AB$209,17,0),IF($AE951=$AE950,(IF(BL950&gt;=1,BL950-COUNTIFS($AE950:$AE950,$AC951,AL950:AL950,$AI$2),0)),0)),0)</f>
        <v>0</v>
      </c>
      <c r="BM951" s="1">
        <f>IFERROR(IF($AE951&gt;$AE950,VLOOKUP($AC951+AM$1,STOCK!$F$10:$AB$209,17,0),IF($AE951=$AE950,(IF(BM950&gt;=1,BM950-COUNTIFS($AE950:$AE950,$AC951,AM950:AM950,$AI$2),0)),0)),0)</f>
        <v>0</v>
      </c>
      <c r="BN951" s="1">
        <f>IFERROR(IF($AE951&gt;$AE950,VLOOKUP($AC951+AN$1,STOCK!$F$10:$AB$209,17,0),IF($AE951=$AE950,(IF(BN950&gt;=1,BN950-COUNTIFS($AE950:$AE950,$AC951,AN950:AN950,$AI$2),0)),0)),0)</f>
        <v>0</v>
      </c>
      <c r="BO951" s="1">
        <f>IFERROR(IF($AE951&gt;$AE950,VLOOKUP($AC951+AO$1,STOCK!$F$10:$AB$209,17,0),IF($AE951=$AE950,(IF(BO950&gt;=1,BO950-COUNTIFS($AE950:$AE950,$AC951,AO950:AO950,$AI$2),0)),0)),0)</f>
        <v>0</v>
      </c>
      <c r="BP951" s="1">
        <f>IFERROR(IF($AE951&gt;$AE950,VLOOKUP($AC951+AP$1,STOCK!$F$10:$AB$209,17,0),IF($AE951=$AE950,(IF(BP950&gt;=1,BP950-COUNTIFS($AE950:$AE950,$AC951,AP950:AP950,$AI$2),0)),0)),0)</f>
        <v>0</v>
      </c>
      <c r="BQ951" s="1">
        <f>IFERROR(IF($AE951&gt;$AE950,VLOOKUP($AC951+AQ$1,STOCK!$F$10:$AB$209,17,0),IF($AE951=$AE950,(IF(BQ950&gt;=1,BQ950-COUNTIFS($AE950:$AE950,$AC951,AQ950:AQ950,$AI$2),0)),0)),0)</f>
        <v>0</v>
      </c>
      <c r="BR951" s="1">
        <f>IFERROR(IF($AE951&gt;$AE950,VLOOKUP($AC951+AR$1,STOCK!$F$10:$AB$209,17,0),IF($AE951=$AE950,(IF(BR950&gt;=1,BR950-COUNTIFS($AE950:$AE950,$AC951,AR950:AR950,$AI$2),0)),0)),0)</f>
        <v>0</v>
      </c>
      <c r="BS951" s="1">
        <f>IFERROR(IF($AE951&gt;$AE950,VLOOKUP($AC951+AS$1,STOCK!$F$10:$AB$209,17,0),IF($AE951=$AE950,(IF(BS950&gt;=1,BS950-COUNTIFS($AE950:$AE950,$AC951,AS950:AS950,$AI$2),0)),0)),0)</f>
        <v>0</v>
      </c>
      <c r="BT951" s="1">
        <f>IFERROR(IF($AE951&gt;$AE950,VLOOKUP($AC951+AT$1,STOCK!$F$10:$AB$209,17,0),IF($AE951=$AE950,(IF(BT950&gt;=1,BT950-COUNTIFS($AE950:$AE950,$AC951,AT950:AT950,$AI$2),0)),0)),0)</f>
        <v>0</v>
      </c>
      <c r="BU951" s="1">
        <f>IFERROR(IF($AE951&gt;$AE950,VLOOKUP($AC951+AU$1,STOCK!$F$10:$AB$209,17,0),IF($AE951=$AE950,(IF(BU950&gt;=1,BU950-COUNTIFS($AE950:$AE950,$AC951,AU950:AU950,$AI$2),0)),0)),0)</f>
        <v>0</v>
      </c>
      <c r="BV951" s="1">
        <f>IFERROR(IF($AE951&gt;$AE950,VLOOKUP($AC951+AV$1,STOCK!$F$10:$AB$209,17,0),IF($AE951=$AE950,(IF(BV950&gt;=1,BV950-COUNTIFS($AE950:$AE950,$AC951,AV950:AV950,$AI$2),0)),0)),0)</f>
        <v>0</v>
      </c>
      <c r="BW951" s="1">
        <f>IFERROR(IF($AE951&gt;$AE950,VLOOKUP($AC951+AW$1,STOCK!$F$10:$AB$209,17,0),IF($AE951=$AE950,(IF(BW950&gt;=1,BW950-COUNTIFS($AE950:$AE950,$AC951,AW950:AW950,$AI$2),0)),0)),0)</f>
        <v>0</v>
      </c>
      <c r="BX951" s="1">
        <f>IFERROR(IF($AE951&gt;$AE950,VLOOKUP($AC951+AX$1,STOCK!$F$10:$AB$209,17,0),IF($AE951=$AE950,(IF(BX950&gt;=1,BX950-COUNTIFS($AE950:$AE950,$AC951,AX950:AX950,$AI$2),0)),0)),0)</f>
        <v>0</v>
      </c>
    </row>
    <row r="952" spans="29:76" x14ac:dyDescent="0.25">
      <c r="AC952" s="1">
        <f t="shared" si="230"/>
        <v>0</v>
      </c>
      <c r="AD952" s="1">
        <f>IFERROR(IF(LEN(AK952)&gt;=1,VLOOKUP(HLOOKUP(AK952,PROFILE!$K$5:$V$8,4,0),PROFILE!$F$1:$G$3,2,0),0),0)</f>
        <v>0</v>
      </c>
      <c r="AE952" s="1">
        <f t="shared" si="231"/>
        <v>0</v>
      </c>
      <c r="AF952" s="1">
        <v>939</v>
      </c>
      <c r="AI952" s="1" t="str">
        <f>IFERROR(IF($AH952&gt;=1,VLOOKUP($AG952,STUDENT!$O$8:$Z$1507,3,0),""),"")</f>
        <v/>
      </c>
      <c r="AJ952" s="1" t="str">
        <f>IFERROR(IF($AH952&gt;=1,VLOOKUP($AG952,STUDENT!$O$8:$Z$1507,4,0),""),"")</f>
        <v/>
      </c>
      <c r="AK952" s="1" t="str">
        <f>IFERROR(IF($AH952&gt;=1,VLOOKUP($AG952,STUDENT!$O$8:$Z$1507,6,0),""),"")</f>
        <v/>
      </c>
      <c r="AL952" s="1" t="str">
        <f t="shared" si="232"/>
        <v/>
      </c>
      <c r="AM952" s="1" t="str">
        <f t="shared" si="233"/>
        <v/>
      </c>
      <c r="AN952" s="1" t="str">
        <f t="shared" si="234"/>
        <v/>
      </c>
      <c r="AO952" s="1" t="str">
        <f t="shared" si="235"/>
        <v/>
      </c>
      <c r="AP952" s="1" t="str">
        <f t="shared" si="236"/>
        <v/>
      </c>
      <c r="AQ952" s="1" t="str">
        <f t="shared" si="237"/>
        <v/>
      </c>
      <c r="AR952" s="1" t="str">
        <f t="shared" si="238"/>
        <v/>
      </c>
      <c r="AS952" s="1" t="str">
        <f t="shared" si="239"/>
        <v/>
      </c>
      <c r="AT952" s="1" t="str">
        <f t="shared" si="240"/>
        <v/>
      </c>
      <c r="AU952" s="1" t="str">
        <f t="shared" si="241"/>
        <v/>
      </c>
      <c r="AV952" s="1" t="str">
        <f t="shared" si="242"/>
        <v/>
      </c>
      <c r="AW952" s="1" t="str">
        <f t="shared" si="243"/>
        <v/>
      </c>
      <c r="AX952" s="1" t="str">
        <f t="shared" si="244"/>
        <v/>
      </c>
      <c r="AY952" s="1">
        <f>IFERROR(IF($AE952&gt;$AE951,VLOOKUP($AC952+AL$1,STOCK!$F$10:$AB$209,16,0),IF($AE952=$AE951,(IF(AY951&gt;=1,AY951-COUNTIFS($AE951:$AE951,$AC952,AL951:AL951,$AI$1),0)),0)),0)</f>
        <v>0</v>
      </c>
      <c r="AZ952" s="1">
        <f>IFERROR(IF($AE952&gt;$AE951,VLOOKUP($AC952+AM$1,STOCK!$F$10:$AB$209,16,0),IF($AE952=$AE951,(IF(AZ951&gt;=1,AZ951-COUNTIFS($AE951:$AE951,$AC952,AM951:AM951,$AI$1),0)),0)),0)</f>
        <v>0</v>
      </c>
      <c r="BA952" s="1">
        <f>IFERROR(IF($AE952&gt;$AE951,VLOOKUP($AC952+AN$1,STOCK!$F$10:$AB$209,16,0),IF($AE952=$AE951,(IF(BA951&gt;=1,BA951-COUNTIFS($AE951:$AE951,$AC952,AN951:AN951,$AI$1),0)),0)),0)</f>
        <v>0</v>
      </c>
      <c r="BB952" s="1">
        <f>IFERROR(IF($AE952&gt;$AE951,VLOOKUP($AC952+AO$1,STOCK!$F$10:$AB$209,16,0),IF($AE952=$AE951,(IF(BB951&gt;=1,BB951-COUNTIFS($AE951:$AE951,$AC952,AO951:AO951,$AI$1),0)),0)),0)</f>
        <v>0</v>
      </c>
      <c r="BC952" s="1">
        <f>IFERROR(IF($AE952&gt;$AE951,VLOOKUP($AC952+AP$1,STOCK!$F$10:$AB$209,16,0),IF($AE952=$AE951,(IF(BC951&gt;=1,BC951-COUNTIFS($AE951:$AE951,$AC952,AP951:AP951,$AI$1),0)),0)),0)</f>
        <v>0</v>
      </c>
      <c r="BD952" s="1">
        <f>IFERROR(IF($AE952&gt;$AE951,VLOOKUP($AC952+AQ$1,STOCK!$F$10:$AB$209,16,0),IF($AE952=$AE951,(IF(BD951&gt;=1,BD951-COUNTIFS($AE951:$AE951,$AC952,AQ951:AQ951,$AI$1),0)),0)),0)</f>
        <v>0</v>
      </c>
      <c r="BE952" s="1">
        <f>IFERROR(IF($AE952&gt;$AE951,VLOOKUP($AC952+AR$1,STOCK!$F$10:$AB$209,16,0),IF($AE952=$AE951,(IF(BE951&gt;=1,BE951-COUNTIFS($AE951:$AE951,$AC952,AR951:AR951,$AI$1),0)),0)),0)</f>
        <v>0</v>
      </c>
      <c r="BF952" s="1">
        <f>IFERROR(IF($AE952&gt;$AE951,VLOOKUP($AC952+AS$1,STOCK!$F$10:$AB$209,16,0),IF($AE952=$AE951,(IF(BF951&gt;=1,BF951-COUNTIFS($AE951:$AE951,$AC952,AS951:AS951,$AI$1),0)),0)),0)</f>
        <v>0</v>
      </c>
      <c r="BG952" s="1">
        <f>IFERROR(IF($AE952&gt;$AE951,VLOOKUP($AC952+AT$1,STOCK!$F$10:$AB$209,16,0),IF($AE952=$AE951,(IF(BG951&gt;=1,BG951-COUNTIFS($AE951:$AE951,$AC952,AT951:AT951,$AI$1),0)),0)),0)</f>
        <v>0</v>
      </c>
      <c r="BH952" s="1">
        <f>IFERROR(IF($AE952&gt;$AE951,VLOOKUP($AC952+AU$1,STOCK!$F$10:$AB$209,16,0),IF($AE952=$AE951,(IF(BH951&gt;=1,BH951-COUNTIFS($AE951:$AE951,$AC952,AU951:AU951,$AI$1),0)),0)),0)</f>
        <v>0</v>
      </c>
      <c r="BI952" s="1">
        <f>IFERROR(IF($AE952&gt;$AE951,VLOOKUP($AC952+AV$1,STOCK!$F$10:$AB$209,16,0),IF($AE952=$AE951,(IF(BI951&gt;=1,BI951-COUNTIFS($AE951:$AE951,$AC952,AV951:AV951,$AI$1),0)),0)),0)</f>
        <v>0</v>
      </c>
      <c r="BJ952" s="1">
        <f>IFERROR(IF($AE952&gt;$AE951,VLOOKUP($AC952+AW$1,STOCK!$F$10:$AB$209,16,0),IF($AE952=$AE951,(IF(BJ951&gt;=1,BJ951-COUNTIFS($AE951:$AE951,$AC952,AW951:AW951,$AI$1),0)),0)),0)</f>
        <v>0</v>
      </c>
      <c r="BK952" s="1">
        <f>IFERROR(IF($AE952&gt;$AE951,VLOOKUP($AC952+AX$1,STOCK!$F$10:$AB$209,16,0),IF($AE952=$AE951,(IF(BK951&gt;=1,BK951-COUNTIFS($AE951:$AE951,$AC952,AX951:AX951,$AI$1),0)),0)),0)</f>
        <v>0</v>
      </c>
      <c r="BL952" s="1">
        <f>IFERROR(IF($AE952&gt;$AE951,VLOOKUP($AC952+AL$1,STOCK!$F$10:$AB$209,17,0),IF($AE952=$AE951,(IF(BL951&gt;=1,BL951-COUNTIFS($AE951:$AE951,$AC952,AL951:AL951,$AI$2),0)),0)),0)</f>
        <v>0</v>
      </c>
      <c r="BM952" s="1">
        <f>IFERROR(IF($AE952&gt;$AE951,VLOOKUP($AC952+AM$1,STOCK!$F$10:$AB$209,17,0),IF($AE952=$AE951,(IF(BM951&gt;=1,BM951-COUNTIFS($AE951:$AE951,$AC952,AM951:AM951,$AI$2),0)),0)),0)</f>
        <v>0</v>
      </c>
      <c r="BN952" s="1">
        <f>IFERROR(IF($AE952&gt;$AE951,VLOOKUP($AC952+AN$1,STOCK!$F$10:$AB$209,17,0),IF($AE952=$AE951,(IF(BN951&gt;=1,BN951-COUNTIFS($AE951:$AE951,$AC952,AN951:AN951,$AI$2),0)),0)),0)</f>
        <v>0</v>
      </c>
      <c r="BO952" s="1">
        <f>IFERROR(IF($AE952&gt;$AE951,VLOOKUP($AC952+AO$1,STOCK!$F$10:$AB$209,17,0),IF($AE952=$AE951,(IF(BO951&gt;=1,BO951-COUNTIFS($AE951:$AE951,$AC952,AO951:AO951,$AI$2),0)),0)),0)</f>
        <v>0</v>
      </c>
      <c r="BP952" s="1">
        <f>IFERROR(IF($AE952&gt;$AE951,VLOOKUP($AC952+AP$1,STOCK!$F$10:$AB$209,17,0),IF($AE952=$AE951,(IF(BP951&gt;=1,BP951-COUNTIFS($AE951:$AE951,$AC952,AP951:AP951,$AI$2),0)),0)),0)</f>
        <v>0</v>
      </c>
      <c r="BQ952" s="1">
        <f>IFERROR(IF($AE952&gt;$AE951,VLOOKUP($AC952+AQ$1,STOCK!$F$10:$AB$209,17,0),IF($AE952=$AE951,(IF(BQ951&gt;=1,BQ951-COUNTIFS($AE951:$AE951,$AC952,AQ951:AQ951,$AI$2),0)),0)),0)</f>
        <v>0</v>
      </c>
      <c r="BR952" s="1">
        <f>IFERROR(IF($AE952&gt;$AE951,VLOOKUP($AC952+AR$1,STOCK!$F$10:$AB$209,17,0),IF($AE952=$AE951,(IF(BR951&gt;=1,BR951-COUNTIFS($AE951:$AE951,$AC952,AR951:AR951,$AI$2),0)),0)),0)</f>
        <v>0</v>
      </c>
      <c r="BS952" s="1">
        <f>IFERROR(IF($AE952&gt;$AE951,VLOOKUP($AC952+AS$1,STOCK!$F$10:$AB$209,17,0),IF($AE952=$AE951,(IF(BS951&gt;=1,BS951-COUNTIFS($AE951:$AE951,$AC952,AS951:AS951,$AI$2),0)),0)),0)</f>
        <v>0</v>
      </c>
      <c r="BT952" s="1">
        <f>IFERROR(IF($AE952&gt;$AE951,VLOOKUP($AC952+AT$1,STOCK!$F$10:$AB$209,17,0),IF($AE952=$AE951,(IF(BT951&gt;=1,BT951-COUNTIFS($AE951:$AE951,$AC952,AT951:AT951,$AI$2),0)),0)),0)</f>
        <v>0</v>
      </c>
      <c r="BU952" s="1">
        <f>IFERROR(IF($AE952&gt;$AE951,VLOOKUP($AC952+AU$1,STOCK!$F$10:$AB$209,17,0),IF($AE952=$AE951,(IF(BU951&gt;=1,BU951-COUNTIFS($AE951:$AE951,$AC952,AU951:AU951,$AI$2),0)),0)),0)</f>
        <v>0</v>
      </c>
      <c r="BV952" s="1">
        <f>IFERROR(IF($AE952&gt;$AE951,VLOOKUP($AC952+AV$1,STOCK!$F$10:$AB$209,17,0),IF($AE952=$AE951,(IF(BV951&gt;=1,BV951-COUNTIFS($AE951:$AE951,$AC952,AV951:AV951,$AI$2),0)),0)),0)</f>
        <v>0</v>
      </c>
      <c r="BW952" s="1">
        <f>IFERROR(IF($AE952&gt;$AE951,VLOOKUP($AC952+AW$1,STOCK!$F$10:$AB$209,17,0),IF($AE952=$AE951,(IF(BW951&gt;=1,BW951-COUNTIFS($AE951:$AE951,$AC952,AW951:AW951,$AI$2),0)),0)),0)</f>
        <v>0</v>
      </c>
      <c r="BX952" s="1">
        <f>IFERROR(IF($AE952&gt;$AE951,VLOOKUP($AC952+AX$1,STOCK!$F$10:$AB$209,17,0),IF($AE952=$AE951,(IF(BX951&gt;=1,BX951-COUNTIFS($AE951:$AE951,$AC952,AX951:AX951,$AI$2),0)),0)),0)</f>
        <v>0</v>
      </c>
    </row>
    <row r="953" spans="29:76" x14ac:dyDescent="0.25">
      <c r="AC953" s="1">
        <f t="shared" si="230"/>
        <v>0</v>
      </c>
      <c r="AD953" s="1">
        <f>IFERROR(IF(LEN(AK953)&gt;=1,VLOOKUP(HLOOKUP(AK953,PROFILE!$K$5:$V$8,4,0),PROFILE!$F$1:$G$3,2,0),0),0)</f>
        <v>0</v>
      </c>
      <c r="AE953" s="1">
        <f t="shared" si="231"/>
        <v>0</v>
      </c>
      <c r="AF953" s="1">
        <v>940</v>
      </c>
      <c r="AI953" s="1" t="str">
        <f>IFERROR(IF($AH953&gt;=1,VLOOKUP($AG953,STUDENT!$O$8:$Z$1507,3,0),""),"")</f>
        <v/>
      </c>
      <c r="AJ953" s="1" t="str">
        <f>IFERROR(IF($AH953&gt;=1,VLOOKUP($AG953,STUDENT!$O$8:$Z$1507,4,0),""),"")</f>
        <v/>
      </c>
      <c r="AK953" s="1" t="str">
        <f>IFERROR(IF($AH953&gt;=1,VLOOKUP($AG953,STUDENT!$O$8:$Z$1507,6,0),""),"")</f>
        <v/>
      </c>
      <c r="AL953" s="1" t="str">
        <f t="shared" si="232"/>
        <v/>
      </c>
      <c r="AM953" s="1" t="str">
        <f t="shared" si="233"/>
        <v/>
      </c>
      <c r="AN953" s="1" t="str">
        <f t="shared" si="234"/>
        <v/>
      </c>
      <c r="AO953" s="1" t="str">
        <f t="shared" si="235"/>
        <v/>
      </c>
      <c r="AP953" s="1" t="str">
        <f t="shared" si="236"/>
        <v/>
      </c>
      <c r="AQ953" s="1" t="str">
        <f t="shared" si="237"/>
        <v/>
      </c>
      <c r="AR953" s="1" t="str">
        <f t="shared" si="238"/>
        <v/>
      </c>
      <c r="AS953" s="1" t="str">
        <f t="shared" si="239"/>
        <v/>
      </c>
      <c r="AT953" s="1" t="str">
        <f t="shared" si="240"/>
        <v/>
      </c>
      <c r="AU953" s="1" t="str">
        <f t="shared" si="241"/>
        <v/>
      </c>
      <c r="AV953" s="1" t="str">
        <f t="shared" si="242"/>
        <v/>
      </c>
      <c r="AW953" s="1" t="str">
        <f t="shared" si="243"/>
        <v/>
      </c>
      <c r="AX953" s="1" t="str">
        <f t="shared" si="244"/>
        <v/>
      </c>
      <c r="AY953" s="1">
        <f>IFERROR(IF($AE953&gt;$AE952,VLOOKUP($AC953+AL$1,STOCK!$F$10:$AB$209,16,0),IF($AE953=$AE952,(IF(AY952&gt;=1,AY952-COUNTIFS($AE952:$AE952,$AC953,AL952:AL952,$AI$1),0)),0)),0)</f>
        <v>0</v>
      </c>
      <c r="AZ953" s="1">
        <f>IFERROR(IF($AE953&gt;$AE952,VLOOKUP($AC953+AM$1,STOCK!$F$10:$AB$209,16,0),IF($AE953=$AE952,(IF(AZ952&gt;=1,AZ952-COUNTIFS($AE952:$AE952,$AC953,AM952:AM952,$AI$1),0)),0)),0)</f>
        <v>0</v>
      </c>
      <c r="BA953" s="1">
        <f>IFERROR(IF($AE953&gt;$AE952,VLOOKUP($AC953+AN$1,STOCK!$F$10:$AB$209,16,0),IF($AE953=$AE952,(IF(BA952&gt;=1,BA952-COUNTIFS($AE952:$AE952,$AC953,AN952:AN952,$AI$1),0)),0)),0)</f>
        <v>0</v>
      </c>
      <c r="BB953" s="1">
        <f>IFERROR(IF($AE953&gt;$AE952,VLOOKUP($AC953+AO$1,STOCK!$F$10:$AB$209,16,0),IF($AE953=$AE952,(IF(BB952&gt;=1,BB952-COUNTIFS($AE952:$AE952,$AC953,AO952:AO952,$AI$1),0)),0)),0)</f>
        <v>0</v>
      </c>
      <c r="BC953" s="1">
        <f>IFERROR(IF($AE953&gt;$AE952,VLOOKUP($AC953+AP$1,STOCK!$F$10:$AB$209,16,0),IF($AE953=$AE952,(IF(BC952&gt;=1,BC952-COUNTIFS($AE952:$AE952,$AC953,AP952:AP952,$AI$1),0)),0)),0)</f>
        <v>0</v>
      </c>
      <c r="BD953" s="1">
        <f>IFERROR(IF($AE953&gt;$AE952,VLOOKUP($AC953+AQ$1,STOCK!$F$10:$AB$209,16,0),IF($AE953=$AE952,(IF(BD952&gt;=1,BD952-COUNTIFS($AE952:$AE952,$AC953,AQ952:AQ952,$AI$1),0)),0)),0)</f>
        <v>0</v>
      </c>
      <c r="BE953" s="1">
        <f>IFERROR(IF($AE953&gt;$AE952,VLOOKUP($AC953+AR$1,STOCK!$F$10:$AB$209,16,0),IF($AE953=$AE952,(IF(BE952&gt;=1,BE952-COUNTIFS($AE952:$AE952,$AC953,AR952:AR952,$AI$1),0)),0)),0)</f>
        <v>0</v>
      </c>
      <c r="BF953" s="1">
        <f>IFERROR(IF($AE953&gt;$AE952,VLOOKUP($AC953+AS$1,STOCK!$F$10:$AB$209,16,0),IF($AE953=$AE952,(IF(BF952&gt;=1,BF952-COUNTIFS($AE952:$AE952,$AC953,AS952:AS952,$AI$1),0)),0)),0)</f>
        <v>0</v>
      </c>
      <c r="BG953" s="1">
        <f>IFERROR(IF($AE953&gt;$AE952,VLOOKUP($AC953+AT$1,STOCK!$F$10:$AB$209,16,0),IF($AE953=$AE952,(IF(BG952&gt;=1,BG952-COUNTIFS($AE952:$AE952,$AC953,AT952:AT952,$AI$1),0)),0)),0)</f>
        <v>0</v>
      </c>
      <c r="BH953" s="1">
        <f>IFERROR(IF($AE953&gt;$AE952,VLOOKUP($AC953+AU$1,STOCK!$F$10:$AB$209,16,0),IF($AE953=$AE952,(IF(BH952&gt;=1,BH952-COUNTIFS($AE952:$AE952,$AC953,AU952:AU952,$AI$1),0)),0)),0)</f>
        <v>0</v>
      </c>
      <c r="BI953" s="1">
        <f>IFERROR(IF($AE953&gt;$AE952,VLOOKUP($AC953+AV$1,STOCK!$F$10:$AB$209,16,0),IF($AE953=$AE952,(IF(BI952&gt;=1,BI952-COUNTIFS($AE952:$AE952,$AC953,AV952:AV952,$AI$1),0)),0)),0)</f>
        <v>0</v>
      </c>
      <c r="BJ953" s="1">
        <f>IFERROR(IF($AE953&gt;$AE952,VLOOKUP($AC953+AW$1,STOCK!$F$10:$AB$209,16,0),IF($AE953=$AE952,(IF(BJ952&gt;=1,BJ952-COUNTIFS($AE952:$AE952,$AC953,AW952:AW952,$AI$1),0)),0)),0)</f>
        <v>0</v>
      </c>
      <c r="BK953" s="1">
        <f>IFERROR(IF($AE953&gt;$AE952,VLOOKUP($AC953+AX$1,STOCK!$F$10:$AB$209,16,0),IF($AE953=$AE952,(IF(BK952&gt;=1,BK952-COUNTIFS($AE952:$AE952,$AC953,AX952:AX952,$AI$1),0)),0)),0)</f>
        <v>0</v>
      </c>
      <c r="BL953" s="1">
        <f>IFERROR(IF($AE953&gt;$AE952,VLOOKUP($AC953+AL$1,STOCK!$F$10:$AB$209,17,0),IF($AE953=$AE952,(IF(BL952&gt;=1,BL952-COUNTIFS($AE952:$AE952,$AC953,AL952:AL952,$AI$2),0)),0)),0)</f>
        <v>0</v>
      </c>
      <c r="BM953" s="1">
        <f>IFERROR(IF($AE953&gt;$AE952,VLOOKUP($AC953+AM$1,STOCK!$F$10:$AB$209,17,0),IF($AE953=$AE952,(IF(BM952&gt;=1,BM952-COUNTIFS($AE952:$AE952,$AC953,AM952:AM952,$AI$2),0)),0)),0)</f>
        <v>0</v>
      </c>
      <c r="BN953" s="1">
        <f>IFERROR(IF($AE953&gt;$AE952,VLOOKUP($AC953+AN$1,STOCK!$F$10:$AB$209,17,0),IF($AE953=$AE952,(IF(BN952&gt;=1,BN952-COUNTIFS($AE952:$AE952,$AC953,AN952:AN952,$AI$2),0)),0)),0)</f>
        <v>0</v>
      </c>
      <c r="BO953" s="1">
        <f>IFERROR(IF($AE953&gt;$AE952,VLOOKUP($AC953+AO$1,STOCK!$F$10:$AB$209,17,0),IF($AE953=$AE952,(IF(BO952&gt;=1,BO952-COUNTIFS($AE952:$AE952,$AC953,AO952:AO952,$AI$2),0)),0)),0)</f>
        <v>0</v>
      </c>
      <c r="BP953" s="1">
        <f>IFERROR(IF($AE953&gt;$AE952,VLOOKUP($AC953+AP$1,STOCK!$F$10:$AB$209,17,0),IF($AE953=$AE952,(IF(BP952&gt;=1,BP952-COUNTIFS($AE952:$AE952,$AC953,AP952:AP952,$AI$2),0)),0)),0)</f>
        <v>0</v>
      </c>
      <c r="BQ953" s="1">
        <f>IFERROR(IF($AE953&gt;$AE952,VLOOKUP($AC953+AQ$1,STOCK!$F$10:$AB$209,17,0),IF($AE953=$AE952,(IF(BQ952&gt;=1,BQ952-COUNTIFS($AE952:$AE952,$AC953,AQ952:AQ952,$AI$2),0)),0)),0)</f>
        <v>0</v>
      </c>
      <c r="BR953" s="1">
        <f>IFERROR(IF($AE953&gt;$AE952,VLOOKUP($AC953+AR$1,STOCK!$F$10:$AB$209,17,0),IF($AE953=$AE952,(IF(BR952&gt;=1,BR952-COUNTIFS($AE952:$AE952,$AC953,AR952:AR952,$AI$2),0)),0)),0)</f>
        <v>0</v>
      </c>
      <c r="BS953" s="1">
        <f>IFERROR(IF($AE953&gt;$AE952,VLOOKUP($AC953+AS$1,STOCK!$F$10:$AB$209,17,0),IF($AE953=$AE952,(IF(BS952&gt;=1,BS952-COUNTIFS($AE952:$AE952,$AC953,AS952:AS952,$AI$2),0)),0)),0)</f>
        <v>0</v>
      </c>
      <c r="BT953" s="1">
        <f>IFERROR(IF($AE953&gt;$AE952,VLOOKUP($AC953+AT$1,STOCK!$F$10:$AB$209,17,0),IF($AE953=$AE952,(IF(BT952&gt;=1,BT952-COUNTIFS($AE952:$AE952,$AC953,AT952:AT952,$AI$2),0)),0)),0)</f>
        <v>0</v>
      </c>
      <c r="BU953" s="1">
        <f>IFERROR(IF($AE953&gt;$AE952,VLOOKUP($AC953+AU$1,STOCK!$F$10:$AB$209,17,0),IF($AE953=$AE952,(IF(BU952&gt;=1,BU952-COUNTIFS($AE952:$AE952,$AC953,AU952:AU952,$AI$2),0)),0)),0)</f>
        <v>0</v>
      </c>
      <c r="BV953" s="1">
        <f>IFERROR(IF($AE953&gt;$AE952,VLOOKUP($AC953+AV$1,STOCK!$F$10:$AB$209,17,0),IF($AE953=$AE952,(IF(BV952&gt;=1,BV952-COUNTIFS($AE952:$AE952,$AC953,AV952:AV952,$AI$2),0)),0)),0)</f>
        <v>0</v>
      </c>
      <c r="BW953" s="1">
        <f>IFERROR(IF($AE953&gt;$AE952,VLOOKUP($AC953+AW$1,STOCK!$F$10:$AB$209,17,0),IF($AE953=$AE952,(IF(BW952&gt;=1,BW952-COUNTIFS($AE952:$AE952,$AC953,AW952:AW952,$AI$2),0)),0)),0)</f>
        <v>0</v>
      </c>
      <c r="BX953" s="1">
        <f>IFERROR(IF($AE953&gt;$AE952,VLOOKUP($AC953+AX$1,STOCK!$F$10:$AB$209,17,0),IF($AE953=$AE952,(IF(BX952&gt;=1,BX952-COUNTIFS($AE952:$AE952,$AC953,AX952:AX952,$AI$2),0)),0)),0)</f>
        <v>0</v>
      </c>
    </row>
    <row r="954" spans="29:76" x14ac:dyDescent="0.25">
      <c r="AC954" s="1">
        <f t="shared" si="230"/>
        <v>0</v>
      </c>
      <c r="AD954" s="1">
        <f>IFERROR(IF(LEN(AK954)&gt;=1,VLOOKUP(HLOOKUP(AK954,PROFILE!$K$5:$V$8,4,0),PROFILE!$F$1:$G$3,2,0),0),0)</f>
        <v>0</v>
      </c>
      <c r="AE954" s="1">
        <f t="shared" si="231"/>
        <v>0</v>
      </c>
      <c r="AF954" s="1">
        <v>941</v>
      </c>
      <c r="AI954" s="1" t="str">
        <f>IFERROR(IF($AH954&gt;=1,VLOOKUP($AG954,STUDENT!$O$8:$Z$1507,3,0),""),"")</f>
        <v/>
      </c>
      <c r="AJ954" s="1" t="str">
        <f>IFERROR(IF($AH954&gt;=1,VLOOKUP($AG954,STUDENT!$O$8:$Z$1507,4,0),""),"")</f>
        <v/>
      </c>
      <c r="AK954" s="1" t="str">
        <f>IFERROR(IF($AH954&gt;=1,VLOOKUP($AG954,STUDENT!$O$8:$Z$1507,6,0),""),"")</f>
        <v/>
      </c>
      <c r="AL954" s="1" t="str">
        <f t="shared" si="232"/>
        <v/>
      </c>
      <c r="AM954" s="1" t="str">
        <f t="shared" si="233"/>
        <v/>
      </c>
      <c r="AN954" s="1" t="str">
        <f t="shared" si="234"/>
        <v/>
      </c>
      <c r="AO954" s="1" t="str">
        <f t="shared" si="235"/>
        <v/>
      </c>
      <c r="AP954" s="1" t="str">
        <f t="shared" si="236"/>
        <v/>
      </c>
      <c r="AQ954" s="1" t="str">
        <f t="shared" si="237"/>
        <v/>
      </c>
      <c r="AR954" s="1" t="str">
        <f t="shared" si="238"/>
        <v/>
      </c>
      <c r="AS954" s="1" t="str">
        <f t="shared" si="239"/>
        <v/>
      </c>
      <c r="AT954" s="1" t="str">
        <f t="shared" si="240"/>
        <v/>
      </c>
      <c r="AU954" s="1" t="str">
        <f t="shared" si="241"/>
        <v/>
      </c>
      <c r="AV954" s="1" t="str">
        <f t="shared" si="242"/>
        <v/>
      </c>
      <c r="AW954" s="1" t="str">
        <f t="shared" si="243"/>
        <v/>
      </c>
      <c r="AX954" s="1" t="str">
        <f t="shared" si="244"/>
        <v/>
      </c>
      <c r="AY954" s="1">
        <f>IFERROR(IF($AE954&gt;$AE953,VLOOKUP($AC954+AL$1,STOCK!$F$10:$AB$209,16,0),IF($AE954=$AE953,(IF(AY953&gt;=1,AY953-COUNTIFS($AE953:$AE953,$AC954,AL953:AL953,$AI$1),0)),0)),0)</f>
        <v>0</v>
      </c>
      <c r="AZ954" s="1">
        <f>IFERROR(IF($AE954&gt;$AE953,VLOOKUP($AC954+AM$1,STOCK!$F$10:$AB$209,16,0),IF($AE954=$AE953,(IF(AZ953&gt;=1,AZ953-COUNTIFS($AE953:$AE953,$AC954,AM953:AM953,$AI$1),0)),0)),0)</f>
        <v>0</v>
      </c>
      <c r="BA954" s="1">
        <f>IFERROR(IF($AE954&gt;$AE953,VLOOKUP($AC954+AN$1,STOCK!$F$10:$AB$209,16,0),IF($AE954=$AE953,(IF(BA953&gt;=1,BA953-COUNTIFS($AE953:$AE953,$AC954,AN953:AN953,$AI$1),0)),0)),0)</f>
        <v>0</v>
      </c>
      <c r="BB954" s="1">
        <f>IFERROR(IF($AE954&gt;$AE953,VLOOKUP($AC954+AO$1,STOCK!$F$10:$AB$209,16,0),IF($AE954=$AE953,(IF(BB953&gt;=1,BB953-COUNTIFS($AE953:$AE953,$AC954,AO953:AO953,$AI$1),0)),0)),0)</f>
        <v>0</v>
      </c>
      <c r="BC954" s="1">
        <f>IFERROR(IF($AE954&gt;$AE953,VLOOKUP($AC954+AP$1,STOCK!$F$10:$AB$209,16,0),IF($AE954=$AE953,(IF(BC953&gt;=1,BC953-COUNTIFS($AE953:$AE953,$AC954,AP953:AP953,$AI$1),0)),0)),0)</f>
        <v>0</v>
      </c>
      <c r="BD954" s="1">
        <f>IFERROR(IF($AE954&gt;$AE953,VLOOKUP($AC954+AQ$1,STOCK!$F$10:$AB$209,16,0),IF($AE954=$AE953,(IF(BD953&gt;=1,BD953-COUNTIFS($AE953:$AE953,$AC954,AQ953:AQ953,$AI$1),0)),0)),0)</f>
        <v>0</v>
      </c>
      <c r="BE954" s="1">
        <f>IFERROR(IF($AE954&gt;$AE953,VLOOKUP($AC954+AR$1,STOCK!$F$10:$AB$209,16,0),IF($AE954=$AE953,(IF(BE953&gt;=1,BE953-COUNTIFS($AE953:$AE953,$AC954,AR953:AR953,$AI$1),0)),0)),0)</f>
        <v>0</v>
      </c>
      <c r="BF954" s="1">
        <f>IFERROR(IF($AE954&gt;$AE953,VLOOKUP($AC954+AS$1,STOCK!$F$10:$AB$209,16,0),IF($AE954=$AE953,(IF(BF953&gt;=1,BF953-COUNTIFS($AE953:$AE953,$AC954,AS953:AS953,$AI$1),0)),0)),0)</f>
        <v>0</v>
      </c>
      <c r="BG954" s="1">
        <f>IFERROR(IF($AE954&gt;$AE953,VLOOKUP($AC954+AT$1,STOCK!$F$10:$AB$209,16,0),IF($AE954=$AE953,(IF(BG953&gt;=1,BG953-COUNTIFS($AE953:$AE953,$AC954,AT953:AT953,$AI$1),0)),0)),0)</f>
        <v>0</v>
      </c>
      <c r="BH954" s="1">
        <f>IFERROR(IF($AE954&gt;$AE953,VLOOKUP($AC954+AU$1,STOCK!$F$10:$AB$209,16,0),IF($AE954=$AE953,(IF(BH953&gt;=1,BH953-COUNTIFS($AE953:$AE953,$AC954,AU953:AU953,$AI$1),0)),0)),0)</f>
        <v>0</v>
      </c>
      <c r="BI954" s="1">
        <f>IFERROR(IF($AE954&gt;$AE953,VLOOKUP($AC954+AV$1,STOCK!$F$10:$AB$209,16,0),IF($AE954=$AE953,(IF(BI953&gt;=1,BI953-COUNTIFS($AE953:$AE953,$AC954,AV953:AV953,$AI$1),0)),0)),0)</f>
        <v>0</v>
      </c>
      <c r="BJ954" s="1">
        <f>IFERROR(IF($AE954&gt;$AE953,VLOOKUP($AC954+AW$1,STOCK!$F$10:$AB$209,16,0),IF($AE954=$AE953,(IF(BJ953&gt;=1,BJ953-COUNTIFS($AE953:$AE953,$AC954,AW953:AW953,$AI$1),0)),0)),0)</f>
        <v>0</v>
      </c>
      <c r="BK954" s="1">
        <f>IFERROR(IF($AE954&gt;$AE953,VLOOKUP($AC954+AX$1,STOCK!$F$10:$AB$209,16,0),IF($AE954=$AE953,(IF(BK953&gt;=1,BK953-COUNTIFS($AE953:$AE953,$AC954,AX953:AX953,$AI$1),0)),0)),0)</f>
        <v>0</v>
      </c>
      <c r="BL954" s="1">
        <f>IFERROR(IF($AE954&gt;$AE953,VLOOKUP($AC954+AL$1,STOCK!$F$10:$AB$209,17,0),IF($AE954=$AE953,(IF(BL953&gt;=1,BL953-COUNTIFS($AE953:$AE953,$AC954,AL953:AL953,$AI$2),0)),0)),0)</f>
        <v>0</v>
      </c>
      <c r="BM954" s="1">
        <f>IFERROR(IF($AE954&gt;$AE953,VLOOKUP($AC954+AM$1,STOCK!$F$10:$AB$209,17,0),IF($AE954=$AE953,(IF(BM953&gt;=1,BM953-COUNTIFS($AE953:$AE953,$AC954,AM953:AM953,$AI$2),0)),0)),0)</f>
        <v>0</v>
      </c>
      <c r="BN954" s="1">
        <f>IFERROR(IF($AE954&gt;$AE953,VLOOKUP($AC954+AN$1,STOCK!$F$10:$AB$209,17,0),IF($AE954=$AE953,(IF(BN953&gt;=1,BN953-COUNTIFS($AE953:$AE953,$AC954,AN953:AN953,$AI$2),0)),0)),0)</f>
        <v>0</v>
      </c>
      <c r="BO954" s="1">
        <f>IFERROR(IF($AE954&gt;$AE953,VLOOKUP($AC954+AO$1,STOCK!$F$10:$AB$209,17,0),IF($AE954=$AE953,(IF(BO953&gt;=1,BO953-COUNTIFS($AE953:$AE953,$AC954,AO953:AO953,$AI$2),0)),0)),0)</f>
        <v>0</v>
      </c>
      <c r="BP954" s="1">
        <f>IFERROR(IF($AE954&gt;$AE953,VLOOKUP($AC954+AP$1,STOCK!$F$10:$AB$209,17,0),IF($AE954=$AE953,(IF(BP953&gt;=1,BP953-COUNTIFS($AE953:$AE953,$AC954,AP953:AP953,$AI$2),0)),0)),0)</f>
        <v>0</v>
      </c>
      <c r="BQ954" s="1">
        <f>IFERROR(IF($AE954&gt;$AE953,VLOOKUP($AC954+AQ$1,STOCK!$F$10:$AB$209,17,0),IF($AE954=$AE953,(IF(BQ953&gt;=1,BQ953-COUNTIFS($AE953:$AE953,$AC954,AQ953:AQ953,$AI$2),0)),0)),0)</f>
        <v>0</v>
      </c>
      <c r="BR954" s="1">
        <f>IFERROR(IF($AE954&gt;$AE953,VLOOKUP($AC954+AR$1,STOCK!$F$10:$AB$209,17,0),IF($AE954=$AE953,(IF(BR953&gt;=1,BR953-COUNTIFS($AE953:$AE953,$AC954,AR953:AR953,$AI$2),0)),0)),0)</f>
        <v>0</v>
      </c>
      <c r="BS954" s="1">
        <f>IFERROR(IF($AE954&gt;$AE953,VLOOKUP($AC954+AS$1,STOCK!$F$10:$AB$209,17,0),IF($AE954=$AE953,(IF(BS953&gt;=1,BS953-COUNTIFS($AE953:$AE953,$AC954,AS953:AS953,$AI$2),0)),0)),0)</f>
        <v>0</v>
      </c>
      <c r="BT954" s="1">
        <f>IFERROR(IF($AE954&gt;$AE953,VLOOKUP($AC954+AT$1,STOCK!$F$10:$AB$209,17,0),IF($AE954=$AE953,(IF(BT953&gt;=1,BT953-COUNTIFS($AE953:$AE953,$AC954,AT953:AT953,$AI$2),0)),0)),0)</f>
        <v>0</v>
      </c>
      <c r="BU954" s="1">
        <f>IFERROR(IF($AE954&gt;$AE953,VLOOKUP($AC954+AU$1,STOCK!$F$10:$AB$209,17,0),IF($AE954=$AE953,(IF(BU953&gt;=1,BU953-COUNTIFS($AE953:$AE953,$AC954,AU953:AU953,$AI$2),0)),0)),0)</f>
        <v>0</v>
      </c>
      <c r="BV954" s="1">
        <f>IFERROR(IF($AE954&gt;$AE953,VLOOKUP($AC954+AV$1,STOCK!$F$10:$AB$209,17,0),IF($AE954=$AE953,(IF(BV953&gt;=1,BV953-COUNTIFS($AE953:$AE953,$AC954,AV953:AV953,$AI$2),0)),0)),0)</f>
        <v>0</v>
      </c>
      <c r="BW954" s="1">
        <f>IFERROR(IF($AE954&gt;$AE953,VLOOKUP($AC954+AW$1,STOCK!$F$10:$AB$209,17,0),IF($AE954=$AE953,(IF(BW953&gt;=1,BW953-COUNTIFS($AE953:$AE953,$AC954,AW953:AW953,$AI$2),0)),0)),0)</f>
        <v>0</v>
      </c>
      <c r="BX954" s="1">
        <f>IFERROR(IF($AE954&gt;$AE953,VLOOKUP($AC954+AX$1,STOCK!$F$10:$AB$209,17,0),IF($AE954=$AE953,(IF(BX953&gt;=1,BX953-COUNTIFS($AE953:$AE953,$AC954,AX953:AX953,$AI$2),0)),0)),0)</f>
        <v>0</v>
      </c>
    </row>
    <row r="955" spans="29:76" x14ac:dyDescent="0.25">
      <c r="AC955" s="1">
        <f t="shared" si="230"/>
        <v>0</v>
      </c>
      <c r="AD955" s="1">
        <f>IFERROR(IF(LEN(AK955)&gt;=1,VLOOKUP(HLOOKUP(AK955,PROFILE!$K$5:$V$8,4,0),PROFILE!$F$1:$G$3,2,0),0),0)</f>
        <v>0</v>
      </c>
      <c r="AE955" s="1">
        <f t="shared" si="231"/>
        <v>0</v>
      </c>
      <c r="AF955" s="1">
        <v>942</v>
      </c>
      <c r="AI955" s="1" t="str">
        <f>IFERROR(IF($AH955&gt;=1,VLOOKUP($AG955,STUDENT!$O$8:$Z$1507,3,0),""),"")</f>
        <v/>
      </c>
      <c r="AJ955" s="1" t="str">
        <f>IFERROR(IF($AH955&gt;=1,VLOOKUP($AG955,STUDENT!$O$8:$Z$1507,4,0),""),"")</f>
        <v/>
      </c>
      <c r="AK955" s="1" t="str">
        <f>IFERROR(IF($AH955&gt;=1,VLOOKUP($AG955,STUDENT!$O$8:$Z$1507,6,0),""),"")</f>
        <v/>
      </c>
      <c r="AL955" s="1" t="str">
        <f t="shared" si="232"/>
        <v/>
      </c>
      <c r="AM955" s="1" t="str">
        <f t="shared" si="233"/>
        <v/>
      </c>
      <c r="AN955" s="1" t="str">
        <f t="shared" si="234"/>
        <v/>
      </c>
      <c r="AO955" s="1" t="str">
        <f t="shared" si="235"/>
        <v/>
      </c>
      <c r="AP955" s="1" t="str">
        <f t="shared" si="236"/>
        <v/>
      </c>
      <c r="AQ955" s="1" t="str">
        <f t="shared" si="237"/>
        <v/>
      </c>
      <c r="AR955" s="1" t="str">
        <f t="shared" si="238"/>
        <v/>
      </c>
      <c r="AS955" s="1" t="str">
        <f t="shared" si="239"/>
        <v/>
      </c>
      <c r="AT955" s="1" t="str">
        <f t="shared" si="240"/>
        <v/>
      </c>
      <c r="AU955" s="1" t="str">
        <f t="shared" si="241"/>
        <v/>
      </c>
      <c r="AV955" s="1" t="str">
        <f t="shared" si="242"/>
        <v/>
      </c>
      <c r="AW955" s="1" t="str">
        <f t="shared" si="243"/>
        <v/>
      </c>
      <c r="AX955" s="1" t="str">
        <f t="shared" si="244"/>
        <v/>
      </c>
      <c r="AY955" s="1">
        <f>IFERROR(IF($AE955&gt;$AE954,VLOOKUP($AC955+AL$1,STOCK!$F$10:$AB$209,16,0),IF($AE955=$AE954,(IF(AY954&gt;=1,AY954-COUNTIFS($AE954:$AE954,$AC955,AL954:AL954,$AI$1),0)),0)),0)</f>
        <v>0</v>
      </c>
      <c r="AZ955" s="1">
        <f>IFERROR(IF($AE955&gt;$AE954,VLOOKUP($AC955+AM$1,STOCK!$F$10:$AB$209,16,0),IF($AE955=$AE954,(IF(AZ954&gt;=1,AZ954-COUNTIFS($AE954:$AE954,$AC955,AM954:AM954,$AI$1),0)),0)),0)</f>
        <v>0</v>
      </c>
      <c r="BA955" s="1">
        <f>IFERROR(IF($AE955&gt;$AE954,VLOOKUP($AC955+AN$1,STOCK!$F$10:$AB$209,16,0),IF($AE955=$AE954,(IF(BA954&gt;=1,BA954-COUNTIFS($AE954:$AE954,$AC955,AN954:AN954,$AI$1),0)),0)),0)</f>
        <v>0</v>
      </c>
      <c r="BB955" s="1">
        <f>IFERROR(IF($AE955&gt;$AE954,VLOOKUP($AC955+AO$1,STOCK!$F$10:$AB$209,16,0),IF($AE955=$AE954,(IF(BB954&gt;=1,BB954-COUNTIFS($AE954:$AE954,$AC955,AO954:AO954,$AI$1),0)),0)),0)</f>
        <v>0</v>
      </c>
      <c r="BC955" s="1">
        <f>IFERROR(IF($AE955&gt;$AE954,VLOOKUP($AC955+AP$1,STOCK!$F$10:$AB$209,16,0),IF($AE955=$AE954,(IF(BC954&gt;=1,BC954-COUNTIFS($AE954:$AE954,$AC955,AP954:AP954,$AI$1),0)),0)),0)</f>
        <v>0</v>
      </c>
      <c r="BD955" s="1">
        <f>IFERROR(IF($AE955&gt;$AE954,VLOOKUP($AC955+AQ$1,STOCK!$F$10:$AB$209,16,0),IF($AE955=$AE954,(IF(BD954&gt;=1,BD954-COUNTIFS($AE954:$AE954,$AC955,AQ954:AQ954,$AI$1),0)),0)),0)</f>
        <v>0</v>
      </c>
      <c r="BE955" s="1">
        <f>IFERROR(IF($AE955&gt;$AE954,VLOOKUP($AC955+AR$1,STOCK!$F$10:$AB$209,16,0),IF($AE955=$AE954,(IF(BE954&gt;=1,BE954-COUNTIFS($AE954:$AE954,$AC955,AR954:AR954,$AI$1),0)),0)),0)</f>
        <v>0</v>
      </c>
      <c r="BF955" s="1">
        <f>IFERROR(IF($AE955&gt;$AE954,VLOOKUP($AC955+AS$1,STOCK!$F$10:$AB$209,16,0),IF($AE955=$AE954,(IF(BF954&gt;=1,BF954-COUNTIFS($AE954:$AE954,$AC955,AS954:AS954,$AI$1),0)),0)),0)</f>
        <v>0</v>
      </c>
      <c r="BG955" s="1">
        <f>IFERROR(IF($AE955&gt;$AE954,VLOOKUP($AC955+AT$1,STOCK!$F$10:$AB$209,16,0),IF($AE955=$AE954,(IF(BG954&gt;=1,BG954-COUNTIFS($AE954:$AE954,$AC955,AT954:AT954,$AI$1),0)),0)),0)</f>
        <v>0</v>
      </c>
      <c r="BH955" s="1">
        <f>IFERROR(IF($AE955&gt;$AE954,VLOOKUP($AC955+AU$1,STOCK!$F$10:$AB$209,16,0),IF($AE955=$AE954,(IF(BH954&gt;=1,BH954-COUNTIFS($AE954:$AE954,$AC955,AU954:AU954,$AI$1),0)),0)),0)</f>
        <v>0</v>
      </c>
      <c r="BI955" s="1">
        <f>IFERROR(IF($AE955&gt;$AE954,VLOOKUP($AC955+AV$1,STOCK!$F$10:$AB$209,16,0),IF($AE955=$AE954,(IF(BI954&gt;=1,BI954-COUNTIFS($AE954:$AE954,$AC955,AV954:AV954,$AI$1),0)),0)),0)</f>
        <v>0</v>
      </c>
      <c r="BJ955" s="1">
        <f>IFERROR(IF($AE955&gt;$AE954,VLOOKUP($AC955+AW$1,STOCK!$F$10:$AB$209,16,0),IF($AE955=$AE954,(IF(BJ954&gt;=1,BJ954-COUNTIFS($AE954:$AE954,$AC955,AW954:AW954,$AI$1),0)),0)),0)</f>
        <v>0</v>
      </c>
      <c r="BK955" s="1">
        <f>IFERROR(IF($AE955&gt;$AE954,VLOOKUP($AC955+AX$1,STOCK!$F$10:$AB$209,16,0),IF($AE955=$AE954,(IF(BK954&gt;=1,BK954-COUNTIFS($AE954:$AE954,$AC955,AX954:AX954,$AI$1),0)),0)),0)</f>
        <v>0</v>
      </c>
      <c r="BL955" s="1">
        <f>IFERROR(IF($AE955&gt;$AE954,VLOOKUP($AC955+AL$1,STOCK!$F$10:$AB$209,17,0),IF($AE955=$AE954,(IF(BL954&gt;=1,BL954-COUNTIFS($AE954:$AE954,$AC955,AL954:AL954,$AI$2),0)),0)),0)</f>
        <v>0</v>
      </c>
      <c r="BM955" s="1">
        <f>IFERROR(IF($AE955&gt;$AE954,VLOOKUP($AC955+AM$1,STOCK!$F$10:$AB$209,17,0),IF($AE955=$AE954,(IF(BM954&gt;=1,BM954-COUNTIFS($AE954:$AE954,$AC955,AM954:AM954,$AI$2),0)),0)),0)</f>
        <v>0</v>
      </c>
      <c r="BN955" s="1">
        <f>IFERROR(IF($AE955&gt;$AE954,VLOOKUP($AC955+AN$1,STOCK!$F$10:$AB$209,17,0),IF($AE955=$AE954,(IF(BN954&gt;=1,BN954-COUNTIFS($AE954:$AE954,$AC955,AN954:AN954,$AI$2),0)),0)),0)</f>
        <v>0</v>
      </c>
      <c r="BO955" s="1">
        <f>IFERROR(IF($AE955&gt;$AE954,VLOOKUP($AC955+AO$1,STOCK!$F$10:$AB$209,17,0),IF($AE955=$AE954,(IF(BO954&gt;=1,BO954-COUNTIFS($AE954:$AE954,$AC955,AO954:AO954,$AI$2),0)),0)),0)</f>
        <v>0</v>
      </c>
      <c r="BP955" s="1">
        <f>IFERROR(IF($AE955&gt;$AE954,VLOOKUP($AC955+AP$1,STOCK!$F$10:$AB$209,17,0),IF($AE955=$AE954,(IF(BP954&gt;=1,BP954-COUNTIFS($AE954:$AE954,$AC955,AP954:AP954,$AI$2),0)),0)),0)</f>
        <v>0</v>
      </c>
      <c r="BQ955" s="1">
        <f>IFERROR(IF($AE955&gt;$AE954,VLOOKUP($AC955+AQ$1,STOCK!$F$10:$AB$209,17,0),IF($AE955=$AE954,(IF(BQ954&gt;=1,BQ954-COUNTIFS($AE954:$AE954,$AC955,AQ954:AQ954,$AI$2),0)),0)),0)</f>
        <v>0</v>
      </c>
      <c r="BR955" s="1">
        <f>IFERROR(IF($AE955&gt;$AE954,VLOOKUP($AC955+AR$1,STOCK!$F$10:$AB$209,17,0),IF($AE955=$AE954,(IF(BR954&gt;=1,BR954-COUNTIFS($AE954:$AE954,$AC955,AR954:AR954,$AI$2),0)),0)),0)</f>
        <v>0</v>
      </c>
      <c r="BS955" s="1">
        <f>IFERROR(IF($AE955&gt;$AE954,VLOOKUP($AC955+AS$1,STOCK!$F$10:$AB$209,17,0),IF($AE955=$AE954,(IF(BS954&gt;=1,BS954-COUNTIFS($AE954:$AE954,$AC955,AS954:AS954,$AI$2),0)),0)),0)</f>
        <v>0</v>
      </c>
      <c r="BT955" s="1">
        <f>IFERROR(IF($AE955&gt;$AE954,VLOOKUP($AC955+AT$1,STOCK!$F$10:$AB$209,17,0),IF($AE955=$AE954,(IF(BT954&gt;=1,BT954-COUNTIFS($AE954:$AE954,$AC955,AT954:AT954,$AI$2),0)),0)),0)</f>
        <v>0</v>
      </c>
      <c r="BU955" s="1">
        <f>IFERROR(IF($AE955&gt;$AE954,VLOOKUP($AC955+AU$1,STOCK!$F$10:$AB$209,17,0),IF($AE955=$AE954,(IF(BU954&gt;=1,BU954-COUNTIFS($AE954:$AE954,$AC955,AU954:AU954,$AI$2),0)),0)),0)</f>
        <v>0</v>
      </c>
      <c r="BV955" s="1">
        <f>IFERROR(IF($AE955&gt;$AE954,VLOOKUP($AC955+AV$1,STOCK!$F$10:$AB$209,17,0),IF($AE955=$AE954,(IF(BV954&gt;=1,BV954-COUNTIFS($AE954:$AE954,$AC955,AV954:AV954,$AI$2),0)),0)),0)</f>
        <v>0</v>
      </c>
      <c r="BW955" s="1">
        <f>IFERROR(IF($AE955&gt;$AE954,VLOOKUP($AC955+AW$1,STOCK!$F$10:$AB$209,17,0),IF($AE955=$AE954,(IF(BW954&gt;=1,BW954-COUNTIFS($AE954:$AE954,$AC955,AW954:AW954,$AI$2),0)),0)),0)</f>
        <v>0</v>
      </c>
      <c r="BX955" s="1">
        <f>IFERROR(IF($AE955&gt;$AE954,VLOOKUP($AC955+AX$1,STOCK!$F$10:$AB$209,17,0),IF($AE955=$AE954,(IF(BX954&gt;=1,BX954-COUNTIFS($AE954:$AE954,$AC955,AX954:AX954,$AI$2),0)),0)),0)</f>
        <v>0</v>
      </c>
    </row>
    <row r="956" spans="29:76" x14ac:dyDescent="0.25">
      <c r="AC956" s="1">
        <f t="shared" si="230"/>
        <v>0</v>
      </c>
      <c r="AD956" s="1">
        <f>IFERROR(IF(LEN(AK956)&gt;=1,VLOOKUP(HLOOKUP(AK956,PROFILE!$K$5:$V$8,4,0),PROFILE!$F$1:$G$3,2,0),0),0)</f>
        <v>0</v>
      </c>
      <c r="AE956" s="1">
        <f t="shared" si="231"/>
        <v>0</v>
      </c>
      <c r="AF956" s="1">
        <v>943</v>
      </c>
      <c r="AI956" s="1" t="str">
        <f>IFERROR(IF($AH956&gt;=1,VLOOKUP($AG956,STUDENT!$O$8:$Z$1507,3,0),""),"")</f>
        <v/>
      </c>
      <c r="AJ956" s="1" t="str">
        <f>IFERROR(IF($AH956&gt;=1,VLOOKUP($AG956,STUDENT!$O$8:$Z$1507,4,0),""),"")</f>
        <v/>
      </c>
      <c r="AK956" s="1" t="str">
        <f>IFERROR(IF($AH956&gt;=1,VLOOKUP($AG956,STUDENT!$O$8:$Z$1507,6,0),""),"")</f>
        <v/>
      </c>
      <c r="AL956" s="1" t="str">
        <f t="shared" si="232"/>
        <v/>
      </c>
      <c r="AM956" s="1" t="str">
        <f t="shared" si="233"/>
        <v/>
      </c>
      <c r="AN956" s="1" t="str">
        <f t="shared" si="234"/>
        <v/>
      </c>
      <c r="AO956" s="1" t="str">
        <f t="shared" si="235"/>
        <v/>
      </c>
      <c r="AP956" s="1" t="str">
        <f t="shared" si="236"/>
        <v/>
      </c>
      <c r="AQ956" s="1" t="str">
        <f t="shared" si="237"/>
        <v/>
      </c>
      <c r="AR956" s="1" t="str">
        <f t="shared" si="238"/>
        <v/>
      </c>
      <c r="AS956" s="1" t="str">
        <f t="shared" si="239"/>
        <v/>
      </c>
      <c r="AT956" s="1" t="str">
        <f t="shared" si="240"/>
        <v/>
      </c>
      <c r="AU956" s="1" t="str">
        <f t="shared" si="241"/>
        <v/>
      </c>
      <c r="AV956" s="1" t="str">
        <f t="shared" si="242"/>
        <v/>
      </c>
      <c r="AW956" s="1" t="str">
        <f t="shared" si="243"/>
        <v/>
      </c>
      <c r="AX956" s="1" t="str">
        <f t="shared" si="244"/>
        <v/>
      </c>
      <c r="AY956" s="1">
        <f>IFERROR(IF($AE956&gt;$AE955,VLOOKUP($AC956+AL$1,STOCK!$F$10:$AB$209,16,0),IF($AE956=$AE955,(IF(AY955&gt;=1,AY955-COUNTIFS($AE955:$AE955,$AC956,AL955:AL955,$AI$1),0)),0)),0)</f>
        <v>0</v>
      </c>
      <c r="AZ956" s="1">
        <f>IFERROR(IF($AE956&gt;$AE955,VLOOKUP($AC956+AM$1,STOCK!$F$10:$AB$209,16,0),IF($AE956=$AE955,(IF(AZ955&gt;=1,AZ955-COUNTIFS($AE955:$AE955,$AC956,AM955:AM955,$AI$1),0)),0)),0)</f>
        <v>0</v>
      </c>
      <c r="BA956" s="1">
        <f>IFERROR(IF($AE956&gt;$AE955,VLOOKUP($AC956+AN$1,STOCK!$F$10:$AB$209,16,0),IF($AE956=$AE955,(IF(BA955&gt;=1,BA955-COUNTIFS($AE955:$AE955,$AC956,AN955:AN955,$AI$1),0)),0)),0)</f>
        <v>0</v>
      </c>
      <c r="BB956" s="1">
        <f>IFERROR(IF($AE956&gt;$AE955,VLOOKUP($AC956+AO$1,STOCK!$F$10:$AB$209,16,0),IF($AE956=$AE955,(IF(BB955&gt;=1,BB955-COUNTIFS($AE955:$AE955,$AC956,AO955:AO955,$AI$1),0)),0)),0)</f>
        <v>0</v>
      </c>
      <c r="BC956" s="1">
        <f>IFERROR(IF($AE956&gt;$AE955,VLOOKUP($AC956+AP$1,STOCK!$F$10:$AB$209,16,0),IF($AE956=$AE955,(IF(BC955&gt;=1,BC955-COUNTIFS($AE955:$AE955,$AC956,AP955:AP955,$AI$1),0)),0)),0)</f>
        <v>0</v>
      </c>
      <c r="BD956" s="1">
        <f>IFERROR(IF($AE956&gt;$AE955,VLOOKUP($AC956+AQ$1,STOCK!$F$10:$AB$209,16,0),IF($AE956=$AE955,(IF(BD955&gt;=1,BD955-COUNTIFS($AE955:$AE955,$AC956,AQ955:AQ955,$AI$1),0)),0)),0)</f>
        <v>0</v>
      </c>
      <c r="BE956" s="1">
        <f>IFERROR(IF($AE956&gt;$AE955,VLOOKUP($AC956+AR$1,STOCK!$F$10:$AB$209,16,0),IF($AE956=$AE955,(IF(BE955&gt;=1,BE955-COUNTIFS($AE955:$AE955,$AC956,AR955:AR955,$AI$1),0)),0)),0)</f>
        <v>0</v>
      </c>
      <c r="BF956" s="1">
        <f>IFERROR(IF($AE956&gt;$AE955,VLOOKUP($AC956+AS$1,STOCK!$F$10:$AB$209,16,0),IF($AE956=$AE955,(IF(BF955&gt;=1,BF955-COUNTIFS($AE955:$AE955,$AC956,AS955:AS955,$AI$1),0)),0)),0)</f>
        <v>0</v>
      </c>
      <c r="BG956" s="1">
        <f>IFERROR(IF($AE956&gt;$AE955,VLOOKUP($AC956+AT$1,STOCK!$F$10:$AB$209,16,0),IF($AE956=$AE955,(IF(BG955&gt;=1,BG955-COUNTIFS($AE955:$AE955,$AC956,AT955:AT955,$AI$1),0)),0)),0)</f>
        <v>0</v>
      </c>
      <c r="BH956" s="1">
        <f>IFERROR(IF($AE956&gt;$AE955,VLOOKUP($AC956+AU$1,STOCK!$F$10:$AB$209,16,0),IF($AE956=$AE955,(IF(BH955&gt;=1,BH955-COUNTIFS($AE955:$AE955,$AC956,AU955:AU955,$AI$1),0)),0)),0)</f>
        <v>0</v>
      </c>
      <c r="BI956" s="1">
        <f>IFERROR(IF($AE956&gt;$AE955,VLOOKUP($AC956+AV$1,STOCK!$F$10:$AB$209,16,0),IF($AE956=$AE955,(IF(BI955&gt;=1,BI955-COUNTIFS($AE955:$AE955,$AC956,AV955:AV955,$AI$1),0)),0)),0)</f>
        <v>0</v>
      </c>
      <c r="BJ956" s="1">
        <f>IFERROR(IF($AE956&gt;$AE955,VLOOKUP($AC956+AW$1,STOCK!$F$10:$AB$209,16,0),IF($AE956=$AE955,(IF(BJ955&gt;=1,BJ955-COUNTIFS($AE955:$AE955,$AC956,AW955:AW955,$AI$1),0)),0)),0)</f>
        <v>0</v>
      </c>
      <c r="BK956" s="1">
        <f>IFERROR(IF($AE956&gt;$AE955,VLOOKUP($AC956+AX$1,STOCK!$F$10:$AB$209,16,0),IF($AE956=$AE955,(IF(BK955&gt;=1,BK955-COUNTIFS($AE955:$AE955,$AC956,AX955:AX955,$AI$1),0)),0)),0)</f>
        <v>0</v>
      </c>
      <c r="BL956" s="1">
        <f>IFERROR(IF($AE956&gt;$AE955,VLOOKUP($AC956+AL$1,STOCK!$F$10:$AB$209,17,0),IF($AE956=$AE955,(IF(BL955&gt;=1,BL955-COUNTIFS($AE955:$AE955,$AC956,AL955:AL955,$AI$2),0)),0)),0)</f>
        <v>0</v>
      </c>
      <c r="BM956" s="1">
        <f>IFERROR(IF($AE956&gt;$AE955,VLOOKUP($AC956+AM$1,STOCK!$F$10:$AB$209,17,0),IF($AE956=$AE955,(IF(BM955&gt;=1,BM955-COUNTIFS($AE955:$AE955,$AC956,AM955:AM955,$AI$2),0)),0)),0)</f>
        <v>0</v>
      </c>
      <c r="BN956" s="1">
        <f>IFERROR(IF($AE956&gt;$AE955,VLOOKUP($AC956+AN$1,STOCK!$F$10:$AB$209,17,0),IF($AE956=$AE955,(IF(BN955&gt;=1,BN955-COUNTIFS($AE955:$AE955,$AC956,AN955:AN955,$AI$2),0)),0)),0)</f>
        <v>0</v>
      </c>
      <c r="BO956" s="1">
        <f>IFERROR(IF($AE956&gt;$AE955,VLOOKUP($AC956+AO$1,STOCK!$F$10:$AB$209,17,0),IF($AE956=$AE955,(IF(BO955&gt;=1,BO955-COUNTIFS($AE955:$AE955,$AC956,AO955:AO955,$AI$2),0)),0)),0)</f>
        <v>0</v>
      </c>
      <c r="BP956" s="1">
        <f>IFERROR(IF($AE956&gt;$AE955,VLOOKUP($AC956+AP$1,STOCK!$F$10:$AB$209,17,0),IF($AE956=$AE955,(IF(BP955&gt;=1,BP955-COUNTIFS($AE955:$AE955,$AC956,AP955:AP955,$AI$2),0)),0)),0)</f>
        <v>0</v>
      </c>
      <c r="BQ956" s="1">
        <f>IFERROR(IF($AE956&gt;$AE955,VLOOKUP($AC956+AQ$1,STOCK!$F$10:$AB$209,17,0),IF($AE956=$AE955,(IF(BQ955&gt;=1,BQ955-COUNTIFS($AE955:$AE955,$AC956,AQ955:AQ955,$AI$2),0)),0)),0)</f>
        <v>0</v>
      </c>
      <c r="BR956" s="1">
        <f>IFERROR(IF($AE956&gt;$AE955,VLOOKUP($AC956+AR$1,STOCK!$F$10:$AB$209,17,0),IF($AE956=$AE955,(IF(BR955&gt;=1,BR955-COUNTIFS($AE955:$AE955,$AC956,AR955:AR955,$AI$2),0)),0)),0)</f>
        <v>0</v>
      </c>
      <c r="BS956" s="1">
        <f>IFERROR(IF($AE956&gt;$AE955,VLOOKUP($AC956+AS$1,STOCK!$F$10:$AB$209,17,0),IF($AE956=$AE955,(IF(BS955&gt;=1,BS955-COUNTIFS($AE955:$AE955,$AC956,AS955:AS955,$AI$2),0)),0)),0)</f>
        <v>0</v>
      </c>
      <c r="BT956" s="1">
        <f>IFERROR(IF($AE956&gt;$AE955,VLOOKUP($AC956+AT$1,STOCK!$F$10:$AB$209,17,0),IF($AE956=$AE955,(IF(BT955&gt;=1,BT955-COUNTIFS($AE955:$AE955,$AC956,AT955:AT955,$AI$2),0)),0)),0)</f>
        <v>0</v>
      </c>
      <c r="BU956" s="1">
        <f>IFERROR(IF($AE956&gt;$AE955,VLOOKUP($AC956+AU$1,STOCK!$F$10:$AB$209,17,0),IF($AE956=$AE955,(IF(BU955&gt;=1,BU955-COUNTIFS($AE955:$AE955,$AC956,AU955:AU955,$AI$2),0)),0)),0)</f>
        <v>0</v>
      </c>
      <c r="BV956" s="1">
        <f>IFERROR(IF($AE956&gt;$AE955,VLOOKUP($AC956+AV$1,STOCK!$F$10:$AB$209,17,0),IF($AE956=$AE955,(IF(BV955&gt;=1,BV955-COUNTIFS($AE955:$AE955,$AC956,AV955:AV955,$AI$2),0)),0)),0)</f>
        <v>0</v>
      </c>
      <c r="BW956" s="1">
        <f>IFERROR(IF($AE956&gt;$AE955,VLOOKUP($AC956+AW$1,STOCK!$F$10:$AB$209,17,0),IF($AE956=$AE955,(IF(BW955&gt;=1,BW955-COUNTIFS($AE955:$AE955,$AC956,AW955:AW955,$AI$2),0)),0)),0)</f>
        <v>0</v>
      </c>
      <c r="BX956" s="1">
        <f>IFERROR(IF($AE956&gt;$AE955,VLOOKUP($AC956+AX$1,STOCK!$F$10:$AB$209,17,0),IF($AE956=$AE955,(IF(BX955&gt;=1,BX955-COUNTIFS($AE955:$AE955,$AC956,AX955:AX955,$AI$2),0)),0)),0)</f>
        <v>0</v>
      </c>
    </row>
    <row r="957" spans="29:76" x14ac:dyDescent="0.25">
      <c r="AC957" s="1">
        <f t="shared" si="230"/>
        <v>0</v>
      </c>
      <c r="AD957" s="1">
        <f>IFERROR(IF(LEN(AK957)&gt;=1,VLOOKUP(HLOOKUP(AK957,PROFILE!$K$5:$V$8,4,0),PROFILE!$F$1:$G$3,2,0),0),0)</f>
        <v>0</v>
      </c>
      <c r="AE957" s="1">
        <f t="shared" si="231"/>
        <v>0</v>
      </c>
      <c r="AF957" s="1">
        <v>944</v>
      </c>
      <c r="AI957" s="1" t="str">
        <f>IFERROR(IF($AH957&gt;=1,VLOOKUP($AG957,STUDENT!$O$8:$Z$1507,3,0),""),"")</f>
        <v/>
      </c>
      <c r="AJ957" s="1" t="str">
        <f>IFERROR(IF($AH957&gt;=1,VLOOKUP($AG957,STUDENT!$O$8:$Z$1507,4,0),""),"")</f>
        <v/>
      </c>
      <c r="AK957" s="1" t="str">
        <f>IFERROR(IF($AH957&gt;=1,VLOOKUP($AG957,STUDENT!$O$8:$Z$1507,6,0),""),"")</f>
        <v/>
      </c>
      <c r="AL957" s="1" t="str">
        <f t="shared" si="232"/>
        <v/>
      </c>
      <c r="AM957" s="1" t="str">
        <f t="shared" si="233"/>
        <v/>
      </c>
      <c r="AN957" s="1" t="str">
        <f t="shared" si="234"/>
        <v/>
      </c>
      <c r="AO957" s="1" t="str">
        <f t="shared" si="235"/>
        <v/>
      </c>
      <c r="AP957" s="1" t="str">
        <f t="shared" si="236"/>
        <v/>
      </c>
      <c r="AQ957" s="1" t="str">
        <f t="shared" si="237"/>
        <v/>
      </c>
      <c r="AR957" s="1" t="str">
        <f t="shared" si="238"/>
        <v/>
      </c>
      <c r="AS957" s="1" t="str">
        <f t="shared" si="239"/>
        <v/>
      </c>
      <c r="AT957" s="1" t="str">
        <f t="shared" si="240"/>
        <v/>
      </c>
      <c r="AU957" s="1" t="str">
        <f t="shared" si="241"/>
        <v/>
      </c>
      <c r="AV957" s="1" t="str">
        <f t="shared" si="242"/>
        <v/>
      </c>
      <c r="AW957" s="1" t="str">
        <f t="shared" si="243"/>
        <v/>
      </c>
      <c r="AX957" s="1" t="str">
        <f t="shared" si="244"/>
        <v/>
      </c>
      <c r="AY957" s="1">
        <f>IFERROR(IF($AE957&gt;$AE956,VLOOKUP($AC957+AL$1,STOCK!$F$10:$AB$209,16,0),IF($AE957=$AE956,(IF(AY956&gt;=1,AY956-COUNTIFS($AE956:$AE956,$AC957,AL956:AL956,$AI$1),0)),0)),0)</f>
        <v>0</v>
      </c>
      <c r="AZ957" s="1">
        <f>IFERROR(IF($AE957&gt;$AE956,VLOOKUP($AC957+AM$1,STOCK!$F$10:$AB$209,16,0),IF($AE957=$AE956,(IF(AZ956&gt;=1,AZ956-COUNTIFS($AE956:$AE956,$AC957,AM956:AM956,$AI$1),0)),0)),0)</f>
        <v>0</v>
      </c>
      <c r="BA957" s="1">
        <f>IFERROR(IF($AE957&gt;$AE956,VLOOKUP($AC957+AN$1,STOCK!$F$10:$AB$209,16,0),IF($AE957=$AE956,(IF(BA956&gt;=1,BA956-COUNTIFS($AE956:$AE956,$AC957,AN956:AN956,$AI$1),0)),0)),0)</f>
        <v>0</v>
      </c>
      <c r="BB957" s="1">
        <f>IFERROR(IF($AE957&gt;$AE956,VLOOKUP($AC957+AO$1,STOCK!$F$10:$AB$209,16,0),IF($AE957=$AE956,(IF(BB956&gt;=1,BB956-COUNTIFS($AE956:$AE956,$AC957,AO956:AO956,$AI$1),0)),0)),0)</f>
        <v>0</v>
      </c>
      <c r="BC957" s="1">
        <f>IFERROR(IF($AE957&gt;$AE956,VLOOKUP($AC957+AP$1,STOCK!$F$10:$AB$209,16,0),IF($AE957=$AE956,(IF(BC956&gt;=1,BC956-COUNTIFS($AE956:$AE956,$AC957,AP956:AP956,$AI$1),0)),0)),0)</f>
        <v>0</v>
      </c>
      <c r="BD957" s="1">
        <f>IFERROR(IF($AE957&gt;$AE956,VLOOKUP($AC957+AQ$1,STOCK!$F$10:$AB$209,16,0),IF($AE957=$AE956,(IF(BD956&gt;=1,BD956-COUNTIFS($AE956:$AE956,$AC957,AQ956:AQ956,$AI$1),0)),0)),0)</f>
        <v>0</v>
      </c>
      <c r="BE957" s="1">
        <f>IFERROR(IF($AE957&gt;$AE956,VLOOKUP($AC957+AR$1,STOCK!$F$10:$AB$209,16,0),IF($AE957=$AE956,(IF(BE956&gt;=1,BE956-COUNTIFS($AE956:$AE956,$AC957,AR956:AR956,$AI$1),0)),0)),0)</f>
        <v>0</v>
      </c>
      <c r="BF957" s="1">
        <f>IFERROR(IF($AE957&gt;$AE956,VLOOKUP($AC957+AS$1,STOCK!$F$10:$AB$209,16,0),IF($AE957=$AE956,(IF(BF956&gt;=1,BF956-COUNTIFS($AE956:$AE956,$AC957,AS956:AS956,$AI$1),0)),0)),0)</f>
        <v>0</v>
      </c>
      <c r="BG957" s="1">
        <f>IFERROR(IF($AE957&gt;$AE956,VLOOKUP($AC957+AT$1,STOCK!$F$10:$AB$209,16,0),IF($AE957=$AE956,(IF(BG956&gt;=1,BG956-COUNTIFS($AE956:$AE956,$AC957,AT956:AT956,$AI$1),0)),0)),0)</f>
        <v>0</v>
      </c>
      <c r="BH957" s="1">
        <f>IFERROR(IF($AE957&gt;$AE956,VLOOKUP($AC957+AU$1,STOCK!$F$10:$AB$209,16,0),IF($AE957=$AE956,(IF(BH956&gt;=1,BH956-COUNTIFS($AE956:$AE956,$AC957,AU956:AU956,$AI$1),0)),0)),0)</f>
        <v>0</v>
      </c>
      <c r="BI957" s="1">
        <f>IFERROR(IF($AE957&gt;$AE956,VLOOKUP($AC957+AV$1,STOCK!$F$10:$AB$209,16,0),IF($AE957=$AE956,(IF(BI956&gt;=1,BI956-COUNTIFS($AE956:$AE956,$AC957,AV956:AV956,$AI$1),0)),0)),0)</f>
        <v>0</v>
      </c>
      <c r="BJ957" s="1">
        <f>IFERROR(IF($AE957&gt;$AE956,VLOOKUP($AC957+AW$1,STOCK!$F$10:$AB$209,16,0),IF($AE957=$AE956,(IF(BJ956&gt;=1,BJ956-COUNTIFS($AE956:$AE956,$AC957,AW956:AW956,$AI$1),0)),0)),0)</f>
        <v>0</v>
      </c>
      <c r="BK957" s="1">
        <f>IFERROR(IF($AE957&gt;$AE956,VLOOKUP($AC957+AX$1,STOCK!$F$10:$AB$209,16,0),IF($AE957=$AE956,(IF(BK956&gt;=1,BK956-COUNTIFS($AE956:$AE956,$AC957,AX956:AX956,$AI$1),0)),0)),0)</f>
        <v>0</v>
      </c>
      <c r="BL957" s="1">
        <f>IFERROR(IF($AE957&gt;$AE956,VLOOKUP($AC957+AL$1,STOCK!$F$10:$AB$209,17,0),IF($AE957=$AE956,(IF(BL956&gt;=1,BL956-COUNTIFS($AE956:$AE956,$AC957,AL956:AL956,$AI$2),0)),0)),0)</f>
        <v>0</v>
      </c>
      <c r="BM957" s="1">
        <f>IFERROR(IF($AE957&gt;$AE956,VLOOKUP($AC957+AM$1,STOCK!$F$10:$AB$209,17,0),IF($AE957=$AE956,(IF(BM956&gt;=1,BM956-COUNTIFS($AE956:$AE956,$AC957,AM956:AM956,$AI$2),0)),0)),0)</f>
        <v>0</v>
      </c>
      <c r="BN957" s="1">
        <f>IFERROR(IF($AE957&gt;$AE956,VLOOKUP($AC957+AN$1,STOCK!$F$10:$AB$209,17,0),IF($AE957=$AE956,(IF(BN956&gt;=1,BN956-COUNTIFS($AE956:$AE956,$AC957,AN956:AN956,$AI$2),0)),0)),0)</f>
        <v>0</v>
      </c>
      <c r="BO957" s="1">
        <f>IFERROR(IF($AE957&gt;$AE956,VLOOKUP($AC957+AO$1,STOCK!$F$10:$AB$209,17,0),IF($AE957=$AE956,(IF(BO956&gt;=1,BO956-COUNTIFS($AE956:$AE956,$AC957,AO956:AO956,$AI$2),0)),0)),0)</f>
        <v>0</v>
      </c>
      <c r="BP957" s="1">
        <f>IFERROR(IF($AE957&gt;$AE956,VLOOKUP($AC957+AP$1,STOCK!$F$10:$AB$209,17,0),IF($AE957=$AE956,(IF(BP956&gt;=1,BP956-COUNTIFS($AE956:$AE956,$AC957,AP956:AP956,$AI$2),0)),0)),0)</f>
        <v>0</v>
      </c>
      <c r="BQ957" s="1">
        <f>IFERROR(IF($AE957&gt;$AE956,VLOOKUP($AC957+AQ$1,STOCK!$F$10:$AB$209,17,0),IF($AE957=$AE956,(IF(BQ956&gt;=1,BQ956-COUNTIFS($AE956:$AE956,$AC957,AQ956:AQ956,$AI$2),0)),0)),0)</f>
        <v>0</v>
      </c>
      <c r="BR957" s="1">
        <f>IFERROR(IF($AE957&gt;$AE956,VLOOKUP($AC957+AR$1,STOCK!$F$10:$AB$209,17,0),IF($AE957=$AE956,(IF(BR956&gt;=1,BR956-COUNTIFS($AE956:$AE956,$AC957,AR956:AR956,$AI$2),0)),0)),0)</f>
        <v>0</v>
      </c>
      <c r="BS957" s="1">
        <f>IFERROR(IF($AE957&gt;$AE956,VLOOKUP($AC957+AS$1,STOCK!$F$10:$AB$209,17,0),IF($AE957=$AE956,(IF(BS956&gt;=1,BS956-COUNTIFS($AE956:$AE956,$AC957,AS956:AS956,$AI$2),0)),0)),0)</f>
        <v>0</v>
      </c>
      <c r="BT957" s="1">
        <f>IFERROR(IF($AE957&gt;$AE956,VLOOKUP($AC957+AT$1,STOCK!$F$10:$AB$209,17,0),IF($AE957=$AE956,(IF(BT956&gt;=1,BT956-COUNTIFS($AE956:$AE956,$AC957,AT956:AT956,$AI$2),0)),0)),0)</f>
        <v>0</v>
      </c>
      <c r="BU957" s="1">
        <f>IFERROR(IF($AE957&gt;$AE956,VLOOKUP($AC957+AU$1,STOCK!$F$10:$AB$209,17,0),IF($AE957=$AE956,(IF(BU956&gt;=1,BU956-COUNTIFS($AE956:$AE956,$AC957,AU956:AU956,$AI$2),0)),0)),0)</f>
        <v>0</v>
      </c>
      <c r="BV957" s="1">
        <f>IFERROR(IF($AE957&gt;$AE956,VLOOKUP($AC957+AV$1,STOCK!$F$10:$AB$209,17,0),IF($AE957=$AE956,(IF(BV956&gt;=1,BV956-COUNTIFS($AE956:$AE956,$AC957,AV956:AV956,$AI$2),0)),0)),0)</f>
        <v>0</v>
      </c>
      <c r="BW957" s="1">
        <f>IFERROR(IF($AE957&gt;$AE956,VLOOKUP($AC957+AW$1,STOCK!$F$10:$AB$209,17,0),IF($AE957=$AE956,(IF(BW956&gt;=1,BW956-COUNTIFS($AE956:$AE956,$AC957,AW956:AW956,$AI$2),0)),0)),0)</f>
        <v>0</v>
      </c>
      <c r="BX957" s="1">
        <f>IFERROR(IF($AE957&gt;$AE956,VLOOKUP($AC957+AX$1,STOCK!$F$10:$AB$209,17,0),IF($AE957=$AE956,(IF(BX956&gt;=1,BX956-COUNTIFS($AE956:$AE956,$AC957,AX956:AX956,$AI$2),0)),0)),0)</f>
        <v>0</v>
      </c>
    </row>
    <row r="958" spans="29:76" x14ac:dyDescent="0.25">
      <c r="AC958" s="1">
        <f t="shared" si="230"/>
        <v>0</v>
      </c>
      <c r="AD958" s="1">
        <f>IFERROR(IF(LEN(AK958)&gt;=1,VLOOKUP(HLOOKUP(AK958,PROFILE!$K$5:$V$8,4,0),PROFILE!$F$1:$G$3,2,0),0),0)</f>
        <v>0</v>
      </c>
      <c r="AE958" s="1">
        <f t="shared" si="231"/>
        <v>0</v>
      </c>
      <c r="AF958" s="1">
        <v>945</v>
      </c>
      <c r="AI958" s="1" t="str">
        <f>IFERROR(IF($AH958&gt;=1,VLOOKUP($AG958,STUDENT!$O$8:$Z$1507,3,0),""),"")</f>
        <v/>
      </c>
      <c r="AJ958" s="1" t="str">
        <f>IFERROR(IF($AH958&gt;=1,VLOOKUP($AG958,STUDENT!$O$8:$Z$1507,4,0),""),"")</f>
        <v/>
      </c>
      <c r="AK958" s="1" t="str">
        <f>IFERROR(IF($AH958&gt;=1,VLOOKUP($AG958,STUDENT!$O$8:$Z$1507,6,0),""),"")</f>
        <v/>
      </c>
      <c r="AL958" s="1" t="str">
        <f t="shared" si="232"/>
        <v/>
      </c>
      <c r="AM958" s="1" t="str">
        <f t="shared" si="233"/>
        <v/>
      </c>
      <c r="AN958" s="1" t="str">
        <f t="shared" si="234"/>
        <v/>
      </c>
      <c r="AO958" s="1" t="str">
        <f t="shared" si="235"/>
        <v/>
      </c>
      <c r="AP958" s="1" t="str">
        <f t="shared" si="236"/>
        <v/>
      </c>
      <c r="AQ958" s="1" t="str">
        <f t="shared" si="237"/>
        <v/>
      </c>
      <c r="AR958" s="1" t="str">
        <f t="shared" si="238"/>
        <v/>
      </c>
      <c r="AS958" s="1" t="str">
        <f t="shared" si="239"/>
        <v/>
      </c>
      <c r="AT958" s="1" t="str">
        <f t="shared" si="240"/>
        <v/>
      </c>
      <c r="AU958" s="1" t="str">
        <f t="shared" si="241"/>
        <v/>
      </c>
      <c r="AV958" s="1" t="str">
        <f t="shared" si="242"/>
        <v/>
      </c>
      <c r="AW958" s="1" t="str">
        <f t="shared" si="243"/>
        <v/>
      </c>
      <c r="AX958" s="1" t="str">
        <f t="shared" si="244"/>
        <v/>
      </c>
      <c r="AY958" s="1">
        <f>IFERROR(IF($AE958&gt;$AE957,VLOOKUP($AC958+AL$1,STOCK!$F$10:$AB$209,16,0),IF($AE958=$AE957,(IF(AY957&gt;=1,AY957-COUNTIFS($AE957:$AE957,$AC958,AL957:AL957,$AI$1),0)),0)),0)</f>
        <v>0</v>
      </c>
      <c r="AZ958" s="1">
        <f>IFERROR(IF($AE958&gt;$AE957,VLOOKUP($AC958+AM$1,STOCK!$F$10:$AB$209,16,0),IF($AE958=$AE957,(IF(AZ957&gt;=1,AZ957-COUNTIFS($AE957:$AE957,$AC958,AM957:AM957,$AI$1),0)),0)),0)</f>
        <v>0</v>
      </c>
      <c r="BA958" s="1">
        <f>IFERROR(IF($AE958&gt;$AE957,VLOOKUP($AC958+AN$1,STOCK!$F$10:$AB$209,16,0),IF($AE958=$AE957,(IF(BA957&gt;=1,BA957-COUNTIFS($AE957:$AE957,$AC958,AN957:AN957,$AI$1),0)),0)),0)</f>
        <v>0</v>
      </c>
      <c r="BB958" s="1">
        <f>IFERROR(IF($AE958&gt;$AE957,VLOOKUP($AC958+AO$1,STOCK!$F$10:$AB$209,16,0),IF($AE958=$AE957,(IF(BB957&gt;=1,BB957-COUNTIFS($AE957:$AE957,$AC958,AO957:AO957,$AI$1),0)),0)),0)</f>
        <v>0</v>
      </c>
      <c r="BC958" s="1">
        <f>IFERROR(IF($AE958&gt;$AE957,VLOOKUP($AC958+AP$1,STOCK!$F$10:$AB$209,16,0),IF($AE958=$AE957,(IF(BC957&gt;=1,BC957-COUNTIFS($AE957:$AE957,$AC958,AP957:AP957,$AI$1),0)),0)),0)</f>
        <v>0</v>
      </c>
      <c r="BD958" s="1">
        <f>IFERROR(IF($AE958&gt;$AE957,VLOOKUP($AC958+AQ$1,STOCK!$F$10:$AB$209,16,0),IF($AE958=$AE957,(IF(BD957&gt;=1,BD957-COUNTIFS($AE957:$AE957,$AC958,AQ957:AQ957,$AI$1),0)),0)),0)</f>
        <v>0</v>
      </c>
      <c r="BE958" s="1">
        <f>IFERROR(IF($AE958&gt;$AE957,VLOOKUP($AC958+AR$1,STOCK!$F$10:$AB$209,16,0),IF($AE958=$AE957,(IF(BE957&gt;=1,BE957-COUNTIFS($AE957:$AE957,$AC958,AR957:AR957,$AI$1),0)),0)),0)</f>
        <v>0</v>
      </c>
      <c r="BF958" s="1">
        <f>IFERROR(IF($AE958&gt;$AE957,VLOOKUP($AC958+AS$1,STOCK!$F$10:$AB$209,16,0),IF($AE958=$AE957,(IF(BF957&gt;=1,BF957-COUNTIFS($AE957:$AE957,$AC958,AS957:AS957,$AI$1),0)),0)),0)</f>
        <v>0</v>
      </c>
      <c r="BG958" s="1">
        <f>IFERROR(IF($AE958&gt;$AE957,VLOOKUP($AC958+AT$1,STOCK!$F$10:$AB$209,16,0),IF($AE958=$AE957,(IF(BG957&gt;=1,BG957-COUNTIFS($AE957:$AE957,$AC958,AT957:AT957,$AI$1),0)),0)),0)</f>
        <v>0</v>
      </c>
      <c r="BH958" s="1">
        <f>IFERROR(IF($AE958&gt;$AE957,VLOOKUP($AC958+AU$1,STOCK!$F$10:$AB$209,16,0),IF($AE958=$AE957,(IF(BH957&gt;=1,BH957-COUNTIFS($AE957:$AE957,$AC958,AU957:AU957,$AI$1),0)),0)),0)</f>
        <v>0</v>
      </c>
      <c r="BI958" s="1">
        <f>IFERROR(IF($AE958&gt;$AE957,VLOOKUP($AC958+AV$1,STOCK!$F$10:$AB$209,16,0),IF($AE958=$AE957,(IF(BI957&gt;=1,BI957-COUNTIFS($AE957:$AE957,$AC958,AV957:AV957,$AI$1),0)),0)),0)</f>
        <v>0</v>
      </c>
      <c r="BJ958" s="1">
        <f>IFERROR(IF($AE958&gt;$AE957,VLOOKUP($AC958+AW$1,STOCK!$F$10:$AB$209,16,0),IF($AE958=$AE957,(IF(BJ957&gt;=1,BJ957-COUNTIFS($AE957:$AE957,$AC958,AW957:AW957,$AI$1),0)),0)),0)</f>
        <v>0</v>
      </c>
      <c r="BK958" s="1">
        <f>IFERROR(IF($AE958&gt;$AE957,VLOOKUP($AC958+AX$1,STOCK!$F$10:$AB$209,16,0),IF($AE958=$AE957,(IF(BK957&gt;=1,BK957-COUNTIFS($AE957:$AE957,$AC958,AX957:AX957,$AI$1),0)),0)),0)</f>
        <v>0</v>
      </c>
      <c r="BL958" s="1">
        <f>IFERROR(IF($AE958&gt;$AE957,VLOOKUP($AC958+AL$1,STOCK!$F$10:$AB$209,17,0),IF($AE958=$AE957,(IF(BL957&gt;=1,BL957-COUNTIFS($AE957:$AE957,$AC958,AL957:AL957,$AI$2),0)),0)),0)</f>
        <v>0</v>
      </c>
      <c r="BM958" s="1">
        <f>IFERROR(IF($AE958&gt;$AE957,VLOOKUP($AC958+AM$1,STOCK!$F$10:$AB$209,17,0),IF($AE958=$AE957,(IF(BM957&gt;=1,BM957-COUNTIFS($AE957:$AE957,$AC958,AM957:AM957,$AI$2),0)),0)),0)</f>
        <v>0</v>
      </c>
      <c r="BN958" s="1">
        <f>IFERROR(IF($AE958&gt;$AE957,VLOOKUP($AC958+AN$1,STOCK!$F$10:$AB$209,17,0),IF($AE958=$AE957,(IF(BN957&gt;=1,BN957-COUNTIFS($AE957:$AE957,$AC958,AN957:AN957,$AI$2),0)),0)),0)</f>
        <v>0</v>
      </c>
      <c r="BO958" s="1">
        <f>IFERROR(IF($AE958&gt;$AE957,VLOOKUP($AC958+AO$1,STOCK!$F$10:$AB$209,17,0),IF($AE958=$AE957,(IF(BO957&gt;=1,BO957-COUNTIFS($AE957:$AE957,$AC958,AO957:AO957,$AI$2),0)),0)),0)</f>
        <v>0</v>
      </c>
      <c r="BP958" s="1">
        <f>IFERROR(IF($AE958&gt;$AE957,VLOOKUP($AC958+AP$1,STOCK!$F$10:$AB$209,17,0),IF($AE958=$AE957,(IF(BP957&gt;=1,BP957-COUNTIFS($AE957:$AE957,$AC958,AP957:AP957,$AI$2),0)),0)),0)</f>
        <v>0</v>
      </c>
      <c r="BQ958" s="1">
        <f>IFERROR(IF($AE958&gt;$AE957,VLOOKUP($AC958+AQ$1,STOCK!$F$10:$AB$209,17,0),IF($AE958=$AE957,(IF(BQ957&gt;=1,BQ957-COUNTIFS($AE957:$AE957,$AC958,AQ957:AQ957,$AI$2),0)),0)),0)</f>
        <v>0</v>
      </c>
      <c r="BR958" s="1">
        <f>IFERROR(IF($AE958&gt;$AE957,VLOOKUP($AC958+AR$1,STOCK!$F$10:$AB$209,17,0),IF($AE958=$AE957,(IF(BR957&gt;=1,BR957-COUNTIFS($AE957:$AE957,$AC958,AR957:AR957,$AI$2),0)),0)),0)</f>
        <v>0</v>
      </c>
      <c r="BS958" s="1">
        <f>IFERROR(IF($AE958&gt;$AE957,VLOOKUP($AC958+AS$1,STOCK!$F$10:$AB$209,17,0),IF($AE958=$AE957,(IF(BS957&gt;=1,BS957-COUNTIFS($AE957:$AE957,$AC958,AS957:AS957,$AI$2),0)),0)),0)</f>
        <v>0</v>
      </c>
      <c r="BT958" s="1">
        <f>IFERROR(IF($AE958&gt;$AE957,VLOOKUP($AC958+AT$1,STOCK!$F$10:$AB$209,17,0),IF($AE958=$AE957,(IF(BT957&gt;=1,BT957-COUNTIFS($AE957:$AE957,$AC958,AT957:AT957,$AI$2),0)),0)),0)</f>
        <v>0</v>
      </c>
      <c r="BU958" s="1">
        <f>IFERROR(IF($AE958&gt;$AE957,VLOOKUP($AC958+AU$1,STOCK!$F$10:$AB$209,17,0),IF($AE958=$AE957,(IF(BU957&gt;=1,BU957-COUNTIFS($AE957:$AE957,$AC958,AU957:AU957,$AI$2),0)),0)),0)</f>
        <v>0</v>
      </c>
      <c r="BV958" s="1">
        <f>IFERROR(IF($AE958&gt;$AE957,VLOOKUP($AC958+AV$1,STOCK!$F$10:$AB$209,17,0),IF($AE958=$AE957,(IF(BV957&gt;=1,BV957-COUNTIFS($AE957:$AE957,$AC958,AV957:AV957,$AI$2),0)),0)),0)</f>
        <v>0</v>
      </c>
      <c r="BW958" s="1">
        <f>IFERROR(IF($AE958&gt;$AE957,VLOOKUP($AC958+AW$1,STOCK!$F$10:$AB$209,17,0),IF($AE958=$AE957,(IF(BW957&gt;=1,BW957-COUNTIFS($AE957:$AE957,$AC958,AW957:AW957,$AI$2),0)),0)),0)</f>
        <v>0</v>
      </c>
      <c r="BX958" s="1">
        <f>IFERROR(IF($AE958&gt;$AE957,VLOOKUP($AC958+AX$1,STOCK!$F$10:$AB$209,17,0),IF($AE958=$AE957,(IF(BX957&gt;=1,BX957-COUNTIFS($AE957:$AE957,$AC958,AX957:AX957,$AI$2),0)),0)),0)</f>
        <v>0</v>
      </c>
    </row>
    <row r="959" spans="29:76" x14ac:dyDescent="0.25">
      <c r="AC959" s="1">
        <f t="shared" si="230"/>
        <v>0</v>
      </c>
      <c r="AD959" s="1">
        <f>IFERROR(IF(LEN(AK959)&gt;=1,VLOOKUP(HLOOKUP(AK959,PROFILE!$K$5:$V$8,4,0),PROFILE!$F$1:$G$3,2,0),0),0)</f>
        <v>0</v>
      </c>
      <c r="AE959" s="1">
        <f t="shared" si="231"/>
        <v>0</v>
      </c>
      <c r="AF959" s="1">
        <v>946</v>
      </c>
      <c r="AI959" s="1" t="str">
        <f>IFERROR(IF($AH959&gt;=1,VLOOKUP($AG959,STUDENT!$O$8:$Z$1507,3,0),""),"")</f>
        <v/>
      </c>
      <c r="AJ959" s="1" t="str">
        <f>IFERROR(IF($AH959&gt;=1,VLOOKUP($AG959,STUDENT!$O$8:$Z$1507,4,0),""),"")</f>
        <v/>
      </c>
      <c r="AK959" s="1" t="str">
        <f>IFERROR(IF($AH959&gt;=1,VLOOKUP($AG959,STUDENT!$O$8:$Z$1507,6,0),""),"")</f>
        <v/>
      </c>
      <c r="AL959" s="1" t="str">
        <f t="shared" si="232"/>
        <v/>
      </c>
      <c r="AM959" s="1" t="str">
        <f t="shared" si="233"/>
        <v/>
      </c>
      <c r="AN959" s="1" t="str">
        <f t="shared" si="234"/>
        <v/>
      </c>
      <c r="AO959" s="1" t="str">
        <f t="shared" si="235"/>
        <v/>
      </c>
      <c r="AP959" s="1" t="str">
        <f t="shared" si="236"/>
        <v/>
      </c>
      <c r="AQ959" s="1" t="str">
        <f t="shared" si="237"/>
        <v/>
      </c>
      <c r="AR959" s="1" t="str">
        <f t="shared" si="238"/>
        <v/>
      </c>
      <c r="AS959" s="1" t="str">
        <f t="shared" si="239"/>
        <v/>
      </c>
      <c r="AT959" s="1" t="str">
        <f t="shared" si="240"/>
        <v/>
      </c>
      <c r="AU959" s="1" t="str">
        <f t="shared" si="241"/>
        <v/>
      </c>
      <c r="AV959" s="1" t="str">
        <f t="shared" si="242"/>
        <v/>
      </c>
      <c r="AW959" s="1" t="str">
        <f t="shared" si="243"/>
        <v/>
      </c>
      <c r="AX959" s="1" t="str">
        <f t="shared" si="244"/>
        <v/>
      </c>
      <c r="AY959" s="1">
        <f>IFERROR(IF($AE959&gt;$AE958,VLOOKUP($AC959+AL$1,STOCK!$F$10:$AB$209,16,0),IF($AE959=$AE958,(IF(AY958&gt;=1,AY958-COUNTIFS($AE958:$AE958,$AC959,AL958:AL958,$AI$1),0)),0)),0)</f>
        <v>0</v>
      </c>
      <c r="AZ959" s="1">
        <f>IFERROR(IF($AE959&gt;$AE958,VLOOKUP($AC959+AM$1,STOCK!$F$10:$AB$209,16,0),IF($AE959=$AE958,(IF(AZ958&gt;=1,AZ958-COUNTIFS($AE958:$AE958,$AC959,AM958:AM958,$AI$1),0)),0)),0)</f>
        <v>0</v>
      </c>
      <c r="BA959" s="1">
        <f>IFERROR(IF($AE959&gt;$AE958,VLOOKUP($AC959+AN$1,STOCK!$F$10:$AB$209,16,0),IF($AE959=$AE958,(IF(BA958&gt;=1,BA958-COUNTIFS($AE958:$AE958,$AC959,AN958:AN958,$AI$1),0)),0)),0)</f>
        <v>0</v>
      </c>
      <c r="BB959" s="1">
        <f>IFERROR(IF($AE959&gt;$AE958,VLOOKUP($AC959+AO$1,STOCK!$F$10:$AB$209,16,0),IF($AE959=$AE958,(IF(BB958&gt;=1,BB958-COUNTIFS($AE958:$AE958,$AC959,AO958:AO958,$AI$1),0)),0)),0)</f>
        <v>0</v>
      </c>
      <c r="BC959" s="1">
        <f>IFERROR(IF($AE959&gt;$AE958,VLOOKUP($AC959+AP$1,STOCK!$F$10:$AB$209,16,0),IF($AE959=$AE958,(IF(BC958&gt;=1,BC958-COUNTIFS($AE958:$AE958,$AC959,AP958:AP958,$AI$1),0)),0)),0)</f>
        <v>0</v>
      </c>
      <c r="BD959" s="1">
        <f>IFERROR(IF($AE959&gt;$AE958,VLOOKUP($AC959+AQ$1,STOCK!$F$10:$AB$209,16,0),IF($AE959=$AE958,(IF(BD958&gt;=1,BD958-COUNTIFS($AE958:$AE958,$AC959,AQ958:AQ958,$AI$1),0)),0)),0)</f>
        <v>0</v>
      </c>
      <c r="BE959" s="1">
        <f>IFERROR(IF($AE959&gt;$AE958,VLOOKUP($AC959+AR$1,STOCK!$F$10:$AB$209,16,0),IF($AE959=$AE958,(IF(BE958&gt;=1,BE958-COUNTIFS($AE958:$AE958,$AC959,AR958:AR958,$AI$1),0)),0)),0)</f>
        <v>0</v>
      </c>
      <c r="BF959" s="1">
        <f>IFERROR(IF($AE959&gt;$AE958,VLOOKUP($AC959+AS$1,STOCK!$F$10:$AB$209,16,0),IF($AE959=$AE958,(IF(BF958&gt;=1,BF958-COUNTIFS($AE958:$AE958,$AC959,AS958:AS958,$AI$1),0)),0)),0)</f>
        <v>0</v>
      </c>
      <c r="BG959" s="1">
        <f>IFERROR(IF($AE959&gt;$AE958,VLOOKUP($AC959+AT$1,STOCK!$F$10:$AB$209,16,0),IF($AE959=$AE958,(IF(BG958&gt;=1,BG958-COUNTIFS($AE958:$AE958,$AC959,AT958:AT958,$AI$1),0)),0)),0)</f>
        <v>0</v>
      </c>
      <c r="BH959" s="1">
        <f>IFERROR(IF($AE959&gt;$AE958,VLOOKUP($AC959+AU$1,STOCK!$F$10:$AB$209,16,0),IF($AE959=$AE958,(IF(BH958&gt;=1,BH958-COUNTIFS($AE958:$AE958,$AC959,AU958:AU958,$AI$1),0)),0)),0)</f>
        <v>0</v>
      </c>
      <c r="BI959" s="1">
        <f>IFERROR(IF($AE959&gt;$AE958,VLOOKUP($AC959+AV$1,STOCK!$F$10:$AB$209,16,0),IF($AE959=$AE958,(IF(BI958&gt;=1,BI958-COUNTIFS($AE958:$AE958,$AC959,AV958:AV958,$AI$1),0)),0)),0)</f>
        <v>0</v>
      </c>
      <c r="BJ959" s="1">
        <f>IFERROR(IF($AE959&gt;$AE958,VLOOKUP($AC959+AW$1,STOCK!$F$10:$AB$209,16,0),IF($AE959=$AE958,(IF(BJ958&gt;=1,BJ958-COUNTIFS($AE958:$AE958,$AC959,AW958:AW958,$AI$1),0)),0)),0)</f>
        <v>0</v>
      </c>
      <c r="BK959" s="1">
        <f>IFERROR(IF($AE959&gt;$AE958,VLOOKUP($AC959+AX$1,STOCK!$F$10:$AB$209,16,0),IF($AE959=$AE958,(IF(BK958&gt;=1,BK958-COUNTIFS($AE958:$AE958,$AC959,AX958:AX958,$AI$1),0)),0)),0)</f>
        <v>0</v>
      </c>
      <c r="BL959" s="1">
        <f>IFERROR(IF($AE959&gt;$AE958,VLOOKUP($AC959+AL$1,STOCK!$F$10:$AB$209,17,0),IF($AE959=$AE958,(IF(BL958&gt;=1,BL958-COUNTIFS($AE958:$AE958,$AC959,AL958:AL958,$AI$2),0)),0)),0)</f>
        <v>0</v>
      </c>
      <c r="BM959" s="1">
        <f>IFERROR(IF($AE959&gt;$AE958,VLOOKUP($AC959+AM$1,STOCK!$F$10:$AB$209,17,0),IF($AE959=$AE958,(IF(BM958&gt;=1,BM958-COUNTIFS($AE958:$AE958,$AC959,AM958:AM958,$AI$2),0)),0)),0)</f>
        <v>0</v>
      </c>
      <c r="BN959" s="1">
        <f>IFERROR(IF($AE959&gt;$AE958,VLOOKUP($AC959+AN$1,STOCK!$F$10:$AB$209,17,0),IF($AE959=$AE958,(IF(BN958&gt;=1,BN958-COUNTIFS($AE958:$AE958,$AC959,AN958:AN958,$AI$2),0)),0)),0)</f>
        <v>0</v>
      </c>
      <c r="BO959" s="1">
        <f>IFERROR(IF($AE959&gt;$AE958,VLOOKUP($AC959+AO$1,STOCK!$F$10:$AB$209,17,0),IF($AE959=$AE958,(IF(BO958&gt;=1,BO958-COUNTIFS($AE958:$AE958,$AC959,AO958:AO958,$AI$2),0)),0)),0)</f>
        <v>0</v>
      </c>
      <c r="BP959" s="1">
        <f>IFERROR(IF($AE959&gt;$AE958,VLOOKUP($AC959+AP$1,STOCK!$F$10:$AB$209,17,0),IF($AE959=$AE958,(IF(BP958&gt;=1,BP958-COUNTIFS($AE958:$AE958,$AC959,AP958:AP958,$AI$2),0)),0)),0)</f>
        <v>0</v>
      </c>
      <c r="BQ959" s="1">
        <f>IFERROR(IF($AE959&gt;$AE958,VLOOKUP($AC959+AQ$1,STOCK!$F$10:$AB$209,17,0),IF($AE959=$AE958,(IF(BQ958&gt;=1,BQ958-COUNTIFS($AE958:$AE958,$AC959,AQ958:AQ958,$AI$2),0)),0)),0)</f>
        <v>0</v>
      </c>
      <c r="BR959" s="1">
        <f>IFERROR(IF($AE959&gt;$AE958,VLOOKUP($AC959+AR$1,STOCK!$F$10:$AB$209,17,0),IF($AE959=$AE958,(IF(BR958&gt;=1,BR958-COUNTIFS($AE958:$AE958,$AC959,AR958:AR958,$AI$2),0)),0)),0)</f>
        <v>0</v>
      </c>
      <c r="BS959" s="1">
        <f>IFERROR(IF($AE959&gt;$AE958,VLOOKUP($AC959+AS$1,STOCK!$F$10:$AB$209,17,0),IF($AE959=$AE958,(IF(BS958&gt;=1,BS958-COUNTIFS($AE958:$AE958,$AC959,AS958:AS958,$AI$2),0)),0)),0)</f>
        <v>0</v>
      </c>
      <c r="BT959" s="1">
        <f>IFERROR(IF($AE959&gt;$AE958,VLOOKUP($AC959+AT$1,STOCK!$F$10:$AB$209,17,0),IF($AE959=$AE958,(IF(BT958&gt;=1,BT958-COUNTIFS($AE958:$AE958,$AC959,AT958:AT958,$AI$2),0)),0)),0)</f>
        <v>0</v>
      </c>
      <c r="BU959" s="1">
        <f>IFERROR(IF($AE959&gt;$AE958,VLOOKUP($AC959+AU$1,STOCK!$F$10:$AB$209,17,0),IF($AE959=$AE958,(IF(BU958&gt;=1,BU958-COUNTIFS($AE958:$AE958,$AC959,AU958:AU958,$AI$2),0)),0)),0)</f>
        <v>0</v>
      </c>
      <c r="BV959" s="1">
        <f>IFERROR(IF($AE959&gt;$AE958,VLOOKUP($AC959+AV$1,STOCK!$F$10:$AB$209,17,0),IF($AE959=$AE958,(IF(BV958&gt;=1,BV958-COUNTIFS($AE958:$AE958,$AC959,AV958:AV958,$AI$2),0)),0)),0)</f>
        <v>0</v>
      </c>
      <c r="BW959" s="1">
        <f>IFERROR(IF($AE959&gt;$AE958,VLOOKUP($AC959+AW$1,STOCK!$F$10:$AB$209,17,0),IF($AE959=$AE958,(IF(BW958&gt;=1,BW958-COUNTIFS($AE958:$AE958,$AC959,AW958:AW958,$AI$2),0)),0)),0)</f>
        <v>0</v>
      </c>
      <c r="BX959" s="1">
        <f>IFERROR(IF($AE959&gt;$AE958,VLOOKUP($AC959+AX$1,STOCK!$F$10:$AB$209,17,0),IF($AE959=$AE958,(IF(BX958&gt;=1,BX958-COUNTIFS($AE958:$AE958,$AC959,AX958:AX958,$AI$2),0)),0)),0)</f>
        <v>0</v>
      </c>
    </row>
    <row r="960" spans="29:76" x14ac:dyDescent="0.25">
      <c r="AC960" s="1">
        <f t="shared" si="230"/>
        <v>0</v>
      </c>
      <c r="AD960" s="1">
        <f>IFERROR(IF(LEN(AK960)&gt;=1,VLOOKUP(HLOOKUP(AK960,PROFILE!$K$5:$V$8,4,0),PROFILE!$F$1:$G$3,2,0),0),0)</f>
        <v>0</v>
      </c>
      <c r="AE960" s="1">
        <f t="shared" si="231"/>
        <v>0</v>
      </c>
      <c r="AF960" s="1">
        <v>947</v>
      </c>
      <c r="AI960" s="1" t="str">
        <f>IFERROR(IF($AH960&gt;=1,VLOOKUP($AG960,STUDENT!$O$8:$Z$1507,3,0),""),"")</f>
        <v/>
      </c>
      <c r="AJ960" s="1" t="str">
        <f>IFERROR(IF($AH960&gt;=1,VLOOKUP($AG960,STUDENT!$O$8:$Z$1507,4,0),""),"")</f>
        <v/>
      </c>
      <c r="AK960" s="1" t="str">
        <f>IFERROR(IF($AH960&gt;=1,VLOOKUP($AG960,STUDENT!$O$8:$Z$1507,6,0),""),"")</f>
        <v/>
      </c>
      <c r="AL960" s="1" t="str">
        <f t="shared" si="232"/>
        <v/>
      </c>
      <c r="AM960" s="1" t="str">
        <f t="shared" si="233"/>
        <v/>
      </c>
      <c r="AN960" s="1" t="str">
        <f t="shared" si="234"/>
        <v/>
      </c>
      <c r="AO960" s="1" t="str">
        <f t="shared" si="235"/>
        <v/>
      </c>
      <c r="AP960" s="1" t="str">
        <f t="shared" si="236"/>
        <v/>
      </c>
      <c r="AQ960" s="1" t="str">
        <f t="shared" si="237"/>
        <v/>
      </c>
      <c r="AR960" s="1" t="str">
        <f t="shared" si="238"/>
        <v/>
      </c>
      <c r="AS960" s="1" t="str">
        <f t="shared" si="239"/>
        <v/>
      </c>
      <c r="AT960" s="1" t="str">
        <f t="shared" si="240"/>
        <v/>
      </c>
      <c r="AU960" s="1" t="str">
        <f t="shared" si="241"/>
        <v/>
      </c>
      <c r="AV960" s="1" t="str">
        <f t="shared" si="242"/>
        <v/>
      </c>
      <c r="AW960" s="1" t="str">
        <f t="shared" si="243"/>
        <v/>
      </c>
      <c r="AX960" s="1" t="str">
        <f t="shared" si="244"/>
        <v/>
      </c>
      <c r="AY960" s="1">
        <f>IFERROR(IF($AE960&gt;$AE959,VLOOKUP($AC960+AL$1,STOCK!$F$10:$AB$209,16,0),IF($AE960=$AE959,(IF(AY959&gt;=1,AY959-COUNTIFS($AE959:$AE959,$AC960,AL959:AL959,$AI$1),0)),0)),0)</f>
        <v>0</v>
      </c>
      <c r="AZ960" s="1">
        <f>IFERROR(IF($AE960&gt;$AE959,VLOOKUP($AC960+AM$1,STOCK!$F$10:$AB$209,16,0),IF($AE960=$AE959,(IF(AZ959&gt;=1,AZ959-COUNTIFS($AE959:$AE959,$AC960,AM959:AM959,$AI$1),0)),0)),0)</f>
        <v>0</v>
      </c>
      <c r="BA960" s="1">
        <f>IFERROR(IF($AE960&gt;$AE959,VLOOKUP($AC960+AN$1,STOCK!$F$10:$AB$209,16,0),IF($AE960=$AE959,(IF(BA959&gt;=1,BA959-COUNTIFS($AE959:$AE959,$AC960,AN959:AN959,$AI$1),0)),0)),0)</f>
        <v>0</v>
      </c>
      <c r="BB960" s="1">
        <f>IFERROR(IF($AE960&gt;$AE959,VLOOKUP($AC960+AO$1,STOCK!$F$10:$AB$209,16,0),IF($AE960=$AE959,(IF(BB959&gt;=1,BB959-COUNTIFS($AE959:$AE959,$AC960,AO959:AO959,$AI$1),0)),0)),0)</f>
        <v>0</v>
      </c>
      <c r="BC960" s="1">
        <f>IFERROR(IF($AE960&gt;$AE959,VLOOKUP($AC960+AP$1,STOCK!$F$10:$AB$209,16,0),IF($AE960=$AE959,(IF(BC959&gt;=1,BC959-COUNTIFS($AE959:$AE959,$AC960,AP959:AP959,$AI$1),0)),0)),0)</f>
        <v>0</v>
      </c>
      <c r="BD960" s="1">
        <f>IFERROR(IF($AE960&gt;$AE959,VLOOKUP($AC960+AQ$1,STOCK!$F$10:$AB$209,16,0),IF($AE960=$AE959,(IF(BD959&gt;=1,BD959-COUNTIFS($AE959:$AE959,$AC960,AQ959:AQ959,$AI$1),0)),0)),0)</f>
        <v>0</v>
      </c>
      <c r="BE960" s="1">
        <f>IFERROR(IF($AE960&gt;$AE959,VLOOKUP($AC960+AR$1,STOCK!$F$10:$AB$209,16,0),IF($AE960=$AE959,(IF(BE959&gt;=1,BE959-COUNTIFS($AE959:$AE959,$AC960,AR959:AR959,$AI$1),0)),0)),0)</f>
        <v>0</v>
      </c>
      <c r="BF960" s="1">
        <f>IFERROR(IF($AE960&gt;$AE959,VLOOKUP($AC960+AS$1,STOCK!$F$10:$AB$209,16,0),IF($AE960=$AE959,(IF(BF959&gt;=1,BF959-COUNTIFS($AE959:$AE959,$AC960,AS959:AS959,$AI$1),0)),0)),0)</f>
        <v>0</v>
      </c>
      <c r="BG960" s="1">
        <f>IFERROR(IF($AE960&gt;$AE959,VLOOKUP($AC960+AT$1,STOCK!$F$10:$AB$209,16,0),IF($AE960=$AE959,(IF(BG959&gt;=1,BG959-COUNTIFS($AE959:$AE959,$AC960,AT959:AT959,$AI$1),0)),0)),0)</f>
        <v>0</v>
      </c>
      <c r="BH960" s="1">
        <f>IFERROR(IF($AE960&gt;$AE959,VLOOKUP($AC960+AU$1,STOCK!$F$10:$AB$209,16,0),IF($AE960=$AE959,(IF(BH959&gt;=1,BH959-COUNTIFS($AE959:$AE959,$AC960,AU959:AU959,$AI$1),0)),0)),0)</f>
        <v>0</v>
      </c>
      <c r="BI960" s="1">
        <f>IFERROR(IF($AE960&gt;$AE959,VLOOKUP($AC960+AV$1,STOCK!$F$10:$AB$209,16,0),IF($AE960=$AE959,(IF(BI959&gt;=1,BI959-COUNTIFS($AE959:$AE959,$AC960,AV959:AV959,$AI$1),0)),0)),0)</f>
        <v>0</v>
      </c>
      <c r="BJ960" s="1">
        <f>IFERROR(IF($AE960&gt;$AE959,VLOOKUP($AC960+AW$1,STOCK!$F$10:$AB$209,16,0),IF($AE960=$AE959,(IF(BJ959&gt;=1,BJ959-COUNTIFS($AE959:$AE959,$AC960,AW959:AW959,$AI$1),0)),0)),0)</f>
        <v>0</v>
      </c>
      <c r="BK960" s="1">
        <f>IFERROR(IF($AE960&gt;$AE959,VLOOKUP($AC960+AX$1,STOCK!$F$10:$AB$209,16,0),IF($AE960=$AE959,(IF(BK959&gt;=1,BK959-COUNTIFS($AE959:$AE959,$AC960,AX959:AX959,$AI$1),0)),0)),0)</f>
        <v>0</v>
      </c>
      <c r="BL960" s="1">
        <f>IFERROR(IF($AE960&gt;$AE959,VLOOKUP($AC960+AL$1,STOCK!$F$10:$AB$209,17,0),IF($AE960=$AE959,(IF(BL959&gt;=1,BL959-COUNTIFS($AE959:$AE959,$AC960,AL959:AL959,$AI$2),0)),0)),0)</f>
        <v>0</v>
      </c>
      <c r="BM960" s="1">
        <f>IFERROR(IF($AE960&gt;$AE959,VLOOKUP($AC960+AM$1,STOCK!$F$10:$AB$209,17,0),IF($AE960=$AE959,(IF(BM959&gt;=1,BM959-COUNTIFS($AE959:$AE959,$AC960,AM959:AM959,$AI$2),0)),0)),0)</f>
        <v>0</v>
      </c>
      <c r="BN960" s="1">
        <f>IFERROR(IF($AE960&gt;$AE959,VLOOKUP($AC960+AN$1,STOCK!$F$10:$AB$209,17,0),IF($AE960=$AE959,(IF(BN959&gt;=1,BN959-COUNTIFS($AE959:$AE959,$AC960,AN959:AN959,$AI$2),0)),0)),0)</f>
        <v>0</v>
      </c>
      <c r="BO960" s="1">
        <f>IFERROR(IF($AE960&gt;$AE959,VLOOKUP($AC960+AO$1,STOCK!$F$10:$AB$209,17,0),IF($AE960=$AE959,(IF(BO959&gt;=1,BO959-COUNTIFS($AE959:$AE959,$AC960,AO959:AO959,$AI$2),0)),0)),0)</f>
        <v>0</v>
      </c>
      <c r="BP960" s="1">
        <f>IFERROR(IF($AE960&gt;$AE959,VLOOKUP($AC960+AP$1,STOCK!$F$10:$AB$209,17,0),IF($AE960=$AE959,(IF(BP959&gt;=1,BP959-COUNTIFS($AE959:$AE959,$AC960,AP959:AP959,$AI$2),0)),0)),0)</f>
        <v>0</v>
      </c>
      <c r="BQ960" s="1">
        <f>IFERROR(IF($AE960&gt;$AE959,VLOOKUP($AC960+AQ$1,STOCK!$F$10:$AB$209,17,0),IF($AE960=$AE959,(IF(BQ959&gt;=1,BQ959-COUNTIFS($AE959:$AE959,$AC960,AQ959:AQ959,$AI$2),0)),0)),0)</f>
        <v>0</v>
      </c>
      <c r="BR960" s="1">
        <f>IFERROR(IF($AE960&gt;$AE959,VLOOKUP($AC960+AR$1,STOCK!$F$10:$AB$209,17,0),IF($AE960=$AE959,(IF(BR959&gt;=1,BR959-COUNTIFS($AE959:$AE959,$AC960,AR959:AR959,$AI$2),0)),0)),0)</f>
        <v>0</v>
      </c>
      <c r="BS960" s="1">
        <f>IFERROR(IF($AE960&gt;$AE959,VLOOKUP($AC960+AS$1,STOCK!$F$10:$AB$209,17,0),IF($AE960=$AE959,(IF(BS959&gt;=1,BS959-COUNTIFS($AE959:$AE959,$AC960,AS959:AS959,$AI$2),0)),0)),0)</f>
        <v>0</v>
      </c>
      <c r="BT960" s="1">
        <f>IFERROR(IF($AE960&gt;$AE959,VLOOKUP($AC960+AT$1,STOCK!$F$10:$AB$209,17,0),IF($AE960=$AE959,(IF(BT959&gt;=1,BT959-COUNTIFS($AE959:$AE959,$AC960,AT959:AT959,$AI$2),0)),0)),0)</f>
        <v>0</v>
      </c>
      <c r="BU960" s="1">
        <f>IFERROR(IF($AE960&gt;$AE959,VLOOKUP($AC960+AU$1,STOCK!$F$10:$AB$209,17,0),IF($AE960=$AE959,(IF(BU959&gt;=1,BU959-COUNTIFS($AE959:$AE959,$AC960,AU959:AU959,$AI$2),0)),0)),0)</f>
        <v>0</v>
      </c>
      <c r="BV960" s="1">
        <f>IFERROR(IF($AE960&gt;$AE959,VLOOKUP($AC960+AV$1,STOCK!$F$10:$AB$209,17,0),IF($AE960=$AE959,(IF(BV959&gt;=1,BV959-COUNTIFS($AE959:$AE959,$AC960,AV959:AV959,$AI$2),0)),0)),0)</f>
        <v>0</v>
      </c>
      <c r="BW960" s="1">
        <f>IFERROR(IF($AE960&gt;$AE959,VLOOKUP($AC960+AW$1,STOCK!$F$10:$AB$209,17,0),IF($AE960=$AE959,(IF(BW959&gt;=1,BW959-COUNTIFS($AE959:$AE959,$AC960,AW959:AW959,$AI$2),0)),0)),0)</f>
        <v>0</v>
      </c>
      <c r="BX960" s="1">
        <f>IFERROR(IF($AE960&gt;$AE959,VLOOKUP($AC960+AX$1,STOCK!$F$10:$AB$209,17,0),IF($AE960=$AE959,(IF(BX959&gt;=1,BX959-COUNTIFS($AE959:$AE959,$AC960,AX959:AX959,$AI$2),0)),0)),0)</f>
        <v>0</v>
      </c>
    </row>
    <row r="961" spans="29:76" x14ac:dyDescent="0.25">
      <c r="AC961" s="1">
        <f t="shared" si="230"/>
        <v>0</v>
      </c>
      <c r="AD961" s="1">
        <f>IFERROR(IF(LEN(AK961)&gt;=1,VLOOKUP(HLOOKUP(AK961,PROFILE!$K$5:$V$8,4,0),PROFILE!$F$1:$G$3,2,0),0),0)</f>
        <v>0</v>
      </c>
      <c r="AE961" s="1">
        <f t="shared" si="231"/>
        <v>0</v>
      </c>
      <c r="AF961" s="1">
        <v>948</v>
      </c>
      <c r="AI961" s="1" t="str">
        <f>IFERROR(IF($AH961&gt;=1,VLOOKUP($AG961,STUDENT!$O$8:$Z$1507,3,0),""),"")</f>
        <v/>
      </c>
      <c r="AJ961" s="1" t="str">
        <f>IFERROR(IF($AH961&gt;=1,VLOOKUP($AG961,STUDENT!$O$8:$Z$1507,4,0),""),"")</f>
        <v/>
      </c>
      <c r="AK961" s="1" t="str">
        <f>IFERROR(IF($AH961&gt;=1,VLOOKUP($AG961,STUDENT!$O$8:$Z$1507,6,0),""),"")</f>
        <v/>
      </c>
      <c r="AL961" s="1" t="str">
        <f t="shared" si="232"/>
        <v/>
      </c>
      <c r="AM961" s="1" t="str">
        <f t="shared" si="233"/>
        <v/>
      </c>
      <c r="AN961" s="1" t="str">
        <f t="shared" si="234"/>
        <v/>
      </c>
      <c r="AO961" s="1" t="str">
        <f t="shared" si="235"/>
        <v/>
      </c>
      <c r="AP961" s="1" t="str">
        <f t="shared" si="236"/>
        <v/>
      </c>
      <c r="AQ961" s="1" t="str">
        <f t="shared" si="237"/>
        <v/>
      </c>
      <c r="AR961" s="1" t="str">
        <f t="shared" si="238"/>
        <v/>
      </c>
      <c r="AS961" s="1" t="str">
        <f t="shared" si="239"/>
        <v/>
      </c>
      <c r="AT961" s="1" t="str">
        <f t="shared" si="240"/>
        <v/>
      </c>
      <c r="AU961" s="1" t="str">
        <f t="shared" si="241"/>
        <v/>
      </c>
      <c r="AV961" s="1" t="str">
        <f t="shared" si="242"/>
        <v/>
      </c>
      <c r="AW961" s="1" t="str">
        <f t="shared" si="243"/>
        <v/>
      </c>
      <c r="AX961" s="1" t="str">
        <f t="shared" si="244"/>
        <v/>
      </c>
      <c r="AY961" s="1">
        <f>IFERROR(IF($AE961&gt;$AE960,VLOOKUP($AC961+AL$1,STOCK!$F$10:$AB$209,16,0),IF($AE961=$AE960,(IF(AY960&gt;=1,AY960-COUNTIFS($AE960:$AE960,$AC961,AL960:AL960,$AI$1),0)),0)),0)</f>
        <v>0</v>
      </c>
      <c r="AZ961" s="1">
        <f>IFERROR(IF($AE961&gt;$AE960,VLOOKUP($AC961+AM$1,STOCK!$F$10:$AB$209,16,0),IF($AE961=$AE960,(IF(AZ960&gt;=1,AZ960-COUNTIFS($AE960:$AE960,$AC961,AM960:AM960,$AI$1),0)),0)),0)</f>
        <v>0</v>
      </c>
      <c r="BA961" s="1">
        <f>IFERROR(IF($AE961&gt;$AE960,VLOOKUP($AC961+AN$1,STOCK!$F$10:$AB$209,16,0),IF($AE961=$AE960,(IF(BA960&gt;=1,BA960-COUNTIFS($AE960:$AE960,$AC961,AN960:AN960,$AI$1),0)),0)),0)</f>
        <v>0</v>
      </c>
      <c r="BB961" s="1">
        <f>IFERROR(IF($AE961&gt;$AE960,VLOOKUP($AC961+AO$1,STOCK!$F$10:$AB$209,16,0),IF($AE961=$AE960,(IF(BB960&gt;=1,BB960-COUNTIFS($AE960:$AE960,$AC961,AO960:AO960,$AI$1),0)),0)),0)</f>
        <v>0</v>
      </c>
      <c r="BC961" s="1">
        <f>IFERROR(IF($AE961&gt;$AE960,VLOOKUP($AC961+AP$1,STOCK!$F$10:$AB$209,16,0),IF($AE961=$AE960,(IF(BC960&gt;=1,BC960-COUNTIFS($AE960:$AE960,$AC961,AP960:AP960,$AI$1),0)),0)),0)</f>
        <v>0</v>
      </c>
      <c r="BD961" s="1">
        <f>IFERROR(IF($AE961&gt;$AE960,VLOOKUP($AC961+AQ$1,STOCK!$F$10:$AB$209,16,0),IF($AE961=$AE960,(IF(BD960&gt;=1,BD960-COUNTIFS($AE960:$AE960,$AC961,AQ960:AQ960,$AI$1),0)),0)),0)</f>
        <v>0</v>
      </c>
      <c r="BE961" s="1">
        <f>IFERROR(IF($AE961&gt;$AE960,VLOOKUP($AC961+AR$1,STOCK!$F$10:$AB$209,16,0),IF($AE961=$AE960,(IF(BE960&gt;=1,BE960-COUNTIFS($AE960:$AE960,$AC961,AR960:AR960,$AI$1),0)),0)),0)</f>
        <v>0</v>
      </c>
      <c r="BF961" s="1">
        <f>IFERROR(IF($AE961&gt;$AE960,VLOOKUP($AC961+AS$1,STOCK!$F$10:$AB$209,16,0),IF($AE961=$AE960,(IF(BF960&gt;=1,BF960-COUNTIFS($AE960:$AE960,$AC961,AS960:AS960,$AI$1),0)),0)),0)</f>
        <v>0</v>
      </c>
      <c r="BG961" s="1">
        <f>IFERROR(IF($AE961&gt;$AE960,VLOOKUP($AC961+AT$1,STOCK!$F$10:$AB$209,16,0),IF($AE961=$AE960,(IF(BG960&gt;=1,BG960-COUNTIFS($AE960:$AE960,$AC961,AT960:AT960,$AI$1),0)),0)),0)</f>
        <v>0</v>
      </c>
      <c r="BH961" s="1">
        <f>IFERROR(IF($AE961&gt;$AE960,VLOOKUP($AC961+AU$1,STOCK!$F$10:$AB$209,16,0),IF($AE961=$AE960,(IF(BH960&gt;=1,BH960-COUNTIFS($AE960:$AE960,$AC961,AU960:AU960,$AI$1),0)),0)),0)</f>
        <v>0</v>
      </c>
      <c r="BI961" s="1">
        <f>IFERROR(IF($AE961&gt;$AE960,VLOOKUP($AC961+AV$1,STOCK!$F$10:$AB$209,16,0),IF($AE961=$AE960,(IF(BI960&gt;=1,BI960-COUNTIFS($AE960:$AE960,$AC961,AV960:AV960,$AI$1),0)),0)),0)</f>
        <v>0</v>
      </c>
      <c r="BJ961" s="1">
        <f>IFERROR(IF($AE961&gt;$AE960,VLOOKUP($AC961+AW$1,STOCK!$F$10:$AB$209,16,0),IF($AE961=$AE960,(IF(BJ960&gt;=1,BJ960-COUNTIFS($AE960:$AE960,$AC961,AW960:AW960,$AI$1),0)),0)),0)</f>
        <v>0</v>
      </c>
      <c r="BK961" s="1">
        <f>IFERROR(IF($AE961&gt;$AE960,VLOOKUP($AC961+AX$1,STOCK!$F$10:$AB$209,16,0),IF($AE961=$AE960,(IF(BK960&gt;=1,BK960-COUNTIFS($AE960:$AE960,$AC961,AX960:AX960,$AI$1),0)),0)),0)</f>
        <v>0</v>
      </c>
      <c r="BL961" s="1">
        <f>IFERROR(IF($AE961&gt;$AE960,VLOOKUP($AC961+AL$1,STOCK!$F$10:$AB$209,17,0),IF($AE961=$AE960,(IF(BL960&gt;=1,BL960-COUNTIFS($AE960:$AE960,$AC961,AL960:AL960,$AI$2),0)),0)),0)</f>
        <v>0</v>
      </c>
      <c r="BM961" s="1">
        <f>IFERROR(IF($AE961&gt;$AE960,VLOOKUP($AC961+AM$1,STOCK!$F$10:$AB$209,17,0),IF($AE961=$AE960,(IF(BM960&gt;=1,BM960-COUNTIFS($AE960:$AE960,$AC961,AM960:AM960,$AI$2),0)),0)),0)</f>
        <v>0</v>
      </c>
      <c r="BN961" s="1">
        <f>IFERROR(IF($AE961&gt;$AE960,VLOOKUP($AC961+AN$1,STOCK!$F$10:$AB$209,17,0),IF($AE961=$AE960,(IF(BN960&gt;=1,BN960-COUNTIFS($AE960:$AE960,$AC961,AN960:AN960,$AI$2),0)),0)),0)</f>
        <v>0</v>
      </c>
      <c r="BO961" s="1">
        <f>IFERROR(IF($AE961&gt;$AE960,VLOOKUP($AC961+AO$1,STOCK!$F$10:$AB$209,17,0),IF($AE961=$AE960,(IF(BO960&gt;=1,BO960-COUNTIFS($AE960:$AE960,$AC961,AO960:AO960,$AI$2),0)),0)),0)</f>
        <v>0</v>
      </c>
      <c r="BP961" s="1">
        <f>IFERROR(IF($AE961&gt;$AE960,VLOOKUP($AC961+AP$1,STOCK!$F$10:$AB$209,17,0),IF($AE961=$AE960,(IF(BP960&gt;=1,BP960-COUNTIFS($AE960:$AE960,$AC961,AP960:AP960,$AI$2),0)),0)),0)</f>
        <v>0</v>
      </c>
      <c r="BQ961" s="1">
        <f>IFERROR(IF($AE961&gt;$AE960,VLOOKUP($AC961+AQ$1,STOCK!$F$10:$AB$209,17,0),IF($AE961=$AE960,(IF(BQ960&gt;=1,BQ960-COUNTIFS($AE960:$AE960,$AC961,AQ960:AQ960,$AI$2),0)),0)),0)</f>
        <v>0</v>
      </c>
      <c r="BR961" s="1">
        <f>IFERROR(IF($AE961&gt;$AE960,VLOOKUP($AC961+AR$1,STOCK!$F$10:$AB$209,17,0),IF($AE961=$AE960,(IF(BR960&gt;=1,BR960-COUNTIFS($AE960:$AE960,$AC961,AR960:AR960,$AI$2),0)),0)),0)</f>
        <v>0</v>
      </c>
      <c r="BS961" s="1">
        <f>IFERROR(IF($AE961&gt;$AE960,VLOOKUP($AC961+AS$1,STOCK!$F$10:$AB$209,17,0),IF($AE961=$AE960,(IF(BS960&gt;=1,BS960-COUNTIFS($AE960:$AE960,$AC961,AS960:AS960,$AI$2),0)),0)),0)</f>
        <v>0</v>
      </c>
      <c r="BT961" s="1">
        <f>IFERROR(IF($AE961&gt;$AE960,VLOOKUP($AC961+AT$1,STOCK!$F$10:$AB$209,17,0),IF($AE961=$AE960,(IF(BT960&gt;=1,BT960-COUNTIFS($AE960:$AE960,$AC961,AT960:AT960,$AI$2),0)),0)),0)</f>
        <v>0</v>
      </c>
      <c r="BU961" s="1">
        <f>IFERROR(IF($AE961&gt;$AE960,VLOOKUP($AC961+AU$1,STOCK!$F$10:$AB$209,17,0),IF($AE961=$AE960,(IF(BU960&gt;=1,BU960-COUNTIFS($AE960:$AE960,$AC961,AU960:AU960,$AI$2),0)),0)),0)</f>
        <v>0</v>
      </c>
      <c r="BV961" s="1">
        <f>IFERROR(IF($AE961&gt;$AE960,VLOOKUP($AC961+AV$1,STOCK!$F$10:$AB$209,17,0),IF($AE961=$AE960,(IF(BV960&gt;=1,BV960-COUNTIFS($AE960:$AE960,$AC961,AV960:AV960,$AI$2),0)),0)),0)</f>
        <v>0</v>
      </c>
      <c r="BW961" s="1">
        <f>IFERROR(IF($AE961&gt;$AE960,VLOOKUP($AC961+AW$1,STOCK!$F$10:$AB$209,17,0),IF($AE961=$AE960,(IF(BW960&gt;=1,BW960-COUNTIFS($AE960:$AE960,$AC961,AW960:AW960,$AI$2),0)),0)),0)</f>
        <v>0</v>
      </c>
      <c r="BX961" s="1">
        <f>IFERROR(IF($AE961&gt;$AE960,VLOOKUP($AC961+AX$1,STOCK!$F$10:$AB$209,17,0),IF($AE961=$AE960,(IF(BX960&gt;=1,BX960-COUNTIFS($AE960:$AE960,$AC961,AX960:AX960,$AI$2),0)),0)),0)</f>
        <v>0</v>
      </c>
    </row>
    <row r="962" spans="29:76" x14ac:dyDescent="0.25">
      <c r="AC962" s="1">
        <f t="shared" si="230"/>
        <v>0</v>
      </c>
      <c r="AD962" s="1">
        <f>IFERROR(IF(LEN(AK962)&gt;=1,VLOOKUP(HLOOKUP(AK962,PROFILE!$K$5:$V$8,4,0),PROFILE!$F$1:$G$3,2,0),0),0)</f>
        <v>0</v>
      </c>
      <c r="AE962" s="1">
        <f t="shared" si="231"/>
        <v>0</v>
      </c>
      <c r="AF962" s="1">
        <v>949</v>
      </c>
      <c r="AI962" s="1" t="str">
        <f>IFERROR(IF($AH962&gt;=1,VLOOKUP($AG962,STUDENT!$O$8:$Z$1507,3,0),""),"")</f>
        <v/>
      </c>
      <c r="AJ962" s="1" t="str">
        <f>IFERROR(IF($AH962&gt;=1,VLOOKUP($AG962,STUDENT!$O$8:$Z$1507,4,0),""),"")</f>
        <v/>
      </c>
      <c r="AK962" s="1" t="str">
        <f>IFERROR(IF($AH962&gt;=1,VLOOKUP($AG962,STUDENT!$O$8:$Z$1507,6,0),""),"")</f>
        <v/>
      </c>
      <c r="AL962" s="1" t="str">
        <f t="shared" si="232"/>
        <v/>
      </c>
      <c r="AM962" s="1" t="str">
        <f t="shared" si="233"/>
        <v/>
      </c>
      <c r="AN962" s="1" t="str">
        <f t="shared" si="234"/>
        <v/>
      </c>
      <c r="AO962" s="1" t="str">
        <f t="shared" si="235"/>
        <v/>
      </c>
      <c r="AP962" s="1" t="str">
        <f t="shared" si="236"/>
        <v/>
      </c>
      <c r="AQ962" s="1" t="str">
        <f t="shared" si="237"/>
        <v/>
      </c>
      <c r="AR962" s="1" t="str">
        <f t="shared" si="238"/>
        <v/>
      </c>
      <c r="AS962" s="1" t="str">
        <f t="shared" si="239"/>
        <v/>
      </c>
      <c r="AT962" s="1" t="str">
        <f t="shared" si="240"/>
        <v/>
      </c>
      <c r="AU962" s="1" t="str">
        <f t="shared" si="241"/>
        <v/>
      </c>
      <c r="AV962" s="1" t="str">
        <f t="shared" si="242"/>
        <v/>
      </c>
      <c r="AW962" s="1" t="str">
        <f t="shared" si="243"/>
        <v/>
      </c>
      <c r="AX962" s="1" t="str">
        <f t="shared" si="244"/>
        <v/>
      </c>
      <c r="AY962" s="1">
        <f>IFERROR(IF($AE962&gt;$AE961,VLOOKUP($AC962+AL$1,STOCK!$F$10:$AB$209,16,0),IF($AE962=$AE961,(IF(AY961&gt;=1,AY961-COUNTIFS($AE961:$AE961,$AC962,AL961:AL961,$AI$1),0)),0)),0)</f>
        <v>0</v>
      </c>
      <c r="AZ962" s="1">
        <f>IFERROR(IF($AE962&gt;$AE961,VLOOKUP($AC962+AM$1,STOCK!$F$10:$AB$209,16,0),IF($AE962=$AE961,(IF(AZ961&gt;=1,AZ961-COUNTIFS($AE961:$AE961,$AC962,AM961:AM961,$AI$1),0)),0)),0)</f>
        <v>0</v>
      </c>
      <c r="BA962" s="1">
        <f>IFERROR(IF($AE962&gt;$AE961,VLOOKUP($AC962+AN$1,STOCK!$F$10:$AB$209,16,0),IF($AE962=$AE961,(IF(BA961&gt;=1,BA961-COUNTIFS($AE961:$AE961,$AC962,AN961:AN961,$AI$1),0)),0)),0)</f>
        <v>0</v>
      </c>
      <c r="BB962" s="1">
        <f>IFERROR(IF($AE962&gt;$AE961,VLOOKUP($AC962+AO$1,STOCK!$F$10:$AB$209,16,0),IF($AE962=$AE961,(IF(BB961&gt;=1,BB961-COUNTIFS($AE961:$AE961,$AC962,AO961:AO961,$AI$1),0)),0)),0)</f>
        <v>0</v>
      </c>
      <c r="BC962" s="1">
        <f>IFERROR(IF($AE962&gt;$AE961,VLOOKUP($AC962+AP$1,STOCK!$F$10:$AB$209,16,0),IF($AE962=$AE961,(IF(BC961&gt;=1,BC961-COUNTIFS($AE961:$AE961,$AC962,AP961:AP961,$AI$1),0)),0)),0)</f>
        <v>0</v>
      </c>
      <c r="BD962" s="1">
        <f>IFERROR(IF($AE962&gt;$AE961,VLOOKUP($AC962+AQ$1,STOCK!$F$10:$AB$209,16,0),IF($AE962=$AE961,(IF(BD961&gt;=1,BD961-COUNTIFS($AE961:$AE961,$AC962,AQ961:AQ961,$AI$1),0)),0)),0)</f>
        <v>0</v>
      </c>
      <c r="BE962" s="1">
        <f>IFERROR(IF($AE962&gt;$AE961,VLOOKUP($AC962+AR$1,STOCK!$F$10:$AB$209,16,0),IF($AE962=$AE961,(IF(BE961&gt;=1,BE961-COUNTIFS($AE961:$AE961,$AC962,AR961:AR961,$AI$1),0)),0)),0)</f>
        <v>0</v>
      </c>
      <c r="BF962" s="1">
        <f>IFERROR(IF($AE962&gt;$AE961,VLOOKUP($AC962+AS$1,STOCK!$F$10:$AB$209,16,0),IF($AE962=$AE961,(IF(BF961&gt;=1,BF961-COUNTIFS($AE961:$AE961,$AC962,AS961:AS961,$AI$1),0)),0)),0)</f>
        <v>0</v>
      </c>
      <c r="BG962" s="1">
        <f>IFERROR(IF($AE962&gt;$AE961,VLOOKUP($AC962+AT$1,STOCK!$F$10:$AB$209,16,0),IF($AE962=$AE961,(IF(BG961&gt;=1,BG961-COUNTIFS($AE961:$AE961,$AC962,AT961:AT961,$AI$1),0)),0)),0)</f>
        <v>0</v>
      </c>
      <c r="BH962" s="1">
        <f>IFERROR(IF($AE962&gt;$AE961,VLOOKUP($AC962+AU$1,STOCK!$F$10:$AB$209,16,0),IF($AE962=$AE961,(IF(BH961&gt;=1,BH961-COUNTIFS($AE961:$AE961,$AC962,AU961:AU961,$AI$1),0)),0)),0)</f>
        <v>0</v>
      </c>
      <c r="BI962" s="1">
        <f>IFERROR(IF($AE962&gt;$AE961,VLOOKUP($AC962+AV$1,STOCK!$F$10:$AB$209,16,0),IF($AE962=$AE961,(IF(BI961&gt;=1,BI961-COUNTIFS($AE961:$AE961,$AC962,AV961:AV961,$AI$1),0)),0)),0)</f>
        <v>0</v>
      </c>
      <c r="BJ962" s="1">
        <f>IFERROR(IF($AE962&gt;$AE961,VLOOKUP($AC962+AW$1,STOCK!$F$10:$AB$209,16,0),IF($AE962=$AE961,(IF(BJ961&gt;=1,BJ961-COUNTIFS($AE961:$AE961,$AC962,AW961:AW961,$AI$1),0)),0)),0)</f>
        <v>0</v>
      </c>
      <c r="BK962" s="1">
        <f>IFERROR(IF($AE962&gt;$AE961,VLOOKUP($AC962+AX$1,STOCK!$F$10:$AB$209,16,0),IF($AE962=$AE961,(IF(BK961&gt;=1,BK961-COUNTIFS($AE961:$AE961,$AC962,AX961:AX961,$AI$1),0)),0)),0)</f>
        <v>0</v>
      </c>
      <c r="BL962" s="1">
        <f>IFERROR(IF($AE962&gt;$AE961,VLOOKUP($AC962+AL$1,STOCK!$F$10:$AB$209,17,0),IF($AE962=$AE961,(IF(BL961&gt;=1,BL961-COUNTIFS($AE961:$AE961,$AC962,AL961:AL961,$AI$2),0)),0)),0)</f>
        <v>0</v>
      </c>
      <c r="BM962" s="1">
        <f>IFERROR(IF($AE962&gt;$AE961,VLOOKUP($AC962+AM$1,STOCK!$F$10:$AB$209,17,0),IF($AE962=$AE961,(IF(BM961&gt;=1,BM961-COUNTIFS($AE961:$AE961,$AC962,AM961:AM961,$AI$2),0)),0)),0)</f>
        <v>0</v>
      </c>
      <c r="BN962" s="1">
        <f>IFERROR(IF($AE962&gt;$AE961,VLOOKUP($AC962+AN$1,STOCK!$F$10:$AB$209,17,0),IF($AE962=$AE961,(IF(BN961&gt;=1,BN961-COUNTIFS($AE961:$AE961,$AC962,AN961:AN961,$AI$2),0)),0)),0)</f>
        <v>0</v>
      </c>
      <c r="BO962" s="1">
        <f>IFERROR(IF($AE962&gt;$AE961,VLOOKUP($AC962+AO$1,STOCK!$F$10:$AB$209,17,0),IF($AE962=$AE961,(IF(BO961&gt;=1,BO961-COUNTIFS($AE961:$AE961,$AC962,AO961:AO961,$AI$2),0)),0)),0)</f>
        <v>0</v>
      </c>
      <c r="BP962" s="1">
        <f>IFERROR(IF($AE962&gt;$AE961,VLOOKUP($AC962+AP$1,STOCK!$F$10:$AB$209,17,0),IF($AE962=$AE961,(IF(BP961&gt;=1,BP961-COUNTIFS($AE961:$AE961,$AC962,AP961:AP961,$AI$2),0)),0)),0)</f>
        <v>0</v>
      </c>
      <c r="BQ962" s="1">
        <f>IFERROR(IF($AE962&gt;$AE961,VLOOKUP($AC962+AQ$1,STOCK!$F$10:$AB$209,17,0),IF($AE962=$AE961,(IF(BQ961&gt;=1,BQ961-COUNTIFS($AE961:$AE961,$AC962,AQ961:AQ961,$AI$2),0)),0)),0)</f>
        <v>0</v>
      </c>
      <c r="BR962" s="1">
        <f>IFERROR(IF($AE962&gt;$AE961,VLOOKUP($AC962+AR$1,STOCK!$F$10:$AB$209,17,0),IF($AE962=$AE961,(IF(BR961&gt;=1,BR961-COUNTIFS($AE961:$AE961,$AC962,AR961:AR961,$AI$2),0)),0)),0)</f>
        <v>0</v>
      </c>
      <c r="BS962" s="1">
        <f>IFERROR(IF($AE962&gt;$AE961,VLOOKUP($AC962+AS$1,STOCK!$F$10:$AB$209,17,0),IF($AE962=$AE961,(IF(BS961&gt;=1,BS961-COUNTIFS($AE961:$AE961,$AC962,AS961:AS961,$AI$2),0)),0)),0)</f>
        <v>0</v>
      </c>
      <c r="BT962" s="1">
        <f>IFERROR(IF($AE962&gt;$AE961,VLOOKUP($AC962+AT$1,STOCK!$F$10:$AB$209,17,0),IF($AE962=$AE961,(IF(BT961&gt;=1,BT961-COUNTIFS($AE961:$AE961,$AC962,AT961:AT961,$AI$2),0)),0)),0)</f>
        <v>0</v>
      </c>
      <c r="BU962" s="1">
        <f>IFERROR(IF($AE962&gt;$AE961,VLOOKUP($AC962+AU$1,STOCK!$F$10:$AB$209,17,0),IF($AE962=$AE961,(IF(BU961&gt;=1,BU961-COUNTIFS($AE961:$AE961,$AC962,AU961:AU961,$AI$2),0)),0)),0)</f>
        <v>0</v>
      </c>
      <c r="BV962" s="1">
        <f>IFERROR(IF($AE962&gt;$AE961,VLOOKUP($AC962+AV$1,STOCK!$F$10:$AB$209,17,0),IF($AE962=$AE961,(IF(BV961&gt;=1,BV961-COUNTIFS($AE961:$AE961,$AC962,AV961:AV961,$AI$2),0)),0)),0)</f>
        <v>0</v>
      </c>
      <c r="BW962" s="1">
        <f>IFERROR(IF($AE962&gt;$AE961,VLOOKUP($AC962+AW$1,STOCK!$F$10:$AB$209,17,0),IF($AE962=$AE961,(IF(BW961&gt;=1,BW961-COUNTIFS($AE961:$AE961,$AC962,AW961:AW961,$AI$2),0)),0)),0)</f>
        <v>0</v>
      </c>
      <c r="BX962" s="1">
        <f>IFERROR(IF($AE962&gt;$AE961,VLOOKUP($AC962+AX$1,STOCK!$F$10:$AB$209,17,0),IF($AE962=$AE961,(IF(BX961&gt;=1,BX961-COUNTIFS($AE961:$AE961,$AC962,AX961:AX961,$AI$2),0)),0)),0)</f>
        <v>0</v>
      </c>
    </row>
    <row r="963" spans="29:76" x14ac:dyDescent="0.25">
      <c r="AC963" s="1">
        <f t="shared" si="230"/>
        <v>0</v>
      </c>
      <c r="AD963" s="1">
        <f>IFERROR(IF(LEN(AK963)&gt;=1,VLOOKUP(HLOOKUP(AK963,PROFILE!$K$5:$V$8,4,0),PROFILE!$F$1:$G$3,2,0),0),0)</f>
        <v>0</v>
      </c>
      <c r="AE963" s="1">
        <f t="shared" si="231"/>
        <v>0</v>
      </c>
      <c r="AF963" s="1">
        <v>950</v>
      </c>
      <c r="AI963" s="1" t="str">
        <f>IFERROR(IF($AH963&gt;=1,VLOOKUP($AG963,STUDENT!$O$8:$Z$1507,3,0),""),"")</f>
        <v/>
      </c>
      <c r="AJ963" s="1" t="str">
        <f>IFERROR(IF($AH963&gt;=1,VLOOKUP($AG963,STUDENT!$O$8:$Z$1507,4,0),""),"")</f>
        <v/>
      </c>
      <c r="AK963" s="1" t="str">
        <f>IFERROR(IF($AH963&gt;=1,VLOOKUP($AG963,STUDENT!$O$8:$Z$1507,6,0),""),"")</f>
        <v/>
      </c>
      <c r="AL963" s="1" t="str">
        <f t="shared" si="232"/>
        <v/>
      </c>
      <c r="AM963" s="1" t="str">
        <f t="shared" si="233"/>
        <v/>
      </c>
      <c r="AN963" s="1" t="str">
        <f t="shared" si="234"/>
        <v/>
      </c>
      <c r="AO963" s="1" t="str">
        <f t="shared" si="235"/>
        <v/>
      </c>
      <c r="AP963" s="1" t="str">
        <f t="shared" si="236"/>
        <v/>
      </c>
      <c r="AQ963" s="1" t="str">
        <f t="shared" si="237"/>
        <v/>
      </c>
      <c r="AR963" s="1" t="str">
        <f t="shared" si="238"/>
        <v/>
      </c>
      <c r="AS963" s="1" t="str">
        <f t="shared" si="239"/>
        <v/>
      </c>
      <c r="AT963" s="1" t="str">
        <f t="shared" si="240"/>
        <v/>
      </c>
      <c r="AU963" s="1" t="str">
        <f t="shared" si="241"/>
        <v/>
      </c>
      <c r="AV963" s="1" t="str">
        <f t="shared" si="242"/>
        <v/>
      </c>
      <c r="AW963" s="1" t="str">
        <f t="shared" si="243"/>
        <v/>
      </c>
      <c r="AX963" s="1" t="str">
        <f t="shared" si="244"/>
        <v/>
      </c>
      <c r="AY963" s="1">
        <f>IFERROR(IF($AE963&gt;$AE962,VLOOKUP($AC963+AL$1,STOCK!$F$10:$AB$209,16,0),IF($AE963=$AE962,(IF(AY962&gt;=1,AY962-COUNTIFS($AE962:$AE962,$AC963,AL962:AL962,$AI$1),0)),0)),0)</f>
        <v>0</v>
      </c>
      <c r="AZ963" s="1">
        <f>IFERROR(IF($AE963&gt;$AE962,VLOOKUP($AC963+AM$1,STOCK!$F$10:$AB$209,16,0),IF($AE963=$AE962,(IF(AZ962&gt;=1,AZ962-COUNTIFS($AE962:$AE962,$AC963,AM962:AM962,$AI$1),0)),0)),0)</f>
        <v>0</v>
      </c>
      <c r="BA963" s="1">
        <f>IFERROR(IF($AE963&gt;$AE962,VLOOKUP($AC963+AN$1,STOCK!$F$10:$AB$209,16,0),IF($AE963=$AE962,(IF(BA962&gt;=1,BA962-COUNTIFS($AE962:$AE962,$AC963,AN962:AN962,$AI$1),0)),0)),0)</f>
        <v>0</v>
      </c>
      <c r="BB963" s="1">
        <f>IFERROR(IF($AE963&gt;$AE962,VLOOKUP($AC963+AO$1,STOCK!$F$10:$AB$209,16,0),IF($AE963=$AE962,(IF(BB962&gt;=1,BB962-COUNTIFS($AE962:$AE962,$AC963,AO962:AO962,$AI$1),0)),0)),0)</f>
        <v>0</v>
      </c>
      <c r="BC963" s="1">
        <f>IFERROR(IF($AE963&gt;$AE962,VLOOKUP($AC963+AP$1,STOCK!$F$10:$AB$209,16,0),IF($AE963=$AE962,(IF(BC962&gt;=1,BC962-COUNTIFS($AE962:$AE962,$AC963,AP962:AP962,$AI$1),0)),0)),0)</f>
        <v>0</v>
      </c>
      <c r="BD963" s="1">
        <f>IFERROR(IF($AE963&gt;$AE962,VLOOKUP($AC963+AQ$1,STOCK!$F$10:$AB$209,16,0),IF($AE963=$AE962,(IF(BD962&gt;=1,BD962-COUNTIFS($AE962:$AE962,$AC963,AQ962:AQ962,$AI$1),0)),0)),0)</f>
        <v>0</v>
      </c>
      <c r="BE963" s="1">
        <f>IFERROR(IF($AE963&gt;$AE962,VLOOKUP($AC963+AR$1,STOCK!$F$10:$AB$209,16,0),IF($AE963=$AE962,(IF(BE962&gt;=1,BE962-COUNTIFS($AE962:$AE962,$AC963,AR962:AR962,$AI$1),0)),0)),0)</f>
        <v>0</v>
      </c>
      <c r="BF963" s="1">
        <f>IFERROR(IF($AE963&gt;$AE962,VLOOKUP($AC963+AS$1,STOCK!$F$10:$AB$209,16,0),IF($AE963=$AE962,(IF(BF962&gt;=1,BF962-COUNTIFS($AE962:$AE962,$AC963,AS962:AS962,$AI$1),0)),0)),0)</f>
        <v>0</v>
      </c>
      <c r="BG963" s="1">
        <f>IFERROR(IF($AE963&gt;$AE962,VLOOKUP($AC963+AT$1,STOCK!$F$10:$AB$209,16,0),IF($AE963=$AE962,(IF(BG962&gt;=1,BG962-COUNTIFS($AE962:$AE962,$AC963,AT962:AT962,$AI$1),0)),0)),0)</f>
        <v>0</v>
      </c>
      <c r="BH963" s="1">
        <f>IFERROR(IF($AE963&gt;$AE962,VLOOKUP($AC963+AU$1,STOCK!$F$10:$AB$209,16,0),IF($AE963=$AE962,(IF(BH962&gt;=1,BH962-COUNTIFS($AE962:$AE962,$AC963,AU962:AU962,$AI$1),0)),0)),0)</f>
        <v>0</v>
      </c>
      <c r="BI963" s="1">
        <f>IFERROR(IF($AE963&gt;$AE962,VLOOKUP($AC963+AV$1,STOCK!$F$10:$AB$209,16,0),IF($AE963=$AE962,(IF(BI962&gt;=1,BI962-COUNTIFS($AE962:$AE962,$AC963,AV962:AV962,$AI$1),0)),0)),0)</f>
        <v>0</v>
      </c>
      <c r="BJ963" s="1">
        <f>IFERROR(IF($AE963&gt;$AE962,VLOOKUP($AC963+AW$1,STOCK!$F$10:$AB$209,16,0),IF($AE963=$AE962,(IF(BJ962&gt;=1,BJ962-COUNTIFS($AE962:$AE962,$AC963,AW962:AW962,$AI$1),0)),0)),0)</f>
        <v>0</v>
      </c>
      <c r="BK963" s="1">
        <f>IFERROR(IF($AE963&gt;$AE962,VLOOKUP($AC963+AX$1,STOCK!$F$10:$AB$209,16,0),IF($AE963=$AE962,(IF(BK962&gt;=1,BK962-COUNTIFS($AE962:$AE962,$AC963,AX962:AX962,$AI$1),0)),0)),0)</f>
        <v>0</v>
      </c>
      <c r="BL963" s="1">
        <f>IFERROR(IF($AE963&gt;$AE962,VLOOKUP($AC963+AL$1,STOCK!$F$10:$AB$209,17,0),IF($AE963=$AE962,(IF(BL962&gt;=1,BL962-COUNTIFS($AE962:$AE962,$AC963,AL962:AL962,$AI$2),0)),0)),0)</f>
        <v>0</v>
      </c>
      <c r="BM963" s="1">
        <f>IFERROR(IF($AE963&gt;$AE962,VLOOKUP($AC963+AM$1,STOCK!$F$10:$AB$209,17,0),IF($AE963=$AE962,(IF(BM962&gt;=1,BM962-COUNTIFS($AE962:$AE962,$AC963,AM962:AM962,$AI$2),0)),0)),0)</f>
        <v>0</v>
      </c>
      <c r="BN963" s="1">
        <f>IFERROR(IF($AE963&gt;$AE962,VLOOKUP($AC963+AN$1,STOCK!$F$10:$AB$209,17,0),IF($AE963=$AE962,(IF(BN962&gt;=1,BN962-COUNTIFS($AE962:$AE962,$AC963,AN962:AN962,$AI$2),0)),0)),0)</f>
        <v>0</v>
      </c>
      <c r="BO963" s="1">
        <f>IFERROR(IF($AE963&gt;$AE962,VLOOKUP($AC963+AO$1,STOCK!$F$10:$AB$209,17,0),IF($AE963=$AE962,(IF(BO962&gt;=1,BO962-COUNTIFS($AE962:$AE962,$AC963,AO962:AO962,$AI$2),0)),0)),0)</f>
        <v>0</v>
      </c>
      <c r="BP963" s="1">
        <f>IFERROR(IF($AE963&gt;$AE962,VLOOKUP($AC963+AP$1,STOCK!$F$10:$AB$209,17,0),IF($AE963=$AE962,(IF(BP962&gt;=1,BP962-COUNTIFS($AE962:$AE962,$AC963,AP962:AP962,$AI$2),0)),0)),0)</f>
        <v>0</v>
      </c>
      <c r="BQ963" s="1">
        <f>IFERROR(IF($AE963&gt;$AE962,VLOOKUP($AC963+AQ$1,STOCK!$F$10:$AB$209,17,0),IF($AE963=$AE962,(IF(BQ962&gt;=1,BQ962-COUNTIFS($AE962:$AE962,$AC963,AQ962:AQ962,$AI$2),0)),0)),0)</f>
        <v>0</v>
      </c>
      <c r="BR963" s="1">
        <f>IFERROR(IF($AE963&gt;$AE962,VLOOKUP($AC963+AR$1,STOCK!$F$10:$AB$209,17,0),IF($AE963=$AE962,(IF(BR962&gt;=1,BR962-COUNTIFS($AE962:$AE962,$AC963,AR962:AR962,$AI$2),0)),0)),0)</f>
        <v>0</v>
      </c>
      <c r="BS963" s="1">
        <f>IFERROR(IF($AE963&gt;$AE962,VLOOKUP($AC963+AS$1,STOCK!$F$10:$AB$209,17,0),IF($AE963=$AE962,(IF(BS962&gt;=1,BS962-COUNTIFS($AE962:$AE962,$AC963,AS962:AS962,$AI$2),0)),0)),0)</f>
        <v>0</v>
      </c>
      <c r="BT963" s="1">
        <f>IFERROR(IF($AE963&gt;$AE962,VLOOKUP($AC963+AT$1,STOCK!$F$10:$AB$209,17,0),IF($AE963=$AE962,(IF(BT962&gt;=1,BT962-COUNTIFS($AE962:$AE962,$AC963,AT962:AT962,$AI$2),0)),0)),0)</f>
        <v>0</v>
      </c>
      <c r="BU963" s="1">
        <f>IFERROR(IF($AE963&gt;$AE962,VLOOKUP($AC963+AU$1,STOCK!$F$10:$AB$209,17,0),IF($AE963=$AE962,(IF(BU962&gt;=1,BU962-COUNTIFS($AE962:$AE962,$AC963,AU962:AU962,$AI$2),0)),0)),0)</f>
        <v>0</v>
      </c>
      <c r="BV963" s="1">
        <f>IFERROR(IF($AE963&gt;$AE962,VLOOKUP($AC963+AV$1,STOCK!$F$10:$AB$209,17,0),IF($AE963=$AE962,(IF(BV962&gt;=1,BV962-COUNTIFS($AE962:$AE962,$AC963,AV962:AV962,$AI$2),0)),0)),0)</f>
        <v>0</v>
      </c>
      <c r="BW963" s="1">
        <f>IFERROR(IF($AE963&gt;$AE962,VLOOKUP($AC963+AW$1,STOCK!$F$10:$AB$209,17,0),IF($AE963=$AE962,(IF(BW962&gt;=1,BW962-COUNTIFS($AE962:$AE962,$AC963,AW962:AW962,$AI$2),0)),0)),0)</f>
        <v>0</v>
      </c>
      <c r="BX963" s="1">
        <f>IFERROR(IF($AE963&gt;$AE962,VLOOKUP($AC963+AX$1,STOCK!$F$10:$AB$209,17,0),IF($AE963=$AE962,(IF(BX962&gt;=1,BX962-COUNTIFS($AE962:$AE962,$AC963,AX962:AX962,$AI$2),0)),0)),0)</f>
        <v>0</v>
      </c>
    </row>
    <row r="964" spans="29:76" x14ac:dyDescent="0.25">
      <c r="AC964" s="1">
        <f t="shared" si="230"/>
        <v>0</v>
      </c>
      <c r="AD964" s="1">
        <f>IFERROR(IF(LEN(AK964)&gt;=1,VLOOKUP(HLOOKUP(AK964,PROFILE!$K$5:$V$8,4,0),PROFILE!$F$1:$G$3,2,0),0),0)</f>
        <v>0</v>
      </c>
      <c r="AE964" s="1">
        <f t="shared" si="231"/>
        <v>0</v>
      </c>
      <c r="AF964" s="1">
        <v>951</v>
      </c>
      <c r="AI964" s="1" t="str">
        <f>IFERROR(IF($AH964&gt;=1,VLOOKUP($AG964,STUDENT!$O$8:$Z$1507,3,0),""),"")</f>
        <v/>
      </c>
      <c r="AJ964" s="1" t="str">
        <f>IFERROR(IF($AH964&gt;=1,VLOOKUP($AG964,STUDENT!$O$8:$Z$1507,4,0),""),"")</f>
        <v/>
      </c>
      <c r="AK964" s="1" t="str">
        <f>IFERROR(IF($AH964&gt;=1,VLOOKUP($AG964,STUDENT!$O$8:$Z$1507,6,0),""),"")</f>
        <v/>
      </c>
      <c r="AL964" s="1" t="str">
        <f t="shared" si="232"/>
        <v/>
      </c>
      <c r="AM964" s="1" t="str">
        <f t="shared" si="233"/>
        <v/>
      </c>
      <c r="AN964" s="1" t="str">
        <f t="shared" si="234"/>
        <v/>
      </c>
      <c r="AO964" s="1" t="str">
        <f t="shared" si="235"/>
        <v/>
      </c>
      <c r="AP964" s="1" t="str">
        <f t="shared" si="236"/>
        <v/>
      </c>
      <c r="AQ964" s="1" t="str">
        <f t="shared" si="237"/>
        <v/>
      </c>
      <c r="AR964" s="1" t="str">
        <f t="shared" si="238"/>
        <v/>
      </c>
      <c r="AS964" s="1" t="str">
        <f t="shared" si="239"/>
        <v/>
      </c>
      <c r="AT964" s="1" t="str">
        <f t="shared" si="240"/>
        <v/>
      </c>
      <c r="AU964" s="1" t="str">
        <f t="shared" si="241"/>
        <v/>
      </c>
      <c r="AV964" s="1" t="str">
        <f t="shared" si="242"/>
        <v/>
      </c>
      <c r="AW964" s="1" t="str">
        <f t="shared" si="243"/>
        <v/>
      </c>
      <c r="AX964" s="1" t="str">
        <f t="shared" si="244"/>
        <v/>
      </c>
      <c r="AY964" s="1">
        <f>IFERROR(IF($AE964&gt;$AE963,VLOOKUP($AC964+AL$1,STOCK!$F$10:$AB$209,16,0),IF($AE964=$AE963,(IF(AY963&gt;=1,AY963-COUNTIFS($AE963:$AE963,$AC964,AL963:AL963,$AI$1),0)),0)),0)</f>
        <v>0</v>
      </c>
      <c r="AZ964" s="1">
        <f>IFERROR(IF($AE964&gt;$AE963,VLOOKUP($AC964+AM$1,STOCK!$F$10:$AB$209,16,0),IF($AE964=$AE963,(IF(AZ963&gt;=1,AZ963-COUNTIFS($AE963:$AE963,$AC964,AM963:AM963,$AI$1),0)),0)),0)</f>
        <v>0</v>
      </c>
      <c r="BA964" s="1">
        <f>IFERROR(IF($AE964&gt;$AE963,VLOOKUP($AC964+AN$1,STOCK!$F$10:$AB$209,16,0),IF($AE964=$AE963,(IF(BA963&gt;=1,BA963-COUNTIFS($AE963:$AE963,$AC964,AN963:AN963,$AI$1),0)),0)),0)</f>
        <v>0</v>
      </c>
      <c r="BB964" s="1">
        <f>IFERROR(IF($AE964&gt;$AE963,VLOOKUP($AC964+AO$1,STOCK!$F$10:$AB$209,16,0),IF($AE964=$AE963,(IF(BB963&gt;=1,BB963-COUNTIFS($AE963:$AE963,$AC964,AO963:AO963,$AI$1),0)),0)),0)</f>
        <v>0</v>
      </c>
      <c r="BC964" s="1">
        <f>IFERROR(IF($AE964&gt;$AE963,VLOOKUP($AC964+AP$1,STOCK!$F$10:$AB$209,16,0),IF($AE964=$AE963,(IF(BC963&gt;=1,BC963-COUNTIFS($AE963:$AE963,$AC964,AP963:AP963,$AI$1),0)),0)),0)</f>
        <v>0</v>
      </c>
      <c r="BD964" s="1">
        <f>IFERROR(IF($AE964&gt;$AE963,VLOOKUP($AC964+AQ$1,STOCK!$F$10:$AB$209,16,0),IF($AE964=$AE963,(IF(BD963&gt;=1,BD963-COUNTIFS($AE963:$AE963,$AC964,AQ963:AQ963,$AI$1),0)),0)),0)</f>
        <v>0</v>
      </c>
      <c r="BE964" s="1">
        <f>IFERROR(IF($AE964&gt;$AE963,VLOOKUP($AC964+AR$1,STOCK!$F$10:$AB$209,16,0),IF($AE964=$AE963,(IF(BE963&gt;=1,BE963-COUNTIFS($AE963:$AE963,$AC964,AR963:AR963,$AI$1),0)),0)),0)</f>
        <v>0</v>
      </c>
      <c r="BF964" s="1">
        <f>IFERROR(IF($AE964&gt;$AE963,VLOOKUP($AC964+AS$1,STOCK!$F$10:$AB$209,16,0),IF($AE964=$AE963,(IF(BF963&gt;=1,BF963-COUNTIFS($AE963:$AE963,$AC964,AS963:AS963,$AI$1),0)),0)),0)</f>
        <v>0</v>
      </c>
      <c r="BG964" s="1">
        <f>IFERROR(IF($AE964&gt;$AE963,VLOOKUP($AC964+AT$1,STOCK!$F$10:$AB$209,16,0),IF($AE964=$AE963,(IF(BG963&gt;=1,BG963-COUNTIFS($AE963:$AE963,$AC964,AT963:AT963,$AI$1),0)),0)),0)</f>
        <v>0</v>
      </c>
      <c r="BH964" s="1">
        <f>IFERROR(IF($AE964&gt;$AE963,VLOOKUP($AC964+AU$1,STOCK!$F$10:$AB$209,16,0),IF($AE964=$AE963,(IF(BH963&gt;=1,BH963-COUNTIFS($AE963:$AE963,$AC964,AU963:AU963,$AI$1),0)),0)),0)</f>
        <v>0</v>
      </c>
      <c r="BI964" s="1">
        <f>IFERROR(IF($AE964&gt;$AE963,VLOOKUP($AC964+AV$1,STOCK!$F$10:$AB$209,16,0),IF($AE964=$AE963,(IF(BI963&gt;=1,BI963-COUNTIFS($AE963:$AE963,$AC964,AV963:AV963,$AI$1),0)),0)),0)</f>
        <v>0</v>
      </c>
      <c r="BJ964" s="1">
        <f>IFERROR(IF($AE964&gt;$AE963,VLOOKUP($AC964+AW$1,STOCK!$F$10:$AB$209,16,0),IF($AE964=$AE963,(IF(BJ963&gt;=1,BJ963-COUNTIFS($AE963:$AE963,$AC964,AW963:AW963,$AI$1),0)),0)),0)</f>
        <v>0</v>
      </c>
      <c r="BK964" s="1">
        <f>IFERROR(IF($AE964&gt;$AE963,VLOOKUP($AC964+AX$1,STOCK!$F$10:$AB$209,16,0),IF($AE964=$AE963,(IF(BK963&gt;=1,BK963-COUNTIFS($AE963:$AE963,$AC964,AX963:AX963,$AI$1),0)),0)),0)</f>
        <v>0</v>
      </c>
      <c r="BL964" s="1">
        <f>IFERROR(IF($AE964&gt;$AE963,VLOOKUP($AC964+AL$1,STOCK!$F$10:$AB$209,17,0),IF($AE964=$AE963,(IF(BL963&gt;=1,BL963-COUNTIFS($AE963:$AE963,$AC964,AL963:AL963,$AI$2),0)),0)),0)</f>
        <v>0</v>
      </c>
      <c r="BM964" s="1">
        <f>IFERROR(IF($AE964&gt;$AE963,VLOOKUP($AC964+AM$1,STOCK!$F$10:$AB$209,17,0),IF($AE964=$AE963,(IF(BM963&gt;=1,BM963-COUNTIFS($AE963:$AE963,$AC964,AM963:AM963,$AI$2),0)),0)),0)</f>
        <v>0</v>
      </c>
      <c r="BN964" s="1">
        <f>IFERROR(IF($AE964&gt;$AE963,VLOOKUP($AC964+AN$1,STOCK!$F$10:$AB$209,17,0),IF($AE964=$AE963,(IF(BN963&gt;=1,BN963-COUNTIFS($AE963:$AE963,$AC964,AN963:AN963,$AI$2),0)),0)),0)</f>
        <v>0</v>
      </c>
      <c r="BO964" s="1">
        <f>IFERROR(IF($AE964&gt;$AE963,VLOOKUP($AC964+AO$1,STOCK!$F$10:$AB$209,17,0),IF($AE964=$AE963,(IF(BO963&gt;=1,BO963-COUNTIFS($AE963:$AE963,$AC964,AO963:AO963,$AI$2),0)),0)),0)</f>
        <v>0</v>
      </c>
      <c r="BP964" s="1">
        <f>IFERROR(IF($AE964&gt;$AE963,VLOOKUP($AC964+AP$1,STOCK!$F$10:$AB$209,17,0),IF($AE964=$AE963,(IF(BP963&gt;=1,BP963-COUNTIFS($AE963:$AE963,$AC964,AP963:AP963,$AI$2),0)),0)),0)</f>
        <v>0</v>
      </c>
      <c r="BQ964" s="1">
        <f>IFERROR(IF($AE964&gt;$AE963,VLOOKUP($AC964+AQ$1,STOCK!$F$10:$AB$209,17,0),IF($AE964=$AE963,(IF(BQ963&gt;=1,BQ963-COUNTIFS($AE963:$AE963,$AC964,AQ963:AQ963,$AI$2),0)),0)),0)</f>
        <v>0</v>
      </c>
      <c r="BR964" s="1">
        <f>IFERROR(IF($AE964&gt;$AE963,VLOOKUP($AC964+AR$1,STOCK!$F$10:$AB$209,17,0),IF($AE964=$AE963,(IF(BR963&gt;=1,BR963-COUNTIFS($AE963:$AE963,$AC964,AR963:AR963,$AI$2),0)),0)),0)</f>
        <v>0</v>
      </c>
      <c r="BS964" s="1">
        <f>IFERROR(IF($AE964&gt;$AE963,VLOOKUP($AC964+AS$1,STOCK!$F$10:$AB$209,17,0),IF($AE964=$AE963,(IF(BS963&gt;=1,BS963-COUNTIFS($AE963:$AE963,$AC964,AS963:AS963,$AI$2),0)),0)),0)</f>
        <v>0</v>
      </c>
      <c r="BT964" s="1">
        <f>IFERROR(IF($AE964&gt;$AE963,VLOOKUP($AC964+AT$1,STOCK!$F$10:$AB$209,17,0),IF($AE964=$AE963,(IF(BT963&gt;=1,BT963-COUNTIFS($AE963:$AE963,$AC964,AT963:AT963,$AI$2),0)),0)),0)</f>
        <v>0</v>
      </c>
      <c r="BU964" s="1">
        <f>IFERROR(IF($AE964&gt;$AE963,VLOOKUP($AC964+AU$1,STOCK!$F$10:$AB$209,17,0),IF($AE964=$AE963,(IF(BU963&gt;=1,BU963-COUNTIFS($AE963:$AE963,$AC964,AU963:AU963,$AI$2),0)),0)),0)</f>
        <v>0</v>
      </c>
      <c r="BV964" s="1">
        <f>IFERROR(IF($AE964&gt;$AE963,VLOOKUP($AC964+AV$1,STOCK!$F$10:$AB$209,17,0),IF($AE964=$AE963,(IF(BV963&gt;=1,BV963-COUNTIFS($AE963:$AE963,$AC964,AV963:AV963,$AI$2),0)),0)),0)</f>
        <v>0</v>
      </c>
      <c r="BW964" s="1">
        <f>IFERROR(IF($AE964&gt;$AE963,VLOOKUP($AC964+AW$1,STOCK!$F$10:$AB$209,17,0),IF($AE964=$AE963,(IF(BW963&gt;=1,BW963-COUNTIFS($AE963:$AE963,$AC964,AW963:AW963,$AI$2),0)),0)),0)</f>
        <v>0</v>
      </c>
      <c r="BX964" s="1">
        <f>IFERROR(IF($AE964&gt;$AE963,VLOOKUP($AC964+AX$1,STOCK!$F$10:$AB$209,17,0),IF($AE964=$AE963,(IF(BX963&gt;=1,BX963-COUNTIFS($AE963:$AE963,$AC964,AX963:AX963,$AI$2),0)),0)),0)</f>
        <v>0</v>
      </c>
    </row>
    <row r="965" spans="29:76" x14ac:dyDescent="0.25">
      <c r="AC965" s="1">
        <f t="shared" si="230"/>
        <v>0</v>
      </c>
      <c r="AD965" s="1">
        <f>IFERROR(IF(LEN(AK965)&gt;=1,VLOOKUP(HLOOKUP(AK965,PROFILE!$K$5:$V$8,4,0),PROFILE!$F$1:$G$3,2,0),0),0)</f>
        <v>0</v>
      </c>
      <c r="AE965" s="1">
        <f t="shared" si="231"/>
        <v>0</v>
      </c>
      <c r="AF965" s="1">
        <v>952</v>
      </c>
      <c r="AI965" s="1" t="str">
        <f>IFERROR(IF($AH965&gt;=1,VLOOKUP($AG965,STUDENT!$O$8:$Z$1507,3,0),""),"")</f>
        <v/>
      </c>
      <c r="AJ965" s="1" t="str">
        <f>IFERROR(IF($AH965&gt;=1,VLOOKUP($AG965,STUDENT!$O$8:$Z$1507,4,0),""),"")</f>
        <v/>
      </c>
      <c r="AK965" s="1" t="str">
        <f>IFERROR(IF($AH965&gt;=1,VLOOKUP($AG965,STUDENT!$O$8:$Z$1507,6,0),""),"")</f>
        <v/>
      </c>
      <c r="AL965" s="1" t="str">
        <f t="shared" si="232"/>
        <v/>
      </c>
      <c r="AM965" s="1" t="str">
        <f t="shared" si="233"/>
        <v/>
      </c>
      <c r="AN965" s="1" t="str">
        <f t="shared" si="234"/>
        <v/>
      </c>
      <c r="AO965" s="1" t="str">
        <f t="shared" si="235"/>
        <v/>
      </c>
      <c r="AP965" s="1" t="str">
        <f t="shared" si="236"/>
        <v/>
      </c>
      <c r="AQ965" s="1" t="str">
        <f t="shared" si="237"/>
        <v/>
      </c>
      <c r="AR965" s="1" t="str">
        <f t="shared" si="238"/>
        <v/>
      </c>
      <c r="AS965" s="1" t="str">
        <f t="shared" si="239"/>
        <v/>
      </c>
      <c r="AT965" s="1" t="str">
        <f t="shared" si="240"/>
        <v/>
      </c>
      <c r="AU965" s="1" t="str">
        <f t="shared" si="241"/>
        <v/>
      </c>
      <c r="AV965" s="1" t="str">
        <f t="shared" si="242"/>
        <v/>
      </c>
      <c r="AW965" s="1" t="str">
        <f t="shared" si="243"/>
        <v/>
      </c>
      <c r="AX965" s="1" t="str">
        <f t="shared" si="244"/>
        <v/>
      </c>
      <c r="AY965" s="1">
        <f>IFERROR(IF($AE965&gt;$AE964,VLOOKUP($AC965+AL$1,STOCK!$F$10:$AB$209,16,0),IF($AE965=$AE964,(IF(AY964&gt;=1,AY964-COUNTIFS($AE964:$AE964,$AC965,AL964:AL964,$AI$1),0)),0)),0)</f>
        <v>0</v>
      </c>
      <c r="AZ965" s="1">
        <f>IFERROR(IF($AE965&gt;$AE964,VLOOKUP($AC965+AM$1,STOCK!$F$10:$AB$209,16,0),IF($AE965=$AE964,(IF(AZ964&gt;=1,AZ964-COUNTIFS($AE964:$AE964,$AC965,AM964:AM964,$AI$1),0)),0)),0)</f>
        <v>0</v>
      </c>
      <c r="BA965" s="1">
        <f>IFERROR(IF($AE965&gt;$AE964,VLOOKUP($AC965+AN$1,STOCK!$F$10:$AB$209,16,0),IF($AE965=$AE964,(IF(BA964&gt;=1,BA964-COUNTIFS($AE964:$AE964,$AC965,AN964:AN964,$AI$1),0)),0)),0)</f>
        <v>0</v>
      </c>
      <c r="BB965" s="1">
        <f>IFERROR(IF($AE965&gt;$AE964,VLOOKUP($AC965+AO$1,STOCK!$F$10:$AB$209,16,0),IF($AE965=$AE964,(IF(BB964&gt;=1,BB964-COUNTIFS($AE964:$AE964,$AC965,AO964:AO964,$AI$1),0)),0)),0)</f>
        <v>0</v>
      </c>
      <c r="BC965" s="1">
        <f>IFERROR(IF($AE965&gt;$AE964,VLOOKUP($AC965+AP$1,STOCK!$F$10:$AB$209,16,0),IF($AE965=$AE964,(IF(BC964&gt;=1,BC964-COUNTIFS($AE964:$AE964,$AC965,AP964:AP964,$AI$1),0)),0)),0)</f>
        <v>0</v>
      </c>
      <c r="BD965" s="1">
        <f>IFERROR(IF($AE965&gt;$AE964,VLOOKUP($AC965+AQ$1,STOCK!$F$10:$AB$209,16,0),IF($AE965=$AE964,(IF(BD964&gt;=1,BD964-COUNTIFS($AE964:$AE964,$AC965,AQ964:AQ964,$AI$1),0)),0)),0)</f>
        <v>0</v>
      </c>
      <c r="BE965" s="1">
        <f>IFERROR(IF($AE965&gt;$AE964,VLOOKUP($AC965+AR$1,STOCK!$F$10:$AB$209,16,0),IF($AE965=$AE964,(IF(BE964&gt;=1,BE964-COUNTIFS($AE964:$AE964,$AC965,AR964:AR964,$AI$1),0)),0)),0)</f>
        <v>0</v>
      </c>
      <c r="BF965" s="1">
        <f>IFERROR(IF($AE965&gt;$AE964,VLOOKUP($AC965+AS$1,STOCK!$F$10:$AB$209,16,0),IF($AE965=$AE964,(IF(BF964&gt;=1,BF964-COUNTIFS($AE964:$AE964,$AC965,AS964:AS964,$AI$1),0)),0)),0)</f>
        <v>0</v>
      </c>
      <c r="BG965" s="1">
        <f>IFERROR(IF($AE965&gt;$AE964,VLOOKUP($AC965+AT$1,STOCK!$F$10:$AB$209,16,0),IF($AE965=$AE964,(IF(BG964&gt;=1,BG964-COUNTIFS($AE964:$AE964,$AC965,AT964:AT964,$AI$1),0)),0)),0)</f>
        <v>0</v>
      </c>
      <c r="BH965" s="1">
        <f>IFERROR(IF($AE965&gt;$AE964,VLOOKUP($AC965+AU$1,STOCK!$F$10:$AB$209,16,0),IF($AE965=$AE964,(IF(BH964&gt;=1,BH964-COUNTIFS($AE964:$AE964,$AC965,AU964:AU964,$AI$1),0)),0)),0)</f>
        <v>0</v>
      </c>
      <c r="BI965" s="1">
        <f>IFERROR(IF($AE965&gt;$AE964,VLOOKUP($AC965+AV$1,STOCK!$F$10:$AB$209,16,0),IF($AE965=$AE964,(IF(BI964&gt;=1,BI964-COUNTIFS($AE964:$AE964,$AC965,AV964:AV964,$AI$1),0)),0)),0)</f>
        <v>0</v>
      </c>
      <c r="BJ965" s="1">
        <f>IFERROR(IF($AE965&gt;$AE964,VLOOKUP($AC965+AW$1,STOCK!$F$10:$AB$209,16,0),IF($AE965=$AE964,(IF(BJ964&gt;=1,BJ964-COUNTIFS($AE964:$AE964,$AC965,AW964:AW964,$AI$1),0)),0)),0)</f>
        <v>0</v>
      </c>
      <c r="BK965" s="1">
        <f>IFERROR(IF($AE965&gt;$AE964,VLOOKUP($AC965+AX$1,STOCK!$F$10:$AB$209,16,0),IF($AE965=$AE964,(IF(BK964&gt;=1,BK964-COUNTIFS($AE964:$AE964,$AC965,AX964:AX964,$AI$1),0)),0)),0)</f>
        <v>0</v>
      </c>
      <c r="BL965" s="1">
        <f>IFERROR(IF($AE965&gt;$AE964,VLOOKUP($AC965+AL$1,STOCK!$F$10:$AB$209,17,0),IF($AE965=$AE964,(IF(BL964&gt;=1,BL964-COUNTIFS($AE964:$AE964,$AC965,AL964:AL964,$AI$2),0)),0)),0)</f>
        <v>0</v>
      </c>
      <c r="BM965" s="1">
        <f>IFERROR(IF($AE965&gt;$AE964,VLOOKUP($AC965+AM$1,STOCK!$F$10:$AB$209,17,0),IF($AE965=$AE964,(IF(BM964&gt;=1,BM964-COUNTIFS($AE964:$AE964,$AC965,AM964:AM964,$AI$2),0)),0)),0)</f>
        <v>0</v>
      </c>
      <c r="BN965" s="1">
        <f>IFERROR(IF($AE965&gt;$AE964,VLOOKUP($AC965+AN$1,STOCK!$F$10:$AB$209,17,0),IF($AE965=$AE964,(IF(BN964&gt;=1,BN964-COUNTIFS($AE964:$AE964,$AC965,AN964:AN964,$AI$2),0)),0)),0)</f>
        <v>0</v>
      </c>
      <c r="BO965" s="1">
        <f>IFERROR(IF($AE965&gt;$AE964,VLOOKUP($AC965+AO$1,STOCK!$F$10:$AB$209,17,0),IF($AE965=$AE964,(IF(BO964&gt;=1,BO964-COUNTIFS($AE964:$AE964,$AC965,AO964:AO964,$AI$2),0)),0)),0)</f>
        <v>0</v>
      </c>
      <c r="BP965" s="1">
        <f>IFERROR(IF($AE965&gt;$AE964,VLOOKUP($AC965+AP$1,STOCK!$F$10:$AB$209,17,0),IF($AE965=$AE964,(IF(BP964&gt;=1,BP964-COUNTIFS($AE964:$AE964,$AC965,AP964:AP964,$AI$2),0)),0)),0)</f>
        <v>0</v>
      </c>
      <c r="BQ965" s="1">
        <f>IFERROR(IF($AE965&gt;$AE964,VLOOKUP($AC965+AQ$1,STOCK!$F$10:$AB$209,17,0),IF($AE965=$AE964,(IF(BQ964&gt;=1,BQ964-COUNTIFS($AE964:$AE964,$AC965,AQ964:AQ964,$AI$2),0)),0)),0)</f>
        <v>0</v>
      </c>
      <c r="BR965" s="1">
        <f>IFERROR(IF($AE965&gt;$AE964,VLOOKUP($AC965+AR$1,STOCK!$F$10:$AB$209,17,0),IF($AE965=$AE964,(IF(BR964&gt;=1,BR964-COUNTIFS($AE964:$AE964,$AC965,AR964:AR964,$AI$2),0)),0)),0)</f>
        <v>0</v>
      </c>
      <c r="BS965" s="1">
        <f>IFERROR(IF($AE965&gt;$AE964,VLOOKUP($AC965+AS$1,STOCK!$F$10:$AB$209,17,0),IF($AE965=$AE964,(IF(BS964&gt;=1,BS964-COUNTIFS($AE964:$AE964,$AC965,AS964:AS964,$AI$2),0)),0)),0)</f>
        <v>0</v>
      </c>
      <c r="BT965" s="1">
        <f>IFERROR(IF($AE965&gt;$AE964,VLOOKUP($AC965+AT$1,STOCK!$F$10:$AB$209,17,0),IF($AE965=$AE964,(IF(BT964&gt;=1,BT964-COUNTIFS($AE964:$AE964,$AC965,AT964:AT964,$AI$2),0)),0)),0)</f>
        <v>0</v>
      </c>
      <c r="BU965" s="1">
        <f>IFERROR(IF($AE965&gt;$AE964,VLOOKUP($AC965+AU$1,STOCK!$F$10:$AB$209,17,0),IF($AE965=$AE964,(IF(BU964&gt;=1,BU964-COUNTIFS($AE964:$AE964,$AC965,AU964:AU964,$AI$2),0)),0)),0)</f>
        <v>0</v>
      </c>
      <c r="BV965" s="1">
        <f>IFERROR(IF($AE965&gt;$AE964,VLOOKUP($AC965+AV$1,STOCK!$F$10:$AB$209,17,0),IF($AE965=$AE964,(IF(BV964&gt;=1,BV964-COUNTIFS($AE964:$AE964,$AC965,AV964:AV964,$AI$2),0)),0)),0)</f>
        <v>0</v>
      </c>
      <c r="BW965" s="1">
        <f>IFERROR(IF($AE965&gt;$AE964,VLOOKUP($AC965+AW$1,STOCK!$F$10:$AB$209,17,0),IF($AE965=$AE964,(IF(BW964&gt;=1,BW964-COUNTIFS($AE964:$AE964,$AC965,AW964:AW964,$AI$2),0)),0)),0)</f>
        <v>0</v>
      </c>
      <c r="BX965" s="1">
        <f>IFERROR(IF($AE965&gt;$AE964,VLOOKUP($AC965+AX$1,STOCK!$F$10:$AB$209,17,0),IF($AE965=$AE964,(IF(BX964&gt;=1,BX964-COUNTIFS($AE964:$AE964,$AC965,AX964:AX964,$AI$2),0)),0)),0)</f>
        <v>0</v>
      </c>
    </row>
    <row r="966" spans="29:76" x14ac:dyDescent="0.25">
      <c r="AC966" s="1">
        <f t="shared" si="230"/>
        <v>0</v>
      </c>
      <c r="AD966" s="1">
        <f>IFERROR(IF(LEN(AK966)&gt;=1,VLOOKUP(HLOOKUP(AK966,PROFILE!$K$5:$V$8,4,0),PROFILE!$F$1:$G$3,2,0),0),0)</f>
        <v>0</v>
      </c>
      <c r="AE966" s="1">
        <f t="shared" si="231"/>
        <v>0</v>
      </c>
      <c r="AF966" s="1">
        <v>953</v>
      </c>
      <c r="AI966" s="1" t="str">
        <f>IFERROR(IF($AH966&gt;=1,VLOOKUP($AG966,STUDENT!$O$8:$Z$1507,3,0),""),"")</f>
        <v/>
      </c>
      <c r="AJ966" s="1" t="str">
        <f>IFERROR(IF($AH966&gt;=1,VLOOKUP($AG966,STUDENT!$O$8:$Z$1507,4,0),""),"")</f>
        <v/>
      </c>
      <c r="AK966" s="1" t="str">
        <f>IFERROR(IF($AH966&gt;=1,VLOOKUP($AG966,STUDENT!$O$8:$Z$1507,6,0),""),"")</f>
        <v/>
      </c>
      <c r="AL966" s="1" t="str">
        <f t="shared" si="232"/>
        <v/>
      </c>
      <c r="AM966" s="1" t="str">
        <f t="shared" si="233"/>
        <v/>
      </c>
      <c r="AN966" s="1" t="str">
        <f t="shared" si="234"/>
        <v/>
      </c>
      <c r="AO966" s="1" t="str">
        <f t="shared" si="235"/>
        <v/>
      </c>
      <c r="AP966" s="1" t="str">
        <f t="shared" si="236"/>
        <v/>
      </c>
      <c r="AQ966" s="1" t="str">
        <f t="shared" si="237"/>
        <v/>
      </c>
      <c r="AR966" s="1" t="str">
        <f t="shared" si="238"/>
        <v/>
      </c>
      <c r="AS966" s="1" t="str">
        <f t="shared" si="239"/>
        <v/>
      </c>
      <c r="AT966" s="1" t="str">
        <f t="shared" si="240"/>
        <v/>
      </c>
      <c r="AU966" s="1" t="str">
        <f t="shared" si="241"/>
        <v/>
      </c>
      <c r="AV966" s="1" t="str">
        <f t="shared" si="242"/>
        <v/>
      </c>
      <c r="AW966" s="1" t="str">
        <f t="shared" si="243"/>
        <v/>
      </c>
      <c r="AX966" s="1" t="str">
        <f t="shared" si="244"/>
        <v/>
      </c>
      <c r="AY966" s="1">
        <f>IFERROR(IF($AE966&gt;$AE965,VLOOKUP($AC966+AL$1,STOCK!$F$10:$AB$209,16,0),IF($AE966=$AE965,(IF(AY965&gt;=1,AY965-COUNTIFS($AE965:$AE965,$AC966,AL965:AL965,$AI$1),0)),0)),0)</f>
        <v>0</v>
      </c>
      <c r="AZ966" s="1">
        <f>IFERROR(IF($AE966&gt;$AE965,VLOOKUP($AC966+AM$1,STOCK!$F$10:$AB$209,16,0),IF($AE966=$AE965,(IF(AZ965&gt;=1,AZ965-COUNTIFS($AE965:$AE965,$AC966,AM965:AM965,$AI$1),0)),0)),0)</f>
        <v>0</v>
      </c>
      <c r="BA966" s="1">
        <f>IFERROR(IF($AE966&gt;$AE965,VLOOKUP($AC966+AN$1,STOCK!$F$10:$AB$209,16,0),IF($AE966=$AE965,(IF(BA965&gt;=1,BA965-COUNTIFS($AE965:$AE965,$AC966,AN965:AN965,$AI$1),0)),0)),0)</f>
        <v>0</v>
      </c>
      <c r="BB966" s="1">
        <f>IFERROR(IF($AE966&gt;$AE965,VLOOKUP($AC966+AO$1,STOCK!$F$10:$AB$209,16,0),IF($AE966=$AE965,(IF(BB965&gt;=1,BB965-COUNTIFS($AE965:$AE965,$AC966,AO965:AO965,$AI$1),0)),0)),0)</f>
        <v>0</v>
      </c>
      <c r="BC966" s="1">
        <f>IFERROR(IF($AE966&gt;$AE965,VLOOKUP($AC966+AP$1,STOCK!$F$10:$AB$209,16,0),IF($AE966=$AE965,(IF(BC965&gt;=1,BC965-COUNTIFS($AE965:$AE965,$AC966,AP965:AP965,$AI$1),0)),0)),0)</f>
        <v>0</v>
      </c>
      <c r="BD966" s="1">
        <f>IFERROR(IF($AE966&gt;$AE965,VLOOKUP($AC966+AQ$1,STOCK!$F$10:$AB$209,16,0),IF($AE966=$AE965,(IF(BD965&gt;=1,BD965-COUNTIFS($AE965:$AE965,$AC966,AQ965:AQ965,$AI$1),0)),0)),0)</f>
        <v>0</v>
      </c>
      <c r="BE966" s="1">
        <f>IFERROR(IF($AE966&gt;$AE965,VLOOKUP($AC966+AR$1,STOCK!$F$10:$AB$209,16,0),IF($AE966=$AE965,(IF(BE965&gt;=1,BE965-COUNTIFS($AE965:$AE965,$AC966,AR965:AR965,$AI$1),0)),0)),0)</f>
        <v>0</v>
      </c>
      <c r="BF966" s="1">
        <f>IFERROR(IF($AE966&gt;$AE965,VLOOKUP($AC966+AS$1,STOCK!$F$10:$AB$209,16,0),IF($AE966=$AE965,(IF(BF965&gt;=1,BF965-COUNTIFS($AE965:$AE965,$AC966,AS965:AS965,$AI$1),0)),0)),0)</f>
        <v>0</v>
      </c>
      <c r="BG966" s="1">
        <f>IFERROR(IF($AE966&gt;$AE965,VLOOKUP($AC966+AT$1,STOCK!$F$10:$AB$209,16,0),IF($AE966=$AE965,(IF(BG965&gt;=1,BG965-COUNTIFS($AE965:$AE965,$AC966,AT965:AT965,$AI$1),0)),0)),0)</f>
        <v>0</v>
      </c>
      <c r="BH966" s="1">
        <f>IFERROR(IF($AE966&gt;$AE965,VLOOKUP($AC966+AU$1,STOCK!$F$10:$AB$209,16,0),IF($AE966=$AE965,(IF(BH965&gt;=1,BH965-COUNTIFS($AE965:$AE965,$AC966,AU965:AU965,$AI$1),0)),0)),0)</f>
        <v>0</v>
      </c>
      <c r="BI966" s="1">
        <f>IFERROR(IF($AE966&gt;$AE965,VLOOKUP($AC966+AV$1,STOCK!$F$10:$AB$209,16,0),IF($AE966=$AE965,(IF(BI965&gt;=1,BI965-COUNTIFS($AE965:$AE965,$AC966,AV965:AV965,$AI$1),0)),0)),0)</f>
        <v>0</v>
      </c>
      <c r="BJ966" s="1">
        <f>IFERROR(IF($AE966&gt;$AE965,VLOOKUP($AC966+AW$1,STOCK!$F$10:$AB$209,16,0),IF($AE966=$AE965,(IF(BJ965&gt;=1,BJ965-COUNTIFS($AE965:$AE965,$AC966,AW965:AW965,$AI$1),0)),0)),0)</f>
        <v>0</v>
      </c>
      <c r="BK966" s="1">
        <f>IFERROR(IF($AE966&gt;$AE965,VLOOKUP($AC966+AX$1,STOCK!$F$10:$AB$209,16,0),IF($AE966=$AE965,(IF(BK965&gt;=1,BK965-COUNTIFS($AE965:$AE965,$AC966,AX965:AX965,$AI$1),0)),0)),0)</f>
        <v>0</v>
      </c>
      <c r="BL966" s="1">
        <f>IFERROR(IF($AE966&gt;$AE965,VLOOKUP($AC966+AL$1,STOCK!$F$10:$AB$209,17,0),IF($AE966=$AE965,(IF(BL965&gt;=1,BL965-COUNTIFS($AE965:$AE965,$AC966,AL965:AL965,$AI$2),0)),0)),0)</f>
        <v>0</v>
      </c>
      <c r="BM966" s="1">
        <f>IFERROR(IF($AE966&gt;$AE965,VLOOKUP($AC966+AM$1,STOCK!$F$10:$AB$209,17,0),IF($AE966=$AE965,(IF(BM965&gt;=1,BM965-COUNTIFS($AE965:$AE965,$AC966,AM965:AM965,$AI$2),0)),0)),0)</f>
        <v>0</v>
      </c>
      <c r="BN966" s="1">
        <f>IFERROR(IF($AE966&gt;$AE965,VLOOKUP($AC966+AN$1,STOCK!$F$10:$AB$209,17,0),IF($AE966=$AE965,(IF(BN965&gt;=1,BN965-COUNTIFS($AE965:$AE965,$AC966,AN965:AN965,$AI$2),0)),0)),0)</f>
        <v>0</v>
      </c>
      <c r="BO966" s="1">
        <f>IFERROR(IF($AE966&gt;$AE965,VLOOKUP($AC966+AO$1,STOCK!$F$10:$AB$209,17,0),IF($AE966=$AE965,(IF(BO965&gt;=1,BO965-COUNTIFS($AE965:$AE965,$AC966,AO965:AO965,$AI$2),0)),0)),0)</f>
        <v>0</v>
      </c>
      <c r="BP966" s="1">
        <f>IFERROR(IF($AE966&gt;$AE965,VLOOKUP($AC966+AP$1,STOCK!$F$10:$AB$209,17,0),IF($AE966=$AE965,(IF(BP965&gt;=1,BP965-COUNTIFS($AE965:$AE965,$AC966,AP965:AP965,$AI$2),0)),0)),0)</f>
        <v>0</v>
      </c>
      <c r="BQ966" s="1">
        <f>IFERROR(IF($AE966&gt;$AE965,VLOOKUP($AC966+AQ$1,STOCK!$F$10:$AB$209,17,0),IF($AE966=$AE965,(IF(BQ965&gt;=1,BQ965-COUNTIFS($AE965:$AE965,$AC966,AQ965:AQ965,$AI$2),0)),0)),0)</f>
        <v>0</v>
      </c>
      <c r="BR966" s="1">
        <f>IFERROR(IF($AE966&gt;$AE965,VLOOKUP($AC966+AR$1,STOCK!$F$10:$AB$209,17,0),IF($AE966=$AE965,(IF(BR965&gt;=1,BR965-COUNTIFS($AE965:$AE965,$AC966,AR965:AR965,$AI$2),0)),0)),0)</f>
        <v>0</v>
      </c>
      <c r="BS966" s="1">
        <f>IFERROR(IF($AE966&gt;$AE965,VLOOKUP($AC966+AS$1,STOCK!$F$10:$AB$209,17,0),IF($AE966=$AE965,(IF(BS965&gt;=1,BS965-COUNTIFS($AE965:$AE965,$AC966,AS965:AS965,$AI$2),0)),0)),0)</f>
        <v>0</v>
      </c>
      <c r="BT966" s="1">
        <f>IFERROR(IF($AE966&gt;$AE965,VLOOKUP($AC966+AT$1,STOCK!$F$10:$AB$209,17,0),IF($AE966=$AE965,(IF(BT965&gt;=1,BT965-COUNTIFS($AE965:$AE965,$AC966,AT965:AT965,$AI$2),0)),0)),0)</f>
        <v>0</v>
      </c>
      <c r="BU966" s="1">
        <f>IFERROR(IF($AE966&gt;$AE965,VLOOKUP($AC966+AU$1,STOCK!$F$10:$AB$209,17,0),IF($AE966=$AE965,(IF(BU965&gt;=1,BU965-COUNTIFS($AE965:$AE965,$AC966,AU965:AU965,$AI$2),0)),0)),0)</f>
        <v>0</v>
      </c>
      <c r="BV966" s="1">
        <f>IFERROR(IF($AE966&gt;$AE965,VLOOKUP($AC966+AV$1,STOCK!$F$10:$AB$209,17,0),IF($AE966=$AE965,(IF(BV965&gt;=1,BV965-COUNTIFS($AE965:$AE965,$AC966,AV965:AV965,$AI$2),0)),0)),0)</f>
        <v>0</v>
      </c>
      <c r="BW966" s="1">
        <f>IFERROR(IF($AE966&gt;$AE965,VLOOKUP($AC966+AW$1,STOCK!$F$10:$AB$209,17,0),IF($AE966=$AE965,(IF(BW965&gt;=1,BW965-COUNTIFS($AE965:$AE965,$AC966,AW965:AW965,$AI$2),0)),0)),0)</f>
        <v>0</v>
      </c>
      <c r="BX966" s="1">
        <f>IFERROR(IF($AE966&gt;$AE965,VLOOKUP($AC966+AX$1,STOCK!$F$10:$AB$209,17,0),IF($AE966=$AE965,(IF(BX965&gt;=1,BX965-COUNTIFS($AE965:$AE965,$AC966,AX965:AX965,$AI$2),0)),0)),0)</f>
        <v>0</v>
      </c>
    </row>
    <row r="967" spans="29:76" x14ac:dyDescent="0.25">
      <c r="AC967" s="1">
        <f t="shared" si="230"/>
        <v>0</v>
      </c>
      <c r="AD967" s="1">
        <f>IFERROR(IF(LEN(AK967)&gt;=1,VLOOKUP(HLOOKUP(AK967,PROFILE!$K$5:$V$8,4,0),PROFILE!$F$1:$G$3,2,0),0),0)</f>
        <v>0</v>
      </c>
      <c r="AE967" s="1">
        <f t="shared" si="231"/>
        <v>0</v>
      </c>
      <c r="AF967" s="1">
        <v>954</v>
      </c>
      <c r="AI967" s="1" t="str">
        <f>IFERROR(IF($AH967&gt;=1,VLOOKUP($AG967,STUDENT!$O$8:$Z$1507,3,0),""),"")</f>
        <v/>
      </c>
      <c r="AJ967" s="1" t="str">
        <f>IFERROR(IF($AH967&gt;=1,VLOOKUP($AG967,STUDENT!$O$8:$Z$1507,4,0),""),"")</f>
        <v/>
      </c>
      <c r="AK967" s="1" t="str">
        <f>IFERROR(IF($AH967&gt;=1,VLOOKUP($AG967,STUDENT!$O$8:$Z$1507,6,0),""),"")</f>
        <v/>
      </c>
      <c r="AL967" s="1" t="str">
        <f t="shared" si="232"/>
        <v/>
      </c>
      <c r="AM967" s="1" t="str">
        <f t="shared" si="233"/>
        <v/>
      </c>
      <c r="AN967" s="1" t="str">
        <f t="shared" si="234"/>
        <v/>
      </c>
      <c r="AO967" s="1" t="str">
        <f t="shared" si="235"/>
        <v/>
      </c>
      <c r="AP967" s="1" t="str">
        <f t="shared" si="236"/>
        <v/>
      </c>
      <c r="AQ967" s="1" t="str">
        <f t="shared" si="237"/>
        <v/>
      </c>
      <c r="AR967" s="1" t="str">
        <f t="shared" si="238"/>
        <v/>
      </c>
      <c r="AS967" s="1" t="str">
        <f t="shared" si="239"/>
        <v/>
      </c>
      <c r="AT967" s="1" t="str">
        <f t="shared" si="240"/>
        <v/>
      </c>
      <c r="AU967" s="1" t="str">
        <f t="shared" si="241"/>
        <v/>
      </c>
      <c r="AV967" s="1" t="str">
        <f t="shared" si="242"/>
        <v/>
      </c>
      <c r="AW967" s="1" t="str">
        <f t="shared" si="243"/>
        <v/>
      </c>
      <c r="AX967" s="1" t="str">
        <f t="shared" si="244"/>
        <v/>
      </c>
      <c r="AY967" s="1">
        <f>IFERROR(IF($AE967&gt;$AE966,VLOOKUP($AC967+AL$1,STOCK!$F$10:$AB$209,16,0),IF($AE967=$AE966,(IF(AY966&gt;=1,AY966-COUNTIFS($AE966:$AE966,$AC967,AL966:AL966,$AI$1),0)),0)),0)</f>
        <v>0</v>
      </c>
      <c r="AZ967" s="1">
        <f>IFERROR(IF($AE967&gt;$AE966,VLOOKUP($AC967+AM$1,STOCK!$F$10:$AB$209,16,0),IF($AE967=$AE966,(IF(AZ966&gt;=1,AZ966-COUNTIFS($AE966:$AE966,$AC967,AM966:AM966,$AI$1),0)),0)),0)</f>
        <v>0</v>
      </c>
      <c r="BA967" s="1">
        <f>IFERROR(IF($AE967&gt;$AE966,VLOOKUP($AC967+AN$1,STOCK!$F$10:$AB$209,16,0),IF($AE967=$AE966,(IF(BA966&gt;=1,BA966-COUNTIFS($AE966:$AE966,$AC967,AN966:AN966,$AI$1),0)),0)),0)</f>
        <v>0</v>
      </c>
      <c r="BB967" s="1">
        <f>IFERROR(IF($AE967&gt;$AE966,VLOOKUP($AC967+AO$1,STOCK!$F$10:$AB$209,16,0),IF($AE967=$AE966,(IF(BB966&gt;=1,BB966-COUNTIFS($AE966:$AE966,$AC967,AO966:AO966,$AI$1),0)),0)),0)</f>
        <v>0</v>
      </c>
      <c r="BC967" s="1">
        <f>IFERROR(IF($AE967&gt;$AE966,VLOOKUP($AC967+AP$1,STOCK!$F$10:$AB$209,16,0),IF($AE967=$AE966,(IF(BC966&gt;=1,BC966-COUNTIFS($AE966:$AE966,$AC967,AP966:AP966,$AI$1),0)),0)),0)</f>
        <v>0</v>
      </c>
      <c r="BD967" s="1">
        <f>IFERROR(IF($AE967&gt;$AE966,VLOOKUP($AC967+AQ$1,STOCK!$F$10:$AB$209,16,0),IF($AE967=$AE966,(IF(BD966&gt;=1,BD966-COUNTIFS($AE966:$AE966,$AC967,AQ966:AQ966,$AI$1),0)),0)),0)</f>
        <v>0</v>
      </c>
      <c r="BE967" s="1">
        <f>IFERROR(IF($AE967&gt;$AE966,VLOOKUP($AC967+AR$1,STOCK!$F$10:$AB$209,16,0),IF($AE967=$AE966,(IF(BE966&gt;=1,BE966-COUNTIFS($AE966:$AE966,$AC967,AR966:AR966,$AI$1),0)),0)),0)</f>
        <v>0</v>
      </c>
      <c r="BF967" s="1">
        <f>IFERROR(IF($AE967&gt;$AE966,VLOOKUP($AC967+AS$1,STOCK!$F$10:$AB$209,16,0),IF($AE967=$AE966,(IF(BF966&gt;=1,BF966-COUNTIFS($AE966:$AE966,$AC967,AS966:AS966,$AI$1),0)),0)),0)</f>
        <v>0</v>
      </c>
      <c r="BG967" s="1">
        <f>IFERROR(IF($AE967&gt;$AE966,VLOOKUP($AC967+AT$1,STOCK!$F$10:$AB$209,16,0),IF($AE967=$AE966,(IF(BG966&gt;=1,BG966-COUNTIFS($AE966:$AE966,$AC967,AT966:AT966,$AI$1),0)),0)),0)</f>
        <v>0</v>
      </c>
      <c r="BH967" s="1">
        <f>IFERROR(IF($AE967&gt;$AE966,VLOOKUP($AC967+AU$1,STOCK!$F$10:$AB$209,16,0),IF($AE967=$AE966,(IF(BH966&gt;=1,BH966-COUNTIFS($AE966:$AE966,$AC967,AU966:AU966,$AI$1),0)),0)),0)</f>
        <v>0</v>
      </c>
      <c r="BI967" s="1">
        <f>IFERROR(IF($AE967&gt;$AE966,VLOOKUP($AC967+AV$1,STOCK!$F$10:$AB$209,16,0),IF($AE967=$AE966,(IF(BI966&gt;=1,BI966-COUNTIFS($AE966:$AE966,$AC967,AV966:AV966,$AI$1),0)),0)),0)</f>
        <v>0</v>
      </c>
      <c r="BJ967" s="1">
        <f>IFERROR(IF($AE967&gt;$AE966,VLOOKUP($AC967+AW$1,STOCK!$F$10:$AB$209,16,0),IF($AE967=$AE966,(IF(BJ966&gt;=1,BJ966-COUNTIFS($AE966:$AE966,$AC967,AW966:AW966,$AI$1),0)),0)),0)</f>
        <v>0</v>
      </c>
      <c r="BK967" s="1">
        <f>IFERROR(IF($AE967&gt;$AE966,VLOOKUP($AC967+AX$1,STOCK!$F$10:$AB$209,16,0),IF($AE967=$AE966,(IF(BK966&gt;=1,BK966-COUNTIFS($AE966:$AE966,$AC967,AX966:AX966,$AI$1),0)),0)),0)</f>
        <v>0</v>
      </c>
      <c r="BL967" s="1">
        <f>IFERROR(IF($AE967&gt;$AE966,VLOOKUP($AC967+AL$1,STOCK!$F$10:$AB$209,17,0),IF($AE967=$AE966,(IF(BL966&gt;=1,BL966-COUNTIFS($AE966:$AE966,$AC967,AL966:AL966,$AI$2),0)),0)),0)</f>
        <v>0</v>
      </c>
      <c r="BM967" s="1">
        <f>IFERROR(IF($AE967&gt;$AE966,VLOOKUP($AC967+AM$1,STOCK!$F$10:$AB$209,17,0),IF($AE967=$AE966,(IF(BM966&gt;=1,BM966-COUNTIFS($AE966:$AE966,$AC967,AM966:AM966,$AI$2),0)),0)),0)</f>
        <v>0</v>
      </c>
      <c r="BN967" s="1">
        <f>IFERROR(IF($AE967&gt;$AE966,VLOOKUP($AC967+AN$1,STOCK!$F$10:$AB$209,17,0),IF($AE967=$AE966,(IF(BN966&gt;=1,BN966-COUNTIFS($AE966:$AE966,$AC967,AN966:AN966,$AI$2),0)),0)),0)</f>
        <v>0</v>
      </c>
      <c r="BO967" s="1">
        <f>IFERROR(IF($AE967&gt;$AE966,VLOOKUP($AC967+AO$1,STOCK!$F$10:$AB$209,17,0),IF($AE967=$AE966,(IF(BO966&gt;=1,BO966-COUNTIFS($AE966:$AE966,$AC967,AO966:AO966,$AI$2),0)),0)),0)</f>
        <v>0</v>
      </c>
      <c r="BP967" s="1">
        <f>IFERROR(IF($AE967&gt;$AE966,VLOOKUP($AC967+AP$1,STOCK!$F$10:$AB$209,17,0),IF($AE967=$AE966,(IF(BP966&gt;=1,BP966-COUNTIFS($AE966:$AE966,$AC967,AP966:AP966,$AI$2),0)),0)),0)</f>
        <v>0</v>
      </c>
      <c r="BQ967" s="1">
        <f>IFERROR(IF($AE967&gt;$AE966,VLOOKUP($AC967+AQ$1,STOCK!$F$10:$AB$209,17,0),IF($AE967=$AE966,(IF(BQ966&gt;=1,BQ966-COUNTIFS($AE966:$AE966,$AC967,AQ966:AQ966,$AI$2),0)),0)),0)</f>
        <v>0</v>
      </c>
      <c r="BR967" s="1">
        <f>IFERROR(IF($AE967&gt;$AE966,VLOOKUP($AC967+AR$1,STOCK!$F$10:$AB$209,17,0),IF($AE967=$AE966,(IF(BR966&gt;=1,BR966-COUNTIFS($AE966:$AE966,$AC967,AR966:AR966,$AI$2),0)),0)),0)</f>
        <v>0</v>
      </c>
      <c r="BS967" s="1">
        <f>IFERROR(IF($AE967&gt;$AE966,VLOOKUP($AC967+AS$1,STOCK!$F$10:$AB$209,17,0),IF($AE967=$AE966,(IF(BS966&gt;=1,BS966-COUNTIFS($AE966:$AE966,$AC967,AS966:AS966,$AI$2),0)),0)),0)</f>
        <v>0</v>
      </c>
      <c r="BT967" s="1">
        <f>IFERROR(IF($AE967&gt;$AE966,VLOOKUP($AC967+AT$1,STOCK!$F$10:$AB$209,17,0),IF($AE967=$AE966,(IF(BT966&gt;=1,BT966-COUNTIFS($AE966:$AE966,$AC967,AT966:AT966,$AI$2),0)),0)),0)</f>
        <v>0</v>
      </c>
      <c r="BU967" s="1">
        <f>IFERROR(IF($AE967&gt;$AE966,VLOOKUP($AC967+AU$1,STOCK!$F$10:$AB$209,17,0),IF($AE967=$AE966,(IF(BU966&gt;=1,BU966-COUNTIFS($AE966:$AE966,$AC967,AU966:AU966,$AI$2),0)),0)),0)</f>
        <v>0</v>
      </c>
      <c r="BV967" s="1">
        <f>IFERROR(IF($AE967&gt;$AE966,VLOOKUP($AC967+AV$1,STOCK!$F$10:$AB$209,17,0),IF($AE967=$AE966,(IF(BV966&gt;=1,BV966-COUNTIFS($AE966:$AE966,$AC967,AV966:AV966,$AI$2),0)),0)),0)</f>
        <v>0</v>
      </c>
      <c r="BW967" s="1">
        <f>IFERROR(IF($AE967&gt;$AE966,VLOOKUP($AC967+AW$1,STOCK!$F$10:$AB$209,17,0),IF($AE967=$AE966,(IF(BW966&gt;=1,BW966-COUNTIFS($AE966:$AE966,$AC967,AW966:AW966,$AI$2),0)),0)),0)</f>
        <v>0</v>
      </c>
      <c r="BX967" s="1">
        <f>IFERROR(IF($AE967&gt;$AE966,VLOOKUP($AC967+AX$1,STOCK!$F$10:$AB$209,17,0),IF($AE967=$AE966,(IF(BX966&gt;=1,BX966-COUNTIFS($AE966:$AE966,$AC967,AX966:AX966,$AI$2),0)),0)),0)</f>
        <v>0</v>
      </c>
    </row>
    <row r="968" spans="29:76" x14ac:dyDescent="0.25">
      <c r="AC968" s="1">
        <f t="shared" si="230"/>
        <v>0</v>
      </c>
      <c r="AD968" s="1">
        <f>IFERROR(IF(LEN(AK968)&gt;=1,VLOOKUP(HLOOKUP(AK968,PROFILE!$K$5:$V$8,4,0),PROFILE!$F$1:$G$3,2,0),0),0)</f>
        <v>0</v>
      </c>
      <c r="AE968" s="1">
        <f t="shared" si="231"/>
        <v>0</v>
      </c>
      <c r="AF968" s="1">
        <v>955</v>
      </c>
      <c r="AI968" s="1" t="str">
        <f>IFERROR(IF($AH968&gt;=1,VLOOKUP($AG968,STUDENT!$O$8:$Z$1507,3,0),""),"")</f>
        <v/>
      </c>
      <c r="AJ968" s="1" t="str">
        <f>IFERROR(IF($AH968&gt;=1,VLOOKUP($AG968,STUDENT!$O$8:$Z$1507,4,0),""),"")</f>
        <v/>
      </c>
      <c r="AK968" s="1" t="str">
        <f>IFERROR(IF($AH968&gt;=1,VLOOKUP($AG968,STUDENT!$O$8:$Z$1507,6,0),""),"")</f>
        <v/>
      </c>
      <c r="AL968" s="1" t="str">
        <f t="shared" si="232"/>
        <v/>
      </c>
      <c r="AM968" s="1" t="str">
        <f t="shared" si="233"/>
        <v/>
      </c>
      <c r="AN968" s="1" t="str">
        <f t="shared" si="234"/>
        <v/>
      </c>
      <c r="AO968" s="1" t="str">
        <f t="shared" si="235"/>
        <v/>
      </c>
      <c r="AP968" s="1" t="str">
        <f t="shared" si="236"/>
        <v/>
      </c>
      <c r="AQ968" s="1" t="str">
        <f t="shared" si="237"/>
        <v/>
      </c>
      <c r="AR968" s="1" t="str">
        <f t="shared" si="238"/>
        <v/>
      </c>
      <c r="AS968" s="1" t="str">
        <f t="shared" si="239"/>
        <v/>
      </c>
      <c r="AT968" s="1" t="str">
        <f t="shared" si="240"/>
        <v/>
      </c>
      <c r="AU968" s="1" t="str">
        <f t="shared" si="241"/>
        <v/>
      </c>
      <c r="AV968" s="1" t="str">
        <f t="shared" si="242"/>
        <v/>
      </c>
      <c r="AW968" s="1" t="str">
        <f t="shared" si="243"/>
        <v/>
      </c>
      <c r="AX968" s="1" t="str">
        <f t="shared" si="244"/>
        <v/>
      </c>
      <c r="AY968" s="1">
        <f>IFERROR(IF($AE968&gt;$AE967,VLOOKUP($AC968+AL$1,STOCK!$F$10:$AB$209,16,0),IF($AE968=$AE967,(IF(AY967&gt;=1,AY967-COUNTIFS($AE967:$AE967,$AC968,AL967:AL967,$AI$1),0)),0)),0)</f>
        <v>0</v>
      </c>
      <c r="AZ968" s="1">
        <f>IFERROR(IF($AE968&gt;$AE967,VLOOKUP($AC968+AM$1,STOCK!$F$10:$AB$209,16,0),IF($AE968=$AE967,(IF(AZ967&gt;=1,AZ967-COUNTIFS($AE967:$AE967,$AC968,AM967:AM967,$AI$1),0)),0)),0)</f>
        <v>0</v>
      </c>
      <c r="BA968" s="1">
        <f>IFERROR(IF($AE968&gt;$AE967,VLOOKUP($AC968+AN$1,STOCK!$F$10:$AB$209,16,0),IF($AE968=$AE967,(IF(BA967&gt;=1,BA967-COUNTIFS($AE967:$AE967,$AC968,AN967:AN967,$AI$1),0)),0)),0)</f>
        <v>0</v>
      </c>
      <c r="BB968" s="1">
        <f>IFERROR(IF($AE968&gt;$AE967,VLOOKUP($AC968+AO$1,STOCK!$F$10:$AB$209,16,0),IF($AE968=$AE967,(IF(BB967&gt;=1,BB967-COUNTIFS($AE967:$AE967,$AC968,AO967:AO967,$AI$1),0)),0)),0)</f>
        <v>0</v>
      </c>
      <c r="BC968" s="1">
        <f>IFERROR(IF($AE968&gt;$AE967,VLOOKUP($AC968+AP$1,STOCK!$F$10:$AB$209,16,0),IF($AE968=$AE967,(IF(BC967&gt;=1,BC967-COUNTIFS($AE967:$AE967,$AC968,AP967:AP967,$AI$1),0)),0)),0)</f>
        <v>0</v>
      </c>
      <c r="BD968" s="1">
        <f>IFERROR(IF($AE968&gt;$AE967,VLOOKUP($AC968+AQ$1,STOCK!$F$10:$AB$209,16,0),IF($AE968=$AE967,(IF(BD967&gt;=1,BD967-COUNTIFS($AE967:$AE967,$AC968,AQ967:AQ967,$AI$1),0)),0)),0)</f>
        <v>0</v>
      </c>
      <c r="BE968" s="1">
        <f>IFERROR(IF($AE968&gt;$AE967,VLOOKUP($AC968+AR$1,STOCK!$F$10:$AB$209,16,0),IF($AE968=$AE967,(IF(BE967&gt;=1,BE967-COUNTIFS($AE967:$AE967,$AC968,AR967:AR967,$AI$1),0)),0)),0)</f>
        <v>0</v>
      </c>
      <c r="BF968" s="1">
        <f>IFERROR(IF($AE968&gt;$AE967,VLOOKUP($AC968+AS$1,STOCK!$F$10:$AB$209,16,0),IF($AE968=$AE967,(IF(BF967&gt;=1,BF967-COUNTIFS($AE967:$AE967,$AC968,AS967:AS967,$AI$1),0)),0)),0)</f>
        <v>0</v>
      </c>
      <c r="BG968" s="1">
        <f>IFERROR(IF($AE968&gt;$AE967,VLOOKUP($AC968+AT$1,STOCK!$F$10:$AB$209,16,0),IF($AE968=$AE967,(IF(BG967&gt;=1,BG967-COUNTIFS($AE967:$AE967,$AC968,AT967:AT967,$AI$1),0)),0)),0)</f>
        <v>0</v>
      </c>
      <c r="BH968" s="1">
        <f>IFERROR(IF($AE968&gt;$AE967,VLOOKUP($AC968+AU$1,STOCK!$F$10:$AB$209,16,0),IF($AE968=$AE967,(IF(BH967&gt;=1,BH967-COUNTIFS($AE967:$AE967,$AC968,AU967:AU967,$AI$1),0)),0)),0)</f>
        <v>0</v>
      </c>
      <c r="BI968" s="1">
        <f>IFERROR(IF($AE968&gt;$AE967,VLOOKUP($AC968+AV$1,STOCK!$F$10:$AB$209,16,0),IF($AE968=$AE967,(IF(BI967&gt;=1,BI967-COUNTIFS($AE967:$AE967,$AC968,AV967:AV967,$AI$1),0)),0)),0)</f>
        <v>0</v>
      </c>
      <c r="BJ968" s="1">
        <f>IFERROR(IF($AE968&gt;$AE967,VLOOKUP($AC968+AW$1,STOCK!$F$10:$AB$209,16,0),IF($AE968=$AE967,(IF(BJ967&gt;=1,BJ967-COUNTIFS($AE967:$AE967,$AC968,AW967:AW967,$AI$1),0)),0)),0)</f>
        <v>0</v>
      </c>
      <c r="BK968" s="1">
        <f>IFERROR(IF($AE968&gt;$AE967,VLOOKUP($AC968+AX$1,STOCK!$F$10:$AB$209,16,0),IF($AE968=$AE967,(IF(BK967&gt;=1,BK967-COUNTIFS($AE967:$AE967,$AC968,AX967:AX967,$AI$1),0)),0)),0)</f>
        <v>0</v>
      </c>
      <c r="BL968" s="1">
        <f>IFERROR(IF($AE968&gt;$AE967,VLOOKUP($AC968+AL$1,STOCK!$F$10:$AB$209,17,0),IF($AE968=$AE967,(IF(BL967&gt;=1,BL967-COUNTIFS($AE967:$AE967,$AC968,AL967:AL967,$AI$2),0)),0)),0)</f>
        <v>0</v>
      </c>
      <c r="BM968" s="1">
        <f>IFERROR(IF($AE968&gt;$AE967,VLOOKUP($AC968+AM$1,STOCK!$F$10:$AB$209,17,0),IF($AE968=$AE967,(IF(BM967&gt;=1,BM967-COUNTIFS($AE967:$AE967,$AC968,AM967:AM967,$AI$2),0)),0)),0)</f>
        <v>0</v>
      </c>
      <c r="BN968" s="1">
        <f>IFERROR(IF($AE968&gt;$AE967,VLOOKUP($AC968+AN$1,STOCK!$F$10:$AB$209,17,0),IF($AE968=$AE967,(IF(BN967&gt;=1,BN967-COUNTIFS($AE967:$AE967,$AC968,AN967:AN967,$AI$2),0)),0)),0)</f>
        <v>0</v>
      </c>
      <c r="BO968" s="1">
        <f>IFERROR(IF($AE968&gt;$AE967,VLOOKUP($AC968+AO$1,STOCK!$F$10:$AB$209,17,0),IF($AE968=$AE967,(IF(BO967&gt;=1,BO967-COUNTIFS($AE967:$AE967,$AC968,AO967:AO967,$AI$2),0)),0)),0)</f>
        <v>0</v>
      </c>
      <c r="BP968" s="1">
        <f>IFERROR(IF($AE968&gt;$AE967,VLOOKUP($AC968+AP$1,STOCK!$F$10:$AB$209,17,0),IF($AE968=$AE967,(IF(BP967&gt;=1,BP967-COUNTIFS($AE967:$AE967,$AC968,AP967:AP967,$AI$2),0)),0)),0)</f>
        <v>0</v>
      </c>
      <c r="BQ968" s="1">
        <f>IFERROR(IF($AE968&gt;$AE967,VLOOKUP($AC968+AQ$1,STOCK!$F$10:$AB$209,17,0),IF($AE968=$AE967,(IF(BQ967&gt;=1,BQ967-COUNTIFS($AE967:$AE967,$AC968,AQ967:AQ967,$AI$2),0)),0)),0)</f>
        <v>0</v>
      </c>
      <c r="BR968" s="1">
        <f>IFERROR(IF($AE968&gt;$AE967,VLOOKUP($AC968+AR$1,STOCK!$F$10:$AB$209,17,0),IF($AE968=$AE967,(IF(BR967&gt;=1,BR967-COUNTIFS($AE967:$AE967,$AC968,AR967:AR967,$AI$2),0)),0)),0)</f>
        <v>0</v>
      </c>
      <c r="BS968" s="1">
        <f>IFERROR(IF($AE968&gt;$AE967,VLOOKUP($AC968+AS$1,STOCK!$F$10:$AB$209,17,0),IF($AE968=$AE967,(IF(BS967&gt;=1,BS967-COUNTIFS($AE967:$AE967,$AC968,AS967:AS967,$AI$2),0)),0)),0)</f>
        <v>0</v>
      </c>
      <c r="BT968" s="1">
        <f>IFERROR(IF($AE968&gt;$AE967,VLOOKUP($AC968+AT$1,STOCK!$F$10:$AB$209,17,0),IF($AE968=$AE967,(IF(BT967&gt;=1,BT967-COUNTIFS($AE967:$AE967,$AC968,AT967:AT967,$AI$2),0)),0)),0)</f>
        <v>0</v>
      </c>
      <c r="BU968" s="1">
        <f>IFERROR(IF($AE968&gt;$AE967,VLOOKUP($AC968+AU$1,STOCK!$F$10:$AB$209,17,0),IF($AE968=$AE967,(IF(BU967&gt;=1,BU967-COUNTIFS($AE967:$AE967,$AC968,AU967:AU967,$AI$2),0)),0)),0)</f>
        <v>0</v>
      </c>
      <c r="BV968" s="1">
        <f>IFERROR(IF($AE968&gt;$AE967,VLOOKUP($AC968+AV$1,STOCK!$F$10:$AB$209,17,0),IF($AE968=$AE967,(IF(BV967&gt;=1,BV967-COUNTIFS($AE967:$AE967,$AC968,AV967:AV967,$AI$2),0)),0)),0)</f>
        <v>0</v>
      </c>
      <c r="BW968" s="1">
        <f>IFERROR(IF($AE968&gt;$AE967,VLOOKUP($AC968+AW$1,STOCK!$F$10:$AB$209,17,0),IF($AE968=$AE967,(IF(BW967&gt;=1,BW967-COUNTIFS($AE967:$AE967,$AC968,AW967:AW967,$AI$2),0)),0)),0)</f>
        <v>0</v>
      </c>
      <c r="BX968" s="1">
        <f>IFERROR(IF($AE968&gt;$AE967,VLOOKUP($AC968+AX$1,STOCK!$F$10:$AB$209,17,0),IF($AE968=$AE967,(IF(BX967&gt;=1,BX967-COUNTIFS($AE967:$AE967,$AC968,AX967:AX967,$AI$2),0)),0)),0)</f>
        <v>0</v>
      </c>
    </row>
    <row r="969" spans="29:76" x14ac:dyDescent="0.25">
      <c r="AC969" s="1">
        <f t="shared" si="230"/>
        <v>0</v>
      </c>
      <c r="AD969" s="1">
        <f>IFERROR(IF(LEN(AK969)&gt;=1,VLOOKUP(HLOOKUP(AK969,PROFILE!$K$5:$V$8,4,0),PROFILE!$F$1:$G$3,2,0),0),0)</f>
        <v>0</v>
      </c>
      <c r="AE969" s="1">
        <f t="shared" si="231"/>
        <v>0</v>
      </c>
      <c r="AF969" s="1">
        <v>956</v>
      </c>
      <c r="AI969" s="1" t="str">
        <f>IFERROR(IF($AH969&gt;=1,VLOOKUP($AG969,STUDENT!$O$8:$Z$1507,3,0),""),"")</f>
        <v/>
      </c>
      <c r="AJ969" s="1" t="str">
        <f>IFERROR(IF($AH969&gt;=1,VLOOKUP($AG969,STUDENT!$O$8:$Z$1507,4,0),""),"")</f>
        <v/>
      </c>
      <c r="AK969" s="1" t="str">
        <f>IFERROR(IF($AH969&gt;=1,VLOOKUP($AG969,STUDENT!$O$8:$Z$1507,6,0),""),"")</f>
        <v/>
      </c>
      <c r="AL969" s="1" t="str">
        <f t="shared" si="232"/>
        <v/>
      </c>
      <c r="AM969" s="1" t="str">
        <f t="shared" si="233"/>
        <v/>
      </c>
      <c r="AN969" s="1" t="str">
        <f t="shared" si="234"/>
        <v/>
      </c>
      <c r="AO969" s="1" t="str">
        <f t="shared" si="235"/>
        <v/>
      </c>
      <c r="AP969" s="1" t="str">
        <f t="shared" si="236"/>
        <v/>
      </c>
      <c r="AQ969" s="1" t="str">
        <f t="shared" si="237"/>
        <v/>
      </c>
      <c r="AR969" s="1" t="str">
        <f t="shared" si="238"/>
        <v/>
      </c>
      <c r="AS969" s="1" t="str">
        <f t="shared" si="239"/>
        <v/>
      </c>
      <c r="AT969" s="1" t="str">
        <f t="shared" si="240"/>
        <v/>
      </c>
      <c r="AU969" s="1" t="str">
        <f t="shared" si="241"/>
        <v/>
      </c>
      <c r="AV969" s="1" t="str">
        <f t="shared" si="242"/>
        <v/>
      </c>
      <c r="AW969" s="1" t="str">
        <f t="shared" si="243"/>
        <v/>
      </c>
      <c r="AX969" s="1" t="str">
        <f t="shared" si="244"/>
        <v/>
      </c>
      <c r="AY969" s="1">
        <f>IFERROR(IF($AE969&gt;$AE968,VLOOKUP($AC969+AL$1,STOCK!$F$10:$AB$209,16,0),IF($AE969=$AE968,(IF(AY968&gt;=1,AY968-COUNTIFS($AE968:$AE968,$AC969,AL968:AL968,$AI$1),0)),0)),0)</f>
        <v>0</v>
      </c>
      <c r="AZ969" s="1">
        <f>IFERROR(IF($AE969&gt;$AE968,VLOOKUP($AC969+AM$1,STOCK!$F$10:$AB$209,16,0),IF($AE969=$AE968,(IF(AZ968&gt;=1,AZ968-COUNTIFS($AE968:$AE968,$AC969,AM968:AM968,$AI$1),0)),0)),0)</f>
        <v>0</v>
      </c>
      <c r="BA969" s="1">
        <f>IFERROR(IF($AE969&gt;$AE968,VLOOKUP($AC969+AN$1,STOCK!$F$10:$AB$209,16,0),IF($AE969=$AE968,(IF(BA968&gt;=1,BA968-COUNTIFS($AE968:$AE968,$AC969,AN968:AN968,$AI$1),0)),0)),0)</f>
        <v>0</v>
      </c>
      <c r="BB969" s="1">
        <f>IFERROR(IF($AE969&gt;$AE968,VLOOKUP($AC969+AO$1,STOCK!$F$10:$AB$209,16,0),IF($AE969=$AE968,(IF(BB968&gt;=1,BB968-COUNTIFS($AE968:$AE968,$AC969,AO968:AO968,$AI$1),0)),0)),0)</f>
        <v>0</v>
      </c>
      <c r="BC969" s="1">
        <f>IFERROR(IF($AE969&gt;$AE968,VLOOKUP($AC969+AP$1,STOCK!$F$10:$AB$209,16,0),IF($AE969=$AE968,(IF(BC968&gt;=1,BC968-COUNTIFS($AE968:$AE968,$AC969,AP968:AP968,$AI$1),0)),0)),0)</f>
        <v>0</v>
      </c>
      <c r="BD969" s="1">
        <f>IFERROR(IF($AE969&gt;$AE968,VLOOKUP($AC969+AQ$1,STOCK!$F$10:$AB$209,16,0),IF($AE969=$AE968,(IF(BD968&gt;=1,BD968-COUNTIFS($AE968:$AE968,$AC969,AQ968:AQ968,$AI$1),0)),0)),0)</f>
        <v>0</v>
      </c>
      <c r="BE969" s="1">
        <f>IFERROR(IF($AE969&gt;$AE968,VLOOKUP($AC969+AR$1,STOCK!$F$10:$AB$209,16,0),IF($AE969=$AE968,(IF(BE968&gt;=1,BE968-COUNTIFS($AE968:$AE968,$AC969,AR968:AR968,$AI$1),0)),0)),0)</f>
        <v>0</v>
      </c>
      <c r="BF969" s="1">
        <f>IFERROR(IF($AE969&gt;$AE968,VLOOKUP($AC969+AS$1,STOCK!$F$10:$AB$209,16,0),IF($AE969=$AE968,(IF(BF968&gt;=1,BF968-COUNTIFS($AE968:$AE968,$AC969,AS968:AS968,$AI$1),0)),0)),0)</f>
        <v>0</v>
      </c>
      <c r="BG969" s="1">
        <f>IFERROR(IF($AE969&gt;$AE968,VLOOKUP($AC969+AT$1,STOCK!$F$10:$AB$209,16,0),IF($AE969=$AE968,(IF(BG968&gt;=1,BG968-COUNTIFS($AE968:$AE968,$AC969,AT968:AT968,$AI$1),0)),0)),0)</f>
        <v>0</v>
      </c>
      <c r="BH969" s="1">
        <f>IFERROR(IF($AE969&gt;$AE968,VLOOKUP($AC969+AU$1,STOCK!$F$10:$AB$209,16,0),IF($AE969=$AE968,(IF(BH968&gt;=1,BH968-COUNTIFS($AE968:$AE968,$AC969,AU968:AU968,$AI$1),0)),0)),0)</f>
        <v>0</v>
      </c>
      <c r="BI969" s="1">
        <f>IFERROR(IF($AE969&gt;$AE968,VLOOKUP($AC969+AV$1,STOCK!$F$10:$AB$209,16,0),IF($AE969=$AE968,(IF(BI968&gt;=1,BI968-COUNTIFS($AE968:$AE968,$AC969,AV968:AV968,$AI$1),0)),0)),0)</f>
        <v>0</v>
      </c>
      <c r="BJ969" s="1">
        <f>IFERROR(IF($AE969&gt;$AE968,VLOOKUP($AC969+AW$1,STOCK!$F$10:$AB$209,16,0),IF($AE969=$AE968,(IF(BJ968&gt;=1,BJ968-COUNTIFS($AE968:$AE968,$AC969,AW968:AW968,$AI$1),0)),0)),0)</f>
        <v>0</v>
      </c>
      <c r="BK969" s="1">
        <f>IFERROR(IF($AE969&gt;$AE968,VLOOKUP($AC969+AX$1,STOCK!$F$10:$AB$209,16,0),IF($AE969=$AE968,(IF(BK968&gt;=1,BK968-COUNTIFS($AE968:$AE968,$AC969,AX968:AX968,$AI$1),0)),0)),0)</f>
        <v>0</v>
      </c>
      <c r="BL969" s="1">
        <f>IFERROR(IF($AE969&gt;$AE968,VLOOKUP($AC969+AL$1,STOCK!$F$10:$AB$209,17,0),IF($AE969=$AE968,(IF(BL968&gt;=1,BL968-COUNTIFS($AE968:$AE968,$AC969,AL968:AL968,$AI$2),0)),0)),0)</f>
        <v>0</v>
      </c>
      <c r="BM969" s="1">
        <f>IFERROR(IF($AE969&gt;$AE968,VLOOKUP($AC969+AM$1,STOCK!$F$10:$AB$209,17,0),IF($AE969=$AE968,(IF(BM968&gt;=1,BM968-COUNTIFS($AE968:$AE968,$AC969,AM968:AM968,$AI$2),0)),0)),0)</f>
        <v>0</v>
      </c>
      <c r="BN969" s="1">
        <f>IFERROR(IF($AE969&gt;$AE968,VLOOKUP($AC969+AN$1,STOCK!$F$10:$AB$209,17,0),IF($AE969=$AE968,(IF(BN968&gt;=1,BN968-COUNTIFS($AE968:$AE968,$AC969,AN968:AN968,$AI$2),0)),0)),0)</f>
        <v>0</v>
      </c>
      <c r="BO969" s="1">
        <f>IFERROR(IF($AE969&gt;$AE968,VLOOKUP($AC969+AO$1,STOCK!$F$10:$AB$209,17,0),IF($AE969=$AE968,(IF(BO968&gt;=1,BO968-COUNTIFS($AE968:$AE968,$AC969,AO968:AO968,$AI$2),0)),0)),0)</f>
        <v>0</v>
      </c>
      <c r="BP969" s="1">
        <f>IFERROR(IF($AE969&gt;$AE968,VLOOKUP($AC969+AP$1,STOCK!$F$10:$AB$209,17,0),IF($AE969=$AE968,(IF(BP968&gt;=1,BP968-COUNTIFS($AE968:$AE968,$AC969,AP968:AP968,$AI$2),0)),0)),0)</f>
        <v>0</v>
      </c>
      <c r="BQ969" s="1">
        <f>IFERROR(IF($AE969&gt;$AE968,VLOOKUP($AC969+AQ$1,STOCK!$F$10:$AB$209,17,0),IF($AE969=$AE968,(IF(BQ968&gt;=1,BQ968-COUNTIFS($AE968:$AE968,$AC969,AQ968:AQ968,$AI$2),0)),0)),0)</f>
        <v>0</v>
      </c>
      <c r="BR969" s="1">
        <f>IFERROR(IF($AE969&gt;$AE968,VLOOKUP($AC969+AR$1,STOCK!$F$10:$AB$209,17,0),IF($AE969=$AE968,(IF(BR968&gt;=1,BR968-COUNTIFS($AE968:$AE968,$AC969,AR968:AR968,$AI$2),0)),0)),0)</f>
        <v>0</v>
      </c>
      <c r="BS969" s="1">
        <f>IFERROR(IF($AE969&gt;$AE968,VLOOKUP($AC969+AS$1,STOCK!$F$10:$AB$209,17,0),IF($AE969=$AE968,(IF(BS968&gt;=1,BS968-COUNTIFS($AE968:$AE968,$AC969,AS968:AS968,$AI$2),0)),0)),0)</f>
        <v>0</v>
      </c>
      <c r="BT969" s="1">
        <f>IFERROR(IF($AE969&gt;$AE968,VLOOKUP($AC969+AT$1,STOCK!$F$10:$AB$209,17,0),IF($AE969=$AE968,(IF(BT968&gt;=1,BT968-COUNTIFS($AE968:$AE968,$AC969,AT968:AT968,$AI$2),0)),0)),0)</f>
        <v>0</v>
      </c>
      <c r="BU969" s="1">
        <f>IFERROR(IF($AE969&gt;$AE968,VLOOKUP($AC969+AU$1,STOCK!$F$10:$AB$209,17,0),IF($AE969=$AE968,(IF(BU968&gt;=1,BU968-COUNTIFS($AE968:$AE968,$AC969,AU968:AU968,$AI$2),0)),0)),0)</f>
        <v>0</v>
      </c>
      <c r="BV969" s="1">
        <f>IFERROR(IF($AE969&gt;$AE968,VLOOKUP($AC969+AV$1,STOCK!$F$10:$AB$209,17,0),IF($AE969=$AE968,(IF(BV968&gt;=1,BV968-COUNTIFS($AE968:$AE968,$AC969,AV968:AV968,$AI$2),0)),0)),0)</f>
        <v>0</v>
      </c>
      <c r="BW969" s="1">
        <f>IFERROR(IF($AE969&gt;$AE968,VLOOKUP($AC969+AW$1,STOCK!$F$10:$AB$209,17,0),IF($AE969=$AE968,(IF(BW968&gt;=1,BW968-COUNTIFS($AE968:$AE968,$AC969,AW968:AW968,$AI$2),0)),0)),0)</f>
        <v>0</v>
      </c>
      <c r="BX969" s="1">
        <f>IFERROR(IF($AE969&gt;$AE968,VLOOKUP($AC969+AX$1,STOCK!$F$10:$AB$209,17,0),IF($AE969=$AE968,(IF(BX968&gt;=1,BX968-COUNTIFS($AE968:$AE968,$AC969,AX968:AX968,$AI$2),0)),0)),0)</f>
        <v>0</v>
      </c>
    </row>
    <row r="970" spans="29:76" x14ac:dyDescent="0.25">
      <c r="AC970" s="1">
        <f t="shared" si="230"/>
        <v>0</v>
      </c>
      <c r="AD970" s="1">
        <f>IFERROR(IF(LEN(AK970)&gt;=1,VLOOKUP(HLOOKUP(AK970,PROFILE!$K$5:$V$8,4,0),PROFILE!$F$1:$G$3,2,0),0),0)</f>
        <v>0</v>
      </c>
      <c r="AE970" s="1">
        <f t="shared" si="231"/>
        <v>0</v>
      </c>
      <c r="AF970" s="1">
        <v>957</v>
      </c>
      <c r="AI970" s="1" t="str">
        <f>IFERROR(IF($AH970&gt;=1,VLOOKUP($AG970,STUDENT!$O$8:$Z$1507,3,0),""),"")</f>
        <v/>
      </c>
      <c r="AJ970" s="1" t="str">
        <f>IFERROR(IF($AH970&gt;=1,VLOOKUP($AG970,STUDENT!$O$8:$Z$1507,4,0),""),"")</f>
        <v/>
      </c>
      <c r="AK970" s="1" t="str">
        <f>IFERROR(IF($AH970&gt;=1,VLOOKUP($AG970,STUDENT!$O$8:$Z$1507,6,0),""),"")</f>
        <v/>
      </c>
      <c r="AL970" s="1" t="str">
        <f t="shared" si="232"/>
        <v/>
      </c>
      <c r="AM970" s="1" t="str">
        <f t="shared" si="233"/>
        <v/>
      </c>
      <c r="AN970" s="1" t="str">
        <f t="shared" si="234"/>
        <v/>
      </c>
      <c r="AO970" s="1" t="str">
        <f t="shared" si="235"/>
        <v/>
      </c>
      <c r="AP970" s="1" t="str">
        <f t="shared" si="236"/>
        <v/>
      </c>
      <c r="AQ970" s="1" t="str">
        <f t="shared" si="237"/>
        <v/>
      </c>
      <c r="AR970" s="1" t="str">
        <f t="shared" si="238"/>
        <v/>
      </c>
      <c r="AS970" s="1" t="str">
        <f t="shared" si="239"/>
        <v/>
      </c>
      <c r="AT970" s="1" t="str">
        <f t="shared" si="240"/>
        <v/>
      </c>
      <c r="AU970" s="1" t="str">
        <f t="shared" si="241"/>
        <v/>
      </c>
      <c r="AV970" s="1" t="str">
        <f t="shared" si="242"/>
        <v/>
      </c>
      <c r="AW970" s="1" t="str">
        <f t="shared" si="243"/>
        <v/>
      </c>
      <c r="AX970" s="1" t="str">
        <f t="shared" si="244"/>
        <v/>
      </c>
      <c r="AY970" s="1">
        <f>IFERROR(IF($AE970&gt;$AE969,VLOOKUP($AC970+AL$1,STOCK!$F$10:$AB$209,16,0),IF($AE970=$AE969,(IF(AY969&gt;=1,AY969-COUNTIFS($AE969:$AE969,$AC970,AL969:AL969,$AI$1),0)),0)),0)</f>
        <v>0</v>
      </c>
      <c r="AZ970" s="1">
        <f>IFERROR(IF($AE970&gt;$AE969,VLOOKUP($AC970+AM$1,STOCK!$F$10:$AB$209,16,0),IF($AE970=$AE969,(IF(AZ969&gt;=1,AZ969-COUNTIFS($AE969:$AE969,$AC970,AM969:AM969,$AI$1),0)),0)),0)</f>
        <v>0</v>
      </c>
      <c r="BA970" s="1">
        <f>IFERROR(IF($AE970&gt;$AE969,VLOOKUP($AC970+AN$1,STOCK!$F$10:$AB$209,16,0),IF($AE970=$AE969,(IF(BA969&gt;=1,BA969-COUNTIFS($AE969:$AE969,$AC970,AN969:AN969,$AI$1),0)),0)),0)</f>
        <v>0</v>
      </c>
      <c r="BB970" s="1">
        <f>IFERROR(IF($AE970&gt;$AE969,VLOOKUP($AC970+AO$1,STOCK!$F$10:$AB$209,16,0),IF($AE970=$AE969,(IF(BB969&gt;=1,BB969-COUNTIFS($AE969:$AE969,$AC970,AO969:AO969,$AI$1),0)),0)),0)</f>
        <v>0</v>
      </c>
      <c r="BC970" s="1">
        <f>IFERROR(IF($AE970&gt;$AE969,VLOOKUP($AC970+AP$1,STOCK!$F$10:$AB$209,16,0),IF($AE970=$AE969,(IF(BC969&gt;=1,BC969-COUNTIFS($AE969:$AE969,$AC970,AP969:AP969,$AI$1),0)),0)),0)</f>
        <v>0</v>
      </c>
      <c r="BD970" s="1">
        <f>IFERROR(IF($AE970&gt;$AE969,VLOOKUP($AC970+AQ$1,STOCK!$F$10:$AB$209,16,0),IF($AE970=$AE969,(IF(BD969&gt;=1,BD969-COUNTIFS($AE969:$AE969,$AC970,AQ969:AQ969,$AI$1),0)),0)),0)</f>
        <v>0</v>
      </c>
      <c r="BE970" s="1">
        <f>IFERROR(IF($AE970&gt;$AE969,VLOOKUP($AC970+AR$1,STOCK!$F$10:$AB$209,16,0),IF($AE970=$AE969,(IF(BE969&gt;=1,BE969-COUNTIFS($AE969:$AE969,$AC970,AR969:AR969,$AI$1),0)),0)),0)</f>
        <v>0</v>
      </c>
      <c r="BF970" s="1">
        <f>IFERROR(IF($AE970&gt;$AE969,VLOOKUP($AC970+AS$1,STOCK!$F$10:$AB$209,16,0),IF($AE970=$AE969,(IF(BF969&gt;=1,BF969-COUNTIFS($AE969:$AE969,$AC970,AS969:AS969,$AI$1),0)),0)),0)</f>
        <v>0</v>
      </c>
      <c r="BG970" s="1">
        <f>IFERROR(IF($AE970&gt;$AE969,VLOOKUP($AC970+AT$1,STOCK!$F$10:$AB$209,16,0),IF($AE970=$AE969,(IF(BG969&gt;=1,BG969-COUNTIFS($AE969:$AE969,$AC970,AT969:AT969,$AI$1),0)),0)),0)</f>
        <v>0</v>
      </c>
      <c r="BH970" s="1">
        <f>IFERROR(IF($AE970&gt;$AE969,VLOOKUP($AC970+AU$1,STOCK!$F$10:$AB$209,16,0),IF($AE970=$AE969,(IF(BH969&gt;=1,BH969-COUNTIFS($AE969:$AE969,$AC970,AU969:AU969,$AI$1),0)),0)),0)</f>
        <v>0</v>
      </c>
      <c r="BI970" s="1">
        <f>IFERROR(IF($AE970&gt;$AE969,VLOOKUP($AC970+AV$1,STOCK!$F$10:$AB$209,16,0),IF($AE970=$AE969,(IF(BI969&gt;=1,BI969-COUNTIFS($AE969:$AE969,$AC970,AV969:AV969,$AI$1),0)),0)),0)</f>
        <v>0</v>
      </c>
      <c r="BJ970" s="1">
        <f>IFERROR(IF($AE970&gt;$AE969,VLOOKUP($AC970+AW$1,STOCK!$F$10:$AB$209,16,0),IF($AE970=$AE969,(IF(BJ969&gt;=1,BJ969-COUNTIFS($AE969:$AE969,$AC970,AW969:AW969,$AI$1),0)),0)),0)</f>
        <v>0</v>
      </c>
      <c r="BK970" s="1">
        <f>IFERROR(IF($AE970&gt;$AE969,VLOOKUP($AC970+AX$1,STOCK!$F$10:$AB$209,16,0),IF($AE970=$AE969,(IF(BK969&gt;=1,BK969-COUNTIFS($AE969:$AE969,$AC970,AX969:AX969,$AI$1),0)),0)),0)</f>
        <v>0</v>
      </c>
      <c r="BL970" s="1">
        <f>IFERROR(IF($AE970&gt;$AE969,VLOOKUP($AC970+AL$1,STOCK!$F$10:$AB$209,17,0),IF($AE970=$AE969,(IF(BL969&gt;=1,BL969-COUNTIFS($AE969:$AE969,$AC970,AL969:AL969,$AI$2),0)),0)),0)</f>
        <v>0</v>
      </c>
      <c r="BM970" s="1">
        <f>IFERROR(IF($AE970&gt;$AE969,VLOOKUP($AC970+AM$1,STOCK!$F$10:$AB$209,17,0),IF($AE970=$AE969,(IF(BM969&gt;=1,BM969-COUNTIFS($AE969:$AE969,$AC970,AM969:AM969,$AI$2),0)),0)),0)</f>
        <v>0</v>
      </c>
      <c r="BN970" s="1">
        <f>IFERROR(IF($AE970&gt;$AE969,VLOOKUP($AC970+AN$1,STOCK!$F$10:$AB$209,17,0),IF($AE970=$AE969,(IF(BN969&gt;=1,BN969-COUNTIFS($AE969:$AE969,$AC970,AN969:AN969,$AI$2),0)),0)),0)</f>
        <v>0</v>
      </c>
      <c r="BO970" s="1">
        <f>IFERROR(IF($AE970&gt;$AE969,VLOOKUP($AC970+AO$1,STOCK!$F$10:$AB$209,17,0),IF($AE970=$AE969,(IF(BO969&gt;=1,BO969-COUNTIFS($AE969:$AE969,$AC970,AO969:AO969,$AI$2),0)),0)),0)</f>
        <v>0</v>
      </c>
      <c r="BP970" s="1">
        <f>IFERROR(IF($AE970&gt;$AE969,VLOOKUP($AC970+AP$1,STOCK!$F$10:$AB$209,17,0),IF($AE970=$AE969,(IF(BP969&gt;=1,BP969-COUNTIFS($AE969:$AE969,$AC970,AP969:AP969,$AI$2),0)),0)),0)</f>
        <v>0</v>
      </c>
      <c r="BQ970" s="1">
        <f>IFERROR(IF($AE970&gt;$AE969,VLOOKUP($AC970+AQ$1,STOCK!$F$10:$AB$209,17,0),IF($AE970=$AE969,(IF(BQ969&gt;=1,BQ969-COUNTIFS($AE969:$AE969,$AC970,AQ969:AQ969,$AI$2),0)),0)),0)</f>
        <v>0</v>
      </c>
      <c r="BR970" s="1">
        <f>IFERROR(IF($AE970&gt;$AE969,VLOOKUP($AC970+AR$1,STOCK!$F$10:$AB$209,17,0),IF($AE970=$AE969,(IF(BR969&gt;=1,BR969-COUNTIFS($AE969:$AE969,$AC970,AR969:AR969,$AI$2),0)),0)),0)</f>
        <v>0</v>
      </c>
      <c r="BS970" s="1">
        <f>IFERROR(IF($AE970&gt;$AE969,VLOOKUP($AC970+AS$1,STOCK!$F$10:$AB$209,17,0),IF($AE970=$AE969,(IF(BS969&gt;=1,BS969-COUNTIFS($AE969:$AE969,$AC970,AS969:AS969,$AI$2),0)),0)),0)</f>
        <v>0</v>
      </c>
      <c r="BT970" s="1">
        <f>IFERROR(IF($AE970&gt;$AE969,VLOOKUP($AC970+AT$1,STOCK!$F$10:$AB$209,17,0),IF($AE970=$AE969,(IF(BT969&gt;=1,BT969-COUNTIFS($AE969:$AE969,$AC970,AT969:AT969,$AI$2),0)),0)),0)</f>
        <v>0</v>
      </c>
      <c r="BU970" s="1">
        <f>IFERROR(IF($AE970&gt;$AE969,VLOOKUP($AC970+AU$1,STOCK!$F$10:$AB$209,17,0),IF($AE970=$AE969,(IF(BU969&gt;=1,BU969-COUNTIFS($AE969:$AE969,$AC970,AU969:AU969,$AI$2),0)),0)),0)</f>
        <v>0</v>
      </c>
      <c r="BV970" s="1">
        <f>IFERROR(IF($AE970&gt;$AE969,VLOOKUP($AC970+AV$1,STOCK!$F$10:$AB$209,17,0),IF($AE970=$AE969,(IF(BV969&gt;=1,BV969-COUNTIFS($AE969:$AE969,$AC970,AV969:AV969,$AI$2),0)),0)),0)</f>
        <v>0</v>
      </c>
      <c r="BW970" s="1">
        <f>IFERROR(IF($AE970&gt;$AE969,VLOOKUP($AC970+AW$1,STOCK!$F$10:$AB$209,17,0),IF($AE970=$AE969,(IF(BW969&gt;=1,BW969-COUNTIFS($AE969:$AE969,$AC970,AW969:AW969,$AI$2),0)),0)),0)</f>
        <v>0</v>
      </c>
      <c r="BX970" s="1">
        <f>IFERROR(IF($AE970&gt;$AE969,VLOOKUP($AC970+AX$1,STOCK!$F$10:$AB$209,17,0),IF($AE970=$AE969,(IF(BX969&gt;=1,BX969-COUNTIFS($AE969:$AE969,$AC970,AX969:AX969,$AI$2),0)),0)),0)</f>
        <v>0</v>
      </c>
    </row>
    <row r="971" spans="29:76" x14ac:dyDescent="0.25">
      <c r="AC971" s="1">
        <f t="shared" si="230"/>
        <v>0</v>
      </c>
      <c r="AD971" s="1">
        <f>IFERROR(IF(LEN(AK971)&gt;=1,VLOOKUP(HLOOKUP(AK971,PROFILE!$K$5:$V$8,4,0),PROFILE!$F$1:$G$3,2,0),0),0)</f>
        <v>0</v>
      </c>
      <c r="AE971" s="1">
        <f t="shared" si="231"/>
        <v>0</v>
      </c>
      <c r="AF971" s="1">
        <v>958</v>
      </c>
      <c r="AI971" s="1" t="str">
        <f>IFERROR(IF($AH971&gt;=1,VLOOKUP($AG971,STUDENT!$O$8:$Z$1507,3,0),""),"")</f>
        <v/>
      </c>
      <c r="AJ971" s="1" t="str">
        <f>IFERROR(IF($AH971&gt;=1,VLOOKUP($AG971,STUDENT!$O$8:$Z$1507,4,0),""),"")</f>
        <v/>
      </c>
      <c r="AK971" s="1" t="str">
        <f>IFERROR(IF($AH971&gt;=1,VLOOKUP($AG971,STUDENT!$O$8:$Z$1507,6,0),""),"")</f>
        <v/>
      </c>
      <c r="AL971" s="1" t="str">
        <f t="shared" si="232"/>
        <v/>
      </c>
      <c r="AM971" s="1" t="str">
        <f t="shared" si="233"/>
        <v/>
      </c>
      <c r="AN971" s="1" t="str">
        <f t="shared" si="234"/>
        <v/>
      </c>
      <c r="AO971" s="1" t="str">
        <f t="shared" si="235"/>
        <v/>
      </c>
      <c r="AP971" s="1" t="str">
        <f t="shared" si="236"/>
        <v/>
      </c>
      <c r="AQ971" s="1" t="str">
        <f t="shared" si="237"/>
        <v/>
      </c>
      <c r="AR971" s="1" t="str">
        <f t="shared" si="238"/>
        <v/>
      </c>
      <c r="AS971" s="1" t="str">
        <f t="shared" si="239"/>
        <v/>
      </c>
      <c r="AT971" s="1" t="str">
        <f t="shared" si="240"/>
        <v/>
      </c>
      <c r="AU971" s="1" t="str">
        <f t="shared" si="241"/>
        <v/>
      </c>
      <c r="AV971" s="1" t="str">
        <f t="shared" si="242"/>
        <v/>
      </c>
      <c r="AW971" s="1" t="str">
        <f t="shared" si="243"/>
        <v/>
      </c>
      <c r="AX971" s="1" t="str">
        <f t="shared" si="244"/>
        <v/>
      </c>
      <c r="AY971" s="1">
        <f>IFERROR(IF($AE971&gt;$AE970,VLOOKUP($AC971+AL$1,STOCK!$F$10:$AB$209,16,0),IF($AE971=$AE970,(IF(AY970&gt;=1,AY970-COUNTIFS($AE970:$AE970,$AC971,AL970:AL970,$AI$1),0)),0)),0)</f>
        <v>0</v>
      </c>
      <c r="AZ971" s="1">
        <f>IFERROR(IF($AE971&gt;$AE970,VLOOKUP($AC971+AM$1,STOCK!$F$10:$AB$209,16,0),IF($AE971=$AE970,(IF(AZ970&gt;=1,AZ970-COUNTIFS($AE970:$AE970,$AC971,AM970:AM970,$AI$1),0)),0)),0)</f>
        <v>0</v>
      </c>
      <c r="BA971" s="1">
        <f>IFERROR(IF($AE971&gt;$AE970,VLOOKUP($AC971+AN$1,STOCK!$F$10:$AB$209,16,0),IF($AE971=$AE970,(IF(BA970&gt;=1,BA970-COUNTIFS($AE970:$AE970,$AC971,AN970:AN970,$AI$1),0)),0)),0)</f>
        <v>0</v>
      </c>
      <c r="BB971" s="1">
        <f>IFERROR(IF($AE971&gt;$AE970,VLOOKUP($AC971+AO$1,STOCK!$F$10:$AB$209,16,0),IF($AE971=$AE970,(IF(BB970&gt;=1,BB970-COUNTIFS($AE970:$AE970,$AC971,AO970:AO970,$AI$1),0)),0)),0)</f>
        <v>0</v>
      </c>
      <c r="BC971" s="1">
        <f>IFERROR(IF($AE971&gt;$AE970,VLOOKUP($AC971+AP$1,STOCK!$F$10:$AB$209,16,0),IF($AE971=$AE970,(IF(BC970&gt;=1,BC970-COUNTIFS($AE970:$AE970,$AC971,AP970:AP970,$AI$1),0)),0)),0)</f>
        <v>0</v>
      </c>
      <c r="BD971" s="1">
        <f>IFERROR(IF($AE971&gt;$AE970,VLOOKUP($AC971+AQ$1,STOCK!$F$10:$AB$209,16,0),IF($AE971=$AE970,(IF(BD970&gt;=1,BD970-COUNTIFS($AE970:$AE970,$AC971,AQ970:AQ970,$AI$1),0)),0)),0)</f>
        <v>0</v>
      </c>
      <c r="BE971" s="1">
        <f>IFERROR(IF($AE971&gt;$AE970,VLOOKUP($AC971+AR$1,STOCK!$F$10:$AB$209,16,0),IF($AE971=$AE970,(IF(BE970&gt;=1,BE970-COUNTIFS($AE970:$AE970,$AC971,AR970:AR970,$AI$1),0)),0)),0)</f>
        <v>0</v>
      </c>
      <c r="BF971" s="1">
        <f>IFERROR(IF($AE971&gt;$AE970,VLOOKUP($AC971+AS$1,STOCK!$F$10:$AB$209,16,0),IF($AE971=$AE970,(IF(BF970&gt;=1,BF970-COUNTIFS($AE970:$AE970,$AC971,AS970:AS970,$AI$1),0)),0)),0)</f>
        <v>0</v>
      </c>
      <c r="BG971" s="1">
        <f>IFERROR(IF($AE971&gt;$AE970,VLOOKUP($AC971+AT$1,STOCK!$F$10:$AB$209,16,0),IF($AE971=$AE970,(IF(BG970&gt;=1,BG970-COUNTIFS($AE970:$AE970,$AC971,AT970:AT970,$AI$1),0)),0)),0)</f>
        <v>0</v>
      </c>
      <c r="BH971" s="1">
        <f>IFERROR(IF($AE971&gt;$AE970,VLOOKUP($AC971+AU$1,STOCK!$F$10:$AB$209,16,0),IF($AE971=$AE970,(IF(BH970&gt;=1,BH970-COUNTIFS($AE970:$AE970,$AC971,AU970:AU970,$AI$1),0)),0)),0)</f>
        <v>0</v>
      </c>
      <c r="BI971" s="1">
        <f>IFERROR(IF($AE971&gt;$AE970,VLOOKUP($AC971+AV$1,STOCK!$F$10:$AB$209,16,0),IF($AE971=$AE970,(IF(BI970&gt;=1,BI970-COUNTIFS($AE970:$AE970,$AC971,AV970:AV970,$AI$1),0)),0)),0)</f>
        <v>0</v>
      </c>
      <c r="BJ971" s="1">
        <f>IFERROR(IF($AE971&gt;$AE970,VLOOKUP($AC971+AW$1,STOCK!$F$10:$AB$209,16,0),IF($AE971=$AE970,(IF(BJ970&gt;=1,BJ970-COUNTIFS($AE970:$AE970,$AC971,AW970:AW970,$AI$1),0)),0)),0)</f>
        <v>0</v>
      </c>
      <c r="BK971" s="1">
        <f>IFERROR(IF($AE971&gt;$AE970,VLOOKUP($AC971+AX$1,STOCK!$F$10:$AB$209,16,0),IF($AE971=$AE970,(IF(BK970&gt;=1,BK970-COUNTIFS($AE970:$AE970,$AC971,AX970:AX970,$AI$1),0)),0)),0)</f>
        <v>0</v>
      </c>
      <c r="BL971" s="1">
        <f>IFERROR(IF($AE971&gt;$AE970,VLOOKUP($AC971+AL$1,STOCK!$F$10:$AB$209,17,0),IF($AE971=$AE970,(IF(BL970&gt;=1,BL970-COUNTIFS($AE970:$AE970,$AC971,AL970:AL970,$AI$2),0)),0)),0)</f>
        <v>0</v>
      </c>
      <c r="BM971" s="1">
        <f>IFERROR(IF($AE971&gt;$AE970,VLOOKUP($AC971+AM$1,STOCK!$F$10:$AB$209,17,0),IF($AE971=$AE970,(IF(BM970&gt;=1,BM970-COUNTIFS($AE970:$AE970,$AC971,AM970:AM970,$AI$2),0)),0)),0)</f>
        <v>0</v>
      </c>
      <c r="BN971" s="1">
        <f>IFERROR(IF($AE971&gt;$AE970,VLOOKUP($AC971+AN$1,STOCK!$F$10:$AB$209,17,0),IF($AE971=$AE970,(IF(BN970&gt;=1,BN970-COUNTIFS($AE970:$AE970,$AC971,AN970:AN970,$AI$2),0)),0)),0)</f>
        <v>0</v>
      </c>
      <c r="BO971" s="1">
        <f>IFERROR(IF($AE971&gt;$AE970,VLOOKUP($AC971+AO$1,STOCK!$F$10:$AB$209,17,0),IF($AE971=$AE970,(IF(BO970&gt;=1,BO970-COUNTIFS($AE970:$AE970,$AC971,AO970:AO970,$AI$2),0)),0)),0)</f>
        <v>0</v>
      </c>
      <c r="BP971" s="1">
        <f>IFERROR(IF($AE971&gt;$AE970,VLOOKUP($AC971+AP$1,STOCK!$F$10:$AB$209,17,0),IF($AE971=$AE970,(IF(BP970&gt;=1,BP970-COUNTIFS($AE970:$AE970,$AC971,AP970:AP970,$AI$2),0)),0)),0)</f>
        <v>0</v>
      </c>
      <c r="BQ971" s="1">
        <f>IFERROR(IF($AE971&gt;$AE970,VLOOKUP($AC971+AQ$1,STOCK!$F$10:$AB$209,17,0),IF($AE971=$AE970,(IF(BQ970&gt;=1,BQ970-COUNTIFS($AE970:$AE970,$AC971,AQ970:AQ970,$AI$2),0)),0)),0)</f>
        <v>0</v>
      </c>
      <c r="BR971" s="1">
        <f>IFERROR(IF($AE971&gt;$AE970,VLOOKUP($AC971+AR$1,STOCK!$F$10:$AB$209,17,0),IF($AE971=$AE970,(IF(BR970&gt;=1,BR970-COUNTIFS($AE970:$AE970,$AC971,AR970:AR970,$AI$2),0)),0)),0)</f>
        <v>0</v>
      </c>
      <c r="BS971" s="1">
        <f>IFERROR(IF($AE971&gt;$AE970,VLOOKUP($AC971+AS$1,STOCK!$F$10:$AB$209,17,0),IF($AE971=$AE970,(IF(BS970&gt;=1,BS970-COUNTIFS($AE970:$AE970,$AC971,AS970:AS970,$AI$2),0)),0)),0)</f>
        <v>0</v>
      </c>
      <c r="BT971" s="1">
        <f>IFERROR(IF($AE971&gt;$AE970,VLOOKUP($AC971+AT$1,STOCK!$F$10:$AB$209,17,0),IF($AE971=$AE970,(IF(BT970&gt;=1,BT970-COUNTIFS($AE970:$AE970,$AC971,AT970:AT970,$AI$2),0)),0)),0)</f>
        <v>0</v>
      </c>
      <c r="BU971" s="1">
        <f>IFERROR(IF($AE971&gt;$AE970,VLOOKUP($AC971+AU$1,STOCK!$F$10:$AB$209,17,0),IF($AE971=$AE970,(IF(BU970&gt;=1,BU970-COUNTIFS($AE970:$AE970,$AC971,AU970:AU970,$AI$2),0)),0)),0)</f>
        <v>0</v>
      </c>
      <c r="BV971" s="1">
        <f>IFERROR(IF($AE971&gt;$AE970,VLOOKUP($AC971+AV$1,STOCK!$F$10:$AB$209,17,0),IF($AE971=$AE970,(IF(BV970&gt;=1,BV970-COUNTIFS($AE970:$AE970,$AC971,AV970:AV970,$AI$2),0)),0)),0)</f>
        <v>0</v>
      </c>
      <c r="BW971" s="1">
        <f>IFERROR(IF($AE971&gt;$AE970,VLOOKUP($AC971+AW$1,STOCK!$F$10:$AB$209,17,0),IF($AE971=$AE970,(IF(BW970&gt;=1,BW970-COUNTIFS($AE970:$AE970,$AC971,AW970:AW970,$AI$2),0)),0)),0)</f>
        <v>0</v>
      </c>
      <c r="BX971" s="1">
        <f>IFERROR(IF($AE971&gt;$AE970,VLOOKUP($AC971+AX$1,STOCK!$F$10:$AB$209,17,0),IF($AE971=$AE970,(IF(BX970&gt;=1,BX970-COUNTIFS($AE970:$AE970,$AC971,AX970:AX970,$AI$2),0)),0)),0)</f>
        <v>0</v>
      </c>
    </row>
    <row r="972" spans="29:76" x14ac:dyDescent="0.25">
      <c r="AC972" s="1">
        <f t="shared" si="230"/>
        <v>0</v>
      </c>
      <c r="AD972" s="1">
        <f>IFERROR(IF(LEN(AK972)&gt;=1,VLOOKUP(HLOOKUP(AK972,PROFILE!$K$5:$V$8,4,0),PROFILE!$F$1:$G$3,2,0),0),0)</f>
        <v>0</v>
      </c>
      <c r="AE972" s="1">
        <f t="shared" si="231"/>
        <v>0</v>
      </c>
      <c r="AF972" s="1">
        <v>959</v>
      </c>
      <c r="AI972" s="1" t="str">
        <f>IFERROR(IF($AH972&gt;=1,VLOOKUP($AG972,STUDENT!$O$8:$Z$1507,3,0),""),"")</f>
        <v/>
      </c>
      <c r="AJ972" s="1" t="str">
        <f>IFERROR(IF($AH972&gt;=1,VLOOKUP($AG972,STUDENT!$O$8:$Z$1507,4,0),""),"")</f>
        <v/>
      </c>
      <c r="AK972" s="1" t="str">
        <f>IFERROR(IF($AH972&gt;=1,VLOOKUP($AG972,STUDENT!$O$8:$Z$1507,6,0),""),"")</f>
        <v/>
      </c>
      <c r="AL972" s="1" t="str">
        <f t="shared" si="232"/>
        <v/>
      </c>
      <c r="AM972" s="1" t="str">
        <f t="shared" si="233"/>
        <v/>
      </c>
      <c r="AN972" s="1" t="str">
        <f t="shared" si="234"/>
        <v/>
      </c>
      <c r="AO972" s="1" t="str">
        <f t="shared" si="235"/>
        <v/>
      </c>
      <c r="AP972" s="1" t="str">
        <f t="shared" si="236"/>
        <v/>
      </c>
      <c r="AQ972" s="1" t="str">
        <f t="shared" si="237"/>
        <v/>
      </c>
      <c r="AR972" s="1" t="str">
        <f t="shared" si="238"/>
        <v/>
      </c>
      <c r="AS972" s="1" t="str">
        <f t="shared" si="239"/>
        <v/>
      </c>
      <c r="AT972" s="1" t="str">
        <f t="shared" si="240"/>
        <v/>
      </c>
      <c r="AU972" s="1" t="str">
        <f t="shared" si="241"/>
        <v/>
      </c>
      <c r="AV972" s="1" t="str">
        <f t="shared" si="242"/>
        <v/>
      </c>
      <c r="AW972" s="1" t="str">
        <f t="shared" si="243"/>
        <v/>
      </c>
      <c r="AX972" s="1" t="str">
        <f t="shared" si="244"/>
        <v/>
      </c>
      <c r="AY972" s="1">
        <f>IFERROR(IF($AE972&gt;$AE971,VLOOKUP($AC972+AL$1,STOCK!$F$10:$AB$209,16,0),IF($AE972=$AE971,(IF(AY971&gt;=1,AY971-COUNTIFS($AE971:$AE971,$AC972,AL971:AL971,$AI$1),0)),0)),0)</f>
        <v>0</v>
      </c>
      <c r="AZ972" s="1">
        <f>IFERROR(IF($AE972&gt;$AE971,VLOOKUP($AC972+AM$1,STOCK!$F$10:$AB$209,16,0),IF($AE972=$AE971,(IF(AZ971&gt;=1,AZ971-COUNTIFS($AE971:$AE971,$AC972,AM971:AM971,$AI$1),0)),0)),0)</f>
        <v>0</v>
      </c>
      <c r="BA972" s="1">
        <f>IFERROR(IF($AE972&gt;$AE971,VLOOKUP($AC972+AN$1,STOCK!$F$10:$AB$209,16,0),IF($AE972=$AE971,(IF(BA971&gt;=1,BA971-COUNTIFS($AE971:$AE971,$AC972,AN971:AN971,$AI$1),0)),0)),0)</f>
        <v>0</v>
      </c>
      <c r="BB972" s="1">
        <f>IFERROR(IF($AE972&gt;$AE971,VLOOKUP($AC972+AO$1,STOCK!$F$10:$AB$209,16,0),IF($AE972=$AE971,(IF(BB971&gt;=1,BB971-COUNTIFS($AE971:$AE971,$AC972,AO971:AO971,$AI$1),0)),0)),0)</f>
        <v>0</v>
      </c>
      <c r="BC972" s="1">
        <f>IFERROR(IF($AE972&gt;$AE971,VLOOKUP($AC972+AP$1,STOCK!$F$10:$AB$209,16,0),IF($AE972=$AE971,(IF(BC971&gt;=1,BC971-COUNTIFS($AE971:$AE971,$AC972,AP971:AP971,$AI$1),0)),0)),0)</f>
        <v>0</v>
      </c>
      <c r="BD972" s="1">
        <f>IFERROR(IF($AE972&gt;$AE971,VLOOKUP($AC972+AQ$1,STOCK!$F$10:$AB$209,16,0),IF($AE972=$AE971,(IF(BD971&gt;=1,BD971-COUNTIFS($AE971:$AE971,$AC972,AQ971:AQ971,$AI$1),0)),0)),0)</f>
        <v>0</v>
      </c>
      <c r="BE972" s="1">
        <f>IFERROR(IF($AE972&gt;$AE971,VLOOKUP($AC972+AR$1,STOCK!$F$10:$AB$209,16,0),IF($AE972=$AE971,(IF(BE971&gt;=1,BE971-COUNTIFS($AE971:$AE971,$AC972,AR971:AR971,$AI$1),0)),0)),0)</f>
        <v>0</v>
      </c>
      <c r="BF972" s="1">
        <f>IFERROR(IF($AE972&gt;$AE971,VLOOKUP($AC972+AS$1,STOCK!$F$10:$AB$209,16,0),IF($AE972=$AE971,(IF(BF971&gt;=1,BF971-COUNTIFS($AE971:$AE971,$AC972,AS971:AS971,$AI$1),0)),0)),0)</f>
        <v>0</v>
      </c>
      <c r="BG972" s="1">
        <f>IFERROR(IF($AE972&gt;$AE971,VLOOKUP($AC972+AT$1,STOCK!$F$10:$AB$209,16,0),IF($AE972=$AE971,(IF(BG971&gt;=1,BG971-COUNTIFS($AE971:$AE971,$AC972,AT971:AT971,$AI$1),0)),0)),0)</f>
        <v>0</v>
      </c>
      <c r="BH972" s="1">
        <f>IFERROR(IF($AE972&gt;$AE971,VLOOKUP($AC972+AU$1,STOCK!$F$10:$AB$209,16,0),IF($AE972=$AE971,(IF(BH971&gt;=1,BH971-COUNTIFS($AE971:$AE971,$AC972,AU971:AU971,$AI$1),0)),0)),0)</f>
        <v>0</v>
      </c>
      <c r="BI972" s="1">
        <f>IFERROR(IF($AE972&gt;$AE971,VLOOKUP($AC972+AV$1,STOCK!$F$10:$AB$209,16,0),IF($AE972=$AE971,(IF(BI971&gt;=1,BI971-COUNTIFS($AE971:$AE971,$AC972,AV971:AV971,$AI$1),0)),0)),0)</f>
        <v>0</v>
      </c>
      <c r="BJ972" s="1">
        <f>IFERROR(IF($AE972&gt;$AE971,VLOOKUP($AC972+AW$1,STOCK!$F$10:$AB$209,16,0),IF($AE972=$AE971,(IF(BJ971&gt;=1,BJ971-COUNTIFS($AE971:$AE971,$AC972,AW971:AW971,$AI$1),0)),0)),0)</f>
        <v>0</v>
      </c>
      <c r="BK972" s="1">
        <f>IFERROR(IF($AE972&gt;$AE971,VLOOKUP($AC972+AX$1,STOCK!$F$10:$AB$209,16,0),IF($AE972=$AE971,(IF(BK971&gt;=1,BK971-COUNTIFS($AE971:$AE971,$AC972,AX971:AX971,$AI$1),0)),0)),0)</f>
        <v>0</v>
      </c>
      <c r="BL972" s="1">
        <f>IFERROR(IF($AE972&gt;$AE971,VLOOKUP($AC972+AL$1,STOCK!$F$10:$AB$209,17,0),IF($AE972=$AE971,(IF(BL971&gt;=1,BL971-COUNTIFS($AE971:$AE971,$AC972,AL971:AL971,$AI$2),0)),0)),0)</f>
        <v>0</v>
      </c>
      <c r="BM972" s="1">
        <f>IFERROR(IF($AE972&gt;$AE971,VLOOKUP($AC972+AM$1,STOCK!$F$10:$AB$209,17,0),IF($AE972=$AE971,(IF(BM971&gt;=1,BM971-COUNTIFS($AE971:$AE971,$AC972,AM971:AM971,$AI$2),0)),0)),0)</f>
        <v>0</v>
      </c>
      <c r="BN972" s="1">
        <f>IFERROR(IF($AE972&gt;$AE971,VLOOKUP($AC972+AN$1,STOCK!$F$10:$AB$209,17,0),IF($AE972=$AE971,(IF(BN971&gt;=1,BN971-COUNTIFS($AE971:$AE971,$AC972,AN971:AN971,$AI$2),0)),0)),0)</f>
        <v>0</v>
      </c>
      <c r="BO972" s="1">
        <f>IFERROR(IF($AE972&gt;$AE971,VLOOKUP($AC972+AO$1,STOCK!$F$10:$AB$209,17,0),IF($AE972=$AE971,(IF(BO971&gt;=1,BO971-COUNTIFS($AE971:$AE971,$AC972,AO971:AO971,$AI$2),0)),0)),0)</f>
        <v>0</v>
      </c>
      <c r="BP972" s="1">
        <f>IFERROR(IF($AE972&gt;$AE971,VLOOKUP($AC972+AP$1,STOCK!$F$10:$AB$209,17,0),IF($AE972=$AE971,(IF(BP971&gt;=1,BP971-COUNTIFS($AE971:$AE971,$AC972,AP971:AP971,$AI$2),0)),0)),0)</f>
        <v>0</v>
      </c>
      <c r="BQ972" s="1">
        <f>IFERROR(IF($AE972&gt;$AE971,VLOOKUP($AC972+AQ$1,STOCK!$F$10:$AB$209,17,0),IF($AE972=$AE971,(IF(BQ971&gt;=1,BQ971-COUNTIFS($AE971:$AE971,$AC972,AQ971:AQ971,$AI$2),0)),0)),0)</f>
        <v>0</v>
      </c>
      <c r="BR972" s="1">
        <f>IFERROR(IF($AE972&gt;$AE971,VLOOKUP($AC972+AR$1,STOCK!$F$10:$AB$209,17,0),IF($AE972=$AE971,(IF(BR971&gt;=1,BR971-COUNTIFS($AE971:$AE971,$AC972,AR971:AR971,$AI$2),0)),0)),0)</f>
        <v>0</v>
      </c>
      <c r="BS972" s="1">
        <f>IFERROR(IF($AE972&gt;$AE971,VLOOKUP($AC972+AS$1,STOCK!$F$10:$AB$209,17,0),IF($AE972=$AE971,(IF(BS971&gt;=1,BS971-COUNTIFS($AE971:$AE971,$AC972,AS971:AS971,$AI$2),0)),0)),0)</f>
        <v>0</v>
      </c>
      <c r="BT972" s="1">
        <f>IFERROR(IF($AE972&gt;$AE971,VLOOKUP($AC972+AT$1,STOCK!$F$10:$AB$209,17,0),IF($AE972=$AE971,(IF(BT971&gt;=1,BT971-COUNTIFS($AE971:$AE971,$AC972,AT971:AT971,$AI$2),0)),0)),0)</f>
        <v>0</v>
      </c>
      <c r="BU972" s="1">
        <f>IFERROR(IF($AE972&gt;$AE971,VLOOKUP($AC972+AU$1,STOCK!$F$10:$AB$209,17,0),IF($AE972=$AE971,(IF(BU971&gt;=1,BU971-COUNTIFS($AE971:$AE971,$AC972,AU971:AU971,$AI$2),0)),0)),0)</f>
        <v>0</v>
      </c>
      <c r="BV972" s="1">
        <f>IFERROR(IF($AE972&gt;$AE971,VLOOKUP($AC972+AV$1,STOCK!$F$10:$AB$209,17,0),IF($AE972=$AE971,(IF(BV971&gt;=1,BV971-COUNTIFS($AE971:$AE971,$AC972,AV971:AV971,$AI$2),0)),0)),0)</f>
        <v>0</v>
      </c>
      <c r="BW972" s="1">
        <f>IFERROR(IF($AE972&gt;$AE971,VLOOKUP($AC972+AW$1,STOCK!$F$10:$AB$209,17,0),IF($AE972=$AE971,(IF(BW971&gt;=1,BW971-COUNTIFS($AE971:$AE971,$AC972,AW971:AW971,$AI$2),0)),0)),0)</f>
        <v>0</v>
      </c>
      <c r="BX972" s="1">
        <f>IFERROR(IF($AE972&gt;$AE971,VLOOKUP($AC972+AX$1,STOCK!$F$10:$AB$209,17,0),IF($AE972=$AE971,(IF(BX971&gt;=1,BX971-COUNTIFS($AE971:$AE971,$AC972,AX971:AX971,$AI$2),0)),0)),0)</f>
        <v>0</v>
      </c>
    </row>
    <row r="973" spans="29:76" x14ac:dyDescent="0.25">
      <c r="AC973" s="1">
        <f t="shared" si="230"/>
        <v>0</v>
      </c>
      <c r="AD973" s="1">
        <f>IFERROR(IF(LEN(AK973)&gt;=1,VLOOKUP(HLOOKUP(AK973,PROFILE!$K$5:$V$8,4,0),PROFILE!$F$1:$G$3,2,0),0),0)</f>
        <v>0</v>
      </c>
      <c r="AE973" s="1">
        <f t="shared" si="231"/>
        <v>0</v>
      </c>
      <c r="AF973" s="1">
        <v>960</v>
      </c>
      <c r="AI973" s="1" t="str">
        <f>IFERROR(IF($AH973&gt;=1,VLOOKUP($AG973,STUDENT!$O$8:$Z$1507,3,0),""),"")</f>
        <v/>
      </c>
      <c r="AJ973" s="1" t="str">
        <f>IFERROR(IF($AH973&gt;=1,VLOOKUP($AG973,STUDENT!$O$8:$Z$1507,4,0),""),"")</f>
        <v/>
      </c>
      <c r="AK973" s="1" t="str">
        <f>IFERROR(IF($AH973&gt;=1,VLOOKUP($AG973,STUDENT!$O$8:$Z$1507,6,0),""),"")</f>
        <v/>
      </c>
      <c r="AL973" s="1" t="str">
        <f t="shared" si="232"/>
        <v/>
      </c>
      <c r="AM973" s="1" t="str">
        <f t="shared" si="233"/>
        <v/>
      </c>
      <c r="AN973" s="1" t="str">
        <f t="shared" si="234"/>
        <v/>
      </c>
      <c r="AO973" s="1" t="str">
        <f t="shared" si="235"/>
        <v/>
      </c>
      <c r="AP973" s="1" t="str">
        <f t="shared" si="236"/>
        <v/>
      </c>
      <c r="AQ973" s="1" t="str">
        <f t="shared" si="237"/>
        <v/>
      </c>
      <c r="AR973" s="1" t="str">
        <f t="shared" si="238"/>
        <v/>
      </c>
      <c r="AS973" s="1" t="str">
        <f t="shared" si="239"/>
        <v/>
      </c>
      <c r="AT973" s="1" t="str">
        <f t="shared" si="240"/>
        <v/>
      </c>
      <c r="AU973" s="1" t="str">
        <f t="shared" si="241"/>
        <v/>
      </c>
      <c r="AV973" s="1" t="str">
        <f t="shared" si="242"/>
        <v/>
      </c>
      <c r="AW973" s="1" t="str">
        <f t="shared" si="243"/>
        <v/>
      </c>
      <c r="AX973" s="1" t="str">
        <f t="shared" si="244"/>
        <v/>
      </c>
      <c r="AY973" s="1">
        <f>IFERROR(IF($AE973&gt;$AE972,VLOOKUP($AC973+AL$1,STOCK!$F$10:$AB$209,16,0),IF($AE973=$AE972,(IF(AY972&gt;=1,AY972-COUNTIFS($AE972:$AE972,$AC973,AL972:AL972,$AI$1),0)),0)),0)</f>
        <v>0</v>
      </c>
      <c r="AZ973" s="1">
        <f>IFERROR(IF($AE973&gt;$AE972,VLOOKUP($AC973+AM$1,STOCK!$F$10:$AB$209,16,0),IF($AE973=$AE972,(IF(AZ972&gt;=1,AZ972-COUNTIFS($AE972:$AE972,$AC973,AM972:AM972,$AI$1),0)),0)),0)</f>
        <v>0</v>
      </c>
      <c r="BA973" s="1">
        <f>IFERROR(IF($AE973&gt;$AE972,VLOOKUP($AC973+AN$1,STOCK!$F$10:$AB$209,16,0),IF($AE973=$AE972,(IF(BA972&gt;=1,BA972-COUNTIFS($AE972:$AE972,$AC973,AN972:AN972,$AI$1),0)),0)),0)</f>
        <v>0</v>
      </c>
      <c r="BB973" s="1">
        <f>IFERROR(IF($AE973&gt;$AE972,VLOOKUP($AC973+AO$1,STOCK!$F$10:$AB$209,16,0),IF($AE973=$AE972,(IF(BB972&gt;=1,BB972-COUNTIFS($AE972:$AE972,$AC973,AO972:AO972,$AI$1),0)),0)),0)</f>
        <v>0</v>
      </c>
      <c r="BC973" s="1">
        <f>IFERROR(IF($AE973&gt;$AE972,VLOOKUP($AC973+AP$1,STOCK!$F$10:$AB$209,16,0),IF($AE973=$AE972,(IF(BC972&gt;=1,BC972-COUNTIFS($AE972:$AE972,$AC973,AP972:AP972,$AI$1),0)),0)),0)</f>
        <v>0</v>
      </c>
      <c r="BD973" s="1">
        <f>IFERROR(IF($AE973&gt;$AE972,VLOOKUP($AC973+AQ$1,STOCK!$F$10:$AB$209,16,0),IF($AE973=$AE972,(IF(BD972&gt;=1,BD972-COUNTIFS($AE972:$AE972,$AC973,AQ972:AQ972,$AI$1),0)),0)),0)</f>
        <v>0</v>
      </c>
      <c r="BE973" s="1">
        <f>IFERROR(IF($AE973&gt;$AE972,VLOOKUP($AC973+AR$1,STOCK!$F$10:$AB$209,16,0),IF($AE973=$AE972,(IF(BE972&gt;=1,BE972-COUNTIFS($AE972:$AE972,$AC973,AR972:AR972,$AI$1),0)),0)),0)</f>
        <v>0</v>
      </c>
      <c r="BF973" s="1">
        <f>IFERROR(IF($AE973&gt;$AE972,VLOOKUP($AC973+AS$1,STOCK!$F$10:$AB$209,16,0),IF($AE973=$AE972,(IF(BF972&gt;=1,BF972-COUNTIFS($AE972:$AE972,$AC973,AS972:AS972,$AI$1),0)),0)),0)</f>
        <v>0</v>
      </c>
      <c r="BG973" s="1">
        <f>IFERROR(IF($AE973&gt;$AE972,VLOOKUP($AC973+AT$1,STOCK!$F$10:$AB$209,16,0),IF($AE973=$AE972,(IF(BG972&gt;=1,BG972-COUNTIFS($AE972:$AE972,$AC973,AT972:AT972,$AI$1),0)),0)),0)</f>
        <v>0</v>
      </c>
      <c r="BH973" s="1">
        <f>IFERROR(IF($AE973&gt;$AE972,VLOOKUP($AC973+AU$1,STOCK!$F$10:$AB$209,16,0),IF($AE973=$AE972,(IF(BH972&gt;=1,BH972-COUNTIFS($AE972:$AE972,$AC973,AU972:AU972,$AI$1),0)),0)),0)</f>
        <v>0</v>
      </c>
      <c r="BI973" s="1">
        <f>IFERROR(IF($AE973&gt;$AE972,VLOOKUP($AC973+AV$1,STOCK!$F$10:$AB$209,16,0),IF($AE973=$AE972,(IF(BI972&gt;=1,BI972-COUNTIFS($AE972:$AE972,$AC973,AV972:AV972,$AI$1),0)),0)),0)</f>
        <v>0</v>
      </c>
      <c r="BJ973" s="1">
        <f>IFERROR(IF($AE973&gt;$AE972,VLOOKUP($AC973+AW$1,STOCK!$F$10:$AB$209,16,0),IF($AE973=$AE972,(IF(BJ972&gt;=1,BJ972-COUNTIFS($AE972:$AE972,$AC973,AW972:AW972,$AI$1),0)),0)),0)</f>
        <v>0</v>
      </c>
      <c r="BK973" s="1">
        <f>IFERROR(IF($AE973&gt;$AE972,VLOOKUP($AC973+AX$1,STOCK!$F$10:$AB$209,16,0),IF($AE973=$AE972,(IF(BK972&gt;=1,BK972-COUNTIFS($AE972:$AE972,$AC973,AX972:AX972,$AI$1),0)),0)),0)</f>
        <v>0</v>
      </c>
      <c r="BL973" s="1">
        <f>IFERROR(IF($AE973&gt;$AE972,VLOOKUP($AC973+AL$1,STOCK!$F$10:$AB$209,17,0),IF($AE973=$AE972,(IF(BL972&gt;=1,BL972-COUNTIFS($AE972:$AE972,$AC973,AL972:AL972,$AI$2),0)),0)),0)</f>
        <v>0</v>
      </c>
      <c r="BM973" s="1">
        <f>IFERROR(IF($AE973&gt;$AE972,VLOOKUP($AC973+AM$1,STOCK!$F$10:$AB$209,17,0),IF($AE973=$AE972,(IF(BM972&gt;=1,BM972-COUNTIFS($AE972:$AE972,$AC973,AM972:AM972,$AI$2),0)),0)),0)</f>
        <v>0</v>
      </c>
      <c r="BN973" s="1">
        <f>IFERROR(IF($AE973&gt;$AE972,VLOOKUP($AC973+AN$1,STOCK!$F$10:$AB$209,17,0),IF($AE973=$AE972,(IF(BN972&gt;=1,BN972-COUNTIFS($AE972:$AE972,$AC973,AN972:AN972,$AI$2),0)),0)),0)</f>
        <v>0</v>
      </c>
      <c r="BO973" s="1">
        <f>IFERROR(IF($AE973&gt;$AE972,VLOOKUP($AC973+AO$1,STOCK!$F$10:$AB$209,17,0),IF($AE973=$AE972,(IF(BO972&gt;=1,BO972-COUNTIFS($AE972:$AE972,$AC973,AO972:AO972,$AI$2),0)),0)),0)</f>
        <v>0</v>
      </c>
      <c r="BP973" s="1">
        <f>IFERROR(IF($AE973&gt;$AE972,VLOOKUP($AC973+AP$1,STOCK!$F$10:$AB$209,17,0),IF($AE973=$AE972,(IF(BP972&gt;=1,BP972-COUNTIFS($AE972:$AE972,$AC973,AP972:AP972,$AI$2),0)),0)),0)</f>
        <v>0</v>
      </c>
      <c r="BQ973" s="1">
        <f>IFERROR(IF($AE973&gt;$AE972,VLOOKUP($AC973+AQ$1,STOCK!$F$10:$AB$209,17,0),IF($AE973=$AE972,(IF(BQ972&gt;=1,BQ972-COUNTIFS($AE972:$AE972,$AC973,AQ972:AQ972,$AI$2),0)),0)),0)</f>
        <v>0</v>
      </c>
      <c r="BR973" s="1">
        <f>IFERROR(IF($AE973&gt;$AE972,VLOOKUP($AC973+AR$1,STOCK!$F$10:$AB$209,17,0),IF($AE973=$AE972,(IF(BR972&gt;=1,BR972-COUNTIFS($AE972:$AE972,$AC973,AR972:AR972,$AI$2),0)),0)),0)</f>
        <v>0</v>
      </c>
      <c r="BS973" s="1">
        <f>IFERROR(IF($AE973&gt;$AE972,VLOOKUP($AC973+AS$1,STOCK!$F$10:$AB$209,17,0),IF($AE973=$AE972,(IF(BS972&gt;=1,BS972-COUNTIFS($AE972:$AE972,$AC973,AS972:AS972,$AI$2),0)),0)),0)</f>
        <v>0</v>
      </c>
      <c r="BT973" s="1">
        <f>IFERROR(IF($AE973&gt;$AE972,VLOOKUP($AC973+AT$1,STOCK!$F$10:$AB$209,17,0),IF($AE973=$AE972,(IF(BT972&gt;=1,BT972-COUNTIFS($AE972:$AE972,$AC973,AT972:AT972,$AI$2),0)),0)),0)</f>
        <v>0</v>
      </c>
      <c r="BU973" s="1">
        <f>IFERROR(IF($AE973&gt;$AE972,VLOOKUP($AC973+AU$1,STOCK!$F$10:$AB$209,17,0),IF($AE973=$AE972,(IF(BU972&gt;=1,BU972-COUNTIFS($AE972:$AE972,$AC973,AU972:AU972,$AI$2),0)),0)),0)</f>
        <v>0</v>
      </c>
      <c r="BV973" s="1">
        <f>IFERROR(IF($AE973&gt;$AE972,VLOOKUP($AC973+AV$1,STOCK!$F$10:$AB$209,17,0),IF($AE973=$AE972,(IF(BV972&gt;=1,BV972-COUNTIFS($AE972:$AE972,$AC973,AV972:AV972,$AI$2),0)),0)),0)</f>
        <v>0</v>
      </c>
      <c r="BW973" s="1">
        <f>IFERROR(IF($AE973&gt;$AE972,VLOOKUP($AC973+AW$1,STOCK!$F$10:$AB$209,17,0),IF($AE973=$AE972,(IF(BW972&gt;=1,BW972-COUNTIFS($AE972:$AE972,$AC973,AW972:AW972,$AI$2),0)),0)),0)</f>
        <v>0</v>
      </c>
      <c r="BX973" s="1">
        <f>IFERROR(IF($AE973&gt;$AE972,VLOOKUP($AC973+AX$1,STOCK!$F$10:$AB$209,17,0),IF($AE973=$AE972,(IF(BX972&gt;=1,BX972-COUNTIFS($AE972:$AE972,$AC973,AX972:AX972,$AI$2),0)),0)),0)</f>
        <v>0</v>
      </c>
    </row>
    <row r="974" spans="29:76" x14ac:dyDescent="0.25">
      <c r="AC974" s="1">
        <f t="shared" si="230"/>
        <v>0</v>
      </c>
      <c r="AD974" s="1">
        <f>IFERROR(IF(LEN(AK974)&gt;=1,VLOOKUP(HLOOKUP(AK974,PROFILE!$K$5:$V$8,4,0),PROFILE!$F$1:$G$3,2,0),0),0)</f>
        <v>0</v>
      </c>
      <c r="AE974" s="1">
        <f t="shared" si="231"/>
        <v>0</v>
      </c>
      <c r="AF974" s="1">
        <v>961</v>
      </c>
      <c r="AI974" s="1" t="str">
        <f>IFERROR(IF($AH974&gt;=1,VLOOKUP($AG974,STUDENT!$O$8:$Z$1507,3,0),""),"")</f>
        <v/>
      </c>
      <c r="AJ974" s="1" t="str">
        <f>IFERROR(IF($AH974&gt;=1,VLOOKUP($AG974,STUDENT!$O$8:$Z$1507,4,0),""),"")</f>
        <v/>
      </c>
      <c r="AK974" s="1" t="str">
        <f>IFERROR(IF($AH974&gt;=1,VLOOKUP($AG974,STUDENT!$O$8:$Z$1507,6,0),""),"")</f>
        <v/>
      </c>
      <c r="AL974" s="1" t="str">
        <f t="shared" si="232"/>
        <v/>
      </c>
      <c r="AM974" s="1" t="str">
        <f t="shared" si="233"/>
        <v/>
      </c>
      <c r="AN974" s="1" t="str">
        <f t="shared" si="234"/>
        <v/>
      </c>
      <c r="AO974" s="1" t="str">
        <f t="shared" si="235"/>
        <v/>
      </c>
      <c r="AP974" s="1" t="str">
        <f t="shared" si="236"/>
        <v/>
      </c>
      <c r="AQ974" s="1" t="str">
        <f t="shared" si="237"/>
        <v/>
      </c>
      <c r="AR974" s="1" t="str">
        <f t="shared" si="238"/>
        <v/>
      </c>
      <c r="AS974" s="1" t="str">
        <f t="shared" si="239"/>
        <v/>
      </c>
      <c r="AT974" s="1" t="str">
        <f t="shared" si="240"/>
        <v/>
      </c>
      <c r="AU974" s="1" t="str">
        <f t="shared" si="241"/>
        <v/>
      </c>
      <c r="AV974" s="1" t="str">
        <f t="shared" si="242"/>
        <v/>
      </c>
      <c r="AW974" s="1" t="str">
        <f t="shared" si="243"/>
        <v/>
      </c>
      <c r="AX974" s="1" t="str">
        <f t="shared" si="244"/>
        <v/>
      </c>
      <c r="AY974" s="1">
        <f>IFERROR(IF($AE974&gt;$AE973,VLOOKUP($AC974+AL$1,STOCK!$F$10:$AB$209,16,0),IF($AE974=$AE973,(IF(AY973&gt;=1,AY973-COUNTIFS($AE973:$AE973,$AC974,AL973:AL973,$AI$1),0)),0)),0)</f>
        <v>0</v>
      </c>
      <c r="AZ974" s="1">
        <f>IFERROR(IF($AE974&gt;$AE973,VLOOKUP($AC974+AM$1,STOCK!$F$10:$AB$209,16,0),IF($AE974=$AE973,(IF(AZ973&gt;=1,AZ973-COUNTIFS($AE973:$AE973,$AC974,AM973:AM973,$AI$1),0)),0)),0)</f>
        <v>0</v>
      </c>
      <c r="BA974" s="1">
        <f>IFERROR(IF($AE974&gt;$AE973,VLOOKUP($AC974+AN$1,STOCK!$F$10:$AB$209,16,0),IF($AE974=$AE973,(IF(BA973&gt;=1,BA973-COUNTIFS($AE973:$AE973,$AC974,AN973:AN973,$AI$1),0)),0)),0)</f>
        <v>0</v>
      </c>
      <c r="BB974" s="1">
        <f>IFERROR(IF($AE974&gt;$AE973,VLOOKUP($AC974+AO$1,STOCK!$F$10:$AB$209,16,0),IF($AE974=$AE973,(IF(BB973&gt;=1,BB973-COUNTIFS($AE973:$AE973,$AC974,AO973:AO973,$AI$1),0)),0)),0)</f>
        <v>0</v>
      </c>
      <c r="BC974" s="1">
        <f>IFERROR(IF($AE974&gt;$AE973,VLOOKUP($AC974+AP$1,STOCK!$F$10:$AB$209,16,0),IF($AE974=$AE973,(IF(BC973&gt;=1,BC973-COUNTIFS($AE973:$AE973,$AC974,AP973:AP973,$AI$1),0)),0)),0)</f>
        <v>0</v>
      </c>
      <c r="BD974" s="1">
        <f>IFERROR(IF($AE974&gt;$AE973,VLOOKUP($AC974+AQ$1,STOCK!$F$10:$AB$209,16,0),IF($AE974=$AE973,(IF(BD973&gt;=1,BD973-COUNTIFS($AE973:$AE973,$AC974,AQ973:AQ973,$AI$1),0)),0)),0)</f>
        <v>0</v>
      </c>
      <c r="BE974" s="1">
        <f>IFERROR(IF($AE974&gt;$AE973,VLOOKUP($AC974+AR$1,STOCK!$F$10:$AB$209,16,0),IF($AE974=$AE973,(IF(BE973&gt;=1,BE973-COUNTIFS($AE973:$AE973,$AC974,AR973:AR973,$AI$1),0)),0)),0)</f>
        <v>0</v>
      </c>
      <c r="BF974" s="1">
        <f>IFERROR(IF($AE974&gt;$AE973,VLOOKUP($AC974+AS$1,STOCK!$F$10:$AB$209,16,0),IF($AE974=$AE973,(IF(BF973&gt;=1,BF973-COUNTIFS($AE973:$AE973,$AC974,AS973:AS973,$AI$1),0)),0)),0)</f>
        <v>0</v>
      </c>
      <c r="BG974" s="1">
        <f>IFERROR(IF($AE974&gt;$AE973,VLOOKUP($AC974+AT$1,STOCK!$F$10:$AB$209,16,0),IF($AE974=$AE973,(IF(BG973&gt;=1,BG973-COUNTIFS($AE973:$AE973,$AC974,AT973:AT973,$AI$1),0)),0)),0)</f>
        <v>0</v>
      </c>
      <c r="BH974" s="1">
        <f>IFERROR(IF($AE974&gt;$AE973,VLOOKUP($AC974+AU$1,STOCK!$F$10:$AB$209,16,0),IF($AE974=$AE973,(IF(BH973&gt;=1,BH973-COUNTIFS($AE973:$AE973,$AC974,AU973:AU973,$AI$1),0)),0)),0)</f>
        <v>0</v>
      </c>
      <c r="BI974" s="1">
        <f>IFERROR(IF($AE974&gt;$AE973,VLOOKUP($AC974+AV$1,STOCK!$F$10:$AB$209,16,0),IF($AE974=$AE973,(IF(BI973&gt;=1,BI973-COUNTIFS($AE973:$AE973,$AC974,AV973:AV973,$AI$1),0)),0)),0)</f>
        <v>0</v>
      </c>
      <c r="BJ974" s="1">
        <f>IFERROR(IF($AE974&gt;$AE973,VLOOKUP($AC974+AW$1,STOCK!$F$10:$AB$209,16,0),IF($AE974=$AE973,(IF(BJ973&gt;=1,BJ973-COUNTIFS($AE973:$AE973,$AC974,AW973:AW973,$AI$1),0)),0)),0)</f>
        <v>0</v>
      </c>
      <c r="BK974" s="1">
        <f>IFERROR(IF($AE974&gt;$AE973,VLOOKUP($AC974+AX$1,STOCK!$F$10:$AB$209,16,0),IF($AE974=$AE973,(IF(BK973&gt;=1,BK973-COUNTIFS($AE973:$AE973,$AC974,AX973:AX973,$AI$1),0)),0)),0)</f>
        <v>0</v>
      </c>
      <c r="BL974" s="1">
        <f>IFERROR(IF($AE974&gt;$AE973,VLOOKUP($AC974+AL$1,STOCK!$F$10:$AB$209,17,0),IF($AE974=$AE973,(IF(BL973&gt;=1,BL973-COUNTIFS($AE973:$AE973,$AC974,AL973:AL973,$AI$2),0)),0)),0)</f>
        <v>0</v>
      </c>
      <c r="BM974" s="1">
        <f>IFERROR(IF($AE974&gt;$AE973,VLOOKUP($AC974+AM$1,STOCK!$F$10:$AB$209,17,0),IF($AE974=$AE973,(IF(BM973&gt;=1,BM973-COUNTIFS($AE973:$AE973,$AC974,AM973:AM973,$AI$2),0)),0)),0)</f>
        <v>0</v>
      </c>
      <c r="BN974" s="1">
        <f>IFERROR(IF($AE974&gt;$AE973,VLOOKUP($AC974+AN$1,STOCK!$F$10:$AB$209,17,0),IF($AE974=$AE973,(IF(BN973&gt;=1,BN973-COUNTIFS($AE973:$AE973,$AC974,AN973:AN973,$AI$2),0)),0)),0)</f>
        <v>0</v>
      </c>
      <c r="BO974" s="1">
        <f>IFERROR(IF($AE974&gt;$AE973,VLOOKUP($AC974+AO$1,STOCK!$F$10:$AB$209,17,0),IF($AE974=$AE973,(IF(BO973&gt;=1,BO973-COUNTIFS($AE973:$AE973,$AC974,AO973:AO973,$AI$2),0)),0)),0)</f>
        <v>0</v>
      </c>
      <c r="BP974" s="1">
        <f>IFERROR(IF($AE974&gt;$AE973,VLOOKUP($AC974+AP$1,STOCK!$F$10:$AB$209,17,0),IF($AE974=$AE973,(IF(BP973&gt;=1,BP973-COUNTIFS($AE973:$AE973,$AC974,AP973:AP973,$AI$2),0)),0)),0)</f>
        <v>0</v>
      </c>
      <c r="BQ974" s="1">
        <f>IFERROR(IF($AE974&gt;$AE973,VLOOKUP($AC974+AQ$1,STOCK!$F$10:$AB$209,17,0),IF($AE974=$AE973,(IF(BQ973&gt;=1,BQ973-COUNTIFS($AE973:$AE973,$AC974,AQ973:AQ973,$AI$2),0)),0)),0)</f>
        <v>0</v>
      </c>
      <c r="BR974" s="1">
        <f>IFERROR(IF($AE974&gt;$AE973,VLOOKUP($AC974+AR$1,STOCK!$F$10:$AB$209,17,0),IF($AE974=$AE973,(IF(BR973&gt;=1,BR973-COUNTIFS($AE973:$AE973,$AC974,AR973:AR973,$AI$2),0)),0)),0)</f>
        <v>0</v>
      </c>
      <c r="BS974" s="1">
        <f>IFERROR(IF($AE974&gt;$AE973,VLOOKUP($AC974+AS$1,STOCK!$F$10:$AB$209,17,0),IF($AE974=$AE973,(IF(BS973&gt;=1,BS973-COUNTIFS($AE973:$AE973,$AC974,AS973:AS973,$AI$2),0)),0)),0)</f>
        <v>0</v>
      </c>
      <c r="BT974" s="1">
        <f>IFERROR(IF($AE974&gt;$AE973,VLOOKUP($AC974+AT$1,STOCK!$F$10:$AB$209,17,0),IF($AE974=$AE973,(IF(BT973&gt;=1,BT973-COUNTIFS($AE973:$AE973,$AC974,AT973:AT973,$AI$2),0)),0)),0)</f>
        <v>0</v>
      </c>
      <c r="BU974" s="1">
        <f>IFERROR(IF($AE974&gt;$AE973,VLOOKUP($AC974+AU$1,STOCK!$F$10:$AB$209,17,0),IF($AE974=$AE973,(IF(BU973&gt;=1,BU973-COUNTIFS($AE973:$AE973,$AC974,AU973:AU973,$AI$2),0)),0)),0)</f>
        <v>0</v>
      </c>
      <c r="BV974" s="1">
        <f>IFERROR(IF($AE974&gt;$AE973,VLOOKUP($AC974+AV$1,STOCK!$F$10:$AB$209,17,0),IF($AE974=$AE973,(IF(BV973&gt;=1,BV973-COUNTIFS($AE973:$AE973,$AC974,AV973:AV973,$AI$2),0)),0)),0)</f>
        <v>0</v>
      </c>
      <c r="BW974" s="1">
        <f>IFERROR(IF($AE974&gt;$AE973,VLOOKUP($AC974+AW$1,STOCK!$F$10:$AB$209,17,0),IF($AE974=$AE973,(IF(BW973&gt;=1,BW973-COUNTIFS($AE973:$AE973,$AC974,AW973:AW973,$AI$2),0)),0)),0)</f>
        <v>0</v>
      </c>
      <c r="BX974" s="1">
        <f>IFERROR(IF($AE974&gt;$AE973,VLOOKUP($AC974+AX$1,STOCK!$F$10:$AB$209,17,0),IF($AE974=$AE973,(IF(BX973&gt;=1,BX973-COUNTIFS($AE973:$AE973,$AC974,AX973:AX973,$AI$2),0)),0)),0)</f>
        <v>0</v>
      </c>
    </row>
    <row r="975" spans="29:76" x14ac:dyDescent="0.25">
      <c r="AC975" s="1">
        <f t="shared" ref="AC975:AC1038" si="245">IFERROR(IF(AG975&gt;=101,LEFT(AG975,1)*100,0),0)</f>
        <v>0</v>
      </c>
      <c r="AD975" s="1">
        <f>IFERROR(IF(LEN(AK975)&gt;=1,VLOOKUP(HLOOKUP(AK975,PROFILE!$K$5:$V$8,4,0),PROFILE!$F$1:$G$3,2,0),0),0)</f>
        <v>0</v>
      </c>
      <c r="AE975" s="1">
        <f t="shared" ref="AE975:AE1038" si="246">IFERROR(IF(AG975&gt;=101,LEFT(AG975,1)*100,0),0)</f>
        <v>0</v>
      </c>
      <c r="AF975" s="1">
        <v>962</v>
      </c>
      <c r="AI975" s="1" t="str">
        <f>IFERROR(IF($AH975&gt;=1,VLOOKUP($AG975,STUDENT!$O$8:$Z$1507,3,0),""),"")</f>
        <v/>
      </c>
      <c r="AJ975" s="1" t="str">
        <f>IFERROR(IF($AH975&gt;=1,VLOOKUP($AG975,STUDENT!$O$8:$Z$1507,4,0),""),"")</f>
        <v/>
      </c>
      <c r="AK975" s="1" t="str">
        <f>IFERROR(IF($AH975&gt;=1,VLOOKUP($AG975,STUDENT!$O$8:$Z$1507,6,0),""),"")</f>
        <v/>
      </c>
      <c r="AL975" s="1" t="str">
        <f t="shared" ref="AL975:AL1038" si="247">IFERROR(IF($AH975&gt;=1,(IF($AD975=1,(IF(BL975&gt;=1,$AI$2,"")),IF($AD975=2,(IF(AY975&gt;=1,$AI$1,"")),IF($AD975=3,(IF(MOD($AG975+AL$1,2)=0,(IF(AY975&gt;=1,$AI$1,"")),IF(MOD($AG975+AL$1,2)=1,(IF(BL975&gt;=1,$AI$2,"")),""))),"")))),""),"")</f>
        <v/>
      </c>
      <c r="AM975" s="1" t="str">
        <f t="shared" ref="AM975:AM1038" si="248">IFERROR(IF($AH975&gt;=1,(IF($AD975=1,(IF(BM975&gt;=1,$AI$2,"")),IF($AD975=2,(IF(AZ975&gt;=1,$AI$1,"")),IF($AD975=3,(IF(MOD($AG975+AM$1,2)=0,(IF(AZ975&gt;=1,$AI$1,"")),IF(MOD($AG975+AM$1,2)=1,(IF(BM975&gt;=1,$AI$2,"")),""))),"")))),""),"")</f>
        <v/>
      </c>
      <c r="AN975" s="1" t="str">
        <f t="shared" ref="AN975:AN1038" si="249">IFERROR(IF($AH975&gt;=1,(IF($AD975=1,(IF(BN975&gt;=1,$AI$2,"")),IF($AD975=2,(IF(BA975&gt;=1,$AI$1,"")),IF($AD975=3,(IF(MOD($AG975+AN$1,2)=0,(IF(BA975&gt;=1,$AI$1,"")),IF(MOD($AG975+AN$1,2)=1,(IF(BN975&gt;=1,$AI$2,"")),""))),"")))),""),"")</f>
        <v/>
      </c>
      <c r="AO975" s="1" t="str">
        <f t="shared" ref="AO975:AO1038" si="250">IFERROR(IF($AH975&gt;=1,(IF($AD975=1,(IF(BO975&gt;=1,$AI$2,"")),IF($AD975=2,(IF(BB975&gt;=1,$AI$1,"")),IF($AD975=3,(IF(MOD($AG975+AO$1,2)=0,(IF(BB975&gt;=1,$AI$1,"")),IF(MOD($AG975+AO$1,2)=1,(IF(BO975&gt;=1,$AI$2,"")),""))),"")))),""),"")</f>
        <v/>
      </c>
      <c r="AP975" s="1" t="str">
        <f t="shared" ref="AP975:AP1038" si="251">IFERROR(IF($AH975&gt;=1,(IF($AD975=1,(IF(BP975&gt;=1,$AI$2,"")),IF($AD975=2,(IF(BC975&gt;=1,$AI$1,"")),IF($AD975=3,(IF(MOD($AG975+AP$1,2)=0,(IF(BC975&gt;=1,$AI$1,"")),IF(MOD($AG975+AP$1,2)=1,(IF(BP975&gt;=1,$AI$2,"")),""))),"")))),""),"")</f>
        <v/>
      </c>
      <c r="AQ975" s="1" t="str">
        <f t="shared" ref="AQ975:AQ1038" si="252">IFERROR(IF($AH975&gt;=1,(IF($AD975=1,(IF(BQ975&gt;=1,$AI$2,"")),IF($AD975=2,(IF(BD975&gt;=1,$AI$1,"")),IF($AD975=3,(IF(MOD($AG975+AQ$1,2)=0,(IF(BD975&gt;=1,$AI$1,"")),IF(MOD($AG975+AQ$1,2)=1,(IF(BQ975&gt;=1,$AI$2,"")),""))),"")))),""),"")</f>
        <v/>
      </c>
      <c r="AR975" s="1" t="str">
        <f t="shared" ref="AR975:AR1038" si="253">IFERROR(IF($AH975&gt;=1,(IF($AD975=1,(IF(BR975&gt;=1,$AI$2,"")),IF($AD975=2,(IF(BE975&gt;=1,$AI$1,"")),IF($AD975=3,(IF(MOD($AG975+AR$1,2)=0,(IF(BE975&gt;=1,$AI$1,"")),IF(MOD($AG975+AR$1,2)=1,(IF(BR975&gt;=1,$AI$2,"")),""))),"")))),""),"")</f>
        <v/>
      </c>
      <c r="AS975" s="1" t="str">
        <f t="shared" ref="AS975:AS1038" si="254">IFERROR(IF($AH975&gt;=1,(IF($AD975=1,(IF(BS975&gt;=1,$AI$2,"")),IF($AD975=2,(IF(BF975&gt;=1,$AI$1,"")),IF($AD975=3,(IF(MOD($AG975+AS$1,2)=0,(IF(BF975&gt;=1,$AI$1,"")),IF(MOD($AG975+AS$1,2)=1,(IF(BS975&gt;=1,$AI$2,"")),""))),"")))),""),"")</f>
        <v/>
      </c>
      <c r="AT975" s="1" t="str">
        <f t="shared" ref="AT975:AT1038" si="255">IFERROR(IF($AH975&gt;=1,(IF($AD975=1,(IF(BT975&gt;=1,$AI$2,"")),IF($AD975=2,(IF(BG975&gt;=1,$AI$1,"")),IF($AD975=3,(IF(MOD($AG975+AT$1,2)=0,(IF(BG975&gt;=1,$AI$1,"")),IF(MOD($AG975+AT$1,2)=1,(IF(BT975&gt;=1,$AI$2,"")),""))),"")))),""),"")</f>
        <v/>
      </c>
      <c r="AU975" s="1" t="str">
        <f t="shared" ref="AU975:AU1038" si="256">IFERROR(IF($AH975&gt;=1,(IF($AD975=1,(IF(BU975&gt;=1,$AI$2,"")),IF($AD975=2,(IF(BH975&gt;=1,$AI$1,"")),IF($AD975=3,(IF(MOD($AG975+AU$1,2)=0,(IF(BH975&gt;=1,$AI$1,"")),IF(MOD($AG975+AU$1,2)=1,(IF(BU975&gt;=1,$AI$2,"")),""))),"")))),""),"")</f>
        <v/>
      </c>
      <c r="AV975" s="1" t="str">
        <f t="shared" ref="AV975:AV1038" si="257">IFERROR(IF($AH975&gt;=1,(IF($AD975=1,(IF(BV975&gt;=1,$AI$2,"")),IF($AD975=2,(IF(BI975&gt;=1,$AI$1,"")),IF($AD975=3,(IF(MOD($AG975+AV$1,2)=0,(IF(BI975&gt;=1,$AI$1,"")),IF(MOD($AG975+AV$1,2)=1,(IF(BV975&gt;=1,$AI$2,"")),""))),"")))),""),"")</f>
        <v/>
      </c>
      <c r="AW975" s="1" t="str">
        <f t="shared" ref="AW975:AW1038" si="258">IFERROR(IF($AH975&gt;=1,(IF($AD975=1,(IF(BW975&gt;=1,$AI$2,"")),IF($AD975=2,(IF(BJ975&gt;=1,$AI$1,"")),IF($AD975=3,(IF(MOD($AG975+AW$1,2)=0,(IF(BJ975&gt;=1,$AI$1,"")),IF(MOD($AG975+AW$1,2)=1,(IF(BW975&gt;=1,$AI$2,"")),""))),"")))),""),"")</f>
        <v/>
      </c>
      <c r="AX975" s="1" t="str">
        <f t="shared" ref="AX975:AX1038" si="259">IFERROR(IF($AH975&gt;=1,(IF($AD975=1,(IF(BX975&gt;=1,$AI$2,"")),IF($AD975=2,(IF(BK975&gt;=1,$AI$1,"")),IF($AD975=3,(IF(MOD($AG975+AX$1,2)=0,(IF(BK975&gt;=1,$AI$1,"")),IF(MOD($AG975+AX$1,2)=1,(IF(BX975&gt;=1,$AI$2,"")),""))),"")))),""),"")</f>
        <v/>
      </c>
      <c r="AY975" s="1">
        <f>IFERROR(IF($AE975&gt;$AE974,VLOOKUP($AC975+AL$1,STOCK!$F$10:$AB$209,16,0),IF($AE975=$AE974,(IF(AY974&gt;=1,AY974-COUNTIFS($AE974:$AE974,$AC975,AL974:AL974,$AI$1),0)),0)),0)</f>
        <v>0</v>
      </c>
      <c r="AZ975" s="1">
        <f>IFERROR(IF($AE975&gt;$AE974,VLOOKUP($AC975+AM$1,STOCK!$F$10:$AB$209,16,0),IF($AE975=$AE974,(IF(AZ974&gt;=1,AZ974-COUNTIFS($AE974:$AE974,$AC975,AM974:AM974,$AI$1),0)),0)),0)</f>
        <v>0</v>
      </c>
      <c r="BA975" s="1">
        <f>IFERROR(IF($AE975&gt;$AE974,VLOOKUP($AC975+AN$1,STOCK!$F$10:$AB$209,16,0),IF($AE975=$AE974,(IF(BA974&gt;=1,BA974-COUNTIFS($AE974:$AE974,$AC975,AN974:AN974,$AI$1),0)),0)),0)</f>
        <v>0</v>
      </c>
      <c r="BB975" s="1">
        <f>IFERROR(IF($AE975&gt;$AE974,VLOOKUP($AC975+AO$1,STOCK!$F$10:$AB$209,16,0),IF($AE975=$AE974,(IF(BB974&gt;=1,BB974-COUNTIFS($AE974:$AE974,$AC975,AO974:AO974,$AI$1),0)),0)),0)</f>
        <v>0</v>
      </c>
      <c r="BC975" s="1">
        <f>IFERROR(IF($AE975&gt;$AE974,VLOOKUP($AC975+AP$1,STOCK!$F$10:$AB$209,16,0),IF($AE975=$AE974,(IF(BC974&gt;=1,BC974-COUNTIFS($AE974:$AE974,$AC975,AP974:AP974,$AI$1),0)),0)),0)</f>
        <v>0</v>
      </c>
      <c r="BD975" s="1">
        <f>IFERROR(IF($AE975&gt;$AE974,VLOOKUP($AC975+AQ$1,STOCK!$F$10:$AB$209,16,0),IF($AE975=$AE974,(IF(BD974&gt;=1,BD974-COUNTIFS($AE974:$AE974,$AC975,AQ974:AQ974,$AI$1),0)),0)),0)</f>
        <v>0</v>
      </c>
      <c r="BE975" s="1">
        <f>IFERROR(IF($AE975&gt;$AE974,VLOOKUP($AC975+AR$1,STOCK!$F$10:$AB$209,16,0),IF($AE975=$AE974,(IF(BE974&gt;=1,BE974-COUNTIFS($AE974:$AE974,$AC975,AR974:AR974,$AI$1),0)),0)),0)</f>
        <v>0</v>
      </c>
      <c r="BF975" s="1">
        <f>IFERROR(IF($AE975&gt;$AE974,VLOOKUP($AC975+AS$1,STOCK!$F$10:$AB$209,16,0),IF($AE975=$AE974,(IF(BF974&gt;=1,BF974-COUNTIFS($AE974:$AE974,$AC975,AS974:AS974,$AI$1),0)),0)),0)</f>
        <v>0</v>
      </c>
      <c r="BG975" s="1">
        <f>IFERROR(IF($AE975&gt;$AE974,VLOOKUP($AC975+AT$1,STOCK!$F$10:$AB$209,16,0),IF($AE975=$AE974,(IF(BG974&gt;=1,BG974-COUNTIFS($AE974:$AE974,$AC975,AT974:AT974,$AI$1),0)),0)),0)</f>
        <v>0</v>
      </c>
      <c r="BH975" s="1">
        <f>IFERROR(IF($AE975&gt;$AE974,VLOOKUP($AC975+AU$1,STOCK!$F$10:$AB$209,16,0),IF($AE975=$AE974,(IF(BH974&gt;=1,BH974-COUNTIFS($AE974:$AE974,$AC975,AU974:AU974,$AI$1),0)),0)),0)</f>
        <v>0</v>
      </c>
      <c r="BI975" s="1">
        <f>IFERROR(IF($AE975&gt;$AE974,VLOOKUP($AC975+AV$1,STOCK!$F$10:$AB$209,16,0),IF($AE975=$AE974,(IF(BI974&gt;=1,BI974-COUNTIFS($AE974:$AE974,$AC975,AV974:AV974,$AI$1),0)),0)),0)</f>
        <v>0</v>
      </c>
      <c r="BJ975" s="1">
        <f>IFERROR(IF($AE975&gt;$AE974,VLOOKUP($AC975+AW$1,STOCK!$F$10:$AB$209,16,0),IF($AE975=$AE974,(IF(BJ974&gt;=1,BJ974-COUNTIFS($AE974:$AE974,$AC975,AW974:AW974,$AI$1),0)),0)),0)</f>
        <v>0</v>
      </c>
      <c r="BK975" s="1">
        <f>IFERROR(IF($AE975&gt;$AE974,VLOOKUP($AC975+AX$1,STOCK!$F$10:$AB$209,16,0),IF($AE975=$AE974,(IF(BK974&gt;=1,BK974-COUNTIFS($AE974:$AE974,$AC975,AX974:AX974,$AI$1),0)),0)),0)</f>
        <v>0</v>
      </c>
      <c r="BL975" s="1">
        <f>IFERROR(IF($AE975&gt;$AE974,VLOOKUP($AC975+AL$1,STOCK!$F$10:$AB$209,17,0),IF($AE975=$AE974,(IF(BL974&gt;=1,BL974-COUNTIFS($AE974:$AE974,$AC975,AL974:AL974,$AI$2),0)),0)),0)</f>
        <v>0</v>
      </c>
      <c r="BM975" s="1">
        <f>IFERROR(IF($AE975&gt;$AE974,VLOOKUP($AC975+AM$1,STOCK!$F$10:$AB$209,17,0),IF($AE975=$AE974,(IF(BM974&gt;=1,BM974-COUNTIFS($AE974:$AE974,$AC975,AM974:AM974,$AI$2),0)),0)),0)</f>
        <v>0</v>
      </c>
      <c r="BN975" s="1">
        <f>IFERROR(IF($AE975&gt;$AE974,VLOOKUP($AC975+AN$1,STOCK!$F$10:$AB$209,17,0),IF($AE975=$AE974,(IF(BN974&gt;=1,BN974-COUNTIFS($AE974:$AE974,$AC975,AN974:AN974,$AI$2),0)),0)),0)</f>
        <v>0</v>
      </c>
      <c r="BO975" s="1">
        <f>IFERROR(IF($AE975&gt;$AE974,VLOOKUP($AC975+AO$1,STOCK!$F$10:$AB$209,17,0),IF($AE975=$AE974,(IF(BO974&gt;=1,BO974-COUNTIFS($AE974:$AE974,$AC975,AO974:AO974,$AI$2),0)),0)),0)</f>
        <v>0</v>
      </c>
      <c r="BP975" s="1">
        <f>IFERROR(IF($AE975&gt;$AE974,VLOOKUP($AC975+AP$1,STOCK!$F$10:$AB$209,17,0),IF($AE975=$AE974,(IF(BP974&gt;=1,BP974-COUNTIFS($AE974:$AE974,$AC975,AP974:AP974,$AI$2),0)),0)),0)</f>
        <v>0</v>
      </c>
      <c r="BQ975" s="1">
        <f>IFERROR(IF($AE975&gt;$AE974,VLOOKUP($AC975+AQ$1,STOCK!$F$10:$AB$209,17,0),IF($AE975=$AE974,(IF(BQ974&gt;=1,BQ974-COUNTIFS($AE974:$AE974,$AC975,AQ974:AQ974,$AI$2),0)),0)),0)</f>
        <v>0</v>
      </c>
      <c r="BR975" s="1">
        <f>IFERROR(IF($AE975&gt;$AE974,VLOOKUP($AC975+AR$1,STOCK!$F$10:$AB$209,17,0),IF($AE975=$AE974,(IF(BR974&gt;=1,BR974-COUNTIFS($AE974:$AE974,$AC975,AR974:AR974,$AI$2),0)),0)),0)</f>
        <v>0</v>
      </c>
      <c r="BS975" s="1">
        <f>IFERROR(IF($AE975&gt;$AE974,VLOOKUP($AC975+AS$1,STOCK!$F$10:$AB$209,17,0),IF($AE975=$AE974,(IF(BS974&gt;=1,BS974-COUNTIFS($AE974:$AE974,$AC975,AS974:AS974,$AI$2),0)),0)),0)</f>
        <v>0</v>
      </c>
      <c r="BT975" s="1">
        <f>IFERROR(IF($AE975&gt;$AE974,VLOOKUP($AC975+AT$1,STOCK!$F$10:$AB$209,17,0),IF($AE975=$AE974,(IF(BT974&gt;=1,BT974-COUNTIFS($AE974:$AE974,$AC975,AT974:AT974,$AI$2),0)),0)),0)</f>
        <v>0</v>
      </c>
      <c r="BU975" s="1">
        <f>IFERROR(IF($AE975&gt;$AE974,VLOOKUP($AC975+AU$1,STOCK!$F$10:$AB$209,17,0),IF($AE975=$AE974,(IF(BU974&gt;=1,BU974-COUNTIFS($AE974:$AE974,$AC975,AU974:AU974,$AI$2),0)),0)),0)</f>
        <v>0</v>
      </c>
      <c r="BV975" s="1">
        <f>IFERROR(IF($AE975&gt;$AE974,VLOOKUP($AC975+AV$1,STOCK!$F$10:$AB$209,17,0),IF($AE975=$AE974,(IF(BV974&gt;=1,BV974-COUNTIFS($AE974:$AE974,$AC975,AV974:AV974,$AI$2),0)),0)),0)</f>
        <v>0</v>
      </c>
      <c r="BW975" s="1">
        <f>IFERROR(IF($AE975&gt;$AE974,VLOOKUP($AC975+AW$1,STOCK!$F$10:$AB$209,17,0),IF($AE975=$AE974,(IF(BW974&gt;=1,BW974-COUNTIFS($AE974:$AE974,$AC975,AW974:AW974,$AI$2),0)),0)),0)</f>
        <v>0</v>
      </c>
      <c r="BX975" s="1">
        <f>IFERROR(IF($AE975&gt;$AE974,VLOOKUP($AC975+AX$1,STOCK!$F$10:$AB$209,17,0),IF($AE975=$AE974,(IF(BX974&gt;=1,BX974-COUNTIFS($AE974:$AE974,$AC975,AX974:AX974,$AI$2),0)),0)),0)</f>
        <v>0</v>
      </c>
    </row>
    <row r="976" spans="29:76" x14ac:dyDescent="0.25">
      <c r="AC976" s="1">
        <f t="shared" si="245"/>
        <v>0</v>
      </c>
      <c r="AD976" s="1">
        <f>IFERROR(IF(LEN(AK976)&gt;=1,VLOOKUP(HLOOKUP(AK976,PROFILE!$K$5:$V$8,4,0),PROFILE!$F$1:$G$3,2,0),0),0)</f>
        <v>0</v>
      </c>
      <c r="AE976" s="1">
        <f t="shared" si="246"/>
        <v>0</v>
      </c>
      <c r="AF976" s="1">
        <v>963</v>
      </c>
      <c r="AI976" s="1" t="str">
        <f>IFERROR(IF($AH976&gt;=1,VLOOKUP($AG976,STUDENT!$O$8:$Z$1507,3,0),""),"")</f>
        <v/>
      </c>
      <c r="AJ976" s="1" t="str">
        <f>IFERROR(IF($AH976&gt;=1,VLOOKUP($AG976,STUDENT!$O$8:$Z$1507,4,0),""),"")</f>
        <v/>
      </c>
      <c r="AK976" s="1" t="str">
        <f>IFERROR(IF($AH976&gt;=1,VLOOKUP($AG976,STUDENT!$O$8:$Z$1507,6,0),""),"")</f>
        <v/>
      </c>
      <c r="AL976" s="1" t="str">
        <f t="shared" si="247"/>
        <v/>
      </c>
      <c r="AM976" s="1" t="str">
        <f t="shared" si="248"/>
        <v/>
      </c>
      <c r="AN976" s="1" t="str">
        <f t="shared" si="249"/>
        <v/>
      </c>
      <c r="AO976" s="1" t="str">
        <f t="shared" si="250"/>
        <v/>
      </c>
      <c r="AP976" s="1" t="str">
        <f t="shared" si="251"/>
        <v/>
      </c>
      <c r="AQ976" s="1" t="str">
        <f t="shared" si="252"/>
        <v/>
      </c>
      <c r="AR976" s="1" t="str">
        <f t="shared" si="253"/>
        <v/>
      </c>
      <c r="AS976" s="1" t="str">
        <f t="shared" si="254"/>
        <v/>
      </c>
      <c r="AT976" s="1" t="str">
        <f t="shared" si="255"/>
        <v/>
      </c>
      <c r="AU976" s="1" t="str">
        <f t="shared" si="256"/>
        <v/>
      </c>
      <c r="AV976" s="1" t="str">
        <f t="shared" si="257"/>
        <v/>
      </c>
      <c r="AW976" s="1" t="str">
        <f t="shared" si="258"/>
        <v/>
      </c>
      <c r="AX976" s="1" t="str">
        <f t="shared" si="259"/>
        <v/>
      </c>
      <c r="AY976" s="1">
        <f>IFERROR(IF($AE976&gt;$AE975,VLOOKUP($AC976+AL$1,STOCK!$F$10:$AB$209,16,0),IF($AE976=$AE975,(IF(AY975&gt;=1,AY975-COUNTIFS($AE975:$AE975,$AC976,AL975:AL975,$AI$1),0)),0)),0)</f>
        <v>0</v>
      </c>
      <c r="AZ976" s="1">
        <f>IFERROR(IF($AE976&gt;$AE975,VLOOKUP($AC976+AM$1,STOCK!$F$10:$AB$209,16,0),IF($AE976=$AE975,(IF(AZ975&gt;=1,AZ975-COUNTIFS($AE975:$AE975,$AC976,AM975:AM975,$AI$1),0)),0)),0)</f>
        <v>0</v>
      </c>
      <c r="BA976" s="1">
        <f>IFERROR(IF($AE976&gt;$AE975,VLOOKUP($AC976+AN$1,STOCK!$F$10:$AB$209,16,0),IF($AE976=$AE975,(IF(BA975&gt;=1,BA975-COUNTIFS($AE975:$AE975,$AC976,AN975:AN975,$AI$1),0)),0)),0)</f>
        <v>0</v>
      </c>
      <c r="BB976" s="1">
        <f>IFERROR(IF($AE976&gt;$AE975,VLOOKUP($AC976+AO$1,STOCK!$F$10:$AB$209,16,0),IF($AE976=$AE975,(IF(BB975&gt;=1,BB975-COUNTIFS($AE975:$AE975,$AC976,AO975:AO975,$AI$1),0)),0)),0)</f>
        <v>0</v>
      </c>
      <c r="BC976" s="1">
        <f>IFERROR(IF($AE976&gt;$AE975,VLOOKUP($AC976+AP$1,STOCK!$F$10:$AB$209,16,0),IF($AE976=$AE975,(IF(BC975&gt;=1,BC975-COUNTIFS($AE975:$AE975,$AC976,AP975:AP975,$AI$1),0)),0)),0)</f>
        <v>0</v>
      </c>
      <c r="BD976" s="1">
        <f>IFERROR(IF($AE976&gt;$AE975,VLOOKUP($AC976+AQ$1,STOCK!$F$10:$AB$209,16,0),IF($AE976=$AE975,(IF(BD975&gt;=1,BD975-COUNTIFS($AE975:$AE975,$AC976,AQ975:AQ975,$AI$1),0)),0)),0)</f>
        <v>0</v>
      </c>
      <c r="BE976" s="1">
        <f>IFERROR(IF($AE976&gt;$AE975,VLOOKUP($AC976+AR$1,STOCK!$F$10:$AB$209,16,0),IF($AE976=$AE975,(IF(BE975&gt;=1,BE975-COUNTIFS($AE975:$AE975,$AC976,AR975:AR975,$AI$1),0)),0)),0)</f>
        <v>0</v>
      </c>
      <c r="BF976" s="1">
        <f>IFERROR(IF($AE976&gt;$AE975,VLOOKUP($AC976+AS$1,STOCK!$F$10:$AB$209,16,0),IF($AE976=$AE975,(IF(BF975&gt;=1,BF975-COUNTIFS($AE975:$AE975,$AC976,AS975:AS975,$AI$1),0)),0)),0)</f>
        <v>0</v>
      </c>
      <c r="BG976" s="1">
        <f>IFERROR(IF($AE976&gt;$AE975,VLOOKUP($AC976+AT$1,STOCK!$F$10:$AB$209,16,0),IF($AE976=$AE975,(IF(BG975&gt;=1,BG975-COUNTIFS($AE975:$AE975,$AC976,AT975:AT975,$AI$1),0)),0)),0)</f>
        <v>0</v>
      </c>
      <c r="BH976" s="1">
        <f>IFERROR(IF($AE976&gt;$AE975,VLOOKUP($AC976+AU$1,STOCK!$F$10:$AB$209,16,0),IF($AE976=$AE975,(IF(BH975&gt;=1,BH975-COUNTIFS($AE975:$AE975,$AC976,AU975:AU975,$AI$1),0)),0)),0)</f>
        <v>0</v>
      </c>
      <c r="BI976" s="1">
        <f>IFERROR(IF($AE976&gt;$AE975,VLOOKUP($AC976+AV$1,STOCK!$F$10:$AB$209,16,0),IF($AE976=$AE975,(IF(BI975&gt;=1,BI975-COUNTIFS($AE975:$AE975,$AC976,AV975:AV975,$AI$1),0)),0)),0)</f>
        <v>0</v>
      </c>
      <c r="BJ976" s="1">
        <f>IFERROR(IF($AE976&gt;$AE975,VLOOKUP($AC976+AW$1,STOCK!$F$10:$AB$209,16,0),IF($AE976=$AE975,(IF(BJ975&gt;=1,BJ975-COUNTIFS($AE975:$AE975,$AC976,AW975:AW975,$AI$1),0)),0)),0)</f>
        <v>0</v>
      </c>
      <c r="BK976" s="1">
        <f>IFERROR(IF($AE976&gt;$AE975,VLOOKUP($AC976+AX$1,STOCK!$F$10:$AB$209,16,0),IF($AE976=$AE975,(IF(BK975&gt;=1,BK975-COUNTIFS($AE975:$AE975,$AC976,AX975:AX975,$AI$1),0)),0)),0)</f>
        <v>0</v>
      </c>
      <c r="BL976" s="1">
        <f>IFERROR(IF($AE976&gt;$AE975,VLOOKUP($AC976+AL$1,STOCK!$F$10:$AB$209,17,0),IF($AE976=$AE975,(IF(BL975&gt;=1,BL975-COUNTIFS($AE975:$AE975,$AC976,AL975:AL975,$AI$2),0)),0)),0)</f>
        <v>0</v>
      </c>
      <c r="BM976" s="1">
        <f>IFERROR(IF($AE976&gt;$AE975,VLOOKUP($AC976+AM$1,STOCK!$F$10:$AB$209,17,0),IF($AE976=$AE975,(IF(BM975&gt;=1,BM975-COUNTIFS($AE975:$AE975,$AC976,AM975:AM975,$AI$2),0)),0)),0)</f>
        <v>0</v>
      </c>
      <c r="BN976" s="1">
        <f>IFERROR(IF($AE976&gt;$AE975,VLOOKUP($AC976+AN$1,STOCK!$F$10:$AB$209,17,0),IF($AE976=$AE975,(IF(BN975&gt;=1,BN975-COUNTIFS($AE975:$AE975,$AC976,AN975:AN975,$AI$2),0)),0)),0)</f>
        <v>0</v>
      </c>
      <c r="BO976" s="1">
        <f>IFERROR(IF($AE976&gt;$AE975,VLOOKUP($AC976+AO$1,STOCK!$F$10:$AB$209,17,0),IF($AE976=$AE975,(IF(BO975&gt;=1,BO975-COUNTIFS($AE975:$AE975,$AC976,AO975:AO975,$AI$2),0)),0)),0)</f>
        <v>0</v>
      </c>
      <c r="BP976" s="1">
        <f>IFERROR(IF($AE976&gt;$AE975,VLOOKUP($AC976+AP$1,STOCK!$F$10:$AB$209,17,0),IF($AE976=$AE975,(IF(BP975&gt;=1,BP975-COUNTIFS($AE975:$AE975,$AC976,AP975:AP975,$AI$2),0)),0)),0)</f>
        <v>0</v>
      </c>
      <c r="BQ976" s="1">
        <f>IFERROR(IF($AE976&gt;$AE975,VLOOKUP($AC976+AQ$1,STOCK!$F$10:$AB$209,17,0),IF($AE976=$AE975,(IF(BQ975&gt;=1,BQ975-COUNTIFS($AE975:$AE975,$AC976,AQ975:AQ975,$AI$2),0)),0)),0)</f>
        <v>0</v>
      </c>
      <c r="BR976" s="1">
        <f>IFERROR(IF($AE976&gt;$AE975,VLOOKUP($AC976+AR$1,STOCK!$F$10:$AB$209,17,0),IF($AE976=$AE975,(IF(BR975&gt;=1,BR975-COUNTIFS($AE975:$AE975,$AC976,AR975:AR975,$AI$2),0)),0)),0)</f>
        <v>0</v>
      </c>
      <c r="BS976" s="1">
        <f>IFERROR(IF($AE976&gt;$AE975,VLOOKUP($AC976+AS$1,STOCK!$F$10:$AB$209,17,0),IF($AE976=$AE975,(IF(BS975&gt;=1,BS975-COUNTIFS($AE975:$AE975,$AC976,AS975:AS975,$AI$2),0)),0)),0)</f>
        <v>0</v>
      </c>
      <c r="BT976" s="1">
        <f>IFERROR(IF($AE976&gt;$AE975,VLOOKUP($AC976+AT$1,STOCK!$F$10:$AB$209,17,0),IF($AE976=$AE975,(IF(BT975&gt;=1,BT975-COUNTIFS($AE975:$AE975,$AC976,AT975:AT975,$AI$2),0)),0)),0)</f>
        <v>0</v>
      </c>
      <c r="BU976" s="1">
        <f>IFERROR(IF($AE976&gt;$AE975,VLOOKUP($AC976+AU$1,STOCK!$F$10:$AB$209,17,0),IF($AE976=$AE975,(IF(BU975&gt;=1,BU975-COUNTIFS($AE975:$AE975,$AC976,AU975:AU975,$AI$2),0)),0)),0)</f>
        <v>0</v>
      </c>
      <c r="BV976" s="1">
        <f>IFERROR(IF($AE976&gt;$AE975,VLOOKUP($AC976+AV$1,STOCK!$F$10:$AB$209,17,0),IF($AE976=$AE975,(IF(BV975&gt;=1,BV975-COUNTIFS($AE975:$AE975,$AC976,AV975:AV975,$AI$2),0)),0)),0)</f>
        <v>0</v>
      </c>
      <c r="BW976" s="1">
        <f>IFERROR(IF($AE976&gt;$AE975,VLOOKUP($AC976+AW$1,STOCK!$F$10:$AB$209,17,0),IF($AE976=$AE975,(IF(BW975&gt;=1,BW975-COUNTIFS($AE975:$AE975,$AC976,AW975:AW975,$AI$2),0)),0)),0)</f>
        <v>0</v>
      </c>
      <c r="BX976" s="1">
        <f>IFERROR(IF($AE976&gt;$AE975,VLOOKUP($AC976+AX$1,STOCK!$F$10:$AB$209,17,0),IF($AE976=$AE975,(IF(BX975&gt;=1,BX975-COUNTIFS($AE975:$AE975,$AC976,AX975:AX975,$AI$2),0)),0)),0)</f>
        <v>0</v>
      </c>
    </row>
    <row r="977" spans="29:76" x14ac:dyDescent="0.25">
      <c r="AC977" s="1">
        <f t="shared" si="245"/>
        <v>0</v>
      </c>
      <c r="AD977" s="1">
        <f>IFERROR(IF(LEN(AK977)&gt;=1,VLOOKUP(HLOOKUP(AK977,PROFILE!$K$5:$V$8,4,0),PROFILE!$F$1:$G$3,2,0),0),0)</f>
        <v>0</v>
      </c>
      <c r="AE977" s="1">
        <f t="shared" si="246"/>
        <v>0</v>
      </c>
      <c r="AF977" s="1">
        <v>964</v>
      </c>
      <c r="AI977" s="1" t="str">
        <f>IFERROR(IF($AH977&gt;=1,VLOOKUP($AG977,STUDENT!$O$8:$Z$1507,3,0),""),"")</f>
        <v/>
      </c>
      <c r="AJ977" s="1" t="str">
        <f>IFERROR(IF($AH977&gt;=1,VLOOKUP($AG977,STUDENT!$O$8:$Z$1507,4,0),""),"")</f>
        <v/>
      </c>
      <c r="AK977" s="1" t="str">
        <f>IFERROR(IF($AH977&gt;=1,VLOOKUP($AG977,STUDENT!$O$8:$Z$1507,6,0),""),"")</f>
        <v/>
      </c>
      <c r="AL977" s="1" t="str">
        <f t="shared" si="247"/>
        <v/>
      </c>
      <c r="AM977" s="1" t="str">
        <f t="shared" si="248"/>
        <v/>
      </c>
      <c r="AN977" s="1" t="str">
        <f t="shared" si="249"/>
        <v/>
      </c>
      <c r="AO977" s="1" t="str">
        <f t="shared" si="250"/>
        <v/>
      </c>
      <c r="AP977" s="1" t="str">
        <f t="shared" si="251"/>
        <v/>
      </c>
      <c r="AQ977" s="1" t="str">
        <f t="shared" si="252"/>
        <v/>
      </c>
      <c r="AR977" s="1" t="str">
        <f t="shared" si="253"/>
        <v/>
      </c>
      <c r="AS977" s="1" t="str">
        <f t="shared" si="254"/>
        <v/>
      </c>
      <c r="AT977" s="1" t="str">
        <f t="shared" si="255"/>
        <v/>
      </c>
      <c r="AU977" s="1" t="str">
        <f t="shared" si="256"/>
        <v/>
      </c>
      <c r="AV977" s="1" t="str">
        <f t="shared" si="257"/>
        <v/>
      </c>
      <c r="AW977" s="1" t="str">
        <f t="shared" si="258"/>
        <v/>
      </c>
      <c r="AX977" s="1" t="str">
        <f t="shared" si="259"/>
        <v/>
      </c>
      <c r="AY977" s="1">
        <f>IFERROR(IF($AE977&gt;$AE976,VLOOKUP($AC977+AL$1,STOCK!$F$10:$AB$209,16,0),IF($AE977=$AE976,(IF(AY976&gt;=1,AY976-COUNTIFS($AE976:$AE976,$AC977,AL976:AL976,$AI$1),0)),0)),0)</f>
        <v>0</v>
      </c>
      <c r="AZ977" s="1">
        <f>IFERROR(IF($AE977&gt;$AE976,VLOOKUP($AC977+AM$1,STOCK!$F$10:$AB$209,16,0),IF($AE977=$AE976,(IF(AZ976&gt;=1,AZ976-COUNTIFS($AE976:$AE976,$AC977,AM976:AM976,$AI$1),0)),0)),0)</f>
        <v>0</v>
      </c>
      <c r="BA977" s="1">
        <f>IFERROR(IF($AE977&gt;$AE976,VLOOKUP($AC977+AN$1,STOCK!$F$10:$AB$209,16,0),IF($AE977=$AE976,(IF(BA976&gt;=1,BA976-COUNTIFS($AE976:$AE976,$AC977,AN976:AN976,$AI$1),0)),0)),0)</f>
        <v>0</v>
      </c>
      <c r="BB977" s="1">
        <f>IFERROR(IF($AE977&gt;$AE976,VLOOKUP($AC977+AO$1,STOCK!$F$10:$AB$209,16,0),IF($AE977=$AE976,(IF(BB976&gt;=1,BB976-COUNTIFS($AE976:$AE976,$AC977,AO976:AO976,$AI$1),0)),0)),0)</f>
        <v>0</v>
      </c>
      <c r="BC977" s="1">
        <f>IFERROR(IF($AE977&gt;$AE976,VLOOKUP($AC977+AP$1,STOCK!$F$10:$AB$209,16,0),IF($AE977=$AE976,(IF(BC976&gt;=1,BC976-COUNTIFS($AE976:$AE976,$AC977,AP976:AP976,$AI$1),0)),0)),0)</f>
        <v>0</v>
      </c>
      <c r="BD977" s="1">
        <f>IFERROR(IF($AE977&gt;$AE976,VLOOKUP($AC977+AQ$1,STOCK!$F$10:$AB$209,16,0),IF($AE977=$AE976,(IF(BD976&gt;=1,BD976-COUNTIFS($AE976:$AE976,$AC977,AQ976:AQ976,$AI$1),0)),0)),0)</f>
        <v>0</v>
      </c>
      <c r="BE977" s="1">
        <f>IFERROR(IF($AE977&gt;$AE976,VLOOKUP($AC977+AR$1,STOCK!$F$10:$AB$209,16,0),IF($AE977=$AE976,(IF(BE976&gt;=1,BE976-COUNTIFS($AE976:$AE976,$AC977,AR976:AR976,$AI$1),0)),0)),0)</f>
        <v>0</v>
      </c>
      <c r="BF977" s="1">
        <f>IFERROR(IF($AE977&gt;$AE976,VLOOKUP($AC977+AS$1,STOCK!$F$10:$AB$209,16,0),IF($AE977=$AE976,(IF(BF976&gt;=1,BF976-COUNTIFS($AE976:$AE976,$AC977,AS976:AS976,$AI$1),0)),0)),0)</f>
        <v>0</v>
      </c>
      <c r="BG977" s="1">
        <f>IFERROR(IF($AE977&gt;$AE976,VLOOKUP($AC977+AT$1,STOCK!$F$10:$AB$209,16,0),IF($AE977=$AE976,(IF(BG976&gt;=1,BG976-COUNTIFS($AE976:$AE976,$AC977,AT976:AT976,$AI$1),0)),0)),0)</f>
        <v>0</v>
      </c>
      <c r="BH977" s="1">
        <f>IFERROR(IF($AE977&gt;$AE976,VLOOKUP($AC977+AU$1,STOCK!$F$10:$AB$209,16,0),IF($AE977=$AE976,(IF(BH976&gt;=1,BH976-COUNTIFS($AE976:$AE976,$AC977,AU976:AU976,$AI$1),0)),0)),0)</f>
        <v>0</v>
      </c>
      <c r="BI977" s="1">
        <f>IFERROR(IF($AE977&gt;$AE976,VLOOKUP($AC977+AV$1,STOCK!$F$10:$AB$209,16,0),IF($AE977=$AE976,(IF(BI976&gt;=1,BI976-COUNTIFS($AE976:$AE976,$AC977,AV976:AV976,$AI$1),0)),0)),0)</f>
        <v>0</v>
      </c>
      <c r="BJ977" s="1">
        <f>IFERROR(IF($AE977&gt;$AE976,VLOOKUP($AC977+AW$1,STOCK!$F$10:$AB$209,16,0),IF($AE977=$AE976,(IF(BJ976&gt;=1,BJ976-COUNTIFS($AE976:$AE976,$AC977,AW976:AW976,$AI$1),0)),0)),0)</f>
        <v>0</v>
      </c>
      <c r="BK977" s="1">
        <f>IFERROR(IF($AE977&gt;$AE976,VLOOKUP($AC977+AX$1,STOCK!$F$10:$AB$209,16,0),IF($AE977=$AE976,(IF(BK976&gt;=1,BK976-COUNTIFS($AE976:$AE976,$AC977,AX976:AX976,$AI$1),0)),0)),0)</f>
        <v>0</v>
      </c>
      <c r="BL977" s="1">
        <f>IFERROR(IF($AE977&gt;$AE976,VLOOKUP($AC977+AL$1,STOCK!$F$10:$AB$209,17,0),IF($AE977=$AE976,(IF(BL976&gt;=1,BL976-COUNTIFS($AE976:$AE976,$AC977,AL976:AL976,$AI$2),0)),0)),0)</f>
        <v>0</v>
      </c>
      <c r="BM977" s="1">
        <f>IFERROR(IF($AE977&gt;$AE976,VLOOKUP($AC977+AM$1,STOCK!$F$10:$AB$209,17,0),IF($AE977=$AE976,(IF(BM976&gt;=1,BM976-COUNTIFS($AE976:$AE976,$AC977,AM976:AM976,$AI$2),0)),0)),0)</f>
        <v>0</v>
      </c>
      <c r="BN977" s="1">
        <f>IFERROR(IF($AE977&gt;$AE976,VLOOKUP($AC977+AN$1,STOCK!$F$10:$AB$209,17,0),IF($AE977=$AE976,(IF(BN976&gt;=1,BN976-COUNTIFS($AE976:$AE976,$AC977,AN976:AN976,$AI$2),0)),0)),0)</f>
        <v>0</v>
      </c>
      <c r="BO977" s="1">
        <f>IFERROR(IF($AE977&gt;$AE976,VLOOKUP($AC977+AO$1,STOCK!$F$10:$AB$209,17,0),IF($AE977=$AE976,(IF(BO976&gt;=1,BO976-COUNTIFS($AE976:$AE976,$AC977,AO976:AO976,$AI$2),0)),0)),0)</f>
        <v>0</v>
      </c>
      <c r="BP977" s="1">
        <f>IFERROR(IF($AE977&gt;$AE976,VLOOKUP($AC977+AP$1,STOCK!$F$10:$AB$209,17,0),IF($AE977=$AE976,(IF(BP976&gt;=1,BP976-COUNTIFS($AE976:$AE976,$AC977,AP976:AP976,$AI$2),0)),0)),0)</f>
        <v>0</v>
      </c>
      <c r="BQ977" s="1">
        <f>IFERROR(IF($AE977&gt;$AE976,VLOOKUP($AC977+AQ$1,STOCK!$F$10:$AB$209,17,0),IF($AE977=$AE976,(IF(BQ976&gt;=1,BQ976-COUNTIFS($AE976:$AE976,$AC977,AQ976:AQ976,$AI$2),0)),0)),0)</f>
        <v>0</v>
      </c>
      <c r="BR977" s="1">
        <f>IFERROR(IF($AE977&gt;$AE976,VLOOKUP($AC977+AR$1,STOCK!$F$10:$AB$209,17,0),IF($AE977=$AE976,(IF(BR976&gt;=1,BR976-COUNTIFS($AE976:$AE976,$AC977,AR976:AR976,$AI$2),0)),0)),0)</f>
        <v>0</v>
      </c>
      <c r="BS977" s="1">
        <f>IFERROR(IF($AE977&gt;$AE976,VLOOKUP($AC977+AS$1,STOCK!$F$10:$AB$209,17,0),IF($AE977=$AE976,(IF(BS976&gt;=1,BS976-COUNTIFS($AE976:$AE976,$AC977,AS976:AS976,$AI$2),0)),0)),0)</f>
        <v>0</v>
      </c>
      <c r="BT977" s="1">
        <f>IFERROR(IF($AE977&gt;$AE976,VLOOKUP($AC977+AT$1,STOCK!$F$10:$AB$209,17,0),IF($AE977=$AE976,(IF(BT976&gt;=1,BT976-COUNTIFS($AE976:$AE976,$AC977,AT976:AT976,$AI$2),0)),0)),0)</f>
        <v>0</v>
      </c>
      <c r="BU977" s="1">
        <f>IFERROR(IF($AE977&gt;$AE976,VLOOKUP($AC977+AU$1,STOCK!$F$10:$AB$209,17,0),IF($AE977=$AE976,(IF(BU976&gt;=1,BU976-COUNTIFS($AE976:$AE976,$AC977,AU976:AU976,$AI$2),0)),0)),0)</f>
        <v>0</v>
      </c>
      <c r="BV977" s="1">
        <f>IFERROR(IF($AE977&gt;$AE976,VLOOKUP($AC977+AV$1,STOCK!$F$10:$AB$209,17,0),IF($AE977=$AE976,(IF(BV976&gt;=1,BV976-COUNTIFS($AE976:$AE976,$AC977,AV976:AV976,$AI$2),0)),0)),0)</f>
        <v>0</v>
      </c>
      <c r="BW977" s="1">
        <f>IFERROR(IF($AE977&gt;$AE976,VLOOKUP($AC977+AW$1,STOCK!$F$10:$AB$209,17,0),IF($AE977=$AE976,(IF(BW976&gt;=1,BW976-COUNTIFS($AE976:$AE976,$AC977,AW976:AW976,$AI$2),0)),0)),0)</f>
        <v>0</v>
      </c>
      <c r="BX977" s="1">
        <f>IFERROR(IF($AE977&gt;$AE976,VLOOKUP($AC977+AX$1,STOCK!$F$10:$AB$209,17,0),IF($AE977=$AE976,(IF(BX976&gt;=1,BX976-COUNTIFS($AE976:$AE976,$AC977,AX976:AX976,$AI$2),0)),0)),0)</f>
        <v>0</v>
      </c>
    </row>
    <row r="978" spans="29:76" x14ac:dyDescent="0.25">
      <c r="AC978" s="1">
        <f t="shared" si="245"/>
        <v>0</v>
      </c>
      <c r="AD978" s="1">
        <f>IFERROR(IF(LEN(AK978)&gt;=1,VLOOKUP(HLOOKUP(AK978,PROFILE!$K$5:$V$8,4,0),PROFILE!$F$1:$G$3,2,0),0),0)</f>
        <v>0</v>
      </c>
      <c r="AE978" s="1">
        <f t="shared" si="246"/>
        <v>0</v>
      </c>
      <c r="AF978" s="1">
        <v>965</v>
      </c>
      <c r="AI978" s="1" t="str">
        <f>IFERROR(IF($AH978&gt;=1,VLOOKUP($AG978,STUDENT!$O$8:$Z$1507,3,0),""),"")</f>
        <v/>
      </c>
      <c r="AJ978" s="1" t="str">
        <f>IFERROR(IF($AH978&gt;=1,VLOOKUP($AG978,STUDENT!$O$8:$Z$1507,4,0),""),"")</f>
        <v/>
      </c>
      <c r="AK978" s="1" t="str">
        <f>IFERROR(IF($AH978&gt;=1,VLOOKUP($AG978,STUDENT!$O$8:$Z$1507,6,0),""),"")</f>
        <v/>
      </c>
      <c r="AL978" s="1" t="str">
        <f t="shared" si="247"/>
        <v/>
      </c>
      <c r="AM978" s="1" t="str">
        <f t="shared" si="248"/>
        <v/>
      </c>
      <c r="AN978" s="1" t="str">
        <f t="shared" si="249"/>
        <v/>
      </c>
      <c r="AO978" s="1" t="str">
        <f t="shared" si="250"/>
        <v/>
      </c>
      <c r="AP978" s="1" t="str">
        <f t="shared" si="251"/>
        <v/>
      </c>
      <c r="AQ978" s="1" t="str">
        <f t="shared" si="252"/>
        <v/>
      </c>
      <c r="AR978" s="1" t="str">
        <f t="shared" si="253"/>
        <v/>
      </c>
      <c r="AS978" s="1" t="str">
        <f t="shared" si="254"/>
        <v/>
      </c>
      <c r="AT978" s="1" t="str">
        <f t="shared" si="255"/>
        <v/>
      </c>
      <c r="AU978" s="1" t="str">
        <f t="shared" si="256"/>
        <v/>
      </c>
      <c r="AV978" s="1" t="str">
        <f t="shared" si="257"/>
        <v/>
      </c>
      <c r="AW978" s="1" t="str">
        <f t="shared" si="258"/>
        <v/>
      </c>
      <c r="AX978" s="1" t="str">
        <f t="shared" si="259"/>
        <v/>
      </c>
      <c r="AY978" s="1">
        <f>IFERROR(IF($AE978&gt;$AE977,VLOOKUP($AC978+AL$1,STOCK!$F$10:$AB$209,16,0),IF($AE978=$AE977,(IF(AY977&gt;=1,AY977-COUNTIFS($AE977:$AE977,$AC978,AL977:AL977,$AI$1),0)),0)),0)</f>
        <v>0</v>
      </c>
      <c r="AZ978" s="1">
        <f>IFERROR(IF($AE978&gt;$AE977,VLOOKUP($AC978+AM$1,STOCK!$F$10:$AB$209,16,0),IF($AE978=$AE977,(IF(AZ977&gt;=1,AZ977-COUNTIFS($AE977:$AE977,$AC978,AM977:AM977,$AI$1),0)),0)),0)</f>
        <v>0</v>
      </c>
      <c r="BA978" s="1">
        <f>IFERROR(IF($AE978&gt;$AE977,VLOOKUP($AC978+AN$1,STOCK!$F$10:$AB$209,16,0),IF($AE978=$AE977,(IF(BA977&gt;=1,BA977-COUNTIFS($AE977:$AE977,$AC978,AN977:AN977,$AI$1),0)),0)),0)</f>
        <v>0</v>
      </c>
      <c r="BB978" s="1">
        <f>IFERROR(IF($AE978&gt;$AE977,VLOOKUP($AC978+AO$1,STOCK!$F$10:$AB$209,16,0),IF($AE978=$AE977,(IF(BB977&gt;=1,BB977-COUNTIFS($AE977:$AE977,$AC978,AO977:AO977,$AI$1),0)),0)),0)</f>
        <v>0</v>
      </c>
      <c r="BC978" s="1">
        <f>IFERROR(IF($AE978&gt;$AE977,VLOOKUP($AC978+AP$1,STOCK!$F$10:$AB$209,16,0),IF($AE978=$AE977,(IF(BC977&gt;=1,BC977-COUNTIFS($AE977:$AE977,$AC978,AP977:AP977,$AI$1),0)),0)),0)</f>
        <v>0</v>
      </c>
      <c r="BD978" s="1">
        <f>IFERROR(IF($AE978&gt;$AE977,VLOOKUP($AC978+AQ$1,STOCK!$F$10:$AB$209,16,0),IF($AE978=$AE977,(IF(BD977&gt;=1,BD977-COUNTIFS($AE977:$AE977,$AC978,AQ977:AQ977,$AI$1),0)),0)),0)</f>
        <v>0</v>
      </c>
      <c r="BE978" s="1">
        <f>IFERROR(IF($AE978&gt;$AE977,VLOOKUP($AC978+AR$1,STOCK!$F$10:$AB$209,16,0),IF($AE978=$AE977,(IF(BE977&gt;=1,BE977-COUNTIFS($AE977:$AE977,$AC978,AR977:AR977,$AI$1),0)),0)),0)</f>
        <v>0</v>
      </c>
      <c r="BF978" s="1">
        <f>IFERROR(IF($AE978&gt;$AE977,VLOOKUP($AC978+AS$1,STOCK!$F$10:$AB$209,16,0),IF($AE978=$AE977,(IF(BF977&gt;=1,BF977-COUNTIFS($AE977:$AE977,$AC978,AS977:AS977,$AI$1),0)),0)),0)</f>
        <v>0</v>
      </c>
      <c r="BG978" s="1">
        <f>IFERROR(IF($AE978&gt;$AE977,VLOOKUP($AC978+AT$1,STOCK!$F$10:$AB$209,16,0),IF($AE978=$AE977,(IF(BG977&gt;=1,BG977-COUNTIFS($AE977:$AE977,$AC978,AT977:AT977,$AI$1),0)),0)),0)</f>
        <v>0</v>
      </c>
      <c r="BH978" s="1">
        <f>IFERROR(IF($AE978&gt;$AE977,VLOOKUP($AC978+AU$1,STOCK!$F$10:$AB$209,16,0),IF($AE978=$AE977,(IF(BH977&gt;=1,BH977-COUNTIFS($AE977:$AE977,$AC978,AU977:AU977,$AI$1),0)),0)),0)</f>
        <v>0</v>
      </c>
      <c r="BI978" s="1">
        <f>IFERROR(IF($AE978&gt;$AE977,VLOOKUP($AC978+AV$1,STOCK!$F$10:$AB$209,16,0),IF($AE978=$AE977,(IF(BI977&gt;=1,BI977-COUNTIFS($AE977:$AE977,$AC978,AV977:AV977,$AI$1),0)),0)),0)</f>
        <v>0</v>
      </c>
      <c r="BJ978" s="1">
        <f>IFERROR(IF($AE978&gt;$AE977,VLOOKUP($AC978+AW$1,STOCK!$F$10:$AB$209,16,0),IF($AE978=$AE977,(IF(BJ977&gt;=1,BJ977-COUNTIFS($AE977:$AE977,$AC978,AW977:AW977,$AI$1),0)),0)),0)</f>
        <v>0</v>
      </c>
      <c r="BK978" s="1">
        <f>IFERROR(IF($AE978&gt;$AE977,VLOOKUP($AC978+AX$1,STOCK!$F$10:$AB$209,16,0),IF($AE978=$AE977,(IF(BK977&gt;=1,BK977-COUNTIFS($AE977:$AE977,$AC978,AX977:AX977,$AI$1),0)),0)),0)</f>
        <v>0</v>
      </c>
      <c r="BL978" s="1">
        <f>IFERROR(IF($AE978&gt;$AE977,VLOOKUP($AC978+AL$1,STOCK!$F$10:$AB$209,17,0),IF($AE978=$AE977,(IF(BL977&gt;=1,BL977-COUNTIFS($AE977:$AE977,$AC978,AL977:AL977,$AI$2),0)),0)),0)</f>
        <v>0</v>
      </c>
      <c r="BM978" s="1">
        <f>IFERROR(IF($AE978&gt;$AE977,VLOOKUP($AC978+AM$1,STOCK!$F$10:$AB$209,17,0),IF($AE978=$AE977,(IF(BM977&gt;=1,BM977-COUNTIFS($AE977:$AE977,$AC978,AM977:AM977,$AI$2),0)),0)),0)</f>
        <v>0</v>
      </c>
      <c r="BN978" s="1">
        <f>IFERROR(IF($AE978&gt;$AE977,VLOOKUP($AC978+AN$1,STOCK!$F$10:$AB$209,17,0),IF($AE978=$AE977,(IF(BN977&gt;=1,BN977-COUNTIFS($AE977:$AE977,$AC978,AN977:AN977,$AI$2),0)),0)),0)</f>
        <v>0</v>
      </c>
      <c r="BO978" s="1">
        <f>IFERROR(IF($AE978&gt;$AE977,VLOOKUP($AC978+AO$1,STOCK!$F$10:$AB$209,17,0),IF($AE978=$AE977,(IF(BO977&gt;=1,BO977-COUNTIFS($AE977:$AE977,$AC978,AO977:AO977,$AI$2),0)),0)),0)</f>
        <v>0</v>
      </c>
      <c r="BP978" s="1">
        <f>IFERROR(IF($AE978&gt;$AE977,VLOOKUP($AC978+AP$1,STOCK!$F$10:$AB$209,17,0),IF($AE978=$AE977,(IF(BP977&gt;=1,BP977-COUNTIFS($AE977:$AE977,$AC978,AP977:AP977,$AI$2),0)),0)),0)</f>
        <v>0</v>
      </c>
      <c r="BQ978" s="1">
        <f>IFERROR(IF($AE978&gt;$AE977,VLOOKUP($AC978+AQ$1,STOCK!$F$10:$AB$209,17,0),IF($AE978=$AE977,(IF(BQ977&gt;=1,BQ977-COUNTIFS($AE977:$AE977,$AC978,AQ977:AQ977,$AI$2),0)),0)),0)</f>
        <v>0</v>
      </c>
      <c r="BR978" s="1">
        <f>IFERROR(IF($AE978&gt;$AE977,VLOOKUP($AC978+AR$1,STOCK!$F$10:$AB$209,17,0),IF($AE978=$AE977,(IF(BR977&gt;=1,BR977-COUNTIFS($AE977:$AE977,$AC978,AR977:AR977,$AI$2),0)),0)),0)</f>
        <v>0</v>
      </c>
      <c r="BS978" s="1">
        <f>IFERROR(IF($AE978&gt;$AE977,VLOOKUP($AC978+AS$1,STOCK!$F$10:$AB$209,17,0),IF($AE978=$AE977,(IF(BS977&gt;=1,BS977-COUNTIFS($AE977:$AE977,$AC978,AS977:AS977,$AI$2),0)),0)),0)</f>
        <v>0</v>
      </c>
      <c r="BT978" s="1">
        <f>IFERROR(IF($AE978&gt;$AE977,VLOOKUP($AC978+AT$1,STOCK!$F$10:$AB$209,17,0),IF($AE978=$AE977,(IF(BT977&gt;=1,BT977-COUNTIFS($AE977:$AE977,$AC978,AT977:AT977,$AI$2),0)),0)),0)</f>
        <v>0</v>
      </c>
      <c r="BU978" s="1">
        <f>IFERROR(IF($AE978&gt;$AE977,VLOOKUP($AC978+AU$1,STOCK!$F$10:$AB$209,17,0),IF($AE978=$AE977,(IF(BU977&gt;=1,BU977-COUNTIFS($AE977:$AE977,$AC978,AU977:AU977,$AI$2),0)),0)),0)</f>
        <v>0</v>
      </c>
      <c r="BV978" s="1">
        <f>IFERROR(IF($AE978&gt;$AE977,VLOOKUP($AC978+AV$1,STOCK!$F$10:$AB$209,17,0),IF($AE978=$AE977,(IF(BV977&gt;=1,BV977-COUNTIFS($AE977:$AE977,$AC978,AV977:AV977,$AI$2),0)),0)),0)</f>
        <v>0</v>
      </c>
      <c r="BW978" s="1">
        <f>IFERROR(IF($AE978&gt;$AE977,VLOOKUP($AC978+AW$1,STOCK!$F$10:$AB$209,17,0),IF($AE978=$AE977,(IF(BW977&gt;=1,BW977-COUNTIFS($AE977:$AE977,$AC978,AW977:AW977,$AI$2),0)),0)),0)</f>
        <v>0</v>
      </c>
      <c r="BX978" s="1">
        <f>IFERROR(IF($AE978&gt;$AE977,VLOOKUP($AC978+AX$1,STOCK!$F$10:$AB$209,17,0),IF($AE978=$AE977,(IF(BX977&gt;=1,BX977-COUNTIFS($AE977:$AE977,$AC978,AX977:AX977,$AI$2),0)),0)),0)</f>
        <v>0</v>
      </c>
    </row>
    <row r="979" spans="29:76" x14ac:dyDescent="0.25">
      <c r="AC979" s="1">
        <f t="shared" si="245"/>
        <v>0</v>
      </c>
      <c r="AD979" s="1">
        <f>IFERROR(IF(LEN(AK979)&gt;=1,VLOOKUP(HLOOKUP(AK979,PROFILE!$K$5:$V$8,4,0),PROFILE!$F$1:$G$3,2,0),0),0)</f>
        <v>0</v>
      </c>
      <c r="AE979" s="1">
        <f t="shared" si="246"/>
        <v>0</v>
      </c>
      <c r="AF979" s="1">
        <v>966</v>
      </c>
      <c r="AI979" s="1" t="str">
        <f>IFERROR(IF($AH979&gt;=1,VLOOKUP($AG979,STUDENT!$O$8:$Z$1507,3,0),""),"")</f>
        <v/>
      </c>
      <c r="AJ979" s="1" t="str">
        <f>IFERROR(IF($AH979&gt;=1,VLOOKUP($AG979,STUDENT!$O$8:$Z$1507,4,0),""),"")</f>
        <v/>
      </c>
      <c r="AK979" s="1" t="str">
        <f>IFERROR(IF($AH979&gt;=1,VLOOKUP($AG979,STUDENT!$O$8:$Z$1507,6,0),""),"")</f>
        <v/>
      </c>
      <c r="AL979" s="1" t="str">
        <f t="shared" si="247"/>
        <v/>
      </c>
      <c r="AM979" s="1" t="str">
        <f t="shared" si="248"/>
        <v/>
      </c>
      <c r="AN979" s="1" t="str">
        <f t="shared" si="249"/>
        <v/>
      </c>
      <c r="AO979" s="1" t="str">
        <f t="shared" si="250"/>
        <v/>
      </c>
      <c r="AP979" s="1" t="str">
        <f t="shared" si="251"/>
        <v/>
      </c>
      <c r="AQ979" s="1" t="str">
        <f t="shared" si="252"/>
        <v/>
      </c>
      <c r="AR979" s="1" t="str">
        <f t="shared" si="253"/>
        <v/>
      </c>
      <c r="AS979" s="1" t="str">
        <f t="shared" si="254"/>
        <v/>
      </c>
      <c r="AT979" s="1" t="str">
        <f t="shared" si="255"/>
        <v/>
      </c>
      <c r="AU979" s="1" t="str">
        <f t="shared" si="256"/>
        <v/>
      </c>
      <c r="AV979" s="1" t="str">
        <f t="shared" si="257"/>
        <v/>
      </c>
      <c r="AW979" s="1" t="str">
        <f t="shared" si="258"/>
        <v/>
      </c>
      <c r="AX979" s="1" t="str">
        <f t="shared" si="259"/>
        <v/>
      </c>
      <c r="AY979" s="1">
        <f>IFERROR(IF($AE979&gt;$AE978,VLOOKUP($AC979+AL$1,STOCK!$F$10:$AB$209,16,0),IF($AE979=$AE978,(IF(AY978&gt;=1,AY978-COUNTIFS($AE978:$AE978,$AC979,AL978:AL978,$AI$1),0)),0)),0)</f>
        <v>0</v>
      </c>
      <c r="AZ979" s="1">
        <f>IFERROR(IF($AE979&gt;$AE978,VLOOKUP($AC979+AM$1,STOCK!$F$10:$AB$209,16,0),IF($AE979=$AE978,(IF(AZ978&gt;=1,AZ978-COUNTIFS($AE978:$AE978,$AC979,AM978:AM978,$AI$1),0)),0)),0)</f>
        <v>0</v>
      </c>
      <c r="BA979" s="1">
        <f>IFERROR(IF($AE979&gt;$AE978,VLOOKUP($AC979+AN$1,STOCK!$F$10:$AB$209,16,0),IF($AE979=$AE978,(IF(BA978&gt;=1,BA978-COUNTIFS($AE978:$AE978,$AC979,AN978:AN978,$AI$1),0)),0)),0)</f>
        <v>0</v>
      </c>
      <c r="BB979" s="1">
        <f>IFERROR(IF($AE979&gt;$AE978,VLOOKUP($AC979+AO$1,STOCK!$F$10:$AB$209,16,0),IF($AE979=$AE978,(IF(BB978&gt;=1,BB978-COUNTIFS($AE978:$AE978,$AC979,AO978:AO978,$AI$1),0)),0)),0)</f>
        <v>0</v>
      </c>
      <c r="BC979" s="1">
        <f>IFERROR(IF($AE979&gt;$AE978,VLOOKUP($AC979+AP$1,STOCK!$F$10:$AB$209,16,0),IF($AE979=$AE978,(IF(BC978&gt;=1,BC978-COUNTIFS($AE978:$AE978,$AC979,AP978:AP978,$AI$1),0)),0)),0)</f>
        <v>0</v>
      </c>
      <c r="BD979" s="1">
        <f>IFERROR(IF($AE979&gt;$AE978,VLOOKUP($AC979+AQ$1,STOCK!$F$10:$AB$209,16,0),IF($AE979=$AE978,(IF(BD978&gt;=1,BD978-COUNTIFS($AE978:$AE978,$AC979,AQ978:AQ978,$AI$1),0)),0)),0)</f>
        <v>0</v>
      </c>
      <c r="BE979" s="1">
        <f>IFERROR(IF($AE979&gt;$AE978,VLOOKUP($AC979+AR$1,STOCK!$F$10:$AB$209,16,0),IF($AE979=$AE978,(IF(BE978&gt;=1,BE978-COUNTIFS($AE978:$AE978,$AC979,AR978:AR978,$AI$1),0)),0)),0)</f>
        <v>0</v>
      </c>
      <c r="BF979" s="1">
        <f>IFERROR(IF($AE979&gt;$AE978,VLOOKUP($AC979+AS$1,STOCK!$F$10:$AB$209,16,0),IF($AE979=$AE978,(IF(BF978&gt;=1,BF978-COUNTIFS($AE978:$AE978,$AC979,AS978:AS978,$AI$1),0)),0)),0)</f>
        <v>0</v>
      </c>
      <c r="BG979" s="1">
        <f>IFERROR(IF($AE979&gt;$AE978,VLOOKUP($AC979+AT$1,STOCK!$F$10:$AB$209,16,0),IF($AE979=$AE978,(IF(BG978&gt;=1,BG978-COUNTIFS($AE978:$AE978,$AC979,AT978:AT978,$AI$1),0)),0)),0)</f>
        <v>0</v>
      </c>
      <c r="BH979" s="1">
        <f>IFERROR(IF($AE979&gt;$AE978,VLOOKUP($AC979+AU$1,STOCK!$F$10:$AB$209,16,0),IF($AE979=$AE978,(IF(BH978&gt;=1,BH978-COUNTIFS($AE978:$AE978,$AC979,AU978:AU978,$AI$1),0)),0)),0)</f>
        <v>0</v>
      </c>
      <c r="BI979" s="1">
        <f>IFERROR(IF($AE979&gt;$AE978,VLOOKUP($AC979+AV$1,STOCK!$F$10:$AB$209,16,0),IF($AE979=$AE978,(IF(BI978&gt;=1,BI978-COUNTIFS($AE978:$AE978,$AC979,AV978:AV978,$AI$1),0)),0)),0)</f>
        <v>0</v>
      </c>
      <c r="BJ979" s="1">
        <f>IFERROR(IF($AE979&gt;$AE978,VLOOKUP($AC979+AW$1,STOCK!$F$10:$AB$209,16,0),IF($AE979=$AE978,(IF(BJ978&gt;=1,BJ978-COUNTIFS($AE978:$AE978,$AC979,AW978:AW978,$AI$1),0)),0)),0)</f>
        <v>0</v>
      </c>
      <c r="BK979" s="1">
        <f>IFERROR(IF($AE979&gt;$AE978,VLOOKUP($AC979+AX$1,STOCK!$F$10:$AB$209,16,0),IF($AE979=$AE978,(IF(BK978&gt;=1,BK978-COUNTIFS($AE978:$AE978,$AC979,AX978:AX978,$AI$1),0)),0)),0)</f>
        <v>0</v>
      </c>
      <c r="BL979" s="1">
        <f>IFERROR(IF($AE979&gt;$AE978,VLOOKUP($AC979+AL$1,STOCK!$F$10:$AB$209,17,0),IF($AE979=$AE978,(IF(BL978&gt;=1,BL978-COUNTIFS($AE978:$AE978,$AC979,AL978:AL978,$AI$2),0)),0)),0)</f>
        <v>0</v>
      </c>
      <c r="BM979" s="1">
        <f>IFERROR(IF($AE979&gt;$AE978,VLOOKUP($AC979+AM$1,STOCK!$F$10:$AB$209,17,0),IF($AE979=$AE978,(IF(BM978&gt;=1,BM978-COUNTIFS($AE978:$AE978,$AC979,AM978:AM978,$AI$2),0)),0)),0)</f>
        <v>0</v>
      </c>
      <c r="BN979" s="1">
        <f>IFERROR(IF($AE979&gt;$AE978,VLOOKUP($AC979+AN$1,STOCK!$F$10:$AB$209,17,0),IF($AE979=$AE978,(IF(BN978&gt;=1,BN978-COUNTIFS($AE978:$AE978,$AC979,AN978:AN978,$AI$2),0)),0)),0)</f>
        <v>0</v>
      </c>
      <c r="BO979" s="1">
        <f>IFERROR(IF($AE979&gt;$AE978,VLOOKUP($AC979+AO$1,STOCK!$F$10:$AB$209,17,0),IF($AE979=$AE978,(IF(BO978&gt;=1,BO978-COUNTIFS($AE978:$AE978,$AC979,AO978:AO978,$AI$2),0)),0)),0)</f>
        <v>0</v>
      </c>
      <c r="BP979" s="1">
        <f>IFERROR(IF($AE979&gt;$AE978,VLOOKUP($AC979+AP$1,STOCK!$F$10:$AB$209,17,0),IF($AE979=$AE978,(IF(BP978&gt;=1,BP978-COUNTIFS($AE978:$AE978,$AC979,AP978:AP978,$AI$2),0)),0)),0)</f>
        <v>0</v>
      </c>
      <c r="BQ979" s="1">
        <f>IFERROR(IF($AE979&gt;$AE978,VLOOKUP($AC979+AQ$1,STOCK!$F$10:$AB$209,17,0),IF($AE979=$AE978,(IF(BQ978&gt;=1,BQ978-COUNTIFS($AE978:$AE978,$AC979,AQ978:AQ978,$AI$2),0)),0)),0)</f>
        <v>0</v>
      </c>
      <c r="BR979" s="1">
        <f>IFERROR(IF($AE979&gt;$AE978,VLOOKUP($AC979+AR$1,STOCK!$F$10:$AB$209,17,0),IF($AE979=$AE978,(IF(BR978&gt;=1,BR978-COUNTIFS($AE978:$AE978,$AC979,AR978:AR978,$AI$2),0)),0)),0)</f>
        <v>0</v>
      </c>
      <c r="BS979" s="1">
        <f>IFERROR(IF($AE979&gt;$AE978,VLOOKUP($AC979+AS$1,STOCK!$F$10:$AB$209,17,0),IF($AE979=$AE978,(IF(BS978&gt;=1,BS978-COUNTIFS($AE978:$AE978,$AC979,AS978:AS978,$AI$2),0)),0)),0)</f>
        <v>0</v>
      </c>
      <c r="BT979" s="1">
        <f>IFERROR(IF($AE979&gt;$AE978,VLOOKUP($AC979+AT$1,STOCK!$F$10:$AB$209,17,0),IF($AE979=$AE978,(IF(BT978&gt;=1,BT978-COUNTIFS($AE978:$AE978,$AC979,AT978:AT978,$AI$2),0)),0)),0)</f>
        <v>0</v>
      </c>
      <c r="BU979" s="1">
        <f>IFERROR(IF($AE979&gt;$AE978,VLOOKUP($AC979+AU$1,STOCK!$F$10:$AB$209,17,0),IF($AE979=$AE978,(IF(BU978&gt;=1,BU978-COUNTIFS($AE978:$AE978,$AC979,AU978:AU978,$AI$2),0)),0)),0)</f>
        <v>0</v>
      </c>
      <c r="BV979" s="1">
        <f>IFERROR(IF($AE979&gt;$AE978,VLOOKUP($AC979+AV$1,STOCK!$F$10:$AB$209,17,0),IF($AE979=$AE978,(IF(BV978&gt;=1,BV978-COUNTIFS($AE978:$AE978,$AC979,AV978:AV978,$AI$2),0)),0)),0)</f>
        <v>0</v>
      </c>
      <c r="BW979" s="1">
        <f>IFERROR(IF($AE979&gt;$AE978,VLOOKUP($AC979+AW$1,STOCK!$F$10:$AB$209,17,0),IF($AE979=$AE978,(IF(BW978&gt;=1,BW978-COUNTIFS($AE978:$AE978,$AC979,AW978:AW978,$AI$2),0)),0)),0)</f>
        <v>0</v>
      </c>
      <c r="BX979" s="1">
        <f>IFERROR(IF($AE979&gt;$AE978,VLOOKUP($AC979+AX$1,STOCK!$F$10:$AB$209,17,0),IF($AE979=$AE978,(IF(BX978&gt;=1,BX978-COUNTIFS($AE978:$AE978,$AC979,AX978:AX978,$AI$2),0)),0)),0)</f>
        <v>0</v>
      </c>
    </row>
    <row r="980" spans="29:76" x14ac:dyDescent="0.25">
      <c r="AC980" s="1">
        <f t="shared" si="245"/>
        <v>0</v>
      </c>
      <c r="AD980" s="1">
        <f>IFERROR(IF(LEN(AK980)&gt;=1,VLOOKUP(HLOOKUP(AK980,PROFILE!$K$5:$V$8,4,0),PROFILE!$F$1:$G$3,2,0),0),0)</f>
        <v>0</v>
      </c>
      <c r="AE980" s="1">
        <f t="shared" si="246"/>
        <v>0</v>
      </c>
      <c r="AF980" s="1">
        <v>967</v>
      </c>
      <c r="AI980" s="1" t="str">
        <f>IFERROR(IF($AH980&gt;=1,VLOOKUP($AG980,STUDENT!$O$8:$Z$1507,3,0),""),"")</f>
        <v/>
      </c>
      <c r="AJ980" s="1" t="str">
        <f>IFERROR(IF($AH980&gt;=1,VLOOKUP($AG980,STUDENT!$O$8:$Z$1507,4,0),""),"")</f>
        <v/>
      </c>
      <c r="AK980" s="1" t="str">
        <f>IFERROR(IF($AH980&gt;=1,VLOOKUP($AG980,STUDENT!$O$8:$Z$1507,6,0),""),"")</f>
        <v/>
      </c>
      <c r="AL980" s="1" t="str">
        <f t="shared" si="247"/>
        <v/>
      </c>
      <c r="AM980" s="1" t="str">
        <f t="shared" si="248"/>
        <v/>
      </c>
      <c r="AN980" s="1" t="str">
        <f t="shared" si="249"/>
        <v/>
      </c>
      <c r="AO980" s="1" t="str">
        <f t="shared" si="250"/>
        <v/>
      </c>
      <c r="AP980" s="1" t="str">
        <f t="shared" si="251"/>
        <v/>
      </c>
      <c r="AQ980" s="1" t="str">
        <f t="shared" si="252"/>
        <v/>
      </c>
      <c r="AR980" s="1" t="str">
        <f t="shared" si="253"/>
        <v/>
      </c>
      <c r="AS980" s="1" t="str">
        <f t="shared" si="254"/>
        <v/>
      </c>
      <c r="AT980" s="1" t="str">
        <f t="shared" si="255"/>
        <v/>
      </c>
      <c r="AU980" s="1" t="str">
        <f t="shared" si="256"/>
        <v/>
      </c>
      <c r="AV980" s="1" t="str">
        <f t="shared" si="257"/>
        <v/>
      </c>
      <c r="AW980" s="1" t="str">
        <f t="shared" si="258"/>
        <v/>
      </c>
      <c r="AX980" s="1" t="str">
        <f t="shared" si="259"/>
        <v/>
      </c>
      <c r="AY980" s="1">
        <f>IFERROR(IF($AE980&gt;$AE979,VLOOKUP($AC980+AL$1,STOCK!$F$10:$AB$209,16,0),IF($AE980=$AE979,(IF(AY979&gt;=1,AY979-COUNTIFS($AE979:$AE979,$AC980,AL979:AL979,$AI$1),0)),0)),0)</f>
        <v>0</v>
      </c>
      <c r="AZ980" s="1">
        <f>IFERROR(IF($AE980&gt;$AE979,VLOOKUP($AC980+AM$1,STOCK!$F$10:$AB$209,16,0),IF($AE980=$AE979,(IF(AZ979&gt;=1,AZ979-COUNTIFS($AE979:$AE979,$AC980,AM979:AM979,$AI$1),0)),0)),0)</f>
        <v>0</v>
      </c>
      <c r="BA980" s="1">
        <f>IFERROR(IF($AE980&gt;$AE979,VLOOKUP($AC980+AN$1,STOCK!$F$10:$AB$209,16,0),IF($AE980=$AE979,(IF(BA979&gt;=1,BA979-COUNTIFS($AE979:$AE979,$AC980,AN979:AN979,$AI$1),0)),0)),0)</f>
        <v>0</v>
      </c>
      <c r="BB980" s="1">
        <f>IFERROR(IF($AE980&gt;$AE979,VLOOKUP($AC980+AO$1,STOCK!$F$10:$AB$209,16,0),IF($AE980=$AE979,(IF(BB979&gt;=1,BB979-COUNTIFS($AE979:$AE979,$AC980,AO979:AO979,$AI$1),0)),0)),0)</f>
        <v>0</v>
      </c>
      <c r="BC980" s="1">
        <f>IFERROR(IF($AE980&gt;$AE979,VLOOKUP($AC980+AP$1,STOCK!$F$10:$AB$209,16,0),IF($AE980=$AE979,(IF(BC979&gt;=1,BC979-COUNTIFS($AE979:$AE979,$AC980,AP979:AP979,$AI$1),0)),0)),0)</f>
        <v>0</v>
      </c>
      <c r="BD980" s="1">
        <f>IFERROR(IF($AE980&gt;$AE979,VLOOKUP($AC980+AQ$1,STOCK!$F$10:$AB$209,16,0),IF($AE980=$AE979,(IF(BD979&gt;=1,BD979-COUNTIFS($AE979:$AE979,$AC980,AQ979:AQ979,$AI$1),0)),0)),0)</f>
        <v>0</v>
      </c>
      <c r="BE980" s="1">
        <f>IFERROR(IF($AE980&gt;$AE979,VLOOKUP($AC980+AR$1,STOCK!$F$10:$AB$209,16,0),IF($AE980=$AE979,(IF(BE979&gt;=1,BE979-COUNTIFS($AE979:$AE979,$AC980,AR979:AR979,$AI$1),0)),0)),0)</f>
        <v>0</v>
      </c>
      <c r="BF980" s="1">
        <f>IFERROR(IF($AE980&gt;$AE979,VLOOKUP($AC980+AS$1,STOCK!$F$10:$AB$209,16,0),IF($AE980=$AE979,(IF(BF979&gt;=1,BF979-COUNTIFS($AE979:$AE979,$AC980,AS979:AS979,$AI$1),0)),0)),0)</f>
        <v>0</v>
      </c>
      <c r="BG980" s="1">
        <f>IFERROR(IF($AE980&gt;$AE979,VLOOKUP($AC980+AT$1,STOCK!$F$10:$AB$209,16,0),IF($AE980=$AE979,(IF(BG979&gt;=1,BG979-COUNTIFS($AE979:$AE979,$AC980,AT979:AT979,$AI$1),0)),0)),0)</f>
        <v>0</v>
      </c>
      <c r="BH980" s="1">
        <f>IFERROR(IF($AE980&gt;$AE979,VLOOKUP($AC980+AU$1,STOCK!$F$10:$AB$209,16,0),IF($AE980=$AE979,(IF(BH979&gt;=1,BH979-COUNTIFS($AE979:$AE979,$AC980,AU979:AU979,$AI$1),0)),0)),0)</f>
        <v>0</v>
      </c>
      <c r="BI980" s="1">
        <f>IFERROR(IF($AE980&gt;$AE979,VLOOKUP($AC980+AV$1,STOCK!$F$10:$AB$209,16,0),IF($AE980=$AE979,(IF(BI979&gt;=1,BI979-COUNTIFS($AE979:$AE979,$AC980,AV979:AV979,$AI$1),0)),0)),0)</f>
        <v>0</v>
      </c>
      <c r="BJ980" s="1">
        <f>IFERROR(IF($AE980&gt;$AE979,VLOOKUP($AC980+AW$1,STOCK!$F$10:$AB$209,16,0),IF($AE980=$AE979,(IF(BJ979&gt;=1,BJ979-COUNTIFS($AE979:$AE979,$AC980,AW979:AW979,$AI$1),0)),0)),0)</f>
        <v>0</v>
      </c>
      <c r="BK980" s="1">
        <f>IFERROR(IF($AE980&gt;$AE979,VLOOKUP($AC980+AX$1,STOCK!$F$10:$AB$209,16,0),IF($AE980=$AE979,(IF(BK979&gt;=1,BK979-COUNTIFS($AE979:$AE979,$AC980,AX979:AX979,$AI$1),0)),0)),0)</f>
        <v>0</v>
      </c>
      <c r="BL980" s="1">
        <f>IFERROR(IF($AE980&gt;$AE979,VLOOKUP($AC980+AL$1,STOCK!$F$10:$AB$209,17,0),IF($AE980=$AE979,(IF(BL979&gt;=1,BL979-COUNTIFS($AE979:$AE979,$AC980,AL979:AL979,$AI$2),0)),0)),0)</f>
        <v>0</v>
      </c>
      <c r="BM980" s="1">
        <f>IFERROR(IF($AE980&gt;$AE979,VLOOKUP($AC980+AM$1,STOCK!$F$10:$AB$209,17,0),IF($AE980=$AE979,(IF(BM979&gt;=1,BM979-COUNTIFS($AE979:$AE979,$AC980,AM979:AM979,$AI$2),0)),0)),0)</f>
        <v>0</v>
      </c>
      <c r="BN980" s="1">
        <f>IFERROR(IF($AE980&gt;$AE979,VLOOKUP($AC980+AN$1,STOCK!$F$10:$AB$209,17,0),IF($AE980=$AE979,(IF(BN979&gt;=1,BN979-COUNTIFS($AE979:$AE979,$AC980,AN979:AN979,$AI$2),0)),0)),0)</f>
        <v>0</v>
      </c>
      <c r="BO980" s="1">
        <f>IFERROR(IF($AE980&gt;$AE979,VLOOKUP($AC980+AO$1,STOCK!$F$10:$AB$209,17,0),IF($AE980=$AE979,(IF(BO979&gt;=1,BO979-COUNTIFS($AE979:$AE979,$AC980,AO979:AO979,$AI$2),0)),0)),0)</f>
        <v>0</v>
      </c>
      <c r="BP980" s="1">
        <f>IFERROR(IF($AE980&gt;$AE979,VLOOKUP($AC980+AP$1,STOCK!$F$10:$AB$209,17,0),IF($AE980=$AE979,(IF(BP979&gt;=1,BP979-COUNTIFS($AE979:$AE979,$AC980,AP979:AP979,$AI$2),0)),0)),0)</f>
        <v>0</v>
      </c>
      <c r="BQ980" s="1">
        <f>IFERROR(IF($AE980&gt;$AE979,VLOOKUP($AC980+AQ$1,STOCK!$F$10:$AB$209,17,0),IF($AE980=$AE979,(IF(BQ979&gt;=1,BQ979-COUNTIFS($AE979:$AE979,$AC980,AQ979:AQ979,$AI$2),0)),0)),0)</f>
        <v>0</v>
      </c>
      <c r="BR980" s="1">
        <f>IFERROR(IF($AE980&gt;$AE979,VLOOKUP($AC980+AR$1,STOCK!$F$10:$AB$209,17,0),IF($AE980=$AE979,(IF(BR979&gt;=1,BR979-COUNTIFS($AE979:$AE979,$AC980,AR979:AR979,$AI$2),0)),0)),0)</f>
        <v>0</v>
      </c>
      <c r="BS980" s="1">
        <f>IFERROR(IF($AE980&gt;$AE979,VLOOKUP($AC980+AS$1,STOCK!$F$10:$AB$209,17,0),IF($AE980=$AE979,(IF(BS979&gt;=1,BS979-COUNTIFS($AE979:$AE979,$AC980,AS979:AS979,$AI$2),0)),0)),0)</f>
        <v>0</v>
      </c>
      <c r="BT980" s="1">
        <f>IFERROR(IF($AE980&gt;$AE979,VLOOKUP($AC980+AT$1,STOCK!$F$10:$AB$209,17,0),IF($AE980=$AE979,(IF(BT979&gt;=1,BT979-COUNTIFS($AE979:$AE979,$AC980,AT979:AT979,$AI$2),0)),0)),0)</f>
        <v>0</v>
      </c>
      <c r="BU980" s="1">
        <f>IFERROR(IF($AE980&gt;$AE979,VLOOKUP($AC980+AU$1,STOCK!$F$10:$AB$209,17,0),IF($AE980=$AE979,(IF(BU979&gt;=1,BU979-COUNTIFS($AE979:$AE979,$AC980,AU979:AU979,$AI$2),0)),0)),0)</f>
        <v>0</v>
      </c>
      <c r="BV980" s="1">
        <f>IFERROR(IF($AE980&gt;$AE979,VLOOKUP($AC980+AV$1,STOCK!$F$10:$AB$209,17,0),IF($AE980=$AE979,(IF(BV979&gt;=1,BV979-COUNTIFS($AE979:$AE979,$AC980,AV979:AV979,$AI$2),0)),0)),0)</f>
        <v>0</v>
      </c>
      <c r="BW980" s="1">
        <f>IFERROR(IF($AE980&gt;$AE979,VLOOKUP($AC980+AW$1,STOCK!$F$10:$AB$209,17,0),IF($AE980=$AE979,(IF(BW979&gt;=1,BW979-COUNTIFS($AE979:$AE979,$AC980,AW979:AW979,$AI$2),0)),0)),0)</f>
        <v>0</v>
      </c>
      <c r="BX980" s="1">
        <f>IFERROR(IF($AE980&gt;$AE979,VLOOKUP($AC980+AX$1,STOCK!$F$10:$AB$209,17,0),IF($AE980=$AE979,(IF(BX979&gt;=1,BX979-COUNTIFS($AE979:$AE979,$AC980,AX979:AX979,$AI$2),0)),0)),0)</f>
        <v>0</v>
      </c>
    </row>
    <row r="981" spans="29:76" x14ac:dyDescent="0.25">
      <c r="AC981" s="1">
        <f t="shared" si="245"/>
        <v>0</v>
      </c>
      <c r="AD981" s="1">
        <f>IFERROR(IF(LEN(AK981)&gt;=1,VLOOKUP(HLOOKUP(AK981,PROFILE!$K$5:$V$8,4,0),PROFILE!$F$1:$G$3,2,0),0),0)</f>
        <v>0</v>
      </c>
      <c r="AE981" s="1">
        <f t="shared" si="246"/>
        <v>0</v>
      </c>
      <c r="AF981" s="1">
        <v>968</v>
      </c>
      <c r="AI981" s="1" t="str">
        <f>IFERROR(IF($AH981&gt;=1,VLOOKUP($AG981,STUDENT!$O$8:$Z$1507,3,0),""),"")</f>
        <v/>
      </c>
      <c r="AJ981" s="1" t="str">
        <f>IFERROR(IF($AH981&gt;=1,VLOOKUP($AG981,STUDENT!$O$8:$Z$1507,4,0),""),"")</f>
        <v/>
      </c>
      <c r="AK981" s="1" t="str">
        <f>IFERROR(IF($AH981&gt;=1,VLOOKUP($AG981,STUDENT!$O$8:$Z$1507,6,0),""),"")</f>
        <v/>
      </c>
      <c r="AL981" s="1" t="str">
        <f t="shared" si="247"/>
        <v/>
      </c>
      <c r="AM981" s="1" t="str">
        <f t="shared" si="248"/>
        <v/>
      </c>
      <c r="AN981" s="1" t="str">
        <f t="shared" si="249"/>
        <v/>
      </c>
      <c r="AO981" s="1" t="str">
        <f t="shared" si="250"/>
        <v/>
      </c>
      <c r="AP981" s="1" t="str">
        <f t="shared" si="251"/>
        <v/>
      </c>
      <c r="AQ981" s="1" t="str">
        <f t="shared" si="252"/>
        <v/>
      </c>
      <c r="AR981" s="1" t="str">
        <f t="shared" si="253"/>
        <v/>
      </c>
      <c r="AS981" s="1" t="str">
        <f t="shared" si="254"/>
        <v/>
      </c>
      <c r="AT981" s="1" t="str">
        <f t="shared" si="255"/>
        <v/>
      </c>
      <c r="AU981" s="1" t="str">
        <f t="shared" si="256"/>
        <v/>
      </c>
      <c r="AV981" s="1" t="str">
        <f t="shared" si="257"/>
        <v/>
      </c>
      <c r="AW981" s="1" t="str">
        <f t="shared" si="258"/>
        <v/>
      </c>
      <c r="AX981" s="1" t="str">
        <f t="shared" si="259"/>
        <v/>
      </c>
      <c r="AY981" s="1">
        <f>IFERROR(IF($AE981&gt;$AE980,VLOOKUP($AC981+AL$1,STOCK!$F$10:$AB$209,16,0),IF($AE981=$AE980,(IF(AY980&gt;=1,AY980-COUNTIFS($AE980:$AE980,$AC981,AL980:AL980,$AI$1),0)),0)),0)</f>
        <v>0</v>
      </c>
      <c r="AZ981" s="1">
        <f>IFERROR(IF($AE981&gt;$AE980,VLOOKUP($AC981+AM$1,STOCK!$F$10:$AB$209,16,0),IF($AE981=$AE980,(IF(AZ980&gt;=1,AZ980-COUNTIFS($AE980:$AE980,$AC981,AM980:AM980,$AI$1),0)),0)),0)</f>
        <v>0</v>
      </c>
      <c r="BA981" s="1">
        <f>IFERROR(IF($AE981&gt;$AE980,VLOOKUP($AC981+AN$1,STOCK!$F$10:$AB$209,16,0),IF($AE981=$AE980,(IF(BA980&gt;=1,BA980-COUNTIFS($AE980:$AE980,$AC981,AN980:AN980,$AI$1),0)),0)),0)</f>
        <v>0</v>
      </c>
      <c r="BB981" s="1">
        <f>IFERROR(IF($AE981&gt;$AE980,VLOOKUP($AC981+AO$1,STOCK!$F$10:$AB$209,16,0),IF($AE981=$AE980,(IF(BB980&gt;=1,BB980-COUNTIFS($AE980:$AE980,$AC981,AO980:AO980,$AI$1),0)),0)),0)</f>
        <v>0</v>
      </c>
      <c r="BC981" s="1">
        <f>IFERROR(IF($AE981&gt;$AE980,VLOOKUP($AC981+AP$1,STOCK!$F$10:$AB$209,16,0),IF($AE981=$AE980,(IF(BC980&gt;=1,BC980-COUNTIFS($AE980:$AE980,$AC981,AP980:AP980,$AI$1),0)),0)),0)</f>
        <v>0</v>
      </c>
      <c r="BD981" s="1">
        <f>IFERROR(IF($AE981&gt;$AE980,VLOOKUP($AC981+AQ$1,STOCK!$F$10:$AB$209,16,0),IF($AE981=$AE980,(IF(BD980&gt;=1,BD980-COUNTIFS($AE980:$AE980,$AC981,AQ980:AQ980,$AI$1),0)),0)),0)</f>
        <v>0</v>
      </c>
      <c r="BE981" s="1">
        <f>IFERROR(IF($AE981&gt;$AE980,VLOOKUP($AC981+AR$1,STOCK!$F$10:$AB$209,16,0),IF($AE981=$AE980,(IF(BE980&gt;=1,BE980-COUNTIFS($AE980:$AE980,$AC981,AR980:AR980,$AI$1),0)),0)),0)</f>
        <v>0</v>
      </c>
      <c r="BF981" s="1">
        <f>IFERROR(IF($AE981&gt;$AE980,VLOOKUP($AC981+AS$1,STOCK!$F$10:$AB$209,16,0),IF($AE981=$AE980,(IF(BF980&gt;=1,BF980-COUNTIFS($AE980:$AE980,$AC981,AS980:AS980,$AI$1),0)),0)),0)</f>
        <v>0</v>
      </c>
      <c r="BG981" s="1">
        <f>IFERROR(IF($AE981&gt;$AE980,VLOOKUP($AC981+AT$1,STOCK!$F$10:$AB$209,16,0),IF($AE981=$AE980,(IF(BG980&gt;=1,BG980-COUNTIFS($AE980:$AE980,$AC981,AT980:AT980,$AI$1),0)),0)),0)</f>
        <v>0</v>
      </c>
      <c r="BH981" s="1">
        <f>IFERROR(IF($AE981&gt;$AE980,VLOOKUP($AC981+AU$1,STOCK!$F$10:$AB$209,16,0),IF($AE981=$AE980,(IF(BH980&gt;=1,BH980-COUNTIFS($AE980:$AE980,$AC981,AU980:AU980,$AI$1),0)),0)),0)</f>
        <v>0</v>
      </c>
      <c r="BI981" s="1">
        <f>IFERROR(IF($AE981&gt;$AE980,VLOOKUP($AC981+AV$1,STOCK!$F$10:$AB$209,16,0),IF($AE981=$AE980,(IF(BI980&gt;=1,BI980-COUNTIFS($AE980:$AE980,$AC981,AV980:AV980,$AI$1),0)),0)),0)</f>
        <v>0</v>
      </c>
      <c r="BJ981" s="1">
        <f>IFERROR(IF($AE981&gt;$AE980,VLOOKUP($AC981+AW$1,STOCK!$F$10:$AB$209,16,0),IF($AE981=$AE980,(IF(BJ980&gt;=1,BJ980-COUNTIFS($AE980:$AE980,$AC981,AW980:AW980,$AI$1),0)),0)),0)</f>
        <v>0</v>
      </c>
      <c r="BK981" s="1">
        <f>IFERROR(IF($AE981&gt;$AE980,VLOOKUP($AC981+AX$1,STOCK!$F$10:$AB$209,16,0),IF($AE981=$AE980,(IF(BK980&gt;=1,BK980-COUNTIFS($AE980:$AE980,$AC981,AX980:AX980,$AI$1),0)),0)),0)</f>
        <v>0</v>
      </c>
      <c r="BL981" s="1">
        <f>IFERROR(IF($AE981&gt;$AE980,VLOOKUP($AC981+AL$1,STOCK!$F$10:$AB$209,17,0),IF($AE981=$AE980,(IF(BL980&gt;=1,BL980-COUNTIFS($AE980:$AE980,$AC981,AL980:AL980,$AI$2),0)),0)),0)</f>
        <v>0</v>
      </c>
      <c r="BM981" s="1">
        <f>IFERROR(IF($AE981&gt;$AE980,VLOOKUP($AC981+AM$1,STOCK!$F$10:$AB$209,17,0),IF($AE981=$AE980,(IF(BM980&gt;=1,BM980-COUNTIFS($AE980:$AE980,$AC981,AM980:AM980,$AI$2),0)),0)),0)</f>
        <v>0</v>
      </c>
      <c r="BN981" s="1">
        <f>IFERROR(IF($AE981&gt;$AE980,VLOOKUP($AC981+AN$1,STOCK!$F$10:$AB$209,17,0),IF($AE981=$AE980,(IF(BN980&gt;=1,BN980-COUNTIFS($AE980:$AE980,$AC981,AN980:AN980,$AI$2),0)),0)),0)</f>
        <v>0</v>
      </c>
      <c r="BO981" s="1">
        <f>IFERROR(IF($AE981&gt;$AE980,VLOOKUP($AC981+AO$1,STOCK!$F$10:$AB$209,17,0),IF($AE981=$AE980,(IF(BO980&gt;=1,BO980-COUNTIFS($AE980:$AE980,$AC981,AO980:AO980,$AI$2),0)),0)),0)</f>
        <v>0</v>
      </c>
      <c r="BP981" s="1">
        <f>IFERROR(IF($AE981&gt;$AE980,VLOOKUP($AC981+AP$1,STOCK!$F$10:$AB$209,17,0),IF($AE981=$AE980,(IF(BP980&gt;=1,BP980-COUNTIFS($AE980:$AE980,$AC981,AP980:AP980,$AI$2),0)),0)),0)</f>
        <v>0</v>
      </c>
      <c r="BQ981" s="1">
        <f>IFERROR(IF($AE981&gt;$AE980,VLOOKUP($AC981+AQ$1,STOCK!$F$10:$AB$209,17,0),IF($AE981=$AE980,(IF(BQ980&gt;=1,BQ980-COUNTIFS($AE980:$AE980,$AC981,AQ980:AQ980,$AI$2),0)),0)),0)</f>
        <v>0</v>
      </c>
      <c r="BR981" s="1">
        <f>IFERROR(IF($AE981&gt;$AE980,VLOOKUP($AC981+AR$1,STOCK!$F$10:$AB$209,17,0),IF($AE981=$AE980,(IF(BR980&gt;=1,BR980-COUNTIFS($AE980:$AE980,$AC981,AR980:AR980,$AI$2),0)),0)),0)</f>
        <v>0</v>
      </c>
      <c r="BS981" s="1">
        <f>IFERROR(IF($AE981&gt;$AE980,VLOOKUP($AC981+AS$1,STOCK!$F$10:$AB$209,17,0),IF($AE981=$AE980,(IF(BS980&gt;=1,BS980-COUNTIFS($AE980:$AE980,$AC981,AS980:AS980,$AI$2),0)),0)),0)</f>
        <v>0</v>
      </c>
      <c r="BT981" s="1">
        <f>IFERROR(IF($AE981&gt;$AE980,VLOOKUP($AC981+AT$1,STOCK!$F$10:$AB$209,17,0),IF($AE981=$AE980,(IF(BT980&gt;=1,BT980-COUNTIFS($AE980:$AE980,$AC981,AT980:AT980,$AI$2),0)),0)),0)</f>
        <v>0</v>
      </c>
      <c r="BU981" s="1">
        <f>IFERROR(IF($AE981&gt;$AE980,VLOOKUP($AC981+AU$1,STOCK!$F$10:$AB$209,17,0),IF($AE981=$AE980,(IF(BU980&gt;=1,BU980-COUNTIFS($AE980:$AE980,$AC981,AU980:AU980,$AI$2),0)),0)),0)</f>
        <v>0</v>
      </c>
      <c r="BV981" s="1">
        <f>IFERROR(IF($AE981&gt;$AE980,VLOOKUP($AC981+AV$1,STOCK!$F$10:$AB$209,17,0),IF($AE981=$AE980,(IF(BV980&gt;=1,BV980-COUNTIFS($AE980:$AE980,$AC981,AV980:AV980,$AI$2),0)),0)),0)</f>
        <v>0</v>
      </c>
      <c r="BW981" s="1">
        <f>IFERROR(IF($AE981&gt;$AE980,VLOOKUP($AC981+AW$1,STOCK!$F$10:$AB$209,17,0),IF($AE981=$AE980,(IF(BW980&gt;=1,BW980-COUNTIFS($AE980:$AE980,$AC981,AW980:AW980,$AI$2),0)),0)),0)</f>
        <v>0</v>
      </c>
      <c r="BX981" s="1">
        <f>IFERROR(IF($AE981&gt;$AE980,VLOOKUP($AC981+AX$1,STOCK!$F$10:$AB$209,17,0),IF($AE981=$AE980,(IF(BX980&gt;=1,BX980-COUNTIFS($AE980:$AE980,$AC981,AX980:AX980,$AI$2),0)),0)),0)</f>
        <v>0</v>
      </c>
    </row>
    <row r="982" spans="29:76" x14ac:dyDescent="0.25">
      <c r="AC982" s="1">
        <f t="shared" si="245"/>
        <v>0</v>
      </c>
      <c r="AD982" s="1">
        <f>IFERROR(IF(LEN(AK982)&gt;=1,VLOOKUP(HLOOKUP(AK982,PROFILE!$K$5:$V$8,4,0),PROFILE!$F$1:$G$3,2,0),0),0)</f>
        <v>0</v>
      </c>
      <c r="AE982" s="1">
        <f t="shared" si="246"/>
        <v>0</v>
      </c>
      <c r="AF982" s="1">
        <v>969</v>
      </c>
      <c r="AI982" s="1" t="str">
        <f>IFERROR(IF($AH982&gt;=1,VLOOKUP($AG982,STUDENT!$O$8:$Z$1507,3,0),""),"")</f>
        <v/>
      </c>
      <c r="AJ982" s="1" t="str">
        <f>IFERROR(IF($AH982&gt;=1,VLOOKUP($AG982,STUDENT!$O$8:$Z$1507,4,0),""),"")</f>
        <v/>
      </c>
      <c r="AK982" s="1" t="str">
        <f>IFERROR(IF($AH982&gt;=1,VLOOKUP($AG982,STUDENT!$O$8:$Z$1507,6,0),""),"")</f>
        <v/>
      </c>
      <c r="AL982" s="1" t="str">
        <f t="shared" si="247"/>
        <v/>
      </c>
      <c r="AM982" s="1" t="str">
        <f t="shared" si="248"/>
        <v/>
      </c>
      <c r="AN982" s="1" t="str">
        <f t="shared" si="249"/>
        <v/>
      </c>
      <c r="AO982" s="1" t="str">
        <f t="shared" si="250"/>
        <v/>
      </c>
      <c r="AP982" s="1" t="str">
        <f t="shared" si="251"/>
        <v/>
      </c>
      <c r="AQ982" s="1" t="str">
        <f t="shared" si="252"/>
        <v/>
      </c>
      <c r="AR982" s="1" t="str">
        <f t="shared" si="253"/>
        <v/>
      </c>
      <c r="AS982" s="1" t="str">
        <f t="shared" si="254"/>
        <v/>
      </c>
      <c r="AT982" s="1" t="str">
        <f t="shared" si="255"/>
        <v/>
      </c>
      <c r="AU982" s="1" t="str">
        <f t="shared" si="256"/>
        <v/>
      </c>
      <c r="AV982" s="1" t="str">
        <f t="shared" si="257"/>
        <v/>
      </c>
      <c r="AW982" s="1" t="str">
        <f t="shared" si="258"/>
        <v/>
      </c>
      <c r="AX982" s="1" t="str">
        <f t="shared" si="259"/>
        <v/>
      </c>
      <c r="AY982" s="1">
        <f>IFERROR(IF($AE982&gt;$AE981,VLOOKUP($AC982+AL$1,STOCK!$F$10:$AB$209,16,0),IF($AE982=$AE981,(IF(AY981&gt;=1,AY981-COUNTIFS($AE981:$AE981,$AC982,AL981:AL981,$AI$1),0)),0)),0)</f>
        <v>0</v>
      </c>
      <c r="AZ982" s="1">
        <f>IFERROR(IF($AE982&gt;$AE981,VLOOKUP($AC982+AM$1,STOCK!$F$10:$AB$209,16,0),IF($AE982=$AE981,(IF(AZ981&gt;=1,AZ981-COUNTIFS($AE981:$AE981,$AC982,AM981:AM981,$AI$1),0)),0)),0)</f>
        <v>0</v>
      </c>
      <c r="BA982" s="1">
        <f>IFERROR(IF($AE982&gt;$AE981,VLOOKUP($AC982+AN$1,STOCK!$F$10:$AB$209,16,0),IF($AE982=$AE981,(IF(BA981&gt;=1,BA981-COUNTIFS($AE981:$AE981,$AC982,AN981:AN981,$AI$1),0)),0)),0)</f>
        <v>0</v>
      </c>
      <c r="BB982" s="1">
        <f>IFERROR(IF($AE982&gt;$AE981,VLOOKUP($AC982+AO$1,STOCK!$F$10:$AB$209,16,0),IF($AE982=$AE981,(IF(BB981&gt;=1,BB981-COUNTIFS($AE981:$AE981,$AC982,AO981:AO981,$AI$1),0)),0)),0)</f>
        <v>0</v>
      </c>
      <c r="BC982" s="1">
        <f>IFERROR(IF($AE982&gt;$AE981,VLOOKUP($AC982+AP$1,STOCK!$F$10:$AB$209,16,0),IF($AE982=$AE981,(IF(BC981&gt;=1,BC981-COUNTIFS($AE981:$AE981,$AC982,AP981:AP981,$AI$1),0)),0)),0)</f>
        <v>0</v>
      </c>
      <c r="BD982" s="1">
        <f>IFERROR(IF($AE982&gt;$AE981,VLOOKUP($AC982+AQ$1,STOCK!$F$10:$AB$209,16,0),IF($AE982=$AE981,(IF(BD981&gt;=1,BD981-COUNTIFS($AE981:$AE981,$AC982,AQ981:AQ981,$AI$1),0)),0)),0)</f>
        <v>0</v>
      </c>
      <c r="BE982" s="1">
        <f>IFERROR(IF($AE982&gt;$AE981,VLOOKUP($AC982+AR$1,STOCK!$F$10:$AB$209,16,0),IF($AE982=$AE981,(IF(BE981&gt;=1,BE981-COUNTIFS($AE981:$AE981,$AC982,AR981:AR981,$AI$1),0)),0)),0)</f>
        <v>0</v>
      </c>
      <c r="BF982" s="1">
        <f>IFERROR(IF($AE982&gt;$AE981,VLOOKUP($AC982+AS$1,STOCK!$F$10:$AB$209,16,0),IF($AE982=$AE981,(IF(BF981&gt;=1,BF981-COUNTIFS($AE981:$AE981,$AC982,AS981:AS981,$AI$1),0)),0)),0)</f>
        <v>0</v>
      </c>
      <c r="BG982" s="1">
        <f>IFERROR(IF($AE982&gt;$AE981,VLOOKUP($AC982+AT$1,STOCK!$F$10:$AB$209,16,0),IF($AE982=$AE981,(IF(BG981&gt;=1,BG981-COUNTIFS($AE981:$AE981,$AC982,AT981:AT981,$AI$1),0)),0)),0)</f>
        <v>0</v>
      </c>
      <c r="BH982" s="1">
        <f>IFERROR(IF($AE982&gt;$AE981,VLOOKUP($AC982+AU$1,STOCK!$F$10:$AB$209,16,0),IF($AE982=$AE981,(IF(BH981&gt;=1,BH981-COUNTIFS($AE981:$AE981,$AC982,AU981:AU981,$AI$1),0)),0)),0)</f>
        <v>0</v>
      </c>
      <c r="BI982" s="1">
        <f>IFERROR(IF($AE982&gt;$AE981,VLOOKUP($AC982+AV$1,STOCK!$F$10:$AB$209,16,0),IF($AE982=$AE981,(IF(BI981&gt;=1,BI981-COUNTIFS($AE981:$AE981,$AC982,AV981:AV981,$AI$1),0)),0)),0)</f>
        <v>0</v>
      </c>
      <c r="BJ982" s="1">
        <f>IFERROR(IF($AE982&gt;$AE981,VLOOKUP($AC982+AW$1,STOCK!$F$10:$AB$209,16,0),IF($AE982=$AE981,(IF(BJ981&gt;=1,BJ981-COUNTIFS($AE981:$AE981,$AC982,AW981:AW981,$AI$1),0)),0)),0)</f>
        <v>0</v>
      </c>
      <c r="BK982" s="1">
        <f>IFERROR(IF($AE982&gt;$AE981,VLOOKUP($AC982+AX$1,STOCK!$F$10:$AB$209,16,0),IF($AE982=$AE981,(IF(BK981&gt;=1,BK981-COUNTIFS($AE981:$AE981,$AC982,AX981:AX981,$AI$1),0)),0)),0)</f>
        <v>0</v>
      </c>
      <c r="BL982" s="1">
        <f>IFERROR(IF($AE982&gt;$AE981,VLOOKUP($AC982+AL$1,STOCK!$F$10:$AB$209,17,0),IF($AE982=$AE981,(IF(BL981&gt;=1,BL981-COUNTIFS($AE981:$AE981,$AC982,AL981:AL981,$AI$2),0)),0)),0)</f>
        <v>0</v>
      </c>
      <c r="BM982" s="1">
        <f>IFERROR(IF($AE982&gt;$AE981,VLOOKUP($AC982+AM$1,STOCK!$F$10:$AB$209,17,0),IF($AE982=$AE981,(IF(BM981&gt;=1,BM981-COUNTIFS($AE981:$AE981,$AC982,AM981:AM981,$AI$2),0)),0)),0)</f>
        <v>0</v>
      </c>
      <c r="BN982" s="1">
        <f>IFERROR(IF($AE982&gt;$AE981,VLOOKUP($AC982+AN$1,STOCK!$F$10:$AB$209,17,0),IF($AE982=$AE981,(IF(BN981&gt;=1,BN981-COUNTIFS($AE981:$AE981,$AC982,AN981:AN981,$AI$2),0)),0)),0)</f>
        <v>0</v>
      </c>
      <c r="BO982" s="1">
        <f>IFERROR(IF($AE982&gt;$AE981,VLOOKUP($AC982+AO$1,STOCK!$F$10:$AB$209,17,0),IF($AE982=$AE981,(IF(BO981&gt;=1,BO981-COUNTIFS($AE981:$AE981,$AC982,AO981:AO981,$AI$2),0)),0)),0)</f>
        <v>0</v>
      </c>
      <c r="BP982" s="1">
        <f>IFERROR(IF($AE982&gt;$AE981,VLOOKUP($AC982+AP$1,STOCK!$F$10:$AB$209,17,0),IF($AE982=$AE981,(IF(BP981&gt;=1,BP981-COUNTIFS($AE981:$AE981,$AC982,AP981:AP981,$AI$2),0)),0)),0)</f>
        <v>0</v>
      </c>
      <c r="BQ982" s="1">
        <f>IFERROR(IF($AE982&gt;$AE981,VLOOKUP($AC982+AQ$1,STOCK!$F$10:$AB$209,17,0),IF($AE982=$AE981,(IF(BQ981&gt;=1,BQ981-COUNTIFS($AE981:$AE981,$AC982,AQ981:AQ981,$AI$2),0)),0)),0)</f>
        <v>0</v>
      </c>
      <c r="BR982" s="1">
        <f>IFERROR(IF($AE982&gt;$AE981,VLOOKUP($AC982+AR$1,STOCK!$F$10:$AB$209,17,0),IF($AE982=$AE981,(IF(BR981&gt;=1,BR981-COUNTIFS($AE981:$AE981,$AC982,AR981:AR981,$AI$2),0)),0)),0)</f>
        <v>0</v>
      </c>
      <c r="BS982" s="1">
        <f>IFERROR(IF($AE982&gt;$AE981,VLOOKUP($AC982+AS$1,STOCK!$F$10:$AB$209,17,0),IF($AE982=$AE981,(IF(BS981&gt;=1,BS981-COUNTIFS($AE981:$AE981,$AC982,AS981:AS981,$AI$2),0)),0)),0)</f>
        <v>0</v>
      </c>
      <c r="BT982" s="1">
        <f>IFERROR(IF($AE982&gt;$AE981,VLOOKUP($AC982+AT$1,STOCK!$F$10:$AB$209,17,0),IF($AE982=$AE981,(IF(BT981&gt;=1,BT981-COUNTIFS($AE981:$AE981,$AC982,AT981:AT981,$AI$2),0)),0)),0)</f>
        <v>0</v>
      </c>
      <c r="BU982" s="1">
        <f>IFERROR(IF($AE982&gt;$AE981,VLOOKUP($AC982+AU$1,STOCK!$F$10:$AB$209,17,0),IF($AE982=$AE981,(IF(BU981&gt;=1,BU981-COUNTIFS($AE981:$AE981,$AC982,AU981:AU981,$AI$2),0)),0)),0)</f>
        <v>0</v>
      </c>
      <c r="BV982" s="1">
        <f>IFERROR(IF($AE982&gt;$AE981,VLOOKUP($AC982+AV$1,STOCK!$F$10:$AB$209,17,0),IF($AE982=$AE981,(IF(BV981&gt;=1,BV981-COUNTIFS($AE981:$AE981,$AC982,AV981:AV981,$AI$2),0)),0)),0)</f>
        <v>0</v>
      </c>
      <c r="BW982" s="1">
        <f>IFERROR(IF($AE982&gt;$AE981,VLOOKUP($AC982+AW$1,STOCK!$F$10:$AB$209,17,0),IF($AE982=$AE981,(IF(BW981&gt;=1,BW981-COUNTIFS($AE981:$AE981,$AC982,AW981:AW981,$AI$2),0)),0)),0)</f>
        <v>0</v>
      </c>
      <c r="BX982" s="1">
        <f>IFERROR(IF($AE982&gt;$AE981,VLOOKUP($AC982+AX$1,STOCK!$F$10:$AB$209,17,0),IF($AE982=$AE981,(IF(BX981&gt;=1,BX981-COUNTIFS($AE981:$AE981,$AC982,AX981:AX981,$AI$2),0)),0)),0)</f>
        <v>0</v>
      </c>
    </row>
    <row r="983" spans="29:76" x14ac:dyDescent="0.25">
      <c r="AC983" s="1">
        <f t="shared" si="245"/>
        <v>0</v>
      </c>
      <c r="AD983" s="1">
        <f>IFERROR(IF(LEN(AK983)&gt;=1,VLOOKUP(HLOOKUP(AK983,PROFILE!$K$5:$V$8,4,0),PROFILE!$F$1:$G$3,2,0),0),0)</f>
        <v>0</v>
      </c>
      <c r="AE983" s="1">
        <f t="shared" si="246"/>
        <v>0</v>
      </c>
      <c r="AF983" s="1">
        <v>970</v>
      </c>
      <c r="AI983" s="1" t="str">
        <f>IFERROR(IF($AH983&gt;=1,VLOOKUP($AG983,STUDENT!$O$8:$Z$1507,3,0),""),"")</f>
        <v/>
      </c>
      <c r="AJ983" s="1" t="str">
        <f>IFERROR(IF($AH983&gt;=1,VLOOKUP($AG983,STUDENT!$O$8:$Z$1507,4,0),""),"")</f>
        <v/>
      </c>
      <c r="AK983" s="1" t="str">
        <f>IFERROR(IF($AH983&gt;=1,VLOOKUP($AG983,STUDENT!$O$8:$Z$1507,6,0),""),"")</f>
        <v/>
      </c>
      <c r="AL983" s="1" t="str">
        <f t="shared" si="247"/>
        <v/>
      </c>
      <c r="AM983" s="1" t="str">
        <f t="shared" si="248"/>
        <v/>
      </c>
      <c r="AN983" s="1" t="str">
        <f t="shared" si="249"/>
        <v/>
      </c>
      <c r="AO983" s="1" t="str">
        <f t="shared" si="250"/>
        <v/>
      </c>
      <c r="AP983" s="1" t="str">
        <f t="shared" si="251"/>
        <v/>
      </c>
      <c r="AQ983" s="1" t="str">
        <f t="shared" si="252"/>
        <v/>
      </c>
      <c r="AR983" s="1" t="str">
        <f t="shared" si="253"/>
        <v/>
      </c>
      <c r="AS983" s="1" t="str">
        <f t="shared" si="254"/>
        <v/>
      </c>
      <c r="AT983" s="1" t="str">
        <f t="shared" si="255"/>
        <v/>
      </c>
      <c r="AU983" s="1" t="str">
        <f t="shared" si="256"/>
        <v/>
      </c>
      <c r="AV983" s="1" t="str">
        <f t="shared" si="257"/>
        <v/>
      </c>
      <c r="AW983" s="1" t="str">
        <f t="shared" si="258"/>
        <v/>
      </c>
      <c r="AX983" s="1" t="str">
        <f t="shared" si="259"/>
        <v/>
      </c>
      <c r="AY983" s="1">
        <f>IFERROR(IF($AE983&gt;$AE982,VLOOKUP($AC983+AL$1,STOCK!$F$10:$AB$209,16,0),IF($AE983=$AE982,(IF(AY982&gt;=1,AY982-COUNTIFS($AE982:$AE982,$AC983,AL982:AL982,$AI$1),0)),0)),0)</f>
        <v>0</v>
      </c>
      <c r="AZ983" s="1">
        <f>IFERROR(IF($AE983&gt;$AE982,VLOOKUP($AC983+AM$1,STOCK!$F$10:$AB$209,16,0),IF($AE983=$AE982,(IF(AZ982&gt;=1,AZ982-COUNTIFS($AE982:$AE982,$AC983,AM982:AM982,$AI$1),0)),0)),0)</f>
        <v>0</v>
      </c>
      <c r="BA983" s="1">
        <f>IFERROR(IF($AE983&gt;$AE982,VLOOKUP($AC983+AN$1,STOCK!$F$10:$AB$209,16,0),IF($AE983=$AE982,(IF(BA982&gt;=1,BA982-COUNTIFS($AE982:$AE982,$AC983,AN982:AN982,$AI$1),0)),0)),0)</f>
        <v>0</v>
      </c>
      <c r="BB983" s="1">
        <f>IFERROR(IF($AE983&gt;$AE982,VLOOKUP($AC983+AO$1,STOCK!$F$10:$AB$209,16,0),IF($AE983=$AE982,(IF(BB982&gt;=1,BB982-COUNTIFS($AE982:$AE982,$AC983,AO982:AO982,$AI$1),0)),0)),0)</f>
        <v>0</v>
      </c>
      <c r="BC983" s="1">
        <f>IFERROR(IF($AE983&gt;$AE982,VLOOKUP($AC983+AP$1,STOCK!$F$10:$AB$209,16,0),IF($AE983=$AE982,(IF(BC982&gt;=1,BC982-COUNTIFS($AE982:$AE982,$AC983,AP982:AP982,$AI$1),0)),0)),0)</f>
        <v>0</v>
      </c>
      <c r="BD983" s="1">
        <f>IFERROR(IF($AE983&gt;$AE982,VLOOKUP($AC983+AQ$1,STOCK!$F$10:$AB$209,16,0),IF($AE983=$AE982,(IF(BD982&gt;=1,BD982-COUNTIFS($AE982:$AE982,$AC983,AQ982:AQ982,$AI$1),0)),0)),0)</f>
        <v>0</v>
      </c>
      <c r="BE983" s="1">
        <f>IFERROR(IF($AE983&gt;$AE982,VLOOKUP($AC983+AR$1,STOCK!$F$10:$AB$209,16,0),IF($AE983=$AE982,(IF(BE982&gt;=1,BE982-COUNTIFS($AE982:$AE982,$AC983,AR982:AR982,$AI$1),0)),0)),0)</f>
        <v>0</v>
      </c>
      <c r="BF983" s="1">
        <f>IFERROR(IF($AE983&gt;$AE982,VLOOKUP($AC983+AS$1,STOCK!$F$10:$AB$209,16,0),IF($AE983=$AE982,(IF(BF982&gt;=1,BF982-COUNTIFS($AE982:$AE982,$AC983,AS982:AS982,$AI$1),0)),0)),0)</f>
        <v>0</v>
      </c>
      <c r="BG983" s="1">
        <f>IFERROR(IF($AE983&gt;$AE982,VLOOKUP($AC983+AT$1,STOCK!$F$10:$AB$209,16,0),IF($AE983=$AE982,(IF(BG982&gt;=1,BG982-COUNTIFS($AE982:$AE982,$AC983,AT982:AT982,$AI$1),0)),0)),0)</f>
        <v>0</v>
      </c>
      <c r="BH983" s="1">
        <f>IFERROR(IF($AE983&gt;$AE982,VLOOKUP($AC983+AU$1,STOCK!$F$10:$AB$209,16,0),IF($AE983=$AE982,(IF(BH982&gt;=1,BH982-COUNTIFS($AE982:$AE982,$AC983,AU982:AU982,$AI$1),0)),0)),0)</f>
        <v>0</v>
      </c>
      <c r="BI983" s="1">
        <f>IFERROR(IF($AE983&gt;$AE982,VLOOKUP($AC983+AV$1,STOCK!$F$10:$AB$209,16,0),IF($AE983=$AE982,(IF(BI982&gt;=1,BI982-COUNTIFS($AE982:$AE982,$AC983,AV982:AV982,$AI$1),0)),0)),0)</f>
        <v>0</v>
      </c>
      <c r="BJ983" s="1">
        <f>IFERROR(IF($AE983&gt;$AE982,VLOOKUP($AC983+AW$1,STOCK!$F$10:$AB$209,16,0),IF($AE983=$AE982,(IF(BJ982&gt;=1,BJ982-COUNTIFS($AE982:$AE982,$AC983,AW982:AW982,$AI$1),0)),0)),0)</f>
        <v>0</v>
      </c>
      <c r="BK983" s="1">
        <f>IFERROR(IF($AE983&gt;$AE982,VLOOKUP($AC983+AX$1,STOCK!$F$10:$AB$209,16,0),IF($AE983=$AE982,(IF(BK982&gt;=1,BK982-COUNTIFS($AE982:$AE982,$AC983,AX982:AX982,$AI$1),0)),0)),0)</f>
        <v>0</v>
      </c>
      <c r="BL983" s="1">
        <f>IFERROR(IF($AE983&gt;$AE982,VLOOKUP($AC983+AL$1,STOCK!$F$10:$AB$209,17,0),IF($AE983=$AE982,(IF(BL982&gt;=1,BL982-COUNTIFS($AE982:$AE982,$AC983,AL982:AL982,$AI$2),0)),0)),0)</f>
        <v>0</v>
      </c>
      <c r="BM983" s="1">
        <f>IFERROR(IF($AE983&gt;$AE982,VLOOKUP($AC983+AM$1,STOCK!$F$10:$AB$209,17,0),IF($AE983=$AE982,(IF(BM982&gt;=1,BM982-COUNTIFS($AE982:$AE982,$AC983,AM982:AM982,$AI$2),0)),0)),0)</f>
        <v>0</v>
      </c>
      <c r="BN983" s="1">
        <f>IFERROR(IF($AE983&gt;$AE982,VLOOKUP($AC983+AN$1,STOCK!$F$10:$AB$209,17,0),IF($AE983=$AE982,(IF(BN982&gt;=1,BN982-COUNTIFS($AE982:$AE982,$AC983,AN982:AN982,$AI$2),0)),0)),0)</f>
        <v>0</v>
      </c>
      <c r="BO983" s="1">
        <f>IFERROR(IF($AE983&gt;$AE982,VLOOKUP($AC983+AO$1,STOCK!$F$10:$AB$209,17,0),IF($AE983=$AE982,(IF(BO982&gt;=1,BO982-COUNTIFS($AE982:$AE982,$AC983,AO982:AO982,$AI$2),0)),0)),0)</f>
        <v>0</v>
      </c>
      <c r="BP983" s="1">
        <f>IFERROR(IF($AE983&gt;$AE982,VLOOKUP($AC983+AP$1,STOCK!$F$10:$AB$209,17,0),IF($AE983=$AE982,(IF(BP982&gt;=1,BP982-COUNTIFS($AE982:$AE982,$AC983,AP982:AP982,$AI$2),0)),0)),0)</f>
        <v>0</v>
      </c>
      <c r="BQ983" s="1">
        <f>IFERROR(IF($AE983&gt;$AE982,VLOOKUP($AC983+AQ$1,STOCK!$F$10:$AB$209,17,0),IF($AE983=$AE982,(IF(BQ982&gt;=1,BQ982-COUNTIFS($AE982:$AE982,$AC983,AQ982:AQ982,$AI$2),0)),0)),0)</f>
        <v>0</v>
      </c>
      <c r="BR983" s="1">
        <f>IFERROR(IF($AE983&gt;$AE982,VLOOKUP($AC983+AR$1,STOCK!$F$10:$AB$209,17,0),IF($AE983=$AE982,(IF(BR982&gt;=1,BR982-COUNTIFS($AE982:$AE982,$AC983,AR982:AR982,$AI$2),0)),0)),0)</f>
        <v>0</v>
      </c>
      <c r="BS983" s="1">
        <f>IFERROR(IF($AE983&gt;$AE982,VLOOKUP($AC983+AS$1,STOCK!$F$10:$AB$209,17,0),IF($AE983=$AE982,(IF(BS982&gt;=1,BS982-COUNTIFS($AE982:$AE982,$AC983,AS982:AS982,$AI$2),0)),0)),0)</f>
        <v>0</v>
      </c>
      <c r="BT983" s="1">
        <f>IFERROR(IF($AE983&gt;$AE982,VLOOKUP($AC983+AT$1,STOCK!$F$10:$AB$209,17,0),IF($AE983=$AE982,(IF(BT982&gt;=1,BT982-COUNTIFS($AE982:$AE982,$AC983,AT982:AT982,$AI$2),0)),0)),0)</f>
        <v>0</v>
      </c>
      <c r="BU983" s="1">
        <f>IFERROR(IF($AE983&gt;$AE982,VLOOKUP($AC983+AU$1,STOCK!$F$10:$AB$209,17,0),IF($AE983=$AE982,(IF(BU982&gt;=1,BU982-COUNTIFS($AE982:$AE982,$AC983,AU982:AU982,$AI$2),0)),0)),0)</f>
        <v>0</v>
      </c>
      <c r="BV983" s="1">
        <f>IFERROR(IF($AE983&gt;$AE982,VLOOKUP($AC983+AV$1,STOCK!$F$10:$AB$209,17,0),IF($AE983=$AE982,(IF(BV982&gt;=1,BV982-COUNTIFS($AE982:$AE982,$AC983,AV982:AV982,$AI$2),0)),0)),0)</f>
        <v>0</v>
      </c>
      <c r="BW983" s="1">
        <f>IFERROR(IF($AE983&gt;$AE982,VLOOKUP($AC983+AW$1,STOCK!$F$10:$AB$209,17,0),IF($AE983=$AE982,(IF(BW982&gt;=1,BW982-COUNTIFS($AE982:$AE982,$AC983,AW982:AW982,$AI$2),0)),0)),0)</f>
        <v>0</v>
      </c>
      <c r="BX983" s="1">
        <f>IFERROR(IF($AE983&gt;$AE982,VLOOKUP($AC983+AX$1,STOCK!$F$10:$AB$209,17,0),IF($AE983=$AE982,(IF(BX982&gt;=1,BX982-COUNTIFS($AE982:$AE982,$AC983,AX982:AX982,$AI$2),0)),0)),0)</f>
        <v>0</v>
      </c>
    </row>
    <row r="984" spans="29:76" x14ac:dyDescent="0.25">
      <c r="AC984" s="1">
        <f t="shared" si="245"/>
        <v>0</v>
      </c>
      <c r="AD984" s="1">
        <f>IFERROR(IF(LEN(AK984)&gt;=1,VLOOKUP(HLOOKUP(AK984,PROFILE!$K$5:$V$8,4,0),PROFILE!$F$1:$G$3,2,0),0),0)</f>
        <v>0</v>
      </c>
      <c r="AE984" s="1">
        <f t="shared" si="246"/>
        <v>0</v>
      </c>
      <c r="AF984" s="1">
        <v>971</v>
      </c>
      <c r="AI984" s="1" t="str">
        <f>IFERROR(IF($AH984&gt;=1,VLOOKUP($AG984,STUDENT!$O$8:$Z$1507,3,0),""),"")</f>
        <v/>
      </c>
      <c r="AJ984" s="1" t="str">
        <f>IFERROR(IF($AH984&gt;=1,VLOOKUP($AG984,STUDENT!$O$8:$Z$1507,4,0),""),"")</f>
        <v/>
      </c>
      <c r="AK984" s="1" t="str">
        <f>IFERROR(IF($AH984&gt;=1,VLOOKUP($AG984,STUDENT!$O$8:$Z$1507,6,0),""),"")</f>
        <v/>
      </c>
      <c r="AL984" s="1" t="str">
        <f t="shared" si="247"/>
        <v/>
      </c>
      <c r="AM984" s="1" t="str">
        <f t="shared" si="248"/>
        <v/>
      </c>
      <c r="AN984" s="1" t="str">
        <f t="shared" si="249"/>
        <v/>
      </c>
      <c r="AO984" s="1" t="str">
        <f t="shared" si="250"/>
        <v/>
      </c>
      <c r="AP984" s="1" t="str">
        <f t="shared" si="251"/>
        <v/>
      </c>
      <c r="AQ984" s="1" t="str">
        <f t="shared" si="252"/>
        <v/>
      </c>
      <c r="AR984" s="1" t="str">
        <f t="shared" si="253"/>
        <v/>
      </c>
      <c r="AS984" s="1" t="str">
        <f t="shared" si="254"/>
        <v/>
      </c>
      <c r="AT984" s="1" t="str">
        <f t="shared" si="255"/>
        <v/>
      </c>
      <c r="AU984" s="1" t="str">
        <f t="shared" si="256"/>
        <v/>
      </c>
      <c r="AV984" s="1" t="str">
        <f t="shared" si="257"/>
        <v/>
      </c>
      <c r="AW984" s="1" t="str">
        <f t="shared" si="258"/>
        <v/>
      </c>
      <c r="AX984" s="1" t="str">
        <f t="shared" si="259"/>
        <v/>
      </c>
      <c r="AY984" s="1">
        <f>IFERROR(IF($AE984&gt;$AE983,VLOOKUP($AC984+AL$1,STOCK!$F$10:$AB$209,16,0),IF($AE984=$AE983,(IF(AY983&gt;=1,AY983-COUNTIFS($AE983:$AE983,$AC984,AL983:AL983,$AI$1),0)),0)),0)</f>
        <v>0</v>
      </c>
      <c r="AZ984" s="1">
        <f>IFERROR(IF($AE984&gt;$AE983,VLOOKUP($AC984+AM$1,STOCK!$F$10:$AB$209,16,0),IF($AE984=$AE983,(IF(AZ983&gt;=1,AZ983-COUNTIFS($AE983:$AE983,$AC984,AM983:AM983,$AI$1),0)),0)),0)</f>
        <v>0</v>
      </c>
      <c r="BA984" s="1">
        <f>IFERROR(IF($AE984&gt;$AE983,VLOOKUP($AC984+AN$1,STOCK!$F$10:$AB$209,16,0),IF($AE984=$AE983,(IF(BA983&gt;=1,BA983-COUNTIFS($AE983:$AE983,$AC984,AN983:AN983,$AI$1),0)),0)),0)</f>
        <v>0</v>
      </c>
      <c r="BB984" s="1">
        <f>IFERROR(IF($AE984&gt;$AE983,VLOOKUP($AC984+AO$1,STOCK!$F$10:$AB$209,16,0),IF($AE984=$AE983,(IF(BB983&gt;=1,BB983-COUNTIFS($AE983:$AE983,$AC984,AO983:AO983,$AI$1),0)),0)),0)</f>
        <v>0</v>
      </c>
      <c r="BC984" s="1">
        <f>IFERROR(IF($AE984&gt;$AE983,VLOOKUP($AC984+AP$1,STOCK!$F$10:$AB$209,16,0),IF($AE984=$AE983,(IF(BC983&gt;=1,BC983-COUNTIFS($AE983:$AE983,$AC984,AP983:AP983,$AI$1),0)),0)),0)</f>
        <v>0</v>
      </c>
      <c r="BD984" s="1">
        <f>IFERROR(IF($AE984&gt;$AE983,VLOOKUP($AC984+AQ$1,STOCK!$F$10:$AB$209,16,0),IF($AE984=$AE983,(IF(BD983&gt;=1,BD983-COUNTIFS($AE983:$AE983,$AC984,AQ983:AQ983,$AI$1),0)),0)),0)</f>
        <v>0</v>
      </c>
      <c r="BE984" s="1">
        <f>IFERROR(IF($AE984&gt;$AE983,VLOOKUP($AC984+AR$1,STOCK!$F$10:$AB$209,16,0),IF($AE984=$AE983,(IF(BE983&gt;=1,BE983-COUNTIFS($AE983:$AE983,$AC984,AR983:AR983,$AI$1),0)),0)),0)</f>
        <v>0</v>
      </c>
      <c r="BF984" s="1">
        <f>IFERROR(IF($AE984&gt;$AE983,VLOOKUP($AC984+AS$1,STOCK!$F$10:$AB$209,16,0),IF($AE984=$AE983,(IF(BF983&gt;=1,BF983-COUNTIFS($AE983:$AE983,$AC984,AS983:AS983,$AI$1),0)),0)),0)</f>
        <v>0</v>
      </c>
      <c r="BG984" s="1">
        <f>IFERROR(IF($AE984&gt;$AE983,VLOOKUP($AC984+AT$1,STOCK!$F$10:$AB$209,16,0),IF($AE984=$AE983,(IF(BG983&gt;=1,BG983-COUNTIFS($AE983:$AE983,$AC984,AT983:AT983,$AI$1),0)),0)),0)</f>
        <v>0</v>
      </c>
      <c r="BH984" s="1">
        <f>IFERROR(IF($AE984&gt;$AE983,VLOOKUP($AC984+AU$1,STOCK!$F$10:$AB$209,16,0),IF($AE984=$AE983,(IF(BH983&gt;=1,BH983-COUNTIFS($AE983:$AE983,$AC984,AU983:AU983,$AI$1),0)),0)),0)</f>
        <v>0</v>
      </c>
      <c r="BI984" s="1">
        <f>IFERROR(IF($AE984&gt;$AE983,VLOOKUP($AC984+AV$1,STOCK!$F$10:$AB$209,16,0),IF($AE984=$AE983,(IF(BI983&gt;=1,BI983-COUNTIFS($AE983:$AE983,$AC984,AV983:AV983,$AI$1),0)),0)),0)</f>
        <v>0</v>
      </c>
      <c r="BJ984" s="1">
        <f>IFERROR(IF($AE984&gt;$AE983,VLOOKUP($AC984+AW$1,STOCK!$F$10:$AB$209,16,0),IF($AE984=$AE983,(IF(BJ983&gt;=1,BJ983-COUNTIFS($AE983:$AE983,$AC984,AW983:AW983,$AI$1),0)),0)),0)</f>
        <v>0</v>
      </c>
      <c r="BK984" s="1">
        <f>IFERROR(IF($AE984&gt;$AE983,VLOOKUP($AC984+AX$1,STOCK!$F$10:$AB$209,16,0),IF($AE984=$AE983,(IF(BK983&gt;=1,BK983-COUNTIFS($AE983:$AE983,$AC984,AX983:AX983,$AI$1),0)),0)),0)</f>
        <v>0</v>
      </c>
      <c r="BL984" s="1">
        <f>IFERROR(IF($AE984&gt;$AE983,VLOOKUP($AC984+AL$1,STOCK!$F$10:$AB$209,17,0),IF($AE984=$AE983,(IF(BL983&gt;=1,BL983-COUNTIFS($AE983:$AE983,$AC984,AL983:AL983,$AI$2),0)),0)),0)</f>
        <v>0</v>
      </c>
      <c r="BM984" s="1">
        <f>IFERROR(IF($AE984&gt;$AE983,VLOOKUP($AC984+AM$1,STOCK!$F$10:$AB$209,17,0),IF($AE984=$AE983,(IF(BM983&gt;=1,BM983-COUNTIFS($AE983:$AE983,$AC984,AM983:AM983,$AI$2),0)),0)),0)</f>
        <v>0</v>
      </c>
      <c r="BN984" s="1">
        <f>IFERROR(IF($AE984&gt;$AE983,VLOOKUP($AC984+AN$1,STOCK!$F$10:$AB$209,17,0),IF($AE984=$AE983,(IF(BN983&gt;=1,BN983-COUNTIFS($AE983:$AE983,$AC984,AN983:AN983,$AI$2),0)),0)),0)</f>
        <v>0</v>
      </c>
      <c r="BO984" s="1">
        <f>IFERROR(IF($AE984&gt;$AE983,VLOOKUP($AC984+AO$1,STOCK!$F$10:$AB$209,17,0),IF($AE984=$AE983,(IF(BO983&gt;=1,BO983-COUNTIFS($AE983:$AE983,$AC984,AO983:AO983,$AI$2),0)),0)),0)</f>
        <v>0</v>
      </c>
      <c r="BP984" s="1">
        <f>IFERROR(IF($AE984&gt;$AE983,VLOOKUP($AC984+AP$1,STOCK!$F$10:$AB$209,17,0),IF($AE984=$AE983,(IF(BP983&gt;=1,BP983-COUNTIFS($AE983:$AE983,$AC984,AP983:AP983,$AI$2),0)),0)),0)</f>
        <v>0</v>
      </c>
      <c r="BQ984" s="1">
        <f>IFERROR(IF($AE984&gt;$AE983,VLOOKUP($AC984+AQ$1,STOCK!$F$10:$AB$209,17,0),IF($AE984=$AE983,(IF(BQ983&gt;=1,BQ983-COUNTIFS($AE983:$AE983,$AC984,AQ983:AQ983,$AI$2),0)),0)),0)</f>
        <v>0</v>
      </c>
      <c r="BR984" s="1">
        <f>IFERROR(IF($AE984&gt;$AE983,VLOOKUP($AC984+AR$1,STOCK!$F$10:$AB$209,17,0),IF($AE984=$AE983,(IF(BR983&gt;=1,BR983-COUNTIFS($AE983:$AE983,$AC984,AR983:AR983,$AI$2),0)),0)),0)</f>
        <v>0</v>
      </c>
      <c r="BS984" s="1">
        <f>IFERROR(IF($AE984&gt;$AE983,VLOOKUP($AC984+AS$1,STOCK!$F$10:$AB$209,17,0),IF($AE984=$AE983,(IF(BS983&gt;=1,BS983-COUNTIFS($AE983:$AE983,$AC984,AS983:AS983,$AI$2),0)),0)),0)</f>
        <v>0</v>
      </c>
      <c r="BT984" s="1">
        <f>IFERROR(IF($AE984&gt;$AE983,VLOOKUP($AC984+AT$1,STOCK!$F$10:$AB$209,17,0),IF($AE984=$AE983,(IF(BT983&gt;=1,BT983-COUNTIFS($AE983:$AE983,$AC984,AT983:AT983,$AI$2),0)),0)),0)</f>
        <v>0</v>
      </c>
      <c r="BU984" s="1">
        <f>IFERROR(IF($AE984&gt;$AE983,VLOOKUP($AC984+AU$1,STOCK!$F$10:$AB$209,17,0),IF($AE984=$AE983,(IF(BU983&gt;=1,BU983-COUNTIFS($AE983:$AE983,$AC984,AU983:AU983,$AI$2),0)),0)),0)</f>
        <v>0</v>
      </c>
      <c r="BV984" s="1">
        <f>IFERROR(IF($AE984&gt;$AE983,VLOOKUP($AC984+AV$1,STOCK!$F$10:$AB$209,17,0),IF($AE984=$AE983,(IF(BV983&gt;=1,BV983-COUNTIFS($AE983:$AE983,$AC984,AV983:AV983,$AI$2),0)),0)),0)</f>
        <v>0</v>
      </c>
      <c r="BW984" s="1">
        <f>IFERROR(IF($AE984&gt;$AE983,VLOOKUP($AC984+AW$1,STOCK!$F$10:$AB$209,17,0),IF($AE984=$AE983,(IF(BW983&gt;=1,BW983-COUNTIFS($AE983:$AE983,$AC984,AW983:AW983,$AI$2),0)),0)),0)</f>
        <v>0</v>
      </c>
      <c r="BX984" s="1">
        <f>IFERROR(IF($AE984&gt;$AE983,VLOOKUP($AC984+AX$1,STOCK!$F$10:$AB$209,17,0),IF($AE984=$AE983,(IF(BX983&gt;=1,BX983-COUNTIFS($AE983:$AE983,$AC984,AX983:AX983,$AI$2),0)),0)),0)</f>
        <v>0</v>
      </c>
    </row>
    <row r="985" spans="29:76" x14ac:dyDescent="0.25">
      <c r="AC985" s="1">
        <f t="shared" si="245"/>
        <v>0</v>
      </c>
      <c r="AD985" s="1">
        <f>IFERROR(IF(LEN(AK985)&gt;=1,VLOOKUP(HLOOKUP(AK985,PROFILE!$K$5:$V$8,4,0),PROFILE!$F$1:$G$3,2,0),0),0)</f>
        <v>0</v>
      </c>
      <c r="AE985" s="1">
        <f t="shared" si="246"/>
        <v>0</v>
      </c>
      <c r="AF985" s="1">
        <v>972</v>
      </c>
      <c r="AI985" s="1" t="str">
        <f>IFERROR(IF($AH985&gt;=1,VLOOKUP($AG985,STUDENT!$O$8:$Z$1507,3,0),""),"")</f>
        <v/>
      </c>
      <c r="AJ985" s="1" t="str">
        <f>IFERROR(IF($AH985&gt;=1,VLOOKUP($AG985,STUDENT!$O$8:$Z$1507,4,0),""),"")</f>
        <v/>
      </c>
      <c r="AK985" s="1" t="str">
        <f>IFERROR(IF($AH985&gt;=1,VLOOKUP($AG985,STUDENT!$O$8:$Z$1507,6,0),""),"")</f>
        <v/>
      </c>
      <c r="AL985" s="1" t="str">
        <f t="shared" si="247"/>
        <v/>
      </c>
      <c r="AM985" s="1" t="str">
        <f t="shared" si="248"/>
        <v/>
      </c>
      <c r="AN985" s="1" t="str">
        <f t="shared" si="249"/>
        <v/>
      </c>
      <c r="AO985" s="1" t="str">
        <f t="shared" si="250"/>
        <v/>
      </c>
      <c r="AP985" s="1" t="str">
        <f t="shared" si="251"/>
        <v/>
      </c>
      <c r="AQ985" s="1" t="str">
        <f t="shared" si="252"/>
        <v/>
      </c>
      <c r="AR985" s="1" t="str">
        <f t="shared" si="253"/>
        <v/>
      </c>
      <c r="AS985" s="1" t="str">
        <f t="shared" si="254"/>
        <v/>
      </c>
      <c r="AT985" s="1" t="str">
        <f t="shared" si="255"/>
        <v/>
      </c>
      <c r="AU985" s="1" t="str">
        <f t="shared" si="256"/>
        <v/>
      </c>
      <c r="AV985" s="1" t="str">
        <f t="shared" si="257"/>
        <v/>
      </c>
      <c r="AW985" s="1" t="str">
        <f t="shared" si="258"/>
        <v/>
      </c>
      <c r="AX985" s="1" t="str">
        <f t="shared" si="259"/>
        <v/>
      </c>
      <c r="AY985" s="1">
        <f>IFERROR(IF($AE985&gt;$AE984,VLOOKUP($AC985+AL$1,STOCK!$F$10:$AB$209,16,0),IF($AE985=$AE984,(IF(AY984&gt;=1,AY984-COUNTIFS($AE984:$AE984,$AC985,AL984:AL984,$AI$1),0)),0)),0)</f>
        <v>0</v>
      </c>
      <c r="AZ985" s="1">
        <f>IFERROR(IF($AE985&gt;$AE984,VLOOKUP($AC985+AM$1,STOCK!$F$10:$AB$209,16,0),IF($AE985=$AE984,(IF(AZ984&gt;=1,AZ984-COUNTIFS($AE984:$AE984,$AC985,AM984:AM984,$AI$1),0)),0)),0)</f>
        <v>0</v>
      </c>
      <c r="BA985" s="1">
        <f>IFERROR(IF($AE985&gt;$AE984,VLOOKUP($AC985+AN$1,STOCK!$F$10:$AB$209,16,0),IF($AE985=$AE984,(IF(BA984&gt;=1,BA984-COUNTIFS($AE984:$AE984,$AC985,AN984:AN984,$AI$1),0)),0)),0)</f>
        <v>0</v>
      </c>
      <c r="BB985" s="1">
        <f>IFERROR(IF($AE985&gt;$AE984,VLOOKUP($AC985+AO$1,STOCK!$F$10:$AB$209,16,0),IF($AE985=$AE984,(IF(BB984&gt;=1,BB984-COUNTIFS($AE984:$AE984,$AC985,AO984:AO984,$AI$1),0)),0)),0)</f>
        <v>0</v>
      </c>
      <c r="BC985" s="1">
        <f>IFERROR(IF($AE985&gt;$AE984,VLOOKUP($AC985+AP$1,STOCK!$F$10:$AB$209,16,0),IF($AE985=$AE984,(IF(BC984&gt;=1,BC984-COUNTIFS($AE984:$AE984,$AC985,AP984:AP984,$AI$1),0)),0)),0)</f>
        <v>0</v>
      </c>
      <c r="BD985" s="1">
        <f>IFERROR(IF($AE985&gt;$AE984,VLOOKUP($AC985+AQ$1,STOCK!$F$10:$AB$209,16,0),IF($AE985=$AE984,(IF(BD984&gt;=1,BD984-COUNTIFS($AE984:$AE984,$AC985,AQ984:AQ984,$AI$1),0)),0)),0)</f>
        <v>0</v>
      </c>
      <c r="BE985" s="1">
        <f>IFERROR(IF($AE985&gt;$AE984,VLOOKUP($AC985+AR$1,STOCK!$F$10:$AB$209,16,0),IF($AE985=$AE984,(IF(BE984&gt;=1,BE984-COUNTIFS($AE984:$AE984,$AC985,AR984:AR984,$AI$1),0)),0)),0)</f>
        <v>0</v>
      </c>
      <c r="BF985" s="1">
        <f>IFERROR(IF($AE985&gt;$AE984,VLOOKUP($AC985+AS$1,STOCK!$F$10:$AB$209,16,0),IF($AE985=$AE984,(IF(BF984&gt;=1,BF984-COUNTIFS($AE984:$AE984,$AC985,AS984:AS984,$AI$1),0)),0)),0)</f>
        <v>0</v>
      </c>
      <c r="BG985" s="1">
        <f>IFERROR(IF($AE985&gt;$AE984,VLOOKUP($AC985+AT$1,STOCK!$F$10:$AB$209,16,0),IF($AE985=$AE984,(IF(BG984&gt;=1,BG984-COUNTIFS($AE984:$AE984,$AC985,AT984:AT984,$AI$1),0)),0)),0)</f>
        <v>0</v>
      </c>
      <c r="BH985" s="1">
        <f>IFERROR(IF($AE985&gt;$AE984,VLOOKUP($AC985+AU$1,STOCK!$F$10:$AB$209,16,0),IF($AE985=$AE984,(IF(BH984&gt;=1,BH984-COUNTIFS($AE984:$AE984,$AC985,AU984:AU984,$AI$1),0)),0)),0)</f>
        <v>0</v>
      </c>
      <c r="BI985" s="1">
        <f>IFERROR(IF($AE985&gt;$AE984,VLOOKUP($AC985+AV$1,STOCK!$F$10:$AB$209,16,0),IF($AE985=$AE984,(IF(BI984&gt;=1,BI984-COUNTIFS($AE984:$AE984,$AC985,AV984:AV984,$AI$1),0)),0)),0)</f>
        <v>0</v>
      </c>
      <c r="BJ985" s="1">
        <f>IFERROR(IF($AE985&gt;$AE984,VLOOKUP($AC985+AW$1,STOCK!$F$10:$AB$209,16,0),IF($AE985=$AE984,(IF(BJ984&gt;=1,BJ984-COUNTIFS($AE984:$AE984,$AC985,AW984:AW984,$AI$1),0)),0)),0)</f>
        <v>0</v>
      </c>
      <c r="BK985" s="1">
        <f>IFERROR(IF($AE985&gt;$AE984,VLOOKUP($AC985+AX$1,STOCK!$F$10:$AB$209,16,0),IF($AE985=$AE984,(IF(BK984&gt;=1,BK984-COUNTIFS($AE984:$AE984,$AC985,AX984:AX984,$AI$1),0)),0)),0)</f>
        <v>0</v>
      </c>
      <c r="BL985" s="1">
        <f>IFERROR(IF($AE985&gt;$AE984,VLOOKUP($AC985+AL$1,STOCK!$F$10:$AB$209,17,0),IF($AE985=$AE984,(IF(BL984&gt;=1,BL984-COUNTIFS($AE984:$AE984,$AC985,AL984:AL984,$AI$2),0)),0)),0)</f>
        <v>0</v>
      </c>
      <c r="BM985" s="1">
        <f>IFERROR(IF($AE985&gt;$AE984,VLOOKUP($AC985+AM$1,STOCK!$F$10:$AB$209,17,0),IF($AE985=$AE984,(IF(BM984&gt;=1,BM984-COUNTIFS($AE984:$AE984,$AC985,AM984:AM984,$AI$2),0)),0)),0)</f>
        <v>0</v>
      </c>
      <c r="BN985" s="1">
        <f>IFERROR(IF($AE985&gt;$AE984,VLOOKUP($AC985+AN$1,STOCK!$F$10:$AB$209,17,0),IF($AE985=$AE984,(IF(BN984&gt;=1,BN984-COUNTIFS($AE984:$AE984,$AC985,AN984:AN984,$AI$2),0)),0)),0)</f>
        <v>0</v>
      </c>
      <c r="BO985" s="1">
        <f>IFERROR(IF($AE985&gt;$AE984,VLOOKUP($AC985+AO$1,STOCK!$F$10:$AB$209,17,0),IF($AE985=$AE984,(IF(BO984&gt;=1,BO984-COUNTIFS($AE984:$AE984,$AC985,AO984:AO984,$AI$2),0)),0)),0)</f>
        <v>0</v>
      </c>
      <c r="BP985" s="1">
        <f>IFERROR(IF($AE985&gt;$AE984,VLOOKUP($AC985+AP$1,STOCK!$F$10:$AB$209,17,0),IF($AE985=$AE984,(IF(BP984&gt;=1,BP984-COUNTIFS($AE984:$AE984,$AC985,AP984:AP984,$AI$2),0)),0)),0)</f>
        <v>0</v>
      </c>
      <c r="BQ985" s="1">
        <f>IFERROR(IF($AE985&gt;$AE984,VLOOKUP($AC985+AQ$1,STOCK!$F$10:$AB$209,17,0),IF($AE985=$AE984,(IF(BQ984&gt;=1,BQ984-COUNTIFS($AE984:$AE984,$AC985,AQ984:AQ984,$AI$2),0)),0)),0)</f>
        <v>0</v>
      </c>
      <c r="BR985" s="1">
        <f>IFERROR(IF($AE985&gt;$AE984,VLOOKUP($AC985+AR$1,STOCK!$F$10:$AB$209,17,0),IF($AE985=$AE984,(IF(BR984&gt;=1,BR984-COUNTIFS($AE984:$AE984,$AC985,AR984:AR984,$AI$2),0)),0)),0)</f>
        <v>0</v>
      </c>
      <c r="BS985" s="1">
        <f>IFERROR(IF($AE985&gt;$AE984,VLOOKUP($AC985+AS$1,STOCK!$F$10:$AB$209,17,0),IF($AE985=$AE984,(IF(BS984&gt;=1,BS984-COUNTIFS($AE984:$AE984,$AC985,AS984:AS984,$AI$2),0)),0)),0)</f>
        <v>0</v>
      </c>
      <c r="BT985" s="1">
        <f>IFERROR(IF($AE985&gt;$AE984,VLOOKUP($AC985+AT$1,STOCK!$F$10:$AB$209,17,0),IF($AE985=$AE984,(IF(BT984&gt;=1,BT984-COUNTIFS($AE984:$AE984,$AC985,AT984:AT984,$AI$2),0)),0)),0)</f>
        <v>0</v>
      </c>
      <c r="BU985" s="1">
        <f>IFERROR(IF($AE985&gt;$AE984,VLOOKUP($AC985+AU$1,STOCK!$F$10:$AB$209,17,0),IF($AE985=$AE984,(IF(BU984&gt;=1,BU984-COUNTIFS($AE984:$AE984,$AC985,AU984:AU984,$AI$2),0)),0)),0)</f>
        <v>0</v>
      </c>
      <c r="BV985" s="1">
        <f>IFERROR(IF($AE985&gt;$AE984,VLOOKUP($AC985+AV$1,STOCK!$F$10:$AB$209,17,0),IF($AE985=$AE984,(IF(BV984&gt;=1,BV984-COUNTIFS($AE984:$AE984,$AC985,AV984:AV984,$AI$2),0)),0)),0)</f>
        <v>0</v>
      </c>
      <c r="BW985" s="1">
        <f>IFERROR(IF($AE985&gt;$AE984,VLOOKUP($AC985+AW$1,STOCK!$F$10:$AB$209,17,0),IF($AE985=$AE984,(IF(BW984&gt;=1,BW984-COUNTIFS($AE984:$AE984,$AC985,AW984:AW984,$AI$2),0)),0)),0)</f>
        <v>0</v>
      </c>
      <c r="BX985" s="1">
        <f>IFERROR(IF($AE985&gt;$AE984,VLOOKUP($AC985+AX$1,STOCK!$F$10:$AB$209,17,0),IF($AE985=$AE984,(IF(BX984&gt;=1,BX984-COUNTIFS($AE984:$AE984,$AC985,AX984:AX984,$AI$2),0)),0)),0)</f>
        <v>0</v>
      </c>
    </row>
    <row r="986" spans="29:76" x14ac:dyDescent="0.25">
      <c r="AC986" s="1">
        <f t="shared" si="245"/>
        <v>0</v>
      </c>
      <c r="AD986" s="1">
        <f>IFERROR(IF(LEN(AK986)&gt;=1,VLOOKUP(HLOOKUP(AK986,PROFILE!$K$5:$V$8,4,0),PROFILE!$F$1:$G$3,2,0),0),0)</f>
        <v>0</v>
      </c>
      <c r="AE986" s="1">
        <f t="shared" si="246"/>
        <v>0</v>
      </c>
      <c r="AF986" s="1">
        <v>973</v>
      </c>
      <c r="AI986" s="1" t="str">
        <f>IFERROR(IF($AH986&gt;=1,VLOOKUP($AG986,STUDENT!$O$8:$Z$1507,3,0),""),"")</f>
        <v/>
      </c>
      <c r="AJ986" s="1" t="str">
        <f>IFERROR(IF($AH986&gt;=1,VLOOKUP($AG986,STUDENT!$O$8:$Z$1507,4,0),""),"")</f>
        <v/>
      </c>
      <c r="AK986" s="1" t="str">
        <f>IFERROR(IF($AH986&gt;=1,VLOOKUP($AG986,STUDENT!$O$8:$Z$1507,6,0),""),"")</f>
        <v/>
      </c>
      <c r="AL986" s="1" t="str">
        <f t="shared" si="247"/>
        <v/>
      </c>
      <c r="AM986" s="1" t="str">
        <f t="shared" si="248"/>
        <v/>
      </c>
      <c r="AN986" s="1" t="str">
        <f t="shared" si="249"/>
        <v/>
      </c>
      <c r="AO986" s="1" t="str">
        <f t="shared" si="250"/>
        <v/>
      </c>
      <c r="AP986" s="1" t="str">
        <f t="shared" si="251"/>
        <v/>
      </c>
      <c r="AQ986" s="1" t="str">
        <f t="shared" si="252"/>
        <v/>
      </c>
      <c r="AR986" s="1" t="str">
        <f t="shared" si="253"/>
        <v/>
      </c>
      <c r="AS986" s="1" t="str">
        <f t="shared" si="254"/>
        <v/>
      </c>
      <c r="AT986" s="1" t="str">
        <f t="shared" si="255"/>
        <v/>
      </c>
      <c r="AU986" s="1" t="str">
        <f t="shared" si="256"/>
        <v/>
      </c>
      <c r="AV986" s="1" t="str">
        <f t="shared" si="257"/>
        <v/>
      </c>
      <c r="AW986" s="1" t="str">
        <f t="shared" si="258"/>
        <v/>
      </c>
      <c r="AX986" s="1" t="str">
        <f t="shared" si="259"/>
        <v/>
      </c>
      <c r="AY986" s="1">
        <f>IFERROR(IF($AE986&gt;$AE985,VLOOKUP($AC986+AL$1,STOCK!$F$10:$AB$209,16,0),IF($AE986=$AE985,(IF(AY985&gt;=1,AY985-COUNTIFS($AE985:$AE985,$AC986,AL985:AL985,$AI$1),0)),0)),0)</f>
        <v>0</v>
      </c>
      <c r="AZ986" s="1">
        <f>IFERROR(IF($AE986&gt;$AE985,VLOOKUP($AC986+AM$1,STOCK!$F$10:$AB$209,16,0),IF($AE986=$AE985,(IF(AZ985&gt;=1,AZ985-COUNTIFS($AE985:$AE985,$AC986,AM985:AM985,$AI$1),0)),0)),0)</f>
        <v>0</v>
      </c>
      <c r="BA986" s="1">
        <f>IFERROR(IF($AE986&gt;$AE985,VLOOKUP($AC986+AN$1,STOCK!$F$10:$AB$209,16,0),IF($AE986=$AE985,(IF(BA985&gt;=1,BA985-COUNTIFS($AE985:$AE985,$AC986,AN985:AN985,$AI$1),0)),0)),0)</f>
        <v>0</v>
      </c>
      <c r="BB986" s="1">
        <f>IFERROR(IF($AE986&gt;$AE985,VLOOKUP($AC986+AO$1,STOCK!$F$10:$AB$209,16,0),IF($AE986=$AE985,(IF(BB985&gt;=1,BB985-COUNTIFS($AE985:$AE985,$AC986,AO985:AO985,$AI$1),0)),0)),0)</f>
        <v>0</v>
      </c>
      <c r="BC986" s="1">
        <f>IFERROR(IF($AE986&gt;$AE985,VLOOKUP($AC986+AP$1,STOCK!$F$10:$AB$209,16,0),IF($AE986=$AE985,(IF(BC985&gt;=1,BC985-COUNTIFS($AE985:$AE985,$AC986,AP985:AP985,$AI$1),0)),0)),0)</f>
        <v>0</v>
      </c>
      <c r="BD986" s="1">
        <f>IFERROR(IF($AE986&gt;$AE985,VLOOKUP($AC986+AQ$1,STOCK!$F$10:$AB$209,16,0),IF($AE986=$AE985,(IF(BD985&gt;=1,BD985-COUNTIFS($AE985:$AE985,$AC986,AQ985:AQ985,$AI$1),0)),0)),0)</f>
        <v>0</v>
      </c>
      <c r="BE986" s="1">
        <f>IFERROR(IF($AE986&gt;$AE985,VLOOKUP($AC986+AR$1,STOCK!$F$10:$AB$209,16,0),IF($AE986=$AE985,(IF(BE985&gt;=1,BE985-COUNTIFS($AE985:$AE985,$AC986,AR985:AR985,$AI$1),0)),0)),0)</f>
        <v>0</v>
      </c>
      <c r="BF986" s="1">
        <f>IFERROR(IF($AE986&gt;$AE985,VLOOKUP($AC986+AS$1,STOCK!$F$10:$AB$209,16,0),IF($AE986=$AE985,(IF(BF985&gt;=1,BF985-COUNTIFS($AE985:$AE985,$AC986,AS985:AS985,$AI$1),0)),0)),0)</f>
        <v>0</v>
      </c>
      <c r="BG986" s="1">
        <f>IFERROR(IF($AE986&gt;$AE985,VLOOKUP($AC986+AT$1,STOCK!$F$10:$AB$209,16,0),IF($AE986=$AE985,(IF(BG985&gt;=1,BG985-COUNTIFS($AE985:$AE985,$AC986,AT985:AT985,$AI$1),0)),0)),0)</f>
        <v>0</v>
      </c>
      <c r="BH986" s="1">
        <f>IFERROR(IF($AE986&gt;$AE985,VLOOKUP($AC986+AU$1,STOCK!$F$10:$AB$209,16,0),IF($AE986=$AE985,(IF(BH985&gt;=1,BH985-COUNTIFS($AE985:$AE985,$AC986,AU985:AU985,$AI$1),0)),0)),0)</f>
        <v>0</v>
      </c>
      <c r="BI986" s="1">
        <f>IFERROR(IF($AE986&gt;$AE985,VLOOKUP($AC986+AV$1,STOCK!$F$10:$AB$209,16,0),IF($AE986=$AE985,(IF(BI985&gt;=1,BI985-COUNTIFS($AE985:$AE985,$AC986,AV985:AV985,$AI$1),0)),0)),0)</f>
        <v>0</v>
      </c>
      <c r="BJ986" s="1">
        <f>IFERROR(IF($AE986&gt;$AE985,VLOOKUP($AC986+AW$1,STOCK!$F$10:$AB$209,16,0),IF($AE986=$AE985,(IF(BJ985&gt;=1,BJ985-COUNTIFS($AE985:$AE985,$AC986,AW985:AW985,$AI$1),0)),0)),0)</f>
        <v>0</v>
      </c>
      <c r="BK986" s="1">
        <f>IFERROR(IF($AE986&gt;$AE985,VLOOKUP($AC986+AX$1,STOCK!$F$10:$AB$209,16,0),IF($AE986=$AE985,(IF(BK985&gt;=1,BK985-COUNTIFS($AE985:$AE985,$AC986,AX985:AX985,$AI$1),0)),0)),0)</f>
        <v>0</v>
      </c>
      <c r="BL986" s="1">
        <f>IFERROR(IF($AE986&gt;$AE985,VLOOKUP($AC986+AL$1,STOCK!$F$10:$AB$209,17,0),IF($AE986=$AE985,(IF(BL985&gt;=1,BL985-COUNTIFS($AE985:$AE985,$AC986,AL985:AL985,$AI$2),0)),0)),0)</f>
        <v>0</v>
      </c>
      <c r="BM986" s="1">
        <f>IFERROR(IF($AE986&gt;$AE985,VLOOKUP($AC986+AM$1,STOCK!$F$10:$AB$209,17,0),IF($AE986=$AE985,(IF(BM985&gt;=1,BM985-COUNTIFS($AE985:$AE985,$AC986,AM985:AM985,$AI$2),0)),0)),0)</f>
        <v>0</v>
      </c>
      <c r="BN986" s="1">
        <f>IFERROR(IF($AE986&gt;$AE985,VLOOKUP($AC986+AN$1,STOCK!$F$10:$AB$209,17,0),IF($AE986=$AE985,(IF(BN985&gt;=1,BN985-COUNTIFS($AE985:$AE985,$AC986,AN985:AN985,$AI$2),0)),0)),0)</f>
        <v>0</v>
      </c>
      <c r="BO986" s="1">
        <f>IFERROR(IF($AE986&gt;$AE985,VLOOKUP($AC986+AO$1,STOCK!$F$10:$AB$209,17,0),IF($AE986=$AE985,(IF(BO985&gt;=1,BO985-COUNTIFS($AE985:$AE985,$AC986,AO985:AO985,$AI$2),0)),0)),0)</f>
        <v>0</v>
      </c>
      <c r="BP986" s="1">
        <f>IFERROR(IF($AE986&gt;$AE985,VLOOKUP($AC986+AP$1,STOCK!$F$10:$AB$209,17,0),IF($AE986=$AE985,(IF(BP985&gt;=1,BP985-COUNTIFS($AE985:$AE985,$AC986,AP985:AP985,$AI$2),0)),0)),0)</f>
        <v>0</v>
      </c>
      <c r="BQ986" s="1">
        <f>IFERROR(IF($AE986&gt;$AE985,VLOOKUP($AC986+AQ$1,STOCK!$F$10:$AB$209,17,0),IF($AE986=$AE985,(IF(BQ985&gt;=1,BQ985-COUNTIFS($AE985:$AE985,$AC986,AQ985:AQ985,$AI$2),0)),0)),0)</f>
        <v>0</v>
      </c>
      <c r="BR986" s="1">
        <f>IFERROR(IF($AE986&gt;$AE985,VLOOKUP($AC986+AR$1,STOCK!$F$10:$AB$209,17,0),IF($AE986=$AE985,(IF(BR985&gt;=1,BR985-COUNTIFS($AE985:$AE985,$AC986,AR985:AR985,$AI$2),0)),0)),0)</f>
        <v>0</v>
      </c>
      <c r="BS986" s="1">
        <f>IFERROR(IF($AE986&gt;$AE985,VLOOKUP($AC986+AS$1,STOCK!$F$10:$AB$209,17,0),IF($AE986=$AE985,(IF(BS985&gt;=1,BS985-COUNTIFS($AE985:$AE985,$AC986,AS985:AS985,$AI$2),0)),0)),0)</f>
        <v>0</v>
      </c>
      <c r="BT986" s="1">
        <f>IFERROR(IF($AE986&gt;$AE985,VLOOKUP($AC986+AT$1,STOCK!$F$10:$AB$209,17,0),IF($AE986=$AE985,(IF(BT985&gt;=1,BT985-COUNTIFS($AE985:$AE985,$AC986,AT985:AT985,$AI$2),0)),0)),0)</f>
        <v>0</v>
      </c>
      <c r="BU986" s="1">
        <f>IFERROR(IF($AE986&gt;$AE985,VLOOKUP($AC986+AU$1,STOCK!$F$10:$AB$209,17,0),IF($AE986=$AE985,(IF(BU985&gt;=1,BU985-COUNTIFS($AE985:$AE985,$AC986,AU985:AU985,$AI$2),0)),0)),0)</f>
        <v>0</v>
      </c>
      <c r="BV986" s="1">
        <f>IFERROR(IF($AE986&gt;$AE985,VLOOKUP($AC986+AV$1,STOCK!$F$10:$AB$209,17,0),IF($AE986=$AE985,(IF(BV985&gt;=1,BV985-COUNTIFS($AE985:$AE985,$AC986,AV985:AV985,$AI$2),0)),0)),0)</f>
        <v>0</v>
      </c>
      <c r="BW986" s="1">
        <f>IFERROR(IF($AE986&gt;$AE985,VLOOKUP($AC986+AW$1,STOCK!$F$10:$AB$209,17,0),IF($AE986=$AE985,(IF(BW985&gt;=1,BW985-COUNTIFS($AE985:$AE985,$AC986,AW985:AW985,$AI$2),0)),0)),0)</f>
        <v>0</v>
      </c>
      <c r="BX986" s="1">
        <f>IFERROR(IF($AE986&gt;$AE985,VLOOKUP($AC986+AX$1,STOCK!$F$10:$AB$209,17,0),IF($AE986=$AE985,(IF(BX985&gt;=1,BX985-COUNTIFS($AE985:$AE985,$AC986,AX985:AX985,$AI$2),0)),0)),0)</f>
        <v>0</v>
      </c>
    </row>
    <row r="987" spans="29:76" x14ac:dyDescent="0.25">
      <c r="AC987" s="1">
        <f t="shared" si="245"/>
        <v>0</v>
      </c>
      <c r="AD987" s="1">
        <f>IFERROR(IF(LEN(AK987)&gt;=1,VLOOKUP(HLOOKUP(AK987,PROFILE!$K$5:$V$8,4,0),PROFILE!$F$1:$G$3,2,0),0),0)</f>
        <v>0</v>
      </c>
      <c r="AE987" s="1">
        <f t="shared" si="246"/>
        <v>0</v>
      </c>
      <c r="AF987" s="1">
        <v>974</v>
      </c>
      <c r="AI987" s="1" t="str">
        <f>IFERROR(IF($AH987&gt;=1,VLOOKUP($AG987,STUDENT!$O$8:$Z$1507,3,0),""),"")</f>
        <v/>
      </c>
      <c r="AJ987" s="1" t="str">
        <f>IFERROR(IF($AH987&gt;=1,VLOOKUP($AG987,STUDENT!$O$8:$Z$1507,4,0),""),"")</f>
        <v/>
      </c>
      <c r="AK987" s="1" t="str">
        <f>IFERROR(IF($AH987&gt;=1,VLOOKUP($AG987,STUDENT!$O$8:$Z$1507,6,0),""),"")</f>
        <v/>
      </c>
      <c r="AL987" s="1" t="str">
        <f t="shared" si="247"/>
        <v/>
      </c>
      <c r="AM987" s="1" t="str">
        <f t="shared" si="248"/>
        <v/>
      </c>
      <c r="AN987" s="1" t="str">
        <f t="shared" si="249"/>
        <v/>
      </c>
      <c r="AO987" s="1" t="str">
        <f t="shared" si="250"/>
        <v/>
      </c>
      <c r="AP987" s="1" t="str">
        <f t="shared" si="251"/>
        <v/>
      </c>
      <c r="AQ987" s="1" t="str">
        <f t="shared" si="252"/>
        <v/>
      </c>
      <c r="AR987" s="1" t="str">
        <f t="shared" si="253"/>
        <v/>
      </c>
      <c r="AS987" s="1" t="str">
        <f t="shared" si="254"/>
        <v/>
      </c>
      <c r="AT987" s="1" t="str">
        <f t="shared" si="255"/>
        <v/>
      </c>
      <c r="AU987" s="1" t="str">
        <f t="shared" si="256"/>
        <v/>
      </c>
      <c r="AV987" s="1" t="str">
        <f t="shared" si="257"/>
        <v/>
      </c>
      <c r="AW987" s="1" t="str">
        <f t="shared" si="258"/>
        <v/>
      </c>
      <c r="AX987" s="1" t="str">
        <f t="shared" si="259"/>
        <v/>
      </c>
      <c r="AY987" s="1">
        <f>IFERROR(IF($AE987&gt;$AE986,VLOOKUP($AC987+AL$1,STOCK!$F$10:$AB$209,16,0),IF($AE987=$AE986,(IF(AY986&gt;=1,AY986-COUNTIFS($AE986:$AE986,$AC987,AL986:AL986,$AI$1),0)),0)),0)</f>
        <v>0</v>
      </c>
      <c r="AZ987" s="1">
        <f>IFERROR(IF($AE987&gt;$AE986,VLOOKUP($AC987+AM$1,STOCK!$F$10:$AB$209,16,0),IF($AE987=$AE986,(IF(AZ986&gt;=1,AZ986-COUNTIFS($AE986:$AE986,$AC987,AM986:AM986,$AI$1),0)),0)),0)</f>
        <v>0</v>
      </c>
      <c r="BA987" s="1">
        <f>IFERROR(IF($AE987&gt;$AE986,VLOOKUP($AC987+AN$1,STOCK!$F$10:$AB$209,16,0),IF($AE987=$AE986,(IF(BA986&gt;=1,BA986-COUNTIFS($AE986:$AE986,$AC987,AN986:AN986,$AI$1),0)),0)),0)</f>
        <v>0</v>
      </c>
      <c r="BB987" s="1">
        <f>IFERROR(IF($AE987&gt;$AE986,VLOOKUP($AC987+AO$1,STOCK!$F$10:$AB$209,16,0),IF($AE987=$AE986,(IF(BB986&gt;=1,BB986-COUNTIFS($AE986:$AE986,$AC987,AO986:AO986,$AI$1),0)),0)),0)</f>
        <v>0</v>
      </c>
      <c r="BC987" s="1">
        <f>IFERROR(IF($AE987&gt;$AE986,VLOOKUP($AC987+AP$1,STOCK!$F$10:$AB$209,16,0),IF($AE987=$AE986,(IF(BC986&gt;=1,BC986-COUNTIFS($AE986:$AE986,$AC987,AP986:AP986,$AI$1),0)),0)),0)</f>
        <v>0</v>
      </c>
      <c r="BD987" s="1">
        <f>IFERROR(IF($AE987&gt;$AE986,VLOOKUP($AC987+AQ$1,STOCK!$F$10:$AB$209,16,0),IF($AE987=$AE986,(IF(BD986&gt;=1,BD986-COUNTIFS($AE986:$AE986,$AC987,AQ986:AQ986,$AI$1),0)),0)),0)</f>
        <v>0</v>
      </c>
      <c r="BE987" s="1">
        <f>IFERROR(IF($AE987&gt;$AE986,VLOOKUP($AC987+AR$1,STOCK!$F$10:$AB$209,16,0),IF($AE987=$AE986,(IF(BE986&gt;=1,BE986-COUNTIFS($AE986:$AE986,$AC987,AR986:AR986,$AI$1),0)),0)),0)</f>
        <v>0</v>
      </c>
      <c r="BF987" s="1">
        <f>IFERROR(IF($AE987&gt;$AE986,VLOOKUP($AC987+AS$1,STOCK!$F$10:$AB$209,16,0),IF($AE987=$AE986,(IF(BF986&gt;=1,BF986-COUNTIFS($AE986:$AE986,$AC987,AS986:AS986,$AI$1),0)),0)),0)</f>
        <v>0</v>
      </c>
      <c r="BG987" s="1">
        <f>IFERROR(IF($AE987&gt;$AE986,VLOOKUP($AC987+AT$1,STOCK!$F$10:$AB$209,16,0),IF($AE987=$AE986,(IF(BG986&gt;=1,BG986-COUNTIFS($AE986:$AE986,$AC987,AT986:AT986,$AI$1),0)),0)),0)</f>
        <v>0</v>
      </c>
      <c r="BH987" s="1">
        <f>IFERROR(IF($AE987&gt;$AE986,VLOOKUP($AC987+AU$1,STOCK!$F$10:$AB$209,16,0),IF($AE987=$AE986,(IF(BH986&gt;=1,BH986-COUNTIFS($AE986:$AE986,$AC987,AU986:AU986,$AI$1),0)),0)),0)</f>
        <v>0</v>
      </c>
      <c r="BI987" s="1">
        <f>IFERROR(IF($AE987&gt;$AE986,VLOOKUP($AC987+AV$1,STOCK!$F$10:$AB$209,16,0),IF($AE987=$AE986,(IF(BI986&gt;=1,BI986-COUNTIFS($AE986:$AE986,$AC987,AV986:AV986,$AI$1),0)),0)),0)</f>
        <v>0</v>
      </c>
      <c r="BJ987" s="1">
        <f>IFERROR(IF($AE987&gt;$AE986,VLOOKUP($AC987+AW$1,STOCK!$F$10:$AB$209,16,0),IF($AE987=$AE986,(IF(BJ986&gt;=1,BJ986-COUNTIFS($AE986:$AE986,$AC987,AW986:AW986,$AI$1),0)),0)),0)</f>
        <v>0</v>
      </c>
      <c r="BK987" s="1">
        <f>IFERROR(IF($AE987&gt;$AE986,VLOOKUP($AC987+AX$1,STOCK!$F$10:$AB$209,16,0),IF($AE987=$AE986,(IF(BK986&gt;=1,BK986-COUNTIFS($AE986:$AE986,$AC987,AX986:AX986,$AI$1),0)),0)),0)</f>
        <v>0</v>
      </c>
      <c r="BL987" s="1">
        <f>IFERROR(IF($AE987&gt;$AE986,VLOOKUP($AC987+AL$1,STOCK!$F$10:$AB$209,17,0),IF($AE987=$AE986,(IF(BL986&gt;=1,BL986-COUNTIFS($AE986:$AE986,$AC987,AL986:AL986,$AI$2),0)),0)),0)</f>
        <v>0</v>
      </c>
      <c r="BM987" s="1">
        <f>IFERROR(IF($AE987&gt;$AE986,VLOOKUP($AC987+AM$1,STOCK!$F$10:$AB$209,17,0),IF($AE987=$AE986,(IF(BM986&gt;=1,BM986-COUNTIFS($AE986:$AE986,$AC987,AM986:AM986,$AI$2),0)),0)),0)</f>
        <v>0</v>
      </c>
      <c r="BN987" s="1">
        <f>IFERROR(IF($AE987&gt;$AE986,VLOOKUP($AC987+AN$1,STOCK!$F$10:$AB$209,17,0),IF($AE987=$AE986,(IF(BN986&gt;=1,BN986-COUNTIFS($AE986:$AE986,$AC987,AN986:AN986,$AI$2),0)),0)),0)</f>
        <v>0</v>
      </c>
      <c r="BO987" s="1">
        <f>IFERROR(IF($AE987&gt;$AE986,VLOOKUP($AC987+AO$1,STOCK!$F$10:$AB$209,17,0),IF($AE987=$AE986,(IF(BO986&gt;=1,BO986-COUNTIFS($AE986:$AE986,$AC987,AO986:AO986,$AI$2),0)),0)),0)</f>
        <v>0</v>
      </c>
      <c r="BP987" s="1">
        <f>IFERROR(IF($AE987&gt;$AE986,VLOOKUP($AC987+AP$1,STOCK!$F$10:$AB$209,17,0),IF($AE987=$AE986,(IF(BP986&gt;=1,BP986-COUNTIFS($AE986:$AE986,$AC987,AP986:AP986,$AI$2),0)),0)),0)</f>
        <v>0</v>
      </c>
      <c r="BQ987" s="1">
        <f>IFERROR(IF($AE987&gt;$AE986,VLOOKUP($AC987+AQ$1,STOCK!$F$10:$AB$209,17,0),IF($AE987=$AE986,(IF(BQ986&gt;=1,BQ986-COUNTIFS($AE986:$AE986,$AC987,AQ986:AQ986,$AI$2),0)),0)),0)</f>
        <v>0</v>
      </c>
      <c r="BR987" s="1">
        <f>IFERROR(IF($AE987&gt;$AE986,VLOOKUP($AC987+AR$1,STOCK!$F$10:$AB$209,17,0),IF($AE987=$AE986,(IF(BR986&gt;=1,BR986-COUNTIFS($AE986:$AE986,$AC987,AR986:AR986,$AI$2),0)),0)),0)</f>
        <v>0</v>
      </c>
      <c r="BS987" s="1">
        <f>IFERROR(IF($AE987&gt;$AE986,VLOOKUP($AC987+AS$1,STOCK!$F$10:$AB$209,17,0),IF($AE987=$AE986,(IF(BS986&gt;=1,BS986-COUNTIFS($AE986:$AE986,$AC987,AS986:AS986,$AI$2),0)),0)),0)</f>
        <v>0</v>
      </c>
      <c r="BT987" s="1">
        <f>IFERROR(IF($AE987&gt;$AE986,VLOOKUP($AC987+AT$1,STOCK!$F$10:$AB$209,17,0),IF($AE987=$AE986,(IF(BT986&gt;=1,BT986-COUNTIFS($AE986:$AE986,$AC987,AT986:AT986,$AI$2),0)),0)),0)</f>
        <v>0</v>
      </c>
      <c r="BU987" s="1">
        <f>IFERROR(IF($AE987&gt;$AE986,VLOOKUP($AC987+AU$1,STOCK!$F$10:$AB$209,17,0),IF($AE987=$AE986,(IF(BU986&gt;=1,BU986-COUNTIFS($AE986:$AE986,$AC987,AU986:AU986,$AI$2),0)),0)),0)</f>
        <v>0</v>
      </c>
      <c r="BV987" s="1">
        <f>IFERROR(IF($AE987&gt;$AE986,VLOOKUP($AC987+AV$1,STOCK!$F$10:$AB$209,17,0),IF($AE987=$AE986,(IF(BV986&gt;=1,BV986-COUNTIFS($AE986:$AE986,$AC987,AV986:AV986,$AI$2),0)),0)),0)</f>
        <v>0</v>
      </c>
      <c r="BW987" s="1">
        <f>IFERROR(IF($AE987&gt;$AE986,VLOOKUP($AC987+AW$1,STOCK!$F$10:$AB$209,17,0),IF($AE987=$AE986,(IF(BW986&gt;=1,BW986-COUNTIFS($AE986:$AE986,$AC987,AW986:AW986,$AI$2),0)),0)),0)</f>
        <v>0</v>
      </c>
      <c r="BX987" s="1">
        <f>IFERROR(IF($AE987&gt;$AE986,VLOOKUP($AC987+AX$1,STOCK!$F$10:$AB$209,17,0),IF($AE987=$AE986,(IF(BX986&gt;=1,BX986-COUNTIFS($AE986:$AE986,$AC987,AX986:AX986,$AI$2),0)),0)),0)</f>
        <v>0</v>
      </c>
    </row>
    <row r="988" spans="29:76" x14ac:dyDescent="0.25">
      <c r="AC988" s="1">
        <f t="shared" si="245"/>
        <v>0</v>
      </c>
      <c r="AD988" s="1">
        <f>IFERROR(IF(LEN(AK988)&gt;=1,VLOOKUP(HLOOKUP(AK988,PROFILE!$K$5:$V$8,4,0),PROFILE!$F$1:$G$3,2,0),0),0)</f>
        <v>0</v>
      </c>
      <c r="AE988" s="1">
        <f t="shared" si="246"/>
        <v>0</v>
      </c>
      <c r="AF988" s="1">
        <v>975</v>
      </c>
      <c r="AI988" s="1" t="str">
        <f>IFERROR(IF($AH988&gt;=1,VLOOKUP($AG988,STUDENT!$O$8:$Z$1507,3,0),""),"")</f>
        <v/>
      </c>
      <c r="AJ988" s="1" t="str">
        <f>IFERROR(IF($AH988&gt;=1,VLOOKUP($AG988,STUDENT!$O$8:$Z$1507,4,0),""),"")</f>
        <v/>
      </c>
      <c r="AK988" s="1" t="str">
        <f>IFERROR(IF($AH988&gt;=1,VLOOKUP($AG988,STUDENT!$O$8:$Z$1507,6,0),""),"")</f>
        <v/>
      </c>
      <c r="AL988" s="1" t="str">
        <f t="shared" si="247"/>
        <v/>
      </c>
      <c r="AM988" s="1" t="str">
        <f t="shared" si="248"/>
        <v/>
      </c>
      <c r="AN988" s="1" t="str">
        <f t="shared" si="249"/>
        <v/>
      </c>
      <c r="AO988" s="1" t="str">
        <f t="shared" si="250"/>
        <v/>
      </c>
      <c r="AP988" s="1" t="str">
        <f t="shared" si="251"/>
        <v/>
      </c>
      <c r="AQ988" s="1" t="str">
        <f t="shared" si="252"/>
        <v/>
      </c>
      <c r="AR988" s="1" t="str">
        <f t="shared" si="253"/>
        <v/>
      </c>
      <c r="AS988" s="1" t="str">
        <f t="shared" si="254"/>
        <v/>
      </c>
      <c r="AT988" s="1" t="str">
        <f t="shared" si="255"/>
        <v/>
      </c>
      <c r="AU988" s="1" t="str">
        <f t="shared" si="256"/>
        <v/>
      </c>
      <c r="AV988" s="1" t="str">
        <f t="shared" si="257"/>
        <v/>
      </c>
      <c r="AW988" s="1" t="str">
        <f t="shared" si="258"/>
        <v/>
      </c>
      <c r="AX988" s="1" t="str">
        <f t="shared" si="259"/>
        <v/>
      </c>
      <c r="AY988" s="1">
        <f>IFERROR(IF($AE988&gt;$AE987,VLOOKUP($AC988+AL$1,STOCK!$F$10:$AB$209,16,0),IF($AE988=$AE987,(IF(AY987&gt;=1,AY987-COUNTIFS($AE987:$AE987,$AC988,AL987:AL987,$AI$1),0)),0)),0)</f>
        <v>0</v>
      </c>
      <c r="AZ988" s="1">
        <f>IFERROR(IF($AE988&gt;$AE987,VLOOKUP($AC988+AM$1,STOCK!$F$10:$AB$209,16,0),IF($AE988=$AE987,(IF(AZ987&gt;=1,AZ987-COUNTIFS($AE987:$AE987,$AC988,AM987:AM987,$AI$1),0)),0)),0)</f>
        <v>0</v>
      </c>
      <c r="BA988" s="1">
        <f>IFERROR(IF($AE988&gt;$AE987,VLOOKUP($AC988+AN$1,STOCK!$F$10:$AB$209,16,0),IF($AE988=$AE987,(IF(BA987&gt;=1,BA987-COUNTIFS($AE987:$AE987,$AC988,AN987:AN987,$AI$1),0)),0)),0)</f>
        <v>0</v>
      </c>
      <c r="BB988" s="1">
        <f>IFERROR(IF($AE988&gt;$AE987,VLOOKUP($AC988+AO$1,STOCK!$F$10:$AB$209,16,0),IF($AE988=$AE987,(IF(BB987&gt;=1,BB987-COUNTIFS($AE987:$AE987,$AC988,AO987:AO987,$AI$1),0)),0)),0)</f>
        <v>0</v>
      </c>
      <c r="BC988" s="1">
        <f>IFERROR(IF($AE988&gt;$AE987,VLOOKUP($AC988+AP$1,STOCK!$F$10:$AB$209,16,0),IF($AE988=$AE987,(IF(BC987&gt;=1,BC987-COUNTIFS($AE987:$AE987,$AC988,AP987:AP987,$AI$1),0)),0)),0)</f>
        <v>0</v>
      </c>
      <c r="BD988" s="1">
        <f>IFERROR(IF($AE988&gt;$AE987,VLOOKUP($AC988+AQ$1,STOCK!$F$10:$AB$209,16,0),IF($AE988=$AE987,(IF(BD987&gt;=1,BD987-COUNTIFS($AE987:$AE987,$AC988,AQ987:AQ987,$AI$1),0)),0)),0)</f>
        <v>0</v>
      </c>
      <c r="BE988" s="1">
        <f>IFERROR(IF($AE988&gt;$AE987,VLOOKUP($AC988+AR$1,STOCK!$F$10:$AB$209,16,0),IF($AE988=$AE987,(IF(BE987&gt;=1,BE987-COUNTIFS($AE987:$AE987,$AC988,AR987:AR987,$AI$1),0)),0)),0)</f>
        <v>0</v>
      </c>
      <c r="BF988" s="1">
        <f>IFERROR(IF($AE988&gt;$AE987,VLOOKUP($AC988+AS$1,STOCK!$F$10:$AB$209,16,0),IF($AE988=$AE987,(IF(BF987&gt;=1,BF987-COUNTIFS($AE987:$AE987,$AC988,AS987:AS987,$AI$1),0)),0)),0)</f>
        <v>0</v>
      </c>
      <c r="BG988" s="1">
        <f>IFERROR(IF($AE988&gt;$AE987,VLOOKUP($AC988+AT$1,STOCK!$F$10:$AB$209,16,0),IF($AE988=$AE987,(IF(BG987&gt;=1,BG987-COUNTIFS($AE987:$AE987,$AC988,AT987:AT987,$AI$1),0)),0)),0)</f>
        <v>0</v>
      </c>
      <c r="BH988" s="1">
        <f>IFERROR(IF($AE988&gt;$AE987,VLOOKUP($AC988+AU$1,STOCK!$F$10:$AB$209,16,0),IF($AE988=$AE987,(IF(BH987&gt;=1,BH987-COUNTIFS($AE987:$AE987,$AC988,AU987:AU987,$AI$1),0)),0)),0)</f>
        <v>0</v>
      </c>
      <c r="BI988" s="1">
        <f>IFERROR(IF($AE988&gt;$AE987,VLOOKUP($AC988+AV$1,STOCK!$F$10:$AB$209,16,0),IF($AE988=$AE987,(IF(BI987&gt;=1,BI987-COUNTIFS($AE987:$AE987,$AC988,AV987:AV987,$AI$1),0)),0)),0)</f>
        <v>0</v>
      </c>
      <c r="BJ988" s="1">
        <f>IFERROR(IF($AE988&gt;$AE987,VLOOKUP($AC988+AW$1,STOCK!$F$10:$AB$209,16,0),IF($AE988=$AE987,(IF(BJ987&gt;=1,BJ987-COUNTIFS($AE987:$AE987,$AC988,AW987:AW987,$AI$1),0)),0)),0)</f>
        <v>0</v>
      </c>
      <c r="BK988" s="1">
        <f>IFERROR(IF($AE988&gt;$AE987,VLOOKUP($AC988+AX$1,STOCK!$F$10:$AB$209,16,0),IF($AE988=$AE987,(IF(BK987&gt;=1,BK987-COUNTIFS($AE987:$AE987,$AC988,AX987:AX987,$AI$1),0)),0)),0)</f>
        <v>0</v>
      </c>
      <c r="BL988" s="1">
        <f>IFERROR(IF($AE988&gt;$AE987,VLOOKUP($AC988+AL$1,STOCK!$F$10:$AB$209,17,0),IF($AE988=$AE987,(IF(BL987&gt;=1,BL987-COUNTIFS($AE987:$AE987,$AC988,AL987:AL987,$AI$2),0)),0)),0)</f>
        <v>0</v>
      </c>
      <c r="BM988" s="1">
        <f>IFERROR(IF($AE988&gt;$AE987,VLOOKUP($AC988+AM$1,STOCK!$F$10:$AB$209,17,0),IF($AE988=$AE987,(IF(BM987&gt;=1,BM987-COUNTIFS($AE987:$AE987,$AC988,AM987:AM987,$AI$2),0)),0)),0)</f>
        <v>0</v>
      </c>
      <c r="BN988" s="1">
        <f>IFERROR(IF($AE988&gt;$AE987,VLOOKUP($AC988+AN$1,STOCK!$F$10:$AB$209,17,0),IF($AE988=$AE987,(IF(BN987&gt;=1,BN987-COUNTIFS($AE987:$AE987,$AC988,AN987:AN987,$AI$2),0)),0)),0)</f>
        <v>0</v>
      </c>
      <c r="BO988" s="1">
        <f>IFERROR(IF($AE988&gt;$AE987,VLOOKUP($AC988+AO$1,STOCK!$F$10:$AB$209,17,0),IF($AE988=$AE987,(IF(BO987&gt;=1,BO987-COUNTIFS($AE987:$AE987,$AC988,AO987:AO987,$AI$2),0)),0)),0)</f>
        <v>0</v>
      </c>
      <c r="BP988" s="1">
        <f>IFERROR(IF($AE988&gt;$AE987,VLOOKUP($AC988+AP$1,STOCK!$F$10:$AB$209,17,0),IF($AE988=$AE987,(IF(BP987&gt;=1,BP987-COUNTIFS($AE987:$AE987,$AC988,AP987:AP987,$AI$2),0)),0)),0)</f>
        <v>0</v>
      </c>
      <c r="BQ988" s="1">
        <f>IFERROR(IF($AE988&gt;$AE987,VLOOKUP($AC988+AQ$1,STOCK!$F$10:$AB$209,17,0),IF($AE988=$AE987,(IF(BQ987&gt;=1,BQ987-COUNTIFS($AE987:$AE987,$AC988,AQ987:AQ987,$AI$2),0)),0)),0)</f>
        <v>0</v>
      </c>
      <c r="BR988" s="1">
        <f>IFERROR(IF($AE988&gt;$AE987,VLOOKUP($AC988+AR$1,STOCK!$F$10:$AB$209,17,0),IF($AE988=$AE987,(IF(BR987&gt;=1,BR987-COUNTIFS($AE987:$AE987,$AC988,AR987:AR987,$AI$2),0)),0)),0)</f>
        <v>0</v>
      </c>
      <c r="BS988" s="1">
        <f>IFERROR(IF($AE988&gt;$AE987,VLOOKUP($AC988+AS$1,STOCK!$F$10:$AB$209,17,0),IF($AE988=$AE987,(IF(BS987&gt;=1,BS987-COUNTIFS($AE987:$AE987,$AC988,AS987:AS987,$AI$2),0)),0)),0)</f>
        <v>0</v>
      </c>
      <c r="BT988" s="1">
        <f>IFERROR(IF($AE988&gt;$AE987,VLOOKUP($AC988+AT$1,STOCK!$F$10:$AB$209,17,0),IF($AE988=$AE987,(IF(BT987&gt;=1,BT987-COUNTIFS($AE987:$AE987,$AC988,AT987:AT987,$AI$2),0)),0)),0)</f>
        <v>0</v>
      </c>
      <c r="BU988" s="1">
        <f>IFERROR(IF($AE988&gt;$AE987,VLOOKUP($AC988+AU$1,STOCK!$F$10:$AB$209,17,0),IF($AE988=$AE987,(IF(BU987&gt;=1,BU987-COUNTIFS($AE987:$AE987,$AC988,AU987:AU987,$AI$2),0)),0)),0)</f>
        <v>0</v>
      </c>
      <c r="BV988" s="1">
        <f>IFERROR(IF($AE988&gt;$AE987,VLOOKUP($AC988+AV$1,STOCK!$F$10:$AB$209,17,0),IF($AE988=$AE987,(IF(BV987&gt;=1,BV987-COUNTIFS($AE987:$AE987,$AC988,AV987:AV987,$AI$2),0)),0)),0)</f>
        <v>0</v>
      </c>
      <c r="BW988" s="1">
        <f>IFERROR(IF($AE988&gt;$AE987,VLOOKUP($AC988+AW$1,STOCK!$F$10:$AB$209,17,0),IF($AE988=$AE987,(IF(BW987&gt;=1,BW987-COUNTIFS($AE987:$AE987,$AC988,AW987:AW987,$AI$2),0)),0)),0)</f>
        <v>0</v>
      </c>
      <c r="BX988" s="1">
        <f>IFERROR(IF($AE988&gt;$AE987,VLOOKUP($AC988+AX$1,STOCK!$F$10:$AB$209,17,0),IF($AE988=$AE987,(IF(BX987&gt;=1,BX987-COUNTIFS($AE987:$AE987,$AC988,AX987:AX987,$AI$2),0)),0)),0)</f>
        <v>0</v>
      </c>
    </row>
    <row r="989" spans="29:76" x14ac:dyDescent="0.25">
      <c r="AC989" s="1">
        <f t="shared" si="245"/>
        <v>0</v>
      </c>
      <c r="AD989" s="1">
        <f>IFERROR(IF(LEN(AK989)&gt;=1,VLOOKUP(HLOOKUP(AK989,PROFILE!$K$5:$V$8,4,0),PROFILE!$F$1:$G$3,2,0),0),0)</f>
        <v>0</v>
      </c>
      <c r="AE989" s="1">
        <f t="shared" si="246"/>
        <v>0</v>
      </c>
      <c r="AF989" s="1">
        <v>976</v>
      </c>
      <c r="AI989" s="1" t="str">
        <f>IFERROR(IF($AH989&gt;=1,VLOOKUP($AG989,STUDENT!$O$8:$Z$1507,3,0),""),"")</f>
        <v/>
      </c>
      <c r="AJ989" s="1" t="str">
        <f>IFERROR(IF($AH989&gt;=1,VLOOKUP($AG989,STUDENT!$O$8:$Z$1507,4,0),""),"")</f>
        <v/>
      </c>
      <c r="AK989" s="1" t="str">
        <f>IFERROR(IF($AH989&gt;=1,VLOOKUP($AG989,STUDENT!$O$8:$Z$1507,6,0),""),"")</f>
        <v/>
      </c>
      <c r="AL989" s="1" t="str">
        <f t="shared" si="247"/>
        <v/>
      </c>
      <c r="AM989" s="1" t="str">
        <f t="shared" si="248"/>
        <v/>
      </c>
      <c r="AN989" s="1" t="str">
        <f t="shared" si="249"/>
        <v/>
      </c>
      <c r="AO989" s="1" t="str">
        <f t="shared" si="250"/>
        <v/>
      </c>
      <c r="AP989" s="1" t="str">
        <f t="shared" si="251"/>
        <v/>
      </c>
      <c r="AQ989" s="1" t="str">
        <f t="shared" si="252"/>
        <v/>
      </c>
      <c r="AR989" s="1" t="str">
        <f t="shared" si="253"/>
        <v/>
      </c>
      <c r="AS989" s="1" t="str">
        <f t="shared" si="254"/>
        <v/>
      </c>
      <c r="AT989" s="1" t="str">
        <f t="shared" si="255"/>
        <v/>
      </c>
      <c r="AU989" s="1" t="str">
        <f t="shared" si="256"/>
        <v/>
      </c>
      <c r="AV989" s="1" t="str">
        <f t="shared" si="257"/>
        <v/>
      </c>
      <c r="AW989" s="1" t="str">
        <f t="shared" si="258"/>
        <v/>
      </c>
      <c r="AX989" s="1" t="str">
        <f t="shared" si="259"/>
        <v/>
      </c>
      <c r="AY989" s="1">
        <f>IFERROR(IF($AE989&gt;$AE988,VLOOKUP($AC989+AL$1,STOCK!$F$10:$AB$209,16,0),IF($AE989=$AE988,(IF(AY988&gt;=1,AY988-COUNTIFS($AE988:$AE988,$AC989,AL988:AL988,$AI$1),0)),0)),0)</f>
        <v>0</v>
      </c>
      <c r="AZ989" s="1">
        <f>IFERROR(IF($AE989&gt;$AE988,VLOOKUP($AC989+AM$1,STOCK!$F$10:$AB$209,16,0),IF($AE989=$AE988,(IF(AZ988&gt;=1,AZ988-COUNTIFS($AE988:$AE988,$AC989,AM988:AM988,$AI$1),0)),0)),0)</f>
        <v>0</v>
      </c>
      <c r="BA989" s="1">
        <f>IFERROR(IF($AE989&gt;$AE988,VLOOKUP($AC989+AN$1,STOCK!$F$10:$AB$209,16,0),IF($AE989=$AE988,(IF(BA988&gt;=1,BA988-COUNTIFS($AE988:$AE988,$AC989,AN988:AN988,$AI$1),0)),0)),0)</f>
        <v>0</v>
      </c>
      <c r="BB989" s="1">
        <f>IFERROR(IF($AE989&gt;$AE988,VLOOKUP($AC989+AO$1,STOCK!$F$10:$AB$209,16,0),IF($AE989=$AE988,(IF(BB988&gt;=1,BB988-COUNTIFS($AE988:$AE988,$AC989,AO988:AO988,$AI$1),0)),0)),0)</f>
        <v>0</v>
      </c>
      <c r="BC989" s="1">
        <f>IFERROR(IF($AE989&gt;$AE988,VLOOKUP($AC989+AP$1,STOCK!$F$10:$AB$209,16,0),IF($AE989=$AE988,(IF(BC988&gt;=1,BC988-COUNTIFS($AE988:$AE988,$AC989,AP988:AP988,$AI$1),0)),0)),0)</f>
        <v>0</v>
      </c>
      <c r="BD989" s="1">
        <f>IFERROR(IF($AE989&gt;$AE988,VLOOKUP($AC989+AQ$1,STOCK!$F$10:$AB$209,16,0),IF($AE989=$AE988,(IF(BD988&gt;=1,BD988-COUNTIFS($AE988:$AE988,$AC989,AQ988:AQ988,$AI$1),0)),0)),0)</f>
        <v>0</v>
      </c>
      <c r="BE989" s="1">
        <f>IFERROR(IF($AE989&gt;$AE988,VLOOKUP($AC989+AR$1,STOCK!$F$10:$AB$209,16,0),IF($AE989=$AE988,(IF(BE988&gt;=1,BE988-COUNTIFS($AE988:$AE988,$AC989,AR988:AR988,$AI$1),0)),0)),0)</f>
        <v>0</v>
      </c>
      <c r="BF989" s="1">
        <f>IFERROR(IF($AE989&gt;$AE988,VLOOKUP($AC989+AS$1,STOCK!$F$10:$AB$209,16,0),IF($AE989=$AE988,(IF(BF988&gt;=1,BF988-COUNTIFS($AE988:$AE988,$AC989,AS988:AS988,$AI$1),0)),0)),0)</f>
        <v>0</v>
      </c>
      <c r="BG989" s="1">
        <f>IFERROR(IF($AE989&gt;$AE988,VLOOKUP($AC989+AT$1,STOCK!$F$10:$AB$209,16,0),IF($AE989=$AE988,(IF(BG988&gt;=1,BG988-COUNTIFS($AE988:$AE988,$AC989,AT988:AT988,$AI$1),0)),0)),0)</f>
        <v>0</v>
      </c>
      <c r="BH989" s="1">
        <f>IFERROR(IF($AE989&gt;$AE988,VLOOKUP($AC989+AU$1,STOCK!$F$10:$AB$209,16,0),IF($AE989=$AE988,(IF(BH988&gt;=1,BH988-COUNTIFS($AE988:$AE988,$AC989,AU988:AU988,$AI$1),0)),0)),0)</f>
        <v>0</v>
      </c>
      <c r="BI989" s="1">
        <f>IFERROR(IF($AE989&gt;$AE988,VLOOKUP($AC989+AV$1,STOCK!$F$10:$AB$209,16,0),IF($AE989=$AE988,(IF(BI988&gt;=1,BI988-COUNTIFS($AE988:$AE988,$AC989,AV988:AV988,$AI$1),0)),0)),0)</f>
        <v>0</v>
      </c>
      <c r="BJ989" s="1">
        <f>IFERROR(IF($AE989&gt;$AE988,VLOOKUP($AC989+AW$1,STOCK!$F$10:$AB$209,16,0),IF($AE989=$AE988,(IF(BJ988&gt;=1,BJ988-COUNTIFS($AE988:$AE988,$AC989,AW988:AW988,$AI$1),0)),0)),0)</f>
        <v>0</v>
      </c>
      <c r="BK989" s="1">
        <f>IFERROR(IF($AE989&gt;$AE988,VLOOKUP($AC989+AX$1,STOCK!$F$10:$AB$209,16,0),IF($AE989=$AE988,(IF(BK988&gt;=1,BK988-COUNTIFS($AE988:$AE988,$AC989,AX988:AX988,$AI$1),0)),0)),0)</f>
        <v>0</v>
      </c>
      <c r="BL989" s="1">
        <f>IFERROR(IF($AE989&gt;$AE988,VLOOKUP($AC989+AL$1,STOCK!$F$10:$AB$209,17,0),IF($AE989=$AE988,(IF(BL988&gt;=1,BL988-COUNTIFS($AE988:$AE988,$AC989,AL988:AL988,$AI$2),0)),0)),0)</f>
        <v>0</v>
      </c>
      <c r="BM989" s="1">
        <f>IFERROR(IF($AE989&gt;$AE988,VLOOKUP($AC989+AM$1,STOCK!$F$10:$AB$209,17,0),IF($AE989=$AE988,(IF(BM988&gt;=1,BM988-COUNTIFS($AE988:$AE988,$AC989,AM988:AM988,$AI$2),0)),0)),0)</f>
        <v>0</v>
      </c>
      <c r="BN989" s="1">
        <f>IFERROR(IF($AE989&gt;$AE988,VLOOKUP($AC989+AN$1,STOCK!$F$10:$AB$209,17,0),IF($AE989=$AE988,(IF(BN988&gt;=1,BN988-COUNTIFS($AE988:$AE988,$AC989,AN988:AN988,$AI$2),0)),0)),0)</f>
        <v>0</v>
      </c>
      <c r="BO989" s="1">
        <f>IFERROR(IF($AE989&gt;$AE988,VLOOKUP($AC989+AO$1,STOCK!$F$10:$AB$209,17,0),IF($AE989=$AE988,(IF(BO988&gt;=1,BO988-COUNTIFS($AE988:$AE988,$AC989,AO988:AO988,$AI$2),0)),0)),0)</f>
        <v>0</v>
      </c>
      <c r="BP989" s="1">
        <f>IFERROR(IF($AE989&gt;$AE988,VLOOKUP($AC989+AP$1,STOCK!$F$10:$AB$209,17,0),IF($AE989=$AE988,(IF(BP988&gt;=1,BP988-COUNTIFS($AE988:$AE988,$AC989,AP988:AP988,$AI$2),0)),0)),0)</f>
        <v>0</v>
      </c>
      <c r="BQ989" s="1">
        <f>IFERROR(IF($AE989&gt;$AE988,VLOOKUP($AC989+AQ$1,STOCK!$F$10:$AB$209,17,0),IF($AE989=$AE988,(IF(BQ988&gt;=1,BQ988-COUNTIFS($AE988:$AE988,$AC989,AQ988:AQ988,$AI$2),0)),0)),0)</f>
        <v>0</v>
      </c>
      <c r="BR989" s="1">
        <f>IFERROR(IF($AE989&gt;$AE988,VLOOKUP($AC989+AR$1,STOCK!$F$10:$AB$209,17,0),IF($AE989=$AE988,(IF(BR988&gt;=1,BR988-COUNTIFS($AE988:$AE988,$AC989,AR988:AR988,$AI$2),0)),0)),0)</f>
        <v>0</v>
      </c>
      <c r="BS989" s="1">
        <f>IFERROR(IF($AE989&gt;$AE988,VLOOKUP($AC989+AS$1,STOCK!$F$10:$AB$209,17,0),IF($AE989=$AE988,(IF(BS988&gt;=1,BS988-COUNTIFS($AE988:$AE988,$AC989,AS988:AS988,$AI$2),0)),0)),0)</f>
        <v>0</v>
      </c>
      <c r="BT989" s="1">
        <f>IFERROR(IF($AE989&gt;$AE988,VLOOKUP($AC989+AT$1,STOCK!$F$10:$AB$209,17,0),IF($AE989=$AE988,(IF(BT988&gt;=1,BT988-COUNTIFS($AE988:$AE988,$AC989,AT988:AT988,$AI$2),0)),0)),0)</f>
        <v>0</v>
      </c>
      <c r="BU989" s="1">
        <f>IFERROR(IF($AE989&gt;$AE988,VLOOKUP($AC989+AU$1,STOCK!$F$10:$AB$209,17,0),IF($AE989=$AE988,(IF(BU988&gt;=1,BU988-COUNTIFS($AE988:$AE988,$AC989,AU988:AU988,$AI$2),0)),0)),0)</f>
        <v>0</v>
      </c>
      <c r="BV989" s="1">
        <f>IFERROR(IF($AE989&gt;$AE988,VLOOKUP($AC989+AV$1,STOCK!$F$10:$AB$209,17,0),IF($AE989=$AE988,(IF(BV988&gt;=1,BV988-COUNTIFS($AE988:$AE988,$AC989,AV988:AV988,$AI$2),0)),0)),0)</f>
        <v>0</v>
      </c>
      <c r="BW989" s="1">
        <f>IFERROR(IF($AE989&gt;$AE988,VLOOKUP($AC989+AW$1,STOCK!$F$10:$AB$209,17,0),IF($AE989=$AE988,(IF(BW988&gt;=1,BW988-COUNTIFS($AE988:$AE988,$AC989,AW988:AW988,$AI$2),0)),0)),0)</f>
        <v>0</v>
      </c>
      <c r="BX989" s="1">
        <f>IFERROR(IF($AE989&gt;$AE988,VLOOKUP($AC989+AX$1,STOCK!$F$10:$AB$209,17,0),IF($AE989=$AE988,(IF(BX988&gt;=1,BX988-COUNTIFS($AE988:$AE988,$AC989,AX988:AX988,$AI$2),0)),0)),0)</f>
        <v>0</v>
      </c>
    </row>
    <row r="990" spans="29:76" x14ac:dyDescent="0.25">
      <c r="AC990" s="1">
        <f t="shared" si="245"/>
        <v>0</v>
      </c>
      <c r="AD990" s="1">
        <f>IFERROR(IF(LEN(AK990)&gt;=1,VLOOKUP(HLOOKUP(AK990,PROFILE!$K$5:$V$8,4,0),PROFILE!$F$1:$G$3,2,0),0),0)</f>
        <v>0</v>
      </c>
      <c r="AE990" s="1">
        <f t="shared" si="246"/>
        <v>0</v>
      </c>
      <c r="AF990" s="1">
        <v>977</v>
      </c>
      <c r="AI990" s="1" t="str">
        <f>IFERROR(IF($AH990&gt;=1,VLOOKUP($AG990,STUDENT!$O$8:$Z$1507,3,0),""),"")</f>
        <v/>
      </c>
      <c r="AJ990" s="1" t="str">
        <f>IFERROR(IF($AH990&gt;=1,VLOOKUP($AG990,STUDENT!$O$8:$Z$1507,4,0),""),"")</f>
        <v/>
      </c>
      <c r="AK990" s="1" t="str">
        <f>IFERROR(IF($AH990&gt;=1,VLOOKUP($AG990,STUDENT!$O$8:$Z$1507,6,0),""),"")</f>
        <v/>
      </c>
      <c r="AL990" s="1" t="str">
        <f t="shared" si="247"/>
        <v/>
      </c>
      <c r="AM990" s="1" t="str">
        <f t="shared" si="248"/>
        <v/>
      </c>
      <c r="AN990" s="1" t="str">
        <f t="shared" si="249"/>
        <v/>
      </c>
      <c r="AO990" s="1" t="str">
        <f t="shared" si="250"/>
        <v/>
      </c>
      <c r="AP990" s="1" t="str">
        <f t="shared" si="251"/>
        <v/>
      </c>
      <c r="AQ990" s="1" t="str">
        <f t="shared" si="252"/>
        <v/>
      </c>
      <c r="AR990" s="1" t="str">
        <f t="shared" si="253"/>
        <v/>
      </c>
      <c r="AS990" s="1" t="str">
        <f t="shared" si="254"/>
        <v/>
      </c>
      <c r="AT990" s="1" t="str">
        <f t="shared" si="255"/>
        <v/>
      </c>
      <c r="AU990" s="1" t="str">
        <f t="shared" si="256"/>
        <v/>
      </c>
      <c r="AV990" s="1" t="str">
        <f t="shared" si="257"/>
        <v/>
      </c>
      <c r="AW990" s="1" t="str">
        <f t="shared" si="258"/>
        <v/>
      </c>
      <c r="AX990" s="1" t="str">
        <f t="shared" si="259"/>
        <v/>
      </c>
      <c r="AY990" s="1">
        <f>IFERROR(IF($AE990&gt;$AE989,VLOOKUP($AC990+AL$1,STOCK!$F$10:$AB$209,16,0),IF($AE990=$AE989,(IF(AY989&gt;=1,AY989-COUNTIFS($AE989:$AE989,$AC990,AL989:AL989,$AI$1),0)),0)),0)</f>
        <v>0</v>
      </c>
      <c r="AZ990" s="1">
        <f>IFERROR(IF($AE990&gt;$AE989,VLOOKUP($AC990+AM$1,STOCK!$F$10:$AB$209,16,0),IF($AE990=$AE989,(IF(AZ989&gt;=1,AZ989-COUNTIFS($AE989:$AE989,$AC990,AM989:AM989,$AI$1),0)),0)),0)</f>
        <v>0</v>
      </c>
      <c r="BA990" s="1">
        <f>IFERROR(IF($AE990&gt;$AE989,VLOOKUP($AC990+AN$1,STOCK!$F$10:$AB$209,16,0),IF($AE990=$AE989,(IF(BA989&gt;=1,BA989-COUNTIFS($AE989:$AE989,$AC990,AN989:AN989,$AI$1),0)),0)),0)</f>
        <v>0</v>
      </c>
      <c r="BB990" s="1">
        <f>IFERROR(IF($AE990&gt;$AE989,VLOOKUP($AC990+AO$1,STOCK!$F$10:$AB$209,16,0),IF($AE990=$AE989,(IF(BB989&gt;=1,BB989-COUNTIFS($AE989:$AE989,$AC990,AO989:AO989,$AI$1),0)),0)),0)</f>
        <v>0</v>
      </c>
      <c r="BC990" s="1">
        <f>IFERROR(IF($AE990&gt;$AE989,VLOOKUP($AC990+AP$1,STOCK!$F$10:$AB$209,16,0),IF($AE990=$AE989,(IF(BC989&gt;=1,BC989-COUNTIFS($AE989:$AE989,$AC990,AP989:AP989,$AI$1),0)),0)),0)</f>
        <v>0</v>
      </c>
      <c r="BD990" s="1">
        <f>IFERROR(IF($AE990&gt;$AE989,VLOOKUP($AC990+AQ$1,STOCK!$F$10:$AB$209,16,0),IF($AE990=$AE989,(IF(BD989&gt;=1,BD989-COUNTIFS($AE989:$AE989,$AC990,AQ989:AQ989,$AI$1),0)),0)),0)</f>
        <v>0</v>
      </c>
      <c r="BE990" s="1">
        <f>IFERROR(IF($AE990&gt;$AE989,VLOOKUP($AC990+AR$1,STOCK!$F$10:$AB$209,16,0),IF($AE990=$AE989,(IF(BE989&gt;=1,BE989-COUNTIFS($AE989:$AE989,$AC990,AR989:AR989,$AI$1),0)),0)),0)</f>
        <v>0</v>
      </c>
      <c r="BF990" s="1">
        <f>IFERROR(IF($AE990&gt;$AE989,VLOOKUP($AC990+AS$1,STOCK!$F$10:$AB$209,16,0),IF($AE990=$AE989,(IF(BF989&gt;=1,BF989-COUNTIFS($AE989:$AE989,$AC990,AS989:AS989,$AI$1),0)),0)),0)</f>
        <v>0</v>
      </c>
      <c r="BG990" s="1">
        <f>IFERROR(IF($AE990&gt;$AE989,VLOOKUP($AC990+AT$1,STOCK!$F$10:$AB$209,16,0),IF($AE990=$AE989,(IF(BG989&gt;=1,BG989-COUNTIFS($AE989:$AE989,$AC990,AT989:AT989,$AI$1),0)),0)),0)</f>
        <v>0</v>
      </c>
      <c r="BH990" s="1">
        <f>IFERROR(IF($AE990&gt;$AE989,VLOOKUP($AC990+AU$1,STOCK!$F$10:$AB$209,16,0),IF($AE990=$AE989,(IF(BH989&gt;=1,BH989-COUNTIFS($AE989:$AE989,$AC990,AU989:AU989,$AI$1),0)),0)),0)</f>
        <v>0</v>
      </c>
      <c r="BI990" s="1">
        <f>IFERROR(IF($AE990&gt;$AE989,VLOOKUP($AC990+AV$1,STOCK!$F$10:$AB$209,16,0),IF($AE990=$AE989,(IF(BI989&gt;=1,BI989-COUNTIFS($AE989:$AE989,$AC990,AV989:AV989,$AI$1),0)),0)),0)</f>
        <v>0</v>
      </c>
      <c r="BJ990" s="1">
        <f>IFERROR(IF($AE990&gt;$AE989,VLOOKUP($AC990+AW$1,STOCK!$F$10:$AB$209,16,0),IF($AE990=$AE989,(IF(BJ989&gt;=1,BJ989-COUNTIFS($AE989:$AE989,$AC990,AW989:AW989,$AI$1),0)),0)),0)</f>
        <v>0</v>
      </c>
      <c r="BK990" s="1">
        <f>IFERROR(IF($AE990&gt;$AE989,VLOOKUP($AC990+AX$1,STOCK!$F$10:$AB$209,16,0),IF($AE990=$AE989,(IF(BK989&gt;=1,BK989-COUNTIFS($AE989:$AE989,$AC990,AX989:AX989,$AI$1),0)),0)),0)</f>
        <v>0</v>
      </c>
      <c r="BL990" s="1">
        <f>IFERROR(IF($AE990&gt;$AE989,VLOOKUP($AC990+AL$1,STOCK!$F$10:$AB$209,17,0),IF($AE990=$AE989,(IF(BL989&gt;=1,BL989-COUNTIFS($AE989:$AE989,$AC990,AL989:AL989,$AI$2),0)),0)),0)</f>
        <v>0</v>
      </c>
      <c r="BM990" s="1">
        <f>IFERROR(IF($AE990&gt;$AE989,VLOOKUP($AC990+AM$1,STOCK!$F$10:$AB$209,17,0),IF($AE990=$AE989,(IF(BM989&gt;=1,BM989-COUNTIFS($AE989:$AE989,$AC990,AM989:AM989,$AI$2),0)),0)),0)</f>
        <v>0</v>
      </c>
      <c r="BN990" s="1">
        <f>IFERROR(IF($AE990&gt;$AE989,VLOOKUP($AC990+AN$1,STOCK!$F$10:$AB$209,17,0),IF($AE990=$AE989,(IF(BN989&gt;=1,BN989-COUNTIFS($AE989:$AE989,$AC990,AN989:AN989,$AI$2),0)),0)),0)</f>
        <v>0</v>
      </c>
      <c r="BO990" s="1">
        <f>IFERROR(IF($AE990&gt;$AE989,VLOOKUP($AC990+AO$1,STOCK!$F$10:$AB$209,17,0),IF($AE990=$AE989,(IF(BO989&gt;=1,BO989-COUNTIFS($AE989:$AE989,$AC990,AO989:AO989,$AI$2),0)),0)),0)</f>
        <v>0</v>
      </c>
      <c r="BP990" s="1">
        <f>IFERROR(IF($AE990&gt;$AE989,VLOOKUP($AC990+AP$1,STOCK!$F$10:$AB$209,17,0),IF($AE990=$AE989,(IF(BP989&gt;=1,BP989-COUNTIFS($AE989:$AE989,$AC990,AP989:AP989,$AI$2),0)),0)),0)</f>
        <v>0</v>
      </c>
      <c r="BQ990" s="1">
        <f>IFERROR(IF($AE990&gt;$AE989,VLOOKUP($AC990+AQ$1,STOCK!$F$10:$AB$209,17,0),IF($AE990=$AE989,(IF(BQ989&gt;=1,BQ989-COUNTIFS($AE989:$AE989,$AC990,AQ989:AQ989,$AI$2),0)),0)),0)</f>
        <v>0</v>
      </c>
      <c r="BR990" s="1">
        <f>IFERROR(IF($AE990&gt;$AE989,VLOOKUP($AC990+AR$1,STOCK!$F$10:$AB$209,17,0),IF($AE990=$AE989,(IF(BR989&gt;=1,BR989-COUNTIFS($AE989:$AE989,$AC990,AR989:AR989,$AI$2),0)),0)),0)</f>
        <v>0</v>
      </c>
      <c r="BS990" s="1">
        <f>IFERROR(IF($AE990&gt;$AE989,VLOOKUP($AC990+AS$1,STOCK!$F$10:$AB$209,17,0),IF($AE990=$AE989,(IF(BS989&gt;=1,BS989-COUNTIFS($AE989:$AE989,$AC990,AS989:AS989,$AI$2),0)),0)),0)</f>
        <v>0</v>
      </c>
      <c r="BT990" s="1">
        <f>IFERROR(IF($AE990&gt;$AE989,VLOOKUP($AC990+AT$1,STOCK!$F$10:$AB$209,17,0),IF($AE990=$AE989,(IF(BT989&gt;=1,BT989-COUNTIFS($AE989:$AE989,$AC990,AT989:AT989,$AI$2),0)),0)),0)</f>
        <v>0</v>
      </c>
      <c r="BU990" s="1">
        <f>IFERROR(IF($AE990&gt;$AE989,VLOOKUP($AC990+AU$1,STOCK!$F$10:$AB$209,17,0),IF($AE990=$AE989,(IF(BU989&gt;=1,BU989-COUNTIFS($AE989:$AE989,$AC990,AU989:AU989,$AI$2),0)),0)),0)</f>
        <v>0</v>
      </c>
      <c r="BV990" s="1">
        <f>IFERROR(IF($AE990&gt;$AE989,VLOOKUP($AC990+AV$1,STOCK!$F$10:$AB$209,17,0),IF($AE990=$AE989,(IF(BV989&gt;=1,BV989-COUNTIFS($AE989:$AE989,$AC990,AV989:AV989,$AI$2),0)),0)),0)</f>
        <v>0</v>
      </c>
      <c r="BW990" s="1">
        <f>IFERROR(IF($AE990&gt;$AE989,VLOOKUP($AC990+AW$1,STOCK!$F$10:$AB$209,17,0),IF($AE990=$AE989,(IF(BW989&gt;=1,BW989-COUNTIFS($AE989:$AE989,$AC990,AW989:AW989,$AI$2),0)),0)),0)</f>
        <v>0</v>
      </c>
      <c r="BX990" s="1">
        <f>IFERROR(IF($AE990&gt;$AE989,VLOOKUP($AC990+AX$1,STOCK!$F$10:$AB$209,17,0),IF($AE990=$AE989,(IF(BX989&gt;=1,BX989-COUNTIFS($AE989:$AE989,$AC990,AX989:AX989,$AI$2),0)),0)),0)</f>
        <v>0</v>
      </c>
    </row>
    <row r="991" spans="29:76" x14ac:dyDescent="0.25">
      <c r="AC991" s="1">
        <f t="shared" si="245"/>
        <v>0</v>
      </c>
      <c r="AD991" s="1">
        <f>IFERROR(IF(LEN(AK991)&gt;=1,VLOOKUP(HLOOKUP(AK991,PROFILE!$K$5:$V$8,4,0),PROFILE!$F$1:$G$3,2,0),0),0)</f>
        <v>0</v>
      </c>
      <c r="AE991" s="1">
        <f t="shared" si="246"/>
        <v>0</v>
      </c>
      <c r="AF991" s="1">
        <v>978</v>
      </c>
      <c r="AI991" s="1" t="str">
        <f>IFERROR(IF($AH991&gt;=1,VLOOKUP($AG991,STUDENT!$O$8:$Z$1507,3,0),""),"")</f>
        <v/>
      </c>
      <c r="AJ991" s="1" t="str">
        <f>IFERROR(IF($AH991&gt;=1,VLOOKUP($AG991,STUDENT!$O$8:$Z$1507,4,0),""),"")</f>
        <v/>
      </c>
      <c r="AK991" s="1" t="str">
        <f>IFERROR(IF($AH991&gt;=1,VLOOKUP($AG991,STUDENT!$O$8:$Z$1507,6,0),""),"")</f>
        <v/>
      </c>
      <c r="AL991" s="1" t="str">
        <f t="shared" si="247"/>
        <v/>
      </c>
      <c r="AM991" s="1" t="str">
        <f t="shared" si="248"/>
        <v/>
      </c>
      <c r="AN991" s="1" t="str">
        <f t="shared" si="249"/>
        <v/>
      </c>
      <c r="AO991" s="1" t="str">
        <f t="shared" si="250"/>
        <v/>
      </c>
      <c r="AP991" s="1" t="str">
        <f t="shared" si="251"/>
        <v/>
      </c>
      <c r="AQ991" s="1" t="str">
        <f t="shared" si="252"/>
        <v/>
      </c>
      <c r="AR991" s="1" t="str">
        <f t="shared" si="253"/>
        <v/>
      </c>
      <c r="AS991" s="1" t="str">
        <f t="shared" si="254"/>
        <v/>
      </c>
      <c r="AT991" s="1" t="str">
        <f t="shared" si="255"/>
        <v/>
      </c>
      <c r="AU991" s="1" t="str">
        <f t="shared" si="256"/>
        <v/>
      </c>
      <c r="AV991" s="1" t="str">
        <f t="shared" si="257"/>
        <v/>
      </c>
      <c r="AW991" s="1" t="str">
        <f t="shared" si="258"/>
        <v/>
      </c>
      <c r="AX991" s="1" t="str">
        <f t="shared" si="259"/>
        <v/>
      </c>
      <c r="AY991" s="1">
        <f>IFERROR(IF($AE991&gt;$AE990,VLOOKUP($AC991+AL$1,STOCK!$F$10:$AB$209,16,0),IF($AE991=$AE990,(IF(AY990&gt;=1,AY990-COUNTIFS($AE990:$AE990,$AC991,AL990:AL990,$AI$1),0)),0)),0)</f>
        <v>0</v>
      </c>
      <c r="AZ991" s="1">
        <f>IFERROR(IF($AE991&gt;$AE990,VLOOKUP($AC991+AM$1,STOCK!$F$10:$AB$209,16,0),IF($AE991=$AE990,(IF(AZ990&gt;=1,AZ990-COUNTIFS($AE990:$AE990,$AC991,AM990:AM990,$AI$1),0)),0)),0)</f>
        <v>0</v>
      </c>
      <c r="BA991" s="1">
        <f>IFERROR(IF($AE991&gt;$AE990,VLOOKUP($AC991+AN$1,STOCK!$F$10:$AB$209,16,0),IF($AE991=$AE990,(IF(BA990&gt;=1,BA990-COUNTIFS($AE990:$AE990,$AC991,AN990:AN990,$AI$1),0)),0)),0)</f>
        <v>0</v>
      </c>
      <c r="BB991" s="1">
        <f>IFERROR(IF($AE991&gt;$AE990,VLOOKUP($AC991+AO$1,STOCK!$F$10:$AB$209,16,0),IF($AE991=$AE990,(IF(BB990&gt;=1,BB990-COUNTIFS($AE990:$AE990,$AC991,AO990:AO990,$AI$1),0)),0)),0)</f>
        <v>0</v>
      </c>
      <c r="BC991" s="1">
        <f>IFERROR(IF($AE991&gt;$AE990,VLOOKUP($AC991+AP$1,STOCK!$F$10:$AB$209,16,0),IF($AE991=$AE990,(IF(BC990&gt;=1,BC990-COUNTIFS($AE990:$AE990,$AC991,AP990:AP990,$AI$1),0)),0)),0)</f>
        <v>0</v>
      </c>
      <c r="BD991" s="1">
        <f>IFERROR(IF($AE991&gt;$AE990,VLOOKUP($AC991+AQ$1,STOCK!$F$10:$AB$209,16,0),IF($AE991=$AE990,(IF(BD990&gt;=1,BD990-COUNTIFS($AE990:$AE990,$AC991,AQ990:AQ990,$AI$1),0)),0)),0)</f>
        <v>0</v>
      </c>
      <c r="BE991" s="1">
        <f>IFERROR(IF($AE991&gt;$AE990,VLOOKUP($AC991+AR$1,STOCK!$F$10:$AB$209,16,0),IF($AE991=$AE990,(IF(BE990&gt;=1,BE990-COUNTIFS($AE990:$AE990,$AC991,AR990:AR990,$AI$1),0)),0)),0)</f>
        <v>0</v>
      </c>
      <c r="BF991" s="1">
        <f>IFERROR(IF($AE991&gt;$AE990,VLOOKUP($AC991+AS$1,STOCK!$F$10:$AB$209,16,0),IF($AE991=$AE990,(IF(BF990&gt;=1,BF990-COUNTIFS($AE990:$AE990,$AC991,AS990:AS990,$AI$1),0)),0)),0)</f>
        <v>0</v>
      </c>
      <c r="BG991" s="1">
        <f>IFERROR(IF($AE991&gt;$AE990,VLOOKUP($AC991+AT$1,STOCK!$F$10:$AB$209,16,0),IF($AE991=$AE990,(IF(BG990&gt;=1,BG990-COUNTIFS($AE990:$AE990,$AC991,AT990:AT990,$AI$1),0)),0)),0)</f>
        <v>0</v>
      </c>
      <c r="BH991" s="1">
        <f>IFERROR(IF($AE991&gt;$AE990,VLOOKUP($AC991+AU$1,STOCK!$F$10:$AB$209,16,0),IF($AE991=$AE990,(IF(BH990&gt;=1,BH990-COUNTIFS($AE990:$AE990,$AC991,AU990:AU990,$AI$1),0)),0)),0)</f>
        <v>0</v>
      </c>
      <c r="BI991" s="1">
        <f>IFERROR(IF($AE991&gt;$AE990,VLOOKUP($AC991+AV$1,STOCK!$F$10:$AB$209,16,0),IF($AE991=$AE990,(IF(BI990&gt;=1,BI990-COUNTIFS($AE990:$AE990,$AC991,AV990:AV990,$AI$1),0)),0)),0)</f>
        <v>0</v>
      </c>
      <c r="BJ991" s="1">
        <f>IFERROR(IF($AE991&gt;$AE990,VLOOKUP($AC991+AW$1,STOCK!$F$10:$AB$209,16,0),IF($AE991=$AE990,(IF(BJ990&gt;=1,BJ990-COUNTIFS($AE990:$AE990,$AC991,AW990:AW990,$AI$1),0)),0)),0)</f>
        <v>0</v>
      </c>
      <c r="BK991" s="1">
        <f>IFERROR(IF($AE991&gt;$AE990,VLOOKUP($AC991+AX$1,STOCK!$F$10:$AB$209,16,0),IF($AE991=$AE990,(IF(BK990&gt;=1,BK990-COUNTIFS($AE990:$AE990,$AC991,AX990:AX990,$AI$1),0)),0)),0)</f>
        <v>0</v>
      </c>
      <c r="BL991" s="1">
        <f>IFERROR(IF($AE991&gt;$AE990,VLOOKUP($AC991+AL$1,STOCK!$F$10:$AB$209,17,0),IF($AE991=$AE990,(IF(BL990&gt;=1,BL990-COUNTIFS($AE990:$AE990,$AC991,AL990:AL990,$AI$2),0)),0)),0)</f>
        <v>0</v>
      </c>
      <c r="BM991" s="1">
        <f>IFERROR(IF($AE991&gt;$AE990,VLOOKUP($AC991+AM$1,STOCK!$F$10:$AB$209,17,0),IF($AE991=$AE990,(IF(BM990&gt;=1,BM990-COUNTIFS($AE990:$AE990,$AC991,AM990:AM990,$AI$2),0)),0)),0)</f>
        <v>0</v>
      </c>
      <c r="BN991" s="1">
        <f>IFERROR(IF($AE991&gt;$AE990,VLOOKUP($AC991+AN$1,STOCK!$F$10:$AB$209,17,0),IF($AE991=$AE990,(IF(BN990&gt;=1,BN990-COUNTIFS($AE990:$AE990,$AC991,AN990:AN990,$AI$2),0)),0)),0)</f>
        <v>0</v>
      </c>
      <c r="BO991" s="1">
        <f>IFERROR(IF($AE991&gt;$AE990,VLOOKUP($AC991+AO$1,STOCK!$F$10:$AB$209,17,0),IF($AE991=$AE990,(IF(BO990&gt;=1,BO990-COUNTIFS($AE990:$AE990,$AC991,AO990:AO990,$AI$2),0)),0)),0)</f>
        <v>0</v>
      </c>
      <c r="BP991" s="1">
        <f>IFERROR(IF($AE991&gt;$AE990,VLOOKUP($AC991+AP$1,STOCK!$F$10:$AB$209,17,0),IF($AE991=$AE990,(IF(BP990&gt;=1,BP990-COUNTIFS($AE990:$AE990,$AC991,AP990:AP990,$AI$2),0)),0)),0)</f>
        <v>0</v>
      </c>
      <c r="BQ991" s="1">
        <f>IFERROR(IF($AE991&gt;$AE990,VLOOKUP($AC991+AQ$1,STOCK!$F$10:$AB$209,17,0),IF($AE991=$AE990,(IF(BQ990&gt;=1,BQ990-COUNTIFS($AE990:$AE990,$AC991,AQ990:AQ990,$AI$2),0)),0)),0)</f>
        <v>0</v>
      </c>
      <c r="BR991" s="1">
        <f>IFERROR(IF($AE991&gt;$AE990,VLOOKUP($AC991+AR$1,STOCK!$F$10:$AB$209,17,0),IF($AE991=$AE990,(IF(BR990&gt;=1,BR990-COUNTIFS($AE990:$AE990,$AC991,AR990:AR990,$AI$2),0)),0)),0)</f>
        <v>0</v>
      </c>
      <c r="BS991" s="1">
        <f>IFERROR(IF($AE991&gt;$AE990,VLOOKUP($AC991+AS$1,STOCK!$F$10:$AB$209,17,0),IF($AE991=$AE990,(IF(BS990&gt;=1,BS990-COUNTIFS($AE990:$AE990,$AC991,AS990:AS990,$AI$2),0)),0)),0)</f>
        <v>0</v>
      </c>
      <c r="BT991" s="1">
        <f>IFERROR(IF($AE991&gt;$AE990,VLOOKUP($AC991+AT$1,STOCK!$F$10:$AB$209,17,0),IF($AE991=$AE990,(IF(BT990&gt;=1,BT990-COUNTIFS($AE990:$AE990,$AC991,AT990:AT990,$AI$2),0)),0)),0)</f>
        <v>0</v>
      </c>
      <c r="BU991" s="1">
        <f>IFERROR(IF($AE991&gt;$AE990,VLOOKUP($AC991+AU$1,STOCK!$F$10:$AB$209,17,0),IF($AE991=$AE990,(IF(BU990&gt;=1,BU990-COUNTIFS($AE990:$AE990,$AC991,AU990:AU990,$AI$2),0)),0)),0)</f>
        <v>0</v>
      </c>
      <c r="BV991" s="1">
        <f>IFERROR(IF($AE991&gt;$AE990,VLOOKUP($AC991+AV$1,STOCK!$F$10:$AB$209,17,0),IF($AE991=$AE990,(IF(BV990&gt;=1,BV990-COUNTIFS($AE990:$AE990,$AC991,AV990:AV990,$AI$2),0)),0)),0)</f>
        <v>0</v>
      </c>
      <c r="BW991" s="1">
        <f>IFERROR(IF($AE991&gt;$AE990,VLOOKUP($AC991+AW$1,STOCK!$F$10:$AB$209,17,0),IF($AE991=$AE990,(IF(BW990&gt;=1,BW990-COUNTIFS($AE990:$AE990,$AC991,AW990:AW990,$AI$2),0)),0)),0)</f>
        <v>0</v>
      </c>
      <c r="BX991" s="1">
        <f>IFERROR(IF($AE991&gt;$AE990,VLOOKUP($AC991+AX$1,STOCK!$F$10:$AB$209,17,0),IF($AE991=$AE990,(IF(BX990&gt;=1,BX990-COUNTIFS($AE990:$AE990,$AC991,AX990:AX990,$AI$2),0)),0)),0)</f>
        <v>0</v>
      </c>
    </row>
    <row r="992" spans="29:76" x14ac:dyDescent="0.25">
      <c r="AC992" s="1">
        <f t="shared" si="245"/>
        <v>0</v>
      </c>
      <c r="AD992" s="1">
        <f>IFERROR(IF(LEN(AK992)&gt;=1,VLOOKUP(HLOOKUP(AK992,PROFILE!$K$5:$V$8,4,0),PROFILE!$F$1:$G$3,2,0),0),0)</f>
        <v>0</v>
      </c>
      <c r="AE992" s="1">
        <f t="shared" si="246"/>
        <v>0</v>
      </c>
      <c r="AF992" s="1">
        <v>979</v>
      </c>
      <c r="AI992" s="1" t="str">
        <f>IFERROR(IF($AH992&gt;=1,VLOOKUP($AG992,STUDENT!$O$8:$Z$1507,3,0),""),"")</f>
        <v/>
      </c>
      <c r="AJ992" s="1" t="str">
        <f>IFERROR(IF($AH992&gt;=1,VLOOKUP($AG992,STUDENT!$O$8:$Z$1507,4,0),""),"")</f>
        <v/>
      </c>
      <c r="AK992" s="1" t="str">
        <f>IFERROR(IF($AH992&gt;=1,VLOOKUP($AG992,STUDENT!$O$8:$Z$1507,6,0),""),"")</f>
        <v/>
      </c>
      <c r="AL992" s="1" t="str">
        <f t="shared" si="247"/>
        <v/>
      </c>
      <c r="AM992" s="1" t="str">
        <f t="shared" si="248"/>
        <v/>
      </c>
      <c r="AN992" s="1" t="str">
        <f t="shared" si="249"/>
        <v/>
      </c>
      <c r="AO992" s="1" t="str">
        <f t="shared" si="250"/>
        <v/>
      </c>
      <c r="AP992" s="1" t="str">
        <f t="shared" si="251"/>
        <v/>
      </c>
      <c r="AQ992" s="1" t="str">
        <f t="shared" si="252"/>
        <v/>
      </c>
      <c r="AR992" s="1" t="str">
        <f t="shared" si="253"/>
        <v/>
      </c>
      <c r="AS992" s="1" t="str">
        <f t="shared" si="254"/>
        <v/>
      </c>
      <c r="AT992" s="1" t="str">
        <f t="shared" si="255"/>
        <v/>
      </c>
      <c r="AU992" s="1" t="str">
        <f t="shared" si="256"/>
        <v/>
      </c>
      <c r="AV992" s="1" t="str">
        <f t="shared" si="257"/>
        <v/>
      </c>
      <c r="AW992" s="1" t="str">
        <f t="shared" si="258"/>
        <v/>
      </c>
      <c r="AX992" s="1" t="str">
        <f t="shared" si="259"/>
        <v/>
      </c>
      <c r="AY992" s="1">
        <f>IFERROR(IF($AE992&gt;$AE991,VLOOKUP($AC992+AL$1,STOCK!$F$10:$AB$209,16,0),IF($AE992=$AE991,(IF(AY991&gt;=1,AY991-COUNTIFS($AE991:$AE991,$AC992,AL991:AL991,$AI$1),0)),0)),0)</f>
        <v>0</v>
      </c>
      <c r="AZ992" s="1">
        <f>IFERROR(IF($AE992&gt;$AE991,VLOOKUP($AC992+AM$1,STOCK!$F$10:$AB$209,16,0),IF($AE992=$AE991,(IF(AZ991&gt;=1,AZ991-COUNTIFS($AE991:$AE991,$AC992,AM991:AM991,$AI$1),0)),0)),0)</f>
        <v>0</v>
      </c>
      <c r="BA992" s="1">
        <f>IFERROR(IF($AE992&gt;$AE991,VLOOKUP($AC992+AN$1,STOCK!$F$10:$AB$209,16,0),IF($AE992=$AE991,(IF(BA991&gt;=1,BA991-COUNTIFS($AE991:$AE991,$AC992,AN991:AN991,$AI$1),0)),0)),0)</f>
        <v>0</v>
      </c>
      <c r="BB992" s="1">
        <f>IFERROR(IF($AE992&gt;$AE991,VLOOKUP($AC992+AO$1,STOCK!$F$10:$AB$209,16,0),IF($AE992=$AE991,(IF(BB991&gt;=1,BB991-COUNTIFS($AE991:$AE991,$AC992,AO991:AO991,$AI$1),0)),0)),0)</f>
        <v>0</v>
      </c>
      <c r="BC992" s="1">
        <f>IFERROR(IF($AE992&gt;$AE991,VLOOKUP($AC992+AP$1,STOCK!$F$10:$AB$209,16,0),IF($AE992=$AE991,(IF(BC991&gt;=1,BC991-COUNTIFS($AE991:$AE991,$AC992,AP991:AP991,$AI$1),0)),0)),0)</f>
        <v>0</v>
      </c>
      <c r="BD992" s="1">
        <f>IFERROR(IF($AE992&gt;$AE991,VLOOKUP($AC992+AQ$1,STOCK!$F$10:$AB$209,16,0),IF($AE992=$AE991,(IF(BD991&gt;=1,BD991-COUNTIFS($AE991:$AE991,$AC992,AQ991:AQ991,$AI$1),0)),0)),0)</f>
        <v>0</v>
      </c>
      <c r="BE992" s="1">
        <f>IFERROR(IF($AE992&gt;$AE991,VLOOKUP($AC992+AR$1,STOCK!$F$10:$AB$209,16,0),IF($AE992=$AE991,(IF(BE991&gt;=1,BE991-COUNTIFS($AE991:$AE991,$AC992,AR991:AR991,$AI$1),0)),0)),0)</f>
        <v>0</v>
      </c>
      <c r="BF992" s="1">
        <f>IFERROR(IF($AE992&gt;$AE991,VLOOKUP($AC992+AS$1,STOCK!$F$10:$AB$209,16,0),IF($AE992=$AE991,(IF(BF991&gt;=1,BF991-COUNTIFS($AE991:$AE991,$AC992,AS991:AS991,$AI$1),0)),0)),0)</f>
        <v>0</v>
      </c>
      <c r="BG992" s="1">
        <f>IFERROR(IF($AE992&gt;$AE991,VLOOKUP($AC992+AT$1,STOCK!$F$10:$AB$209,16,0),IF($AE992=$AE991,(IF(BG991&gt;=1,BG991-COUNTIFS($AE991:$AE991,$AC992,AT991:AT991,$AI$1),0)),0)),0)</f>
        <v>0</v>
      </c>
      <c r="BH992" s="1">
        <f>IFERROR(IF($AE992&gt;$AE991,VLOOKUP($AC992+AU$1,STOCK!$F$10:$AB$209,16,0),IF($AE992=$AE991,(IF(BH991&gt;=1,BH991-COUNTIFS($AE991:$AE991,$AC992,AU991:AU991,$AI$1),0)),0)),0)</f>
        <v>0</v>
      </c>
      <c r="BI992" s="1">
        <f>IFERROR(IF($AE992&gt;$AE991,VLOOKUP($AC992+AV$1,STOCK!$F$10:$AB$209,16,0),IF($AE992=$AE991,(IF(BI991&gt;=1,BI991-COUNTIFS($AE991:$AE991,$AC992,AV991:AV991,$AI$1),0)),0)),0)</f>
        <v>0</v>
      </c>
      <c r="BJ992" s="1">
        <f>IFERROR(IF($AE992&gt;$AE991,VLOOKUP($AC992+AW$1,STOCK!$F$10:$AB$209,16,0),IF($AE992=$AE991,(IF(BJ991&gt;=1,BJ991-COUNTIFS($AE991:$AE991,$AC992,AW991:AW991,$AI$1),0)),0)),0)</f>
        <v>0</v>
      </c>
      <c r="BK992" s="1">
        <f>IFERROR(IF($AE992&gt;$AE991,VLOOKUP($AC992+AX$1,STOCK!$F$10:$AB$209,16,0),IF($AE992=$AE991,(IF(BK991&gt;=1,BK991-COUNTIFS($AE991:$AE991,$AC992,AX991:AX991,$AI$1),0)),0)),0)</f>
        <v>0</v>
      </c>
      <c r="BL992" s="1">
        <f>IFERROR(IF($AE992&gt;$AE991,VLOOKUP($AC992+AL$1,STOCK!$F$10:$AB$209,17,0),IF($AE992=$AE991,(IF(BL991&gt;=1,BL991-COUNTIFS($AE991:$AE991,$AC992,AL991:AL991,$AI$2),0)),0)),0)</f>
        <v>0</v>
      </c>
      <c r="BM992" s="1">
        <f>IFERROR(IF($AE992&gt;$AE991,VLOOKUP($AC992+AM$1,STOCK!$F$10:$AB$209,17,0),IF($AE992=$AE991,(IF(BM991&gt;=1,BM991-COUNTIFS($AE991:$AE991,$AC992,AM991:AM991,$AI$2),0)),0)),0)</f>
        <v>0</v>
      </c>
      <c r="BN992" s="1">
        <f>IFERROR(IF($AE992&gt;$AE991,VLOOKUP($AC992+AN$1,STOCK!$F$10:$AB$209,17,0),IF($AE992=$AE991,(IF(BN991&gt;=1,BN991-COUNTIFS($AE991:$AE991,$AC992,AN991:AN991,$AI$2),0)),0)),0)</f>
        <v>0</v>
      </c>
      <c r="BO992" s="1">
        <f>IFERROR(IF($AE992&gt;$AE991,VLOOKUP($AC992+AO$1,STOCK!$F$10:$AB$209,17,0),IF($AE992=$AE991,(IF(BO991&gt;=1,BO991-COUNTIFS($AE991:$AE991,$AC992,AO991:AO991,$AI$2),0)),0)),0)</f>
        <v>0</v>
      </c>
      <c r="BP992" s="1">
        <f>IFERROR(IF($AE992&gt;$AE991,VLOOKUP($AC992+AP$1,STOCK!$F$10:$AB$209,17,0),IF($AE992=$AE991,(IF(BP991&gt;=1,BP991-COUNTIFS($AE991:$AE991,$AC992,AP991:AP991,$AI$2),0)),0)),0)</f>
        <v>0</v>
      </c>
      <c r="BQ992" s="1">
        <f>IFERROR(IF($AE992&gt;$AE991,VLOOKUP($AC992+AQ$1,STOCK!$F$10:$AB$209,17,0),IF($AE992=$AE991,(IF(BQ991&gt;=1,BQ991-COUNTIFS($AE991:$AE991,$AC992,AQ991:AQ991,$AI$2),0)),0)),0)</f>
        <v>0</v>
      </c>
      <c r="BR992" s="1">
        <f>IFERROR(IF($AE992&gt;$AE991,VLOOKUP($AC992+AR$1,STOCK!$F$10:$AB$209,17,0),IF($AE992=$AE991,(IF(BR991&gt;=1,BR991-COUNTIFS($AE991:$AE991,$AC992,AR991:AR991,$AI$2),0)),0)),0)</f>
        <v>0</v>
      </c>
      <c r="BS992" s="1">
        <f>IFERROR(IF($AE992&gt;$AE991,VLOOKUP($AC992+AS$1,STOCK!$F$10:$AB$209,17,0),IF($AE992=$AE991,(IF(BS991&gt;=1,BS991-COUNTIFS($AE991:$AE991,$AC992,AS991:AS991,$AI$2),0)),0)),0)</f>
        <v>0</v>
      </c>
      <c r="BT992" s="1">
        <f>IFERROR(IF($AE992&gt;$AE991,VLOOKUP($AC992+AT$1,STOCK!$F$10:$AB$209,17,0),IF($AE992=$AE991,(IF(BT991&gt;=1,BT991-COUNTIFS($AE991:$AE991,$AC992,AT991:AT991,$AI$2),0)),0)),0)</f>
        <v>0</v>
      </c>
      <c r="BU992" s="1">
        <f>IFERROR(IF($AE992&gt;$AE991,VLOOKUP($AC992+AU$1,STOCK!$F$10:$AB$209,17,0),IF($AE992=$AE991,(IF(BU991&gt;=1,BU991-COUNTIFS($AE991:$AE991,$AC992,AU991:AU991,$AI$2),0)),0)),0)</f>
        <v>0</v>
      </c>
      <c r="BV992" s="1">
        <f>IFERROR(IF($AE992&gt;$AE991,VLOOKUP($AC992+AV$1,STOCK!$F$10:$AB$209,17,0),IF($AE992=$AE991,(IF(BV991&gt;=1,BV991-COUNTIFS($AE991:$AE991,$AC992,AV991:AV991,$AI$2),0)),0)),0)</f>
        <v>0</v>
      </c>
      <c r="BW992" s="1">
        <f>IFERROR(IF($AE992&gt;$AE991,VLOOKUP($AC992+AW$1,STOCK!$F$10:$AB$209,17,0),IF($AE992=$AE991,(IF(BW991&gt;=1,BW991-COUNTIFS($AE991:$AE991,$AC992,AW991:AW991,$AI$2),0)),0)),0)</f>
        <v>0</v>
      </c>
      <c r="BX992" s="1">
        <f>IFERROR(IF($AE992&gt;$AE991,VLOOKUP($AC992+AX$1,STOCK!$F$10:$AB$209,17,0),IF($AE992=$AE991,(IF(BX991&gt;=1,BX991-COUNTIFS($AE991:$AE991,$AC992,AX991:AX991,$AI$2),0)),0)),0)</f>
        <v>0</v>
      </c>
    </row>
    <row r="993" spans="29:76" x14ac:dyDescent="0.25">
      <c r="AC993" s="1">
        <f t="shared" si="245"/>
        <v>0</v>
      </c>
      <c r="AD993" s="1">
        <f>IFERROR(IF(LEN(AK993)&gt;=1,VLOOKUP(HLOOKUP(AK993,PROFILE!$K$5:$V$8,4,0),PROFILE!$F$1:$G$3,2,0),0),0)</f>
        <v>0</v>
      </c>
      <c r="AE993" s="1">
        <f t="shared" si="246"/>
        <v>0</v>
      </c>
      <c r="AF993" s="1">
        <v>980</v>
      </c>
      <c r="AI993" s="1" t="str">
        <f>IFERROR(IF($AH993&gt;=1,VLOOKUP($AG993,STUDENT!$O$8:$Z$1507,3,0),""),"")</f>
        <v/>
      </c>
      <c r="AJ993" s="1" t="str">
        <f>IFERROR(IF($AH993&gt;=1,VLOOKUP($AG993,STUDENT!$O$8:$Z$1507,4,0),""),"")</f>
        <v/>
      </c>
      <c r="AK993" s="1" t="str">
        <f>IFERROR(IF($AH993&gt;=1,VLOOKUP($AG993,STUDENT!$O$8:$Z$1507,6,0),""),"")</f>
        <v/>
      </c>
      <c r="AL993" s="1" t="str">
        <f t="shared" si="247"/>
        <v/>
      </c>
      <c r="AM993" s="1" t="str">
        <f t="shared" si="248"/>
        <v/>
      </c>
      <c r="AN993" s="1" t="str">
        <f t="shared" si="249"/>
        <v/>
      </c>
      <c r="AO993" s="1" t="str">
        <f t="shared" si="250"/>
        <v/>
      </c>
      <c r="AP993" s="1" t="str">
        <f t="shared" si="251"/>
        <v/>
      </c>
      <c r="AQ993" s="1" t="str">
        <f t="shared" si="252"/>
        <v/>
      </c>
      <c r="AR993" s="1" t="str">
        <f t="shared" si="253"/>
        <v/>
      </c>
      <c r="AS993" s="1" t="str">
        <f t="shared" si="254"/>
        <v/>
      </c>
      <c r="AT993" s="1" t="str">
        <f t="shared" si="255"/>
        <v/>
      </c>
      <c r="AU993" s="1" t="str">
        <f t="shared" si="256"/>
        <v/>
      </c>
      <c r="AV993" s="1" t="str">
        <f t="shared" si="257"/>
        <v/>
      </c>
      <c r="AW993" s="1" t="str">
        <f t="shared" si="258"/>
        <v/>
      </c>
      <c r="AX993" s="1" t="str">
        <f t="shared" si="259"/>
        <v/>
      </c>
      <c r="AY993" s="1">
        <f>IFERROR(IF($AE993&gt;$AE992,VLOOKUP($AC993+AL$1,STOCK!$F$10:$AB$209,16,0),IF($AE993=$AE992,(IF(AY992&gt;=1,AY992-COUNTIFS($AE992:$AE992,$AC993,AL992:AL992,$AI$1),0)),0)),0)</f>
        <v>0</v>
      </c>
      <c r="AZ993" s="1">
        <f>IFERROR(IF($AE993&gt;$AE992,VLOOKUP($AC993+AM$1,STOCK!$F$10:$AB$209,16,0),IF($AE993=$AE992,(IF(AZ992&gt;=1,AZ992-COUNTIFS($AE992:$AE992,$AC993,AM992:AM992,$AI$1),0)),0)),0)</f>
        <v>0</v>
      </c>
      <c r="BA993" s="1">
        <f>IFERROR(IF($AE993&gt;$AE992,VLOOKUP($AC993+AN$1,STOCK!$F$10:$AB$209,16,0),IF($AE993=$AE992,(IF(BA992&gt;=1,BA992-COUNTIFS($AE992:$AE992,$AC993,AN992:AN992,$AI$1),0)),0)),0)</f>
        <v>0</v>
      </c>
      <c r="BB993" s="1">
        <f>IFERROR(IF($AE993&gt;$AE992,VLOOKUP($AC993+AO$1,STOCK!$F$10:$AB$209,16,0),IF($AE993=$AE992,(IF(BB992&gt;=1,BB992-COUNTIFS($AE992:$AE992,$AC993,AO992:AO992,$AI$1),0)),0)),0)</f>
        <v>0</v>
      </c>
      <c r="BC993" s="1">
        <f>IFERROR(IF($AE993&gt;$AE992,VLOOKUP($AC993+AP$1,STOCK!$F$10:$AB$209,16,0),IF($AE993=$AE992,(IF(BC992&gt;=1,BC992-COUNTIFS($AE992:$AE992,$AC993,AP992:AP992,$AI$1),0)),0)),0)</f>
        <v>0</v>
      </c>
      <c r="BD993" s="1">
        <f>IFERROR(IF($AE993&gt;$AE992,VLOOKUP($AC993+AQ$1,STOCK!$F$10:$AB$209,16,0),IF($AE993=$AE992,(IF(BD992&gt;=1,BD992-COUNTIFS($AE992:$AE992,$AC993,AQ992:AQ992,$AI$1),0)),0)),0)</f>
        <v>0</v>
      </c>
      <c r="BE993" s="1">
        <f>IFERROR(IF($AE993&gt;$AE992,VLOOKUP($AC993+AR$1,STOCK!$F$10:$AB$209,16,0),IF($AE993=$AE992,(IF(BE992&gt;=1,BE992-COUNTIFS($AE992:$AE992,$AC993,AR992:AR992,$AI$1),0)),0)),0)</f>
        <v>0</v>
      </c>
      <c r="BF993" s="1">
        <f>IFERROR(IF($AE993&gt;$AE992,VLOOKUP($AC993+AS$1,STOCK!$F$10:$AB$209,16,0),IF($AE993=$AE992,(IF(BF992&gt;=1,BF992-COUNTIFS($AE992:$AE992,$AC993,AS992:AS992,$AI$1),0)),0)),0)</f>
        <v>0</v>
      </c>
      <c r="BG993" s="1">
        <f>IFERROR(IF($AE993&gt;$AE992,VLOOKUP($AC993+AT$1,STOCK!$F$10:$AB$209,16,0),IF($AE993=$AE992,(IF(BG992&gt;=1,BG992-COUNTIFS($AE992:$AE992,$AC993,AT992:AT992,$AI$1),0)),0)),0)</f>
        <v>0</v>
      </c>
      <c r="BH993" s="1">
        <f>IFERROR(IF($AE993&gt;$AE992,VLOOKUP($AC993+AU$1,STOCK!$F$10:$AB$209,16,0),IF($AE993=$AE992,(IF(BH992&gt;=1,BH992-COUNTIFS($AE992:$AE992,$AC993,AU992:AU992,$AI$1),0)),0)),0)</f>
        <v>0</v>
      </c>
      <c r="BI993" s="1">
        <f>IFERROR(IF($AE993&gt;$AE992,VLOOKUP($AC993+AV$1,STOCK!$F$10:$AB$209,16,0),IF($AE993=$AE992,(IF(BI992&gt;=1,BI992-COUNTIFS($AE992:$AE992,$AC993,AV992:AV992,$AI$1),0)),0)),0)</f>
        <v>0</v>
      </c>
      <c r="BJ993" s="1">
        <f>IFERROR(IF($AE993&gt;$AE992,VLOOKUP($AC993+AW$1,STOCK!$F$10:$AB$209,16,0),IF($AE993=$AE992,(IF(BJ992&gt;=1,BJ992-COUNTIFS($AE992:$AE992,$AC993,AW992:AW992,$AI$1),0)),0)),0)</f>
        <v>0</v>
      </c>
      <c r="BK993" s="1">
        <f>IFERROR(IF($AE993&gt;$AE992,VLOOKUP($AC993+AX$1,STOCK!$F$10:$AB$209,16,0),IF($AE993=$AE992,(IF(BK992&gt;=1,BK992-COUNTIFS($AE992:$AE992,$AC993,AX992:AX992,$AI$1),0)),0)),0)</f>
        <v>0</v>
      </c>
      <c r="BL993" s="1">
        <f>IFERROR(IF($AE993&gt;$AE992,VLOOKUP($AC993+AL$1,STOCK!$F$10:$AB$209,17,0),IF($AE993=$AE992,(IF(BL992&gt;=1,BL992-COUNTIFS($AE992:$AE992,$AC993,AL992:AL992,$AI$2),0)),0)),0)</f>
        <v>0</v>
      </c>
      <c r="BM993" s="1">
        <f>IFERROR(IF($AE993&gt;$AE992,VLOOKUP($AC993+AM$1,STOCK!$F$10:$AB$209,17,0),IF($AE993=$AE992,(IF(BM992&gt;=1,BM992-COUNTIFS($AE992:$AE992,$AC993,AM992:AM992,$AI$2),0)),0)),0)</f>
        <v>0</v>
      </c>
      <c r="BN993" s="1">
        <f>IFERROR(IF($AE993&gt;$AE992,VLOOKUP($AC993+AN$1,STOCK!$F$10:$AB$209,17,0),IF($AE993=$AE992,(IF(BN992&gt;=1,BN992-COUNTIFS($AE992:$AE992,$AC993,AN992:AN992,$AI$2),0)),0)),0)</f>
        <v>0</v>
      </c>
      <c r="BO993" s="1">
        <f>IFERROR(IF($AE993&gt;$AE992,VLOOKUP($AC993+AO$1,STOCK!$F$10:$AB$209,17,0),IF($AE993=$AE992,(IF(BO992&gt;=1,BO992-COUNTIFS($AE992:$AE992,$AC993,AO992:AO992,$AI$2),0)),0)),0)</f>
        <v>0</v>
      </c>
      <c r="BP993" s="1">
        <f>IFERROR(IF($AE993&gt;$AE992,VLOOKUP($AC993+AP$1,STOCK!$F$10:$AB$209,17,0),IF($AE993=$AE992,(IF(BP992&gt;=1,BP992-COUNTIFS($AE992:$AE992,$AC993,AP992:AP992,$AI$2),0)),0)),0)</f>
        <v>0</v>
      </c>
      <c r="BQ993" s="1">
        <f>IFERROR(IF($AE993&gt;$AE992,VLOOKUP($AC993+AQ$1,STOCK!$F$10:$AB$209,17,0),IF($AE993=$AE992,(IF(BQ992&gt;=1,BQ992-COUNTIFS($AE992:$AE992,$AC993,AQ992:AQ992,$AI$2),0)),0)),0)</f>
        <v>0</v>
      </c>
      <c r="BR993" s="1">
        <f>IFERROR(IF($AE993&gt;$AE992,VLOOKUP($AC993+AR$1,STOCK!$F$10:$AB$209,17,0),IF($AE993=$AE992,(IF(BR992&gt;=1,BR992-COUNTIFS($AE992:$AE992,$AC993,AR992:AR992,$AI$2),0)),0)),0)</f>
        <v>0</v>
      </c>
      <c r="BS993" s="1">
        <f>IFERROR(IF($AE993&gt;$AE992,VLOOKUP($AC993+AS$1,STOCK!$F$10:$AB$209,17,0),IF($AE993=$AE992,(IF(BS992&gt;=1,BS992-COUNTIFS($AE992:$AE992,$AC993,AS992:AS992,$AI$2),0)),0)),0)</f>
        <v>0</v>
      </c>
      <c r="BT993" s="1">
        <f>IFERROR(IF($AE993&gt;$AE992,VLOOKUP($AC993+AT$1,STOCK!$F$10:$AB$209,17,0),IF($AE993=$AE992,(IF(BT992&gt;=1,BT992-COUNTIFS($AE992:$AE992,$AC993,AT992:AT992,$AI$2),0)),0)),0)</f>
        <v>0</v>
      </c>
      <c r="BU993" s="1">
        <f>IFERROR(IF($AE993&gt;$AE992,VLOOKUP($AC993+AU$1,STOCK!$F$10:$AB$209,17,0),IF($AE993=$AE992,(IF(BU992&gt;=1,BU992-COUNTIFS($AE992:$AE992,$AC993,AU992:AU992,$AI$2),0)),0)),0)</f>
        <v>0</v>
      </c>
      <c r="BV993" s="1">
        <f>IFERROR(IF($AE993&gt;$AE992,VLOOKUP($AC993+AV$1,STOCK!$F$10:$AB$209,17,0),IF($AE993=$AE992,(IF(BV992&gt;=1,BV992-COUNTIFS($AE992:$AE992,$AC993,AV992:AV992,$AI$2),0)),0)),0)</f>
        <v>0</v>
      </c>
      <c r="BW993" s="1">
        <f>IFERROR(IF($AE993&gt;$AE992,VLOOKUP($AC993+AW$1,STOCK!$F$10:$AB$209,17,0),IF($AE993=$AE992,(IF(BW992&gt;=1,BW992-COUNTIFS($AE992:$AE992,$AC993,AW992:AW992,$AI$2),0)),0)),0)</f>
        <v>0</v>
      </c>
      <c r="BX993" s="1">
        <f>IFERROR(IF($AE993&gt;$AE992,VLOOKUP($AC993+AX$1,STOCK!$F$10:$AB$209,17,0),IF($AE993=$AE992,(IF(BX992&gt;=1,BX992-COUNTIFS($AE992:$AE992,$AC993,AX992:AX992,$AI$2),0)),0)),0)</f>
        <v>0</v>
      </c>
    </row>
    <row r="994" spans="29:76" x14ac:dyDescent="0.25">
      <c r="AC994" s="1">
        <f t="shared" si="245"/>
        <v>0</v>
      </c>
      <c r="AD994" s="1">
        <f>IFERROR(IF(LEN(AK994)&gt;=1,VLOOKUP(HLOOKUP(AK994,PROFILE!$K$5:$V$8,4,0),PROFILE!$F$1:$G$3,2,0),0),0)</f>
        <v>0</v>
      </c>
      <c r="AE994" s="1">
        <f t="shared" si="246"/>
        <v>0</v>
      </c>
      <c r="AF994" s="1">
        <v>981</v>
      </c>
      <c r="AI994" s="1" t="str">
        <f>IFERROR(IF($AH994&gt;=1,VLOOKUP($AG994,STUDENT!$O$8:$Z$1507,3,0),""),"")</f>
        <v/>
      </c>
      <c r="AJ994" s="1" t="str">
        <f>IFERROR(IF($AH994&gt;=1,VLOOKUP($AG994,STUDENT!$O$8:$Z$1507,4,0),""),"")</f>
        <v/>
      </c>
      <c r="AK994" s="1" t="str">
        <f>IFERROR(IF($AH994&gt;=1,VLOOKUP($AG994,STUDENT!$O$8:$Z$1507,6,0),""),"")</f>
        <v/>
      </c>
      <c r="AL994" s="1" t="str">
        <f t="shared" si="247"/>
        <v/>
      </c>
      <c r="AM994" s="1" t="str">
        <f t="shared" si="248"/>
        <v/>
      </c>
      <c r="AN994" s="1" t="str">
        <f t="shared" si="249"/>
        <v/>
      </c>
      <c r="AO994" s="1" t="str">
        <f t="shared" si="250"/>
        <v/>
      </c>
      <c r="AP994" s="1" t="str">
        <f t="shared" si="251"/>
        <v/>
      </c>
      <c r="AQ994" s="1" t="str">
        <f t="shared" si="252"/>
        <v/>
      </c>
      <c r="AR994" s="1" t="str">
        <f t="shared" si="253"/>
        <v/>
      </c>
      <c r="AS994" s="1" t="str">
        <f t="shared" si="254"/>
        <v/>
      </c>
      <c r="AT994" s="1" t="str">
        <f t="shared" si="255"/>
        <v/>
      </c>
      <c r="AU994" s="1" t="str">
        <f t="shared" si="256"/>
        <v/>
      </c>
      <c r="AV994" s="1" t="str">
        <f t="shared" si="257"/>
        <v/>
      </c>
      <c r="AW994" s="1" t="str">
        <f t="shared" si="258"/>
        <v/>
      </c>
      <c r="AX994" s="1" t="str">
        <f t="shared" si="259"/>
        <v/>
      </c>
      <c r="AY994" s="1">
        <f>IFERROR(IF($AE994&gt;$AE993,VLOOKUP($AC994+AL$1,STOCK!$F$10:$AB$209,16,0),IF($AE994=$AE993,(IF(AY993&gt;=1,AY993-COUNTIFS($AE993:$AE993,$AC994,AL993:AL993,$AI$1),0)),0)),0)</f>
        <v>0</v>
      </c>
      <c r="AZ994" s="1">
        <f>IFERROR(IF($AE994&gt;$AE993,VLOOKUP($AC994+AM$1,STOCK!$F$10:$AB$209,16,0),IF($AE994=$AE993,(IF(AZ993&gt;=1,AZ993-COUNTIFS($AE993:$AE993,$AC994,AM993:AM993,$AI$1),0)),0)),0)</f>
        <v>0</v>
      </c>
      <c r="BA994" s="1">
        <f>IFERROR(IF($AE994&gt;$AE993,VLOOKUP($AC994+AN$1,STOCK!$F$10:$AB$209,16,0),IF($AE994=$AE993,(IF(BA993&gt;=1,BA993-COUNTIFS($AE993:$AE993,$AC994,AN993:AN993,$AI$1),0)),0)),0)</f>
        <v>0</v>
      </c>
      <c r="BB994" s="1">
        <f>IFERROR(IF($AE994&gt;$AE993,VLOOKUP($AC994+AO$1,STOCK!$F$10:$AB$209,16,0),IF($AE994=$AE993,(IF(BB993&gt;=1,BB993-COUNTIFS($AE993:$AE993,$AC994,AO993:AO993,$AI$1),0)),0)),0)</f>
        <v>0</v>
      </c>
      <c r="BC994" s="1">
        <f>IFERROR(IF($AE994&gt;$AE993,VLOOKUP($AC994+AP$1,STOCK!$F$10:$AB$209,16,0),IF($AE994=$AE993,(IF(BC993&gt;=1,BC993-COUNTIFS($AE993:$AE993,$AC994,AP993:AP993,$AI$1),0)),0)),0)</f>
        <v>0</v>
      </c>
      <c r="BD994" s="1">
        <f>IFERROR(IF($AE994&gt;$AE993,VLOOKUP($AC994+AQ$1,STOCK!$F$10:$AB$209,16,0),IF($AE994=$AE993,(IF(BD993&gt;=1,BD993-COUNTIFS($AE993:$AE993,$AC994,AQ993:AQ993,$AI$1),0)),0)),0)</f>
        <v>0</v>
      </c>
      <c r="BE994" s="1">
        <f>IFERROR(IF($AE994&gt;$AE993,VLOOKUP($AC994+AR$1,STOCK!$F$10:$AB$209,16,0),IF($AE994=$AE993,(IF(BE993&gt;=1,BE993-COUNTIFS($AE993:$AE993,$AC994,AR993:AR993,$AI$1),0)),0)),0)</f>
        <v>0</v>
      </c>
      <c r="BF994" s="1">
        <f>IFERROR(IF($AE994&gt;$AE993,VLOOKUP($AC994+AS$1,STOCK!$F$10:$AB$209,16,0),IF($AE994=$AE993,(IF(BF993&gt;=1,BF993-COUNTIFS($AE993:$AE993,$AC994,AS993:AS993,$AI$1),0)),0)),0)</f>
        <v>0</v>
      </c>
      <c r="BG994" s="1">
        <f>IFERROR(IF($AE994&gt;$AE993,VLOOKUP($AC994+AT$1,STOCK!$F$10:$AB$209,16,0),IF($AE994=$AE993,(IF(BG993&gt;=1,BG993-COUNTIFS($AE993:$AE993,$AC994,AT993:AT993,$AI$1),0)),0)),0)</f>
        <v>0</v>
      </c>
      <c r="BH994" s="1">
        <f>IFERROR(IF($AE994&gt;$AE993,VLOOKUP($AC994+AU$1,STOCK!$F$10:$AB$209,16,0),IF($AE994=$AE993,(IF(BH993&gt;=1,BH993-COUNTIFS($AE993:$AE993,$AC994,AU993:AU993,$AI$1),0)),0)),0)</f>
        <v>0</v>
      </c>
      <c r="BI994" s="1">
        <f>IFERROR(IF($AE994&gt;$AE993,VLOOKUP($AC994+AV$1,STOCK!$F$10:$AB$209,16,0),IF($AE994=$AE993,(IF(BI993&gt;=1,BI993-COUNTIFS($AE993:$AE993,$AC994,AV993:AV993,$AI$1),0)),0)),0)</f>
        <v>0</v>
      </c>
      <c r="BJ994" s="1">
        <f>IFERROR(IF($AE994&gt;$AE993,VLOOKUP($AC994+AW$1,STOCK!$F$10:$AB$209,16,0),IF($AE994=$AE993,(IF(BJ993&gt;=1,BJ993-COUNTIFS($AE993:$AE993,$AC994,AW993:AW993,$AI$1),0)),0)),0)</f>
        <v>0</v>
      </c>
      <c r="BK994" s="1">
        <f>IFERROR(IF($AE994&gt;$AE993,VLOOKUP($AC994+AX$1,STOCK!$F$10:$AB$209,16,0),IF($AE994=$AE993,(IF(BK993&gt;=1,BK993-COUNTIFS($AE993:$AE993,$AC994,AX993:AX993,$AI$1),0)),0)),0)</f>
        <v>0</v>
      </c>
      <c r="BL994" s="1">
        <f>IFERROR(IF($AE994&gt;$AE993,VLOOKUP($AC994+AL$1,STOCK!$F$10:$AB$209,17,0),IF($AE994=$AE993,(IF(BL993&gt;=1,BL993-COUNTIFS($AE993:$AE993,$AC994,AL993:AL993,$AI$2),0)),0)),0)</f>
        <v>0</v>
      </c>
      <c r="BM994" s="1">
        <f>IFERROR(IF($AE994&gt;$AE993,VLOOKUP($AC994+AM$1,STOCK!$F$10:$AB$209,17,0),IF($AE994=$AE993,(IF(BM993&gt;=1,BM993-COUNTIFS($AE993:$AE993,$AC994,AM993:AM993,$AI$2),0)),0)),0)</f>
        <v>0</v>
      </c>
      <c r="BN994" s="1">
        <f>IFERROR(IF($AE994&gt;$AE993,VLOOKUP($AC994+AN$1,STOCK!$F$10:$AB$209,17,0),IF($AE994=$AE993,(IF(BN993&gt;=1,BN993-COUNTIFS($AE993:$AE993,$AC994,AN993:AN993,$AI$2),0)),0)),0)</f>
        <v>0</v>
      </c>
      <c r="BO994" s="1">
        <f>IFERROR(IF($AE994&gt;$AE993,VLOOKUP($AC994+AO$1,STOCK!$F$10:$AB$209,17,0),IF($AE994=$AE993,(IF(BO993&gt;=1,BO993-COUNTIFS($AE993:$AE993,$AC994,AO993:AO993,$AI$2),0)),0)),0)</f>
        <v>0</v>
      </c>
      <c r="BP994" s="1">
        <f>IFERROR(IF($AE994&gt;$AE993,VLOOKUP($AC994+AP$1,STOCK!$F$10:$AB$209,17,0),IF($AE994=$AE993,(IF(BP993&gt;=1,BP993-COUNTIFS($AE993:$AE993,$AC994,AP993:AP993,$AI$2),0)),0)),0)</f>
        <v>0</v>
      </c>
      <c r="BQ994" s="1">
        <f>IFERROR(IF($AE994&gt;$AE993,VLOOKUP($AC994+AQ$1,STOCK!$F$10:$AB$209,17,0),IF($AE994=$AE993,(IF(BQ993&gt;=1,BQ993-COUNTIFS($AE993:$AE993,$AC994,AQ993:AQ993,$AI$2),0)),0)),0)</f>
        <v>0</v>
      </c>
      <c r="BR994" s="1">
        <f>IFERROR(IF($AE994&gt;$AE993,VLOOKUP($AC994+AR$1,STOCK!$F$10:$AB$209,17,0),IF($AE994=$AE993,(IF(BR993&gt;=1,BR993-COUNTIFS($AE993:$AE993,$AC994,AR993:AR993,$AI$2),0)),0)),0)</f>
        <v>0</v>
      </c>
      <c r="BS994" s="1">
        <f>IFERROR(IF($AE994&gt;$AE993,VLOOKUP($AC994+AS$1,STOCK!$F$10:$AB$209,17,0),IF($AE994=$AE993,(IF(BS993&gt;=1,BS993-COUNTIFS($AE993:$AE993,$AC994,AS993:AS993,$AI$2),0)),0)),0)</f>
        <v>0</v>
      </c>
      <c r="BT994" s="1">
        <f>IFERROR(IF($AE994&gt;$AE993,VLOOKUP($AC994+AT$1,STOCK!$F$10:$AB$209,17,0),IF($AE994=$AE993,(IF(BT993&gt;=1,BT993-COUNTIFS($AE993:$AE993,$AC994,AT993:AT993,$AI$2),0)),0)),0)</f>
        <v>0</v>
      </c>
      <c r="BU994" s="1">
        <f>IFERROR(IF($AE994&gt;$AE993,VLOOKUP($AC994+AU$1,STOCK!$F$10:$AB$209,17,0),IF($AE994=$AE993,(IF(BU993&gt;=1,BU993-COUNTIFS($AE993:$AE993,$AC994,AU993:AU993,$AI$2),0)),0)),0)</f>
        <v>0</v>
      </c>
      <c r="BV994" s="1">
        <f>IFERROR(IF($AE994&gt;$AE993,VLOOKUP($AC994+AV$1,STOCK!$F$10:$AB$209,17,0),IF($AE994=$AE993,(IF(BV993&gt;=1,BV993-COUNTIFS($AE993:$AE993,$AC994,AV993:AV993,$AI$2),0)),0)),0)</f>
        <v>0</v>
      </c>
      <c r="BW994" s="1">
        <f>IFERROR(IF($AE994&gt;$AE993,VLOOKUP($AC994+AW$1,STOCK!$F$10:$AB$209,17,0),IF($AE994=$AE993,(IF(BW993&gt;=1,BW993-COUNTIFS($AE993:$AE993,$AC994,AW993:AW993,$AI$2),0)),0)),0)</f>
        <v>0</v>
      </c>
      <c r="BX994" s="1">
        <f>IFERROR(IF($AE994&gt;$AE993,VLOOKUP($AC994+AX$1,STOCK!$F$10:$AB$209,17,0),IF($AE994=$AE993,(IF(BX993&gt;=1,BX993-COUNTIFS($AE993:$AE993,$AC994,AX993:AX993,$AI$2),0)),0)),0)</f>
        <v>0</v>
      </c>
    </row>
    <row r="995" spans="29:76" x14ac:dyDescent="0.25">
      <c r="AC995" s="1">
        <f t="shared" si="245"/>
        <v>0</v>
      </c>
      <c r="AD995" s="1">
        <f>IFERROR(IF(LEN(AK995)&gt;=1,VLOOKUP(HLOOKUP(AK995,PROFILE!$K$5:$V$8,4,0),PROFILE!$F$1:$G$3,2,0),0),0)</f>
        <v>0</v>
      </c>
      <c r="AE995" s="1">
        <f t="shared" si="246"/>
        <v>0</v>
      </c>
      <c r="AF995" s="1">
        <v>982</v>
      </c>
      <c r="AI995" s="1" t="str">
        <f>IFERROR(IF($AH995&gt;=1,VLOOKUP($AG995,STUDENT!$O$8:$Z$1507,3,0),""),"")</f>
        <v/>
      </c>
      <c r="AJ995" s="1" t="str">
        <f>IFERROR(IF($AH995&gt;=1,VLOOKUP($AG995,STUDENT!$O$8:$Z$1507,4,0),""),"")</f>
        <v/>
      </c>
      <c r="AK995" s="1" t="str">
        <f>IFERROR(IF($AH995&gt;=1,VLOOKUP($AG995,STUDENT!$O$8:$Z$1507,6,0),""),"")</f>
        <v/>
      </c>
      <c r="AL995" s="1" t="str">
        <f t="shared" si="247"/>
        <v/>
      </c>
      <c r="AM995" s="1" t="str">
        <f t="shared" si="248"/>
        <v/>
      </c>
      <c r="AN995" s="1" t="str">
        <f t="shared" si="249"/>
        <v/>
      </c>
      <c r="AO995" s="1" t="str">
        <f t="shared" si="250"/>
        <v/>
      </c>
      <c r="AP995" s="1" t="str">
        <f t="shared" si="251"/>
        <v/>
      </c>
      <c r="AQ995" s="1" t="str">
        <f t="shared" si="252"/>
        <v/>
      </c>
      <c r="AR995" s="1" t="str">
        <f t="shared" si="253"/>
        <v/>
      </c>
      <c r="AS995" s="1" t="str">
        <f t="shared" si="254"/>
        <v/>
      </c>
      <c r="AT995" s="1" t="str">
        <f t="shared" si="255"/>
        <v/>
      </c>
      <c r="AU995" s="1" t="str">
        <f t="shared" si="256"/>
        <v/>
      </c>
      <c r="AV995" s="1" t="str">
        <f t="shared" si="257"/>
        <v/>
      </c>
      <c r="AW995" s="1" t="str">
        <f t="shared" si="258"/>
        <v/>
      </c>
      <c r="AX995" s="1" t="str">
        <f t="shared" si="259"/>
        <v/>
      </c>
      <c r="AY995" s="1">
        <f>IFERROR(IF($AE995&gt;$AE994,VLOOKUP($AC995+AL$1,STOCK!$F$10:$AB$209,16,0),IF($AE995=$AE994,(IF(AY994&gt;=1,AY994-COUNTIFS($AE994:$AE994,$AC995,AL994:AL994,$AI$1),0)),0)),0)</f>
        <v>0</v>
      </c>
      <c r="AZ995" s="1">
        <f>IFERROR(IF($AE995&gt;$AE994,VLOOKUP($AC995+AM$1,STOCK!$F$10:$AB$209,16,0),IF($AE995=$AE994,(IF(AZ994&gt;=1,AZ994-COUNTIFS($AE994:$AE994,$AC995,AM994:AM994,$AI$1),0)),0)),0)</f>
        <v>0</v>
      </c>
      <c r="BA995" s="1">
        <f>IFERROR(IF($AE995&gt;$AE994,VLOOKUP($AC995+AN$1,STOCK!$F$10:$AB$209,16,0),IF($AE995=$AE994,(IF(BA994&gt;=1,BA994-COUNTIFS($AE994:$AE994,$AC995,AN994:AN994,$AI$1),0)),0)),0)</f>
        <v>0</v>
      </c>
      <c r="BB995" s="1">
        <f>IFERROR(IF($AE995&gt;$AE994,VLOOKUP($AC995+AO$1,STOCK!$F$10:$AB$209,16,0),IF($AE995=$AE994,(IF(BB994&gt;=1,BB994-COUNTIFS($AE994:$AE994,$AC995,AO994:AO994,$AI$1),0)),0)),0)</f>
        <v>0</v>
      </c>
      <c r="BC995" s="1">
        <f>IFERROR(IF($AE995&gt;$AE994,VLOOKUP($AC995+AP$1,STOCK!$F$10:$AB$209,16,0),IF($AE995=$AE994,(IF(BC994&gt;=1,BC994-COUNTIFS($AE994:$AE994,$AC995,AP994:AP994,$AI$1),0)),0)),0)</f>
        <v>0</v>
      </c>
      <c r="BD995" s="1">
        <f>IFERROR(IF($AE995&gt;$AE994,VLOOKUP($AC995+AQ$1,STOCK!$F$10:$AB$209,16,0),IF($AE995=$AE994,(IF(BD994&gt;=1,BD994-COUNTIFS($AE994:$AE994,$AC995,AQ994:AQ994,$AI$1),0)),0)),0)</f>
        <v>0</v>
      </c>
      <c r="BE995" s="1">
        <f>IFERROR(IF($AE995&gt;$AE994,VLOOKUP($AC995+AR$1,STOCK!$F$10:$AB$209,16,0),IF($AE995=$AE994,(IF(BE994&gt;=1,BE994-COUNTIFS($AE994:$AE994,$AC995,AR994:AR994,$AI$1),0)),0)),0)</f>
        <v>0</v>
      </c>
      <c r="BF995" s="1">
        <f>IFERROR(IF($AE995&gt;$AE994,VLOOKUP($AC995+AS$1,STOCK!$F$10:$AB$209,16,0),IF($AE995=$AE994,(IF(BF994&gt;=1,BF994-COUNTIFS($AE994:$AE994,$AC995,AS994:AS994,$AI$1),0)),0)),0)</f>
        <v>0</v>
      </c>
      <c r="BG995" s="1">
        <f>IFERROR(IF($AE995&gt;$AE994,VLOOKUP($AC995+AT$1,STOCK!$F$10:$AB$209,16,0),IF($AE995=$AE994,(IF(BG994&gt;=1,BG994-COUNTIFS($AE994:$AE994,$AC995,AT994:AT994,$AI$1),0)),0)),0)</f>
        <v>0</v>
      </c>
      <c r="BH995" s="1">
        <f>IFERROR(IF($AE995&gt;$AE994,VLOOKUP($AC995+AU$1,STOCK!$F$10:$AB$209,16,0),IF($AE995=$AE994,(IF(BH994&gt;=1,BH994-COUNTIFS($AE994:$AE994,$AC995,AU994:AU994,$AI$1),0)),0)),0)</f>
        <v>0</v>
      </c>
      <c r="BI995" s="1">
        <f>IFERROR(IF($AE995&gt;$AE994,VLOOKUP($AC995+AV$1,STOCK!$F$10:$AB$209,16,0),IF($AE995=$AE994,(IF(BI994&gt;=1,BI994-COUNTIFS($AE994:$AE994,$AC995,AV994:AV994,$AI$1),0)),0)),0)</f>
        <v>0</v>
      </c>
      <c r="BJ995" s="1">
        <f>IFERROR(IF($AE995&gt;$AE994,VLOOKUP($AC995+AW$1,STOCK!$F$10:$AB$209,16,0),IF($AE995=$AE994,(IF(BJ994&gt;=1,BJ994-COUNTIFS($AE994:$AE994,$AC995,AW994:AW994,$AI$1),0)),0)),0)</f>
        <v>0</v>
      </c>
      <c r="BK995" s="1">
        <f>IFERROR(IF($AE995&gt;$AE994,VLOOKUP($AC995+AX$1,STOCK!$F$10:$AB$209,16,0),IF($AE995=$AE994,(IF(BK994&gt;=1,BK994-COUNTIFS($AE994:$AE994,$AC995,AX994:AX994,$AI$1),0)),0)),0)</f>
        <v>0</v>
      </c>
      <c r="BL995" s="1">
        <f>IFERROR(IF($AE995&gt;$AE994,VLOOKUP($AC995+AL$1,STOCK!$F$10:$AB$209,17,0),IF($AE995=$AE994,(IF(BL994&gt;=1,BL994-COUNTIFS($AE994:$AE994,$AC995,AL994:AL994,$AI$2),0)),0)),0)</f>
        <v>0</v>
      </c>
      <c r="BM995" s="1">
        <f>IFERROR(IF($AE995&gt;$AE994,VLOOKUP($AC995+AM$1,STOCK!$F$10:$AB$209,17,0),IF($AE995=$AE994,(IF(BM994&gt;=1,BM994-COUNTIFS($AE994:$AE994,$AC995,AM994:AM994,$AI$2),0)),0)),0)</f>
        <v>0</v>
      </c>
      <c r="BN995" s="1">
        <f>IFERROR(IF($AE995&gt;$AE994,VLOOKUP($AC995+AN$1,STOCK!$F$10:$AB$209,17,0),IF($AE995=$AE994,(IF(BN994&gt;=1,BN994-COUNTIFS($AE994:$AE994,$AC995,AN994:AN994,$AI$2),0)),0)),0)</f>
        <v>0</v>
      </c>
      <c r="BO995" s="1">
        <f>IFERROR(IF($AE995&gt;$AE994,VLOOKUP($AC995+AO$1,STOCK!$F$10:$AB$209,17,0),IF($AE995=$AE994,(IF(BO994&gt;=1,BO994-COUNTIFS($AE994:$AE994,$AC995,AO994:AO994,$AI$2),0)),0)),0)</f>
        <v>0</v>
      </c>
      <c r="BP995" s="1">
        <f>IFERROR(IF($AE995&gt;$AE994,VLOOKUP($AC995+AP$1,STOCK!$F$10:$AB$209,17,0),IF($AE995=$AE994,(IF(BP994&gt;=1,BP994-COUNTIFS($AE994:$AE994,$AC995,AP994:AP994,$AI$2),0)),0)),0)</f>
        <v>0</v>
      </c>
      <c r="BQ995" s="1">
        <f>IFERROR(IF($AE995&gt;$AE994,VLOOKUP($AC995+AQ$1,STOCK!$F$10:$AB$209,17,0),IF($AE995=$AE994,(IF(BQ994&gt;=1,BQ994-COUNTIFS($AE994:$AE994,$AC995,AQ994:AQ994,$AI$2),0)),0)),0)</f>
        <v>0</v>
      </c>
      <c r="BR995" s="1">
        <f>IFERROR(IF($AE995&gt;$AE994,VLOOKUP($AC995+AR$1,STOCK!$F$10:$AB$209,17,0),IF($AE995=$AE994,(IF(BR994&gt;=1,BR994-COUNTIFS($AE994:$AE994,$AC995,AR994:AR994,$AI$2),0)),0)),0)</f>
        <v>0</v>
      </c>
      <c r="BS995" s="1">
        <f>IFERROR(IF($AE995&gt;$AE994,VLOOKUP($AC995+AS$1,STOCK!$F$10:$AB$209,17,0),IF($AE995=$AE994,(IF(BS994&gt;=1,BS994-COUNTIFS($AE994:$AE994,$AC995,AS994:AS994,$AI$2),0)),0)),0)</f>
        <v>0</v>
      </c>
      <c r="BT995" s="1">
        <f>IFERROR(IF($AE995&gt;$AE994,VLOOKUP($AC995+AT$1,STOCK!$F$10:$AB$209,17,0),IF($AE995=$AE994,(IF(BT994&gt;=1,BT994-COUNTIFS($AE994:$AE994,$AC995,AT994:AT994,$AI$2),0)),0)),0)</f>
        <v>0</v>
      </c>
      <c r="BU995" s="1">
        <f>IFERROR(IF($AE995&gt;$AE994,VLOOKUP($AC995+AU$1,STOCK!$F$10:$AB$209,17,0),IF($AE995=$AE994,(IF(BU994&gt;=1,BU994-COUNTIFS($AE994:$AE994,$AC995,AU994:AU994,$AI$2),0)),0)),0)</f>
        <v>0</v>
      </c>
      <c r="BV995" s="1">
        <f>IFERROR(IF($AE995&gt;$AE994,VLOOKUP($AC995+AV$1,STOCK!$F$10:$AB$209,17,0),IF($AE995=$AE994,(IF(BV994&gt;=1,BV994-COUNTIFS($AE994:$AE994,$AC995,AV994:AV994,$AI$2),0)),0)),0)</f>
        <v>0</v>
      </c>
      <c r="BW995" s="1">
        <f>IFERROR(IF($AE995&gt;$AE994,VLOOKUP($AC995+AW$1,STOCK!$F$10:$AB$209,17,0),IF($AE995=$AE994,(IF(BW994&gt;=1,BW994-COUNTIFS($AE994:$AE994,$AC995,AW994:AW994,$AI$2),0)),0)),0)</f>
        <v>0</v>
      </c>
      <c r="BX995" s="1">
        <f>IFERROR(IF($AE995&gt;$AE994,VLOOKUP($AC995+AX$1,STOCK!$F$10:$AB$209,17,0),IF($AE995=$AE994,(IF(BX994&gt;=1,BX994-COUNTIFS($AE994:$AE994,$AC995,AX994:AX994,$AI$2),0)),0)),0)</f>
        <v>0</v>
      </c>
    </row>
    <row r="996" spans="29:76" x14ac:dyDescent="0.25">
      <c r="AC996" s="1">
        <f t="shared" si="245"/>
        <v>0</v>
      </c>
      <c r="AD996" s="1">
        <f>IFERROR(IF(LEN(AK996)&gt;=1,VLOOKUP(HLOOKUP(AK996,PROFILE!$K$5:$V$8,4,0),PROFILE!$F$1:$G$3,2,0),0),0)</f>
        <v>0</v>
      </c>
      <c r="AE996" s="1">
        <f t="shared" si="246"/>
        <v>0</v>
      </c>
      <c r="AF996" s="1">
        <v>983</v>
      </c>
      <c r="AI996" s="1" t="str">
        <f>IFERROR(IF($AH996&gt;=1,VLOOKUP($AG996,STUDENT!$O$8:$Z$1507,3,0),""),"")</f>
        <v/>
      </c>
      <c r="AJ996" s="1" t="str">
        <f>IFERROR(IF($AH996&gt;=1,VLOOKUP($AG996,STUDENT!$O$8:$Z$1507,4,0),""),"")</f>
        <v/>
      </c>
      <c r="AK996" s="1" t="str">
        <f>IFERROR(IF($AH996&gt;=1,VLOOKUP($AG996,STUDENT!$O$8:$Z$1507,6,0),""),"")</f>
        <v/>
      </c>
      <c r="AL996" s="1" t="str">
        <f t="shared" si="247"/>
        <v/>
      </c>
      <c r="AM996" s="1" t="str">
        <f t="shared" si="248"/>
        <v/>
      </c>
      <c r="AN996" s="1" t="str">
        <f t="shared" si="249"/>
        <v/>
      </c>
      <c r="AO996" s="1" t="str">
        <f t="shared" si="250"/>
        <v/>
      </c>
      <c r="AP996" s="1" t="str">
        <f t="shared" si="251"/>
        <v/>
      </c>
      <c r="AQ996" s="1" t="str">
        <f t="shared" si="252"/>
        <v/>
      </c>
      <c r="AR996" s="1" t="str">
        <f t="shared" si="253"/>
        <v/>
      </c>
      <c r="AS996" s="1" t="str">
        <f t="shared" si="254"/>
        <v/>
      </c>
      <c r="AT996" s="1" t="str">
        <f t="shared" si="255"/>
        <v/>
      </c>
      <c r="AU996" s="1" t="str">
        <f t="shared" si="256"/>
        <v/>
      </c>
      <c r="AV996" s="1" t="str">
        <f t="shared" si="257"/>
        <v/>
      </c>
      <c r="AW996" s="1" t="str">
        <f t="shared" si="258"/>
        <v/>
      </c>
      <c r="AX996" s="1" t="str">
        <f t="shared" si="259"/>
        <v/>
      </c>
      <c r="AY996" s="1">
        <f>IFERROR(IF($AE996&gt;$AE995,VLOOKUP($AC996+AL$1,STOCK!$F$10:$AB$209,16,0),IF($AE996=$AE995,(IF(AY995&gt;=1,AY995-COUNTIFS($AE995:$AE995,$AC996,AL995:AL995,$AI$1),0)),0)),0)</f>
        <v>0</v>
      </c>
      <c r="AZ996" s="1">
        <f>IFERROR(IF($AE996&gt;$AE995,VLOOKUP($AC996+AM$1,STOCK!$F$10:$AB$209,16,0),IF($AE996=$AE995,(IF(AZ995&gt;=1,AZ995-COUNTIFS($AE995:$AE995,$AC996,AM995:AM995,$AI$1),0)),0)),0)</f>
        <v>0</v>
      </c>
      <c r="BA996" s="1">
        <f>IFERROR(IF($AE996&gt;$AE995,VLOOKUP($AC996+AN$1,STOCK!$F$10:$AB$209,16,0),IF($AE996=$AE995,(IF(BA995&gt;=1,BA995-COUNTIFS($AE995:$AE995,$AC996,AN995:AN995,$AI$1),0)),0)),0)</f>
        <v>0</v>
      </c>
      <c r="BB996" s="1">
        <f>IFERROR(IF($AE996&gt;$AE995,VLOOKUP($AC996+AO$1,STOCK!$F$10:$AB$209,16,0),IF($AE996=$AE995,(IF(BB995&gt;=1,BB995-COUNTIFS($AE995:$AE995,$AC996,AO995:AO995,$AI$1),0)),0)),0)</f>
        <v>0</v>
      </c>
      <c r="BC996" s="1">
        <f>IFERROR(IF($AE996&gt;$AE995,VLOOKUP($AC996+AP$1,STOCK!$F$10:$AB$209,16,0),IF($AE996=$AE995,(IF(BC995&gt;=1,BC995-COUNTIFS($AE995:$AE995,$AC996,AP995:AP995,$AI$1),0)),0)),0)</f>
        <v>0</v>
      </c>
      <c r="BD996" s="1">
        <f>IFERROR(IF($AE996&gt;$AE995,VLOOKUP($AC996+AQ$1,STOCK!$F$10:$AB$209,16,0),IF($AE996=$AE995,(IF(BD995&gt;=1,BD995-COUNTIFS($AE995:$AE995,$AC996,AQ995:AQ995,$AI$1),0)),0)),0)</f>
        <v>0</v>
      </c>
      <c r="BE996" s="1">
        <f>IFERROR(IF($AE996&gt;$AE995,VLOOKUP($AC996+AR$1,STOCK!$F$10:$AB$209,16,0),IF($AE996=$AE995,(IF(BE995&gt;=1,BE995-COUNTIFS($AE995:$AE995,$AC996,AR995:AR995,$AI$1),0)),0)),0)</f>
        <v>0</v>
      </c>
      <c r="BF996" s="1">
        <f>IFERROR(IF($AE996&gt;$AE995,VLOOKUP($AC996+AS$1,STOCK!$F$10:$AB$209,16,0),IF($AE996=$AE995,(IF(BF995&gt;=1,BF995-COUNTIFS($AE995:$AE995,$AC996,AS995:AS995,$AI$1),0)),0)),0)</f>
        <v>0</v>
      </c>
      <c r="BG996" s="1">
        <f>IFERROR(IF($AE996&gt;$AE995,VLOOKUP($AC996+AT$1,STOCK!$F$10:$AB$209,16,0),IF($AE996=$AE995,(IF(BG995&gt;=1,BG995-COUNTIFS($AE995:$AE995,$AC996,AT995:AT995,$AI$1),0)),0)),0)</f>
        <v>0</v>
      </c>
      <c r="BH996" s="1">
        <f>IFERROR(IF($AE996&gt;$AE995,VLOOKUP($AC996+AU$1,STOCK!$F$10:$AB$209,16,0),IF($AE996=$AE995,(IF(BH995&gt;=1,BH995-COUNTIFS($AE995:$AE995,$AC996,AU995:AU995,$AI$1),0)),0)),0)</f>
        <v>0</v>
      </c>
      <c r="BI996" s="1">
        <f>IFERROR(IF($AE996&gt;$AE995,VLOOKUP($AC996+AV$1,STOCK!$F$10:$AB$209,16,0),IF($AE996=$AE995,(IF(BI995&gt;=1,BI995-COUNTIFS($AE995:$AE995,$AC996,AV995:AV995,$AI$1),0)),0)),0)</f>
        <v>0</v>
      </c>
      <c r="BJ996" s="1">
        <f>IFERROR(IF($AE996&gt;$AE995,VLOOKUP($AC996+AW$1,STOCK!$F$10:$AB$209,16,0),IF($AE996=$AE995,(IF(BJ995&gt;=1,BJ995-COUNTIFS($AE995:$AE995,$AC996,AW995:AW995,$AI$1),0)),0)),0)</f>
        <v>0</v>
      </c>
      <c r="BK996" s="1">
        <f>IFERROR(IF($AE996&gt;$AE995,VLOOKUP($AC996+AX$1,STOCK!$F$10:$AB$209,16,0),IF($AE996=$AE995,(IF(BK995&gt;=1,BK995-COUNTIFS($AE995:$AE995,$AC996,AX995:AX995,$AI$1),0)),0)),0)</f>
        <v>0</v>
      </c>
      <c r="BL996" s="1">
        <f>IFERROR(IF($AE996&gt;$AE995,VLOOKUP($AC996+AL$1,STOCK!$F$10:$AB$209,17,0),IF($AE996=$AE995,(IF(BL995&gt;=1,BL995-COUNTIFS($AE995:$AE995,$AC996,AL995:AL995,$AI$2),0)),0)),0)</f>
        <v>0</v>
      </c>
      <c r="BM996" s="1">
        <f>IFERROR(IF($AE996&gt;$AE995,VLOOKUP($AC996+AM$1,STOCK!$F$10:$AB$209,17,0),IF($AE996=$AE995,(IF(BM995&gt;=1,BM995-COUNTIFS($AE995:$AE995,$AC996,AM995:AM995,$AI$2),0)),0)),0)</f>
        <v>0</v>
      </c>
      <c r="BN996" s="1">
        <f>IFERROR(IF($AE996&gt;$AE995,VLOOKUP($AC996+AN$1,STOCK!$F$10:$AB$209,17,0),IF($AE996=$AE995,(IF(BN995&gt;=1,BN995-COUNTIFS($AE995:$AE995,$AC996,AN995:AN995,$AI$2),0)),0)),0)</f>
        <v>0</v>
      </c>
      <c r="BO996" s="1">
        <f>IFERROR(IF($AE996&gt;$AE995,VLOOKUP($AC996+AO$1,STOCK!$F$10:$AB$209,17,0),IF($AE996=$AE995,(IF(BO995&gt;=1,BO995-COUNTIFS($AE995:$AE995,$AC996,AO995:AO995,$AI$2),0)),0)),0)</f>
        <v>0</v>
      </c>
      <c r="BP996" s="1">
        <f>IFERROR(IF($AE996&gt;$AE995,VLOOKUP($AC996+AP$1,STOCK!$F$10:$AB$209,17,0),IF($AE996=$AE995,(IF(BP995&gt;=1,BP995-COUNTIFS($AE995:$AE995,$AC996,AP995:AP995,$AI$2),0)),0)),0)</f>
        <v>0</v>
      </c>
      <c r="BQ996" s="1">
        <f>IFERROR(IF($AE996&gt;$AE995,VLOOKUP($AC996+AQ$1,STOCK!$F$10:$AB$209,17,0),IF($AE996=$AE995,(IF(BQ995&gt;=1,BQ995-COUNTIFS($AE995:$AE995,$AC996,AQ995:AQ995,$AI$2),0)),0)),0)</f>
        <v>0</v>
      </c>
      <c r="BR996" s="1">
        <f>IFERROR(IF($AE996&gt;$AE995,VLOOKUP($AC996+AR$1,STOCK!$F$10:$AB$209,17,0),IF($AE996=$AE995,(IF(BR995&gt;=1,BR995-COUNTIFS($AE995:$AE995,$AC996,AR995:AR995,$AI$2),0)),0)),0)</f>
        <v>0</v>
      </c>
      <c r="BS996" s="1">
        <f>IFERROR(IF($AE996&gt;$AE995,VLOOKUP($AC996+AS$1,STOCK!$F$10:$AB$209,17,0),IF($AE996=$AE995,(IF(BS995&gt;=1,BS995-COUNTIFS($AE995:$AE995,$AC996,AS995:AS995,$AI$2),0)),0)),0)</f>
        <v>0</v>
      </c>
      <c r="BT996" s="1">
        <f>IFERROR(IF($AE996&gt;$AE995,VLOOKUP($AC996+AT$1,STOCK!$F$10:$AB$209,17,0),IF($AE996=$AE995,(IF(BT995&gt;=1,BT995-COUNTIFS($AE995:$AE995,$AC996,AT995:AT995,$AI$2),0)),0)),0)</f>
        <v>0</v>
      </c>
      <c r="BU996" s="1">
        <f>IFERROR(IF($AE996&gt;$AE995,VLOOKUP($AC996+AU$1,STOCK!$F$10:$AB$209,17,0),IF($AE996=$AE995,(IF(BU995&gt;=1,BU995-COUNTIFS($AE995:$AE995,$AC996,AU995:AU995,$AI$2),0)),0)),0)</f>
        <v>0</v>
      </c>
      <c r="BV996" s="1">
        <f>IFERROR(IF($AE996&gt;$AE995,VLOOKUP($AC996+AV$1,STOCK!$F$10:$AB$209,17,0),IF($AE996=$AE995,(IF(BV995&gt;=1,BV995-COUNTIFS($AE995:$AE995,$AC996,AV995:AV995,$AI$2),0)),0)),0)</f>
        <v>0</v>
      </c>
      <c r="BW996" s="1">
        <f>IFERROR(IF($AE996&gt;$AE995,VLOOKUP($AC996+AW$1,STOCK!$F$10:$AB$209,17,0),IF($AE996=$AE995,(IF(BW995&gt;=1,BW995-COUNTIFS($AE995:$AE995,$AC996,AW995:AW995,$AI$2),0)),0)),0)</f>
        <v>0</v>
      </c>
      <c r="BX996" s="1">
        <f>IFERROR(IF($AE996&gt;$AE995,VLOOKUP($AC996+AX$1,STOCK!$F$10:$AB$209,17,0),IF($AE996=$AE995,(IF(BX995&gt;=1,BX995-COUNTIFS($AE995:$AE995,$AC996,AX995:AX995,$AI$2),0)),0)),0)</f>
        <v>0</v>
      </c>
    </row>
    <row r="997" spans="29:76" x14ac:dyDescent="0.25">
      <c r="AC997" s="1">
        <f t="shared" si="245"/>
        <v>0</v>
      </c>
      <c r="AD997" s="1">
        <f>IFERROR(IF(LEN(AK997)&gt;=1,VLOOKUP(HLOOKUP(AK997,PROFILE!$K$5:$V$8,4,0),PROFILE!$F$1:$G$3,2,0),0),0)</f>
        <v>0</v>
      </c>
      <c r="AE997" s="1">
        <f t="shared" si="246"/>
        <v>0</v>
      </c>
      <c r="AF997" s="1">
        <v>984</v>
      </c>
      <c r="AI997" s="1" t="str">
        <f>IFERROR(IF($AH997&gt;=1,VLOOKUP($AG997,STUDENT!$O$8:$Z$1507,3,0),""),"")</f>
        <v/>
      </c>
      <c r="AJ997" s="1" t="str">
        <f>IFERROR(IF($AH997&gt;=1,VLOOKUP($AG997,STUDENT!$O$8:$Z$1507,4,0),""),"")</f>
        <v/>
      </c>
      <c r="AK997" s="1" t="str">
        <f>IFERROR(IF($AH997&gt;=1,VLOOKUP($AG997,STUDENT!$O$8:$Z$1507,6,0),""),"")</f>
        <v/>
      </c>
      <c r="AL997" s="1" t="str">
        <f t="shared" si="247"/>
        <v/>
      </c>
      <c r="AM997" s="1" t="str">
        <f t="shared" si="248"/>
        <v/>
      </c>
      <c r="AN997" s="1" t="str">
        <f t="shared" si="249"/>
        <v/>
      </c>
      <c r="AO997" s="1" t="str">
        <f t="shared" si="250"/>
        <v/>
      </c>
      <c r="AP997" s="1" t="str">
        <f t="shared" si="251"/>
        <v/>
      </c>
      <c r="AQ997" s="1" t="str">
        <f t="shared" si="252"/>
        <v/>
      </c>
      <c r="AR997" s="1" t="str">
        <f t="shared" si="253"/>
        <v/>
      </c>
      <c r="AS997" s="1" t="str">
        <f t="shared" si="254"/>
        <v/>
      </c>
      <c r="AT997" s="1" t="str">
        <f t="shared" si="255"/>
        <v/>
      </c>
      <c r="AU997" s="1" t="str">
        <f t="shared" si="256"/>
        <v/>
      </c>
      <c r="AV997" s="1" t="str">
        <f t="shared" si="257"/>
        <v/>
      </c>
      <c r="AW997" s="1" t="str">
        <f t="shared" si="258"/>
        <v/>
      </c>
      <c r="AX997" s="1" t="str">
        <f t="shared" si="259"/>
        <v/>
      </c>
      <c r="AY997" s="1">
        <f>IFERROR(IF($AE997&gt;$AE996,VLOOKUP($AC997+AL$1,STOCK!$F$10:$AB$209,16,0),IF($AE997=$AE996,(IF(AY996&gt;=1,AY996-COUNTIFS($AE996:$AE996,$AC997,AL996:AL996,$AI$1),0)),0)),0)</f>
        <v>0</v>
      </c>
      <c r="AZ997" s="1">
        <f>IFERROR(IF($AE997&gt;$AE996,VLOOKUP($AC997+AM$1,STOCK!$F$10:$AB$209,16,0),IF($AE997=$AE996,(IF(AZ996&gt;=1,AZ996-COUNTIFS($AE996:$AE996,$AC997,AM996:AM996,$AI$1),0)),0)),0)</f>
        <v>0</v>
      </c>
      <c r="BA997" s="1">
        <f>IFERROR(IF($AE997&gt;$AE996,VLOOKUP($AC997+AN$1,STOCK!$F$10:$AB$209,16,0),IF($AE997=$AE996,(IF(BA996&gt;=1,BA996-COUNTIFS($AE996:$AE996,$AC997,AN996:AN996,$AI$1),0)),0)),0)</f>
        <v>0</v>
      </c>
      <c r="BB997" s="1">
        <f>IFERROR(IF($AE997&gt;$AE996,VLOOKUP($AC997+AO$1,STOCK!$F$10:$AB$209,16,0),IF($AE997=$AE996,(IF(BB996&gt;=1,BB996-COUNTIFS($AE996:$AE996,$AC997,AO996:AO996,$AI$1),0)),0)),0)</f>
        <v>0</v>
      </c>
      <c r="BC997" s="1">
        <f>IFERROR(IF($AE997&gt;$AE996,VLOOKUP($AC997+AP$1,STOCK!$F$10:$AB$209,16,0),IF($AE997=$AE996,(IF(BC996&gt;=1,BC996-COUNTIFS($AE996:$AE996,$AC997,AP996:AP996,$AI$1),0)),0)),0)</f>
        <v>0</v>
      </c>
      <c r="BD997" s="1">
        <f>IFERROR(IF($AE997&gt;$AE996,VLOOKUP($AC997+AQ$1,STOCK!$F$10:$AB$209,16,0),IF($AE997=$AE996,(IF(BD996&gt;=1,BD996-COUNTIFS($AE996:$AE996,$AC997,AQ996:AQ996,$AI$1),0)),0)),0)</f>
        <v>0</v>
      </c>
      <c r="BE997" s="1">
        <f>IFERROR(IF($AE997&gt;$AE996,VLOOKUP($AC997+AR$1,STOCK!$F$10:$AB$209,16,0),IF($AE997=$AE996,(IF(BE996&gt;=1,BE996-COUNTIFS($AE996:$AE996,$AC997,AR996:AR996,$AI$1),0)),0)),0)</f>
        <v>0</v>
      </c>
      <c r="BF997" s="1">
        <f>IFERROR(IF($AE997&gt;$AE996,VLOOKUP($AC997+AS$1,STOCK!$F$10:$AB$209,16,0),IF($AE997=$AE996,(IF(BF996&gt;=1,BF996-COUNTIFS($AE996:$AE996,$AC997,AS996:AS996,$AI$1),0)),0)),0)</f>
        <v>0</v>
      </c>
      <c r="BG997" s="1">
        <f>IFERROR(IF($AE997&gt;$AE996,VLOOKUP($AC997+AT$1,STOCK!$F$10:$AB$209,16,0),IF($AE997=$AE996,(IF(BG996&gt;=1,BG996-COUNTIFS($AE996:$AE996,$AC997,AT996:AT996,$AI$1),0)),0)),0)</f>
        <v>0</v>
      </c>
      <c r="BH997" s="1">
        <f>IFERROR(IF($AE997&gt;$AE996,VLOOKUP($AC997+AU$1,STOCK!$F$10:$AB$209,16,0),IF($AE997=$AE996,(IF(BH996&gt;=1,BH996-COUNTIFS($AE996:$AE996,$AC997,AU996:AU996,$AI$1),0)),0)),0)</f>
        <v>0</v>
      </c>
      <c r="BI997" s="1">
        <f>IFERROR(IF($AE997&gt;$AE996,VLOOKUP($AC997+AV$1,STOCK!$F$10:$AB$209,16,0),IF($AE997=$AE996,(IF(BI996&gt;=1,BI996-COUNTIFS($AE996:$AE996,$AC997,AV996:AV996,$AI$1),0)),0)),0)</f>
        <v>0</v>
      </c>
      <c r="BJ997" s="1">
        <f>IFERROR(IF($AE997&gt;$AE996,VLOOKUP($AC997+AW$1,STOCK!$F$10:$AB$209,16,0),IF($AE997=$AE996,(IF(BJ996&gt;=1,BJ996-COUNTIFS($AE996:$AE996,$AC997,AW996:AW996,$AI$1),0)),0)),0)</f>
        <v>0</v>
      </c>
      <c r="BK997" s="1">
        <f>IFERROR(IF($AE997&gt;$AE996,VLOOKUP($AC997+AX$1,STOCK!$F$10:$AB$209,16,0),IF($AE997=$AE996,(IF(BK996&gt;=1,BK996-COUNTIFS($AE996:$AE996,$AC997,AX996:AX996,$AI$1),0)),0)),0)</f>
        <v>0</v>
      </c>
      <c r="BL997" s="1">
        <f>IFERROR(IF($AE997&gt;$AE996,VLOOKUP($AC997+AL$1,STOCK!$F$10:$AB$209,17,0),IF($AE997=$AE996,(IF(BL996&gt;=1,BL996-COUNTIFS($AE996:$AE996,$AC997,AL996:AL996,$AI$2),0)),0)),0)</f>
        <v>0</v>
      </c>
      <c r="BM997" s="1">
        <f>IFERROR(IF($AE997&gt;$AE996,VLOOKUP($AC997+AM$1,STOCK!$F$10:$AB$209,17,0),IF($AE997=$AE996,(IF(BM996&gt;=1,BM996-COUNTIFS($AE996:$AE996,$AC997,AM996:AM996,$AI$2),0)),0)),0)</f>
        <v>0</v>
      </c>
      <c r="BN997" s="1">
        <f>IFERROR(IF($AE997&gt;$AE996,VLOOKUP($AC997+AN$1,STOCK!$F$10:$AB$209,17,0),IF($AE997=$AE996,(IF(BN996&gt;=1,BN996-COUNTIFS($AE996:$AE996,$AC997,AN996:AN996,$AI$2),0)),0)),0)</f>
        <v>0</v>
      </c>
      <c r="BO997" s="1">
        <f>IFERROR(IF($AE997&gt;$AE996,VLOOKUP($AC997+AO$1,STOCK!$F$10:$AB$209,17,0),IF($AE997=$AE996,(IF(BO996&gt;=1,BO996-COUNTIFS($AE996:$AE996,$AC997,AO996:AO996,$AI$2),0)),0)),0)</f>
        <v>0</v>
      </c>
      <c r="BP997" s="1">
        <f>IFERROR(IF($AE997&gt;$AE996,VLOOKUP($AC997+AP$1,STOCK!$F$10:$AB$209,17,0),IF($AE997=$AE996,(IF(BP996&gt;=1,BP996-COUNTIFS($AE996:$AE996,$AC997,AP996:AP996,$AI$2),0)),0)),0)</f>
        <v>0</v>
      </c>
      <c r="BQ997" s="1">
        <f>IFERROR(IF($AE997&gt;$AE996,VLOOKUP($AC997+AQ$1,STOCK!$F$10:$AB$209,17,0),IF($AE997=$AE996,(IF(BQ996&gt;=1,BQ996-COUNTIFS($AE996:$AE996,$AC997,AQ996:AQ996,$AI$2),0)),0)),0)</f>
        <v>0</v>
      </c>
      <c r="BR997" s="1">
        <f>IFERROR(IF($AE997&gt;$AE996,VLOOKUP($AC997+AR$1,STOCK!$F$10:$AB$209,17,0),IF($AE997=$AE996,(IF(BR996&gt;=1,BR996-COUNTIFS($AE996:$AE996,$AC997,AR996:AR996,$AI$2),0)),0)),0)</f>
        <v>0</v>
      </c>
      <c r="BS997" s="1">
        <f>IFERROR(IF($AE997&gt;$AE996,VLOOKUP($AC997+AS$1,STOCK!$F$10:$AB$209,17,0),IF($AE997=$AE996,(IF(BS996&gt;=1,BS996-COUNTIFS($AE996:$AE996,$AC997,AS996:AS996,$AI$2),0)),0)),0)</f>
        <v>0</v>
      </c>
      <c r="BT997" s="1">
        <f>IFERROR(IF($AE997&gt;$AE996,VLOOKUP($AC997+AT$1,STOCK!$F$10:$AB$209,17,0),IF($AE997=$AE996,(IF(BT996&gt;=1,BT996-COUNTIFS($AE996:$AE996,$AC997,AT996:AT996,$AI$2),0)),0)),0)</f>
        <v>0</v>
      </c>
      <c r="BU997" s="1">
        <f>IFERROR(IF($AE997&gt;$AE996,VLOOKUP($AC997+AU$1,STOCK!$F$10:$AB$209,17,0),IF($AE997=$AE996,(IF(BU996&gt;=1,BU996-COUNTIFS($AE996:$AE996,$AC997,AU996:AU996,$AI$2),0)),0)),0)</f>
        <v>0</v>
      </c>
      <c r="BV997" s="1">
        <f>IFERROR(IF($AE997&gt;$AE996,VLOOKUP($AC997+AV$1,STOCK!$F$10:$AB$209,17,0),IF($AE997=$AE996,(IF(BV996&gt;=1,BV996-COUNTIFS($AE996:$AE996,$AC997,AV996:AV996,$AI$2),0)),0)),0)</f>
        <v>0</v>
      </c>
      <c r="BW997" s="1">
        <f>IFERROR(IF($AE997&gt;$AE996,VLOOKUP($AC997+AW$1,STOCK!$F$10:$AB$209,17,0),IF($AE997=$AE996,(IF(BW996&gt;=1,BW996-COUNTIFS($AE996:$AE996,$AC997,AW996:AW996,$AI$2),0)),0)),0)</f>
        <v>0</v>
      </c>
      <c r="BX997" s="1">
        <f>IFERROR(IF($AE997&gt;$AE996,VLOOKUP($AC997+AX$1,STOCK!$F$10:$AB$209,17,0),IF($AE997=$AE996,(IF(BX996&gt;=1,BX996-COUNTIFS($AE996:$AE996,$AC997,AX996:AX996,$AI$2),0)),0)),0)</f>
        <v>0</v>
      </c>
    </row>
    <row r="998" spans="29:76" x14ac:dyDescent="0.25">
      <c r="AC998" s="1">
        <f t="shared" si="245"/>
        <v>0</v>
      </c>
      <c r="AD998" s="1">
        <f>IFERROR(IF(LEN(AK998)&gt;=1,VLOOKUP(HLOOKUP(AK998,PROFILE!$K$5:$V$8,4,0),PROFILE!$F$1:$G$3,2,0),0),0)</f>
        <v>0</v>
      </c>
      <c r="AE998" s="1">
        <f t="shared" si="246"/>
        <v>0</v>
      </c>
      <c r="AF998" s="1">
        <v>985</v>
      </c>
      <c r="AI998" s="1" t="str">
        <f>IFERROR(IF($AH998&gt;=1,VLOOKUP($AG998,STUDENT!$O$8:$Z$1507,3,0),""),"")</f>
        <v/>
      </c>
      <c r="AJ998" s="1" t="str">
        <f>IFERROR(IF($AH998&gt;=1,VLOOKUP($AG998,STUDENT!$O$8:$Z$1507,4,0),""),"")</f>
        <v/>
      </c>
      <c r="AK998" s="1" t="str">
        <f>IFERROR(IF($AH998&gt;=1,VLOOKUP($AG998,STUDENT!$O$8:$Z$1507,6,0),""),"")</f>
        <v/>
      </c>
      <c r="AL998" s="1" t="str">
        <f t="shared" si="247"/>
        <v/>
      </c>
      <c r="AM998" s="1" t="str">
        <f t="shared" si="248"/>
        <v/>
      </c>
      <c r="AN998" s="1" t="str">
        <f t="shared" si="249"/>
        <v/>
      </c>
      <c r="AO998" s="1" t="str">
        <f t="shared" si="250"/>
        <v/>
      </c>
      <c r="AP998" s="1" t="str">
        <f t="shared" si="251"/>
        <v/>
      </c>
      <c r="AQ998" s="1" t="str">
        <f t="shared" si="252"/>
        <v/>
      </c>
      <c r="AR998" s="1" t="str">
        <f t="shared" si="253"/>
        <v/>
      </c>
      <c r="AS998" s="1" t="str">
        <f t="shared" si="254"/>
        <v/>
      </c>
      <c r="AT998" s="1" t="str">
        <f t="shared" si="255"/>
        <v/>
      </c>
      <c r="AU998" s="1" t="str">
        <f t="shared" si="256"/>
        <v/>
      </c>
      <c r="AV998" s="1" t="str">
        <f t="shared" si="257"/>
        <v/>
      </c>
      <c r="AW998" s="1" t="str">
        <f t="shared" si="258"/>
        <v/>
      </c>
      <c r="AX998" s="1" t="str">
        <f t="shared" si="259"/>
        <v/>
      </c>
      <c r="AY998" s="1">
        <f>IFERROR(IF($AE998&gt;$AE997,VLOOKUP($AC998+AL$1,STOCK!$F$10:$AB$209,16,0),IF($AE998=$AE997,(IF(AY997&gt;=1,AY997-COUNTIFS($AE997:$AE997,$AC998,AL997:AL997,$AI$1),0)),0)),0)</f>
        <v>0</v>
      </c>
      <c r="AZ998" s="1">
        <f>IFERROR(IF($AE998&gt;$AE997,VLOOKUP($AC998+AM$1,STOCK!$F$10:$AB$209,16,0),IF($AE998=$AE997,(IF(AZ997&gt;=1,AZ997-COUNTIFS($AE997:$AE997,$AC998,AM997:AM997,$AI$1),0)),0)),0)</f>
        <v>0</v>
      </c>
      <c r="BA998" s="1">
        <f>IFERROR(IF($AE998&gt;$AE997,VLOOKUP($AC998+AN$1,STOCK!$F$10:$AB$209,16,0),IF($AE998=$AE997,(IF(BA997&gt;=1,BA997-COUNTIFS($AE997:$AE997,$AC998,AN997:AN997,$AI$1),0)),0)),0)</f>
        <v>0</v>
      </c>
      <c r="BB998" s="1">
        <f>IFERROR(IF($AE998&gt;$AE997,VLOOKUP($AC998+AO$1,STOCK!$F$10:$AB$209,16,0),IF($AE998=$AE997,(IF(BB997&gt;=1,BB997-COUNTIFS($AE997:$AE997,$AC998,AO997:AO997,$AI$1),0)),0)),0)</f>
        <v>0</v>
      </c>
      <c r="BC998" s="1">
        <f>IFERROR(IF($AE998&gt;$AE997,VLOOKUP($AC998+AP$1,STOCK!$F$10:$AB$209,16,0),IF($AE998=$AE997,(IF(BC997&gt;=1,BC997-COUNTIFS($AE997:$AE997,$AC998,AP997:AP997,$AI$1),0)),0)),0)</f>
        <v>0</v>
      </c>
      <c r="BD998" s="1">
        <f>IFERROR(IF($AE998&gt;$AE997,VLOOKUP($AC998+AQ$1,STOCK!$F$10:$AB$209,16,0),IF($AE998=$AE997,(IF(BD997&gt;=1,BD997-COUNTIFS($AE997:$AE997,$AC998,AQ997:AQ997,$AI$1),0)),0)),0)</f>
        <v>0</v>
      </c>
      <c r="BE998" s="1">
        <f>IFERROR(IF($AE998&gt;$AE997,VLOOKUP($AC998+AR$1,STOCK!$F$10:$AB$209,16,0),IF($AE998=$AE997,(IF(BE997&gt;=1,BE997-COUNTIFS($AE997:$AE997,$AC998,AR997:AR997,$AI$1),0)),0)),0)</f>
        <v>0</v>
      </c>
      <c r="BF998" s="1">
        <f>IFERROR(IF($AE998&gt;$AE997,VLOOKUP($AC998+AS$1,STOCK!$F$10:$AB$209,16,0),IF($AE998=$AE997,(IF(BF997&gt;=1,BF997-COUNTIFS($AE997:$AE997,$AC998,AS997:AS997,$AI$1),0)),0)),0)</f>
        <v>0</v>
      </c>
      <c r="BG998" s="1">
        <f>IFERROR(IF($AE998&gt;$AE997,VLOOKUP($AC998+AT$1,STOCK!$F$10:$AB$209,16,0),IF($AE998=$AE997,(IF(BG997&gt;=1,BG997-COUNTIFS($AE997:$AE997,$AC998,AT997:AT997,$AI$1),0)),0)),0)</f>
        <v>0</v>
      </c>
      <c r="BH998" s="1">
        <f>IFERROR(IF($AE998&gt;$AE997,VLOOKUP($AC998+AU$1,STOCK!$F$10:$AB$209,16,0),IF($AE998=$AE997,(IF(BH997&gt;=1,BH997-COUNTIFS($AE997:$AE997,$AC998,AU997:AU997,$AI$1),0)),0)),0)</f>
        <v>0</v>
      </c>
      <c r="BI998" s="1">
        <f>IFERROR(IF($AE998&gt;$AE997,VLOOKUP($AC998+AV$1,STOCK!$F$10:$AB$209,16,0),IF($AE998=$AE997,(IF(BI997&gt;=1,BI997-COUNTIFS($AE997:$AE997,$AC998,AV997:AV997,$AI$1),0)),0)),0)</f>
        <v>0</v>
      </c>
      <c r="BJ998" s="1">
        <f>IFERROR(IF($AE998&gt;$AE997,VLOOKUP($AC998+AW$1,STOCK!$F$10:$AB$209,16,0),IF($AE998=$AE997,(IF(BJ997&gt;=1,BJ997-COUNTIFS($AE997:$AE997,$AC998,AW997:AW997,$AI$1),0)),0)),0)</f>
        <v>0</v>
      </c>
      <c r="BK998" s="1">
        <f>IFERROR(IF($AE998&gt;$AE997,VLOOKUP($AC998+AX$1,STOCK!$F$10:$AB$209,16,0),IF($AE998=$AE997,(IF(BK997&gt;=1,BK997-COUNTIFS($AE997:$AE997,$AC998,AX997:AX997,$AI$1),0)),0)),0)</f>
        <v>0</v>
      </c>
      <c r="BL998" s="1">
        <f>IFERROR(IF($AE998&gt;$AE997,VLOOKUP($AC998+AL$1,STOCK!$F$10:$AB$209,17,0),IF($AE998=$AE997,(IF(BL997&gt;=1,BL997-COUNTIFS($AE997:$AE997,$AC998,AL997:AL997,$AI$2),0)),0)),0)</f>
        <v>0</v>
      </c>
      <c r="BM998" s="1">
        <f>IFERROR(IF($AE998&gt;$AE997,VLOOKUP($AC998+AM$1,STOCK!$F$10:$AB$209,17,0),IF($AE998=$AE997,(IF(BM997&gt;=1,BM997-COUNTIFS($AE997:$AE997,$AC998,AM997:AM997,$AI$2),0)),0)),0)</f>
        <v>0</v>
      </c>
      <c r="BN998" s="1">
        <f>IFERROR(IF($AE998&gt;$AE997,VLOOKUP($AC998+AN$1,STOCK!$F$10:$AB$209,17,0),IF($AE998=$AE997,(IF(BN997&gt;=1,BN997-COUNTIFS($AE997:$AE997,$AC998,AN997:AN997,$AI$2),0)),0)),0)</f>
        <v>0</v>
      </c>
      <c r="BO998" s="1">
        <f>IFERROR(IF($AE998&gt;$AE997,VLOOKUP($AC998+AO$1,STOCK!$F$10:$AB$209,17,0),IF($AE998=$AE997,(IF(BO997&gt;=1,BO997-COUNTIFS($AE997:$AE997,$AC998,AO997:AO997,$AI$2),0)),0)),0)</f>
        <v>0</v>
      </c>
      <c r="BP998" s="1">
        <f>IFERROR(IF($AE998&gt;$AE997,VLOOKUP($AC998+AP$1,STOCK!$F$10:$AB$209,17,0),IF($AE998=$AE997,(IF(BP997&gt;=1,BP997-COUNTIFS($AE997:$AE997,$AC998,AP997:AP997,$AI$2),0)),0)),0)</f>
        <v>0</v>
      </c>
      <c r="BQ998" s="1">
        <f>IFERROR(IF($AE998&gt;$AE997,VLOOKUP($AC998+AQ$1,STOCK!$F$10:$AB$209,17,0),IF($AE998=$AE997,(IF(BQ997&gt;=1,BQ997-COUNTIFS($AE997:$AE997,$AC998,AQ997:AQ997,$AI$2),0)),0)),0)</f>
        <v>0</v>
      </c>
      <c r="BR998" s="1">
        <f>IFERROR(IF($AE998&gt;$AE997,VLOOKUP($AC998+AR$1,STOCK!$F$10:$AB$209,17,0),IF($AE998=$AE997,(IF(BR997&gt;=1,BR997-COUNTIFS($AE997:$AE997,$AC998,AR997:AR997,$AI$2),0)),0)),0)</f>
        <v>0</v>
      </c>
      <c r="BS998" s="1">
        <f>IFERROR(IF($AE998&gt;$AE997,VLOOKUP($AC998+AS$1,STOCK!$F$10:$AB$209,17,0),IF($AE998=$AE997,(IF(BS997&gt;=1,BS997-COUNTIFS($AE997:$AE997,$AC998,AS997:AS997,$AI$2),0)),0)),0)</f>
        <v>0</v>
      </c>
      <c r="BT998" s="1">
        <f>IFERROR(IF($AE998&gt;$AE997,VLOOKUP($AC998+AT$1,STOCK!$F$10:$AB$209,17,0),IF($AE998=$AE997,(IF(BT997&gt;=1,BT997-COUNTIFS($AE997:$AE997,$AC998,AT997:AT997,$AI$2),0)),0)),0)</f>
        <v>0</v>
      </c>
      <c r="BU998" s="1">
        <f>IFERROR(IF($AE998&gt;$AE997,VLOOKUP($AC998+AU$1,STOCK!$F$10:$AB$209,17,0),IF($AE998=$AE997,(IF(BU997&gt;=1,BU997-COUNTIFS($AE997:$AE997,$AC998,AU997:AU997,$AI$2),0)),0)),0)</f>
        <v>0</v>
      </c>
      <c r="BV998" s="1">
        <f>IFERROR(IF($AE998&gt;$AE997,VLOOKUP($AC998+AV$1,STOCK!$F$10:$AB$209,17,0),IF($AE998=$AE997,(IF(BV997&gt;=1,BV997-COUNTIFS($AE997:$AE997,$AC998,AV997:AV997,$AI$2),0)),0)),0)</f>
        <v>0</v>
      </c>
      <c r="BW998" s="1">
        <f>IFERROR(IF($AE998&gt;$AE997,VLOOKUP($AC998+AW$1,STOCK!$F$10:$AB$209,17,0),IF($AE998=$AE997,(IF(BW997&gt;=1,BW997-COUNTIFS($AE997:$AE997,$AC998,AW997:AW997,$AI$2),0)),0)),0)</f>
        <v>0</v>
      </c>
      <c r="BX998" s="1">
        <f>IFERROR(IF($AE998&gt;$AE997,VLOOKUP($AC998+AX$1,STOCK!$F$10:$AB$209,17,0),IF($AE998=$AE997,(IF(BX997&gt;=1,BX997-COUNTIFS($AE997:$AE997,$AC998,AX997:AX997,$AI$2),0)),0)),0)</f>
        <v>0</v>
      </c>
    </row>
    <row r="999" spans="29:76" x14ac:dyDescent="0.25">
      <c r="AC999" s="1">
        <f t="shared" si="245"/>
        <v>0</v>
      </c>
      <c r="AD999" s="1">
        <f>IFERROR(IF(LEN(AK999)&gt;=1,VLOOKUP(HLOOKUP(AK999,PROFILE!$K$5:$V$8,4,0),PROFILE!$F$1:$G$3,2,0),0),0)</f>
        <v>0</v>
      </c>
      <c r="AE999" s="1">
        <f t="shared" si="246"/>
        <v>0</v>
      </c>
      <c r="AF999" s="1">
        <v>986</v>
      </c>
      <c r="AI999" s="1" t="str">
        <f>IFERROR(IF($AH999&gt;=1,VLOOKUP($AG999,STUDENT!$O$8:$Z$1507,3,0),""),"")</f>
        <v/>
      </c>
      <c r="AJ999" s="1" t="str">
        <f>IFERROR(IF($AH999&gt;=1,VLOOKUP($AG999,STUDENT!$O$8:$Z$1507,4,0),""),"")</f>
        <v/>
      </c>
      <c r="AK999" s="1" t="str">
        <f>IFERROR(IF($AH999&gt;=1,VLOOKUP($AG999,STUDENT!$O$8:$Z$1507,6,0),""),"")</f>
        <v/>
      </c>
      <c r="AL999" s="1" t="str">
        <f t="shared" si="247"/>
        <v/>
      </c>
      <c r="AM999" s="1" t="str">
        <f t="shared" si="248"/>
        <v/>
      </c>
      <c r="AN999" s="1" t="str">
        <f t="shared" si="249"/>
        <v/>
      </c>
      <c r="AO999" s="1" t="str">
        <f t="shared" si="250"/>
        <v/>
      </c>
      <c r="AP999" s="1" t="str">
        <f t="shared" si="251"/>
        <v/>
      </c>
      <c r="AQ999" s="1" t="str">
        <f t="shared" si="252"/>
        <v/>
      </c>
      <c r="AR999" s="1" t="str">
        <f t="shared" si="253"/>
        <v/>
      </c>
      <c r="AS999" s="1" t="str">
        <f t="shared" si="254"/>
        <v/>
      </c>
      <c r="AT999" s="1" t="str">
        <f t="shared" si="255"/>
        <v/>
      </c>
      <c r="AU999" s="1" t="str">
        <f t="shared" si="256"/>
        <v/>
      </c>
      <c r="AV999" s="1" t="str">
        <f t="shared" si="257"/>
        <v/>
      </c>
      <c r="AW999" s="1" t="str">
        <f t="shared" si="258"/>
        <v/>
      </c>
      <c r="AX999" s="1" t="str">
        <f t="shared" si="259"/>
        <v/>
      </c>
      <c r="AY999" s="1">
        <f>IFERROR(IF($AE999&gt;$AE998,VLOOKUP($AC999+AL$1,STOCK!$F$10:$AB$209,16,0),IF($AE999=$AE998,(IF(AY998&gt;=1,AY998-COUNTIFS($AE998:$AE998,$AC999,AL998:AL998,$AI$1),0)),0)),0)</f>
        <v>0</v>
      </c>
      <c r="AZ999" s="1">
        <f>IFERROR(IF($AE999&gt;$AE998,VLOOKUP($AC999+AM$1,STOCK!$F$10:$AB$209,16,0),IF($AE999=$AE998,(IF(AZ998&gt;=1,AZ998-COUNTIFS($AE998:$AE998,$AC999,AM998:AM998,$AI$1),0)),0)),0)</f>
        <v>0</v>
      </c>
      <c r="BA999" s="1">
        <f>IFERROR(IF($AE999&gt;$AE998,VLOOKUP($AC999+AN$1,STOCK!$F$10:$AB$209,16,0),IF($AE999=$AE998,(IF(BA998&gt;=1,BA998-COUNTIFS($AE998:$AE998,$AC999,AN998:AN998,$AI$1),0)),0)),0)</f>
        <v>0</v>
      </c>
      <c r="BB999" s="1">
        <f>IFERROR(IF($AE999&gt;$AE998,VLOOKUP($AC999+AO$1,STOCK!$F$10:$AB$209,16,0),IF($AE999=$AE998,(IF(BB998&gt;=1,BB998-COUNTIFS($AE998:$AE998,$AC999,AO998:AO998,$AI$1),0)),0)),0)</f>
        <v>0</v>
      </c>
      <c r="BC999" s="1">
        <f>IFERROR(IF($AE999&gt;$AE998,VLOOKUP($AC999+AP$1,STOCK!$F$10:$AB$209,16,0),IF($AE999=$AE998,(IF(BC998&gt;=1,BC998-COUNTIFS($AE998:$AE998,$AC999,AP998:AP998,$AI$1),0)),0)),0)</f>
        <v>0</v>
      </c>
      <c r="BD999" s="1">
        <f>IFERROR(IF($AE999&gt;$AE998,VLOOKUP($AC999+AQ$1,STOCK!$F$10:$AB$209,16,0),IF($AE999=$AE998,(IF(BD998&gt;=1,BD998-COUNTIFS($AE998:$AE998,$AC999,AQ998:AQ998,$AI$1),0)),0)),0)</f>
        <v>0</v>
      </c>
      <c r="BE999" s="1">
        <f>IFERROR(IF($AE999&gt;$AE998,VLOOKUP($AC999+AR$1,STOCK!$F$10:$AB$209,16,0),IF($AE999=$AE998,(IF(BE998&gt;=1,BE998-COUNTIFS($AE998:$AE998,$AC999,AR998:AR998,$AI$1),0)),0)),0)</f>
        <v>0</v>
      </c>
      <c r="BF999" s="1">
        <f>IFERROR(IF($AE999&gt;$AE998,VLOOKUP($AC999+AS$1,STOCK!$F$10:$AB$209,16,0),IF($AE999=$AE998,(IF(BF998&gt;=1,BF998-COUNTIFS($AE998:$AE998,$AC999,AS998:AS998,$AI$1),0)),0)),0)</f>
        <v>0</v>
      </c>
      <c r="BG999" s="1">
        <f>IFERROR(IF($AE999&gt;$AE998,VLOOKUP($AC999+AT$1,STOCK!$F$10:$AB$209,16,0),IF($AE999=$AE998,(IF(BG998&gt;=1,BG998-COUNTIFS($AE998:$AE998,$AC999,AT998:AT998,$AI$1),0)),0)),0)</f>
        <v>0</v>
      </c>
      <c r="BH999" s="1">
        <f>IFERROR(IF($AE999&gt;$AE998,VLOOKUP($AC999+AU$1,STOCK!$F$10:$AB$209,16,0),IF($AE999=$AE998,(IF(BH998&gt;=1,BH998-COUNTIFS($AE998:$AE998,$AC999,AU998:AU998,$AI$1),0)),0)),0)</f>
        <v>0</v>
      </c>
      <c r="BI999" s="1">
        <f>IFERROR(IF($AE999&gt;$AE998,VLOOKUP($AC999+AV$1,STOCK!$F$10:$AB$209,16,0),IF($AE999=$AE998,(IF(BI998&gt;=1,BI998-COUNTIFS($AE998:$AE998,$AC999,AV998:AV998,$AI$1),0)),0)),0)</f>
        <v>0</v>
      </c>
      <c r="BJ999" s="1">
        <f>IFERROR(IF($AE999&gt;$AE998,VLOOKUP($AC999+AW$1,STOCK!$F$10:$AB$209,16,0),IF($AE999=$AE998,(IF(BJ998&gt;=1,BJ998-COUNTIFS($AE998:$AE998,$AC999,AW998:AW998,$AI$1),0)),0)),0)</f>
        <v>0</v>
      </c>
      <c r="BK999" s="1">
        <f>IFERROR(IF($AE999&gt;$AE998,VLOOKUP($AC999+AX$1,STOCK!$F$10:$AB$209,16,0),IF($AE999=$AE998,(IF(BK998&gt;=1,BK998-COUNTIFS($AE998:$AE998,$AC999,AX998:AX998,$AI$1),0)),0)),0)</f>
        <v>0</v>
      </c>
      <c r="BL999" s="1">
        <f>IFERROR(IF($AE999&gt;$AE998,VLOOKUP($AC999+AL$1,STOCK!$F$10:$AB$209,17,0),IF($AE999=$AE998,(IF(BL998&gt;=1,BL998-COUNTIFS($AE998:$AE998,$AC999,AL998:AL998,$AI$2),0)),0)),0)</f>
        <v>0</v>
      </c>
      <c r="BM999" s="1">
        <f>IFERROR(IF($AE999&gt;$AE998,VLOOKUP($AC999+AM$1,STOCK!$F$10:$AB$209,17,0),IF($AE999=$AE998,(IF(BM998&gt;=1,BM998-COUNTIFS($AE998:$AE998,$AC999,AM998:AM998,$AI$2),0)),0)),0)</f>
        <v>0</v>
      </c>
      <c r="BN999" s="1">
        <f>IFERROR(IF($AE999&gt;$AE998,VLOOKUP($AC999+AN$1,STOCK!$F$10:$AB$209,17,0),IF($AE999=$AE998,(IF(BN998&gt;=1,BN998-COUNTIFS($AE998:$AE998,$AC999,AN998:AN998,$AI$2),0)),0)),0)</f>
        <v>0</v>
      </c>
      <c r="BO999" s="1">
        <f>IFERROR(IF($AE999&gt;$AE998,VLOOKUP($AC999+AO$1,STOCK!$F$10:$AB$209,17,0),IF($AE999=$AE998,(IF(BO998&gt;=1,BO998-COUNTIFS($AE998:$AE998,$AC999,AO998:AO998,$AI$2),0)),0)),0)</f>
        <v>0</v>
      </c>
      <c r="BP999" s="1">
        <f>IFERROR(IF($AE999&gt;$AE998,VLOOKUP($AC999+AP$1,STOCK!$F$10:$AB$209,17,0),IF($AE999=$AE998,(IF(BP998&gt;=1,BP998-COUNTIFS($AE998:$AE998,$AC999,AP998:AP998,$AI$2),0)),0)),0)</f>
        <v>0</v>
      </c>
      <c r="BQ999" s="1">
        <f>IFERROR(IF($AE999&gt;$AE998,VLOOKUP($AC999+AQ$1,STOCK!$F$10:$AB$209,17,0),IF($AE999=$AE998,(IF(BQ998&gt;=1,BQ998-COUNTIFS($AE998:$AE998,$AC999,AQ998:AQ998,$AI$2),0)),0)),0)</f>
        <v>0</v>
      </c>
      <c r="BR999" s="1">
        <f>IFERROR(IF($AE999&gt;$AE998,VLOOKUP($AC999+AR$1,STOCK!$F$10:$AB$209,17,0),IF($AE999=$AE998,(IF(BR998&gt;=1,BR998-COUNTIFS($AE998:$AE998,$AC999,AR998:AR998,$AI$2),0)),0)),0)</f>
        <v>0</v>
      </c>
      <c r="BS999" s="1">
        <f>IFERROR(IF($AE999&gt;$AE998,VLOOKUP($AC999+AS$1,STOCK!$F$10:$AB$209,17,0),IF($AE999=$AE998,(IF(BS998&gt;=1,BS998-COUNTIFS($AE998:$AE998,$AC999,AS998:AS998,$AI$2),0)),0)),0)</f>
        <v>0</v>
      </c>
      <c r="BT999" s="1">
        <f>IFERROR(IF($AE999&gt;$AE998,VLOOKUP($AC999+AT$1,STOCK!$F$10:$AB$209,17,0),IF($AE999=$AE998,(IF(BT998&gt;=1,BT998-COUNTIFS($AE998:$AE998,$AC999,AT998:AT998,$AI$2),0)),0)),0)</f>
        <v>0</v>
      </c>
      <c r="BU999" s="1">
        <f>IFERROR(IF($AE999&gt;$AE998,VLOOKUP($AC999+AU$1,STOCK!$F$10:$AB$209,17,0),IF($AE999=$AE998,(IF(BU998&gt;=1,BU998-COUNTIFS($AE998:$AE998,$AC999,AU998:AU998,$AI$2),0)),0)),0)</f>
        <v>0</v>
      </c>
      <c r="BV999" s="1">
        <f>IFERROR(IF($AE999&gt;$AE998,VLOOKUP($AC999+AV$1,STOCK!$F$10:$AB$209,17,0),IF($AE999=$AE998,(IF(BV998&gt;=1,BV998-COUNTIFS($AE998:$AE998,$AC999,AV998:AV998,$AI$2),0)),0)),0)</f>
        <v>0</v>
      </c>
      <c r="BW999" s="1">
        <f>IFERROR(IF($AE999&gt;$AE998,VLOOKUP($AC999+AW$1,STOCK!$F$10:$AB$209,17,0),IF($AE999=$AE998,(IF(BW998&gt;=1,BW998-COUNTIFS($AE998:$AE998,$AC999,AW998:AW998,$AI$2),0)),0)),0)</f>
        <v>0</v>
      </c>
      <c r="BX999" s="1">
        <f>IFERROR(IF($AE999&gt;$AE998,VLOOKUP($AC999+AX$1,STOCK!$F$10:$AB$209,17,0),IF($AE999=$AE998,(IF(BX998&gt;=1,BX998-COUNTIFS($AE998:$AE998,$AC999,AX998:AX998,$AI$2),0)),0)),0)</f>
        <v>0</v>
      </c>
    </row>
    <row r="1000" spans="29:76" x14ac:dyDescent="0.25">
      <c r="AC1000" s="1">
        <f t="shared" si="245"/>
        <v>0</v>
      </c>
      <c r="AD1000" s="1">
        <f>IFERROR(IF(LEN(AK1000)&gt;=1,VLOOKUP(HLOOKUP(AK1000,PROFILE!$K$5:$V$8,4,0),PROFILE!$F$1:$G$3,2,0),0),0)</f>
        <v>0</v>
      </c>
      <c r="AE1000" s="1">
        <f t="shared" si="246"/>
        <v>0</v>
      </c>
      <c r="AF1000" s="1">
        <v>987</v>
      </c>
      <c r="AI1000" s="1" t="str">
        <f>IFERROR(IF($AH1000&gt;=1,VLOOKUP($AG1000,STUDENT!$O$8:$Z$1507,3,0),""),"")</f>
        <v/>
      </c>
      <c r="AJ1000" s="1" t="str">
        <f>IFERROR(IF($AH1000&gt;=1,VLOOKUP($AG1000,STUDENT!$O$8:$Z$1507,4,0),""),"")</f>
        <v/>
      </c>
      <c r="AK1000" s="1" t="str">
        <f>IFERROR(IF($AH1000&gt;=1,VLOOKUP($AG1000,STUDENT!$O$8:$Z$1507,6,0),""),"")</f>
        <v/>
      </c>
      <c r="AL1000" s="1" t="str">
        <f t="shared" si="247"/>
        <v/>
      </c>
      <c r="AM1000" s="1" t="str">
        <f t="shared" si="248"/>
        <v/>
      </c>
      <c r="AN1000" s="1" t="str">
        <f t="shared" si="249"/>
        <v/>
      </c>
      <c r="AO1000" s="1" t="str">
        <f t="shared" si="250"/>
        <v/>
      </c>
      <c r="AP1000" s="1" t="str">
        <f t="shared" si="251"/>
        <v/>
      </c>
      <c r="AQ1000" s="1" t="str">
        <f t="shared" si="252"/>
        <v/>
      </c>
      <c r="AR1000" s="1" t="str">
        <f t="shared" si="253"/>
        <v/>
      </c>
      <c r="AS1000" s="1" t="str">
        <f t="shared" si="254"/>
        <v/>
      </c>
      <c r="AT1000" s="1" t="str">
        <f t="shared" si="255"/>
        <v/>
      </c>
      <c r="AU1000" s="1" t="str">
        <f t="shared" si="256"/>
        <v/>
      </c>
      <c r="AV1000" s="1" t="str">
        <f t="shared" si="257"/>
        <v/>
      </c>
      <c r="AW1000" s="1" t="str">
        <f t="shared" si="258"/>
        <v/>
      </c>
      <c r="AX1000" s="1" t="str">
        <f t="shared" si="259"/>
        <v/>
      </c>
      <c r="AY1000" s="1">
        <f>IFERROR(IF($AE1000&gt;$AE999,VLOOKUP($AC1000+AL$1,STOCK!$F$10:$AB$209,16,0),IF($AE1000=$AE999,(IF(AY999&gt;=1,AY999-COUNTIFS($AE999:$AE999,$AC1000,AL999:AL999,$AI$1),0)),0)),0)</f>
        <v>0</v>
      </c>
      <c r="AZ1000" s="1">
        <f>IFERROR(IF($AE1000&gt;$AE999,VLOOKUP($AC1000+AM$1,STOCK!$F$10:$AB$209,16,0),IF($AE1000=$AE999,(IF(AZ999&gt;=1,AZ999-COUNTIFS($AE999:$AE999,$AC1000,AM999:AM999,$AI$1),0)),0)),0)</f>
        <v>0</v>
      </c>
      <c r="BA1000" s="1">
        <f>IFERROR(IF($AE1000&gt;$AE999,VLOOKUP($AC1000+AN$1,STOCK!$F$10:$AB$209,16,0),IF($AE1000=$AE999,(IF(BA999&gt;=1,BA999-COUNTIFS($AE999:$AE999,$AC1000,AN999:AN999,$AI$1),0)),0)),0)</f>
        <v>0</v>
      </c>
      <c r="BB1000" s="1">
        <f>IFERROR(IF($AE1000&gt;$AE999,VLOOKUP($AC1000+AO$1,STOCK!$F$10:$AB$209,16,0),IF($AE1000=$AE999,(IF(BB999&gt;=1,BB999-COUNTIFS($AE999:$AE999,$AC1000,AO999:AO999,$AI$1),0)),0)),0)</f>
        <v>0</v>
      </c>
      <c r="BC1000" s="1">
        <f>IFERROR(IF($AE1000&gt;$AE999,VLOOKUP($AC1000+AP$1,STOCK!$F$10:$AB$209,16,0),IF($AE1000=$AE999,(IF(BC999&gt;=1,BC999-COUNTIFS($AE999:$AE999,$AC1000,AP999:AP999,$AI$1),0)),0)),0)</f>
        <v>0</v>
      </c>
      <c r="BD1000" s="1">
        <f>IFERROR(IF($AE1000&gt;$AE999,VLOOKUP($AC1000+AQ$1,STOCK!$F$10:$AB$209,16,0),IF($AE1000=$AE999,(IF(BD999&gt;=1,BD999-COUNTIFS($AE999:$AE999,$AC1000,AQ999:AQ999,$AI$1),0)),0)),0)</f>
        <v>0</v>
      </c>
      <c r="BE1000" s="1">
        <f>IFERROR(IF($AE1000&gt;$AE999,VLOOKUP($AC1000+AR$1,STOCK!$F$10:$AB$209,16,0),IF($AE1000=$AE999,(IF(BE999&gt;=1,BE999-COUNTIFS($AE999:$AE999,$AC1000,AR999:AR999,$AI$1),0)),0)),0)</f>
        <v>0</v>
      </c>
      <c r="BF1000" s="1">
        <f>IFERROR(IF($AE1000&gt;$AE999,VLOOKUP($AC1000+AS$1,STOCK!$F$10:$AB$209,16,0),IF($AE1000=$AE999,(IF(BF999&gt;=1,BF999-COUNTIFS($AE999:$AE999,$AC1000,AS999:AS999,$AI$1),0)),0)),0)</f>
        <v>0</v>
      </c>
      <c r="BG1000" s="1">
        <f>IFERROR(IF($AE1000&gt;$AE999,VLOOKUP($AC1000+AT$1,STOCK!$F$10:$AB$209,16,0),IF($AE1000=$AE999,(IF(BG999&gt;=1,BG999-COUNTIFS($AE999:$AE999,$AC1000,AT999:AT999,$AI$1),0)),0)),0)</f>
        <v>0</v>
      </c>
      <c r="BH1000" s="1">
        <f>IFERROR(IF($AE1000&gt;$AE999,VLOOKUP($AC1000+AU$1,STOCK!$F$10:$AB$209,16,0),IF($AE1000=$AE999,(IF(BH999&gt;=1,BH999-COUNTIFS($AE999:$AE999,$AC1000,AU999:AU999,$AI$1),0)),0)),0)</f>
        <v>0</v>
      </c>
      <c r="BI1000" s="1">
        <f>IFERROR(IF($AE1000&gt;$AE999,VLOOKUP($AC1000+AV$1,STOCK!$F$10:$AB$209,16,0),IF($AE1000=$AE999,(IF(BI999&gt;=1,BI999-COUNTIFS($AE999:$AE999,$AC1000,AV999:AV999,$AI$1),0)),0)),0)</f>
        <v>0</v>
      </c>
      <c r="BJ1000" s="1">
        <f>IFERROR(IF($AE1000&gt;$AE999,VLOOKUP($AC1000+AW$1,STOCK!$F$10:$AB$209,16,0),IF($AE1000=$AE999,(IF(BJ999&gt;=1,BJ999-COUNTIFS($AE999:$AE999,$AC1000,AW999:AW999,$AI$1),0)),0)),0)</f>
        <v>0</v>
      </c>
      <c r="BK1000" s="1">
        <f>IFERROR(IF($AE1000&gt;$AE999,VLOOKUP($AC1000+AX$1,STOCK!$F$10:$AB$209,16,0),IF($AE1000=$AE999,(IF(BK999&gt;=1,BK999-COUNTIFS($AE999:$AE999,$AC1000,AX999:AX999,$AI$1),0)),0)),0)</f>
        <v>0</v>
      </c>
      <c r="BL1000" s="1">
        <f>IFERROR(IF($AE1000&gt;$AE999,VLOOKUP($AC1000+AL$1,STOCK!$F$10:$AB$209,17,0),IF($AE1000=$AE999,(IF(BL999&gt;=1,BL999-COUNTIFS($AE999:$AE999,$AC1000,AL999:AL999,$AI$2),0)),0)),0)</f>
        <v>0</v>
      </c>
      <c r="BM1000" s="1">
        <f>IFERROR(IF($AE1000&gt;$AE999,VLOOKUP($AC1000+AM$1,STOCK!$F$10:$AB$209,17,0),IF($AE1000=$AE999,(IF(BM999&gt;=1,BM999-COUNTIFS($AE999:$AE999,$AC1000,AM999:AM999,$AI$2),0)),0)),0)</f>
        <v>0</v>
      </c>
      <c r="BN1000" s="1">
        <f>IFERROR(IF($AE1000&gt;$AE999,VLOOKUP($AC1000+AN$1,STOCK!$F$10:$AB$209,17,0),IF($AE1000=$AE999,(IF(BN999&gt;=1,BN999-COUNTIFS($AE999:$AE999,$AC1000,AN999:AN999,$AI$2),0)),0)),0)</f>
        <v>0</v>
      </c>
      <c r="BO1000" s="1">
        <f>IFERROR(IF($AE1000&gt;$AE999,VLOOKUP($AC1000+AO$1,STOCK!$F$10:$AB$209,17,0),IF($AE1000=$AE999,(IF(BO999&gt;=1,BO999-COUNTIFS($AE999:$AE999,$AC1000,AO999:AO999,$AI$2),0)),0)),0)</f>
        <v>0</v>
      </c>
      <c r="BP1000" s="1">
        <f>IFERROR(IF($AE1000&gt;$AE999,VLOOKUP($AC1000+AP$1,STOCK!$F$10:$AB$209,17,0),IF($AE1000=$AE999,(IF(BP999&gt;=1,BP999-COUNTIFS($AE999:$AE999,$AC1000,AP999:AP999,$AI$2),0)),0)),0)</f>
        <v>0</v>
      </c>
      <c r="BQ1000" s="1">
        <f>IFERROR(IF($AE1000&gt;$AE999,VLOOKUP($AC1000+AQ$1,STOCK!$F$10:$AB$209,17,0),IF($AE1000=$AE999,(IF(BQ999&gt;=1,BQ999-COUNTIFS($AE999:$AE999,$AC1000,AQ999:AQ999,$AI$2),0)),0)),0)</f>
        <v>0</v>
      </c>
      <c r="BR1000" s="1">
        <f>IFERROR(IF($AE1000&gt;$AE999,VLOOKUP($AC1000+AR$1,STOCK!$F$10:$AB$209,17,0),IF($AE1000=$AE999,(IF(BR999&gt;=1,BR999-COUNTIFS($AE999:$AE999,$AC1000,AR999:AR999,$AI$2),0)),0)),0)</f>
        <v>0</v>
      </c>
      <c r="BS1000" s="1">
        <f>IFERROR(IF($AE1000&gt;$AE999,VLOOKUP($AC1000+AS$1,STOCK!$F$10:$AB$209,17,0),IF($AE1000=$AE999,(IF(BS999&gt;=1,BS999-COUNTIFS($AE999:$AE999,$AC1000,AS999:AS999,$AI$2),0)),0)),0)</f>
        <v>0</v>
      </c>
      <c r="BT1000" s="1">
        <f>IFERROR(IF($AE1000&gt;$AE999,VLOOKUP($AC1000+AT$1,STOCK!$F$10:$AB$209,17,0),IF($AE1000=$AE999,(IF(BT999&gt;=1,BT999-COUNTIFS($AE999:$AE999,$AC1000,AT999:AT999,$AI$2),0)),0)),0)</f>
        <v>0</v>
      </c>
      <c r="BU1000" s="1">
        <f>IFERROR(IF($AE1000&gt;$AE999,VLOOKUP($AC1000+AU$1,STOCK!$F$10:$AB$209,17,0),IF($AE1000=$AE999,(IF(BU999&gt;=1,BU999-COUNTIFS($AE999:$AE999,$AC1000,AU999:AU999,$AI$2),0)),0)),0)</f>
        <v>0</v>
      </c>
      <c r="BV1000" s="1">
        <f>IFERROR(IF($AE1000&gt;$AE999,VLOOKUP($AC1000+AV$1,STOCK!$F$10:$AB$209,17,0),IF($AE1000=$AE999,(IF(BV999&gt;=1,BV999-COUNTIFS($AE999:$AE999,$AC1000,AV999:AV999,$AI$2),0)),0)),0)</f>
        <v>0</v>
      </c>
      <c r="BW1000" s="1">
        <f>IFERROR(IF($AE1000&gt;$AE999,VLOOKUP($AC1000+AW$1,STOCK!$F$10:$AB$209,17,0),IF($AE1000=$AE999,(IF(BW999&gt;=1,BW999-COUNTIFS($AE999:$AE999,$AC1000,AW999:AW999,$AI$2),0)),0)),0)</f>
        <v>0</v>
      </c>
      <c r="BX1000" s="1">
        <f>IFERROR(IF($AE1000&gt;$AE999,VLOOKUP($AC1000+AX$1,STOCK!$F$10:$AB$209,17,0),IF($AE1000=$AE999,(IF(BX999&gt;=1,BX999-COUNTIFS($AE999:$AE999,$AC1000,AX999:AX999,$AI$2),0)),0)),0)</f>
        <v>0</v>
      </c>
    </row>
    <row r="1001" spans="29:76" x14ac:dyDescent="0.25">
      <c r="AC1001" s="1">
        <f t="shared" si="245"/>
        <v>0</v>
      </c>
      <c r="AD1001" s="1">
        <f>IFERROR(IF(LEN(AK1001)&gt;=1,VLOOKUP(HLOOKUP(AK1001,PROFILE!$K$5:$V$8,4,0),PROFILE!$F$1:$G$3,2,0),0),0)</f>
        <v>0</v>
      </c>
      <c r="AE1001" s="1">
        <f t="shared" si="246"/>
        <v>0</v>
      </c>
      <c r="AF1001" s="1">
        <v>988</v>
      </c>
      <c r="AI1001" s="1" t="str">
        <f>IFERROR(IF($AH1001&gt;=1,VLOOKUP($AG1001,STUDENT!$O$8:$Z$1507,3,0),""),"")</f>
        <v/>
      </c>
      <c r="AJ1001" s="1" t="str">
        <f>IFERROR(IF($AH1001&gt;=1,VLOOKUP($AG1001,STUDENT!$O$8:$Z$1507,4,0),""),"")</f>
        <v/>
      </c>
      <c r="AK1001" s="1" t="str">
        <f>IFERROR(IF($AH1001&gt;=1,VLOOKUP($AG1001,STUDENT!$O$8:$Z$1507,6,0),""),"")</f>
        <v/>
      </c>
      <c r="AL1001" s="1" t="str">
        <f t="shared" si="247"/>
        <v/>
      </c>
      <c r="AM1001" s="1" t="str">
        <f t="shared" si="248"/>
        <v/>
      </c>
      <c r="AN1001" s="1" t="str">
        <f t="shared" si="249"/>
        <v/>
      </c>
      <c r="AO1001" s="1" t="str">
        <f t="shared" si="250"/>
        <v/>
      </c>
      <c r="AP1001" s="1" t="str">
        <f t="shared" si="251"/>
        <v/>
      </c>
      <c r="AQ1001" s="1" t="str">
        <f t="shared" si="252"/>
        <v/>
      </c>
      <c r="AR1001" s="1" t="str">
        <f t="shared" si="253"/>
        <v/>
      </c>
      <c r="AS1001" s="1" t="str">
        <f t="shared" si="254"/>
        <v/>
      </c>
      <c r="AT1001" s="1" t="str">
        <f t="shared" si="255"/>
        <v/>
      </c>
      <c r="AU1001" s="1" t="str">
        <f t="shared" si="256"/>
        <v/>
      </c>
      <c r="AV1001" s="1" t="str">
        <f t="shared" si="257"/>
        <v/>
      </c>
      <c r="AW1001" s="1" t="str">
        <f t="shared" si="258"/>
        <v/>
      </c>
      <c r="AX1001" s="1" t="str">
        <f t="shared" si="259"/>
        <v/>
      </c>
      <c r="AY1001" s="1">
        <f>IFERROR(IF($AE1001&gt;$AE1000,VLOOKUP($AC1001+AL$1,STOCK!$F$10:$AB$209,16,0),IF($AE1001=$AE1000,(IF(AY1000&gt;=1,AY1000-COUNTIFS($AE1000:$AE1000,$AC1001,AL1000:AL1000,$AI$1),0)),0)),0)</f>
        <v>0</v>
      </c>
      <c r="AZ1001" s="1">
        <f>IFERROR(IF($AE1001&gt;$AE1000,VLOOKUP($AC1001+AM$1,STOCK!$F$10:$AB$209,16,0),IF($AE1001=$AE1000,(IF(AZ1000&gt;=1,AZ1000-COUNTIFS($AE1000:$AE1000,$AC1001,AM1000:AM1000,$AI$1),0)),0)),0)</f>
        <v>0</v>
      </c>
      <c r="BA1001" s="1">
        <f>IFERROR(IF($AE1001&gt;$AE1000,VLOOKUP($AC1001+AN$1,STOCK!$F$10:$AB$209,16,0),IF($AE1001=$AE1000,(IF(BA1000&gt;=1,BA1000-COUNTIFS($AE1000:$AE1000,$AC1001,AN1000:AN1000,$AI$1),0)),0)),0)</f>
        <v>0</v>
      </c>
      <c r="BB1001" s="1">
        <f>IFERROR(IF($AE1001&gt;$AE1000,VLOOKUP($AC1001+AO$1,STOCK!$F$10:$AB$209,16,0),IF($AE1001=$AE1000,(IF(BB1000&gt;=1,BB1000-COUNTIFS($AE1000:$AE1000,$AC1001,AO1000:AO1000,$AI$1),0)),0)),0)</f>
        <v>0</v>
      </c>
      <c r="BC1001" s="1">
        <f>IFERROR(IF($AE1001&gt;$AE1000,VLOOKUP($AC1001+AP$1,STOCK!$F$10:$AB$209,16,0),IF($AE1001=$AE1000,(IF(BC1000&gt;=1,BC1000-COUNTIFS($AE1000:$AE1000,$AC1001,AP1000:AP1000,$AI$1),0)),0)),0)</f>
        <v>0</v>
      </c>
      <c r="BD1001" s="1">
        <f>IFERROR(IF($AE1001&gt;$AE1000,VLOOKUP($AC1001+AQ$1,STOCK!$F$10:$AB$209,16,0),IF($AE1001=$AE1000,(IF(BD1000&gt;=1,BD1000-COUNTIFS($AE1000:$AE1000,$AC1001,AQ1000:AQ1000,$AI$1),0)),0)),0)</f>
        <v>0</v>
      </c>
      <c r="BE1001" s="1">
        <f>IFERROR(IF($AE1001&gt;$AE1000,VLOOKUP($AC1001+AR$1,STOCK!$F$10:$AB$209,16,0),IF($AE1001=$AE1000,(IF(BE1000&gt;=1,BE1000-COUNTIFS($AE1000:$AE1000,$AC1001,AR1000:AR1000,$AI$1),0)),0)),0)</f>
        <v>0</v>
      </c>
      <c r="BF1001" s="1">
        <f>IFERROR(IF($AE1001&gt;$AE1000,VLOOKUP($AC1001+AS$1,STOCK!$F$10:$AB$209,16,0),IF($AE1001=$AE1000,(IF(BF1000&gt;=1,BF1000-COUNTIFS($AE1000:$AE1000,$AC1001,AS1000:AS1000,$AI$1),0)),0)),0)</f>
        <v>0</v>
      </c>
      <c r="BG1001" s="1">
        <f>IFERROR(IF($AE1001&gt;$AE1000,VLOOKUP($AC1001+AT$1,STOCK!$F$10:$AB$209,16,0),IF($AE1001=$AE1000,(IF(BG1000&gt;=1,BG1000-COUNTIFS($AE1000:$AE1000,$AC1001,AT1000:AT1000,$AI$1),0)),0)),0)</f>
        <v>0</v>
      </c>
      <c r="BH1001" s="1">
        <f>IFERROR(IF($AE1001&gt;$AE1000,VLOOKUP($AC1001+AU$1,STOCK!$F$10:$AB$209,16,0),IF($AE1001=$AE1000,(IF(BH1000&gt;=1,BH1000-COUNTIFS($AE1000:$AE1000,$AC1001,AU1000:AU1000,$AI$1),0)),0)),0)</f>
        <v>0</v>
      </c>
      <c r="BI1001" s="1">
        <f>IFERROR(IF($AE1001&gt;$AE1000,VLOOKUP($AC1001+AV$1,STOCK!$F$10:$AB$209,16,0),IF($AE1001=$AE1000,(IF(BI1000&gt;=1,BI1000-COUNTIFS($AE1000:$AE1000,$AC1001,AV1000:AV1000,$AI$1),0)),0)),0)</f>
        <v>0</v>
      </c>
      <c r="BJ1001" s="1">
        <f>IFERROR(IF($AE1001&gt;$AE1000,VLOOKUP($AC1001+AW$1,STOCK!$F$10:$AB$209,16,0),IF($AE1001=$AE1000,(IF(BJ1000&gt;=1,BJ1000-COUNTIFS($AE1000:$AE1000,$AC1001,AW1000:AW1000,$AI$1),0)),0)),0)</f>
        <v>0</v>
      </c>
      <c r="BK1001" s="1">
        <f>IFERROR(IF($AE1001&gt;$AE1000,VLOOKUP($AC1001+AX$1,STOCK!$F$10:$AB$209,16,0),IF($AE1001=$AE1000,(IF(BK1000&gt;=1,BK1000-COUNTIFS($AE1000:$AE1000,$AC1001,AX1000:AX1000,$AI$1),0)),0)),0)</f>
        <v>0</v>
      </c>
      <c r="BL1001" s="1">
        <f>IFERROR(IF($AE1001&gt;$AE1000,VLOOKUP($AC1001+AL$1,STOCK!$F$10:$AB$209,17,0),IF($AE1001=$AE1000,(IF(BL1000&gt;=1,BL1000-COUNTIFS($AE1000:$AE1000,$AC1001,AL1000:AL1000,$AI$2),0)),0)),0)</f>
        <v>0</v>
      </c>
      <c r="BM1001" s="1">
        <f>IFERROR(IF($AE1001&gt;$AE1000,VLOOKUP($AC1001+AM$1,STOCK!$F$10:$AB$209,17,0),IF($AE1001=$AE1000,(IF(BM1000&gt;=1,BM1000-COUNTIFS($AE1000:$AE1000,$AC1001,AM1000:AM1000,$AI$2),0)),0)),0)</f>
        <v>0</v>
      </c>
      <c r="BN1001" s="1">
        <f>IFERROR(IF($AE1001&gt;$AE1000,VLOOKUP($AC1001+AN$1,STOCK!$F$10:$AB$209,17,0),IF($AE1001=$AE1000,(IF(BN1000&gt;=1,BN1000-COUNTIFS($AE1000:$AE1000,$AC1001,AN1000:AN1000,$AI$2),0)),0)),0)</f>
        <v>0</v>
      </c>
      <c r="BO1001" s="1">
        <f>IFERROR(IF($AE1001&gt;$AE1000,VLOOKUP($AC1001+AO$1,STOCK!$F$10:$AB$209,17,0),IF($AE1001=$AE1000,(IF(BO1000&gt;=1,BO1000-COUNTIFS($AE1000:$AE1000,$AC1001,AO1000:AO1000,$AI$2),0)),0)),0)</f>
        <v>0</v>
      </c>
      <c r="BP1001" s="1">
        <f>IFERROR(IF($AE1001&gt;$AE1000,VLOOKUP($AC1001+AP$1,STOCK!$F$10:$AB$209,17,0),IF($AE1001=$AE1000,(IF(BP1000&gt;=1,BP1000-COUNTIFS($AE1000:$AE1000,$AC1001,AP1000:AP1000,$AI$2),0)),0)),0)</f>
        <v>0</v>
      </c>
      <c r="BQ1001" s="1">
        <f>IFERROR(IF($AE1001&gt;$AE1000,VLOOKUP($AC1001+AQ$1,STOCK!$F$10:$AB$209,17,0),IF($AE1001=$AE1000,(IF(BQ1000&gt;=1,BQ1000-COUNTIFS($AE1000:$AE1000,$AC1001,AQ1000:AQ1000,$AI$2),0)),0)),0)</f>
        <v>0</v>
      </c>
      <c r="BR1001" s="1">
        <f>IFERROR(IF($AE1001&gt;$AE1000,VLOOKUP($AC1001+AR$1,STOCK!$F$10:$AB$209,17,0),IF($AE1001=$AE1000,(IF(BR1000&gt;=1,BR1000-COUNTIFS($AE1000:$AE1000,$AC1001,AR1000:AR1000,$AI$2),0)),0)),0)</f>
        <v>0</v>
      </c>
      <c r="BS1001" s="1">
        <f>IFERROR(IF($AE1001&gt;$AE1000,VLOOKUP($AC1001+AS$1,STOCK!$F$10:$AB$209,17,0),IF($AE1001=$AE1000,(IF(BS1000&gt;=1,BS1000-COUNTIFS($AE1000:$AE1000,$AC1001,AS1000:AS1000,$AI$2),0)),0)),0)</f>
        <v>0</v>
      </c>
      <c r="BT1001" s="1">
        <f>IFERROR(IF($AE1001&gt;$AE1000,VLOOKUP($AC1001+AT$1,STOCK!$F$10:$AB$209,17,0),IF($AE1001=$AE1000,(IF(BT1000&gt;=1,BT1000-COUNTIFS($AE1000:$AE1000,$AC1001,AT1000:AT1000,$AI$2),0)),0)),0)</f>
        <v>0</v>
      </c>
      <c r="BU1001" s="1">
        <f>IFERROR(IF($AE1001&gt;$AE1000,VLOOKUP($AC1001+AU$1,STOCK!$F$10:$AB$209,17,0),IF($AE1001=$AE1000,(IF(BU1000&gt;=1,BU1000-COUNTIFS($AE1000:$AE1000,$AC1001,AU1000:AU1000,$AI$2),0)),0)),0)</f>
        <v>0</v>
      </c>
      <c r="BV1001" s="1">
        <f>IFERROR(IF($AE1001&gt;$AE1000,VLOOKUP($AC1001+AV$1,STOCK!$F$10:$AB$209,17,0),IF($AE1001=$AE1000,(IF(BV1000&gt;=1,BV1000-COUNTIFS($AE1000:$AE1000,$AC1001,AV1000:AV1000,$AI$2),0)),0)),0)</f>
        <v>0</v>
      </c>
      <c r="BW1001" s="1">
        <f>IFERROR(IF($AE1001&gt;$AE1000,VLOOKUP($AC1001+AW$1,STOCK!$F$10:$AB$209,17,0),IF($AE1001=$AE1000,(IF(BW1000&gt;=1,BW1000-COUNTIFS($AE1000:$AE1000,$AC1001,AW1000:AW1000,$AI$2),0)),0)),0)</f>
        <v>0</v>
      </c>
      <c r="BX1001" s="1">
        <f>IFERROR(IF($AE1001&gt;$AE1000,VLOOKUP($AC1001+AX$1,STOCK!$F$10:$AB$209,17,0),IF($AE1001=$AE1000,(IF(BX1000&gt;=1,BX1000-COUNTIFS($AE1000:$AE1000,$AC1001,AX1000:AX1000,$AI$2),0)),0)),0)</f>
        <v>0</v>
      </c>
    </row>
    <row r="1002" spans="29:76" x14ac:dyDescent="0.25">
      <c r="AC1002" s="1">
        <f t="shared" si="245"/>
        <v>0</v>
      </c>
      <c r="AD1002" s="1">
        <f>IFERROR(IF(LEN(AK1002)&gt;=1,VLOOKUP(HLOOKUP(AK1002,PROFILE!$K$5:$V$8,4,0),PROFILE!$F$1:$G$3,2,0),0),0)</f>
        <v>0</v>
      </c>
      <c r="AE1002" s="1">
        <f t="shared" si="246"/>
        <v>0</v>
      </c>
      <c r="AF1002" s="1">
        <v>989</v>
      </c>
      <c r="AI1002" s="1" t="str">
        <f>IFERROR(IF($AH1002&gt;=1,VLOOKUP($AG1002,STUDENT!$O$8:$Z$1507,3,0),""),"")</f>
        <v/>
      </c>
      <c r="AJ1002" s="1" t="str">
        <f>IFERROR(IF($AH1002&gt;=1,VLOOKUP($AG1002,STUDENT!$O$8:$Z$1507,4,0),""),"")</f>
        <v/>
      </c>
      <c r="AK1002" s="1" t="str">
        <f>IFERROR(IF($AH1002&gt;=1,VLOOKUP($AG1002,STUDENT!$O$8:$Z$1507,6,0),""),"")</f>
        <v/>
      </c>
      <c r="AL1002" s="1" t="str">
        <f t="shared" si="247"/>
        <v/>
      </c>
      <c r="AM1002" s="1" t="str">
        <f t="shared" si="248"/>
        <v/>
      </c>
      <c r="AN1002" s="1" t="str">
        <f t="shared" si="249"/>
        <v/>
      </c>
      <c r="AO1002" s="1" t="str">
        <f t="shared" si="250"/>
        <v/>
      </c>
      <c r="AP1002" s="1" t="str">
        <f t="shared" si="251"/>
        <v/>
      </c>
      <c r="AQ1002" s="1" t="str">
        <f t="shared" si="252"/>
        <v/>
      </c>
      <c r="AR1002" s="1" t="str">
        <f t="shared" si="253"/>
        <v/>
      </c>
      <c r="AS1002" s="1" t="str">
        <f t="shared" si="254"/>
        <v/>
      </c>
      <c r="AT1002" s="1" t="str">
        <f t="shared" si="255"/>
        <v/>
      </c>
      <c r="AU1002" s="1" t="str">
        <f t="shared" si="256"/>
        <v/>
      </c>
      <c r="AV1002" s="1" t="str">
        <f t="shared" si="257"/>
        <v/>
      </c>
      <c r="AW1002" s="1" t="str">
        <f t="shared" si="258"/>
        <v/>
      </c>
      <c r="AX1002" s="1" t="str">
        <f t="shared" si="259"/>
        <v/>
      </c>
      <c r="AY1002" s="1">
        <f>IFERROR(IF($AE1002&gt;$AE1001,VLOOKUP($AC1002+AL$1,STOCK!$F$10:$AB$209,16,0),IF($AE1002=$AE1001,(IF(AY1001&gt;=1,AY1001-COUNTIFS($AE1001:$AE1001,$AC1002,AL1001:AL1001,$AI$1),0)),0)),0)</f>
        <v>0</v>
      </c>
      <c r="AZ1002" s="1">
        <f>IFERROR(IF($AE1002&gt;$AE1001,VLOOKUP($AC1002+AM$1,STOCK!$F$10:$AB$209,16,0),IF($AE1002=$AE1001,(IF(AZ1001&gt;=1,AZ1001-COUNTIFS($AE1001:$AE1001,$AC1002,AM1001:AM1001,$AI$1),0)),0)),0)</f>
        <v>0</v>
      </c>
      <c r="BA1002" s="1">
        <f>IFERROR(IF($AE1002&gt;$AE1001,VLOOKUP($AC1002+AN$1,STOCK!$F$10:$AB$209,16,0),IF($AE1002=$AE1001,(IF(BA1001&gt;=1,BA1001-COUNTIFS($AE1001:$AE1001,$AC1002,AN1001:AN1001,$AI$1),0)),0)),0)</f>
        <v>0</v>
      </c>
      <c r="BB1002" s="1">
        <f>IFERROR(IF($AE1002&gt;$AE1001,VLOOKUP($AC1002+AO$1,STOCK!$F$10:$AB$209,16,0),IF($AE1002=$AE1001,(IF(BB1001&gt;=1,BB1001-COUNTIFS($AE1001:$AE1001,$AC1002,AO1001:AO1001,$AI$1),0)),0)),0)</f>
        <v>0</v>
      </c>
      <c r="BC1002" s="1">
        <f>IFERROR(IF($AE1002&gt;$AE1001,VLOOKUP($AC1002+AP$1,STOCK!$F$10:$AB$209,16,0),IF($AE1002=$AE1001,(IF(BC1001&gt;=1,BC1001-COUNTIFS($AE1001:$AE1001,$AC1002,AP1001:AP1001,$AI$1),0)),0)),0)</f>
        <v>0</v>
      </c>
      <c r="BD1002" s="1">
        <f>IFERROR(IF($AE1002&gt;$AE1001,VLOOKUP($AC1002+AQ$1,STOCK!$F$10:$AB$209,16,0),IF($AE1002=$AE1001,(IF(BD1001&gt;=1,BD1001-COUNTIFS($AE1001:$AE1001,$AC1002,AQ1001:AQ1001,$AI$1),0)),0)),0)</f>
        <v>0</v>
      </c>
      <c r="BE1002" s="1">
        <f>IFERROR(IF($AE1002&gt;$AE1001,VLOOKUP($AC1002+AR$1,STOCK!$F$10:$AB$209,16,0),IF($AE1002=$AE1001,(IF(BE1001&gt;=1,BE1001-COUNTIFS($AE1001:$AE1001,$AC1002,AR1001:AR1001,$AI$1),0)),0)),0)</f>
        <v>0</v>
      </c>
      <c r="BF1002" s="1">
        <f>IFERROR(IF($AE1002&gt;$AE1001,VLOOKUP($AC1002+AS$1,STOCK!$F$10:$AB$209,16,0),IF($AE1002=$AE1001,(IF(BF1001&gt;=1,BF1001-COUNTIFS($AE1001:$AE1001,$AC1002,AS1001:AS1001,$AI$1),0)),0)),0)</f>
        <v>0</v>
      </c>
      <c r="BG1002" s="1">
        <f>IFERROR(IF($AE1002&gt;$AE1001,VLOOKUP($AC1002+AT$1,STOCK!$F$10:$AB$209,16,0),IF($AE1002=$AE1001,(IF(BG1001&gt;=1,BG1001-COUNTIFS($AE1001:$AE1001,$AC1002,AT1001:AT1001,$AI$1),0)),0)),0)</f>
        <v>0</v>
      </c>
      <c r="BH1002" s="1">
        <f>IFERROR(IF($AE1002&gt;$AE1001,VLOOKUP($AC1002+AU$1,STOCK!$F$10:$AB$209,16,0),IF($AE1002=$AE1001,(IF(BH1001&gt;=1,BH1001-COUNTIFS($AE1001:$AE1001,$AC1002,AU1001:AU1001,$AI$1),0)),0)),0)</f>
        <v>0</v>
      </c>
      <c r="BI1002" s="1">
        <f>IFERROR(IF($AE1002&gt;$AE1001,VLOOKUP($AC1002+AV$1,STOCK!$F$10:$AB$209,16,0),IF($AE1002=$AE1001,(IF(BI1001&gt;=1,BI1001-COUNTIFS($AE1001:$AE1001,$AC1002,AV1001:AV1001,$AI$1),0)),0)),0)</f>
        <v>0</v>
      </c>
      <c r="BJ1002" s="1">
        <f>IFERROR(IF($AE1002&gt;$AE1001,VLOOKUP($AC1002+AW$1,STOCK!$F$10:$AB$209,16,0),IF($AE1002=$AE1001,(IF(BJ1001&gt;=1,BJ1001-COUNTIFS($AE1001:$AE1001,$AC1002,AW1001:AW1001,$AI$1),0)),0)),0)</f>
        <v>0</v>
      </c>
      <c r="BK1002" s="1">
        <f>IFERROR(IF($AE1002&gt;$AE1001,VLOOKUP($AC1002+AX$1,STOCK!$F$10:$AB$209,16,0),IF($AE1002=$AE1001,(IF(BK1001&gt;=1,BK1001-COUNTIFS($AE1001:$AE1001,$AC1002,AX1001:AX1001,$AI$1),0)),0)),0)</f>
        <v>0</v>
      </c>
      <c r="BL1002" s="1">
        <f>IFERROR(IF($AE1002&gt;$AE1001,VLOOKUP($AC1002+AL$1,STOCK!$F$10:$AB$209,17,0),IF($AE1002=$AE1001,(IF(BL1001&gt;=1,BL1001-COUNTIFS($AE1001:$AE1001,$AC1002,AL1001:AL1001,$AI$2),0)),0)),0)</f>
        <v>0</v>
      </c>
      <c r="BM1002" s="1">
        <f>IFERROR(IF($AE1002&gt;$AE1001,VLOOKUP($AC1002+AM$1,STOCK!$F$10:$AB$209,17,0),IF($AE1002=$AE1001,(IF(BM1001&gt;=1,BM1001-COUNTIFS($AE1001:$AE1001,$AC1002,AM1001:AM1001,$AI$2),0)),0)),0)</f>
        <v>0</v>
      </c>
      <c r="BN1002" s="1">
        <f>IFERROR(IF($AE1002&gt;$AE1001,VLOOKUP($AC1002+AN$1,STOCK!$F$10:$AB$209,17,0),IF($AE1002=$AE1001,(IF(BN1001&gt;=1,BN1001-COUNTIFS($AE1001:$AE1001,$AC1002,AN1001:AN1001,$AI$2),0)),0)),0)</f>
        <v>0</v>
      </c>
      <c r="BO1002" s="1">
        <f>IFERROR(IF($AE1002&gt;$AE1001,VLOOKUP($AC1002+AO$1,STOCK!$F$10:$AB$209,17,0),IF($AE1002=$AE1001,(IF(BO1001&gt;=1,BO1001-COUNTIFS($AE1001:$AE1001,$AC1002,AO1001:AO1001,$AI$2),0)),0)),0)</f>
        <v>0</v>
      </c>
      <c r="BP1002" s="1">
        <f>IFERROR(IF($AE1002&gt;$AE1001,VLOOKUP($AC1002+AP$1,STOCK!$F$10:$AB$209,17,0),IF($AE1002=$AE1001,(IF(BP1001&gt;=1,BP1001-COUNTIFS($AE1001:$AE1001,$AC1002,AP1001:AP1001,$AI$2),0)),0)),0)</f>
        <v>0</v>
      </c>
      <c r="BQ1002" s="1">
        <f>IFERROR(IF($AE1002&gt;$AE1001,VLOOKUP($AC1002+AQ$1,STOCK!$F$10:$AB$209,17,0),IF($AE1002=$AE1001,(IF(BQ1001&gt;=1,BQ1001-COUNTIFS($AE1001:$AE1001,$AC1002,AQ1001:AQ1001,$AI$2),0)),0)),0)</f>
        <v>0</v>
      </c>
      <c r="BR1002" s="1">
        <f>IFERROR(IF($AE1002&gt;$AE1001,VLOOKUP($AC1002+AR$1,STOCK!$F$10:$AB$209,17,0),IF($AE1002=$AE1001,(IF(BR1001&gt;=1,BR1001-COUNTIFS($AE1001:$AE1001,$AC1002,AR1001:AR1001,$AI$2),0)),0)),0)</f>
        <v>0</v>
      </c>
      <c r="BS1002" s="1">
        <f>IFERROR(IF($AE1002&gt;$AE1001,VLOOKUP($AC1002+AS$1,STOCK!$F$10:$AB$209,17,0),IF($AE1002=$AE1001,(IF(BS1001&gt;=1,BS1001-COUNTIFS($AE1001:$AE1001,$AC1002,AS1001:AS1001,$AI$2),0)),0)),0)</f>
        <v>0</v>
      </c>
      <c r="BT1002" s="1">
        <f>IFERROR(IF($AE1002&gt;$AE1001,VLOOKUP($AC1002+AT$1,STOCK!$F$10:$AB$209,17,0),IF($AE1002=$AE1001,(IF(BT1001&gt;=1,BT1001-COUNTIFS($AE1001:$AE1001,$AC1002,AT1001:AT1001,$AI$2),0)),0)),0)</f>
        <v>0</v>
      </c>
      <c r="BU1002" s="1">
        <f>IFERROR(IF($AE1002&gt;$AE1001,VLOOKUP($AC1002+AU$1,STOCK!$F$10:$AB$209,17,0),IF($AE1002=$AE1001,(IF(BU1001&gt;=1,BU1001-COUNTIFS($AE1001:$AE1001,$AC1002,AU1001:AU1001,$AI$2),0)),0)),0)</f>
        <v>0</v>
      </c>
      <c r="BV1002" s="1">
        <f>IFERROR(IF($AE1002&gt;$AE1001,VLOOKUP($AC1002+AV$1,STOCK!$F$10:$AB$209,17,0),IF($AE1002=$AE1001,(IF(BV1001&gt;=1,BV1001-COUNTIFS($AE1001:$AE1001,$AC1002,AV1001:AV1001,$AI$2),0)),0)),0)</f>
        <v>0</v>
      </c>
      <c r="BW1002" s="1">
        <f>IFERROR(IF($AE1002&gt;$AE1001,VLOOKUP($AC1002+AW$1,STOCK!$F$10:$AB$209,17,0),IF($AE1002=$AE1001,(IF(BW1001&gt;=1,BW1001-COUNTIFS($AE1001:$AE1001,$AC1002,AW1001:AW1001,$AI$2),0)),0)),0)</f>
        <v>0</v>
      </c>
      <c r="BX1002" s="1">
        <f>IFERROR(IF($AE1002&gt;$AE1001,VLOOKUP($AC1002+AX$1,STOCK!$F$10:$AB$209,17,0),IF($AE1002=$AE1001,(IF(BX1001&gt;=1,BX1001-COUNTIFS($AE1001:$AE1001,$AC1002,AX1001:AX1001,$AI$2),0)),0)),0)</f>
        <v>0</v>
      </c>
    </row>
    <row r="1003" spans="29:76" x14ac:dyDescent="0.25">
      <c r="AC1003" s="1">
        <f t="shared" si="245"/>
        <v>0</v>
      </c>
      <c r="AD1003" s="1">
        <f>IFERROR(IF(LEN(AK1003)&gt;=1,VLOOKUP(HLOOKUP(AK1003,PROFILE!$K$5:$V$8,4,0),PROFILE!$F$1:$G$3,2,0),0),0)</f>
        <v>0</v>
      </c>
      <c r="AE1003" s="1">
        <f t="shared" si="246"/>
        <v>0</v>
      </c>
      <c r="AF1003" s="1">
        <v>990</v>
      </c>
      <c r="AI1003" s="1" t="str">
        <f>IFERROR(IF($AH1003&gt;=1,VLOOKUP($AG1003,STUDENT!$O$8:$Z$1507,3,0),""),"")</f>
        <v/>
      </c>
      <c r="AJ1003" s="1" t="str">
        <f>IFERROR(IF($AH1003&gt;=1,VLOOKUP($AG1003,STUDENT!$O$8:$Z$1507,4,0),""),"")</f>
        <v/>
      </c>
      <c r="AK1003" s="1" t="str">
        <f>IFERROR(IF($AH1003&gt;=1,VLOOKUP($AG1003,STUDENT!$O$8:$Z$1507,6,0),""),"")</f>
        <v/>
      </c>
      <c r="AL1003" s="1" t="str">
        <f t="shared" si="247"/>
        <v/>
      </c>
      <c r="AM1003" s="1" t="str">
        <f t="shared" si="248"/>
        <v/>
      </c>
      <c r="AN1003" s="1" t="str">
        <f t="shared" si="249"/>
        <v/>
      </c>
      <c r="AO1003" s="1" t="str">
        <f t="shared" si="250"/>
        <v/>
      </c>
      <c r="AP1003" s="1" t="str">
        <f t="shared" si="251"/>
        <v/>
      </c>
      <c r="AQ1003" s="1" t="str">
        <f t="shared" si="252"/>
        <v/>
      </c>
      <c r="AR1003" s="1" t="str">
        <f t="shared" si="253"/>
        <v/>
      </c>
      <c r="AS1003" s="1" t="str">
        <f t="shared" si="254"/>
        <v/>
      </c>
      <c r="AT1003" s="1" t="str">
        <f t="shared" si="255"/>
        <v/>
      </c>
      <c r="AU1003" s="1" t="str">
        <f t="shared" si="256"/>
        <v/>
      </c>
      <c r="AV1003" s="1" t="str">
        <f t="shared" si="257"/>
        <v/>
      </c>
      <c r="AW1003" s="1" t="str">
        <f t="shared" si="258"/>
        <v/>
      </c>
      <c r="AX1003" s="1" t="str">
        <f t="shared" si="259"/>
        <v/>
      </c>
      <c r="AY1003" s="1">
        <f>IFERROR(IF($AE1003&gt;$AE1002,VLOOKUP($AC1003+AL$1,STOCK!$F$10:$AB$209,16,0),IF($AE1003=$AE1002,(IF(AY1002&gt;=1,AY1002-COUNTIFS($AE1002:$AE1002,$AC1003,AL1002:AL1002,$AI$1),0)),0)),0)</f>
        <v>0</v>
      </c>
      <c r="AZ1003" s="1">
        <f>IFERROR(IF($AE1003&gt;$AE1002,VLOOKUP($AC1003+AM$1,STOCK!$F$10:$AB$209,16,0),IF($AE1003=$AE1002,(IF(AZ1002&gt;=1,AZ1002-COUNTIFS($AE1002:$AE1002,$AC1003,AM1002:AM1002,$AI$1),0)),0)),0)</f>
        <v>0</v>
      </c>
      <c r="BA1003" s="1">
        <f>IFERROR(IF($AE1003&gt;$AE1002,VLOOKUP($AC1003+AN$1,STOCK!$F$10:$AB$209,16,0),IF($AE1003=$AE1002,(IF(BA1002&gt;=1,BA1002-COUNTIFS($AE1002:$AE1002,$AC1003,AN1002:AN1002,$AI$1),0)),0)),0)</f>
        <v>0</v>
      </c>
      <c r="BB1003" s="1">
        <f>IFERROR(IF($AE1003&gt;$AE1002,VLOOKUP($AC1003+AO$1,STOCK!$F$10:$AB$209,16,0),IF($AE1003=$AE1002,(IF(BB1002&gt;=1,BB1002-COUNTIFS($AE1002:$AE1002,$AC1003,AO1002:AO1002,$AI$1),0)),0)),0)</f>
        <v>0</v>
      </c>
      <c r="BC1003" s="1">
        <f>IFERROR(IF($AE1003&gt;$AE1002,VLOOKUP($AC1003+AP$1,STOCK!$F$10:$AB$209,16,0),IF($AE1003=$AE1002,(IF(BC1002&gt;=1,BC1002-COUNTIFS($AE1002:$AE1002,$AC1003,AP1002:AP1002,$AI$1),0)),0)),0)</f>
        <v>0</v>
      </c>
      <c r="BD1003" s="1">
        <f>IFERROR(IF($AE1003&gt;$AE1002,VLOOKUP($AC1003+AQ$1,STOCK!$F$10:$AB$209,16,0),IF($AE1003=$AE1002,(IF(BD1002&gt;=1,BD1002-COUNTIFS($AE1002:$AE1002,$AC1003,AQ1002:AQ1002,$AI$1),0)),0)),0)</f>
        <v>0</v>
      </c>
      <c r="BE1003" s="1">
        <f>IFERROR(IF($AE1003&gt;$AE1002,VLOOKUP($AC1003+AR$1,STOCK!$F$10:$AB$209,16,0),IF($AE1003=$AE1002,(IF(BE1002&gt;=1,BE1002-COUNTIFS($AE1002:$AE1002,$AC1003,AR1002:AR1002,$AI$1),0)),0)),0)</f>
        <v>0</v>
      </c>
      <c r="BF1003" s="1">
        <f>IFERROR(IF($AE1003&gt;$AE1002,VLOOKUP($AC1003+AS$1,STOCK!$F$10:$AB$209,16,0),IF($AE1003=$AE1002,(IF(BF1002&gt;=1,BF1002-COUNTIFS($AE1002:$AE1002,$AC1003,AS1002:AS1002,$AI$1),0)),0)),0)</f>
        <v>0</v>
      </c>
      <c r="BG1003" s="1">
        <f>IFERROR(IF($AE1003&gt;$AE1002,VLOOKUP($AC1003+AT$1,STOCK!$F$10:$AB$209,16,0),IF($AE1003=$AE1002,(IF(BG1002&gt;=1,BG1002-COUNTIFS($AE1002:$AE1002,$AC1003,AT1002:AT1002,$AI$1),0)),0)),0)</f>
        <v>0</v>
      </c>
      <c r="BH1003" s="1">
        <f>IFERROR(IF($AE1003&gt;$AE1002,VLOOKUP($AC1003+AU$1,STOCK!$F$10:$AB$209,16,0),IF($AE1003=$AE1002,(IF(BH1002&gt;=1,BH1002-COUNTIFS($AE1002:$AE1002,$AC1003,AU1002:AU1002,$AI$1),0)),0)),0)</f>
        <v>0</v>
      </c>
      <c r="BI1003" s="1">
        <f>IFERROR(IF($AE1003&gt;$AE1002,VLOOKUP($AC1003+AV$1,STOCK!$F$10:$AB$209,16,0),IF($AE1003=$AE1002,(IF(BI1002&gt;=1,BI1002-COUNTIFS($AE1002:$AE1002,$AC1003,AV1002:AV1002,$AI$1),0)),0)),0)</f>
        <v>0</v>
      </c>
      <c r="BJ1003" s="1">
        <f>IFERROR(IF($AE1003&gt;$AE1002,VLOOKUP($AC1003+AW$1,STOCK!$F$10:$AB$209,16,0),IF($AE1003=$AE1002,(IF(BJ1002&gt;=1,BJ1002-COUNTIFS($AE1002:$AE1002,$AC1003,AW1002:AW1002,$AI$1),0)),0)),0)</f>
        <v>0</v>
      </c>
      <c r="BK1003" s="1">
        <f>IFERROR(IF($AE1003&gt;$AE1002,VLOOKUP($AC1003+AX$1,STOCK!$F$10:$AB$209,16,0),IF($AE1003=$AE1002,(IF(BK1002&gt;=1,BK1002-COUNTIFS($AE1002:$AE1002,$AC1003,AX1002:AX1002,$AI$1),0)),0)),0)</f>
        <v>0</v>
      </c>
      <c r="BL1003" s="1">
        <f>IFERROR(IF($AE1003&gt;$AE1002,VLOOKUP($AC1003+AL$1,STOCK!$F$10:$AB$209,17,0),IF($AE1003=$AE1002,(IF(BL1002&gt;=1,BL1002-COUNTIFS($AE1002:$AE1002,$AC1003,AL1002:AL1002,$AI$2),0)),0)),0)</f>
        <v>0</v>
      </c>
      <c r="BM1003" s="1">
        <f>IFERROR(IF($AE1003&gt;$AE1002,VLOOKUP($AC1003+AM$1,STOCK!$F$10:$AB$209,17,0),IF($AE1003=$AE1002,(IF(BM1002&gt;=1,BM1002-COUNTIFS($AE1002:$AE1002,$AC1003,AM1002:AM1002,$AI$2),0)),0)),0)</f>
        <v>0</v>
      </c>
      <c r="BN1003" s="1">
        <f>IFERROR(IF($AE1003&gt;$AE1002,VLOOKUP($AC1003+AN$1,STOCK!$F$10:$AB$209,17,0),IF($AE1003=$AE1002,(IF(BN1002&gt;=1,BN1002-COUNTIFS($AE1002:$AE1002,$AC1003,AN1002:AN1002,$AI$2),0)),0)),0)</f>
        <v>0</v>
      </c>
      <c r="BO1003" s="1">
        <f>IFERROR(IF($AE1003&gt;$AE1002,VLOOKUP($AC1003+AO$1,STOCK!$F$10:$AB$209,17,0),IF($AE1003=$AE1002,(IF(BO1002&gt;=1,BO1002-COUNTIFS($AE1002:$AE1002,$AC1003,AO1002:AO1002,$AI$2),0)),0)),0)</f>
        <v>0</v>
      </c>
      <c r="BP1003" s="1">
        <f>IFERROR(IF($AE1003&gt;$AE1002,VLOOKUP($AC1003+AP$1,STOCK!$F$10:$AB$209,17,0),IF($AE1003=$AE1002,(IF(BP1002&gt;=1,BP1002-COUNTIFS($AE1002:$AE1002,$AC1003,AP1002:AP1002,$AI$2),0)),0)),0)</f>
        <v>0</v>
      </c>
      <c r="BQ1003" s="1">
        <f>IFERROR(IF($AE1003&gt;$AE1002,VLOOKUP($AC1003+AQ$1,STOCK!$F$10:$AB$209,17,0),IF($AE1003=$AE1002,(IF(BQ1002&gt;=1,BQ1002-COUNTIFS($AE1002:$AE1002,$AC1003,AQ1002:AQ1002,$AI$2),0)),0)),0)</f>
        <v>0</v>
      </c>
      <c r="BR1003" s="1">
        <f>IFERROR(IF($AE1003&gt;$AE1002,VLOOKUP($AC1003+AR$1,STOCK!$F$10:$AB$209,17,0),IF($AE1003=$AE1002,(IF(BR1002&gt;=1,BR1002-COUNTIFS($AE1002:$AE1002,$AC1003,AR1002:AR1002,$AI$2),0)),0)),0)</f>
        <v>0</v>
      </c>
      <c r="BS1003" s="1">
        <f>IFERROR(IF($AE1003&gt;$AE1002,VLOOKUP($AC1003+AS$1,STOCK!$F$10:$AB$209,17,0),IF($AE1003=$AE1002,(IF(BS1002&gt;=1,BS1002-COUNTIFS($AE1002:$AE1002,$AC1003,AS1002:AS1002,$AI$2),0)),0)),0)</f>
        <v>0</v>
      </c>
      <c r="BT1003" s="1">
        <f>IFERROR(IF($AE1003&gt;$AE1002,VLOOKUP($AC1003+AT$1,STOCK!$F$10:$AB$209,17,0),IF($AE1003=$AE1002,(IF(BT1002&gt;=1,BT1002-COUNTIFS($AE1002:$AE1002,$AC1003,AT1002:AT1002,$AI$2),0)),0)),0)</f>
        <v>0</v>
      </c>
      <c r="BU1003" s="1">
        <f>IFERROR(IF($AE1003&gt;$AE1002,VLOOKUP($AC1003+AU$1,STOCK!$F$10:$AB$209,17,0),IF($AE1003=$AE1002,(IF(BU1002&gt;=1,BU1002-COUNTIFS($AE1002:$AE1002,$AC1003,AU1002:AU1002,$AI$2),0)),0)),0)</f>
        <v>0</v>
      </c>
      <c r="BV1003" s="1">
        <f>IFERROR(IF($AE1003&gt;$AE1002,VLOOKUP($AC1003+AV$1,STOCK!$F$10:$AB$209,17,0),IF($AE1003=$AE1002,(IF(BV1002&gt;=1,BV1002-COUNTIFS($AE1002:$AE1002,$AC1003,AV1002:AV1002,$AI$2),0)),0)),0)</f>
        <v>0</v>
      </c>
      <c r="BW1003" s="1">
        <f>IFERROR(IF($AE1003&gt;$AE1002,VLOOKUP($AC1003+AW$1,STOCK!$F$10:$AB$209,17,0),IF($AE1003=$AE1002,(IF(BW1002&gt;=1,BW1002-COUNTIFS($AE1002:$AE1002,$AC1003,AW1002:AW1002,$AI$2),0)),0)),0)</f>
        <v>0</v>
      </c>
      <c r="BX1003" s="1">
        <f>IFERROR(IF($AE1003&gt;$AE1002,VLOOKUP($AC1003+AX$1,STOCK!$F$10:$AB$209,17,0),IF($AE1003=$AE1002,(IF(BX1002&gt;=1,BX1002-COUNTIFS($AE1002:$AE1002,$AC1003,AX1002:AX1002,$AI$2),0)),0)),0)</f>
        <v>0</v>
      </c>
    </row>
    <row r="1004" spans="29:76" x14ac:dyDescent="0.25">
      <c r="AC1004" s="1">
        <f t="shared" si="245"/>
        <v>0</v>
      </c>
      <c r="AD1004" s="1">
        <f>IFERROR(IF(LEN(AK1004)&gt;=1,VLOOKUP(HLOOKUP(AK1004,PROFILE!$K$5:$V$8,4,0),PROFILE!$F$1:$G$3,2,0),0),0)</f>
        <v>0</v>
      </c>
      <c r="AE1004" s="1">
        <f t="shared" si="246"/>
        <v>0</v>
      </c>
      <c r="AF1004" s="1">
        <v>991</v>
      </c>
      <c r="AI1004" s="1" t="str">
        <f>IFERROR(IF($AH1004&gt;=1,VLOOKUP($AG1004,STUDENT!$O$8:$Z$1507,3,0),""),"")</f>
        <v/>
      </c>
      <c r="AJ1004" s="1" t="str">
        <f>IFERROR(IF($AH1004&gt;=1,VLOOKUP($AG1004,STUDENT!$O$8:$Z$1507,4,0),""),"")</f>
        <v/>
      </c>
      <c r="AK1004" s="1" t="str">
        <f>IFERROR(IF($AH1004&gt;=1,VLOOKUP($AG1004,STUDENT!$O$8:$Z$1507,6,0),""),"")</f>
        <v/>
      </c>
      <c r="AL1004" s="1" t="str">
        <f t="shared" si="247"/>
        <v/>
      </c>
      <c r="AM1004" s="1" t="str">
        <f t="shared" si="248"/>
        <v/>
      </c>
      <c r="AN1004" s="1" t="str">
        <f t="shared" si="249"/>
        <v/>
      </c>
      <c r="AO1004" s="1" t="str">
        <f t="shared" si="250"/>
        <v/>
      </c>
      <c r="AP1004" s="1" t="str">
        <f t="shared" si="251"/>
        <v/>
      </c>
      <c r="AQ1004" s="1" t="str">
        <f t="shared" si="252"/>
        <v/>
      </c>
      <c r="AR1004" s="1" t="str">
        <f t="shared" si="253"/>
        <v/>
      </c>
      <c r="AS1004" s="1" t="str">
        <f t="shared" si="254"/>
        <v/>
      </c>
      <c r="AT1004" s="1" t="str">
        <f t="shared" si="255"/>
        <v/>
      </c>
      <c r="AU1004" s="1" t="str">
        <f t="shared" si="256"/>
        <v/>
      </c>
      <c r="AV1004" s="1" t="str">
        <f t="shared" si="257"/>
        <v/>
      </c>
      <c r="AW1004" s="1" t="str">
        <f t="shared" si="258"/>
        <v/>
      </c>
      <c r="AX1004" s="1" t="str">
        <f t="shared" si="259"/>
        <v/>
      </c>
      <c r="AY1004" s="1">
        <f>IFERROR(IF($AE1004&gt;$AE1003,VLOOKUP($AC1004+AL$1,STOCK!$F$10:$AB$209,16,0),IF($AE1004=$AE1003,(IF(AY1003&gt;=1,AY1003-COUNTIFS($AE1003:$AE1003,$AC1004,AL1003:AL1003,$AI$1),0)),0)),0)</f>
        <v>0</v>
      </c>
      <c r="AZ1004" s="1">
        <f>IFERROR(IF($AE1004&gt;$AE1003,VLOOKUP($AC1004+AM$1,STOCK!$F$10:$AB$209,16,0),IF($AE1004=$AE1003,(IF(AZ1003&gt;=1,AZ1003-COUNTIFS($AE1003:$AE1003,$AC1004,AM1003:AM1003,$AI$1),0)),0)),0)</f>
        <v>0</v>
      </c>
      <c r="BA1004" s="1">
        <f>IFERROR(IF($AE1004&gt;$AE1003,VLOOKUP($AC1004+AN$1,STOCK!$F$10:$AB$209,16,0),IF($AE1004=$AE1003,(IF(BA1003&gt;=1,BA1003-COUNTIFS($AE1003:$AE1003,$AC1004,AN1003:AN1003,$AI$1),0)),0)),0)</f>
        <v>0</v>
      </c>
      <c r="BB1004" s="1">
        <f>IFERROR(IF($AE1004&gt;$AE1003,VLOOKUP($AC1004+AO$1,STOCK!$F$10:$AB$209,16,0),IF($AE1004=$AE1003,(IF(BB1003&gt;=1,BB1003-COUNTIFS($AE1003:$AE1003,$AC1004,AO1003:AO1003,$AI$1),0)),0)),0)</f>
        <v>0</v>
      </c>
      <c r="BC1004" s="1">
        <f>IFERROR(IF($AE1004&gt;$AE1003,VLOOKUP($AC1004+AP$1,STOCK!$F$10:$AB$209,16,0),IF($AE1004=$AE1003,(IF(BC1003&gt;=1,BC1003-COUNTIFS($AE1003:$AE1003,$AC1004,AP1003:AP1003,$AI$1),0)),0)),0)</f>
        <v>0</v>
      </c>
      <c r="BD1004" s="1">
        <f>IFERROR(IF($AE1004&gt;$AE1003,VLOOKUP($AC1004+AQ$1,STOCK!$F$10:$AB$209,16,0),IF($AE1004=$AE1003,(IF(BD1003&gt;=1,BD1003-COUNTIFS($AE1003:$AE1003,$AC1004,AQ1003:AQ1003,$AI$1),0)),0)),0)</f>
        <v>0</v>
      </c>
      <c r="BE1004" s="1">
        <f>IFERROR(IF($AE1004&gt;$AE1003,VLOOKUP($AC1004+AR$1,STOCK!$F$10:$AB$209,16,0),IF($AE1004=$AE1003,(IF(BE1003&gt;=1,BE1003-COUNTIFS($AE1003:$AE1003,$AC1004,AR1003:AR1003,$AI$1),0)),0)),0)</f>
        <v>0</v>
      </c>
      <c r="BF1004" s="1">
        <f>IFERROR(IF($AE1004&gt;$AE1003,VLOOKUP($AC1004+AS$1,STOCK!$F$10:$AB$209,16,0),IF($AE1004=$AE1003,(IF(BF1003&gt;=1,BF1003-COUNTIFS($AE1003:$AE1003,$AC1004,AS1003:AS1003,$AI$1),0)),0)),0)</f>
        <v>0</v>
      </c>
      <c r="BG1004" s="1">
        <f>IFERROR(IF($AE1004&gt;$AE1003,VLOOKUP($AC1004+AT$1,STOCK!$F$10:$AB$209,16,0),IF($AE1004=$AE1003,(IF(BG1003&gt;=1,BG1003-COUNTIFS($AE1003:$AE1003,$AC1004,AT1003:AT1003,$AI$1),0)),0)),0)</f>
        <v>0</v>
      </c>
      <c r="BH1004" s="1">
        <f>IFERROR(IF($AE1004&gt;$AE1003,VLOOKUP($AC1004+AU$1,STOCK!$F$10:$AB$209,16,0),IF($AE1004=$AE1003,(IF(BH1003&gt;=1,BH1003-COUNTIFS($AE1003:$AE1003,$AC1004,AU1003:AU1003,$AI$1),0)),0)),0)</f>
        <v>0</v>
      </c>
      <c r="BI1004" s="1">
        <f>IFERROR(IF($AE1004&gt;$AE1003,VLOOKUP($AC1004+AV$1,STOCK!$F$10:$AB$209,16,0),IF($AE1004=$AE1003,(IF(BI1003&gt;=1,BI1003-COUNTIFS($AE1003:$AE1003,$AC1004,AV1003:AV1003,$AI$1),0)),0)),0)</f>
        <v>0</v>
      </c>
      <c r="BJ1004" s="1">
        <f>IFERROR(IF($AE1004&gt;$AE1003,VLOOKUP($AC1004+AW$1,STOCK!$F$10:$AB$209,16,0),IF($AE1004=$AE1003,(IF(BJ1003&gt;=1,BJ1003-COUNTIFS($AE1003:$AE1003,$AC1004,AW1003:AW1003,$AI$1),0)),0)),0)</f>
        <v>0</v>
      </c>
      <c r="BK1004" s="1">
        <f>IFERROR(IF($AE1004&gt;$AE1003,VLOOKUP($AC1004+AX$1,STOCK!$F$10:$AB$209,16,0),IF($AE1004=$AE1003,(IF(BK1003&gt;=1,BK1003-COUNTIFS($AE1003:$AE1003,$AC1004,AX1003:AX1003,$AI$1),0)),0)),0)</f>
        <v>0</v>
      </c>
      <c r="BL1004" s="1">
        <f>IFERROR(IF($AE1004&gt;$AE1003,VLOOKUP($AC1004+AL$1,STOCK!$F$10:$AB$209,17,0),IF($AE1004=$AE1003,(IF(BL1003&gt;=1,BL1003-COUNTIFS($AE1003:$AE1003,$AC1004,AL1003:AL1003,$AI$2),0)),0)),0)</f>
        <v>0</v>
      </c>
      <c r="BM1004" s="1">
        <f>IFERROR(IF($AE1004&gt;$AE1003,VLOOKUP($AC1004+AM$1,STOCK!$F$10:$AB$209,17,0),IF($AE1004=$AE1003,(IF(BM1003&gt;=1,BM1003-COUNTIFS($AE1003:$AE1003,$AC1004,AM1003:AM1003,$AI$2),0)),0)),0)</f>
        <v>0</v>
      </c>
      <c r="BN1004" s="1">
        <f>IFERROR(IF($AE1004&gt;$AE1003,VLOOKUP($AC1004+AN$1,STOCK!$F$10:$AB$209,17,0),IF($AE1004=$AE1003,(IF(BN1003&gt;=1,BN1003-COUNTIFS($AE1003:$AE1003,$AC1004,AN1003:AN1003,$AI$2),0)),0)),0)</f>
        <v>0</v>
      </c>
      <c r="BO1004" s="1">
        <f>IFERROR(IF($AE1004&gt;$AE1003,VLOOKUP($AC1004+AO$1,STOCK!$F$10:$AB$209,17,0),IF($AE1004=$AE1003,(IF(BO1003&gt;=1,BO1003-COUNTIFS($AE1003:$AE1003,$AC1004,AO1003:AO1003,$AI$2),0)),0)),0)</f>
        <v>0</v>
      </c>
      <c r="BP1004" s="1">
        <f>IFERROR(IF($AE1004&gt;$AE1003,VLOOKUP($AC1004+AP$1,STOCK!$F$10:$AB$209,17,0),IF($AE1004=$AE1003,(IF(BP1003&gt;=1,BP1003-COUNTIFS($AE1003:$AE1003,$AC1004,AP1003:AP1003,$AI$2),0)),0)),0)</f>
        <v>0</v>
      </c>
      <c r="BQ1004" s="1">
        <f>IFERROR(IF($AE1004&gt;$AE1003,VLOOKUP($AC1004+AQ$1,STOCK!$F$10:$AB$209,17,0),IF($AE1004=$AE1003,(IF(BQ1003&gt;=1,BQ1003-COUNTIFS($AE1003:$AE1003,$AC1004,AQ1003:AQ1003,$AI$2),0)),0)),0)</f>
        <v>0</v>
      </c>
      <c r="BR1004" s="1">
        <f>IFERROR(IF($AE1004&gt;$AE1003,VLOOKUP($AC1004+AR$1,STOCK!$F$10:$AB$209,17,0),IF($AE1004=$AE1003,(IF(BR1003&gt;=1,BR1003-COUNTIFS($AE1003:$AE1003,$AC1004,AR1003:AR1003,$AI$2),0)),0)),0)</f>
        <v>0</v>
      </c>
      <c r="BS1004" s="1">
        <f>IFERROR(IF($AE1004&gt;$AE1003,VLOOKUP($AC1004+AS$1,STOCK!$F$10:$AB$209,17,0),IF($AE1004=$AE1003,(IF(BS1003&gt;=1,BS1003-COUNTIFS($AE1003:$AE1003,$AC1004,AS1003:AS1003,$AI$2),0)),0)),0)</f>
        <v>0</v>
      </c>
      <c r="BT1004" s="1">
        <f>IFERROR(IF($AE1004&gt;$AE1003,VLOOKUP($AC1004+AT$1,STOCK!$F$10:$AB$209,17,0),IF($AE1004=$AE1003,(IF(BT1003&gt;=1,BT1003-COUNTIFS($AE1003:$AE1003,$AC1004,AT1003:AT1003,$AI$2),0)),0)),0)</f>
        <v>0</v>
      </c>
      <c r="BU1004" s="1">
        <f>IFERROR(IF($AE1004&gt;$AE1003,VLOOKUP($AC1004+AU$1,STOCK!$F$10:$AB$209,17,0),IF($AE1004=$AE1003,(IF(BU1003&gt;=1,BU1003-COUNTIFS($AE1003:$AE1003,$AC1004,AU1003:AU1003,$AI$2),0)),0)),0)</f>
        <v>0</v>
      </c>
      <c r="BV1004" s="1">
        <f>IFERROR(IF($AE1004&gt;$AE1003,VLOOKUP($AC1004+AV$1,STOCK!$F$10:$AB$209,17,0),IF($AE1004=$AE1003,(IF(BV1003&gt;=1,BV1003-COUNTIFS($AE1003:$AE1003,$AC1004,AV1003:AV1003,$AI$2),0)),0)),0)</f>
        <v>0</v>
      </c>
      <c r="BW1004" s="1">
        <f>IFERROR(IF($AE1004&gt;$AE1003,VLOOKUP($AC1004+AW$1,STOCK!$F$10:$AB$209,17,0),IF($AE1004=$AE1003,(IF(BW1003&gt;=1,BW1003-COUNTIFS($AE1003:$AE1003,$AC1004,AW1003:AW1003,$AI$2),0)),0)),0)</f>
        <v>0</v>
      </c>
      <c r="BX1004" s="1">
        <f>IFERROR(IF($AE1004&gt;$AE1003,VLOOKUP($AC1004+AX$1,STOCK!$F$10:$AB$209,17,0),IF($AE1004=$AE1003,(IF(BX1003&gt;=1,BX1003-COUNTIFS($AE1003:$AE1003,$AC1004,AX1003:AX1003,$AI$2),0)),0)),0)</f>
        <v>0</v>
      </c>
    </row>
    <row r="1005" spans="29:76" x14ac:dyDescent="0.25">
      <c r="AC1005" s="1">
        <f t="shared" si="245"/>
        <v>0</v>
      </c>
      <c r="AD1005" s="1">
        <f>IFERROR(IF(LEN(AK1005)&gt;=1,VLOOKUP(HLOOKUP(AK1005,PROFILE!$K$5:$V$8,4,0),PROFILE!$F$1:$G$3,2,0),0),0)</f>
        <v>0</v>
      </c>
      <c r="AE1005" s="1">
        <f t="shared" si="246"/>
        <v>0</v>
      </c>
      <c r="AF1005" s="1">
        <v>992</v>
      </c>
      <c r="AI1005" s="1" t="str">
        <f>IFERROR(IF($AH1005&gt;=1,VLOOKUP($AG1005,STUDENT!$O$8:$Z$1507,3,0),""),"")</f>
        <v/>
      </c>
      <c r="AJ1005" s="1" t="str">
        <f>IFERROR(IF($AH1005&gt;=1,VLOOKUP($AG1005,STUDENT!$O$8:$Z$1507,4,0),""),"")</f>
        <v/>
      </c>
      <c r="AK1005" s="1" t="str">
        <f>IFERROR(IF($AH1005&gt;=1,VLOOKUP($AG1005,STUDENT!$O$8:$Z$1507,6,0),""),"")</f>
        <v/>
      </c>
      <c r="AL1005" s="1" t="str">
        <f t="shared" si="247"/>
        <v/>
      </c>
      <c r="AM1005" s="1" t="str">
        <f t="shared" si="248"/>
        <v/>
      </c>
      <c r="AN1005" s="1" t="str">
        <f t="shared" si="249"/>
        <v/>
      </c>
      <c r="AO1005" s="1" t="str">
        <f t="shared" si="250"/>
        <v/>
      </c>
      <c r="AP1005" s="1" t="str">
        <f t="shared" si="251"/>
        <v/>
      </c>
      <c r="AQ1005" s="1" t="str">
        <f t="shared" si="252"/>
        <v/>
      </c>
      <c r="AR1005" s="1" t="str">
        <f t="shared" si="253"/>
        <v/>
      </c>
      <c r="AS1005" s="1" t="str">
        <f t="shared" si="254"/>
        <v/>
      </c>
      <c r="AT1005" s="1" t="str">
        <f t="shared" si="255"/>
        <v/>
      </c>
      <c r="AU1005" s="1" t="str">
        <f t="shared" si="256"/>
        <v/>
      </c>
      <c r="AV1005" s="1" t="str">
        <f t="shared" si="257"/>
        <v/>
      </c>
      <c r="AW1005" s="1" t="str">
        <f t="shared" si="258"/>
        <v/>
      </c>
      <c r="AX1005" s="1" t="str">
        <f t="shared" si="259"/>
        <v/>
      </c>
      <c r="AY1005" s="1">
        <f>IFERROR(IF($AE1005&gt;$AE1004,VLOOKUP($AC1005+AL$1,STOCK!$F$10:$AB$209,16,0),IF($AE1005=$AE1004,(IF(AY1004&gt;=1,AY1004-COUNTIFS($AE1004:$AE1004,$AC1005,AL1004:AL1004,$AI$1),0)),0)),0)</f>
        <v>0</v>
      </c>
      <c r="AZ1005" s="1">
        <f>IFERROR(IF($AE1005&gt;$AE1004,VLOOKUP($AC1005+AM$1,STOCK!$F$10:$AB$209,16,0),IF($AE1005=$AE1004,(IF(AZ1004&gt;=1,AZ1004-COUNTIFS($AE1004:$AE1004,$AC1005,AM1004:AM1004,$AI$1),0)),0)),0)</f>
        <v>0</v>
      </c>
      <c r="BA1005" s="1">
        <f>IFERROR(IF($AE1005&gt;$AE1004,VLOOKUP($AC1005+AN$1,STOCK!$F$10:$AB$209,16,0),IF($AE1005=$AE1004,(IF(BA1004&gt;=1,BA1004-COUNTIFS($AE1004:$AE1004,$AC1005,AN1004:AN1004,$AI$1),0)),0)),0)</f>
        <v>0</v>
      </c>
      <c r="BB1005" s="1">
        <f>IFERROR(IF($AE1005&gt;$AE1004,VLOOKUP($AC1005+AO$1,STOCK!$F$10:$AB$209,16,0),IF($AE1005=$AE1004,(IF(BB1004&gt;=1,BB1004-COUNTIFS($AE1004:$AE1004,$AC1005,AO1004:AO1004,$AI$1),0)),0)),0)</f>
        <v>0</v>
      </c>
      <c r="BC1005" s="1">
        <f>IFERROR(IF($AE1005&gt;$AE1004,VLOOKUP($AC1005+AP$1,STOCK!$F$10:$AB$209,16,0),IF($AE1005=$AE1004,(IF(BC1004&gt;=1,BC1004-COUNTIFS($AE1004:$AE1004,$AC1005,AP1004:AP1004,$AI$1),0)),0)),0)</f>
        <v>0</v>
      </c>
      <c r="BD1005" s="1">
        <f>IFERROR(IF($AE1005&gt;$AE1004,VLOOKUP($AC1005+AQ$1,STOCK!$F$10:$AB$209,16,0),IF($AE1005=$AE1004,(IF(BD1004&gt;=1,BD1004-COUNTIFS($AE1004:$AE1004,$AC1005,AQ1004:AQ1004,$AI$1),0)),0)),0)</f>
        <v>0</v>
      </c>
      <c r="BE1005" s="1">
        <f>IFERROR(IF($AE1005&gt;$AE1004,VLOOKUP($AC1005+AR$1,STOCK!$F$10:$AB$209,16,0),IF($AE1005=$AE1004,(IF(BE1004&gt;=1,BE1004-COUNTIFS($AE1004:$AE1004,$AC1005,AR1004:AR1004,$AI$1),0)),0)),0)</f>
        <v>0</v>
      </c>
      <c r="BF1005" s="1">
        <f>IFERROR(IF($AE1005&gt;$AE1004,VLOOKUP($AC1005+AS$1,STOCK!$F$10:$AB$209,16,0),IF($AE1005=$AE1004,(IF(BF1004&gt;=1,BF1004-COUNTIFS($AE1004:$AE1004,$AC1005,AS1004:AS1004,$AI$1),0)),0)),0)</f>
        <v>0</v>
      </c>
      <c r="BG1005" s="1">
        <f>IFERROR(IF($AE1005&gt;$AE1004,VLOOKUP($AC1005+AT$1,STOCK!$F$10:$AB$209,16,0),IF($AE1005=$AE1004,(IF(BG1004&gt;=1,BG1004-COUNTIFS($AE1004:$AE1004,$AC1005,AT1004:AT1004,$AI$1),0)),0)),0)</f>
        <v>0</v>
      </c>
      <c r="BH1005" s="1">
        <f>IFERROR(IF($AE1005&gt;$AE1004,VLOOKUP($AC1005+AU$1,STOCK!$F$10:$AB$209,16,0),IF($AE1005=$AE1004,(IF(BH1004&gt;=1,BH1004-COUNTIFS($AE1004:$AE1004,$AC1005,AU1004:AU1004,$AI$1),0)),0)),0)</f>
        <v>0</v>
      </c>
      <c r="BI1005" s="1">
        <f>IFERROR(IF($AE1005&gt;$AE1004,VLOOKUP($AC1005+AV$1,STOCK!$F$10:$AB$209,16,0),IF($AE1005=$AE1004,(IF(BI1004&gt;=1,BI1004-COUNTIFS($AE1004:$AE1004,$AC1005,AV1004:AV1004,$AI$1),0)),0)),0)</f>
        <v>0</v>
      </c>
      <c r="BJ1005" s="1">
        <f>IFERROR(IF($AE1005&gt;$AE1004,VLOOKUP($AC1005+AW$1,STOCK!$F$10:$AB$209,16,0),IF($AE1005=$AE1004,(IF(BJ1004&gt;=1,BJ1004-COUNTIFS($AE1004:$AE1004,$AC1005,AW1004:AW1004,$AI$1),0)),0)),0)</f>
        <v>0</v>
      </c>
      <c r="BK1005" s="1">
        <f>IFERROR(IF($AE1005&gt;$AE1004,VLOOKUP($AC1005+AX$1,STOCK!$F$10:$AB$209,16,0),IF($AE1005=$AE1004,(IF(BK1004&gt;=1,BK1004-COUNTIFS($AE1004:$AE1004,$AC1005,AX1004:AX1004,$AI$1),0)),0)),0)</f>
        <v>0</v>
      </c>
      <c r="BL1005" s="1">
        <f>IFERROR(IF($AE1005&gt;$AE1004,VLOOKUP($AC1005+AL$1,STOCK!$F$10:$AB$209,17,0),IF($AE1005=$AE1004,(IF(BL1004&gt;=1,BL1004-COUNTIFS($AE1004:$AE1004,$AC1005,AL1004:AL1004,$AI$2),0)),0)),0)</f>
        <v>0</v>
      </c>
      <c r="BM1005" s="1">
        <f>IFERROR(IF($AE1005&gt;$AE1004,VLOOKUP($AC1005+AM$1,STOCK!$F$10:$AB$209,17,0),IF($AE1005=$AE1004,(IF(BM1004&gt;=1,BM1004-COUNTIFS($AE1004:$AE1004,$AC1005,AM1004:AM1004,$AI$2),0)),0)),0)</f>
        <v>0</v>
      </c>
      <c r="BN1005" s="1">
        <f>IFERROR(IF($AE1005&gt;$AE1004,VLOOKUP($AC1005+AN$1,STOCK!$F$10:$AB$209,17,0),IF($AE1005=$AE1004,(IF(BN1004&gt;=1,BN1004-COUNTIFS($AE1004:$AE1004,$AC1005,AN1004:AN1004,$AI$2),0)),0)),0)</f>
        <v>0</v>
      </c>
      <c r="BO1005" s="1">
        <f>IFERROR(IF($AE1005&gt;$AE1004,VLOOKUP($AC1005+AO$1,STOCK!$F$10:$AB$209,17,0),IF($AE1005=$AE1004,(IF(BO1004&gt;=1,BO1004-COUNTIFS($AE1004:$AE1004,$AC1005,AO1004:AO1004,$AI$2),0)),0)),0)</f>
        <v>0</v>
      </c>
      <c r="BP1005" s="1">
        <f>IFERROR(IF($AE1005&gt;$AE1004,VLOOKUP($AC1005+AP$1,STOCK!$F$10:$AB$209,17,0),IF($AE1005=$AE1004,(IF(BP1004&gt;=1,BP1004-COUNTIFS($AE1004:$AE1004,$AC1005,AP1004:AP1004,$AI$2),0)),0)),0)</f>
        <v>0</v>
      </c>
      <c r="BQ1005" s="1">
        <f>IFERROR(IF($AE1005&gt;$AE1004,VLOOKUP($AC1005+AQ$1,STOCK!$F$10:$AB$209,17,0),IF($AE1005=$AE1004,(IF(BQ1004&gt;=1,BQ1004-COUNTIFS($AE1004:$AE1004,$AC1005,AQ1004:AQ1004,$AI$2),0)),0)),0)</f>
        <v>0</v>
      </c>
      <c r="BR1005" s="1">
        <f>IFERROR(IF($AE1005&gt;$AE1004,VLOOKUP($AC1005+AR$1,STOCK!$F$10:$AB$209,17,0),IF($AE1005=$AE1004,(IF(BR1004&gt;=1,BR1004-COUNTIFS($AE1004:$AE1004,$AC1005,AR1004:AR1004,$AI$2),0)),0)),0)</f>
        <v>0</v>
      </c>
      <c r="BS1005" s="1">
        <f>IFERROR(IF($AE1005&gt;$AE1004,VLOOKUP($AC1005+AS$1,STOCK!$F$10:$AB$209,17,0),IF($AE1005=$AE1004,(IF(BS1004&gt;=1,BS1004-COUNTIFS($AE1004:$AE1004,$AC1005,AS1004:AS1004,$AI$2),0)),0)),0)</f>
        <v>0</v>
      </c>
      <c r="BT1005" s="1">
        <f>IFERROR(IF($AE1005&gt;$AE1004,VLOOKUP($AC1005+AT$1,STOCK!$F$10:$AB$209,17,0),IF($AE1005=$AE1004,(IF(BT1004&gt;=1,BT1004-COUNTIFS($AE1004:$AE1004,$AC1005,AT1004:AT1004,$AI$2),0)),0)),0)</f>
        <v>0</v>
      </c>
      <c r="BU1005" s="1">
        <f>IFERROR(IF($AE1005&gt;$AE1004,VLOOKUP($AC1005+AU$1,STOCK!$F$10:$AB$209,17,0),IF($AE1005=$AE1004,(IF(BU1004&gt;=1,BU1004-COUNTIFS($AE1004:$AE1004,$AC1005,AU1004:AU1004,$AI$2),0)),0)),0)</f>
        <v>0</v>
      </c>
      <c r="BV1005" s="1">
        <f>IFERROR(IF($AE1005&gt;$AE1004,VLOOKUP($AC1005+AV$1,STOCK!$F$10:$AB$209,17,0),IF($AE1005=$AE1004,(IF(BV1004&gt;=1,BV1004-COUNTIFS($AE1004:$AE1004,$AC1005,AV1004:AV1004,$AI$2),0)),0)),0)</f>
        <v>0</v>
      </c>
      <c r="BW1005" s="1">
        <f>IFERROR(IF($AE1005&gt;$AE1004,VLOOKUP($AC1005+AW$1,STOCK!$F$10:$AB$209,17,0),IF($AE1005=$AE1004,(IF(BW1004&gt;=1,BW1004-COUNTIFS($AE1004:$AE1004,$AC1005,AW1004:AW1004,$AI$2),0)),0)),0)</f>
        <v>0</v>
      </c>
      <c r="BX1005" s="1">
        <f>IFERROR(IF($AE1005&gt;$AE1004,VLOOKUP($AC1005+AX$1,STOCK!$F$10:$AB$209,17,0),IF($AE1005=$AE1004,(IF(BX1004&gt;=1,BX1004-COUNTIFS($AE1004:$AE1004,$AC1005,AX1004:AX1004,$AI$2),0)),0)),0)</f>
        <v>0</v>
      </c>
    </row>
    <row r="1006" spans="29:76" x14ac:dyDescent="0.25">
      <c r="AC1006" s="1">
        <f t="shared" si="245"/>
        <v>0</v>
      </c>
      <c r="AD1006" s="1">
        <f>IFERROR(IF(LEN(AK1006)&gt;=1,VLOOKUP(HLOOKUP(AK1006,PROFILE!$K$5:$V$8,4,0),PROFILE!$F$1:$G$3,2,0),0),0)</f>
        <v>0</v>
      </c>
      <c r="AE1006" s="1">
        <f t="shared" si="246"/>
        <v>0</v>
      </c>
      <c r="AF1006" s="1">
        <v>993</v>
      </c>
      <c r="AI1006" s="1" t="str">
        <f>IFERROR(IF($AH1006&gt;=1,VLOOKUP($AG1006,STUDENT!$O$8:$Z$1507,3,0),""),"")</f>
        <v/>
      </c>
      <c r="AJ1006" s="1" t="str">
        <f>IFERROR(IF($AH1006&gt;=1,VLOOKUP($AG1006,STUDENT!$O$8:$Z$1507,4,0),""),"")</f>
        <v/>
      </c>
      <c r="AK1006" s="1" t="str">
        <f>IFERROR(IF($AH1006&gt;=1,VLOOKUP($AG1006,STUDENT!$O$8:$Z$1507,6,0),""),"")</f>
        <v/>
      </c>
      <c r="AL1006" s="1" t="str">
        <f t="shared" si="247"/>
        <v/>
      </c>
      <c r="AM1006" s="1" t="str">
        <f t="shared" si="248"/>
        <v/>
      </c>
      <c r="AN1006" s="1" t="str">
        <f t="shared" si="249"/>
        <v/>
      </c>
      <c r="AO1006" s="1" t="str">
        <f t="shared" si="250"/>
        <v/>
      </c>
      <c r="AP1006" s="1" t="str">
        <f t="shared" si="251"/>
        <v/>
      </c>
      <c r="AQ1006" s="1" t="str">
        <f t="shared" si="252"/>
        <v/>
      </c>
      <c r="AR1006" s="1" t="str">
        <f t="shared" si="253"/>
        <v/>
      </c>
      <c r="AS1006" s="1" t="str">
        <f t="shared" si="254"/>
        <v/>
      </c>
      <c r="AT1006" s="1" t="str">
        <f t="shared" si="255"/>
        <v/>
      </c>
      <c r="AU1006" s="1" t="str">
        <f t="shared" si="256"/>
        <v/>
      </c>
      <c r="AV1006" s="1" t="str">
        <f t="shared" si="257"/>
        <v/>
      </c>
      <c r="AW1006" s="1" t="str">
        <f t="shared" si="258"/>
        <v/>
      </c>
      <c r="AX1006" s="1" t="str">
        <f t="shared" si="259"/>
        <v/>
      </c>
      <c r="AY1006" s="1">
        <f>IFERROR(IF($AE1006&gt;$AE1005,VLOOKUP($AC1006+AL$1,STOCK!$F$10:$AB$209,16,0),IF($AE1006=$AE1005,(IF(AY1005&gt;=1,AY1005-COUNTIFS($AE1005:$AE1005,$AC1006,AL1005:AL1005,$AI$1),0)),0)),0)</f>
        <v>0</v>
      </c>
      <c r="AZ1006" s="1">
        <f>IFERROR(IF($AE1006&gt;$AE1005,VLOOKUP($AC1006+AM$1,STOCK!$F$10:$AB$209,16,0),IF($AE1006=$AE1005,(IF(AZ1005&gt;=1,AZ1005-COUNTIFS($AE1005:$AE1005,$AC1006,AM1005:AM1005,$AI$1),0)),0)),0)</f>
        <v>0</v>
      </c>
      <c r="BA1006" s="1">
        <f>IFERROR(IF($AE1006&gt;$AE1005,VLOOKUP($AC1006+AN$1,STOCK!$F$10:$AB$209,16,0),IF($AE1006=$AE1005,(IF(BA1005&gt;=1,BA1005-COUNTIFS($AE1005:$AE1005,$AC1006,AN1005:AN1005,$AI$1),0)),0)),0)</f>
        <v>0</v>
      </c>
      <c r="BB1006" s="1">
        <f>IFERROR(IF($AE1006&gt;$AE1005,VLOOKUP($AC1006+AO$1,STOCK!$F$10:$AB$209,16,0),IF($AE1006=$AE1005,(IF(BB1005&gt;=1,BB1005-COUNTIFS($AE1005:$AE1005,$AC1006,AO1005:AO1005,$AI$1),0)),0)),0)</f>
        <v>0</v>
      </c>
      <c r="BC1006" s="1">
        <f>IFERROR(IF($AE1006&gt;$AE1005,VLOOKUP($AC1006+AP$1,STOCK!$F$10:$AB$209,16,0),IF($AE1006=$AE1005,(IF(BC1005&gt;=1,BC1005-COUNTIFS($AE1005:$AE1005,$AC1006,AP1005:AP1005,$AI$1),0)),0)),0)</f>
        <v>0</v>
      </c>
      <c r="BD1006" s="1">
        <f>IFERROR(IF($AE1006&gt;$AE1005,VLOOKUP($AC1006+AQ$1,STOCK!$F$10:$AB$209,16,0),IF($AE1006=$AE1005,(IF(BD1005&gt;=1,BD1005-COUNTIFS($AE1005:$AE1005,$AC1006,AQ1005:AQ1005,$AI$1),0)),0)),0)</f>
        <v>0</v>
      </c>
      <c r="BE1006" s="1">
        <f>IFERROR(IF($AE1006&gt;$AE1005,VLOOKUP($AC1006+AR$1,STOCK!$F$10:$AB$209,16,0),IF($AE1006=$AE1005,(IF(BE1005&gt;=1,BE1005-COUNTIFS($AE1005:$AE1005,$AC1006,AR1005:AR1005,$AI$1),0)),0)),0)</f>
        <v>0</v>
      </c>
      <c r="BF1006" s="1">
        <f>IFERROR(IF($AE1006&gt;$AE1005,VLOOKUP($AC1006+AS$1,STOCK!$F$10:$AB$209,16,0),IF($AE1006=$AE1005,(IF(BF1005&gt;=1,BF1005-COUNTIFS($AE1005:$AE1005,$AC1006,AS1005:AS1005,$AI$1),0)),0)),0)</f>
        <v>0</v>
      </c>
      <c r="BG1006" s="1">
        <f>IFERROR(IF($AE1006&gt;$AE1005,VLOOKUP($AC1006+AT$1,STOCK!$F$10:$AB$209,16,0),IF($AE1006=$AE1005,(IF(BG1005&gt;=1,BG1005-COUNTIFS($AE1005:$AE1005,$AC1006,AT1005:AT1005,$AI$1),0)),0)),0)</f>
        <v>0</v>
      </c>
      <c r="BH1006" s="1">
        <f>IFERROR(IF($AE1006&gt;$AE1005,VLOOKUP($AC1006+AU$1,STOCK!$F$10:$AB$209,16,0),IF($AE1006=$AE1005,(IF(BH1005&gt;=1,BH1005-COUNTIFS($AE1005:$AE1005,$AC1006,AU1005:AU1005,$AI$1),0)),0)),0)</f>
        <v>0</v>
      </c>
      <c r="BI1006" s="1">
        <f>IFERROR(IF($AE1006&gt;$AE1005,VLOOKUP($AC1006+AV$1,STOCK!$F$10:$AB$209,16,0),IF($AE1006=$AE1005,(IF(BI1005&gt;=1,BI1005-COUNTIFS($AE1005:$AE1005,$AC1006,AV1005:AV1005,$AI$1),0)),0)),0)</f>
        <v>0</v>
      </c>
      <c r="BJ1006" s="1">
        <f>IFERROR(IF($AE1006&gt;$AE1005,VLOOKUP($AC1006+AW$1,STOCK!$F$10:$AB$209,16,0),IF($AE1006=$AE1005,(IF(BJ1005&gt;=1,BJ1005-COUNTIFS($AE1005:$AE1005,$AC1006,AW1005:AW1005,$AI$1),0)),0)),0)</f>
        <v>0</v>
      </c>
      <c r="BK1006" s="1">
        <f>IFERROR(IF($AE1006&gt;$AE1005,VLOOKUP($AC1006+AX$1,STOCK!$F$10:$AB$209,16,0),IF($AE1006=$AE1005,(IF(BK1005&gt;=1,BK1005-COUNTIFS($AE1005:$AE1005,$AC1006,AX1005:AX1005,$AI$1),0)),0)),0)</f>
        <v>0</v>
      </c>
      <c r="BL1006" s="1">
        <f>IFERROR(IF($AE1006&gt;$AE1005,VLOOKUP($AC1006+AL$1,STOCK!$F$10:$AB$209,17,0),IF($AE1006=$AE1005,(IF(BL1005&gt;=1,BL1005-COUNTIFS($AE1005:$AE1005,$AC1006,AL1005:AL1005,$AI$2),0)),0)),0)</f>
        <v>0</v>
      </c>
      <c r="BM1006" s="1">
        <f>IFERROR(IF($AE1006&gt;$AE1005,VLOOKUP($AC1006+AM$1,STOCK!$F$10:$AB$209,17,0),IF($AE1006=$AE1005,(IF(BM1005&gt;=1,BM1005-COUNTIFS($AE1005:$AE1005,$AC1006,AM1005:AM1005,$AI$2),0)),0)),0)</f>
        <v>0</v>
      </c>
      <c r="BN1006" s="1">
        <f>IFERROR(IF($AE1006&gt;$AE1005,VLOOKUP($AC1006+AN$1,STOCK!$F$10:$AB$209,17,0),IF($AE1006=$AE1005,(IF(BN1005&gt;=1,BN1005-COUNTIFS($AE1005:$AE1005,$AC1006,AN1005:AN1005,$AI$2),0)),0)),0)</f>
        <v>0</v>
      </c>
      <c r="BO1006" s="1">
        <f>IFERROR(IF($AE1006&gt;$AE1005,VLOOKUP($AC1006+AO$1,STOCK!$F$10:$AB$209,17,0),IF($AE1006=$AE1005,(IF(BO1005&gt;=1,BO1005-COUNTIFS($AE1005:$AE1005,$AC1006,AO1005:AO1005,$AI$2),0)),0)),0)</f>
        <v>0</v>
      </c>
      <c r="BP1006" s="1">
        <f>IFERROR(IF($AE1006&gt;$AE1005,VLOOKUP($AC1006+AP$1,STOCK!$F$10:$AB$209,17,0),IF($AE1006=$AE1005,(IF(BP1005&gt;=1,BP1005-COUNTIFS($AE1005:$AE1005,$AC1006,AP1005:AP1005,$AI$2),0)),0)),0)</f>
        <v>0</v>
      </c>
      <c r="BQ1006" s="1">
        <f>IFERROR(IF($AE1006&gt;$AE1005,VLOOKUP($AC1006+AQ$1,STOCK!$F$10:$AB$209,17,0),IF($AE1006=$AE1005,(IF(BQ1005&gt;=1,BQ1005-COUNTIFS($AE1005:$AE1005,$AC1006,AQ1005:AQ1005,$AI$2),0)),0)),0)</f>
        <v>0</v>
      </c>
      <c r="BR1006" s="1">
        <f>IFERROR(IF($AE1006&gt;$AE1005,VLOOKUP($AC1006+AR$1,STOCK!$F$10:$AB$209,17,0),IF($AE1006=$AE1005,(IF(BR1005&gt;=1,BR1005-COUNTIFS($AE1005:$AE1005,$AC1006,AR1005:AR1005,$AI$2),0)),0)),0)</f>
        <v>0</v>
      </c>
      <c r="BS1006" s="1">
        <f>IFERROR(IF($AE1006&gt;$AE1005,VLOOKUP($AC1006+AS$1,STOCK!$F$10:$AB$209,17,0),IF($AE1006=$AE1005,(IF(BS1005&gt;=1,BS1005-COUNTIFS($AE1005:$AE1005,$AC1006,AS1005:AS1005,$AI$2),0)),0)),0)</f>
        <v>0</v>
      </c>
      <c r="BT1006" s="1">
        <f>IFERROR(IF($AE1006&gt;$AE1005,VLOOKUP($AC1006+AT$1,STOCK!$F$10:$AB$209,17,0),IF($AE1006=$AE1005,(IF(BT1005&gt;=1,BT1005-COUNTIFS($AE1005:$AE1005,$AC1006,AT1005:AT1005,$AI$2),0)),0)),0)</f>
        <v>0</v>
      </c>
      <c r="BU1006" s="1">
        <f>IFERROR(IF($AE1006&gt;$AE1005,VLOOKUP($AC1006+AU$1,STOCK!$F$10:$AB$209,17,0),IF($AE1006=$AE1005,(IF(BU1005&gt;=1,BU1005-COUNTIFS($AE1005:$AE1005,$AC1006,AU1005:AU1005,$AI$2),0)),0)),0)</f>
        <v>0</v>
      </c>
      <c r="BV1006" s="1">
        <f>IFERROR(IF($AE1006&gt;$AE1005,VLOOKUP($AC1006+AV$1,STOCK!$F$10:$AB$209,17,0),IF($AE1006=$AE1005,(IF(BV1005&gt;=1,BV1005-COUNTIFS($AE1005:$AE1005,$AC1006,AV1005:AV1005,$AI$2),0)),0)),0)</f>
        <v>0</v>
      </c>
      <c r="BW1006" s="1">
        <f>IFERROR(IF($AE1006&gt;$AE1005,VLOOKUP($AC1006+AW$1,STOCK!$F$10:$AB$209,17,0),IF($AE1006=$AE1005,(IF(BW1005&gt;=1,BW1005-COUNTIFS($AE1005:$AE1005,$AC1006,AW1005:AW1005,$AI$2),0)),0)),0)</f>
        <v>0</v>
      </c>
      <c r="BX1006" s="1">
        <f>IFERROR(IF($AE1006&gt;$AE1005,VLOOKUP($AC1006+AX$1,STOCK!$F$10:$AB$209,17,0),IF($AE1006=$AE1005,(IF(BX1005&gt;=1,BX1005-COUNTIFS($AE1005:$AE1005,$AC1006,AX1005:AX1005,$AI$2),0)),0)),0)</f>
        <v>0</v>
      </c>
    </row>
    <row r="1007" spans="29:76" x14ac:dyDescent="0.25">
      <c r="AC1007" s="1">
        <f t="shared" si="245"/>
        <v>0</v>
      </c>
      <c r="AD1007" s="1">
        <f>IFERROR(IF(LEN(AK1007)&gt;=1,VLOOKUP(HLOOKUP(AK1007,PROFILE!$K$5:$V$8,4,0),PROFILE!$F$1:$G$3,2,0),0),0)</f>
        <v>0</v>
      </c>
      <c r="AE1007" s="1">
        <f t="shared" si="246"/>
        <v>0</v>
      </c>
      <c r="AF1007" s="1">
        <v>994</v>
      </c>
      <c r="AI1007" s="1" t="str">
        <f>IFERROR(IF($AH1007&gt;=1,VLOOKUP($AG1007,STUDENT!$O$8:$Z$1507,3,0),""),"")</f>
        <v/>
      </c>
      <c r="AJ1007" s="1" t="str">
        <f>IFERROR(IF($AH1007&gt;=1,VLOOKUP($AG1007,STUDENT!$O$8:$Z$1507,4,0),""),"")</f>
        <v/>
      </c>
      <c r="AK1007" s="1" t="str">
        <f>IFERROR(IF($AH1007&gt;=1,VLOOKUP($AG1007,STUDENT!$O$8:$Z$1507,6,0),""),"")</f>
        <v/>
      </c>
      <c r="AL1007" s="1" t="str">
        <f t="shared" si="247"/>
        <v/>
      </c>
      <c r="AM1007" s="1" t="str">
        <f t="shared" si="248"/>
        <v/>
      </c>
      <c r="AN1007" s="1" t="str">
        <f t="shared" si="249"/>
        <v/>
      </c>
      <c r="AO1007" s="1" t="str">
        <f t="shared" si="250"/>
        <v/>
      </c>
      <c r="AP1007" s="1" t="str">
        <f t="shared" si="251"/>
        <v/>
      </c>
      <c r="AQ1007" s="1" t="str">
        <f t="shared" si="252"/>
        <v/>
      </c>
      <c r="AR1007" s="1" t="str">
        <f t="shared" si="253"/>
        <v/>
      </c>
      <c r="AS1007" s="1" t="str">
        <f t="shared" si="254"/>
        <v/>
      </c>
      <c r="AT1007" s="1" t="str">
        <f t="shared" si="255"/>
        <v/>
      </c>
      <c r="AU1007" s="1" t="str">
        <f t="shared" si="256"/>
        <v/>
      </c>
      <c r="AV1007" s="1" t="str">
        <f t="shared" si="257"/>
        <v/>
      </c>
      <c r="AW1007" s="1" t="str">
        <f t="shared" si="258"/>
        <v/>
      </c>
      <c r="AX1007" s="1" t="str">
        <f t="shared" si="259"/>
        <v/>
      </c>
      <c r="AY1007" s="1">
        <f>IFERROR(IF($AE1007&gt;$AE1006,VLOOKUP($AC1007+AL$1,STOCK!$F$10:$AB$209,16,0),IF($AE1007=$AE1006,(IF(AY1006&gt;=1,AY1006-COUNTIFS($AE1006:$AE1006,$AC1007,AL1006:AL1006,$AI$1),0)),0)),0)</f>
        <v>0</v>
      </c>
      <c r="AZ1007" s="1">
        <f>IFERROR(IF($AE1007&gt;$AE1006,VLOOKUP($AC1007+AM$1,STOCK!$F$10:$AB$209,16,0),IF($AE1007=$AE1006,(IF(AZ1006&gt;=1,AZ1006-COUNTIFS($AE1006:$AE1006,$AC1007,AM1006:AM1006,$AI$1),0)),0)),0)</f>
        <v>0</v>
      </c>
      <c r="BA1007" s="1">
        <f>IFERROR(IF($AE1007&gt;$AE1006,VLOOKUP($AC1007+AN$1,STOCK!$F$10:$AB$209,16,0),IF($AE1007=$AE1006,(IF(BA1006&gt;=1,BA1006-COUNTIFS($AE1006:$AE1006,$AC1007,AN1006:AN1006,$AI$1),0)),0)),0)</f>
        <v>0</v>
      </c>
      <c r="BB1007" s="1">
        <f>IFERROR(IF($AE1007&gt;$AE1006,VLOOKUP($AC1007+AO$1,STOCK!$F$10:$AB$209,16,0),IF($AE1007=$AE1006,(IF(BB1006&gt;=1,BB1006-COUNTIFS($AE1006:$AE1006,$AC1007,AO1006:AO1006,$AI$1),0)),0)),0)</f>
        <v>0</v>
      </c>
      <c r="BC1007" s="1">
        <f>IFERROR(IF($AE1007&gt;$AE1006,VLOOKUP($AC1007+AP$1,STOCK!$F$10:$AB$209,16,0),IF($AE1007=$AE1006,(IF(BC1006&gt;=1,BC1006-COUNTIFS($AE1006:$AE1006,$AC1007,AP1006:AP1006,$AI$1),0)),0)),0)</f>
        <v>0</v>
      </c>
      <c r="BD1007" s="1">
        <f>IFERROR(IF($AE1007&gt;$AE1006,VLOOKUP($AC1007+AQ$1,STOCK!$F$10:$AB$209,16,0),IF($AE1007=$AE1006,(IF(BD1006&gt;=1,BD1006-COUNTIFS($AE1006:$AE1006,$AC1007,AQ1006:AQ1006,$AI$1),0)),0)),0)</f>
        <v>0</v>
      </c>
      <c r="BE1007" s="1">
        <f>IFERROR(IF($AE1007&gt;$AE1006,VLOOKUP($AC1007+AR$1,STOCK!$F$10:$AB$209,16,0),IF($AE1007=$AE1006,(IF(BE1006&gt;=1,BE1006-COUNTIFS($AE1006:$AE1006,$AC1007,AR1006:AR1006,$AI$1),0)),0)),0)</f>
        <v>0</v>
      </c>
      <c r="BF1007" s="1">
        <f>IFERROR(IF($AE1007&gt;$AE1006,VLOOKUP($AC1007+AS$1,STOCK!$F$10:$AB$209,16,0),IF($AE1007=$AE1006,(IF(BF1006&gt;=1,BF1006-COUNTIFS($AE1006:$AE1006,$AC1007,AS1006:AS1006,$AI$1),0)),0)),0)</f>
        <v>0</v>
      </c>
      <c r="BG1007" s="1">
        <f>IFERROR(IF($AE1007&gt;$AE1006,VLOOKUP($AC1007+AT$1,STOCK!$F$10:$AB$209,16,0),IF($AE1007=$AE1006,(IF(BG1006&gt;=1,BG1006-COUNTIFS($AE1006:$AE1006,$AC1007,AT1006:AT1006,$AI$1),0)),0)),0)</f>
        <v>0</v>
      </c>
      <c r="BH1007" s="1">
        <f>IFERROR(IF($AE1007&gt;$AE1006,VLOOKUP($AC1007+AU$1,STOCK!$F$10:$AB$209,16,0),IF($AE1007=$AE1006,(IF(BH1006&gt;=1,BH1006-COUNTIFS($AE1006:$AE1006,$AC1007,AU1006:AU1006,$AI$1),0)),0)),0)</f>
        <v>0</v>
      </c>
      <c r="BI1007" s="1">
        <f>IFERROR(IF($AE1007&gt;$AE1006,VLOOKUP($AC1007+AV$1,STOCK!$F$10:$AB$209,16,0),IF($AE1007=$AE1006,(IF(BI1006&gt;=1,BI1006-COUNTIFS($AE1006:$AE1006,$AC1007,AV1006:AV1006,$AI$1),0)),0)),0)</f>
        <v>0</v>
      </c>
      <c r="BJ1007" s="1">
        <f>IFERROR(IF($AE1007&gt;$AE1006,VLOOKUP($AC1007+AW$1,STOCK!$F$10:$AB$209,16,0),IF($AE1007=$AE1006,(IF(BJ1006&gt;=1,BJ1006-COUNTIFS($AE1006:$AE1006,$AC1007,AW1006:AW1006,$AI$1),0)),0)),0)</f>
        <v>0</v>
      </c>
      <c r="BK1007" s="1">
        <f>IFERROR(IF($AE1007&gt;$AE1006,VLOOKUP($AC1007+AX$1,STOCK!$F$10:$AB$209,16,0),IF($AE1007=$AE1006,(IF(BK1006&gt;=1,BK1006-COUNTIFS($AE1006:$AE1006,$AC1007,AX1006:AX1006,$AI$1),0)),0)),0)</f>
        <v>0</v>
      </c>
      <c r="BL1007" s="1">
        <f>IFERROR(IF($AE1007&gt;$AE1006,VLOOKUP($AC1007+AL$1,STOCK!$F$10:$AB$209,17,0),IF($AE1007=$AE1006,(IF(BL1006&gt;=1,BL1006-COUNTIFS($AE1006:$AE1006,$AC1007,AL1006:AL1006,$AI$2),0)),0)),0)</f>
        <v>0</v>
      </c>
      <c r="BM1007" s="1">
        <f>IFERROR(IF($AE1007&gt;$AE1006,VLOOKUP($AC1007+AM$1,STOCK!$F$10:$AB$209,17,0),IF($AE1007=$AE1006,(IF(BM1006&gt;=1,BM1006-COUNTIFS($AE1006:$AE1006,$AC1007,AM1006:AM1006,$AI$2),0)),0)),0)</f>
        <v>0</v>
      </c>
      <c r="BN1007" s="1">
        <f>IFERROR(IF($AE1007&gt;$AE1006,VLOOKUP($AC1007+AN$1,STOCK!$F$10:$AB$209,17,0),IF($AE1007=$AE1006,(IF(BN1006&gt;=1,BN1006-COUNTIFS($AE1006:$AE1006,$AC1007,AN1006:AN1006,$AI$2),0)),0)),0)</f>
        <v>0</v>
      </c>
      <c r="BO1007" s="1">
        <f>IFERROR(IF($AE1007&gt;$AE1006,VLOOKUP($AC1007+AO$1,STOCK!$F$10:$AB$209,17,0),IF($AE1007=$AE1006,(IF(BO1006&gt;=1,BO1006-COUNTIFS($AE1006:$AE1006,$AC1007,AO1006:AO1006,$AI$2),0)),0)),0)</f>
        <v>0</v>
      </c>
      <c r="BP1007" s="1">
        <f>IFERROR(IF($AE1007&gt;$AE1006,VLOOKUP($AC1007+AP$1,STOCK!$F$10:$AB$209,17,0),IF($AE1007=$AE1006,(IF(BP1006&gt;=1,BP1006-COUNTIFS($AE1006:$AE1006,$AC1007,AP1006:AP1006,$AI$2),0)),0)),0)</f>
        <v>0</v>
      </c>
      <c r="BQ1007" s="1">
        <f>IFERROR(IF($AE1007&gt;$AE1006,VLOOKUP($AC1007+AQ$1,STOCK!$F$10:$AB$209,17,0),IF($AE1007=$AE1006,(IF(BQ1006&gt;=1,BQ1006-COUNTIFS($AE1006:$AE1006,$AC1007,AQ1006:AQ1006,$AI$2),0)),0)),0)</f>
        <v>0</v>
      </c>
      <c r="BR1007" s="1">
        <f>IFERROR(IF($AE1007&gt;$AE1006,VLOOKUP($AC1007+AR$1,STOCK!$F$10:$AB$209,17,0),IF($AE1007=$AE1006,(IF(BR1006&gt;=1,BR1006-COUNTIFS($AE1006:$AE1006,$AC1007,AR1006:AR1006,$AI$2),0)),0)),0)</f>
        <v>0</v>
      </c>
      <c r="BS1007" s="1">
        <f>IFERROR(IF($AE1007&gt;$AE1006,VLOOKUP($AC1007+AS$1,STOCK!$F$10:$AB$209,17,0),IF($AE1007=$AE1006,(IF(BS1006&gt;=1,BS1006-COUNTIFS($AE1006:$AE1006,$AC1007,AS1006:AS1006,$AI$2),0)),0)),0)</f>
        <v>0</v>
      </c>
      <c r="BT1007" s="1">
        <f>IFERROR(IF($AE1007&gt;$AE1006,VLOOKUP($AC1007+AT$1,STOCK!$F$10:$AB$209,17,0),IF($AE1007=$AE1006,(IF(BT1006&gt;=1,BT1006-COUNTIFS($AE1006:$AE1006,$AC1007,AT1006:AT1006,$AI$2),0)),0)),0)</f>
        <v>0</v>
      </c>
      <c r="BU1007" s="1">
        <f>IFERROR(IF($AE1007&gt;$AE1006,VLOOKUP($AC1007+AU$1,STOCK!$F$10:$AB$209,17,0),IF($AE1007=$AE1006,(IF(BU1006&gt;=1,BU1006-COUNTIFS($AE1006:$AE1006,$AC1007,AU1006:AU1006,$AI$2),0)),0)),0)</f>
        <v>0</v>
      </c>
      <c r="BV1007" s="1">
        <f>IFERROR(IF($AE1007&gt;$AE1006,VLOOKUP($AC1007+AV$1,STOCK!$F$10:$AB$209,17,0),IF($AE1007=$AE1006,(IF(BV1006&gt;=1,BV1006-COUNTIFS($AE1006:$AE1006,$AC1007,AV1006:AV1006,$AI$2),0)),0)),0)</f>
        <v>0</v>
      </c>
      <c r="BW1007" s="1">
        <f>IFERROR(IF($AE1007&gt;$AE1006,VLOOKUP($AC1007+AW$1,STOCK!$F$10:$AB$209,17,0),IF($AE1007=$AE1006,(IF(BW1006&gt;=1,BW1006-COUNTIFS($AE1006:$AE1006,$AC1007,AW1006:AW1006,$AI$2),0)),0)),0)</f>
        <v>0</v>
      </c>
      <c r="BX1007" s="1">
        <f>IFERROR(IF($AE1007&gt;$AE1006,VLOOKUP($AC1007+AX$1,STOCK!$F$10:$AB$209,17,0),IF($AE1007=$AE1006,(IF(BX1006&gt;=1,BX1006-COUNTIFS($AE1006:$AE1006,$AC1007,AX1006:AX1006,$AI$2),0)),0)),0)</f>
        <v>0</v>
      </c>
    </row>
    <row r="1008" spans="29:76" x14ac:dyDescent="0.25">
      <c r="AC1008" s="1">
        <f t="shared" si="245"/>
        <v>0</v>
      </c>
      <c r="AD1008" s="1">
        <f>IFERROR(IF(LEN(AK1008)&gt;=1,VLOOKUP(HLOOKUP(AK1008,PROFILE!$K$5:$V$8,4,0),PROFILE!$F$1:$G$3,2,0),0),0)</f>
        <v>0</v>
      </c>
      <c r="AE1008" s="1">
        <f t="shared" si="246"/>
        <v>0</v>
      </c>
      <c r="AF1008" s="1">
        <v>995</v>
      </c>
      <c r="AI1008" s="1" t="str">
        <f>IFERROR(IF($AH1008&gt;=1,VLOOKUP($AG1008,STUDENT!$O$8:$Z$1507,3,0),""),"")</f>
        <v/>
      </c>
      <c r="AJ1008" s="1" t="str">
        <f>IFERROR(IF($AH1008&gt;=1,VLOOKUP($AG1008,STUDENT!$O$8:$Z$1507,4,0),""),"")</f>
        <v/>
      </c>
      <c r="AK1008" s="1" t="str">
        <f>IFERROR(IF($AH1008&gt;=1,VLOOKUP($AG1008,STUDENT!$O$8:$Z$1507,6,0),""),"")</f>
        <v/>
      </c>
      <c r="AL1008" s="1" t="str">
        <f t="shared" si="247"/>
        <v/>
      </c>
      <c r="AM1008" s="1" t="str">
        <f t="shared" si="248"/>
        <v/>
      </c>
      <c r="AN1008" s="1" t="str">
        <f t="shared" si="249"/>
        <v/>
      </c>
      <c r="AO1008" s="1" t="str">
        <f t="shared" si="250"/>
        <v/>
      </c>
      <c r="AP1008" s="1" t="str">
        <f t="shared" si="251"/>
        <v/>
      </c>
      <c r="AQ1008" s="1" t="str">
        <f t="shared" si="252"/>
        <v/>
      </c>
      <c r="AR1008" s="1" t="str">
        <f t="shared" si="253"/>
        <v/>
      </c>
      <c r="AS1008" s="1" t="str">
        <f t="shared" si="254"/>
        <v/>
      </c>
      <c r="AT1008" s="1" t="str">
        <f t="shared" si="255"/>
        <v/>
      </c>
      <c r="AU1008" s="1" t="str">
        <f t="shared" si="256"/>
        <v/>
      </c>
      <c r="AV1008" s="1" t="str">
        <f t="shared" si="257"/>
        <v/>
      </c>
      <c r="AW1008" s="1" t="str">
        <f t="shared" si="258"/>
        <v/>
      </c>
      <c r="AX1008" s="1" t="str">
        <f t="shared" si="259"/>
        <v/>
      </c>
      <c r="AY1008" s="1">
        <f>IFERROR(IF($AE1008&gt;$AE1007,VLOOKUP($AC1008+AL$1,STOCK!$F$10:$AB$209,16,0),IF($AE1008=$AE1007,(IF(AY1007&gt;=1,AY1007-COUNTIFS($AE1007:$AE1007,$AC1008,AL1007:AL1007,$AI$1),0)),0)),0)</f>
        <v>0</v>
      </c>
      <c r="AZ1008" s="1">
        <f>IFERROR(IF($AE1008&gt;$AE1007,VLOOKUP($AC1008+AM$1,STOCK!$F$10:$AB$209,16,0),IF($AE1008=$AE1007,(IF(AZ1007&gt;=1,AZ1007-COUNTIFS($AE1007:$AE1007,$AC1008,AM1007:AM1007,$AI$1),0)),0)),0)</f>
        <v>0</v>
      </c>
      <c r="BA1008" s="1">
        <f>IFERROR(IF($AE1008&gt;$AE1007,VLOOKUP($AC1008+AN$1,STOCK!$F$10:$AB$209,16,0),IF($AE1008=$AE1007,(IF(BA1007&gt;=1,BA1007-COUNTIFS($AE1007:$AE1007,$AC1008,AN1007:AN1007,$AI$1),0)),0)),0)</f>
        <v>0</v>
      </c>
      <c r="BB1008" s="1">
        <f>IFERROR(IF($AE1008&gt;$AE1007,VLOOKUP($AC1008+AO$1,STOCK!$F$10:$AB$209,16,0),IF($AE1008=$AE1007,(IF(BB1007&gt;=1,BB1007-COUNTIFS($AE1007:$AE1007,$AC1008,AO1007:AO1007,$AI$1),0)),0)),0)</f>
        <v>0</v>
      </c>
      <c r="BC1008" s="1">
        <f>IFERROR(IF($AE1008&gt;$AE1007,VLOOKUP($AC1008+AP$1,STOCK!$F$10:$AB$209,16,0),IF($AE1008=$AE1007,(IF(BC1007&gt;=1,BC1007-COUNTIFS($AE1007:$AE1007,$AC1008,AP1007:AP1007,$AI$1),0)),0)),0)</f>
        <v>0</v>
      </c>
      <c r="BD1008" s="1">
        <f>IFERROR(IF($AE1008&gt;$AE1007,VLOOKUP($AC1008+AQ$1,STOCK!$F$10:$AB$209,16,0),IF($AE1008=$AE1007,(IF(BD1007&gt;=1,BD1007-COUNTIFS($AE1007:$AE1007,$AC1008,AQ1007:AQ1007,$AI$1),0)),0)),0)</f>
        <v>0</v>
      </c>
      <c r="BE1008" s="1">
        <f>IFERROR(IF($AE1008&gt;$AE1007,VLOOKUP($AC1008+AR$1,STOCK!$F$10:$AB$209,16,0),IF($AE1008=$AE1007,(IF(BE1007&gt;=1,BE1007-COUNTIFS($AE1007:$AE1007,$AC1008,AR1007:AR1007,$AI$1),0)),0)),0)</f>
        <v>0</v>
      </c>
      <c r="BF1008" s="1">
        <f>IFERROR(IF($AE1008&gt;$AE1007,VLOOKUP($AC1008+AS$1,STOCK!$F$10:$AB$209,16,0),IF($AE1008=$AE1007,(IF(BF1007&gt;=1,BF1007-COUNTIFS($AE1007:$AE1007,$AC1008,AS1007:AS1007,$AI$1),0)),0)),0)</f>
        <v>0</v>
      </c>
      <c r="BG1008" s="1">
        <f>IFERROR(IF($AE1008&gt;$AE1007,VLOOKUP($AC1008+AT$1,STOCK!$F$10:$AB$209,16,0),IF($AE1008=$AE1007,(IF(BG1007&gt;=1,BG1007-COUNTIFS($AE1007:$AE1007,$AC1008,AT1007:AT1007,$AI$1),0)),0)),0)</f>
        <v>0</v>
      </c>
      <c r="BH1008" s="1">
        <f>IFERROR(IF($AE1008&gt;$AE1007,VLOOKUP($AC1008+AU$1,STOCK!$F$10:$AB$209,16,0),IF($AE1008=$AE1007,(IF(BH1007&gt;=1,BH1007-COUNTIFS($AE1007:$AE1007,$AC1008,AU1007:AU1007,$AI$1),0)),0)),0)</f>
        <v>0</v>
      </c>
      <c r="BI1008" s="1">
        <f>IFERROR(IF($AE1008&gt;$AE1007,VLOOKUP($AC1008+AV$1,STOCK!$F$10:$AB$209,16,0),IF($AE1008=$AE1007,(IF(BI1007&gt;=1,BI1007-COUNTIFS($AE1007:$AE1007,$AC1008,AV1007:AV1007,$AI$1),0)),0)),0)</f>
        <v>0</v>
      </c>
      <c r="BJ1008" s="1">
        <f>IFERROR(IF($AE1008&gt;$AE1007,VLOOKUP($AC1008+AW$1,STOCK!$F$10:$AB$209,16,0),IF($AE1008=$AE1007,(IF(BJ1007&gt;=1,BJ1007-COUNTIFS($AE1007:$AE1007,$AC1008,AW1007:AW1007,$AI$1),0)),0)),0)</f>
        <v>0</v>
      </c>
      <c r="BK1008" s="1">
        <f>IFERROR(IF($AE1008&gt;$AE1007,VLOOKUP($AC1008+AX$1,STOCK!$F$10:$AB$209,16,0),IF($AE1008=$AE1007,(IF(BK1007&gt;=1,BK1007-COUNTIFS($AE1007:$AE1007,$AC1008,AX1007:AX1007,$AI$1),0)),0)),0)</f>
        <v>0</v>
      </c>
      <c r="BL1008" s="1">
        <f>IFERROR(IF($AE1008&gt;$AE1007,VLOOKUP($AC1008+AL$1,STOCK!$F$10:$AB$209,17,0),IF($AE1008=$AE1007,(IF(BL1007&gt;=1,BL1007-COUNTIFS($AE1007:$AE1007,$AC1008,AL1007:AL1007,$AI$2),0)),0)),0)</f>
        <v>0</v>
      </c>
      <c r="BM1008" s="1">
        <f>IFERROR(IF($AE1008&gt;$AE1007,VLOOKUP($AC1008+AM$1,STOCK!$F$10:$AB$209,17,0),IF($AE1008=$AE1007,(IF(BM1007&gt;=1,BM1007-COUNTIFS($AE1007:$AE1007,$AC1008,AM1007:AM1007,$AI$2),0)),0)),0)</f>
        <v>0</v>
      </c>
      <c r="BN1008" s="1">
        <f>IFERROR(IF($AE1008&gt;$AE1007,VLOOKUP($AC1008+AN$1,STOCK!$F$10:$AB$209,17,0),IF($AE1008=$AE1007,(IF(BN1007&gt;=1,BN1007-COUNTIFS($AE1007:$AE1007,$AC1008,AN1007:AN1007,$AI$2),0)),0)),0)</f>
        <v>0</v>
      </c>
      <c r="BO1008" s="1">
        <f>IFERROR(IF($AE1008&gt;$AE1007,VLOOKUP($AC1008+AO$1,STOCK!$F$10:$AB$209,17,0),IF($AE1008=$AE1007,(IF(BO1007&gt;=1,BO1007-COUNTIFS($AE1007:$AE1007,$AC1008,AO1007:AO1007,$AI$2),0)),0)),0)</f>
        <v>0</v>
      </c>
      <c r="BP1008" s="1">
        <f>IFERROR(IF($AE1008&gt;$AE1007,VLOOKUP($AC1008+AP$1,STOCK!$F$10:$AB$209,17,0),IF($AE1008=$AE1007,(IF(BP1007&gt;=1,BP1007-COUNTIFS($AE1007:$AE1007,$AC1008,AP1007:AP1007,$AI$2),0)),0)),0)</f>
        <v>0</v>
      </c>
      <c r="BQ1008" s="1">
        <f>IFERROR(IF($AE1008&gt;$AE1007,VLOOKUP($AC1008+AQ$1,STOCK!$F$10:$AB$209,17,0),IF($AE1008=$AE1007,(IF(BQ1007&gt;=1,BQ1007-COUNTIFS($AE1007:$AE1007,$AC1008,AQ1007:AQ1007,$AI$2),0)),0)),0)</f>
        <v>0</v>
      </c>
      <c r="BR1008" s="1">
        <f>IFERROR(IF($AE1008&gt;$AE1007,VLOOKUP($AC1008+AR$1,STOCK!$F$10:$AB$209,17,0),IF($AE1008=$AE1007,(IF(BR1007&gt;=1,BR1007-COUNTIFS($AE1007:$AE1007,$AC1008,AR1007:AR1007,$AI$2),0)),0)),0)</f>
        <v>0</v>
      </c>
      <c r="BS1008" s="1">
        <f>IFERROR(IF($AE1008&gt;$AE1007,VLOOKUP($AC1008+AS$1,STOCK!$F$10:$AB$209,17,0),IF($AE1008=$AE1007,(IF(BS1007&gt;=1,BS1007-COUNTIFS($AE1007:$AE1007,$AC1008,AS1007:AS1007,$AI$2),0)),0)),0)</f>
        <v>0</v>
      </c>
      <c r="BT1008" s="1">
        <f>IFERROR(IF($AE1008&gt;$AE1007,VLOOKUP($AC1008+AT$1,STOCK!$F$10:$AB$209,17,0),IF($AE1008=$AE1007,(IF(BT1007&gt;=1,BT1007-COUNTIFS($AE1007:$AE1007,$AC1008,AT1007:AT1007,$AI$2),0)),0)),0)</f>
        <v>0</v>
      </c>
      <c r="BU1008" s="1">
        <f>IFERROR(IF($AE1008&gt;$AE1007,VLOOKUP($AC1008+AU$1,STOCK!$F$10:$AB$209,17,0),IF($AE1008=$AE1007,(IF(BU1007&gt;=1,BU1007-COUNTIFS($AE1007:$AE1007,$AC1008,AU1007:AU1007,$AI$2),0)),0)),0)</f>
        <v>0</v>
      </c>
      <c r="BV1008" s="1">
        <f>IFERROR(IF($AE1008&gt;$AE1007,VLOOKUP($AC1008+AV$1,STOCK!$F$10:$AB$209,17,0),IF($AE1008=$AE1007,(IF(BV1007&gt;=1,BV1007-COUNTIFS($AE1007:$AE1007,$AC1008,AV1007:AV1007,$AI$2),0)),0)),0)</f>
        <v>0</v>
      </c>
      <c r="BW1008" s="1">
        <f>IFERROR(IF($AE1008&gt;$AE1007,VLOOKUP($AC1008+AW$1,STOCK!$F$10:$AB$209,17,0),IF($AE1008=$AE1007,(IF(BW1007&gt;=1,BW1007-COUNTIFS($AE1007:$AE1007,$AC1008,AW1007:AW1007,$AI$2),0)),0)),0)</f>
        <v>0</v>
      </c>
      <c r="BX1008" s="1">
        <f>IFERROR(IF($AE1008&gt;$AE1007,VLOOKUP($AC1008+AX$1,STOCK!$F$10:$AB$209,17,0),IF($AE1008=$AE1007,(IF(BX1007&gt;=1,BX1007-COUNTIFS($AE1007:$AE1007,$AC1008,AX1007:AX1007,$AI$2),0)),0)),0)</f>
        <v>0</v>
      </c>
    </row>
    <row r="1009" spans="29:76" x14ac:dyDescent="0.25">
      <c r="AC1009" s="1">
        <f t="shared" si="245"/>
        <v>0</v>
      </c>
      <c r="AD1009" s="1">
        <f>IFERROR(IF(LEN(AK1009)&gt;=1,VLOOKUP(HLOOKUP(AK1009,PROFILE!$K$5:$V$8,4,0),PROFILE!$F$1:$G$3,2,0),0),0)</f>
        <v>0</v>
      </c>
      <c r="AE1009" s="1">
        <f t="shared" si="246"/>
        <v>0</v>
      </c>
      <c r="AF1009" s="1">
        <v>996</v>
      </c>
      <c r="AI1009" s="1" t="str">
        <f>IFERROR(IF($AH1009&gt;=1,VLOOKUP($AG1009,STUDENT!$O$8:$Z$1507,3,0),""),"")</f>
        <v/>
      </c>
      <c r="AJ1009" s="1" t="str">
        <f>IFERROR(IF($AH1009&gt;=1,VLOOKUP($AG1009,STUDENT!$O$8:$Z$1507,4,0),""),"")</f>
        <v/>
      </c>
      <c r="AK1009" s="1" t="str">
        <f>IFERROR(IF($AH1009&gt;=1,VLOOKUP($AG1009,STUDENT!$O$8:$Z$1507,6,0),""),"")</f>
        <v/>
      </c>
      <c r="AL1009" s="1" t="str">
        <f t="shared" si="247"/>
        <v/>
      </c>
      <c r="AM1009" s="1" t="str">
        <f t="shared" si="248"/>
        <v/>
      </c>
      <c r="AN1009" s="1" t="str">
        <f t="shared" si="249"/>
        <v/>
      </c>
      <c r="AO1009" s="1" t="str">
        <f t="shared" si="250"/>
        <v/>
      </c>
      <c r="AP1009" s="1" t="str">
        <f t="shared" si="251"/>
        <v/>
      </c>
      <c r="AQ1009" s="1" t="str">
        <f t="shared" si="252"/>
        <v/>
      </c>
      <c r="AR1009" s="1" t="str">
        <f t="shared" si="253"/>
        <v/>
      </c>
      <c r="AS1009" s="1" t="str">
        <f t="shared" si="254"/>
        <v/>
      </c>
      <c r="AT1009" s="1" t="str">
        <f t="shared" si="255"/>
        <v/>
      </c>
      <c r="AU1009" s="1" t="str">
        <f t="shared" si="256"/>
        <v/>
      </c>
      <c r="AV1009" s="1" t="str">
        <f t="shared" si="257"/>
        <v/>
      </c>
      <c r="AW1009" s="1" t="str">
        <f t="shared" si="258"/>
        <v/>
      </c>
      <c r="AX1009" s="1" t="str">
        <f t="shared" si="259"/>
        <v/>
      </c>
      <c r="AY1009" s="1">
        <f>IFERROR(IF($AE1009&gt;$AE1008,VLOOKUP($AC1009+AL$1,STOCK!$F$10:$AB$209,16,0),IF($AE1009=$AE1008,(IF(AY1008&gt;=1,AY1008-COUNTIFS($AE1008:$AE1008,$AC1009,AL1008:AL1008,$AI$1),0)),0)),0)</f>
        <v>0</v>
      </c>
      <c r="AZ1009" s="1">
        <f>IFERROR(IF($AE1009&gt;$AE1008,VLOOKUP($AC1009+AM$1,STOCK!$F$10:$AB$209,16,0),IF($AE1009=$AE1008,(IF(AZ1008&gt;=1,AZ1008-COUNTIFS($AE1008:$AE1008,$AC1009,AM1008:AM1008,$AI$1),0)),0)),0)</f>
        <v>0</v>
      </c>
      <c r="BA1009" s="1">
        <f>IFERROR(IF($AE1009&gt;$AE1008,VLOOKUP($AC1009+AN$1,STOCK!$F$10:$AB$209,16,0),IF($AE1009=$AE1008,(IF(BA1008&gt;=1,BA1008-COUNTIFS($AE1008:$AE1008,$AC1009,AN1008:AN1008,$AI$1),0)),0)),0)</f>
        <v>0</v>
      </c>
      <c r="BB1009" s="1">
        <f>IFERROR(IF($AE1009&gt;$AE1008,VLOOKUP($AC1009+AO$1,STOCK!$F$10:$AB$209,16,0),IF($AE1009=$AE1008,(IF(BB1008&gt;=1,BB1008-COUNTIFS($AE1008:$AE1008,$AC1009,AO1008:AO1008,$AI$1),0)),0)),0)</f>
        <v>0</v>
      </c>
      <c r="BC1009" s="1">
        <f>IFERROR(IF($AE1009&gt;$AE1008,VLOOKUP($AC1009+AP$1,STOCK!$F$10:$AB$209,16,0),IF($AE1009=$AE1008,(IF(BC1008&gt;=1,BC1008-COUNTIFS($AE1008:$AE1008,$AC1009,AP1008:AP1008,$AI$1),0)),0)),0)</f>
        <v>0</v>
      </c>
      <c r="BD1009" s="1">
        <f>IFERROR(IF($AE1009&gt;$AE1008,VLOOKUP($AC1009+AQ$1,STOCK!$F$10:$AB$209,16,0),IF($AE1009=$AE1008,(IF(BD1008&gt;=1,BD1008-COUNTIFS($AE1008:$AE1008,$AC1009,AQ1008:AQ1008,$AI$1),0)),0)),0)</f>
        <v>0</v>
      </c>
      <c r="BE1009" s="1">
        <f>IFERROR(IF($AE1009&gt;$AE1008,VLOOKUP($AC1009+AR$1,STOCK!$F$10:$AB$209,16,0),IF($AE1009=$AE1008,(IF(BE1008&gt;=1,BE1008-COUNTIFS($AE1008:$AE1008,$AC1009,AR1008:AR1008,$AI$1),0)),0)),0)</f>
        <v>0</v>
      </c>
      <c r="BF1009" s="1">
        <f>IFERROR(IF($AE1009&gt;$AE1008,VLOOKUP($AC1009+AS$1,STOCK!$F$10:$AB$209,16,0),IF($AE1009=$AE1008,(IF(BF1008&gt;=1,BF1008-COUNTIFS($AE1008:$AE1008,$AC1009,AS1008:AS1008,$AI$1),0)),0)),0)</f>
        <v>0</v>
      </c>
      <c r="BG1009" s="1">
        <f>IFERROR(IF($AE1009&gt;$AE1008,VLOOKUP($AC1009+AT$1,STOCK!$F$10:$AB$209,16,0),IF($AE1009=$AE1008,(IF(BG1008&gt;=1,BG1008-COUNTIFS($AE1008:$AE1008,$AC1009,AT1008:AT1008,$AI$1),0)),0)),0)</f>
        <v>0</v>
      </c>
      <c r="BH1009" s="1">
        <f>IFERROR(IF($AE1009&gt;$AE1008,VLOOKUP($AC1009+AU$1,STOCK!$F$10:$AB$209,16,0),IF($AE1009=$AE1008,(IF(BH1008&gt;=1,BH1008-COUNTIFS($AE1008:$AE1008,$AC1009,AU1008:AU1008,$AI$1),0)),0)),0)</f>
        <v>0</v>
      </c>
      <c r="BI1009" s="1">
        <f>IFERROR(IF($AE1009&gt;$AE1008,VLOOKUP($AC1009+AV$1,STOCK!$F$10:$AB$209,16,0),IF($AE1009=$AE1008,(IF(BI1008&gt;=1,BI1008-COUNTIFS($AE1008:$AE1008,$AC1009,AV1008:AV1008,$AI$1),0)),0)),0)</f>
        <v>0</v>
      </c>
      <c r="BJ1009" s="1">
        <f>IFERROR(IF($AE1009&gt;$AE1008,VLOOKUP($AC1009+AW$1,STOCK!$F$10:$AB$209,16,0),IF($AE1009=$AE1008,(IF(BJ1008&gt;=1,BJ1008-COUNTIFS($AE1008:$AE1008,$AC1009,AW1008:AW1008,$AI$1),0)),0)),0)</f>
        <v>0</v>
      </c>
      <c r="BK1009" s="1">
        <f>IFERROR(IF($AE1009&gt;$AE1008,VLOOKUP($AC1009+AX$1,STOCK!$F$10:$AB$209,16,0),IF($AE1009=$AE1008,(IF(BK1008&gt;=1,BK1008-COUNTIFS($AE1008:$AE1008,$AC1009,AX1008:AX1008,$AI$1),0)),0)),0)</f>
        <v>0</v>
      </c>
      <c r="BL1009" s="1">
        <f>IFERROR(IF($AE1009&gt;$AE1008,VLOOKUP($AC1009+AL$1,STOCK!$F$10:$AB$209,17,0),IF($AE1009=$AE1008,(IF(BL1008&gt;=1,BL1008-COUNTIFS($AE1008:$AE1008,$AC1009,AL1008:AL1008,$AI$2),0)),0)),0)</f>
        <v>0</v>
      </c>
      <c r="BM1009" s="1">
        <f>IFERROR(IF($AE1009&gt;$AE1008,VLOOKUP($AC1009+AM$1,STOCK!$F$10:$AB$209,17,0),IF($AE1009=$AE1008,(IF(BM1008&gt;=1,BM1008-COUNTIFS($AE1008:$AE1008,$AC1009,AM1008:AM1008,$AI$2),0)),0)),0)</f>
        <v>0</v>
      </c>
      <c r="BN1009" s="1">
        <f>IFERROR(IF($AE1009&gt;$AE1008,VLOOKUP($AC1009+AN$1,STOCK!$F$10:$AB$209,17,0),IF($AE1009=$AE1008,(IF(BN1008&gt;=1,BN1008-COUNTIFS($AE1008:$AE1008,$AC1009,AN1008:AN1008,$AI$2),0)),0)),0)</f>
        <v>0</v>
      </c>
      <c r="BO1009" s="1">
        <f>IFERROR(IF($AE1009&gt;$AE1008,VLOOKUP($AC1009+AO$1,STOCK!$F$10:$AB$209,17,0),IF($AE1009=$AE1008,(IF(BO1008&gt;=1,BO1008-COUNTIFS($AE1008:$AE1008,$AC1009,AO1008:AO1008,$AI$2),0)),0)),0)</f>
        <v>0</v>
      </c>
      <c r="BP1009" s="1">
        <f>IFERROR(IF($AE1009&gt;$AE1008,VLOOKUP($AC1009+AP$1,STOCK!$F$10:$AB$209,17,0),IF($AE1009=$AE1008,(IF(BP1008&gt;=1,BP1008-COUNTIFS($AE1008:$AE1008,$AC1009,AP1008:AP1008,$AI$2),0)),0)),0)</f>
        <v>0</v>
      </c>
      <c r="BQ1009" s="1">
        <f>IFERROR(IF($AE1009&gt;$AE1008,VLOOKUP($AC1009+AQ$1,STOCK!$F$10:$AB$209,17,0),IF($AE1009=$AE1008,(IF(BQ1008&gt;=1,BQ1008-COUNTIFS($AE1008:$AE1008,$AC1009,AQ1008:AQ1008,$AI$2),0)),0)),0)</f>
        <v>0</v>
      </c>
      <c r="BR1009" s="1">
        <f>IFERROR(IF($AE1009&gt;$AE1008,VLOOKUP($AC1009+AR$1,STOCK!$F$10:$AB$209,17,0),IF($AE1009=$AE1008,(IF(BR1008&gt;=1,BR1008-COUNTIFS($AE1008:$AE1008,$AC1009,AR1008:AR1008,$AI$2),0)),0)),0)</f>
        <v>0</v>
      </c>
      <c r="BS1009" s="1">
        <f>IFERROR(IF($AE1009&gt;$AE1008,VLOOKUP($AC1009+AS$1,STOCK!$F$10:$AB$209,17,0),IF($AE1009=$AE1008,(IF(BS1008&gt;=1,BS1008-COUNTIFS($AE1008:$AE1008,$AC1009,AS1008:AS1008,$AI$2),0)),0)),0)</f>
        <v>0</v>
      </c>
      <c r="BT1009" s="1">
        <f>IFERROR(IF($AE1009&gt;$AE1008,VLOOKUP($AC1009+AT$1,STOCK!$F$10:$AB$209,17,0),IF($AE1009=$AE1008,(IF(BT1008&gt;=1,BT1008-COUNTIFS($AE1008:$AE1008,$AC1009,AT1008:AT1008,$AI$2),0)),0)),0)</f>
        <v>0</v>
      </c>
      <c r="BU1009" s="1">
        <f>IFERROR(IF($AE1009&gt;$AE1008,VLOOKUP($AC1009+AU$1,STOCK!$F$10:$AB$209,17,0),IF($AE1009=$AE1008,(IF(BU1008&gt;=1,BU1008-COUNTIFS($AE1008:$AE1008,$AC1009,AU1008:AU1008,$AI$2),0)),0)),0)</f>
        <v>0</v>
      </c>
      <c r="BV1009" s="1">
        <f>IFERROR(IF($AE1009&gt;$AE1008,VLOOKUP($AC1009+AV$1,STOCK!$F$10:$AB$209,17,0),IF($AE1009=$AE1008,(IF(BV1008&gt;=1,BV1008-COUNTIFS($AE1008:$AE1008,$AC1009,AV1008:AV1008,$AI$2),0)),0)),0)</f>
        <v>0</v>
      </c>
      <c r="BW1009" s="1">
        <f>IFERROR(IF($AE1009&gt;$AE1008,VLOOKUP($AC1009+AW$1,STOCK!$F$10:$AB$209,17,0),IF($AE1009=$AE1008,(IF(BW1008&gt;=1,BW1008-COUNTIFS($AE1008:$AE1008,$AC1009,AW1008:AW1008,$AI$2),0)),0)),0)</f>
        <v>0</v>
      </c>
      <c r="BX1009" s="1">
        <f>IFERROR(IF($AE1009&gt;$AE1008,VLOOKUP($AC1009+AX$1,STOCK!$F$10:$AB$209,17,0),IF($AE1009=$AE1008,(IF(BX1008&gt;=1,BX1008-COUNTIFS($AE1008:$AE1008,$AC1009,AX1008:AX1008,$AI$2),0)),0)),0)</f>
        <v>0</v>
      </c>
    </row>
    <row r="1010" spans="29:76" x14ac:dyDescent="0.25">
      <c r="AC1010" s="1">
        <f t="shared" si="245"/>
        <v>0</v>
      </c>
      <c r="AD1010" s="1">
        <f>IFERROR(IF(LEN(AK1010)&gt;=1,VLOOKUP(HLOOKUP(AK1010,PROFILE!$K$5:$V$8,4,0),PROFILE!$F$1:$G$3,2,0),0),0)</f>
        <v>0</v>
      </c>
      <c r="AE1010" s="1">
        <f t="shared" si="246"/>
        <v>0</v>
      </c>
      <c r="AF1010" s="1">
        <v>997</v>
      </c>
      <c r="AI1010" s="1" t="str">
        <f>IFERROR(IF($AH1010&gt;=1,VLOOKUP($AG1010,STUDENT!$O$8:$Z$1507,3,0),""),"")</f>
        <v/>
      </c>
      <c r="AJ1010" s="1" t="str">
        <f>IFERROR(IF($AH1010&gt;=1,VLOOKUP($AG1010,STUDENT!$O$8:$Z$1507,4,0),""),"")</f>
        <v/>
      </c>
      <c r="AK1010" s="1" t="str">
        <f>IFERROR(IF($AH1010&gt;=1,VLOOKUP($AG1010,STUDENT!$O$8:$Z$1507,6,0),""),"")</f>
        <v/>
      </c>
      <c r="AL1010" s="1" t="str">
        <f t="shared" si="247"/>
        <v/>
      </c>
      <c r="AM1010" s="1" t="str">
        <f t="shared" si="248"/>
        <v/>
      </c>
      <c r="AN1010" s="1" t="str">
        <f t="shared" si="249"/>
        <v/>
      </c>
      <c r="AO1010" s="1" t="str">
        <f t="shared" si="250"/>
        <v/>
      </c>
      <c r="AP1010" s="1" t="str">
        <f t="shared" si="251"/>
        <v/>
      </c>
      <c r="AQ1010" s="1" t="str">
        <f t="shared" si="252"/>
        <v/>
      </c>
      <c r="AR1010" s="1" t="str">
        <f t="shared" si="253"/>
        <v/>
      </c>
      <c r="AS1010" s="1" t="str">
        <f t="shared" si="254"/>
        <v/>
      </c>
      <c r="AT1010" s="1" t="str">
        <f t="shared" si="255"/>
        <v/>
      </c>
      <c r="AU1010" s="1" t="str">
        <f t="shared" si="256"/>
        <v/>
      </c>
      <c r="AV1010" s="1" t="str">
        <f t="shared" si="257"/>
        <v/>
      </c>
      <c r="AW1010" s="1" t="str">
        <f t="shared" si="258"/>
        <v/>
      </c>
      <c r="AX1010" s="1" t="str">
        <f t="shared" si="259"/>
        <v/>
      </c>
      <c r="AY1010" s="1">
        <f>IFERROR(IF($AE1010&gt;$AE1009,VLOOKUP($AC1010+AL$1,STOCK!$F$10:$AB$209,16,0),IF($AE1010=$AE1009,(IF(AY1009&gt;=1,AY1009-COUNTIFS($AE1009:$AE1009,$AC1010,AL1009:AL1009,$AI$1),0)),0)),0)</f>
        <v>0</v>
      </c>
      <c r="AZ1010" s="1">
        <f>IFERROR(IF($AE1010&gt;$AE1009,VLOOKUP($AC1010+AM$1,STOCK!$F$10:$AB$209,16,0),IF($AE1010=$AE1009,(IF(AZ1009&gt;=1,AZ1009-COUNTIFS($AE1009:$AE1009,$AC1010,AM1009:AM1009,$AI$1),0)),0)),0)</f>
        <v>0</v>
      </c>
      <c r="BA1010" s="1">
        <f>IFERROR(IF($AE1010&gt;$AE1009,VLOOKUP($AC1010+AN$1,STOCK!$F$10:$AB$209,16,0),IF($AE1010=$AE1009,(IF(BA1009&gt;=1,BA1009-COUNTIFS($AE1009:$AE1009,$AC1010,AN1009:AN1009,$AI$1),0)),0)),0)</f>
        <v>0</v>
      </c>
      <c r="BB1010" s="1">
        <f>IFERROR(IF($AE1010&gt;$AE1009,VLOOKUP($AC1010+AO$1,STOCK!$F$10:$AB$209,16,0),IF($AE1010=$AE1009,(IF(BB1009&gt;=1,BB1009-COUNTIFS($AE1009:$AE1009,$AC1010,AO1009:AO1009,$AI$1),0)),0)),0)</f>
        <v>0</v>
      </c>
      <c r="BC1010" s="1">
        <f>IFERROR(IF($AE1010&gt;$AE1009,VLOOKUP($AC1010+AP$1,STOCK!$F$10:$AB$209,16,0),IF($AE1010=$AE1009,(IF(BC1009&gt;=1,BC1009-COUNTIFS($AE1009:$AE1009,$AC1010,AP1009:AP1009,$AI$1),0)),0)),0)</f>
        <v>0</v>
      </c>
      <c r="BD1010" s="1">
        <f>IFERROR(IF($AE1010&gt;$AE1009,VLOOKUP($AC1010+AQ$1,STOCK!$F$10:$AB$209,16,0),IF($AE1010=$AE1009,(IF(BD1009&gt;=1,BD1009-COUNTIFS($AE1009:$AE1009,$AC1010,AQ1009:AQ1009,$AI$1),0)),0)),0)</f>
        <v>0</v>
      </c>
      <c r="BE1010" s="1">
        <f>IFERROR(IF($AE1010&gt;$AE1009,VLOOKUP($AC1010+AR$1,STOCK!$F$10:$AB$209,16,0),IF($AE1010=$AE1009,(IF(BE1009&gt;=1,BE1009-COUNTIFS($AE1009:$AE1009,$AC1010,AR1009:AR1009,$AI$1),0)),0)),0)</f>
        <v>0</v>
      </c>
      <c r="BF1010" s="1">
        <f>IFERROR(IF($AE1010&gt;$AE1009,VLOOKUP($AC1010+AS$1,STOCK!$F$10:$AB$209,16,0),IF($AE1010=$AE1009,(IF(BF1009&gt;=1,BF1009-COUNTIFS($AE1009:$AE1009,$AC1010,AS1009:AS1009,$AI$1),0)),0)),0)</f>
        <v>0</v>
      </c>
      <c r="BG1010" s="1">
        <f>IFERROR(IF($AE1010&gt;$AE1009,VLOOKUP($AC1010+AT$1,STOCK!$F$10:$AB$209,16,0),IF($AE1010=$AE1009,(IF(BG1009&gt;=1,BG1009-COUNTIFS($AE1009:$AE1009,$AC1010,AT1009:AT1009,$AI$1),0)),0)),0)</f>
        <v>0</v>
      </c>
      <c r="BH1010" s="1">
        <f>IFERROR(IF($AE1010&gt;$AE1009,VLOOKUP($AC1010+AU$1,STOCK!$F$10:$AB$209,16,0),IF($AE1010=$AE1009,(IF(BH1009&gt;=1,BH1009-COUNTIFS($AE1009:$AE1009,$AC1010,AU1009:AU1009,$AI$1),0)),0)),0)</f>
        <v>0</v>
      </c>
      <c r="BI1010" s="1">
        <f>IFERROR(IF($AE1010&gt;$AE1009,VLOOKUP($AC1010+AV$1,STOCK!$F$10:$AB$209,16,0),IF($AE1010=$AE1009,(IF(BI1009&gt;=1,BI1009-COUNTIFS($AE1009:$AE1009,$AC1010,AV1009:AV1009,$AI$1),0)),0)),0)</f>
        <v>0</v>
      </c>
      <c r="BJ1010" s="1">
        <f>IFERROR(IF($AE1010&gt;$AE1009,VLOOKUP($AC1010+AW$1,STOCK!$F$10:$AB$209,16,0),IF($AE1010=$AE1009,(IF(BJ1009&gt;=1,BJ1009-COUNTIFS($AE1009:$AE1009,$AC1010,AW1009:AW1009,$AI$1),0)),0)),0)</f>
        <v>0</v>
      </c>
      <c r="BK1010" s="1">
        <f>IFERROR(IF($AE1010&gt;$AE1009,VLOOKUP($AC1010+AX$1,STOCK!$F$10:$AB$209,16,0),IF($AE1010=$AE1009,(IF(BK1009&gt;=1,BK1009-COUNTIFS($AE1009:$AE1009,$AC1010,AX1009:AX1009,$AI$1),0)),0)),0)</f>
        <v>0</v>
      </c>
      <c r="BL1010" s="1">
        <f>IFERROR(IF($AE1010&gt;$AE1009,VLOOKUP($AC1010+AL$1,STOCK!$F$10:$AB$209,17,0),IF($AE1010=$AE1009,(IF(BL1009&gt;=1,BL1009-COUNTIFS($AE1009:$AE1009,$AC1010,AL1009:AL1009,$AI$2),0)),0)),0)</f>
        <v>0</v>
      </c>
      <c r="BM1010" s="1">
        <f>IFERROR(IF($AE1010&gt;$AE1009,VLOOKUP($AC1010+AM$1,STOCK!$F$10:$AB$209,17,0),IF($AE1010=$AE1009,(IF(BM1009&gt;=1,BM1009-COUNTIFS($AE1009:$AE1009,$AC1010,AM1009:AM1009,$AI$2),0)),0)),0)</f>
        <v>0</v>
      </c>
      <c r="BN1010" s="1">
        <f>IFERROR(IF($AE1010&gt;$AE1009,VLOOKUP($AC1010+AN$1,STOCK!$F$10:$AB$209,17,0),IF($AE1010=$AE1009,(IF(BN1009&gt;=1,BN1009-COUNTIFS($AE1009:$AE1009,$AC1010,AN1009:AN1009,$AI$2),0)),0)),0)</f>
        <v>0</v>
      </c>
      <c r="BO1010" s="1">
        <f>IFERROR(IF($AE1010&gt;$AE1009,VLOOKUP($AC1010+AO$1,STOCK!$F$10:$AB$209,17,0),IF($AE1010=$AE1009,(IF(BO1009&gt;=1,BO1009-COUNTIFS($AE1009:$AE1009,$AC1010,AO1009:AO1009,$AI$2),0)),0)),0)</f>
        <v>0</v>
      </c>
      <c r="BP1010" s="1">
        <f>IFERROR(IF($AE1010&gt;$AE1009,VLOOKUP($AC1010+AP$1,STOCK!$F$10:$AB$209,17,0),IF($AE1010=$AE1009,(IF(BP1009&gt;=1,BP1009-COUNTIFS($AE1009:$AE1009,$AC1010,AP1009:AP1009,$AI$2),0)),0)),0)</f>
        <v>0</v>
      </c>
      <c r="BQ1010" s="1">
        <f>IFERROR(IF($AE1010&gt;$AE1009,VLOOKUP($AC1010+AQ$1,STOCK!$F$10:$AB$209,17,0),IF($AE1010=$AE1009,(IF(BQ1009&gt;=1,BQ1009-COUNTIFS($AE1009:$AE1009,$AC1010,AQ1009:AQ1009,$AI$2),0)),0)),0)</f>
        <v>0</v>
      </c>
      <c r="BR1010" s="1">
        <f>IFERROR(IF($AE1010&gt;$AE1009,VLOOKUP($AC1010+AR$1,STOCK!$F$10:$AB$209,17,0),IF($AE1010=$AE1009,(IF(BR1009&gt;=1,BR1009-COUNTIFS($AE1009:$AE1009,$AC1010,AR1009:AR1009,$AI$2),0)),0)),0)</f>
        <v>0</v>
      </c>
      <c r="BS1010" s="1">
        <f>IFERROR(IF($AE1010&gt;$AE1009,VLOOKUP($AC1010+AS$1,STOCK!$F$10:$AB$209,17,0),IF($AE1010=$AE1009,(IF(BS1009&gt;=1,BS1009-COUNTIFS($AE1009:$AE1009,$AC1010,AS1009:AS1009,$AI$2),0)),0)),0)</f>
        <v>0</v>
      </c>
      <c r="BT1010" s="1">
        <f>IFERROR(IF($AE1010&gt;$AE1009,VLOOKUP($AC1010+AT$1,STOCK!$F$10:$AB$209,17,0),IF($AE1010=$AE1009,(IF(BT1009&gt;=1,BT1009-COUNTIFS($AE1009:$AE1009,$AC1010,AT1009:AT1009,$AI$2),0)),0)),0)</f>
        <v>0</v>
      </c>
      <c r="BU1010" s="1">
        <f>IFERROR(IF($AE1010&gt;$AE1009,VLOOKUP($AC1010+AU$1,STOCK!$F$10:$AB$209,17,0),IF($AE1010=$AE1009,(IF(BU1009&gt;=1,BU1009-COUNTIFS($AE1009:$AE1009,$AC1010,AU1009:AU1009,$AI$2),0)),0)),0)</f>
        <v>0</v>
      </c>
      <c r="BV1010" s="1">
        <f>IFERROR(IF($AE1010&gt;$AE1009,VLOOKUP($AC1010+AV$1,STOCK!$F$10:$AB$209,17,0),IF($AE1010=$AE1009,(IF(BV1009&gt;=1,BV1009-COUNTIFS($AE1009:$AE1009,$AC1010,AV1009:AV1009,$AI$2),0)),0)),0)</f>
        <v>0</v>
      </c>
      <c r="BW1010" s="1">
        <f>IFERROR(IF($AE1010&gt;$AE1009,VLOOKUP($AC1010+AW$1,STOCK!$F$10:$AB$209,17,0),IF($AE1010=$AE1009,(IF(BW1009&gt;=1,BW1009-COUNTIFS($AE1009:$AE1009,$AC1010,AW1009:AW1009,$AI$2),0)),0)),0)</f>
        <v>0</v>
      </c>
      <c r="BX1010" s="1">
        <f>IFERROR(IF($AE1010&gt;$AE1009,VLOOKUP($AC1010+AX$1,STOCK!$F$10:$AB$209,17,0),IF($AE1010=$AE1009,(IF(BX1009&gt;=1,BX1009-COUNTIFS($AE1009:$AE1009,$AC1010,AX1009:AX1009,$AI$2),0)),0)),0)</f>
        <v>0</v>
      </c>
    </row>
    <row r="1011" spans="29:76" x14ac:dyDescent="0.25">
      <c r="AC1011" s="1">
        <f t="shared" si="245"/>
        <v>0</v>
      </c>
      <c r="AD1011" s="1">
        <f>IFERROR(IF(LEN(AK1011)&gt;=1,VLOOKUP(HLOOKUP(AK1011,PROFILE!$K$5:$V$8,4,0),PROFILE!$F$1:$G$3,2,0),0),0)</f>
        <v>0</v>
      </c>
      <c r="AE1011" s="1">
        <f t="shared" si="246"/>
        <v>0</v>
      </c>
      <c r="AF1011" s="1">
        <v>998</v>
      </c>
      <c r="AI1011" s="1" t="str">
        <f>IFERROR(IF($AH1011&gt;=1,VLOOKUP($AG1011,STUDENT!$O$8:$Z$1507,3,0),""),"")</f>
        <v/>
      </c>
      <c r="AJ1011" s="1" t="str">
        <f>IFERROR(IF($AH1011&gt;=1,VLOOKUP($AG1011,STUDENT!$O$8:$Z$1507,4,0),""),"")</f>
        <v/>
      </c>
      <c r="AK1011" s="1" t="str">
        <f>IFERROR(IF($AH1011&gt;=1,VLOOKUP($AG1011,STUDENT!$O$8:$Z$1507,6,0),""),"")</f>
        <v/>
      </c>
      <c r="AL1011" s="1" t="str">
        <f t="shared" si="247"/>
        <v/>
      </c>
      <c r="AM1011" s="1" t="str">
        <f t="shared" si="248"/>
        <v/>
      </c>
      <c r="AN1011" s="1" t="str">
        <f t="shared" si="249"/>
        <v/>
      </c>
      <c r="AO1011" s="1" t="str">
        <f t="shared" si="250"/>
        <v/>
      </c>
      <c r="AP1011" s="1" t="str">
        <f t="shared" si="251"/>
        <v/>
      </c>
      <c r="AQ1011" s="1" t="str">
        <f t="shared" si="252"/>
        <v/>
      </c>
      <c r="AR1011" s="1" t="str">
        <f t="shared" si="253"/>
        <v/>
      </c>
      <c r="AS1011" s="1" t="str">
        <f t="shared" si="254"/>
        <v/>
      </c>
      <c r="AT1011" s="1" t="str">
        <f t="shared" si="255"/>
        <v/>
      </c>
      <c r="AU1011" s="1" t="str">
        <f t="shared" si="256"/>
        <v/>
      </c>
      <c r="AV1011" s="1" t="str">
        <f t="shared" si="257"/>
        <v/>
      </c>
      <c r="AW1011" s="1" t="str">
        <f t="shared" si="258"/>
        <v/>
      </c>
      <c r="AX1011" s="1" t="str">
        <f t="shared" si="259"/>
        <v/>
      </c>
      <c r="AY1011" s="1">
        <f>IFERROR(IF($AE1011&gt;$AE1010,VLOOKUP($AC1011+AL$1,STOCK!$F$10:$AB$209,16,0),IF($AE1011=$AE1010,(IF(AY1010&gt;=1,AY1010-COUNTIFS($AE1010:$AE1010,$AC1011,AL1010:AL1010,$AI$1),0)),0)),0)</f>
        <v>0</v>
      </c>
      <c r="AZ1011" s="1">
        <f>IFERROR(IF($AE1011&gt;$AE1010,VLOOKUP($AC1011+AM$1,STOCK!$F$10:$AB$209,16,0),IF($AE1011=$AE1010,(IF(AZ1010&gt;=1,AZ1010-COUNTIFS($AE1010:$AE1010,$AC1011,AM1010:AM1010,$AI$1),0)),0)),0)</f>
        <v>0</v>
      </c>
      <c r="BA1011" s="1">
        <f>IFERROR(IF($AE1011&gt;$AE1010,VLOOKUP($AC1011+AN$1,STOCK!$F$10:$AB$209,16,0),IF($AE1011=$AE1010,(IF(BA1010&gt;=1,BA1010-COUNTIFS($AE1010:$AE1010,$AC1011,AN1010:AN1010,$AI$1),0)),0)),0)</f>
        <v>0</v>
      </c>
      <c r="BB1011" s="1">
        <f>IFERROR(IF($AE1011&gt;$AE1010,VLOOKUP($AC1011+AO$1,STOCK!$F$10:$AB$209,16,0),IF($AE1011=$AE1010,(IF(BB1010&gt;=1,BB1010-COUNTIFS($AE1010:$AE1010,$AC1011,AO1010:AO1010,$AI$1),0)),0)),0)</f>
        <v>0</v>
      </c>
      <c r="BC1011" s="1">
        <f>IFERROR(IF($AE1011&gt;$AE1010,VLOOKUP($AC1011+AP$1,STOCK!$F$10:$AB$209,16,0),IF($AE1011=$AE1010,(IF(BC1010&gt;=1,BC1010-COUNTIFS($AE1010:$AE1010,$AC1011,AP1010:AP1010,$AI$1),0)),0)),0)</f>
        <v>0</v>
      </c>
      <c r="BD1011" s="1">
        <f>IFERROR(IF($AE1011&gt;$AE1010,VLOOKUP($AC1011+AQ$1,STOCK!$F$10:$AB$209,16,0),IF($AE1011=$AE1010,(IF(BD1010&gt;=1,BD1010-COUNTIFS($AE1010:$AE1010,$AC1011,AQ1010:AQ1010,$AI$1),0)),0)),0)</f>
        <v>0</v>
      </c>
      <c r="BE1011" s="1">
        <f>IFERROR(IF($AE1011&gt;$AE1010,VLOOKUP($AC1011+AR$1,STOCK!$F$10:$AB$209,16,0),IF($AE1011=$AE1010,(IF(BE1010&gt;=1,BE1010-COUNTIFS($AE1010:$AE1010,$AC1011,AR1010:AR1010,$AI$1),0)),0)),0)</f>
        <v>0</v>
      </c>
      <c r="BF1011" s="1">
        <f>IFERROR(IF($AE1011&gt;$AE1010,VLOOKUP($AC1011+AS$1,STOCK!$F$10:$AB$209,16,0),IF($AE1011=$AE1010,(IF(BF1010&gt;=1,BF1010-COUNTIFS($AE1010:$AE1010,$AC1011,AS1010:AS1010,$AI$1),0)),0)),0)</f>
        <v>0</v>
      </c>
      <c r="BG1011" s="1">
        <f>IFERROR(IF($AE1011&gt;$AE1010,VLOOKUP($AC1011+AT$1,STOCK!$F$10:$AB$209,16,0),IF($AE1011=$AE1010,(IF(BG1010&gt;=1,BG1010-COUNTIFS($AE1010:$AE1010,$AC1011,AT1010:AT1010,$AI$1),0)),0)),0)</f>
        <v>0</v>
      </c>
      <c r="BH1011" s="1">
        <f>IFERROR(IF($AE1011&gt;$AE1010,VLOOKUP($AC1011+AU$1,STOCK!$F$10:$AB$209,16,0),IF($AE1011=$AE1010,(IF(BH1010&gt;=1,BH1010-COUNTIFS($AE1010:$AE1010,$AC1011,AU1010:AU1010,$AI$1),0)),0)),0)</f>
        <v>0</v>
      </c>
      <c r="BI1011" s="1">
        <f>IFERROR(IF($AE1011&gt;$AE1010,VLOOKUP($AC1011+AV$1,STOCK!$F$10:$AB$209,16,0),IF($AE1011=$AE1010,(IF(BI1010&gt;=1,BI1010-COUNTIFS($AE1010:$AE1010,$AC1011,AV1010:AV1010,$AI$1),0)),0)),0)</f>
        <v>0</v>
      </c>
      <c r="BJ1011" s="1">
        <f>IFERROR(IF($AE1011&gt;$AE1010,VLOOKUP($AC1011+AW$1,STOCK!$F$10:$AB$209,16,0),IF($AE1011=$AE1010,(IF(BJ1010&gt;=1,BJ1010-COUNTIFS($AE1010:$AE1010,$AC1011,AW1010:AW1010,$AI$1),0)),0)),0)</f>
        <v>0</v>
      </c>
      <c r="BK1011" s="1">
        <f>IFERROR(IF($AE1011&gt;$AE1010,VLOOKUP($AC1011+AX$1,STOCK!$F$10:$AB$209,16,0),IF($AE1011=$AE1010,(IF(BK1010&gt;=1,BK1010-COUNTIFS($AE1010:$AE1010,$AC1011,AX1010:AX1010,$AI$1),0)),0)),0)</f>
        <v>0</v>
      </c>
      <c r="BL1011" s="1">
        <f>IFERROR(IF($AE1011&gt;$AE1010,VLOOKUP($AC1011+AL$1,STOCK!$F$10:$AB$209,17,0),IF($AE1011=$AE1010,(IF(BL1010&gt;=1,BL1010-COUNTIFS($AE1010:$AE1010,$AC1011,AL1010:AL1010,$AI$2),0)),0)),0)</f>
        <v>0</v>
      </c>
      <c r="BM1011" s="1">
        <f>IFERROR(IF($AE1011&gt;$AE1010,VLOOKUP($AC1011+AM$1,STOCK!$F$10:$AB$209,17,0),IF($AE1011=$AE1010,(IF(BM1010&gt;=1,BM1010-COUNTIFS($AE1010:$AE1010,$AC1011,AM1010:AM1010,$AI$2),0)),0)),0)</f>
        <v>0</v>
      </c>
      <c r="BN1011" s="1">
        <f>IFERROR(IF($AE1011&gt;$AE1010,VLOOKUP($AC1011+AN$1,STOCK!$F$10:$AB$209,17,0),IF($AE1011=$AE1010,(IF(BN1010&gt;=1,BN1010-COUNTIFS($AE1010:$AE1010,$AC1011,AN1010:AN1010,$AI$2),0)),0)),0)</f>
        <v>0</v>
      </c>
      <c r="BO1011" s="1">
        <f>IFERROR(IF($AE1011&gt;$AE1010,VLOOKUP($AC1011+AO$1,STOCK!$F$10:$AB$209,17,0),IF($AE1011=$AE1010,(IF(BO1010&gt;=1,BO1010-COUNTIFS($AE1010:$AE1010,$AC1011,AO1010:AO1010,$AI$2),0)),0)),0)</f>
        <v>0</v>
      </c>
      <c r="BP1011" s="1">
        <f>IFERROR(IF($AE1011&gt;$AE1010,VLOOKUP($AC1011+AP$1,STOCK!$F$10:$AB$209,17,0),IF($AE1011=$AE1010,(IF(BP1010&gt;=1,BP1010-COUNTIFS($AE1010:$AE1010,$AC1011,AP1010:AP1010,$AI$2),0)),0)),0)</f>
        <v>0</v>
      </c>
      <c r="BQ1011" s="1">
        <f>IFERROR(IF($AE1011&gt;$AE1010,VLOOKUP($AC1011+AQ$1,STOCK!$F$10:$AB$209,17,0),IF($AE1011=$AE1010,(IF(BQ1010&gt;=1,BQ1010-COUNTIFS($AE1010:$AE1010,$AC1011,AQ1010:AQ1010,$AI$2),0)),0)),0)</f>
        <v>0</v>
      </c>
      <c r="BR1011" s="1">
        <f>IFERROR(IF($AE1011&gt;$AE1010,VLOOKUP($AC1011+AR$1,STOCK!$F$10:$AB$209,17,0),IF($AE1011=$AE1010,(IF(BR1010&gt;=1,BR1010-COUNTIFS($AE1010:$AE1010,$AC1011,AR1010:AR1010,$AI$2),0)),0)),0)</f>
        <v>0</v>
      </c>
      <c r="BS1011" s="1">
        <f>IFERROR(IF($AE1011&gt;$AE1010,VLOOKUP($AC1011+AS$1,STOCK!$F$10:$AB$209,17,0),IF($AE1011=$AE1010,(IF(BS1010&gt;=1,BS1010-COUNTIFS($AE1010:$AE1010,$AC1011,AS1010:AS1010,$AI$2),0)),0)),0)</f>
        <v>0</v>
      </c>
      <c r="BT1011" s="1">
        <f>IFERROR(IF($AE1011&gt;$AE1010,VLOOKUP($AC1011+AT$1,STOCK!$F$10:$AB$209,17,0),IF($AE1011=$AE1010,(IF(BT1010&gt;=1,BT1010-COUNTIFS($AE1010:$AE1010,$AC1011,AT1010:AT1010,$AI$2),0)),0)),0)</f>
        <v>0</v>
      </c>
      <c r="BU1011" s="1">
        <f>IFERROR(IF($AE1011&gt;$AE1010,VLOOKUP($AC1011+AU$1,STOCK!$F$10:$AB$209,17,0),IF($AE1011=$AE1010,(IF(BU1010&gt;=1,BU1010-COUNTIFS($AE1010:$AE1010,$AC1011,AU1010:AU1010,$AI$2),0)),0)),0)</f>
        <v>0</v>
      </c>
      <c r="BV1011" s="1">
        <f>IFERROR(IF($AE1011&gt;$AE1010,VLOOKUP($AC1011+AV$1,STOCK!$F$10:$AB$209,17,0),IF($AE1011=$AE1010,(IF(BV1010&gt;=1,BV1010-COUNTIFS($AE1010:$AE1010,$AC1011,AV1010:AV1010,$AI$2),0)),0)),0)</f>
        <v>0</v>
      </c>
      <c r="BW1011" s="1">
        <f>IFERROR(IF($AE1011&gt;$AE1010,VLOOKUP($AC1011+AW$1,STOCK!$F$10:$AB$209,17,0),IF($AE1011=$AE1010,(IF(BW1010&gt;=1,BW1010-COUNTIFS($AE1010:$AE1010,$AC1011,AW1010:AW1010,$AI$2),0)),0)),0)</f>
        <v>0</v>
      </c>
      <c r="BX1011" s="1">
        <f>IFERROR(IF($AE1011&gt;$AE1010,VLOOKUP($AC1011+AX$1,STOCK!$F$10:$AB$209,17,0),IF($AE1011=$AE1010,(IF(BX1010&gt;=1,BX1010-COUNTIFS($AE1010:$AE1010,$AC1011,AX1010:AX1010,$AI$2),0)),0)),0)</f>
        <v>0</v>
      </c>
    </row>
    <row r="1012" spans="29:76" x14ac:dyDescent="0.25">
      <c r="AC1012" s="1">
        <f t="shared" si="245"/>
        <v>0</v>
      </c>
      <c r="AD1012" s="1">
        <f>IFERROR(IF(LEN(AK1012)&gt;=1,VLOOKUP(HLOOKUP(AK1012,PROFILE!$K$5:$V$8,4,0),PROFILE!$F$1:$G$3,2,0),0),0)</f>
        <v>0</v>
      </c>
      <c r="AE1012" s="1">
        <f t="shared" si="246"/>
        <v>0</v>
      </c>
      <c r="AF1012" s="1">
        <v>999</v>
      </c>
      <c r="AI1012" s="1" t="str">
        <f>IFERROR(IF($AH1012&gt;=1,VLOOKUP($AG1012,STUDENT!$O$8:$Z$1507,3,0),""),"")</f>
        <v/>
      </c>
      <c r="AJ1012" s="1" t="str">
        <f>IFERROR(IF($AH1012&gt;=1,VLOOKUP($AG1012,STUDENT!$O$8:$Z$1507,4,0),""),"")</f>
        <v/>
      </c>
      <c r="AK1012" s="1" t="str">
        <f>IFERROR(IF($AH1012&gt;=1,VLOOKUP($AG1012,STUDENT!$O$8:$Z$1507,6,0),""),"")</f>
        <v/>
      </c>
      <c r="AL1012" s="1" t="str">
        <f t="shared" si="247"/>
        <v/>
      </c>
      <c r="AM1012" s="1" t="str">
        <f t="shared" si="248"/>
        <v/>
      </c>
      <c r="AN1012" s="1" t="str">
        <f t="shared" si="249"/>
        <v/>
      </c>
      <c r="AO1012" s="1" t="str">
        <f t="shared" si="250"/>
        <v/>
      </c>
      <c r="AP1012" s="1" t="str">
        <f t="shared" si="251"/>
        <v/>
      </c>
      <c r="AQ1012" s="1" t="str">
        <f t="shared" si="252"/>
        <v/>
      </c>
      <c r="AR1012" s="1" t="str">
        <f t="shared" si="253"/>
        <v/>
      </c>
      <c r="AS1012" s="1" t="str">
        <f t="shared" si="254"/>
        <v/>
      </c>
      <c r="AT1012" s="1" t="str">
        <f t="shared" si="255"/>
        <v/>
      </c>
      <c r="AU1012" s="1" t="str">
        <f t="shared" si="256"/>
        <v/>
      </c>
      <c r="AV1012" s="1" t="str">
        <f t="shared" si="257"/>
        <v/>
      </c>
      <c r="AW1012" s="1" t="str">
        <f t="shared" si="258"/>
        <v/>
      </c>
      <c r="AX1012" s="1" t="str">
        <f t="shared" si="259"/>
        <v/>
      </c>
      <c r="AY1012" s="1">
        <f>IFERROR(IF($AE1012&gt;$AE1011,VLOOKUP($AC1012+AL$1,STOCK!$F$10:$AB$209,16,0),IF($AE1012=$AE1011,(IF(AY1011&gt;=1,AY1011-COUNTIFS($AE1011:$AE1011,$AC1012,AL1011:AL1011,$AI$1),0)),0)),0)</f>
        <v>0</v>
      </c>
      <c r="AZ1012" s="1">
        <f>IFERROR(IF($AE1012&gt;$AE1011,VLOOKUP($AC1012+AM$1,STOCK!$F$10:$AB$209,16,0),IF($AE1012=$AE1011,(IF(AZ1011&gt;=1,AZ1011-COUNTIFS($AE1011:$AE1011,$AC1012,AM1011:AM1011,$AI$1),0)),0)),0)</f>
        <v>0</v>
      </c>
      <c r="BA1012" s="1">
        <f>IFERROR(IF($AE1012&gt;$AE1011,VLOOKUP($AC1012+AN$1,STOCK!$F$10:$AB$209,16,0),IF($AE1012=$AE1011,(IF(BA1011&gt;=1,BA1011-COUNTIFS($AE1011:$AE1011,$AC1012,AN1011:AN1011,$AI$1),0)),0)),0)</f>
        <v>0</v>
      </c>
      <c r="BB1012" s="1">
        <f>IFERROR(IF($AE1012&gt;$AE1011,VLOOKUP($AC1012+AO$1,STOCK!$F$10:$AB$209,16,0),IF($AE1012=$AE1011,(IF(BB1011&gt;=1,BB1011-COUNTIFS($AE1011:$AE1011,$AC1012,AO1011:AO1011,$AI$1),0)),0)),0)</f>
        <v>0</v>
      </c>
      <c r="BC1012" s="1">
        <f>IFERROR(IF($AE1012&gt;$AE1011,VLOOKUP($AC1012+AP$1,STOCK!$F$10:$AB$209,16,0),IF($AE1012=$AE1011,(IF(BC1011&gt;=1,BC1011-COUNTIFS($AE1011:$AE1011,$AC1012,AP1011:AP1011,$AI$1),0)),0)),0)</f>
        <v>0</v>
      </c>
      <c r="BD1012" s="1">
        <f>IFERROR(IF($AE1012&gt;$AE1011,VLOOKUP($AC1012+AQ$1,STOCK!$F$10:$AB$209,16,0),IF($AE1012=$AE1011,(IF(BD1011&gt;=1,BD1011-COUNTIFS($AE1011:$AE1011,$AC1012,AQ1011:AQ1011,$AI$1),0)),0)),0)</f>
        <v>0</v>
      </c>
      <c r="BE1012" s="1">
        <f>IFERROR(IF($AE1012&gt;$AE1011,VLOOKUP($AC1012+AR$1,STOCK!$F$10:$AB$209,16,0),IF($AE1012=$AE1011,(IF(BE1011&gt;=1,BE1011-COUNTIFS($AE1011:$AE1011,$AC1012,AR1011:AR1011,$AI$1),0)),0)),0)</f>
        <v>0</v>
      </c>
      <c r="BF1012" s="1">
        <f>IFERROR(IF($AE1012&gt;$AE1011,VLOOKUP($AC1012+AS$1,STOCK!$F$10:$AB$209,16,0),IF($AE1012=$AE1011,(IF(BF1011&gt;=1,BF1011-COUNTIFS($AE1011:$AE1011,$AC1012,AS1011:AS1011,$AI$1),0)),0)),0)</f>
        <v>0</v>
      </c>
      <c r="BG1012" s="1">
        <f>IFERROR(IF($AE1012&gt;$AE1011,VLOOKUP($AC1012+AT$1,STOCK!$F$10:$AB$209,16,0),IF($AE1012=$AE1011,(IF(BG1011&gt;=1,BG1011-COUNTIFS($AE1011:$AE1011,$AC1012,AT1011:AT1011,$AI$1),0)),0)),0)</f>
        <v>0</v>
      </c>
      <c r="BH1012" s="1">
        <f>IFERROR(IF($AE1012&gt;$AE1011,VLOOKUP($AC1012+AU$1,STOCK!$F$10:$AB$209,16,0),IF($AE1012=$AE1011,(IF(BH1011&gt;=1,BH1011-COUNTIFS($AE1011:$AE1011,$AC1012,AU1011:AU1011,$AI$1),0)),0)),0)</f>
        <v>0</v>
      </c>
      <c r="BI1012" s="1">
        <f>IFERROR(IF($AE1012&gt;$AE1011,VLOOKUP($AC1012+AV$1,STOCK!$F$10:$AB$209,16,0),IF($AE1012=$AE1011,(IF(BI1011&gt;=1,BI1011-COUNTIFS($AE1011:$AE1011,$AC1012,AV1011:AV1011,$AI$1),0)),0)),0)</f>
        <v>0</v>
      </c>
      <c r="BJ1012" s="1">
        <f>IFERROR(IF($AE1012&gt;$AE1011,VLOOKUP($AC1012+AW$1,STOCK!$F$10:$AB$209,16,0),IF($AE1012=$AE1011,(IF(BJ1011&gt;=1,BJ1011-COUNTIFS($AE1011:$AE1011,$AC1012,AW1011:AW1011,$AI$1),0)),0)),0)</f>
        <v>0</v>
      </c>
      <c r="BK1012" s="1">
        <f>IFERROR(IF($AE1012&gt;$AE1011,VLOOKUP($AC1012+AX$1,STOCK!$F$10:$AB$209,16,0),IF($AE1012=$AE1011,(IF(BK1011&gt;=1,BK1011-COUNTIFS($AE1011:$AE1011,$AC1012,AX1011:AX1011,$AI$1),0)),0)),0)</f>
        <v>0</v>
      </c>
      <c r="BL1012" s="1">
        <f>IFERROR(IF($AE1012&gt;$AE1011,VLOOKUP($AC1012+AL$1,STOCK!$F$10:$AB$209,17,0),IF($AE1012=$AE1011,(IF(BL1011&gt;=1,BL1011-COUNTIFS($AE1011:$AE1011,$AC1012,AL1011:AL1011,$AI$2),0)),0)),0)</f>
        <v>0</v>
      </c>
      <c r="BM1012" s="1">
        <f>IFERROR(IF($AE1012&gt;$AE1011,VLOOKUP($AC1012+AM$1,STOCK!$F$10:$AB$209,17,0),IF($AE1012=$AE1011,(IF(BM1011&gt;=1,BM1011-COUNTIFS($AE1011:$AE1011,$AC1012,AM1011:AM1011,$AI$2),0)),0)),0)</f>
        <v>0</v>
      </c>
      <c r="BN1012" s="1">
        <f>IFERROR(IF($AE1012&gt;$AE1011,VLOOKUP($AC1012+AN$1,STOCK!$F$10:$AB$209,17,0),IF($AE1012=$AE1011,(IF(BN1011&gt;=1,BN1011-COUNTIFS($AE1011:$AE1011,$AC1012,AN1011:AN1011,$AI$2),0)),0)),0)</f>
        <v>0</v>
      </c>
      <c r="BO1012" s="1">
        <f>IFERROR(IF($AE1012&gt;$AE1011,VLOOKUP($AC1012+AO$1,STOCK!$F$10:$AB$209,17,0),IF($AE1012=$AE1011,(IF(BO1011&gt;=1,BO1011-COUNTIFS($AE1011:$AE1011,$AC1012,AO1011:AO1011,$AI$2),0)),0)),0)</f>
        <v>0</v>
      </c>
      <c r="BP1012" s="1">
        <f>IFERROR(IF($AE1012&gt;$AE1011,VLOOKUP($AC1012+AP$1,STOCK!$F$10:$AB$209,17,0),IF($AE1012=$AE1011,(IF(BP1011&gt;=1,BP1011-COUNTIFS($AE1011:$AE1011,$AC1012,AP1011:AP1011,$AI$2),0)),0)),0)</f>
        <v>0</v>
      </c>
      <c r="BQ1012" s="1">
        <f>IFERROR(IF($AE1012&gt;$AE1011,VLOOKUP($AC1012+AQ$1,STOCK!$F$10:$AB$209,17,0),IF($AE1012=$AE1011,(IF(BQ1011&gt;=1,BQ1011-COUNTIFS($AE1011:$AE1011,$AC1012,AQ1011:AQ1011,$AI$2),0)),0)),0)</f>
        <v>0</v>
      </c>
      <c r="BR1012" s="1">
        <f>IFERROR(IF($AE1012&gt;$AE1011,VLOOKUP($AC1012+AR$1,STOCK!$F$10:$AB$209,17,0),IF($AE1012=$AE1011,(IF(BR1011&gt;=1,BR1011-COUNTIFS($AE1011:$AE1011,$AC1012,AR1011:AR1011,$AI$2),0)),0)),0)</f>
        <v>0</v>
      </c>
      <c r="BS1012" s="1">
        <f>IFERROR(IF($AE1012&gt;$AE1011,VLOOKUP($AC1012+AS$1,STOCK!$F$10:$AB$209,17,0),IF($AE1012=$AE1011,(IF(BS1011&gt;=1,BS1011-COUNTIFS($AE1011:$AE1011,$AC1012,AS1011:AS1011,$AI$2),0)),0)),0)</f>
        <v>0</v>
      </c>
      <c r="BT1012" s="1">
        <f>IFERROR(IF($AE1012&gt;$AE1011,VLOOKUP($AC1012+AT$1,STOCK!$F$10:$AB$209,17,0),IF($AE1012=$AE1011,(IF(BT1011&gt;=1,BT1011-COUNTIFS($AE1011:$AE1011,$AC1012,AT1011:AT1011,$AI$2),0)),0)),0)</f>
        <v>0</v>
      </c>
      <c r="BU1012" s="1">
        <f>IFERROR(IF($AE1012&gt;$AE1011,VLOOKUP($AC1012+AU$1,STOCK!$F$10:$AB$209,17,0),IF($AE1012=$AE1011,(IF(BU1011&gt;=1,BU1011-COUNTIFS($AE1011:$AE1011,$AC1012,AU1011:AU1011,$AI$2),0)),0)),0)</f>
        <v>0</v>
      </c>
      <c r="BV1012" s="1">
        <f>IFERROR(IF($AE1012&gt;$AE1011,VLOOKUP($AC1012+AV$1,STOCK!$F$10:$AB$209,17,0),IF($AE1012=$AE1011,(IF(BV1011&gt;=1,BV1011-COUNTIFS($AE1011:$AE1011,$AC1012,AV1011:AV1011,$AI$2),0)),0)),0)</f>
        <v>0</v>
      </c>
      <c r="BW1012" s="1">
        <f>IFERROR(IF($AE1012&gt;$AE1011,VLOOKUP($AC1012+AW$1,STOCK!$F$10:$AB$209,17,0),IF($AE1012=$AE1011,(IF(BW1011&gt;=1,BW1011-COUNTIFS($AE1011:$AE1011,$AC1012,AW1011:AW1011,$AI$2),0)),0)),0)</f>
        <v>0</v>
      </c>
      <c r="BX1012" s="1">
        <f>IFERROR(IF($AE1012&gt;$AE1011,VLOOKUP($AC1012+AX$1,STOCK!$F$10:$AB$209,17,0),IF($AE1012=$AE1011,(IF(BX1011&gt;=1,BX1011-COUNTIFS($AE1011:$AE1011,$AC1012,AX1011:AX1011,$AI$2),0)),0)),0)</f>
        <v>0</v>
      </c>
    </row>
    <row r="1013" spans="29:76" x14ac:dyDescent="0.25">
      <c r="AC1013" s="1">
        <f t="shared" si="245"/>
        <v>0</v>
      </c>
      <c r="AD1013" s="1">
        <f>IFERROR(IF(LEN(AK1013)&gt;=1,VLOOKUP(HLOOKUP(AK1013,PROFILE!$K$5:$V$8,4,0),PROFILE!$F$1:$G$3,2,0),0),0)</f>
        <v>0</v>
      </c>
      <c r="AE1013" s="1">
        <f t="shared" si="246"/>
        <v>0</v>
      </c>
      <c r="AF1013" s="1">
        <v>1000</v>
      </c>
      <c r="AI1013" s="1" t="str">
        <f>IFERROR(IF($AH1013&gt;=1,VLOOKUP($AG1013,STUDENT!$O$8:$Z$1507,3,0),""),"")</f>
        <v/>
      </c>
      <c r="AJ1013" s="1" t="str">
        <f>IFERROR(IF($AH1013&gt;=1,VLOOKUP($AG1013,STUDENT!$O$8:$Z$1507,4,0),""),"")</f>
        <v/>
      </c>
      <c r="AK1013" s="1" t="str">
        <f>IFERROR(IF($AH1013&gt;=1,VLOOKUP($AG1013,STUDENT!$O$8:$Z$1507,6,0),""),"")</f>
        <v/>
      </c>
      <c r="AL1013" s="1" t="str">
        <f t="shared" si="247"/>
        <v/>
      </c>
      <c r="AM1013" s="1" t="str">
        <f t="shared" si="248"/>
        <v/>
      </c>
      <c r="AN1013" s="1" t="str">
        <f t="shared" si="249"/>
        <v/>
      </c>
      <c r="AO1013" s="1" t="str">
        <f t="shared" si="250"/>
        <v/>
      </c>
      <c r="AP1013" s="1" t="str">
        <f t="shared" si="251"/>
        <v/>
      </c>
      <c r="AQ1013" s="1" t="str">
        <f t="shared" si="252"/>
        <v/>
      </c>
      <c r="AR1013" s="1" t="str">
        <f t="shared" si="253"/>
        <v/>
      </c>
      <c r="AS1013" s="1" t="str">
        <f t="shared" si="254"/>
        <v/>
      </c>
      <c r="AT1013" s="1" t="str">
        <f t="shared" si="255"/>
        <v/>
      </c>
      <c r="AU1013" s="1" t="str">
        <f t="shared" si="256"/>
        <v/>
      </c>
      <c r="AV1013" s="1" t="str">
        <f t="shared" si="257"/>
        <v/>
      </c>
      <c r="AW1013" s="1" t="str">
        <f t="shared" si="258"/>
        <v/>
      </c>
      <c r="AX1013" s="1" t="str">
        <f t="shared" si="259"/>
        <v/>
      </c>
      <c r="AY1013" s="1">
        <f>IFERROR(IF($AE1013&gt;$AE1012,VLOOKUP($AC1013+AL$1,STOCK!$F$10:$AB$209,16,0),IF($AE1013=$AE1012,(IF(AY1012&gt;=1,AY1012-COUNTIFS($AE1012:$AE1012,$AC1013,AL1012:AL1012,$AI$1),0)),0)),0)</f>
        <v>0</v>
      </c>
      <c r="AZ1013" s="1">
        <f>IFERROR(IF($AE1013&gt;$AE1012,VLOOKUP($AC1013+AM$1,STOCK!$F$10:$AB$209,16,0),IF($AE1013=$AE1012,(IF(AZ1012&gt;=1,AZ1012-COUNTIFS($AE1012:$AE1012,$AC1013,AM1012:AM1012,$AI$1),0)),0)),0)</f>
        <v>0</v>
      </c>
      <c r="BA1013" s="1">
        <f>IFERROR(IF($AE1013&gt;$AE1012,VLOOKUP($AC1013+AN$1,STOCK!$F$10:$AB$209,16,0),IF($AE1013=$AE1012,(IF(BA1012&gt;=1,BA1012-COUNTIFS($AE1012:$AE1012,$AC1013,AN1012:AN1012,$AI$1),0)),0)),0)</f>
        <v>0</v>
      </c>
      <c r="BB1013" s="1">
        <f>IFERROR(IF($AE1013&gt;$AE1012,VLOOKUP($AC1013+AO$1,STOCK!$F$10:$AB$209,16,0),IF($AE1013=$AE1012,(IF(BB1012&gt;=1,BB1012-COUNTIFS($AE1012:$AE1012,$AC1013,AO1012:AO1012,$AI$1),0)),0)),0)</f>
        <v>0</v>
      </c>
      <c r="BC1013" s="1">
        <f>IFERROR(IF($AE1013&gt;$AE1012,VLOOKUP($AC1013+AP$1,STOCK!$F$10:$AB$209,16,0),IF($AE1013=$AE1012,(IF(BC1012&gt;=1,BC1012-COUNTIFS($AE1012:$AE1012,$AC1013,AP1012:AP1012,$AI$1),0)),0)),0)</f>
        <v>0</v>
      </c>
      <c r="BD1013" s="1">
        <f>IFERROR(IF($AE1013&gt;$AE1012,VLOOKUP($AC1013+AQ$1,STOCK!$F$10:$AB$209,16,0),IF($AE1013=$AE1012,(IF(BD1012&gt;=1,BD1012-COUNTIFS($AE1012:$AE1012,$AC1013,AQ1012:AQ1012,$AI$1),0)),0)),0)</f>
        <v>0</v>
      </c>
      <c r="BE1013" s="1">
        <f>IFERROR(IF($AE1013&gt;$AE1012,VLOOKUP($AC1013+AR$1,STOCK!$F$10:$AB$209,16,0),IF($AE1013=$AE1012,(IF(BE1012&gt;=1,BE1012-COUNTIFS($AE1012:$AE1012,$AC1013,AR1012:AR1012,$AI$1),0)),0)),0)</f>
        <v>0</v>
      </c>
      <c r="BF1013" s="1">
        <f>IFERROR(IF($AE1013&gt;$AE1012,VLOOKUP($AC1013+AS$1,STOCK!$F$10:$AB$209,16,0),IF($AE1013=$AE1012,(IF(BF1012&gt;=1,BF1012-COUNTIFS($AE1012:$AE1012,$AC1013,AS1012:AS1012,$AI$1),0)),0)),0)</f>
        <v>0</v>
      </c>
      <c r="BG1013" s="1">
        <f>IFERROR(IF($AE1013&gt;$AE1012,VLOOKUP($AC1013+AT$1,STOCK!$F$10:$AB$209,16,0),IF($AE1013=$AE1012,(IF(BG1012&gt;=1,BG1012-COUNTIFS($AE1012:$AE1012,$AC1013,AT1012:AT1012,$AI$1),0)),0)),0)</f>
        <v>0</v>
      </c>
      <c r="BH1013" s="1">
        <f>IFERROR(IF($AE1013&gt;$AE1012,VLOOKUP($AC1013+AU$1,STOCK!$F$10:$AB$209,16,0),IF($AE1013=$AE1012,(IF(BH1012&gt;=1,BH1012-COUNTIFS($AE1012:$AE1012,$AC1013,AU1012:AU1012,$AI$1),0)),0)),0)</f>
        <v>0</v>
      </c>
      <c r="BI1013" s="1">
        <f>IFERROR(IF($AE1013&gt;$AE1012,VLOOKUP($AC1013+AV$1,STOCK!$F$10:$AB$209,16,0),IF($AE1013=$AE1012,(IF(BI1012&gt;=1,BI1012-COUNTIFS($AE1012:$AE1012,$AC1013,AV1012:AV1012,$AI$1),0)),0)),0)</f>
        <v>0</v>
      </c>
      <c r="BJ1013" s="1">
        <f>IFERROR(IF($AE1013&gt;$AE1012,VLOOKUP($AC1013+AW$1,STOCK!$F$10:$AB$209,16,0),IF($AE1013=$AE1012,(IF(BJ1012&gt;=1,BJ1012-COUNTIFS($AE1012:$AE1012,$AC1013,AW1012:AW1012,$AI$1),0)),0)),0)</f>
        <v>0</v>
      </c>
      <c r="BK1013" s="1">
        <f>IFERROR(IF($AE1013&gt;$AE1012,VLOOKUP($AC1013+AX$1,STOCK!$F$10:$AB$209,16,0),IF($AE1013=$AE1012,(IF(BK1012&gt;=1,BK1012-COUNTIFS($AE1012:$AE1012,$AC1013,AX1012:AX1012,$AI$1),0)),0)),0)</f>
        <v>0</v>
      </c>
      <c r="BL1013" s="1">
        <f>IFERROR(IF($AE1013&gt;$AE1012,VLOOKUP($AC1013+AL$1,STOCK!$F$10:$AB$209,17,0),IF($AE1013=$AE1012,(IF(BL1012&gt;=1,BL1012-COUNTIFS($AE1012:$AE1012,$AC1013,AL1012:AL1012,$AI$2),0)),0)),0)</f>
        <v>0</v>
      </c>
      <c r="BM1013" s="1">
        <f>IFERROR(IF($AE1013&gt;$AE1012,VLOOKUP($AC1013+AM$1,STOCK!$F$10:$AB$209,17,0),IF($AE1013=$AE1012,(IF(BM1012&gt;=1,BM1012-COUNTIFS($AE1012:$AE1012,$AC1013,AM1012:AM1012,$AI$2),0)),0)),0)</f>
        <v>0</v>
      </c>
      <c r="BN1013" s="1">
        <f>IFERROR(IF($AE1013&gt;$AE1012,VLOOKUP($AC1013+AN$1,STOCK!$F$10:$AB$209,17,0),IF($AE1013=$AE1012,(IF(BN1012&gt;=1,BN1012-COUNTIFS($AE1012:$AE1012,$AC1013,AN1012:AN1012,$AI$2),0)),0)),0)</f>
        <v>0</v>
      </c>
      <c r="BO1013" s="1">
        <f>IFERROR(IF($AE1013&gt;$AE1012,VLOOKUP($AC1013+AO$1,STOCK!$F$10:$AB$209,17,0),IF($AE1013=$AE1012,(IF(BO1012&gt;=1,BO1012-COUNTIFS($AE1012:$AE1012,$AC1013,AO1012:AO1012,$AI$2),0)),0)),0)</f>
        <v>0</v>
      </c>
      <c r="BP1013" s="1">
        <f>IFERROR(IF($AE1013&gt;$AE1012,VLOOKUP($AC1013+AP$1,STOCK!$F$10:$AB$209,17,0),IF($AE1013=$AE1012,(IF(BP1012&gt;=1,BP1012-COUNTIFS($AE1012:$AE1012,$AC1013,AP1012:AP1012,$AI$2),0)),0)),0)</f>
        <v>0</v>
      </c>
      <c r="BQ1013" s="1">
        <f>IFERROR(IF($AE1013&gt;$AE1012,VLOOKUP($AC1013+AQ$1,STOCK!$F$10:$AB$209,17,0),IF($AE1013=$AE1012,(IF(BQ1012&gt;=1,BQ1012-COUNTIFS($AE1012:$AE1012,$AC1013,AQ1012:AQ1012,$AI$2),0)),0)),0)</f>
        <v>0</v>
      </c>
      <c r="BR1013" s="1">
        <f>IFERROR(IF($AE1013&gt;$AE1012,VLOOKUP($AC1013+AR$1,STOCK!$F$10:$AB$209,17,0),IF($AE1013=$AE1012,(IF(BR1012&gt;=1,BR1012-COUNTIFS($AE1012:$AE1012,$AC1013,AR1012:AR1012,$AI$2),0)),0)),0)</f>
        <v>0</v>
      </c>
      <c r="BS1013" s="1">
        <f>IFERROR(IF($AE1013&gt;$AE1012,VLOOKUP($AC1013+AS$1,STOCK!$F$10:$AB$209,17,0),IF($AE1013=$AE1012,(IF(BS1012&gt;=1,BS1012-COUNTIFS($AE1012:$AE1012,$AC1013,AS1012:AS1012,$AI$2),0)),0)),0)</f>
        <v>0</v>
      </c>
      <c r="BT1013" s="1">
        <f>IFERROR(IF($AE1013&gt;$AE1012,VLOOKUP($AC1013+AT$1,STOCK!$F$10:$AB$209,17,0),IF($AE1013=$AE1012,(IF(BT1012&gt;=1,BT1012-COUNTIFS($AE1012:$AE1012,$AC1013,AT1012:AT1012,$AI$2),0)),0)),0)</f>
        <v>0</v>
      </c>
      <c r="BU1013" s="1">
        <f>IFERROR(IF($AE1013&gt;$AE1012,VLOOKUP($AC1013+AU$1,STOCK!$F$10:$AB$209,17,0),IF($AE1013=$AE1012,(IF(BU1012&gt;=1,BU1012-COUNTIFS($AE1012:$AE1012,$AC1013,AU1012:AU1012,$AI$2),0)),0)),0)</f>
        <v>0</v>
      </c>
      <c r="BV1013" s="1">
        <f>IFERROR(IF($AE1013&gt;$AE1012,VLOOKUP($AC1013+AV$1,STOCK!$F$10:$AB$209,17,0),IF($AE1013=$AE1012,(IF(BV1012&gt;=1,BV1012-COUNTIFS($AE1012:$AE1012,$AC1013,AV1012:AV1012,$AI$2),0)),0)),0)</f>
        <v>0</v>
      </c>
      <c r="BW1013" s="1">
        <f>IFERROR(IF($AE1013&gt;$AE1012,VLOOKUP($AC1013+AW$1,STOCK!$F$10:$AB$209,17,0),IF($AE1013=$AE1012,(IF(BW1012&gt;=1,BW1012-COUNTIFS($AE1012:$AE1012,$AC1013,AW1012:AW1012,$AI$2),0)),0)),0)</f>
        <v>0</v>
      </c>
      <c r="BX1013" s="1">
        <f>IFERROR(IF($AE1013&gt;$AE1012,VLOOKUP($AC1013+AX$1,STOCK!$F$10:$AB$209,17,0),IF($AE1013=$AE1012,(IF(BX1012&gt;=1,BX1012-COUNTIFS($AE1012:$AE1012,$AC1013,AX1012:AX1012,$AI$2),0)),0)),0)</f>
        <v>0</v>
      </c>
    </row>
    <row r="1014" spans="29:76" x14ac:dyDescent="0.25">
      <c r="AC1014" s="1">
        <f t="shared" si="245"/>
        <v>0</v>
      </c>
      <c r="AD1014" s="1">
        <f>IFERROR(IF(LEN(AK1014)&gt;=1,VLOOKUP(HLOOKUP(AK1014,PROFILE!$K$5:$V$8,4,0),PROFILE!$F$1:$G$3,2,0),0),0)</f>
        <v>0</v>
      </c>
      <c r="AE1014" s="1">
        <f t="shared" si="246"/>
        <v>0</v>
      </c>
      <c r="AF1014" s="1">
        <v>1001</v>
      </c>
      <c r="AI1014" s="1" t="str">
        <f>IFERROR(IF($AH1014&gt;=1,VLOOKUP($AG1014,STUDENT!$O$8:$Z$1507,3,0),""),"")</f>
        <v/>
      </c>
      <c r="AJ1014" s="1" t="str">
        <f>IFERROR(IF($AH1014&gt;=1,VLOOKUP($AG1014,STUDENT!$O$8:$Z$1507,4,0),""),"")</f>
        <v/>
      </c>
      <c r="AK1014" s="1" t="str">
        <f>IFERROR(IF($AH1014&gt;=1,VLOOKUP($AG1014,STUDENT!$O$8:$Z$1507,6,0),""),"")</f>
        <v/>
      </c>
      <c r="AL1014" s="1" t="str">
        <f t="shared" si="247"/>
        <v/>
      </c>
      <c r="AM1014" s="1" t="str">
        <f t="shared" si="248"/>
        <v/>
      </c>
      <c r="AN1014" s="1" t="str">
        <f t="shared" si="249"/>
        <v/>
      </c>
      <c r="AO1014" s="1" t="str">
        <f t="shared" si="250"/>
        <v/>
      </c>
      <c r="AP1014" s="1" t="str">
        <f t="shared" si="251"/>
        <v/>
      </c>
      <c r="AQ1014" s="1" t="str">
        <f t="shared" si="252"/>
        <v/>
      </c>
      <c r="AR1014" s="1" t="str">
        <f t="shared" si="253"/>
        <v/>
      </c>
      <c r="AS1014" s="1" t="str">
        <f t="shared" si="254"/>
        <v/>
      </c>
      <c r="AT1014" s="1" t="str">
        <f t="shared" si="255"/>
        <v/>
      </c>
      <c r="AU1014" s="1" t="str">
        <f t="shared" si="256"/>
        <v/>
      </c>
      <c r="AV1014" s="1" t="str">
        <f t="shared" si="257"/>
        <v/>
      </c>
      <c r="AW1014" s="1" t="str">
        <f t="shared" si="258"/>
        <v/>
      </c>
      <c r="AX1014" s="1" t="str">
        <f t="shared" si="259"/>
        <v/>
      </c>
      <c r="AY1014" s="1">
        <f>IFERROR(IF($AE1014&gt;$AE1013,VLOOKUP($AC1014+AL$1,STOCK!$F$10:$AB$209,16,0),IF($AE1014=$AE1013,(IF(AY1013&gt;=1,AY1013-COUNTIFS($AE1013:$AE1013,$AC1014,AL1013:AL1013,$AI$1),0)),0)),0)</f>
        <v>0</v>
      </c>
      <c r="AZ1014" s="1">
        <f>IFERROR(IF($AE1014&gt;$AE1013,VLOOKUP($AC1014+AM$1,STOCK!$F$10:$AB$209,16,0),IF($AE1014=$AE1013,(IF(AZ1013&gt;=1,AZ1013-COUNTIFS($AE1013:$AE1013,$AC1014,AM1013:AM1013,$AI$1),0)),0)),0)</f>
        <v>0</v>
      </c>
      <c r="BA1014" s="1">
        <f>IFERROR(IF($AE1014&gt;$AE1013,VLOOKUP($AC1014+AN$1,STOCK!$F$10:$AB$209,16,0),IF($AE1014=$AE1013,(IF(BA1013&gt;=1,BA1013-COUNTIFS($AE1013:$AE1013,$AC1014,AN1013:AN1013,$AI$1),0)),0)),0)</f>
        <v>0</v>
      </c>
      <c r="BB1014" s="1">
        <f>IFERROR(IF($AE1014&gt;$AE1013,VLOOKUP($AC1014+AO$1,STOCK!$F$10:$AB$209,16,0),IF($AE1014=$AE1013,(IF(BB1013&gt;=1,BB1013-COUNTIFS($AE1013:$AE1013,$AC1014,AO1013:AO1013,$AI$1),0)),0)),0)</f>
        <v>0</v>
      </c>
      <c r="BC1014" s="1">
        <f>IFERROR(IF($AE1014&gt;$AE1013,VLOOKUP($AC1014+AP$1,STOCK!$F$10:$AB$209,16,0),IF($AE1014=$AE1013,(IF(BC1013&gt;=1,BC1013-COUNTIFS($AE1013:$AE1013,$AC1014,AP1013:AP1013,$AI$1),0)),0)),0)</f>
        <v>0</v>
      </c>
      <c r="BD1014" s="1">
        <f>IFERROR(IF($AE1014&gt;$AE1013,VLOOKUP($AC1014+AQ$1,STOCK!$F$10:$AB$209,16,0),IF($AE1014=$AE1013,(IF(BD1013&gt;=1,BD1013-COUNTIFS($AE1013:$AE1013,$AC1014,AQ1013:AQ1013,$AI$1),0)),0)),0)</f>
        <v>0</v>
      </c>
      <c r="BE1014" s="1">
        <f>IFERROR(IF($AE1014&gt;$AE1013,VLOOKUP($AC1014+AR$1,STOCK!$F$10:$AB$209,16,0),IF($AE1014=$AE1013,(IF(BE1013&gt;=1,BE1013-COUNTIFS($AE1013:$AE1013,$AC1014,AR1013:AR1013,$AI$1),0)),0)),0)</f>
        <v>0</v>
      </c>
      <c r="BF1014" s="1">
        <f>IFERROR(IF($AE1014&gt;$AE1013,VLOOKUP($AC1014+AS$1,STOCK!$F$10:$AB$209,16,0),IF($AE1014=$AE1013,(IF(BF1013&gt;=1,BF1013-COUNTIFS($AE1013:$AE1013,$AC1014,AS1013:AS1013,$AI$1),0)),0)),0)</f>
        <v>0</v>
      </c>
      <c r="BG1014" s="1">
        <f>IFERROR(IF($AE1014&gt;$AE1013,VLOOKUP($AC1014+AT$1,STOCK!$F$10:$AB$209,16,0),IF($AE1014=$AE1013,(IF(BG1013&gt;=1,BG1013-COUNTIFS($AE1013:$AE1013,$AC1014,AT1013:AT1013,$AI$1),0)),0)),0)</f>
        <v>0</v>
      </c>
      <c r="BH1014" s="1">
        <f>IFERROR(IF($AE1014&gt;$AE1013,VLOOKUP($AC1014+AU$1,STOCK!$F$10:$AB$209,16,0),IF($AE1014=$AE1013,(IF(BH1013&gt;=1,BH1013-COUNTIFS($AE1013:$AE1013,$AC1014,AU1013:AU1013,$AI$1),0)),0)),0)</f>
        <v>0</v>
      </c>
      <c r="BI1014" s="1">
        <f>IFERROR(IF($AE1014&gt;$AE1013,VLOOKUP($AC1014+AV$1,STOCK!$F$10:$AB$209,16,0),IF($AE1014=$AE1013,(IF(BI1013&gt;=1,BI1013-COUNTIFS($AE1013:$AE1013,$AC1014,AV1013:AV1013,$AI$1),0)),0)),0)</f>
        <v>0</v>
      </c>
      <c r="BJ1014" s="1">
        <f>IFERROR(IF($AE1014&gt;$AE1013,VLOOKUP($AC1014+AW$1,STOCK!$F$10:$AB$209,16,0),IF($AE1014=$AE1013,(IF(BJ1013&gt;=1,BJ1013-COUNTIFS($AE1013:$AE1013,$AC1014,AW1013:AW1013,$AI$1),0)),0)),0)</f>
        <v>0</v>
      </c>
      <c r="BK1014" s="1">
        <f>IFERROR(IF($AE1014&gt;$AE1013,VLOOKUP($AC1014+AX$1,STOCK!$F$10:$AB$209,16,0),IF($AE1014=$AE1013,(IF(BK1013&gt;=1,BK1013-COUNTIFS($AE1013:$AE1013,$AC1014,AX1013:AX1013,$AI$1),0)),0)),0)</f>
        <v>0</v>
      </c>
      <c r="BL1014" s="1">
        <f>IFERROR(IF($AE1014&gt;$AE1013,VLOOKUP($AC1014+AL$1,STOCK!$F$10:$AB$209,17,0),IF($AE1014=$AE1013,(IF(BL1013&gt;=1,BL1013-COUNTIFS($AE1013:$AE1013,$AC1014,AL1013:AL1013,$AI$2),0)),0)),0)</f>
        <v>0</v>
      </c>
      <c r="BM1014" s="1">
        <f>IFERROR(IF($AE1014&gt;$AE1013,VLOOKUP($AC1014+AM$1,STOCK!$F$10:$AB$209,17,0),IF($AE1014=$AE1013,(IF(BM1013&gt;=1,BM1013-COUNTIFS($AE1013:$AE1013,$AC1014,AM1013:AM1013,$AI$2),0)),0)),0)</f>
        <v>0</v>
      </c>
      <c r="BN1014" s="1">
        <f>IFERROR(IF($AE1014&gt;$AE1013,VLOOKUP($AC1014+AN$1,STOCK!$F$10:$AB$209,17,0),IF($AE1014=$AE1013,(IF(BN1013&gt;=1,BN1013-COUNTIFS($AE1013:$AE1013,$AC1014,AN1013:AN1013,$AI$2),0)),0)),0)</f>
        <v>0</v>
      </c>
      <c r="BO1014" s="1">
        <f>IFERROR(IF($AE1014&gt;$AE1013,VLOOKUP($AC1014+AO$1,STOCK!$F$10:$AB$209,17,0),IF($AE1014=$AE1013,(IF(BO1013&gt;=1,BO1013-COUNTIFS($AE1013:$AE1013,$AC1014,AO1013:AO1013,$AI$2),0)),0)),0)</f>
        <v>0</v>
      </c>
      <c r="BP1014" s="1">
        <f>IFERROR(IF($AE1014&gt;$AE1013,VLOOKUP($AC1014+AP$1,STOCK!$F$10:$AB$209,17,0),IF($AE1014=$AE1013,(IF(BP1013&gt;=1,BP1013-COUNTIFS($AE1013:$AE1013,$AC1014,AP1013:AP1013,$AI$2),0)),0)),0)</f>
        <v>0</v>
      </c>
      <c r="BQ1014" s="1">
        <f>IFERROR(IF($AE1014&gt;$AE1013,VLOOKUP($AC1014+AQ$1,STOCK!$F$10:$AB$209,17,0),IF($AE1014=$AE1013,(IF(BQ1013&gt;=1,BQ1013-COUNTIFS($AE1013:$AE1013,$AC1014,AQ1013:AQ1013,$AI$2),0)),0)),0)</f>
        <v>0</v>
      </c>
      <c r="BR1014" s="1">
        <f>IFERROR(IF($AE1014&gt;$AE1013,VLOOKUP($AC1014+AR$1,STOCK!$F$10:$AB$209,17,0),IF($AE1014=$AE1013,(IF(BR1013&gt;=1,BR1013-COUNTIFS($AE1013:$AE1013,$AC1014,AR1013:AR1013,$AI$2),0)),0)),0)</f>
        <v>0</v>
      </c>
      <c r="BS1014" s="1">
        <f>IFERROR(IF($AE1014&gt;$AE1013,VLOOKUP($AC1014+AS$1,STOCK!$F$10:$AB$209,17,0),IF($AE1014=$AE1013,(IF(BS1013&gt;=1,BS1013-COUNTIFS($AE1013:$AE1013,$AC1014,AS1013:AS1013,$AI$2),0)),0)),0)</f>
        <v>0</v>
      </c>
      <c r="BT1014" s="1">
        <f>IFERROR(IF($AE1014&gt;$AE1013,VLOOKUP($AC1014+AT$1,STOCK!$F$10:$AB$209,17,0),IF($AE1014=$AE1013,(IF(BT1013&gt;=1,BT1013-COUNTIFS($AE1013:$AE1013,$AC1014,AT1013:AT1013,$AI$2),0)),0)),0)</f>
        <v>0</v>
      </c>
      <c r="BU1014" s="1">
        <f>IFERROR(IF($AE1014&gt;$AE1013,VLOOKUP($AC1014+AU$1,STOCK!$F$10:$AB$209,17,0),IF($AE1014=$AE1013,(IF(BU1013&gt;=1,BU1013-COUNTIFS($AE1013:$AE1013,$AC1014,AU1013:AU1013,$AI$2),0)),0)),0)</f>
        <v>0</v>
      </c>
      <c r="BV1014" s="1">
        <f>IFERROR(IF($AE1014&gt;$AE1013,VLOOKUP($AC1014+AV$1,STOCK!$F$10:$AB$209,17,0),IF($AE1014=$AE1013,(IF(BV1013&gt;=1,BV1013-COUNTIFS($AE1013:$AE1013,$AC1014,AV1013:AV1013,$AI$2),0)),0)),0)</f>
        <v>0</v>
      </c>
      <c r="BW1014" s="1">
        <f>IFERROR(IF($AE1014&gt;$AE1013,VLOOKUP($AC1014+AW$1,STOCK!$F$10:$AB$209,17,0),IF($AE1014=$AE1013,(IF(BW1013&gt;=1,BW1013-COUNTIFS($AE1013:$AE1013,$AC1014,AW1013:AW1013,$AI$2),0)),0)),0)</f>
        <v>0</v>
      </c>
      <c r="BX1014" s="1">
        <f>IFERROR(IF($AE1014&gt;$AE1013,VLOOKUP($AC1014+AX$1,STOCK!$F$10:$AB$209,17,0),IF($AE1014=$AE1013,(IF(BX1013&gt;=1,BX1013-COUNTIFS($AE1013:$AE1013,$AC1014,AX1013:AX1013,$AI$2),0)),0)),0)</f>
        <v>0</v>
      </c>
    </row>
    <row r="1015" spans="29:76" x14ac:dyDescent="0.25">
      <c r="AC1015" s="1">
        <f t="shared" si="245"/>
        <v>0</v>
      </c>
      <c r="AD1015" s="1">
        <f>IFERROR(IF(LEN(AK1015)&gt;=1,VLOOKUP(HLOOKUP(AK1015,PROFILE!$K$5:$V$8,4,0),PROFILE!$F$1:$G$3,2,0),0),0)</f>
        <v>0</v>
      </c>
      <c r="AE1015" s="1">
        <f t="shared" si="246"/>
        <v>0</v>
      </c>
      <c r="AF1015" s="1">
        <v>1002</v>
      </c>
      <c r="AI1015" s="1" t="str">
        <f>IFERROR(IF($AH1015&gt;=1,VLOOKUP($AG1015,STUDENT!$O$8:$Z$1507,3,0),""),"")</f>
        <v/>
      </c>
      <c r="AJ1015" s="1" t="str">
        <f>IFERROR(IF($AH1015&gt;=1,VLOOKUP($AG1015,STUDENT!$O$8:$Z$1507,4,0),""),"")</f>
        <v/>
      </c>
      <c r="AK1015" s="1" t="str">
        <f>IFERROR(IF($AH1015&gt;=1,VLOOKUP($AG1015,STUDENT!$O$8:$Z$1507,6,0),""),"")</f>
        <v/>
      </c>
      <c r="AL1015" s="1" t="str">
        <f t="shared" si="247"/>
        <v/>
      </c>
      <c r="AM1015" s="1" t="str">
        <f t="shared" si="248"/>
        <v/>
      </c>
      <c r="AN1015" s="1" t="str">
        <f t="shared" si="249"/>
        <v/>
      </c>
      <c r="AO1015" s="1" t="str">
        <f t="shared" si="250"/>
        <v/>
      </c>
      <c r="AP1015" s="1" t="str">
        <f t="shared" si="251"/>
        <v/>
      </c>
      <c r="AQ1015" s="1" t="str">
        <f t="shared" si="252"/>
        <v/>
      </c>
      <c r="AR1015" s="1" t="str">
        <f t="shared" si="253"/>
        <v/>
      </c>
      <c r="AS1015" s="1" t="str">
        <f t="shared" si="254"/>
        <v/>
      </c>
      <c r="AT1015" s="1" t="str">
        <f t="shared" si="255"/>
        <v/>
      </c>
      <c r="AU1015" s="1" t="str">
        <f t="shared" si="256"/>
        <v/>
      </c>
      <c r="AV1015" s="1" t="str">
        <f t="shared" si="257"/>
        <v/>
      </c>
      <c r="AW1015" s="1" t="str">
        <f t="shared" si="258"/>
        <v/>
      </c>
      <c r="AX1015" s="1" t="str">
        <f t="shared" si="259"/>
        <v/>
      </c>
      <c r="AY1015" s="1">
        <f>IFERROR(IF($AE1015&gt;$AE1014,VLOOKUP($AC1015+AL$1,STOCK!$F$10:$AB$209,16,0),IF($AE1015=$AE1014,(IF(AY1014&gt;=1,AY1014-COUNTIFS($AE1014:$AE1014,$AC1015,AL1014:AL1014,$AI$1),0)),0)),0)</f>
        <v>0</v>
      </c>
      <c r="AZ1015" s="1">
        <f>IFERROR(IF($AE1015&gt;$AE1014,VLOOKUP($AC1015+AM$1,STOCK!$F$10:$AB$209,16,0),IF($AE1015=$AE1014,(IF(AZ1014&gt;=1,AZ1014-COUNTIFS($AE1014:$AE1014,$AC1015,AM1014:AM1014,$AI$1),0)),0)),0)</f>
        <v>0</v>
      </c>
      <c r="BA1015" s="1">
        <f>IFERROR(IF($AE1015&gt;$AE1014,VLOOKUP($AC1015+AN$1,STOCK!$F$10:$AB$209,16,0),IF($AE1015=$AE1014,(IF(BA1014&gt;=1,BA1014-COUNTIFS($AE1014:$AE1014,$AC1015,AN1014:AN1014,$AI$1),0)),0)),0)</f>
        <v>0</v>
      </c>
      <c r="BB1015" s="1">
        <f>IFERROR(IF($AE1015&gt;$AE1014,VLOOKUP($AC1015+AO$1,STOCK!$F$10:$AB$209,16,0),IF($AE1015=$AE1014,(IF(BB1014&gt;=1,BB1014-COUNTIFS($AE1014:$AE1014,$AC1015,AO1014:AO1014,$AI$1),0)),0)),0)</f>
        <v>0</v>
      </c>
      <c r="BC1015" s="1">
        <f>IFERROR(IF($AE1015&gt;$AE1014,VLOOKUP($AC1015+AP$1,STOCK!$F$10:$AB$209,16,0),IF($AE1015=$AE1014,(IF(BC1014&gt;=1,BC1014-COUNTIFS($AE1014:$AE1014,$AC1015,AP1014:AP1014,$AI$1),0)),0)),0)</f>
        <v>0</v>
      </c>
      <c r="BD1015" s="1">
        <f>IFERROR(IF($AE1015&gt;$AE1014,VLOOKUP($AC1015+AQ$1,STOCK!$F$10:$AB$209,16,0),IF($AE1015=$AE1014,(IF(BD1014&gt;=1,BD1014-COUNTIFS($AE1014:$AE1014,$AC1015,AQ1014:AQ1014,$AI$1),0)),0)),0)</f>
        <v>0</v>
      </c>
      <c r="BE1015" s="1">
        <f>IFERROR(IF($AE1015&gt;$AE1014,VLOOKUP($AC1015+AR$1,STOCK!$F$10:$AB$209,16,0),IF($AE1015=$AE1014,(IF(BE1014&gt;=1,BE1014-COUNTIFS($AE1014:$AE1014,$AC1015,AR1014:AR1014,$AI$1),0)),0)),0)</f>
        <v>0</v>
      </c>
      <c r="BF1015" s="1">
        <f>IFERROR(IF($AE1015&gt;$AE1014,VLOOKUP($AC1015+AS$1,STOCK!$F$10:$AB$209,16,0),IF($AE1015=$AE1014,(IF(BF1014&gt;=1,BF1014-COUNTIFS($AE1014:$AE1014,$AC1015,AS1014:AS1014,$AI$1),0)),0)),0)</f>
        <v>0</v>
      </c>
      <c r="BG1015" s="1">
        <f>IFERROR(IF($AE1015&gt;$AE1014,VLOOKUP($AC1015+AT$1,STOCK!$F$10:$AB$209,16,0),IF($AE1015=$AE1014,(IF(BG1014&gt;=1,BG1014-COUNTIFS($AE1014:$AE1014,$AC1015,AT1014:AT1014,$AI$1),0)),0)),0)</f>
        <v>0</v>
      </c>
      <c r="BH1015" s="1">
        <f>IFERROR(IF($AE1015&gt;$AE1014,VLOOKUP($AC1015+AU$1,STOCK!$F$10:$AB$209,16,0),IF($AE1015=$AE1014,(IF(BH1014&gt;=1,BH1014-COUNTIFS($AE1014:$AE1014,$AC1015,AU1014:AU1014,$AI$1),0)),0)),0)</f>
        <v>0</v>
      </c>
      <c r="BI1015" s="1">
        <f>IFERROR(IF($AE1015&gt;$AE1014,VLOOKUP($AC1015+AV$1,STOCK!$F$10:$AB$209,16,0),IF($AE1015=$AE1014,(IF(BI1014&gt;=1,BI1014-COUNTIFS($AE1014:$AE1014,$AC1015,AV1014:AV1014,$AI$1),0)),0)),0)</f>
        <v>0</v>
      </c>
      <c r="BJ1015" s="1">
        <f>IFERROR(IF($AE1015&gt;$AE1014,VLOOKUP($AC1015+AW$1,STOCK!$F$10:$AB$209,16,0),IF($AE1015=$AE1014,(IF(BJ1014&gt;=1,BJ1014-COUNTIFS($AE1014:$AE1014,$AC1015,AW1014:AW1014,$AI$1),0)),0)),0)</f>
        <v>0</v>
      </c>
      <c r="BK1015" s="1">
        <f>IFERROR(IF($AE1015&gt;$AE1014,VLOOKUP($AC1015+AX$1,STOCK!$F$10:$AB$209,16,0),IF($AE1015=$AE1014,(IF(BK1014&gt;=1,BK1014-COUNTIFS($AE1014:$AE1014,$AC1015,AX1014:AX1014,$AI$1),0)),0)),0)</f>
        <v>0</v>
      </c>
      <c r="BL1015" s="1">
        <f>IFERROR(IF($AE1015&gt;$AE1014,VLOOKUP($AC1015+AL$1,STOCK!$F$10:$AB$209,17,0),IF($AE1015=$AE1014,(IF(BL1014&gt;=1,BL1014-COUNTIFS($AE1014:$AE1014,$AC1015,AL1014:AL1014,$AI$2),0)),0)),0)</f>
        <v>0</v>
      </c>
      <c r="BM1015" s="1">
        <f>IFERROR(IF($AE1015&gt;$AE1014,VLOOKUP($AC1015+AM$1,STOCK!$F$10:$AB$209,17,0),IF($AE1015=$AE1014,(IF(BM1014&gt;=1,BM1014-COUNTIFS($AE1014:$AE1014,$AC1015,AM1014:AM1014,$AI$2),0)),0)),0)</f>
        <v>0</v>
      </c>
      <c r="BN1015" s="1">
        <f>IFERROR(IF($AE1015&gt;$AE1014,VLOOKUP($AC1015+AN$1,STOCK!$F$10:$AB$209,17,0),IF($AE1015=$AE1014,(IF(BN1014&gt;=1,BN1014-COUNTIFS($AE1014:$AE1014,$AC1015,AN1014:AN1014,$AI$2),0)),0)),0)</f>
        <v>0</v>
      </c>
      <c r="BO1015" s="1">
        <f>IFERROR(IF($AE1015&gt;$AE1014,VLOOKUP($AC1015+AO$1,STOCK!$F$10:$AB$209,17,0),IF($AE1015=$AE1014,(IF(BO1014&gt;=1,BO1014-COUNTIFS($AE1014:$AE1014,$AC1015,AO1014:AO1014,$AI$2),0)),0)),0)</f>
        <v>0</v>
      </c>
      <c r="BP1015" s="1">
        <f>IFERROR(IF($AE1015&gt;$AE1014,VLOOKUP($AC1015+AP$1,STOCK!$F$10:$AB$209,17,0),IF($AE1015=$AE1014,(IF(BP1014&gt;=1,BP1014-COUNTIFS($AE1014:$AE1014,$AC1015,AP1014:AP1014,$AI$2),0)),0)),0)</f>
        <v>0</v>
      </c>
      <c r="BQ1015" s="1">
        <f>IFERROR(IF($AE1015&gt;$AE1014,VLOOKUP($AC1015+AQ$1,STOCK!$F$10:$AB$209,17,0),IF($AE1015=$AE1014,(IF(BQ1014&gt;=1,BQ1014-COUNTIFS($AE1014:$AE1014,$AC1015,AQ1014:AQ1014,$AI$2),0)),0)),0)</f>
        <v>0</v>
      </c>
      <c r="BR1015" s="1">
        <f>IFERROR(IF($AE1015&gt;$AE1014,VLOOKUP($AC1015+AR$1,STOCK!$F$10:$AB$209,17,0),IF($AE1015=$AE1014,(IF(BR1014&gt;=1,BR1014-COUNTIFS($AE1014:$AE1014,$AC1015,AR1014:AR1014,$AI$2),0)),0)),0)</f>
        <v>0</v>
      </c>
      <c r="BS1015" s="1">
        <f>IFERROR(IF($AE1015&gt;$AE1014,VLOOKUP($AC1015+AS$1,STOCK!$F$10:$AB$209,17,0),IF($AE1015=$AE1014,(IF(BS1014&gt;=1,BS1014-COUNTIFS($AE1014:$AE1014,$AC1015,AS1014:AS1014,$AI$2),0)),0)),0)</f>
        <v>0</v>
      </c>
      <c r="BT1015" s="1">
        <f>IFERROR(IF($AE1015&gt;$AE1014,VLOOKUP($AC1015+AT$1,STOCK!$F$10:$AB$209,17,0),IF($AE1015=$AE1014,(IF(BT1014&gt;=1,BT1014-COUNTIFS($AE1014:$AE1014,$AC1015,AT1014:AT1014,$AI$2),0)),0)),0)</f>
        <v>0</v>
      </c>
      <c r="BU1015" s="1">
        <f>IFERROR(IF($AE1015&gt;$AE1014,VLOOKUP($AC1015+AU$1,STOCK!$F$10:$AB$209,17,0),IF($AE1015=$AE1014,(IF(BU1014&gt;=1,BU1014-COUNTIFS($AE1014:$AE1014,$AC1015,AU1014:AU1014,$AI$2),0)),0)),0)</f>
        <v>0</v>
      </c>
      <c r="BV1015" s="1">
        <f>IFERROR(IF($AE1015&gt;$AE1014,VLOOKUP($AC1015+AV$1,STOCK!$F$10:$AB$209,17,0),IF($AE1015=$AE1014,(IF(BV1014&gt;=1,BV1014-COUNTIFS($AE1014:$AE1014,$AC1015,AV1014:AV1014,$AI$2),0)),0)),0)</f>
        <v>0</v>
      </c>
      <c r="BW1015" s="1">
        <f>IFERROR(IF($AE1015&gt;$AE1014,VLOOKUP($AC1015+AW$1,STOCK!$F$10:$AB$209,17,0),IF($AE1015=$AE1014,(IF(BW1014&gt;=1,BW1014-COUNTIFS($AE1014:$AE1014,$AC1015,AW1014:AW1014,$AI$2),0)),0)),0)</f>
        <v>0</v>
      </c>
      <c r="BX1015" s="1">
        <f>IFERROR(IF($AE1015&gt;$AE1014,VLOOKUP($AC1015+AX$1,STOCK!$F$10:$AB$209,17,0),IF($AE1015=$AE1014,(IF(BX1014&gt;=1,BX1014-COUNTIFS($AE1014:$AE1014,$AC1015,AX1014:AX1014,$AI$2),0)),0)),0)</f>
        <v>0</v>
      </c>
    </row>
    <row r="1016" spans="29:76" x14ac:dyDescent="0.25">
      <c r="AC1016" s="1">
        <f t="shared" si="245"/>
        <v>0</v>
      </c>
      <c r="AD1016" s="1">
        <f>IFERROR(IF(LEN(AK1016)&gt;=1,VLOOKUP(HLOOKUP(AK1016,PROFILE!$K$5:$V$8,4,0),PROFILE!$F$1:$G$3,2,0),0),0)</f>
        <v>0</v>
      </c>
      <c r="AE1016" s="1">
        <f t="shared" si="246"/>
        <v>0</v>
      </c>
      <c r="AF1016" s="1">
        <v>1003</v>
      </c>
      <c r="AI1016" s="1" t="str">
        <f>IFERROR(IF($AH1016&gt;=1,VLOOKUP($AG1016,STUDENT!$O$8:$Z$1507,3,0),""),"")</f>
        <v/>
      </c>
      <c r="AJ1016" s="1" t="str">
        <f>IFERROR(IF($AH1016&gt;=1,VLOOKUP($AG1016,STUDENT!$O$8:$Z$1507,4,0),""),"")</f>
        <v/>
      </c>
      <c r="AK1016" s="1" t="str">
        <f>IFERROR(IF($AH1016&gt;=1,VLOOKUP($AG1016,STUDENT!$O$8:$Z$1507,6,0),""),"")</f>
        <v/>
      </c>
      <c r="AL1016" s="1" t="str">
        <f t="shared" si="247"/>
        <v/>
      </c>
      <c r="AM1016" s="1" t="str">
        <f t="shared" si="248"/>
        <v/>
      </c>
      <c r="AN1016" s="1" t="str">
        <f t="shared" si="249"/>
        <v/>
      </c>
      <c r="AO1016" s="1" t="str">
        <f t="shared" si="250"/>
        <v/>
      </c>
      <c r="AP1016" s="1" t="str">
        <f t="shared" si="251"/>
        <v/>
      </c>
      <c r="AQ1016" s="1" t="str">
        <f t="shared" si="252"/>
        <v/>
      </c>
      <c r="AR1016" s="1" t="str">
        <f t="shared" si="253"/>
        <v/>
      </c>
      <c r="AS1016" s="1" t="str">
        <f t="shared" si="254"/>
        <v/>
      </c>
      <c r="AT1016" s="1" t="str">
        <f t="shared" si="255"/>
        <v/>
      </c>
      <c r="AU1016" s="1" t="str">
        <f t="shared" si="256"/>
        <v/>
      </c>
      <c r="AV1016" s="1" t="str">
        <f t="shared" si="257"/>
        <v/>
      </c>
      <c r="AW1016" s="1" t="str">
        <f t="shared" si="258"/>
        <v/>
      </c>
      <c r="AX1016" s="1" t="str">
        <f t="shared" si="259"/>
        <v/>
      </c>
      <c r="AY1016" s="1">
        <f>IFERROR(IF($AE1016&gt;$AE1015,VLOOKUP($AC1016+AL$1,STOCK!$F$10:$AB$209,16,0),IF($AE1016=$AE1015,(IF(AY1015&gt;=1,AY1015-COUNTIFS($AE1015:$AE1015,$AC1016,AL1015:AL1015,$AI$1),0)),0)),0)</f>
        <v>0</v>
      </c>
      <c r="AZ1016" s="1">
        <f>IFERROR(IF($AE1016&gt;$AE1015,VLOOKUP($AC1016+AM$1,STOCK!$F$10:$AB$209,16,0),IF($AE1016=$AE1015,(IF(AZ1015&gt;=1,AZ1015-COUNTIFS($AE1015:$AE1015,$AC1016,AM1015:AM1015,$AI$1),0)),0)),0)</f>
        <v>0</v>
      </c>
      <c r="BA1016" s="1">
        <f>IFERROR(IF($AE1016&gt;$AE1015,VLOOKUP($AC1016+AN$1,STOCK!$F$10:$AB$209,16,0),IF($AE1016=$AE1015,(IF(BA1015&gt;=1,BA1015-COUNTIFS($AE1015:$AE1015,$AC1016,AN1015:AN1015,$AI$1),0)),0)),0)</f>
        <v>0</v>
      </c>
      <c r="BB1016" s="1">
        <f>IFERROR(IF($AE1016&gt;$AE1015,VLOOKUP($AC1016+AO$1,STOCK!$F$10:$AB$209,16,0),IF($AE1016=$AE1015,(IF(BB1015&gt;=1,BB1015-COUNTIFS($AE1015:$AE1015,$AC1016,AO1015:AO1015,$AI$1),0)),0)),0)</f>
        <v>0</v>
      </c>
      <c r="BC1016" s="1">
        <f>IFERROR(IF($AE1016&gt;$AE1015,VLOOKUP($AC1016+AP$1,STOCK!$F$10:$AB$209,16,0),IF($AE1016=$AE1015,(IF(BC1015&gt;=1,BC1015-COUNTIFS($AE1015:$AE1015,$AC1016,AP1015:AP1015,$AI$1),0)),0)),0)</f>
        <v>0</v>
      </c>
      <c r="BD1016" s="1">
        <f>IFERROR(IF($AE1016&gt;$AE1015,VLOOKUP($AC1016+AQ$1,STOCK!$F$10:$AB$209,16,0),IF($AE1016=$AE1015,(IF(BD1015&gt;=1,BD1015-COUNTIFS($AE1015:$AE1015,$AC1016,AQ1015:AQ1015,$AI$1),0)),0)),0)</f>
        <v>0</v>
      </c>
      <c r="BE1016" s="1">
        <f>IFERROR(IF($AE1016&gt;$AE1015,VLOOKUP($AC1016+AR$1,STOCK!$F$10:$AB$209,16,0),IF($AE1016=$AE1015,(IF(BE1015&gt;=1,BE1015-COUNTIFS($AE1015:$AE1015,$AC1016,AR1015:AR1015,$AI$1),0)),0)),0)</f>
        <v>0</v>
      </c>
      <c r="BF1016" s="1">
        <f>IFERROR(IF($AE1016&gt;$AE1015,VLOOKUP($AC1016+AS$1,STOCK!$F$10:$AB$209,16,0),IF($AE1016=$AE1015,(IF(BF1015&gt;=1,BF1015-COUNTIFS($AE1015:$AE1015,$AC1016,AS1015:AS1015,$AI$1),0)),0)),0)</f>
        <v>0</v>
      </c>
      <c r="BG1016" s="1">
        <f>IFERROR(IF($AE1016&gt;$AE1015,VLOOKUP($AC1016+AT$1,STOCK!$F$10:$AB$209,16,0),IF($AE1016=$AE1015,(IF(BG1015&gt;=1,BG1015-COUNTIFS($AE1015:$AE1015,$AC1016,AT1015:AT1015,$AI$1),0)),0)),0)</f>
        <v>0</v>
      </c>
      <c r="BH1016" s="1">
        <f>IFERROR(IF($AE1016&gt;$AE1015,VLOOKUP($AC1016+AU$1,STOCK!$F$10:$AB$209,16,0),IF($AE1016=$AE1015,(IF(BH1015&gt;=1,BH1015-COUNTIFS($AE1015:$AE1015,$AC1016,AU1015:AU1015,$AI$1),0)),0)),0)</f>
        <v>0</v>
      </c>
      <c r="BI1016" s="1">
        <f>IFERROR(IF($AE1016&gt;$AE1015,VLOOKUP($AC1016+AV$1,STOCK!$F$10:$AB$209,16,0),IF($AE1016=$AE1015,(IF(BI1015&gt;=1,BI1015-COUNTIFS($AE1015:$AE1015,$AC1016,AV1015:AV1015,$AI$1),0)),0)),0)</f>
        <v>0</v>
      </c>
      <c r="BJ1016" s="1">
        <f>IFERROR(IF($AE1016&gt;$AE1015,VLOOKUP($AC1016+AW$1,STOCK!$F$10:$AB$209,16,0),IF($AE1016=$AE1015,(IF(BJ1015&gt;=1,BJ1015-COUNTIFS($AE1015:$AE1015,$AC1016,AW1015:AW1015,$AI$1),0)),0)),0)</f>
        <v>0</v>
      </c>
      <c r="BK1016" s="1">
        <f>IFERROR(IF($AE1016&gt;$AE1015,VLOOKUP($AC1016+AX$1,STOCK!$F$10:$AB$209,16,0),IF($AE1016=$AE1015,(IF(BK1015&gt;=1,BK1015-COUNTIFS($AE1015:$AE1015,$AC1016,AX1015:AX1015,$AI$1),0)),0)),0)</f>
        <v>0</v>
      </c>
      <c r="BL1016" s="1">
        <f>IFERROR(IF($AE1016&gt;$AE1015,VLOOKUP($AC1016+AL$1,STOCK!$F$10:$AB$209,17,0),IF($AE1016=$AE1015,(IF(BL1015&gt;=1,BL1015-COUNTIFS($AE1015:$AE1015,$AC1016,AL1015:AL1015,$AI$2),0)),0)),0)</f>
        <v>0</v>
      </c>
      <c r="BM1016" s="1">
        <f>IFERROR(IF($AE1016&gt;$AE1015,VLOOKUP($AC1016+AM$1,STOCK!$F$10:$AB$209,17,0),IF($AE1016=$AE1015,(IF(BM1015&gt;=1,BM1015-COUNTIFS($AE1015:$AE1015,$AC1016,AM1015:AM1015,$AI$2),0)),0)),0)</f>
        <v>0</v>
      </c>
      <c r="BN1016" s="1">
        <f>IFERROR(IF($AE1016&gt;$AE1015,VLOOKUP($AC1016+AN$1,STOCK!$F$10:$AB$209,17,0),IF($AE1016=$AE1015,(IF(BN1015&gt;=1,BN1015-COUNTIFS($AE1015:$AE1015,$AC1016,AN1015:AN1015,$AI$2),0)),0)),0)</f>
        <v>0</v>
      </c>
      <c r="BO1016" s="1">
        <f>IFERROR(IF($AE1016&gt;$AE1015,VLOOKUP($AC1016+AO$1,STOCK!$F$10:$AB$209,17,0),IF($AE1016=$AE1015,(IF(BO1015&gt;=1,BO1015-COUNTIFS($AE1015:$AE1015,$AC1016,AO1015:AO1015,$AI$2),0)),0)),0)</f>
        <v>0</v>
      </c>
      <c r="BP1016" s="1">
        <f>IFERROR(IF($AE1016&gt;$AE1015,VLOOKUP($AC1016+AP$1,STOCK!$F$10:$AB$209,17,0),IF($AE1016=$AE1015,(IF(BP1015&gt;=1,BP1015-COUNTIFS($AE1015:$AE1015,$AC1016,AP1015:AP1015,$AI$2),0)),0)),0)</f>
        <v>0</v>
      </c>
      <c r="BQ1016" s="1">
        <f>IFERROR(IF($AE1016&gt;$AE1015,VLOOKUP($AC1016+AQ$1,STOCK!$F$10:$AB$209,17,0),IF($AE1016=$AE1015,(IF(BQ1015&gt;=1,BQ1015-COUNTIFS($AE1015:$AE1015,$AC1016,AQ1015:AQ1015,$AI$2),0)),0)),0)</f>
        <v>0</v>
      </c>
      <c r="BR1016" s="1">
        <f>IFERROR(IF($AE1016&gt;$AE1015,VLOOKUP($AC1016+AR$1,STOCK!$F$10:$AB$209,17,0),IF($AE1016=$AE1015,(IF(BR1015&gt;=1,BR1015-COUNTIFS($AE1015:$AE1015,$AC1016,AR1015:AR1015,$AI$2),0)),0)),0)</f>
        <v>0</v>
      </c>
      <c r="BS1016" s="1">
        <f>IFERROR(IF($AE1016&gt;$AE1015,VLOOKUP($AC1016+AS$1,STOCK!$F$10:$AB$209,17,0),IF($AE1016=$AE1015,(IF(BS1015&gt;=1,BS1015-COUNTIFS($AE1015:$AE1015,$AC1016,AS1015:AS1015,$AI$2),0)),0)),0)</f>
        <v>0</v>
      </c>
      <c r="BT1016" s="1">
        <f>IFERROR(IF($AE1016&gt;$AE1015,VLOOKUP($AC1016+AT$1,STOCK!$F$10:$AB$209,17,0),IF($AE1016=$AE1015,(IF(BT1015&gt;=1,BT1015-COUNTIFS($AE1015:$AE1015,$AC1016,AT1015:AT1015,$AI$2),0)),0)),0)</f>
        <v>0</v>
      </c>
      <c r="BU1016" s="1">
        <f>IFERROR(IF($AE1016&gt;$AE1015,VLOOKUP($AC1016+AU$1,STOCK!$F$10:$AB$209,17,0),IF($AE1016=$AE1015,(IF(BU1015&gt;=1,BU1015-COUNTIFS($AE1015:$AE1015,$AC1016,AU1015:AU1015,$AI$2),0)),0)),0)</f>
        <v>0</v>
      </c>
      <c r="BV1016" s="1">
        <f>IFERROR(IF($AE1016&gt;$AE1015,VLOOKUP($AC1016+AV$1,STOCK!$F$10:$AB$209,17,0),IF($AE1016=$AE1015,(IF(BV1015&gt;=1,BV1015-COUNTIFS($AE1015:$AE1015,$AC1016,AV1015:AV1015,$AI$2),0)),0)),0)</f>
        <v>0</v>
      </c>
      <c r="BW1016" s="1">
        <f>IFERROR(IF($AE1016&gt;$AE1015,VLOOKUP($AC1016+AW$1,STOCK!$F$10:$AB$209,17,0),IF($AE1016=$AE1015,(IF(BW1015&gt;=1,BW1015-COUNTIFS($AE1015:$AE1015,$AC1016,AW1015:AW1015,$AI$2),0)),0)),0)</f>
        <v>0</v>
      </c>
      <c r="BX1016" s="1">
        <f>IFERROR(IF($AE1016&gt;$AE1015,VLOOKUP($AC1016+AX$1,STOCK!$F$10:$AB$209,17,0),IF($AE1016=$AE1015,(IF(BX1015&gt;=1,BX1015-COUNTIFS($AE1015:$AE1015,$AC1016,AX1015:AX1015,$AI$2),0)),0)),0)</f>
        <v>0</v>
      </c>
    </row>
    <row r="1017" spans="29:76" x14ac:dyDescent="0.25">
      <c r="AC1017" s="1">
        <f t="shared" si="245"/>
        <v>0</v>
      </c>
      <c r="AD1017" s="1">
        <f>IFERROR(IF(LEN(AK1017)&gt;=1,VLOOKUP(HLOOKUP(AK1017,PROFILE!$K$5:$V$8,4,0),PROFILE!$F$1:$G$3,2,0),0),0)</f>
        <v>0</v>
      </c>
      <c r="AE1017" s="1">
        <f t="shared" si="246"/>
        <v>0</v>
      </c>
      <c r="AF1017" s="1">
        <v>1004</v>
      </c>
      <c r="AI1017" s="1" t="str">
        <f>IFERROR(IF($AH1017&gt;=1,VLOOKUP($AG1017,STUDENT!$O$8:$Z$1507,3,0),""),"")</f>
        <v/>
      </c>
      <c r="AJ1017" s="1" t="str">
        <f>IFERROR(IF($AH1017&gt;=1,VLOOKUP($AG1017,STUDENT!$O$8:$Z$1507,4,0),""),"")</f>
        <v/>
      </c>
      <c r="AK1017" s="1" t="str">
        <f>IFERROR(IF($AH1017&gt;=1,VLOOKUP($AG1017,STUDENT!$O$8:$Z$1507,6,0),""),"")</f>
        <v/>
      </c>
      <c r="AL1017" s="1" t="str">
        <f t="shared" si="247"/>
        <v/>
      </c>
      <c r="AM1017" s="1" t="str">
        <f t="shared" si="248"/>
        <v/>
      </c>
      <c r="AN1017" s="1" t="str">
        <f t="shared" si="249"/>
        <v/>
      </c>
      <c r="AO1017" s="1" t="str">
        <f t="shared" si="250"/>
        <v/>
      </c>
      <c r="AP1017" s="1" t="str">
        <f t="shared" si="251"/>
        <v/>
      </c>
      <c r="AQ1017" s="1" t="str">
        <f t="shared" si="252"/>
        <v/>
      </c>
      <c r="AR1017" s="1" t="str">
        <f t="shared" si="253"/>
        <v/>
      </c>
      <c r="AS1017" s="1" t="str">
        <f t="shared" si="254"/>
        <v/>
      </c>
      <c r="AT1017" s="1" t="str">
        <f t="shared" si="255"/>
        <v/>
      </c>
      <c r="AU1017" s="1" t="str">
        <f t="shared" si="256"/>
        <v/>
      </c>
      <c r="AV1017" s="1" t="str">
        <f t="shared" si="257"/>
        <v/>
      </c>
      <c r="AW1017" s="1" t="str">
        <f t="shared" si="258"/>
        <v/>
      </c>
      <c r="AX1017" s="1" t="str">
        <f t="shared" si="259"/>
        <v/>
      </c>
      <c r="AY1017" s="1">
        <f>IFERROR(IF($AE1017&gt;$AE1016,VLOOKUP($AC1017+AL$1,STOCK!$F$10:$AB$209,16,0),IF($AE1017=$AE1016,(IF(AY1016&gt;=1,AY1016-COUNTIFS($AE1016:$AE1016,$AC1017,AL1016:AL1016,$AI$1),0)),0)),0)</f>
        <v>0</v>
      </c>
      <c r="AZ1017" s="1">
        <f>IFERROR(IF($AE1017&gt;$AE1016,VLOOKUP($AC1017+AM$1,STOCK!$F$10:$AB$209,16,0),IF($AE1017=$AE1016,(IF(AZ1016&gt;=1,AZ1016-COUNTIFS($AE1016:$AE1016,$AC1017,AM1016:AM1016,$AI$1),0)),0)),0)</f>
        <v>0</v>
      </c>
      <c r="BA1017" s="1">
        <f>IFERROR(IF($AE1017&gt;$AE1016,VLOOKUP($AC1017+AN$1,STOCK!$F$10:$AB$209,16,0),IF($AE1017=$AE1016,(IF(BA1016&gt;=1,BA1016-COUNTIFS($AE1016:$AE1016,$AC1017,AN1016:AN1016,$AI$1),0)),0)),0)</f>
        <v>0</v>
      </c>
      <c r="BB1017" s="1">
        <f>IFERROR(IF($AE1017&gt;$AE1016,VLOOKUP($AC1017+AO$1,STOCK!$F$10:$AB$209,16,0),IF($AE1017=$AE1016,(IF(BB1016&gt;=1,BB1016-COUNTIFS($AE1016:$AE1016,$AC1017,AO1016:AO1016,$AI$1),0)),0)),0)</f>
        <v>0</v>
      </c>
      <c r="BC1017" s="1">
        <f>IFERROR(IF($AE1017&gt;$AE1016,VLOOKUP($AC1017+AP$1,STOCK!$F$10:$AB$209,16,0),IF($AE1017=$AE1016,(IF(BC1016&gt;=1,BC1016-COUNTIFS($AE1016:$AE1016,$AC1017,AP1016:AP1016,$AI$1),0)),0)),0)</f>
        <v>0</v>
      </c>
      <c r="BD1017" s="1">
        <f>IFERROR(IF($AE1017&gt;$AE1016,VLOOKUP($AC1017+AQ$1,STOCK!$F$10:$AB$209,16,0),IF($AE1017=$AE1016,(IF(BD1016&gt;=1,BD1016-COUNTIFS($AE1016:$AE1016,$AC1017,AQ1016:AQ1016,$AI$1),0)),0)),0)</f>
        <v>0</v>
      </c>
      <c r="BE1017" s="1">
        <f>IFERROR(IF($AE1017&gt;$AE1016,VLOOKUP($AC1017+AR$1,STOCK!$F$10:$AB$209,16,0),IF($AE1017=$AE1016,(IF(BE1016&gt;=1,BE1016-COUNTIFS($AE1016:$AE1016,$AC1017,AR1016:AR1016,$AI$1),0)),0)),0)</f>
        <v>0</v>
      </c>
      <c r="BF1017" s="1">
        <f>IFERROR(IF($AE1017&gt;$AE1016,VLOOKUP($AC1017+AS$1,STOCK!$F$10:$AB$209,16,0),IF($AE1017=$AE1016,(IF(BF1016&gt;=1,BF1016-COUNTIFS($AE1016:$AE1016,$AC1017,AS1016:AS1016,$AI$1),0)),0)),0)</f>
        <v>0</v>
      </c>
      <c r="BG1017" s="1">
        <f>IFERROR(IF($AE1017&gt;$AE1016,VLOOKUP($AC1017+AT$1,STOCK!$F$10:$AB$209,16,0),IF($AE1017=$AE1016,(IF(BG1016&gt;=1,BG1016-COUNTIFS($AE1016:$AE1016,$AC1017,AT1016:AT1016,$AI$1),0)),0)),0)</f>
        <v>0</v>
      </c>
      <c r="BH1017" s="1">
        <f>IFERROR(IF($AE1017&gt;$AE1016,VLOOKUP($AC1017+AU$1,STOCK!$F$10:$AB$209,16,0),IF($AE1017=$AE1016,(IF(BH1016&gt;=1,BH1016-COUNTIFS($AE1016:$AE1016,$AC1017,AU1016:AU1016,$AI$1),0)),0)),0)</f>
        <v>0</v>
      </c>
      <c r="BI1017" s="1">
        <f>IFERROR(IF($AE1017&gt;$AE1016,VLOOKUP($AC1017+AV$1,STOCK!$F$10:$AB$209,16,0),IF($AE1017=$AE1016,(IF(BI1016&gt;=1,BI1016-COUNTIFS($AE1016:$AE1016,$AC1017,AV1016:AV1016,$AI$1),0)),0)),0)</f>
        <v>0</v>
      </c>
      <c r="BJ1017" s="1">
        <f>IFERROR(IF($AE1017&gt;$AE1016,VLOOKUP($AC1017+AW$1,STOCK!$F$10:$AB$209,16,0),IF($AE1017=$AE1016,(IF(BJ1016&gt;=1,BJ1016-COUNTIFS($AE1016:$AE1016,$AC1017,AW1016:AW1016,$AI$1),0)),0)),0)</f>
        <v>0</v>
      </c>
      <c r="BK1017" s="1">
        <f>IFERROR(IF($AE1017&gt;$AE1016,VLOOKUP($AC1017+AX$1,STOCK!$F$10:$AB$209,16,0),IF($AE1017=$AE1016,(IF(BK1016&gt;=1,BK1016-COUNTIFS($AE1016:$AE1016,$AC1017,AX1016:AX1016,$AI$1),0)),0)),0)</f>
        <v>0</v>
      </c>
      <c r="BL1017" s="1">
        <f>IFERROR(IF($AE1017&gt;$AE1016,VLOOKUP($AC1017+AL$1,STOCK!$F$10:$AB$209,17,0),IF($AE1017=$AE1016,(IF(BL1016&gt;=1,BL1016-COUNTIFS($AE1016:$AE1016,$AC1017,AL1016:AL1016,$AI$2),0)),0)),0)</f>
        <v>0</v>
      </c>
      <c r="BM1017" s="1">
        <f>IFERROR(IF($AE1017&gt;$AE1016,VLOOKUP($AC1017+AM$1,STOCK!$F$10:$AB$209,17,0),IF($AE1017=$AE1016,(IF(BM1016&gt;=1,BM1016-COUNTIFS($AE1016:$AE1016,$AC1017,AM1016:AM1016,$AI$2),0)),0)),0)</f>
        <v>0</v>
      </c>
      <c r="BN1017" s="1">
        <f>IFERROR(IF($AE1017&gt;$AE1016,VLOOKUP($AC1017+AN$1,STOCK!$F$10:$AB$209,17,0),IF($AE1017=$AE1016,(IF(BN1016&gt;=1,BN1016-COUNTIFS($AE1016:$AE1016,$AC1017,AN1016:AN1016,$AI$2),0)),0)),0)</f>
        <v>0</v>
      </c>
      <c r="BO1017" s="1">
        <f>IFERROR(IF($AE1017&gt;$AE1016,VLOOKUP($AC1017+AO$1,STOCK!$F$10:$AB$209,17,0),IF($AE1017=$AE1016,(IF(BO1016&gt;=1,BO1016-COUNTIFS($AE1016:$AE1016,$AC1017,AO1016:AO1016,$AI$2),0)),0)),0)</f>
        <v>0</v>
      </c>
      <c r="BP1017" s="1">
        <f>IFERROR(IF($AE1017&gt;$AE1016,VLOOKUP($AC1017+AP$1,STOCK!$F$10:$AB$209,17,0),IF($AE1017=$AE1016,(IF(BP1016&gt;=1,BP1016-COUNTIFS($AE1016:$AE1016,$AC1017,AP1016:AP1016,$AI$2),0)),0)),0)</f>
        <v>0</v>
      </c>
      <c r="BQ1017" s="1">
        <f>IFERROR(IF($AE1017&gt;$AE1016,VLOOKUP($AC1017+AQ$1,STOCK!$F$10:$AB$209,17,0),IF($AE1017=$AE1016,(IF(BQ1016&gt;=1,BQ1016-COUNTIFS($AE1016:$AE1016,$AC1017,AQ1016:AQ1016,$AI$2),0)),0)),0)</f>
        <v>0</v>
      </c>
      <c r="BR1017" s="1">
        <f>IFERROR(IF($AE1017&gt;$AE1016,VLOOKUP($AC1017+AR$1,STOCK!$F$10:$AB$209,17,0),IF($AE1017=$AE1016,(IF(BR1016&gt;=1,BR1016-COUNTIFS($AE1016:$AE1016,$AC1017,AR1016:AR1016,$AI$2),0)),0)),0)</f>
        <v>0</v>
      </c>
      <c r="BS1017" s="1">
        <f>IFERROR(IF($AE1017&gt;$AE1016,VLOOKUP($AC1017+AS$1,STOCK!$F$10:$AB$209,17,0),IF($AE1017=$AE1016,(IF(BS1016&gt;=1,BS1016-COUNTIFS($AE1016:$AE1016,$AC1017,AS1016:AS1016,$AI$2),0)),0)),0)</f>
        <v>0</v>
      </c>
      <c r="BT1017" s="1">
        <f>IFERROR(IF($AE1017&gt;$AE1016,VLOOKUP($AC1017+AT$1,STOCK!$F$10:$AB$209,17,0),IF($AE1017=$AE1016,(IF(BT1016&gt;=1,BT1016-COUNTIFS($AE1016:$AE1016,$AC1017,AT1016:AT1016,$AI$2),0)),0)),0)</f>
        <v>0</v>
      </c>
      <c r="BU1017" s="1">
        <f>IFERROR(IF($AE1017&gt;$AE1016,VLOOKUP($AC1017+AU$1,STOCK!$F$10:$AB$209,17,0),IF($AE1017=$AE1016,(IF(BU1016&gt;=1,BU1016-COUNTIFS($AE1016:$AE1016,$AC1017,AU1016:AU1016,$AI$2),0)),0)),0)</f>
        <v>0</v>
      </c>
      <c r="BV1017" s="1">
        <f>IFERROR(IF($AE1017&gt;$AE1016,VLOOKUP($AC1017+AV$1,STOCK!$F$10:$AB$209,17,0),IF($AE1017=$AE1016,(IF(BV1016&gt;=1,BV1016-COUNTIFS($AE1016:$AE1016,$AC1017,AV1016:AV1016,$AI$2),0)),0)),0)</f>
        <v>0</v>
      </c>
      <c r="BW1017" s="1">
        <f>IFERROR(IF($AE1017&gt;$AE1016,VLOOKUP($AC1017+AW$1,STOCK!$F$10:$AB$209,17,0),IF($AE1017=$AE1016,(IF(BW1016&gt;=1,BW1016-COUNTIFS($AE1016:$AE1016,$AC1017,AW1016:AW1016,$AI$2),0)),0)),0)</f>
        <v>0</v>
      </c>
      <c r="BX1017" s="1">
        <f>IFERROR(IF($AE1017&gt;$AE1016,VLOOKUP($AC1017+AX$1,STOCK!$F$10:$AB$209,17,0),IF($AE1017=$AE1016,(IF(BX1016&gt;=1,BX1016-COUNTIFS($AE1016:$AE1016,$AC1017,AX1016:AX1016,$AI$2),0)),0)),0)</f>
        <v>0</v>
      </c>
    </row>
    <row r="1018" spans="29:76" x14ac:dyDescent="0.25">
      <c r="AC1018" s="1">
        <f t="shared" si="245"/>
        <v>0</v>
      </c>
      <c r="AD1018" s="1">
        <f>IFERROR(IF(LEN(AK1018)&gt;=1,VLOOKUP(HLOOKUP(AK1018,PROFILE!$K$5:$V$8,4,0),PROFILE!$F$1:$G$3,2,0),0),0)</f>
        <v>0</v>
      </c>
      <c r="AE1018" s="1">
        <f t="shared" si="246"/>
        <v>0</v>
      </c>
      <c r="AF1018" s="1">
        <v>1005</v>
      </c>
      <c r="AI1018" s="1" t="str">
        <f>IFERROR(IF($AH1018&gt;=1,VLOOKUP($AG1018,STUDENT!$O$8:$Z$1507,3,0),""),"")</f>
        <v/>
      </c>
      <c r="AJ1018" s="1" t="str">
        <f>IFERROR(IF($AH1018&gt;=1,VLOOKUP($AG1018,STUDENT!$O$8:$Z$1507,4,0),""),"")</f>
        <v/>
      </c>
      <c r="AK1018" s="1" t="str">
        <f>IFERROR(IF($AH1018&gt;=1,VLOOKUP($AG1018,STUDENT!$O$8:$Z$1507,6,0),""),"")</f>
        <v/>
      </c>
      <c r="AL1018" s="1" t="str">
        <f t="shared" si="247"/>
        <v/>
      </c>
      <c r="AM1018" s="1" t="str">
        <f t="shared" si="248"/>
        <v/>
      </c>
      <c r="AN1018" s="1" t="str">
        <f t="shared" si="249"/>
        <v/>
      </c>
      <c r="AO1018" s="1" t="str">
        <f t="shared" si="250"/>
        <v/>
      </c>
      <c r="AP1018" s="1" t="str">
        <f t="shared" si="251"/>
        <v/>
      </c>
      <c r="AQ1018" s="1" t="str">
        <f t="shared" si="252"/>
        <v/>
      </c>
      <c r="AR1018" s="1" t="str">
        <f t="shared" si="253"/>
        <v/>
      </c>
      <c r="AS1018" s="1" t="str">
        <f t="shared" si="254"/>
        <v/>
      </c>
      <c r="AT1018" s="1" t="str">
        <f t="shared" si="255"/>
        <v/>
      </c>
      <c r="AU1018" s="1" t="str">
        <f t="shared" si="256"/>
        <v/>
      </c>
      <c r="AV1018" s="1" t="str">
        <f t="shared" si="257"/>
        <v/>
      </c>
      <c r="AW1018" s="1" t="str">
        <f t="shared" si="258"/>
        <v/>
      </c>
      <c r="AX1018" s="1" t="str">
        <f t="shared" si="259"/>
        <v/>
      </c>
      <c r="AY1018" s="1">
        <f>IFERROR(IF($AE1018&gt;$AE1017,VLOOKUP($AC1018+AL$1,STOCK!$F$10:$AB$209,16,0),IF($AE1018=$AE1017,(IF(AY1017&gt;=1,AY1017-COUNTIFS($AE1017:$AE1017,$AC1018,AL1017:AL1017,$AI$1),0)),0)),0)</f>
        <v>0</v>
      </c>
      <c r="AZ1018" s="1">
        <f>IFERROR(IF($AE1018&gt;$AE1017,VLOOKUP($AC1018+AM$1,STOCK!$F$10:$AB$209,16,0),IF($AE1018=$AE1017,(IF(AZ1017&gt;=1,AZ1017-COUNTIFS($AE1017:$AE1017,$AC1018,AM1017:AM1017,$AI$1),0)),0)),0)</f>
        <v>0</v>
      </c>
      <c r="BA1018" s="1">
        <f>IFERROR(IF($AE1018&gt;$AE1017,VLOOKUP($AC1018+AN$1,STOCK!$F$10:$AB$209,16,0),IF($AE1018=$AE1017,(IF(BA1017&gt;=1,BA1017-COUNTIFS($AE1017:$AE1017,$AC1018,AN1017:AN1017,$AI$1),0)),0)),0)</f>
        <v>0</v>
      </c>
      <c r="BB1018" s="1">
        <f>IFERROR(IF($AE1018&gt;$AE1017,VLOOKUP($AC1018+AO$1,STOCK!$F$10:$AB$209,16,0),IF($AE1018=$AE1017,(IF(BB1017&gt;=1,BB1017-COUNTIFS($AE1017:$AE1017,$AC1018,AO1017:AO1017,$AI$1),0)),0)),0)</f>
        <v>0</v>
      </c>
      <c r="BC1018" s="1">
        <f>IFERROR(IF($AE1018&gt;$AE1017,VLOOKUP($AC1018+AP$1,STOCK!$F$10:$AB$209,16,0),IF($AE1018=$AE1017,(IF(BC1017&gt;=1,BC1017-COUNTIFS($AE1017:$AE1017,$AC1018,AP1017:AP1017,$AI$1),0)),0)),0)</f>
        <v>0</v>
      </c>
      <c r="BD1018" s="1">
        <f>IFERROR(IF($AE1018&gt;$AE1017,VLOOKUP($AC1018+AQ$1,STOCK!$F$10:$AB$209,16,0),IF($AE1018=$AE1017,(IF(BD1017&gt;=1,BD1017-COUNTIFS($AE1017:$AE1017,$AC1018,AQ1017:AQ1017,$AI$1),0)),0)),0)</f>
        <v>0</v>
      </c>
      <c r="BE1018" s="1">
        <f>IFERROR(IF($AE1018&gt;$AE1017,VLOOKUP($AC1018+AR$1,STOCK!$F$10:$AB$209,16,0),IF($AE1018=$AE1017,(IF(BE1017&gt;=1,BE1017-COUNTIFS($AE1017:$AE1017,$AC1018,AR1017:AR1017,$AI$1),0)),0)),0)</f>
        <v>0</v>
      </c>
      <c r="BF1018" s="1">
        <f>IFERROR(IF($AE1018&gt;$AE1017,VLOOKUP($AC1018+AS$1,STOCK!$F$10:$AB$209,16,0),IF($AE1018=$AE1017,(IF(BF1017&gt;=1,BF1017-COUNTIFS($AE1017:$AE1017,$AC1018,AS1017:AS1017,$AI$1),0)),0)),0)</f>
        <v>0</v>
      </c>
      <c r="BG1018" s="1">
        <f>IFERROR(IF($AE1018&gt;$AE1017,VLOOKUP($AC1018+AT$1,STOCK!$F$10:$AB$209,16,0),IF($AE1018=$AE1017,(IF(BG1017&gt;=1,BG1017-COUNTIFS($AE1017:$AE1017,$AC1018,AT1017:AT1017,$AI$1),0)),0)),0)</f>
        <v>0</v>
      </c>
      <c r="BH1018" s="1">
        <f>IFERROR(IF($AE1018&gt;$AE1017,VLOOKUP($AC1018+AU$1,STOCK!$F$10:$AB$209,16,0),IF($AE1018=$AE1017,(IF(BH1017&gt;=1,BH1017-COUNTIFS($AE1017:$AE1017,$AC1018,AU1017:AU1017,$AI$1),0)),0)),0)</f>
        <v>0</v>
      </c>
      <c r="BI1018" s="1">
        <f>IFERROR(IF($AE1018&gt;$AE1017,VLOOKUP($AC1018+AV$1,STOCK!$F$10:$AB$209,16,0),IF($AE1018=$AE1017,(IF(BI1017&gt;=1,BI1017-COUNTIFS($AE1017:$AE1017,$AC1018,AV1017:AV1017,$AI$1),0)),0)),0)</f>
        <v>0</v>
      </c>
      <c r="BJ1018" s="1">
        <f>IFERROR(IF($AE1018&gt;$AE1017,VLOOKUP($AC1018+AW$1,STOCK!$F$10:$AB$209,16,0),IF($AE1018=$AE1017,(IF(BJ1017&gt;=1,BJ1017-COUNTIFS($AE1017:$AE1017,$AC1018,AW1017:AW1017,$AI$1),0)),0)),0)</f>
        <v>0</v>
      </c>
      <c r="BK1018" s="1">
        <f>IFERROR(IF($AE1018&gt;$AE1017,VLOOKUP($AC1018+AX$1,STOCK!$F$10:$AB$209,16,0),IF($AE1018=$AE1017,(IF(BK1017&gt;=1,BK1017-COUNTIFS($AE1017:$AE1017,$AC1018,AX1017:AX1017,$AI$1),0)),0)),0)</f>
        <v>0</v>
      </c>
      <c r="BL1018" s="1">
        <f>IFERROR(IF($AE1018&gt;$AE1017,VLOOKUP($AC1018+AL$1,STOCK!$F$10:$AB$209,17,0),IF($AE1018=$AE1017,(IF(BL1017&gt;=1,BL1017-COUNTIFS($AE1017:$AE1017,$AC1018,AL1017:AL1017,$AI$2),0)),0)),0)</f>
        <v>0</v>
      </c>
      <c r="BM1018" s="1">
        <f>IFERROR(IF($AE1018&gt;$AE1017,VLOOKUP($AC1018+AM$1,STOCK!$F$10:$AB$209,17,0),IF($AE1018=$AE1017,(IF(BM1017&gt;=1,BM1017-COUNTIFS($AE1017:$AE1017,$AC1018,AM1017:AM1017,$AI$2),0)),0)),0)</f>
        <v>0</v>
      </c>
      <c r="BN1018" s="1">
        <f>IFERROR(IF($AE1018&gt;$AE1017,VLOOKUP($AC1018+AN$1,STOCK!$F$10:$AB$209,17,0),IF($AE1018=$AE1017,(IF(BN1017&gt;=1,BN1017-COUNTIFS($AE1017:$AE1017,$AC1018,AN1017:AN1017,$AI$2),0)),0)),0)</f>
        <v>0</v>
      </c>
      <c r="BO1018" s="1">
        <f>IFERROR(IF($AE1018&gt;$AE1017,VLOOKUP($AC1018+AO$1,STOCK!$F$10:$AB$209,17,0),IF($AE1018=$AE1017,(IF(BO1017&gt;=1,BO1017-COUNTIFS($AE1017:$AE1017,$AC1018,AO1017:AO1017,$AI$2),0)),0)),0)</f>
        <v>0</v>
      </c>
      <c r="BP1018" s="1">
        <f>IFERROR(IF($AE1018&gt;$AE1017,VLOOKUP($AC1018+AP$1,STOCK!$F$10:$AB$209,17,0),IF($AE1018=$AE1017,(IF(BP1017&gt;=1,BP1017-COUNTIFS($AE1017:$AE1017,$AC1018,AP1017:AP1017,$AI$2),0)),0)),0)</f>
        <v>0</v>
      </c>
      <c r="BQ1018" s="1">
        <f>IFERROR(IF($AE1018&gt;$AE1017,VLOOKUP($AC1018+AQ$1,STOCK!$F$10:$AB$209,17,0),IF($AE1018=$AE1017,(IF(BQ1017&gt;=1,BQ1017-COUNTIFS($AE1017:$AE1017,$AC1018,AQ1017:AQ1017,$AI$2),0)),0)),0)</f>
        <v>0</v>
      </c>
      <c r="BR1018" s="1">
        <f>IFERROR(IF($AE1018&gt;$AE1017,VLOOKUP($AC1018+AR$1,STOCK!$F$10:$AB$209,17,0),IF($AE1018=$AE1017,(IF(BR1017&gt;=1,BR1017-COUNTIFS($AE1017:$AE1017,$AC1018,AR1017:AR1017,$AI$2),0)),0)),0)</f>
        <v>0</v>
      </c>
      <c r="BS1018" s="1">
        <f>IFERROR(IF($AE1018&gt;$AE1017,VLOOKUP($AC1018+AS$1,STOCK!$F$10:$AB$209,17,0),IF($AE1018=$AE1017,(IF(BS1017&gt;=1,BS1017-COUNTIFS($AE1017:$AE1017,$AC1018,AS1017:AS1017,$AI$2),0)),0)),0)</f>
        <v>0</v>
      </c>
      <c r="BT1018" s="1">
        <f>IFERROR(IF($AE1018&gt;$AE1017,VLOOKUP($AC1018+AT$1,STOCK!$F$10:$AB$209,17,0),IF($AE1018=$AE1017,(IF(BT1017&gt;=1,BT1017-COUNTIFS($AE1017:$AE1017,$AC1018,AT1017:AT1017,$AI$2),0)),0)),0)</f>
        <v>0</v>
      </c>
      <c r="BU1018" s="1">
        <f>IFERROR(IF($AE1018&gt;$AE1017,VLOOKUP($AC1018+AU$1,STOCK!$F$10:$AB$209,17,0),IF($AE1018=$AE1017,(IF(BU1017&gt;=1,BU1017-COUNTIFS($AE1017:$AE1017,$AC1018,AU1017:AU1017,$AI$2),0)),0)),0)</f>
        <v>0</v>
      </c>
      <c r="BV1018" s="1">
        <f>IFERROR(IF($AE1018&gt;$AE1017,VLOOKUP($AC1018+AV$1,STOCK!$F$10:$AB$209,17,0),IF($AE1018=$AE1017,(IF(BV1017&gt;=1,BV1017-COUNTIFS($AE1017:$AE1017,$AC1018,AV1017:AV1017,$AI$2),0)),0)),0)</f>
        <v>0</v>
      </c>
      <c r="BW1018" s="1">
        <f>IFERROR(IF($AE1018&gt;$AE1017,VLOOKUP($AC1018+AW$1,STOCK!$F$10:$AB$209,17,0),IF($AE1018=$AE1017,(IF(BW1017&gt;=1,BW1017-COUNTIFS($AE1017:$AE1017,$AC1018,AW1017:AW1017,$AI$2),0)),0)),0)</f>
        <v>0</v>
      </c>
      <c r="BX1018" s="1">
        <f>IFERROR(IF($AE1018&gt;$AE1017,VLOOKUP($AC1018+AX$1,STOCK!$F$10:$AB$209,17,0),IF($AE1018=$AE1017,(IF(BX1017&gt;=1,BX1017-COUNTIFS($AE1017:$AE1017,$AC1018,AX1017:AX1017,$AI$2),0)),0)),0)</f>
        <v>0</v>
      </c>
    </row>
    <row r="1019" spans="29:76" x14ac:dyDescent="0.25">
      <c r="AC1019" s="1">
        <f t="shared" si="245"/>
        <v>0</v>
      </c>
      <c r="AD1019" s="1">
        <f>IFERROR(IF(LEN(AK1019)&gt;=1,VLOOKUP(HLOOKUP(AK1019,PROFILE!$K$5:$V$8,4,0),PROFILE!$F$1:$G$3,2,0),0),0)</f>
        <v>0</v>
      </c>
      <c r="AE1019" s="1">
        <f t="shared" si="246"/>
        <v>0</v>
      </c>
      <c r="AF1019" s="1">
        <v>1006</v>
      </c>
      <c r="AI1019" s="1" t="str">
        <f>IFERROR(IF($AH1019&gt;=1,VLOOKUP($AG1019,STUDENT!$O$8:$Z$1507,3,0),""),"")</f>
        <v/>
      </c>
      <c r="AJ1019" s="1" t="str">
        <f>IFERROR(IF($AH1019&gt;=1,VLOOKUP($AG1019,STUDENT!$O$8:$Z$1507,4,0),""),"")</f>
        <v/>
      </c>
      <c r="AK1019" s="1" t="str">
        <f>IFERROR(IF($AH1019&gt;=1,VLOOKUP($AG1019,STUDENT!$O$8:$Z$1507,6,0),""),"")</f>
        <v/>
      </c>
      <c r="AL1019" s="1" t="str">
        <f t="shared" si="247"/>
        <v/>
      </c>
      <c r="AM1019" s="1" t="str">
        <f t="shared" si="248"/>
        <v/>
      </c>
      <c r="AN1019" s="1" t="str">
        <f t="shared" si="249"/>
        <v/>
      </c>
      <c r="AO1019" s="1" t="str">
        <f t="shared" si="250"/>
        <v/>
      </c>
      <c r="AP1019" s="1" t="str">
        <f t="shared" si="251"/>
        <v/>
      </c>
      <c r="AQ1019" s="1" t="str">
        <f t="shared" si="252"/>
        <v/>
      </c>
      <c r="AR1019" s="1" t="str">
        <f t="shared" si="253"/>
        <v/>
      </c>
      <c r="AS1019" s="1" t="str">
        <f t="shared" si="254"/>
        <v/>
      </c>
      <c r="AT1019" s="1" t="str">
        <f t="shared" si="255"/>
        <v/>
      </c>
      <c r="AU1019" s="1" t="str">
        <f t="shared" si="256"/>
        <v/>
      </c>
      <c r="AV1019" s="1" t="str">
        <f t="shared" si="257"/>
        <v/>
      </c>
      <c r="AW1019" s="1" t="str">
        <f t="shared" si="258"/>
        <v/>
      </c>
      <c r="AX1019" s="1" t="str">
        <f t="shared" si="259"/>
        <v/>
      </c>
      <c r="AY1019" s="1">
        <f>IFERROR(IF($AE1019&gt;$AE1018,VLOOKUP($AC1019+AL$1,STOCK!$F$10:$AB$209,16,0),IF($AE1019=$AE1018,(IF(AY1018&gt;=1,AY1018-COUNTIFS($AE1018:$AE1018,$AC1019,AL1018:AL1018,$AI$1),0)),0)),0)</f>
        <v>0</v>
      </c>
      <c r="AZ1019" s="1">
        <f>IFERROR(IF($AE1019&gt;$AE1018,VLOOKUP($AC1019+AM$1,STOCK!$F$10:$AB$209,16,0),IF($AE1019=$AE1018,(IF(AZ1018&gt;=1,AZ1018-COUNTIFS($AE1018:$AE1018,$AC1019,AM1018:AM1018,$AI$1),0)),0)),0)</f>
        <v>0</v>
      </c>
      <c r="BA1019" s="1">
        <f>IFERROR(IF($AE1019&gt;$AE1018,VLOOKUP($AC1019+AN$1,STOCK!$F$10:$AB$209,16,0),IF($AE1019=$AE1018,(IF(BA1018&gt;=1,BA1018-COUNTIFS($AE1018:$AE1018,$AC1019,AN1018:AN1018,$AI$1),0)),0)),0)</f>
        <v>0</v>
      </c>
      <c r="BB1019" s="1">
        <f>IFERROR(IF($AE1019&gt;$AE1018,VLOOKUP($AC1019+AO$1,STOCK!$F$10:$AB$209,16,0),IF($AE1019=$AE1018,(IF(BB1018&gt;=1,BB1018-COUNTIFS($AE1018:$AE1018,$AC1019,AO1018:AO1018,$AI$1),0)),0)),0)</f>
        <v>0</v>
      </c>
      <c r="BC1019" s="1">
        <f>IFERROR(IF($AE1019&gt;$AE1018,VLOOKUP($AC1019+AP$1,STOCK!$F$10:$AB$209,16,0),IF($AE1019=$AE1018,(IF(BC1018&gt;=1,BC1018-COUNTIFS($AE1018:$AE1018,$AC1019,AP1018:AP1018,$AI$1),0)),0)),0)</f>
        <v>0</v>
      </c>
      <c r="BD1019" s="1">
        <f>IFERROR(IF($AE1019&gt;$AE1018,VLOOKUP($AC1019+AQ$1,STOCK!$F$10:$AB$209,16,0),IF($AE1019=$AE1018,(IF(BD1018&gt;=1,BD1018-COUNTIFS($AE1018:$AE1018,$AC1019,AQ1018:AQ1018,$AI$1),0)),0)),0)</f>
        <v>0</v>
      </c>
      <c r="BE1019" s="1">
        <f>IFERROR(IF($AE1019&gt;$AE1018,VLOOKUP($AC1019+AR$1,STOCK!$F$10:$AB$209,16,0),IF($AE1019=$AE1018,(IF(BE1018&gt;=1,BE1018-COUNTIFS($AE1018:$AE1018,$AC1019,AR1018:AR1018,$AI$1),0)),0)),0)</f>
        <v>0</v>
      </c>
      <c r="BF1019" s="1">
        <f>IFERROR(IF($AE1019&gt;$AE1018,VLOOKUP($AC1019+AS$1,STOCK!$F$10:$AB$209,16,0),IF($AE1019=$AE1018,(IF(BF1018&gt;=1,BF1018-COUNTIFS($AE1018:$AE1018,$AC1019,AS1018:AS1018,$AI$1),0)),0)),0)</f>
        <v>0</v>
      </c>
      <c r="BG1019" s="1">
        <f>IFERROR(IF($AE1019&gt;$AE1018,VLOOKUP($AC1019+AT$1,STOCK!$F$10:$AB$209,16,0),IF($AE1019=$AE1018,(IF(BG1018&gt;=1,BG1018-COUNTIFS($AE1018:$AE1018,$AC1019,AT1018:AT1018,$AI$1),0)),0)),0)</f>
        <v>0</v>
      </c>
      <c r="BH1019" s="1">
        <f>IFERROR(IF($AE1019&gt;$AE1018,VLOOKUP($AC1019+AU$1,STOCK!$F$10:$AB$209,16,0),IF($AE1019=$AE1018,(IF(BH1018&gt;=1,BH1018-COUNTIFS($AE1018:$AE1018,$AC1019,AU1018:AU1018,$AI$1),0)),0)),0)</f>
        <v>0</v>
      </c>
      <c r="BI1019" s="1">
        <f>IFERROR(IF($AE1019&gt;$AE1018,VLOOKUP($AC1019+AV$1,STOCK!$F$10:$AB$209,16,0),IF($AE1019=$AE1018,(IF(BI1018&gt;=1,BI1018-COUNTIFS($AE1018:$AE1018,$AC1019,AV1018:AV1018,$AI$1),0)),0)),0)</f>
        <v>0</v>
      </c>
      <c r="BJ1019" s="1">
        <f>IFERROR(IF($AE1019&gt;$AE1018,VLOOKUP($AC1019+AW$1,STOCK!$F$10:$AB$209,16,0),IF($AE1019=$AE1018,(IF(BJ1018&gt;=1,BJ1018-COUNTIFS($AE1018:$AE1018,$AC1019,AW1018:AW1018,$AI$1),0)),0)),0)</f>
        <v>0</v>
      </c>
      <c r="BK1019" s="1">
        <f>IFERROR(IF($AE1019&gt;$AE1018,VLOOKUP($AC1019+AX$1,STOCK!$F$10:$AB$209,16,0),IF($AE1019=$AE1018,(IF(BK1018&gt;=1,BK1018-COUNTIFS($AE1018:$AE1018,$AC1019,AX1018:AX1018,$AI$1),0)),0)),0)</f>
        <v>0</v>
      </c>
      <c r="BL1019" s="1">
        <f>IFERROR(IF($AE1019&gt;$AE1018,VLOOKUP($AC1019+AL$1,STOCK!$F$10:$AB$209,17,0),IF($AE1019=$AE1018,(IF(BL1018&gt;=1,BL1018-COUNTIFS($AE1018:$AE1018,$AC1019,AL1018:AL1018,$AI$2),0)),0)),0)</f>
        <v>0</v>
      </c>
      <c r="BM1019" s="1">
        <f>IFERROR(IF($AE1019&gt;$AE1018,VLOOKUP($AC1019+AM$1,STOCK!$F$10:$AB$209,17,0),IF($AE1019=$AE1018,(IF(BM1018&gt;=1,BM1018-COUNTIFS($AE1018:$AE1018,$AC1019,AM1018:AM1018,$AI$2),0)),0)),0)</f>
        <v>0</v>
      </c>
      <c r="BN1019" s="1">
        <f>IFERROR(IF($AE1019&gt;$AE1018,VLOOKUP($AC1019+AN$1,STOCK!$F$10:$AB$209,17,0),IF($AE1019=$AE1018,(IF(BN1018&gt;=1,BN1018-COUNTIFS($AE1018:$AE1018,$AC1019,AN1018:AN1018,$AI$2),0)),0)),0)</f>
        <v>0</v>
      </c>
      <c r="BO1019" s="1">
        <f>IFERROR(IF($AE1019&gt;$AE1018,VLOOKUP($AC1019+AO$1,STOCK!$F$10:$AB$209,17,0),IF($AE1019=$AE1018,(IF(BO1018&gt;=1,BO1018-COUNTIFS($AE1018:$AE1018,$AC1019,AO1018:AO1018,$AI$2),0)),0)),0)</f>
        <v>0</v>
      </c>
      <c r="BP1019" s="1">
        <f>IFERROR(IF($AE1019&gt;$AE1018,VLOOKUP($AC1019+AP$1,STOCK!$F$10:$AB$209,17,0),IF($AE1019=$AE1018,(IF(BP1018&gt;=1,BP1018-COUNTIFS($AE1018:$AE1018,$AC1019,AP1018:AP1018,$AI$2),0)),0)),0)</f>
        <v>0</v>
      </c>
      <c r="BQ1019" s="1">
        <f>IFERROR(IF($AE1019&gt;$AE1018,VLOOKUP($AC1019+AQ$1,STOCK!$F$10:$AB$209,17,0),IF($AE1019=$AE1018,(IF(BQ1018&gt;=1,BQ1018-COUNTIFS($AE1018:$AE1018,$AC1019,AQ1018:AQ1018,$AI$2),0)),0)),0)</f>
        <v>0</v>
      </c>
      <c r="BR1019" s="1">
        <f>IFERROR(IF($AE1019&gt;$AE1018,VLOOKUP($AC1019+AR$1,STOCK!$F$10:$AB$209,17,0),IF($AE1019=$AE1018,(IF(BR1018&gt;=1,BR1018-COUNTIFS($AE1018:$AE1018,$AC1019,AR1018:AR1018,$AI$2),0)),0)),0)</f>
        <v>0</v>
      </c>
      <c r="BS1019" s="1">
        <f>IFERROR(IF($AE1019&gt;$AE1018,VLOOKUP($AC1019+AS$1,STOCK!$F$10:$AB$209,17,0),IF($AE1019=$AE1018,(IF(BS1018&gt;=1,BS1018-COUNTIFS($AE1018:$AE1018,$AC1019,AS1018:AS1018,$AI$2),0)),0)),0)</f>
        <v>0</v>
      </c>
      <c r="BT1019" s="1">
        <f>IFERROR(IF($AE1019&gt;$AE1018,VLOOKUP($AC1019+AT$1,STOCK!$F$10:$AB$209,17,0),IF($AE1019=$AE1018,(IF(BT1018&gt;=1,BT1018-COUNTIFS($AE1018:$AE1018,$AC1019,AT1018:AT1018,$AI$2),0)),0)),0)</f>
        <v>0</v>
      </c>
      <c r="BU1019" s="1">
        <f>IFERROR(IF($AE1019&gt;$AE1018,VLOOKUP($AC1019+AU$1,STOCK!$F$10:$AB$209,17,0),IF($AE1019=$AE1018,(IF(BU1018&gt;=1,BU1018-COUNTIFS($AE1018:$AE1018,$AC1019,AU1018:AU1018,$AI$2),0)),0)),0)</f>
        <v>0</v>
      </c>
      <c r="BV1019" s="1">
        <f>IFERROR(IF($AE1019&gt;$AE1018,VLOOKUP($AC1019+AV$1,STOCK!$F$10:$AB$209,17,0),IF($AE1019=$AE1018,(IF(BV1018&gt;=1,BV1018-COUNTIFS($AE1018:$AE1018,$AC1019,AV1018:AV1018,$AI$2),0)),0)),0)</f>
        <v>0</v>
      </c>
      <c r="BW1019" s="1">
        <f>IFERROR(IF($AE1019&gt;$AE1018,VLOOKUP($AC1019+AW$1,STOCK!$F$10:$AB$209,17,0),IF($AE1019=$AE1018,(IF(BW1018&gt;=1,BW1018-COUNTIFS($AE1018:$AE1018,$AC1019,AW1018:AW1018,$AI$2),0)),0)),0)</f>
        <v>0</v>
      </c>
      <c r="BX1019" s="1">
        <f>IFERROR(IF($AE1019&gt;$AE1018,VLOOKUP($AC1019+AX$1,STOCK!$F$10:$AB$209,17,0),IF($AE1019=$AE1018,(IF(BX1018&gt;=1,BX1018-COUNTIFS($AE1018:$AE1018,$AC1019,AX1018:AX1018,$AI$2),0)),0)),0)</f>
        <v>0</v>
      </c>
    </row>
    <row r="1020" spans="29:76" x14ac:dyDescent="0.25">
      <c r="AC1020" s="1">
        <f t="shared" si="245"/>
        <v>0</v>
      </c>
      <c r="AD1020" s="1">
        <f>IFERROR(IF(LEN(AK1020)&gt;=1,VLOOKUP(HLOOKUP(AK1020,PROFILE!$K$5:$V$8,4,0),PROFILE!$F$1:$G$3,2,0),0),0)</f>
        <v>0</v>
      </c>
      <c r="AE1020" s="1">
        <f t="shared" si="246"/>
        <v>0</v>
      </c>
      <c r="AF1020" s="1">
        <v>1007</v>
      </c>
      <c r="AI1020" s="1" t="str">
        <f>IFERROR(IF($AH1020&gt;=1,VLOOKUP($AG1020,STUDENT!$O$8:$Z$1507,3,0),""),"")</f>
        <v/>
      </c>
      <c r="AJ1020" s="1" t="str">
        <f>IFERROR(IF($AH1020&gt;=1,VLOOKUP($AG1020,STUDENT!$O$8:$Z$1507,4,0),""),"")</f>
        <v/>
      </c>
      <c r="AK1020" s="1" t="str">
        <f>IFERROR(IF($AH1020&gt;=1,VLOOKUP($AG1020,STUDENT!$O$8:$Z$1507,6,0),""),"")</f>
        <v/>
      </c>
      <c r="AL1020" s="1" t="str">
        <f t="shared" si="247"/>
        <v/>
      </c>
      <c r="AM1020" s="1" t="str">
        <f t="shared" si="248"/>
        <v/>
      </c>
      <c r="AN1020" s="1" t="str">
        <f t="shared" si="249"/>
        <v/>
      </c>
      <c r="AO1020" s="1" t="str">
        <f t="shared" si="250"/>
        <v/>
      </c>
      <c r="AP1020" s="1" t="str">
        <f t="shared" si="251"/>
        <v/>
      </c>
      <c r="AQ1020" s="1" t="str">
        <f t="shared" si="252"/>
        <v/>
      </c>
      <c r="AR1020" s="1" t="str">
        <f t="shared" si="253"/>
        <v/>
      </c>
      <c r="AS1020" s="1" t="str">
        <f t="shared" si="254"/>
        <v/>
      </c>
      <c r="AT1020" s="1" t="str">
        <f t="shared" si="255"/>
        <v/>
      </c>
      <c r="AU1020" s="1" t="str">
        <f t="shared" si="256"/>
        <v/>
      </c>
      <c r="AV1020" s="1" t="str">
        <f t="shared" si="257"/>
        <v/>
      </c>
      <c r="AW1020" s="1" t="str">
        <f t="shared" si="258"/>
        <v/>
      </c>
      <c r="AX1020" s="1" t="str">
        <f t="shared" si="259"/>
        <v/>
      </c>
      <c r="AY1020" s="1">
        <f>IFERROR(IF($AE1020&gt;$AE1019,VLOOKUP($AC1020+AL$1,STOCK!$F$10:$AB$209,16,0),IF($AE1020=$AE1019,(IF(AY1019&gt;=1,AY1019-COUNTIFS($AE1019:$AE1019,$AC1020,AL1019:AL1019,$AI$1),0)),0)),0)</f>
        <v>0</v>
      </c>
      <c r="AZ1020" s="1">
        <f>IFERROR(IF($AE1020&gt;$AE1019,VLOOKUP($AC1020+AM$1,STOCK!$F$10:$AB$209,16,0),IF($AE1020=$AE1019,(IF(AZ1019&gt;=1,AZ1019-COUNTIFS($AE1019:$AE1019,$AC1020,AM1019:AM1019,$AI$1),0)),0)),0)</f>
        <v>0</v>
      </c>
      <c r="BA1020" s="1">
        <f>IFERROR(IF($AE1020&gt;$AE1019,VLOOKUP($AC1020+AN$1,STOCK!$F$10:$AB$209,16,0),IF($AE1020=$AE1019,(IF(BA1019&gt;=1,BA1019-COUNTIFS($AE1019:$AE1019,$AC1020,AN1019:AN1019,$AI$1),0)),0)),0)</f>
        <v>0</v>
      </c>
      <c r="BB1020" s="1">
        <f>IFERROR(IF($AE1020&gt;$AE1019,VLOOKUP($AC1020+AO$1,STOCK!$F$10:$AB$209,16,0),IF($AE1020=$AE1019,(IF(BB1019&gt;=1,BB1019-COUNTIFS($AE1019:$AE1019,$AC1020,AO1019:AO1019,$AI$1),0)),0)),0)</f>
        <v>0</v>
      </c>
      <c r="BC1020" s="1">
        <f>IFERROR(IF($AE1020&gt;$AE1019,VLOOKUP($AC1020+AP$1,STOCK!$F$10:$AB$209,16,0),IF($AE1020=$AE1019,(IF(BC1019&gt;=1,BC1019-COUNTIFS($AE1019:$AE1019,$AC1020,AP1019:AP1019,$AI$1),0)),0)),0)</f>
        <v>0</v>
      </c>
      <c r="BD1020" s="1">
        <f>IFERROR(IF($AE1020&gt;$AE1019,VLOOKUP($AC1020+AQ$1,STOCK!$F$10:$AB$209,16,0),IF($AE1020=$AE1019,(IF(BD1019&gt;=1,BD1019-COUNTIFS($AE1019:$AE1019,$AC1020,AQ1019:AQ1019,$AI$1),0)),0)),0)</f>
        <v>0</v>
      </c>
      <c r="BE1020" s="1">
        <f>IFERROR(IF($AE1020&gt;$AE1019,VLOOKUP($AC1020+AR$1,STOCK!$F$10:$AB$209,16,0),IF($AE1020=$AE1019,(IF(BE1019&gt;=1,BE1019-COUNTIFS($AE1019:$AE1019,$AC1020,AR1019:AR1019,$AI$1),0)),0)),0)</f>
        <v>0</v>
      </c>
      <c r="BF1020" s="1">
        <f>IFERROR(IF($AE1020&gt;$AE1019,VLOOKUP($AC1020+AS$1,STOCK!$F$10:$AB$209,16,0),IF($AE1020=$AE1019,(IF(BF1019&gt;=1,BF1019-COUNTIFS($AE1019:$AE1019,$AC1020,AS1019:AS1019,$AI$1),0)),0)),0)</f>
        <v>0</v>
      </c>
      <c r="BG1020" s="1">
        <f>IFERROR(IF($AE1020&gt;$AE1019,VLOOKUP($AC1020+AT$1,STOCK!$F$10:$AB$209,16,0),IF($AE1020=$AE1019,(IF(BG1019&gt;=1,BG1019-COUNTIFS($AE1019:$AE1019,$AC1020,AT1019:AT1019,$AI$1),0)),0)),0)</f>
        <v>0</v>
      </c>
      <c r="BH1020" s="1">
        <f>IFERROR(IF($AE1020&gt;$AE1019,VLOOKUP($AC1020+AU$1,STOCK!$F$10:$AB$209,16,0),IF($AE1020=$AE1019,(IF(BH1019&gt;=1,BH1019-COUNTIFS($AE1019:$AE1019,$AC1020,AU1019:AU1019,$AI$1),0)),0)),0)</f>
        <v>0</v>
      </c>
      <c r="BI1020" s="1">
        <f>IFERROR(IF($AE1020&gt;$AE1019,VLOOKUP($AC1020+AV$1,STOCK!$F$10:$AB$209,16,0),IF($AE1020=$AE1019,(IF(BI1019&gt;=1,BI1019-COUNTIFS($AE1019:$AE1019,$AC1020,AV1019:AV1019,$AI$1),0)),0)),0)</f>
        <v>0</v>
      </c>
      <c r="BJ1020" s="1">
        <f>IFERROR(IF($AE1020&gt;$AE1019,VLOOKUP($AC1020+AW$1,STOCK!$F$10:$AB$209,16,0),IF($AE1020=$AE1019,(IF(BJ1019&gt;=1,BJ1019-COUNTIFS($AE1019:$AE1019,$AC1020,AW1019:AW1019,$AI$1),0)),0)),0)</f>
        <v>0</v>
      </c>
      <c r="BK1020" s="1">
        <f>IFERROR(IF($AE1020&gt;$AE1019,VLOOKUP($AC1020+AX$1,STOCK!$F$10:$AB$209,16,0),IF($AE1020=$AE1019,(IF(BK1019&gt;=1,BK1019-COUNTIFS($AE1019:$AE1019,$AC1020,AX1019:AX1019,$AI$1),0)),0)),0)</f>
        <v>0</v>
      </c>
      <c r="BL1020" s="1">
        <f>IFERROR(IF($AE1020&gt;$AE1019,VLOOKUP($AC1020+AL$1,STOCK!$F$10:$AB$209,17,0),IF($AE1020=$AE1019,(IF(BL1019&gt;=1,BL1019-COUNTIFS($AE1019:$AE1019,$AC1020,AL1019:AL1019,$AI$2),0)),0)),0)</f>
        <v>0</v>
      </c>
      <c r="BM1020" s="1">
        <f>IFERROR(IF($AE1020&gt;$AE1019,VLOOKUP($AC1020+AM$1,STOCK!$F$10:$AB$209,17,0),IF($AE1020=$AE1019,(IF(BM1019&gt;=1,BM1019-COUNTIFS($AE1019:$AE1019,$AC1020,AM1019:AM1019,$AI$2),0)),0)),0)</f>
        <v>0</v>
      </c>
      <c r="BN1020" s="1">
        <f>IFERROR(IF($AE1020&gt;$AE1019,VLOOKUP($AC1020+AN$1,STOCK!$F$10:$AB$209,17,0),IF($AE1020=$AE1019,(IF(BN1019&gt;=1,BN1019-COUNTIFS($AE1019:$AE1019,$AC1020,AN1019:AN1019,$AI$2),0)),0)),0)</f>
        <v>0</v>
      </c>
      <c r="BO1020" s="1">
        <f>IFERROR(IF($AE1020&gt;$AE1019,VLOOKUP($AC1020+AO$1,STOCK!$F$10:$AB$209,17,0),IF($AE1020=$AE1019,(IF(BO1019&gt;=1,BO1019-COUNTIFS($AE1019:$AE1019,$AC1020,AO1019:AO1019,$AI$2),0)),0)),0)</f>
        <v>0</v>
      </c>
      <c r="BP1020" s="1">
        <f>IFERROR(IF($AE1020&gt;$AE1019,VLOOKUP($AC1020+AP$1,STOCK!$F$10:$AB$209,17,0),IF($AE1020=$AE1019,(IF(BP1019&gt;=1,BP1019-COUNTIFS($AE1019:$AE1019,$AC1020,AP1019:AP1019,$AI$2),0)),0)),0)</f>
        <v>0</v>
      </c>
      <c r="BQ1020" s="1">
        <f>IFERROR(IF($AE1020&gt;$AE1019,VLOOKUP($AC1020+AQ$1,STOCK!$F$10:$AB$209,17,0),IF($AE1020=$AE1019,(IF(BQ1019&gt;=1,BQ1019-COUNTIFS($AE1019:$AE1019,$AC1020,AQ1019:AQ1019,$AI$2),0)),0)),0)</f>
        <v>0</v>
      </c>
      <c r="BR1020" s="1">
        <f>IFERROR(IF($AE1020&gt;$AE1019,VLOOKUP($AC1020+AR$1,STOCK!$F$10:$AB$209,17,0),IF($AE1020=$AE1019,(IF(BR1019&gt;=1,BR1019-COUNTIFS($AE1019:$AE1019,$AC1020,AR1019:AR1019,$AI$2),0)),0)),0)</f>
        <v>0</v>
      </c>
      <c r="BS1020" s="1">
        <f>IFERROR(IF($AE1020&gt;$AE1019,VLOOKUP($AC1020+AS$1,STOCK!$F$10:$AB$209,17,0),IF($AE1020=$AE1019,(IF(BS1019&gt;=1,BS1019-COUNTIFS($AE1019:$AE1019,$AC1020,AS1019:AS1019,$AI$2),0)),0)),0)</f>
        <v>0</v>
      </c>
      <c r="BT1020" s="1">
        <f>IFERROR(IF($AE1020&gt;$AE1019,VLOOKUP($AC1020+AT$1,STOCK!$F$10:$AB$209,17,0),IF($AE1020=$AE1019,(IF(BT1019&gt;=1,BT1019-COUNTIFS($AE1019:$AE1019,$AC1020,AT1019:AT1019,$AI$2),0)),0)),0)</f>
        <v>0</v>
      </c>
      <c r="BU1020" s="1">
        <f>IFERROR(IF($AE1020&gt;$AE1019,VLOOKUP($AC1020+AU$1,STOCK!$F$10:$AB$209,17,0),IF($AE1020=$AE1019,(IF(BU1019&gt;=1,BU1019-COUNTIFS($AE1019:$AE1019,$AC1020,AU1019:AU1019,$AI$2),0)),0)),0)</f>
        <v>0</v>
      </c>
      <c r="BV1020" s="1">
        <f>IFERROR(IF($AE1020&gt;$AE1019,VLOOKUP($AC1020+AV$1,STOCK!$F$10:$AB$209,17,0),IF($AE1020=$AE1019,(IF(BV1019&gt;=1,BV1019-COUNTIFS($AE1019:$AE1019,$AC1020,AV1019:AV1019,$AI$2),0)),0)),0)</f>
        <v>0</v>
      </c>
      <c r="BW1020" s="1">
        <f>IFERROR(IF($AE1020&gt;$AE1019,VLOOKUP($AC1020+AW$1,STOCK!$F$10:$AB$209,17,0),IF($AE1020=$AE1019,(IF(BW1019&gt;=1,BW1019-COUNTIFS($AE1019:$AE1019,$AC1020,AW1019:AW1019,$AI$2),0)),0)),0)</f>
        <v>0</v>
      </c>
      <c r="BX1020" s="1">
        <f>IFERROR(IF($AE1020&gt;$AE1019,VLOOKUP($AC1020+AX$1,STOCK!$F$10:$AB$209,17,0),IF($AE1020=$AE1019,(IF(BX1019&gt;=1,BX1019-COUNTIFS($AE1019:$AE1019,$AC1020,AX1019:AX1019,$AI$2),0)),0)),0)</f>
        <v>0</v>
      </c>
    </row>
    <row r="1021" spans="29:76" x14ac:dyDescent="0.25">
      <c r="AC1021" s="1">
        <f t="shared" si="245"/>
        <v>0</v>
      </c>
      <c r="AD1021" s="1">
        <f>IFERROR(IF(LEN(AK1021)&gt;=1,VLOOKUP(HLOOKUP(AK1021,PROFILE!$K$5:$V$8,4,0),PROFILE!$F$1:$G$3,2,0),0),0)</f>
        <v>0</v>
      </c>
      <c r="AE1021" s="1">
        <f t="shared" si="246"/>
        <v>0</v>
      </c>
      <c r="AF1021" s="1">
        <v>1008</v>
      </c>
      <c r="AI1021" s="1" t="str">
        <f>IFERROR(IF($AH1021&gt;=1,VLOOKUP($AG1021,STUDENT!$O$8:$Z$1507,3,0),""),"")</f>
        <v/>
      </c>
      <c r="AJ1021" s="1" t="str">
        <f>IFERROR(IF($AH1021&gt;=1,VLOOKUP($AG1021,STUDENT!$O$8:$Z$1507,4,0),""),"")</f>
        <v/>
      </c>
      <c r="AK1021" s="1" t="str">
        <f>IFERROR(IF($AH1021&gt;=1,VLOOKUP($AG1021,STUDENT!$O$8:$Z$1507,6,0),""),"")</f>
        <v/>
      </c>
      <c r="AL1021" s="1" t="str">
        <f t="shared" si="247"/>
        <v/>
      </c>
      <c r="AM1021" s="1" t="str">
        <f t="shared" si="248"/>
        <v/>
      </c>
      <c r="AN1021" s="1" t="str">
        <f t="shared" si="249"/>
        <v/>
      </c>
      <c r="AO1021" s="1" t="str">
        <f t="shared" si="250"/>
        <v/>
      </c>
      <c r="AP1021" s="1" t="str">
        <f t="shared" si="251"/>
        <v/>
      </c>
      <c r="AQ1021" s="1" t="str">
        <f t="shared" si="252"/>
        <v/>
      </c>
      <c r="AR1021" s="1" t="str">
        <f t="shared" si="253"/>
        <v/>
      </c>
      <c r="AS1021" s="1" t="str">
        <f t="shared" si="254"/>
        <v/>
      </c>
      <c r="AT1021" s="1" t="str">
        <f t="shared" si="255"/>
        <v/>
      </c>
      <c r="AU1021" s="1" t="str">
        <f t="shared" si="256"/>
        <v/>
      </c>
      <c r="AV1021" s="1" t="str">
        <f t="shared" si="257"/>
        <v/>
      </c>
      <c r="AW1021" s="1" t="str">
        <f t="shared" si="258"/>
        <v/>
      </c>
      <c r="AX1021" s="1" t="str">
        <f t="shared" si="259"/>
        <v/>
      </c>
      <c r="AY1021" s="1">
        <f>IFERROR(IF($AE1021&gt;$AE1020,VLOOKUP($AC1021+AL$1,STOCK!$F$10:$AB$209,16,0),IF($AE1021=$AE1020,(IF(AY1020&gt;=1,AY1020-COUNTIFS($AE1020:$AE1020,$AC1021,AL1020:AL1020,$AI$1),0)),0)),0)</f>
        <v>0</v>
      </c>
      <c r="AZ1021" s="1">
        <f>IFERROR(IF($AE1021&gt;$AE1020,VLOOKUP($AC1021+AM$1,STOCK!$F$10:$AB$209,16,0),IF($AE1021=$AE1020,(IF(AZ1020&gt;=1,AZ1020-COUNTIFS($AE1020:$AE1020,$AC1021,AM1020:AM1020,$AI$1),0)),0)),0)</f>
        <v>0</v>
      </c>
      <c r="BA1021" s="1">
        <f>IFERROR(IF($AE1021&gt;$AE1020,VLOOKUP($AC1021+AN$1,STOCK!$F$10:$AB$209,16,0),IF($AE1021=$AE1020,(IF(BA1020&gt;=1,BA1020-COUNTIFS($AE1020:$AE1020,$AC1021,AN1020:AN1020,$AI$1),0)),0)),0)</f>
        <v>0</v>
      </c>
      <c r="BB1021" s="1">
        <f>IFERROR(IF($AE1021&gt;$AE1020,VLOOKUP($AC1021+AO$1,STOCK!$F$10:$AB$209,16,0),IF($AE1021=$AE1020,(IF(BB1020&gt;=1,BB1020-COUNTIFS($AE1020:$AE1020,$AC1021,AO1020:AO1020,$AI$1),0)),0)),0)</f>
        <v>0</v>
      </c>
      <c r="BC1021" s="1">
        <f>IFERROR(IF($AE1021&gt;$AE1020,VLOOKUP($AC1021+AP$1,STOCK!$F$10:$AB$209,16,0),IF($AE1021=$AE1020,(IF(BC1020&gt;=1,BC1020-COUNTIFS($AE1020:$AE1020,$AC1021,AP1020:AP1020,$AI$1),0)),0)),0)</f>
        <v>0</v>
      </c>
      <c r="BD1021" s="1">
        <f>IFERROR(IF($AE1021&gt;$AE1020,VLOOKUP($AC1021+AQ$1,STOCK!$F$10:$AB$209,16,0),IF($AE1021=$AE1020,(IF(BD1020&gt;=1,BD1020-COUNTIFS($AE1020:$AE1020,$AC1021,AQ1020:AQ1020,$AI$1),0)),0)),0)</f>
        <v>0</v>
      </c>
      <c r="BE1021" s="1">
        <f>IFERROR(IF($AE1021&gt;$AE1020,VLOOKUP($AC1021+AR$1,STOCK!$F$10:$AB$209,16,0),IF($AE1021=$AE1020,(IF(BE1020&gt;=1,BE1020-COUNTIFS($AE1020:$AE1020,$AC1021,AR1020:AR1020,$AI$1),0)),0)),0)</f>
        <v>0</v>
      </c>
      <c r="BF1021" s="1">
        <f>IFERROR(IF($AE1021&gt;$AE1020,VLOOKUP($AC1021+AS$1,STOCK!$F$10:$AB$209,16,0),IF($AE1021=$AE1020,(IF(BF1020&gt;=1,BF1020-COUNTIFS($AE1020:$AE1020,$AC1021,AS1020:AS1020,$AI$1),0)),0)),0)</f>
        <v>0</v>
      </c>
      <c r="BG1021" s="1">
        <f>IFERROR(IF($AE1021&gt;$AE1020,VLOOKUP($AC1021+AT$1,STOCK!$F$10:$AB$209,16,0),IF($AE1021=$AE1020,(IF(BG1020&gt;=1,BG1020-COUNTIFS($AE1020:$AE1020,$AC1021,AT1020:AT1020,$AI$1),0)),0)),0)</f>
        <v>0</v>
      </c>
      <c r="BH1021" s="1">
        <f>IFERROR(IF($AE1021&gt;$AE1020,VLOOKUP($AC1021+AU$1,STOCK!$F$10:$AB$209,16,0),IF($AE1021=$AE1020,(IF(BH1020&gt;=1,BH1020-COUNTIFS($AE1020:$AE1020,$AC1021,AU1020:AU1020,$AI$1),0)),0)),0)</f>
        <v>0</v>
      </c>
      <c r="BI1021" s="1">
        <f>IFERROR(IF($AE1021&gt;$AE1020,VLOOKUP($AC1021+AV$1,STOCK!$F$10:$AB$209,16,0),IF($AE1021=$AE1020,(IF(BI1020&gt;=1,BI1020-COUNTIFS($AE1020:$AE1020,$AC1021,AV1020:AV1020,$AI$1),0)),0)),0)</f>
        <v>0</v>
      </c>
      <c r="BJ1021" s="1">
        <f>IFERROR(IF($AE1021&gt;$AE1020,VLOOKUP($AC1021+AW$1,STOCK!$F$10:$AB$209,16,0),IF($AE1021=$AE1020,(IF(BJ1020&gt;=1,BJ1020-COUNTIFS($AE1020:$AE1020,$AC1021,AW1020:AW1020,$AI$1),0)),0)),0)</f>
        <v>0</v>
      </c>
      <c r="BK1021" s="1">
        <f>IFERROR(IF($AE1021&gt;$AE1020,VLOOKUP($AC1021+AX$1,STOCK!$F$10:$AB$209,16,0),IF($AE1021=$AE1020,(IF(BK1020&gt;=1,BK1020-COUNTIFS($AE1020:$AE1020,$AC1021,AX1020:AX1020,$AI$1),0)),0)),0)</f>
        <v>0</v>
      </c>
      <c r="BL1021" s="1">
        <f>IFERROR(IF($AE1021&gt;$AE1020,VLOOKUP($AC1021+AL$1,STOCK!$F$10:$AB$209,17,0),IF($AE1021=$AE1020,(IF(BL1020&gt;=1,BL1020-COUNTIFS($AE1020:$AE1020,$AC1021,AL1020:AL1020,$AI$2),0)),0)),0)</f>
        <v>0</v>
      </c>
      <c r="BM1021" s="1">
        <f>IFERROR(IF($AE1021&gt;$AE1020,VLOOKUP($AC1021+AM$1,STOCK!$F$10:$AB$209,17,0),IF($AE1021=$AE1020,(IF(BM1020&gt;=1,BM1020-COUNTIFS($AE1020:$AE1020,$AC1021,AM1020:AM1020,$AI$2),0)),0)),0)</f>
        <v>0</v>
      </c>
      <c r="BN1021" s="1">
        <f>IFERROR(IF($AE1021&gt;$AE1020,VLOOKUP($AC1021+AN$1,STOCK!$F$10:$AB$209,17,0),IF($AE1021=$AE1020,(IF(BN1020&gt;=1,BN1020-COUNTIFS($AE1020:$AE1020,$AC1021,AN1020:AN1020,$AI$2),0)),0)),0)</f>
        <v>0</v>
      </c>
      <c r="BO1021" s="1">
        <f>IFERROR(IF($AE1021&gt;$AE1020,VLOOKUP($AC1021+AO$1,STOCK!$F$10:$AB$209,17,0),IF($AE1021=$AE1020,(IF(BO1020&gt;=1,BO1020-COUNTIFS($AE1020:$AE1020,$AC1021,AO1020:AO1020,$AI$2),0)),0)),0)</f>
        <v>0</v>
      </c>
      <c r="BP1021" s="1">
        <f>IFERROR(IF($AE1021&gt;$AE1020,VLOOKUP($AC1021+AP$1,STOCK!$F$10:$AB$209,17,0),IF($AE1021=$AE1020,(IF(BP1020&gt;=1,BP1020-COUNTIFS($AE1020:$AE1020,$AC1021,AP1020:AP1020,$AI$2),0)),0)),0)</f>
        <v>0</v>
      </c>
      <c r="BQ1021" s="1">
        <f>IFERROR(IF($AE1021&gt;$AE1020,VLOOKUP($AC1021+AQ$1,STOCK!$F$10:$AB$209,17,0),IF($AE1021=$AE1020,(IF(BQ1020&gt;=1,BQ1020-COUNTIFS($AE1020:$AE1020,$AC1021,AQ1020:AQ1020,$AI$2),0)),0)),0)</f>
        <v>0</v>
      </c>
      <c r="BR1021" s="1">
        <f>IFERROR(IF($AE1021&gt;$AE1020,VLOOKUP($AC1021+AR$1,STOCK!$F$10:$AB$209,17,0),IF($AE1021=$AE1020,(IF(BR1020&gt;=1,BR1020-COUNTIFS($AE1020:$AE1020,$AC1021,AR1020:AR1020,$AI$2),0)),0)),0)</f>
        <v>0</v>
      </c>
      <c r="BS1021" s="1">
        <f>IFERROR(IF($AE1021&gt;$AE1020,VLOOKUP($AC1021+AS$1,STOCK!$F$10:$AB$209,17,0),IF($AE1021=$AE1020,(IF(BS1020&gt;=1,BS1020-COUNTIFS($AE1020:$AE1020,$AC1021,AS1020:AS1020,$AI$2),0)),0)),0)</f>
        <v>0</v>
      </c>
      <c r="BT1021" s="1">
        <f>IFERROR(IF($AE1021&gt;$AE1020,VLOOKUP($AC1021+AT$1,STOCK!$F$10:$AB$209,17,0),IF($AE1021=$AE1020,(IF(BT1020&gt;=1,BT1020-COUNTIFS($AE1020:$AE1020,$AC1021,AT1020:AT1020,$AI$2),0)),0)),0)</f>
        <v>0</v>
      </c>
      <c r="BU1021" s="1">
        <f>IFERROR(IF($AE1021&gt;$AE1020,VLOOKUP($AC1021+AU$1,STOCK!$F$10:$AB$209,17,0),IF($AE1021=$AE1020,(IF(BU1020&gt;=1,BU1020-COUNTIFS($AE1020:$AE1020,$AC1021,AU1020:AU1020,$AI$2),0)),0)),0)</f>
        <v>0</v>
      </c>
      <c r="BV1021" s="1">
        <f>IFERROR(IF($AE1021&gt;$AE1020,VLOOKUP($AC1021+AV$1,STOCK!$F$10:$AB$209,17,0),IF($AE1021=$AE1020,(IF(BV1020&gt;=1,BV1020-COUNTIFS($AE1020:$AE1020,$AC1021,AV1020:AV1020,$AI$2),0)),0)),0)</f>
        <v>0</v>
      </c>
      <c r="BW1021" s="1">
        <f>IFERROR(IF($AE1021&gt;$AE1020,VLOOKUP($AC1021+AW$1,STOCK!$F$10:$AB$209,17,0),IF($AE1021=$AE1020,(IF(BW1020&gt;=1,BW1020-COUNTIFS($AE1020:$AE1020,$AC1021,AW1020:AW1020,$AI$2),0)),0)),0)</f>
        <v>0</v>
      </c>
      <c r="BX1021" s="1">
        <f>IFERROR(IF($AE1021&gt;$AE1020,VLOOKUP($AC1021+AX$1,STOCK!$F$10:$AB$209,17,0),IF($AE1021=$AE1020,(IF(BX1020&gt;=1,BX1020-COUNTIFS($AE1020:$AE1020,$AC1021,AX1020:AX1020,$AI$2),0)),0)),0)</f>
        <v>0</v>
      </c>
    </row>
    <row r="1022" spans="29:76" x14ac:dyDescent="0.25">
      <c r="AC1022" s="1">
        <f t="shared" si="245"/>
        <v>0</v>
      </c>
      <c r="AD1022" s="1">
        <f>IFERROR(IF(LEN(AK1022)&gt;=1,VLOOKUP(HLOOKUP(AK1022,PROFILE!$K$5:$V$8,4,0),PROFILE!$F$1:$G$3,2,0),0),0)</f>
        <v>0</v>
      </c>
      <c r="AE1022" s="1">
        <f t="shared" si="246"/>
        <v>0</v>
      </c>
      <c r="AF1022" s="1">
        <v>1009</v>
      </c>
      <c r="AI1022" s="1" t="str">
        <f>IFERROR(IF($AH1022&gt;=1,VLOOKUP($AG1022,STUDENT!$O$8:$Z$1507,3,0),""),"")</f>
        <v/>
      </c>
      <c r="AJ1022" s="1" t="str">
        <f>IFERROR(IF($AH1022&gt;=1,VLOOKUP($AG1022,STUDENT!$O$8:$Z$1507,4,0),""),"")</f>
        <v/>
      </c>
      <c r="AK1022" s="1" t="str">
        <f>IFERROR(IF($AH1022&gt;=1,VLOOKUP($AG1022,STUDENT!$O$8:$Z$1507,6,0),""),"")</f>
        <v/>
      </c>
      <c r="AL1022" s="1" t="str">
        <f t="shared" si="247"/>
        <v/>
      </c>
      <c r="AM1022" s="1" t="str">
        <f t="shared" si="248"/>
        <v/>
      </c>
      <c r="AN1022" s="1" t="str">
        <f t="shared" si="249"/>
        <v/>
      </c>
      <c r="AO1022" s="1" t="str">
        <f t="shared" si="250"/>
        <v/>
      </c>
      <c r="AP1022" s="1" t="str">
        <f t="shared" si="251"/>
        <v/>
      </c>
      <c r="AQ1022" s="1" t="str">
        <f t="shared" si="252"/>
        <v/>
      </c>
      <c r="AR1022" s="1" t="str">
        <f t="shared" si="253"/>
        <v/>
      </c>
      <c r="AS1022" s="1" t="str">
        <f t="shared" si="254"/>
        <v/>
      </c>
      <c r="AT1022" s="1" t="str">
        <f t="shared" si="255"/>
        <v/>
      </c>
      <c r="AU1022" s="1" t="str">
        <f t="shared" si="256"/>
        <v/>
      </c>
      <c r="AV1022" s="1" t="str">
        <f t="shared" si="257"/>
        <v/>
      </c>
      <c r="AW1022" s="1" t="str">
        <f t="shared" si="258"/>
        <v/>
      </c>
      <c r="AX1022" s="1" t="str">
        <f t="shared" si="259"/>
        <v/>
      </c>
      <c r="AY1022" s="1">
        <f>IFERROR(IF($AE1022&gt;$AE1021,VLOOKUP($AC1022+AL$1,STOCK!$F$10:$AB$209,16,0),IF($AE1022=$AE1021,(IF(AY1021&gt;=1,AY1021-COUNTIFS($AE1021:$AE1021,$AC1022,AL1021:AL1021,$AI$1),0)),0)),0)</f>
        <v>0</v>
      </c>
      <c r="AZ1022" s="1">
        <f>IFERROR(IF($AE1022&gt;$AE1021,VLOOKUP($AC1022+AM$1,STOCK!$F$10:$AB$209,16,0),IF($AE1022=$AE1021,(IF(AZ1021&gt;=1,AZ1021-COUNTIFS($AE1021:$AE1021,$AC1022,AM1021:AM1021,$AI$1),0)),0)),0)</f>
        <v>0</v>
      </c>
      <c r="BA1022" s="1">
        <f>IFERROR(IF($AE1022&gt;$AE1021,VLOOKUP($AC1022+AN$1,STOCK!$F$10:$AB$209,16,0),IF($AE1022=$AE1021,(IF(BA1021&gt;=1,BA1021-COUNTIFS($AE1021:$AE1021,$AC1022,AN1021:AN1021,$AI$1),0)),0)),0)</f>
        <v>0</v>
      </c>
      <c r="BB1022" s="1">
        <f>IFERROR(IF($AE1022&gt;$AE1021,VLOOKUP($AC1022+AO$1,STOCK!$F$10:$AB$209,16,0),IF($AE1022=$AE1021,(IF(BB1021&gt;=1,BB1021-COUNTIFS($AE1021:$AE1021,$AC1022,AO1021:AO1021,$AI$1),0)),0)),0)</f>
        <v>0</v>
      </c>
      <c r="BC1022" s="1">
        <f>IFERROR(IF($AE1022&gt;$AE1021,VLOOKUP($AC1022+AP$1,STOCK!$F$10:$AB$209,16,0),IF($AE1022=$AE1021,(IF(BC1021&gt;=1,BC1021-COUNTIFS($AE1021:$AE1021,$AC1022,AP1021:AP1021,$AI$1),0)),0)),0)</f>
        <v>0</v>
      </c>
      <c r="BD1022" s="1">
        <f>IFERROR(IF($AE1022&gt;$AE1021,VLOOKUP($AC1022+AQ$1,STOCK!$F$10:$AB$209,16,0),IF($AE1022=$AE1021,(IF(BD1021&gt;=1,BD1021-COUNTIFS($AE1021:$AE1021,$AC1022,AQ1021:AQ1021,$AI$1),0)),0)),0)</f>
        <v>0</v>
      </c>
      <c r="BE1022" s="1">
        <f>IFERROR(IF($AE1022&gt;$AE1021,VLOOKUP($AC1022+AR$1,STOCK!$F$10:$AB$209,16,0),IF($AE1022=$AE1021,(IF(BE1021&gt;=1,BE1021-COUNTIFS($AE1021:$AE1021,$AC1022,AR1021:AR1021,$AI$1),0)),0)),0)</f>
        <v>0</v>
      </c>
      <c r="BF1022" s="1">
        <f>IFERROR(IF($AE1022&gt;$AE1021,VLOOKUP($AC1022+AS$1,STOCK!$F$10:$AB$209,16,0),IF($AE1022=$AE1021,(IF(BF1021&gt;=1,BF1021-COUNTIFS($AE1021:$AE1021,$AC1022,AS1021:AS1021,$AI$1),0)),0)),0)</f>
        <v>0</v>
      </c>
      <c r="BG1022" s="1">
        <f>IFERROR(IF($AE1022&gt;$AE1021,VLOOKUP($AC1022+AT$1,STOCK!$F$10:$AB$209,16,0),IF($AE1022=$AE1021,(IF(BG1021&gt;=1,BG1021-COUNTIFS($AE1021:$AE1021,$AC1022,AT1021:AT1021,$AI$1),0)),0)),0)</f>
        <v>0</v>
      </c>
      <c r="BH1022" s="1">
        <f>IFERROR(IF($AE1022&gt;$AE1021,VLOOKUP($AC1022+AU$1,STOCK!$F$10:$AB$209,16,0),IF($AE1022=$AE1021,(IF(BH1021&gt;=1,BH1021-COUNTIFS($AE1021:$AE1021,$AC1022,AU1021:AU1021,$AI$1),0)),0)),0)</f>
        <v>0</v>
      </c>
      <c r="BI1022" s="1">
        <f>IFERROR(IF($AE1022&gt;$AE1021,VLOOKUP($AC1022+AV$1,STOCK!$F$10:$AB$209,16,0),IF($AE1022=$AE1021,(IF(BI1021&gt;=1,BI1021-COUNTIFS($AE1021:$AE1021,$AC1022,AV1021:AV1021,$AI$1),0)),0)),0)</f>
        <v>0</v>
      </c>
      <c r="BJ1022" s="1">
        <f>IFERROR(IF($AE1022&gt;$AE1021,VLOOKUP($AC1022+AW$1,STOCK!$F$10:$AB$209,16,0),IF($AE1022=$AE1021,(IF(BJ1021&gt;=1,BJ1021-COUNTIFS($AE1021:$AE1021,$AC1022,AW1021:AW1021,$AI$1),0)),0)),0)</f>
        <v>0</v>
      </c>
      <c r="BK1022" s="1">
        <f>IFERROR(IF($AE1022&gt;$AE1021,VLOOKUP($AC1022+AX$1,STOCK!$F$10:$AB$209,16,0),IF($AE1022=$AE1021,(IF(BK1021&gt;=1,BK1021-COUNTIFS($AE1021:$AE1021,$AC1022,AX1021:AX1021,$AI$1),0)),0)),0)</f>
        <v>0</v>
      </c>
      <c r="BL1022" s="1">
        <f>IFERROR(IF($AE1022&gt;$AE1021,VLOOKUP($AC1022+AL$1,STOCK!$F$10:$AB$209,17,0),IF($AE1022=$AE1021,(IF(BL1021&gt;=1,BL1021-COUNTIFS($AE1021:$AE1021,$AC1022,AL1021:AL1021,$AI$2),0)),0)),0)</f>
        <v>0</v>
      </c>
      <c r="BM1022" s="1">
        <f>IFERROR(IF($AE1022&gt;$AE1021,VLOOKUP($AC1022+AM$1,STOCK!$F$10:$AB$209,17,0),IF($AE1022=$AE1021,(IF(BM1021&gt;=1,BM1021-COUNTIFS($AE1021:$AE1021,$AC1022,AM1021:AM1021,$AI$2),0)),0)),0)</f>
        <v>0</v>
      </c>
      <c r="BN1022" s="1">
        <f>IFERROR(IF($AE1022&gt;$AE1021,VLOOKUP($AC1022+AN$1,STOCK!$F$10:$AB$209,17,0),IF($AE1022=$AE1021,(IF(BN1021&gt;=1,BN1021-COUNTIFS($AE1021:$AE1021,$AC1022,AN1021:AN1021,$AI$2),0)),0)),0)</f>
        <v>0</v>
      </c>
      <c r="BO1022" s="1">
        <f>IFERROR(IF($AE1022&gt;$AE1021,VLOOKUP($AC1022+AO$1,STOCK!$F$10:$AB$209,17,0),IF($AE1022=$AE1021,(IF(BO1021&gt;=1,BO1021-COUNTIFS($AE1021:$AE1021,$AC1022,AO1021:AO1021,$AI$2),0)),0)),0)</f>
        <v>0</v>
      </c>
      <c r="BP1022" s="1">
        <f>IFERROR(IF($AE1022&gt;$AE1021,VLOOKUP($AC1022+AP$1,STOCK!$F$10:$AB$209,17,0),IF($AE1022=$AE1021,(IF(BP1021&gt;=1,BP1021-COUNTIFS($AE1021:$AE1021,$AC1022,AP1021:AP1021,$AI$2),0)),0)),0)</f>
        <v>0</v>
      </c>
      <c r="BQ1022" s="1">
        <f>IFERROR(IF($AE1022&gt;$AE1021,VLOOKUP($AC1022+AQ$1,STOCK!$F$10:$AB$209,17,0),IF($AE1022=$AE1021,(IF(BQ1021&gt;=1,BQ1021-COUNTIFS($AE1021:$AE1021,$AC1022,AQ1021:AQ1021,$AI$2),0)),0)),0)</f>
        <v>0</v>
      </c>
      <c r="BR1022" s="1">
        <f>IFERROR(IF($AE1022&gt;$AE1021,VLOOKUP($AC1022+AR$1,STOCK!$F$10:$AB$209,17,0),IF($AE1022=$AE1021,(IF(BR1021&gt;=1,BR1021-COUNTIFS($AE1021:$AE1021,$AC1022,AR1021:AR1021,$AI$2),0)),0)),0)</f>
        <v>0</v>
      </c>
      <c r="BS1022" s="1">
        <f>IFERROR(IF($AE1022&gt;$AE1021,VLOOKUP($AC1022+AS$1,STOCK!$F$10:$AB$209,17,0),IF($AE1022=$AE1021,(IF(BS1021&gt;=1,BS1021-COUNTIFS($AE1021:$AE1021,$AC1022,AS1021:AS1021,$AI$2),0)),0)),0)</f>
        <v>0</v>
      </c>
      <c r="BT1022" s="1">
        <f>IFERROR(IF($AE1022&gt;$AE1021,VLOOKUP($AC1022+AT$1,STOCK!$F$10:$AB$209,17,0),IF($AE1022=$AE1021,(IF(BT1021&gt;=1,BT1021-COUNTIFS($AE1021:$AE1021,$AC1022,AT1021:AT1021,$AI$2),0)),0)),0)</f>
        <v>0</v>
      </c>
      <c r="BU1022" s="1">
        <f>IFERROR(IF($AE1022&gt;$AE1021,VLOOKUP($AC1022+AU$1,STOCK!$F$10:$AB$209,17,0),IF($AE1022=$AE1021,(IF(BU1021&gt;=1,BU1021-COUNTIFS($AE1021:$AE1021,$AC1022,AU1021:AU1021,$AI$2),0)),0)),0)</f>
        <v>0</v>
      </c>
      <c r="BV1022" s="1">
        <f>IFERROR(IF($AE1022&gt;$AE1021,VLOOKUP($AC1022+AV$1,STOCK!$F$10:$AB$209,17,0),IF($AE1022=$AE1021,(IF(BV1021&gt;=1,BV1021-COUNTIFS($AE1021:$AE1021,$AC1022,AV1021:AV1021,$AI$2),0)),0)),0)</f>
        <v>0</v>
      </c>
      <c r="BW1022" s="1">
        <f>IFERROR(IF($AE1022&gt;$AE1021,VLOOKUP($AC1022+AW$1,STOCK!$F$10:$AB$209,17,0),IF($AE1022=$AE1021,(IF(BW1021&gt;=1,BW1021-COUNTIFS($AE1021:$AE1021,$AC1022,AW1021:AW1021,$AI$2),0)),0)),0)</f>
        <v>0</v>
      </c>
      <c r="BX1022" s="1">
        <f>IFERROR(IF($AE1022&gt;$AE1021,VLOOKUP($AC1022+AX$1,STOCK!$F$10:$AB$209,17,0),IF($AE1022=$AE1021,(IF(BX1021&gt;=1,BX1021-COUNTIFS($AE1021:$AE1021,$AC1022,AX1021:AX1021,$AI$2),0)),0)),0)</f>
        <v>0</v>
      </c>
    </row>
    <row r="1023" spans="29:76" x14ac:dyDescent="0.25">
      <c r="AC1023" s="1">
        <f t="shared" si="245"/>
        <v>0</v>
      </c>
      <c r="AD1023" s="1">
        <f>IFERROR(IF(LEN(AK1023)&gt;=1,VLOOKUP(HLOOKUP(AK1023,PROFILE!$K$5:$V$8,4,0),PROFILE!$F$1:$G$3,2,0),0),0)</f>
        <v>0</v>
      </c>
      <c r="AE1023" s="1">
        <f t="shared" si="246"/>
        <v>0</v>
      </c>
      <c r="AF1023" s="1">
        <v>1010</v>
      </c>
      <c r="AI1023" s="1" t="str">
        <f>IFERROR(IF($AH1023&gt;=1,VLOOKUP($AG1023,STUDENT!$O$8:$Z$1507,3,0),""),"")</f>
        <v/>
      </c>
      <c r="AJ1023" s="1" t="str">
        <f>IFERROR(IF($AH1023&gt;=1,VLOOKUP($AG1023,STUDENT!$O$8:$Z$1507,4,0),""),"")</f>
        <v/>
      </c>
      <c r="AK1023" s="1" t="str">
        <f>IFERROR(IF($AH1023&gt;=1,VLOOKUP($AG1023,STUDENT!$O$8:$Z$1507,6,0),""),"")</f>
        <v/>
      </c>
      <c r="AL1023" s="1" t="str">
        <f t="shared" si="247"/>
        <v/>
      </c>
      <c r="AM1023" s="1" t="str">
        <f t="shared" si="248"/>
        <v/>
      </c>
      <c r="AN1023" s="1" t="str">
        <f t="shared" si="249"/>
        <v/>
      </c>
      <c r="AO1023" s="1" t="str">
        <f t="shared" si="250"/>
        <v/>
      </c>
      <c r="AP1023" s="1" t="str">
        <f t="shared" si="251"/>
        <v/>
      </c>
      <c r="AQ1023" s="1" t="str">
        <f t="shared" si="252"/>
        <v/>
      </c>
      <c r="AR1023" s="1" t="str">
        <f t="shared" si="253"/>
        <v/>
      </c>
      <c r="AS1023" s="1" t="str">
        <f t="shared" si="254"/>
        <v/>
      </c>
      <c r="AT1023" s="1" t="str">
        <f t="shared" si="255"/>
        <v/>
      </c>
      <c r="AU1023" s="1" t="str">
        <f t="shared" si="256"/>
        <v/>
      </c>
      <c r="AV1023" s="1" t="str">
        <f t="shared" si="257"/>
        <v/>
      </c>
      <c r="AW1023" s="1" t="str">
        <f t="shared" si="258"/>
        <v/>
      </c>
      <c r="AX1023" s="1" t="str">
        <f t="shared" si="259"/>
        <v/>
      </c>
      <c r="AY1023" s="1">
        <f>IFERROR(IF($AE1023&gt;$AE1022,VLOOKUP($AC1023+AL$1,STOCK!$F$10:$AB$209,16,0),IF($AE1023=$AE1022,(IF(AY1022&gt;=1,AY1022-COUNTIFS($AE1022:$AE1022,$AC1023,AL1022:AL1022,$AI$1),0)),0)),0)</f>
        <v>0</v>
      </c>
      <c r="AZ1023" s="1">
        <f>IFERROR(IF($AE1023&gt;$AE1022,VLOOKUP($AC1023+AM$1,STOCK!$F$10:$AB$209,16,0),IF($AE1023=$AE1022,(IF(AZ1022&gt;=1,AZ1022-COUNTIFS($AE1022:$AE1022,$AC1023,AM1022:AM1022,$AI$1),0)),0)),0)</f>
        <v>0</v>
      </c>
      <c r="BA1023" s="1">
        <f>IFERROR(IF($AE1023&gt;$AE1022,VLOOKUP($AC1023+AN$1,STOCK!$F$10:$AB$209,16,0),IF($AE1023=$AE1022,(IF(BA1022&gt;=1,BA1022-COUNTIFS($AE1022:$AE1022,$AC1023,AN1022:AN1022,$AI$1),0)),0)),0)</f>
        <v>0</v>
      </c>
      <c r="BB1023" s="1">
        <f>IFERROR(IF($AE1023&gt;$AE1022,VLOOKUP($AC1023+AO$1,STOCK!$F$10:$AB$209,16,0),IF($AE1023=$AE1022,(IF(BB1022&gt;=1,BB1022-COUNTIFS($AE1022:$AE1022,$AC1023,AO1022:AO1022,$AI$1),0)),0)),0)</f>
        <v>0</v>
      </c>
      <c r="BC1023" s="1">
        <f>IFERROR(IF($AE1023&gt;$AE1022,VLOOKUP($AC1023+AP$1,STOCK!$F$10:$AB$209,16,0),IF($AE1023=$AE1022,(IF(BC1022&gt;=1,BC1022-COUNTIFS($AE1022:$AE1022,$AC1023,AP1022:AP1022,$AI$1),0)),0)),0)</f>
        <v>0</v>
      </c>
      <c r="BD1023" s="1">
        <f>IFERROR(IF($AE1023&gt;$AE1022,VLOOKUP($AC1023+AQ$1,STOCK!$F$10:$AB$209,16,0),IF($AE1023=$AE1022,(IF(BD1022&gt;=1,BD1022-COUNTIFS($AE1022:$AE1022,$AC1023,AQ1022:AQ1022,$AI$1),0)),0)),0)</f>
        <v>0</v>
      </c>
      <c r="BE1023" s="1">
        <f>IFERROR(IF($AE1023&gt;$AE1022,VLOOKUP($AC1023+AR$1,STOCK!$F$10:$AB$209,16,0),IF($AE1023=$AE1022,(IF(BE1022&gt;=1,BE1022-COUNTIFS($AE1022:$AE1022,$AC1023,AR1022:AR1022,$AI$1),0)),0)),0)</f>
        <v>0</v>
      </c>
      <c r="BF1023" s="1">
        <f>IFERROR(IF($AE1023&gt;$AE1022,VLOOKUP($AC1023+AS$1,STOCK!$F$10:$AB$209,16,0),IF($AE1023=$AE1022,(IF(BF1022&gt;=1,BF1022-COUNTIFS($AE1022:$AE1022,$AC1023,AS1022:AS1022,$AI$1),0)),0)),0)</f>
        <v>0</v>
      </c>
      <c r="BG1023" s="1">
        <f>IFERROR(IF($AE1023&gt;$AE1022,VLOOKUP($AC1023+AT$1,STOCK!$F$10:$AB$209,16,0),IF($AE1023=$AE1022,(IF(BG1022&gt;=1,BG1022-COUNTIFS($AE1022:$AE1022,$AC1023,AT1022:AT1022,$AI$1),0)),0)),0)</f>
        <v>0</v>
      </c>
      <c r="BH1023" s="1">
        <f>IFERROR(IF($AE1023&gt;$AE1022,VLOOKUP($AC1023+AU$1,STOCK!$F$10:$AB$209,16,0),IF($AE1023=$AE1022,(IF(BH1022&gt;=1,BH1022-COUNTIFS($AE1022:$AE1022,$AC1023,AU1022:AU1022,$AI$1),0)),0)),0)</f>
        <v>0</v>
      </c>
      <c r="BI1023" s="1">
        <f>IFERROR(IF($AE1023&gt;$AE1022,VLOOKUP($AC1023+AV$1,STOCK!$F$10:$AB$209,16,0),IF($AE1023=$AE1022,(IF(BI1022&gt;=1,BI1022-COUNTIFS($AE1022:$AE1022,$AC1023,AV1022:AV1022,$AI$1),0)),0)),0)</f>
        <v>0</v>
      </c>
      <c r="BJ1023" s="1">
        <f>IFERROR(IF($AE1023&gt;$AE1022,VLOOKUP($AC1023+AW$1,STOCK!$F$10:$AB$209,16,0),IF($AE1023=$AE1022,(IF(BJ1022&gt;=1,BJ1022-COUNTIFS($AE1022:$AE1022,$AC1023,AW1022:AW1022,$AI$1),0)),0)),0)</f>
        <v>0</v>
      </c>
      <c r="BK1023" s="1">
        <f>IFERROR(IF($AE1023&gt;$AE1022,VLOOKUP($AC1023+AX$1,STOCK!$F$10:$AB$209,16,0),IF($AE1023=$AE1022,(IF(BK1022&gt;=1,BK1022-COUNTIFS($AE1022:$AE1022,$AC1023,AX1022:AX1022,$AI$1),0)),0)),0)</f>
        <v>0</v>
      </c>
      <c r="BL1023" s="1">
        <f>IFERROR(IF($AE1023&gt;$AE1022,VLOOKUP($AC1023+AL$1,STOCK!$F$10:$AB$209,17,0),IF($AE1023=$AE1022,(IF(BL1022&gt;=1,BL1022-COUNTIFS($AE1022:$AE1022,$AC1023,AL1022:AL1022,$AI$2),0)),0)),0)</f>
        <v>0</v>
      </c>
      <c r="BM1023" s="1">
        <f>IFERROR(IF($AE1023&gt;$AE1022,VLOOKUP($AC1023+AM$1,STOCK!$F$10:$AB$209,17,0),IF($AE1023=$AE1022,(IF(BM1022&gt;=1,BM1022-COUNTIFS($AE1022:$AE1022,$AC1023,AM1022:AM1022,$AI$2),0)),0)),0)</f>
        <v>0</v>
      </c>
      <c r="BN1023" s="1">
        <f>IFERROR(IF($AE1023&gt;$AE1022,VLOOKUP($AC1023+AN$1,STOCK!$F$10:$AB$209,17,0),IF($AE1023=$AE1022,(IF(BN1022&gt;=1,BN1022-COUNTIFS($AE1022:$AE1022,$AC1023,AN1022:AN1022,$AI$2),0)),0)),0)</f>
        <v>0</v>
      </c>
      <c r="BO1023" s="1">
        <f>IFERROR(IF($AE1023&gt;$AE1022,VLOOKUP($AC1023+AO$1,STOCK!$F$10:$AB$209,17,0),IF($AE1023=$AE1022,(IF(BO1022&gt;=1,BO1022-COUNTIFS($AE1022:$AE1022,$AC1023,AO1022:AO1022,$AI$2),0)),0)),0)</f>
        <v>0</v>
      </c>
      <c r="BP1023" s="1">
        <f>IFERROR(IF($AE1023&gt;$AE1022,VLOOKUP($AC1023+AP$1,STOCK!$F$10:$AB$209,17,0),IF($AE1023=$AE1022,(IF(BP1022&gt;=1,BP1022-COUNTIFS($AE1022:$AE1022,$AC1023,AP1022:AP1022,$AI$2),0)),0)),0)</f>
        <v>0</v>
      </c>
      <c r="BQ1023" s="1">
        <f>IFERROR(IF($AE1023&gt;$AE1022,VLOOKUP($AC1023+AQ$1,STOCK!$F$10:$AB$209,17,0),IF($AE1023=$AE1022,(IF(BQ1022&gt;=1,BQ1022-COUNTIFS($AE1022:$AE1022,$AC1023,AQ1022:AQ1022,$AI$2),0)),0)),0)</f>
        <v>0</v>
      </c>
      <c r="BR1023" s="1">
        <f>IFERROR(IF($AE1023&gt;$AE1022,VLOOKUP($AC1023+AR$1,STOCK!$F$10:$AB$209,17,0),IF($AE1023=$AE1022,(IF(BR1022&gt;=1,BR1022-COUNTIFS($AE1022:$AE1022,$AC1023,AR1022:AR1022,$AI$2),0)),0)),0)</f>
        <v>0</v>
      </c>
      <c r="BS1023" s="1">
        <f>IFERROR(IF($AE1023&gt;$AE1022,VLOOKUP($AC1023+AS$1,STOCK!$F$10:$AB$209,17,0),IF($AE1023=$AE1022,(IF(BS1022&gt;=1,BS1022-COUNTIFS($AE1022:$AE1022,$AC1023,AS1022:AS1022,$AI$2),0)),0)),0)</f>
        <v>0</v>
      </c>
      <c r="BT1023" s="1">
        <f>IFERROR(IF($AE1023&gt;$AE1022,VLOOKUP($AC1023+AT$1,STOCK!$F$10:$AB$209,17,0),IF($AE1023=$AE1022,(IF(BT1022&gt;=1,BT1022-COUNTIFS($AE1022:$AE1022,$AC1023,AT1022:AT1022,$AI$2),0)),0)),0)</f>
        <v>0</v>
      </c>
      <c r="BU1023" s="1">
        <f>IFERROR(IF($AE1023&gt;$AE1022,VLOOKUP($AC1023+AU$1,STOCK!$F$10:$AB$209,17,0),IF($AE1023=$AE1022,(IF(BU1022&gt;=1,BU1022-COUNTIFS($AE1022:$AE1022,$AC1023,AU1022:AU1022,$AI$2),0)),0)),0)</f>
        <v>0</v>
      </c>
      <c r="BV1023" s="1">
        <f>IFERROR(IF($AE1023&gt;$AE1022,VLOOKUP($AC1023+AV$1,STOCK!$F$10:$AB$209,17,0),IF($AE1023=$AE1022,(IF(BV1022&gt;=1,BV1022-COUNTIFS($AE1022:$AE1022,$AC1023,AV1022:AV1022,$AI$2),0)),0)),0)</f>
        <v>0</v>
      </c>
      <c r="BW1023" s="1">
        <f>IFERROR(IF($AE1023&gt;$AE1022,VLOOKUP($AC1023+AW$1,STOCK!$F$10:$AB$209,17,0),IF($AE1023=$AE1022,(IF(BW1022&gt;=1,BW1022-COUNTIFS($AE1022:$AE1022,$AC1023,AW1022:AW1022,$AI$2),0)),0)),0)</f>
        <v>0</v>
      </c>
      <c r="BX1023" s="1">
        <f>IFERROR(IF($AE1023&gt;$AE1022,VLOOKUP($AC1023+AX$1,STOCK!$F$10:$AB$209,17,0),IF($AE1023=$AE1022,(IF(BX1022&gt;=1,BX1022-COUNTIFS($AE1022:$AE1022,$AC1023,AX1022:AX1022,$AI$2),0)),0)),0)</f>
        <v>0</v>
      </c>
    </row>
    <row r="1024" spans="29:76" x14ac:dyDescent="0.25">
      <c r="AC1024" s="1">
        <f t="shared" si="245"/>
        <v>0</v>
      </c>
      <c r="AD1024" s="1">
        <f>IFERROR(IF(LEN(AK1024)&gt;=1,VLOOKUP(HLOOKUP(AK1024,PROFILE!$K$5:$V$8,4,0),PROFILE!$F$1:$G$3,2,0),0),0)</f>
        <v>0</v>
      </c>
      <c r="AE1024" s="1">
        <f t="shared" si="246"/>
        <v>0</v>
      </c>
      <c r="AF1024" s="1">
        <v>1011</v>
      </c>
      <c r="AI1024" s="1" t="str">
        <f>IFERROR(IF($AH1024&gt;=1,VLOOKUP($AG1024,STUDENT!$O$8:$Z$1507,3,0),""),"")</f>
        <v/>
      </c>
      <c r="AJ1024" s="1" t="str">
        <f>IFERROR(IF($AH1024&gt;=1,VLOOKUP($AG1024,STUDENT!$O$8:$Z$1507,4,0),""),"")</f>
        <v/>
      </c>
      <c r="AK1024" s="1" t="str">
        <f>IFERROR(IF($AH1024&gt;=1,VLOOKUP($AG1024,STUDENT!$O$8:$Z$1507,6,0),""),"")</f>
        <v/>
      </c>
      <c r="AL1024" s="1" t="str">
        <f t="shared" si="247"/>
        <v/>
      </c>
      <c r="AM1024" s="1" t="str">
        <f t="shared" si="248"/>
        <v/>
      </c>
      <c r="AN1024" s="1" t="str">
        <f t="shared" si="249"/>
        <v/>
      </c>
      <c r="AO1024" s="1" t="str">
        <f t="shared" si="250"/>
        <v/>
      </c>
      <c r="AP1024" s="1" t="str">
        <f t="shared" si="251"/>
        <v/>
      </c>
      <c r="AQ1024" s="1" t="str">
        <f t="shared" si="252"/>
        <v/>
      </c>
      <c r="AR1024" s="1" t="str">
        <f t="shared" si="253"/>
        <v/>
      </c>
      <c r="AS1024" s="1" t="str">
        <f t="shared" si="254"/>
        <v/>
      </c>
      <c r="AT1024" s="1" t="str">
        <f t="shared" si="255"/>
        <v/>
      </c>
      <c r="AU1024" s="1" t="str">
        <f t="shared" si="256"/>
        <v/>
      </c>
      <c r="AV1024" s="1" t="str">
        <f t="shared" si="257"/>
        <v/>
      </c>
      <c r="AW1024" s="1" t="str">
        <f t="shared" si="258"/>
        <v/>
      </c>
      <c r="AX1024" s="1" t="str">
        <f t="shared" si="259"/>
        <v/>
      </c>
      <c r="AY1024" s="1">
        <f>IFERROR(IF($AE1024&gt;$AE1023,VLOOKUP($AC1024+AL$1,STOCK!$F$10:$AB$209,16,0),IF($AE1024=$AE1023,(IF(AY1023&gt;=1,AY1023-COUNTIFS($AE1023:$AE1023,$AC1024,AL1023:AL1023,$AI$1),0)),0)),0)</f>
        <v>0</v>
      </c>
      <c r="AZ1024" s="1">
        <f>IFERROR(IF($AE1024&gt;$AE1023,VLOOKUP($AC1024+AM$1,STOCK!$F$10:$AB$209,16,0),IF($AE1024=$AE1023,(IF(AZ1023&gt;=1,AZ1023-COUNTIFS($AE1023:$AE1023,$AC1024,AM1023:AM1023,$AI$1),0)),0)),0)</f>
        <v>0</v>
      </c>
      <c r="BA1024" s="1">
        <f>IFERROR(IF($AE1024&gt;$AE1023,VLOOKUP($AC1024+AN$1,STOCK!$F$10:$AB$209,16,0),IF($AE1024=$AE1023,(IF(BA1023&gt;=1,BA1023-COUNTIFS($AE1023:$AE1023,$AC1024,AN1023:AN1023,$AI$1),0)),0)),0)</f>
        <v>0</v>
      </c>
      <c r="BB1024" s="1">
        <f>IFERROR(IF($AE1024&gt;$AE1023,VLOOKUP($AC1024+AO$1,STOCK!$F$10:$AB$209,16,0),IF($AE1024=$AE1023,(IF(BB1023&gt;=1,BB1023-COUNTIFS($AE1023:$AE1023,$AC1024,AO1023:AO1023,$AI$1),0)),0)),0)</f>
        <v>0</v>
      </c>
      <c r="BC1024" s="1">
        <f>IFERROR(IF($AE1024&gt;$AE1023,VLOOKUP($AC1024+AP$1,STOCK!$F$10:$AB$209,16,0),IF($AE1024=$AE1023,(IF(BC1023&gt;=1,BC1023-COUNTIFS($AE1023:$AE1023,$AC1024,AP1023:AP1023,$AI$1),0)),0)),0)</f>
        <v>0</v>
      </c>
      <c r="BD1024" s="1">
        <f>IFERROR(IF($AE1024&gt;$AE1023,VLOOKUP($AC1024+AQ$1,STOCK!$F$10:$AB$209,16,0),IF($AE1024=$AE1023,(IF(BD1023&gt;=1,BD1023-COUNTIFS($AE1023:$AE1023,$AC1024,AQ1023:AQ1023,$AI$1),0)),0)),0)</f>
        <v>0</v>
      </c>
      <c r="BE1024" s="1">
        <f>IFERROR(IF($AE1024&gt;$AE1023,VLOOKUP($AC1024+AR$1,STOCK!$F$10:$AB$209,16,0),IF($AE1024=$AE1023,(IF(BE1023&gt;=1,BE1023-COUNTIFS($AE1023:$AE1023,$AC1024,AR1023:AR1023,$AI$1),0)),0)),0)</f>
        <v>0</v>
      </c>
      <c r="BF1024" s="1">
        <f>IFERROR(IF($AE1024&gt;$AE1023,VLOOKUP($AC1024+AS$1,STOCK!$F$10:$AB$209,16,0),IF($AE1024=$AE1023,(IF(BF1023&gt;=1,BF1023-COUNTIFS($AE1023:$AE1023,$AC1024,AS1023:AS1023,$AI$1),0)),0)),0)</f>
        <v>0</v>
      </c>
      <c r="BG1024" s="1">
        <f>IFERROR(IF($AE1024&gt;$AE1023,VLOOKUP($AC1024+AT$1,STOCK!$F$10:$AB$209,16,0),IF($AE1024=$AE1023,(IF(BG1023&gt;=1,BG1023-COUNTIFS($AE1023:$AE1023,$AC1024,AT1023:AT1023,$AI$1),0)),0)),0)</f>
        <v>0</v>
      </c>
      <c r="BH1024" s="1">
        <f>IFERROR(IF($AE1024&gt;$AE1023,VLOOKUP($AC1024+AU$1,STOCK!$F$10:$AB$209,16,0),IF($AE1024=$AE1023,(IF(BH1023&gt;=1,BH1023-COUNTIFS($AE1023:$AE1023,$AC1024,AU1023:AU1023,$AI$1),0)),0)),0)</f>
        <v>0</v>
      </c>
      <c r="BI1024" s="1">
        <f>IFERROR(IF($AE1024&gt;$AE1023,VLOOKUP($AC1024+AV$1,STOCK!$F$10:$AB$209,16,0),IF($AE1024=$AE1023,(IF(BI1023&gt;=1,BI1023-COUNTIFS($AE1023:$AE1023,$AC1024,AV1023:AV1023,$AI$1),0)),0)),0)</f>
        <v>0</v>
      </c>
      <c r="BJ1024" s="1">
        <f>IFERROR(IF($AE1024&gt;$AE1023,VLOOKUP($AC1024+AW$1,STOCK!$F$10:$AB$209,16,0),IF($AE1024=$AE1023,(IF(BJ1023&gt;=1,BJ1023-COUNTIFS($AE1023:$AE1023,$AC1024,AW1023:AW1023,$AI$1),0)),0)),0)</f>
        <v>0</v>
      </c>
      <c r="BK1024" s="1">
        <f>IFERROR(IF($AE1024&gt;$AE1023,VLOOKUP($AC1024+AX$1,STOCK!$F$10:$AB$209,16,0),IF($AE1024=$AE1023,(IF(BK1023&gt;=1,BK1023-COUNTIFS($AE1023:$AE1023,$AC1024,AX1023:AX1023,$AI$1),0)),0)),0)</f>
        <v>0</v>
      </c>
      <c r="BL1024" s="1">
        <f>IFERROR(IF($AE1024&gt;$AE1023,VLOOKUP($AC1024+AL$1,STOCK!$F$10:$AB$209,17,0),IF($AE1024=$AE1023,(IF(BL1023&gt;=1,BL1023-COUNTIFS($AE1023:$AE1023,$AC1024,AL1023:AL1023,$AI$2),0)),0)),0)</f>
        <v>0</v>
      </c>
      <c r="BM1024" s="1">
        <f>IFERROR(IF($AE1024&gt;$AE1023,VLOOKUP($AC1024+AM$1,STOCK!$F$10:$AB$209,17,0),IF($AE1024=$AE1023,(IF(BM1023&gt;=1,BM1023-COUNTIFS($AE1023:$AE1023,$AC1024,AM1023:AM1023,$AI$2),0)),0)),0)</f>
        <v>0</v>
      </c>
      <c r="BN1024" s="1">
        <f>IFERROR(IF($AE1024&gt;$AE1023,VLOOKUP($AC1024+AN$1,STOCK!$F$10:$AB$209,17,0),IF($AE1024=$AE1023,(IF(BN1023&gt;=1,BN1023-COUNTIFS($AE1023:$AE1023,$AC1024,AN1023:AN1023,$AI$2),0)),0)),0)</f>
        <v>0</v>
      </c>
      <c r="BO1024" s="1">
        <f>IFERROR(IF($AE1024&gt;$AE1023,VLOOKUP($AC1024+AO$1,STOCK!$F$10:$AB$209,17,0),IF($AE1024=$AE1023,(IF(BO1023&gt;=1,BO1023-COUNTIFS($AE1023:$AE1023,$AC1024,AO1023:AO1023,$AI$2),0)),0)),0)</f>
        <v>0</v>
      </c>
      <c r="BP1024" s="1">
        <f>IFERROR(IF($AE1024&gt;$AE1023,VLOOKUP($AC1024+AP$1,STOCK!$F$10:$AB$209,17,0),IF($AE1024=$AE1023,(IF(BP1023&gt;=1,BP1023-COUNTIFS($AE1023:$AE1023,$AC1024,AP1023:AP1023,$AI$2),0)),0)),0)</f>
        <v>0</v>
      </c>
      <c r="BQ1024" s="1">
        <f>IFERROR(IF($AE1024&gt;$AE1023,VLOOKUP($AC1024+AQ$1,STOCK!$F$10:$AB$209,17,0),IF($AE1024=$AE1023,(IF(BQ1023&gt;=1,BQ1023-COUNTIFS($AE1023:$AE1023,$AC1024,AQ1023:AQ1023,$AI$2),0)),0)),0)</f>
        <v>0</v>
      </c>
      <c r="BR1024" s="1">
        <f>IFERROR(IF($AE1024&gt;$AE1023,VLOOKUP($AC1024+AR$1,STOCK!$F$10:$AB$209,17,0),IF($AE1024=$AE1023,(IF(BR1023&gt;=1,BR1023-COUNTIFS($AE1023:$AE1023,$AC1024,AR1023:AR1023,$AI$2),0)),0)),0)</f>
        <v>0</v>
      </c>
      <c r="BS1024" s="1">
        <f>IFERROR(IF($AE1024&gt;$AE1023,VLOOKUP($AC1024+AS$1,STOCK!$F$10:$AB$209,17,0),IF($AE1024=$AE1023,(IF(BS1023&gt;=1,BS1023-COUNTIFS($AE1023:$AE1023,$AC1024,AS1023:AS1023,$AI$2),0)),0)),0)</f>
        <v>0</v>
      </c>
      <c r="BT1024" s="1">
        <f>IFERROR(IF($AE1024&gt;$AE1023,VLOOKUP($AC1024+AT$1,STOCK!$F$10:$AB$209,17,0),IF($AE1024=$AE1023,(IF(BT1023&gt;=1,BT1023-COUNTIFS($AE1023:$AE1023,$AC1024,AT1023:AT1023,$AI$2),0)),0)),0)</f>
        <v>0</v>
      </c>
      <c r="BU1024" s="1">
        <f>IFERROR(IF($AE1024&gt;$AE1023,VLOOKUP($AC1024+AU$1,STOCK!$F$10:$AB$209,17,0),IF($AE1024=$AE1023,(IF(BU1023&gt;=1,BU1023-COUNTIFS($AE1023:$AE1023,$AC1024,AU1023:AU1023,$AI$2),0)),0)),0)</f>
        <v>0</v>
      </c>
      <c r="BV1024" s="1">
        <f>IFERROR(IF($AE1024&gt;$AE1023,VLOOKUP($AC1024+AV$1,STOCK!$F$10:$AB$209,17,0),IF($AE1024=$AE1023,(IF(BV1023&gt;=1,BV1023-COUNTIFS($AE1023:$AE1023,$AC1024,AV1023:AV1023,$AI$2),0)),0)),0)</f>
        <v>0</v>
      </c>
      <c r="BW1024" s="1">
        <f>IFERROR(IF($AE1024&gt;$AE1023,VLOOKUP($AC1024+AW$1,STOCK!$F$10:$AB$209,17,0),IF($AE1024=$AE1023,(IF(BW1023&gt;=1,BW1023-COUNTIFS($AE1023:$AE1023,$AC1024,AW1023:AW1023,$AI$2),0)),0)),0)</f>
        <v>0</v>
      </c>
      <c r="BX1024" s="1">
        <f>IFERROR(IF($AE1024&gt;$AE1023,VLOOKUP($AC1024+AX$1,STOCK!$F$10:$AB$209,17,0),IF($AE1024=$AE1023,(IF(BX1023&gt;=1,BX1023-COUNTIFS($AE1023:$AE1023,$AC1024,AX1023:AX1023,$AI$2),0)),0)),0)</f>
        <v>0</v>
      </c>
    </row>
    <row r="1025" spans="29:76" x14ac:dyDescent="0.25">
      <c r="AC1025" s="1">
        <f t="shared" si="245"/>
        <v>0</v>
      </c>
      <c r="AD1025" s="1">
        <f>IFERROR(IF(LEN(AK1025)&gt;=1,VLOOKUP(HLOOKUP(AK1025,PROFILE!$K$5:$V$8,4,0),PROFILE!$F$1:$G$3,2,0),0),0)</f>
        <v>0</v>
      </c>
      <c r="AE1025" s="1">
        <f t="shared" si="246"/>
        <v>0</v>
      </c>
      <c r="AF1025" s="1">
        <v>1012</v>
      </c>
      <c r="AI1025" s="1" t="str">
        <f>IFERROR(IF($AH1025&gt;=1,VLOOKUP($AG1025,STUDENT!$O$8:$Z$1507,3,0),""),"")</f>
        <v/>
      </c>
      <c r="AJ1025" s="1" t="str">
        <f>IFERROR(IF($AH1025&gt;=1,VLOOKUP($AG1025,STUDENT!$O$8:$Z$1507,4,0),""),"")</f>
        <v/>
      </c>
      <c r="AK1025" s="1" t="str">
        <f>IFERROR(IF($AH1025&gt;=1,VLOOKUP($AG1025,STUDENT!$O$8:$Z$1507,6,0),""),"")</f>
        <v/>
      </c>
      <c r="AL1025" s="1" t="str">
        <f t="shared" si="247"/>
        <v/>
      </c>
      <c r="AM1025" s="1" t="str">
        <f t="shared" si="248"/>
        <v/>
      </c>
      <c r="AN1025" s="1" t="str">
        <f t="shared" si="249"/>
        <v/>
      </c>
      <c r="AO1025" s="1" t="str">
        <f t="shared" si="250"/>
        <v/>
      </c>
      <c r="AP1025" s="1" t="str">
        <f t="shared" si="251"/>
        <v/>
      </c>
      <c r="AQ1025" s="1" t="str">
        <f t="shared" si="252"/>
        <v/>
      </c>
      <c r="AR1025" s="1" t="str">
        <f t="shared" si="253"/>
        <v/>
      </c>
      <c r="AS1025" s="1" t="str">
        <f t="shared" si="254"/>
        <v/>
      </c>
      <c r="AT1025" s="1" t="str">
        <f t="shared" si="255"/>
        <v/>
      </c>
      <c r="AU1025" s="1" t="str">
        <f t="shared" si="256"/>
        <v/>
      </c>
      <c r="AV1025" s="1" t="str">
        <f t="shared" si="257"/>
        <v/>
      </c>
      <c r="AW1025" s="1" t="str">
        <f t="shared" si="258"/>
        <v/>
      </c>
      <c r="AX1025" s="1" t="str">
        <f t="shared" si="259"/>
        <v/>
      </c>
      <c r="AY1025" s="1">
        <f>IFERROR(IF($AE1025&gt;$AE1024,VLOOKUP($AC1025+AL$1,STOCK!$F$10:$AB$209,16,0),IF($AE1025=$AE1024,(IF(AY1024&gt;=1,AY1024-COUNTIFS($AE1024:$AE1024,$AC1025,AL1024:AL1024,$AI$1),0)),0)),0)</f>
        <v>0</v>
      </c>
      <c r="AZ1025" s="1">
        <f>IFERROR(IF($AE1025&gt;$AE1024,VLOOKUP($AC1025+AM$1,STOCK!$F$10:$AB$209,16,0),IF($AE1025=$AE1024,(IF(AZ1024&gt;=1,AZ1024-COUNTIFS($AE1024:$AE1024,$AC1025,AM1024:AM1024,$AI$1),0)),0)),0)</f>
        <v>0</v>
      </c>
      <c r="BA1025" s="1">
        <f>IFERROR(IF($AE1025&gt;$AE1024,VLOOKUP($AC1025+AN$1,STOCK!$F$10:$AB$209,16,0),IF($AE1025=$AE1024,(IF(BA1024&gt;=1,BA1024-COUNTIFS($AE1024:$AE1024,$AC1025,AN1024:AN1024,$AI$1),0)),0)),0)</f>
        <v>0</v>
      </c>
      <c r="BB1025" s="1">
        <f>IFERROR(IF($AE1025&gt;$AE1024,VLOOKUP($AC1025+AO$1,STOCK!$F$10:$AB$209,16,0),IF($AE1025=$AE1024,(IF(BB1024&gt;=1,BB1024-COUNTIFS($AE1024:$AE1024,$AC1025,AO1024:AO1024,$AI$1),0)),0)),0)</f>
        <v>0</v>
      </c>
      <c r="BC1025" s="1">
        <f>IFERROR(IF($AE1025&gt;$AE1024,VLOOKUP($AC1025+AP$1,STOCK!$F$10:$AB$209,16,0),IF($AE1025=$AE1024,(IF(BC1024&gt;=1,BC1024-COUNTIFS($AE1024:$AE1024,$AC1025,AP1024:AP1024,$AI$1),0)),0)),0)</f>
        <v>0</v>
      </c>
      <c r="BD1025" s="1">
        <f>IFERROR(IF($AE1025&gt;$AE1024,VLOOKUP($AC1025+AQ$1,STOCK!$F$10:$AB$209,16,0),IF($AE1025=$AE1024,(IF(BD1024&gt;=1,BD1024-COUNTIFS($AE1024:$AE1024,$AC1025,AQ1024:AQ1024,$AI$1),0)),0)),0)</f>
        <v>0</v>
      </c>
      <c r="BE1025" s="1">
        <f>IFERROR(IF($AE1025&gt;$AE1024,VLOOKUP($AC1025+AR$1,STOCK!$F$10:$AB$209,16,0),IF($AE1025=$AE1024,(IF(BE1024&gt;=1,BE1024-COUNTIFS($AE1024:$AE1024,$AC1025,AR1024:AR1024,$AI$1),0)),0)),0)</f>
        <v>0</v>
      </c>
      <c r="BF1025" s="1">
        <f>IFERROR(IF($AE1025&gt;$AE1024,VLOOKUP($AC1025+AS$1,STOCK!$F$10:$AB$209,16,0),IF($AE1025=$AE1024,(IF(BF1024&gt;=1,BF1024-COUNTIFS($AE1024:$AE1024,$AC1025,AS1024:AS1024,$AI$1),0)),0)),0)</f>
        <v>0</v>
      </c>
      <c r="BG1025" s="1">
        <f>IFERROR(IF($AE1025&gt;$AE1024,VLOOKUP($AC1025+AT$1,STOCK!$F$10:$AB$209,16,0),IF($AE1025=$AE1024,(IF(BG1024&gt;=1,BG1024-COUNTIFS($AE1024:$AE1024,$AC1025,AT1024:AT1024,$AI$1),0)),0)),0)</f>
        <v>0</v>
      </c>
      <c r="BH1025" s="1">
        <f>IFERROR(IF($AE1025&gt;$AE1024,VLOOKUP($AC1025+AU$1,STOCK!$F$10:$AB$209,16,0),IF($AE1025=$AE1024,(IF(BH1024&gt;=1,BH1024-COUNTIFS($AE1024:$AE1024,$AC1025,AU1024:AU1024,$AI$1),0)),0)),0)</f>
        <v>0</v>
      </c>
      <c r="BI1025" s="1">
        <f>IFERROR(IF($AE1025&gt;$AE1024,VLOOKUP($AC1025+AV$1,STOCK!$F$10:$AB$209,16,0),IF($AE1025=$AE1024,(IF(BI1024&gt;=1,BI1024-COUNTIFS($AE1024:$AE1024,$AC1025,AV1024:AV1024,$AI$1),0)),0)),0)</f>
        <v>0</v>
      </c>
      <c r="BJ1025" s="1">
        <f>IFERROR(IF($AE1025&gt;$AE1024,VLOOKUP($AC1025+AW$1,STOCK!$F$10:$AB$209,16,0),IF($AE1025=$AE1024,(IF(BJ1024&gt;=1,BJ1024-COUNTIFS($AE1024:$AE1024,$AC1025,AW1024:AW1024,$AI$1),0)),0)),0)</f>
        <v>0</v>
      </c>
      <c r="BK1025" s="1">
        <f>IFERROR(IF($AE1025&gt;$AE1024,VLOOKUP($AC1025+AX$1,STOCK!$F$10:$AB$209,16,0),IF($AE1025=$AE1024,(IF(BK1024&gt;=1,BK1024-COUNTIFS($AE1024:$AE1024,$AC1025,AX1024:AX1024,$AI$1),0)),0)),0)</f>
        <v>0</v>
      </c>
      <c r="BL1025" s="1">
        <f>IFERROR(IF($AE1025&gt;$AE1024,VLOOKUP($AC1025+AL$1,STOCK!$F$10:$AB$209,17,0),IF($AE1025=$AE1024,(IF(BL1024&gt;=1,BL1024-COUNTIFS($AE1024:$AE1024,$AC1025,AL1024:AL1024,$AI$2),0)),0)),0)</f>
        <v>0</v>
      </c>
      <c r="BM1025" s="1">
        <f>IFERROR(IF($AE1025&gt;$AE1024,VLOOKUP($AC1025+AM$1,STOCK!$F$10:$AB$209,17,0),IF($AE1025=$AE1024,(IF(BM1024&gt;=1,BM1024-COUNTIFS($AE1024:$AE1024,$AC1025,AM1024:AM1024,$AI$2),0)),0)),0)</f>
        <v>0</v>
      </c>
      <c r="BN1025" s="1">
        <f>IFERROR(IF($AE1025&gt;$AE1024,VLOOKUP($AC1025+AN$1,STOCK!$F$10:$AB$209,17,0),IF($AE1025=$AE1024,(IF(BN1024&gt;=1,BN1024-COUNTIFS($AE1024:$AE1024,$AC1025,AN1024:AN1024,$AI$2),0)),0)),0)</f>
        <v>0</v>
      </c>
      <c r="BO1025" s="1">
        <f>IFERROR(IF($AE1025&gt;$AE1024,VLOOKUP($AC1025+AO$1,STOCK!$F$10:$AB$209,17,0),IF($AE1025=$AE1024,(IF(BO1024&gt;=1,BO1024-COUNTIFS($AE1024:$AE1024,$AC1025,AO1024:AO1024,$AI$2),0)),0)),0)</f>
        <v>0</v>
      </c>
      <c r="BP1025" s="1">
        <f>IFERROR(IF($AE1025&gt;$AE1024,VLOOKUP($AC1025+AP$1,STOCK!$F$10:$AB$209,17,0),IF($AE1025=$AE1024,(IF(BP1024&gt;=1,BP1024-COUNTIFS($AE1024:$AE1024,$AC1025,AP1024:AP1024,$AI$2),0)),0)),0)</f>
        <v>0</v>
      </c>
      <c r="BQ1025" s="1">
        <f>IFERROR(IF($AE1025&gt;$AE1024,VLOOKUP($AC1025+AQ$1,STOCK!$F$10:$AB$209,17,0),IF($AE1025=$AE1024,(IF(BQ1024&gt;=1,BQ1024-COUNTIFS($AE1024:$AE1024,$AC1025,AQ1024:AQ1024,$AI$2),0)),0)),0)</f>
        <v>0</v>
      </c>
      <c r="BR1025" s="1">
        <f>IFERROR(IF($AE1025&gt;$AE1024,VLOOKUP($AC1025+AR$1,STOCK!$F$10:$AB$209,17,0),IF($AE1025=$AE1024,(IF(BR1024&gt;=1,BR1024-COUNTIFS($AE1024:$AE1024,$AC1025,AR1024:AR1024,$AI$2),0)),0)),0)</f>
        <v>0</v>
      </c>
      <c r="BS1025" s="1">
        <f>IFERROR(IF($AE1025&gt;$AE1024,VLOOKUP($AC1025+AS$1,STOCK!$F$10:$AB$209,17,0),IF($AE1025=$AE1024,(IF(BS1024&gt;=1,BS1024-COUNTIFS($AE1024:$AE1024,$AC1025,AS1024:AS1024,$AI$2),0)),0)),0)</f>
        <v>0</v>
      </c>
      <c r="BT1025" s="1">
        <f>IFERROR(IF($AE1025&gt;$AE1024,VLOOKUP($AC1025+AT$1,STOCK!$F$10:$AB$209,17,0),IF($AE1025=$AE1024,(IF(BT1024&gt;=1,BT1024-COUNTIFS($AE1024:$AE1024,$AC1025,AT1024:AT1024,$AI$2),0)),0)),0)</f>
        <v>0</v>
      </c>
      <c r="BU1025" s="1">
        <f>IFERROR(IF($AE1025&gt;$AE1024,VLOOKUP($AC1025+AU$1,STOCK!$F$10:$AB$209,17,0),IF($AE1025=$AE1024,(IF(BU1024&gt;=1,BU1024-COUNTIFS($AE1024:$AE1024,$AC1025,AU1024:AU1024,$AI$2),0)),0)),0)</f>
        <v>0</v>
      </c>
      <c r="BV1025" s="1">
        <f>IFERROR(IF($AE1025&gt;$AE1024,VLOOKUP($AC1025+AV$1,STOCK!$F$10:$AB$209,17,0),IF($AE1025=$AE1024,(IF(BV1024&gt;=1,BV1024-COUNTIFS($AE1024:$AE1024,$AC1025,AV1024:AV1024,$AI$2),0)),0)),0)</f>
        <v>0</v>
      </c>
      <c r="BW1025" s="1">
        <f>IFERROR(IF($AE1025&gt;$AE1024,VLOOKUP($AC1025+AW$1,STOCK!$F$10:$AB$209,17,0),IF($AE1025=$AE1024,(IF(BW1024&gt;=1,BW1024-COUNTIFS($AE1024:$AE1024,$AC1025,AW1024:AW1024,$AI$2),0)),0)),0)</f>
        <v>0</v>
      </c>
      <c r="BX1025" s="1">
        <f>IFERROR(IF($AE1025&gt;$AE1024,VLOOKUP($AC1025+AX$1,STOCK!$F$10:$AB$209,17,0),IF($AE1025=$AE1024,(IF(BX1024&gt;=1,BX1024-COUNTIFS($AE1024:$AE1024,$AC1025,AX1024:AX1024,$AI$2),0)),0)),0)</f>
        <v>0</v>
      </c>
    </row>
    <row r="1026" spans="29:76" x14ac:dyDescent="0.25">
      <c r="AC1026" s="1">
        <f t="shared" si="245"/>
        <v>0</v>
      </c>
      <c r="AD1026" s="1">
        <f>IFERROR(IF(LEN(AK1026)&gt;=1,VLOOKUP(HLOOKUP(AK1026,PROFILE!$K$5:$V$8,4,0),PROFILE!$F$1:$G$3,2,0),0),0)</f>
        <v>0</v>
      </c>
      <c r="AE1026" s="1">
        <f t="shared" si="246"/>
        <v>0</v>
      </c>
      <c r="AF1026" s="1">
        <v>1013</v>
      </c>
      <c r="AI1026" s="1" t="str">
        <f>IFERROR(IF($AH1026&gt;=1,VLOOKUP($AG1026,STUDENT!$O$8:$Z$1507,3,0),""),"")</f>
        <v/>
      </c>
      <c r="AJ1026" s="1" t="str">
        <f>IFERROR(IF($AH1026&gt;=1,VLOOKUP($AG1026,STUDENT!$O$8:$Z$1507,4,0),""),"")</f>
        <v/>
      </c>
      <c r="AK1026" s="1" t="str">
        <f>IFERROR(IF($AH1026&gt;=1,VLOOKUP($AG1026,STUDENT!$O$8:$Z$1507,6,0),""),"")</f>
        <v/>
      </c>
      <c r="AL1026" s="1" t="str">
        <f t="shared" si="247"/>
        <v/>
      </c>
      <c r="AM1026" s="1" t="str">
        <f t="shared" si="248"/>
        <v/>
      </c>
      <c r="AN1026" s="1" t="str">
        <f t="shared" si="249"/>
        <v/>
      </c>
      <c r="AO1026" s="1" t="str">
        <f t="shared" si="250"/>
        <v/>
      </c>
      <c r="AP1026" s="1" t="str">
        <f t="shared" si="251"/>
        <v/>
      </c>
      <c r="AQ1026" s="1" t="str">
        <f t="shared" si="252"/>
        <v/>
      </c>
      <c r="AR1026" s="1" t="str">
        <f t="shared" si="253"/>
        <v/>
      </c>
      <c r="AS1026" s="1" t="str">
        <f t="shared" si="254"/>
        <v/>
      </c>
      <c r="AT1026" s="1" t="str">
        <f t="shared" si="255"/>
        <v/>
      </c>
      <c r="AU1026" s="1" t="str">
        <f t="shared" si="256"/>
        <v/>
      </c>
      <c r="AV1026" s="1" t="str">
        <f t="shared" si="257"/>
        <v/>
      </c>
      <c r="AW1026" s="1" t="str">
        <f t="shared" si="258"/>
        <v/>
      </c>
      <c r="AX1026" s="1" t="str">
        <f t="shared" si="259"/>
        <v/>
      </c>
      <c r="AY1026" s="1">
        <f>IFERROR(IF($AE1026&gt;$AE1025,VLOOKUP($AC1026+AL$1,STOCK!$F$10:$AB$209,16,0),IF($AE1026=$AE1025,(IF(AY1025&gt;=1,AY1025-COUNTIFS($AE1025:$AE1025,$AC1026,AL1025:AL1025,$AI$1),0)),0)),0)</f>
        <v>0</v>
      </c>
      <c r="AZ1026" s="1">
        <f>IFERROR(IF($AE1026&gt;$AE1025,VLOOKUP($AC1026+AM$1,STOCK!$F$10:$AB$209,16,0),IF($AE1026=$AE1025,(IF(AZ1025&gt;=1,AZ1025-COUNTIFS($AE1025:$AE1025,$AC1026,AM1025:AM1025,$AI$1),0)),0)),0)</f>
        <v>0</v>
      </c>
      <c r="BA1026" s="1">
        <f>IFERROR(IF($AE1026&gt;$AE1025,VLOOKUP($AC1026+AN$1,STOCK!$F$10:$AB$209,16,0),IF($AE1026=$AE1025,(IF(BA1025&gt;=1,BA1025-COUNTIFS($AE1025:$AE1025,$AC1026,AN1025:AN1025,$AI$1),0)),0)),0)</f>
        <v>0</v>
      </c>
      <c r="BB1026" s="1">
        <f>IFERROR(IF($AE1026&gt;$AE1025,VLOOKUP($AC1026+AO$1,STOCK!$F$10:$AB$209,16,0),IF($AE1026=$AE1025,(IF(BB1025&gt;=1,BB1025-COUNTIFS($AE1025:$AE1025,$AC1026,AO1025:AO1025,$AI$1),0)),0)),0)</f>
        <v>0</v>
      </c>
      <c r="BC1026" s="1">
        <f>IFERROR(IF($AE1026&gt;$AE1025,VLOOKUP($AC1026+AP$1,STOCK!$F$10:$AB$209,16,0),IF($AE1026=$AE1025,(IF(BC1025&gt;=1,BC1025-COUNTIFS($AE1025:$AE1025,$AC1026,AP1025:AP1025,$AI$1),0)),0)),0)</f>
        <v>0</v>
      </c>
      <c r="BD1026" s="1">
        <f>IFERROR(IF($AE1026&gt;$AE1025,VLOOKUP($AC1026+AQ$1,STOCK!$F$10:$AB$209,16,0),IF($AE1026=$AE1025,(IF(BD1025&gt;=1,BD1025-COUNTIFS($AE1025:$AE1025,$AC1026,AQ1025:AQ1025,$AI$1),0)),0)),0)</f>
        <v>0</v>
      </c>
      <c r="BE1026" s="1">
        <f>IFERROR(IF($AE1026&gt;$AE1025,VLOOKUP($AC1026+AR$1,STOCK!$F$10:$AB$209,16,0),IF($AE1026=$AE1025,(IF(BE1025&gt;=1,BE1025-COUNTIFS($AE1025:$AE1025,$AC1026,AR1025:AR1025,$AI$1),0)),0)),0)</f>
        <v>0</v>
      </c>
      <c r="BF1026" s="1">
        <f>IFERROR(IF($AE1026&gt;$AE1025,VLOOKUP($AC1026+AS$1,STOCK!$F$10:$AB$209,16,0),IF($AE1026=$AE1025,(IF(BF1025&gt;=1,BF1025-COUNTIFS($AE1025:$AE1025,$AC1026,AS1025:AS1025,$AI$1),0)),0)),0)</f>
        <v>0</v>
      </c>
      <c r="BG1026" s="1">
        <f>IFERROR(IF($AE1026&gt;$AE1025,VLOOKUP($AC1026+AT$1,STOCK!$F$10:$AB$209,16,0),IF($AE1026=$AE1025,(IF(BG1025&gt;=1,BG1025-COUNTIFS($AE1025:$AE1025,$AC1026,AT1025:AT1025,$AI$1),0)),0)),0)</f>
        <v>0</v>
      </c>
      <c r="BH1026" s="1">
        <f>IFERROR(IF($AE1026&gt;$AE1025,VLOOKUP($AC1026+AU$1,STOCK!$F$10:$AB$209,16,0),IF($AE1026=$AE1025,(IF(BH1025&gt;=1,BH1025-COUNTIFS($AE1025:$AE1025,$AC1026,AU1025:AU1025,$AI$1),0)),0)),0)</f>
        <v>0</v>
      </c>
      <c r="BI1026" s="1">
        <f>IFERROR(IF($AE1026&gt;$AE1025,VLOOKUP($AC1026+AV$1,STOCK!$F$10:$AB$209,16,0),IF($AE1026=$AE1025,(IF(BI1025&gt;=1,BI1025-COUNTIFS($AE1025:$AE1025,$AC1026,AV1025:AV1025,$AI$1),0)),0)),0)</f>
        <v>0</v>
      </c>
      <c r="BJ1026" s="1">
        <f>IFERROR(IF($AE1026&gt;$AE1025,VLOOKUP($AC1026+AW$1,STOCK!$F$10:$AB$209,16,0),IF($AE1026=$AE1025,(IF(BJ1025&gt;=1,BJ1025-COUNTIFS($AE1025:$AE1025,$AC1026,AW1025:AW1025,$AI$1),0)),0)),0)</f>
        <v>0</v>
      </c>
      <c r="BK1026" s="1">
        <f>IFERROR(IF($AE1026&gt;$AE1025,VLOOKUP($AC1026+AX$1,STOCK!$F$10:$AB$209,16,0),IF($AE1026=$AE1025,(IF(BK1025&gt;=1,BK1025-COUNTIFS($AE1025:$AE1025,$AC1026,AX1025:AX1025,$AI$1),0)),0)),0)</f>
        <v>0</v>
      </c>
      <c r="BL1026" s="1">
        <f>IFERROR(IF($AE1026&gt;$AE1025,VLOOKUP($AC1026+AL$1,STOCK!$F$10:$AB$209,17,0),IF($AE1026=$AE1025,(IF(BL1025&gt;=1,BL1025-COUNTIFS($AE1025:$AE1025,$AC1026,AL1025:AL1025,$AI$2),0)),0)),0)</f>
        <v>0</v>
      </c>
      <c r="BM1026" s="1">
        <f>IFERROR(IF($AE1026&gt;$AE1025,VLOOKUP($AC1026+AM$1,STOCK!$F$10:$AB$209,17,0),IF($AE1026=$AE1025,(IF(BM1025&gt;=1,BM1025-COUNTIFS($AE1025:$AE1025,$AC1026,AM1025:AM1025,$AI$2),0)),0)),0)</f>
        <v>0</v>
      </c>
      <c r="BN1026" s="1">
        <f>IFERROR(IF($AE1026&gt;$AE1025,VLOOKUP($AC1026+AN$1,STOCK!$F$10:$AB$209,17,0),IF($AE1026=$AE1025,(IF(BN1025&gt;=1,BN1025-COUNTIFS($AE1025:$AE1025,$AC1026,AN1025:AN1025,$AI$2),0)),0)),0)</f>
        <v>0</v>
      </c>
      <c r="BO1026" s="1">
        <f>IFERROR(IF($AE1026&gt;$AE1025,VLOOKUP($AC1026+AO$1,STOCK!$F$10:$AB$209,17,0),IF($AE1026=$AE1025,(IF(BO1025&gt;=1,BO1025-COUNTIFS($AE1025:$AE1025,$AC1026,AO1025:AO1025,$AI$2),0)),0)),0)</f>
        <v>0</v>
      </c>
      <c r="BP1026" s="1">
        <f>IFERROR(IF($AE1026&gt;$AE1025,VLOOKUP($AC1026+AP$1,STOCK!$F$10:$AB$209,17,0),IF($AE1026=$AE1025,(IF(BP1025&gt;=1,BP1025-COUNTIFS($AE1025:$AE1025,$AC1026,AP1025:AP1025,$AI$2),0)),0)),0)</f>
        <v>0</v>
      </c>
      <c r="BQ1026" s="1">
        <f>IFERROR(IF($AE1026&gt;$AE1025,VLOOKUP($AC1026+AQ$1,STOCK!$F$10:$AB$209,17,0),IF($AE1026=$AE1025,(IF(BQ1025&gt;=1,BQ1025-COUNTIFS($AE1025:$AE1025,$AC1026,AQ1025:AQ1025,$AI$2),0)),0)),0)</f>
        <v>0</v>
      </c>
      <c r="BR1026" s="1">
        <f>IFERROR(IF($AE1026&gt;$AE1025,VLOOKUP($AC1026+AR$1,STOCK!$F$10:$AB$209,17,0),IF($AE1026=$AE1025,(IF(BR1025&gt;=1,BR1025-COUNTIFS($AE1025:$AE1025,$AC1026,AR1025:AR1025,$AI$2),0)),0)),0)</f>
        <v>0</v>
      </c>
      <c r="BS1026" s="1">
        <f>IFERROR(IF($AE1026&gt;$AE1025,VLOOKUP($AC1026+AS$1,STOCK!$F$10:$AB$209,17,0),IF($AE1026=$AE1025,(IF(BS1025&gt;=1,BS1025-COUNTIFS($AE1025:$AE1025,$AC1026,AS1025:AS1025,$AI$2),0)),0)),0)</f>
        <v>0</v>
      </c>
      <c r="BT1026" s="1">
        <f>IFERROR(IF($AE1026&gt;$AE1025,VLOOKUP($AC1026+AT$1,STOCK!$F$10:$AB$209,17,0),IF($AE1026=$AE1025,(IF(BT1025&gt;=1,BT1025-COUNTIFS($AE1025:$AE1025,$AC1026,AT1025:AT1025,$AI$2),0)),0)),0)</f>
        <v>0</v>
      </c>
      <c r="BU1026" s="1">
        <f>IFERROR(IF($AE1026&gt;$AE1025,VLOOKUP($AC1026+AU$1,STOCK!$F$10:$AB$209,17,0),IF($AE1026=$AE1025,(IF(BU1025&gt;=1,BU1025-COUNTIFS($AE1025:$AE1025,$AC1026,AU1025:AU1025,$AI$2),0)),0)),0)</f>
        <v>0</v>
      </c>
      <c r="BV1026" s="1">
        <f>IFERROR(IF($AE1026&gt;$AE1025,VLOOKUP($AC1026+AV$1,STOCK!$F$10:$AB$209,17,0),IF($AE1026=$AE1025,(IF(BV1025&gt;=1,BV1025-COUNTIFS($AE1025:$AE1025,$AC1026,AV1025:AV1025,$AI$2),0)),0)),0)</f>
        <v>0</v>
      </c>
      <c r="BW1026" s="1">
        <f>IFERROR(IF($AE1026&gt;$AE1025,VLOOKUP($AC1026+AW$1,STOCK!$F$10:$AB$209,17,0),IF($AE1026=$AE1025,(IF(BW1025&gt;=1,BW1025-COUNTIFS($AE1025:$AE1025,$AC1026,AW1025:AW1025,$AI$2),0)),0)),0)</f>
        <v>0</v>
      </c>
      <c r="BX1026" s="1">
        <f>IFERROR(IF($AE1026&gt;$AE1025,VLOOKUP($AC1026+AX$1,STOCK!$F$10:$AB$209,17,0),IF($AE1026=$AE1025,(IF(BX1025&gt;=1,BX1025-COUNTIFS($AE1025:$AE1025,$AC1026,AX1025:AX1025,$AI$2),0)),0)),0)</f>
        <v>0</v>
      </c>
    </row>
    <row r="1027" spans="29:76" x14ac:dyDescent="0.25">
      <c r="AC1027" s="1">
        <f t="shared" si="245"/>
        <v>0</v>
      </c>
      <c r="AD1027" s="1">
        <f>IFERROR(IF(LEN(AK1027)&gt;=1,VLOOKUP(HLOOKUP(AK1027,PROFILE!$K$5:$V$8,4,0),PROFILE!$F$1:$G$3,2,0),0),0)</f>
        <v>0</v>
      </c>
      <c r="AE1027" s="1">
        <f t="shared" si="246"/>
        <v>0</v>
      </c>
      <c r="AF1027" s="1">
        <v>1014</v>
      </c>
      <c r="AI1027" s="1" t="str">
        <f>IFERROR(IF($AH1027&gt;=1,VLOOKUP($AG1027,STUDENT!$O$8:$Z$1507,3,0),""),"")</f>
        <v/>
      </c>
      <c r="AJ1027" s="1" t="str">
        <f>IFERROR(IF($AH1027&gt;=1,VLOOKUP($AG1027,STUDENT!$O$8:$Z$1507,4,0),""),"")</f>
        <v/>
      </c>
      <c r="AK1027" s="1" t="str">
        <f>IFERROR(IF($AH1027&gt;=1,VLOOKUP($AG1027,STUDENT!$O$8:$Z$1507,6,0),""),"")</f>
        <v/>
      </c>
      <c r="AL1027" s="1" t="str">
        <f t="shared" si="247"/>
        <v/>
      </c>
      <c r="AM1027" s="1" t="str">
        <f t="shared" si="248"/>
        <v/>
      </c>
      <c r="AN1027" s="1" t="str">
        <f t="shared" si="249"/>
        <v/>
      </c>
      <c r="AO1027" s="1" t="str">
        <f t="shared" si="250"/>
        <v/>
      </c>
      <c r="AP1027" s="1" t="str">
        <f t="shared" si="251"/>
        <v/>
      </c>
      <c r="AQ1027" s="1" t="str">
        <f t="shared" si="252"/>
        <v/>
      </c>
      <c r="AR1027" s="1" t="str">
        <f t="shared" si="253"/>
        <v/>
      </c>
      <c r="AS1027" s="1" t="str">
        <f t="shared" si="254"/>
        <v/>
      </c>
      <c r="AT1027" s="1" t="str">
        <f t="shared" si="255"/>
        <v/>
      </c>
      <c r="AU1027" s="1" t="str">
        <f t="shared" si="256"/>
        <v/>
      </c>
      <c r="AV1027" s="1" t="str">
        <f t="shared" si="257"/>
        <v/>
      </c>
      <c r="AW1027" s="1" t="str">
        <f t="shared" si="258"/>
        <v/>
      </c>
      <c r="AX1027" s="1" t="str">
        <f t="shared" si="259"/>
        <v/>
      </c>
      <c r="AY1027" s="1">
        <f>IFERROR(IF($AE1027&gt;$AE1026,VLOOKUP($AC1027+AL$1,STOCK!$F$10:$AB$209,16,0),IF($AE1027=$AE1026,(IF(AY1026&gt;=1,AY1026-COUNTIFS($AE1026:$AE1026,$AC1027,AL1026:AL1026,$AI$1),0)),0)),0)</f>
        <v>0</v>
      </c>
      <c r="AZ1027" s="1">
        <f>IFERROR(IF($AE1027&gt;$AE1026,VLOOKUP($AC1027+AM$1,STOCK!$F$10:$AB$209,16,0),IF($AE1027=$AE1026,(IF(AZ1026&gt;=1,AZ1026-COUNTIFS($AE1026:$AE1026,$AC1027,AM1026:AM1026,$AI$1),0)),0)),0)</f>
        <v>0</v>
      </c>
      <c r="BA1027" s="1">
        <f>IFERROR(IF($AE1027&gt;$AE1026,VLOOKUP($AC1027+AN$1,STOCK!$F$10:$AB$209,16,0),IF($AE1027=$AE1026,(IF(BA1026&gt;=1,BA1026-COUNTIFS($AE1026:$AE1026,$AC1027,AN1026:AN1026,$AI$1),0)),0)),0)</f>
        <v>0</v>
      </c>
      <c r="BB1027" s="1">
        <f>IFERROR(IF($AE1027&gt;$AE1026,VLOOKUP($AC1027+AO$1,STOCK!$F$10:$AB$209,16,0),IF($AE1027=$AE1026,(IF(BB1026&gt;=1,BB1026-COUNTIFS($AE1026:$AE1026,$AC1027,AO1026:AO1026,$AI$1),0)),0)),0)</f>
        <v>0</v>
      </c>
      <c r="BC1027" s="1">
        <f>IFERROR(IF($AE1027&gt;$AE1026,VLOOKUP($AC1027+AP$1,STOCK!$F$10:$AB$209,16,0),IF($AE1027=$AE1026,(IF(BC1026&gt;=1,BC1026-COUNTIFS($AE1026:$AE1026,$AC1027,AP1026:AP1026,$AI$1),0)),0)),0)</f>
        <v>0</v>
      </c>
      <c r="BD1027" s="1">
        <f>IFERROR(IF($AE1027&gt;$AE1026,VLOOKUP($AC1027+AQ$1,STOCK!$F$10:$AB$209,16,0),IF($AE1027=$AE1026,(IF(BD1026&gt;=1,BD1026-COUNTIFS($AE1026:$AE1026,$AC1027,AQ1026:AQ1026,$AI$1),0)),0)),0)</f>
        <v>0</v>
      </c>
      <c r="BE1027" s="1">
        <f>IFERROR(IF($AE1027&gt;$AE1026,VLOOKUP($AC1027+AR$1,STOCK!$F$10:$AB$209,16,0),IF($AE1027=$AE1026,(IF(BE1026&gt;=1,BE1026-COUNTIFS($AE1026:$AE1026,$AC1027,AR1026:AR1026,$AI$1),0)),0)),0)</f>
        <v>0</v>
      </c>
      <c r="BF1027" s="1">
        <f>IFERROR(IF($AE1027&gt;$AE1026,VLOOKUP($AC1027+AS$1,STOCK!$F$10:$AB$209,16,0),IF($AE1027=$AE1026,(IF(BF1026&gt;=1,BF1026-COUNTIFS($AE1026:$AE1026,$AC1027,AS1026:AS1026,$AI$1),0)),0)),0)</f>
        <v>0</v>
      </c>
      <c r="BG1027" s="1">
        <f>IFERROR(IF($AE1027&gt;$AE1026,VLOOKUP($AC1027+AT$1,STOCK!$F$10:$AB$209,16,0),IF($AE1027=$AE1026,(IF(BG1026&gt;=1,BG1026-COUNTIFS($AE1026:$AE1026,$AC1027,AT1026:AT1026,$AI$1),0)),0)),0)</f>
        <v>0</v>
      </c>
      <c r="BH1027" s="1">
        <f>IFERROR(IF($AE1027&gt;$AE1026,VLOOKUP($AC1027+AU$1,STOCK!$F$10:$AB$209,16,0),IF($AE1027=$AE1026,(IF(BH1026&gt;=1,BH1026-COUNTIFS($AE1026:$AE1026,$AC1027,AU1026:AU1026,$AI$1),0)),0)),0)</f>
        <v>0</v>
      </c>
      <c r="BI1027" s="1">
        <f>IFERROR(IF($AE1027&gt;$AE1026,VLOOKUP($AC1027+AV$1,STOCK!$F$10:$AB$209,16,0),IF($AE1027=$AE1026,(IF(BI1026&gt;=1,BI1026-COUNTIFS($AE1026:$AE1026,$AC1027,AV1026:AV1026,$AI$1),0)),0)),0)</f>
        <v>0</v>
      </c>
      <c r="BJ1027" s="1">
        <f>IFERROR(IF($AE1027&gt;$AE1026,VLOOKUP($AC1027+AW$1,STOCK!$F$10:$AB$209,16,0),IF($AE1027=$AE1026,(IF(BJ1026&gt;=1,BJ1026-COUNTIFS($AE1026:$AE1026,$AC1027,AW1026:AW1026,$AI$1),0)),0)),0)</f>
        <v>0</v>
      </c>
      <c r="BK1027" s="1">
        <f>IFERROR(IF($AE1027&gt;$AE1026,VLOOKUP($AC1027+AX$1,STOCK!$F$10:$AB$209,16,0),IF($AE1027=$AE1026,(IF(BK1026&gt;=1,BK1026-COUNTIFS($AE1026:$AE1026,$AC1027,AX1026:AX1026,$AI$1),0)),0)),0)</f>
        <v>0</v>
      </c>
      <c r="BL1027" s="1">
        <f>IFERROR(IF($AE1027&gt;$AE1026,VLOOKUP($AC1027+AL$1,STOCK!$F$10:$AB$209,17,0),IF($AE1027=$AE1026,(IF(BL1026&gt;=1,BL1026-COUNTIFS($AE1026:$AE1026,$AC1027,AL1026:AL1026,$AI$2),0)),0)),0)</f>
        <v>0</v>
      </c>
      <c r="BM1027" s="1">
        <f>IFERROR(IF($AE1027&gt;$AE1026,VLOOKUP($AC1027+AM$1,STOCK!$F$10:$AB$209,17,0),IF($AE1027=$AE1026,(IF(BM1026&gt;=1,BM1026-COUNTIFS($AE1026:$AE1026,$AC1027,AM1026:AM1026,$AI$2),0)),0)),0)</f>
        <v>0</v>
      </c>
      <c r="BN1027" s="1">
        <f>IFERROR(IF($AE1027&gt;$AE1026,VLOOKUP($AC1027+AN$1,STOCK!$F$10:$AB$209,17,0),IF($AE1027=$AE1026,(IF(BN1026&gt;=1,BN1026-COUNTIFS($AE1026:$AE1026,$AC1027,AN1026:AN1026,$AI$2),0)),0)),0)</f>
        <v>0</v>
      </c>
      <c r="BO1027" s="1">
        <f>IFERROR(IF($AE1027&gt;$AE1026,VLOOKUP($AC1027+AO$1,STOCK!$F$10:$AB$209,17,0),IF($AE1027=$AE1026,(IF(BO1026&gt;=1,BO1026-COUNTIFS($AE1026:$AE1026,$AC1027,AO1026:AO1026,$AI$2),0)),0)),0)</f>
        <v>0</v>
      </c>
      <c r="BP1027" s="1">
        <f>IFERROR(IF($AE1027&gt;$AE1026,VLOOKUP($AC1027+AP$1,STOCK!$F$10:$AB$209,17,0),IF($AE1027=$AE1026,(IF(BP1026&gt;=1,BP1026-COUNTIFS($AE1026:$AE1026,$AC1027,AP1026:AP1026,$AI$2),0)),0)),0)</f>
        <v>0</v>
      </c>
      <c r="BQ1027" s="1">
        <f>IFERROR(IF($AE1027&gt;$AE1026,VLOOKUP($AC1027+AQ$1,STOCK!$F$10:$AB$209,17,0),IF($AE1027=$AE1026,(IF(BQ1026&gt;=1,BQ1026-COUNTIFS($AE1026:$AE1026,$AC1027,AQ1026:AQ1026,$AI$2),0)),0)),0)</f>
        <v>0</v>
      </c>
      <c r="BR1027" s="1">
        <f>IFERROR(IF($AE1027&gt;$AE1026,VLOOKUP($AC1027+AR$1,STOCK!$F$10:$AB$209,17,0),IF($AE1027=$AE1026,(IF(BR1026&gt;=1,BR1026-COUNTIFS($AE1026:$AE1026,$AC1027,AR1026:AR1026,$AI$2),0)),0)),0)</f>
        <v>0</v>
      </c>
      <c r="BS1027" s="1">
        <f>IFERROR(IF($AE1027&gt;$AE1026,VLOOKUP($AC1027+AS$1,STOCK!$F$10:$AB$209,17,0),IF($AE1027=$AE1026,(IF(BS1026&gt;=1,BS1026-COUNTIFS($AE1026:$AE1026,$AC1027,AS1026:AS1026,$AI$2),0)),0)),0)</f>
        <v>0</v>
      </c>
      <c r="BT1027" s="1">
        <f>IFERROR(IF($AE1027&gt;$AE1026,VLOOKUP($AC1027+AT$1,STOCK!$F$10:$AB$209,17,0),IF($AE1027=$AE1026,(IF(BT1026&gt;=1,BT1026-COUNTIFS($AE1026:$AE1026,$AC1027,AT1026:AT1026,$AI$2),0)),0)),0)</f>
        <v>0</v>
      </c>
      <c r="BU1027" s="1">
        <f>IFERROR(IF($AE1027&gt;$AE1026,VLOOKUP($AC1027+AU$1,STOCK!$F$10:$AB$209,17,0),IF($AE1027=$AE1026,(IF(BU1026&gt;=1,BU1026-COUNTIFS($AE1026:$AE1026,$AC1027,AU1026:AU1026,$AI$2),0)),0)),0)</f>
        <v>0</v>
      </c>
      <c r="BV1027" s="1">
        <f>IFERROR(IF($AE1027&gt;$AE1026,VLOOKUP($AC1027+AV$1,STOCK!$F$10:$AB$209,17,0),IF($AE1027=$AE1026,(IF(BV1026&gt;=1,BV1026-COUNTIFS($AE1026:$AE1026,$AC1027,AV1026:AV1026,$AI$2),0)),0)),0)</f>
        <v>0</v>
      </c>
      <c r="BW1027" s="1">
        <f>IFERROR(IF($AE1027&gt;$AE1026,VLOOKUP($AC1027+AW$1,STOCK!$F$10:$AB$209,17,0),IF($AE1027=$AE1026,(IF(BW1026&gt;=1,BW1026-COUNTIFS($AE1026:$AE1026,$AC1027,AW1026:AW1026,$AI$2),0)),0)),0)</f>
        <v>0</v>
      </c>
      <c r="BX1027" s="1">
        <f>IFERROR(IF($AE1027&gt;$AE1026,VLOOKUP($AC1027+AX$1,STOCK!$F$10:$AB$209,17,0),IF($AE1027=$AE1026,(IF(BX1026&gt;=1,BX1026-COUNTIFS($AE1026:$AE1026,$AC1027,AX1026:AX1026,$AI$2),0)),0)),0)</f>
        <v>0</v>
      </c>
    </row>
    <row r="1028" spans="29:76" x14ac:dyDescent="0.25">
      <c r="AC1028" s="1">
        <f t="shared" si="245"/>
        <v>0</v>
      </c>
      <c r="AD1028" s="1">
        <f>IFERROR(IF(LEN(AK1028)&gt;=1,VLOOKUP(HLOOKUP(AK1028,PROFILE!$K$5:$V$8,4,0),PROFILE!$F$1:$G$3,2,0),0),0)</f>
        <v>0</v>
      </c>
      <c r="AE1028" s="1">
        <f t="shared" si="246"/>
        <v>0</v>
      </c>
      <c r="AF1028" s="1">
        <v>1015</v>
      </c>
      <c r="AI1028" s="1" t="str">
        <f>IFERROR(IF($AH1028&gt;=1,VLOOKUP($AG1028,STUDENT!$O$8:$Z$1507,3,0),""),"")</f>
        <v/>
      </c>
      <c r="AJ1028" s="1" t="str">
        <f>IFERROR(IF($AH1028&gt;=1,VLOOKUP($AG1028,STUDENT!$O$8:$Z$1507,4,0),""),"")</f>
        <v/>
      </c>
      <c r="AK1028" s="1" t="str">
        <f>IFERROR(IF($AH1028&gt;=1,VLOOKUP($AG1028,STUDENT!$O$8:$Z$1507,6,0),""),"")</f>
        <v/>
      </c>
      <c r="AL1028" s="1" t="str">
        <f t="shared" si="247"/>
        <v/>
      </c>
      <c r="AM1028" s="1" t="str">
        <f t="shared" si="248"/>
        <v/>
      </c>
      <c r="AN1028" s="1" t="str">
        <f t="shared" si="249"/>
        <v/>
      </c>
      <c r="AO1028" s="1" t="str">
        <f t="shared" si="250"/>
        <v/>
      </c>
      <c r="AP1028" s="1" t="str">
        <f t="shared" si="251"/>
        <v/>
      </c>
      <c r="AQ1028" s="1" t="str">
        <f t="shared" si="252"/>
        <v/>
      </c>
      <c r="AR1028" s="1" t="str">
        <f t="shared" si="253"/>
        <v/>
      </c>
      <c r="AS1028" s="1" t="str">
        <f t="shared" si="254"/>
        <v/>
      </c>
      <c r="AT1028" s="1" t="str">
        <f t="shared" si="255"/>
        <v/>
      </c>
      <c r="AU1028" s="1" t="str">
        <f t="shared" si="256"/>
        <v/>
      </c>
      <c r="AV1028" s="1" t="str">
        <f t="shared" si="257"/>
        <v/>
      </c>
      <c r="AW1028" s="1" t="str">
        <f t="shared" si="258"/>
        <v/>
      </c>
      <c r="AX1028" s="1" t="str">
        <f t="shared" si="259"/>
        <v/>
      </c>
      <c r="AY1028" s="1">
        <f>IFERROR(IF($AE1028&gt;$AE1027,VLOOKUP($AC1028+AL$1,STOCK!$F$10:$AB$209,16,0),IF($AE1028=$AE1027,(IF(AY1027&gt;=1,AY1027-COUNTIFS($AE1027:$AE1027,$AC1028,AL1027:AL1027,$AI$1),0)),0)),0)</f>
        <v>0</v>
      </c>
      <c r="AZ1028" s="1">
        <f>IFERROR(IF($AE1028&gt;$AE1027,VLOOKUP($AC1028+AM$1,STOCK!$F$10:$AB$209,16,0),IF($AE1028=$AE1027,(IF(AZ1027&gt;=1,AZ1027-COUNTIFS($AE1027:$AE1027,$AC1028,AM1027:AM1027,$AI$1),0)),0)),0)</f>
        <v>0</v>
      </c>
      <c r="BA1028" s="1">
        <f>IFERROR(IF($AE1028&gt;$AE1027,VLOOKUP($AC1028+AN$1,STOCK!$F$10:$AB$209,16,0),IF($AE1028=$AE1027,(IF(BA1027&gt;=1,BA1027-COUNTIFS($AE1027:$AE1027,$AC1028,AN1027:AN1027,$AI$1),0)),0)),0)</f>
        <v>0</v>
      </c>
      <c r="BB1028" s="1">
        <f>IFERROR(IF($AE1028&gt;$AE1027,VLOOKUP($AC1028+AO$1,STOCK!$F$10:$AB$209,16,0),IF($AE1028=$AE1027,(IF(BB1027&gt;=1,BB1027-COUNTIFS($AE1027:$AE1027,$AC1028,AO1027:AO1027,$AI$1),0)),0)),0)</f>
        <v>0</v>
      </c>
      <c r="BC1028" s="1">
        <f>IFERROR(IF($AE1028&gt;$AE1027,VLOOKUP($AC1028+AP$1,STOCK!$F$10:$AB$209,16,0),IF($AE1028=$AE1027,(IF(BC1027&gt;=1,BC1027-COUNTIFS($AE1027:$AE1027,$AC1028,AP1027:AP1027,$AI$1),0)),0)),0)</f>
        <v>0</v>
      </c>
      <c r="BD1028" s="1">
        <f>IFERROR(IF($AE1028&gt;$AE1027,VLOOKUP($AC1028+AQ$1,STOCK!$F$10:$AB$209,16,0),IF($AE1028=$AE1027,(IF(BD1027&gt;=1,BD1027-COUNTIFS($AE1027:$AE1027,$AC1028,AQ1027:AQ1027,$AI$1),0)),0)),0)</f>
        <v>0</v>
      </c>
      <c r="BE1028" s="1">
        <f>IFERROR(IF($AE1028&gt;$AE1027,VLOOKUP($AC1028+AR$1,STOCK!$F$10:$AB$209,16,0),IF($AE1028=$AE1027,(IF(BE1027&gt;=1,BE1027-COUNTIFS($AE1027:$AE1027,$AC1028,AR1027:AR1027,$AI$1),0)),0)),0)</f>
        <v>0</v>
      </c>
      <c r="BF1028" s="1">
        <f>IFERROR(IF($AE1028&gt;$AE1027,VLOOKUP($AC1028+AS$1,STOCK!$F$10:$AB$209,16,0),IF($AE1028=$AE1027,(IF(BF1027&gt;=1,BF1027-COUNTIFS($AE1027:$AE1027,$AC1028,AS1027:AS1027,$AI$1),0)),0)),0)</f>
        <v>0</v>
      </c>
      <c r="BG1028" s="1">
        <f>IFERROR(IF($AE1028&gt;$AE1027,VLOOKUP($AC1028+AT$1,STOCK!$F$10:$AB$209,16,0),IF($AE1028=$AE1027,(IF(BG1027&gt;=1,BG1027-COUNTIFS($AE1027:$AE1027,$AC1028,AT1027:AT1027,$AI$1),0)),0)),0)</f>
        <v>0</v>
      </c>
      <c r="BH1028" s="1">
        <f>IFERROR(IF($AE1028&gt;$AE1027,VLOOKUP($AC1028+AU$1,STOCK!$F$10:$AB$209,16,0),IF($AE1028=$AE1027,(IF(BH1027&gt;=1,BH1027-COUNTIFS($AE1027:$AE1027,$AC1028,AU1027:AU1027,$AI$1),0)),0)),0)</f>
        <v>0</v>
      </c>
      <c r="BI1028" s="1">
        <f>IFERROR(IF($AE1028&gt;$AE1027,VLOOKUP($AC1028+AV$1,STOCK!$F$10:$AB$209,16,0),IF($AE1028=$AE1027,(IF(BI1027&gt;=1,BI1027-COUNTIFS($AE1027:$AE1027,$AC1028,AV1027:AV1027,$AI$1),0)),0)),0)</f>
        <v>0</v>
      </c>
      <c r="BJ1028" s="1">
        <f>IFERROR(IF($AE1028&gt;$AE1027,VLOOKUP($AC1028+AW$1,STOCK!$F$10:$AB$209,16,0),IF($AE1028=$AE1027,(IF(BJ1027&gt;=1,BJ1027-COUNTIFS($AE1027:$AE1027,$AC1028,AW1027:AW1027,$AI$1),0)),0)),0)</f>
        <v>0</v>
      </c>
      <c r="BK1028" s="1">
        <f>IFERROR(IF($AE1028&gt;$AE1027,VLOOKUP($AC1028+AX$1,STOCK!$F$10:$AB$209,16,0),IF($AE1028=$AE1027,(IF(BK1027&gt;=1,BK1027-COUNTIFS($AE1027:$AE1027,$AC1028,AX1027:AX1027,$AI$1),0)),0)),0)</f>
        <v>0</v>
      </c>
      <c r="BL1028" s="1">
        <f>IFERROR(IF($AE1028&gt;$AE1027,VLOOKUP($AC1028+AL$1,STOCK!$F$10:$AB$209,17,0),IF($AE1028=$AE1027,(IF(BL1027&gt;=1,BL1027-COUNTIFS($AE1027:$AE1027,$AC1028,AL1027:AL1027,$AI$2),0)),0)),0)</f>
        <v>0</v>
      </c>
      <c r="BM1028" s="1">
        <f>IFERROR(IF($AE1028&gt;$AE1027,VLOOKUP($AC1028+AM$1,STOCK!$F$10:$AB$209,17,0),IF($AE1028=$AE1027,(IF(BM1027&gt;=1,BM1027-COUNTIFS($AE1027:$AE1027,$AC1028,AM1027:AM1027,$AI$2),0)),0)),0)</f>
        <v>0</v>
      </c>
      <c r="BN1028" s="1">
        <f>IFERROR(IF($AE1028&gt;$AE1027,VLOOKUP($AC1028+AN$1,STOCK!$F$10:$AB$209,17,0),IF($AE1028=$AE1027,(IF(BN1027&gt;=1,BN1027-COUNTIFS($AE1027:$AE1027,$AC1028,AN1027:AN1027,$AI$2),0)),0)),0)</f>
        <v>0</v>
      </c>
      <c r="BO1028" s="1">
        <f>IFERROR(IF($AE1028&gt;$AE1027,VLOOKUP($AC1028+AO$1,STOCK!$F$10:$AB$209,17,0),IF($AE1028=$AE1027,(IF(BO1027&gt;=1,BO1027-COUNTIFS($AE1027:$AE1027,$AC1028,AO1027:AO1027,$AI$2),0)),0)),0)</f>
        <v>0</v>
      </c>
      <c r="BP1028" s="1">
        <f>IFERROR(IF($AE1028&gt;$AE1027,VLOOKUP($AC1028+AP$1,STOCK!$F$10:$AB$209,17,0),IF($AE1028=$AE1027,(IF(BP1027&gt;=1,BP1027-COUNTIFS($AE1027:$AE1027,$AC1028,AP1027:AP1027,$AI$2),0)),0)),0)</f>
        <v>0</v>
      </c>
      <c r="BQ1028" s="1">
        <f>IFERROR(IF($AE1028&gt;$AE1027,VLOOKUP($AC1028+AQ$1,STOCK!$F$10:$AB$209,17,0),IF($AE1028=$AE1027,(IF(BQ1027&gt;=1,BQ1027-COUNTIFS($AE1027:$AE1027,$AC1028,AQ1027:AQ1027,$AI$2),0)),0)),0)</f>
        <v>0</v>
      </c>
      <c r="BR1028" s="1">
        <f>IFERROR(IF($AE1028&gt;$AE1027,VLOOKUP($AC1028+AR$1,STOCK!$F$10:$AB$209,17,0),IF($AE1028=$AE1027,(IF(BR1027&gt;=1,BR1027-COUNTIFS($AE1027:$AE1027,$AC1028,AR1027:AR1027,$AI$2),0)),0)),0)</f>
        <v>0</v>
      </c>
      <c r="BS1028" s="1">
        <f>IFERROR(IF($AE1028&gt;$AE1027,VLOOKUP($AC1028+AS$1,STOCK!$F$10:$AB$209,17,0),IF($AE1028=$AE1027,(IF(BS1027&gt;=1,BS1027-COUNTIFS($AE1027:$AE1027,$AC1028,AS1027:AS1027,$AI$2),0)),0)),0)</f>
        <v>0</v>
      </c>
      <c r="BT1028" s="1">
        <f>IFERROR(IF($AE1028&gt;$AE1027,VLOOKUP($AC1028+AT$1,STOCK!$F$10:$AB$209,17,0),IF($AE1028=$AE1027,(IF(BT1027&gt;=1,BT1027-COUNTIFS($AE1027:$AE1027,$AC1028,AT1027:AT1027,$AI$2),0)),0)),0)</f>
        <v>0</v>
      </c>
      <c r="BU1028" s="1">
        <f>IFERROR(IF($AE1028&gt;$AE1027,VLOOKUP($AC1028+AU$1,STOCK!$F$10:$AB$209,17,0),IF($AE1028=$AE1027,(IF(BU1027&gt;=1,BU1027-COUNTIFS($AE1027:$AE1027,$AC1028,AU1027:AU1027,$AI$2),0)),0)),0)</f>
        <v>0</v>
      </c>
      <c r="BV1028" s="1">
        <f>IFERROR(IF($AE1028&gt;$AE1027,VLOOKUP($AC1028+AV$1,STOCK!$F$10:$AB$209,17,0),IF($AE1028=$AE1027,(IF(BV1027&gt;=1,BV1027-COUNTIFS($AE1027:$AE1027,$AC1028,AV1027:AV1027,$AI$2),0)),0)),0)</f>
        <v>0</v>
      </c>
      <c r="BW1028" s="1">
        <f>IFERROR(IF($AE1028&gt;$AE1027,VLOOKUP($AC1028+AW$1,STOCK!$F$10:$AB$209,17,0),IF($AE1028=$AE1027,(IF(BW1027&gt;=1,BW1027-COUNTIFS($AE1027:$AE1027,$AC1028,AW1027:AW1027,$AI$2),0)),0)),0)</f>
        <v>0</v>
      </c>
      <c r="BX1028" s="1">
        <f>IFERROR(IF($AE1028&gt;$AE1027,VLOOKUP($AC1028+AX$1,STOCK!$F$10:$AB$209,17,0),IF($AE1028=$AE1027,(IF(BX1027&gt;=1,BX1027-COUNTIFS($AE1027:$AE1027,$AC1028,AX1027:AX1027,$AI$2),0)),0)),0)</f>
        <v>0</v>
      </c>
    </row>
    <row r="1029" spans="29:76" x14ac:dyDescent="0.25">
      <c r="AC1029" s="1">
        <f t="shared" si="245"/>
        <v>0</v>
      </c>
      <c r="AD1029" s="1">
        <f>IFERROR(IF(LEN(AK1029)&gt;=1,VLOOKUP(HLOOKUP(AK1029,PROFILE!$K$5:$V$8,4,0),PROFILE!$F$1:$G$3,2,0),0),0)</f>
        <v>0</v>
      </c>
      <c r="AE1029" s="1">
        <f t="shared" si="246"/>
        <v>0</v>
      </c>
      <c r="AF1029" s="1">
        <v>1016</v>
      </c>
      <c r="AI1029" s="1" t="str">
        <f>IFERROR(IF($AH1029&gt;=1,VLOOKUP($AG1029,STUDENT!$O$8:$Z$1507,3,0),""),"")</f>
        <v/>
      </c>
      <c r="AJ1029" s="1" t="str">
        <f>IFERROR(IF($AH1029&gt;=1,VLOOKUP($AG1029,STUDENT!$O$8:$Z$1507,4,0),""),"")</f>
        <v/>
      </c>
      <c r="AK1029" s="1" t="str">
        <f>IFERROR(IF($AH1029&gt;=1,VLOOKUP($AG1029,STUDENT!$O$8:$Z$1507,6,0),""),"")</f>
        <v/>
      </c>
      <c r="AL1029" s="1" t="str">
        <f t="shared" si="247"/>
        <v/>
      </c>
      <c r="AM1029" s="1" t="str">
        <f t="shared" si="248"/>
        <v/>
      </c>
      <c r="AN1029" s="1" t="str">
        <f t="shared" si="249"/>
        <v/>
      </c>
      <c r="AO1029" s="1" t="str">
        <f t="shared" si="250"/>
        <v/>
      </c>
      <c r="AP1029" s="1" t="str">
        <f t="shared" si="251"/>
        <v/>
      </c>
      <c r="AQ1029" s="1" t="str">
        <f t="shared" si="252"/>
        <v/>
      </c>
      <c r="AR1029" s="1" t="str">
        <f t="shared" si="253"/>
        <v/>
      </c>
      <c r="AS1029" s="1" t="str">
        <f t="shared" si="254"/>
        <v/>
      </c>
      <c r="AT1029" s="1" t="str">
        <f t="shared" si="255"/>
        <v/>
      </c>
      <c r="AU1029" s="1" t="str">
        <f t="shared" si="256"/>
        <v/>
      </c>
      <c r="AV1029" s="1" t="str">
        <f t="shared" si="257"/>
        <v/>
      </c>
      <c r="AW1029" s="1" t="str">
        <f t="shared" si="258"/>
        <v/>
      </c>
      <c r="AX1029" s="1" t="str">
        <f t="shared" si="259"/>
        <v/>
      </c>
      <c r="AY1029" s="1">
        <f>IFERROR(IF($AE1029&gt;$AE1028,VLOOKUP($AC1029+AL$1,STOCK!$F$10:$AB$209,16,0),IF($AE1029=$AE1028,(IF(AY1028&gt;=1,AY1028-COUNTIFS($AE1028:$AE1028,$AC1029,AL1028:AL1028,$AI$1),0)),0)),0)</f>
        <v>0</v>
      </c>
      <c r="AZ1029" s="1">
        <f>IFERROR(IF($AE1029&gt;$AE1028,VLOOKUP($AC1029+AM$1,STOCK!$F$10:$AB$209,16,0),IF($AE1029=$AE1028,(IF(AZ1028&gt;=1,AZ1028-COUNTIFS($AE1028:$AE1028,$AC1029,AM1028:AM1028,$AI$1),0)),0)),0)</f>
        <v>0</v>
      </c>
      <c r="BA1029" s="1">
        <f>IFERROR(IF($AE1029&gt;$AE1028,VLOOKUP($AC1029+AN$1,STOCK!$F$10:$AB$209,16,0),IF($AE1029=$AE1028,(IF(BA1028&gt;=1,BA1028-COUNTIFS($AE1028:$AE1028,$AC1029,AN1028:AN1028,$AI$1),0)),0)),0)</f>
        <v>0</v>
      </c>
      <c r="BB1029" s="1">
        <f>IFERROR(IF($AE1029&gt;$AE1028,VLOOKUP($AC1029+AO$1,STOCK!$F$10:$AB$209,16,0),IF($AE1029=$AE1028,(IF(BB1028&gt;=1,BB1028-COUNTIFS($AE1028:$AE1028,$AC1029,AO1028:AO1028,$AI$1),0)),0)),0)</f>
        <v>0</v>
      </c>
      <c r="BC1029" s="1">
        <f>IFERROR(IF($AE1029&gt;$AE1028,VLOOKUP($AC1029+AP$1,STOCK!$F$10:$AB$209,16,0),IF($AE1029=$AE1028,(IF(BC1028&gt;=1,BC1028-COUNTIFS($AE1028:$AE1028,$AC1029,AP1028:AP1028,$AI$1),0)),0)),0)</f>
        <v>0</v>
      </c>
      <c r="BD1029" s="1">
        <f>IFERROR(IF($AE1029&gt;$AE1028,VLOOKUP($AC1029+AQ$1,STOCK!$F$10:$AB$209,16,0),IF($AE1029=$AE1028,(IF(BD1028&gt;=1,BD1028-COUNTIFS($AE1028:$AE1028,$AC1029,AQ1028:AQ1028,$AI$1),0)),0)),0)</f>
        <v>0</v>
      </c>
      <c r="BE1029" s="1">
        <f>IFERROR(IF($AE1029&gt;$AE1028,VLOOKUP($AC1029+AR$1,STOCK!$F$10:$AB$209,16,0),IF($AE1029=$AE1028,(IF(BE1028&gt;=1,BE1028-COUNTIFS($AE1028:$AE1028,$AC1029,AR1028:AR1028,$AI$1),0)),0)),0)</f>
        <v>0</v>
      </c>
      <c r="BF1029" s="1">
        <f>IFERROR(IF($AE1029&gt;$AE1028,VLOOKUP($AC1029+AS$1,STOCK!$F$10:$AB$209,16,0),IF($AE1029=$AE1028,(IF(BF1028&gt;=1,BF1028-COUNTIFS($AE1028:$AE1028,$AC1029,AS1028:AS1028,$AI$1),0)),0)),0)</f>
        <v>0</v>
      </c>
      <c r="BG1029" s="1">
        <f>IFERROR(IF($AE1029&gt;$AE1028,VLOOKUP($AC1029+AT$1,STOCK!$F$10:$AB$209,16,0),IF($AE1029=$AE1028,(IF(BG1028&gt;=1,BG1028-COUNTIFS($AE1028:$AE1028,$AC1029,AT1028:AT1028,$AI$1),0)),0)),0)</f>
        <v>0</v>
      </c>
      <c r="BH1029" s="1">
        <f>IFERROR(IF($AE1029&gt;$AE1028,VLOOKUP($AC1029+AU$1,STOCK!$F$10:$AB$209,16,0),IF($AE1029=$AE1028,(IF(BH1028&gt;=1,BH1028-COUNTIFS($AE1028:$AE1028,$AC1029,AU1028:AU1028,$AI$1),0)),0)),0)</f>
        <v>0</v>
      </c>
      <c r="BI1029" s="1">
        <f>IFERROR(IF($AE1029&gt;$AE1028,VLOOKUP($AC1029+AV$1,STOCK!$F$10:$AB$209,16,0),IF($AE1029=$AE1028,(IF(BI1028&gt;=1,BI1028-COUNTIFS($AE1028:$AE1028,$AC1029,AV1028:AV1028,$AI$1),0)),0)),0)</f>
        <v>0</v>
      </c>
      <c r="BJ1029" s="1">
        <f>IFERROR(IF($AE1029&gt;$AE1028,VLOOKUP($AC1029+AW$1,STOCK!$F$10:$AB$209,16,0),IF($AE1029=$AE1028,(IF(BJ1028&gt;=1,BJ1028-COUNTIFS($AE1028:$AE1028,$AC1029,AW1028:AW1028,$AI$1),0)),0)),0)</f>
        <v>0</v>
      </c>
      <c r="BK1029" s="1">
        <f>IFERROR(IF($AE1029&gt;$AE1028,VLOOKUP($AC1029+AX$1,STOCK!$F$10:$AB$209,16,0),IF($AE1029=$AE1028,(IF(BK1028&gt;=1,BK1028-COUNTIFS($AE1028:$AE1028,$AC1029,AX1028:AX1028,$AI$1),0)),0)),0)</f>
        <v>0</v>
      </c>
      <c r="BL1029" s="1">
        <f>IFERROR(IF($AE1029&gt;$AE1028,VLOOKUP($AC1029+AL$1,STOCK!$F$10:$AB$209,17,0),IF($AE1029=$AE1028,(IF(BL1028&gt;=1,BL1028-COUNTIFS($AE1028:$AE1028,$AC1029,AL1028:AL1028,$AI$2),0)),0)),0)</f>
        <v>0</v>
      </c>
      <c r="BM1029" s="1">
        <f>IFERROR(IF($AE1029&gt;$AE1028,VLOOKUP($AC1029+AM$1,STOCK!$F$10:$AB$209,17,0),IF($AE1029=$AE1028,(IF(BM1028&gt;=1,BM1028-COUNTIFS($AE1028:$AE1028,$AC1029,AM1028:AM1028,$AI$2),0)),0)),0)</f>
        <v>0</v>
      </c>
      <c r="BN1029" s="1">
        <f>IFERROR(IF($AE1029&gt;$AE1028,VLOOKUP($AC1029+AN$1,STOCK!$F$10:$AB$209,17,0),IF($AE1029=$AE1028,(IF(BN1028&gt;=1,BN1028-COUNTIFS($AE1028:$AE1028,$AC1029,AN1028:AN1028,$AI$2),0)),0)),0)</f>
        <v>0</v>
      </c>
      <c r="BO1029" s="1">
        <f>IFERROR(IF($AE1029&gt;$AE1028,VLOOKUP($AC1029+AO$1,STOCK!$F$10:$AB$209,17,0),IF($AE1029=$AE1028,(IF(BO1028&gt;=1,BO1028-COUNTIFS($AE1028:$AE1028,$AC1029,AO1028:AO1028,$AI$2),0)),0)),0)</f>
        <v>0</v>
      </c>
      <c r="BP1029" s="1">
        <f>IFERROR(IF($AE1029&gt;$AE1028,VLOOKUP($AC1029+AP$1,STOCK!$F$10:$AB$209,17,0),IF($AE1029=$AE1028,(IF(BP1028&gt;=1,BP1028-COUNTIFS($AE1028:$AE1028,$AC1029,AP1028:AP1028,$AI$2),0)),0)),0)</f>
        <v>0</v>
      </c>
      <c r="BQ1029" s="1">
        <f>IFERROR(IF($AE1029&gt;$AE1028,VLOOKUP($AC1029+AQ$1,STOCK!$F$10:$AB$209,17,0),IF($AE1029=$AE1028,(IF(BQ1028&gt;=1,BQ1028-COUNTIFS($AE1028:$AE1028,$AC1029,AQ1028:AQ1028,$AI$2),0)),0)),0)</f>
        <v>0</v>
      </c>
      <c r="BR1029" s="1">
        <f>IFERROR(IF($AE1029&gt;$AE1028,VLOOKUP($AC1029+AR$1,STOCK!$F$10:$AB$209,17,0),IF($AE1029=$AE1028,(IF(BR1028&gt;=1,BR1028-COUNTIFS($AE1028:$AE1028,$AC1029,AR1028:AR1028,$AI$2),0)),0)),0)</f>
        <v>0</v>
      </c>
      <c r="BS1029" s="1">
        <f>IFERROR(IF($AE1029&gt;$AE1028,VLOOKUP($AC1029+AS$1,STOCK!$F$10:$AB$209,17,0),IF($AE1029=$AE1028,(IF(BS1028&gt;=1,BS1028-COUNTIFS($AE1028:$AE1028,$AC1029,AS1028:AS1028,$AI$2),0)),0)),0)</f>
        <v>0</v>
      </c>
      <c r="BT1029" s="1">
        <f>IFERROR(IF($AE1029&gt;$AE1028,VLOOKUP($AC1029+AT$1,STOCK!$F$10:$AB$209,17,0),IF($AE1029=$AE1028,(IF(BT1028&gt;=1,BT1028-COUNTIFS($AE1028:$AE1028,$AC1029,AT1028:AT1028,$AI$2),0)),0)),0)</f>
        <v>0</v>
      </c>
      <c r="BU1029" s="1">
        <f>IFERROR(IF($AE1029&gt;$AE1028,VLOOKUP($AC1029+AU$1,STOCK!$F$10:$AB$209,17,0),IF($AE1029=$AE1028,(IF(BU1028&gt;=1,BU1028-COUNTIFS($AE1028:$AE1028,$AC1029,AU1028:AU1028,$AI$2),0)),0)),0)</f>
        <v>0</v>
      </c>
      <c r="BV1029" s="1">
        <f>IFERROR(IF($AE1029&gt;$AE1028,VLOOKUP($AC1029+AV$1,STOCK!$F$10:$AB$209,17,0),IF($AE1029=$AE1028,(IF(BV1028&gt;=1,BV1028-COUNTIFS($AE1028:$AE1028,$AC1029,AV1028:AV1028,$AI$2),0)),0)),0)</f>
        <v>0</v>
      </c>
      <c r="BW1029" s="1">
        <f>IFERROR(IF($AE1029&gt;$AE1028,VLOOKUP($AC1029+AW$1,STOCK!$F$10:$AB$209,17,0),IF($AE1029=$AE1028,(IF(BW1028&gt;=1,BW1028-COUNTIFS($AE1028:$AE1028,$AC1029,AW1028:AW1028,$AI$2),0)),0)),0)</f>
        <v>0</v>
      </c>
      <c r="BX1029" s="1">
        <f>IFERROR(IF($AE1029&gt;$AE1028,VLOOKUP($AC1029+AX$1,STOCK!$F$10:$AB$209,17,0),IF($AE1029=$AE1028,(IF(BX1028&gt;=1,BX1028-COUNTIFS($AE1028:$AE1028,$AC1029,AX1028:AX1028,$AI$2),0)),0)),0)</f>
        <v>0</v>
      </c>
    </row>
    <row r="1030" spans="29:76" x14ac:dyDescent="0.25">
      <c r="AC1030" s="1">
        <f t="shared" si="245"/>
        <v>0</v>
      </c>
      <c r="AD1030" s="1">
        <f>IFERROR(IF(LEN(AK1030)&gt;=1,VLOOKUP(HLOOKUP(AK1030,PROFILE!$K$5:$V$8,4,0),PROFILE!$F$1:$G$3,2,0),0),0)</f>
        <v>0</v>
      </c>
      <c r="AE1030" s="1">
        <f t="shared" si="246"/>
        <v>0</v>
      </c>
      <c r="AF1030" s="1">
        <v>1017</v>
      </c>
      <c r="AI1030" s="1" t="str">
        <f>IFERROR(IF($AH1030&gt;=1,VLOOKUP($AG1030,STUDENT!$O$8:$Z$1507,3,0),""),"")</f>
        <v/>
      </c>
      <c r="AJ1030" s="1" t="str">
        <f>IFERROR(IF($AH1030&gt;=1,VLOOKUP($AG1030,STUDENT!$O$8:$Z$1507,4,0),""),"")</f>
        <v/>
      </c>
      <c r="AK1030" s="1" t="str">
        <f>IFERROR(IF($AH1030&gt;=1,VLOOKUP($AG1030,STUDENT!$O$8:$Z$1507,6,0),""),"")</f>
        <v/>
      </c>
      <c r="AL1030" s="1" t="str">
        <f t="shared" si="247"/>
        <v/>
      </c>
      <c r="AM1030" s="1" t="str">
        <f t="shared" si="248"/>
        <v/>
      </c>
      <c r="AN1030" s="1" t="str">
        <f t="shared" si="249"/>
        <v/>
      </c>
      <c r="AO1030" s="1" t="str">
        <f t="shared" si="250"/>
        <v/>
      </c>
      <c r="AP1030" s="1" t="str">
        <f t="shared" si="251"/>
        <v/>
      </c>
      <c r="AQ1030" s="1" t="str">
        <f t="shared" si="252"/>
        <v/>
      </c>
      <c r="AR1030" s="1" t="str">
        <f t="shared" si="253"/>
        <v/>
      </c>
      <c r="AS1030" s="1" t="str">
        <f t="shared" si="254"/>
        <v/>
      </c>
      <c r="AT1030" s="1" t="str">
        <f t="shared" si="255"/>
        <v/>
      </c>
      <c r="AU1030" s="1" t="str">
        <f t="shared" si="256"/>
        <v/>
      </c>
      <c r="AV1030" s="1" t="str">
        <f t="shared" si="257"/>
        <v/>
      </c>
      <c r="AW1030" s="1" t="str">
        <f t="shared" si="258"/>
        <v/>
      </c>
      <c r="AX1030" s="1" t="str">
        <f t="shared" si="259"/>
        <v/>
      </c>
      <c r="AY1030" s="1">
        <f>IFERROR(IF($AE1030&gt;$AE1029,VLOOKUP($AC1030+AL$1,STOCK!$F$10:$AB$209,16,0),IF($AE1030=$AE1029,(IF(AY1029&gt;=1,AY1029-COUNTIFS($AE1029:$AE1029,$AC1030,AL1029:AL1029,$AI$1),0)),0)),0)</f>
        <v>0</v>
      </c>
      <c r="AZ1030" s="1">
        <f>IFERROR(IF($AE1030&gt;$AE1029,VLOOKUP($AC1030+AM$1,STOCK!$F$10:$AB$209,16,0),IF($AE1030=$AE1029,(IF(AZ1029&gt;=1,AZ1029-COUNTIFS($AE1029:$AE1029,$AC1030,AM1029:AM1029,$AI$1),0)),0)),0)</f>
        <v>0</v>
      </c>
      <c r="BA1030" s="1">
        <f>IFERROR(IF($AE1030&gt;$AE1029,VLOOKUP($AC1030+AN$1,STOCK!$F$10:$AB$209,16,0),IF($AE1030=$AE1029,(IF(BA1029&gt;=1,BA1029-COUNTIFS($AE1029:$AE1029,$AC1030,AN1029:AN1029,$AI$1),0)),0)),0)</f>
        <v>0</v>
      </c>
      <c r="BB1030" s="1">
        <f>IFERROR(IF($AE1030&gt;$AE1029,VLOOKUP($AC1030+AO$1,STOCK!$F$10:$AB$209,16,0),IF($AE1030=$AE1029,(IF(BB1029&gt;=1,BB1029-COUNTIFS($AE1029:$AE1029,$AC1030,AO1029:AO1029,$AI$1),0)),0)),0)</f>
        <v>0</v>
      </c>
      <c r="BC1030" s="1">
        <f>IFERROR(IF($AE1030&gt;$AE1029,VLOOKUP($AC1030+AP$1,STOCK!$F$10:$AB$209,16,0),IF($AE1030=$AE1029,(IF(BC1029&gt;=1,BC1029-COUNTIFS($AE1029:$AE1029,$AC1030,AP1029:AP1029,$AI$1),0)),0)),0)</f>
        <v>0</v>
      </c>
      <c r="BD1030" s="1">
        <f>IFERROR(IF($AE1030&gt;$AE1029,VLOOKUP($AC1030+AQ$1,STOCK!$F$10:$AB$209,16,0),IF($AE1030=$AE1029,(IF(BD1029&gt;=1,BD1029-COUNTIFS($AE1029:$AE1029,$AC1030,AQ1029:AQ1029,$AI$1),0)),0)),0)</f>
        <v>0</v>
      </c>
      <c r="BE1030" s="1">
        <f>IFERROR(IF($AE1030&gt;$AE1029,VLOOKUP($AC1030+AR$1,STOCK!$F$10:$AB$209,16,0),IF($AE1030=$AE1029,(IF(BE1029&gt;=1,BE1029-COUNTIFS($AE1029:$AE1029,$AC1030,AR1029:AR1029,$AI$1),0)),0)),0)</f>
        <v>0</v>
      </c>
      <c r="BF1030" s="1">
        <f>IFERROR(IF($AE1030&gt;$AE1029,VLOOKUP($AC1030+AS$1,STOCK!$F$10:$AB$209,16,0),IF($AE1030=$AE1029,(IF(BF1029&gt;=1,BF1029-COUNTIFS($AE1029:$AE1029,$AC1030,AS1029:AS1029,$AI$1),0)),0)),0)</f>
        <v>0</v>
      </c>
      <c r="BG1030" s="1">
        <f>IFERROR(IF($AE1030&gt;$AE1029,VLOOKUP($AC1030+AT$1,STOCK!$F$10:$AB$209,16,0),IF($AE1030=$AE1029,(IF(BG1029&gt;=1,BG1029-COUNTIFS($AE1029:$AE1029,$AC1030,AT1029:AT1029,$AI$1),0)),0)),0)</f>
        <v>0</v>
      </c>
      <c r="BH1030" s="1">
        <f>IFERROR(IF($AE1030&gt;$AE1029,VLOOKUP($AC1030+AU$1,STOCK!$F$10:$AB$209,16,0),IF($AE1030=$AE1029,(IF(BH1029&gt;=1,BH1029-COUNTIFS($AE1029:$AE1029,$AC1030,AU1029:AU1029,$AI$1),0)),0)),0)</f>
        <v>0</v>
      </c>
      <c r="BI1030" s="1">
        <f>IFERROR(IF($AE1030&gt;$AE1029,VLOOKUP($AC1030+AV$1,STOCK!$F$10:$AB$209,16,0),IF($AE1030=$AE1029,(IF(BI1029&gt;=1,BI1029-COUNTIFS($AE1029:$AE1029,$AC1030,AV1029:AV1029,$AI$1),0)),0)),0)</f>
        <v>0</v>
      </c>
      <c r="BJ1030" s="1">
        <f>IFERROR(IF($AE1030&gt;$AE1029,VLOOKUP($AC1030+AW$1,STOCK!$F$10:$AB$209,16,0),IF($AE1030=$AE1029,(IF(BJ1029&gt;=1,BJ1029-COUNTIFS($AE1029:$AE1029,$AC1030,AW1029:AW1029,$AI$1),0)),0)),0)</f>
        <v>0</v>
      </c>
      <c r="BK1030" s="1">
        <f>IFERROR(IF($AE1030&gt;$AE1029,VLOOKUP($AC1030+AX$1,STOCK!$F$10:$AB$209,16,0),IF($AE1030=$AE1029,(IF(BK1029&gt;=1,BK1029-COUNTIFS($AE1029:$AE1029,$AC1030,AX1029:AX1029,$AI$1),0)),0)),0)</f>
        <v>0</v>
      </c>
      <c r="BL1030" s="1">
        <f>IFERROR(IF($AE1030&gt;$AE1029,VLOOKUP($AC1030+AL$1,STOCK!$F$10:$AB$209,17,0),IF($AE1030=$AE1029,(IF(BL1029&gt;=1,BL1029-COUNTIFS($AE1029:$AE1029,$AC1030,AL1029:AL1029,$AI$2),0)),0)),0)</f>
        <v>0</v>
      </c>
      <c r="BM1030" s="1">
        <f>IFERROR(IF($AE1030&gt;$AE1029,VLOOKUP($AC1030+AM$1,STOCK!$F$10:$AB$209,17,0),IF($AE1030=$AE1029,(IF(BM1029&gt;=1,BM1029-COUNTIFS($AE1029:$AE1029,$AC1030,AM1029:AM1029,$AI$2),0)),0)),0)</f>
        <v>0</v>
      </c>
      <c r="BN1030" s="1">
        <f>IFERROR(IF($AE1030&gt;$AE1029,VLOOKUP($AC1030+AN$1,STOCK!$F$10:$AB$209,17,0),IF($AE1030=$AE1029,(IF(BN1029&gt;=1,BN1029-COUNTIFS($AE1029:$AE1029,$AC1030,AN1029:AN1029,$AI$2),0)),0)),0)</f>
        <v>0</v>
      </c>
      <c r="BO1030" s="1">
        <f>IFERROR(IF($AE1030&gt;$AE1029,VLOOKUP($AC1030+AO$1,STOCK!$F$10:$AB$209,17,0),IF($AE1030=$AE1029,(IF(BO1029&gt;=1,BO1029-COUNTIFS($AE1029:$AE1029,$AC1030,AO1029:AO1029,$AI$2),0)),0)),0)</f>
        <v>0</v>
      </c>
      <c r="BP1030" s="1">
        <f>IFERROR(IF($AE1030&gt;$AE1029,VLOOKUP($AC1030+AP$1,STOCK!$F$10:$AB$209,17,0),IF($AE1030=$AE1029,(IF(BP1029&gt;=1,BP1029-COUNTIFS($AE1029:$AE1029,$AC1030,AP1029:AP1029,$AI$2),0)),0)),0)</f>
        <v>0</v>
      </c>
      <c r="BQ1030" s="1">
        <f>IFERROR(IF($AE1030&gt;$AE1029,VLOOKUP($AC1030+AQ$1,STOCK!$F$10:$AB$209,17,0),IF($AE1030=$AE1029,(IF(BQ1029&gt;=1,BQ1029-COUNTIFS($AE1029:$AE1029,$AC1030,AQ1029:AQ1029,$AI$2),0)),0)),0)</f>
        <v>0</v>
      </c>
      <c r="BR1030" s="1">
        <f>IFERROR(IF($AE1030&gt;$AE1029,VLOOKUP($AC1030+AR$1,STOCK!$F$10:$AB$209,17,0),IF($AE1030=$AE1029,(IF(BR1029&gt;=1,BR1029-COUNTIFS($AE1029:$AE1029,$AC1030,AR1029:AR1029,$AI$2),0)),0)),0)</f>
        <v>0</v>
      </c>
      <c r="BS1030" s="1">
        <f>IFERROR(IF($AE1030&gt;$AE1029,VLOOKUP($AC1030+AS$1,STOCK!$F$10:$AB$209,17,0),IF($AE1030=$AE1029,(IF(BS1029&gt;=1,BS1029-COUNTIFS($AE1029:$AE1029,$AC1030,AS1029:AS1029,$AI$2),0)),0)),0)</f>
        <v>0</v>
      </c>
      <c r="BT1030" s="1">
        <f>IFERROR(IF($AE1030&gt;$AE1029,VLOOKUP($AC1030+AT$1,STOCK!$F$10:$AB$209,17,0),IF($AE1030=$AE1029,(IF(BT1029&gt;=1,BT1029-COUNTIFS($AE1029:$AE1029,$AC1030,AT1029:AT1029,$AI$2),0)),0)),0)</f>
        <v>0</v>
      </c>
      <c r="BU1030" s="1">
        <f>IFERROR(IF($AE1030&gt;$AE1029,VLOOKUP($AC1030+AU$1,STOCK!$F$10:$AB$209,17,0),IF($AE1030=$AE1029,(IF(BU1029&gt;=1,BU1029-COUNTIFS($AE1029:$AE1029,$AC1030,AU1029:AU1029,$AI$2),0)),0)),0)</f>
        <v>0</v>
      </c>
      <c r="BV1030" s="1">
        <f>IFERROR(IF($AE1030&gt;$AE1029,VLOOKUP($AC1030+AV$1,STOCK!$F$10:$AB$209,17,0),IF($AE1030=$AE1029,(IF(BV1029&gt;=1,BV1029-COUNTIFS($AE1029:$AE1029,$AC1030,AV1029:AV1029,$AI$2),0)),0)),0)</f>
        <v>0</v>
      </c>
      <c r="BW1030" s="1">
        <f>IFERROR(IF($AE1030&gt;$AE1029,VLOOKUP($AC1030+AW$1,STOCK!$F$10:$AB$209,17,0),IF($AE1030=$AE1029,(IF(BW1029&gt;=1,BW1029-COUNTIFS($AE1029:$AE1029,$AC1030,AW1029:AW1029,$AI$2),0)),0)),0)</f>
        <v>0</v>
      </c>
      <c r="BX1030" s="1">
        <f>IFERROR(IF($AE1030&gt;$AE1029,VLOOKUP($AC1030+AX$1,STOCK!$F$10:$AB$209,17,0),IF($AE1030=$AE1029,(IF(BX1029&gt;=1,BX1029-COUNTIFS($AE1029:$AE1029,$AC1030,AX1029:AX1029,$AI$2),0)),0)),0)</f>
        <v>0</v>
      </c>
    </row>
    <row r="1031" spans="29:76" x14ac:dyDescent="0.25">
      <c r="AC1031" s="1">
        <f t="shared" si="245"/>
        <v>0</v>
      </c>
      <c r="AD1031" s="1">
        <f>IFERROR(IF(LEN(AK1031)&gt;=1,VLOOKUP(HLOOKUP(AK1031,PROFILE!$K$5:$V$8,4,0),PROFILE!$F$1:$G$3,2,0),0),0)</f>
        <v>0</v>
      </c>
      <c r="AE1031" s="1">
        <f t="shared" si="246"/>
        <v>0</v>
      </c>
      <c r="AF1031" s="1">
        <v>1018</v>
      </c>
      <c r="AI1031" s="1" t="str">
        <f>IFERROR(IF($AH1031&gt;=1,VLOOKUP($AG1031,STUDENT!$O$8:$Z$1507,3,0),""),"")</f>
        <v/>
      </c>
      <c r="AJ1031" s="1" t="str">
        <f>IFERROR(IF($AH1031&gt;=1,VLOOKUP($AG1031,STUDENT!$O$8:$Z$1507,4,0),""),"")</f>
        <v/>
      </c>
      <c r="AK1031" s="1" t="str">
        <f>IFERROR(IF($AH1031&gt;=1,VLOOKUP($AG1031,STUDENT!$O$8:$Z$1507,6,0),""),"")</f>
        <v/>
      </c>
      <c r="AL1031" s="1" t="str">
        <f t="shared" si="247"/>
        <v/>
      </c>
      <c r="AM1031" s="1" t="str">
        <f t="shared" si="248"/>
        <v/>
      </c>
      <c r="AN1031" s="1" t="str">
        <f t="shared" si="249"/>
        <v/>
      </c>
      <c r="AO1031" s="1" t="str">
        <f t="shared" si="250"/>
        <v/>
      </c>
      <c r="AP1031" s="1" t="str">
        <f t="shared" si="251"/>
        <v/>
      </c>
      <c r="AQ1031" s="1" t="str">
        <f t="shared" si="252"/>
        <v/>
      </c>
      <c r="AR1031" s="1" t="str">
        <f t="shared" si="253"/>
        <v/>
      </c>
      <c r="AS1031" s="1" t="str">
        <f t="shared" si="254"/>
        <v/>
      </c>
      <c r="AT1031" s="1" t="str">
        <f t="shared" si="255"/>
        <v/>
      </c>
      <c r="AU1031" s="1" t="str">
        <f t="shared" si="256"/>
        <v/>
      </c>
      <c r="AV1031" s="1" t="str">
        <f t="shared" si="257"/>
        <v/>
      </c>
      <c r="AW1031" s="1" t="str">
        <f t="shared" si="258"/>
        <v/>
      </c>
      <c r="AX1031" s="1" t="str">
        <f t="shared" si="259"/>
        <v/>
      </c>
      <c r="AY1031" s="1">
        <f>IFERROR(IF($AE1031&gt;$AE1030,VLOOKUP($AC1031+AL$1,STOCK!$F$10:$AB$209,16,0),IF($AE1031=$AE1030,(IF(AY1030&gt;=1,AY1030-COUNTIFS($AE1030:$AE1030,$AC1031,AL1030:AL1030,$AI$1),0)),0)),0)</f>
        <v>0</v>
      </c>
      <c r="AZ1031" s="1">
        <f>IFERROR(IF($AE1031&gt;$AE1030,VLOOKUP($AC1031+AM$1,STOCK!$F$10:$AB$209,16,0),IF($AE1031=$AE1030,(IF(AZ1030&gt;=1,AZ1030-COUNTIFS($AE1030:$AE1030,$AC1031,AM1030:AM1030,$AI$1),0)),0)),0)</f>
        <v>0</v>
      </c>
      <c r="BA1031" s="1">
        <f>IFERROR(IF($AE1031&gt;$AE1030,VLOOKUP($AC1031+AN$1,STOCK!$F$10:$AB$209,16,0),IF($AE1031=$AE1030,(IF(BA1030&gt;=1,BA1030-COUNTIFS($AE1030:$AE1030,$AC1031,AN1030:AN1030,$AI$1),0)),0)),0)</f>
        <v>0</v>
      </c>
      <c r="BB1031" s="1">
        <f>IFERROR(IF($AE1031&gt;$AE1030,VLOOKUP($AC1031+AO$1,STOCK!$F$10:$AB$209,16,0),IF($AE1031=$AE1030,(IF(BB1030&gt;=1,BB1030-COUNTIFS($AE1030:$AE1030,$AC1031,AO1030:AO1030,$AI$1),0)),0)),0)</f>
        <v>0</v>
      </c>
      <c r="BC1031" s="1">
        <f>IFERROR(IF($AE1031&gt;$AE1030,VLOOKUP($AC1031+AP$1,STOCK!$F$10:$AB$209,16,0),IF($AE1031=$AE1030,(IF(BC1030&gt;=1,BC1030-COUNTIFS($AE1030:$AE1030,$AC1031,AP1030:AP1030,$AI$1),0)),0)),0)</f>
        <v>0</v>
      </c>
      <c r="BD1031" s="1">
        <f>IFERROR(IF($AE1031&gt;$AE1030,VLOOKUP($AC1031+AQ$1,STOCK!$F$10:$AB$209,16,0),IF($AE1031=$AE1030,(IF(BD1030&gt;=1,BD1030-COUNTIFS($AE1030:$AE1030,$AC1031,AQ1030:AQ1030,$AI$1),0)),0)),0)</f>
        <v>0</v>
      </c>
      <c r="BE1031" s="1">
        <f>IFERROR(IF($AE1031&gt;$AE1030,VLOOKUP($AC1031+AR$1,STOCK!$F$10:$AB$209,16,0),IF($AE1031=$AE1030,(IF(BE1030&gt;=1,BE1030-COUNTIFS($AE1030:$AE1030,$AC1031,AR1030:AR1030,$AI$1),0)),0)),0)</f>
        <v>0</v>
      </c>
      <c r="BF1031" s="1">
        <f>IFERROR(IF($AE1031&gt;$AE1030,VLOOKUP($AC1031+AS$1,STOCK!$F$10:$AB$209,16,0),IF($AE1031=$AE1030,(IF(BF1030&gt;=1,BF1030-COUNTIFS($AE1030:$AE1030,$AC1031,AS1030:AS1030,$AI$1),0)),0)),0)</f>
        <v>0</v>
      </c>
      <c r="BG1031" s="1">
        <f>IFERROR(IF($AE1031&gt;$AE1030,VLOOKUP($AC1031+AT$1,STOCK!$F$10:$AB$209,16,0),IF($AE1031=$AE1030,(IF(BG1030&gt;=1,BG1030-COUNTIFS($AE1030:$AE1030,$AC1031,AT1030:AT1030,$AI$1),0)),0)),0)</f>
        <v>0</v>
      </c>
      <c r="BH1031" s="1">
        <f>IFERROR(IF($AE1031&gt;$AE1030,VLOOKUP($AC1031+AU$1,STOCK!$F$10:$AB$209,16,0),IF($AE1031=$AE1030,(IF(BH1030&gt;=1,BH1030-COUNTIFS($AE1030:$AE1030,$AC1031,AU1030:AU1030,$AI$1),0)),0)),0)</f>
        <v>0</v>
      </c>
      <c r="BI1031" s="1">
        <f>IFERROR(IF($AE1031&gt;$AE1030,VLOOKUP($AC1031+AV$1,STOCK!$F$10:$AB$209,16,0),IF($AE1031=$AE1030,(IF(BI1030&gt;=1,BI1030-COUNTIFS($AE1030:$AE1030,$AC1031,AV1030:AV1030,$AI$1),0)),0)),0)</f>
        <v>0</v>
      </c>
      <c r="BJ1031" s="1">
        <f>IFERROR(IF($AE1031&gt;$AE1030,VLOOKUP($AC1031+AW$1,STOCK!$F$10:$AB$209,16,0),IF($AE1031=$AE1030,(IF(BJ1030&gt;=1,BJ1030-COUNTIFS($AE1030:$AE1030,$AC1031,AW1030:AW1030,$AI$1),0)),0)),0)</f>
        <v>0</v>
      </c>
      <c r="BK1031" s="1">
        <f>IFERROR(IF($AE1031&gt;$AE1030,VLOOKUP($AC1031+AX$1,STOCK!$F$10:$AB$209,16,0),IF($AE1031=$AE1030,(IF(BK1030&gt;=1,BK1030-COUNTIFS($AE1030:$AE1030,$AC1031,AX1030:AX1030,$AI$1),0)),0)),0)</f>
        <v>0</v>
      </c>
      <c r="BL1031" s="1">
        <f>IFERROR(IF($AE1031&gt;$AE1030,VLOOKUP($AC1031+AL$1,STOCK!$F$10:$AB$209,17,0),IF($AE1031=$AE1030,(IF(BL1030&gt;=1,BL1030-COUNTIFS($AE1030:$AE1030,$AC1031,AL1030:AL1030,$AI$2),0)),0)),0)</f>
        <v>0</v>
      </c>
      <c r="BM1031" s="1">
        <f>IFERROR(IF($AE1031&gt;$AE1030,VLOOKUP($AC1031+AM$1,STOCK!$F$10:$AB$209,17,0),IF($AE1031=$AE1030,(IF(BM1030&gt;=1,BM1030-COUNTIFS($AE1030:$AE1030,$AC1031,AM1030:AM1030,$AI$2),0)),0)),0)</f>
        <v>0</v>
      </c>
      <c r="BN1031" s="1">
        <f>IFERROR(IF($AE1031&gt;$AE1030,VLOOKUP($AC1031+AN$1,STOCK!$F$10:$AB$209,17,0),IF($AE1031=$AE1030,(IF(BN1030&gt;=1,BN1030-COUNTIFS($AE1030:$AE1030,$AC1031,AN1030:AN1030,$AI$2),0)),0)),0)</f>
        <v>0</v>
      </c>
      <c r="BO1031" s="1">
        <f>IFERROR(IF($AE1031&gt;$AE1030,VLOOKUP($AC1031+AO$1,STOCK!$F$10:$AB$209,17,0),IF($AE1031=$AE1030,(IF(BO1030&gt;=1,BO1030-COUNTIFS($AE1030:$AE1030,$AC1031,AO1030:AO1030,$AI$2),0)),0)),0)</f>
        <v>0</v>
      </c>
      <c r="BP1031" s="1">
        <f>IFERROR(IF($AE1031&gt;$AE1030,VLOOKUP($AC1031+AP$1,STOCK!$F$10:$AB$209,17,0),IF($AE1031=$AE1030,(IF(BP1030&gt;=1,BP1030-COUNTIFS($AE1030:$AE1030,$AC1031,AP1030:AP1030,$AI$2),0)),0)),0)</f>
        <v>0</v>
      </c>
      <c r="BQ1031" s="1">
        <f>IFERROR(IF($AE1031&gt;$AE1030,VLOOKUP($AC1031+AQ$1,STOCK!$F$10:$AB$209,17,0),IF($AE1031=$AE1030,(IF(BQ1030&gt;=1,BQ1030-COUNTIFS($AE1030:$AE1030,$AC1031,AQ1030:AQ1030,$AI$2),0)),0)),0)</f>
        <v>0</v>
      </c>
      <c r="BR1031" s="1">
        <f>IFERROR(IF($AE1031&gt;$AE1030,VLOOKUP($AC1031+AR$1,STOCK!$F$10:$AB$209,17,0),IF($AE1031=$AE1030,(IF(BR1030&gt;=1,BR1030-COUNTIFS($AE1030:$AE1030,$AC1031,AR1030:AR1030,$AI$2),0)),0)),0)</f>
        <v>0</v>
      </c>
      <c r="BS1031" s="1">
        <f>IFERROR(IF($AE1031&gt;$AE1030,VLOOKUP($AC1031+AS$1,STOCK!$F$10:$AB$209,17,0),IF($AE1031=$AE1030,(IF(BS1030&gt;=1,BS1030-COUNTIFS($AE1030:$AE1030,$AC1031,AS1030:AS1030,$AI$2),0)),0)),0)</f>
        <v>0</v>
      </c>
      <c r="BT1031" s="1">
        <f>IFERROR(IF($AE1031&gt;$AE1030,VLOOKUP($AC1031+AT$1,STOCK!$F$10:$AB$209,17,0),IF($AE1031=$AE1030,(IF(BT1030&gt;=1,BT1030-COUNTIFS($AE1030:$AE1030,$AC1031,AT1030:AT1030,$AI$2),0)),0)),0)</f>
        <v>0</v>
      </c>
      <c r="BU1031" s="1">
        <f>IFERROR(IF($AE1031&gt;$AE1030,VLOOKUP($AC1031+AU$1,STOCK!$F$10:$AB$209,17,0),IF($AE1031=$AE1030,(IF(BU1030&gt;=1,BU1030-COUNTIFS($AE1030:$AE1030,$AC1031,AU1030:AU1030,$AI$2),0)),0)),0)</f>
        <v>0</v>
      </c>
      <c r="BV1031" s="1">
        <f>IFERROR(IF($AE1031&gt;$AE1030,VLOOKUP($AC1031+AV$1,STOCK!$F$10:$AB$209,17,0),IF($AE1031=$AE1030,(IF(BV1030&gt;=1,BV1030-COUNTIFS($AE1030:$AE1030,$AC1031,AV1030:AV1030,$AI$2),0)),0)),0)</f>
        <v>0</v>
      </c>
      <c r="BW1031" s="1">
        <f>IFERROR(IF($AE1031&gt;$AE1030,VLOOKUP($AC1031+AW$1,STOCK!$F$10:$AB$209,17,0),IF($AE1031=$AE1030,(IF(BW1030&gt;=1,BW1030-COUNTIFS($AE1030:$AE1030,$AC1031,AW1030:AW1030,$AI$2),0)),0)),0)</f>
        <v>0</v>
      </c>
      <c r="BX1031" s="1">
        <f>IFERROR(IF($AE1031&gt;$AE1030,VLOOKUP($AC1031+AX$1,STOCK!$F$10:$AB$209,17,0),IF($AE1031=$AE1030,(IF(BX1030&gt;=1,BX1030-COUNTIFS($AE1030:$AE1030,$AC1031,AX1030:AX1030,$AI$2),0)),0)),0)</f>
        <v>0</v>
      </c>
    </row>
    <row r="1032" spans="29:76" x14ac:dyDescent="0.25">
      <c r="AC1032" s="1">
        <f t="shared" si="245"/>
        <v>0</v>
      </c>
      <c r="AD1032" s="1">
        <f>IFERROR(IF(LEN(AK1032)&gt;=1,VLOOKUP(HLOOKUP(AK1032,PROFILE!$K$5:$V$8,4,0),PROFILE!$F$1:$G$3,2,0),0),0)</f>
        <v>0</v>
      </c>
      <c r="AE1032" s="1">
        <f t="shared" si="246"/>
        <v>0</v>
      </c>
      <c r="AF1032" s="1">
        <v>1019</v>
      </c>
      <c r="AI1032" s="1" t="str">
        <f>IFERROR(IF($AH1032&gt;=1,VLOOKUP($AG1032,STUDENT!$O$8:$Z$1507,3,0),""),"")</f>
        <v/>
      </c>
      <c r="AJ1032" s="1" t="str">
        <f>IFERROR(IF($AH1032&gt;=1,VLOOKUP($AG1032,STUDENT!$O$8:$Z$1507,4,0),""),"")</f>
        <v/>
      </c>
      <c r="AK1032" s="1" t="str">
        <f>IFERROR(IF($AH1032&gt;=1,VLOOKUP($AG1032,STUDENT!$O$8:$Z$1507,6,0),""),"")</f>
        <v/>
      </c>
      <c r="AL1032" s="1" t="str">
        <f t="shared" si="247"/>
        <v/>
      </c>
      <c r="AM1032" s="1" t="str">
        <f t="shared" si="248"/>
        <v/>
      </c>
      <c r="AN1032" s="1" t="str">
        <f t="shared" si="249"/>
        <v/>
      </c>
      <c r="AO1032" s="1" t="str">
        <f t="shared" si="250"/>
        <v/>
      </c>
      <c r="AP1032" s="1" t="str">
        <f t="shared" si="251"/>
        <v/>
      </c>
      <c r="AQ1032" s="1" t="str">
        <f t="shared" si="252"/>
        <v/>
      </c>
      <c r="AR1032" s="1" t="str">
        <f t="shared" si="253"/>
        <v/>
      </c>
      <c r="AS1032" s="1" t="str">
        <f t="shared" si="254"/>
        <v/>
      </c>
      <c r="AT1032" s="1" t="str">
        <f t="shared" si="255"/>
        <v/>
      </c>
      <c r="AU1032" s="1" t="str">
        <f t="shared" si="256"/>
        <v/>
      </c>
      <c r="AV1032" s="1" t="str">
        <f t="shared" si="257"/>
        <v/>
      </c>
      <c r="AW1032" s="1" t="str">
        <f t="shared" si="258"/>
        <v/>
      </c>
      <c r="AX1032" s="1" t="str">
        <f t="shared" si="259"/>
        <v/>
      </c>
      <c r="AY1032" s="1">
        <f>IFERROR(IF($AE1032&gt;$AE1031,VLOOKUP($AC1032+AL$1,STOCK!$F$10:$AB$209,16,0),IF($AE1032=$AE1031,(IF(AY1031&gt;=1,AY1031-COUNTIFS($AE1031:$AE1031,$AC1032,AL1031:AL1031,$AI$1),0)),0)),0)</f>
        <v>0</v>
      </c>
      <c r="AZ1032" s="1">
        <f>IFERROR(IF($AE1032&gt;$AE1031,VLOOKUP($AC1032+AM$1,STOCK!$F$10:$AB$209,16,0),IF($AE1032=$AE1031,(IF(AZ1031&gt;=1,AZ1031-COUNTIFS($AE1031:$AE1031,$AC1032,AM1031:AM1031,$AI$1),0)),0)),0)</f>
        <v>0</v>
      </c>
      <c r="BA1032" s="1">
        <f>IFERROR(IF($AE1032&gt;$AE1031,VLOOKUP($AC1032+AN$1,STOCK!$F$10:$AB$209,16,0),IF($AE1032=$AE1031,(IF(BA1031&gt;=1,BA1031-COUNTIFS($AE1031:$AE1031,$AC1032,AN1031:AN1031,$AI$1),0)),0)),0)</f>
        <v>0</v>
      </c>
      <c r="BB1032" s="1">
        <f>IFERROR(IF($AE1032&gt;$AE1031,VLOOKUP($AC1032+AO$1,STOCK!$F$10:$AB$209,16,0),IF($AE1032=$AE1031,(IF(BB1031&gt;=1,BB1031-COUNTIFS($AE1031:$AE1031,$AC1032,AO1031:AO1031,$AI$1),0)),0)),0)</f>
        <v>0</v>
      </c>
      <c r="BC1032" s="1">
        <f>IFERROR(IF($AE1032&gt;$AE1031,VLOOKUP($AC1032+AP$1,STOCK!$F$10:$AB$209,16,0),IF($AE1032=$AE1031,(IF(BC1031&gt;=1,BC1031-COUNTIFS($AE1031:$AE1031,$AC1032,AP1031:AP1031,$AI$1),0)),0)),0)</f>
        <v>0</v>
      </c>
      <c r="BD1032" s="1">
        <f>IFERROR(IF($AE1032&gt;$AE1031,VLOOKUP($AC1032+AQ$1,STOCK!$F$10:$AB$209,16,0),IF($AE1032=$AE1031,(IF(BD1031&gt;=1,BD1031-COUNTIFS($AE1031:$AE1031,$AC1032,AQ1031:AQ1031,$AI$1),0)),0)),0)</f>
        <v>0</v>
      </c>
      <c r="BE1032" s="1">
        <f>IFERROR(IF($AE1032&gt;$AE1031,VLOOKUP($AC1032+AR$1,STOCK!$F$10:$AB$209,16,0),IF($AE1032=$AE1031,(IF(BE1031&gt;=1,BE1031-COUNTIFS($AE1031:$AE1031,$AC1032,AR1031:AR1031,$AI$1),0)),0)),0)</f>
        <v>0</v>
      </c>
      <c r="BF1032" s="1">
        <f>IFERROR(IF($AE1032&gt;$AE1031,VLOOKUP($AC1032+AS$1,STOCK!$F$10:$AB$209,16,0),IF($AE1032=$AE1031,(IF(BF1031&gt;=1,BF1031-COUNTIFS($AE1031:$AE1031,$AC1032,AS1031:AS1031,$AI$1),0)),0)),0)</f>
        <v>0</v>
      </c>
      <c r="BG1032" s="1">
        <f>IFERROR(IF($AE1032&gt;$AE1031,VLOOKUP($AC1032+AT$1,STOCK!$F$10:$AB$209,16,0),IF($AE1032=$AE1031,(IF(BG1031&gt;=1,BG1031-COUNTIFS($AE1031:$AE1031,$AC1032,AT1031:AT1031,$AI$1),0)),0)),0)</f>
        <v>0</v>
      </c>
      <c r="BH1032" s="1">
        <f>IFERROR(IF($AE1032&gt;$AE1031,VLOOKUP($AC1032+AU$1,STOCK!$F$10:$AB$209,16,0),IF($AE1032=$AE1031,(IF(BH1031&gt;=1,BH1031-COUNTIFS($AE1031:$AE1031,$AC1032,AU1031:AU1031,$AI$1),0)),0)),0)</f>
        <v>0</v>
      </c>
      <c r="BI1032" s="1">
        <f>IFERROR(IF($AE1032&gt;$AE1031,VLOOKUP($AC1032+AV$1,STOCK!$F$10:$AB$209,16,0),IF($AE1032=$AE1031,(IF(BI1031&gt;=1,BI1031-COUNTIFS($AE1031:$AE1031,$AC1032,AV1031:AV1031,$AI$1),0)),0)),0)</f>
        <v>0</v>
      </c>
      <c r="BJ1032" s="1">
        <f>IFERROR(IF($AE1032&gt;$AE1031,VLOOKUP($AC1032+AW$1,STOCK!$F$10:$AB$209,16,0),IF($AE1032=$AE1031,(IF(BJ1031&gt;=1,BJ1031-COUNTIFS($AE1031:$AE1031,$AC1032,AW1031:AW1031,$AI$1),0)),0)),0)</f>
        <v>0</v>
      </c>
      <c r="BK1032" s="1">
        <f>IFERROR(IF($AE1032&gt;$AE1031,VLOOKUP($AC1032+AX$1,STOCK!$F$10:$AB$209,16,0),IF($AE1032=$AE1031,(IF(BK1031&gt;=1,BK1031-COUNTIFS($AE1031:$AE1031,$AC1032,AX1031:AX1031,$AI$1),0)),0)),0)</f>
        <v>0</v>
      </c>
      <c r="BL1032" s="1">
        <f>IFERROR(IF($AE1032&gt;$AE1031,VLOOKUP($AC1032+AL$1,STOCK!$F$10:$AB$209,17,0),IF($AE1032=$AE1031,(IF(BL1031&gt;=1,BL1031-COUNTIFS($AE1031:$AE1031,$AC1032,AL1031:AL1031,$AI$2),0)),0)),0)</f>
        <v>0</v>
      </c>
      <c r="BM1032" s="1">
        <f>IFERROR(IF($AE1032&gt;$AE1031,VLOOKUP($AC1032+AM$1,STOCK!$F$10:$AB$209,17,0),IF($AE1032=$AE1031,(IF(BM1031&gt;=1,BM1031-COUNTIFS($AE1031:$AE1031,$AC1032,AM1031:AM1031,$AI$2),0)),0)),0)</f>
        <v>0</v>
      </c>
      <c r="BN1032" s="1">
        <f>IFERROR(IF($AE1032&gt;$AE1031,VLOOKUP($AC1032+AN$1,STOCK!$F$10:$AB$209,17,0),IF($AE1032=$AE1031,(IF(BN1031&gt;=1,BN1031-COUNTIFS($AE1031:$AE1031,$AC1032,AN1031:AN1031,$AI$2),0)),0)),0)</f>
        <v>0</v>
      </c>
      <c r="BO1032" s="1">
        <f>IFERROR(IF($AE1032&gt;$AE1031,VLOOKUP($AC1032+AO$1,STOCK!$F$10:$AB$209,17,0),IF($AE1032=$AE1031,(IF(BO1031&gt;=1,BO1031-COUNTIFS($AE1031:$AE1031,$AC1032,AO1031:AO1031,$AI$2),0)),0)),0)</f>
        <v>0</v>
      </c>
      <c r="BP1032" s="1">
        <f>IFERROR(IF($AE1032&gt;$AE1031,VLOOKUP($AC1032+AP$1,STOCK!$F$10:$AB$209,17,0),IF($AE1032=$AE1031,(IF(BP1031&gt;=1,BP1031-COUNTIFS($AE1031:$AE1031,$AC1032,AP1031:AP1031,$AI$2),0)),0)),0)</f>
        <v>0</v>
      </c>
      <c r="BQ1032" s="1">
        <f>IFERROR(IF($AE1032&gt;$AE1031,VLOOKUP($AC1032+AQ$1,STOCK!$F$10:$AB$209,17,0),IF($AE1032=$AE1031,(IF(BQ1031&gt;=1,BQ1031-COUNTIFS($AE1031:$AE1031,$AC1032,AQ1031:AQ1031,$AI$2),0)),0)),0)</f>
        <v>0</v>
      </c>
      <c r="BR1032" s="1">
        <f>IFERROR(IF($AE1032&gt;$AE1031,VLOOKUP($AC1032+AR$1,STOCK!$F$10:$AB$209,17,0),IF($AE1032=$AE1031,(IF(BR1031&gt;=1,BR1031-COUNTIFS($AE1031:$AE1031,$AC1032,AR1031:AR1031,$AI$2),0)),0)),0)</f>
        <v>0</v>
      </c>
      <c r="BS1032" s="1">
        <f>IFERROR(IF($AE1032&gt;$AE1031,VLOOKUP($AC1032+AS$1,STOCK!$F$10:$AB$209,17,0),IF($AE1032=$AE1031,(IF(BS1031&gt;=1,BS1031-COUNTIFS($AE1031:$AE1031,$AC1032,AS1031:AS1031,$AI$2),0)),0)),0)</f>
        <v>0</v>
      </c>
      <c r="BT1032" s="1">
        <f>IFERROR(IF($AE1032&gt;$AE1031,VLOOKUP($AC1032+AT$1,STOCK!$F$10:$AB$209,17,0),IF($AE1032=$AE1031,(IF(BT1031&gt;=1,BT1031-COUNTIFS($AE1031:$AE1031,$AC1032,AT1031:AT1031,$AI$2),0)),0)),0)</f>
        <v>0</v>
      </c>
      <c r="BU1032" s="1">
        <f>IFERROR(IF($AE1032&gt;$AE1031,VLOOKUP($AC1032+AU$1,STOCK!$F$10:$AB$209,17,0),IF($AE1032=$AE1031,(IF(BU1031&gt;=1,BU1031-COUNTIFS($AE1031:$AE1031,$AC1032,AU1031:AU1031,$AI$2),0)),0)),0)</f>
        <v>0</v>
      </c>
      <c r="BV1032" s="1">
        <f>IFERROR(IF($AE1032&gt;$AE1031,VLOOKUP($AC1032+AV$1,STOCK!$F$10:$AB$209,17,0),IF($AE1032=$AE1031,(IF(BV1031&gt;=1,BV1031-COUNTIFS($AE1031:$AE1031,$AC1032,AV1031:AV1031,$AI$2),0)),0)),0)</f>
        <v>0</v>
      </c>
      <c r="BW1032" s="1">
        <f>IFERROR(IF($AE1032&gt;$AE1031,VLOOKUP($AC1032+AW$1,STOCK!$F$10:$AB$209,17,0),IF($AE1032=$AE1031,(IF(BW1031&gt;=1,BW1031-COUNTIFS($AE1031:$AE1031,$AC1032,AW1031:AW1031,$AI$2),0)),0)),0)</f>
        <v>0</v>
      </c>
      <c r="BX1032" s="1">
        <f>IFERROR(IF($AE1032&gt;$AE1031,VLOOKUP($AC1032+AX$1,STOCK!$F$10:$AB$209,17,0),IF($AE1032=$AE1031,(IF(BX1031&gt;=1,BX1031-COUNTIFS($AE1031:$AE1031,$AC1032,AX1031:AX1031,$AI$2),0)),0)),0)</f>
        <v>0</v>
      </c>
    </row>
    <row r="1033" spans="29:76" x14ac:dyDescent="0.25">
      <c r="AC1033" s="1">
        <f t="shared" si="245"/>
        <v>0</v>
      </c>
      <c r="AD1033" s="1">
        <f>IFERROR(IF(LEN(AK1033)&gt;=1,VLOOKUP(HLOOKUP(AK1033,PROFILE!$K$5:$V$8,4,0),PROFILE!$F$1:$G$3,2,0),0),0)</f>
        <v>0</v>
      </c>
      <c r="AE1033" s="1">
        <f t="shared" si="246"/>
        <v>0</v>
      </c>
      <c r="AF1033" s="1">
        <v>1020</v>
      </c>
      <c r="AI1033" s="1" t="str">
        <f>IFERROR(IF($AH1033&gt;=1,VLOOKUP($AG1033,STUDENT!$O$8:$Z$1507,3,0),""),"")</f>
        <v/>
      </c>
      <c r="AJ1033" s="1" t="str">
        <f>IFERROR(IF($AH1033&gt;=1,VLOOKUP($AG1033,STUDENT!$O$8:$Z$1507,4,0),""),"")</f>
        <v/>
      </c>
      <c r="AK1033" s="1" t="str">
        <f>IFERROR(IF($AH1033&gt;=1,VLOOKUP($AG1033,STUDENT!$O$8:$Z$1507,6,0),""),"")</f>
        <v/>
      </c>
      <c r="AL1033" s="1" t="str">
        <f t="shared" si="247"/>
        <v/>
      </c>
      <c r="AM1033" s="1" t="str">
        <f t="shared" si="248"/>
        <v/>
      </c>
      <c r="AN1033" s="1" t="str">
        <f t="shared" si="249"/>
        <v/>
      </c>
      <c r="AO1033" s="1" t="str">
        <f t="shared" si="250"/>
        <v/>
      </c>
      <c r="AP1033" s="1" t="str">
        <f t="shared" si="251"/>
        <v/>
      </c>
      <c r="AQ1033" s="1" t="str">
        <f t="shared" si="252"/>
        <v/>
      </c>
      <c r="AR1033" s="1" t="str">
        <f t="shared" si="253"/>
        <v/>
      </c>
      <c r="AS1033" s="1" t="str">
        <f t="shared" si="254"/>
        <v/>
      </c>
      <c r="AT1033" s="1" t="str">
        <f t="shared" si="255"/>
        <v/>
      </c>
      <c r="AU1033" s="1" t="str">
        <f t="shared" si="256"/>
        <v/>
      </c>
      <c r="AV1033" s="1" t="str">
        <f t="shared" si="257"/>
        <v/>
      </c>
      <c r="AW1033" s="1" t="str">
        <f t="shared" si="258"/>
        <v/>
      </c>
      <c r="AX1033" s="1" t="str">
        <f t="shared" si="259"/>
        <v/>
      </c>
      <c r="AY1033" s="1">
        <f>IFERROR(IF($AE1033&gt;$AE1032,VLOOKUP($AC1033+AL$1,STOCK!$F$10:$AB$209,16,0),IF($AE1033=$AE1032,(IF(AY1032&gt;=1,AY1032-COUNTIFS($AE1032:$AE1032,$AC1033,AL1032:AL1032,$AI$1),0)),0)),0)</f>
        <v>0</v>
      </c>
      <c r="AZ1033" s="1">
        <f>IFERROR(IF($AE1033&gt;$AE1032,VLOOKUP($AC1033+AM$1,STOCK!$F$10:$AB$209,16,0),IF($AE1033=$AE1032,(IF(AZ1032&gt;=1,AZ1032-COUNTIFS($AE1032:$AE1032,$AC1033,AM1032:AM1032,$AI$1),0)),0)),0)</f>
        <v>0</v>
      </c>
      <c r="BA1033" s="1">
        <f>IFERROR(IF($AE1033&gt;$AE1032,VLOOKUP($AC1033+AN$1,STOCK!$F$10:$AB$209,16,0),IF($AE1033=$AE1032,(IF(BA1032&gt;=1,BA1032-COUNTIFS($AE1032:$AE1032,$AC1033,AN1032:AN1032,$AI$1),0)),0)),0)</f>
        <v>0</v>
      </c>
      <c r="BB1033" s="1">
        <f>IFERROR(IF($AE1033&gt;$AE1032,VLOOKUP($AC1033+AO$1,STOCK!$F$10:$AB$209,16,0),IF($AE1033=$AE1032,(IF(BB1032&gt;=1,BB1032-COUNTIFS($AE1032:$AE1032,$AC1033,AO1032:AO1032,$AI$1),0)),0)),0)</f>
        <v>0</v>
      </c>
      <c r="BC1033" s="1">
        <f>IFERROR(IF($AE1033&gt;$AE1032,VLOOKUP($AC1033+AP$1,STOCK!$F$10:$AB$209,16,0),IF($AE1033=$AE1032,(IF(BC1032&gt;=1,BC1032-COUNTIFS($AE1032:$AE1032,$AC1033,AP1032:AP1032,$AI$1),0)),0)),0)</f>
        <v>0</v>
      </c>
      <c r="BD1033" s="1">
        <f>IFERROR(IF($AE1033&gt;$AE1032,VLOOKUP($AC1033+AQ$1,STOCK!$F$10:$AB$209,16,0),IF($AE1033=$AE1032,(IF(BD1032&gt;=1,BD1032-COUNTIFS($AE1032:$AE1032,$AC1033,AQ1032:AQ1032,$AI$1),0)),0)),0)</f>
        <v>0</v>
      </c>
      <c r="BE1033" s="1">
        <f>IFERROR(IF($AE1033&gt;$AE1032,VLOOKUP($AC1033+AR$1,STOCK!$F$10:$AB$209,16,0),IF($AE1033=$AE1032,(IF(BE1032&gt;=1,BE1032-COUNTIFS($AE1032:$AE1032,$AC1033,AR1032:AR1032,$AI$1),0)),0)),0)</f>
        <v>0</v>
      </c>
      <c r="BF1033" s="1">
        <f>IFERROR(IF($AE1033&gt;$AE1032,VLOOKUP($AC1033+AS$1,STOCK!$F$10:$AB$209,16,0),IF($AE1033=$AE1032,(IF(BF1032&gt;=1,BF1032-COUNTIFS($AE1032:$AE1032,$AC1033,AS1032:AS1032,$AI$1),0)),0)),0)</f>
        <v>0</v>
      </c>
      <c r="BG1033" s="1">
        <f>IFERROR(IF($AE1033&gt;$AE1032,VLOOKUP($AC1033+AT$1,STOCK!$F$10:$AB$209,16,0),IF($AE1033=$AE1032,(IF(BG1032&gt;=1,BG1032-COUNTIFS($AE1032:$AE1032,$AC1033,AT1032:AT1032,$AI$1),0)),0)),0)</f>
        <v>0</v>
      </c>
      <c r="BH1033" s="1">
        <f>IFERROR(IF($AE1033&gt;$AE1032,VLOOKUP($AC1033+AU$1,STOCK!$F$10:$AB$209,16,0),IF($AE1033=$AE1032,(IF(BH1032&gt;=1,BH1032-COUNTIFS($AE1032:$AE1032,$AC1033,AU1032:AU1032,$AI$1),0)),0)),0)</f>
        <v>0</v>
      </c>
      <c r="BI1033" s="1">
        <f>IFERROR(IF($AE1033&gt;$AE1032,VLOOKUP($AC1033+AV$1,STOCK!$F$10:$AB$209,16,0),IF($AE1033=$AE1032,(IF(BI1032&gt;=1,BI1032-COUNTIFS($AE1032:$AE1032,$AC1033,AV1032:AV1032,$AI$1),0)),0)),0)</f>
        <v>0</v>
      </c>
      <c r="BJ1033" s="1">
        <f>IFERROR(IF($AE1033&gt;$AE1032,VLOOKUP($AC1033+AW$1,STOCK!$F$10:$AB$209,16,0),IF($AE1033=$AE1032,(IF(BJ1032&gt;=1,BJ1032-COUNTIFS($AE1032:$AE1032,$AC1033,AW1032:AW1032,$AI$1),0)),0)),0)</f>
        <v>0</v>
      </c>
      <c r="BK1033" s="1">
        <f>IFERROR(IF($AE1033&gt;$AE1032,VLOOKUP($AC1033+AX$1,STOCK!$F$10:$AB$209,16,0),IF($AE1033=$AE1032,(IF(BK1032&gt;=1,BK1032-COUNTIFS($AE1032:$AE1032,$AC1033,AX1032:AX1032,$AI$1),0)),0)),0)</f>
        <v>0</v>
      </c>
      <c r="BL1033" s="1">
        <f>IFERROR(IF($AE1033&gt;$AE1032,VLOOKUP($AC1033+AL$1,STOCK!$F$10:$AB$209,17,0),IF($AE1033=$AE1032,(IF(BL1032&gt;=1,BL1032-COUNTIFS($AE1032:$AE1032,$AC1033,AL1032:AL1032,$AI$2),0)),0)),0)</f>
        <v>0</v>
      </c>
      <c r="BM1033" s="1">
        <f>IFERROR(IF($AE1033&gt;$AE1032,VLOOKUP($AC1033+AM$1,STOCK!$F$10:$AB$209,17,0),IF($AE1033=$AE1032,(IF(BM1032&gt;=1,BM1032-COUNTIFS($AE1032:$AE1032,$AC1033,AM1032:AM1032,$AI$2),0)),0)),0)</f>
        <v>0</v>
      </c>
      <c r="BN1033" s="1">
        <f>IFERROR(IF($AE1033&gt;$AE1032,VLOOKUP($AC1033+AN$1,STOCK!$F$10:$AB$209,17,0),IF($AE1033=$AE1032,(IF(BN1032&gt;=1,BN1032-COUNTIFS($AE1032:$AE1032,$AC1033,AN1032:AN1032,$AI$2),0)),0)),0)</f>
        <v>0</v>
      </c>
      <c r="BO1033" s="1">
        <f>IFERROR(IF($AE1033&gt;$AE1032,VLOOKUP($AC1033+AO$1,STOCK!$F$10:$AB$209,17,0),IF($AE1033=$AE1032,(IF(BO1032&gt;=1,BO1032-COUNTIFS($AE1032:$AE1032,$AC1033,AO1032:AO1032,$AI$2),0)),0)),0)</f>
        <v>0</v>
      </c>
      <c r="BP1033" s="1">
        <f>IFERROR(IF($AE1033&gt;$AE1032,VLOOKUP($AC1033+AP$1,STOCK!$F$10:$AB$209,17,0),IF($AE1033=$AE1032,(IF(BP1032&gt;=1,BP1032-COUNTIFS($AE1032:$AE1032,$AC1033,AP1032:AP1032,$AI$2),0)),0)),0)</f>
        <v>0</v>
      </c>
      <c r="BQ1033" s="1">
        <f>IFERROR(IF($AE1033&gt;$AE1032,VLOOKUP($AC1033+AQ$1,STOCK!$F$10:$AB$209,17,0),IF($AE1033=$AE1032,(IF(BQ1032&gt;=1,BQ1032-COUNTIFS($AE1032:$AE1032,$AC1033,AQ1032:AQ1032,$AI$2),0)),0)),0)</f>
        <v>0</v>
      </c>
      <c r="BR1033" s="1">
        <f>IFERROR(IF($AE1033&gt;$AE1032,VLOOKUP($AC1033+AR$1,STOCK!$F$10:$AB$209,17,0),IF($AE1033=$AE1032,(IF(BR1032&gt;=1,BR1032-COUNTIFS($AE1032:$AE1032,$AC1033,AR1032:AR1032,$AI$2),0)),0)),0)</f>
        <v>0</v>
      </c>
      <c r="BS1033" s="1">
        <f>IFERROR(IF($AE1033&gt;$AE1032,VLOOKUP($AC1033+AS$1,STOCK!$F$10:$AB$209,17,0),IF($AE1033=$AE1032,(IF(BS1032&gt;=1,BS1032-COUNTIFS($AE1032:$AE1032,$AC1033,AS1032:AS1032,$AI$2),0)),0)),0)</f>
        <v>0</v>
      </c>
      <c r="BT1033" s="1">
        <f>IFERROR(IF($AE1033&gt;$AE1032,VLOOKUP($AC1033+AT$1,STOCK!$F$10:$AB$209,17,0),IF($AE1033=$AE1032,(IF(BT1032&gt;=1,BT1032-COUNTIFS($AE1032:$AE1032,$AC1033,AT1032:AT1032,$AI$2),0)),0)),0)</f>
        <v>0</v>
      </c>
      <c r="BU1033" s="1">
        <f>IFERROR(IF($AE1033&gt;$AE1032,VLOOKUP($AC1033+AU$1,STOCK!$F$10:$AB$209,17,0),IF($AE1033=$AE1032,(IF(BU1032&gt;=1,BU1032-COUNTIFS($AE1032:$AE1032,$AC1033,AU1032:AU1032,$AI$2),0)),0)),0)</f>
        <v>0</v>
      </c>
      <c r="BV1033" s="1">
        <f>IFERROR(IF($AE1033&gt;$AE1032,VLOOKUP($AC1033+AV$1,STOCK!$F$10:$AB$209,17,0),IF($AE1033=$AE1032,(IF(BV1032&gt;=1,BV1032-COUNTIFS($AE1032:$AE1032,$AC1033,AV1032:AV1032,$AI$2),0)),0)),0)</f>
        <v>0</v>
      </c>
      <c r="BW1033" s="1">
        <f>IFERROR(IF($AE1033&gt;$AE1032,VLOOKUP($AC1033+AW$1,STOCK!$F$10:$AB$209,17,0),IF($AE1033=$AE1032,(IF(BW1032&gt;=1,BW1032-COUNTIFS($AE1032:$AE1032,$AC1033,AW1032:AW1032,$AI$2),0)),0)),0)</f>
        <v>0</v>
      </c>
      <c r="BX1033" s="1">
        <f>IFERROR(IF($AE1033&gt;$AE1032,VLOOKUP($AC1033+AX$1,STOCK!$F$10:$AB$209,17,0),IF($AE1033=$AE1032,(IF(BX1032&gt;=1,BX1032-COUNTIFS($AE1032:$AE1032,$AC1033,AX1032:AX1032,$AI$2),0)),0)),0)</f>
        <v>0</v>
      </c>
    </row>
    <row r="1034" spans="29:76" x14ac:dyDescent="0.25">
      <c r="AC1034" s="1">
        <f t="shared" si="245"/>
        <v>0</v>
      </c>
      <c r="AD1034" s="1">
        <f>IFERROR(IF(LEN(AK1034)&gt;=1,VLOOKUP(HLOOKUP(AK1034,PROFILE!$K$5:$V$8,4,0),PROFILE!$F$1:$G$3,2,0),0),0)</f>
        <v>0</v>
      </c>
      <c r="AE1034" s="1">
        <f t="shared" si="246"/>
        <v>0</v>
      </c>
      <c r="AF1034" s="1">
        <v>1021</v>
      </c>
      <c r="AI1034" s="1" t="str">
        <f>IFERROR(IF($AH1034&gt;=1,VLOOKUP($AG1034,STUDENT!$O$8:$Z$1507,3,0),""),"")</f>
        <v/>
      </c>
      <c r="AJ1034" s="1" t="str">
        <f>IFERROR(IF($AH1034&gt;=1,VLOOKUP($AG1034,STUDENT!$O$8:$Z$1507,4,0),""),"")</f>
        <v/>
      </c>
      <c r="AK1034" s="1" t="str">
        <f>IFERROR(IF($AH1034&gt;=1,VLOOKUP($AG1034,STUDENT!$O$8:$Z$1507,6,0),""),"")</f>
        <v/>
      </c>
      <c r="AL1034" s="1" t="str">
        <f t="shared" si="247"/>
        <v/>
      </c>
      <c r="AM1034" s="1" t="str">
        <f t="shared" si="248"/>
        <v/>
      </c>
      <c r="AN1034" s="1" t="str">
        <f t="shared" si="249"/>
        <v/>
      </c>
      <c r="AO1034" s="1" t="str">
        <f t="shared" si="250"/>
        <v/>
      </c>
      <c r="AP1034" s="1" t="str">
        <f t="shared" si="251"/>
        <v/>
      </c>
      <c r="AQ1034" s="1" t="str">
        <f t="shared" si="252"/>
        <v/>
      </c>
      <c r="AR1034" s="1" t="str">
        <f t="shared" si="253"/>
        <v/>
      </c>
      <c r="AS1034" s="1" t="str">
        <f t="shared" si="254"/>
        <v/>
      </c>
      <c r="AT1034" s="1" t="str">
        <f t="shared" si="255"/>
        <v/>
      </c>
      <c r="AU1034" s="1" t="str">
        <f t="shared" si="256"/>
        <v/>
      </c>
      <c r="AV1034" s="1" t="str">
        <f t="shared" si="257"/>
        <v/>
      </c>
      <c r="AW1034" s="1" t="str">
        <f t="shared" si="258"/>
        <v/>
      </c>
      <c r="AX1034" s="1" t="str">
        <f t="shared" si="259"/>
        <v/>
      </c>
      <c r="AY1034" s="1">
        <f>IFERROR(IF($AE1034&gt;$AE1033,VLOOKUP($AC1034+AL$1,STOCK!$F$10:$AB$209,16,0),IF($AE1034=$AE1033,(IF(AY1033&gt;=1,AY1033-COUNTIFS($AE1033:$AE1033,$AC1034,AL1033:AL1033,$AI$1),0)),0)),0)</f>
        <v>0</v>
      </c>
      <c r="AZ1034" s="1">
        <f>IFERROR(IF($AE1034&gt;$AE1033,VLOOKUP($AC1034+AM$1,STOCK!$F$10:$AB$209,16,0),IF($AE1034=$AE1033,(IF(AZ1033&gt;=1,AZ1033-COUNTIFS($AE1033:$AE1033,$AC1034,AM1033:AM1033,$AI$1),0)),0)),0)</f>
        <v>0</v>
      </c>
      <c r="BA1034" s="1">
        <f>IFERROR(IF($AE1034&gt;$AE1033,VLOOKUP($AC1034+AN$1,STOCK!$F$10:$AB$209,16,0),IF($AE1034=$AE1033,(IF(BA1033&gt;=1,BA1033-COUNTIFS($AE1033:$AE1033,$AC1034,AN1033:AN1033,$AI$1),0)),0)),0)</f>
        <v>0</v>
      </c>
      <c r="BB1034" s="1">
        <f>IFERROR(IF($AE1034&gt;$AE1033,VLOOKUP($AC1034+AO$1,STOCK!$F$10:$AB$209,16,0),IF($AE1034=$AE1033,(IF(BB1033&gt;=1,BB1033-COUNTIFS($AE1033:$AE1033,$AC1034,AO1033:AO1033,$AI$1),0)),0)),0)</f>
        <v>0</v>
      </c>
      <c r="BC1034" s="1">
        <f>IFERROR(IF($AE1034&gt;$AE1033,VLOOKUP($AC1034+AP$1,STOCK!$F$10:$AB$209,16,0),IF($AE1034=$AE1033,(IF(BC1033&gt;=1,BC1033-COUNTIFS($AE1033:$AE1033,$AC1034,AP1033:AP1033,$AI$1),0)),0)),0)</f>
        <v>0</v>
      </c>
      <c r="BD1034" s="1">
        <f>IFERROR(IF($AE1034&gt;$AE1033,VLOOKUP($AC1034+AQ$1,STOCK!$F$10:$AB$209,16,0),IF($AE1034=$AE1033,(IF(BD1033&gt;=1,BD1033-COUNTIFS($AE1033:$AE1033,$AC1034,AQ1033:AQ1033,$AI$1),0)),0)),0)</f>
        <v>0</v>
      </c>
      <c r="BE1034" s="1">
        <f>IFERROR(IF($AE1034&gt;$AE1033,VLOOKUP($AC1034+AR$1,STOCK!$F$10:$AB$209,16,0),IF($AE1034=$AE1033,(IF(BE1033&gt;=1,BE1033-COUNTIFS($AE1033:$AE1033,$AC1034,AR1033:AR1033,$AI$1),0)),0)),0)</f>
        <v>0</v>
      </c>
      <c r="BF1034" s="1">
        <f>IFERROR(IF($AE1034&gt;$AE1033,VLOOKUP($AC1034+AS$1,STOCK!$F$10:$AB$209,16,0),IF($AE1034=$AE1033,(IF(BF1033&gt;=1,BF1033-COUNTIFS($AE1033:$AE1033,$AC1034,AS1033:AS1033,$AI$1),0)),0)),0)</f>
        <v>0</v>
      </c>
      <c r="BG1034" s="1">
        <f>IFERROR(IF($AE1034&gt;$AE1033,VLOOKUP($AC1034+AT$1,STOCK!$F$10:$AB$209,16,0),IF($AE1034=$AE1033,(IF(BG1033&gt;=1,BG1033-COUNTIFS($AE1033:$AE1033,$AC1034,AT1033:AT1033,$AI$1),0)),0)),0)</f>
        <v>0</v>
      </c>
      <c r="BH1034" s="1">
        <f>IFERROR(IF($AE1034&gt;$AE1033,VLOOKUP($AC1034+AU$1,STOCK!$F$10:$AB$209,16,0),IF($AE1034=$AE1033,(IF(BH1033&gt;=1,BH1033-COUNTIFS($AE1033:$AE1033,$AC1034,AU1033:AU1033,$AI$1),0)),0)),0)</f>
        <v>0</v>
      </c>
      <c r="BI1034" s="1">
        <f>IFERROR(IF($AE1034&gt;$AE1033,VLOOKUP($AC1034+AV$1,STOCK!$F$10:$AB$209,16,0),IF($AE1034=$AE1033,(IF(BI1033&gt;=1,BI1033-COUNTIFS($AE1033:$AE1033,$AC1034,AV1033:AV1033,$AI$1),0)),0)),0)</f>
        <v>0</v>
      </c>
      <c r="BJ1034" s="1">
        <f>IFERROR(IF($AE1034&gt;$AE1033,VLOOKUP($AC1034+AW$1,STOCK!$F$10:$AB$209,16,0),IF($AE1034=$AE1033,(IF(BJ1033&gt;=1,BJ1033-COUNTIFS($AE1033:$AE1033,$AC1034,AW1033:AW1033,$AI$1),0)),0)),0)</f>
        <v>0</v>
      </c>
      <c r="BK1034" s="1">
        <f>IFERROR(IF($AE1034&gt;$AE1033,VLOOKUP($AC1034+AX$1,STOCK!$F$10:$AB$209,16,0),IF($AE1034=$AE1033,(IF(BK1033&gt;=1,BK1033-COUNTIFS($AE1033:$AE1033,$AC1034,AX1033:AX1033,$AI$1),0)),0)),0)</f>
        <v>0</v>
      </c>
      <c r="BL1034" s="1">
        <f>IFERROR(IF($AE1034&gt;$AE1033,VLOOKUP($AC1034+AL$1,STOCK!$F$10:$AB$209,17,0),IF($AE1034=$AE1033,(IF(BL1033&gt;=1,BL1033-COUNTIFS($AE1033:$AE1033,$AC1034,AL1033:AL1033,$AI$2),0)),0)),0)</f>
        <v>0</v>
      </c>
      <c r="BM1034" s="1">
        <f>IFERROR(IF($AE1034&gt;$AE1033,VLOOKUP($AC1034+AM$1,STOCK!$F$10:$AB$209,17,0),IF($AE1034=$AE1033,(IF(BM1033&gt;=1,BM1033-COUNTIFS($AE1033:$AE1033,$AC1034,AM1033:AM1033,$AI$2),0)),0)),0)</f>
        <v>0</v>
      </c>
      <c r="BN1034" s="1">
        <f>IFERROR(IF($AE1034&gt;$AE1033,VLOOKUP($AC1034+AN$1,STOCK!$F$10:$AB$209,17,0),IF($AE1034=$AE1033,(IF(BN1033&gt;=1,BN1033-COUNTIFS($AE1033:$AE1033,$AC1034,AN1033:AN1033,$AI$2),0)),0)),0)</f>
        <v>0</v>
      </c>
      <c r="BO1034" s="1">
        <f>IFERROR(IF($AE1034&gt;$AE1033,VLOOKUP($AC1034+AO$1,STOCK!$F$10:$AB$209,17,0),IF($AE1034=$AE1033,(IF(BO1033&gt;=1,BO1033-COUNTIFS($AE1033:$AE1033,$AC1034,AO1033:AO1033,$AI$2),0)),0)),0)</f>
        <v>0</v>
      </c>
      <c r="BP1034" s="1">
        <f>IFERROR(IF($AE1034&gt;$AE1033,VLOOKUP($AC1034+AP$1,STOCK!$F$10:$AB$209,17,0),IF($AE1034=$AE1033,(IF(BP1033&gt;=1,BP1033-COUNTIFS($AE1033:$AE1033,$AC1034,AP1033:AP1033,$AI$2),0)),0)),0)</f>
        <v>0</v>
      </c>
      <c r="BQ1034" s="1">
        <f>IFERROR(IF($AE1034&gt;$AE1033,VLOOKUP($AC1034+AQ$1,STOCK!$F$10:$AB$209,17,0),IF($AE1034=$AE1033,(IF(BQ1033&gt;=1,BQ1033-COUNTIFS($AE1033:$AE1033,$AC1034,AQ1033:AQ1033,$AI$2),0)),0)),0)</f>
        <v>0</v>
      </c>
      <c r="BR1034" s="1">
        <f>IFERROR(IF($AE1034&gt;$AE1033,VLOOKUP($AC1034+AR$1,STOCK!$F$10:$AB$209,17,0),IF($AE1034=$AE1033,(IF(BR1033&gt;=1,BR1033-COUNTIFS($AE1033:$AE1033,$AC1034,AR1033:AR1033,$AI$2),0)),0)),0)</f>
        <v>0</v>
      </c>
      <c r="BS1034" s="1">
        <f>IFERROR(IF($AE1034&gt;$AE1033,VLOOKUP($AC1034+AS$1,STOCK!$F$10:$AB$209,17,0),IF($AE1034=$AE1033,(IF(BS1033&gt;=1,BS1033-COUNTIFS($AE1033:$AE1033,$AC1034,AS1033:AS1033,$AI$2),0)),0)),0)</f>
        <v>0</v>
      </c>
      <c r="BT1034" s="1">
        <f>IFERROR(IF($AE1034&gt;$AE1033,VLOOKUP($AC1034+AT$1,STOCK!$F$10:$AB$209,17,0),IF($AE1034=$AE1033,(IF(BT1033&gt;=1,BT1033-COUNTIFS($AE1033:$AE1033,$AC1034,AT1033:AT1033,$AI$2),0)),0)),0)</f>
        <v>0</v>
      </c>
      <c r="BU1034" s="1">
        <f>IFERROR(IF($AE1034&gt;$AE1033,VLOOKUP($AC1034+AU$1,STOCK!$F$10:$AB$209,17,0),IF($AE1034=$AE1033,(IF(BU1033&gt;=1,BU1033-COUNTIFS($AE1033:$AE1033,$AC1034,AU1033:AU1033,$AI$2),0)),0)),0)</f>
        <v>0</v>
      </c>
      <c r="BV1034" s="1">
        <f>IFERROR(IF($AE1034&gt;$AE1033,VLOOKUP($AC1034+AV$1,STOCK!$F$10:$AB$209,17,0),IF($AE1034=$AE1033,(IF(BV1033&gt;=1,BV1033-COUNTIFS($AE1033:$AE1033,$AC1034,AV1033:AV1033,$AI$2),0)),0)),0)</f>
        <v>0</v>
      </c>
      <c r="BW1034" s="1">
        <f>IFERROR(IF($AE1034&gt;$AE1033,VLOOKUP($AC1034+AW$1,STOCK!$F$10:$AB$209,17,0),IF($AE1034=$AE1033,(IF(BW1033&gt;=1,BW1033-COUNTIFS($AE1033:$AE1033,$AC1034,AW1033:AW1033,$AI$2),0)),0)),0)</f>
        <v>0</v>
      </c>
      <c r="BX1034" s="1">
        <f>IFERROR(IF($AE1034&gt;$AE1033,VLOOKUP($AC1034+AX$1,STOCK!$F$10:$AB$209,17,0),IF($AE1034=$AE1033,(IF(BX1033&gt;=1,BX1033-COUNTIFS($AE1033:$AE1033,$AC1034,AX1033:AX1033,$AI$2),0)),0)),0)</f>
        <v>0</v>
      </c>
    </row>
    <row r="1035" spans="29:76" x14ac:dyDescent="0.25">
      <c r="AC1035" s="1">
        <f t="shared" si="245"/>
        <v>0</v>
      </c>
      <c r="AD1035" s="1">
        <f>IFERROR(IF(LEN(AK1035)&gt;=1,VLOOKUP(HLOOKUP(AK1035,PROFILE!$K$5:$V$8,4,0),PROFILE!$F$1:$G$3,2,0),0),0)</f>
        <v>0</v>
      </c>
      <c r="AE1035" s="1">
        <f t="shared" si="246"/>
        <v>0</v>
      </c>
      <c r="AF1035" s="1">
        <v>1022</v>
      </c>
      <c r="AI1035" s="1" t="str">
        <f>IFERROR(IF($AH1035&gt;=1,VLOOKUP($AG1035,STUDENT!$O$8:$Z$1507,3,0),""),"")</f>
        <v/>
      </c>
      <c r="AJ1035" s="1" t="str">
        <f>IFERROR(IF($AH1035&gt;=1,VLOOKUP($AG1035,STUDENT!$O$8:$Z$1507,4,0),""),"")</f>
        <v/>
      </c>
      <c r="AK1035" s="1" t="str">
        <f>IFERROR(IF($AH1035&gt;=1,VLOOKUP($AG1035,STUDENT!$O$8:$Z$1507,6,0),""),"")</f>
        <v/>
      </c>
      <c r="AL1035" s="1" t="str">
        <f t="shared" si="247"/>
        <v/>
      </c>
      <c r="AM1035" s="1" t="str">
        <f t="shared" si="248"/>
        <v/>
      </c>
      <c r="AN1035" s="1" t="str">
        <f t="shared" si="249"/>
        <v/>
      </c>
      <c r="AO1035" s="1" t="str">
        <f t="shared" si="250"/>
        <v/>
      </c>
      <c r="AP1035" s="1" t="str">
        <f t="shared" si="251"/>
        <v/>
      </c>
      <c r="AQ1035" s="1" t="str">
        <f t="shared" si="252"/>
        <v/>
      </c>
      <c r="AR1035" s="1" t="str">
        <f t="shared" si="253"/>
        <v/>
      </c>
      <c r="AS1035" s="1" t="str">
        <f t="shared" si="254"/>
        <v/>
      </c>
      <c r="AT1035" s="1" t="str">
        <f t="shared" si="255"/>
        <v/>
      </c>
      <c r="AU1035" s="1" t="str">
        <f t="shared" si="256"/>
        <v/>
      </c>
      <c r="AV1035" s="1" t="str">
        <f t="shared" si="257"/>
        <v/>
      </c>
      <c r="AW1035" s="1" t="str">
        <f t="shared" si="258"/>
        <v/>
      </c>
      <c r="AX1035" s="1" t="str">
        <f t="shared" si="259"/>
        <v/>
      </c>
      <c r="AY1035" s="1">
        <f>IFERROR(IF($AE1035&gt;$AE1034,VLOOKUP($AC1035+AL$1,STOCK!$F$10:$AB$209,16,0),IF($AE1035=$AE1034,(IF(AY1034&gt;=1,AY1034-COUNTIFS($AE1034:$AE1034,$AC1035,AL1034:AL1034,$AI$1),0)),0)),0)</f>
        <v>0</v>
      </c>
      <c r="AZ1035" s="1">
        <f>IFERROR(IF($AE1035&gt;$AE1034,VLOOKUP($AC1035+AM$1,STOCK!$F$10:$AB$209,16,0),IF($AE1035=$AE1034,(IF(AZ1034&gt;=1,AZ1034-COUNTIFS($AE1034:$AE1034,$AC1035,AM1034:AM1034,$AI$1),0)),0)),0)</f>
        <v>0</v>
      </c>
      <c r="BA1035" s="1">
        <f>IFERROR(IF($AE1035&gt;$AE1034,VLOOKUP($AC1035+AN$1,STOCK!$F$10:$AB$209,16,0),IF($AE1035=$AE1034,(IF(BA1034&gt;=1,BA1034-COUNTIFS($AE1034:$AE1034,$AC1035,AN1034:AN1034,$AI$1),0)),0)),0)</f>
        <v>0</v>
      </c>
      <c r="BB1035" s="1">
        <f>IFERROR(IF($AE1035&gt;$AE1034,VLOOKUP($AC1035+AO$1,STOCK!$F$10:$AB$209,16,0),IF($AE1035=$AE1034,(IF(BB1034&gt;=1,BB1034-COUNTIFS($AE1034:$AE1034,$AC1035,AO1034:AO1034,$AI$1),0)),0)),0)</f>
        <v>0</v>
      </c>
      <c r="BC1035" s="1">
        <f>IFERROR(IF($AE1035&gt;$AE1034,VLOOKUP($AC1035+AP$1,STOCK!$F$10:$AB$209,16,0),IF($AE1035=$AE1034,(IF(BC1034&gt;=1,BC1034-COUNTIFS($AE1034:$AE1034,$AC1035,AP1034:AP1034,$AI$1),0)),0)),0)</f>
        <v>0</v>
      </c>
      <c r="BD1035" s="1">
        <f>IFERROR(IF($AE1035&gt;$AE1034,VLOOKUP($AC1035+AQ$1,STOCK!$F$10:$AB$209,16,0),IF($AE1035=$AE1034,(IF(BD1034&gt;=1,BD1034-COUNTIFS($AE1034:$AE1034,$AC1035,AQ1034:AQ1034,$AI$1),0)),0)),0)</f>
        <v>0</v>
      </c>
      <c r="BE1035" s="1">
        <f>IFERROR(IF($AE1035&gt;$AE1034,VLOOKUP($AC1035+AR$1,STOCK!$F$10:$AB$209,16,0),IF($AE1035=$AE1034,(IF(BE1034&gt;=1,BE1034-COUNTIFS($AE1034:$AE1034,$AC1035,AR1034:AR1034,$AI$1),0)),0)),0)</f>
        <v>0</v>
      </c>
      <c r="BF1035" s="1">
        <f>IFERROR(IF($AE1035&gt;$AE1034,VLOOKUP($AC1035+AS$1,STOCK!$F$10:$AB$209,16,0),IF($AE1035=$AE1034,(IF(BF1034&gt;=1,BF1034-COUNTIFS($AE1034:$AE1034,$AC1035,AS1034:AS1034,$AI$1),0)),0)),0)</f>
        <v>0</v>
      </c>
      <c r="BG1035" s="1">
        <f>IFERROR(IF($AE1035&gt;$AE1034,VLOOKUP($AC1035+AT$1,STOCK!$F$10:$AB$209,16,0),IF($AE1035=$AE1034,(IF(BG1034&gt;=1,BG1034-COUNTIFS($AE1034:$AE1034,$AC1035,AT1034:AT1034,$AI$1),0)),0)),0)</f>
        <v>0</v>
      </c>
      <c r="BH1035" s="1">
        <f>IFERROR(IF($AE1035&gt;$AE1034,VLOOKUP($AC1035+AU$1,STOCK!$F$10:$AB$209,16,0),IF($AE1035=$AE1034,(IF(BH1034&gt;=1,BH1034-COUNTIFS($AE1034:$AE1034,$AC1035,AU1034:AU1034,$AI$1),0)),0)),0)</f>
        <v>0</v>
      </c>
      <c r="BI1035" s="1">
        <f>IFERROR(IF($AE1035&gt;$AE1034,VLOOKUP($AC1035+AV$1,STOCK!$F$10:$AB$209,16,0),IF($AE1035=$AE1034,(IF(BI1034&gt;=1,BI1034-COUNTIFS($AE1034:$AE1034,$AC1035,AV1034:AV1034,$AI$1),0)),0)),0)</f>
        <v>0</v>
      </c>
      <c r="BJ1035" s="1">
        <f>IFERROR(IF($AE1035&gt;$AE1034,VLOOKUP($AC1035+AW$1,STOCK!$F$10:$AB$209,16,0),IF($AE1035=$AE1034,(IF(BJ1034&gt;=1,BJ1034-COUNTIFS($AE1034:$AE1034,$AC1035,AW1034:AW1034,$AI$1),0)),0)),0)</f>
        <v>0</v>
      </c>
      <c r="BK1035" s="1">
        <f>IFERROR(IF($AE1035&gt;$AE1034,VLOOKUP($AC1035+AX$1,STOCK!$F$10:$AB$209,16,0),IF($AE1035=$AE1034,(IF(BK1034&gt;=1,BK1034-COUNTIFS($AE1034:$AE1034,$AC1035,AX1034:AX1034,$AI$1),0)),0)),0)</f>
        <v>0</v>
      </c>
      <c r="BL1035" s="1">
        <f>IFERROR(IF($AE1035&gt;$AE1034,VLOOKUP($AC1035+AL$1,STOCK!$F$10:$AB$209,17,0),IF($AE1035=$AE1034,(IF(BL1034&gt;=1,BL1034-COUNTIFS($AE1034:$AE1034,$AC1035,AL1034:AL1034,$AI$2),0)),0)),0)</f>
        <v>0</v>
      </c>
      <c r="BM1035" s="1">
        <f>IFERROR(IF($AE1035&gt;$AE1034,VLOOKUP($AC1035+AM$1,STOCK!$F$10:$AB$209,17,0),IF($AE1035=$AE1034,(IF(BM1034&gt;=1,BM1034-COUNTIFS($AE1034:$AE1034,$AC1035,AM1034:AM1034,$AI$2),0)),0)),0)</f>
        <v>0</v>
      </c>
      <c r="BN1035" s="1">
        <f>IFERROR(IF($AE1035&gt;$AE1034,VLOOKUP($AC1035+AN$1,STOCK!$F$10:$AB$209,17,0),IF($AE1035=$AE1034,(IF(BN1034&gt;=1,BN1034-COUNTIFS($AE1034:$AE1034,$AC1035,AN1034:AN1034,$AI$2),0)),0)),0)</f>
        <v>0</v>
      </c>
      <c r="BO1035" s="1">
        <f>IFERROR(IF($AE1035&gt;$AE1034,VLOOKUP($AC1035+AO$1,STOCK!$F$10:$AB$209,17,0),IF($AE1035=$AE1034,(IF(BO1034&gt;=1,BO1034-COUNTIFS($AE1034:$AE1034,$AC1035,AO1034:AO1034,$AI$2),0)),0)),0)</f>
        <v>0</v>
      </c>
      <c r="BP1035" s="1">
        <f>IFERROR(IF($AE1035&gt;$AE1034,VLOOKUP($AC1035+AP$1,STOCK!$F$10:$AB$209,17,0),IF($AE1035=$AE1034,(IF(BP1034&gt;=1,BP1034-COUNTIFS($AE1034:$AE1034,$AC1035,AP1034:AP1034,$AI$2),0)),0)),0)</f>
        <v>0</v>
      </c>
      <c r="BQ1035" s="1">
        <f>IFERROR(IF($AE1035&gt;$AE1034,VLOOKUP($AC1035+AQ$1,STOCK!$F$10:$AB$209,17,0),IF($AE1035=$AE1034,(IF(BQ1034&gt;=1,BQ1034-COUNTIFS($AE1034:$AE1034,$AC1035,AQ1034:AQ1034,$AI$2),0)),0)),0)</f>
        <v>0</v>
      </c>
      <c r="BR1035" s="1">
        <f>IFERROR(IF($AE1035&gt;$AE1034,VLOOKUP($AC1035+AR$1,STOCK!$F$10:$AB$209,17,0),IF($AE1035=$AE1034,(IF(BR1034&gt;=1,BR1034-COUNTIFS($AE1034:$AE1034,$AC1035,AR1034:AR1034,$AI$2),0)),0)),0)</f>
        <v>0</v>
      </c>
      <c r="BS1035" s="1">
        <f>IFERROR(IF($AE1035&gt;$AE1034,VLOOKUP($AC1035+AS$1,STOCK!$F$10:$AB$209,17,0),IF($AE1035=$AE1034,(IF(BS1034&gt;=1,BS1034-COUNTIFS($AE1034:$AE1034,$AC1035,AS1034:AS1034,$AI$2),0)),0)),0)</f>
        <v>0</v>
      </c>
      <c r="BT1035" s="1">
        <f>IFERROR(IF($AE1035&gt;$AE1034,VLOOKUP($AC1035+AT$1,STOCK!$F$10:$AB$209,17,0),IF($AE1035=$AE1034,(IF(BT1034&gt;=1,BT1034-COUNTIFS($AE1034:$AE1034,$AC1035,AT1034:AT1034,$AI$2),0)),0)),0)</f>
        <v>0</v>
      </c>
      <c r="BU1035" s="1">
        <f>IFERROR(IF($AE1035&gt;$AE1034,VLOOKUP($AC1035+AU$1,STOCK!$F$10:$AB$209,17,0),IF($AE1035=$AE1034,(IF(BU1034&gt;=1,BU1034-COUNTIFS($AE1034:$AE1034,$AC1035,AU1034:AU1034,$AI$2),0)),0)),0)</f>
        <v>0</v>
      </c>
      <c r="BV1035" s="1">
        <f>IFERROR(IF($AE1035&gt;$AE1034,VLOOKUP($AC1035+AV$1,STOCK!$F$10:$AB$209,17,0),IF($AE1035=$AE1034,(IF(BV1034&gt;=1,BV1034-COUNTIFS($AE1034:$AE1034,$AC1035,AV1034:AV1034,$AI$2),0)),0)),0)</f>
        <v>0</v>
      </c>
      <c r="BW1035" s="1">
        <f>IFERROR(IF($AE1035&gt;$AE1034,VLOOKUP($AC1035+AW$1,STOCK!$F$10:$AB$209,17,0),IF($AE1035=$AE1034,(IF(BW1034&gt;=1,BW1034-COUNTIFS($AE1034:$AE1034,$AC1035,AW1034:AW1034,$AI$2),0)),0)),0)</f>
        <v>0</v>
      </c>
      <c r="BX1035" s="1">
        <f>IFERROR(IF($AE1035&gt;$AE1034,VLOOKUP($AC1035+AX$1,STOCK!$F$10:$AB$209,17,0),IF($AE1035=$AE1034,(IF(BX1034&gt;=1,BX1034-COUNTIFS($AE1034:$AE1034,$AC1035,AX1034:AX1034,$AI$2),0)),0)),0)</f>
        <v>0</v>
      </c>
    </row>
    <row r="1036" spans="29:76" x14ac:dyDescent="0.25">
      <c r="AC1036" s="1">
        <f t="shared" si="245"/>
        <v>0</v>
      </c>
      <c r="AD1036" s="1">
        <f>IFERROR(IF(LEN(AK1036)&gt;=1,VLOOKUP(HLOOKUP(AK1036,PROFILE!$K$5:$V$8,4,0),PROFILE!$F$1:$G$3,2,0),0),0)</f>
        <v>0</v>
      </c>
      <c r="AE1036" s="1">
        <f t="shared" si="246"/>
        <v>0</v>
      </c>
      <c r="AF1036" s="1">
        <v>1023</v>
      </c>
      <c r="AI1036" s="1" t="str">
        <f>IFERROR(IF($AH1036&gt;=1,VLOOKUP($AG1036,STUDENT!$O$8:$Z$1507,3,0),""),"")</f>
        <v/>
      </c>
      <c r="AJ1036" s="1" t="str">
        <f>IFERROR(IF($AH1036&gt;=1,VLOOKUP($AG1036,STUDENT!$O$8:$Z$1507,4,0),""),"")</f>
        <v/>
      </c>
      <c r="AK1036" s="1" t="str">
        <f>IFERROR(IF($AH1036&gt;=1,VLOOKUP($AG1036,STUDENT!$O$8:$Z$1507,6,0),""),"")</f>
        <v/>
      </c>
      <c r="AL1036" s="1" t="str">
        <f t="shared" si="247"/>
        <v/>
      </c>
      <c r="AM1036" s="1" t="str">
        <f t="shared" si="248"/>
        <v/>
      </c>
      <c r="AN1036" s="1" t="str">
        <f t="shared" si="249"/>
        <v/>
      </c>
      <c r="AO1036" s="1" t="str">
        <f t="shared" si="250"/>
        <v/>
      </c>
      <c r="AP1036" s="1" t="str">
        <f t="shared" si="251"/>
        <v/>
      </c>
      <c r="AQ1036" s="1" t="str">
        <f t="shared" si="252"/>
        <v/>
      </c>
      <c r="AR1036" s="1" t="str">
        <f t="shared" si="253"/>
        <v/>
      </c>
      <c r="AS1036" s="1" t="str">
        <f t="shared" si="254"/>
        <v/>
      </c>
      <c r="AT1036" s="1" t="str">
        <f t="shared" si="255"/>
        <v/>
      </c>
      <c r="AU1036" s="1" t="str">
        <f t="shared" si="256"/>
        <v/>
      </c>
      <c r="AV1036" s="1" t="str">
        <f t="shared" si="257"/>
        <v/>
      </c>
      <c r="AW1036" s="1" t="str">
        <f t="shared" si="258"/>
        <v/>
      </c>
      <c r="AX1036" s="1" t="str">
        <f t="shared" si="259"/>
        <v/>
      </c>
      <c r="AY1036" s="1">
        <f>IFERROR(IF($AE1036&gt;$AE1035,VLOOKUP($AC1036+AL$1,STOCK!$F$10:$AB$209,16,0),IF($AE1036=$AE1035,(IF(AY1035&gt;=1,AY1035-COUNTIFS($AE1035:$AE1035,$AC1036,AL1035:AL1035,$AI$1),0)),0)),0)</f>
        <v>0</v>
      </c>
      <c r="AZ1036" s="1">
        <f>IFERROR(IF($AE1036&gt;$AE1035,VLOOKUP($AC1036+AM$1,STOCK!$F$10:$AB$209,16,0),IF($AE1036=$AE1035,(IF(AZ1035&gt;=1,AZ1035-COUNTIFS($AE1035:$AE1035,$AC1036,AM1035:AM1035,$AI$1),0)),0)),0)</f>
        <v>0</v>
      </c>
      <c r="BA1036" s="1">
        <f>IFERROR(IF($AE1036&gt;$AE1035,VLOOKUP($AC1036+AN$1,STOCK!$F$10:$AB$209,16,0),IF($AE1036=$AE1035,(IF(BA1035&gt;=1,BA1035-COUNTIFS($AE1035:$AE1035,$AC1036,AN1035:AN1035,$AI$1),0)),0)),0)</f>
        <v>0</v>
      </c>
      <c r="BB1036" s="1">
        <f>IFERROR(IF($AE1036&gt;$AE1035,VLOOKUP($AC1036+AO$1,STOCK!$F$10:$AB$209,16,0),IF($AE1036=$AE1035,(IF(BB1035&gt;=1,BB1035-COUNTIFS($AE1035:$AE1035,$AC1036,AO1035:AO1035,$AI$1),0)),0)),0)</f>
        <v>0</v>
      </c>
      <c r="BC1036" s="1">
        <f>IFERROR(IF($AE1036&gt;$AE1035,VLOOKUP($AC1036+AP$1,STOCK!$F$10:$AB$209,16,0),IF($AE1036=$AE1035,(IF(BC1035&gt;=1,BC1035-COUNTIFS($AE1035:$AE1035,$AC1036,AP1035:AP1035,$AI$1),0)),0)),0)</f>
        <v>0</v>
      </c>
      <c r="BD1036" s="1">
        <f>IFERROR(IF($AE1036&gt;$AE1035,VLOOKUP($AC1036+AQ$1,STOCK!$F$10:$AB$209,16,0),IF($AE1036=$AE1035,(IF(BD1035&gt;=1,BD1035-COUNTIFS($AE1035:$AE1035,$AC1036,AQ1035:AQ1035,$AI$1),0)),0)),0)</f>
        <v>0</v>
      </c>
      <c r="BE1036" s="1">
        <f>IFERROR(IF($AE1036&gt;$AE1035,VLOOKUP($AC1036+AR$1,STOCK!$F$10:$AB$209,16,0),IF($AE1036=$AE1035,(IF(BE1035&gt;=1,BE1035-COUNTIFS($AE1035:$AE1035,$AC1036,AR1035:AR1035,$AI$1),0)),0)),0)</f>
        <v>0</v>
      </c>
      <c r="BF1036" s="1">
        <f>IFERROR(IF($AE1036&gt;$AE1035,VLOOKUP($AC1036+AS$1,STOCK!$F$10:$AB$209,16,0),IF($AE1036=$AE1035,(IF(BF1035&gt;=1,BF1035-COUNTIFS($AE1035:$AE1035,$AC1036,AS1035:AS1035,$AI$1),0)),0)),0)</f>
        <v>0</v>
      </c>
      <c r="BG1036" s="1">
        <f>IFERROR(IF($AE1036&gt;$AE1035,VLOOKUP($AC1036+AT$1,STOCK!$F$10:$AB$209,16,0),IF($AE1036=$AE1035,(IF(BG1035&gt;=1,BG1035-COUNTIFS($AE1035:$AE1035,$AC1036,AT1035:AT1035,$AI$1),0)),0)),0)</f>
        <v>0</v>
      </c>
      <c r="BH1036" s="1">
        <f>IFERROR(IF($AE1036&gt;$AE1035,VLOOKUP($AC1036+AU$1,STOCK!$F$10:$AB$209,16,0),IF($AE1036=$AE1035,(IF(BH1035&gt;=1,BH1035-COUNTIFS($AE1035:$AE1035,$AC1036,AU1035:AU1035,$AI$1),0)),0)),0)</f>
        <v>0</v>
      </c>
      <c r="BI1036" s="1">
        <f>IFERROR(IF($AE1036&gt;$AE1035,VLOOKUP($AC1036+AV$1,STOCK!$F$10:$AB$209,16,0),IF($AE1036=$AE1035,(IF(BI1035&gt;=1,BI1035-COUNTIFS($AE1035:$AE1035,$AC1036,AV1035:AV1035,$AI$1),0)),0)),0)</f>
        <v>0</v>
      </c>
      <c r="BJ1036" s="1">
        <f>IFERROR(IF($AE1036&gt;$AE1035,VLOOKUP($AC1036+AW$1,STOCK!$F$10:$AB$209,16,0),IF($AE1036=$AE1035,(IF(BJ1035&gt;=1,BJ1035-COUNTIFS($AE1035:$AE1035,$AC1036,AW1035:AW1035,$AI$1),0)),0)),0)</f>
        <v>0</v>
      </c>
      <c r="BK1036" s="1">
        <f>IFERROR(IF($AE1036&gt;$AE1035,VLOOKUP($AC1036+AX$1,STOCK!$F$10:$AB$209,16,0),IF($AE1036=$AE1035,(IF(BK1035&gt;=1,BK1035-COUNTIFS($AE1035:$AE1035,$AC1036,AX1035:AX1035,$AI$1),0)),0)),0)</f>
        <v>0</v>
      </c>
      <c r="BL1036" s="1">
        <f>IFERROR(IF($AE1036&gt;$AE1035,VLOOKUP($AC1036+AL$1,STOCK!$F$10:$AB$209,17,0),IF($AE1036=$AE1035,(IF(BL1035&gt;=1,BL1035-COUNTIFS($AE1035:$AE1035,$AC1036,AL1035:AL1035,$AI$2),0)),0)),0)</f>
        <v>0</v>
      </c>
      <c r="BM1036" s="1">
        <f>IFERROR(IF($AE1036&gt;$AE1035,VLOOKUP($AC1036+AM$1,STOCK!$F$10:$AB$209,17,0),IF($AE1036=$AE1035,(IF(BM1035&gt;=1,BM1035-COUNTIFS($AE1035:$AE1035,$AC1036,AM1035:AM1035,$AI$2),0)),0)),0)</f>
        <v>0</v>
      </c>
      <c r="BN1036" s="1">
        <f>IFERROR(IF($AE1036&gt;$AE1035,VLOOKUP($AC1036+AN$1,STOCK!$F$10:$AB$209,17,0),IF($AE1036=$AE1035,(IF(BN1035&gt;=1,BN1035-COUNTIFS($AE1035:$AE1035,$AC1036,AN1035:AN1035,$AI$2),0)),0)),0)</f>
        <v>0</v>
      </c>
      <c r="BO1036" s="1">
        <f>IFERROR(IF($AE1036&gt;$AE1035,VLOOKUP($AC1036+AO$1,STOCK!$F$10:$AB$209,17,0),IF($AE1036=$AE1035,(IF(BO1035&gt;=1,BO1035-COUNTIFS($AE1035:$AE1035,$AC1036,AO1035:AO1035,$AI$2),0)),0)),0)</f>
        <v>0</v>
      </c>
      <c r="BP1036" s="1">
        <f>IFERROR(IF($AE1036&gt;$AE1035,VLOOKUP($AC1036+AP$1,STOCK!$F$10:$AB$209,17,0),IF($AE1036=$AE1035,(IF(BP1035&gt;=1,BP1035-COUNTIFS($AE1035:$AE1035,$AC1036,AP1035:AP1035,$AI$2),0)),0)),0)</f>
        <v>0</v>
      </c>
      <c r="BQ1036" s="1">
        <f>IFERROR(IF($AE1036&gt;$AE1035,VLOOKUP($AC1036+AQ$1,STOCK!$F$10:$AB$209,17,0),IF($AE1036=$AE1035,(IF(BQ1035&gt;=1,BQ1035-COUNTIFS($AE1035:$AE1035,$AC1036,AQ1035:AQ1035,$AI$2),0)),0)),0)</f>
        <v>0</v>
      </c>
      <c r="BR1036" s="1">
        <f>IFERROR(IF($AE1036&gt;$AE1035,VLOOKUP($AC1036+AR$1,STOCK!$F$10:$AB$209,17,0),IF($AE1036=$AE1035,(IF(BR1035&gt;=1,BR1035-COUNTIFS($AE1035:$AE1035,$AC1036,AR1035:AR1035,$AI$2),0)),0)),0)</f>
        <v>0</v>
      </c>
      <c r="BS1036" s="1">
        <f>IFERROR(IF($AE1036&gt;$AE1035,VLOOKUP($AC1036+AS$1,STOCK!$F$10:$AB$209,17,0),IF($AE1036=$AE1035,(IF(BS1035&gt;=1,BS1035-COUNTIFS($AE1035:$AE1035,$AC1036,AS1035:AS1035,$AI$2),0)),0)),0)</f>
        <v>0</v>
      </c>
      <c r="BT1036" s="1">
        <f>IFERROR(IF($AE1036&gt;$AE1035,VLOOKUP($AC1036+AT$1,STOCK!$F$10:$AB$209,17,0),IF($AE1036=$AE1035,(IF(BT1035&gt;=1,BT1035-COUNTIFS($AE1035:$AE1035,$AC1036,AT1035:AT1035,$AI$2),0)),0)),0)</f>
        <v>0</v>
      </c>
      <c r="BU1036" s="1">
        <f>IFERROR(IF($AE1036&gt;$AE1035,VLOOKUP($AC1036+AU$1,STOCK!$F$10:$AB$209,17,0),IF($AE1036=$AE1035,(IF(BU1035&gt;=1,BU1035-COUNTIFS($AE1035:$AE1035,$AC1036,AU1035:AU1035,$AI$2),0)),0)),0)</f>
        <v>0</v>
      </c>
      <c r="BV1036" s="1">
        <f>IFERROR(IF($AE1036&gt;$AE1035,VLOOKUP($AC1036+AV$1,STOCK!$F$10:$AB$209,17,0),IF($AE1036=$AE1035,(IF(BV1035&gt;=1,BV1035-COUNTIFS($AE1035:$AE1035,$AC1036,AV1035:AV1035,$AI$2),0)),0)),0)</f>
        <v>0</v>
      </c>
      <c r="BW1036" s="1">
        <f>IFERROR(IF($AE1036&gt;$AE1035,VLOOKUP($AC1036+AW$1,STOCK!$F$10:$AB$209,17,0),IF($AE1036=$AE1035,(IF(BW1035&gt;=1,BW1035-COUNTIFS($AE1035:$AE1035,$AC1036,AW1035:AW1035,$AI$2),0)),0)),0)</f>
        <v>0</v>
      </c>
      <c r="BX1036" s="1">
        <f>IFERROR(IF($AE1036&gt;$AE1035,VLOOKUP($AC1036+AX$1,STOCK!$F$10:$AB$209,17,0),IF($AE1036=$AE1035,(IF(BX1035&gt;=1,BX1035-COUNTIFS($AE1035:$AE1035,$AC1036,AX1035:AX1035,$AI$2),0)),0)),0)</f>
        <v>0</v>
      </c>
    </row>
    <row r="1037" spans="29:76" x14ac:dyDescent="0.25">
      <c r="AC1037" s="1">
        <f t="shared" si="245"/>
        <v>0</v>
      </c>
      <c r="AD1037" s="1">
        <f>IFERROR(IF(LEN(AK1037)&gt;=1,VLOOKUP(HLOOKUP(AK1037,PROFILE!$K$5:$V$8,4,0),PROFILE!$F$1:$G$3,2,0),0),0)</f>
        <v>0</v>
      </c>
      <c r="AE1037" s="1">
        <f t="shared" si="246"/>
        <v>0</v>
      </c>
      <c r="AF1037" s="1">
        <v>1024</v>
      </c>
      <c r="AI1037" s="1" t="str">
        <f>IFERROR(IF($AH1037&gt;=1,VLOOKUP($AG1037,STUDENT!$O$8:$Z$1507,3,0),""),"")</f>
        <v/>
      </c>
      <c r="AJ1037" s="1" t="str">
        <f>IFERROR(IF($AH1037&gt;=1,VLOOKUP($AG1037,STUDENT!$O$8:$Z$1507,4,0),""),"")</f>
        <v/>
      </c>
      <c r="AK1037" s="1" t="str">
        <f>IFERROR(IF($AH1037&gt;=1,VLOOKUP($AG1037,STUDENT!$O$8:$Z$1507,6,0),""),"")</f>
        <v/>
      </c>
      <c r="AL1037" s="1" t="str">
        <f t="shared" si="247"/>
        <v/>
      </c>
      <c r="AM1037" s="1" t="str">
        <f t="shared" si="248"/>
        <v/>
      </c>
      <c r="AN1037" s="1" t="str">
        <f t="shared" si="249"/>
        <v/>
      </c>
      <c r="AO1037" s="1" t="str">
        <f t="shared" si="250"/>
        <v/>
      </c>
      <c r="AP1037" s="1" t="str">
        <f t="shared" si="251"/>
        <v/>
      </c>
      <c r="AQ1037" s="1" t="str">
        <f t="shared" si="252"/>
        <v/>
      </c>
      <c r="AR1037" s="1" t="str">
        <f t="shared" si="253"/>
        <v/>
      </c>
      <c r="AS1037" s="1" t="str">
        <f t="shared" si="254"/>
        <v/>
      </c>
      <c r="AT1037" s="1" t="str">
        <f t="shared" si="255"/>
        <v/>
      </c>
      <c r="AU1037" s="1" t="str">
        <f t="shared" si="256"/>
        <v/>
      </c>
      <c r="AV1037" s="1" t="str">
        <f t="shared" si="257"/>
        <v/>
      </c>
      <c r="AW1037" s="1" t="str">
        <f t="shared" si="258"/>
        <v/>
      </c>
      <c r="AX1037" s="1" t="str">
        <f t="shared" si="259"/>
        <v/>
      </c>
      <c r="AY1037" s="1">
        <f>IFERROR(IF($AE1037&gt;$AE1036,VLOOKUP($AC1037+AL$1,STOCK!$F$10:$AB$209,16,0),IF($AE1037=$AE1036,(IF(AY1036&gt;=1,AY1036-COUNTIFS($AE1036:$AE1036,$AC1037,AL1036:AL1036,$AI$1),0)),0)),0)</f>
        <v>0</v>
      </c>
      <c r="AZ1037" s="1">
        <f>IFERROR(IF($AE1037&gt;$AE1036,VLOOKUP($AC1037+AM$1,STOCK!$F$10:$AB$209,16,0),IF($AE1037=$AE1036,(IF(AZ1036&gt;=1,AZ1036-COUNTIFS($AE1036:$AE1036,$AC1037,AM1036:AM1036,$AI$1),0)),0)),0)</f>
        <v>0</v>
      </c>
      <c r="BA1037" s="1">
        <f>IFERROR(IF($AE1037&gt;$AE1036,VLOOKUP($AC1037+AN$1,STOCK!$F$10:$AB$209,16,0),IF($AE1037=$AE1036,(IF(BA1036&gt;=1,BA1036-COUNTIFS($AE1036:$AE1036,$AC1037,AN1036:AN1036,$AI$1),0)),0)),0)</f>
        <v>0</v>
      </c>
      <c r="BB1037" s="1">
        <f>IFERROR(IF($AE1037&gt;$AE1036,VLOOKUP($AC1037+AO$1,STOCK!$F$10:$AB$209,16,0),IF($AE1037=$AE1036,(IF(BB1036&gt;=1,BB1036-COUNTIFS($AE1036:$AE1036,$AC1037,AO1036:AO1036,$AI$1),0)),0)),0)</f>
        <v>0</v>
      </c>
      <c r="BC1037" s="1">
        <f>IFERROR(IF($AE1037&gt;$AE1036,VLOOKUP($AC1037+AP$1,STOCK!$F$10:$AB$209,16,0),IF($AE1037=$AE1036,(IF(BC1036&gt;=1,BC1036-COUNTIFS($AE1036:$AE1036,$AC1037,AP1036:AP1036,$AI$1),0)),0)),0)</f>
        <v>0</v>
      </c>
      <c r="BD1037" s="1">
        <f>IFERROR(IF($AE1037&gt;$AE1036,VLOOKUP($AC1037+AQ$1,STOCK!$F$10:$AB$209,16,0),IF($AE1037=$AE1036,(IF(BD1036&gt;=1,BD1036-COUNTIFS($AE1036:$AE1036,$AC1037,AQ1036:AQ1036,$AI$1),0)),0)),0)</f>
        <v>0</v>
      </c>
      <c r="BE1037" s="1">
        <f>IFERROR(IF($AE1037&gt;$AE1036,VLOOKUP($AC1037+AR$1,STOCK!$F$10:$AB$209,16,0),IF($AE1037=$AE1036,(IF(BE1036&gt;=1,BE1036-COUNTIFS($AE1036:$AE1036,$AC1037,AR1036:AR1036,$AI$1),0)),0)),0)</f>
        <v>0</v>
      </c>
      <c r="BF1037" s="1">
        <f>IFERROR(IF($AE1037&gt;$AE1036,VLOOKUP($AC1037+AS$1,STOCK!$F$10:$AB$209,16,0),IF($AE1037=$AE1036,(IF(BF1036&gt;=1,BF1036-COUNTIFS($AE1036:$AE1036,$AC1037,AS1036:AS1036,$AI$1),0)),0)),0)</f>
        <v>0</v>
      </c>
      <c r="BG1037" s="1">
        <f>IFERROR(IF($AE1037&gt;$AE1036,VLOOKUP($AC1037+AT$1,STOCK!$F$10:$AB$209,16,0),IF($AE1037=$AE1036,(IF(BG1036&gt;=1,BG1036-COUNTIFS($AE1036:$AE1036,$AC1037,AT1036:AT1036,$AI$1),0)),0)),0)</f>
        <v>0</v>
      </c>
      <c r="BH1037" s="1">
        <f>IFERROR(IF($AE1037&gt;$AE1036,VLOOKUP($AC1037+AU$1,STOCK!$F$10:$AB$209,16,0),IF($AE1037=$AE1036,(IF(BH1036&gt;=1,BH1036-COUNTIFS($AE1036:$AE1036,$AC1037,AU1036:AU1036,$AI$1),0)),0)),0)</f>
        <v>0</v>
      </c>
      <c r="BI1037" s="1">
        <f>IFERROR(IF($AE1037&gt;$AE1036,VLOOKUP($AC1037+AV$1,STOCK!$F$10:$AB$209,16,0),IF($AE1037=$AE1036,(IF(BI1036&gt;=1,BI1036-COUNTIFS($AE1036:$AE1036,$AC1037,AV1036:AV1036,$AI$1),0)),0)),0)</f>
        <v>0</v>
      </c>
      <c r="BJ1037" s="1">
        <f>IFERROR(IF($AE1037&gt;$AE1036,VLOOKUP($AC1037+AW$1,STOCK!$F$10:$AB$209,16,0),IF($AE1037=$AE1036,(IF(BJ1036&gt;=1,BJ1036-COUNTIFS($AE1036:$AE1036,$AC1037,AW1036:AW1036,$AI$1),0)),0)),0)</f>
        <v>0</v>
      </c>
      <c r="BK1037" s="1">
        <f>IFERROR(IF($AE1037&gt;$AE1036,VLOOKUP($AC1037+AX$1,STOCK!$F$10:$AB$209,16,0),IF($AE1037=$AE1036,(IF(BK1036&gt;=1,BK1036-COUNTIFS($AE1036:$AE1036,$AC1037,AX1036:AX1036,$AI$1),0)),0)),0)</f>
        <v>0</v>
      </c>
      <c r="BL1037" s="1">
        <f>IFERROR(IF($AE1037&gt;$AE1036,VLOOKUP($AC1037+AL$1,STOCK!$F$10:$AB$209,17,0),IF($AE1037=$AE1036,(IF(BL1036&gt;=1,BL1036-COUNTIFS($AE1036:$AE1036,$AC1037,AL1036:AL1036,$AI$2),0)),0)),0)</f>
        <v>0</v>
      </c>
      <c r="BM1037" s="1">
        <f>IFERROR(IF($AE1037&gt;$AE1036,VLOOKUP($AC1037+AM$1,STOCK!$F$10:$AB$209,17,0),IF($AE1037=$AE1036,(IF(BM1036&gt;=1,BM1036-COUNTIFS($AE1036:$AE1036,$AC1037,AM1036:AM1036,$AI$2),0)),0)),0)</f>
        <v>0</v>
      </c>
      <c r="BN1037" s="1">
        <f>IFERROR(IF($AE1037&gt;$AE1036,VLOOKUP($AC1037+AN$1,STOCK!$F$10:$AB$209,17,0),IF($AE1037=$AE1036,(IF(BN1036&gt;=1,BN1036-COUNTIFS($AE1036:$AE1036,$AC1037,AN1036:AN1036,$AI$2),0)),0)),0)</f>
        <v>0</v>
      </c>
      <c r="BO1037" s="1">
        <f>IFERROR(IF($AE1037&gt;$AE1036,VLOOKUP($AC1037+AO$1,STOCK!$F$10:$AB$209,17,0),IF($AE1037=$AE1036,(IF(BO1036&gt;=1,BO1036-COUNTIFS($AE1036:$AE1036,$AC1037,AO1036:AO1036,$AI$2),0)),0)),0)</f>
        <v>0</v>
      </c>
      <c r="BP1037" s="1">
        <f>IFERROR(IF($AE1037&gt;$AE1036,VLOOKUP($AC1037+AP$1,STOCK!$F$10:$AB$209,17,0),IF($AE1037=$AE1036,(IF(BP1036&gt;=1,BP1036-COUNTIFS($AE1036:$AE1036,$AC1037,AP1036:AP1036,$AI$2),0)),0)),0)</f>
        <v>0</v>
      </c>
      <c r="BQ1037" s="1">
        <f>IFERROR(IF($AE1037&gt;$AE1036,VLOOKUP($AC1037+AQ$1,STOCK!$F$10:$AB$209,17,0),IF($AE1037=$AE1036,(IF(BQ1036&gt;=1,BQ1036-COUNTIFS($AE1036:$AE1036,$AC1037,AQ1036:AQ1036,$AI$2),0)),0)),0)</f>
        <v>0</v>
      </c>
      <c r="BR1037" s="1">
        <f>IFERROR(IF($AE1037&gt;$AE1036,VLOOKUP($AC1037+AR$1,STOCK!$F$10:$AB$209,17,0),IF($AE1037=$AE1036,(IF(BR1036&gt;=1,BR1036-COUNTIFS($AE1036:$AE1036,$AC1037,AR1036:AR1036,$AI$2),0)),0)),0)</f>
        <v>0</v>
      </c>
      <c r="BS1037" s="1">
        <f>IFERROR(IF($AE1037&gt;$AE1036,VLOOKUP($AC1037+AS$1,STOCK!$F$10:$AB$209,17,0),IF($AE1037=$AE1036,(IF(BS1036&gt;=1,BS1036-COUNTIFS($AE1036:$AE1036,$AC1037,AS1036:AS1036,$AI$2),0)),0)),0)</f>
        <v>0</v>
      </c>
      <c r="BT1037" s="1">
        <f>IFERROR(IF($AE1037&gt;$AE1036,VLOOKUP($AC1037+AT$1,STOCK!$F$10:$AB$209,17,0),IF($AE1037=$AE1036,(IF(BT1036&gt;=1,BT1036-COUNTIFS($AE1036:$AE1036,$AC1037,AT1036:AT1036,$AI$2),0)),0)),0)</f>
        <v>0</v>
      </c>
      <c r="BU1037" s="1">
        <f>IFERROR(IF($AE1037&gt;$AE1036,VLOOKUP($AC1037+AU$1,STOCK!$F$10:$AB$209,17,0),IF($AE1037=$AE1036,(IF(BU1036&gt;=1,BU1036-COUNTIFS($AE1036:$AE1036,$AC1037,AU1036:AU1036,$AI$2),0)),0)),0)</f>
        <v>0</v>
      </c>
      <c r="BV1037" s="1">
        <f>IFERROR(IF($AE1037&gt;$AE1036,VLOOKUP($AC1037+AV$1,STOCK!$F$10:$AB$209,17,0),IF($AE1037=$AE1036,(IF(BV1036&gt;=1,BV1036-COUNTIFS($AE1036:$AE1036,$AC1037,AV1036:AV1036,$AI$2),0)),0)),0)</f>
        <v>0</v>
      </c>
      <c r="BW1037" s="1">
        <f>IFERROR(IF($AE1037&gt;$AE1036,VLOOKUP($AC1037+AW$1,STOCK!$F$10:$AB$209,17,0),IF($AE1037=$AE1036,(IF(BW1036&gt;=1,BW1036-COUNTIFS($AE1036:$AE1036,$AC1037,AW1036:AW1036,$AI$2),0)),0)),0)</f>
        <v>0</v>
      </c>
      <c r="BX1037" s="1">
        <f>IFERROR(IF($AE1037&gt;$AE1036,VLOOKUP($AC1037+AX$1,STOCK!$F$10:$AB$209,17,0),IF($AE1037=$AE1036,(IF(BX1036&gt;=1,BX1036-COUNTIFS($AE1036:$AE1036,$AC1037,AX1036:AX1036,$AI$2),0)),0)),0)</f>
        <v>0</v>
      </c>
    </row>
    <row r="1038" spans="29:76" x14ac:dyDescent="0.25">
      <c r="AC1038" s="1">
        <f t="shared" si="245"/>
        <v>0</v>
      </c>
      <c r="AD1038" s="1">
        <f>IFERROR(IF(LEN(AK1038)&gt;=1,VLOOKUP(HLOOKUP(AK1038,PROFILE!$K$5:$V$8,4,0),PROFILE!$F$1:$G$3,2,0),0),0)</f>
        <v>0</v>
      </c>
      <c r="AE1038" s="1">
        <f t="shared" si="246"/>
        <v>0</v>
      </c>
      <c r="AF1038" s="1">
        <v>1025</v>
      </c>
      <c r="AI1038" s="1" t="str">
        <f>IFERROR(IF($AH1038&gt;=1,VLOOKUP($AG1038,STUDENT!$O$8:$Z$1507,3,0),""),"")</f>
        <v/>
      </c>
      <c r="AJ1038" s="1" t="str">
        <f>IFERROR(IF($AH1038&gt;=1,VLOOKUP($AG1038,STUDENT!$O$8:$Z$1507,4,0),""),"")</f>
        <v/>
      </c>
      <c r="AK1038" s="1" t="str">
        <f>IFERROR(IF($AH1038&gt;=1,VLOOKUP($AG1038,STUDENT!$O$8:$Z$1507,6,0),""),"")</f>
        <v/>
      </c>
      <c r="AL1038" s="1" t="str">
        <f t="shared" si="247"/>
        <v/>
      </c>
      <c r="AM1038" s="1" t="str">
        <f t="shared" si="248"/>
        <v/>
      </c>
      <c r="AN1038" s="1" t="str">
        <f t="shared" si="249"/>
        <v/>
      </c>
      <c r="AO1038" s="1" t="str">
        <f t="shared" si="250"/>
        <v/>
      </c>
      <c r="AP1038" s="1" t="str">
        <f t="shared" si="251"/>
        <v/>
      </c>
      <c r="AQ1038" s="1" t="str">
        <f t="shared" si="252"/>
        <v/>
      </c>
      <c r="AR1038" s="1" t="str">
        <f t="shared" si="253"/>
        <v/>
      </c>
      <c r="AS1038" s="1" t="str">
        <f t="shared" si="254"/>
        <v/>
      </c>
      <c r="AT1038" s="1" t="str">
        <f t="shared" si="255"/>
        <v/>
      </c>
      <c r="AU1038" s="1" t="str">
        <f t="shared" si="256"/>
        <v/>
      </c>
      <c r="AV1038" s="1" t="str">
        <f t="shared" si="257"/>
        <v/>
      </c>
      <c r="AW1038" s="1" t="str">
        <f t="shared" si="258"/>
        <v/>
      </c>
      <c r="AX1038" s="1" t="str">
        <f t="shared" si="259"/>
        <v/>
      </c>
      <c r="AY1038" s="1">
        <f>IFERROR(IF($AE1038&gt;$AE1037,VLOOKUP($AC1038+AL$1,STOCK!$F$10:$AB$209,16,0),IF($AE1038=$AE1037,(IF(AY1037&gt;=1,AY1037-COUNTIFS($AE1037:$AE1037,$AC1038,AL1037:AL1037,$AI$1),0)),0)),0)</f>
        <v>0</v>
      </c>
      <c r="AZ1038" s="1">
        <f>IFERROR(IF($AE1038&gt;$AE1037,VLOOKUP($AC1038+AM$1,STOCK!$F$10:$AB$209,16,0),IF($AE1038=$AE1037,(IF(AZ1037&gt;=1,AZ1037-COUNTIFS($AE1037:$AE1037,$AC1038,AM1037:AM1037,$AI$1),0)),0)),0)</f>
        <v>0</v>
      </c>
      <c r="BA1038" s="1">
        <f>IFERROR(IF($AE1038&gt;$AE1037,VLOOKUP($AC1038+AN$1,STOCK!$F$10:$AB$209,16,0),IF($AE1038=$AE1037,(IF(BA1037&gt;=1,BA1037-COUNTIFS($AE1037:$AE1037,$AC1038,AN1037:AN1037,$AI$1),0)),0)),0)</f>
        <v>0</v>
      </c>
      <c r="BB1038" s="1">
        <f>IFERROR(IF($AE1038&gt;$AE1037,VLOOKUP($AC1038+AO$1,STOCK!$F$10:$AB$209,16,0),IF($AE1038=$AE1037,(IF(BB1037&gt;=1,BB1037-COUNTIFS($AE1037:$AE1037,$AC1038,AO1037:AO1037,$AI$1),0)),0)),0)</f>
        <v>0</v>
      </c>
      <c r="BC1038" s="1">
        <f>IFERROR(IF($AE1038&gt;$AE1037,VLOOKUP($AC1038+AP$1,STOCK!$F$10:$AB$209,16,0),IF($AE1038=$AE1037,(IF(BC1037&gt;=1,BC1037-COUNTIFS($AE1037:$AE1037,$AC1038,AP1037:AP1037,$AI$1),0)),0)),0)</f>
        <v>0</v>
      </c>
      <c r="BD1038" s="1">
        <f>IFERROR(IF($AE1038&gt;$AE1037,VLOOKUP($AC1038+AQ$1,STOCK!$F$10:$AB$209,16,0),IF($AE1038=$AE1037,(IF(BD1037&gt;=1,BD1037-COUNTIFS($AE1037:$AE1037,$AC1038,AQ1037:AQ1037,$AI$1),0)),0)),0)</f>
        <v>0</v>
      </c>
      <c r="BE1038" s="1">
        <f>IFERROR(IF($AE1038&gt;$AE1037,VLOOKUP($AC1038+AR$1,STOCK!$F$10:$AB$209,16,0),IF($AE1038=$AE1037,(IF(BE1037&gt;=1,BE1037-COUNTIFS($AE1037:$AE1037,$AC1038,AR1037:AR1037,$AI$1),0)),0)),0)</f>
        <v>0</v>
      </c>
      <c r="BF1038" s="1">
        <f>IFERROR(IF($AE1038&gt;$AE1037,VLOOKUP($AC1038+AS$1,STOCK!$F$10:$AB$209,16,0),IF($AE1038=$AE1037,(IF(BF1037&gt;=1,BF1037-COUNTIFS($AE1037:$AE1037,$AC1038,AS1037:AS1037,$AI$1),0)),0)),0)</f>
        <v>0</v>
      </c>
      <c r="BG1038" s="1">
        <f>IFERROR(IF($AE1038&gt;$AE1037,VLOOKUP($AC1038+AT$1,STOCK!$F$10:$AB$209,16,0),IF($AE1038=$AE1037,(IF(BG1037&gt;=1,BG1037-COUNTIFS($AE1037:$AE1037,$AC1038,AT1037:AT1037,$AI$1),0)),0)),0)</f>
        <v>0</v>
      </c>
      <c r="BH1038" s="1">
        <f>IFERROR(IF($AE1038&gt;$AE1037,VLOOKUP($AC1038+AU$1,STOCK!$F$10:$AB$209,16,0),IF($AE1038=$AE1037,(IF(BH1037&gt;=1,BH1037-COUNTIFS($AE1037:$AE1037,$AC1038,AU1037:AU1037,$AI$1),0)),0)),0)</f>
        <v>0</v>
      </c>
      <c r="BI1038" s="1">
        <f>IFERROR(IF($AE1038&gt;$AE1037,VLOOKUP($AC1038+AV$1,STOCK!$F$10:$AB$209,16,0),IF($AE1038=$AE1037,(IF(BI1037&gt;=1,BI1037-COUNTIFS($AE1037:$AE1037,$AC1038,AV1037:AV1037,$AI$1),0)),0)),0)</f>
        <v>0</v>
      </c>
      <c r="BJ1038" s="1">
        <f>IFERROR(IF($AE1038&gt;$AE1037,VLOOKUP($AC1038+AW$1,STOCK!$F$10:$AB$209,16,0),IF($AE1038=$AE1037,(IF(BJ1037&gt;=1,BJ1037-COUNTIFS($AE1037:$AE1037,$AC1038,AW1037:AW1037,$AI$1),0)),0)),0)</f>
        <v>0</v>
      </c>
      <c r="BK1038" s="1">
        <f>IFERROR(IF($AE1038&gt;$AE1037,VLOOKUP($AC1038+AX$1,STOCK!$F$10:$AB$209,16,0),IF($AE1038=$AE1037,(IF(BK1037&gt;=1,BK1037-COUNTIFS($AE1037:$AE1037,$AC1038,AX1037:AX1037,$AI$1),0)),0)),0)</f>
        <v>0</v>
      </c>
      <c r="BL1038" s="1">
        <f>IFERROR(IF($AE1038&gt;$AE1037,VLOOKUP($AC1038+AL$1,STOCK!$F$10:$AB$209,17,0),IF($AE1038=$AE1037,(IF(BL1037&gt;=1,BL1037-COUNTIFS($AE1037:$AE1037,$AC1038,AL1037:AL1037,$AI$2),0)),0)),0)</f>
        <v>0</v>
      </c>
      <c r="BM1038" s="1">
        <f>IFERROR(IF($AE1038&gt;$AE1037,VLOOKUP($AC1038+AM$1,STOCK!$F$10:$AB$209,17,0),IF($AE1038=$AE1037,(IF(BM1037&gt;=1,BM1037-COUNTIFS($AE1037:$AE1037,$AC1038,AM1037:AM1037,$AI$2),0)),0)),0)</f>
        <v>0</v>
      </c>
      <c r="BN1038" s="1">
        <f>IFERROR(IF($AE1038&gt;$AE1037,VLOOKUP($AC1038+AN$1,STOCK!$F$10:$AB$209,17,0),IF($AE1038=$AE1037,(IF(BN1037&gt;=1,BN1037-COUNTIFS($AE1037:$AE1037,$AC1038,AN1037:AN1037,$AI$2),0)),0)),0)</f>
        <v>0</v>
      </c>
      <c r="BO1038" s="1">
        <f>IFERROR(IF($AE1038&gt;$AE1037,VLOOKUP($AC1038+AO$1,STOCK!$F$10:$AB$209,17,0),IF($AE1038=$AE1037,(IF(BO1037&gt;=1,BO1037-COUNTIFS($AE1037:$AE1037,$AC1038,AO1037:AO1037,$AI$2),0)),0)),0)</f>
        <v>0</v>
      </c>
      <c r="BP1038" s="1">
        <f>IFERROR(IF($AE1038&gt;$AE1037,VLOOKUP($AC1038+AP$1,STOCK!$F$10:$AB$209,17,0),IF($AE1038=$AE1037,(IF(BP1037&gt;=1,BP1037-COUNTIFS($AE1037:$AE1037,$AC1038,AP1037:AP1037,$AI$2),0)),0)),0)</f>
        <v>0</v>
      </c>
      <c r="BQ1038" s="1">
        <f>IFERROR(IF($AE1038&gt;$AE1037,VLOOKUP($AC1038+AQ$1,STOCK!$F$10:$AB$209,17,0),IF($AE1038=$AE1037,(IF(BQ1037&gt;=1,BQ1037-COUNTIFS($AE1037:$AE1037,$AC1038,AQ1037:AQ1037,$AI$2),0)),0)),0)</f>
        <v>0</v>
      </c>
      <c r="BR1038" s="1">
        <f>IFERROR(IF($AE1038&gt;$AE1037,VLOOKUP($AC1038+AR$1,STOCK!$F$10:$AB$209,17,0),IF($AE1038=$AE1037,(IF(BR1037&gt;=1,BR1037-COUNTIFS($AE1037:$AE1037,$AC1038,AR1037:AR1037,$AI$2),0)),0)),0)</f>
        <v>0</v>
      </c>
      <c r="BS1038" s="1">
        <f>IFERROR(IF($AE1038&gt;$AE1037,VLOOKUP($AC1038+AS$1,STOCK!$F$10:$AB$209,17,0),IF($AE1038=$AE1037,(IF(BS1037&gt;=1,BS1037-COUNTIFS($AE1037:$AE1037,$AC1038,AS1037:AS1037,$AI$2),0)),0)),0)</f>
        <v>0</v>
      </c>
      <c r="BT1038" s="1">
        <f>IFERROR(IF($AE1038&gt;$AE1037,VLOOKUP($AC1038+AT$1,STOCK!$F$10:$AB$209,17,0),IF($AE1038=$AE1037,(IF(BT1037&gt;=1,BT1037-COUNTIFS($AE1037:$AE1037,$AC1038,AT1037:AT1037,$AI$2),0)),0)),0)</f>
        <v>0</v>
      </c>
      <c r="BU1038" s="1">
        <f>IFERROR(IF($AE1038&gt;$AE1037,VLOOKUP($AC1038+AU$1,STOCK!$F$10:$AB$209,17,0),IF($AE1038=$AE1037,(IF(BU1037&gt;=1,BU1037-COUNTIFS($AE1037:$AE1037,$AC1038,AU1037:AU1037,$AI$2),0)),0)),0)</f>
        <v>0</v>
      </c>
      <c r="BV1038" s="1">
        <f>IFERROR(IF($AE1038&gt;$AE1037,VLOOKUP($AC1038+AV$1,STOCK!$F$10:$AB$209,17,0),IF($AE1038=$AE1037,(IF(BV1037&gt;=1,BV1037-COUNTIFS($AE1037:$AE1037,$AC1038,AV1037:AV1037,$AI$2),0)),0)),0)</f>
        <v>0</v>
      </c>
      <c r="BW1038" s="1">
        <f>IFERROR(IF($AE1038&gt;$AE1037,VLOOKUP($AC1038+AW$1,STOCK!$F$10:$AB$209,17,0),IF($AE1038=$AE1037,(IF(BW1037&gt;=1,BW1037-COUNTIFS($AE1037:$AE1037,$AC1038,AW1037:AW1037,$AI$2),0)),0)),0)</f>
        <v>0</v>
      </c>
      <c r="BX1038" s="1">
        <f>IFERROR(IF($AE1038&gt;$AE1037,VLOOKUP($AC1038+AX$1,STOCK!$F$10:$AB$209,17,0),IF($AE1038=$AE1037,(IF(BX1037&gt;=1,BX1037-COUNTIFS($AE1037:$AE1037,$AC1038,AX1037:AX1037,$AI$2),0)),0)),0)</f>
        <v>0</v>
      </c>
    </row>
    <row r="1039" spans="29:76" x14ac:dyDescent="0.25">
      <c r="AC1039" s="1">
        <f t="shared" ref="AC1039:AC1102" si="260">IFERROR(IF(AG1039&gt;=101,LEFT(AG1039,1)*100,0),0)</f>
        <v>0</v>
      </c>
      <c r="AD1039" s="1">
        <f>IFERROR(IF(LEN(AK1039)&gt;=1,VLOOKUP(HLOOKUP(AK1039,PROFILE!$K$5:$V$8,4,0),PROFILE!$F$1:$G$3,2,0),0),0)</f>
        <v>0</v>
      </c>
      <c r="AE1039" s="1">
        <f t="shared" ref="AE1039:AE1102" si="261">IFERROR(IF(AG1039&gt;=101,LEFT(AG1039,1)*100,0),0)</f>
        <v>0</v>
      </c>
      <c r="AF1039" s="1">
        <v>1026</v>
      </c>
      <c r="AI1039" s="1" t="str">
        <f>IFERROR(IF($AH1039&gt;=1,VLOOKUP($AG1039,STUDENT!$O$8:$Z$1507,3,0),""),"")</f>
        <v/>
      </c>
      <c r="AJ1039" s="1" t="str">
        <f>IFERROR(IF($AH1039&gt;=1,VLOOKUP($AG1039,STUDENT!$O$8:$Z$1507,4,0),""),"")</f>
        <v/>
      </c>
      <c r="AK1039" s="1" t="str">
        <f>IFERROR(IF($AH1039&gt;=1,VLOOKUP($AG1039,STUDENT!$O$8:$Z$1507,6,0),""),"")</f>
        <v/>
      </c>
      <c r="AL1039" s="1" t="str">
        <f t="shared" ref="AL1039:AL1102" si="262">IFERROR(IF($AH1039&gt;=1,(IF($AD1039=1,(IF(BL1039&gt;=1,$AI$2,"")),IF($AD1039=2,(IF(AY1039&gt;=1,$AI$1,"")),IF($AD1039=3,(IF(MOD($AG1039+AL$1,2)=0,(IF(AY1039&gt;=1,$AI$1,"")),IF(MOD($AG1039+AL$1,2)=1,(IF(BL1039&gt;=1,$AI$2,"")),""))),"")))),""),"")</f>
        <v/>
      </c>
      <c r="AM1039" s="1" t="str">
        <f t="shared" ref="AM1039:AM1102" si="263">IFERROR(IF($AH1039&gt;=1,(IF($AD1039=1,(IF(BM1039&gt;=1,$AI$2,"")),IF($AD1039=2,(IF(AZ1039&gt;=1,$AI$1,"")),IF($AD1039=3,(IF(MOD($AG1039+AM$1,2)=0,(IF(AZ1039&gt;=1,$AI$1,"")),IF(MOD($AG1039+AM$1,2)=1,(IF(BM1039&gt;=1,$AI$2,"")),""))),"")))),""),"")</f>
        <v/>
      </c>
      <c r="AN1039" s="1" t="str">
        <f t="shared" ref="AN1039:AN1102" si="264">IFERROR(IF($AH1039&gt;=1,(IF($AD1039=1,(IF(BN1039&gt;=1,$AI$2,"")),IF($AD1039=2,(IF(BA1039&gt;=1,$AI$1,"")),IF($AD1039=3,(IF(MOD($AG1039+AN$1,2)=0,(IF(BA1039&gt;=1,$AI$1,"")),IF(MOD($AG1039+AN$1,2)=1,(IF(BN1039&gt;=1,$AI$2,"")),""))),"")))),""),"")</f>
        <v/>
      </c>
      <c r="AO1039" s="1" t="str">
        <f t="shared" ref="AO1039:AO1102" si="265">IFERROR(IF($AH1039&gt;=1,(IF($AD1039=1,(IF(BO1039&gt;=1,$AI$2,"")),IF($AD1039=2,(IF(BB1039&gt;=1,$AI$1,"")),IF($AD1039=3,(IF(MOD($AG1039+AO$1,2)=0,(IF(BB1039&gt;=1,$AI$1,"")),IF(MOD($AG1039+AO$1,2)=1,(IF(BO1039&gt;=1,$AI$2,"")),""))),"")))),""),"")</f>
        <v/>
      </c>
      <c r="AP1039" s="1" t="str">
        <f t="shared" ref="AP1039:AP1102" si="266">IFERROR(IF($AH1039&gt;=1,(IF($AD1039=1,(IF(BP1039&gt;=1,$AI$2,"")),IF($AD1039=2,(IF(BC1039&gt;=1,$AI$1,"")),IF($AD1039=3,(IF(MOD($AG1039+AP$1,2)=0,(IF(BC1039&gt;=1,$AI$1,"")),IF(MOD($AG1039+AP$1,2)=1,(IF(BP1039&gt;=1,$AI$2,"")),""))),"")))),""),"")</f>
        <v/>
      </c>
      <c r="AQ1039" s="1" t="str">
        <f t="shared" ref="AQ1039:AQ1102" si="267">IFERROR(IF($AH1039&gt;=1,(IF($AD1039=1,(IF(BQ1039&gt;=1,$AI$2,"")),IF($AD1039=2,(IF(BD1039&gt;=1,$AI$1,"")),IF($AD1039=3,(IF(MOD($AG1039+AQ$1,2)=0,(IF(BD1039&gt;=1,$AI$1,"")),IF(MOD($AG1039+AQ$1,2)=1,(IF(BQ1039&gt;=1,$AI$2,"")),""))),"")))),""),"")</f>
        <v/>
      </c>
      <c r="AR1039" s="1" t="str">
        <f t="shared" ref="AR1039:AR1102" si="268">IFERROR(IF($AH1039&gt;=1,(IF($AD1039=1,(IF(BR1039&gt;=1,$AI$2,"")),IF($AD1039=2,(IF(BE1039&gt;=1,$AI$1,"")),IF($AD1039=3,(IF(MOD($AG1039+AR$1,2)=0,(IF(BE1039&gt;=1,$AI$1,"")),IF(MOD($AG1039+AR$1,2)=1,(IF(BR1039&gt;=1,$AI$2,"")),""))),"")))),""),"")</f>
        <v/>
      </c>
      <c r="AS1039" s="1" t="str">
        <f t="shared" ref="AS1039:AS1102" si="269">IFERROR(IF($AH1039&gt;=1,(IF($AD1039=1,(IF(BS1039&gt;=1,$AI$2,"")),IF($AD1039=2,(IF(BF1039&gt;=1,$AI$1,"")),IF($AD1039=3,(IF(MOD($AG1039+AS$1,2)=0,(IF(BF1039&gt;=1,$AI$1,"")),IF(MOD($AG1039+AS$1,2)=1,(IF(BS1039&gt;=1,$AI$2,"")),""))),"")))),""),"")</f>
        <v/>
      </c>
      <c r="AT1039" s="1" t="str">
        <f t="shared" ref="AT1039:AT1102" si="270">IFERROR(IF($AH1039&gt;=1,(IF($AD1039=1,(IF(BT1039&gt;=1,$AI$2,"")),IF($AD1039=2,(IF(BG1039&gt;=1,$AI$1,"")),IF($AD1039=3,(IF(MOD($AG1039+AT$1,2)=0,(IF(BG1039&gt;=1,$AI$1,"")),IF(MOD($AG1039+AT$1,2)=1,(IF(BT1039&gt;=1,$AI$2,"")),""))),"")))),""),"")</f>
        <v/>
      </c>
      <c r="AU1039" s="1" t="str">
        <f t="shared" ref="AU1039:AU1102" si="271">IFERROR(IF($AH1039&gt;=1,(IF($AD1039=1,(IF(BU1039&gt;=1,$AI$2,"")),IF($AD1039=2,(IF(BH1039&gt;=1,$AI$1,"")),IF($AD1039=3,(IF(MOD($AG1039+AU$1,2)=0,(IF(BH1039&gt;=1,$AI$1,"")),IF(MOD($AG1039+AU$1,2)=1,(IF(BU1039&gt;=1,$AI$2,"")),""))),"")))),""),"")</f>
        <v/>
      </c>
      <c r="AV1039" s="1" t="str">
        <f t="shared" ref="AV1039:AV1102" si="272">IFERROR(IF($AH1039&gt;=1,(IF($AD1039=1,(IF(BV1039&gt;=1,$AI$2,"")),IF($AD1039=2,(IF(BI1039&gt;=1,$AI$1,"")),IF($AD1039=3,(IF(MOD($AG1039+AV$1,2)=0,(IF(BI1039&gt;=1,$AI$1,"")),IF(MOD($AG1039+AV$1,2)=1,(IF(BV1039&gt;=1,$AI$2,"")),""))),"")))),""),"")</f>
        <v/>
      </c>
      <c r="AW1039" s="1" t="str">
        <f t="shared" ref="AW1039:AW1102" si="273">IFERROR(IF($AH1039&gt;=1,(IF($AD1039=1,(IF(BW1039&gt;=1,$AI$2,"")),IF($AD1039=2,(IF(BJ1039&gt;=1,$AI$1,"")),IF($AD1039=3,(IF(MOD($AG1039+AW$1,2)=0,(IF(BJ1039&gt;=1,$AI$1,"")),IF(MOD($AG1039+AW$1,2)=1,(IF(BW1039&gt;=1,$AI$2,"")),""))),"")))),""),"")</f>
        <v/>
      </c>
      <c r="AX1039" s="1" t="str">
        <f t="shared" ref="AX1039:AX1102" si="274">IFERROR(IF($AH1039&gt;=1,(IF($AD1039=1,(IF(BX1039&gt;=1,$AI$2,"")),IF($AD1039=2,(IF(BK1039&gt;=1,$AI$1,"")),IF($AD1039=3,(IF(MOD($AG1039+AX$1,2)=0,(IF(BK1039&gt;=1,$AI$1,"")),IF(MOD($AG1039+AX$1,2)=1,(IF(BX1039&gt;=1,$AI$2,"")),""))),"")))),""),"")</f>
        <v/>
      </c>
      <c r="AY1039" s="1">
        <f>IFERROR(IF($AE1039&gt;$AE1038,VLOOKUP($AC1039+AL$1,STOCK!$F$10:$AB$209,16,0),IF($AE1039=$AE1038,(IF(AY1038&gt;=1,AY1038-COUNTIFS($AE1038:$AE1038,$AC1039,AL1038:AL1038,$AI$1),0)),0)),0)</f>
        <v>0</v>
      </c>
      <c r="AZ1039" s="1">
        <f>IFERROR(IF($AE1039&gt;$AE1038,VLOOKUP($AC1039+AM$1,STOCK!$F$10:$AB$209,16,0),IF($AE1039=$AE1038,(IF(AZ1038&gt;=1,AZ1038-COUNTIFS($AE1038:$AE1038,$AC1039,AM1038:AM1038,$AI$1),0)),0)),0)</f>
        <v>0</v>
      </c>
      <c r="BA1039" s="1">
        <f>IFERROR(IF($AE1039&gt;$AE1038,VLOOKUP($AC1039+AN$1,STOCK!$F$10:$AB$209,16,0),IF($AE1039=$AE1038,(IF(BA1038&gt;=1,BA1038-COUNTIFS($AE1038:$AE1038,$AC1039,AN1038:AN1038,$AI$1),0)),0)),0)</f>
        <v>0</v>
      </c>
      <c r="BB1039" s="1">
        <f>IFERROR(IF($AE1039&gt;$AE1038,VLOOKUP($AC1039+AO$1,STOCK!$F$10:$AB$209,16,0),IF($AE1039=$AE1038,(IF(BB1038&gt;=1,BB1038-COUNTIFS($AE1038:$AE1038,$AC1039,AO1038:AO1038,$AI$1),0)),0)),0)</f>
        <v>0</v>
      </c>
      <c r="BC1039" s="1">
        <f>IFERROR(IF($AE1039&gt;$AE1038,VLOOKUP($AC1039+AP$1,STOCK!$F$10:$AB$209,16,0),IF($AE1039=$AE1038,(IF(BC1038&gt;=1,BC1038-COUNTIFS($AE1038:$AE1038,$AC1039,AP1038:AP1038,$AI$1),0)),0)),0)</f>
        <v>0</v>
      </c>
      <c r="BD1039" s="1">
        <f>IFERROR(IF($AE1039&gt;$AE1038,VLOOKUP($AC1039+AQ$1,STOCK!$F$10:$AB$209,16,0),IF($AE1039=$AE1038,(IF(BD1038&gt;=1,BD1038-COUNTIFS($AE1038:$AE1038,$AC1039,AQ1038:AQ1038,$AI$1),0)),0)),0)</f>
        <v>0</v>
      </c>
      <c r="BE1039" s="1">
        <f>IFERROR(IF($AE1039&gt;$AE1038,VLOOKUP($AC1039+AR$1,STOCK!$F$10:$AB$209,16,0),IF($AE1039=$AE1038,(IF(BE1038&gt;=1,BE1038-COUNTIFS($AE1038:$AE1038,$AC1039,AR1038:AR1038,$AI$1),0)),0)),0)</f>
        <v>0</v>
      </c>
      <c r="BF1039" s="1">
        <f>IFERROR(IF($AE1039&gt;$AE1038,VLOOKUP($AC1039+AS$1,STOCK!$F$10:$AB$209,16,0),IF($AE1039=$AE1038,(IF(BF1038&gt;=1,BF1038-COUNTIFS($AE1038:$AE1038,$AC1039,AS1038:AS1038,$AI$1),0)),0)),0)</f>
        <v>0</v>
      </c>
      <c r="BG1039" s="1">
        <f>IFERROR(IF($AE1039&gt;$AE1038,VLOOKUP($AC1039+AT$1,STOCK!$F$10:$AB$209,16,0),IF($AE1039=$AE1038,(IF(BG1038&gt;=1,BG1038-COUNTIFS($AE1038:$AE1038,$AC1039,AT1038:AT1038,$AI$1),0)),0)),0)</f>
        <v>0</v>
      </c>
      <c r="BH1039" s="1">
        <f>IFERROR(IF($AE1039&gt;$AE1038,VLOOKUP($AC1039+AU$1,STOCK!$F$10:$AB$209,16,0),IF($AE1039=$AE1038,(IF(BH1038&gt;=1,BH1038-COUNTIFS($AE1038:$AE1038,$AC1039,AU1038:AU1038,$AI$1),0)),0)),0)</f>
        <v>0</v>
      </c>
      <c r="BI1039" s="1">
        <f>IFERROR(IF($AE1039&gt;$AE1038,VLOOKUP($AC1039+AV$1,STOCK!$F$10:$AB$209,16,0),IF($AE1039=$AE1038,(IF(BI1038&gt;=1,BI1038-COUNTIFS($AE1038:$AE1038,$AC1039,AV1038:AV1038,$AI$1),0)),0)),0)</f>
        <v>0</v>
      </c>
      <c r="BJ1039" s="1">
        <f>IFERROR(IF($AE1039&gt;$AE1038,VLOOKUP($AC1039+AW$1,STOCK!$F$10:$AB$209,16,0),IF($AE1039=$AE1038,(IF(BJ1038&gt;=1,BJ1038-COUNTIFS($AE1038:$AE1038,$AC1039,AW1038:AW1038,$AI$1),0)),0)),0)</f>
        <v>0</v>
      </c>
      <c r="BK1039" s="1">
        <f>IFERROR(IF($AE1039&gt;$AE1038,VLOOKUP($AC1039+AX$1,STOCK!$F$10:$AB$209,16,0),IF($AE1039=$AE1038,(IF(BK1038&gt;=1,BK1038-COUNTIFS($AE1038:$AE1038,$AC1039,AX1038:AX1038,$AI$1),0)),0)),0)</f>
        <v>0</v>
      </c>
      <c r="BL1039" s="1">
        <f>IFERROR(IF($AE1039&gt;$AE1038,VLOOKUP($AC1039+AL$1,STOCK!$F$10:$AB$209,17,0),IF($AE1039=$AE1038,(IF(BL1038&gt;=1,BL1038-COUNTIFS($AE1038:$AE1038,$AC1039,AL1038:AL1038,$AI$2),0)),0)),0)</f>
        <v>0</v>
      </c>
      <c r="BM1039" s="1">
        <f>IFERROR(IF($AE1039&gt;$AE1038,VLOOKUP($AC1039+AM$1,STOCK!$F$10:$AB$209,17,0),IF($AE1039=$AE1038,(IF(BM1038&gt;=1,BM1038-COUNTIFS($AE1038:$AE1038,$AC1039,AM1038:AM1038,$AI$2),0)),0)),0)</f>
        <v>0</v>
      </c>
      <c r="BN1039" s="1">
        <f>IFERROR(IF($AE1039&gt;$AE1038,VLOOKUP($AC1039+AN$1,STOCK!$F$10:$AB$209,17,0),IF($AE1039=$AE1038,(IF(BN1038&gt;=1,BN1038-COUNTIFS($AE1038:$AE1038,$AC1039,AN1038:AN1038,$AI$2),0)),0)),0)</f>
        <v>0</v>
      </c>
      <c r="BO1039" s="1">
        <f>IFERROR(IF($AE1039&gt;$AE1038,VLOOKUP($AC1039+AO$1,STOCK!$F$10:$AB$209,17,0),IF($AE1039=$AE1038,(IF(BO1038&gt;=1,BO1038-COUNTIFS($AE1038:$AE1038,$AC1039,AO1038:AO1038,$AI$2),0)),0)),0)</f>
        <v>0</v>
      </c>
      <c r="BP1039" s="1">
        <f>IFERROR(IF($AE1039&gt;$AE1038,VLOOKUP($AC1039+AP$1,STOCK!$F$10:$AB$209,17,0),IF($AE1039=$AE1038,(IF(BP1038&gt;=1,BP1038-COUNTIFS($AE1038:$AE1038,$AC1039,AP1038:AP1038,$AI$2),0)),0)),0)</f>
        <v>0</v>
      </c>
      <c r="BQ1039" s="1">
        <f>IFERROR(IF($AE1039&gt;$AE1038,VLOOKUP($AC1039+AQ$1,STOCK!$F$10:$AB$209,17,0),IF($AE1039=$AE1038,(IF(BQ1038&gt;=1,BQ1038-COUNTIFS($AE1038:$AE1038,$AC1039,AQ1038:AQ1038,$AI$2),0)),0)),0)</f>
        <v>0</v>
      </c>
      <c r="BR1039" s="1">
        <f>IFERROR(IF($AE1039&gt;$AE1038,VLOOKUP($AC1039+AR$1,STOCK!$F$10:$AB$209,17,0),IF($AE1039=$AE1038,(IF(BR1038&gt;=1,BR1038-COUNTIFS($AE1038:$AE1038,$AC1039,AR1038:AR1038,$AI$2),0)),0)),0)</f>
        <v>0</v>
      </c>
      <c r="BS1039" s="1">
        <f>IFERROR(IF($AE1039&gt;$AE1038,VLOOKUP($AC1039+AS$1,STOCK!$F$10:$AB$209,17,0),IF($AE1039=$AE1038,(IF(BS1038&gt;=1,BS1038-COUNTIFS($AE1038:$AE1038,$AC1039,AS1038:AS1038,$AI$2),0)),0)),0)</f>
        <v>0</v>
      </c>
      <c r="BT1039" s="1">
        <f>IFERROR(IF($AE1039&gt;$AE1038,VLOOKUP($AC1039+AT$1,STOCK!$F$10:$AB$209,17,0),IF($AE1039=$AE1038,(IF(BT1038&gt;=1,BT1038-COUNTIFS($AE1038:$AE1038,$AC1039,AT1038:AT1038,$AI$2),0)),0)),0)</f>
        <v>0</v>
      </c>
      <c r="BU1039" s="1">
        <f>IFERROR(IF($AE1039&gt;$AE1038,VLOOKUP($AC1039+AU$1,STOCK!$F$10:$AB$209,17,0),IF($AE1039=$AE1038,(IF(BU1038&gt;=1,BU1038-COUNTIFS($AE1038:$AE1038,$AC1039,AU1038:AU1038,$AI$2),0)),0)),0)</f>
        <v>0</v>
      </c>
      <c r="BV1039" s="1">
        <f>IFERROR(IF($AE1039&gt;$AE1038,VLOOKUP($AC1039+AV$1,STOCK!$F$10:$AB$209,17,0),IF($AE1039=$AE1038,(IF(BV1038&gt;=1,BV1038-COUNTIFS($AE1038:$AE1038,$AC1039,AV1038:AV1038,$AI$2),0)),0)),0)</f>
        <v>0</v>
      </c>
      <c r="BW1039" s="1">
        <f>IFERROR(IF($AE1039&gt;$AE1038,VLOOKUP($AC1039+AW$1,STOCK!$F$10:$AB$209,17,0),IF($AE1039=$AE1038,(IF(BW1038&gt;=1,BW1038-COUNTIFS($AE1038:$AE1038,$AC1039,AW1038:AW1038,$AI$2),0)),0)),0)</f>
        <v>0</v>
      </c>
      <c r="BX1039" s="1">
        <f>IFERROR(IF($AE1039&gt;$AE1038,VLOOKUP($AC1039+AX$1,STOCK!$F$10:$AB$209,17,0),IF($AE1039=$AE1038,(IF(BX1038&gt;=1,BX1038-COUNTIFS($AE1038:$AE1038,$AC1039,AX1038:AX1038,$AI$2),0)),0)),0)</f>
        <v>0</v>
      </c>
    </row>
    <row r="1040" spans="29:76" x14ac:dyDescent="0.25">
      <c r="AC1040" s="1">
        <f t="shared" si="260"/>
        <v>0</v>
      </c>
      <c r="AD1040" s="1">
        <f>IFERROR(IF(LEN(AK1040)&gt;=1,VLOOKUP(HLOOKUP(AK1040,PROFILE!$K$5:$V$8,4,0),PROFILE!$F$1:$G$3,2,0),0),0)</f>
        <v>0</v>
      </c>
      <c r="AE1040" s="1">
        <f t="shared" si="261"/>
        <v>0</v>
      </c>
      <c r="AF1040" s="1">
        <v>1027</v>
      </c>
      <c r="AI1040" s="1" t="str">
        <f>IFERROR(IF($AH1040&gt;=1,VLOOKUP($AG1040,STUDENT!$O$8:$Z$1507,3,0),""),"")</f>
        <v/>
      </c>
      <c r="AJ1040" s="1" t="str">
        <f>IFERROR(IF($AH1040&gt;=1,VLOOKUP($AG1040,STUDENT!$O$8:$Z$1507,4,0),""),"")</f>
        <v/>
      </c>
      <c r="AK1040" s="1" t="str">
        <f>IFERROR(IF($AH1040&gt;=1,VLOOKUP($AG1040,STUDENT!$O$8:$Z$1507,6,0),""),"")</f>
        <v/>
      </c>
      <c r="AL1040" s="1" t="str">
        <f t="shared" si="262"/>
        <v/>
      </c>
      <c r="AM1040" s="1" t="str">
        <f t="shared" si="263"/>
        <v/>
      </c>
      <c r="AN1040" s="1" t="str">
        <f t="shared" si="264"/>
        <v/>
      </c>
      <c r="AO1040" s="1" t="str">
        <f t="shared" si="265"/>
        <v/>
      </c>
      <c r="AP1040" s="1" t="str">
        <f t="shared" si="266"/>
        <v/>
      </c>
      <c r="AQ1040" s="1" t="str">
        <f t="shared" si="267"/>
        <v/>
      </c>
      <c r="AR1040" s="1" t="str">
        <f t="shared" si="268"/>
        <v/>
      </c>
      <c r="AS1040" s="1" t="str">
        <f t="shared" si="269"/>
        <v/>
      </c>
      <c r="AT1040" s="1" t="str">
        <f t="shared" si="270"/>
        <v/>
      </c>
      <c r="AU1040" s="1" t="str">
        <f t="shared" si="271"/>
        <v/>
      </c>
      <c r="AV1040" s="1" t="str">
        <f t="shared" si="272"/>
        <v/>
      </c>
      <c r="AW1040" s="1" t="str">
        <f t="shared" si="273"/>
        <v/>
      </c>
      <c r="AX1040" s="1" t="str">
        <f t="shared" si="274"/>
        <v/>
      </c>
      <c r="AY1040" s="1">
        <f>IFERROR(IF($AE1040&gt;$AE1039,VLOOKUP($AC1040+AL$1,STOCK!$F$10:$AB$209,16,0),IF($AE1040=$AE1039,(IF(AY1039&gt;=1,AY1039-COUNTIFS($AE1039:$AE1039,$AC1040,AL1039:AL1039,$AI$1),0)),0)),0)</f>
        <v>0</v>
      </c>
      <c r="AZ1040" s="1">
        <f>IFERROR(IF($AE1040&gt;$AE1039,VLOOKUP($AC1040+AM$1,STOCK!$F$10:$AB$209,16,0),IF($AE1040=$AE1039,(IF(AZ1039&gt;=1,AZ1039-COUNTIFS($AE1039:$AE1039,$AC1040,AM1039:AM1039,$AI$1),0)),0)),0)</f>
        <v>0</v>
      </c>
      <c r="BA1040" s="1">
        <f>IFERROR(IF($AE1040&gt;$AE1039,VLOOKUP($AC1040+AN$1,STOCK!$F$10:$AB$209,16,0),IF($AE1040=$AE1039,(IF(BA1039&gt;=1,BA1039-COUNTIFS($AE1039:$AE1039,$AC1040,AN1039:AN1039,$AI$1),0)),0)),0)</f>
        <v>0</v>
      </c>
      <c r="BB1040" s="1">
        <f>IFERROR(IF($AE1040&gt;$AE1039,VLOOKUP($AC1040+AO$1,STOCK!$F$10:$AB$209,16,0),IF($AE1040=$AE1039,(IF(BB1039&gt;=1,BB1039-COUNTIFS($AE1039:$AE1039,$AC1040,AO1039:AO1039,$AI$1),0)),0)),0)</f>
        <v>0</v>
      </c>
      <c r="BC1040" s="1">
        <f>IFERROR(IF($AE1040&gt;$AE1039,VLOOKUP($AC1040+AP$1,STOCK!$F$10:$AB$209,16,0),IF($AE1040=$AE1039,(IF(BC1039&gt;=1,BC1039-COUNTIFS($AE1039:$AE1039,$AC1040,AP1039:AP1039,$AI$1),0)),0)),0)</f>
        <v>0</v>
      </c>
      <c r="BD1040" s="1">
        <f>IFERROR(IF($AE1040&gt;$AE1039,VLOOKUP($AC1040+AQ$1,STOCK!$F$10:$AB$209,16,0),IF($AE1040=$AE1039,(IF(BD1039&gt;=1,BD1039-COUNTIFS($AE1039:$AE1039,$AC1040,AQ1039:AQ1039,$AI$1),0)),0)),0)</f>
        <v>0</v>
      </c>
      <c r="BE1040" s="1">
        <f>IFERROR(IF($AE1040&gt;$AE1039,VLOOKUP($AC1040+AR$1,STOCK!$F$10:$AB$209,16,0),IF($AE1040=$AE1039,(IF(BE1039&gt;=1,BE1039-COUNTIFS($AE1039:$AE1039,$AC1040,AR1039:AR1039,$AI$1),0)),0)),0)</f>
        <v>0</v>
      </c>
      <c r="BF1040" s="1">
        <f>IFERROR(IF($AE1040&gt;$AE1039,VLOOKUP($AC1040+AS$1,STOCK!$F$10:$AB$209,16,0),IF($AE1040=$AE1039,(IF(BF1039&gt;=1,BF1039-COUNTIFS($AE1039:$AE1039,$AC1040,AS1039:AS1039,$AI$1),0)),0)),0)</f>
        <v>0</v>
      </c>
      <c r="BG1040" s="1">
        <f>IFERROR(IF($AE1040&gt;$AE1039,VLOOKUP($AC1040+AT$1,STOCK!$F$10:$AB$209,16,0),IF($AE1040=$AE1039,(IF(BG1039&gt;=1,BG1039-COUNTIFS($AE1039:$AE1039,$AC1040,AT1039:AT1039,$AI$1),0)),0)),0)</f>
        <v>0</v>
      </c>
      <c r="BH1040" s="1">
        <f>IFERROR(IF($AE1040&gt;$AE1039,VLOOKUP($AC1040+AU$1,STOCK!$F$10:$AB$209,16,0),IF($AE1040=$AE1039,(IF(BH1039&gt;=1,BH1039-COUNTIFS($AE1039:$AE1039,$AC1040,AU1039:AU1039,$AI$1),0)),0)),0)</f>
        <v>0</v>
      </c>
      <c r="BI1040" s="1">
        <f>IFERROR(IF($AE1040&gt;$AE1039,VLOOKUP($AC1040+AV$1,STOCK!$F$10:$AB$209,16,0),IF($AE1040=$AE1039,(IF(BI1039&gt;=1,BI1039-COUNTIFS($AE1039:$AE1039,$AC1040,AV1039:AV1039,$AI$1),0)),0)),0)</f>
        <v>0</v>
      </c>
      <c r="BJ1040" s="1">
        <f>IFERROR(IF($AE1040&gt;$AE1039,VLOOKUP($AC1040+AW$1,STOCK!$F$10:$AB$209,16,0),IF($AE1040=$AE1039,(IF(BJ1039&gt;=1,BJ1039-COUNTIFS($AE1039:$AE1039,$AC1040,AW1039:AW1039,$AI$1),0)),0)),0)</f>
        <v>0</v>
      </c>
      <c r="BK1040" s="1">
        <f>IFERROR(IF($AE1040&gt;$AE1039,VLOOKUP($AC1040+AX$1,STOCK!$F$10:$AB$209,16,0),IF($AE1040=$AE1039,(IF(BK1039&gt;=1,BK1039-COUNTIFS($AE1039:$AE1039,$AC1040,AX1039:AX1039,$AI$1),0)),0)),0)</f>
        <v>0</v>
      </c>
      <c r="BL1040" s="1">
        <f>IFERROR(IF($AE1040&gt;$AE1039,VLOOKUP($AC1040+AL$1,STOCK!$F$10:$AB$209,17,0),IF($AE1040=$AE1039,(IF(BL1039&gt;=1,BL1039-COUNTIFS($AE1039:$AE1039,$AC1040,AL1039:AL1039,$AI$2),0)),0)),0)</f>
        <v>0</v>
      </c>
      <c r="BM1040" s="1">
        <f>IFERROR(IF($AE1040&gt;$AE1039,VLOOKUP($AC1040+AM$1,STOCK!$F$10:$AB$209,17,0),IF($AE1040=$AE1039,(IF(BM1039&gt;=1,BM1039-COUNTIFS($AE1039:$AE1039,$AC1040,AM1039:AM1039,$AI$2),0)),0)),0)</f>
        <v>0</v>
      </c>
      <c r="BN1040" s="1">
        <f>IFERROR(IF($AE1040&gt;$AE1039,VLOOKUP($AC1040+AN$1,STOCK!$F$10:$AB$209,17,0),IF($AE1040=$AE1039,(IF(BN1039&gt;=1,BN1039-COUNTIFS($AE1039:$AE1039,$AC1040,AN1039:AN1039,$AI$2),0)),0)),0)</f>
        <v>0</v>
      </c>
      <c r="BO1040" s="1">
        <f>IFERROR(IF($AE1040&gt;$AE1039,VLOOKUP($AC1040+AO$1,STOCK!$F$10:$AB$209,17,0),IF($AE1040=$AE1039,(IF(BO1039&gt;=1,BO1039-COUNTIFS($AE1039:$AE1039,$AC1040,AO1039:AO1039,$AI$2),0)),0)),0)</f>
        <v>0</v>
      </c>
      <c r="BP1040" s="1">
        <f>IFERROR(IF($AE1040&gt;$AE1039,VLOOKUP($AC1040+AP$1,STOCK!$F$10:$AB$209,17,0),IF($AE1040=$AE1039,(IF(BP1039&gt;=1,BP1039-COUNTIFS($AE1039:$AE1039,$AC1040,AP1039:AP1039,$AI$2),0)),0)),0)</f>
        <v>0</v>
      </c>
      <c r="BQ1040" s="1">
        <f>IFERROR(IF($AE1040&gt;$AE1039,VLOOKUP($AC1040+AQ$1,STOCK!$F$10:$AB$209,17,0),IF($AE1040=$AE1039,(IF(BQ1039&gt;=1,BQ1039-COUNTIFS($AE1039:$AE1039,$AC1040,AQ1039:AQ1039,$AI$2),0)),0)),0)</f>
        <v>0</v>
      </c>
      <c r="BR1040" s="1">
        <f>IFERROR(IF($AE1040&gt;$AE1039,VLOOKUP($AC1040+AR$1,STOCK!$F$10:$AB$209,17,0),IF($AE1040=$AE1039,(IF(BR1039&gt;=1,BR1039-COUNTIFS($AE1039:$AE1039,$AC1040,AR1039:AR1039,$AI$2),0)),0)),0)</f>
        <v>0</v>
      </c>
      <c r="BS1040" s="1">
        <f>IFERROR(IF($AE1040&gt;$AE1039,VLOOKUP($AC1040+AS$1,STOCK!$F$10:$AB$209,17,0),IF($AE1040=$AE1039,(IF(BS1039&gt;=1,BS1039-COUNTIFS($AE1039:$AE1039,$AC1040,AS1039:AS1039,$AI$2),0)),0)),0)</f>
        <v>0</v>
      </c>
      <c r="BT1040" s="1">
        <f>IFERROR(IF($AE1040&gt;$AE1039,VLOOKUP($AC1040+AT$1,STOCK!$F$10:$AB$209,17,0),IF($AE1040=$AE1039,(IF(BT1039&gt;=1,BT1039-COUNTIFS($AE1039:$AE1039,$AC1040,AT1039:AT1039,$AI$2),0)),0)),0)</f>
        <v>0</v>
      </c>
      <c r="BU1040" s="1">
        <f>IFERROR(IF($AE1040&gt;$AE1039,VLOOKUP($AC1040+AU$1,STOCK!$F$10:$AB$209,17,0),IF($AE1040=$AE1039,(IF(BU1039&gt;=1,BU1039-COUNTIFS($AE1039:$AE1039,$AC1040,AU1039:AU1039,$AI$2),0)),0)),0)</f>
        <v>0</v>
      </c>
      <c r="BV1040" s="1">
        <f>IFERROR(IF($AE1040&gt;$AE1039,VLOOKUP($AC1040+AV$1,STOCK!$F$10:$AB$209,17,0),IF($AE1040=$AE1039,(IF(BV1039&gt;=1,BV1039-COUNTIFS($AE1039:$AE1039,$AC1040,AV1039:AV1039,$AI$2),0)),0)),0)</f>
        <v>0</v>
      </c>
      <c r="BW1040" s="1">
        <f>IFERROR(IF($AE1040&gt;$AE1039,VLOOKUP($AC1040+AW$1,STOCK!$F$10:$AB$209,17,0),IF($AE1040=$AE1039,(IF(BW1039&gt;=1,BW1039-COUNTIFS($AE1039:$AE1039,$AC1040,AW1039:AW1039,$AI$2),0)),0)),0)</f>
        <v>0</v>
      </c>
      <c r="BX1040" s="1">
        <f>IFERROR(IF($AE1040&gt;$AE1039,VLOOKUP($AC1040+AX$1,STOCK!$F$10:$AB$209,17,0),IF($AE1040=$AE1039,(IF(BX1039&gt;=1,BX1039-COUNTIFS($AE1039:$AE1039,$AC1040,AX1039:AX1039,$AI$2),0)),0)),0)</f>
        <v>0</v>
      </c>
    </row>
    <row r="1041" spans="29:76" x14ac:dyDescent="0.25">
      <c r="AC1041" s="1">
        <f t="shared" si="260"/>
        <v>0</v>
      </c>
      <c r="AD1041" s="1">
        <f>IFERROR(IF(LEN(AK1041)&gt;=1,VLOOKUP(HLOOKUP(AK1041,PROFILE!$K$5:$V$8,4,0),PROFILE!$F$1:$G$3,2,0),0),0)</f>
        <v>0</v>
      </c>
      <c r="AE1041" s="1">
        <f t="shared" si="261"/>
        <v>0</v>
      </c>
      <c r="AF1041" s="1">
        <v>1028</v>
      </c>
      <c r="AI1041" s="1" t="str">
        <f>IFERROR(IF($AH1041&gt;=1,VLOOKUP($AG1041,STUDENT!$O$8:$Z$1507,3,0),""),"")</f>
        <v/>
      </c>
      <c r="AJ1041" s="1" t="str">
        <f>IFERROR(IF($AH1041&gt;=1,VLOOKUP($AG1041,STUDENT!$O$8:$Z$1507,4,0),""),"")</f>
        <v/>
      </c>
      <c r="AK1041" s="1" t="str">
        <f>IFERROR(IF($AH1041&gt;=1,VLOOKUP($AG1041,STUDENT!$O$8:$Z$1507,6,0),""),"")</f>
        <v/>
      </c>
      <c r="AL1041" s="1" t="str">
        <f t="shared" si="262"/>
        <v/>
      </c>
      <c r="AM1041" s="1" t="str">
        <f t="shared" si="263"/>
        <v/>
      </c>
      <c r="AN1041" s="1" t="str">
        <f t="shared" si="264"/>
        <v/>
      </c>
      <c r="AO1041" s="1" t="str">
        <f t="shared" si="265"/>
        <v/>
      </c>
      <c r="AP1041" s="1" t="str">
        <f t="shared" si="266"/>
        <v/>
      </c>
      <c r="AQ1041" s="1" t="str">
        <f t="shared" si="267"/>
        <v/>
      </c>
      <c r="AR1041" s="1" t="str">
        <f t="shared" si="268"/>
        <v/>
      </c>
      <c r="AS1041" s="1" t="str">
        <f t="shared" si="269"/>
        <v/>
      </c>
      <c r="AT1041" s="1" t="str">
        <f t="shared" si="270"/>
        <v/>
      </c>
      <c r="AU1041" s="1" t="str">
        <f t="shared" si="271"/>
        <v/>
      </c>
      <c r="AV1041" s="1" t="str">
        <f t="shared" si="272"/>
        <v/>
      </c>
      <c r="AW1041" s="1" t="str">
        <f t="shared" si="273"/>
        <v/>
      </c>
      <c r="AX1041" s="1" t="str">
        <f t="shared" si="274"/>
        <v/>
      </c>
      <c r="AY1041" s="1">
        <f>IFERROR(IF($AE1041&gt;$AE1040,VLOOKUP($AC1041+AL$1,STOCK!$F$10:$AB$209,16,0),IF($AE1041=$AE1040,(IF(AY1040&gt;=1,AY1040-COUNTIFS($AE1040:$AE1040,$AC1041,AL1040:AL1040,$AI$1),0)),0)),0)</f>
        <v>0</v>
      </c>
      <c r="AZ1041" s="1">
        <f>IFERROR(IF($AE1041&gt;$AE1040,VLOOKUP($AC1041+AM$1,STOCK!$F$10:$AB$209,16,0),IF($AE1041=$AE1040,(IF(AZ1040&gt;=1,AZ1040-COUNTIFS($AE1040:$AE1040,$AC1041,AM1040:AM1040,$AI$1),0)),0)),0)</f>
        <v>0</v>
      </c>
      <c r="BA1041" s="1">
        <f>IFERROR(IF($AE1041&gt;$AE1040,VLOOKUP($AC1041+AN$1,STOCK!$F$10:$AB$209,16,0),IF($AE1041=$AE1040,(IF(BA1040&gt;=1,BA1040-COUNTIFS($AE1040:$AE1040,$AC1041,AN1040:AN1040,$AI$1),0)),0)),0)</f>
        <v>0</v>
      </c>
      <c r="BB1041" s="1">
        <f>IFERROR(IF($AE1041&gt;$AE1040,VLOOKUP($AC1041+AO$1,STOCK!$F$10:$AB$209,16,0),IF($AE1041=$AE1040,(IF(BB1040&gt;=1,BB1040-COUNTIFS($AE1040:$AE1040,$AC1041,AO1040:AO1040,$AI$1),0)),0)),0)</f>
        <v>0</v>
      </c>
      <c r="BC1041" s="1">
        <f>IFERROR(IF($AE1041&gt;$AE1040,VLOOKUP($AC1041+AP$1,STOCK!$F$10:$AB$209,16,0),IF($AE1041=$AE1040,(IF(BC1040&gt;=1,BC1040-COUNTIFS($AE1040:$AE1040,$AC1041,AP1040:AP1040,$AI$1),0)),0)),0)</f>
        <v>0</v>
      </c>
      <c r="BD1041" s="1">
        <f>IFERROR(IF($AE1041&gt;$AE1040,VLOOKUP($AC1041+AQ$1,STOCK!$F$10:$AB$209,16,0),IF($AE1041=$AE1040,(IF(BD1040&gt;=1,BD1040-COUNTIFS($AE1040:$AE1040,$AC1041,AQ1040:AQ1040,$AI$1),0)),0)),0)</f>
        <v>0</v>
      </c>
      <c r="BE1041" s="1">
        <f>IFERROR(IF($AE1041&gt;$AE1040,VLOOKUP($AC1041+AR$1,STOCK!$F$10:$AB$209,16,0),IF($AE1041=$AE1040,(IF(BE1040&gt;=1,BE1040-COUNTIFS($AE1040:$AE1040,$AC1041,AR1040:AR1040,$AI$1),0)),0)),0)</f>
        <v>0</v>
      </c>
      <c r="BF1041" s="1">
        <f>IFERROR(IF($AE1041&gt;$AE1040,VLOOKUP($AC1041+AS$1,STOCK!$F$10:$AB$209,16,0),IF($AE1041=$AE1040,(IF(BF1040&gt;=1,BF1040-COUNTIFS($AE1040:$AE1040,$AC1041,AS1040:AS1040,$AI$1),0)),0)),0)</f>
        <v>0</v>
      </c>
      <c r="BG1041" s="1">
        <f>IFERROR(IF($AE1041&gt;$AE1040,VLOOKUP($AC1041+AT$1,STOCK!$F$10:$AB$209,16,0),IF($AE1041=$AE1040,(IF(BG1040&gt;=1,BG1040-COUNTIFS($AE1040:$AE1040,$AC1041,AT1040:AT1040,$AI$1),0)),0)),0)</f>
        <v>0</v>
      </c>
      <c r="BH1041" s="1">
        <f>IFERROR(IF($AE1041&gt;$AE1040,VLOOKUP($AC1041+AU$1,STOCK!$F$10:$AB$209,16,0),IF($AE1041=$AE1040,(IF(BH1040&gt;=1,BH1040-COUNTIFS($AE1040:$AE1040,$AC1041,AU1040:AU1040,$AI$1),0)),0)),0)</f>
        <v>0</v>
      </c>
      <c r="BI1041" s="1">
        <f>IFERROR(IF($AE1041&gt;$AE1040,VLOOKUP($AC1041+AV$1,STOCK!$F$10:$AB$209,16,0),IF($AE1041=$AE1040,(IF(BI1040&gt;=1,BI1040-COUNTIFS($AE1040:$AE1040,$AC1041,AV1040:AV1040,$AI$1),0)),0)),0)</f>
        <v>0</v>
      </c>
      <c r="BJ1041" s="1">
        <f>IFERROR(IF($AE1041&gt;$AE1040,VLOOKUP($AC1041+AW$1,STOCK!$F$10:$AB$209,16,0),IF($AE1041=$AE1040,(IF(BJ1040&gt;=1,BJ1040-COUNTIFS($AE1040:$AE1040,$AC1041,AW1040:AW1040,$AI$1),0)),0)),0)</f>
        <v>0</v>
      </c>
      <c r="BK1041" s="1">
        <f>IFERROR(IF($AE1041&gt;$AE1040,VLOOKUP($AC1041+AX$1,STOCK!$F$10:$AB$209,16,0),IF($AE1041=$AE1040,(IF(BK1040&gt;=1,BK1040-COUNTIFS($AE1040:$AE1040,$AC1041,AX1040:AX1040,$AI$1),0)),0)),0)</f>
        <v>0</v>
      </c>
      <c r="BL1041" s="1">
        <f>IFERROR(IF($AE1041&gt;$AE1040,VLOOKUP($AC1041+AL$1,STOCK!$F$10:$AB$209,17,0),IF($AE1041=$AE1040,(IF(BL1040&gt;=1,BL1040-COUNTIFS($AE1040:$AE1040,$AC1041,AL1040:AL1040,$AI$2),0)),0)),0)</f>
        <v>0</v>
      </c>
      <c r="BM1041" s="1">
        <f>IFERROR(IF($AE1041&gt;$AE1040,VLOOKUP($AC1041+AM$1,STOCK!$F$10:$AB$209,17,0),IF($AE1041=$AE1040,(IF(BM1040&gt;=1,BM1040-COUNTIFS($AE1040:$AE1040,$AC1041,AM1040:AM1040,$AI$2),0)),0)),0)</f>
        <v>0</v>
      </c>
      <c r="BN1041" s="1">
        <f>IFERROR(IF($AE1041&gt;$AE1040,VLOOKUP($AC1041+AN$1,STOCK!$F$10:$AB$209,17,0),IF($AE1041=$AE1040,(IF(BN1040&gt;=1,BN1040-COUNTIFS($AE1040:$AE1040,$AC1041,AN1040:AN1040,$AI$2),0)),0)),0)</f>
        <v>0</v>
      </c>
      <c r="BO1041" s="1">
        <f>IFERROR(IF($AE1041&gt;$AE1040,VLOOKUP($AC1041+AO$1,STOCK!$F$10:$AB$209,17,0),IF($AE1041=$AE1040,(IF(BO1040&gt;=1,BO1040-COUNTIFS($AE1040:$AE1040,$AC1041,AO1040:AO1040,$AI$2),0)),0)),0)</f>
        <v>0</v>
      </c>
      <c r="BP1041" s="1">
        <f>IFERROR(IF($AE1041&gt;$AE1040,VLOOKUP($AC1041+AP$1,STOCK!$F$10:$AB$209,17,0),IF($AE1041=$AE1040,(IF(BP1040&gt;=1,BP1040-COUNTIFS($AE1040:$AE1040,$AC1041,AP1040:AP1040,$AI$2),0)),0)),0)</f>
        <v>0</v>
      </c>
      <c r="BQ1041" s="1">
        <f>IFERROR(IF($AE1041&gt;$AE1040,VLOOKUP($AC1041+AQ$1,STOCK!$F$10:$AB$209,17,0),IF($AE1041=$AE1040,(IF(BQ1040&gt;=1,BQ1040-COUNTIFS($AE1040:$AE1040,$AC1041,AQ1040:AQ1040,$AI$2),0)),0)),0)</f>
        <v>0</v>
      </c>
      <c r="BR1041" s="1">
        <f>IFERROR(IF($AE1041&gt;$AE1040,VLOOKUP($AC1041+AR$1,STOCK!$F$10:$AB$209,17,0),IF($AE1041=$AE1040,(IF(BR1040&gt;=1,BR1040-COUNTIFS($AE1040:$AE1040,$AC1041,AR1040:AR1040,$AI$2),0)),0)),0)</f>
        <v>0</v>
      </c>
      <c r="BS1041" s="1">
        <f>IFERROR(IF($AE1041&gt;$AE1040,VLOOKUP($AC1041+AS$1,STOCK!$F$10:$AB$209,17,0),IF($AE1041=$AE1040,(IF(BS1040&gt;=1,BS1040-COUNTIFS($AE1040:$AE1040,$AC1041,AS1040:AS1040,$AI$2),0)),0)),0)</f>
        <v>0</v>
      </c>
      <c r="BT1041" s="1">
        <f>IFERROR(IF($AE1041&gt;$AE1040,VLOOKUP($AC1041+AT$1,STOCK!$F$10:$AB$209,17,0),IF($AE1041=$AE1040,(IF(BT1040&gt;=1,BT1040-COUNTIFS($AE1040:$AE1040,$AC1041,AT1040:AT1040,$AI$2),0)),0)),0)</f>
        <v>0</v>
      </c>
      <c r="BU1041" s="1">
        <f>IFERROR(IF($AE1041&gt;$AE1040,VLOOKUP($AC1041+AU$1,STOCK!$F$10:$AB$209,17,0),IF($AE1041=$AE1040,(IF(BU1040&gt;=1,BU1040-COUNTIFS($AE1040:$AE1040,$AC1041,AU1040:AU1040,$AI$2),0)),0)),0)</f>
        <v>0</v>
      </c>
      <c r="BV1041" s="1">
        <f>IFERROR(IF($AE1041&gt;$AE1040,VLOOKUP($AC1041+AV$1,STOCK!$F$10:$AB$209,17,0),IF($AE1041=$AE1040,(IF(BV1040&gt;=1,BV1040-COUNTIFS($AE1040:$AE1040,$AC1041,AV1040:AV1040,$AI$2),0)),0)),0)</f>
        <v>0</v>
      </c>
      <c r="BW1041" s="1">
        <f>IFERROR(IF($AE1041&gt;$AE1040,VLOOKUP($AC1041+AW$1,STOCK!$F$10:$AB$209,17,0),IF($AE1041=$AE1040,(IF(BW1040&gt;=1,BW1040-COUNTIFS($AE1040:$AE1040,$AC1041,AW1040:AW1040,$AI$2),0)),0)),0)</f>
        <v>0</v>
      </c>
      <c r="BX1041" s="1">
        <f>IFERROR(IF($AE1041&gt;$AE1040,VLOOKUP($AC1041+AX$1,STOCK!$F$10:$AB$209,17,0),IF($AE1041=$AE1040,(IF(BX1040&gt;=1,BX1040-COUNTIFS($AE1040:$AE1040,$AC1041,AX1040:AX1040,$AI$2),0)),0)),0)</f>
        <v>0</v>
      </c>
    </row>
    <row r="1042" spans="29:76" x14ac:dyDescent="0.25">
      <c r="AC1042" s="1">
        <f t="shared" si="260"/>
        <v>0</v>
      </c>
      <c r="AD1042" s="1">
        <f>IFERROR(IF(LEN(AK1042)&gt;=1,VLOOKUP(HLOOKUP(AK1042,PROFILE!$K$5:$V$8,4,0),PROFILE!$F$1:$G$3,2,0),0),0)</f>
        <v>0</v>
      </c>
      <c r="AE1042" s="1">
        <f t="shared" si="261"/>
        <v>0</v>
      </c>
      <c r="AF1042" s="1">
        <v>1029</v>
      </c>
      <c r="AI1042" s="1" t="str">
        <f>IFERROR(IF($AH1042&gt;=1,VLOOKUP($AG1042,STUDENT!$O$8:$Z$1507,3,0),""),"")</f>
        <v/>
      </c>
      <c r="AJ1042" s="1" t="str">
        <f>IFERROR(IF($AH1042&gt;=1,VLOOKUP($AG1042,STUDENT!$O$8:$Z$1507,4,0),""),"")</f>
        <v/>
      </c>
      <c r="AK1042" s="1" t="str">
        <f>IFERROR(IF($AH1042&gt;=1,VLOOKUP($AG1042,STUDENT!$O$8:$Z$1507,6,0),""),"")</f>
        <v/>
      </c>
      <c r="AL1042" s="1" t="str">
        <f t="shared" si="262"/>
        <v/>
      </c>
      <c r="AM1042" s="1" t="str">
        <f t="shared" si="263"/>
        <v/>
      </c>
      <c r="AN1042" s="1" t="str">
        <f t="shared" si="264"/>
        <v/>
      </c>
      <c r="AO1042" s="1" t="str">
        <f t="shared" si="265"/>
        <v/>
      </c>
      <c r="AP1042" s="1" t="str">
        <f t="shared" si="266"/>
        <v/>
      </c>
      <c r="AQ1042" s="1" t="str">
        <f t="shared" si="267"/>
        <v/>
      </c>
      <c r="AR1042" s="1" t="str">
        <f t="shared" si="268"/>
        <v/>
      </c>
      <c r="AS1042" s="1" t="str">
        <f t="shared" si="269"/>
        <v/>
      </c>
      <c r="AT1042" s="1" t="str">
        <f t="shared" si="270"/>
        <v/>
      </c>
      <c r="AU1042" s="1" t="str">
        <f t="shared" si="271"/>
        <v/>
      </c>
      <c r="AV1042" s="1" t="str">
        <f t="shared" si="272"/>
        <v/>
      </c>
      <c r="AW1042" s="1" t="str">
        <f t="shared" si="273"/>
        <v/>
      </c>
      <c r="AX1042" s="1" t="str">
        <f t="shared" si="274"/>
        <v/>
      </c>
      <c r="AY1042" s="1">
        <f>IFERROR(IF($AE1042&gt;$AE1041,VLOOKUP($AC1042+AL$1,STOCK!$F$10:$AB$209,16,0),IF($AE1042=$AE1041,(IF(AY1041&gt;=1,AY1041-COUNTIFS($AE1041:$AE1041,$AC1042,AL1041:AL1041,$AI$1),0)),0)),0)</f>
        <v>0</v>
      </c>
      <c r="AZ1042" s="1">
        <f>IFERROR(IF($AE1042&gt;$AE1041,VLOOKUP($AC1042+AM$1,STOCK!$F$10:$AB$209,16,0),IF($AE1042=$AE1041,(IF(AZ1041&gt;=1,AZ1041-COUNTIFS($AE1041:$AE1041,$AC1042,AM1041:AM1041,$AI$1),0)),0)),0)</f>
        <v>0</v>
      </c>
      <c r="BA1042" s="1">
        <f>IFERROR(IF($AE1042&gt;$AE1041,VLOOKUP($AC1042+AN$1,STOCK!$F$10:$AB$209,16,0),IF($AE1042=$AE1041,(IF(BA1041&gt;=1,BA1041-COUNTIFS($AE1041:$AE1041,$AC1042,AN1041:AN1041,$AI$1),0)),0)),0)</f>
        <v>0</v>
      </c>
      <c r="BB1042" s="1">
        <f>IFERROR(IF($AE1042&gt;$AE1041,VLOOKUP($AC1042+AO$1,STOCK!$F$10:$AB$209,16,0),IF($AE1042=$AE1041,(IF(BB1041&gt;=1,BB1041-COUNTIFS($AE1041:$AE1041,$AC1042,AO1041:AO1041,$AI$1),0)),0)),0)</f>
        <v>0</v>
      </c>
      <c r="BC1042" s="1">
        <f>IFERROR(IF($AE1042&gt;$AE1041,VLOOKUP($AC1042+AP$1,STOCK!$F$10:$AB$209,16,0),IF($AE1042=$AE1041,(IF(BC1041&gt;=1,BC1041-COUNTIFS($AE1041:$AE1041,$AC1042,AP1041:AP1041,$AI$1),0)),0)),0)</f>
        <v>0</v>
      </c>
      <c r="BD1042" s="1">
        <f>IFERROR(IF($AE1042&gt;$AE1041,VLOOKUP($AC1042+AQ$1,STOCK!$F$10:$AB$209,16,0),IF($AE1042=$AE1041,(IF(BD1041&gt;=1,BD1041-COUNTIFS($AE1041:$AE1041,$AC1042,AQ1041:AQ1041,$AI$1),0)),0)),0)</f>
        <v>0</v>
      </c>
      <c r="BE1042" s="1">
        <f>IFERROR(IF($AE1042&gt;$AE1041,VLOOKUP($AC1042+AR$1,STOCK!$F$10:$AB$209,16,0),IF($AE1042=$AE1041,(IF(BE1041&gt;=1,BE1041-COUNTIFS($AE1041:$AE1041,$AC1042,AR1041:AR1041,$AI$1),0)),0)),0)</f>
        <v>0</v>
      </c>
      <c r="BF1042" s="1">
        <f>IFERROR(IF($AE1042&gt;$AE1041,VLOOKUP($AC1042+AS$1,STOCK!$F$10:$AB$209,16,0),IF($AE1042=$AE1041,(IF(BF1041&gt;=1,BF1041-COUNTIFS($AE1041:$AE1041,$AC1042,AS1041:AS1041,$AI$1),0)),0)),0)</f>
        <v>0</v>
      </c>
      <c r="BG1042" s="1">
        <f>IFERROR(IF($AE1042&gt;$AE1041,VLOOKUP($AC1042+AT$1,STOCK!$F$10:$AB$209,16,0),IF($AE1042=$AE1041,(IF(BG1041&gt;=1,BG1041-COUNTIFS($AE1041:$AE1041,$AC1042,AT1041:AT1041,$AI$1),0)),0)),0)</f>
        <v>0</v>
      </c>
      <c r="BH1042" s="1">
        <f>IFERROR(IF($AE1042&gt;$AE1041,VLOOKUP($AC1042+AU$1,STOCK!$F$10:$AB$209,16,0),IF($AE1042=$AE1041,(IF(BH1041&gt;=1,BH1041-COUNTIFS($AE1041:$AE1041,$AC1042,AU1041:AU1041,$AI$1),0)),0)),0)</f>
        <v>0</v>
      </c>
      <c r="BI1042" s="1">
        <f>IFERROR(IF($AE1042&gt;$AE1041,VLOOKUP($AC1042+AV$1,STOCK!$F$10:$AB$209,16,0),IF($AE1042=$AE1041,(IF(BI1041&gt;=1,BI1041-COUNTIFS($AE1041:$AE1041,$AC1042,AV1041:AV1041,$AI$1),0)),0)),0)</f>
        <v>0</v>
      </c>
      <c r="BJ1042" s="1">
        <f>IFERROR(IF($AE1042&gt;$AE1041,VLOOKUP($AC1042+AW$1,STOCK!$F$10:$AB$209,16,0),IF($AE1042=$AE1041,(IF(BJ1041&gt;=1,BJ1041-COUNTIFS($AE1041:$AE1041,$AC1042,AW1041:AW1041,$AI$1),0)),0)),0)</f>
        <v>0</v>
      </c>
      <c r="BK1042" s="1">
        <f>IFERROR(IF($AE1042&gt;$AE1041,VLOOKUP($AC1042+AX$1,STOCK!$F$10:$AB$209,16,0),IF($AE1042=$AE1041,(IF(BK1041&gt;=1,BK1041-COUNTIFS($AE1041:$AE1041,$AC1042,AX1041:AX1041,$AI$1),0)),0)),0)</f>
        <v>0</v>
      </c>
      <c r="BL1042" s="1">
        <f>IFERROR(IF($AE1042&gt;$AE1041,VLOOKUP($AC1042+AL$1,STOCK!$F$10:$AB$209,17,0),IF($AE1042=$AE1041,(IF(BL1041&gt;=1,BL1041-COUNTIFS($AE1041:$AE1041,$AC1042,AL1041:AL1041,$AI$2),0)),0)),0)</f>
        <v>0</v>
      </c>
      <c r="BM1042" s="1">
        <f>IFERROR(IF($AE1042&gt;$AE1041,VLOOKUP($AC1042+AM$1,STOCK!$F$10:$AB$209,17,0),IF($AE1042=$AE1041,(IF(BM1041&gt;=1,BM1041-COUNTIFS($AE1041:$AE1041,$AC1042,AM1041:AM1041,$AI$2),0)),0)),0)</f>
        <v>0</v>
      </c>
      <c r="BN1042" s="1">
        <f>IFERROR(IF($AE1042&gt;$AE1041,VLOOKUP($AC1042+AN$1,STOCK!$F$10:$AB$209,17,0),IF($AE1042=$AE1041,(IF(BN1041&gt;=1,BN1041-COUNTIFS($AE1041:$AE1041,$AC1042,AN1041:AN1041,$AI$2),0)),0)),0)</f>
        <v>0</v>
      </c>
      <c r="BO1042" s="1">
        <f>IFERROR(IF($AE1042&gt;$AE1041,VLOOKUP($AC1042+AO$1,STOCK!$F$10:$AB$209,17,0),IF($AE1042=$AE1041,(IF(BO1041&gt;=1,BO1041-COUNTIFS($AE1041:$AE1041,$AC1042,AO1041:AO1041,$AI$2),0)),0)),0)</f>
        <v>0</v>
      </c>
      <c r="BP1042" s="1">
        <f>IFERROR(IF($AE1042&gt;$AE1041,VLOOKUP($AC1042+AP$1,STOCK!$F$10:$AB$209,17,0),IF($AE1042=$AE1041,(IF(BP1041&gt;=1,BP1041-COUNTIFS($AE1041:$AE1041,$AC1042,AP1041:AP1041,$AI$2),0)),0)),0)</f>
        <v>0</v>
      </c>
      <c r="BQ1042" s="1">
        <f>IFERROR(IF($AE1042&gt;$AE1041,VLOOKUP($AC1042+AQ$1,STOCK!$F$10:$AB$209,17,0),IF($AE1042=$AE1041,(IF(BQ1041&gt;=1,BQ1041-COUNTIFS($AE1041:$AE1041,$AC1042,AQ1041:AQ1041,$AI$2),0)),0)),0)</f>
        <v>0</v>
      </c>
      <c r="BR1042" s="1">
        <f>IFERROR(IF($AE1042&gt;$AE1041,VLOOKUP($AC1042+AR$1,STOCK!$F$10:$AB$209,17,0),IF($AE1042=$AE1041,(IF(BR1041&gt;=1,BR1041-COUNTIFS($AE1041:$AE1041,$AC1042,AR1041:AR1041,$AI$2),0)),0)),0)</f>
        <v>0</v>
      </c>
      <c r="BS1042" s="1">
        <f>IFERROR(IF($AE1042&gt;$AE1041,VLOOKUP($AC1042+AS$1,STOCK!$F$10:$AB$209,17,0),IF($AE1042=$AE1041,(IF(BS1041&gt;=1,BS1041-COUNTIFS($AE1041:$AE1041,$AC1042,AS1041:AS1041,$AI$2),0)),0)),0)</f>
        <v>0</v>
      </c>
      <c r="BT1042" s="1">
        <f>IFERROR(IF($AE1042&gt;$AE1041,VLOOKUP($AC1042+AT$1,STOCK!$F$10:$AB$209,17,0),IF($AE1042=$AE1041,(IF(BT1041&gt;=1,BT1041-COUNTIFS($AE1041:$AE1041,$AC1042,AT1041:AT1041,$AI$2),0)),0)),0)</f>
        <v>0</v>
      </c>
      <c r="BU1042" s="1">
        <f>IFERROR(IF($AE1042&gt;$AE1041,VLOOKUP($AC1042+AU$1,STOCK!$F$10:$AB$209,17,0),IF($AE1042=$AE1041,(IF(BU1041&gt;=1,BU1041-COUNTIFS($AE1041:$AE1041,$AC1042,AU1041:AU1041,$AI$2),0)),0)),0)</f>
        <v>0</v>
      </c>
      <c r="BV1042" s="1">
        <f>IFERROR(IF($AE1042&gt;$AE1041,VLOOKUP($AC1042+AV$1,STOCK!$F$10:$AB$209,17,0),IF($AE1042=$AE1041,(IF(BV1041&gt;=1,BV1041-COUNTIFS($AE1041:$AE1041,$AC1042,AV1041:AV1041,$AI$2),0)),0)),0)</f>
        <v>0</v>
      </c>
      <c r="BW1042" s="1">
        <f>IFERROR(IF($AE1042&gt;$AE1041,VLOOKUP($AC1042+AW$1,STOCK!$F$10:$AB$209,17,0),IF($AE1042=$AE1041,(IF(BW1041&gt;=1,BW1041-COUNTIFS($AE1041:$AE1041,$AC1042,AW1041:AW1041,$AI$2),0)),0)),0)</f>
        <v>0</v>
      </c>
      <c r="BX1042" s="1">
        <f>IFERROR(IF($AE1042&gt;$AE1041,VLOOKUP($AC1042+AX$1,STOCK!$F$10:$AB$209,17,0),IF($AE1042=$AE1041,(IF(BX1041&gt;=1,BX1041-COUNTIFS($AE1041:$AE1041,$AC1042,AX1041:AX1041,$AI$2),0)),0)),0)</f>
        <v>0</v>
      </c>
    </row>
    <row r="1043" spans="29:76" x14ac:dyDescent="0.25">
      <c r="AC1043" s="1">
        <f t="shared" si="260"/>
        <v>0</v>
      </c>
      <c r="AD1043" s="1">
        <f>IFERROR(IF(LEN(AK1043)&gt;=1,VLOOKUP(HLOOKUP(AK1043,PROFILE!$K$5:$V$8,4,0),PROFILE!$F$1:$G$3,2,0),0),0)</f>
        <v>0</v>
      </c>
      <c r="AE1043" s="1">
        <f t="shared" si="261"/>
        <v>0</v>
      </c>
      <c r="AF1043" s="1">
        <v>1030</v>
      </c>
      <c r="AI1043" s="1" t="str">
        <f>IFERROR(IF($AH1043&gt;=1,VLOOKUP($AG1043,STUDENT!$O$8:$Z$1507,3,0),""),"")</f>
        <v/>
      </c>
      <c r="AJ1043" s="1" t="str">
        <f>IFERROR(IF($AH1043&gt;=1,VLOOKUP($AG1043,STUDENT!$O$8:$Z$1507,4,0),""),"")</f>
        <v/>
      </c>
      <c r="AK1043" s="1" t="str">
        <f>IFERROR(IF($AH1043&gt;=1,VLOOKUP($AG1043,STUDENT!$O$8:$Z$1507,6,0),""),"")</f>
        <v/>
      </c>
      <c r="AL1043" s="1" t="str">
        <f t="shared" si="262"/>
        <v/>
      </c>
      <c r="AM1043" s="1" t="str">
        <f t="shared" si="263"/>
        <v/>
      </c>
      <c r="AN1043" s="1" t="str">
        <f t="shared" si="264"/>
        <v/>
      </c>
      <c r="AO1043" s="1" t="str">
        <f t="shared" si="265"/>
        <v/>
      </c>
      <c r="AP1043" s="1" t="str">
        <f t="shared" si="266"/>
        <v/>
      </c>
      <c r="AQ1043" s="1" t="str">
        <f t="shared" si="267"/>
        <v/>
      </c>
      <c r="AR1043" s="1" t="str">
        <f t="shared" si="268"/>
        <v/>
      </c>
      <c r="AS1043" s="1" t="str">
        <f t="shared" si="269"/>
        <v/>
      </c>
      <c r="AT1043" s="1" t="str">
        <f t="shared" si="270"/>
        <v/>
      </c>
      <c r="AU1043" s="1" t="str">
        <f t="shared" si="271"/>
        <v/>
      </c>
      <c r="AV1043" s="1" t="str">
        <f t="shared" si="272"/>
        <v/>
      </c>
      <c r="AW1043" s="1" t="str">
        <f t="shared" si="273"/>
        <v/>
      </c>
      <c r="AX1043" s="1" t="str">
        <f t="shared" si="274"/>
        <v/>
      </c>
      <c r="AY1043" s="1">
        <f>IFERROR(IF($AE1043&gt;$AE1042,VLOOKUP($AC1043+AL$1,STOCK!$F$10:$AB$209,16,0),IF($AE1043=$AE1042,(IF(AY1042&gt;=1,AY1042-COUNTIFS($AE1042:$AE1042,$AC1043,AL1042:AL1042,$AI$1),0)),0)),0)</f>
        <v>0</v>
      </c>
      <c r="AZ1043" s="1">
        <f>IFERROR(IF($AE1043&gt;$AE1042,VLOOKUP($AC1043+AM$1,STOCK!$F$10:$AB$209,16,0),IF($AE1043=$AE1042,(IF(AZ1042&gt;=1,AZ1042-COUNTIFS($AE1042:$AE1042,$AC1043,AM1042:AM1042,$AI$1),0)),0)),0)</f>
        <v>0</v>
      </c>
      <c r="BA1043" s="1">
        <f>IFERROR(IF($AE1043&gt;$AE1042,VLOOKUP($AC1043+AN$1,STOCK!$F$10:$AB$209,16,0),IF($AE1043=$AE1042,(IF(BA1042&gt;=1,BA1042-COUNTIFS($AE1042:$AE1042,$AC1043,AN1042:AN1042,$AI$1),0)),0)),0)</f>
        <v>0</v>
      </c>
      <c r="BB1043" s="1">
        <f>IFERROR(IF($AE1043&gt;$AE1042,VLOOKUP($AC1043+AO$1,STOCK!$F$10:$AB$209,16,0),IF($AE1043=$AE1042,(IF(BB1042&gt;=1,BB1042-COUNTIFS($AE1042:$AE1042,$AC1043,AO1042:AO1042,$AI$1),0)),0)),0)</f>
        <v>0</v>
      </c>
      <c r="BC1043" s="1">
        <f>IFERROR(IF($AE1043&gt;$AE1042,VLOOKUP($AC1043+AP$1,STOCK!$F$10:$AB$209,16,0),IF($AE1043=$AE1042,(IF(BC1042&gt;=1,BC1042-COUNTIFS($AE1042:$AE1042,$AC1043,AP1042:AP1042,$AI$1),0)),0)),0)</f>
        <v>0</v>
      </c>
      <c r="BD1043" s="1">
        <f>IFERROR(IF($AE1043&gt;$AE1042,VLOOKUP($AC1043+AQ$1,STOCK!$F$10:$AB$209,16,0),IF($AE1043=$AE1042,(IF(BD1042&gt;=1,BD1042-COUNTIFS($AE1042:$AE1042,$AC1043,AQ1042:AQ1042,$AI$1),0)),0)),0)</f>
        <v>0</v>
      </c>
      <c r="BE1043" s="1">
        <f>IFERROR(IF($AE1043&gt;$AE1042,VLOOKUP($AC1043+AR$1,STOCK!$F$10:$AB$209,16,0),IF($AE1043=$AE1042,(IF(BE1042&gt;=1,BE1042-COUNTIFS($AE1042:$AE1042,$AC1043,AR1042:AR1042,$AI$1),0)),0)),0)</f>
        <v>0</v>
      </c>
      <c r="BF1043" s="1">
        <f>IFERROR(IF($AE1043&gt;$AE1042,VLOOKUP($AC1043+AS$1,STOCK!$F$10:$AB$209,16,0),IF($AE1043=$AE1042,(IF(BF1042&gt;=1,BF1042-COUNTIFS($AE1042:$AE1042,$AC1043,AS1042:AS1042,$AI$1),0)),0)),0)</f>
        <v>0</v>
      </c>
      <c r="BG1043" s="1">
        <f>IFERROR(IF($AE1043&gt;$AE1042,VLOOKUP($AC1043+AT$1,STOCK!$F$10:$AB$209,16,0),IF($AE1043=$AE1042,(IF(BG1042&gt;=1,BG1042-COUNTIFS($AE1042:$AE1042,$AC1043,AT1042:AT1042,$AI$1),0)),0)),0)</f>
        <v>0</v>
      </c>
      <c r="BH1043" s="1">
        <f>IFERROR(IF($AE1043&gt;$AE1042,VLOOKUP($AC1043+AU$1,STOCK!$F$10:$AB$209,16,0),IF($AE1043=$AE1042,(IF(BH1042&gt;=1,BH1042-COUNTIFS($AE1042:$AE1042,$AC1043,AU1042:AU1042,$AI$1),0)),0)),0)</f>
        <v>0</v>
      </c>
      <c r="BI1043" s="1">
        <f>IFERROR(IF($AE1043&gt;$AE1042,VLOOKUP($AC1043+AV$1,STOCK!$F$10:$AB$209,16,0),IF($AE1043=$AE1042,(IF(BI1042&gt;=1,BI1042-COUNTIFS($AE1042:$AE1042,$AC1043,AV1042:AV1042,$AI$1),0)),0)),0)</f>
        <v>0</v>
      </c>
      <c r="BJ1043" s="1">
        <f>IFERROR(IF($AE1043&gt;$AE1042,VLOOKUP($AC1043+AW$1,STOCK!$F$10:$AB$209,16,0),IF($AE1043=$AE1042,(IF(BJ1042&gt;=1,BJ1042-COUNTIFS($AE1042:$AE1042,$AC1043,AW1042:AW1042,$AI$1),0)),0)),0)</f>
        <v>0</v>
      </c>
      <c r="BK1043" s="1">
        <f>IFERROR(IF($AE1043&gt;$AE1042,VLOOKUP($AC1043+AX$1,STOCK!$F$10:$AB$209,16,0),IF($AE1043=$AE1042,(IF(BK1042&gt;=1,BK1042-COUNTIFS($AE1042:$AE1042,$AC1043,AX1042:AX1042,$AI$1),0)),0)),0)</f>
        <v>0</v>
      </c>
      <c r="BL1043" s="1">
        <f>IFERROR(IF($AE1043&gt;$AE1042,VLOOKUP($AC1043+AL$1,STOCK!$F$10:$AB$209,17,0),IF($AE1043=$AE1042,(IF(BL1042&gt;=1,BL1042-COUNTIFS($AE1042:$AE1042,$AC1043,AL1042:AL1042,$AI$2),0)),0)),0)</f>
        <v>0</v>
      </c>
      <c r="BM1043" s="1">
        <f>IFERROR(IF($AE1043&gt;$AE1042,VLOOKUP($AC1043+AM$1,STOCK!$F$10:$AB$209,17,0),IF($AE1043=$AE1042,(IF(BM1042&gt;=1,BM1042-COUNTIFS($AE1042:$AE1042,$AC1043,AM1042:AM1042,$AI$2),0)),0)),0)</f>
        <v>0</v>
      </c>
      <c r="BN1043" s="1">
        <f>IFERROR(IF($AE1043&gt;$AE1042,VLOOKUP($AC1043+AN$1,STOCK!$F$10:$AB$209,17,0),IF($AE1043=$AE1042,(IF(BN1042&gt;=1,BN1042-COUNTIFS($AE1042:$AE1042,$AC1043,AN1042:AN1042,$AI$2),0)),0)),0)</f>
        <v>0</v>
      </c>
      <c r="BO1043" s="1">
        <f>IFERROR(IF($AE1043&gt;$AE1042,VLOOKUP($AC1043+AO$1,STOCK!$F$10:$AB$209,17,0),IF($AE1043=$AE1042,(IF(BO1042&gt;=1,BO1042-COUNTIFS($AE1042:$AE1042,$AC1043,AO1042:AO1042,$AI$2),0)),0)),0)</f>
        <v>0</v>
      </c>
      <c r="BP1043" s="1">
        <f>IFERROR(IF($AE1043&gt;$AE1042,VLOOKUP($AC1043+AP$1,STOCK!$F$10:$AB$209,17,0),IF($AE1043=$AE1042,(IF(BP1042&gt;=1,BP1042-COUNTIFS($AE1042:$AE1042,$AC1043,AP1042:AP1042,$AI$2),0)),0)),0)</f>
        <v>0</v>
      </c>
      <c r="BQ1043" s="1">
        <f>IFERROR(IF($AE1043&gt;$AE1042,VLOOKUP($AC1043+AQ$1,STOCK!$F$10:$AB$209,17,0),IF($AE1043=$AE1042,(IF(BQ1042&gt;=1,BQ1042-COUNTIFS($AE1042:$AE1042,$AC1043,AQ1042:AQ1042,$AI$2),0)),0)),0)</f>
        <v>0</v>
      </c>
      <c r="BR1043" s="1">
        <f>IFERROR(IF($AE1043&gt;$AE1042,VLOOKUP($AC1043+AR$1,STOCK!$F$10:$AB$209,17,0),IF($AE1043=$AE1042,(IF(BR1042&gt;=1,BR1042-COUNTIFS($AE1042:$AE1042,$AC1043,AR1042:AR1042,$AI$2),0)),0)),0)</f>
        <v>0</v>
      </c>
      <c r="BS1043" s="1">
        <f>IFERROR(IF($AE1043&gt;$AE1042,VLOOKUP($AC1043+AS$1,STOCK!$F$10:$AB$209,17,0),IF($AE1043=$AE1042,(IF(BS1042&gt;=1,BS1042-COUNTIFS($AE1042:$AE1042,$AC1043,AS1042:AS1042,$AI$2),0)),0)),0)</f>
        <v>0</v>
      </c>
      <c r="BT1043" s="1">
        <f>IFERROR(IF($AE1043&gt;$AE1042,VLOOKUP($AC1043+AT$1,STOCK!$F$10:$AB$209,17,0),IF($AE1043=$AE1042,(IF(BT1042&gt;=1,BT1042-COUNTIFS($AE1042:$AE1042,$AC1043,AT1042:AT1042,$AI$2),0)),0)),0)</f>
        <v>0</v>
      </c>
      <c r="BU1043" s="1">
        <f>IFERROR(IF($AE1043&gt;$AE1042,VLOOKUP($AC1043+AU$1,STOCK!$F$10:$AB$209,17,0),IF($AE1043=$AE1042,(IF(BU1042&gt;=1,BU1042-COUNTIFS($AE1042:$AE1042,$AC1043,AU1042:AU1042,$AI$2),0)),0)),0)</f>
        <v>0</v>
      </c>
      <c r="BV1043" s="1">
        <f>IFERROR(IF($AE1043&gt;$AE1042,VLOOKUP($AC1043+AV$1,STOCK!$F$10:$AB$209,17,0),IF($AE1043=$AE1042,(IF(BV1042&gt;=1,BV1042-COUNTIFS($AE1042:$AE1042,$AC1043,AV1042:AV1042,$AI$2),0)),0)),0)</f>
        <v>0</v>
      </c>
      <c r="BW1043" s="1">
        <f>IFERROR(IF($AE1043&gt;$AE1042,VLOOKUP($AC1043+AW$1,STOCK!$F$10:$AB$209,17,0),IF($AE1043=$AE1042,(IF(BW1042&gt;=1,BW1042-COUNTIFS($AE1042:$AE1042,$AC1043,AW1042:AW1042,$AI$2),0)),0)),0)</f>
        <v>0</v>
      </c>
      <c r="BX1043" s="1">
        <f>IFERROR(IF($AE1043&gt;$AE1042,VLOOKUP($AC1043+AX$1,STOCK!$F$10:$AB$209,17,0),IF($AE1043=$AE1042,(IF(BX1042&gt;=1,BX1042-COUNTIFS($AE1042:$AE1042,$AC1043,AX1042:AX1042,$AI$2),0)),0)),0)</f>
        <v>0</v>
      </c>
    </row>
    <row r="1044" spans="29:76" x14ac:dyDescent="0.25">
      <c r="AC1044" s="1">
        <f t="shared" si="260"/>
        <v>0</v>
      </c>
      <c r="AD1044" s="1">
        <f>IFERROR(IF(LEN(AK1044)&gt;=1,VLOOKUP(HLOOKUP(AK1044,PROFILE!$K$5:$V$8,4,0),PROFILE!$F$1:$G$3,2,0),0),0)</f>
        <v>0</v>
      </c>
      <c r="AE1044" s="1">
        <f t="shared" si="261"/>
        <v>0</v>
      </c>
      <c r="AF1044" s="1">
        <v>1031</v>
      </c>
      <c r="AI1044" s="1" t="str">
        <f>IFERROR(IF($AH1044&gt;=1,VLOOKUP($AG1044,STUDENT!$O$8:$Z$1507,3,0),""),"")</f>
        <v/>
      </c>
      <c r="AJ1044" s="1" t="str">
        <f>IFERROR(IF($AH1044&gt;=1,VLOOKUP($AG1044,STUDENT!$O$8:$Z$1507,4,0),""),"")</f>
        <v/>
      </c>
      <c r="AK1044" s="1" t="str">
        <f>IFERROR(IF($AH1044&gt;=1,VLOOKUP($AG1044,STUDENT!$O$8:$Z$1507,6,0),""),"")</f>
        <v/>
      </c>
      <c r="AL1044" s="1" t="str">
        <f t="shared" si="262"/>
        <v/>
      </c>
      <c r="AM1044" s="1" t="str">
        <f t="shared" si="263"/>
        <v/>
      </c>
      <c r="AN1044" s="1" t="str">
        <f t="shared" si="264"/>
        <v/>
      </c>
      <c r="AO1044" s="1" t="str">
        <f t="shared" si="265"/>
        <v/>
      </c>
      <c r="AP1044" s="1" t="str">
        <f t="shared" si="266"/>
        <v/>
      </c>
      <c r="AQ1044" s="1" t="str">
        <f t="shared" si="267"/>
        <v/>
      </c>
      <c r="AR1044" s="1" t="str">
        <f t="shared" si="268"/>
        <v/>
      </c>
      <c r="AS1044" s="1" t="str">
        <f t="shared" si="269"/>
        <v/>
      </c>
      <c r="AT1044" s="1" t="str">
        <f t="shared" si="270"/>
        <v/>
      </c>
      <c r="AU1044" s="1" t="str">
        <f t="shared" si="271"/>
        <v/>
      </c>
      <c r="AV1044" s="1" t="str">
        <f t="shared" si="272"/>
        <v/>
      </c>
      <c r="AW1044" s="1" t="str">
        <f t="shared" si="273"/>
        <v/>
      </c>
      <c r="AX1044" s="1" t="str">
        <f t="shared" si="274"/>
        <v/>
      </c>
      <c r="AY1044" s="1">
        <f>IFERROR(IF($AE1044&gt;$AE1043,VLOOKUP($AC1044+AL$1,STOCK!$F$10:$AB$209,16,0),IF($AE1044=$AE1043,(IF(AY1043&gt;=1,AY1043-COUNTIFS($AE1043:$AE1043,$AC1044,AL1043:AL1043,$AI$1),0)),0)),0)</f>
        <v>0</v>
      </c>
      <c r="AZ1044" s="1">
        <f>IFERROR(IF($AE1044&gt;$AE1043,VLOOKUP($AC1044+AM$1,STOCK!$F$10:$AB$209,16,0),IF($AE1044=$AE1043,(IF(AZ1043&gt;=1,AZ1043-COUNTIFS($AE1043:$AE1043,$AC1044,AM1043:AM1043,$AI$1),0)),0)),0)</f>
        <v>0</v>
      </c>
      <c r="BA1044" s="1">
        <f>IFERROR(IF($AE1044&gt;$AE1043,VLOOKUP($AC1044+AN$1,STOCK!$F$10:$AB$209,16,0),IF($AE1044=$AE1043,(IF(BA1043&gt;=1,BA1043-COUNTIFS($AE1043:$AE1043,$AC1044,AN1043:AN1043,$AI$1),0)),0)),0)</f>
        <v>0</v>
      </c>
      <c r="BB1044" s="1">
        <f>IFERROR(IF($AE1044&gt;$AE1043,VLOOKUP($AC1044+AO$1,STOCK!$F$10:$AB$209,16,0),IF($AE1044=$AE1043,(IF(BB1043&gt;=1,BB1043-COUNTIFS($AE1043:$AE1043,$AC1044,AO1043:AO1043,$AI$1),0)),0)),0)</f>
        <v>0</v>
      </c>
      <c r="BC1044" s="1">
        <f>IFERROR(IF($AE1044&gt;$AE1043,VLOOKUP($AC1044+AP$1,STOCK!$F$10:$AB$209,16,0),IF($AE1044=$AE1043,(IF(BC1043&gt;=1,BC1043-COUNTIFS($AE1043:$AE1043,$AC1044,AP1043:AP1043,$AI$1),0)),0)),0)</f>
        <v>0</v>
      </c>
      <c r="BD1044" s="1">
        <f>IFERROR(IF($AE1044&gt;$AE1043,VLOOKUP($AC1044+AQ$1,STOCK!$F$10:$AB$209,16,0),IF($AE1044=$AE1043,(IF(BD1043&gt;=1,BD1043-COUNTIFS($AE1043:$AE1043,$AC1044,AQ1043:AQ1043,$AI$1),0)),0)),0)</f>
        <v>0</v>
      </c>
      <c r="BE1044" s="1">
        <f>IFERROR(IF($AE1044&gt;$AE1043,VLOOKUP($AC1044+AR$1,STOCK!$F$10:$AB$209,16,0),IF($AE1044=$AE1043,(IF(BE1043&gt;=1,BE1043-COUNTIFS($AE1043:$AE1043,$AC1044,AR1043:AR1043,$AI$1),0)),0)),0)</f>
        <v>0</v>
      </c>
      <c r="BF1044" s="1">
        <f>IFERROR(IF($AE1044&gt;$AE1043,VLOOKUP($AC1044+AS$1,STOCK!$F$10:$AB$209,16,0),IF($AE1044=$AE1043,(IF(BF1043&gt;=1,BF1043-COUNTIFS($AE1043:$AE1043,$AC1044,AS1043:AS1043,$AI$1),0)),0)),0)</f>
        <v>0</v>
      </c>
      <c r="BG1044" s="1">
        <f>IFERROR(IF($AE1044&gt;$AE1043,VLOOKUP($AC1044+AT$1,STOCK!$F$10:$AB$209,16,0),IF($AE1044=$AE1043,(IF(BG1043&gt;=1,BG1043-COUNTIFS($AE1043:$AE1043,$AC1044,AT1043:AT1043,$AI$1),0)),0)),0)</f>
        <v>0</v>
      </c>
      <c r="BH1044" s="1">
        <f>IFERROR(IF($AE1044&gt;$AE1043,VLOOKUP($AC1044+AU$1,STOCK!$F$10:$AB$209,16,0),IF($AE1044=$AE1043,(IF(BH1043&gt;=1,BH1043-COUNTIFS($AE1043:$AE1043,$AC1044,AU1043:AU1043,$AI$1),0)),0)),0)</f>
        <v>0</v>
      </c>
      <c r="BI1044" s="1">
        <f>IFERROR(IF($AE1044&gt;$AE1043,VLOOKUP($AC1044+AV$1,STOCK!$F$10:$AB$209,16,0),IF($AE1044=$AE1043,(IF(BI1043&gt;=1,BI1043-COUNTIFS($AE1043:$AE1043,$AC1044,AV1043:AV1043,$AI$1),0)),0)),0)</f>
        <v>0</v>
      </c>
      <c r="BJ1044" s="1">
        <f>IFERROR(IF($AE1044&gt;$AE1043,VLOOKUP($AC1044+AW$1,STOCK!$F$10:$AB$209,16,0),IF($AE1044=$AE1043,(IF(BJ1043&gt;=1,BJ1043-COUNTIFS($AE1043:$AE1043,$AC1044,AW1043:AW1043,$AI$1),0)),0)),0)</f>
        <v>0</v>
      </c>
      <c r="BK1044" s="1">
        <f>IFERROR(IF($AE1044&gt;$AE1043,VLOOKUP($AC1044+AX$1,STOCK!$F$10:$AB$209,16,0),IF($AE1044=$AE1043,(IF(BK1043&gt;=1,BK1043-COUNTIFS($AE1043:$AE1043,$AC1044,AX1043:AX1043,$AI$1),0)),0)),0)</f>
        <v>0</v>
      </c>
      <c r="BL1044" s="1">
        <f>IFERROR(IF($AE1044&gt;$AE1043,VLOOKUP($AC1044+AL$1,STOCK!$F$10:$AB$209,17,0),IF($AE1044=$AE1043,(IF(BL1043&gt;=1,BL1043-COUNTIFS($AE1043:$AE1043,$AC1044,AL1043:AL1043,$AI$2),0)),0)),0)</f>
        <v>0</v>
      </c>
      <c r="BM1044" s="1">
        <f>IFERROR(IF($AE1044&gt;$AE1043,VLOOKUP($AC1044+AM$1,STOCK!$F$10:$AB$209,17,0),IF($AE1044=$AE1043,(IF(BM1043&gt;=1,BM1043-COUNTIFS($AE1043:$AE1043,$AC1044,AM1043:AM1043,$AI$2),0)),0)),0)</f>
        <v>0</v>
      </c>
      <c r="BN1044" s="1">
        <f>IFERROR(IF($AE1044&gt;$AE1043,VLOOKUP($AC1044+AN$1,STOCK!$F$10:$AB$209,17,0),IF($AE1044=$AE1043,(IF(BN1043&gt;=1,BN1043-COUNTIFS($AE1043:$AE1043,$AC1044,AN1043:AN1043,$AI$2),0)),0)),0)</f>
        <v>0</v>
      </c>
      <c r="BO1044" s="1">
        <f>IFERROR(IF($AE1044&gt;$AE1043,VLOOKUP($AC1044+AO$1,STOCK!$F$10:$AB$209,17,0),IF($AE1044=$AE1043,(IF(BO1043&gt;=1,BO1043-COUNTIFS($AE1043:$AE1043,$AC1044,AO1043:AO1043,$AI$2),0)),0)),0)</f>
        <v>0</v>
      </c>
      <c r="BP1044" s="1">
        <f>IFERROR(IF($AE1044&gt;$AE1043,VLOOKUP($AC1044+AP$1,STOCK!$F$10:$AB$209,17,0),IF($AE1044=$AE1043,(IF(BP1043&gt;=1,BP1043-COUNTIFS($AE1043:$AE1043,$AC1044,AP1043:AP1043,$AI$2),0)),0)),0)</f>
        <v>0</v>
      </c>
      <c r="BQ1044" s="1">
        <f>IFERROR(IF($AE1044&gt;$AE1043,VLOOKUP($AC1044+AQ$1,STOCK!$F$10:$AB$209,17,0),IF($AE1044=$AE1043,(IF(BQ1043&gt;=1,BQ1043-COUNTIFS($AE1043:$AE1043,$AC1044,AQ1043:AQ1043,$AI$2),0)),0)),0)</f>
        <v>0</v>
      </c>
      <c r="BR1044" s="1">
        <f>IFERROR(IF($AE1044&gt;$AE1043,VLOOKUP($AC1044+AR$1,STOCK!$F$10:$AB$209,17,0),IF($AE1044=$AE1043,(IF(BR1043&gt;=1,BR1043-COUNTIFS($AE1043:$AE1043,$AC1044,AR1043:AR1043,$AI$2),0)),0)),0)</f>
        <v>0</v>
      </c>
      <c r="BS1044" s="1">
        <f>IFERROR(IF($AE1044&gt;$AE1043,VLOOKUP($AC1044+AS$1,STOCK!$F$10:$AB$209,17,0),IF($AE1044=$AE1043,(IF(BS1043&gt;=1,BS1043-COUNTIFS($AE1043:$AE1043,$AC1044,AS1043:AS1043,$AI$2),0)),0)),0)</f>
        <v>0</v>
      </c>
      <c r="BT1044" s="1">
        <f>IFERROR(IF($AE1044&gt;$AE1043,VLOOKUP($AC1044+AT$1,STOCK!$F$10:$AB$209,17,0),IF($AE1044=$AE1043,(IF(BT1043&gt;=1,BT1043-COUNTIFS($AE1043:$AE1043,$AC1044,AT1043:AT1043,$AI$2),0)),0)),0)</f>
        <v>0</v>
      </c>
      <c r="BU1044" s="1">
        <f>IFERROR(IF($AE1044&gt;$AE1043,VLOOKUP($AC1044+AU$1,STOCK!$F$10:$AB$209,17,0),IF($AE1044=$AE1043,(IF(BU1043&gt;=1,BU1043-COUNTIFS($AE1043:$AE1043,$AC1044,AU1043:AU1043,$AI$2),0)),0)),0)</f>
        <v>0</v>
      </c>
      <c r="BV1044" s="1">
        <f>IFERROR(IF($AE1044&gt;$AE1043,VLOOKUP($AC1044+AV$1,STOCK!$F$10:$AB$209,17,0),IF($AE1044=$AE1043,(IF(BV1043&gt;=1,BV1043-COUNTIFS($AE1043:$AE1043,$AC1044,AV1043:AV1043,$AI$2),0)),0)),0)</f>
        <v>0</v>
      </c>
      <c r="BW1044" s="1">
        <f>IFERROR(IF($AE1044&gt;$AE1043,VLOOKUP($AC1044+AW$1,STOCK!$F$10:$AB$209,17,0),IF($AE1044=$AE1043,(IF(BW1043&gt;=1,BW1043-COUNTIFS($AE1043:$AE1043,$AC1044,AW1043:AW1043,$AI$2),0)),0)),0)</f>
        <v>0</v>
      </c>
      <c r="BX1044" s="1">
        <f>IFERROR(IF($AE1044&gt;$AE1043,VLOOKUP($AC1044+AX$1,STOCK!$F$10:$AB$209,17,0),IF($AE1044=$AE1043,(IF(BX1043&gt;=1,BX1043-COUNTIFS($AE1043:$AE1043,$AC1044,AX1043:AX1043,$AI$2),0)),0)),0)</f>
        <v>0</v>
      </c>
    </row>
    <row r="1045" spans="29:76" x14ac:dyDescent="0.25">
      <c r="AC1045" s="1">
        <f t="shared" si="260"/>
        <v>0</v>
      </c>
      <c r="AD1045" s="1">
        <f>IFERROR(IF(LEN(AK1045)&gt;=1,VLOOKUP(HLOOKUP(AK1045,PROFILE!$K$5:$V$8,4,0),PROFILE!$F$1:$G$3,2,0),0),0)</f>
        <v>0</v>
      </c>
      <c r="AE1045" s="1">
        <f t="shared" si="261"/>
        <v>0</v>
      </c>
      <c r="AF1045" s="1">
        <v>1032</v>
      </c>
      <c r="AI1045" s="1" t="str">
        <f>IFERROR(IF($AH1045&gt;=1,VLOOKUP($AG1045,STUDENT!$O$8:$Z$1507,3,0),""),"")</f>
        <v/>
      </c>
      <c r="AJ1045" s="1" t="str">
        <f>IFERROR(IF($AH1045&gt;=1,VLOOKUP($AG1045,STUDENT!$O$8:$Z$1507,4,0),""),"")</f>
        <v/>
      </c>
      <c r="AK1045" s="1" t="str">
        <f>IFERROR(IF($AH1045&gt;=1,VLOOKUP($AG1045,STUDENT!$O$8:$Z$1507,6,0),""),"")</f>
        <v/>
      </c>
      <c r="AL1045" s="1" t="str">
        <f t="shared" si="262"/>
        <v/>
      </c>
      <c r="AM1045" s="1" t="str">
        <f t="shared" si="263"/>
        <v/>
      </c>
      <c r="AN1045" s="1" t="str">
        <f t="shared" si="264"/>
        <v/>
      </c>
      <c r="AO1045" s="1" t="str">
        <f t="shared" si="265"/>
        <v/>
      </c>
      <c r="AP1045" s="1" t="str">
        <f t="shared" si="266"/>
        <v/>
      </c>
      <c r="AQ1045" s="1" t="str">
        <f t="shared" si="267"/>
        <v/>
      </c>
      <c r="AR1045" s="1" t="str">
        <f t="shared" si="268"/>
        <v/>
      </c>
      <c r="AS1045" s="1" t="str">
        <f t="shared" si="269"/>
        <v/>
      </c>
      <c r="AT1045" s="1" t="str">
        <f t="shared" si="270"/>
        <v/>
      </c>
      <c r="AU1045" s="1" t="str">
        <f t="shared" si="271"/>
        <v/>
      </c>
      <c r="AV1045" s="1" t="str">
        <f t="shared" si="272"/>
        <v/>
      </c>
      <c r="AW1045" s="1" t="str">
        <f t="shared" si="273"/>
        <v/>
      </c>
      <c r="AX1045" s="1" t="str">
        <f t="shared" si="274"/>
        <v/>
      </c>
      <c r="AY1045" s="1">
        <f>IFERROR(IF($AE1045&gt;$AE1044,VLOOKUP($AC1045+AL$1,STOCK!$F$10:$AB$209,16,0),IF($AE1045=$AE1044,(IF(AY1044&gt;=1,AY1044-COUNTIFS($AE1044:$AE1044,$AC1045,AL1044:AL1044,$AI$1),0)),0)),0)</f>
        <v>0</v>
      </c>
      <c r="AZ1045" s="1">
        <f>IFERROR(IF($AE1045&gt;$AE1044,VLOOKUP($AC1045+AM$1,STOCK!$F$10:$AB$209,16,0),IF($AE1045=$AE1044,(IF(AZ1044&gt;=1,AZ1044-COUNTIFS($AE1044:$AE1044,$AC1045,AM1044:AM1044,$AI$1),0)),0)),0)</f>
        <v>0</v>
      </c>
      <c r="BA1045" s="1">
        <f>IFERROR(IF($AE1045&gt;$AE1044,VLOOKUP($AC1045+AN$1,STOCK!$F$10:$AB$209,16,0),IF($AE1045=$AE1044,(IF(BA1044&gt;=1,BA1044-COUNTIFS($AE1044:$AE1044,$AC1045,AN1044:AN1044,$AI$1),0)),0)),0)</f>
        <v>0</v>
      </c>
      <c r="BB1045" s="1">
        <f>IFERROR(IF($AE1045&gt;$AE1044,VLOOKUP($AC1045+AO$1,STOCK!$F$10:$AB$209,16,0),IF($AE1045=$AE1044,(IF(BB1044&gt;=1,BB1044-COUNTIFS($AE1044:$AE1044,$AC1045,AO1044:AO1044,$AI$1),0)),0)),0)</f>
        <v>0</v>
      </c>
      <c r="BC1045" s="1">
        <f>IFERROR(IF($AE1045&gt;$AE1044,VLOOKUP($AC1045+AP$1,STOCK!$F$10:$AB$209,16,0),IF($AE1045=$AE1044,(IF(BC1044&gt;=1,BC1044-COUNTIFS($AE1044:$AE1044,$AC1045,AP1044:AP1044,$AI$1),0)),0)),0)</f>
        <v>0</v>
      </c>
      <c r="BD1045" s="1">
        <f>IFERROR(IF($AE1045&gt;$AE1044,VLOOKUP($AC1045+AQ$1,STOCK!$F$10:$AB$209,16,0),IF($AE1045=$AE1044,(IF(BD1044&gt;=1,BD1044-COUNTIFS($AE1044:$AE1044,$AC1045,AQ1044:AQ1044,$AI$1),0)),0)),0)</f>
        <v>0</v>
      </c>
      <c r="BE1045" s="1">
        <f>IFERROR(IF($AE1045&gt;$AE1044,VLOOKUP($AC1045+AR$1,STOCK!$F$10:$AB$209,16,0),IF($AE1045=$AE1044,(IF(BE1044&gt;=1,BE1044-COUNTIFS($AE1044:$AE1044,$AC1045,AR1044:AR1044,$AI$1),0)),0)),0)</f>
        <v>0</v>
      </c>
      <c r="BF1045" s="1">
        <f>IFERROR(IF($AE1045&gt;$AE1044,VLOOKUP($AC1045+AS$1,STOCK!$F$10:$AB$209,16,0),IF($AE1045=$AE1044,(IF(BF1044&gt;=1,BF1044-COUNTIFS($AE1044:$AE1044,$AC1045,AS1044:AS1044,$AI$1),0)),0)),0)</f>
        <v>0</v>
      </c>
      <c r="BG1045" s="1">
        <f>IFERROR(IF($AE1045&gt;$AE1044,VLOOKUP($AC1045+AT$1,STOCK!$F$10:$AB$209,16,0),IF($AE1045=$AE1044,(IF(BG1044&gt;=1,BG1044-COUNTIFS($AE1044:$AE1044,$AC1045,AT1044:AT1044,$AI$1),0)),0)),0)</f>
        <v>0</v>
      </c>
      <c r="BH1045" s="1">
        <f>IFERROR(IF($AE1045&gt;$AE1044,VLOOKUP($AC1045+AU$1,STOCK!$F$10:$AB$209,16,0),IF($AE1045=$AE1044,(IF(BH1044&gt;=1,BH1044-COUNTIFS($AE1044:$AE1044,$AC1045,AU1044:AU1044,$AI$1),0)),0)),0)</f>
        <v>0</v>
      </c>
      <c r="BI1045" s="1">
        <f>IFERROR(IF($AE1045&gt;$AE1044,VLOOKUP($AC1045+AV$1,STOCK!$F$10:$AB$209,16,0),IF($AE1045=$AE1044,(IF(BI1044&gt;=1,BI1044-COUNTIFS($AE1044:$AE1044,$AC1045,AV1044:AV1044,$AI$1),0)),0)),0)</f>
        <v>0</v>
      </c>
      <c r="BJ1045" s="1">
        <f>IFERROR(IF($AE1045&gt;$AE1044,VLOOKUP($AC1045+AW$1,STOCK!$F$10:$AB$209,16,0),IF($AE1045=$AE1044,(IF(BJ1044&gt;=1,BJ1044-COUNTIFS($AE1044:$AE1044,$AC1045,AW1044:AW1044,$AI$1),0)),0)),0)</f>
        <v>0</v>
      </c>
      <c r="BK1045" s="1">
        <f>IFERROR(IF($AE1045&gt;$AE1044,VLOOKUP($AC1045+AX$1,STOCK!$F$10:$AB$209,16,0),IF($AE1045=$AE1044,(IF(BK1044&gt;=1,BK1044-COUNTIFS($AE1044:$AE1044,$AC1045,AX1044:AX1044,$AI$1),0)),0)),0)</f>
        <v>0</v>
      </c>
      <c r="BL1045" s="1">
        <f>IFERROR(IF($AE1045&gt;$AE1044,VLOOKUP($AC1045+AL$1,STOCK!$F$10:$AB$209,17,0),IF($AE1045=$AE1044,(IF(BL1044&gt;=1,BL1044-COUNTIFS($AE1044:$AE1044,$AC1045,AL1044:AL1044,$AI$2),0)),0)),0)</f>
        <v>0</v>
      </c>
      <c r="BM1045" s="1">
        <f>IFERROR(IF($AE1045&gt;$AE1044,VLOOKUP($AC1045+AM$1,STOCK!$F$10:$AB$209,17,0),IF($AE1045=$AE1044,(IF(BM1044&gt;=1,BM1044-COUNTIFS($AE1044:$AE1044,$AC1045,AM1044:AM1044,$AI$2),0)),0)),0)</f>
        <v>0</v>
      </c>
      <c r="BN1045" s="1">
        <f>IFERROR(IF($AE1045&gt;$AE1044,VLOOKUP($AC1045+AN$1,STOCK!$F$10:$AB$209,17,0),IF($AE1045=$AE1044,(IF(BN1044&gt;=1,BN1044-COUNTIFS($AE1044:$AE1044,$AC1045,AN1044:AN1044,$AI$2),0)),0)),0)</f>
        <v>0</v>
      </c>
      <c r="BO1045" s="1">
        <f>IFERROR(IF($AE1045&gt;$AE1044,VLOOKUP($AC1045+AO$1,STOCK!$F$10:$AB$209,17,0),IF($AE1045=$AE1044,(IF(BO1044&gt;=1,BO1044-COUNTIFS($AE1044:$AE1044,$AC1045,AO1044:AO1044,$AI$2),0)),0)),0)</f>
        <v>0</v>
      </c>
      <c r="BP1045" s="1">
        <f>IFERROR(IF($AE1045&gt;$AE1044,VLOOKUP($AC1045+AP$1,STOCK!$F$10:$AB$209,17,0),IF($AE1045=$AE1044,(IF(BP1044&gt;=1,BP1044-COUNTIFS($AE1044:$AE1044,$AC1045,AP1044:AP1044,$AI$2),0)),0)),0)</f>
        <v>0</v>
      </c>
      <c r="BQ1045" s="1">
        <f>IFERROR(IF($AE1045&gt;$AE1044,VLOOKUP($AC1045+AQ$1,STOCK!$F$10:$AB$209,17,0),IF($AE1045=$AE1044,(IF(BQ1044&gt;=1,BQ1044-COUNTIFS($AE1044:$AE1044,$AC1045,AQ1044:AQ1044,$AI$2),0)),0)),0)</f>
        <v>0</v>
      </c>
      <c r="BR1045" s="1">
        <f>IFERROR(IF($AE1045&gt;$AE1044,VLOOKUP($AC1045+AR$1,STOCK!$F$10:$AB$209,17,0),IF($AE1045=$AE1044,(IF(BR1044&gt;=1,BR1044-COUNTIFS($AE1044:$AE1044,$AC1045,AR1044:AR1044,$AI$2),0)),0)),0)</f>
        <v>0</v>
      </c>
      <c r="BS1045" s="1">
        <f>IFERROR(IF($AE1045&gt;$AE1044,VLOOKUP($AC1045+AS$1,STOCK!$F$10:$AB$209,17,0),IF($AE1045=$AE1044,(IF(BS1044&gt;=1,BS1044-COUNTIFS($AE1044:$AE1044,$AC1045,AS1044:AS1044,$AI$2),0)),0)),0)</f>
        <v>0</v>
      </c>
      <c r="BT1045" s="1">
        <f>IFERROR(IF($AE1045&gt;$AE1044,VLOOKUP($AC1045+AT$1,STOCK!$F$10:$AB$209,17,0),IF($AE1045=$AE1044,(IF(BT1044&gt;=1,BT1044-COUNTIFS($AE1044:$AE1044,$AC1045,AT1044:AT1044,$AI$2),0)),0)),0)</f>
        <v>0</v>
      </c>
      <c r="BU1045" s="1">
        <f>IFERROR(IF($AE1045&gt;$AE1044,VLOOKUP($AC1045+AU$1,STOCK!$F$10:$AB$209,17,0),IF($AE1045=$AE1044,(IF(BU1044&gt;=1,BU1044-COUNTIFS($AE1044:$AE1044,$AC1045,AU1044:AU1044,$AI$2),0)),0)),0)</f>
        <v>0</v>
      </c>
      <c r="BV1045" s="1">
        <f>IFERROR(IF($AE1045&gt;$AE1044,VLOOKUP($AC1045+AV$1,STOCK!$F$10:$AB$209,17,0),IF($AE1045=$AE1044,(IF(BV1044&gt;=1,BV1044-COUNTIFS($AE1044:$AE1044,$AC1045,AV1044:AV1044,$AI$2),0)),0)),0)</f>
        <v>0</v>
      </c>
      <c r="BW1045" s="1">
        <f>IFERROR(IF($AE1045&gt;$AE1044,VLOOKUP($AC1045+AW$1,STOCK!$F$10:$AB$209,17,0),IF($AE1045=$AE1044,(IF(BW1044&gt;=1,BW1044-COUNTIFS($AE1044:$AE1044,$AC1045,AW1044:AW1044,$AI$2),0)),0)),0)</f>
        <v>0</v>
      </c>
      <c r="BX1045" s="1">
        <f>IFERROR(IF($AE1045&gt;$AE1044,VLOOKUP($AC1045+AX$1,STOCK!$F$10:$AB$209,17,0),IF($AE1045=$AE1044,(IF(BX1044&gt;=1,BX1044-COUNTIFS($AE1044:$AE1044,$AC1045,AX1044:AX1044,$AI$2),0)),0)),0)</f>
        <v>0</v>
      </c>
    </row>
    <row r="1046" spans="29:76" x14ac:dyDescent="0.25">
      <c r="AC1046" s="1">
        <f t="shared" si="260"/>
        <v>0</v>
      </c>
      <c r="AD1046" s="1">
        <f>IFERROR(IF(LEN(AK1046)&gt;=1,VLOOKUP(HLOOKUP(AK1046,PROFILE!$K$5:$V$8,4,0),PROFILE!$F$1:$G$3,2,0),0),0)</f>
        <v>0</v>
      </c>
      <c r="AE1046" s="1">
        <f t="shared" si="261"/>
        <v>0</v>
      </c>
      <c r="AF1046" s="1">
        <v>1033</v>
      </c>
      <c r="AI1046" s="1" t="str">
        <f>IFERROR(IF($AH1046&gt;=1,VLOOKUP($AG1046,STUDENT!$O$8:$Z$1507,3,0),""),"")</f>
        <v/>
      </c>
      <c r="AJ1046" s="1" t="str">
        <f>IFERROR(IF($AH1046&gt;=1,VLOOKUP($AG1046,STUDENT!$O$8:$Z$1507,4,0),""),"")</f>
        <v/>
      </c>
      <c r="AK1046" s="1" t="str">
        <f>IFERROR(IF($AH1046&gt;=1,VLOOKUP($AG1046,STUDENT!$O$8:$Z$1507,6,0),""),"")</f>
        <v/>
      </c>
      <c r="AL1046" s="1" t="str">
        <f t="shared" si="262"/>
        <v/>
      </c>
      <c r="AM1046" s="1" t="str">
        <f t="shared" si="263"/>
        <v/>
      </c>
      <c r="AN1046" s="1" t="str">
        <f t="shared" si="264"/>
        <v/>
      </c>
      <c r="AO1046" s="1" t="str">
        <f t="shared" si="265"/>
        <v/>
      </c>
      <c r="AP1046" s="1" t="str">
        <f t="shared" si="266"/>
        <v/>
      </c>
      <c r="AQ1046" s="1" t="str">
        <f t="shared" si="267"/>
        <v/>
      </c>
      <c r="AR1046" s="1" t="str">
        <f t="shared" si="268"/>
        <v/>
      </c>
      <c r="AS1046" s="1" t="str">
        <f t="shared" si="269"/>
        <v/>
      </c>
      <c r="AT1046" s="1" t="str">
        <f t="shared" si="270"/>
        <v/>
      </c>
      <c r="AU1046" s="1" t="str">
        <f t="shared" si="271"/>
        <v/>
      </c>
      <c r="AV1046" s="1" t="str">
        <f t="shared" si="272"/>
        <v/>
      </c>
      <c r="AW1046" s="1" t="str">
        <f t="shared" si="273"/>
        <v/>
      </c>
      <c r="AX1046" s="1" t="str">
        <f t="shared" si="274"/>
        <v/>
      </c>
      <c r="AY1046" s="1">
        <f>IFERROR(IF($AE1046&gt;$AE1045,VLOOKUP($AC1046+AL$1,STOCK!$F$10:$AB$209,16,0),IF($AE1046=$AE1045,(IF(AY1045&gt;=1,AY1045-COUNTIFS($AE1045:$AE1045,$AC1046,AL1045:AL1045,$AI$1),0)),0)),0)</f>
        <v>0</v>
      </c>
      <c r="AZ1046" s="1">
        <f>IFERROR(IF($AE1046&gt;$AE1045,VLOOKUP($AC1046+AM$1,STOCK!$F$10:$AB$209,16,0),IF($AE1046=$AE1045,(IF(AZ1045&gt;=1,AZ1045-COUNTIFS($AE1045:$AE1045,$AC1046,AM1045:AM1045,$AI$1),0)),0)),0)</f>
        <v>0</v>
      </c>
      <c r="BA1046" s="1">
        <f>IFERROR(IF($AE1046&gt;$AE1045,VLOOKUP($AC1046+AN$1,STOCK!$F$10:$AB$209,16,0),IF($AE1046=$AE1045,(IF(BA1045&gt;=1,BA1045-COUNTIFS($AE1045:$AE1045,$AC1046,AN1045:AN1045,$AI$1),0)),0)),0)</f>
        <v>0</v>
      </c>
      <c r="BB1046" s="1">
        <f>IFERROR(IF($AE1046&gt;$AE1045,VLOOKUP($AC1046+AO$1,STOCK!$F$10:$AB$209,16,0),IF($AE1046=$AE1045,(IF(BB1045&gt;=1,BB1045-COUNTIFS($AE1045:$AE1045,$AC1046,AO1045:AO1045,$AI$1),0)),0)),0)</f>
        <v>0</v>
      </c>
      <c r="BC1046" s="1">
        <f>IFERROR(IF($AE1046&gt;$AE1045,VLOOKUP($AC1046+AP$1,STOCK!$F$10:$AB$209,16,0),IF($AE1046=$AE1045,(IF(BC1045&gt;=1,BC1045-COUNTIFS($AE1045:$AE1045,$AC1046,AP1045:AP1045,$AI$1),0)),0)),0)</f>
        <v>0</v>
      </c>
      <c r="BD1046" s="1">
        <f>IFERROR(IF($AE1046&gt;$AE1045,VLOOKUP($AC1046+AQ$1,STOCK!$F$10:$AB$209,16,0),IF($AE1046=$AE1045,(IF(BD1045&gt;=1,BD1045-COUNTIFS($AE1045:$AE1045,$AC1046,AQ1045:AQ1045,$AI$1),0)),0)),0)</f>
        <v>0</v>
      </c>
      <c r="BE1046" s="1">
        <f>IFERROR(IF($AE1046&gt;$AE1045,VLOOKUP($AC1046+AR$1,STOCK!$F$10:$AB$209,16,0),IF($AE1046=$AE1045,(IF(BE1045&gt;=1,BE1045-COUNTIFS($AE1045:$AE1045,$AC1046,AR1045:AR1045,$AI$1),0)),0)),0)</f>
        <v>0</v>
      </c>
      <c r="BF1046" s="1">
        <f>IFERROR(IF($AE1046&gt;$AE1045,VLOOKUP($AC1046+AS$1,STOCK!$F$10:$AB$209,16,0),IF($AE1046=$AE1045,(IF(BF1045&gt;=1,BF1045-COUNTIFS($AE1045:$AE1045,$AC1046,AS1045:AS1045,$AI$1),0)),0)),0)</f>
        <v>0</v>
      </c>
      <c r="BG1046" s="1">
        <f>IFERROR(IF($AE1046&gt;$AE1045,VLOOKUP($AC1046+AT$1,STOCK!$F$10:$AB$209,16,0),IF($AE1046=$AE1045,(IF(BG1045&gt;=1,BG1045-COUNTIFS($AE1045:$AE1045,$AC1046,AT1045:AT1045,$AI$1),0)),0)),0)</f>
        <v>0</v>
      </c>
      <c r="BH1046" s="1">
        <f>IFERROR(IF($AE1046&gt;$AE1045,VLOOKUP($AC1046+AU$1,STOCK!$F$10:$AB$209,16,0),IF($AE1046=$AE1045,(IF(BH1045&gt;=1,BH1045-COUNTIFS($AE1045:$AE1045,$AC1046,AU1045:AU1045,$AI$1),0)),0)),0)</f>
        <v>0</v>
      </c>
      <c r="BI1046" s="1">
        <f>IFERROR(IF($AE1046&gt;$AE1045,VLOOKUP($AC1046+AV$1,STOCK!$F$10:$AB$209,16,0),IF($AE1046=$AE1045,(IF(BI1045&gt;=1,BI1045-COUNTIFS($AE1045:$AE1045,$AC1046,AV1045:AV1045,$AI$1),0)),0)),0)</f>
        <v>0</v>
      </c>
      <c r="BJ1046" s="1">
        <f>IFERROR(IF($AE1046&gt;$AE1045,VLOOKUP($AC1046+AW$1,STOCK!$F$10:$AB$209,16,0),IF($AE1046=$AE1045,(IF(BJ1045&gt;=1,BJ1045-COUNTIFS($AE1045:$AE1045,$AC1046,AW1045:AW1045,$AI$1),0)),0)),0)</f>
        <v>0</v>
      </c>
      <c r="BK1046" s="1">
        <f>IFERROR(IF($AE1046&gt;$AE1045,VLOOKUP($AC1046+AX$1,STOCK!$F$10:$AB$209,16,0),IF($AE1046=$AE1045,(IF(BK1045&gt;=1,BK1045-COUNTIFS($AE1045:$AE1045,$AC1046,AX1045:AX1045,$AI$1),0)),0)),0)</f>
        <v>0</v>
      </c>
      <c r="BL1046" s="1">
        <f>IFERROR(IF($AE1046&gt;$AE1045,VLOOKUP($AC1046+AL$1,STOCK!$F$10:$AB$209,17,0),IF($AE1046=$AE1045,(IF(BL1045&gt;=1,BL1045-COUNTIFS($AE1045:$AE1045,$AC1046,AL1045:AL1045,$AI$2),0)),0)),0)</f>
        <v>0</v>
      </c>
      <c r="BM1046" s="1">
        <f>IFERROR(IF($AE1046&gt;$AE1045,VLOOKUP($AC1046+AM$1,STOCK!$F$10:$AB$209,17,0),IF($AE1046=$AE1045,(IF(BM1045&gt;=1,BM1045-COUNTIFS($AE1045:$AE1045,$AC1046,AM1045:AM1045,$AI$2),0)),0)),0)</f>
        <v>0</v>
      </c>
      <c r="BN1046" s="1">
        <f>IFERROR(IF($AE1046&gt;$AE1045,VLOOKUP($AC1046+AN$1,STOCK!$F$10:$AB$209,17,0),IF($AE1046=$AE1045,(IF(BN1045&gt;=1,BN1045-COUNTIFS($AE1045:$AE1045,$AC1046,AN1045:AN1045,$AI$2),0)),0)),0)</f>
        <v>0</v>
      </c>
      <c r="BO1046" s="1">
        <f>IFERROR(IF($AE1046&gt;$AE1045,VLOOKUP($AC1046+AO$1,STOCK!$F$10:$AB$209,17,0),IF($AE1046=$AE1045,(IF(BO1045&gt;=1,BO1045-COUNTIFS($AE1045:$AE1045,$AC1046,AO1045:AO1045,$AI$2),0)),0)),0)</f>
        <v>0</v>
      </c>
      <c r="BP1046" s="1">
        <f>IFERROR(IF($AE1046&gt;$AE1045,VLOOKUP($AC1046+AP$1,STOCK!$F$10:$AB$209,17,0),IF($AE1046=$AE1045,(IF(BP1045&gt;=1,BP1045-COUNTIFS($AE1045:$AE1045,$AC1046,AP1045:AP1045,$AI$2),0)),0)),0)</f>
        <v>0</v>
      </c>
      <c r="BQ1046" s="1">
        <f>IFERROR(IF($AE1046&gt;$AE1045,VLOOKUP($AC1046+AQ$1,STOCK!$F$10:$AB$209,17,0),IF($AE1046=$AE1045,(IF(BQ1045&gt;=1,BQ1045-COUNTIFS($AE1045:$AE1045,$AC1046,AQ1045:AQ1045,$AI$2),0)),0)),0)</f>
        <v>0</v>
      </c>
      <c r="BR1046" s="1">
        <f>IFERROR(IF($AE1046&gt;$AE1045,VLOOKUP($AC1046+AR$1,STOCK!$F$10:$AB$209,17,0),IF($AE1046=$AE1045,(IF(BR1045&gt;=1,BR1045-COUNTIFS($AE1045:$AE1045,$AC1046,AR1045:AR1045,$AI$2),0)),0)),0)</f>
        <v>0</v>
      </c>
      <c r="BS1046" s="1">
        <f>IFERROR(IF($AE1046&gt;$AE1045,VLOOKUP($AC1046+AS$1,STOCK!$F$10:$AB$209,17,0),IF($AE1046=$AE1045,(IF(BS1045&gt;=1,BS1045-COUNTIFS($AE1045:$AE1045,$AC1046,AS1045:AS1045,$AI$2),0)),0)),0)</f>
        <v>0</v>
      </c>
      <c r="BT1046" s="1">
        <f>IFERROR(IF($AE1046&gt;$AE1045,VLOOKUP($AC1046+AT$1,STOCK!$F$10:$AB$209,17,0),IF($AE1046=$AE1045,(IF(BT1045&gt;=1,BT1045-COUNTIFS($AE1045:$AE1045,$AC1046,AT1045:AT1045,$AI$2),0)),0)),0)</f>
        <v>0</v>
      </c>
      <c r="BU1046" s="1">
        <f>IFERROR(IF($AE1046&gt;$AE1045,VLOOKUP($AC1046+AU$1,STOCK!$F$10:$AB$209,17,0),IF($AE1046=$AE1045,(IF(BU1045&gt;=1,BU1045-COUNTIFS($AE1045:$AE1045,$AC1046,AU1045:AU1045,$AI$2),0)),0)),0)</f>
        <v>0</v>
      </c>
      <c r="BV1046" s="1">
        <f>IFERROR(IF($AE1046&gt;$AE1045,VLOOKUP($AC1046+AV$1,STOCK!$F$10:$AB$209,17,0),IF($AE1046=$AE1045,(IF(BV1045&gt;=1,BV1045-COUNTIFS($AE1045:$AE1045,$AC1046,AV1045:AV1045,$AI$2),0)),0)),0)</f>
        <v>0</v>
      </c>
      <c r="BW1046" s="1">
        <f>IFERROR(IF($AE1046&gt;$AE1045,VLOOKUP($AC1046+AW$1,STOCK!$F$10:$AB$209,17,0),IF($AE1046=$AE1045,(IF(BW1045&gt;=1,BW1045-COUNTIFS($AE1045:$AE1045,$AC1046,AW1045:AW1045,$AI$2),0)),0)),0)</f>
        <v>0</v>
      </c>
      <c r="BX1046" s="1">
        <f>IFERROR(IF($AE1046&gt;$AE1045,VLOOKUP($AC1046+AX$1,STOCK!$F$10:$AB$209,17,0),IF($AE1046=$AE1045,(IF(BX1045&gt;=1,BX1045-COUNTIFS($AE1045:$AE1045,$AC1046,AX1045:AX1045,$AI$2),0)),0)),0)</f>
        <v>0</v>
      </c>
    </row>
    <row r="1047" spans="29:76" x14ac:dyDescent="0.25">
      <c r="AC1047" s="1">
        <f t="shared" si="260"/>
        <v>0</v>
      </c>
      <c r="AD1047" s="1">
        <f>IFERROR(IF(LEN(AK1047)&gt;=1,VLOOKUP(HLOOKUP(AK1047,PROFILE!$K$5:$V$8,4,0),PROFILE!$F$1:$G$3,2,0),0),0)</f>
        <v>0</v>
      </c>
      <c r="AE1047" s="1">
        <f t="shared" si="261"/>
        <v>0</v>
      </c>
      <c r="AF1047" s="1">
        <v>1034</v>
      </c>
      <c r="AI1047" s="1" t="str">
        <f>IFERROR(IF($AH1047&gt;=1,VLOOKUP($AG1047,STUDENT!$O$8:$Z$1507,3,0),""),"")</f>
        <v/>
      </c>
      <c r="AJ1047" s="1" t="str">
        <f>IFERROR(IF($AH1047&gt;=1,VLOOKUP($AG1047,STUDENT!$O$8:$Z$1507,4,0),""),"")</f>
        <v/>
      </c>
      <c r="AK1047" s="1" t="str">
        <f>IFERROR(IF($AH1047&gt;=1,VLOOKUP($AG1047,STUDENT!$O$8:$Z$1507,6,0),""),"")</f>
        <v/>
      </c>
      <c r="AL1047" s="1" t="str">
        <f t="shared" si="262"/>
        <v/>
      </c>
      <c r="AM1047" s="1" t="str">
        <f t="shared" si="263"/>
        <v/>
      </c>
      <c r="AN1047" s="1" t="str">
        <f t="shared" si="264"/>
        <v/>
      </c>
      <c r="AO1047" s="1" t="str">
        <f t="shared" si="265"/>
        <v/>
      </c>
      <c r="AP1047" s="1" t="str">
        <f t="shared" si="266"/>
        <v/>
      </c>
      <c r="AQ1047" s="1" t="str">
        <f t="shared" si="267"/>
        <v/>
      </c>
      <c r="AR1047" s="1" t="str">
        <f t="shared" si="268"/>
        <v/>
      </c>
      <c r="AS1047" s="1" t="str">
        <f t="shared" si="269"/>
        <v/>
      </c>
      <c r="AT1047" s="1" t="str">
        <f t="shared" si="270"/>
        <v/>
      </c>
      <c r="AU1047" s="1" t="str">
        <f t="shared" si="271"/>
        <v/>
      </c>
      <c r="AV1047" s="1" t="str">
        <f t="shared" si="272"/>
        <v/>
      </c>
      <c r="AW1047" s="1" t="str">
        <f t="shared" si="273"/>
        <v/>
      </c>
      <c r="AX1047" s="1" t="str">
        <f t="shared" si="274"/>
        <v/>
      </c>
      <c r="AY1047" s="1">
        <f>IFERROR(IF($AE1047&gt;$AE1046,VLOOKUP($AC1047+AL$1,STOCK!$F$10:$AB$209,16,0),IF($AE1047=$AE1046,(IF(AY1046&gt;=1,AY1046-COUNTIFS($AE1046:$AE1046,$AC1047,AL1046:AL1046,$AI$1),0)),0)),0)</f>
        <v>0</v>
      </c>
      <c r="AZ1047" s="1">
        <f>IFERROR(IF($AE1047&gt;$AE1046,VLOOKUP($AC1047+AM$1,STOCK!$F$10:$AB$209,16,0),IF($AE1047=$AE1046,(IF(AZ1046&gt;=1,AZ1046-COUNTIFS($AE1046:$AE1046,$AC1047,AM1046:AM1046,$AI$1),0)),0)),0)</f>
        <v>0</v>
      </c>
      <c r="BA1047" s="1">
        <f>IFERROR(IF($AE1047&gt;$AE1046,VLOOKUP($AC1047+AN$1,STOCK!$F$10:$AB$209,16,0),IF($AE1047=$AE1046,(IF(BA1046&gt;=1,BA1046-COUNTIFS($AE1046:$AE1046,$AC1047,AN1046:AN1046,$AI$1),0)),0)),0)</f>
        <v>0</v>
      </c>
      <c r="BB1047" s="1">
        <f>IFERROR(IF($AE1047&gt;$AE1046,VLOOKUP($AC1047+AO$1,STOCK!$F$10:$AB$209,16,0),IF($AE1047=$AE1046,(IF(BB1046&gt;=1,BB1046-COUNTIFS($AE1046:$AE1046,$AC1047,AO1046:AO1046,$AI$1),0)),0)),0)</f>
        <v>0</v>
      </c>
      <c r="BC1047" s="1">
        <f>IFERROR(IF($AE1047&gt;$AE1046,VLOOKUP($AC1047+AP$1,STOCK!$F$10:$AB$209,16,0),IF($AE1047=$AE1046,(IF(BC1046&gt;=1,BC1046-COUNTIFS($AE1046:$AE1046,$AC1047,AP1046:AP1046,$AI$1),0)),0)),0)</f>
        <v>0</v>
      </c>
      <c r="BD1047" s="1">
        <f>IFERROR(IF($AE1047&gt;$AE1046,VLOOKUP($AC1047+AQ$1,STOCK!$F$10:$AB$209,16,0),IF($AE1047=$AE1046,(IF(BD1046&gt;=1,BD1046-COUNTIFS($AE1046:$AE1046,$AC1047,AQ1046:AQ1046,$AI$1),0)),0)),0)</f>
        <v>0</v>
      </c>
      <c r="BE1047" s="1">
        <f>IFERROR(IF($AE1047&gt;$AE1046,VLOOKUP($AC1047+AR$1,STOCK!$F$10:$AB$209,16,0),IF($AE1047=$AE1046,(IF(BE1046&gt;=1,BE1046-COUNTIFS($AE1046:$AE1046,$AC1047,AR1046:AR1046,$AI$1),0)),0)),0)</f>
        <v>0</v>
      </c>
      <c r="BF1047" s="1">
        <f>IFERROR(IF($AE1047&gt;$AE1046,VLOOKUP($AC1047+AS$1,STOCK!$F$10:$AB$209,16,0),IF($AE1047=$AE1046,(IF(BF1046&gt;=1,BF1046-COUNTIFS($AE1046:$AE1046,$AC1047,AS1046:AS1046,$AI$1),0)),0)),0)</f>
        <v>0</v>
      </c>
      <c r="BG1047" s="1">
        <f>IFERROR(IF($AE1047&gt;$AE1046,VLOOKUP($AC1047+AT$1,STOCK!$F$10:$AB$209,16,0),IF($AE1047=$AE1046,(IF(BG1046&gt;=1,BG1046-COUNTIFS($AE1046:$AE1046,$AC1047,AT1046:AT1046,$AI$1),0)),0)),0)</f>
        <v>0</v>
      </c>
      <c r="BH1047" s="1">
        <f>IFERROR(IF($AE1047&gt;$AE1046,VLOOKUP($AC1047+AU$1,STOCK!$F$10:$AB$209,16,0),IF($AE1047=$AE1046,(IF(BH1046&gt;=1,BH1046-COUNTIFS($AE1046:$AE1046,$AC1047,AU1046:AU1046,$AI$1),0)),0)),0)</f>
        <v>0</v>
      </c>
      <c r="BI1047" s="1">
        <f>IFERROR(IF($AE1047&gt;$AE1046,VLOOKUP($AC1047+AV$1,STOCK!$F$10:$AB$209,16,0),IF($AE1047=$AE1046,(IF(BI1046&gt;=1,BI1046-COUNTIFS($AE1046:$AE1046,$AC1047,AV1046:AV1046,$AI$1),0)),0)),0)</f>
        <v>0</v>
      </c>
      <c r="BJ1047" s="1">
        <f>IFERROR(IF($AE1047&gt;$AE1046,VLOOKUP($AC1047+AW$1,STOCK!$F$10:$AB$209,16,0),IF($AE1047=$AE1046,(IF(BJ1046&gt;=1,BJ1046-COUNTIFS($AE1046:$AE1046,$AC1047,AW1046:AW1046,$AI$1),0)),0)),0)</f>
        <v>0</v>
      </c>
      <c r="BK1047" s="1">
        <f>IFERROR(IF($AE1047&gt;$AE1046,VLOOKUP($AC1047+AX$1,STOCK!$F$10:$AB$209,16,0),IF($AE1047=$AE1046,(IF(BK1046&gt;=1,BK1046-COUNTIFS($AE1046:$AE1046,$AC1047,AX1046:AX1046,$AI$1),0)),0)),0)</f>
        <v>0</v>
      </c>
      <c r="BL1047" s="1">
        <f>IFERROR(IF($AE1047&gt;$AE1046,VLOOKUP($AC1047+AL$1,STOCK!$F$10:$AB$209,17,0),IF($AE1047=$AE1046,(IF(BL1046&gt;=1,BL1046-COUNTIFS($AE1046:$AE1046,$AC1047,AL1046:AL1046,$AI$2),0)),0)),0)</f>
        <v>0</v>
      </c>
      <c r="BM1047" s="1">
        <f>IFERROR(IF($AE1047&gt;$AE1046,VLOOKUP($AC1047+AM$1,STOCK!$F$10:$AB$209,17,0),IF($AE1047=$AE1046,(IF(BM1046&gt;=1,BM1046-COUNTIFS($AE1046:$AE1046,$AC1047,AM1046:AM1046,$AI$2),0)),0)),0)</f>
        <v>0</v>
      </c>
      <c r="BN1047" s="1">
        <f>IFERROR(IF($AE1047&gt;$AE1046,VLOOKUP($AC1047+AN$1,STOCK!$F$10:$AB$209,17,0),IF($AE1047=$AE1046,(IF(BN1046&gt;=1,BN1046-COUNTIFS($AE1046:$AE1046,$AC1047,AN1046:AN1046,$AI$2),0)),0)),0)</f>
        <v>0</v>
      </c>
      <c r="BO1047" s="1">
        <f>IFERROR(IF($AE1047&gt;$AE1046,VLOOKUP($AC1047+AO$1,STOCK!$F$10:$AB$209,17,0),IF($AE1047=$AE1046,(IF(BO1046&gt;=1,BO1046-COUNTIFS($AE1046:$AE1046,$AC1047,AO1046:AO1046,$AI$2),0)),0)),0)</f>
        <v>0</v>
      </c>
      <c r="BP1047" s="1">
        <f>IFERROR(IF($AE1047&gt;$AE1046,VLOOKUP($AC1047+AP$1,STOCK!$F$10:$AB$209,17,0),IF($AE1047=$AE1046,(IF(BP1046&gt;=1,BP1046-COUNTIFS($AE1046:$AE1046,$AC1047,AP1046:AP1046,$AI$2),0)),0)),0)</f>
        <v>0</v>
      </c>
      <c r="BQ1047" s="1">
        <f>IFERROR(IF($AE1047&gt;$AE1046,VLOOKUP($AC1047+AQ$1,STOCK!$F$10:$AB$209,17,0),IF($AE1047=$AE1046,(IF(BQ1046&gt;=1,BQ1046-COUNTIFS($AE1046:$AE1046,$AC1047,AQ1046:AQ1046,$AI$2),0)),0)),0)</f>
        <v>0</v>
      </c>
      <c r="BR1047" s="1">
        <f>IFERROR(IF($AE1047&gt;$AE1046,VLOOKUP($AC1047+AR$1,STOCK!$F$10:$AB$209,17,0),IF($AE1047=$AE1046,(IF(BR1046&gt;=1,BR1046-COUNTIFS($AE1046:$AE1046,$AC1047,AR1046:AR1046,$AI$2),0)),0)),0)</f>
        <v>0</v>
      </c>
      <c r="BS1047" s="1">
        <f>IFERROR(IF($AE1047&gt;$AE1046,VLOOKUP($AC1047+AS$1,STOCK!$F$10:$AB$209,17,0),IF($AE1047=$AE1046,(IF(BS1046&gt;=1,BS1046-COUNTIFS($AE1046:$AE1046,$AC1047,AS1046:AS1046,$AI$2),0)),0)),0)</f>
        <v>0</v>
      </c>
      <c r="BT1047" s="1">
        <f>IFERROR(IF($AE1047&gt;$AE1046,VLOOKUP($AC1047+AT$1,STOCK!$F$10:$AB$209,17,0),IF($AE1047=$AE1046,(IF(BT1046&gt;=1,BT1046-COUNTIFS($AE1046:$AE1046,$AC1047,AT1046:AT1046,$AI$2),0)),0)),0)</f>
        <v>0</v>
      </c>
      <c r="BU1047" s="1">
        <f>IFERROR(IF($AE1047&gt;$AE1046,VLOOKUP($AC1047+AU$1,STOCK!$F$10:$AB$209,17,0),IF($AE1047=$AE1046,(IF(BU1046&gt;=1,BU1046-COUNTIFS($AE1046:$AE1046,$AC1047,AU1046:AU1046,$AI$2),0)),0)),0)</f>
        <v>0</v>
      </c>
      <c r="BV1047" s="1">
        <f>IFERROR(IF($AE1047&gt;$AE1046,VLOOKUP($AC1047+AV$1,STOCK!$F$10:$AB$209,17,0),IF($AE1047=$AE1046,(IF(BV1046&gt;=1,BV1046-COUNTIFS($AE1046:$AE1046,$AC1047,AV1046:AV1046,$AI$2),0)),0)),0)</f>
        <v>0</v>
      </c>
      <c r="BW1047" s="1">
        <f>IFERROR(IF($AE1047&gt;$AE1046,VLOOKUP($AC1047+AW$1,STOCK!$F$10:$AB$209,17,0),IF($AE1047=$AE1046,(IF(BW1046&gt;=1,BW1046-COUNTIFS($AE1046:$AE1046,$AC1047,AW1046:AW1046,$AI$2),0)),0)),0)</f>
        <v>0</v>
      </c>
      <c r="BX1047" s="1">
        <f>IFERROR(IF($AE1047&gt;$AE1046,VLOOKUP($AC1047+AX$1,STOCK!$F$10:$AB$209,17,0),IF($AE1047=$AE1046,(IF(BX1046&gt;=1,BX1046-COUNTIFS($AE1046:$AE1046,$AC1047,AX1046:AX1046,$AI$2),0)),0)),0)</f>
        <v>0</v>
      </c>
    </row>
    <row r="1048" spans="29:76" x14ac:dyDescent="0.25">
      <c r="AC1048" s="1">
        <f t="shared" si="260"/>
        <v>0</v>
      </c>
      <c r="AD1048" s="1">
        <f>IFERROR(IF(LEN(AK1048)&gt;=1,VLOOKUP(HLOOKUP(AK1048,PROFILE!$K$5:$V$8,4,0),PROFILE!$F$1:$G$3,2,0),0),0)</f>
        <v>0</v>
      </c>
      <c r="AE1048" s="1">
        <f t="shared" si="261"/>
        <v>0</v>
      </c>
      <c r="AF1048" s="1">
        <v>1035</v>
      </c>
      <c r="AI1048" s="1" t="str">
        <f>IFERROR(IF($AH1048&gt;=1,VLOOKUP($AG1048,STUDENT!$O$8:$Z$1507,3,0),""),"")</f>
        <v/>
      </c>
      <c r="AJ1048" s="1" t="str">
        <f>IFERROR(IF($AH1048&gt;=1,VLOOKUP($AG1048,STUDENT!$O$8:$Z$1507,4,0),""),"")</f>
        <v/>
      </c>
      <c r="AK1048" s="1" t="str">
        <f>IFERROR(IF($AH1048&gt;=1,VLOOKUP($AG1048,STUDENT!$O$8:$Z$1507,6,0),""),"")</f>
        <v/>
      </c>
      <c r="AL1048" s="1" t="str">
        <f t="shared" si="262"/>
        <v/>
      </c>
      <c r="AM1048" s="1" t="str">
        <f t="shared" si="263"/>
        <v/>
      </c>
      <c r="AN1048" s="1" t="str">
        <f t="shared" si="264"/>
        <v/>
      </c>
      <c r="AO1048" s="1" t="str">
        <f t="shared" si="265"/>
        <v/>
      </c>
      <c r="AP1048" s="1" t="str">
        <f t="shared" si="266"/>
        <v/>
      </c>
      <c r="AQ1048" s="1" t="str">
        <f t="shared" si="267"/>
        <v/>
      </c>
      <c r="AR1048" s="1" t="str">
        <f t="shared" si="268"/>
        <v/>
      </c>
      <c r="AS1048" s="1" t="str">
        <f t="shared" si="269"/>
        <v/>
      </c>
      <c r="AT1048" s="1" t="str">
        <f t="shared" si="270"/>
        <v/>
      </c>
      <c r="AU1048" s="1" t="str">
        <f t="shared" si="271"/>
        <v/>
      </c>
      <c r="AV1048" s="1" t="str">
        <f t="shared" si="272"/>
        <v/>
      </c>
      <c r="AW1048" s="1" t="str">
        <f t="shared" si="273"/>
        <v/>
      </c>
      <c r="AX1048" s="1" t="str">
        <f t="shared" si="274"/>
        <v/>
      </c>
      <c r="AY1048" s="1">
        <f>IFERROR(IF($AE1048&gt;$AE1047,VLOOKUP($AC1048+AL$1,STOCK!$F$10:$AB$209,16,0),IF($AE1048=$AE1047,(IF(AY1047&gt;=1,AY1047-COUNTIFS($AE1047:$AE1047,$AC1048,AL1047:AL1047,$AI$1),0)),0)),0)</f>
        <v>0</v>
      </c>
      <c r="AZ1048" s="1">
        <f>IFERROR(IF($AE1048&gt;$AE1047,VLOOKUP($AC1048+AM$1,STOCK!$F$10:$AB$209,16,0),IF($AE1048=$AE1047,(IF(AZ1047&gt;=1,AZ1047-COUNTIFS($AE1047:$AE1047,$AC1048,AM1047:AM1047,$AI$1),0)),0)),0)</f>
        <v>0</v>
      </c>
      <c r="BA1048" s="1">
        <f>IFERROR(IF($AE1048&gt;$AE1047,VLOOKUP($AC1048+AN$1,STOCK!$F$10:$AB$209,16,0),IF($AE1048=$AE1047,(IF(BA1047&gt;=1,BA1047-COUNTIFS($AE1047:$AE1047,$AC1048,AN1047:AN1047,$AI$1),0)),0)),0)</f>
        <v>0</v>
      </c>
      <c r="BB1048" s="1">
        <f>IFERROR(IF($AE1048&gt;$AE1047,VLOOKUP($AC1048+AO$1,STOCK!$F$10:$AB$209,16,0),IF($AE1048=$AE1047,(IF(BB1047&gt;=1,BB1047-COUNTIFS($AE1047:$AE1047,$AC1048,AO1047:AO1047,$AI$1),0)),0)),0)</f>
        <v>0</v>
      </c>
      <c r="BC1048" s="1">
        <f>IFERROR(IF($AE1048&gt;$AE1047,VLOOKUP($AC1048+AP$1,STOCK!$F$10:$AB$209,16,0),IF($AE1048=$AE1047,(IF(BC1047&gt;=1,BC1047-COUNTIFS($AE1047:$AE1047,$AC1048,AP1047:AP1047,$AI$1),0)),0)),0)</f>
        <v>0</v>
      </c>
      <c r="BD1048" s="1">
        <f>IFERROR(IF($AE1048&gt;$AE1047,VLOOKUP($AC1048+AQ$1,STOCK!$F$10:$AB$209,16,0),IF($AE1048=$AE1047,(IF(BD1047&gt;=1,BD1047-COUNTIFS($AE1047:$AE1047,$AC1048,AQ1047:AQ1047,$AI$1),0)),0)),0)</f>
        <v>0</v>
      </c>
      <c r="BE1048" s="1">
        <f>IFERROR(IF($AE1048&gt;$AE1047,VLOOKUP($AC1048+AR$1,STOCK!$F$10:$AB$209,16,0),IF($AE1048=$AE1047,(IF(BE1047&gt;=1,BE1047-COUNTIFS($AE1047:$AE1047,$AC1048,AR1047:AR1047,$AI$1),0)),0)),0)</f>
        <v>0</v>
      </c>
      <c r="BF1048" s="1">
        <f>IFERROR(IF($AE1048&gt;$AE1047,VLOOKUP($AC1048+AS$1,STOCK!$F$10:$AB$209,16,0),IF($AE1048=$AE1047,(IF(BF1047&gt;=1,BF1047-COUNTIFS($AE1047:$AE1047,$AC1048,AS1047:AS1047,$AI$1),0)),0)),0)</f>
        <v>0</v>
      </c>
      <c r="BG1048" s="1">
        <f>IFERROR(IF($AE1048&gt;$AE1047,VLOOKUP($AC1048+AT$1,STOCK!$F$10:$AB$209,16,0),IF($AE1048=$AE1047,(IF(BG1047&gt;=1,BG1047-COUNTIFS($AE1047:$AE1047,$AC1048,AT1047:AT1047,$AI$1),0)),0)),0)</f>
        <v>0</v>
      </c>
      <c r="BH1048" s="1">
        <f>IFERROR(IF($AE1048&gt;$AE1047,VLOOKUP($AC1048+AU$1,STOCK!$F$10:$AB$209,16,0),IF($AE1048=$AE1047,(IF(BH1047&gt;=1,BH1047-COUNTIFS($AE1047:$AE1047,$AC1048,AU1047:AU1047,$AI$1),0)),0)),0)</f>
        <v>0</v>
      </c>
      <c r="BI1048" s="1">
        <f>IFERROR(IF($AE1048&gt;$AE1047,VLOOKUP($AC1048+AV$1,STOCK!$F$10:$AB$209,16,0),IF($AE1048=$AE1047,(IF(BI1047&gt;=1,BI1047-COUNTIFS($AE1047:$AE1047,$AC1048,AV1047:AV1047,$AI$1),0)),0)),0)</f>
        <v>0</v>
      </c>
      <c r="BJ1048" s="1">
        <f>IFERROR(IF($AE1048&gt;$AE1047,VLOOKUP($AC1048+AW$1,STOCK!$F$10:$AB$209,16,0),IF($AE1048=$AE1047,(IF(BJ1047&gt;=1,BJ1047-COUNTIFS($AE1047:$AE1047,$AC1048,AW1047:AW1047,$AI$1),0)),0)),0)</f>
        <v>0</v>
      </c>
      <c r="BK1048" s="1">
        <f>IFERROR(IF($AE1048&gt;$AE1047,VLOOKUP($AC1048+AX$1,STOCK!$F$10:$AB$209,16,0),IF($AE1048=$AE1047,(IF(BK1047&gt;=1,BK1047-COUNTIFS($AE1047:$AE1047,$AC1048,AX1047:AX1047,$AI$1),0)),0)),0)</f>
        <v>0</v>
      </c>
      <c r="BL1048" s="1">
        <f>IFERROR(IF($AE1048&gt;$AE1047,VLOOKUP($AC1048+AL$1,STOCK!$F$10:$AB$209,17,0),IF($AE1048=$AE1047,(IF(BL1047&gt;=1,BL1047-COUNTIFS($AE1047:$AE1047,$AC1048,AL1047:AL1047,$AI$2),0)),0)),0)</f>
        <v>0</v>
      </c>
      <c r="BM1048" s="1">
        <f>IFERROR(IF($AE1048&gt;$AE1047,VLOOKUP($AC1048+AM$1,STOCK!$F$10:$AB$209,17,0),IF($AE1048=$AE1047,(IF(BM1047&gt;=1,BM1047-COUNTIFS($AE1047:$AE1047,$AC1048,AM1047:AM1047,$AI$2),0)),0)),0)</f>
        <v>0</v>
      </c>
      <c r="BN1048" s="1">
        <f>IFERROR(IF($AE1048&gt;$AE1047,VLOOKUP($AC1048+AN$1,STOCK!$F$10:$AB$209,17,0),IF($AE1048=$AE1047,(IF(BN1047&gt;=1,BN1047-COUNTIFS($AE1047:$AE1047,$AC1048,AN1047:AN1047,$AI$2),0)),0)),0)</f>
        <v>0</v>
      </c>
      <c r="BO1048" s="1">
        <f>IFERROR(IF($AE1048&gt;$AE1047,VLOOKUP($AC1048+AO$1,STOCK!$F$10:$AB$209,17,0),IF($AE1048=$AE1047,(IF(BO1047&gt;=1,BO1047-COUNTIFS($AE1047:$AE1047,$AC1048,AO1047:AO1047,$AI$2),0)),0)),0)</f>
        <v>0</v>
      </c>
      <c r="BP1048" s="1">
        <f>IFERROR(IF($AE1048&gt;$AE1047,VLOOKUP($AC1048+AP$1,STOCK!$F$10:$AB$209,17,0),IF($AE1048=$AE1047,(IF(BP1047&gt;=1,BP1047-COUNTIFS($AE1047:$AE1047,$AC1048,AP1047:AP1047,$AI$2),0)),0)),0)</f>
        <v>0</v>
      </c>
      <c r="BQ1048" s="1">
        <f>IFERROR(IF($AE1048&gt;$AE1047,VLOOKUP($AC1048+AQ$1,STOCK!$F$10:$AB$209,17,0),IF($AE1048=$AE1047,(IF(BQ1047&gt;=1,BQ1047-COUNTIFS($AE1047:$AE1047,$AC1048,AQ1047:AQ1047,$AI$2),0)),0)),0)</f>
        <v>0</v>
      </c>
      <c r="BR1048" s="1">
        <f>IFERROR(IF($AE1048&gt;$AE1047,VLOOKUP($AC1048+AR$1,STOCK!$F$10:$AB$209,17,0),IF($AE1048=$AE1047,(IF(BR1047&gt;=1,BR1047-COUNTIFS($AE1047:$AE1047,$AC1048,AR1047:AR1047,$AI$2),0)),0)),0)</f>
        <v>0</v>
      </c>
      <c r="BS1048" s="1">
        <f>IFERROR(IF($AE1048&gt;$AE1047,VLOOKUP($AC1048+AS$1,STOCK!$F$10:$AB$209,17,0),IF($AE1048=$AE1047,(IF(BS1047&gt;=1,BS1047-COUNTIFS($AE1047:$AE1047,$AC1048,AS1047:AS1047,$AI$2),0)),0)),0)</f>
        <v>0</v>
      </c>
      <c r="BT1048" s="1">
        <f>IFERROR(IF($AE1048&gt;$AE1047,VLOOKUP($AC1048+AT$1,STOCK!$F$10:$AB$209,17,0),IF($AE1048=$AE1047,(IF(BT1047&gt;=1,BT1047-COUNTIFS($AE1047:$AE1047,$AC1048,AT1047:AT1047,$AI$2),0)),0)),0)</f>
        <v>0</v>
      </c>
      <c r="BU1048" s="1">
        <f>IFERROR(IF($AE1048&gt;$AE1047,VLOOKUP($AC1048+AU$1,STOCK!$F$10:$AB$209,17,0),IF($AE1048=$AE1047,(IF(BU1047&gt;=1,BU1047-COUNTIFS($AE1047:$AE1047,$AC1048,AU1047:AU1047,$AI$2),0)),0)),0)</f>
        <v>0</v>
      </c>
      <c r="BV1048" s="1">
        <f>IFERROR(IF($AE1048&gt;$AE1047,VLOOKUP($AC1048+AV$1,STOCK!$F$10:$AB$209,17,0),IF($AE1048=$AE1047,(IF(BV1047&gt;=1,BV1047-COUNTIFS($AE1047:$AE1047,$AC1048,AV1047:AV1047,$AI$2),0)),0)),0)</f>
        <v>0</v>
      </c>
      <c r="BW1048" s="1">
        <f>IFERROR(IF($AE1048&gt;$AE1047,VLOOKUP($AC1048+AW$1,STOCK!$F$10:$AB$209,17,0),IF($AE1048=$AE1047,(IF(BW1047&gt;=1,BW1047-COUNTIFS($AE1047:$AE1047,$AC1048,AW1047:AW1047,$AI$2),0)),0)),0)</f>
        <v>0</v>
      </c>
      <c r="BX1048" s="1">
        <f>IFERROR(IF($AE1048&gt;$AE1047,VLOOKUP($AC1048+AX$1,STOCK!$F$10:$AB$209,17,0),IF($AE1048=$AE1047,(IF(BX1047&gt;=1,BX1047-COUNTIFS($AE1047:$AE1047,$AC1048,AX1047:AX1047,$AI$2),0)),0)),0)</f>
        <v>0</v>
      </c>
    </row>
    <row r="1049" spans="29:76" x14ac:dyDescent="0.25">
      <c r="AC1049" s="1">
        <f t="shared" si="260"/>
        <v>0</v>
      </c>
      <c r="AD1049" s="1">
        <f>IFERROR(IF(LEN(AK1049)&gt;=1,VLOOKUP(HLOOKUP(AK1049,PROFILE!$K$5:$V$8,4,0),PROFILE!$F$1:$G$3,2,0),0),0)</f>
        <v>0</v>
      </c>
      <c r="AE1049" s="1">
        <f t="shared" si="261"/>
        <v>0</v>
      </c>
      <c r="AF1049" s="1">
        <v>1036</v>
      </c>
      <c r="AI1049" s="1" t="str">
        <f>IFERROR(IF($AH1049&gt;=1,VLOOKUP($AG1049,STUDENT!$O$8:$Z$1507,3,0),""),"")</f>
        <v/>
      </c>
      <c r="AJ1049" s="1" t="str">
        <f>IFERROR(IF($AH1049&gt;=1,VLOOKUP($AG1049,STUDENT!$O$8:$Z$1507,4,0),""),"")</f>
        <v/>
      </c>
      <c r="AK1049" s="1" t="str">
        <f>IFERROR(IF($AH1049&gt;=1,VLOOKUP($AG1049,STUDENT!$O$8:$Z$1507,6,0),""),"")</f>
        <v/>
      </c>
      <c r="AL1049" s="1" t="str">
        <f t="shared" si="262"/>
        <v/>
      </c>
      <c r="AM1049" s="1" t="str">
        <f t="shared" si="263"/>
        <v/>
      </c>
      <c r="AN1049" s="1" t="str">
        <f t="shared" si="264"/>
        <v/>
      </c>
      <c r="AO1049" s="1" t="str">
        <f t="shared" si="265"/>
        <v/>
      </c>
      <c r="AP1049" s="1" t="str">
        <f t="shared" si="266"/>
        <v/>
      </c>
      <c r="AQ1049" s="1" t="str">
        <f t="shared" si="267"/>
        <v/>
      </c>
      <c r="AR1049" s="1" t="str">
        <f t="shared" si="268"/>
        <v/>
      </c>
      <c r="AS1049" s="1" t="str">
        <f t="shared" si="269"/>
        <v/>
      </c>
      <c r="AT1049" s="1" t="str">
        <f t="shared" si="270"/>
        <v/>
      </c>
      <c r="AU1049" s="1" t="str">
        <f t="shared" si="271"/>
        <v/>
      </c>
      <c r="AV1049" s="1" t="str">
        <f t="shared" si="272"/>
        <v/>
      </c>
      <c r="AW1049" s="1" t="str">
        <f t="shared" si="273"/>
        <v/>
      </c>
      <c r="AX1049" s="1" t="str">
        <f t="shared" si="274"/>
        <v/>
      </c>
      <c r="AY1049" s="1">
        <f>IFERROR(IF($AE1049&gt;$AE1048,VLOOKUP($AC1049+AL$1,STOCK!$F$10:$AB$209,16,0),IF($AE1049=$AE1048,(IF(AY1048&gt;=1,AY1048-COUNTIFS($AE1048:$AE1048,$AC1049,AL1048:AL1048,$AI$1),0)),0)),0)</f>
        <v>0</v>
      </c>
      <c r="AZ1049" s="1">
        <f>IFERROR(IF($AE1049&gt;$AE1048,VLOOKUP($AC1049+AM$1,STOCK!$F$10:$AB$209,16,0),IF($AE1049=$AE1048,(IF(AZ1048&gt;=1,AZ1048-COUNTIFS($AE1048:$AE1048,$AC1049,AM1048:AM1048,$AI$1),0)),0)),0)</f>
        <v>0</v>
      </c>
      <c r="BA1049" s="1">
        <f>IFERROR(IF($AE1049&gt;$AE1048,VLOOKUP($AC1049+AN$1,STOCK!$F$10:$AB$209,16,0),IF($AE1049=$AE1048,(IF(BA1048&gt;=1,BA1048-COUNTIFS($AE1048:$AE1048,$AC1049,AN1048:AN1048,$AI$1),0)),0)),0)</f>
        <v>0</v>
      </c>
      <c r="BB1049" s="1">
        <f>IFERROR(IF($AE1049&gt;$AE1048,VLOOKUP($AC1049+AO$1,STOCK!$F$10:$AB$209,16,0),IF($AE1049=$AE1048,(IF(BB1048&gt;=1,BB1048-COUNTIFS($AE1048:$AE1048,$AC1049,AO1048:AO1048,$AI$1),0)),0)),0)</f>
        <v>0</v>
      </c>
      <c r="BC1049" s="1">
        <f>IFERROR(IF($AE1049&gt;$AE1048,VLOOKUP($AC1049+AP$1,STOCK!$F$10:$AB$209,16,0),IF($AE1049=$AE1048,(IF(BC1048&gt;=1,BC1048-COUNTIFS($AE1048:$AE1048,$AC1049,AP1048:AP1048,$AI$1),0)),0)),0)</f>
        <v>0</v>
      </c>
      <c r="BD1049" s="1">
        <f>IFERROR(IF($AE1049&gt;$AE1048,VLOOKUP($AC1049+AQ$1,STOCK!$F$10:$AB$209,16,0),IF($AE1049=$AE1048,(IF(BD1048&gt;=1,BD1048-COUNTIFS($AE1048:$AE1048,$AC1049,AQ1048:AQ1048,$AI$1),0)),0)),0)</f>
        <v>0</v>
      </c>
      <c r="BE1049" s="1">
        <f>IFERROR(IF($AE1049&gt;$AE1048,VLOOKUP($AC1049+AR$1,STOCK!$F$10:$AB$209,16,0),IF($AE1049=$AE1048,(IF(BE1048&gt;=1,BE1048-COUNTIFS($AE1048:$AE1048,$AC1049,AR1048:AR1048,$AI$1),0)),0)),0)</f>
        <v>0</v>
      </c>
      <c r="BF1049" s="1">
        <f>IFERROR(IF($AE1049&gt;$AE1048,VLOOKUP($AC1049+AS$1,STOCK!$F$10:$AB$209,16,0),IF($AE1049=$AE1048,(IF(BF1048&gt;=1,BF1048-COUNTIFS($AE1048:$AE1048,$AC1049,AS1048:AS1048,$AI$1),0)),0)),0)</f>
        <v>0</v>
      </c>
      <c r="BG1049" s="1">
        <f>IFERROR(IF($AE1049&gt;$AE1048,VLOOKUP($AC1049+AT$1,STOCK!$F$10:$AB$209,16,0),IF($AE1049=$AE1048,(IF(BG1048&gt;=1,BG1048-COUNTIFS($AE1048:$AE1048,$AC1049,AT1048:AT1048,$AI$1),0)),0)),0)</f>
        <v>0</v>
      </c>
      <c r="BH1049" s="1">
        <f>IFERROR(IF($AE1049&gt;$AE1048,VLOOKUP($AC1049+AU$1,STOCK!$F$10:$AB$209,16,0),IF($AE1049=$AE1048,(IF(BH1048&gt;=1,BH1048-COUNTIFS($AE1048:$AE1048,$AC1049,AU1048:AU1048,$AI$1),0)),0)),0)</f>
        <v>0</v>
      </c>
      <c r="BI1049" s="1">
        <f>IFERROR(IF($AE1049&gt;$AE1048,VLOOKUP($AC1049+AV$1,STOCK!$F$10:$AB$209,16,0),IF($AE1049=$AE1048,(IF(BI1048&gt;=1,BI1048-COUNTIFS($AE1048:$AE1048,$AC1049,AV1048:AV1048,$AI$1),0)),0)),0)</f>
        <v>0</v>
      </c>
      <c r="BJ1049" s="1">
        <f>IFERROR(IF($AE1049&gt;$AE1048,VLOOKUP($AC1049+AW$1,STOCK!$F$10:$AB$209,16,0),IF($AE1049=$AE1048,(IF(BJ1048&gt;=1,BJ1048-COUNTIFS($AE1048:$AE1048,$AC1049,AW1048:AW1048,$AI$1),0)),0)),0)</f>
        <v>0</v>
      </c>
      <c r="BK1049" s="1">
        <f>IFERROR(IF($AE1049&gt;$AE1048,VLOOKUP($AC1049+AX$1,STOCK!$F$10:$AB$209,16,0),IF($AE1049=$AE1048,(IF(BK1048&gt;=1,BK1048-COUNTIFS($AE1048:$AE1048,$AC1049,AX1048:AX1048,$AI$1),0)),0)),0)</f>
        <v>0</v>
      </c>
      <c r="BL1049" s="1">
        <f>IFERROR(IF($AE1049&gt;$AE1048,VLOOKUP($AC1049+AL$1,STOCK!$F$10:$AB$209,17,0),IF($AE1049=$AE1048,(IF(BL1048&gt;=1,BL1048-COUNTIFS($AE1048:$AE1048,$AC1049,AL1048:AL1048,$AI$2),0)),0)),0)</f>
        <v>0</v>
      </c>
      <c r="BM1049" s="1">
        <f>IFERROR(IF($AE1049&gt;$AE1048,VLOOKUP($AC1049+AM$1,STOCK!$F$10:$AB$209,17,0),IF($AE1049=$AE1048,(IF(BM1048&gt;=1,BM1048-COUNTIFS($AE1048:$AE1048,$AC1049,AM1048:AM1048,$AI$2),0)),0)),0)</f>
        <v>0</v>
      </c>
      <c r="BN1049" s="1">
        <f>IFERROR(IF($AE1049&gt;$AE1048,VLOOKUP($AC1049+AN$1,STOCK!$F$10:$AB$209,17,0),IF($AE1049=$AE1048,(IF(BN1048&gt;=1,BN1048-COUNTIFS($AE1048:$AE1048,$AC1049,AN1048:AN1048,$AI$2),0)),0)),0)</f>
        <v>0</v>
      </c>
      <c r="BO1049" s="1">
        <f>IFERROR(IF($AE1049&gt;$AE1048,VLOOKUP($AC1049+AO$1,STOCK!$F$10:$AB$209,17,0),IF($AE1049=$AE1048,(IF(BO1048&gt;=1,BO1048-COUNTIFS($AE1048:$AE1048,$AC1049,AO1048:AO1048,$AI$2),0)),0)),0)</f>
        <v>0</v>
      </c>
      <c r="BP1049" s="1">
        <f>IFERROR(IF($AE1049&gt;$AE1048,VLOOKUP($AC1049+AP$1,STOCK!$F$10:$AB$209,17,0),IF($AE1049=$AE1048,(IF(BP1048&gt;=1,BP1048-COUNTIFS($AE1048:$AE1048,$AC1049,AP1048:AP1048,$AI$2),0)),0)),0)</f>
        <v>0</v>
      </c>
      <c r="BQ1049" s="1">
        <f>IFERROR(IF($AE1049&gt;$AE1048,VLOOKUP($AC1049+AQ$1,STOCK!$F$10:$AB$209,17,0),IF($AE1049=$AE1048,(IF(BQ1048&gt;=1,BQ1048-COUNTIFS($AE1048:$AE1048,$AC1049,AQ1048:AQ1048,$AI$2),0)),0)),0)</f>
        <v>0</v>
      </c>
      <c r="BR1049" s="1">
        <f>IFERROR(IF($AE1049&gt;$AE1048,VLOOKUP($AC1049+AR$1,STOCK!$F$10:$AB$209,17,0),IF($AE1049=$AE1048,(IF(BR1048&gt;=1,BR1048-COUNTIFS($AE1048:$AE1048,$AC1049,AR1048:AR1048,$AI$2),0)),0)),0)</f>
        <v>0</v>
      </c>
      <c r="BS1049" s="1">
        <f>IFERROR(IF($AE1049&gt;$AE1048,VLOOKUP($AC1049+AS$1,STOCK!$F$10:$AB$209,17,0),IF($AE1049=$AE1048,(IF(BS1048&gt;=1,BS1048-COUNTIFS($AE1048:$AE1048,$AC1049,AS1048:AS1048,$AI$2),0)),0)),0)</f>
        <v>0</v>
      </c>
      <c r="BT1049" s="1">
        <f>IFERROR(IF($AE1049&gt;$AE1048,VLOOKUP($AC1049+AT$1,STOCK!$F$10:$AB$209,17,0),IF($AE1049=$AE1048,(IF(BT1048&gt;=1,BT1048-COUNTIFS($AE1048:$AE1048,$AC1049,AT1048:AT1048,$AI$2),0)),0)),0)</f>
        <v>0</v>
      </c>
      <c r="BU1049" s="1">
        <f>IFERROR(IF($AE1049&gt;$AE1048,VLOOKUP($AC1049+AU$1,STOCK!$F$10:$AB$209,17,0),IF($AE1049=$AE1048,(IF(BU1048&gt;=1,BU1048-COUNTIFS($AE1048:$AE1048,$AC1049,AU1048:AU1048,$AI$2),0)),0)),0)</f>
        <v>0</v>
      </c>
      <c r="BV1049" s="1">
        <f>IFERROR(IF($AE1049&gt;$AE1048,VLOOKUP($AC1049+AV$1,STOCK!$F$10:$AB$209,17,0),IF($AE1049=$AE1048,(IF(BV1048&gt;=1,BV1048-COUNTIFS($AE1048:$AE1048,$AC1049,AV1048:AV1048,$AI$2),0)),0)),0)</f>
        <v>0</v>
      </c>
      <c r="BW1049" s="1">
        <f>IFERROR(IF($AE1049&gt;$AE1048,VLOOKUP($AC1049+AW$1,STOCK!$F$10:$AB$209,17,0),IF($AE1049=$AE1048,(IF(BW1048&gt;=1,BW1048-COUNTIFS($AE1048:$AE1048,$AC1049,AW1048:AW1048,$AI$2),0)),0)),0)</f>
        <v>0</v>
      </c>
      <c r="BX1049" s="1">
        <f>IFERROR(IF($AE1049&gt;$AE1048,VLOOKUP($AC1049+AX$1,STOCK!$F$10:$AB$209,17,0),IF($AE1049=$AE1048,(IF(BX1048&gt;=1,BX1048-COUNTIFS($AE1048:$AE1048,$AC1049,AX1048:AX1048,$AI$2),0)),0)),0)</f>
        <v>0</v>
      </c>
    </row>
    <row r="1050" spans="29:76" x14ac:dyDescent="0.25">
      <c r="AC1050" s="1">
        <f t="shared" si="260"/>
        <v>0</v>
      </c>
      <c r="AD1050" s="1">
        <f>IFERROR(IF(LEN(AK1050)&gt;=1,VLOOKUP(HLOOKUP(AK1050,PROFILE!$K$5:$V$8,4,0),PROFILE!$F$1:$G$3,2,0),0),0)</f>
        <v>0</v>
      </c>
      <c r="AE1050" s="1">
        <f t="shared" si="261"/>
        <v>0</v>
      </c>
      <c r="AF1050" s="1">
        <v>1037</v>
      </c>
      <c r="AI1050" s="1" t="str">
        <f>IFERROR(IF($AH1050&gt;=1,VLOOKUP($AG1050,STUDENT!$O$8:$Z$1507,3,0),""),"")</f>
        <v/>
      </c>
      <c r="AJ1050" s="1" t="str">
        <f>IFERROR(IF($AH1050&gt;=1,VLOOKUP($AG1050,STUDENT!$O$8:$Z$1507,4,0),""),"")</f>
        <v/>
      </c>
      <c r="AK1050" s="1" t="str">
        <f>IFERROR(IF($AH1050&gt;=1,VLOOKUP($AG1050,STUDENT!$O$8:$Z$1507,6,0),""),"")</f>
        <v/>
      </c>
      <c r="AL1050" s="1" t="str">
        <f t="shared" si="262"/>
        <v/>
      </c>
      <c r="AM1050" s="1" t="str">
        <f t="shared" si="263"/>
        <v/>
      </c>
      <c r="AN1050" s="1" t="str">
        <f t="shared" si="264"/>
        <v/>
      </c>
      <c r="AO1050" s="1" t="str">
        <f t="shared" si="265"/>
        <v/>
      </c>
      <c r="AP1050" s="1" t="str">
        <f t="shared" si="266"/>
        <v/>
      </c>
      <c r="AQ1050" s="1" t="str">
        <f t="shared" si="267"/>
        <v/>
      </c>
      <c r="AR1050" s="1" t="str">
        <f t="shared" si="268"/>
        <v/>
      </c>
      <c r="AS1050" s="1" t="str">
        <f t="shared" si="269"/>
        <v/>
      </c>
      <c r="AT1050" s="1" t="str">
        <f t="shared" si="270"/>
        <v/>
      </c>
      <c r="AU1050" s="1" t="str">
        <f t="shared" si="271"/>
        <v/>
      </c>
      <c r="AV1050" s="1" t="str">
        <f t="shared" si="272"/>
        <v/>
      </c>
      <c r="AW1050" s="1" t="str">
        <f t="shared" si="273"/>
        <v/>
      </c>
      <c r="AX1050" s="1" t="str">
        <f t="shared" si="274"/>
        <v/>
      </c>
      <c r="AY1050" s="1">
        <f>IFERROR(IF($AE1050&gt;$AE1049,VLOOKUP($AC1050+AL$1,STOCK!$F$10:$AB$209,16,0),IF($AE1050=$AE1049,(IF(AY1049&gt;=1,AY1049-COUNTIFS($AE1049:$AE1049,$AC1050,AL1049:AL1049,$AI$1),0)),0)),0)</f>
        <v>0</v>
      </c>
      <c r="AZ1050" s="1">
        <f>IFERROR(IF($AE1050&gt;$AE1049,VLOOKUP($AC1050+AM$1,STOCK!$F$10:$AB$209,16,0),IF($AE1050=$AE1049,(IF(AZ1049&gt;=1,AZ1049-COUNTIFS($AE1049:$AE1049,$AC1050,AM1049:AM1049,$AI$1),0)),0)),0)</f>
        <v>0</v>
      </c>
      <c r="BA1050" s="1">
        <f>IFERROR(IF($AE1050&gt;$AE1049,VLOOKUP($AC1050+AN$1,STOCK!$F$10:$AB$209,16,0),IF($AE1050=$AE1049,(IF(BA1049&gt;=1,BA1049-COUNTIFS($AE1049:$AE1049,$AC1050,AN1049:AN1049,$AI$1),0)),0)),0)</f>
        <v>0</v>
      </c>
      <c r="BB1050" s="1">
        <f>IFERROR(IF($AE1050&gt;$AE1049,VLOOKUP($AC1050+AO$1,STOCK!$F$10:$AB$209,16,0),IF($AE1050=$AE1049,(IF(BB1049&gt;=1,BB1049-COUNTIFS($AE1049:$AE1049,$AC1050,AO1049:AO1049,$AI$1),0)),0)),0)</f>
        <v>0</v>
      </c>
      <c r="BC1050" s="1">
        <f>IFERROR(IF($AE1050&gt;$AE1049,VLOOKUP($AC1050+AP$1,STOCK!$F$10:$AB$209,16,0),IF($AE1050=$AE1049,(IF(BC1049&gt;=1,BC1049-COUNTIFS($AE1049:$AE1049,$AC1050,AP1049:AP1049,$AI$1),0)),0)),0)</f>
        <v>0</v>
      </c>
      <c r="BD1050" s="1">
        <f>IFERROR(IF($AE1050&gt;$AE1049,VLOOKUP($AC1050+AQ$1,STOCK!$F$10:$AB$209,16,0),IF($AE1050=$AE1049,(IF(BD1049&gt;=1,BD1049-COUNTIFS($AE1049:$AE1049,$AC1050,AQ1049:AQ1049,$AI$1),0)),0)),0)</f>
        <v>0</v>
      </c>
      <c r="BE1050" s="1">
        <f>IFERROR(IF($AE1050&gt;$AE1049,VLOOKUP($AC1050+AR$1,STOCK!$F$10:$AB$209,16,0),IF($AE1050=$AE1049,(IF(BE1049&gt;=1,BE1049-COUNTIFS($AE1049:$AE1049,$AC1050,AR1049:AR1049,$AI$1),0)),0)),0)</f>
        <v>0</v>
      </c>
      <c r="BF1050" s="1">
        <f>IFERROR(IF($AE1050&gt;$AE1049,VLOOKUP($AC1050+AS$1,STOCK!$F$10:$AB$209,16,0),IF($AE1050=$AE1049,(IF(BF1049&gt;=1,BF1049-COUNTIFS($AE1049:$AE1049,$AC1050,AS1049:AS1049,$AI$1),0)),0)),0)</f>
        <v>0</v>
      </c>
      <c r="BG1050" s="1">
        <f>IFERROR(IF($AE1050&gt;$AE1049,VLOOKUP($AC1050+AT$1,STOCK!$F$10:$AB$209,16,0),IF($AE1050=$AE1049,(IF(BG1049&gt;=1,BG1049-COUNTIFS($AE1049:$AE1049,$AC1050,AT1049:AT1049,$AI$1),0)),0)),0)</f>
        <v>0</v>
      </c>
      <c r="BH1050" s="1">
        <f>IFERROR(IF($AE1050&gt;$AE1049,VLOOKUP($AC1050+AU$1,STOCK!$F$10:$AB$209,16,0),IF($AE1050=$AE1049,(IF(BH1049&gt;=1,BH1049-COUNTIFS($AE1049:$AE1049,$AC1050,AU1049:AU1049,$AI$1),0)),0)),0)</f>
        <v>0</v>
      </c>
      <c r="BI1050" s="1">
        <f>IFERROR(IF($AE1050&gt;$AE1049,VLOOKUP($AC1050+AV$1,STOCK!$F$10:$AB$209,16,0),IF($AE1050=$AE1049,(IF(BI1049&gt;=1,BI1049-COUNTIFS($AE1049:$AE1049,$AC1050,AV1049:AV1049,$AI$1),0)),0)),0)</f>
        <v>0</v>
      </c>
      <c r="BJ1050" s="1">
        <f>IFERROR(IF($AE1050&gt;$AE1049,VLOOKUP($AC1050+AW$1,STOCK!$F$10:$AB$209,16,0),IF($AE1050=$AE1049,(IF(BJ1049&gt;=1,BJ1049-COUNTIFS($AE1049:$AE1049,$AC1050,AW1049:AW1049,$AI$1),0)),0)),0)</f>
        <v>0</v>
      </c>
      <c r="BK1050" s="1">
        <f>IFERROR(IF($AE1050&gt;$AE1049,VLOOKUP($AC1050+AX$1,STOCK!$F$10:$AB$209,16,0),IF($AE1050=$AE1049,(IF(BK1049&gt;=1,BK1049-COUNTIFS($AE1049:$AE1049,$AC1050,AX1049:AX1049,$AI$1),0)),0)),0)</f>
        <v>0</v>
      </c>
      <c r="BL1050" s="1">
        <f>IFERROR(IF($AE1050&gt;$AE1049,VLOOKUP($AC1050+AL$1,STOCK!$F$10:$AB$209,17,0),IF($AE1050=$AE1049,(IF(BL1049&gt;=1,BL1049-COUNTIFS($AE1049:$AE1049,$AC1050,AL1049:AL1049,$AI$2),0)),0)),0)</f>
        <v>0</v>
      </c>
      <c r="BM1050" s="1">
        <f>IFERROR(IF($AE1050&gt;$AE1049,VLOOKUP($AC1050+AM$1,STOCK!$F$10:$AB$209,17,0),IF($AE1050=$AE1049,(IF(BM1049&gt;=1,BM1049-COUNTIFS($AE1049:$AE1049,$AC1050,AM1049:AM1049,$AI$2),0)),0)),0)</f>
        <v>0</v>
      </c>
      <c r="BN1050" s="1">
        <f>IFERROR(IF($AE1050&gt;$AE1049,VLOOKUP($AC1050+AN$1,STOCK!$F$10:$AB$209,17,0),IF($AE1050=$AE1049,(IF(BN1049&gt;=1,BN1049-COUNTIFS($AE1049:$AE1049,$AC1050,AN1049:AN1049,$AI$2),0)),0)),0)</f>
        <v>0</v>
      </c>
      <c r="BO1050" s="1">
        <f>IFERROR(IF($AE1050&gt;$AE1049,VLOOKUP($AC1050+AO$1,STOCK!$F$10:$AB$209,17,0),IF($AE1050=$AE1049,(IF(BO1049&gt;=1,BO1049-COUNTIFS($AE1049:$AE1049,$AC1050,AO1049:AO1049,$AI$2),0)),0)),0)</f>
        <v>0</v>
      </c>
      <c r="BP1050" s="1">
        <f>IFERROR(IF($AE1050&gt;$AE1049,VLOOKUP($AC1050+AP$1,STOCK!$F$10:$AB$209,17,0),IF($AE1050=$AE1049,(IF(BP1049&gt;=1,BP1049-COUNTIFS($AE1049:$AE1049,$AC1050,AP1049:AP1049,$AI$2),0)),0)),0)</f>
        <v>0</v>
      </c>
      <c r="BQ1050" s="1">
        <f>IFERROR(IF($AE1050&gt;$AE1049,VLOOKUP($AC1050+AQ$1,STOCK!$F$10:$AB$209,17,0),IF($AE1050=$AE1049,(IF(BQ1049&gt;=1,BQ1049-COUNTIFS($AE1049:$AE1049,$AC1050,AQ1049:AQ1049,$AI$2),0)),0)),0)</f>
        <v>0</v>
      </c>
      <c r="BR1050" s="1">
        <f>IFERROR(IF($AE1050&gt;$AE1049,VLOOKUP($AC1050+AR$1,STOCK!$F$10:$AB$209,17,0),IF($AE1050=$AE1049,(IF(BR1049&gt;=1,BR1049-COUNTIFS($AE1049:$AE1049,$AC1050,AR1049:AR1049,$AI$2),0)),0)),0)</f>
        <v>0</v>
      </c>
      <c r="BS1050" s="1">
        <f>IFERROR(IF($AE1050&gt;$AE1049,VLOOKUP($AC1050+AS$1,STOCK!$F$10:$AB$209,17,0),IF($AE1050=$AE1049,(IF(BS1049&gt;=1,BS1049-COUNTIFS($AE1049:$AE1049,$AC1050,AS1049:AS1049,$AI$2),0)),0)),0)</f>
        <v>0</v>
      </c>
      <c r="BT1050" s="1">
        <f>IFERROR(IF($AE1050&gt;$AE1049,VLOOKUP($AC1050+AT$1,STOCK!$F$10:$AB$209,17,0),IF($AE1050=$AE1049,(IF(BT1049&gt;=1,BT1049-COUNTIFS($AE1049:$AE1049,$AC1050,AT1049:AT1049,$AI$2),0)),0)),0)</f>
        <v>0</v>
      </c>
      <c r="BU1050" s="1">
        <f>IFERROR(IF($AE1050&gt;$AE1049,VLOOKUP($AC1050+AU$1,STOCK!$F$10:$AB$209,17,0),IF($AE1050=$AE1049,(IF(BU1049&gt;=1,BU1049-COUNTIFS($AE1049:$AE1049,$AC1050,AU1049:AU1049,$AI$2),0)),0)),0)</f>
        <v>0</v>
      </c>
      <c r="BV1050" s="1">
        <f>IFERROR(IF($AE1050&gt;$AE1049,VLOOKUP($AC1050+AV$1,STOCK!$F$10:$AB$209,17,0),IF($AE1050=$AE1049,(IF(BV1049&gt;=1,BV1049-COUNTIFS($AE1049:$AE1049,$AC1050,AV1049:AV1049,$AI$2),0)),0)),0)</f>
        <v>0</v>
      </c>
      <c r="BW1050" s="1">
        <f>IFERROR(IF($AE1050&gt;$AE1049,VLOOKUP($AC1050+AW$1,STOCK!$F$10:$AB$209,17,0),IF($AE1050=$AE1049,(IF(BW1049&gt;=1,BW1049-COUNTIFS($AE1049:$AE1049,$AC1050,AW1049:AW1049,$AI$2),0)),0)),0)</f>
        <v>0</v>
      </c>
      <c r="BX1050" s="1">
        <f>IFERROR(IF($AE1050&gt;$AE1049,VLOOKUP($AC1050+AX$1,STOCK!$F$10:$AB$209,17,0),IF($AE1050=$AE1049,(IF(BX1049&gt;=1,BX1049-COUNTIFS($AE1049:$AE1049,$AC1050,AX1049:AX1049,$AI$2),0)),0)),0)</f>
        <v>0</v>
      </c>
    </row>
    <row r="1051" spans="29:76" x14ac:dyDescent="0.25">
      <c r="AC1051" s="1">
        <f t="shared" si="260"/>
        <v>0</v>
      </c>
      <c r="AD1051" s="1">
        <f>IFERROR(IF(LEN(AK1051)&gt;=1,VLOOKUP(HLOOKUP(AK1051,PROFILE!$K$5:$V$8,4,0),PROFILE!$F$1:$G$3,2,0),0),0)</f>
        <v>0</v>
      </c>
      <c r="AE1051" s="1">
        <f t="shared" si="261"/>
        <v>0</v>
      </c>
      <c r="AF1051" s="1">
        <v>1038</v>
      </c>
      <c r="AI1051" s="1" t="str">
        <f>IFERROR(IF($AH1051&gt;=1,VLOOKUP($AG1051,STUDENT!$O$8:$Z$1507,3,0),""),"")</f>
        <v/>
      </c>
      <c r="AJ1051" s="1" t="str">
        <f>IFERROR(IF($AH1051&gt;=1,VLOOKUP($AG1051,STUDENT!$O$8:$Z$1507,4,0),""),"")</f>
        <v/>
      </c>
      <c r="AK1051" s="1" t="str">
        <f>IFERROR(IF($AH1051&gt;=1,VLOOKUP($AG1051,STUDENT!$O$8:$Z$1507,6,0),""),"")</f>
        <v/>
      </c>
      <c r="AL1051" s="1" t="str">
        <f t="shared" si="262"/>
        <v/>
      </c>
      <c r="AM1051" s="1" t="str">
        <f t="shared" si="263"/>
        <v/>
      </c>
      <c r="AN1051" s="1" t="str">
        <f t="shared" si="264"/>
        <v/>
      </c>
      <c r="AO1051" s="1" t="str">
        <f t="shared" si="265"/>
        <v/>
      </c>
      <c r="AP1051" s="1" t="str">
        <f t="shared" si="266"/>
        <v/>
      </c>
      <c r="AQ1051" s="1" t="str">
        <f t="shared" si="267"/>
        <v/>
      </c>
      <c r="AR1051" s="1" t="str">
        <f t="shared" si="268"/>
        <v/>
      </c>
      <c r="AS1051" s="1" t="str">
        <f t="shared" si="269"/>
        <v/>
      </c>
      <c r="AT1051" s="1" t="str">
        <f t="shared" si="270"/>
        <v/>
      </c>
      <c r="AU1051" s="1" t="str">
        <f t="shared" si="271"/>
        <v/>
      </c>
      <c r="AV1051" s="1" t="str">
        <f t="shared" si="272"/>
        <v/>
      </c>
      <c r="AW1051" s="1" t="str">
        <f t="shared" si="273"/>
        <v/>
      </c>
      <c r="AX1051" s="1" t="str">
        <f t="shared" si="274"/>
        <v/>
      </c>
      <c r="AY1051" s="1">
        <f>IFERROR(IF($AE1051&gt;$AE1050,VLOOKUP($AC1051+AL$1,STOCK!$F$10:$AB$209,16,0),IF($AE1051=$AE1050,(IF(AY1050&gt;=1,AY1050-COUNTIFS($AE1050:$AE1050,$AC1051,AL1050:AL1050,$AI$1),0)),0)),0)</f>
        <v>0</v>
      </c>
      <c r="AZ1051" s="1">
        <f>IFERROR(IF($AE1051&gt;$AE1050,VLOOKUP($AC1051+AM$1,STOCK!$F$10:$AB$209,16,0),IF($AE1051=$AE1050,(IF(AZ1050&gt;=1,AZ1050-COUNTIFS($AE1050:$AE1050,$AC1051,AM1050:AM1050,$AI$1),0)),0)),0)</f>
        <v>0</v>
      </c>
      <c r="BA1051" s="1">
        <f>IFERROR(IF($AE1051&gt;$AE1050,VLOOKUP($AC1051+AN$1,STOCK!$F$10:$AB$209,16,0),IF($AE1051=$AE1050,(IF(BA1050&gt;=1,BA1050-COUNTIFS($AE1050:$AE1050,$AC1051,AN1050:AN1050,$AI$1),0)),0)),0)</f>
        <v>0</v>
      </c>
      <c r="BB1051" s="1">
        <f>IFERROR(IF($AE1051&gt;$AE1050,VLOOKUP($AC1051+AO$1,STOCK!$F$10:$AB$209,16,0),IF($AE1051=$AE1050,(IF(BB1050&gt;=1,BB1050-COUNTIFS($AE1050:$AE1050,$AC1051,AO1050:AO1050,$AI$1),0)),0)),0)</f>
        <v>0</v>
      </c>
      <c r="BC1051" s="1">
        <f>IFERROR(IF($AE1051&gt;$AE1050,VLOOKUP($AC1051+AP$1,STOCK!$F$10:$AB$209,16,0),IF($AE1051=$AE1050,(IF(BC1050&gt;=1,BC1050-COUNTIFS($AE1050:$AE1050,$AC1051,AP1050:AP1050,$AI$1),0)),0)),0)</f>
        <v>0</v>
      </c>
      <c r="BD1051" s="1">
        <f>IFERROR(IF($AE1051&gt;$AE1050,VLOOKUP($AC1051+AQ$1,STOCK!$F$10:$AB$209,16,0),IF($AE1051=$AE1050,(IF(BD1050&gt;=1,BD1050-COUNTIFS($AE1050:$AE1050,$AC1051,AQ1050:AQ1050,$AI$1),0)),0)),0)</f>
        <v>0</v>
      </c>
      <c r="BE1051" s="1">
        <f>IFERROR(IF($AE1051&gt;$AE1050,VLOOKUP($AC1051+AR$1,STOCK!$F$10:$AB$209,16,0),IF($AE1051=$AE1050,(IF(BE1050&gt;=1,BE1050-COUNTIFS($AE1050:$AE1050,$AC1051,AR1050:AR1050,$AI$1),0)),0)),0)</f>
        <v>0</v>
      </c>
      <c r="BF1051" s="1">
        <f>IFERROR(IF($AE1051&gt;$AE1050,VLOOKUP($AC1051+AS$1,STOCK!$F$10:$AB$209,16,0),IF($AE1051=$AE1050,(IF(BF1050&gt;=1,BF1050-COUNTIFS($AE1050:$AE1050,$AC1051,AS1050:AS1050,$AI$1),0)),0)),0)</f>
        <v>0</v>
      </c>
      <c r="BG1051" s="1">
        <f>IFERROR(IF($AE1051&gt;$AE1050,VLOOKUP($AC1051+AT$1,STOCK!$F$10:$AB$209,16,0),IF($AE1051=$AE1050,(IF(BG1050&gt;=1,BG1050-COUNTIFS($AE1050:$AE1050,$AC1051,AT1050:AT1050,$AI$1),0)),0)),0)</f>
        <v>0</v>
      </c>
      <c r="BH1051" s="1">
        <f>IFERROR(IF($AE1051&gt;$AE1050,VLOOKUP($AC1051+AU$1,STOCK!$F$10:$AB$209,16,0),IF($AE1051=$AE1050,(IF(BH1050&gt;=1,BH1050-COUNTIFS($AE1050:$AE1050,$AC1051,AU1050:AU1050,$AI$1),0)),0)),0)</f>
        <v>0</v>
      </c>
      <c r="BI1051" s="1">
        <f>IFERROR(IF($AE1051&gt;$AE1050,VLOOKUP($AC1051+AV$1,STOCK!$F$10:$AB$209,16,0),IF($AE1051=$AE1050,(IF(BI1050&gt;=1,BI1050-COUNTIFS($AE1050:$AE1050,$AC1051,AV1050:AV1050,$AI$1),0)),0)),0)</f>
        <v>0</v>
      </c>
      <c r="BJ1051" s="1">
        <f>IFERROR(IF($AE1051&gt;$AE1050,VLOOKUP($AC1051+AW$1,STOCK!$F$10:$AB$209,16,0),IF($AE1051=$AE1050,(IF(BJ1050&gt;=1,BJ1050-COUNTIFS($AE1050:$AE1050,$AC1051,AW1050:AW1050,$AI$1),0)),0)),0)</f>
        <v>0</v>
      </c>
      <c r="BK1051" s="1">
        <f>IFERROR(IF($AE1051&gt;$AE1050,VLOOKUP($AC1051+AX$1,STOCK!$F$10:$AB$209,16,0),IF($AE1051=$AE1050,(IF(BK1050&gt;=1,BK1050-COUNTIFS($AE1050:$AE1050,$AC1051,AX1050:AX1050,$AI$1),0)),0)),0)</f>
        <v>0</v>
      </c>
      <c r="BL1051" s="1">
        <f>IFERROR(IF($AE1051&gt;$AE1050,VLOOKUP($AC1051+AL$1,STOCK!$F$10:$AB$209,17,0),IF($AE1051=$AE1050,(IF(BL1050&gt;=1,BL1050-COUNTIFS($AE1050:$AE1050,$AC1051,AL1050:AL1050,$AI$2),0)),0)),0)</f>
        <v>0</v>
      </c>
      <c r="BM1051" s="1">
        <f>IFERROR(IF($AE1051&gt;$AE1050,VLOOKUP($AC1051+AM$1,STOCK!$F$10:$AB$209,17,0),IF($AE1051=$AE1050,(IF(BM1050&gt;=1,BM1050-COUNTIFS($AE1050:$AE1050,$AC1051,AM1050:AM1050,$AI$2),0)),0)),0)</f>
        <v>0</v>
      </c>
      <c r="BN1051" s="1">
        <f>IFERROR(IF($AE1051&gt;$AE1050,VLOOKUP($AC1051+AN$1,STOCK!$F$10:$AB$209,17,0),IF($AE1051=$AE1050,(IF(BN1050&gt;=1,BN1050-COUNTIFS($AE1050:$AE1050,$AC1051,AN1050:AN1050,$AI$2),0)),0)),0)</f>
        <v>0</v>
      </c>
      <c r="BO1051" s="1">
        <f>IFERROR(IF($AE1051&gt;$AE1050,VLOOKUP($AC1051+AO$1,STOCK!$F$10:$AB$209,17,0),IF($AE1051=$AE1050,(IF(BO1050&gt;=1,BO1050-COUNTIFS($AE1050:$AE1050,$AC1051,AO1050:AO1050,$AI$2),0)),0)),0)</f>
        <v>0</v>
      </c>
      <c r="BP1051" s="1">
        <f>IFERROR(IF($AE1051&gt;$AE1050,VLOOKUP($AC1051+AP$1,STOCK!$F$10:$AB$209,17,0),IF($AE1051=$AE1050,(IF(BP1050&gt;=1,BP1050-COUNTIFS($AE1050:$AE1050,$AC1051,AP1050:AP1050,$AI$2),0)),0)),0)</f>
        <v>0</v>
      </c>
      <c r="BQ1051" s="1">
        <f>IFERROR(IF($AE1051&gt;$AE1050,VLOOKUP($AC1051+AQ$1,STOCK!$F$10:$AB$209,17,0),IF($AE1051=$AE1050,(IF(BQ1050&gt;=1,BQ1050-COUNTIFS($AE1050:$AE1050,$AC1051,AQ1050:AQ1050,$AI$2),0)),0)),0)</f>
        <v>0</v>
      </c>
      <c r="BR1051" s="1">
        <f>IFERROR(IF($AE1051&gt;$AE1050,VLOOKUP($AC1051+AR$1,STOCK!$F$10:$AB$209,17,0),IF($AE1051=$AE1050,(IF(BR1050&gt;=1,BR1050-COUNTIFS($AE1050:$AE1050,$AC1051,AR1050:AR1050,$AI$2),0)),0)),0)</f>
        <v>0</v>
      </c>
      <c r="BS1051" s="1">
        <f>IFERROR(IF($AE1051&gt;$AE1050,VLOOKUP($AC1051+AS$1,STOCK!$F$10:$AB$209,17,0),IF($AE1051=$AE1050,(IF(BS1050&gt;=1,BS1050-COUNTIFS($AE1050:$AE1050,$AC1051,AS1050:AS1050,$AI$2),0)),0)),0)</f>
        <v>0</v>
      </c>
      <c r="BT1051" s="1">
        <f>IFERROR(IF($AE1051&gt;$AE1050,VLOOKUP($AC1051+AT$1,STOCK!$F$10:$AB$209,17,0),IF($AE1051=$AE1050,(IF(BT1050&gt;=1,BT1050-COUNTIFS($AE1050:$AE1050,$AC1051,AT1050:AT1050,$AI$2),0)),0)),0)</f>
        <v>0</v>
      </c>
      <c r="BU1051" s="1">
        <f>IFERROR(IF($AE1051&gt;$AE1050,VLOOKUP($AC1051+AU$1,STOCK!$F$10:$AB$209,17,0),IF($AE1051=$AE1050,(IF(BU1050&gt;=1,BU1050-COUNTIFS($AE1050:$AE1050,$AC1051,AU1050:AU1050,$AI$2),0)),0)),0)</f>
        <v>0</v>
      </c>
      <c r="BV1051" s="1">
        <f>IFERROR(IF($AE1051&gt;$AE1050,VLOOKUP($AC1051+AV$1,STOCK!$F$10:$AB$209,17,0),IF($AE1051=$AE1050,(IF(BV1050&gt;=1,BV1050-COUNTIFS($AE1050:$AE1050,$AC1051,AV1050:AV1050,$AI$2),0)),0)),0)</f>
        <v>0</v>
      </c>
      <c r="BW1051" s="1">
        <f>IFERROR(IF($AE1051&gt;$AE1050,VLOOKUP($AC1051+AW$1,STOCK!$F$10:$AB$209,17,0),IF($AE1051=$AE1050,(IF(BW1050&gt;=1,BW1050-COUNTIFS($AE1050:$AE1050,$AC1051,AW1050:AW1050,$AI$2),0)),0)),0)</f>
        <v>0</v>
      </c>
      <c r="BX1051" s="1">
        <f>IFERROR(IF($AE1051&gt;$AE1050,VLOOKUP($AC1051+AX$1,STOCK!$F$10:$AB$209,17,0),IF($AE1051=$AE1050,(IF(BX1050&gt;=1,BX1050-COUNTIFS($AE1050:$AE1050,$AC1051,AX1050:AX1050,$AI$2),0)),0)),0)</f>
        <v>0</v>
      </c>
    </row>
    <row r="1052" spans="29:76" x14ac:dyDescent="0.25">
      <c r="AC1052" s="1">
        <f t="shared" si="260"/>
        <v>0</v>
      </c>
      <c r="AD1052" s="1">
        <f>IFERROR(IF(LEN(AK1052)&gt;=1,VLOOKUP(HLOOKUP(AK1052,PROFILE!$K$5:$V$8,4,0),PROFILE!$F$1:$G$3,2,0),0),0)</f>
        <v>0</v>
      </c>
      <c r="AE1052" s="1">
        <f t="shared" si="261"/>
        <v>0</v>
      </c>
      <c r="AF1052" s="1">
        <v>1039</v>
      </c>
      <c r="AI1052" s="1" t="str">
        <f>IFERROR(IF($AH1052&gt;=1,VLOOKUP($AG1052,STUDENT!$O$8:$Z$1507,3,0),""),"")</f>
        <v/>
      </c>
      <c r="AJ1052" s="1" t="str">
        <f>IFERROR(IF($AH1052&gt;=1,VLOOKUP($AG1052,STUDENT!$O$8:$Z$1507,4,0),""),"")</f>
        <v/>
      </c>
      <c r="AK1052" s="1" t="str">
        <f>IFERROR(IF($AH1052&gt;=1,VLOOKUP($AG1052,STUDENT!$O$8:$Z$1507,6,0),""),"")</f>
        <v/>
      </c>
      <c r="AL1052" s="1" t="str">
        <f t="shared" si="262"/>
        <v/>
      </c>
      <c r="AM1052" s="1" t="str">
        <f t="shared" si="263"/>
        <v/>
      </c>
      <c r="AN1052" s="1" t="str">
        <f t="shared" si="264"/>
        <v/>
      </c>
      <c r="AO1052" s="1" t="str">
        <f t="shared" si="265"/>
        <v/>
      </c>
      <c r="AP1052" s="1" t="str">
        <f t="shared" si="266"/>
        <v/>
      </c>
      <c r="AQ1052" s="1" t="str">
        <f t="shared" si="267"/>
        <v/>
      </c>
      <c r="AR1052" s="1" t="str">
        <f t="shared" si="268"/>
        <v/>
      </c>
      <c r="AS1052" s="1" t="str">
        <f t="shared" si="269"/>
        <v/>
      </c>
      <c r="AT1052" s="1" t="str">
        <f t="shared" si="270"/>
        <v/>
      </c>
      <c r="AU1052" s="1" t="str">
        <f t="shared" si="271"/>
        <v/>
      </c>
      <c r="AV1052" s="1" t="str">
        <f t="shared" si="272"/>
        <v/>
      </c>
      <c r="AW1052" s="1" t="str">
        <f t="shared" si="273"/>
        <v/>
      </c>
      <c r="AX1052" s="1" t="str">
        <f t="shared" si="274"/>
        <v/>
      </c>
      <c r="AY1052" s="1">
        <f>IFERROR(IF($AE1052&gt;$AE1051,VLOOKUP($AC1052+AL$1,STOCK!$F$10:$AB$209,16,0),IF($AE1052=$AE1051,(IF(AY1051&gt;=1,AY1051-COUNTIFS($AE1051:$AE1051,$AC1052,AL1051:AL1051,$AI$1),0)),0)),0)</f>
        <v>0</v>
      </c>
      <c r="AZ1052" s="1">
        <f>IFERROR(IF($AE1052&gt;$AE1051,VLOOKUP($AC1052+AM$1,STOCK!$F$10:$AB$209,16,0),IF($AE1052=$AE1051,(IF(AZ1051&gt;=1,AZ1051-COUNTIFS($AE1051:$AE1051,$AC1052,AM1051:AM1051,$AI$1),0)),0)),0)</f>
        <v>0</v>
      </c>
      <c r="BA1052" s="1">
        <f>IFERROR(IF($AE1052&gt;$AE1051,VLOOKUP($AC1052+AN$1,STOCK!$F$10:$AB$209,16,0),IF($AE1052=$AE1051,(IF(BA1051&gt;=1,BA1051-COUNTIFS($AE1051:$AE1051,$AC1052,AN1051:AN1051,$AI$1),0)),0)),0)</f>
        <v>0</v>
      </c>
      <c r="BB1052" s="1">
        <f>IFERROR(IF($AE1052&gt;$AE1051,VLOOKUP($AC1052+AO$1,STOCK!$F$10:$AB$209,16,0),IF($AE1052=$AE1051,(IF(BB1051&gt;=1,BB1051-COUNTIFS($AE1051:$AE1051,$AC1052,AO1051:AO1051,$AI$1),0)),0)),0)</f>
        <v>0</v>
      </c>
      <c r="BC1052" s="1">
        <f>IFERROR(IF($AE1052&gt;$AE1051,VLOOKUP($AC1052+AP$1,STOCK!$F$10:$AB$209,16,0),IF($AE1052=$AE1051,(IF(BC1051&gt;=1,BC1051-COUNTIFS($AE1051:$AE1051,$AC1052,AP1051:AP1051,$AI$1),0)),0)),0)</f>
        <v>0</v>
      </c>
      <c r="BD1052" s="1">
        <f>IFERROR(IF($AE1052&gt;$AE1051,VLOOKUP($AC1052+AQ$1,STOCK!$F$10:$AB$209,16,0),IF($AE1052=$AE1051,(IF(BD1051&gt;=1,BD1051-COUNTIFS($AE1051:$AE1051,$AC1052,AQ1051:AQ1051,$AI$1),0)),0)),0)</f>
        <v>0</v>
      </c>
      <c r="BE1052" s="1">
        <f>IFERROR(IF($AE1052&gt;$AE1051,VLOOKUP($AC1052+AR$1,STOCK!$F$10:$AB$209,16,0),IF($AE1052=$AE1051,(IF(BE1051&gt;=1,BE1051-COUNTIFS($AE1051:$AE1051,$AC1052,AR1051:AR1051,$AI$1),0)),0)),0)</f>
        <v>0</v>
      </c>
      <c r="BF1052" s="1">
        <f>IFERROR(IF($AE1052&gt;$AE1051,VLOOKUP($AC1052+AS$1,STOCK!$F$10:$AB$209,16,0),IF($AE1052=$AE1051,(IF(BF1051&gt;=1,BF1051-COUNTIFS($AE1051:$AE1051,$AC1052,AS1051:AS1051,$AI$1),0)),0)),0)</f>
        <v>0</v>
      </c>
      <c r="BG1052" s="1">
        <f>IFERROR(IF($AE1052&gt;$AE1051,VLOOKUP($AC1052+AT$1,STOCK!$F$10:$AB$209,16,0),IF($AE1052=$AE1051,(IF(BG1051&gt;=1,BG1051-COUNTIFS($AE1051:$AE1051,$AC1052,AT1051:AT1051,$AI$1),0)),0)),0)</f>
        <v>0</v>
      </c>
      <c r="BH1052" s="1">
        <f>IFERROR(IF($AE1052&gt;$AE1051,VLOOKUP($AC1052+AU$1,STOCK!$F$10:$AB$209,16,0),IF($AE1052=$AE1051,(IF(BH1051&gt;=1,BH1051-COUNTIFS($AE1051:$AE1051,$AC1052,AU1051:AU1051,$AI$1),0)),0)),0)</f>
        <v>0</v>
      </c>
      <c r="BI1052" s="1">
        <f>IFERROR(IF($AE1052&gt;$AE1051,VLOOKUP($AC1052+AV$1,STOCK!$F$10:$AB$209,16,0),IF($AE1052=$AE1051,(IF(BI1051&gt;=1,BI1051-COUNTIFS($AE1051:$AE1051,$AC1052,AV1051:AV1051,$AI$1),0)),0)),0)</f>
        <v>0</v>
      </c>
      <c r="BJ1052" s="1">
        <f>IFERROR(IF($AE1052&gt;$AE1051,VLOOKUP($AC1052+AW$1,STOCK!$F$10:$AB$209,16,0),IF($AE1052=$AE1051,(IF(BJ1051&gt;=1,BJ1051-COUNTIFS($AE1051:$AE1051,$AC1052,AW1051:AW1051,$AI$1),0)),0)),0)</f>
        <v>0</v>
      </c>
      <c r="BK1052" s="1">
        <f>IFERROR(IF($AE1052&gt;$AE1051,VLOOKUP($AC1052+AX$1,STOCK!$F$10:$AB$209,16,0),IF($AE1052=$AE1051,(IF(BK1051&gt;=1,BK1051-COUNTIFS($AE1051:$AE1051,$AC1052,AX1051:AX1051,$AI$1),0)),0)),0)</f>
        <v>0</v>
      </c>
      <c r="BL1052" s="1">
        <f>IFERROR(IF($AE1052&gt;$AE1051,VLOOKUP($AC1052+AL$1,STOCK!$F$10:$AB$209,17,0),IF($AE1052=$AE1051,(IF(BL1051&gt;=1,BL1051-COUNTIFS($AE1051:$AE1051,$AC1052,AL1051:AL1051,$AI$2),0)),0)),0)</f>
        <v>0</v>
      </c>
      <c r="BM1052" s="1">
        <f>IFERROR(IF($AE1052&gt;$AE1051,VLOOKUP($AC1052+AM$1,STOCK!$F$10:$AB$209,17,0),IF($AE1052=$AE1051,(IF(BM1051&gt;=1,BM1051-COUNTIFS($AE1051:$AE1051,$AC1052,AM1051:AM1051,$AI$2),0)),0)),0)</f>
        <v>0</v>
      </c>
      <c r="BN1052" s="1">
        <f>IFERROR(IF($AE1052&gt;$AE1051,VLOOKUP($AC1052+AN$1,STOCK!$F$10:$AB$209,17,0),IF($AE1052=$AE1051,(IF(BN1051&gt;=1,BN1051-COUNTIFS($AE1051:$AE1051,$AC1052,AN1051:AN1051,$AI$2),0)),0)),0)</f>
        <v>0</v>
      </c>
      <c r="BO1052" s="1">
        <f>IFERROR(IF($AE1052&gt;$AE1051,VLOOKUP($AC1052+AO$1,STOCK!$F$10:$AB$209,17,0),IF($AE1052=$AE1051,(IF(BO1051&gt;=1,BO1051-COUNTIFS($AE1051:$AE1051,$AC1052,AO1051:AO1051,$AI$2),0)),0)),0)</f>
        <v>0</v>
      </c>
      <c r="BP1052" s="1">
        <f>IFERROR(IF($AE1052&gt;$AE1051,VLOOKUP($AC1052+AP$1,STOCK!$F$10:$AB$209,17,0),IF($AE1052=$AE1051,(IF(BP1051&gt;=1,BP1051-COUNTIFS($AE1051:$AE1051,$AC1052,AP1051:AP1051,$AI$2),0)),0)),0)</f>
        <v>0</v>
      </c>
      <c r="BQ1052" s="1">
        <f>IFERROR(IF($AE1052&gt;$AE1051,VLOOKUP($AC1052+AQ$1,STOCK!$F$10:$AB$209,17,0),IF($AE1052=$AE1051,(IF(BQ1051&gt;=1,BQ1051-COUNTIFS($AE1051:$AE1051,$AC1052,AQ1051:AQ1051,$AI$2),0)),0)),0)</f>
        <v>0</v>
      </c>
      <c r="BR1052" s="1">
        <f>IFERROR(IF($AE1052&gt;$AE1051,VLOOKUP($AC1052+AR$1,STOCK!$F$10:$AB$209,17,0),IF($AE1052=$AE1051,(IF(BR1051&gt;=1,BR1051-COUNTIFS($AE1051:$AE1051,$AC1052,AR1051:AR1051,$AI$2),0)),0)),0)</f>
        <v>0</v>
      </c>
      <c r="BS1052" s="1">
        <f>IFERROR(IF($AE1052&gt;$AE1051,VLOOKUP($AC1052+AS$1,STOCK!$F$10:$AB$209,17,0),IF($AE1052=$AE1051,(IF(BS1051&gt;=1,BS1051-COUNTIFS($AE1051:$AE1051,$AC1052,AS1051:AS1051,$AI$2),0)),0)),0)</f>
        <v>0</v>
      </c>
      <c r="BT1052" s="1">
        <f>IFERROR(IF($AE1052&gt;$AE1051,VLOOKUP($AC1052+AT$1,STOCK!$F$10:$AB$209,17,0),IF($AE1052=$AE1051,(IF(BT1051&gt;=1,BT1051-COUNTIFS($AE1051:$AE1051,$AC1052,AT1051:AT1051,$AI$2),0)),0)),0)</f>
        <v>0</v>
      </c>
      <c r="BU1052" s="1">
        <f>IFERROR(IF($AE1052&gt;$AE1051,VLOOKUP($AC1052+AU$1,STOCK!$F$10:$AB$209,17,0),IF($AE1052=$AE1051,(IF(BU1051&gt;=1,BU1051-COUNTIFS($AE1051:$AE1051,$AC1052,AU1051:AU1051,$AI$2),0)),0)),0)</f>
        <v>0</v>
      </c>
      <c r="BV1052" s="1">
        <f>IFERROR(IF($AE1052&gt;$AE1051,VLOOKUP($AC1052+AV$1,STOCK!$F$10:$AB$209,17,0),IF($AE1052=$AE1051,(IF(BV1051&gt;=1,BV1051-COUNTIFS($AE1051:$AE1051,$AC1052,AV1051:AV1051,$AI$2),0)),0)),0)</f>
        <v>0</v>
      </c>
      <c r="BW1052" s="1">
        <f>IFERROR(IF($AE1052&gt;$AE1051,VLOOKUP($AC1052+AW$1,STOCK!$F$10:$AB$209,17,0),IF($AE1052=$AE1051,(IF(BW1051&gt;=1,BW1051-COUNTIFS($AE1051:$AE1051,$AC1052,AW1051:AW1051,$AI$2),0)),0)),0)</f>
        <v>0</v>
      </c>
      <c r="BX1052" s="1">
        <f>IFERROR(IF($AE1052&gt;$AE1051,VLOOKUP($AC1052+AX$1,STOCK!$F$10:$AB$209,17,0),IF($AE1052=$AE1051,(IF(BX1051&gt;=1,BX1051-COUNTIFS($AE1051:$AE1051,$AC1052,AX1051:AX1051,$AI$2),0)),0)),0)</f>
        <v>0</v>
      </c>
    </row>
    <row r="1053" spans="29:76" x14ac:dyDescent="0.25">
      <c r="AC1053" s="1">
        <f t="shared" si="260"/>
        <v>0</v>
      </c>
      <c r="AD1053" s="1">
        <f>IFERROR(IF(LEN(AK1053)&gt;=1,VLOOKUP(HLOOKUP(AK1053,PROFILE!$K$5:$V$8,4,0),PROFILE!$F$1:$G$3,2,0),0),0)</f>
        <v>0</v>
      </c>
      <c r="AE1053" s="1">
        <f t="shared" si="261"/>
        <v>0</v>
      </c>
      <c r="AF1053" s="1">
        <v>1040</v>
      </c>
      <c r="AI1053" s="1" t="str">
        <f>IFERROR(IF($AH1053&gt;=1,VLOOKUP($AG1053,STUDENT!$O$8:$Z$1507,3,0),""),"")</f>
        <v/>
      </c>
      <c r="AJ1053" s="1" t="str">
        <f>IFERROR(IF($AH1053&gt;=1,VLOOKUP($AG1053,STUDENT!$O$8:$Z$1507,4,0),""),"")</f>
        <v/>
      </c>
      <c r="AK1053" s="1" t="str">
        <f>IFERROR(IF($AH1053&gt;=1,VLOOKUP($AG1053,STUDENT!$O$8:$Z$1507,6,0),""),"")</f>
        <v/>
      </c>
      <c r="AL1053" s="1" t="str">
        <f t="shared" si="262"/>
        <v/>
      </c>
      <c r="AM1053" s="1" t="str">
        <f t="shared" si="263"/>
        <v/>
      </c>
      <c r="AN1053" s="1" t="str">
        <f t="shared" si="264"/>
        <v/>
      </c>
      <c r="AO1053" s="1" t="str">
        <f t="shared" si="265"/>
        <v/>
      </c>
      <c r="AP1053" s="1" t="str">
        <f t="shared" si="266"/>
        <v/>
      </c>
      <c r="AQ1053" s="1" t="str">
        <f t="shared" si="267"/>
        <v/>
      </c>
      <c r="AR1053" s="1" t="str">
        <f t="shared" si="268"/>
        <v/>
      </c>
      <c r="AS1053" s="1" t="str">
        <f t="shared" si="269"/>
        <v/>
      </c>
      <c r="AT1053" s="1" t="str">
        <f t="shared" si="270"/>
        <v/>
      </c>
      <c r="AU1053" s="1" t="str">
        <f t="shared" si="271"/>
        <v/>
      </c>
      <c r="AV1053" s="1" t="str">
        <f t="shared" si="272"/>
        <v/>
      </c>
      <c r="AW1053" s="1" t="str">
        <f t="shared" si="273"/>
        <v/>
      </c>
      <c r="AX1053" s="1" t="str">
        <f t="shared" si="274"/>
        <v/>
      </c>
      <c r="AY1053" s="1">
        <f>IFERROR(IF($AE1053&gt;$AE1052,VLOOKUP($AC1053+AL$1,STOCK!$F$10:$AB$209,16,0),IF($AE1053=$AE1052,(IF(AY1052&gt;=1,AY1052-COUNTIFS($AE1052:$AE1052,$AC1053,AL1052:AL1052,$AI$1),0)),0)),0)</f>
        <v>0</v>
      </c>
      <c r="AZ1053" s="1">
        <f>IFERROR(IF($AE1053&gt;$AE1052,VLOOKUP($AC1053+AM$1,STOCK!$F$10:$AB$209,16,0),IF($AE1053=$AE1052,(IF(AZ1052&gt;=1,AZ1052-COUNTIFS($AE1052:$AE1052,$AC1053,AM1052:AM1052,$AI$1),0)),0)),0)</f>
        <v>0</v>
      </c>
      <c r="BA1053" s="1">
        <f>IFERROR(IF($AE1053&gt;$AE1052,VLOOKUP($AC1053+AN$1,STOCK!$F$10:$AB$209,16,0),IF($AE1053=$AE1052,(IF(BA1052&gt;=1,BA1052-COUNTIFS($AE1052:$AE1052,$AC1053,AN1052:AN1052,$AI$1),0)),0)),0)</f>
        <v>0</v>
      </c>
      <c r="BB1053" s="1">
        <f>IFERROR(IF($AE1053&gt;$AE1052,VLOOKUP($AC1053+AO$1,STOCK!$F$10:$AB$209,16,0),IF($AE1053=$AE1052,(IF(BB1052&gt;=1,BB1052-COUNTIFS($AE1052:$AE1052,$AC1053,AO1052:AO1052,$AI$1),0)),0)),0)</f>
        <v>0</v>
      </c>
      <c r="BC1053" s="1">
        <f>IFERROR(IF($AE1053&gt;$AE1052,VLOOKUP($AC1053+AP$1,STOCK!$F$10:$AB$209,16,0),IF($AE1053=$AE1052,(IF(BC1052&gt;=1,BC1052-COUNTIFS($AE1052:$AE1052,$AC1053,AP1052:AP1052,$AI$1),0)),0)),0)</f>
        <v>0</v>
      </c>
      <c r="BD1053" s="1">
        <f>IFERROR(IF($AE1053&gt;$AE1052,VLOOKUP($AC1053+AQ$1,STOCK!$F$10:$AB$209,16,0),IF($AE1053=$AE1052,(IF(BD1052&gt;=1,BD1052-COUNTIFS($AE1052:$AE1052,$AC1053,AQ1052:AQ1052,$AI$1),0)),0)),0)</f>
        <v>0</v>
      </c>
      <c r="BE1053" s="1">
        <f>IFERROR(IF($AE1053&gt;$AE1052,VLOOKUP($AC1053+AR$1,STOCK!$F$10:$AB$209,16,0),IF($AE1053=$AE1052,(IF(BE1052&gt;=1,BE1052-COUNTIFS($AE1052:$AE1052,$AC1053,AR1052:AR1052,$AI$1),0)),0)),0)</f>
        <v>0</v>
      </c>
      <c r="BF1053" s="1">
        <f>IFERROR(IF($AE1053&gt;$AE1052,VLOOKUP($AC1053+AS$1,STOCK!$F$10:$AB$209,16,0),IF($AE1053=$AE1052,(IF(BF1052&gt;=1,BF1052-COUNTIFS($AE1052:$AE1052,$AC1053,AS1052:AS1052,$AI$1),0)),0)),0)</f>
        <v>0</v>
      </c>
      <c r="BG1053" s="1">
        <f>IFERROR(IF($AE1053&gt;$AE1052,VLOOKUP($AC1053+AT$1,STOCK!$F$10:$AB$209,16,0),IF($AE1053=$AE1052,(IF(BG1052&gt;=1,BG1052-COUNTIFS($AE1052:$AE1052,$AC1053,AT1052:AT1052,$AI$1),0)),0)),0)</f>
        <v>0</v>
      </c>
      <c r="BH1053" s="1">
        <f>IFERROR(IF($AE1053&gt;$AE1052,VLOOKUP($AC1053+AU$1,STOCK!$F$10:$AB$209,16,0),IF($AE1053=$AE1052,(IF(BH1052&gt;=1,BH1052-COUNTIFS($AE1052:$AE1052,$AC1053,AU1052:AU1052,$AI$1),0)),0)),0)</f>
        <v>0</v>
      </c>
      <c r="BI1053" s="1">
        <f>IFERROR(IF($AE1053&gt;$AE1052,VLOOKUP($AC1053+AV$1,STOCK!$F$10:$AB$209,16,0),IF($AE1053=$AE1052,(IF(BI1052&gt;=1,BI1052-COUNTIFS($AE1052:$AE1052,$AC1053,AV1052:AV1052,$AI$1),0)),0)),0)</f>
        <v>0</v>
      </c>
      <c r="BJ1053" s="1">
        <f>IFERROR(IF($AE1053&gt;$AE1052,VLOOKUP($AC1053+AW$1,STOCK!$F$10:$AB$209,16,0),IF($AE1053=$AE1052,(IF(BJ1052&gt;=1,BJ1052-COUNTIFS($AE1052:$AE1052,$AC1053,AW1052:AW1052,$AI$1),0)),0)),0)</f>
        <v>0</v>
      </c>
      <c r="BK1053" s="1">
        <f>IFERROR(IF($AE1053&gt;$AE1052,VLOOKUP($AC1053+AX$1,STOCK!$F$10:$AB$209,16,0),IF($AE1053=$AE1052,(IF(BK1052&gt;=1,BK1052-COUNTIFS($AE1052:$AE1052,$AC1053,AX1052:AX1052,$AI$1),0)),0)),0)</f>
        <v>0</v>
      </c>
      <c r="BL1053" s="1">
        <f>IFERROR(IF($AE1053&gt;$AE1052,VLOOKUP($AC1053+AL$1,STOCK!$F$10:$AB$209,17,0),IF($AE1053=$AE1052,(IF(BL1052&gt;=1,BL1052-COUNTIFS($AE1052:$AE1052,$AC1053,AL1052:AL1052,$AI$2),0)),0)),0)</f>
        <v>0</v>
      </c>
      <c r="BM1053" s="1">
        <f>IFERROR(IF($AE1053&gt;$AE1052,VLOOKUP($AC1053+AM$1,STOCK!$F$10:$AB$209,17,0),IF($AE1053=$AE1052,(IF(BM1052&gt;=1,BM1052-COUNTIFS($AE1052:$AE1052,$AC1053,AM1052:AM1052,$AI$2),0)),0)),0)</f>
        <v>0</v>
      </c>
      <c r="BN1053" s="1">
        <f>IFERROR(IF($AE1053&gt;$AE1052,VLOOKUP($AC1053+AN$1,STOCK!$F$10:$AB$209,17,0),IF($AE1053=$AE1052,(IF(BN1052&gt;=1,BN1052-COUNTIFS($AE1052:$AE1052,$AC1053,AN1052:AN1052,$AI$2),0)),0)),0)</f>
        <v>0</v>
      </c>
      <c r="BO1053" s="1">
        <f>IFERROR(IF($AE1053&gt;$AE1052,VLOOKUP($AC1053+AO$1,STOCK!$F$10:$AB$209,17,0),IF($AE1053=$AE1052,(IF(BO1052&gt;=1,BO1052-COUNTIFS($AE1052:$AE1052,$AC1053,AO1052:AO1052,$AI$2),0)),0)),0)</f>
        <v>0</v>
      </c>
      <c r="BP1053" s="1">
        <f>IFERROR(IF($AE1053&gt;$AE1052,VLOOKUP($AC1053+AP$1,STOCK!$F$10:$AB$209,17,0),IF($AE1053=$AE1052,(IF(BP1052&gt;=1,BP1052-COUNTIFS($AE1052:$AE1052,$AC1053,AP1052:AP1052,$AI$2),0)),0)),0)</f>
        <v>0</v>
      </c>
      <c r="BQ1053" s="1">
        <f>IFERROR(IF($AE1053&gt;$AE1052,VLOOKUP($AC1053+AQ$1,STOCK!$F$10:$AB$209,17,0),IF($AE1053=$AE1052,(IF(BQ1052&gt;=1,BQ1052-COUNTIFS($AE1052:$AE1052,$AC1053,AQ1052:AQ1052,$AI$2),0)),0)),0)</f>
        <v>0</v>
      </c>
      <c r="BR1053" s="1">
        <f>IFERROR(IF($AE1053&gt;$AE1052,VLOOKUP($AC1053+AR$1,STOCK!$F$10:$AB$209,17,0),IF($AE1053=$AE1052,(IF(BR1052&gt;=1,BR1052-COUNTIFS($AE1052:$AE1052,$AC1053,AR1052:AR1052,$AI$2),0)),0)),0)</f>
        <v>0</v>
      </c>
      <c r="BS1053" s="1">
        <f>IFERROR(IF($AE1053&gt;$AE1052,VLOOKUP($AC1053+AS$1,STOCK!$F$10:$AB$209,17,0),IF($AE1053=$AE1052,(IF(BS1052&gt;=1,BS1052-COUNTIFS($AE1052:$AE1052,$AC1053,AS1052:AS1052,$AI$2),0)),0)),0)</f>
        <v>0</v>
      </c>
      <c r="BT1053" s="1">
        <f>IFERROR(IF($AE1053&gt;$AE1052,VLOOKUP($AC1053+AT$1,STOCK!$F$10:$AB$209,17,0),IF($AE1053=$AE1052,(IF(BT1052&gt;=1,BT1052-COUNTIFS($AE1052:$AE1052,$AC1053,AT1052:AT1052,$AI$2),0)),0)),0)</f>
        <v>0</v>
      </c>
      <c r="BU1053" s="1">
        <f>IFERROR(IF($AE1053&gt;$AE1052,VLOOKUP($AC1053+AU$1,STOCK!$F$10:$AB$209,17,0),IF($AE1053=$AE1052,(IF(BU1052&gt;=1,BU1052-COUNTIFS($AE1052:$AE1052,$AC1053,AU1052:AU1052,$AI$2),0)),0)),0)</f>
        <v>0</v>
      </c>
      <c r="BV1053" s="1">
        <f>IFERROR(IF($AE1053&gt;$AE1052,VLOOKUP($AC1053+AV$1,STOCK!$F$10:$AB$209,17,0),IF($AE1053=$AE1052,(IF(BV1052&gt;=1,BV1052-COUNTIFS($AE1052:$AE1052,$AC1053,AV1052:AV1052,$AI$2),0)),0)),0)</f>
        <v>0</v>
      </c>
      <c r="BW1053" s="1">
        <f>IFERROR(IF($AE1053&gt;$AE1052,VLOOKUP($AC1053+AW$1,STOCK!$F$10:$AB$209,17,0),IF($AE1053=$AE1052,(IF(BW1052&gt;=1,BW1052-COUNTIFS($AE1052:$AE1052,$AC1053,AW1052:AW1052,$AI$2),0)),0)),0)</f>
        <v>0</v>
      </c>
      <c r="BX1053" s="1">
        <f>IFERROR(IF($AE1053&gt;$AE1052,VLOOKUP($AC1053+AX$1,STOCK!$F$10:$AB$209,17,0),IF($AE1053=$AE1052,(IF(BX1052&gt;=1,BX1052-COUNTIFS($AE1052:$AE1052,$AC1053,AX1052:AX1052,$AI$2),0)),0)),0)</f>
        <v>0</v>
      </c>
    </row>
    <row r="1054" spans="29:76" x14ac:dyDescent="0.25">
      <c r="AC1054" s="1">
        <f t="shared" si="260"/>
        <v>0</v>
      </c>
      <c r="AD1054" s="1">
        <f>IFERROR(IF(LEN(AK1054)&gt;=1,VLOOKUP(HLOOKUP(AK1054,PROFILE!$K$5:$V$8,4,0),PROFILE!$F$1:$G$3,2,0),0),0)</f>
        <v>0</v>
      </c>
      <c r="AE1054" s="1">
        <f t="shared" si="261"/>
        <v>0</v>
      </c>
      <c r="AF1054" s="1">
        <v>1041</v>
      </c>
      <c r="AI1054" s="1" t="str">
        <f>IFERROR(IF($AH1054&gt;=1,VLOOKUP($AG1054,STUDENT!$O$8:$Z$1507,3,0),""),"")</f>
        <v/>
      </c>
      <c r="AJ1054" s="1" t="str">
        <f>IFERROR(IF($AH1054&gt;=1,VLOOKUP($AG1054,STUDENT!$O$8:$Z$1507,4,0),""),"")</f>
        <v/>
      </c>
      <c r="AK1054" s="1" t="str">
        <f>IFERROR(IF($AH1054&gt;=1,VLOOKUP($AG1054,STUDENT!$O$8:$Z$1507,6,0),""),"")</f>
        <v/>
      </c>
      <c r="AL1054" s="1" t="str">
        <f t="shared" si="262"/>
        <v/>
      </c>
      <c r="AM1054" s="1" t="str">
        <f t="shared" si="263"/>
        <v/>
      </c>
      <c r="AN1054" s="1" t="str">
        <f t="shared" si="264"/>
        <v/>
      </c>
      <c r="AO1054" s="1" t="str">
        <f t="shared" si="265"/>
        <v/>
      </c>
      <c r="AP1054" s="1" t="str">
        <f t="shared" si="266"/>
        <v/>
      </c>
      <c r="AQ1054" s="1" t="str">
        <f t="shared" si="267"/>
        <v/>
      </c>
      <c r="AR1054" s="1" t="str">
        <f t="shared" si="268"/>
        <v/>
      </c>
      <c r="AS1054" s="1" t="str">
        <f t="shared" si="269"/>
        <v/>
      </c>
      <c r="AT1054" s="1" t="str">
        <f t="shared" si="270"/>
        <v/>
      </c>
      <c r="AU1054" s="1" t="str">
        <f t="shared" si="271"/>
        <v/>
      </c>
      <c r="AV1054" s="1" t="str">
        <f t="shared" si="272"/>
        <v/>
      </c>
      <c r="AW1054" s="1" t="str">
        <f t="shared" si="273"/>
        <v/>
      </c>
      <c r="AX1054" s="1" t="str">
        <f t="shared" si="274"/>
        <v/>
      </c>
      <c r="AY1054" s="1">
        <f>IFERROR(IF($AE1054&gt;$AE1053,VLOOKUP($AC1054+AL$1,STOCK!$F$10:$AB$209,16,0),IF($AE1054=$AE1053,(IF(AY1053&gt;=1,AY1053-COUNTIFS($AE1053:$AE1053,$AC1054,AL1053:AL1053,$AI$1),0)),0)),0)</f>
        <v>0</v>
      </c>
      <c r="AZ1054" s="1">
        <f>IFERROR(IF($AE1054&gt;$AE1053,VLOOKUP($AC1054+AM$1,STOCK!$F$10:$AB$209,16,0),IF($AE1054=$AE1053,(IF(AZ1053&gt;=1,AZ1053-COUNTIFS($AE1053:$AE1053,$AC1054,AM1053:AM1053,$AI$1),0)),0)),0)</f>
        <v>0</v>
      </c>
      <c r="BA1054" s="1">
        <f>IFERROR(IF($AE1054&gt;$AE1053,VLOOKUP($AC1054+AN$1,STOCK!$F$10:$AB$209,16,0),IF($AE1054=$AE1053,(IF(BA1053&gt;=1,BA1053-COUNTIFS($AE1053:$AE1053,$AC1054,AN1053:AN1053,$AI$1),0)),0)),0)</f>
        <v>0</v>
      </c>
      <c r="BB1054" s="1">
        <f>IFERROR(IF($AE1054&gt;$AE1053,VLOOKUP($AC1054+AO$1,STOCK!$F$10:$AB$209,16,0),IF($AE1054=$AE1053,(IF(BB1053&gt;=1,BB1053-COUNTIFS($AE1053:$AE1053,$AC1054,AO1053:AO1053,$AI$1),0)),0)),0)</f>
        <v>0</v>
      </c>
      <c r="BC1054" s="1">
        <f>IFERROR(IF($AE1054&gt;$AE1053,VLOOKUP($AC1054+AP$1,STOCK!$F$10:$AB$209,16,0),IF($AE1054=$AE1053,(IF(BC1053&gt;=1,BC1053-COUNTIFS($AE1053:$AE1053,$AC1054,AP1053:AP1053,$AI$1),0)),0)),0)</f>
        <v>0</v>
      </c>
      <c r="BD1054" s="1">
        <f>IFERROR(IF($AE1054&gt;$AE1053,VLOOKUP($AC1054+AQ$1,STOCK!$F$10:$AB$209,16,0),IF($AE1054=$AE1053,(IF(BD1053&gt;=1,BD1053-COUNTIFS($AE1053:$AE1053,$AC1054,AQ1053:AQ1053,$AI$1),0)),0)),0)</f>
        <v>0</v>
      </c>
      <c r="BE1054" s="1">
        <f>IFERROR(IF($AE1054&gt;$AE1053,VLOOKUP($AC1054+AR$1,STOCK!$F$10:$AB$209,16,0),IF($AE1054=$AE1053,(IF(BE1053&gt;=1,BE1053-COUNTIFS($AE1053:$AE1053,$AC1054,AR1053:AR1053,$AI$1),0)),0)),0)</f>
        <v>0</v>
      </c>
      <c r="BF1054" s="1">
        <f>IFERROR(IF($AE1054&gt;$AE1053,VLOOKUP($AC1054+AS$1,STOCK!$F$10:$AB$209,16,0),IF($AE1054=$AE1053,(IF(BF1053&gt;=1,BF1053-COUNTIFS($AE1053:$AE1053,$AC1054,AS1053:AS1053,$AI$1),0)),0)),0)</f>
        <v>0</v>
      </c>
      <c r="BG1054" s="1">
        <f>IFERROR(IF($AE1054&gt;$AE1053,VLOOKUP($AC1054+AT$1,STOCK!$F$10:$AB$209,16,0),IF($AE1054=$AE1053,(IF(BG1053&gt;=1,BG1053-COUNTIFS($AE1053:$AE1053,$AC1054,AT1053:AT1053,$AI$1),0)),0)),0)</f>
        <v>0</v>
      </c>
      <c r="BH1054" s="1">
        <f>IFERROR(IF($AE1054&gt;$AE1053,VLOOKUP($AC1054+AU$1,STOCK!$F$10:$AB$209,16,0),IF($AE1054=$AE1053,(IF(BH1053&gt;=1,BH1053-COUNTIFS($AE1053:$AE1053,$AC1054,AU1053:AU1053,$AI$1),0)),0)),0)</f>
        <v>0</v>
      </c>
      <c r="BI1054" s="1">
        <f>IFERROR(IF($AE1054&gt;$AE1053,VLOOKUP($AC1054+AV$1,STOCK!$F$10:$AB$209,16,0),IF($AE1054=$AE1053,(IF(BI1053&gt;=1,BI1053-COUNTIFS($AE1053:$AE1053,$AC1054,AV1053:AV1053,$AI$1),0)),0)),0)</f>
        <v>0</v>
      </c>
      <c r="BJ1054" s="1">
        <f>IFERROR(IF($AE1054&gt;$AE1053,VLOOKUP($AC1054+AW$1,STOCK!$F$10:$AB$209,16,0),IF($AE1054=$AE1053,(IF(BJ1053&gt;=1,BJ1053-COUNTIFS($AE1053:$AE1053,$AC1054,AW1053:AW1053,$AI$1),0)),0)),0)</f>
        <v>0</v>
      </c>
      <c r="BK1054" s="1">
        <f>IFERROR(IF($AE1054&gt;$AE1053,VLOOKUP($AC1054+AX$1,STOCK!$F$10:$AB$209,16,0),IF($AE1054=$AE1053,(IF(BK1053&gt;=1,BK1053-COUNTIFS($AE1053:$AE1053,$AC1054,AX1053:AX1053,$AI$1),0)),0)),0)</f>
        <v>0</v>
      </c>
      <c r="BL1054" s="1">
        <f>IFERROR(IF($AE1054&gt;$AE1053,VLOOKUP($AC1054+AL$1,STOCK!$F$10:$AB$209,17,0),IF($AE1054=$AE1053,(IF(BL1053&gt;=1,BL1053-COUNTIFS($AE1053:$AE1053,$AC1054,AL1053:AL1053,$AI$2),0)),0)),0)</f>
        <v>0</v>
      </c>
      <c r="BM1054" s="1">
        <f>IFERROR(IF($AE1054&gt;$AE1053,VLOOKUP($AC1054+AM$1,STOCK!$F$10:$AB$209,17,0),IF($AE1054=$AE1053,(IF(BM1053&gt;=1,BM1053-COUNTIFS($AE1053:$AE1053,$AC1054,AM1053:AM1053,$AI$2),0)),0)),0)</f>
        <v>0</v>
      </c>
      <c r="BN1054" s="1">
        <f>IFERROR(IF($AE1054&gt;$AE1053,VLOOKUP($AC1054+AN$1,STOCK!$F$10:$AB$209,17,0),IF($AE1054=$AE1053,(IF(BN1053&gt;=1,BN1053-COUNTIFS($AE1053:$AE1053,$AC1054,AN1053:AN1053,$AI$2),0)),0)),0)</f>
        <v>0</v>
      </c>
      <c r="BO1054" s="1">
        <f>IFERROR(IF($AE1054&gt;$AE1053,VLOOKUP($AC1054+AO$1,STOCK!$F$10:$AB$209,17,0),IF($AE1054=$AE1053,(IF(BO1053&gt;=1,BO1053-COUNTIFS($AE1053:$AE1053,$AC1054,AO1053:AO1053,$AI$2),0)),0)),0)</f>
        <v>0</v>
      </c>
      <c r="BP1054" s="1">
        <f>IFERROR(IF($AE1054&gt;$AE1053,VLOOKUP($AC1054+AP$1,STOCK!$F$10:$AB$209,17,0),IF($AE1054=$AE1053,(IF(BP1053&gt;=1,BP1053-COUNTIFS($AE1053:$AE1053,$AC1054,AP1053:AP1053,$AI$2),0)),0)),0)</f>
        <v>0</v>
      </c>
      <c r="BQ1054" s="1">
        <f>IFERROR(IF($AE1054&gt;$AE1053,VLOOKUP($AC1054+AQ$1,STOCK!$F$10:$AB$209,17,0),IF($AE1054=$AE1053,(IF(BQ1053&gt;=1,BQ1053-COUNTIFS($AE1053:$AE1053,$AC1054,AQ1053:AQ1053,$AI$2),0)),0)),0)</f>
        <v>0</v>
      </c>
      <c r="BR1054" s="1">
        <f>IFERROR(IF($AE1054&gt;$AE1053,VLOOKUP($AC1054+AR$1,STOCK!$F$10:$AB$209,17,0),IF($AE1054=$AE1053,(IF(BR1053&gt;=1,BR1053-COUNTIFS($AE1053:$AE1053,$AC1054,AR1053:AR1053,$AI$2),0)),0)),0)</f>
        <v>0</v>
      </c>
      <c r="BS1054" s="1">
        <f>IFERROR(IF($AE1054&gt;$AE1053,VLOOKUP($AC1054+AS$1,STOCK!$F$10:$AB$209,17,0),IF($AE1054=$AE1053,(IF(BS1053&gt;=1,BS1053-COUNTIFS($AE1053:$AE1053,$AC1054,AS1053:AS1053,$AI$2),0)),0)),0)</f>
        <v>0</v>
      </c>
      <c r="BT1054" s="1">
        <f>IFERROR(IF($AE1054&gt;$AE1053,VLOOKUP($AC1054+AT$1,STOCK!$F$10:$AB$209,17,0),IF($AE1054=$AE1053,(IF(BT1053&gt;=1,BT1053-COUNTIFS($AE1053:$AE1053,$AC1054,AT1053:AT1053,$AI$2),0)),0)),0)</f>
        <v>0</v>
      </c>
      <c r="BU1054" s="1">
        <f>IFERROR(IF($AE1054&gt;$AE1053,VLOOKUP($AC1054+AU$1,STOCK!$F$10:$AB$209,17,0),IF($AE1054=$AE1053,(IF(BU1053&gt;=1,BU1053-COUNTIFS($AE1053:$AE1053,$AC1054,AU1053:AU1053,$AI$2),0)),0)),0)</f>
        <v>0</v>
      </c>
      <c r="BV1054" s="1">
        <f>IFERROR(IF($AE1054&gt;$AE1053,VLOOKUP($AC1054+AV$1,STOCK!$F$10:$AB$209,17,0),IF($AE1054=$AE1053,(IF(BV1053&gt;=1,BV1053-COUNTIFS($AE1053:$AE1053,$AC1054,AV1053:AV1053,$AI$2),0)),0)),0)</f>
        <v>0</v>
      </c>
      <c r="BW1054" s="1">
        <f>IFERROR(IF($AE1054&gt;$AE1053,VLOOKUP($AC1054+AW$1,STOCK!$F$10:$AB$209,17,0),IF($AE1054=$AE1053,(IF(BW1053&gt;=1,BW1053-COUNTIFS($AE1053:$AE1053,$AC1054,AW1053:AW1053,$AI$2),0)),0)),0)</f>
        <v>0</v>
      </c>
      <c r="BX1054" s="1">
        <f>IFERROR(IF($AE1054&gt;$AE1053,VLOOKUP($AC1054+AX$1,STOCK!$F$10:$AB$209,17,0),IF($AE1054=$AE1053,(IF(BX1053&gt;=1,BX1053-COUNTIFS($AE1053:$AE1053,$AC1054,AX1053:AX1053,$AI$2),0)),0)),0)</f>
        <v>0</v>
      </c>
    </row>
    <row r="1055" spans="29:76" x14ac:dyDescent="0.25">
      <c r="AC1055" s="1">
        <f t="shared" si="260"/>
        <v>0</v>
      </c>
      <c r="AD1055" s="1">
        <f>IFERROR(IF(LEN(AK1055)&gt;=1,VLOOKUP(HLOOKUP(AK1055,PROFILE!$K$5:$V$8,4,0),PROFILE!$F$1:$G$3,2,0),0),0)</f>
        <v>0</v>
      </c>
      <c r="AE1055" s="1">
        <f t="shared" si="261"/>
        <v>0</v>
      </c>
      <c r="AF1055" s="1">
        <v>1042</v>
      </c>
      <c r="AI1055" s="1" t="str">
        <f>IFERROR(IF($AH1055&gt;=1,VLOOKUP($AG1055,STUDENT!$O$8:$Z$1507,3,0),""),"")</f>
        <v/>
      </c>
      <c r="AJ1055" s="1" t="str">
        <f>IFERROR(IF($AH1055&gt;=1,VLOOKUP($AG1055,STUDENT!$O$8:$Z$1507,4,0),""),"")</f>
        <v/>
      </c>
      <c r="AK1055" s="1" t="str">
        <f>IFERROR(IF($AH1055&gt;=1,VLOOKUP($AG1055,STUDENT!$O$8:$Z$1507,6,0),""),"")</f>
        <v/>
      </c>
      <c r="AL1055" s="1" t="str">
        <f t="shared" si="262"/>
        <v/>
      </c>
      <c r="AM1055" s="1" t="str">
        <f t="shared" si="263"/>
        <v/>
      </c>
      <c r="AN1055" s="1" t="str">
        <f t="shared" si="264"/>
        <v/>
      </c>
      <c r="AO1055" s="1" t="str">
        <f t="shared" si="265"/>
        <v/>
      </c>
      <c r="AP1055" s="1" t="str">
        <f t="shared" si="266"/>
        <v/>
      </c>
      <c r="AQ1055" s="1" t="str">
        <f t="shared" si="267"/>
        <v/>
      </c>
      <c r="AR1055" s="1" t="str">
        <f t="shared" si="268"/>
        <v/>
      </c>
      <c r="AS1055" s="1" t="str">
        <f t="shared" si="269"/>
        <v/>
      </c>
      <c r="AT1055" s="1" t="str">
        <f t="shared" si="270"/>
        <v/>
      </c>
      <c r="AU1055" s="1" t="str">
        <f t="shared" si="271"/>
        <v/>
      </c>
      <c r="AV1055" s="1" t="str">
        <f t="shared" si="272"/>
        <v/>
      </c>
      <c r="AW1055" s="1" t="str">
        <f t="shared" si="273"/>
        <v/>
      </c>
      <c r="AX1055" s="1" t="str">
        <f t="shared" si="274"/>
        <v/>
      </c>
      <c r="AY1055" s="1">
        <f>IFERROR(IF($AE1055&gt;$AE1054,VLOOKUP($AC1055+AL$1,STOCK!$F$10:$AB$209,16,0),IF($AE1055=$AE1054,(IF(AY1054&gt;=1,AY1054-COUNTIFS($AE1054:$AE1054,$AC1055,AL1054:AL1054,$AI$1),0)),0)),0)</f>
        <v>0</v>
      </c>
      <c r="AZ1055" s="1">
        <f>IFERROR(IF($AE1055&gt;$AE1054,VLOOKUP($AC1055+AM$1,STOCK!$F$10:$AB$209,16,0),IF($AE1055=$AE1054,(IF(AZ1054&gt;=1,AZ1054-COUNTIFS($AE1054:$AE1054,$AC1055,AM1054:AM1054,$AI$1),0)),0)),0)</f>
        <v>0</v>
      </c>
      <c r="BA1055" s="1">
        <f>IFERROR(IF($AE1055&gt;$AE1054,VLOOKUP($AC1055+AN$1,STOCK!$F$10:$AB$209,16,0),IF($AE1055=$AE1054,(IF(BA1054&gt;=1,BA1054-COUNTIFS($AE1054:$AE1054,$AC1055,AN1054:AN1054,$AI$1),0)),0)),0)</f>
        <v>0</v>
      </c>
      <c r="BB1055" s="1">
        <f>IFERROR(IF($AE1055&gt;$AE1054,VLOOKUP($AC1055+AO$1,STOCK!$F$10:$AB$209,16,0),IF($AE1055=$AE1054,(IF(BB1054&gt;=1,BB1054-COUNTIFS($AE1054:$AE1054,$AC1055,AO1054:AO1054,$AI$1),0)),0)),0)</f>
        <v>0</v>
      </c>
      <c r="BC1055" s="1">
        <f>IFERROR(IF($AE1055&gt;$AE1054,VLOOKUP($AC1055+AP$1,STOCK!$F$10:$AB$209,16,0),IF($AE1055=$AE1054,(IF(BC1054&gt;=1,BC1054-COUNTIFS($AE1054:$AE1054,$AC1055,AP1054:AP1054,$AI$1),0)),0)),0)</f>
        <v>0</v>
      </c>
      <c r="BD1055" s="1">
        <f>IFERROR(IF($AE1055&gt;$AE1054,VLOOKUP($AC1055+AQ$1,STOCK!$F$10:$AB$209,16,0),IF($AE1055=$AE1054,(IF(BD1054&gt;=1,BD1054-COUNTIFS($AE1054:$AE1054,$AC1055,AQ1054:AQ1054,$AI$1),0)),0)),0)</f>
        <v>0</v>
      </c>
      <c r="BE1055" s="1">
        <f>IFERROR(IF($AE1055&gt;$AE1054,VLOOKUP($AC1055+AR$1,STOCK!$F$10:$AB$209,16,0),IF($AE1055=$AE1054,(IF(BE1054&gt;=1,BE1054-COUNTIFS($AE1054:$AE1054,$AC1055,AR1054:AR1054,$AI$1),0)),0)),0)</f>
        <v>0</v>
      </c>
      <c r="BF1055" s="1">
        <f>IFERROR(IF($AE1055&gt;$AE1054,VLOOKUP($AC1055+AS$1,STOCK!$F$10:$AB$209,16,0),IF($AE1055=$AE1054,(IF(BF1054&gt;=1,BF1054-COUNTIFS($AE1054:$AE1054,$AC1055,AS1054:AS1054,$AI$1),0)),0)),0)</f>
        <v>0</v>
      </c>
      <c r="BG1055" s="1">
        <f>IFERROR(IF($AE1055&gt;$AE1054,VLOOKUP($AC1055+AT$1,STOCK!$F$10:$AB$209,16,0),IF($AE1055=$AE1054,(IF(BG1054&gt;=1,BG1054-COUNTIFS($AE1054:$AE1054,$AC1055,AT1054:AT1054,$AI$1),0)),0)),0)</f>
        <v>0</v>
      </c>
      <c r="BH1055" s="1">
        <f>IFERROR(IF($AE1055&gt;$AE1054,VLOOKUP($AC1055+AU$1,STOCK!$F$10:$AB$209,16,0),IF($AE1055=$AE1054,(IF(BH1054&gt;=1,BH1054-COUNTIFS($AE1054:$AE1054,$AC1055,AU1054:AU1054,$AI$1),0)),0)),0)</f>
        <v>0</v>
      </c>
      <c r="BI1055" s="1">
        <f>IFERROR(IF($AE1055&gt;$AE1054,VLOOKUP($AC1055+AV$1,STOCK!$F$10:$AB$209,16,0),IF($AE1055=$AE1054,(IF(BI1054&gt;=1,BI1054-COUNTIFS($AE1054:$AE1054,$AC1055,AV1054:AV1054,$AI$1),0)),0)),0)</f>
        <v>0</v>
      </c>
      <c r="BJ1055" s="1">
        <f>IFERROR(IF($AE1055&gt;$AE1054,VLOOKUP($AC1055+AW$1,STOCK!$F$10:$AB$209,16,0),IF($AE1055=$AE1054,(IF(BJ1054&gt;=1,BJ1054-COUNTIFS($AE1054:$AE1054,$AC1055,AW1054:AW1054,$AI$1),0)),0)),0)</f>
        <v>0</v>
      </c>
      <c r="BK1055" s="1">
        <f>IFERROR(IF($AE1055&gt;$AE1054,VLOOKUP($AC1055+AX$1,STOCK!$F$10:$AB$209,16,0),IF($AE1055=$AE1054,(IF(BK1054&gt;=1,BK1054-COUNTIFS($AE1054:$AE1054,$AC1055,AX1054:AX1054,$AI$1),0)),0)),0)</f>
        <v>0</v>
      </c>
      <c r="BL1055" s="1">
        <f>IFERROR(IF($AE1055&gt;$AE1054,VLOOKUP($AC1055+AL$1,STOCK!$F$10:$AB$209,17,0),IF($AE1055=$AE1054,(IF(BL1054&gt;=1,BL1054-COUNTIFS($AE1054:$AE1054,$AC1055,AL1054:AL1054,$AI$2),0)),0)),0)</f>
        <v>0</v>
      </c>
      <c r="BM1055" s="1">
        <f>IFERROR(IF($AE1055&gt;$AE1054,VLOOKUP($AC1055+AM$1,STOCK!$F$10:$AB$209,17,0),IF($AE1055=$AE1054,(IF(BM1054&gt;=1,BM1054-COUNTIFS($AE1054:$AE1054,$AC1055,AM1054:AM1054,$AI$2),0)),0)),0)</f>
        <v>0</v>
      </c>
      <c r="BN1055" s="1">
        <f>IFERROR(IF($AE1055&gt;$AE1054,VLOOKUP($AC1055+AN$1,STOCK!$F$10:$AB$209,17,0),IF($AE1055=$AE1054,(IF(BN1054&gt;=1,BN1054-COUNTIFS($AE1054:$AE1054,$AC1055,AN1054:AN1054,$AI$2),0)),0)),0)</f>
        <v>0</v>
      </c>
      <c r="BO1055" s="1">
        <f>IFERROR(IF($AE1055&gt;$AE1054,VLOOKUP($AC1055+AO$1,STOCK!$F$10:$AB$209,17,0),IF($AE1055=$AE1054,(IF(BO1054&gt;=1,BO1054-COUNTIFS($AE1054:$AE1054,$AC1055,AO1054:AO1054,$AI$2),0)),0)),0)</f>
        <v>0</v>
      </c>
      <c r="BP1055" s="1">
        <f>IFERROR(IF($AE1055&gt;$AE1054,VLOOKUP($AC1055+AP$1,STOCK!$F$10:$AB$209,17,0),IF($AE1055=$AE1054,(IF(BP1054&gt;=1,BP1054-COUNTIFS($AE1054:$AE1054,$AC1055,AP1054:AP1054,$AI$2),0)),0)),0)</f>
        <v>0</v>
      </c>
      <c r="BQ1055" s="1">
        <f>IFERROR(IF($AE1055&gt;$AE1054,VLOOKUP($AC1055+AQ$1,STOCK!$F$10:$AB$209,17,0),IF($AE1055=$AE1054,(IF(BQ1054&gt;=1,BQ1054-COUNTIFS($AE1054:$AE1054,$AC1055,AQ1054:AQ1054,$AI$2),0)),0)),0)</f>
        <v>0</v>
      </c>
      <c r="BR1055" s="1">
        <f>IFERROR(IF($AE1055&gt;$AE1054,VLOOKUP($AC1055+AR$1,STOCK!$F$10:$AB$209,17,0),IF($AE1055=$AE1054,(IF(BR1054&gt;=1,BR1054-COUNTIFS($AE1054:$AE1054,$AC1055,AR1054:AR1054,$AI$2),0)),0)),0)</f>
        <v>0</v>
      </c>
      <c r="BS1055" s="1">
        <f>IFERROR(IF($AE1055&gt;$AE1054,VLOOKUP($AC1055+AS$1,STOCK!$F$10:$AB$209,17,0),IF($AE1055=$AE1054,(IF(BS1054&gt;=1,BS1054-COUNTIFS($AE1054:$AE1054,$AC1055,AS1054:AS1054,$AI$2),0)),0)),0)</f>
        <v>0</v>
      </c>
      <c r="BT1055" s="1">
        <f>IFERROR(IF($AE1055&gt;$AE1054,VLOOKUP($AC1055+AT$1,STOCK!$F$10:$AB$209,17,0),IF($AE1055=$AE1054,(IF(BT1054&gt;=1,BT1054-COUNTIFS($AE1054:$AE1054,$AC1055,AT1054:AT1054,$AI$2),0)),0)),0)</f>
        <v>0</v>
      </c>
      <c r="BU1055" s="1">
        <f>IFERROR(IF($AE1055&gt;$AE1054,VLOOKUP($AC1055+AU$1,STOCK!$F$10:$AB$209,17,0),IF($AE1055=$AE1054,(IF(BU1054&gt;=1,BU1054-COUNTIFS($AE1054:$AE1054,$AC1055,AU1054:AU1054,$AI$2),0)),0)),0)</f>
        <v>0</v>
      </c>
      <c r="BV1055" s="1">
        <f>IFERROR(IF($AE1055&gt;$AE1054,VLOOKUP($AC1055+AV$1,STOCK!$F$10:$AB$209,17,0),IF($AE1055=$AE1054,(IF(BV1054&gt;=1,BV1054-COUNTIFS($AE1054:$AE1054,$AC1055,AV1054:AV1054,$AI$2),0)),0)),0)</f>
        <v>0</v>
      </c>
      <c r="BW1055" s="1">
        <f>IFERROR(IF($AE1055&gt;$AE1054,VLOOKUP($AC1055+AW$1,STOCK!$F$10:$AB$209,17,0),IF($AE1055=$AE1054,(IF(BW1054&gt;=1,BW1054-COUNTIFS($AE1054:$AE1054,$AC1055,AW1054:AW1054,$AI$2),0)),0)),0)</f>
        <v>0</v>
      </c>
      <c r="BX1055" s="1">
        <f>IFERROR(IF($AE1055&gt;$AE1054,VLOOKUP($AC1055+AX$1,STOCK!$F$10:$AB$209,17,0),IF($AE1055=$AE1054,(IF(BX1054&gt;=1,BX1054-COUNTIFS($AE1054:$AE1054,$AC1055,AX1054:AX1054,$AI$2),0)),0)),0)</f>
        <v>0</v>
      </c>
    </row>
    <row r="1056" spans="29:76" x14ac:dyDescent="0.25">
      <c r="AC1056" s="1">
        <f t="shared" si="260"/>
        <v>0</v>
      </c>
      <c r="AD1056" s="1">
        <f>IFERROR(IF(LEN(AK1056)&gt;=1,VLOOKUP(HLOOKUP(AK1056,PROFILE!$K$5:$V$8,4,0),PROFILE!$F$1:$G$3,2,0),0),0)</f>
        <v>0</v>
      </c>
      <c r="AE1056" s="1">
        <f t="shared" si="261"/>
        <v>0</v>
      </c>
      <c r="AF1056" s="1">
        <v>1043</v>
      </c>
      <c r="AI1056" s="1" t="str">
        <f>IFERROR(IF($AH1056&gt;=1,VLOOKUP($AG1056,STUDENT!$O$8:$Z$1507,3,0),""),"")</f>
        <v/>
      </c>
      <c r="AJ1056" s="1" t="str">
        <f>IFERROR(IF($AH1056&gt;=1,VLOOKUP($AG1056,STUDENT!$O$8:$Z$1507,4,0),""),"")</f>
        <v/>
      </c>
      <c r="AK1056" s="1" t="str">
        <f>IFERROR(IF($AH1056&gt;=1,VLOOKUP($AG1056,STUDENT!$O$8:$Z$1507,6,0),""),"")</f>
        <v/>
      </c>
      <c r="AL1056" s="1" t="str">
        <f t="shared" si="262"/>
        <v/>
      </c>
      <c r="AM1056" s="1" t="str">
        <f t="shared" si="263"/>
        <v/>
      </c>
      <c r="AN1056" s="1" t="str">
        <f t="shared" si="264"/>
        <v/>
      </c>
      <c r="AO1056" s="1" t="str">
        <f t="shared" si="265"/>
        <v/>
      </c>
      <c r="AP1056" s="1" t="str">
        <f t="shared" si="266"/>
        <v/>
      </c>
      <c r="AQ1056" s="1" t="str">
        <f t="shared" si="267"/>
        <v/>
      </c>
      <c r="AR1056" s="1" t="str">
        <f t="shared" si="268"/>
        <v/>
      </c>
      <c r="AS1056" s="1" t="str">
        <f t="shared" si="269"/>
        <v/>
      </c>
      <c r="AT1056" s="1" t="str">
        <f t="shared" si="270"/>
        <v/>
      </c>
      <c r="AU1056" s="1" t="str">
        <f t="shared" si="271"/>
        <v/>
      </c>
      <c r="AV1056" s="1" t="str">
        <f t="shared" si="272"/>
        <v/>
      </c>
      <c r="AW1056" s="1" t="str">
        <f t="shared" si="273"/>
        <v/>
      </c>
      <c r="AX1056" s="1" t="str">
        <f t="shared" si="274"/>
        <v/>
      </c>
      <c r="AY1056" s="1">
        <f>IFERROR(IF($AE1056&gt;$AE1055,VLOOKUP($AC1056+AL$1,STOCK!$F$10:$AB$209,16,0),IF($AE1056=$AE1055,(IF(AY1055&gt;=1,AY1055-COUNTIFS($AE1055:$AE1055,$AC1056,AL1055:AL1055,$AI$1),0)),0)),0)</f>
        <v>0</v>
      </c>
      <c r="AZ1056" s="1">
        <f>IFERROR(IF($AE1056&gt;$AE1055,VLOOKUP($AC1056+AM$1,STOCK!$F$10:$AB$209,16,0),IF($AE1056=$AE1055,(IF(AZ1055&gt;=1,AZ1055-COUNTIFS($AE1055:$AE1055,$AC1056,AM1055:AM1055,$AI$1),0)),0)),0)</f>
        <v>0</v>
      </c>
      <c r="BA1056" s="1">
        <f>IFERROR(IF($AE1056&gt;$AE1055,VLOOKUP($AC1056+AN$1,STOCK!$F$10:$AB$209,16,0),IF($AE1056=$AE1055,(IF(BA1055&gt;=1,BA1055-COUNTIFS($AE1055:$AE1055,$AC1056,AN1055:AN1055,$AI$1),0)),0)),0)</f>
        <v>0</v>
      </c>
      <c r="BB1056" s="1">
        <f>IFERROR(IF($AE1056&gt;$AE1055,VLOOKUP($AC1056+AO$1,STOCK!$F$10:$AB$209,16,0),IF($AE1056=$AE1055,(IF(BB1055&gt;=1,BB1055-COUNTIFS($AE1055:$AE1055,$AC1056,AO1055:AO1055,$AI$1),0)),0)),0)</f>
        <v>0</v>
      </c>
      <c r="BC1056" s="1">
        <f>IFERROR(IF($AE1056&gt;$AE1055,VLOOKUP($AC1056+AP$1,STOCK!$F$10:$AB$209,16,0),IF($AE1056=$AE1055,(IF(BC1055&gt;=1,BC1055-COUNTIFS($AE1055:$AE1055,$AC1056,AP1055:AP1055,$AI$1),0)),0)),0)</f>
        <v>0</v>
      </c>
      <c r="BD1056" s="1">
        <f>IFERROR(IF($AE1056&gt;$AE1055,VLOOKUP($AC1056+AQ$1,STOCK!$F$10:$AB$209,16,0),IF($AE1056=$AE1055,(IF(BD1055&gt;=1,BD1055-COUNTIFS($AE1055:$AE1055,$AC1056,AQ1055:AQ1055,$AI$1),0)),0)),0)</f>
        <v>0</v>
      </c>
      <c r="BE1056" s="1">
        <f>IFERROR(IF($AE1056&gt;$AE1055,VLOOKUP($AC1056+AR$1,STOCK!$F$10:$AB$209,16,0),IF($AE1056=$AE1055,(IF(BE1055&gt;=1,BE1055-COUNTIFS($AE1055:$AE1055,$AC1056,AR1055:AR1055,$AI$1),0)),0)),0)</f>
        <v>0</v>
      </c>
      <c r="BF1056" s="1">
        <f>IFERROR(IF($AE1056&gt;$AE1055,VLOOKUP($AC1056+AS$1,STOCK!$F$10:$AB$209,16,0),IF($AE1056=$AE1055,(IF(BF1055&gt;=1,BF1055-COUNTIFS($AE1055:$AE1055,$AC1056,AS1055:AS1055,$AI$1),0)),0)),0)</f>
        <v>0</v>
      </c>
      <c r="BG1056" s="1">
        <f>IFERROR(IF($AE1056&gt;$AE1055,VLOOKUP($AC1056+AT$1,STOCK!$F$10:$AB$209,16,0),IF($AE1056=$AE1055,(IF(BG1055&gt;=1,BG1055-COUNTIFS($AE1055:$AE1055,$AC1056,AT1055:AT1055,$AI$1),0)),0)),0)</f>
        <v>0</v>
      </c>
      <c r="BH1056" s="1">
        <f>IFERROR(IF($AE1056&gt;$AE1055,VLOOKUP($AC1056+AU$1,STOCK!$F$10:$AB$209,16,0),IF($AE1056=$AE1055,(IF(BH1055&gt;=1,BH1055-COUNTIFS($AE1055:$AE1055,$AC1056,AU1055:AU1055,$AI$1),0)),0)),0)</f>
        <v>0</v>
      </c>
      <c r="BI1056" s="1">
        <f>IFERROR(IF($AE1056&gt;$AE1055,VLOOKUP($AC1056+AV$1,STOCK!$F$10:$AB$209,16,0),IF($AE1056=$AE1055,(IF(BI1055&gt;=1,BI1055-COUNTIFS($AE1055:$AE1055,$AC1056,AV1055:AV1055,$AI$1),0)),0)),0)</f>
        <v>0</v>
      </c>
      <c r="BJ1056" s="1">
        <f>IFERROR(IF($AE1056&gt;$AE1055,VLOOKUP($AC1056+AW$1,STOCK!$F$10:$AB$209,16,0),IF($AE1056=$AE1055,(IF(BJ1055&gt;=1,BJ1055-COUNTIFS($AE1055:$AE1055,$AC1056,AW1055:AW1055,$AI$1),0)),0)),0)</f>
        <v>0</v>
      </c>
      <c r="BK1056" s="1">
        <f>IFERROR(IF($AE1056&gt;$AE1055,VLOOKUP($AC1056+AX$1,STOCK!$F$10:$AB$209,16,0),IF($AE1056=$AE1055,(IF(BK1055&gt;=1,BK1055-COUNTIFS($AE1055:$AE1055,$AC1056,AX1055:AX1055,$AI$1),0)),0)),0)</f>
        <v>0</v>
      </c>
      <c r="BL1056" s="1">
        <f>IFERROR(IF($AE1056&gt;$AE1055,VLOOKUP($AC1056+AL$1,STOCK!$F$10:$AB$209,17,0),IF($AE1056=$AE1055,(IF(BL1055&gt;=1,BL1055-COUNTIFS($AE1055:$AE1055,$AC1056,AL1055:AL1055,$AI$2),0)),0)),0)</f>
        <v>0</v>
      </c>
      <c r="BM1056" s="1">
        <f>IFERROR(IF($AE1056&gt;$AE1055,VLOOKUP($AC1056+AM$1,STOCK!$F$10:$AB$209,17,0),IF($AE1056=$AE1055,(IF(BM1055&gt;=1,BM1055-COUNTIFS($AE1055:$AE1055,$AC1056,AM1055:AM1055,$AI$2),0)),0)),0)</f>
        <v>0</v>
      </c>
      <c r="BN1056" s="1">
        <f>IFERROR(IF($AE1056&gt;$AE1055,VLOOKUP($AC1056+AN$1,STOCK!$F$10:$AB$209,17,0),IF($AE1056=$AE1055,(IF(BN1055&gt;=1,BN1055-COUNTIFS($AE1055:$AE1055,$AC1056,AN1055:AN1055,$AI$2),0)),0)),0)</f>
        <v>0</v>
      </c>
      <c r="BO1056" s="1">
        <f>IFERROR(IF($AE1056&gt;$AE1055,VLOOKUP($AC1056+AO$1,STOCK!$F$10:$AB$209,17,0),IF($AE1056=$AE1055,(IF(BO1055&gt;=1,BO1055-COUNTIFS($AE1055:$AE1055,$AC1056,AO1055:AO1055,$AI$2),0)),0)),0)</f>
        <v>0</v>
      </c>
      <c r="BP1056" s="1">
        <f>IFERROR(IF($AE1056&gt;$AE1055,VLOOKUP($AC1056+AP$1,STOCK!$F$10:$AB$209,17,0),IF($AE1056=$AE1055,(IF(BP1055&gt;=1,BP1055-COUNTIFS($AE1055:$AE1055,$AC1056,AP1055:AP1055,$AI$2),0)),0)),0)</f>
        <v>0</v>
      </c>
      <c r="BQ1056" s="1">
        <f>IFERROR(IF($AE1056&gt;$AE1055,VLOOKUP($AC1056+AQ$1,STOCK!$F$10:$AB$209,17,0),IF($AE1056=$AE1055,(IF(BQ1055&gt;=1,BQ1055-COUNTIFS($AE1055:$AE1055,$AC1056,AQ1055:AQ1055,$AI$2),0)),0)),0)</f>
        <v>0</v>
      </c>
      <c r="BR1056" s="1">
        <f>IFERROR(IF($AE1056&gt;$AE1055,VLOOKUP($AC1056+AR$1,STOCK!$F$10:$AB$209,17,0),IF($AE1056=$AE1055,(IF(BR1055&gt;=1,BR1055-COUNTIFS($AE1055:$AE1055,$AC1056,AR1055:AR1055,$AI$2),0)),0)),0)</f>
        <v>0</v>
      </c>
      <c r="BS1056" s="1">
        <f>IFERROR(IF($AE1056&gt;$AE1055,VLOOKUP($AC1056+AS$1,STOCK!$F$10:$AB$209,17,0),IF($AE1056=$AE1055,(IF(BS1055&gt;=1,BS1055-COUNTIFS($AE1055:$AE1055,$AC1056,AS1055:AS1055,$AI$2),0)),0)),0)</f>
        <v>0</v>
      </c>
      <c r="BT1056" s="1">
        <f>IFERROR(IF($AE1056&gt;$AE1055,VLOOKUP($AC1056+AT$1,STOCK!$F$10:$AB$209,17,0),IF($AE1056=$AE1055,(IF(BT1055&gt;=1,BT1055-COUNTIFS($AE1055:$AE1055,$AC1056,AT1055:AT1055,$AI$2),0)),0)),0)</f>
        <v>0</v>
      </c>
      <c r="BU1056" s="1">
        <f>IFERROR(IF($AE1056&gt;$AE1055,VLOOKUP($AC1056+AU$1,STOCK!$F$10:$AB$209,17,0),IF($AE1056=$AE1055,(IF(BU1055&gt;=1,BU1055-COUNTIFS($AE1055:$AE1055,$AC1056,AU1055:AU1055,$AI$2),0)),0)),0)</f>
        <v>0</v>
      </c>
      <c r="BV1056" s="1">
        <f>IFERROR(IF($AE1056&gt;$AE1055,VLOOKUP($AC1056+AV$1,STOCK!$F$10:$AB$209,17,0),IF($AE1056=$AE1055,(IF(BV1055&gt;=1,BV1055-COUNTIFS($AE1055:$AE1055,$AC1056,AV1055:AV1055,$AI$2),0)),0)),0)</f>
        <v>0</v>
      </c>
      <c r="BW1056" s="1">
        <f>IFERROR(IF($AE1056&gt;$AE1055,VLOOKUP($AC1056+AW$1,STOCK!$F$10:$AB$209,17,0),IF($AE1056=$AE1055,(IF(BW1055&gt;=1,BW1055-COUNTIFS($AE1055:$AE1055,$AC1056,AW1055:AW1055,$AI$2),0)),0)),0)</f>
        <v>0</v>
      </c>
      <c r="BX1056" s="1">
        <f>IFERROR(IF($AE1056&gt;$AE1055,VLOOKUP($AC1056+AX$1,STOCK!$F$10:$AB$209,17,0),IF($AE1056=$AE1055,(IF(BX1055&gt;=1,BX1055-COUNTIFS($AE1055:$AE1055,$AC1056,AX1055:AX1055,$AI$2),0)),0)),0)</f>
        <v>0</v>
      </c>
    </row>
    <row r="1057" spans="29:76" x14ac:dyDescent="0.25">
      <c r="AC1057" s="1">
        <f t="shared" si="260"/>
        <v>0</v>
      </c>
      <c r="AD1057" s="1">
        <f>IFERROR(IF(LEN(AK1057)&gt;=1,VLOOKUP(HLOOKUP(AK1057,PROFILE!$K$5:$V$8,4,0),PROFILE!$F$1:$G$3,2,0),0),0)</f>
        <v>0</v>
      </c>
      <c r="AE1057" s="1">
        <f t="shared" si="261"/>
        <v>0</v>
      </c>
      <c r="AF1057" s="1">
        <v>1044</v>
      </c>
      <c r="AI1057" s="1" t="str">
        <f>IFERROR(IF($AH1057&gt;=1,VLOOKUP($AG1057,STUDENT!$O$8:$Z$1507,3,0),""),"")</f>
        <v/>
      </c>
      <c r="AJ1057" s="1" t="str">
        <f>IFERROR(IF($AH1057&gt;=1,VLOOKUP($AG1057,STUDENT!$O$8:$Z$1507,4,0),""),"")</f>
        <v/>
      </c>
      <c r="AK1057" s="1" t="str">
        <f>IFERROR(IF($AH1057&gt;=1,VLOOKUP($AG1057,STUDENT!$O$8:$Z$1507,6,0),""),"")</f>
        <v/>
      </c>
      <c r="AL1057" s="1" t="str">
        <f t="shared" si="262"/>
        <v/>
      </c>
      <c r="AM1057" s="1" t="str">
        <f t="shared" si="263"/>
        <v/>
      </c>
      <c r="AN1057" s="1" t="str">
        <f t="shared" si="264"/>
        <v/>
      </c>
      <c r="AO1057" s="1" t="str">
        <f t="shared" si="265"/>
        <v/>
      </c>
      <c r="AP1057" s="1" t="str">
        <f t="shared" si="266"/>
        <v/>
      </c>
      <c r="AQ1057" s="1" t="str">
        <f t="shared" si="267"/>
        <v/>
      </c>
      <c r="AR1057" s="1" t="str">
        <f t="shared" si="268"/>
        <v/>
      </c>
      <c r="AS1057" s="1" t="str">
        <f t="shared" si="269"/>
        <v/>
      </c>
      <c r="AT1057" s="1" t="str">
        <f t="shared" si="270"/>
        <v/>
      </c>
      <c r="AU1057" s="1" t="str">
        <f t="shared" si="271"/>
        <v/>
      </c>
      <c r="AV1057" s="1" t="str">
        <f t="shared" si="272"/>
        <v/>
      </c>
      <c r="AW1057" s="1" t="str">
        <f t="shared" si="273"/>
        <v/>
      </c>
      <c r="AX1057" s="1" t="str">
        <f t="shared" si="274"/>
        <v/>
      </c>
      <c r="AY1057" s="1">
        <f>IFERROR(IF($AE1057&gt;$AE1056,VLOOKUP($AC1057+AL$1,STOCK!$F$10:$AB$209,16,0),IF($AE1057=$AE1056,(IF(AY1056&gt;=1,AY1056-COUNTIFS($AE1056:$AE1056,$AC1057,AL1056:AL1056,$AI$1),0)),0)),0)</f>
        <v>0</v>
      </c>
      <c r="AZ1057" s="1">
        <f>IFERROR(IF($AE1057&gt;$AE1056,VLOOKUP($AC1057+AM$1,STOCK!$F$10:$AB$209,16,0),IF($AE1057=$AE1056,(IF(AZ1056&gt;=1,AZ1056-COUNTIFS($AE1056:$AE1056,$AC1057,AM1056:AM1056,$AI$1),0)),0)),0)</f>
        <v>0</v>
      </c>
      <c r="BA1057" s="1">
        <f>IFERROR(IF($AE1057&gt;$AE1056,VLOOKUP($AC1057+AN$1,STOCK!$F$10:$AB$209,16,0),IF($AE1057=$AE1056,(IF(BA1056&gt;=1,BA1056-COUNTIFS($AE1056:$AE1056,$AC1057,AN1056:AN1056,$AI$1),0)),0)),0)</f>
        <v>0</v>
      </c>
      <c r="BB1057" s="1">
        <f>IFERROR(IF($AE1057&gt;$AE1056,VLOOKUP($AC1057+AO$1,STOCK!$F$10:$AB$209,16,0),IF($AE1057=$AE1056,(IF(BB1056&gt;=1,BB1056-COUNTIFS($AE1056:$AE1056,$AC1057,AO1056:AO1056,$AI$1),0)),0)),0)</f>
        <v>0</v>
      </c>
      <c r="BC1057" s="1">
        <f>IFERROR(IF($AE1057&gt;$AE1056,VLOOKUP($AC1057+AP$1,STOCK!$F$10:$AB$209,16,0),IF($AE1057=$AE1056,(IF(BC1056&gt;=1,BC1056-COUNTIFS($AE1056:$AE1056,$AC1057,AP1056:AP1056,$AI$1),0)),0)),0)</f>
        <v>0</v>
      </c>
      <c r="BD1057" s="1">
        <f>IFERROR(IF($AE1057&gt;$AE1056,VLOOKUP($AC1057+AQ$1,STOCK!$F$10:$AB$209,16,0),IF($AE1057=$AE1056,(IF(BD1056&gt;=1,BD1056-COUNTIFS($AE1056:$AE1056,$AC1057,AQ1056:AQ1056,$AI$1),0)),0)),0)</f>
        <v>0</v>
      </c>
      <c r="BE1057" s="1">
        <f>IFERROR(IF($AE1057&gt;$AE1056,VLOOKUP($AC1057+AR$1,STOCK!$F$10:$AB$209,16,0),IF($AE1057=$AE1056,(IF(BE1056&gt;=1,BE1056-COUNTIFS($AE1056:$AE1056,$AC1057,AR1056:AR1056,$AI$1),0)),0)),0)</f>
        <v>0</v>
      </c>
      <c r="BF1057" s="1">
        <f>IFERROR(IF($AE1057&gt;$AE1056,VLOOKUP($AC1057+AS$1,STOCK!$F$10:$AB$209,16,0),IF($AE1057=$AE1056,(IF(BF1056&gt;=1,BF1056-COUNTIFS($AE1056:$AE1056,$AC1057,AS1056:AS1056,$AI$1),0)),0)),0)</f>
        <v>0</v>
      </c>
      <c r="BG1057" s="1">
        <f>IFERROR(IF($AE1057&gt;$AE1056,VLOOKUP($AC1057+AT$1,STOCK!$F$10:$AB$209,16,0),IF($AE1057=$AE1056,(IF(BG1056&gt;=1,BG1056-COUNTIFS($AE1056:$AE1056,$AC1057,AT1056:AT1056,$AI$1),0)),0)),0)</f>
        <v>0</v>
      </c>
      <c r="BH1057" s="1">
        <f>IFERROR(IF($AE1057&gt;$AE1056,VLOOKUP($AC1057+AU$1,STOCK!$F$10:$AB$209,16,0),IF($AE1057=$AE1056,(IF(BH1056&gt;=1,BH1056-COUNTIFS($AE1056:$AE1056,$AC1057,AU1056:AU1056,$AI$1),0)),0)),0)</f>
        <v>0</v>
      </c>
      <c r="BI1057" s="1">
        <f>IFERROR(IF($AE1057&gt;$AE1056,VLOOKUP($AC1057+AV$1,STOCK!$F$10:$AB$209,16,0),IF($AE1057=$AE1056,(IF(BI1056&gt;=1,BI1056-COUNTIFS($AE1056:$AE1056,$AC1057,AV1056:AV1056,$AI$1),0)),0)),0)</f>
        <v>0</v>
      </c>
      <c r="BJ1057" s="1">
        <f>IFERROR(IF($AE1057&gt;$AE1056,VLOOKUP($AC1057+AW$1,STOCK!$F$10:$AB$209,16,0),IF($AE1057=$AE1056,(IF(BJ1056&gt;=1,BJ1056-COUNTIFS($AE1056:$AE1056,$AC1057,AW1056:AW1056,$AI$1),0)),0)),0)</f>
        <v>0</v>
      </c>
      <c r="BK1057" s="1">
        <f>IFERROR(IF($AE1057&gt;$AE1056,VLOOKUP($AC1057+AX$1,STOCK!$F$10:$AB$209,16,0),IF($AE1057=$AE1056,(IF(BK1056&gt;=1,BK1056-COUNTIFS($AE1056:$AE1056,$AC1057,AX1056:AX1056,$AI$1),0)),0)),0)</f>
        <v>0</v>
      </c>
      <c r="BL1057" s="1">
        <f>IFERROR(IF($AE1057&gt;$AE1056,VLOOKUP($AC1057+AL$1,STOCK!$F$10:$AB$209,17,0),IF($AE1057=$AE1056,(IF(BL1056&gt;=1,BL1056-COUNTIFS($AE1056:$AE1056,$AC1057,AL1056:AL1056,$AI$2),0)),0)),0)</f>
        <v>0</v>
      </c>
      <c r="BM1057" s="1">
        <f>IFERROR(IF($AE1057&gt;$AE1056,VLOOKUP($AC1057+AM$1,STOCK!$F$10:$AB$209,17,0),IF($AE1057=$AE1056,(IF(BM1056&gt;=1,BM1056-COUNTIFS($AE1056:$AE1056,$AC1057,AM1056:AM1056,$AI$2),0)),0)),0)</f>
        <v>0</v>
      </c>
      <c r="BN1057" s="1">
        <f>IFERROR(IF($AE1057&gt;$AE1056,VLOOKUP($AC1057+AN$1,STOCK!$F$10:$AB$209,17,0),IF($AE1057=$AE1056,(IF(BN1056&gt;=1,BN1056-COUNTIFS($AE1056:$AE1056,$AC1057,AN1056:AN1056,$AI$2),0)),0)),0)</f>
        <v>0</v>
      </c>
      <c r="BO1057" s="1">
        <f>IFERROR(IF($AE1057&gt;$AE1056,VLOOKUP($AC1057+AO$1,STOCK!$F$10:$AB$209,17,0),IF($AE1057=$AE1056,(IF(BO1056&gt;=1,BO1056-COUNTIFS($AE1056:$AE1056,$AC1057,AO1056:AO1056,$AI$2),0)),0)),0)</f>
        <v>0</v>
      </c>
      <c r="BP1057" s="1">
        <f>IFERROR(IF($AE1057&gt;$AE1056,VLOOKUP($AC1057+AP$1,STOCK!$F$10:$AB$209,17,0),IF($AE1057=$AE1056,(IF(BP1056&gt;=1,BP1056-COUNTIFS($AE1056:$AE1056,$AC1057,AP1056:AP1056,$AI$2),0)),0)),0)</f>
        <v>0</v>
      </c>
      <c r="BQ1057" s="1">
        <f>IFERROR(IF($AE1057&gt;$AE1056,VLOOKUP($AC1057+AQ$1,STOCK!$F$10:$AB$209,17,0),IF($AE1057=$AE1056,(IF(BQ1056&gt;=1,BQ1056-COUNTIFS($AE1056:$AE1056,$AC1057,AQ1056:AQ1056,$AI$2),0)),0)),0)</f>
        <v>0</v>
      </c>
      <c r="BR1057" s="1">
        <f>IFERROR(IF($AE1057&gt;$AE1056,VLOOKUP($AC1057+AR$1,STOCK!$F$10:$AB$209,17,0),IF($AE1057=$AE1056,(IF(BR1056&gt;=1,BR1056-COUNTIFS($AE1056:$AE1056,$AC1057,AR1056:AR1056,$AI$2),0)),0)),0)</f>
        <v>0</v>
      </c>
      <c r="BS1057" s="1">
        <f>IFERROR(IF($AE1057&gt;$AE1056,VLOOKUP($AC1057+AS$1,STOCK!$F$10:$AB$209,17,0),IF($AE1057=$AE1056,(IF(BS1056&gt;=1,BS1056-COUNTIFS($AE1056:$AE1056,$AC1057,AS1056:AS1056,$AI$2),0)),0)),0)</f>
        <v>0</v>
      </c>
      <c r="BT1057" s="1">
        <f>IFERROR(IF($AE1057&gt;$AE1056,VLOOKUP($AC1057+AT$1,STOCK!$F$10:$AB$209,17,0),IF($AE1057=$AE1056,(IF(BT1056&gt;=1,BT1056-COUNTIFS($AE1056:$AE1056,$AC1057,AT1056:AT1056,$AI$2),0)),0)),0)</f>
        <v>0</v>
      </c>
      <c r="BU1057" s="1">
        <f>IFERROR(IF($AE1057&gt;$AE1056,VLOOKUP($AC1057+AU$1,STOCK!$F$10:$AB$209,17,0),IF($AE1057=$AE1056,(IF(BU1056&gt;=1,BU1056-COUNTIFS($AE1056:$AE1056,$AC1057,AU1056:AU1056,$AI$2),0)),0)),0)</f>
        <v>0</v>
      </c>
      <c r="BV1057" s="1">
        <f>IFERROR(IF($AE1057&gt;$AE1056,VLOOKUP($AC1057+AV$1,STOCK!$F$10:$AB$209,17,0),IF($AE1057=$AE1056,(IF(BV1056&gt;=1,BV1056-COUNTIFS($AE1056:$AE1056,$AC1057,AV1056:AV1056,$AI$2),0)),0)),0)</f>
        <v>0</v>
      </c>
      <c r="BW1057" s="1">
        <f>IFERROR(IF($AE1057&gt;$AE1056,VLOOKUP($AC1057+AW$1,STOCK!$F$10:$AB$209,17,0),IF($AE1057=$AE1056,(IF(BW1056&gt;=1,BW1056-COUNTIFS($AE1056:$AE1056,$AC1057,AW1056:AW1056,$AI$2),0)),0)),0)</f>
        <v>0</v>
      </c>
      <c r="BX1057" s="1">
        <f>IFERROR(IF($AE1057&gt;$AE1056,VLOOKUP($AC1057+AX$1,STOCK!$F$10:$AB$209,17,0),IF($AE1057=$AE1056,(IF(BX1056&gt;=1,BX1056-COUNTIFS($AE1056:$AE1056,$AC1057,AX1056:AX1056,$AI$2),0)),0)),0)</f>
        <v>0</v>
      </c>
    </row>
    <row r="1058" spans="29:76" x14ac:dyDescent="0.25">
      <c r="AC1058" s="1">
        <f t="shared" si="260"/>
        <v>0</v>
      </c>
      <c r="AD1058" s="1">
        <f>IFERROR(IF(LEN(AK1058)&gt;=1,VLOOKUP(HLOOKUP(AK1058,PROFILE!$K$5:$V$8,4,0),PROFILE!$F$1:$G$3,2,0),0),0)</f>
        <v>0</v>
      </c>
      <c r="AE1058" s="1">
        <f t="shared" si="261"/>
        <v>0</v>
      </c>
      <c r="AF1058" s="1">
        <v>1045</v>
      </c>
      <c r="AI1058" s="1" t="str">
        <f>IFERROR(IF($AH1058&gt;=1,VLOOKUP($AG1058,STUDENT!$O$8:$Z$1507,3,0),""),"")</f>
        <v/>
      </c>
      <c r="AJ1058" s="1" t="str">
        <f>IFERROR(IF($AH1058&gt;=1,VLOOKUP($AG1058,STUDENT!$O$8:$Z$1507,4,0),""),"")</f>
        <v/>
      </c>
      <c r="AK1058" s="1" t="str">
        <f>IFERROR(IF($AH1058&gt;=1,VLOOKUP($AG1058,STUDENT!$O$8:$Z$1507,6,0),""),"")</f>
        <v/>
      </c>
      <c r="AL1058" s="1" t="str">
        <f t="shared" si="262"/>
        <v/>
      </c>
      <c r="AM1058" s="1" t="str">
        <f t="shared" si="263"/>
        <v/>
      </c>
      <c r="AN1058" s="1" t="str">
        <f t="shared" si="264"/>
        <v/>
      </c>
      <c r="AO1058" s="1" t="str">
        <f t="shared" si="265"/>
        <v/>
      </c>
      <c r="AP1058" s="1" t="str">
        <f t="shared" si="266"/>
        <v/>
      </c>
      <c r="AQ1058" s="1" t="str">
        <f t="shared" si="267"/>
        <v/>
      </c>
      <c r="AR1058" s="1" t="str">
        <f t="shared" si="268"/>
        <v/>
      </c>
      <c r="AS1058" s="1" t="str">
        <f t="shared" si="269"/>
        <v/>
      </c>
      <c r="AT1058" s="1" t="str">
        <f t="shared" si="270"/>
        <v/>
      </c>
      <c r="AU1058" s="1" t="str">
        <f t="shared" si="271"/>
        <v/>
      </c>
      <c r="AV1058" s="1" t="str">
        <f t="shared" si="272"/>
        <v/>
      </c>
      <c r="AW1058" s="1" t="str">
        <f t="shared" si="273"/>
        <v/>
      </c>
      <c r="AX1058" s="1" t="str">
        <f t="shared" si="274"/>
        <v/>
      </c>
      <c r="AY1058" s="1">
        <f>IFERROR(IF($AE1058&gt;$AE1057,VLOOKUP($AC1058+AL$1,STOCK!$F$10:$AB$209,16,0),IF($AE1058=$AE1057,(IF(AY1057&gt;=1,AY1057-COUNTIFS($AE1057:$AE1057,$AC1058,AL1057:AL1057,$AI$1),0)),0)),0)</f>
        <v>0</v>
      </c>
      <c r="AZ1058" s="1">
        <f>IFERROR(IF($AE1058&gt;$AE1057,VLOOKUP($AC1058+AM$1,STOCK!$F$10:$AB$209,16,0),IF($AE1058=$AE1057,(IF(AZ1057&gt;=1,AZ1057-COUNTIFS($AE1057:$AE1057,$AC1058,AM1057:AM1057,$AI$1),0)),0)),0)</f>
        <v>0</v>
      </c>
      <c r="BA1058" s="1">
        <f>IFERROR(IF($AE1058&gt;$AE1057,VLOOKUP($AC1058+AN$1,STOCK!$F$10:$AB$209,16,0),IF($AE1058=$AE1057,(IF(BA1057&gt;=1,BA1057-COUNTIFS($AE1057:$AE1057,$AC1058,AN1057:AN1057,$AI$1),0)),0)),0)</f>
        <v>0</v>
      </c>
      <c r="BB1058" s="1">
        <f>IFERROR(IF($AE1058&gt;$AE1057,VLOOKUP($AC1058+AO$1,STOCK!$F$10:$AB$209,16,0),IF($AE1058=$AE1057,(IF(BB1057&gt;=1,BB1057-COUNTIFS($AE1057:$AE1057,$AC1058,AO1057:AO1057,$AI$1),0)),0)),0)</f>
        <v>0</v>
      </c>
      <c r="BC1058" s="1">
        <f>IFERROR(IF($AE1058&gt;$AE1057,VLOOKUP($AC1058+AP$1,STOCK!$F$10:$AB$209,16,0),IF($AE1058=$AE1057,(IF(BC1057&gt;=1,BC1057-COUNTIFS($AE1057:$AE1057,$AC1058,AP1057:AP1057,$AI$1),0)),0)),0)</f>
        <v>0</v>
      </c>
      <c r="BD1058" s="1">
        <f>IFERROR(IF($AE1058&gt;$AE1057,VLOOKUP($AC1058+AQ$1,STOCK!$F$10:$AB$209,16,0),IF($AE1058=$AE1057,(IF(BD1057&gt;=1,BD1057-COUNTIFS($AE1057:$AE1057,$AC1058,AQ1057:AQ1057,$AI$1),0)),0)),0)</f>
        <v>0</v>
      </c>
      <c r="BE1058" s="1">
        <f>IFERROR(IF($AE1058&gt;$AE1057,VLOOKUP($AC1058+AR$1,STOCK!$F$10:$AB$209,16,0),IF($AE1058=$AE1057,(IF(BE1057&gt;=1,BE1057-COUNTIFS($AE1057:$AE1057,$AC1058,AR1057:AR1057,$AI$1),0)),0)),0)</f>
        <v>0</v>
      </c>
      <c r="BF1058" s="1">
        <f>IFERROR(IF($AE1058&gt;$AE1057,VLOOKUP($AC1058+AS$1,STOCK!$F$10:$AB$209,16,0),IF($AE1058=$AE1057,(IF(BF1057&gt;=1,BF1057-COUNTIFS($AE1057:$AE1057,$AC1058,AS1057:AS1057,$AI$1),0)),0)),0)</f>
        <v>0</v>
      </c>
      <c r="BG1058" s="1">
        <f>IFERROR(IF($AE1058&gt;$AE1057,VLOOKUP($AC1058+AT$1,STOCK!$F$10:$AB$209,16,0),IF($AE1058=$AE1057,(IF(BG1057&gt;=1,BG1057-COUNTIFS($AE1057:$AE1057,$AC1058,AT1057:AT1057,$AI$1),0)),0)),0)</f>
        <v>0</v>
      </c>
      <c r="BH1058" s="1">
        <f>IFERROR(IF($AE1058&gt;$AE1057,VLOOKUP($AC1058+AU$1,STOCK!$F$10:$AB$209,16,0),IF($AE1058=$AE1057,(IF(BH1057&gt;=1,BH1057-COUNTIFS($AE1057:$AE1057,$AC1058,AU1057:AU1057,$AI$1),0)),0)),0)</f>
        <v>0</v>
      </c>
      <c r="BI1058" s="1">
        <f>IFERROR(IF($AE1058&gt;$AE1057,VLOOKUP($AC1058+AV$1,STOCK!$F$10:$AB$209,16,0),IF($AE1058=$AE1057,(IF(BI1057&gt;=1,BI1057-COUNTIFS($AE1057:$AE1057,$AC1058,AV1057:AV1057,$AI$1),0)),0)),0)</f>
        <v>0</v>
      </c>
      <c r="BJ1058" s="1">
        <f>IFERROR(IF($AE1058&gt;$AE1057,VLOOKUP($AC1058+AW$1,STOCK!$F$10:$AB$209,16,0),IF($AE1058=$AE1057,(IF(BJ1057&gt;=1,BJ1057-COUNTIFS($AE1057:$AE1057,$AC1058,AW1057:AW1057,$AI$1),0)),0)),0)</f>
        <v>0</v>
      </c>
      <c r="BK1058" s="1">
        <f>IFERROR(IF($AE1058&gt;$AE1057,VLOOKUP($AC1058+AX$1,STOCK!$F$10:$AB$209,16,0),IF($AE1058=$AE1057,(IF(BK1057&gt;=1,BK1057-COUNTIFS($AE1057:$AE1057,$AC1058,AX1057:AX1057,$AI$1),0)),0)),0)</f>
        <v>0</v>
      </c>
      <c r="BL1058" s="1">
        <f>IFERROR(IF($AE1058&gt;$AE1057,VLOOKUP($AC1058+AL$1,STOCK!$F$10:$AB$209,17,0),IF($AE1058=$AE1057,(IF(BL1057&gt;=1,BL1057-COUNTIFS($AE1057:$AE1057,$AC1058,AL1057:AL1057,$AI$2),0)),0)),0)</f>
        <v>0</v>
      </c>
      <c r="BM1058" s="1">
        <f>IFERROR(IF($AE1058&gt;$AE1057,VLOOKUP($AC1058+AM$1,STOCK!$F$10:$AB$209,17,0),IF($AE1058=$AE1057,(IF(BM1057&gt;=1,BM1057-COUNTIFS($AE1057:$AE1057,$AC1058,AM1057:AM1057,$AI$2),0)),0)),0)</f>
        <v>0</v>
      </c>
      <c r="BN1058" s="1">
        <f>IFERROR(IF($AE1058&gt;$AE1057,VLOOKUP($AC1058+AN$1,STOCK!$F$10:$AB$209,17,0),IF($AE1058=$AE1057,(IF(BN1057&gt;=1,BN1057-COUNTIFS($AE1057:$AE1057,$AC1058,AN1057:AN1057,$AI$2),0)),0)),0)</f>
        <v>0</v>
      </c>
      <c r="BO1058" s="1">
        <f>IFERROR(IF($AE1058&gt;$AE1057,VLOOKUP($AC1058+AO$1,STOCK!$F$10:$AB$209,17,0),IF($AE1058=$AE1057,(IF(BO1057&gt;=1,BO1057-COUNTIFS($AE1057:$AE1057,$AC1058,AO1057:AO1057,$AI$2),0)),0)),0)</f>
        <v>0</v>
      </c>
      <c r="BP1058" s="1">
        <f>IFERROR(IF($AE1058&gt;$AE1057,VLOOKUP($AC1058+AP$1,STOCK!$F$10:$AB$209,17,0),IF($AE1058=$AE1057,(IF(BP1057&gt;=1,BP1057-COUNTIFS($AE1057:$AE1057,$AC1058,AP1057:AP1057,$AI$2),0)),0)),0)</f>
        <v>0</v>
      </c>
      <c r="BQ1058" s="1">
        <f>IFERROR(IF($AE1058&gt;$AE1057,VLOOKUP($AC1058+AQ$1,STOCK!$F$10:$AB$209,17,0),IF($AE1058=$AE1057,(IF(BQ1057&gt;=1,BQ1057-COUNTIFS($AE1057:$AE1057,$AC1058,AQ1057:AQ1057,$AI$2),0)),0)),0)</f>
        <v>0</v>
      </c>
      <c r="BR1058" s="1">
        <f>IFERROR(IF($AE1058&gt;$AE1057,VLOOKUP($AC1058+AR$1,STOCK!$F$10:$AB$209,17,0),IF($AE1058=$AE1057,(IF(BR1057&gt;=1,BR1057-COUNTIFS($AE1057:$AE1057,$AC1058,AR1057:AR1057,$AI$2),0)),0)),0)</f>
        <v>0</v>
      </c>
      <c r="BS1058" s="1">
        <f>IFERROR(IF($AE1058&gt;$AE1057,VLOOKUP($AC1058+AS$1,STOCK!$F$10:$AB$209,17,0),IF($AE1058=$AE1057,(IF(BS1057&gt;=1,BS1057-COUNTIFS($AE1057:$AE1057,$AC1058,AS1057:AS1057,$AI$2),0)),0)),0)</f>
        <v>0</v>
      </c>
      <c r="BT1058" s="1">
        <f>IFERROR(IF($AE1058&gt;$AE1057,VLOOKUP($AC1058+AT$1,STOCK!$F$10:$AB$209,17,0),IF($AE1058=$AE1057,(IF(BT1057&gt;=1,BT1057-COUNTIFS($AE1057:$AE1057,$AC1058,AT1057:AT1057,$AI$2),0)),0)),0)</f>
        <v>0</v>
      </c>
      <c r="BU1058" s="1">
        <f>IFERROR(IF($AE1058&gt;$AE1057,VLOOKUP($AC1058+AU$1,STOCK!$F$10:$AB$209,17,0),IF($AE1058=$AE1057,(IF(BU1057&gt;=1,BU1057-COUNTIFS($AE1057:$AE1057,$AC1058,AU1057:AU1057,$AI$2),0)),0)),0)</f>
        <v>0</v>
      </c>
      <c r="BV1058" s="1">
        <f>IFERROR(IF($AE1058&gt;$AE1057,VLOOKUP($AC1058+AV$1,STOCK!$F$10:$AB$209,17,0),IF($AE1058=$AE1057,(IF(BV1057&gt;=1,BV1057-COUNTIFS($AE1057:$AE1057,$AC1058,AV1057:AV1057,$AI$2),0)),0)),0)</f>
        <v>0</v>
      </c>
      <c r="BW1058" s="1">
        <f>IFERROR(IF($AE1058&gt;$AE1057,VLOOKUP($AC1058+AW$1,STOCK!$F$10:$AB$209,17,0),IF($AE1058=$AE1057,(IF(BW1057&gt;=1,BW1057-COUNTIFS($AE1057:$AE1057,$AC1058,AW1057:AW1057,$AI$2),0)),0)),0)</f>
        <v>0</v>
      </c>
      <c r="BX1058" s="1">
        <f>IFERROR(IF($AE1058&gt;$AE1057,VLOOKUP($AC1058+AX$1,STOCK!$F$10:$AB$209,17,0),IF($AE1058=$AE1057,(IF(BX1057&gt;=1,BX1057-COUNTIFS($AE1057:$AE1057,$AC1058,AX1057:AX1057,$AI$2),0)),0)),0)</f>
        <v>0</v>
      </c>
    </row>
    <row r="1059" spans="29:76" x14ac:dyDescent="0.25">
      <c r="AC1059" s="1">
        <f t="shared" si="260"/>
        <v>0</v>
      </c>
      <c r="AD1059" s="1">
        <f>IFERROR(IF(LEN(AK1059)&gt;=1,VLOOKUP(HLOOKUP(AK1059,PROFILE!$K$5:$V$8,4,0),PROFILE!$F$1:$G$3,2,0),0),0)</f>
        <v>0</v>
      </c>
      <c r="AE1059" s="1">
        <f t="shared" si="261"/>
        <v>0</v>
      </c>
      <c r="AF1059" s="1">
        <v>1046</v>
      </c>
      <c r="AI1059" s="1" t="str">
        <f>IFERROR(IF($AH1059&gt;=1,VLOOKUP($AG1059,STUDENT!$O$8:$Z$1507,3,0),""),"")</f>
        <v/>
      </c>
      <c r="AJ1059" s="1" t="str">
        <f>IFERROR(IF($AH1059&gt;=1,VLOOKUP($AG1059,STUDENT!$O$8:$Z$1507,4,0),""),"")</f>
        <v/>
      </c>
      <c r="AK1059" s="1" t="str">
        <f>IFERROR(IF($AH1059&gt;=1,VLOOKUP($AG1059,STUDENT!$O$8:$Z$1507,6,0),""),"")</f>
        <v/>
      </c>
      <c r="AL1059" s="1" t="str">
        <f t="shared" si="262"/>
        <v/>
      </c>
      <c r="AM1059" s="1" t="str">
        <f t="shared" si="263"/>
        <v/>
      </c>
      <c r="AN1059" s="1" t="str">
        <f t="shared" si="264"/>
        <v/>
      </c>
      <c r="AO1059" s="1" t="str">
        <f t="shared" si="265"/>
        <v/>
      </c>
      <c r="AP1059" s="1" t="str">
        <f t="shared" si="266"/>
        <v/>
      </c>
      <c r="AQ1059" s="1" t="str">
        <f t="shared" si="267"/>
        <v/>
      </c>
      <c r="AR1059" s="1" t="str">
        <f t="shared" si="268"/>
        <v/>
      </c>
      <c r="AS1059" s="1" t="str">
        <f t="shared" si="269"/>
        <v/>
      </c>
      <c r="AT1059" s="1" t="str">
        <f t="shared" si="270"/>
        <v/>
      </c>
      <c r="AU1059" s="1" t="str">
        <f t="shared" si="271"/>
        <v/>
      </c>
      <c r="AV1059" s="1" t="str">
        <f t="shared" si="272"/>
        <v/>
      </c>
      <c r="AW1059" s="1" t="str">
        <f t="shared" si="273"/>
        <v/>
      </c>
      <c r="AX1059" s="1" t="str">
        <f t="shared" si="274"/>
        <v/>
      </c>
      <c r="AY1059" s="1">
        <f>IFERROR(IF($AE1059&gt;$AE1058,VLOOKUP($AC1059+AL$1,STOCK!$F$10:$AB$209,16,0),IF($AE1059=$AE1058,(IF(AY1058&gt;=1,AY1058-COUNTIFS($AE1058:$AE1058,$AC1059,AL1058:AL1058,$AI$1),0)),0)),0)</f>
        <v>0</v>
      </c>
      <c r="AZ1059" s="1">
        <f>IFERROR(IF($AE1059&gt;$AE1058,VLOOKUP($AC1059+AM$1,STOCK!$F$10:$AB$209,16,0),IF($AE1059=$AE1058,(IF(AZ1058&gt;=1,AZ1058-COUNTIFS($AE1058:$AE1058,$AC1059,AM1058:AM1058,$AI$1),0)),0)),0)</f>
        <v>0</v>
      </c>
      <c r="BA1059" s="1">
        <f>IFERROR(IF($AE1059&gt;$AE1058,VLOOKUP($AC1059+AN$1,STOCK!$F$10:$AB$209,16,0),IF($AE1059=$AE1058,(IF(BA1058&gt;=1,BA1058-COUNTIFS($AE1058:$AE1058,$AC1059,AN1058:AN1058,$AI$1),0)),0)),0)</f>
        <v>0</v>
      </c>
      <c r="BB1059" s="1">
        <f>IFERROR(IF($AE1059&gt;$AE1058,VLOOKUP($AC1059+AO$1,STOCK!$F$10:$AB$209,16,0),IF($AE1059=$AE1058,(IF(BB1058&gt;=1,BB1058-COUNTIFS($AE1058:$AE1058,$AC1059,AO1058:AO1058,$AI$1),0)),0)),0)</f>
        <v>0</v>
      </c>
      <c r="BC1059" s="1">
        <f>IFERROR(IF($AE1059&gt;$AE1058,VLOOKUP($AC1059+AP$1,STOCK!$F$10:$AB$209,16,0),IF($AE1059=$AE1058,(IF(BC1058&gt;=1,BC1058-COUNTIFS($AE1058:$AE1058,$AC1059,AP1058:AP1058,$AI$1),0)),0)),0)</f>
        <v>0</v>
      </c>
      <c r="BD1059" s="1">
        <f>IFERROR(IF($AE1059&gt;$AE1058,VLOOKUP($AC1059+AQ$1,STOCK!$F$10:$AB$209,16,0),IF($AE1059=$AE1058,(IF(BD1058&gt;=1,BD1058-COUNTIFS($AE1058:$AE1058,$AC1059,AQ1058:AQ1058,$AI$1),0)),0)),0)</f>
        <v>0</v>
      </c>
      <c r="BE1059" s="1">
        <f>IFERROR(IF($AE1059&gt;$AE1058,VLOOKUP($AC1059+AR$1,STOCK!$F$10:$AB$209,16,0),IF($AE1059=$AE1058,(IF(BE1058&gt;=1,BE1058-COUNTIFS($AE1058:$AE1058,$AC1059,AR1058:AR1058,$AI$1),0)),0)),0)</f>
        <v>0</v>
      </c>
      <c r="BF1059" s="1">
        <f>IFERROR(IF($AE1059&gt;$AE1058,VLOOKUP($AC1059+AS$1,STOCK!$F$10:$AB$209,16,0),IF($AE1059=$AE1058,(IF(BF1058&gt;=1,BF1058-COUNTIFS($AE1058:$AE1058,$AC1059,AS1058:AS1058,$AI$1),0)),0)),0)</f>
        <v>0</v>
      </c>
      <c r="BG1059" s="1">
        <f>IFERROR(IF($AE1059&gt;$AE1058,VLOOKUP($AC1059+AT$1,STOCK!$F$10:$AB$209,16,0),IF($AE1059=$AE1058,(IF(BG1058&gt;=1,BG1058-COUNTIFS($AE1058:$AE1058,$AC1059,AT1058:AT1058,$AI$1),0)),0)),0)</f>
        <v>0</v>
      </c>
      <c r="BH1059" s="1">
        <f>IFERROR(IF($AE1059&gt;$AE1058,VLOOKUP($AC1059+AU$1,STOCK!$F$10:$AB$209,16,0),IF($AE1059=$AE1058,(IF(BH1058&gt;=1,BH1058-COUNTIFS($AE1058:$AE1058,$AC1059,AU1058:AU1058,$AI$1),0)),0)),0)</f>
        <v>0</v>
      </c>
      <c r="BI1059" s="1">
        <f>IFERROR(IF($AE1059&gt;$AE1058,VLOOKUP($AC1059+AV$1,STOCK!$F$10:$AB$209,16,0),IF($AE1059=$AE1058,(IF(BI1058&gt;=1,BI1058-COUNTIFS($AE1058:$AE1058,$AC1059,AV1058:AV1058,$AI$1),0)),0)),0)</f>
        <v>0</v>
      </c>
      <c r="BJ1059" s="1">
        <f>IFERROR(IF($AE1059&gt;$AE1058,VLOOKUP($AC1059+AW$1,STOCK!$F$10:$AB$209,16,0),IF($AE1059=$AE1058,(IF(BJ1058&gt;=1,BJ1058-COUNTIFS($AE1058:$AE1058,$AC1059,AW1058:AW1058,$AI$1),0)),0)),0)</f>
        <v>0</v>
      </c>
      <c r="BK1059" s="1">
        <f>IFERROR(IF($AE1059&gt;$AE1058,VLOOKUP($AC1059+AX$1,STOCK!$F$10:$AB$209,16,0),IF($AE1059=$AE1058,(IF(BK1058&gt;=1,BK1058-COUNTIFS($AE1058:$AE1058,$AC1059,AX1058:AX1058,$AI$1),0)),0)),0)</f>
        <v>0</v>
      </c>
      <c r="BL1059" s="1">
        <f>IFERROR(IF($AE1059&gt;$AE1058,VLOOKUP($AC1059+AL$1,STOCK!$F$10:$AB$209,17,0),IF($AE1059=$AE1058,(IF(BL1058&gt;=1,BL1058-COUNTIFS($AE1058:$AE1058,$AC1059,AL1058:AL1058,$AI$2),0)),0)),0)</f>
        <v>0</v>
      </c>
      <c r="BM1059" s="1">
        <f>IFERROR(IF($AE1059&gt;$AE1058,VLOOKUP($AC1059+AM$1,STOCK!$F$10:$AB$209,17,0),IF($AE1059=$AE1058,(IF(BM1058&gt;=1,BM1058-COUNTIFS($AE1058:$AE1058,$AC1059,AM1058:AM1058,$AI$2),0)),0)),0)</f>
        <v>0</v>
      </c>
      <c r="BN1059" s="1">
        <f>IFERROR(IF($AE1059&gt;$AE1058,VLOOKUP($AC1059+AN$1,STOCK!$F$10:$AB$209,17,0),IF($AE1059=$AE1058,(IF(BN1058&gt;=1,BN1058-COUNTIFS($AE1058:$AE1058,$AC1059,AN1058:AN1058,$AI$2),0)),0)),0)</f>
        <v>0</v>
      </c>
      <c r="BO1059" s="1">
        <f>IFERROR(IF($AE1059&gt;$AE1058,VLOOKUP($AC1059+AO$1,STOCK!$F$10:$AB$209,17,0),IF($AE1059=$AE1058,(IF(BO1058&gt;=1,BO1058-COUNTIFS($AE1058:$AE1058,$AC1059,AO1058:AO1058,$AI$2),0)),0)),0)</f>
        <v>0</v>
      </c>
      <c r="BP1059" s="1">
        <f>IFERROR(IF($AE1059&gt;$AE1058,VLOOKUP($AC1059+AP$1,STOCK!$F$10:$AB$209,17,0),IF($AE1059=$AE1058,(IF(BP1058&gt;=1,BP1058-COUNTIFS($AE1058:$AE1058,$AC1059,AP1058:AP1058,$AI$2),0)),0)),0)</f>
        <v>0</v>
      </c>
      <c r="BQ1059" s="1">
        <f>IFERROR(IF($AE1059&gt;$AE1058,VLOOKUP($AC1059+AQ$1,STOCK!$F$10:$AB$209,17,0),IF($AE1059=$AE1058,(IF(BQ1058&gt;=1,BQ1058-COUNTIFS($AE1058:$AE1058,$AC1059,AQ1058:AQ1058,$AI$2),0)),0)),0)</f>
        <v>0</v>
      </c>
      <c r="BR1059" s="1">
        <f>IFERROR(IF($AE1059&gt;$AE1058,VLOOKUP($AC1059+AR$1,STOCK!$F$10:$AB$209,17,0),IF($AE1059=$AE1058,(IF(BR1058&gt;=1,BR1058-COUNTIFS($AE1058:$AE1058,$AC1059,AR1058:AR1058,$AI$2),0)),0)),0)</f>
        <v>0</v>
      </c>
      <c r="BS1059" s="1">
        <f>IFERROR(IF($AE1059&gt;$AE1058,VLOOKUP($AC1059+AS$1,STOCK!$F$10:$AB$209,17,0),IF($AE1059=$AE1058,(IF(BS1058&gt;=1,BS1058-COUNTIFS($AE1058:$AE1058,$AC1059,AS1058:AS1058,$AI$2),0)),0)),0)</f>
        <v>0</v>
      </c>
      <c r="BT1059" s="1">
        <f>IFERROR(IF($AE1059&gt;$AE1058,VLOOKUP($AC1059+AT$1,STOCK!$F$10:$AB$209,17,0),IF($AE1059=$AE1058,(IF(BT1058&gt;=1,BT1058-COUNTIFS($AE1058:$AE1058,$AC1059,AT1058:AT1058,$AI$2),0)),0)),0)</f>
        <v>0</v>
      </c>
      <c r="BU1059" s="1">
        <f>IFERROR(IF($AE1059&gt;$AE1058,VLOOKUP($AC1059+AU$1,STOCK!$F$10:$AB$209,17,0),IF($AE1059=$AE1058,(IF(BU1058&gt;=1,BU1058-COUNTIFS($AE1058:$AE1058,$AC1059,AU1058:AU1058,$AI$2),0)),0)),0)</f>
        <v>0</v>
      </c>
      <c r="BV1059" s="1">
        <f>IFERROR(IF($AE1059&gt;$AE1058,VLOOKUP($AC1059+AV$1,STOCK!$F$10:$AB$209,17,0),IF($AE1059=$AE1058,(IF(BV1058&gt;=1,BV1058-COUNTIFS($AE1058:$AE1058,$AC1059,AV1058:AV1058,$AI$2),0)),0)),0)</f>
        <v>0</v>
      </c>
      <c r="BW1059" s="1">
        <f>IFERROR(IF($AE1059&gt;$AE1058,VLOOKUP($AC1059+AW$1,STOCK!$F$10:$AB$209,17,0),IF($AE1059=$AE1058,(IF(BW1058&gt;=1,BW1058-COUNTIFS($AE1058:$AE1058,$AC1059,AW1058:AW1058,$AI$2),0)),0)),0)</f>
        <v>0</v>
      </c>
      <c r="BX1059" s="1">
        <f>IFERROR(IF($AE1059&gt;$AE1058,VLOOKUP($AC1059+AX$1,STOCK!$F$10:$AB$209,17,0),IF($AE1059=$AE1058,(IF(BX1058&gt;=1,BX1058-COUNTIFS($AE1058:$AE1058,$AC1059,AX1058:AX1058,$AI$2),0)),0)),0)</f>
        <v>0</v>
      </c>
    </row>
    <row r="1060" spans="29:76" x14ac:dyDescent="0.25">
      <c r="AC1060" s="1">
        <f t="shared" si="260"/>
        <v>0</v>
      </c>
      <c r="AD1060" s="1">
        <f>IFERROR(IF(LEN(AK1060)&gt;=1,VLOOKUP(HLOOKUP(AK1060,PROFILE!$K$5:$V$8,4,0),PROFILE!$F$1:$G$3,2,0),0),0)</f>
        <v>0</v>
      </c>
      <c r="AE1060" s="1">
        <f t="shared" si="261"/>
        <v>0</v>
      </c>
      <c r="AF1060" s="1">
        <v>1047</v>
      </c>
      <c r="AI1060" s="1" t="str">
        <f>IFERROR(IF($AH1060&gt;=1,VLOOKUP($AG1060,STUDENT!$O$8:$Z$1507,3,0),""),"")</f>
        <v/>
      </c>
      <c r="AJ1060" s="1" t="str">
        <f>IFERROR(IF($AH1060&gt;=1,VLOOKUP($AG1060,STUDENT!$O$8:$Z$1507,4,0),""),"")</f>
        <v/>
      </c>
      <c r="AK1060" s="1" t="str">
        <f>IFERROR(IF($AH1060&gt;=1,VLOOKUP($AG1060,STUDENT!$O$8:$Z$1507,6,0),""),"")</f>
        <v/>
      </c>
      <c r="AL1060" s="1" t="str">
        <f t="shared" si="262"/>
        <v/>
      </c>
      <c r="AM1060" s="1" t="str">
        <f t="shared" si="263"/>
        <v/>
      </c>
      <c r="AN1060" s="1" t="str">
        <f t="shared" si="264"/>
        <v/>
      </c>
      <c r="AO1060" s="1" t="str">
        <f t="shared" si="265"/>
        <v/>
      </c>
      <c r="AP1060" s="1" t="str">
        <f t="shared" si="266"/>
        <v/>
      </c>
      <c r="AQ1060" s="1" t="str">
        <f t="shared" si="267"/>
        <v/>
      </c>
      <c r="AR1060" s="1" t="str">
        <f t="shared" si="268"/>
        <v/>
      </c>
      <c r="AS1060" s="1" t="str">
        <f t="shared" si="269"/>
        <v/>
      </c>
      <c r="AT1060" s="1" t="str">
        <f t="shared" si="270"/>
        <v/>
      </c>
      <c r="AU1060" s="1" t="str">
        <f t="shared" si="271"/>
        <v/>
      </c>
      <c r="AV1060" s="1" t="str">
        <f t="shared" si="272"/>
        <v/>
      </c>
      <c r="AW1060" s="1" t="str">
        <f t="shared" si="273"/>
        <v/>
      </c>
      <c r="AX1060" s="1" t="str">
        <f t="shared" si="274"/>
        <v/>
      </c>
      <c r="AY1060" s="1">
        <f>IFERROR(IF($AE1060&gt;$AE1059,VLOOKUP($AC1060+AL$1,STOCK!$F$10:$AB$209,16,0),IF($AE1060=$AE1059,(IF(AY1059&gt;=1,AY1059-COUNTIFS($AE1059:$AE1059,$AC1060,AL1059:AL1059,$AI$1),0)),0)),0)</f>
        <v>0</v>
      </c>
      <c r="AZ1060" s="1">
        <f>IFERROR(IF($AE1060&gt;$AE1059,VLOOKUP($AC1060+AM$1,STOCK!$F$10:$AB$209,16,0),IF($AE1060=$AE1059,(IF(AZ1059&gt;=1,AZ1059-COUNTIFS($AE1059:$AE1059,$AC1060,AM1059:AM1059,$AI$1),0)),0)),0)</f>
        <v>0</v>
      </c>
      <c r="BA1060" s="1">
        <f>IFERROR(IF($AE1060&gt;$AE1059,VLOOKUP($AC1060+AN$1,STOCK!$F$10:$AB$209,16,0),IF($AE1060=$AE1059,(IF(BA1059&gt;=1,BA1059-COUNTIFS($AE1059:$AE1059,$AC1060,AN1059:AN1059,$AI$1),0)),0)),0)</f>
        <v>0</v>
      </c>
      <c r="BB1060" s="1">
        <f>IFERROR(IF($AE1060&gt;$AE1059,VLOOKUP($AC1060+AO$1,STOCK!$F$10:$AB$209,16,0),IF($AE1060=$AE1059,(IF(BB1059&gt;=1,BB1059-COUNTIFS($AE1059:$AE1059,$AC1060,AO1059:AO1059,$AI$1),0)),0)),0)</f>
        <v>0</v>
      </c>
      <c r="BC1060" s="1">
        <f>IFERROR(IF($AE1060&gt;$AE1059,VLOOKUP($AC1060+AP$1,STOCK!$F$10:$AB$209,16,0),IF($AE1060=$AE1059,(IF(BC1059&gt;=1,BC1059-COUNTIFS($AE1059:$AE1059,$AC1060,AP1059:AP1059,$AI$1),0)),0)),0)</f>
        <v>0</v>
      </c>
      <c r="BD1060" s="1">
        <f>IFERROR(IF($AE1060&gt;$AE1059,VLOOKUP($AC1060+AQ$1,STOCK!$F$10:$AB$209,16,0),IF($AE1060=$AE1059,(IF(BD1059&gt;=1,BD1059-COUNTIFS($AE1059:$AE1059,$AC1060,AQ1059:AQ1059,$AI$1),0)),0)),0)</f>
        <v>0</v>
      </c>
      <c r="BE1060" s="1">
        <f>IFERROR(IF($AE1060&gt;$AE1059,VLOOKUP($AC1060+AR$1,STOCK!$F$10:$AB$209,16,0),IF($AE1060=$AE1059,(IF(BE1059&gt;=1,BE1059-COUNTIFS($AE1059:$AE1059,$AC1060,AR1059:AR1059,$AI$1),0)),0)),0)</f>
        <v>0</v>
      </c>
      <c r="BF1060" s="1">
        <f>IFERROR(IF($AE1060&gt;$AE1059,VLOOKUP($AC1060+AS$1,STOCK!$F$10:$AB$209,16,0),IF($AE1060=$AE1059,(IF(BF1059&gt;=1,BF1059-COUNTIFS($AE1059:$AE1059,$AC1060,AS1059:AS1059,$AI$1),0)),0)),0)</f>
        <v>0</v>
      </c>
      <c r="BG1060" s="1">
        <f>IFERROR(IF($AE1060&gt;$AE1059,VLOOKUP($AC1060+AT$1,STOCK!$F$10:$AB$209,16,0),IF($AE1060=$AE1059,(IF(BG1059&gt;=1,BG1059-COUNTIFS($AE1059:$AE1059,$AC1060,AT1059:AT1059,$AI$1),0)),0)),0)</f>
        <v>0</v>
      </c>
      <c r="BH1060" s="1">
        <f>IFERROR(IF($AE1060&gt;$AE1059,VLOOKUP($AC1060+AU$1,STOCK!$F$10:$AB$209,16,0),IF($AE1060=$AE1059,(IF(BH1059&gt;=1,BH1059-COUNTIFS($AE1059:$AE1059,$AC1060,AU1059:AU1059,$AI$1),0)),0)),0)</f>
        <v>0</v>
      </c>
      <c r="BI1060" s="1">
        <f>IFERROR(IF($AE1060&gt;$AE1059,VLOOKUP($AC1060+AV$1,STOCK!$F$10:$AB$209,16,0),IF($AE1060=$AE1059,(IF(BI1059&gt;=1,BI1059-COUNTIFS($AE1059:$AE1059,$AC1060,AV1059:AV1059,$AI$1),0)),0)),0)</f>
        <v>0</v>
      </c>
      <c r="BJ1060" s="1">
        <f>IFERROR(IF($AE1060&gt;$AE1059,VLOOKUP($AC1060+AW$1,STOCK!$F$10:$AB$209,16,0),IF($AE1060=$AE1059,(IF(BJ1059&gt;=1,BJ1059-COUNTIFS($AE1059:$AE1059,$AC1060,AW1059:AW1059,$AI$1),0)),0)),0)</f>
        <v>0</v>
      </c>
      <c r="BK1060" s="1">
        <f>IFERROR(IF($AE1060&gt;$AE1059,VLOOKUP($AC1060+AX$1,STOCK!$F$10:$AB$209,16,0),IF($AE1060=$AE1059,(IF(BK1059&gt;=1,BK1059-COUNTIFS($AE1059:$AE1059,$AC1060,AX1059:AX1059,$AI$1),0)),0)),0)</f>
        <v>0</v>
      </c>
      <c r="BL1060" s="1">
        <f>IFERROR(IF($AE1060&gt;$AE1059,VLOOKUP($AC1060+AL$1,STOCK!$F$10:$AB$209,17,0),IF($AE1060=$AE1059,(IF(BL1059&gt;=1,BL1059-COUNTIFS($AE1059:$AE1059,$AC1060,AL1059:AL1059,$AI$2),0)),0)),0)</f>
        <v>0</v>
      </c>
      <c r="BM1060" s="1">
        <f>IFERROR(IF($AE1060&gt;$AE1059,VLOOKUP($AC1060+AM$1,STOCK!$F$10:$AB$209,17,0),IF($AE1060=$AE1059,(IF(BM1059&gt;=1,BM1059-COUNTIFS($AE1059:$AE1059,$AC1060,AM1059:AM1059,$AI$2),0)),0)),0)</f>
        <v>0</v>
      </c>
      <c r="BN1060" s="1">
        <f>IFERROR(IF($AE1060&gt;$AE1059,VLOOKUP($AC1060+AN$1,STOCK!$F$10:$AB$209,17,0),IF($AE1060=$AE1059,(IF(BN1059&gt;=1,BN1059-COUNTIFS($AE1059:$AE1059,$AC1060,AN1059:AN1059,$AI$2),0)),0)),0)</f>
        <v>0</v>
      </c>
      <c r="BO1060" s="1">
        <f>IFERROR(IF($AE1060&gt;$AE1059,VLOOKUP($AC1060+AO$1,STOCK!$F$10:$AB$209,17,0),IF($AE1060=$AE1059,(IF(BO1059&gt;=1,BO1059-COUNTIFS($AE1059:$AE1059,$AC1060,AO1059:AO1059,$AI$2),0)),0)),0)</f>
        <v>0</v>
      </c>
      <c r="BP1060" s="1">
        <f>IFERROR(IF($AE1060&gt;$AE1059,VLOOKUP($AC1060+AP$1,STOCK!$F$10:$AB$209,17,0),IF($AE1060=$AE1059,(IF(BP1059&gt;=1,BP1059-COUNTIFS($AE1059:$AE1059,$AC1060,AP1059:AP1059,$AI$2),0)),0)),0)</f>
        <v>0</v>
      </c>
      <c r="BQ1060" s="1">
        <f>IFERROR(IF($AE1060&gt;$AE1059,VLOOKUP($AC1060+AQ$1,STOCK!$F$10:$AB$209,17,0),IF($AE1060=$AE1059,(IF(BQ1059&gt;=1,BQ1059-COUNTIFS($AE1059:$AE1059,$AC1060,AQ1059:AQ1059,$AI$2),0)),0)),0)</f>
        <v>0</v>
      </c>
      <c r="BR1060" s="1">
        <f>IFERROR(IF($AE1060&gt;$AE1059,VLOOKUP($AC1060+AR$1,STOCK!$F$10:$AB$209,17,0),IF($AE1060=$AE1059,(IF(BR1059&gt;=1,BR1059-COUNTIFS($AE1059:$AE1059,$AC1060,AR1059:AR1059,$AI$2),0)),0)),0)</f>
        <v>0</v>
      </c>
      <c r="BS1060" s="1">
        <f>IFERROR(IF($AE1060&gt;$AE1059,VLOOKUP($AC1060+AS$1,STOCK!$F$10:$AB$209,17,0),IF($AE1060=$AE1059,(IF(BS1059&gt;=1,BS1059-COUNTIFS($AE1059:$AE1059,$AC1060,AS1059:AS1059,$AI$2),0)),0)),0)</f>
        <v>0</v>
      </c>
      <c r="BT1060" s="1">
        <f>IFERROR(IF($AE1060&gt;$AE1059,VLOOKUP($AC1060+AT$1,STOCK!$F$10:$AB$209,17,0),IF($AE1060=$AE1059,(IF(BT1059&gt;=1,BT1059-COUNTIFS($AE1059:$AE1059,$AC1060,AT1059:AT1059,$AI$2),0)),0)),0)</f>
        <v>0</v>
      </c>
      <c r="BU1060" s="1">
        <f>IFERROR(IF($AE1060&gt;$AE1059,VLOOKUP($AC1060+AU$1,STOCK!$F$10:$AB$209,17,0),IF($AE1060=$AE1059,(IF(BU1059&gt;=1,BU1059-COUNTIFS($AE1059:$AE1059,$AC1060,AU1059:AU1059,$AI$2),0)),0)),0)</f>
        <v>0</v>
      </c>
      <c r="BV1060" s="1">
        <f>IFERROR(IF($AE1060&gt;$AE1059,VLOOKUP($AC1060+AV$1,STOCK!$F$10:$AB$209,17,0),IF($AE1060=$AE1059,(IF(BV1059&gt;=1,BV1059-COUNTIFS($AE1059:$AE1059,$AC1060,AV1059:AV1059,$AI$2),0)),0)),0)</f>
        <v>0</v>
      </c>
      <c r="BW1060" s="1">
        <f>IFERROR(IF($AE1060&gt;$AE1059,VLOOKUP($AC1060+AW$1,STOCK!$F$10:$AB$209,17,0),IF($AE1060=$AE1059,(IF(BW1059&gt;=1,BW1059-COUNTIFS($AE1059:$AE1059,$AC1060,AW1059:AW1059,$AI$2),0)),0)),0)</f>
        <v>0</v>
      </c>
      <c r="BX1060" s="1">
        <f>IFERROR(IF($AE1060&gt;$AE1059,VLOOKUP($AC1060+AX$1,STOCK!$F$10:$AB$209,17,0),IF($AE1060=$AE1059,(IF(BX1059&gt;=1,BX1059-COUNTIFS($AE1059:$AE1059,$AC1060,AX1059:AX1059,$AI$2),0)),0)),0)</f>
        <v>0</v>
      </c>
    </row>
    <row r="1061" spans="29:76" x14ac:dyDescent="0.25">
      <c r="AC1061" s="1">
        <f t="shared" si="260"/>
        <v>0</v>
      </c>
      <c r="AD1061" s="1">
        <f>IFERROR(IF(LEN(AK1061)&gt;=1,VLOOKUP(HLOOKUP(AK1061,PROFILE!$K$5:$V$8,4,0),PROFILE!$F$1:$G$3,2,0),0),0)</f>
        <v>0</v>
      </c>
      <c r="AE1061" s="1">
        <f t="shared" si="261"/>
        <v>0</v>
      </c>
      <c r="AF1061" s="1">
        <v>1048</v>
      </c>
      <c r="AI1061" s="1" t="str">
        <f>IFERROR(IF($AH1061&gt;=1,VLOOKUP($AG1061,STUDENT!$O$8:$Z$1507,3,0),""),"")</f>
        <v/>
      </c>
      <c r="AJ1061" s="1" t="str">
        <f>IFERROR(IF($AH1061&gt;=1,VLOOKUP($AG1061,STUDENT!$O$8:$Z$1507,4,0),""),"")</f>
        <v/>
      </c>
      <c r="AK1061" s="1" t="str">
        <f>IFERROR(IF($AH1061&gt;=1,VLOOKUP($AG1061,STUDENT!$O$8:$Z$1507,6,0),""),"")</f>
        <v/>
      </c>
      <c r="AL1061" s="1" t="str">
        <f t="shared" si="262"/>
        <v/>
      </c>
      <c r="AM1061" s="1" t="str">
        <f t="shared" si="263"/>
        <v/>
      </c>
      <c r="AN1061" s="1" t="str">
        <f t="shared" si="264"/>
        <v/>
      </c>
      <c r="AO1061" s="1" t="str">
        <f t="shared" si="265"/>
        <v/>
      </c>
      <c r="AP1061" s="1" t="str">
        <f t="shared" si="266"/>
        <v/>
      </c>
      <c r="AQ1061" s="1" t="str">
        <f t="shared" si="267"/>
        <v/>
      </c>
      <c r="AR1061" s="1" t="str">
        <f t="shared" si="268"/>
        <v/>
      </c>
      <c r="AS1061" s="1" t="str">
        <f t="shared" si="269"/>
        <v/>
      </c>
      <c r="AT1061" s="1" t="str">
        <f t="shared" si="270"/>
        <v/>
      </c>
      <c r="AU1061" s="1" t="str">
        <f t="shared" si="271"/>
        <v/>
      </c>
      <c r="AV1061" s="1" t="str">
        <f t="shared" si="272"/>
        <v/>
      </c>
      <c r="AW1061" s="1" t="str">
        <f t="shared" si="273"/>
        <v/>
      </c>
      <c r="AX1061" s="1" t="str">
        <f t="shared" si="274"/>
        <v/>
      </c>
      <c r="AY1061" s="1">
        <f>IFERROR(IF($AE1061&gt;$AE1060,VLOOKUP($AC1061+AL$1,STOCK!$F$10:$AB$209,16,0),IF($AE1061=$AE1060,(IF(AY1060&gt;=1,AY1060-COUNTIFS($AE1060:$AE1060,$AC1061,AL1060:AL1060,$AI$1),0)),0)),0)</f>
        <v>0</v>
      </c>
      <c r="AZ1061" s="1">
        <f>IFERROR(IF($AE1061&gt;$AE1060,VLOOKUP($AC1061+AM$1,STOCK!$F$10:$AB$209,16,0),IF($AE1061=$AE1060,(IF(AZ1060&gt;=1,AZ1060-COUNTIFS($AE1060:$AE1060,$AC1061,AM1060:AM1060,$AI$1),0)),0)),0)</f>
        <v>0</v>
      </c>
      <c r="BA1061" s="1">
        <f>IFERROR(IF($AE1061&gt;$AE1060,VLOOKUP($AC1061+AN$1,STOCK!$F$10:$AB$209,16,0),IF($AE1061=$AE1060,(IF(BA1060&gt;=1,BA1060-COUNTIFS($AE1060:$AE1060,$AC1061,AN1060:AN1060,$AI$1),0)),0)),0)</f>
        <v>0</v>
      </c>
      <c r="BB1061" s="1">
        <f>IFERROR(IF($AE1061&gt;$AE1060,VLOOKUP($AC1061+AO$1,STOCK!$F$10:$AB$209,16,0),IF($AE1061=$AE1060,(IF(BB1060&gt;=1,BB1060-COUNTIFS($AE1060:$AE1060,$AC1061,AO1060:AO1060,$AI$1),0)),0)),0)</f>
        <v>0</v>
      </c>
      <c r="BC1061" s="1">
        <f>IFERROR(IF($AE1061&gt;$AE1060,VLOOKUP($AC1061+AP$1,STOCK!$F$10:$AB$209,16,0),IF($AE1061=$AE1060,(IF(BC1060&gt;=1,BC1060-COUNTIFS($AE1060:$AE1060,$AC1061,AP1060:AP1060,$AI$1),0)),0)),0)</f>
        <v>0</v>
      </c>
      <c r="BD1061" s="1">
        <f>IFERROR(IF($AE1061&gt;$AE1060,VLOOKUP($AC1061+AQ$1,STOCK!$F$10:$AB$209,16,0),IF($AE1061=$AE1060,(IF(BD1060&gt;=1,BD1060-COUNTIFS($AE1060:$AE1060,$AC1061,AQ1060:AQ1060,$AI$1),0)),0)),0)</f>
        <v>0</v>
      </c>
      <c r="BE1061" s="1">
        <f>IFERROR(IF($AE1061&gt;$AE1060,VLOOKUP($AC1061+AR$1,STOCK!$F$10:$AB$209,16,0),IF($AE1061=$AE1060,(IF(BE1060&gt;=1,BE1060-COUNTIFS($AE1060:$AE1060,$AC1061,AR1060:AR1060,$AI$1),0)),0)),0)</f>
        <v>0</v>
      </c>
      <c r="BF1061" s="1">
        <f>IFERROR(IF($AE1061&gt;$AE1060,VLOOKUP($AC1061+AS$1,STOCK!$F$10:$AB$209,16,0),IF($AE1061=$AE1060,(IF(BF1060&gt;=1,BF1060-COUNTIFS($AE1060:$AE1060,$AC1061,AS1060:AS1060,$AI$1),0)),0)),0)</f>
        <v>0</v>
      </c>
      <c r="BG1061" s="1">
        <f>IFERROR(IF($AE1061&gt;$AE1060,VLOOKUP($AC1061+AT$1,STOCK!$F$10:$AB$209,16,0),IF($AE1061=$AE1060,(IF(BG1060&gt;=1,BG1060-COUNTIFS($AE1060:$AE1060,$AC1061,AT1060:AT1060,$AI$1),0)),0)),0)</f>
        <v>0</v>
      </c>
      <c r="BH1061" s="1">
        <f>IFERROR(IF($AE1061&gt;$AE1060,VLOOKUP($AC1061+AU$1,STOCK!$F$10:$AB$209,16,0),IF($AE1061=$AE1060,(IF(BH1060&gt;=1,BH1060-COUNTIFS($AE1060:$AE1060,$AC1061,AU1060:AU1060,$AI$1),0)),0)),0)</f>
        <v>0</v>
      </c>
      <c r="BI1061" s="1">
        <f>IFERROR(IF($AE1061&gt;$AE1060,VLOOKUP($AC1061+AV$1,STOCK!$F$10:$AB$209,16,0),IF($AE1061=$AE1060,(IF(BI1060&gt;=1,BI1060-COUNTIFS($AE1060:$AE1060,$AC1061,AV1060:AV1060,$AI$1),0)),0)),0)</f>
        <v>0</v>
      </c>
      <c r="BJ1061" s="1">
        <f>IFERROR(IF($AE1061&gt;$AE1060,VLOOKUP($AC1061+AW$1,STOCK!$F$10:$AB$209,16,0),IF($AE1061=$AE1060,(IF(BJ1060&gt;=1,BJ1060-COUNTIFS($AE1060:$AE1060,$AC1061,AW1060:AW1060,$AI$1),0)),0)),0)</f>
        <v>0</v>
      </c>
      <c r="BK1061" s="1">
        <f>IFERROR(IF($AE1061&gt;$AE1060,VLOOKUP($AC1061+AX$1,STOCK!$F$10:$AB$209,16,0),IF($AE1061=$AE1060,(IF(BK1060&gt;=1,BK1060-COUNTIFS($AE1060:$AE1060,$AC1061,AX1060:AX1060,$AI$1),0)),0)),0)</f>
        <v>0</v>
      </c>
      <c r="BL1061" s="1">
        <f>IFERROR(IF($AE1061&gt;$AE1060,VLOOKUP($AC1061+AL$1,STOCK!$F$10:$AB$209,17,0),IF($AE1061=$AE1060,(IF(BL1060&gt;=1,BL1060-COUNTIFS($AE1060:$AE1060,$AC1061,AL1060:AL1060,$AI$2),0)),0)),0)</f>
        <v>0</v>
      </c>
      <c r="BM1061" s="1">
        <f>IFERROR(IF($AE1061&gt;$AE1060,VLOOKUP($AC1061+AM$1,STOCK!$F$10:$AB$209,17,0),IF($AE1061=$AE1060,(IF(BM1060&gt;=1,BM1060-COUNTIFS($AE1060:$AE1060,$AC1061,AM1060:AM1060,$AI$2),0)),0)),0)</f>
        <v>0</v>
      </c>
      <c r="BN1061" s="1">
        <f>IFERROR(IF($AE1061&gt;$AE1060,VLOOKUP($AC1061+AN$1,STOCK!$F$10:$AB$209,17,0),IF($AE1061=$AE1060,(IF(BN1060&gt;=1,BN1060-COUNTIFS($AE1060:$AE1060,$AC1061,AN1060:AN1060,$AI$2),0)),0)),0)</f>
        <v>0</v>
      </c>
      <c r="BO1061" s="1">
        <f>IFERROR(IF($AE1061&gt;$AE1060,VLOOKUP($AC1061+AO$1,STOCK!$F$10:$AB$209,17,0),IF($AE1061=$AE1060,(IF(BO1060&gt;=1,BO1060-COUNTIFS($AE1060:$AE1060,$AC1061,AO1060:AO1060,$AI$2),0)),0)),0)</f>
        <v>0</v>
      </c>
      <c r="BP1061" s="1">
        <f>IFERROR(IF($AE1061&gt;$AE1060,VLOOKUP($AC1061+AP$1,STOCK!$F$10:$AB$209,17,0),IF($AE1061=$AE1060,(IF(BP1060&gt;=1,BP1060-COUNTIFS($AE1060:$AE1060,$AC1061,AP1060:AP1060,$AI$2),0)),0)),0)</f>
        <v>0</v>
      </c>
      <c r="BQ1061" s="1">
        <f>IFERROR(IF($AE1061&gt;$AE1060,VLOOKUP($AC1061+AQ$1,STOCK!$F$10:$AB$209,17,0),IF($AE1061=$AE1060,(IF(BQ1060&gt;=1,BQ1060-COUNTIFS($AE1060:$AE1060,$AC1061,AQ1060:AQ1060,$AI$2),0)),0)),0)</f>
        <v>0</v>
      </c>
      <c r="BR1061" s="1">
        <f>IFERROR(IF($AE1061&gt;$AE1060,VLOOKUP($AC1061+AR$1,STOCK!$F$10:$AB$209,17,0),IF($AE1061=$AE1060,(IF(BR1060&gt;=1,BR1060-COUNTIFS($AE1060:$AE1060,$AC1061,AR1060:AR1060,$AI$2),0)),0)),0)</f>
        <v>0</v>
      </c>
      <c r="BS1061" s="1">
        <f>IFERROR(IF($AE1061&gt;$AE1060,VLOOKUP($AC1061+AS$1,STOCK!$F$10:$AB$209,17,0),IF($AE1061=$AE1060,(IF(BS1060&gt;=1,BS1060-COUNTIFS($AE1060:$AE1060,$AC1061,AS1060:AS1060,$AI$2),0)),0)),0)</f>
        <v>0</v>
      </c>
      <c r="BT1061" s="1">
        <f>IFERROR(IF($AE1061&gt;$AE1060,VLOOKUP($AC1061+AT$1,STOCK!$F$10:$AB$209,17,0),IF($AE1061=$AE1060,(IF(BT1060&gt;=1,BT1060-COUNTIFS($AE1060:$AE1060,$AC1061,AT1060:AT1060,$AI$2),0)),0)),0)</f>
        <v>0</v>
      </c>
      <c r="BU1061" s="1">
        <f>IFERROR(IF($AE1061&gt;$AE1060,VLOOKUP($AC1061+AU$1,STOCK!$F$10:$AB$209,17,0),IF($AE1061=$AE1060,(IF(BU1060&gt;=1,BU1060-COUNTIFS($AE1060:$AE1060,$AC1061,AU1060:AU1060,$AI$2),0)),0)),0)</f>
        <v>0</v>
      </c>
      <c r="BV1061" s="1">
        <f>IFERROR(IF($AE1061&gt;$AE1060,VLOOKUP($AC1061+AV$1,STOCK!$F$10:$AB$209,17,0),IF($AE1061=$AE1060,(IF(BV1060&gt;=1,BV1060-COUNTIFS($AE1060:$AE1060,$AC1061,AV1060:AV1060,$AI$2),0)),0)),0)</f>
        <v>0</v>
      </c>
      <c r="BW1061" s="1">
        <f>IFERROR(IF($AE1061&gt;$AE1060,VLOOKUP($AC1061+AW$1,STOCK!$F$10:$AB$209,17,0),IF($AE1061=$AE1060,(IF(BW1060&gt;=1,BW1060-COUNTIFS($AE1060:$AE1060,$AC1061,AW1060:AW1060,$AI$2),0)),0)),0)</f>
        <v>0</v>
      </c>
      <c r="BX1061" s="1">
        <f>IFERROR(IF($AE1061&gt;$AE1060,VLOOKUP($AC1061+AX$1,STOCK!$F$10:$AB$209,17,0),IF($AE1061=$AE1060,(IF(BX1060&gt;=1,BX1060-COUNTIFS($AE1060:$AE1060,$AC1061,AX1060:AX1060,$AI$2),0)),0)),0)</f>
        <v>0</v>
      </c>
    </row>
    <row r="1062" spans="29:76" x14ac:dyDescent="0.25">
      <c r="AC1062" s="1">
        <f t="shared" si="260"/>
        <v>0</v>
      </c>
      <c r="AD1062" s="1">
        <f>IFERROR(IF(LEN(AK1062)&gt;=1,VLOOKUP(HLOOKUP(AK1062,PROFILE!$K$5:$V$8,4,0),PROFILE!$F$1:$G$3,2,0),0),0)</f>
        <v>0</v>
      </c>
      <c r="AE1062" s="1">
        <f t="shared" si="261"/>
        <v>0</v>
      </c>
      <c r="AF1062" s="1">
        <v>1049</v>
      </c>
      <c r="AI1062" s="1" t="str">
        <f>IFERROR(IF($AH1062&gt;=1,VLOOKUP($AG1062,STUDENT!$O$8:$Z$1507,3,0),""),"")</f>
        <v/>
      </c>
      <c r="AJ1062" s="1" t="str">
        <f>IFERROR(IF($AH1062&gt;=1,VLOOKUP($AG1062,STUDENT!$O$8:$Z$1507,4,0),""),"")</f>
        <v/>
      </c>
      <c r="AK1062" s="1" t="str">
        <f>IFERROR(IF($AH1062&gt;=1,VLOOKUP($AG1062,STUDENT!$O$8:$Z$1507,6,0),""),"")</f>
        <v/>
      </c>
      <c r="AL1062" s="1" t="str">
        <f t="shared" si="262"/>
        <v/>
      </c>
      <c r="AM1062" s="1" t="str">
        <f t="shared" si="263"/>
        <v/>
      </c>
      <c r="AN1062" s="1" t="str">
        <f t="shared" si="264"/>
        <v/>
      </c>
      <c r="AO1062" s="1" t="str">
        <f t="shared" si="265"/>
        <v/>
      </c>
      <c r="AP1062" s="1" t="str">
        <f t="shared" si="266"/>
        <v/>
      </c>
      <c r="AQ1062" s="1" t="str">
        <f t="shared" si="267"/>
        <v/>
      </c>
      <c r="AR1062" s="1" t="str">
        <f t="shared" si="268"/>
        <v/>
      </c>
      <c r="AS1062" s="1" t="str">
        <f t="shared" si="269"/>
        <v/>
      </c>
      <c r="AT1062" s="1" t="str">
        <f t="shared" si="270"/>
        <v/>
      </c>
      <c r="AU1062" s="1" t="str">
        <f t="shared" si="271"/>
        <v/>
      </c>
      <c r="AV1062" s="1" t="str">
        <f t="shared" si="272"/>
        <v/>
      </c>
      <c r="AW1062" s="1" t="str">
        <f t="shared" si="273"/>
        <v/>
      </c>
      <c r="AX1062" s="1" t="str">
        <f t="shared" si="274"/>
        <v/>
      </c>
      <c r="AY1062" s="1">
        <f>IFERROR(IF($AE1062&gt;$AE1061,VLOOKUP($AC1062+AL$1,STOCK!$F$10:$AB$209,16,0),IF($AE1062=$AE1061,(IF(AY1061&gt;=1,AY1061-COUNTIFS($AE1061:$AE1061,$AC1062,AL1061:AL1061,$AI$1),0)),0)),0)</f>
        <v>0</v>
      </c>
      <c r="AZ1062" s="1">
        <f>IFERROR(IF($AE1062&gt;$AE1061,VLOOKUP($AC1062+AM$1,STOCK!$F$10:$AB$209,16,0),IF($AE1062=$AE1061,(IF(AZ1061&gt;=1,AZ1061-COUNTIFS($AE1061:$AE1061,$AC1062,AM1061:AM1061,$AI$1),0)),0)),0)</f>
        <v>0</v>
      </c>
      <c r="BA1062" s="1">
        <f>IFERROR(IF($AE1062&gt;$AE1061,VLOOKUP($AC1062+AN$1,STOCK!$F$10:$AB$209,16,0),IF($AE1062=$AE1061,(IF(BA1061&gt;=1,BA1061-COUNTIFS($AE1061:$AE1061,$AC1062,AN1061:AN1061,$AI$1),0)),0)),0)</f>
        <v>0</v>
      </c>
      <c r="BB1062" s="1">
        <f>IFERROR(IF($AE1062&gt;$AE1061,VLOOKUP($AC1062+AO$1,STOCK!$F$10:$AB$209,16,0),IF($AE1062=$AE1061,(IF(BB1061&gt;=1,BB1061-COUNTIFS($AE1061:$AE1061,$AC1062,AO1061:AO1061,$AI$1),0)),0)),0)</f>
        <v>0</v>
      </c>
      <c r="BC1062" s="1">
        <f>IFERROR(IF($AE1062&gt;$AE1061,VLOOKUP($AC1062+AP$1,STOCK!$F$10:$AB$209,16,0),IF($AE1062=$AE1061,(IF(BC1061&gt;=1,BC1061-COUNTIFS($AE1061:$AE1061,$AC1062,AP1061:AP1061,$AI$1),0)),0)),0)</f>
        <v>0</v>
      </c>
      <c r="BD1062" s="1">
        <f>IFERROR(IF($AE1062&gt;$AE1061,VLOOKUP($AC1062+AQ$1,STOCK!$F$10:$AB$209,16,0),IF($AE1062=$AE1061,(IF(BD1061&gt;=1,BD1061-COUNTIFS($AE1061:$AE1061,$AC1062,AQ1061:AQ1061,$AI$1),0)),0)),0)</f>
        <v>0</v>
      </c>
      <c r="BE1062" s="1">
        <f>IFERROR(IF($AE1062&gt;$AE1061,VLOOKUP($AC1062+AR$1,STOCK!$F$10:$AB$209,16,0),IF($AE1062=$AE1061,(IF(BE1061&gt;=1,BE1061-COUNTIFS($AE1061:$AE1061,$AC1062,AR1061:AR1061,$AI$1),0)),0)),0)</f>
        <v>0</v>
      </c>
      <c r="BF1062" s="1">
        <f>IFERROR(IF($AE1062&gt;$AE1061,VLOOKUP($AC1062+AS$1,STOCK!$F$10:$AB$209,16,0),IF($AE1062=$AE1061,(IF(BF1061&gt;=1,BF1061-COUNTIFS($AE1061:$AE1061,$AC1062,AS1061:AS1061,$AI$1),0)),0)),0)</f>
        <v>0</v>
      </c>
      <c r="BG1062" s="1">
        <f>IFERROR(IF($AE1062&gt;$AE1061,VLOOKUP($AC1062+AT$1,STOCK!$F$10:$AB$209,16,0),IF($AE1062=$AE1061,(IF(BG1061&gt;=1,BG1061-COUNTIFS($AE1061:$AE1061,$AC1062,AT1061:AT1061,$AI$1),0)),0)),0)</f>
        <v>0</v>
      </c>
      <c r="BH1062" s="1">
        <f>IFERROR(IF($AE1062&gt;$AE1061,VLOOKUP($AC1062+AU$1,STOCK!$F$10:$AB$209,16,0),IF($AE1062=$AE1061,(IF(BH1061&gt;=1,BH1061-COUNTIFS($AE1061:$AE1061,$AC1062,AU1061:AU1061,$AI$1),0)),0)),0)</f>
        <v>0</v>
      </c>
      <c r="BI1062" s="1">
        <f>IFERROR(IF($AE1062&gt;$AE1061,VLOOKUP($AC1062+AV$1,STOCK!$F$10:$AB$209,16,0),IF($AE1062=$AE1061,(IF(BI1061&gt;=1,BI1061-COUNTIFS($AE1061:$AE1061,$AC1062,AV1061:AV1061,$AI$1),0)),0)),0)</f>
        <v>0</v>
      </c>
      <c r="BJ1062" s="1">
        <f>IFERROR(IF($AE1062&gt;$AE1061,VLOOKUP($AC1062+AW$1,STOCK!$F$10:$AB$209,16,0),IF($AE1062=$AE1061,(IF(BJ1061&gt;=1,BJ1061-COUNTIFS($AE1061:$AE1061,$AC1062,AW1061:AW1061,$AI$1),0)),0)),0)</f>
        <v>0</v>
      </c>
      <c r="BK1062" s="1">
        <f>IFERROR(IF($AE1062&gt;$AE1061,VLOOKUP($AC1062+AX$1,STOCK!$F$10:$AB$209,16,0),IF($AE1062=$AE1061,(IF(BK1061&gt;=1,BK1061-COUNTIFS($AE1061:$AE1061,$AC1062,AX1061:AX1061,$AI$1),0)),0)),0)</f>
        <v>0</v>
      </c>
      <c r="BL1062" s="1">
        <f>IFERROR(IF($AE1062&gt;$AE1061,VLOOKUP($AC1062+AL$1,STOCK!$F$10:$AB$209,17,0),IF($AE1062=$AE1061,(IF(BL1061&gt;=1,BL1061-COUNTIFS($AE1061:$AE1061,$AC1062,AL1061:AL1061,$AI$2),0)),0)),0)</f>
        <v>0</v>
      </c>
      <c r="BM1062" s="1">
        <f>IFERROR(IF($AE1062&gt;$AE1061,VLOOKUP($AC1062+AM$1,STOCK!$F$10:$AB$209,17,0),IF($AE1062=$AE1061,(IF(BM1061&gt;=1,BM1061-COUNTIFS($AE1061:$AE1061,$AC1062,AM1061:AM1061,$AI$2),0)),0)),0)</f>
        <v>0</v>
      </c>
      <c r="BN1062" s="1">
        <f>IFERROR(IF($AE1062&gt;$AE1061,VLOOKUP($AC1062+AN$1,STOCK!$F$10:$AB$209,17,0),IF($AE1062=$AE1061,(IF(BN1061&gt;=1,BN1061-COUNTIFS($AE1061:$AE1061,$AC1062,AN1061:AN1061,$AI$2),0)),0)),0)</f>
        <v>0</v>
      </c>
      <c r="BO1062" s="1">
        <f>IFERROR(IF($AE1062&gt;$AE1061,VLOOKUP($AC1062+AO$1,STOCK!$F$10:$AB$209,17,0),IF($AE1062=$AE1061,(IF(BO1061&gt;=1,BO1061-COUNTIFS($AE1061:$AE1061,$AC1062,AO1061:AO1061,$AI$2),0)),0)),0)</f>
        <v>0</v>
      </c>
      <c r="BP1062" s="1">
        <f>IFERROR(IF($AE1062&gt;$AE1061,VLOOKUP($AC1062+AP$1,STOCK!$F$10:$AB$209,17,0),IF($AE1062=$AE1061,(IF(BP1061&gt;=1,BP1061-COUNTIFS($AE1061:$AE1061,$AC1062,AP1061:AP1061,$AI$2),0)),0)),0)</f>
        <v>0</v>
      </c>
      <c r="BQ1062" s="1">
        <f>IFERROR(IF($AE1062&gt;$AE1061,VLOOKUP($AC1062+AQ$1,STOCK!$F$10:$AB$209,17,0),IF($AE1062=$AE1061,(IF(BQ1061&gt;=1,BQ1061-COUNTIFS($AE1061:$AE1061,$AC1062,AQ1061:AQ1061,$AI$2),0)),0)),0)</f>
        <v>0</v>
      </c>
      <c r="BR1062" s="1">
        <f>IFERROR(IF($AE1062&gt;$AE1061,VLOOKUP($AC1062+AR$1,STOCK!$F$10:$AB$209,17,0),IF($AE1062=$AE1061,(IF(BR1061&gt;=1,BR1061-COUNTIFS($AE1061:$AE1061,$AC1062,AR1061:AR1061,$AI$2),0)),0)),0)</f>
        <v>0</v>
      </c>
      <c r="BS1062" s="1">
        <f>IFERROR(IF($AE1062&gt;$AE1061,VLOOKUP($AC1062+AS$1,STOCK!$F$10:$AB$209,17,0),IF($AE1062=$AE1061,(IF(BS1061&gt;=1,BS1061-COUNTIFS($AE1061:$AE1061,$AC1062,AS1061:AS1061,$AI$2),0)),0)),0)</f>
        <v>0</v>
      </c>
      <c r="BT1062" s="1">
        <f>IFERROR(IF($AE1062&gt;$AE1061,VLOOKUP($AC1062+AT$1,STOCK!$F$10:$AB$209,17,0),IF($AE1062=$AE1061,(IF(BT1061&gt;=1,BT1061-COUNTIFS($AE1061:$AE1061,$AC1062,AT1061:AT1061,$AI$2),0)),0)),0)</f>
        <v>0</v>
      </c>
      <c r="BU1062" s="1">
        <f>IFERROR(IF($AE1062&gt;$AE1061,VLOOKUP($AC1062+AU$1,STOCK!$F$10:$AB$209,17,0),IF($AE1062=$AE1061,(IF(BU1061&gt;=1,BU1061-COUNTIFS($AE1061:$AE1061,$AC1062,AU1061:AU1061,$AI$2),0)),0)),0)</f>
        <v>0</v>
      </c>
      <c r="BV1062" s="1">
        <f>IFERROR(IF($AE1062&gt;$AE1061,VLOOKUP($AC1062+AV$1,STOCK!$F$10:$AB$209,17,0),IF($AE1062=$AE1061,(IF(BV1061&gt;=1,BV1061-COUNTIFS($AE1061:$AE1061,$AC1062,AV1061:AV1061,$AI$2),0)),0)),0)</f>
        <v>0</v>
      </c>
      <c r="BW1062" s="1">
        <f>IFERROR(IF($AE1062&gt;$AE1061,VLOOKUP($AC1062+AW$1,STOCK!$F$10:$AB$209,17,0),IF($AE1062=$AE1061,(IF(BW1061&gt;=1,BW1061-COUNTIFS($AE1061:$AE1061,$AC1062,AW1061:AW1061,$AI$2),0)),0)),0)</f>
        <v>0</v>
      </c>
      <c r="BX1062" s="1">
        <f>IFERROR(IF($AE1062&gt;$AE1061,VLOOKUP($AC1062+AX$1,STOCK!$F$10:$AB$209,17,0),IF($AE1062=$AE1061,(IF(BX1061&gt;=1,BX1061-COUNTIFS($AE1061:$AE1061,$AC1062,AX1061:AX1061,$AI$2),0)),0)),0)</f>
        <v>0</v>
      </c>
    </row>
    <row r="1063" spans="29:76" x14ac:dyDescent="0.25">
      <c r="AC1063" s="1">
        <f t="shared" si="260"/>
        <v>0</v>
      </c>
      <c r="AD1063" s="1">
        <f>IFERROR(IF(LEN(AK1063)&gt;=1,VLOOKUP(HLOOKUP(AK1063,PROFILE!$K$5:$V$8,4,0),PROFILE!$F$1:$G$3,2,0),0),0)</f>
        <v>0</v>
      </c>
      <c r="AE1063" s="1">
        <f t="shared" si="261"/>
        <v>0</v>
      </c>
      <c r="AF1063" s="1">
        <v>1050</v>
      </c>
      <c r="AI1063" s="1" t="str">
        <f>IFERROR(IF($AH1063&gt;=1,VLOOKUP($AG1063,STUDENT!$O$8:$Z$1507,3,0),""),"")</f>
        <v/>
      </c>
      <c r="AJ1063" s="1" t="str">
        <f>IFERROR(IF($AH1063&gt;=1,VLOOKUP($AG1063,STUDENT!$O$8:$Z$1507,4,0),""),"")</f>
        <v/>
      </c>
      <c r="AK1063" s="1" t="str">
        <f>IFERROR(IF($AH1063&gt;=1,VLOOKUP($AG1063,STUDENT!$O$8:$Z$1507,6,0),""),"")</f>
        <v/>
      </c>
      <c r="AL1063" s="1" t="str">
        <f t="shared" si="262"/>
        <v/>
      </c>
      <c r="AM1063" s="1" t="str">
        <f t="shared" si="263"/>
        <v/>
      </c>
      <c r="AN1063" s="1" t="str">
        <f t="shared" si="264"/>
        <v/>
      </c>
      <c r="AO1063" s="1" t="str">
        <f t="shared" si="265"/>
        <v/>
      </c>
      <c r="AP1063" s="1" t="str">
        <f t="shared" si="266"/>
        <v/>
      </c>
      <c r="AQ1063" s="1" t="str">
        <f t="shared" si="267"/>
        <v/>
      </c>
      <c r="AR1063" s="1" t="str">
        <f t="shared" si="268"/>
        <v/>
      </c>
      <c r="AS1063" s="1" t="str">
        <f t="shared" si="269"/>
        <v/>
      </c>
      <c r="AT1063" s="1" t="str">
        <f t="shared" si="270"/>
        <v/>
      </c>
      <c r="AU1063" s="1" t="str">
        <f t="shared" si="271"/>
        <v/>
      </c>
      <c r="AV1063" s="1" t="str">
        <f t="shared" si="272"/>
        <v/>
      </c>
      <c r="AW1063" s="1" t="str">
        <f t="shared" si="273"/>
        <v/>
      </c>
      <c r="AX1063" s="1" t="str">
        <f t="shared" si="274"/>
        <v/>
      </c>
      <c r="AY1063" s="1">
        <f>IFERROR(IF($AE1063&gt;$AE1062,VLOOKUP($AC1063+AL$1,STOCK!$F$10:$AB$209,16,0),IF($AE1063=$AE1062,(IF(AY1062&gt;=1,AY1062-COUNTIFS($AE1062:$AE1062,$AC1063,AL1062:AL1062,$AI$1),0)),0)),0)</f>
        <v>0</v>
      </c>
      <c r="AZ1063" s="1">
        <f>IFERROR(IF($AE1063&gt;$AE1062,VLOOKUP($AC1063+AM$1,STOCK!$F$10:$AB$209,16,0),IF($AE1063=$AE1062,(IF(AZ1062&gt;=1,AZ1062-COUNTIFS($AE1062:$AE1062,$AC1063,AM1062:AM1062,$AI$1),0)),0)),0)</f>
        <v>0</v>
      </c>
      <c r="BA1063" s="1">
        <f>IFERROR(IF($AE1063&gt;$AE1062,VLOOKUP($AC1063+AN$1,STOCK!$F$10:$AB$209,16,0),IF($AE1063=$AE1062,(IF(BA1062&gt;=1,BA1062-COUNTIFS($AE1062:$AE1062,$AC1063,AN1062:AN1062,$AI$1),0)),0)),0)</f>
        <v>0</v>
      </c>
      <c r="BB1063" s="1">
        <f>IFERROR(IF($AE1063&gt;$AE1062,VLOOKUP($AC1063+AO$1,STOCK!$F$10:$AB$209,16,0),IF($AE1063=$AE1062,(IF(BB1062&gt;=1,BB1062-COUNTIFS($AE1062:$AE1062,$AC1063,AO1062:AO1062,$AI$1),0)),0)),0)</f>
        <v>0</v>
      </c>
      <c r="BC1063" s="1">
        <f>IFERROR(IF($AE1063&gt;$AE1062,VLOOKUP($AC1063+AP$1,STOCK!$F$10:$AB$209,16,0),IF($AE1063=$AE1062,(IF(BC1062&gt;=1,BC1062-COUNTIFS($AE1062:$AE1062,$AC1063,AP1062:AP1062,$AI$1),0)),0)),0)</f>
        <v>0</v>
      </c>
      <c r="BD1063" s="1">
        <f>IFERROR(IF($AE1063&gt;$AE1062,VLOOKUP($AC1063+AQ$1,STOCK!$F$10:$AB$209,16,0),IF($AE1063=$AE1062,(IF(BD1062&gt;=1,BD1062-COUNTIFS($AE1062:$AE1062,$AC1063,AQ1062:AQ1062,$AI$1),0)),0)),0)</f>
        <v>0</v>
      </c>
      <c r="BE1063" s="1">
        <f>IFERROR(IF($AE1063&gt;$AE1062,VLOOKUP($AC1063+AR$1,STOCK!$F$10:$AB$209,16,0),IF($AE1063=$AE1062,(IF(BE1062&gt;=1,BE1062-COUNTIFS($AE1062:$AE1062,$AC1063,AR1062:AR1062,$AI$1),0)),0)),0)</f>
        <v>0</v>
      </c>
      <c r="BF1063" s="1">
        <f>IFERROR(IF($AE1063&gt;$AE1062,VLOOKUP($AC1063+AS$1,STOCK!$F$10:$AB$209,16,0),IF($AE1063=$AE1062,(IF(BF1062&gt;=1,BF1062-COUNTIFS($AE1062:$AE1062,$AC1063,AS1062:AS1062,$AI$1),0)),0)),0)</f>
        <v>0</v>
      </c>
      <c r="BG1063" s="1">
        <f>IFERROR(IF($AE1063&gt;$AE1062,VLOOKUP($AC1063+AT$1,STOCK!$F$10:$AB$209,16,0),IF($AE1063=$AE1062,(IF(BG1062&gt;=1,BG1062-COUNTIFS($AE1062:$AE1062,$AC1063,AT1062:AT1062,$AI$1),0)),0)),0)</f>
        <v>0</v>
      </c>
      <c r="BH1063" s="1">
        <f>IFERROR(IF($AE1063&gt;$AE1062,VLOOKUP($AC1063+AU$1,STOCK!$F$10:$AB$209,16,0),IF($AE1063=$AE1062,(IF(BH1062&gt;=1,BH1062-COUNTIFS($AE1062:$AE1062,$AC1063,AU1062:AU1062,$AI$1),0)),0)),0)</f>
        <v>0</v>
      </c>
      <c r="BI1063" s="1">
        <f>IFERROR(IF($AE1063&gt;$AE1062,VLOOKUP($AC1063+AV$1,STOCK!$F$10:$AB$209,16,0),IF($AE1063=$AE1062,(IF(BI1062&gt;=1,BI1062-COUNTIFS($AE1062:$AE1062,$AC1063,AV1062:AV1062,$AI$1),0)),0)),0)</f>
        <v>0</v>
      </c>
      <c r="BJ1063" s="1">
        <f>IFERROR(IF($AE1063&gt;$AE1062,VLOOKUP($AC1063+AW$1,STOCK!$F$10:$AB$209,16,0),IF($AE1063=$AE1062,(IF(BJ1062&gt;=1,BJ1062-COUNTIFS($AE1062:$AE1062,$AC1063,AW1062:AW1062,$AI$1),0)),0)),0)</f>
        <v>0</v>
      </c>
      <c r="BK1063" s="1">
        <f>IFERROR(IF($AE1063&gt;$AE1062,VLOOKUP($AC1063+AX$1,STOCK!$F$10:$AB$209,16,0),IF($AE1063=$AE1062,(IF(BK1062&gt;=1,BK1062-COUNTIFS($AE1062:$AE1062,$AC1063,AX1062:AX1062,$AI$1),0)),0)),0)</f>
        <v>0</v>
      </c>
      <c r="BL1063" s="1">
        <f>IFERROR(IF($AE1063&gt;$AE1062,VLOOKUP($AC1063+AL$1,STOCK!$F$10:$AB$209,17,0),IF($AE1063=$AE1062,(IF(BL1062&gt;=1,BL1062-COUNTIFS($AE1062:$AE1062,$AC1063,AL1062:AL1062,$AI$2),0)),0)),0)</f>
        <v>0</v>
      </c>
      <c r="BM1063" s="1">
        <f>IFERROR(IF($AE1063&gt;$AE1062,VLOOKUP($AC1063+AM$1,STOCK!$F$10:$AB$209,17,0),IF($AE1063=$AE1062,(IF(BM1062&gt;=1,BM1062-COUNTIFS($AE1062:$AE1062,$AC1063,AM1062:AM1062,$AI$2),0)),0)),0)</f>
        <v>0</v>
      </c>
      <c r="BN1063" s="1">
        <f>IFERROR(IF($AE1063&gt;$AE1062,VLOOKUP($AC1063+AN$1,STOCK!$F$10:$AB$209,17,0),IF($AE1063=$AE1062,(IF(BN1062&gt;=1,BN1062-COUNTIFS($AE1062:$AE1062,$AC1063,AN1062:AN1062,$AI$2),0)),0)),0)</f>
        <v>0</v>
      </c>
      <c r="BO1063" s="1">
        <f>IFERROR(IF($AE1063&gt;$AE1062,VLOOKUP($AC1063+AO$1,STOCK!$F$10:$AB$209,17,0),IF($AE1063=$AE1062,(IF(BO1062&gt;=1,BO1062-COUNTIFS($AE1062:$AE1062,$AC1063,AO1062:AO1062,$AI$2),0)),0)),0)</f>
        <v>0</v>
      </c>
      <c r="BP1063" s="1">
        <f>IFERROR(IF($AE1063&gt;$AE1062,VLOOKUP($AC1063+AP$1,STOCK!$F$10:$AB$209,17,0),IF($AE1063=$AE1062,(IF(BP1062&gt;=1,BP1062-COUNTIFS($AE1062:$AE1062,$AC1063,AP1062:AP1062,$AI$2),0)),0)),0)</f>
        <v>0</v>
      </c>
      <c r="BQ1063" s="1">
        <f>IFERROR(IF($AE1063&gt;$AE1062,VLOOKUP($AC1063+AQ$1,STOCK!$F$10:$AB$209,17,0),IF($AE1063=$AE1062,(IF(BQ1062&gt;=1,BQ1062-COUNTIFS($AE1062:$AE1062,$AC1063,AQ1062:AQ1062,$AI$2),0)),0)),0)</f>
        <v>0</v>
      </c>
      <c r="BR1063" s="1">
        <f>IFERROR(IF($AE1063&gt;$AE1062,VLOOKUP($AC1063+AR$1,STOCK!$F$10:$AB$209,17,0),IF($AE1063=$AE1062,(IF(BR1062&gt;=1,BR1062-COUNTIFS($AE1062:$AE1062,$AC1063,AR1062:AR1062,$AI$2),0)),0)),0)</f>
        <v>0</v>
      </c>
      <c r="BS1063" s="1">
        <f>IFERROR(IF($AE1063&gt;$AE1062,VLOOKUP($AC1063+AS$1,STOCK!$F$10:$AB$209,17,0),IF($AE1063=$AE1062,(IF(BS1062&gt;=1,BS1062-COUNTIFS($AE1062:$AE1062,$AC1063,AS1062:AS1062,$AI$2),0)),0)),0)</f>
        <v>0</v>
      </c>
      <c r="BT1063" s="1">
        <f>IFERROR(IF($AE1063&gt;$AE1062,VLOOKUP($AC1063+AT$1,STOCK!$F$10:$AB$209,17,0),IF($AE1063=$AE1062,(IF(BT1062&gt;=1,BT1062-COUNTIFS($AE1062:$AE1062,$AC1063,AT1062:AT1062,$AI$2),0)),0)),0)</f>
        <v>0</v>
      </c>
      <c r="BU1063" s="1">
        <f>IFERROR(IF($AE1063&gt;$AE1062,VLOOKUP($AC1063+AU$1,STOCK!$F$10:$AB$209,17,0),IF($AE1063=$AE1062,(IF(BU1062&gt;=1,BU1062-COUNTIFS($AE1062:$AE1062,$AC1063,AU1062:AU1062,$AI$2),0)),0)),0)</f>
        <v>0</v>
      </c>
      <c r="BV1063" s="1">
        <f>IFERROR(IF($AE1063&gt;$AE1062,VLOOKUP($AC1063+AV$1,STOCK!$F$10:$AB$209,17,0),IF($AE1063=$AE1062,(IF(BV1062&gt;=1,BV1062-COUNTIFS($AE1062:$AE1062,$AC1063,AV1062:AV1062,$AI$2),0)),0)),0)</f>
        <v>0</v>
      </c>
      <c r="BW1063" s="1">
        <f>IFERROR(IF($AE1063&gt;$AE1062,VLOOKUP($AC1063+AW$1,STOCK!$F$10:$AB$209,17,0),IF($AE1063=$AE1062,(IF(BW1062&gt;=1,BW1062-COUNTIFS($AE1062:$AE1062,$AC1063,AW1062:AW1062,$AI$2),0)),0)),0)</f>
        <v>0</v>
      </c>
      <c r="BX1063" s="1">
        <f>IFERROR(IF($AE1063&gt;$AE1062,VLOOKUP($AC1063+AX$1,STOCK!$F$10:$AB$209,17,0),IF($AE1063=$AE1062,(IF(BX1062&gt;=1,BX1062-COUNTIFS($AE1062:$AE1062,$AC1063,AX1062:AX1062,$AI$2),0)),0)),0)</f>
        <v>0</v>
      </c>
    </row>
    <row r="1064" spans="29:76" x14ac:dyDescent="0.25">
      <c r="AC1064" s="1">
        <f t="shared" si="260"/>
        <v>0</v>
      </c>
      <c r="AD1064" s="1">
        <f>IFERROR(IF(LEN(AK1064)&gt;=1,VLOOKUP(HLOOKUP(AK1064,PROFILE!$K$5:$V$8,4,0),PROFILE!$F$1:$G$3,2,0),0),0)</f>
        <v>0</v>
      </c>
      <c r="AE1064" s="1">
        <f t="shared" si="261"/>
        <v>0</v>
      </c>
      <c r="AF1064" s="1">
        <v>1051</v>
      </c>
      <c r="AI1064" s="1" t="str">
        <f>IFERROR(IF($AH1064&gt;=1,VLOOKUP($AG1064,STUDENT!$O$8:$Z$1507,3,0),""),"")</f>
        <v/>
      </c>
      <c r="AJ1064" s="1" t="str">
        <f>IFERROR(IF($AH1064&gt;=1,VLOOKUP($AG1064,STUDENT!$O$8:$Z$1507,4,0),""),"")</f>
        <v/>
      </c>
      <c r="AK1064" s="1" t="str">
        <f>IFERROR(IF($AH1064&gt;=1,VLOOKUP($AG1064,STUDENT!$O$8:$Z$1507,6,0),""),"")</f>
        <v/>
      </c>
      <c r="AL1064" s="1" t="str">
        <f t="shared" si="262"/>
        <v/>
      </c>
      <c r="AM1064" s="1" t="str">
        <f t="shared" si="263"/>
        <v/>
      </c>
      <c r="AN1064" s="1" t="str">
        <f t="shared" si="264"/>
        <v/>
      </c>
      <c r="AO1064" s="1" t="str">
        <f t="shared" si="265"/>
        <v/>
      </c>
      <c r="AP1064" s="1" t="str">
        <f t="shared" si="266"/>
        <v/>
      </c>
      <c r="AQ1064" s="1" t="str">
        <f t="shared" si="267"/>
        <v/>
      </c>
      <c r="AR1064" s="1" t="str">
        <f t="shared" si="268"/>
        <v/>
      </c>
      <c r="AS1064" s="1" t="str">
        <f t="shared" si="269"/>
        <v/>
      </c>
      <c r="AT1064" s="1" t="str">
        <f t="shared" si="270"/>
        <v/>
      </c>
      <c r="AU1064" s="1" t="str">
        <f t="shared" si="271"/>
        <v/>
      </c>
      <c r="AV1064" s="1" t="str">
        <f t="shared" si="272"/>
        <v/>
      </c>
      <c r="AW1064" s="1" t="str">
        <f t="shared" si="273"/>
        <v/>
      </c>
      <c r="AX1064" s="1" t="str">
        <f t="shared" si="274"/>
        <v/>
      </c>
      <c r="AY1064" s="1">
        <f>IFERROR(IF($AE1064&gt;$AE1063,VLOOKUP($AC1064+AL$1,STOCK!$F$10:$AB$209,16,0),IF($AE1064=$AE1063,(IF(AY1063&gt;=1,AY1063-COUNTIFS($AE1063:$AE1063,$AC1064,AL1063:AL1063,$AI$1),0)),0)),0)</f>
        <v>0</v>
      </c>
      <c r="AZ1064" s="1">
        <f>IFERROR(IF($AE1064&gt;$AE1063,VLOOKUP($AC1064+AM$1,STOCK!$F$10:$AB$209,16,0),IF($AE1064=$AE1063,(IF(AZ1063&gt;=1,AZ1063-COUNTIFS($AE1063:$AE1063,$AC1064,AM1063:AM1063,$AI$1),0)),0)),0)</f>
        <v>0</v>
      </c>
      <c r="BA1064" s="1">
        <f>IFERROR(IF($AE1064&gt;$AE1063,VLOOKUP($AC1064+AN$1,STOCK!$F$10:$AB$209,16,0),IF($AE1064=$AE1063,(IF(BA1063&gt;=1,BA1063-COUNTIFS($AE1063:$AE1063,$AC1064,AN1063:AN1063,$AI$1),0)),0)),0)</f>
        <v>0</v>
      </c>
      <c r="BB1064" s="1">
        <f>IFERROR(IF($AE1064&gt;$AE1063,VLOOKUP($AC1064+AO$1,STOCK!$F$10:$AB$209,16,0),IF($AE1064=$AE1063,(IF(BB1063&gt;=1,BB1063-COUNTIFS($AE1063:$AE1063,$AC1064,AO1063:AO1063,$AI$1),0)),0)),0)</f>
        <v>0</v>
      </c>
      <c r="BC1064" s="1">
        <f>IFERROR(IF($AE1064&gt;$AE1063,VLOOKUP($AC1064+AP$1,STOCK!$F$10:$AB$209,16,0),IF($AE1064=$AE1063,(IF(BC1063&gt;=1,BC1063-COUNTIFS($AE1063:$AE1063,$AC1064,AP1063:AP1063,$AI$1),0)),0)),0)</f>
        <v>0</v>
      </c>
      <c r="BD1064" s="1">
        <f>IFERROR(IF($AE1064&gt;$AE1063,VLOOKUP($AC1064+AQ$1,STOCK!$F$10:$AB$209,16,0),IF($AE1064=$AE1063,(IF(BD1063&gt;=1,BD1063-COUNTIFS($AE1063:$AE1063,$AC1064,AQ1063:AQ1063,$AI$1),0)),0)),0)</f>
        <v>0</v>
      </c>
      <c r="BE1064" s="1">
        <f>IFERROR(IF($AE1064&gt;$AE1063,VLOOKUP($AC1064+AR$1,STOCK!$F$10:$AB$209,16,0),IF($AE1064=$AE1063,(IF(BE1063&gt;=1,BE1063-COUNTIFS($AE1063:$AE1063,$AC1064,AR1063:AR1063,$AI$1),0)),0)),0)</f>
        <v>0</v>
      </c>
      <c r="BF1064" s="1">
        <f>IFERROR(IF($AE1064&gt;$AE1063,VLOOKUP($AC1064+AS$1,STOCK!$F$10:$AB$209,16,0),IF($AE1064=$AE1063,(IF(BF1063&gt;=1,BF1063-COUNTIFS($AE1063:$AE1063,$AC1064,AS1063:AS1063,$AI$1),0)),0)),0)</f>
        <v>0</v>
      </c>
      <c r="BG1064" s="1">
        <f>IFERROR(IF($AE1064&gt;$AE1063,VLOOKUP($AC1064+AT$1,STOCK!$F$10:$AB$209,16,0),IF($AE1064=$AE1063,(IF(BG1063&gt;=1,BG1063-COUNTIFS($AE1063:$AE1063,$AC1064,AT1063:AT1063,$AI$1),0)),0)),0)</f>
        <v>0</v>
      </c>
      <c r="BH1064" s="1">
        <f>IFERROR(IF($AE1064&gt;$AE1063,VLOOKUP($AC1064+AU$1,STOCK!$F$10:$AB$209,16,0),IF($AE1064=$AE1063,(IF(BH1063&gt;=1,BH1063-COUNTIFS($AE1063:$AE1063,$AC1064,AU1063:AU1063,$AI$1),0)),0)),0)</f>
        <v>0</v>
      </c>
      <c r="BI1064" s="1">
        <f>IFERROR(IF($AE1064&gt;$AE1063,VLOOKUP($AC1064+AV$1,STOCK!$F$10:$AB$209,16,0),IF($AE1064=$AE1063,(IF(BI1063&gt;=1,BI1063-COUNTIFS($AE1063:$AE1063,$AC1064,AV1063:AV1063,$AI$1),0)),0)),0)</f>
        <v>0</v>
      </c>
      <c r="BJ1064" s="1">
        <f>IFERROR(IF($AE1064&gt;$AE1063,VLOOKUP($AC1064+AW$1,STOCK!$F$10:$AB$209,16,0),IF($AE1064=$AE1063,(IF(BJ1063&gt;=1,BJ1063-COUNTIFS($AE1063:$AE1063,$AC1064,AW1063:AW1063,$AI$1),0)),0)),0)</f>
        <v>0</v>
      </c>
      <c r="BK1064" s="1">
        <f>IFERROR(IF($AE1064&gt;$AE1063,VLOOKUP($AC1064+AX$1,STOCK!$F$10:$AB$209,16,0),IF($AE1064=$AE1063,(IF(BK1063&gt;=1,BK1063-COUNTIFS($AE1063:$AE1063,$AC1064,AX1063:AX1063,$AI$1),0)),0)),0)</f>
        <v>0</v>
      </c>
      <c r="BL1064" s="1">
        <f>IFERROR(IF($AE1064&gt;$AE1063,VLOOKUP($AC1064+AL$1,STOCK!$F$10:$AB$209,17,0),IF($AE1064=$AE1063,(IF(BL1063&gt;=1,BL1063-COUNTIFS($AE1063:$AE1063,$AC1064,AL1063:AL1063,$AI$2),0)),0)),0)</f>
        <v>0</v>
      </c>
      <c r="BM1064" s="1">
        <f>IFERROR(IF($AE1064&gt;$AE1063,VLOOKUP($AC1064+AM$1,STOCK!$F$10:$AB$209,17,0),IF($AE1064=$AE1063,(IF(BM1063&gt;=1,BM1063-COUNTIFS($AE1063:$AE1063,$AC1064,AM1063:AM1063,$AI$2),0)),0)),0)</f>
        <v>0</v>
      </c>
      <c r="BN1064" s="1">
        <f>IFERROR(IF($AE1064&gt;$AE1063,VLOOKUP($AC1064+AN$1,STOCK!$F$10:$AB$209,17,0),IF($AE1064=$AE1063,(IF(BN1063&gt;=1,BN1063-COUNTIFS($AE1063:$AE1063,$AC1064,AN1063:AN1063,$AI$2),0)),0)),0)</f>
        <v>0</v>
      </c>
      <c r="BO1064" s="1">
        <f>IFERROR(IF($AE1064&gt;$AE1063,VLOOKUP($AC1064+AO$1,STOCK!$F$10:$AB$209,17,0),IF($AE1064=$AE1063,(IF(BO1063&gt;=1,BO1063-COUNTIFS($AE1063:$AE1063,$AC1064,AO1063:AO1063,$AI$2),0)),0)),0)</f>
        <v>0</v>
      </c>
      <c r="BP1064" s="1">
        <f>IFERROR(IF($AE1064&gt;$AE1063,VLOOKUP($AC1064+AP$1,STOCK!$F$10:$AB$209,17,0),IF($AE1064=$AE1063,(IF(BP1063&gt;=1,BP1063-COUNTIFS($AE1063:$AE1063,$AC1064,AP1063:AP1063,$AI$2),0)),0)),0)</f>
        <v>0</v>
      </c>
      <c r="BQ1064" s="1">
        <f>IFERROR(IF($AE1064&gt;$AE1063,VLOOKUP($AC1064+AQ$1,STOCK!$F$10:$AB$209,17,0),IF($AE1064=$AE1063,(IF(BQ1063&gt;=1,BQ1063-COUNTIFS($AE1063:$AE1063,$AC1064,AQ1063:AQ1063,$AI$2),0)),0)),0)</f>
        <v>0</v>
      </c>
      <c r="BR1064" s="1">
        <f>IFERROR(IF($AE1064&gt;$AE1063,VLOOKUP($AC1064+AR$1,STOCK!$F$10:$AB$209,17,0),IF($AE1064=$AE1063,(IF(BR1063&gt;=1,BR1063-COUNTIFS($AE1063:$AE1063,$AC1064,AR1063:AR1063,$AI$2),0)),0)),0)</f>
        <v>0</v>
      </c>
      <c r="BS1064" s="1">
        <f>IFERROR(IF($AE1064&gt;$AE1063,VLOOKUP($AC1064+AS$1,STOCK!$F$10:$AB$209,17,0),IF($AE1064=$AE1063,(IF(BS1063&gt;=1,BS1063-COUNTIFS($AE1063:$AE1063,$AC1064,AS1063:AS1063,$AI$2),0)),0)),0)</f>
        <v>0</v>
      </c>
      <c r="BT1064" s="1">
        <f>IFERROR(IF($AE1064&gt;$AE1063,VLOOKUP($AC1064+AT$1,STOCK!$F$10:$AB$209,17,0),IF($AE1064=$AE1063,(IF(BT1063&gt;=1,BT1063-COUNTIFS($AE1063:$AE1063,$AC1064,AT1063:AT1063,$AI$2),0)),0)),0)</f>
        <v>0</v>
      </c>
      <c r="BU1064" s="1">
        <f>IFERROR(IF($AE1064&gt;$AE1063,VLOOKUP($AC1064+AU$1,STOCK!$F$10:$AB$209,17,0),IF($AE1064=$AE1063,(IF(BU1063&gt;=1,BU1063-COUNTIFS($AE1063:$AE1063,$AC1064,AU1063:AU1063,$AI$2),0)),0)),0)</f>
        <v>0</v>
      </c>
      <c r="BV1064" s="1">
        <f>IFERROR(IF($AE1064&gt;$AE1063,VLOOKUP($AC1064+AV$1,STOCK!$F$10:$AB$209,17,0),IF($AE1064=$AE1063,(IF(BV1063&gt;=1,BV1063-COUNTIFS($AE1063:$AE1063,$AC1064,AV1063:AV1063,$AI$2),0)),0)),0)</f>
        <v>0</v>
      </c>
      <c r="BW1064" s="1">
        <f>IFERROR(IF($AE1064&gt;$AE1063,VLOOKUP($AC1064+AW$1,STOCK!$F$10:$AB$209,17,0),IF($AE1064=$AE1063,(IF(BW1063&gt;=1,BW1063-COUNTIFS($AE1063:$AE1063,$AC1064,AW1063:AW1063,$AI$2),0)),0)),0)</f>
        <v>0</v>
      </c>
      <c r="BX1064" s="1">
        <f>IFERROR(IF($AE1064&gt;$AE1063,VLOOKUP($AC1064+AX$1,STOCK!$F$10:$AB$209,17,0),IF($AE1064=$AE1063,(IF(BX1063&gt;=1,BX1063-COUNTIFS($AE1063:$AE1063,$AC1064,AX1063:AX1063,$AI$2),0)),0)),0)</f>
        <v>0</v>
      </c>
    </row>
    <row r="1065" spans="29:76" x14ac:dyDescent="0.25">
      <c r="AC1065" s="1">
        <f t="shared" si="260"/>
        <v>0</v>
      </c>
      <c r="AD1065" s="1">
        <f>IFERROR(IF(LEN(AK1065)&gt;=1,VLOOKUP(HLOOKUP(AK1065,PROFILE!$K$5:$V$8,4,0),PROFILE!$F$1:$G$3,2,0),0),0)</f>
        <v>0</v>
      </c>
      <c r="AE1065" s="1">
        <f t="shared" si="261"/>
        <v>0</v>
      </c>
      <c r="AF1065" s="1">
        <v>1052</v>
      </c>
      <c r="AI1065" s="1" t="str">
        <f>IFERROR(IF($AH1065&gt;=1,VLOOKUP($AG1065,STUDENT!$O$8:$Z$1507,3,0),""),"")</f>
        <v/>
      </c>
      <c r="AJ1065" s="1" t="str">
        <f>IFERROR(IF($AH1065&gt;=1,VLOOKUP($AG1065,STUDENT!$O$8:$Z$1507,4,0),""),"")</f>
        <v/>
      </c>
      <c r="AK1065" s="1" t="str">
        <f>IFERROR(IF($AH1065&gt;=1,VLOOKUP($AG1065,STUDENT!$O$8:$Z$1507,6,0),""),"")</f>
        <v/>
      </c>
      <c r="AL1065" s="1" t="str">
        <f t="shared" si="262"/>
        <v/>
      </c>
      <c r="AM1065" s="1" t="str">
        <f t="shared" si="263"/>
        <v/>
      </c>
      <c r="AN1065" s="1" t="str">
        <f t="shared" si="264"/>
        <v/>
      </c>
      <c r="AO1065" s="1" t="str">
        <f t="shared" si="265"/>
        <v/>
      </c>
      <c r="AP1065" s="1" t="str">
        <f t="shared" si="266"/>
        <v/>
      </c>
      <c r="AQ1065" s="1" t="str">
        <f t="shared" si="267"/>
        <v/>
      </c>
      <c r="AR1065" s="1" t="str">
        <f t="shared" si="268"/>
        <v/>
      </c>
      <c r="AS1065" s="1" t="str">
        <f t="shared" si="269"/>
        <v/>
      </c>
      <c r="AT1065" s="1" t="str">
        <f t="shared" si="270"/>
        <v/>
      </c>
      <c r="AU1065" s="1" t="str">
        <f t="shared" si="271"/>
        <v/>
      </c>
      <c r="AV1065" s="1" t="str">
        <f t="shared" si="272"/>
        <v/>
      </c>
      <c r="AW1065" s="1" t="str">
        <f t="shared" si="273"/>
        <v/>
      </c>
      <c r="AX1065" s="1" t="str">
        <f t="shared" si="274"/>
        <v/>
      </c>
      <c r="AY1065" s="1">
        <f>IFERROR(IF($AE1065&gt;$AE1064,VLOOKUP($AC1065+AL$1,STOCK!$F$10:$AB$209,16,0),IF($AE1065=$AE1064,(IF(AY1064&gt;=1,AY1064-COUNTIFS($AE1064:$AE1064,$AC1065,AL1064:AL1064,$AI$1),0)),0)),0)</f>
        <v>0</v>
      </c>
      <c r="AZ1065" s="1">
        <f>IFERROR(IF($AE1065&gt;$AE1064,VLOOKUP($AC1065+AM$1,STOCK!$F$10:$AB$209,16,0),IF($AE1065=$AE1064,(IF(AZ1064&gt;=1,AZ1064-COUNTIFS($AE1064:$AE1064,$AC1065,AM1064:AM1064,$AI$1),0)),0)),0)</f>
        <v>0</v>
      </c>
      <c r="BA1065" s="1">
        <f>IFERROR(IF($AE1065&gt;$AE1064,VLOOKUP($AC1065+AN$1,STOCK!$F$10:$AB$209,16,0),IF($AE1065=$AE1064,(IF(BA1064&gt;=1,BA1064-COUNTIFS($AE1064:$AE1064,$AC1065,AN1064:AN1064,$AI$1),0)),0)),0)</f>
        <v>0</v>
      </c>
      <c r="BB1065" s="1">
        <f>IFERROR(IF($AE1065&gt;$AE1064,VLOOKUP($AC1065+AO$1,STOCK!$F$10:$AB$209,16,0),IF($AE1065=$AE1064,(IF(BB1064&gt;=1,BB1064-COUNTIFS($AE1064:$AE1064,$AC1065,AO1064:AO1064,$AI$1),0)),0)),0)</f>
        <v>0</v>
      </c>
      <c r="BC1065" s="1">
        <f>IFERROR(IF($AE1065&gt;$AE1064,VLOOKUP($AC1065+AP$1,STOCK!$F$10:$AB$209,16,0),IF($AE1065=$AE1064,(IF(BC1064&gt;=1,BC1064-COUNTIFS($AE1064:$AE1064,$AC1065,AP1064:AP1064,$AI$1),0)),0)),0)</f>
        <v>0</v>
      </c>
      <c r="BD1065" s="1">
        <f>IFERROR(IF($AE1065&gt;$AE1064,VLOOKUP($AC1065+AQ$1,STOCK!$F$10:$AB$209,16,0),IF($AE1065=$AE1064,(IF(BD1064&gt;=1,BD1064-COUNTIFS($AE1064:$AE1064,$AC1065,AQ1064:AQ1064,$AI$1),0)),0)),0)</f>
        <v>0</v>
      </c>
      <c r="BE1065" s="1">
        <f>IFERROR(IF($AE1065&gt;$AE1064,VLOOKUP($AC1065+AR$1,STOCK!$F$10:$AB$209,16,0),IF($AE1065=$AE1064,(IF(BE1064&gt;=1,BE1064-COUNTIFS($AE1064:$AE1064,$AC1065,AR1064:AR1064,$AI$1),0)),0)),0)</f>
        <v>0</v>
      </c>
      <c r="BF1065" s="1">
        <f>IFERROR(IF($AE1065&gt;$AE1064,VLOOKUP($AC1065+AS$1,STOCK!$F$10:$AB$209,16,0),IF($AE1065=$AE1064,(IF(BF1064&gt;=1,BF1064-COUNTIFS($AE1064:$AE1064,$AC1065,AS1064:AS1064,$AI$1),0)),0)),0)</f>
        <v>0</v>
      </c>
      <c r="BG1065" s="1">
        <f>IFERROR(IF($AE1065&gt;$AE1064,VLOOKUP($AC1065+AT$1,STOCK!$F$10:$AB$209,16,0),IF($AE1065=$AE1064,(IF(BG1064&gt;=1,BG1064-COUNTIFS($AE1064:$AE1064,$AC1065,AT1064:AT1064,$AI$1),0)),0)),0)</f>
        <v>0</v>
      </c>
      <c r="BH1065" s="1">
        <f>IFERROR(IF($AE1065&gt;$AE1064,VLOOKUP($AC1065+AU$1,STOCK!$F$10:$AB$209,16,0),IF($AE1065=$AE1064,(IF(BH1064&gt;=1,BH1064-COUNTIFS($AE1064:$AE1064,$AC1065,AU1064:AU1064,$AI$1),0)),0)),0)</f>
        <v>0</v>
      </c>
      <c r="BI1065" s="1">
        <f>IFERROR(IF($AE1065&gt;$AE1064,VLOOKUP($AC1065+AV$1,STOCK!$F$10:$AB$209,16,0),IF($AE1065=$AE1064,(IF(BI1064&gt;=1,BI1064-COUNTIFS($AE1064:$AE1064,$AC1065,AV1064:AV1064,$AI$1),0)),0)),0)</f>
        <v>0</v>
      </c>
      <c r="BJ1065" s="1">
        <f>IFERROR(IF($AE1065&gt;$AE1064,VLOOKUP($AC1065+AW$1,STOCK!$F$10:$AB$209,16,0),IF($AE1065=$AE1064,(IF(BJ1064&gt;=1,BJ1064-COUNTIFS($AE1064:$AE1064,$AC1065,AW1064:AW1064,$AI$1),0)),0)),0)</f>
        <v>0</v>
      </c>
      <c r="BK1065" s="1">
        <f>IFERROR(IF($AE1065&gt;$AE1064,VLOOKUP($AC1065+AX$1,STOCK!$F$10:$AB$209,16,0),IF($AE1065=$AE1064,(IF(BK1064&gt;=1,BK1064-COUNTIFS($AE1064:$AE1064,$AC1065,AX1064:AX1064,$AI$1),0)),0)),0)</f>
        <v>0</v>
      </c>
      <c r="BL1065" s="1">
        <f>IFERROR(IF($AE1065&gt;$AE1064,VLOOKUP($AC1065+AL$1,STOCK!$F$10:$AB$209,17,0),IF($AE1065=$AE1064,(IF(BL1064&gt;=1,BL1064-COUNTIFS($AE1064:$AE1064,$AC1065,AL1064:AL1064,$AI$2),0)),0)),0)</f>
        <v>0</v>
      </c>
      <c r="BM1065" s="1">
        <f>IFERROR(IF($AE1065&gt;$AE1064,VLOOKUP($AC1065+AM$1,STOCK!$F$10:$AB$209,17,0),IF($AE1065=$AE1064,(IF(BM1064&gt;=1,BM1064-COUNTIFS($AE1064:$AE1064,$AC1065,AM1064:AM1064,$AI$2),0)),0)),0)</f>
        <v>0</v>
      </c>
      <c r="BN1065" s="1">
        <f>IFERROR(IF($AE1065&gt;$AE1064,VLOOKUP($AC1065+AN$1,STOCK!$F$10:$AB$209,17,0),IF($AE1065=$AE1064,(IF(BN1064&gt;=1,BN1064-COUNTIFS($AE1064:$AE1064,$AC1065,AN1064:AN1064,$AI$2),0)),0)),0)</f>
        <v>0</v>
      </c>
      <c r="BO1065" s="1">
        <f>IFERROR(IF($AE1065&gt;$AE1064,VLOOKUP($AC1065+AO$1,STOCK!$F$10:$AB$209,17,0),IF($AE1065=$AE1064,(IF(BO1064&gt;=1,BO1064-COUNTIFS($AE1064:$AE1064,$AC1065,AO1064:AO1064,$AI$2),0)),0)),0)</f>
        <v>0</v>
      </c>
      <c r="BP1065" s="1">
        <f>IFERROR(IF($AE1065&gt;$AE1064,VLOOKUP($AC1065+AP$1,STOCK!$F$10:$AB$209,17,0),IF($AE1065=$AE1064,(IF(BP1064&gt;=1,BP1064-COUNTIFS($AE1064:$AE1064,$AC1065,AP1064:AP1064,$AI$2),0)),0)),0)</f>
        <v>0</v>
      </c>
      <c r="BQ1065" s="1">
        <f>IFERROR(IF($AE1065&gt;$AE1064,VLOOKUP($AC1065+AQ$1,STOCK!$F$10:$AB$209,17,0),IF($AE1065=$AE1064,(IF(BQ1064&gt;=1,BQ1064-COUNTIFS($AE1064:$AE1064,$AC1065,AQ1064:AQ1064,$AI$2),0)),0)),0)</f>
        <v>0</v>
      </c>
      <c r="BR1065" s="1">
        <f>IFERROR(IF($AE1065&gt;$AE1064,VLOOKUP($AC1065+AR$1,STOCK!$F$10:$AB$209,17,0),IF($AE1065=$AE1064,(IF(BR1064&gt;=1,BR1064-COUNTIFS($AE1064:$AE1064,$AC1065,AR1064:AR1064,$AI$2),0)),0)),0)</f>
        <v>0</v>
      </c>
      <c r="BS1065" s="1">
        <f>IFERROR(IF($AE1065&gt;$AE1064,VLOOKUP($AC1065+AS$1,STOCK!$F$10:$AB$209,17,0),IF($AE1065=$AE1064,(IF(BS1064&gt;=1,BS1064-COUNTIFS($AE1064:$AE1064,$AC1065,AS1064:AS1064,$AI$2),0)),0)),0)</f>
        <v>0</v>
      </c>
      <c r="BT1065" s="1">
        <f>IFERROR(IF($AE1065&gt;$AE1064,VLOOKUP($AC1065+AT$1,STOCK!$F$10:$AB$209,17,0),IF($AE1065=$AE1064,(IF(BT1064&gt;=1,BT1064-COUNTIFS($AE1064:$AE1064,$AC1065,AT1064:AT1064,$AI$2),0)),0)),0)</f>
        <v>0</v>
      </c>
      <c r="BU1065" s="1">
        <f>IFERROR(IF($AE1065&gt;$AE1064,VLOOKUP($AC1065+AU$1,STOCK!$F$10:$AB$209,17,0),IF($AE1065=$AE1064,(IF(BU1064&gt;=1,BU1064-COUNTIFS($AE1064:$AE1064,$AC1065,AU1064:AU1064,$AI$2),0)),0)),0)</f>
        <v>0</v>
      </c>
      <c r="BV1065" s="1">
        <f>IFERROR(IF($AE1065&gt;$AE1064,VLOOKUP($AC1065+AV$1,STOCK!$F$10:$AB$209,17,0),IF($AE1065=$AE1064,(IF(BV1064&gt;=1,BV1064-COUNTIFS($AE1064:$AE1064,$AC1065,AV1064:AV1064,$AI$2),0)),0)),0)</f>
        <v>0</v>
      </c>
      <c r="BW1065" s="1">
        <f>IFERROR(IF($AE1065&gt;$AE1064,VLOOKUP($AC1065+AW$1,STOCK!$F$10:$AB$209,17,0),IF($AE1065=$AE1064,(IF(BW1064&gt;=1,BW1064-COUNTIFS($AE1064:$AE1064,$AC1065,AW1064:AW1064,$AI$2),0)),0)),0)</f>
        <v>0</v>
      </c>
      <c r="BX1065" s="1">
        <f>IFERROR(IF($AE1065&gt;$AE1064,VLOOKUP($AC1065+AX$1,STOCK!$F$10:$AB$209,17,0),IF($AE1065=$AE1064,(IF(BX1064&gt;=1,BX1064-COUNTIFS($AE1064:$AE1064,$AC1065,AX1064:AX1064,$AI$2),0)),0)),0)</f>
        <v>0</v>
      </c>
    </row>
    <row r="1066" spans="29:76" x14ac:dyDescent="0.25">
      <c r="AC1066" s="1">
        <f t="shared" si="260"/>
        <v>0</v>
      </c>
      <c r="AD1066" s="1">
        <f>IFERROR(IF(LEN(AK1066)&gt;=1,VLOOKUP(HLOOKUP(AK1066,PROFILE!$K$5:$V$8,4,0),PROFILE!$F$1:$G$3,2,0),0),0)</f>
        <v>0</v>
      </c>
      <c r="AE1066" s="1">
        <f t="shared" si="261"/>
        <v>0</v>
      </c>
      <c r="AF1066" s="1">
        <v>1053</v>
      </c>
      <c r="AI1066" s="1" t="str">
        <f>IFERROR(IF($AH1066&gt;=1,VLOOKUP($AG1066,STUDENT!$O$8:$Z$1507,3,0),""),"")</f>
        <v/>
      </c>
      <c r="AJ1066" s="1" t="str">
        <f>IFERROR(IF($AH1066&gt;=1,VLOOKUP($AG1066,STUDENT!$O$8:$Z$1507,4,0),""),"")</f>
        <v/>
      </c>
      <c r="AK1066" s="1" t="str">
        <f>IFERROR(IF($AH1066&gt;=1,VLOOKUP($AG1066,STUDENT!$O$8:$Z$1507,6,0),""),"")</f>
        <v/>
      </c>
      <c r="AL1066" s="1" t="str">
        <f t="shared" si="262"/>
        <v/>
      </c>
      <c r="AM1066" s="1" t="str">
        <f t="shared" si="263"/>
        <v/>
      </c>
      <c r="AN1066" s="1" t="str">
        <f t="shared" si="264"/>
        <v/>
      </c>
      <c r="AO1066" s="1" t="str">
        <f t="shared" si="265"/>
        <v/>
      </c>
      <c r="AP1066" s="1" t="str">
        <f t="shared" si="266"/>
        <v/>
      </c>
      <c r="AQ1066" s="1" t="str">
        <f t="shared" si="267"/>
        <v/>
      </c>
      <c r="AR1066" s="1" t="str">
        <f t="shared" si="268"/>
        <v/>
      </c>
      <c r="AS1066" s="1" t="str">
        <f t="shared" si="269"/>
        <v/>
      </c>
      <c r="AT1066" s="1" t="str">
        <f t="shared" si="270"/>
        <v/>
      </c>
      <c r="AU1066" s="1" t="str">
        <f t="shared" si="271"/>
        <v/>
      </c>
      <c r="AV1066" s="1" t="str">
        <f t="shared" si="272"/>
        <v/>
      </c>
      <c r="AW1066" s="1" t="str">
        <f t="shared" si="273"/>
        <v/>
      </c>
      <c r="AX1066" s="1" t="str">
        <f t="shared" si="274"/>
        <v/>
      </c>
      <c r="AY1066" s="1">
        <f>IFERROR(IF($AE1066&gt;$AE1065,VLOOKUP($AC1066+AL$1,STOCK!$F$10:$AB$209,16,0),IF($AE1066=$AE1065,(IF(AY1065&gt;=1,AY1065-COUNTIFS($AE1065:$AE1065,$AC1066,AL1065:AL1065,$AI$1),0)),0)),0)</f>
        <v>0</v>
      </c>
      <c r="AZ1066" s="1">
        <f>IFERROR(IF($AE1066&gt;$AE1065,VLOOKUP($AC1066+AM$1,STOCK!$F$10:$AB$209,16,0),IF($AE1066=$AE1065,(IF(AZ1065&gt;=1,AZ1065-COUNTIFS($AE1065:$AE1065,$AC1066,AM1065:AM1065,$AI$1),0)),0)),0)</f>
        <v>0</v>
      </c>
      <c r="BA1066" s="1">
        <f>IFERROR(IF($AE1066&gt;$AE1065,VLOOKUP($AC1066+AN$1,STOCK!$F$10:$AB$209,16,0),IF($AE1066=$AE1065,(IF(BA1065&gt;=1,BA1065-COUNTIFS($AE1065:$AE1065,$AC1066,AN1065:AN1065,$AI$1),0)),0)),0)</f>
        <v>0</v>
      </c>
      <c r="BB1066" s="1">
        <f>IFERROR(IF($AE1066&gt;$AE1065,VLOOKUP($AC1066+AO$1,STOCK!$F$10:$AB$209,16,0),IF($AE1066=$AE1065,(IF(BB1065&gt;=1,BB1065-COUNTIFS($AE1065:$AE1065,$AC1066,AO1065:AO1065,$AI$1),0)),0)),0)</f>
        <v>0</v>
      </c>
      <c r="BC1066" s="1">
        <f>IFERROR(IF($AE1066&gt;$AE1065,VLOOKUP($AC1066+AP$1,STOCK!$F$10:$AB$209,16,0),IF($AE1066=$AE1065,(IF(BC1065&gt;=1,BC1065-COUNTIFS($AE1065:$AE1065,$AC1066,AP1065:AP1065,$AI$1),0)),0)),0)</f>
        <v>0</v>
      </c>
      <c r="BD1066" s="1">
        <f>IFERROR(IF($AE1066&gt;$AE1065,VLOOKUP($AC1066+AQ$1,STOCK!$F$10:$AB$209,16,0),IF($AE1066=$AE1065,(IF(BD1065&gt;=1,BD1065-COUNTIFS($AE1065:$AE1065,$AC1066,AQ1065:AQ1065,$AI$1),0)),0)),0)</f>
        <v>0</v>
      </c>
      <c r="BE1066" s="1">
        <f>IFERROR(IF($AE1066&gt;$AE1065,VLOOKUP($AC1066+AR$1,STOCK!$F$10:$AB$209,16,0),IF($AE1066=$AE1065,(IF(BE1065&gt;=1,BE1065-COUNTIFS($AE1065:$AE1065,$AC1066,AR1065:AR1065,$AI$1),0)),0)),0)</f>
        <v>0</v>
      </c>
      <c r="BF1066" s="1">
        <f>IFERROR(IF($AE1066&gt;$AE1065,VLOOKUP($AC1066+AS$1,STOCK!$F$10:$AB$209,16,0),IF($AE1066=$AE1065,(IF(BF1065&gt;=1,BF1065-COUNTIFS($AE1065:$AE1065,$AC1066,AS1065:AS1065,$AI$1),0)),0)),0)</f>
        <v>0</v>
      </c>
      <c r="BG1066" s="1">
        <f>IFERROR(IF($AE1066&gt;$AE1065,VLOOKUP($AC1066+AT$1,STOCK!$F$10:$AB$209,16,0),IF($AE1066=$AE1065,(IF(BG1065&gt;=1,BG1065-COUNTIFS($AE1065:$AE1065,$AC1066,AT1065:AT1065,$AI$1),0)),0)),0)</f>
        <v>0</v>
      </c>
      <c r="BH1066" s="1">
        <f>IFERROR(IF($AE1066&gt;$AE1065,VLOOKUP($AC1066+AU$1,STOCK!$F$10:$AB$209,16,0),IF($AE1066=$AE1065,(IF(BH1065&gt;=1,BH1065-COUNTIFS($AE1065:$AE1065,$AC1066,AU1065:AU1065,$AI$1),0)),0)),0)</f>
        <v>0</v>
      </c>
      <c r="BI1066" s="1">
        <f>IFERROR(IF($AE1066&gt;$AE1065,VLOOKUP($AC1066+AV$1,STOCK!$F$10:$AB$209,16,0),IF($AE1066=$AE1065,(IF(BI1065&gt;=1,BI1065-COUNTIFS($AE1065:$AE1065,$AC1066,AV1065:AV1065,$AI$1),0)),0)),0)</f>
        <v>0</v>
      </c>
      <c r="BJ1066" s="1">
        <f>IFERROR(IF($AE1066&gt;$AE1065,VLOOKUP($AC1066+AW$1,STOCK!$F$10:$AB$209,16,0),IF($AE1066=$AE1065,(IF(BJ1065&gt;=1,BJ1065-COUNTIFS($AE1065:$AE1065,$AC1066,AW1065:AW1065,$AI$1),0)),0)),0)</f>
        <v>0</v>
      </c>
      <c r="BK1066" s="1">
        <f>IFERROR(IF($AE1066&gt;$AE1065,VLOOKUP($AC1066+AX$1,STOCK!$F$10:$AB$209,16,0),IF($AE1066=$AE1065,(IF(BK1065&gt;=1,BK1065-COUNTIFS($AE1065:$AE1065,$AC1066,AX1065:AX1065,$AI$1),0)),0)),0)</f>
        <v>0</v>
      </c>
      <c r="BL1066" s="1">
        <f>IFERROR(IF($AE1066&gt;$AE1065,VLOOKUP($AC1066+AL$1,STOCK!$F$10:$AB$209,17,0),IF($AE1066=$AE1065,(IF(BL1065&gt;=1,BL1065-COUNTIFS($AE1065:$AE1065,$AC1066,AL1065:AL1065,$AI$2),0)),0)),0)</f>
        <v>0</v>
      </c>
      <c r="BM1066" s="1">
        <f>IFERROR(IF($AE1066&gt;$AE1065,VLOOKUP($AC1066+AM$1,STOCK!$F$10:$AB$209,17,0),IF($AE1066=$AE1065,(IF(BM1065&gt;=1,BM1065-COUNTIFS($AE1065:$AE1065,$AC1066,AM1065:AM1065,$AI$2),0)),0)),0)</f>
        <v>0</v>
      </c>
      <c r="BN1066" s="1">
        <f>IFERROR(IF($AE1066&gt;$AE1065,VLOOKUP($AC1066+AN$1,STOCK!$F$10:$AB$209,17,0),IF($AE1066=$AE1065,(IF(BN1065&gt;=1,BN1065-COUNTIFS($AE1065:$AE1065,$AC1066,AN1065:AN1065,$AI$2),0)),0)),0)</f>
        <v>0</v>
      </c>
      <c r="BO1066" s="1">
        <f>IFERROR(IF($AE1066&gt;$AE1065,VLOOKUP($AC1066+AO$1,STOCK!$F$10:$AB$209,17,0),IF($AE1066=$AE1065,(IF(BO1065&gt;=1,BO1065-COUNTIFS($AE1065:$AE1065,$AC1066,AO1065:AO1065,$AI$2),0)),0)),0)</f>
        <v>0</v>
      </c>
      <c r="BP1066" s="1">
        <f>IFERROR(IF($AE1066&gt;$AE1065,VLOOKUP($AC1066+AP$1,STOCK!$F$10:$AB$209,17,0),IF($AE1066=$AE1065,(IF(BP1065&gt;=1,BP1065-COUNTIFS($AE1065:$AE1065,$AC1066,AP1065:AP1065,$AI$2),0)),0)),0)</f>
        <v>0</v>
      </c>
      <c r="BQ1066" s="1">
        <f>IFERROR(IF($AE1066&gt;$AE1065,VLOOKUP($AC1066+AQ$1,STOCK!$F$10:$AB$209,17,0),IF($AE1066=$AE1065,(IF(BQ1065&gt;=1,BQ1065-COUNTIFS($AE1065:$AE1065,$AC1066,AQ1065:AQ1065,$AI$2),0)),0)),0)</f>
        <v>0</v>
      </c>
      <c r="BR1066" s="1">
        <f>IFERROR(IF($AE1066&gt;$AE1065,VLOOKUP($AC1066+AR$1,STOCK!$F$10:$AB$209,17,0),IF($AE1066=$AE1065,(IF(BR1065&gt;=1,BR1065-COUNTIFS($AE1065:$AE1065,$AC1066,AR1065:AR1065,$AI$2),0)),0)),0)</f>
        <v>0</v>
      </c>
      <c r="BS1066" s="1">
        <f>IFERROR(IF($AE1066&gt;$AE1065,VLOOKUP($AC1066+AS$1,STOCK!$F$10:$AB$209,17,0),IF($AE1066=$AE1065,(IF(BS1065&gt;=1,BS1065-COUNTIFS($AE1065:$AE1065,$AC1066,AS1065:AS1065,$AI$2),0)),0)),0)</f>
        <v>0</v>
      </c>
      <c r="BT1066" s="1">
        <f>IFERROR(IF($AE1066&gt;$AE1065,VLOOKUP($AC1066+AT$1,STOCK!$F$10:$AB$209,17,0),IF($AE1066=$AE1065,(IF(BT1065&gt;=1,BT1065-COUNTIFS($AE1065:$AE1065,$AC1066,AT1065:AT1065,$AI$2),0)),0)),0)</f>
        <v>0</v>
      </c>
      <c r="BU1066" s="1">
        <f>IFERROR(IF($AE1066&gt;$AE1065,VLOOKUP($AC1066+AU$1,STOCK!$F$10:$AB$209,17,0),IF($AE1066=$AE1065,(IF(BU1065&gt;=1,BU1065-COUNTIFS($AE1065:$AE1065,$AC1066,AU1065:AU1065,$AI$2),0)),0)),0)</f>
        <v>0</v>
      </c>
      <c r="BV1066" s="1">
        <f>IFERROR(IF($AE1066&gt;$AE1065,VLOOKUP($AC1066+AV$1,STOCK!$F$10:$AB$209,17,0),IF($AE1066=$AE1065,(IF(BV1065&gt;=1,BV1065-COUNTIFS($AE1065:$AE1065,$AC1066,AV1065:AV1065,$AI$2),0)),0)),0)</f>
        <v>0</v>
      </c>
      <c r="BW1066" s="1">
        <f>IFERROR(IF($AE1066&gt;$AE1065,VLOOKUP($AC1066+AW$1,STOCK!$F$10:$AB$209,17,0),IF($AE1066=$AE1065,(IF(BW1065&gt;=1,BW1065-COUNTIFS($AE1065:$AE1065,$AC1066,AW1065:AW1065,$AI$2),0)),0)),0)</f>
        <v>0</v>
      </c>
      <c r="BX1066" s="1">
        <f>IFERROR(IF($AE1066&gt;$AE1065,VLOOKUP($AC1066+AX$1,STOCK!$F$10:$AB$209,17,0),IF($AE1066=$AE1065,(IF(BX1065&gt;=1,BX1065-COUNTIFS($AE1065:$AE1065,$AC1066,AX1065:AX1065,$AI$2),0)),0)),0)</f>
        <v>0</v>
      </c>
    </row>
    <row r="1067" spans="29:76" x14ac:dyDescent="0.25">
      <c r="AC1067" s="1">
        <f t="shared" si="260"/>
        <v>0</v>
      </c>
      <c r="AD1067" s="1">
        <f>IFERROR(IF(LEN(AK1067)&gt;=1,VLOOKUP(HLOOKUP(AK1067,PROFILE!$K$5:$V$8,4,0),PROFILE!$F$1:$G$3,2,0),0),0)</f>
        <v>0</v>
      </c>
      <c r="AE1067" s="1">
        <f t="shared" si="261"/>
        <v>0</v>
      </c>
      <c r="AF1067" s="1">
        <v>1054</v>
      </c>
      <c r="AI1067" s="1" t="str">
        <f>IFERROR(IF($AH1067&gt;=1,VLOOKUP($AG1067,STUDENT!$O$8:$Z$1507,3,0),""),"")</f>
        <v/>
      </c>
      <c r="AJ1067" s="1" t="str">
        <f>IFERROR(IF($AH1067&gt;=1,VLOOKUP($AG1067,STUDENT!$O$8:$Z$1507,4,0),""),"")</f>
        <v/>
      </c>
      <c r="AK1067" s="1" t="str">
        <f>IFERROR(IF($AH1067&gt;=1,VLOOKUP($AG1067,STUDENT!$O$8:$Z$1507,6,0),""),"")</f>
        <v/>
      </c>
      <c r="AL1067" s="1" t="str">
        <f t="shared" si="262"/>
        <v/>
      </c>
      <c r="AM1067" s="1" t="str">
        <f t="shared" si="263"/>
        <v/>
      </c>
      <c r="AN1067" s="1" t="str">
        <f t="shared" si="264"/>
        <v/>
      </c>
      <c r="AO1067" s="1" t="str">
        <f t="shared" si="265"/>
        <v/>
      </c>
      <c r="AP1067" s="1" t="str">
        <f t="shared" si="266"/>
        <v/>
      </c>
      <c r="AQ1067" s="1" t="str">
        <f t="shared" si="267"/>
        <v/>
      </c>
      <c r="AR1067" s="1" t="str">
        <f t="shared" si="268"/>
        <v/>
      </c>
      <c r="AS1067" s="1" t="str">
        <f t="shared" si="269"/>
        <v/>
      </c>
      <c r="AT1067" s="1" t="str">
        <f t="shared" si="270"/>
        <v/>
      </c>
      <c r="AU1067" s="1" t="str">
        <f t="shared" si="271"/>
        <v/>
      </c>
      <c r="AV1067" s="1" t="str">
        <f t="shared" si="272"/>
        <v/>
      </c>
      <c r="AW1067" s="1" t="str">
        <f t="shared" si="273"/>
        <v/>
      </c>
      <c r="AX1067" s="1" t="str">
        <f t="shared" si="274"/>
        <v/>
      </c>
      <c r="AY1067" s="1">
        <f>IFERROR(IF($AE1067&gt;$AE1066,VLOOKUP($AC1067+AL$1,STOCK!$F$10:$AB$209,16,0),IF($AE1067=$AE1066,(IF(AY1066&gt;=1,AY1066-COUNTIFS($AE1066:$AE1066,$AC1067,AL1066:AL1066,$AI$1),0)),0)),0)</f>
        <v>0</v>
      </c>
      <c r="AZ1067" s="1">
        <f>IFERROR(IF($AE1067&gt;$AE1066,VLOOKUP($AC1067+AM$1,STOCK!$F$10:$AB$209,16,0),IF($AE1067=$AE1066,(IF(AZ1066&gt;=1,AZ1066-COUNTIFS($AE1066:$AE1066,$AC1067,AM1066:AM1066,$AI$1),0)),0)),0)</f>
        <v>0</v>
      </c>
      <c r="BA1067" s="1">
        <f>IFERROR(IF($AE1067&gt;$AE1066,VLOOKUP($AC1067+AN$1,STOCK!$F$10:$AB$209,16,0),IF($AE1067=$AE1066,(IF(BA1066&gt;=1,BA1066-COUNTIFS($AE1066:$AE1066,$AC1067,AN1066:AN1066,$AI$1),0)),0)),0)</f>
        <v>0</v>
      </c>
      <c r="BB1067" s="1">
        <f>IFERROR(IF($AE1067&gt;$AE1066,VLOOKUP($AC1067+AO$1,STOCK!$F$10:$AB$209,16,0),IF($AE1067=$AE1066,(IF(BB1066&gt;=1,BB1066-COUNTIFS($AE1066:$AE1066,$AC1067,AO1066:AO1066,$AI$1),0)),0)),0)</f>
        <v>0</v>
      </c>
      <c r="BC1067" s="1">
        <f>IFERROR(IF($AE1067&gt;$AE1066,VLOOKUP($AC1067+AP$1,STOCK!$F$10:$AB$209,16,0),IF($AE1067=$AE1066,(IF(BC1066&gt;=1,BC1066-COUNTIFS($AE1066:$AE1066,$AC1067,AP1066:AP1066,$AI$1),0)),0)),0)</f>
        <v>0</v>
      </c>
      <c r="BD1067" s="1">
        <f>IFERROR(IF($AE1067&gt;$AE1066,VLOOKUP($AC1067+AQ$1,STOCK!$F$10:$AB$209,16,0),IF($AE1067=$AE1066,(IF(BD1066&gt;=1,BD1066-COUNTIFS($AE1066:$AE1066,$AC1067,AQ1066:AQ1066,$AI$1),0)),0)),0)</f>
        <v>0</v>
      </c>
      <c r="BE1067" s="1">
        <f>IFERROR(IF($AE1067&gt;$AE1066,VLOOKUP($AC1067+AR$1,STOCK!$F$10:$AB$209,16,0),IF($AE1067=$AE1066,(IF(BE1066&gt;=1,BE1066-COUNTIFS($AE1066:$AE1066,$AC1067,AR1066:AR1066,$AI$1),0)),0)),0)</f>
        <v>0</v>
      </c>
      <c r="BF1067" s="1">
        <f>IFERROR(IF($AE1067&gt;$AE1066,VLOOKUP($AC1067+AS$1,STOCK!$F$10:$AB$209,16,0),IF($AE1067=$AE1066,(IF(BF1066&gt;=1,BF1066-COUNTIFS($AE1066:$AE1066,$AC1067,AS1066:AS1066,$AI$1),0)),0)),0)</f>
        <v>0</v>
      </c>
      <c r="BG1067" s="1">
        <f>IFERROR(IF($AE1067&gt;$AE1066,VLOOKUP($AC1067+AT$1,STOCK!$F$10:$AB$209,16,0),IF($AE1067=$AE1066,(IF(BG1066&gt;=1,BG1066-COUNTIFS($AE1066:$AE1066,$AC1067,AT1066:AT1066,$AI$1),0)),0)),0)</f>
        <v>0</v>
      </c>
      <c r="BH1067" s="1">
        <f>IFERROR(IF($AE1067&gt;$AE1066,VLOOKUP($AC1067+AU$1,STOCK!$F$10:$AB$209,16,0),IF($AE1067=$AE1066,(IF(BH1066&gt;=1,BH1066-COUNTIFS($AE1066:$AE1066,$AC1067,AU1066:AU1066,$AI$1),0)),0)),0)</f>
        <v>0</v>
      </c>
      <c r="BI1067" s="1">
        <f>IFERROR(IF($AE1067&gt;$AE1066,VLOOKUP($AC1067+AV$1,STOCK!$F$10:$AB$209,16,0),IF($AE1067=$AE1066,(IF(BI1066&gt;=1,BI1066-COUNTIFS($AE1066:$AE1066,$AC1067,AV1066:AV1066,$AI$1),0)),0)),0)</f>
        <v>0</v>
      </c>
      <c r="BJ1067" s="1">
        <f>IFERROR(IF($AE1067&gt;$AE1066,VLOOKUP($AC1067+AW$1,STOCK!$F$10:$AB$209,16,0),IF($AE1067=$AE1066,(IF(BJ1066&gt;=1,BJ1066-COUNTIFS($AE1066:$AE1066,$AC1067,AW1066:AW1066,$AI$1),0)),0)),0)</f>
        <v>0</v>
      </c>
      <c r="BK1067" s="1">
        <f>IFERROR(IF($AE1067&gt;$AE1066,VLOOKUP($AC1067+AX$1,STOCK!$F$10:$AB$209,16,0),IF($AE1067=$AE1066,(IF(BK1066&gt;=1,BK1066-COUNTIFS($AE1066:$AE1066,$AC1067,AX1066:AX1066,$AI$1),0)),0)),0)</f>
        <v>0</v>
      </c>
      <c r="BL1067" s="1">
        <f>IFERROR(IF($AE1067&gt;$AE1066,VLOOKUP($AC1067+AL$1,STOCK!$F$10:$AB$209,17,0),IF($AE1067=$AE1066,(IF(BL1066&gt;=1,BL1066-COUNTIFS($AE1066:$AE1066,$AC1067,AL1066:AL1066,$AI$2),0)),0)),0)</f>
        <v>0</v>
      </c>
      <c r="BM1067" s="1">
        <f>IFERROR(IF($AE1067&gt;$AE1066,VLOOKUP($AC1067+AM$1,STOCK!$F$10:$AB$209,17,0),IF($AE1067=$AE1066,(IF(BM1066&gt;=1,BM1066-COUNTIFS($AE1066:$AE1066,$AC1067,AM1066:AM1066,$AI$2),0)),0)),0)</f>
        <v>0</v>
      </c>
      <c r="BN1067" s="1">
        <f>IFERROR(IF($AE1067&gt;$AE1066,VLOOKUP($AC1067+AN$1,STOCK!$F$10:$AB$209,17,0),IF($AE1067=$AE1066,(IF(BN1066&gt;=1,BN1066-COUNTIFS($AE1066:$AE1066,$AC1067,AN1066:AN1066,$AI$2),0)),0)),0)</f>
        <v>0</v>
      </c>
      <c r="BO1067" s="1">
        <f>IFERROR(IF($AE1067&gt;$AE1066,VLOOKUP($AC1067+AO$1,STOCK!$F$10:$AB$209,17,0),IF($AE1067=$AE1066,(IF(BO1066&gt;=1,BO1066-COUNTIFS($AE1066:$AE1066,$AC1067,AO1066:AO1066,$AI$2),0)),0)),0)</f>
        <v>0</v>
      </c>
      <c r="BP1067" s="1">
        <f>IFERROR(IF($AE1067&gt;$AE1066,VLOOKUP($AC1067+AP$1,STOCK!$F$10:$AB$209,17,0),IF($AE1067=$AE1066,(IF(BP1066&gt;=1,BP1066-COUNTIFS($AE1066:$AE1066,$AC1067,AP1066:AP1066,$AI$2),0)),0)),0)</f>
        <v>0</v>
      </c>
      <c r="BQ1067" s="1">
        <f>IFERROR(IF($AE1067&gt;$AE1066,VLOOKUP($AC1067+AQ$1,STOCK!$F$10:$AB$209,17,0),IF($AE1067=$AE1066,(IF(BQ1066&gt;=1,BQ1066-COUNTIFS($AE1066:$AE1066,$AC1067,AQ1066:AQ1066,$AI$2),0)),0)),0)</f>
        <v>0</v>
      </c>
      <c r="BR1067" s="1">
        <f>IFERROR(IF($AE1067&gt;$AE1066,VLOOKUP($AC1067+AR$1,STOCK!$F$10:$AB$209,17,0),IF($AE1067=$AE1066,(IF(BR1066&gt;=1,BR1066-COUNTIFS($AE1066:$AE1066,$AC1067,AR1066:AR1066,$AI$2),0)),0)),0)</f>
        <v>0</v>
      </c>
      <c r="BS1067" s="1">
        <f>IFERROR(IF($AE1067&gt;$AE1066,VLOOKUP($AC1067+AS$1,STOCK!$F$10:$AB$209,17,0),IF($AE1067=$AE1066,(IF(BS1066&gt;=1,BS1066-COUNTIFS($AE1066:$AE1066,$AC1067,AS1066:AS1066,$AI$2),0)),0)),0)</f>
        <v>0</v>
      </c>
      <c r="BT1067" s="1">
        <f>IFERROR(IF($AE1067&gt;$AE1066,VLOOKUP($AC1067+AT$1,STOCK!$F$10:$AB$209,17,0),IF($AE1067=$AE1066,(IF(BT1066&gt;=1,BT1066-COUNTIFS($AE1066:$AE1066,$AC1067,AT1066:AT1066,$AI$2),0)),0)),0)</f>
        <v>0</v>
      </c>
      <c r="BU1067" s="1">
        <f>IFERROR(IF($AE1067&gt;$AE1066,VLOOKUP($AC1067+AU$1,STOCK!$F$10:$AB$209,17,0),IF($AE1067=$AE1066,(IF(BU1066&gt;=1,BU1066-COUNTIFS($AE1066:$AE1066,$AC1067,AU1066:AU1066,$AI$2),0)),0)),0)</f>
        <v>0</v>
      </c>
      <c r="BV1067" s="1">
        <f>IFERROR(IF($AE1067&gt;$AE1066,VLOOKUP($AC1067+AV$1,STOCK!$F$10:$AB$209,17,0),IF($AE1067=$AE1066,(IF(BV1066&gt;=1,BV1066-COUNTIFS($AE1066:$AE1066,$AC1067,AV1066:AV1066,$AI$2),0)),0)),0)</f>
        <v>0</v>
      </c>
      <c r="BW1067" s="1">
        <f>IFERROR(IF($AE1067&gt;$AE1066,VLOOKUP($AC1067+AW$1,STOCK!$F$10:$AB$209,17,0),IF($AE1067=$AE1066,(IF(BW1066&gt;=1,BW1066-COUNTIFS($AE1066:$AE1066,$AC1067,AW1066:AW1066,$AI$2),0)),0)),0)</f>
        <v>0</v>
      </c>
      <c r="BX1067" s="1">
        <f>IFERROR(IF($AE1067&gt;$AE1066,VLOOKUP($AC1067+AX$1,STOCK!$F$10:$AB$209,17,0),IF($AE1067=$AE1066,(IF(BX1066&gt;=1,BX1066-COUNTIFS($AE1066:$AE1066,$AC1067,AX1066:AX1066,$AI$2),0)),0)),0)</f>
        <v>0</v>
      </c>
    </row>
    <row r="1068" spans="29:76" x14ac:dyDescent="0.25">
      <c r="AC1068" s="1">
        <f t="shared" si="260"/>
        <v>0</v>
      </c>
      <c r="AD1068" s="1">
        <f>IFERROR(IF(LEN(AK1068)&gt;=1,VLOOKUP(HLOOKUP(AK1068,PROFILE!$K$5:$V$8,4,0),PROFILE!$F$1:$G$3,2,0),0),0)</f>
        <v>0</v>
      </c>
      <c r="AE1068" s="1">
        <f t="shared" si="261"/>
        <v>0</v>
      </c>
      <c r="AF1068" s="1">
        <v>1055</v>
      </c>
      <c r="AI1068" s="1" t="str">
        <f>IFERROR(IF($AH1068&gt;=1,VLOOKUP($AG1068,STUDENT!$O$8:$Z$1507,3,0),""),"")</f>
        <v/>
      </c>
      <c r="AJ1068" s="1" t="str">
        <f>IFERROR(IF($AH1068&gt;=1,VLOOKUP($AG1068,STUDENT!$O$8:$Z$1507,4,0),""),"")</f>
        <v/>
      </c>
      <c r="AK1068" s="1" t="str">
        <f>IFERROR(IF($AH1068&gt;=1,VLOOKUP($AG1068,STUDENT!$O$8:$Z$1507,6,0),""),"")</f>
        <v/>
      </c>
      <c r="AL1068" s="1" t="str">
        <f t="shared" si="262"/>
        <v/>
      </c>
      <c r="AM1068" s="1" t="str">
        <f t="shared" si="263"/>
        <v/>
      </c>
      <c r="AN1068" s="1" t="str">
        <f t="shared" si="264"/>
        <v/>
      </c>
      <c r="AO1068" s="1" t="str">
        <f t="shared" si="265"/>
        <v/>
      </c>
      <c r="AP1068" s="1" t="str">
        <f t="shared" si="266"/>
        <v/>
      </c>
      <c r="AQ1068" s="1" t="str">
        <f t="shared" si="267"/>
        <v/>
      </c>
      <c r="AR1068" s="1" t="str">
        <f t="shared" si="268"/>
        <v/>
      </c>
      <c r="AS1068" s="1" t="str">
        <f t="shared" si="269"/>
        <v/>
      </c>
      <c r="AT1068" s="1" t="str">
        <f t="shared" si="270"/>
        <v/>
      </c>
      <c r="AU1068" s="1" t="str">
        <f t="shared" si="271"/>
        <v/>
      </c>
      <c r="AV1068" s="1" t="str">
        <f t="shared" si="272"/>
        <v/>
      </c>
      <c r="AW1068" s="1" t="str">
        <f t="shared" si="273"/>
        <v/>
      </c>
      <c r="AX1068" s="1" t="str">
        <f t="shared" si="274"/>
        <v/>
      </c>
      <c r="AY1068" s="1">
        <f>IFERROR(IF($AE1068&gt;$AE1067,VLOOKUP($AC1068+AL$1,STOCK!$F$10:$AB$209,16,0),IF($AE1068=$AE1067,(IF(AY1067&gt;=1,AY1067-COUNTIFS($AE1067:$AE1067,$AC1068,AL1067:AL1067,$AI$1),0)),0)),0)</f>
        <v>0</v>
      </c>
      <c r="AZ1068" s="1">
        <f>IFERROR(IF($AE1068&gt;$AE1067,VLOOKUP($AC1068+AM$1,STOCK!$F$10:$AB$209,16,0),IF($AE1068=$AE1067,(IF(AZ1067&gt;=1,AZ1067-COUNTIFS($AE1067:$AE1067,$AC1068,AM1067:AM1067,$AI$1),0)),0)),0)</f>
        <v>0</v>
      </c>
      <c r="BA1068" s="1">
        <f>IFERROR(IF($AE1068&gt;$AE1067,VLOOKUP($AC1068+AN$1,STOCK!$F$10:$AB$209,16,0),IF($AE1068=$AE1067,(IF(BA1067&gt;=1,BA1067-COUNTIFS($AE1067:$AE1067,$AC1068,AN1067:AN1067,$AI$1),0)),0)),0)</f>
        <v>0</v>
      </c>
      <c r="BB1068" s="1">
        <f>IFERROR(IF($AE1068&gt;$AE1067,VLOOKUP($AC1068+AO$1,STOCK!$F$10:$AB$209,16,0),IF($AE1068=$AE1067,(IF(BB1067&gt;=1,BB1067-COUNTIFS($AE1067:$AE1067,$AC1068,AO1067:AO1067,$AI$1),0)),0)),0)</f>
        <v>0</v>
      </c>
      <c r="BC1068" s="1">
        <f>IFERROR(IF($AE1068&gt;$AE1067,VLOOKUP($AC1068+AP$1,STOCK!$F$10:$AB$209,16,0),IF($AE1068=$AE1067,(IF(BC1067&gt;=1,BC1067-COUNTIFS($AE1067:$AE1067,$AC1068,AP1067:AP1067,$AI$1),0)),0)),0)</f>
        <v>0</v>
      </c>
      <c r="BD1068" s="1">
        <f>IFERROR(IF($AE1068&gt;$AE1067,VLOOKUP($AC1068+AQ$1,STOCK!$F$10:$AB$209,16,0),IF($AE1068=$AE1067,(IF(BD1067&gt;=1,BD1067-COUNTIFS($AE1067:$AE1067,$AC1068,AQ1067:AQ1067,$AI$1),0)),0)),0)</f>
        <v>0</v>
      </c>
      <c r="BE1068" s="1">
        <f>IFERROR(IF($AE1068&gt;$AE1067,VLOOKUP($AC1068+AR$1,STOCK!$F$10:$AB$209,16,0),IF($AE1068=$AE1067,(IF(BE1067&gt;=1,BE1067-COUNTIFS($AE1067:$AE1067,$AC1068,AR1067:AR1067,$AI$1),0)),0)),0)</f>
        <v>0</v>
      </c>
      <c r="BF1068" s="1">
        <f>IFERROR(IF($AE1068&gt;$AE1067,VLOOKUP($AC1068+AS$1,STOCK!$F$10:$AB$209,16,0),IF($AE1068=$AE1067,(IF(BF1067&gt;=1,BF1067-COUNTIFS($AE1067:$AE1067,$AC1068,AS1067:AS1067,$AI$1),0)),0)),0)</f>
        <v>0</v>
      </c>
      <c r="BG1068" s="1">
        <f>IFERROR(IF($AE1068&gt;$AE1067,VLOOKUP($AC1068+AT$1,STOCK!$F$10:$AB$209,16,0),IF($AE1068=$AE1067,(IF(BG1067&gt;=1,BG1067-COUNTIFS($AE1067:$AE1067,$AC1068,AT1067:AT1067,$AI$1),0)),0)),0)</f>
        <v>0</v>
      </c>
      <c r="BH1068" s="1">
        <f>IFERROR(IF($AE1068&gt;$AE1067,VLOOKUP($AC1068+AU$1,STOCK!$F$10:$AB$209,16,0),IF($AE1068=$AE1067,(IF(BH1067&gt;=1,BH1067-COUNTIFS($AE1067:$AE1067,$AC1068,AU1067:AU1067,$AI$1),0)),0)),0)</f>
        <v>0</v>
      </c>
      <c r="BI1068" s="1">
        <f>IFERROR(IF($AE1068&gt;$AE1067,VLOOKUP($AC1068+AV$1,STOCK!$F$10:$AB$209,16,0),IF($AE1068=$AE1067,(IF(BI1067&gt;=1,BI1067-COUNTIFS($AE1067:$AE1067,$AC1068,AV1067:AV1067,$AI$1),0)),0)),0)</f>
        <v>0</v>
      </c>
      <c r="BJ1068" s="1">
        <f>IFERROR(IF($AE1068&gt;$AE1067,VLOOKUP($AC1068+AW$1,STOCK!$F$10:$AB$209,16,0),IF($AE1068=$AE1067,(IF(BJ1067&gt;=1,BJ1067-COUNTIFS($AE1067:$AE1067,$AC1068,AW1067:AW1067,$AI$1),0)),0)),0)</f>
        <v>0</v>
      </c>
      <c r="BK1068" s="1">
        <f>IFERROR(IF($AE1068&gt;$AE1067,VLOOKUP($AC1068+AX$1,STOCK!$F$10:$AB$209,16,0),IF($AE1068=$AE1067,(IF(BK1067&gt;=1,BK1067-COUNTIFS($AE1067:$AE1067,$AC1068,AX1067:AX1067,$AI$1),0)),0)),0)</f>
        <v>0</v>
      </c>
      <c r="BL1068" s="1">
        <f>IFERROR(IF($AE1068&gt;$AE1067,VLOOKUP($AC1068+AL$1,STOCK!$F$10:$AB$209,17,0),IF($AE1068=$AE1067,(IF(BL1067&gt;=1,BL1067-COUNTIFS($AE1067:$AE1067,$AC1068,AL1067:AL1067,$AI$2),0)),0)),0)</f>
        <v>0</v>
      </c>
      <c r="BM1068" s="1">
        <f>IFERROR(IF($AE1068&gt;$AE1067,VLOOKUP($AC1068+AM$1,STOCK!$F$10:$AB$209,17,0),IF($AE1068=$AE1067,(IF(BM1067&gt;=1,BM1067-COUNTIFS($AE1067:$AE1067,$AC1068,AM1067:AM1067,$AI$2),0)),0)),0)</f>
        <v>0</v>
      </c>
      <c r="BN1068" s="1">
        <f>IFERROR(IF($AE1068&gt;$AE1067,VLOOKUP($AC1068+AN$1,STOCK!$F$10:$AB$209,17,0),IF($AE1068=$AE1067,(IF(BN1067&gt;=1,BN1067-COUNTIFS($AE1067:$AE1067,$AC1068,AN1067:AN1067,$AI$2),0)),0)),0)</f>
        <v>0</v>
      </c>
      <c r="BO1068" s="1">
        <f>IFERROR(IF($AE1068&gt;$AE1067,VLOOKUP($AC1068+AO$1,STOCK!$F$10:$AB$209,17,0),IF($AE1068=$AE1067,(IF(BO1067&gt;=1,BO1067-COUNTIFS($AE1067:$AE1067,$AC1068,AO1067:AO1067,$AI$2),0)),0)),0)</f>
        <v>0</v>
      </c>
      <c r="BP1068" s="1">
        <f>IFERROR(IF($AE1068&gt;$AE1067,VLOOKUP($AC1068+AP$1,STOCK!$F$10:$AB$209,17,0),IF($AE1068=$AE1067,(IF(BP1067&gt;=1,BP1067-COUNTIFS($AE1067:$AE1067,$AC1068,AP1067:AP1067,$AI$2),0)),0)),0)</f>
        <v>0</v>
      </c>
      <c r="BQ1068" s="1">
        <f>IFERROR(IF($AE1068&gt;$AE1067,VLOOKUP($AC1068+AQ$1,STOCK!$F$10:$AB$209,17,0),IF($AE1068=$AE1067,(IF(BQ1067&gt;=1,BQ1067-COUNTIFS($AE1067:$AE1067,$AC1068,AQ1067:AQ1067,$AI$2),0)),0)),0)</f>
        <v>0</v>
      </c>
      <c r="BR1068" s="1">
        <f>IFERROR(IF($AE1068&gt;$AE1067,VLOOKUP($AC1068+AR$1,STOCK!$F$10:$AB$209,17,0),IF($AE1068=$AE1067,(IF(BR1067&gt;=1,BR1067-COUNTIFS($AE1067:$AE1067,$AC1068,AR1067:AR1067,$AI$2),0)),0)),0)</f>
        <v>0</v>
      </c>
      <c r="BS1068" s="1">
        <f>IFERROR(IF($AE1068&gt;$AE1067,VLOOKUP($AC1068+AS$1,STOCK!$F$10:$AB$209,17,0),IF($AE1068=$AE1067,(IF(BS1067&gt;=1,BS1067-COUNTIFS($AE1067:$AE1067,$AC1068,AS1067:AS1067,$AI$2),0)),0)),0)</f>
        <v>0</v>
      </c>
      <c r="BT1068" s="1">
        <f>IFERROR(IF($AE1068&gt;$AE1067,VLOOKUP($AC1068+AT$1,STOCK!$F$10:$AB$209,17,0),IF($AE1068=$AE1067,(IF(BT1067&gt;=1,BT1067-COUNTIFS($AE1067:$AE1067,$AC1068,AT1067:AT1067,$AI$2),0)),0)),0)</f>
        <v>0</v>
      </c>
      <c r="BU1068" s="1">
        <f>IFERROR(IF($AE1068&gt;$AE1067,VLOOKUP($AC1068+AU$1,STOCK!$F$10:$AB$209,17,0),IF($AE1068=$AE1067,(IF(BU1067&gt;=1,BU1067-COUNTIFS($AE1067:$AE1067,$AC1068,AU1067:AU1067,$AI$2),0)),0)),0)</f>
        <v>0</v>
      </c>
      <c r="BV1068" s="1">
        <f>IFERROR(IF($AE1068&gt;$AE1067,VLOOKUP($AC1068+AV$1,STOCK!$F$10:$AB$209,17,0),IF($AE1068=$AE1067,(IF(BV1067&gt;=1,BV1067-COUNTIFS($AE1067:$AE1067,$AC1068,AV1067:AV1067,$AI$2),0)),0)),0)</f>
        <v>0</v>
      </c>
      <c r="BW1068" s="1">
        <f>IFERROR(IF($AE1068&gt;$AE1067,VLOOKUP($AC1068+AW$1,STOCK!$F$10:$AB$209,17,0),IF($AE1068=$AE1067,(IF(BW1067&gt;=1,BW1067-COUNTIFS($AE1067:$AE1067,$AC1068,AW1067:AW1067,$AI$2),0)),0)),0)</f>
        <v>0</v>
      </c>
      <c r="BX1068" s="1">
        <f>IFERROR(IF($AE1068&gt;$AE1067,VLOOKUP($AC1068+AX$1,STOCK!$F$10:$AB$209,17,0),IF($AE1068=$AE1067,(IF(BX1067&gt;=1,BX1067-COUNTIFS($AE1067:$AE1067,$AC1068,AX1067:AX1067,$AI$2),0)),0)),0)</f>
        <v>0</v>
      </c>
    </row>
    <row r="1069" spans="29:76" x14ac:dyDescent="0.25">
      <c r="AC1069" s="1">
        <f t="shared" si="260"/>
        <v>0</v>
      </c>
      <c r="AD1069" s="1">
        <f>IFERROR(IF(LEN(AK1069)&gt;=1,VLOOKUP(HLOOKUP(AK1069,PROFILE!$K$5:$V$8,4,0),PROFILE!$F$1:$G$3,2,0),0),0)</f>
        <v>0</v>
      </c>
      <c r="AE1069" s="1">
        <f t="shared" si="261"/>
        <v>0</v>
      </c>
      <c r="AF1069" s="1">
        <v>1056</v>
      </c>
      <c r="AI1069" s="1" t="str">
        <f>IFERROR(IF($AH1069&gt;=1,VLOOKUP($AG1069,STUDENT!$O$8:$Z$1507,3,0),""),"")</f>
        <v/>
      </c>
      <c r="AJ1069" s="1" t="str">
        <f>IFERROR(IF($AH1069&gt;=1,VLOOKUP($AG1069,STUDENT!$O$8:$Z$1507,4,0),""),"")</f>
        <v/>
      </c>
      <c r="AK1069" s="1" t="str">
        <f>IFERROR(IF($AH1069&gt;=1,VLOOKUP($AG1069,STUDENT!$O$8:$Z$1507,6,0),""),"")</f>
        <v/>
      </c>
      <c r="AL1069" s="1" t="str">
        <f t="shared" si="262"/>
        <v/>
      </c>
      <c r="AM1069" s="1" t="str">
        <f t="shared" si="263"/>
        <v/>
      </c>
      <c r="AN1069" s="1" t="str">
        <f t="shared" si="264"/>
        <v/>
      </c>
      <c r="AO1069" s="1" t="str">
        <f t="shared" si="265"/>
        <v/>
      </c>
      <c r="AP1069" s="1" t="str">
        <f t="shared" si="266"/>
        <v/>
      </c>
      <c r="AQ1069" s="1" t="str">
        <f t="shared" si="267"/>
        <v/>
      </c>
      <c r="AR1069" s="1" t="str">
        <f t="shared" si="268"/>
        <v/>
      </c>
      <c r="AS1069" s="1" t="str">
        <f t="shared" si="269"/>
        <v/>
      </c>
      <c r="AT1069" s="1" t="str">
        <f t="shared" si="270"/>
        <v/>
      </c>
      <c r="AU1069" s="1" t="str">
        <f t="shared" si="271"/>
        <v/>
      </c>
      <c r="AV1069" s="1" t="str">
        <f t="shared" si="272"/>
        <v/>
      </c>
      <c r="AW1069" s="1" t="str">
        <f t="shared" si="273"/>
        <v/>
      </c>
      <c r="AX1069" s="1" t="str">
        <f t="shared" si="274"/>
        <v/>
      </c>
      <c r="AY1069" s="1">
        <f>IFERROR(IF($AE1069&gt;$AE1068,VLOOKUP($AC1069+AL$1,STOCK!$F$10:$AB$209,16,0),IF($AE1069=$AE1068,(IF(AY1068&gt;=1,AY1068-COUNTIFS($AE1068:$AE1068,$AC1069,AL1068:AL1068,$AI$1),0)),0)),0)</f>
        <v>0</v>
      </c>
      <c r="AZ1069" s="1">
        <f>IFERROR(IF($AE1069&gt;$AE1068,VLOOKUP($AC1069+AM$1,STOCK!$F$10:$AB$209,16,0),IF($AE1069=$AE1068,(IF(AZ1068&gt;=1,AZ1068-COUNTIFS($AE1068:$AE1068,$AC1069,AM1068:AM1068,$AI$1),0)),0)),0)</f>
        <v>0</v>
      </c>
      <c r="BA1069" s="1">
        <f>IFERROR(IF($AE1069&gt;$AE1068,VLOOKUP($AC1069+AN$1,STOCK!$F$10:$AB$209,16,0),IF($AE1069=$AE1068,(IF(BA1068&gt;=1,BA1068-COUNTIFS($AE1068:$AE1068,$AC1069,AN1068:AN1068,$AI$1),0)),0)),0)</f>
        <v>0</v>
      </c>
      <c r="BB1069" s="1">
        <f>IFERROR(IF($AE1069&gt;$AE1068,VLOOKUP($AC1069+AO$1,STOCK!$F$10:$AB$209,16,0),IF($AE1069=$AE1068,(IF(BB1068&gt;=1,BB1068-COUNTIFS($AE1068:$AE1068,$AC1069,AO1068:AO1068,$AI$1),0)),0)),0)</f>
        <v>0</v>
      </c>
      <c r="BC1069" s="1">
        <f>IFERROR(IF($AE1069&gt;$AE1068,VLOOKUP($AC1069+AP$1,STOCK!$F$10:$AB$209,16,0),IF($AE1069=$AE1068,(IF(BC1068&gt;=1,BC1068-COUNTIFS($AE1068:$AE1068,$AC1069,AP1068:AP1068,$AI$1),0)),0)),0)</f>
        <v>0</v>
      </c>
      <c r="BD1069" s="1">
        <f>IFERROR(IF($AE1069&gt;$AE1068,VLOOKUP($AC1069+AQ$1,STOCK!$F$10:$AB$209,16,0),IF($AE1069=$AE1068,(IF(BD1068&gt;=1,BD1068-COUNTIFS($AE1068:$AE1068,$AC1069,AQ1068:AQ1068,$AI$1),0)),0)),0)</f>
        <v>0</v>
      </c>
      <c r="BE1069" s="1">
        <f>IFERROR(IF($AE1069&gt;$AE1068,VLOOKUP($AC1069+AR$1,STOCK!$F$10:$AB$209,16,0),IF($AE1069=$AE1068,(IF(BE1068&gt;=1,BE1068-COUNTIFS($AE1068:$AE1068,$AC1069,AR1068:AR1068,$AI$1),0)),0)),0)</f>
        <v>0</v>
      </c>
      <c r="BF1069" s="1">
        <f>IFERROR(IF($AE1069&gt;$AE1068,VLOOKUP($AC1069+AS$1,STOCK!$F$10:$AB$209,16,0),IF($AE1069=$AE1068,(IF(BF1068&gt;=1,BF1068-COUNTIFS($AE1068:$AE1068,$AC1069,AS1068:AS1068,$AI$1),0)),0)),0)</f>
        <v>0</v>
      </c>
      <c r="BG1069" s="1">
        <f>IFERROR(IF($AE1069&gt;$AE1068,VLOOKUP($AC1069+AT$1,STOCK!$F$10:$AB$209,16,0),IF($AE1069=$AE1068,(IF(BG1068&gt;=1,BG1068-COUNTIFS($AE1068:$AE1068,$AC1069,AT1068:AT1068,$AI$1),0)),0)),0)</f>
        <v>0</v>
      </c>
      <c r="BH1069" s="1">
        <f>IFERROR(IF($AE1069&gt;$AE1068,VLOOKUP($AC1069+AU$1,STOCK!$F$10:$AB$209,16,0),IF($AE1069=$AE1068,(IF(BH1068&gt;=1,BH1068-COUNTIFS($AE1068:$AE1068,$AC1069,AU1068:AU1068,$AI$1),0)),0)),0)</f>
        <v>0</v>
      </c>
      <c r="BI1069" s="1">
        <f>IFERROR(IF($AE1069&gt;$AE1068,VLOOKUP($AC1069+AV$1,STOCK!$F$10:$AB$209,16,0),IF($AE1069=$AE1068,(IF(BI1068&gt;=1,BI1068-COUNTIFS($AE1068:$AE1068,$AC1069,AV1068:AV1068,$AI$1),0)),0)),0)</f>
        <v>0</v>
      </c>
      <c r="BJ1069" s="1">
        <f>IFERROR(IF($AE1069&gt;$AE1068,VLOOKUP($AC1069+AW$1,STOCK!$F$10:$AB$209,16,0),IF($AE1069=$AE1068,(IF(BJ1068&gt;=1,BJ1068-COUNTIFS($AE1068:$AE1068,$AC1069,AW1068:AW1068,$AI$1),0)),0)),0)</f>
        <v>0</v>
      </c>
      <c r="BK1069" s="1">
        <f>IFERROR(IF($AE1069&gt;$AE1068,VLOOKUP($AC1069+AX$1,STOCK!$F$10:$AB$209,16,0),IF($AE1069=$AE1068,(IF(BK1068&gt;=1,BK1068-COUNTIFS($AE1068:$AE1068,$AC1069,AX1068:AX1068,$AI$1),0)),0)),0)</f>
        <v>0</v>
      </c>
      <c r="BL1069" s="1">
        <f>IFERROR(IF($AE1069&gt;$AE1068,VLOOKUP($AC1069+AL$1,STOCK!$F$10:$AB$209,17,0),IF($AE1069=$AE1068,(IF(BL1068&gt;=1,BL1068-COUNTIFS($AE1068:$AE1068,$AC1069,AL1068:AL1068,$AI$2),0)),0)),0)</f>
        <v>0</v>
      </c>
      <c r="BM1069" s="1">
        <f>IFERROR(IF($AE1069&gt;$AE1068,VLOOKUP($AC1069+AM$1,STOCK!$F$10:$AB$209,17,0),IF($AE1069=$AE1068,(IF(BM1068&gt;=1,BM1068-COUNTIFS($AE1068:$AE1068,$AC1069,AM1068:AM1068,$AI$2),0)),0)),0)</f>
        <v>0</v>
      </c>
      <c r="BN1069" s="1">
        <f>IFERROR(IF($AE1069&gt;$AE1068,VLOOKUP($AC1069+AN$1,STOCK!$F$10:$AB$209,17,0),IF($AE1069=$AE1068,(IF(BN1068&gt;=1,BN1068-COUNTIFS($AE1068:$AE1068,$AC1069,AN1068:AN1068,$AI$2),0)),0)),0)</f>
        <v>0</v>
      </c>
      <c r="BO1069" s="1">
        <f>IFERROR(IF($AE1069&gt;$AE1068,VLOOKUP($AC1069+AO$1,STOCK!$F$10:$AB$209,17,0),IF($AE1069=$AE1068,(IF(BO1068&gt;=1,BO1068-COUNTIFS($AE1068:$AE1068,$AC1069,AO1068:AO1068,$AI$2),0)),0)),0)</f>
        <v>0</v>
      </c>
      <c r="BP1069" s="1">
        <f>IFERROR(IF($AE1069&gt;$AE1068,VLOOKUP($AC1069+AP$1,STOCK!$F$10:$AB$209,17,0),IF($AE1069=$AE1068,(IF(BP1068&gt;=1,BP1068-COUNTIFS($AE1068:$AE1068,$AC1069,AP1068:AP1068,$AI$2),0)),0)),0)</f>
        <v>0</v>
      </c>
      <c r="BQ1069" s="1">
        <f>IFERROR(IF($AE1069&gt;$AE1068,VLOOKUP($AC1069+AQ$1,STOCK!$F$10:$AB$209,17,0),IF($AE1069=$AE1068,(IF(BQ1068&gt;=1,BQ1068-COUNTIFS($AE1068:$AE1068,$AC1069,AQ1068:AQ1068,$AI$2),0)),0)),0)</f>
        <v>0</v>
      </c>
      <c r="BR1069" s="1">
        <f>IFERROR(IF($AE1069&gt;$AE1068,VLOOKUP($AC1069+AR$1,STOCK!$F$10:$AB$209,17,0),IF($AE1069=$AE1068,(IF(BR1068&gt;=1,BR1068-COUNTIFS($AE1068:$AE1068,$AC1069,AR1068:AR1068,$AI$2),0)),0)),0)</f>
        <v>0</v>
      </c>
      <c r="BS1069" s="1">
        <f>IFERROR(IF($AE1069&gt;$AE1068,VLOOKUP($AC1069+AS$1,STOCK!$F$10:$AB$209,17,0),IF($AE1069=$AE1068,(IF(BS1068&gt;=1,BS1068-COUNTIFS($AE1068:$AE1068,$AC1069,AS1068:AS1068,$AI$2),0)),0)),0)</f>
        <v>0</v>
      </c>
      <c r="BT1069" s="1">
        <f>IFERROR(IF($AE1069&gt;$AE1068,VLOOKUP($AC1069+AT$1,STOCK!$F$10:$AB$209,17,0),IF($AE1069=$AE1068,(IF(BT1068&gt;=1,BT1068-COUNTIFS($AE1068:$AE1068,$AC1069,AT1068:AT1068,$AI$2),0)),0)),0)</f>
        <v>0</v>
      </c>
      <c r="BU1069" s="1">
        <f>IFERROR(IF($AE1069&gt;$AE1068,VLOOKUP($AC1069+AU$1,STOCK!$F$10:$AB$209,17,0),IF($AE1069=$AE1068,(IF(BU1068&gt;=1,BU1068-COUNTIFS($AE1068:$AE1068,$AC1069,AU1068:AU1068,$AI$2),0)),0)),0)</f>
        <v>0</v>
      </c>
      <c r="BV1069" s="1">
        <f>IFERROR(IF($AE1069&gt;$AE1068,VLOOKUP($AC1069+AV$1,STOCK!$F$10:$AB$209,17,0),IF($AE1069=$AE1068,(IF(BV1068&gt;=1,BV1068-COUNTIFS($AE1068:$AE1068,$AC1069,AV1068:AV1068,$AI$2),0)),0)),0)</f>
        <v>0</v>
      </c>
      <c r="BW1069" s="1">
        <f>IFERROR(IF($AE1069&gt;$AE1068,VLOOKUP($AC1069+AW$1,STOCK!$F$10:$AB$209,17,0),IF($AE1069=$AE1068,(IF(BW1068&gt;=1,BW1068-COUNTIFS($AE1068:$AE1068,$AC1069,AW1068:AW1068,$AI$2),0)),0)),0)</f>
        <v>0</v>
      </c>
      <c r="BX1069" s="1">
        <f>IFERROR(IF($AE1069&gt;$AE1068,VLOOKUP($AC1069+AX$1,STOCK!$F$10:$AB$209,17,0),IF($AE1069=$AE1068,(IF(BX1068&gt;=1,BX1068-COUNTIFS($AE1068:$AE1068,$AC1069,AX1068:AX1068,$AI$2),0)),0)),0)</f>
        <v>0</v>
      </c>
    </row>
    <row r="1070" spans="29:76" x14ac:dyDescent="0.25">
      <c r="AC1070" s="1">
        <f t="shared" si="260"/>
        <v>0</v>
      </c>
      <c r="AD1070" s="1">
        <f>IFERROR(IF(LEN(AK1070)&gt;=1,VLOOKUP(HLOOKUP(AK1070,PROFILE!$K$5:$V$8,4,0),PROFILE!$F$1:$G$3,2,0),0),0)</f>
        <v>0</v>
      </c>
      <c r="AE1070" s="1">
        <f t="shared" si="261"/>
        <v>0</v>
      </c>
      <c r="AF1070" s="1">
        <v>1057</v>
      </c>
      <c r="AI1070" s="1" t="str">
        <f>IFERROR(IF($AH1070&gt;=1,VLOOKUP($AG1070,STUDENT!$O$8:$Z$1507,3,0),""),"")</f>
        <v/>
      </c>
      <c r="AJ1070" s="1" t="str">
        <f>IFERROR(IF($AH1070&gt;=1,VLOOKUP($AG1070,STUDENT!$O$8:$Z$1507,4,0),""),"")</f>
        <v/>
      </c>
      <c r="AK1070" s="1" t="str">
        <f>IFERROR(IF($AH1070&gt;=1,VLOOKUP($AG1070,STUDENT!$O$8:$Z$1507,6,0),""),"")</f>
        <v/>
      </c>
      <c r="AL1070" s="1" t="str">
        <f t="shared" si="262"/>
        <v/>
      </c>
      <c r="AM1070" s="1" t="str">
        <f t="shared" si="263"/>
        <v/>
      </c>
      <c r="AN1070" s="1" t="str">
        <f t="shared" si="264"/>
        <v/>
      </c>
      <c r="AO1070" s="1" t="str">
        <f t="shared" si="265"/>
        <v/>
      </c>
      <c r="AP1070" s="1" t="str">
        <f t="shared" si="266"/>
        <v/>
      </c>
      <c r="AQ1070" s="1" t="str">
        <f t="shared" si="267"/>
        <v/>
      </c>
      <c r="AR1070" s="1" t="str">
        <f t="shared" si="268"/>
        <v/>
      </c>
      <c r="AS1070" s="1" t="str">
        <f t="shared" si="269"/>
        <v/>
      </c>
      <c r="AT1070" s="1" t="str">
        <f t="shared" si="270"/>
        <v/>
      </c>
      <c r="AU1070" s="1" t="str">
        <f t="shared" si="271"/>
        <v/>
      </c>
      <c r="AV1070" s="1" t="str">
        <f t="shared" si="272"/>
        <v/>
      </c>
      <c r="AW1070" s="1" t="str">
        <f t="shared" si="273"/>
        <v/>
      </c>
      <c r="AX1070" s="1" t="str">
        <f t="shared" si="274"/>
        <v/>
      </c>
      <c r="AY1070" s="1">
        <f>IFERROR(IF($AE1070&gt;$AE1069,VLOOKUP($AC1070+AL$1,STOCK!$F$10:$AB$209,16,0),IF($AE1070=$AE1069,(IF(AY1069&gt;=1,AY1069-COUNTIFS($AE1069:$AE1069,$AC1070,AL1069:AL1069,$AI$1),0)),0)),0)</f>
        <v>0</v>
      </c>
      <c r="AZ1070" s="1">
        <f>IFERROR(IF($AE1070&gt;$AE1069,VLOOKUP($AC1070+AM$1,STOCK!$F$10:$AB$209,16,0),IF($AE1070=$AE1069,(IF(AZ1069&gt;=1,AZ1069-COUNTIFS($AE1069:$AE1069,$AC1070,AM1069:AM1069,$AI$1),0)),0)),0)</f>
        <v>0</v>
      </c>
      <c r="BA1070" s="1">
        <f>IFERROR(IF($AE1070&gt;$AE1069,VLOOKUP($AC1070+AN$1,STOCK!$F$10:$AB$209,16,0),IF($AE1070=$AE1069,(IF(BA1069&gt;=1,BA1069-COUNTIFS($AE1069:$AE1069,$AC1070,AN1069:AN1069,$AI$1),0)),0)),0)</f>
        <v>0</v>
      </c>
      <c r="BB1070" s="1">
        <f>IFERROR(IF($AE1070&gt;$AE1069,VLOOKUP($AC1070+AO$1,STOCK!$F$10:$AB$209,16,0),IF($AE1070=$AE1069,(IF(BB1069&gt;=1,BB1069-COUNTIFS($AE1069:$AE1069,$AC1070,AO1069:AO1069,$AI$1),0)),0)),0)</f>
        <v>0</v>
      </c>
      <c r="BC1070" s="1">
        <f>IFERROR(IF($AE1070&gt;$AE1069,VLOOKUP($AC1070+AP$1,STOCK!$F$10:$AB$209,16,0),IF($AE1070=$AE1069,(IF(BC1069&gt;=1,BC1069-COUNTIFS($AE1069:$AE1069,$AC1070,AP1069:AP1069,$AI$1),0)),0)),0)</f>
        <v>0</v>
      </c>
      <c r="BD1070" s="1">
        <f>IFERROR(IF($AE1070&gt;$AE1069,VLOOKUP($AC1070+AQ$1,STOCK!$F$10:$AB$209,16,0),IF($AE1070=$AE1069,(IF(BD1069&gt;=1,BD1069-COUNTIFS($AE1069:$AE1069,$AC1070,AQ1069:AQ1069,$AI$1),0)),0)),0)</f>
        <v>0</v>
      </c>
      <c r="BE1070" s="1">
        <f>IFERROR(IF($AE1070&gt;$AE1069,VLOOKUP($AC1070+AR$1,STOCK!$F$10:$AB$209,16,0),IF($AE1070=$AE1069,(IF(BE1069&gt;=1,BE1069-COUNTIFS($AE1069:$AE1069,$AC1070,AR1069:AR1069,$AI$1),0)),0)),0)</f>
        <v>0</v>
      </c>
      <c r="BF1070" s="1">
        <f>IFERROR(IF($AE1070&gt;$AE1069,VLOOKUP($AC1070+AS$1,STOCK!$F$10:$AB$209,16,0),IF($AE1070=$AE1069,(IF(BF1069&gt;=1,BF1069-COUNTIFS($AE1069:$AE1069,$AC1070,AS1069:AS1069,$AI$1),0)),0)),0)</f>
        <v>0</v>
      </c>
      <c r="BG1070" s="1">
        <f>IFERROR(IF($AE1070&gt;$AE1069,VLOOKUP($AC1070+AT$1,STOCK!$F$10:$AB$209,16,0),IF($AE1070=$AE1069,(IF(BG1069&gt;=1,BG1069-COUNTIFS($AE1069:$AE1069,$AC1070,AT1069:AT1069,$AI$1),0)),0)),0)</f>
        <v>0</v>
      </c>
      <c r="BH1070" s="1">
        <f>IFERROR(IF($AE1070&gt;$AE1069,VLOOKUP($AC1070+AU$1,STOCK!$F$10:$AB$209,16,0),IF($AE1070=$AE1069,(IF(BH1069&gt;=1,BH1069-COUNTIFS($AE1069:$AE1069,$AC1070,AU1069:AU1069,$AI$1),0)),0)),0)</f>
        <v>0</v>
      </c>
      <c r="BI1070" s="1">
        <f>IFERROR(IF($AE1070&gt;$AE1069,VLOOKUP($AC1070+AV$1,STOCK!$F$10:$AB$209,16,0),IF($AE1070=$AE1069,(IF(BI1069&gt;=1,BI1069-COUNTIFS($AE1069:$AE1069,$AC1070,AV1069:AV1069,$AI$1),0)),0)),0)</f>
        <v>0</v>
      </c>
      <c r="BJ1070" s="1">
        <f>IFERROR(IF($AE1070&gt;$AE1069,VLOOKUP($AC1070+AW$1,STOCK!$F$10:$AB$209,16,0),IF($AE1070=$AE1069,(IF(BJ1069&gt;=1,BJ1069-COUNTIFS($AE1069:$AE1069,$AC1070,AW1069:AW1069,$AI$1),0)),0)),0)</f>
        <v>0</v>
      </c>
      <c r="BK1070" s="1">
        <f>IFERROR(IF($AE1070&gt;$AE1069,VLOOKUP($AC1070+AX$1,STOCK!$F$10:$AB$209,16,0),IF($AE1070=$AE1069,(IF(BK1069&gt;=1,BK1069-COUNTIFS($AE1069:$AE1069,$AC1070,AX1069:AX1069,$AI$1),0)),0)),0)</f>
        <v>0</v>
      </c>
      <c r="BL1070" s="1">
        <f>IFERROR(IF($AE1070&gt;$AE1069,VLOOKUP($AC1070+AL$1,STOCK!$F$10:$AB$209,17,0),IF($AE1070=$AE1069,(IF(BL1069&gt;=1,BL1069-COUNTIFS($AE1069:$AE1069,$AC1070,AL1069:AL1069,$AI$2),0)),0)),0)</f>
        <v>0</v>
      </c>
      <c r="BM1070" s="1">
        <f>IFERROR(IF($AE1070&gt;$AE1069,VLOOKUP($AC1070+AM$1,STOCK!$F$10:$AB$209,17,0),IF($AE1070=$AE1069,(IF(BM1069&gt;=1,BM1069-COUNTIFS($AE1069:$AE1069,$AC1070,AM1069:AM1069,$AI$2),0)),0)),0)</f>
        <v>0</v>
      </c>
      <c r="BN1070" s="1">
        <f>IFERROR(IF($AE1070&gt;$AE1069,VLOOKUP($AC1070+AN$1,STOCK!$F$10:$AB$209,17,0),IF($AE1070=$AE1069,(IF(BN1069&gt;=1,BN1069-COUNTIFS($AE1069:$AE1069,$AC1070,AN1069:AN1069,$AI$2),0)),0)),0)</f>
        <v>0</v>
      </c>
      <c r="BO1070" s="1">
        <f>IFERROR(IF($AE1070&gt;$AE1069,VLOOKUP($AC1070+AO$1,STOCK!$F$10:$AB$209,17,0),IF($AE1070=$AE1069,(IF(BO1069&gt;=1,BO1069-COUNTIFS($AE1069:$AE1069,$AC1070,AO1069:AO1069,$AI$2),0)),0)),0)</f>
        <v>0</v>
      </c>
      <c r="BP1070" s="1">
        <f>IFERROR(IF($AE1070&gt;$AE1069,VLOOKUP($AC1070+AP$1,STOCK!$F$10:$AB$209,17,0),IF($AE1070=$AE1069,(IF(BP1069&gt;=1,BP1069-COUNTIFS($AE1069:$AE1069,$AC1070,AP1069:AP1069,$AI$2),0)),0)),0)</f>
        <v>0</v>
      </c>
      <c r="BQ1070" s="1">
        <f>IFERROR(IF($AE1070&gt;$AE1069,VLOOKUP($AC1070+AQ$1,STOCK!$F$10:$AB$209,17,0),IF($AE1070=$AE1069,(IF(BQ1069&gt;=1,BQ1069-COUNTIFS($AE1069:$AE1069,$AC1070,AQ1069:AQ1069,$AI$2),0)),0)),0)</f>
        <v>0</v>
      </c>
      <c r="BR1070" s="1">
        <f>IFERROR(IF($AE1070&gt;$AE1069,VLOOKUP($AC1070+AR$1,STOCK!$F$10:$AB$209,17,0),IF($AE1070=$AE1069,(IF(BR1069&gt;=1,BR1069-COUNTIFS($AE1069:$AE1069,$AC1070,AR1069:AR1069,$AI$2),0)),0)),0)</f>
        <v>0</v>
      </c>
      <c r="BS1070" s="1">
        <f>IFERROR(IF($AE1070&gt;$AE1069,VLOOKUP($AC1070+AS$1,STOCK!$F$10:$AB$209,17,0),IF($AE1070=$AE1069,(IF(BS1069&gt;=1,BS1069-COUNTIFS($AE1069:$AE1069,$AC1070,AS1069:AS1069,$AI$2),0)),0)),0)</f>
        <v>0</v>
      </c>
      <c r="BT1070" s="1">
        <f>IFERROR(IF($AE1070&gt;$AE1069,VLOOKUP($AC1070+AT$1,STOCK!$F$10:$AB$209,17,0),IF($AE1070=$AE1069,(IF(BT1069&gt;=1,BT1069-COUNTIFS($AE1069:$AE1069,$AC1070,AT1069:AT1069,$AI$2),0)),0)),0)</f>
        <v>0</v>
      </c>
      <c r="BU1070" s="1">
        <f>IFERROR(IF($AE1070&gt;$AE1069,VLOOKUP($AC1070+AU$1,STOCK!$F$10:$AB$209,17,0),IF($AE1070=$AE1069,(IF(BU1069&gt;=1,BU1069-COUNTIFS($AE1069:$AE1069,$AC1070,AU1069:AU1069,$AI$2),0)),0)),0)</f>
        <v>0</v>
      </c>
      <c r="BV1070" s="1">
        <f>IFERROR(IF($AE1070&gt;$AE1069,VLOOKUP($AC1070+AV$1,STOCK!$F$10:$AB$209,17,0),IF($AE1070=$AE1069,(IF(BV1069&gt;=1,BV1069-COUNTIFS($AE1069:$AE1069,$AC1070,AV1069:AV1069,$AI$2),0)),0)),0)</f>
        <v>0</v>
      </c>
      <c r="BW1070" s="1">
        <f>IFERROR(IF($AE1070&gt;$AE1069,VLOOKUP($AC1070+AW$1,STOCK!$F$10:$AB$209,17,0),IF($AE1070=$AE1069,(IF(BW1069&gt;=1,BW1069-COUNTIFS($AE1069:$AE1069,$AC1070,AW1069:AW1069,$AI$2),0)),0)),0)</f>
        <v>0</v>
      </c>
      <c r="BX1070" s="1">
        <f>IFERROR(IF($AE1070&gt;$AE1069,VLOOKUP($AC1070+AX$1,STOCK!$F$10:$AB$209,17,0),IF($AE1070=$AE1069,(IF(BX1069&gt;=1,BX1069-COUNTIFS($AE1069:$AE1069,$AC1070,AX1069:AX1069,$AI$2),0)),0)),0)</f>
        <v>0</v>
      </c>
    </row>
    <row r="1071" spans="29:76" x14ac:dyDescent="0.25">
      <c r="AC1071" s="1">
        <f t="shared" si="260"/>
        <v>0</v>
      </c>
      <c r="AD1071" s="1">
        <f>IFERROR(IF(LEN(AK1071)&gt;=1,VLOOKUP(HLOOKUP(AK1071,PROFILE!$K$5:$V$8,4,0),PROFILE!$F$1:$G$3,2,0),0),0)</f>
        <v>0</v>
      </c>
      <c r="AE1071" s="1">
        <f t="shared" si="261"/>
        <v>0</v>
      </c>
      <c r="AF1071" s="1">
        <v>1058</v>
      </c>
      <c r="AI1071" s="1" t="str">
        <f>IFERROR(IF($AH1071&gt;=1,VLOOKUP($AG1071,STUDENT!$O$8:$Z$1507,3,0),""),"")</f>
        <v/>
      </c>
      <c r="AJ1071" s="1" t="str">
        <f>IFERROR(IF($AH1071&gt;=1,VLOOKUP($AG1071,STUDENT!$O$8:$Z$1507,4,0),""),"")</f>
        <v/>
      </c>
      <c r="AK1071" s="1" t="str">
        <f>IFERROR(IF($AH1071&gt;=1,VLOOKUP($AG1071,STUDENT!$O$8:$Z$1507,6,0),""),"")</f>
        <v/>
      </c>
      <c r="AL1071" s="1" t="str">
        <f t="shared" si="262"/>
        <v/>
      </c>
      <c r="AM1071" s="1" t="str">
        <f t="shared" si="263"/>
        <v/>
      </c>
      <c r="AN1071" s="1" t="str">
        <f t="shared" si="264"/>
        <v/>
      </c>
      <c r="AO1071" s="1" t="str">
        <f t="shared" si="265"/>
        <v/>
      </c>
      <c r="AP1071" s="1" t="str">
        <f t="shared" si="266"/>
        <v/>
      </c>
      <c r="AQ1071" s="1" t="str">
        <f t="shared" si="267"/>
        <v/>
      </c>
      <c r="AR1071" s="1" t="str">
        <f t="shared" si="268"/>
        <v/>
      </c>
      <c r="AS1071" s="1" t="str">
        <f t="shared" si="269"/>
        <v/>
      </c>
      <c r="AT1071" s="1" t="str">
        <f t="shared" si="270"/>
        <v/>
      </c>
      <c r="AU1071" s="1" t="str">
        <f t="shared" si="271"/>
        <v/>
      </c>
      <c r="AV1071" s="1" t="str">
        <f t="shared" si="272"/>
        <v/>
      </c>
      <c r="AW1071" s="1" t="str">
        <f t="shared" si="273"/>
        <v/>
      </c>
      <c r="AX1071" s="1" t="str">
        <f t="shared" si="274"/>
        <v/>
      </c>
      <c r="AY1071" s="1">
        <f>IFERROR(IF($AE1071&gt;$AE1070,VLOOKUP($AC1071+AL$1,STOCK!$F$10:$AB$209,16,0),IF($AE1071=$AE1070,(IF(AY1070&gt;=1,AY1070-COUNTIFS($AE1070:$AE1070,$AC1071,AL1070:AL1070,$AI$1),0)),0)),0)</f>
        <v>0</v>
      </c>
      <c r="AZ1071" s="1">
        <f>IFERROR(IF($AE1071&gt;$AE1070,VLOOKUP($AC1071+AM$1,STOCK!$F$10:$AB$209,16,0),IF($AE1071=$AE1070,(IF(AZ1070&gt;=1,AZ1070-COUNTIFS($AE1070:$AE1070,$AC1071,AM1070:AM1070,$AI$1),0)),0)),0)</f>
        <v>0</v>
      </c>
      <c r="BA1071" s="1">
        <f>IFERROR(IF($AE1071&gt;$AE1070,VLOOKUP($AC1071+AN$1,STOCK!$F$10:$AB$209,16,0),IF($AE1071=$AE1070,(IF(BA1070&gt;=1,BA1070-COUNTIFS($AE1070:$AE1070,$AC1071,AN1070:AN1070,$AI$1),0)),0)),0)</f>
        <v>0</v>
      </c>
      <c r="BB1071" s="1">
        <f>IFERROR(IF($AE1071&gt;$AE1070,VLOOKUP($AC1071+AO$1,STOCK!$F$10:$AB$209,16,0),IF($AE1071=$AE1070,(IF(BB1070&gt;=1,BB1070-COUNTIFS($AE1070:$AE1070,$AC1071,AO1070:AO1070,$AI$1),0)),0)),0)</f>
        <v>0</v>
      </c>
      <c r="BC1071" s="1">
        <f>IFERROR(IF($AE1071&gt;$AE1070,VLOOKUP($AC1071+AP$1,STOCK!$F$10:$AB$209,16,0),IF($AE1071=$AE1070,(IF(BC1070&gt;=1,BC1070-COUNTIFS($AE1070:$AE1070,$AC1071,AP1070:AP1070,$AI$1),0)),0)),0)</f>
        <v>0</v>
      </c>
      <c r="BD1071" s="1">
        <f>IFERROR(IF($AE1071&gt;$AE1070,VLOOKUP($AC1071+AQ$1,STOCK!$F$10:$AB$209,16,0),IF($AE1071=$AE1070,(IF(BD1070&gt;=1,BD1070-COUNTIFS($AE1070:$AE1070,$AC1071,AQ1070:AQ1070,$AI$1),0)),0)),0)</f>
        <v>0</v>
      </c>
      <c r="BE1071" s="1">
        <f>IFERROR(IF($AE1071&gt;$AE1070,VLOOKUP($AC1071+AR$1,STOCK!$F$10:$AB$209,16,0),IF($AE1071=$AE1070,(IF(BE1070&gt;=1,BE1070-COUNTIFS($AE1070:$AE1070,$AC1071,AR1070:AR1070,$AI$1),0)),0)),0)</f>
        <v>0</v>
      </c>
      <c r="BF1071" s="1">
        <f>IFERROR(IF($AE1071&gt;$AE1070,VLOOKUP($AC1071+AS$1,STOCK!$F$10:$AB$209,16,0),IF($AE1071=$AE1070,(IF(BF1070&gt;=1,BF1070-COUNTIFS($AE1070:$AE1070,$AC1071,AS1070:AS1070,$AI$1),0)),0)),0)</f>
        <v>0</v>
      </c>
      <c r="BG1071" s="1">
        <f>IFERROR(IF($AE1071&gt;$AE1070,VLOOKUP($AC1071+AT$1,STOCK!$F$10:$AB$209,16,0),IF($AE1071=$AE1070,(IF(BG1070&gt;=1,BG1070-COUNTIFS($AE1070:$AE1070,$AC1071,AT1070:AT1070,$AI$1),0)),0)),0)</f>
        <v>0</v>
      </c>
      <c r="BH1071" s="1">
        <f>IFERROR(IF($AE1071&gt;$AE1070,VLOOKUP($AC1071+AU$1,STOCK!$F$10:$AB$209,16,0),IF($AE1071=$AE1070,(IF(BH1070&gt;=1,BH1070-COUNTIFS($AE1070:$AE1070,$AC1071,AU1070:AU1070,$AI$1),0)),0)),0)</f>
        <v>0</v>
      </c>
      <c r="BI1071" s="1">
        <f>IFERROR(IF($AE1071&gt;$AE1070,VLOOKUP($AC1071+AV$1,STOCK!$F$10:$AB$209,16,0),IF($AE1071=$AE1070,(IF(BI1070&gt;=1,BI1070-COUNTIFS($AE1070:$AE1070,$AC1071,AV1070:AV1070,$AI$1),0)),0)),0)</f>
        <v>0</v>
      </c>
      <c r="BJ1071" s="1">
        <f>IFERROR(IF($AE1071&gt;$AE1070,VLOOKUP($AC1071+AW$1,STOCK!$F$10:$AB$209,16,0),IF($AE1071=$AE1070,(IF(BJ1070&gt;=1,BJ1070-COUNTIFS($AE1070:$AE1070,$AC1071,AW1070:AW1070,$AI$1),0)),0)),0)</f>
        <v>0</v>
      </c>
      <c r="BK1071" s="1">
        <f>IFERROR(IF($AE1071&gt;$AE1070,VLOOKUP($AC1071+AX$1,STOCK!$F$10:$AB$209,16,0),IF($AE1071=$AE1070,(IF(BK1070&gt;=1,BK1070-COUNTIFS($AE1070:$AE1070,$AC1071,AX1070:AX1070,$AI$1),0)),0)),0)</f>
        <v>0</v>
      </c>
      <c r="BL1071" s="1">
        <f>IFERROR(IF($AE1071&gt;$AE1070,VLOOKUP($AC1071+AL$1,STOCK!$F$10:$AB$209,17,0),IF($AE1071=$AE1070,(IF(BL1070&gt;=1,BL1070-COUNTIFS($AE1070:$AE1070,$AC1071,AL1070:AL1070,$AI$2),0)),0)),0)</f>
        <v>0</v>
      </c>
      <c r="BM1071" s="1">
        <f>IFERROR(IF($AE1071&gt;$AE1070,VLOOKUP($AC1071+AM$1,STOCK!$F$10:$AB$209,17,0),IF($AE1071=$AE1070,(IF(BM1070&gt;=1,BM1070-COUNTIFS($AE1070:$AE1070,$AC1071,AM1070:AM1070,$AI$2),0)),0)),0)</f>
        <v>0</v>
      </c>
      <c r="BN1071" s="1">
        <f>IFERROR(IF($AE1071&gt;$AE1070,VLOOKUP($AC1071+AN$1,STOCK!$F$10:$AB$209,17,0),IF($AE1071=$AE1070,(IF(BN1070&gt;=1,BN1070-COUNTIFS($AE1070:$AE1070,$AC1071,AN1070:AN1070,$AI$2),0)),0)),0)</f>
        <v>0</v>
      </c>
      <c r="BO1071" s="1">
        <f>IFERROR(IF($AE1071&gt;$AE1070,VLOOKUP($AC1071+AO$1,STOCK!$F$10:$AB$209,17,0),IF($AE1071=$AE1070,(IF(BO1070&gt;=1,BO1070-COUNTIFS($AE1070:$AE1070,$AC1071,AO1070:AO1070,$AI$2),0)),0)),0)</f>
        <v>0</v>
      </c>
      <c r="BP1071" s="1">
        <f>IFERROR(IF($AE1071&gt;$AE1070,VLOOKUP($AC1071+AP$1,STOCK!$F$10:$AB$209,17,0),IF($AE1071=$AE1070,(IF(BP1070&gt;=1,BP1070-COUNTIFS($AE1070:$AE1070,$AC1071,AP1070:AP1070,$AI$2),0)),0)),0)</f>
        <v>0</v>
      </c>
      <c r="BQ1071" s="1">
        <f>IFERROR(IF($AE1071&gt;$AE1070,VLOOKUP($AC1071+AQ$1,STOCK!$F$10:$AB$209,17,0),IF($AE1071=$AE1070,(IF(BQ1070&gt;=1,BQ1070-COUNTIFS($AE1070:$AE1070,$AC1071,AQ1070:AQ1070,$AI$2),0)),0)),0)</f>
        <v>0</v>
      </c>
      <c r="BR1071" s="1">
        <f>IFERROR(IF($AE1071&gt;$AE1070,VLOOKUP($AC1071+AR$1,STOCK!$F$10:$AB$209,17,0),IF($AE1071=$AE1070,(IF(BR1070&gt;=1,BR1070-COUNTIFS($AE1070:$AE1070,$AC1071,AR1070:AR1070,$AI$2),0)),0)),0)</f>
        <v>0</v>
      </c>
      <c r="BS1071" s="1">
        <f>IFERROR(IF($AE1071&gt;$AE1070,VLOOKUP($AC1071+AS$1,STOCK!$F$10:$AB$209,17,0),IF($AE1071=$AE1070,(IF(BS1070&gt;=1,BS1070-COUNTIFS($AE1070:$AE1070,$AC1071,AS1070:AS1070,$AI$2),0)),0)),0)</f>
        <v>0</v>
      </c>
      <c r="BT1071" s="1">
        <f>IFERROR(IF($AE1071&gt;$AE1070,VLOOKUP($AC1071+AT$1,STOCK!$F$10:$AB$209,17,0),IF($AE1071=$AE1070,(IF(BT1070&gt;=1,BT1070-COUNTIFS($AE1070:$AE1070,$AC1071,AT1070:AT1070,$AI$2),0)),0)),0)</f>
        <v>0</v>
      </c>
      <c r="BU1071" s="1">
        <f>IFERROR(IF($AE1071&gt;$AE1070,VLOOKUP($AC1071+AU$1,STOCK!$F$10:$AB$209,17,0),IF($AE1071=$AE1070,(IF(BU1070&gt;=1,BU1070-COUNTIFS($AE1070:$AE1070,$AC1071,AU1070:AU1070,$AI$2),0)),0)),0)</f>
        <v>0</v>
      </c>
      <c r="BV1071" s="1">
        <f>IFERROR(IF($AE1071&gt;$AE1070,VLOOKUP($AC1071+AV$1,STOCK!$F$10:$AB$209,17,0),IF($AE1071=$AE1070,(IF(BV1070&gt;=1,BV1070-COUNTIFS($AE1070:$AE1070,$AC1071,AV1070:AV1070,$AI$2),0)),0)),0)</f>
        <v>0</v>
      </c>
      <c r="BW1071" s="1">
        <f>IFERROR(IF($AE1071&gt;$AE1070,VLOOKUP($AC1071+AW$1,STOCK!$F$10:$AB$209,17,0),IF($AE1071=$AE1070,(IF(BW1070&gt;=1,BW1070-COUNTIFS($AE1070:$AE1070,$AC1071,AW1070:AW1070,$AI$2),0)),0)),0)</f>
        <v>0</v>
      </c>
      <c r="BX1071" s="1">
        <f>IFERROR(IF($AE1071&gt;$AE1070,VLOOKUP($AC1071+AX$1,STOCK!$F$10:$AB$209,17,0),IF($AE1071=$AE1070,(IF(BX1070&gt;=1,BX1070-COUNTIFS($AE1070:$AE1070,$AC1071,AX1070:AX1070,$AI$2),0)),0)),0)</f>
        <v>0</v>
      </c>
    </row>
    <row r="1072" spans="29:76" x14ac:dyDescent="0.25">
      <c r="AC1072" s="1">
        <f t="shared" si="260"/>
        <v>0</v>
      </c>
      <c r="AD1072" s="1">
        <f>IFERROR(IF(LEN(AK1072)&gt;=1,VLOOKUP(HLOOKUP(AK1072,PROFILE!$K$5:$V$8,4,0),PROFILE!$F$1:$G$3,2,0),0),0)</f>
        <v>0</v>
      </c>
      <c r="AE1072" s="1">
        <f t="shared" si="261"/>
        <v>0</v>
      </c>
      <c r="AF1072" s="1">
        <v>1059</v>
      </c>
      <c r="AI1072" s="1" t="str">
        <f>IFERROR(IF($AH1072&gt;=1,VLOOKUP($AG1072,STUDENT!$O$8:$Z$1507,3,0),""),"")</f>
        <v/>
      </c>
      <c r="AJ1072" s="1" t="str">
        <f>IFERROR(IF($AH1072&gt;=1,VLOOKUP($AG1072,STUDENT!$O$8:$Z$1507,4,0),""),"")</f>
        <v/>
      </c>
      <c r="AK1072" s="1" t="str">
        <f>IFERROR(IF($AH1072&gt;=1,VLOOKUP($AG1072,STUDENT!$O$8:$Z$1507,6,0),""),"")</f>
        <v/>
      </c>
      <c r="AL1072" s="1" t="str">
        <f t="shared" si="262"/>
        <v/>
      </c>
      <c r="AM1072" s="1" t="str">
        <f t="shared" si="263"/>
        <v/>
      </c>
      <c r="AN1072" s="1" t="str">
        <f t="shared" si="264"/>
        <v/>
      </c>
      <c r="AO1072" s="1" t="str">
        <f t="shared" si="265"/>
        <v/>
      </c>
      <c r="AP1072" s="1" t="str">
        <f t="shared" si="266"/>
        <v/>
      </c>
      <c r="AQ1072" s="1" t="str">
        <f t="shared" si="267"/>
        <v/>
      </c>
      <c r="AR1072" s="1" t="str">
        <f t="shared" si="268"/>
        <v/>
      </c>
      <c r="AS1072" s="1" t="str">
        <f t="shared" si="269"/>
        <v/>
      </c>
      <c r="AT1072" s="1" t="str">
        <f t="shared" si="270"/>
        <v/>
      </c>
      <c r="AU1072" s="1" t="str">
        <f t="shared" si="271"/>
        <v/>
      </c>
      <c r="AV1072" s="1" t="str">
        <f t="shared" si="272"/>
        <v/>
      </c>
      <c r="AW1072" s="1" t="str">
        <f t="shared" si="273"/>
        <v/>
      </c>
      <c r="AX1072" s="1" t="str">
        <f t="shared" si="274"/>
        <v/>
      </c>
      <c r="AY1072" s="1">
        <f>IFERROR(IF($AE1072&gt;$AE1071,VLOOKUP($AC1072+AL$1,STOCK!$F$10:$AB$209,16,0),IF($AE1072=$AE1071,(IF(AY1071&gt;=1,AY1071-COUNTIFS($AE1071:$AE1071,$AC1072,AL1071:AL1071,$AI$1),0)),0)),0)</f>
        <v>0</v>
      </c>
      <c r="AZ1072" s="1">
        <f>IFERROR(IF($AE1072&gt;$AE1071,VLOOKUP($AC1072+AM$1,STOCK!$F$10:$AB$209,16,0),IF($AE1072=$AE1071,(IF(AZ1071&gt;=1,AZ1071-COUNTIFS($AE1071:$AE1071,$AC1072,AM1071:AM1071,$AI$1),0)),0)),0)</f>
        <v>0</v>
      </c>
      <c r="BA1072" s="1">
        <f>IFERROR(IF($AE1072&gt;$AE1071,VLOOKUP($AC1072+AN$1,STOCK!$F$10:$AB$209,16,0),IF($AE1072=$AE1071,(IF(BA1071&gt;=1,BA1071-COUNTIFS($AE1071:$AE1071,$AC1072,AN1071:AN1071,$AI$1),0)),0)),0)</f>
        <v>0</v>
      </c>
      <c r="BB1072" s="1">
        <f>IFERROR(IF($AE1072&gt;$AE1071,VLOOKUP($AC1072+AO$1,STOCK!$F$10:$AB$209,16,0),IF($AE1072=$AE1071,(IF(BB1071&gt;=1,BB1071-COUNTIFS($AE1071:$AE1071,$AC1072,AO1071:AO1071,$AI$1),0)),0)),0)</f>
        <v>0</v>
      </c>
      <c r="BC1072" s="1">
        <f>IFERROR(IF($AE1072&gt;$AE1071,VLOOKUP($AC1072+AP$1,STOCK!$F$10:$AB$209,16,0),IF($AE1072=$AE1071,(IF(BC1071&gt;=1,BC1071-COUNTIFS($AE1071:$AE1071,$AC1072,AP1071:AP1071,$AI$1),0)),0)),0)</f>
        <v>0</v>
      </c>
      <c r="BD1072" s="1">
        <f>IFERROR(IF($AE1072&gt;$AE1071,VLOOKUP($AC1072+AQ$1,STOCK!$F$10:$AB$209,16,0),IF($AE1072=$AE1071,(IF(BD1071&gt;=1,BD1071-COUNTIFS($AE1071:$AE1071,$AC1072,AQ1071:AQ1071,$AI$1),0)),0)),0)</f>
        <v>0</v>
      </c>
      <c r="BE1072" s="1">
        <f>IFERROR(IF($AE1072&gt;$AE1071,VLOOKUP($AC1072+AR$1,STOCK!$F$10:$AB$209,16,0),IF($AE1072=$AE1071,(IF(BE1071&gt;=1,BE1071-COUNTIFS($AE1071:$AE1071,$AC1072,AR1071:AR1071,$AI$1),0)),0)),0)</f>
        <v>0</v>
      </c>
      <c r="BF1072" s="1">
        <f>IFERROR(IF($AE1072&gt;$AE1071,VLOOKUP($AC1072+AS$1,STOCK!$F$10:$AB$209,16,0),IF($AE1072=$AE1071,(IF(BF1071&gt;=1,BF1071-COUNTIFS($AE1071:$AE1071,$AC1072,AS1071:AS1071,$AI$1),0)),0)),0)</f>
        <v>0</v>
      </c>
      <c r="BG1072" s="1">
        <f>IFERROR(IF($AE1072&gt;$AE1071,VLOOKUP($AC1072+AT$1,STOCK!$F$10:$AB$209,16,0),IF($AE1072=$AE1071,(IF(BG1071&gt;=1,BG1071-COUNTIFS($AE1071:$AE1071,$AC1072,AT1071:AT1071,$AI$1),0)),0)),0)</f>
        <v>0</v>
      </c>
      <c r="BH1072" s="1">
        <f>IFERROR(IF($AE1072&gt;$AE1071,VLOOKUP($AC1072+AU$1,STOCK!$F$10:$AB$209,16,0),IF($AE1072=$AE1071,(IF(BH1071&gt;=1,BH1071-COUNTIFS($AE1071:$AE1071,$AC1072,AU1071:AU1071,$AI$1),0)),0)),0)</f>
        <v>0</v>
      </c>
      <c r="BI1072" s="1">
        <f>IFERROR(IF($AE1072&gt;$AE1071,VLOOKUP($AC1072+AV$1,STOCK!$F$10:$AB$209,16,0),IF($AE1072=$AE1071,(IF(BI1071&gt;=1,BI1071-COUNTIFS($AE1071:$AE1071,$AC1072,AV1071:AV1071,$AI$1),0)),0)),0)</f>
        <v>0</v>
      </c>
      <c r="BJ1072" s="1">
        <f>IFERROR(IF($AE1072&gt;$AE1071,VLOOKUP($AC1072+AW$1,STOCK!$F$10:$AB$209,16,0),IF($AE1072=$AE1071,(IF(BJ1071&gt;=1,BJ1071-COUNTIFS($AE1071:$AE1071,$AC1072,AW1071:AW1071,$AI$1),0)),0)),0)</f>
        <v>0</v>
      </c>
      <c r="BK1072" s="1">
        <f>IFERROR(IF($AE1072&gt;$AE1071,VLOOKUP($AC1072+AX$1,STOCK!$F$10:$AB$209,16,0),IF($AE1072=$AE1071,(IF(BK1071&gt;=1,BK1071-COUNTIFS($AE1071:$AE1071,$AC1072,AX1071:AX1071,$AI$1),0)),0)),0)</f>
        <v>0</v>
      </c>
      <c r="BL1072" s="1">
        <f>IFERROR(IF($AE1072&gt;$AE1071,VLOOKUP($AC1072+AL$1,STOCK!$F$10:$AB$209,17,0),IF($AE1072=$AE1071,(IF(BL1071&gt;=1,BL1071-COUNTIFS($AE1071:$AE1071,$AC1072,AL1071:AL1071,$AI$2),0)),0)),0)</f>
        <v>0</v>
      </c>
      <c r="BM1072" s="1">
        <f>IFERROR(IF($AE1072&gt;$AE1071,VLOOKUP($AC1072+AM$1,STOCK!$F$10:$AB$209,17,0),IF($AE1072=$AE1071,(IF(BM1071&gt;=1,BM1071-COUNTIFS($AE1071:$AE1071,$AC1072,AM1071:AM1071,$AI$2),0)),0)),0)</f>
        <v>0</v>
      </c>
      <c r="BN1072" s="1">
        <f>IFERROR(IF($AE1072&gt;$AE1071,VLOOKUP($AC1072+AN$1,STOCK!$F$10:$AB$209,17,0),IF($AE1072=$AE1071,(IF(BN1071&gt;=1,BN1071-COUNTIFS($AE1071:$AE1071,$AC1072,AN1071:AN1071,$AI$2),0)),0)),0)</f>
        <v>0</v>
      </c>
      <c r="BO1072" s="1">
        <f>IFERROR(IF($AE1072&gt;$AE1071,VLOOKUP($AC1072+AO$1,STOCK!$F$10:$AB$209,17,0),IF($AE1072=$AE1071,(IF(BO1071&gt;=1,BO1071-COUNTIFS($AE1071:$AE1071,$AC1072,AO1071:AO1071,$AI$2),0)),0)),0)</f>
        <v>0</v>
      </c>
      <c r="BP1072" s="1">
        <f>IFERROR(IF($AE1072&gt;$AE1071,VLOOKUP($AC1072+AP$1,STOCK!$F$10:$AB$209,17,0),IF($AE1072=$AE1071,(IF(BP1071&gt;=1,BP1071-COUNTIFS($AE1071:$AE1071,$AC1072,AP1071:AP1071,$AI$2),0)),0)),0)</f>
        <v>0</v>
      </c>
      <c r="BQ1072" s="1">
        <f>IFERROR(IF($AE1072&gt;$AE1071,VLOOKUP($AC1072+AQ$1,STOCK!$F$10:$AB$209,17,0),IF($AE1072=$AE1071,(IF(BQ1071&gt;=1,BQ1071-COUNTIFS($AE1071:$AE1071,$AC1072,AQ1071:AQ1071,$AI$2),0)),0)),0)</f>
        <v>0</v>
      </c>
      <c r="BR1072" s="1">
        <f>IFERROR(IF($AE1072&gt;$AE1071,VLOOKUP($AC1072+AR$1,STOCK!$F$10:$AB$209,17,0),IF($AE1072=$AE1071,(IF(BR1071&gt;=1,BR1071-COUNTIFS($AE1071:$AE1071,$AC1072,AR1071:AR1071,$AI$2),0)),0)),0)</f>
        <v>0</v>
      </c>
      <c r="BS1072" s="1">
        <f>IFERROR(IF($AE1072&gt;$AE1071,VLOOKUP($AC1072+AS$1,STOCK!$F$10:$AB$209,17,0),IF($AE1072=$AE1071,(IF(BS1071&gt;=1,BS1071-COUNTIFS($AE1071:$AE1071,$AC1072,AS1071:AS1071,$AI$2),0)),0)),0)</f>
        <v>0</v>
      </c>
      <c r="BT1072" s="1">
        <f>IFERROR(IF($AE1072&gt;$AE1071,VLOOKUP($AC1072+AT$1,STOCK!$F$10:$AB$209,17,0),IF($AE1072=$AE1071,(IF(BT1071&gt;=1,BT1071-COUNTIFS($AE1071:$AE1071,$AC1072,AT1071:AT1071,$AI$2),0)),0)),0)</f>
        <v>0</v>
      </c>
      <c r="BU1072" s="1">
        <f>IFERROR(IF($AE1072&gt;$AE1071,VLOOKUP($AC1072+AU$1,STOCK!$F$10:$AB$209,17,0),IF($AE1072=$AE1071,(IF(BU1071&gt;=1,BU1071-COUNTIFS($AE1071:$AE1071,$AC1072,AU1071:AU1071,$AI$2),0)),0)),0)</f>
        <v>0</v>
      </c>
      <c r="BV1072" s="1">
        <f>IFERROR(IF($AE1072&gt;$AE1071,VLOOKUP($AC1072+AV$1,STOCK!$F$10:$AB$209,17,0),IF($AE1072=$AE1071,(IF(BV1071&gt;=1,BV1071-COUNTIFS($AE1071:$AE1071,$AC1072,AV1071:AV1071,$AI$2),0)),0)),0)</f>
        <v>0</v>
      </c>
      <c r="BW1072" s="1">
        <f>IFERROR(IF($AE1072&gt;$AE1071,VLOOKUP($AC1072+AW$1,STOCK!$F$10:$AB$209,17,0),IF($AE1072=$AE1071,(IF(BW1071&gt;=1,BW1071-COUNTIFS($AE1071:$AE1071,$AC1072,AW1071:AW1071,$AI$2),0)),0)),0)</f>
        <v>0</v>
      </c>
      <c r="BX1072" s="1">
        <f>IFERROR(IF($AE1072&gt;$AE1071,VLOOKUP($AC1072+AX$1,STOCK!$F$10:$AB$209,17,0),IF($AE1072=$AE1071,(IF(BX1071&gt;=1,BX1071-COUNTIFS($AE1071:$AE1071,$AC1072,AX1071:AX1071,$AI$2),0)),0)),0)</f>
        <v>0</v>
      </c>
    </row>
    <row r="1073" spans="29:76" x14ac:dyDescent="0.25">
      <c r="AC1073" s="1">
        <f t="shared" si="260"/>
        <v>0</v>
      </c>
      <c r="AD1073" s="1">
        <f>IFERROR(IF(LEN(AK1073)&gt;=1,VLOOKUP(HLOOKUP(AK1073,PROFILE!$K$5:$V$8,4,0),PROFILE!$F$1:$G$3,2,0),0),0)</f>
        <v>0</v>
      </c>
      <c r="AE1073" s="1">
        <f t="shared" si="261"/>
        <v>0</v>
      </c>
      <c r="AF1073" s="1">
        <v>1060</v>
      </c>
      <c r="AI1073" s="1" t="str">
        <f>IFERROR(IF($AH1073&gt;=1,VLOOKUP($AG1073,STUDENT!$O$8:$Z$1507,3,0),""),"")</f>
        <v/>
      </c>
      <c r="AJ1073" s="1" t="str">
        <f>IFERROR(IF($AH1073&gt;=1,VLOOKUP($AG1073,STUDENT!$O$8:$Z$1507,4,0),""),"")</f>
        <v/>
      </c>
      <c r="AK1073" s="1" t="str">
        <f>IFERROR(IF($AH1073&gt;=1,VLOOKUP($AG1073,STUDENT!$O$8:$Z$1507,6,0),""),"")</f>
        <v/>
      </c>
      <c r="AL1073" s="1" t="str">
        <f t="shared" si="262"/>
        <v/>
      </c>
      <c r="AM1073" s="1" t="str">
        <f t="shared" si="263"/>
        <v/>
      </c>
      <c r="AN1073" s="1" t="str">
        <f t="shared" si="264"/>
        <v/>
      </c>
      <c r="AO1073" s="1" t="str">
        <f t="shared" si="265"/>
        <v/>
      </c>
      <c r="AP1073" s="1" t="str">
        <f t="shared" si="266"/>
        <v/>
      </c>
      <c r="AQ1073" s="1" t="str">
        <f t="shared" si="267"/>
        <v/>
      </c>
      <c r="AR1073" s="1" t="str">
        <f t="shared" si="268"/>
        <v/>
      </c>
      <c r="AS1073" s="1" t="str">
        <f t="shared" si="269"/>
        <v/>
      </c>
      <c r="AT1073" s="1" t="str">
        <f t="shared" si="270"/>
        <v/>
      </c>
      <c r="AU1073" s="1" t="str">
        <f t="shared" si="271"/>
        <v/>
      </c>
      <c r="AV1073" s="1" t="str">
        <f t="shared" si="272"/>
        <v/>
      </c>
      <c r="AW1073" s="1" t="str">
        <f t="shared" si="273"/>
        <v/>
      </c>
      <c r="AX1073" s="1" t="str">
        <f t="shared" si="274"/>
        <v/>
      </c>
      <c r="AY1073" s="1">
        <f>IFERROR(IF($AE1073&gt;$AE1072,VLOOKUP($AC1073+AL$1,STOCK!$F$10:$AB$209,16,0),IF($AE1073=$AE1072,(IF(AY1072&gt;=1,AY1072-COUNTIFS($AE1072:$AE1072,$AC1073,AL1072:AL1072,$AI$1),0)),0)),0)</f>
        <v>0</v>
      </c>
      <c r="AZ1073" s="1">
        <f>IFERROR(IF($AE1073&gt;$AE1072,VLOOKUP($AC1073+AM$1,STOCK!$F$10:$AB$209,16,0),IF($AE1073=$AE1072,(IF(AZ1072&gt;=1,AZ1072-COUNTIFS($AE1072:$AE1072,$AC1073,AM1072:AM1072,$AI$1),0)),0)),0)</f>
        <v>0</v>
      </c>
      <c r="BA1073" s="1">
        <f>IFERROR(IF($AE1073&gt;$AE1072,VLOOKUP($AC1073+AN$1,STOCK!$F$10:$AB$209,16,0),IF($AE1073=$AE1072,(IF(BA1072&gt;=1,BA1072-COUNTIFS($AE1072:$AE1072,$AC1073,AN1072:AN1072,$AI$1),0)),0)),0)</f>
        <v>0</v>
      </c>
      <c r="BB1073" s="1">
        <f>IFERROR(IF($AE1073&gt;$AE1072,VLOOKUP($AC1073+AO$1,STOCK!$F$10:$AB$209,16,0),IF($AE1073=$AE1072,(IF(BB1072&gt;=1,BB1072-COUNTIFS($AE1072:$AE1072,$AC1073,AO1072:AO1072,$AI$1),0)),0)),0)</f>
        <v>0</v>
      </c>
      <c r="BC1073" s="1">
        <f>IFERROR(IF($AE1073&gt;$AE1072,VLOOKUP($AC1073+AP$1,STOCK!$F$10:$AB$209,16,0),IF($AE1073=$AE1072,(IF(BC1072&gt;=1,BC1072-COUNTIFS($AE1072:$AE1072,$AC1073,AP1072:AP1072,$AI$1),0)),0)),0)</f>
        <v>0</v>
      </c>
      <c r="BD1073" s="1">
        <f>IFERROR(IF($AE1073&gt;$AE1072,VLOOKUP($AC1073+AQ$1,STOCK!$F$10:$AB$209,16,0),IF($AE1073=$AE1072,(IF(BD1072&gt;=1,BD1072-COUNTIFS($AE1072:$AE1072,$AC1073,AQ1072:AQ1072,$AI$1),0)),0)),0)</f>
        <v>0</v>
      </c>
      <c r="BE1073" s="1">
        <f>IFERROR(IF($AE1073&gt;$AE1072,VLOOKUP($AC1073+AR$1,STOCK!$F$10:$AB$209,16,0),IF($AE1073=$AE1072,(IF(BE1072&gt;=1,BE1072-COUNTIFS($AE1072:$AE1072,$AC1073,AR1072:AR1072,$AI$1),0)),0)),0)</f>
        <v>0</v>
      </c>
      <c r="BF1073" s="1">
        <f>IFERROR(IF($AE1073&gt;$AE1072,VLOOKUP($AC1073+AS$1,STOCK!$F$10:$AB$209,16,0),IF($AE1073=$AE1072,(IF(BF1072&gt;=1,BF1072-COUNTIFS($AE1072:$AE1072,$AC1073,AS1072:AS1072,$AI$1),0)),0)),0)</f>
        <v>0</v>
      </c>
      <c r="BG1073" s="1">
        <f>IFERROR(IF($AE1073&gt;$AE1072,VLOOKUP($AC1073+AT$1,STOCK!$F$10:$AB$209,16,0),IF($AE1073=$AE1072,(IF(BG1072&gt;=1,BG1072-COUNTIFS($AE1072:$AE1072,$AC1073,AT1072:AT1072,$AI$1),0)),0)),0)</f>
        <v>0</v>
      </c>
      <c r="BH1073" s="1">
        <f>IFERROR(IF($AE1073&gt;$AE1072,VLOOKUP($AC1073+AU$1,STOCK!$F$10:$AB$209,16,0),IF($AE1073=$AE1072,(IF(BH1072&gt;=1,BH1072-COUNTIFS($AE1072:$AE1072,$AC1073,AU1072:AU1072,$AI$1),0)),0)),0)</f>
        <v>0</v>
      </c>
      <c r="BI1073" s="1">
        <f>IFERROR(IF($AE1073&gt;$AE1072,VLOOKUP($AC1073+AV$1,STOCK!$F$10:$AB$209,16,0),IF($AE1073=$AE1072,(IF(BI1072&gt;=1,BI1072-COUNTIFS($AE1072:$AE1072,$AC1073,AV1072:AV1072,$AI$1),0)),0)),0)</f>
        <v>0</v>
      </c>
      <c r="BJ1073" s="1">
        <f>IFERROR(IF($AE1073&gt;$AE1072,VLOOKUP($AC1073+AW$1,STOCK!$F$10:$AB$209,16,0),IF($AE1073=$AE1072,(IF(BJ1072&gt;=1,BJ1072-COUNTIFS($AE1072:$AE1072,$AC1073,AW1072:AW1072,$AI$1),0)),0)),0)</f>
        <v>0</v>
      </c>
      <c r="BK1073" s="1">
        <f>IFERROR(IF($AE1073&gt;$AE1072,VLOOKUP($AC1073+AX$1,STOCK!$F$10:$AB$209,16,0),IF($AE1073=$AE1072,(IF(BK1072&gt;=1,BK1072-COUNTIFS($AE1072:$AE1072,$AC1073,AX1072:AX1072,$AI$1),0)),0)),0)</f>
        <v>0</v>
      </c>
      <c r="BL1073" s="1">
        <f>IFERROR(IF($AE1073&gt;$AE1072,VLOOKUP($AC1073+AL$1,STOCK!$F$10:$AB$209,17,0),IF($AE1073=$AE1072,(IF(BL1072&gt;=1,BL1072-COUNTIFS($AE1072:$AE1072,$AC1073,AL1072:AL1072,$AI$2),0)),0)),0)</f>
        <v>0</v>
      </c>
      <c r="BM1073" s="1">
        <f>IFERROR(IF($AE1073&gt;$AE1072,VLOOKUP($AC1073+AM$1,STOCK!$F$10:$AB$209,17,0),IF($AE1073=$AE1072,(IF(BM1072&gt;=1,BM1072-COUNTIFS($AE1072:$AE1072,$AC1073,AM1072:AM1072,$AI$2),0)),0)),0)</f>
        <v>0</v>
      </c>
      <c r="BN1073" s="1">
        <f>IFERROR(IF($AE1073&gt;$AE1072,VLOOKUP($AC1073+AN$1,STOCK!$F$10:$AB$209,17,0),IF($AE1073=$AE1072,(IF(BN1072&gt;=1,BN1072-COUNTIFS($AE1072:$AE1072,$AC1073,AN1072:AN1072,$AI$2),0)),0)),0)</f>
        <v>0</v>
      </c>
      <c r="BO1073" s="1">
        <f>IFERROR(IF($AE1073&gt;$AE1072,VLOOKUP($AC1073+AO$1,STOCK!$F$10:$AB$209,17,0),IF($AE1073=$AE1072,(IF(BO1072&gt;=1,BO1072-COUNTIFS($AE1072:$AE1072,$AC1073,AO1072:AO1072,$AI$2),0)),0)),0)</f>
        <v>0</v>
      </c>
      <c r="BP1073" s="1">
        <f>IFERROR(IF($AE1073&gt;$AE1072,VLOOKUP($AC1073+AP$1,STOCK!$F$10:$AB$209,17,0),IF($AE1073=$AE1072,(IF(BP1072&gt;=1,BP1072-COUNTIFS($AE1072:$AE1072,$AC1073,AP1072:AP1072,$AI$2),0)),0)),0)</f>
        <v>0</v>
      </c>
      <c r="BQ1073" s="1">
        <f>IFERROR(IF($AE1073&gt;$AE1072,VLOOKUP($AC1073+AQ$1,STOCK!$F$10:$AB$209,17,0),IF($AE1073=$AE1072,(IF(BQ1072&gt;=1,BQ1072-COUNTIFS($AE1072:$AE1072,$AC1073,AQ1072:AQ1072,$AI$2),0)),0)),0)</f>
        <v>0</v>
      </c>
      <c r="BR1073" s="1">
        <f>IFERROR(IF($AE1073&gt;$AE1072,VLOOKUP($AC1073+AR$1,STOCK!$F$10:$AB$209,17,0),IF($AE1073=$AE1072,(IF(BR1072&gt;=1,BR1072-COUNTIFS($AE1072:$AE1072,$AC1073,AR1072:AR1072,$AI$2),0)),0)),0)</f>
        <v>0</v>
      </c>
      <c r="BS1073" s="1">
        <f>IFERROR(IF($AE1073&gt;$AE1072,VLOOKUP($AC1073+AS$1,STOCK!$F$10:$AB$209,17,0),IF($AE1073=$AE1072,(IF(BS1072&gt;=1,BS1072-COUNTIFS($AE1072:$AE1072,$AC1073,AS1072:AS1072,$AI$2),0)),0)),0)</f>
        <v>0</v>
      </c>
      <c r="BT1073" s="1">
        <f>IFERROR(IF($AE1073&gt;$AE1072,VLOOKUP($AC1073+AT$1,STOCK!$F$10:$AB$209,17,0),IF($AE1073=$AE1072,(IF(BT1072&gt;=1,BT1072-COUNTIFS($AE1072:$AE1072,$AC1073,AT1072:AT1072,$AI$2),0)),0)),0)</f>
        <v>0</v>
      </c>
      <c r="BU1073" s="1">
        <f>IFERROR(IF($AE1073&gt;$AE1072,VLOOKUP($AC1073+AU$1,STOCK!$F$10:$AB$209,17,0),IF($AE1073=$AE1072,(IF(BU1072&gt;=1,BU1072-COUNTIFS($AE1072:$AE1072,$AC1073,AU1072:AU1072,$AI$2),0)),0)),0)</f>
        <v>0</v>
      </c>
      <c r="BV1073" s="1">
        <f>IFERROR(IF($AE1073&gt;$AE1072,VLOOKUP($AC1073+AV$1,STOCK!$F$10:$AB$209,17,0),IF($AE1073=$AE1072,(IF(BV1072&gt;=1,BV1072-COUNTIFS($AE1072:$AE1072,$AC1073,AV1072:AV1072,$AI$2),0)),0)),0)</f>
        <v>0</v>
      </c>
      <c r="BW1073" s="1">
        <f>IFERROR(IF($AE1073&gt;$AE1072,VLOOKUP($AC1073+AW$1,STOCK!$F$10:$AB$209,17,0),IF($AE1073=$AE1072,(IF(BW1072&gt;=1,BW1072-COUNTIFS($AE1072:$AE1072,$AC1073,AW1072:AW1072,$AI$2),0)),0)),0)</f>
        <v>0</v>
      </c>
      <c r="BX1073" s="1">
        <f>IFERROR(IF($AE1073&gt;$AE1072,VLOOKUP($AC1073+AX$1,STOCK!$F$10:$AB$209,17,0),IF($AE1073=$AE1072,(IF(BX1072&gt;=1,BX1072-COUNTIFS($AE1072:$AE1072,$AC1073,AX1072:AX1072,$AI$2),0)),0)),0)</f>
        <v>0</v>
      </c>
    </row>
    <row r="1074" spans="29:76" x14ac:dyDescent="0.25">
      <c r="AC1074" s="1">
        <f t="shared" si="260"/>
        <v>0</v>
      </c>
      <c r="AD1074" s="1">
        <f>IFERROR(IF(LEN(AK1074)&gt;=1,VLOOKUP(HLOOKUP(AK1074,PROFILE!$K$5:$V$8,4,0),PROFILE!$F$1:$G$3,2,0),0),0)</f>
        <v>0</v>
      </c>
      <c r="AE1074" s="1">
        <f t="shared" si="261"/>
        <v>0</v>
      </c>
      <c r="AF1074" s="1">
        <v>1061</v>
      </c>
      <c r="AI1074" s="1" t="str">
        <f>IFERROR(IF($AH1074&gt;=1,VLOOKUP($AG1074,STUDENT!$O$8:$Z$1507,3,0),""),"")</f>
        <v/>
      </c>
      <c r="AJ1074" s="1" t="str">
        <f>IFERROR(IF($AH1074&gt;=1,VLOOKUP($AG1074,STUDENT!$O$8:$Z$1507,4,0),""),"")</f>
        <v/>
      </c>
      <c r="AK1074" s="1" t="str">
        <f>IFERROR(IF($AH1074&gt;=1,VLOOKUP($AG1074,STUDENT!$O$8:$Z$1507,6,0),""),"")</f>
        <v/>
      </c>
      <c r="AL1074" s="1" t="str">
        <f t="shared" si="262"/>
        <v/>
      </c>
      <c r="AM1074" s="1" t="str">
        <f t="shared" si="263"/>
        <v/>
      </c>
      <c r="AN1074" s="1" t="str">
        <f t="shared" si="264"/>
        <v/>
      </c>
      <c r="AO1074" s="1" t="str">
        <f t="shared" si="265"/>
        <v/>
      </c>
      <c r="AP1074" s="1" t="str">
        <f t="shared" si="266"/>
        <v/>
      </c>
      <c r="AQ1074" s="1" t="str">
        <f t="shared" si="267"/>
        <v/>
      </c>
      <c r="AR1074" s="1" t="str">
        <f t="shared" si="268"/>
        <v/>
      </c>
      <c r="AS1074" s="1" t="str">
        <f t="shared" si="269"/>
        <v/>
      </c>
      <c r="AT1074" s="1" t="str">
        <f t="shared" si="270"/>
        <v/>
      </c>
      <c r="AU1074" s="1" t="str">
        <f t="shared" si="271"/>
        <v/>
      </c>
      <c r="AV1074" s="1" t="str">
        <f t="shared" si="272"/>
        <v/>
      </c>
      <c r="AW1074" s="1" t="str">
        <f t="shared" si="273"/>
        <v/>
      </c>
      <c r="AX1074" s="1" t="str">
        <f t="shared" si="274"/>
        <v/>
      </c>
      <c r="AY1074" s="1">
        <f>IFERROR(IF($AE1074&gt;$AE1073,VLOOKUP($AC1074+AL$1,STOCK!$F$10:$AB$209,16,0),IF($AE1074=$AE1073,(IF(AY1073&gt;=1,AY1073-COUNTIFS($AE1073:$AE1073,$AC1074,AL1073:AL1073,$AI$1),0)),0)),0)</f>
        <v>0</v>
      </c>
      <c r="AZ1074" s="1">
        <f>IFERROR(IF($AE1074&gt;$AE1073,VLOOKUP($AC1074+AM$1,STOCK!$F$10:$AB$209,16,0),IF($AE1074=$AE1073,(IF(AZ1073&gt;=1,AZ1073-COUNTIFS($AE1073:$AE1073,$AC1074,AM1073:AM1073,$AI$1),0)),0)),0)</f>
        <v>0</v>
      </c>
      <c r="BA1074" s="1">
        <f>IFERROR(IF($AE1074&gt;$AE1073,VLOOKUP($AC1074+AN$1,STOCK!$F$10:$AB$209,16,0),IF($AE1074=$AE1073,(IF(BA1073&gt;=1,BA1073-COUNTIFS($AE1073:$AE1073,$AC1074,AN1073:AN1073,$AI$1),0)),0)),0)</f>
        <v>0</v>
      </c>
      <c r="BB1074" s="1">
        <f>IFERROR(IF($AE1074&gt;$AE1073,VLOOKUP($AC1074+AO$1,STOCK!$F$10:$AB$209,16,0),IF($AE1074=$AE1073,(IF(BB1073&gt;=1,BB1073-COUNTIFS($AE1073:$AE1073,$AC1074,AO1073:AO1073,$AI$1),0)),0)),0)</f>
        <v>0</v>
      </c>
      <c r="BC1074" s="1">
        <f>IFERROR(IF($AE1074&gt;$AE1073,VLOOKUP($AC1074+AP$1,STOCK!$F$10:$AB$209,16,0),IF($AE1074=$AE1073,(IF(BC1073&gt;=1,BC1073-COUNTIFS($AE1073:$AE1073,$AC1074,AP1073:AP1073,$AI$1),0)),0)),0)</f>
        <v>0</v>
      </c>
      <c r="BD1074" s="1">
        <f>IFERROR(IF($AE1074&gt;$AE1073,VLOOKUP($AC1074+AQ$1,STOCK!$F$10:$AB$209,16,0),IF($AE1074=$AE1073,(IF(BD1073&gt;=1,BD1073-COUNTIFS($AE1073:$AE1073,$AC1074,AQ1073:AQ1073,$AI$1),0)),0)),0)</f>
        <v>0</v>
      </c>
      <c r="BE1074" s="1">
        <f>IFERROR(IF($AE1074&gt;$AE1073,VLOOKUP($AC1074+AR$1,STOCK!$F$10:$AB$209,16,0),IF($AE1074=$AE1073,(IF(BE1073&gt;=1,BE1073-COUNTIFS($AE1073:$AE1073,$AC1074,AR1073:AR1073,$AI$1),0)),0)),0)</f>
        <v>0</v>
      </c>
      <c r="BF1074" s="1">
        <f>IFERROR(IF($AE1074&gt;$AE1073,VLOOKUP($AC1074+AS$1,STOCK!$F$10:$AB$209,16,0),IF($AE1074=$AE1073,(IF(BF1073&gt;=1,BF1073-COUNTIFS($AE1073:$AE1073,$AC1074,AS1073:AS1073,$AI$1),0)),0)),0)</f>
        <v>0</v>
      </c>
      <c r="BG1074" s="1">
        <f>IFERROR(IF($AE1074&gt;$AE1073,VLOOKUP($AC1074+AT$1,STOCK!$F$10:$AB$209,16,0),IF($AE1074=$AE1073,(IF(BG1073&gt;=1,BG1073-COUNTIFS($AE1073:$AE1073,$AC1074,AT1073:AT1073,$AI$1),0)),0)),0)</f>
        <v>0</v>
      </c>
      <c r="BH1074" s="1">
        <f>IFERROR(IF($AE1074&gt;$AE1073,VLOOKUP($AC1074+AU$1,STOCK!$F$10:$AB$209,16,0),IF($AE1074=$AE1073,(IF(BH1073&gt;=1,BH1073-COUNTIFS($AE1073:$AE1073,$AC1074,AU1073:AU1073,$AI$1),0)),0)),0)</f>
        <v>0</v>
      </c>
      <c r="BI1074" s="1">
        <f>IFERROR(IF($AE1074&gt;$AE1073,VLOOKUP($AC1074+AV$1,STOCK!$F$10:$AB$209,16,0),IF($AE1074=$AE1073,(IF(BI1073&gt;=1,BI1073-COUNTIFS($AE1073:$AE1073,$AC1074,AV1073:AV1073,$AI$1),0)),0)),0)</f>
        <v>0</v>
      </c>
      <c r="BJ1074" s="1">
        <f>IFERROR(IF($AE1074&gt;$AE1073,VLOOKUP($AC1074+AW$1,STOCK!$F$10:$AB$209,16,0),IF($AE1074=$AE1073,(IF(BJ1073&gt;=1,BJ1073-COUNTIFS($AE1073:$AE1073,$AC1074,AW1073:AW1073,$AI$1),0)),0)),0)</f>
        <v>0</v>
      </c>
      <c r="BK1074" s="1">
        <f>IFERROR(IF($AE1074&gt;$AE1073,VLOOKUP($AC1074+AX$1,STOCK!$F$10:$AB$209,16,0),IF($AE1074=$AE1073,(IF(BK1073&gt;=1,BK1073-COUNTIFS($AE1073:$AE1073,$AC1074,AX1073:AX1073,$AI$1),0)),0)),0)</f>
        <v>0</v>
      </c>
      <c r="BL1074" s="1">
        <f>IFERROR(IF($AE1074&gt;$AE1073,VLOOKUP($AC1074+AL$1,STOCK!$F$10:$AB$209,17,0),IF($AE1074=$AE1073,(IF(BL1073&gt;=1,BL1073-COUNTIFS($AE1073:$AE1073,$AC1074,AL1073:AL1073,$AI$2),0)),0)),0)</f>
        <v>0</v>
      </c>
      <c r="BM1074" s="1">
        <f>IFERROR(IF($AE1074&gt;$AE1073,VLOOKUP($AC1074+AM$1,STOCK!$F$10:$AB$209,17,0),IF($AE1074=$AE1073,(IF(BM1073&gt;=1,BM1073-COUNTIFS($AE1073:$AE1073,$AC1074,AM1073:AM1073,$AI$2),0)),0)),0)</f>
        <v>0</v>
      </c>
      <c r="BN1074" s="1">
        <f>IFERROR(IF($AE1074&gt;$AE1073,VLOOKUP($AC1074+AN$1,STOCK!$F$10:$AB$209,17,0),IF($AE1074=$AE1073,(IF(BN1073&gt;=1,BN1073-COUNTIFS($AE1073:$AE1073,$AC1074,AN1073:AN1073,$AI$2),0)),0)),0)</f>
        <v>0</v>
      </c>
      <c r="BO1074" s="1">
        <f>IFERROR(IF($AE1074&gt;$AE1073,VLOOKUP($AC1074+AO$1,STOCK!$F$10:$AB$209,17,0),IF($AE1074=$AE1073,(IF(BO1073&gt;=1,BO1073-COUNTIFS($AE1073:$AE1073,$AC1074,AO1073:AO1073,$AI$2),0)),0)),0)</f>
        <v>0</v>
      </c>
      <c r="BP1074" s="1">
        <f>IFERROR(IF($AE1074&gt;$AE1073,VLOOKUP($AC1074+AP$1,STOCK!$F$10:$AB$209,17,0),IF($AE1074=$AE1073,(IF(BP1073&gt;=1,BP1073-COUNTIFS($AE1073:$AE1073,$AC1074,AP1073:AP1073,$AI$2),0)),0)),0)</f>
        <v>0</v>
      </c>
      <c r="BQ1074" s="1">
        <f>IFERROR(IF($AE1074&gt;$AE1073,VLOOKUP($AC1074+AQ$1,STOCK!$F$10:$AB$209,17,0),IF($AE1074=$AE1073,(IF(BQ1073&gt;=1,BQ1073-COUNTIFS($AE1073:$AE1073,$AC1074,AQ1073:AQ1073,$AI$2),0)),0)),0)</f>
        <v>0</v>
      </c>
      <c r="BR1074" s="1">
        <f>IFERROR(IF($AE1074&gt;$AE1073,VLOOKUP($AC1074+AR$1,STOCK!$F$10:$AB$209,17,0),IF($AE1074=$AE1073,(IF(BR1073&gt;=1,BR1073-COUNTIFS($AE1073:$AE1073,$AC1074,AR1073:AR1073,$AI$2),0)),0)),0)</f>
        <v>0</v>
      </c>
      <c r="BS1074" s="1">
        <f>IFERROR(IF($AE1074&gt;$AE1073,VLOOKUP($AC1074+AS$1,STOCK!$F$10:$AB$209,17,0),IF($AE1074=$AE1073,(IF(BS1073&gt;=1,BS1073-COUNTIFS($AE1073:$AE1073,$AC1074,AS1073:AS1073,$AI$2),0)),0)),0)</f>
        <v>0</v>
      </c>
      <c r="BT1074" s="1">
        <f>IFERROR(IF($AE1074&gt;$AE1073,VLOOKUP($AC1074+AT$1,STOCK!$F$10:$AB$209,17,0),IF($AE1074=$AE1073,(IF(BT1073&gt;=1,BT1073-COUNTIFS($AE1073:$AE1073,$AC1074,AT1073:AT1073,$AI$2),0)),0)),0)</f>
        <v>0</v>
      </c>
      <c r="BU1074" s="1">
        <f>IFERROR(IF($AE1074&gt;$AE1073,VLOOKUP($AC1074+AU$1,STOCK!$F$10:$AB$209,17,0),IF($AE1074=$AE1073,(IF(BU1073&gt;=1,BU1073-COUNTIFS($AE1073:$AE1073,$AC1074,AU1073:AU1073,$AI$2),0)),0)),0)</f>
        <v>0</v>
      </c>
      <c r="BV1074" s="1">
        <f>IFERROR(IF($AE1074&gt;$AE1073,VLOOKUP($AC1074+AV$1,STOCK!$F$10:$AB$209,17,0),IF($AE1074=$AE1073,(IF(BV1073&gt;=1,BV1073-COUNTIFS($AE1073:$AE1073,$AC1074,AV1073:AV1073,$AI$2),0)),0)),0)</f>
        <v>0</v>
      </c>
      <c r="BW1074" s="1">
        <f>IFERROR(IF($AE1074&gt;$AE1073,VLOOKUP($AC1074+AW$1,STOCK!$F$10:$AB$209,17,0),IF($AE1074=$AE1073,(IF(BW1073&gt;=1,BW1073-COUNTIFS($AE1073:$AE1073,$AC1074,AW1073:AW1073,$AI$2),0)),0)),0)</f>
        <v>0</v>
      </c>
      <c r="BX1074" s="1">
        <f>IFERROR(IF($AE1074&gt;$AE1073,VLOOKUP($AC1074+AX$1,STOCK!$F$10:$AB$209,17,0),IF($AE1074=$AE1073,(IF(BX1073&gt;=1,BX1073-COUNTIFS($AE1073:$AE1073,$AC1074,AX1073:AX1073,$AI$2),0)),0)),0)</f>
        <v>0</v>
      </c>
    </row>
    <row r="1075" spans="29:76" x14ac:dyDescent="0.25">
      <c r="AC1075" s="1">
        <f t="shared" si="260"/>
        <v>0</v>
      </c>
      <c r="AD1075" s="1">
        <f>IFERROR(IF(LEN(AK1075)&gt;=1,VLOOKUP(HLOOKUP(AK1075,PROFILE!$K$5:$V$8,4,0),PROFILE!$F$1:$G$3,2,0),0),0)</f>
        <v>0</v>
      </c>
      <c r="AE1075" s="1">
        <f t="shared" si="261"/>
        <v>0</v>
      </c>
      <c r="AF1075" s="1">
        <v>1062</v>
      </c>
      <c r="AI1075" s="1" t="str">
        <f>IFERROR(IF($AH1075&gt;=1,VLOOKUP($AG1075,STUDENT!$O$8:$Z$1507,3,0),""),"")</f>
        <v/>
      </c>
      <c r="AJ1075" s="1" t="str">
        <f>IFERROR(IF($AH1075&gt;=1,VLOOKUP($AG1075,STUDENT!$O$8:$Z$1507,4,0),""),"")</f>
        <v/>
      </c>
      <c r="AK1075" s="1" t="str">
        <f>IFERROR(IF($AH1075&gt;=1,VLOOKUP($AG1075,STUDENT!$O$8:$Z$1507,6,0),""),"")</f>
        <v/>
      </c>
      <c r="AL1075" s="1" t="str">
        <f t="shared" si="262"/>
        <v/>
      </c>
      <c r="AM1075" s="1" t="str">
        <f t="shared" si="263"/>
        <v/>
      </c>
      <c r="AN1075" s="1" t="str">
        <f t="shared" si="264"/>
        <v/>
      </c>
      <c r="AO1075" s="1" t="str">
        <f t="shared" si="265"/>
        <v/>
      </c>
      <c r="AP1075" s="1" t="str">
        <f t="shared" si="266"/>
        <v/>
      </c>
      <c r="AQ1075" s="1" t="str">
        <f t="shared" si="267"/>
        <v/>
      </c>
      <c r="AR1075" s="1" t="str">
        <f t="shared" si="268"/>
        <v/>
      </c>
      <c r="AS1075" s="1" t="str">
        <f t="shared" si="269"/>
        <v/>
      </c>
      <c r="AT1075" s="1" t="str">
        <f t="shared" si="270"/>
        <v/>
      </c>
      <c r="AU1075" s="1" t="str">
        <f t="shared" si="271"/>
        <v/>
      </c>
      <c r="AV1075" s="1" t="str">
        <f t="shared" si="272"/>
        <v/>
      </c>
      <c r="AW1075" s="1" t="str">
        <f t="shared" si="273"/>
        <v/>
      </c>
      <c r="AX1075" s="1" t="str">
        <f t="shared" si="274"/>
        <v/>
      </c>
      <c r="AY1075" s="1">
        <f>IFERROR(IF($AE1075&gt;$AE1074,VLOOKUP($AC1075+AL$1,STOCK!$F$10:$AB$209,16,0),IF($AE1075=$AE1074,(IF(AY1074&gt;=1,AY1074-COUNTIFS($AE1074:$AE1074,$AC1075,AL1074:AL1074,$AI$1),0)),0)),0)</f>
        <v>0</v>
      </c>
      <c r="AZ1075" s="1">
        <f>IFERROR(IF($AE1075&gt;$AE1074,VLOOKUP($AC1075+AM$1,STOCK!$F$10:$AB$209,16,0),IF($AE1075=$AE1074,(IF(AZ1074&gt;=1,AZ1074-COUNTIFS($AE1074:$AE1074,$AC1075,AM1074:AM1074,$AI$1),0)),0)),0)</f>
        <v>0</v>
      </c>
      <c r="BA1075" s="1">
        <f>IFERROR(IF($AE1075&gt;$AE1074,VLOOKUP($AC1075+AN$1,STOCK!$F$10:$AB$209,16,0),IF($AE1075=$AE1074,(IF(BA1074&gt;=1,BA1074-COUNTIFS($AE1074:$AE1074,$AC1075,AN1074:AN1074,$AI$1),0)),0)),0)</f>
        <v>0</v>
      </c>
      <c r="BB1075" s="1">
        <f>IFERROR(IF($AE1075&gt;$AE1074,VLOOKUP($AC1075+AO$1,STOCK!$F$10:$AB$209,16,0),IF($AE1075=$AE1074,(IF(BB1074&gt;=1,BB1074-COUNTIFS($AE1074:$AE1074,$AC1075,AO1074:AO1074,$AI$1),0)),0)),0)</f>
        <v>0</v>
      </c>
      <c r="BC1075" s="1">
        <f>IFERROR(IF($AE1075&gt;$AE1074,VLOOKUP($AC1075+AP$1,STOCK!$F$10:$AB$209,16,0),IF($AE1075=$AE1074,(IF(BC1074&gt;=1,BC1074-COUNTIFS($AE1074:$AE1074,$AC1075,AP1074:AP1074,$AI$1),0)),0)),0)</f>
        <v>0</v>
      </c>
      <c r="BD1075" s="1">
        <f>IFERROR(IF($AE1075&gt;$AE1074,VLOOKUP($AC1075+AQ$1,STOCK!$F$10:$AB$209,16,0),IF($AE1075=$AE1074,(IF(BD1074&gt;=1,BD1074-COUNTIFS($AE1074:$AE1074,$AC1075,AQ1074:AQ1074,$AI$1),0)),0)),0)</f>
        <v>0</v>
      </c>
      <c r="BE1075" s="1">
        <f>IFERROR(IF($AE1075&gt;$AE1074,VLOOKUP($AC1075+AR$1,STOCK!$F$10:$AB$209,16,0),IF($AE1075=$AE1074,(IF(BE1074&gt;=1,BE1074-COUNTIFS($AE1074:$AE1074,$AC1075,AR1074:AR1074,$AI$1),0)),0)),0)</f>
        <v>0</v>
      </c>
      <c r="BF1075" s="1">
        <f>IFERROR(IF($AE1075&gt;$AE1074,VLOOKUP($AC1075+AS$1,STOCK!$F$10:$AB$209,16,0),IF($AE1075=$AE1074,(IF(BF1074&gt;=1,BF1074-COUNTIFS($AE1074:$AE1074,$AC1075,AS1074:AS1074,$AI$1),0)),0)),0)</f>
        <v>0</v>
      </c>
      <c r="BG1075" s="1">
        <f>IFERROR(IF($AE1075&gt;$AE1074,VLOOKUP($AC1075+AT$1,STOCK!$F$10:$AB$209,16,0),IF($AE1075=$AE1074,(IF(BG1074&gt;=1,BG1074-COUNTIFS($AE1074:$AE1074,$AC1075,AT1074:AT1074,$AI$1),0)),0)),0)</f>
        <v>0</v>
      </c>
      <c r="BH1075" s="1">
        <f>IFERROR(IF($AE1075&gt;$AE1074,VLOOKUP($AC1075+AU$1,STOCK!$F$10:$AB$209,16,0),IF($AE1075=$AE1074,(IF(BH1074&gt;=1,BH1074-COUNTIFS($AE1074:$AE1074,$AC1075,AU1074:AU1074,$AI$1),0)),0)),0)</f>
        <v>0</v>
      </c>
      <c r="BI1075" s="1">
        <f>IFERROR(IF($AE1075&gt;$AE1074,VLOOKUP($AC1075+AV$1,STOCK!$F$10:$AB$209,16,0),IF($AE1075=$AE1074,(IF(BI1074&gt;=1,BI1074-COUNTIFS($AE1074:$AE1074,$AC1075,AV1074:AV1074,$AI$1),0)),0)),0)</f>
        <v>0</v>
      </c>
      <c r="BJ1075" s="1">
        <f>IFERROR(IF($AE1075&gt;$AE1074,VLOOKUP($AC1075+AW$1,STOCK!$F$10:$AB$209,16,0),IF($AE1075=$AE1074,(IF(BJ1074&gt;=1,BJ1074-COUNTIFS($AE1074:$AE1074,$AC1075,AW1074:AW1074,$AI$1),0)),0)),0)</f>
        <v>0</v>
      </c>
      <c r="BK1075" s="1">
        <f>IFERROR(IF($AE1075&gt;$AE1074,VLOOKUP($AC1075+AX$1,STOCK!$F$10:$AB$209,16,0),IF($AE1075=$AE1074,(IF(BK1074&gt;=1,BK1074-COUNTIFS($AE1074:$AE1074,$AC1075,AX1074:AX1074,$AI$1),0)),0)),0)</f>
        <v>0</v>
      </c>
      <c r="BL1075" s="1">
        <f>IFERROR(IF($AE1075&gt;$AE1074,VLOOKUP($AC1075+AL$1,STOCK!$F$10:$AB$209,17,0),IF($AE1075=$AE1074,(IF(BL1074&gt;=1,BL1074-COUNTIFS($AE1074:$AE1074,$AC1075,AL1074:AL1074,$AI$2),0)),0)),0)</f>
        <v>0</v>
      </c>
      <c r="BM1075" s="1">
        <f>IFERROR(IF($AE1075&gt;$AE1074,VLOOKUP($AC1075+AM$1,STOCK!$F$10:$AB$209,17,0),IF($AE1075=$AE1074,(IF(BM1074&gt;=1,BM1074-COUNTIFS($AE1074:$AE1074,$AC1075,AM1074:AM1074,$AI$2),0)),0)),0)</f>
        <v>0</v>
      </c>
      <c r="BN1075" s="1">
        <f>IFERROR(IF($AE1075&gt;$AE1074,VLOOKUP($AC1075+AN$1,STOCK!$F$10:$AB$209,17,0),IF($AE1075=$AE1074,(IF(BN1074&gt;=1,BN1074-COUNTIFS($AE1074:$AE1074,$AC1075,AN1074:AN1074,$AI$2),0)),0)),0)</f>
        <v>0</v>
      </c>
      <c r="BO1075" s="1">
        <f>IFERROR(IF($AE1075&gt;$AE1074,VLOOKUP($AC1075+AO$1,STOCK!$F$10:$AB$209,17,0),IF($AE1075=$AE1074,(IF(BO1074&gt;=1,BO1074-COUNTIFS($AE1074:$AE1074,$AC1075,AO1074:AO1074,$AI$2),0)),0)),0)</f>
        <v>0</v>
      </c>
      <c r="BP1075" s="1">
        <f>IFERROR(IF($AE1075&gt;$AE1074,VLOOKUP($AC1075+AP$1,STOCK!$F$10:$AB$209,17,0),IF($AE1075=$AE1074,(IF(BP1074&gt;=1,BP1074-COUNTIFS($AE1074:$AE1074,$AC1075,AP1074:AP1074,$AI$2),0)),0)),0)</f>
        <v>0</v>
      </c>
      <c r="BQ1075" s="1">
        <f>IFERROR(IF($AE1075&gt;$AE1074,VLOOKUP($AC1075+AQ$1,STOCK!$F$10:$AB$209,17,0),IF($AE1075=$AE1074,(IF(BQ1074&gt;=1,BQ1074-COUNTIFS($AE1074:$AE1074,$AC1075,AQ1074:AQ1074,$AI$2),0)),0)),0)</f>
        <v>0</v>
      </c>
      <c r="BR1075" s="1">
        <f>IFERROR(IF($AE1075&gt;$AE1074,VLOOKUP($AC1075+AR$1,STOCK!$F$10:$AB$209,17,0),IF($AE1075=$AE1074,(IF(BR1074&gt;=1,BR1074-COUNTIFS($AE1074:$AE1074,$AC1075,AR1074:AR1074,$AI$2),0)),0)),0)</f>
        <v>0</v>
      </c>
      <c r="BS1075" s="1">
        <f>IFERROR(IF($AE1075&gt;$AE1074,VLOOKUP($AC1075+AS$1,STOCK!$F$10:$AB$209,17,0),IF($AE1075=$AE1074,(IF(BS1074&gt;=1,BS1074-COUNTIFS($AE1074:$AE1074,$AC1075,AS1074:AS1074,$AI$2),0)),0)),0)</f>
        <v>0</v>
      </c>
      <c r="BT1075" s="1">
        <f>IFERROR(IF($AE1075&gt;$AE1074,VLOOKUP($AC1075+AT$1,STOCK!$F$10:$AB$209,17,0),IF($AE1075=$AE1074,(IF(BT1074&gt;=1,BT1074-COUNTIFS($AE1074:$AE1074,$AC1075,AT1074:AT1074,$AI$2),0)),0)),0)</f>
        <v>0</v>
      </c>
      <c r="BU1075" s="1">
        <f>IFERROR(IF($AE1075&gt;$AE1074,VLOOKUP($AC1075+AU$1,STOCK!$F$10:$AB$209,17,0),IF($AE1075=$AE1074,(IF(BU1074&gt;=1,BU1074-COUNTIFS($AE1074:$AE1074,$AC1075,AU1074:AU1074,$AI$2),0)),0)),0)</f>
        <v>0</v>
      </c>
      <c r="BV1075" s="1">
        <f>IFERROR(IF($AE1075&gt;$AE1074,VLOOKUP($AC1075+AV$1,STOCK!$F$10:$AB$209,17,0),IF($AE1075=$AE1074,(IF(BV1074&gt;=1,BV1074-COUNTIFS($AE1074:$AE1074,$AC1075,AV1074:AV1074,$AI$2),0)),0)),0)</f>
        <v>0</v>
      </c>
      <c r="BW1075" s="1">
        <f>IFERROR(IF($AE1075&gt;$AE1074,VLOOKUP($AC1075+AW$1,STOCK!$F$10:$AB$209,17,0),IF($AE1075=$AE1074,(IF(BW1074&gt;=1,BW1074-COUNTIFS($AE1074:$AE1074,$AC1075,AW1074:AW1074,$AI$2),0)),0)),0)</f>
        <v>0</v>
      </c>
      <c r="BX1075" s="1">
        <f>IFERROR(IF($AE1075&gt;$AE1074,VLOOKUP($AC1075+AX$1,STOCK!$F$10:$AB$209,17,0),IF($AE1075=$AE1074,(IF(BX1074&gt;=1,BX1074-COUNTIFS($AE1074:$AE1074,$AC1075,AX1074:AX1074,$AI$2),0)),0)),0)</f>
        <v>0</v>
      </c>
    </row>
    <row r="1076" spans="29:76" x14ac:dyDescent="0.25">
      <c r="AC1076" s="1">
        <f t="shared" si="260"/>
        <v>0</v>
      </c>
      <c r="AD1076" s="1">
        <f>IFERROR(IF(LEN(AK1076)&gt;=1,VLOOKUP(HLOOKUP(AK1076,PROFILE!$K$5:$V$8,4,0),PROFILE!$F$1:$G$3,2,0),0),0)</f>
        <v>0</v>
      </c>
      <c r="AE1076" s="1">
        <f t="shared" si="261"/>
        <v>0</v>
      </c>
      <c r="AF1076" s="1">
        <v>1063</v>
      </c>
      <c r="AI1076" s="1" t="str">
        <f>IFERROR(IF($AH1076&gt;=1,VLOOKUP($AG1076,STUDENT!$O$8:$Z$1507,3,0),""),"")</f>
        <v/>
      </c>
      <c r="AJ1076" s="1" t="str">
        <f>IFERROR(IF($AH1076&gt;=1,VLOOKUP($AG1076,STUDENT!$O$8:$Z$1507,4,0),""),"")</f>
        <v/>
      </c>
      <c r="AK1076" s="1" t="str">
        <f>IFERROR(IF($AH1076&gt;=1,VLOOKUP($AG1076,STUDENT!$O$8:$Z$1507,6,0),""),"")</f>
        <v/>
      </c>
      <c r="AL1076" s="1" t="str">
        <f t="shared" si="262"/>
        <v/>
      </c>
      <c r="AM1076" s="1" t="str">
        <f t="shared" si="263"/>
        <v/>
      </c>
      <c r="AN1076" s="1" t="str">
        <f t="shared" si="264"/>
        <v/>
      </c>
      <c r="AO1076" s="1" t="str">
        <f t="shared" si="265"/>
        <v/>
      </c>
      <c r="AP1076" s="1" t="str">
        <f t="shared" si="266"/>
        <v/>
      </c>
      <c r="AQ1076" s="1" t="str">
        <f t="shared" si="267"/>
        <v/>
      </c>
      <c r="AR1076" s="1" t="str">
        <f t="shared" si="268"/>
        <v/>
      </c>
      <c r="AS1076" s="1" t="str">
        <f t="shared" si="269"/>
        <v/>
      </c>
      <c r="AT1076" s="1" t="str">
        <f t="shared" si="270"/>
        <v/>
      </c>
      <c r="AU1076" s="1" t="str">
        <f t="shared" si="271"/>
        <v/>
      </c>
      <c r="AV1076" s="1" t="str">
        <f t="shared" si="272"/>
        <v/>
      </c>
      <c r="AW1076" s="1" t="str">
        <f t="shared" si="273"/>
        <v/>
      </c>
      <c r="AX1076" s="1" t="str">
        <f t="shared" si="274"/>
        <v/>
      </c>
      <c r="AY1076" s="1">
        <f>IFERROR(IF($AE1076&gt;$AE1075,VLOOKUP($AC1076+AL$1,STOCK!$F$10:$AB$209,16,0),IF($AE1076=$AE1075,(IF(AY1075&gt;=1,AY1075-COUNTIFS($AE1075:$AE1075,$AC1076,AL1075:AL1075,$AI$1),0)),0)),0)</f>
        <v>0</v>
      </c>
      <c r="AZ1076" s="1">
        <f>IFERROR(IF($AE1076&gt;$AE1075,VLOOKUP($AC1076+AM$1,STOCK!$F$10:$AB$209,16,0),IF($AE1076=$AE1075,(IF(AZ1075&gt;=1,AZ1075-COUNTIFS($AE1075:$AE1075,$AC1076,AM1075:AM1075,$AI$1),0)),0)),0)</f>
        <v>0</v>
      </c>
      <c r="BA1076" s="1">
        <f>IFERROR(IF($AE1076&gt;$AE1075,VLOOKUP($AC1076+AN$1,STOCK!$F$10:$AB$209,16,0),IF($AE1076=$AE1075,(IF(BA1075&gt;=1,BA1075-COUNTIFS($AE1075:$AE1075,$AC1076,AN1075:AN1075,$AI$1),0)),0)),0)</f>
        <v>0</v>
      </c>
      <c r="BB1076" s="1">
        <f>IFERROR(IF($AE1076&gt;$AE1075,VLOOKUP($AC1076+AO$1,STOCK!$F$10:$AB$209,16,0),IF($AE1076=$AE1075,(IF(BB1075&gt;=1,BB1075-COUNTIFS($AE1075:$AE1075,$AC1076,AO1075:AO1075,$AI$1),0)),0)),0)</f>
        <v>0</v>
      </c>
      <c r="BC1076" s="1">
        <f>IFERROR(IF($AE1076&gt;$AE1075,VLOOKUP($AC1076+AP$1,STOCK!$F$10:$AB$209,16,0),IF($AE1076=$AE1075,(IF(BC1075&gt;=1,BC1075-COUNTIFS($AE1075:$AE1075,$AC1076,AP1075:AP1075,$AI$1),0)),0)),0)</f>
        <v>0</v>
      </c>
      <c r="BD1076" s="1">
        <f>IFERROR(IF($AE1076&gt;$AE1075,VLOOKUP($AC1076+AQ$1,STOCK!$F$10:$AB$209,16,0),IF($AE1076=$AE1075,(IF(BD1075&gt;=1,BD1075-COUNTIFS($AE1075:$AE1075,$AC1076,AQ1075:AQ1075,$AI$1),0)),0)),0)</f>
        <v>0</v>
      </c>
      <c r="BE1076" s="1">
        <f>IFERROR(IF($AE1076&gt;$AE1075,VLOOKUP($AC1076+AR$1,STOCK!$F$10:$AB$209,16,0),IF($AE1076=$AE1075,(IF(BE1075&gt;=1,BE1075-COUNTIFS($AE1075:$AE1075,$AC1076,AR1075:AR1075,$AI$1),0)),0)),0)</f>
        <v>0</v>
      </c>
      <c r="BF1076" s="1">
        <f>IFERROR(IF($AE1076&gt;$AE1075,VLOOKUP($AC1076+AS$1,STOCK!$F$10:$AB$209,16,0),IF($AE1076=$AE1075,(IF(BF1075&gt;=1,BF1075-COUNTIFS($AE1075:$AE1075,$AC1076,AS1075:AS1075,$AI$1),0)),0)),0)</f>
        <v>0</v>
      </c>
      <c r="BG1076" s="1">
        <f>IFERROR(IF($AE1076&gt;$AE1075,VLOOKUP($AC1076+AT$1,STOCK!$F$10:$AB$209,16,0),IF($AE1076=$AE1075,(IF(BG1075&gt;=1,BG1075-COUNTIFS($AE1075:$AE1075,$AC1076,AT1075:AT1075,$AI$1),0)),0)),0)</f>
        <v>0</v>
      </c>
      <c r="BH1076" s="1">
        <f>IFERROR(IF($AE1076&gt;$AE1075,VLOOKUP($AC1076+AU$1,STOCK!$F$10:$AB$209,16,0),IF($AE1076=$AE1075,(IF(BH1075&gt;=1,BH1075-COUNTIFS($AE1075:$AE1075,$AC1076,AU1075:AU1075,$AI$1),0)),0)),0)</f>
        <v>0</v>
      </c>
      <c r="BI1076" s="1">
        <f>IFERROR(IF($AE1076&gt;$AE1075,VLOOKUP($AC1076+AV$1,STOCK!$F$10:$AB$209,16,0),IF($AE1076=$AE1075,(IF(BI1075&gt;=1,BI1075-COUNTIFS($AE1075:$AE1075,$AC1076,AV1075:AV1075,$AI$1),0)),0)),0)</f>
        <v>0</v>
      </c>
      <c r="BJ1076" s="1">
        <f>IFERROR(IF($AE1076&gt;$AE1075,VLOOKUP($AC1076+AW$1,STOCK!$F$10:$AB$209,16,0),IF($AE1076=$AE1075,(IF(BJ1075&gt;=1,BJ1075-COUNTIFS($AE1075:$AE1075,$AC1076,AW1075:AW1075,$AI$1),0)),0)),0)</f>
        <v>0</v>
      </c>
      <c r="BK1076" s="1">
        <f>IFERROR(IF($AE1076&gt;$AE1075,VLOOKUP($AC1076+AX$1,STOCK!$F$10:$AB$209,16,0),IF($AE1076=$AE1075,(IF(BK1075&gt;=1,BK1075-COUNTIFS($AE1075:$AE1075,$AC1076,AX1075:AX1075,$AI$1),0)),0)),0)</f>
        <v>0</v>
      </c>
      <c r="BL1076" s="1">
        <f>IFERROR(IF($AE1076&gt;$AE1075,VLOOKUP($AC1076+AL$1,STOCK!$F$10:$AB$209,17,0),IF($AE1076=$AE1075,(IF(BL1075&gt;=1,BL1075-COUNTIFS($AE1075:$AE1075,$AC1076,AL1075:AL1075,$AI$2),0)),0)),0)</f>
        <v>0</v>
      </c>
      <c r="BM1076" s="1">
        <f>IFERROR(IF($AE1076&gt;$AE1075,VLOOKUP($AC1076+AM$1,STOCK!$F$10:$AB$209,17,0),IF($AE1076=$AE1075,(IF(BM1075&gt;=1,BM1075-COUNTIFS($AE1075:$AE1075,$AC1076,AM1075:AM1075,$AI$2),0)),0)),0)</f>
        <v>0</v>
      </c>
      <c r="BN1076" s="1">
        <f>IFERROR(IF($AE1076&gt;$AE1075,VLOOKUP($AC1076+AN$1,STOCK!$F$10:$AB$209,17,0),IF($AE1076=$AE1075,(IF(BN1075&gt;=1,BN1075-COUNTIFS($AE1075:$AE1075,$AC1076,AN1075:AN1075,$AI$2),0)),0)),0)</f>
        <v>0</v>
      </c>
      <c r="BO1076" s="1">
        <f>IFERROR(IF($AE1076&gt;$AE1075,VLOOKUP($AC1076+AO$1,STOCK!$F$10:$AB$209,17,0),IF($AE1076=$AE1075,(IF(BO1075&gt;=1,BO1075-COUNTIFS($AE1075:$AE1075,$AC1076,AO1075:AO1075,$AI$2),0)),0)),0)</f>
        <v>0</v>
      </c>
      <c r="BP1076" s="1">
        <f>IFERROR(IF($AE1076&gt;$AE1075,VLOOKUP($AC1076+AP$1,STOCK!$F$10:$AB$209,17,0),IF($AE1076=$AE1075,(IF(BP1075&gt;=1,BP1075-COUNTIFS($AE1075:$AE1075,$AC1076,AP1075:AP1075,$AI$2),0)),0)),0)</f>
        <v>0</v>
      </c>
      <c r="BQ1076" s="1">
        <f>IFERROR(IF($AE1076&gt;$AE1075,VLOOKUP($AC1076+AQ$1,STOCK!$F$10:$AB$209,17,0),IF($AE1076=$AE1075,(IF(BQ1075&gt;=1,BQ1075-COUNTIFS($AE1075:$AE1075,$AC1076,AQ1075:AQ1075,$AI$2),0)),0)),0)</f>
        <v>0</v>
      </c>
      <c r="BR1076" s="1">
        <f>IFERROR(IF($AE1076&gt;$AE1075,VLOOKUP($AC1076+AR$1,STOCK!$F$10:$AB$209,17,0),IF($AE1076=$AE1075,(IF(BR1075&gt;=1,BR1075-COUNTIFS($AE1075:$AE1075,$AC1076,AR1075:AR1075,$AI$2),0)),0)),0)</f>
        <v>0</v>
      </c>
      <c r="BS1076" s="1">
        <f>IFERROR(IF($AE1076&gt;$AE1075,VLOOKUP($AC1076+AS$1,STOCK!$F$10:$AB$209,17,0),IF($AE1076=$AE1075,(IF(BS1075&gt;=1,BS1075-COUNTIFS($AE1075:$AE1075,$AC1076,AS1075:AS1075,$AI$2),0)),0)),0)</f>
        <v>0</v>
      </c>
      <c r="BT1076" s="1">
        <f>IFERROR(IF($AE1076&gt;$AE1075,VLOOKUP($AC1076+AT$1,STOCK!$F$10:$AB$209,17,0),IF($AE1076=$AE1075,(IF(BT1075&gt;=1,BT1075-COUNTIFS($AE1075:$AE1075,$AC1076,AT1075:AT1075,$AI$2),0)),0)),0)</f>
        <v>0</v>
      </c>
      <c r="BU1076" s="1">
        <f>IFERROR(IF($AE1076&gt;$AE1075,VLOOKUP($AC1076+AU$1,STOCK!$F$10:$AB$209,17,0),IF($AE1076=$AE1075,(IF(BU1075&gt;=1,BU1075-COUNTIFS($AE1075:$AE1075,$AC1076,AU1075:AU1075,$AI$2),0)),0)),0)</f>
        <v>0</v>
      </c>
      <c r="BV1076" s="1">
        <f>IFERROR(IF($AE1076&gt;$AE1075,VLOOKUP($AC1076+AV$1,STOCK!$F$10:$AB$209,17,0),IF($AE1076=$AE1075,(IF(BV1075&gt;=1,BV1075-COUNTIFS($AE1075:$AE1075,$AC1076,AV1075:AV1075,$AI$2),0)),0)),0)</f>
        <v>0</v>
      </c>
      <c r="BW1076" s="1">
        <f>IFERROR(IF($AE1076&gt;$AE1075,VLOOKUP($AC1076+AW$1,STOCK!$F$10:$AB$209,17,0),IF($AE1076=$AE1075,(IF(BW1075&gt;=1,BW1075-COUNTIFS($AE1075:$AE1075,$AC1076,AW1075:AW1075,$AI$2),0)),0)),0)</f>
        <v>0</v>
      </c>
      <c r="BX1076" s="1">
        <f>IFERROR(IF($AE1076&gt;$AE1075,VLOOKUP($AC1076+AX$1,STOCK!$F$10:$AB$209,17,0),IF($AE1076=$AE1075,(IF(BX1075&gt;=1,BX1075-COUNTIFS($AE1075:$AE1075,$AC1076,AX1075:AX1075,$AI$2),0)),0)),0)</f>
        <v>0</v>
      </c>
    </row>
    <row r="1077" spans="29:76" x14ac:dyDescent="0.25">
      <c r="AC1077" s="1">
        <f t="shared" si="260"/>
        <v>0</v>
      </c>
      <c r="AD1077" s="1">
        <f>IFERROR(IF(LEN(AK1077)&gt;=1,VLOOKUP(HLOOKUP(AK1077,PROFILE!$K$5:$V$8,4,0),PROFILE!$F$1:$G$3,2,0),0),0)</f>
        <v>0</v>
      </c>
      <c r="AE1077" s="1">
        <f t="shared" si="261"/>
        <v>0</v>
      </c>
      <c r="AF1077" s="1">
        <v>1064</v>
      </c>
      <c r="AI1077" s="1" t="str">
        <f>IFERROR(IF($AH1077&gt;=1,VLOOKUP($AG1077,STUDENT!$O$8:$Z$1507,3,0),""),"")</f>
        <v/>
      </c>
      <c r="AJ1077" s="1" t="str">
        <f>IFERROR(IF($AH1077&gt;=1,VLOOKUP($AG1077,STUDENT!$O$8:$Z$1507,4,0),""),"")</f>
        <v/>
      </c>
      <c r="AK1077" s="1" t="str">
        <f>IFERROR(IF($AH1077&gt;=1,VLOOKUP($AG1077,STUDENT!$O$8:$Z$1507,6,0),""),"")</f>
        <v/>
      </c>
      <c r="AL1077" s="1" t="str">
        <f t="shared" si="262"/>
        <v/>
      </c>
      <c r="AM1077" s="1" t="str">
        <f t="shared" si="263"/>
        <v/>
      </c>
      <c r="AN1077" s="1" t="str">
        <f t="shared" si="264"/>
        <v/>
      </c>
      <c r="AO1077" s="1" t="str">
        <f t="shared" si="265"/>
        <v/>
      </c>
      <c r="AP1077" s="1" t="str">
        <f t="shared" si="266"/>
        <v/>
      </c>
      <c r="AQ1077" s="1" t="str">
        <f t="shared" si="267"/>
        <v/>
      </c>
      <c r="AR1077" s="1" t="str">
        <f t="shared" si="268"/>
        <v/>
      </c>
      <c r="AS1077" s="1" t="str">
        <f t="shared" si="269"/>
        <v/>
      </c>
      <c r="AT1077" s="1" t="str">
        <f t="shared" si="270"/>
        <v/>
      </c>
      <c r="AU1077" s="1" t="str">
        <f t="shared" si="271"/>
        <v/>
      </c>
      <c r="AV1077" s="1" t="str">
        <f t="shared" si="272"/>
        <v/>
      </c>
      <c r="AW1077" s="1" t="str">
        <f t="shared" si="273"/>
        <v/>
      </c>
      <c r="AX1077" s="1" t="str">
        <f t="shared" si="274"/>
        <v/>
      </c>
      <c r="AY1077" s="1">
        <f>IFERROR(IF($AE1077&gt;$AE1076,VLOOKUP($AC1077+AL$1,STOCK!$F$10:$AB$209,16,0),IF($AE1077=$AE1076,(IF(AY1076&gt;=1,AY1076-COUNTIFS($AE1076:$AE1076,$AC1077,AL1076:AL1076,$AI$1),0)),0)),0)</f>
        <v>0</v>
      </c>
      <c r="AZ1077" s="1">
        <f>IFERROR(IF($AE1077&gt;$AE1076,VLOOKUP($AC1077+AM$1,STOCK!$F$10:$AB$209,16,0),IF($AE1077=$AE1076,(IF(AZ1076&gt;=1,AZ1076-COUNTIFS($AE1076:$AE1076,$AC1077,AM1076:AM1076,$AI$1),0)),0)),0)</f>
        <v>0</v>
      </c>
      <c r="BA1077" s="1">
        <f>IFERROR(IF($AE1077&gt;$AE1076,VLOOKUP($AC1077+AN$1,STOCK!$F$10:$AB$209,16,0),IF($AE1077=$AE1076,(IF(BA1076&gt;=1,BA1076-COUNTIFS($AE1076:$AE1076,$AC1077,AN1076:AN1076,$AI$1),0)),0)),0)</f>
        <v>0</v>
      </c>
      <c r="BB1077" s="1">
        <f>IFERROR(IF($AE1077&gt;$AE1076,VLOOKUP($AC1077+AO$1,STOCK!$F$10:$AB$209,16,0),IF($AE1077=$AE1076,(IF(BB1076&gt;=1,BB1076-COUNTIFS($AE1076:$AE1076,$AC1077,AO1076:AO1076,$AI$1),0)),0)),0)</f>
        <v>0</v>
      </c>
      <c r="BC1077" s="1">
        <f>IFERROR(IF($AE1077&gt;$AE1076,VLOOKUP($AC1077+AP$1,STOCK!$F$10:$AB$209,16,0),IF($AE1077=$AE1076,(IF(BC1076&gt;=1,BC1076-COUNTIFS($AE1076:$AE1076,$AC1077,AP1076:AP1076,$AI$1),0)),0)),0)</f>
        <v>0</v>
      </c>
      <c r="BD1077" s="1">
        <f>IFERROR(IF($AE1077&gt;$AE1076,VLOOKUP($AC1077+AQ$1,STOCK!$F$10:$AB$209,16,0),IF($AE1077=$AE1076,(IF(BD1076&gt;=1,BD1076-COUNTIFS($AE1076:$AE1076,$AC1077,AQ1076:AQ1076,$AI$1),0)),0)),0)</f>
        <v>0</v>
      </c>
      <c r="BE1077" s="1">
        <f>IFERROR(IF($AE1077&gt;$AE1076,VLOOKUP($AC1077+AR$1,STOCK!$F$10:$AB$209,16,0),IF($AE1077=$AE1076,(IF(BE1076&gt;=1,BE1076-COUNTIFS($AE1076:$AE1076,$AC1077,AR1076:AR1076,$AI$1),0)),0)),0)</f>
        <v>0</v>
      </c>
      <c r="BF1077" s="1">
        <f>IFERROR(IF($AE1077&gt;$AE1076,VLOOKUP($AC1077+AS$1,STOCK!$F$10:$AB$209,16,0),IF($AE1077=$AE1076,(IF(BF1076&gt;=1,BF1076-COUNTIFS($AE1076:$AE1076,$AC1077,AS1076:AS1076,$AI$1),0)),0)),0)</f>
        <v>0</v>
      </c>
      <c r="BG1077" s="1">
        <f>IFERROR(IF($AE1077&gt;$AE1076,VLOOKUP($AC1077+AT$1,STOCK!$F$10:$AB$209,16,0),IF($AE1077=$AE1076,(IF(BG1076&gt;=1,BG1076-COUNTIFS($AE1076:$AE1076,$AC1077,AT1076:AT1076,$AI$1),0)),0)),0)</f>
        <v>0</v>
      </c>
      <c r="BH1077" s="1">
        <f>IFERROR(IF($AE1077&gt;$AE1076,VLOOKUP($AC1077+AU$1,STOCK!$F$10:$AB$209,16,0),IF($AE1077=$AE1076,(IF(BH1076&gt;=1,BH1076-COUNTIFS($AE1076:$AE1076,$AC1077,AU1076:AU1076,$AI$1),0)),0)),0)</f>
        <v>0</v>
      </c>
      <c r="BI1077" s="1">
        <f>IFERROR(IF($AE1077&gt;$AE1076,VLOOKUP($AC1077+AV$1,STOCK!$F$10:$AB$209,16,0),IF($AE1077=$AE1076,(IF(BI1076&gt;=1,BI1076-COUNTIFS($AE1076:$AE1076,$AC1077,AV1076:AV1076,$AI$1),0)),0)),0)</f>
        <v>0</v>
      </c>
      <c r="BJ1077" s="1">
        <f>IFERROR(IF($AE1077&gt;$AE1076,VLOOKUP($AC1077+AW$1,STOCK!$F$10:$AB$209,16,0),IF($AE1077=$AE1076,(IF(BJ1076&gt;=1,BJ1076-COUNTIFS($AE1076:$AE1076,$AC1077,AW1076:AW1076,$AI$1),0)),0)),0)</f>
        <v>0</v>
      </c>
      <c r="BK1077" s="1">
        <f>IFERROR(IF($AE1077&gt;$AE1076,VLOOKUP($AC1077+AX$1,STOCK!$F$10:$AB$209,16,0),IF($AE1077=$AE1076,(IF(BK1076&gt;=1,BK1076-COUNTIFS($AE1076:$AE1076,$AC1077,AX1076:AX1076,$AI$1),0)),0)),0)</f>
        <v>0</v>
      </c>
      <c r="BL1077" s="1">
        <f>IFERROR(IF($AE1077&gt;$AE1076,VLOOKUP($AC1077+AL$1,STOCK!$F$10:$AB$209,17,0),IF($AE1077=$AE1076,(IF(BL1076&gt;=1,BL1076-COUNTIFS($AE1076:$AE1076,$AC1077,AL1076:AL1076,$AI$2),0)),0)),0)</f>
        <v>0</v>
      </c>
      <c r="BM1077" s="1">
        <f>IFERROR(IF($AE1077&gt;$AE1076,VLOOKUP($AC1077+AM$1,STOCK!$F$10:$AB$209,17,0),IF($AE1077=$AE1076,(IF(BM1076&gt;=1,BM1076-COUNTIFS($AE1076:$AE1076,$AC1077,AM1076:AM1076,$AI$2),0)),0)),0)</f>
        <v>0</v>
      </c>
      <c r="BN1077" s="1">
        <f>IFERROR(IF($AE1077&gt;$AE1076,VLOOKUP($AC1077+AN$1,STOCK!$F$10:$AB$209,17,0),IF($AE1077=$AE1076,(IF(BN1076&gt;=1,BN1076-COUNTIFS($AE1076:$AE1076,$AC1077,AN1076:AN1076,$AI$2),0)),0)),0)</f>
        <v>0</v>
      </c>
      <c r="BO1077" s="1">
        <f>IFERROR(IF($AE1077&gt;$AE1076,VLOOKUP($AC1077+AO$1,STOCK!$F$10:$AB$209,17,0),IF($AE1077=$AE1076,(IF(BO1076&gt;=1,BO1076-COUNTIFS($AE1076:$AE1076,$AC1077,AO1076:AO1076,$AI$2),0)),0)),0)</f>
        <v>0</v>
      </c>
      <c r="BP1077" s="1">
        <f>IFERROR(IF($AE1077&gt;$AE1076,VLOOKUP($AC1077+AP$1,STOCK!$F$10:$AB$209,17,0),IF($AE1077=$AE1076,(IF(BP1076&gt;=1,BP1076-COUNTIFS($AE1076:$AE1076,$AC1077,AP1076:AP1076,$AI$2),0)),0)),0)</f>
        <v>0</v>
      </c>
      <c r="BQ1077" s="1">
        <f>IFERROR(IF($AE1077&gt;$AE1076,VLOOKUP($AC1077+AQ$1,STOCK!$F$10:$AB$209,17,0),IF($AE1077=$AE1076,(IF(BQ1076&gt;=1,BQ1076-COUNTIFS($AE1076:$AE1076,$AC1077,AQ1076:AQ1076,$AI$2),0)),0)),0)</f>
        <v>0</v>
      </c>
      <c r="BR1077" s="1">
        <f>IFERROR(IF($AE1077&gt;$AE1076,VLOOKUP($AC1077+AR$1,STOCK!$F$10:$AB$209,17,0),IF($AE1077=$AE1076,(IF(BR1076&gt;=1,BR1076-COUNTIFS($AE1076:$AE1076,$AC1077,AR1076:AR1076,$AI$2),0)),0)),0)</f>
        <v>0</v>
      </c>
      <c r="BS1077" s="1">
        <f>IFERROR(IF($AE1077&gt;$AE1076,VLOOKUP($AC1077+AS$1,STOCK!$F$10:$AB$209,17,0),IF($AE1077=$AE1076,(IF(BS1076&gt;=1,BS1076-COUNTIFS($AE1076:$AE1076,$AC1077,AS1076:AS1076,$AI$2),0)),0)),0)</f>
        <v>0</v>
      </c>
      <c r="BT1077" s="1">
        <f>IFERROR(IF($AE1077&gt;$AE1076,VLOOKUP($AC1077+AT$1,STOCK!$F$10:$AB$209,17,0),IF($AE1077=$AE1076,(IF(BT1076&gt;=1,BT1076-COUNTIFS($AE1076:$AE1076,$AC1077,AT1076:AT1076,$AI$2),0)),0)),0)</f>
        <v>0</v>
      </c>
      <c r="BU1077" s="1">
        <f>IFERROR(IF($AE1077&gt;$AE1076,VLOOKUP($AC1077+AU$1,STOCK!$F$10:$AB$209,17,0),IF($AE1077=$AE1076,(IF(BU1076&gt;=1,BU1076-COUNTIFS($AE1076:$AE1076,$AC1077,AU1076:AU1076,$AI$2),0)),0)),0)</f>
        <v>0</v>
      </c>
      <c r="BV1077" s="1">
        <f>IFERROR(IF($AE1077&gt;$AE1076,VLOOKUP($AC1077+AV$1,STOCK!$F$10:$AB$209,17,0),IF($AE1077=$AE1076,(IF(BV1076&gt;=1,BV1076-COUNTIFS($AE1076:$AE1076,$AC1077,AV1076:AV1076,$AI$2),0)),0)),0)</f>
        <v>0</v>
      </c>
      <c r="BW1077" s="1">
        <f>IFERROR(IF($AE1077&gt;$AE1076,VLOOKUP($AC1077+AW$1,STOCK!$F$10:$AB$209,17,0),IF($AE1077=$AE1076,(IF(BW1076&gt;=1,BW1076-COUNTIFS($AE1076:$AE1076,$AC1077,AW1076:AW1076,$AI$2),0)),0)),0)</f>
        <v>0</v>
      </c>
      <c r="BX1077" s="1">
        <f>IFERROR(IF($AE1077&gt;$AE1076,VLOOKUP($AC1077+AX$1,STOCK!$F$10:$AB$209,17,0),IF($AE1077=$AE1076,(IF(BX1076&gt;=1,BX1076-COUNTIFS($AE1076:$AE1076,$AC1077,AX1076:AX1076,$AI$2),0)),0)),0)</f>
        <v>0</v>
      </c>
    </row>
    <row r="1078" spans="29:76" x14ac:dyDescent="0.25">
      <c r="AC1078" s="1">
        <f t="shared" si="260"/>
        <v>0</v>
      </c>
      <c r="AD1078" s="1">
        <f>IFERROR(IF(LEN(AK1078)&gt;=1,VLOOKUP(HLOOKUP(AK1078,PROFILE!$K$5:$V$8,4,0),PROFILE!$F$1:$G$3,2,0),0),0)</f>
        <v>0</v>
      </c>
      <c r="AE1078" s="1">
        <f t="shared" si="261"/>
        <v>0</v>
      </c>
      <c r="AF1078" s="1">
        <v>1065</v>
      </c>
      <c r="AI1078" s="1" t="str">
        <f>IFERROR(IF($AH1078&gt;=1,VLOOKUP($AG1078,STUDENT!$O$8:$Z$1507,3,0),""),"")</f>
        <v/>
      </c>
      <c r="AJ1078" s="1" t="str">
        <f>IFERROR(IF($AH1078&gt;=1,VLOOKUP($AG1078,STUDENT!$O$8:$Z$1507,4,0),""),"")</f>
        <v/>
      </c>
      <c r="AK1078" s="1" t="str">
        <f>IFERROR(IF($AH1078&gt;=1,VLOOKUP($AG1078,STUDENT!$O$8:$Z$1507,6,0),""),"")</f>
        <v/>
      </c>
      <c r="AL1078" s="1" t="str">
        <f t="shared" si="262"/>
        <v/>
      </c>
      <c r="AM1078" s="1" t="str">
        <f t="shared" si="263"/>
        <v/>
      </c>
      <c r="AN1078" s="1" t="str">
        <f t="shared" si="264"/>
        <v/>
      </c>
      <c r="AO1078" s="1" t="str">
        <f t="shared" si="265"/>
        <v/>
      </c>
      <c r="AP1078" s="1" t="str">
        <f t="shared" si="266"/>
        <v/>
      </c>
      <c r="AQ1078" s="1" t="str">
        <f t="shared" si="267"/>
        <v/>
      </c>
      <c r="AR1078" s="1" t="str">
        <f t="shared" si="268"/>
        <v/>
      </c>
      <c r="AS1078" s="1" t="str">
        <f t="shared" si="269"/>
        <v/>
      </c>
      <c r="AT1078" s="1" t="str">
        <f t="shared" si="270"/>
        <v/>
      </c>
      <c r="AU1078" s="1" t="str">
        <f t="shared" si="271"/>
        <v/>
      </c>
      <c r="AV1078" s="1" t="str">
        <f t="shared" si="272"/>
        <v/>
      </c>
      <c r="AW1078" s="1" t="str">
        <f t="shared" si="273"/>
        <v/>
      </c>
      <c r="AX1078" s="1" t="str">
        <f t="shared" si="274"/>
        <v/>
      </c>
      <c r="AY1078" s="1">
        <f>IFERROR(IF($AE1078&gt;$AE1077,VLOOKUP($AC1078+AL$1,STOCK!$F$10:$AB$209,16,0),IF($AE1078=$AE1077,(IF(AY1077&gt;=1,AY1077-COUNTIFS($AE1077:$AE1077,$AC1078,AL1077:AL1077,$AI$1),0)),0)),0)</f>
        <v>0</v>
      </c>
      <c r="AZ1078" s="1">
        <f>IFERROR(IF($AE1078&gt;$AE1077,VLOOKUP($AC1078+AM$1,STOCK!$F$10:$AB$209,16,0),IF($AE1078=$AE1077,(IF(AZ1077&gt;=1,AZ1077-COUNTIFS($AE1077:$AE1077,$AC1078,AM1077:AM1077,$AI$1),0)),0)),0)</f>
        <v>0</v>
      </c>
      <c r="BA1078" s="1">
        <f>IFERROR(IF($AE1078&gt;$AE1077,VLOOKUP($AC1078+AN$1,STOCK!$F$10:$AB$209,16,0),IF($AE1078=$AE1077,(IF(BA1077&gt;=1,BA1077-COUNTIFS($AE1077:$AE1077,$AC1078,AN1077:AN1077,$AI$1),0)),0)),0)</f>
        <v>0</v>
      </c>
      <c r="BB1078" s="1">
        <f>IFERROR(IF($AE1078&gt;$AE1077,VLOOKUP($AC1078+AO$1,STOCK!$F$10:$AB$209,16,0),IF($AE1078=$AE1077,(IF(BB1077&gt;=1,BB1077-COUNTIFS($AE1077:$AE1077,$AC1078,AO1077:AO1077,$AI$1),0)),0)),0)</f>
        <v>0</v>
      </c>
      <c r="BC1078" s="1">
        <f>IFERROR(IF($AE1078&gt;$AE1077,VLOOKUP($AC1078+AP$1,STOCK!$F$10:$AB$209,16,0),IF($AE1078=$AE1077,(IF(BC1077&gt;=1,BC1077-COUNTIFS($AE1077:$AE1077,$AC1078,AP1077:AP1077,$AI$1),0)),0)),0)</f>
        <v>0</v>
      </c>
      <c r="BD1078" s="1">
        <f>IFERROR(IF($AE1078&gt;$AE1077,VLOOKUP($AC1078+AQ$1,STOCK!$F$10:$AB$209,16,0),IF($AE1078=$AE1077,(IF(BD1077&gt;=1,BD1077-COUNTIFS($AE1077:$AE1077,$AC1078,AQ1077:AQ1077,$AI$1),0)),0)),0)</f>
        <v>0</v>
      </c>
      <c r="BE1078" s="1">
        <f>IFERROR(IF($AE1078&gt;$AE1077,VLOOKUP($AC1078+AR$1,STOCK!$F$10:$AB$209,16,0),IF($AE1078=$AE1077,(IF(BE1077&gt;=1,BE1077-COUNTIFS($AE1077:$AE1077,$AC1078,AR1077:AR1077,$AI$1),0)),0)),0)</f>
        <v>0</v>
      </c>
      <c r="BF1078" s="1">
        <f>IFERROR(IF($AE1078&gt;$AE1077,VLOOKUP($AC1078+AS$1,STOCK!$F$10:$AB$209,16,0),IF($AE1078=$AE1077,(IF(BF1077&gt;=1,BF1077-COUNTIFS($AE1077:$AE1077,$AC1078,AS1077:AS1077,$AI$1),0)),0)),0)</f>
        <v>0</v>
      </c>
      <c r="BG1078" s="1">
        <f>IFERROR(IF($AE1078&gt;$AE1077,VLOOKUP($AC1078+AT$1,STOCK!$F$10:$AB$209,16,0),IF($AE1078=$AE1077,(IF(BG1077&gt;=1,BG1077-COUNTIFS($AE1077:$AE1077,$AC1078,AT1077:AT1077,$AI$1),0)),0)),0)</f>
        <v>0</v>
      </c>
      <c r="BH1078" s="1">
        <f>IFERROR(IF($AE1078&gt;$AE1077,VLOOKUP($AC1078+AU$1,STOCK!$F$10:$AB$209,16,0),IF($AE1078=$AE1077,(IF(BH1077&gt;=1,BH1077-COUNTIFS($AE1077:$AE1077,$AC1078,AU1077:AU1077,$AI$1),0)),0)),0)</f>
        <v>0</v>
      </c>
      <c r="BI1078" s="1">
        <f>IFERROR(IF($AE1078&gt;$AE1077,VLOOKUP($AC1078+AV$1,STOCK!$F$10:$AB$209,16,0),IF($AE1078=$AE1077,(IF(BI1077&gt;=1,BI1077-COUNTIFS($AE1077:$AE1077,$AC1078,AV1077:AV1077,$AI$1),0)),0)),0)</f>
        <v>0</v>
      </c>
      <c r="BJ1078" s="1">
        <f>IFERROR(IF($AE1078&gt;$AE1077,VLOOKUP($AC1078+AW$1,STOCK!$F$10:$AB$209,16,0),IF($AE1078=$AE1077,(IF(BJ1077&gt;=1,BJ1077-COUNTIFS($AE1077:$AE1077,$AC1078,AW1077:AW1077,$AI$1),0)),0)),0)</f>
        <v>0</v>
      </c>
      <c r="BK1078" s="1">
        <f>IFERROR(IF($AE1078&gt;$AE1077,VLOOKUP($AC1078+AX$1,STOCK!$F$10:$AB$209,16,0),IF($AE1078=$AE1077,(IF(BK1077&gt;=1,BK1077-COUNTIFS($AE1077:$AE1077,$AC1078,AX1077:AX1077,$AI$1),0)),0)),0)</f>
        <v>0</v>
      </c>
      <c r="BL1078" s="1">
        <f>IFERROR(IF($AE1078&gt;$AE1077,VLOOKUP($AC1078+AL$1,STOCK!$F$10:$AB$209,17,0),IF($AE1078=$AE1077,(IF(BL1077&gt;=1,BL1077-COUNTIFS($AE1077:$AE1077,$AC1078,AL1077:AL1077,$AI$2),0)),0)),0)</f>
        <v>0</v>
      </c>
      <c r="BM1078" s="1">
        <f>IFERROR(IF($AE1078&gt;$AE1077,VLOOKUP($AC1078+AM$1,STOCK!$F$10:$AB$209,17,0),IF($AE1078=$AE1077,(IF(BM1077&gt;=1,BM1077-COUNTIFS($AE1077:$AE1077,$AC1078,AM1077:AM1077,$AI$2),0)),0)),0)</f>
        <v>0</v>
      </c>
      <c r="BN1078" s="1">
        <f>IFERROR(IF($AE1078&gt;$AE1077,VLOOKUP($AC1078+AN$1,STOCK!$F$10:$AB$209,17,0),IF($AE1078=$AE1077,(IF(BN1077&gt;=1,BN1077-COUNTIFS($AE1077:$AE1077,$AC1078,AN1077:AN1077,$AI$2),0)),0)),0)</f>
        <v>0</v>
      </c>
      <c r="BO1078" s="1">
        <f>IFERROR(IF($AE1078&gt;$AE1077,VLOOKUP($AC1078+AO$1,STOCK!$F$10:$AB$209,17,0),IF($AE1078=$AE1077,(IF(BO1077&gt;=1,BO1077-COUNTIFS($AE1077:$AE1077,$AC1078,AO1077:AO1077,$AI$2),0)),0)),0)</f>
        <v>0</v>
      </c>
      <c r="BP1078" s="1">
        <f>IFERROR(IF($AE1078&gt;$AE1077,VLOOKUP($AC1078+AP$1,STOCK!$F$10:$AB$209,17,0),IF($AE1078=$AE1077,(IF(BP1077&gt;=1,BP1077-COUNTIFS($AE1077:$AE1077,$AC1078,AP1077:AP1077,$AI$2),0)),0)),0)</f>
        <v>0</v>
      </c>
      <c r="BQ1078" s="1">
        <f>IFERROR(IF($AE1078&gt;$AE1077,VLOOKUP($AC1078+AQ$1,STOCK!$F$10:$AB$209,17,0),IF($AE1078=$AE1077,(IF(BQ1077&gt;=1,BQ1077-COUNTIFS($AE1077:$AE1077,$AC1078,AQ1077:AQ1077,$AI$2),0)),0)),0)</f>
        <v>0</v>
      </c>
      <c r="BR1078" s="1">
        <f>IFERROR(IF($AE1078&gt;$AE1077,VLOOKUP($AC1078+AR$1,STOCK!$F$10:$AB$209,17,0),IF($AE1078=$AE1077,(IF(BR1077&gt;=1,BR1077-COUNTIFS($AE1077:$AE1077,$AC1078,AR1077:AR1077,$AI$2),0)),0)),0)</f>
        <v>0</v>
      </c>
      <c r="BS1078" s="1">
        <f>IFERROR(IF($AE1078&gt;$AE1077,VLOOKUP($AC1078+AS$1,STOCK!$F$10:$AB$209,17,0),IF($AE1078=$AE1077,(IF(BS1077&gt;=1,BS1077-COUNTIFS($AE1077:$AE1077,$AC1078,AS1077:AS1077,$AI$2),0)),0)),0)</f>
        <v>0</v>
      </c>
      <c r="BT1078" s="1">
        <f>IFERROR(IF($AE1078&gt;$AE1077,VLOOKUP($AC1078+AT$1,STOCK!$F$10:$AB$209,17,0),IF($AE1078=$AE1077,(IF(BT1077&gt;=1,BT1077-COUNTIFS($AE1077:$AE1077,$AC1078,AT1077:AT1077,$AI$2),0)),0)),0)</f>
        <v>0</v>
      </c>
      <c r="BU1078" s="1">
        <f>IFERROR(IF($AE1078&gt;$AE1077,VLOOKUP($AC1078+AU$1,STOCK!$F$10:$AB$209,17,0),IF($AE1078=$AE1077,(IF(BU1077&gt;=1,BU1077-COUNTIFS($AE1077:$AE1077,$AC1078,AU1077:AU1077,$AI$2),0)),0)),0)</f>
        <v>0</v>
      </c>
      <c r="BV1078" s="1">
        <f>IFERROR(IF($AE1078&gt;$AE1077,VLOOKUP($AC1078+AV$1,STOCK!$F$10:$AB$209,17,0),IF($AE1078=$AE1077,(IF(BV1077&gt;=1,BV1077-COUNTIFS($AE1077:$AE1077,$AC1078,AV1077:AV1077,$AI$2),0)),0)),0)</f>
        <v>0</v>
      </c>
      <c r="BW1078" s="1">
        <f>IFERROR(IF($AE1078&gt;$AE1077,VLOOKUP($AC1078+AW$1,STOCK!$F$10:$AB$209,17,0),IF($AE1078=$AE1077,(IF(BW1077&gt;=1,BW1077-COUNTIFS($AE1077:$AE1077,$AC1078,AW1077:AW1077,$AI$2),0)),0)),0)</f>
        <v>0</v>
      </c>
      <c r="BX1078" s="1">
        <f>IFERROR(IF($AE1078&gt;$AE1077,VLOOKUP($AC1078+AX$1,STOCK!$F$10:$AB$209,17,0),IF($AE1078=$AE1077,(IF(BX1077&gt;=1,BX1077-COUNTIFS($AE1077:$AE1077,$AC1078,AX1077:AX1077,$AI$2),0)),0)),0)</f>
        <v>0</v>
      </c>
    </row>
    <row r="1079" spans="29:76" x14ac:dyDescent="0.25">
      <c r="AC1079" s="1">
        <f t="shared" si="260"/>
        <v>0</v>
      </c>
      <c r="AD1079" s="1">
        <f>IFERROR(IF(LEN(AK1079)&gt;=1,VLOOKUP(HLOOKUP(AK1079,PROFILE!$K$5:$V$8,4,0),PROFILE!$F$1:$G$3,2,0),0),0)</f>
        <v>0</v>
      </c>
      <c r="AE1079" s="1">
        <f t="shared" si="261"/>
        <v>0</v>
      </c>
      <c r="AF1079" s="1">
        <v>1066</v>
      </c>
      <c r="AI1079" s="1" t="str">
        <f>IFERROR(IF($AH1079&gt;=1,VLOOKUP($AG1079,STUDENT!$O$8:$Z$1507,3,0),""),"")</f>
        <v/>
      </c>
      <c r="AJ1079" s="1" t="str">
        <f>IFERROR(IF($AH1079&gt;=1,VLOOKUP($AG1079,STUDENT!$O$8:$Z$1507,4,0),""),"")</f>
        <v/>
      </c>
      <c r="AK1079" s="1" t="str">
        <f>IFERROR(IF($AH1079&gt;=1,VLOOKUP($AG1079,STUDENT!$O$8:$Z$1507,6,0),""),"")</f>
        <v/>
      </c>
      <c r="AL1079" s="1" t="str">
        <f t="shared" si="262"/>
        <v/>
      </c>
      <c r="AM1079" s="1" t="str">
        <f t="shared" si="263"/>
        <v/>
      </c>
      <c r="AN1079" s="1" t="str">
        <f t="shared" si="264"/>
        <v/>
      </c>
      <c r="AO1079" s="1" t="str">
        <f t="shared" si="265"/>
        <v/>
      </c>
      <c r="AP1079" s="1" t="str">
        <f t="shared" si="266"/>
        <v/>
      </c>
      <c r="AQ1079" s="1" t="str">
        <f t="shared" si="267"/>
        <v/>
      </c>
      <c r="AR1079" s="1" t="str">
        <f t="shared" si="268"/>
        <v/>
      </c>
      <c r="AS1079" s="1" t="str">
        <f t="shared" si="269"/>
        <v/>
      </c>
      <c r="AT1079" s="1" t="str">
        <f t="shared" si="270"/>
        <v/>
      </c>
      <c r="AU1079" s="1" t="str">
        <f t="shared" si="271"/>
        <v/>
      </c>
      <c r="AV1079" s="1" t="str">
        <f t="shared" si="272"/>
        <v/>
      </c>
      <c r="AW1079" s="1" t="str">
        <f t="shared" si="273"/>
        <v/>
      </c>
      <c r="AX1079" s="1" t="str">
        <f t="shared" si="274"/>
        <v/>
      </c>
      <c r="AY1079" s="1">
        <f>IFERROR(IF($AE1079&gt;$AE1078,VLOOKUP($AC1079+AL$1,STOCK!$F$10:$AB$209,16,0),IF($AE1079=$AE1078,(IF(AY1078&gt;=1,AY1078-COUNTIFS($AE1078:$AE1078,$AC1079,AL1078:AL1078,$AI$1),0)),0)),0)</f>
        <v>0</v>
      </c>
      <c r="AZ1079" s="1">
        <f>IFERROR(IF($AE1079&gt;$AE1078,VLOOKUP($AC1079+AM$1,STOCK!$F$10:$AB$209,16,0),IF($AE1079=$AE1078,(IF(AZ1078&gt;=1,AZ1078-COUNTIFS($AE1078:$AE1078,$AC1079,AM1078:AM1078,$AI$1),0)),0)),0)</f>
        <v>0</v>
      </c>
      <c r="BA1079" s="1">
        <f>IFERROR(IF($AE1079&gt;$AE1078,VLOOKUP($AC1079+AN$1,STOCK!$F$10:$AB$209,16,0),IF($AE1079=$AE1078,(IF(BA1078&gt;=1,BA1078-COUNTIFS($AE1078:$AE1078,$AC1079,AN1078:AN1078,$AI$1),0)),0)),0)</f>
        <v>0</v>
      </c>
      <c r="BB1079" s="1">
        <f>IFERROR(IF($AE1079&gt;$AE1078,VLOOKUP($AC1079+AO$1,STOCK!$F$10:$AB$209,16,0),IF($AE1079=$AE1078,(IF(BB1078&gt;=1,BB1078-COUNTIFS($AE1078:$AE1078,$AC1079,AO1078:AO1078,$AI$1),0)),0)),0)</f>
        <v>0</v>
      </c>
      <c r="BC1079" s="1">
        <f>IFERROR(IF($AE1079&gt;$AE1078,VLOOKUP($AC1079+AP$1,STOCK!$F$10:$AB$209,16,0),IF($AE1079=$AE1078,(IF(BC1078&gt;=1,BC1078-COUNTIFS($AE1078:$AE1078,$AC1079,AP1078:AP1078,$AI$1),0)),0)),0)</f>
        <v>0</v>
      </c>
      <c r="BD1079" s="1">
        <f>IFERROR(IF($AE1079&gt;$AE1078,VLOOKUP($AC1079+AQ$1,STOCK!$F$10:$AB$209,16,0),IF($AE1079=$AE1078,(IF(BD1078&gt;=1,BD1078-COUNTIFS($AE1078:$AE1078,$AC1079,AQ1078:AQ1078,$AI$1),0)),0)),0)</f>
        <v>0</v>
      </c>
      <c r="BE1079" s="1">
        <f>IFERROR(IF($AE1079&gt;$AE1078,VLOOKUP($AC1079+AR$1,STOCK!$F$10:$AB$209,16,0),IF($AE1079=$AE1078,(IF(BE1078&gt;=1,BE1078-COUNTIFS($AE1078:$AE1078,$AC1079,AR1078:AR1078,$AI$1),0)),0)),0)</f>
        <v>0</v>
      </c>
      <c r="BF1079" s="1">
        <f>IFERROR(IF($AE1079&gt;$AE1078,VLOOKUP($AC1079+AS$1,STOCK!$F$10:$AB$209,16,0),IF($AE1079=$AE1078,(IF(BF1078&gt;=1,BF1078-COUNTIFS($AE1078:$AE1078,$AC1079,AS1078:AS1078,$AI$1),0)),0)),0)</f>
        <v>0</v>
      </c>
      <c r="BG1079" s="1">
        <f>IFERROR(IF($AE1079&gt;$AE1078,VLOOKUP($AC1079+AT$1,STOCK!$F$10:$AB$209,16,0),IF($AE1079=$AE1078,(IF(BG1078&gt;=1,BG1078-COUNTIFS($AE1078:$AE1078,$AC1079,AT1078:AT1078,$AI$1),0)),0)),0)</f>
        <v>0</v>
      </c>
      <c r="BH1079" s="1">
        <f>IFERROR(IF($AE1079&gt;$AE1078,VLOOKUP($AC1079+AU$1,STOCK!$F$10:$AB$209,16,0),IF($AE1079=$AE1078,(IF(BH1078&gt;=1,BH1078-COUNTIFS($AE1078:$AE1078,$AC1079,AU1078:AU1078,$AI$1),0)),0)),0)</f>
        <v>0</v>
      </c>
      <c r="BI1079" s="1">
        <f>IFERROR(IF($AE1079&gt;$AE1078,VLOOKUP($AC1079+AV$1,STOCK!$F$10:$AB$209,16,0),IF($AE1079=$AE1078,(IF(BI1078&gt;=1,BI1078-COUNTIFS($AE1078:$AE1078,$AC1079,AV1078:AV1078,$AI$1),0)),0)),0)</f>
        <v>0</v>
      </c>
      <c r="BJ1079" s="1">
        <f>IFERROR(IF($AE1079&gt;$AE1078,VLOOKUP($AC1079+AW$1,STOCK!$F$10:$AB$209,16,0),IF($AE1079=$AE1078,(IF(BJ1078&gt;=1,BJ1078-COUNTIFS($AE1078:$AE1078,$AC1079,AW1078:AW1078,$AI$1),0)),0)),0)</f>
        <v>0</v>
      </c>
      <c r="BK1079" s="1">
        <f>IFERROR(IF($AE1079&gt;$AE1078,VLOOKUP($AC1079+AX$1,STOCK!$F$10:$AB$209,16,0),IF($AE1079=$AE1078,(IF(BK1078&gt;=1,BK1078-COUNTIFS($AE1078:$AE1078,$AC1079,AX1078:AX1078,$AI$1),0)),0)),0)</f>
        <v>0</v>
      </c>
      <c r="BL1079" s="1">
        <f>IFERROR(IF($AE1079&gt;$AE1078,VLOOKUP($AC1079+AL$1,STOCK!$F$10:$AB$209,17,0),IF($AE1079=$AE1078,(IF(BL1078&gt;=1,BL1078-COUNTIFS($AE1078:$AE1078,$AC1079,AL1078:AL1078,$AI$2),0)),0)),0)</f>
        <v>0</v>
      </c>
      <c r="BM1079" s="1">
        <f>IFERROR(IF($AE1079&gt;$AE1078,VLOOKUP($AC1079+AM$1,STOCK!$F$10:$AB$209,17,0),IF($AE1079=$AE1078,(IF(BM1078&gt;=1,BM1078-COUNTIFS($AE1078:$AE1078,$AC1079,AM1078:AM1078,$AI$2),0)),0)),0)</f>
        <v>0</v>
      </c>
      <c r="BN1079" s="1">
        <f>IFERROR(IF($AE1079&gt;$AE1078,VLOOKUP($AC1079+AN$1,STOCK!$F$10:$AB$209,17,0),IF($AE1079=$AE1078,(IF(BN1078&gt;=1,BN1078-COUNTIFS($AE1078:$AE1078,$AC1079,AN1078:AN1078,$AI$2),0)),0)),0)</f>
        <v>0</v>
      </c>
      <c r="BO1079" s="1">
        <f>IFERROR(IF($AE1079&gt;$AE1078,VLOOKUP($AC1079+AO$1,STOCK!$F$10:$AB$209,17,0),IF($AE1079=$AE1078,(IF(BO1078&gt;=1,BO1078-COUNTIFS($AE1078:$AE1078,$AC1079,AO1078:AO1078,$AI$2),0)),0)),0)</f>
        <v>0</v>
      </c>
      <c r="BP1079" s="1">
        <f>IFERROR(IF($AE1079&gt;$AE1078,VLOOKUP($AC1079+AP$1,STOCK!$F$10:$AB$209,17,0),IF($AE1079=$AE1078,(IF(BP1078&gt;=1,BP1078-COUNTIFS($AE1078:$AE1078,$AC1079,AP1078:AP1078,$AI$2),0)),0)),0)</f>
        <v>0</v>
      </c>
      <c r="BQ1079" s="1">
        <f>IFERROR(IF($AE1079&gt;$AE1078,VLOOKUP($AC1079+AQ$1,STOCK!$F$10:$AB$209,17,0),IF($AE1079=$AE1078,(IF(BQ1078&gt;=1,BQ1078-COUNTIFS($AE1078:$AE1078,$AC1079,AQ1078:AQ1078,$AI$2),0)),0)),0)</f>
        <v>0</v>
      </c>
      <c r="BR1079" s="1">
        <f>IFERROR(IF($AE1079&gt;$AE1078,VLOOKUP($AC1079+AR$1,STOCK!$F$10:$AB$209,17,0),IF($AE1079=$AE1078,(IF(BR1078&gt;=1,BR1078-COUNTIFS($AE1078:$AE1078,$AC1079,AR1078:AR1078,$AI$2),0)),0)),0)</f>
        <v>0</v>
      </c>
      <c r="BS1079" s="1">
        <f>IFERROR(IF($AE1079&gt;$AE1078,VLOOKUP($AC1079+AS$1,STOCK!$F$10:$AB$209,17,0),IF($AE1079=$AE1078,(IF(BS1078&gt;=1,BS1078-COUNTIFS($AE1078:$AE1078,$AC1079,AS1078:AS1078,$AI$2),0)),0)),0)</f>
        <v>0</v>
      </c>
      <c r="BT1079" s="1">
        <f>IFERROR(IF($AE1079&gt;$AE1078,VLOOKUP($AC1079+AT$1,STOCK!$F$10:$AB$209,17,0),IF($AE1079=$AE1078,(IF(BT1078&gt;=1,BT1078-COUNTIFS($AE1078:$AE1078,$AC1079,AT1078:AT1078,$AI$2),0)),0)),0)</f>
        <v>0</v>
      </c>
      <c r="BU1079" s="1">
        <f>IFERROR(IF($AE1079&gt;$AE1078,VLOOKUP($AC1079+AU$1,STOCK!$F$10:$AB$209,17,0),IF($AE1079=$AE1078,(IF(BU1078&gt;=1,BU1078-COUNTIFS($AE1078:$AE1078,$AC1079,AU1078:AU1078,$AI$2),0)),0)),0)</f>
        <v>0</v>
      </c>
      <c r="BV1079" s="1">
        <f>IFERROR(IF($AE1079&gt;$AE1078,VLOOKUP($AC1079+AV$1,STOCK!$F$10:$AB$209,17,0),IF($AE1079=$AE1078,(IF(BV1078&gt;=1,BV1078-COUNTIFS($AE1078:$AE1078,$AC1079,AV1078:AV1078,$AI$2),0)),0)),0)</f>
        <v>0</v>
      </c>
      <c r="BW1079" s="1">
        <f>IFERROR(IF($AE1079&gt;$AE1078,VLOOKUP($AC1079+AW$1,STOCK!$F$10:$AB$209,17,0),IF($AE1079=$AE1078,(IF(BW1078&gt;=1,BW1078-COUNTIFS($AE1078:$AE1078,$AC1079,AW1078:AW1078,$AI$2),0)),0)),0)</f>
        <v>0</v>
      </c>
      <c r="BX1079" s="1">
        <f>IFERROR(IF($AE1079&gt;$AE1078,VLOOKUP($AC1079+AX$1,STOCK!$F$10:$AB$209,17,0),IF($AE1079=$AE1078,(IF(BX1078&gt;=1,BX1078-COUNTIFS($AE1078:$AE1078,$AC1079,AX1078:AX1078,$AI$2),0)),0)),0)</f>
        <v>0</v>
      </c>
    </row>
    <row r="1080" spans="29:76" x14ac:dyDescent="0.25">
      <c r="AC1080" s="1">
        <f t="shared" si="260"/>
        <v>0</v>
      </c>
      <c r="AD1080" s="1">
        <f>IFERROR(IF(LEN(AK1080)&gt;=1,VLOOKUP(HLOOKUP(AK1080,PROFILE!$K$5:$V$8,4,0),PROFILE!$F$1:$G$3,2,0),0),0)</f>
        <v>0</v>
      </c>
      <c r="AE1080" s="1">
        <f t="shared" si="261"/>
        <v>0</v>
      </c>
      <c r="AF1080" s="1">
        <v>1067</v>
      </c>
      <c r="AI1080" s="1" t="str">
        <f>IFERROR(IF($AH1080&gt;=1,VLOOKUP($AG1080,STUDENT!$O$8:$Z$1507,3,0),""),"")</f>
        <v/>
      </c>
      <c r="AJ1080" s="1" t="str">
        <f>IFERROR(IF($AH1080&gt;=1,VLOOKUP($AG1080,STUDENT!$O$8:$Z$1507,4,0),""),"")</f>
        <v/>
      </c>
      <c r="AK1080" s="1" t="str">
        <f>IFERROR(IF($AH1080&gt;=1,VLOOKUP($AG1080,STUDENT!$O$8:$Z$1507,6,0),""),"")</f>
        <v/>
      </c>
      <c r="AL1080" s="1" t="str">
        <f t="shared" si="262"/>
        <v/>
      </c>
      <c r="AM1080" s="1" t="str">
        <f t="shared" si="263"/>
        <v/>
      </c>
      <c r="AN1080" s="1" t="str">
        <f t="shared" si="264"/>
        <v/>
      </c>
      <c r="AO1080" s="1" t="str">
        <f t="shared" si="265"/>
        <v/>
      </c>
      <c r="AP1080" s="1" t="str">
        <f t="shared" si="266"/>
        <v/>
      </c>
      <c r="AQ1080" s="1" t="str">
        <f t="shared" si="267"/>
        <v/>
      </c>
      <c r="AR1080" s="1" t="str">
        <f t="shared" si="268"/>
        <v/>
      </c>
      <c r="AS1080" s="1" t="str">
        <f t="shared" si="269"/>
        <v/>
      </c>
      <c r="AT1080" s="1" t="str">
        <f t="shared" si="270"/>
        <v/>
      </c>
      <c r="AU1080" s="1" t="str">
        <f t="shared" si="271"/>
        <v/>
      </c>
      <c r="AV1080" s="1" t="str">
        <f t="shared" si="272"/>
        <v/>
      </c>
      <c r="AW1080" s="1" t="str">
        <f t="shared" si="273"/>
        <v/>
      </c>
      <c r="AX1080" s="1" t="str">
        <f t="shared" si="274"/>
        <v/>
      </c>
      <c r="AY1080" s="1">
        <f>IFERROR(IF($AE1080&gt;$AE1079,VLOOKUP($AC1080+AL$1,STOCK!$F$10:$AB$209,16,0),IF($AE1080=$AE1079,(IF(AY1079&gt;=1,AY1079-COUNTIFS($AE1079:$AE1079,$AC1080,AL1079:AL1079,$AI$1),0)),0)),0)</f>
        <v>0</v>
      </c>
      <c r="AZ1080" s="1">
        <f>IFERROR(IF($AE1080&gt;$AE1079,VLOOKUP($AC1080+AM$1,STOCK!$F$10:$AB$209,16,0),IF($AE1080=$AE1079,(IF(AZ1079&gt;=1,AZ1079-COUNTIFS($AE1079:$AE1079,$AC1080,AM1079:AM1079,$AI$1),0)),0)),0)</f>
        <v>0</v>
      </c>
      <c r="BA1080" s="1">
        <f>IFERROR(IF($AE1080&gt;$AE1079,VLOOKUP($AC1080+AN$1,STOCK!$F$10:$AB$209,16,0),IF($AE1080=$AE1079,(IF(BA1079&gt;=1,BA1079-COUNTIFS($AE1079:$AE1079,$AC1080,AN1079:AN1079,$AI$1),0)),0)),0)</f>
        <v>0</v>
      </c>
      <c r="BB1080" s="1">
        <f>IFERROR(IF($AE1080&gt;$AE1079,VLOOKUP($AC1080+AO$1,STOCK!$F$10:$AB$209,16,0),IF($AE1080=$AE1079,(IF(BB1079&gt;=1,BB1079-COUNTIFS($AE1079:$AE1079,$AC1080,AO1079:AO1079,$AI$1),0)),0)),0)</f>
        <v>0</v>
      </c>
      <c r="BC1080" s="1">
        <f>IFERROR(IF($AE1080&gt;$AE1079,VLOOKUP($AC1080+AP$1,STOCK!$F$10:$AB$209,16,0),IF($AE1080=$AE1079,(IF(BC1079&gt;=1,BC1079-COUNTIFS($AE1079:$AE1079,$AC1080,AP1079:AP1079,$AI$1),0)),0)),0)</f>
        <v>0</v>
      </c>
      <c r="BD1080" s="1">
        <f>IFERROR(IF($AE1080&gt;$AE1079,VLOOKUP($AC1080+AQ$1,STOCK!$F$10:$AB$209,16,0),IF($AE1080=$AE1079,(IF(BD1079&gt;=1,BD1079-COUNTIFS($AE1079:$AE1079,$AC1080,AQ1079:AQ1079,$AI$1),0)),0)),0)</f>
        <v>0</v>
      </c>
      <c r="BE1080" s="1">
        <f>IFERROR(IF($AE1080&gt;$AE1079,VLOOKUP($AC1080+AR$1,STOCK!$F$10:$AB$209,16,0),IF($AE1080=$AE1079,(IF(BE1079&gt;=1,BE1079-COUNTIFS($AE1079:$AE1079,$AC1080,AR1079:AR1079,$AI$1),0)),0)),0)</f>
        <v>0</v>
      </c>
      <c r="BF1080" s="1">
        <f>IFERROR(IF($AE1080&gt;$AE1079,VLOOKUP($AC1080+AS$1,STOCK!$F$10:$AB$209,16,0),IF($AE1080=$AE1079,(IF(BF1079&gt;=1,BF1079-COUNTIFS($AE1079:$AE1079,$AC1080,AS1079:AS1079,$AI$1),0)),0)),0)</f>
        <v>0</v>
      </c>
      <c r="BG1080" s="1">
        <f>IFERROR(IF($AE1080&gt;$AE1079,VLOOKUP($AC1080+AT$1,STOCK!$F$10:$AB$209,16,0),IF($AE1080=$AE1079,(IF(BG1079&gt;=1,BG1079-COUNTIFS($AE1079:$AE1079,$AC1080,AT1079:AT1079,$AI$1),0)),0)),0)</f>
        <v>0</v>
      </c>
      <c r="BH1080" s="1">
        <f>IFERROR(IF($AE1080&gt;$AE1079,VLOOKUP($AC1080+AU$1,STOCK!$F$10:$AB$209,16,0),IF($AE1080=$AE1079,(IF(BH1079&gt;=1,BH1079-COUNTIFS($AE1079:$AE1079,$AC1080,AU1079:AU1079,$AI$1),0)),0)),0)</f>
        <v>0</v>
      </c>
      <c r="BI1080" s="1">
        <f>IFERROR(IF($AE1080&gt;$AE1079,VLOOKUP($AC1080+AV$1,STOCK!$F$10:$AB$209,16,0),IF($AE1080=$AE1079,(IF(BI1079&gt;=1,BI1079-COUNTIFS($AE1079:$AE1079,$AC1080,AV1079:AV1079,$AI$1),0)),0)),0)</f>
        <v>0</v>
      </c>
      <c r="BJ1080" s="1">
        <f>IFERROR(IF($AE1080&gt;$AE1079,VLOOKUP($AC1080+AW$1,STOCK!$F$10:$AB$209,16,0),IF($AE1080=$AE1079,(IF(BJ1079&gt;=1,BJ1079-COUNTIFS($AE1079:$AE1079,$AC1080,AW1079:AW1079,$AI$1),0)),0)),0)</f>
        <v>0</v>
      </c>
      <c r="BK1080" s="1">
        <f>IFERROR(IF($AE1080&gt;$AE1079,VLOOKUP($AC1080+AX$1,STOCK!$F$10:$AB$209,16,0),IF($AE1080=$AE1079,(IF(BK1079&gt;=1,BK1079-COUNTIFS($AE1079:$AE1079,$AC1080,AX1079:AX1079,$AI$1),0)),0)),0)</f>
        <v>0</v>
      </c>
      <c r="BL1080" s="1">
        <f>IFERROR(IF($AE1080&gt;$AE1079,VLOOKUP($AC1080+AL$1,STOCK!$F$10:$AB$209,17,0),IF($AE1080=$AE1079,(IF(BL1079&gt;=1,BL1079-COUNTIFS($AE1079:$AE1079,$AC1080,AL1079:AL1079,$AI$2),0)),0)),0)</f>
        <v>0</v>
      </c>
      <c r="BM1080" s="1">
        <f>IFERROR(IF($AE1080&gt;$AE1079,VLOOKUP($AC1080+AM$1,STOCK!$F$10:$AB$209,17,0),IF($AE1080=$AE1079,(IF(BM1079&gt;=1,BM1079-COUNTIFS($AE1079:$AE1079,$AC1080,AM1079:AM1079,$AI$2),0)),0)),0)</f>
        <v>0</v>
      </c>
      <c r="BN1080" s="1">
        <f>IFERROR(IF($AE1080&gt;$AE1079,VLOOKUP($AC1080+AN$1,STOCK!$F$10:$AB$209,17,0),IF($AE1080=$AE1079,(IF(BN1079&gt;=1,BN1079-COUNTIFS($AE1079:$AE1079,$AC1080,AN1079:AN1079,$AI$2),0)),0)),0)</f>
        <v>0</v>
      </c>
      <c r="BO1080" s="1">
        <f>IFERROR(IF($AE1080&gt;$AE1079,VLOOKUP($AC1080+AO$1,STOCK!$F$10:$AB$209,17,0),IF($AE1080=$AE1079,(IF(BO1079&gt;=1,BO1079-COUNTIFS($AE1079:$AE1079,$AC1080,AO1079:AO1079,$AI$2),0)),0)),0)</f>
        <v>0</v>
      </c>
      <c r="BP1080" s="1">
        <f>IFERROR(IF($AE1080&gt;$AE1079,VLOOKUP($AC1080+AP$1,STOCK!$F$10:$AB$209,17,0),IF($AE1080=$AE1079,(IF(BP1079&gt;=1,BP1079-COUNTIFS($AE1079:$AE1079,$AC1080,AP1079:AP1079,$AI$2),0)),0)),0)</f>
        <v>0</v>
      </c>
      <c r="BQ1080" s="1">
        <f>IFERROR(IF($AE1080&gt;$AE1079,VLOOKUP($AC1080+AQ$1,STOCK!$F$10:$AB$209,17,0),IF($AE1080=$AE1079,(IF(BQ1079&gt;=1,BQ1079-COUNTIFS($AE1079:$AE1079,$AC1080,AQ1079:AQ1079,$AI$2),0)),0)),0)</f>
        <v>0</v>
      </c>
      <c r="BR1080" s="1">
        <f>IFERROR(IF($AE1080&gt;$AE1079,VLOOKUP($AC1080+AR$1,STOCK!$F$10:$AB$209,17,0),IF($AE1080=$AE1079,(IF(BR1079&gt;=1,BR1079-COUNTIFS($AE1079:$AE1079,$AC1080,AR1079:AR1079,$AI$2),0)),0)),0)</f>
        <v>0</v>
      </c>
      <c r="BS1080" s="1">
        <f>IFERROR(IF($AE1080&gt;$AE1079,VLOOKUP($AC1080+AS$1,STOCK!$F$10:$AB$209,17,0),IF($AE1080=$AE1079,(IF(BS1079&gt;=1,BS1079-COUNTIFS($AE1079:$AE1079,$AC1080,AS1079:AS1079,$AI$2),0)),0)),0)</f>
        <v>0</v>
      </c>
      <c r="BT1080" s="1">
        <f>IFERROR(IF($AE1080&gt;$AE1079,VLOOKUP($AC1080+AT$1,STOCK!$F$10:$AB$209,17,0),IF($AE1080=$AE1079,(IF(BT1079&gt;=1,BT1079-COUNTIFS($AE1079:$AE1079,$AC1080,AT1079:AT1079,$AI$2),0)),0)),0)</f>
        <v>0</v>
      </c>
      <c r="BU1080" s="1">
        <f>IFERROR(IF($AE1080&gt;$AE1079,VLOOKUP($AC1080+AU$1,STOCK!$F$10:$AB$209,17,0),IF($AE1080=$AE1079,(IF(BU1079&gt;=1,BU1079-COUNTIFS($AE1079:$AE1079,$AC1080,AU1079:AU1079,$AI$2),0)),0)),0)</f>
        <v>0</v>
      </c>
      <c r="BV1080" s="1">
        <f>IFERROR(IF($AE1080&gt;$AE1079,VLOOKUP($AC1080+AV$1,STOCK!$F$10:$AB$209,17,0),IF($AE1080=$AE1079,(IF(BV1079&gt;=1,BV1079-COUNTIFS($AE1079:$AE1079,$AC1080,AV1079:AV1079,$AI$2),0)),0)),0)</f>
        <v>0</v>
      </c>
      <c r="BW1080" s="1">
        <f>IFERROR(IF($AE1080&gt;$AE1079,VLOOKUP($AC1080+AW$1,STOCK!$F$10:$AB$209,17,0),IF($AE1080=$AE1079,(IF(BW1079&gt;=1,BW1079-COUNTIFS($AE1079:$AE1079,$AC1080,AW1079:AW1079,$AI$2),0)),0)),0)</f>
        <v>0</v>
      </c>
      <c r="BX1080" s="1">
        <f>IFERROR(IF($AE1080&gt;$AE1079,VLOOKUP($AC1080+AX$1,STOCK!$F$10:$AB$209,17,0),IF($AE1080=$AE1079,(IF(BX1079&gt;=1,BX1079-COUNTIFS($AE1079:$AE1079,$AC1080,AX1079:AX1079,$AI$2),0)),0)),0)</f>
        <v>0</v>
      </c>
    </row>
    <row r="1081" spans="29:76" x14ac:dyDescent="0.25">
      <c r="AC1081" s="1">
        <f t="shared" si="260"/>
        <v>0</v>
      </c>
      <c r="AD1081" s="1">
        <f>IFERROR(IF(LEN(AK1081)&gt;=1,VLOOKUP(HLOOKUP(AK1081,PROFILE!$K$5:$V$8,4,0),PROFILE!$F$1:$G$3,2,0),0),0)</f>
        <v>0</v>
      </c>
      <c r="AE1081" s="1">
        <f t="shared" si="261"/>
        <v>0</v>
      </c>
      <c r="AF1081" s="1">
        <v>1068</v>
      </c>
      <c r="AI1081" s="1" t="str">
        <f>IFERROR(IF($AH1081&gt;=1,VLOOKUP($AG1081,STUDENT!$O$8:$Z$1507,3,0),""),"")</f>
        <v/>
      </c>
      <c r="AJ1081" s="1" t="str">
        <f>IFERROR(IF($AH1081&gt;=1,VLOOKUP($AG1081,STUDENT!$O$8:$Z$1507,4,0),""),"")</f>
        <v/>
      </c>
      <c r="AK1081" s="1" t="str">
        <f>IFERROR(IF($AH1081&gt;=1,VLOOKUP($AG1081,STUDENT!$O$8:$Z$1507,6,0),""),"")</f>
        <v/>
      </c>
      <c r="AL1081" s="1" t="str">
        <f t="shared" si="262"/>
        <v/>
      </c>
      <c r="AM1081" s="1" t="str">
        <f t="shared" si="263"/>
        <v/>
      </c>
      <c r="AN1081" s="1" t="str">
        <f t="shared" si="264"/>
        <v/>
      </c>
      <c r="AO1081" s="1" t="str">
        <f t="shared" si="265"/>
        <v/>
      </c>
      <c r="AP1081" s="1" t="str">
        <f t="shared" si="266"/>
        <v/>
      </c>
      <c r="AQ1081" s="1" t="str">
        <f t="shared" si="267"/>
        <v/>
      </c>
      <c r="AR1081" s="1" t="str">
        <f t="shared" si="268"/>
        <v/>
      </c>
      <c r="AS1081" s="1" t="str">
        <f t="shared" si="269"/>
        <v/>
      </c>
      <c r="AT1081" s="1" t="str">
        <f t="shared" si="270"/>
        <v/>
      </c>
      <c r="AU1081" s="1" t="str">
        <f t="shared" si="271"/>
        <v/>
      </c>
      <c r="AV1081" s="1" t="str">
        <f t="shared" si="272"/>
        <v/>
      </c>
      <c r="AW1081" s="1" t="str">
        <f t="shared" si="273"/>
        <v/>
      </c>
      <c r="AX1081" s="1" t="str">
        <f t="shared" si="274"/>
        <v/>
      </c>
      <c r="AY1081" s="1">
        <f>IFERROR(IF($AE1081&gt;$AE1080,VLOOKUP($AC1081+AL$1,STOCK!$F$10:$AB$209,16,0),IF($AE1081=$AE1080,(IF(AY1080&gt;=1,AY1080-COUNTIFS($AE1080:$AE1080,$AC1081,AL1080:AL1080,$AI$1),0)),0)),0)</f>
        <v>0</v>
      </c>
      <c r="AZ1081" s="1">
        <f>IFERROR(IF($AE1081&gt;$AE1080,VLOOKUP($AC1081+AM$1,STOCK!$F$10:$AB$209,16,0),IF($AE1081=$AE1080,(IF(AZ1080&gt;=1,AZ1080-COUNTIFS($AE1080:$AE1080,$AC1081,AM1080:AM1080,$AI$1),0)),0)),0)</f>
        <v>0</v>
      </c>
      <c r="BA1081" s="1">
        <f>IFERROR(IF($AE1081&gt;$AE1080,VLOOKUP($AC1081+AN$1,STOCK!$F$10:$AB$209,16,0),IF($AE1081=$AE1080,(IF(BA1080&gt;=1,BA1080-COUNTIFS($AE1080:$AE1080,$AC1081,AN1080:AN1080,$AI$1),0)),0)),0)</f>
        <v>0</v>
      </c>
      <c r="BB1081" s="1">
        <f>IFERROR(IF($AE1081&gt;$AE1080,VLOOKUP($AC1081+AO$1,STOCK!$F$10:$AB$209,16,0),IF($AE1081=$AE1080,(IF(BB1080&gt;=1,BB1080-COUNTIFS($AE1080:$AE1080,$AC1081,AO1080:AO1080,$AI$1),0)),0)),0)</f>
        <v>0</v>
      </c>
      <c r="BC1081" s="1">
        <f>IFERROR(IF($AE1081&gt;$AE1080,VLOOKUP($AC1081+AP$1,STOCK!$F$10:$AB$209,16,0),IF($AE1081=$AE1080,(IF(BC1080&gt;=1,BC1080-COUNTIFS($AE1080:$AE1080,$AC1081,AP1080:AP1080,$AI$1),0)),0)),0)</f>
        <v>0</v>
      </c>
      <c r="BD1081" s="1">
        <f>IFERROR(IF($AE1081&gt;$AE1080,VLOOKUP($AC1081+AQ$1,STOCK!$F$10:$AB$209,16,0),IF($AE1081=$AE1080,(IF(BD1080&gt;=1,BD1080-COUNTIFS($AE1080:$AE1080,$AC1081,AQ1080:AQ1080,$AI$1),0)),0)),0)</f>
        <v>0</v>
      </c>
      <c r="BE1081" s="1">
        <f>IFERROR(IF($AE1081&gt;$AE1080,VLOOKUP($AC1081+AR$1,STOCK!$F$10:$AB$209,16,0),IF($AE1081=$AE1080,(IF(BE1080&gt;=1,BE1080-COUNTIFS($AE1080:$AE1080,$AC1081,AR1080:AR1080,$AI$1),0)),0)),0)</f>
        <v>0</v>
      </c>
      <c r="BF1081" s="1">
        <f>IFERROR(IF($AE1081&gt;$AE1080,VLOOKUP($AC1081+AS$1,STOCK!$F$10:$AB$209,16,0),IF($AE1081=$AE1080,(IF(BF1080&gt;=1,BF1080-COUNTIFS($AE1080:$AE1080,$AC1081,AS1080:AS1080,$AI$1),0)),0)),0)</f>
        <v>0</v>
      </c>
      <c r="BG1081" s="1">
        <f>IFERROR(IF($AE1081&gt;$AE1080,VLOOKUP($AC1081+AT$1,STOCK!$F$10:$AB$209,16,0),IF($AE1081=$AE1080,(IF(BG1080&gt;=1,BG1080-COUNTIFS($AE1080:$AE1080,$AC1081,AT1080:AT1080,$AI$1),0)),0)),0)</f>
        <v>0</v>
      </c>
      <c r="BH1081" s="1">
        <f>IFERROR(IF($AE1081&gt;$AE1080,VLOOKUP($AC1081+AU$1,STOCK!$F$10:$AB$209,16,0),IF($AE1081=$AE1080,(IF(BH1080&gt;=1,BH1080-COUNTIFS($AE1080:$AE1080,$AC1081,AU1080:AU1080,$AI$1),0)),0)),0)</f>
        <v>0</v>
      </c>
      <c r="BI1081" s="1">
        <f>IFERROR(IF($AE1081&gt;$AE1080,VLOOKUP($AC1081+AV$1,STOCK!$F$10:$AB$209,16,0),IF($AE1081=$AE1080,(IF(BI1080&gt;=1,BI1080-COUNTIFS($AE1080:$AE1080,$AC1081,AV1080:AV1080,$AI$1),0)),0)),0)</f>
        <v>0</v>
      </c>
      <c r="BJ1081" s="1">
        <f>IFERROR(IF($AE1081&gt;$AE1080,VLOOKUP($AC1081+AW$1,STOCK!$F$10:$AB$209,16,0),IF($AE1081=$AE1080,(IF(BJ1080&gt;=1,BJ1080-COUNTIFS($AE1080:$AE1080,$AC1081,AW1080:AW1080,$AI$1),0)),0)),0)</f>
        <v>0</v>
      </c>
      <c r="BK1081" s="1">
        <f>IFERROR(IF($AE1081&gt;$AE1080,VLOOKUP($AC1081+AX$1,STOCK!$F$10:$AB$209,16,0),IF($AE1081=$AE1080,(IF(BK1080&gt;=1,BK1080-COUNTIFS($AE1080:$AE1080,$AC1081,AX1080:AX1080,$AI$1),0)),0)),0)</f>
        <v>0</v>
      </c>
      <c r="BL1081" s="1">
        <f>IFERROR(IF($AE1081&gt;$AE1080,VLOOKUP($AC1081+AL$1,STOCK!$F$10:$AB$209,17,0),IF($AE1081=$AE1080,(IF(BL1080&gt;=1,BL1080-COUNTIFS($AE1080:$AE1080,$AC1081,AL1080:AL1080,$AI$2),0)),0)),0)</f>
        <v>0</v>
      </c>
      <c r="BM1081" s="1">
        <f>IFERROR(IF($AE1081&gt;$AE1080,VLOOKUP($AC1081+AM$1,STOCK!$F$10:$AB$209,17,0),IF($AE1081=$AE1080,(IF(BM1080&gt;=1,BM1080-COUNTIFS($AE1080:$AE1080,$AC1081,AM1080:AM1080,$AI$2),0)),0)),0)</f>
        <v>0</v>
      </c>
      <c r="BN1081" s="1">
        <f>IFERROR(IF($AE1081&gt;$AE1080,VLOOKUP($AC1081+AN$1,STOCK!$F$10:$AB$209,17,0),IF($AE1081=$AE1080,(IF(BN1080&gt;=1,BN1080-COUNTIFS($AE1080:$AE1080,$AC1081,AN1080:AN1080,$AI$2),0)),0)),0)</f>
        <v>0</v>
      </c>
      <c r="BO1081" s="1">
        <f>IFERROR(IF($AE1081&gt;$AE1080,VLOOKUP($AC1081+AO$1,STOCK!$F$10:$AB$209,17,0),IF($AE1081=$AE1080,(IF(BO1080&gt;=1,BO1080-COUNTIFS($AE1080:$AE1080,$AC1081,AO1080:AO1080,$AI$2),0)),0)),0)</f>
        <v>0</v>
      </c>
      <c r="BP1081" s="1">
        <f>IFERROR(IF($AE1081&gt;$AE1080,VLOOKUP($AC1081+AP$1,STOCK!$F$10:$AB$209,17,0),IF($AE1081=$AE1080,(IF(BP1080&gt;=1,BP1080-COUNTIFS($AE1080:$AE1080,$AC1081,AP1080:AP1080,$AI$2),0)),0)),0)</f>
        <v>0</v>
      </c>
      <c r="BQ1081" s="1">
        <f>IFERROR(IF($AE1081&gt;$AE1080,VLOOKUP($AC1081+AQ$1,STOCK!$F$10:$AB$209,17,0),IF($AE1081=$AE1080,(IF(BQ1080&gt;=1,BQ1080-COUNTIFS($AE1080:$AE1080,$AC1081,AQ1080:AQ1080,$AI$2),0)),0)),0)</f>
        <v>0</v>
      </c>
      <c r="BR1081" s="1">
        <f>IFERROR(IF($AE1081&gt;$AE1080,VLOOKUP($AC1081+AR$1,STOCK!$F$10:$AB$209,17,0),IF($AE1081=$AE1080,(IF(BR1080&gt;=1,BR1080-COUNTIFS($AE1080:$AE1080,$AC1081,AR1080:AR1080,$AI$2),0)),0)),0)</f>
        <v>0</v>
      </c>
      <c r="BS1081" s="1">
        <f>IFERROR(IF($AE1081&gt;$AE1080,VLOOKUP($AC1081+AS$1,STOCK!$F$10:$AB$209,17,0),IF($AE1081=$AE1080,(IF(BS1080&gt;=1,BS1080-COUNTIFS($AE1080:$AE1080,$AC1081,AS1080:AS1080,$AI$2),0)),0)),0)</f>
        <v>0</v>
      </c>
      <c r="BT1081" s="1">
        <f>IFERROR(IF($AE1081&gt;$AE1080,VLOOKUP($AC1081+AT$1,STOCK!$F$10:$AB$209,17,0),IF($AE1081=$AE1080,(IF(BT1080&gt;=1,BT1080-COUNTIFS($AE1080:$AE1080,$AC1081,AT1080:AT1080,$AI$2),0)),0)),0)</f>
        <v>0</v>
      </c>
      <c r="BU1081" s="1">
        <f>IFERROR(IF($AE1081&gt;$AE1080,VLOOKUP($AC1081+AU$1,STOCK!$F$10:$AB$209,17,0),IF($AE1081=$AE1080,(IF(BU1080&gt;=1,BU1080-COUNTIFS($AE1080:$AE1080,$AC1081,AU1080:AU1080,$AI$2),0)),0)),0)</f>
        <v>0</v>
      </c>
      <c r="BV1081" s="1">
        <f>IFERROR(IF($AE1081&gt;$AE1080,VLOOKUP($AC1081+AV$1,STOCK!$F$10:$AB$209,17,0),IF($AE1081=$AE1080,(IF(BV1080&gt;=1,BV1080-COUNTIFS($AE1080:$AE1080,$AC1081,AV1080:AV1080,$AI$2),0)),0)),0)</f>
        <v>0</v>
      </c>
      <c r="BW1081" s="1">
        <f>IFERROR(IF($AE1081&gt;$AE1080,VLOOKUP($AC1081+AW$1,STOCK!$F$10:$AB$209,17,0),IF($AE1081=$AE1080,(IF(BW1080&gt;=1,BW1080-COUNTIFS($AE1080:$AE1080,$AC1081,AW1080:AW1080,$AI$2),0)),0)),0)</f>
        <v>0</v>
      </c>
      <c r="BX1081" s="1">
        <f>IFERROR(IF($AE1081&gt;$AE1080,VLOOKUP($AC1081+AX$1,STOCK!$F$10:$AB$209,17,0),IF($AE1081=$AE1080,(IF(BX1080&gt;=1,BX1080-COUNTIFS($AE1080:$AE1080,$AC1081,AX1080:AX1080,$AI$2),0)),0)),0)</f>
        <v>0</v>
      </c>
    </row>
    <row r="1082" spans="29:76" x14ac:dyDescent="0.25">
      <c r="AC1082" s="1">
        <f t="shared" si="260"/>
        <v>0</v>
      </c>
      <c r="AD1082" s="1">
        <f>IFERROR(IF(LEN(AK1082)&gt;=1,VLOOKUP(HLOOKUP(AK1082,PROFILE!$K$5:$V$8,4,0),PROFILE!$F$1:$G$3,2,0),0),0)</f>
        <v>0</v>
      </c>
      <c r="AE1082" s="1">
        <f t="shared" si="261"/>
        <v>0</v>
      </c>
      <c r="AF1082" s="1">
        <v>1069</v>
      </c>
      <c r="AI1082" s="1" t="str">
        <f>IFERROR(IF($AH1082&gt;=1,VLOOKUP($AG1082,STUDENT!$O$8:$Z$1507,3,0),""),"")</f>
        <v/>
      </c>
      <c r="AJ1082" s="1" t="str">
        <f>IFERROR(IF($AH1082&gt;=1,VLOOKUP($AG1082,STUDENT!$O$8:$Z$1507,4,0),""),"")</f>
        <v/>
      </c>
      <c r="AK1082" s="1" t="str">
        <f>IFERROR(IF($AH1082&gt;=1,VLOOKUP($AG1082,STUDENT!$O$8:$Z$1507,6,0),""),"")</f>
        <v/>
      </c>
      <c r="AL1082" s="1" t="str">
        <f t="shared" si="262"/>
        <v/>
      </c>
      <c r="AM1082" s="1" t="str">
        <f t="shared" si="263"/>
        <v/>
      </c>
      <c r="AN1082" s="1" t="str">
        <f t="shared" si="264"/>
        <v/>
      </c>
      <c r="AO1082" s="1" t="str">
        <f t="shared" si="265"/>
        <v/>
      </c>
      <c r="AP1082" s="1" t="str">
        <f t="shared" si="266"/>
        <v/>
      </c>
      <c r="AQ1082" s="1" t="str">
        <f t="shared" si="267"/>
        <v/>
      </c>
      <c r="AR1082" s="1" t="str">
        <f t="shared" si="268"/>
        <v/>
      </c>
      <c r="AS1082" s="1" t="str">
        <f t="shared" si="269"/>
        <v/>
      </c>
      <c r="AT1082" s="1" t="str">
        <f t="shared" si="270"/>
        <v/>
      </c>
      <c r="AU1082" s="1" t="str">
        <f t="shared" si="271"/>
        <v/>
      </c>
      <c r="AV1082" s="1" t="str">
        <f t="shared" si="272"/>
        <v/>
      </c>
      <c r="AW1082" s="1" t="str">
        <f t="shared" si="273"/>
        <v/>
      </c>
      <c r="AX1082" s="1" t="str">
        <f t="shared" si="274"/>
        <v/>
      </c>
      <c r="AY1082" s="1">
        <f>IFERROR(IF($AE1082&gt;$AE1081,VLOOKUP($AC1082+AL$1,STOCK!$F$10:$AB$209,16,0),IF($AE1082=$AE1081,(IF(AY1081&gt;=1,AY1081-COUNTIFS($AE1081:$AE1081,$AC1082,AL1081:AL1081,$AI$1),0)),0)),0)</f>
        <v>0</v>
      </c>
      <c r="AZ1082" s="1">
        <f>IFERROR(IF($AE1082&gt;$AE1081,VLOOKUP($AC1082+AM$1,STOCK!$F$10:$AB$209,16,0),IF($AE1082=$AE1081,(IF(AZ1081&gt;=1,AZ1081-COUNTIFS($AE1081:$AE1081,$AC1082,AM1081:AM1081,$AI$1),0)),0)),0)</f>
        <v>0</v>
      </c>
      <c r="BA1082" s="1">
        <f>IFERROR(IF($AE1082&gt;$AE1081,VLOOKUP($AC1082+AN$1,STOCK!$F$10:$AB$209,16,0),IF($AE1082=$AE1081,(IF(BA1081&gt;=1,BA1081-COUNTIFS($AE1081:$AE1081,$AC1082,AN1081:AN1081,$AI$1),0)),0)),0)</f>
        <v>0</v>
      </c>
      <c r="BB1082" s="1">
        <f>IFERROR(IF($AE1082&gt;$AE1081,VLOOKUP($AC1082+AO$1,STOCK!$F$10:$AB$209,16,0),IF($AE1082=$AE1081,(IF(BB1081&gt;=1,BB1081-COUNTIFS($AE1081:$AE1081,$AC1082,AO1081:AO1081,$AI$1),0)),0)),0)</f>
        <v>0</v>
      </c>
      <c r="BC1082" s="1">
        <f>IFERROR(IF($AE1082&gt;$AE1081,VLOOKUP($AC1082+AP$1,STOCK!$F$10:$AB$209,16,0),IF($AE1082=$AE1081,(IF(BC1081&gt;=1,BC1081-COUNTIFS($AE1081:$AE1081,$AC1082,AP1081:AP1081,$AI$1),0)),0)),0)</f>
        <v>0</v>
      </c>
      <c r="BD1082" s="1">
        <f>IFERROR(IF($AE1082&gt;$AE1081,VLOOKUP($AC1082+AQ$1,STOCK!$F$10:$AB$209,16,0),IF($AE1082=$AE1081,(IF(BD1081&gt;=1,BD1081-COUNTIFS($AE1081:$AE1081,$AC1082,AQ1081:AQ1081,$AI$1),0)),0)),0)</f>
        <v>0</v>
      </c>
      <c r="BE1082" s="1">
        <f>IFERROR(IF($AE1082&gt;$AE1081,VLOOKUP($AC1082+AR$1,STOCK!$F$10:$AB$209,16,0),IF($AE1082=$AE1081,(IF(BE1081&gt;=1,BE1081-COUNTIFS($AE1081:$AE1081,$AC1082,AR1081:AR1081,$AI$1),0)),0)),0)</f>
        <v>0</v>
      </c>
      <c r="BF1082" s="1">
        <f>IFERROR(IF($AE1082&gt;$AE1081,VLOOKUP($AC1082+AS$1,STOCK!$F$10:$AB$209,16,0),IF($AE1082=$AE1081,(IF(BF1081&gt;=1,BF1081-COUNTIFS($AE1081:$AE1081,$AC1082,AS1081:AS1081,$AI$1),0)),0)),0)</f>
        <v>0</v>
      </c>
      <c r="BG1082" s="1">
        <f>IFERROR(IF($AE1082&gt;$AE1081,VLOOKUP($AC1082+AT$1,STOCK!$F$10:$AB$209,16,0),IF($AE1082=$AE1081,(IF(BG1081&gt;=1,BG1081-COUNTIFS($AE1081:$AE1081,$AC1082,AT1081:AT1081,$AI$1),0)),0)),0)</f>
        <v>0</v>
      </c>
      <c r="BH1082" s="1">
        <f>IFERROR(IF($AE1082&gt;$AE1081,VLOOKUP($AC1082+AU$1,STOCK!$F$10:$AB$209,16,0),IF($AE1082=$AE1081,(IF(BH1081&gt;=1,BH1081-COUNTIFS($AE1081:$AE1081,$AC1082,AU1081:AU1081,$AI$1),0)),0)),0)</f>
        <v>0</v>
      </c>
      <c r="BI1082" s="1">
        <f>IFERROR(IF($AE1082&gt;$AE1081,VLOOKUP($AC1082+AV$1,STOCK!$F$10:$AB$209,16,0),IF($AE1082=$AE1081,(IF(BI1081&gt;=1,BI1081-COUNTIFS($AE1081:$AE1081,$AC1082,AV1081:AV1081,$AI$1),0)),0)),0)</f>
        <v>0</v>
      </c>
      <c r="BJ1082" s="1">
        <f>IFERROR(IF($AE1082&gt;$AE1081,VLOOKUP($AC1082+AW$1,STOCK!$F$10:$AB$209,16,0),IF($AE1082=$AE1081,(IF(BJ1081&gt;=1,BJ1081-COUNTIFS($AE1081:$AE1081,$AC1082,AW1081:AW1081,$AI$1),0)),0)),0)</f>
        <v>0</v>
      </c>
      <c r="BK1082" s="1">
        <f>IFERROR(IF($AE1082&gt;$AE1081,VLOOKUP($AC1082+AX$1,STOCK!$F$10:$AB$209,16,0),IF($AE1082=$AE1081,(IF(BK1081&gt;=1,BK1081-COUNTIFS($AE1081:$AE1081,$AC1082,AX1081:AX1081,$AI$1),0)),0)),0)</f>
        <v>0</v>
      </c>
      <c r="BL1082" s="1">
        <f>IFERROR(IF($AE1082&gt;$AE1081,VLOOKUP($AC1082+AL$1,STOCK!$F$10:$AB$209,17,0),IF($AE1082=$AE1081,(IF(BL1081&gt;=1,BL1081-COUNTIFS($AE1081:$AE1081,$AC1082,AL1081:AL1081,$AI$2),0)),0)),0)</f>
        <v>0</v>
      </c>
      <c r="BM1082" s="1">
        <f>IFERROR(IF($AE1082&gt;$AE1081,VLOOKUP($AC1082+AM$1,STOCK!$F$10:$AB$209,17,0),IF($AE1082=$AE1081,(IF(BM1081&gt;=1,BM1081-COUNTIFS($AE1081:$AE1081,$AC1082,AM1081:AM1081,$AI$2),0)),0)),0)</f>
        <v>0</v>
      </c>
      <c r="BN1082" s="1">
        <f>IFERROR(IF($AE1082&gt;$AE1081,VLOOKUP($AC1082+AN$1,STOCK!$F$10:$AB$209,17,0),IF($AE1082=$AE1081,(IF(BN1081&gt;=1,BN1081-COUNTIFS($AE1081:$AE1081,$AC1082,AN1081:AN1081,$AI$2),0)),0)),0)</f>
        <v>0</v>
      </c>
      <c r="BO1082" s="1">
        <f>IFERROR(IF($AE1082&gt;$AE1081,VLOOKUP($AC1082+AO$1,STOCK!$F$10:$AB$209,17,0),IF($AE1082=$AE1081,(IF(BO1081&gt;=1,BO1081-COUNTIFS($AE1081:$AE1081,$AC1082,AO1081:AO1081,$AI$2),0)),0)),0)</f>
        <v>0</v>
      </c>
      <c r="BP1082" s="1">
        <f>IFERROR(IF($AE1082&gt;$AE1081,VLOOKUP($AC1082+AP$1,STOCK!$F$10:$AB$209,17,0),IF($AE1082=$AE1081,(IF(BP1081&gt;=1,BP1081-COUNTIFS($AE1081:$AE1081,$AC1082,AP1081:AP1081,$AI$2),0)),0)),0)</f>
        <v>0</v>
      </c>
      <c r="BQ1082" s="1">
        <f>IFERROR(IF($AE1082&gt;$AE1081,VLOOKUP($AC1082+AQ$1,STOCK!$F$10:$AB$209,17,0),IF($AE1082=$AE1081,(IF(BQ1081&gt;=1,BQ1081-COUNTIFS($AE1081:$AE1081,$AC1082,AQ1081:AQ1081,$AI$2),0)),0)),0)</f>
        <v>0</v>
      </c>
      <c r="BR1082" s="1">
        <f>IFERROR(IF($AE1082&gt;$AE1081,VLOOKUP($AC1082+AR$1,STOCK!$F$10:$AB$209,17,0),IF($AE1082=$AE1081,(IF(BR1081&gt;=1,BR1081-COUNTIFS($AE1081:$AE1081,$AC1082,AR1081:AR1081,$AI$2),0)),0)),0)</f>
        <v>0</v>
      </c>
      <c r="BS1082" s="1">
        <f>IFERROR(IF($AE1082&gt;$AE1081,VLOOKUP($AC1082+AS$1,STOCK!$F$10:$AB$209,17,0),IF($AE1082=$AE1081,(IF(BS1081&gt;=1,BS1081-COUNTIFS($AE1081:$AE1081,$AC1082,AS1081:AS1081,$AI$2),0)),0)),0)</f>
        <v>0</v>
      </c>
      <c r="BT1082" s="1">
        <f>IFERROR(IF($AE1082&gt;$AE1081,VLOOKUP($AC1082+AT$1,STOCK!$F$10:$AB$209,17,0),IF($AE1082=$AE1081,(IF(BT1081&gt;=1,BT1081-COUNTIFS($AE1081:$AE1081,$AC1082,AT1081:AT1081,$AI$2),0)),0)),0)</f>
        <v>0</v>
      </c>
      <c r="BU1082" s="1">
        <f>IFERROR(IF($AE1082&gt;$AE1081,VLOOKUP($AC1082+AU$1,STOCK!$F$10:$AB$209,17,0),IF($AE1082=$AE1081,(IF(BU1081&gt;=1,BU1081-COUNTIFS($AE1081:$AE1081,$AC1082,AU1081:AU1081,$AI$2),0)),0)),0)</f>
        <v>0</v>
      </c>
      <c r="BV1082" s="1">
        <f>IFERROR(IF($AE1082&gt;$AE1081,VLOOKUP($AC1082+AV$1,STOCK!$F$10:$AB$209,17,0),IF($AE1082=$AE1081,(IF(BV1081&gt;=1,BV1081-COUNTIFS($AE1081:$AE1081,$AC1082,AV1081:AV1081,$AI$2),0)),0)),0)</f>
        <v>0</v>
      </c>
      <c r="BW1082" s="1">
        <f>IFERROR(IF($AE1082&gt;$AE1081,VLOOKUP($AC1082+AW$1,STOCK!$F$10:$AB$209,17,0),IF($AE1082=$AE1081,(IF(BW1081&gt;=1,BW1081-COUNTIFS($AE1081:$AE1081,$AC1082,AW1081:AW1081,$AI$2),0)),0)),0)</f>
        <v>0</v>
      </c>
      <c r="BX1082" s="1">
        <f>IFERROR(IF($AE1082&gt;$AE1081,VLOOKUP($AC1082+AX$1,STOCK!$F$10:$AB$209,17,0),IF($AE1082=$AE1081,(IF(BX1081&gt;=1,BX1081-COUNTIFS($AE1081:$AE1081,$AC1082,AX1081:AX1081,$AI$2),0)),0)),0)</f>
        <v>0</v>
      </c>
    </row>
    <row r="1083" spans="29:76" x14ac:dyDescent="0.25">
      <c r="AC1083" s="1">
        <f t="shared" si="260"/>
        <v>0</v>
      </c>
      <c r="AD1083" s="1">
        <f>IFERROR(IF(LEN(AK1083)&gt;=1,VLOOKUP(HLOOKUP(AK1083,PROFILE!$K$5:$V$8,4,0),PROFILE!$F$1:$G$3,2,0),0),0)</f>
        <v>0</v>
      </c>
      <c r="AE1083" s="1">
        <f t="shared" si="261"/>
        <v>0</v>
      </c>
      <c r="AF1083" s="1">
        <v>1070</v>
      </c>
      <c r="AI1083" s="1" t="str">
        <f>IFERROR(IF($AH1083&gt;=1,VLOOKUP($AG1083,STUDENT!$O$8:$Z$1507,3,0),""),"")</f>
        <v/>
      </c>
      <c r="AJ1083" s="1" t="str">
        <f>IFERROR(IF($AH1083&gt;=1,VLOOKUP($AG1083,STUDENT!$O$8:$Z$1507,4,0),""),"")</f>
        <v/>
      </c>
      <c r="AK1083" s="1" t="str">
        <f>IFERROR(IF($AH1083&gt;=1,VLOOKUP($AG1083,STUDENT!$O$8:$Z$1507,6,0),""),"")</f>
        <v/>
      </c>
      <c r="AL1083" s="1" t="str">
        <f t="shared" si="262"/>
        <v/>
      </c>
      <c r="AM1083" s="1" t="str">
        <f t="shared" si="263"/>
        <v/>
      </c>
      <c r="AN1083" s="1" t="str">
        <f t="shared" si="264"/>
        <v/>
      </c>
      <c r="AO1083" s="1" t="str">
        <f t="shared" si="265"/>
        <v/>
      </c>
      <c r="AP1083" s="1" t="str">
        <f t="shared" si="266"/>
        <v/>
      </c>
      <c r="AQ1083" s="1" t="str">
        <f t="shared" si="267"/>
        <v/>
      </c>
      <c r="AR1083" s="1" t="str">
        <f t="shared" si="268"/>
        <v/>
      </c>
      <c r="AS1083" s="1" t="str">
        <f t="shared" si="269"/>
        <v/>
      </c>
      <c r="AT1083" s="1" t="str">
        <f t="shared" si="270"/>
        <v/>
      </c>
      <c r="AU1083" s="1" t="str">
        <f t="shared" si="271"/>
        <v/>
      </c>
      <c r="AV1083" s="1" t="str">
        <f t="shared" si="272"/>
        <v/>
      </c>
      <c r="AW1083" s="1" t="str">
        <f t="shared" si="273"/>
        <v/>
      </c>
      <c r="AX1083" s="1" t="str">
        <f t="shared" si="274"/>
        <v/>
      </c>
      <c r="AY1083" s="1">
        <f>IFERROR(IF($AE1083&gt;$AE1082,VLOOKUP($AC1083+AL$1,STOCK!$F$10:$AB$209,16,0),IF($AE1083=$AE1082,(IF(AY1082&gt;=1,AY1082-COUNTIFS($AE1082:$AE1082,$AC1083,AL1082:AL1082,$AI$1),0)),0)),0)</f>
        <v>0</v>
      </c>
      <c r="AZ1083" s="1">
        <f>IFERROR(IF($AE1083&gt;$AE1082,VLOOKUP($AC1083+AM$1,STOCK!$F$10:$AB$209,16,0),IF($AE1083=$AE1082,(IF(AZ1082&gt;=1,AZ1082-COUNTIFS($AE1082:$AE1082,$AC1083,AM1082:AM1082,$AI$1),0)),0)),0)</f>
        <v>0</v>
      </c>
      <c r="BA1083" s="1">
        <f>IFERROR(IF($AE1083&gt;$AE1082,VLOOKUP($AC1083+AN$1,STOCK!$F$10:$AB$209,16,0),IF($AE1083=$AE1082,(IF(BA1082&gt;=1,BA1082-COUNTIFS($AE1082:$AE1082,$AC1083,AN1082:AN1082,$AI$1),0)),0)),0)</f>
        <v>0</v>
      </c>
      <c r="BB1083" s="1">
        <f>IFERROR(IF($AE1083&gt;$AE1082,VLOOKUP($AC1083+AO$1,STOCK!$F$10:$AB$209,16,0),IF($AE1083=$AE1082,(IF(BB1082&gt;=1,BB1082-COUNTIFS($AE1082:$AE1082,$AC1083,AO1082:AO1082,$AI$1),0)),0)),0)</f>
        <v>0</v>
      </c>
      <c r="BC1083" s="1">
        <f>IFERROR(IF($AE1083&gt;$AE1082,VLOOKUP($AC1083+AP$1,STOCK!$F$10:$AB$209,16,0),IF($AE1083=$AE1082,(IF(BC1082&gt;=1,BC1082-COUNTIFS($AE1082:$AE1082,$AC1083,AP1082:AP1082,$AI$1),0)),0)),0)</f>
        <v>0</v>
      </c>
      <c r="BD1083" s="1">
        <f>IFERROR(IF($AE1083&gt;$AE1082,VLOOKUP($AC1083+AQ$1,STOCK!$F$10:$AB$209,16,0),IF($AE1083=$AE1082,(IF(BD1082&gt;=1,BD1082-COUNTIFS($AE1082:$AE1082,$AC1083,AQ1082:AQ1082,$AI$1),0)),0)),0)</f>
        <v>0</v>
      </c>
      <c r="BE1083" s="1">
        <f>IFERROR(IF($AE1083&gt;$AE1082,VLOOKUP($AC1083+AR$1,STOCK!$F$10:$AB$209,16,0),IF($AE1083=$AE1082,(IF(BE1082&gt;=1,BE1082-COUNTIFS($AE1082:$AE1082,$AC1083,AR1082:AR1082,$AI$1),0)),0)),0)</f>
        <v>0</v>
      </c>
      <c r="BF1083" s="1">
        <f>IFERROR(IF($AE1083&gt;$AE1082,VLOOKUP($AC1083+AS$1,STOCK!$F$10:$AB$209,16,0),IF($AE1083=$AE1082,(IF(BF1082&gt;=1,BF1082-COUNTIFS($AE1082:$AE1082,$AC1083,AS1082:AS1082,$AI$1),0)),0)),0)</f>
        <v>0</v>
      </c>
      <c r="BG1083" s="1">
        <f>IFERROR(IF($AE1083&gt;$AE1082,VLOOKUP($AC1083+AT$1,STOCK!$F$10:$AB$209,16,0),IF($AE1083=$AE1082,(IF(BG1082&gt;=1,BG1082-COUNTIFS($AE1082:$AE1082,$AC1083,AT1082:AT1082,$AI$1),0)),0)),0)</f>
        <v>0</v>
      </c>
      <c r="BH1083" s="1">
        <f>IFERROR(IF($AE1083&gt;$AE1082,VLOOKUP($AC1083+AU$1,STOCK!$F$10:$AB$209,16,0),IF($AE1083=$AE1082,(IF(BH1082&gt;=1,BH1082-COUNTIFS($AE1082:$AE1082,$AC1083,AU1082:AU1082,$AI$1),0)),0)),0)</f>
        <v>0</v>
      </c>
      <c r="BI1083" s="1">
        <f>IFERROR(IF($AE1083&gt;$AE1082,VLOOKUP($AC1083+AV$1,STOCK!$F$10:$AB$209,16,0),IF($AE1083=$AE1082,(IF(BI1082&gt;=1,BI1082-COUNTIFS($AE1082:$AE1082,$AC1083,AV1082:AV1082,$AI$1),0)),0)),0)</f>
        <v>0</v>
      </c>
      <c r="BJ1083" s="1">
        <f>IFERROR(IF($AE1083&gt;$AE1082,VLOOKUP($AC1083+AW$1,STOCK!$F$10:$AB$209,16,0),IF($AE1083=$AE1082,(IF(BJ1082&gt;=1,BJ1082-COUNTIFS($AE1082:$AE1082,$AC1083,AW1082:AW1082,$AI$1),0)),0)),0)</f>
        <v>0</v>
      </c>
      <c r="BK1083" s="1">
        <f>IFERROR(IF($AE1083&gt;$AE1082,VLOOKUP($AC1083+AX$1,STOCK!$F$10:$AB$209,16,0),IF($AE1083=$AE1082,(IF(BK1082&gt;=1,BK1082-COUNTIFS($AE1082:$AE1082,$AC1083,AX1082:AX1082,$AI$1),0)),0)),0)</f>
        <v>0</v>
      </c>
      <c r="BL1083" s="1">
        <f>IFERROR(IF($AE1083&gt;$AE1082,VLOOKUP($AC1083+AL$1,STOCK!$F$10:$AB$209,17,0),IF($AE1083=$AE1082,(IF(BL1082&gt;=1,BL1082-COUNTIFS($AE1082:$AE1082,$AC1083,AL1082:AL1082,$AI$2),0)),0)),0)</f>
        <v>0</v>
      </c>
      <c r="BM1083" s="1">
        <f>IFERROR(IF($AE1083&gt;$AE1082,VLOOKUP($AC1083+AM$1,STOCK!$F$10:$AB$209,17,0),IF($AE1083=$AE1082,(IF(BM1082&gt;=1,BM1082-COUNTIFS($AE1082:$AE1082,$AC1083,AM1082:AM1082,$AI$2),0)),0)),0)</f>
        <v>0</v>
      </c>
      <c r="BN1083" s="1">
        <f>IFERROR(IF($AE1083&gt;$AE1082,VLOOKUP($AC1083+AN$1,STOCK!$F$10:$AB$209,17,0),IF($AE1083=$AE1082,(IF(BN1082&gt;=1,BN1082-COUNTIFS($AE1082:$AE1082,$AC1083,AN1082:AN1082,$AI$2),0)),0)),0)</f>
        <v>0</v>
      </c>
      <c r="BO1083" s="1">
        <f>IFERROR(IF($AE1083&gt;$AE1082,VLOOKUP($AC1083+AO$1,STOCK!$F$10:$AB$209,17,0),IF($AE1083=$AE1082,(IF(BO1082&gt;=1,BO1082-COUNTIFS($AE1082:$AE1082,$AC1083,AO1082:AO1082,$AI$2),0)),0)),0)</f>
        <v>0</v>
      </c>
      <c r="BP1083" s="1">
        <f>IFERROR(IF($AE1083&gt;$AE1082,VLOOKUP($AC1083+AP$1,STOCK!$F$10:$AB$209,17,0),IF($AE1083=$AE1082,(IF(BP1082&gt;=1,BP1082-COUNTIFS($AE1082:$AE1082,$AC1083,AP1082:AP1082,$AI$2),0)),0)),0)</f>
        <v>0</v>
      </c>
      <c r="BQ1083" s="1">
        <f>IFERROR(IF($AE1083&gt;$AE1082,VLOOKUP($AC1083+AQ$1,STOCK!$F$10:$AB$209,17,0),IF($AE1083=$AE1082,(IF(BQ1082&gt;=1,BQ1082-COUNTIFS($AE1082:$AE1082,$AC1083,AQ1082:AQ1082,$AI$2),0)),0)),0)</f>
        <v>0</v>
      </c>
      <c r="BR1083" s="1">
        <f>IFERROR(IF($AE1083&gt;$AE1082,VLOOKUP($AC1083+AR$1,STOCK!$F$10:$AB$209,17,0),IF($AE1083=$AE1082,(IF(BR1082&gt;=1,BR1082-COUNTIFS($AE1082:$AE1082,$AC1083,AR1082:AR1082,$AI$2),0)),0)),0)</f>
        <v>0</v>
      </c>
      <c r="BS1083" s="1">
        <f>IFERROR(IF($AE1083&gt;$AE1082,VLOOKUP($AC1083+AS$1,STOCK!$F$10:$AB$209,17,0),IF($AE1083=$AE1082,(IF(BS1082&gt;=1,BS1082-COUNTIFS($AE1082:$AE1082,$AC1083,AS1082:AS1082,$AI$2),0)),0)),0)</f>
        <v>0</v>
      </c>
      <c r="BT1083" s="1">
        <f>IFERROR(IF($AE1083&gt;$AE1082,VLOOKUP($AC1083+AT$1,STOCK!$F$10:$AB$209,17,0),IF($AE1083=$AE1082,(IF(BT1082&gt;=1,BT1082-COUNTIFS($AE1082:$AE1082,$AC1083,AT1082:AT1082,$AI$2),0)),0)),0)</f>
        <v>0</v>
      </c>
      <c r="BU1083" s="1">
        <f>IFERROR(IF($AE1083&gt;$AE1082,VLOOKUP($AC1083+AU$1,STOCK!$F$10:$AB$209,17,0),IF($AE1083=$AE1082,(IF(BU1082&gt;=1,BU1082-COUNTIFS($AE1082:$AE1082,$AC1083,AU1082:AU1082,$AI$2),0)),0)),0)</f>
        <v>0</v>
      </c>
      <c r="BV1083" s="1">
        <f>IFERROR(IF($AE1083&gt;$AE1082,VLOOKUP($AC1083+AV$1,STOCK!$F$10:$AB$209,17,0),IF($AE1083=$AE1082,(IF(BV1082&gt;=1,BV1082-COUNTIFS($AE1082:$AE1082,$AC1083,AV1082:AV1082,$AI$2),0)),0)),0)</f>
        <v>0</v>
      </c>
      <c r="BW1083" s="1">
        <f>IFERROR(IF($AE1083&gt;$AE1082,VLOOKUP($AC1083+AW$1,STOCK!$F$10:$AB$209,17,0),IF($AE1083=$AE1082,(IF(BW1082&gt;=1,BW1082-COUNTIFS($AE1082:$AE1082,$AC1083,AW1082:AW1082,$AI$2),0)),0)),0)</f>
        <v>0</v>
      </c>
      <c r="BX1083" s="1">
        <f>IFERROR(IF($AE1083&gt;$AE1082,VLOOKUP($AC1083+AX$1,STOCK!$F$10:$AB$209,17,0),IF($AE1083=$AE1082,(IF(BX1082&gt;=1,BX1082-COUNTIFS($AE1082:$AE1082,$AC1083,AX1082:AX1082,$AI$2),0)),0)),0)</f>
        <v>0</v>
      </c>
    </row>
    <row r="1084" spans="29:76" x14ac:dyDescent="0.25">
      <c r="AC1084" s="1">
        <f t="shared" si="260"/>
        <v>0</v>
      </c>
      <c r="AD1084" s="1">
        <f>IFERROR(IF(LEN(AK1084)&gt;=1,VLOOKUP(HLOOKUP(AK1084,PROFILE!$K$5:$V$8,4,0),PROFILE!$F$1:$G$3,2,0),0),0)</f>
        <v>0</v>
      </c>
      <c r="AE1084" s="1">
        <f t="shared" si="261"/>
        <v>0</v>
      </c>
      <c r="AF1084" s="1">
        <v>1071</v>
      </c>
      <c r="AI1084" s="1" t="str">
        <f>IFERROR(IF($AH1084&gt;=1,VLOOKUP($AG1084,STUDENT!$O$8:$Z$1507,3,0),""),"")</f>
        <v/>
      </c>
      <c r="AJ1084" s="1" t="str">
        <f>IFERROR(IF($AH1084&gt;=1,VLOOKUP($AG1084,STUDENT!$O$8:$Z$1507,4,0),""),"")</f>
        <v/>
      </c>
      <c r="AK1084" s="1" t="str">
        <f>IFERROR(IF($AH1084&gt;=1,VLOOKUP($AG1084,STUDENT!$O$8:$Z$1507,6,0),""),"")</f>
        <v/>
      </c>
      <c r="AL1084" s="1" t="str">
        <f t="shared" si="262"/>
        <v/>
      </c>
      <c r="AM1084" s="1" t="str">
        <f t="shared" si="263"/>
        <v/>
      </c>
      <c r="AN1084" s="1" t="str">
        <f t="shared" si="264"/>
        <v/>
      </c>
      <c r="AO1084" s="1" t="str">
        <f t="shared" si="265"/>
        <v/>
      </c>
      <c r="AP1084" s="1" t="str">
        <f t="shared" si="266"/>
        <v/>
      </c>
      <c r="AQ1084" s="1" t="str">
        <f t="shared" si="267"/>
        <v/>
      </c>
      <c r="AR1084" s="1" t="str">
        <f t="shared" si="268"/>
        <v/>
      </c>
      <c r="AS1084" s="1" t="str">
        <f t="shared" si="269"/>
        <v/>
      </c>
      <c r="AT1084" s="1" t="str">
        <f t="shared" si="270"/>
        <v/>
      </c>
      <c r="AU1084" s="1" t="str">
        <f t="shared" si="271"/>
        <v/>
      </c>
      <c r="AV1084" s="1" t="str">
        <f t="shared" si="272"/>
        <v/>
      </c>
      <c r="AW1084" s="1" t="str">
        <f t="shared" si="273"/>
        <v/>
      </c>
      <c r="AX1084" s="1" t="str">
        <f t="shared" si="274"/>
        <v/>
      </c>
      <c r="AY1084" s="1">
        <f>IFERROR(IF($AE1084&gt;$AE1083,VLOOKUP($AC1084+AL$1,STOCK!$F$10:$AB$209,16,0),IF($AE1084=$AE1083,(IF(AY1083&gt;=1,AY1083-COUNTIFS($AE1083:$AE1083,$AC1084,AL1083:AL1083,$AI$1),0)),0)),0)</f>
        <v>0</v>
      </c>
      <c r="AZ1084" s="1">
        <f>IFERROR(IF($AE1084&gt;$AE1083,VLOOKUP($AC1084+AM$1,STOCK!$F$10:$AB$209,16,0),IF($AE1084=$AE1083,(IF(AZ1083&gt;=1,AZ1083-COUNTIFS($AE1083:$AE1083,$AC1084,AM1083:AM1083,$AI$1),0)),0)),0)</f>
        <v>0</v>
      </c>
      <c r="BA1084" s="1">
        <f>IFERROR(IF($AE1084&gt;$AE1083,VLOOKUP($AC1084+AN$1,STOCK!$F$10:$AB$209,16,0),IF($AE1084=$AE1083,(IF(BA1083&gt;=1,BA1083-COUNTIFS($AE1083:$AE1083,$AC1084,AN1083:AN1083,$AI$1),0)),0)),0)</f>
        <v>0</v>
      </c>
      <c r="BB1084" s="1">
        <f>IFERROR(IF($AE1084&gt;$AE1083,VLOOKUP($AC1084+AO$1,STOCK!$F$10:$AB$209,16,0),IF($AE1084=$AE1083,(IF(BB1083&gt;=1,BB1083-COUNTIFS($AE1083:$AE1083,$AC1084,AO1083:AO1083,$AI$1),0)),0)),0)</f>
        <v>0</v>
      </c>
      <c r="BC1084" s="1">
        <f>IFERROR(IF($AE1084&gt;$AE1083,VLOOKUP($AC1084+AP$1,STOCK!$F$10:$AB$209,16,0),IF($AE1084=$AE1083,(IF(BC1083&gt;=1,BC1083-COUNTIFS($AE1083:$AE1083,$AC1084,AP1083:AP1083,$AI$1),0)),0)),0)</f>
        <v>0</v>
      </c>
      <c r="BD1084" s="1">
        <f>IFERROR(IF($AE1084&gt;$AE1083,VLOOKUP($AC1084+AQ$1,STOCK!$F$10:$AB$209,16,0),IF($AE1084=$AE1083,(IF(BD1083&gt;=1,BD1083-COUNTIFS($AE1083:$AE1083,$AC1084,AQ1083:AQ1083,$AI$1),0)),0)),0)</f>
        <v>0</v>
      </c>
      <c r="BE1084" s="1">
        <f>IFERROR(IF($AE1084&gt;$AE1083,VLOOKUP($AC1084+AR$1,STOCK!$F$10:$AB$209,16,0),IF($AE1084=$AE1083,(IF(BE1083&gt;=1,BE1083-COUNTIFS($AE1083:$AE1083,$AC1084,AR1083:AR1083,$AI$1),0)),0)),0)</f>
        <v>0</v>
      </c>
      <c r="BF1084" s="1">
        <f>IFERROR(IF($AE1084&gt;$AE1083,VLOOKUP($AC1084+AS$1,STOCK!$F$10:$AB$209,16,0),IF($AE1084=$AE1083,(IF(BF1083&gt;=1,BF1083-COUNTIFS($AE1083:$AE1083,$AC1084,AS1083:AS1083,$AI$1),0)),0)),0)</f>
        <v>0</v>
      </c>
      <c r="BG1084" s="1">
        <f>IFERROR(IF($AE1084&gt;$AE1083,VLOOKUP($AC1084+AT$1,STOCK!$F$10:$AB$209,16,0),IF($AE1084=$AE1083,(IF(BG1083&gt;=1,BG1083-COUNTIFS($AE1083:$AE1083,$AC1084,AT1083:AT1083,$AI$1),0)),0)),0)</f>
        <v>0</v>
      </c>
      <c r="BH1084" s="1">
        <f>IFERROR(IF($AE1084&gt;$AE1083,VLOOKUP($AC1084+AU$1,STOCK!$F$10:$AB$209,16,0),IF($AE1084=$AE1083,(IF(BH1083&gt;=1,BH1083-COUNTIFS($AE1083:$AE1083,$AC1084,AU1083:AU1083,$AI$1),0)),0)),0)</f>
        <v>0</v>
      </c>
      <c r="BI1084" s="1">
        <f>IFERROR(IF($AE1084&gt;$AE1083,VLOOKUP($AC1084+AV$1,STOCK!$F$10:$AB$209,16,0),IF($AE1084=$AE1083,(IF(BI1083&gt;=1,BI1083-COUNTIFS($AE1083:$AE1083,$AC1084,AV1083:AV1083,$AI$1),0)),0)),0)</f>
        <v>0</v>
      </c>
      <c r="BJ1084" s="1">
        <f>IFERROR(IF($AE1084&gt;$AE1083,VLOOKUP($AC1084+AW$1,STOCK!$F$10:$AB$209,16,0),IF($AE1084=$AE1083,(IF(BJ1083&gt;=1,BJ1083-COUNTIFS($AE1083:$AE1083,$AC1084,AW1083:AW1083,$AI$1),0)),0)),0)</f>
        <v>0</v>
      </c>
      <c r="BK1084" s="1">
        <f>IFERROR(IF($AE1084&gt;$AE1083,VLOOKUP($AC1084+AX$1,STOCK!$F$10:$AB$209,16,0),IF($AE1084=$AE1083,(IF(BK1083&gt;=1,BK1083-COUNTIFS($AE1083:$AE1083,$AC1084,AX1083:AX1083,$AI$1),0)),0)),0)</f>
        <v>0</v>
      </c>
      <c r="BL1084" s="1">
        <f>IFERROR(IF($AE1084&gt;$AE1083,VLOOKUP($AC1084+AL$1,STOCK!$F$10:$AB$209,17,0),IF($AE1084=$AE1083,(IF(BL1083&gt;=1,BL1083-COUNTIFS($AE1083:$AE1083,$AC1084,AL1083:AL1083,$AI$2),0)),0)),0)</f>
        <v>0</v>
      </c>
      <c r="BM1084" s="1">
        <f>IFERROR(IF($AE1084&gt;$AE1083,VLOOKUP($AC1084+AM$1,STOCK!$F$10:$AB$209,17,0),IF($AE1084=$AE1083,(IF(BM1083&gt;=1,BM1083-COUNTIFS($AE1083:$AE1083,$AC1084,AM1083:AM1083,$AI$2),0)),0)),0)</f>
        <v>0</v>
      </c>
      <c r="BN1084" s="1">
        <f>IFERROR(IF($AE1084&gt;$AE1083,VLOOKUP($AC1084+AN$1,STOCK!$F$10:$AB$209,17,0),IF($AE1084=$AE1083,(IF(BN1083&gt;=1,BN1083-COUNTIFS($AE1083:$AE1083,$AC1084,AN1083:AN1083,$AI$2),0)),0)),0)</f>
        <v>0</v>
      </c>
      <c r="BO1084" s="1">
        <f>IFERROR(IF($AE1084&gt;$AE1083,VLOOKUP($AC1084+AO$1,STOCK!$F$10:$AB$209,17,0),IF($AE1084=$AE1083,(IF(BO1083&gt;=1,BO1083-COUNTIFS($AE1083:$AE1083,$AC1084,AO1083:AO1083,$AI$2),0)),0)),0)</f>
        <v>0</v>
      </c>
      <c r="BP1084" s="1">
        <f>IFERROR(IF($AE1084&gt;$AE1083,VLOOKUP($AC1084+AP$1,STOCK!$F$10:$AB$209,17,0),IF($AE1084=$AE1083,(IF(BP1083&gt;=1,BP1083-COUNTIFS($AE1083:$AE1083,$AC1084,AP1083:AP1083,$AI$2),0)),0)),0)</f>
        <v>0</v>
      </c>
      <c r="BQ1084" s="1">
        <f>IFERROR(IF($AE1084&gt;$AE1083,VLOOKUP($AC1084+AQ$1,STOCK!$F$10:$AB$209,17,0),IF($AE1084=$AE1083,(IF(BQ1083&gt;=1,BQ1083-COUNTIFS($AE1083:$AE1083,$AC1084,AQ1083:AQ1083,$AI$2),0)),0)),0)</f>
        <v>0</v>
      </c>
      <c r="BR1084" s="1">
        <f>IFERROR(IF($AE1084&gt;$AE1083,VLOOKUP($AC1084+AR$1,STOCK!$F$10:$AB$209,17,0),IF($AE1084=$AE1083,(IF(BR1083&gt;=1,BR1083-COUNTIFS($AE1083:$AE1083,$AC1084,AR1083:AR1083,$AI$2),0)),0)),0)</f>
        <v>0</v>
      </c>
      <c r="BS1084" s="1">
        <f>IFERROR(IF($AE1084&gt;$AE1083,VLOOKUP($AC1084+AS$1,STOCK!$F$10:$AB$209,17,0),IF($AE1084=$AE1083,(IF(BS1083&gt;=1,BS1083-COUNTIFS($AE1083:$AE1083,$AC1084,AS1083:AS1083,$AI$2),0)),0)),0)</f>
        <v>0</v>
      </c>
      <c r="BT1084" s="1">
        <f>IFERROR(IF($AE1084&gt;$AE1083,VLOOKUP($AC1084+AT$1,STOCK!$F$10:$AB$209,17,0),IF($AE1084=$AE1083,(IF(BT1083&gt;=1,BT1083-COUNTIFS($AE1083:$AE1083,$AC1084,AT1083:AT1083,$AI$2),0)),0)),0)</f>
        <v>0</v>
      </c>
      <c r="BU1084" s="1">
        <f>IFERROR(IF($AE1084&gt;$AE1083,VLOOKUP($AC1084+AU$1,STOCK!$F$10:$AB$209,17,0),IF($AE1084=$AE1083,(IF(BU1083&gt;=1,BU1083-COUNTIFS($AE1083:$AE1083,$AC1084,AU1083:AU1083,$AI$2),0)),0)),0)</f>
        <v>0</v>
      </c>
      <c r="BV1084" s="1">
        <f>IFERROR(IF($AE1084&gt;$AE1083,VLOOKUP($AC1084+AV$1,STOCK!$F$10:$AB$209,17,0),IF($AE1084=$AE1083,(IF(BV1083&gt;=1,BV1083-COUNTIFS($AE1083:$AE1083,$AC1084,AV1083:AV1083,$AI$2),0)),0)),0)</f>
        <v>0</v>
      </c>
      <c r="BW1084" s="1">
        <f>IFERROR(IF($AE1084&gt;$AE1083,VLOOKUP($AC1084+AW$1,STOCK!$F$10:$AB$209,17,0),IF($AE1084=$AE1083,(IF(BW1083&gt;=1,BW1083-COUNTIFS($AE1083:$AE1083,$AC1084,AW1083:AW1083,$AI$2),0)),0)),0)</f>
        <v>0</v>
      </c>
      <c r="BX1084" s="1">
        <f>IFERROR(IF($AE1084&gt;$AE1083,VLOOKUP($AC1084+AX$1,STOCK!$F$10:$AB$209,17,0),IF($AE1084=$AE1083,(IF(BX1083&gt;=1,BX1083-COUNTIFS($AE1083:$AE1083,$AC1084,AX1083:AX1083,$AI$2),0)),0)),0)</f>
        <v>0</v>
      </c>
    </row>
    <row r="1085" spans="29:76" x14ac:dyDescent="0.25">
      <c r="AC1085" s="1">
        <f t="shared" si="260"/>
        <v>0</v>
      </c>
      <c r="AD1085" s="1">
        <f>IFERROR(IF(LEN(AK1085)&gt;=1,VLOOKUP(HLOOKUP(AK1085,PROFILE!$K$5:$V$8,4,0),PROFILE!$F$1:$G$3,2,0),0),0)</f>
        <v>0</v>
      </c>
      <c r="AE1085" s="1">
        <f t="shared" si="261"/>
        <v>0</v>
      </c>
      <c r="AF1085" s="1">
        <v>1072</v>
      </c>
      <c r="AI1085" s="1" t="str">
        <f>IFERROR(IF($AH1085&gt;=1,VLOOKUP($AG1085,STUDENT!$O$8:$Z$1507,3,0),""),"")</f>
        <v/>
      </c>
      <c r="AJ1085" s="1" t="str">
        <f>IFERROR(IF($AH1085&gt;=1,VLOOKUP($AG1085,STUDENT!$O$8:$Z$1507,4,0),""),"")</f>
        <v/>
      </c>
      <c r="AK1085" s="1" t="str">
        <f>IFERROR(IF($AH1085&gt;=1,VLOOKUP($AG1085,STUDENT!$O$8:$Z$1507,6,0),""),"")</f>
        <v/>
      </c>
      <c r="AL1085" s="1" t="str">
        <f t="shared" si="262"/>
        <v/>
      </c>
      <c r="AM1085" s="1" t="str">
        <f t="shared" si="263"/>
        <v/>
      </c>
      <c r="AN1085" s="1" t="str">
        <f t="shared" si="264"/>
        <v/>
      </c>
      <c r="AO1085" s="1" t="str">
        <f t="shared" si="265"/>
        <v/>
      </c>
      <c r="AP1085" s="1" t="str">
        <f t="shared" si="266"/>
        <v/>
      </c>
      <c r="AQ1085" s="1" t="str">
        <f t="shared" si="267"/>
        <v/>
      </c>
      <c r="AR1085" s="1" t="str">
        <f t="shared" si="268"/>
        <v/>
      </c>
      <c r="AS1085" s="1" t="str">
        <f t="shared" si="269"/>
        <v/>
      </c>
      <c r="AT1085" s="1" t="str">
        <f t="shared" si="270"/>
        <v/>
      </c>
      <c r="AU1085" s="1" t="str">
        <f t="shared" si="271"/>
        <v/>
      </c>
      <c r="AV1085" s="1" t="str">
        <f t="shared" si="272"/>
        <v/>
      </c>
      <c r="AW1085" s="1" t="str">
        <f t="shared" si="273"/>
        <v/>
      </c>
      <c r="AX1085" s="1" t="str">
        <f t="shared" si="274"/>
        <v/>
      </c>
      <c r="AY1085" s="1">
        <f>IFERROR(IF($AE1085&gt;$AE1084,VLOOKUP($AC1085+AL$1,STOCK!$F$10:$AB$209,16,0),IF($AE1085=$AE1084,(IF(AY1084&gt;=1,AY1084-COUNTIFS($AE1084:$AE1084,$AC1085,AL1084:AL1084,$AI$1),0)),0)),0)</f>
        <v>0</v>
      </c>
      <c r="AZ1085" s="1">
        <f>IFERROR(IF($AE1085&gt;$AE1084,VLOOKUP($AC1085+AM$1,STOCK!$F$10:$AB$209,16,0),IF($AE1085=$AE1084,(IF(AZ1084&gt;=1,AZ1084-COUNTIFS($AE1084:$AE1084,$AC1085,AM1084:AM1084,$AI$1),0)),0)),0)</f>
        <v>0</v>
      </c>
      <c r="BA1085" s="1">
        <f>IFERROR(IF($AE1085&gt;$AE1084,VLOOKUP($AC1085+AN$1,STOCK!$F$10:$AB$209,16,0),IF($AE1085=$AE1084,(IF(BA1084&gt;=1,BA1084-COUNTIFS($AE1084:$AE1084,$AC1085,AN1084:AN1084,$AI$1),0)),0)),0)</f>
        <v>0</v>
      </c>
      <c r="BB1085" s="1">
        <f>IFERROR(IF($AE1085&gt;$AE1084,VLOOKUP($AC1085+AO$1,STOCK!$F$10:$AB$209,16,0),IF($AE1085=$AE1084,(IF(BB1084&gt;=1,BB1084-COUNTIFS($AE1084:$AE1084,$AC1085,AO1084:AO1084,$AI$1),0)),0)),0)</f>
        <v>0</v>
      </c>
      <c r="BC1085" s="1">
        <f>IFERROR(IF($AE1085&gt;$AE1084,VLOOKUP($AC1085+AP$1,STOCK!$F$10:$AB$209,16,0),IF($AE1085=$AE1084,(IF(BC1084&gt;=1,BC1084-COUNTIFS($AE1084:$AE1084,$AC1085,AP1084:AP1084,$AI$1),0)),0)),0)</f>
        <v>0</v>
      </c>
      <c r="BD1085" s="1">
        <f>IFERROR(IF($AE1085&gt;$AE1084,VLOOKUP($AC1085+AQ$1,STOCK!$F$10:$AB$209,16,0),IF($AE1085=$AE1084,(IF(BD1084&gt;=1,BD1084-COUNTIFS($AE1084:$AE1084,$AC1085,AQ1084:AQ1084,$AI$1),0)),0)),0)</f>
        <v>0</v>
      </c>
      <c r="BE1085" s="1">
        <f>IFERROR(IF($AE1085&gt;$AE1084,VLOOKUP($AC1085+AR$1,STOCK!$F$10:$AB$209,16,0),IF($AE1085=$AE1084,(IF(BE1084&gt;=1,BE1084-COUNTIFS($AE1084:$AE1084,$AC1085,AR1084:AR1084,$AI$1),0)),0)),0)</f>
        <v>0</v>
      </c>
      <c r="BF1085" s="1">
        <f>IFERROR(IF($AE1085&gt;$AE1084,VLOOKUP($AC1085+AS$1,STOCK!$F$10:$AB$209,16,0),IF($AE1085=$AE1084,(IF(BF1084&gt;=1,BF1084-COUNTIFS($AE1084:$AE1084,$AC1085,AS1084:AS1084,$AI$1),0)),0)),0)</f>
        <v>0</v>
      </c>
      <c r="BG1085" s="1">
        <f>IFERROR(IF($AE1085&gt;$AE1084,VLOOKUP($AC1085+AT$1,STOCK!$F$10:$AB$209,16,0),IF($AE1085=$AE1084,(IF(BG1084&gt;=1,BG1084-COUNTIFS($AE1084:$AE1084,$AC1085,AT1084:AT1084,$AI$1),0)),0)),0)</f>
        <v>0</v>
      </c>
      <c r="BH1085" s="1">
        <f>IFERROR(IF($AE1085&gt;$AE1084,VLOOKUP($AC1085+AU$1,STOCK!$F$10:$AB$209,16,0),IF($AE1085=$AE1084,(IF(BH1084&gt;=1,BH1084-COUNTIFS($AE1084:$AE1084,$AC1085,AU1084:AU1084,$AI$1),0)),0)),0)</f>
        <v>0</v>
      </c>
      <c r="BI1085" s="1">
        <f>IFERROR(IF($AE1085&gt;$AE1084,VLOOKUP($AC1085+AV$1,STOCK!$F$10:$AB$209,16,0),IF($AE1085=$AE1084,(IF(BI1084&gt;=1,BI1084-COUNTIFS($AE1084:$AE1084,$AC1085,AV1084:AV1084,$AI$1),0)),0)),0)</f>
        <v>0</v>
      </c>
      <c r="BJ1085" s="1">
        <f>IFERROR(IF($AE1085&gt;$AE1084,VLOOKUP($AC1085+AW$1,STOCK!$F$10:$AB$209,16,0),IF($AE1085=$AE1084,(IF(BJ1084&gt;=1,BJ1084-COUNTIFS($AE1084:$AE1084,$AC1085,AW1084:AW1084,$AI$1),0)),0)),0)</f>
        <v>0</v>
      </c>
      <c r="BK1085" s="1">
        <f>IFERROR(IF($AE1085&gt;$AE1084,VLOOKUP($AC1085+AX$1,STOCK!$F$10:$AB$209,16,0),IF($AE1085=$AE1084,(IF(BK1084&gt;=1,BK1084-COUNTIFS($AE1084:$AE1084,$AC1085,AX1084:AX1084,$AI$1),0)),0)),0)</f>
        <v>0</v>
      </c>
      <c r="BL1085" s="1">
        <f>IFERROR(IF($AE1085&gt;$AE1084,VLOOKUP($AC1085+AL$1,STOCK!$F$10:$AB$209,17,0),IF($AE1085=$AE1084,(IF(BL1084&gt;=1,BL1084-COUNTIFS($AE1084:$AE1084,$AC1085,AL1084:AL1084,$AI$2),0)),0)),0)</f>
        <v>0</v>
      </c>
      <c r="BM1085" s="1">
        <f>IFERROR(IF($AE1085&gt;$AE1084,VLOOKUP($AC1085+AM$1,STOCK!$F$10:$AB$209,17,0),IF($AE1085=$AE1084,(IF(BM1084&gt;=1,BM1084-COUNTIFS($AE1084:$AE1084,$AC1085,AM1084:AM1084,$AI$2),0)),0)),0)</f>
        <v>0</v>
      </c>
      <c r="BN1085" s="1">
        <f>IFERROR(IF($AE1085&gt;$AE1084,VLOOKUP($AC1085+AN$1,STOCK!$F$10:$AB$209,17,0),IF($AE1085=$AE1084,(IF(BN1084&gt;=1,BN1084-COUNTIFS($AE1084:$AE1084,$AC1085,AN1084:AN1084,$AI$2),0)),0)),0)</f>
        <v>0</v>
      </c>
      <c r="BO1085" s="1">
        <f>IFERROR(IF($AE1085&gt;$AE1084,VLOOKUP($AC1085+AO$1,STOCK!$F$10:$AB$209,17,0),IF($AE1085=$AE1084,(IF(BO1084&gt;=1,BO1084-COUNTIFS($AE1084:$AE1084,$AC1085,AO1084:AO1084,$AI$2),0)),0)),0)</f>
        <v>0</v>
      </c>
      <c r="BP1085" s="1">
        <f>IFERROR(IF($AE1085&gt;$AE1084,VLOOKUP($AC1085+AP$1,STOCK!$F$10:$AB$209,17,0),IF($AE1085=$AE1084,(IF(BP1084&gt;=1,BP1084-COUNTIFS($AE1084:$AE1084,$AC1085,AP1084:AP1084,$AI$2),0)),0)),0)</f>
        <v>0</v>
      </c>
      <c r="BQ1085" s="1">
        <f>IFERROR(IF($AE1085&gt;$AE1084,VLOOKUP($AC1085+AQ$1,STOCK!$F$10:$AB$209,17,0),IF($AE1085=$AE1084,(IF(BQ1084&gt;=1,BQ1084-COUNTIFS($AE1084:$AE1084,$AC1085,AQ1084:AQ1084,$AI$2),0)),0)),0)</f>
        <v>0</v>
      </c>
      <c r="BR1085" s="1">
        <f>IFERROR(IF($AE1085&gt;$AE1084,VLOOKUP($AC1085+AR$1,STOCK!$F$10:$AB$209,17,0),IF($AE1085=$AE1084,(IF(BR1084&gt;=1,BR1084-COUNTIFS($AE1084:$AE1084,$AC1085,AR1084:AR1084,$AI$2),0)),0)),0)</f>
        <v>0</v>
      </c>
      <c r="BS1085" s="1">
        <f>IFERROR(IF($AE1085&gt;$AE1084,VLOOKUP($AC1085+AS$1,STOCK!$F$10:$AB$209,17,0),IF($AE1085=$AE1084,(IF(BS1084&gt;=1,BS1084-COUNTIFS($AE1084:$AE1084,$AC1085,AS1084:AS1084,$AI$2),0)),0)),0)</f>
        <v>0</v>
      </c>
      <c r="BT1085" s="1">
        <f>IFERROR(IF($AE1085&gt;$AE1084,VLOOKUP($AC1085+AT$1,STOCK!$F$10:$AB$209,17,0),IF($AE1085=$AE1084,(IF(BT1084&gt;=1,BT1084-COUNTIFS($AE1084:$AE1084,$AC1085,AT1084:AT1084,$AI$2),0)),0)),0)</f>
        <v>0</v>
      </c>
      <c r="BU1085" s="1">
        <f>IFERROR(IF($AE1085&gt;$AE1084,VLOOKUP($AC1085+AU$1,STOCK!$F$10:$AB$209,17,0),IF($AE1085=$AE1084,(IF(BU1084&gt;=1,BU1084-COUNTIFS($AE1084:$AE1084,$AC1085,AU1084:AU1084,$AI$2),0)),0)),0)</f>
        <v>0</v>
      </c>
      <c r="BV1085" s="1">
        <f>IFERROR(IF($AE1085&gt;$AE1084,VLOOKUP($AC1085+AV$1,STOCK!$F$10:$AB$209,17,0),IF($AE1085=$AE1084,(IF(BV1084&gt;=1,BV1084-COUNTIFS($AE1084:$AE1084,$AC1085,AV1084:AV1084,$AI$2),0)),0)),0)</f>
        <v>0</v>
      </c>
      <c r="BW1085" s="1">
        <f>IFERROR(IF($AE1085&gt;$AE1084,VLOOKUP($AC1085+AW$1,STOCK!$F$10:$AB$209,17,0),IF($AE1085=$AE1084,(IF(BW1084&gt;=1,BW1084-COUNTIFS($AE1084:$AE1084,$AC1085,AW1084:AW1084,$AI$2),0)),0)),0)</f>
        <v>0</v>
      </c>
      <c r="BX1085" s="1">
        <f>IFERROR(IF($AE1085&gt;$AE1084,VLOOKUP($AC1085+AX$1,STOCK!$F$10:$AB$209,17,0),IF($AE1085=$AE1084,(IF(BX1084&gt;=1,BX1084-COUNTIFS($AE1084:$AE1084,$AC1085,AX1084:AX1084,$AI$2),0)),0)),0)</f>
        <v>0</v>
      </c>
    </row>
    <row r="1086" spans="29:76" x14ac:dyDescent="0.25">
      <c r="AC1086" s="1">
        <f t="shared" si="260"/>
        <v>0</v>
      </c>
      <c r="AD1086" s="1">
        <f>IFERROR(IF(LEN(AK1086)&gt;=1,VLOOKUP(HLOOKUP(AK1086,PROFILE!$K$5:$V$8,4,0),PROFILE!$F$1:$G$3,2,0),0),0)</f>
        <v>0</v>
      </c>
      <c r="AE1086" s="1">
        <f t="shared" si="261"/>
        <v>0</v>
      </c>
      <c r="AF1086" s="1">
        <v>1073</v>
      </c>
      <c r="AI1086" s="1" t="str">
        <f>IFERROR(IF($AH1086&gt;=1,VLOOKUP($AG1086,STUDENT!$O$8:$Z$1507,3,0),""),"")</f>
        <v/>
      </c>
      <c r="AJ1086" s="1" t="str">
        <f>IFERROR(IF($AH1086&gt;=1,VLOOKUP($AG1086,STUDENT!$O$8:$Z$1507,4,0),""),"")</f>
        <v/>
      </c>
      <c r="AK1086" s="1" t="str">
        <f>IFERROR(IF($AH1086&gt;=1,VLOOKUP($AG1086,STUDENT!$O$8:$Z$1507,6,0),""),"")</f>
        <v/>
      </c>
      <c r="AL1086" s="1" t="str">
        <f t="shared" si="262"/>
        <v/>
      </c>
      <c r="AM1086" s="1" t="str">
        <f t="shared" si="263"/>
        <v/>
      </c>
      <c r="AN1086" s="1" t="str">
        <f t="shared" si="264"/>
        <v/>
      </c>
      <c r="AO1086" s="1" t="str">
        <f t="shared" si="265"/>
        <v/>
      </c>
      <c r="AP1086" s="1" t="str">
        <f t="shared" si="266"/>
        <v/>
      </c>
      <c r="AQ1086" s="1" t="str">
        <f t="shared" si="267"/>
        <v/>
      </c>
      <c r="AR1086" s="1" t="str">
        <f t="shared" si="268"/>
        <v/>
      </c>
      <c r="AS1086" s="1" t="str">
        <f t="shared" si="269"/>
        <v/>
      </c>
      <c r="AT1086" s="1" t="str">
        <f t="shared" si="270"/>
        <v/>
      </c>
      <c r="AU1086" s="1" t="str">
        <f t="shared" si="271"/>
        <v/>
      </c>
      <c r="AV1086" s="1" t="str">
        <f t="shared" si="272"/>
        <v/>
      </c>
      <c r="AW1086" s="1" t="str">
        <f t="shared" si="273"/>
        <v/>
      </c>
      <c r="AX1086" s="1" t="str">
        <f t="shared" si="274"/>
        <v/>
      </c>
      <c r="AY1086" s="1">
        <f>IFERROR(IF($AE1086&gt;$AE1085,VLOOKUP($AC1086+AL$1,STOCK!$F$10:$AB$209,16,0),IF($AE1086=$AE1085,(IF(AY1085&gt;=1,AY1085-COUNTIFS($AE1085:$AE1085,$AC1086,AL1085:AL1085,$AI$1),0)),0)),0)</f>
        <v>0</v>
      </c>
      <c r="AZ1086" s="1">
        <f>IFERROR(IF($AE1086&gt;$AE1085,VLOOKUP($AC1086+AM$1,STOCK!$F$10:$AB$209,16,0),IF($AE1086=$AE1085,(IF(AZ1085&gt;=1,AZ1085-COUNTIFS($AE1085:$AE1085,$AC1086,AM1085:AM1085,$AI$1),0)),0)),0)</f>
        <v>0</v>
      </c>
      <c r="BA1086" s="1">
        <f>IFERROR(IF($AE1086&gt;$AE1085,VLOOKUP($AC1086+AN$1,STOCK!$F$10:$AB$209,16,0),IF($AE1086=$AE1085,(IF(BA1085&gt;=1,BA1085-COUNTIFS($AE1085:$AE1085,$AC1086,AN1085:AN1085,$AI$1),0)),0)),0)</f>
        <v>0</v>
      </c>
      <c r="BB1086" s="1">
        <f>IFERROR(IF($AE1086&gt;$AE1085,VLOOKUP($AC1086+AO$1,STOCK!$F$10:$AB$209,16,0),IF($AE1086=$AE1085,(IF(BB1085&gt;=1,BB1085-COUNTIFS($AE1085:$AE1085,$AC1086,AO1085:AO1085,$AI$1),0)),0)),0)</f>
        <v>0</v>
      </c>
      <c r="BC1086" s="1">
        <f>IFERROR(IF($AE1086&gt;$AE1085,VLOOKUP($AC1086+AP$1,STOCK!$F$10:$AB$209,16,0),IF($AE1086=$AE1085,(IF(BC1085&gt;=1,BC1085-COUNTIFS($AE1085:$AE1085,$AC1086,AP1085:AP1085,$AI$1),0)),0)),0)</f>
        <v>0</v>
      </c>
      <c r="BD1086" s="1">
        <f>IFERROR(IF($AE1086&gt;$AE1085,VLOOKUP($AC1086+AQ$1,STOCK!$F$10:$AB$209,16,0),IF($AE1086=$AE1085,(IF(BD1085&gt;=1,BD1085-COUNTIFS($AE1085:$AE1085,$AC1086,AQ1085:AQ1085,$AI$1),0)),0)),0)</f>
        <v>0</v>
      </c>
      <c r="BE1086" s="1">
        <f>IFERROR(IF($AE1086&gt;$AE1085,VLOOKUP($AC1086+AR$1,STOCK!$F$10:$AB$209,16,0),IF($AE1086=$AE1085,(IF(BE1085&gt;=1,BE1085-COUNTIFS($AE1085:$AE1085,$AC1086,AR1085:AR1085,$AI$1),0)),0)),0)</f>
        <v>0</v>
      </c>
      <c r="BF1086" s="1">
        <f>IFERROR(IF($AE1086&gt;$AE1085,VLOOKUP($AC1086+AS$1,STOCK!$F$10:$AB$209,16,0),IF($AE1086=$AE1085,(IF(BF1085&gt;=1,BF1085-COUNTIFS($AE1085:$AE1085,$AC1086,AS1085:AS1085,$AI$1),0)),0)),0)</f>
        <v>0</v>
      </c>
      <c r="BG1086" s="1">
        <f>IFERROR(IF($AE1086&gt;$AE1085,VLOOKUP($AC1086+AT$1,STOCK!$F$10:$AB$209,16,0),IF($AE1086=$AE1085,(IF(BG1085&gt;=1,BG1085-COUNTIFS($AE1085:$AE1085,$AC1086,AT1085:AT1085,$AI$1),0)),0)),0)</f>
        <v>0</v>
      </c>
      <c r="BH1086" s="1">
        <f>IFERROR(IF($AE1086&gt;$AE1085,VLOOKUP($AC1086+AU$1,STOCK!$F$10:$AB$209,16,0),IF($AE1086=$AE1085,(IF(BH1085&gt;=1,BH1085-COUNTIFS($AE1085:$AE1085,$AC1086,AU1085:AU1085,$AI$1),0)),0)),0)</f>
        <v>0</v>
      </c>
      <c r="BI1086" s="1">
        <f>IFERROR(IF($AE1086&gt;$AE1085,VLOOKUP($AC1086+AV$1,STOCK!$F$10:$AB$209,16,0),IF($AE1086=$AE1085,(IF(BI1085&gt;=1,BI1085-COUNTIFS($AE1085:$AE1085,$AC1086,AV1085:AV1085,$AI$1),0)),0)),0)</f>
        <v>0</v>
      </c>
      <c r="BJ1086" s="1">
        <f>IFERROR(IF($AE1086&gt;$AE1085,VLOOKUP($AC1086+AW$1,STOCK!$F$10:$AB$209,16,0),IF($AE1086=$AE1085,(IF(BJ1085&gt;=1,BJ1085-COUNTIFS($AE1085:$AE1085,$AC1086,AW1085:AW1085,$AI$1),0)),0)),0)</f>
        <v>0</v>
      </c>
      <c r="BK1086" s="1">
        <f>IFERROR(IF($AE1086&gt;$AE1085,VLOOKUP($AC1086+AX$1,STOCK!$F$10:$AB$209,16,0),IF($AE1086=$AE1085,(IF(BK1085&gt;=1,BK1085-COUNTIFS($AE1085:$AE1085,$AC1086,AX1085:AX1085,$AI$1),0)),0)),0)</f>
        <v>0</v>
      </c>
      <c r="BL1086" s="1">
        <f>IFERROR(IF($AE1086&gt;$AE1085,VLOOKUP($AC1086+AL$1,STOCK!$F$10:$AB$209,17,0),IF($AE1086=$AE1085,(IF(BL1085&gt;=1,BL1085-COUNTIFS($AE1085:$AE1085,$AC1086,AL1085:AL1085,$AI$2),0)),0)),0)</f>
        <v>0</v>
      </c>
      <c r="BM1086" s="1">
        <f>IFERROR(IF($AE1086&gt;$AE1085,VLOOKUP($AC1086+AM$1,STOCK!$F$10:$AB$209,17,0),IF($AE1086=$AE1085,(IF(BM1085&gt;=1,BM1085-COUNTIFS($AE1085:$AE1085,$AC1086,AM1085:AM1085,$AI$2),0)),0)),0)</f>
        <v>0</v>
      </c>
      <c r="BN1086" s="1">
        <f>IFERROR(IF($AE1086&gt;$AE1085,VLOOKUP($AC1086+AN$1,STOCK!$F$10:$AB$209,17,0),IF($AE1086=$AE1085,(IF(BN1085&gt;=1,BN1085-COUNTIFS($AE1085:$AE1085,$AC1086,AN1085:AN1085,$AI$2),0)),0)),0)</f>
        <v>0</v>
      </c>
      <c r="BO1086" s="1">
        <f>IFERROR(IF($AE1086&gt;$AE1085,VLOOKUP($AC1086+AO$1,STOCK!$F$10:$AB$209,17,0),IF($AE1086=$AE1085,(IF(BO1085&gt;=1,BO1085-COUNTIFS($AE1085:$AE1085,$AC1086,AO1085:AO1085,$AI$2),0)),0)),0)</f>
        <v>0</v>
      </c>
      <c r="BP1086" s="1">
        <f>IFERROR(IF($AE1086&gt;$AE1085,VLOOKUP($AC1086+AP$1,STOCK!$F$10:$AB$209,17,0),IF($AE1086=$AE1085,(IF(BP1085&gt;=1,BP1085-COUNTIFS($AE1085:$AE1085,$AC1086,AP1085:AP1085,$AI$2),0)),0)),0)</f>
        <v>0</v>
      </c>
      <c r="BQ1086" s="1">
        <f>IFERROR(IF($AE1086&gt;$AE1085,VLOOKUP($AC1086+AQ$1,STOCK!$F$10:$AB$209,17,0),IF($AE1086=$AE1085,(IF(BQ1085&gt;=1,BQ1085-COUNTIFS($AE1085:$AE1085,$AC1086,AQ1085:AQ1085,$AI$2),0)),0)),0)</f>
        <v>0</v>
      </c>
      <c r="BR1086" s="1">
        <f>IFERROR(IF($AE1086&gt;$AE1085,VLOOKUP($AC1086+AR$1,STOCK!$F$10:$AB$209,17,0),IF($AE1086=$AE1085,(IF(BR1085&gt;=1,BR1085-COUNTIFS($AE1085:$AE1085,$AC1086,AR1085:AR1085,$AI$2),0)),0)),0)</f>
        <v>0</v>
      </c>
      <c r="BS1086" s="1">
        <f>IFERROR(IF($AE1086&gt;$AE1085,VLOOKUP($AC1086+AS$1,STOCK!$F$10:$AB$209,17,0),IF($AE1086=$AE1085,(IF(BS1085&gt;=1,BS1085-COUNTIFS($AE1085:$AE1085,$AC1086,AS1085:AS1085,$AI$2),0)),0)),0)</f>
        <v>0</v>
      </c>
      <c r="BT1086" s="1">
        <f>IFERROR(IF($AE1086&gt;$AE1085,VLOOKUP($AC1086+AT$1,STOCK!$F$10:$AB$209,17,0),IF($AE1086=$AE1085,(IF(BT1085&gt;=1,BT1085-COUNTIFS($AE1085:$AE1085,$AC1086,AT1085:AT1085,$AI$2),0)),0)),0)</f>
        <v>0</v>
      </c>
      <c r="BU1086" s="1">
        <f>IFERROR(IF($AE1086&gt;$AE1085,VLOOKUP($AC1086+AU$1,STOCK!$F$10:$AB$209,17,0),IF($AE1086=$AE1085,(IF(BU1085&gt;=1,BU1085-COUNTIFS($AE1085:$AE1085,$AC1086,AU1085:AU1085,$AI$2),0)),0)),0)</f>
        <v>0</v>
      </c>
      <c r="BV1086" s="1">
        <f>IFERROR(IF($AE1086&gt;$AE1085,VLOOKUP($AC1086+AV$1,STOCK!$F$10:$AB$209,17,0),IF($AE1086=$AE1085,(IF(BV1085&gt;=1,BV1085-COUNTIFS($AE1085:$AE1085,$AC1086,AV1085:AV1085,$AI$2),0)),0)),0)</f>
        <v>0</v>
      </c>
      <c r="BW1086" s="1">
        <f>IFERROR(IF($AE1086&gt;$AE1085,VLOOKUP($AC1086+AW$1,STOCK!$F$10:$AB$209,17,0),IF($AE1086=$AE1085,(IF(BW1085&gt;=1,BW1085-COUNTIFS($AE1085:$AE1085,$AC1086,AW1085:AW1085,$AI$2),0)),0)),0)</f>
        <v>0</v>
      </c>
      <c r="BX1086" s="1">
        <f>IFERROR(IF($AE1086&gt;$AE1085,VLOOKUP($AC1086+AX$1,STOCK!$F$10:$AB$209,17,0),IF($AE1086=$AE1085,(IF(BX1085&gt;=1,BX1085-COUNTIFS($AE1085:$AE1085,$AC1086,AX1085:AX1085,$AI$2),0)),0)),0)</f>
        <v>0</v>
      </c>
    </row>
    <row r="1087" spans="29:76" x14ac:dyDescent="0.25">
      <c r="AC1087" s="1">
        <f t="shared" si="260"/>
        <v>0</v>
      </c>
      <c r="AD1087" s="1">
        <f>IFERROR(IF(LEN(AK1087)&gt;=1,VLOOKUP(HLOOKUP(AK1087,PROFILE!$K$5:$V$8,4,0),PROFILE!$F$1:$G$3,2,0),0),0)</f>
        <v>0</v>
      </c>
      <c r="AE1087" s="1">
        <f t="shared" si="261"/>
        <v>0</v>
      </c>
      <c r="AF1087" s="1">
        <v>1074</v>
      </c>
      <c r="AI1087" s="1" t="str">
        <f>IFERROR(IF($AH1087&gt;=1,VLOOKUP($AG1087,STUDENT!$O$8:$Z$1507,3,0),""),"")</f>
        <v/>
      </c>
      <c r="AJ1087" s="1" t="str">
        <f>IFERROR(IF($AH1087&gt;=1,VLOOKUP($AG1087,STUDENT!$O$8:$Z$1507,4,0),""),"")</f>
        <v/>
      </c>
      <c r="AK1087" s="1" t="str">
        <f>IFERROR(IF($AH1087&gt;=1,VLOOKUP($AG1087,STUDENT!$O$8:$Z$1507,6,0),""),"")</f>
        <v/>
      </c>
      <c r="AL1087" s="1" t="str">
        <f t="shared" si="262"/>
        <v/>
      </c>
      <c r="AM1087" s="1" t="str">
        <f t="shared" si="263"/>
        <v/>
      </c>
      <c r="AN1087" s="1" t="str">
        <f t="shared" si="264"/>
        <v/>
      </c>
      <c r="AO1087" s="1" t="str">
        <f t="shared" si="265"/>
        <v/>
      </c>
      <c r="AP1087" s="1" t="str">
        <f t="shared" si="266"/>
        <v/>
      </c>
      <c r="AQ1087" s="1" t="str">
        <f t="shared" si="267"/>
        <v/>
      </c>
      <c r="AR1087" s="1" t="str">
        <f t="shared" si="268"/>
        <v/>
      </c>
      <c r="AS1087" s="1" t="str">
        <f t="shared" si="269"/>
        <v/>
      </c>
      <c r="AT1087" s="1" t="str">
        <f t="shared" si="270"/>
        <v/>
      </c>
      <c r="AU1087" s="1" t="str">
        <f t="shared" si="271"/>
        <v/>
      </c>
      <c r="AV1087" s="1" t="str">
        <f t="shared" si="272"/>
        <v/>
      </c>
      <c r="AW1087" s="1" t="str">
        <f t="shared" si="273"/>
        <v/>
      </c>
      <c r="AX1087" s="1" t="str">
        <f t="shared" si="274"/>
        <v/>
      </c>
      <c r="AY1087" s="1">
        <f>IFERROR(IF($AE1087&gt;$AE1086,VLOOKUP($AC1087+AL$1,STOCK!$F$10:$AB$209,16,0),IF($AE1087=$AE1086,(IF(AY1086&gt;=1,AY1086-COUNTIFS($AE1086:$AE1086,$AC1087,AL1086:AL1086,$AI$1),0)),0)),0)</f>
        <v>0</v>
      </c>
      <c r="AZ1087" s="1">
        <f>IFERROR(IF($AE1087&gt;$AE1086,VLOOKUP($AC1087+AM$1,STOCK!$F$10:$AB$209,16,0),IF($AE1087=$AE1086,(IF(AZ1086&gt;=1,AZ1086-COUNTIFS($AE1086:$AE1086,$AC1087,AM1086:AM1086,$AI$1),0)),0)),0)</f>
        <v>0</v>
      </c>
      <c r="BA1087" s="1">
        <f>IFERROR(IF($AE1087&gt;$AE1086,VLOOKUP($AC1087+AN$1,STOCK!$F$10:$AB$209,16,0),IF($AE1087=$AE1086,(IF(BA1086&gt;=1,BA1086-COUNTIFS($AE1086:$AE1086,$AC1087,AN1086:AN1086,$AI$1),0)),0)),0)</f>
        <v>0</v>
      </c>
      <c r="BB1087" s="1">
        <f>IFERROR(IF($AE1087&gt;$AE1086,VLOOKUP($AC1087+AO$1,STOCK!$F$10:$AB$209,16,0),IF($AE1087=$AE1086,(IF(BB1086&gt;=1,BB1086-COUNTIFS($AE1086:$AE1086,$AC1087,AO1086:AO1086,$AI$1),0)),0)),0)</f>
        <v>0</v>
      </c>
      <c r="BC1087" s="1">
        <f>IFERROR(IF($AE1087&gt;$AE1086,VLOOKUP($AC1087+AP$1,STOCK!$F$10:$AB$209,16,0),IF($AE1087=$AE1086,(IF(BC1086&gt;=1,BC1086-COUNTIFS($AE1086:$AE1086,$AC1087,AP1086:AP1086,$AI$1),0)),0)),0)</f>
        <v>0</v>
      </c>
      <c r="BD1087" s="1">
        <f>IFERROR(IF($AE1087&gt;$AE1086,VLOOKUP($AC1087+AQ$1,STOCK!$F$10:$AB$209,16,0),IF($AE1087=$AE1086,(IF(BD1086&gt;=1,BD1086-COUNTIFS($AE1086:$AE1086,$AC1087,AQ1086:AQ1086,$AI$1),0)),0)),0)</f>
        <v>0</v>
      </c>
      <c r="BE1087" s="1">
        <f>IFERROR(IF($AE1087&gt;$AE1086,VLOOKUP($AC1087+AR$1,STOCK!$F$10:$AB$209,16,0),IF($AE1087=$AE1086,(IF(BE1086&gt;=1,BE1086-COUNTIFS($AE1086:$AE1086,$AC1087,AR1086:AR1086,$AI$1),0)),0)),0)</f>
        <v>0</v>
      </c>
      <c r="BF1087" s="1">
        <f>IFERROR(IF($AE1087&gt;$AE1086,VLOOKUP($AC1087+AS$1,STOCK!$F$10:$AB$209,16,0),IF($AE1087=$AE1086,(IF(BF1086&gt;=1,BF1086-COUNTIFS($AE1086:$AE1086,$AC1087,AS1086:AS1086,$AI$1),0)),0)),0)</f>
        <v>0</v>
      </c>
      <c r="BG1087" s="1">
        <f>IFERROR(IF($AE1087&gt;$AE1086,VLOOKUP($AC1087+AT$1,STOCK!$F$10:$AB$209,16,0),IF($AE1087=$AE1086,(IF(BG1086&gt;=1,BG1086-COUNTIFS($AE1086:$AE1086,$AC1087,AT1086:AT1086,$AI$1),0)),0)),0)</f>
        <v>0</v>
      </c>
      <c r="BH1087" s="1">
        <f>IFERROR(IF($AE1087&gt;$AE1086,VLOOKUP($AC1087+AU$1,STOCK!$F$10:$AB$209,16,0),IF($AE1087=$AE1086,(IF(BH1086&gt;=1,BH1086-COUNTIFS($AE1086:$AE1086,$AC1087,AU1086:AU1086,$AI$1),0)),0)),0)</f>
        <v>0</v>
      </c>
      <c r="BI1087" s="1">
        <f>IFERROR(IF($AE1087&gt;$AE1086,VLOOKUP($AC1087+AV$1,STOCK!$F$10:$AB$209,16,0),IF($AE1087=$AE1086,(IF(BI1086&gt;=1,BI1086-COUNTIFS($AE1086:$AE1086,$AC1087,AV1086:AV1086,$AI$1),0)),0)),0)</f>
        <v>0</v>
      </c>
      <c r="BJ1087" s="1">
        <f>IFERROR(IF($AE1087&gt;$AE1086,VLOOKUP($AC1087+AW$1,STOCK!$F$10:$AB$209,16,0),IF($AE1087=$AE1086,(IF(BJ1086&gt;=1,BJ1086-COUNTIFS($AE1086:$AE1086,$AC1087,AW1086:AW1086,$AI$1),0)),0)),0)</f>
        <v>0</v>
      </c>
      <c r="BK1087" s="1">
        <f>IFERROR(IF($AE1087&gt;$AE1086,VLOOKUP($AC1087+AX$1,STOCK!$F$10:$AB$209,16,0),IF($AE1087=$AE1086,(IF(BK1086&gt;=1,BK1086-COUNTIFS($AE1086:$AE1086,$AC1087,AX1086:AX1086,$AI$1),0)),0)),0)</f>
        <v>0</v>
      </c>
      <c r="BL1087" s="1">
        <f>IFERROR(IF($AE1087&gt;$AE1086,VLOOKUP($AC1087+AL$1,STOCK!$F$10:$AB$209,17,0),IF($AE1087=$AE1086,(IF(BL1086&gt;=1,BL1086-COUNTIFS($AE1086:$AE1086,$AC1087,AL1086:AL1086,$AI$2),0)),0)),0)</f>
        <v>0</v>
      </c>
      <c r="BM1087" s="1">
        <f>IFERROR(IF($AE1087&gt;$AE1086,VLOOKUP($AC1087+AM$1,STOCK!$F$10:$AB$209,17,0),IF($AE1087=$AE1086,(IF(BM1086&gt;=1,BM1086-COUNTIFS($AE1086:$AE1086,$AC1087,AM1086:AM1086,$AI$2),0)),0)),0)</f>
        <v>0</v>
      </c>
      <c r="BN1087" s="1">
        <f>IFERROR(IF($AE1087&gt;$AE1086,VLOOKUP($AC1087+AN$1,STOCK!$F$10:$AB$209,17,0),IF($AE1087=$AE1086,(IF(BN1086&gt;=1,BN1086-COUNTIFS($AE1086:$AE1086,$AC1087,AN1086:AN1086,$AI$2),0)),0)),0)</f>
        <v>0</v>
      </c>
      <c r="BO1087" s="1">
        <f>IFERROR(IF($AE1087&gt;$AE1086,VLOOKUP($AC1087+AO$1,STOCK!$F$10:$AB$209,17,0),IF($AE1087=$AE1086,(IF(BO1086&gt;=1,BO1086-COUNTIFS($AE1086:$AE1086,$AC1087,AO1086:AO1086,$AI$2),0)),0)),0)</f>
        <v>0</v>
      </c>
      <c r="BP1087" s="1">
        <f>IFERROR(IF($AE1087&gt;$AE1086,VLOOKUP($AC1087+AP$1,STOCK!$F$10:$AB$209,17,0),IF($AE1087=$AE1086,(IF(BP1086&gt;=1,BP1086-COUNTIFS($AE1086:$AE1086,$AC1087,AP1086:AP1086,$AI$2),0)),0)),0)</f>
        <v>0</v>
      </c>
      <c r="BQ1087" s="1">
        <f>IFERROR(IF($AE1087&gt;$AE1086,VLOOKUP($AC1087+AQ$1,STOCK!$F$10:$AB$209,17,0),IF($AE1087=$AE1086,(IF(BQ1086&gt;=1,BQ1086-COUNTIFS($AE1086:$AE1086,$AC1087,AQ1086:AQ1086,$AI$2),0)),0)),0)</f>
        <v>0</v>
      </c>
      <c r="BR1087" s="1">
        <f>IFERROR(IF($AE1087&gt;$AE1086,VLOOKUP($AC1087+AR$1,STOCK!$F$10:$AB$209,17,0),IF($AE1087=$AE1086,(IF(BR1086&gt;=1,BR1086-COUNTIFS($AE1086:$AE1086,$AC1087,AR1086:AR1086,$AI$2),0)),0)),0)</f>
        <v>0</v>
      </c>
      <c r="BS1087" s="1">
        <f>IFERROR(IF($AE1087&gt;$AE1086,VLOOKUP($AC1087+AS$1,STOCK!$F$10:$AB$209,17,0),IF($AE1087=$AE1086,(IF(BS1086&gt;=1,BS1086-COUNTIFS($AE1086:$AE1086,$AC1087,AS1086:AS1086,$AI$2),0)),0)),0)</f>
        <v>0</v>
      </c>
      <c r="BT1087" s="1">
        <f>IFERROR(IF($AE1087&gt;$AE1086,VLOOKUP($AC1087+AT$1,STOCK!$F$10:$AB$209,17,0),IF($AE1087=$AE1086,(IF(BT1086&gt;=1,BT1086-COUNTIFS($AE1086:$AE1086,$AC1087,AT1086:AT1086,$AI$2),0)),0)),0)</f>
        <v>0</v>
      </c>
      <c r="BU1087" s="1">
        <f>IFERROR(IF($AE1087&gt;$AE1086,VLOOKUP($AC1087+AU$1,STOCK!$F$10:$AB$209,17,0),IF($AE1087=$AE1086,(IF(BU1086&gt;=1,BU1086-COUNTIFS($AE1086:$AE1086,$AC1087,AU1086:AU1086,$AI$2),0)),0)),0)</f>
        <v>0</v>
      </c>
      <c r="BV1087" s="1">
        <f>IFERROR(IF($AE1087&gt;$AE1086,VLOOKUP($AC1087+AV$1,STOCK!$F$10:$AB$209,17,0),IF($AE1087=$AE1086,(IF(BV1086&gt;=1,BV1086-COUNTIFS($AE1086:$AE1086,$AC1087,AV1086:AV1086,$AI$2),0)),0)),0)</f>
        <v>0</v>
      </c>
      <c r="BW1087" s="1">
        <f>IFERROR(IF($AE1087&gt;$AE1086,VLOOKUP($AC1087+AW$1,STOCK!$F$10:$AB$209,17,0),IF($AE1087=$AE1086,(IF(BW1086&gt;=1,BW1086-COUNTIFS($AE1086:$AE1086,$AC1087,AW1086:AW1086,$AI$2),0)),0)),0)</f>
        <v>0</v>
      </c>
      <c r="BX1087" s="1">
        <f>IFERROR(IF($AE1087&gt;$AE1086,VLOOKUP($AC1087+AX$1,STOCK!$F$10:$AB$209,17,0),IF($AE1087=$AE1086,(IF(BX1086&gt;=1,BX1086-COUNTIFS($AE1086:$AE1086,$AC1087,AX1086:AX1086,$AI$2),0)),0)),0)</f>
        <v>0</v>
      </c>
    </row>
    <row r="1088" spans="29:76" x14ac:dyDescent="0.25">
      <c r="AC1088" s="1">
        <f t="shared" si="260"/>
        <v>0</v>
      </c>
      <c r="AD1088" s="1">
        <f>IFERROR(IF(LEN(AK1088)&gt;=1,VLOOKUP(HLOOKUP(AK1088,PROFILE!$K$5:$V$8,4,0),PROFILE!$F$1:$G$3,2,0),0),0)</f>
        <v>0</v>
      </c>
      <c r="AE1088" s="1">
        <f t="shared" si="261"/>
        <v>0</v>
      </c>
      <c r="AF1088" s="1">
        <v>1075</v>
      </c>
      <c r="AI1088" s="1" t="str">
        <f>IFERROR(IF($AH1088&gt;=1,VLOOKUP($AG1088,STUDENT!$O$8:$Z$1507,3,0),""),"")</f>
        <v/>
      </c>
      <c r="AJ1088" s="1" t="str">
        <f>IFERROR(IF($AH1088&gt;=1,VLOOKUP($AG1088,STUDENT!$O$8:$Z$1507,4,0),""),"")</f>
        <v/>
      </c>
      <c r="AK1088" s="1" t="str">
        <f>IFERROR(IF($AH1088&gt;=1,VLOOKUP($AG1088,STUDENT!$O$8:$Z$1507,6,0),""),"")</f>
        <v/>
      </c>
      <c r="AL1088" s="1" t="str">
        <f t="shared" si="262"/>
        <v/>
      </c>
      <c r="AM1088" s="1" t="str">
        <f t="shared" si="263"/>
        <v/>
      </c>
      <c r="AN1088" s="1" t="str">
        <f t="shared" si="264"/>
        <v/>
      </c>
      <c r="AO1088" s="1" t="str">
        <f t="shared" si="265"/>
        <v/>
      </c>
      <c r="AP1088" s="1" t="str">
        <f t="shared" si="266"/>
        <v/>
      </c>
      <c r="AQ1088" s="1" t="str">
        <f t="shared" si="267"/>
        <v/>
      </c>
      <c r="AR1088" s="1" t="str">
        <f t="shared" si="268"/>
        <v/>
      </c>
      <c r="AS1088" s="1" t="str">
        <f t="shared" si="269"/>
        <v/>
      </c>
      <c r="AT1088" s="1" t="str">
        <f t="shared" si="270"/>
        <v/>
      </c>
      <c r="AU1088" s="1" t="str">
        <f t="shared" si="271"/>
        <v/>
      </c>
      <c r="AV1088" s="1" t="str">
        <f t="shared" si="272"/>
        <v/>
      </c>
      <c r="AW1088" s="1" t="str">
        <f t="shared" si="273"/>
        <v/>
      </c>
      <c r="AX1088" s="1" t="str">
        <f t="shared" si="274"/>
        <v/>
      </c>
      <c r="AY1088" s="1">
        <f>IFERROR(IF($AE1088&gt;$AE1087,VLOOKUP($AC1088+AL$1,STOCK!$F$10:$AB$209,16,0),IF($AE1088=$AE1087,(IF(AY1087&gt;=1,AY1087-COUNTIFS($AE1087:$AE1087,$AC1088,AL1087:AL1087,$AI$1),0)),0)),0)</f>
        <v>0</v>
      </c>
      <c r="AZ1088" s="1">
        <f>IFERROR(IF($AE1088&gt;$AE1087,VLOOKUP($AC1088+AM$1,STOCK!$F$10:$AB$209,16,0),IF($AE1088=$AE1087,(IF(AZ1087&gt;=1,AZ1087-COUNTIFS($AE1087:$AE1087,$AC1088,AM1087:AM1087,$AI$1),0)),0)),0)</f>
        <v>0</v>
      </c>
      <c r="BA1088" s="1">
        <f>IFERROR(IF($AE1088&gt;$AE1087,VLOOKUP($AC1088+AN$1,STOCK!$F$10:$AB$209,16,0),IF($AE1088=$AE1087,(IF(BA1087&gt;=1,BA1087-COUNTIFS($AE1087:$AE1087,$AC1088,AN1087:AN1087,$AI$1),0)),0)),0)</f>
        <v>0</v>
      </c>
      <c r="BB1088" s="1">
        <f>IFERROR(IF($AE1088&gt;$AE1087,VLOOKUP($AC1088+AO$1,STOCK!$F$10:$AB$209,16,0),IF($AE1088=$AE1087,(IF(BB1087&gt;=1,BB1087-COUNTIFS($AE1087:$AE1087,$AC1088,AO1087:AO1087,$AI$1),0)),0)),0)</f>
        <v>0</v>
      </c>
      <c r="BC1088" s="1">
        <f>IFERROR(IF($AE1088&gt;$AE1087,VLOOKUP($AC1088+AP$1,STOCK!$F$10:$AB$209,16,0),IF($AE1088=$AE1087,(IF(BC1087&gt;=1,BC1087-COUNTIFS($AE1087:$AE1087,$AC1088,AP1087:AP1087,$AI$1),0)),0)),0)</f>
        <v>0</v>
      </c>
      <c r="BD1088" s="1">
        <f>IFERROR(IF($AE1088&gt;$AE1087,VLOOKUP($AC1088+AQ$1,STOCK!$F$10:$AB$209,16,0),IF($AE1088=$AE1087,(IF(BD1087&gt;=1,BD1087-COUNTIFS($AE1087:$AE1087,$AC1088,AQ1087:AQ1087,$AI$1),0)),0)),0)</f>
        <v>0</v>
      </c>
      <c r="BE1088" s="1">
        <f>IFERROR(IF($AE1088&gt;$AE1087,VLOOKUP($AC1088+AR$1,STOCK!$F$10:$AB$209,16,0),IF($AE1088=$AE1087,(IF(BE1087&gt;=1,BE1087-COUNTIFS($AE1087:$AE1087,$AC1088,AR1087:AR1087,$AI$1),0)),0)),0)</f>
        <v>0</v>
      </c>
      <c r="BF1088" s="1">
        <f>IFERROR(IF($AE1088&gt;$AE1087,VLOOKUP($AC1088+AS$1,STOCK!$F$10:$AB$209,16,0),IF($AE1088=$AE1087,(IF(BF1087&gt;=1,BF1087-COUNTIFS($AE1087:$AE1087,$AC1088,AS1087:AS1087,$AI$1),0)),0)),0)</f>
        <v>0</v>
      </c>
      <c r="BG1088" s="1">
        <f>IFERROR(IF($AE1088&gt;$AE1087,VLOOKUP($AC1088+AT$1,STOCK!$F$10:$AB$209,16,0),IF($AE1088=$AE1087,(IF(BG1087&gt;=1,BG1087-COUNTIFS($AE1087:$AE1087,$AC1088,AT1087:AT1087,$AI$1),0)),0)),0)</f>
        <v>0</v>
      </c>
      <c r="BH1088" s="1">
        <f>IFERROR(IF($AE1088&gt;$AE1087,VLOOKUP($AC1088+AU$1,STOCK!$F$10:$AB$209,16,0),IF($AE1088=$AE1087,(IF(BH1087&gt;=1,BH1087-COUNTIFS($AE1087:$AE1087,$AC1088,AU1087:AU1087,$AI$1),0)),0)),0)</f>
        <v>0</v>
      </c>
      <c r="BI1088" s="1">
        <f>IFERROR(IF($AE1088&gt;$AE1087,VLOOKUP($AC1088+AV$1,STOCK!$F$10:$AB$209,16,0),IF($AE1088=$AE1087,(IF(BI1087&gt;=1,BI1087-COUNTIFS($AE1087:$AE1087,$AC1088,AV1087:AV1087,$AI$1),0)),0)),0)</f>
        <v>0</v>
      </c>
      <c r="BJ1088" s="1">
        <f>IFERROR(IF($AE1088&gt;$AE1087,VLOOKUP($AC1088+AW$1,STOCK!$F$10:$AB$209,16,0),IF($AE1088=$AE1087,(IF(BJ1087&gt;=1,BJ1087-COUNTIFS($AE1087:$AE1087,$AC1088,AW1087:AW1087,$AI$1),0)),0)),0)</f>
        <v>0</v>
      </c>
      <c r="BK1088" s="1">
        <f>IFERROR(IF($AE1088&gt;$AE1087,VLOOKUP($AC1088+AX$1,STOCK!$F$10:$AB$209,16,0),IF($AE1088=$AE1087,(IF(BK1087&gt;=1,BK1087-COUNTIFS($AE1087:$AE1087,$AC1088,AX1087:AX1087,$AI$1),0)),0)),0)</f>
        <v>0</v>
      </c>
      <c r="BL1088" s="1">
        <f>IFERROR(IF($AE1088&gt;$AE1087,VLOOKUP($AC1088+AL$1,STOCK!$F$10:$AB$209,17,0),IF($AE1088=$AE1087,(IF(BL1087&gt;=1,BL1087-COUNTIFS($AE1087:$AE1087,$AC1088,AL1087:AL1087,$AI$2),0)),0)),0)</f>
        <v>0</v>
      </c>
      <c r="BM1088" s="1">
        <f>IFERROR(IF($AE1088&gt;$AE1087,VLOOKUP($AC1088+AM$1,STOCK!$F$10:$AB$209,17,0),IF($AE1088=$AE1087,(IF(BM1087&gt;=1,BM1087-COUNTIFS($AE1087:$AE1087,$AC1088,AM1087:AM1087,$AI$2),0)),0)),0)</f>
        <v>0</v>
      </c>
      <c r="BN1088" s="1">
        <f>IFERROR(IF($AE1088&gt;$AE1087,VLOOKUP($AC1088+AN$1,STOCK!$F$10:$AB$209,17,0),IF($AE1088=$AE1087,(IF(BN1087&gt;=1,BN1087-COUNTIFS($AE1087:$AE1087,$AC1088,AN1087:AN1087,$AI$2),0)),0)),0)</f>
        <v>0</v>
      </c>
      <c r="BO1088" s="1">
        <f>IFERROR(IF($AE1088&gt;$AE1087,VLOOKUP($AC1088+AO$1,STOCK!$F$10:$AB$209,17,0),IF($AE1088=$AE1087,(IF(BO1087&gt;=1,BO1087-COUNTIFS($AE1087:$AE1087,$AC1088,AO1087:AO1087,$AI$2),0)),0)),0)</f>
        <v>0</v>
      </c>
      <c r="BP1088" s="1">
        <f>IFERROR(IF($AE1088&gt;$AE1087,VLOOKUP($AC1088+AP$1,STOCK!$F$10:$AB$209,17,0),IF($AE1088=$AE1087,(IF(BP1087&gt;=1,BP1087-COUNTIFS($AE1087:$AE1087,$AC1088,AP1087:AP1087,$AI$2),0)),0)),0)</f>
        <v>0</v>
      </c>
      <c r="BQ1088" s="1">
        <f>IFERROR(IF($AE1088&gt;$AE1087,VLOOKUP($AC1088+AQ$1,STOCK!$F$10:$AB$209,17,0),IF($AE1088=$AE1087,(IF(BQ1087&gt;=1,BQ1087-COUNTIFS($AE1087:$AE1087,$AC1088,AQ1087:AQ1087,$AI$2),0)),0)),0)</f>
        <v>0</v>
      </c>
      <c r="BR1088" s="1">
        <f>IFERROR(IF($AE1088&gt;$AE1087,VLOOKUP($AC1088+AR$1,STOCK!$F$10:$AB$209,17,0),IF($AE1088=$AE1087,(IF(BR1087&gt;=1,BR1087-COUNTIFS($AE1087:$AE1087,$AC1088,AR1087:AR1087,$AI$2),0)),0)),0)</f>
        <v>0</v>
      </c>
      <c r="BS1088" s="1">
        <f>IFERROR(IF($AE1088&gt;$AE1087,VLOOKUP($AC1088+AS$1,STOCK!$F$10:$AB$209,17,0),IF($AE1088=$AE1087,(IF(BS1087&gt;=1,BS1087-COUNTIFS($AE1087:$AE1087,$AC1088,AS1087:AS1087,$AI$2),0)),0)),0)</f>
        <v>0</v>
      </c>
      <c r="BT1088" s="1">
        <f>IFERROR(IF($AE1088&gt;$AE1087,VLOOKUP($AC1088+AT$1,STOCK!$F$10:$AB$209,17,0),IF($AE1088=$AE1087,(IF(BT1087&gt;=1,BT1087-COUNTIFS($AE1087:$AE1087,$AC1088,AT1087:AT1087,$AI$2),0)),0)),0)</f>
        <v>0</v>
      </c>
      <c r="BU1088" s="1">
        <f>IFERROR(IF($AE1088&gt;$AE1087,VLOOKUP($AC1088+AU$1,STOCK!$F$10:$AB$209,17,0),IF($AE1088=$AE1087,(IF(BU1087&gt;=1,BU1087-COUNTIFS($AE1087:$AE1087,$AC1088,AU1087:AU1087,$AI$2),0)),0)),0)</f>
        <v>0</v>
      </c>
      <c r="BV1088" s="1">
        <f>IFERROR(IF($AE1088&gt;$AE1087,VLOOKUP($AC1088+AV$1,STOCK!$F$10:$AB$209,17,0),IF($AE1088=$AE1087,(IF(BV1087&gt;=1,BV1087-COUNTIFS($AE1087:$AE1087,$AC1088,AV1087:AV1087,$AI$2),0)),0)),0)</f>
        <v>0</v>
      </c>
      <c r="BW1088" s="1">
        <f>IFERROR(IF($AE1088&gt;$AE1087,VLOOKUP($AC1088+AW$1,STOCK!$F$10:$AB$209,17,0),IF($AE1088=$AE1087,(IF(BW1087&gt;=1,BW1087-COUNTIFS($AE1087:$AE1087,$AC1088,AW1087:AW1087,$AI$2),0)),0)),0)</f>
        <v>0</v>
      </c>
      <c r="BX1088" s="1">
        <f>IFERROR(IF($AE1088&gt;$AE1087,VLOOKUP($AC1088+AX$1,STOCK!$F$10:$AB$209,17,0),IF($AE1088=$AE1087,(IF(BX1087&gt;=1,BX1087-COUNTIFS($AE1087:$AE1087,$AC1088,AX1087:AX1087,$AI$2),0)),0)),0)</f>
        <v>0</v>
      </c>
    </row>
    <row r="1089" spans="29:76" x14ac:dyDescent="0.25">
      <c r="AC1089" s="1">
        <f t="shared" si="260"/>
        <v>0</v>
      </c>
      <c r="AD1089" s="1">
        <f>IFERROR(IF(LEN(AK1089)&gt;=1,VLOOKUP(HLOOKUP(AK1089,PROFILE!$K$5:$V$8,4,0),PROFILE!$F$1:$G$3,2,0),0),0)</f>
        <v>0</v>
      </c>
      <c r="AE1089" s="1">
        <f t="shared" si="261"/>
        <v>0</v>
      </c>
      <c r="AF1089" s="1">
        <v>1076</v>
      </c>
      <c r="AI1089" s="1" t="str">
        <f>IFERROR(IF($AH1089&gt;=1,VLOOKUP($AG1089,STUDENT!$O$8:$Z$1507,3,0),""),"")</f>
        <v/>
      </c>
      <c r="AJ1089" s="1" t="str">
        <f>IFERROR(IF($AH1089&gt;=1,VLOOKUP($AG1089,STUDENT!$O$8:$Z$1507,4,0),""),"")</f>
        <v/>
      </c>
      <c r="AK1089" s="1" t="str">
        <f>IFERROR(IF($AH1089&gt;=1,VLOOKUP($AG1089,STUDENT!$O$8:$Z$1507,6,0),""),"")</f>
        <v/>
      </c>
      <c r="AL1089" s="1" t="str">
        <f t="shared" si="262"/>
        <v/>
      </c>
      <c r="AM1089" s="1" t="str">
        <f t="shared" si="263"/>
        <v/>
      </c>
      <c r="AN1089" s="1" t="str">
        <f t="shared" si="264"/>
        <v/>
      </c>
      <c r="AO1089" s="1" t="str">
        <f t="shared" si="265"/>
        <v/>
      </c>
      <c r="AP1089" s="1" t="str">
        <f t="shared" si="266"/>
        <v/>
      </c>
      <c r="AQ1089" s="1" t="str">
        <f t="shared" si="267"/>
        <v/>
      </c>
      <c r="AR1089" s="1" t="str">
        <f t="shared" si="268"/>
        <v/>
      </c>
      <c r="AS1089" s="1" t="str">
        <f t="shared" si="269"/>
        <v/>
      </c>
      <c r="AT1089" s="1" t="str">
        <f t="shared" si="270"/>
        <v/>
      </c>
      <c r="AU1089" s="1" t="str">
        <f t="shared" si="271"/>
        <v/>
      </c>
      <c r="AV1089" s="1" t="str">
        <f t="shared" si="272"/>
        <v/>
      </c>
      <c r="AW1089" s="1" t="str">
        <f t="shared" si="273"/>
        <v/>
      </c>
      <c r="AX1089" s="1" t="str">
        <f t="shared" si="274"/>
        <v/>
      </c>
      <c r="AY1089" s="1">
        <f>IFERROR(IF($AE1089&gt;$AE1088,VLOOKUP($AC1089+AL$1,STOCK!$F$10:$AB$209,16,0),IF($AE1089=$AE1088,(IF(AY1088&gt;=1,AY1088-COUNTIFS($AE1088:$AE1088,$AC1089,AL1088:AL1088,$AI$1),0)),0)),0)</f>
        <v>0</v>
      </c>
      <c r="AZ1089" s="1">
        <f>IFERROR(IF($AE1089&gt;$AE1088,VLOOKUP($AC1089+AM$1,STOCK!$F$10:$AB$209,16,0),IF($AE1089=$AE1088,(IF(AZ1088&gt;=1,AZ1088-COUNTIFS($AE1088:$AE1088,$AC1089,AM1088:AM1088,$AI$1),0)),0)),0)</f>
        <v>0</v>
      </c>
      <c r="BA1089" s="1">
        <f>IFERROR(IF($AE1089&gt;$AE1088,VLOOKUP($AC1089+AN$1,STOCK!$F$10:$AB$209,16,0),IF($AE1089=$AE1088,(IF(BA1088&gt;=1,BA1088-COUNTIFS($AE1088:$AE1088,$AC1089,AN1088:AN1088,$AI$1),0)),0)),0)</f>
        <v>0</v>
      </c>
      <c r="BB1089" s="1">
        <f>IFERROR(IF($AE1089&gt;$AE1088,VLOOKUP($AC1089+AO$1,STOCK!$F$10:$AB$209,16,0),IF($AE1089=$AE1088,(IF(BB1088&gt;=1,BB1088-COUNTIFS($AE1088:$AE1088,$AC1089,AO1088:AO1088,$AI$1),0)),0)),0)</f>
        <v>0</v>
      </c>
      <c r="BC1089" s="1">
        <f>IFERROR(IF($AE1089&gt;$AE1088,VLOOKUP($AC1089+AP$1,STOCK!$F$10:$AB$209,16,0),IF($AE1089=$AE1088,(IF(BC1088&gt;=1,BC1088-COUNTIFS($AE1088:$AE1088,$AC1089,AP1088:AP1088,$AI$1),0)),0)),0)</f>
        <v>0</v>
      </c>
      <c r="BD1089" s="1">
        <f>IFERROR(IF($AE1089&gt;$AE1088,VLOOKUP($AC1089+AQ$1,STOCK!$F$10:$AB$209,16,0),IF($AE1089=$AE1088,(IF(BD1088&gt;=1,BD1088-COUNTIFS($AE1088:$AE1088,$AC1089,AQ1088:AQ1088,$AI$1),0)),0)),0)</f>
        <v>0</v>
      </c>
      <c r="BE1089" s="1">
        <f>IFERROR(IF($AE1089&gt;$AE1088,VLOOKUP($AC1089+AR$1,STOCK!$F$10:$AB$209,16,0),IF($AE1089=$AE1088,(IF(BE1088&gt;=1,BE1088-COUNTIFS($AE1088:$AE1088,$AC1089,AR1088:AR1088,$AI$1),0)),0)),0)</f>
        <v>0</v>
      </c>
      <c r="BF1089" s="1">
        <f>IFERROR(IF($AE1089&gt;$AE1088,VLOOKUP($AC1089+AS$1,STOCK!$F$10:$AB$209,16,0),IF($AE1089=$AE1088,(IF(BF1088&gt;=1,BF1088-COUNTIFS($AE1088:$AE1088,$AC1089,AS1088:AS1088,$AI$1),0)),0)),0)</f>
        <v>0</v>
      </c>
      <c r="BG1089" s="1">
        <f>IFERROR(IF($AE1089&gt;$AE1088,VLOOKUP($AC1089+AT$1,STOCK!$F$10:$AB$209,16,0),IF($AE1089=$AE1088,(IF(BG1088&gt;=1,BG1088-COUNTIFS($AE1088:$AE1088,$AC1089,AT1088:AT1088,$AI$1),0)),0)),0)</f>
        <v>0</v>
      </c>
      <c r="BH1089" s="1">
        <f>IFERROR(IF($AE1089&gt;$AE1088,VLOOKUP($AC1089+AU$1,STOCK!$F$10:$AB$209,16,0),IF($AE1089=$AE1088,(IF(BH1088&gt;=1,BH1088-COUNTIFS($AE1088:$AE1088,$AC1089,AU1088:AU1088,$AI$1),0)),0)),0)</f>
        <v>0</v>
      </c>
      <c r="BI1089" s="1">
        <f>IFERROR(IF($AE1089&gt;$AE1088,VLOOKUP($AC1089+AV$1,STOCK!$F$10:$AB$209,16,0),IF($AE1089=$AE1088,(IF(BI1088&gt;=1,BI1088-COUNTIFS($AE1088:$AE1088,$AC1089,AV1088:AV1088,$AI$1),0)),0)),0)</f>
        <v>0</v>
      </c>
      <c r="BJ1089" s="1">
        <f>IFERROR(IF($AE1089&gt;$AE1088,VLOOKUP($AC1089+AW$1,STOCK!$F$10:$AB$209,16,0),IF($AE1089=$AE1088,(IF(BJ1088&gt;=1,BJ1088-COUNTIFS($AE1088:$AE1088,$AC1089,AW1088:AW1088,$AI$1),0)),0)),0)</f>
        <v>0</v>
      </c>
      <c r="BK1089" s="1">
        <f>IFERROR(IF($AE1089&gt;$AE1088,VLOOKUP($AC1089+AX$1,STOCK!$F$10:$AB$209,16,0),IF($AE1089=$AE1088,(IF(BK1088&gt;=1,BK1088-COUNTIFS($AE1088:$AE1088,$AC1089,AX1088:AX1088,$AI$1),0)),0)),0)</f>
        <v>0</v>
      </c>
      <c r="BL1089" s="1">
        <f>IFERROR(IF($AE1089&gt;$AE1088,VLOOKUP($AC1089+AL$1,STOCK!$F$10:$AB$209,17,0),IF($AE1089=$AE1088,(IF(BL1088&gt;=1,BL1088-COUNTIFS($AE1088:$AE1088,$AC1089,AL1088:AL1088,$AI$2),0)),0)),0)</f>
        <v>0</v>
      </c>
      <c r="BM1089" s="1">
        <f>IFERROR(IF($AE1089&gt;$AE1088,VLOOKUP($AC1089+AM$1,STOCK!$F$10:$AB$209,17,0),IF($AE1089=$AE1088,(IF(BM1088&gt;=1,BM1088-COUNTIFS($AE1088:$AE1088,$AC1089,AM1088:AM1088,$AI$2),0)),0)),0)</f>
        <v>0</v>
      </c>
      <c r="BN1089" s="1">
        <f>IFERROR(IF($AE1089&gt;$AE1088,VLOOKUP($AC1089+AN$1,STOCK!$F$10:$AB$209,17,0),IF($AE1089=$AE1088,(IF(BN1088&gt;=1,BN1088-COUNTIFS($AE1088:$AE1088,$AC1089,AN1088:AN1088,$AI$2),0)),0)),0)</f>
        <v>0</v>
      </c>
      <c r="BO1089" s="1">
        <f>IFERROR(IF($AE1089&gt;$AE1088,VLOOKUP($AC1089+AO$1,STOCK!$F$10:$AB$209,17,0),IF($AE1089=$AE1088,(IF(BO1088&gt;=1,BO1088-COUNTIFS($AE1088:$AE1088,$AC1089,AO1088:AO1088,$AI$2),0)),0)),0)</f>
        <v>0</v>
      </c>
      <c r="BP1089" s="1">
        <f>IFERROR(IF($AE1089&gt;$AE1088,VLOOKUP($AC1089+AP$1,STOCK!$F$10:$AB$209,17,0),IF($AE1089=$AE1088,(IF(BP1088&gt;=1,BP1088-COUNTIFS($AE1088:$AE1088,$AC1089,AP1088:AP1088,$AI$2),0)),0)),0)</f>
        <v>0</v>
      </c>
      <c r="BQ1089" s="1">
        <f>IFERROR(IF($AE1089&gt;$AE1088,VLOOKUP($AC1089+AQ$1,STOCK!$F$10:$AB$209,17,0),IF($AE1089=$AE1088,(IF(BQ1088&gt;=1,BQ1088-COUNTIFS($AE1088:$AE1088,$AC1089,AQ1088:AQ1088,$AI$2),0)),0)),0)</f>
        <v>0</v>
      </c>
      <c r="BR1089" s="1">
        <f>IFERROR(IF($AE1089&gt;$AE1088,VLOOKUP($AC1089+AR$1,STOCK!$F$10:$AB$209,17,0),IF($AE1089=$AE1088,(IF(BR1088&gt;=1,BR1088-COUNTIFS($AE1088:$AE1088,$AC1089,AR1088:AR1088,$AI$2),0)),0)),0)</f>
        <v>0</v>
      </c>
      <c r="BS1089" s="1">
        <f>IFERROR(IF($AE1089&gt;$AE1088,VLOOKUP($AC1089+AS$1,STOCK!$F$10:$AB$209,17,0),IF($AE1089=$AE1088,(IF(BS1088&gt;=1,BS1088-COUNTIFS($AE1088:$AE1088,$AC1089,AS1088:AS1088,$AI$2),0)),0)),0)</f>
        <v>0</v>
      </c>
      <c r="BT1089" s="1">
        <f>IFERROR(IF($AE1089&gt;$AE1088,VLOOKUP($AC1089+AT$1,STOCK!$F$10:$AB$209,17,0),IF($AE1089=$AE1088,(IF(BT1088&gt;=1,BT1088-COUNTIFS($AE1088:$AE1088,$AC1089,AT1088:AT1088,$AI$2),0)),0)),0)</f>
        <v>0</v>
      </c>
      <c r="BU1089" s="1">
        <f>IFERROR(IF($AE1089&gt;$AE1088,VLOOKUP($AC1089+AU$1,STOCK!$F$10:$AB$209,17,0),IF($AE1089=$AE1088,(IF(BU1088&gt;=1,BU1088-COUNTIFS($AE1088:$AE1088,$AC1089,AU1088:AU1088,$AI$2),0)),0)),0)</f>
        <v>0</v>
      </c>
      <c r="BV1089" s="1">
        <f>IFERROR(IF($AE1089&gt;$AE1088,VLOOKUP($AC1089+AV$1,STOCK!$F$10:$AB$209,17,0),IF($AE1089=$AE1088,(IF(BV1088&gt;=1,BV1088-COUNTIFS($AE1088:$AE1088,$AC1089,AV1088:AV1088,$AI$2),0)),0)),0)</f>
        <v>0</v>
      </c>
      <c r="BW1089" s="1">
        <f>IFERROR(IF($AE1089&gt;$AE1088,VLOOKUP($AC1089+AW$1,STOCK!$F$10:$AB$209,17,0),IF($AE1089=$AE1088,(IF(BW1088&gt;=1,BW1088-COUNTIFS($AE1088:$AE1088,$AC1089,AW1088:AW1088,$AI$2),0)),0)),0)</f>
        <v>0</v>
      </c>
      <c r="BX1089" s="1">
        <f>IFERROR(IF($AE1089&gt;$AE1088,VLOOKUP($AC1089+AX$1,STOCK!$F$10:$AB$209,17,0),IF($AE1089=$AE1088,(IF(BX1088&gt;=1,BX1088-COUNTIFS($AE1088:$AE1088,$AC1089,AX1088:AX1088,$AI$2),0)),0)),0)</f>
        <v>0</v>
      </c>
    </row>
    <row r="1090" spans="29:76" x14ac:dyDescent="0.25">
      <c r="AC1090" s="1">
        <f t="shared" si="260"/>
        <v>0</v>
      </c>
      <c r="AD1090" s="1">
        <f>IFERROR(IF(LEN(AK1090)&gt;=1,VLOOKUP(HLOOKUP(AK1090,PROFILE!$K$5:$V$8,4,0),PROFILE!$F$1:$G$3,2,0),0),0)</f>
        <v>0</v>
      </c>
      <c r="AE1090" s="1">
        <f t="shared" si="261"/>
        <v>0</v>
      </c>
      <c r="AF1090" s="1">
        <v>1077</v>
      </c>
      <c r="AI1090" s="1" t="str">
        <f>IFERROR(IF($AH1090&gt;=1,VLOOKUP($AG1090,STUDENT!$O$8:$Z$1507,3,0),""),"")</f>
        <v/>
      </c>
      <c r="AJ1090" s="1" t="str">
        <f>IFERROR(IF($AH1090&gt;=1,VLOOKUP($AG1090,STUDENT!$O$8:$Z$1507,4,0),""),"")</f>
        <v/>
      </c>
      <c r="AK1090" s="1" t="str">
        <f>IFERROR(IF($AH1090&gt;=1,VLOOKUP($AG1090,STUDENT!$O$8:$Z$1507,6,0),""),"")</f>
        <v/>
      </c>
      <c r="AL1090" s="1" t="str">
        <f t="shared" si="262"/>
        <v/>
      </c>
      <c r="AM1090" s="1" t="str">
        <f t="shared" si="263"/>
        <v/>
      </c>
      <c r="AN1090" s="1" t="str">
        <f t="shared" si="264"/>
        <v/>
      </c>
      <c r="AO1090" s="1" t="str">
        <f t="shared" si="265"/>
        <v/>
      </c>
      <c r="AP1090" s="1" t="str">
        <f t="shared" si="266"/>
        <v/>
      </c>
      <c r="AQ1090" s="1" t="str">
        <f t="shared" si="267"/>
        <v/>
      </c>
      <c r="AR1090" s="1" t="str">
        <f t="shared" si="268"/>
        <v/>
      </c>
      <c r="AS1090" s="1" t="str">
        <f t="shared" si="269"/>
        <v/>
      </c>
      <c r="AT1090" s="1" t="str">
        <f t="shared" si="270"/>
        <v/>
      </c>
      <c r="AU1090" s="1" t="str">
        <f t="shared" si="271"/>
        <v/>
      </c>
      <c r="AV1090" s="1" t="str">
        <f t="shared" si="272"/>
        <v/>
      </c>
      <c r="AW1090" s="1" t="str">
        <f t="shared" si="273"/>
        <v/>
      </c>
      <c r="AX1090" s="1" t="str">
        <f t="shared" si="274"/>
        <v/>
      </c>
      <c r="AY1090" s="1">
        <f>IFERROR(IF($AE1090&gt;$AE1089,VLOOKUP($AC1090+AL$1,STOCK!$F$10:$AB$209,16,0),IF($AE1090=$AE1089,(IF(AY1089&gt;=1,AY1089-COUNTIFS($AE1089:$AE1089,$AC1090,AL1089:AL1089,$AI$1),0)),0)),0)</f>
        <v>0</v>
      </c>
      <c r="AZ1090" s="1">
        <f>IFERROR(IF($AE1090&gt;$AE1089,VLOOKUP($AC1090+AM$1,STOCK!$F$10:$AB$209,16,0),IF($AE1090=$AE1089,(IF(AZ1089&gt;=1,AZ1089-COUNTIFS($AE1089:$AE1089,$AC1090,AM1089:AM1089,$AI$1),0)),0)),0)</f>
        <v>0</v>
      </c>
      <c r="BA1090" s="1">
        <f>IFERROR(IF($AE1090&gt;$AE1089,VLOOKUP($AC1090+AN$1,STOCK!$F$10:$AB$209,16,0),IF($AE1090=$AE1089,(IF(BA1089&gt;=1,BA1089-COUNTIFS($AE1089:$AE1089,$AC1090,AN1089:AN1089,$AI$1),0)),0)),0)</f>
        <v>0</v>
      </c>
      <c r="BB1090" s="1">
        <f>IFERROR(IF($AE1090&gt;$AE1089,VLOOKUP($AC1090+AO$1,STOCK!$F$10:$AB$209,16,0),IF($AE1090=$AE1089,(IF(BB1089&gt;=1,BB1089-COUNTIFS($AE1089:$AE1089,$AC1090,AO1089:AO1089,$AI$1),0)),0)),0)</f>
        <v>0</v>
      </c>
      <c r="BC1090" s="1">
        <f>IFERROR(IF($AE1090&gt;$AE1089,VLOOKUP($AC1090+AP$1,STOCK!$F$10:$AB$209,16,0),IF($AE1090=$AE1089,(IF(BC1089&gt;=1,BC1089-COUNTIFS($AE1089:$AE1089,$AC1090,AP1089:AP1089,$AI$1),0)),0)),0)</f>
        <v>0</v>
      </c>
      <c r="BD1090" s="1">
        <f>IFERROR(IF($AE1090&gt;$AE1089,VLOOKUP($AC1090+AQ$1,STOCK!$F$10:$AB$209,16,0),IF($AE1090=$AE1089,(IF(BD1089&gt;=1,BD1089-COUNTIFS($AE1089:$AE1089,$AC1090,AQ1089:AQ1089,$AI$1),0)),0)),0)</f>
        <v>0</v>
      </c>
      <c r="BE1090" s="1">
        <f>IFERROR(IF($AE1090&gt;$AE1089,VLOOKUP($AC1090+AR$1,STOCK!$F$10:$AB$209,16,0),IF($AE1090=$AE1089,(IF(BE1089&gt;=1,BE1089-COUNTIFS($AE1089:$AE1089,$AC1090,AR1089:AR1089,$AI$1),0)),0)),0)</f>
        <v>0</v>
      </c>
      <c r="BF1090" s="1">
        <f>IFERROR(IF($AE1090&gt;$AE1089,VLOOKUP($AC1090+AS$1,STOCK!$F$10:$AB$209,16,0),IF($AE1090=$AE1089,(IF(BF1089&gt;=1,BF1089-COUNTIFS($AE1089:$AE1089,$AC1090,AS1089:AS1089,$AI$1),0)),0)),0)</f>
        <v>0</v>
      </c>
      <c r="BG1090" s="1">
        <f>IFERROR(IF($AE1090&gt;$AE1089,VLOOKUP($AC1090+AT$1,STOCK!$F$10:$AB$209,16,0),IF($AE1090=$AE1089,(IF(BG1089&gt;=1,BG1089-COUNTIFS($AE1089:$AE1089,$AC1090,AT1089:AT1089,$AI$1),0)),0)),0)</f>
        <v>0</v>
      </c>
      <c r="BH1090" s="1">
        <f>IFERROR(IF($AE1090&gt;$AE1089,VLOOKUP($AC1090+AU$1,STOCK!$F$10:$AB$209,16,0),IF($AE1090=$AE1089,(IF(BH1089&gt;=1,BH1089-COUNTIFS($AE1089:$AE1089,$AC1090,AU1089:AU1089,$AI$1),0)),0)),0)</f>
        <v>0</v>
      </c>
      <c r="BI1090" s="1">
        <f>IFERROR(IF($AE1090&gt;$AE1089,VLOOKUP($AC1090+AV$1,STOCK!$F$10:$AB$209,16,0),IF($AE1090=$AE1089,(IF(BI1089&gt;=1,BI1089-COUNTIFS($AE1089:$AE1089,$AC1090,AV1089:AV1089,$AI$1),0)),0)),0)</f>
        <v>0</v>
      </c>
      <c r="BJ1090" s="1">
        <f>IFERROR(IF($AE1090&gt;$AE1089,VLOOKUP($AC1090+AW$1,STOCK!$F$10:$AB$209,16,0),IF($AE1090=$AE1089,(IF(BJ1089&gt;=1,BJ1089-COUNTIFS($AE1089:$AE1089,$AC1090,AW1089:AW1089,$AI$1),0)),0)),0)</f>
        <v>0</v>
      </c>
      <c r="BK1090" s="1">
        <f>IFERROR(IF($AE1090&gt;$AE1089,VLOOKUP($AC1090+AX$1,STOCK!$F$10:$AB$209,16,0),IF($AE1090=$AE1089,(IF(BK1089&gt;=1,BK1089-COUNTIFS($AE1089:$AE1089,$AC1090,AX1089:AX1089,$AI$1),0)),0)),0)</f>
        <v>0</v>
      </c>
      <c r="BL1090" s="1">
        <f>IFERROR(IF($AE1090&gt;$AE1089,VLOOKUP($AC1090+AL$1,STOCK!$F$10:$AB$209,17,0),IF($AE1090=$AE1089,(IF(BL1089&gt;=1,BL1089-COUNTIFS($AE1089:$AE1089,$AC1090,AL1089:AL1089,$AI$2),0)),0)),0)</f>
        <v>0</v>
      </c>
      <c r="BM1090" s="1">
        <f>IFERROR(IF($AE1090&gt;$AE1089,VLOOKUP($AC1090+AM$1,STOCK!$F$10:$AB$209,17,0),IF($AE1090=$AE1089,(IF(BM1089&gt;=1,BM1089-COUNTIFS($AE1089:$AE1089,$AC1090,AM1089:AM1089,$AI$2),0)),0)),0)</f>
        <v>0</v>
      </c>
      <c r="BN1090" s="1">
        <f>IFERROR(IF($AE1090&gt;$AE1089,VLOOKUP($AC1090+AN$1,STOCK!$F$10:$AB$209,17,0),IF($AE1090=$AE1089,(IF(BN1089&gt;=1,BN1089-COUNTIFS($AE1089:$AE1089,$AC1090,AN1089:AN1089,$AI$2),0)),0)),0)</f>
        <v>0</v>
      </c>
      <c r="BO1090" s="1">
        <f>IFERROR(IF($AE1090&gt;$AE1089,VLOOKUP($AC1090+AO$1,STOCK!$F$10:$AB$209,17,0),IF($AE1090=$AE1089,(IF(BO1089&gt;=1,BO1089-COUNTIFS($AE1089:$AE1089,$AC1090,AO1089:AO1089,$AI$2),0)),0)),0)</f>
        <v>0</v>
      </c>
      <c r="BP1090" s="1">
        <f>IFERROR(IF($AE1090&gt;$AE1089,VLOOKUP($AC1090+AP$1,STOCK!$F$10:$AB$209,17,0),IF($AE1090=$AE1089,(IF(BP1089&gt;=1,BP1089-COUNTIFS($AE1089:$AE1089,$AC1090,AP1089:AP1089,$AI$2),0)),0)),0)</f>
        <v>0</v>
      </c>
      <c r="BQ1090" s="1">
        <f>IFERROR(IF($AE1090&gt;$AE1089,VLOOKUP($AC1090+AQ$1,STOCK!$F$10:$AB$209,17,0),IF($AE1090=$AE1089,(IF(BQ1089&gt;=1,BQ1089-COUNTIFS($AE1089:$AE1089,$AC1090,AQ1089:AQ1089,$AI$2),0)),0)),0)</f>
        <v>0</v>
      </c>
      <c r="BR1090" s="1">
        <f>IFERROR(IF($AE1090&gt;$AE1089,VLOOKUP($AC1090+AR$1,STOCK!$F$10:$AB$209,17,0),IF($AE1090=$AE1089,(IF(BR1089&gt;=1,BR1089-COUNTIFS($AE1089:$AE1089,$AC1090,AR1089:AR1089,$AI$2),0)),0)),0)</f>
        <v>0</v>
      </c>
      <c r="BS1090" s="1">
        <f>IFERROR(IF($AE1090&gt;$AE1089,VLOOKUP($AC1090+AS$1,STOCK!$F$10:$AB$209,17,0),IF($AE1090=$AE1089,(IF(BS1089&gt;=1,BS1089-COUNTIFS($AE1089:$AE1089,$AC1090,AS1089:AS1089,$AI$2),0)),0)),0)</f>
        <v>0</v>
      </c>
      <c r="BT1090" s="1">
        <f>IFERROR(IF($AE1090&gt;$AE1089,VLOOKUP($AC1090+AT$1,STOCK!$F$10:$AB$209,17,0),IF($AE1090=$AE1089,(IF(BT1089&gt;=1,BT1089-COUNTIFS($AE1089:$AE1089,$AC1090,AT1089:AT1089,$AI$2),0)),0)),0)</f>
        <v>0</v>
      </c>
      <c r="BU1090" s="1">
        <f>IFERROR(IF($AE1090&gt;$AE1089,VLOOKUP($AC1090+AU$1,STOCK!$F$10:$AB$209,17,0),IF($AE1090=$AE1089,(IF(BU1089&gt;=1,BU1089-COUNTIFS($AE1089:$AE1089,$AC1090,AU1089:AU1089,$AI$2),0)),0)),0)</f>
        <v>0</v>
      </c>
      <c r="BV1090" s="1">
        <f>IFERROR(IF($AE1090&gt;$AE1089,VLOOKUP($AC1090+AV$1,STOCK!$F$10:$AB$209,17,0),IF($AE1090=$AE1089,(IF(BV1089&gt;=1,BV1089-COUNTIFS($AE1089:$AE1089,$AC1090,AV1089:AV1089,$AI$2),0)),0)),0)</f>
        <v>0</v>
      </c>
      <c r="BW1090" s="1">
        <f>IFERROR(IF($AE1090&gt;$AE1089,VLOOKUP($AC1090+AW$1,STOCK!$F$10:$AB$209,17,0),IF($AE1090=$AE1089,(IF(BW1089&gt;=1,BW1089-COUNTIFS($AE1089:$AE1089,$AC1090,AW1089:AW1089,$AI$2),0)),0)),0)</f>
        <v>0</v>
      </c>
      <c r="BX1090" s="1">
        <f>IFERROR(IF($AE1090&gt;$AE1089,VLOOKUP($AC1090+AX$1,STOCK!$F$10:$AB$209,17,0),IF($AE1090=$AE1089,(IF(BX1089&gt;=1,BX1089-COUNTIFS($AE1089:$AE1089,$AC1090,AX1089:AX1089,$AI$2),0)),0)),0)</f>
        <v>0</v>
      </c>
    </row>
    <row r="1091" spans="29:76" x14ac:dyDescent="0.25">
      <c r="AC1091" s="1">
        <f t="shared" si="260"/>
        <v>0</v>
      </c>
      <c r="AD1091" s="1">
        <f>IFERROR(IF(LEN(AK1091)&gt;=1,VLOOKUP(HLOOKUP(AK1091,PROFILE!$K$5:$V$8,4,0),PROFILE!$F$1:$G$3,2,0),0),0)</f>
        <v>0</v>
      </c>
      <c r="AE1091" s="1">
        <f t="shared" si="261"/>
        <v>0</v>
      </c>
      <c r="AF1091" s="1">
        <v>1078</v>
      </c>
      <c r="AI1091" s="1" t="str">
        <f>IFERROR(IF($AH1091&gt;=1,VLOOKUP($AG1091,STUDENT!$O$8:$Z$1507,3,0),""),"")</f>
        <v/>
      </c>
      <c r="AJ1091" s="1" t="str">
        <f>IFERROR(IF($AH1091&gt;=1,VLOOKUP($AG1091,STUDENT!$O$8:$Z$1507,4,0),""),"")</f>
        <v/>
      </c>
      <c r="AK1091" s="1" t="str">
        <f>IFERROR(IF($AH1091&gt;=1,VLOOKUP($AG1091,STUDENT!$O$8:$Z$1507,6,0),""),"")</f>
        <v/>
      </c>
      <c r="AL1091" s="1" t="str">
        <f t="shared" si="262"/>
        <v/>
      </c>
      <c r="AM1091" s="1" t="str">
        <f t="shared" si="263"/>
        <v/>
      </c>
      <c r="AN1091" s="1" t="str">
        <f t="shared" si="264"/>
        <v/>
      </c>
      <c r="AO1091" s="1" t="str">
        <f t="shared" si="265"/>
        <v/>
      </c>
      <c r="AP1091" s="1" t="str">
        <f t="shared" si="266"/>
        <v/>
      </c>
      <c r="AQ1091" s="1" t="str">
        <f t="shared" si="267"/>
        <v/>
      </c>
      <c r="AR1091" s="1" t="str">
        <f t="shared" si="268"/>
        <v/>
      </c>
      <c r="AS1091" s="1" t="str">
        <f t="shared" si="269"/>
        <v/>
      </c>
      <c r="AT1091" s="1" t="str">
        <f t="shared" si="270"/>
        <v/>
      </c>
      <c r="AU1091" s="1" t="str">
        <f t="shared" si="271"/>
        <v/>
      </c>
      <c r="AV1091" s="1" t="str">
        <f t="shared" si="272"/>
        <v/>
      </c>
      <c r="AW1091" s="1" t="str">
        <f t="shared" si="273"/>
        <v/>
      </c>
      <c r="AX1091" s="1" t="str">
        <f t="shared" si="274"/>
        <v/>
      </c>
      <c r="AY1091" s="1">
        <f>IFERROR(IF($AE1091&gt;$AE1090,VLOOKUP($AC1091+AL$1,STOCK!$F$10:$AB$209,16,0),IF($AE1091=$AE1090,(IF(AY1090&gt;=1,AY1090-COUNTIFS($AE1090:$AE1090,$AC1091,AL1090:AL1090,$AI$1),0)),0)),0)</f>
        <v>0</v>
      </c>
      <c r="AZ1091" s="1">
        <f>IFERROR(IF($AE1091&gt;$AE1090,VLOOKUP($AC1091+AM$1,STOCK!$F$10:$AB$209,16,0),IF($AE1091=$AE1090,(IF(AZ1090&gt;=1,AZ1090-COUNTIFS($AE1090:$AE1090,$AC1091,AM1090:AM1090,$AI$1),0)),0)),0)</f>
        <v>0</v>
      </c>
      <c r="BA1091" s="1">
        <f>IFERROR(IF($AE1091&gt;$AE1090,VLOOKUP($AC1091+AN$1,STOCK!$F$10:$AB$209,16,0),IF($AE1091=$AE1090,(IF(BA1090&gt;=1,BA1090-COUNTIFS($AE1090:$AE1090,$AC1091,AN1090:AN1090,$AI$1),0)),0)),0)</f>
        <v>0</v>
      </c>
      <c r="BB1091" s="1">
        <f>IFERROR(IF($AE1091&gt;$AE1090,VLOOKUP($AC1091+AO$1,STOCK!$F$10:$AB$209,16,0),IF($AE1091=$AE1090,(IF(BB1090&gt;=1,BB1090-COUNTIFS($AE1090:$AE1090,$AC1091,AO1090:AO1090,$AI$1),0)),0)),0)</f>
        <v>0</v>
      </c>
      <c r="BC1091" s="1">
        <f>IFERROR(IF($AE1091&gt;$AE1090,VLOOKUP($AC1091+AP$1,STOCK!$F$10:$AB$209,16,0),IF($AE1091=$AE1090,(IF(BC1090&gt;=1,BC1090-COUNTIFS($AE1090:$AE1090,$AC1091,AP1090:AP1090,$AI$1),0)),0)),0)</f>
        <v>0</v>
      </c>
      <c r="BD1091" s="1">
        <f>IFERROR(IF($AE1091&gt;$AE1090,VLOOKUP($AC1091+AQ$1,STOCK!$F$10:$AB$209,16,0),IF($AE1091=$AE1090,(IF(BD1090&gt;=1,BD1090-COUNTIFS($AE1090:$AE1090,$AC1091,AQ1090:AQ1090,$AI$1),0)),0)),0)</f>
        <v>0</v>
      </c>
      <c r="BE1091" s="1">
        <f>IFERROR(IF($AE1091&gt;$AE1090,VLOOKUP($AC1091+AR$1,STOCK!$F$10:$AB$209,16,0),IF($AE1091=$AE1090,(IF(BE1090&gt;=1,BE1090-COUNTIFS($AE1090:$AE1090,$AC1091,AR1090:AR1090,$AI$1),0)),0)),0)</f>
        <v>0</v>
      </c>
      <c r="BF1091" s="1">
        <f>IFERROR(IF($AE1091&gt;$AE1090,VLOOKUP($AC1091+AS$1,STOCK!$F$10:$AB$209,16,0),IF($AE1091=$AE1090,(IF(BF1090&gt;=1,BF1090-COUNTIFS($AE1090:$AE1090,$AC1091,AS1090:AS1090,$AI$1),0)),0)),0)</f>
        <v>0</v>
      </c>
      <c r="BG1091" s="1">
        <f>IFERROR(IF($AE1091&gt;$AE1090,VLOOKUP($AC1091+AT$1,STOCK!$F$10:$AB$209,16,0),IF($AE1091=$AE1090,(IF(BG1090&gt;=1,BG1090-COUNTIFS($AE1090:$AE1090,$AC1091,AT1090:AT1090,$AI$1),0)),0)),0)</f>
        <v>0</v>
      </c>
      <c r="BH1091" s="1">
        <f>IFERROR(IF($AE1091&gt;$AE1090,VLOOKUP($AC1091+AU$1,STOCK!$F$10:$AB$209,16,0),IF($AE1091=$AE1090,(IF(BH1090&gt;=1,BH1090-COUNTIFS($AE1090:$AE1090,$AC1091,AU1090:AU1090,$AI$1),0)),0)),0)</f>
        <v>0</v>
      </c>
      <c r="BI1091" s="1">
        <f>IFERROR(IF($AE1091&gt;$AE1090,VLOOKUP($AC1091+AV$1,STOCK!$F$10:$AB$209,16,0),IF($AE1091=$AE1090,(IF(BI1090&gt;=1,BI1090-COUNTIFS($AE1090:$AE1090,$AC1091,AV1090:AV1090,$AI$1),0)),0)),0)</f>
        <v>0</v>
      </c>
      <c r="BJ1091" s="1">
        <f>IFERROR(IF($AE1091&gt;$AE1090,VLOOKUP($AC1091+AW$1,STOCK!$F$10:$AB$209,16,0),IF($AE1091=$AE1090,(IF(BJ1090&gt;=1,BJ1090-COUNTIFS($AE1090:$AE1090,$AC1091,AW1090:AW1090,$AI$1),0)),0)),0)</f>
        <v>0</v>
      </c>
      <c r="BK1091" s="1">
        <f>IFERROR(IF($AE1091&gt;$AE1090,VLOOKUP($AC1091+AX$1,STOCK!$F$10:$AB$209,16,0),IF($AE1091=$AE1090,(IF(BK1090&gt;=1,BK1090-COUNTIFS($AE1090:$AE1090,$AC1091,AX1090:AX1090,$AI$1),0)),0)),0)</f>
        <v>0</v>
      </c>
      <c r="BL1091" s="1">
        <f>IFERROR(IF($AE1091&gt;$AE1090,VLOOKUP($AC1091+AL$1,STOCK!$F$10:$AB$209,17,0),IF($AE1091=$AE1090,(IF(BL1090&gt;=1,BL1090-COUNTIFS($AE1090:$AE1090,$AC1091,AL1090:AL1090,$AI$2),0)),0)),0)</f>
        <v>0</v>
      </c>
      <c r="BM1091" s="1">
        <f>IFERROR(IF($AE1091&gt;$AE1090,VLOOKUP($AC1091+AM$1,STOCK!$F$10:$AB$209,17,0),IF($AE1091=$AE1090,(IF(BM1090&gt;=1,BM1090-COUNTIFS($AE1090:$AE1090,$AC1091,AM1090:AM1090,$AI$2),0)),0)),0)</f>
        <v>0</v>
      </c>
      <c r="BN1091" s="1">
        <f>IFERROR(IF($AE1091&gt;$AE1090,VLOOKUP($AC1091+AN$1,STOCK!$F$10:$AB$209,17,0),IF($AE1091=$AE1090,(IF(BN1090&gt;=1,BN1090-COUNTIFS($AE1090:$AE1090,$AC1091,AN1090:AN1090,$AI$2),0)),0)),0)</f>
        <v>0</v>
      </c>
      <c r="BO1091" s="1">
        <f>IFERROR(IF($AE1091&gt;$AE1090,VLOOKUP($AC1091+AO$1,STOCK!$F$10:$AB$209,17,0),IF($AE1091=$AE1090,(IF(BO1090&gt;=1,BO1090-COUNTIFS($AE1090:$AE1090,$AC1091,AO1090:AO1090,$AI$2),0)),0)),0)</f>
        <v>0</v>
      </c>
      <c r="BP1091" s="1">
        <f>IFERROR(IF($AE1091&gt;$AE1090,VLOOKUP($AC1091+AP$1,STOCK!$F$10:$AB$209,17,0),IF($AE1091=$AE1090,(IF(BP1090&gt;=1,BP1090-COUNTIFS($AE1090:$AE1090,$AC1091,AP1090:AP1090,$AI$2),0)),0)),0)</f>
        <v>0</v>
      </c>
      <c r="BQ1091" s="1">
        <f>IFERROR(IF($AE1091&gt;$AE1090,VLOOKUP($AC1091+AQ$1,STOCK!$F$10:$AB$209,17,0),IF($AE1091=$AE1090,(IF(BQ1090&gt;=1,BQ1090-COUNTIFS($AE1090:$AE1090,$AC1091,AQ1090:AQ1090,$AI$2),0)),0)),0)</f>
        <v>0</v>
      </c>
      <c r="BR1091" s="1">
        <f>IFERROR(IF($AE1091&gt;$AE1090,VLOOKUP($AC1091+AR$1,STOCK!$F$10:$AB$209,17,0),IF($AE1091=$AE1090,(IF(BR1090&gt;=1,BR1090-COUNTIFS($AE1090:$AE1090,$AC1091,AR1090:AR1090,$AI$2),0)),0)),0)</f>
        <v>0</v>
      </c>
      <c r="BS1091" s="1">
        <f>IFERROR(IF($AE1091&gt;$AE1090,VLOOKUP($AC1091+AS$1,STOCK!$F$10:$AB$209,17,0),IF($AE1091=$AE1090,(IF(BS1090&gt;=1,BS1090-COUNTIFS($AE1090:$AE1090,$AC1091,AS1090:AS1090,$AI$2),0)),0)),0)</f>
        <v>0</v>
      </c>
      <c r="BT1091" s="1">
        <f>IFERROR(IF($AE1091&gt;$AE1090,VLOOKUP($AC1091+AT$1,STOCK!$F$10:$AB$209,17,0),IF($AE1091=$AE1090,(IF(BT1090&gt;=1,BT1090-COUNTIFS($AE1090:$AE1090,$AC1091,AT1090:AT1090,$AI$2),0)),0)),0)</f>
        <v>0</v>
      </c>
      <c r="BU1091" s="1">
        <f>IFERROR(IF($AE1091&gt;$AE1090,VLOOKUP($AC1091+AU$1,STOCK!$F$10:$AB$209,17,0),IF($AE1091=$AE1090,(IF(BU1090&gt;=1,BU1090-COUNTIFS($AE1090:$AE1090,$AC1091,AU1090:AU1090,$AI$2),0)),0)),0)</f>
        <v>0</v>
      </c>
      <c r="BV1091" s="1">
        <f>IFERROR(IF($AE1091&gt;$AE1090,VLOOKUP($AC1091+AV$1,STOCK!$F$10:$AB$209,17,0),IF($AE1091=$AE1090,(IF(BV1090&gt;=1,BV1090-COUNTIFS($AE1090:$AE1090,$AC1091,AV1090:AV1090,$AI$2),0)),0)),0)</f>
        <v>0</v>
      </c>
      <c r="BW1091" s="1">
        <f>IFERROR(IF($AE1091&gt;$AE1090,VLOOKUP($AC1091+AW$1,STOCK!$F$10:$AB$209,17,0),IF($AE1091=$AE1090,(IF(BW1090&gt;=1,BW1090-COUNTIFS($AE1090:$AE1090,$AC1091,AW1090:AW1090,$AI$2),0)),0)),0)</f>
        <v>0</v>
      </c>
      <c r="BX1091" s="1">
        <f>IFERROR(IF($AE1091&gt;$AE1090,VLOOKUP($AC1091+AX$1,STOCK!$F$10:$AB$209,17,0),IF($AE1091=$AE1090,(IF(BX1090&gt;=1,BX1090-COUNTIFS($AE1090:$AE1090,$AC1091,AX1090:AX1090,$AI$2),0)),0)),0)</f>
        <v>0</v>
      </c>
    </row>
    <row r="1092" spans="29:76" x14ac:dyDescent="0.25">
      <c r="AC1092" s="1">
        <f t="shared" si="260"/>
        <v>0</v>
      </c>
      <c r="AD1092" s="1">
        <f>IFERROR(IF(LEN(AK1092)&gt;=1,VLOOKUP(HLOOKUP(AK1092,PROFILE!$K$5:$V$8,4,0),PROFILE!$F$1:$G$3,2,0),0),0)</f>
        <v>0</v>
      </c>
      <c r="AE1092" s="1">
        <f t="shared" si="261"/>
        <v>0</v>
      </c>
      <c r="AF1092" s="1">
        <v>1079</v>
      </c>
      <c r="AI1092" s="1" t="str">
        <f>IFERROR(IF($AH1092&gt;=1,VLOOKUP($AG1092,STUDENT!$O$8:$Z$1507,3,0),""),"")</f>
        <v/>
      </c>
      <c r="AJ1092" s="1" t="str">
        <f>IFERROR(IF($AH1092&gt;=1,VLOOKUP($AG1092,STUDENT!$O$8:$Z$1507,4,0),""),"")</f>
        <v/>
      </c>
      <c r="AK1092" s="1" t="str">
        <f>IFERROR(IF($AH1092&gt;=1,VLOOKUP($AG1092,STUDENT!$O$8:$Z$1507,6,0),""),"")</f>
        <v/>
      </c>
      <c r="AL1092" s="1" t="str">
        <f t="shared" si="262"/>
        <v/>
      </c>
      <c r="AM1092" s="1" t="str">
        <f t="shared" si="263"/>
        <v/>
      </c>
      <c r="AN1092" s="1" t="str">
        <f t="shared" si="264"/>
        <v/>
      </c>
      <c r="AO1092" s="1" t="str">
        <f t="shared" si="265"/>
        <v/>
      </c>
      <c r="AP1092" s="1" t="str">
        <f t="shared" si="266"/>
        <v/>
      </c>
      <c r="AQ1092" s="1" t="str">
        <f t="shared" si="267"/>
        <v/>
      </c>
      <c r="AR1092" s="1" t="str">
        <f t="shared" si="268"/>
        <v/>
      </c>
      <c r="AS1092" s="1" t="str">
        <f t="shared" si="269"/>
        <v/>
      </c>
      <c r="AT1092" s="1" t="str">
        <f t="shared" si="270"/>
        <v/>
      </c>
      <c r="AU1092" s="1" t="str">
        <f t="shared" si="271"/>
        <v/>
      </c>
      <c r="AV1092" s="1" t="str">
        <f t="shared" si="272"/>
        <v/>
      </c>
      <c r="AW1092" s="1" t="str">
        <f t="shared" si="273"/>
        <v/>
      </c>
      <c r="AX1092" s="1" t="str">
        <f t="shared" si="274"/>
        <v/>
      </c>
      <c r="AY1092" s="1">
        <f>IFERROR(IF($AE1092&gt;$AE1091,VLOOKUP($AC1092+AL$1,STOCK!$F$10:$AB$209,16,0),IF($AE1092=$AE1091,(IF(AY1091&gt;=1,AY1091-COUNTIFS($AE1091:$AE1091,$AC1092,AL1091:AL1091,$AI$1),0)),0)),0)</f>
        <v>0</v>
      </c>
      <c r="AZ1092" s="1">
        <f>IFERROR(IF($AE1092&gt;$AE1091,VLOOKUP($AC1092+AM$1,STOCK!$F$10:$AB$209,16,0),IF($AE1092=$AE1091,(IF(AZ1091&gt;=1,AZ1091-COUNTIFS($AE1091:$AE1091,$AC1092,AM1091:AM1091,$AI$1),0)),0)),0)</f>
        <v>0</v>
      </c>
      <c r="BA1092" s="1">
        <f>IFERROR(IF($AE1092&gt;$AE1091,VLOOKUP($AC1092+AN$1,STOCK!$F$10:$AB$209,16,0),IF($AE1092=$AE1091,(IF(BA1091&gt;=1,BA1091-COUNTIFS($AE1091:$AE1091,$AC1092,AN1091:AN1091,$AI$1),0)),0)),0)</f>
        <v>0</v>
      </c>
      <c r="BB1092" s="1">
        <f>IFERROR(IF($AE1092&gt;$AE1091,VLOOKUP($AC1092+AO$1,STOCK!$F$10:$AB$209,16,0),IF($AE1092=$AE1091,(IF(BB1091&gt;=1,BB1091-COUNTIFS($AE1091:$AE1091,$AC1092,AO1091:AO1091,$AI$1),0)),0)),0)</f>
        <v>0</v>
      </c>
      <c r="BC1092" s="1">
        <f>IFERROR(IF($AE1092&gt;$AE1091,VLOOKUP($AC1092+AP$1,STOCK!$F$10:$AB$209,16,0),IF($AE1092=$AE1091,(IF(BC1091&gt;=1,BC1091-COUNTIFS($AE1091:$AE1091,$AC1092,AP1091:AP1091,$AI$1),0)),0)),0)</f>
        <v>0</v>
      </c>
      <c r="BD1092" s="1">
        <f>IFERROR(IF($AE1092&gt;$AE1091,VLOOKUP($AC1092+AQ$1,STOCK!$F$10:$AB$209,16,0),IF($AE1092=$AE1091,(IF(BD1091&gt;=1,BD1091-COUNTIFS($AE1091:$AE1091,$AC1092,AQ1091:AQ1091,$AI$1),0)),0)),0)</f>
        <v>0</v>
      </c>
      <c r="BE1092" s="1">
        <f>IFERROR(IF($AE1092&gt;$AE1091,VLOOKUP($AC1092+AR$1,STOCK!$F$10:$AB$209,16,0),IF($AE1092=$AE1091,(IF(BE1091&gt;=1,BE1091-COUNTIFS($AE1091:$AE1091,$AC1092,AR1091:AR1091,$AI$1),0)),0)),0)</f>
        <v>0</v>
      </c>
      <c r="BF1092" s="1">
        <f>IFERROR(IF($AE1092&gt;$AE1091,VLOOKUP($AC1092+AS$1,STOCK!$F$10:$AB$209,16,0),IF($AE1092=$AE1091,(IF(BF1091&gt;=1,BF1091-COUNTIFS($AE1091:$AE1091,$AC1092,AS1091:AS1091,$AI$1),0)),0)),0)</f>
        <v>0</v>
      </c>
      <c r="BG1092" s="1">
        <f>IFERROR(IF($AE1092&gt;$AE1091,VLOOKUP($AC1092+AT$1,STOCK!$F$10:$AB$209,16,0),IF($AE1092=$AE1091,(IF(BG1091&gt;=1,BG1091-COUNTIFS($AE1091:$AE1091,$AC1092,AT1091:AT1091,$AI$1),0)),0)),0)</f>
        <v>0</v>
      </c>
      <c r="BH1092" s="1">
        <f>IFERROR(IF($AE1092&gt;$AE1091,VLOOKUP($AC1092+AU$1,STOCK!$F$10:$AB$209,16,0),IF($AE1092=$AE1091,(IF(BH1091&gt;=1,BH1091-COUNTIFS($AE1091:$AE1091,$AC1092,AU1091:AU1091,$AI$1),0)),0)),0)</f>
        <v>0</v>
      </c>
      <c r="BI1092" s="1">
        <f>IFERROR(IF($AE1092&gt;$AE1091,VLOOKUP($AC1092+AV$1,STOCK!$F$10:$AB$209,16,0),IF($AE1092=$AE1091,(IF(BI1091&gt;=1,BI1091-COUNTIFS($AE1091:$AE1091,$AC1092,AV1091:AV1091,$AI$1),0)),0)),0)</f>
        <v>0</v>
      </c>
      <c r="BJ1092" s="1">
        <f>IFERROR(IF($AE1092&gt;$AE1091,VLOOKUP($AC1092+AW$1,STOCK!$F$10:$AB$209,16,0),IF($AE1092=$AE1091,(IF(BJ1091&gt;=1,BJ1091-COUNTIFS($AE1091:$AE1091,$AC1092,AW1091:AW1091,$AI$1),0)),0)),0)</f>
        <v>0</v>
      </c>
      <c r="BK1092" s="1">
        <f>IFERROR(IF($AE1092&gt;$AE1091,VLOOKUP($AC1092+AX$1,STOCK!$F$10:$AB$209,16,0),IF($AE1092=$AE1091,(IF(BK1091&gt;=1,BK1091-COUNTIFS($AE1091:$AE1091,$AC1092,AX1091:AX1091,$AI$1),0)),0)),0)</f>
        <v>0</v>
      </c>
      <c r="BL1092" s="1">
        <f>IFERROR(IF($AE1092&gt;$AE1091,VLOOKUP($AC1092+AL$1,STOCK!$F$10:$AB$209,17,0),IF($AE1092=$AE1091,(IF(BL1091&gt;=1,BL1091-COUNTIFS($AE1091:$AE1091,$AC1092,AL1091:AL1091,$AI$2),0)),0)),0)</f>
        <v>0</v>
      </c>
      <c r="BM1092" s="1">
        <f>IFERROR(IF($AE1092&gt;$AE1091,VLOOKUP($AC1092+AM$1,STOCK!$F$10:$AB$209,17,0),IF($AE1092=$AE1091,(IF(BM1091&gt;=1,BM1091-COUNTIFS($AE1091:$AE1091,$AC1092,AM1091:AM1091,$AI$2),0)),0)),0)</f>
        <v>0</v>
      </c>
      <c r="BN1092" s="1">
        <f>IFERROR(IF($AE1092&gt;$AE1091,VLOOKUP($AC1092+AN$1,STOCK!$F$10:$AB$209,17,0),IF($AE1092=$AE1091,(IF(BN1091&gt;=1,BN1091-COUNTIFS($AE1091:$AE1091,$AC1092,AN1091:AN1091,$AI$2),0)),0)),0)</f>
        <v>0</v>
      </c>
      <c r="BO1092" s="1">
        <f>IFERROR(IF($AE1092&gt;$AE1091,VLOOKUP($AC1092+AO$1,STOCK!$F$10:$AB$209,17,0),IF($AE1092=$AE1091,(IF(BO1091&gt;=1,BO1091-COUNTIFS($AE1091:$AE1091,$AC1092,AO1091:AO1091,$AI$2),0)),0)),0)</f>
        <v>0</v>
      </c>
      <c r="BP1092" s="1">
        <f>IFERROR(IF($AE1092&gt;$AE1091,VLOOKUP($AC1092+AP$1,STOCK!$F$10:$AB$209,17,0),IF($AE1092=$AE1091,(IF(BP1091&gt;=1,BP1091-COUNTIFS($AE1091:$AE1091,$AC1092,AP1091:AP1091,$AI$2),0)),0)),0)</f>
        <v>0</v>
      </c>
      <c r="BQ1092" s="1">
        <f>IFERROR(IF($AE1092&gt;$AE1091,VLOOKUP($AC1092+AQ$1,STOCK!$F$10:$AB$209,17,0),IF($AE1092=$AE1091,(IF(BQ1091&gt;=1,BQ1091-COUNTIFS($AE1091:$AE1091,$AC1092,AQ1091:AQ1091,$AI$2),0)),0)),0)</f>
        <v>0</v>
      </c>
      <c r="BR1092" s="1">
        <f>IFERROR(IF($AE1092&gt;$AE1091,VLOOKUP($AC1092+AR$1,STOCK!$F$10:$AB$209,17,0),IF($AE1092=$AE1091,(IF(BR1091&gt;=1,BR1091-COUNTIFS($AE1091:$AE1091,$AC1092,AR1091:AR1091,$AI$2),0)),0)),0)</f>
        <v>0</v>
      </c>
      <c r="BS1092" s="1">
        <f>IFERROR(IF($AE1092&gt;$AE1091,VLOOKUP($AC1092+AS$1,STOCK!$F$10:$AB$209,17,0),IF($AE1092=$AE1091,(IF(BS1091&gt;=1,BS1091-COUNTIFS($AE1091:$AE1091,$AC1092,AS1091:AS1091,$AI$2),0)),0)),0)</f>
        <v>0</v>
      </c>
      <c r="BT1092" s="1">
        <f>IFERROR(IF($AE1092&gt;$AE1091,VLOOKUP($AC1092+AT$1,STOCK!$F$10:$AB$209,17,0),IF($AE1092=$AE1091,(IF(BT1091&gt;=1,BT1091-COUNTIFS($AE1091:$AE1091,$AC1092,AT1091:AT1091,$AI$2),0)),0)),0)</f>
        <v>0</v>
      </c>
      <c r="BU1092" s="1">
        <f>IFERROR(IF($AE1092&gt;$AE1091,VLOOKUP($AC1092+AU$1,STOCK!$F$10:$AB$209,17,0),IF($AE1092=$AE1091,(IF(BU1091&gt;=1,BU1091-COUNTIFS($AE1091:$AE1091,$AC1092,AU1091:AU1091,$AI$2),0)),0)),0)</f>
        <v>0</v>
      </c>
      <c r="BV1092" s="1">
        <f>IFERROR(IF($AE1092&gt;$AE1091,VLOOKUP($AC1092+AV$1,STOCK!$F$10:$AB$209,17,0),IF($AE1092=$AE1091,(IF(BV1091&gt;=1,BV1091-COUNTIFS($AE1091:$AE1091,$AC1092,AV1091:AV1091,$AI$2),0)),0)),0)</f>
        <v>0</v>
      </c>
      <c r="BW1092" s="1">
        <f>IFERROR(IF($AE1092&gt;$AE1091,VLOOKUP($AC1092+AW$1,STOCK!$F$10:$AB$209,17,0),IF($AE1092=$AE1091,(IF(BW1091&gt;=1,BW1091-COUNTIFS($AE1091:$AE1091,$AC1092,AW1091:AW1091,$AI$2),0)),0)),0)</f>
        <v>0</v>
      </c>
      <c r="BX1092" s="1">
        <f>IFERROR(IF($AE1092&gt;$AE1091,VLOOKUP($AC1092+AX$1,STOCK!$F$10:$AB$209,17,0),IF($AE1092=$AE1091,(IF(BX1091&gt;=1,BX1091-COUNTIFS($AE1091:$AE1091,$AC1092,AX1091:AX1091,$AI$2),0)),0)),0)</f>
        <v>0</v>
      </c>
    </row>
    <row r="1093" spans="29:76" x14ac:dyDescent="0.25">
      <c r="AC1093" s="1">
        <f t="shared" si="260"/>
        <v>0</v>
      </c>
      <c r="AD1093" s="1">
        <f>IFERROR(IF(LEN(AK1093)&gt;=1,VLOOKUP(HLOOKUP(AK1093,PROFILE!$K$5:$V$8,4,0),PROFILE!$F$1:$G$3,2,0),0),0)</f>
        <v>0</v>
      </c>
      <c r="AE1093" s="1">
        <f t="shared" si="261"/>
        <v>0</v>
      </c>
      <c r="AF1093" s="1">
        <v>1080</v>
      </c>
      <c r="AI1093" s="1" t="str">
        <f>IFERROR(IF($AH1093&gt;=1,VLOOKUP($AG1093,STUDENT!$O$8:$Z$1507,3,0),""),"")</f>
        <v/>
      </c>
      <c r="AJ1093" s="1" t="str">
        <f>IFERROR(IF($AH1093&gt;=1,VLOOKUP($AG1093,STUDENT!$O$8:$Z$1507,4,0),""),"")</f>
        <v/>
      </c>
      <c r="AK1093" s="1" t="str">
        <f>IFERROR(IF($AH1093&gt;=1,VLOOKUP($AG1093,STUDENT!$O$8:$Z$1507,6,0),""),"")</f>
        <v/>
      </c>
      <c r="AL1093" s="1" t="str">
        <f t="shared" si="262"/>
        <v/>
      </c>
      <c r="AM1093" s="1" t="str">
        <f t="shared" si="263"/>
        <v/>
      </c>
      <c r="AN1093" s="1" t="str">
        <f t="shared" si="264"/>
        <v/>
      </c>
      <c r="AO1093" s="1" t="str">
        <f t="shared" si="265"/>
        <v/>
      </c>
      <c r="AP1093" s="1" t="str">
        <f t="shared" si="266"/>
        <v/>
      </c>
      <c r="AQ1093" s="1" t="str">
        <f t="shared" si="267"/>
        <v/>
      </c>
      <c r="AR1093" s="1" t="str">
        <f t="shared" si="268"/>
        <v/>
      </c>
      <c r="AS1093" s="1" t="str">
        <f t="shared" si="269"/>
        <v/>
      </c>
      <c r="AT1093" s="1" t="str">
        <f t="shared" si="270"/>
        <v/>
      </c>
      <c r="AU1093" s="1" t="str">
        <f t="shared" si="271"/>
        <v/>
      </c>
      <c r="AV1093" s="1" t="str">
        <f t="shared" si="272"/>
        <v/>
      </c>
      <c r="AW1093" s="1" t="str">
        <f t="shared" si="273"/>
        <v/>
      </c>
      <c r="AX1093" s="1" t="str">
        <f t="shared" si="274"/>
        <v/>
      </c>
      <c r="AY1093" s="1">
        <f>IFERROR(IF($AE1093&gt;$AE1092,VLOOKUP($AC1093+AL$1,STOCK!$F$10:$AB$209,16,0),IF($AE1093=$AE1092,(IF(AY1092&gt;=1,AY1092-COUNTIFS($AE1092:$AE1092,$AC1093,AL1092:AL1092,$AI$1),0)),0)),0)</f>
        <v>0</v>
      </c>
      <c r="AZ1093" s="1">
        <f>IFERROR(IF($AE1093&gt;$AE1092,VLOOKUP($AC1093+AM$1,STOCK!$F$10:$AB$209,16,0),IF($AE1093=$AE1092,(IF(AZ1092&gt;=1,AZ1092-COUNTIFS($AE1092:$AE1092,$AC1093,AM1092:AM1092,$AI$1),0)),0)),0)</f>
        <v>0</v>
      </c>
      <c r="BA1093" s="1">
        <f>IFERROR(IF($AE1093&gt;$AE1092,VLOOKUP($AC1093+AN$1,STOCK!$F$10:$AB$209,16,0),IF($AE1093=$AE1092,(IF(BA1092&gt;=1,BA1092-COUNTIFS($AE1092:$AE1092,$AC1093,AN1092:AN1092,$AI$1),0)),0)),0)</f>
        <v>0</v>
      </c>
      <c r="BB1093" s="1">
        <f>IFERROR(IF($AE1093&gt;$AE1092,VLOOKUP($AC1093+AO$1,STOCK!$F$10:$AB$209,16,0),IF($AE1093=$AE1092,(IF(BB1092&gt;=1,BB1092-COUNTIFS($AE1092:$AE1092,$AC1093,AO1092:AO1092,$AI$1),0)),0)),0)</f>
        <v>0</v>
      </c>
      <c r="BC1093" s="1">
        <f>IFERROR(IF($AE1093&gt;$AE1092,VLOOKUP($AC1093+AP$1,STOCK!$F$10:$AB$209,16,0),IF($AE1093=$AE1092,(IF(BC1092&gt;=1,BC1092-COUNTIFS($AE1092:$AE1092,$AC1093,AP1092:AP1092,$AI$1),0)),0)),0)</f>
        <v>0</v>
      </c>
      <c r="BD1093" s="1">
        <f>IFERROR(IF($AE1093&gt;$AE1092,VLOOKUP($AC1093+AQ$1,STOCK!$F$10:$AB$209,16,0),IF($AE1093=$AE1092,(IF(BD1092&gt;=1,BD1092-COUNTIFS($AE1092:$AE1092,$AC1093,AQ1092:AQ1092,$AI$1),0)),0)),0)</f>
        <v>0</v>
      </c>
      <c r="BE1093" s="1">
        <f>IFERROR(IF($AE1093&gt;$AE1092,VLOOKUP($AC1093+AR$1,STOCK!$F$10:$AB$209,16,0),IF($AE1093=$AE1092,(IF(BE1092&gt;=1,BE1092-COUNTIFS($AE1092:$AE1092,$AC1093,AR1092:AR1092,$AI$1),0)),0)),0)</f>
        <v>0</v>
      </c>
      <c r="BF1093" s="1">
        <f>IFERROR(IF($AE1093&gt;$AE1092,VLOOKUP($AC1093+AS$1,STOCK!$F$10:$AB$209,16,0),IF($AE1093=$AE1092,(IF(BF1092&gt;=1,BF1092-COUNTIFS($AE1092:$AE1092,$AC1093,AS1092:AS1092,$AI$1),0)),0)),0)</f>
        <v>0</v>
      </c>
      <c r="BG1093" s="1">
        <f>IFERROR(IF($AE1093&gt;$AE1092,VLOOKUP($AC1093+AT$1,STOCK!$F$10:$AB$209,16,0),IF($AE1093=$AE1092,(IF(BG1092&gt;=1,BG1092-COUNTIFS($AE1092:$AE1092,$AC1093,AT1092:AT1092,$AI$1),0)),0)),0)</f>
        <v>0</v>
      </c>
      <c r="BH1093" s="1">
        <f>IFERROR(IF($AE1093&gt;$AE1092,VLOOKUP($AC1093+AU$1,STOCK!$F$10:$AB$209,16,0),IF($AE1093=$AE1092,(IF(BH1092&gt;=1,BH1092-COUNTIFS($AE1092:$AE1092,$AC1093,AU1092:AU1092,$AI$1),0)),0)),0)</f>
        <v>0</v>
      </c>
      <c r="BI1093" s="1">
        <f>IFERROR(IF($AE1093&gt;$AE1092,VLOOKUP($AC1093+AV$1,STOCK!$F$10:$AB$209,16,0),IF($AE1093=$AE1092,(IF(BI1092&gt;=1,BI1092-COUNTIFS($AE1092:$AE1092,$AC1093,AV1092:AV1092,$AI$1),0)),0)),0)</f>
        <v>0</v>
      </c>
      <c r="BJ1093" s="1">
        <f>IFERROR(IF($AE1093&gt;$AE1092,VLOOKUP($AC1093+AW$1,STOCK!$F$10:$AB$209,16,0),IF($AE1093=$AE1092,(IF(BJ1092&gt;=1,BJ1092-COUNTIFS($AE1092:$AE1092,$AC1093,AW1092:AW1092,$AI$1),0)),0)),0)</f>
        <v>0</v>
      </c>
      <c r="BK1093" s="1">
        <f>IFERROR(IF($AE1093&gt;$AE1092,VLOOKUP($AC1093+AX$1,STOCK!$F$10:$AB$209,16,0),IF($AE1093=$AE1092,(IF(BK1092&gt;=1,BK1092-COUNTIFS($AE1092:$AE1092,$AC1093,AX1092:AX1092,$AI$1),0)),0)),0)</f>
        <v>0</v>
      </c>
      <c r="BL1093" s="1">
        <f>IFERROR(IF($AE1093&gt;$AE1092,VLOOKUP($AC1093+AL$1,STOCK!$F$10:$AB$209,17,0),IF($AE1093=$AE1092,(IF(BL1092&gt;=1,BL1092-COUNTIFS($AE1092:$AE1092,$AC1093,AL1092:AL1092,$AI$2),0)),0)),0)</f>
        <v>0</v>
      </c>
      <c r="BM1093" s="1">
        <f>IFERROR(IF($AE1093&gt;$AE1092,VLOOKUP($AC1093+AM$1,STOCK!$F$10:$AB$209,17,0),IF($AE1093=$AE1092,(IF(BM1092&gt;=1,BM1092-COUNTIFS($AE1092:$AE1092,$AC1093,AM1092:AM1092,$AI$2),0)),0)),0)</f>
        <v>0</v>
      </c>
      <c r="BN1093" s="1">
        <f>IFERROR(IF($AE1093&gt;$AE1092,VLOOKUP($AC1093+AN$1,STOCK!$F$10:$AB$209,17,0),IF($AE1093=$AE1092,(IF(BN1092&gt;=1,BN1092-COUNTIFS($AE1092:$AE1092,$AC1093,AN1092:AN1092,$AI$2),0)),0)),0)</f>
        <v>0</v>
      </c>
      <c r="BO1093" s="1">
        <f>IFERROR(IF($AE1093&gt;$AE1092,VLOOKUP($AC1093+AO$1,STOCK!$F$10:$AB$209,17,0),IF($AE1093=$AE1092,(IF(BO1092&gt;=1,BO1092-COUNTIFS($AE1092:$AE1092,$AC1093,AO1092:AO1092,$AI$2),0)),0)),0)</f>
        <v>0</v>
      </c>
      <c r="BP1093" s="1">
        <f>IFERROR(IF($AE1093&gt;$AE1092,VLOOKUP($AC1093+AP$1,STOCK!$F$10:$AB$209,17,0),IF($AE1093=$AE1092,(IF(BP1092&gt;=1,BP1092-COUNTIFS($AE1092:$AE1092,$AC1093,AP1092:AP1092,$AI$2),0)),0)),0)</f>
        <v>0</v>
      </c>
      <c r="BQ1093" s="1">
        <f>IFERROR(IF($AE1093&gt;$AE1092,VLOOKUP($AC1093+AQ$1,STOCK!$F$10:$AB$209,17,0),IF($AE1093=$AE1092,(IF(BQ1092&gt;=1,BQ1092-COUNTIFS($AE1092:$AE1092,$AC1093,AQ1092:AQ1092,$AI$2),0)),0)),0)</f>
        <v>0</v>
      </c>
      <c r="BR1093" s="1">
        <f>IFERROR(IF($AE1093&gt;$AE1092,VLOOKUP($AC1093+AR$1,STOCK!$F$10:$AB$209,17,0),IF($AE1093=$AE1092,(IF(BR1092&gt;=1,BR1092-COUNTIFS($AE1092:$AE1092,$AC1093,AR1092:AR1092,$AI$2),0)),0)),0)</f>
        <v>0</v>
      </c>
      <c r="BS1093" s="1">
        <f>IFERROR(IF($AE1093&gt;$AE1092,VLOOKUP($AC1093+AS$1,STOCK!$F$10:$AB$209,17,0),IF($AE1093=$AE1092,(IF(BS1092&gt;=1,BS1092-COUNTIFS($AE1092:$AE1092,$AC1093,AS1092:AS1092,$AI$2),0)),0)),0)</f>
        <v>0</v>
      </c>
      <c r="BT1093" s="1">
        <f>IFERROR(IF($AE1093&gt;$AE1092,VLOOKUP($AC1093+AT$1,STOCK!$F$10:$AB$209,17,0),IF($AE1093=$AE1092,(IF(BT1092&gt;=1,BT1092-COUNTIFS($AE1092:$AE1092,$AC1093,AT1092:AT1092,$AI$2),0)),0)),0)</f>
        <v>0</v>
      </c>
      <c r="BU1093" s="1">
        <f>IFERROR(IF($AE1093&gt;$AE1092,VLOOKUP($AC1093+AU$1,STOCK!$F$10:$AB$209,17,0),IF($AE1093=$AE1092,(IF(BU1092&gt;=1,BU1092-COUNTIFS($AE1092:$AE1092,$AC1093,AU1092:AU1092,$AI$2),0)),0)),0)</f>
        <v>0</v>
      </c>
      <c r="BV1093" s="1">
        <f>IFERROR(IF($AE1093&gt;$AE1092,VLOOKUP($AC1093+AV$1,STOCK!$F$10:$AB$209,17,0),IF($AE1093=$AE1092,(IF(BV1092&gt;=1,BV1092-COUNTIFS($AE1092:$AE1092,$AC1093,AV1092:AV1092,$AI$2),0)),0)),0)</f>
        <v>0</v>
      </c>
      <c r="BW1093" s="1">
        <f>IFERROR(IF($AE1093&gt;$AE1092,VLOOKUP($AC1093+AW$1,STOCK!$F$10:$AB$209,17,0),IF($AE1093=$AE1092,(IF(BW1092&gt;=1,BW1092-COUNTIFS($AE1092:$AE1092,$AC1093,AW1092:AW1092,$AI$2),0)),0)),0)</f>
        <v>0</v>
      </c>
      <c r="BX1093" s="1">
        <f>IFERROR(IF($AE1093&gt;$AE1092,VLOOKUP($AC1093+AX$1,STOCK!$F$10:$AB$209,17,0),IF($AE1093=$AE1092,(IF(BX1092&gt;=1,BX1092-COUNTIFS($AE1092:$AE1092,$AC1093,AX1092:AX1092,$AI$2),0)),0)),0)</f>
        <v>0</v>
      </c>
    </row>
    <row r="1094" spans="29:76" x14ac:dyDescent="0.25">
      <c r="AC1094" s="1">
        <f t="shared" si="260"/>
        <v>0</v>
      </c>
      <c r="AD1094" s="1">
        <f>IFERROR(IF(LEN(AK1094)&gt;=1,VLOOKUP(HLOOKUP(AK1094,PROFILE!$K$5:$V$8,4,0),PROFILE!$F$1:$G$3,2,0),0),0)</f>
        <v>0</v>
      </c>
      <c r="AE1094" s="1">
        <f t="shared" si="261"/>
        <v>0</v>
      </c>
      <c r="AF1094" s="1">
        <v>1081</v>
      </c>
      <c r="AI1094" s="1" t="str">
        <f>IFERROR(IF($AH1094&gt;=1,VLOOKUP($AG1094,STUDENT!$O$8:$Z$1507,3,0),""),"")</f>
        <v/>
      </c>
      <c r="AJ1094" s="1" t="str">
        <f>IFERROR(IF($AH1094&gt;=1,VLOOKUP($AG1094,STUDENT!$O$8:$Z$1507,4,0),""),"")</f>
        <v/>
      </c>
      <c r="AK1094" s="1" t="str">
        <f>IFERROR(IF($AH1094&gt;=1,VLOOKUP($AG1094,STUDENT!$O$8:$Z$1507,6,0),""),"")</f>
        <v/>
      </c>
      <c r="AL1094" s="1" t="str">
        <f t="shared" si="262"/>
        <v/>
      </c>
      <c r="AM1094" s="1" t="str">
        <f t="shared" si="263"/>
        <v/>
      </c>
      <c r="AN1094" s="1" t="str">
        <f t="shared" si="264"/>
        <v/>
      </c>
      <c r="AO1094" s="1" t="str">
        <f t="shared" si="265"/>
        <v/>
      </c>
      <c r="AP1094" s="1" t="str">
        <f t="shared" si="266"/>
        <v/>
      </c>
      <c r="AQ1094" s="1" t="str">
        <f t="shared" si="267"/>
        <v/>
      </c>
      <c r="AR1094" s="1" t="str">
        <f t="shared" si="268"/>
        <v/>
      </c>
      <c r="AS1094" s="1" t="str">
        <f t="shared" si="269"/>
        <v/>
      </c>
      <c r="AT1094" s="1" t="str">
        <f t="shared" si="270"/>
        <v/>
      </c>
      <c r="AU1094" s="1" t="str">
        <f t="shared" si="271"/>
        <v/>
      </c>
      <c r="AV1094" s="1" t="str">
        <f t="shared" si="272"/>
        <v/>
      </c>
      <c r="AW1094" s="1" t="str">
        <f t="shared" si="273"/>
        <v/>
      </c>
      <c r="AX1094" s="1" t="str">
        <f t="shared" si="274"/>
        <v/>
      </c>
      <c r="AY1094" s="1">
        <f>IFERROR(IF($AE1094&gt;$AE1093,VLOOKUP($AC1094+AL$1,STOCK!$F$10:$AB$209,16,0),IF($AE1094=$AE1093,(IF(AY1093&gt;=1,AY1093-COUNTIFS($AE1093:$AE1093,$AC1094,AL1093:AL1093,$AI$1),0)),0)),0)</f>
        <v>0</v>
      </c>
      <c r="AZ1094" s="1">
        <f>IFERROR(IF($AE1094&gt;$AE1093,VLOOKUP($AC1094+AM$1,STOCK!$F$10:$AB$209,16,0),IF($AE1094=$AE1093,(IF(AZ1093&gt;=1,AZ1093-COUNTIFS($AE1093:$AE1093,$AC1094,AM1093:AM1093,$AI$1),0)),0)),0)</f>
        <v>0</v>
      </c>
      <c r="BA1094" s="1">
        <f>IFERROR(IF($AE1094&gt;$AE1093,VLOOKUP($AC1094+AN$1,STOCK!$F$10:$AB$209,16,0),IF($AE1094=$AE1093,(IF(BA1093&gt;=1,BA1093-COUNTIFS($AE1093:$AE1093,$AC1094,AN1093:AN1093,$AI$1),0)),0)),0)</f>
        <v>0</v>
      </c>
      <c r="BB1094" s="1">
        <f>IFERROR(IF($AE1094&gt;$AE1093,VLOOKUP($AC1094+AO$1,STOCK!$F$10:$AB$209,16,0),IF($AE1094=$AE1093,(IF(BB1093&gt;=1,BB1093-COUNTIFS($AE1093:$AE1093,$AC1094,AO1093:AO1093,$AI$1),0)),0)),0)</f>
        <v>0</v>
      </c>
      <c r="BC1094" s="1">
        <f>IFERROR(IF($AE1094&gt;$AE1093,VLOOKUP($AC1094+AP$1,STOCK!$F$10:$AB$209,16,0),IF($AE1094=$AE1093,(IF(BC1093&gt;=1,BC1093-COUNTIFS($AE1093:$AE1093,$AC1094,AP1093:AP1093,$AI$1),0)),0)),0)</f>
        <v>0</v>
      </c>
      <c r="BD1094" s="1">
        <f>IFERROR(IF($AE1094&gt;$AE1093,VLOOKUP($AC1094+AQ$1,STOCK!$F$10:$AB$209,16,0),IF($AE1094=$AE1093,(IF(BD1093&gt;=1,BD1093-COUNTIFS($AE1093:$AE1093,$AC1094,AQ1093:AQ1093,$AI$1),0)),0)),0)</f>
        <v>0</v>
      </c>
      <c r="BE1094" s="1">
        <f>IFERROR(IF($AE1094&gt;$AE1093,VLOOKUP($AC1094+AR$1,STOCK!$F$10:$AB$209,16,0),IF($AE1094=$AE1093,(IF(BE1093&gt;=1,BE1093-COUNTIFS($AE1093:$AE1093,$AC1094,AR1093:AR1093,$AI$1),0)),0)),0)</f>
        <v>0</v>
      </c>
      <c r="BF1094" s="1">
        <f>IFERROR(IF($AE1094&gt;$AE1093,VLOOKUP($AC1094+AS$1,STOCK!$F$10:$AB$209,16,0),IF($AE1094=$AE1093,(IF(BF1093&gt;=1,BF1093-COUNTIFS($AE1093:$AE1093,$AC1094,AS1093:AS1093,$AI$1),0)),0)),0)</f>
        <v>0</v>
      </c>
      <c r="BG1094" s="1">
        <f>IFERROR(IF($AE1094&gt;$AE1093,VLOOKUP($AC1094+AT$1,STOCK!$F$10:$AB$209,16,0),IF($AE1094=$AE1093,(IF(BG1093&gt;=1,BG1093-COUNTIFS($AE1093:$AE1093,$AC1094,AT1093:AT1093,$AI$1),0)),0)),0)</f>
        <v>0</v>
      </c>
      <c r="BH1094" s="1">
        <f>IFERROR(IF($AE1094&gt;$AE1093,VLOOKUP($AC1094+AU$1,STOCK!$F$10:$AB$209,16,0),IF($AE1094=$AE1093,(IF(BH1093&gt;=1,BH1093-COUNTIFS($AE1093:$AE1093,$AC1094,AU1093:AU1093,$AI$1),0)),0)),0)</f>
        <v>0</v>
      </c>
      <c r="BI1094" s="1">
        <f>IFERROR(IF($AE1094&gt;$AE1093,VLOOKUP($AC1094+AV$1,STOCK!$F$10:$AB$209,16,0),IF($AE1094=$AE1093,(IF(BI1093&gt;=1,BI1093-COUNTIFS($AE1093:$AE1093,$AC1094,AV1093:AV1093,$AI$1),0)),0)),0)</f>
        <v>0</v>
      </c>
      <c r="BJ1094" s="1">
        <f>IFERROR(IF($AE1094&gt;$AE1093,VLOOKUP($AC1094+AW$1,STOCK!$F$10:$AB$209,16,0),IF($AE1094=$AE1093,(IF(BJ1093&gt;=1,BJ1093-COUNTIFS($AE1093:$AE1093,$AC1094,AW1093:AW1093,$AI$1),0)),0)),0)</f>
        <v>0</v>
      </c>
      <c r="BK1094" s="1">
        <f>IFERROR(IF($AE1094&gt;$AE1093,VLOOKUP($AC1094+AX$1,STOCK!$F$10:$AB$209,16,0),IF($AE1094=$AE1093,(IF(BK1093&gt;=1,BK1093-COUNTIFS($AE1093:$AE1093,$AC1094,AX1093:AX1093,$AI$1),0)),0)),0)</f>
        <v>0</v>
      </c>
      <c r="BL1094" s="1">
        <f>IFERROR(IF($AE1094&gt;$AE1093,VLOOKUP($AC1094+AL$1,STOCK!$F$10:$AB$209,17,0),IF($AE1094=$AE1093,(IF(BL1093&gt;=1,BL1093-COUNTIFS($AE1093:$AE1093,$AC1094,AL1093:AL1093,$AI$2),0)),0)),0)</f>
        <v>0</v>
      </c>
      <c r="BM1094" s="1">
        <f>IFERROR(IF($AE1094&gt;$AE1093,VLOOKUP($AC1094+AM$1,STOCK!$F$10:$AB$209,17,0),IF($AE1094=$AE1093,(IF(BM1093&gt;=1,BM1093-COUNTIFS($AE1093:$AE1093,$AC1094,AM1093:AM1093,$AI$2),0)),0)),0)</f>
        <v>0</v>
      </c>
      <c r="BN1094" s="1">
        <f>IFERROR(IF($AE1094&gt;$AE1093,VLOOKUP($AC1094+AN$1,STOCK!$F$10:$AB$209,17,0),IF($AE1094=$AE1093,(IF(BN1093&gt;=1,BN1093-COUNTIFS($AE1093:$AE1093,$AC1094,AN1093:AN1093,$AI$2),0)),0)),0)</f>
        <v>0</v>
      </c>
      <c r="BO1094" s="1">
        <f>IFERROR(IF($AE1094&gt;$AE1093,VLOOKUP($AC1094+AO$1,STOCK!$F$10:$AB$209,17,0),IF($AE1094=$AE1093,(IF(BO1093&gt;=1,BO1093-COUNTIFS($AE1093:$AE1093,$AC1094,AO1093:AO1093,$AI$2),0)),0)),0)</f>
        <v>0</v>
      </c>
      <c r="BP1094" s="1">
        <f>IFERROR(IF($AE1094&gt;$AE1093,VLOOKUP($AC1094+AP$1,STOCK!$F$10:$AB$209,17,0),IF($AE1094=$AE1093,(IF(BP1093&gt;=1,BP1093-COUNTIFS($AE1093:$AE1093,$AC1094,AP1093:AP1093,$AI$2),0)),0)),0)</f>
        <v>0</v>
      </c>
      <c r="BQ1094" s="1">
        <f>IFERROR(IF($AE1094&gt;$AE1093,VLOOKUP($AC1094+AQ$1,STOCK!$F$10:$AB$209,17,0),IF($AE1094=$AE1093,(IF(BQ1093&gt;=1,BQ1093-COUNTIFS($AE1093:$AE1093,$AC1094,AQ1093:AQ1093,$AI$2),0)),0)),0)</f>
        <v>0</v>
      </c>
      <c r="BR1094" s="1">
        <f>IFERROR(IF($AE1094&gt;$AE1093,VLOOKUP($AC1094+AR$1,STOCK!$F$10:$AB$209,17,0),IF($AE1094=$AE1093,(IF(BR1093&gt;=1,BR1093-COUNTIFS($AE1093:$AE1093,$AC1094,AR1093:AR1093,$AI$2),0)),0)),0)</f>
        <v>0</v>
      </c>
      <c r="BS1094" s="1">
        <f>IFERROR(IF($AE1094&gt;$AE1093,VLOOKUP($AC1094+AS$1,STOCK!$F$10:$AB$209,17,0),IF($AE1094=$AE1093,(IF(BS1093&gt;=1,BS1093-COUNTIFS($AE1093:$AE1093,$AC1094,AS1093:AS1093,$AI$2),0)),0)),0)</f>
        <v>0</v>
      </c>
      <c r="BT1094" s="1">
        <f>IFERROR(IF($AE1094&gt;$AE1093,VLOOKUP($AC1094+AT$1,STOCK!$F$10:$AB$209,17,0),IF($AE1094=$AE1093,(IF(BT1093&gt;=1,BT1093-COUNTIFS($AE1093:$AE1093,$AC1094,AT1093:AT1093,$AI$2),0)),0)),0)</f>
        <v>0</v>
      </c>
      <c r="BU1094" s="1">
        <f>IFERROR(IF($AE1094&gt;$AE1093,VLOOKUP($AC1094+AU$1,STOCK!$F$10:$AB$209,17,0),IF($AE1094=$AE1093,(IF(BU1093&gt;=1,BU1093-COUNTIFS($AE1093:$AE1093,$AC1094,AU1093:AU1093,$AI$2),0)),0)),0)</f>
        <v>0</v>
      </c>
      <c r="BV1094" s="1">
        <f>IFERROR(IF($AE1094&gt;$AE1093,VLOOKUP($AC1094+AV$1,STOCK!$F$10:$AB$209,17,0),IF($AE1094=$AE1093,(IF(BV1093&gt;=1,BV1093-COUNTIFS($AE1093:$AE1093,$AC1094,AV1093:AV1093,$AI$2),0)),0)),0)</f>
        <v>0</v>
      </c>
      <c r="BW1094" s="1">
        <f>IFERROR(IF($AE1094&gt;$AE1093,VLOOKUP($AC1094+AW$1,STOCK!$F$10:$AB$209,17,0),IF($AE1094=$AE1093,(IF(BW1093&gt;=1,BW1093-COUNTIFS($AE1093:$AE1093,$AC1094,AW1093:AW1093,$AI$2),0)),0)),0)</f>
        <v>0</v>
      </c>
      <c r="BX1094" s="1">
        <f>IFERROR(IF($AE1094&gt;$AE1093,VLOOKUP($AC1094+AX$1,STOCK!$F$10:$AB$209,17,0),IF($AE1094=$AE1093,(IF(BX1093&gt;=1,BX1093-COUNTIFS($AE1093:$AE1093,$AC1094,AX1093:AX1093,$AI$2),0)),0)),0)</f>
        <v>0</v>
      </c>
    </row>
    <row r="1095" spans="29:76" x14ac:dyDescent="0.25">
      <c r="AC1095" s="1">
        <f t="shared" si="260"/>
        <v>0</v>
      </c>
      <c r="AD1095" s="1">
        <f>IFERROR(IF(LEN(AK1095)&gt;=1,VLOOKUP(HLOOKUP(AK1095,PROFILE!$K$5:$V$8,4,0),PROFILE!$F$1:$G$3,2,0),0),0)</f>
        <v>0</v>
      </c>
      <c r="AE1095" s="1">
        <f t="shared" si="261"/>
        <v>0</v>
      </c>
      <c r="AF1095" s="1">
        <v>1082</v>
      </c>
      <c r="AI1095" s="1" t="str">
        <f>IFERROR(IF($AH1095&gt;=1,VLOOKUP($AG1095,STUDENT!$O$8:$Z$1507,3,0),""),"")</f>
        <v/>
      </c>
      <c r="AJ1095" s="1" t="str">
        <f>IFERROR(IF($AH1095&gt;=1,VLOOKUP($AG1095,STUDENT!$O$8:$Z$1507,4,0),""),"")</f>
        <v/>
      </c>
      <c r="AK1095" s="1" t="str">
        <f>IFERROR(IF($AH1095&gt;=1,VLOOKUP($AG1095,STUDENT!$O$8:$Z$1507,6,0),""),"")</f>
        <v/>
      </c>
      <c r="AL1095" s="1" t="str">
        <f t="shared" si="262"/>
        <v/>
      </c>
      <c r="AM1095" s="1" t="str">
        <f t="shared" si="263"/>
        <v/>
      </c>
      <c r="AN1095" s="1" t="str">
        <f t="shared" si="264"/>
        <v/>
      </c>
      <c r="AO1095" s="1" t="str">
        <f t="shared" si="265"/>
        <v/>
      </c>
      <c r="AP1095" s="1" t="str">
        <f t="shared" si="266"/>
        <v/>
      </c>
      <c r="AQ1095" s="1" t="str">
        <f t="shared" si="267"/>
        <v/>
      </c>
      <c r="AR1095" s="1" t="str">
        <f t="shared" si="268"/>
        <v/>
      </c>
      <c r="AS1095" s="1" t="str">
        <f t="shared" si="269"/>
        <v/>
      </c>
      <c r="AT1095" s="1" t="str">
        <f t="shared" si="270"/>
        <v/>
      </c>
      <c r="AU1095" s="1" t="str">
        <f t="shared" si="271"/>
        <v/>
      </c>
      <c r="AV1095" s="1" t="str">
        <f t="shared" si="272"/>
        <v/>
      </c>
      <c r="AW1095" s="1" t="str">
        <f t="shared" si="273"/>
        <v/>
      </c>
      <c r="AX1095" s="1" t="str">
        <f t="shared" si="274"/>
        <v/>
      </c>
      <c r="AY1095" s="1">
        <f>IFERROR(IF($AE1095&gt;$AE1094,VLOOKUP($AC1095+AL$1,STOCK!$F$10:$AB$209,16,0),IF($AE1095=$AE1094,(IF(AY1094&gt;=1,AY1094-COUNTIFS($AE1094:$AE1094,$AC1095,AL1094:AL1094,$AI$1),0)),0)),0)</f>
        <v>0</v>
      </c>
      <c r="AZ1095" s="1">
        <f>IFERROR(IF($AE1095&gt;$AE1094,VLOOKUP($AC1095+AM$1,STOCK!$F$10:$AB$209,16,0),IF($AE1095=$AE1094,(IF(AZ1094&gt;=1,AZ1094-COUNTIFS($AE1094:$AE1094,$AC1095,AM1094:AM1094,$AI$1),0)),0)),0)</f>
        <v>0</v>
      </c>
      <c r="BA1095" s="1">
        <f>IFERROR(IF($AE1095&gt;$AE1094,VLOOKUP($AC1095+AN$1,STOCK!$F$10:$AB$209,16,0),IF($AE1095=$AE1094,(IF(BA1094&gt;=1,BA1094-COUNTIFS($AE1094:$AE1094,$AC1095,AN1094:AN1094,$AI$1),0)),0)),0)</f>
        <v>0</v>
      </c>
      <c r="BB1095" s="1">
        <f>IFERROR(IF($AE1095&gt;$AE1094,VLOOKUP($AC1095+AO$1,STOCK!$F$10:$AB$209,16,0),IF($AE1095=$AE1094,(IF(BB1094&gt;=1,BB1094-COUNTIFS($AE1094:$AE1094,$AC1095,AO1094:AO1094,$AI$1),0)),0)),0)</f>
        <v>0</v>
      </c>
      <c r="BC1095" s="1">
        <f>IFERROR(IF($AE1095&gt;$AE1094,VLOOKUP($AC1095+AP$1,STOCK!$F$10:$AB$209,16,0),IF($AE1095=$AE1094,(IF(BC1094&gt;=1,BC1094-COUNTIFS($AE1094:$AE1094,$AC1095,AP1094:AP1094,$AI$1),0)),0)),0)</f>
        <v>0</v>
      </c>
      <c r="BD1095" s="1">
        <f>IFERROR(IF($AE1095&gt;$AE1094,VLOOKUP($AC1095+AQ$1,STOCK!$F$10:$AB$209,16,0),IF($AE1095=$AE1094,(IF(BD1094&gt;=1,BD1094-COUNTIFS($AE1094:$AE1094,$AC1095,AQ1094:AQ1094,$AI$1),0)),0)),0)</f>
        <v>0</v>
      </c>
      <c r="BE1095" s="1">
        <f>IFERROR(IF($AE1095&gt;$AE1094,VLOOKUP($AC1095+AR$1,STOCK!$F$10:$AB$209,16,0),IF($AE1095=$AE1094,(IF(BE1094&gt;=1,BE1094-COUNTIFS($AE1094:$AE1094,$AC1095,AR1094:AR1094,$AI$1),0)),0)),0)</f>
        <v>0</v>
      </c>
      <c r="BF1095" s="1">
        <f>IFERROR(IF($AE1095&gt;$AE1094,VLOOKUP($AC1095+AS$1,STOCK!$F$10:$AB$209,16,0),IF($AE1095=$AE1094,(IF(BF1094&gt;=1,BF1094-COUNTIFS($AE1094:$AE1094,$AC1095,AS1094:AS1094,$AI$1),0)),0)),0)</f>
        <v>0</v>
      </c>
      <c r="BG1095" s="1">
        <f>IFERROR(IF($AE1095&gt;$AE1094,VLOOKUP($AC1095+AT$1,STOCK!$F$10:$AB$209,16,0),IF($AE1095=$AE1094,(IF(BG1094&gt;=1,BG1094-COUNTIFS($AE1094:$AE1094,$AC1095,AT1094:AT1094,$AI$1),0)),0)),0)</f>
        <v>0</v>
      </c>
      <c r="BH1095" s="1">
        <f>IFERROR(IF($AE1095&gt;$AE1094,VLOOKUP($AC1095+AU$1,STOCK!$F$10:$AB$209,16,0),IF($AE1095=$AE1094,(IF(BH1094&gt;=1,BH1094-COUNTIFS($AE1094:$AE1094,$AC1095,AU1094:AU1094,$AI$1),0)),0)),0)</f>
        <v>0</v>
      </c>
      <c r="BI1095" s="1">
        <f>IFERROR(IF($AE1095&gt;$AE1094,VLOOKUP($AC1095+AV$1,STOCK!$F$10:$AB$209,16,0),IF($AE1095=$AE1094,(IF(BI1094&gt;=1,BI1094-COUNTIFS($AE1094:$AE1094,$AC1095,AV1094:AV1094,$AI$1),0)),0)),0)</f>
        <v>0</v>
      </c>
      <c r="BJ1095" s="1">
        <f>IFERROR(IF($AE1095&gt;$AE1094,VLOOKUP($AC1095+AW$1,STOCK!$F$10:$AB$209,16,0),IF($AE1095=$AE1094,(IF(BJ1094&gt;=1,BJ1094-COUNTIFS($AE1094:$AE1094,$AC1095,AW1094:AW1094,$AI$1),0)),0)),0)</f>
        <v>0</v>
      </c>
      <c r="BK1095" s="1">
        <f>IFERROR(IF($AE1095&gt;$AE1094,VLOOKUP($AC1095+AX$1,STOCK!$F$10:$AB$209,16,0),IF($AE1095=$AE1094,(IF(BK1094&gt;=1,BK1094-COUNTIFS($AE1094:$AE1094,$AC1095,AX1094:AX1094,$AI$1),0)),0)),0)</f>
        <v>0</v>
      </c>
      <c r="BL1095" s="1">
        <f>IFERROR(IF($AE1095&gt;$AE1094,VLOOKUP($AC1095+AL$1,STOCK!$F$10:$AB$209,17,0),IF($AE1095=$AE1094,(IF(BL1094&gt;=1,BL1094-COUNTIFS($AE1094:$AE1094,$AC1095,AL1094:AL1094,$AI$2),0)),0)),0)</f>
        <v>0</v>
      </c>
      <c r="BM1095" s="1">
        <f>IFERROR(IF($AE1095&gt;$AE1094,VLOOKUP($AC1095+AM$1,STOCK!$F$10:$AB$209,17,0),IF($AE1095=$AE1094,(IF(BM1094&gt;=1,BM1094-COUNTIFS($AE1094:$AE1094,$AC1095,AM1094:AM1094,$AI$2),0)),0)),0)</f>
        <v>0</v>
      </c>
      <c r="BN1095" s="1">
        <f>IFERROR(IF($AE1095&gt;$AE1094,VLOOKUP($AC1095+AN$1,STOCK!$F$10:$AB$209,17,0),IF($AE1095=$AE1094,(IF(BN1094&gt;=1,BN1094-COUNTIFS($AE1094:$AE1094,$AC1095,AN1094:AN1094,$AI$2),0)),0)),0)</f>
        <v>0</v>
      </c>
      <c r="BO1095" s="1">
        <f>IFERROR(IF($AE1095&gt;$AE1094,VLOOKUP($AC1095+AO$1,STOCK!$F$10:$AB$209,17,0),IF($AE1095=$AE1094,(IF(BO1094&gt;=1,BO1094-COUNTIFS($AE1094:$AE1094,$AC1095,AO1094:AO1094,$AI$2),0)),0)),0)</f>
        <v>0</v>
      </c>
      <c r="BP1095" s="1">
        <f>IFERROR(IF($AE1095&gt;$AE1094,VLOOKUP($AC1095+AP$1,STOCK!$F$10:$AB$209,17,0),IF($AE1095=$AE1094,(IF(BP1094&gt;=1,BP1094-COUNTIFS($AE1094:$AE1094,$AC1095,AP1094:AP1094,$AI$2),0)),0)),0)</f>
        <v>0</v>
      </c>
      <c r="BQ1095" s="1">
        <f>IFERROR(IF($AE1095&gt;$AE1094,VLOOKUP($AC1095+AQ$1,STOCK!$F$10:$AB$209,17,0),IF($AE1095=$AE1094,(IF(BQ1094&gt;=1,BQ1094-COUNTIFS($AE1094:$AE1094,$AC1095,AQ1094:AQ1094,$AI$2),0)),0)),0)</f>
        <v>0</v>
      </c>
      <c r="BR1095" s="1">
        <f>IFERROR(IF($AE1095&gt;$AE1094,VLOOKUP($AC1095+AR$1,STOCK!$F$10:$AB$209,17,0),IF($AE1095=$AE1094,(IF(BR1094&gt;=1,BR1094-COUNTIFS($AE1094:$AE1094,$AC1095,AR1094:AR1094,$AI$2),0)),0)),0)</f>
        <v>0</v>
      </c>
      <c r="BS1095" s="1">
        <f>IFERROR(IF($AE1095&gt;$AE1094,VLOOKUP($AC1095+AS$1,STOCK!$F$10:$AB$209,17,0),IF($AE1095=$AE1094,(IF(BS1094&gt;=1,BS1094-COUNTIFS($AE1094:$AE1094,$AC1095,AS1094:AS1094,$AI$2),0)),0)),0)</f>
        <v>0</v>
      </c>
      <c r="BT1095" s="1">
        <f>IFERROR(IF($AE1095&gt;$AE1094,VLOOKUP($AC1095+AT$1,STOCK!$F$10:$AB$209,17,0),IF($AE1095=$AE1094,(IF(BT1094&gt;=1,BT1094-COUNTIFS($AE1094:$AE1094,$AC1095,AT1094:AT1094,$AI$2),0)),0)),0)</f>
        <v>0</v>
      </c>
      <c r="BU1095" s="1">
        <f>IFERROR(IF($AE1095&gt;$AE1094,VLOOKUP($AC1095+AU$1,STOCK!$F$10:$AB$209,17,0),IF($AE1095=$AE1094,(IF(BU1094&gt;=1,BU1094-COUNTIFS($AE1094:$AE1094,$AC1095,AU1094:AU1094,$AI$2),0)),0)),0)</f>
        <v>0</v>
      </c>
      <c r="BV1095" s="1">
        <f>IFERROR(IF($AE1095&gt;$AE1094,VLOOKUP($AC1095+AV$1,STOCK!$F$10:$AB$209,17,0),IF($AE1095=$AE1094,(IF(BV1094&gt;=1,BV1094-COUNTIFS($AE1094:$AE1094,$AC1095,AV1094:AV1094,$AI$2),0)),0)),0)</f>
        <v>0</v>
      </c>
      <c r="BW1095" s="1">
        <f>IFERROR(IF($AE1095&gt;$AE1094,VLOOKUP($AC1095+AW$1,STOCK!$F$10:$AB$209,17,0),IF($AE1095=$AE1094,(IF(BW1094&gt;=1,BW1094-COUNTIFS($AE1094:$AE1094,$AC1095,AW1094:AW1094,$AI$2),0)),0)),0)</f>
        <v>0</v>
      </c>
      <c r="BX1095" s="1">
        <f>IFERROR(IF($AE1095&gt;$AE1094,VLOOKUP($AC1095+AX$1,STOCK!$F$10:$AB$209,17,0),IF($AE1095=$AE1094,(IF(BX1094&gt;=1,BX1094-COUNTIFS($AE1094:$AE1094,$AC1095,AX1094:AX1094,$AI$2),0)),0)),0)</f>
        <v>0</v>
      </c>
    </row>
    <row r="1096" spans="29:76" x14ac:dyDescent="0.25">
      <c r="AC1096" s="1">
        <f t="shared" si="260"/>
        <v>0</v>
      </c>
      <c r="AD1096" s="1">
        <f>IFERROR(IF(LEN(AK1096)&gt;=1,VLOOKUP(HLOOKUP(AK1096,PROFILE!$K$5:$V$8,4,0),PROFILE!$F$1:$G$3,2,0),0),0)</f>
        <v>0</v>
      </c>
      <c r="AE1096" s="1">
        <f t="shared" si="261"/>
        <v>0</v>
      </c>
      <c r="AF1096" s="1">
        <v>1083</v>
      </c>
      <c r="AI1096" s="1" t="str">
        <f>IFERROR(IF($AH1096&gt;=1,VLOOKUP($AG1096,STUDENT!$O$8:$Z$1507,3,0),""),"")</f>
        <v/>
      </c>
      <c r="AJ1096" s="1" t="str">
        <f>IFERROR(IF($AH1096&gt;=1,VLOOKUP($AG1096,STUDENT!$O$8:$Z$1507,4,0),""),"")</f>
        <v/>
      </c>
      <c r="AK1096" s="1" t="str">
        <f>IFERROR(IF($AH1096&gt;=1,VLOOKUP($AG1096,STUDENT!$O$8:$Z$1507,6,0),""),"")</f>
        <v/>
      </c>
      <c r="AL1096" s="1" t="str">
        <f t="shared" si="262"/>
        <v/>
      </c>
      <c r="AM1096" s="1" t="str">
        <f t="shared" si="263"/>
        <v/>
      </c>
      <c r="AN1096" s="1" t="str">
        <f t="shared" si="264"/>
        <v/>
      </c>
      <c r="AO1096" s="1" t="str">
        <f t="shared" si="265"/>
        <v/>
      </c>
      <c r="AP1096" s="1" t="str">
        <f t="shared" si="266"/>
        <v/>
      </c>
      <c r="AQ1096" s="1" t="str">
        <f t="shared" si="267"/>
        <v/>
      </c>
      <c r="AR1096" s="1" t="str">
        <f t="shared" si="268"/>
        <v/>
      </c>
      <c r="AS1096" s="1" t="str">
        <f t="shared" si="269"/>
        <v/>
      </c>
      <c r="AT1096" s="1" t="str">
        <f t="shared" si="270"/>
        <v/>
      </c>
      <c r="AU1096" s="1" t="str">
        <f t="shared" si="271"/>
        <v/>
      </c>
      <c r="AV1096" s="1" t="str">
        <f t="shared" si="272"/>
        <v/>
      </c>
      <c r="AW1096" s="1" t="str">
        <f t="shared" si="273"/>
        <v/>
      </c>
      <c r="AX1096" s="1" t="str">
        <f t="shared" si="274"/>
        <v/>
      </c>
      <c r="AY1096" s="1">
        <f>IFERROR(IF($AE1096&gt;$AE1095,VLOOKUP($AC1096+AL$1,STOCK!$F$10:$AB$209,16,0),IF($AE1096=$AE1095,(IF(AY1095&gt;=1,AY1095-COUNTIFS($AE1095:$AE1095,$AC1096,AL1095:AL1095,$AI$1),0)),0)),0)</f>
        <v>0</v>
      </c>
      <c r="AZ1096" s="1">
        <f>IFERROR(IF($AE1096&gt;$AE1095,VLOOKUP($AC1096+AM$1,STOCK!$F$10:$AB$209,16,0),IF($AE1096=$AE1095,(IF(AZ1095&gt;=1,AZ1095-COUNTIFS($AE1095:$AE1095,$AC1096,AM1095:AM1095,$AI$1),0)),0)),0)</f>
        <v>0</v>
      </c>
      <c r="BA1096" s="1">
        <f>IFERROR(IF($AE1096&gt;$AE1095,VLOOKUP($AC1096+AN$1,STOCK!$F$10:$AB$209,16,0),IF($AE1096=$AE1095,(IF(BA1095&gt;=1,BA1095-COUNTIFS($AE1095:$AE1095,$AC1096,AN1095:AN1095,$AI$1),0)),0)),0)</f>
        <v>0</v>
      </c>
      <c r="BB1096" s="1">
        <f>IFERROR(IF($AE1096&gt;$AE1095,VLOOKUP($AC1096+AO$1,STOCK!$F$10:$AB$209,16,0),IF($AE1096=$AE1095,(IF(BB1095&gt;=1,BB1095-COUNTIFS($AE1095:$AE1095,$AC1096,AO1095:AO1095,$AI$1),0)),0)),0)</f>
        <v>0</v>
      </c>
      <c r="BC1096" s="1">
        <f>IFERROR(IF($AE1096&gt;$AE1095,VLOOKUP($AC1096+AP$1,STOCK!$F$10:$AB$209,16,0),IF($AE1096=$AE1095,(IF(BC1095&gt;=1,BC1095-COUNTIFS($AE1095:$AE1095,$AC1096,AP1095:AP1095,$AI$1),0)),0)),0)</f>
        <v>0</v>
      </c>
      <c r="BD1096" s="1">
        <f>IFERROR(IF($AE1096&gt;$AE1095,VLOOKUP($AC1096+AQ$1,STOCK!$F$10:$AB$209,16,0),IF($AE1096=$AE1095,(IF(BD1095&gt;=1,BD1095-COUNTIFS($AE1095:$AE1095,$AC1096,AQ1095:AQ1095,$AI$1),0)),0)),0)</f>
        <v>0</v>
      </c>
      <c r="BE1096" s="1">
        <f>IFERROR(IF($AE1096&gt;$AE1095,VLOOKUP($AC1096+AR$1,STOCK!$F$10:$AB$209,16,0),IF($AE1096=$AE1095,(IF(BE1095&gt;=1,BE1095-COUNTIFS($AE1095:$AE1095,$AC1096,AR1095:AR1095,$AI$1),0)),0)),0)</f>
        <v>0</v>
      </c>
      <c r="BF1096" s="1">
        <f>IFERROR(IF($AE1096&gt;$AE1095,VLOOKUP($AC1096+AS$1,STOCK!$F$10:$AB$209,16,0),IF($AE1096=$AE1095,(IF(BF1095&gt;=1,BF1095-COUNTIFS($AE1095:$AE1095,$AC1096,AS1095:AS1095,$AI$1),0)),0)),0)</f>
        <v>0</v>
      </c>
      <c r="BG1096" s="1">
        <f>IFERROR(IF($AE1096&gt;$AE1095,VLOOKUP($AC1096+AT$1,STOCK!$F$10:$AB$209,16,0),IF($AE1096=$AE1095,(IF(BG1095&gt;=1,BG1095-COUNTIFS($AE1095:$AE1095,$AC1096,AT1095:AT1095,$AI$1),0)),0)),0)</f>
        <v>0</v>
      </c>
      <c r="BH1096" s="1">
        <f>IFERROR(IF($AE1096&gt;$AE1095,VLOOKUP($AC1096+AU$1,STOCK!$F$10:$AB$209,16,0),IF($AE1096=$AE1095,(IF(BH1095&gt;=1,BH1095-COUNTIFS($AE1095:$AE1095,$AC1096,AU1095:AU1095,$AI$1),0)),0)),0)</f>
        <v>0</v>
      </c>
      <c r="BI1096" s="1">
        <f>IFERROR(IF($AE1096&gt;$AE1095,VLOOKUP($AC1096+AV$1,STOCK!$F$10:$AB$209,16,0),IF($AE1096=$AE1095,(IF(BI1095&gt;=1,BI1095-COUNTIFS($AE1095:$AE1095,$AC1096,AV1095:AV1095,$AI$1),0)),0)),0)</f>
        <v>0</v>
      </c>
      <c r="BJ1096" s="1">
        <f>IFERROR(IF($AE1096&gt;$AE1095,VLOOKUP($AC1096+AW$1,STOCK!$F$10:$AB$209,16,0),IF($AE1096=$AE1095,(IF(BJ1095&gt;=1,BJ1095-COUNTIFS($AE1095:$AE1095,$AC1096,AW1095:AW1095,$AI$1),0)),0)),0)</f>
        <v>0</v>
      </c>
      <c r="BK1096" s="1">
        <f>IFERROR(IF($AE1096&gt;$AE1095,VLOOKUP($AC1096+AX$1,STOCK!$F$10:$AB$209,16,0),IF($AE1096=$AE1095,(IF(BK1095&gt;=1,BK1095-COUNTIFS($AE1095:$AE1095,$AC1096,AX1095:AX1095,$AI$1),0)),0)),0)</f>
        <v>0</v>
      </c>
      <c r="BL1096" s="1">
        <f>IFERROR(IF($AE1096&gt;$AE1095,VLOOKUP($AC1096+AL$1,STOCK!$F$10:$AB$209,17,0),IF($AE1096=$AE1095,(IF(BL1095&gt;=1,BL1095-COUNTIFS($AE1095:$AE1095,$AC1096,AL1095:AL1095,$AI$2),0)),0)),0)</f>
        <v>0</v>
      </c>
      <c r="BM1096" s="1">
        <f>IFERROR(IF($AE1096&gt;$AE1095,VLOOKUP($AC1096+AM$1,STOCK!$F$10:$AB$209,17,0),IF($AE1096=$AE1095,(IF(BM1095&gt;=1,BM1095-COUNTIFS($AE1095:$AE1095,$AC1096,AM1095:AM1095,$AI$2),0)),0)),0)</f>
        <v>0</v>
      </c>
      <c r="BN1096" s="1">
        <f>IFERROR(IF($AE1096&gt;$AE1095,VLOOKUP($AC1096+AN$1,STOCK!$F$10:$AB$209,17,0),IF($AE1096=$AE1095,(IF(BN1095&gt;=1,BN1095-COUNTIFS($AE1095:$AE1095,$AC1096,AN1095:AN1095,$AI$2),0)),0)),0)</f>
        <v>0</v>
      </c>
      <c r="BO1096" s="1">
        <f>IFERROR(IF($AE1096&gt;$AE1095,VLOOKUP($AC1096+AO$1,STOCK!$F$10:$AB$209,17,0),IF($AE1096=$AE1095,(IF(BO1095&gt;=1,BO1095-COUNTIFS($AE1095:$AE1095,$AC1096,AO1095:AO1095,$AI$2),0)),0)),0)</f>
        <v>0</v>
      </c>
      <c r="BP1096" s="1">
        <f>IFERROR(IF($AE1096&gt;$AE1095,VLOOKUP($AC1096+AP$1,STOCK!$F$10:$AB$209,17,0),IF($AE1096=$AE1095,(IF(BP1095&gt;=1,BP1095-COUNTIFS($AE1095:$AE1095,$AC1096,AP1095:AP1095,$AI$2),0)),0)),0)</f>
        <v>0</v>
      </c>
      <c r="BQ1096" s="1">
        <f>IFERROR(IF($AE1096&gt;$AE1095,VLOOKUP($AC1096+AQ$1,STOCK!$F$10:$AB$209,17,0),IF($AE1096=$AE1095,(IF(BQ1095&gt;=1,BQ1095-COUNTIFS($AE1095:$AE1095,$AC1096,AQ1095:AQ1095,$AI$2),0)),0)),0)</f>
        <v>0</v>
      </c>
      <c r="BR1096" s="1">
        <f>IFERROR(IF($AE1096&gt;$AE1095,VLOOKUP($AC1096+AR$1,STOCK!$F$10:$AB$209,17,0),IF($AE1096=$AE1095,(IF(BR1095&gt;=1,BR1095-COUNTIFS($AE1095:$AE1095,$AC1096,AR1095:AR1095,$AI$2),0)),0)),0)</f>
        <v>0</v>
      </c>
      <c r="BS1096" s="1">
        <f>IFERROR(IF($AE1096&gt;$AE1095,VLOOKUP($AC1096+AS$1,STOCK!$F$10:$AB$209,17,0),IF($AE1096=$AE1095,(IF(BS1095&gt;=1,BS1095-COUNTIFS($AE1095:$AE1095,$AC1096,AS1095:AS1095,$AI$2),0)),0)),0)</f>
        <v>0</v>
      </c>
      <c r="BT1096" s="1">
        <f>IFERROR(IF($AE1096&gt;$AE1095,VLOOKUP($AC1096+AT$1,STOCK!$F$10:$AB$209,17,0),IF($AE1096=$AE1095,(IF(BT1095&gt;=1,BT1095-COUNTIFS($AE1095:$AE1095,$AC1096,AT1095:AT1095,$AI$2),0)),0)),0)</f>
        <v>0</v>
      </c>
      <c r="BU1096" s="1">
        <f>IFERROR(IF($AE1096&gt;$AE1095,VLOOKUP($AC1096+AU$1,STOCK!$F$10:$AB$209,17,0),IF($AE1096=$AE1095,(IF(BU1095&gt;=1,BU1095-COUNTIFS($AE1095:$AE1095,$AC1096,AU1095:AU1095,$AI$2),0)),0)),0)</f>
        <v>0</v>
      </c>
      <c r="BV1096" s="1">
        <f>IFERROR(IF($AE1096&gt;$AE1095,VLOOKUP($AC1096+AV$1,STOCK!$F$10:$AB$209,17,0),IF($AE1096=$AE1095,(IF(BV1095&gt;=1,BV1095-COUNTIFS($AE1095:$AE1095,$AC1096,AV1095:AV1095,$AI$2),0)),0)),0)</f>
        <v>0</v>
      </c>
      <c r="BW1096" s="1">
        <f>IFERROR(IF($AE1096&gt;$AE1095,VLOOKUP($AC1096+AW$1,STOCK!$F$10:$AB$209,17,0),IF($AE1096=$AE1095,(IF(BW1095&gt;=1,BW1095-COUNTIFS($AE1095:$AE1095,$AC1096,AW1095:AW1095,$AI$2),0)),0)),0)</f>
        <v>0</v>
      </c>
      <c r="BX1096" s="1">
        <f>IFERROR(IF($AE1096&gt;$AE1095,VLOOKUP($AC1096+AX$1,STOCK!$F$10:$AB$209,17,0),IF($AE1096=$AE1095,(IF(BX1095&gt;=1,BX1095-COUNTIFS($AE1095:$AE1095,$AC1096,AX1095:AX1095,$AI$2),0)),0)),0)</f>
        <v>0</v>
      </c>
    </row>
    <row r="1097" spans="29:76" x14ac:dyDescent="0.25">
      <c r="AC1097" s="1">
        <f t="shared" si="260"/>
        <v>0</v>
      </c>
      <c r="AD1097" s="1">
        <f>IFERROR(IF(LEN(AK1097)&gt;=1,VLOOKUP(HLOOKUP(AK1097,PROFILE!$K$5:$V$8,4,0),PROFILE!$F$1:$G$3,2,0),0),0)</f>
        <v>0</v>
      </c>
      <c r="AE1097" s="1">
        <f t="shared" si="261"/>
        <v>0</v>
      </c>
      <c r="AF1097" s="1">
        <v>1084</v>
      </c>
      <c r="AI1097" s="1" t="str">
        <f>IFERROR(IF($AH1097&gt;=1,VLOOKUP($AG1097,STUDENT!$O$8:$Z$1507,3,0),""),"")</f>
        <v/>
      </c>
      <c r="AJ1097" s="1" t="str">
        <f>IFERROR(IF($AH1097&gt;=1,VLOOKUP($AG1097,STUDENT!$O$8:$Z$1507,4,0),""),"")</f>
        <v/>
      </c>
      <c r="AK1097" s="1" t="str">
        <f>IFERROR(IF($AH1097&gt;=1,VLOOKUP($AG1097,STUDENT!$O$8:$Z$1507,6,0),""),"")</f>
        <v/>
      </c>
      <c r="AL1097" s="1" t="str">
        <f t="shared" si="262"/>
        <v/>
      </c>
      <c r="AM1097" s="1" t="str">
        <f t="shared" si="263"/>
        <v/>
      </c>
      <c r="AN1097" s="1" t="str">
        <f t="shared" si="264"/>
        <v/>
      </c>
      <c r="AO1097" s="1" t="str">
        <f t="shared" si="265"/>
        <v/>
      </c>
      <c r="AP1097" s="1" t="str">
        <f t="shared" si="266"/>
        <v/>
      </c>
      <c r="AQ1097" s="1" t="str">
        <f t="shared" si="267"/>
        <v/>
      </c>
      <c r="AR1097" s="1" t="str">
        <f t="shared" si="268"/>
        <v/>
      </c>
      <c r="AS1097" s="1" t="str">
        <f t="shared" si="269"/>
        <v/>
      </c>
      <c r="AT1097" s="1" t="str">
        <f t="shared" si="270"/>
        <v/>
      </c>
      <c r="AU1097" s="1" t="str">
        <f t="shared" si="271"/>
        <v/>
      </c>
      <c r="AV1097" s="1" t="str">
        <f t="shared" si="272"/>
        <v/>
      </c>
      <c r="AW1097" s="1" t="str">
        <f t="shared" si="273"/>
        <v/>
      </c>
      <c r="AX1097" s="1" t="str">
        <f t="shared" si="274"/>
        <v/>
      </c>
      <c r="AY1097" s="1">
        <f>IFERROR(IF($AE1097&gt;$AE1096,VLOOKUP($AC1097+AL$1,STOCK!$F$10:$AB$209,16,0),IF($AE1097=$AE1096,(IF(AY1096&gt;=1,AY1096-COUNTIFS($AE1096:$AE1096,$AC1097,AL1096:AL1096,$AI$1),0)),0)),0)</f>
        <v>0</v>
      </c>
      <c r="AZ1097" s="1">
        <f>IFERROR(IF($AE1097&gt;$AE1096,VLOOKUP($AC1097+AM$1,STOCK!$F$10:$AB$209,16,0),IF($AE1097=$AE1096,(IF(AZ1096&gt;=1,AZ1096-COUNTIFS($AE1096:$AE1096,$AC1097,AM1096:AM1096,$AI$1),0)),0)),0)</f>
        <v>0</v>
      </c>
      <c r="BA1097" s="1">
        <f>IFERROR(IF($AE1097&gt;$AE1096,VLOOKUP($AC1097+AN$1,STOCK!$F$10:$AB$209,16,0),IF($AE1097=$AE1096,(IF(BA1096&gt;=1,BA1096-COUNTIFS($AE1096:$AE1096,$AC1097,AN1096:AN1096,$AI$1),0)),0)),0)</f>
        <v>0</v>
      </c>
      <c r="BB1097" s="1">
        <f>IFERROR(IF($AE1097&gt;$AE1096,VLOOKUP($AC1097+AO$1,STOCK!$F$10:$AB$209,16,0),IF($AE1097=$AE1096,(IF(BB1096&gt;=1,BB1096-COUNTIFS($AE1096:$AE1096,$AC1097,AO1096:AO1096,$AI$1),0)),0)),0)</f>
        <v>0</v>
      </c>
      <c r="BC1097" s="1">
        <f>IFERROR(IF($AE1097&gt;$AE1096,VLOOKUP($AC1097+AP$1,STOCK!$F$10:$AB$209,16,0),IF($AE1097=$AE1096,(IF(BC1096&gt;=1,BC1096-COUNTIFS($AE1096:$AE1096,$AC1097,AP1096:AP1096,$AI$1),0)),0)),0)</f>
        <v>0</v>
      </c>
      <c r="BD1097" s="1">
        <f>IFERROR(IF($AE1097&gt;$AE1096,VLOOKUP($AC1097+AQ$1,STOCK!$F$10:$AB$209,16,0),IF($AE1097=$AE1096,(IF(BD1096&gt;=1,BD1096-COUNTIFS($AE1096:$AE1096,$AC1097,AQ1096:AQ1096,$AI$1),0)),0)),0)</f>
        <v>0</v>
      </c>
      <c r="BE1097" s="1">
        <f>IFERROR(IF($AE1097&gt;$AE1096,VLOOKUP($AC1097+AR$1,STOCK!$F$10:$AB$209,16,0),IF($AE1097=$AE1096,(IF(BE1096&gt;=1,BE1096-COUNTIFS($AE1096:$AE1096,$AC1097,AR1096:AR1096,$AI$1),0)),0)),0)</f>
        <v>0</v>
      </c>
      <c r="BF1097" s="1">
        <f>IFERROR(IF($AE1097&gt;$AE1096,VLOOKUP($AC1097+AS$1,STOCK!$F$10:$AB$209,16,0),IF($AE1097=$AE1096,(IF(BF1096&gt;=1,BF1096-COUNTIFS($AE1096:$AE1096,$AC1097,AS1096:AS1096,$AI$1),0)),0)),0)</f>
        <v>0</v>
      </c>
      <c r="BG1097" s="1">
        <f>IFERROR(IF($AE1097&gt;$AE1096,VLOOKUP($AC1097+AT$1,STOCK!$F$10:$AB$209,16,0),IF($AE1097=$AE1096,(IF(BG1096&gt;=1,BG1096-COUNTIFS($AE1096:$AE1096,$AC1097,AT1096:AT1096,$AI$1),0)),0)),0)</f>
        <v>0</v>
      </c>
      <c r="BH1097" s="1">
        <f>IFERROR(IF($AE1097&gt;$AE1096,VLOOKUP($AC1097+AU$1,STOCK!$F$10:$AB$209,16,0),IF($AE1097=$AE1096,(IF(BH1096&gt;=1,BH1096-COUNTIFS($AE1096:$AE1096,$AC1097,AU1096:AU1096,$AI$1),0)),0)),0)</f>
        <v>0</v>
      </c>
      <c r="BI1097" s="1">
        <f>IFERROR(IF($AE1097&gt;$AE1096,VLOOKUP($AC1097+AV$1,STOCK!$F$10:$AB$209,16,0),IF($AE1097=$AE1096,(IF(BI1096&gt;=1,BI1096-COUNTIFS($AE1096:$AE1096,$AC1097,AV1096:AV1096,$AI$1),0)),0)),0)</f>
        <v>0</v>
      </c>
      <c r="BJ1097" s="1">
        <f>IFERROR(IF($AE1097&gt;$AE1096,VLOOKUP($AC1097+AW$1,STOCK!$F$10:$AB$209,16,0),IF($AE1097=$AE1096,(IF(BJ1096&gt;=1,BJ1096-COUNTIFS($AE1096:$AE1096,$AC1097,AW1096:AW1096,$AI$1),0)),0)),0)</f>
        <v>0</v>
      </c>
      <c r="BK1097" s="1">
        <f>IFERROR(IF($AE1097&gt;$AE1096,VLOOKUP($AC1097+AX$1,STOCK!$F$10:$AB$209,16,0),IF($AE1097=$AE1096,(IF(BK1096&gt;=1,BK1096-COUNTIFS($AE1096:$AE1096,$AC1097,AX1096:AX1096,$AI$1),0)),0)),0)</f>
        <v>0</v>
      </c>
      <c r="BL1097" s="1">
        <f>IFERROR(IF($AE1097&gt;$AE1096,VLOOKUP($AC1097+AL$1,STOCK!$F$10:$AB$209,17,0),IF($AE1097=$AE1096,(IF(BL1096&gt;=1,BL1096-COUNTIFS($AE1096:$AE1096,$AC1097,AL1096:AL1096,$AI$2),0)),0)),0)</f>
        <v>0</v>
      </c>
      <c r="BM1097" s="1">
        <f>IFERROR(IF($AE1097&gt;$AE1096,VLOOKUP($AC1097+AM$1,STOCK!$F$10:$AB$209,17,0),IF($AE1097=$AE1096,(IF(BM1096&gt;=1,BM1096-COUNTIFS($AE1096:$AE1096,$AC1097,AM1096:AM1096,$AI$2),0)),0)),0)</f>
        <v>0</v>
      </c>
      <c r="BN1097" s="1">
        <f>IFERROR(IF($AE1097&gt;$AE1096,VLOOKUP($AC1097+AN$1,STOCK!$F$10:$AB$209,17,0),IF($AE1097=$AE1096,(IF(BN1096&gt;=1,BN1096-COUNTIFS($AE1096:$AE1096,$AC1097,AN1096:AN1096,$AI$2),0)),0)),0)</f>
        <v>0</v>
      </c>
      <c r="BO1097" s="1">
        <f>IFERROR(IF($AE1097&gt;$AE1096,VLOOKUP($AC1097+AO$1,STOCK!$F$10:$AB$209,17,0),IF($AE1097=$AE1096,(IF(BO1096&gt;=1,BO1096-COUNTIFS($AE1096:$AE1096,$AC1097,AO1096:AO1096,$AI$2),0)),0)),0)</f>
        <v>0</v>
      </c>
      <c r="BP1097" s="1">
        <f>IFERROR(IF($AE1097&gt;$AE1096,VLOOKUP($AC1097+AP$1,STOCK!$F$10:$AB$209,17,0),IF($AE1097=$AE1096,(IF(BP1096&gt;=1,BP1096-COUNTIFS($AE1096:$AE1096,$AC1097,AP1096:AP1096,$AI$2),0)),0)),0)</f>
        <v>0</v>
      </c>
      <c r="BQ1097" s="1">
        <f>IFERROR(IF($AE1097&gt;$AE1096,VLOOKUP($AC1097+AQ$1,STOCK!$F$10:$AB$209,17,0),IF($AE1097=$AE1096,(IF(BQ1096&gt;=1,BQ1096-COUNTIFS($AE1096:$AE1096,$AC1097,AQ1096:AQ1096,$AI$2),0)),0)),0)</f>
        <v>0</v>
      </c>
      <c r="BR1097" s="1">
        <f>IFERROR(IF($AE1097&gt;$AE1096,VLOOKUP($AC1097+AR$1,STOCK!$F$10:$AB$209,17,0),IF($AE1097=$AE1096,(IF(BR1096&gt;=1,BR1096-COUNTIFS($AE1096:$AE1096,$AC1097,AR1096:AR1096,$AI$2),0)),0)),0)</f>
        <v>0</v>
      </c>
      <c r="BS1097" s="1">
        <f>IFERROR(IF($AE1097&gt;$AE1096,VLOOKUP($AC1097+AS$1,STOCK!$F$10:$AB$209,17,0),IF($AE1097=$AE1096,(IF(BS1096&gt;=1,BS1096-COUNTIFS($AE1096:$AE1096,$AC1097,AS1096:AS1096,$AI$2),0)),0)),0)</f>
        <v>0</v>
      </c>
      <c r="BT1097" s="1">
        <f>IFERROR(IF($AE1097&gt;$AE1096,VLOOKUP($AC1097+AT$1,STOCK!$F$10:$AB$209,17,0),IF($AE1097=$AE1096,(IF(BT1096&gt;=1,BT1096-COUNTIFS($AE1096:$AE1096,$AC1097,AT1096:AT1096,$AI$2),0)),0)),0)</f>
        <v>0</v>
      </c>
      <c r="BU1097" s="1">
        <f>IFERROR(IF($AE1097&gt;$AE1096,VLOOKUP($AC1097+AU$1,STOCK!$F$10:$AB$209,17,0),IF($AE1097=$AE1096,(IF(BU1096&gt;=1,BU1096-COUNTIFS($AE1096:$AE1096,$AC1097,AU1096:AU1096,$AI$2),0)),0)),0)</f>
        <v>0</v>
      </c>
      <c r="BV1097" s="1">
        <f>IFERROR(IF($AE1097&gt;$AE1096,VLOOKUP($AC1097+AV$1,STOCK!$F$10:$AB$209,17,0),IF($AE1097=$AE1096,(IF(BV1096&gt;=1,BV1096-COUNTIFS($AE1096:$AE1096,$AC1097,AV1096:AV1096,$AI$2),0)),0)),0)</f>
        <v>0</v>
      </c>
      <c r="BW1097" s="1">
        <f>IFERROR(IF($AE1097&gt;$AE1096,VLOOKUP($AC1097+AW$1,STOCK!$F$10:$AB$209,17,0),IF($AE1097=$AE1096,(IF(BW1096&gt;=1,BW1096-COUNTIFS($AE1096:$AE1096,$AC1097,AW1096:AW1096,$AI$2),0)),0)),0)</f>
        <v>0</v>
      </c>
      <c r="BX1097" s="1">
        <f>IFERROR(IF($AE1097&gt;$AE1096,VLOOKUP($AC1097+AX$1,STOCK!$F$10:$AB$209,17,0),IF($AE1097=$AE1096,(IF(BX1096&gt;=1,BX1096-COUNTIFS($AE1096:$AE1096,$AC1097,AX1096:AX1096,$AI$2),0)),0)),0)</f>
        <v>0</v>
      </c>
    </row>
    <row r="1098" spans="29:76" x14ac:dyDescent="0.25">
      <c r="AC1098" s="1">
        <f t="shared" si="260"/>
        <v>0</v>
      </c>
      <c r="AD1098" s="1">
        <f>IFERROR(IF(LEN(AK1098)&gt;=1,VLOOKUP(HLOOKUP(AK1098,PROFILE!$K$5:$V$8,4,0),PROFILE!$F$1:$G$3,2,0),0),0)</f>
        <v>0</v>
      </c>
      <c r="AE1098" s="1">
        <f t="shared" si="261"/>
        <v>0</v>
      </c>
      <c r="AF1098" s="1">
        <v>1085</v>
      </c>
      <c r="AI1098" s="1" t="str">
        <f>IFERROR(IF($AH1098&gt;=1,VLOOKUP($AG1098,STUDENT!$O$8:$Z$1507,3,0),""),"")</f>
        <v/>
      </c>
      <c r="AJ1098" s="1" t="str">
        <f>IFERROR(IF($AH1098&gt;=1,VLOOKUP($AG1098,STUDENT!$O$8:$Z$1507,4,0),""),"")</f>
        <v/>
      </c>
      <c r="AK1098" s="1" t="str">
        <f>IFERROR(IF($AH1098&gt;=1,VLOOKUP($AG1098,STUDENT!$O$8:$Z$1507,6,0),""),"")</f>
        <v/>
      </c>
      <c r="AL1098" s="1" t="str">
        <f t="shared" si="262"/>
        <v/>
      </c>
      <c r="AM1098" s="1" t="str">
        <f t="shared" si="263"/>
        <v/>
      </c>
      <c r="AN1098" s="1" t="str">
        <f t="shared" si="264"/>
        <v/>
      </c>
      <c r="AO1098" s="1" t="str">
        <f t="shared" si="265"/>
        <v/>
      </c>
      <c r="AP1098" s="1" t="str">
        <f t="shared" si="266"/>
        <v/>
      </c>
      <c r="AQ1098" s="1" t="str">
        <f t="shared" si="267"/>
        <v/>
      </c>
      <c r="AR1098" s="1" t="str">
        <f t="shared" si="268"/>
        <v/>
      </c>
      <c r="AS1098" s="1" t="str">
        <f t="shared" si="269"/>
        <v/>
      </c>
      <c r="AT1098" s="1" t="str">
        <f t="shared" si="270"/>
        <v/>
      </c>
      <c r="AU1098" s="1" t="str">
        <f t="shared" si="271"/>
        <v/>
      </c>
      <c r="AV1098" s="1" t="str">
        <f t="shared" si="272"/>
        <v/>
      </c>
      <c r="AW1098" s="1" t="str">
        <f t="shared" si="273"/>
        <v/>
      </c>
      <c r="AX1098" s="1" t="str">
        <f t="shared" si="274"/>
        <v/>
      </c>
      <c r="AY1098" s="1">
        <f>IFERROR(IF($AE1098&gt;$AE1097,VLOOKUP($AC1098+AL$1,STOCK!$F$10:$AB$209,16,0),IF($AE1098=$AE1097,(IF(AY1097&gt;=1,AY1097-COUNTIFS($AE1097:$AE1097,$AC1098,AL1097:AL1097,$AI$1),0)),0)),0)</f>
        <v>0</v>
      </c>
      <c r="AZ1098" s="1">
        <f>IFERROR(IF($AE1098&gt;$AE1097,VLOOKUP($AC1098+AM$1,STOCK!$F$10:$AB$209,16,0),IF($AE1098=$AE1097,(IF(AZ1097&gt;=1,AZ1097-COUNTIFS($AE1097:$AE1097,$AC1098,AM1097:AM1097,$AI$1),0)),0)),0)</f>
        <v>0</v>
      </c>
      <c r="BA1098" s="1">
        <f>IFERROR(IF($AE1098&gt;$AE1097,VLOOKUP($AC1098+AN$1,STOCK!$F$10:$AB$209,16,0),IF($AE1098=$AE1097,(IF(BA1097&gt;=1,BA1097-COUNTIFS($AE1097:$AE1097,$AC1098,AN1097:AN1097,$AI$1),0)),0)),0)</f>
        <v>0</v>
      </c>
      <c r="BB1098" s="1">
        <f>IFERROR(IF($AE1098&gt;$AE1097,VLOOKUP($AC1098+AO$1,STOCK!$F$10:$AB$209,16,0),IF($AE1098=$AE1097,(IF(BB1097&gt;=1,BB1097-COUNTIFS($AE1097:$AE1097,$AC1098,AO1097:AO1097,$AI$1),0)),0)),0)</f>
        <v>0</v>
      </c>
      <c r="BC1098" s="1">
        <f>IFERROR(IF($AE1098&gt;$AE1097,VLOOKUP($AC1098+AP$1,STOCK!$F$10:$AB$209,16,0),IF($AE1098=$AE1097,(IF(BC1097&gt;=1,BC1097-COUNTIFS($AE1097:$AE1097,$AC1098,AP1097:AP1097,$AI$1),0)),0)),0)</f>
        <v>0</v>
      </c>
      <c r="BD1098" s="1">
        <f>IFERROR(IF($AE1098&gt;$AE1097,VLOOKUP($AC1098+AQ$1,STOCK!$F$10:$AB$209,16,0),IF($AE1098=$AE1097,(IF(BD1097&gt;=1,BD1097-COUNTIFS($AE1097:$AE1097,$AC1098,AQ1097:AQ1097,$AI$1),0)),0)),0)</f>
        <v>0</v>
      </c>
      <c r="BE1098" s="1">
        <f>IFERROR(IF($AE1098&gt;$AE1097,VLOOKUP($AC1098+AR$1,STOCK!$F$10:$AB$209,16,0),IF($AE1098=$AE1097,(IF(BE1097&gt;=1,BE1097-COUNTIFS($AE1097:$AE1097,$AC1098,AR1097:AR1097,$AI$1),0)),0)),0)</f>
        <v>0</v>
      </c>
      <c r="BF1098" s="1">
        <f>IFERROR(IF($AE1098&gt;$AE1097,VLOOKUP($AC1098+AS$1,STOCK!$F$10:$AB$209,16,0),IF($AE1098=$AE1097,(IF(BF1097&gt;=1,BF1097-COUNTIFS($AE1097:$AE1097,$AC1098,AS1097:AS1097,$AI$1),0)),0)),0)</f>
        <v>0</v>
      </c>
      <c r="BG1098" s="1">
        <f>IFERROR(IF($AE1098&gt;$AE1097,VLOOKUP($AC1098+AT$1,STOCK!$F$10:$AB$209,16,0),IF($AE1098=$AE1097,(IF(BG1097&gt;=1,BG1097-COUNTIFS($AE1097:$AE1097,$AC1098,AT1097:AT1097,$AI$1),0)),0)),0)</f>
        <v>0</v>
      </c>
      <c r="BH1098" s="1">
        <f>IFERROR(IF($AE1098&gt;$AE1097,VLOOKUP($AC1098+AU$1,STOCK!$F$10:$AB$209,16,0),IF($AE1098=$AE1097,(IF(BH1097&gt;=1,BH1097-COUNTIFS($AE1097:$AE1097,$AC1098,AU1097:AU1097,$AI$1),0)),0)),0)</f>
        <v>0</v>
      </c>
      <c r="BI1098" s="1">
        <f>IFERROR(IF($AE1098&gt;$AE1097,VLOOKUP($AC1098+AV$1,STOCK!$F$10:$AB$209,16,0),IF($AE1098=$AE1097,(IF(BI1097&gt;=1,BI1097-COUNTIFS($AE1097:$AE1097,$AC1098,AV1097:AV1097,$AI$1),0)),0)),0)</f>
        <v>0</v>
      </c>
      <c r="BJ1098" s="1">
        <f>IFERROR(IF($AE1098&gt;$AE1097,VLOOKUP($AC1098+AW$1,STOCK!$F$10:$AB$209,16,0),IF($AE1098=$AE1097,(IF(BJ1097&gt;=1,BJ1097-COUNTIFS($AE1097:$AE1097,$AC1098,AW1097:AW1097,$AI$1),0)),0)),0)</f>
        <v>0</v>
      </c>
      <c r="BK1098" s="1">
        <f>IFERROR(IF($AE1098&gt;$AE1097,VLOOKUP($AC1098+AX$1,STOCK!$F$10:$AB$209,16,0),IF($AE1098=$AE1097,(IF(BK1097&gt;=1,BK1097-COUNTIFS($AE1097:$AE1097,$AC1098,AX1097:AX1097,$AI$1),0)),0)),0)</f>
        <v>0</v>
      </c>
      <c r="BL1098" s="1">
        <f>IFERROR(IF($AE1098&gt;$AE1097,VLOOKUP($AC1098+AL$1,STOCK!$F$10:$AB$209,17,0),IF($AE1098=$AE1097,(IF(BL1097&gt;=1,BL1097-COUNTIFS($AE1097:$AE1097,$AC1098,AL1097:AL1097,$AI$2),0)),0)),0)</f>
        <v>0</v>
      </c>
      <c r="BM1098" s="1">
        <f>IFERROR(IF($AE1098&gt;$AE1097,VLOOKUP($AC1098+AM$1,STOCK!$F$10:$AB$209,17,0),IF($AE1098=$AE1097,(IF(BM1097&gt;=1,BM1097-COUNTIFS($AE1097:$AE1097,$AC1098,AM1097:AM1097,$AI$2),0)),0)),0)</f>
        <v>0</v>
      </c>
      <c r="BN1098" s="1">
        <f>IFERROR(IF($AE1098&gt;$AE1097,VLOOKUP($AC1098+AN$1,STOCK!$F$10:$AB$209,17,0),IF($AE1098=$AE1097,(IF(BN1097&gt;=1,BN1097-COUNTIFS($AE1097:$AE1097,$AC1098,AN1097:AN1097,$AI$2),0)),0)),0)</f>
        <v>0</v>
      </c>
      <c r="BO1098" s="1">
        <f>IFERROR(IF($AE1098&gt;$AE1097,VLOOKUP($AC1098+AO$1,STOCK!$F$10:$AB$209,17,0),IF($AE1098=$AE1097,(IF(BO1097&gt;=1,BO1097-COUNTIFS($AE1097:$AE1097,$AC1098,AO1097:AO1097,$AI$2),0)),0)),0)</f>
        <v>0</v>
      </c>
      <c r="BP1098" s="1">
        <f>IFERROR(IF($AE1098&gt;$AE1097,VLOOKUP($AC1098+AP$1,STOCK!$F$10:$AB$209,17,0),IF($AE1098=$AE1097,(IF(BP1097&gt;=1,BP1097-COUNTIFS($AE1097:$AE1097,$AC1098,AP1097:AP1097,$AI$2),0)),0)),0)</f>
        <v>0</v>
      </c>
      <c r="BQ1098" s="1">
        <f>IFERROR(IF($AE1098&gt;$AE1097,VLOOKUP($AC1098+AQ$1,STOCK!$F$10:$AB$209,17,0),IF($AE1098=$AE1097,(IF(BQ1097&gt;=1,BQ1097-COUNTIFS($AE1097:$AE1097,$AC1098,AQ1097:AQ1097,$AI$2),0)),0)),0)</f>
        <v>0</v>
      </c>
      <c r="BR1098" s="1">
        <f>IFERROR(IF($AE1098&gt;$AE1097,VLOOKUP($AC1098+AR$1,STOCK!$F$10:$AB$209,17,0),IF($AE1098=$AE1097,(IF(BR1097&gt;=1,BR1097-COUNTIFS($AE1097:$AE1097,$AC1098,AR1097:AR1097,$AI$2),0)),0)),0)</f>
        <v>0</v>
      </c>
      <c r="BS1098" s="1">
        <f>IFERROR(IF($AE1098&gt;$AE1097,VLOOKUP($AC1098+AS$1,STOCK!$F$10:$AB$209,17,0),IF($AE1098=$AE1097,(IF(BS1097&gt;=1,BS1097-COUNTIFS($AE1097:$AE1097,$AC1098,AS1097:AS1097,$AI$2),0)),0)),0)</f>
        <v>0</v>
      </c>
      <c r="BT1098" s="1">
        <f>IFERROR(IF($AE1098&gt;$AE1097,VLOOKUP($AC1098+AT$1,STOCK!$F$10:$AB$209,17,0),IF($AE1098=$AE1097,(IF(BT1097&gt;=1,BT1097-COUNTIFS($AE1097:$AE1097,$AC1098,AT1097:AT1097,$AI$2),0)),0)),0)</f>
        <v>0</v>
      </c>
      <c r="BU1098" s="1">
        <f>IFERROR(IF($AE1098&gt;$AE1097,VLOOKUP($AC1098+AU$1,STOCK!$F$10:$AB$209,17,0),IF($AE1098=$AE1097,(IF(BU1097&gt;=1,BU1097-COUNTIFS($AE1097:$AE1097,$AC1098,AU1097:AU1097,$AI$2),0)),0)),0)</f>
        <v>0</v>
      </c>
      <c r="BV1098" s="1">
        <f>IFERROR(IF($AE1098&gt;$AE1097,VLOOKUP($AC1098+AV$1,STOCK!$F$10:$AB$209,17,0),IF($AE1098=$AE1097,(IF(BV1097&gt;=1,BV1097-COUNTIFS($AE1097:$AE1097,$AC1098,AV1097:AV1097,$AI$2),0)),0)),0)</f>
        <v>0</v>
      </c>
      <c r="BW1098" s="1">
        <f>IFERROR(IF($AE1098&gt;$AE1097,VLOOKUP($AC1098+AW$1,STOCK!$F$10:$AB$209,17,0),IF($AE1098=$AE1097,(IF(BW1097&gt;=1,BW1097-COUNTIFS($AE1097:$AE1097,$AC1098,AW1097:AW1097,$AI$2),0)),0)),0)</f>
        <v>0</v>
      </c>
      <c r="BX1098" s="1">
        <f>IFERROR(IF($AE1098&gt;$AE1097,VLOOKUP($AC1098+AX$1,STOCK!$F$10:$AB$209,17,0),IF($AE1098=$AE1097,(IF(BX1097&gt;=1,BX1097-COUNTIFS($AE1097:$AE1097,$AC1098,AX1097:AX1097,$AI$2),0)),0)),0)</f>
        <v>0</v>
      </c>
    </row>
    <row r="1099" spans="29:76" x14ac:dyDescent="0.25">
      <c r="AC1099" s="1">
        <f t="shared" si="260"/>
        <v>0</v>
      </c>
      <c r="AD1099" s="1">
        <f>IFERROR(IF(LEN(AK1099)&gt;=1,VLOOKUP(HLOOKUP(AK1099,PROFILE!$K$5:$V$8,4,0),PROFILE!$F$1:$G$3,2,0),0),0)</f>
        <v>0</v>
      </c>
      <c r="AE1099" s="1">
        <f t="shared" si="261"/>
        <v>0</v>
      </c>
      <c r="AF1099" s="1">
        <v>1086</v>
      </c>
      <c r="AI1099" s="1" t="str">
        <f>IFERROR(IF($AH1099&gt;=1,VLOOKUP($AG1099,STUDENT!$O$8:$Z$1507,3,0),""),"")</f>
        <v/>
      </c>
      <c r="AJ1099" s="1" t="str">
        <f>IFERROR(IF($AH1099&gt;=1,VLOOKUP($AG1099,STUDENT!$O$8:$Z$1507,4,0),""),"")</f>
        <v/>
      </c>
      <c r="AK1099" s="1" t="str">
        <f>IFERROR(IF($AH1099&gt;=1,VLOOKUP($AG1099,STUDENT!$O$8:$Z$1507,6,0),""),"")</f>
        <v/>
      </c>
      <c r="AL1099" s="1" t="str">
        <f t="shared" si="262"/>
        <v/>
      </c>
      <c r="AM1099" s="1" t="str">
        <f t="shared" si="263"/>
        <v/>
      </c>
      <c r="AN1099" s="1" t="str">
        <f t="shared" si="264"/>
        <v/>
      </c>
      <c r="AO1099" s="1" t="str">
        <f t="shared" si="265"/>
        <v/>
      </c>
      <c r="AP1099" s="1" t="str">
        <f t="shared" si="266"/>
        <v/>
      </c>
      <c r="AQ1099" s="1" t="str">
        <f t="shared" si="267"/>
        <v/>
      </c>
      <c r="AR1099" s="1" t="str">
        <f t="shared" si="268"/>
        <v/>
      </c>
      <c r="AS1099" s="1" t="str">
        <f t="shared" si="269"/>
        <v/>
      </c>
      <c r="AT1099" s="1" t="str">
        <f t="shared" si="270"/>
        <v/>
      </c>
      <c r="AU1099" s="1" t="str">
        <f t="shared" si="271"/>
        <v/>
      </c>
      <c r="AV1099" s="1" t="str">
        <f t="shared" si="272"/>
        <v/>
      </c>
      <c r="AW1099" s="1" t="str">
        <f t="shared" si="273"/>
        <v/>
      </c>
      <c r="AX1099" s="1" t="str">
        <f t="shared" si="274"/>
        <v/>
      </c>
      <c r="AY1099" s="1">
        <f>IFERROR(IF($AE1099&gt;$AE1098,VLOOKUP($AC1099+AL$1,STOCK!$F$10:$AB$209,16,0),IF($AE1099=$AE1098,(IF(AY1098&gt;=1,AY1098-COUNTIFS($AE1098:$AE1098,$AC1099,AL1098:AL1098,$AI$1),0)),0)),0)</f>
        <v>0</v>
      </c>
      <c r="AZ1099" s="1">
        <f>IFERROR(IF($AE1099&gt;$AE1098,VLOOKUP($AC1099+AM$1,STOCK!$F$10:$AB$209,16,0),IF($AE1099=$AE1098,(IF(AZ1098&gt;=1,AZ1098-COUNTIFS($AE1098:$AE1098,$AC1099,AM1098:AM1098,$AI$1),0)),0)),0)</f>
        <v>0</v>
      </c>
      <c r="BA1099" s="1">
        <f>IFERROR(IF($AE1099&gt;$AE1098,VLOOKUP($AC1099+AN$1,STOCK!$F$10:$AB$209,16,0),IF($AE1099=$AE1098,(IF(BA1098&gt;=1,BA1098-COUNTIFS($AE1098:$AE1098,$AC1099,AN1098:AN1098,$AI$1),0)),0)),0)</f>
        <v>0</v>
      </c>
      <c r="BB1099" s="1">
        <f>IFERROR(IF($AE1099&gt;$AE1098,VLOOKUP($AC1099+AO$1,STOCK!$F$10:$AB$209,16,0),IF($AE1099=$AE1098,(IF(BB1098&gt;=1,BB1098-COUNTIFS($AE1098:$AE1098,$AC1099,AO1098:AO1098,$AI$1),0)),0)),0)</f>
        <v>0</v>
      </c>
      <c r="BC1099" s="1">
        <f>IFERROR(IF($AE1099&gt;$AE1098,VLOOKUP($AC1099+AP$1,STOCK!$F$10:$AB$209,16,0),IF($AE1099=$AE1098,(IF(BC1098&gt;=1,BC1098-COUNTIFS($AE1098:$AE1098,$AC1099,AP1098:AP1098,$AI$1),0)),0)),0)</f>
        <v>0</v>
      </c>
      <c r="BD1099" s="1">
        <f>IFERROR(IF($AE1099&gt;$AE1098,VLOOKUP($AC1099+AQ$1,STOCK!$F$10:$AB$209,16,0),IF($AE1099=$AE1098,(IF(BD1098&gt;=1,BD1098-COUNTIFS($AE1098:$AE1098,$AC1099,AQ1098:AQ1098,$AI$1),0)),0)),0)</f>
        <v>0</v>
      </c>
      <c r="BE1099" s="1">
        <f>IFERROR(IF($AE1099&gt;$AE1098,VLOOKUP($AC1099+AR$1,STOCK!$F$10:$AB$209,16,0),IF($AE1099=$AE1098,(IF(BE1098&gt;=1,BE1098-COUNTIFS($AE1098:$AE1098,$AC1099,AR1098:AR1098,$AI$1),0)),0)),0)</f>
        <v>0</v>
      </c>
      <c r="BF1099" s="1">
        <f>IFERROR(IF($AE1099&gt;$AE1098,VLOOKUP($AC1099+AS$1,STOCK!$F$10:$AB$209,16,0),IF($AE1099=$AE1098,(IF(BF1098&gt;=1,BF1098-COUNTIFS($AE1098:$AE1098,$AC1099,AS1098:AS1098,$AI$1),0)),0)),0)</f>
        <v>0</v>
      </c>
      <c r="BG1099" s="1">
        <f>IFERROR(IF($AE1099&gt;$AE1098,VLOOKUP($AC1099+AT$1,STOCK!$F$10:$AB$209,16,0),IF($AE1099=$AE1098,(IF(BG1098&gt;=1,BG1098-COUNTIFS($AE1098:$AE1098,$AC1099,AT1098:AT1098,$AI$1),0)),0)),0)</f>
        <v>0</v>
      </c>
      <c r="BH1099" s="1">
        <f>IFERROR(IF($AE1099&gt;$AE1098,VLOOKUP($AC1099+AU$1,STOCK!$F$10:$AB$209,16,0),IF($AE1099=$AE1098,(IF(BH1098&gt;=1,BH1098-COUNTIFS($AE1098:$AE1098,$AC1099,AU1098:AU1098,$AI$1),0)),0)),0)</f>
        <v>0</v>
      </c>
      <c r="BI1099" s="1">
        <f>IFERROR(IF($AE1099&gt;$AE1098,VLOOKUP($AC1099+AV$1,STOCK!$F$10:$AB$209,16,0),IF($AE1099=$AE1098,(IF(BI1098&gt;=1,BI1098-COUNTIFS($AE1098:$AE1098,$AC1099,AV1098:AV1098,$AI$1),0)),0)),0)</f>
        <v>0</v>
      </c>
      <c r="BJ1099" s="1">
        <f>IFERROR(IF($AE1099&gt;$AE1098,VLOOKUP($AC1099+AW$1,STOCK!$F$10:$AB$209,16,0),IF($AE1099=$AE1098,(IF(BJ1098&gt;=1,BJ1098-COUNTIFS($AE1098:$AE1098,$AC1099,AW1098:AW1098,$AI$1),0)),0)),0)</f>
        <v>0</v>
      </c>
      <c r="BK1099" s="1">
        <f>IFERROR(IF($AE1099&gt;$AE1098,VLOOKUP($AC1099+AX$1,STOCK!$F$10:$AB$209,16,0),IF($AE1099=$AE1098,(IF(BK1098&gt;=1,BK1098-COUNTIFS($AE1098:$AE1098,$AC1099,AX1098:AX1098,$AI$1),0)),0)),0)</f>
        <v>0</v>
      </c>
      <c r="BL1099" s="1">
        <f>IFERROR(IF($AE1099&gt;$AE1098,VLOOKUP($AC1099+AL$1,STOCK!$F$10:$AB$209,17,0),IF($AE1099=$AE1098,(IF(BL1098&gt;=1,BL1098-COUNTIFS($AE1098:$AE1098,$AC1099,AL1098:AL1098,$AI$2),0)),0)),0)</f>
        <v>0</v>
      </c>
      <c r="BM1099" s="1">
        <f>IFERROR(IF($AE1099&gt;$AE1098,VLOOKUP($AC1099+AM$1,STOCK!$F$10:$AB$209,17,0),IF($AE1099=$AE1098,(IF(BM1098&gt;=1,BM1098-COUNTIFS($AE1098:$AE1098,$AC1099,AM1098:AM1098,$AI$2),0)),0)),0)</f>
        <v>0</v>
      </c>
      <c r="BN1099" s="1">
        <f>IFERROR(IF($AE1099&gt;$AE1098,VLOOKUP($AC1099+AN$1,STOCK!$F$10:$AB$209,17,0),IF($AE1099=$AE1098,(IF(BN1098&gt;=1,BN1098-COUNTIFS($AE1098:$AE1098,$AC1099,AN1098:AN1098,$AI$2),0)),0)),0)</f>
        <v>0</v>
      </c>
      <c r="BO1099" s="1">
        <f>IFERROR(IF($AE1099&gt;$AE1098,VLOOKUP($AC1099+AO$1,STOCK!$F$10:$AB$209,17,0),IF($AE1099=$AE1098,(IF(BO1098&gt;=1,BO1098-COUNTIFS($AE1098:$AE1098,$AC1099,AO1098:AO1098,$AI$2),0)),0)),0)</f>
        <v>0</v>
      </c>
      <c r="BP1099" s="1">
        <f>IFERROR(IF($AE1099&gt;$AE1098,VLOOKUP($AC1099+AP$1,STOCK!$F$10:$AB$209,17,0),IF($AE1099=$AE1098,(IF(BP1098&gt;=1,BP1098-COUNTIFS($AE1098:$AE1098,$AC1099,AP1098:AP1098,$AI$2),0)),0)),0)</f>
        <v>0</v>
      </c>
      <c r="BQ1099" s="1">
        <f>IFERROR(IF($AE1099&gt;$AE1098,VLOOKUP($AC1099+AQ$1,STOCK!$F$10:$AB$209,17,0),IF($AE1099=$AE1098,(IF(BQ1098&gt;=1,BQ1098-COUNTIFS($AE1098:$AE1098,$AC1099,AQ1098:AQ1098,$AI$2),0)),0)),0)</f>
        <v>0</v>
      </c>
      <c r="BR1099" s="1">
        <f>IFERROR(IF($AE1099&gt;$AE1098,VLOOKUP($AC1099+AR$1,STOCK!$F$10:$AB$209,17,0),IF($AE1099=$AE1098,(IF(BR1098&gt;=1,BR1098-COUNTIFS($AE1098:$AE1098,$AC1099,AR1098:AR1098,$AI$2),0)),0)),0)</f>
        <v>0</v>
      </c>
      <c r="BS1099" s="1">
        <f>IFERROR(IF($AE1099&gt;$AE1098,VLOOKUP($AC1099+AS$1,STOCK!$F$10:$AB$209,17,0),IF($AE1099=$AE1098,(IF(BS1098&gt;=1,BS1098-COUNTIFS($AE1098:$AE1098,$AC1099,AS1098:AS1098,$AI$2),0)),0)),0)</f>
        <v>0</v>
      </c>
      <c r="BT1099" s="1">
        <f>IFERROR(IF($AE1099&gt;$AE1098,VLOOKUP($AC1099+AT$1,STOCK!$F$10:$AB$209,17,0),IF($AE1099=$AE1098,(IF(BT1098&gt;=1,BT1098-COUNTIFS($AE1098:$AE1098,$AC1099,AT1098:AT1098,$AI$2),0)),0)),0)</f>
        <v>0</v>
      </c>
      <c r="BU1099" s="1">
        <f>IFERROR(IF($AE1099&gt;$AE1098,VLOOKUP($AC1099+AU$1,STOCK!$F$10:$AB$209,17,0),IF($AE1099=$AE1098,(IF(BU1098&gt;=1,BU1098-COUNTIFS($AE1098:$AE1098,$AC1099,AU1098:AU1098,$AI$2),0)),0)),0)</f>
        <v>0</v>
      </c>
      <c r="BV1099" s="1">
        <f>IFERROR(IF($AE1099&gt;$AE1098,VLOOKUP($AC1099+AV$1,STOCK!$F$10:$AB$209,17,0),IF($AE1099=$AE1098,(IF(BV1098&gt;=1,BV1098-COUNTIFS($AE1098:$AE1098,$AC1099,AV1098:AV1098,$AI$2),0)),0)),0)</f>
        <v>0</v>
      </c>
      <c r="BW1099" s="1">
        <f>IFERROR(IF($AE1099&gt;$AE1098,VLOOKUP($AC1099+AW$1,STOCK!$F$10:$AB$209,17,0),IF($AE1099=$AE1098,(IF(BW1098&gt;=1,BW1098-COUNTIFS($AE1098:$AE1098,$AC1099,AW1098:AW1098,$AI$2),0)),0)),0)</f>
        <v>0</v>
      </c>
      <c r="BX1099" s="1">
        <f>IFERROR(IF($AE1099&gt;$AE1098,VLOOKUP($AC1099+AX$1,STOCK!$F$10:$AB$209,17,0),IF($AE1099=$AE1098,(IF(BX1098&gt;=1,BX1098-COUNTIFS($AE1098:$AE1098,$AC1099,AX1098:AX1098,$AI$2),0)),0)),0)</f>
        <v>0</v>
      </c>
    </row>
    <row r="1100" spans="29:76" x14ac:dyDescent="0.25">
      <c r="AC1100" s="1">
        <f t="shared" si="260"/>
        <v>0</v>
      </c>
      <c r="AD1100" s="1">
        <f>IFERROR(IF(LEN(AK1100)&gt;=1,VLOOKUP(HLOOKUP(AK1100,PROFILE!$K$5:$V$8,4,0),PROFILE!$F$1:$G$3,2,0),0),0)</f>
        <v>0</v>
      </c>
      <c r="AE1100" s="1">
        <f t="shared" si="261"/>
        <v>0</v>
      </c>
      <c r="AF1100" s="1">
        <v>1087</v>
      </c>
      <c r="AI1100" s="1" t="str">
        <f>IFERROR(IF($AH1100&gt;=1,VLOOKUP($AG1100,STUDENT!$O$8:$Z$1507,3,0),""),"")</f>
        <v/>
      </c>
      <c r="AJ1100" s="1" t="str">
        <f>IFERROR(IF($AH1100&gt;=1,VLOOKUP($AG1100,STUDENT!$O$8:$Z$1507,4,0),""),"")</f>
        <v/>
      </c>
      <c r="AK1100" s="1" t="str">
        <f>IFERROR(IF($AH1100&gt;=1,VLOOKUP($AG1100,STUDENT!$O$8:$Z$1507,6,0),""),"")</f>
        <v/>
      </c>
      <c r="AL1100" s="1" t="str">
        <f t="shared" si="262"/>
        <v/>
      </c>
      <c r="AM1100" s="1" t="str">
        <f t="shared" si="263"/>
        <v/>
      </c>
      <c r="AN1100" s="1" t="str">
        <f t="shared" si="264"/>
        <v/>
      </c>
      <c r="AO1100" s="1" t="str">
        <f t="shared" si="265"/>
        <v/>
      </c>
      <c r="AP1100" s="1" t="str">
        <f t="shared" si="266"/>
        <v/>
      </c>
      <c r="AQ1100" s="1" t="str">
        <f t="shared" si="267"/>
        <v/>
      </c>
      <c r="AR1100" s="1" t="str">
        <f t="shared" si="268"/>
        <v/>
      </c>
      <c r="AS1100" s="1" t="str">
        <f t="shared" si="269"/>
        <v/>
      </c>
      <c r="AT1100" s="1" t="str">
        <f t="shared" si="270"/>
        <v/>
      </c>
      <c r="AU1100" s="1" t="str">
        <f t="shared" si="271"/>
        <v/>
      </c>
      <c r="AV1100" s="1" t="str">
        <f t="shared" si="272"/>
        <v/>
      </c>
      <c r="AW1100" s="1" t="str">
        <f t="shared" si="273"/>
        <v/>
      </c>
      <c r="AX1100" s="1" t="str">
        <f t="shared" si="274"/>
        <v/>
      </c>
      <c r="AY1100" s="1">
        <f>IFERROR(IF($AE1100&gt;$AE1099,VLOOKUP($AC1100+AL$1,STOCK!$F$10:$AB$209,16,0),IF($AE1100=$AE1099,(IF(AY1099&gt;=1,AY1099-COUNTIFS($AE1099:$AE1099,$AC1100,AL1099:AL1099,$AI$1),0)),0)),0)</f>
        <v>0</v>
      </c>
      <c r="AZ1100" s="1">
        <f>IFERROR(IF($AE1100&gt;$AE1099,VLOOKUP($AC1100+AM$1,STOCK!$F$10:$AB$209,16,0),IF($AE1100=$AE1099,(IF(AZ1099&gt;=1,AZ1099-COUNTIFS($AE1099:$AE1099,$AC1100,AM1099:AM1099,$AI$1),0)),0)),0)</f>
        <v>0</v>
      </c>
      <c r="BA1100" s="1">
        <f>IFERROR(IF($AE1100&gt;$AE1099,VLOOKUP($AC1100+AN$1,STOCK!$F$10:$AB$209,16,0),IF($AE1100=$AE1099,(IF(BA1099&gt;=1,BA1099-COUNTIFS($AE1099:$AE1099,$AC1100,AN1099:AN1099,$AI$1),0)),0)),0)</f>
        <v>0</v>
      </c>
      <c r="BB1100" s="1">
        <f>IFERROR(IF($AE1100&gt;$AE1099,VLOOKUP($AC1100+AO$1,STOCK!$F$10:$AB$209,16,0),IF($AE1100=$AE1099,(IF(BB1099&gt;=1,BB1099-COUNTIFS($AE1099:$AE1099,$AC1100,AO1099:AO1099,$AI$1),0)),0)),0)</f>
        <v>0</v>
      </c>
      <c r="BC1100" s="1">
        <f>IFERROR(IF($AE1100&gt;$AE1099,VLOOKUP($AC1100+AP$1,STOCK!$F$10:$AB$209,16,0),IF($AE1100=$AE1099,(IF(BC1099&gt;=1,BC1099-COUNTIFS($AE1099:$AE1099,$AC1100,AP1099:AP1099,$AI$1),0)),0)),0)</f>
        <v>0</v>
      </c>
      <c r="BD1100" s="1">
        <f>IFERROR(IF($AE1100&gt;$AE1099,VLOOKUP($AC1100+AQ$1,STOCK!$F$10:$AB$209,16,0),IF($AE1100=$AE1099,(IF(BD1099&gt;=1,BD1099-COUNTIFS($AE1099:$AE1099,$AC1100,AQ1099:AQ1099,$AI$1),0)),0)),0)</f>
        <v>0</v>
      </c>
      <c r="BE1100" s="1">
        <f>IFERROR(IF($AE1100&gt;$AE1099,VLOOKUP($AC1100+AR$1,STOCK!$F$10:$AB$209,16,0),IF($AE1100=$AE1099,(IF(BE1099&gt;=1,BE1099-COUNTIFS($AE1099:$AE1099,$AC1100,AR1099:AR1099,$AI$1),0)),0)),0)</f>
        <v>0</v>
      </c>
      <c r="BF1100" s="1">
        <f>IFERROR(IF($AE1100&gt;$AE1099,VLOOKUP($AC1100+AS$1,STOCK!$F$10:$AB$209,16,0),IF($AE1100=$AE1099,(IF(BF1099&gt;=1,BF1099-COUNTIFS($AE1099:$AE1099,$AC1100,AS1099:AS1099,$AI$1),0)),0)),0)</f>
        <v>0</v>
      </c>
      <c r="BG1100" s="1">
        <f>IFERROR(IF($AE1100&gt;$AE1099,VLOOKUP($AC1100+AT$1,STOCK!$F$10:$AB$209,16,0),IF($AE1100=$AE1099,(IF(BG1099&gt;=1,BG1099-COUNTIFS($AE1099:$AE1099,$AC1100,AT1099:AT1099,$AI$1),0)),0)),0)</f>
        <v>0</v>
      </c>
      <c r="BH1100" s="1">
        <f>IFERROR(IF($AE1100&gt;$AE1099,VLOOKUP($AC1100+AU$1,STOCK!$F$10:$AB$209,16,0),IF($AE1100=$AE1099,(IF(BH1099&gt;=1,BH1099-COUNTIFS($AE1099:$AE1099,$AC1100,AU1099:AU1099,$AI$1),0)),0)),0)</f>
        <v>0</v>
      </c>
      <c r="BI1100" s="1">
        <f>IFERROR(IF($AE1100&gt;$AE1099,VLOOKUP($AC1100+AV$1,STOCK!$F$10:$AB$209,16,0),IF($AE1100=$AE1099,(IF(BI1099&gt;=1,BI1099-COUNTIFS($AE1099:$AE1099,$AC1100,AV1099:AV1099,$AI$1),0)),0)),0)</f>
        <v>0</v>
      </c>
      <c r="BJ1100" s="1">
        <f>IFERROR(IF($AE1100&gt;$AE1099,VLOOKUP($AC1100+AW$1,STOCK!$F$10:$AB$209,16,0),IF($AE1100=$AE1099,(IF(BJ1099&gt;=1,BJ1099-COUNTIFS($AE1099:$AE1099,$AC1100,AW1099:AW1099,$AI$1),0)),0)),0)</f>
        <v>0</v>
      </c>
      <c r="BK1100" s="1">
        <f>IFERROR(IF($AE1100&gt;$AE1099,VLOOKUP($AC1100+AX$1,STOCK!$F$10:$AB$209,16,0),IF($AE1100=$AE1099,(IF(BK1099&gt;=1,BK1099-COUNTIFS($AE1099:$AE1099,$AC1100,AX1099:AX1099,$AI$1),0)),0)),0)</f>
        <v>0</v>
      </c>
      <c r="BL1100" s="1">
        <f>IFERROR(IF($AE1100&gt;$AE1099,VLOOKUP($AC1100+AL$1,STOCK!$F$10:$AB$209,17,0),IF($AE1100=$AE1099,(IF(BL1099&gt;=1,BL1099-COUNTIFS($AE1099:$AE1099,$AC1100,AL1099:AL1099,$AI$2),0)),0)),0)</f>
        <v>0</v>
      </c>
      <c r="BM1100" s="1">
        <f>IFERROR(IF($AE1100&gt;$AE1099,VLOOKUP($AC1100+AM$1,STOCK!$F$10:$AB$209,17,0),IF($AE1100=$AE1099,(IF(BM1099&gt;=1,BM1099-COUNTIFS($AE1099:$AE1099,$AC1100,AM1099:AM1099,$AI$2),0)),0)),0)</f>
        <v>0</v>
      </c>
      <c r="BN1100" s="1">
        <f>IFERROR(IF($AE1100&gt;$AE1099,VLOOKUP($AC1100+AN$1,STOCK!$F$10:$AB$209,17,0),IF($AE1100=$AE1099,(IF(BN1099&gt;=1,BN1099-COUNTIFS($AE1099:$AE1099,$AC1100,AN1099:AN1099,$AI$2),0)),0)),0)</f>
        <v>0</v>
      </c>
      <c r="BO1100" s="1">
        <f>IFERROR(IF($AE1100&gt;$AE1099,VLOOKUP($AC1100+AO$1,STOCK!$F$10:$AB$209,17,0),IF($AE1100=$AE1099,(IF(BO1099&gt;=1,BO1099-COUNTIFS($AE1099:$AE1099,$AC1100,AO1099:AO1099,$AI$2),0)),0)),0)</f>
        <v>0</v>
      </c>
      <c r="BP1100" s="1">
        <f>IFERROR(IF($AE1100&gt;$AE1099,VLOOKUP($AC1100+AP$1,STOCK!$F$10:$AB$209,17,0),IF($AE1100=$AE1099,(IF(BP1099&gt;=1,BP1099-COUNTIFS($AE1099:$AE1099,$AC1100,AP1099:AP1099,$AI$2),0)),0)),0)</f>
        <v>0</v>
      </c>
      <c r="BQ1100" s="1">
        <f>IFERROR(IF($AE1100&gt;$AE1099,VLOOKUP($AC1100+AQ$1,STOCK!$F$10:$AB$209,17,0),IF($AE1100=$AE1099,(IF(BQ1099&gt;=1,BQ1099-COUNTIFS($AE1099:$AE1099,$AC1100,AQ1099:AQ1099,$AI$2),0)),0)),0)</f>
        <v>0</v>
      </c>
      <c r="BR1100" s="1">
        <f>IFERROR(IF($AE1100&gt;$AE1099,VLOOKUP($AC1100+AR$1,STOCK!$F$10:$AB$209,17,0),IF($AE1100=$AE1099,(IF(BR1099&gt;=1,BR1099-COUNTIFS($AE1099:$AE1099,$AC1100,AR1099:AR1099,$AI$2),0)),0)),0)</f>
        <v>0</v>
      </c>
      <c r="BS1100" s="1">
        <f>IFERROR(IF($AE1100&gt;$AE1099,VLOOKUP($AC1100+AS$1,STOCK!$F$10:$AB$209,17,0),IF($AE1100=$AE1099,(IF(BS1099&gt;=1,BS1099-COUNTIFS($AE1099:$AE1099,$AC1100,AS1099:AS1099,$AI$2),0)),0)),0)</f>
        <v>0</v>
      </c>
      <c r="BT1100" s="1">
        <f>IFERROR(IF($AE1100&gt;$AE1099,VLOOKUP($AC1100+AT$1,STOCK!$F$10:$AB$209,17,0),IF($AE1100=$AE1099,(IF(BT1099&gt;=1,BT1099-COUNTIFS($AE1099:$AE1099,$AC1100,AT1099:AT1099,$AI$2),0)),0)),0)</f>
        <v>0</v>
      </c>
      <c r="BU1100" s="1">
        <f>IFERROR(IF($AE1100&gt;$AE1099,VLOOKUP($AC1100+AU$1,STOCK!$F$10:$AB$209,17,0),IF($AE1100=$AE1099,(IF(BU1099&gt;=1,BU1099-COUNTIFS($AE1099:$AE1099,$AC1100,AU1099:AU1099,$AI$2),0)),0)),0)</f>
        <v>0</v>
      </c>
      <c r="BV1100" s="1">
        <f>IFERROR(IF($AE1100&gt;$AE1099,VLOOKUP($AC1100+AV$1,STOCK!$F$10:$AB$209,17,0),IF($AE1100=$AE1099,(IF(BV1099&gt;=1,BV1099-COUNTIFS($AE1099:$AE1099,$AC1100,AV1099:AV1099,$AI$2),0)),0)),0)</f>
        <v>0</v>
      </c>
      <c r="BW1100" s="1">
        <f>IFERROR(IF($AE1100&gt;$AE1099,VLOOKUP($AC1100+AW$1,STOCK!$F$10:$AB$209,17,0),IF($AE1100=$AE1099,(IF(BW1099&gt;=1,BW1099-COUNTIFS($AE1099:$AE1099,$AC1100,AW1099:AW1099,$AI$2),0)),0)),0)</f>
        <v>0</v>
      </c>
      <c r="BX1100" s="1">
        <f>IFERROR(IF($AE1100&gt;$AE1099,VLOOKUP($AC1100+AX$1,STOCK!$F$10:$AB$209,17,0),IF($AE1100=$AE1099,(IF(BX1099&gt;=1,BX1099-COUNTIFS($AE1099:$AE1099,$AC1100,AX1099:AX1099,$AI$2),0)),0)),0)</f>
        <v>0</v>
      </c>
    </row>
    <row r="1101" spans="29:76" x14ac:dyDescent="0.25">
      <c r="AC1101" s="1">
        <f t="shared" si="260"/>
        <v>0</v>
      </c>
      <c r="AD1101" s="1">
        <f>IFERROR(IF(LEN(AK1101)&gt;=1,VLOOKUP(HLOOKUP(AK1101,PROFILE!$K$5:$V$8,4,0),PROFILE!$F$1:$G$3,2,0),0),0)</f>
        <v>0</v>
      </c>
      <c r="AE1101" s="1">
        <f t="shared" si="261"/>
        <v>0</v>
      </c>
      <c r="AF1101" s="1">
        <v>1088</v>
      </c>
      <c r="AI1101" s="1" t="str">
        <f>IFERROR(IF($AH1101&gt;=1,VLOOKUP($AG1101,STUDENT!$O$8:$Z$1507,3,0),""),"")</f>
        <v/>
      </c>
      <c r="AJ1101" s="1" t="str">
        <f>IFERROR(IF($AH1101&gt;=1,VLOOKUP($AG1101,STUDENT!$O$8:$Z$1507,4,0),""),"")</f>
        <v/>
      </c>
      <c r="AK1101" s="1" t="str">
        <f>IFERROR(IF($AH1101&gt;=1,VLOOKUP($AG1101,STUDENT!$O$8:$Z$1507,6,0),""),"")</f>
        <v/>
      </c>
      <c r="AL1101" s="1" t="str">
        <f t="shared" si="262"/>
        <v/>
      </c>
      <c r="AM1101" s="1" t="str">
        <f t="shared" si="263"/>
        <v/>
      </c>
      <c r="AN1101" s="1" t="str">
        <f t="shared" si="264"/>
        <v/>
      </c>
      <c r="AO1101" s="1" t="str">
        <f t="shared" si="265"/>
        <v/>
      </c>
      <c r="AP1101" s="1" t="str">
        <f t="shared" si="266"/>
        <v/>
      </c>
      <c r="AQ1101" s="1" t="str">
        <f t="shared" si="267"/>
        <v/>
      </c>
      <c r="AR1101" s="1" t="str">
        <f t="shared" si="268"/>
        <v/>
      </c>
      <c r="AS1101" s="1" t="str">
        <f t="shared" si="269"/>
        <v/>
      </c>
      <c r="AT1101" s="1" t="str">
        <f t="shared" si="270"/>
        <v/>
      </c>
      <c r="AU1101" s="1" t="str">
        <f t="shared" si="271"/>
        <v/>
      </c>
      <c r="AV1101" s="1" t="str">
        <f t="shared" si="272"/>
        <v/>
      </c>
      <c r="AW1101" s="1" t="str">
        <f t="shared" si="273"/>
        <v/>
      </c>
      <c r="AX1101" s="1" t="str">
        <f t="shared" si="274"/>
        <v/>
      </c>
      <c r="AY1101" s="1">
        <f>IFERROR(IF($AE1101&gt;$AE1100,VLOOKUP($AC1101+AL$1,STOCK!$F$10:$AB$209,16,0),IF($AE1101=$AE1100,(IF(AY1100&gt;=1,AY1100-COUNTIFS($AE1100:$AE1100,$AC1101,AL1100:AL1100,$AI$1),0)),0)),0)</f>
        <v>0</v>
      </c>
      <c r="AZ1101" s="1">
        <f>IFERROR(IF($AE1101&gt;$AE1100,VLOOKUP($AC1101+AM$1,STOCK!$F$10:$AB$209,16,0),IF($AE1101=$AE1100,(IF(AZ1100&gt;=1,AZ1100-COUNTIFS($AE1100:$AE1100,$AC1101,AM1100:AM1100,$AI$1),0)),0)),0)</f>
        <v>0</v>
      </c>
      <c r="BA1101" s="1">
        <f>IFERROR(IF($AE1101&gt;$AE1100,VLOOKUP($AC1101+AN$1,STOCK!$F$10:$AB$209,16,0),IF($AE1101=$AE1100,(IF(BA1100&gt;=1,BA1100-COUNTIFS($AE1100:$AE1100,$AC1101,AN1100:AN1100,$AI$1),0)),0)),0)</f>
        <v>0</v>
      </c>
      <c r="BB1101" s="1">
        <f>IFERROR(IF($AE1101&gt;$AE1100,VLOOKUP($AC1101+AO$1,STOCK!$F$10:$AB$209,16,0),IF($AE1101=$AE1100,(IF(BB1100&gt;=1,BB1100-COUNTIFS($AE1100:$AE1100,$AC1101,AO1100:AO1100,$AI$1),0)),0)),0)</f>
        <v>0</v>
      </c>
      <c r="BC1101" s="1">
        <f>IFERROR(IF($AE1101&gt;$AE1100,VLOOKUP($AC1101+AP$1,STOCK!$F$10:$AB$209,16,0),IF($AE1101=$AE1100,(IF(BC1100&gt;=1,BC1100-COUNTIFS($AE1100:$AE1100,$AC1101,AP1100:AP1100,$AI$1),0)),0)),0)</f>
        <v>0</v>
      </c>
      <c r="BD1101" s="1">
        <f>IFERROR(IF($AE1101&gt;$AE1100,VLOOKUP($AC1101+AQ$1,STOCK!$F$10:$AB$209,16,0),IF($AE1101=$AE1100,(IF(BD1100&gt;=1,BD1100-COUNTIFS($AE1100:$AE1100,$AC1101,AQ1100:AQ1100,$AI$1),0)),0)),0)</f>
        <v>0</v>
      </c>
      <c r="BE1101" s="1">
        <f>IFERROR(IF($AE1101&gt;$AE1100,VLOOKUP($AC1101+AR$1,STOCK!$F$10:$AB$209,16,0),IF($AE1101=$AE1100,(IF(BE1100&gt;=1,BE1100-COUNTIFS($AE1100:$AE1100,$AC1101,AR1100:AR1100,$AI$1),0)),0)),0)</f>
        <v>0</v>
      </c>
      <c r="BF1101" s="1">
        <f>IFERROR(IF($AE1101&gt;$AE1100,VLOOKUP($AC1101+AS$1,STOCK!$F$10:$AB$209,16,0),IF($AE1101=$AE1100,(IF(BF1100&gt;=1,BF1100-COUNTIFS($AE1100:$AE1100,$AC1101,AS1100:AS1100,$AI$1),0)),0)),0)</f>
        <v>0</v>
      </c>
      <c r="BG1101" s="1">
        <f>IFERROR(IF($AE1101&gt;$AE1100,VLOOKUP($AC1101+AT$1,STOCK!$F$10:$AB$209,16,0),IF($AE1101=$AE1100,(IF(BG1100&gt;=1,BG1100-COUNTIFS($AE1100:$AE1100,$AC1101,AT1100:AT1100,$AI$1),0)),0)),0)</f>
        <v>0</v>
      </c>
      <c r="BH1101" s="1">
        <f>IFERROR(IF($AE1101&gt;$AE1100,VLOOKUP($AC1101+AU$1,STOCK!$F$10:$AB$209,16,0),IF($AE1101=$AE1100,(IF(BH1100&gt;=1,BH1100-COUNTIFS($AE1100:$AE1100,$AC1101,AU1100:AU1100,$AI$1),0)),0)),0)</f>
        <v>0</v>
      </c>
      <c r="BI1101" s="1">
        <f>IFERROR(IF($AE1101&gt;$AE1100,VLOOKUP($AC1101+AV$1,STOCK!$F$10:$AB$209,16,0),IF($AE1101=$AE1100,(IF(BI1100&gt;=1,BI1100-COUNTIFS($AE1100:$AE1100,$AC1101,AV1100:AV1100,$AI$1),0)),0)),0)</f>
        <v>0</v>
      </c>
      <c r="BJ1101" s="1">
        <f>IFERROR(IF($AE1101&gt;$AE1100,VLOOKUP($AC1101+AW$1,STOCK!$F$10:$AB$209,16,0),IF($AE1101=$AE1100,(IF(BJ1100&gt;=1,BJ1100-COUNTIFS($AE1100:$AE1100,$AC1101,AW1100:AW1100,$AI$1),0)),0)),0)</f>
        <v>0</v>
      </c>
      <c r="BK1101" s="1">
        <f>IFERROR(IF($AE1101&gt;$AE1100,VLOOKUP($AC1101+AX$1,STOCK!$F$10:$AB$209,16,0),IF($AE1101=$AE1100,(IF(BK1100&gt;=1,BK1100-COUNTIFS($AE1100:$AE1100,$AC1101,AX1100:AX1100,$AI$1),0)),0)),0)</f>
        <v>0</v>
      </c>
      <c r="BL1101" s="1">
        <f>IFERROR(IF($AE1101&gt;$AE1100,VLOOKUP($AC1101+AL$1,STOCK!$F$10:$AB$209,17,0),IF($AE1101=$AE1100,(IF(BL1100&gt;=1,BL1100-COUNTIFS($AE1100:$AE1100,$AC1101,AL1100:AL1100,$AI$2),0)),0)),0)</f>
        <v>0</v>
      </c>
      <c r="BM1101" s="1">
        <f>IFERROR(IF($AE1101&gt;$AE1100,VLOOKUP($AC1101+AM$1,STOCK!$F$10:$AB$209,17,0),IF($AE1101=$AE1100,(IF(BM1100&gt;=1,BM1100-COUNTIFS($AE1100:$AE1100,$AC1101,AM1100:AM1100,$AI$2),0)),0)),0)</f>
        <v>0</v>
      </c>
      <c r="BN1101" s="1">
        <f>IFERROR(IF($AE1101&gt;$AE1100,VLOOKUP($AC1101+AN$1,STOCK!$F$10:$AB$209,17,0),IF($AE1101=$AE1100,(IF(BN1100&gt;=1,BN1100-COUNTIFS($AE1100:$AE1100,$AC1101,AN1100:AN1100,$AI$2),0)),0)),0)</f>
        <v>0</v>
      </c>
      <c r="BO1101" s="1">
        <f>IFERROR(IF($AE1101&gt;$AE1100,VLOOKUP($AC1101+AO$1,STOCK!$F$10:$AB$209,17,0),IF($AE1101=$AE1100,(IF(BO1100&gt;=1,BO1100-COUNTIFS($AE1100:$AE1100,$AC1101,AO1100:AO1100,$AI$2),0)),0)),0)</f>
        <v>0</v>
      </c>
      <c r="BP1101" s="1">
        <f>IFERROR(IF($AE1101&gt;$AE1100,VLOOKUP($AC1101+AP$1,STOCK!$F$10:$AB$209,17,0),IF($AE1101=$AE1100,(IF(BP1100&gt;=1,BP1100-COUNTIFS($AE1100:$AE1100,$AC1101,AP1100:AP1100,$AI$2),0)),0)),0)</f>
        <v>0</v>
      </c>
      <c r="BQ1101" s="1">
        <f>IFERROR(IF($AE1101&gt;$AE1100,VLOOKUP($AC1101+AQ$1,STOCK!$F$10:$AB$209,17,0),IF($AE1101=$AE1100,(IF(BQ1100&gt;=1,BQ1100-COUNTIFS($AE1100:$AE1100,$AC1101,AQ1100:AQ1100,$AI$2),0)),0)),0)</f>
        <v>0</v>
      </c>
      <c r="BR1101" s="1">
        <f>IFERROR(IF($AE1101&gt;$AE1100,VLOOKUP($AC1101+AR$1,STOCK!$F$10:$AB$209,17,0),IF($AE1101=$AE1100,(IF(BR1100&gt;=1,BR1100-COUNTIFS($AE1100:$AE1100,$AC1101,AR1100:AR1100,$AI$2),0)),0)),0)</f>
        <v>0</v>
      </c>
      <c r="BS1101" s="1">
        <f>IFERROR(IF($AE1101&gt;$AE1100,VLOOKUP($AC1101+AS$1,STOCK!$F$10:$AB$209,17,0),IF($AE1101=$AE1100,(IF(BS1100&gt;=1,BS1100-COUNTIFS($AE1100:$AE1100,$AC1101,AS1100:AS1100,$AI$2),0)),0)),0)</f>
        <v>0</v>
      </c>
      <c r="BT1101" s="1">
        <f>IFERROR(IF($AE1101&gt;$AE1100,VLOOKUP($AC1101+AT$1,STOCK!$F$10:$AB$209,17,0),IF($AE1101=$AE1100,(IF(BT1100&gt;=1,BT1100-COUNTIFS($AE1100:$AE1100,$AC1101,AT1100:AT1100,$AI$2),0)),0)),0)</f>
        <v>0</v>
      </c>
      <c r="BU1101" s="1">
        <f>IFERROR(IF($AE1101&gt;$AE1100,VLOOKUP($AC1101+AU$1,STOCK!$F$10:$AB$209,17,0),IF($AE1101=$AE1100,(IF(BU1100&gt;=1,BU1100-COUNTIFS($AE1100:$AE1100,$AC1101,AU1100:AU1100,$AI$2),0)),0)),0)</f>
        <v>0</v>
      </c>
      <c r="BV1101" s="1">
        <f>IFERROR(IF($AE1101&gt;$AE1100,VLOOKUP($AC1101+AV$1,STOCK!$F$10:$AB$209,17,0),IF($AE1101=$AE1100,(IF(BV1100&gt;=1,BV1100-COUNTIFS($AE1100:$AE1100,$AC1101,AV1100:AV1100,$AI$2),0)),0)),0)</f>
        <v>0</v>
      </c>
      <c r="BW1101" s="1">
        <f>IFERROR(IF($AE1101&gt;$AE1100,VLOOKUP($AC1101+AW$1,STOCK!$F$10:$AB$209,17,0),IF($AE1101=$AE1100,(IF(BW1100&gt;=1,BW1100-COUNTIFS($AE1100:$AE1100,$AC1101,AW1100:AW1100,$AI$2),0)),0)),0)</f>
        <v>0</v>
      </c>
      <c r="BX1101" s="1">
        <f>IFERROR(IF($AE1101&gt;$AE1100,VLOOKUP($AC1101+AX$1,STOCK!$F$10:$AB$209,17,0),IF($AE1101=$AE1100,(IF(BX1100&gt;=1,BX1100-COUNTIFS($AE1100:$AE1100,$AC1101,AX1100:AX1100,$AI$2),0)),0)),0)</f>
        <v>0</v>
      </c>
    </row>
    <row r="1102" spans="29:76" x14ac:dyDescent="0.25">
      <c r="AC1102" s="1">
        <f t="shared" si="260"/>
        <v>0</v>
      </c>
      <c r="AD1102" s="1">
        <f>IFERROR(IF(LEN(AK1102)&gt;=1,VLOOKUP(HLOOKUP(AK1102,PROFILE!$K$5:$V$8,4,0),PROFILE!$F$1:$G$3,2,0),0),0)</f>
        <v>0</v>
      </c>
      <c r="AE1102" s="1">
        <f t="shared" si="261"/>
        <v>0</v>
      </c>
      <c r="AF1102" s="1">
        <v>1089</v>
      </c>
      <c r="AI1102" s="1" t="str">
        <f>IFERROR(IF($AH1102&gt;=1,VLOOKUP($AG1102,STUDENT!$O$8:$Z$1507,3,0),""),"")</f>
        <v/>
      </c>
      <c r="AJ1102" s="1" t="str">
        <f>IFERROR(IF($AH1102&gt;=1,VLOOKUP($AG1102,STUDENT!$O$8:$Z$1507,4,0),""),"")</f>
        <v/>
      </c>
      <c r="AK1102" s="1" t="str">
        <f>IFERROR(IF($AH1102&gt;=1,VLOOKUP($AG1102,STUDENT!$O$8:$Z$1507,6,0),""),"")</f>
        <v/>
      </c>
      <c r="AL1102" s="1" t="str">
        <f t="shared" si="262"/>
        <v/>
      </c>
      <c r="AM1102" s="1" t="str">
        <f t="shared" si="263"/>
        <v/>
      </c>
      <c r="AN1102" s="1" t="str">
        <f t="shared" si="264"/>
        <v/>
      </c>
      <c r="AO1102" s="1" t="str">
        <f t="shared" si="265"/>
        <v/>
      </c>
      <c r="AP1102" s="1" t="str">
        <f t="shared" si="266"/>
        <v/>
      </c>
      <c r="AQ1102" s="1" t="str">
        <f t="shared" si="267"/>
        <v/>
      </c>
      <c r="AR1102" s="1" t="str">
        <f t="shared" si="268"/>
        <v/>
      </c>
      <c r="AS1102" s="1" t="str">
        <f t="shared" si="269"/>
        <v/>
      </c>
      <c r="AT1102" s="1" t="str">
        <f t="shared" si="270"/>
        <v/>
      </c>
      <c r="AU1102" s="1" t="str">
        <f t="shared" si="271"/>
        <v/>
      </c>
      <c r="AV1102" s="1" t="str">
        <f t="shared" si="272"/>
        <v/>
      </c>
      <c r="AW1102" s="1" t="str">
        <f t="shared" si="273"/>
        <v/>
      </c>
      <c r="AX1102" s="1" t="str">
        <f t="shared" si="274"/>
        <v/>
      </c>
      <c r="AY1102" s="1">
        <f>IFERROR(IF($AE1102&gt;$AE1101,VLOOKUP($AC1102+AL$1,STOCK!$F$10:$AB$209,16,0),IF($AE1102=$AE1101,(IF(AY1101&gt;=1,AY1101-COUNTIFS($AE1101:$AE1101,$AC1102,AL1101:AL1101,$AI$1),0)),0)),0)</f>
        <v>0</v>
      </c>
      <c r="AZ1102" s="1">
        <f>IFERROR(IF($AE1102&gt;$AE1101,VLOOKUP($AC1102+AM$1,STOCK!$F$10:$AB$209,16,0),IF($AE1102=$AE1101,(IF(AZ1101&gt;=1,AZ1101-COUNTIFS($AE1101:$AE1101,$AC1102,AM1101:AM1101,$AI$1),0)),0)),0)</f>
        <v>0</v>
      </c>
      <c r="BA1102" s="1">
        <f>IFERROR(IF($AE1102&gt;$AE1101,VLOOKUP($AC1102+AN$1,STOCK!$F$10:$AB$209,16,0),IF($AE1102=$AE1101,(IF(BA1101&gt;=1,BA1101-COUNTIFS($AE1101:$AE1101,$AC1102,AN1101:AN1101,$AI$1),0)),0)),0)</f>
        <v>0</v>
      </c>
      <c r="BB1102" s="1">
        <f>IFERROR(IF($AE1102&gt;$AE1101,VLOOKUP($AC1102+AO$1,STOCK!$F$10:$AB$209,16,0),IF($AE1102=$AE1101,(IF(BB1101&gt;=1,BB1101-COUNTIFS($AE1101:$AE1101,$AC1102,AO1101:AO1101,$AI$1),0)),0)),0)</f>
        <v>0</v>
      </c>
      <c r="BC1102" s="1">
        <f>IFERROR(IF($AE1102&gt;$AE1101,VLOOKUP($AC1102+AP$1,STOCK!$F$10:$AB$209,16,0),IF($AE1102=$AE1101,(IF(BC1101&gt;=1,BC1101-COUNTIFS($AE1101:$AE1101,$AC1102,AP1101:AP1101,$AI$1),0)),0)),0)</f>
        <v>0</v>
      </c>
      <c r="BD1102" s="1">
        <f>IFERROR(IF($AE1102&gt;$AE1101,VLOOKUP($AC1102+AQ$1,STOCK!$F$10:$AB$209,16,0),IF($AE1102=$AE1101,(IF(BD1101&gt;=1,BD1101-COUNTIFS($AE1101:$AE1101,$AC1102,AQ1101:AQ1101,$AI$1),0)),0)),0)</f>
        <v>0</v>
      </c>
      <c r="BE1102" s="1">
        <f>IFERROR(IF($AE1102&gt;$AE1101,VLOOKUP($AC1102+AR$1,STOCK!$F$10:$AB$209,16,0),IF($AE1102=$AE1101,(IF(BE1101&gt;=1,BE1101-COUNTIFS($AE1101:$AE1101,$AC1102,AR1101:AR1101,$AI$1),0)),0)),0)</f>
        <v>0</v>
      </c>
      <c r="BF1102" s="1">
        <f>IFERROR(IF($AE1102&gt;$AE1101,VLOOKUP($AC1102+AS$1,STOCK!$F$10:$AB$209,16,0),IF($AE1102=$AE1101,(IF(BF1101&gt;=1,BF1101-COUNTIFS($AE1101:$AE1101,$AC1102,AS1101:AS1101,$AI$1),0)),0)),0)</f>
        <v>0</v>
      </c>
      <c r="BG1102" s="1">
        <f>IFERROR(IF($AE1102&gt;$AE1101,VLOOKUP($AC1102+AT$1,STOCK!$F$10:$AB$209,16,0),IF($AE1102=$AE1101,(IF(BG1101&gt;=1,BG1101-COUNTIFS($AE1101:$AE1101,$AC1102,AT1101:AT1101,$AI$1),0)),0)),0)</f>
        <v>0</v>
      </c>
      <c r="BH1102" s="1">
        <f>IFERROR(IF($AE1102&gt;$AE1101,VLOOKUP($AC1102+AU$1,STOCK!$F$10:$AB$209,16,0),IF($AE1102=$AE1101,(IF(BH1101&gt;=1,BH1101-COUNTIFS($AE1101:$AE1101,$AC1102,AU1101:AU1101,$AI$1),0)),0)),0)</f>
        <v>0</v>
      </c>
      <c r="BI1102" s="1">
        <f>IFERROR(IF($AE1102&gt;$AE1101,VLOOKUP($AC1102+AV$1,STOCK!$F$10:$AB$209,16,0),IF($AE1102=$AE1101,(IF(BI1101&gt;=1,BI1101-COUNTIFS($AE1101:$AE1101,$AC1102,AV1101:AV1101,$AI$1),0)),0)),0)</f>
        <v>0</v>
      </c>
      <c r="BJ1102" s="1">
        <f>IFERROR(IF($AE1102&gt;$AE1101,VLOOKUP($AC1102+AW$1,STOCK!$F$10:$AB$209,16,0),IF($AE1102=$AE1101,(IF(BJ1101&gt;=1,BJ1101-COUNTIFS($AE1101:$AE1101,$AC1102,AW1101:AW1101,$AI$1),0)),0)),0)</f>
        <v>0</v>
      </c>
      <c r="BK1102" s="1">
        <f>IFERROR(IF($AE1102&gt;$AE1101,VLOOKUP($AC1102+AX$1,STOCK!$F$10:$AB$209,16,0),IF($AE1102=$AE1101,(IF(BK1101&gt;=1,BK1101-COUNTIFS($AE1101:$AE1101,$AC1102,AX1101:AX1101,$AI$1),0)),0)),0)</f>
        <v>0</v>
      </c>
      <c r="BL1102" s="1">
        <f>IFERROR(IF($AE1102&gt;$AE1101,VLOOKUP($AC1102+AL$1,STOCK!$F$10:$AB$209,17,0),IF($AE1102=$AE1101,(IF(BL1101&gt;=1,BL1101-COUNTIFS($AE1101:$AE1101,$AC1102,AL1101:AL1101,$AI$2),0)),0)),0)</f>
        <v>0</v>
      </c>
      <c r="BM1102" s="1">
        <f>IFERROR(IF($AE1102&gt;$AE1101,VLOOKUP($AC1102+AM$1,STOCK!$F$10:$AB$209,17,0),IF($AE1102=$AE1101,(IF(BM1101&gt;=1,BM1101-COUNTIFS($AE1101:$AE1101,$AC1102,AM1101:AM1101,$AI$2),0)),0)),0)</f>
        <v>0</v>
      </c>
      <c r="BN1102" s="1">
        <f>IFERROR(IF($AE1102&gt;$AE1101,VLOOKUP($AC1102+AN$1,STOCK!$F$10:$AB$209,17,0),IF($AE1102=$AE1101,(IF(BN1101&gt;=1,BN1101-COUNTIFS($AE1101:$AE1101,$AC1102,AN1101:AN1101,$AI$2),0)),0)),0)</f>
        <v>0</v>
      </c>
      <c r="BO1102" s="1">
        <f>IFERROR(IF($AE1102&gt;$AE1101,VLOOKUP($AC1102+AO$1,STOCK!$F$10:$AB$209,17,0),IF($AE1102=$AE1101,(IF(BO1101&gt;=1,BO1101-COUNTIFS($AE1101:$AE1101,$AC1102,AO1101:AO1101,$AI$2),0)),0)),0)</f>
        <v>0</v>
      </c>
      <c r="BP1102" s="1">
        <f>IFERROR(IF($AE1102&gt;$AE1101,VLOOKUP($AC1102+AP$1,STOCK!$F$10:$AB$209,17,0),IF($AE1102=$AE1101,(IF(BP1101&gt;=1,BP1101-COUNTIFS($AE1101:$AE1101,$AC1102,AP1101:AP1101,$AI$2),0)),0)),0)</f>
        <v>0</v>
      </c>
      <c r="BQ1102" s="1">
        <f>IFERROR(IF($AE1102&gt;$AE1101,VLOOKUP($AC1102+AQ$1,STOCK!$F$10:$AB$209,17,0),IF($AE1102=$AE1101,(IF(BQ1101&gt;=1,BQ1101-COUNTIFS($AE1101:$AE1101,$AC1102,AQ1101:AQ1101,$AI$2),0)),0)),0)</f>
        <v>0</v>
      </c>
      <c r="BR1102" s="1">
        <f>IFERROR(IF($AE1102&gt;$AE1101,VLOOKUP($AC1102+AR$1,STOCK!$F$10:$AB$209,17,0),IF($AE1102=$AE1101,(IF(BR1101&gt;=1,BR1101-COUNTIFS($AE1101:$AE1101,$AC1102,AR1101:AR1101,$AI$2),0)),0)),0)</f>
        <v>0</v>
      </c>
      <c r="BS1102" s="1">
        <f>IFERROR(IF($AE1102&gt;$AE1101,VLOOKUP($AC1102+AS$1,STOCK!$F$10:$AB$209,17,0),IF($AE1102=$AE1101,(IF(BS1101&gt;=1,BS1101-COUNTIFS($AE1101:$AE1101,$AC1102,AS1101:AS1101,$AI$2),0)),0)),0)</f>
        <v>0</v>
      </c>
      <c r="BT1102" s="1">
        <f>IFERROR(IF($AE1102&gt;$AE1101,VLOOKUP($AC1102+AT$1,STOCK!$F$10:$AB$209,17,0),IF($AE1102=$AE1101,(IF(BT1101&gt;=1,BT1101-COUNTIFS($AE1101:$AE1101,$AC1102,AT1101:AT1101,$AI$2),0)),0)),0)</f>
        <v>0</v>
      </c>
      <c r="BU1102" s="1">
        <f>IFERROR(IF($AE1102&gt;$AE1101,VLOOKUP($AC1102+AU$1,STOCK!$F$10:$AB$209,17,0),IF($AE1102=$AE1101,(IF(BU1101&gt;=1,BU1101-COUNTIFS($AE1101:$AE1101,$AC1102,AU1101:AU1101,$AI$2),0)),0)),0)</f>
        <v>0</v>
      </c>
      <c r="BV1102" s="1">
        <f>IFERROR(IF($AE1102&gt;$AE1101,VLOOKUP($AC1102+AV$1,STOCK!$F$10:$AB$209,17,0),IF($AE1102=$AE1101,(IF(BV1101&gt;=1,BV1101-COUNTIFS($AE1101:$AE1101,$AC1102,AV1101:AV1101,$AI$2),0)),0)),0)</f>
        <v>0</v>
      </c>
      <c r="BW1102" s="1">
        <f>IFERROR(IF($AE1102&gt;$AE1101,VLOOKUP($AC1102+AW$1,STOCK!$F$10:$AB$209,17,0),IF($AE1102=$AE1101,(IF(BW1101&gt;=1,BW1101-COUNTIFS($AE1101:$AE1101,$AC1102,AW1101:AW1101,$AI$2),0)),0)),0)</f>
        <v>0</v>
      </c>
      <c r="BX1102" s="1">
        <f>IFERROR(IF($AE1102&gt;$AE1101,VLOOKUP($AC1102+AX$1,STOCK!$F$10:$AB$209,17,0),IF($AE1102=$AE1101,(IF(BX1101&gt;=1,BX1101-COUNTIFS($AE1101:$AE1101,$AC1102,AX1101:AX1101,$AI$2),0)),0)),0)</f>
        <v>0</v>
      </c>
    </row>
    <row r="1103" spans="29:76" x14ac:dyDescent="0.25">
      <c r="AC1103" s="1">
        <f t="shared" ref="AC1103:AC1166" si="275">IFERROR(IF(AG1103&gt;=101,LEFT(AG1103,1)*100,0),0)</f>
        <v>0</v>
      </c>
      <c r="AD1103" s="1">
        <f>IFERROR(IF(LEN(AK1103)&gt;=1,VLOOKUP(HLOOKUP(AK1103,PROFILE!$K$5:$V$8,4,0),PROFILE!$F$1:$G$3,2,0),0),0)</f>
        <v>0</v>
      </c>
      <c r="AE1103" s="1">
        <f t="shared" ref="AE1103:AE1166" si="276">IFERROR(IF(AG1103&gt;=101,LEFT(AG1103,1)*100,0),0)</f>
        <v>0</v>
      </c>
      <c r="AF1103" s="1">
        <v>1090</v>
      </c>
      <c r="AI1103" s="1" t="str">
        <f>IFERROR(IF($AH1103&gt;=1,VLOOKUP($AG1103,STUDENT!$O$8:$Z$1507,3,0),""),"")</f>
        <v/>
      </c>
      <c r="AJ1103" s="1" t="str">
        <f>IFERROR(IF($AH1103&gt;=1,VLOOKUP($AG1103,STUDENT!$O$8:$Z$1507,4,0),""),"")</f>
        <v/>
      </c>
      <c r="AK1103" s="1" t="str">
        <f>IFERROR(IF($AH1103&gt;=1,VLOOKUP($AG1103,STUDENT!$O$8:$Z$1507,6,0),""),"")</f>
        <v/>
      </c>
      <c r="AL1103" s="1" t="str">
        <f t="shared" ref="AL1103:AL1166" si="277">IFERROR(IF($AH1103&gt;=1,(IF($AD1103=1,(IF(BL1103&gt;=1,$AI$2,"")),IF($AD1103=2,(IF(AY1103&gt;=1,$AI$1,"")),IF($AD1103=3,(IF(MOD($AG1103+AL$1,2)=0,(IF(AY1103&gt;=1,$AI$1,"")),IF(MOD($AG1103+AL$1,2)=1,(IF(BL1103&gt;=1,$AI$2,"")),""))),"")))),""),"")</f>
        <v/>
      </c>
      <c r="AM1103" s="1" t="str">
        <f t="shared" ref="AM1103:AM1166" si="278">IFERROR(IF($AH1103&gt;=1,(IF($AD1103=1,(IF(BM1103&gt;=1,$AI$2,"")),IF($AD1103=2,(IF(AZ1103&gt;=1,$AI$1,"")),IF($AD1103=3,(IF(MOD($AG1103+AM$1,2)=0,(IF(AZ1103&gt;=1,$AI$1,"")),IF(MOD($AG1103+AM$1,2)=1,(IF(BM1103&gt;=1,$AI$2,"")),""))),"")))),""),"")</f>
        <v/>
      </c>
      <c r="AN1103" s="1" t="str">
        <f t="shared" ref="AN1103:AN1166" si="279">IFERROR(IF($AH1103&gt;=1,(IF($AD1103=1,(IF(BN1103&gt;=1,$AI$2,"")),IF($AD1103=2,(IF(BA1103&gt;=1,$AI$1,"")),IF($AD1103=3,(IF(MOD($AG1103+AN$1,2)=0,(IF(BA1103&gt;=1,$AI$1,"")),IF(MOD($AG1103+AN$1,2)=1,(IF(BN1103&gt;=1,$AI$2,"")),""))),"")))),""),"")</f>
        <v/>
      </c>
      <c r="AO1103" s="1" t="str">
        <f t="shared" ref="AO1103:AO1166" si="280">IFERROR(IF($AH1103&gt;=1,(IF($AD1103=1,(IF(BO1103&gt;=1,$AI$2,"")),IF($AD1103=2,(IF(BB1103&gt;=1,$AI$1,"")),IF($AD1103=3,(IF(MOD($AG1103+AO$1,2)=0,(IF(BB1103&gt;=1,$AI$1,"")),IF(MOD($AG1103+AO$1,2)=1,(IF(BO1103&gt;=1,$AI$2,"")),""))),"")))),""),"")</f>
        <v/>
      </c>
      <c r="AP1103" s="1" t="str">
        <f t="shared" ref="AP1103:AP1166" si="281">IFERROR(IF($AH1103&gt;=1,(IF($AD1103=1,(IF(BP1103&gt;=1,$AI$2,"")),IF($AD1103=2,(IF(BC1103&gt;=1,$AI$1,"")),IF($AD1103=3,(IF(MOD($AG1103+AP$1,2)=0,(IF(BC1103&gt;=1,$AI$1,"")),IF(MOD($AG1103+AP$1,2)=1,(IF(BP1103&gt;=1,$AI$2,"")),""))),"")))),""),"")</f>
        <v/>
      </c>
      <c r="AQ1103" s="1" t="str">
        <f t="shared" ref="AQ1103:AQ1166" si="282">IFERROR(IF($AH1103&gt;=1,(IF($AD1103=1,(IF(BQ1103&gt;=1,$AI$2,"")),IF($AD1103=2,(IF(BD1103&gt;=1,$AI$1,"")),IF($AD1103=3,(IF(MOD($AG1103+AQ$1,2)=0,(IF(BD1103&gt;=1,$AI$1,"")),IF(MOD($AG1103+AQ$1,2)=1,(IF(BQ1103&gt;=1,$AI$2,"")),""))),"")))),""),"")</f>
        <v/>
      </c>
      <c r="AR1103" s="1" t="str">
        <f t="shared" ref="AR1103:AR1166" si="283">IFERROR(IF($AH1103&gt;=1,(IF($AD1103=1,(IF(BR1103&gt;=1,$AI$2,"")),IF($AD1103=2,(IF(BE1103&gt;=1,$AI$1,"")),IF($AD1103=3,(IF(MOD($AG1103+AR$1,2)=0,(IF(BE1103&gt;=1,$AI$1,"")),IF(MOD($AG1103+AR$1,2)=1,(IF(BR1103&gt;=1,$AI$2,"")),""))),"")))),""),"")</f>
        <v/>
      </c>
      <c r="AS1103" s="1" t="str">
        <f t="shared" ref="AS1103:AS1166" si="284">IFERROR(IF($AH1103&gt;=1,(IF($AD1103=1,(IF(BS1103&gt;=1,$AI$2,"")),IF($AD1103=2,(IF(BF1103&gt;=1,$AI$1,"")),IF($AD1103=3,(IF(MOD($AG1103+AS$1,2)=0,(IF(BF1103&gt;=1,$AI$1,"")),IF(MOD($AG1103+AS$1,2)=1,(IF(BS1103&gt;=1,$AI$2,"")),""))),"")))),""),"")</f>
        <v/>
      </c>
      <c r="AT1103" s="1" t="str">
        <f t="shared" ref="AT1103:AT1166" si="285">IFERROR(IF($AH1103&gt;=1,(IF($AD1103=1,(IF(BT1103&gt;=1,$AI$2,"")),IF($AD1103=2,(IF(BG1103&gt;=1,$AI$1,"")),IF($AD1103=3,(IF(MOD($AG1103+AT$1,2)=0,(IF(BG1103&gt;=1,$AI$1,"")),IF(MOD($AG1103+AT$1,2)=1,(IF(BT1103&gt;=1,$AI$2,"")),""))),"")))),""),"")</f>
        <v/>
      </c>
      <c r="AU1103" s="1" t="str">
        <f t="shared" ref="AU1103:AU1166" si="286">IFERROR(IF($AH1103&gt;=1,(IF($AD1103=1,(IF(BU1103&gt;=1,$AI$2,"")),IF($AD1103=2,(IF(BH1103&gt;=1,$AI$1,"")),IF($AD1103=3,(IF(MOD($AG1103+AU$1,2)=0,(IF(BH1103&gt;=1,$AI$1,"")),IF(MOD($AG1103+AU$1,2)=1,(IF(BU1103&gt;=1,$AI$2,"")),""))),"")))),""),"")</f>
        <v/>
      </c>
      <c r="AV1103" s="1" t="str">
        <f t="shared" ref="AV1103:AV1166" si="287">IFERROR(IF($AH1103&gt;=1,(IF($AD1103=1,(IF(BV1103&gt;=1,$AI$2,"")),IF($AD1103=2,(IF(BI1103&gt;=1,$AI$1,"")),IF($AD1103=3,(IF(MOD($AG1103+AV$1,2)=0,(IF(BI1103&gt;=1,$AI$1,"")),IF(MOD($AG1103+AV$1,2)=1,(IF(BV1103&gt;=1,$AI$2,"")),""))),"")))),""),"")</f>
        <v/>
      </c>
      <c r="AW1103" s="1" t="str">
        <f t="shared" ref="AW1103:AW1166" si="288">IFERROR(IF($AH1103&gt;=1,(IF($AD1103=1,(IF(BW1103&gt;=1,$AI$2,"")),IF($AD1103=2,(IF(BJ1103&gt;=1,$AI$1,"")),IF($AD1103=3,(IF(MOD($AG1103+AW$1,2)=0,(IF(BJ1103&gt;=1,$AI$1,"")),IF(MOD($AG1103+AW$1,2)=1,(IF(BW1103&gt;=1,$AI$2,"")),""))),"")))),""),"")</f>
        <v/>
      </c>
      <c r="AX1103" s="1" t="str">
        <f t="shared" ref="AX1103:AX1166" si="289">IFERROR(IF($AH1103&gt;=1,(IF($AD1103=1,(IF(BX1103&gt;=1,$AI$2,"")),IF($AD1103=2,(IF(BK1103&gt;=1,$AI$1,"")),IF($AD1103=3,(IF(MOD($AG1103+AX$1,2)=0,(IF(BK1103&gt;=1,$AI$1,"")),IF(MOD($AG1103+AX$1,2)=1,(IF(BX1103&gt;=1,$AI$2,"")),""))),"")))),""),"")</f>
        <v/>
      </c>
      <c r="AY1103" s="1">
        <f>IFERROR(IF($AE1103&gt;$AE1102,VLOOKUP($AC1103+AL$1,STOCK!$F$10:$AB$209,16,0),IF($AE1103=$AE1102,(IF(AY1102&gt;=1,AY1102-COUNTIFS($AE1102:$AE1102,$AC1103,AL1102:AL1102,$AI$1),0)),0)),0)</f>
        <v>0</v>
      </c>
      <c r="AZ1103" s="1">
        <f>IFERROR(IF($AE1103&gt;$AE1102,VLOOKUP($AC1103+AM$1,STOCK!$F$10:$AB$209,16,0),IF($AE1103=$AE1102,(IF(AZ1102&gt;=1,AZ1102-COUNTIFS($AE1102:$AE1102,$AC1103,AM1102:AM1102,$AI$1),0)),0)),0)</f>
        <v>0</v>
      </c>
      <c r="BA1103" s="1">
        <f>IFERROR(IF($AE1103&gt;$AE1102,VLOOKUP($AC1103+AN$1,STOCK!$F$10:$AB$209,16,0),IF($AE1103=$AE1102,(IF(BA1102&gt;=1,BA1102-COUNTIFS($AE1102:$AE1102,$AC1103,AN1102:AN1102,$AI$1),0)),0)),0)</f>
        <v>0</v>
      </c>
      <c r="BB1103" s="1">
        <f>IFERROR(IF($AE1103&gt;$AE1102,VLOOKUP($AC1103+AO$1,STOCK!$F$10:$AB$209,16,0),IF($AE1103=$AE1102,(IF(BB1102&gt;=1,BB1102-COUNTIFS($AE1102:$AE1102,$AC1103,AO1102:AO1102,$AI$1),0)),0)),0)</f>
        <v>0</v>
      </c>
      <c r="BC1103" s="1">
        <f>IFERROR(IF($AE1103&gt;$AE1102,VLOOKUP($AC1103+AP$1,STOCK!$F$10:$AB$209,16,0),IF($AE1103=$AE1102,(IF(BC1102&gt;=1,BC1102-COUNTIFS($AE1102:$AE1102,$AC1103,AP1102:AP1102,$AI$1),0)),0)),0)</f>
        <v>0</v>
      </c>
      <c r="BD1103" s="1">
        <f>IFERROR(IF($AE1103&gt;$AE1102,VLOOKUP($AC1103+AQ$1,STOCK!$F$10:$AB$209,16,0),IF($AE1103=$AE1102,(IF(BD1102&gt;=1,BD1102-COUNTIFS($AE1102:$AE1102,$AC1103,AQ1102:AQ1102,$AI$1),0)),0)),0)</f>
        <v>0</v>
      </c>
      <c r="BE1103" s="1">
        <f>IFERROR(IF($AE1103&gt;$AE1102,VLOOKUP($AC1103+AR$1,STOCK!$F$10:$AB$209,16,0),IF($AE1103=$AE1102,(IF(BE1102&gt;=1,BE1102-COUNTIFS($AE1102:$AE1102,$AC1103,AR1102:AR1102,$AI$1),0)),0)),0)</f>
        <v>0</v>
      </c>
      <c r="BF1103" s="1">
        <f>IFERROR(IF($AE1103&gt;$AE1102,VLOOKUP($AC1103+AS$1,STOCK!$F$10:$AB$209,16,0),IF($AE1103=$AE1102,(IF(BF1102&gt;=1,BF1102-COUNTIFS($AE1102:$AE1102,$AC1103,AS1102:AS1102,$AI$1),0)),0)),0)</f>
        <v>0</v>
      </c>
      <c r="BG1103" s="1">
        <f>IFERROR(IF($AE1103&gt;$AE1102,VLOOKUP($AC1103+AT$1,STOCK!$F$10:$AB$209,16,0),IF($AE1103=$AE1102,(IF(BG1102&gt;=1,BG1102-COUNTIFS($AE1102:$AE1102,$AC1103,AT1102:AT1102,$AI$1),0)),0)),0)</f>
        <v>0</v>
      </c>
      <c r="BH1103" s="1">
        <f>IFERROR(IF($AE1103&gt;$AE1102,VLOOKUP($AC1103+AU$1,STOCK!$F$10:$AB$209,16,0),IF($AE1103=$AE1102,(IF(BH1102&gt;=1,BH1102-COUNTIFS($AE1102:$AE1102,$AC1103,AU1102:AU1102,$AI$1),0)),0)),0)</f>
        <v>0</v>
      </c>
      <c r="BI1103" s="1">
        <f>IFERROR(IF($AE1103&gt;$AE1102,VLOOKUP($AC1103+AV$1,STOCK!$F$10:$AB$209,16,0),IF($AE1103=$AE1102,(IF(BI1102&gt;=1,BI1102-COUNTIFS($AE1102:$AE1102,$AC1103,AV1102:AV1102,$AI$1),0)),0)),0)</f>
        <v>0</v>
      </c>
      <c r="BJ1103" s="1">
        <f>IFERROR(IF($AE1103&gt;$AE1102,VLOOKUP($AC1103+AW$1,STOCK!$F$10:$AB$209,16,0),IF($AE1103=$AE1102,(IF(BJ1102&gt;=1,BJ1102-COUNTIFS($AE1102:$AE1102,$AC1103,AW1102:AW1102,$AI$1),0)),0)),0)</f>
        <v>0</v>
      </c>
      <c r="BK1103" s="1">
        <f>IFERROR(IF($AE1103&gt;$AE1102,VLOOKUP($AC1103+AX$1,STOCK!$F$10:$AB$209,16,0),IF($AE1103=$AE1102,(IF(BK1102&gt;=1,BK1102-COUNTIFS($AE1102:$AE1102,$AC1103,AX1102:AX1102,$AI$1),0)),0)),0)</f>
        <v>0</v>
      </c>
      <c r="BL1103" s="1">
        <f>IFERROR(IF($AE1103&gt;$AE1102,VLOOKUP($AC1103+AL$1,STOCK!$F$10:$AB$209,17,0),IF($AE1103=$AE1102,(IF(BL1102&gt;=1,BL1102-COUNTIFS($AE1102:$AE1102,$AC1103,AL1102:AL1102,$AI$2),0)),0)),0)</f>
        <v>0</v>
      </c>
      <c r="BM1103" s="1">
        <f>IFERROR(IF($AE1103&gt;$AE1102,VLOOKUP($AC1103+AM$1,STOCK!$F$10:$AB$209,17,0),IF($AE1103=$AE1102,(IF(BM1102&gt;=1,BM1102-COUNTIFS($AE1102:$AE1102,$AC1103,AM1102:AM1102,$AI$2),0)),0)),0)</f>
        <v>0</v>
      </c>
      <c r="BN1103" s="1">
        <f>IFERROR(IF($AE1103&gt;$AE1102,VLOOKUP($AC1103+AN$1,STOCK!$F$10:$AB$209,17,0),IF($AE1103=$AE1102,(IF(BN1102&gt;=1,BN1102-COUNTIFS($AE1102:$AE1102,$AC1103,AN1102:AN1102,$AI$2),0)),0)),0)</f>
        <v>0</v>
      </c>
      <c r="BO1103" s="1">
        <f>IFERROR(IF($AE1103&gt;$AE1102,VLOOKUP($AC1103+AO$1,STOCK!$F$10:$AB$209,17,0),IF($AE1103=$AE1102,(IF(BO1102&gt;=1,BO1102-COUNTIFS($AE1102:$AE1102,$AC1103,AO1102:AO1102,$AI$2),0)),0)),0)</f>
        <v>0</v>
      </c>
      <c r="BP1103" s="1">
        <f>IFERROR(IF($AE1103&gt;$AE1102,VLOOKUP($AC1103+AP$1,STOCK!$F$10:$AB$209,17,0),IF($AE1103=$AE1102,(IF(BP1102&gt;=1,BP1102-COUNTIFS($AE1102:$AE1102,$AC1103,AP1102:AP1102,$AI$2),0)),0)),0)</f>
        <v>0</v>
      </c>
      <c r="BQ1103" s="1">
        <f>IFERROR(IF($AE1103&gt;$AE1102,VLOOKUP($AC1103+AQ$1,STOCK!$F$10:$AB$209,17,0),IF($AE1103=$AE1102,(IF(BQ1102&gt;=1,BQ1102-COUNTIFS($AE1102:$AE1102,$AC1103,AQ1102:AQ1102,$AI$2),0)),0)),0)</f>
        <v>0</v>
      </c>
      <c r="BR1103" s="1">
        <f>IFERROR(IF($AE1103&gt;$AE1102,VLOOKUP($AC1103+AR$1,STOCK!$F$10:$AB$209,17,0),IF($AE1103=$AE1102,(IF(BR1102&gt;=1,BR1102-COUNTIFS($AE1102:$AE1102,$AC1103,AR1102:AR1102,$AI$2),0)),0)),0)</f>
        <v>0</v>
      </c>
      <c r="BS1103" s="1">
        <f>IFERROR(IF($AE1103&gt;$AE1102,VLOOKUP($AC1103+AS$1,STOCK!$F$10:$AB$209,17,0),IF($AE1103=$AE1102,(IF(BS1102&gt;=1,BS1102-COUNTIFS($AE1102:$AE1102,$AC1103,AS1102:AS1102,$AI$2),0)),0)),0)</f>
        <v>0</v>
      </c>
      <c r="BT1103" s="1">
        <f>IFERROR(IF($AE1103&gt;$AE1102,VLOOKUP($AC1103+AT$1,STOCK!$F$10:$AB$209,17,0),IF($AE1103=$AE1102,(IF(BT1102&gt;=1,BT1102-COUNTIFS($AE1102:$AE1102,$AC1103,AT1102:AT1102,$AI$2),0)),0)),0)</f>
        <v>0</v>
      </c>
      <c r="BU1103" s="1">
        <f>IFERROR(IF($AE1103&gt;$AE1102,VLOOKUP($AC1103+AU$1,STOCK!$F$10:$AB$209,17,0),IF($AE1103=$AE1102,(IF(BU1102&gt;=1,BU1102-COUNTIFS($AE1102:$AE1102,$AC1103,AU1102:AU1102,$AI$2),0)),0)),0)</f>
        <v>0</v>
      </c>
      <c r="BV1103" s="1">
        <f>IFERROR(IF($AE1103&gt;$AE1102,VLOOKUP($AC1103+AV$1,STOCK!$F$10:$AB$209,17,0),IF($AE1103=$AE1102,(IF(BV1102&gt;=1,BV1102-COUNTIFS($AE1102:$AE1102,$AC1103,AV1102:AV1102,$AI$2),0)),0)),0)</f>
        <v>0</v>
      </c>
      <c r="BW1103" s="1">
        <f>IFERROR(IF($AE1103&gt;$AE1102,VLOOKUP($AC1103+AW$1,STOCK!$F$10:$AB$209,17,0),IF($AE1103=$AE1102,(IF(BW1102&gt;=1,BW1102-COUNTIFS($AE1102:$AE1102,$AC1103,AW1102:AW1102,$AI$2),0)),0)),0)</f>
        <v>0</v>
      </c>
      <c r="BX1103" s="1">
        <f>IFERROR(IF($AE1103&gt;$AE1102,VLOOKUP($AC1103+AX$1,STOCK!$F$10:$AB$209,17,0),IF($AE1103=$AE1102,(IF(BX1102&gt;=1,BX1102-COUNTIFS($AE1102:$AE1102,$AC1103,AX1102:AX1102,$AI$2),0)),0)),0)</f>
        <v>0</v>
      </c>
    </row>
    <row r="1104" spans="29:76" x14ac:dyDescent="0.25">
      <c r="AC1104" s="1">
        <f t="shared" si="275"/>
        <v>0</v>
      </c>
      <c r="AD1104" s="1">
        <f>IFERROR(IF(LEN(AK1104)&gt;=1,VLOOKUP(HLOOKUP(AK1104,PROFILE!$K$5:$V$8,4,0),PROFILE!$F$1:$G$3,2,0),0),0)</f>
        <v>0</v>
      </c>
      <c r="AE1104" s="1">
        <f t="shared" si="276"/>
        <v>0</v>
      </c>
      <c r="AF1104" s="1">
        <v>1091</v>
      </c>
      <c r="AI1104" s="1" t="str">
        <f>IFERROR(IF($AH1104&gt;=1,VLOOKUP($AG1104,STUDENT!$O$8:$Z$1507,3,0),""),"")</f>
        <v/>
      </c>
      <c r="AJ1104" s="1" t="str">
        <f>IFERROR(IF($AH1104&gt;=1,VLOOKUP($AG1104,STUDENT!$O$8:$Z$1507,4,0),""),"")</f>
        <v/>
      </c>
      <c r="AK1104" s="1" t="str">
        <f>IFERROR(IF($AH1104&gt;=1,VLOOKUP($AG1104,STUDENT!$O$8:$Z$1507,6,0),""),"")</f>
        <v/>
      </c>
      <c r="AL1104" s="1" t="str">
        <f t="shared" si="277"/>
        <v/>
      </c>
      <c r="AM1104" s="1" t="str">
        <f t="shared" si="278"/>
        <v/>
      </c>
      <c r="AN1104" s="1" t="str">
        <f t="shared" si="279"/>
        <v/>
      </c>
      <c r="AO1104" s="1" t="str">
        <f t="shared" si="280"/>
        <v/>
      </c>
      <c r="AP1104" s="1" t="str">
        <f t="shared" si="281"/>
        <v/>
      </c>
      <c r="AQ1104" s="1" t="str">
        <f t="shared" si="282"/>
        <v/>
      </c>
      <c r="AR1104" s="1" t="str">
        <f t="shared" si="283"/>
        <v/>
      </c>
      <c r="AS1104" s="1" t="str">
        <f t="shared" si="284"/>
        <v/>
      </c>
      <c r="AT1104" s="1" t="str">
        <f t="shared" si="285"/>
        <v/>
      </c>
      <c r="AU1104" s="1" t="str">
        <f t="shared" si="286"/>
        <v/>
      </c>
      <c r="AV1104" s="1" t="str">
        <f t="shared" si="287"/>
        <v/>
      </c>
      <c r="AW1104" s="1" t="str">
        <f t="shared" si="288"/>
        <v/>
      </c>
      <c r="AX1104" s="1" t="str">
        <f t="shared" si="289"/>
        <v/>
      </c>
      <c r="AY1104" s="1">
        <f>IFERROR(IF($AE1104&gt;$AE1103,VLOOKUP($AC1104+AL$1,STOCK!$F$10:$AB$209,16,0),IF($AE1104=$AE1103,(IF(AY1103&gt;=1,AY1103-COUNTIFS($AE1103:$AE1103,$AC1104,AL1103:AL1103,$AI$1),0)),0)),0)</f>
        <v>0</v>
      </c>
      <c r="AZ1104" s="1">
        <f>IFERROR(IF($AE1104&gt;$AE1103,VLOOKUP($AC1104+AM$1,STOCK!$F$10:$AB$209,16,0),IF($AE1104=$AE1103,(IF(AZ1103&gt;=1,AZ1103-COUNTIFS($AE1103:$AE1103,$AC1104,AM1103:AM1103,$AI$1),0)),0)),0)</f>
        <v>0</v>
      </c>
      <c r="BA1104" s="1">
        <f>IFERROR(IF($AE1104&gt;$AE1103,VLOOKUP($AC1104+AN$1,STOCK!$F$10:$AB$209,16,0),IF($AE1104=$AE1103,(IF(BA1103&gt;=1,BA1103-COUNTIFS($AE1103:$AE1103,$AC1104,AN1103:AN1103,$AI$1),0)),0)),0)</f>
        <v>0</v>
      </c>
      <c r="BB1104" s="1">
        <f>IFERROR(IF($AE1104&gt;$AE1103,VLOOKUP($AC1104+AO$1,STOCK!$F$10:$AB$209,16,0),IF($AE1104=$AE1103,(IF(BB1103&gt;=1,BB1103-COUNTIFS($AE1103:$AE1103,$AC1104,AO1103:AO1103,$AI$1),0)),0)),0)</f>
        <v>0</v>
      </c>
      <c r="BC1104" s="1">
        <f>IFERROR(IF($AE1104&gt;$AE1103,VLOOKUP($AC1104+AP$1,STOCK!$F$10:$AB$209,16,0),IF($AE1104=$AE1103,(IF(BC1103&gt;=1,BC1103-COUNTIFS($AE1103:$AE1103,$AC1104,AP1103:AP1103,$AI$1),0)),0)),0)</f>
        <v>0</v>
      </c>
      <c r="BD1104" s="1">
        <f>IFERROR(IF($AE1104&gt;$AE1103,VLOOKUP($AC1104+AQ$1,STOCK!$F$10:$AB$209,16,0),IF($AE1104=$AE1103,(IF(BD1103&gt;=1,BD1103-COUNTIFS($AE1103:$AE1103,$AC1104,AQ1103:AQ1103,$AI$1),0)),0)),0)</f>
        <v>0</v>
      </c>
      <c r="BE1104" s="1">
        <f>IFERROR(IF($AE1104&gt;$AE1103,VLOOKUP($AC1104+AR$1,STOCK!$F$10:$AB$209,16,0),IF($AE1104=$AE1103,(IF(BE1103&gt;=1,BE1103-COUNTIFS($AE1103:$AE1103,$AC1104,AR1103:AR1103,$AI$1),0)),0)),0)</f>
        <v>0</v>
      </c>
      <c r="BF1104" s="1">
        <f>IFERROR(IF($AE1104&gt;$AE1103,VLOOKUP($AC1104+AS$1,STOCK!$F$10:$AB$209,16,0),IF($AE1104=$AE1103,(IF(BF1103&gt;=1,BF1103-COUNTIFS($AE1103:$AE1103,$AC1104,AS1103:AS1103,$AI$1),0)),0)),0)</f>
        <v>0</v>
      </c>
      <c r="BG1104" s="1">
        <f>IFERROR(IF($AE1104&gt;$AE1103,VLOOKUP($AC1104+AT$1,STOCK!$F$10:$AB$209,16,0),IF($AE1104=$AE1103,(IF(BG1103&gt;=1,BG1103-COUNTIFS($AE1103:$AE1103,$AC1104,AT1103:AT1103,$AI$1),0)),0)),0)</f>
        <v>0</v>
      </c>
      <c r="BH1104" s="1">
        <f>IFERROR(IF($AE1104&gt;$AE1103,VLOOKUP($AC1104+AU$1,STOCK!$F$10:$AB$209,16,0),IF($AE1104=$AE1103,(IF(BH1103&gt;=1,BH1103-COUNTIFS($AE1103:$AE1103,$AC1104,AU1103:AU1103,$AI$1),0)),0)),0)</f>
        <v>0</v>
      </c>
      <c r="BI1104" s="1">
        <f>IFERROR(IF($AE1104&gt;$AE1103,VLOOKUP($AC1104+AV$1,STOCK!$F$10:$AB$209,16,0),IF($AE1104=$AE1103,(IF(BI1103&gt;=1,BI1103-COUNTIFS($AE1103:$AE1103,$AC1104,AV1103:AV1103,$AI$1),0)),0)),0)</f>
        <v>0</v>
      </c>
      <c r="BJ1104" s="1">
        <f>IFERROR(IF($AE1104&gt;$AE1103,VLOOKUP($AC1104+AW$1,STOCK!$F$10:$AB$209,16,0),IF($AE1104=$AE1103,(IF(BJ1103&gt;=1,BJ1103-COUNTIFS($AE1103:$AE1103,$AC1104,AW1103:AW1103,$AI$1),0)),0)),0)</f>
        <v>0</v>
      </c>
      <c r="BK1104" s="1">
        <f>IFERROR(IF($AE1104&gt;$AE1103,VLOOKUP($AC1104+AX$1,STOCK!$F$10:$AB$209,16,0),IF($AE1104=$AE1103,(IF(BK1103&gt;=1,BK1103-COUNTIFS($AE1103:$AE1103,$AC1104,AX1103:AX1103,$AI$1),0)),0)),0)</f>
        <v>0</v>
      </c>
      <c r="BL1104" s="1">
        <f>IFERROR(IF($AE1104&gt;$AE1103,VLOOKUP($AC1104+AL$1,STOCK!$F$10:$AB$209,17,0),IF($AE1104=$AE1103,(IF(BL1103&gt;=1,BL1103-COUNTIFS($AE1103:$AE1103,$AC1104,AL1103:AL1103,$AI$2),0)),0)),0)</f>
        <v>0</v>
      </c>
      <c r="BM1104" s="1">
        <f>IFERROR(IF($AE1104&gt;$AE1103,VLOOKUP($AC1104+AM$1,STOCK!$F$10:$AB$209,17,0),IF($AE1104=$AE1103,(IF(BM1103&gt;=1,BM1103-COUNTIFS($AE1103:$AE1103,$AC1104,AM1103:AM1103,$AI$2),0)),0)),0)</f>
        <v>0</v>
      </c>
      <c r="BN1104" s="1">
        <f>IFERROR(IF($AE1104&gt;$AE1103,VLOOKUP($AC1104+AN$1,STOCK!$F$10:$AB$209,17,0),IF($AE1104=$AE1103,(IF(BN1103&gt;=1,BN1103-COUNTIFS($AE1103:$AE1103,$AC1104,AN1103:AN1103,$AI$2),0)),0)),0)</f>
        <v>0</v>
      </c>
      <c r="BO1104" s="1">
        <f>IFERROR(IF($AE1104&gt;$AE1103,VLOOKUP($AC1104+AO$1,STOCK!$F$10:$AB$209,17,0),IF($AE1104=$AE1103,(IF(BO1103&gt;=1,BO1103-COUNTIFS($AE1103:$AE1103,$AC1104,AO1103:AO1103,$AI$2),0)),0)),0)</f>
        <v>0</v>
      </c>
      <c r="BP1104" s="1">
        <f>IFERROR(IF($AE1104&gt;$AE1103,VLOOKUP($AC1104+AP$1,STOCK!$F$10:$AB$209,17,0),IF($AE1104=$AE1103,(IF(BP1103&gt;=1,BP1103-COUNTIFS($AE1103:$AE1103,$AC1104,AP1103:AP1103,$AI$2),0)),0)),0)</f>
        <v>0</v>
      </c>
      <c r="BQ1104" s="1">
        <f>IFERROR(IF($AE1104&gt;$AE1103,VLOOKUP($AC1104+AQ$1,STOCK!$F$10:$AB$209,17,0),IF($AE1104=$AE1103,(IF(BQ1103&gt;=1,BQ1103-COUNTIFS($AE1103:$AE1103,$AC1104,AQ1103:AQ1103,$AI$2),0)),0)),0)</f>
        <v>0</v>
      </c>
      <c r="BR1104" s="1">
        <f>IFERROR(IF($AE1104&gt;$AE1103,VLOOKUP($AC1104+AR$1,STOCK!$F$10:$AB$209,17,0),IF($AE1104=$AE1103,(IF(BR1103&gt;=1,BR1103-COUNTIFS($AE1103:$AE1103,$AC1104,AR1103:AR1103,$AI$2),0)),0)),0)</f>
        <v>0</v>
      </c>
      <c r="BS1104" s="1">
        <f>IFERROR(IF($AE1104&gt;$AE1103,VLOOKUP($AC1104+AS$1,STOCK!$F$10:$AB$209,17,0),IF($AE1104=$AE1103,(IF(BS1103&gt;=1,BS1103-COUNTIFS($AE1103:$AE1103,$AC1104,AS1103:AS1103,$AI$2),0)),0)),0)</f>
        <v>0</v>
      </c>
      <c r="BT1104" s="1">
        <f>IFERROR(IF($AE1104&gt;$AE1103,VLOOKUP($AC1104+AT$1,STOCK!$F$10:$AB$209,17,0),IF($AE1104=$AE1103,(IF(BT1103&gt;=1,BT1103-COUNTIFS($AE1103:$AE1103,$AC1104,AT1103:AT1103,$AI$2),0)),0)),0)</f>
        <v>0</v>
      </c>
      <c r="BU1104" s="1">
        <f>IFERROR(IF($AE1104&gt;$AE1103,VLOOKUP($AC1104+AU$1,STOCK!$F$10:$AB$209,17,0),IF($AE1104=$AE1103,(IF(BU1103&gt;=1,BU1103-COUNTIFS($AE1103:$AE1103,$AC1104,AU1103:AU1103,$AI$2),0)),0)),0)</f>
        <v>0</v>
      </c>
      <c r="BV1104" s="1">
        <f>IFERROR(IF($AE1104&gt;$AE1103,VLOOKUP($AC1104+AV$1,STOCK!$F$10:$AB$209,17,0),IF($AE1104=$AE1103,(IF(BV1103&gt;=1,BV1103-COUNTIFS($AE1103:$AE1103,$AC1104,AV1103:AV1103,$AI$2),0)),0)),0)</f>
        <v>0</v>
      </c>
      <c r="BW1104" s="1">
        <f>IFERROR(IF($AE1104&gt;$AE1103,VLOOKUP($AC1104+AW$1,STOCK!$F$10:$AB$209,17,0),IF($AE1104=$AE1103,(IF(BW1103&gt;=1,BW1103-COUNTIFS($AE1103:$AE1103,$AC1104,AW1103:AW1103,$AI$2),0)),0)),0)</f>
        <v>0</v>
      </c>
      <c r="BX1104" s="1">
        <f>IFERROR(IF($AE1104&gt;$AE1103,VLOOKUP($AC1104+AX$1,STOCK!$F$10:$AB$209,17,0),IF($AE1104=$AE1103,(IF(BX1103&gt;=1,BX1103-COUNTIFS($AE1103:$AE1103,$AC1104,AX1103:AX1103,$AI$2),0)),0)),0)</f>
        <v>0</v>
      </c>
    </row>
    <row r="1105" spans="29:76" x14ac:dyDescent="0.25">
      <c r="AC1105" s="1">
        <f t="shared" si="275"/>
        <v>0</v>
      </c>
      <c r="AD1105" s="1">
        <f>IFERROR(IF(LEN(AK1105)&gt;=1,VLOOKUP(HLOOKUP(AK1105,PROFILE!$K$5:$V$8,4,0),PROFILE!$F$1:$G$3,2,0),0),0)</f>
        <v>0</v>
      </c>
      <c r="AE1105" s="1">
        <f t="shared" si="276"/>
        <v>0</v>
      </c>
      <c r="AF1105" s="1">
        <v>1092</v>
      </c>
      <c r="AI1105" s="1" t="str">
        <f>IFERROR(IF($AH1105&gt;=1,VLOOKUP($AG1105,STUDENT!$O$8:$Z$1507,3,0),""),"")</f>
        <v/>
      </c>
      <c r="AJ1105" s="1" t="str">
        <f>IFERROR(IF($AH1105&gt;=1,VLOOKUP($AG1105,STUDENT!$O$8:$Z$1507,4,0),""),"")</f>
        <v/>
      </c>
      <c r="AK1105" s="1" t="str">
        <f>IFERROR(IF($AH1105&gt;=1,VLOOKUP($AG1105,STUDENT!$O$8:$Z$1507,6,0),""),"")</f>
        <v/>
      </c>
      <c r="AL1105" s="1" t="str">
        <f t="shared" si="277"/>
        <v/>
      </c>
      <c r="AM1105" s="1" t="str">
        <f t="shared" si="278"/>
        <v/>
      </c>
      <c r="AN1105" s="1" t="str">
        <f t="shared" si="279"/>
        <v/>
      </c>
      <c r="AO1105" s="1" t="str">
        <f t="shared" si="280"/>
        <v/>
      </c>
      <c r="AP1105" s="1" t="str">
        <f t="shared" si="281"/>
        <v/>
      </c>
      <c r="AQ1105" s="1" t="str">
        <f t="shared" si="282"/>
        <v/>
      </c>
      <c r="AR1105" s="1" t="str">
        <f t="shared" si="283"/>
        <v/>
      </c>
      <c r="AS1105" s="1" t="str">
        <f t="shared" si="284"/>
        <v/>
      </c>
      <c r="AT1105" s="1" t="str">
        <f t="shared" si="285"/>
        <v/>
      </c>
      <c r="AU1105" s="1" t="str">
        <f t="shared" si="286"/>
        <v/>
      </c>
      <c r="AV1105" s="1" t="str">
        <f t="shared" si="287"/>
        <v/>
      </c>
      <c r="AW1105" s="1" t="str">
        <f t="shared" si="288"/>
        <v/>
      </c>
      <c r="AX1105" s="1" t="str">
        <f t="shared" si="289"/>
        <v/>
      </c>
      <c r="AY1105" s="1">
        <f>IFERROR(IF($AE1105&gt;$AE1104,VLOOKUP($AC1105+AL$1,STOCK!$F$10:$AB$209,16,0),IF($AE1105=$AE1104,(IF(AY1104&gt;=1,AY1104-COUNTIFS($AE1104:$AE1104,$AC1105,AL1104:AL1104,$AI$1),0)),0)),0)</f>
        <v>0</v>
      </c>
      <c r="AZ1105" s="1">
        <f>IFERROR(IF($AE1105&gt;$AE1104,VLOOKUP($AC1105+AM$1,STOCK!$F$10:$AB$209,16,0),IF($AE1105=$AE1104,(IF(AZ1104&gt;=1,AZ1104-COUNTIFS($AE1104:$AE1104,$AC1105,AM1104:AM1104,$AI$1),0)),0)),0)</f>
        <v>0</v>
      </c>
      <c r="BA1105" s="1">
        <f>IFERROR(IF($AE1105&gt;$AE1104,VLOOKUP($AC1105+AN$1,STOCK!$F$10:$AB$209,16,0),IF($AE1105=$AE1104,(IF(BA1104&gt;=1,BA1104-COUNTIFS($AE1104:$AE1104,$AC1105,AN1104:AN1104,$AI$1),0)),0)),0)</f>
        <v>0</v>
      </c>
      <c r="BB1105" s="1">
        <f>IFERROR(IF($AE1105&gt;$AE1104,VLOOKUP($AC1105+AO$1,STOCK!$F$10:$AB$209,16,0),IF($AE1105=$AE1104,(IF(BB1104&gt;=1,BB1104-COUNTIFS($AE1104:$AE1104,$AC1105,AO1104:AO1104,$AI$1),0)),0)),0)</f>
        <v>0</v>
      </c>
      <c r="BC1105" s="1">
        <f>IFERROR(IF($AE1105&gt;$AE1104,VLOOKUP($AC1105+AP$1,STOCK!$F$10:$AB$209,16,0),IF($AE1105=$AE1104,(IF(BC1104&gt;=1,BC1104-COUNTIFS($AE1104:$AE1104,$AC1105,AP1104:AP1104,$AI$1),0)),0)),0)</f>
        <v>0</v>
      </c>
      <c r="BD1105" s="1">
        <f>IFERROR(IF($AE1105&gt;$AE1104,VLOOKUP($AC1105+AQ$1,STOCK!$F$10:$AB$209,16,0),IF($AE1105=$AE1104,(IF(BD1104&gt;=1,BD1104-COUNTIFS($AE1104:$AE1104,$AC1105,AQ1104:AQ1104,$AI$1),0)),0)),0)</f>
        <v>0</v>
      </c>
      <c r="BE1105" s="1">
        <f>IFERROR(IF($AE1105&gt;$AE1104,VLOOKUP($AC1105+AR$1,STOCK!$F$10:$AB$209,16,0),IF($AE1105=$AE1104,(IF(BE1104&gt;=1,BE1104-COUNTIFS($AE1104:$AE1104,$AC1105,AR1104:AR1104,$AI$1),0)),0)),0)</f>
        <v>0</v>
      </c>
      <c r="BF1105" s="1">
        <f>IFERROR(IF($AE1105&gt;$AE1104,VLOOKUP($AC1105+AS$1,STOCK!$F$10:$AB$209,16,0),IF($AE1105=$AE1104,(IF(BF1104&gt;=1,BF1104-COUNTIFS($AE1104:$AE1104,$AC1105,AS1104:AS1104,$AI$1),0)),0)),0)</f>
        <v>0</v>
      </c>
      <c r="BG1105" s="1">
        <f>IFERROR(IF($AE1105&gt;$AE1104,VLOOKUP($AC1105+AT$1,STOCK!$F$10:$AB$209,16,0),IF($AE1105=$AE1104,(IF(BG1104&gt;=1,BG1104-COUNTIFS($AE1104:$AE1104,$AC1105,AT1104:AT1104,$AI$1),0)),0)),0)</f>
        <v>0</v>
      </c>
      <c r="BH1105" s="1">
        <f>IFERROR(IF($AE1105&gt;$AE1104,VLOOKUP($AC1105+AU$1,STOCK!$F$10:$AB$209,16,0),IF($AE1105=$AE1104,(IF(BH1104&gt;=1,BH1104-COUNTIFS($AE1104:$AE1104,$AC1105,AU1104:AU1104,$AI$1),0)),0)),0)</f>
        <v>0</v>
      </c>
      <c r="BI1105" s="1">
        <f>IFERROR(IF($AE1105&gt;$AE1104,VLOOKUP($AC1105+AV$1,STOCK!$F$10:$AB$209,16,0),IF($AE1105=$AE1104,(IF(BI1104&gt;=1,BI1104-COUNTIFS($AE1104:$AE1104,$AC1105,AV1104:AV1104,$AI$1),0)),0)),0)</f>
        <v>0</v>
      </c>
      <c r="BJ1105" s="1">
        <f>IFERROR(IF($AE1105&gt;$AE1104,VLOOKUP($AC1105+AW$1,STOCK!$F$10:$AB$209,16,0),IF($AE1105=$AE1104,(IF(BJ1104&gt;=1,BJ1104-COUNTIFS($AE1104:$AE1104,$AC1105,AW1104:AW1104,$AI$1),0)),0)),0)</f>
        <v>0</v>
      </c>
      <c r="BK1105" s="1">
        <f>IFERROR(IF($AE1105&gt;$AE1104,VLOOKUP($AC1105+AX$1,STOCK!$F$10:$AB$209,16,0),IF($AE1105=$AE1104,(IF(BK1104&gt;=1,BK1104-COUNTIFS($AE1104:$AE1104,$AC1105,AX1104:AX1104,$AI$1),0)),0)),0)</f>
        <v>0</v>
      </c>
      <c r="BL1105" s="1">
        <f>IFERROR(IF($AE1105&gt;$AE1104,VLOOKUP($AC1105+AL$1,STOCK!$F$10:$AB$209,17,0),IF($AE1105=$AE1104,(IF(BL1104&gt;=1,BL1104-COUNTIFS($AE1104:$AE1104,$AC1105,AL1104:AL1104,$AI$2),0)),0)),0)</f>
        <v>0</v>
      </c>
      <c r="BM1105" s="1">
        <f>IFERROR(IF($AE1105&gt;$AE1104,VLOOKUP($AC1105+AM$1,STOCK!$F$10:$AB$209,17,0),IF($AE1105=$AE1104,(IF(BM1104&gt;=1,BM1104-COUNTIFS($AE1104:$AE1104,$AC1105,AM1104:AM1104,$AI$2),0)),0)),0)</f>
        <v>0</v>
      </c>
      <c r="BN1105" s="1">
        <f>IFERROR(IF($AE1105&gt;$AE1104,VLOOKUP($AC1105+AN$1,STOCK!$F$10:$AB$209,17,0),IF($AE1105=$AE1104,(IF(BN1104&gt;=1,BN1104-COUNTIFS($AE1104:$AE1104,$AC1105,AN1104:AN1104,$AI$2),0)),0)),0)</f>
        <v>0</v>
      </c>
      <c r="BO1105" s="1">
        <f>IFERROR(IF($AE1105&gt;$AE1104,VLOOKUP($AC1105+AO$1,STOCK!$F$10:$AB$209,17,0),IF($AE1105=$AE1104,(IF(BO1104&gt;=1,BO1104-COUNTIFS($AE1104:$AE1104,$AC1105,AO1104:AO1104,$AI$2),0)),0)),0)</f>
        <v>0</v>
      </c>
      <c r="BP1105" s="1">
        <f>IFERROR(IF($AE1105&gt;$AE1104,VLOOKUP($AC1105+AP$1,STOCK!$F$10:$AB$209,17,0),IF($AE1105=$AE1104,(IF(BP1104&gt;=1,BP1104-COUNTIFS($AE1104:$AE1104,$AC1105,AP1104:AP1104,$AI$2),0)),0)),0)</f>
        <v>0</v>
      </c>
      <c r="BQ1105" s="1">
        <f>IFERROR(IF($AE1105&gt;$AE1104,VLOOKUP($AC1105+AQ$1,STOCK!$F$10:$AB$209,17,0),IF($AE1105=$AE1104,(IF(BQ1104&gt;=1,BQ1104-COUNTIFS($AE1104:$AE1104,$AC1105,AQ1104:AQ1104,$AI$2),0)),0)),0)</f>
        <v>0</v>
      </c>
      <c r="BR1105" s="1">
        <f>IFERROR(IF($AE1105&gt;$AE1104,VLOOKUP($AC1105+AR$1,STOCK!$F$10:$AB$209,17,0),IF($AE1105=$AE1104,(IF(BR1104&gt;=1,BR1104-COUNTIFS($AE1104:$AE1104,$AC1105,AR1104:AR1104,$AI$2),0)),0)),0)</f>
        <v>0</v>
      </c>
      <c r="BS1105" s="1">
        <f>IFERROR(IF($AE1105&gt;$AE1104,VLOOKUP($AC1105+AS$1,STOCK!$F$10:$AB$209,17,0),IF($AE1105=$AE1104,(IF(BS1104&gt;=1,BS1104-COUNTIFS($AE1104:$AE1104,$AC1105,AS1104:AS1104,$AI$2),0)),0)),0)</f>
        <v>0</v>
      </c>
      <c r="BT1105" s="1">
        <f>IFERROR(IF($AE1105&gt;$AE1104,VLOOKUP($AC1105+AT$1,STOCK!$F$10:$AB$209,17,0),IF($AE1105=$AE1104,(IF(BT1104&gt;=1,BT1104-COUNTIFS($AE1104:$AE1104,$AC1105,AT1104:AT1104,$AI$2),0)),0)),0)</f>
        <v>0</v>
      </c>
      <c r="BU1105" s="1">
        <f>IFERROR(IF($AE1105&gt;$AE1104,VLOOKUP($AC1105+AU$1,STOCK!$F$10:$AB$209,17,0),IF($AE1105=$AE1104,(IF(BU1104&gt;=1,BU1104-COUNTIFS($AE1104:$AE1104,$AC1105,AU1104:AU1104,$AI$2),0)),0)),0)</f>
        <v>0</v>
      </c>
      <c r="BV1105" s="1">
        <f>IFERROR(IF($AE1105&gt;$AE1104,VLOOKUP($AC1105+AV$1,STOCK!$F$10:$AB$209,17,0),IF($AE1105=$AE1104,(IF(BV1104&gt;=1,BV1104-COUNTIFS($AE1104:$AE1104,$AC1105,AV1104:AV1104,$AI$2),0)),0)),0)</f>
        <v>0</v>
      </c>
      <c r="BW1105" s="1">
        <f>IFERROR(IF($AE1105&gt;$AE1104,VLOOKUP($AC1105+AW$1,STOCK!$F$10:$AB$209,17,0),IF($AE1105=$AE1104,(IF(BW1104&gt;=1,BW1104-COUNTIFS($AE1104:$AE1104,$AC1105,AW1104:AW1104,$AI$2),0)),0)),0)</f>
        <v>0</v>
      </c>
      <c r="BX1105" s="1">
        <f>IFERROR(IF($AE1105&gt;$AE1104,VLOOKUP($AC1105+AX$1,STOCK!$F$10:$AB$209,17,0),IF($AE1105=$AE1104,(IF(BX1104&gt;=1,BX1104-COUNTIFS($AE1104:$AE1104,$AC1105,AX1104:AX1104,$AI$2),0)),0)),0)</f>
        <v>0</v>
      </c>
    </row>
    <row r="1106" spans="29:76" x14ac:dyDescent="0.25">
      <c r="AC1106" s="1">
        <f t="shared" si="275"/>
        <v>0</v>
      </c>
      <c r="AD1106" s="1">
        <f>IFERROR(IF(LEN(AK1106)&gt;=1,VLOOKUP(HLOOKUP(AK1106,PROFILE!$K$5:$V$8,4,0),PROFILE!$F$1:$G$3,2,0),0),0)</f>
        <v>0</v>
      </c>
      <c r="AE1106" s="1">
        <f t="shared" si="276"/>
        <v>0</v>
      </c>
      <c r="AF1106" s="1">
        <v>1093</v>
      </c>
      <c r="AI1106" s="1" t="str">
        <f>IFERROR(IF($AH1106&gt;=1,VLOOKUP($AG1106,STUDENT!$O$8:$Z$1507,3,0),""),"")</f>
        <v/>
      </c>
      <c r="AJ1106" s="1" t="str">
        <f>IFERROR(IF($AH1106&gt;=1,VLOOKUP($AG1106,STUDENT!$O$8:$Z$1507,4,0),""),"")</f>
        <v/>
      </c>
      <c r="AK1106" s="1" t="str">
        <f>IFERROR(IF($AH1106&gt;=1,VLOOKUP($AG1106,STUDENT!$O$8:$Z$1507,6,0),""),"")</f>
        <v/>
      </c>
      <c r="AL1106" s="1" t="str">
        <f t="shared" si="277"/>
        <v/>
      </c>
      <c r="AM1106" s="1" t="str">
        <f t="shared" si="278"/>
        <v/>
      </c>
      <c r="AN1106" s="1" t="str">
        <f t="shared" si="279"/>
        <v/>
      </c>
      <c r="AO1106" s="1" t="str">
        <f t="shared" si="280"/>
        <v/>
      </c>
      <c r="AP1106" s="1" t="str">
        <f t="shared" si="281"/>
        <v/>
      </c>
      <c r="AQ1106" s="1" t="str">
        <f t="shared" si="282"/>
        <v/>
      </c>
      <c r="AR1106" s="1" t="str">
        <f t="shared" si="283"/>
        <v/>
      </c>
      <c r="AS1106" s="1" t="str">
        <f t="shared" si="284"/>
        <v/>
      </c>
      <c r="AT1106" s="1" t="str">
        <f t="shared" si="285"/>
        <v/>
      </c>
      <c r="AU1106" s="1" t="str">
        <f t="shared" si="286"/>
        <v/>
      </c>
      <c r="AV1106" s="1" t="str">
        <f t="shared" si="287"/>
        <v/>
      </c>
      <c r="AW1106" s="1" t="str">
        <f t="shared" si="288"/>
        <v/>
      </c>
      <c r="AX1106" s="1" t="str">
        <f t="shared" si="289"/>
        <v/>
      </c>
      <c r="AY1106" s="1">
        <f>IFERROR(IF($AE1106&gt;$AE1105,VLOOKUP($AC1106+AL$1,STOCK!$F$10:$AB$209,16,0),IF($AE1106=$AE1105,(IF(AY1105&gt;=1,AY1105-COUNTIFS($AE1105:$AE1105,$AC1106,AL1105:AL1105,$AI$1),0)),0)),0)</f>
        <v>0</v>
      </c>
      <c r="AZ1106" s="1">
        <f>IFERROR(IF($AE1106&gt;$AE1105,VLOOKUP($AC1106+AM$1,STOCK!$F$10:$AB$209,16,0),IF($AE1106=$AE1105,(IF(AZ1105&gt;=1,AZ1105-COUNTIFS($AE1105:$AE1105,$AC1106,AM1105:AM1105,$AI$1),0)),0)),0)</f>
        <v>0</v>
      </c>
      <c r="BA1106" s="1">
        <f>IFERROR(IF($AE1106&gt;$AE1105,VLOOKUP($AC1106+AN$1,STOCK!$F$10:$AB$209,16,0),IF($AE1106=$AE1105,(IF(BA1105&gt;=1,BA1105-COUNTIFS($AE1105:$AE1105,$AC1106,AN1105:AN1105,$AI$1),0)),0)),0)</f>
        <v>0</v>
      </c>
      <c r="BB1106" s="1">
        <f>IFERROR(IF($AE1106&gt;$AE1105,VLOOKUP($AC1106+AO$1,STOCK!$F$10:$AB$209,16,0),IF($AE1106=$AE1105,(IF(BB1105&gt;=1,BB1105-COUNTIFS($AE1105:$AE1105,$AC1106,AO1105:AO1105,$AI$1),0)),0)),0)</f>
        <v>0</v>
      </c>
      <c r="BC1106" s="1">
        <f>IFERROR(IF($AE1106&gt;$AE1105,VLOOKUP($AC1106+AP$1,STOCK!$F$10:$AB$209,16,0),IF($AE1106=$AE1105,(IF(BC1105&gt;=1,BC1105-COUNTIFS($AE1105:$AE1105,$AC1106,AP1105:AP1105,$AI$1),0)),0)),0)</f>
        <v>0</v>
      </c>
      <c r="BD1106" s="1">
        <f>IFERROR(IF($AE1106&gt;$AE1105,VLOOKUP($AC1106+AQ$1,STOCK!$F$10:$AB$209,16,0),IF($AE1106=$AE1105,(IF(BD1105&gt;=1,BD1105-COUNTIFS($AE1105:$AE1105,$AC1106,AQ1105:AQ1105,$AI$1),0)),0)),0)</f>
        <v>0</v>
      </c>
      <c r="BE1106" s="1">
        <f>IFERROR(IF($AE1106&gt;$AE1105,VLOOKUP($AC1106+AR$1,STOCK!$F$10:$AB$209,16,0),IF($AE1106=$AE1105,(IF(BE1105&gt;=1,BE1105-COUNTIFS($AE1105:$AE1105,$AC1106,AR1105:AR1105,$AI$1),0)),0)),0)</f>
        <v>0</v>
      </c>
      <c r="BF1106" s="1">
        <f>IFERROR(IF($AE1106&gt;$AE1105,VLOOKUP($AC1106+AS$1,STOCK!$F$10:$AB$209,16,0),IF($AE1106=$AE1105,(IF(BF1105&gt;=1,BF1105-COUNTIFS($AE1105:$AE1105,$AC1106,AS1105:AS1105,$AI$1),0)),0)),0)</f>
        <v>0</v>
      </c>
      <c r="BG1106" s="1">
        <f>IFERROR(IF($AE1106&gt;$AE1105,VLOOKUP($AC1106+AT$1,STOCK!$F$10:$AB$209,16,0),IF($AE1106=$AE1105,(IF(BG1105&gt;=1,BG1105-COUNTIFS($AE1105:$AE1105,$AC1106,AT1105:AT1105,$AI$1),0)),0)),0)</f>
        <v>0</v>
      </c>
      <c r="BH1106" s="1">
        <f>IFERROR(IF($AE1106&gt;$AE1105,VLOOKUP($AC1106+AU$1,STOCK!$F$10:$AB$209,16,0),IF($AE1106=$AE1105,(IF(BH1105&gt;=1,BH1105-COUNTIFS($AE1105:$AE1105,$AC1106,AU1105:AU1105,$AI$1),0)),0)),0)</f>
        <v>0</v>
      </c>
      <c r="BI1106" s="1">
        <f>IFERROR(IF($AE1106&gt;$AE1105,VLOOKUP($AC1106+AV$1,STOCK!$F$10:$AB$209,16,0),IF($AE1106=$AE1105,(IF(BI1105&gt;=1,BI1105-COUNTIFS($AE1105:$AE1105,$AC1106,AV1105:AV1105,$AI$1),0)),0)),0)</f>
        <v>0</v>
      </c>
      <c r="BJ1106" s="1">
        <f>IFERROR(IF($AE1106&gt;$AE1105,VLOOKUP($AC1106+AW$1,STOCK!$F$10:$AB$209,16,0),IF($AE1106=$AE1105,(IF(BJ1105&gt;=1,BJ1105-COUNTIFS($AE1105:$AE1105,$AC1106,AW1105:AW1105,$AI$1),0)),0)),0)</f>
        <v>0</v>
      </c>
      <c r="BK1106" s="1">
        <f>IFERROR(IF($AE1106&gt;$AE1105,VLOOKUP($AC1106+AX$1,STOCK!$F$10:$AB$209,16,0),IF($AE1106=$AE1105,(IF(BK1105&gt;=1,BK1105-COUNTIFS($AE1105:$AE1105,$AC1106,AX1105:AX1105,$AI$1),0)),0)),0)</f>
        <v>0</v>
      </c>
      <c r="BL1106" s="1">
        <f>IFERROR(IF($AE1106&gt;$AE1105,VLOOKUP($AC1106+AL$1,STOCK!$F$10:$AB$209,17,0),IF($AE1106=$AE1105,(IF(BL1105&gt;=1,BL1105-COUNTIFS($AE1105:$AE1105,$AC1106,AL1105:AL1105,$AI$2),0)),0)),0)</f>
        <v>0</v>
      </c>
      <c r="BM1106" s="1">
        <f>IFERROR(IF($AE1106&gt;$AE1105,VLOOKUP($AC1106+AM$1,STOCK!$F$10:$AB$209,17,0),IF($AE1106=$AE1105,(IF(BM1105&gt;=1,BM1105-COUNTIFS($AE1105:$AE1105,$AC1106,AM1105:AM1105,$AI$2),0)),0)),0)</f>
        <v>0</v>
      </c>
      <c r="BN1106" s="1">
        <f>IFERROR(IF($AE1106&gt;$AE1105,VLOOKUP($AC1106+AN$1,STOCK!$F$10:$AB$209,17,0),IF($AE1106=$AE1105,(IF(BN1105&gt;=1,BN1105-COUNTIFS($AE1105:$AE1105,$AC1106,AN1105:AN1105,$AI$2),0)),0)),0)</f>
        <v>0</v>
      </c>
      <c r="BO1106" s="1">
        <f>IFERROR(IF($AE1106&gt;$AE1105,VLOOKUP($AC1106+AO$1,STOCK!$F$10:$AB$209,17,0),IF($AE1106=$AE1105,(IF(BO1105&gt;=1,BO1105-COUNTIFS($AE1105:$AE1105,$AC1106,AO1105:AO1105,$AI$2),0)),0)),0)</f>
        <v>0</v>
      </c>
      <c r="BP1106" s="1">
        <f>IFERROR(IF($AE1106&gt;$AE1105,VLOOKUP($AC1106+AP$1,STOCK!$F$10:$AB$209,17,0),IF($AE1106=$AE1105,(IF(BP1105&gt;=1,BP1105-COUNTIFS($AE1105:$AE1105,$AC1106,AP1105:AP1105,$AI$2),0)),0)),0)</f>
        <v>0</v>
      </c>
      <c r="BQ1106" s="1">
        <f>IFERROR(IF($AE1106&gt;$AE1105,VLOOKUP($AC1106+AQ$1,STOCK!$F$10:$AB$209,17,0),IF($AE1106=$AE1105,(IF(BQ1105&gt;=1,BQ1105-COUNTIFS($AE1105:$AE1105,$AC1106,AQ1105:AQ1105,$AI$2),0)),0)),0)</f>
        <v>0</v>
      </c>
      <c r="BR1106" s="1">
        <f>IFERROR(IF($AE1106&gt;$AE1105,VLOOKUP($AC1106+AR$1,STOCK!$F$10:$AB$209,17,0),IF($AE1106=$AE1105,(IF(BR1105&gt;=1,BR1105-COUNTIFS($AE1105:$AE1105,$AC1106,AR1105:AR1105,$AI$2),0)),0)),0)</f>
        <v>0</v>
      </c>
      <c r="BS1106" s="1">
        <f>IFERROR(IF($AE1106&gt;$AE1105,VLOOKUP($AC1106+AS$1,STOCK!$F$10:$AB$209,17,0),IF($AE1106=$AE1105,(IF(BS1105&gt;=1,BS1105-COUNTIFS($AE1105:$AE1105,$AC1106,AS1105:AS1105,$AI$2),0)),0)),0)</f>
        <v>0</v>
      </c>
      <c r="BT1106" s="1">
        <f>IFERROR(IF($AE1106&gt;$AE1105,VLOOKUP($AC1106+AT$1,STOCK!$F$10:$AB$209,17,0),IF($AE1106=$AE1105,(IF(BT1105&gt;=1,BT1105-COUNTIFS($AE1105:$AE1105,$AC1106,AT1105:AT1105,$AI$2),0)),0)),0)</f>
        <v>0</v>
      </c>
      <c r="BU1106" s="1">
        <f>IFERROR(IF($AE1106&gt;$AE1105,VLOOKUP($AC1106+AU$1,STOCK!$F$10:$AB$209,17,0),IF($AE1106=$AE1105,(IF(BU1105&gt;=1,BU1105-COUNTIFS($AE1105:$AE1105,$AC1106,AU1105:AU1105,$AI$2),0)),0)),0)</f>
        <v>0</v>
      </c>
      <c r="BV1106" s="1">
        <f>IFERROR(IF($AE1106&gt;$AE1105,VLOOKUP($AC1106+AV$1,STOCK!$F$10:$AB$209,17,0),IF($AE1106=$AE1105,(IF(BV1105&gt;=1,BV1105-COUNTIFS($AE1105:$AE1105,$AC1106,AV1105:AV1105,$AI$2),0)),0)),0)</f>
        <v>0</v>
      </c>
      <c r="BW1106" s="1">
        <f>IFERROR(IF($AE1106&gt;$AE1105,VLOOKUP($AC1106+AW$1,STOCK!$F$10:$AB$209,17,0),IF($AE1106=$AE1105,(IF(BW1105&gt;=1,BW1105-COUNTIFS($AE1105:$AE1105,$AC1106,AW1105:AW1105,$AI$2),0)),0)),0)</f>
        <v>0</v>
      </c>
      <c r="BX1106" s="1">
        <f>IFERROR(IF($AE1106&gt;$AE1105,VLOOKUP($AC1106+AX$1,STOCK!$F$10:$AB$209,17,0),IF($AE1106=$AE1105,(IF(BX1105&gt;=1,BX1105-COUNTIFS($AE1105:$AE1105,$AC1106,AX1105:AX1105,$AI$2),0)),0)),0)</f>
        <v>0</v>
      </c>
    </row>
    <row r="1107" spans="29:76" x14ac:dyDescent="0.25">
      <c r="AC1107" s="1">
        <f t="shared" si="275"/>
        <v>0</v>
      </c>
      <c r="AD1107" s="1">
        <f>IFERROR(IF(LEN(AK1107)&gt;=1,VLOOKUP(HLOOKUP(AK1107,PROFILE!$K$5:$V$8,4,0),PROFILE!$F$1:$G$3,2,0),0),0)</f>
        <v>0</v>
      </c>
      <c r="AE1107" s="1">
        <f t="shared" si="276"/>
        <v>0</v>
      </c>
      <c r="AF1107" s="1">
        <v>1094</v>
      </c>
      <c r="AI1107" s="1" t="str">
        <f>IFERROR(IF($AH1107&gt;=1,VLOOKUP($AG1107,STUDENT!$O$8:$Z$1507,3,0),""),"")</f>
        <v/>
      </c>
      <c r="AJ1107" s="1" t="str">
        <f>IFERROR(IF($AH1107&gt;=1,VLOOKUP($AG1107,STUDENT!$O$8:$Z$1507,4,0),""),"")</f>
        <v/>
      </c>
      <c r="AK1107" s="1" t="str">
        <f>IFERROR(IF($AH1107&gt;=1,VLOOKUP($AG1107,STUDENT!$O$8:$Z$1507,6,0),""),"")</f>
        <v/>
      </c>
      <c r="AL1107" s="1" t="str">
        <f t="shared" si="277"/>
        <v/>
      </c>
      <c r="AM1107" s="1" t="str">
        <f t="shared" si="278"/>
        <v/>
      </c>
      <c r="AN1107" s="1" t="str">
        <f t="shared" si="279"/>
        <v/>
      </c>
      <c r="AO1107" s="1" t="str">
        <f t="shared" si="280"/>
        <v/>
      </c>
      <c r="AP1107" s="1" t="str">
        <f t="shared" si="281"/>
        <v/>
      </c>
      <c r="AQ1107" s="1" t="str">
        <f t="shared" si="282"/>
        <v/>
      </c>
      <c r="AR1107" s="1" t="str">
        <f t="shared" si="283"/>
        <v/>
      </c>
      <c r="AS1107" s="1" t="str">
        <f t="shared" si="284"/>
        <v/>
      </c>
      <c r="AT1107" s="1" t="str">
        <f t="shared" si="285"/>
        <v/>
      </c>
      <c r="AU1107" s="1" t="str">
        <f t="shared" si="286"/>
        <v/>
      </c>
      <c r="AV1107" s="1" t="str">
        <f t="shared" si="287"/>
        <v/>
      </c>
      <c r="AW1107" s="1" t="str">
        <f t="shared" si="288"/>
        <v/>
      </c>
      <c r="AX1107" s="1" t="str">
        <f t="shared" si="289"/>
        <v/>
      </c>
      <c r="AY1107" s="1">
        <f>IFERROR(IF($AE1107&gt;$AE1106,VLOOKUP($AC1107+AL$1,STOCK!$F$10:$AB$209,16,0),IF($AE1107=$AE1106,(IF(AY1106&gt;=1,AY1106-COUNTIFS($AE1106:$AE1106,$AC1107,AL1106:AL1106,$AI$1),0)),0)),0)</f>
        <v>0</v>
      </c>
      <c r="AZ1107" s="1">
        <f>IFERROR(IF($AE1107&gt;$AE1106,VLOOKUP($AC1107+AM$1,STOCK!$F$10:$AB$209,16,0),IF($AE1107=$AE1106,(IF(AZ1106&gt;=1,AZ1106-COUNTIFS($AE1106:$AE1106,$AC1107,AM1106:AM1106,$AI$1),0)),0)),0)</f>
        <v>0</v>
      </c>
      <c r="BA1107" s="1">
        <f>IFERROR(IF($AE1107&gt;$AE1106,VLOOKUP($AC1107+AN$1,STOCK!$F$10:$AB$209,16,0),IF($AE1107=$AE1106,(IF(BA1106&gt;=1,BA1106-COUNTIFS($AE1106:$AE1106,$AC1107,AN1106:AN1106,$AI$1),0)),0)),0)</f>
        <v>0</v>
      </c>
      <c r="BB1107" s="1">
        <f>IFERROR(IF($AE1107&gt;$AE1106,VLOOKUP($AC1107+AO$1,STOCK!$F$10:$AB$209,16,0),IF($AE1107=$AE1106,(IF(BB1106&gt;=1,BB1106-COUNTIFS($AE1106:$AE1106,$AC1107,AO1106:AO1106,$AI$1),0)),0)),0)</f>
        <v>0</v>
      </c>
      <c r="BC1107" s="1">
        <f>IFERROR(IF($AE1107&gt;$AE1106,VLOOKUP($AC1107+AP$1,STOCK!$F$10:$AB$209,16,0),IF($AE1107=$AE1106,(IF(BC1106&gt;=1,BC1106-COUNTIFS($AE1106:$AE1106,$AC1107,AP1106:AP1106,$AI$1),0)),0)),0)</f>
        <v>0</v>
      </c>
      <c r="BD1107" s="1">
        <f>IFERROR(IF($AE1107&gt;$AE1106,VLOOKUP($AC1107+AQ$1,STOCK!$F$10:$AB$209,16,0),IF($AE1107=$AE1106,(IF(BD1106&gt;=1,BD1106-COUNTIFS($AE1106:$AE1106,$AC1107,AQ1106:AQ1106,$AI$1),0)),0)),0)</f>
        <v>0</v>
      </c>
      <c r="BE1107" s="1">
        <f>IFERROR(IF($AE1107&gt;$AE1106,VLOOKUP($AC1107+AR$1,STOCK!$F$10:$AB$209,16,0),IF($AE1107=$AE1106,(IF(BE1106&gt;=1,BE1106-COUNTIFS($AE1106:$AE1106,$AC1107,AR1106:AR1106,$AI$1),0)),0)),0)</f>
        <v>0</v>
      </c>
      <c r="BF1107" s="1">
        <f>IFERROR(IF($AE1107&gt;$AE1106,VLOOKUP($AC1107+AS$1,STOCK!$F$10:$AB$209,16,0),IF($AE1107=$AE1106,(IF(BF1106&gt;=1,BF1106-COUNTIFS($AE1106:$AE1106,$AC1107,AS1106:AS1106,$AI$1),0)),0)),0)</f>
        <v>0</v>
      </c>
      <c r="BG1107" s="1">
        <f>IFERROR(IF($AE1107&gt;$AE1106,VLOOKUP($AC1107+AT$1,STOCK!$F$10:$AB$209,16,0),IF($AE1107=$AE1106,(IF(BG1106&gt;=1,BG1106-COUNTIFS($AE1106:$AE1106,$AC1107,AT1106:AT1106,$AI$1),0)),0)),0)</f>
        <v>0</v>
      </c>
      <c r="BH1107" s="1">
        <f>IFERROR(IF($AE1107&gt;$AE1106,VLOOKUP($AC1107+AU$1,STOCK!$F$10:$AB$209,16,0),IF($AE1107=$AE1106,(IF(BH1106&gt;=1,BH1106-COUNTIFS($AE1106:$AE1106,$AC1107,AU1106:AU1106,$AI$1),0)),0)),0)</f>
        <v>0</v>
      </c>
      <c r="BI1107" s="1">
        <f>IFERROR(IF($AE1107&gt;$AE1106,VLOOKUP($AC1107+AV$1,STOCK!$F$10:$AB$209,16,0),IF($AE1107=$AE1106,(IF(BI1106&gt;=1,BI1106-COUNTIFS($AE1106:$AE1106,$AC1107,AV1106:AV1106,$AI$1),0)),0)),0)</f>
        <v>0</v>
      </c>
      <c r="BJ1107" s="1">
        <f>IFERROR(IF($AE1107&gt;$AE1106,VLOOKUP($AC1107+AW$1,STOCK!$F$10:$AB$209,16,0),IF($AE1107=$AE1106,(IF(BJ1106&gt;=1,BJ1106-COUNTIFS($AE1106:$AE1106,$AC1107,AW1106:AW1106,$AI$1),0)),0)),0)</f>
        <v>0</v>
      </c>
      <c r="BK1107" s="1">
        <f>IFERROR(IF($AE1107&gt;$AE1106,VLOOKUP($AC1107+AX$1,STOCK!$F$10:$AB$209,16,0),IF($AE1107=$AE1106,(IF(BK1106&gt;=1,BK1106-COUNTIFS($AE1106:$AE1106,$AC1107,AX1106:AX1106,$AI$1),0)),0)),0)</f>
        <v>0</v>
      </c>
      <c r="BL1107" s="1">
        <f>IFERROR(IF($AE1107&gt;$AE1106,VLOOKUP($AC1107+AL$1,STOCK!$F$10:$AB$209,17,0),IF($AE1107=$AE1106,(IF(BL1106&gt;=1,BL1106-COUNTIFS($AE1106:$AE1106,$AC1107,AL1106:AL1106,$AI$2),0)),0)),0)</f>
        <v>0</v>
      </c>
      <c r="BM1107" s="1">
        <f>IFERROR(IF($AE1107&gt;$AE1106,VLOOKUP($AC1107+AM$1,STOCK!$F$10:$AB$209,17,0),IF($AE1107=$AE1106,(IF(BM1106&gt;=1,BM1106-COUNTIFS($AE1106:$AE1106,$AC1107,AM1106:AM1106,$AI$2),0)),0)),0)</f>
        <v>0</v>
      </c>
      <c r="BN1107" s="1">
        <f>IFERROR(IF($AE1107&gt;$AE1106,VLOOKUP($AC1107+AN$1,STOCK!$F$10:$AB$209,17,0),IF($AE1107=$AE1106,(IF(BN1106&gt;=1,BN1106-COUNTIFS($AE1106:$AE1106,$AC1107,AN1106:AN1106,$AI$2),0)),0)),0)</f>
        <v>0</v>
      </c>
      <c r="BO1107" s="1">
        <f>IFERROR(IF($AE1107&gt;$AE1106,VLOOKUP($AC1107+AO$1,STOCK!$F$10:$AB$209,17,0),IF($AE1107=$AE1106,(IF(BO1106&gt;=1,BO1106-COUNTIFS($AE1106:$AE1106,$AC1107,AO1106:AO1106,$AI$2),0)),0)),0)</f>
        <v>0</v>
      </c>
      <c r="BP1107" s="1">
        <f>IFERROR(IF($AE1107&gt;$AE1106,VLOOKUP($AC1107+AP$1,STOCK!$F$10:$AB$209,17,0),IF($AE1107=$AE1106,(IF(BP1106&gt;=1,BP1106-COUNTIFS($AE1106:$AE1106,$AC1107,AP1106:AP1106,$AI$2),0)),0)),0)</f>
        <v>0</v>
      </c>
      <c r="BQ1107" s="1">
        <f>IFERROR(IF($AE1107&gt;$AE1106,VLOOKUP($AC1107+AQ$1,STOCK!$F$10:$AB$209,17,0),IF($AE1107=$AE1106,(IF(BQ1106&gt;=1,BQ1106-COUNTIFS($AE1106:$AE1106,$AC1107,AQ1106:AQ1106,$AI$2),0)),0)),0)</f>
        <v>0</v>
      </c>
      <c r="BR1107" s="1">
        <f>IFERROR(IF($AE1107&gt;$AE1106,VLOOKUP($AC1107+AR$1,STOCK!$F$10:$AB$209,17,0),IF($AE1107=$AE1106,(IF(BR1106&gt;=1,BR1106-COUNTIFS($AE1106:$AE1106,$AC1107,AR1106:AR1106,$AI$2),0)),0)),0)</f>
        <v>0</v>
      </c>
      <c r="BS1107" s="1">
        <f>IFERROR(IF($AE1107&gt;$AE1106,VLOOKUP($AC1107+AS$1,STOCK!$F$10:$AB$209,17,0),IF($AE1107=$AE1106,(IF(BS1106&gt;=1,BS1106-COUNTIFS($AE1106:$AE1106,$AC1107,AS1106:AS1106,$AI$2),0)),0)),0)</f>
        <v>0</v>
      </c>
      <c r="BT1107" s="1">
        <f>IFERROR(IF($AE1107&gt;$AE1106,VLOOKUP($AC1107+AT$1,STOCK!$F$10:$AB$209,17,0),IF($AE1107=$AE1106,(IF(BT1106&gt;=1,BT1106-COUNTIFS($AE1106:$AE1106,$AC1107,AT1106:AT1106,$AI$2),0)),0)),0)</f>
        <v>0</v>
      </c>
      <c r="BU1107" s="1">
        <f>IFERROR(IF($AE1107&gt;$AE1106,VLOOKUP($AC1107+AU$1,STOCK!$F$10:$AB$209,17,0),IF($AE1107=$AE1106,(IF(BU1106&gt;=1,BU1106-COUNTIFS($AE1106:$AE1106,$AC1107,AU1106:AU1106,$AI$2),0)),0)),0)</f>
        <v>0</v>
      </c>
      <c r="BV1107" s="1">
        <f>IFERROR(IF($AE1107&gt;$AE1106,VLOOKUP($AC1107+AV$1,STOCK!$F$10:$AB$209,17,0),IF($AE1107=$AE1106,(IF(BV1106&gt;=1,BV1106-COUNTIFS($AE1106:$AE1106,$AC1107,AV1106:AV1106,$AI$2),0)),0)),0)</f>
        <v>0</v>
      </c>
      <c r="BW1107" s="1">
        <f>IFERROR(IF($AE1107&gt;$AE1106,VLOOKUP($AC1107+AW$1,STOCK!$F$10:$AB$209,17,0),IF($AE1107=$AE1106,(IF(BW1106&gt;=1,BW1106-COUNTIFS($AE1106:$AE1106,$AC1107,AW1106:AW1106,$AI$2),0)),0)),0)</f>
        <v>0</v>
      </c>
      <c r="BX1107" s="1">
        <f>IFERROR(IF($AE1107&gt;$AE1106,VLOOKUP($AC1107+AX$1,STOCK!$F$10:$AB$209,17,0),IF($AE1107=$AE1106,(IF(BX1106&gt;=1,BX1106-COUNTIFS($AE1106:$AE1106,$AC1107,AX1106:AX1106,$AI$2),0)),0)),0)</f>
        <v>0</v>
      </c>
    </row>
    <row r="1108" spans="29:76" x14ac:dyDescent="0.25">
      <c r="AC1108" s="1">
        <f t="shared" si="275"/>
        <v>0</v>
      </c>
      <c r="AD1108" s="1">
        <f>IFERROR(IF(LEN(AK1108)&gt;=1,VLOOKUP(HLOOKUP(AK1108,PROFILE!$K$5:$V$8,4,0),PROFILE!$F$1:$G$3,2,0),0),0)</f>
        <v>0</v>
      </c>
      <c r="AE1108" s="1">
        <f t="shared" si="276"/>
        <v>0</v>
      </c>
      <c r="AF1108" s="1">
        <v>1095</v>
      </c>
      <c r="AI1108" s="1" t="str">
        <f>IFERROR(IF($AH1108&gt;=1,VLOOKUP($AG1108,STUDENT!$O$8:$Z$1507,3,0),""),"")</f>
        <v/>
      </c>
      <c r="AJ1108" s="1" t="str">
        <f>IFERROR(IF($AH1108&gt;=1,VLOOKUP($AG1108,STUDENT!$O$8:$Z$1507,4,0),""),"")</f>
        <v/>
      </c>
      <c r="AK1108" s="1" t="str">
        <f>IFERROR(IF($AH1108&gt;=1,VLOOKUP($AG1108,STUDENT!$O$8:$Z$1507,6,0),""),"")</f>
        <v/>
      </c>
      <c r="AL1108" s="1" t="str">
        <f t="shared" si="277"/>
        <v/>
      </c>
      <c r="AM1108" s="1" t="str">
        <f t="shared" si="278"/>
        <v/>
      </c>
      <c r="AN1108" s="1" t="str">
        <f t="shared" si="279"/>
        <v/>
      </c>
      <c r="AO1108" s="1" t="str">
        <f t="shared" si="280"/>
        <v/>
      </c>
      <c r="AP1108" s="1" t="str">
        <f t="shared" si="281"/>
        <v/>
      </c>
      <c r="AQ1108" s="1" t="str">
        <f t="shared" si="282"/>
        <v/>
      </c>
      <c r="AR1108" s="1" t="str">
        <f t="shared" si="283"/>
        <v/>
      </c>
      <c r="AS1108" s="1" t="str">
        <f t="shared" si="284"/>
        <v/>
      </c>
      <c r="AT1108" s="1" t="str">
        <f t="shared" si="285"/>
        <v/>
      </c>
      <c r="AU1108" s="1" t="str">
        <f t="shared" si="286"/>
        <v/>
      </c>
      <c r="AV1108" s="1" t="str">
        <f t="shared" si="287"/>
        <v/>
      </c>
      <c r="AW1108" s="1" t="str">
        <f t="shared" si="288"/>
        <v/>
      </c>
      <c r="AX1108" s="1" t="str">
        <f t="shared" si="289"/>
        <v/>
      </c>
      <c r="AY1108" s="1">
        <f>IFERROR(IF($AE1108&gt;$AE1107,VLOOKUP($AC1108+AL$1,STOCK!$F$10:$AB$209,16,0),IF($AE1108=$AE1107,(IF(AY1107&gt;=1,AY1107-COUNTIFS($AE1107:$AE1107,$AC1108,AL1107:AL1107,$AI$1),0)),0)),0)</f>
        <v>0</v>
      </c>
      <c r="AZ1108" s="1">
        <f>IFERROR(IF($AE1108&gt;$AE1107,VLOOKUP($AC1108+AM$1,STOCK!$F$10:$AB$209,16,0),IF($AE1108=$AE1107,(IF(AZ1107&gt;=1,AZ1107-COUNTIFS($AE1107:$AE1107,$AC1108,AM1107:AM1107,$AI$1),0)),0)),0)</f>
        <v>0</v>
      </c>
      <c r="BA1108" s="1">
        <f>IFERROR(IF($AE1108&gt;$AE1107,VLOOKUP($AC1108+AN$1,STOCK!$F$10:$AB$209,16,0),IF($AE1108=$AE1107,(IF(BA1107&gt;=1,BA1107-COUNTIFS($AE1107:$AE1107,$AC1108,AN1107:AN1107,$AI$1),0)),0)),0)</f>
        <v>0</v>
      </c>
      <c r="BB1108" s="1">
        <f>IFERROR(IF($AE1108&gt;$AE1107,VLOOKUP($AC1108+AO$1,STOCK!$F$10:$AB$209,16,0),IF($AE1108=$AE1107,(IF(BB1107&gt;=1,BB1107-COUNTIFS($AE1107:$AE1107,$AC1108,AO1107:AO1107,$AI$1),0)),0)),0)</f>
        <v>0</v>
      </c>
      <c r="BC1108" s="1">
        <f>IFERROR(IF($AE1108&gt;$AE1107,VLOOKUP($AC1108+AP$1,STOCK!$F$10:$AB$209,16,0),IF($AE1108=$AE1107,(IF(BC1107&gt;=1,BC1107-COUNTIFS($AE1107:$AE1107,$AC1108,AP1107:AP1107,$AI$1),0)),0)),0)</f>
        <v>0</v>
      </c>
      <c r="BD1108" s="1">
        <f>IFERROR(IF($AE1108&gt;$AE1107,VLOOKUP($AC1108+AQ$1,STOCK!$F$10:$AB$209,16,0),IF($AE1108=$AE1107,(IF(BD1107&gt;=1,BD1107-COUNTIFS($AE1107:$AE1107,$AC1108,AQ1107:AQ1107,$AI$1),0)),0)),0)</f>
        <v>0</v>
      </c>
      <c r="BE1108" s="1">
        <f>IFERROR(IF($AE1108&gt;$AE1107,VLOOKUP($AC1108+AR$1,STOCK!$F$10:$AB$209,16,0),IF($AE1108=$AE1107,(IF(BE1107&gt;=1,BE1107-COUNTIFS($AE1107:$AE1107,$AC1108,AR1107:AR1107,$AI$1),0)),0)),0)</f>
        <v>0</v>
      </c>
      <c r="BF1108" s="1">
        <f>IFERROR(IF($AE1108&gt;$AE1107,VLOOKUP($AC1108+AS$1,STOCK!$F$10:$AB$209,16,0),IF($AE1108=$AE1107,(IF(BF1107&gt;=1,BF1107-COUNTIFS($AE1107:$AE1107,$AC1108,AS1107:AS1107,$AI$1),0)),0)),0)</f>
        <v>0</v>
      </c>
      <c r="BG1108" s="1">
        <f>IFERROR(IF($AE1108&gt;$AE1107,VLOOKUP($AC1108+AT$1,STOCK!$F$10:$AB$209,16,0),IF($AE1108=$AE1107,(IF(BG1107&gt;=1,BG1107-COUNTIFS($AE1107:$AE1107,$AC1108,AT1107:AT1107,$AI$1),0)),0)),0)</f>
        <v>0</v>
      </c>
      <c r="BH1108" s="1">
        <f>IFERROR(IF($AE1108&gt;$AE1107,VLOOKUP($AC1108+AU$1,STOCK!$F$10:$AB$209,16,0),IF($AE1108=$AE1107,(IF(BH1107&gt;=1,BH1107-COUNTIFS($AE1107:$AE1107,$AC1108,AU1107:AU1107,$AI$1),0)),0)),0)</f>
        <v>0</v>
      </c>
      <c r="BI1108" s="1">
        <f>IFERROR(IF($AE1108&gt;$AE1107,VLOOKUP($AC1108+AV$1,STOCK!$F$10:$AB$209,16,0),IF($AE1108=$AE1107,(IF(BI1107&gt;=1,BI1107-COUNTIFS($AE1107:$AE1107,$AC1108,AV1107:AV1107,$AI$1),0)),0)),0)</f>
        <v>0</v>
      </c>
      <c r="BJ1108" s="1">
        <f>IFERROR(IF($AE1108&gt;$AE1107,VLOOKUP($AC1108+AW$1,STOCK!$F$10:$AB$209,16,0),IF($AE1108=$AE1107,(IF(BJ1107&gt;=1,BJ1107-COUNTIFS($AE1107:$AE1107,$AC1108,AW1107:AW1107,$AI$1),0)),0)),0)</f>
        <v>0</v>
      </c>
      <c r="BK1108" s="1">
        <f>IFERROR(IF($AE1108&gt;$AE1107,VLOOKUP($AC1108+AX$1,STOCK!$F$10:$AB$209,16,0),IF($AE1108=$AE1107,(IF(BK1107&gt;=1,BK1107-COUNTIFS($AE1107:$AE1107,$AC1108,AX1107:AX1107,$AI$1),0)),0)),0)</f>
        <v>0</v>
      </c>
      <c r="BL1108" s="1">
        <f>IFERROR(IF($AE1108&gt;$AE1107,VLOOKUP($AC1108+AL$1,STOCK!$F$10:$AB$209,17,0),IF($AE1108=$AE1107,(IF(BL1107&gt;=1,BL1107-COUNTIFS($AE1107:$AE1107,$AC1108,AL1107:AL1107,$AI$2),0)),0)),0)</f>
        <v>0</v>
      </c>
      <c r="BM1108" s="1">
        <f>IFERROR(IF($AE1108&gt;$AE1107,VLOOKUP($AC1108+AM$1,STOCK!$F$10:$AB$209,17,0),IF($AE1108=$AE1107,(IF(BM1107&gt;=1,BM1107-COUNTIFS($AE1107:$AE1107,$AC1108,AM1107:AM1107,$AI$2),0)),0)),0)</f>
        <v>0</v>
      </c>
      <c r="BN1108" s="1">
        <f>IFERROR(IF($AE1108&gt;$AE1107,VLOOKUP($AC1108+AN$1,STOCK!$F$10:$AB$209,17,0),IF($AE1108=$AE1107,(IF(BN1107&gt;=1,BN1107-COUNTIFS($AE1107:$AE1107,$AC1108,AN1107:AN1107,$AI$2),0)),0)),0)</f>
        <v>0</v>
      </c>
      <c r="BO1108" s="1">
        <f>IFERROR(IF($AE1108&gt;$AE1107,VLOOKUP($AC1108+AO$1,STOCK!$F$10:$AB$209,17,0),IF($AE1108=$AE1107,(IF(BO1107&gt;=1,BO1107-COUNTIFS($AE1107:$AE1107,$AC1108,AO1107:AO1107,$AI$2),0)),0)),0)</f>
        <v>0</v>
      </c>
      <c r="BP1108" s="1">
        <f>IFERROR(IF($AE1108&gt;$AE1107,VLOOKUP($AC1108+AP$1,STOCK!$F$10:$AB$209,17,0),IF($AE1108=$AE1107,(IF(BP1107&gt;=1,BP1107-COUNTIFS($AE1107:$AE1107,$AC1108,AP1107:AP1107,$AI$2),0)),0)),0)</f>
        <v>0</v>
      </c>
      <c r="BQ1108" s="1">
        <f>IFERROR(IF($AE1108&gt;$AE1107,VLOOKUP($AC1108+AQ$1,STOCK!$F$10:$AB$209,17,0),IF($AE1108=$AE1107,(IF(BQ1107&gt;=1,BQ1107-COUNTIFS($AE1107:$AE1107,$AC1108,AQ1107:AQ1107,$AI$2),0)),0)),0)</f>
        <v>0</v>
      </c>
      <c r="BR1108" s="1">
        <f>IFERROR(IF($AE1108&gt;$AE1107,VLOOKUP($AC1108+AR$1,STOCK!$F$10:$AB$209,17,0),IF($AE1108=$AE1107,(IF(BR1107&gt;=1,BR1107-COUNTIFS($AE1107:$AE1107,$AC1108,AR1107:AR1107,$AI$2),0)),0)),0)</f>
        <v>0</v>
      </c>
      <c r="BS1108" s="1">
        <f>IFERROR(IF($AE1108&gt;$AE1107,VLOOKUP($AC1108+AS$1,STOCK!$F$10:$AB$209,17,0),IF($AE1108=$AE1107,(IF(BS1107&gt;=1,BS1107-COUNTIFS($AE1107:$AE1107,$AC1108,AS1107:AS1107,$AI$2),0)),0)),0)</f>
        <v>0</v>
      </c>
      <c r="BT1108" s="1">
        <f>IFERROR(IF($AE1108&gt;$AE1107,VLOOKUP($AC1108+AT$1,STOCK!$F$10:$AB$209,17,0),IF($AE1108=$AE1107,(IF(BT1107&gt;=1,BT1107-COUNTIFS($AE1107:$AE1107,$AC1108,AT1107:AT1107,$AI$2),0)),0)),0)</f>
        <v>0</v>
      </c>
      <c r="BU1108" s="1">
        <f>IFERROR(IF($AE1108&gt;$AE1107,VLOOKUP($AC1108+AU$1,STOCK!$F$10:$AB$209,17,0),IF($AE1108=$AE1107,(IF(BU1107&gt;=1,BU1107-COUNTIFS($AE1107:$AE1107,$AC1108,AU1107:AU1107,$AI$2),0)),0)),0)</f>
        <v>0</v>
      </c>
      <c r="BV1108" s="1">
        <f>IFERROR(IF($AE1108&gt;$AE1107,VLOOKUP($AC1108+AV$1,STOCK!$F$10:$AB$209,17,0),IF($AE1108=$AE1107,(IF(BV1107&gt;=1,BV1107-COUNTIFS($AE1107:$AE1107,$AC1108,AV1107:AV1107,$AI$2),0)),0)),0)</f>
        <v>0</v>
      </c>
      <c r="BW1108" s="1">
        <f>IFERROR(IF($AE1108&gt;$AE1107,VLOOKUP($AC1108+AW$1,STOCK!$F$10:$AB$209,17,0),IF($AE1108=$AE1107,(IF(BW1107&gt;=1,BW1107-COUNTIFS($AE1107:$AE1107,$AC1108,AW1107:AW1107,$AI$2),0)),0)),0)</f>
        <v>0</v>
      </c>
      <c r="BX1108" s="1">
        <f>IFERROR(IF($AE1108&gt;$AE1107,VLOOKUP($AC1108+AX$1,STOCK!$F$10:$AB$209,17,0),IF($AE1108=$AE1107,(IF(BX1107&gt;=1,BX1107-COUNTIFS($AE1107:$AE1107,$AC1108,AX1107:AX1107,$AI$2),0)),0)),0)</f>
        <v>0</v>
      </c>
    </row>
    <row r="1109" spans="29:76" x14ac:dyDescent="0.25">
      <c r="AC1109" s="1">
        <f t="shared" si="275"/>
        <v>0</v>
      </c>
      <c r="AD1109" s="1">
        <f>IFERROR(IF(LEN(AK1109)&gt;=1,VLOOKUP(HLOOKUP(AK1109,PROFILE!$K$5:$V$8,4,0),PROFILE!$F$1:$G$3,2,0),0),0)</f>
        <v>0</v>
      </c>
      <c r="AE1109" s="1">
        <f t="shared" si="276"/>
        <v>0</v>
      </c>
      <c r="AF1109" s="1">
        <v>1096</v>
      </c>
      <c r="AI1109" s="1" t="str">
        <f>IFERROR(IF($AH1109&gt;=1,VLOOKUP($AG1109,STUDENT!$O$8:$Z$1507,3,0),""),"")</f>
        <v/>
      </c>
      <c r="AJ1109" s="1" t="str">
        <f>IFERROR(IF($AH1109&gt;=1,VLOOKUP($AG1109,STUDENT!$O$8:$Z$1507,4,0),""),"")</f>
        <v/>
      </c>
      <c r="AK1109" s="1" t="str">
        <f>IFERROR(IF($AH1109&gt;=1,VLOOKUP($AG1109,STUDENT!$O$8:$Z$1507,6,0),""),"")</f>
        <v/>
      </c>
      <c r="AL1109" s="1" t="str">
        <f t="shared" si="277"/>
        <v/>
      </c>
      <c r="AM1109" s="1" t="str">
        <f t="shared" si="278"/>
        <v/>
      </c>
      <c r="AN1109" s="1" t="str">
        <f t="shared" si="279"/>
        <v/>
      </c>
      <c r="AO1109" s="1" t="str">
        <f t="shared" si="280"/>
        <v/>
      </c>
      <c r="AP1109" s="1" t="str">
        <f t="shared" si="281"/>
        <v/>
      </c>
      <c r="AQ1109" s="1" t="str">
        <f t="shared" si="282"/>
        <v/>
      </c>
      <c r="AR1109" s="1" t="str">
        <f t="shared" si="283"/>
        <v/>
      </c>
      <c r="AS1109" s="1" t="str">
        <f t="shared" si="284"/>
        <v/>
      </c>
      <c r="AT1109" s="1" t="str">
        <f t="shared" si="285"/>
        <v/>
      </c>
      <c r="AU1109" s="1" t="str">
        <f t="shared" si="286"/>
        <v/>
      </c>
      <c r="AV1109" s="1" t="str">
        <f t="shared" si="287"/>
        <v/>
      </c>
      <c r="AW1109" s="1" t="str">
        <f t="shared" si="288"/>
        <v/>
      </c>
      <c r="AX1109" s="1" t="str">
        <f t="shared" si="289"/>
        <v/>
      </c>
      <c r="AY1109" s="1">
        <f>IFERROR(IF($AE1109&gt;$AE1108,VLOOKUP($AC1109+AL$1,STOCK!$F$10:$AB$209,16,0),IF($AE1109=$AE1108,(IF(AY1108&gt;=1,AY1108-COUNTIFS($AE1108:$AE1108,$AC1109,AL1108:AL1108,$AI$1),0)),0)),0)</f>
        <v>0</v>
      </c>
      <c r="AZ1109" s="1">
        <f>IFERROR(IF($AE1109&gt;$AE1108,VLOOKUP($AC1109+AM$1,STOCK!$F$10:$AB$209,16,0),IF($AE1109=$AE1108,(IF(AZ1108&gt;=1,AZ1108-COUNTIFS($AE1108:$AE1108,$AC1109,AM1108:AM1108,$AI$1),0)),0)),0)</f>
        <v>0</v>
      </c>
      <c r="BA1109" s="1">
        <f>IFERROR(IF($AE1109&gt;$AE1108,VLOOKUP($AC1109+AN$1,STOCK!$F$10:$AB$209,16,0),IF($AE1109=$AE1108,(IF(BA1108&gt;=1,BA1108-COUNTIFS($AE1108:$AE1108,$AC1109,AN1108:AN1108,$AI$1),0)),0)),0)</f>
        <v>0</v>
      </c>
      <c r="BB1109" s="1">
        <f>IFERROR(IF($AE1109&gt;$AE1108,VLOOKUP($AC1109+AO$1,STOCK!$F$10:$AB$209,16,0),IF($AE1109=$AE1108,(IF(BB1108&gt;=1,BB1108-COUNTIFS($AE1108:$AE1108,$AC1109,AO1108:AO1108,$AI$1),0)),0)),0)</f>
        <v>0</v>
      </c>
      <c r="BC1109" s="1">
        <f>IFERROR(IF($AE1109&gt;$AE1108,VLOOKUP($AC1109+AP$1,STOCK!$F$10:$AB$209,16,0),IF($AE1109=$AE1108,(IF(BC1108&gt;=1,BC1108-COUNTIFS($AE1108:$AE1108,$AC1109,AP1108:AP1108,$AI$1),0)),0)),0)</f>
        <v>0</v>
      </c>
      <c r="BD1109" s="1">
        <f>IFERROR(IF($AE1109&gt;$AE1108,VLOOKUP($AC1109+AQ$1,STOCK!$F$10:$AB$209,16,0),IF($AE1109=$AE1108,(IF(BD1108&gt;=1,BD1108-COUNTIFS($AE1108:$AE1108,$AC1109,AQ1108:AQ1108,$AI$1),0)),0)),0)</f>
        <v>0</v>
      </c>
      <c r="BE1109" s="1">
        <f>IFERROR(IF($AE1109&gt;$AE1108,VLOOKUP($AC1109+AR$1,STOCK!$F$10:$AB$209,16,0),IF($AE1109=$AE1108,(IF(BE1108&gt;=1,BE1108-COUNTIFS($AE1108:$AE1108,$AC1109,AR1108:AR1108,$AI$1),0)),0)),0)</f>
        <v>0</v>
      </c>
      <c r="BF1109" s="1">
        <f>IFERROR(IF($AE1109&gt;$AE1108,VLOOKUP($AC1109+AS$1,STOCK!$F$10:$AB$209,16,0),IF($AE1109=$AE1108,(IF(BF1108&gt;=1,BF1108-COUNTIFS($AE1108:$AE1108,$AC1109,AS1108:AS1108,$AI$1),0)),0)),0)</f>
        <v>0</v>
      </c>
      <c r="BG1109" s="1">
        <f>IFERROR(IF($AE1109&gt;$AE1108,VLOOKUP($AC1109+AT$1,STOCK!$F$10:$AB$209,16,0),IF($AE1109=$AE1108,(IF(BG1108&gt;=1,BG1108-COUNTIFS($AE1108:$AE1108,$AC1109,AT1108:AT1108,$AI$1),0)),0)),0)</f>
        <v>0</v>
      </c>
      <c r="BH1109" s="1">
        <f>IFERROR(IF($AE1109&gt;$AE1108,VLOOKUP($AC1109+AU$1,STOCK!$F$10:$AB$209,16,0),IF($AE1109=$AE1108,(IF(BH1108&gt;=1,BH1108-COUNTIFS($AE1108:$AE1108,$AC1109,AU1108:AU1108,$AI$1),0)),0)),0)</f>
        <v>0</v>
      </c>
      <c r="BI1109" s="1">
        <f>IFERROR(IF($AE1109&gt;$AE1108,VLOOKUP($AC1109+AV$1,STOCK!$F$10:$AB$209,16,0),IF($AE1109=$AE1108,(IF(BI1108&gt;=1,BI1108-COUNTIFS($AE1108:$AE1108,$AC1109,AV1108:AV1108,$AI$1),0)),0)),0)</f>
        <v>0</v>
      </c>
      <c r="BJ1109" s="1">
        <f>IFERROR(IF($AE1109&gt;$AE1108,VLOOKUP($AC1109+AW$1,STOCK!$F$10:$AB$209,16,0),IF($AE1109=$AE1108,(IF(BJ1108&gt;=1,BJ1108-COUNTIFS($AE1108:$AE1108,$AC1109,AW1108:AW1108,$AI$1),0)),0)),0)</f>
        <v>0</v>
      </c>
      <c r="BK1109" s="1">
        <f>IFERROR(IF($AE1109&gt;$AE1108,VLOOKUP($AC1109+AX$1,STOCK!$F$10:$AB$209,16,0),IF($AE1109=$AE1108,(IF(BK1108&gt;=1,BK1108-COUNTIFS($AE1108:$AE1108,$AC1109,AX1108:AX1108,$AI$1),0)),0)),0)</f>
        <v>0</v>
      </c>
      <c r="BL1109" s="1">
        <f>IFERROR(IF($AE1109&gt;$AE1108,VLOOKUP($AC1109+AL$1,STOCK!$F$10:$AB$209,17,0),IF($AE1109=$AE1108,(IF(BL1108&gt;=1,BL1108-COUNTIFS($AE1108:$AE1108,$AC1109,AL1108:AL1108,$AI$2),0)),0)),0)</f>
        <v>0</v>
      </c>
      <c r="BM1109" s="1">
        <f>IFERROR(IF($AE1109&gt;$AE1108,VLOOKUP($AC1109+AM$1,STOCK!$F$10:$AB$209,17,0),IF($AE1109=$AE1108,(IF(BM1108&gt;=1,BM1108-COUNTIFS($AE1108:$AE1108,$AC1109,AM1108:AM1108,$AI$2),0)),0)),0)</f>
        <v>0</v>
      </c>
      <c r="BN1109" s="1">
        <f>IFERROR(IF($AE1109&gt;$AE1108,VLOOKUP($AC1109+AN$1,STOCK!$F$10:$AB$209,17,0),IF($AE1109=$AE1108,(IF(BN1108&gt;=1,BN1108-COUNTIFS($AE1108:$AE1108,$AC1109,AN1108:AN1108,$AI$2),0)),0)),0)</f>
        <v>0</v>
      </c>
      <c r="BO1109" s="1">
        <f>IFERROR(IF($AE1109&gt;$AE1108,VLOOKUP($AC1109+AO$1,STOCK!$F$10:$AB$209,17,0),IF($AE1109=$AE1108,(IF(BO1108&gt;=1,BO1108-COUNTIFS($AE1108:$AE1108,$AC1109,AO1108:AO1108,$AI$2),0)),0)),0)</f>
        <v>0</v>
      </c>
      <c r="BP1109" s="1">
        <f>IFERROR(IF($AE1109&gt;$AE1108,VLOOKUP($AC1109+AP$1,STOCK!$F$10:$AB$209,17,0),IF($AE1109=$AE1108,(IF(BP1108&gt;=1,BP1108-COUNTIFS($AE1108:$AE1108,$AC1109,AP1108:AP1108,$AI$2),0)),0)),0)</f>
        <v>0</v>
      </c>
      <c r="BQ1109" s="1">
        <f>IFERROR(IF($AE1109&gt;$AE1108,VLOOKUP($AC1109+AQ$1,STOCK!$F$10:$AB$209,17,0),IF($AE1109=$AE1108,(IF(BQ1108&gt;=1,BQ1108-COUNTIFS($AE1108:$AE1108,$AC1109,AQ1108:AQ1108,$AI$2),0)),0)),0)</f>
        <v>0</v>
      </c>
      <c r="BR1109" s="1">
        <f>IFERROR(IF($AE1109&gt;$AE1108,VLOOKUP($AC1109+AR$1,STOCK!$F$10:$AB$209,17,0),IF($AE1109=$AE1108,(IF(BR1108&gt;=1,BR1108-COUNTIFS($AE1108:$AE1108,$AC1109,AR1108:AR1108,$AI$2),0)),0)),0)</f>
        <v>0</v>
      </c>
      <c r="BS1109" s="1">
        <f>IFERROR(IF($AE1109&gt;$AE1108,VLOOKUP($AC1109+AS$1,STOCK!$F$10:$AB$209,17,0),IF($AE1109=$AE1108,(IF(BS1108&gt;=1,BS1108-COUNTIFS($AE1108:$AE1108,$AC1109,AS1108:AS1108,$AI$2),0)),0)),0)</f>
        <v>0</v>
      </c>
      <c r="BT1109" s="1">
        <f>IFERROR(IF($AE1109&gt;$AE1108,VLOOKUP($AC1109+AT$1,STOCK!$F$10:$AB$209,17,0),IF($AE1109=$AE1108,(IF(BT1108&gt;=1,BT1108-COUNTIFS($AE1108:$AE1108,$AC1109,AT1108:AT1108,$AI$2),0)),0)),0)</f>
        <v>0</v>
      </c>
      <c r="BU1109" s="1">
        <f>IFERROR(IF($AE1109&gt;$AE1108,VLOOKUP($AC1109+AU$1,STOCK!$F$10:$AB$209,17,0),IF($AE1109=$AE1108,(IF(BU1108&gt;=1,BU1108-COUNTIFS($AE1108:$AE1108,$AC1109,AU1108:AU1108,$AI$2),0)),0)),0)</f>
        <v>0</v>
      </c>
      <c r="BV1109" s="1">
        <f>IFERROR(IF($AE1109&gt;$AE1108,VLOOKUP($AC1109+AV$1,STOCK!$F$10:$AB$209,17,0),IF($AE1109=$AE1108,(IF(BV1108&gt;=1,BV1108-COUNTIFS($AE1108:$AE1108,$AC1109,AV1108:AV1108,$AI$2),0)),0)),0)</f>
        <v>0</v>
      </c>
      <c r="BW1109" s="1">
        <f>IFERROR(IF($AE1109&gt;$AE1108,VLOOKUP($AC1109+AW$1,STOCK!$F$10:$AB$209,17,0),IF($AE1109=$AE1108,(IF(BW1108&gt;=1,BW1108-COUNTIFS($AE1108:$AE1108,$AC1109,AW1108:AW1108,$AI$2),0)),0)),0)</f>
        <v>0</v>
      </c>
      <c r="BX1109" s="1">
        <f>IFERROR(IF($AE1109&gt;$AE1108,VLOOKUP($AC1109+AX$1,STOCK!$F$10:$AB$209,17,0),IF($AE1109=$AE1108,(IF(BX1108&gt;=1,BX1108-COUNTIFS($AE1108:$AE1108,$AC1109,AX1108:AX1108,$AI$2),0)),0)),0)</f>
        <v>0</v>
      </c>
    </row>
    <row r="1110" spans="29:76" x14ac:dyDescent="0.25">
      <c r="AC1110" s="1">
        <f t="shared" si="275"/>
        <v>0</v>
      </c>
      <c r="AD1110" s="1">
        <f>IFERROR(IF(LEN(AK1110)&gt;=1,VLOOKUP(HLOOKUP(AK1110,PROFILE!$K$5:$V$8,4,0),PROFILE!$F$1:$G$3,2,0),0),0)</f>
        <v>0</v>
      </c>
      <c r="AE1110" s="1">
        <f t="shared" si="276"/>
        <v>0</v>
      </c>
      <c r="AF1110" s="1">
        <v>1097</v>
      </c>
      <c r="AI1110" s="1" t="str">
        <f>IFERROR(IF($AH1110&gt;=1,VLOOKUP($AG1110,STUDENT!$O$8:$Z$1507,3,0),""),"")</f>
        <v/>
      </c>
      <c r="AJ1110" s="1" t="str">
        <f>IFERROR(IF($AH1110&gt;=1,VLOOKUP($AG1110,STUDENT!$O$8:$Z$1507,4,0),""),"")</f>
        <v/>
      </c>
      <c r="AK1110" s="1" t="str">
        <f>IFERROR(IF($AH1110&gt;=1,VLOOKUP($AG1110,STUDENT!$O$8:$Z$1507,6,0),""),"")</f>
        <v/>
      </c>
      <c r="AL1110" s="1" t="str">
        <f t="shared" si="277"/>
        <v/>
      </c>
      <c r="AM1110" s="1" t="str">
        <f t="shared" si="278"/>
        <v/>
      </c>
      <c r="AN1110" s="1" t="str">
        <f t="shared" si="279"/>
        <v/>
      </c>
      <c r="AO1110" s="1" t="str">
        <f t="shared" si="280"/>
        <v/>
      </c>
      <c r="AP1110" s="1" t="str">
        <f t="shared" si="281"/>
        <v/>
      </c>
      <c r="AQ1110" s="1" t="str">
        <f t="shared" si="282"/>
        <v/>
      </c>
      <c r="AR1110" s="1" t="str">
        <f t="shared" si="283"/>
        <v/>
      </c>
      <c r="AS1110" s="1" t="str">
        <f t="shared" si="284"/>
        <v/>
      </c>
      <c r="AT1110" s="1" t="str">
        <f t="shared" si="285"/>
        <v/>
      </c>
      <c r="AU1110" s="1" t="str">
        <f t="shared" si="286"/>
        <v/>
      </c>
      <c r="AV1110" s="1" t="str">
        <f t="shared" si="287"/>
        <v/>
      </c>
      <c r="AW1110" s="1" t="str">
        <f t="shared" si="288"/>
        <v/>
      </c>
      <c r="AX1110" s="1" t="str">
        <f t="shared" si="289"/>
        <v/>
      </c>
      <c r="AY1110" s="1">
        <f>IFERROR(IF($AE1110&gt;$AE1109,VLOOKUP($AC1110+AL$1,STOCK!$F$10:$AB$209,16,0),IF($AE1110=$AE1109,(IF(AY1109&gt;=1,AY1109-COUNTIFS($AE1109:$AE1109,$AC1110,AL1109:AL1109,$AI$1),0)),0)),0)</f>
        <v>0</v>
      </c>
      <c r="AZ1110" s="1">
        <f>IFERROR(IF($AE1110&gt;$AE1109,VLOOKUP($AC1110+AM$1,STOCK!$F$10:$AB$209,16,0),IF($AE1110=$AE1109,(IF(AZ1109&gt;=1,AZ1109-COUNTIFS($AE1109:$AE1109,$AC1110,AM1109:AM1109,$AI$1),0)),0)),0)</f>
        <v>0</v>
      </c>
      <c r="BA1110" s="1">
        <f>IFERROR(IF($AE1110&gt;$AE1109,VLOOKUP($AC1110+AN$1,STOCK!$F$10:$AB$209,16,0),IF($AE1110=$AE1109,(IF(BA1109&gt;=1,BA1109-COUNTIFS($AE1109:$AE1109,$AC1110,AN1109:AN1109,$AI$1),0)),0)),0)</f>
        <v>0</v>
      </c>
      <c r="BB1110" s="1">
        <f>IFERROR(IF($AE1110&gt;$AE1109,VLOOKUP($AC1110+AO$1,STOCK!$F$10:$AB$209,16,0),IF($AE1110=$AE1109,(IF(BB1109&gt;=1,BB1109-COUNTIFS($AE1109:$AE1109,$AC1110,AO1109:AO1109,$AI$1),0)),0)),0)</f>
        <v>0</v>
      </c>
      <c r="BC1110" s="1">
        <f>IFERROR(IF($AE1110&gt;$AE1109,VLOOKUP($AC1110+AP$1,STOCK!$F$10:$AB$209,16,0),IF($AE1110=$AE1109,(IF(BC1109&gt;=1,BC1109-COUNTIFS($AE1109:$AE1109,$AC1110,AP1109:AP1109,$AI$1),0)),0)),0)</f>
        <v>0</v>
      </c>
      <c r="BD1110" s="1">
        <f>IFERROR(IF($AE1110&gt;$AE1109,VLOOKUP($AC1110+AQ$1,STOCK!$F$10:$AB$209,16,0),IF($AE1110=$AE1109,(IF(BD1109&gt;=1,BD1109-COUNTIFS($AE1109:$AE1109,$AC1110,AQ1109:AQ1109,$AI$1),0)),0)),0)</f>
        <v>0</v>
      </c>
      <c r="BE1110" s="1">
        <f>IFERROR(IF($AE1110&gt;$AE1109,VLOOKUP($AC1110+AR$1,STOCK!$F$10:$AB$209,16,0),IF($AE1110=$AE1109,(IF(BE1109&gt;=1,BE1109-COUNTIFS($AE1109:$AE1109,$AC1110,AR1109:AR1109,$AI$1),0)),0)),0)</f>
        <v>0</v>
      </c>
      <c r="BF1110" s="1">
        <f>IFERROR(IF($AE1110&gt;$AE1109,VLOOKUP($AC1110+AS$1,STOCK!$F$10:$AB$209,16,0),IF($AE1110=$AE1109,(IF(BF1109&gt;=1,BF1109-COUNTIFS($AE1109:$AE1109,$AC1110,AS1109:AS1109,$AI$1),0)),0)),0)</f>
        <v>0</v>
      </c>
      <c r="BG1110" s="1">
        <f>IFERROR(IF($AE1110&gt;$AE1109,VLOOKUP($AC1110+AT$1,STOCK!$F$10:$AB$209,16,0),IF($AE1110=$AE1109,(IF(BG1109&gt;=1,BG1109-COUNTIFS($AE1109:$AE1109,$AC1110,AT1109:AT1109,$AI$1),0)),0)),0)</f>
        <v>0</v>
      </c>
      <c r="BH1110" s="1">
        <f>IFERROR(IF($AE1110&gt;$AE1109,VLOOKUP($AC1110+AU$1,STOCK!$F$10:$AB$209,16,0),IF($AE1110=$AE1109,(IF(BH1109&gt;=1,BH1109-COUNTIFS($AE1109:$AE1109,$AC1110,AU1109:AU1109,$AI$1),0)),0)),0)</f>
        <v>0</v>
      </c>
      <c r="BI1110" s="1">
        <f>IFERROR(IF($AE1110&gt;$AE1109,VLOOKUP($AC1110+AV$1,STOCK!$F$10:$AB$209,16,0),IF($AE1110=$AE1109,(IF(BI1109&gt;=1,BI1109-COUNTIFS($AE1109:$AE1109,$AC1110,AV1109:AV1109,$AI$1),0)),0)),0)</f>
        <v>0</v>
      </c>
      <c r="BJ1110" s="1">
        <f>IFERROR(IF($AE1110&gt;$AE1109,VLOOKUP($AC1110+AW$1,STOCK!$F$10:$AB$209,16,0),IF($AE1110=$AE1109,(IF(BJ1109&gt;=1,BJ1109-COUNTIFS($AE1109:$AE1109,$AC1110,AW1109:AW1109,$AI$1),0)),0)),0)</f>
        <v>0</v>
      </c>
      <c r="BK1110" s="1">
        <f>IFERROR(IF($AE1110&gt;$AE1109,VLOOKUP($AC1110+AX$1,STOCK!$F$10:$AB$209,16,0),IF($AE1110=$AE1109,(IF(BK1109&gt;=1,BK1109-COUNTIFS($AE1109:$AE1109,$AC1110,AX1109:AX1109,$AI$1),0)),0)),0)</f>
        <v>0</v>
      </c>
      <c r="BL1110" s="1">
        <f>IFERROR(IF($AE1110&gt;$AE1109,VLOOKUP($AC1110+AL$1,STOCK!$F$10:$AB$209,17,0),IF($AE1110=$AE1109,(IF(BL1109&gt;=1,BL1109-COUNTIFS($AE1109:$AE1109,$AC1110,AL1109:AL1109,$AI$2),0)),0)),0)</f>
        <v>0</v>
      </c>
      <c r="BM1110" s="1">
        <f>IFERROR(IF($AE1110&gt;$AE1109,VLOOKUP($AC1110+AM$1,STOCK!$F$10:$AB$209,17,0),IF($AE1110=$AE1109,(IF(BM1109&gt;=1,BM1109-COUNTIFS($AE1109:$AE1109,$AC1110,AM1109:AM1109,$AI$2),0)),0)),0)</f>
        <v>0</v>
      </c>
      <c r="BN1110" s="1">
        <f>IFERROR(IF($AE1110&gt;$AE1109,VLOOKUP($AC1110+AN$1,STOCK!$F$10:$AB$209,17,0),IF($AE1110=$AE1109,(IF(BN1109&gt;=1,BN1109-COUNTIFS($AE1109:$AE1109,$AC1110,AN1109:AN1109,$AI$2),0)),0)),0)</f>
        <v>0</v>
      </c>
      <c r="BO1110" s="1">
        <f>IFERROR(IF($AE1110&gt;$AE1109,VLOOKUP($AC1110+AO$1,STOCK!$F$10:$AB$209,17,0),IF($AE1110=$AE1109,(IF(BO1109&gt;=1,BO1109-COUNTIFS($AE1109:$AE1109,$AC1110,AO1109:AO1109,$AI$2),0)),0)),0)</f>
        <v>0</v>
      </c>
      <c r="BP1110" s="1">
        <f>IFERROR(IF($AE1110&gt;$AE1109,VLOOKUP($AC1110+AP$1,STOCK!$F$10:$AB$209,17,0),IF($AE1110=$AE1109,(IF(BP1109&gt;=1,BP1109-COUNTIFS($AE1109:$AE1109,$AC1110,AP1109:AP1109,$AI$2),0)),0)),0)</f>
        <v>0</v>
      </c>
      <c r="BQ1110" s="1">
        <f>IFERROR(IF($AE1110&gt;$AE1109,VLOOKUP($AC1110+AQ$1,STOCK!$F$10:$AB$209,17,0),IF($AE1110=$AE1109,(IF(BQ1109&gt;=1,BQ1109-COUNTIFS($AE1109:$AE1109,$AC1110,AQ1109:AQ1109,$AI$2),0)),0)),0)</f>
        <v>0</v>
      </c>
      <c r="BR1110" s="1">
        <f>IFERROR(IF($AE1110&gt;$AE1109,VLOOKUP($AC1110+AR$1,STOCK!$F$10:$AB$209,17,0),IF($AE1110=$AE1109,(IF(BR1109&gt;=1,BR1109-COUNTIFS($AE1109:$AE1109,$AC1110,AR1109:AR1109,$AI$2),0)),0)),0)</f>
        <v>0</v>
      </c>
      <c r="BS1110" s="1">
        <f>IFERROR(IF($AE1110&gt;$AE1109,VLOOKUP($AC1110+AS$1,STOCK!$F$10:$AB$209,17,0),IF($AE1110=$AE1109,(IF(BS1109&gt;=1,BS1109-COUNTIFS($AE1109:$AE1109,$AC1110,AS1109:AS1109,$AI$2),0)),0)),0)</f>
        <v>0</v>
      </c>
      <c r="BT1110" s="1">
        <f>IFERROR(IF($AE1110&gt;$AE1109,VLOOKUP($AC1110+AT$1,STOCK!$F$10:$AB$209,17,0),IF($AE1110=$AE1109,(IF(BT1109&gt;=1,BT1109-COUNTIFS($AE1109:$AE1109,$AC1110,AT1109:AT1109,$AI$2),0)),0)),0)</f>
        <v>0</v>
      </c>
      <c r="BU1110" s="1">
        <f>IFERROR(IF($AE1110&gt;$AE1109,VLOOKUP($AC1110+AU$1,STOCK!$F$10:$AB$209,17,0),IF($AE1110=$AE1109,(IF(BU1109&gt;=1,BU1109-COUNTIFS($AE1109:$AE1109,$AC1110,AU1109:AU1109,$AI$2),0)),0)),0)</f>
        <v>0</v>
      </c>
      <c r="BV1110" s="1">
        <f>IFERROR(IF($AE1110&gt;$AE1109,VLOOKUP($AC1110+AV$1,STOCK!$F$10:$AB$209,17,0),IF($AE1110=$AE1109,(IF(BV1109&gt;=1,BV1109-COUNTIFS($AE1109:$AE1109,$AC1110,AV1109:AV1109,$AI$2),0)),0)),0)</f>
        <v>0</v>
      </c>
      <c r="BW1110" s="1">
        <f>IFERROR(IF($AE1110&gt;$AE1109,VLOOKUP($AC1110+AW$1,STOCK!$F$10:$AB$209,17,0),IF($AE1110=$AE1109,(IF(BW1109&gt;=1,BW1109-COUNTIFS($AE1109:$AE1109,$AC1110,AW1109:AW1109,$AI$2),0)),0)),0)</f>
        <v>0</v>
      </c>
      <c r="BX1110" s="1">
        <f>IFERROR(IF($AE1110&gt;$AE1109,VLOOKUP($AC1110+AX$1,STOCK!$F$10:$AB$209,17,0),IF($AE1110=$AE1109,(IF(BX1109&gt;=1,BX1109-COUNTIFS($AE1109:$AE1109,$AC1110,AX1109:AX1109,$AI$2),0)),0)),0)</f>
        <v>0</v>
      </c>
    </row>
    <row r="1111" spans="29:76" x14ac:dyDescent="0.25">
      <c r="AC1111" s="1">
        <f t="shared" si="275"/>
        <v>0</v>
      </c>
      <c r="AD1111" s="1">
        <f>IFERROR(IF(LEN(AK1111)&gt;=1,VLOOKUP(HLOOKUP(AK1111,PROFILE!$K$5:$V$8,4,0),PROFILE!$F$1:$G$3,2,0),0),0)</f>
        <v>0</v>
      </c>
      <c r="AE1111" s="1">
        <f t="shared" si="276"/>
        <v>0</v>
      </c>
      <c r="AF1111" s="1">
        <v>1098</v>
      </c>
      <c r="AI1111" s="1" t="str">
        <f>IFERROR(IF($AH1111&gt;=1,VLOOKUP($AG1111,STUDENT!$O$8:$Z$1507,3,0),""),"")</f>
        <v/>
      </c>
      <c r="AJ1111" s="1" t="str">
        <f>IFERROR(IF($AH1111&gt;=1,VLOOKUP($AG1111,STUDENT!$O$8:$Z$1507,4,0),""),"")</f>
        <v/>
      </c>
      <c r="AK1111" s="1" t="str">
        <f>IFERROR(IF($AH1111&gt;=1,VLOOKUP($AG1111,STUDENT!$O$8:$Z$1507,6,0),""),"")</f>
        <v/>
      </c>
      <c r="AL1111" s="1" t="str">
        <f t="shared" si="277"/>
        <v/>
      </c>
      <c r="AM1111" s="1" t="str">
        <f t="shared" si="278"/>
        <v/>
      </c>
      <c r="AN1111" s="1" t="str">
        <f t="shared" si="279"/>
        <v/>
      </c>
      <c r="AO1111" s="1" t="str">
        <f t="shared" si="280"/>
        <v/>
      </c>
      <c r="AP1111" s="1" t="str">
        <f t="shared" si="281"/>
        <v/>
      </c>
      <c r="AQ1111" s="1" t="str">
        <f t="shared" si="282"/>
        <v/>
      </c>
      <c r="AR1111" s="1" t="str">
        <f t="shared" si="283"/>
        <v/>
      </c>
      <c r="AS1111" s="1" t="str">
        <f t="shared" si="284"/>
        <v/>
      </c>
      <c r="AT1111" s="1" t="str">
        <f t="shared" si="285"/>
        <v/>
      </c>
      <c r="AU1111" s="1" t="str">
        <f t="shared" si="286"/>
        <v/>
      </c>
      <c r="AV1111" s="1" t="str">
        <f t="shared" si="287"/>
        <v/>
      </c>
      <c r="AW1111" s="1" t="str">
        <f t="shared" si="288"/>
        <v/>
      </c>
      <c r="AX1111" s="1" t="str">
        <f t="shared" si="289"/>
        <v/>
      </c>
      <c r="AY1111" s="1">
        <f>IFERROR(IF($AE1111&gt;$AE1110,VLOOKUP($AC1111+AL$1,STOCK!$F$10:$AB$209,16,0),IF($AE1111=$AE1110,(IF(AY1110&gt;=1,AY1110-COUNTIFS($AE1110:$AE1110,$AC1111,AL1110:AL1110,$AI$1),0)),0)),0)</f>
        <v>0</v>
      </c>
      <c r="AZ1111" s="1">
        <f>IFERROR(IF($AE1111&gt;$AE1110,VLOOKUP($AC1111+AM$1,STOCK!$F$10:$AB$209,16,0),IF($AE1111=$AE1110,(IF(AZ1110&gt;=1,AZ1110-COUNTIFS($AE1110:$AE1110,$AC1111,AM1110:AM1110,$AI$1),0)),0)),0)</f>
        <v>0</v>
      </c>
      <c r="BA1111" s="1">
        <f>IFERROR(IF($AE1111&gt;$AE1110,VLOOKUP($AC1111+AN$1,STOCK!$F$10:$AB$209,16,0),IF($AE1111=$AE1110,(IF(BA1110&gt;=1,BA1110-COUNTIFS($AE1110:$AE1110,$AC1111,AN1110:AN1110,$AI$1),0)),0)),0)</f>
        <v>0</v>
      </c>
      <c r="BB1111" s="1">
        <f>IFERROR(IF($AE1111&gt;$AE1110,VLOOKUP($AC1111+AO$1,STOCK!$F$10:$AB$209,16,0),IF($AE1111=$AE1110,(IF(BB1110&gt;=1,BB1110-COUNTIFS($AE1110:$AE1110,$AC1111,AO1110:AO1110,$AI$1),0)),0)),0)</f>
        <v>0</v>
      </c>
      <c r="BC1111" s="1">
        <f>IFERROR(IF($AE1111&gt;$AE1110,VLOOKUP($AC1111+AP$1,STOCK!$F$10:$AB$209,16,0),IF($AE1111=$AE1110,(IF(BC1110&gt;=1,BC1110-COUNTIFS($AE1110:$AE1110,$AC1111,AP1110:AP1110,$AI$1),0)),0)),0)</f>
        <v>0</v>
      </c>
      <c r="BD1111" s="1">
        <f>IFERROR(IF($AE1111&gt;$AE1110,VLOOKUP($AC1111+AQ$1,STOCK!$F$10:$AB$209,16,0),IF($AE1111=$AE1110,(IF(BD1110&gt;=1,BD1110-COUNTIFS($AE1110:$AE1110,$AC1111,AQ1110:AQ1110,$AI$1),0)),0)),0)</f>
        <v>0</v>
      </c>
      <c r="BE1111" s="1">
        <f>IFERROR(IF($AE1111&gt;$AE1110,VLOOKUP($AC1111+AR$1,STOCK!$F$10:$AB$209,16,0),IF($AE1111=$AE1110,(IF(BE1110&gt;=1,BE1110-COUNTIFS($AE1110:$AE1110,$AC1111,AR1110:AR1110,$AI$1),0)),0)),0)</f>
        <v>0</v>
      </c>
      <c r="BF1111" s="1">
        <f>IFERROR(IF($AE1111&gt;$AE1110,VLOOKUP($AC1111+AS$1,STOCK!$F$10:$AB$209,16,0),IF($AE1111=$AE1110,(IF(BF1110&gt;=1,BF1110-COUNTIFS($AE1110:$AE1110,$AC1111,AS1110:AS1110,$AI$1),0)),0)),0)</f>
        <v>0</v>
      </c>
      <c r="BG1111" s="1">
        <f>IFERROR(IF($AE1111&gt;$AE1110,VLOOKUP($AC1111+AT$1,STOCK!$F$10:$AB$209,16,0),IF($AE1111=$AE1110,(IF(BG1110&gt;=1,BG1110-COUNTIFS($AE1110:$AE1110,$AC1111,AT1110:AT1110,$AI$1),0)),0)),0)</f>
        <v>0</v>
      </c>
      <c r="BH1111" s="1">
        <f>IFERROR(IF($AE1111&gt;$AE1110,VLOOKUP($AC1111+AU$1,STOCK!$F$10:$AB$209,16,0),IF($AE1111=$AE1110,(IF(BH1110&gt;=1,BH1110-COUNTIFS($AE1110:$AE1110,$AC1111,AU1110:AU1110,$AI$1),0)),0)),0)</f>
        <v>0</v>
      </c>
      <c r="BI1111" s="1">
        <f>IFERROR(IF($AE1111&gt;$AE1110,VLOOKUP($AC1111+AV$1,STOCK!$F$10:$AB$209,16,0),IF($AE1111=$AE1110,(IF(BI1110&gt;=1,BI1110-COUNTIFS($AE1110:$AE1110,$AC1111,AV1110:AV1110,$AI$1),0)),0)),0)</f>
        <v>0</v>
      </c>
      <c r="BJ1111" s="1">
        <f>IFERROR(IF($AE1111&gt;$AE1110,VLOOKUP($AC1111+AW$1,STOCK!$F$10:$AB$209,16,0),IF($AE1111=$AE1110,(IF(BJ1110&gt;=1,BJ1110-COUNTIFS($AE1110:$AE1110,$AC1111,AW1110:AW1110,$AI$1),0)),0)),0)</f>
        <v>0</v>
      </c>
      <c r="BK1111" s="1">
        <f>IFERROR(IF($AE1111&gt;$AE1110,VLOOKUP($AC1111+AX$1,STOCK!$F$10:$AB$209,16,0),IF($AE1111=$AE1110,(IF(BK1110&gt;=1,BK1110-COUNTIFS($AE1110:$AE1110,$AC1111,AX1110:AX1110,$AI$1),0)),0)),0)</f>
        <v>0</v>
      </c>
      <c r="BL1111" s="1">
        <f>IFERROR(IF($AE1111&gt;$AE1110,VLOOKUP($AC1111+AL$1,STOCK!$F$10:$AB$209,17,0),IF($AE1111=$AE1110,(IF(BL1110&gt;=1,BL1110-COUNTIFS($AE1110:$AE1110,$AC1111,AL1110:AL1110,$AI$2),0)),0)),0)</f>
        <v>0</v>
      </c>
      <c r="BM1111" s="1">
        <f>IFERROR(IF($AE1111&gt;$AE1110,VLOOKUP($AC1111+AM$1,STOCK!$F$10:$AB$209,17,0),IF($AE1111=$AE1110,(IF(BM1110&gt;=1,BM1110-COUNTIFS($AE1110:$AE1110,$AC1111,AM1110:AM1110,$AI$2),0)),0)),0)</f>
        <v>0</v>
      </c>
      <c r="BN1111" s="1">
        <f>IFERROR(IF($AE1111&gt;$AE1110,VLOOKUP($AC1111+AN$1,STOCK!$F$10:$AB$209,17,0),IF($AE1111=$AE1110,(IF(BN1110&gt;=1,BN1110-COUNTIFS($AE1110:$AE1110,$AC1111,AN1110:AN1110,$AI$2),0)),0)),0)</f>
        <v>0</v>
      </c>
      <c r="BO1111" s="1">
        <f>IFERROR(IF($AE1111&gt;$AE1110,VLOOKUP($AC1111+AO$1,STOCK!$F$10:$AB$209,17,0),IF($AE1111=$AE1110,(IF(BO1110&gt;=1,BO1110-COUNTIFS($AE1110:$AE1110,$AC1111,AO1110:AO1110,$AI$2),0)),0)),0)</f>
        <v>0</v>
      </c>
      <c r="BP1111" s="1">
        <f>IFERROR(IF($AE1111&gt;$AE1110,VLOOKUP($AC1111+AP$1,STOCK!$F$10:$AB$209,17,0),IF($AE1111=$AE1110,(IF(BP1110&gt;=1,BP1110-COUNTIFS($AE1110:$AE1110,$AC1111,AP1110:AP1110,$AI$2),0)),0)),0)</f>
        <v>0</v>
      </c>
      <c r="BQ1111" s="1">
        <f>IFERROR(IF($AE1111&gt;$AE1110,VLOOKUP($AC1111+AQ$1,STOCK!$F$10:$AB$209,17,0),IF($AE1111=$AE1110,(IF(BQ1110&gt;=1,BQ1110-COUNTIFS($AE1110:$AE1110,$AC1111,AQ1110:AQ1110,$AI$2),0)),0)),0)</f>
        <v>0</v>
      </c>
      <c r="BR1111" s="1">
        <f>IFERROR(IF($AE1111&gt;$AE1110,VLOOKUP($AC1111+AR$1,STOCK!$F$10:$AB$209,17,0),IF($AE1111=$AE1110,(IF(BR1110&gt;=1,BR1110-COUNTIFS($AE1110:$AE1110,$AC1111,AR1110:AR1110,$AI$2),0)),0)),0)</f>
        <v>0</v>
      </c>
      <c r="BS1111" s="1">
        <f>IFERROR(IF($AE1111&gt;$AE1110,VLOOKUP($AC1111+AS$1,STOCK!$F$10:$AB$209,17,0),IF($AE1111=$AE1110,(IF(BS1110&gt;=1,BS1110-COUNTIFS($AE1110:$AE1110,$AC1111,AS1110:AS1110,$AI$2),0)),0)),0)</f>
        <v>0</v>
      </c>
      <c r="BT1111" s="1">
        <f>IFERROR(IF($AE1111&gt;$AE1110,VLOOKUP($AC1111+AT$1,STOCK!$F$10:$AB$209,17,0),IF($AE1111=$AE1110,(IF(BT1110&gt;=1,BT1110-COUNTIFS($AE1110:$AE1110,$AC1111,AT1110:AT1110,$AI$2),0)),0)),0)</f>
        <v>0</v>
      </c>
      <c r="BU1111" s="1">
        <f>IFERROR(IF($AE1111&gt;$AE1110,VLOOKUP($AC1111+AU$1,STOCK!$F$10:$AB$209,17,0),IF($AE1111=$AE1110,(IF(BU1110&gt;=1,BU1110-COUNTIFS($AE1110:$AE1110,$AC1111,AU1110:AU1110,$AI$2),0)),0)),0)</f>
        <v>0</v>
      </c>
      <c r="BV1111" s="1">
        <f>IFERROR(IF($AE1111&gt;$AE1110,VLOOKUP($AC1111+AV$1,STOCK!$F$10:$AB$209,17,0),IF($AE1111=$AE1110,(IF(BV1110&gt;=1,BV1110-COUNTIFS($AE1110:$AE1110,$AC1111,AV1110:AV1110,$AI$2),0)),0)),0)</f>
        <v>0</v>
      </c>
      <c r="BW1111" s="1">
        <f>IFERROR(IF($AE1111&gt;$AE1110,VLOOKUP($AC1111+AW$1,STOCK!$F$10:$AB$209,17,0),IF($AE1111=$AE1110,(IF(BW1110&gt;=1,BW1110-COUNTIFS($AE1110:$AE1110,$AC1111,AW1110:AW1110,$AI$2),0)),0)),0)</f>
        <v>0</v>
      </c>
      <c r="BX1111" s="1">
        <f>IFERROR(IF($AE1111&gt;$AE1110,VLOOKUP($AC1111+AX$1,STOCK!$F$10:$AB$209,17,0),IF($AE1111=$AE1110,(IF(BX1110&gt;=1,BX1110-COUNTIFS($AE1110:$AE1110,$AC1111,AX1110:AX1110,$AI$2),0)),0)),0)</f>
        <v>0</v>
      </c>
    </row>
    <row r="1112" spans="29:76" x14ac:dyDescent="0.25">
      <c r="AC1112" s="1">
        <f t="shared" si="275"/>
        <v>0</v>
      </c>
      <c r="AD1112" s="1">
        <f>IFERROR(IF(LEN(AK1112)&gt;=1,VLOOKUP(HLOOKUP(AK1112,PROFILE!$K$5:$V$8,4,0),PROFILE!$F$1:$G$3,2,0),0),0)</f>
        <v>0</v>
      </c>
      <c r="AE1112" s="1">
        <f t="shared" si="276"/>
        <v>0</v>
      </c>
      <c r="AF1112" s="1">
        <v>1099</v>
      </c>
      <c r="AI1112" s="1" t="str">
        <f>IFERROR(IF($AH1112&gt;=1,VLOOKUP($AG1112,STUDENT!$O$8:$Z$1507,3,0),""),"")</f>
        <v/>
      </c>
      <c r="AJ1112" s="1" t="str">
        <f>IFERROR(IF($AH1112&gt;=1,VLOOKUP($AG1112,STUDENT!$O$8:$Z$1507,4,0),""),"")</f>
        <v/>
      </c>
      <c r="AK1112" s="1" t="str">
        <f>IFERROR(IF($AH1112&gt;=1,VLOOKUP($AG1112,STUDENT!$O$8:$Z$1507,6,0),""),"")</f>
        <v/>
      </c>
      <c r="AL1112" s="1" t="str">
        <f t="shared" si="277"/>
        <v/>
      </c>
      <c r="AM1112" s="1" t="str">
        <f t="shared" si="278"/>
        <v/>
      </c>
      <c r="AN1112" s="1" t="str">
        <f t="shared" si="279"/>
        <v/>
      </c>
      <c r="AO1112" s="1" t="str">
        <f t="shared" si="280"/>
        <v/>
      </c>
      <c r="AP1112" s="1" t="str">
        <f t="shared" si="281"/>
        <v/>
      </c>
      <c r="AQ1112" s="1" t="str">
        <f t="shared" si="282"/>
        <v/>
      </c>
      <c r="AR1112" s="1" t="str">
        <f t="shared" si="283"/>
        <v/>
      </c>
      <c r="AS1112" s="1" t="str">
        <f t="shared" si="284"/>
        <v/>
      </c>
      <c r="AT1112" s="1" t="str">
        <f t="shared" si="285"/>
        <v/>
      </c>
      <c r="AU1112" s="1" t="str">
        <f t="shared" si="286"/>
        <v/>
      </c>
      <c r="AV1112" s="1" t="str">
        <f t="shared" si="287"/>
        <v/>
      </c>
      <c r="AW1112" s="1" t="str">
        <f t="shared" si="288"/>
        <v/>
      </c>
      <c r="AX1112" s="1" t="str">
        <f t="shared" si="289"/>
        <v/>
      </c>
      <c r="AY1112" s="1">
        <f>IFERROR(IF($AE1112&gt;$AE1111,VLOOKUP($AC1112+AL$1,STOCK!$F$10:$AB$209,16,0),IF($AE1112=$AE1111,(IF(AY1111&gt;=1,AY1111-COUNTIFS($AE1111:$AE1111,$AC1112,AL1111:AL1111,$AI$1),0)),0)),0)</f>
        <v>0</v>
      </c>
      <c r="AZ1112" s="1">
        <f>IFERROR(IF($AE1112&gt;$AE1111,VLOOKUP($AC1112+AM$1,STOCK!$F$10:$AB$209,16,0),IF($AE1112=$AE1111,(IF(AZ1111&gt;=1,AZ1111-COUNTIFS($AE1111:$AE1111,$AC1112,AM1111:AM1111,$AI$1),0)),0)),0)</f>
        <v>0</v>
      </c>
      <c r="BA1112" s="1">
        <f>IFERROR(IF($AE1112&gt;$AE1111,VLOOKUP($AC1112+AN$1,STOCK!$F$10:$AB$209,16,0),IF($AE1112=$AE1111,(IF(BA1111&gt;=1,BA1111-COUNTIFS($AE1111:$AE1111,$AC1112,AN1111:AN1111,$AI$1),0)),0)),0)</f>
        <v>0</v>
      </c>
      <c r="BB1112" s="1">
        <f>IFERROR(IF($AE1112&gt;$AE1111,VLOOKUP($AC1112+AO$1,STOCK!$F$10:$AB$209,16,0),IF($AE1112=$AE1111,(IF(BB1111&gt;=1,BB1111-COUNTIFS($AE1111:$AE1111,$AC1112,AO1111:AO1111,$AI$1),0)),0)),0)</f>
        <v>0</v>
      </c>
      <c r="BC1112" s="1">
        <f>IFERROR(IF($AE1112&gt;$AE1111,VLOOKUP($AC1112+AP$1,STOCK!$F$10:$AB$209,16,0),IF($AE1112=$AE1111,(IF(BC1111&gt;=1,BC1111-COUNTIFS($AE1111:$AE1111,$AC1112,AP1111:AP1111,$AI$1),0)),0)),0)</f>
        <v>0</v>
      </c>
      <c r="BD1112" s="1">
        <f>IFERROR(IF($AE1112&gt;$AE1111,VLOOKUP($AC1112+AQ$1,STOCK!$F$10:$AB$209,16,0),IF($AE1112=$AE1111,(IF(BD1111&gt;=1,BD1111-COUNTIFS($AE1111:$AE1111,$AC1112,AQ1111:AQ1111,$AI$1),0)),0)),0)</f>
        <v>0</v>
      </c>
      <c r="BE1112" s="1">
        <f>IFERROR(IF($AE1112&gt;$AE1111,VLOOKUP($AC1112+AR$1,STOCK!$F$10:$AB$209,16,0),IF($AE1112=$AE1111,(IF(BE1111&gt;=1,BE1111-COUNTIFS($AE1111:$AE1111,$AC1112,AR1111:AR1111,$AI$1),0)),0)),0)</f>
        <v>0</v>
      </c>
      <c r="BF1112" s="1">
        <f>IFERROR(IF($AE1112&gt;$AE1111,VLOOKUP($AC1112+AS$1,STOCK!$F$10:$AB$209,16,0),IF($AE1112=$AE1111,(IF(BF1111&gt;=1,BF1111-COUNTIFS($AE1111:$AE1111,$AC1112,AS1111:AS1111,$AI$1),0)),0)),0)</f>
        <v>0</v>
      </c>
      <c r="BG1112" s="1">
        <f>IFERROR(IF($AE1112&gt;$AE1111,VLOOKUP($AC1112+AT$1,STOCK!$F$10:$AB$209,16,0),IF($AE1112=$AE1111,(IF(BG1111&gt;=1,BG1111-COUNTIFS($AE1111:$AE1111,$AC1112,AT1111:AT1111,$AI$1),0)),0)),0)</f>
        <v>0</v>
      </c>
      <c r="BH1112" s="1">
        <f>IFERROR(IF($AE1112&gt;$AE1111,VLOOKUP($AC1112+AU$1,STOCK!$F$10:$AB$209,16,0),IF($AE1112=$AE1111,(IF(BH1111&gt;=1,BH1111-COUNTIFS($AE1111:$AE1111,$AC1112,AU1111:AU1111,$AI$1),0)),0)),0)</f>
        <v>0</v>
      </c>
      <c r="BI1112" s="1">
        <f>IFERROR(IF($AE1112&gt;$AE1111,VLOOKUP($AC1112+AV$1,STOCK!$F$10:$AB$209,16,0),IF($AE1112=$AE1111,(IF(BI1111&gt;=1,BI1111-COUNTIFS($AE1111:$AE1111,$AC1112,AV1111:AV1111,$AI$1),0)),0)),0)</f>
        <v>0</v>
      </c>
      <c r="BJ1112" s="1">
        <f>IFERROR(IF($AE1112&gt;$AE1111,VLOOKUP($AC1112+AW$1,STOCK!$F$10:$AB$209,16,0),IF($AE1112=$AE1111,(IF(BJ1111&gt;=1,BJ1111-COUNTIFS($AE1111:$AE1111,$AC1112,AW1111:AW1111,$AI$1),0)),0)),0)</f>
        <v>0</v>
      </c>
      <c r="BK1112" s="1">
        <f>IFERROR(IF($AE1112&gt;$AE1111,VLOOKUP($AC1112+AX$1,STOCK!$F$10:$AB$209,16,0),IF($AE1112=$AE1111,(IF(BK1111&gt;=1,BK1111-COUNTIFS($AE1111:$AE1111,$AC1112,AX1111:AX1111,$AI$1),0)),0)),0)</f>
        <v>0</v>
      </c>
      <c r="BL1112" s="1">
        <f>IFERROR(IF($AE1112&gt;$AE1111,VLOOKUP($AC1112+AL$1,STOCK!$F$10:$AB$209,17,0),IF($AE1112=$AE1111,(IF(BL1111&gt;=1,BL1111-COUNTIFS($AE1111:$AE1111,$AC1112,AL1111:AL1111,$AI$2),0)),0)),0)</f>
        <v>0</v>
      </c>
      <c r="BM1112" s="1">
        <f>IFERROR(IF($AE1112&gt;$AE1111,VLOOKUP($AC1112+AM$1,STOCK!$F$10:$AB$209,17,0),IF($AE1112=$AE1111,(IF(BM1111&gt;=1,BM1111-COUNTIFS($AE1111:$AE1111,$AC1112,AM1111:AM1111,$AI$2),0)),0)),0)</f>
        <v>0</v>
      </c>
      <c r="BN1112" s="1">
        <f>IFERROR(IF($AE1112&gt;$AE1111,VLOOKUP($AC1112+AN$1,STOCK!$F$10:$AB$209,17,0),IF($AE1112=$AE1111,(IF(BN1111&gt;=1,BN1111-COUNTIFS($AE1111:$AE1111,$AC1112,AN1111:AN1111,$AI$2),0)),0)),0)</f>
        <v>0</v>
      </c>
      <c r="BO1112" s="1">
        <f>IFERROR(IF($AE1112&gt;$AE1111,VLOOKUP($AC1112+AO$1,STOCK!$F$10:$AB$209,17,0),IF($AE1112=$AE1111,(IF(BO1111&gt;=1,BO1111-COUNTIFS($AE1111:$AE1111,$AC1112,AO1111:AO1111,$AI$2),0)),0)),0)</f>
        <v>0</v>
      </c>
      <c r="BP1112" s="1">
        <f>IFERROR(IF($AE1112&gt;$AE1111,VLOOKUP($AC1112+AP$1,STOCK!$F$10:$AB$209,17,0),IF($AE1112=$AE1111,(IF(BP1111&gt;=1,BP1111-COUNTIFS($AE1111:$AE1111,$AC1112,AP1111:AP1111,$AI$2),0)),0)),0)</f>
        <v>0</v>
      </c>
      <c r="BQ1112" s="1">
        <f>IFERROR(IF($AE1112&gt;$AE1111,VLOOKUP($AC1112+AQ$1,STOCK!$F$10:$AB$209,17,0),IF($AE1112=$AE1111,(IF(BQ1111&gt;=1,BQ1111-COUNTIFS($AE1111:$AE1111,$AC1112,AQ1111:AQ1111,$AI$2),0)),0)),0)</f>
        <v>0</v>
      </c>
      <c r="BR1112" s="1">
        <f>IFERROR(IF($AE1112&gt;$AE1111,VLOOKUP($AC1112+AR$1,STOCK!$F$10:$AB$209,17,0),IF($AE1112=$AE1111,(IF(BR1111&gt;=1,BR1111-COUNTIFS($AE1111:$AE1111,$AC1112,AR1111:AR1111,$AI$2),0)),0)),0)</f>
        <v>0</v>
      </c>
      <c r="BS1112" s="1">
        <f>IFERROR(IF($AE1112&gt;$AE1111,VLOOKUP($AC1112+AS$1,STOCK!$F$10:$AB$209,17,0),IF($AE1112=$AE1111,(IF(BS1111&gt;=1,BS1111-COUNTIFS($AE1111:$AE1111,$AC1112,AS1111:AS1111,$AI$2),0)),0)),0)</f>
        <v>0</v>
      </c>
      <c r="BT1112" s="1">
        <f>IFERROR(IF($AE1112&gt;$AE1111,VLOOKUP($AC1112+AT$1,STOCK!$F$10:$AB$209,17,0),IF($AE1112=$AE1111,(IF(BT1111&gt;=1,BT1111-COUNTIFS($AE1111:$AE1111,$AC1112,AT1111:AT1111,$AI$2),0)),0)),0)</f>
        <v>0</v>
      </c>
      <c r="BU1112" s="1">
        <f>IFERROR(IF($AE1112&gt;$AE1111,VLOOKUP($AC1112+AU$1,STOCK!$F$10:$AB$209,17,0),IF($AE1112=$AE1111,(IF(BU1111&gt;=1,BU1111-COUNTIFS($AE1111:$AE1111,$AC1112,AU1111:AU1111,$AI$2),0)),0)),0)</f>
        <v>0</v>
      </c>
      <c r="BV1112" s="1">
        <f>IFERROR(IF($AE1112&gt;$AE1111,VLOOKUP($AC1112+AV$1,STOCK!$F$10:$AB$209,17,0),IF($AE1112=$AE1111,(IF(BV1111&gt;=1,BV1111-COUNTIFS($AE1111:$AE1111,$AC1112,AV1111:AV1111,$AI$2),0)),0)),0)</f>
        <v>0</v>
      </c>
      <c r="BW1112" s="1">
        <f>IFERROR(IF($AE1112&gt;$AE1111,VLOOKUP($AC1112+AW$1,STOCK!$F$10:$AB$209,17,0),IF($AE1112=$AE1111,(IF(BW1111&gt;=1,BW1111-COUNTIFS($AE1111:$AE1111,$AC1112,AW1111:AW1111,$AI$2),0)),0)),0)</f>
        <v>0</v>
      </c>
      <c r="BX1112" s="1">
        <f>IFERROR(IF($AE1112&gt;$AE1111,VLOOKUP($AC1112+AX$1,STOCK!$F$10:$AB$209,17,0),IF($AE1112=$AE1111,(IF(BX1111&gt;=1,BX1111-COUNTIFS($AE1111:$AE1111,$AC1112,AX1111:AX1111,$AI$2),0)),0)),0)</f>
        <v>0</v>
      </c>
    </row>
    <row r="1113" spans="29:76" x14ac:dyDescent="0.25">
      <c r="AC1113" s="1">
        <f t="shared" si="275"/>
        <v>0</v>
      </c>
      <c r="AD1113" s="1">
        <f>IFERROR(IF(LEN(AK1113)&gt;=1,VLOOKUP(HLOOKUP(AK1113,PROFILE!$K$5:$V$8,4,0),PROFILE!$F$1:$G$3,2,0),0),0)</f>
        <v>0</v>
      </c>
      <c r="AE1113" s="1">
        <f t="shared" si="276"/>
        <v>0</v>
      </c>
      <c r="AF1113" s="1">
        <v>1100</v>
      </c>
      <c r="AI1113" s="1" t="str">
        <f>IFERROR(IF($AH1113&gt;=1,VLOOKUP($AG1113,STUDENT!$O$8:$Z$1507,3,0),""),"")</f>
        <v/>
      </c>
      <c r="AJ1113" s="1" t="str">
        <f>IFERROR(IF($AH1113&gt;=1,VLOOKUP($AG1113,STUDENT!$O$8:$Z$1507,4,0),""),"")</f>
        <v/>
      </c>
      <c r="AK1113" s="1" t="str">
        <f>IFERROR(IF($AH1113&gt;=1,VLOOKUP($AG1113,STUDENT!$O$8:$Z$1507,6,0),""),"")</f>
        <v/>
      </c>
      <c r="AL1113" s="1" t="str">
        <f t="shared" si="277"/>
        <v/>
      </c>
      <c r="AM1113" s="1" t="str">
        <f t="shared" si="278"/>
        <v/>
      </c>
      <c r="AN1113" s="1" t="str">
        <f t="shared" si="279"/>
        <v/>
      </c>
      <c r="AO1113" s="1" t="str">
        <f t="shared" si="280"/>
        <v/>
      </c>
      <c r="AP1113" s="1" t="str">
        <f t="shared" si="281"/>
        <v/>
      </c>
      <c r="AQ1113" s="1" t="str">
        <f t="shared" si="282"/>
        <v/>
      </c>
      <c r="AR1113" s="1" t="str">
        <f t="shared" si="283"/>
        <v/>
      </c>
      <c r="AS1113" s="1" t="str">
        <f t="shared" si="284"/>
        <v/>
      </c>
      <c r="AT1113" s="1" t="str">
        <f t="shared" si="285"/>
        <v/>
      </c>
      <c r="AU1113" s="1" t="str">
        <f t="shared" si="286"/>
        <v/>
      </c>
      <c r="AV1113" s="1" t="str">
        <f t="shared" si="287"/>
        <v/>
      </c>
      <c r="AW1113" s="1" t="str">
        <f t="shared" si="288"/>
        <v/>
      </c>
      <c r="AX1113" s="1" t="str">
        <f t="shared" si="289"/>
        <v/>
      </c>
      <c r="AY1113" s="1">
        <f>IFERROR(IF($AE1113&gt;$AE1112,VLOOKUP($AC1113+AL$1,STOCK!$F$10:$AB$209,16,0),IF($AE1113=$AE1112,(IF(AY1112&gt;=1,AY1112-COUNTIFS($AE1112:$AE1112,$AC1113,AL1112:AL1112,$AI$1),0)),0)),0)</f>
        <v>0</v>
      </c>
      <c r="AZ1113" s="1">
        <f>IFERROR(IF($AE1113&gt;$AE1112,VLOOKUP($AC1113+AM$1,STOCK!$F$10:$AB$209,16,0),IF($AE1113=$AE1112,(IF(AZ1112&gt;=1,AZ1112-COUNTIFS($AE1112:$AE1112,$AC1113,AM1112:AM1112,$AI$1),0)),0)),0)</f>
        <v>0</v>
      </c>
      <c r="BA1113" s="1">
        <f>IFERROR(IF($AE1113&gt;$AE1112,VLOOKUP($AC1113+AN$1,STOCK!$F$10:$AB$209,16,0),IF($AE1113=$AE1112,(IF(BA1112&gt;=1,BA1112-COUNTIFS($AE1112:$AE1112,$AC1113,AN1112:AN1112,$AI$1),0)),0)),0)</f>
        <v>0</v>
      </c>
      <c r="BB1113" s="1">
        <f>IFERROR(IF($AE1113&gt;$AE1112,VLOOKUP($AC1113+AO$1,STOCK!$F$10:$AB$209,16,0),IF($AE1113=$AE1112,(IF(BB1112&gt;=1,BB1112-COUNTIFS($AE1112:$AE1112,$AC1113,AO1112:AO1112,$AI$1),0)),0)),0)</f>
        <v>0</v>
      </c>
      <c r="BC1113" s="1">
        <f>IFERROR(IF($AE1113&gt;$AE1112,VLOOKUP($AC1113+AP$1,STOCK!$F$10:$AB$209,16,0),IF($AE1113=$AE1112,(IF(BC1112&gt;=1,BC1112-COUNTIFS($AE1112:$AE1112,$AC1113,AP1112:AP1112,$AI$1),0)),0)),0)</f>
        <v>0</v>
      </c>
      <c r="BD1113" s="1">
        <f>IFERROR(IF($AE1113&gt;$AE1112,VLOOKUP($AC1113+AQ$1,STOCK!$F$10:$AB$209,16,0),IF($AE1113=$AE1112,(IF(BD1112&gt;=1,BD1112-COUNTIFS($AE1112:$AE1112,$AC1113,AQ1112:AQ1112,$AI$1),0)),0)),0)</f>
        <v>0</v>
      </c>
      <c r="BE1113" s="1">
        <f>IFERROR(IF($AE1113&gt;$AE1112,VLOOKUP($AC1113+AR$1,STOCK!$F$10:$AB$209,16,0),IF($AE1113=$AE1112,(IF(BE1112&gt;=1,BE1112-COUNTIFS($AE1112:$AE1112,$AC1113,AR1112:AR1112,$AI$1),0)),0)),0)</f>
        <v>0</v>
      </c>
      <c r="BF1113" s="1">
        <f>IFERROR(IF($AE1113&gt;$AE1112,VLOOKUP($AC1113+AS$1,STOCK!$F$10:$AB$209,16,0),IF($AE1113=$AE1112,(IF(BF1112&gt;=1,BF1112-COUNTIFS($AE1112:$AE1112,$AC1113,AS1112:AS1112,$AI$1),0)),0)),0)</f>
        <v>0</v>
      </c>
      <c r="BG1113" s="1">
        <f>IFERROR(IF($AE1113&gt;$AE1112,VLOOKUP($AC1113+AT$1,STOCK!$F$10:$AB$209,16,0),IF($AE1113=$AE1112,(IF(BG1112&gt;=1,BG1112-COUNTIFS($AE1112:$AE1112,$AC1113,AT1112:AT1112,$AI$1),0)),0)),0)</f>
        <v>0</v>
      </c>
      <c r="BH1113" s="1">
        <f>IFERROR(IF($AE1113&gt;$AE1112,VLOOKUP($AC1113+AU$1,STOCK!$F$10:$AB$209,16,0),IF($AE1113=$AE1112,(IF(BH1112&gt;=1,BH1112-COUNTIFS($AE1112:$AE1112,$AC1113,AU1112:AU1112,$AI$1),0)),0)),0)</f>
        <v>0</v>
      </c>
      <c r="BI1113" s="1">
        <f>IFERROR(IF($AE1113&gt;$AE1112,VLOOKUP($AC1113+AV$1,STOCK!$F$10:$AB$209,16,0),IF($AE1113=$AE1112,(IF(BI1112&gt;=1,BI1112-COUNTIFS($AE1112:$AE1112,$AC1113,AV1112:AV1112,$AI$1),0)),0)),0)</f>
        <v>0</v>
      </c>
      <c r="BJ1113" s="1">
        <f>IFERROR(IF($AE1113&gt;$AE1112,VLOOKUP($AC1113+AW$1,STOCK!$F$10:$AB$209,16,0),IF($AE1113=$AE1112,(IF(BJ1112&gt;=1,BJ1112-COUNTIFS($AE1112:$AE1112,$AC1113,AW1112:AW1112,$AI$1),0)),0)),0)</f>
        <v>0</v>
      </c>
      <c r="BK1113" s="1">
        <f>IFERROR(IF($AE1113&gt;$AE1112,VLOOKUP($AC1113+AX$1,STOCK!$F$10:$AB$209,16,0),IF($AE1113=$AE1112,(IF(BK1112&gt;=1,BK1112-COUNTIFS($AE1112:$AE1112,$AC1113,AX1112:AX1112,$AI$1),0)),0)),0)</f>
        <v>0</v>
      </c>
      <c r="BL1113" s="1">
        <f>IFERROR(IF($AE1113&gt;$AE1112,VLOOKUP($AC1113+AL$1,STOCK!$F$10:$AB$209,17,0),IF($AE1113=$AE1112,(IF(BL1112&gt;=1,BL1112-COUNTIFS($AE1112:$AE1112,$AC1113,AL1112:AL1112,$AI$2),0)),0)),0)</f>
        <v>0</v>
      </c>
      <c r="BM1113" s="1">
        <f>IFERROR(IF($AE1113&gt;$AE1112,VLOOKUP($AC1113+AM$1,STOCK!$F$10:$AB$209,17,0),IF($AE1113=$AE1112,(IF(BM1112&gt;=1,BM1112-COUNTIFS($AE1112:$AE1112,$AC1113,AM1112:AM1112,$AI$2),0)),0)),0)</f>
        <v>0</v>
      </c>
      <c r="BN1113" s="1">
        <f>IFERROR(IF($AE1113&gt;$AE1112,VLOOKUP($AC1113+AN$1,STOCK!$F$10:$AB$209,17,0),IF($AE1113=$AE1112,(IF(BN1112&gt;=1,BN1112-COUNTIFS($AE1112:$AE1112,$AC1113,AN1112:AN1112,$AI$2),0)),0)),0)</f>
        <v>0</v>
      </c>
      <c r="BO1113" s="1">
        <f>IFERROR(IF($AE1113&gt;$AE1112,VLOOKUP($AC1113+AO$1,STOCK!$F$10:$AB$209,17,0),IF($AE1113=$AE1112,(IF(BO1112&gt;=1,BO1112-COUNTIFS($AE1112:$AE1112,$AC1113,AO1112:AO1112,$AI$2),0)),0)),0)</f>
        <v>0</v>
      </c>
      <c r="BP1113" s="1">
        <f>IFERROR(IF($AE1113&gt;$AE1112,VLOOKUP($AC1113+AP$1,STOCK!$F$10:$AB$209,17,0),IF($AE1113=$AE1112,(IF(BP1112&gt;=1,BP1112-COUNTIFS($AE1112:$AE1112,$AC1113,AP1112:AP1112,$AI$2),0)),0)),0)</f>
        <v>0</v>
      </c>
      <c r="BQ1113" s="1">
        <f>IFERROR(IF($AE1113&gt;$AE1112,VLOOKUP($AC1113+AQ$1,STOCK!$F$10:$AB$209,17,0),IF($AE1113=$AE1112,(IF(BQ1112&gt;=1,BQ1112-COUNTIFS($AE1112:$AE1112,$AC1113,AQ1112:AQ1112,$AI$2),0)),0)),0)</f>
        <v>0</v>
      </c>
      <c r="BR1113" s="1">
        <f>IFERROR(IF($AE1113&gt;$AE1112,VLOOKUP($AC1113+AR$1,STOCK!$F$10:$AB$209,17,0),IF($AE1113=$AE1112,(IF(BR1112&gt;=1,BR1112-COUNTIFS($AE1112:$AE1112,$AC1113,AR1112:AR1112,$AI$2),0)),0)),0)</f>
        <v>0</v>
      </c>
      <c r="BS1113" s="1">
        <f>IFERROR(IF($AE1113&gt;$AE1112,VLOOKUP($AC1113+AS$1,STOCK!$F$10:$AB$209,17,0),IF($AE1113=$AE1112,(IF(BS1112&gt;=1,BS1112-COUNTIFS($AE1112:$AE1112,$AC1113,AS1112:AS1112,$AI$2),0)),0)),0)</f>
        <v>0</v>
      </c>
      <c r="BT1113" s="1">
        <f>IFERROR(IF($AE1113&gt;$AE1112,VLOOKUP($AC1113+AT$1,STOCK!$F$10:$AB$209,17,0),IF($AE1113=$AE1112,(IF(BT1112&gt;=1,BT1112-COUNTIFS($AE1112:$AE1112,$AC1113,AT1112:AT1112,$AI$2),0)),0)),0)</f>
        <v>0</v>
      </c>
      <c r="BU1113" s="1">
        <f>IFERROR(IF($AE1113&gt;$AE1112,VLOOKUP($AC1113+AU$1,STOCK!$F$10:$AB$209,17,0),IF($AE1113=$AE1112,(IF(BU1112&gt;=1,BU1112-COUNTIFS($AE1112:$AE1112,$AC1113,AU1112:AU1112,$AI$2),0)),0)),0)</f>
        <v>0</v>
      </c>
      <c r="BV1113" s="1">
        <f>IFERROR(IF($AE1113&gt;$AE1112,VLOOKUP($AC1113+AV$1,STOCK!$F$10:$AB$209,17,0),IF($AE1113=$AE1112,(IF(BV1112&gt;=1,BV1112-COUNTIFS($AE1112:$AE1112,$AC1113,AV1112:AV1112,$AI$2),0)),0)),0)</f>
        <v>0</v>
      </c>
      <c r="BW1113" s="1">
        <f>IFERROR(IF($AE1113&gt;$AE1112,VLOOKUP($AC1113+AW$1,STOCK!$F$10:$AB$209,17,0),IF($AE1113=$AE1112,(IF(BW1112&gt;=1,BW1112-COUNTIFS($AE1112:$AE1112,$AC1113,AW1112:AW1112,$AI$2),0)),0)),0)</f>
        <v>0</v>
      </c>
      <c r="BX1113" s="1">
        <f>IFERROR(IF($AE1113&gt;$AE1112,VLOOKUP($AC1113+AX$1,STOCK!$F$10:$AB$209,17,0),IF($AE1113=$AE1112,(IF(BX1112&gt;=1,BX1112-COUNTIFS($AE1112:$AE1112,$AC1113,AX1112:AX1112,$AI$2),0)),0)),0)</f>
        <v>0</v>
      </c>
    </row>
    <row r="1114" spans="29:76" x14ac:dyDescent="0.25">
      <c r="AC1114" s="1">
        <f t="shared" si="275"/>
        <v>0</v>
      </c>
      <c r="AD1114" s="1">
        <f>IFERROR(IF(LEN(AK1114)&gt;=1,VLOOKUP(HLOOKUP(AK1114,PROFILE!$K$5:$V$8,4,0),PROFILE!$F$1:$G$3,2,0),0),0)</f>
        <v>0</v>
      </c>
      <c r="AE1114" s="1">
        <f t="shared" si="276"/>
        <v>0</v>
      </c>
      <c r="AF1114" s="1">
        <v>1101</v>
      </c>
      <c r="AI1114" s="1" t="str">
        <f>IFERROR(IF($AH1114&gt;=1,VLOOKUP($AG1114,STUDENT!$O$8:$Z$1507,3,0),""),"")</f>
        <v/>
      </c>
      <c r="AJ1114" s="1" t="str">
        <f>IFERROR(IF($AH1114&gt;=1,VLOOKUP($AG1114,STUDENT!$O$8:$Z$1507,4,0),""),"")</f>
        <v/>
      </c>
      <c r="AK1114" s="1" t="str">
        <f>IFERROR(IF($AH1114&gt;=1,VLOOKUP($AG1114,STUDENT!$O$8:$Z$1507,6,0),""),"")</f>
        <v/>
      </c>
      <c r="AL1114" s="1" t="str">
        <f t="shared" si="277"/>
        <v/>
      </c>
      <c r="AM1114" s="1" t="str">
        <f t="shared" si="278"/>
        <v/>
      </c>
      <c r="AN1114" s="1" t="str">
        <f t="shared" si="279"/>
        <v/>
      </c>
      <c r="AO1114" s="1" t="str">
        <f t="shared" si="280"/>
        <v/>
      </c>
      <c r="AP1114" s="1" t="str">
        <f t="shared" si="281"/>
        <v/>
      </c>
      <c r="AQ1114" s="1" t="str">
        <f t="shared" si="282"/>
        <v/>
      </c>
      <c r="AR1114" s="1" t="str">
        <f t="shared" si="283"/>
        <v/>
      </c>
      <c r="AS1114" s="1" t="str">
        <f t="shared" si="284"/>
        <v/>
      </c>
      <c r="AT1114" s="1" t="str">
        <f t="shared" si="285"/>
        <v/>
      </c>
      <c r="AU1114" s="1" t="str">
        <f t="shared" si="286"/>
        <v/>
      </c>
      <c r="AV1114" s="1" t="str">
        <f t="shared" si="287"/>
        <v/>
      </c>
      <c r="AW1114" s="1" t="str">
        <f t="shared" si="288"/>
        <v/>
      </c>
      <c r="AX1114" s="1" t="str">
        <f t="shared" si="289"/>
        <v/>
      </c>
      <c r="AY1114" s="1">
        <f>IFERROR(IF($AE1114&gt;$AE1113,VLOOKUP($AC1114+AL$1,STOCK!$F$10:$AB$209,16,0),IF($AE1114=$AE1113,(IF(AY1113&gt;=1,AY1113-COUNTIFS($AE1113:$AE1113,$AC1114,AL1113:AL1113,$AI$1),0)),0)),0)</f>
        <v>0</v>
      </c>
      <c r="AZ1114" s="1">
        <f>IFERROR(IF($AE1114&gt;$AE1113,VLOOKUP($AC1114+AM$1,STOCK!$F$10:$AB$209,16,0),IF($AE1114=$AE1113,(IF(AZ1113&gt;=1,AZ1113-COUNTIFS($AE1113:$AE1113,$AC1114,AM1113:AM1113,$AI$1),0)),0)),0)</f>
        <v>0</v>
      </c>
      <c r="BA1114" s="1">
        <f>IFERROR(IF($AE1114&gt;$AE1113,VLOOKUP($AC1114+AN$1,STOCK!$F$10:$AB$209,16,0),IF($AE1114=$AE1113,(IF(BA1113&gt;=1,BA1113-COUNTIFS($AE1113:$AE1113,$AC1114,AN1113:AN1113,$AI$1),0)),0)),0)</f>
        <v>0</v>
      </c>
      <c r="BB1114" s="1">
        <f>IFERROR(IF($AE1114&gt;$AE1113,VLOOKUP($AC1114+AO$1,STOCK!$F$10:$AB$209,16,0),IF($AE1114=$AE1113,(IF(BB1113&gt;=1,BB1113-COUNTIFS($AE1113:$AE1113,$AC1114,AO1113:AO1113,$AI$1),0)),0)),0)</f>
        <v>0</v>
      </c>
      <c r="BC1114" s="1">
        <f>IFERROR(IF($AE1114&gt;$AE1113,VLOOKUP($AC1114+AP$1,STOCK!$F$10:$AB$209,16,0),IF($AE1114=$AE1113,(IF(BC1113&gt;=1,BC1113-COUNTIFS($AE1113:$AE1113,$AC1114,AP1113:AP1113,$AI$1),0)),0)),0)</f>
        <v>0</v>
      </c>
      <c r="BD1114" s="1">
        <f>IFERROR(IF($AE1114&gt;$AE1113,VLOOKUP($AC1114+AQ$1,STOCK!$F$10:$AB$209,16,0),IF($AE1114=$AE1113,(IF(BD1113&gt;=1,BD1113-COUNTIFS($AE1113:$AE1113,$AC1114,AQ1113:AQ1113,$AI$1),0)),0)),0)</f>
        <v>0</v>
      </c>
      <c r="BE1114" s="1">
        <f>IFERROR(IF($AE1114&gt;$AE1113,VLOOKUP($AC1114+AR$1,STOCK!$F$10:$AB$209,16,0),IF($AE1114=$AE1113,(IF(BE1113&gt;=1,BE1113-COUNTIFS($AE1113:$AE1113,$AC1114,AR1113:AR1113,$AI$1),0)),0)),0)</f>
        <v>0</v>
      </c>
      <c r="BF1114" s="1">
        <f>IFERROR(IF($AE1114&gt;$AE1113,VLOOKUP($AC1114+AS$1,STOCK!$F$10:$AB$209,16,0),IF($AE1114=$AE1113,(IF(BF1113&gt;=1,BF1113-COUNTIFS($AE1113:$AE1113,$AC1114,AS1113:AS1113,$AI$1),0)),0)),0)</f>
        <v>0</v>
      </c>
      <c r="BG1114" s="1">
        <f>IFERROR(IF($AE1114&gt;$AE1113,VLOOKUP($AC1114+AT$1,STOCK!$F$10:$AB$209,16,0),IF($AE1114=$AE1113,(IF(BG1113&gt;=1,BG1113-COUNTIFS($AE1113:$AE1113,$AC1114,AT1113:AT1113,$AI$1),0)),0)),0)</f>
        <v>0</v>
      </c>
      <c r="BH1114" s="1">
        <f>IFERROR(IF($AE1114&gt;$AE1113,VLOOKUP($AC1114+AU$1,STOCK!$F$10:$AB$209,16,0),IF($AE1114=$AE1113,(IF(BH1113&gt;=1,BH1113-COUNTIFS($AE1113:$AE1113,$AC1114,AU1113:AU1113,$AI$1),0)),0)),0)</f>
        <v>0</v>
      </c>
      <c r="BI1114" s="1">
        <f>IFERROR(IF($AE1114&gt;$AE1113,VLOOKUP($AC1114+AV$1,STOCK!$F$10:$AB$209,16,0),IF($AE1114=$AE1113,(IF(BI1113&gt;=1,BI1113-COUNTIFS($AE1113:$AE1113,$AC1114,AV1113:AV1113,$AI$1),0)),0)),0)</f>
        <v>0</v>
      </c>
      <c r="BJ1114" s="1">
        <f>IFERROR(IF($AE1114&gt;$AE1113,VLOOKUP($AC1114+AW$1,STOCK!$F$10:$AB$209,16,0),IF($AE1114=$AE1113,(IF(BJ1113&gt;=1,BJ1113-COUNTIFS($AE1113:$AE1113,$AC1114,AW1113:AW1113,$AI$1),0)),0)),0)</f>
        <v>0</v>
      </c>
      <c r="BK1114" s="1">
        <f>IFERROR(IF($AE1114&gt;$AE1113,VLOOKUP($AC1114+AX$1,STOCK!$F$10:$AB$209,16,0),IF($AE1114=$AE1113,(IF(BK1113&gt;=1,BK1113-COUNTIFS($AE1113:$AE1113,$AC1114,AX1113:AX1113,$AI$1),0)),0)),0)</f>
        <v>0</v>
      </c>
      <c r="BL1114" s="1">
        <f>IFERROR(IF($AE1114&gt;$AE1113,VLOOKUP($AC1114+AL$1,STOCK!$F$10:$AB$209,17,0),IF($AE1114=$AE1113,(IF(BL1113&gt;=1,BL1113-COUNTIFS($AE1113:$AE1113,$AC1114,AL1113:AL1113,$AI$2),0)),0)),0)</f>
        <v>0</v>
      </c>
      <c r="BM1114" s="1">
        <f>IFERROR(IF($AE1114&gt;$AE1113,VLOOKUP($AC1114+AM$1,STOCK!$F$10:$AB$209,17,0),IF($AE1114=$AE1113,(IF(BM1113&gt;=1,BM1113-COUNTIFS($AE1113:$AE1113,$AC1114,AM1113:AM1113,$AI$2),0)),0)),0)</f>
        <v>0</v>
      </c>
      <c r="BN1114" s="1">
        <f>IFERROR(IF($AE1114&gt;$AE1113,VLOOKUP($AC1114+AN$1,STOCK!$F$10:$AB$209,17,0),IF($AE1114=$AE1113,(IF(BN1113&gt;=1,BN1113-COUNTIFS($AE1113:$AE1113,$AC1114,AN1113:AN1113,$AI$2),0)),0)),0)</f>
        <v>0</v>
      </c>
      <c r="BO1114" s="1">
        <f>IFERROR(IF($AE1114&gt;$AE1113,VLOOKUP($AC1114+AO$1,STOCK!$F$10:$AB$209,17,0),IF($AE1114=$AE1113,(IF(BO1113&gt;=1,BO1113-COUNTIFS($AE1113:$AE1113,$AC1114,AO1113:AO1113,$AI$2),0)),0)),0)</f>
        <v>0</v>
      </c>
      <c r="BP1114" s="1">
        <f>IFERROR(IF($AE1114&gt;$AE1113,VLOOKUP($AC1114+AP$1,STOCK!$F$10:$AB$209,17,0),IF($AE1114=$AE1113,(IF(BP1113&gt;=1,BP1113-COUNTIFS($AE1113:$AE1113,$AC1114,AP1113:AP1113,$AI$2),0)),0)),0)</f>
        <v>0</v>
      </c>
      <c r="BQ1114" s="1">
        <f>IFERROR(IF($AE1114&gt;$AE1113,VLOOKUP($AC1114+AQ$1,STOCK!$F$10:$AB$209,17,0),IF($AE1114=$AE1113,(IF(BQ1113&gt;=1,BQ1113-COUNTIFS($AE1113:$AE1113,$AC1114,AQ1113:AQ1113,$AI$2),0)),0)),0)</f>
        <v>0</v>
      </c>
      <c r="BR1114" s="1">
        <f>IFERROR(IF($AE1114&gt;$AE1113,VLOOKUP($AC1114+AR$1,STOCK!$F$10:$AB$209,17,0),IF($AE1114=$AE1113,(IF(BR1113&gt;=1,BR1113-COUNTIFS($AE1113:$AE1113,$AC1114,AR1113:AR1113,$AI$2),0)),0)),0)</f>
        <v>0</v>
      </c>
      <c r="BS1114" s="1">
        <f>IFERROR(IF($AE1114&gt;$AE1113,VLOOKUP($AC1114+AS$1,STOCK!$F$10:$AB$209,17,0),IF($AE1114=$AE1113,(IF(BS1113&gt;=1,BS1113-COUNTIFS($AE1113:$AE1113,$AC1114,AS1113:AS1113,$AI$2),0)),0)),0)</f>
        <v>0</v>
      </c>
      <c r="BT1114" s="1">
        <f>IFERROR(IF($AE1114&gt;$AE1113,VLOOKUP($AC1114+AT$1,STOCK!$F$10:$AB$209,17,0),IF($AE1114=$AE1113,(IF(BT1113&gt;=1,BT1113-COUNTIFS($AE1113:$AE1113,$AC1114,AT1113:AT1113,$AI$2),0)),0)),0)</f>
        <v>0</v>
      </c>
      <c r="BU1114" s="1">
        <f>IFERROR(IF($AE1114&gt;$AE1113,VLOOKUP($AC1114+AU$1,STOCK!$F$10:$AB$209,17,0),IF($AE1114=$AE1113,(IF(BU1113&gt;=1,BU1113-COUNTIFS($AE1113:$AE1113,$AC1114,AU1113:AU1113,$AI$2),0)),0)),0)</f>
        <v>0</v>
      </c>
      <c r="BV1114" s="1">
        <f>IFERROR(IF($AE1114&gt;$AE1113,VLOOKUP($AC1114+AV$1,STOCK!$F$10:$AB$209,17,0),IF($AE1114=$AE1113,(IF(BV1113&gt;=1,BV1113-COUNTIFS($AE1113:$AE1113,$AC1114,AV1113:AV1113,$AI$2),0)),0)),0)</f>
        <v>0</v>
      </c>
      <c r="BW1114" s="1">
        <f>IFERROR(IF($AE1114&gt;$AE1113,VLOOKUP($AC1114+AW$1,STOCK!$F$10:$AB$209,17,0),IF($AE1114=$AE1113,(IF(BW1113&gt;=1,BW1113-COUNTIFS($AE1113:$AE1113,$AC1114,AW1113:AW1113,$AI$2),0)),0)),0)</f>
        <v>0</v>
      </c>
      <c r="BX1114" s="1">
        <f>IFERROR(IF($AE1114&gt;$AE1113,VLOOKUP($AC1114+AX$1,STOCK!$F$10:$AB$209,17,0),IF($AE1114=$AE1113,(IF(BX1113&gt;=1,BX1113-COUNTIFS($AE1113:$AE1113,$AC1114,AX1113:AX1113,$AI$2),0)),0)),0)</f>
        <v>0</v>
      </c>
    </row>
    <row r="1115" spans="29:76" x14ac:dyDescent="0.25">
      <c r="AC1115" s="1">
        <f t="shared" si="275"/>
        <v>0</v>
      </c>
      <c r="AD1115" s="1">
        <f>IFERROR(IF(LEN(AK1115)&gt;=1,VLOOKUP(HLOOKUP(AK1115,PROFILE!$K$5:$V$8,4,0),PROFILE!$F$1:$G$3,2,0),0),0)</f>
        <v>0</v>
      </c>
      <c r="AE1115" s="1">
        <f t="shared" si="276"/>
        <v>0</v>
      </c>
      <c r="AF1115" s="1">
        <v>1102</v>
      </c>
      <c r="AI1115" s="1" t="str">
        <f>IFERROR(IF($AH1115&gt;=1,VLOOKUP($AG1115,STUDENT!$O$8:$Z$1507,3,0),""),"")</f>
        <v/>
      </c>
      <c r="AJ1115" s="1" t="str">
        <f>IFERROR(IF($AH1115&gt;=1,VLOOKUP($AG1115,STUDENT!$O$8:$Z$1507,4,0),""),"")</f>
        <v/>
      </c>
      <c r="AK1115" s="1" t="str">
        <f>IFERROR(IF($AH1115&gt;=1,VLOOKUP($AG1115,STUDENT!$O$8:$Z$1507,6,0),""),"")</f>
        <v/>
      </c>
      <c r="AL1115" s="1" t="str">
        <f t="shared" si="277"/>
        <v/>
      </c>
      <c r="AM1115" s="1" t="str">
        <f t="shared" si="278"/>
        <v/>
      </c>
      <c r="AN1115" s="1" t="str">
        <f t="shared" si="279"/>
        <v/>
      </c>
      <c r="AO1115" s="1" t="str">
        <f t="shared" si="280"/>
        <v/>
      </c>
      <c r="AP1115" s="1" t="str">
        <f t="shared" si="281"/>
        <v/>
      </c>
      <c r="AQ1115" s="1" t="str">
        <f t="shared" si="282"/>
        <v/>
      </c>
      <c r="AR1115" s="1" t="str">
        <f t="shared" si="283"/>
        <v/>
      </c>
      <c r="AS1115" s="1" t="str">
        <f t="shared" si="284"/>
        <v/>
      </c>
      <c r="AT1115" s="1" t="str">
        <f t="shared" si="285"/>
        <v/>
      </c>
      <c r="AU1115" s="1" t="str">
        <f t="shared" si="286"/>
        <v/>
      </c>
      <c r="AV1115" s="1" t="str">
        <f t="shared" si="287"/>
        <v/>
      </c>
      <c r="AW1115" s="1" t="str">
        <f t="shared" si="288"/>
        <v/>
      </c>
      <c r="AX1115" s="1" t="str">
        <f t="shared" si="289"/>
        <v/>
      </c>
      <c r="AY1115" s="1">
        <f>IFERROR(IF($AE1115&gt;$AE1114,VLOOKUP($AC1115+AL$1,STOCK!$F$10:$AB$209,16,0),IF($AE1115=$AE1114,(IF(AY1114&gt;=1,AY1114-COUNTIFS($AE1114:$AE1114,$AC1115,AL1114:AL1114,$AI$1),0)),0)),0)</f>
        <v>0</v>
      </c>
      <c r="AZ1115" s="1">
        <f>IFERROR(IF($AE1115&gt;$AE1114,VLOOKUP($AC1115+AM$1,STOCK!$F$10:$AB$209,16,0),IF($AE1115=$AE1114,(IF(AZ1114&gt;=1,AZ1114-COUNTIFS($AE1114:$AE1114,$AC1115,AM1114:AM1114,$AI$1),0)),0)),0)</f>
        <v>0</v>
      </c>
      <c r="BA1115" s="1">
        <f>IFERROR(IF($AE1115&gt;$AE1114,VLOOKUP($AC1115+AN$1,STOCK!$F$10:$AB$209,16,0),IF($AE1115=$AE1114,(IF(BA1114&gt;=1,BA1114-COUNTIFS($AE1114:$AE1114,$AC1115,AN1114:AN1114,$AI$1),0)),0)),0)</f>
        <v>0</v>
      </c>
      <c r="BB1115" s="1">
        <f>IFERROR(IF($AE1115&gt;$AE1114,VLOOKUP($AC1115+AO$1,STOCK!$F$10:$AB$209,16,0),IF($AE1115=$AE1114,(IF(BB1114&gt;=1,BB1114-COUNTIFS($AE1114:$AE1114,$AC1115,AO1114:AO1114,$AI$1),0)),0)),0)</f>
        <v>0</v>
      </c>
      <c r="BC1115" s="1">
        <f>IFERROR(IF($AE1115&gt;$AE1114,VLOOKUP($AC1115+AP$1,STOCK!$F$10:$AB$209,16,0),IF($AE1115=$AE1114,(IF(BC1114&gt;=1,BC1114-COUNTIFS($AE1114:$AE1114,$AC1115,AP1114:AP1114,$AI$1),0)),0)),0)</f>
        <v>0</v>
      </c>
      <c r="BD1115" s="1">
        <f>IFERROR(IF($AE1115&gt;$AE1114,VLOOKUP($AC1115+AQ$1,STOCK!$F$10:$AB$209,16,0),IF($AE1115=$AE1114,(IF(BD1114&gt;=1,BD1114-COUNTIFS($AE1114:$AE1114,$AC1115,AQ1114:AQ1114,$AI$1),0)),0)),0)</f>
        <v>0</v>
      </c>
      <c r="BE1115" s="1">
        <f>IFERROR(IF($AE1115&gt;$AE1114,VLOOKUP($AC1115+AR$1,STOCK!$F$10:$AB$209,16,0),IF($AE1115=$AE1114,(IF(BE1114&gt;=1,BE1114-COUNTIFS($AE1114:$AE1114,$AC1115,AR1114:AR1114,$AI$1),0)),0)),0)</f>
        <v>0</v>
      </c>
      <c r="BF1115" s="1">
        <f>IFERROR(IF($AE1115&gt;$AE1114,VLOOKUP($AC1115+AS$1,STOCK!$F$10:$AB$209,16,0),IF($AE1115=$AE1114,(IF(BF1114&gt;=1,BF1114-COUNTIFS($AE1114:$AE1114,$AC1115,AS1114:AS1114,$AI$1),0)),0)),0)</f>
        <v>0</v>
      </c>
      <c r="BG1115" s="1">
        <f>IFERROR(IF($AE1115&gt;$AE1114,VLOOKUP($AC1115+AT$1,STOCK!$F$10:$AB$209,16,0),IF($AE1115=$AE1114,(IF(BG1114&gt;=1,BG1114-COUNTIFS($AE1114:$AE1114,$AC1115,AT1114:AT1114,$AI$1),0)),0)),0)</f>
        <v>0</v>
      </c>
      <c r="BH1115" s="1">
        <f>IFERROR(IF($AE1115&gt;$AE1114,VLOOKUP($AC1115+AU$1,STOCK!$F$10:$AB$209,16,0),IF($AE1115=$AE1114,(IF(BH1114&gt;=1,BH1114-COUNTIFS($AE1114:$AE1114,$AC1115,AU1114:AU1114,$AI$1),0)),0)),0)</f>
        <v>0</v>
      </c>
      <c r="BI1115" s="1">
        <f>IFERROR(IF($AE1115&gt;$AE1114,VLOOKUP($AC1115+AV$1,STOCK!$F$10:$AB$209,16,0),IF($AE1115=$AE1114,(IF(BI1114&gt;=1,BI1114-COUNTIFS($AE1114:$AE1114,$AC1115,AV1114:AV1114,$AI$1),0)),0)),0)</f>
        <v>0</v>
      </c>
      <c r="BJ1115" s="1">
        <f>IFERROR(IF($AE1115&gt;$AE1114,VLOOKUP($AC1115+AW$1,STOCK!$F$10:$AB$209,16,0),IF($AE1115=$AE1114,(IF(BJ1114&gt;=1,BJ1114-COUNTIFS($AE1114:$AE1114,$AC1115,AW1114:AW1114,$AI$1),0)),0)),0)</f>
        <v>0</v>
      </c>
      <c r="BK1115" s="1">
        <f>IFERROR(IF($AE1115&gt;$AE1114,VLOOKUP($AC1115+AX$1,STOCK!$F$10:$AB$209,16,0),IF($AE1115=$AE1114,(IF(BK1114&gt;=1,BK1114-COUNTIFS($AE1114:$AE1114,$AC1115,AX1114:AX1114,$AI$1),0)),0)),0)</f>
        <v>0</v>
      </c>
      <c r="BL1115" s="1">
        <f>IFERROR(IF($AE1115&gt;$AE1114,VLOOKUP($AC1115+AL$1,STOCK!$F$10:$AB$209,17,0),IF($AE1115=$AE1114,(IF(BL1114&gt;=1,BL1114-COUNTIFS($AE1114:$AE1114,$AC1115,AL1114:AL1114,$AI$2),0)),0)),0)</f>
        <v>0</v>
      </c>
      <c r="BM1115" s="1">
        <f>IFERROR(IF($AE1115&gt;$AE1114,VLOOKUP($AC1115+AM$1,STOCK!$F$10:$AB$209,17,0),IF($AE1115=$AE1114,(IF(BM1114&gt;=1,BM1114-COUNTIFS($AE1114:$AE1114,$AC1115,AM1114:AM1114,$AI$2),0)),0)),0)</f>
        <v>0</v>
      </c>
      <c r="BN1115" s="1">
        <f>IFERROR(IF($AE1115&gt;$AE1114,VLOOKUP($AC1115+AN$1,STOCK!$F$10:$AB$209,17,0),IF($AE1115=$AE1114,(IF(BN1114&gt;=1,BN1114-COUNTIFS($AE1114:$AE1114,$AC1115,AN1114:AN1114,$AI$2),0)),0)),0)</f>
        <v>0</v>
      </c>
      <c r="BO1115" s="1">
        <f>IFERROR(IF($AE1115&gt;$AE1114,VLOOKUP($AC1115+AO$1,STOCK!$F$10:$AB$209,17,0),IF($AE1115=$AE1114,(IF(BO1114&gt;=1,BO1114-COUNTIFS($AE1114:$AE1114,$AC1115,AO1114:AO1114,$AI$2),0)),0)),0)</f>
        <v>0</v>
      </c>
      <c r="BP1115" s="1">
        <f>IFERROR(IF($AE1115&gt;$AE1114,VLOOKUP($AC1115+AP$1,STOCK!$F$10:$AB$209,17,0),IF($AE1115=$AE1114,(IF(BP1114&gt;=1,BP1114-COUNTIFS($AE1114:$AE1114,$AC1115,AP1114:AP1114,$AI$2),0)),0)),0)</f>
        <v>0</v>
      </c>
      <c r="BQ1115" s="1">
        <f>IFERROR(IF($AE1115&gt;$AE1114,VLOOKUP($AC1115+AQ$1,STOCK!$F$10:$AB$209,17,0),IF($AE1115=$AE1114,(IF(BQ1114&gt;=1,BQ1114-COUNTIFS($AE1114:$AE1114,$AC1115,AQ1114:AQ1114,$AI$2),0)),0)),0)</f>
        <v>0</v>
      </c>
      <c r="BR1115" s="1">
        <f>IFERROR(IF($AE1115&gt;$AE1114,VLOOKUP($AC1115+AR$1,STOCK!$F$10:$AB$209,17,0),IF($AE1115=$AE1114,(IF(BR1114&gt;=1,BR1114-COUNTIFS($AE1114:$AE1114,$AC1115,AR1114:AR1114,$AI$2),0)),0)),0)</f>
        <v>0</v>
      </c>
      <c r="BS1115" s="1">
        <f>IFERROR(IF($AE1115&gt;$AE1114,VLOOKUP($AC1115+AS$1,STOCK!$F$10:$AB$209,17,0),IF($AE1115=$AE1114,(IF(BS1114&gt;=1,BS1114-COUNTIFS($AE1114:$AE1114,$AC1115,AS1114:AS1114,$AI$2),0)),0)),0)</f>
        <v>0</v>
      </c>
      <c r="BT1115" s="1">
        <f>IFERROR(IF($AE1115&gt;$AE1114,VLOOKUP($AC1115+AT$1,STOCK!$F$10:$AB$209,17,0),IF($AE1115=$AE1114,(IF(BT1114&gt;=1,BT1114-COUNTIFS($AE1114:$AE1114,$AC1115,AT1114:AT1114,$AI$2),0)),0)),0)</f>
        <v>0</v>
      </c>
      <c r="BU1115" s="1">
        <f>IFERROR(IF($AE1115&gt;$AE1114,VLOOKUP($AC1115+AU$1,STOCK!$F$10:$AB$209,17,0),IF($AE1115=$AE1114,(IF(BU1114&gt;=1,BU1114-COUNTIFS($AE1114:$AE1114,$AC1115,AU1114:AU1114,$AI$2),0)),0)),0)</f>
        <v>0</v>
      </c>
      <c r="BV1115" s="1">
        <f>IFERROR(IF($AE1115&gt;$AE1114,VLOOKUP($AC1115+AV$1,STOCK!$F$10:$AB$209,17,0),IF($AE1115=$AE1114,(IF(BV1114&gt;=1,BV1114-COUNTIFS($AE1114:$AE1114,$AC1115,AV1114:AV1114,$AI$2),0)),0)),0)</f>
        <v>0</v>
      </c>
      <c r="BW1115" s="1">
        <f>IFERROR(IF($AE1115&gt;$AE1114,VLOOKUP($AC1115+AW$1,STOCK!$F$10:$AB$209,17,0),IF($AE1115=$AE1114,(IF(BW1114&gt;=1,BW1114-COUNTIFS($AE1114:$AE1114,$AC1115,AW1114:AW1114,$AI$2),0)),0)),0)</f>
        <v>0</v>
      </c>
      <c r="BX1115" s="1">
        <f>IFERROR(IF($AE1115&gt;$AE1114,VLOOKUP($AC1115+AX$1,STOCK!$F$10:$AB$209,17,0),IF($AE1115=$AE1114,(IF(BX1114&gt;=1,BX1114-COUNTIFS($AE1114:$AE1114,$AC1115,AX1114:AX1114,$AI$2),0)),0)),0)</f>
        <v>0</v>
      </c>
    </row>
    <row r="1116" spans="29:76" x14ac:dyDescent="0.25">
      <c r="AC1116" s="1">
        <f t="shared" si="275"/>
        <v>0</v>
      </c>
      <c r="AD1116" s="1">
        <f>IFERROR(IF(LEN(AK1116)&gt;=1,VLOOKUP(HLOOKUP(AK1116,PROFILE!$K$5:$V$8,4,0),PROFILE!$F$1:$G$3,2,0),0),0)</f>
        <v>0</v>
      </c>
      <c r="AE1116" s="1">
        <f t="shared" si="276"/>
        <v>0</v>
      </c>
      <c r="AF1116" s="1">
        <v>1103</v>
      </c>
      <c r="AI1116" s="1" t="str">
        <f>IFERROR(IF($AH1116&gt;=1,VLOOKUP($AG1116,STUDENT!$O$8:$Z$1507,3,0),""),"")</f>
        <v/>
      </c>
      <c r="AJ1116" s="1" t="str">
        <f>IFERROR(IF($AH1116&gt;=1,VLOOKUP($AG1116,STUDENT!$O$8:$Z$1507,4,0),""),"")</f>
        <v/>
      </c>
      <c r="AK1116" s="1" t="str">
        <f>IFERROR(IF($AH1116&gt;=1,VLOOKUP($AG1116,STUDENT!$O$8:$Z$1507,6,0),""),"")</f>
        <v/>
      </c>
      <c r="AL1116" s="1" t="str">
        <f t="shared" si="277"/>
        <v/>
      </c>
      <c r="AM1116" s="1" t="str">
        <f t="shared" si="278"/>
        <v/>
      </c>
      <c r="AN1116" s="1" t="str">
        <f t="shared" si="279"/>
        <v/>
      </c>
      <c r="AO1116" s="1" t="str">
        <f t="shared" si="280"/>
        <v/>
      </c>
      <c r="AP1116" s="1" t="str">
        <f t="shared" si="281"/>
        <v/>
      </c>
      <c r="AQ1116" s="1" t="str">
        <f t="shared" si="282"/>
        <v/>
      </c>
      <c r="AR1116" s="1" t="str">
        <f t="shared" si="283"/>
        <v/>
      </c>
      <c r="AS1116" s="1" t="str">
        <f t="shared" si="284"/>
        <v/>
      </c>
      <c r="AT1116" s="1" t="str">
        <f t="shared" si="285"/>
        <v/>
      </c>
      <c r="AU1116" s="1" t="str">
        <f t="shared" si="286"/>
        <v/>
      </c>
      <c r="AV1116" s="1" t="str">
        <f t="shared" si="287"/>
        <v/>
      </c>
      <c r="AW1116" s="1" t="str">
        <f t="shared" si="288"/>
        <v/>
      </c>
      <c r="AX1116" s="1" t="str">
        <f t="shared" si="289"/>
        <v/>
      </c>
      <c r="AY1116" s="1">
        <f>IFERROR(IF($AE1116&gt;$AE1115,VLOOKUP($AC1116+AL$1,STOCK!$F$10:$AB$209,16,0),IF($AE1116=$AE1115,(IF(AY1115&gt;=1,AY1115-COUNTIFS($AE1115:$AE1115,$AC1116,AL1115:AL1115,$AI$1),0)),0)),0)</f>
        <v>0</v>
      </c>
      <c r="AZ1116" s="1">
        <f>IFERROR(IF($AE1116&gt;$AE1115,VLOOKUP($AC1116+AM$1,STOCK!$F$10:$AB$209,16,0),IF($AE1116=$AE1115,(IF(AZ1115&gt;=1,AZ1115-COUNTIFS($AE1115:$AE1115,$AC1116,AM1115:AM1115,$AI$1),0)),0)),0)</f>
        <v>0</v>
      </c>
      <c r="BA1116" s="1">
        <f>IFERROR(IF($AE1116&gt;$AE1115,VLOOKUP($AC1116+AN$1,STOCK!$F$10:$AB$209,16,0),IF($AE1116=$AE1115,(IF(BA1115&gt;=1,BA1115-COUNTIFS($AE1115:$AE1115,$AC1116,AN1115:AN1115,$AI$1),0)),0)),0)</f>
        <v>0</v>
      </c>
      <c r="BB1116" s="1">
        <f>IFERROR(IF($AE1116&gt;$AE1115,VLOOKUP($AC1116+AO$1,STOCK!$F$10:$AB$209,16,0),IF($AE1116=$AE1115,(IF(BB1115&gt;=1,BB1115-COUNTIFS($AE1115:$AE1115,$AC1116,AO1115:AO1115,$AI$1),0)),0)),0)</f>
        <v>0</v>
      </c>
      <c r="BC1116" s="1">
        <f>IFERROR(IF($AE1116&gt;$AE1115,VLOOKUP($AC1116+AP$1,STOCK!$F$10:$AB$209,16,0),IF($AE1116=$AE1115,(IF(BC1115&gt;=1,BC1115-COUNTIFS($AE1115:$AE1115,$AC1116,AP1115:AP1115,$AI$1),0)),0)),0)</f>
        <v>0</v>
      </c>
      <c r="BD1116" s="1">
        <f>IFERROR(IF($AE1116&gt;$AE1115,VLOOKUP($AC1116+AQ$1,STOCK!$F$10:$AB$209,16,0),IF($AE1116=$AE1115,(IF(BD1115&gt;=1,BD1115-COUNTIFS($AE1115:$AE1115,$AC1116,AQ1115:AQ1115,$AI$1),0)),0)),0)</f>
        <v>0</v>
      </c>
      <c r="BE1116" s="1">
        <f>IFERROR(IF($AE1116&gt;$AE1115,VLOOKUP($AC1116+AR$1,STOCK!$F$10:$AB$209,16,0),IF($AE1116=$AE1115,(IF(BE1115&gt;=1,BE1115-COUNTIFS($AE1115:$AE1115,$AC1116,AR1115:AR1115,$AI$1),0)),0)),0)</f>
        <v>0</v>
      </c>
      <c r="BF1116" s="1">
        <f>IFERROR(IF($AE1116&gt;$AE1115,VLOOKUP($AC1116+AS$1,STOCK!$F$10:$AB$209,16,0),IF($AE1116=$AE1115,(IF(BF1115&gt;=1,BF1115-COUNTIFS($AE1115:$AE1115,$AC1116,AS1115:AS1115,$AI$1),0)),0)),0)</f>
        <v>0</v>
      </c>
      <c r="BG1116" s="1">
        <f>IFERROR(IF($AE1116&gt;$AE1115,VLOOKUP($AC1116+AT$1,STOCK!$F$10:$AB$209,16,0),IF($AE1116=$AE1115,(IF(BG1115&gt;=1,BG1115-COUNTIFS($AE1115:$AE1115,$AC1116,AT1115:AT1115,$AI$1),0)),0)),0)</f>
        <v>0</v>
      </c>
      <c r="BH1116" s="1">
        <f>IFERROR(IF($AE1116&gt;$AE1115,VLOOKUP($AC1116+AU$1,STOCK!$F$10:$AB$209,16,0),IF($AE1116=$AE1115,(IF(BH1115&gt;=1,BH1115-COUNTIFS($AE1115:$AE1115,$AC1116,AU1115:AU1115,$AI$1),0)),0)),0)</f>
        <v>0</v>
      </c>
      <c r="BI1116" s="1">
        <f>IFERROR(IF($AE1116&gt;$AE1115,VLOOKUP($AC1116+AV$1,STOCK!$F$10:$AB$209,16,0),IF($AE1116=$AE1115,(IF(BI1115&gt;=1,BI1115-COUNTIFS($AE1115:$AE1115,$AC1116,AV1115:AV1115,$AI$1),0)),0)),0)</f>
        <v>0</v>
      </c>
      <c r="BJ1116" s="1">
        <f>IFERROR(IF($AE1116&gt;$AE1115,VLOOKUP($AC1116+AW$1,STOCK!$F$10:$AB$209,16,0),IF($AE1116=$AE1115,(IF(BJ1115&gt;=1,BJ1115-COUNTIFS($AE1115:$AE1115,$AC1116,AW1115:AW1115,$AI$1),0)),0)),0)</f>
        <v>0</v>
      </c>
      <c r="BK1116" s="1">
        <f>IFERROR(IF($AE1116&gt;$AE1115,VLOOKUP($AC1116+AX$1,STOCK!$F$10:$AB$209,16,0),IF($AE1116=$AE1115,(IF(BK1115&gt;=1,BK1115-COUNTIFS($AE1115:$AE1115,$AC1116,AX1115:AX1115,$AI$1),0)),0)),0)</f>
        <v>0</v>
      </c>
      <c r="BL1116" s="1">
        <f>IFERROR(IF($AE1116&gt;$AE1115,VLOOKUP($AC1116+AL$1,STOCK!$F$10:$AB$209,17,0),IF($AE1116=$AE1115,(IF(BL1115&gt;=1,BL1115-COUNTIFS($AE1115:$AE1115,$AC1116,AL1115:AL1115,$AI$2),0)),0)),0)</f>
        <v>0</v>
      </c>
      <c r="BM1116" s="1">
        <f>IFERROR(IF($AE1116&gt;$AE1115,VLOOKUP($AC1116+AM$1,STOCK!$F$10:$AB$209,17,0),IF($AE1116=$AE1115,(IF(BM1115&gt;=1,BM1115-COUNTIFS($AE1115:$AE1115,$AC1116,AM1115:AM1115,$AI$2),0)),0)),0)</f>
        <v>0</v>
      </c>
      <c r="BN1116" s="1">
        <f>IFERROR(IF($AE1116&gt;$AE1115,VLOOKUP($AC1116+AN$1,STOCK!$F$10:$AB$209,17,0),IF($AE1116=$AE1115,(IF(BN1115&gt;=1,BN1115-COUNTIFS($AE1115:$AE1115,$AC1116,AN1115:AN1115,$AI$2),0)),0)),0)</f>
        <v>0</v>
      </c>
      <c r="BO1116" s="1">
        <f>IFERROR(IF($AE1116&gt;$AE1115,VLOOKUP($AC1116+AO$1,STOCK!$F$10:$AB$209,17,0),IF($AE1116=$AE1115,(IF(BO1115&gt;=1,BO1115-COUNTIFS($AE1115:$AE1115,$AC1116,AO1115:AO1115,$AI$2),0)),0)),0)</f>
        <v>0</v>
      </c>
      <c r="BP1116" s="1">
        <f>IFERROR(IF($AE1116&gt;$AE1115,VLOOKUP($AC1116+AP$1,STOCK!$F$10:$AB$209,17,0),IF($AE1116=$AE1115,(IF(BP1115&gt;=1,BP1115-COUNTIFS($AE1115:$AE1115,$AC1116,AP1115:AP1115,$AI$2),0)),0)),0)</f>
        <v>0</v>
      </c>
      <c r="BQ1116" s="1">
        <f>IFERROR(IF($AE1116&gt;$AE1115,VLOOKUP($AC1116+AQ$1,STOCK!$F$10:$AB$209,17,0),IF($AE1116=$AE1115,(IF(BQ1115&gt;=1,BQ1115-COUNTIFS($AE1115:$AE1115,$AC1116,AQ1115:AQ1115,$AI$2),0)),0)),0)</f>
        <v>0</v>
      </c>
      <c r="BR1116" s="1">
        <f>IFERROR(IF($AE1116&gt;$AE1115,VLOOKUP($AC1116+AR$1,STOCK!$F$10:$AB$209,17,0),IF($AE1116=$AE1115,(IF(BR1115&gt;=1,BR1115-COUNTIFS($AE1115:$AE1115,$AC1116,AR1115:AR1115,$AI$2),0)),0)),0)</f>
        <v>0</v>
      </c>
      <c r="BS1116" s="1">
        <f>IFERROR(IF($AE1116&gt;$AE1115,VLOOKUP($AC1116+AS$1,STOCK!$F$10:$AB$209,17,0),IF($AE1116=$AE1115,(IF(BS1115&gt;=1,BS1115-COUNTIFS($AE1115:$AE1115,$AC1116,AS1115:AS1115,$AI$2),0)),0)),0)</f>
        <v>0</v>
      </c>
      <c r="BT1116" s="1">
        <f>IFERROR(IF($AE1116&gt;$AE1115,VLOOKUP($AC1116+AT$1,STOCK!$F$10:$AB$209,17,0),IF($AE1116=$AE1115,(IF(BT1115&gt;=1,BT1115-COUNTIFS($AE1115:$AE1115,$AC1116,AT1115:AT1115,$AI$2),0)),0)),0)</f>
        <v>0</v>
      </c>
      <c r="BU1116" s="1">
        <f>IFERROR(IF($AE1116&gt;$AE1115,VLOOKUP($AC1116+AU$1,STOCK!$F$10:$AB$209,17,0),IF($AE1116=$AE1115,(IF(BU1115&gt;=1,BU1115-COUNTIFS($AE1115:$AE1115,$AC1116,AU1115:AU1115,$AI$2),0)),0)),0)</f>
        <v>0</v>
      </c>
      <c r="BV1116" s="1">
        <f>IFERROR(IF($AE1116&gt;$AE1115,VLOOKUP($AC1116+AV$1,STOCK!$F$10:$AB$209,17,0),IF($AE1116=$AE1115,(IF(BV1115&gt;=1,BV1115-COUNTIFS($AE1115:$AE1115,$AC1116,AV1115:AV1115,$AI$2),0)),0)),0)</f>
        <v>0</v>
      </c>
      <c r="BW1116" s="1">
        <f>IFERROR(IF($AE1116&gt;$AE1115,VLOOKUP($AC1116+AW$1,STOCK!$F$10:$AB$209,17,0),IF($AE1116=$AE1115,(IF(BW1115&gt;=1,BW1115-COUNTIFS($AE1115:$AE1115,$AC1116,AW1115:AW1115,$AI$2),0)),0)),0)</f>
        <v>0</v>
      </c>
      <c r="BX1116" s="1">
        <f>IFERROR(IF($AE1116&gt;$AE1115,VLOOKUP($AC1116+AX$1,STOCK!$F$10:$AB$209,17,0),IF($AE1116=$AE1115,(IF(BX1115&gt;=1,BX1115-COUNTIFS($AE1115:$AE1115,$AC1116,AX1115:AX1115,$AI$2),0)),0)),0)</f>
        <v>0</v>
      </c>
    </row>
    <row r="1117" spans="29:76" x14ac:dyDescent="0.25">
      <c r="AC1117" s="1">
        <f t="shared" si="275"/>
        <v>0</v>
      </c>
      <c r="AD1117" s="1">
        <f>IFERROR(IF(LEN(AK1117)&gt;=1,VLOOKUP(HLOOKUP(AK1117,PROFILE!$K$5:$V$8,4,0),PROFILE!$F$1:$G$3,2,0),0),0)</f>
        <v>0</v>
      </c>
      <c r="AE1117" s="1">
        <f t="shared" si="276"/>
        <v>0</v>
      </c>
      <c r="AF1117" s="1">
        <v>1104</v>
      </c>
      <c r="AI1117" s="1" t="str">
        <f>IFERROR(IF($AH1117&gt;=1,VLOOKUP($AG1117,STUDENT!$O$8:$Z$1507,3,0),""),"")</f>
        <v/>
      </c>
      <c r="AJ1117" s="1" t="str">
        <f>IFERROR(IF($AH1117&gt;=1,VLOOKUP($AG1117,STUDENT!$O$8:$Z$1507,4,0),""),"")</f>
        <v/>
      </c>
      <c r="AK1117" s="1" t="str">
        <f>IFERROR(IF($AH1117&gt;=1,VLOOKUP($AG1117,STUDENT!$O$8:$Z$1507,6,0),""),"")</f>
        <v/>
      </c>
      <c r="AL1117" s="1" t="str">
        <f t="shared" si="277"/>
        <v/>
      </c>
      <c r="AM1117" s="1" t="str">
        <f t="shared" si="278"/>
        <v/>
      </c>
      <c r="AN1117" s="1" t="str">
        <f t="shared" si="279"/>
        <v/>
      </c>
      <c r="AO1117" s="1" t="str">
        <f t="shared" si="280"/>
        <v/>
      </c>
      <c r="AP1117" s="1" t="str">
        <f t="shared" si="281"/>
        <v/>
      </c>
      <c r="AQ1117" s="1" t="str">
        <f t="shared" si="282"/>
        <v/>
      </c>
      <c r="AR1117" s="1" t="str">
        <f t="shared" si="283"/>
        <v/>
      </c>
      <c r="AS1117" s="1" t="str">
        <f t="shared" si="284"/>
        <v/>
      </c>
      <c r="AT1117" s="1" t="str">
        <f t="shared" si="285"/>
        <v/>
      </c>
      <c r="AU1117" s="1" t="str">
        <f t="shared" si="286"/>
        <v/>
      </c>
      <c r="AV1117" s="1" t="str">
        <f t="shared" si="287"/>
        <v/>
      </c>
      <c r="AW1117" s="1" t="str">
        <f t="shared" si="288"/>
        <v/>
      </c>
      <c r="AX1117" s="1" t="str">
        <f t="shared" si="289"/>
        <v/>
      </c>
      <c r="AY1117" s="1">
        <f>IFERROR(IF($AE1117&gt;$AE1116,VLOOKUP($AC1117+AL$1,STOCK!$F$10:$AB$209,16,0),IF($AE1117=$AE1116,(IF(AY1116&gt;=1,AY1116-COUNTIFS($AE1116:$AE1116,$AC1117,AL1116:AL1116,$AI$1),0)),0)),0)</f>
        <v>0</v>
      </c>
      <c r="AZ1117" s="1">
        <f>IFERROR(IF($AE1117&gt;$AE1116,VLOOKUP($AC1117+AM$1,STOCK!$F$10:$AB$209,16,0),IF($AE1117=$AE1116,(IF(AZ1116&gt;=1,AZ1116-COUNTIFS($AE1116:$AE1116,$AC1117,AM1116:AM1116,$AI$1),0)),0)),0)</f>
        <v>0</v>
      </c>
      <c r="BA1117" s="1">
        <f>IFERROR(IF($AE1117&gt;$AE1116,VLOOKUP($AC1117+AN$1,STOCK!$F$10:$AB$209,16,0),IF($AE1117=$AE1116,(IF(BA1116&gt;=1,BA1116-COUNTIFS($AE1116:$AE1116,$AC1117,AN1116:AN1116,$AI$1),0)),0)),0)</f>
        <v>0</v>
      </c>
      <c r="BB1117" s="1">
        <f>IFERROR(IF($AE1117&gt;$AE1116,VLOOKUP($AC1117+AO$1,STOCK!$F$10:$AB$209,16,0),IF($AE1117=$AE1116,(IF(BB1116&gt;=1,BB1116-COUNTIFS($AE1116:$AE1116,$AC1117,AO1116:AO1116,$AI$1),0)),0)),0)</f>
        <v>0</v>
      </c>
      <c r="BC1117" s="1">
        <f>IFERROR(IF($AE1117&gt;$AE1116,VLOOKUP($AC1117+AP$1,STOCK!$F$10:$AB$209,16,0),IF($AE1117=$AE1116,(IF(BC1116&gt;=1,BC1116-COUNTIFS($AE1116:$AE1116,$AC1117,AP1116:AP1116,$AI$1),0)),0)),0)</f>
        <v>0</v>
      </c>
      <c r="BD1117" s="1">
        <f>IFERROR(IF($AE1117&gt;$AE1116,VLOOKUP($AC1117+AQ$1,STOCK!$F$10:$AB$209,16,0),IF($AE1117=$AE1116,(IF(BD1116&gt;=1,BD1116-COUNTIFS($AE1116:$AE1116,$AC1117,AQ1116:AQ1116,$AI$1),0)),0)),0)</f>
        <v>0</v>
      </c>
      <c r="BE1117" s="1">
        <f>IFERROR(IF($AE1117&gt;$AE1116,VLOOKUP($AC1117+AR$1,STOCK!$F$10:$AB$209,16,0),IF($AE1117=$AE1116,(IF(BE1116&gt;=1,BE1116-COUNTIFS($AE1116:$AE1116,$AC1117,AR1116:AR1116,$AI$1),0)),0)),0)</f>
        <v>0</v>
      </c>
      <c r="BF1117" s="1">
        <f>IFERROR(IF($AE1117&gt;$AE1116,VLOOKUP($AC1117+AS$1,STOCK!$F$10:$AB$209,16,0),IF($AE1117=$AE1116,(IF(BF1116&gt;=1,BF1116-COUNTIFS($AE1116:$AE1116,$AC1117,AS1116:AS1116,$AI$1),0)),0)),0)</f>
        <v>0</v>
      </c>
      <c r="BG1117" s="1">
        <f>IFERROR(IF($AE1117&gt;$AE1116,VLOOKUP($AC1117+AT$1,STOCK!$F$10:$AB$209,16,0),IF($AE1117=$AE1116,(IF(BG1116&gt;=1,BG1116-COUNTIFS($AE1116:$AE1116,$AC1117,AT1116:AT1116,$AI$1),0)),0)),0)</f>
        <v>0</v>
      </c>
      <c r="BH1117" s="1">
        <f>IFERROR(IF($AE1117&gt;$AE1116,VLOOKUP($AC1117+AU$1,STOCK!$F$10:$AB$209,16,0),IF($AE1117=$AE1116,(IF(BH1116&gt;=1,BH1116-COUNTIFS($AE1116:$AE1116,$AC1117,AU1116:AU1116,$AI$1),0)),0)),0)</f>
        <v>0</v>
      </c>
      <c r="BI1117" s="1">
        <f>IFERROR(IF($AE1117&gt;$AE1116,VLOOKUP($AC1117+AV$1,STOCK!$F$10:$AB$209,16,0),IF($AE1117=$AE1116,(IF(BI1116&gt;=1,BI1116-COUNTIFS($AE1116:$AE1116,$AC1117,AV1116:AV1116,$AI$1),0)),0)),0)</f>
        <v>0</v>
      </c>
      <c r="BJ1117" s="1">
        <f>IFERROR(IF($AE1117&gt;$AE1116,VLOOKUP($AC1117+AW$1,STOCK!$F$10:$AB$209,16,0),IF($AE1117=$AE1116,(IF(BJ1116&gt;=1,BJ1116-COUNTIFS($AE1116:$AE1116,$AC1117,AW1116:AW1116,$AI$1),0)),0)),0)</f>
        <v>0</v>
      </c>
      <c r="BK1117" s="1">
        <f>IFERROR(IF($AE1117&gt;$AE1116,VLOOKUP($AC1117+AX$1,STOCK!$F$10:$AB$209,16,0),IF($AE1117=$AE1116,(IF(BK1116&gt;=1,BK1116-COUNTIFS($AE1116:$AE1116,$AC1117,AX1116:AX1116,$AI$1),0)),0)),0)</f>
        <v>0</v>
      </c>
      <c r="BL1117" s="1">
        <f>IFERROR(IF($AE1117&gt;$AE1116,VLOOKUP($AC1117+AL$1,STOCK!$F$10:$AB$209,17,0),IF($AE1117=$AE1116,(IF(BL1116&gt;=1,BL1116-COUNTIFS($AE1116:$AE1116,$AC1117,AL1116:AL1116,$AI$2),0)),0)),0)</f>
        <v>0</v>
      </c>
      <c r="BM1117" s="1">
        <f>IFERROR(IF($AE1117&gt;$AE1116,VLOOKUP($AC1117+AM$1,STOCK!$F$10:$AB$209,17,0),IF($AE1117=$AE1116,(IF(BM1116&gt;=1,BM1116-COUNTIFS($AE1116:$AE1116,$AC1117,AM1116:AM1116,$AI$2),0)),0)),0)</f>
        <v>0</v>
      </c>
      <c r="BN1117" s="1">
        <f>IFERROR(IF($AE1117&gt;$AE1116,VLOOKUP($AC1117+AN$1,STOCK!$F$10:$AB$209,17,0),IF($AE1117=$AE1116,(IF(BN1116&gt;=1,BN1116-COUNTIFS($AE1116:$AE1116,$AC1117,AN1116:AN1116,$AI$2),0)),0)),0)</f>
        <v>0</v>
      </c>
      <c r="BO1117" s="1">
        <f>IFERROR(IF($AE1117&gt;$AE1116,VLOOKUP($AC1117+AO$1,STOCK!$F$10:$AB$209,17,0),IF($AE1117=$AE1116,(IF(BO1116&gt;=1,BO1116-COUNTIFS($AE1116:$AE1116,$AC1117,AO1116:AO1116,$AI$2),0)),0)),0)</f>
        <v>0</v>
      </c>
      <c r="BP1117" s="1">
        <f>IFERROR(IF($AE1117&gt;$AE1116,VLOOKUP($AC1117+AP$1,STOCK!$F$10:$AB$209,17,0),IF($AE1117=$AE1116,(IF(BP1116&gt;=1,BP1116-COUNTIFS($AE1116:$AE1116,$AC1117,AP1116:AP1116,$AI$2),0)),0)),0)</f>
        <v>0</v>
      </c>
      <c r="BQ1117" s="1">
        <f>IFERROR(IF($AE1117&gt;$AE1116,VLOOKUP($AC1117+AQ$1,STOCK!$F$10:$AB$209,17,0),IF($AE1117=$AE1116,(IF(BQ1116&gt;=1,BQ1116-COUNTIFS($AE1116:$AE1116,$AC1117,AQ1116:AQ1116,$AI$2),0)),0)),0)</f>
        <v>0</v>
      </c>
      <c r="BR1117" s="1">
        <f>IFERROR(IF($AE1117&gt;$AE1116,VLOOKUP($AC1117+AR$1,STOCK!$F$10:$AB$209,17,0),IF($AE1117=$AE1116,(IF(BR1116&gt;=1,BR1116-COUNTIFS($AE1116:$AE1116,$AC1117,AR1116:AR1116,$AI$2),0)),0)),0)</f>
        <v>0</v>
      </c>
      <c r="BS1117" s="1">
        <f>IFERROR(IF($AE1117&gt;$AE1116,VLOOKUP($AC1117+AS$1,STOCK!$F$10:$AB$209,17,0),IF($AE1117=$AE1116,(IF(BS1116&gt;=1,BS1116-COUNTIFS($AE1116:$AE1116,$AC1117,AS1116:AS1116,$AI$2),0)),0)),0)</f>
        <v>0</v>
      </c>
      <c r="BT1117" s="1">
        <f>IFERROR(IF($AE1117&gt;$AE1116,VLOOKUP($AC1117+AT$1,STOCK!$F$10:$AB$209,17,0),IF($AE1117=$AE1116,(IF(BT1116&gt;=1,BT1116-COUNTIFS($AE1116:$AE1116,$AC1117,AT1116:AT1116,$AI$2),0)),0)),0)</f>
        <v>0</v>
      </c>
      <c r="BU1117" s="1">
        <f>IFERROR(IF($AE1117&gt;$AE1116,VLOOKUP($AC1117+AU$1,STOCK!$F$10:$AB$209,17,0),IF($AE1117=$AE1116,(IF(BU1116&gt;=1,BU1116-COUNTIFS($AE1116:$AE1116,$AC1117,AU1116:AU1116,$AI$2),0)),0)),0)</f>
        <v>0</v>
      </c>
      <c r="BV1117" s="1">
        <f>IFERROR(IF($AE1117&gt;$AE1116,VLOOKUP($AC1117+AV$1,STOCK!$F$10:$AB$209,17,0),IF($AE1117=$AE1116,(IF(BV1116&gt;=1,BV1116-COUNTIFS($AE1116:$AE1116,$AC1117,AV1116:AV1116,$AI$2),0)),0)),0)</f>
        <v>0</v>
      </c>
      <c r="BW1117" s="1">
        <f>IFERROR(IF($AE1117&gt;$AE1116,VLOOKUP($AC1117+AW$1,STOCK!$F$10:$AB$209,17,0),IF($AE1117=$AE1116,(IF(BW1116&gt;=1,BW1116-COUNTIFS($AE1116:$AE1116,$AC1117,AW1116:AW1116,$AI$2),0)),0)),0)</f>
        <v>0</v>
      </c>
      <c r="BX1117" s="1">
        <f>IFERROR(IF($AE1117&gt;$AE1116,VLOOKUP($AC1117+AX$1,STOCK!$F$10:$AB$209,17,0),IF($AE1117=$AE1116,(IF(BX1116&gt;=1,BX1116-COUNTIFS($AE1116:$AE1116,$AC1117,AX1116:AX1116,$AI$2),0)),0)),0)</f>
        <v>0</v>
      </c>
    </row>
    <row r="1118" spans="29:76" x14ac:dyDescent="0.25">
      <c r="AC1118" s="1">
        <f t="shared" si="275"/>
        <v>0</v>
      </c>
      <c r="AD1118" s="1">
        <f>IFERROR(IF(LEN(AK1118)&gt;=1,VLOOKUP(HLOOKUP(AK1118,PROFILE!$K$5:$V$8,4,0),PROFILE!$F$1:$G$3,2,0),0),0)</f>
        <v>0</v>
      </c>
      <c r="AE1118" s="1">
        <f t="shared" si="276"/>
        <v>0</v>
      </c>
      <c r="AF1118" s="1">
        <v>1105</v>
      </c>
      <c r="AI1118" s="1" t="str">
        <f>IFERROR(IF($AH1118&gt;=1,VLOOKUP($AG1118,STUDENT!$O$8:$Z$1507,3,0),""),"")</f>
        <v/>
      </c>
      <c r="AJ1118" s="1" t="str">
        <f>IFERROR(IF($AH1118&gt;=1,VLOOKUP($AG1118,STUDENT!$O$8:$Z$1507,4,0),""),"")</f>
        <v/>
      </c>
      <c r="AK1118" s="1" t="str">
        <f>IFERROR(IF($AH1118&gt;=1,VLOOKUP($AG1118,STUDENT!$O$8:$Z$1507,6,0),""),"")</f>
        <v/>
      </c>
      <c r="AL1118" s="1" t="str">
        <f t="shared" si="277"/>
        <v/>
      </c>
      <c r="AM1118" s="1" t="str">
        <f t="shared" si="278"/>
        <v/>
      </c>
      <c r="AN1118" s="1" t="str">
        <f t="shared" si="279"/>
        <v/>
      </c>
      <c r="AO1118" s="1" t="str">
        <f t="shared" si="280"/>
        <v/>
      </c>
      <c r="AP1118" s="1" t="str">
        <f t="shared" si="281"/>
        <v/>
      </c>
      <c r="AQ1118" s="1" t="str">
        <f t="shared" si="282"/>
        <v/>
      </c>
      <c r="AR1118" s="1" t="str">
        <f t="shared" si="283"/>
        <v/>
      </c>
      <c r="AS1118" s="1" t="str">
        <f t="shared" si="284"/>
        <v/>
      </c>
      <c r="AT1118" s="1" t="str">
        <f t="shared" si="285"/>
        <v/>
      </c>
      <c r="AU1118" s="1" t="str">
        <f t="shared" si="286"/>
        <v/>
      </c>
      <c r="AV1118" s="1" t="str">
        <f t="shared" si="287"/>
        <v/>
      </c>
      <c r="AW1118" s="1" t="str">
        <f t="shared" si="288"/>
        <v/>
      </c>
      <c r="AX1118" s="1" t="str">
        <f t="shared" si="289"/>
        <v/>
      </c>
      <c r="AY1118" s="1">
        <f>IFERROR(IF($AE1118&gt;$AE1117,VLOOKUP($AC1118+AL$1,STOCK!$F$10:$AB$209,16,0),IF($AE1118=$AE1117,(IF(AY1117&gt;=1,AY1117-COUNTIFS($AE1117:$AE1117,$AC1118,AL1117:AL1117,$AI$1),0)),0)),0)</f>
        <v>0</v>
      </c>
      <c r="AZ1118" s="1">
        <f>IFERROR(IF($AE1118&gt;$AE1117,VLOOKUP($AC1118+AM$1,STOCK!$F$10:$AB$209,16,0),IF($AE1118=$AE1117,(IF(AZ1117&gt;=1,AZ1117-COUNTIFS($AE1117:$AE1117,$AC1118,AM1117:AM1117,$AI$1),0)),0)),0)</f>
        <v>0</v>
      </c>
      <c r="BA1118" s="1">
        <f>IFERROR(IF($AE1118&gt;$AE1117,VLOOKUP($AC1118+AN$1,STOCK!$F$10:$AB$209,16,0),IF($AE1118=$AE1117,(IF(BA1117&gt;=1,BA1117-COUNTIFS($AE1117:$AE1117,$AC1118,AN1117:AN1117,$AI$1),0)),0)),0)</f>
        <v>0</v>
      </c>
      <c r="BB1118" s="1">
        <f>IFERROR(IF($AE1118&gt;$AE1117,VLOOKUP($AC1118+AO$1,STOCK!$F$10:$AB$209,16,0),IF($AE1118=$AE1117,(IF(BB1117&gt;=1,BB1117-COUNTIFS($AE1117:$AE1117,$AC1118,AO1117:AO1117,$AI$1),0)),0)),0)</f>
        <v>0</v>
      </c>
      <c r="BC1118" s="1">
        <f>IFERROR(IF($AE1118&gt;$AE1117,VLOOKUP($AC1118+AP$1,STOCK!$F$10:$AB$209,16,0),IF($AE1118=$AE1117,(IF(BC1117&gt;=1,BC1117-COUNTIFS($AE1117:$AE1117,$AC1118,AP1117:AP1117,$AI$1),0)),0)),0)</f>
        <v>0</v>
      </c>
      <c r="BD1118" s="1">
        <f>IFERROR(IF($AE1118&gt;$AE1117,VLOOKUP($AC1118+AQ$1,STOCK!$F$10:$AB$209,16,0),IF($AE1118=$AE1117,(IF(BD1117&gt;=1,BD1117-COUNTIFS($AE1117:$AE1117,$AC1118,AQ1117:AQ1117,$AI$1),0)),0)),0)</f>
        <v>0</v>
      </c>
      <c r="BE1118" s="1">
        <f>IFERROR(IF($AE1118&gt;$AE1117,VLOOKUP($AC1118+AR$1,STOCK!$F$10:$AB$209,16,0),IF($AE1118=$AE1117,(IF(BE1117&gt;=1,BE1117-COUNTIFS($AE1117:$AE1117,$AC1118,AR1117:AR1117,$AI$1),0)),0)),0)</f>
        <v>0</v>
      </c>
      <c r="BF1118" s="1">
        <f>IFERROR(IF($AE1118&gt;$AE1117,VLOOKUP($AC1118+AS$1,STOCK!$F$10:$AB$209,16,0),IF($AE1118=$AE1117,(IF(BF1117&gt;=1,BF1117-COUNTIFS($AE1117:$AE1117,$AC1118,AS1117:AS1117,$AI$1),0)),0)),0)</f>
        <v>0</v>
      </c>
      <c r="BG1118" s="1">
        <f>IFERROR(IF($AE1118&gt;$AE1117,VLOOKUP($AC1118+AT$1,STOCK!$F$10:$AB$209,16,0),IF($AE1118=$AE1117,(IF(BG1117&gt;=1,BG1117-COUNTIFS($AE1117:$AE1117,$AC1118,AT1117:AT1117,$AI$1),0)),0)),0)</f>
        <v>0</v>
      </c>
      <c r="BH1118" s="1">
        <f>IFERROR(IF($AE1118&gt;$AE1117,VLOOKUP($AC1118+AU$1,STOCK!$F$10:$AB$209,16,0),IF($AE1118=$AE1117,(IF(BH1117&gt;=1,BH1117-COUNTIFS($AE1117:$AE1117,$AC1118,AU1117:AU1117,$AI$1),0)),0)),0)</f>
        <v>0</v>
      </c>
      <c r="BI1118" s="1">
        <f>IFERROR(IF($AE1118&gt;$AE1117,VLOOKUP($AC1118+AV$1,STOCK!$F$10:$AB$209,16,0),IF($AE1118=$AE1117,(IF(BI1117&gt;=1,BI1117-COUNTIFS($AE1117:$AE1117,$AC1118,AV1117:AV1117,$AI$1),0)),0)),0)</f>
        <v>0</v>
      </c>
      <c r="BJ1118" s="1">
        <f>IFERROR(IF($AE1118&gt;$AE1117,VLOOKUP($AC1118+AW$1,STOCK!$F$10:$AB$209,16,0),IF($AE1118=$AE1117,(IF(BJ1117&gt;=1,BJ1117-COUNTIFS($AE1117:$AE1117,$AC1118,AW1117:AW1117,$AI$1),0)),0)),0)</f>
        <v>0</v>
      </c>
      <c r="BK1118" s="1">
        <f>IFERROR(IF($AE1118&gt;$AE1117,VLOOKUP($AC1118+AX$1,STOCK!$F$10:$AB$209,16,0),IF($AE1118=$AE1117,(IF(BK1117&gt;=1,BK1117-COUNTIFS($AE1117:$AE1117,$AC1118,AX1117:AX1117,$AI$1),0)),0)),0)</f>
        <v>0</v>
      </c>
      <c r="BL1118" s="1">
        <f>IFERROR(IF($AE1118&gt;$AE1117,VLOOKUP($AC1118+AL$1,STOCK!$F$10:$AB$209,17,0),IF($AE1118=$AE1117,(IF(BL1117&gt;=1,BL1117-COUNTIFS($AE1117:$AE1117,$AC1118,AL1117:AL1117,$AI$2),0)),0)),0)</f>
        <v>0</v>
      </c>
      <c r="BM1118" s="1">
        <f>IFERROR(IF($AE1118&gt;$AE1117,VLOOKUP($AC1118+AM$1,STOCK!$F$10:$AB$209,17,0),IF($AE1118=$AE1117,(IF(BM1117&gt;=1,BM1117-COUNTIFS($AE1117:$AE1117,$AC1118,AM1117:AM1117,$AI$2),0)),0)),0)</f>
        <v>0</v>
      </c>
      <c r="BN1118" s="1">
        <f>IFERROR(IF($AE1118&gt;$AE1117,VLOOKUP($AC1118+AN$1,STOCK!$F$10:$AB$209,17,0),IF($AE1118=$AE1117,(IF(BN1117&gt;=1,BN1117-COUNTIFS($AE1117:$AE1117,$AC1118,AN1117:AN1117,$AI$2),0)),0)),0)</f>
        <v>0</v>
      </c>
      <c r="BO1118" s="1">
        <f>IFERROR(IF($AE1118&gt;$AE1117,VLOOKUP($AC1118+AO$1,STOCK!$F$10:$AB$209,17,0),IF($AE1118=$AE1117,(IF(BO1117&gt;=1,BO1117-COUNTIFS($AE1117:$AE1117,$AC1118,AO1117:AO1117,$AI$2),0)),0)),0)</f>
        <v>0</v>
      </c>
      <c r="BP1118" s="1">
        <f>IFERROR(IF($AE1118&gt;$AE1117,VLOOKUP($AC1118+AP$1,STOCK!$F$10:$AB$209,17,0),IF($AE1118=$AE1117,(IF(BP1117&gt;=1,BP1117-COUNTIFS($AE1117:$AE1117,$AC1118,AP1117:AP1117,$AI$2),0)),0)),0)</f>
        <v>0</v>
      </c>
      <c r="BQ1118" s="1">
        <f>IFERROR(IF($AE1118&gt;$AE1117,VLOOKUP($AC1118+AQ$1,STOCK!$F$10:$AB$209,17,0),IF($AE1118=$AE1117,(IF(BQ1117&gt;=1,BQ1117-COUNTIFS($AE1117:$AE1117,$AC1118,AQ1117:AQ1117,$AI$2),0)),0)),0)</f>
        <v>0</v>
      </c>
      <c r="BR1118" s="1">
        <f>IFERROR(IF($AE1118&gt;$AE1117,VLOOKUP($AC1118+AR$1,STOCK!$F$10:$AB$209,17,0),IF($AE1118=$AE1117,(IF(BR1117&gt;=1,BR1117-COUNTIFS($AE1117:$AE1117,$AC1118,AR1117:AR1117,$AI$2),0)),0)),0)</f>
        <v>0</v>
      </c>
      <c r="BS1118" s="1">
        <f>IFERROR(IF($AE1118&gt;$AE1117,VLOOKUP($AC1118+AS$1,STOCK!$F$10:$AB$209,17,0),IF($AE1118=$AE1117,(IF(BS1117&gt;=1,BS1117-COUNTIFS($AE1117:$AE1117,$AC1118,AS1117:AS1117,$AI$2),0)),0)),0)</f>
        <v>0</v>
      </c>
      <c r="BT1118" s="1">
        <f>IFERROR(IF($AE1118&gt;$AE1117,VLOOKUP($AC1118+AT$1,STOCK!$F$10:$AB$209,17,0),IF($AE1118=$AE1117,(IF(BT1117&gt;=1,BT1117-COUNTIFS($AE1117:$AE1117,$AC1118,AT1117:AT1117,$AI$2),0)),0)),0)</f>
        <v>0</v>
      </c>
      <c r="BU1118" s="1">
        <f>IFERROR(IF($AE1118&gt;$AE1117,VLOOKUP($AC1118+AU$1,STOCK!$F$10:$AB$209,17,0),IF($AE1118=$AE1117,(IF(BU1117&gt;=1,BU1117-COUNTIFS($AE1117:$AE1117,$AC1118,AU1117:AU1117,$AI$2),0)),0)),0)</f>
        <v>0</v>
      </c>
      <c r="BV1118" s="1">
        <f>IFERROR(IF($AE1118&gt;$AE1117,VLOOKUP($AC1118+AV$1,STOCK!$F$10:$AB$209,17,0),IF($AE1118=$AE1117,(IF(BV1117&gt;=1,BV1117-COUNTIFS($AE1117:$AE1117,$AC1118,AV1117:AV1117,$AI$2),0)),0)),0)</f>
        <v>0</v>
      </c>
      <c r="BW1118" s="1">
        <f>IFERROR(IF($AE1118&gt;$AE1117,VLOOKUP($AC1118+AW$1,STOCK!$F$10:$AB$209,17,0),IF($AE1118=$AE1117,(IF(BW1117&gt;=1,BW1117-COUNTIFS($AE1117:$AE1117,$AC1118,AW1117:AW1117,$AI$2),0)),0)),0)</f>
        <v>0</v>
      </c>
      <c r="BX1118" s="1">
        <f>IFERROR(IF($AE1118&gt;$AE1117,VLOOKUP($AC1118+AX$1,STOCK!$F$10:$AB$209,17,0),IF($AE1118=$AE1117,(IF(BX1117&gt;=1,BX1117-COUNTIFS($AE1117:$AE1117,$AC1118,AX1117:AX1117,$AI$2),0)),0)),0)</f>
        <v>0</v>
      </c>
    </row>
    <row r="1119" spans="29:76" x14ac:dyDescent="0.25">
      <c r="AC1119" s="1">
        <f t="shared" si="275"/>
        <v>0</v>
      </c>
      <c r="AD1119" s="1">
        <f>IFERROR(IF(LEN(AK1119)&gt;=1,VLOOKUP(HLOOKUP(AK1119,PROFILE!$K$5:$V$8,4,0),PROFILE!$F$1:$G$3,2,0),0),0)</f>
        <v>0</v>
      </c>
      <c r="AE1119" s="1">
        <f t="shared" si="276"/>
        <v>0</v>
      </c>
      <c r="AF1119" s="1">
        <v>1106</v>
      </c>
      <c r="AI1119" s="1" t="str">
        <f>IFERROR(IF($AH1119&gt;=1,VLOOKUP($AG1119,STUDENT!$O$8:$Z$1507,3,0),""),"")</f>
        <v/>
      </c>
      <c r="AJ1119" s="1" t="str">
        <f>IFERROR(IF($AH1119&gt;=1,VLOOKUP($AG1119,STUDENT!$O$8:$Z$1507,4,0),""),"")</f>
        <v/>
      </c>
      <c r="AK1119" s="1" t="str">
        <f>IFERROR(IF($AH1119&gt;=1,VLOOKUP($AG1119,STUDENT!$O$8:$Z$1507,6,0),""),"")</f>
        <v/>
      </c>
      <c r="AL1119" s="1" t="str">
        <f t="shared" si="277"/>
        <v/>
      </c>
      <c r="AM1119" s="1" t="str">
        <f t="shared" si="278"/>
        <v/>
      </c>
      <c r="AN1119" s="1" t="str">
        <f t="shared" si="279"/>
        <v/>
      </c>
      <c r="AO1119" s="1" t="str">
        <f t="shared" si="280"/>
        <v/>
      </c>
      <c r="AP1119" s="1" t="str">
        <f t="shared" si="281"/>
        <v/>
      </c>
      <c r="AQ1119" s="1" t="str">
        <f t="shared" si="282"/>
        <v/>
      </c>
      <c r="AR1119" s="1" t="str">
        <f t="shared" si="283"/>
        <v/>
      </c>
      <c r="AS1119" s="1" t="str">
        <f t="shared" si="284"/>
        <v/>
      </c>
      <c r="AT1119" s="1" t="str">
        <f t="shared" si="285"/>
        <v/>
      </c>
      <c r="AU1119" s="1" t="str">
        <f t="shared" si="286"/>
        <v/>
      </c>
      <c r="AV1119" s="1" t="str">
        <f t="shared" si="287"/>
        <v/>
      </c>
      <c r="AW1119" s="1" t="str">
        <f t="shared" si="288"/>
        <v/>
      </c>
      <c r="AX1119" s="1" t="str">
        <f t="shared" si="289"/>
        <v/>
      </c>
      <c r="AY1119" s="1">
        <f>IFERROR(IF($AE1119&gt;$AE1118,VLOOKUP($AC1119+AL$1,STOCK!$F$10:$AB$209,16,0),IF($AE1119=$AE1118,(IF(AY1118&gt;=1,AY1118-COUNTIFS($AE1118:$AE1118,$AC1119,AL1118:AL1118,$AI$1),0)),0)),0)</f>
        <v>0</v>
      </c>
      <c r="AZ1119" s="1">
        <f>IFERROR(IF($AE1119&gt;$AE1118,VLOOKUP($AC1119+AM$1,STOCK!$F$10:$AB$209,16,0),IF($AE1119=$AE1118,(IF(AZ1118&gt;=1,AZ1118-COUNTIFS($AE1118:$AE1118,$AC1119,AM1118:AM1118,$AI$1),0)),0)),0)</f>
        <v>0</v>
      </c>
      <c r="BA1119" s="1">
        <f>IFERROR(IF($AE1119&gt;$AE1118,VLOOKUP($AC1119+AN$1,STOCK!$F$10:$AB$209,16,0),IF($AE1119=$AE1118,(IF(BA1118&gt;=1,BA1118-COUNTIFS($AE1118:$AE1118,$AC1119,AN1118:AN1118,$AI$1),0)),0)),0)</f>
        <v>0</v>
      </c>
      <c r="BB1119" s="1">
        <f>IFERROR(IF($AE1119&gt;$AE1118,VLOOKUP($AC1119+AO$1,STOCK!$F$10:$AB$209,16,0),IF($AE1119=$AE1118,(IF(BB1118&gt;=1,BB1118-COUNTIFS($AE1118:$AE1118,$AC1119,AO1118:AO1118,$AI$1),0)),0)),0)</f>
        <v>0</v>
      </c>
      <c r="BC1119" s="1">
        <f>IFERROR(IF($AE1119&gt;$AE1118,VLOOKUP($AC1119+AP$1,STOCK!$F$10:$AB$209,16,0),IF($AE1119=$AE1118,(IF(BC1118&gt;=1,BC1118-COUNTIFS($AE1118:$AE1118,$AC1119,AP1118:AP1118,$AI$1),0)),0)),0)</f>
        <v>0</v>
      </c>
      <c r="BD1119" s="1">
        <f>IFERROR(IF($AE1119&gt;$AE1118,VLOOKUP($AC1119+AQ$1,STOCK!$F$10:$AB$209,16,0),IF($AE1119=$AE1118,(IF(BD1118&gt;=1,BD1118-COUNTIFS($AE1118:$AE1118,$AC1119,AQ1118:AQ1118,$AI$1),0)),0)),0)</f>
        <v>0</v>
      </c>
      <c r="BE1119" s="1">
        <f>IFERROR(IF($AE1119&gt;$AE1118,VLOOKUP($AC1119+AR$1,STOCK!$F$10:$AB$209,16,0),IF($AE1119=$AE1118,(IF(BE1118&gt;=1,BE1118-COUNTIFS($AE1118:$AE1118,$AC1119,AR1118:AR1118,$AI$1),0)),0)),0)</f>
        <v>0</v>
      </c>
      <c r="BF1119" s="1">
        <f>IFERROR(IF($AE1119&gt;$AE1118,VLOOKUP($AC1119+AS$1,STOCK!$F$10:$AB$209,16,0),IF($AE1119=$AE1118,(IF(BF1118&gt;=1,BF1118-COUNTIFS($AE1118:$AE1118,$AC1119,AS1118:AS1118,$AI$1),0)),0)),0)</f>
        <v>0</v>
      </c>
      <c r="BG1119" s="1">
        <f>IFERROR(IF($AE1119&gt;$AE1118,VLOOKUP($AC1119+AT$1,STOCK!$F$10:$AB$209,16,0),IF($AE1119=$AE1118,(IF(BG1118&gt;=1,BG1118-COUNTIFS($AE1118:$AE1118,$AC1119,AT1118:AT1118,$AI$1),0)),0)),0)</f>
        <v>0</v>
      </c>
      <c r="BH1119" s="1">
        <f>IFERROR(IF($AE1119&gt;$AE1118,VLOOKUP($AC1119+AU$1,STOCK!$F$10:$AB$209,16,0),IF($AE1119=$AE1118,(IF(BH1118&gt;=1,BH1118-COUNTIFS($AE1118:$AE1118,$AC1119,AU1118:AU1118,$AI$1),0)),0)),0)</f>
        <v>0</v>
      </c>
      <c r="BI1119" s="1">
        <f>IFERROR(IF($AE1119&gt;$AE1118,VLOOKUP($AC1119+AV$1,STOCK!$F$10:$AB$209,16,0),IF($AE1119=$AE1118,(IF(BI1118&gt;=1,BI1118-COUNTIFS($AE1118:$AE1118,$AC1119,AV1118:AV1118,$AI$1),0)),0)),0)</f>
        <v>0</v>
      </c>
      <c r="BJ1119" s="1">
        <f>IFERROR(IF($AE1119&gt;$AE1118,VLOOKUP($AC1119+AW$1,STOCK!$F$10:$AB$209,16,0),IF($AE1119=$AE1118,(IF(BJ1118&gt;=1,BJ1118-COUNTIFS($AE1118:$AE1118,$AC1119,AW1118:AW1118,$AI$1),0)),0)),0)</f>
        <v>0</v>
      </c>
      <c r="BK1119" s="1">
        <f>IFERROR(IF($AE1119&gt;$AE1118,VLOOKUP($AC1119+AX$1,STOCK!$F$10:$AB$209,16,0),IF($AE1119=$AE1118,(IF(BK1118&gt;=1,BK1118-COUNTIFS($AE1118:$AE1118,$AC1119,AX1118:AX1118,$AI$1),0)),0)),0)</f>
        <v>0</v>
      </c>
      <c r="BL1119" s="1">
        <f>IFERROR(IF($AE1119&gt;$AE1118,VLOOKUP($AC1119+AL$1,STOCK!$F$10:$AB$209,17,0),IF($AE1119=$AE1118,(IF(BL1118&gt;=1,BL1118-COUNTIFS($AE1118:$AE1118,$AC1119,AL1118:AL1118,$AI$2),0)),0)),0)</f>
        <v>0</v>
      </c>
      <c r="BM1119" s="1">
        <f>IFERROR(IF($AE1119&gt;$AE1118,VLOOKUP($AC1119+AM$1,STOCK!$F$10:$AB$209,17,0),IF($AE1119=$AE1118,(IF(BM1118&gt;=1,BM1118-COUNTIFS($AE1118:$AE1118,$AC1119,AM1118:AM1118,$AI$2),0)),0)),0)</f>
        <v>0</v>
      </c>
      <c r="BN1119" s="1">
        <f>IFERROR(IF($AE1119&gt;$AE1118,VLOOKUP($AC1119+AN$1,STOCK!$F$10:$AB$209,17,0),IF($AE1119=$AE1118,(IF(BN1118&gt;=1,BN1118-COUNTIFS($AE1118:$AE1118,$AC1119,AN1118:AN1118,$AI$2),0)),0)),0)</f>
        <v>0</v>
      </c>
      <c r="BO1119" s="1">
        <f>IFERROR(IF($AE1119&gt;$AE1118,VLOOKUP($AC1119+AO$1,STOCK!$F$10:$AB$209,17,0),IF($AE1119=$AE1118,(IF(BO1118&gt;=1,BO1118-COUNTIFS($AE1118:$AE1118,$AC1119,AO1118:AO1118,$AI$2),0)),0)),0)</f>
        <v>0</v>
      </c>
      <c r="BP1119" s="1">
        <f>IFERROR(IF($AE1119&gt;$AE1118,VLOOKUP($AC1119+AP$1,STOCK!$F$10:$AB$209,17,0),IF($AE1119=$AE1118,(IF(BP1118&gt;=1,BP1118-COUNTIFS($AE1118:$AE1118,$AC1119,AP1118:AP1118,$AI$2),0)),0)),0)</f>
        <v>0</v>
      </c>
      <c r="BQ1119" s="1">
        <f>IFERROR(IF($AE1119&gt;$AE1118,VLOOKUP($AC1119+AQ$1,STOCK!$F$10:$AB$209,17,0),IF($AE1119=$AE1118,(IF(BQ1118&gt;=1,BQ1118-COUNTIFS($AE1118:$AE1118,$AC1119,AQ1118:AQ1118,$AI$2),0)),0)),0)</f>
        <v>0</v>
      </c>
      <c r="BR1119" s="1">
        <f>IFERROR(IF($AE1119&gt;$AE1118,VLOOKUP($AC1119+AR$1,STOCK!$F$10:$AB$209,17,0),IF($AE1119=$AE1118,(IF(BR1118&gt;=1,BR1118-COUNTIFS($AE1118:$AE1118,$AC1119,AR1118:AR1118,$AI$2),0)),0)),0)</f>
        <v>0</v>
      </c>
      <c r="BS1119" s="1">
        <f>IFERROR(IF($AE1119&gt;$AE1118,VLOOKUP($AC1119+AS$1,STOCK!$F$10:$AB$209,17,0),IF($AE1119=$AE1118,(IF(BS1118&gt;=1,BS1118-COUNTIFS($AE1118:$AE1118,$AC1119,AS1118:AS1118,$AI$2),0)),0)),0)</f>
        <v>0</v>
      </c>
      <c r="BT1119" s="1">
        <f>IFERROR(IF($AE1119&gt;$AE1118,VLOOKUP($AC1119+AT$1,STOCK!$F$10:$AB$209,17,0),IF($AE1119=$AE1118,(IF(BT1118&gt;=1,BT1118-COUNTIFS($AE1118:$AE1118,$AC1119,AT1118:AT1118,$AI$2),0)),0)),0)</f>
        <v>0</v>
      </c>
      <c r="BU1119" s="1">
        <f>IFERROR(IF($AE1119&gt;$AE1118,VLOOKUP($AC1119+AU$1,STOCK!$F$10:$AB$209,17,0),IF($AE1119=$AE1118,(IF(BU1118&gt;=1,BU1118-COUNTIFS($AE1118:$AE1118,$AC1119,AU1118:AU1118,$AI$2),0)),0)),0)</f>
        <v>0</v>
      </c>
      <c r="BV1119" s="1">
        <f>IFERROR(IF($AE1119&gt;$AE1118,VLOOKUP($AC1119+AV$1,STOCK!$F$10:$AB$209,17,0),IF($AE1119=$AE1118,(IF(BV1118&gt;=1,BV1118-COUNTIFS($AE1118:$AE1118,$AC1119,AV1118:AV1118,$AI$2),0)),0)),0)</f>
        <v>0</v>
      </c>
      <c r="BW1119" s="1">
        <f>IFERROR(IF($AE1119&gt;$AE1118,VLOOKUP($AC1119+AW$1,STOCK!$F$10:$AB$209,17,0),IF($AE1119=$AE1118,(IF(BW1118&gt;=1,BW1118-COUNTIFS($AE1118:$AE1118,$AC1119,AW1118:AW1118,$AI$2),0)),0)),0)</f>
        <v>0</v>
      </c>
      <c r="BX1119" s="1">
        <f>IFERROR(IF($AE1119&gt;$AE1118,VLOOKUP($AC1119+AX$1,STOCK!$F$10:$AB$209,17,0),IF($AE1119=$AE1118,(IF(BX1118&gt;=1,BX1118-COUNTIFS($AE1118:$AE1118,$AC1119,AX1118:AX1118,$AI$2),0)),0)),0)</f>
        <v>0</v>
      </c>
    </row>
    <row r="1120" spans="29:76" x14ac:dyDescent="0.25">
      <c r="AC1120" s="1">
        <f t="shared" si="275"/>
        <v>0</v>
      </c>
      <c r="AD1120" s="1">
        <f>IFERROR(IF(LEN(AK1120)&gt;=1,VLOOKUP(HLOOKUP(AK1120,PROFILE!$K$5:$V$8,4,0),PROFILE!$F$1:$G$3,2,0),0),0)</f>
        <v>0</v>
      </c>
      <c r="AE1120" s="1">
        <f t="shared" si="276"/>
        <v>0</v>
      </c>
      <c r="AF1120" s="1">
        <v>1107</v>
      </c>
      <c r="AI1120" s="1" t="str">
        <f>IFERROR(IF($AH1120&gt;=1,VLOOKUP($AG1120,STUDENT!$O$8:$Z$1507,3,0),""),"")</f>
        <v/>
      </c>
      <c r="AJ1120" s="1" t="str">
        <f>IFERROR(IF($AH1120&gt;=1,VLOOKUP($AG1120,STUDENT!$O$8:$Z$1507,4,0),""),"")</f>
        <v/>
      </c>
      <c r="AK1120" s="1" t="str">
        <f>IFERROR(IF($AH1120&gt;=1,VLOOKUP($AG1120,STUDENT!$O$8:$Z$1507,6,0),""),"")</f>
        <v/>
      </c>
      <c r="AL1120" s="1" t="str">
        <f t="shared" si="277"/>
        <v/>
      </c>
      <c r="AM1120" s="1" t="str">
        <f t="shared" si="278"/>
        <v/>
      </c>
      <c r="AN1120" s="1" t="str">
        <f t="shared" si="279"/>
        <v/>
      </c>
      <c r="AO1120" s="1" t="str">
        <f t="shared" si="280"/>
        <v/>
      </c>
      <c r="AP1120" s="1" t="str">
        <f t="shared" si="281"/>
        <v/>
      </c>
      <c r="AQ1120" s="1" t="str">
        <f t="shared" si="282"/>
        <v/>
      </c>
      <c r="AR1120" s="1" t="str">
        <f t="shared" si="283"/>
        <v/>
      </c>
      <c r="AS1120" s="1" t="str">
        <f t="shared" si="284"/>
        <v/>
      </c>
      <c r="AT1120" s="1" t="str">
        <f t="shared" si="285"/>
        <v/>
      </c>
      <c r="AU1120" s="1" t="str">
        <f t="shared" si="286"/>
        <v/>
      </c>
      <c r="AV1120" s="1" t="str">
        <f t="shared" si="287"/>
        <v/>
      </c>
      <c r="AW1120" s="1" t="str">
        <f t="shared" si="288"/>
        <v/>
      </c>
      <c r="AX1120" s="1" t="str">
        <f t="shared" si="289"/>
        <v/>
      </c>
      <c r="AY1120" s="1">
        <f>IFERROR(IF($AE1120&gt;$AE1119,VLOOKUP($AC1120+AL$1,STOCK!$F$10:$AB$209,16,0),IF($AE1120=$AE1119,(IF(AY1119&gt;=1,AY1119-COUNTIFS($AE1119:$AE1119,$AC1120,AL1119:AL1119,$AI$1),0)),0)),0)</f>
        <v>0</v>
      </c>
      <c r="AZ1120" s="1">
        <f>IFERROR(IF($AE1120&gt;$AE1119,VLOOKUP($AC1120+AM$1,STOCK!$F$10:$AB$209,16,0),IF($AE1120=$AE1119,(IF(AZ1119&gt;=1,AZ1119-COUNTIFS($AE1119:$AE1119,$AC1120,AM1119:AM1119,$AI$1),0)),0)),0)</f>
        <v>0</v>
      </c>
      <c r="BA1120" s="1">
        <f>IFERROR(IF($AE1120&gt;$AE1119,VLOOKUP($AC1120+AN$1,STOCK!$F$10:$AB$209,16,0),IF($AE1120=$AE1119,(IF(BA1119&gt;=1,BA1119-COUNTIFS($AE1119:$AE1119,$AC1120,AN1119:AN1119,$AI$1),0)),0)),0)</f>
        <v>0</v>
      </c>
      <c r="BB1120" s="1">
        <f>IFERROR(IF($AE1120&gt;$AE1119,VLOOKUP($AC1120+AO$1,STOCK!$F$10:$AB$209,16,0),IF($AE1120=$AE1119,(IF(BB1119&gt;=1,BB1119-COUNTIFS($AE1119:$AE1119,$AC1120,AO1119:AO1119,$AI$1),0)),0)),0)</f>
        <v>0</v>
      </c>
      <c r="BC1120" s="1">
        <f>IFERROR(IF($AE1120&gt;$AE1119,VLOOKUP($AC1120+AP$1,STOCK!$F$10:$AB$209,16,0),IF($AE1120=$AE1119,(IF(BC1119&gt;=1,BC1119-COUNTIFS($AE1119:$AE1119,$AC1120,AP1119:AP1119,$AI$1),0)),0)),0)</f>
        <v>0</v>
      </c>
      <c r="BD1120" s="1">
        <f>IFERROR(IF($AE1120&gt;$AE1119,VLOOKUP($AC1120+AQ$1,STOCK!$F$10:$AB$209,16,0),IF($AE1120=$AE1119,(IF(BD1119&gt;=1,BD1119-COUNTIFS($AE1119:$AE1119,$AC1120,AQ1119:AQ1119,$AI$1),0)),0)),0)</f>
        <v>0</v>
      </c>
      <c r="BE1120" s="1">
        <f>IFERROR(IF($AE1120&gt;$AE1119,VLOOKUP($AC1120+AR$1,STOCK!$F$10:$AB$209,16,0),IF($AE1120=$AE1119,(IF(BE1119&gt;=1,BE1119-COUNTIFS($AE1119:$AE1119,$AC1120,AR1119:AR1119,$AI$1),0)),0)),0)</f>
        <v>0</v>
      </c>
      <c r="BF1120" s="1">
        <f>IFERROR(IF($AE1120&gt;$AE1119,VLOOKUP($AC1120+AS$1,STOCK!$F$10:$AB$209,16,0),IF($AE1120=$AE1119,(IF(BF1119&gt;=1,BF1119-COUNTIFS($AE1119:$AE1119,$AC1120,AS1119:AS1119,$AI$1),0)),0)),0)</f>
        <v>0</v>
      </c>
      <c r="BG1120" s="1">
        <f>IFERROR(IF($AE1120&gt;$AE1119,VLOOKUP($AC1120+AT$1,STOCK!$F$10:$AB$209,16,0),IF($AE1120=$AE1119,(IF(BG1119&gt;=1,BG1119-COUNTIFS($AE1119:$AE1119,$AC1120,AT1119:AT1119,$AI$1),0)),0)),0)</f>
        <v>0</v>
      </c>
      <c r="BH1120" s="1">
        <f>IFERROR(IF($AE1120&gt;$AE1119,VLOOKUP($AC1120+AU$1,STOCK!$F$10:$AB$209,16,0),IF($AE1120=$AE1119,(IF(BH1119&gt;=1,BH1119-COUNTIFS($AE1119:$AE1119,$AC1120,AU1119:AU1119,$AI$1),0)),0)),0)</f>
        <v>0</v>
      </c>
      <c r="BI1120" s="1">
        <f>IFERROR(IF($AE1120&gt;$AE1119,VLOOKUP($AC1120+AV$1,STOCK!$F$10:$AB$209,16,0),IF($AE1120=$AE1119,(IF(BI1119&gt;=1,BI1119-COUNTIFS($AE1119:$AE1119,$AC1120,AV1119:AV1119,$AI$1),0)),0)),0)</f>
        <v>0</v>
      </c>
      <c r="BJ1120" s="1">
        <f>IFERROR(IF($AE1120&gt;$AE1119,VLOOKUP($AC1120+AW$1,STOCK!$F$10:$AB$209,16,0),IF($AE1120=$AE1119,(IF(BJ1119&gt;=1,BJ1119-COUNTIFS($AE1119:$AE1119,$AC1120,AW1119:AW1119,$AI$1),0)),0)),0)</f>
        <v>0</v>
      </c>
      <c r="BK1120" s="1">
        <f>IFERROR(IF($AE1120&gt;$AE1119,VLOOKUP($AC1120+AX$1,STOCK!$F$10:$AB$209,16,0),IF($AE1120=$AE1119,(IF(BK1119&gt;=1,BK1119-COUNTIFS($AE1119:$AE1119,$AC1120,AX1119:AX1119,$AI$1),0)),0)),0)</f>
        <v>0</v>
      </c>
      <c r="BL1120" s="1">
        <f>IFERROR(IF($AE1120&gt;$AE1119,VLOOKUP($AC1120+AL$1,STOCK!$F$10:$AB$209,17,0),IF($AE1120=$AE1119,(IF(BL1119&gt;=1,BL1119-COUNTIFS($AE1119:$AE1119,$AC1120,AL1119:AL1119,$AI$2),0)),0)),0)</f>
        <v>0</v>
      </c>
      <c r="BM1120" s="1">
        <f>IFERROR(IF($AE1120&gt;$AE1119,VLOOKUP($AC1120+AM$1,STOCK!$F$10:$AB$209,17,0),IF($AE1120=$AE1119,(IF(BM1119&gt;=1,BM1119-COUNTIFS($AE1119:$AE1119,$AC1120,AM1119:AM1119,$AI$2),0)),0)),0)</f>
        <v>0</v>
      </c>
      <c r="BN1120" s="1">
        <f>IFERROR(IF($AE1120&gt;$AE1119,VLOOKUP($AC1120+AN$1,STOCK!$F$10:$AB$209,17,0),IF($AE1120=$AE1119,(IF(BN1119&gt;=1,BN1119-COUNTIFS($AE1119:$AE1119,$AC1120,AN1119:AN1119,$AI$2),0)),0)),0)</f>
        <v>0</v>
      </c>
      <c r="BO1120" s="1">
        <f>IFERROR(IF($AE1120&gt;$AE1119,VLOOKUP($AC1120+AO$1,STOCK!$F$10:$AB$209,17,0),IF($AE1120=$AE1119,(IF(BO1119&gt;=1,BO1119-COUNTIFS($AE1119:$AE1119,$AC1120,AO1119:AO1119,$AI$2),0)),0)),0)</f>
        <v>0</v>
      </c>
      <c r="BP1120" s="1">
        <f>IFERROR(IF($AE1120&gt;$AE1119,VLOOKUP($AC1120+AP$1,STOCK!$F$10:$AB$209,17,0),IF($AE1120=$AE1119,(IF(BP1119&gt;=1,BP1119-COUNTIFS($AE1119:$AE1119,$AC1120,AP1119:AP1119,$AI$2),0)),0)),0)</f>
        <v>0</v>
      </c>
      <c r="BQ1120" s="1">
        <f>IFERROR(IF($AE1120&gt;$AE1119,VLOOKUP($AC1120+AQ$1,STOCK!$F$10:$AB$209,17,0),IF($AE1120=$AE1119,(IF(BQ1119&gt;=1,BQ1119-COUNTIFS($AE1119:$AE1119,$AC1120,AQ1119:AQ1119,$AI$2),0)),0)),0)</f>
        <v>0</v>
      </c>
      <c r="BR1120" s="1">
        <f>IFERROR(IF($AE1120&gt;$AE1119,VLOOKUP($AC1120+AR$1,STOCK!$F$10:$AB$209,17,0),IF($AE1120=$AE1119,(IF(BR1119&gt;=1,BR1119-COUNTIFS($AE1119:$AE1119,$AC1120,AR1119:AR1119,$AI$2),0)),0)),0)</f>
        <v>0</v>
      </c>
      <c r="BS1120" s="1">
        <f>IFERROR(IF($AE1120&gt;$AE1119,VLOOKUP($AC1120+AS$1,STOCK!$F$10:$AB$209,17,0),IF($AE1120=$AE1119,(IF(BS1119&gt;=1,BS1119-COUNTIFS($AE1119:$AE1119,$AC1120,AS1119:AS1119,$AI$2),0)),0)),0)</f>
        <v>0</v>
      </c>
      <c r="BT1120" s="1">
        <f>IFERROR(IF($AE1120&gt;$AE1119,VLOOKUP($AC1120+AT$1,STOCK!$F$10:$AB$209,17,0),IF($AE1120=$AE1119,(IF(BT1119&gt;=1,BT1119-COUNTIFS($AE1119:$AE1119,$AC1120,AT1119:AT1119,$AI$2),0)),0)),0)</f>
        <v>0</v>
      </c>
      <c r="BU1120" s="1">
        <f>IFERROR(IF($AE1120&gt;$AE1119,VLOOKUP($AC1120+AU$1,STOCK!$F$10:$AB$209,17,0),IF($AE1120=$AE1119,(IF(BU1119&gt;=1,BU1119-COUNTIFS($AE1119:$AE1119,$AC1120,AU1119:AU1119,$AI$2),0)),0)),0)</f>
        <v>0</v>
      </c>
      <c r="BV1120" s="1">
        <f>IFERROR(IF($AE1120&gt;$AE1119,VLOOKUP($AC1120+AV$1,STOCK!$F$10:$AB$209,17,0),IF($AE1120=$AE1119,(IF(BV1119&gt;=1,BV1119-COUNTIFS($AE1119:$AE1119,$AC1120,AV1119:AV1119,$AI$2),0)),0)),0)</f>
        <v>0</v>
      </c>
      <c r="BW1120" s="1">
        <f>IFERROR(IF($AE1120&gt;$AE1119,VLOOKUP($AC1120+AW$1,STOCK!$F$10:$AB$209,17,0),IF($AE1120=$AE1119,(IF(BW1119&gt;=1,BW1119-COUNTIFS($AE1119:$AE1119,$AC1120,AW1119:AW1119,$AI$2),0)),0)),0)</f>
        <v>0</v>
      </c>
      <c r="BX1120" s="1">
        <f>IFERROR(IF($AE1120&gt;$AE1119,VLOOKUP($AC1120+AX$1,STOCK!$F$10:$AB$209,17,0),IF($AE1120=$AE1119,(IF(BX1119&gt;=1,BX1119-COUNTIFS($AE1119:$AE1119,$AC1120,AX1119:AX1119,$AI$2),0)),0)),0)</f>
        <v>0</v>
      </c>
    </row>
    <row r="1121" spans="29:76" x14ac:dyDescent="0.25">
      <c r="AC1121" s="1">
        <f t="shared" si="275"/>
        <v>0</v>
      </c>
      <c r="AD1121" s="1">
        <f>IFERROR(IF(LEN(AK1121)&gt;=1,VLOOKUP(HLOOKUP(AK1121,PROFILE!$K$5:$V$8,4,0),PROFILE!$F$1:$G$3,2,0),0),0)</f>
        <v>0</v>
      </c>
      <c r="AE1121" s="1">
        <f t="shared" si="276"/>
        <v>0</v>
      </c>
      <c r="AF1121" s="1">
        <v>1108</v>
      </c>
      <c r="AI1121" s="1" t="str">
        <f>IFERROR(IF($AH1121&gt;=1,VLOOKUP($AG1121,STUDENT!$O$8:$Z$1507,3,0),""),"")</f>
        <v/>
      </c>
      <c r="AJ1121" s="1" t="str">
        <f>IFERROR(IF($AH1121&gt;=1,VLOOKUP($AG1121,STUDENT!$O$8:$Z$1507,4,0),""),"")</f>
        <v/>
      </c>
      <c r="AK1121" s="1" t="str">
        <f>IFERROR(IF($AH1121&gt;=1,VLOOKUP($AG1121,STUDENT!$O$8:$Z$1507,6,0),""),"")</f>
        <v/>
      </c>
      <c r="AL1121" s="1" t="str">
        <f t="shared" si="277"/>
        <v/>
      </c>
      <c r="AM1121" s="1" t="str">
        <f t="shared" si="278"/>
        <v/>
      </c>
      <c r="AN1121" s="1" t="str">
        <f t="shared" si="279"/>
        <v/>
      </c>
      <c r="AO1121" s="1" t="str">
        <f t="shared" si="280"/>
        <v/>
      </c>
      <c r="AP1121" s="1" t="str">
        <f t="shared" si="281"/>
        <v/>
      </c>
      <c r="AQ1121" s="1" t="str">
        <f t="shared" si="282"/>
        <v/>
      </c>
      <c r="AR1121" s="1" t="str">
        <f t="shared" si="283"/>
        <v/>
      </c>
      <c r="AS1121" s="1" t="str">
        <f t="shared" si="284"/>
        <v/>
      </c>
      <c r="AT1121" s="1" t="str">
        <f t="shared" si="285"/>
        <v/>
      </c>
      <c r="AU1121" s="1" t="str">
        <f t="shared" si="286"/>
        <v/>
      </c>
      <c r="AV1121" s="1" t="str">
        <f t="shared" si="287"/>
        <v/>
      </c>
      <c r="AW1121" s="1" t="str">
        <f t="shared" si="288"/>
        <v/>
      </c>
      <c r="AX1121" s="1" t="str">
        <f t="shared" si="289"/>
        <v/>
      </c>
      <c r="AY1121" s="1">
        <f>IFERROR(IF($AE1121&gt;$AE1120,VLOOKUP($AC1121+AL$1,STOCK!$F$10:$AB$209,16,0),IF($AE1121=$AE1120,(IF(AY1120&gt;=1,AY1120-COUNTIFS($AE1120:$AE1120,$AC1121,AL1120:AL1120,$AI$1),0)),0)),0)</f>
        <v>0</v>
      </c>
      <c r="AZ1121" s="1">
        <f>IFERROR(IF($AE1121&gt;$AE1120,VLOOKUP($AC1121+AM$1,STOCK!$F$10:$AB$209,16,0),IF($AE1121=$AE1120,(IF(AZ1120&gt;=1,AZ1120-COUNTIFS($AE1120:$AE1120,$AC1121,AM1120:AM1120,$AI$1),0)),0)),0)</f>
        <v>0</v>
      </c>
      <c r="BA1121" s="1">
        <f>IFERROR(IF($AE1121&gt;$AE1120,VLOOKUP($AC1121+AN$1,STOCK!$F$10:$AB$209,16,0),IF($AE1121=$AE1120,(IF(BA1120&gt;=1,BA1120-COUNTIFS($AE1120:$AE1120,$AC1121,AN1120:AN1120,$AI$1),0)),0)),0)</f>
        <v>0</v>
      </c>
      <c r="BB1121" s="1">
        <f>IFERROR(IF($AE1121&gt;$AE1120,VLOOKUP($AC1121+AO$1,STOCK!$F$10:$AB$209,16,0),IF($AE1121=$AE1120,(IF(BB1120&gt;=1,BB1120-COUNTIFS($AE1120:$AE1120,$AC1121,AO1120:AO1120,$AI$1),0)),0)),0)</f>
        <v>0</v>
      </c>
      <c r="BC1121" s="1">
        <f>IFERROR(IF($AE1121&gt;$AE1120,VLOOKUP($AC1121+AP$1,STOCK!$F$10:$AB$209,16,0),IF($AE1121=$AE1120,(IF(BC1120&gt;=1,BC1120-COUNTIFS($AE1120:$AE1120,$AC1121,AP1120:AP1120,$AI$1),0)),0)),0)</f>
        <v>0</v>
      </c>
      <c r="BD1121" s="1">
        <f>IFERROR(IF($AE1121&gt;$AE1120,VLOOKUP($AC1121+AQ$1,STOCK!$F$10:$AB$209,16,0),IF($AE1121=$AE1120,(IF(BD1120&gt;=1,BD1120-COUNTIFS($AE1120:$AE1120,$AC1121,AQ1120:AQ1120,$AI$1),0)),0)),0)</f>
        <v>0</v>
      </c>
      <c r="BE1121" s="1">
        <f>IFERROR(IF($AE1121&gt;$AE1120,VLOOKUP($AC1121+AR$1,STOCK!$F$10:$AB$209,16,0),IF($AE1121=$AE1120,(IF(BE1120&gt;=1,BE1120-COUNTIFS($AE1120:$AE1120,$AC1121,AR1120:AR1120,$AI$1),0)),0)),0)</f>
        <v>0</v>
      </c>
      <c r="BF1121" s="1">
        <f>IFERROR(IF($AE1121&gt;$AE1120,VLOOKUP($AC1121+AS$1,STOCK!$F$10:$AB$209,16,0),IF($AE1121=$AE1120,(IF(BF1120&gt;=1,BF1120-COUNTIFS($AE1120:$AE1120,$AC1121,AS1120:AS1120,$AI$1),0)),0)),0)</f>
        <v>0</v>
      </c>
      <c r="BG1121" s="1">
        <f>IFERROR(IF($AE1121&gt;$AE1120,VLOOKUP($AC1121+AT$1,STOCK!$F$10:$AB$209,16,0),IF($AE1121=$AE1120,(IF(BG1120&gt;=1,BG1120-COUNTIFS($AE1120:$AE1120,$AC1121,AT1120:AT1120,$AI$1),0)),0)),0)</f>
        <v>0</v>
      </c>
      <c r="BH1121" s="1">
        <f>IFERROR(IF($AE1121&gt;$AE1120,VLOOKUP($AC1121+AU$1,STOCK!$F$10:$AB$209,16,0),IF($AE1121=$AE1120,(IF(BH1120&gt;=1,BH1120-COUNTIFS($AE1120:$AE1120,$AC1121,AU1120:AU1120,$AI$1),0)),0)),0)</f>
        <v>0</v>
      </c>
      <c r="BI1121" s="1">
        <f>IFERROR(IF($AE1121&gt;$AE1120,VLOOKUP($AC1121+AV$1,STOCK!$F$10:$AB$209,16,0),IF($AE1121=$AE1120,(IF(BI1120&gt;=1,BI1120-COUNTIFS($AE1120:$AE1120,$AC1121,AV1120:AV1120,$AI$1),0)),0)),0)</f>
        <v>0</v>
      </c>
      <c r="BJ1121" s="1">
        <f>IFERROR(IF($AE1121&gt;$AE1120,VLOOKUP($AC1121+AW$1,STOCK!$F$10:$AB$209,16,0),IF($AE1121=$AE1120,(IF(BJ1120&gt;=1,BJ1120-COUNTIFS($AE1120:$AE1120,$AC1121,AW1120:AW1120,$AI$1),0)),0)),0)</f>
        <v>0</v>
      </c>
      <c r="BK1121" s="1">
        <f>IFERROR(IF($AE1121&gt;$AE1120,VLOOKUP($AC1121+AX$1,STOCK!$F$10:$AB$209,16,0),IF($AE1121=$AE1120,(IF(BK1120&gt;=1,BK1120-COUNTIFS($AE1120:$AE1120,$AC1121,AX1120:AX1120,$AI$1),0)),0)),0)</f>
        <v>0</v>
      </c>
      <c r="BL1121" s="1">
        <f>IFERROR(IF($AE1121&gt;$AE1120,VLOOKUP($AC1121+AL$1,STOCK!$F$10:$AB$209,17,0),IF($AE1121=$AE1120,(IF(BL1120&gt;=1,BL1120-COUNTIFS($AE1120:$AE1120,$AC1121,AL1120:AL1120,$AI$2),0)),0)),0)</f>
        <v>0</v>
      </c>
      <c r="BM1121" s="1">
        <f>IFERROR(IF($AE1121&gt;$AE1120,VLOOKUP($AC1121+AM$1,STOCK!$F$10:$AB$209,17,0),IF($AE1121=$AE1120,(IF(BM1120&gt;=1,BM1120-COUNTIFS($AE1120:$AE1120,$AC1121,AM1120:AM1120,$AI$2),0)),0)),0)</f>
        <v>0</v>
      </c>
      <c r="BN1121" s="1">
        <f>IFERROR(IF($AE1121&gt;$AE1120,VLOOKUP($AC1121+AN$1,STOCK!$F$10:$AB$209,17,0),IF($AE1121=$AE1120,(IF(BN1120&gt;=1,BN1120-COUNTIFS($AE1120:$AE1120,$AC1121,AN1120:AN1120,$AI$2),0)),0)),0)</f>
        <v>0</v>
      </c>
      <c r="BO1121" s="1">
        <f>IFERROR(IF($AE1121&gt;$AE1120,VLOOKUP($AC1121+AO$1,STOCK!$F$10:$AB$209,17,0),IF($AE1121=$AE1120,(IF(BO1120&gt;=1,BO1120-COUNTIFS($AE1120:$AE1120,$AC1121,AO1120:AO1120,$AI$2),0)),0)),0)</f>
        <v>0</v>
      </c>
      <c r="BP1121" s="1">
        <f>IFERROR(IF($AE1121&gt;$AE1120,VLOOKUP($AC1121+AP$1,STOCK!$F$10:$AB$209,17,0),IF($AE1121=$AE1120,(IF(BP1120&gt;=1,BP1120-COUNTIFS($AE1120:$AE1120,$AC1121,AP1120:AP1120,$AI$2),0)),0)),0)</f>
        <v>0</v>
      </c>
      <c r="BQ1121" s="1">
        <f>IFERROR(IF($AE1121&gt;$AE1120,VLOOKUP($AC1121+AQ$1,STOCK!$F$10:$AB$209,17,0),IF($AE1121=$AE1120,(IF(BQ1120&gt;=1,BQ1120-COUNTIFS($AE1120:$AE1120,$AC1121,AQ1120:AQ1120,$AI$2),0)),0)),0)</f>
        <v>0</v>
      </c>
      <c r="BR1121" s="1">
        <f>IFERROR(IF($AE1121&gt;$AE1120,VLOOKUP($AC1121+AR$1,STOCK!$F$10:$AB$209,17,0),IF($AE1121=$AE1120,(IF(BR1120&gt;=1,BR1120-COUNTIFS($AE1120:$AE1120,$AC1121,AR1120:AR1120,$AI$2),0)),0)),0)</f>
        <v>0</v>
      </c>
      <c r="BS1121" s="1">
        <f>IFERROR(IF($AE1121&gt;$AE1120,VLOOKUP($AC1121+AS$1,STOCK!$F$10:$AB$209,17,0),IF($AE1121=$AE1120,(IF(BS1120&gt;=1,BS1120-COUNTIFS($AE1120:$AE1120,$AC1121,AS1120:AS1120,$AI$2),0)),0)),0)</f>
        <v>0</v>
      </c>
      <c r="BT1121" s="1">
        <f>IFERROR(IF($AE1121&gt;$AE1120,VLOOKUP($AC1121+AT$1,STOCK!$F$10:$AB$209,17,0),IF($AE1121=$AE1120,(IF(BT1120&gt;=1,BT1120-COUNTIFS($AE1120:$AE1120,$AC1121,AT1120:AT1120,$AI$2),0)),0)),0)</f>
        <v>0</v>
      </c>
      <c r="BU1121" s="1">
        <f>IFERROR(IF($AE1121&gt;$AE1120,VLOOKUP($AC1121+AU$1,STOCK!$F$10:$AB$209,17,0),IF($AE1121=$AE1120,(IF(BU1120&gt;=1,BU1120-COUNTIFS($AE1120:$AE1120,$AC1121,AU1120:AU1120,$AI$2),0)),0)),0)</f>
        <v>0</v>
      </c>
      <c r="BV1121" s="1">
        <f>IFERROR(IF($AE1121&gt;$AE1120,VLOOKUP($AC1121+AV$1,STOCK!$F$10:$AB$209,17,0),IF($AE1121=$AE1120,(IF(BV1120&gt;=1,BV1120-COUNTIFS($AE1120:$AE1120,$AC1121,AV1120:AV1120,$AI$2),0)),0)),0)</f>
        <v>0</v>
      </c>
      <c r="BW1121" s="1">
        <f>IFERROR(IF($AE1121&gt;$AE1120,VLOOKUP($AC1121+AW$1,STOCK!$F$10:$AB$209,17,0),IF($AE1121=$AE1120,(IF(BW1120&gt;=1,BW1120-COUNTIFS($AE1120:$AE1120,$AC1121,AW1120:AW1120,$AI$2),0)),0)),0)</f>
        <v>0</v>
      </c>
      <c r="BX1121" s="1">
        <f>IFERROR(IF($AE1121&gt;$AE1120,VLOOKUP($AC1121+AX$1,STOCK!$F$10:$AB$209,17,0),IF($AE1121=$AE1120,(IF(BX1120&gt;=1,BX1120-COUNTIFS($AE1120:$AE1120,$AC1121,AX1120:AX1120,$AI$2),0)),0)),0)</f>
        <v>0</v>
      </c>
    </row>
    <row r="1122" spans="29:76" x14ac:dyDescent="0.25">
      <c r="AC1122" s="1">
        <f t="shared" si="275"/>
        <v>0</v>
      </c>
      <c r="AD1122" s="1">
        <f>IFERROR(IF(LEN(AK1122)&gt;=1,VLOOKUP(HLOOKUP(AK1122,PROFILE!$K$5:$V$8,4,0),PROFILE!$F$1:$G$3,2,0),0),0)</f>
        <v>0</v>
      </c>
      <c r="AE1122" s="1">
        <f t="shared" si="276"/>
        <v>0</v>
      </c>
      <c r="AF1122" s="1">
        <v>1109</v>
      </c>
      <c r="AI1122" s="1" t="str">
        <f>IFERROR(IF($AH1122&gt;=1,VLOOKUP($AG1122,STUDENT!$O$8:$Z$1507,3,0),""),"")</f>
        <v/>
      </c>
      <c r="AJ1122" s="1" t="str">
        <f>IFERROR(IF($AH1122&gt;=1,VLOOKUP($AG1122,STUDENT!$O$8:$Z$1507,4,0),""),"")</f>
        <v/>
      </c>
      <c r="AK1122" s="1" t="str">
        <f>IFERROR(IF($AH1122&gt;=1,VLOOKUP($AG1122,STUDENT!$O$8:$Z$1507,6,0),""),"")</f>
        <v/>
      </c>
      <c r="AL1122" s="1" t="str">
        <f t="shared" si="277"/>
        <v/>
      </c>
      <c r="AM1122" s="1" t="str">
        <f t="shared" si="278"/>
        <v/>
      </c>
      <c r="AN1122" s="1" t="str">
        <f t="shared" si="279"/>
        <v/>
      </c>
      <c r="AO1122" s="1" t="str">
        <f t="shared" si="280"/>
        <v/>
      </c>
      <c r="AP1122" s="1" t="str">
        <f t="shared" si="281"/>
        <v/>
      </c>
      <c r="AQ1122" s="1" t="str">
        <f t="shared" si="282"/>
        <v/>
      </c>
      <c r="AR1122" s="1" t="str">
        <f t="shared" si="283"/>
        <v/>
      </c>
      <c r="AS1122" s="1" t="str">
        <f t="shared" si="284"/>
        <v/>
      </c>
      <c r="AT1122" s="1" t="str">
        <f t="shared" si="285"/>
        <v/>
      </c>
      <c r="AU1122" s="1" t="str">
        <f t="shared" si="286"/>
        <v/>
      </c>
      <c r="AV1122" s="1" t="str">
        <f t="shared" si="287"/>
        <v/>
      </c>
      <c r="AW1122" s="1" t="str">
        <f t="shared" si="288"/>
        <v/>
      </c>
      <c r="AX1122" s="1" t="str">
        <f t="shared" si="289"/>
        <v/>
      </c>
      <c r="AY1122" s="1">
        <f>IFERROR(IF($AE1122&gt;$AE1121,VLOOKUP($AC1122+AL$1,STOCK!$F$10:$AB$209,16,0),IF($AE1122=$AE1121,(IF(AY1121&gt;=1,AY1121-COUNTIFS($AE1121:$AE1121,$AC1122,AL1121:AL1121,$AI$1),0)),0)),0)</f>
        <v>0</v>
      </c>
      <c r="AZ1122" s="1">
        <f>IFERROR(IF($AE1122&gt;$AE1121,VLOOKUP($AC1122+AM$1,STOCK!$F$10:$AB$209,16,0),IF($AE1122=$AE1121,(IF(AZ1121&gt;=1,AZ1121-COUNTIFS($AE1121:$AE1121,$AC1122,AM1121:AM1121,$AI$1),0)),0)),0)</f>
        <v>0</v>
      </c>
      <c r="BA1122" s="1">
        <f>IFERROR(IF($AE1122&gt;$AE1121,VLOOKUP($AC1122+AN$1,STOCK!$F$10:$AB$209,16,0),IF($AE1122=$AE1121,(IF(BA1121&gt;=1,BA1121-COUNTIFS($AE1121:$AE1121,$AC1122,AN1121:AN1121,$AI$1),0)),0)),0)</f>
        <v>0</v>
      </c>
      <c r="BB1122" s="1">
        <f>IFERROR(IF($AE1122&gt;$AE1121,VLOOKUP($AC1122+AO$1,STOCK!$F$10:$AB$209,16,0),IF($AE1122=$AE1121,(IF(BB1121&gt;=1,BB1121-COUNTIFS($AE1121:$AE1121,$AC1122,AO1121:AO1121,$AI$1),0)),0)),0)</f>
        <v>0</v>
      </c>
      <c r="BC1122" s="1">
        <f>IFERROR(IF($AE1122&gt;$AE1121,VLOOKUP($AC1122+AP$1,STOCK!$F$10:$AB$209,16,0),IF($AE1122=$AE1121,(IF(BC1121&gt;=1,BC1121-COUNTIFS($AE1121:$AE1121,$AC1122,AP1121:AP1121,$AI$1),0)),0)),0)</f>
        <v>0</v>
      </c>
      <c r="BD1122" s="1">
        <f>IFERROR(IF($AE1122&gt;$AE1121,VLOOKUP($AC1122+AQ$1,STOCK!$F$10:$AB$209,16,0),IF($AE1122=$AE1121,(IF(BD1121&gt;=1,BD1121-COUNTIFS($AE1121:$AE1121,$AC1122,AQ1121:AQ1121,$AI$1),0)),0)),0)</f>
        <v>0</v>
      </c>
      <c r="BE1122" s="1">
        <f>IFERROR(IF($AE1122&gt;$AE1121,VLOOKUP($AC1122+AR$1,STOCK!$F$10:$AB$209,16,0),IF($AE1122=$AE1121,(IF(BE1121&gt;=1,BE1121-COUNTIFS($AE1121:$AE1121,$AC1122,AR1121:AR1121,$AI$1),0)),0)),0)</f>
        <v>0</v>
      </c>
      <c r="BF1122" s="1">
        <f>IFERROR(IF($AE1122&gt;$AE1121,VLOOKUP($AC1122+AS$1,STOCK!$F$10:$AB$209,16,0),IF($AE1122=$AE1121,(IF(BF1121&gt;=1,BF1121-COUNTIFS($AE1121:$AE1121,$AC1122,AS1121:AS1121,$AI$1),0)),0)),0)</f>
        <v>0</v>
      </c>
      <c r="BG1122" s="1">
        <f>IFERROR(IF($AE1122&gt;$AE1121,VLOOKUP($AC1122+AT$1,STOCK!$F$10:$AB$209,16,0),IF($AE1122=$AE1121,(IF(BG1121&gt;=1,BG1121-COUNTIFS($AE1121:$AE1121,$AC1122,AT1121:AT1121,$AI$1),0)),0)),0)</f>
        <v>0</v>
      </c>
      <c r="BH1122" s="1">
        <f>IFERROR(IF($AE1122&gt;$AE1121,VLOOKUP($AC1122+AU$1,STOCK!$F$10:$AB$209,16,0),IF($AE1122=$AE1121,(IF(BH1121&gt;=1,BH1121-COUNTIFS($AE1121:$AE1121,$AC1122,AU1121:AU1121,$AI$1),0)),0)),0)</f>
        <v>0</v>
      </c>
      <c r="BI1122" s="1">
        <f>IFERROR(IF($AE1122&gt;$AE1121,VLOOKUP($AC1122+AV$1,STOCK!$F$10:$AB$209,16,0),IF($AE1122=$AE1121,(IF(BI1121&gt;=1,BI1121-COUNTIFS($AE1121:$AE1121,$AC1122,AV1121:AV1121,$AI$1),0)),0)),0)</f>
        <v>0</v>
      </c>
      <c r="BJ1122" s="1">
        <f>IFERROR(IF($AE1122&gt;$AE1121,VLOOKUP($AC1122+AW$1,STOCK!$F$10:$AB$209,16,0),IF($AE1122=$AE1121,(IF(BJ1121&gt;=1,BJ1121-COUNTIFS($AE1121:$AE1121,$AC1122,AW1121:AW1121,$AI$1),0)),0)),0)</f>
        <v>0</v>
      </c>
      <c r="BK1122" s="1">
        <f>IFERROR(IF($AE1122&gt;$AE1121,VLOOKUP($AC1122+AX$1,STOCK!$F$10:$AB$209,16,0),IF($AE1122=$AE1121,(IF(BK1121&gt;=1,BK1121-COUNTIFS($AE1121:$AE1121,$AC1122,AX1121:AX1121,$AI$1),0)),0)),0)</f>
        <v>0</v>
      </c>
      <c r="BL1122" s="1">
        <f>IFERROR(IF($AE1122&gt;$AE1121,VLOOKUP($AC1122+AL$1,STOCK!$F$10:$AB$209,17,0),IF($AE1122=$AE1121,(IF(BL1121&gt;=1,BL1121-COUNTIFS($AE1121:$AE1121,$AC1122,AL1121:AL1121,$AI$2),0)),0)),0)</f>
        <v>0</v>
      </c>
      <c r="BM1122" s="1">
        <f>IFERROR(IF($AE1122&gt;$AE1121,VLOOKUP($AC1122+AM$1,STOCK!$F$10:$AB$209,17,0),IF($AE1122=$AE1121,(IF(BM1121&gt;=1,BM1121-COUNTIFS($AE1121:$AE1121,$AC1122,AM1121:AM1121,$AI$2),0)),0)),0)</f>
        <v>0</v>
      </c>
      <c r="BN1122" s="1">
        <f>IFERROR(IF($AE1122&gt;$AE1121,VLOOKUP($AC1122+AN$1,STOCK!$F$10:$AB$209,17,0),IF($AE1122=$AE1121,(IF(BN1121&gt;=1,BN1121-COUNTIFS($AE1121:$AE1121,$AC1122,AN1121:AN1121,$AI$2),0)),0)),0)</f>
        <v>0</v>
      </c>
      <c r="BO1122" s="1">
        <f>IFERROR(IF($AE1122&gt;$AE1121,VLOOKUP($AC1122+AO$1,STOCK!$F$10:$AB$209,17,0),IF($AE1122=$AE1121,(IF(BO1121&gt;=1,BO1121-COUNTIFS($AE1121:$AE1121,$AC1122,AO1121:AO1121,$AI$2),0)),0)),0)</f>
        <v>0</v>
      </c>
      <c r="BP1122" s="1">
        <f>IFERROR(IF($AE1122&gt;$AE1121,VLOOKUP($AC1122+AP$1,STOCK!$F$10:$AB$209,17,0),IF($AE1122=$AE1121,(IF(BP1121&gt;=1,BP1121-COUNTIFS($AE1121:$AE1121,$AC1122,AP1121:AP1121,$AI$2),0)),0)),0)</f>
        <v>0</v>
      </c>
      <c r="BQ1122" s="1">
        <f>IFERROR(IF($AE1122&gt;$AE1121,VLOOKUP($AC1122+AQ$1,STOCK!$F$10:$AB$209,17,0),IF($AE1122=$AE1121,(IF(BQ1121&gt;=1,BQ1121-COUNTIFS($AE1121:$AE1121,$AC1122,AQ1121:AQ1121,$AI$2),0)),0)),0)</f>
        <v>0</v>
      </c>
      <c r="BR1122" s="1">
        <f>IFERROR(IF($AE1122&gt;$AE1121,VLOOKUP($AC1122+AR$1,STOCK!$F$10:$AB$209,17,0),IF($AE1122=$AE1121,(IF(BR1121&gt;=1,BR1121-COUNTIFS($AE1121:$AE1121,$AC1122,AR1121:AR1121,$AI$2),0)),0)),0)</f>
        <v>0</v>
      </c>
      <c r="BS1122" s="1">
        <f>IFERROR(IF($AE1122&gt;$AE1121,VLOOKUP($AC1122+AS$1,STOCK!$F$10:$AB$209,17,0),IF($AE1122=$AE1121,(IF(BS1121&gt;=1,BS1121-COUNTIFS($AE1121:$AE1121,$AC1122,AS1121:AS1121,$AI$2),0)),0)),0)</f>
        <v>0</v>
      </c>
      <c r="BT1122" s="1">
        <f>IFERROR(IF($AE1122&gt;$AE1121,VLOOKUP($AC1122+AT$1,STOCK!$F$10:$AB$209,17,0),IF($AE1122=$AE1121,(IF(BT1121&gt;=1,BT1121-COUNTIFS($AE1121:$AE1121,$AC1122,AT1121:AT1121,$AI$2),0)),0)),0)</f>
        <v>0</v>
      </c>
      <c r="BU1122" s="1">
        <f>IFERROR(IF($AE1122&gt;$AE1121,VLOOKUP($AC1122+AU$1,STOCK!$F$10:$AB$209,17,0),IF($AE1122=$AE1121,(IF(BU1121&gt;=1,BU1121-COUNTIFS($AE1121:$AE1121,$AC1122,AU1121:AU1121,$AI$2),0)),0)),0)</f>
        <v>0</v>
      </c>
      <c r="BV1122" s="1">
        <f>IFERROR(IF($AE1122&gt;$AE1121,VLOOKUP($AC1122+AV$1,STOCK!$F$10:$AB$209,17,0),IF($AE1122=$AE1121,(IF(BV1121&gt;=1,BV1121-COUNTIFS($AE1121:$AE1121,$AC1122,AV1121:AV1121,$AI$2),0)),0)),0)</f>
        <v>0</v>
      </c>
      <c r="BW1122" s="1">
        <f>IFERROR(IF($AE1122&gt;$AE1121,VLOOKUP($AC1122+AW$1,STOCK!$F$10:$AB$209,17,0),IF($AE1122=$AE1121,(IF(BW1121&gt;=1,BW1121-COUNTIFS($AE1121:$AE1121,$AC1122,AW1121:AW1121,$AI$2),0)),0)),0)</f>
        <v>0</v>
      </c>
      <c r="BX1122" s="1">
        <f>IFERROR(IF($AE1122&gt;$AE1121,VLOOKUP($AC1122+AX$1,STOCK!$F$10:$AB$209,17,0),IF($AE1122=$AE1121,(IF(BX1121&gt;=1,BX1121-COUNTIFS($AE1121:$AE1121,$AC1122,AX1121:AX1121,$AI$2),0)),0)),0)</f>
        <v>0</v>
      </c>
    </row>
    <row r="1123" spans="29:76" x14ac:dyDescent="0.25">
      <c r="AC1123" s="1">
        <f t="shared" si="275"/>
        <v>0</v>
      </c>
      <c r="AD1123" s="1">
        <f>IFERROR(IF(LEN(AK1123)&gt;=1,VLOOKUP(HLOOKUP(AK1123,PROFILE!$K$5:$V$8,4,0),PROFILE!$F$1:$G$3,2,0),0),0)</f>
        <v>0</v>
      </c>
      <c r="AE1123" s="1">
        <f t="shared" si="276"/>
        <v>0</v>
      </c>
      <c r="AF1123" s="1">
        <v>1110</v>
      </c>
      <c r="AI1123" s="1" t="str">
        <f>IFERROR(IF($AH1123&gt;=1,VLOOKUP($AG1123,STUDENT!$O$8:$Z$1507,3,0),""),"")</f>
        <v/>
      </c>
      <c r="AJ1123" s="1" t="str">
        <f>IFERROR(IF($AH1123&gt;=1,VLOOKUP($AG1123,STUDENT!$O$8:$Z$1507,4,0),""),"")</f>
        <v/>
      </c>
      <c r="AK1123" s="1" t="str">
        <f>IFERROR(IF($AH1123&gt;=1,VLOOKUP($AG1123,STUDENT!$O$8:$Z$1507,6,0),""),"")</f>
        <v/>
      </c>
      <c r="AL1123" s="1" t="str">
        <f t="shared" si="277"/>
        <v/>
      </c>
      <c r="AM1123" s="1" t="str">
        <f t="shared" si="278"/>
        <v/>
      </c>
      <c r="AN1123" s="1" t="str">
        <f t="shared" si="279"/>
        <v/>
      </c>
      <c r="AO1123" s="1" t="str">
        <f t="shared" si="280"/>
        <v/>
      </c>
      <c r="AP1123" s="1" t="str">
        <f t="shared" si="281"/>
        <v/>
      </c>
      <c r="AQ1123" s="1" t="str">
        <f t="shared" si="282"/>
        <v/>
      </c>
      <c r="AR1123" s="1" t="str">
        <f t="shared" si="283"/>
        <v/>
      </c>
      <c r="AS1123" s="1" t="str">
        <f t="shared" si="284"/>
        <v/>
      </c>
      <c r="AT1123" s="1" t="str">
        <f t="shared" si="285"/>
        <v/>
      </c>
      <c r="AU1123" s="1" t="str">
        <f t="shared" si="286"/>
        <v/>
      </c>
      <c r="AV1123" s="1" t="str">
        <f t="shared" si="287"/>
        <v/>
      </c>
      <c r="AW1123" s="1" t="str">
        <f t="shared" si="288"/>
        <v/>
      </c>
      <c r="AX1123" s="1" t="str">
        <f t="shared" si="289"/>
        <v/>
      </c>
      <c r="AY1123" s="1">
        <f>IFERROR(IF($AE1123&gt;$AE1122,VLOOKUP($AC1123+AL$1,STOCK!$F$10:$AB$209,16,0),IF($AE1123=$AE1122,(IF(AY1122&gt;=1,AY1122-COUNTIFS($AE1122:$AE1122,$AC1123,AL1122:AL1122,$AI$1),0)),0)),0)</f>
        <v>0</v>
      </c>
      <c r="AZ1123" s="1">
        <f>IFERROR(IF($AE1123&gt;$AE1122,VLOOKUP($AC1123+AM$1,STOCK!$F$10:$AB$209,16,0),IF($AE1123=$AE1122,(IF(AZ1122&gt;=1,AZ1122-COUNTIFS($AE1122:$AE1122,$AC1123,AM1122:AM1122,$AI$1),0)),0)),0)</f>
        <v>0</v>
      </c>
      <c r="BA1123" s="1">
        <f>IFERROR(IF($AE1123&gt;$AE1122,VLOOKUP($AC1123+AN$1,STOCK!$F$10:$AB$209,16,0),IF($AE1123=$AE1122,(IF(BA1122&gt;=1,BA1122-COUNTIFS($AE1122:$AE1122,$AC1123,AN1122:AN1122,$AI$1),0)),0)),0)</f>
        <v>0</v>
      </c>
      <c r="BB1123" s="1">
        <f>IFERROR(IF($AE1123&gt;$AE1122,VLOOKUP($AC1123+AO$1,STOCK!$F$10:$AB$209,16,0),IF($AE1123=$AE1122,(IF(BB1122&gt;=1,BB1122-COUNTIFS($AE1122:$AE1122,$AC1123,AO1122:AO1122,$AI$1),0)),0)),0)</f>
        <v>0</v>
      </c>
      <c r="BC1123" s="1">
        <f>IFERROR(IF($AE1123&gt;$AE1122,VLOOKUP($AC1123+AP$1,STOCK!$F$10:$AB$209,16,0),IF($AE1123=$AE1122,(IF(BC1122&gt;=1,BC1122-COUNTIFS($AE1122:$AE1122,$AC1123,AP1122:AP1122,$AI$1),0)),0)),0)</f>
        <v>0</v>
      </c>
      <c r="BD1123" s="1">
        <f>IFERROR(IF($AE1123&gt;$AE1122,VLOOKUP($AC1123+AQ$1,STOCK!$F$10:$AB$209,16,0),IF($AE1123=$AE1122,(IF(BD1122&gt;=1,BD1122-COUNTIFS($AE1122:$AE1122,$AC1123,AQ1122:AQ1122,$AI$1),0)),0)),0)</f>
        <v>0</v>
      </c>
      <c r="BE1123" s="1">
        <f>IFERROR(IF($AE1123&gt;$AE1122,VLOOKUP($AC1123+AR$1,STOCK!$F$10:$AB$209,16,0),IF($AE1123=$AE1122,(IF(BE1122&gt;=1,BE1122-COUNTIFS($AE1122:$AE1122,$AC1123,AR1122:AR1122,$AI$1),0)),0)),0)</f>
        <v>0</v>
      </c>
      <c r="BF1123" s="1">
        <f>IFERROR(IF($AE1123&gt;$AE1122,VLOOKUP($AC1123+AS$1,STOCK!$F$10:$AB$209,16,0),IF($AE1123=$AE1122,(IF(BF1122&gt;=1,BF1122-COUNTIFS($AE1122:$AE1122,$AC1123,AS1122:AS1122,$AI$1),0)),0)),0)</f>
        <v>0</v>
      </c>
      <c r="BG1123" s="1">
        <f>IFERROR(IF($AE1123&gt;$AE1122,VLOOKUP($AC1123+AT$1,STOCK!$F$10:$AB$209,16,0),IF($AE1123=$AE1122,(IF(BG1122&gt;=1,BG1122-COUNTIFS($AE1122:$AE1122,$AC1123,AT1122:AT1122,$AI$1),0)),0)),0)</f>
        <v>0</v>
      </c>
      <c r="BH1123" s="1">
        <f>IFERROR(IF($AE1123&gt;$AE1122,VLOOKUP($AC1123+AU$1,STOCK!$F$10:$AB$209,16,0),IF($AE1123=$AE1122,(IF(BH1122&gt;=1,BH1122-COUNTIFS($AE1122:$AE1122,$AC1123,AU1122:AU1122,$AI$1),0)),0)),0)</f>
        <v>0</v>
      </c>
      <c r="BI1123" s="1">
        <f>IFERROR(IF($AE1123&gt;$AE1122,VLOOKUP($AC1123+AV$1,STOCK!$F$10:$AB$209,16,0),IF($AE1123=$AE1122,(IF(BI1122&gt;=1,BI1122-COUNTIFS($AE1122:$AE1122,$AC1123,AV1122:AV1122,$AI$1),0)),0)),0)</f>
        <v>0</v>
      </c>
      <c r="BJ1123" s="1">
        <f>IFERROR(IF($AE1123&gt;$AE1122,VLOOKUP($AC1123+AW$1,STOCK!$F$10:$AB$209,16,0),IF($AE1123=$AE1122,(IF(BJ1122&gt;=1,BJ1122-COUNTIFS($AE1122:$AE1122,$AC1123,AW1122:AW1122,$AI$1),0)),0)),0)</f>
        <v>0</v>
      </c>
      <c r="BK1123" s="1">
        <f>IFERROR(IF($AE1123&gt;$AE1122,VLOOKUP($AC1123+AX$1,STOCK!$F$10:$AB$209,16,0),IF($AE1123=$AE1122,(IF(BK1122&gt;=1,BK1122-COUNTIFS($AE1122:$AE1122,$AC1123,AX1122:AX1122,$AI$1),0)),0)),0)</f>
        <v>0</v>
      </c>
      <c r="BL1123" s="1">
        <f>IFERROR(IF($AE1123&gt;$AE1122,VLOOKUP($AC1123+AL$1,STOCK!$F$10:$AB$209,17,0),IF($AE1123=$AE1122,(IF(BL1122&gt;=1,BL1122-COUNTIFS($AE1122:$AE1122,$AC1123,AL1122:AL1122,$AI$2),0)),0)),0)</f>
        <v>0</v>
      </c>
      <c r="BM1123" s="1">
        <f>IFERROR(IF($AE1123&gt;$AE1122,VLOOKUP($AC1123+AM$1,STOCK!$F$10:$AB$209,17,0),IF($AE1123=$AE1122,(IF(BM1122&gt;=1,BM1122-COUNTIFS($AE1122:$AE1122,$AC1123,AM1122:AM1122,$AI$2),0)),0)),0)</f>
        <v>0</v>
      </c>
      <c r="BN1123" s="1">
        <f>IFERROR(IF($AE1123&gt;$AE1122,VLOOKUP($AC1123+AN$1,STOCK!$F$10:$AB$209,17,0),IF($AE1123=$AE1122,(IF(BN1122&gt;=1,BN1122-COUNTIFS($AE1122:$AE1122,$AC1123,AN1122:AN1122,$AI$2),0)),0)),0)</f>
        <v>0</v>
      </c>
      <c r="BO1123" s="1">
        <f>IFERROR(IF($AE1123&gt;$AE1122,VLOOKUP($AC1123+AO$1,STOCK!$F$10:$AB$209,17,0),IF($AE1123=$AE1122,(IF(BO1122&gt;=1,BO1122-COUNTIFS($AE1122:$AE1122,$AC1123,AO1122:AO1122,$AI$2),0)),0)),0)</f>
        <v>0</v>
      </c>
      <c r="BP1123" s="1">
        <f>IFERROR(IF($AE1123&gt;$AE1122,VLOOKUP($AC1123+AP$1,STOCK!$F$10:$AB$209,17,0),IF($AE1123=$AE1122,(IF(BP1122&gt;=1,BP1122-COUNTIFS($AE1122:$AE1122,$AC1123,AP1122:AP1122,$AI$2),0)),0)),0)</f>
        <v>0</v>
      </c>
      <c r="BQ1123" s="1">
        <f>IFERROR(IF($AE1123&gt;$AE1122,VLOOKUP($AC1123+AQ$1,STOCK!$F$10:$AB$209,17,0),IF($AE1123=$AE1122,(IF(BQ1122&gt;=1,BQ1122-COUNTIFS($AE1122:$AE1122,$AC1123,AQ1122:AQ1122,$AI$2),0)),0)),0)</f>
        <v>0</v>
      </c>
      <c r="BR1123" s="1">
        <f>IFERROR(IF($AE1123&gt;$AE1122,VLOOKUP($AC1123+AR$1,STOCK!$F$10:$AB$209,17,0),IF($AE1123=$AE1122,(IF(BR1122&gt;=1,BR1122-COUNTIFS($AE1122:$AE1122,$AC1123,AR1122:AR1122,$AI$2),0)),0)),0)</f>
        <v>0</v>
      </c>
      <c r="BS1123" s="1">
        <f>IFERROR(IF($AE1123&gt;$AE1122,VLOOKUP($AC1123+AS$1,STOCK!$F$10:$AB$209,17,0),IF($AE1123=$AE1122,(IF(BS1122&gt;=1,BS1122-COUNTIFS($AE1122:$AE1122,$AC1123,AS1122:AS1122,$AI$2),0)),0)),0)</f>
        <v>0</v>
      </c>
      <c r="BT1123" s="1">
        <f>IFERROR(IF($AE1123&gt;$AE1122,VLOOKUP($AC1123+AT$1,STOCK!$F$10:$AB$209,17,0),IF($AE1123=$AE1122,(IF(BT1122&gt;=1,BT1122-COUNTIFS($AE1122:$AE1122,$AC1123,AT1122:AT1122,$AI$2),0)),0)),0)</f>
        <v>0</v>
      </c>
      <c r="BU1123" s="1">
        <f>IFERROR(IF($AE1123&gt;$AE1122,VLOOKUP($AC1123+AU$1,STOCK!$F$10:$AB$209,17,0),IF($AE1123=$AE1122,(IF(BU1122&gt;=1,BU1122-COUNTIFS($AE1122:$AE1122,$AC1123,AU1122:AU1122,$AI$2),0)),0)),0)</f>
        <v>0</v>
      </c>
      <c r="BV1123" s="1">
        <f>IFERROR(IF($AE1123&gt;$AE1122,VLOOKUP($AC1123+AV$1,STOCK!$F$10:$AB$209,17,0),IF($AE1123=$AE1122,(IF(BV1122&gt;=1,BV1122-COUNTIFS($AE1122:$AE1122,$AC1123,AV1122:AV1122,$AI$2),0)),0)),0)</f>
        <v>0</v>
      </c>
      <c r="BW1123" s="1">
        <f>IFERROR(IF($AE1123&gt;$AE1122,VLOOKUP($AC1123+AW$1,STOCK!$F$10:$AB$209,17,0),IF($AE1123=$AE1122,(IF(BW1122&gt;=1,BW1122-COUNTIFS($AE1122:$AE1122,$AC1123,AW1122:AW1122,$AI$2),0)),0)),0)</f>
        <v>0</v>
      </c>
      <c r="BX1123" s="1">
        <f>IFERROR(IF($AE1123&gt;$AE1122,VLOOKUP($AC1123+AX$1,STOCK!$F$10:$AB$209,17,0),IF($AE1123=$AE1122,(IF(BX1122&gt;=1,BX1122-COUNTIFS($AE1122:$AE1122,$AC1123,AX1122:AX1122,$AI$2),0)),0)),0)</f>
        <v>0</v>
      </c>
    </row>
    <row r="1124" spans="29:76" x14ac:dyDescent="0.25">
      <c r="AC1124" s="1">
        <f t="shared" si="275"/>
        <v>0</v>
      </c>
      <c r="AD1124" s="1">
        <f>IFERROR(IF(LEN(AK1124)&gt;=1,VLOOKUP(HLOOKUP(AK1124,PROFILE!$K$5:$V$8,4,0),PROFILE!$F$1:$G$3,2,0),0),0)</f>
        <v>0</v>
      </c>
      <c r="AE1124" s="1">
        <f t="shared" si="276"/>
        <v>0</v>
      </c>
      <c r="AF1124" s="1">
        <v>1111</v>
      </c>
      <c r="AI1124" s="1" t="str">
        <f>IFERROR(IF($AH1124&gt;=1,VLOOKUP($AG1124,STUDENT!$O$8:$Z$1507,3,0),""),"")</f>
        <v/>
      </c>
      <c r="AJ1124" s="1" t="str">
        <f>IFERROR(IF($AH1124&gt;=1,VLOOKUP($AG1124,STUDENT!$O$8:$Z$1507,4,0),""),"")</f>
        <v/>
      </c>
      <c r="AK1124" s="1" t="str">
        <f>IFERROR(IF($AH1124&gt;=1,VLOOKUP($AG1124,STUDENT!$O$8:$Z$1507,6,0),""),"")</f>
        <v/>
      </c>
      <c r="AL1124" s="1" t="str">
        <f t="shared" si="277"/>
        <v/>
      </c>
      <c r="AM1124" s="1" t="str">
        <f t="shared" si="278"/>
        <v/>
      </c>
      <c r="AN1124" s="1" t="str">
        <f t="shared" si="279"/>
        <v/>
      </c>
      <c r="AO1124" s="1" t="str">
        <f t="shared" si="280"/>
        <v/>
      </c>
      <c r="AP1124" s="1" t="str">
        <f t="shared" si="281"/>
        <v/>
      </c>
      <c r="AQ1124" s="1" t="str">
        <f t="shared" si="282"/>
        <v/>
      </c>
      <c r="AR1124" s="1" t="str">
        <f t="shared" si="283"/>
        <v/>
      </c>
      <c r="AS1124" s="1" t="str">
        <f t="shared" si="284"/>
        <v/>
      </c>
      <c r="AT1124" s="1" t="str">
        <f t="shared" si="285"/>
        <v/>
      </c>
      <c r="AU1124" s="1" t="str">
        <f t="shared" si="286"/>
        <v/>
      </c>
      <c r="AV1124" s="1" t="str">
        <f t="shared" si="287"/>
        <v/>
      </c>
      <c r="AW1124" s="1" t="str">
        <f t="shared" si="288"/>
        <v/>
      </c>
      <c r="AX1124" s="1" t="str">
        <f t="shared" si="289"/>
        <v/>
      </c>
      <c r="AY1124" s="1">
        <f>IFERROR(IF($AE1124&gt;$AE1123,VLOOKUP($AC1124+AL$1,STOCK!$F$10:$AB$209,16,0),IF($AE1124=$AE1123,(IF(AY1123&gt;=1,AY1123-COUNTIFS($AE1123:$AE1123,$AC1124,AL1123:AL1123,$AI$1),0)),0)),0)</f>
        <v>0</v>
      </c>
      <c r="AZ1124" s="1">
        <f>IFERROR(IF($AE1124&gt;$AE1123,VLOOKUP($AC1124+AM$1,STOCK!$F$10:$AB$209,16,0),IF($AE1124=$AE1123,(IF(AZ1123&gt;=1,AZ1123-COUNTIFS($AE1123:$AE1123,$AC1124,AM1123:AM1123,$AI$1),0)),0)),0)</f>
        <v>0</v>
      </c>
      <c r="BA1124" s="1">
        <f>IFERROR(IF($AE1124&gt;$AE1123,VLOOKUP($AC1124+AN$1,STOCK!$F$10:$AB$209,16,0),IF($AE1124=$AE1123,(IF(BA1123&gt;=1,BA1123-COUNTIFS($AE1123:$AE1123,$AC1124,AN1123:AN1123,$AI$1),0)),0)),0)</f>
        <v>0</v>
      </c>
      <c r="BB1124" s="1">
        <f>IFERROR(IF($AE1124&gt;$AE1123,VLOOKUP($AC1124+AO$1,STOCK!$F$10:$AB$209,16,0),IF($AE1124=$AE1123,(IF(BB1123&gt;=1,BB1123-COUNTIFS($AE1123:$AE1123,$AC1124,AO1123:AO1123,$AI$1),0)),0)),0)</f>
        <v>0</v>
      </c>
      <c r="BC1124" s="1">
        <f>IFERROR(IF($AE1124&gt;$AE1123,VLOOKUP($AC1124+AP$1,STOCK!$F$10:$AB$209,16,0),IF($AE1124=$AE1123,(IF(BC1123&gt;=1,BC1123-COUNTIFS($AE1123:$AE1123,$AC1124,AP1123:AP1123,$AI$1),0)),0)),0)</f>
        <v>0</v>
      </c>
      <c r="BD1124" s="1">
        <f>IFERROR(IF($AE1124&gt;$AE1123,VLOOKUP($AC1124+AQ$1,STOCK!$F$10:$AB$209,16,0),IF($AE1124=$AE1123,(IF(BD1123&gt;=1,BD1123-COUNTIFS($AE1123:$AE1123,$AC1124,AQ1123:AQ1123,$AI$1),0)),0)),0)</f>
        <v>0</v>
      </c>
      <c r="BE1124" s="1">
        <f>IFERROR(IF($AE1124&gt;$AE1123,VLOOKUP($AC1124+AR$1,STOCK!$F$10:$AB$209,16,0),IF($AE1124=$AE1123,(IF(BE1123&gt;=1,BE1123-COUNTIFS($AE1123:$AE1123,$AC1124,AR1123:AR1123,$AI$1),0)),0)),0)</f>
        <v>0</v>
      </c>
      <c r="BF1124" s="1">
        <f>IFERROR(IF($AE1124&gt;$AE1123,VLOOKUP($AC1124+AS$1,STOCK!$F$10:$AB$209,16,0),IF($AE1124=$AE1123,(IF(BF1123&gt;=1,BF1123-COUNTIFS($AE1123:$AE1123,$AC1124,AS1123:AS1123,$AI$1),0)),0)),0)</f>
        <v>0</v>
      </c>
      <c r="BG1124" s="1">
        <f>IFERROR(IF($AE1124&gt;$AE1123,VLOOKUP($AC1124+AT$1,STOCK!$F$10:$AB$209,16,0),IF($AE1124=$AE1123,(IF(BG1123&gt;=1,BG1123-COUNTIFS($AE1123:$AE1123,$AC1124,AT1123:AT1123,$AI$1),0)),0)),0)</f>
        <v>0</v>
      </c>
      <c r="BH1124" s="1">
        <f>IFERROR(IF($AE1124&gt;$AE1123,VLOOKUP($AC1124+AU$1,STOCK!$F$10:$AB$209,16,0),IF($AE1124=$AE1123,(IF(BH1123&gt;=1,BH1123-COUNTIFS($AE1123:$AE1123,$AC1124,AU1123:AU1123,$AI$1),0)),0)),0)</f>
        <v>0</v>
      </c>
      <c r="BI1124" s="1">
        <f>IFERROR(IF($AE1124&gt;$AE1123,VLOOKUP($AC1124+AV$1,STOCK!$F$10:$AB$209,16,0),IF($AE1124=$AE1123,(IF(BI1123&gt;=1,BI1123-COUNTIFS($AE1123:$AE1123,$AC1124,AV1123:AV1123,$AI$1),0)),0)),0)</f>
        <v>0</v>
      </c>
      <c r="BJ1124" s="1">
        <f>IFERROR(IF($AE1124&gt;$AE1123,VLOOKUP($AC1124+AW$1,STOCK!$F$10:$AB$209,16,0),IF($AE1124=$AE1123,(IF(BJ1123&gt;=1,BJ1123-COUNTIFS($AE1123:$AE1123,$AC1124,AW1123:AW1123,$AI$1),0)),0)),0)</f>
        <v>0</v>
      </c>
      <c r="BK1124" s="1">
        <f>IFERROR(IF($AE1124&gt;$AE1123,VLOOKUP($AC1124+AX$1,STOCK!$F$10:$AB$209,16,0),IF($AE1124=$AE1123,(IF(BK1123&gt;=1,BK1123-COUNTIFS($AE1123:$AE1123,$AC1124,AX1123:AX1123,$AI$1),0)),0)),0)</f>
        <v>0</v>
      </c>
      <c r="BL1124" s="1">
        <f>IFERROR(IF($AE1124&gt;$AE1123,VLOOKUP($AC1124+AL$1,STOCK!$F$10:$AB$209,17,0),IF($AE1124=$AE1123,(IF(BL1123&gt;=1,BL1123-COUNTIFS($AE1123:$AE1123,$AC1124,AL1123:AL1123,$AI$2),0)),0)),0)</f>
        <v>0</v>
      </c>
      <c r="BM1124" s="1">
        <f>IFERROR(IF($AE1124&gt;$AE1123,VLOOKUP($AC1124+AM$1,STOCK!$F$10:$AB$209,17,0),IF($AE1124=$AE1123,(IF(BM1123&gt;=1,BM1123-COUNTIFS($AE1123:$AE1123,$AC1124,AM1123:AM1123,$AI$2),0)),0)),0)</f>
        <v>0</v>
      </c>
      <c r="BN1124" s="1">
        <f>IFERROR(IF($AE1124&gt;$AE1123,VLOOKUP($AC1124+AN$1,STOCK!$F$10:$AB$209,17,0),IF($AE1124=$AE1123,(IF(BN1123&gt;=1,BN1123-COUNTIFS($AE1123:$AE1123,$AC1124,AN1123:AN1123,$AI$2),0)),0)),0)</f>
        <v>0</v>
      </c>
      <c r="BO1124" s="1">
        <f>IFERROR(IF($AE1124&gt;$AE1123,VLOOKUP($AC1124+AO$1,STOCK!$F$10:$AB$209,17,0),IF($AE1124=$AE1123,(IF(BO1123&gt;=1,BO1123-COUNTIFS($AE1123:$AE1123,$AC1124,AO1123:AO1123,$AI$2),0)),0)),0)</f>
        <v>0</v>
      </c>
      <c r="BP1124" s="1">
        <f>IFERROR(IF($AE1124&gt;$AE1123,VLOOKUP($AC1124+AP$1,STOCK!$F$10:$AB$209,17,0),IF($AE1124=$AE1123,(IF(BP1123&gt;=1,BP1123-COUNTIFS($AE1123:$AE1123,$AC1124,AP1123:AP1123,$AI$2),0)),0)),0)</f>
        <v>0</v>
      </c>
      <c r="BQ1124" s="1">
        <f>IFERROR(IF($AE1124&gt;$AE1123,VLOOKUP($AC1124+AQ$1,STOCK!$F$10:$AB$209,17,0),IF($AE1124=$AE1123,(IF(BQ1123&gt;=1,BQ1123-COUNTIFS($AE1123:$AE1123,$AC1124,AQ1123:AQ1123,$AI$2),0)),0)),0)</f>
        <v>0</v>
      </c>
      <c r="BR1124" s="1">
        <f>IFERROR(IF($AE1124&gt;$AE1123,VLOOKUP($AC1124+AR$1,STOCK!$F$10:$AB$209,17,0),IF($AE1124=$AE1123,(IF(BR1123&gt;=1,BR1123-COUNTIFS($AE1123:$AE1123,$AC1124,AR1123:AR1123,$AI$2),0)),0)),0)</f>
        <v>0</v>
      </c>
      <c r="BS1124" s="1">
        <f>IFERROR(IF($AE1124&gt;$AE1123,VLOOKUP($AC1124+AS$1,STOCK!$F$10:$AB$209,17,0),IF($AE1124=$AE1123,(IF(BS1123&gt;=1,BS1123-COUNTIFS($AE1123:$AE1123,$AC1124,AS1123:AS1123,$AI$2),0)),0)),0)</f>
        <v>0</v>
      </c>
      <c r="BT1124" s="1">
        <f>IFERROR(IF($AE1124&gt;$AE1123,VLOOKUP($AC1124+AT$1,STOCK!$F$10:$AB$209,17,0),IF($AE1124=$AE1123,(IF(BT1123&gt;=1,BT1123-COUNTIFS($AE1123:$AE1123,$AC1124,AT1123:AT1123,$AI$2),0)),0)),0)</f>
        <v>0</v>
      </c>
      <c r="BU1124" s="1">
        <f>IFERROR(IF($AE1124&gt;$AE1123,VLOOKUP($AC1124+AU$1,STOCK!$F$10:$AB$209,17,0),IF($AE1124=$AE1123,(IF(BU1123&gt;=1,BU1123-COUNTIFS($AE1123:$AE1123,$AC1124,AU1123:AU1123,$AI$2),0)),0)),0)</f>
        <v>0</v>
      </c>
      <c r="BV1124" s="1">
        <f>IFERROR(IF($AE1124&gt;$AE1123,VLOOKUP($AC1124+AV$1,STOCK!$F$10:$AB$209,17,0),IF($AE1124=$AE1123,(IF(BV1123&gt;=1,BV1123-COUNTIFS($AE1123:$AE1123,$AC1124,AV1123:AV1123,$AI$2),0)),0)),0)</f>
        <v>0</v>
      </c>
      <c r="BW1124" s="1">
        <f>IFERROR(IF($AE1124&gt;$AE1123,VLOOKUP($AC1124+AW$1,STOCK!$F$10:$AB$209,17,0),IF($AE1124=$AE1123,(IF(BW1123&gt;=1,BW1123-COUNTIFS($AE1123:$AE1123,$AC1124,AW1123:AW1123,$AI$2),0)),0)),0)</f>
        <v>0</v>
      </c>
      <c r="BX1124" s="1">
        <f>IFERROR(IF($AE1124&gt;$AE1123,VLOOKUP($AC1124+AX$1,STOCK!$F$10:$AB$209,17,0),IF($AE1124=$AE1123,(IF(BX1123&gt;=1,BX1123-COUNTIFS($AE1123:$AE1123,$AC1124,AX1123:AX1123,$AI$2),0)),0)),0)</f>
        <v>0</v>
      </c>
    </row>
    <row r="1125" spans="29:76" x14ac:dyDescent="0.25">
      <c r="AC1125" s="1">
        <f t="shared" si="275"/>
        <v>0</v>
      </c>
      <c r="AD1125" s="1">
        <f>IFERROR(IF(LEN(AK1125)&gt;=1,VLOOKUP(HLOOKUP(AK1125,PROFILE!$K$5:$V$8,4,0),PROFILE!$F$1:$G$3,2,0),0),0)</f>
        <v>0</v>
      </c>
      <c r="AE1125" s="1">
        <f t="shared" si="276"/>
        <v>0</v>
      </c>
      <c r="AF1125" s="1">
        <v>1112</v>
      </c>
      <c r="AI1125" s="1" t="str">
        <f>IFERROR(IF($AH1125&gt;=1,VLOOKUP($AG1125,STUDENT!$O$8:$Z$1507,3,0),""),"")</f>
        <v/>
      </c>
      <c r="AJ1125" s="1" t="str">
        <f>IFERROR(IF($AH1125&gt;=1,VLOOKUP($AG1125,STUDENT!$O$8:$Z$1507,4,0),""),"")</f>
        <v/>
      </c>
      <c r="AK1125" s="1" t="str">
        <f>IFERROR(IF($AH1125&gt;=1,VLOOKUP($AG1125,STUDENT!$O$8:$Z$1507,6,0),""),"")</f>
        <v/>
      </c>
      <c r="AL1125" s="1" t="str">
        <f t="shared" si="277"/>
        <v/>
      </c>
      <c r="AM1125" s="1" t="str">
        <f t="shared" si="278"/>
        <v/>
      </c>
      <c r="AN1125" s="1" t="str">
        <f t="shared" si="279"/>
        <v/>
      </c>
      <c r="AO1125" s="1" t="str">
        <f t="shared" si="280"/>
        <v/>
      </c>
      <c r="AP1125" s="1" t="str">
        <f t="shared" si="281"/>
        <v/>
      </c>
      <c r="AQ1125" s="1" t="str">
        <f t="shared" si="282"/>
        <v/>
      </c>
      <c r="AR1125" s="1" t="str">
        <f t="shared" si="283"/>
        <v/>
      </c>
      <c r="AS1125" s="1" t="str">
        <f t="shared" si="284"/>
        <v/>
      </c>
      <c r="AT1125" s="1" t="str">
        <f t="shared" si="285"/>
        <v/>
      </c>
      <c r="AU1125" s="1" t="str">
        <f t="shared" si="286"/>
        <v/>
      </c>
      <c r="AV1125" s="1" t="str">
        <f t="shared" si="287"/>
        <v/>
      </c>
      <c r="AW1125" s="1" t="str">
        <f t="shared" si="288"/>
        <v/>
      </c>
      <c r="AX1125" s="1" t="str">
        <f t="shared" si="289"/>
        <v/>
      </c>
      <c r="AY1125" s="1">
        <f>IFERROR(IF($AE1125&gt;$AE1124,VLOOKUP($AC1125+AL$1,STOCK!$F$10:$AB$209,16,0),IF($AE1125=$AE1124,(IF(AY1124&gt;=1,AY1124-COUNTIFS($AE1124:$AE1124,$AC1125,AL1124:AL1124,$AI$1),0)),0)),0)</f>
        <v>0</v>
      </c>
      <c r="AZ1125" s="1">
        <f>IFERROR(IF($AE1125&gt;$AE1124,VLOOKUP($AC1125+AM$1,STOCK!$F$10:$AB$209,16,0),IF($AE1125=$AE1124,(IF(AZ1124&gt;=1,AZ1124-COUNTIFS($AE1124:$AE1124,$AC1125,AM1124:AM1124,$AI$1),0)),0)),0)</f>
        <v>0</v>
      </c>
      <c r="BA1125" s="1">
        <f>IFERROR(IF($AE1125&gt;$AE1124,VLOOKUP($AC1125+AN$1,STOCK!$F$10:$AB$209,16,0),IF($AE1125=$AE1124,(IF(BA1124&gt;=1,BA1124-COUNTIFS($AE1124:$AE1124,$AC1125,AN1124:AN1124,$AI$1),0)),0)),0)</f>
        <v>0</v>
      </c>
      <c r="BB1125" s="1">
        <f>IFERROR(IF($AE1125&gt;$AE1124,VLOOKUP($AC1125+AO$1,STOCK!$F$10:$AB$209,16,0),IF($AE1125=$AE1124,(IF(BB1124&gt;=1,BB1124-COUNTIFS($AE1124:$AE1124,$AC1125,AO1124:AO1124,$AI$1),0)),0)),0)</f>
        <v>0</v>
      </c>
      <c r="BC1125" s="1">
        <f>IFERROR(IF($AE1125&gt;$AE1124,VLOOKUP($AC1125+AP$1,STOCK!$F$10:$AB$209,16,0),IF($AE1125=$AE1124,(IF(BC1124&gt;=1,BC1124-COUNTIFS($AE1124:$AE1124,$AC1125,AP1124:AP1124,$AI$1),0)),0)),0)</f>
        <v>0</v>
      </c>
      <c r="BD1125" s="1">
        <f>IFERROR(IF($AE1125&gt;$AE1124,VLOOKUP($AC1125+AQ$1,STOCK!$F$10:$AB$209,16,0),IF($AE1125=$AE1124,(IF(BD1124&gt;=1,BD1124-COUNTIFS($AE1124:$AE1124,$AC1125,AQ1124:AQ1124,$AI$1),0)),0)),0)</f>
        <v>0</v>
      </c>
      <c r="BE1125" s="1">
        <f>IFERROR(IF($AE1125&gt;$AE1124,VLOOKUP($AC1125+AR$1,STOCK!$F$10:$AB$209,16,0),IF($AE1125=$AE1124,(IF(BE1124&gt;=1,BE1124-COUNTIFS($AE1124:$AE1124,$AC1125,AR1124:AR1124,$AI$1),0)),0)),0)</f>
        <v>0</v>
      </c>
      <c r="BF1125" s="1">
        <f>IFERROR(IF($AE1125&gt;$AE1124,VLOOKUP($AC1125+AS$1,STOCK!$F$10:$AB$209,16,0),IF($AE1125=$AE1124,(IF(BF1124&gt;=1,BF1124-COUNTIFS($AE1124:$AE1124,$AC1125,AS1124:AS1124,$AI$1),0)),0)),0)</f>
        <v>0</v>
      </c>
      <c r="BG1125" s="1">
        <f>IFERROR(IF($AE1125&gt;$AE1124,VLOOKUP($AC1125+AT$1,STOCK!$F$10:$AB$209,16,0),IF($AE1125=$AE1124,(IF(BG1124&gt;=1,BG1124-COUNTIFS($AE1124:$AE1124,$AC1125,AT1124:AT1124,$AI$1),0)),0)),0)</f>
        <v>0</v>
      </c>
      <c r="BH1125" s="1">
        <f>IFERROR(IF($AE1125&gt;$AE1124,VLOOKUP($AC1125+AU$1,STOCK!$F$10:$AB$209,16,0),IF($AE1125=$AE1124,(IF(BH1124&gt;=1,BH1124-COUNTIFS($AE1124:$AE1124,$AC1125,AU1124:AU1124,$AI$1),0)),0)),0)</f>
        <v>0</v>
      </c>
      <c r="BI1125" s="1">
        <f>IFERROR(IF($AE1125&gt;$AE1124,VLOOKUP($AC1125+AV$1,STOCK!$F$10:$AB$209,16,0),IF($AE1125=$AE1124,(IF(BI1124&gt;=1,BI1124-COUNTIFS($AE1124:$AE1124,$AC1125,AV1124:AV1124,$AI$1),0)),0)),0)</f>
        <v>0</v>
      </c>
      <c r="BJ1125" s="1">
        <f>IFERROR(IF($AE1125&gt;$AE1124,VLOOKUP($AC1125+AW$1,STOCK!$F$10:$AB$209,16,0),IF($AE1125=$AE1124,(IF(BJ1124&gt;=1,BJ1124-COUNTIFS($AE1124:$AE1124,$AC1125,AW1124:AW1124,$AI$1),0)),0)),0)</f>
        <v>0</v>
      </c>
      <c r="BK1125" s="1">
        <f>IFERROR(IF($AE1125&gt;$AE1124,VLOOKUP($AC1125+AX$1,STOCK!$F$10:$AB$209,16,0),IF($AE1125=$AE1124,(IF(BK1124&gt;=1,BK1124-COUNTIFS($AE1124:$AE1124,$AC1125,AX1124:AX1124,$AI$1),0)),0)),0)</f>
        <v>0</v>
      </c>
      <c r="BL1125" s="1">
        <f>IFERROR(IF($AE1125&gt;$AE1124,VLOOKUP($AC1125+AL$1,STOCK!$F$10:$AB$209,17,0),IF($AE1125=$AE1124,(IF(BL1124&gt;=1,BL1124-COUNTIFS($AE1124:$AE1124,$AC1125,AL1124:AL1124,$AI$2),0)),0)),0)</f>
        <v>0</v>
      </c>
      <c r="BM1125" s="1">
        <f>IFERROR(IF($AE1125&gt;$AE1124,VLOOKUP($AC1125+AM$1,STOCK!$F$10:$AB$209,17,0),IF($AE1125=$AE1124,(IF(BM1124&gt;=1,BM1124-COUNTIFS($AE1124:$AE1124,$AC1125,AM1124:AM1124,$AI$2),0)),0)),0)</f>
        <v>0</v>
      </c>
      <c r="BN1125" s="1">
        <f>IFERROR(IF($AE1125&gt;$AE1124,VLOOKUP($AC1125+AN$1,STOCK!$F$10:$AB$209,17,0),IF($AE1125=$AE1124,(IF(BN1124&gt;=1,BN1124-COUNTIFS($AE1124:$AE1124,$AC1125,AN1124:AN1124,$AI$2),0)),0)),0)</f>
        <v>0</v>
      </c>
      <c r="BO1125" s="1">
        <f>IFERROR(IF($AE1125&gt;$AE1124,VLOOKUP($AC1125+AO$1,STOCK!$F$10:$AB$209,17,0),IF($AE1125=$AE1124,(IF(BO1124&gt;=1,BO1124-COUNTIFS($AE1124:$AE1124,$AC1125,AO1124:AO1124,$AI$2),0)),0)),0)</f>
        <v>0</v>
      </c>
      <c r="BP1125" s="1">
        <f>IFERROR(IF($AE1125&gt;$AE1124,VLOOKUP($AC1125+AP$1,STOCK!$F$10:$AB$209,17,0),IF($AE1125=$AE1124,(IF(BP1124&gt;=1,BP1124-COUNTIFS($AE1124:$AE1124,$AC1125,AP1124:AP1124,$AI$2),0)),0)),0)</f>
        <v>0</v>
      </c>
      <c r="BQ1125" s="1">
        <f>IFERROR(IF($AE1125&gt;$AE1124,VLOOKUP($AC1125+AQ$1,STOCK!$F$10:$AB$209,17,0),IF($AE1125=$AE1124,(IF(BQ1124&gt;=1,BQ1124-COUNTIFS($AE1124:$AE1124,$AC1125,AQ1124:AQ1124,$AI$2),0)),0)),0)</f>
        <v>0</v>
      </c>
      <c r="BR1125" s="1">
        <f>IFERROR(IF($AE1125&gt;$AE1124,VLOOKUP($AC1125+AR$1,STOCK!$F$10:$AB$209,17,0),IF($AE1125=$AE1124,(IF(BR1124&gt;=1,BR1124-COUNTIFS($AE1124:$AE1124,$AC1125,AR1124:AR1124,$AI$2),0)),0)),0)</f>
        <v>0</v>
      </c>
      <c r="BS1125" s="1">
        <f>IFERROR(IF($AE1125&gt;$AE1124,VLOOKUP($AC1125+AS$1,STOCK!$F$10:$AB$209,17,0),IF($AE1125=$AE1124,(IF(BS1124&gt;=1,BS1124-COUNTIFS($AE1124:$AE1124,$AC1125,AS1124:AS1124,$AI$2),0)),0)),0)</f>
        <v>0</v>
      </c>
      <c r="BT1125" s="1">
        <f>IFERROR(IF($AE1125&gt;$AE1124,VLOOKUP($AC1125+AT$1,STOCK!$F$10:$AB$209,17,0),IF($AE1125=$AE1124,(IF(BT1124&gt;=1,BT1124-COUNTIFS($AE1124:$AE1124,$AC1125,AT1124:AT1124,$AI$2),0)),0)),0)</f>
        <v>0</v>
      </c>
      <c r="BU1125" s="1">
        <f>IFERROR(IF($AE1125&gt;$AE1124,VLOOKUP($AC1125+AU$1,STOCK!$F$10:$AB$209,17,0),IF($AE1125=$AE1124,(IF(BU1124&gt;=1,BU1124-COUNTIFS($AE1124:$AE1124,$AC1125,AU1124:AU1124,$AI$2),0)),0)),0)</f>
        <v>0</v>
      </c>
      <c r="BV1125" s="1">
        <f>IFERROR(IF($AE1125&gt;$AE1124,VLOOKUP($AC1125+AV$1,STOCK!$F$10:$AB$209,17,0),IF($AE1125=$AE1124,(IF(BV1124&gt;=1,BV1124-COUNTIFS($AE1124:$AE1124,$AC1125,AV1124:AV1124,$AI$2),0)),0)),0)</f>
        <v>0</v>
      </c>
      <c r="BW1125" s="1">
        <f>IFERROR(IF($AE1125&gt;$AE1124,VLOOKUP($AC1125+AW$1,STOCK!$F$10:$AB$209,17,0),IF($AE1125=$AE1124,(IF(BW1124&gt;=1,BW1124-COUNTIFS($AE1124:$AE1124,$AC1125,AW1124:AW1124,$AI$2),0)),0)),0)</f>
        <v>0</v>
      </c>
      <c r="BX1125" s="1">
        <f>IFERROR(IF($AE1125&gt;$AE1124,VLOOKUP($AC1125+AX$1,STOCK!$F$10:$AB$209,17,0),IF($AE1125=$AE1124,(IF(BX1124&gt;=1,BX1124-COUNTIFS($AE1124:$AE1124,$AC1125,AX1124:AX1124,$AI$2),0)),0)),0)</f>
        <v>0</v>
      </c>
    </row>
    <row r="1126" spans="29:76" x14ac:dyDescent="0.25">
      <c r="AC1126" s="1">
        <f t="shared" si="275"/>
        <v>0</v>
      </c>
      <c r="AD1126" s="1">
        <f>IFERROR(IF(LEN(AK1126)&gt;=1,VLOOKUP(HLOOKUP(AK1126,PROFILE!$K$5:$V$8,4,0),PROFILE!$F$1:$G$3,2,0),0),0)</f>
        <v>0</v>
      </c>
      <c r="AE1126" s="1">
        <f t="shared" si="276"/>
        <v>0</v>
      </c>
      <c r="AF1126" s="1">
        <v>1113</v>
      </c>
      <c r="AI1126" s="1" t="str">
        <f>IFERROR(IF($AH1126&gt;=1,VLOOKUP($AG1126,STUDENT!$O$8:$Z$1507,3,0),""),"")</f>
        <v/>
      </c>
      <c r="AJ1126" s="1" t="str">
        <f>IFERROR(IF($AH1126&gt;=1,VLOOKUP($AG1126,STUDENT!$O$8:$Z$1507,4,0),""),"")</f>
        <v/>
      </c>
      <c r="AK1126" s="1" t="str">
        <f>IFERROR(IF($AH1126&gt;=1,VLOOKUP($AG1126,STUDENT!$O$8:$Z$1507,6,0),""),"")</f>
        <v/>
      </c>
      <c r="AL1126" s="1" t="str">
        <f t="shared" si="277"/>
        <v/>
      </c>
      <c r="AM1126" s="1" t="str">
        <f t="shared" si="278"/>
        <v/>
      </c>
      <c r="AN1126" s="1" t="str">
        <f t="shared" si="279"/>
        <v/>
      </c>
      <c r="AO1126" s="1" t="str">
        <f t="shared" si="280"/>
        <v/>
      </c>
      <c r="AP1126" s="1" t="str">
        <f t="shared" si="281"/>
        <v/>
      </c>
      <c r="AQ1126" s="1" t="str">
        <f t="shared" si="282"/>
        <v/>
      </c>
      <c r="AR1126" s="1" t="str">
        <f t="shared" si="283"/>
        <v/>
      </c>
      <c r="AS1126" s="1" t="str">
        <f t="shared" si="284"/>
        <v/>
      </c>
      <c r="AT1126" s="1" t="str">
        <f t="shared" si="285"/>
        <v/>
      </c>
      <c r="AU1126" s="1" t="str">
        <f t="shared" si="286"/>
        <v/>
      </c>
      <c r="AV1126" s="1" t="str">
        <f t="shared" si="287"/>
        <v/>
      </c>
      <c r="AW1126" s="1" t="str">
        <f t="shared" si="288"/>
        <v/>
      </c>
      <c r="AX1126" s="1" t="str">
        <f t="shared" si="289"/>
        <v/>
      </c>
      <c r="AY1126" s="1">
        <f>IFERROR(IF($AE1126&gt;$AE1125,VLOOKUP($AC1126+AL$1,STOCK!$F$10:$AB$209,16,0),IF($AE1126=$AE1125,(IF(AY1125&gt;=1,AY1125-COUNTIFS($AE1125:$AE1125,$AC1126,AL1125:AL1125,$AI$1),0)),0)),0)</f>
        <v>0</v>
      </c>
      <c r="AZ1126" s="1">
        <f>IFERROR(IF($AE1126&gt;$AE1125,VLOOKUP($AC1126+AM$1,STOCK!$F$10:$AB$209,16,0),IF($AE1126=$AE1125,(IF(AZ1125&gt;=1,AZ1125-COUNTIFS($AE1125:$AE1125,$AC1126,AM1125:AM1125,$AI$1),0)),0)),0)</f>
        <v>0</v>
      </c>
      <c r="BA1126" s="1">
        <f>IFERROR(IF($AE1126&gt;$AE1125,VLOOKUP($AC1126+AN$1,STOCK!$F$10:$AB$209,16,0),IF($AE1126=$AE1125,(IF(BA1125&gt;=1,BA1125-COUNTIFS($AE1125:$AE1125,$AC1126,AN1125:AN1125,$AI$1),0)),0)),0)</f>
        <v>0</v>
      </c>
      <c r="BB1126" s="1">
        <f>IFERROR(IF($AE1126&gt;$AE1125,VLOOKUP($AC1126+AO$1,STOCK!$F$10:$AB$209,16,0),IF($AE1126=$AE1125,(IF(BB1125&gt;=1,BB1125-COUNTIFS($AE1125:$AE1125,$AC1126,AO1125:AO1125,$AI$1),0)),0)),0)</f>
        <v>0</v>
      </c>
      <c r="BC1126" s="1">
        <f>IFERROR(IF($AE1126&gt;$AE1125,VLOOKUP($AC1126+AP$1,STOCK!$F$10:$AB$209,16,0),IF($AE1126=$AE1125,(IF(BC1125&gt;=1,BC1125-COUNTIFS($AE1125:$AE1125,$AC1126,AP1125:AP1125,$AI$1),0)),0)),0)</f>
        <v>0</v>
      </c>
      <c r="BD1126" s="1">
        <f>IFERROR(IF($AE1126&gt;$AE1125,VLOOKUP($AC1126+AQ$1,STOCK!$F$10:$AB$209,16,0),IF($AE1126=$AE1125,(IF(BD1125&gt;=1,BD1125-COUNTIFS($AE1125:$AE1125,$AC1126,AQ1125:AQ1125,$AI$1),0)),0)),0)</f>
        <v>0</v>
      </c>
      <c r="BE1126" s="1">
        <f>IFERROR(IF($AE1126&gt;$AE1125,VLOOKUP($AC1126+AR$1,STOCK!$F$10:$AB$209,16,0),IF($AE1126=$AE1125,(IF(BE1125&gt;=1,BE1125-COUNTIFS($AE1125:$AE1125,$AC1126,AR1125:AR1125,$AI$1),0)),0)),0)</f>
        <v>0</v>
      </c>
      <c r="BF1126" s="1">
        <f>IFERROR(IF($AE1126&gt;$AE1125,VLOOKUP($AC1126+AS$1,STOCK!$F$10:$AB$209,16,0),IF($AE1126=$AE1125,(IF(BF1125&gt;=1,BF1125-COUNTIFS($AE1125:$AE1125,$AC1126,AS1125:AS1125,$AI$1),0)),0)),0)</f>
        <v>0</v>
      </c>
      <c r="BG1126" s="1">
        <f>IFERROR(IF($AE1126&gt;$AE1125,VLOOKUP($AC1126+AT$1,STOCK!$F$10:$AB$209,16,0),IF($AE1126=$AE1125,(IF(BG1125&gt;=1,BG1125-COUNTIFS($AE1125:$AE1125,$AC1126,AT1125:AT1125,$AI$1),0)),0)),0)</f>
        <v>0</v>
      </c>
      <c r="BH1126" s="1">
        <f>IFERROR(IF($AE1126&gt;$AE1125,VLOOKUP($AC1126+AU$1,STOCK!$F$10:$AB$209,16,0),IF($AE1126=$AE1125,(IF(BH1125&gt;=1,BH1125-COUNTIFS($AE1125:$AE1125,$AC1126,AU1125:AU1125,$AI$1),0)),0)),0)</f>
        <v>0</v>
      </c>
      <c r="BI1126" s="1">
        <f>IFERROR(IF($AE1126&gt;$AE1125,VLOOKUP($AC1126+AV$1,STOCK!$F$10:$AB$209,16,0),IF($AE1126=$AE1125,(IF(BI1125&gt;=1,BI1125-COUNTIFS($AE1125:$AE1125,$AC1126,AV1125:AV1125,$AI$1),0)),0)),0)</f>
        <v>0</v>
      </c>
      <c r="BJ1126" s="1">
        <f>IFERROR(IF($AE1126&gt;$AE1125,VLOOKUP($AC1126+AW$1,STOCK!$F$10:$AB$209,16,0),IF($AE1126=$AE1125,(IF(BJ1125&gt;=1,BJ1125-COUNTIFS($AE1125:$AE1125,$AC1126,AW1125:AW1125,$AI$1),0)),0)),0)</f>
        <v>0</v>
      </c>
      <c r="BK1126" s="1">
        <f>IFERROR(IF($AE1126&gt;$AE1125,VLOOKUP($AC1126+AX$1,STOCK!$F$10:$AB$209,16,0),IF($AE1126=$AE1125,(IF(BK1125&gt;=1,BK1125-COUNTIFS($AE1125:$AE1125,$AC1126,AX1125:AX1125,$AI$1),0)),0)),0)</f>
        <v>0</v>
      </c>
      <c r="BL1126" s="1">
        <f>IFERROR(IF($AE1126&gt;$AE1125,VLOOKUP($AC1126+AL$1,STOCK!$F$10:$AB$209,17,0),IF($AE1126=$AE1125,(IF(BL1125&gt;=1,BL1125-COUNTIFS($AE1125:$AE1125,$AC1126,AL1125:AL1125,$AI$2),0)),0)),0)</f>
        <v>0</v>
      </c>
      <c r="BM1126" s="1">
        <f>IFERROR(IF($AE1126&gt;$AE1125,VLOOKUP($AC1126+AM$1,STOCK!$F$10:$AB$209,17,0),IF($AE1126=$AE1125,(IF(BM1125&gt;=1,BM1125-COUNTIFS($AE1125:$AE1125,$AC1126,AM1125:AM1125,$AI$2),0)),0)),0)</f>
        <v>0</v>
      </c>
      <c r="BN1126" s="1">
        <f>IFERROR(IF($AE1126&gt;$AE1125,VLOOKUP($AC1126+AN$1,STOCK!$F$10:$AB$209,17,0),IF($AE1126=$AE1125,(IF(BN1125&gt;=1,BN1125-COUNTIFS($AE1125:$AE1125,$AC1126,AN1125:AN1125,$AI$2),0)),0)),0)</f>
        <v>0</v>
      </c>
      <c r="BO1126" s="1">
        <f>IFERROR(IF($AE1126&gt;$AE1125,VLOOKUP($AC1126+AO$1,STOCK!$F$10:$AB$209,17,0),IF($AE1126=$AE1125,(IF(BO1125&gt;=1,BO1125-COUNTIFS($AE1125:$AE1125,$AC1126,AO1125:AO1125,$AI$2),0)),0)),0)</f>
        <v>0</v>
      </c>
      <c r="BP1126" s="1">
        <f>IFERROR(IF($AE1126&gt;$AE1125,VLOOKUP($AC1126+AP$1,STOCK!$F$10:$AB$209,17,0),IF($AE1126=$AE1125,(IF(BP1125&gt;=1,BP1125-COUNTIFS($AE1125:$AE1125,$AC1126,AP1125:AP1125,$AI$2),0)),0)),0)</f>
        <v>0</v>
      </c>
      <c r="BQ1126" s="1">
        <f>IFERROR(IF($AE1126&gt;$AE1125,VLOOKUP($AC1126+AQ$1,STOCK!$F$10:$AB$209,17,0),IF($AE1126=$AE1125,(IF(BQ1125&gt;=1,BQ1125-COUNTIFS($AE1125:$AE1125,$AC1126,AQ1125:AQ1125,$AI$2),0)),0)),0)</f>
        <v>0</v>
      </c>
      <c r="BR1126" s="1">
        <f>IFERROR(IF($AE1126&gt;$AE1125,VLOOKUP($AC1126+AR$1,STOCK!$F$10:$AB$209,17,0),IF($AE1126=$AE1125,(IF(BR1125&gt;=1,BR1125-COUNTIFS($AE1125:$AE1125,$AC1126,AR1125:AR1125,$AI$2),0)),0)),0)</f>
        <v>0</v>
      </c>
      <c r="BS1126" s="1">
        <f>IFERROR(IF($AE1126&gt;$AE1125,VLOOKUP($AC1126+AS$1,STOCK!$F$10:$AB$209,17,0),IF($AE1126=$AE1125,(IF(BS1125&gt;=1,BS1125-COUNTIFS($AE1125:$AE1125,$AC1126,AS1125:AS1125,$AI$2),0)),0)),0)</f>
        <v>0</v>
      </c>
      <c r="BT1126" s="1">
        <f>IFERROR(IF($AE1126&gt;$AE1125,VLOOKUP($AC1126+AT$1,STOCK!$F$10:$AB$209,17,0),IF($AE1126=$AE1125,(IF(BT1125&gt;=1,BT1125-COUNTIFS($AE1125:$AE1125,$AC1126,AT1125:AT1125,$AI$2),0)),0)),0)</f>
        <v>0</v>
      </c>
      <c r="BU1126" s="1">
        <f>IFERROR(IF($AE1126&gt;$AE1125,VLOOKUP($AC1126+AU$1,STOCK!$F$10:$AB$209,17,0),IF($AE1126=$AE1125,(IF(BU1125&gt;=1,BU1125-COUNTIFS($AE1125:$AE1125,$AC1126,AU1125:AU1125,$AI$2),0)),0)),0)</f>
        <v>0</v>
      </c>
      <c r="BV1126" s="1">
        <f>IFERROR(IF($AE1126&gt;$AE1125,VLOOKUP($AC1126+AV$1,STOCK!$F$10:$AB$209,17,0),IF($AE1126=$AE1125,(IF(BV1125&gt;=1,BV1125-COUNTIFS($AE1125:$AE1125,$AC1126,AV1125:AV1125,$AI$2),0)),0)),0)</f>
        <v>0</v>
      </c>
      <c r="BW1126" s="1">
        <f>IFERROR(IF($AE1126&gt;$AE1125,VLOOKUP($AC1126+AW$1,STOCK!$F$10:$AB$209,17,0),IF($AE1126=$AE1125,(IF(BW1125&gt;=1,BW1125-COUNTIFS($AE1125:$AE1125,$AC1126,AW1125:AW1125,$AI$2),0)),0)),0)</f>
        <v>0</v>
      </c>
      <c r="BX1126" s="1">
        <f>IFERROR(IF($AE1126&gt;$AE1125,VLOOKUP($AC1126+AX$1,STOCK!$F$10:$AB$209,17,0),IF($AE1126=$AE1125,(IF(BX1125&gt;=1,BX1125-COUNTIFS($AE1125:$AE1125,$AC1126,AX1125:AX1125,$AI$2),0)),0)),0)</f>
        <v>0</v>
      </c>
    </row>
    <row r="1127" spans="29:76" x14ac:dyDescent="0.25">
      <c r="AC1127" s="1">
        <f t="shared" si="275"/>
        <v>0</v>
      </c>
      <c r="AD1127" s="1">
        <f>IFERROR(IF(LEN(AK1127)&gt;=1,VLOOKUP(HLOOKUP(AK1127,PROFILE!$K$5:$V$8,4,0),PROFILE!$F$1:$G$3,2,0),0),0)</f>
        <v>0</v>
      </c>
      <c r="AE1127" s="1">
        <f t="shared" si="276"/>
        <v>0</v>
      </c>
      <c r="AF1127" s="1">
        <v>1114</v>
      </c>
      <c r="AI1127" s="1" t="str">
        <f>IFERROR(IF($AH1127&gt;=1,VLOOKUP($AG1127,STUDENT!$O$8:$Z$1507,3,0),""),"")</f>
        <v/>
      </c>
      <c r="AJ1127" s="1" t="str">
        <f>IFERROR(IF($AH1127&gt;=1,VLOOKUP($AG1127,STUDENT!$O$8:$Z$1507,4,0),""),"")</f>
        <v/>
      </c>
      <c r="AK1127" s="1" t="str">
        <f>IFERROR(IF($AH1127&gt;=1,VLOOKUP($AG1127,STUDENT!$O$8:$Z$1507,6,0),""),"")</f>
        <v/>
      </c>
      <c r="AL1127" s="1" t="str">
        <f t="shared" si="277"/>
        <v/>
      </c>
      <c r="AM1127" s="1" t="str">
        <f t="shared" si="278"/>
        <v/>
      </c>
      <c r="AN1127" s="1" t="str">
        <f t="shared" si="279"/>
        <v/>
      </c>
      <c r="AO1127" s="1" t="str">
        <f t="shared" si="280"/>
        <v/>
      </c>
      <c r="AP1127" s="1" t="str">
        <f t="shared" si="281"/>
        <v/>
      </c>
      <c r="AQ1127" s="1" t="str">
        <f t="shared" si="282"/>
        <v/>
      </c>
      <c r="AR1127" s="1" t="str">
        <f t="shared" si="283"/>
        <v/>
      </c>
      <c r="AS1127" s="1" t="str">
        <f t="shared" si="284"/>
        <v/>
      </c>
      <c r="AT1127" s="1" t="str">
        <f t="shared" si="285"/>
        <v/>
      </c>
      <c r="AU1127" s="1" t="str">
        <f t="shared" si="286"/>
        <v/>
      </c>
      <c r="AV1127" s="1" t="str">
        <f t="shared" si="287"/>
        <v/>
      </c>
      <c r="AW1127" s="1" t="str">
        <f t="shared" si="288"/>
        <v/>
      </c>
      <c r="AX1127" s="1" t="str">
        <f t="shared" si="289"/>
        <v/>
      </c>
      <c r="AY1127" s="1">
        <f>IFERROR(IF($AE1127&gt;$AE1126,VLOOKUP($AC1127+AL$1,STOCK!$F$10:$AB$209,16,0),IF($AE1127=$AE1126,(IF(AY1126&gt;=1,AY1126-COUNTIFS($AE1126:$AE1126,$AC1127,AL1126:AL1126,$AI$1),0)),0)),0)</f>
        <v>0</v>
      </c>
      <c r="AZ1127" s="1">
        <f>IFERROR(IF($AE1127&gt;$AE1126,VLOOKUP($AC1127+AM$1,STOCK!$F$10:$AB$209,16,0),IF($AE1127=$AE1126,(IF(AZ1126&gt;=1,AZ1126-COUNTIFS($AE1126:$AE1126,$AC1127,AM1126:AM1126,$AI$1),0)),0)),0)</f>
        <v>0</v>
      </c>
      <c r="BA1127" s="1">
        <f>IFERROR(IF($AE1127&gt;$AE1126,VLOOKUP($AC1127+AN$1,STOCK!$F$10:$AB$209,16,0),IF($AE1127=$AE1126,(IF(BA1126&gt;=1,BA1126-COUNTIFS($AE1126:$AE1126,$AC1127,AN1126:AN1126,$AI$1),0)),0)),0)</f>
        <v>0</v>
      </c>
      <c r="BB1127" s="1">
        <f>IFERROR(IF($AE1127&gt;$AE1126,VLOOKUP($AC1127+AO$1,STOCK!$F$10:$AB$209,16,0),IF($AE1127=$AE1126,(IF(BB1126&gt;=1,BB1126-COUNTIFS($AE1126:$AE1126,$AC1127,AO1126:AO1126,$AI$1),0)),0)),0)</f>
        <v>0</v>
      </c>
      <c r="BC1127" s="1">
        <f>IFERROR(IF($AE1127&gt;$AE1126,VLOOKUP($AC1127+AP$1,STOCK!$F$10:$AB$209,16,0),IF($AE1127=$AE1126,(IF(BC1126&gt;=1,BC1126-COUNTIFS($AE1126:$AE1126,$AC1127,AP1126:AP1126,$AI$1),0)),0)),0)</f>
        <v>0</v>
      </c>
      <c r="BD1127" s="1">
        <f>IFERROR(IF($AE1127&gt;$AE1126,VLOOKUP($AC1127+AQ$1,STOCK!$F$10:$AB$209,16,0),IF($AE1127=$AE1126,(IF(BD1126&gt;=1,BD1126-COUNTIFS($AE1126:$AE1126,$AC1127,AQ1126:AQ1126,$AI$1),0)),0)),0)</f>
        <v>0</v>
      </c>
      <c r="BE1127" s="1">
        <f>IFERROR(IF($AE1127&gt;$AE1126,VLOOKUP($AC1127+AR$1,STOCK!$F$10:$AB$209,16,0),IF($AE1127=$AE1126,(IF(BE1126&gt;=1,BE1126-COUNTIFS($AE1126:$AE1126,$AC1127,AR1126:AR1126,$AI$1),0)),0)),0)</f>
        <v>0</v>
      </c>
      <c r="BF1127" s="1">
        <f>IFERROR(IF($AE1127&gt;$AE1126,VLOOKUP($AC1127+AS$1,STOCK!$F$10:$AB$209,16,0),IF($AE1127=$AE1126,(IF(BF1126&gt;=1,BF1126-COUNTIFS($AE1126:$AE1126,$AC1127,AS1126:AS1126,$AI$1),0)),0)),0)</f>
        <v>0</v>
      </c>
      <c r="BG1127" s="1">
        <f>IFERROR(IF($AE1127&gt;$AE1126,VLOOKUP($AC1127+AT$1,STOCK!$F$10:$AB$209,16,0),IF($AE1127=$AE1126,(IF(BG1126&gt;=1,BG1126-COUNTIFS($AE1126:$AE1126,$AC1127,AT1126:AT1126,$AI$1),0)),0)),0)</f>
        <v>0</v>
      </c>
      <c r="BH1127" s="1">
        <f>IFERROR(IF($AE1127&gt;$AE1126,VLOOKUP($AC1127+AU$1,STOCK!$F$10:$AB$209,16,0),IF($AE1127=$AE1126,(IF(BH1126&gt;=1,BH1126-COUNTIFS($AE1126:$AE1126,$AC1127,AU1126:AU1126,$AI$1),0)),0)),0)</f>
        <v>0</v>
      </c>
      <c r="BI1127" s="1">
        <f>IFERROR(IF($AE1127&gt;$AE1126,VLOOKUP($AC1127+AV$1,STOCK!$F$10:$AB$209,16,0),IF($AE1127=$AE1126,(IF(BI1126&gt;=1,BI1126-COUNTIFS($AE1126:$AE1126,$AC1127,AV1126:AV1126,$AI$1),0)),0)),0)</f>
        <v>0</v>
      </c>
      <c r="BJ1127" s="1">
        <f>IFERROR(IF($AE1127&gt;$AE1126,VLOOKUP($AC1127+AW$1,STOCK!$F$10:$AB$209,16,0),IF($AE1127=$AE1126,(IF(BJ1126&gt;=1,BJ1126-COUNTIFS($AE1126:$AE1126,$AC1127,AW1126:AW1126,$AI$1),0)),0)),0)</f>
        <v>0</v>
      </c>
      <c r="BK1127" s="1">
        <f>IFERROR(IF($AE1127&gt;$AE1126,VLOOKUP($AC1127+AX$1,STOCK!$F$10:$AB$209,16,0),IF($AE1127=$AE1126,(IF(BK1126&gt;=1,BK1126-COUNTIFS($AE1126:$AE1126,$AC1127,AX1126:AX1126,$AI$1),0)),0)),0)</f>
        <v>0</v>
      </c>
      <c r="BL1127" s="1">
        <f>IFERROR(IF($AE1127&gt;$AE1126,VLOOKUP($AC1127+AL$1,STOCK!$F$10:$AB$209,17,0),IF($AE1127=$AE1126,(IF(BL1126&gt;=1,BL1126-COUNTIFS($AE1126:$AE1126,$AC1127,AL1126:AL1126,$AI$2),0)),0)),0)</f>
        <v>0</v>
      </c>
      <c r="BM1127" s="1">
        <f>IFERROR(IF($AE1127&gt;$AE1126,VLOOKUP($AC1127+AM$1,STOCK!$F$10:$AB$209,17,0),IF($AE1127=$AE1126,(IF(BM1126&gt;=1,BM1126-COUNTIFS($AE1126:$AE1126,$AC1127,AM1126:AM1126,$AI$2),0)),0)),0)</f>
        <v>0</v>
      </c>
      <c r="BN1127" s="1">
        <f>IFERROR(IF($AE1127&gt;$AE1126,VLOOKUP($AC1127+AN$1,STOCK!$F$10:$AB$209,17,0),IF($AE1127=$AE1126,(IF(BN1126&gt;=1,BN1126-COUNTIFS($AE1126:$AE1126,$AC1127,AN1126:AN1126,$AI$2),0)),0)),0)</f>
        <v>0</v>
      </c>
      <c r="BO1127" s="1">
        <f>IFERROR(IF($AE1127&gt;$AE1126,VLOOKUP($AC1127+AO$1,STOCK!$F$10:$AB$209,17,0),IF($AE1127=$AE1126,(IF(BO1126&gt;=1,BO1126-COUNTIFS($AE1126:$AE1126,$AC1127,AO1126:AO1126,$AI$2),0)),0)),0)</f>
        <v>0</v>
      </c>
      <c r="BP1127" s="1">
        <f>IFERROR(IF($AE1127&gt;$AE1126,VLOOKUP($AC1127+AP$1,STOCK!$F$10:$AB$209,17,0),IF($AE1127=$AE1126,(IF(BP1126&gt;=1,BP1126-COUNTIFS($AE1126:$AE1126,$AC1127,AP1126:AP1126,$AI$2),0)),0)),0)</f>
        <v>0</v>
      </c>
      <c r="BQ1127" s="1">
        <f>IFERROR(IF($AE1127&gt;$AE1126,VLOOKUP($AC1127+AQ$1,STOCK!$F$10:$AB$209,17,0),IF($AE1127=$AE1126,(IF(BQ1126&gt;=1,BQ1126-COUNTIFS($AE1126:$AE1126,$AC1127,AQ1126:AQ1126,$AI$2),0)),0)),0)</f>
        <v>0</v>
      </c>
      <c r="BR1127" s="1">
        <f>IFERROR(IF($AE1127&gt;$AE1126,VLOOKUP($AC1127+AR$1,STOCK!$F$10:$AB$209,17,0),IF($AE1127=$AE1126,(IF(BR1126&gt;=1,BR1126-COUNTIFS($AE1126:$AE1126,$AC1127,AR1126:AR1126,$AI$2),0)),0)),0)</f>
        <v>0</v>
      </c>
      <c r="BS1127" s="1">
        <f>IFERROR(IF($AE1127&gt;$AE1126,VLOOKUP($AC1127+AS$1,STOCK!$F$10:$AB$209,17,0),IF($AE1127=$AE1126,(IF(BS1126&gt;=1,BS1126-COUNTIFS($AE1126:$AE1126,$AC1127,AS1126:AS1126,$AI$2),0)),0)),0)</f>
        <v>0</v>
      </c>
      <c r="BT1127" s="1">
        <f>IFERROR(IF($AE1127&gt;$AE1126,VLOOKUP($AC1127+AT$1,STOCK!$F$10:$AB$209,17,0),IF($AE1127=$AE1126,(IF(BT1126&gt;=1,BT1126-COUNTIFS($AE1126:$AE1126,$AC1127,AT1126:AT1126,$AI$2),0)),0)),0)</f>
        <v>0</v>
      </c>
      <c r="BU1127" s="1">
        <f>IFERROR(IF($AE1127&gt;$AE1126,VLOOKUP($AC1127+AU$1,STOCK!$F$10:$AB$209,17,0),IF($AE1127=$AE1126,(IF(BU1126&gt;=1,BU1126-COUNTIFS($AE1126:$AE1126,$AC1127,AU1126:AU1126,$AI$2),0)),0)),0)</f>
        <v>0</v>
      </c>
      <c r="BV1127" s="1">
        <f>IFERROR(IF($AE1127&gt;$AE1126,VLOOKUP($AC1127+AV$1,STOCK!$F$10:$AB$209,17,0),IF($AE1127=$AE1126,(IF(BV1126&gt;=1,BV1126-COUNTIFS($AE1126:$AE1126,$AC1127,AV1126:AV1126,$AI$2),0)),0)),0)</f>
        <v>0</v>
      </c>
      <c r="BW1127" s="1">
        <f>IFERROR(IF($AE1127&gt;$AE1126,VLOOKUP($AC1127+AW$1,STOCK!$F$10:$AB$209,17,0),IF($AE1127=$AE1126,(IF(BW1126&gt;=1,BW1126-COUNTIFS($AE1126:$AE1126,$AC1127,AW1126:AW1126,$AI$2),0)),0)),0)</f>
        <v>0</v>
      </c>
      <c r="BX1127" s="1">
        <f>IFERROR(IF($AE1127&gt;$AE1126,VLOOKUP($AC1127+AX$1,STOCK!$F$10:$AB$209,17,0),IF($AE1127=$AE1126,(IF(BX1126&gt;=1,BX1126-COUNTIFS($AE1126:$AE1126,$AC1127,AX1126:AX1126,$AI$2),0)),0)),0)</f>
        <v>0</v>
      </c>
    </row>
    <row r="1128" spans="29:76" x14ac:dyDescent="0.25">
      <c r="AC1128" s="1">
        <f t="shared" si="275"/>
        <v>0</v>
      </c>
      <c r="AD1128" s="1">
        <f>IFERROR(IF(LEN(AK1128)&gt;=1,VLOOKUP(HLOOKUP(AK1128,PROFILE!$K$5:$V$8,4,0),PROFILE!$F$1:$G$3,2,0),0),0)</f>
        <v>0</v>
      </c>
      <c r="AE1128" s="1">
        <f t="shared" si="276"/>
        <v>0</v>
      </c>
      <c r="AF1128" s="1">
        <v>1115</v>
      </c>
      <c r="AI1128" s="1" t="str">
        <f>IFERROR(IF($AH1128&gt;=1,VLOOKUP($AG1128,STUDENT!$O$8:$Z$1507,3,0),""),"")</f>
        <v/>
      </c>
      <c r="AJ1128" s="1" t="str">
        <f>IFERROR(IF($AH1128&gt;=1,VLOOKUP($AG1128,STUDENT!$O$8:$Z$1507,4,0),""),"")</f>
        <v/>
      </c>
      <c r="AK1128" s="1" t="str">
        <f>IFERROR(IF($AH1128&gt;=1,VLOOKUP($AG1128,STUDENT!$O$8:$Z$1507,6,0),""),"")</f>
        <v/>
      </c>
      <c r="AL1128" s="1" t="str">
        <f t="shared" si="277"/>
        <v/>
      </c>
      <c r="AM1128" s="1" t="str">
        <f t="shared" si="278"/>
        <v/>
      </c>
      <c r="AN1128" s="1" t="str">
        <f t="shared" si="279"/>
        <v/>
      </c>
      <c r="AO1128" s="1" t="str">
        <f t="shared" si="280"/>
        <v/>
      </c>
      <c r="AP1128" s="1" t="str">
        <f t="shared" si="281"/>
        <v/>
      </c>
      <c r="AQ1128" s="1" t="str">
        <f t="shared" si="282"/>
        <v/>
      </c>
      <c r="AR1128" s="1" t="str">
        <f t="shared" si="283"/>
        <v/>
      </c>
      <c r="AS1128" s="1" t="str">
        <f t="shared" si="284"/>
        <v/>
      </c>
      <c r="AT1128" s="1" t="str">
        <f t="shared" si="285"/>
        <v/>
      </c>
      <c r="AU1128" s="1" t="str">
        <f t="shared" si="286"/>
        <v/>
      </c>
      <c r="AV1128" s="1" t="str">
        <f t="shared" si="287"/>
        <v/>
      </c>
      <c r="AW1128" s="1" t="str">
        <f t="shared" si="288"/>
        <v/>
      </c>
      <c r="AX1128" s="1" t="str">
        <f t="shared" si="289"/>
        <v/>
      </c>
      <c r="AY1128" s="1">
        <f>IFERROR(IF($AE1128&gt;$AE1127,VLOOKUP($AC1128+AL$1,STOCK!$F$10:$AB$209,16,0),IF($AE1128=$AE1127,(IF(AY1127&gt;=1,AY1127-COUNTIFS($AE1127:$AE1127,$AC1128,AL1127:AL1127,$AI$1),0)),0)),0)</f>
        <v>0</v>
      </c>
      <c r="AZ1128" s="1">
        <f>IFERROR(IF($AE1128&gt;$AE1127,VLOOKUP($AC1128+AM$1,STOCK!$F$10:$AB$209,16,0),IF($AE1128=$AE1127,(IF(AZ1127&gt;=1,AZ1127-COUNTIFS($AE1127:$AE1127,$AC1128,AM1127:AM1127,$AI$1),0)),0)),0)</f>
        <v>0</v>
      </c>
      <c r="BA1128" s="1">
        <f>IFERROR(IF($AE1128&gt;$AE1127,VLOOKUP($AC1128+AN$1,STOCK!$F$10:$AB$209,16,0),IF($AE1128=$AE1127,(IF(BA1127&gt;=1,BA1127-COUNTIFS($AE1127:$AE1127,$AC1128,AN1127:AN1127,$AI$1),0)),0)),0)</f>
        <v>0</v>
      </c>
      <c r="BB1128" s="1">
        <f>IFERROR(IF($AE1128&gt;$AE1127,VLOOKUP($AC1128+AO$1,STOCK!$F$10:$AB$209,16,0),IF($AE1128=$AE1127,(IF(BB1127&gt;=1,BB1127-COUNTIFS($AE1127:$AE1127,$AC1128,AO1127:AO1127,$AI$1),0)),0)),0)</f>
        <v>0</v>
      </c>
      <c r="BC1128" s="1">
        <f>IFERROR(IF($AE1128&gt;$AE1127,VLOOKUP($AC1128+AP$1,STOCK!$F$10:$AB$209,16,0),IF($AE1128=$AE1127,(IF(BC1127&gt;=1,BC1127-COUNTIFS($AE1127:$AE1127,$AC1128,AP1127:AP1127,$AI$1),0)),0)),0)</f>
        <v>0</v>
      </c>
      <c r="BD1128" s="1">
        <f>IFERROR(IF($AE1128&gt;$AE1127,VLOOKUP($AC1128+AQ$1,STOCK!$F$10:$AB$209,16,0),IF($AE1128=$AE1127,(IF(BD1127&gt;=1,BD1127-COUNTIFS($AE1127:$AE1127,$AC1128,AQ1127:AQ1127,$AI$1),0)),0)),0)</f>
        <v>0</v>
      </c>
      <c r="BE1128" s="1">
        <f>IFERROR(IF($AE1128&gt;$AE1127,VLOOKUP($AC1128+AR$1,STOCK!$F$10:$AB$209,16,0),IF($AE1128=$AE1127,(IF(BE1127&gt;=1,BE1127-COUNTIFS($AE1127:$AE1127,$AC1128,AR1127:AR1127,$AI$1),0)),0)),0)</f>
        <v>0</v>
      </c>
      <c r="BF1128" s="1">
        <f>IFERROR(IF($AE1128&gt;$AE1127,VLOOKUP($AC1128+AS$1,STOCK!$F$10:$AB$209,16,0),IF($AE1128=$AE1127,(IF(BF1127&gt;=1,BF1127-COUNTIFS($AE1127:$AE1127,$AC1128,AS1127:AS1127,$AI$1),0)),0)),0)</f>
        <v>0</v>
      </c>
      <c r="BG1128" s="1">
        <f>IFERROR(IF($AE1128&gt;$AE1127,VLOOKUP($AC1128+AT$1,STOCK!$F$10:$AB$209,16,0),IF($AE1128=$AE1127,(IF(BG1127&gt;=1,BG1127-COUNTIFS($AE1127:$AE1127,$AC1128,AT1127:AT1127,$AI$1),0)),0)),0)</f>
        <v>0</v>
      </c>
      <c r="BH1128" s="1">
        <f>IFERROR(IF($AE1128&gt;$AE1127,VLOOKUP($AC1128+AU$1,STOCK!$F$10:$AB$209,16,0),IF($AE1128=$AE1127,(IF(BH1127&gt;=1,BH1127-COUNTIFS($AE1127:$AE1127,$AC1128,AU1127:AU1127,$AI$1),0)),0)),0)</f>
        <v>0</v>
      </c>
      <c r="BI1128" s="1">
        <f>IFERROR(IF($AE1128&gt;$AE1127,VLOOKUP($AC1128+AV$1,STOCK!$F$10:$AB$209,16,0),IF($AE1128=$AE1127,(IF(BI1127&gt;=1,BI1127-COUNTIFS($AE1127:$AE1127,$AC1128,AV1127:AV1127,$AI$1),0)),0)),0)</f>
        <v>0</v>
      </c>
      <c r="BJ1128" s="1">
        <f>IFERROR(IF($AE1128&gt;$AE1127,VLOOKUP($AC1128+AW$1,STOCK!$F$10:$AB$209,16,0),IF($AE1128=$AE1127,(IF(BJ1127&gt;=1,BJ1127-COUNTIFS($AE1127:$AE1127,$AC1128,AW1127:AW1127,$AI$1),0)),0)),0)</f>
        <v>0</v>
      </c>
      <c r="BK1128" s="1">
        <f>IFERROR(IF($AE1128&gt;$AE1127,VLOOKUP($AC1128+AX$1,STOCK!$F$10:$AB$209,16,0),IF($AE1128=$AE1127,(IF(BK1127&gt;=1,BK1127-COUNTIFS($AE1127:$AE1127,$AC1128,AX1127:AX1127,$AI$1),0)),0)),0)</f>
        <v>0</v>
      </c>
      <c r="BL1128" s="1">
        <f>IFERROR(IF($AE1128&gt;$AE1127,VLOOKUP($AC1128+AL$1,STOCK!$F$10:$AB$209,17,0),IF($AE1128=$AE1127,(IF(BL1127&gt;=1,BL1127-COUNTIFS($AE1127:$AE1127,$AC1128,AL1127:AL1127,$AI$2),0)),0)),0)</f>
        <v>0</v>
      </c>
      <c r="BM1128" s="1">
        <f>IFERROR(IF($AE1128&gt;$AE1127,VLOOKUP($AC1128+AM$1,STOCK!$F$10:$AB$209,17,0),IF($AE1128=$AE1127,(IF(BM1127&gt;=1,BM1127-COUNTIFS($AE1127:$AE1127,$AC1128,AM1127:AM1127,$AI$2),0)),0)),0)</f>
        <v>0</v>
      </c>
      <c r="BN1128" s="1">
        <f>IFERROR(IF($AE1128&gt;$AE1127,VLOOKUP($AC1128+AN$1,STOCK!$F$10:$AB$209,17,0),IF($AE1128=$AE1127,(IF(BN1127&gt;=1,BN1127-COUNTIFS($AE1127:$AE1127,$AC1128,AN1127:AN1127,$AI$2),0)),0)),0)</f>
        <v>0</v>
      </c>
      <c r="BO1128" s="1">
        <f>IFERROR(IF($AE1128&gt;$AE1127,VLOOKUP($AC1128+AO$1,STOCK!$F$10:$AB$209,17,0),IF($AE1128=$AE1127,(IF(BO1127&gt;=1,BO1127-COUNTIFS($AE1127:$AE1127,$AC1128,AO1127:AO1127,$AI$2),0)),0)),0)</f>
        <v>0</v>
      </c>
      <c r="BP1128" s="1">
        <f>IFERROR(IF($AE1128&gt;$AE1127,VLOOKUP($AC1128+AP$1,STOCK!$F$10:$AB$209,17,0),IF($AE1128=$AE1127,(IF(BP1127&gt;=1,BP1127-COUNTIFS($AE1127:$AE1127,$AC1128,AP1127:AP1127,$AI$2),0)),0)),0)</f>
        <v>0</v>
      </c>
      <c r="BQ1128" s="1">
        <f>IFERROR(IF($AE1128&gt;$AE1127,VLOOKUP($AC1128+AQ$1,STOCK!$F$10:$AB$209,17,0),IF($AE1128=$AE1127,(IF(BQ1127&gt;=1,BQ1127-COUNTIFS($AE1127:$AE1127,$AC1128,AQ1127:AQ1127,$AI$2),0)),0)),0)</f>
        <v>0</v>
      </c>
      <c r="BR1128" s="1">
        <f>IFERROR(IF($AE1128&gt;$AE1127,VLOOKUP($AC1128+AR$1,STOCK!$F$10:$AB$209,17,0),IF($AE1128=$AE1127,(IF(BR1127&gt;=1,BR1127-COUNTIFS($AE1127:$AE1127,$AC1128,AR1127:AR1127,$AI$2),0)),0)),0)</f>
        <v>0</v>
      </c>
      <c r="BS1128" s="1">
        <f>IFERROR(IF($AE1128&gt;$AE1127,VLOOKUP($AC1128+AS$1,STOCK!$F$10:$AB$209,17,0),IF($AE1128=$AE1127,(IF(BS1127&gt;=1,BS1127-COUNTIFS($AE1127:$AE1127,$AC1128,AS1127:AS1127,$AI$2),0)),0)),0)</f>
        <v>0</v>
      </c>
      <c r="BT1128" s="1">
        <f>IFERROR(IF($AE1128&gt;$AE1127,VLOOKUP($AC1128+AT$1,STOCK!$F$10:$AB$209,17,0),IF($AE1128=$AE1127,(IF(BT1127&gt;=1,BT1127-COUNTIFS($AE1127:$AE1127,$AC1128,AT1127:AT1127,$AI$2),0)),0)),0)</f>
        <v>0</v>
      </c>
      <c r="BU1128" s="1">
        <f>IFERROR(IF($AE1128&gt;$AE1127,VLOOKUP($AC1128+AU$1,STOCK!$F$10:$AB$209,17,0),IF($AE1128=$AE1127,(IF(BU1127&gt;=1,BU1127-COUNTIFS($AE1127:$AE1127,$AC1128,AU1127:AU1127,$AI$2),0)),0)),0)</f>
        <v>0</v>
      </c>
      <c r="BV1128" s="1">
        <f>IFERROR(IF($AE1128&gt;$AE1127,VLOOKUP($AC1128+AV$1,STOCK!$F$10:$AB$209,17,0),IF($AE1128=$AE1127,(IF(BV1127&gt;=1,BV1127-COUNTIFS($AE1127:$AE1127,$AC1128,AV1127:AV1127,$AI$2),0)),0)),0)</f>
        <v>0</v>
      </c>
      <c r="BW1128" s="1">
        <f>IFERROR(IF($AE1128&gt;$AE1127,VLOOKUP($AC1128+AW$1,STOCK!$F$10:$AB$209,17,0),IF($AE1128=$AE1127,(IF(BW1127&gt;=1,BW1127-COUNTIFS($AE1127:$AE1127,$AC1128,AW1127:AW1127,$AI$2),0)),0)),0)</f>
        <v>0</v>
      </c>
      <c r="BX1128" s="1">
        <f>IFERROR(IF($AE1128&gt;$AE1127,VLOOKUP($AC1128+AX$1,STOCK!$F$10:$AB$209,17,0),IF($AE1128=$AE1127,(IF(BX1127&gt;=1,BX1127-COUNTIFS($AE1127:$AE1127,$AC1128,AX1127:AX1127,$AI$2),0)),0)),0)</f>
        <v>0</v>
      </c>
    </row>
    <row r="1129" spans="29:76" x14ac:dyDescent="0.25">
      <c r="AC1129" s="1">
        <f t="shared" si="275"/>
        <v>0</v>
      </c>
      <c r="AD1129" s="1">
        <f>IFERROR(IF(LEN(AK1129)&gt;=1,VLOOKUP(HLOOKUP(AK1129,PROFILE!$K$5:$V$8,4,0),PROFILE!$F$1:$G$3,2,0),0),0)</f>
        <v>0</v>
      </c>
      <c r="AE1129" s="1">
        <f t="shared" si="276"/>
        <v>0</v>
      </c>
      <c r="AF1129" s="1">
        <v>1116</v>
      </c>
      <c r="AI1129" s="1" t="str">
        <f>IFERROR(IF($AH1129&gt;=1,VLOOKUP($AG1129,STUDENT!$O$8:$Z$1507,3,0),""),"")</f>
        <v/>
      </c>
      <c r="AJ1129" s="1" t="str">
        <f>IFERROR(IF($AH1129&gt;=1,VLOOKUP($AG1129,STUDENT!$O$8:$Z$1507,4,0),""),"")</f>
        <v/>
      </c>
      <c r="AK1129" s="1" t="str">
        <f>IFERROR(IF($AH1129&gt;=1,VLOOKUP($AG1129,STUDENT!$O$8:$Z$1507,6,0),""),"")</f>
        <v/>
      </c>
      <c r="AL1129" s="1" t="str">
        <f t="shared" si="277"/>
        <v/>
      </c>
      <c r="AM1129" s="1" t="str">
        <f t="shared" si="278"/>
        <v/>
      </c>
      <c r="AN1129" s="1" t="str">
        <f t="shared" si="279"/>
        <v/>
      </c>
      <c r="AO1129" s="1" t="str">
        <f t="shared" si="280"/>
        <v/>
      </c>
      <c r="AP1129" s="1" t="str">
        <f t="shared" si="281"/>
        <v/>
      </c>
      <c r="AQ1129" s="1" t="str">
        <f t="shared" si="282"/>
        <v/>
      </c>
      <c r="AR1129" s="1" t="str">
        <f t="shared" si="283"/>
        <v/>
      </c>
      <c r="AS1129" s="1" t="str">
        <f t="shared" si="284"/>
        <v/>
      </c>
      <c r="AT1129" s="1" t="str">
        <f t="shared" si="285"/>
        <v/>
      </c>
      <c r="AU1129" s="1" t="str">
        <f t="shared" si="286"/>
        <v/>
      </c>
      <c r="AV1129" s="1" t="str">
        <f t="shared" si="287"/>
        <v/>
      </c>
      <c r="AW1129" s="1" t="str">
        <f t="shared" si="288"/>
        <v/>
      </c>
      <c r="AX1129" s="1" t="str">
        <f t="shared" si="289"/>
        <v/>
      </c>
      <c r="AY1129" s="1">
        <f>IFERROR(IF($AE1129&gt;$AE1128,VLOOKUP($AC1129+AL$1,STOCK!$F$10:$AB$209,16,0),IF($AE1129=$AE1128,(IF(AY1128&gt;=1,AY1128-COUNTIFS($AE1128:$AE1128,$AC1129,AL1128:AL1128,$AI$1),0)),0)),0)</f>
        <v>0</v>
      </c>
      <c r="AZ1129" s="1">
        <f>IFERROR(IF($AE1129&gt;$AE1128,VLOOKUP($AC1129+AM$1,STOCK!$F$10:$AB$209,16,0),IF($AE1129=$AE1128,(IF(AZ1128&gt;=1,AZ1128-COUNTIFS($AE1128:$AE1128,$AC1129,AM1128:AM1128,$AI$1),0)),0)),0)</f>
        <v>0</v>
      </c>
      <c r="BA1129" s="1">
        <f>IFERROR(IF($AE1129&gt;$AE1128,VLOOKUP($AC1129+AN$1,STOCK!$F$10:$AB$209,16,0),IF($AE1129=$AE1128,(IF(BA1128&gt;=1,BA1128-COUNTIFS($AE1128:$AE1128,$AC1129,AN1128:AN1128,$AI$1),0)),0)),0)</f>
        <v>0</v>
      </c>
      <c r="BB1129" s="1">
        <f>IFERROR(IF($AE1129&gt;$AE1128,VLOOKUP($AC1129+AO$1,STOCK!$F$10:$AB$209,16,0),IF($AE1129=$AE1128,(IF(BB1128&gt;=1,BB1128-COUNTIFS($AE1128:$AE1128,$AC1129,AO1128:AO1128,$AI$1),0)),0)),0)</f>
        <v>0</v>
      </c>
      <c r="BC1129" s="1">
        <f>IFERROR(IF($AE1129&gt;$AE1128,VLOOKUP($AC1129+AP$1,STOCK!$F$10:$AB$209,16,0),IF($AE1129=$AE1128,(IF(BC1128&gt;=1,BC1128-COUNTIFS($AE1128:$AE1128,$AC1129,AP1128:AP1128,$AI$1),0)),0)),0)</f>
        <v>0</v>
      </c>
      <c r="BD1129" s="1">
        <f>IFERROR(IF($AE1129&gt;$AE1128,VLOOKUP($AC1129+AQ$1,STOCK!$F$10:$AB$209,16,0),IF($AE1129=$AE1128,(IF(BD1128&gt;=1,BD1128-COUNTIFS($AE1128:$AE1128,$AC1129,AQ1128:AQ1128,$AI$1),0)),0)),0)</f>
        <v>0</v>
      </c>
      <c r="BE1129" s="1">
        <f>IFERROR(IF($AE1129&gt;$AE1128,VLOOKUP($AC1129+AR$1,STOCK!$F$10:$AB$209,16,0),IF($AE1129=$AE1128,(IF(BE1128&gt;=1,BE1128-COUNTIFS($AE1128:$AE1128,$AC1129,AR1128:AR1128,$AI$1),0)),0)),0)</f>
        <v>0</v>
      </c>
      <c r="BF1129" s="1">
        <f>IFERROR(IF($AE1129&gt;$AE1128,VLOOKUP($AC1129+AS$1,STOCK!$F$10:$AB$209,16,0),IF($AE1129=$AE1128,(IF(BF1128&gt;=1,BF1128-COUNTIFS($AE1128:$AE1128,$AC1129,AS1128:AS1128,$AI$1),0)),0)),0)</f>
        <v>0</v>
      </c>
      <c r="BG1129" s="1">
        <f>IFERROR(IF($AE1129&gt;$AE1128,VLOOKUP($AC1129+AT$1,STOCK!$F$10:$AB$209,16,0),IF($AE1129=$AE1128,(IF(BG1128&gt;=1,BG1128-COUNTIFS($AE1128:$AE1128,$AC1129,AT1128:AT1128,$AI$1),0)),0)),0)</f>
        <v>0</v>
      </c>
      <c r="BH1129" s="1">
        <f>IFERROR(IF($AE1129&gt;$AE1128,VLOOKUP($AC1129+AU$1,STOCK!$F$10:$AB$209,16,0),IF($AE1129=$AE1128,(IF(BH1128&gt;=1,BH1128-COUNTIFS($AE1128:$AE1128,$AC1129,AU1128:AU1128,$AI$1),0)),0)),0)</f>
        <v>0</v>
      </c>
      <c r="BI1129" s="1">
        <f>IFERROR(IF($AE1129&gt;$AE1128,VLOOKUP($AC1129+AV$1,STOCK!$F$10:$AB$209,16,0),IF($AE1129=$AE1128,(IF(BI1128&gt;=1,BI1128-COUNTIFS($AE1128:$AE1128,$AC1129,AV1128:AV1128,$AI$1),0)),0)),0)</f>
        <v>0</v>
      </c>
      <c r="BJ1129" s="1">
        <f>IFERROR(IF($AE1129&gt;$AE1128,VLOOKUP($AC1129+AW$1,STOCK!$F$10:$AB$209,16,0),IF($AE1129=$AE1128,(IF(BJ1128&gt;=1,BJ1128-COUNTIFS($AE1128:$AE1128,$AC1129,AW1128:AW1128,$AI$1),0)),0)),0)</f>
        <v>0</v>
      </c>
      <c r="BK1129" s="1">
        <f>IFERROR(IF($AE1129&gt;$AE1128,VLOOKUP($AC1129+AX$1,STOCK!$F$10:$AB$209,16,0),IF($AE1129=$AE1128,(IF(BK1128&gt;=1,BK1128-COUNTIFS($AE1128:$AE1128,$AC1129,AX1128:AX1128,$AI$1),0)),0)),0)</f>
        <v>0</v>
      </c>
      <c r="BL1129" s="1">
        <f>IFERROR(IF($AE1129&gt;$AE1128,VLOOKUP($AC1129+AL$1,STOCK!$F$10:$AB$209,17,0),IF($AE1129=$AE1128,(IF(BL1128&gt;=1,BL1128-COUNTIFS($AE1128:$AE1128,$AC1129,AL1128:AL1128,$AI$2),0)),0)),0)</f>
        <v>0</v>
      </c>
      <c r="BM1129" s="1">
        <f>IFERROR(IF($AE1129&gt;$AE1128,VLOOKUP($AC1129+AM$1,STOCK!$F$10:$AB$209,17,0),IF($AE1129=$AE1128,(IF(BM1128&gt;=1,BM1128-COUNTIFS($AE1128:$AE1128,$AC1129,AM1128:AM1128,$AI$2),0)),0)),0)</f>
        <v>0</v>
      </c>
      <c r="BN1129" s="1">
        <f>IFERROR(IF($AE1129&gt;$AE1128,VLOOKUP($AC1129+AN$1,STOCK!$F$10:$AB$209,17,0),IF($AE1129=$AE1128,(IF(BN1128&gt;=1,BN1128-COUNTIFS($AE1128:$AE1128,$AC1129,AN1128:AN1128,$AI$2),0)),0)),0)</f>
        <v>0</v>
      </c>
      <c r="BO1129" s="1">
        <f>IFERROR(IF($AE1129&gt;$AE1128,VLOOKUP($AC1129+AO$1,STOCK!$F$10:$AB$209,17,0),IF($AE1129=$AE1128,(IF(BO1128&gt;=1,BO1128-COUNTIFS($AE1128:$AE1128,$AC1129,AO1128:AO1128,$AI$2),0)),0)),0)</f>
        <v>0</v>
      </c>
      <c r="BP1129" s="1">
        <f>IFERROR(IF($AE1129&gt;$AE1128,VLOOKUP($AC1129+AP$1,STOCK!$F$10:$AB$209,17,0),IF($AE1129=$AE1128,(IF(BP1128&gt;=1,BP1128-COUNTIFS($AE1128:$AE1128,$AC1129,AP1128:AP1128,$AI$2),0)),0)),0)</f>
        <v>0</v>
      </c>
      <c r="BQ1129" s="1">
        <f>IFERROR(IF($AE1129&gt;$AE1128,VLOOKUP($AC1129+AQ$1,STOCK!$F$10:$AB$209,17,0),IF($AE1129=$AE1128,(IF(BQ1128&gt;=1,BQ1128-COUNTIFS($AE1128:$AE1128,$AC1129,AQ1128:AQ1128,$AI$2),0)),0)),0)</f>
        <v>0</v>
      </c>
      <c r="BR1129" s="1">
        <f>IFERROR(IF($AE1129&gt;$AE1128,VLOOKUP($AC1129+AR$1,STOCK!$F$10:$AB$209,17,0),IF($AE1129=$AE1128,(IF(BR1128&gt;=1,BR1128-COUNTIFS($AE1128:$AE1128,$AC1129,AR1128:AR1128,$AI$2),0)),0)),0)</f>
        <v>0</v>
      </c>
      <c r="BS1129" s="1">
        <f>IFERROR(IF($AE1129&gt;$AE1128,VLOOKUP($AC1129+AS$1,STOCK!$F$10:$AB$209,17,0),IF($AE1129=$AE1128,(IF(BS1128&gt;=1,BS1128-COUNTIFS($AE1128:$AE1128,$AC1129,AS1128:AS1128,$AI$2),0)),0)),0)</f>
        <v>0</v>
      </c>
      <c r="BT1129" s="1">
        <f>IFERROR(IF($AE1129&gt;$AE1128,VLOOKUP($AC1129+AT$1,STOCK!$F$10:$AB$209,17,0),IF($AE1129=$AE1128,(IF(BT1128&gt;=1,BT1128-COUNTIFS($AE1128:$AE1128,$AC1129,AT1128:AT1128,$AI$2),0)),0)),0)</f>
        <v>0</v>
      </c>
      <c r="BU1129" s="1">
        <f>IFERROR(IF($AE1129&gt;$AE1128,VLOOKUP($AC1129+AU$1,STOCK!$F$10:$AB$209,17,0),IF($AE1129=$AE1128,(IF(BU1128&gt;=1,BU1128-COUNTIFS($AE1128:$AE1128,$AC1129,AU1128:AU1128,$AI$2),0)),0)),0)</f>
        <v>0</v>
      </c>
      <c r="BV1129" s="1">
        <f>IFERROR(IF($AE1129&gt;$AE1128,VLOOKUP($AC1129+AV$1,STOCK!$F$10:$AB$209,17,0),IF($AE1129=$AE1128,(IF(BV1128&gt;=1,BV1128-COUNTIFS($AE1128:$AE1128,$AC1129,AV1128:AV1128,$AI$2),0)),0)),0)</f>
        <v>0</v>
      </c>
      <c r="BW1129" s="1">
        <f>IFERROR(IF($AE1129&gt;$AE1128,VLOOKUP($AC1129+AW$1,STOCK!$F$10:$AB$209,17,0),IF($AE1129=$AE1128,(IF(BW1128&gt;=1,BW1128-COUNTIFS($AE1128:$AE1128,$AC1129,AW1128:AW1128,$AI$2),0)),0)),0)</f>
        <v>0</v>
      </c>
      <c r="BX1129" s="1">
        <f>IFERROR(IF($AE1129&gt;$AE1128,VLOOKUP($AC1129+AX$1,STOCK!$F$10:$AB$209,17,0),IF($AE1129=$AE1128,(IF(BX1128&gt;=1,BX1128-COUNTIFS($AE1128:$AE1128,$AC1129,AX1128:AX1128,$AI$2),0)),0)),0)</f>
        <v>0</v>
      </c>
    </row>
    <row r="1130" spans="29:76" x14ac:dyDescent="0.25">
      <c r="AC1130" s="1">
        <f t="shared" si="275"/>
        <v>0</v>
      </c>
      <c r="AD1130" s="1">
        <f>IFERROR(IF(LEN(AK1130)&gt;=1,VLOOKUP(HLOOKUP(AK1130,PROFILE!$K$5:$V$8,4,0),PROFILE!$F$1:$G$3,2,0),0),0)</f>
        <v>0</v>
      </c>
      <c r="AE1130" s="1">
        <f t="shared" si="276"/>
        <v>0</v>
      </c>
      <c r="AF1130" s="1">
        <v>1117</v>
      </c>
      <c r="AI1130" s="1" t="str">
        <f>IFERROR(IF($AH1130&gt;=1,VLOOKUP($AG1130,STUDENT!$O$8:$Z$1507,3,0),""),"")</f>
        <v/>
      </c>
      <c r="AJ1130" s="1" t="str">
        <f>IFERROR(IF($AH1130&gt;=1,VLOOKUP($AG1130,STUDENT!$O$8:$Z$1507,4,0),""),"")</f>
        <v/>
      </c>
      <c r="AK1130" s="1" t="str">
        <f>IFERROR(IF($AH1130&gt;=1,VLOOKUP($AG1130,STUDENT!$O$8:$Z$1507,6,0),""),"")</f>
        <v/>
      </c>
      <c r="AL1130" s="1" t="str">
        <f t="shared" si="277"/>
        <v/>
      </c>
      <c r="AM1130" s="1" t="str">
        <f t="shared" si="278"/>
        <v/>
      </c>
      <c r="AN1130" s="1" t="str">
        <f t="shared" si="279"/>
        <v/>
      </c>
      <c r="AO1130" s="1" t="str">
        <f t="shared" si="280"/>
        <v/>
      </c>
      <c r="AP1130" s="1" t="str">
        <f t="shared" si="281"/>
        <v/>
      </c>
      <c r="AQ1130" s="1" t="str">
        <f t="shared" si="282"/>
        <v/>
      </c>
      <c r="AR1130" s="1" t="str">
        <f t="shared" si="283"/>
        <v/>
      </c>
      <c r="AS1130" s="1" t="str">
        <f t="shared" si="284"/>
        <v/>
      </c>
      <c r="AT1130" s="1" t="str">
        <f t="shared" si="285"/>
        <v/>
      </c>
      <c r="AU1130" s="1" t="str">
        <f t="shared" si="286"/>
        <v/>
      </c>
      <c r="AV1130" s="1" t="str">
        <f t="shared" si="287"/>
        <v/>
      </c>
      <c r="AW1130" s="1" t="str">
        <f t="shared" si="288"/>
        <v/>
      </c>
      <c r="AX1130" s="1" t="str">
        <f t="shared" si="289"/>
        <v/>
      </c>
      <c r="AY1130" s="1">
        <f>IFERROR(IF($AE1130&gt;$AE1129,VLOOKUP($AC1130+AL$1,STOCK!$F$10:$AB$209,16,0),IF($AE1130=$AE1129,(IF(AY1129&gt;=1,AY1129-COUNTIFS($AE1129:$AE1129,$AC1130,AL1129:AL1129,$AI$1),0)),0)),0)</f>
        <v>0</v>
      </c>
      <c r="AZ1130" s="1">
        <f>IFERROR(IF($AE1130&gt;$AE1129,VLOOKUP($AC1130+AM$1,STOCK!$F$10:$AB$209,16,0),IF($AE1130=$AE1129,(IF(AZ1129&gt;=1,AZ1129-COUNTIFS($AE1129:$AE1129,$AC1130,AM1129:AM1129,$AI$1),0)),0)),0)</f>
        <v>0</v>
      </c>
      <c r="BA1130" s="1">
        <f>IFERROR(IF($AE1130&gt;$AE1129,VLOOKUP($AC1130+AN$1,STOCK!$F$10:$AB$209,16,0),IF($AE1130=$AE1129,(IF(BA1129&gt;=1,BA1129-COUNTIFS($AE1129:$AE1129,$AC1130,AN1129:AN1129,$AI$1),0)),0)),0)</f>
        <v>0</v>
      </c>
      <c r="BB1130" s="1">
        <f>IFERROR(IF($AE1130&gt;$AE1129,VLOOKUP($AC1130+AO$1,STOCK!$F$10:$AB$209,16,0),IF($AE1130=$AE1129,(IF(BB1129&gt;=1,BB1129-COUNTIFS($AE1129:$AE1129,$AC1130,AO1129:AO1129,$AI$1),0)),0)),0)</f>
        <v>0</v>
      </c>
      <c r="BC1130" s="1">
        <f>IFERROR(IF($AE1130&gt;$AE1129,VLOOKUP($AC1130+AP$1,STOCK!$F$10:$AB$209,16,0),IF($AE1130=$AE1129,(IF(BC1129&gt;=1,BC1129-COUNTIFS($AE1129:$AE1129,$AC1130,AP1129:AP1129,$AI$1),0)),0)),0)</f>
        <v>0</v>
      </c>
      <c r="BD1130" s="1">
        <f>IFERROR(IF($AE1130&gt;$AE1129,VLOOKUP($AC1130+AQ$1,STOCK!$F$10:$AB$209,16,0),IF($AE1130=$AE1129,(IF(BD1129&gt;=1,BD1129-COUNTIFS($AE1129:$AE1129,$AC1130,AQ1129:AQ1129,$AI$1),0)),0)),0)</f>
        <v>0</v>
      </c>
      <c r="BE1130" s="1">
        <f>IFERROR(IF($AE1130&gt;$AE1129,VLOOKUP($AC1130+AR$1,STOCK!$F$10:$AB$209,16,0),IF($AE1130=$AE1129,(IF(BE1129&gt;=1,BE1129-COUNTIFS($AE1129:$AE1129,$AC1130,AR1129:AR1129,$AI$1),0)),0)),0)</f>
        <v>0</v>
      </c>
      <c r="BF1130" s="1">
        <f>IFERROR(IF($AE1130&gt;$AE1129,VLOOKUP($AC1130+AS$1,STOCK!$F$10:$AB$209,16,0),IF($AE1130=$AE1129,(IF(BF1129&gt;=1,BF1129-COUNTIFS($AE1129:$AE1129,$AC1130,AS1129:AS1129,$AI$1),0)),0)),0)</f>
        <v>0</v>
      </c>
      <c r="BG1130" s="1">
        <f>IFERROR(IF($AE1130&gt;$AE1129,VLOOKUP($AC1130+AT$1,STOCK!$F$10:$AB$209,16,0),IF($AE1130=$AE1129,(IF(BG1129&gt;=1,BG1129-COUNTIFS($AE1129:$AE1129,$AC1130,AT1129:AT1129,$AI$1),0)),0)),0)</f>
        <v>0</v>
      </c>
      <c r="BH1130" s="1">
        <f>IFERROR(IF($AE1130&gt;$AE1129,VLOOKUP($AC1130+AU$1,STOCK!$F$10:$AB$209,16,0),IF($AE1130=$AE1129,(IF(BH1129&gt;=1,BH1129-COUNTIFS($AE1129:$AE1129,$AC1130,AU1129:AU1129,$AI$1),0)),0)),0)</f>
        <v>0</v>
      </c>
      <c r="BI1130" s="1">
        <f>IFERROR(IF($AE1130&gt;$AE1129,VLOOKUP($AC1130+AV$1,STOCK!$F$10:$AB$209,16,0),IF($AE1130=$AE1129,(IF(BI1129&gt;=1,BI1129-COUNTIFS($AE1129:$AE1129,$AC1130,AV1129:AV1129,$AI$1),0)),0)),0)</f>
        <v>0</v>
      </c>
      <c r="BJ1130" s="1">
        <f>IFERROR(IF($AE1130&gt;$AE1129,VLOOKUP($AC1130+AW$1,STOCK!$F$10:$AB$209,16,0),IF($AE1130=$AE1129,(IF(BJ1129&gt;=1,BJ1129-COUNTIFS($AE1129:$AE1129,$AC1130,AW1129:AW1129,$AI$1),0)),0)),0)</f>
        <v>0</v>
      </c>
      <c r="BK1130" s="1">
        <f>IFERROR(IF($AE1130&gt;$AE1129,VLOOKUP($AC1130+AX$1,STOCK!$F$10:$AB$209,16,0),IF($AE1130=$AE1129,(IF(BK1129&gt;=1,BK1129-COUNTIFS($AE1129:$AE1129,$AC1130,AX1129:AX1129,$AI$1),0)),0)),0)</f>
        <v>0</v>
      </c>
      <c r="BL1130" s="1">
        <f>IFERROR(IF($AE1130&gt;$AE1129,VLOOKUP($AC1130+AL$1,STOCK!$F$10:$AB$209,17,0),IF($AE1130=$AE1129,(IF(BL1129&gt;=1,BL1129-COUNTIFS($AE1129:$AE1129,$AC1130,AL1129:AL1129,$AI$2),0)),0)),0)</f>
        <v>0</v>
      </c>
      <c r="BM1130" s="1">
        <f>IFERROR(IF($AE1130&gt;$AE1129,VLOOKUP($AC1130+AM$1,STOCK!$F$10:$AB$209,17,0),IF($AE1130=$AE1129,(IF(BM1129&gt;=1,BM1129-COUNTIFS($AE1129:$AE1129,$AC1130,AM1129:AM1129,$AI$2),0)),0)),0)</f>
        <v>0</v>
      </c>
      <c r="BN1130" s="1">
        <f>IFERROR(IF($AE1130&gt;$AE1129,VLOOKUP($AC1130+AN$1,STOCK!$F$10:$AB$209,17,0),IF($AE1130=$AE1129,(IF(BN1129&gt;=1,BN1129-COUNTIFS($AE1129:$AE1129,$AC1130,AN1129:AN1129,$AI$2),0)),0)),0)</f>
        <v>0</v>
      </c>
      <c r="BO1130" s="1">
        <f>IFERROR(IF($AE1130&gt;$AE1129,VLOOKUP($AC1130+AO$1,STOCK!$F$10:$AB$209,17,0),IF($AE1130=$AE1129,(IF(BO1129&gt;=1,BO1129-COUNTIFS($AE1129:$AE1129,$AC1130,AO1129:AO1129,$AI$2),0)),0)),0)</f>
        <v>0</v>
      </c>
      <c r="BP1130" s="1">
        <f>IFERROR(IF($AE1130&gt;$AE1129,VLOOKUP($AC1130+AP$1,STOCK!$F$10:$AB$209,17,0),IF($AE1130=$AE1129,(IF(BP1129&gt;=1,BP1129-COUNTIFS($AE1129:$AE1129,$AC1130,AP1129:AP1129,$AI$2),0)),0)),0)</f>
        <v>0</v>
      </c>
      <c r="BQ1130" s="1">
        <f>IFERROR(IF($AE1130&gt;$AE1129,VLOOKUP($AC1130+AQ$1,STOCK!$F$10:$AB$209,17,0),IF($AE1130=$AE1129,(IF(BQ1129&gt;=1,BQ1129-COUNTIFS($AE1129:$AE1129,$AC1130,AQ1129:AQ1129,$AI$2),0)),0)),0)</f>
        <v>0</v>
      </c>
      <c r="BR1130" s="1">
        <f>IFERROR(IF($AE1130&gt;$AE1129,VLOOKUP($AC1130+AR$1,STOCK!$F$10:$AB$209,17,0),IF($AE1130=$AE1129,(IF(BR1129&gt;=1,BR1129-COUNTIFS($AE1129:$AE1129,$AC1130,AR1129:AR1129,$AI$2),0)),0)),0)</f>
        <v>0</v>
      </c>
      <c r="BS1130" s="1">
        <f>IFERROR(IF($AE1130&gt;$AE1129,VLOOKUP($AC1130+AS$1,STOCK!$F$10:$AB$209,17,0),IF($AE1130=$AE1129,(IF(BS1129&gt;=1,BS1129-COUNTIFS($AE1129:$AE1129,$AC1130,AS1129:AS1129,$AI$2),0)),0)),0)</f>
        <v>0</v>
      </c>
      <c r="BT1130" s="1">
        <f>IFERROR(IF($AE1130&gt;$AE1129,VLOOKUP($AC1130+AT$1,STOCK!$F$10:$AB$209,17,0),IF($AE1130=$AE1129,(IF(BT1129&gt;=1,BT1129-COUNTIFS($AE1129:$AE1129,$AC1130,AT1129:AT1129,$AI$2),0)),0)),0)</f>
        <v>0</v>
      </c>
      <c r="BU1130" s="1">
        <f>IFERROR(IF($AE1130&gt;$AE1129,VLOOKUP($AC1130+AU$1,STOCK!$F$10:$AB$209,17,0),IF($AE1130=$AE1129,(IF(BU1129&gt;=1,BU1129-COUNTIFS($AE1129:$AE1129,$AC1130,AU1129:AU1129,$AI$2),0)),0)),0)</f>
        <v>0</v>
      </c>
      <c r="BV1130" s="1">
        <f>IFERROR(IF($AE1130&gt;$AE1129,VLOOKUP($AC1130+AV$1,STOCK!$F$10:$AB$209,17,0),IF($AE1130=$AE1129,(IF(BV1129&gt;=1,BV1129-COUNTIFS($AE1129:$AE1129,$AC1130,AV1129:AV1129,$AI$2),0)),0)),0)</f>
        <v>0</v>
      </c>
      <c r="BW1130" s="1">
        <f>IFERROR(IF($AE1130&gt;$AE1129,VLOOKUP($AC1130+AW$1,STOCK!$F$10:$AB$209,17,0),IF($AE1130=$AE1129,(IF(BW1129&gt;=1,BW1129-COUNTIFS($AE1129:$AE1129,$AC1130,AW1129:AW1129,$AI$2),0)),0)),0)</f>
        <v>0</v>
      </c>
      <c r="BX1130" s="1">
        <f>IFERROR(IF($AE1130&gt;$AE1129,VLOOKUP($AC1130+AX$1,STOCK!$F$10:$AB$209,17,0),IF($AE1130=$AE1129,(IF(BX1129&gt;=1,BX1129-COUNTIFS($AE1129:$AE1129,$AC1130,AX1129:AX1129,$AI$2),0)),0)),0)</f>
        <v>0</v>
      </c>
    </row>
    <row r="1131" spans="29:76" x14ac:dyDescent="0.25">
      <c r="AC1131" s="1">
        <f t="shared" si="275"/>
        <v>0</v>
      </c>
      <c r="AD1131" s="1">
        <f>IFERROR(IF(LEN(AK1131)&gt;=1,VLOOKUP(HLOOKUP(AK1131,PROFILE!$K$5:$V$8,4,0),PROFILE!$F$1:$G$3,2,0),0),0)</f>
        <v>0</v>
      </c>
      <c r="AE1131" s="1">
        <f t="shared" si="276"/>
        <v>0</v>
      </c>
      <c r="AF1131" s="1">
        <v>1118</v>
      </c>
      <c r="AI1131" s="1" t="str">
        <f>IFERROR(IF($AH1131&gt;=1,VLOOKUP($AG1131,STUDENT!$O$8:$Z$1507,3,0),""),"")</f>
        <v/>
      </c>
      <c r="AJ1131" s="1" t="str">
        <f>IFERROR(IF($AH1131&gt;=1,VLOOKUP($AG1131,STUDENT!$O$8:$Z$1507,4,0),""),"")</f>
        <v/>
      </c>
      <c r="AK1131" s="1" t="str">
        <f>IFERROR(IF($AH1131&gt;=1,VLOOKUP($AG1131,STUDENT!$O$8:$Z$1507,6,0),""),"")</f>
        <v/>
      </c>
      <c r="AL1131" s="1" t="str">
        <f t="shared" si="277"/>
        <v/>
      </c>
      <c r="AM1131" s="1" t="str">
        <f t="shared" si="278"/>
        <v/>
      </c>
      <c r="AN1131" s="1" t="str">
        <f t="shared" si="279"/>
        <v/>
      </c>
      <c r="AO1131" s="1" t="str">
        <f t="shared" si="280"/>
        <v/>
      </c>
      <c r="AP1131" s="1" t="str">
        <f t="shared" si="281"/>
        <v/>
      </c>
      <c r="AQ1131" s="1" t="str">
        <f t="shared" si="282"/>
        <v/>
      </c>
      <c r="AR1131" s="1" t="str">
        <f t="shared" si="283"/>
        <v/>
      </c>
      <c r="AS1131" s="1" t="str">
        <f t="shared" si="284"/>
        <v/>
      </c>
      <c r="AT1131" s="1" t="str">
        <f t="shared" si="285"/>
        <v/>
      </c>
      <c r="AU1131" s="1" t="str">
        <f t="shared" si="286"/>
        <v/>
      </c>
      <c r="AV1131" s="1" t="str">
        <f t="shared" si="287"/>
        <v/>
      </c>
      <c r="AW1131" s="1" t="str">
        <f t="shared" si="288"/>
        <v/>
      </c>
      <c r="AX1131" s="1" t="str">
        <f t="shared" si="289"/>
        <v/>
      </c>
      <c r="AY1131" s="1">
        <f>IFERROR(IF($AE1131&gt;$AE1130,VLOOKUP($AC1131+AL$1,STOCK!$F$10:$AB$209,16,0),IF($AE1131=$AE1130,(IF(AY1130&gt;=1,AY1130-COUNTIFS($AE1130:$AE1130,$AC1131,AL1130:AL1130,$AI$1),0)),0)),0)</f>
        <v>0</v>
      </c>
      <c r="AZ1131" s="1">
        <f>IFERROR(IF($AE1131&gt;$AE1130,VLOOKUP($AC1131+AM$1,STOCK!$F$10:$AB$209,16,0),IF($AE1131=$AE1130,(IF(AZ1130&gt;=1,AZ1130-COUNTIFS($AE1130:$AE1130,$AC1131,AM1130:AM1130,$AI$1),0)),0)),0)</f>
        <v>0</v>
      </c>
      <c r="BA1131" s="1">
        <f>IFERROR(IF($AE1131&gt;$AE1130,VLOOKUP($AC1131+AN$1,STOCK!$F$10:$AB$209,16,0),IF($AE1131=$AE1130,(IF(BA1130&gt;=1,BA1130-COUNTIFS($AE1130:$AE1130,$AC1131,AN1130:AN1130,$AI$1),0)),0)),0)</f>
        <v>0</v>
      </c>
      <c r="BB1131" s="1">
        <f>IFERROR(IF($AE1131&gt;$AE1130,VLOOKUP($AC1131+AO$1,STOCK!$F$10:$AB$209,16,0),IF($AE1131=$AE1130,(IF(BB1130&gt;=1,BB1130-COUNTIFS($AE1130:$AE1130,$AC1131,AO1130:AO1130,$AI$1),0)),0)),0)</f>
        <v>0</v>
      </c>
      <c r="BC1131" s="1">
        <f>IFERROR(IF($AE1131&gt;$AE1130,VLOOKUP($AC1131+AP$1,STOCK!$F$10:$AB$209,16,0),IF($AE1131=$AE1130,(IF(BC1130&gt;=1,BC1130-COUNTIFS($AE1130:$AE1130,$AC1131,AP1130:AP1130,$AI$1),0)),0)),0)</f>
        <v>0</v>
      </c>
      <c r="BD1131" s="1">
        <f>IFERROR(IF($AE1131&gt;$AE1130,VLOOKUP($AC1131+AQ$1,STOCK!$F$10:$AB$209,16,0),IF($AE1131=$AE1130,(IF(BD1130&gt;=1,BD1130-COUNTIFS($AE1130:$AE1130,$AC1131,AQ1130:AQ1130,$AI$1),0)),0)),0)</f>
        <v>0</v>
      </c>
      <c r="BE1131" s="1">
        <f>IFERROR(IF($AE1131&gt;$AE1130,VLOOKUP($AC1131+AR$1,STOCK!$F$10:$AB$209,16,0),IF($AE1131=$AE1130,(IF(BE1130&gt;=1,BE1130-COUNTIFS($AE1130:$AE1130,$AC1131,AR1130:AR1130,$AI$1),0)),0)),0)</f>
        <v>0</v>
      </c>
      <c r="BF1131" s="1">
        <f>IFERROR(IF($AE1131&gt;$AE1130,VLOOKUP($AC1131+AS$1,STOCK!$F$10:$AB$209,16,0),IF($AE1131=$AE1130,(IF(BF1130&gt;=1,BF1130-COUNTIFS($AE1130:$AE1130,$AC1131,AS1130:AS1130,$AI$1),0)),0)),0)</f>
        <v>0</v>
      </c>
      <c r="BG1131" s="1">
        <f>IFERROR(IF($AE1131&gt;$AE1130,VLOOKUP($AC1131+AT$1,STOCK!$F$10:$AB$209,16,0),IF($AE1131=$AE1130,(IF(BG1130&gt;=1,BG1130-COUNTIFS($AE1130:$AE1130,$AC1131,AT1130:AT1130,$AI$1),0)),0)),0)</f>
        <v>0</v>
      </c>
      <c r="BH1131" s="1">
        <f>IFERROR(IF($AE1131&gt;$AE1130,VLOOKUP($AC1131+AU$1,STOCK!$F$10:$AB$209,16,0),IF($AE1131=$AE1130,(IF(BH1130&gt;=1,BH1130-COUNTIFS($AE1130:$AE1130,$AC1131,AU1130:AU1130,$AI$1),0)),0)),0)</f>
        <v>0</v>
      </c>
      <c r="BI1131" s="1">
        <f>IFERROR(IF($AE1131&gt;$AE1130,VLOOKUP($AC1131+AV$1,STOCK!$F$10:$AB$209,16,0),IF($AE1131=$AE1130,(IF(BI1130&gt;=1,BI1130-COUNTIFS($AE1130:$AE1130,$AC1131,AV1130:AV1130,$AI$1),0)),0)),0)</f>
        <v>0</v>
      </c>
      <c r="BJ1131" s="1">
        <f>IFERROR(IF($AE1131&gt;$AE1130,VLOOKUP($AC1131+AW$1,STOCK!$F$10:$AB$209,16,0),IF($AE1131=$AE1130,(IF(BJ1130&gt;=1,BJ1130-COUNTIFS($AE1130:$AE1130,$AC1131,AW1130:AW1130,$AI$1),0)),0)),0)</f>
        <v>0</v>
      </c>
      <c r="BK1131" s="1">
        <f>IFERROR(IF($AE1131&gt;$AE1130,VLOOKUP($AC1131+AX$1,STOCK!$F$10:$AB$209,16,0),IF($AE1131=$AE1130,(IF(BK1130&gt;=1,BK1130-COUNTIFS($AE1130:$AE1130,$AC1131,AX1130:AX1130,$AI$1),0)),0)),0)</f>
        <v>0</v>
      </c>
      <c r="BL1131" s="1">
        <f>IFERROR(IF($AE1131&gt;$AE1130,VLOOKUP($AC1131+AL$1,STOCK!$F$10:$AB$209,17,0),IF($AE1131=$AE1130,(IF(BL1130&gt;=1,BL1130-COUNTIFS($AE1130:$AE1130,$AC1131,AL1130:AL1130,$AI$2),0)),0)),0)</f>
        <v>0</v>
      </c>
      <c r="BM1131" s="1">
        <f>IFERROR(IF($AE1131&gt;$AE1130,VLOOKUP($AC1131+AM$1,STOCK!$F$10:$AB$209,17,0),IF($AE1131=$AE1130,(IF(BM1130&gt;=1,BM1130-COUNTIFS($AE1130:$AE1130,$AC1131,AM1130:AM1130,$AI$2),0)),0)),0)</f>
        <v>0</v>
      </c>
      <c r="BN1131" s="1">
        <f>IFERROR(IF($AE1131&gt;$AE1130,VLOOKUP($AC1131+AN$1,STOCK!$F$10:$AB$209,17,0),IF($AE1131=$AE1130,(IF(BN1130&gt;=1,BN1130-COUNTIFS($AE1130:$AE1130,$AC1131,AN1130:AN1130,$AI$2),0)),0)),0)</f>
        <v>0</v>
      </c>
      <c r="BO1131" s="1">
        <f>IFERROR(IF($AE1131&gt;$AE1130,VLOOKUP($AC1131+AO$1,STOCK!$F$10:$AB$209,17,0),IF($AE1131=$AE1130,(IF(BO1130&gt;=1,BO1130-COUNTIFS($AE1130:$AE1130,$AC1131,AO1130:AO1130,$AI$2),0)),0)),0)</f>
        <v>0</v>
      </c>
      <c r="BP1131" s="1">
        <f>IFERROR(IF($AE1131&gt;$AE1130,VLOOKUP($AC1131+AP$1,STOCK!$F$10:$AB$209,17,0),IF($AE1131=$AE1130,(IF(BP1130&gt;=1,BP1130-COUNTIFS($AE1130:$AE1130,$AC1131,AP1130:AP1130,$AI$2),0)),0)),0)</f>
        <v>0</v>
      </c>
      <c r="BQ1131" s="1">
        <f>IFERROR(IF($AE1131&gt;$AE1130,VLOOKUP($AC1131+AQ$1,STOCK!$F$10:$AB$209,17,0),IF($AE1131=$AE1130,(IF(BQ1130&gt;=1,BQ1130-COUNTIFS($AE1130:$AE1130,$AC1131,AQ1130:AQ1130,$AI$2),0)),0)),0)</f>
        <v>0</v>
      </c>
      <c r="BR1131" s="1">
        <f>IFERROR(IF($AE1131&gt;$AE1130,VLOOKUP($AC1131+AR$1,STOCK!$F$10:$AB$209,17,0),IF($AE1131=$AE1130,(IF(BR1130&gt;=1,BR1130-COUNTIFS($AE1130:$AE1130,$AC1131,AR1130:AR1130,$AI$2),0)),0)),0)</f>
        <v>0</v>
      </c>
      <c r="BS1131" s="1">
        <f>IFERROR(IF($AE1131&gt;$AE1130,VLOOKUP($AC1131+AS$1,STOCK!$F$10:$AB$209,17,0),IF($AE1131=$AE1130,(IF(BS1130&gt;=1,BS1130-COUNTIFS($AE1130:$AE1130,$AC1131,AS1130:AS1130,$AI$2),0)),0)),0)</f>
        <v>0</v>
      </c>
      <c r="BT1131" s="1">
        <f>IFERROR(IF($AE1131&gt;$AE1130,VLOOKUP($AC1131+AT$1,STOCK!$F$10:$AB$209,17,0),IF($AE1131=$AE1130,(IF(BT1130&gt;=1,BT1130-COUNTIFS($AE1130:$AE1130,$AC1131,AT1130:AT1130,$AI$2),0)),0)),0)</f>
        <v>0</v>
      </c>
      <c r="BU1131" s="1">
        <f>IFERROR(IF($AE1131&gt;$AE1130,VLOOKUP($AC1131+AU$1,STOCK!$F$10:$AB$209,17,0),IF($AE1131=$AE1130,(IF(BU1130&gt;=1,BU1130-COUNTIFS($AE1130:$AE1130,$AC1131,AU1130:AU1130,$AI$2),0)),0)),0)</f>
        <v>0</v>
      </c>
      <c r="BV1131" s="1">
        <f>IFERROR(IF($AE1131&gt;$AE1130,VLOOKUP($AC1131+AV$1,STOCK!$F$10:$AB$209,17,0),IF($AE1131=$AE1130,(IF(BV1130&gt;=1,BV1130-COUNTIFS($AE1130:$AE1130,$AC1131,AV1130:AV1130,$AI$2),0)),0)),0)</f>
        <v>0</v>
      </c>
      <c r="BW1131" s="1">
        <f>IFERROR(IF($AE1131&gt;$AE1130,VLOOKUP($AC1131+AW$1,STOCK!$F$10:$AB$209,17,0),IF($AE1131=$AE1130,(IF(BW1130&gt;=1,BW1130-COUNTIFS($AE1130:$AE1130,$AC1131,AW1130:AW1130,$AI$2),0)),0)),0)</f>
        <v>0</v>
      </c>
      <c r="BX1131" s="1">
        <f>IFERROR(IF($AE1131&gt;$AE1130,VLOOKUP($AC1131+AX$1,STOCK!$F$10:$AB$209,17,0),IF($AE1131=$AE1130,(IF(BX1130&gt;=1,BX1130-COUNTIFS($AE1130:$AE1130,$AC1131,AX1130:AX1130,$AI$2),0)),0)),0)</f>
        <v>0</v>
      </c>
    </row>
    <row r="1132" spans="29:76" x14ac:dyDescent="0.25">
      <c r="AC1132" s="1">
        <f t="shared" si="275"/>
        <v>0</v>
      </c>
      <c r="AD1132" s="1">
        <f>IFERROR(IF(LEN(AK1132)&gt;=1,VLOOKUP(HLOOKUP(AK1132,PROFILE!$K$5:$V$8,4,0),PROFILE!$F$1:$G$3,2,0),0),0)</f>
        <v>0</v>
      </c>
      <c r="AE1132" s="1">
        <f t="shared" si="276"/>
        <v>0</v>
      </c>
      <c r="AF1132" s="1">
        <v>1119</v>
      </c>
      <c r="AI1132" s="1" t="str">
        <f>IFERROR(IF($AH1132&gt;=1,VLOOKUP($AG1132,STUDENT!$O$8:$Z$1507,3,0),""),"")</f>
        <v/>
      </c>
      <c r="AJ1132" s="1" t="str">
        <f>IFERROR(IF($AH1132&gt;=1,VLOOKUP($AG1132,STUDENT!$O$8:$Z$1507,4,0),""),"")</f>
        <v/>
      </c>
      <c r="AK1132" s="1" t="str">
        <f>IFERROR(IF($AH1132&gt;=1,VLOOKUP($AG1132,STUDENT!$O$8:$Z$1507,6,0),""),"")</f>
        <v/>
      </c>
      <c r="AL1132" s="1" t="str">
        <f t="shared" si="277"/>
        <v/>
      </c>
      <c r="AM1132" s="1" t="str">
        <f t="shared" si="278"/>
        <v/>
      </c>
      <c r="AN1132" s="1" t="str">
        <f t="shared" si="279"/>
        <v/>
      </c>
      <c r="AO1132" s="1" t="str">
        <f t="shared" si="280"/>
        <v/>
      </c>
      <c r="AP1132" s="1" t="str">
        <f t="shared" si="281"/>
        <v/>
      </c>
      <c r="AQ1132" s="1" t="str">
        <f t="shared" si="282"/>
        <v/>
      </c>
      <c r="AR1132" s="1" t="str">
        <f t="shared" si="283"/>
        <v/>
      </c>
      <c r="AS1132" s="1" t="str">
        <f t="shared" si="284"/>
        <v/>
      </c>
      <c r="AT1132" s="1" t="str">
        <f t="shared" si="285"/>
        <v/>
      </c>
      <c r="AU1132" s="1" t="str">
        <f t="shared" si="286"/>
        <v/>
      </c>
      <c r="AV1132" s="1" t="str">
        <f t="shared" si="287"/>
        <v/>
      </c>
      <c r="AW1132" s="1" t="str">
        <f t="shared" si="288"/>
        <v/>
      </c>
      <c r="AX1132" s="1" t="str">
        <f t="shared" si="289"/>
        <v/>
      </c>
      <c r="AY1132" s="1">
        <f>IFERROR(IF($AE1132&gt;$AE1131,VLOOKUP($AC1132+AL$1,STOCK!$F$10:$AB$209,16,0),IF($AE1132=$AE1131,(IF(AY1131&gt;=1,AY1131-COUNTIFS($AE1131:$AE1131,$AC1132,AL1131:AL1131,$AI$1),0)),0)),0)</f>
        <v>0</v>
      </c>
      <c r="AZ1132" s="1">
        <f>IFERROR(IF($AE1132&gt;$AE1131,VLOOKUP($AC1132+AM$1,STOCK!$F$10:$AB$209,16,0),IF($AE1132=$AE1131,(IF(AZ1131&gt;=1,AZ1131-COUNTIFS($AE1131:$AE1131,$AC1132,AM1131:AM1131,$AI$1),0)),0)),0)</f>
        <v>0</v>
      </c>
      <c r="BA1132" s="1">
        <f>IFERROR(IF($AE1132&gt;$AE1131,VLOOKUP($AC1132+AN$1,STOCK!$F$10:$AB$209,16,0),IF($AE1132=$AE1131,(IF(BA1131&gt;=1,BA1131-COUNTIFS($AE1131:$AE1131,$AC1132,AN1131:AN1131,$AI$1),0)),0)),0)</f>
        <v>0</v>
      </c>
      <c r="BB1132" s="1">
        <f>IFERROR(IF($AE1132&gt;$AE1131,VLOOKUP($AC1132+AO$1,STOCK!$F$10:$AB$209,16,0),IF($AE1132=$AE1131,(IF(BB1131&gt;=1,BB1131-COUNTIFS($AE1131:$AE1131,$AC1132,AO1131:AO1131,$AI$1),0)),0)),0)</f>
        <v>0</v>
      </c>
      <c r="BC1132" s="1">
        <f>IFERROR(IF($AE1132&gt;$AE1131,VLOOKUP($AC1132+AP$1,STOCK!$F$10:$AB$209,16,0),IF($AE1132=$AE1131,(IF(BC1131&gt;=1,BC1131-COUNTIFS($AE1131:$AE1131,$AC1132,AP1131:AP1131,$AI$1),0)),0)),0)</f>
        <v>0</v>
      </c>
      <c r="BD1132" s="1">
        <f>IFERROR(IF($AE1132&gt;$AE1131,VLOOKUP($AC1132+AQ$1,STOCK!$F$10:$AB$209,16,0),IF($AE1132=$AE1131,(IF(BD1131&gt;=1,BD1131-COUNTIFS($AE1131:$AE1131,$AC1132,AQ1131:AQ1131,$AI$1),0)),0)),0)</f>
        <v>0</v>
      </c>
      <c r="BE1132" s="1">
        <f>IFERROR(IF($AE1132&gt;$AE1131,VLOOKUP($AC1132+AR$1,STOCK!$F$10:$AB$209,16,0),IF($AE1132=$AE1131,(IF(BE1131&gt;=1,BE1131-COUNTIFS($AE1131:$AE1131,$AC1132,AR1131:AR1131,$AI$1),0)),0)),0)</f>
        <v>0</v>
      </c>
      <c r="BF1132" s="1">
        <f>IFERROR(IF($AE1132&gt;$AE1131,VLOOKUP($AC1132+AS$1,STOCK!$F$10:$AB$209,16,0),IF($AE1132=$AE1131,(IF(BF1131&gt;=1,BF1131-COUNTIFS($AE1131:$AE1131,$AC1132,AS1131:AS1131,$AI$1),0)),0)),0)</f>
        <v>0</v>
      </c>
      <c r="BG1132" s="1">
        <f>IFERROR(IF($AE1132&gt;$AE1131,VLOOKUP($AC1132+AT$1,STOCK!$F$10:$AB$209,16,0),IF($AE1132=$AE1131,(IF(BG1131&gt;=1,BG1131-COUNTIFS($AE1131:$AE1131,$AC1132,AT1131:AT1131,$AI$1),0)),0)),0)</f>
        <v>0</v>
      </c>
      <c r="BH1132" s="1">
        <f>IFERROR(IF($AE1132&gt;$AE1131,VLOOKUP($AC1132+AU$1,STOCK!$F$10:$AB$209,16,0),IF($AE1132=$AE1131,(IF(BH1131&gt;=1,BH1131-COUNTIFS($AE1131:$AE1131,$AC1132,AU1131:AU1131,$AI$1),0)),0)),0)</f>
        <v>0</v>
      </c>
      <c r="BI1132" s="1">
        <f>IFERROR(IF($AE1132&gt;$AE1131,VLOOKUP($AC1132+AV$1,STOCK!$F$10:$AB$209,16,0),IF($AE1132=$AE1131,(IF(BI1131&gt;=1,BI1131-COUNTIFS($AE1131:$AE1131,$AC1132,AV1131:AV1131,$AI$1),0)),0)),0)</f>
        <v>0</v>
      </c>
      <c r="BJ1132" s="1">
        <f>IFERROR(IF($AE1132&gt;$AE1131,VLOOKUP($AC1132+AW$1,STOCK!$F$10:$AB$209,16,0),IF($AE1132=$AE1131,(IF(BJ1131&gt;=1,BJ1131-COUNTIFS($AE1131:$AE1131,$AC1132,AW1131:AW1131,$AI$1),0)),0)),0)</f>
        <v>0</v>
      </c>
      <c r="BK1132" s="1">
        <f>IFERROR(IF($AE1132&gt;$AE1131,VLOOKUP($AC1132+AX$1,STOCK!$F$10:$AB$209,16,0),IF($AE1132=$AE1131,(IF(BK1131&gt;=1,BK1131-COUNTIFS($AE1131:$AE1131,$AC1132,AX1131:AX1131,$AI$1),0)),0)),0)</f>
        <v>0</v>
      </c>
      <c r="BL1132" s="1">
        <f>IFERROR(IF($AE1132&gt;$AE1131,VLOOKUP($AC1132+AL$1,STOCK!$F$10:$AB$209,17,0),IF($AE1132=$AE1131,(IF(BL1131&gt;=1,BL1131-COUNTIFS($AE1131:$AE1131,$AC1132,AL1131:AL1131,$AI$2),0)),0)),0)</f>
        <v>0</v>
      </c>
      <c r="BM1132" s="1">
        <f>IFERROR(IF($AE1132&gt;$AE1131,VLOOKUP($AC1132+AM$1,STOCK!$F$10:$AB$209,17,0),IF($AE1132=$AE1131,(IF(BM1131&gt;=1,BM1131-COUNTIFS($AE1131:$AE1131,$AC1132,AM1131:AM1131,$AI$2),0)),0)),0)</f>
        <v>0</v>
      </c>
      <c r="BN1132" s="1">
        <f>IFERROR(IF($AE1132&gt;$AE1131,VLOOKUP($AC1132+AN$1,STOCK!$F$10:$AB$209,17,0),IF($AE1132=$AE1131,(IF(BN1131&gt;=1,BN1131-COUNTIFS($AE1131:$AE1131,$AC1132,AN1131:AN1131,$AI$2),0)),0)),0)</f>
        <v>0</v>
      </c>
      <c r="BO1132" s="1">
        <f>IFERROR(IF($AE1132&gt;$AE1131,VLOOKUP($AC1132+AO$1,STOCK!$F$10:$AB$209,17,0),IF($AE1132=$AE1131,(IF(BO1131&gt;=1,BO1131-COUNTIFS($AE1131:$AE1131,$AC1132,AO1131:AO1131,$AI$2),0)),0)),0)</f>
        <v>0</v>
      </c>
      <c r="BP1132" s="1">
        <f>IFERROR(IF($AE1132&gt;$AE1131,VLOOKUP($AC1132+AP$1,STOCK!$F$10:$AB$209,17,0),IF($AE1132=$AE1131,(IF(BP1131&gt;=1,BP1131-COUNTIFS($AE1131:$AE1131,$AC1132,AP1131:AP1131,$AI$2),0)),0)),0)</f>
        <v>0</v>
      </c>
      <c r="BQ1132" s="1">
        <f>IFERROR(IF($AE1132&gt;$AE1131,VLOOKUP($AC1132+AQ$1,STOCK!$F$10:$AB$209,17,0),IF($AE1132=$AE1131,(IF(BQ1131&gt;=1,BQ1131-COUNTIFS($AE1131:$AE1131,$AC1132,AQ1131:AQ1131,$AI$2),0)),0)),0)</f>
        <v>0</v>
      </c>
      <c r="BR1132" s="1">
        <f>IFERROR(IF($AE1132&gt;$AE1131,VLOOKUP($AC1132+AR$1,STOCK!$F$10:$AB$209,17,0),IF($AE1132=$AE1131,(IF(BR1131&gt;=1,BR1131-COUNTIFS($AE1131:$AE1131,$AC1132,AR1131:AR1131,$AI$2),0)),0)),0)</f>
        <v>0</v>
      </c>
      <c r="BS1132" s="1">
        <f>IFERROR(IF($AE1132&gt;$AE1131,VLOOKUP($AC1132+AS$1,STOCK!$F$10:$AB$209,17,0),IF($AE1132=$AE1131,(IF(BS1131&gt;=1,BS1131-COUNTIFS($AE1131:$AE1131,$AC1132,AS1131:AS1131,$AI$2),0)),0)),0)</f>
        <v>0</v>
      </c>
      <c r="BT1132" s="1">
        <f>IFERROR(IF($AE1132&gt;$AE1131,VLOOKUP($AC1132+AT$1,STOCK!$F$10:$AB$209,17,0),IF($AE1132=$AE1131,(IF(BT1131&gt;=1,BT1131-COUNTIFS($AE1131:$AE1131,$AC1132,AT1131:AT1131,$AI$2),0)),0)),0)</f>
        <v>0</v>
      </c>
      <c r="BU1132" s="1">
        <f>IFERROR(IF($AE1132&gt;$AE1131,VLOOKUP($AC1132+AU$1,STOCK!$F$10:$AB$209,17,0),IF($AE1132=$AE1131,(IF(BU1131&gt;=1,BU1131-COUNTIFS($AE1131:$AE1131,$AC1132,AU1131:AU1131,$AI$2),0)),0)),0)</f>
        <v>0</v>
      </c>
      <c r="BV1132" s="1">
        <f>IFERROR(IF($AE1132&gt;$AE1131,VLOOKUP($AC1132+AV$1,STOCK!$F$10:$AB$209,17,0),IF($AE1132=$AE1131,(IF(BV1131&gt;=1,BV1131-COUNTIFS($AE1131:$AE1131,$AC1132,AV1131:AV1131,$AI$2),0)),0)),0)</f>
        <v>0</v>
      </c>
      <c r="BW1132" s="1">
        <f>IFERROR(IF($AE1132&gt;$AE1131,VLOOKUP($AC1132+AW$1,STOCK!$F$10:$AB$209,17,0),IF($AE1132=$AE1131,(IF(BW1131&gt;=1,BW1131-COUNTIFS($AE1131:$AE1131,$AC1132,AW1131:AW1131,$AI$2),0)),0)),0)</f>
        <v>0</v>
      </c>
      <c r="BX1132" s="1">
        <f>IFERROR(IF($AE1132&gt;$AE1131,VLOOKUP($AC1132+AX$1,STOCK!$F$10:$AB$209,17,0),IF($AE1132=$AE1131,(IF(BX1131&gt;=1,BX1131-COUNTIFS($AE1131:$AE1131,$AC1132,AX1131:AX1131,$AI$2),0)),0)),0)</f>
        <v>0</v>
      </c>
    </row>
    <row r="1133" spans="29:76" x14ac:dyDescent="0.25">
      <c r="AC1133" s="1">
        <f t="shared" si="275"/>
        <v>0</v>
      </c>
      <c r="AD1133" s="1">
        <f>IFERROR(IF(LEN(AK1133)&gt;=1,VLOOKUP(HLOOKUP(AK1133,PROFILE!$K$5:$V$8,4,0),PROFILE!$F$1:$G$3,2,0),0),0)</f>
        <v>0</v>
      </c>
      <c r="AE1133" s="1">
        <f t="shared" si="276"/>
        <v>0</v>
      </c>
      <c r="AF1133" s="1">
        <v>1120</v>
      </c>
      <c r="AI1133" s="1" t="str">
        <f>IFERROR(IF($AH1133&gt;=1,VLOOKUP($AG1133,STUDENT!$O$8:$Z$1507,3,0),""),"")</f>
        <v/>
      </c>
      <c r="AJ1133" s="1" t="str">
        <f>IFERROR(IF($AH1133&gt;=1,VLOOKUP($AG1133,STUDENT!$O$8:$Z$1507,4,0),""),"")</f>
        <v/>
      </c>
      <c r="AK1133" s="1" t="str">
        <f>IFERROR(IF($AH1133&gt;=1,VLOOKUP($AG1133,STUDENT!$O$8:$Z$1507,6,0),""),"")</f>
        <v/>
      </c>
      <c r="AL1133" s="1" t="str">
        <f t="shared" si="277"/>
        <v/>
      </c>
      <c r="AM1133" s="1" t="str">
        <f t="shared" si="278"/>
        <v/>
      </c>
      <c r="AN1133" s="1" t="str">
        <f t="shared" si="279"/>
        <v/>
      </c>
      <c r="AO1133" s="1" t="str">
        <f t="shared" si="280"/>
        <v/>
      </c>
      <c r="AP1133" s="1" t="str">
        <f t="shared" si="281"/>
        <v/>
      </c>
      <c r="AQ1133" s="1" t="str">
        <f t="shared" si="282"/>
        <v/>
      </c>
      <c r="AR1133" s="1" t="str">
        <f t="shared" si="283"/>
        <v/>
      </c>
      <c r="AS1133" s="1" t="str">
        <f t="shared" si="284"/>
        <v/>
      </c>
      <c r="AT1133" s="1" t="str">
        <f t="shared" si="285"/>
        <v/>
      </c>
      <c r="AU1133" s="1" t="str">
        <f t="shared" si="286"/>
        <v/>
      </c>
      <c r="AV1133" s="1" t="str">
        <f t="shared" si="287"/>
        <v/>
      </c>
      <c r="AW1133" s="1" t="str">
        <f t="shared" si="288"/>
        <v/>
      </c>
      <c r="AX1133" s="1" t="str">
        <f t="shared" si="289"/>
        <v/>
      </c>
      <c r="AY1133" s="1">
        <f>IFERROR(IF($AE1133&gt;$AE1132,VLOOKUP($AC1133+AL$1,STOCK!$F$10:$AB$209,16,0),IF($AE1133=$AE1132,(IF(AY1132&gt;=1,AY1132-COUNTIFS($AE1132:$AE1132,$AC1133,AL1132:AL1132,$AI$1),0)),0)),0)</f>
        <v>0</v>
      </c>
      <c r="AZ1133" s="1">
        <f>IFERROR(IF($AE1133&gt;$AE1132,VLOOKUP($AC1133+AM$1,STOCK!$F$10:$AB$209,16,0),IF($AE1133=$AE1132,(IF(AZ1132&gt;=1,AZ1132-COUNTIFS($AE1132:$AE1132,$AC1133,AM1132:AM1132,$AI$1),0)),0)),0)</f>
        <v>0</v>
      </c>
      <c r="BA1133" s="1">
        <f>IFERROR(IF($AE1133&gt;$AE1132,VLOOKUP($AC1133+AN$1,STOCK!$F$10:$AB$209,16,0),IF($AE1133=$AE1132,(IF(BA1132&gt;=1,BA1132-COUNTIFS($AE1132:$AE1132,$AC1133,AN1132:AN1132,$AI$1),0)),0)),0)</f>
        <v>0</v>
      </c>
      <c r="BB1133" s="1">
        <f>IFERROR(IF($AE1133&gt;$AE1132,VLOOKUP($AC1133+AO$1,STOCK!$F$10:$AB$209,16,0),IF($AE1133=$AE1132,(IF(BB1132&gt;=1,BB1132-COUNTIFS($AE1132:$AE1132,$AC1133,AO1132:AO1132,$AI$1),0)),0)),0)</f>
        <v>0</v>
      </c>
      <c r="BC1133" s="1">
        <f>IFERROR(IF($AE1133&gt;$AE1132,VLOOKUP($AC1133+AP$1,STOCK!$F$10:$AB$209,16,0),IF($AE1133=$AE1132,(IF(BC1132&gt;=1,BC1132-COUNTIFS($AE1132:$AE1132,$AC1133,AP1132:AP1132,$AI$1),0)),0)),0)</f>
        <v>0</v>
      </c>
      <c r="BD1133" s="1">
        <f>IFERROR(IF($AE1133&gt;$AE1132,VLOOKUP($AC1133+AQ$1,STOCK!$F$10:$AB$209,16,0),IF($AE1133=$AE1132,(IF(BD1132&gt;=1,BD1132-COUNTIFS($AE1132:$AE1132,$AC1133,AQ1132:AQ1132,$AI$1),0)),0)),0)</f>
        <v>0</v>
      </c>
      <c r="BE1133" s="1">
        <f>IFERROR(IF($AE1133&gt;$AE1132,VLOOKUP($AC1133+AR$1,STOCK!$F$10:$AB$209,16,0),IF($AE1133=$AE1132,(IF(BE1132&gt;=1,BE1132-COUNTIFS($AE1132:$AE1132,$AC1133,AR1132:AR1132,$AI$1),0)),0)),0)</f>
        <v>0</v>
      </c>
      <c r="BF1133" s="1">
        <f>IFERROR(IF($AE1133&gt;$AE1132,VLOOKUP($AC1133+AS$1,STOCK!$F$10:$AB$209,16,0),IF($AE1133=$AE1132,(IF(BF1132&gt;=1,BF1132-COUNTIFS($AE1132:$AE1132,$AC1133,AS1132:AS1132,$AI$1),0)),0)),0)</f>
        <v>0</v>
      </c>
      <c r="BG1133" s="1">
        <f>IFERROR(IF($AE1133&gt;$AE1132,VLOOKUP($AC1133+AT$1,STOCK!$F$10:$AB$209,16,0),IF($AE1133=$AE1132,(IF(BG1132&gt;=1,BG1132-COUNTIFS($AE1132:$AE1132,$AC1133,AT1132:AT1132,$AI$1),0)),0)),0)</f>
        <v>0</v>
      </c>
      <c r="BH1133" s="1">
        <f>IFERROR(IF($AE1133&gt;$AE1132,VLOOKUP($AC1133+AU$1,STOCK!$F$10:$AB$209,16,0),IF($AE1133=$AE1132,(IF(BH1132&gt;=1,BH1132-COUNTIFS($AE1132:$AE1132,$AC1133,AU1132:AU1132,$AI$1),0)),0)),0)</f>
        <v>0</v>
      </c>
      <c r="BI1133" s="1">
        <f>IFERROR(IF($AE1133&gt;$AE1132,VLOOKUP($AC1133+AV$1,STOCK!$F$10:$AB$209,16,0),IF($AE1133=$AE1132,(IF(BI1132&gt;=1,BI1132-COUNTIFS($AE1132:$AE1132,$AC1133,AV1132:AV1132,$AI$1),0)),0)),0)</f>
        <v>0</v>
      </c>
      <c r="BJ1133" s="1">
        <f>IFERROR(IF($AE1133&gt;$AE1132,VLOOKUP($AC1133+AW$1,STOCK!$F$10:$AB$209,16,0),IF($AE1133=$AE1132,(IF(BJ1132&gt;=1,BJ1132-COUNTIFS($AE1132:$AE1132,$AC1133,AW1132:AW1132,$AI$1),0)),0)),0)</f>
        <v>0</v>
      </c>
      <c r="BK1133" s="1">
        <f>IFERROR(IF($AE1133&gt;$AE1132,VLOOKUP($AC1133+AX$1,STOCK!$F$10:$AB$209,16,0),IF($AE1133=$AE1132,(IF(BK1132&gt;=1,BK1132-COUNTIFS($AE1132:$AE1132,$AC1133,AX1132:AX1132,$AI$1),0)),0)),0)</f>
        <v>0</v>
      </c>
      <c r="BL1133" s="1">
        <f>IFERROR(IF($AE1133&gt;$AE1132,VLOOKUP($AC1133+AL$1,STOCK!$F$10:$AB$209,17,0),IF($AE1133=$AE1132,(IF(BL1132&gt;=1,BL1132-COUNTIFS($AE1132:$AE1132,$AC1133,AL1132:AL1132,$AI$2),0)),0)),0)</f>
        <v>0</v>
      </c>
      <c r="BM1133" s="1">
        <f>IFERROR(IF($AE1133&gt;$AE1132,VLOOKUP($AC1133+AM$1,STOCK!$F$10:$AB$209,17,0),IF($AE1133=$AE1132,(IF(BM1132&gt;=1,BM1132-COUNTIFS($AE1132:$AE1132,$AC1133,AM1132:AM1132,$AI$2),0)),0)),0)</f>
        <v>0</v>
      </c>
      <c r="BN1133" s="1">
        <f>IFERROR(IF($AE1133&gt;$AE1132,VLOOKUP($AC1133+AN$1,STOCK!$F$10:$AB$209,17,0),IF($AE1133=$AE1132,(IF(BN1132&gt;=1,BN1132-COUNTIFS($AE1132:$AE1132,$AC1133,AN1132:AN1132,$AI$2),0)),0)),0)</f>
        <v>0</v>
      </c>
      <c r="BO1133" s="1">
        <f>IFERROR(IF($AE1133&gt;$AE1132,VLOOKUP($AC1133+AO$1,STOCK!$F$10:$AB$209,17,0),IF($AE1133=$AE1132,(IF(BO1132&gt;=1,BO1132-COUNTIFS($AE1132:$AE1132,$AC1133,AO1132:AO1132,$AI$2),0)),0)),0)</f>
        <v>0</v>
      </c>
      <c r="BP1133" s="1">
        <f>IFERROR(IF($AE1133&gt;$AE1132,VLOOKUP($AC1133+AP$1,STOCK!$F$10:$AB$209,17,0),IF($AE1133=$AE1132,(IF(BP1132&gt;=1,BP1132-COUNTIFS($AE1132:$AE1132,$AC1133,AP1132:AP1132,$AI$2),0)),0)),0)</f>
        <v>0</v>
      </c>
      <c r="BQ1133" s="1">
        <f>IFERROR(IF($AE1133&gt;$AE1132,VLOOKUP($AC1133+AQ$1,STOCK!$F$10:$AB$209,17,0),IF($AE1133=$AE1132,(IF(BQ1132&gt;=1,BQ1132-COUNTIFS($AE1132:$AE1132,$AC1133,AQ1132:AQ1132,$AI$2),0)),0)),0)</f>
        <v>0</v>
      </c>
      <c r="BR1133" s="1">
        <f>IFERROR(IF($AE1133&gt;$AE1132,VLOOKUP($AC1133+AR$1,STOCK!$F$10:$AB$209,17,0),IF($AE1133=$AE1132,(IF(BR1132&gt;=1,BR1132-COUNTIFS($AE1132:$AE1132,$AC1133,AR1132:AR1132,$AI$2),0)),0)),0)</f>
        <v>0</v>
      </c>
      <c r="BS1133" s="1">
        <f>IFERROR(IF($AE1133&gt;$AE1132,VLOOKUP($AC1133+AS$1,STOCK!$F$10:$AB$209,17,0),IF($AE1133=$AE1132,(IF(BS1132&gt;=1,BS1132-COUNTIFS($AE1132:$AE1132,$AC1133,AS1132:AS1132,$AI$2),0)),0)),0)</f>
        <v>0</v>
      </c>
      <c r="BT1133" s="1">
        <f>IFERROR(IF($AE1133&gt;$AE1132,VLOOKUP($AC1133+AT$1,STOCK!$F$10:$AB$209,17,0),IF($AE1133=$AE1132,(IF(BT1132&gt;=1,BT1132-COUNTIFS($AE1132:$AE1132,$AC1133,AT1132:AT1132,$AI$2),0)),0)),0)</f>
        <v>0</v>
      </c>
      <c r="BU1133" s="1">
        <f>IFERROR(IF($AE1133&gt;$AE1132,VLOOKUP($AC1133+AU$1,STOCK!$F$10:$AB$209,17,0),IF($AE1133=$AE1132,(IF(BU1132&gt;=1,BU1132-COUNTIFS($AE1132:$AE1132,$AC1133,AU1132:AU1132,$AI$2),0)),0)),0)</f>
        <v>0</v>
      </c>
      <c r="BV1133" s="1">
        <f>IFERROR(IF($AE1133&gt;$AE1132,VLOOKUP($AC1133+AV$1,STOCK!$F$10:$AB$209,17,0),IF($AE1133=$AE1132,(IF(BV1132&gt;=1,BV1132-COUNTIFS($AE1132:$AE1132,$AC1133,AV1132:AV1132,$AI$2),0)),0)),0)</f>
        <v>0</v>
      </c>
      <c r="BW1133" s="1">
        <f>IFERROR(IF($AE1133&gt;$AE1132,VLOOKUP($AC1133+AW$1,STOCK!$F$10:$AB$209,17,0),IF($AE1133=$AE1132,(IF(BW1132&gt;=1,BW1132-COUNTIFS($AE1132:$AE1132,$AC1133,AW1132:AW1132,$AI$2),0)),0)),0)</f>
        <v>0</v>
      </c>
      <c r="BX1133" s="1">
        <f>IFERROR(IF($AE1133&gt;$AE1132,VLOOKUP($AC1133+AX$1,STOCK!$F$10:$AB$209,17,0),IF($AE1133=$AE1132,(IF(BX1132&gt;=1,BX1132-COUNTIFS($AE1132:$AE1132,$AC1133,AX1132:AX1132,$AI$2),0)),0)),0)</f>
        <v>0</v>
      </c>
    </row>
    <row r="1134" spans="29:76" x14ac:dyDescent="0.25">
      <c r="AC1134" s="1">
        <f t="shared" si="275"/>
        <v>0</v>
      </c>
      <c r="AD1134" s="1">
        <f>IFERROR(IF(LEN(AK1134)&gt;=1,VLOOKUP(HLOOKUP(AK1134,PROFILE!$K$5:$V$8,4,0),PROFILE!$F$1:$G$3,2,0),0),0)</f>
        <v>0</v>
      </c>
      <c r="AE1134" s="1">
        <f t="shared" si="276"/>
        <v>0</v>
      </c>
      <c r="AF1134" s="1">
        <v>1121</v>
      </c>
      <c r="AI1134" s="1" t="str">
        <f>IFERROR(IF($AH1134&gt;=1,VLOOKUP($AG1134,STUDENT!$O$8:$Z$1507,3,0),""),"")</f>
        <v/>
      </c>
      <c r="AJ1134" s="1" t="str">
        <f>IFERROR(IF($AH1134&gt;=1,VLOOKUP($AG1134,STUDENT!$O$8:$Z$1507,4,0),""),"")</f>
        <v/>
      </c>
      <c r="AK1134" s="1" t="str">
        <f>IFERROR(IF($AH1134&gt;=1,VLOOKUP($AG1134,STUDENT!$O$8:$Z$1507,6,0),""),"")</f>
        <v/>
      </c>
      <c r="AL1134" s="1" t="str">
        <f t="shared" si="277"/>
        <v/>
      </c>
      <c r="AM1134" s="1" t="str">
        <f t="shared" si="278"/>
        <v/>
      </c>
      <c r="AN1134" s="1" t="str">
        <f t="shared" si="279"/>
        <v/>
      </c>
      <c r="AO1134" s="1" t="str">
        <f t="shared" si="280"/>
        <v/>
      </c>
      <c r="AP1134" s="1" t="str">
        <f t="shared" si="281"/>
        <v/>
      </c>
      <c r="AQ1134" s="1" t="str">
        <f t="shared" si="282"/>
        <v/>
      </c>
      <c r="AR1134" s="1" t="str">
        <f t="shared" si="283"/>
        <v/>
      </c>
      <c r="AS1134" s="1" t="str">
        <f t="shared" si="284"/>
        <v/>
      </c>
      <c r="AT1134" s="1" t="str">
        <f t="shared" si="285"/>
        <v/>
      </c>
      <c r="AU1134" s="1" t="str">
        <f t="shared" si="286"/>
        <v/>
      </c>
      <c r="AV1134" s="1" t="str">
        <f t="shared" si="287"/>
        <v/>
      </c>
      <c r="AW1134" s="1" t="str">
        <f t="shared" si="288"/>
        <v/>
      </c>
      <c r="AX1134" s="1" t="str">
        <f t="shared" si="289"/>
        <v/>
      </c>
      <c r="AY1134" s="1">
        <f>IFERROR(IF($AE1134&gt;$AE1133,VLOOKUP($AC1134+AL$1,STOCK!$F$10:$AB$209,16,0),IF($AE1134=$AE1133,(IF(AY1133&gt;=1,AY1133-COUNTIFS($AE1133:$AE1133,$AC1134,AL1133:AL1133,$AI$1),0)),0)),0)</f>
        <v>0</v>
      </c>
      <c r="AZ1134" s="1">
        <f>IFERROR(IF($AE1134&gt;$AE1133,VLOOKUP($AC1134+AM$1,STOCK!$F$10:$AB$209,16,0),IF($AE1134=$AE1133,(IF(AZ1133&gt;=1,AZ1133-COUNTIFS($AE1133:$AE1133,$AC1134,AM1133:AM1133,$AI$1),0)),0)),0)</f>
        <v>0</v>
      </c>
      <c r="BA1134" s="1">
        <f>IFERROR(IF($AE1134&gt;$AE1133,VLOOKUP($AC1134+AN$1,STOCK!$F$10:$AB$209,16,0),IF($AE1134=$AE1133,(IF(BA1133&gt;=1,BA1133-COUNTIFS($AE1133:$AE1133,$AC1134,AN1133:AN1133,$AI$1),0)),0)),0)</f>
        <v>0</v>
      </c>
      <c r="BB1134" s="1">
        <f>IFERROR(IF($AE1134&gt;$AE1133,VLOOKUP($AC1134+AO$1,STOCK!$F$10:$AB$209,16,0),IF($AE1134=$AE1133,(IF(BB1133&gt;=1,BB1133-COUNTIFS($AE1133:$AE1133,$AC1134,AO1133:AO1133,$AI$1),0)),0)),0)</f>
        <v>0</v>
      </c>
      <c r="BC1134" s="1">
        <f>IFERROR(IF($AE1134&gt;$AE1133,VLOOKUP($AC1134+AP$1,STOCK!$F$10:$AB$209,16,0),IF($AE1134=$AE1133,(IF(BC1133&gt;=1,BC1133-COUNTIFS($AE1133:$AE1133,$AC1134,AP1133:AP1133,$AI$1),0)),0)),0)</f>
        <v>0</v>
      </c>
      <c r="BD1134" s="1">
        <f>IFERROR(IF($AE1134&gt;$AE1133,VLOOKUP($AC1134+AQ$1,STOCK!$F$10:$AB$209,16,0),IF($AE1134=$AE1133,(IF(BD1133&gt;=1,BD1133-COUNTIFS($AE1133:$AE1133,$AC1134,AQ1133:AQ1133,$AI$1),0)),0)),0)</f>
        <v>0</v>
      </c>
      <c r="BE1134" s="1">
        <f>IFERROR(IF($AE1134&gt;$AE1133,VLOOKUP($AC1134+AR$1,STOCK!$F$10:$AB$209,16,0),IF($AE1134=$AE1133,(IF(BE1133&gt;=1,BE1133-COUNTIFS($AE1133:$AE1133,$AC1134,AR1133:AR1133,$AI$1),0)),0)),0)</f>
        <v>0</v>
      </c>
      <c r="BF1134" s="1">
        <f>IFERROR(IF($AE1134&gt;$AE1133,VLOOKUP($AC1134+AS$1,STOCK!$F$10:$AB$209,16,0),IF($AE1134=$AE1133,(IF(BF1133&gt;=1,BF1133-COUNTIFS($AE1133:$AE1133,$AC1134,AS1133:AS1133,$AI$1),0)),0)),0)</f>
        <v>0</v>
      </c>
      <c r="BG1134" s="1">
        <f>IFERROR(IF($AE1134&gt;$AE1133,VLOOKUP($AC1134+AT$1,STOCK!$F$10:$AB$209,16,0),IF($AE1134=$AE1133,(IF(BG1133&gt;=1,BG1133-COUNTIFS($AE1133:$AE1133,$AC1134,AT1133:AT1133,$AI$1),0)),0)),0)</f>
        <v>0</v>
      </c>
      <c r="BH1134" s="1">
        <f>IFERROR(IF($AE1134&gt;$AE1133,VLOOKUP($AC1134+AU$1,STOCK!$F$10:$AB$209,16,0),IF($AE1134=$AE1133,(IF(BH1133&gt;=1,BH1133-COUNTIFS($AE1133:$AE1133,$AC1134,AU1133:AU1133,$AI$1),0)),0)),0)</f>
        <v>0</v>
      </c>
      <c r="BI1134" s="1">
        <f>IFERROR(IF($AE1134&gt;$AE1133,VLOOKUP($AC1134+AV$1,STOCK!$F$10:$AB$209,16,0),IF($AE1134=$AE1133,(IF(BI1133&gt;=1,BI1133-COUNTIFS($AE1133:$AE1133,$AC1134,AV1133:AV1133,$AI$1),0)),0)),0)</f>
        <v>0</v>
      </c>
      <c r="BJ1134" s="1">
        <f>IFERROR(IF($AE1134&gt;$AE1133,VLOOKUP($AC1134+AW$1,STOCK!$F$10:$AB$209,16,0),IF($AE1134=$AE1133,(IF(BJ1133&gt;=1,BJ1133-COUNTIFS($AE1133:$AE1133,$AC1134,AW1133:AW1133,$AI$1),0)),0)),0)</f>
        <v>0</v>
      </c>
      <c r="BK1134" s="1">
        <f>IFERROR(IF($AE1134&gt;$AE1133,VLOOKUP($AC1134+AX$1,STOCK!$F$10:$AB$209,16,0),IF($AE1134=$AE1133,(IF(BK1133&gt;=1,BK1133-COUNTIFS($AE1133:$AE1133,$AC1134,AX1133:AX1133,$AI$1),0)),0)),0)</f>
        <v>0</v>
      </c>
      <c r="BL1134" s="1">
        <f>IFERROR(IF($AE1134&gt;$AE1133,VLOOKUP($AC1134+AL$1,STOCK!$F$10:$AB$209,17,0),IF($AE1134=$AE1133,(IF(BL1133&gt;=1,BL1133-COUNTIFS($AE1133:$AE1133,$AC1134,AL1133:AL1133,$AI$2),0)),0)),0)</f>
        <v>0</v>
      </c>
      <c r="BM1134" s="1">
        <f>IFERROR(IF($AE1134&gt;$AE1133,VLOOKUP($AC1134+AM$1,STOCK!$F$10:$AB$209,17,0),IF($AE1134=$AE1133,(IF(BM1133&gt;=1,BM1133-COUNTIFS($AE1133:$AE1133,$AC1134,AM1133:AM1133,$AI$2),0)),0)),0)</f>
        <v>0</v>
      </c>
      <c r="BN1134" s="1">
        <f>IFERROR(IF($AE1134&gt;$AE1133,VLOOKUP($AC1134+AN$1,STOCK!$F$10:$AB$209,17,0),IF($AE1134=$AE1133,(IF(BN1133&gt;=1,BN1133-COUNTIFS($AE1133:$AE1133,$AC1134,AN1133:AN1133,$AI$2),0)),0)),0)</f>
        <v>0</v>
      </c>
      <c r="BO1134" s="1">
        <f>IFERROR(IF($AE1134&gt;$AE1133,VLOOKUP($AC1134+AO$1,STOCK!$F$10:$AB$209,17,0),IF($AE1134=$AE1133,(IF(BO1133&gt;=1,BO1133-COUNTIFS($AE1133:$AE1133,$AC1134,AO1133:AO1133,$AI$2),0)),0)),0)</f>
        <v>0</v>
      </c>
      <c r="BP1134" s="1">
        <f>IFERROR(IF($AE1134&gt;$AE1133,VLOOKUP($AC1134+AP$1,STOCK!$F$10:$AB$209,17,0),IF($AE1134=$AE1133,(IF(BP1133&gt;=1,BP1133-COUNTIFS($AE1133:$AE1133,$AC1134,AP1133:AP1133,$AI$2),0)),0)),0)</f>
        <v>0</v>
      </c>
      <c r="BQ1134" s="1">
        <f>IFERROR(IF($AE1134&gt;$AE1133,VLOOKUP($AC1134+AQ$1,STOCK!$F$10:$AB$209,17,0),IF($AE1134=$AE1133,(IF(BQ1133&gt;=1,BQ1133-COUNTIFS($AE1133:$AE1133,$AC1134,AQ1133:AQ1133,$AI$2),0)),0)),0)</f>
        <v>0</v>
      </c>
      <c r="BR1134" s="1">
        <f>IFERROR(IF($AE1134&gt;$AE1133,VLOOKUP($AC1134+AR$1,STOCK!$F$10:$AB$209,17,0),IF($AE1134=$AE1133,(IF(BR1133&gt;=1,BR1133-COUNTIFS($AE1133:$AE1133,$AC1134,AR1133:AR1133,$AI$2),0)),0)),0)</f>
        <v>0</v>
      </c>
      <c r="BS1134" s="1">
        <f>IFERROR(IF($AE1134&gt;$AE1133,VLOOKUP($AC1134+AS$1,STOCK!$F$10:$AB$209,17,0),IF($AE1134=$AE1133,(IF(BS1133&gt;=1,BS1133-COUNTIFS($AE1133:$AE1133,$AC1134,AS1133:AS1133,$AI$2),0)),0)),0)</f>
        <v>0</v>
      </c>
      <c r="BT1134" s="1">
        <f>IFERROR(IF($AE1134&gt;$AE1133,VLOOKUP($AC1134+AT$1,STOCK!$F$10:$AB$209,17,0),IF($AE1134=$AE1133,(IF(BT1133&gt;=1,BT1133-COUNTIFS($AE1133:$AE1133,$AC1134,AT1133:AT1133,$AI$2),0)),0)),0)</f>
        <v>0</v>
      </c>
      <c r="BU1134" s="1">
        <f>IFERROR(IF($AE1134&gt;$AE1133,VLOOKUP($AC1134+AU$1,STOCK!$F$10:$AB$209,17,0),IF($AE1134=$AE1133,(IF(BU1133&gt;=1,BU1133-COUNTIFS($AE1133:$AE1133,$AC1134,AU1133:AU1133,$AI$2),0)),0)),0)</f>
        <v>0</v>
      </c>
      <c r="BV1134" s="1">
        <f>IFERROR(IF($AE1134&gt;$AE1133,VLOOKUP($AC1134+AV$1,STOCK!$F$10:$AB$209,17,0),IF($AE1134=$AE1133,(IF(BV1133&gt;=1,BV1133-COUNTIFS($AE1133:$AE1133,$AC1134,AV1133:AV1133,$AI$2),0)),0)),0)</f>
        <v>0</v>
      </c>
      <c r="BW1134" s="1">
        <f>IFERROR(IF($AE1134&gt;$AE1133,VLOOKUP($AC1134+AW$1,STOCK!$F$10:$AB$209,17,0),IF($AE1134=$AE1133,(IF(BW1133&gt;=1,BW1133-COUNTIFS($AE1133:$AE1133,$AC1134,AW1133:AW1133,$AI$2),0)),0)),0)</f>
        <v>0</v>
      </c>
      <c r="BX1134" s="1">
        <f>IFERROR(IF($AE1134&gt;$AE1133,VLOOKUP($AC1134+AX$1,STOCK!$F$10:$AB$209,17,0),IF($AE1134=$AE1133,(IF(BX1133&gt;=1,BX1133-COUNTIFS($AE1133:$AE1133,$AC1134,AX1133:AX1133,$AI$2),0)),0)),0)</f>
        <v>0</v>
      </c>
    </row>
    <row r="1135" spans="29:76" x14ac:dyDescent="0.25">
      <c r="AC1135" s="1">
        <f t="shared" si="275"/>
        <v>0</v>
      </c>
      <c r="AD1135" s="1">
        <f>IFERROR(IF(LEN(AK1135)&gt;=1,VLOOKUP(HLOOKUP(AK1135,PROFILE!$K$5:$V$8,4,0),PROFILE!$F$1:$G$3,2,0),0),0)</f>
        <v>0</v>
      </c>
      <c r="AE1135" s="1">
        <f t="shared" si="276"/>
        <v>0</v>
      </c>
      <c r="AF1135" s="1">
        <v>1122</v>
      </c>
      <c r="AI1135" s="1" t="str">
        <f>IFERROR(IF($AH1135&gt;=1,VLOOKUP($AG1135,STUDENT!$O$8:$Z$1507,3,0),""),"")</f>
        <v/>
      </c>
      <c r="AJ1135" s="1" t="str">
        <f>IFERROR(IF($AH1135&gt;=1,VLOOKUP($AG1135,STUDENT!$O$8:$Z$1507,4,0),""),"")</f>
        <v/>
      </c>
      <c r="AK1135" s="1" t="str">
        <f>IFERROR(IF($AH1135&gt;=1,VLOOKUP($AG1135,STUDENT!$O$8:$Z$1507,6,0),""),"")</f>
        <v/>
      </c>
      <c r="AL1135" s="1" t="str">
        <f t="shared" si="277"/>
        <v/>
      </c>
      <c r="AM1135" s="1" t="str">
        <f t="shared" si="278"/>
        <v/>
      </c>
      <c r="AN1135" s="1" t="str">
        <f t="shared" si="279"/>
        <v/>
      </c>
      <c r="AO1135" s="1" t="str">
        <f t="shared" si="280"/>
        <v/>
      </c>
      <c r="AP1135" s="1" t="str">
        <f t="shared" si="281"/>
        <v/>
      </c>
      <c r="AQ1135" s="1" t="str">
        <f t="shared" si="282"/>
        <v/>
      </c>
      <c r="AR1135" s="1" t="str">
        <f t="shared" si="283"/>
        <v/>
      </c>
      <c r="AS1135" s="1" t="str">
        <f t="shared" si="284"/>
        <v/>
      </c>
      <c r="AT1135" s="1" t="str">
        <f t="shared" si="285"/>
        <v/>
      </c>
      <c r="AU1135" s="1" t="str">
        <f t="shared" si="286"/>
        <v/>
      </c>
      <c r="AV1135" s="1" t="str">
        <f t="shared" si="287"/>
        <v/>
      </c>
      <c r="AW1135" s="1" t="str">
        <f t="shared" si="288"/>
        <v/>
      </c>
      <c r="AX1135" s="1" t="str">
        <f t="shared" si="289"/>
        <v/>
      </c>
      <c r="AY1135" s="1">
        <f>IFERROR(IF($AE1135&gt;$AE1134,VLOOKUP($AC1135+AL$1,STOCK!$F$10:$AB$209,16,0),IF($AE1135=$AE1134,(IF(AY1134&gt;=1,AY1134-COUNTIFS($AE1134:$AE1134,$AC1135,AL1134:AL1134,$AI$1),0)),0)),0)</f>
        <v>0</v>
      </c>
      <c r="AZ1135" s="1">
        <f>IFERROR(IF($AE1135&gt;$AE1134,VLOOKUP($AC1135+AM$1,STOCK!$F$10:$AB$209,16,0),IF($AE1135=$AE1134,(IF(AZ1134&gt;=1,AZ1134-COUNTIFS($AE1134:$AE1134,$AC1135,AM1134:AM1134,$AI$1),0)),0)),0)</f>
        <v>0</v>
      </c>
      <c r="BA1135" s="1">
        <f>IFERROR(IF($AE1135&gt;$AE1134,VLOOKUP($AC1135+AN$1,STOCK!$F$10:$AB$209,16,0),IF($AE1135=$AE1134,(IF(BA1134&gt;=1,BA1134-COUNTIFS($AE1134:$AE1134,$AC1135,AN1134:AN1134,$AI$1),0)),0)),0)</f>
        <v>0</v>
      </c>
      <c r="BB1135" s="1">
        <f>IFERROR(IF($AE1135&gt;$AE1134,VLOOKUP($AC1135+AO$1,STOCK!$F$10:$AB$209,16,0),IF($AE1135=$AE1134,(IF(BB1134&gt;=1,BB1134-COUNTIFS($AE1134:$AE1134,$AC1135,AO1134:AO1134,$AI$1),0)),0)),0)</f>
        <v>0</v>
      </c>
      <c r="BC1135" s="1">
        <f>IFERROR(IF($AE1135&gt;$AE1134,VLOOKUP($AC1135+AP$1,STOCK!$F$10:$AB$209,16,0),IF($AE1135=$AE1134,(IF(BC1134&gt;=1,BC1134-COUNTIFS($AE1134:$AE1134,$AC1135,AP1134:AP1134,$AI$1),0)),0)),0)</f>
        <v>0</v>
      </c>
      <c r="BD1135" s="1">
        <f>IFERROR(IF($AE1135&gt;$AE1134,VLOOKUP($AC1135+AQ$1,STOCK!$F$10:$AB$209,16,0),IF($AE1135=$AE1134,(IF(BD1134&gt;=1,BD1134-COUNTIFS($AE1134:$AE1134,$AC1135,AQ1134:AQ1134,$AI$1),0)),0)),0)</f>
        <v>0</v>
      </c>
      <c r="BE1135" s="1">
        <f>IFERROR(IF($AE1135&gt;$AE1134,VLOOKUP($AC1135+AR$1,STOCK!$F$10:$AB$209,16,0),IF($AE1135=$AE1134,(IF(BE1134&gt;=1,BE1134-COUNTIFS($AE1134:$AE1134,$AC1135,AR1134:AR1134,$AI$1),0)),0)),0)</f>
        <v>0</v>
      </c>
      <c r="BF1135" s="1">
        <f>IFERROR(IF($AE1135&gt;$AE1134,VLOOKUP($AC1135+AS$1,STOCK!$F$10:$AB$209,16,0),IF($AE1135=$AE1134,(IF(BF1134&gt;=1,BF1134-COUNTIFS($AE1134:$AE1134,$AC1135,AS1134:AS1134,$AI$1),0)),0)),0)</f>
        <v>0</v>
      </c>
      <c r="BG1135" s="1">
        <f>IFERROR(IF($AE1135&gt;$AE1134,VLOOKUP($AC1135+AT$1,STOCK!$F$10:$AB$209,16,0),IF($AE1135=$AE1134,(IF(BG1134&gt;=1,BG1134-COUNTIFS($AE1134:$AE1134,$AC1135,AT1134:AT1134,$AI$1),0)),0)),0)</f>
        <v>0</v>
      </c>
      <c r="BH1135" s="1">
        <f>IFERROR(IF($AE1135&gt;$AE1134,VLOOKUP($AC1135+AU$1,STOCK!$F$10:$AB$209,16,0),IF($AE1135=$AE1134,(IF(BH1134&gt;=1,BH1134-COUNTIFS($AE1134:$AE1134,$AC1135,AU1134:AU1134,$AI$1),0)),0)),0)</f>
        <v>0</v>
      </c>
      <c r="BI1135" s="1">
        <f>IFERROR(IF($AE1135&gt;$AE1134,VLOOKUP($AC1135+AV$1,STOCK!$F$10:$AB$209,16,0),IF($AE1135=$AE1134,(IF(BI1134&gt;=1,BI1134-COUNTIFS($AE1134:$AE1134,$AC1135,AV1134:AV1134,$AI$1),0)),0)),0)</f>
        <v>0</v>
      </c>
      <c r="BJ1135" s="1">
        <f>IFERROR(IF($AE1135&gt;$AE1134,VLOOKUP($AC1135+AW$1,STOCK!$F$10:$AB$209,16,0),IF($AE1135=$AE1134,(IF(BJ1134&gt;=1,BJ1134-COUNTIFS($AE1134:$AE1134,$AC1135,AW1134:AW1134,$AI$1),0)),0)),0)</f>
        <v>0</v>
      </c>
      <c r="BK1135" s="1">
        <f>IFERROR(IF($AE1135&gt;$AE1134,VLOOKUP($AC1135+AX$1,STOCK!$F$10:$AB$209,16,0),IF($AE1135=$AE1134,(IF(BK1134&gt;=1,BK1134-COUNTIFS($AE1134:$AE1134,$AC1135,AX1134:AX1134,$AI$1),0)),0)),0)</f>
        <v>0</v>
      </c>
      <c r="BL1135" s="1">
        <f>IFERROR(IF($AE1135&gt;$AE1134,VLOOKUP($AC1135+AL$1,STOCK!$F$10:$AB$209,17,0),IF($AE1135=$AE1134,(IF(BL1134&gt;=1,BL1134-COUNTIFS($AE1134:$AE1134,$AC1135,AL1134:AL1134,$AI$2),0)),0)),0)</f>
        <v>0</v>
      </c>
      <c r="BM1135" s="1">
        <f>IFERROR(IF($AE1135&gt;$AE1134,VLOOKUP($AC1135+AM$1,STOCK!$F$10:$AB$209,17,0),IF($AE1135=$AE1134,(IF(BM1134&gt;=1,BM1134-COUNTIFS($AE1134:$AE1134,$AC1135,AM1134:AM1134,$AI$2),0)),0)),0)</f>
        <v>0</v>
      </c>
      <c r="BN1135" s="1">
        <f>IFERROR(IF($AE1135&gt;$AE1134,VLOOKUP($AC1135+AN$1,STOCK!$F$10:$AB$209,17,0),IF($AE1135=$AE1134,(IF(BN1134&gt;=1,BN1134-COUNTIFS($AE1134:$AE1134,$AC1135,AN1134:AN1134,$AI$2),0)),0)),0)</f>
        <v>0</v>
      </c>
      <c r="BO1135" s="1">
        <f>IFERROR(IF($AE1135&gt;$AE1134,VLOOKUP($AC1135+AO$1,STOCK!$F$10:$AB$209,17,0),IF($AE1135=$AE1134,(IF(BO1134&gt;=1,BO1134-COUNTIFS($AE1134:$AE1134,$AC1135,AO1134:AO1134,$AI$2),0)),0)),0)</f>
        <v>0</v>
      </c>
      <c r="BP1135" s="1">
        <f>IFERROR(IF($AE1135&gt;$AE1134,VLOOKUP($AC1135+AP$1,STOCK!$F$10:$AB$209,17,0),IF($AE1135=$AE1134,(IF(BP1134&gt;=1,BP1134-COUNTIFS($AE1134:$AE1134,$AC1135,AP1134:AP1134,$AI$2),0)),0)),0)</f>
        <v>0</v>
      </c>
      <c r="BQ1135" s="1">
        <f>IFERROR(IF($AE1135&gt;$AE1134,VLOOKUP($AC1135+AQ$1,STOCK!$F$10:$AB$209,17,0),IF($AE1135=$AE1134,(IF(BQ1134&gt;=1,BQ1134-COUNTIFS($AE1134:$AE1134,$AC1135,AQ1134:AQ1134,$AI$2),0)),0)),0)</f>
        <v>0</v>
      </c>
      <c r="BR1135" s="1">
        <f>IFERROR(IF($AE1135&gt;$AE1134,VLOOKUP($AC1135+AR$1,STOCK!$F$10:$AB$209,17,0),IF($AE1135=$AE1134,(IF(BR1134&gt;=1,BR1134-COUNTIFS($AE1134:$AE1134,$AC1135,AR1134:AR1134,$AI$2),0)),0)),0)</f>
        <v>0</v>
      </c>
      <c r="BS1135" s="1">
        <f>IFERROR(IF($AE1135&gt;$AE1134,VLOOKUP($AC1135+AS$1,STOCK!$F$10:$AB$209,17,0),IF($AE1135=$AE1134,(IF(BS1134&gt;=1,BS1134-COUNTIFS($AE1134:$AE1134,$AC1135,AS1134:AS1134,$AI$2),0)),0)),0)</f>
        <v>0</v>
      </c>
      <c r="BT1135" s="1">
        <f>IFERROR(IF($AE1135&gt;$AE1134,VLOOKUP($AC1135+AT$1,STOCK!$F$10:$AB$209,17,0),IF($AE1135=$AE1134,(IF(BT1134&gt;=1,BT1134-COUNTIFS($AE1134:$AE1134,$AC1135,AT1134:AT1134,$AI$2),0)),0)),0)</f>
        <v>0</v>
      </c>
      <c r="BU1135" s="1">
        <f>IFERROR(IF($AE1135&gt;$AE1134,VLOOKUP($AC1135+AU$1,STOCK!$F$10:$AB$209,17,0),IF($AE1135=$AE1134,(IF(BU1134&gt;=1,BU1134-COUNTIFS($AE1134:$AE1134,$AC1135,AU1134:AU1134,$AI$2),0)),0)),0)</f>
        <v>0</v>
      </c>
      <c r="BV1135" s="1">
        <f>IFERROR(IF($AE1135&gt;$AE1134,VLOOKUP($AC1135+AV$1,STOCK!$F$10:$AB$209,17,0),IF($AE1135=$AE1134,(IF(BV1134&gt;=1,BV1134-COUNTIFS($AE1134:$AE1134,$AC1135,AV1134:AV1134,$AI$2),0)),0)),0)</f>
        <v>0</v>
      </c>
      <c r="BW1135" s="1">
        <f>IFERROR(IF($AE1135&gt;$AE1134,VLOOKUP($AC1135+AW$1,STOCK!$F$10:$AB$209,17,0),IF($AE1135=$AE1134,(IF(BW1134&gt;=1,BW1134-COUNTIFS($AE1134:$AE1134,$AC1135,AW1134:AW1134,$AI$2),0)),0)),0)</f>
        <v>0</v>
      </c>
      <c r="BX1135" s="1">
        <f>IFERROR(IF($AE1135&gt;$AE1134,VLOOKUP($AC1135+AX$1,STOCK!$F$10:$AB$209,17,0),IF($AE1135=$AE1134,(IF(BX1134&gt;=1,BX1134-COUNTIFS($AE1134:$AE1134,$AC1135,AX1134:AX1134,$AI$2),0)),0)),0)</f>
        <v>0</v>
      </c>
    </row>
    <row r="1136" spans="29:76" x14ac:dyDescent="0.25">
      <c r="AC1136" s="1">
        <f t="shared" si="275"/>
        <v>0</v>
      </c>
      <c r="AD1136" s="1">
        <f>IFERROR(IF(LEN(AK1136)&gt;=1,VLOOKUP(HLOOKUP(AK1136,PROFILE!$K$5:$V$8,4,0),PROFILE!$F$1:$G$3,2,0),0),0)</f>
        <v>0</v>
      </c>
      <c r="AE1136" s="1">
        <f t="shared" si="276"/>
        <v>0</v>
      </c>
      <c r="AF1136" s="1">
        <v>1123</v>
      </c>
      <c r="AI1136" s="1" t="str">
        <f>IFERROR(IF($AH1136&gt;=1,VLOOKUP($AG1136,STUDENT!$O$8:$Z$1507,3,0),""),"")</f>
        <v/>
      </c>
      <c r="AJ1136" s="1" t="str">
        <f>IFERROR(IF($AH1136&gt;=1,VLOOKUP($AG1136,STUDENT!$O$8:$Z$1507,4,0),""),"")</f>
        <v/>
      </c>
      <c r="AK1136" s="1" t="str">
        <f>IFERROR(IF($AH1136&gt;=1,VLOOKUP($AG1136,STUDENT!$O$8:$Z$1507,6,0),""),"")</f>
        <v/>
      </c>
      <c r="AL1136" s="1" t="str">
        <f t="shared" si="277"/>
        <v/>
      </c>
      <c r="AM1136" s="1" t="str">
        <f t="shared" si="278"/>
        <v/>
      </c>
      <c r="AN1136" s="1" t="str">
        <f t="shared" si="279"/>
        <v/>
      </c>
      <c r="AO1136" s="1" t="str">
        <f t="shared" si="280"/>
        <v/>
      </c>
      <c r="AP1136" s="1" t="str">
        <f t="shared" si="281"/>
        <v/>
      </c>
      <c r="AQ1136" s="1" t="str">
        <f t="shared" si="282"/>
        <v/>
      </c>
      <c r="AR1136" s="1" t="str">
        <f t="shared" si="283"/>
        <v/>
      </c>
      <c r="AS1136" s="1" t="str">
        <f t="shared" si="284"/>
        <v/>
      </c>
      <c r="AT1136" s="1" t="str">
        <f t="shared" si="285"/>
        <v/>
      </c>
      <c r="AU1136" s="1" t="str">
        <f t="shared" si="286"/>
        <v/>
      </c>
      <c r="AV1136" s="1" t="str">
        <f t="shared" si="287"/>
        <v/>
      </c>
      <c r="AW1136" s="1" t="str">
        <f t="shared" si="288"/>
        <v/>
      </c>
      <c r="AX1136" s="1" t="str">
        <f t="shared" si="289"/>
        <v/>
      </c>
      <c r="AY1136" s="1">
        <f>IFERROR(IF($AE1136&gt;$AE1135,VLOOKUP($AC1136+AL$1,STOCK!$F$10:$AB$209,16,0),IF($AE1136=$AE1135,(IF(AY1135&gt;=1,AY1135-COUNTIFS($AE1135:$AE1135,$AC1136,AL1135:AL1135,$AI$1),0)),0)),0)</f>
        <v>0</v>
      </c>
      <c r="AZ1136" s="1">
        <f>IFERROR(IF($AE1136&gt;$AE1135,VLOOKUP($AC1136+AM$1,STOCK!$F$10:$AB$209,16,0),IF($AE1136=$AE1135,(IF(AZ1135&gt;=1,AZ1135-COUNTIFS($AE1135:$AE1135,$AC1136,AM1135:AM1135,$AI$1),0)),0)),0)</f>
        <v>0</v>
      </c>
      <c r="BA1136" s="1">
        <f>IFERROR(IF($AE1136&gt;$AE1135,VLOOKUP($AC1136+AN$1,STOCK!$F$10:$AB$209,16,0),IF($AE1136=$AE1135,(IF(BA1135&gt;=1,BA1135-COUNTIFS($AE1135:$AE1135,$AC1136,AN1135:AN1135,$AI$1),0)),0)),0)</f>
        <v>0</v>
      </c>
      <c r="BB1136" s="1">
        <f>IFERROR(IF($AE1136&gt;$AE1135,VLOOKUP($AC1136+AO$1,STOCK!$F$10:$AB$209,16,0),IF($AE1136=$AE1135,(IF(BB1135&gt;=1,BB1135-COUNTIFS($AE1135:$AE1135,$AC1136,AO1135:AO1135,$AI$1),0)),0)),0)</f>
        <v>0</v>
      </c>
      <c r="BC1136" s="1">
        <f>IFERROR(IF($AE1136&gt;$AE1135,VLOOKUP($AC1136+AP$1,STOCK!$F$10:$AB$209,16,0),IF($AE1136=$AE1135,(IF(BC1135&gt;=1,BC1135-COUNTIFS($AE1135:$AE1135,$AC1136,AP1135:AP1135,$AI$1),0)),0)),0)</f>
        <v>0</v>
      </c>
      <c r="BD1136" s="1">
        <f>IFERROR(IF($AE1136&gt;$AE1135,VLOOKUP($AC1136+AQ$1,STOCK!$F$10:$AB$209,16,0),IF($AE1136=$AE1135,(IF(BD1135&gt;=1,BD1135-COUNTIFS($AE1135:$AE1135,$AC1136,AQ1135:AQ1135,$AI$1),0)),0)),0)</f>
        <v>0</v>
      </c>
      <c r="BE1136" s="1">
        <f>IFERROR(IF($AE1136&gt;$AE1135,VLOOKUP($AC1136+AR$1,STOCK!$F$10:$AB$209,16,0),IF($AE1136=$AE1135,(IF(BE1135&gt;=1,BE1135-COUNTIFS($AE1135:$AE1135,$AC1136,AR1135:AR1135,$AI$1),0)),0)),0)</f>
        <v>0</v>
      </c>
      <c r="BF1136" s="1">
        <f>IFERROR(IF($AE1136&gt;$AE1135,VLOOKUP($AC1136+AS$1,STOCK!$F$10:$AB$209,16,0),IF($AE1136=$AE1135,(IF(BF1135&gt;=1,BF1135-COUNTIFS($AE1135:$AE1135,$AC1136,AS1135:AS1135,$AI$1),0)),0)),0)</f>
        <v>0</v>
      </c>
      <c r="BG1136" s="1">
        <f>IFERROR(IF($AE1136&gt;$AE1135,VLOOKUP($AC1136+AT$1,STOCK!$F$10:$AB$209,16,0),IF($AE1136=$AE1135,(IF(BG1135&gt;=1,BG1135-COUNTIFS($AE1135:$AE1135,$AC1136,AT1135:AT1135,$AI$1),0)),0)),0)</f>
        <v>0</v>
      </c>
      <c r="BH1136" s="1">
        <f>IFERROR(IF($AE1136&gt;$AE1135,VLOOKUP($AC1136+AU$1,STOCK!$F$10:$AB$209,16,0),IF($AE1136=$AE1135,(IF(BH1135&gt;=1,BH1135-COUNTIFS($AE1135:$AE1135,$AC1136,AU1135:AU1135,$AI$1),0)),0)),0)</f>
        <v>0</v>
      </c>
      <c r="BI1136" s="1">
        <f>IFERROR(IF($AE1136&gt;$AE1135,VLOOKUP($AC1136+AV$1,STOCK!$F$10:$AB$209,16,0),IF($AE1136=$AE1135,(IF(BI1135&gt;=1,BI1135-COUNTIFS($AE1135:$AE1135,$AC1136,AV1135:AV1135,$AI$1),0)),0)),0)</f>
        <v>0</v>
      </c>
      <c r="BJ1136" s="1">
        <f>IFERROR(IF($AE1136&gt;$AE1135,VLOOKUP($AC1136+AW$1,STOCK!$F$10:$AB$209,16,0),IF($AE1136=$AE1135,(IF(BJ1135&gt;=1,BJ1135-COUNTIFS($AE1135:$AE1135,$AC1136,AW1135:AW1135,$AI$1),0)),0)),0)</f>
        <v>0</v>
      </c>
      <c r="BK1136" s="1">
        <f>IFERROR(IF($AE1136&gt;$AE1135,VLOOKUP($AC1136+AX$1,STOCK!$F$10:$AB$209,16,0),IF($AE1136=$AE1135,(IF(BK1135&gt;=1,BK1135-COUNTIFS($AE1135:$AE1135,$AC1136,AX1135:AX1135,$AI$1),0)),0)),0)</f>
        <v>0</v>
      </c>
      <c r="BL1136" s="1">
        <f>IFERROR(IF($AE1136&gt;$AE1135,VLOOKUP($AC1136+AL$1,STOCK!$F$10:$AB$209,17,0),IF($AE1136=$AE1135,(IF(BL1135&gt;=1,BL1135-COUNTIFS($AE1135:$AE1135,$AC1136,AL1135:AL1135,$AI$2),0)),0)),0)</f>
        <v>0</v>
      </c>
      <c r="BM1136" s="1">
        <f>IFERROR(IF($AE1136&gt;$AE1135,VLOOKUP($AC1136+AM$1,STOCK!$F$10:$AB$209,17,0),IF($AE1136=$AE1135,(IF(BM1135&gt;=1,BM1135-COUNTIFS($AE1135:$AE1135,$AC1136,AM1135:AM1135,$AI$2),0)),0)),0)</f>
        <v>0</v>
      </c>
      <c r="BN1136" s="1">
        <f>IFERROR(IF($AE1136&gt;$AE1135,VLOOKUP($AC1136+AN$1,STOCK!$F$10:$AB$209,17,0),IF($AE1136=$AE1135,(IF(BN1135&gt;=1,BN1135-COUNTIFS($AE1135:$AE1135,$AC1136,AN1135:AN1135,$AI$2),0)),0)),0)</f>
        <v>0</v>
      </c>
      <c r="BO1136" s="1">
        <f>IFERROR(IF($AE1136&gt;$AE1135,VLOOKUP($AC1136+AO$1,STOCK!$F$10:$AB$209,17,0),IF($AE1136=$AE1135,(IF(BO1135&gt;=1,BO1135-COUNTIFS($AE1135:$AE1135,$AC1136,AO1135:AO1135,$AI$2),0)),0)),0)</f>
        <v>0</v>
      </c>
      <c r="BP1136" s="1">
        <f>IFERROR(IF($AE1136&gt;$AE1135,VLOOKUP($AC1136+AP$1,STOCK!$F$10:$AB$209,17,0),IF($AE1136=$AE1135,(IF(BP1135&gt;=1,BP1135-COUNTIFS($AE1135:$AE1135,$AC1136,AP1135:AP1135,$AI$2),0)),0)),0)</f>
        <v>0</v>
      </c>
      <c r="BQ1136" s="1">
        <f>IFERROR(IF($AE1136&gt;$AE1135,VLOOKUP($AC1136+AQ$1,STOCK!$F$10:$AB$209,17,0),IF($AE1136=$AE1135,(IF(BQ1135&gt;=1,BQ1135-COUNTIFS($AE1135:$AE1135,$AC1136,AQ1135:AQ1135,$AI$2),0)),0)),0)</f>
        <v>0</v>
      </c>
      <c r="BR1136" s="1">
        <f>IFERROR(IF($AE1136&gt;$AE1135,VLOOKUP($AC1136+AR$1,STOCK!$F$10:$AB$209,17,0),IF($AE1136=$AE1135,(IF(BR1135&gt;=1,BR1135-COUNTIFS($AE1135:$AE1135,$AC1136,AR1135:AR1135,$AI$2),0)),0)),0)</f>
        <v>0</v>
      </c>
      <c r="BS1136" s="1">
        <f>IFERROR(IF($AE1136&gt;$AE1135,VLOOKUP($AC1136+AS$1,STOCK!$F$10:$AB$209,17,0),IF($AE1136=$AE1135,(IF(BS1135&gt;=1,BS1135-COUNTIFS($AE1135:$AE1135,$AC1136,AS1135:AS1135,$AI$2),0)),0)),0)</f>
        <v>0</v>
      </c>
      <c r="BT1136" s="1">
        <f>IFERROR(IF($AE1136&gt;$AE1135,VLOOKUP($AC1136+AT$1,STOCK!$F$10:$AB$209,17,0),IF($AE1136=$AE1135,(IF(BT1135&gt;=1,BT1135-COUNTIFS($AE1135:$AE1135,$AC1136,AT1135:AT1135,$AI$2),0)),0)),0)</f>
        <v>0</v>
      </c>
      <c r="BU1136" s="1">
        <f>IFERROR(IF($AE1136&gt;$AE1135,VLOOKUP($AC1136+AU$1,STOCK!$F$10:$AB$209,17,0),IF($AE1136=$AE1135,(IF(BU1135&gt;=1,BU1135-COUNTIFS($AE1135:$AE1135,$AC1136,AU1135:AU1135,$AI$2),0)),0)),0)</f>
        <v>0</v>
      </c>
      <c r="BV1136" s="1">
        <f>IFERROR(IF($AE1136&gt;$AE1135,VLOOKUP($AC1136+AV$1,STOCK!$F$10:$AB$209,17,0),IF($AE1136=$AE1135,(IF(BV1135&gt;=1,BV1135-COUNTIFS($AE1135:$AE1135,$AC1136,AV1135:AV1135,$AI$2),0)),0)),0)</f>
        <v>0</v>
      </c>
      <c r="BW1136" s="1">
        <f>IFERROR(IF($AE1136&gt;$AE1135,VLOOKUP($AC1136+AW$1,STOCK!$F$10:$AB$209,17,0),IF($AE1136=$AE1135,(IF(BW1135&gt;=1,BW1135-COUNTIFS($AE1135:$AE1135,$AC1136,AW1135:AW1135,$AI$2),0)),0)),0)</f>
        <v>0</v>
      </c>
      <c r="BX1136" s="1">
        <f>IFERROR(IF($AE1136&gt;$AE1135,VLOOKUP($AC1136+AX$1,STOCK!$F$10:$AB$209,17,0),IF($AE1136=$AE1135,(IF(BX1135&gt;=1,BX1135-COUNTIFS($AE1135:$AE1135,$AC1136,AX1135:AX1135,$AI$2),0)),0)),0)</f>
        <v>0</v>
      </c>
    </row>
    <row r="1137" spans="29:76" x14ac:dyDescent="0.25">
      <c r="AC1137" s="1">
        <f t="shared" si="275"/>
        <v>0</v>
      </c>
      <c r="AD1137" s="1">
        <f>IFERROR(IF(LEN(AK1137)&gt;=1,VLOOKUP(HLOOKUP(AK1137,PROFILE!$K$5:$V$8,4,0),PROFILE!$F$1:$G$3,2,0),0),0)</f>
        <v>0</v>
      </c>
      <c r="AE1137" s="1">
        <f t="shared" si="276"/>
        <v>0</v>
      </c>
      <c r="AF1137" s="1">
        <v>1124</v>
      </c>
      <c r="AI1137" s="1" t="str">
        <f>IFERROR(IF($AH1137&gt;=1,VLOOKUP($AG1137,STUDENT!$O$8:$Z$1507,3,0),""),"")</f>
        <v/>
      </c>
      <c r="AJ1137" s="1" t="str">
        <f>IFERROR(IF($AH1137&gt;=1,VLOOKUP($AG1137,STUDENT!$O$8:$Z$1507,4,0),""),"")</f>
        <v/>
      </c>
      <c r="AK1137" s="1" t="str">
        <f>IFERROR(IF($AH1137&gt;=1,VLOOKUP($AG1137,STUDENT!$O$8:$Z$1507,6,0),""),"")</f>
        <v/>
      </c>
      <c r="AL1137" s="1" t="str">
        <f t="shared" si="277"/>
        <v/>
      </c>
      <c r="AM1137" s="1" t="str">
        <f t="shared" si="278"/>
        <v/>
      </c>
      <c r="AN1137" s="1" t="str">
        <f t="shared" si="279"/>
        <v/>
      </c>
      <c r="AO1137" s="1" t="str">
        <f t="shared" si="280"/>
        <v/>
      </c>
      <c r="AP1137" s="1" t="str">
        <f t="shared" si="281"/>
        <v/>
      </c>
      <c r="AQ1137" s="1" t="str">
        <f t="shared" si="282"/>
        <v/>
      </c>
      <c r="AR1137" s="1" t="str">
        <f t="shared" si="283"/>
        <v/>
      </c>
      <c r="AS1137" s="1" t="str">
        <f t="shared" si="284"/>
        <v/>
      </c>
      <c r="AT1137" s="1" t="str">
        <f t="shared" si="285"/>
        <v/>
      </c>
      <c r="AU1137" s="1" t="str">
        <f t="shared" si="286"/>
        <v/>
      </c>
      <c r="AV1137" s="1" t="str">
        <f t="shared" si="287"/>
        <v/>
      </c>
      <c r="AW1137" s="1" t="str">
        <f t="shared" si="288"/>
        <v/>
      </c>
      <c r="AX1137" s="1" t="str">
        <f t="shared" si="289"/>
        <v/>
      </c>
      <c r="AY1137" s="1">
        <f>IFERROR(IF($AE1137&gt;$AE1136,VLOOKUP($AC1137+AL$1,STOCK!$F$10:$AB$209,16,0),IF($AE1137=$AE1136,(IF(AY1136&gt;=1,AY1136-COUNTIFS($AE1136:$AE1136,$AC1137,AL1136:AL1136,$AI$1),0)),0)),0)</f>
        <v>0</v>
      </c>
      <c r="AZ1137" s="1">
        <f>IFERROR(IF($AE1137&gt;$AE1136,VLOOKUP($AC1137+AM$1,STOCK!$F$10:$AB$209,16,0),IF($AE1137=$AE1136,(IF(AZ1136&gt;=1,AZ1136-COUNTIFS($AE1136:$AE1136,$AC1137,AM1136:AM1136,$AI$1),0)),0)),0)</f>
        <v>0</v>
      </c>
      <c r="BA1137" s="1">
        <f>IFERROR(IF($AE1137&gt;$AE1136,VLOOKUP($AC1137+AN$1,STOCK!$F$10:$AB$209,16,0),IF($AE1137=$AE1136,(IF(BA1136&gt;=1,BA1136-COUNTIFS($AE1136:$AE1136,$AC1137,AN1136:AN1136,$AI$1),0)),0)),0)</f>
        <v>0</v>
      </c>
      <c r="BB1137" s="1">
        <f>IFERROR(IF($AE1137&gt;$AE1136,VLOOKUP($AC1137+AO$1,STOCK!$F$10:$AB$209,16,0),IF($AE1137=$AE1136,(IF(BB1136&gt;=1,BB1136-COUNTIFS($AE1136:$AE1136,$AC1137,AO1136:AO1136,$AI$1),0)),0)),0)</f>
        <v>0</v>
      </c>
      <c r="BC1137" s="1">
        <f>IFERROR(IF($AE1137&gt;$AE1136,VLOOKUP($AC1137+AP$1,STOCK!$F$10:$AB$209,16,0),IF($AE1137=$AE1136,(IF(BC1136&gt;=1,BC1136-COUNTIFS($AE1136:$AE1136,$AC1137,AP1136:AP1136,$AI$1),0)),0)),0)</f>
        <v>0</v>
      </c>
      <c r="BD1137" s="1">
        <f>IFERROR(IF($AE1137&gt;$AE1136,VLOOKUP($AC1137+AQ$1,STOCK!$F$10:$AB$209,16,0),IF($AE1137=$AE1136,(IF(BD1136&gt;=1,BD1136-COUNTIFS($AE1136:$AE1136,$AC1137,AQ1136:AQ1136,$AI$1),0)),0)),0)</f>
        <v>0</v>
      </c>
      <c r="BE1137" s="1">
        <f>IFERROR(IF($AE1137&gt;$AE1136,VLOOKUP($AC1137+AR$1,STOCK!$F$10:$AB$209,16,0),IF($AE1137=$AE1136,(IF(BE1136&gt;=1,BE1136-COUNTIFS($AE1136:$AE1136,$AC1137,AR1136:AR1136,$AI$1),0)),0)),0)</f>
        <v>0</v>
      </c>
      <c r="BF1137" s="1">
        <f>IFERROR(IF($AE1137&gt;$AE1136,VLOOKUP($AC1137+AS$1,STOCK!$F$10:$AB$209,16,0),IF($AE1137=$AE1136,(IF(BF1136&gt;=1,BF1136-COUNTIFS($AE1136:$AE1136,$AC1137,AS1136:AS1136,$AI$1),0)),0)),0)</f>
        <v>0</v>
      </c>
      <c r="BG1137" s="1">
        <f>IFERROR(IF($AE1137&gt;$AE1136,VLOOKUP($AC1137+AT$1,STOCK!$F$10:$AB$209,16,0),IF($AE1137=$AE1136,(IF(BG1136&gt;=1,BG1136-COUNTIFS($AE1136:$AE1136,$AC1137,AT1136:AT1136,$AI$1),0)),0)),0)</f>
        <v>0</v>
      </c>
      <c r="BH1137" s="1">
        <f>IFERROR(IF($AE1137&gt;$AE1136,VLOOKUP($AC1137+AU$1,STOCK!$F$10:$AB$209,16,0),IF($AE1137=$AE1136,(IF(BH1136&gt;=1,BH1136-COUNTIFS($AE1136:$AE1136,$AC1137,AU1136:AU1136,$AI$1),0)),0)),0)</f>
        <v>0</v>
      </c>
      <c r="BI1137" s="1">
        <f>IFERROR(IF($AE1137&gt;$AE1136,VLOOKUP($AC1137+AV$1,STOCK!$F$10:$AB$209,16,0),IF($AE1137=$AE1136,(IF(BI1136&gt;=1,BI1136-COUNTIFS($AE1136:$AE1136,$AC1137,AV1136:AV1136,$AI$1),0)),0)),0)</f>
        <v>0</v>
      </c>
      <c r="BJ1137" s="1">
        <f>IFERROR(IF($AE1137&gt;$AE1136,VLOOKUP($AC1137+AW$1,STOCK!$F$10:$AB$209,16,0),IF($AE1137=$AE1136,(IF(BJ1136&gt;=1,BJ1136-COUNTIFS($AE1136:$AE1136,$AC1137,AW1136:AW1136,$AI$1),0)),0)),0)</f>
        <v>0</v>
      </c>
      <c r="BK1137" s="1">
        <f>IFERROR(IF($AE1137&gt;$AE1136,VLOOKUP($AC1137+AX$1,STOCK!$F$10:$AB$209,16,0),IF($AE1137=$AE1136,(IF(BK1136&gt;=1,BK1136-COUNTIFS($AE1136:$AE1136,$AC1137,AX1136:AX1136,$AI$1),0)),0)),0)</f>
        <v>0</v>
      </c>
      <c r="BL1137" s="1">
        <f>IFERROR(IF($AE1137&gt;$AE1136,VLOOKUP($AC1137+AL$1,STOCK!$F$10:$AB$209,17,0),IF($AE1137=$AE1136,(IF(BL1136&gt;=1,BL1136-COUNTIFS($AE1136:$AE1136,$AC1137,AL1136:AL1136,$AI$2),0)),0)),0)</f>
        <v>0</v>
      </c>
      <c r="BM1137" s="1">
        <f>IFERROR(IF($AE1137&gt;$AE1136,VLOOKUP($AC1137+AM$1,STOCK!$F$10:$AB$209,17,0),IF($AE1137=$AE1136,(IF(BM1136&gt;=1,BM1136-COUNTIFS($AE1136:$AE1136,$AC1137,AM1136:AM1136,$AI$2),0)),0)),0)</f>
        <v>0</v>
      </c>
      <c r="BN1137" s="1">
        <f>IFERROR(IF($AE1137&gt;$AE1136,VLOOKUP($AC1137+AN$1,STOCK!$F$10:$AB$209,17,0),IF($AE1137=$AE1136,(IF(BN1136&gt;=1,BN1136-COUNTIFS($AE1136:$AE1136,$AC1137,AN1136:AN1136,$AI$2),0)),0)),0)</f>
        <v>0</v>
      </c>
      <c r="BO1137" s="1">
        <f>IFERROR(IF($AE1137&gt;$AE1136,VLOOKUP($AC1137+AO$1,STOCK!$F$10:$AB$209,17,0),IF($AE1137=$AE1136,(IF(BO1136&gt;=1,BO1136-COUNTIFS($AE1136:$AE1136,$AC1137,AO1136:AO1136,$AI$2),0)),0)),0)</f>
        <v>0</v>
      </c>
      <c r="BP1137" s="1">
        <f>IFERROR(IF($AE1137&gt;$AE1136,VLOOKUP($AC1137+AP$1,STOCK!$F$10:$AB$209,17,0),IF($AE1137=$AE1136,(IF(BP1136&gt;=1,BP1136-COUNTIFS($AE1136:$AE1136,$AC1137,AP1136:AP1136,$AI$2),0)),0)),0)</f>
        <v>0</v>
      </c>
      <c r="BQ1137" s="1">
        <f>IFERROR(IF($AE1137&gt;$AE1136,VLOOKUP($AC1137+AQ$1,STOCK!$F$10:$AB$209,17,0),IF($AE1137=$AE1136,(IF(BQ1136&gt;=1,BQ1136-COUNTIFS($AE1136:$AE1136,$AC1137,AQ1136:AQ1136,$AI$2),0)),0)),0)</f>
        <v>0</v>
      </c>
      <c r="BR1137" s="1">
        <f>IFERROR(IF($AE1137&gt;$AE1136,VLOOKUP($AC1137+AR$1,STOCK!$F$10:$AB$209,17,0),IF($AE1137=$AE1136,(IF(BR1136&gt;=1,BR1136-COUNTIFS($AE1136:$AE1136,$AC1137,AR1136:AR1136,$AI$2),0)),0)),0)</f>
        <v>0</v>
      </c>
      <c r="BS1137" s="1">
        <f>IFERROR(IF($AE1137&gt;$AE1136,VLOOKUP($AC1137+AS$1,STOCK!$F$10:$AB$209,17,0),IF($AE1137=$AE1136,(IF(BS1136&gt;=1,BS1136-COUNTIFS($AE1136:$AE1136,$AC1137,AS1136:AS1136,$AI$2),0)),0)),0)</f>
        <v>0</v>
      </c>
      <c r="BT1137" s="1">
        <f>IFERROR(IF($AE1137&gt;$AE1136,VLOOKUP($AC1137+AT$1,STOCK!$F$10:$AB$209,17,0),IF($AE1137=$AE1136,(IF(BT1136&gt;=1,BT1136-COUNTIFS($AE1136:$AE1136,$AC1137,AT1136:AT1136,$AI$2),0)),0)),0)</f>
        <v>0</v>
      </c>
      <c r="BU1137" s="1">
        <f>IFERROR(IF($AE1137&gt;$AE1136,VLOOKUP($AC1137+AU$1,STOCK!$F$10:$AB$209,17,0),IF($AE1137=$AE1136,(IF(BU1136&gt;=1,BU1136-COUNTIFS($AE1136:$AE1136,$AC1137,AU1136:AU1136,$AI$2),0)),0)),0)</f>
        <v>0</v>
      </c>
      <c r="BV1137" s="1">
        <f>IFERROR(IF($AE1137&gt;$AE1136,VLOOKUP($AC1137+AV$1,STOCK!$F$10:$AB$209,17,0),IF($AE1137=$AE1136,(IF(BV1136&gt;=1,BV1136-COUNTIFS($AE1136:$AE1136,$AC1137,AV1136:AV1136,$AI$2),0)),0)),0)</f>
        <v>0</v>
      </c>
      <c r="BW1137" s="1">
        <f>IFERROR(IF($AE1137&gt;$AE1136,VLOOKUP($AC1137+AW$1,STOCK!$F$10:$AB$209,17,0),IF($AE1137=$AE1136,(IF(BW1136&gt;=1,BW1136-COUNTIFS($AE1136:$AE1136,$AC1137,AW1136:AW1136,$AI$2),0)),0)),0)</f>
        <v>0</v>
      </c>
      <c r="BX1137" s="1">
        <f>IFERROR(IF($AE1137&gt;$AE1136,VLOOKUP($AC1137+AX$1,STOCK!$F$10:$AB$209,17,0),IF($AE1137=$AE1136,(IF(BX1136&gt;=1,BX1136-COUNTIFS($AE1136:$AE1136,$AC1137,AX1136:AX1136,$AI$2),0)),0)),0)</f>
        <v>0</v>
      </c>
    </row>
    <row r="1138" spans="29:76" x14ac:dyDescent="0.25">
      <c r="AC1138" s="1">
        <f t="shared" si="275"/>
        <v>0</v>
      </c>
      <c r="AD1138" s="1">
        <f>IFERROR(IF(LEN(AK1138)&gt;=1,VLOOKUP(HLOOKUP(AK1138,PROFILE!$K$5:$V$8,4,0),PROFILE!$F$1:$G$3,2,0),0),0)</f>
        <v>0</v>
      </c>
      <c r="AE1138" s="1">
        <f t="shared" si="276"/>
        <v>0</v>
      </c>
      <c r="AF1138" s="1">
        <v>1125</v>
      </c>
      <c r="AI1138" s="1" t="str">
        <f>IFERROR(IF($AH1138&gt;=1,VLOOKUP($AG1138,STUDENT!$O$8:$Z$1507,3,0),""),"")</f>
        <v/>
      </c>
      <c r="AJ1138" s="1" t="str">
        <f>IFERROR(IF($AH1138&gt;=1,VLOOKUP($AG1138,STUDENT!$O$8:$Z$1507,4,0),""),"")</f>
        <v/>
      </c>
      <c r="AK1138" s="1" t="str">
        <f>IFERROR(IF($AH1138&gt;=1,VLOOKUP($AG1138,STUDENT!$O$8:$Z$1507,6,0),""),"")</f>
        <v/>
      </c>
      <c r="AL1138" s="1" t="str">
        <f t="shared" si="277"/>
        <v/>
      </c>
      <c r="AM1138" s="1" t="str">
        <f t="shared" si="278"/>
        <v/>
      </c>
      <c r="AN1138" s="1" t="str">
        <f t="shared" si="279"/>
        <v/>
      </c>
      <c r="AO1138" s="1" t="str">
        <f t="shared" si="280"/>
        <v/>
      </c>
      <c r="AP1138" s="1" t="str">
        <f t="shared" si="281"/>
        <v/>
      </c>
      <c r="AQ1138" s="1" t="str">
        <f t="shared" si="282"/>
        <v/>
      </c>
      <c r="AR1138" s="1" t="str">
        <f t="shared" si="283"/>
        <v/>
      </c>
      <c r="AS1138" s="1" t="str">
        <f t="shared" si="284"/>
        <v/>
      </c>
      <c r="AT1138" s="1" t="str">
        <f t="shared" si="285"/>
        <v/>
      </c>
      <c r="AU1138" s="1" t="str">
        <f t="shared" si="286"/>
        <v/>
      </c>
      <c r="AV1138" s="1" t="str">
        <f t="shared" si="287"/>
        <v/>
      </c>
      <c r="AW1138" s="1" t="str">
        <f t="shared" si="288"/>
        <v/>
      </c>
      <c r="AX1138" s="1" t="str">
        <f t="shared" si="289"/>
        <v/>
      </c>
      <c r="AY1138" s="1">
        <f>IFERROR(IF($AE1138&gt;$AE1137,VLOOKUP($AC1138+AL$1,STOCK!$F$10:$AB$209,16,0),IF($AE1138=$AE1137,(IF(AY1137&gt;=1,AY1137-COUNTIFS($AE1137:$AE1137,$AC1138,AL1137:AL1137,$AI$1),0)),0)),0)</f>
        <v>0</v>
      </c>
      <c r="AZ1138" s="1">
        <f>IFERROR(IF($AE1138&gt;$AE1137,VLOOKUP($AC1138+AM$1,STOCK!$F$10:$AB$209,16,0),IF($AE1138=$AE1137,(IF(AZ1137&gt;=1,AZ1137-COUNTIFS($AE1137:$AE1137,$AC1138,AM1137:AM1137,$AI$1),0)),0)),0)</f>
        <v>0</v>
      </c>
      <c r="BA1138" s="1">
        <f>IFERROR(IF($AE1138&gt;$AE1137,VLOOKUP($AC1138+AN$1,STOCK!$F$10:$AB$209,16,0),IF($AE1138=$AE1137,(IF(BA1137&gt;=1,BA1137-COUNTIFS($AE1137:$AE1137,$AC1138,AN1137:AN1137,$AI$1),0)),0)),0)</f>
        <v>0</v>
      </c>
      <c r="BB1138" s="1">
        <f>IFERROR(IF($AE1138&gt;$AE1137,VLOOKUP($AC1138+AO$1,STOCK!$F$10:$AB$209,16,0),IF($AE1138=$AE1137,(IF(BB1137&gt;=1,BB1137-COUNTIFS($AE1137:$AE1137,$AC1138,AO1137:AO1137,$AI$1),0)),0)),0)</f>
        <v>0</v>
      </c>
      <c r="BC1138" s="1">
        <f>IFERROR(IF($AE1138&gt;$AE1137,VLOOKUP($AC1138+AP$1,STOCK!$F$10:$AB$209,16,0),IF($AE1138=$AE1137,(IF(BC1137&gt;=1,BC1137-COUNTIFS($AE1137:$AE1137,$AC1138,AP1137:AP1137,$AI$1),0)),0)),0)</f>
        <v>0</v>
      </c>
      <c r="BD1138" s="1">
        <f>IFERROR(IF($AE1138&gt;$AE1137,VLOOKUP($AC1138+AQ$1,STOCK!$F$10:$AB$209,16,0),IF($AE1138=$AE1137,(IF(BD1137&gt;=1,BD1137-COUNTIFS($AE1137:$AE1137,$AC1138,AQ1137:AQ1137,$AI$1),0)),0)),0)</f>
        <v>0</v>
      </c>
      <c r="BE1138" s="1">
        <f>IFERROR(IF($AE1138&gt;$AE1137,VLOOKUP($AC1138+AR$1,STOCK!$F$10:$AB$209,16,0),IF($AE1138=$AE1137,(IF(BE1137&gt;=1,BE1137-COUNTIFS($AE1137:$AE1137,$AC1138,AR1137:AR1137,$AI$1),0)),0)),0)</f>
        <v>0</v>
      </c>
      <c r="BF1138" s="1">
        <f>IFERROR(IF($AE1138&gt;$AE1137,VLOOKUP($AC1138+AS$1,STOCK!$F$10:$AB$209,16,0),IF($AE1138=$AE1137,(IF(BF1137&gt;=1,BF1137-COUNTIFS($AE1137:$AE1137,$AC1138,AS1137:AS1137,$AI$1),0)),0)),0)</f>
        <v>0</v>
      </c>
      <c r="BG1138" s="1">
        <f>IFERROR(IF($AE1138&gt;$AE1137,VLOOKUP($AC1138+AT$1,STOCK!$F$10:$AB$209,16,0),IF($AE1138=$AE1137,(IF(BG1137&gt;=1,BG1137-COUNTIFS($AE1137:$AE1137,$AC1138,AT1137:AT1137,$AI$1),0)),0)),0)</f>
        <v>0</v>
      </c>
      <c r="BH1138" s="1">
        <f>IFERROR(IF($AE1138&gt;$AE1137,VLOOKUP($AC1138+AU$1,STOCK!$F$10:$AB$209,16,0),IF($AE1138=$AE1137,(IF(BH1137&gt;=1,BH1137-COUNTIFS($AE1137:$AE1137,$AC1138,AU1137:AU1137,$AI$1),0)),0)),0)</f>
        <v>0</v>
      </c>
      <c r="BI1138" s="1">
        <f>IFERROR(IF($AE1138&gt;$AE1137,VLOOKUP($AC1138+AV$1,STOCK!$F$10:$AB$209,16,0),IF($AE1138=$AE1137,(IF(BI1137&gt;=1,BI1137-COUNTIFS($AE1137:$AE1137,$AC1138,AV1137:AV1137,$AI$1),0)),0)),0)</f>
        <v>0</v>
      </c>
      <c r="BJ1138" s="1">
        <f>IFERROR(IF($AE1138&gt;$AE1137,VLOOKUP($AC1138+AW$1,STOCK!$F$10:$AB$209,16,0),IF($AE1138=$AE1137,(IF(BJ1137&gt;=1,BJ1137-COUNTIFS($AE1137:$AE1137,$AC1138,AW1137:AW1137,$AI$1),0)),0)),0)</f>
        <v>0</v>
      </c>
      <c r="BK1138" s="1">
        <f>IFERROR(IF($AE1138&gt;$AE1137,VLOOKUP($AC1138+AX$1,STOCK!$F$10:$AB$209,16,0),IF($AE1138=$AE1137,(IF(BK1137&gt;=1,BK1137-COUNTIFS($AE1137:$AE1137,$AC1138,AX1137:AX1137,$AI$1),0)),0)),0)</f>
        <v>0</v>
      </c>
      <c r="BL1138" s="1">
        <f>IFERROR(IF($AE1138&gt;$AE1137,VLOOKUP($AC1138+AL$1,STOCK!$F$10:$AB$209,17,0),IF($AE1138=$AE1137,(IF(BL1137&gt;=1,BL1137-COUNTIFS($AE1137:$AE1137,$AC1138,AL1137:AL1137,$AI$2),0)),0)),0)</f>
        <v>0</v>
      </c>
      <c r="BM1138" s="1">
        <f>IFERROR(IF($AE1138&gt;$AE1137,VLOOKUP($AC1138+AM$1,STOCK!$F$10:$AB$209,17,0),IF($AE1138=$AE1137,(IF(BM1137&gt;=1,BM1137-COUNTIFS($AE1137:$AE1137,$AC1138,AM1137:AM1137,$AI$2),0)),0)),0)</f>
        <v>0</v>
      </c>
      <c r="BN1138" s="1">
        <f>IFERROR(IF($AE1138&gt;$AE1137,VLOOKUP($AC1138+AN$1,STOCK!$F$10:$AB$209,17,0),IF($AE1138=$AE1137,(IF(BN1137&gt;=1,BN1137-COUNTIFS($AE1137:$AE1137,$AC1138,AN1137:AN1137,$AI$2),0)),0)),0)</f>
        <v>0</v>
      </c>
      <c r="BO1138" s="1">
        <f>IFERROR(IF($AE1138&gt;$AE1137,VLOOKUP($AC1138+AO$1,STOCK!$F$10:$AB$209,17,0),IF($AE1138=$AE1137,(IF(BO1137&gt;=1,BO1137-COUNTIFS($AE1137:$AE1137,$AC1138,AO1137:AO1137,$AI$2),0)),0)),0)</f>
        <v>0</v>
      </c>
      <c r="BP1138" s="1">
        <f>IFERROR(IF($AE1138&gt;$AE1137,VLOOKUP($AC1138+AP$1,STOCK!$F$10:$AB$209,17,0),IF($AE1138=$AE1137,(IF(BP1137&gt;=1,BP1137-COUNTIFS($AE1137:$AE1137,$AC1138,AP1137:AP1137,$AI$2),0)),0)),0)</f>
        <v>0</v>
      </c>
      <c r="BQ1138" s="1">
        <f>IFERROR(IF($AE1138&gt;$AE1137,VLOOKUP($AC1138+AQ$1,STOCK!$F$10:$AB$209,17,0),IF($AE1138=$AE1137,(IF(BQ1137&gt;=1,BQ1137-COUNTIFS($AE1137:$AE1137,$AC1138,AQ1137:AQ1137,$AI$2),0)),0)),0)</f>
        <v>0</v>
      </c>
      <c r="BR1138" s="1">
        <f>IFERROR(IF($AE1138&gt;$AE1137,VLOOKUP($AC1138+AR$1,STOCK!$F$10:$AB$209,17,0),IF($AE1138=$AE1137,(IF(BR1137&gt;=1,BR1137-COUNTIFS($AE1137:$AE1137,$AC1138,AR1137:AR1137,$AI$2),0)),0)),0)</f>
        <v>0</v>
      </c>
      <c r="BS1138" s="1">
        <f>IFERROR(IF($AE1138&gt;$AE1137,VLOOKUP($AC1138+AS$1,STOCK!$F$10:$AB$209,17,0),IF($AE1138=$AE1137,(IF(BS1137&gt;=1,BS1137-COUNTIFS($AE1137:$AE1137,$AC1138,AS1137:AS1137,$AI$2),0)),0)),0)</f>
        <v>0</v>
      </c>
      <c r="BT1138" s="1">
        <f>IFERROR(IF($AE1138&gt;$AE1137,VLOOKUP($AC1138+AT$1,STOCK!$F$10:$AB$209,17,0),IF($AE1138=$AE1137,(IF(BT1137&gt;=1,BT1137-COUNTIFS($AE1137:$AE1137,$AC1138,AT1137:AT1137,$AI$2),0)),0)),0)</f>
        <v>0</v>
      </c>
      <c r="BU1138" s="1">
        <f>IFERROR(IF($AE1138&gt;$AE1137,VLOOKUP($AC1138+AU$1,STOCK!$F$10:$AB$209,17,0),IF($AE1138=$AE1137,(IF(BU1137&gt;=1,BU1137-COUNTIFS($AE1137:$AE1137,$AC1138,AU1137:AU1137,$AI$2),0)),0)),0)</f>
        <v>0</v>
      </c>
      <c r="BV1138" s="1">
        <f>IFERROR(IF($AE1138&gt;$AE1137,VLOOKUP($AC1138+AV$1,STOCK!$F$10:$AB$209,17,0),IF($AE1138=$AE1137,(IF(BV1137&gt;=1,BV1137-COUNTIFS($AE1137:$AE1137,$AC1138,AV1137:AV1137,$AI$2),0)),0)),0)</f>
        <v>0</v>
      </c>
      <c r="BW1138" s="1">
        <f>IFERROR(IF($AE1138&gt;$AE1137,VLOOKUP($AC1138+AW$1,STOCK!$F$10:$AB$209,17,0),IF($AE1138=$AE1137,(IF(BW1137&gt;=1,BW1137-COUNTIFS($AE1137:$AE1137,$AC1138,AW1137:AW1137,$AI$2),0)),0)),0)</f>
        <v>0</v>
      </c>
      <c r="BX1138" s="1">
        <f>IFERROR(IF($AE1138&gt;$AE1137,VLOOKUP($AC1138+AX$1,STOCK!$F$10:$AB$209,17,0),IF($AE1138=$AE1137,(IF(BX1137&gt;=1,BX1137-COUNTIFS($AE1137:$AE1137,$AC1138,AX1137:AX1137,$AI$2),0)),0)),0)</f>
        <v>0</v>
      </c>
    </row>
    <row r="1139" spans="29:76" x14ac:dyDescent="0.25">
      <c r="AC1139" s="1">
        <f t="shared" si="275"/>
        <v>0</v>
      </c>
      <c r="AD1139" s="1">
        <f>IFERROR(IF(LEN(AK1139)&gt;=1,VLOOKUP(HLOOKUP(AK1139,PROFILE!$K$5:$V$8,4,0),PROFILE!$F$1:$G$3,2,0),0),0)</f>
        <v>0</v>
      </c>
      <c r="AE1139" s="1">
        <f t="shared" si="276"/>
        <v>0</v>
      </c>
      <c r="AF1139" s="1">
        <v>1126</v>
      </c>
      <c r="AI1139" s="1" t="str">
        <f>IFERROR(IF($AH1139&gt;=1,VLOOKUP($AG1139,STUDENT!$O$8:$Z$1507,3,0),""),"")</f>
        <v/>
      </c>
      <c r="AJ1139" s="1" t="str">
        <f>IFERROR(IF($AH1139&gt;=1,VLOOKUP($AG1139,STUDENT!$O$8:$Z$1507,4,0),""),"")</f>
        <v/>
      </c>
      <c r="AK1139" s="1" t="str">
        <f>IFERROR(IF($AH1139&gt;=1,VLOOKUP($AG1139,STUDENT!$O$8:$Z$1507,6,0),""),"")</f>
        <v/>
      </c>
      <c r="AL1139" s="1" t="str">
        <f t="shared" si="277"/>
        <v/>
      </c>
      <c r="AM1139" s="1" t="str">
        <f t="shared" si="278"/>
        <v/>
      </c>
      <c r="AN1139" s="1" t="str">
        <f t="shared" si="279"/>
        <v/>
      </c>
      <c r="AO1139" s="1" t="str">
        <f t="shared" si="280"/>
        <v/>
      </c>
      <c r="AP1139" s="1" t="str">
        <f t="shared" si="281"/>
        <v/>
      </c>
      <c r="AQ1139" s="1" t="str">
        <f t="shared" si="282"/>
        <v/>
      </c>
      <c r="AR1139" s="1" t="str">
        <f t="shared" si="283"/>
        <v/>
      </c>
      <c r="AS1139" s="1" t="str">
        <f t="shared" si="284"/>
        <v/>
      </c>
      <c r="AT1139" s="1" t="str">
        <f t="shared" si="285"/>
        <v/>
      </c>
      <c r="AU1139" s="1" t="str">
        <f t="shared" si="286"/>
        <v/>
      </c>
      <c r="AV1139" s="1" t="str">
        <f t="shared" si="287"/>
        <v/>
      </c>
      <c r="AW1139" s="1" t="str">
        <f t="shared" si="288"/>
        <v/>
      </c>
      <c r="AX1139" s="1" t="str">
        <f t="shared" si="289"/>
        <v/>
      </c>
      <c r="AY1139" s="1">
        <f>IFERROR(IF($AE1139&gt;$AE1138,VLOOKUP($AC1139+AL$1,STOCK!$F$10:$AB$209,16,0),IF($AE1139=$AE1138,(IF(AY1138&gt;=1,AY1138-COUNTIFS($AE1138:$AE1138,$AC1139,AL1138:AL1138,$AI$1),0)),0)),0)</f>
        <v>0</v>
      </c>
      <c r="AZ1139" s="1">
        <f>IFERROR(IF($AE1139&gt;$AE1138,VLOOKUP($AC1139+AM$1,STOCK!$F$10:$AB$209,16,0),IF($AE1139=$AE1138,(IF(AZ1138&gt;=1,AZ1138-COUNTIFS($AE1138:$AE1138,$AC1139,AM1138:AM1138,$AI$1),0)),0)),0)</f>
        <v>0</v>
      </c>
      <c r="BA1139" s="1">
        <f>IFERROR(IF($AE1139&gt;$AE1138,VLOOKUP($AC1139+AN$1,STOCK!$F$10:$AB$209,16,0),IF($AE1139=$AE1138,(IF(BA1138&gt;=1,BA1138-COUNTIFS($AE1138:$AE1138,$AC1139,AN1138:AN1138,$AI$1),0)),0)),0)</f>
        <v>0</v>
      </c>
      <c r="BB1139" s="1">
        <f>IFERROR(IF($AE1139&gt;$AE1138,VLOOKUP($AC1139+AO$1,STOCK!$F$10:$AB$209,16,0),IF($AE1139=$AE1138,(IF(BB1138&gt;=1,BB1138-COUNTIFS($AE1138:$AE1138,$AC1139,AO1138:AO1138,$AI$1),0)),0)),0)</f>
        <v>0</v>
      </c>
      <c r="BC1139" s="1">
        <f>IFERROR(IF($AE1139&gt;$AE1138,VLOOKUP($AC1139+AP$1,STOCK!$F$10:$AB$209,16,0),IF($AE1139=$AE1138,(IF(BC1138&gt;=1,BC1138-COUNTIFS($AE1138:$AE1138,$AC1139,AP1138:AP1138,$AI$1),0)),0)),0)</f>
        <v>0</v>
      </c>
      <c r="BD1139" s="1">
        <f>IFERROR(IF($AE1139&gt;$AE1138,VLOOKUP($AC1139+AQ$1,STOCK!$F$10:$AB$209,16,0),IF($AE1139=$AE1138,(IF(BD1138&gt;=1,BD1138-COUNTIFS($AE1138:$AE1138,$AC1139,AQ1138:AQ1138,$AI$1),0)),0)),0)</f>
        <v>0</v>
      </c>
      <c r="BE1139" s="1">
        <f>IFERROR(IF($AE1139&gt;$AE1138,VLOOKUP($AC1139+AR$1,STOCK!$F$10:$AB$209,16,0),IF($AE1139=$AE1138,(IF(BE1138&gt;=1,BE1138-COUNTIFS($AE1138:$AE1138,$AC1139,AR1138:AR1138,$AI$1),0)),0)),0)</f>
        <v>0</v>
      </c>
      <c r="BF1139" s="1">
        <f>IFERROR(IF($AE1139&gt;$AE1138,VLOOKUP($AC1139+AS$1,STOCK!$F$10:$AB$209,16,0),IF($AE1139=$AE1138,(IF(BF1138&gt;=1,BF1138-COUNTIFS($AE1138:$AE1138,$AC1139,AS1138:AS1138,$AI$1),0)),0)),0)</f>
        <v>0</v>
      </c>
      <c r="BG1139" s="1">
        <f>IFERROR(IF($AE1139&gt;$AE1138,VLOOKUP($AC1139+AT$1,STOCK!$F$10:$AB$209,16,0),IF($AE1139=$AE1138,(IF(BG1138&gt;=1,BG1138-COUNTIFS($AE1138:$AE1138,$AC1139,AT1138:AT1138,$AI$1),0)),0)),0)</f>
        <v>0</v>
      </c>
      <c r="BH1139" s="1">
        <f>IFERROR(IF($AE1139&gt;$AE1138,VLOOKUP($AC1139+AU$1,STOCK!$F$10:$AB$209,16,0),IF($AE1139=$AE1138,(IF(BH1138&gt;=1,BH1138-COUNTIFS($AE1138:$AE1138,$AC1139,AU1138:AU1138,$AI$1),0)),0)),0)</f>
        <v>0</v>
      </c>
      <c r="BI1139" s="1">
        <f>IFERROR(IF($AE1139&gt;$AE1138,VLOOKUP($AC1139+AV$1,STOCK!$F$10:$AB$209,16,0),IF($AE1139=$AE1138,(IF(BI1138&gt;=1,BI1138-COUNTIFS($AE1138:$AE1138,$AC1139,AV1138:AV1138,$AI$1),0)),0)),0)</f>
        <v>0</v>
      </c>
      <c r="BJ1139" s="1">
        <f>IFERROR(IF($AE1139&gt;$AE1138,VLOOKUP($AC1139+AW$1,STOCK!$F$10:$AB$209,16,0),IF($AE1139=$AE1138,(IF(BJ1138&gt;=1,BJ1138-COUNTIFS($AE1138:$AE1138,$AC1139,AW1138:AW1138,$AI$1),0)),0)),0)</f>
        <v>0</v>
      </c>
      <c r="BK1139" s="1">
        <f>IFERROR(IF($AE1139&gt;$AE1138,VLOOKUP($AC1139+AX$1,STOCK!$F$10:$AB$209,16,0),IF($AE1139=$AE1138,(IF(BK1138&gt;=1,BK1138-COUNTIFS($AE1138:$AE1138,$AC1139,AX1138:AX1138,$AI$1),0)),0)),0)</f>
        <v>0</v>
      </c>
      <c r="BL1139" s="1">
        <f>IFERROR(IF($AE1139&gt;$AE1138,VLOOKUP($AC1139+AL$1,STOCK!$F$10:$AB$209,17,0),IF($AE1139=$AE1138,(IF(BL1138&gt;=1,BL1138-COUNTIFS($AE1138:$AE1138,$AC1139,AL1138:AL1138,$AI$2),0)),0)),0)</f>
        <v>0</v>
      </c>
      <c r="BM1139" s="1">
        <f>IFERROR(IF($AE1139&gt;$AE1138,VLOOKUP($AC1139+AM$1,STOCK!$F$10:$AB$209,17,0),IF($AE1139=$AE1138,(IF(BM1138&gt;=1,BM1138-COUNTIFS($AE1138:$AE1138,$AC1139,AM1138:AM1138,$AI$2),0)),0)),0)</f>
        <v>0</v>
      </c>
      <c r="BN1139" s="1">
        <f>IFERROR(IF($AE1139&gt;$AE1138,VLOOKUP($AC1139+AN$1,STOCK!$F$10:$AB$209,17,0),IF($AE1139=$AE1138,(IF(BN1138&gt;=1,BN1138-COUNTIFS($AE1138:$AE1138,$AC1139,AN1138:AN1138,$AI$2),0)),0)),0)</f>
        <v>0</v>
      </c>
      <c r="BO1139" s="1">
        <f>IFERROR(IF($AE1139&gt;$AE1138,VLOOKUP($AC1139+AO$1,STOCK!$F$10:$AB$209,17,0),IF($AE1139=$AE1138,(IF(BO1138&gt;=1,BO1138-COUNTIFS($AE1138:$AE1138,$AC1139,AO1138:AO1138,$AI$2),0)),0)),0)</f>
        <v>0</v>
      </c>
      <c r="BP1139" s="1">
        <f>IFERROR(IF($AE1139&gt;$AE1138,VLOOKUP($AC1139+AP$1,STOCK!$F$10:$AB$209,17,0),IF($AE1139=$AE1138,(IF(BP1138&gt;=1,BP1138-COUNTIFS($AE1138:$AE1138,$AC1139,AP1138:AP1138,$AI$2),0)),0)),0)</f>
        <v>0</v>
      </c>
      <c r="BQ1139" s="1">
        <f>IFERROR(IF($AE1139&gt;$AE1138,VLOOKUP($AC1139+AQ$1,STOCK!$F$10:$AB$209,17,0),IF($AE1139=$AE1138,(IF(BQ1138&gt;=1,BQ1138-COUNTIFS($AE1138:$AE1138,$AC1139,AQ1138:AQ1138,$AI$2),0)),0)),0)</f>
        <v>0</v>
      </c>
      <c r="BR1139" s="1">
        <f>IFERROR(IF($AE1139&gt;$AE1138,VLOOKUP($AC1139+AR$1,STOCK!$F$10:$AB$209,17,0),IF($AE1139=$AE1138,(IF(BR1138&gt;=1,BR1138-COUNTIFS($AE1138:$AE1138,$AC1139,AR1138:AR1138,$AI$2),0)),0)),0)</f>
        <v>0</v>
      </c>
      <c r="BS1139" s="1">
        <f>IFERROR(IF($AE1139&gt;$AE1138,VLOOKUP($AC1139+AS$1,STOCK!$F$10:$AB$209,17,0),IF($AE1139=$AE1138,(IF(BS1138&gt;=1,BS1138-COUNTIFS($AE1138:$AE1138,$AC1139,AS1138:AS1138,$AI$2),0)),0)),0)</f>
        <v>0</v>
      </c>
      <c r="BT1139" s="1">
        <f>IFERROR(IF($AE1139&gt;$AE1138,VLOOKUP($AC1139+AT$1,STOCK!$F$10:$AB$209,17,0),IF($AE1139=$AE1138,(IF(BT1138&gt;=1,BT1138-COUNTIFS($AE1138:$AE1138,$AC1139,AT1138:AT1138,$AI$2),0)),0)),0)</f>
        <v>0</v>
      </c>
      <c r="BU1139" s="1">
        <f>IFERROR(IF($AE1139&gt;$AE1138,VLOOKUP($AC1139+AU$1,STOCK!$F$10:$AB$209,17,0),IF($AE1139=$AE1138,(IF(BU1138&gt;=1,BU1138-COUNTIFS($AE1138:$AE1138,$AC1139,AU1138:AU1138,$AI$2),0)),0)),0)</f>
        <v>0</v>
      </c>
      <c r="BV1139" s="1">
        <f>IFERROR(IF($AE1139&gt;$AE1138,VLOOKUP($AC1139+AV$1,STOCK!$F$10:$AB$209,17,0),IF($AE1139=$AE1138,(IF(BV1138&gt;=1,BV1138-COUNTIFS($AE1138:$AE1138,$AC1139,AV1138:AV1138,$AI$2),0)),0)),0)</f>
        <v>0</v>
      </c>
      <c r="BW1139" s="1">
        <f>IFERROR(IF($AE1139&gt;$AE1138,VLOOKUP($AC1139+AW$1,STOCK!$F$10:$AB$209,17,0),IF($AE1139=$AE1138,(IF(BW1138&gt;=1,BW1138-COUNTIFS($AE1138:$AE1138,$AC1139,AW1138:AW1138,$AI$2),0)),0)),0)</f>
        <v>0</v>
      </c>
      <c r="BX1139" s="1">
        <f>IFERROR(IF($AE1139&gt;$AE1138,VLOOKUP($AC1139+AX$1,STOCK!$F$10:$AB$209,17,0),IF($AE1139=$AE1138,(IF(BX1138&gt;=1,BX1138-COUNTIFS($AE1138:$AE1138,$AC1139,AX1138:AX1138,$AI$2),0)),0)),0)</f>
        <v>0</v>
      </c>
    </row>
    <row r="1140" spans="29:76" x14ac:dyDescent="0.25">
      <c r="AC1140" s="1">
        <f t="shared" si="275"/>
        <v>0</v>
      </c>
      <c r="AD1140" s="1">
        <f>IFERROR(IF(LEN(AK1140)&gt;=1,VLOOKUP(HLOOKUP(AK1140,PROFILE!$K$5:$V$8,4,0),PROFILE!$F$1:$G$3,2,0),0),0)</f>
        <v>0</v>
      </c>
      <c r="AE1140" s="1">
        <f t="shared" si="276"/>
        <v>0</v>
      </c>
      <c r="AF1140" s="1">
        <v>1127</v>
      </c>
      <c r="AI1140" s="1" t="str">
        <f>IFERROR(IF($AH1140&gt;=1,VLOOKUP($AG1140,STUDENT!$O$8:$Z$1507,3,0),""),"")</f>
        <v/>
      </c>
      <c r="AJ1140" s="1" t="str">
        <f>IFERROR(IF($AH1140&gt;=1,VLOOKUP($AG1140,STUDENT!$O$8:$Z$1507,4,0),""),"")</f>
        <v/>
      </c>
      <c r="AK1140" s="1" t="str">
        <f>IFERROR(IF($AH1140&gt;=1,VLOOKUP($AG1140,STUDENT!$O$8:$Z$1507,6,0),""),"")</f>
        <v/>
      </c>
      <c r="AL1140" s="1" t="str">
        <f t="shared" si="277"/>
        <v/>
      </c>
      <c r="AM1140" s="1" t="str">
        <f t="shared" si="278"/>
        <v/>
      </c>
      <c r="AN1140" s="1" t="str">
        <f t="shared" si="279"/>
        <v/>
      </c>
      <c r="AO1140" s="1" t="str">
        <f t="shared" si="280"/>
        <v/>
      </c>
      <c r="AP1140" s="1" t="str">
        <f t="shared" si="281"/>
        <v/>
      </c>
      <c r="AQ1140" s="1" t="str">
        <f t="shared" si="282"/>
        <v/>
      </c>
      <c r="AR1140" s="1" t="str">
        <f t="shared" si="283"/>
        <v/>
      </c>
      <c r="AS1140" s="1" t="str">
        <f t="shared" si="284"/>
        <v/>
      </c>
      <c r="AT1140" s="1" t="str">
        <f t="shared" si="285"/>
        <v/>
      </c>
      <c r="AU1140" s="1" t="str">
        <f t="shared" si="286"/>
        <v/>
      </c>
      <c r="AV1140" s="1" t="str">
        <f t="shared" si="287"/>
        <v/>
      </c>
      <c r="AW1140" s="1" t="str">
        <f t="shared" si="288"/>
        <v/>
      </c>
      <c r="AX1140" s="1" t="str">
        <f t="shared" si="289"/>
        <v/>
      </c>
      <c r="AY1140" s="1">
        <f>IFERROR(IF($AE1140&gt;$AE1139,VLOOKUP($AC1140+AL$1,STOCK!$F$10:$AB$209,16,0),IF($AE1140=$AE1139,(IF(AY1139&gt;=1,AY1139-COUNTIFS($AE1139:$AE1139,$AC1140,AL1139:AL1139,$AI$1),0)),0)),0)</f>
        <v>0</v>
      </c>
      <c r="AZ1140" s="1">
        <f>IFERROR(IF($AE1140&gt;$AE1139,VLOOKUP($AC1140+AM$1,STOCK!$F$10:$AB$209,16,0),IF($AE1140=$AE1139,(IF(AZ1139&gt;=1,AZ1139-COUNTIFS($AE1139:$AE1139,$AC1140,AM1139:AM1139,$AI$1),0)),0)),0)</f>
        <v>0</v>
      </c>
      <c r="BA1140" s="1">
        <f>IFERROR(IF($AE1140&gt;$AE1139,VLOOKUP($AC1140+AN$1,STOCK!$F$10:$AB$209,16,0),IF($AE1140=$AE1139,(IF(BA1139&gt;=1,BA1139-COUNTIFS($AE1139:$AE1139,$AC1140,AN1139:AN1139,$AI$1),0)),0)),0)</f>
        <v>0</v>
      </c>
      <c r="BB1140" s="1">
        <f>IFERROR(IF($AE1140&gt;$AE1139,VLOOKUP($AC1140+AO$1,STOCK!$F$10:$AB$209,16,0),IF($AE1140=$AE1139,(IF(BB1139&gt;=1,BB1139-COUNTIFS($AE1139:$AE1139,$AC1140,AO1139:AO1139,$AI$1),0)),0)),0)</f>
        <v>0</v>
      </c>
      <c r="BC1140" s="1">
        <f>IFERROR(IF($AE1140&gt;$AE1139,VLOOKUP($AC1140+AP$1,STOCK!$F$10:$AB$209,16,0),IF($AE1140=$AE1139,(IF(BC1139&gt;=1,BC1139-COUNTIFS($AE1139:$AE1139,$AC1140,AP1139:AP1139,$AI$1),0)),0)),0)</f>
        <v>0</v>
      </c>
      <c r="BD1140" s="1">
        <f>IFERROR(IF($AE1140&gt;$AE1139,VLOOKUP($AC1140+AQ$1,STOCK!$F$10:$AB$209,16,0),IF($AE1140=$AE1139,(IF(BD1139&gt;=1,BD1139-COUNTIFS($AE1139:$AE1139,$AC1140,AQ1139:AQ1139,$AI$1),0)),0)),0)</f>
        <v>0</v>
      </c>
      <c r="BE1140" s="1">
        <f>IFERROR(IF($AE1140&gt;$AE1139,VLOOKUP($AC1140+AR$1,STOCK!$F$10:$AB$209,16,0),IF($AE1140=$AE1139,(IF(BE1139&gt;=1,BE1139-COUNTIFS($AE1139:$AE1139,$AC1140,AR1139:AR1139,$AI$1),0)),0)),0)</f>
        <v>0</v>
      </c>
      <c r="BF1140" s="1">
        <f>IFERROR(IF($AE1140&gt;$AE1139,VLOOKUP($AC1140+AS$1,STOCK!$F$10:$AB$209,16,0),IF($AE1140=$AE1139,(IF(BF1139&gt;=1,BF1139-COUNTIFS($AE1139:$AE1139,$AC1140,AS1139:AS1139,$AI$1),0)),0)),0)</f>
        <v>0</v>
      </c>
      <c r="BG1140" s="1">
        <f>IFERROR(IF($AE1140&gt;$AE1139,VLOOKUP($AC1140+AT$1,STOCK!$F$10:$AB$209,16,0),IF($AE1140=$AE1139,(IF(BG1139&gt;=1,BG1139-COUNTIFS($AE1139:$AE1139,$AC1140,AT1139:AT1139,$AI$1),0)),0)),0)</f>
        <v>0</v>
      </c>
      <c r="BH1140" s="1">
        <f>IFERROR(IF($AE1140&gt;$AE1139,VLOOKUP($AC1140+AU$1,STOCK!$F$10:$AB$209,16,0),IF($AE1140=$AE1139,(IF(BH1139&gt;=1,BH1139-COUNTIFS($AE1139:$AE1139,$AC1140,AU1139:AU1139,$AI$1),0)),0)),0)</f>
        <v>0</v>
      </c>
      <c r="BI1140" s="1">
        <f>IFERROR(IF($AE1140&gt;$AE1139,VLOOKUP($AC1140+AV$1,STOCK!$F$10:$AB$209,16,0),IF($AE1140=$AE1139,(IF(BI1139&gt;=1,BI1139-COUNTIFS($AE1139:$AE1139,$AC1140,AV1139:AV1139,$AI$1),0)),0)),0)</f>
        <v>0</v>
      </c>
      <c r="BJ1140" s="1">
        <f>IFERROR(IF($AE1140&gt;$AE1139,VLOOKUP($AC1140+AW$1,STOCK!$F$10:$AB$209,16,0),IF($AE1140=$AE1139,(IF(BJ1139&gt;=1,BJ1139-COUNTIFS($AE1139:$AE1139,$AC1140,AW1139:AW1139,$AI$1),0)),0)),0)</f>
        <v>0</v>
      </c>
      <c r="BK1140" s="1">
        <f>IFERROR(IF($AE1140&gt;$AE1139,VLOOKUP($AC1140+AX$1,STOCK!$F$10:$AB$209,16,0),IF($AE1140=$AE1139,(IF(BK1139&gt;=1,BK1139-COUNTIFS($AE1139:$AE1139,$AC1140,AX1139:AX1139,$AI$1),0)),0)),0)</f>
        <v>0</v>
      </c>
      <c r="BL1140" s="1">
        <f>IFERROR(IF($AE1140&gt;$AE1139,VLOOKUP($AC1140+AL$1,STOCK!$F$10:$AB$209,17,0),IF($AE1140=$AE1139,(IF(BL1139&gt;=1,BL1139-COUNTIFS($AE1139:$AE1139,$AC1140,AL1139:AL1139,$AI$2),0)),0)),0)</f>
        <v>0</v>
      </c>
      <c r="BM1140" s="1">
        <f>IFERROR(IF($AE1140&gt;$AE1139,VLOOKUP($AC1140+AM$1,STOCK!$F$10:$AB$209,17,0),IF($AE1140=$AE1139,(IF(BM1139&gt;=1,BM1139-COUNTIFS($AE1139:$AE1139,$AC1140,AM1139:AM1139,$AI$2),0)),0)),0)</f>
        <v>0</v>
      </c>
      <c r="BN1140" s="1">
        <f>IFERROR(IF($AE1140&gt;$AE1139,VLOOKUP($AC1140+AN$1,STOCK!$F$10:$AB$209,17,0),IF($AE1140=$AE1139,(IF(BN1139&gt;=1,BN1139-COUNTIFS($AE1139:$AE1139,$AC1140,AN1139:AN1139,$AI$2),0)),0)),0)</f>
        <v>0</v>
      </c>
      <c r="BO1140" s="1">
        <f>IFERROR(IF($AE1140&gt;$AE1139,VLOOKUP($AC1140+AO$1,STOCK!$F$10:$AB$209,17,0),IF($AE1140=$AE1139,(IF(BO1139&gt;=1,BO1139-COUNTIFS($AE1139:$AE1139,$AC1140,AO1139:AO1139,$AI$2),0)),0)),0)</f>
        <v>0</v>
      </c>
      <c r="BP1140" s="1">
        <f>IFERROR(IF($AE1140&gt;$AE1139,VLOOKUP($AC1140+AP$1,STOCK!$F$10:$AB$209,17,0),IF($AE1140=$AE1139,(IF(BP1139&gt;=1,BP1139-COUNTIFS($AE1139:$AE1139,$AC1140,AP1139:AP1139,$AI$2),0)),0)),0)</f>
        <v>0</v>
      </c>
      <c r="BQ1140" s="1">
        <f>IFERROR(IF($AE1140&gt;$AE1139,VLOOKUP($AC1140+AQ$1,STOCK!$F$10:$AB$209,17,0),IF($AE1140=$AE1139,(IF(BQ1139&gt;=1,BQ1139-COUNTIFS($AE1139:$AE1139,$AC1140,AQ1139:AQ1139,$AI$2),0)),0)),0)</f>
        <v>0</v>
      </c>
      <c r="BR1140" s="1">
        <f>IFERROR(IF($AE1140&gt;$AE1139,VLOOKUP($AC1140+AR$1,STOCK!$F$10:$AB$209,17,0),IF($AE1140=$AE1139,(IF(BR1139&gt;=1,BR1139-COUNTIFS($AE1139:$AE1139,$AC1140,AR1139:AR1139,$AI$2),0)),0)),0)</f>
        <v>0</v>
      </c>
      <c r="BS1140" s="1">
        <f>IFERROR(IF($AE1140&gt;$AE1139,VLOOKUP($AC1140+AS$1,STOCK!$F$10:$AB$209,17,0),IF($AE1140=$AE1139,(IF(BS1139&gt;=1,BS1139-COUNTIFS($AE1139:$AE1139,$AC1140,AS1139:AS1139,$AI$2),0)),0)),0)</f>
        <v>0</v>
      </c>
      <c r="BT1140" s="1">
        <f>IFERROR(IF($AE1140&gt;$AE1139,VLOOKUP($AC1140+AT$1,STOCK!$F$10:$AB$209,17,0),IF($AE1140=$AE1139,(IF(BT1139&gt;=1,BT1139-COUNTIFS($AE1139:$AE1139,$AC1140,AT1139:AT1139,$AI$2),0)),0)),0)</f>
        <v>0</v>
      </c>
      <c r="BU1140" s="1">
        <f>IFERROR(IF($AE1140&gt;$AE1139,VLOOKUP($AC1140+AU$1,STOCK!$F$10:$AB$209,17,0),IF($AE1140=$AE1139,(IF(BU1139&gt;=1,BU1139-COUNTIFS($AE1139:$AE1139,$AC1140,AU1139:AU1139,$AI$2),0)),0)),0)</f>
        <v>0</v>
      </c>
      <c r="BV1140" s="1">
        <f>IFERROR(IF($AE1140&gt;$AE1139,VLOOKUP($AC1140+AV$1,STOCK!$F$10:$AB$209,17,0),IF($AE1140=$AE1139,(IF(BV1139&gt;=1,BV1139-COUNTIFS($AE1139:$AE1139,$AC1140,AV1139:AV1139,$AI$2),0)),0)),0)</f>
        <v>0</v>
      </c>
      <c r="BW1140" s="1">
        <f>IFERROR(IF($AE1140&gt;$AE1139,VLOOKUP($AC1140+AW$1,STOCK!$F$10:$AB$209,17,0),IF($AE1140=$AE1139,(IF(BW1139&gt;=1,BW1139-COUNTIFS($AE1139:$AE1139,$AC1140,AW1139:AW1139,$AI$2),0)),0)),0)</f>
        <v>0</v>
      </c>
      <c r="BX1140" s="1">
        <f>IFERROR(IF($AE1140&gt;$AE1139,VLOOKUP($AC1140+AX$1,STOCK!$F$10:$AB$209,17,0),IF($AE1140=$AE1139,(IF(BX1139&gt;=1,BX1139-COUNTIFS($AE1139:$AE1139,$AC1140,AX1139:AX1139,$AI$2),0)),0)),0)</f>
        <v>0</v>
      </c>
    </row>
    <row r="1141" spans="29:76" x14ac:dyDescent="0.25">
      <c r="AC1141" s="1">
        <f t="shared" si="275"/>
        <v>0</v>
      </c>
      <c r="AD1141" s="1">
        <f>IFERROR(IF(LEN(AK1141)&gt;=1,VLOOKUP(HLOOKUP(AK1141,PROFILE!$K$5:$V$8,4,0),PROFILE!$F$1:$G$3,2,0),0),0)</f>
        <v>0</v>
      </c>
      <c r="AE1141" s="1">
        <f t="shared" si="276"/>
        <v>0</v>
      </c>
      <c r="AF1141" s="1">
        <v>1128</v>
      </c>
      <c r="AI1141" s="1" t="str">
        <f>IFERROR(IF($AH1141&gt;=1,VLOOKUP($AG1141,STUDENT!$O$8:$Z$1507,3,0),""),"")</f>
        <v/>
      </c>
      <c r="AJ1141" s="1" t="str">
        <f>IFERROR(IF($AH1141&gt;=1,VLOOKUP($AG1141,STUDENT!$O$8:$Z$1507,4,0),""),"")</f>
        <v/>
      </c>
      <c r="AK1141" s="1" t="str">
        <f>IFERROR(IF($AH1141&gt;=1,VLOOKUP($AG1141,STUDENT!$O$8:$Z$1507,6,0),""),"")</f>
        <v/>
      </c>
      <c r="AL1141" s="1" t="str">
        <f t="shared" si="277"/>
        <v/>
      </c>
      <c r="AM1141" s="1" t="str">
        <f t="shared" si="278"/>
        <v/>
      </c>
      <c r="AN1141" s="1" t="str">
        <f t="shared" si="279"/>
        <v/>
      </c>
      <c r="AO1141" s="1" t="str">
        <f t="shared" si="280"/>
        <v/>
      </c>
      <c r="AP1141" s="1" t="str">
        <f t="shared" si="281"/>
        <v/>
      </c>
      <c r="AQ1141" s="1" t="str">
        <f t="shared" si="282"/>
        <v/>
      </c>
      <c r="AR1141" s="1" t="str">
        <f t="shared" si="283"/>
        <v/>
      </c>
      <c r="AS1141" s="1" t="str">
        <f t="shared" si="284"/>
        <v/>
      </c>
      <c r="AT1141" s="1" t="str">
        <f t="shared" si="285"/>
        <v/>
      </c>
      <c r="AU1141" s="1" t="str">
        <f t="shared" si="286"/>
        <v/>
      </c>
      <c r="AV1141" s="1" t="str">
        <f t="shared" si="287"/>
        <v/>
      </c>
      <c r="AW1141" s="1" t="str">
        <f t="shared" si="288"/>
        <v/>
      </c>
      <c r="AX1141" s="1" t="str">
        <f t="shared" si="289"/>
        <v/>
      </c>
      <c r="AY1141" s="1">
        <f>IFERROR(IF($AE1141&gt;$AE1140,VLOOKUP($AC1141+AL$1,STOCK!$F$10:$AB$209,16,0),IF($AE1141=$AE1140,(IF(AY1140&gt;=1,AY1140-COUNTIFS($AE1140:$AE1140,$AC1141,AL1140:AL1140,$AI$1),0)),0)),0)</f>
        <v>0</v>
      </c>
      <c r="AZ1141" s="1">
        <f>IFERROR(IF($AE1141&gt;$AE1140,VLOOKUP($AC1141+AM$1,STOCK!$F$10:$AB$209,16,0),IF($AE1141=$AE1140,(IF(AZ1140&gt;=1,AZ1140-COUNTIFS($AE1140:$AE1140,$AC1141,AM1140:AM1140,$AI$1),0)),0)),0)</f>
        <v>0</v>
      </c>
      <c r="BA1141" s="1">
        <f>IFERROR(IF($AE1141&gt;$AE1140,VLOOKUP($AC1141+AN$1,STOCK!$F$10:$AB$209,16,0),IF($AE1141=$AE1140,(IF(BA1140&gt;=1,BA1140-COUNTIFS($AE1140:$AE1140,$AC1141,AN1140:AN1140,$AI$1),0)),0)),0)</f>
        <v>0</v>
      </c>
      <c r="BB1141" s="1">
        <f>IFERROR(IF($AE1141&gt;$AE1140,VLOOKUP($AC1141+AO$1,STOCK!$F$10:$AB$209,16,0),IF($AE1141=$AE1140,(IF(BB1140&gt;=1,BB1140-COUNTIFS($AE1140:$AE1140,$AC1141,AO1140:AO1140,$AI$1),0)),0)),0)</f>
        <v>0</v>
      </c>
      <c r="BC1141" s="1">
        <f>IFERROR(IF($AE1141&gt;$AE1140,VLOOKUP($AC1141+AP$1,STOCK!$F$10:$AB$209,16,0),IF($AE1141=$AE1140,(IF(BC1140&gt;=1,BC1140-COUNTIFS($AE1140:$AE1140,$AC1141,AP1140:AP1140,$AI$1),0)),0)),0)</f>
        <v>0</v>
      </c>
      <c r="BD1141" s="1">
        <f>IFERROR(IF($AE1141&gt;$AE1140,VLOOKUP($AC1141+AQ$1,STOCK!$F$10:$AB$209,16,0),IF($AE1141=$AE1140,(IF(BD1140&gt;=1,BD1140-COUNTIFS($AE1140:$AE1140,$AC1141,AQ1140:AQ1140,$AI$1),0)),0)),0)</f>
        <v>0</v>
      </c>
      <c r="BE1141" s="1">
        <f>IFERROR(IF($AE1141&gt;$AE1140,VLOOKUP($AC1141+AR$1,STOCK!$F$10:$AB$209,16,0),IF($AE1141=$AE1140,(IF(BE1140&gt;=1,BE1140-COUNTIFS($AE1140:$AE1140,$AC1141,AR1140:AR1140,$AI$1),0)),0)),0)</f>
        <v>0</v>
      </c>
      <c r="BF1141" s="1">
        <f>IFERROR(IF($AE1141&gt;$AE1140,VLOOKUP($AC1141+AS$1,STOCK!$F$10:$AB$209,16,0),IF($AE1141=$AE1140,(IF(BF1140&gt;=1,BF1140-COUNTIFS($AE1140:$AE1140,$AC1141,AS1140:AS1140,$AI$1),0)),0)),0)</f>
        <v>0</v>
      </c>
      <c r="BG1141" s="1">
        <f>IFERROR(IF($AE1141&gt;$AE1140,VLOOKUP($AC1141+AT$1,STOCK!$F$10:$AB$209,16,0),IF($AE1141=$AE1140,(IF(BG1140&gt;=1,BG1140-COUNTIFS($AE1140:$AE1140,$AC1141,AT1140:AT1140,$AI$1),0)),0)),0)</f>
        <v>0</v>
      </c>
      <c r="BH1141" s="1">
        <f>IFERROR(IF($AE1141&gt;$AE1140,VLOOKUP($AC1141+AU$1,STOCK!$F$10:$AB$209,16,0),IF($AE1141=$AE1140,(IF(BH1140&gt;=1,BH1140-COUNTIFS($AE1140:$AE1140,$AC1141,AU1140:AU1140,$AI$1),0)),0)),0)</f>
        <v>0</v>
      </c>
      <c r="BI1141" s="1">
        <f>IFERROR(IF($AE1141&gt;$AE1140,VLOOKUP($AC1141+AV$1,STOCK!$F$10:$AB$209,16,0),IF($AE1141=$AE1140,(IF(BI1140&gt;=1,BI1140-COUNTIFS($AE1140:$AE1140,$AC1141,AV1140:AV1140,$AI$1),0)),0)),0)</f>
        <v>0</v>
      </c>
      <c r="BJ1141" s="1">
        <f>IFERROR(IF($AE1141&gt;$AE1140,VLOOKUP($AC1141+AW$1,STOCK!$F$10:$AB$209,16,0),IF($AE1141=$AE1140,(IF(BJ1140&gt;=1,BJ1140-COUNTIFS($AE1140:$AE1140,$AC1141,AW1140:AW1140,$AI$1),0)),0)),0)</f>
        <v>0</v>
      </c>
      <c r="BK1141" s="1">
        <f>IFERROR(IF($AE1141&gt;$AE1140,VLOOKUP($AC1141+AX$1,STOCK!$F$10:$AB$209,16,0),IF($AE1141=$AE1140,(IF(BK1140&gt;=1,BK1140-COUNTIFS($AE1140:$AE1140,$AC1141,AX1140:AX1140,$AI$1),0)),0)),0)</f>
        <v>0</v>
      </c>
      <c r="BL1141" s="1">
        <f>IFERROR(IF($AE1141&gt;$AE1140,VLOOKUP($AC1141+AL$1,STOCK!$F$10:$AB$209,17,0),IF($AE1141=$AE1140,(IF(BL1140&gt;=1,BL1140-COUNTIFS($AE1140:$AE1140,$AC1141,AL1140:AL1140,$AI$2),0)),0)),0)</f>
        <v>0</v>
      </c>
      <c r="BM1141" s="1">
        <f>IFERROR(IF($AE1141&gt;$AE1140,VLOOKUP($AC1141+AM$1,STOCK!$F$10:$AB$209,17,0),IF($AE1141=$AE1140,(IF(BM1140&gt;=1,BM1140-COUNTIFS($AE1140:$AE1140,$AC1141,AM1140:AM1140,$AI$2),0)),0)),0)</f>
        <v>0</v>
      </c>
      <c r="BN1141" s="1">
        <f>IFERROR(IF($AE1141&gt;$AE1140,VLOOKUP($AC1141+AN$1,STOCK!$F$10:$AB$209,17,0),IF($AE1141=$AE1140,(IF(BN1140&gt;=1,BN1140-COUNTIFS($AE1140:$AE1140,$AC1141,AN1140:AN1140,$AI$2),0)),0)),0)</f>
        <v>0</v>
      </c>
      <c r="BO1141" s="1">
        <f>IFERROR(IF($AE1141&gt;$AE1140,VLOOKUP($AC1141+AO$1,STOCK!$F$10:$AB$209,17,0),IF($AE1141=$AE1140,(IF(BO1140&gt;=1,BO1140-COUNTIFS($AE1140:$AE1140,$AC1141,AO1140:AO1140,$AI$2),0)),0)),0)</f>
        <v>0</v>
      </c>
      <c r="BP1141" s="1">
        <f>IFERROR(IF($AE1141&gt;$AE1140,VLOOKUP($AC1141+AP$1,STOCK!$F$10:$AB$209,17,0),IF($AE1141=$AE1140,(IF(BP1140&gt;=1,BP1140-COUNTIFS($AE1140:$AE1140,$AC1141,AP1140:AP1140,$AI$2),0)),0)),0)</f>
        <v>0</v>
      </c>
      <c r="BQ1141" s="1">
        <f>IFERROR(IF($AE1141&gt;$AE1140,VLOOKUP($AC1141+AQ$1,STOCK!$F$10:$AB$209,17,0),IF($AE1141=$AE1140,(IF(BQ1140&gt;=1,BQ1140-COUNTIFS($AE1140:$AE1140,$AC1141,AQ1140:AQ1140,$AI$2),0)),0)),0)</f>
        <v>0</v>
      </c>
      <c r="BR1141" s="1">
        <f>IFERROR(IF($AE1141&gt;$AE1140,VLOOKUP($AC1141+AR$1,STOCK!$F$10:$AB$209,17,0),IF($AE1141=$AE1140,(IF(BR1140&gt;=1,BR1140-COUNTIFS($AE1140:$AE1140,$AC1141,AR1140:AR1140,$AI$2),0)),0)),0)</f>
        <v>0</v>
      </c>
      <c r="BS1141" s="1">
        <f>IFERROR(IF($AE1141&gt;$AE1140,VLOOKUP($AC1141+AS$1,STOCK!$F$10:$AB$209,17,0),IF($AE1141=$AE1140,(IF(BS1140&gt;=1,BS1140-COUNTIFS($AE1140:$AE1140,$AC1141,AS1140:AS1140,$AI$2),0)),0)),0)</f>
        <v>0</v>
      </c>
      <c r="BT1141" s="1">
        <f>IFERROR(IF($AE1141&gt;$AE1140,VLOOKUP($AC1141+AT$1,STOCK!$F$10:$AB$209,17,0),IF($AE1141=$AE1140,(IF(BT1140&gt;=1,BT1140-COUNTIFS($AE1140:$AE1140,$AC1141,AT1140:AT1140,$AI$2),0)),0)),0)</f>
        <v>0</v>
      </c>
      <c r="BU1141" s="1">
        <f>IFERROR(IF($AE1141&gt;$AE1140,VLOOKUP($AC1141+AU$1,STOCK!$F$10:$AB$209,17,0),IF($AE1141=$AE1140,(IF(BU1140&gt;=1,BU1140-COUNTIFS($AE1140:$AE1140,$AC1141,AU1140:AU1140,$AI$2),0)),0)),0)</f>
        <v>0</v>
      </c>
      <c r="BV1141" s="1">
        <f>IFERROR(IF($AE1141&gt;$AE1140,VLOOKUP($AC1141+AV$1,STOCK!$F$10:$AB$209,17,0),IF($AE1141=$AE1140,(IF(BV1140&gt;=1,BV1140-COUNTIFS($AE1140:$AE1140,$AC1141,AV1140:AV1140,$AI$2),0)),0)),0)</f>
        <v>0</v>
      </c>
      <c r="BW1141" s="1">
        <f>IFERROR(IF($AE1141&gt;$AE1140,VLOOKUP($AC1141+AW$1,STOCK!$F$10:$AB$209,17,0),IF($AE1141=$AE1140,(IF(BW1140&gt;=1,BW1140-COUNTIFS($AE1140:$AE1140,$AC1141,AW1140:AW1140,$AI$2),0)),0)),0)</f>
        <v>0</v>
      </c>
      <c r="BX1141" s="1">
        <f>IFERROR(IF($AE1141&gt;$AE1140,VLOOKUP($AC1141+AX$1,STOCK!$F$10:$AB$209,17,0),IF($AE1141=$AE1140,(IF(BX1140&gt;=1,BX1140-COUNTIFS($AE1140:$AE1140,$AC1141,AX1140:AX1140,$AI$2),0)),0)),0)</f>
        <v>0</v>
      </c>
    </row>
    <row r="1142" spans="29:76" x14ac:dyDescent="0.25">
      <c r="AC1142" s="1">
        <f t="shared" si="275"/>
        <v>0</v>
      </c>
      <c r="AD1142" s="1">
        <f>IFERROR(IF(LEN(AK1142)&gt;=1,VLOOKUP(HLOOKUP(AK1142,PROFILE!$K$5:$V$8,4,0),PROFILE!$F$1:$G$3,2,0),0),0)</f>
        <v>0</v>
      </c>
      <c r="AE1142" s="1">
        <f t="shared" si="276"/>
        <v>0</v>
      </c>
      <c r="AF1142" s="1">
        <v>1129</v>
      </c>
      <c r="AI1142" s="1" t="str">
        <f>IFERROR(IF($AH1142&gt;=1,VLOOKUP($AG1142,STUDENT!$O$8:$Z$1507,3,0),""),"")</f>
        <v/>
      </c>
      <c r="AJ1142" s="1" t="str">
        <f>IFERROR(IF($AH1142&gt;=1,VLOOKUP($AG1142,STUDENT!$O$8:$Z$1507,4,0),""),"")</f>
        <v/>
      </c>
      <c r="AK1142" s="1" t="str">
        <f>IFERROR(IF($AH1142&gt;=1,VLOOKUP($AG1142,STUDENT!$O$8:$Z$1507,6,0),""),"")</f>
        <v/>
      </c>
      <c r="AL1142" s="1" t="str">
        <f t="shared" si="277"/>
        <v/>
      </c>
      <c r="AM1142" s="1" t="str">
        <f t="shared" si="278"/>
        <v/>
      </c>
      <c r="AN1142" s="1" t="str">
        <f t="shared" si="279"/>
        <v/>
      </c>
      <c r="AO1142" s="1" t="str">
        <f t="shared" si="280"/>
        <v/>
      </c>
      <c r="AP1142" s="1" t="str">
        <f t="shared" si="281"/>
        <v/>
      </c>
      <c r="AQ1142" s="1" t="str">
        <f t="shared" si="282"/>
        <v/>
      </c>
      <c r="AR1142" s="1" t="str">
        <f t="shared" si="283"/>
        <v/>
      </c>
      <c r="AS1142" s="1" t="str">
        <f t="shared" si="284"/>
        <v/>
      </c>
      <c r="AT1142" s="1" t="str">
        <f t="shared" si="285"/>
        <v/>
      </c>
      <c r="AU1142" s="1" t="str">
        <f t="shared" si="286"/>
        <v/>
      </c>
      <c r="AV1142" s="1" t="str">
        <f t="shared" si="287"/>
        <v/>
      </c>
      <c r="AW1142" s="1" t="str">
        <f t="shared" si="288"/>
        <v/>
      </c>
      <c r="AX1142" s="1" t="str">
        <f t="shared" si="289"/>
        <v/>
      </c>
      <c r="AY1142" s="1">
        <f>IFERROR(IF($AE1142&gt;$AE1141,VLOOKUP($AC1142+AL$1,STOCK!$F$10:$AB$209,16,0),IF($AE1142=$AE1141,(IF(AY1141&gt;=1,AY1141-COUNTIFS($AE1141:$AE1141,$AC1142,AL1141:AL1141,$AI$1),0)),0)),0)</f>
        <v>0</v>
      </c>
      <c r="AZ1142" s="1">
        <f>IFERROR(IF($AE1142&gt;$AE1141,VLOOKUP($AC1142+AM$1,STOCK!$F$10:$AB$209,16,0),IF($AE1142=$AE1141,(IF(AZ1141&gt;=1,AZ1141-COUNTIFS($AE1141:$AE1141,$AC1142,AM1141:AM1141,$AI$1),0)),0)),0)</f>
        <v>0</v>
      </c>
      <c r="BA1142" s="1">
        <f>IFERROR(IF($AE1142&gt;$AE1141,VLOOKUP($AC1142+AN$1,STOCK!$F$10:$AB$209,16,0),IF($AE1142=$AE1141,(IF(BA1141&gt;=1,BA1141-COUNTIFS($AE1141:$AE1141,$AC1142,AN1141:AN1141,$AI$1),0)),0)),0)</f>
        <v>0</v>
      </c>
      <c r="BB1142" s="1">
        <f>IFERROR(IF($AE1142&gt;$AE1141,VLOOKUP($AC1142+AO$1,STOCK!$F$10:$AB$209,16,0),IF($AE1142=$AE1141,(IF(BB1141&gt;=1,BB1141-COUNTIFS($AE1141:$AE1141,$AC1142,AO1141:AO1141,$AI$1),0)),0)),0)</f>
        <v>0</v>
      </c>
      <c r="BC1142" s="1">
        <f>IFERROR(IF($AE1142&gt;$AE1141,VLOOKUP($AC1142+AP$1,STOCK!$F$10:$AB$209,16,0),IF($AE1142=$AE1141,(IF(BC1141&gt;=1,BC1141-COUNTIFS($AE1141:$AE1141,$AC1142,AP1141:AP1141,$AI$1),0)),0)),0)</f>
        <v>0</v>
      </c>
      <c r="BD1142" s="1">
        <f>IFERROR(IF($AE1142&gt;$AE1141,VLOOKUP($AC1142+AQ$1,STOCK!$F$10:$AB$209,16,0),IF($AE1142=$AE1141,(IF(BD1141&gt;=1,BD1141-COUNTIFS($AE1141:$AE1141,$AC1142,AQ1141:AQ1141,$AI$1),0)),0)),0)</f>
        <v>0</v>
      </c>
      <c r="BE1142" s="1">
        <f>IFERROR(IF($AE1142&gt;$AE1141,VLOOKUP($AC1142+AR$1,STOCK!$F$10:$AB$209,16,0),IF($AE1142=$AE1141,(IF(BE1141&gt;=1,BE1141-COUNTIFS($AE1141:$AE1141,$AC1142,AR1141:AR1141,$AI$1),0)),0)),0)</f>
        <v>0</v>
      </c>
      <c r="BF1142" s="1">
        <f>IFERROR(IF($AE1142&gt;$AE1141,VLOOKUP($AC1142+AS$1,STOCK!$F$10:$AB$209,16,0),IF($AE1142=$AE1141,(IF(BF1141&gt;=1,BF1141-COUNTIFS($AE1141:$AE1141,$AC1142,AS1141:AS1141,$AI$1),0)),0)),0)</f>
        <v>0</v>
      </c>
      <c r="BG1142" s="1">
        <f>IFERROR(IF($AE1142&gt;$AE1141,VLOOKUP($AC1142+AT$1,STOCK!$F$10:$AB$209,16,0),IF($AE1142=$AE1141,(IF(BG1141&gt;=1,BG1141-COUNTIFS($AE1141:$AE1141,$AC1142,AT1141:AT1141,$AI$1),0)),0)),0)</f>
        <v>0</v>
      </c>
      <c r="BH1142" s="1">
        <f>IFERROR(IF($AE1142&gt;$AE1141,VLOOKUP($AC1142+AU$1,STOCK!$F$10:$AB$209,16,0),IF($AE1142=$AE1141,(IF(BH1141&gt;=1,BH1141-COUNTIFS($AE1141:$AE1141,$AC1142,AU1141:AU1141,$AI$1),0)),0)),0)</f>
        <v>0</v>
      </c>
      <c r="BI1142" s="1">
        <f>IFERROR(IF($AE1142&gt;$AE1141,VLOOKUP($AC1142+AV$1,STOCK!$F$10:$AB$209,16,0),IF($AE1142=$AE1141,(IF(BI1141&gt;=1,BI1141-COUNTIFS($AE1141:$AE1141,$AC1142,AV1141:AV1141,$AI$1),0)),0)),0)</f>
        <v>0</v>
      </c>
      <c r="BJ1142" s="1">
        <f>IFERROR(IF($AE1142&gt;$AE1141,VLOOKUP($AC1142+AW$1,STOCK!$F$10:$AB$209,16,0),IF($AE1142=$AE1141,(IF(BJ1141&gt;=1,BJ1141-COUNTIFS($AE1141:$AE1141,$AC1142,AW1141:AW1141,$AI$1),0)),0)),0)</f>
        <v>0</v>
      </c>
      <c r="BK1142" s="1">
        <f>IFERROR(IF($AE1142&gt;$AE1141,VLOOKUP($AC1142+AX$1,STOCK!$F$10:$AB$209,16,0),IF($AE1142=$AE1141,(IF(BK1141&gt;=1,BK1141-COUNTIFS($AE1141:$AE1141,$AC1142,AX1141:AX1141,$AI$1),0)),0)),0)</f>
        <v>0</v>
      </c>
      <c r="BL1142" s="1">
        <f>IFERROR(IF($AE1142&gt;$AE1141,VLOOKUP($AC1142+AL$1,STOCK!$F$10:$AB$209,17,0),IF($AE1142=$AE1141,(IF(BL1141&gt;=1,BL1141-COUNTIFS($AE1141:$AE1141,$AC1142,AL1141:AL1141,$AI$2),0)),0)),0)</f>
        <v>0</v>
      </c>
      <c r="BM1142" s="1">
        <f>IFERROR(IF($AE1142&gt;$AE1141,VLOOKUP($AC1142+AM$1,STOCK!$F$10:$AB$209,17,0),IF($AE1142=$AE1141,(IF(BM1141&gt;=1,BM1141-COUNTIFS($AE1141:$AE1141,$AC1142,AM1141:AM1141,$AI$2),0)),0)),0)</f>
        <v>0</v>
      </c>
      <c r="BN1142" s="1">
        <f>IFERROR(IF($AE1142&gt;$AE1141,VLOOKUP($AC1142+AN$1,STOCK!$F$10:$AB$209,17,0),IF($AE1142=$AE1141,(IF(BN1141&gt;=1,BN1141-COUNTIFS($AE1141:$AE1141,$AC1142,AN1141:AN1141,$AI$2),0)),0)),0)</f>
        <v>0</v>
      </c>
      <c r="BO1142" s="1">
        <f>IFERROR(IF($AE1142&gt;$AE1141,VLOOKUP($AC1142+AO$1,STOCK!$F$10:$AB$209,17,0),IF($AE1142=$AE1141,(IF(BO1141&gt;=1,BO1141-COUNTIFS($AE1141:$AE1141,$AC1142,AO1141:AO1141,$AI$2),0)),0)),0)</f>
        <v>0</v>
      </c>
      <c r="BP1142" s="1">
        <f>IFERROR(IF($AE1142&gt;$AE1141,VLOOKUP($AC1142+AP$1,STOCK!$F$10:$AB$209,17,0),IF($AE1142=$AE1141,(IF(BP1141&gt;=1,BP1141-COUNTIFS($AE1141:$AE1141,$AC1142,AP1141:AP1141,$AI$2),0)),0)),0)</f>
        <v>0</v>
      </c>
      <c r="BQ1142" s="1">
        <f>IFERROR(IF($AE1142&gt;$AE1141,VLOOKUP($AC1142+AQ$1,STOCK!$F$10:$AB$209,17,0),IF($AE1142=$AE1141,(IF(BQ1141&gt;=1,BQ1141-COUNTIFS($AE1141:$AE1141,$AC1142,AQ1141:AQ1141,$AI$2),0)),0)),0)</f>
        <v>0</v>
      </c>
      <c r="BR1142" s="1">
        <f>IFERROR(IF($AE1142&gt;$AE1141,VLOOKUP($AC1142+AR$1,STOCK!$F$10:$AB$209,17,0),IF($AE1142=$AE1141,(IF(BR1141&gt;=1,BR1141-COUNTIFS($AE1141:$AE1141,$AC1142,AR1141:AR1141,$AI$2),0)),0)),0)</f>
        <v>0</v>
      </c>
      <c r="BS1142" s="1">
        <f>IFERROR(IF($AE1142&gt;$AE1141,VLOOKUP($AC1142+AS$1,STOCK!$F$10:$AB$209,17,0),IF($AE1142=$AE1141,(IF(BS1141&gt;=1,BS1141-COUNTIFS($AE1141:$AE1141,$AC1142,AS1141:AS1141,$AI$2),0)),0)),0)</f>
        <v>0</v>
      </c>
      <c r="BT1142" s="1">
        <f>IFERROR(IF($AE1142&gt;$AE1141,VLOOKUP($AC1142+AT$1,STOCK!$F$10:$AB$209,17,0),IF($AE1142=$AE1141,(IF(BT1141&gt;=1,BT1141-COUNTIFS($AE1141:$AE1141,$AC1142,AT1141:AT1141,$AI$2),0)),0)),0)</f>
        <v>0</v>
      </c>
      <c r="BU1142" s="1">
        <f>IFERROR(IF($AE1142&gt;$AE1141,VLOOKUP($AC1142+AU$1,STOCK!$F$10:$AB$209,17,0),IF($AE1142=$AE1141,(IF(BU1141&gt;=1,BU1141-COUNTIFS($AE1141:$AE1141,$AC1142,AU1141:AU1141,$AI$2),0)),0)),0)</f>
        <v>0</v>
      </c>
      <c r="BV1142" s="1">
        <f>IFERROR(IF($AE1142&gt;$AE1141,VLOOKUP($AC1142+AV$1,STOCK!$F$10:$AB$209,17,0),IF($AE1142=$AE1141,(IF(BV1141&gt;=1,BV1141-COUNTIFS($AE1141:$AE1141,$AC1142,AV1141:AV1141,$AI$2),0)),0)),0)</f>
        <v>0</v>
      </c>
      <c r="BW1142" s="1">
        <f>IFERROR(IF($AE1142&gt;$AE1141,VLOOKUP($AC1142+AW$1,STOCK!$F$10:$AB$209,17,0),IF($AE1142=$AE1141,(IF(BW1141&gt;=1,BW1141-COUNTIFS($AE1141:$AE1141,$AC1142,AW1141:AW1141,$AI$2),0)),0)),0)</f>
        <v>0</v>
      </c>
      <c r="BX1142" s="1">
        <f>IFERROR(IF($AE1142&gt;$AE1141,VLOOKUP($AC1142+AX$1,STOCK!$F$10:$AB$209,17,0),IF($AE1142=$AE1141,(IF(BX1141&gt;=1,BX1141-COUNTIFS($AE1141:$AE1141,$AC1142,AX1141:AX1141,$AI$2),0)),0)),0)</f>
        <v>0</v>
      </c>
    </row>
    <row r="1143" spans="29:76" x14ac:dyDescent="0.25">
      <c r="AC1143" s="1">
        <f t="shared" si="275"/>
        <v>0</v>
      </c>
      <c r="AD1143" s="1">
        <f>IFERROR(IF(LEN(AK1143)&gt;=1,VLOOKUP(HLOOKUP(AK1143,PROFILE!$K$5:$V$8,4,0),PROFILE!$F$1:$G$3,2,0),0),0)</f>
        <v>0</v>
      </c>
      <c r="AE1143" s="1">
        <f t="shared" si="276"/>
        <v>0</v>
      </c>
      <c r="AF1143" s="1">
        <v>1130</v>
      </c>
      <c r="AI1143" s="1" t="str">
        <f>IFERROR(IF($AH1143&gt;=1,VLOOKUP($AG1143,STUDENT!$O$8:$Z$1507,3,0),""),"")</f>
        <v/>
      </c>
      <c r="AJ1143" s="1" t="str">
        <f>IFERROR(IF($AH1143&gt;=1,VLOOKUP($AG1143,STUDENT!$O$8:$Z$1507,4,0),""),"")</f>
        <v/>
      </c>
      <c r="AK1143" s="1" t="str">
        <f>IFERROR(IF($AH1143&gt;=1,VLOOKUP($AG1143,STUDENT!$O$8:$Z$1507,6,0),""),"")</f>
        <v/>
      </c>
      <c r="AL1143" s="1" t="str">
        <f t="shared" si="277"/>
        <v/>
      </c>
      <c r="AM1143" s="1" t="str">
        <f t="shared" si="278"/>
        <v/>
      </c>
      <c r="AN1143" s="1" t="str">
        <f t="shared" si="279"/>
        <v/>
      </c>
      <c r="AO1143" s="1" t="str">
        <f t="shared" si="280"/>
        <v/>
      </c>
      <c r="AP1143" s="1" t="str">
        <f t="shared" si="281"/>
        <v/>
      </c>
      <c r="AQ1143" s="1" t="str">
        <f t="shared" si="282"/>
        <v/>
      </c>
      <c r="AR1143" s="1" t="str">
        <f t="shared" si="283"/>
        <v/>
      </c>
      <c r="AS1143" s="1" t="str">
        <f t="shared" si="284"/>
        <v/>
      </c>
      <c r="AT1143" s="1" t="str">
        <f t="shared" si="285"/>
        <v/>
      </c>
      <c r="AU1143" s="1" t="str">
        <f t="shared" si="286"/>
        <v/>
      </c>
      <c r="AV1143" s="1" t="str">
        <f t="shared" si="287"/>
        <v/>
      </c>
      <c r="AW1143" s="1" t="str">
        <f t="shared" si="288"/>
        <v/>
      </c>
      <c r="AX1143" s="1" t="str">
        <f t="shared" si="289"/>
        <v/>
      </c>
      <c r="AY1143" s="1">
        <f>IFERROR(IF($AE1143&gt;$AE1142,VLOOKUP($AC1143+AL$1,STOCK!$F$10:$AB$209,16,0),IF($AE1143=$AE1142,(IF(AY1142&gt;=1,AY1142-COUNTIFS($AE1142:$AE1142,$AC1143,AL1142:AL1142,$AI$1),0)),0)),0)</f>
        <v>0</v>
      </c>
      <c r="AZ1143" s="1">
        <f>IFERROR(IF($AE1143&gt;$AE1142,VLOOKUP($AC1143+AM$1,STOCK!$F$10:$AB$209,16,0),IF($AE1143=$AE1142,(IF(AZ1142&gt;=1,AZ1142-COUNTIFS($AE1142:$AE1142,$AC1143,AM1142:AM1142,$AI$1),0)),0)),0)</f>
        <v>0</v>
      </c>
      <c r="BA1143" s="1">
        <f>IFERROR(IF($AE1143&gt;$AE1142,VLOOKUP($AC1143+AN$1,STOCK!$F$10:$AB$209,16,0),IF($AE1143=$AE1142,(IF(BA1142&gt;=1,BA1142-COUNTIFS($AE1142:$AE1142,$AC1143,AN1142:AN1142,$AI$1),0)),0)),0)</f>
        <v>0</v>
      </c>
      <c r="BB1143" s="1">
        <f>IFERROR(IF($AE1143&gt;$AE1142,VLOOKUP($AC1143+AO$1,STOCK!$F$10:$AB$209,16,0),IF($AE1143=$AE1142,(IF(BB1142&gt;=1,BB1142-COUNTIFS($AE1142:$AE1142,$AC1143,AO1142:AO1142,$AI$1),0)),0)),0)</f>
        <v>0</v>
      </c>
      <c r="BC1143" s="1">
        <f>IFERROR(IF($AE1143&gt;$AE1142,VLOOKUP($AC1143+AP$1,STOCK!$F$10:$AB$209,16,0),IF($AE1143=$AE1142,(IF(BC1142&gt;=1,BC1142-COUNTIFS($AE1142:$AE1142,$AC1143,AP1142:AP1142,$AI$1),0)),0)),0)</f>
        <v>0</v>
      </c>
      <c r="BD1143" s="1">
        <f>IFERROR(IF($AE1143&gt;$AE1142,VLOOKUP($AC1143+AQ$1,STOCK!$F$10:$AB$209,16,0),IF($AE1143=$AE1142,(IF(BD1142&gt;=1,BD1142-COUNTIFS($AE1142:$AE1142,$AC1143,AQ1142:AQ1142,$AI$1),0)),0)),0)</f>
        <v>0</v>
      </c>
      <c r="BE1143" s="1">
        <f>IFERROR(IF($AE1143&gt;$AE1142,VLOOKUP($AC1143+AR$1,STOCK!$F$10:$AB$209,16,0),IF($AE1143=$AE1142,(IF(BE1142&gt;=1,BE1142-COUNTIFS($AE1142:$AE1142,$AC1143,AR1142:AR1142,$AI$1),0)),0)),0)</f>
        <v>0</v>
      </c>
      <c r="BF1143" s="1">
        <f>IFERROR(IF($AE1143&gt;$AE1142,VLOOKUP($AC1143+AS$1,STOCK!$F$10:$AB$209,16,0),IF($AE1143=$AE1142,(IF(BF1142&gt;=1,BF1142-COUNTIFS($AE1142:$AE1142,$AC1143,AS1142:AS1142,$AI$1),0)),0)),0)</f>
        <v>0</v>
      </c>
      <c r="BG1143" s="1">
        <f>IFERROR(IF($AE1143&gt;$AE1142,VLOOKUP($AC1143+AT$1,STOCK!$F$10:$AB$209,16,0),IF($AE1143=$AE1142,(IF(BG1142&gt;=1,BG1142-COUNTIFS($AE1142:$AE1142,$AC1143,AT1142:AT1142,$AI$1),0)),0)),0)</f>
        <v>0</v>
      </c>
      <c r="BH1143" s="1">
        <f>IFERROR(IF($AE1143&gt;$AE1142,VLOOKUP($AC1143+AU$1,STOCK!$F$10:$AB$209,16,0),IF($AE1143=$AE1142,(IF(BH1142&gt;=1,BH1142-COUNTIFS($AE1142:$AE1142,$AC1143,AU1142:AU1142,$AI$1),0)),0)),0)</f>
        <v>0</v>
      </c>
      <c r="BI1143" s="1">
        <f>IFERROR(IF($AE1143&gt;$AE1142,VLOOKUP($AC1143+AV$1,STOCK!$F$10:$AB$209,16,0),IF($AE1143=$AE1142,(IF(BI1142&gt;=1,BI1142-COUNTIFS($AE1142:$AE1142,$AC1143,AV1142:AV1142,$AI$1),0)),0)),0)</f>
        <v>0</v>
      </c>
      <c r="BJ1143" s="1">
        <f>IFERROR(IF($AE1143&gt;$AE1142,VLOOKUP($AC1143+AW$1,STOCK!$F$10:$AB$209,16,0),IF($AE1143=$AE1142,(IF(BJ1142&gt;=1,BJ1142-COUNTIFS($AE1142:$AE1142,$AC1143,AW1142:AW1142,$AI$1),0)),0)),0)</f>
        <v>0</v>
      </c>
      <c r="BK1143" s="1">
        <f>IFERROR(IF($AE1143&gt;$AE1142,VLOOKUP($AC1143+AX$1,STOCK!$F$10:$AB$209,16,0),IF($AE1143=$AE1142,(IF(BK1142&gt;=1,BK1142-COUNTIFS($AE1142:$AE1142,$AC1143,AX1142:AX1142,$AI$1),0)),0)),0)</f>
        <v>0</v>
      </c>
      <c r="BL1143" s="1">
        <f>IFERROR(IF($AE1143&gt;$AE1142,VLOOKUP($AC1143+AL$1,STOCK!$F$10:$AB$209,17,0),IF($AE1143=$AE1142,(IF(BL1142&gt;=1,BL1142-COUNTIFS($AE1142:$AE1142,$AC1143,AL1142:AL1142,$AI$2),0)),0)),0)</f>
        <v>0</v>
      </c>
      <c r="BM1143" s="1">
        <f>IFERROR(IF($AE1143&gt;$AE1142,VLOOKUP($AC1143+AM$1,STOCK!$F$10:$AB$209,17,0),IF($AE1143=$AE1142,(IF(BM1142&gt;=1,BM1142-COUNTIFS($AE1142:$AE1142,$AC1143,AM1142:AM1142,$AI$2),0)),0)),0)</f>
        <v>0</v>
      </c>
      <c r="BN1143" s="1">
        <f>IFERROR(IF($AE1143&gt;$AE1142,VLOOKUP($AC1143+AN$1,STOCK!$F$10:$AB$209,17,0),IF($AE1143=$AE1142,(IF(BN1142&gt;=1,BN1142-COUNTIFS($AE1142:$AE1142,$AC1143,AN1142:AN1142,$AI$2),0)),0)),0)</f>
        <v>0</v>
      </c>
      <c r="BO1143" s="1">
        <f>IFERROR(IF($AE1143&gt;$AE1142,VLOOKUP($AC1143+AO$1,STOCK!$F$10:$AB$209,17,0),IF($AE1143=$AE1142,(IF(BO1142&gt;=1,BO1142-COUNTIFS($AE1142:$AE1142,$AC1143,AO1142:AO1142,$AI$2),0)),0)),0)</f>
        <v>0</v>
      </c>
      <c r="BP1143" s="1">
        <f>IFERROR(IF($AE1143&gt;$AE1142,VLOOKUP($AC1143+AP$1,STOCK!$F$10:$AB$209,17,0),IF($AE1143=$AE1142,(IF(BP1142&gt;=1,BP1142-COUNTIFS($AE1142:$AE1142,$AC1143,AP1142:AP1142,$AI$2),0)),0)),0)</f>
        <v>0</v>
      </c>
      <c r="BQ1143" s="1">
        <f>IFERROR(IF($AE1143&gt;$AE1142,VLOOKUP($AC1143+AQ$1,STOCK!$F$10:$AB$209,17,0),IF($AE1143=$AE1142,(IF(BQ1142&gt;=1,BQ1142-COUNTIFS($AE1142:$AE1142,$AC1143,AQ1142:AQ1142,$AI$2),0)),0)),0)</f>
        <v>0</v>
      </c>
      <c r="BR1143" s="1">
        <f>IFERROR(IF($AE1143&gt;$AE1142,VLOOKUP($AC1143+AR$1,STOCK!$F$10:$AB$209,17,0),IF($AE1143=$AE1142,(IF(BR1142&gt;=1,BR1142-COUNTIFS($AE1142:$AE1142,$AC1143,AR1142:AR1142,$AI$2),0)),0)),0)</f>
        <v>0</v>
      </c>
      <c r="BS1143" s="1">
        <f>IFERROR(IF($AE1143&gt;$AE1142,VLOOKUP($AC1143+AS$1,STOCK!$F$10:$AB$209,17,0),IF($AE1143=$AE1142,(IF(BS1142&gt;=1,BS1142-COUNTIFS($AE1142:$AE1142,$AC1143,AS1142:AS1142,$AI$2),0)),0)),0)</f>
        <v>0</v>
      </c>
      <c r="BT1143" s="1">
        <f>IFERROR(IF($AE1143&gt;$AE1142,VLOOKUP($AC1143+AT$1,STOCK!$F$10:$AB$209,17,0),IF($AE1143=$AE1142,(IF(BT1142&gt;=1,BT1142-COUNTIFS($AE1142:$AE1142,$AC1143,AT1142:AT1142,$AI$2),0)),0)),0)</f>
        <v>0</v>
      </c>
      <c r="BU1143" s="1">
        <f>IFERROR(IF($AE1143&gt;$AE1142,VLOOKUP($AC1143+AU$1,STOCK!$F$10:$AB$209,17,0),IF($AE1143=$AE1142,(IF(BU1142&gt;=1,BU1142-COUNTIFS($AE1142:$AE1142,$AC1143,AU1142:AU1142,$AI$2),0)),0)),0)</f>
        <v>0</v>
      </c>
      <c r="BV1143" s="1">
        <f>IFERROR(IF($AE1143&gt;$AE1142,VLOOKUP($AC1143+AV$1,STOCK!$F$10:$AB$209,17,0),IF($AE1143=$AE1142,(IF(BV1142&gt;=1,BV1142-COUNTIFS($AE1142:$AE1142,$AC1143,AV1142:AV1142,$AI$2),0)),0)),0)</f>
        <v>0</v>
      </c>
      <c r="BW1143" s="1">
        <f>IFERROR(IF($AE1143&gt;$AE1142,VLOOKUP($AC1143+AW$1,STOCK!$F$10:$AB$209,17,0),IF($AE1143=$AE1142,(IF(BW1142&gt;=1,BW1142-COUNTIFS($AE1142:$AE1142,$AC1143,AW1142:AW1142,$AI$2),0)),0)),0)</f>
        <v>0</v>
      </c>
      <c r="BX1143" s="1">
        <f>IFERROR(IF($AE1143&gt;$AE1142,VLOOKUP($AC1143+AX$1,STOCK!$F$10:$AB$209,17,0),IF($AE1143=$AE1142,(IF(BX1142&gt;=1,BX1142-COUNTIFS($AE1142:$AE1142,$AC1143,AX1142:AX1142,$AI$2),0)),0)),0)</f>
        <v>0</v>
      </c>
    </row>
    <row r="1144" spans="29:76" x14ac:dyDescent="0.25">
      <c r="AC1144" s="1">
        <f t="shared" si="275"/>
        <v>0</v>
      </c>
      <c r="AD1144" s="1">
        <f>IFERROR(IF(LEN(AK1144)&gt;=1,VLOOKUP(HLOOKUP(AK1144,PROFILE!$K$5:$V$8,4,0),PROFILE!$F$1:$G$3,2,0),0),0)</f>
        <v>0</v>
      </c>
      <c r="AE1144" s="1">
        <f t="shared" si="276"/>
        <v>0</v>
      </c>
      <c r="AF1144" s="1">
        <v>1131</v>
      </c>
      <c r="AI1144" s="1" t="str">
        <f>IFERROR(IF($AH1144&gt;=1,VLOOKUP($AG1144,STUDENT!$O$8:$Z$1507,3,0),""),"")</f>
        <v/>
      </c>
      <c r="AJ1144" s="1" t="str">
        <f>IFERROR(IF($AH1144&gt;=1,VLOOKUP($AG1144,STUDENT!$O$8:$Z$1507,4,0),""),"")</f>
        <v/>
      </c>
      <c r="AK1144" s="1" t="str">
        <f>IFERROR(IF($AH1144&gt;=1,VLOOKUP($AG1144,STUDENT!$O$8:$Z$1507,6,0),""),"")</f>
        <v/>
      </c>
      <c r="AL1144" s="1" t="str">
        <f t="shared" si="277"/>
        <v/>
      </c>
      <c r="AM1144" s="1" t="str">
        <f t="shared" si="278"/>
        <v/>
      </c>
      <c r="AN1144" s="1" t="str">
        <f t="shared" si="279"/>
        <v/>
      </c>
      <c r="AO1144" s="1" t="str">
        <f t="shared" si="280"/>
        <v/>
      </c>
      <c r="AP1144" s="1" t="str">
        <f t="shared" si="281"/>
        <v/>
      </c>
      <c r="AQ1144" s="1" t="str">
        <f t="shared" si="282"/>
        <v/>
      </c>
      <c r="AR1144" s="1" t="str">
        <f t="shared" si="283"/>
        <v/>
      </c>
      <c r="AS1144" s="1" t="str">
        <f t="shared" si="284"/>
        <v/>
      </c>
      <c r="AT1144" s="1" t="str">
        <f t="shared" si="285"/>
        <v/>
      </c>
      <c r="AU1144" s="1" t="str">
        <f t="shared" si="286"/>
        <v/>
      </c>
      <c r="AV1144" s="1" t="str">
        <f t="shared" si="287"/>
        <v/>
      </c>
      <c r="AW1144" s="1" t="str">
        <f t="shared" si="288"/>
        <v/>
      </c>
      <c r="AX1144" s="1" t="str">
        <f t="shared" si="289"/>
        <v/>
      </c>
      <c r="AY1144" s="1">
        <f>IFERROR(IF($AE1144&gt;$AE1143,VLOOKUP($AC1144+AL$1,STOCK!$F$10:$AB$209,16,0),IF($AE1144=$AE1143,(IF(AY1143&gt;=1,AY1143-COUNTIFS($AE1143:$AE1143,$AC1144,AL1143:AL1143,$AI$1),0)),0)),0)</f>
        <v>0</v>
      </c>
      <c r="AZ1144" s="1">
        <f>IFERROR(IF($AE1144&gt;$AE1143,VLOOKUP($AC1144+AM$1,STOCK!$F$10:$AB$209,16,0),IF($AE1144=$AE1143,(IF(AZ1143&gt;=1,AZ1143-COUNTIFS($AE1143:$AE1143,$AC1144,AM1143:AM1143,$AI$1),0)),0)),0)</f>
        <v>0</v>
      </c>
      <c r="BA1144" s="1">
        <f>IFERROR(IF($AE1144&gt;$AE1143,VLOOKUP($AC1144+AN$1,STOCK!$F$10:$AB$209,16,0),IF($AE1144=$AE1143,(IF(BA1143&gt;=1,BA1143-COUNTIFS($AE1143:$AE1143,$AC1144,AN1143:AN1143,$AI$1),0)),0)),0)</f>
        <v>0</v>
      </c>
      <c r="BB1144" s="1">
        <f>IFERROR(IF($AE1144&gt;$AE1143,VLOOKUP($AC1144+AO$1,STOCK!$F$10:$AB$209,16,0),IF($AE1144=$AE1143,(IF(BB1143&gt;=1,BB1143-COUNTIFS($AE1143:$AE1143,$AC1144,AO1143:AO1143,$AI$1),0)),0)),0)</f>
        <v>0</v>
      </c>
      <c r="BC1144" s="1">
        <f>IFERROR(IF($AE1144&gt;$AE1143,VLOOKUP($AC1144+AP$1,STOCK!$F$10:$AB$209,16,0),IF($AE1144=$AE1143,(IF(BC1143&gt;=1,BC1143-COUNTIFS($AE1143:$AE1143,$AC1144,AP1143:AP1143,$AI$1),0)),0)),0)</f>
        <v>0</v>
      </c>
      <c r="BD1144" s="1">
        <f>IFERROR(IF($AE1144&gt;$AE1143,VLOOKUP($AC1144+AQ$1,STOCK!$F$10:$AB$209,16,0),IF($AE1144=$AE1143,(IF(BD1143&gt;=1,BD1143-COUNTIFS($AE1143:$AE1143,$AC1144,AQ1143:AQ1143,$AI$1),0)),0)),0)</f>
        <v>0</v>
      </c>
      <c r="BE1144" s="1">
        <f>IFERROR(IF($AE1144&gt;$AE1143,VLOOKUP($AC1144+AR$1,STOCK!$F$10:$AB$209,16,0),IF($AE1144=$AE1143,(IF(BE1143&gt;=1,BE1143-COUNTIFS($AE1143:$AE1143,$AC1144,AR1143:AR1143,$AI$1),0)),0)),0)</f>
        <v>0</v>
      </c>
      <c r="BF1144" s="1">
        <f>IFERROR(IF($AE1144&gt;$AE1143,VLOOKUP($AC1144+AS$1,STOCK!$F$10:$AB$209,16,0),IF($AE1144=$AE1143,(IF(BF1143&gt;=1,BF1143-COUNTIFS($AE1143:$AE1143,$AC1144,AS1143:AS1143,$AI$1),0)),0)),0)</f>
        <v>0</v>
      </c>
      <c r="BG1144" s="1">
        <f>IFERROR(IF($AE1144&gt;$AE1143,VLOOKUP($AC1144+AT$1,STOCK!$F$10:$AB$209,16,0),IF($AE1144=$AE1143,(IF(BG1143&gt;=1,BG1143-COUNTIFS($AE1143:$AE1143,$AC1144,AT1143:AT1143,$AI$1),0)),0)),0)</f>
        <v>0</v>
      </c>
      <c r="BH1144" s="1">
        <f>IFERROR(IF($AE1144&gt;$AE1143,VLOOKUP($AC1144+AU$1,STOCK!$F$10:$AB$209,16,0),IF($AE1144=$AE1143,(IF(BH1143&gt;=1,BH1143-COUNTIFS($AE1143:$AE1143,$AC1144,AU1143:AU1143,$AI$1),0)),0)),0)</f>
        <v>0</v>
      </c>
      <c r="BI1144" s="1">
        <f>IFERROR(IF($AE1144&gt;$AE1143,VLOOKUP($AC1144+AV$1,STOCK!$F$10:$AB$209,16,0),IF($AE1144=$AE1143,(IF(BI1143&gt;=1,BI1143-COUNTIFS($AE1143:$AE1143,$AC1144,AV1143:AV1143,$AI$1),0)),0)),0)</f>
        <v>0</v>
      </c>
      <c r="BJ1144" s="1">
        <f>IFERROR(IF($AE1144&gt;$AE1143,VLOOKUP($AC1144+AW$1,STOCK!$F$10:$AB$209,16,0),IF($AE1144=$AE1143,(IF(BJ1143&gt;=1,BJ1143-COUNTIFS($AE1143:$AE1143,$AC1144,AW1143:AW1143,$AI$1),0)),0)),0)</f>
        <v>0</v>
      </c>
      <c r="BK1144" s="1">
        <f>IFERROR(IF($AE1144&gt;$AE1143,VLOOKUP($AC1144+AX$1,STOCK!$F$10:$AB$209,16,0),IF($AE1144=$AE1143,(IF(BK1143&gt;=1,BK1143-COUNTIFS($AE1143:$AE1143,$AC1144,AX1143:AX1143,$AI$1),0)),0)),0)</f>
        <v>0</v>
      </c>
      <c r="BL1144" s="1">
        <f>IFERROR(IF($AE1144&gt;$AE1143,VLOOKUP($AC1144+AL$1,STOCK!$F$10:$AB$209,17,0),IF($AE1144=$AE1143,(IF(BL1143&gt;=1,BL1143-COUNTIFS($AE1143:$AE1143,$AC1144,AL1143:AL1143,$AI$2),0)),0)),0)</f>
        <v>0</v>
      </c>
      <c r="BM1144" s="1">
        <f>IFERROR(IF($AE1144&gt;$AE1143,VLOOKUP($AC1144+AM$1,STOCK!$F$10:$AB$209,17,0),IF($AE1144=$AE1143,(IF(BM1143&gt;=1,BM1143-COUNTIFS($AE1143:$AE1143,$AC1144,AM1143:AM1143,$AI$2),0)),0)),0)</f>
        <v>0</v>
      </c>
      <c r="BN1144" s="1">
        <f>IFERROR(IF($AE1144&gt;$AE1143,VLOOKUP($AC1144+AN$1,STOCK!$F$10:$AB$209,17,0),IF($AE1144=$AE1143,(IF(BN1143&gt;=1,BN1143-COUNTIFS($AE1143:$AE1143,$AC1144,AN1143:AN1143,$AI$2),0)),0)),0)</f>
        <v>0</v>
      </c>
      <c r="BO1144" s="1">
        <f>IFERROR(IF($AE1144&gt;$AE1143,VLOOKUP($AC1144+AO$1,STOCK!$F$10:$AB$209,17,0),IF($AE1144=$AE1143,(IF(BO1143&gt;=1,BO1143-COUNTIFS($AE1143:$AE1143,$AC1144,AO1143:AO1143,$AI$2),0)),0)),0)</f>
        <v>0</v>
      </c>
      <c r="BP1144" s="1">
        <f>IFERROR(IF($AE1144&gt;$AE1143,VLOOKUP($AC1144+AP$1,STOCK!$F$10:$AB$209,17,0),IF($AE1144=$AE1143,(IF(BP1143&gt;=1,BP1143-COUNTIFS($AE1143:$AE1143,$AC1144,AP1143:AP1143,$AI$2),0)),0)),0)</f>
        <v>0</v>
      </c>
      <c r="BQ1144" s="1">
        <f>IFERROR(IF($AE1144&gt;$AE1143,VLOOKUP($AC1144+AQ$1,STOCK!$F$10:$AB$209,17,0),IF($AE1144=$AE1143,(IF(BQ1143&gt;=1,BQ1143-COUNTIFS($AE1143:$AE1143,$AC1144,AQ1143:AQ1143,$AI$2),0)),0)),0)</f>
        <v>0</v>
      </c>
      <c r="BR1144" s="1">
        <f>IFERROR(IF($AE1144&gt;$AE1143,VLOOKUP($AC1144+AR$1,STOCK!$F$10:$AB$209,17,0),IF($AE1144=$AE1143,(IF(BR1143&gt;=1,BR1143-COUNTIFS($AE1143:$AE1143,$AC1144,AR1143:AR1143,$AI$2),0)),0)),0)</f>
        <v>0</v>
      </c>
      <c r="BS1144" s="1">
        <f>IFERROR(IF($AE1144&gt;$AE1143,VLOOKUP($AC1144+AS$1,STOCK!$F$10:$AB$209,17,0),IF($AE1144=$AE1143,(IF(BS1143&gt;=1,BS1143-COUNTIFS($AE1143:$AE1143,$AC1144,AS1143:AS1143,$AI$2),0)),0)),0)</f>
        <v>0</v>
      </c>
      <c r="BT1144" s="1">
        <f>IFERROR(IF($AE1144&gt;$AE1143,VLOOKUP($AC1144+AT$1,STOCK!$F$10:$AB$209,17,0),IF($AE1144=$AE1143,(IF(BT1143&gt;=1,BT1143-COUNTIFS($AE1143:$AE1143,$AC1144,AT1143:AT1143,$AI$2),0)),0)),0)</f>
        <v>0</v>
      </c>
      <c r="BU1144" s="1">
        <f>IFERROR(IF($AE1144&gt;$AE1143,VLOOKUP($AC1144+AU$1,STOCK!$F$10:$AB$209,17,0),IF($AE1144=$AE1143,(IF(BU1143&gt;=1,BU1143-COUNTIFS($AE1143:$AE1143,$AC1144,AU1143:AU1143,$AI$2),0)),0)),0)</f>
        <v>0</v>
      </c>
      <c r="BV1144" s="1">
        <f>IFERROR(IF($AE1144&gt;$AE1143,VLOOKUP($AC1144+AV$1,STOCK!$F$10:$AB$209,17,0),IF($AE1144=$AE1143,(IF(BV1143&gt;=1,BV1143-COUNTIFS($AE1143:$AE1143,$AC1144,AV1143:AV1143,$AI$2),0)),0)),0)</f>
        <v>0</v>
      </c>
      <c r="BW1144" s="1">
        <f>IFERROR(IF($AE1144&gt;$AE1143,VLOOKUP($AC1144+AW$1,STOCK!$F$10:$AB$209,17,0),IF($AE1144=$AE1143,(IF(BW1143&gt;=1,BW1143-COUNTIFS($AE1143:$AE1143,$AC1144,AW1143:AW1143,$AI$2),0)),0)),0)</f>
        <v>0</v>
      </c>
      <c r="BX1144" s="1">
        <f>IFERROR(IF($AE1144&gt;$AE1143,VLOOKUP($AC1144+AX$1,STOCK!$F$10:$AB$209,17,0),IF($AE1144=$AE1143,(IF(BX1143&gt;=1,BX1143-COUNTIFS($AE1143:$AE1143,$AC1144,AX1143:AX1143,$AI$2),0)),0)),0)</f>
        <v>0</v>
      </c>
    </row>
    <row r="1145" spans="29:76" x14ac:dyDescent="0.25">
      <c r="AC1145" s="1">
        <f t="shared" si="275"/>
        <v>0</v>
      </c>
      <c r="AD1145" s="1">
        <f>IFERROR(IF(LEN(AK1145)&gt;=1,VLOOKUP(HLOOKUP(AK1145,PROFILE!$K$5:$V$8,4,0),PROFILE!$F$1:$G$3,2,0),0),0)</f>
        <v>0</v>
      </c>
      <c r="AE1145" s="1">
        <f t="shared" si="276"/>
        <v>0</v>
      </c>
      <c r="AF1145" s="1">
        <v>1132</v>
      </c>
      <c r="AI1145" s="1" t="str">
        <f>IFERROR(IF($AH1145&gt;=1,VLOOKUP($AG1145,STUDENT!$O$8:$Z$1507,3,0),""),"")</f>
        <v/>
      </c>
      <c r="AJ1145" s="1" t="str">
        <f>IFERROR(IF($AH1145&gt;=1,VLOOKUP($AG1145,STUDENT!$O$8:$Z$1507,4,0),""),"")</f>
        <v/>
      </c>
      <c r="AK1145" s="1" t="str">
        <f>IFERROR(IF($AH1145&gt;=1,VLOOKUP($AG1145,STUDENT!$O$8:$Z$1507,6,0),""),"")</f>
        <v/>
      </c>
      <c r="AL1145" s="1" t="str">
        <f t="shared" si="277"/>
        <v/>
      </c>
      <c r="AM1145" s="1" t="str">
        <f t="shared" si="278"/>
        <v/>
      </c>
      <c r="AN1145" s="1" t="str">
        <f t="shared" si="279"/>
        <v/>
      </c>
      <c r="AO1145" s="1" t="str">
        <f t="shared" si="280"/>
        <v/>
      </c>
      <c r="AP1145" s="1" t="str">
        <f t="shared" si="281"/>
        <v/>
      </c>
      <c r="AQ1145" s="1" t="str">
        <f t="shared" si="282"/>
        <v/>
      </c>
      <c r="AR1145" s="1" t="str">
        <f t="shared" si="283"/>
        <v/>
      </c>
      <c r="AS1145" s="1" t="str">
        <f t="shared" si="284"/>
        <v/>
      </c>
      <c r="AT1145" s="1" t="str">
        <f t="shared" si="285"/>
        <v/>
      </c>
      <c r="AU1145" s="1" t="str">
        <f t="shared" si="286"/>
        <v/>
      </c>
      <c r="AV1145" s="1" t="str">
        <f t="shared" si="287"/>
        <v/>
      </c>
      <c r="AW1145" s="1" t="str">
        <f t="shared" si="288"/>
        <v/>
      </c>
      <c r="AX1145" s="1" t="str">
        <f t="shared" si="289"/>
        <v/>
      </c>
      <c r="AY1145" s="1">
        <f>IFERROR(IF($AE1145&gt;$AE1144,VLOOKUP($AC1145+AL$1,STOCK!$F$10:$AB$209,16,0),IF($AE1145=$AE1144,(IF(AY1144&gt;=1,AY1144-COUNTIFS($AE1144:$AE1144,$AC1145,AL1144:AL1144,$AI$1),0)),0)),0)</f>
        <v>0</v>
      </c>
      <c r="AZ1145" s="1">
        <f>IFERROR(IF($AE1145&gt;$AE1144,VLOOKUP($AC1145+AM$1,STOCK!$F$10:$AB$209,16,0),IF($AE1145=$AE1144,(IF(AZ1144&gt;=1,AZ1144-COUNTIFS($AE1144:$AE1144,$AC1145,AM1144:AM1144,$AI$1),0)),0)),0)</f>
        <v>0</v>
      </c>
      <c r="BA1145" s="1">
        <f>IFERROR(IF($AE1145&gt;$AE1144,VLOOKUP($AC1145+AN$1,STOCK!$F$10:$AB$209,16,0),IF($AE1145=$AE1144,(IF(BA1144&gt;=1,BA1144-COUNTIFS($AE1144:$AE1144,$AC1145,AN1144:AN1144,$AI$1),0)),0)),0)</f>
        <v>0</v>
      </c>
      <c r="BB1145" s="1">
        <f>IFERROR(IF($AE1145&gt;$AE1144,VLOOKUP($AC1145+AO$1,STOCK!$F$10:$AB$209,16,0),IF($AE1145=$AE1144,(IF(BB1144&gt;=1,BB1144-COUNTIFS($AE1144:$AE1144,$AC1145,AO1144:AO1144,$AI$1),0)),0)),0)</f>
        <v>0</v>
      </c>
      <c r="BC1145" s="1">
        <f>IFERROR(IF($AE1145&gt;$AE1144,VLOOKUP($AC1145+AP$1,STOCK!$F$10:$AB$209,16,0),IF($AE1145=$AE1144,(IF(BC1144&gt;=1,BC1144-COUNTIFS($AE1144:$AE1144,$AC1145,AP1144:AP1144,$AI$1),0)),0)),0)</f>
        <v>0</v>
      </c>
      <c r="BD1145" s="1">
        <f>IFERROR(IF($AE1145&gt;$AE1144,VLOOKUP($AC1145+AQ$1,STOCK!$F$10:$AB$209,16,0),IF($AE1145=$AE1144,(IF(BD1144&gt;=1,BD1144-COUNTIFS($AE1144:$AE1144,$AC1145,AQ1144:AQ1144,$AI$1),0)),0)),0)</f>
        <v>0</v>
      </c>
      <c r="BE1145" s="1">
        <f>IFERROR(IF($AE1145&gt;$AE1144,VLOOKUP($AC1145+AR$1,STOCK!$F$10:$AB$209,16,0),IF($AE1145=$AE1144,(IF(BE1144&gt;=1,BE1144-COUNTIFS($AE1144:$AE1144,$AC1145,AR1144:AR1144,$AI$1),0)),0)),0)</f>
        <v>0</v>
      </c>
      <c r="BF1145" s="1">
        <f>IFERROR(IF($AE1145&gt;$AE1144,VLOOKUP($AC1145+AS$1,STOCK!$F$10:$AB$209,16,0),IF($AE1145=$AE1144,(IF(BF1144&gt;=1,BF1144-COUNTIFS($AE1144:$AE1144,$AC1145,AS1144:AS1144,$AI$1),0)),0)),0)</f>
        <v>0</v>
      </c>
      <c r="BG1145" s="1">
        <f>IFERROR(IF($AE1145&gt;$AE1144,VLOOKUP($AC1145+AT$1,STOCK!$F$10:$AB$209,16,0),IF($AE1145=$AE1144,(IF(BG1144&gt;=1,BG1144-COUNTIFS($AE1144:$AE1144,$AC1145,AT1144:AT1144,$AI$1),0)),0)),0)</f>
        <v>0</v>
      </c>
      <c r="BH1145" s="1">
        <f>IFERROR(IF($AE1145&gt;$AE1144,VLOOKUP($AC1145+AU$1,STOCK!$F$10:$AB$209,16,0),IF($AE1145=$AE1144,(IF(BH1144&gt;=1,BH1144-COUNTIFS($AE1144:$AE1144,$AC1145,AU1144:AU1144,$AI$1),0)),0)),0)</f>
        <v>0</v>
      </c>
      <c r="BI1145" s="1">
        <f>IFERROR(IF($AE1145&gt;$AE1144,VLOOKUP($AC1145+AV$1,STOCK!$F$10:$AB$209,16,0),IF($AE1145=$AE1144,(IF(BI1144&gt;=1,BI1144-COUNTIFS($AE1144:$AE1144,$AC1145,AV1144:AV1144,$AI$1),0)),0)),0)</f>
        <v>0</v>
      </c>
      <c r="BJ1145" s="1">
        <f>IFERROR(IF($AE1145&gt;$AE1144,VLOOKUP($AC1145+AW$1,STOCK!$F$10:$AB$209,16,0),IF($AE1145=$AE1144,(IF(BJ1144&gt;=1,BJ1144-COUNTIFS($AE1144:$AE1144,$AC1145,AW1144:AW1144,$AI$1),0)),0)),0)</f>
        <v>0</v>
      </c>
      <c r="BK1145" s="1">
        <f>IFERROR(IF($AE1145&gt;$AE1144,VLOOKUP($AC1145+AX$1,STOCK!$F$10:$AB$209,16,0),IF($AE1145=$AE1144,(IF(BK1144&gt;=1,BK1144-COUNTIFS($AE1144:$AE1144,$AC1145,AX1144:AX1144,$AI$1),0)),0)),0)</f>
        <v>0</v>
      </c>
      <c r="BL1145" s="1">
        <f>IFERROR(IF($AE1145&gt;$AE1144,VLOOKUP($AC1145+AL$1,STOCK!$F$10:$AB$209,17,0),IF($AE1145=$AE1144,(IF(BL1144&gt;=1,BL1144-COUNTIFS($AE1144:$AE1144,$AC1145,AL1144:AL1144,$AI$2),0)),0)),0)</f>
        <v>0</v>
      </c>
      <c r="BM1145" s="1">
        <f>IFERROR(IF($AE1145&gt;$AE1144,VLOOKUP($AC1145+AM$1,STOCK!$F$10:$AB$209,17,0),IF($AE1145=$AE1144,(IF(BM1144&gt;=1,BM1144-COUNTIFS($AE1144:$AE1144,$AC1145,AM1144:AM1144,$AI$2),0)),0)),0)</f>
        <v>0</v>
      </c>
      <c r="BN1145" s="1">
        <f>IFERROR(IF($AE1145&gt;$AE1144,VLOOKUP($AC1145+AN$1,STOCK!$F$10:$AB$209,17,0),IF($AE1145=$AE1144,(IF(BN1144&gt;=1,BN1144-COUNTIFS($AE1144:$AE1144,$AC1145,AN1144:AN1144,$AI$2),0)),0)),0)</f>
        <v>0</v>
      </c>
      <c r="BO1145" s="1">
        <f>IFERROR(IF($AE1145&gt;$AE1144,VLOOKUP($AC1145+AO$1,STOCK!$F$10:$AB$209,17,0),IF($AE1145=$AE1144,(IF(BO1144&gt;=1,BO1144-COUNTIFS($AE1144:$AE1144,$AC1145,AO1144:AO1144,$AI$2),0)),0)),0)</f>
        <v>0</v>
      </c>
      <c r="BP1145" s="1">
        <f>IFERROR(IF($AE1145&gt;$AE1144,VLOOKUP($AC1145+AP$1,STOCK!$F$10:$AB$209,17,0),IF($AE1145=$AE1144,(IF(BP1144&gt;=1,BP1144-COUNTIFS($AE1144:$AE1144,$AC1145,AP1144:AP1144,$AI$2),0)),0)),0)</f>
        <v>0</v>
      </c>
      <c r="BQ1145" s="1">
        <f>IFERROR(IF($AE1145&gt;$AE1144,VLOOKUP($AC1145+AQ$1,STOCK!$F$10:$AB$209,17,0),IF($AE1145=$AE1144,(IF(BQ1144&gt;=1,BQ1144-COUNTIFS($AE1144:$AE1144,$AC1145,AQ1144:AQ1144,$AI$2),0)),0)),0)</f>
        <v>0</v>
      </c>
      <c r="BR1145" s="1">
        <f>IFERROR(IF($AE1145&gt;$AE1144,VLOOKUP($AC1145+AR$1,STOCK!$F$10:$AB$209,17,0),IF($AE1145=$AE1144,(IF(BR1144&gt;=1,BR1144-COUNTIFS($AE1144:$AE1144,$AC1145,AR1144:AR1144,$AI$2),0)),0)),0)</f>
        <v>0</v>
      </c>
      <c r="BS1145" s="1">
        <f>IFERROR(IF($AE1145&gt;$AE1144,VLOOKUP($AC1145+AS$1,STOCK!$F$10:$AB$209,17,0),IF($AE1145=$AE1144,(IF(BS1144&gt;=1,BS1144-COUNTIFS($AE1144:$AE1144,$AC1145,AS1144:AS1144,$AI$2),0)),0)),0)</f>
        <v>0</v>
      </c>
      <c r="BT1145" s="1">
        <f>IFERROR(IF($AE1145&gt;$AE1144,VLOOKUP($AC1145+AT$1,STOCK!$F$10:$AB$209,17,0),IF($AE1145=$AE1144,(IF(BT1144&gt;=1,BT1144-COUNTIFS($AE1144:$AE1144,$AC1145,AT1144:AT1144,$AI$2),0)),0)),0)</f>
        <v>0</v>
      </c>
      <c r="BU1145" s="1">
        <f>IFERROR(IF($AE1145&gt;$AE1144,VLOOKUP($AC1145+AU$1,STOCK!$F$10:$AB$209,17,0),IF($AE1145=$AE1144,(IF(BU1144&gt;=1,BU1144-COUNTIFS($AE1144:$AE1144,$AC1145,AU1144:AU1144,$AI$2),0)),0)),0)</f>
        <v>0</v>
      </c>
      <c r="BV1145" s="1">
        <f>IFERROR(IF($AE1145&gt;$AE1144,VLOOKUP($AC1145+AV$1,STOCK!$F$10:$AB$209,17,0),IF($AE1145=$AE1144,(IF(BV1144&gt;=1,BV1144-COUNTIFS($AE1144:$AE1144,$AC1145,AV1144:AV1144,$AI$2),0)),0)),0)</f>
        <v>0</v>
      </c>
      <c r="BW1145" s="1">
        <f>IFERROR(IF($AE1145&gt;$AE1144,VLOOKUP($AC1145+AW$1,STOCK!$F$10:$AB$209,17,0),IF($AE1145=$AE1144,(IF(BW1144&gt;=1,BW1144-COUNTIFS($AE1144:$AE1144,$AC1145,AW1144:AW1144,$AI$2),0)),0)),0)</f>
        <v>0</v>
      </c>
      <c r="BX1145" s="1">
        <f>IFERROR(IF($AE1145&gt;$AE1144,VLOOKUP($AC1145+AX$1,STOCK!$F$10:$AB$209,17,0),IF($AE1145=$AE1144,(IF(BX1144&gt;=1,BX1144-COUNTIFS($AE1144:$AE1144,$AC1145,AX1144:AX1144,$AI$2),0)),0)),0)</f>
        <v>0</v>
      </c>
    </row>
    <row r="1146" spans="29:76" x14ac:dyDescent="0.25">
      <c r="AC1146" s="1">
        <f t="shared" si="275"/>
        <v>0</v>
      </c>
      <c r="AD1146" s="1">
        <f>IFERROR(IF(LEN(AK1146)&gt;=1,VLOOKUP(HLOOKUP(AK1146,PROFILE!$K$5:$V$8,4,0),PROFILE!$F$1:$G$3,2,0),0),0)</f>
        <v>0</v>
      </c>
      <c r="AE1146" s="1">
        <f t="shared" si="276"/>
        <v>0</v>
      </c>
      <c r="AF1146" s="1">
        <v>1133</v>
      </c>
      <c r="AI1146" s="1" t="str">
        <f>IFERROR(IF($AH1146&gt;=1,VLOOKUP($AG1146,STUDENT!$O$8:$Z$1507,3,0),""),"")</f>
        <v/>
      </c>
      <c r="AJ1146" s="1" t="str">
        <f>IFERROR(IF($AH1146&gt;=1,VLOOKUP($AG1146,STUDENT!$O$8:$Z$1507,4,0),""),"")</f>
        <v/>
      </c>
      <c r="AK1146" s="1" t="str">
        <f>IFERROR(IF($AH1146&gt;=1,VLOOKUP($AG1146,STUDENT!$O$8:$Z$1507,6,0),""),"")</f>
        <v/>
      </c>
      <c r="AL1146" s="1" t="str">
        <f t="shared" si="277"/>
        <v/>
      </c>
      <c r="AM1146" s="1" t="str">
        <f t="shared" si="278"/>
        <v/>
      </c>
      <c r="AN1146" s="1" t="str">
        <f t="shared" si="279"/>
        <v/>
      </c>
      <c r="AO1146" s="1" t="str">
        <f t="shared" si="280"/>
        <v/>
      </c>
      <c r="AP1146" s="1" t="str">
        <f t="shared" si="281"/>
        <v/>
      </c>
      <c r="AQ1146" s="1" t="str">
        <f t="shared" si="282"/>
        <v/>
      </c>
      <c r="AR1146" s="1" t="str">
        <f t="shared" si="283"/>
        <v/>
      </c>
      <c r="AS1146" s="1" t="str">
        <f t="shared" si="284"/>
        <v/>
      </c>
      <c r="AT1146" s="1" t="str">
        <f t="shared" si="285"/>
        <v/>
      </c>
      <c r="AU1146" s="1" t="str">
        <f t="shared" si="286"/>
        <v/>
      </c>
      <c r="AV1146" s="1" t="str">
        <f t="shared" si="287"/>
        <v/>
      </c>
      <c r="AW1146" s="1" t="str">
        <f t="shared" si="288"/>
        <v/>
      </c>
      <c r="AX1146" s="1" t="str">
        <f t="shared" si="289"/>
        <v/>
      </c>
      <c r="AY1146" s="1">
        <f>IFERROR(IF($AE1146&gt;$AE1145,VLOOKUP($AC1146+AL$1,STOCK!$F$10:$AB$209,16,0),IF($AE1146=$AE1145,(IF(AY1145&gt;=1,AY1145-COUNTIFS($AE1145:$AE1145,$AC1146,AL1145:AL1145,$AI$1),0)),0)),0)</f>
        <v>0</v>
      </c>
      <c r="AZ1146" s="1">
        <f>IFERROR(IF($AE1146&gt;$AE1145,VLOOKUP($AC1146+AM$1,STOCK!$F$10:$AB$209,16,0),IF($AE1146=$AE1145,(IF(AZ1145&gt;=1,AZ1145-COUNTIFS($AE1145:$AE1145,$AC1146,AM1145:AM1145,$AI$1),0)),0)),0)</f>
        <v>0</v>
      </c>
      <c r="BA1146" s="1">
        <f>IFERROR(IF($AE1146&gt;$AE1145,VLOOKUP($AC1146+AN$1,STOCK!$F$10:$AB$209,16,0),IF($AE1146=$AE1145,(IF(BA1145&gt;=1,BA1145-COUNTIFS($AE1145:$AE1145,$AC1146,AN1145:AN1145,$AI$1),0)),0)),0)</f>
        <v>0</v>
      </c>
      <c r="BB1146" s="1">
        <f>IFERROR(IF($AE1146&gt;$AE1145,VLOOKUP($AC1146+AO$1,STOCK!$F$10:$AB$209,16,0),IF($AE1146=$AE1145,(IF(BB1145&gt;=1,BB1145-COUNTIFS($AE1145:$AE1145,$AC1146,AO1145:AO1145,$AI$1),0)),0)),0)</f>
        <v>0</v>
      </c>
      <c r="BC1146" s="1">
        <f>IFERROR(IF($AE1146&gt;$AE1145,VLOOKUP($AC1146+AP$1,STOCK!$F$10:$AB$209,16,0),IF($AE1146=$AE1145,(IF(BC1145&gt;=1,BC1145-COUNTIFS($AE1145:$AE1145,$AC1146,AP1145:AP1145,$AI$1),0)),0)),0)</f>
        <v>0</v>
      </c>
      <c r="BD1146" s="1">
        <f>IFERROR(IF($AE1146&gt;$AE1145,VLOOKUP($AC1146+AQ$1,STOCK!$F$10:$AB$209,16,0),IF($AE1146=$AE1145,(IF(BD1145&gt;=1,BD1145-COUNTIFS($AE1145:$AE1145,$AC1146,AQ1145:AQ1145,$AI$1),0)),0)),0)</f>
        <v>0</v>
      </c>
      <c r="BE1146" s="1">
        <f>IFERROR(IF($AE1146&gt;$AE1145,VLOOKUP($AC1146+AR$1,STOCK!$F$10:$AB$209,16,0),IF($AE1146=$AE1145,(IF(BE1145&gt;=1,BE1145-COUNTIFS($AE1145:$AE1145,$AC1146,AR1145:AR1145,$AI$1),0)),0)),0)</f>
        <v>0</v>
      </c>
      <c r="BF1146" s="1">
        <f>IFERROR(IF($AE1146&gt;$AE1145,VLOOKUP($AC1146+AS$1,STOCK!$F$10:$AB$209,16,0),IF($AE1146=$AE1145,(IF(BF1145&gt;=1,BF1145-COUNTIFS($AE1145:$AE1145,$AC1146,AS1145:AS1145,$AI$1),0)),0)),0)</f>
        <v>0</v>
      </c>
      <c r="BG1146" s="1">
        <f>IFERROR(IF($AE1146&gt;$AE1145,VLOOKUP($AC1146+AT$1,STOCK!$F$10:$AB$209,16,0),IF($AE1146=$AE1145,(IF(BG1145&gt;=1,BG1145-COUNTIFS($AE1145:$AE1145,$AC1146,AT1145:AT1145,$AI$1),0)),0)),0)</f>
        <v>0</v>
      </c>
      <c r="BH1146" s="1">
        <f>IFERROR(IF($AE1146&gt;$AE1145,VLOOKUP($AC1146+AU$1,STOCK!$F$10:$AB$209,16,0),IF($AE1146=$AE1145,(IF(BH1145&gt;=1,BH1145-COUNTIFS($AE1145:$AE1145,$AC1146,AU1145:AU1145,$AI$1),0)),0)),0)</f>
        <v>0</v>
      </c>
      <c r="BI1146" s="1">
        <f>IFERROR(IF($AE1146&gt;$AE1145,VLOOKUP($AC1146+AV$1,STOCK!$F$10:$AB$209,16,0),IF($AE1146=$AE1145,(IF(BI1145&gt;=1,BI1145-COUNTIFS($AE1145:$AE1145,$AC1146,AV1145:AV1145,$AI$1),0)),0)),0)</f>
        <v>0</v>
      </c>
      <c r="BJ1146" s="1">
        <f>IFERROR(IF($AE1146&gt;$AE1145,VLOOKUP($AC1146+AW$1,STOCK!$F$10:$AB$209,16,0),IF($AE1146=$AE1145,(IF(BJ1145&gt;=1,BJ1145-COUNTIFS($AE1145:$AE1145,$AC1146,AW1145:AW1145,$AI$1),0)),0)),0)</f>
        <v>0</v>
      </c>
      <c r="BK1146" s="1">
        <f>IFERROR(IF($AE1146&gt;$AE1145,VLOOKUP($AC1146+AX$1,STOCK!$F$10:$AB$209,16,0),IF($AE1146=$AE1145,(IF(BK1145&gt;=1,BK1145-COUNTIFS($AE1145:$AE1145,$AC1146,AX1145:AX1145,$AI$1),0)),0)),0)</f>
        <v>0</v>
      </c>
      <c r="BL1146" s="1">
        <f>IFERROR(IF($AE1146&gt;$AE1145,VLOOKUP($AC1146+AL$1,STOCK!$F$10:$AB$209,17,0),IF($AE1146=$AE1145,(IF(BL1145&gt;=1,BL1145-COUNTIFS($AE1145:$AE1145,$AC1146,AL1145:AL1145,$AI$2),0)),0)),0)</f>
        <v>0</v>
      </c>
      <c r="BM1146" s="1">
        <f>IFERROR(IF($AE1146&gt;$AE1145,VLOOKUP($AC1146+AM$1,STOCK!$F$10:$AB$209,17,0),IF($AE1146=$AE1145,(IF(BM1145&gt;=1,BM1145-COUNTIFS($AE1145:$AE1145,$AC1146,AM1145:AM1145,$AI$2),0)),0)),0)</f>
        <v>0</v>
      </c>
      <c r="BN1146" s="1">
        <f>IFERROR(IF($AE1146&gt;$AE1145,VLOOKUP($AC1146+AN$1,STOCK!$F$10:$AB$209,17,0),IF($AE1146=$AE1145,(IF(BN1145&gt;=1,BN1145-COUNTIFS($AE1145:$AE1145,$AC1146,AN1145:AN1145,$AI$2),0)),0)),0)</f>
        <v>0</v>
      </c>
      <c r="BO1146" s="1">
        <f>IFERROR(IF($AE1146&gt;$AE1145,VLOOKUP($AC1146+AO$1,STOCK!$F$10:$AB$209,17,0),IF($AE1146=$AE1145,(IF(BO1145&gt;=1,BO1145-COUNTIFS($AE1145:$AE1145,$AC1146,AO1145:AO1145,$AI$2),0)),0)),0)</f>
        <v>0</v>
      </c>
      <c r="BP1146" s="1">
        <f>IFERROR(IF($AE1146&gt;$AE1145,VLOOKUP($AC1146+AP$1,STOCK!$F$10:$AB$209,17,0),IF($AE1146=$AE1145,(IF(BP1145&gt;=1,BP1145-COUNTIFS($AE1145:$AE1145,$AC1146,AP1145:AP1145,$AI$2),0)),0)),0)</f>
        <v>0</v>
      </c>
      <c r="BQ1146" s="1">
        <f>IFERROR(IF($AE1146&gt;$AE1145,VLOOKUP($AC1146+AQ$1,STOCK!$F$10:$AB$209,17,0),IF($AE1146=$AE1145,(IF(BQ1145&gt;=1,BQ1145-COUNTIFS($AE1145:$AE1145,$AC1146,AQ1145:AQ1145,$AI$2),0)),0)),0)</f>
        <v>0</v>
      </c>
      <c r="BR1146" s="1">
        <f>IFERROR(IF($AE1146&gt;$AE1145,VLOOKUP($AC1146+AR$1,STOCK!$F$10:$AB$209,17,0),IF($AE1146=$AE1145,(IF(BR1145&gt;=1,BR1145-COUNTIFS($AE1145:$AE1145,$AC1146,AR1145:AR1145,$AI$2),0)),0)),0)</f>
        <v>0</v>
      </c>
      <c r="BS1146" s="1">
        <f>IFERROR(IF($AE1146&gt;$AE1145,VLOOKUP($AC1146+AS$1,STOCK!$F$10:$AB$209,17,0),IF($AE1146=$AE1145,(IF(BS1145&gt;=1,BS1145-COUNTIFS($AE1145:$AE1145,$AC1146,AS1145:AS1145,$AI$2),0)),0)),0)</f>
        <v>0</v>
      </c>
      <c r="BT1146" s="1">
        <f>IFERROR(IF($AE1146&gt;$AE1145,VLOOKUP($AC1146+AT$1,STOCK!$F$10:$AB$209,17,0),IF($AE1146=$AE1145,(IF(BT1145&gt;=1,BT1145-COUNTIFS($AE1145:$AE1145,$AC1146,AT1145:AT1145,$AI$2),0)),0)),0)</f>
        <v>0</v>
      </c>
      <c r="BU1146" s="1">
        <f>IFERROR(IF($AE1146&gt;$AE1145,VLOOKUP($AC1146+AU$1,STOCK!$F$10:$AB$209,17,0),IF($AE1146=$AE1145,(IF(BU1145&gt;=1,BU1145-COUNTIFS($AE1145:$AE1145,$AC1146,AU1145:AU1145,$AI$2),0)),0)),0)</f>
        <v>0</v>
      </c>
      <c r="BV1146" s="1">
        <f>IFERROR(IF($AE1146&gt;$AE1145,VLOOKUP($AC1146+AV$1,STOCK!$F$10:$AB$209,17,0),IF($AE1146=$AE1145,(IF(BV1145&gt;=1,BV1145-COUNTIFS($AE1145:$AE1145,$AC1146,AV1145:AV1145,$AI$2),0)),0)),0)</f>
        <v>0</v>
      </c>
      <c r="BW1146" s="1">
        <f>IFERROR(IF($AE1146&gt;$AE1145,VLOOKUP($AC1146+AW$1,STOCK!$F$10:$AB$209,17,0),IF($AE1146=$AE1145,(IF(BW1145&gt;=1,BW1145-COUNTIFS($AE1145:$AE1145,$AC1146,AW1145:AW1145,$AI$2),0)),0)),0)</f>
        <v>0</v>
      </c>
      <c r="BX1146" s="1">
        <f>IFERROR(IF($AE1146&gt;$AE1145,VLOOKUP($AC1146+AX$1,STOCK!$F$10:$AB$209,17,0),IF($AE1146=$AE1145,(IF(BX1145&gt;=1,BX1145-COUNTIFS($AE1145:$AE1145,$AC1146,AX1145:AX1145,$AI$2),0)),0)),0)</f>
        <v>0</v>
      </c>
    </row>
    <row r="1147" spans="29:76" x14ac:dyDescent="0.25">
      <c r="AC1147" s="1">
        <f t="shared" si="275"/>
        <v>0</v>
      </c>
      <c r="AD1147" s="1">
        <f>IFERROR(IF(LEN(AK1147)&gt;=1,VLOOKUP(HLOOKUP(AK1147,PROFILE!$K$5:$V$8,4,0),PROFILE!$F$1:$G$3,2,0),0),0)</f>
        <v>0</v>
      </c>
      <c r="AE1147" s="1">
        <f t="shared" si="276"/>
        <v>0</v>
      </c>
      <c r="AF1147" s="1">
        <v>1134</v>
      </c>
      <c r="AI1147" s="1" t="str">
        <f>IFERROR(IF($AH1147&gt;=1,VLOOKUP($AG1147,STUDENT!$O$8:$Z$1507,3,0),""),"")</f>
        <v/>
      </c>
      <c r="AJ1147" s="1" t="str">
        <f>IFERROR(IF($AH1147&gt;=1,VLOOKUP($AG1147,STUDENT!$O$8:$Z$1507,4,0),""),"")</f>
        <v/>
      </c>
      <c r="AK1147" s="1" t="str">
        <f>IFERROR(IF($AH1147&gt;=1,VLOOKUP($AG1147,STUDENT!$O$8:$Z$1507,6,0),""),"")</f>
        <v/>
      </c>
      <c r="AL1147" s="1" t="str">
        <f t="shared" si="277"/>
        <v/>
      </c>
      <c r="AM1147" s="1" t="str">
        <f t="shared" si="278"/>
        <v/>
      </c>
      <c r="AN1147" s="1" t="str">
        <f t="shared" si="279"/>
        <v/>
      </c>
      <c r="AO1147" s="1" t="str">
        <f t="shared" si="280"/>
        <v/>
      </c>
      <c r="AP1147" s="1" t="str">
        <f t="shared" si="281"/>
        <v/>
      </c>
      <c r="AQ1147" s="1" t="str">
        <f t="shared" si="282"/>
        <v/>
      </c>
      <c r="AR1147" s="1" t="str">
        <f t="shared" si="283"/>
        <v/>
      </c>
      <c r="AS1147" s="1" t="str">
        <f t="shared" si="284"/>
        <v/>
      </c>
      <c r="AT1147" s="1" t="str">
        <f t="shared" si="285"/>
        <v/>
      </c>
      <c r="AU1147" s="1" t="str">
        <f t="shared" si="286"/>
        <v/>
      </c>
      <c r="AV1147" s="1" t="str">
        <f t="shared" si="287"/>
        <v/>
      </c>
      <c r="AW1147" s="1" t="str">
        <f t="shared" si="288"/>
        <v/>
      </c>
      <c r="AX1147" s="1" t="str">
        <f t="shared" si="289"/>
        <v/>
      </c>
      <c r="AY1147" s="1">
        <f>IFERROR(IF($AE1147&gt;$AE1146,VLOOKUP($AC1147+AL$1,STOCK!$F$10:$AB$209,16,0),IF($AE1147=$AE1146,(IF(AY1146&gt;=1,AY1146-COUNTIFS($AE1146:$AE1146,$AC1147,AL1146:AL1146,$AI$1),0)),0)),0)</f>
        <v>0</v>
      </c>
      <c r="AZ1147" s="1">
        <f>IFERROR(IF($AE1147&gt;$AE1146,VLOOKUP($AC1147+AM$1,STOCK!$F$10:$AB$209,16,0),IF($AE1147=$AE1146,(IF(AZ1146&gt;=1,AZ1146-COUNTIFS($AE1146:$AE1146,$AC1147,AM1146:AM1146,$AI$1),0)),0)),0)</f>
        <v>0</v>
      </c>
      <c r="BA1147" s="1">
        <f>IFERROR(IF($AE1147&gt;$AE1146,VLOOKUP($AC1147+AN$1,STOCK!$F$10:$AB$209,16,0),IF($AE1147=$AE1146,(IF(BA1146&gt;=1,BA1146-COUNTIFS($AE1146:$AE1146,$AC1147,AN1146:AN1146,$AI$1),0)),0)),0)</f>
        <v>0</v>
      </c>
      <c r="BB1147" s="1">
        <f>IFERROR(IF($AE1147&gt;$AE1146,VLOOKUP($AC1147+AO$1,STOCK!$F$10:$AB$209,16,0),IF($AE1147=$AE1146,(IF(BB1146&gt;=1,BB1146-COUNTIFS($AE1146:$AE1146,$AC1147,AO1146:AO1146,$AI$1),0)),0)),0)</f>
        <v>0</v>
      </c>
      <c r="BC1147" s="1">
        <f>IFERROR(IF($AE1147&gt;$AE1146,VLOOKUP($AC1147+AP$1,STOCK!$F$10:$AB$209,16,0),IF($AE1147=$AE1146,(IF(BC1146&gt;=1,BC1146-COUNTIFS($AE1146:$AE1146,$AC1147,AP1146:AP1146,$AI$1),0)),0)),0)</f>
        <v>0</v>
      </c>
      <c r="BD1147" s="1">
        <f>IFERROR(IF($AE1147&gt;$AE1146,VLOOKUP($AC1147+AQ$1,STOCK!$F$10:$AB$209,16,0),IF($AE1147=$AE1146,(IF(BD1146&gt;=1,BD1146-COUNTIFS($AE1146:$AE1146,$AC1147,AQ1146:AQ1146,$AI$1),0)),0)),0)</f>
        <v>0</v>
      </c>
      <c r="BE1147" s="1">
        <f>IFERROR(IF($AE1147&gt;$AE1146,VLOOKUP($AC1147+AR$1,STOCK!$F$10:$AB$209,16,0),IF($AE1147=$AE1146,(IF(BE1146&gt;=1,BE1146-COUNTIFS($AE1146:$AE1146,$AC1147,AR1146:AR1146,$AI$1),0)),0)),0)</f>
        <v>0</v>
      </c>
      <c r="BF1147" s="1">
        <f>IFERROR(IF($AE1147&gt;$AE1146,VLOOKUP($AC1147+AS$1,STOCK!$F$10:$AB$209,16,0),IF($AE1147=$AE1146,(IF(BF1146&gt;=1,BF1146-COUNTIFS($AE1146:$AE1146,$AC1147,AS1146:AS1146,$AI$1),0)),0)),0)</f>
        <v>0</v>
      </c>
      <c r="BG1147" s="1">
        <f>IFERROR(IF($AE1147&gt;$AE1146,VLOOKUP($AC1147+AT$1,STOCK!$F$10:$AB$209,16,0),IF($AE1147=$AE1146,(IF(BG1146&gt;=1,BG1146-COUNTIFS($AE1146:$AE1146,$AC1147,AT1146:AT1146,$AI$1),0)),0)),0)</f>
        <v>0</v>
      </c>
      <c r="BH1147" s="1">
        <f>IFERROR(IF($AE1147&gt;$AE1146,VLOOKUP($AC1147+AU$1,STOCK!$F$10:$AB$209,16,0),IF($AE1147=$AE1146,(IF(BH1146&gt;=1,BH1146-COUNTIFS($AE1146:$AE1146,$AC1147,AU1146:AU1146,$AI$1),0)),0)),0)</f>
        <v>0</v>
      </c>
      <c r="BI1147" s="1">
        <f>IFERROR(IF($AE1147&gt;$AE1146,VLOOKUP($AC1147+AV$1,STOCK!$F$10:$AB$209,16,0),IF($AE1147=$AE1146,(IF(BI1146&gt;=1,BI1146-COUNTIFS($AE1146:$AE1146,$AC1147,AV1146:AV1146,$AI$1),0)),0)),0)</f>
        <v>0</v>
      </c>
      <c r="BJ1147" s="1">
        <f>IFERROR(IF($AE1147&gt;$AE1146,VLOOKUP($AC1147+AW$1,STOCK!$F$10:$AB$209,16,0),IF($AE1147=$AE1146,(IF(BJ1146&gt;=1,BJ1146-COUNTIFS($AE1146:$AE1146,$AC1147,AW1146:AW1146,$AI$1),0)),0)),0)</f>
        <v>0</v>
      </c>
      <c r="BK1147" s="1">
        <f>IFERROR(IF($AE1147&gt;$AE1146,VLOOKUP($AC1147+AX$1,STOCK!$F$10:$AB$209,16,0),IF($AE1147=$AE1146,(IF(BK1146&gt;=1,BK1146-COUNTIFS($AE1146:$AE1146,$AC1147,AX1146:AX1146,$AI$1),0)),0)),0)</f>
        <v>0</v>
      </c>
      <c r="BL1147" s="1">
        <f>IFERROR(IF($AE1147&gt;$AE1146,VLOOKUP($AC1147+AL$1,STOCK!$F$10:$AB$209,17,0),IF($AE1147=$AE1146,(IF(BL1146&gt;=1,BL1146-COUNTIFS($AE1146:$AE1146,$AC1147,AL1146:AL1146,$AI$2),0)),0)),0)</f>
        <v>0</v>
      </c>
      <c r="BM1147" s="1">
        <f>IFERROR(IF($AE1147&gt;$AE1146,VLOOKUP($AC1147+AM$1,STOCK!$F$10:$AB$209,17,0),IF($AE1147=$AE1146,(IF(BM1146&gt;=1,BM1146-COUNTIFS($AE1146:$AE1146,$AC1147,AM1146:AM1146,$AI$2),0)),0)),0)</f>
        <v>0</v>
      </c>
      <c r="BN1147" s="1">
        <f>IFERROR(IF($AE1147&gt;$AE1146,VLOOKUP($AC1147+AN$1,STOCK!$F$10:$AB$209,17,0),IF($AE1147=$AE1146,(IF(BN1146&gt;=1,BN1146-COUNTIFS($AE1146:$AE1146,$AC1147,AN1146:AN1146,$AI$2),0)),0)),0)</f>
        <v>0</v>
      </c>
      <c r="BO1147" s="1">
        <f>IFERROR(IF($AE1147&gt;$AE1146,VLOOKUP($AC1147+AO$1,STOCK!$F$10:$AB$209,17,0),IF($AE1147=$AE1146,(IF(BO1146&gt;=1,BO1146-COUNTIFS($AE1146:$AE1146,$AC1147,AO1146:AO1146,$AI$2),0)),0)),0)</f>
        <v>0</v>
      </c>
      <c r="BP1147" s="1">
        <f>IFERROR(IF($AE1147&gt;$AE1146,VLOOKUP($AC1147+AP$1,STOCK!$F$10:$AB$209,17,0),IF($AE1147=$AE1146,(IF(BP1146&gt;=1,BP1146-COUNTIFS($AE1146:$AE1146,$AC1147,AP1146:AP1146,$AI$2),0)),0)),0)</f>
        <v>0</v>
      </c>
      <c r="BQ1147" s="1">
        <f>IFERROR(IF($AE1147&gt;$AE1146,VLOOKUP($AC1147+AQ$1,STOCK!$F$10:$AB$209,17,0),IF($AE1147=$AE1146,(IF(BQ1146&gt;=1,BQ1146-COUNTIFS($AE1146:$AE1146,$AC1147,AQ1146:AQ1146,$AI$2),0)),0)),0)</f>
        <v>0</v>
      </c>
      <c r="BR1147" s="1">
        <f>IFERROR(IF($AE1147&gt;$AE1146,VLOOKUP($AC1147+AR$1,STOCK!$F$10:$AB$209,17,0),IF($AE1147=$AE1146,(IF(BR1146&gt;=1,BR1146-COUNTIFS($AE1146:$AE1146,$AC1147,AR1146:AR1146,$AI$2),0)),0)),0)</f>
        <v>0</v>
      </c>
      <c r="BS1147" s="1">
        <f>IFERROR(IF($AE1147&gt;$AE1146,VLOOKUP($AC1147+AS$1,STOCK!$F$10:$AB$209,17,0),IF($AE1147=$AE1146,(IF(BS1146&gt;=1,BS1146-COUNTIFS($AE1146:$AE1146,$AC1147,AS1146:AS1146,$AI$2),0)),0)),0)</f>
        <v>0</v>
      </c>
      <c r="BT1147" s="1">
        <f>IFERROR(IF($AE1147&gt;$AE1146,VLOOKUP($AC1147+AT$1,STOCK!$F$10:$AB$209,17,0),IF($AE1147=$AE1146,(IF(BT1146&gt;=1,BT1146-COUNTIFS($AE1146:$AE1146,$AC1147,AT1146:AT1146,$AI$2),0)),0)),0)</f>
        <v>0</v>
      </c>
      <c r="BU1147" s="1">
        <f>IFERROR(IF($AE1147&gt;$AE1146,VLOOKUP($AC1147+AU$1,STOCK!$F$10:$AB$209,17,0),IF($AE1147=$AE1146,(IF(BU1146&gt;=1,BU1146-COUNTIFS($AE1146:$AE1146,$AC1147,AU1146:AU1146,$AI$2),0)),0)),0)</f>
        <v>0</v>
      </c>
      <c r="BV1147" s="1">
        <f>IFERROR(IF($AE1147&gt;$AE1146,VLOOKUP($AC1147+AV$1,STOCK!$F$10:$AB$209,17,0),IF($AE1147=$AE1146,(IF(BV1146&gt;=1,BV1146-COUNTIFS($AE1146:$AE1146,$AC1147,AV1146:AV1146,$AI$2),0)),0)),0)</f>
        <v>0</v>
      </c>
      <c r="BW1147" s="1">
        <f>IFERROR(IF($AE1147&gt;$AE1146,VLOOKUP($AC1147+AW$1,STOCK!$F$10:$AB$209,17,0),IF($AE1147=$AE1146,(IF(BW1146&gt;=1,BW1146-COUNTIFS($AE1146:$AE1146,$AC1147,AW1146:AW1146,$AI$2),0)),0)),0)</f>
        <v>0</v>
      </c>
      <c r="BX1147" s="1">
        <f>IFERROR(IF($AE1147&gt;$AE1146,VLOOKUP($AC1147+AX$1,STOCK!$F$10:$AB$209,17,0),IF($AE1147=$AE1146,(IF(BX1146&gt;=1,BX1146-COUNTIFS($AE1146:$AE1146,$AC1147,AX1146:AX1146,$AI$2),0)),0)),0)</f>
        <v>0</v>
      </c>
    </row>
    <row r="1148" spans="29:76" x14ac:dyDescent="0.25">
      <c r="AC1148" s="1">
        <f t="shared" si="275"/>
        <v>0</v>
      </c>
      <c r="AD1148" s="1">
        <f>IFERROR(IF(LEN(AK1148)&gt;=1,VLOOKUP(HLOOKUP(AK1148,PROFILE!$K$5:$V$8,4,0),PROFILE!$F$1:$G$3,2,0),0),0)</f>
        <v>0</v>
      </c>
      <c r="AE1148" s="1">
        <f t="shared" si="276"/>
        <v>0</v>
      </c>
      <c r="AF1148" s="1">
        <v>1135</v>
      </c>
      <c r="AI1148" s="1" t="str">
        <f>IFERROR(IF($AH1148&gt;=1,VLOOKUP($AG1148,STUDENT!$O$8:$Z$1507,3,0),""),"")</f>
        <v/>
      </c>
      <c r="AJ1148" s="1" t="str">
        <f>IFERROR(IF($AH1148&gt;=1,VLOOKUP($AG1148,STUDENT!$O$8:$Z$1507,4,0),""),"")</f>
        <v/>
      </c>
      <c r="AK1148" s="1" t="str">
        <f>IFERROR(IF($AH1148&gt;=1,VLOOKUP($AG1148,STUDENT!$O$8:$Z$1507,6,0),""),"")</f>
        <v/>
      </c>
      <c r="AL1148" s="1" t="str">
        <f t="shared" si="277"/>
        <v/>
      </c>
      <c r="AM1148" s="1" t="str">
        <f t="shared" si="278"/>
        <v/>
      </c>
      <c r="AN1148" s="1" t="str">
        <f t="shared" si="279"/>
        <v/>
      </c>
      <c r="AO1148" s="1" t="str">
        <f t="shared" si="280"/>
        <v/>
      </c>
      <c r="AP1148" s="1" t="str">
        <f t="shared" si="281"/>
        <v/>
      </c>
      <c r="AQ1148" s="1" t="str">
        <f t="shared" si="282"/>
        <v/>
      </c>
      <c r="AR1148" s="1" t="str">
        <f t="shared" si="283"/>
        <v/>
      </c>
      <c r="AS1148" s="1" t="str">
        <f t="shared" si="284"/>
        <v/>
      </c>
      <c r="AT1148" s="1" t="str">
        <f t="shared" si="285"/>
        <v/>
      </c>
      <c r="AU1148" s="1" t="str">
        <f t="shared" si="286"/>
        <v/>
      </c>
      <c r="AV1148" s="1" t="str">
        <f t="shared" si="287"/>
        <v/>
      </c>
      <c r="AW1148" s="1" t="str">
        <f t="shared" si="288"/>
        <v/>
      </c>
      <c r="AX1148" s="1" t="str">
        <f t="shared" si="289"/>
        <v/>
      </c>
      <c r="AY1148" s="1">
        <f>IFERROR(IF($AE1148&gt;$AE1147,VLOOKUP($AC1148+AL$1,STOCK!$F$10:$AB$209,16,0),IF($AE1148=$AE1147,(IF(AY1147&gt;=1,AY1147-COUNTIFS($AE1147:$AE1147,$AC1148,AL1147:AL1147,$AI$1),0)),0)),0)</f>
        <v>0</v>
      </c>
      <c r="AZ1148" s="1">
        <f>IFERROR(IF($AE1148&gt;$AE1147,VLOOKUP($AC1148+AM$1,STOCK!$F$10:$AB$209,16,0),IF($AE1148=$AE1147,(IF(AZ1147&gt;=1,AZ1147-COUNTIFS($AE1147:$AE1147,$AC1148,AM1147:AM1147,$AI$1),0)),0)),0)</f>
        <v>0</v>
      </c>
      <c r="BA1148" s="1">
        <f>IFERROR(IF($AE1148&gt;$AE1147,VLOOKUP($AC1148+AN$1,STOCK!$F$10:$AB$209,16,0),IF($AE1148=$AE1147,(IF(BA1147&gt;=1,BA1147-COUNTIFS($AE1147:$AE1147,$AC1148,AN1147:AN1147,$AI$1),0)),0)),0)</f>
        <v>0</v>
      </c>
      <c r="BB1148" s="1">
        <f>IFERROR(IF($AE1148&gt;$AE1147,VLOOKUP($AC1148+AO$1,STOCK!$F$10:$AB$209,16,0),IF($AE1148=$AE1147,(IF(BB1147&gt;=1,BB1147-COUNTIFS($AE1147:$AE1147,$AC1148,AO1147:AO1147,$AI$1),0)),0)),0)</f>
        <v>0</v>
      </c>
      <c r="BC1148" s="1">
        <f>IFERROR(IF($AE1148&gt;$AE1147,VLOOKUP($AC1148+AP$1,STOCK!$F$10:$AB$209,16,0),IF($AE1148=$AE1147,(IF(BC1147&gt;=1,BC1147-COUNTIFS($AE1147:$AE1147,$AC1148,AP1147:AP1147,$AI$1),0)),0)),0)</f>
        <v>0</v>
      </c>
      <c r="BD1148" s="1">
        <f>IFERROR(IF($AE1148&gt;$AE1147,VLOOKUP($AC1148+AQ$1,STOCK!$F$10:$AB$209,16,0),IF($AE1148=$AE1147,(IF(BD1147&gt;=1,BD1147-COUNTIFS($AE1147:$AE1147,$AC1148,AQ1147:AQ1147,$AI$1),0)),0)),0)</f>
        <v>0</v>
      </c>
      <c r="BE1148" s="1">
        <f>IFERROR(IF($AE1148&gt;$AE1147,VLOOKUP($AC1148+AR$1,STOCK!$F$10:$AB$209,16,0),IF($AE1148=$AE1147,(IF(BE1147&gt;=1,BE1147-COUNTIFS($AE1147:$AE1147,$AC1148,AR1147:AR1147,$AI$1),0)),0)),0)</f>
        <v>0</v>
      </c>
      <c r="BF1148" s="1">
        <f>IFERROR(IF($AE1148&gt;$AE1147,VLOOKUP($AC1148+AS$1,STOCK!$F$10:$AB$209,16,0),IF($AE1148=$AE1147,(IF(BF1147&gt;=1,BF1147-COUNTIFS($AE1147:$AE1147,$AC1148,AS1147:AS1147,$AI$1),0)),0)),0)</f>
        <v>0</v>
      </c>
      <c r="BG1148" s="1">
        <f>IFERROR(IF($AE1148&gt;$AE1147,VLOOKUP($AC1148+AT$1,STOCK!$F$10:$AB$209,16,0),IF($AE1148=$AE1147,(IF(BG1147&gt;=1,BG1147-COUNTIFS($AE1147:$AE1147,$AC1148,AT1147:AT1147,$AI$1),0)),0)),0)</f>
        <v>0</v>
      </c>
      <c r="BH1148" s="1">
        <f>IFERROR(IF($AE1148&gt;$AE1147,VLOOKUP($AC1148+AU$1,STOCK!$F$10:$AB$209,16,0),IF($AE1148=$AE1147,(IF(BH1147&gt;=1,BH1147-COUNTIFS($AE1147:$AE1147,$AC1148,AU1147:AU1147,$AI$1),0)),0)),0)</f>
        <v>0</v>
      </c>
      <c r="BI1148" s="1">
        <f>IFERROR(IF($AE1148&gt;$AE1147,VLOOKUP($AC1148+AV$1,STOCK!$F$10:$AB$209,16,0),IF($AE1148=$AE1147,(IF(BI1147&gt;=1,BI1147-COUNTIFS($AE1147:$AE1147,$AC1148,AV1147:AV1147,$AI$1),0)),0)),0)</f>
        <v>0</v>
      </c>
      <c r="BJ1148" s="1">
        <f>IFERROR(IF($AE1148&gt;$AE1147,VLOOKUP($AC1148+AW$1,STOCK!$F$10:$AB$209,16,0),IF($AE1148=$AE1147,(IF(BJ1147&gt;=1,BJ1147-COUNTIFS($AE1147:$AE1147,$AC1148,AW1147:AW1147,$AI$1),0)),0)),0)</f>
        <v>0</v>
      </c>
      <c r="BK1148" s="1">
        <f>IFERROR(IF($AE1148&gt;$AE1147,VLOOKUP($AC1148+AX$1,STOCK!$F$10:$AB$209,16,0),IF($AE1148=$AE1147,(IF(BK1147&gt;=1,BK1147-COUNTIFS($AE1147:$AE1147,$AC1148,AX1147:AX1147,$AI$1),0)),0)),0)</f>
        <v>0</v>
      </c>
      <c r="BL1148" s="1">
        <f>IFERROR(IF($AE1148&gt;$AE1147,VLOOKUP($AC1148+AL$1,STOCK!$F$10:$AB$209,17,0),IF($AE1148=$AE1147,(IF(BL1147&gt;=1,BL1147-COUNTIFS($AE1147:$AE1147,$AC1148,AL1147:AL1147,$AI$2),0)),0)),0)</f>
        <v>0</v>
      </c>
      <c r="BM1148" s="1">
        <f>IFERROR(IF($AE1148&gt;$AE1147,VLOOKUP($AC1148+AM$1,STOCK!$F$10:$AB$209,17,0),IF($AE1148=$AE1147,(IF(BM1147&gt;=1,BM1147-COUNTIFS($AE1147:$AE1147,$AC1148,AM1147:AM1147,$AI$2),0)),0)),0)</f>
        <v>0</v>
      </c>
      <c r="BN1148" s="1">
        <f>IFERROR(IF($AE1148&gt;$AE1147,VLOOKUP($AC1148+AN$1,STOCK!$F$10:$AB$209,17,0),IF($AE1148=$AE1147,(IF(BN1147&gt;=1,BN1147-COUNTIFS($AE1147:$AE1147,$AC1148,AN1147:AN1147,$AI$2),0)),0)),0)</f>
        <v>0</v>
      </c>
      <c r="BO1148" s="1">
        <f>IFERROR(IF($AE1148&gt;$AE1147,VLOOKUP($AC1148+AO$1,STOCK!$F$10:$AB$209,17,0),IF($AE1148=$AE1147,(IF(BO1147&gt;=1,BO1147-COUNTIFS($AE1147:$AE1147,$AC1148,AO1147:AO1147,$AI$2),0)),0)),0)</f>
        <v>0</v>
      </c>
      <c r="BP1148" s="1">
        <f>IFERROR(IF($AE1148&gt;$AE1147,VLOOKUP($AC1148+AP$1,STOCK!$F$10:$AB$209,17,0),IF($AE1148=$AE1147,(IF(BP1147&gt;=1,BP1147-COUNTIFS($AE1147:$AE1147,$AC1148,AP1147:AP1147,$AI$2),0)),0)),0)</f>
        <v>0</v>
      </c>
      <c r="BQ1148" s="1">
        <f>IFERROR(IF($AE1148&gt;$AE1147,VLOOKUP($AC1148+AQ$1,STOCK!$F$10:$AB$209,17,0),IF($AE1148=$AE1147,(IF(BQ1147&gt;=1,BQ1147-COUNTIFS($AE1147:$AE1147,$AC1148,AQ1147:AQ1147,$AI$2),0)),0)),0)</f>
        <v>0</v>
      </c>
      <c r="BR1148" s="1">
        <f>IFERROR(IF($AE1148&gt;$AE1147,VLOOKUP($AC1148+AR$1,STOCK!$F$10:$AB$209,17,0),IF($AE1148=$AE1147,(IF(BR1147&gt;=1,BR1147-COUNTIFS($AE1147:$AE1147,$AC1148,AR1147:AR1147,$AI$2),0)),0)),0)</f>
        <v>0</v>
      </c>
      <c r="BS1148" s="1">
        <f>IFERROR(IF($AE1148&gt;$AE1147,VLOOKUP($AC1148+AS$1,STOCK!$F$10:$AB$209,17,0),IF($AE1148=$AE1147,(IF(BS1147&gt;=1,BS1147-COUNTIFS($AE1147:$AE1147,$AC1148,AS1147:AS1147,$AI$2),0)),0)),0)</f>
        <v>0</v>
      </c>
      <c r="BT1148" s="1">
        <f>IFERROR(IF($AE1148&gt;$AE1147,VLOOKUP($AC1148+AT$1,STOCK!$F$10:$AB$209,17,0),IF($AE1148=$AE1147,(IF(BT1147&gt;=1,BT1147-COUNTIFS($AE1147:$AE1147,$AC1148,AT1147:AT1147,$AI$2),0)),0)),0)</f>
        <v>0</v>
      </c>
      <c r="BU1148" s="1">
        <f>IFERROR(IF($AE1148&gt;$AE1147,VLOOKUP($AC1148+AU$1,STOCK!$F$10:$AB$209,17,0),IF($AE1148=$AE1147,(IF(BU1147&gt;=1,BU1147-COUNTIFS($AE1147:$AE1147,$AC1148,AU1147:AU1147,$AI$2),0)),0)),0)</f>
        <v>0</v>
      </c>
      <c r="BV1148" s="1">
        <f>IFERROR(IF($AE1148&gt;$AE1147,VLOOKUP($AC1148+AV$1,STOCK!$F$10:$AB$209,17,0),IF($AE1148=$AE1147,(IF(BV1147&gt;=1,BV1147-COUNTIFS($AE1147:$AE1147,$AC1148,AV1147:AV1147,$AI$2),0)),0)),0)</f>
        <v>0</v>
      </c>
      <c r="BW1148" s="1">
        <f>IFERROR(IF($AE1148&gt;$AE1147,VLOOKUP($AC1148+AW$1,STOCK!$F$10:$AB$209,17,0),IF($AE1148=$AE1147,(IF(BW1147&gt;=1,BW1147-COUNTIFS($AE1147:$AE1147,$AC1148,AW1147:AW1147,$AI$2),0)),0)),0)</f>
        <v>0</v>
      </c>
      <c r="BX1148" s="1">
        <f>IFERROR(IF($AE1148&gt;$AE1147,VLOOKUP($AC1148+AX$1,STOCK!$F$10:$AB$209,17,0),IF($AE1148=$AE1147,(IF(BX1147&gt;=1,BX1147-COUNTIFS($AE1147:$AE1147,$AC1148,AX1147:AX1147,$AI$2),0)),0)),0)</f>
        <v>0</v>
      </c>
    </row>
    <row r="1149" spans="29:76" x14ac:dyDescent="0.25">
      <c r="AC1149" s="1">
        <f t="shared" si="275"/>
        <v>0</v>
      </c>
      <c r="AD1149" s="1">
        <f>IFERROR(IF(LEN(AK1149)&gt;=1,VLOOKUP(HLOOKUP(AK1149,PROFILE!$K$5:$V$8,4,0),PROFILE!$F$1:$G$3,2,0),0),0)</f>
        <v>0</v>
      </c>
      <c r="AE1149" s="1">
        <f t="shared" si="276"/>
        <v>0</v>
      </c>
      <c r="AF1149" s="1">
        <v>1136</v>
      </c>
      <c r="AI1149" s="1" t="str">
        <f>IFERROR(IF($AH1149&gt;=1,VLOOKUP($AG1149,STUDENT!$O$8:$Z$1507,3,0),""),"")</f>
        <v/>
      </c>
      <c r="AJ1149" s="1" t="str">
        <f>IFERROR(IF($AH1149&gt;=1,VLOOKUP($AG1149,STUDENT!$O$8:$Z$1507,4,0),""),"")</f>
        <v/>
      </c>
      <c r="AK1149" s="1" t="str">
        <f>IFERROR(IF($AH1149&gt;=1,VLOOKUP($AG1149,STUDENT!$O$8:$Z$1507,6,0),""),"")</f>
        <v/>
      </c>
      <c r="AL1149" s="1" t="str">
        <f t="shared" si="277"/>
        <v/>
      </c>
      <c r="AM1149" s="1" t="str">
        <f t="shared" si="278"/>
        <v/>
      </c>
      <c r="AN1149" s="1" t="str">
        <f t="shared" si="279"/>
        <v/>
      </c>
      <c r="AO1149" s="1" t="str">
        <f t="shared" si="280"/>
        <v/>
      </c>
      <c r="AP1149" s="1" t="str">
        <f t="shared" si="281"/>
        <v/>
      </c>
      <c r="AQ1149" s="1" t="str">
        <f t="shared" si="282"/>
        <v/>
      </c>
      <c r="AR1149" s="1" t="str">
        <f t="shared" si="283"/>
        <v/>
      </c>
      <c r="AS1149" s="1" t="str">
        <f t="shared" si="284"/>
        <v/>
      </c>
      <c r="AT1149" s="1" t="str">
        <f t="shared" si="285"/>
        <v/>
      </c>
      <c r="AU1149" s="1" t="str">
        <f t="shared" si="286"/>
        <v/>
      </c>
      <c r="AV1149" s="1" t="str">
        <f t="shared" si="287"/>
        <v/>
      </c>
      <c r="AW1149" s="1" t="str">
        <f t="shared" si="288"/>
        <v/>
      </c>
      <c r="AX1149" s="1" t="str">
        <f t="shared" si="289"/>
        <v/>
      </c>
      <c r="AY1149" s="1">
        <f>IFERROR(IF($AE1149&gt;$AE1148,VLOOKUP($AC1149+AL$1,STOCK!$F$10:$AB$209,16,0),IF($AE1149=$AE1148,(IF(AY1148&gt;=1,AY1148-COUNTIFS($AE1148:$AE1148,$AC1149,AL1148:AL1148,$AI$1),0)),0)),0)</f>
        <v>0</v>
      </c>
      <c r="AZ1149" s="1">
        <f>IFERROR(IF($AE1149&gt;$AE1148,VLOOKUP($AC1149+AM$1,STOCK!$F$10:$AB$209,16,0),IF($AE1149=$AE1148,(IF(AZ1148&gt;=1,AZ1148-COUNTIFS($AE1148:$AE1148,$AC1149,AM1148:AM1148,$AI$1),0)),0)),0)</f>
        <v>0</v>
      </c>
      <c r="BA1149" s="1">
        <f>IFERROR(IF($AE1149&gt;$AE1148,VLOOKUP($AC1149+AN$1,STOCK!$F$10:$AB$209,16,0),IF($AE1149=$AE1148,(IF(BA1148&gt;=1,BA1148-COUNTIFS($AE1148:$AE1148,$AC1149,AN1148:AN1148,$AI$1),0)),0)),0)</f>
        <v>0</v>
      </c>
      <c r="BB1149" s="1">
        <f>IFERROR(IF($AE1149&gt;$AE1148,VLOOKUP($AC1149+AO$1,STOCK!$F$10:$AB$209,16,0),IF($AE1149=$AE1148,(IF(BB1148&gt;=1,BB1148-COUNTIFS($AE1148:$AE1148,$AC1149,AO1148:AO1148,$AI$1),0)),0)),0)</f>
        <v>0</v>
      </c>
      <c r="BC1149" s="1">
        <f>IFERROR(IF($AE1149&gt;$AE1148,VLOOKUP($AC1149+AP$1,STOCK!$F$10:$AB$209,16,0),IF($AE1149=$AE1148,(IF(BC1148&gt;=1,BC1148-COUNTIFS($AE1148:$AE1148,$AC1149,AP1148:AP1148,$AI$1),0)),0)),0)</f>
        <v>0</v>
      </c>
      <c r="BD1149" s="1">
        <f>IFERROR(IF($AE1149&gt;$AE1148,VLOOKUP($AC1149+AQ$1,STOCK!$F$10:$AB$209,16,0),IF($AE1149=$AE1148,(IF(BD1148&gt;=1,BD1148-COUNTIFS($AE1148:$AE1148,$AC1149,AQ1148:AQ1148,$AI$1),0)),0)),0)</f>
        <v>0</v>
      </c>
      <c r="BE1149" s="1">
        <f>IFERROR(IF($AE1149&gt;$AE1148,VLOOKUP($AC1149+AR$1,STOCK!$F$10:$AB$209,16,0),IF($AE1149=$AE1148,(IF(BE1148&gt;=1,BE1148-COUNTIFS($AE1148:$AE1148,$AC1149,AR1148:AR1148,$AI$1),0)),0)),0)</f>
        <v>0</v>
      </c>
      <c r="BF1149" s="1">
        <f>IFERROR(IF($AE1149&gt;$AE1148,VLOOKUP($AC1149+AS$1,STOCK!$F$10:$AB$209,16,0),IF($AE1149=$AE1148,(IF(BF1148&gt;=1,BF1148-COUNTIFS($AE1148:$AE1148,$AC1149,AS1148:AS1148,$AI$1),0)),0)),0)</f>
        <v>0</v>
      </c>
      <c r="BG1149" s="1">
        <f>IFERROR(IF($AE1149&gt;$AE1148,VLOOKUP($AC1149+AT$1,STOCK!$F$10:$AB$209,16,0),IF($AE1149=$AE1148,(IF(BG1148&gt;=1,BG1148-COUNTIFS($AE1148:$AE1148,$AC1149,AT1148:AT1148,$AI$1),0)),0)),0)</f>
        <v>0</v>
      </c>
      <c r="BH1149" s="1">
        <f>IFERROR(IF($AE1149&gt;$AE1148,VLOOKUP($AC1149+AU$1,STOCK!$F$10:$AB$209,16,0),IF($AE1149=$AE1148,(IF(BH1148&gt;=1,BH1148-COUNTIFS($AE1148:$AE1148,$AC1149,AU1148:AU1148,$AI$1),0)),0)),0)</f>
        <v>0</v>
      </c>
      <c r="BI1149" s="1">
        <f>IFERROR(IF($AE1149&gt;$AE1148,VLOOKUP($AC1149+AV$1,STOCK!$F$10:$AB$209,16,0),IF($AE1149=$AE1148,(IF(BI1148&gt;=1,BI1148-COUNTIFS($AE1148:$AE1148,$AC1149,AV1148:AV1148,$AI$1),0)),0)),0)</f>
        <v>0</v>
      </c>
      <c r="BJ1149" s="1">
        <f>IFERROR(IF($AE1149&gt;$AE1148,VLOOKUP($AC1149+AW$1,STOCK!$F$10:$AB$209,16,0),IF($AE1149=$AE1148,(IF(BJ1148&gt;=1,BJ1148-COUNTIFS($AE1148:$AE1148,$AC1149,AW1148:AW1148,$AI$1),0)),0)),0)</f>
        <v>0</v>
      </c>
      <c r="BK1149" s="1">
        <f>IFERROR(IF($AE1149&gt;$AE1148,VLOOKUP($AC1149+AX$1,STOCK!$F$10:$AB$209,16,0),IF($AE1149=$AE1148,(IF(BK1148&gt;=1,BK1148-COUNTIFS($AE1148:$AE1148,$AC1149,AX1148:AX1148,$AI$1),0)),0)),0)</f>
        <v>0</v>
      </c>
      <c r="BL1149" s="1">
        <f>IFERROR(IF($AE1149&gt;$AE1148,VLOOKUP($AC1149+AL$1,STOCK!$F$10:$AB$209,17,0),IF($AE1149=$AE1148,(IF(BL1148&gt;=1,BL1148-COUNTIFS($AE1148:$AE1148,$AC1149,AL1148:AL1148,$AI$2),0)),0)),0)</f>
        <v>0</v>
      </c>
      <c r="BM1149" s="1">
        <f>IFERROR(IF($AE1149&gt;$AE1148,VLOOKUP($AC1149+AM$1,STOCK!$F$10:$AB$209,17,0),IF($AE1149=$AE1148,(IF(BM1148&gt;=1,BM1148-COUNTIFS($AE1148:$AE1148,$AC1149,AM1148:AM1148,$AI$2),0)),0)),0)</f>
        <v>0</v>
      </c>
      <c r="BN1149" s="1">
        <f>IFERROR(IF($AE1149&gt;$AE1148,VLOOKUP($AC1149+AN$1,STOCK!$F$10:$AB$209,17,0),IF($AE1149=$AE1148,(IF(BN1148&gt;=1,BN1148-COUNTIFS($AE1148:$AE1148,$AC1149,AN1148:AN1148,$AI$2),0)),0)),0)</f>
        <v>0</v>
      </c>
      <c r="BO1149" s="1">
        <f>IFERROR(IF($AE1149&gt;$AE1148,VLOOKUP($AC1149+AO$1,STOCK!$F$10:$AB$209,17,0),IF($AE1149=$AE1148,(IF(BO1148&gt;=1,BO1148-COUNTIFS($AE1148:$AE1148,$AC1149,AO1148:AO1148,$AI$2),0)),0)),0)</f>
        <v>0</v>
      </c>
      <c r="BP1149" s="1">
        <f>IFERROR(IF($AE1149&gt;$AE1148,VLOOKUP($AC1149+AP$1,STOCK!$F$10:$AB$209,17,0),IF($AE1149=$AE1148,(IF(BP1148&gt;=1,BP1148-COUNTIFS($AE1148:$AE1148,$AC1149,AP1148:AP1148,$AI$2),0)),0)),0)</f>
        <v>0</v>
      </c>
      <c r="BQ1149" s="1">
        <f>IFERROR(IF($AE1149&gt;$AE1148,VLOOKUP($AC1149+AQ$1,STOCK!$F$10:$AB$209,17,0),IF($AE1149=$AE1148,(IF(BQ1148&gt;=1,BQ1148-COUNTIFS($AE1148:$AE1148,$AC1149,AQ1148:AQ1148,$AI$2),0)),0)),0)</f>
        <v>0</v>
      </c>
      <c r="BR1149" s="1">
        <f>IFERROR(IF($AE1149&gt;$AE1148,VLOOKUP($AC1149+AR$1,STOCK!$F$10:$AB$209,17,0),IF($AE1149=$AE1148,(IF(BR1148&gt;=1,BR1148-COUNTIFS($AE1148:$AE1148,$AC1149,AR1148:AR1148,$AI$2),0)),0)),0)</f>
        <v>0</v>
      </c>
      <c r="BS1149" s="1">
        <f>IFERROR(IF($AE1149&gt;$AE1148,VLOOKUP($AC1149+AS$1,STOCK!$F$10:$AB$209,17,0),IF($AE1149=$AE1148,(IF(BS1148&gt;=1,BS1148-COUNTIFS($AE1148:$AE1148,$AC1149,AS1148:AS1148,$AI$2),0)),0)),0)</f>
        <v>0</v>
      </c>
      <c r="BT1149" s="1">
        <f>IFERROR(IF($AE1149&gt;$AE1148,VLOOKUP($AC1149+AT$1,STOCK!$F$10:$AB$209,17,0),IF($AE1149=$AE1148,(IF(BT1148&gt;=1,BT1148-COUNTIFS($AE1148:$AE1148,$AC1149,AT1148:AT1148,$AI$2),0)),0)),0)</f>
        <v>0</v>
      </c>
      <c r="BU1149" s="1">
        <f>IFERROR(IF($AE1149&gt;$AE1148,VLOOKUP($AC1149+AU$1,STOCK!$F$10:$AB$209,17,0),IF($AE1149=$AE1148,(IF(BU1148&gt;=1,BU1148-COUNTIFS($AE1148:$AE1148,$AC1149,AU1148:AU1148,$AI$2),0)),0)),0)</f>
        <v>0</v>
      </c>
      <c r="BV1149" s="1">
        <f>IFERROR(IF($AE1149&gt;$AE1148,VLOOKUP($AC1149+AV$1,STOCK!$F$10:$AB$209,17,0),IF($AE1149=$AE1148,(IF(BV1148&gt;=1,BV1148-COUNTIFS($AE1148:$AE1148,$AC1149,AV1148:AV1148,$AI$2),0)),0)),0)</f>
        <v>0</v>
      </c>
      <c r="BW1149" s="1">
        <f>IFERROR(IF($AE1149&gt;$AE1148,VLOOKUP($AC1149+AW$1,STOCK!$F$10:$AB$209,17,0),IF($AE1149=$AE1148,(IF(BW1148&gt;=1,BW1148-COUNTIFS($AE1148:$AE1148,$AC1149,AW1148:AW1148,$AI$2),0)),0)),0)</f>
        <v>0</v>
      </c>
      <c r="BX1149" s="1">
        <f>IFERROR(IF($AE1149&gt;$AE1148,VLOOKUP($AC1149+AX$1,STOCK!$F$10:$AB$209,17,0),IF($AE1149=$AE1148,(IF(BX1148&gt;=1,BX1148-COUNTIFS($AE1148:$AE1148,$AC1149,AX1148:AX1148,$AI$2),0)),0)),0)</f>
        <v>0</v>
      </c>
    </row>
    <row r="1150" spans="29:76" x14ac:dyDescent="0.25">
      <c r="AC1150" s="1">
        <f t="shared" si="275"/>
        <v>0</v>
      </c>
      <c r="AD1150" s="1">
        <f>IFERROR(IF(LEN(AK1150)&gt;=1,VLOOKUP(HLOOKUP(AK1150,PROFILE!$K$5:$V$8,4,0),PROFILE!$F$1:$G$3,2,0),0),0)</f>
        <v>0</v>
      </c>
      <c r="AE1150" s="1">
        <f t="shared" si="276"/>
        <v>0</v>
      </c>
      <c r="AF1150" s="1">
        <v>1137</v>
      </c>
      <c r="AI1150" s="1" t="str">
        <f>IFERROR(IF($AH1150&gt;=1,VLOOKUP($AG1150,STUDENT!$O$8:$Z$1507,3,0),""),"")</f>
        <v/>
      </c>
      <c r="AJ1150" s="1" t="str">
        <f>IFERROR(IF($AH1150&gt;=1,VLOOKUP($AG1150,STUDENT!$O$8:$Z$1507,4,0),""),"")</f>
        <v/>
      </c>
      <c r="AK1150" s="1" t="str">
        <f>IFERROR(IF($AH1150&gt;=1,VLOOKUP($AG1150,STUDENT!$O$8:$Z$1507,6,0),""),"")</f>
        <v/>
      </c>
      <c r="AL1150" s="1" t="str">
        <f t="shared" si="277"/>
        <v/>
      </c>
      <c r="AM1150" s="1" t="str">
        <f t="shared" si="278"/>
        <v/>
      </c>
      <c r="AN1150" s="1" t="str">
        <f t="shared" si="279"/>
        <v/>
      </c>
      <c r="AO1150" s="1" t="str">
        <f t="shared" si="280"/>
        <v/>
      </c>
      <c r="AP1150" s="1" t="str">
        <f t="shared" si="281"/>
        <v/>
      </c>
      <c r="AQ1150" s="1" t="str">
        <f t="shared" si="282"/>
        <v/>
      </c>
      <c r="AR1150" s="1" t="str">
        <f t="shared" si="283"/>
        <v/>
      </c>
      <c r="AS1150" s="1" t="str">
        <f t="shared" si="284"/>
        <v/>
      </c>
      <c r="AT1150" s="1" t="str">
        <f t="shared" si="285"/>
        <v/>
      </c>
      <c r="AU1150" s="1" t="str">
        <f t="shared" si="286"/>
        <v/>
      </c>
      <c r="AV1150" s="1" t="str">
        <f t="shared" si="287"/>
        <v/>
      </c>
      <c r="AW1150" s="1" t="str">
        <f t="shared" si="288"/>
        <v/>
      </c>
      <c r="AX1150" s="1" t="str">
        <f t="shared" si="289"/>
        <v/>
      </c>
      <c r="AY1150" s="1">
        <f>IFERROR(IF($AE1150&gt;$AE1149,VLOOKUP($AC1150+AL$1,STOCK!$F$10:$AB$209,16,0),IF($AE1150=$AE1149,(IF(AY1149&gt;=1,AY1149-COUNTIFS($AE1149:$AE1149,$AC1150,AL1149:AL1149,$AI$1),0)),0)),0)</f>
        <v>0</v>
      </c>
      <c r="AZ1150" s="1">
        <f>IFERROR(IF($AE1150&gt;$AE1149,VLOOKUP($AC1150+AM$1,STOCK!$F$10:$AB$209,16,0),IF($AE1150=$AE1149,(IF(AZ1149&gt;=1,AZ1149-COUNTIFS($AE1149:$AE1149,$AC1150,AM1149:AM1149,$AI$1),0)),0)),0)</f>
        <v>0</v>
      </c>
      <c r="BA1150" s="1">
        <f>IFERROR(IF($AE1150&gt;$AE1149,VLOOKUP($AC1150+AN$1,STOCK!$F$10:$AB$209,16,0),IF($AE1150=$AE1149,(IF(BA1149&gt;=1,BA1149-COUNTIFS($AE1149:$AE1149,$AC1150,AN1149:AN1149,$AI$1),0)),0)),0)</f>
        <v>0</v>
      </c>
      <c r="BB1150" s="1">
        <f>IFERROR(IF($AE1150&gt;$AE1149,VLOOKUP($AC1150+AO$1,STOCK!$F$10:$AB$209,16,0),IF($AE1150=$AE1149,(IF(BB1149&gt;=1,BB1149-COUNTIFS($AE1149:$AE1149,$AC1150,AO1149:AO1149,$AI$1),0)),0)),0)</f>
        <v>0</v>
      </c>
      <c r="BC1150" s="1">
        <f>IFERROR(IF($AE1150&gt;$AE1149,VLOOKUP($AC1150+AP$1,STOCK!$F$10:$AB$209,16,0),IF($AE1150=$AE1149,(IF(BC1149&gt;=1,BC1149-COUNTIFS($AE1149:$AE1149,$AC1150,AP1149:AP1149,$AI$1),0)),0)),0)</f>
        <v>0</v>
      </c>
      <c r="BD1150" s="1">
        <f>IFERROR(IF($AE1150&gt;$AE1149,VLOOKUP($AC1150+AQ$1,STOCK!$F$10:$AB$209,16,0),IF($AE1150=$AE1149,(IF(BD1149&gt;=1,BD1149-COUNTIFS($AE1149:$AE1149,$AC1150,AQ1149:AQ1149,$AI$1),0)),0)),0)</f>
        <v>0</v>
      </c>
      <c r="BE1150" s="1">
        <f>IFERROR(IF($AE1150&gt;$AE1149,VLOOKUP($AC1150+AR$1,STOCK!$F$10:$AB$209,16,0),IF($AE1150=$AE1149,(IF(BE1149&gt;=1,BE1149-COUNTIFS($AE1149:$AE1149,$AC1150,AR1149:AR1149,$AI$1),0)),0)),0)</f>
        <v>0</v>
      </c>
      <c r="BF1150" s="1">
        <f>IFERROR(IF($AE1150&gt;$AE1149,VLOOKUP($AC1150+AS$1,STOCK!$F$10:$AB$209,16,0),IF($AE1150=$AE1149,(IF(BF1149&gt;=1,BF1149-COUNTIFS($AE1149:$AE1149,$AC1150,AS1149:AS1149,$AI$1),0)),0)),0)</f>
        <v>0</v>
      </c>
      <c r="BG1150" s="1">
        <f>IFERROR(IF($AE1150&gt;$AE1149,VLOOKUP($AC1150+AT$1,STOCK!$F$10:$AB$209,16,0),IF($AE1150=$AE1149,(IF(BG1149&gt;=1,BG1149-COUNTIFS($AE1149:$AE1149,$AC1150,AT1149:AT1149,$AI$1),0)),0)),0)</f>
        <v>0</v>
      </c>
      <c r="BH1150" s="1">
        <f>IFERROR(IF($AE1150&gt;$AE1149,VLOOKUP($AC1150+AU$1,STOCK!$F$10:$AB$209,16,0),IF($AE1150=$AE1149,(IF(BH1149&gt;=1,BH1149-COUNTIFS($AE1149:$AE1149,$AC1150,AU1149:AU1149,$AI$1),0)),0)),0)</f>
        <v>0</v>
      </c>
      <c r="BI1150" s="1">
        <f>IFERROR(IF($AE1150&gt;$AE1149,VLOOKUP($AC1150+AV$1,STOCK!$F$10:$AB$209,16,0),IF($AE1150=$AE1149,(IF(BI1149&gt;=1,BI1149-COUNTIFS($AE1149:$AE1149,$AC1150,AV1149:AV1149,$AI$1),0)),0)),0)</f>
        <v>0</v>
      </c>
      <c r="BJ1150" s="1">
        <f>IFERROR(IF($AE1150&gt;$AE1149,VLOOKUP($AC1150+AW$1,STOCK!$F$10:$AB$209,16,0),IF($AE1150=$AE1149,(IF(BJ1149&gt;=1,BJ1149-COUNTIFS($AE1149:$AE1149,$AC1150,AW1149:AW1149,$AI$1),0)),0)),0)</f>
        <v>0</v>
      </c>
      <c r="BK1150" s="1">
        <f>IFERROR(IF($AE1150&gt;$AE1149,VLOOKUP($AC1150+AX$1,STOCK!$F$10:$AB$209,16,0),IF($AE1150=$AE1149,(IF(BK1149&gt;=1,BK1149-COUNTIFS($AE1149:$AE1149,$AC1150,AX1149:AX1149,$AI$1),0)),0)),0)</f>
        <v>0</v>
      </c>
      <c r="BL1150" s="1">
        <f>IFERROR(IF($AE1150&gt;$AE1149,VLOOKUP($AC1150+AL$1,STOCK!$F$10:$AB$209,17,0),IF($AE1150=$AE1149,(IF(BL1149&gt;=1,BL1149-COUNTIFS($AE1149:$AE1149,$AC1150,AL1149:AL1149,$AI$2),0)),0)),0)</f>
        <v>0</v>
      </c>
      <c r="BM1150" s="1">
        <f>IFERROR(IF($AE1150&gt;$AE1149,VLOOKUP($AC1150+AM$1,STOCK!$F$10:$AB$209,17,0),IF($AE1150=$AE1149,(IF(BM1149&gt;=1,BM1149-COUNTIFS($AE1149:$AE1149,$AC1150,AM1149:AM1149,$AI$2),0)),0)),0)</f>
        <v>0</v>
      </c>
      <c r="BN1150" s="1">
        <f>IFERROR(IF($AE1150&gt;$AE1149,VLOOKUP($AC1150+AN$1,STOCK!$F$10:$AB$209,17,0),IF($AE1150=$AE1149,(IF(BN1149&gt;=1,BN1149-COUNTIFS($AE1149:$AE1149,$AC1150,AN1149:AN1149,$AI$2),0)),0)),0)</f>
        <v>0</v>
      </c>
      <c r="BO1150" s="1">
        <f>IFERROR(IF($AE1150&gt;$AE1149,VLOOKUP($AC1150+AO$1,STOCK!$F$10:$AB$209,17,0),IF($AE1150=$AE1149,(IF(BO1149&gt;=1,BO1149-COUNTIFS($AE1149:$AE1149,$AC1150,AO1149:AO1149,$AI$2),0)),0)),0)</f>
        <v>0</v>
      </c>
      <c r="BP1150" s="1">
        <f>IFERROR(IF($AE1150&gt;$AE1149,VLOOKUP($AC1150+AP$1,STOCK!$F$10:$AB$209,17,0),IF($AE1150=$AE1149,(IF(BP1149&gt;=1,BP1149-COUNTIFS($AE1149:$AE1149,$AC1150,AP1149:AP1149,$AI$2),0)),0)),0)</f>
        <v>0</v>
      </c>
      <c r="BQ1150" s="1">
        <f>IFERROR(IF($AE1150&gt;$AE1149,VLOOKUP($AC1150+AQ$1,STOCK!$F$10:$AB$209,17,0),IF($AE1150=$AE1149,(IF(BQ1149&gt;=1,BQ1149-COUNTIFS($AE1149:$AE1149,$AC1150,AQ1149:AQ1149,$AI$2),0)),0)),0)</f>
        <v>0</v>
      </c>
      <c r="BR1150" s="1">
        <f>IFERROR(IF($AE1150&gt;$AE1149,VLOOKUP($AC1150+AR$1,STOCK!$F$10:$AB$209,17,0),IF($AE1150=$AE1149,(IF(BR1149&gt;=1,BR1149-COUNTIFS($AE1149:$AE1149,$AC1150,AR1149:AR1149,$AI$2),0)),0)),0)</f>
        <v>0</v>
      </c>
      <c r="BS1150" s="1">
        <f>IFERROR(IF($AE1150&gt;$AE1149,VLOOKUP($AC1150+AS$1,STOCK!$F$10:$AB$209,17,0),IF($AE1150=$AE1149,(IF(BS1149&gt;=1,BS1149-COUNTIFS($AE1149:$AE1149,$AC1150,AS1149:AS1149,$AI$2),0)),0)),0)</f>
        <v>0</v>
      </c>
      <c r="BT1150" s="1">
        <f>IFERROR(IF($AE1150&gt;$AE1149,VLOOKUP($AC1150+AT$1,STOCK!$F$10:$AB$209,17,0),IF($AE1150=$AE1149,(IF(BT1149&gt;=1,BT1149-COUNTIFS($AE1149:$AE1149,$AC1150,AT1149:AT1149,$AI$2),0)),0)),0)</f>
        <v>0</v>
      </c>
      <c r="BU1150" s="1">
        <f>IFERROR(IF($AE1150&gt;$AE1149,VLOOKUP($AC1150+AU$1,STOCK!$F$10:$AB$209,17,0),IF($AE1150=$AE1149,(IF(BU1149&gt;=1,BU1149-COUNTIFS($AE1149:$AE1149,$AC1150,AU1149:AU1149,$AI$2),0)),0)),0)</f>
        <v>0</v>
      </c>
      <c r="BV1150" s="1">
        <f>IFERROR(IF($AE1150&gt;$AE1149,VLOOKUP($AC1150+AV$1,STOCK!$F$10:$AB$209,17,0),IF($AE1150=$AE1149,(IF(BV1149&gt;=1,BV1149-COUNTIFS($AE1149:$AE1149,$AC1150,AV1149:AV1149,$AI$2),0)),0)),0)</f>
        <v>0</v>
      </c>
      <c r="BW1150" s="1">
        <f>IFERROR(IF($AE1150&gt;$AE1149,VLOOKUP($AC1150+AW$1,STOCK!$F$10:$AB$209,17,0),IF($AE1150=$AE1149,(IF(BW1149&gt;=1,BW1149-COUNTIFS($AE1149:$AE1149,$AC1150,AW1149:AW1149,$AI$2),0)),0)),0)</f>
        <v>0</v>
      </c>
      <c r="BX1150" s="1">
        <f>IFERROR(IF($AE1150&gt;$AE1149,VLOOKUP($AC1150+AX$1,STOCK!$F$10:$AB$209,17,0),IF($AE1150=$AE1149,(IF(BX1149&gt;=1,BX1149-COUNTIFS($AE1149:$AE1149,$AC1150,AX1149:AX1149,$AI$2),0)),0)),0)</f>
        <v>0</v>
      </c>
    </row>
    <row r="1151" spans="29:76" x14ac:dyDescent="0.25">
      <c r="AC1151" s="1">
        <f t="shared" si="275"/>
        <v>0</v>
      </c>
      <c r="AD1151" s="1">
        <f>IFERROR(IF(LEN(AK1151)&gt;=1,VLOOKUP(HLOOKUP(AK1151,PROFILE!$K$5:$V$8,4,0),PROFILE!$F$1:$G$3,2,0),0),0)</f>
        <v>0</v>
      </c>
      <c r="AE1151" s="1">
        <f t="shared" si="276"/>
        <v>0</v>
      </c>
      <c r="AF1151" s="1">
        <v>1138</v>
      </c>
      <c r="AI1151" s="1" t="str">
        <f>IFERROR(IF($AH1151&gt;=1,VLOOKUP($AG1151,STUDENT!$O$8:$Z$1507,3,0),""),"")</f>
        <v/>
      </c>
      <c r="AJ1151" s="1" t="str">
        <f>IFERROR(IF($AH1151&gt;=1,VLOOKUP($AG1151,STUDENT!$O$8:$Z$1507,4,0),""),"")</f>
        <v/>
      </c>
      <c r="AK1151" s="1" t="str">
        <f>IFERROR(IF($AH1151&gt;=1,VLOOKUP($AG1151,STUDENT!$O$8:$Z$1507,6,0),""),"")</f>
        <v/>
      </c>
      <c r="AL1151" s="1" t="str">
        <f t="shared" si="277"/>
        <v/>
      </c>
      <c r="AM1151" s="1" t="str">
        <f t="shared" si="278"/>
        <v/>
      </c>
      <c r="AN1151" s="1" t="str">
        <f t="shared" si="279"/>
        <v/>
      </c>
      <c r="AO1151" s="1" t="str">
        <f t="shared" si="280"/>
        <v/>
      </c>
      <c r="AP1151" s="1" t="str">
        <f t="shared" si="281"/>
        <v/>
      </c>
      <c r="AQ1151" s="1" t="str">
        <f t="shared" si="282"/>
        <v/>
      </c>
      <c r="AR1151" s="1" t="str">
        <f t="shared" si="283"/>
        <v/>
      </c>
      <c r="AS1151" s="1" t="str">
        <f t="shared" si="284"/>
        <v/>
      </c>
      <c r="AT1151" s="1" t="str">
        <f t="shared" si="285"/>
        <v/>
      </c>
      <c r="AU1151" s="1" t="str">
        <f t="shared" si="286"/>
        <v/>
      </c>
      <c r="AV1151" s="1" t="str">
        <f t="shared" si="287"/>
        <v/>
      </c>
      <c r="AW1151" s="1" t="str">
        <f t="shared" si="288"/>
        <v/>
      </c>
      <c r="AX1151" s="1" t="str">
        <f t="shared" si="289"/>
        <v/>
      </c>
      <c r="AY1151" s="1">
        <f>IFERROR(IF($AE1151&gt;$AE1150,VLOOKUP($AC1151+AL$1,STOCK!$F$10:$AB$209,16,0),IF($AE1151=$AE1150,(IF(AY1150&gt;=1,AY1150-COUNTIFS($AE1150:$AE1150,$AC1151,AL1150:AL1150,$AI$1),0)),0)),0)</f>
        <v>0</v>
      </c>
      <c r="AZ1151" s="1">
        <f>IFERROR(IF($AE1151&gt;$AE1150,VLOOKUP($AC1151+AM$1,STOCK!$F$10:$AB$209,16,0),IF($AE1151=$AE1150,(IF(AZ1150&gt;=1,AZ1150-COUNTIFS($AE1150:$AE1150,$AC1151,AM1150:AM1150,$AI$1),0)),0)),0)</f>
        <v>0</v>
      </c>
      <c r="BA1151" s="1">
        <f>IFERROR(IF($AE1151&gt;$AE1150,VLOOKUP($AC1151+AN$1,STOCK!$F$10:$AB$209,16,0),IF($AE1151=$AE1150,(IF(BA1150&gt;=1,BA1150-COUNTIFS($AE1150:$AE1150,$AC1151,AN1150:AN1150,$AI$1),0)),0)),0)</f>
        <v>0</v>
      </c>
      <c r="BB1151" s="1">
        <f>IFERROR(IF($AE1151&gt;$AE1150,VLOOKUP($AC1151+AO$1,STOCK!$F$10:$AB$209,16,0),IF($AE1151=$AE1150,(IF(BB1150&gt;=1,BB1150-COUNTIFS($AE1150:$AE1150,$AC1151,AO1150:AO1150,$AI$1),0)),0)),0)</f>
        <v>0</v>
      </c>
      <c r="BC1151" s="1">
        <f>IFERROR(IF($AE1151&gt;$AE1150,VLOOKUP($AC1151+AP$1,STOCK!$F$10:$AB$209,16,0),IF($AE1151=$AE1150,(IF(BC1150&gt;=1,BC1150-COUNTIFS($AE1150:$AE1150,$AC1151,AP1150:AP1150,$AI$1),0)),0)),0)</f>
        <v>0</v>
      </c>
      <c r="BD1151" s="1">
        <f>IFERROR(IF($AE1151&gt;$AE1150,VLOOKUP($AC1151+AQ$1,STOCK!$F$10:$AB$209,16,0),IF($AE1151=$AE1150,(IF(BD1150&gt;=1,BD1150-COUNTIFS($AE1150:$AE1150,$AC1151,AQ1150:AQ1150,$AI$1),0)),0)),0)</f>
        <v>0</v>
      </c>
      <c r="BE1151" s="1">
        <f>IFERROR(IF($AE1151&gt;$AE1150,VLOOKUP($AC1151+AR$1,STOCK!$F$10:$AB$209,16,0),IF($AE1151=$AE1150,(IF(BE1150&gt;=1,BE1150-COUNTIFS($AE1150:$AE1150,$AC1151,AR1150:AR1150,$AI$1),0)),0)),0)</f>
        <v>0</v>
      </c>
      <c r="BF1151" s="1">
        <f>IFERROR(IF($AE1151&gt;$AE1150,VLOOKUP($AC1151+AS$1,STOCK!$F$10:$AB$209,16,0),IF($AE1151=$AE1150,(IF(BF1150&gt;=1,BF1150-COUNTIFS($AE1150:$AE1150,$AC1151,AS1150:AS1150,$AI$1),0)),0)),0)</f>
        <v>0</v>
      </c>
      <c r="BG1151" s="1">
        <f>IFERROR(IF($AE1151&gt;$AE1150,VLOOKUP($AC1151+AT$1,STOCK!$F$10:$AB$209,16,0),IF($AE1151=$AE1150,(IF(BG1150&gt;=1,BG1150-COUNTIFS($AE1150:$AE1150,$AC1151,AT1150:AT1150,$AI$1),0)),0)),0)</f>
        <v>0</v>
      </c>
      <c r="BH1151" s="1">
        <f>IFERROR(IF($AE1151&gt;$AE1150,VLOOKUP($AC1151+AU$1,STOCK!$F$10:$AB$209,16,0),IF($AE1151=$AE1150,(IF(BH1150&gt;=1,BH1150-COUNTIFS($AE1150:$AE1150,$AC1151,AU1150:AU1150,$AI$1),0)),0)),0)</f>
        <v>0</v>
      </c>
      <c r="BI1151" s="1">
        <f>IFERROR(IF($AE1151&gt;$AE1150,VLOOKUP($AC1151+AV$1,STOCK!$F$10:$AB$209,16,0),IF($AE1151=$AE1150,(IF(BI1150&gt;=1,BI1150-COUNTIFS($AE1150:$AE1150,$AC1151,AV1150:AV1150,$AI$1),0)),0)),0)</f>
        <v>0</v>
      </c>
      <c r="BJ1151" s="1">
        <f>IFERROR(IF($AE1151&gt;$AE1150,VLOOKUP($AC1151+AW$1,STOCK!$F$10:$AB$209,16,0),IF($AE1151=$AE1150,(IF(BJ1150&gt;=1,BJ1150-COUNTIFS($AE1150:$AE1150,$AC1151,AW1150:AW1150,$AI$1),0)),0)),0)</f>
        <v>0</v>
      </c>
      <c r="BK1151" s="1">
        <f>IFERROR(IF($AE1151&gt;$AE1150,VLOOKUP($AC1151+AX$1,STOCK!$F$10:$AB$209,16,0),IF($AE1151=$AE1150,(IF(BK1150&gt;=1,BK1150-COUNTIFS($AE1150:$AE1150,$AC1151,AX1150:AX1150,$AI$1),0)),0)),0)</f>
        <v>0</v>
      </c>
      <c r="BL1151" s="1">
        <f>IFERROR(IF($AE1151&gt;$AE1150,VLOOKUP($AC1151+AL$1,STOCK!$F$10:$AB$209,17,0),IF($AE1151=$AE1150,(IF(BL1150&gt;=1,BL1150-COUNTIFS($AE1150:$AE1150,$AC1151,AL1150:AL1150,$AI$2),0)),0)),0)</f>
        <v>0</v>
      </c>
      <c r="BM1151" s="1">
        <f>IFERROR(IF($AE1151&gt;$AE1150,VLOOKUP($AC1151+AM$1,STOCK!$F$10:$AB$209,17,0),IF($AE1151=$AE1150,(IF(BM1150&gt;=1,BM1150-COUNTIFS($AE1150:$AE1150,$AC1151,AM1150:AM1150,$AI$2),0)),0)),0)</f>
        <v>0</v>
      </c>
      <c r="BN1151" s="1">
        <f>IFERROR(IF($AE1151&gt;$AE1150,VLOOKUP($AC1151+AN$1,STOCK!$F$10:$AB$209,17,0),IF($AE1151=$AE1150,(IF(BN1150&gt;=1,BN1150-COUNTIFS($AE1150:$AE1150,$AC1151,AN1150:AN1150,$AI$2),0)),0)),0)</f>
        <v>0</v>
      </c>
      <c r="BO1151" s="1">
        <f>IFERROR(IF($AE1151&gt;$AE1150,VLOOKUP($AC1151+AO$1,STOCK!$F$10:$AB$209,17,0),IF($AE1151=$AE1150,(IF(BO1150&gt;=1,BO1150-COUNTIFS($AE1150:$AE1150,$AC1151,AO1150:AO1150,$AI$2),0)),0)),0)</f>
        <v>0</v>
      </c>
      <c r="BP1151" s="1">
        <f>IFERROR(IF($AE1151&gt;$AE1150,VLOOKUP($AC1151+AP$1,STOCK!$F$10:$AB$209,17,0),IF($AE1151=$AE1150,(IF(BP1150&gt;=1,BP1150-COUNTIFS($AE1150:$AE1150,$AC1151,AP1150:AP1150,$AI$2),0)),0)),0)</f>
        <v>0</v>
      </c>
      <c r="BQ1151" s="1">
        <f>IFERROR(IF($AE1151&gt;$AE1150,VLOOKUP($AC1151+AQ$1,STOCK!$F$10:$AB$209,17,0),IF($AE1151=$AE1150,(IF(BQ1150&gt;=1,BQ1150-COUNTIFS($AE1150:$AE1150,$AC1151,AQ1150:AQ1150,$AI$2),0)),0)),0)</f>
        <v>0</v>
      </c>
      <c r="BR1151" s="1">
        <f>IFERROR(IF($AE1151&gt;$AE1150,VLOOKUP($AC1151+AR$1,STOCK!$F$10:$AB$209,17,0),IF($AE1151=$AE1150,(IF(BR1150&gt;=1,BR1150-COUNTIFS($AE1150:$AE1150,$AC1151,AR1150:AR1150,$AI$2),0)),0)),0)</f>
        <v>0</v>
      </c>
      <c r="BS1151" s="1">
        <f>IFERROR(IF($AE1151&gt;$AE1150,VLOOKUP($AC1151+AS$1,STOCK!$F$10:$AB$209,17,0),IF($AE1151=$AE1150,(IF(BS1150&gt;=1,BS1150-COUNTIFS($AE1150:$AE1150,$AC1151,AS1150:AS1150,$AI$2),0)),0)),0)</f>
        <v>0</v>
      </c>
      <c r="BT1151" s="1">
        <f>IFERROR(IF($AE1151&gt;$AE1150,VLOOKUP($AC1151+AT$1,STOCK!$F$10:$AB$209,17,0),IF($AE1151=$AE1150,(IF(BT1150&gt;=1,BT1150-COUNTIFS($AE1150:$AE1150,$AC1151,AT1150:AT1150,$AI$2),0)),0)),0)</f>
        <v>0</v>
      </c>
      <c r="BU1151" s="1">
        <f>IFERROR(IF($AE1151&gt;$AE1150,VLOOKUP($AC1151+AU$1,STOCK!$F$10:$AB$209,17,0),IF($AE1151=$AE1150,(IF(BU1150&gt;=1,BU1150-COUNTIFS($AE1150:$AE1150,$AC1151,AU1150:AU1150,$AI$2),0)),0)),0)</f>
        <v>0</v>
      </c>
      <c r="BV1151" s="1">
        <f>IFERROR(IF($AE1151&gt;$AE1150,VLOOKUP($AC1151+AV$1,STOCK!$F$10:$AB$209,17,0),IF($AE1151=$AE1150,(IF(BV1150&gt;=1,BV1150-COUNTIFS($AE1150:$AE1150,$AC1151,AV1150:AV1150,$AI$2),0)),0)),0)</f>
        <v>0</v>
      </c>
      <c r="BW1151" s="1">
        <f>IFERROR(IF($AE1151&gt;$AE1150,VLOOKUP($AC1151+AW$1,STOCK!$F$10:$AB$209,17,0),IF($AE1151=$AE1150,(IF(BW1150&gt;=1,BW1150-COUNTIFS($AE1150:$AE1150,$AC1151,AW1150:AW1150,$AI$2),0)),0)),0)</f>
        <v>0</v>
      </c>
      <c r="BX1151" s="1">
        <f>IFERROR(IF($AE1151&gt;$AE1150,VLOOKUP($AC1151+AX$1,STOCK!$F$10:$AB$209,17,0),IF($AE1151=$AE1150,(IF(BX1150&gt;=1,BX1150-COUNTIFS($AE1150:$AE1150,$AC1151,AX1150:AX1150,$AI$2),0)),0)),0)</f>
        <v>0</v>
      </c>
    </row>
    <row r="1152" spans="29:76" x14ac:dyDescent="0.25">
      <c r="AC1152" s="1">
        <f t="shared" si="275"/>
        <v>0</v>
      </c>
      <c r="AD1152" s="1">
        <f>IFERROR(IF(LEN(AK1152)&gt;=1,VLOOKUP(HLOOKUP(AK1152,PROFILE!$K$5:$V$8,4,0),PROFILE!$F$1:$G$3,2,0),0),0)</f>
        <v>0</v>
      </c>
      <c r="AE1152" s="1">
        <f t="shared" si="276"/>
        <v>0</v>
      </c>
      <c r="AF1152" s="1">
        <v>1139</v>
      </c>
      <c r="AI1152" s="1" t="str">
        <f>IFERROR(IF($AH1152&gt;=1,VLOOKUP($AG1152,STUDENT!$O$8:$Z$1507,3,0),""),"")</f>
        <v/>
      </c>
      <c r="AJ1152" s="1" t="str">
        <f>IFERROR(IF($AH1152&gt;=1,VLOOKUP($AG1152,STUDENT!$O$8:$Z$1507,4,0),""),"")</f>
        <v/>
      </c>
      <c r="AK1152" s="1" t="str">
        <f>IFERROR(IF($AH1152&gt;=1,VLOOKUP($AG1152,STUDENT!$O$8:$Z$1507,6,0),""),"")</f>
        <v/>
      </c>
      <c r="AL1152" s="1" t="str">
        <f t="shared" si="277"/>
        <v/>
      </c>
      <c r="AM1152" s="1" t="str">
        <f t="shared" si="278"/>
        <v/>
      </c>
      <c r="AN1152" s="1" t="str">
        <f t="shared" si="279"/>
        <v/>
      </c>
      <c r="AO1152" s="1" t="str">
        <f t="shared" si="280"/>
        <v/>
      </c>
      <c r="AP1152" s="1" t="str">
        <f t="shared" si="281"/>
        <v/>
      </c>
      <c r="AQ1152" s="1" t="str">
        <f t="shared" si="282"/>
        <v/>
      </c>
      <c r="AR1152" s="1" t="str">
        <f t="shared" si="283"/>
        <v/>
      </c>
      <c r="AS1152" s="1" t="str">
        <f t="shared" si="284"/>
        <v/>
      </c>
      <c r="AT1152" s="1" t="str">
        <f t="shared" si="285"/>
        <v/>
      </c>
      <c r="AU1152" s="1" t="str">
        <f t="shared" si="286"/>
        <v/>
      </c>
      <c r="AV1152" s="1" t="str">
        <f t="shared" si="287"/>
        <v/>
      </c>
      <c r="AW1152" s="1" t="str">
        <f t="shared" si="288"/>
        <v/>
      </c>
      <c r="AX1152" s="1" t="str">
        <f t="shared" si="289"/>
        <v/>
      </c>
      <c r="AY1152" s="1">
        <f>IFERROR(IF($AE1152&gt;$AE1151,VLOOKUP($AC1152+AL$1,STOCK!$F$10:$AB$209,16,0),IF($AE1152=$AE1151,(IF(AY1151&gt;=1,AY1151-COUNTIFS($AE1151:$AE1151,$AC1152,AL1151:AL1151,$AI$1),0)),0)),0)</f>
        <v>0</v>
      </c>
      <c r="AZ1152" s="1">
        <f>IFERROR(IF($AE1152&gt;$AE1151,VLOOKUP($AC1152+AM$1,STOCK!$F$10:$AB$209,16,0),IF($AE1152=$AE1151,(IF(AZ1151&gt;=1,AZ1151-COUNTIFS($AE1151:$AE1151,$AC1152,AM1151:AM1151,$AI$1),0)),0)),0)</f>
        <v>0</v>
      </c>
      <c r="BA1152" s="1">
        <f>IFERROR(IF($AE1152&gt;$AE1151,VLOOKUP($AC1152+AN$1,STOCK!$F$10:$AB$209,16,0),IF($AE1152=$AE1151,(IF(BA1151&gt;=1,BA1151-COUNTIFS($AE1151:$AE1151,$AC1152,AN1151:AN1151,$AI$1),0)),0)),0)</f>
        <v>0</v>
      </c>
      <c r="BB1152" s="1">
        <f>IFERROR(IF($AE1152&gt;$AE1151,VLOOKUP($AC1152+AO$1,STOCK!$F$10:$AB$209,16,0),IF($AE1152=$AE1151,(IF(BB1151&gt;=1,BB1151-COUNTIFS($AE1151:$AE1151,$AC1152,AO1151:AO1151,$AI$1),0)),0)),0)</f>
        <v>0</v>
      </c>
      <c r="BC1152" s="1">
        <f>IFERROR(IF($AE1152&gt;$AE1151,VLOOKUP($AC1152+AP$1,STOCK!$F$10:$AB$209,16,0),IF($AE1152=$AE1151,(IF(BC1151&gt;=1,BC1151-COUNTIFS($AE1151:$AE1151,$AC1152,AP1151:AP1151,$AI$1),0)),0)),0)</f>
        <v>0</v>
      </c>
      <c r="BD1152" s="1">
        <f>IFERROR(IF($AE1152&gt;$AE1151,VLOOKUP($AC1152+AQ$1,STOCK!$F$10:$AB$209,16,0),IF($AE1152=$AE1151,(IF(BD1151&gt;=1,BD1151-COUNTIFS($AE1151:$AE1151,$AC1152,AQ1151:AQ1151,$AI$1),0)),0)),0)</f>
        <v>0</v>
      </c>
      <c r="BE1152" s="1">
        <f>IFERROR(IF($AE1152&gt;$AE1151,VLOOKUP($AC1152+AR$1,STOCK!$F$10:$AB$209,16,0),IF($AE1152=$AE1151,(IF(BE1151&gt;=1,BE1151-COUNTIFS($AE1151:$AE1151,$AC1152,AR1151:AR1151,$AI$1),0)),0)),0)</f>
        <v>0</v>
      </c>
      <c r="BF1152" s="1">
        <f>IFERROR(IF($AE1152&gt;$AE1151,VLOOKUP($AC1152+AS$1,STOCK!$F$10:$AB$209,16,0),IF($AE1152=$AE1151,(IF(BF1151&gt;=1,BF1151-COUNTIFS($AE1151:$AE1151,$AC1152,AS1151:AS1151,$AI$1),0)),0)),0)</f>
        <v>0</v>
      </c>
      <c r="BG1152" s="1">
        <f>IFERROR(IF($AE1152&gt;$AE1151,VLOOKUP($AC1152+AT$1,STOCK!$F$10:$AB$209,16,0),IF($AE1152=$AE1151,(IF(BG1151&gt;=1,BG1151-COUNTIFS($AE1151:$AE1151,$AC1152,AT1151:AT1151,$AI$1),0)),0)),0)</f>
        <v>0</v>
      </c>
      <c r="BH1152" s="1">
        <f>IFERROR(IF($AE1152&gt;$AE1151,VLOOKUP($AC1152+AU$1,STOCK!$F$10:$AB$209,16,0),IF($AE1152=$AE1151,(IF(BH1151&gt;=1,BH1151-COUNTIFS($AE1151:$AE1151,$AC1152,AU1151:AU1151,$AI$1),0)),0)),0)</f>
        <v>0</v>
      </c>
      <c r="BI1152" s="1">
        <f>IFERROR(IF($AE1152&gt;$AE1151,VLOOKUP($AC1152+AV$1,STOCK!$F$10:$AB$209,16,0),IF($AE1152=$AE1151,(IF(BI1151&gt;=1,BI1151-COUNTIFS($AE1151:$AE1151,$AC1152,AV1151:AV1151,$AI$1),0)),0)),0)</f>
        <v>0</v>
      </c>
      <c r="BJ1152" s="1">
        <f>IFERROR(IF($AE1152&gt;$AE1151,VLOOKUP($AC1152+AW$1,STOCK!$F$10:$AB$209,16,0),IF($AE1152=$AE1151,(IF(BJ1151&gt;=1,BJ1151-COUNTIFS($AE1151:$AE1151,$AC1152,AW1151:AW1151,$AI$1),0)),0)),0)</f>
        <v>0</v>
      </c>
      <c r="BK1152" s="1">
        <f>IFERROR(IF($AE1152&gt;$AE1151,VLOOKUP($AC1152+AX$1,STOCK!$F$10:$AB$209,16,0),IF($AE1152=$AE1151,(IF(BK1151&gt;=1,BK1151-COUNTIFS($AE1151:$AE1151,$AC1152,AX1151:AX1151,$AI$1),0)),0)),0)</f>
        <v>0</v>
      </c>
      <c r="BL1152" s="1">
        <f>IFERROR(IF($AE1152&gt;$AE1151,VLOOKUP($AC1152+AL$1,STOCK!$F$10:$AB$209,17,0),IF($AE1152=$AE1151,(IF(BL1151&gt;=1,BL1151-COUNTIFS($AE1151:$AE1151,$AC1152,AL1151:AL1151,$AI$2),0)),0)),0)</f>
        <v>0</v>
      </c>
      <c r="BM1152" s="1">
        <f>IFERROR(IF($AE1152&gt;$AE1151,VLOOKUP($AC1152+AM$1,STOCK!$F$10:$AB$209,17,0),IF($AE1152=$AE1151,(IF(BM1151&gt;=1,BM1151-COUNTIFS($AE1151:$AE1151,$AC1152,AM1151:AM1151,$AI$2),0)),0)),0)</f>
        <v>0</v>
      </c>
      <c r="BN1152" s="1">
        <f>IFERROR(IF($AE1152&gt;$AE1151,VLOOKUP($AC1152+AN$1,STOCK!$F$10:$AB$209,17,0),IF($AE1152=$AE1151,(IF(BN1151&gt;=1,BN1151-COUNTIFS($AE1151:$AE1151,$AC1152,AN1151:AN1151,$AI$2),0)),0)),0)</f>
        <v>0</v>
      </c>
      <c r="BO1152" s="1">
        <f>IFERROR(IF($AE1152&gt;$AE1151,VLOOKUP($AC1152+AO$1,STOCK!$F$10:$AB$209,17,0),IF($AE1152=$AE1151,(IF(BO1151&gt;=1,BO1151-COUNTIFS($AE1151:$AE1151,$AC1152,AO1151:AO1151,$AI$2),0)),0)),0)</f>
        <v>0</v>
      </c>
      <c r="BP1152" s="1">
        <f>IFERROR(IF($AE1152&gt;$AE1151,VLOOKUP($AC1152+AP$1,STOCK!$F$10:$AB$209,17,0),IF($AE1152=$AE1151,(IF(BP1151&gt;=1,BP1151-COUNTIFS($AE1151:$AE1151,$AC1152,AP1151:AP1151,$AI$2),0)),0)),0)</f>
        <v>0</v>
      </c>
      <c r="BQ1152" s="1">
        <f>IFERROR(IF($AE1152&gt;$AE1151,VLOOKUP($AC1152+AQ$1,STOCK!$F$10:$AB$209,17,0),IF($AE1152=$AE1151,(IF(BQ1151&gt;=1,BQ1151-COUNTIFS($AE1151:$AE1151,$AC1152,AQ1151:AQ1151,$AI$2),0)),0)),0)</f>
        <v>0</v>
      </c>
      <c r="BR1152" s="1">
        <f>IFERROR(IF($AE1152&gt;$AE1151,VLOOKUP($AC1152+AR$1,STOCK!$F$10:$AB$209,17,0),IF($AE1152=$AE1151,(IF(BR1151&gt;=1,BR1151-COUNTIFS($AE1151:$AE1151,$AC1152,AR1151:AR1151,$AI$2),0)),0)),0)</f>
        <v>0</v>
      </c>
      <c r="BS1152" s="1">
        <f>IFERROR(IF($AE1152&gt;$AE1151,VLOOKUP($AC1152+AS$1,STOCK!$F$10:$AB$209,17,0),IF($AE1152=$AE1151,(IF(BS1151&gt;=1,BS1151-COUNTIFS($AE1151:$AE1151,$AC1152,AS1151:AS1151,$AI$2),0)),0)),0)</f>
        <v>0</v>
      </c>
      <c r="BT1152" s="1">
        <f>IFERROR(IF($AE1152&gt;$AE1151,VLOOKUP($AC1152+AT$1,STOCK!$F$10:$AB$209,17,0),IF($AE1152=$AE1151,(IF(BT1151&gt;=1,BT1151-COUNTIFS($AE1151:$AE1151,$AC1152,AT1151:AT1151,$AI$2),0)),0)),0)</f>
        <v>0</v>
      </c>
      <c r="BU1152" s="1">
        <f>IFERROR(IF($AE1152&gt;$AE1151,VLOOKUP($AC1152+AU$1,STOCK!$F$10:$AB$209,17,0),IF($AE1152=$AE1151,(IF(BU1151&gt;=1,BU1151-COUNTIFS($AE1151:$AE1151,$AC1152,AU1151:AU1151,$AI$2),0)),0)),0)</f>
        <v>0</v>
      </c>
      <c r="BV1152" s="1">
        <f>IFERROR(IF($AE1152&gt;$AE1151,VLOOKUP($AC1152+AV$1,STOCK!$F$10:$AB$209,17,0),IF($AE1152=$AE1151,(IF(BV1151&gt;=1,BV1151-COUNTIFS($AE1151:$AE1151,$AC1152,AV1151:AV1151,$AI$2),0)),0)),0)</f>
        <v>0</v>
      </c>
      <c r="BW1152" s="1">
        <f>IFERROR(IF($AE1152&gt;$AE1151,VLOOKUP($AC1152+AW$1,STOCK!$F$10:$AB$209,17,0),IF($AE1152=$AE1151,(IF(BW1151&gt;=1,BW1151-COUNTIFS($AE1151:$AE1151,$AC1152,AW1151:AW1151,$AI$2),0)),0)),0)</f>
        <v>0</v>
      </c>
      <c r="BX1152" s="1">
        <f>IFERROR(IF($AE1152&gt;$AE1151,VLOOKUP($AC1152+AX$1,STOCK!$F$10:$AB$209,17,0),IF($AE1152=$AE1151,(IF(BX1151&gt;=1,BX1151-COUNTIFS($AE1151:$AE1151,$AC1152,AX1151:AX1151,$AI$2),0)),0)),0)</f>
        <v>0</v>
      </c>
    </row>
    <row r="1153" spans="29:76" x14ac:dyDescent="0.25">
      <c r="AC1153" s="1">
        <f t="shared" si="275"/>
        <v>0</v>
      </c>
      <c r="AD1153" s="1">
        <f>IFERROR(IF(LEN(AK1153)&gt;=1,VLOOKUP(HLOOKUP(AK1153,PROFILE!$K$5:$V$8,4,0),PROFILE!$F$1:$G$3,2,0),0),0)</f>
        <v>0</v>
      </c>
      <c r="AE1153" s="1">
        <f t="shared" si="276"/>
        <v>0</v>
      </c>
      <c r="AF1153" s="1">
        <v>1140</v>
      </c>
      <c r="AI1153" s="1" t="str">
        <f>IFERROR(IF($AH1153&gt;=1,VLOOKUP($AG1153,STUDENT!$O$8:$Z$1507,3,0),""),"")</f>
        <v/>
      </c>
      <c r="AJ1153" s="1" t="str">
        <f>IFERROR(IF($AH1153&gt;=1,VLOOKUP($AG1153,STUDENT!$O$8:$Z$1507,4,0),""),"")</f>
        <v/>
      </c>
      <c r="AK1153" s="1" t="str">
        <f>IFERROR(IF($AH1153&gt;=1,VLOOKUP($AG1153,STUDENT!$O$8:$Z$1507,6,0),""),"")</f>
        <v/>
      </c>
      <c r="AL1153" s="1" t="str">
        <f t="shared" si="277"/>
        <v/>
      </c>
      <c r="AM1153" s="1" t="str">
        <f t="shared" si="278"/>
        <v/>
      </c>
      <c r="AN1153" s="1" t="str">
        <f t="shared" si="279"/>
        <v/>
      </c>
      <c r="AO1153" s="1" t="str">
        <f t="shared" si="280"/>
        <v/>
      </c>
      <c r="AP1153" s="1" t="str">
        <f t="shared" si="281"/>
        <v/>
      </c>
      <c r="AQ1153" s="1" t="str">
        <f t="shared" si="282"/>
        <v/>
      </c>
      <c r="AR1153" s="1" t="str">
        <f t="shared" si="283"/>
        <v/>
      </c>
      <c r="AS1153" s="1" t="str">
        <f t="shared" si="284"/>
        <v/>
      </c>
      <c r="AT1153" s="1" t="str">
        <f t="shared" si="285"/>
        <v/>
      </c>
      <c r="AU1153" s="1" t="str">
        <f t="shared" si="286"/>
        <v/>
      </c>
      <c r="AV1153" s="1" t="str">
        <f t="shared" si="287"/>
        <v/>
      </c>
      <c r="AW1153" s="1" t="str">
        <f t="shared" si="288"/>
        <v/>
      </c>
      <c r="AX1153" s="1" t="str">
        <f t="shared" si="289"/>
        <v/>
      </c>
      <c r="AY1153" s="1">
        <f>IFERROR(IF($AE1153&gt;$AE1152,VLOOKUP($AC1153+AL$1,STOCK!$F$10:$AB$209,16,0),IF($AE1153=$AE1152,(IF(AY1152&gt;=1,AY1152-COUNTIFS($AE1152:$AE1152,$AC1153,AL1152:AL1152,$AI$1),0)),0)),0)</f>
        <v>0</v>
      </c>
      <c r="AZ1153" s="1">
        <f>IFERROR(IF($AE1153&gt;$AE1152,VLOOKUP($AC1153+AM$1,STOCK!$F$10:$AB$209,16,0),IF($AE1153=$AE1152,(IF(AZ1152&gt;=1,AZ1152-COUNTIFS($AE1152:$AE1152,$AC1153,AM1152:AM1152,$AI$1),0)),0)),0)</f>
        <v>0</v>
      </c>
      <c r="BA1153" s="1">
        <f>IFERROR(IF($AE1153&gt;$AE1152,VLOOKUP($AC1153+AN$1,STOCK!$F$10:$AB$209,16,0),IF($AE1153=$AE1152,(IF(BA1152&gt;=1,BA1152-COUNTIFS($AE1152:$AE1152,$AC1153,AN1152:AN1152,$AI$1),0)),0)),0)</f>
        <v>0</v>
      </c>
      <c r="BB1153" s="1">
        <f>IFERROR(IF($AE1153&gt;$AE1152,VLOOKUP($AC1153+AO$1,STOCK!$F$10:$AB$209,16,0),IF($AE1153=$AE1152,(IF(BB1152&gt;=1,BB1152-COUNTIFS($AE1152:$AE1152,$AC1153,AO1152:AO1152,$AI$1),0)),0)),0)</f>
        <v>0</v>
      </c>
      <c r="BC1153" s="1">
        <f>IFERROR(IF($AE1153&gt;$AE1152,VLOOKUP($AC1153+AP$1,STOCK!$F$10:$AB$209,16,0),IF($AE1153=$AE1152,(IF(BC1152&gt;=1,BC1152-COUNTIFS($AE1152:$AE1152,$AC1153,AP1152:AP1152,$AI$1),0)),0)),0)</f>
        <v>0</v>
      </c>
      <c r="BD1153" s="1">
        <f>IFERROR(IF($AE1153&gt;$AE1152,VLOOKUP($AC1153+AQ$1,STOCK!$F$10:$AB$209,16,0),IF($AE1153=$AE1152,(IF(BD1152&gt;=1,BD1152-COUNTIFS($AE1152:$AE1152,$AC1153,AQ1152:AQ1152,$AI$1),0)),0)),0)</f>
        <v>0</v>
      </c>
      <c r="BE1153" s="1">
        <f>IFERROR(IF($AE1153&gt;$AE1152,VLOOKUP($AC1153+AR$1,STOCK!$F$10:$AB$209,16,0),IF($AE1153=$AE1152,(IF(BE1152&gt;=1,BE1152-COUNTIFS($AE1152:$AE1152,$AC1153,AR1152:AR1152,$AI$1),0)),0)),0)</f>
        <v>0</v>
      </c>
      <c r="BF1153" s="1">
        <f>IFERROR(IF($AE1153&gt;$AE1152,VLOOKUP($AC1153+AS$1,STOCK!$F$10:$AB$209,16,0),IF($AE1153=$AE1152,(IF(BF1152&gt;=1,BF1152-COUNTIFS($AE1152:$AE1152,$AC1153,AS1152:AS1152,$AI$1),0)),0)),0)</f>
        <v>0</v>
      </c>
      <c r="BG1153" s="1">
        <f>IFERROR(IF($AE1153&gt;$AE1152,VLOOKUP($AC1153+AT$1,STOCK!$F$10:$AB$209,16,0),IF($AE1153=$AE1152,(IF(BG1152&gt;=1,BG1152-COUNTIFS($AE1152:$AE1152,$AC1153,AT1152:AT1152,$AI$1),0)),0)),0)</f>
        <v>0</v>
      </c>
      <c r="BH1153" s="1">
        <f>IFERROR(IF($AE1153&gt;$AE1152,VLOOKUP($AC1153+AU$1,STOCK!$F$10:$AB$209,16,0),IF($AE1153=$AE1152,(IF(BH1152&gt;=1,BH1152-COUNTIFS($AE1152:$AE1152,$AC1153,AU1152:AU1152,$AI$1),0)),0)),0)</f>
        <v>0</v>
      </c>
      <c r="BI1153" s="1">
        <f>IFERROR(IF($AE1153&gt;$AE1152,VLOOKUP($AC1153+AV$1,STOCK!$F$10:$AB$209,16,0),IF($AE1153=$AE1152,(IF(BI1152&gt;=1,BI1152-COUNTIFS($AE1152:$AE1152,$AC1153,AV1152:AV1152,$AI$1),0)),0)),0)</f>
        <v>0</v>
      </c>
      <c r="BJ1153" s="1">
        <f>IFERROR(IF($AE1153&gt;$AE1152,VLOOKUP($AC1153+AW$1,STOCK!$F$10:$AB$209,16,0),IF($AE1153=$AE1152,(IF(BJ1152&gt;=1,BJ1152-COUNTIFS($AE1152:$AE1152,$AC1153,AW1152:AW1152,$AI$1),0)),0)),0)</f>
        <v>0</v>
      </c>
      <c r="BK1153" s="1">
        <f>IFERROR(IF($AE1153&gt;$AE1152,VLOOKUP($AC1153+AX$1,STOCK!$F$10:$AB$209,16,0),IF($AE1153=$AE1152,(IF(BK1152&gt;=1,BK1152-COUNTIFS($AE1152:$AE1152,$AC1153,AX1152:AX1152,$AI$1),0)),0)),0)</f>
        <v>0</v>
      </c>
      <c r="BL1153" s="1">
        <f>IFERROR(IF($AE1153&gt;$AE1152,VLOOKUP($AC1153+AL$1,STOCK!$F$10:$AB$209,17,0),IF($AE1153=$AE1152,(IF(BL1152&gt;=1,BL1152-COUNTIFS($AE1152:$AE1152,$AC1153,AL1152:AL1152,$AI$2),0)),0)),0)</f>
        <v>0</v>
      </c>
      <c r="BM1153" s="1">
        <f>IFERROR(IF($AE1153&gt;$AE1152,VLOOKUP($AC1153+AM$1,STOCK!$F$10:$AB$209,17,0),IF($AE1153=$AE1152,(IF(BM1152&gt;=1,BM1152-COUNTIFS($AE1152:$AE1152,$AC1153,AM1152:AM1152,$AI$2),0)),0)),0)</f>
        <v>0</v>
      </c>
      <c r="BN1153" s="1">
        <f>IFERROR(IF($AE1153&gt;$AE1152,VLOOKUP($AC1153+AN$1,STOCK!$F$10:$AB$209,17,0),IF($AE1153=$AE1152,(IF(BN1152&gt;=1,BN1152-COUNTIFS($AE1152:$AE1152,$AC1153,AN1152:AN1152,$AI$2),0)),0)),0)</f>
        <v>0</v>
      </c>
      <c r="BO1153" s="1">
        <f>IFERROR(IF($AE1153&gt;$AE1152,VLOOKUP($AC1153+AO$1,STOCK!$F$10:$AB$209,17,0),IF($AE1153=$AE1152,(IF(BO1152&gt;=1,BO1152-COUNTIFS($AE1152:$AE1152,$AC1153,AO1152:AO1152,$AI$2),0)),0)),0)</f>
        <v>0</v>
      </c>
      <c r="BP1153" s="1">
        <f>IFERROR(IF($AE1153&gt;$AE1152,VLOOKUP($AC1153+AP$1,STOCK!$F$10:$AB$209,17,0),IF($AE1153=$AE1152,(IF(BP1152&gt;=1,BP1152-COUNTIFS($AE1152:$AE1152,$AC1153,AP1152:AP1152,$AI$2),0)),0)),0)</f>
        <v>0</v>
      </c>
      <c r="BQ1153" s="1">
        <f>IFERROR(IF($AE1153&gt;$AE1152,VLOOKUP($AC1153+AQ$1,STOCK!$F$10:$AB$209,17,0),IF($AE1153=$AE1152,(IF(BQ1152&gt;=1,BQ1152-COUNTIFS($AE1152:$AE1152,$AC1153,AQ1152:AQ1152,$AI$2),0)),0)),0)</f>
        <v>0</v>
      </c>
      <c r="BR1153" s="1">
        <f>IFERROR(IF($AE1153&gt;$AE1152,VLOOKUP($AC1153+AR$1,STOCK!$F$10:$AB$209,17,0),IF($AE1153=$AE1152,(IF(BR1152&gt;=1,BR1152-COUNTIFS($AE1152:$AE1152,$AC1153,AR1152:AR1152,$AI$2),0)),0)),0)</f>
        <v>0</v>
      </c>
      <c r="BS1153" s="1">
        <f>IFERROR(IF($AE1153&gt;$AE1152,VLOOKUP($AC1153+AS$1,STOCK!$F$10:$AB$209,17,0),IF($AE1153=$AE1152,(IF(BS1152&gt;=1,BS1152-COUNTIFS($AE1152:$AE1152,$AC1153,AS1152:AS1152,$AI$2),0)),0)),0)</f>
        <v>0</v>
      </c>
      <c r="BT1153" s="1">
        <f>IFERROR(IF($AE1153&gt;$AE1152,VLOOKUP($AC1153+AT$1,STOCK!$F$10:$AB$209,17,0),IF($AE1153=$AE1152,(IF(BT1152&gt;=1,BT1152-COUNTIFS($AE1152:$AE1152,$AC1153,AT1152:AT1152,$AI$2),0)),0)),0)</f>
        <v>0</v>
      </c>
      <c r="BU1153" s="1">
        <f>IFERROR(IF($AE1153&gt;$AE1152,VLOOKUP($AC1153+AU$1,STOCK!$F$10:$AB$209,17,0),IF($AE1153=$AE1152,(IF(BU1152&gt;=1,BU1152-COUNTIFS($AE1152:$AE1152,$AC1153,AU1152:AU1152,$AI$2),0)),0)),0)</f>
        <v>0</v>
      </c>
      <c r="BV1153" s="1">
        <f>IFERROR(IF($AE1153&gt;$AE1152,VLOOKUP($AC1153+AV$1,STOCK!$F$10:$AB$209,17,0),IF($AE1153=$AE1152,(IF(BV1152&gt;=1,BV1152-COUNTIFS($AE1152:$AE1152,$AC1153,AV1152:AV1152,$AI$2),0)),0)),0)</f>
        <v>0</v>
      </c>
      <c r="BW1153" s="1">
        <f>IFERROR(IF($AE1153&gt;$AE1152,VLOOKUP($AC1153+AW$1,STOCK!$F$10:$AB$209,17,0),IF($AE1153=$AE1152,(IF(BW1152&gt;=1,BW1152-COUNTIFS($AE1152:$AE1152,$AC1153,AW1152:AW1152,$AI$2),0)),0)),0)</f>
        <v>0</v>
      </c>
      <c r="BX1153" s="1">
        <f>IFERROR(IF($AE1153&gt;$AE1152,VLOOKUP($AC1153+AX$1,STOCK!$F$10:$AB$209,17,0),IF($AE1153=$AE1152,(IF(BX1152&gt;=1,BX1152-COUNTIFS($AE1152:$AE1152,$AC1153,AX1152:AX1152,$AI$2),0)),0)),0)</f>
        <v>0</v>
      </c>
    </row>
    <row r="1154" spans="29:76" x14ac:dyDescent="0.25">
      <c r="AC1154" s="1">
        <f t="shared" si="275"/>
        <v>0</v>
      </c>
      <c r="AD1154" s="1">
        <f>IFERROR(IF(LEN(AK1154)&gt;=1,VLOOKUP(HLOOKUP(AK1154,PROFILE!$K$5:$V$8,4,0),PROFILE!$F$1:$G$3,2,0),0),0)</f>
        <v>0</v>
      </c>
      <c r="AE1154" s="1">
        <f t="shared" si="276"/>
        <v>0</v>
      </c>
      <c r="AF1154" s="1">
        <v>1141</v>
      </c>
      <c r="AI1154" s="1" t="str">
        <f>IFERROR(IF($AH1154&gt;=1,VLOOKUP($AG1154,STUDENT!$O$8:$Z$1507,3,0),""),"")</f>
        <v/>
      </c>
      <c r="AJ1154" s="1" t="str">
        <f>IFERROR(IF($AH1154&gt;=1,VLOOKUP($AG1154,STUDENT!$O$8:$Z$1507,4,0),""),"")</f>
        <v/>
      </c>
      <c r="AK1154" s="1" t="str">
        <f>IFERROR(IF($AH1154&gt;=1,VLOOKUP($AG1154,STUDENT!$O$8:$Z$1507,6,0),""),"")</f>
        <v/>
      </c>
      <c r="AL1154" s="1" t="str">
        <f t="shared" si="277"/>
        <v/>
      </c>
      <c r="AM1154" s="1" t="str">
        <f t="shared" si="278"/>
        <v/>
      </c>
      <c r="AN1154" s="1" t="str">
        <f t="shared" si="279"/>
        <v/>
      </c>
      <c r="AO1154" s="1" t="str">
        <f t="shared" si="280"/>
        <v/>
      </c>
      <c r="AP1154" s="1" t="str">
        <f t="shared" si="281"/>
        <v/>
      </c>
      <c r="AQ1154" s="1" t="str">
        <f t="shared" si="282"/>
        <v/>
      </c>
      <c r="AR1154" s="1" t="str">
        <f t="shared" si="283"/>
        <v/>
      </c>
      <c r="AS1154" s="1" t="str">
        <f t="shared" si="284"/>
        <v/>
      </c>
      <c r="AT1154" s="1" t="str">
        <f t="shared" si="285"/>
        <v/>
      </c>
      <c r="AU1154" s="1" t="str">
        <f t="shared" si="286"/>
        <v/>
      </c>
      <c r="AV1154" s="1" t="str">
        <f t="shared" si="287"/>
        <v/>
      </c>
      <c r="AW1154" s="1" t="str">
        <f t="shared" si="288"/>
        <v/>
      </c>
      <c r="AX1154" s="1" t="str">
        <f t="shared" si="289"/>
        <v/>
      </c>
      <c r="AY1154" s="1">
        <f>IFERROR(IF($AE1154&gt;$AE1153,VLOOKUP($AC1154+AL$1,STOCK!$F$10:$AB$209,16,0),IF($AE1154=$AE1153,(IF(AY1153&gt;=1,AY1153-COUNTIFS($AE1153:$AE1153,$AC1154,AL1153:AL1153,$AI$1),0)),0)),0)</f>
        <v>0</v>
      </c>
      <c r="AZ1154" s="1">
        <f>IFERROR(IF($AE1154&gt;$AE1153,VLOOKUP($AC1154+AM$1,STOCK!$F$10:$AB$209,16,0),IF($AE1154=$AE1153,(IF(AZ1153&gt;=1,AZ1153-COUNTIFS($AE1153:$AE1153,$AC1154,AM1153:AM1153,$AI$1),0)),0)),0)</f>
        <v>0</v>
      </c>
      <c r="BA1154" s="1">
        <f>IFERROR(IF($AE1154&gt;$AE1153,VLOOKUP($AC1154+AN$1,STOCK!$F$10:$AB$209,16,0),IF($AE1154=$AE1153,(IF(BA1153&gt;=1,BA1153-COUNTIFS($AE1153:$AE1153,$AC1154,AN1153:AN1153,$AI$1),0)),0)),0)</f>
        <v>0</v>
      </c>
      <c r="BB1154" s="1">
        <f>IFERROR(IF($AE1154&gt;$AE1153,VLOOKUP($AC1154+AO$1,STOCK!$F$10:$AB$209,16,0),IF($AE1154=$AE1153,(IF(BB1153&gt;=1,BB1153-COUNTIFS($AE1153:$AE1153,$AC1154,AO1153:AO1153,$AI$1),0)),0)),0)</f>
        <v>0</v>
      </c>
      <c r="BC1154" s="1">
        <f>IFERROR(IF($AE1154&gt;$AE1153,VLOOKUP($AC1154+AP$1,STOCK!$F$10:$AB$209,16,0),IF($AE1154=$AE1153,(IF(BC1153&gt;=1,BC1153-COUNTIFS($AE1153:$AE1153,$AC1154,AP1153:AP1153,$AI$1),0)),0)),0)</f>
        <v>0</v>
      </c>
      <c r="BD1154" s="1">
        <f>IFERROR(IF($AE1154&gt;$AE1153,VLOOKUP($AC1154+AQ$1,STOCK!$F$10:$AB$209,16,0),IF($AE1154=$AE1153,(IF(BD1153&gt;=1,BD1153-COUNTIFS($AE1153:$AE1153,$AC1154,AQ1153:AQ1153,$AI$1),0)),0)),0)</f>
        <v>0</v>
      </c>
      <c r="BE1154" s="1">
        <f>IFERROR(IF($AE1154&gt;$AE1153,VLOOKUP($AC1154+AR$1,STOCK!$F$10:$AB$209,16,0),IF($AE1154=$AE1153,(IF(BE1153&gt;=1,BE1153-COUNTIFS($AE1153:$AE1153,$AC1154,AR1153:AR1153,$AI$1),0)),0)),0)</f>
        <v>0</v>
      </c>
      <c r="BF1154" s="1">
        <f>IFERROR(IF($AE1154&gt;$AE1153,VLOOKUP($AC1154+AS$1,STOCK!$F$10:$AB$209,16,0),IF($AE1154=$AE1153,(IF(BF1153&gt;=1,BF1153-COUNTIFS($AE1153:$AE1153,$AC1154,AS1153:AS1153,$AI$1),0)),0)),0)</f>
        <v>0</v>
      </c>
      <c r="BG1154" s="1">
        <f>IFERROR(IF($AE1154&gt;$AE1153,VLOOKUP($AC1154+AT$1,STOCK!$F$10:$AB$209,16,0),IF($AE1154=$AE1153,(IF(BG1153&gt;=1,BG1153-COUNTIFS($AE1153:$AE1153,$AC1154,AT1153:AT1153,$AI$1),0)),0)),0)</f>
        <v>0</v>
      </c>
      <c r="BH1154" s="1">
        <f>IFERROR(IF($AE1154&gt;$AE1153,VLOOKUP($AC1154+AU$1,STOCK!$F$10:$AB$209,16,0),IF($AE1154=$AE1153,(IF(BH1153&gt;=1,BH1153-COUNTIFS($AE1153:$AE1153,$AC1154,AU1153:AU1153,$AI$1),0)),0)),0)</f>
        <v>0</v>
      </c>
      <c r="BI1154" s="1">
        <f>IFERROR(IF($AE1154&gt;$AE1153,VLOOKUP($AC1154+AV$1,STOCK!$F$10:$AB$209,16,0),IF($AE1154=$AE1153,(IF(BI1153&gt;=1,BI1153-COUNTIFS($AE1153:$AE1153,$AC1154,AV1153:AV1153,$AI$1),0)),0)),0)</f>
        <v>0</v>
      </c>
      <c r="BJ1154" s="1">
        <f>IFERROR(IF($AE1154&gt;$AE1153,VLOOKUP($AC1154+AW$1,STOCK!$F$10:$AB$209,16,0),IF($AE1154=$AE1153,(IF(BJ1153&gt;=1,BJ1153-COUNTIFS($AE1153:$AE1153,$AC1154,AW1153:AW1153,$AI$1),0)),0)),0)</f>
        <v>0</v>
      </c>
      <c r="BK1154" s="1">
        <f>IFERROR(IF($AE1154&gt;$AE1153,VLOOKUP($AC1154+AX$1,STOCK!$F$10:$AB$209,16,0),IF($AE1154=$AE1153,(IF(BK1153&gt;=1,BK1153-COUNTIFS($AE1153:$AE1153,$AC1154,AX1153:AX1153,$AI$1),0)),0)),0)</f>
        <v>0</v>
      </c>
      <c r="BL1154" s="1">
        <f>IFERROR(IF($AE1154&gt;$AE1153,VLOOKUP($AC1154+AL$1,STOCK!$F$10:$AB$209,17,0),IF($AE1154=$AE1153,(IF(BL1153&gt;=1,BL1153-COUNTIFS($AE1153:$AE1153,$AC1154,AL1153:AL1153,$AI$2),0)),0)),0)</f>
        <v>0</v>
      </c>
      <c r="BM1154" s="1">
        <f>IFERROR(IF($AE1154&gt;$AE1153,VLOOKUP($AC1154+AM$1,STOCK!$F$10:$AB$209,17,0),IF($AE1154=$AE1153,(IF(BM1153&gt;=1,BM1153-COUNTIFS($AE1153:$AE1153,$AC1154,AM1153:AM1153,$AI$2),0)),0)),0)</f>
        <v>0</v>
      </c>
      <c r="BN1154" s="1">
        <f>IFERROR(IF($AE1154&gt;$AE1153,VLOOKUP($AC1154+AN$1,STOCK!$F$10:$AB$209,17,0),IF($AE1154=$AE1153,(IF(BN1153&gt;=1,BN1153-COUNTIFS($AE1153:$AE1153,$AC1154,AN1153:AN1153,$AI$2),0)),0)),0)</f>
        <v>0</v>
      </c>
      <c r="BO1154" s="1">
        <f>IFERROR(IF($AE1154&gt;$AE1153,VLOOKUP($AC1154+AO$1,STOCK!$F$10:$AB$209,17,0),IF($AE1154=$AE1153,(IF(BO1153&gt;=1,BO1153-COUNTIFS($AE1153:$AE1153,$AC1154,AO1153:AO1153,$AI$2),0)),0)),0)</f>
        <v>0</v>
      </c>
      <c r="BP1154" s="1">
        <f>IFERROR(IF($AE1154&gt;$AE1153,VLOOKUP($AC1154+AP$1,STOCK!$F$10:$AB$209,17,0),IF($AE1154=$AE1153,(IF(BP1153&gt;=1,BP1153-COUNTIFS($AE1153:$AE1153,$AC1154,AP1153:AP1153,$AI$2),0)),0)),0)</f>
        <v>0</v>
      </c>
      <c r="BQ1154" s="1">
        <f>IFERROR(IF($AE1154&gt;$AE1153,VLOOKUP($AC1154+AQ$1,STOCK!$F$10:$AB$209,17,0),IF($AE1154=$AE1153,(IF(BQ1153&gt;=1,BQ1153-COUNTIFS($AE1153:$AE1153,$AC1154,AQ1153:AQ1153,$AI$2),0)),0)),0)</f>
        <v>0</v>
      </c>
      <c r="BR1154" s="1">
        <f>IFERROR(IF($AE1154&gt;$AE1153,VLOOKUP($AC1154+AR$1,STOCK!$F$10:$AB$209,17,0),IF($AE1154=$AE1153,(IF(BR1153&gt;=1,BR1153-COUNTIFS($AE1153:$AE1153,$AC1154,AR1153:AR1153,$AI$2),0)),0)),0)</f>
        <v>0</v>
      </c>
      <c r="BS1154" s="1">
        <f>IFERROR(IF($AE1154&gt;$AE1153,VLOOKUP($AC1154+AS$1,STOCK!$F$10:$AB$209,17,0),IF($AE1154=$AE1153,(IF(BS1153&gt;=1,BS1153-COUNTIFS($AE1153:$AE1153,$AC1154,AS1153:AS1153,$AI$2),0)),0)),0)</f>
        <v>0</v>
      </c>
      <c r="BT1154" s="1">
        <f>IFERROR(IF($AE1154&gt;$AE1153,VLOOKUP($AC1154+AT$1,STOCK!$F$10:$AB$209,17,0),IF($AE1154=$AE1153,(IF(BT1153&gt;=1,BT1153-COUNTIFS($AE1153:$AE1153,$AC1154,AT1153:AT1153,$AI$2),0)),0)),0)</f>
        <v>0</v>
      </c>
      <c r="BU1154" s="1">
        <f>IFERROR(IF($AE1154&gt;$AE1153,VLOOKUP($AC1154+AU$1,STOCK!$F$10:$AB$209,17,0),IF($AE1154=$AE1153,(IF(BU1153&gt;=1,BU1153-COUNTIFS($AE1153:$AE1153,$AC1154,AU1153:AU1153,$AI$2),0)),0)),0)</f>
        <v>0</v>
      </c>
      <c r="BV1154" s="1">
        <f>IFERROR(IF($AE1154&gt;$AE1153,VLOOKUP($AC1154+AV$1,STOCK!$F$10:$AB$209,17,0),IF($AE1154=$AE1153,(IF(BV1153&gt;=1,BV1153-COUNTIFS($AE1153:$AE1153,$AC1154,AV1153:AV1153,$AI$2),0)),0)),0)</f>
        <v>0</v>
      </c>
      <c r="BW1154" s="1">
        <f>IFERROR(IF($AE1154&gt;$AE1153,VLOOKUP($AC1154+AW$1,STOCK!$F$10:$AB$209,17,0),IF($AE1154=$AE1153,(IF(BW1153&gt;=1,BW1153-COUNTIFS($AE1153:$AE1153,$AC1154,AW1153:AW1153,$AI$2),0)),0)),0)</f>
        <v>0</v>
      </c>
      <c r="BX1154" s="1">
        <f>IFERROR(IF($AE1154&gt;$AE1153,VLOOKUP($AC1154+AX$1,STOCK!$F$10:$AB$209,17,0),IF($AE1154=$AE1153,(IF(BX1153&gt;=1,BX1153-COUNTIFS($AE1153:$AE1153,$AC1154,AX1153:AX1153,$AI$2),0)),0)),0)</f>
        <v>0</v>
      </c>
    </row>
    <row r="1155" spans="29:76" x14ac:dyDescent="0.25">
      <c r="AC1155" s="1">
        <f t="shared" si="275"/>
        <v>0</v>
      </c>
      <c r="AD1155" s="1">
        <f>IFERROR(IF(LEN(AK1155)&gt;=1,VLOOKUP(HLOOKUP(AK1155,PROFILE!$K$5:$V$8,4,0),PROFILE!$F$1:$G$3,2,0),0),0)</f>
        <v>0</v>
      </c>
      <c r="AE1155" s="1">
        <f t="shared" si="276"/>
        <v>0</v>
      </c>
      <c r="AF1155" s="1">
        <v>1142</v>
      </c>
      <c r="AI1155" s="1" t="str">
        <f>IFERROR(IF($AH1155&gt;=1,VLOOKUP($AG1155,STUDENT!$O$8:$Z$1507,3,0),""),"")</f>
        <v/>
      </c>
      <c r="AJ1155" s="1" t="str">
        <f>IFERROR(IF($AH1155&gt;=1,VLOOKUP($AG1155,STUDENT!$O$8:$Z$1507,4,0),""),"")</f>
        <v/>
      </c>
      <c r="AK1155" s="1" t="str">
        <f>IFERROR(IF($AH1155&gt;=1,VLOOKUP($AG1155,STUDENT!$O$8:$Z$1507,6,0),""),"")</f>
        <v/>
      </c>
      <c r="AL1155" s="1" t="str">
        <f t="shared" si="277"/>
        <v/>
      </c>
      <c r="AM1155" s="1" t="str">
        <f t="shared" si="278"/>
        <v/>
      </c>
      <c r="AN1155" s="1" t="str">
        <f t="shared" si="279"/>
        <v/>
      </c>
      <c r="AO1155" s="1" t="str">
        <f t="shared" si="280"/>
        <v/>
      </c>
      <c r="AP1155" s="1" t="str">
        <f t="shared" si="281"/>
        <v/>
      </c>
      <c r="AQ1155" s="1" t="str">
        <f t="shared" si="282"/>
        <v/>
      </c>
      <c r="AR1155" s="1" t="str">
        <f t="shared" si="283"/>
        <v/>
      </c>
      <c r="AS1155" s="1" t="str">
        <f t="shared" si="284"/>
        <v/>
      </c>
      <c r="AT1155" s="1" t="str">
        <f t="shared" si="285"/>
        <v/>
      </c>
      <c r="AU1155" s="1" t="str">
        <f t="shared" si="286"/>
        <v/>
      </c>
      <c r="AV1155" s="1" t="str">
        <f t="shared" si="287"/>
        <v/>
      </c>
      <c r="AW1155" s="1" t="str">
        <f t="shared" si="288"/>
        <v/>
      </c>
      <c r="AX1155" s="1" t="str">
        <f t="shared" si="289"/>
        <v/>
      </c>
      <c r="AY1155" s="1">
        <f>IFERROR(IF($AE1155&gt;$AE1154,VLOOKUP($AC1155+AL$1,STOCK!$F$10:$AB$209,16,0),IF($AE1155=$AE1154,(IF(AY1154&gt;=1,AY1154-COUNTIFS($AE1154:$AE1154,$AC1155,AL1154:AL1154,$AI$1),0)),0)),0)</f>
        <v>0</v>
      </c>
      <c r="AZ1155" s="1">
        <f>IFERROR(IF($AE1155&gt;$AE1154,VLOOKUP($AC1155+AM$1,STOCK!$F$10:$AB$209,16,0),IF($AE1155=$AE1154,(IF(AZ1154&gt;=1,AZ1154-COUNTIFS($AE1154:$AE1154,$AC1155,AM1154:AM1154,$AI$1),0)),0)),0)</f>
        <v>0</v>
      </c>
      <c r="BA1155" s="1">
        <f>IFERROR(IF($AE1155&gt;$AE1154,VLOOKUP($AC1155+AN$1,STOCK!$F$10:$AB$209,16,0),IF($AE1155=$AE1154,(IF(BA1154&gt;=1,BA1154-COUNTIFS($AE1154:$AE1154,$AC1155,AN1154:AN1154,$AI$1),0)),0)),0)</f>
        <v>0</v>
      </c>
      <c r="BB1155" s="1">
        <f>IFERROR(IF($AE1155&gt;$AE1154,VLOOKUP($AC1155+AO$1,STOCK!$F$10:$AB$209,16,0),IF($AE1155=$AE1154,(IF(BB1154&gt;=1,BB1154-COUNTIFS($AE1154:$AE1154,$AC1155,AO1154:AO1154,$AI$1),0)),0)),0)</f>
        <v>0</v>
      </c>
      <c r="BC1155" s="1">
        <f>IFERROR(IF($AE1155&gt;$AE1154,VLOOKUP($AC1155+AP$1,STOCK!$F$10:$AB$209,16,0),IF($AE1155=$AE1154,(IF(BC1154&gt;=1,BC1154-COUNTIFS($AE1154:$AE1154,$AC1155,AP1154:AP1154,$AI$1),0)),0)),0)</f>
        <v>0</v>
      </c>
      <c r="BD1155" s="1">
        <f>IFERROR(IF($AE1155&gt;$AE1154,VLOOKUP($AC1155+AQ$1,STOCK!$F$10:$AB$209,16,0),IF($AE1155=$AE1154,(IF(BD1154&gt;=1,BD1154-COUNTIFS($AE1154:$AE1154,$AC1155,AQ1154:AQ1154,$AI$1),0)),0)),0)</f>
        <v>0</v>
      </c>
      <c r="BE1155" s="1">
        <f>IFERROR(IF($AE1155&gt;$AE1154,VLOOKUP($AC1155+AR$1,STOCK!$F$10:$AB$209,16,0),IF($AE1155=$AE1154,(IF(BE1154&gt;=1,BE1154-COUNTIFS($AE1154:$AE1154,$AC1155,AR1154:AR1154,$AI$1),0)),0)),0)</f>
        <v>0</v>
      </c>
      <c r="BF1155" s="1">
        <f>IFERROR(IF($AE1155&gt;$AE1154,VLOOKUP($AC1155+AS$1,STOCK!$F$10:$AB$209,16,0),IF($AE1155=$AE1154,(IF(BF1154&gt;=1,BF1154-COUNTIFS($AE1154:$AE1154,$AC1155,AS1154:AS1154,$AI$1),0)),0)),0)</f>
        <v>0</v>
      </c>
      <c r="BG1155" s="1">
        <f>IFERROR(IF($AE1155&gt;$AE1154,VLOOKUP($AC1155+AT$1,STOCK!$F$10:$AB$209,16,0),IF($AE1155=$AE1154,(IF(BG1154&gt;=1,BG1154-COUNTIFS($AE1154:$AE1154,$AC1155,AT1154:AT1154,$AI$1),0)),0)),0)</f>
        <v>0</v>
      </c>
      <c r="BH1155" s="1">
        <f>IFERROR(IF($AE1155&gt;$AE1154,VLOOKUP($AC1155+AU$1,STOCK!$F$10:$AB$209,16,0),IF($AE1155=$AE1154,(IF(BH1154&gt;=1,BH1154-COUNTIFS($AE1154:$AE1154,$AC1155,AU1154:AU1154,$AI$1),0)),0)),0)</f>
        <v>0</v>
      </c>
      <c r="BI1155" s="1">
        <f>IFERROR(IF($AE1155&gt;$AE1154,VLOOKUP($AC1155+AV$1,STOCK!$F$10:$AB$209,16,0),IF($AE1155=$AE1154,(IF(BI1154&gt;=1,BI1154-COUNTIFS($AE1154:$AE1154,$AC1155,AV1154:AV1154,$AI$1),0)),0)),0)</f>
        <v>0</v>
      </c>
      <c r="BJ1155" s="1">
        <f>IFERROR(IF($AE1155&gt;$AE1154,VLOOKUP($AC1155+AW$1,STOCK!$F$10:$AB$209,16,0),IF($AE1155=$AE1154,(IF(BJ1154&gt;=1,BJ1154-COUNTIFS($AE1154:$AE1154,$AC1155,AW1154:AW1154,$AI$1),0)),0)),0)</f>
        <v>0</v>
      </c>
      <c r="BK1155" s="1">
        <f>IFERROR(IF($AE1155&gt;$AE1154,VLOOKUP($AC1155+AX$1,STOCK!$F$10:$AB$209,16,0),IF($AE1155=$AE1154,(IF(BK1154&gt;=1,BK1154-COUNTIFS($AE1154:$AE1154,$AC1155,AX1154:AX1154,$AI$1),0)),0)),0)</f>
        <v>0</v>
      </c>
      <c r="BL1155" s="1">
        <f>IFERROR(IF($AE1155&gt;$AE1154,VLOOKUP($AC1155+AL$1,STOCK!$F$10:$AB$209,17,0),IF($AE1155=$AE1154,(IF(BL1154&gt;=1,BL1154-COUNTIFS($AE1154:$AE1154,$AC1155,AL1154:AL1154,$AI$2),0)),0)),0)</f>
        <v>0</v>
      </c>
      <c r="BM1155" s="1">
        <f>IFERROR(IF($AE1155&gt;$AE1154,VLOOKUP($AC1155+AM$1,STOCK!$F$10:$AB$209,17,0),IF($AE1155=$AE1154,(IF(BM1154&gt;=1,BM1154-COUNTIFS($AE1154:$AE1154,$AC1155,AM1154:AM1154,$AI$2),0)),0)),0)</f>
        <v>0</v>
      </c>
      <c r="BN1155" s="1">
        <f>IFERROR(IF($AE1155&gt;$AE1154,VLOOKUP($AC1155+AN$1,STOCK!$F$10:$AB$209,17,0),IF($AE1155=$AE1154,(IF(BN1154&gt;=1,BN1154-COUNTIFS($AE1154:$AE1154,$AC1155,AN1154:AN1154,$AI$2),0)),0)),0)</f>
        <v>0</v>
      </c>
      <c r="BO1155" s="1">
        <f>IFERROR(IF($AE1155&gt;$AE1154,VLOOKUP($AC1155+AO$1,STOCK!$F$10:$AB$209,17,0),IF($AE1155=$AE1154,(IF(BO1154&gt;=1,BO1154-COUNTIFS($AE1154:$AE1154,$AC1155,AO1154:AO1154,$AI$2),0)),0)),0)</f>
        <v>0</v>
      </c>
      <c r="BP1155" s="1">
        <f>IFERROR(IF($AE1155&gt;$AE1154,VLOOKUP($AC1155+AP$1,STOCK!$F$10:$AB$209,17,0),IF($AE1155=$AE1154,(IF(BP1154&gt;=1,BP1154-COUNTIFS($AE1154:$AE1154,$AC1155,AP1154:AP1154,$AI$2),0)),0)),0)</f>
        <v>0</v>
      </c>
      <c r="BQ1155" s="1">
        <f>IFERROR(IF($AE1155&gt;$AE1154,VLOOKUP($AC1155+AQ$1,STOCK!$F$10:$AB$209,17,0),IF($AE1155=$AE1154,(IF(BQ1154&gt;=1,BQ1154-COUNTIFS($AE1154:$AE1154,$AC1155,AQ1154:AQ1154,$AI$2),0)),0)),0)</f>
        <v>0</v>
      </c>
      <c r="BR1155" s="1">
        <f>IFERROR(IF($AE1155&gt;$AE1154,VLOOKUP($AC1155+AR$1,STOCK!$F$10:$AB$209,17,0),IF($AE1155=$AE1154,(IF(BR1154&gt;=1,BR1154-COUNTIFS($AE1154:$AE1154,$AC1155,AR1154:AR1154,$AI$2),0)),0)),0)</f>
        <v>0</v>
      </c>
      <c r="BS1155" s="1">
        <f>IFERROR(IF($AE1155&gt;$AE1154,VLOOKUP($AC1155+AS$1,STOCK!$F$10:$AB$209,17,0),IF($AE1155=$AE1154,(IF(BS1154&gt;=1,BS1154-COUNTIFS($AE1154:$AE1154,$AC1155,AS1154:AS1154,$AI$2),0)),0)),0)</f>
        <v>0</v>
      </c>
      <c r="BT1155" s="1">
        <f>IFERROR(IF($AE1155&gt;$AE1154,VLOOKUP($AC1155+AT$1,STOCK!$F$10:$AB$209,17,0),IF($AE1155=$AE1154,(IF(BT1154&gt;=1,BT1154-COUNTIFS($AE1154:$AE1154,$AC1155,AT1154:AT1154,$AI$2),0)),0)),0)</f>
        <v>0</v>
      </c>
      <c r="BU1155" s="1">
        <f>IFERROR(IF($AE1155&gt;$AE1154,VLOOKUP($AC1155+AU$1,STOCK!$F$10:$AB$209,17,0),IF($AE1155=$AE1154,(IF(BU1154&gt;=1,BU1154-COUNTIFS($AE1154:$AE1154,$AC1155,AU1154:AU1154,$AI$2),0)),0)),0)</f>
        <v>0</v>
      </c>
      <c r="BV1155" s="1">
        <f>IFERROR(IF($AE1155&gt;$AE1154,VLOOKUP($AC1155+AV$1,STOCK!$F$10:$AB$209,17,0),IF($AE1155=$AE1154,(IF(BV1154&gt;=1,BV1154-COUNTIFS($AE1154:$AE1154,$AC1155,AV1154:AV1154,$AI$2),0)),0)),0)</f>
        <v>0</v>
      </c>
      <c r="BW1155" s="1">
        <f>IFERROR(IF($AE1155&gt;$AE1154,VLOOKUP($AC1155+AW$1,STOCK!$F$10:$AB$209,17,0),IF($AE1155=$AE1154,(IF(BW1154&gt;=1,BW1154-COUNTIFS($AE1154:$AE1154,$AC1155,AW1154:AW1154,$AI$2),0)),0)),0)</f>
        <v>0</v>
      </c>
      <c r="BX1155" s="1">
        <f>IFERROR(IF($AE1155&gt;$AE1154,VLOOKUP($AC1155+AX$1,STOCK!$F$10:$AB$209,17,0),IF($AE1155=$AE1154,(IF(BX1154&gt;=1,BX1154-COUNTIFS($AE1154:$AE1154,$AC1155,AX1154:AX1154,$AI$2),0)),0)),0)</f>
        <v>0</v>
      </c>
    </row>
    <row r="1156" spans="29:76" x14ac:dyDescent="0.25">
      <c r="AC1156" s="1">
        <f t="shared" si="275"/>
        <v>0</v>
      </c>
      <c r="AD1156" s="1">
        <f>IFERROR(IF(LEN(AK1156)&gt;=1,VLOOKUP(HLOOKUP(AK1156,PROFILE!$K$5:$V$8,4,0),PROFILE!$F$1:$G$3,2,0),0),0)</f>
        <v>0</v>
      </c>
      <c r="AE1156" s="1">
        <f t="shared" si="276"/>
        <v>0</v>
      </c>
      <c r="AF1156" s="1">
        <v>1143</v>
      </c>
      <c r="AI1156" s="1" t="str">
        <f>IFERROR(IF($AH1156&gt;=1,VLOOKUP($AG1156,STUDENT!$O$8:$Z$1507,3,0),""),"")</f>
        <v/>
      </c>
      <c r="AJ1156" s="1" t="str">
        <f>IFERROR(IF($AH1156&gt;=1,VLOOKUP($AG1156,STUDENT!$O$8:$Z$1507,4,0),""),"")</f>
        <v/>
      </c>
      <c r="AK1156" s="1" t="str">
        <f>IFERROR(IF($AH1156&gt;=1,VLOOKUP($AG1156,STUDENT!$O$8:$Z$1507,6,0),""),"")</f>
        <v/>
      </c>
      <c r="AL1156" s="1" t="str">
        <f t="shared" si="277"/>
        <v/>
      </c>
      <c r="AM1156" s="1" t="str">
        <f t="shared" si="278"/>
        <v/>
      </c>
      <c r="AN1156" s="1" t="str">
        <f t="shared" si="279"/>
        <v/>
      </c>
      <c r="AO1156" s="1" t="str">
        <f t="shared" si="280"/>
        <v/>
      </c>
      <c r="AP1156" s="1" t="str">
        <f t="shared" si="281"/>
        <v/>
      </c>
      <c r="AQ1156" s="1" t="str">
        <f t="shared" si="282"/>
        <v/>
      </c>
      <c r="AR1156" s="1" t="str">
        <f t="shared" si="283"/>
        <v/>
      </c>
      <c r="AS1156" s="1" t="str">
        <f t="shared" si="284"/>
        <v/>
      </c>
      <c r="AT1156" s="1" t="str">
        <f t="shared" si="285"/>
        <v/>
      </c>
      <c r="AU1156" s="1" t="str">
        <f t="shared" si="286"/>
        <v/>
      </c>
      <c r="AV1156" s="1" t="str">
        <f t="shared" si="287"/>
        <v/>
      </c>
      <c r="AW1156" s="1" t="str">
        <f t="shared" si="288"/>
        <v/>
      </c>
      <c r="AX1156" s="1" t="str">
        <f t="shared" si="289"/>
        <v/>
      </c>
      <c r="AY1156" s="1">
        <f>IFERROR(IF($AE1156&gt;$AE1155,VLOOKUP($AC1156+AL$1,STOCK!$F$10:$AB$209,16,0),IF($AE1156=$AE1155,(IF(AY1155&gt;=1,AY1155-COUNTIFS($AE1155:$AE1155,$AC1156,AL1155:AL1155,$AI$1),0)),0)),0)</f>
        <v>0</v>
      </c>
      <c r="AZ1156" s="1">
        <f>IFERROR(IF($AE1156&gt;$AE1155,VLOOKUP($AC1156+AM$1,STOCK!$F$10:$AB$209,16,0),IF($AE1156=$AE1155,(IF(AZ1155&gt;=1,AZ1155-COUNTIFS($AE1155:$AE1155,$AC1156,AM1155:AM1155,$AI$1),0)),0)),0)</f>
        <v>0</v>
      </c>
      <c r="BA1156" s="1">
        <f>IFERROR(IF($AE1156&gt;$AE1155,VLOOKUP($AC1156+AN$1,STOCK!$F$10:$AB$209,16,0),IF($AE1156=$AE1155,(IF(BA1155&gt;=1,BA1155-COUNTIFS($AE1155:$AE1155,$AC1156,AN1155:AN1155,$AI$1),0)),0)),0)</f>
        <v>0</v>
      </c>
      <c r="BB1156" s="1">
        <f>IFERROR(IF($AE1156&gt;$AE1155,VLOOKUP($AC1156+AO$1,STOCK!$F$10:$AB$209,16,0),IF($AE1156=$AE1155,(IF(BB1155&gt;=1,BB1155-COUNTIFS($AE1155:$AE1155,$AC1156,AO1155:AO1155,$AI$1),0)),0)),0)</f>
        <v>0</v>
      </c>
      <c r="BC1156" s="1">
        <f>IFERROR(IF($AE1156&gt;$AE1155,VLOOKUP($AC1156+AP$1,STOCK!$F$10:$AB$209,16,0),IF($AE1156=$AE1155,(IF(BC1155&gt;=1,BC1155-COUNTIFS($AE1155:$AE1155,$AC1156,AP1155:AP1155,$AI$1),0)),0)),0)</f>
        <v>0</v>
      </c>
      <c r="BD1156" s="1">
        <f>IFERROR(IF($AE1156&gt;$AE1155,VLOOKUP($AC1156+AQ$1,STOCK!$F$10:$AB$209,16,0),IF($AE1156=$AE1155,(IF(BD1155&gt;=1,BD1155-COUNTIFS($AE1155:$AE1155,$AC1156,AQ1155:AQ1155,$AI$1),0)),0)),0)</f>
        <v>0</v>
      </c>
      <c r="BE1156" s="1">
        <f>IFERROR(IF($AE1156&gt;$AE1155,VLOOKUP($AC1156+AR$1,STOCK!$F$10:$AB$209,16,0),IF($AE1156=$AE1155,(IF(BE1155&gt;=1,BE1155-COUNTIFS($AE1155:$AE1155,$AC1156,AR1155:AR1155,$AI$1),0)),0)),0)</f>
        <v>0</v>
      </c>
      <c r="BF1156" s="1">
        <f>IFERROR(IF($AE1156&gt;$AE1155,VLOOKUP($AC1156+AS$1,STOCK!$F$10:$AB$209,16,0),IF($AE1156=$AE1155,(IF(BF1155&gt;=1,BF1155-COUNTIFS($AE1155:$AE1155,$AC1156,AS1155:AS1155,$AI$1),0)),0)),0)</f>
        <v>0</v>
      </c>
      <c r="BG1156" s="1">
        <f>IFERROR(IF($AE1156&gt;$AE1155,VLOOKUP($AC1156+AT$1,STOCK!$F$10:$AB$209,16,0),IF($AE1156=$AE1155,(IF(BG1155&gt;=1,BG1155-COUNTIFS($AE1155:$AE1155,$AC1156,AT1155:AT1155,$AI$1),0)),0)),0)</f>
        <v>0</v>
      </c>
      <c r="BH1156" s="1">
        <f>IFERROR(IF($AE1156&gt;$AE1155,VLOOKUP($AC1156+AU$1,STOCK!$F$10:$AB$209,16,0),IF($AE1156=$AE1155,(IF(BH1155&gt;=1,BH1155-COUNTIFS($AE1155:$AE1155,$AC1156,AU1155:AU1155,$AI$1),0)),0)),0)</f>
        <v>0</v>
      </c>
      <c r="BI1156" s="1">
        <f>IFERROR(IF($AE1156&gt;$AE1155,VLOOKUP($AC1156+AV$1,STOCK!$F$10:$AB$209,16,0),IF($AE1156=$AE1155,(IF(BI1155&gt;=1,BI1155-COUNTIFS($AE1155:$AE1155,$AC1156,AV1155:AV1155,$AI$1),0)),0)),0)</f>
        <v>0</v>
      </c>
      <c r="BJ1156" s="1">
        <f>IFERROR(IF($AE1156&gt;$AE1155,VLOOKUP($AC1156+AW$1,STOCK!$F$10:$AB$209,16,0),IF($AE1156=$AE1155,(IF(BJ1155&gt;=1,BJ1155-COUNTIFS($AE1155:$AE1155,$AC1156,AW1155:AW1155,$AI$1),0)),0)),0)</f>
        <v>0</v>
      </c>
      <c r="BK1156" s="1">
        <f>IFERROR(IF($AE1156&gt;$AE1155,VLOOKUP($AC1156+AX$1,STOCK!$F$10:$AB$209,16,0),IF($AE1156=$AE1155,(IF(BK1155&gt;=1,BK1155-COUNTIFS($AE1155:$AE1155,$AC1156,AX1155:AX1155,$AI$1),0)),0)),0)</f>
        <v>0</v>
      </c>
      <c r="BL1156" s="1">
        <f>IFERROR(IF($AE1156&gt;$AE1155,VLOOKUP($AC1156+AL$1,STOCK!$F$10:$AB$209,17,0),IF($AE1156=$AE1155,(IF(BL1155&gt;=1,BL1155-COUNTIFS($AE1155:$AE1155,$AC1156,AL1155:AL1155,$AI$2),0)),0)),0)</f>
        <v>0</v>
      </c>
      <c r="BM1156" s="1">
        <f>IFERROR(IF($AE1156&gt;$AE1155,VLOOKUP($AC1156+AM$1,STOCK!$F$10:$AB$209,17,0),IF($AE1156=$AE1155,(IF(BM1155&gt;=1,BM1155-COUNTIFS($AE1155:$AE1155,$AC1156,AM1155:AM1155,$AI$2),0)),0)),0)</f>
        <v>0</v>
      </c>
      <c r="BN1156" s="1">
        <f>IFERROR(IF($AE1156&gt;$AE1155,VLOOKUP($AC1156+AN$1,STOCK!$F$10:$AB$209,17,0),IF($AE1156=$AE1155,(IF(BN1155&gt;=1,BN1155-COUNTIFS($AE1155:$AE1155,$AC1156,AN1155:AN1155,$AI$2),0)),0)),0)</f>
        <v>0</v>
      </c>
      <c r="BO1156" s="1">
        <f>IFERROR(IF($AE1156&gt;$AE1155,VLOOKUP($AC1156+AO$1,STOCK!$F$10:$AB$209,17,0),IF($AE1156=$AE1155,(IF(BO1155&gt;=1,BO1155-COUNTIFS($AE1155:$AE1155,$AC1156,AO1155:AO1155,$AI$2),0)),0)),0)</f>
        <v>0</v>
      </c>
      <c r="BP1156" s="1">
        <f>IFERROR(IF($AE1156&gt;$AE1155,VLOOKUP($AC1156+AP$1,STOCK!$F$10:$AB$209,17,0),IF($AE1156=$AE1155,(IF(BP1155&gt;=1,BP1155-COUNTIFS($AE1155:$AE1155,$AC1156,AP1155:AP1155,$AI$2),0)),0)),0)</f>
        <v>0</v>
      </c>
      <c r="BQ1156" s="1">
        <f>IFERROR(IF($AE1156&gt;$AE1155,VLOOKUP($AC1156+AQ$1,STOCK!$F$10:$AB$209,17,0),IF($AE1156=$AE1155,(IF(BQ1155&gt;=1,BQ1155-COUNTIFS($AE1155:$AE1155,$AC1156,AQ1155:AQ1155,$AI$2),0)),0)),0)</f>
        <v>0</v>
      </c>
      <c r="BR1156" s="1">
        <f>IFERROR(IF($AE1156&gt;$AE1155,VLOOKUP($AC1156+AR$1,STOCK!$F$10:$AB$209,17,0),IF($AE1156=$AE1155,(IF(BR1155&gt;=1,BR1155-COUNTIFS($AE1155:$AE1155,$AC1156,AR1155:AR1155,$AI$2),0)),0)),0)</f>
        <v>0</v>
      </c>
      <c r="BS1156" s="1">
        <f>IFERROR(IF($AE1156&gt;$AE1155,VLOOKUP($AC1156+AS$1,STOCK!$F$10:$AB$209,17,0),IF($AE1156=$AE1155,(IF(BS1155&gt;=1,BS1155-COUNTIFS($AE1155:$AE1155,$AC1156,AS1155:AS1155,$AI$2),0)),0)),0)</f>
        <v>0</v>
      </c>
      <c r="BT1156" s="1">
        <f>IFERROR(IF($AE1156&gt;$AE1155,VLOOKUP($AC1156+AT$1,STOCK!$F$10:$AB$209,17,0),IF($AE1156=$AE1155,(IF(BT1155&gt;=1,BT1155-COUNTIFS($AE1155:$AE1155,$AC1156,AT1155:AT1155,$AI$2),0)),0)),0)</f>
        <v>0</v>
      </c>
      <c r="BU1156" s="1">
        <f>IFERROR(IF($AE1156&gt;$AE1155,VLOOKUP($AC1156+AU$1,STOCK!$F$10:$AB$209,17,0),IF($AE1156=$AE1155,(IF(BU1155&gt;=1,BU1155-COUNTIFS($AE1155:$AE1155,$AC1156,AU1155:AU1155,$AI$2),0)),0)),0)</f>
        <v>0</v>
      </c>
      <c r="BV1156" s="1">
        <f>IFERROR(IF($AE1156&gt;$AE1155,VLOOKUP($AC1156+AV$1,STOCK!$F$10:$AB$209,17,0),IF($AE1156=$AE1155,(IF(BV1155&gt;=1,BV1155-COUNTIFS($AE1155:$AE1155,$AC1156,AV1155:AV1155,$AI$2),0)),0)),0)</f>
        <v>0</v>
      </c>
      <c r="BW1156" s="1">
        <f>IFERROR(IF($AE1156&gt;$AE1155,VLOOKUP($AC1156+AW$1,STOCK!$F$10:$AB$209,17,0),IF($AE1156=$AE1155,(IF(BW1155&gt;=1,BW1155-COUNTIFS($AE1155:$AE1155,$AC1156,AW1155:AW1155,$AI$2),0)),0)),0)</f>
        <v>0</v>
      </c>
      <c r="BX1156" s="1">
        <f>IFERROR(IF($AE1156&gt;$AE1155,VLOOKUP($AC1156+AX$1,STOCK!$F$10:$AB$209,17,0),IF($AE1156=$AE1155,(IF(BX1155&gt;=1,BX1155-COUNTIFS($AE1155:$AE1155,$AC1156,AX1155:AX1155,$AI$2),0)),0)),0)</f>
        <v>0</v>
      </c>
    </row>
    <row r="1157" spans="29:76" x14ac:dyDescent="0.25">
      <c r="AC1157" s="1">
        <f t="shared" si="275"/>
        <v>0</v>
      </c>
      <c r="AD1157" s="1">
        <f>IFERROR(IF(LEN(AK1157)&gt;=1,VLOOKUP(HLOOKUP(AK1157,PROFILE!$K$5:$V$8,4,0),PROFILE!$F$1:$G$3,2,0),0),0)</f>
        <v>0</v>
      </c>
      <c r="AE1157" s="1">
        <f t="shared" si="276"/>
        <v>0</v>
      </c>
      <c r="AF1157" s="1">
        <v>1144</v>
      </c>
      <c r="AI1157" s="1" t="str">
        <f>IFERROR(IF($AH1157&gt;=1,VLOOKUP($AG1157,STUDENT!$O$8:$Z$1507,3,0),""),"")</f>
        <v/>
      </c>
      <c r="AJ1157" s="1" t="str">
        <f>IFERROR(IF($AH1157&gt;=1,VLOOKUP($AG1157,STUDENT!$O$8:$Z$1507,4,0),""),"")</f>
        <v/>
      </c>
      <c r="AK1157" s="1" t="str">
        <f>IFERROR(IF($AH1157&gt;=1,VLOOKUP($AG1157,STUDENT!$O$8:$Z$1507,6,0),""),"")</f>
        <v/>
      </c>
      <c r="AL1157" s="1" t="str">
        <f t="shared" si="277"/>
        <v/>
      </c>
      <c r="AM1157" s="1" t="str">
        <f t="shared" si="278"/>
        <v/>
      </c>
      <c r="AN1157" s="1" t="str">
        <f t="shared" si="279"/>
        <v/>
      </c>
      <c r="AO1157" s="1" t="str">
        <f t="shared" si="280"/>
        <v/>
      </c>
      <c r="AP1157" s="1" t="str">
        <f t="shared" si="281"/>
        <v/>
      </c>
      <c r="AQ1157" s="1" t="str">
        <f t="shared" si="282"/>
        <v/>
      </c>
      <c r="AR1157" s="1" t="str">
        <f t="shared" si="283"/>
        <v/>
      </c>
      <c r="AS1157" s="1" t="str">
        <f t="shared" si="284"/>
        <v/>
      </c>
      <c r="AT1157" s="1" t="str">
        <f t="shared" si="285"/>
        <v/>
      </c>
      <c r="AU1157" s="1" t="str">
        <f t="shared" si="286"/>
        <v/>
      </c>
      <c r="AV1157" s="1" t="str">
        <f t="shared" si="287"/>
        <v/>
      </c>
      <c r="AW1157" s="1" t="str">
        <f t="shared" si="288"/>
        <v/>
      </c>
      <c r="AX1157" s="1" t="str">
        <f t="shared" si="289"/>
        <v/>
      </c>
      <c r="AY1157" s="1">
        <f>IFERROR(IF($AE1157&gt;$AE1156,VLOOKUP($AC1157+AL$1,STOCK!$F$10:$AB$209,16,0),IF($AE1157=$AE1156,(IF(AY1156&gt;=1,AY1156-COUNTIFS($AE1156:$AE1156,$AC1157,AL1156:AL1156,$AI$1),0)),0)),0)</f>
        <v>0</v>
      </c>
      <c r="AZ1157" s="1">
        <f>IFERROR(IF($AE1157&gt;$AE1156,VLOOKUP($AC1157+AM$1,STOCK!$F$10:$AB$209,16,0),IF($AE1157=$AE1156,(IF(AZ1156&gt;=1,AZ1156-COUNTIFS($AE1156:$AE1156,$AC1157,AM1156:AM1156,$AI$1),0)),0)),0)</f>
        <v>0</v>
      </c>
      <c r="BA1157" s="1">
        <f>IFERROR(IF($AE1157&gt;$AE1156,VLOOKUP($AC1157+AN$1,STOCK!$F$10:$AB$209,16,0),IF($AE1157=$AE1156,(IF(BA1156&gt;=1,BA1156-COUNTIFS($AE1156:$AE1156,$AC1157,AN1156:AN1156,$AI$1),0)),0)),0)</f>
        <v>0</v>
      </c>
      <c r="BB1157" s="1">
        <f>IFERROR(IF($AE1157&gt;$AE1156,VLOOKUP($AC1157+AO$1,STOCK!$F$10:$AB$209,16,0),IF($AE1157=$AE1156,(IF(BB1156&gt;=1,BB1156-COUNTIFS($AE1156:$AE1156,$AC1157,AO1156:AO1156,$AI$1),0)),0)),0)</f>
        <v>0</v>
      </c>
      <c r="BC1157" s="1">
        <f>IFERROR(IF($AE1157&gt;$AE1156,VLOOKUP($AC1157+AP$1,STOCK!$F$10:$AB$209,16,0),IF($AE1157=$AE1156,(IF(BC1156&gt;=1,BC1156-COUNTIFS($AE1156:$AE1156,$AC1157,AP1156:AP1156,$AI$1),0)),0)),0)</f>
        <v>0</v>
      </c>
      <c r="BD1157" s="1">
        <f>IFERROR(IF($AE1157&gt;$AE1156,VLOOKUP($AC1157+AQ$1,STOCK!$F$10:$AB$209,16,0),IF($AE1157=$AE1156,(IF(BD1156&gt;=1,BD1156-COUNTIFS($AE1156:$AE1156,$AC1157,AQ1156:AQ1156,$AI$1),0)),0)),0)</f>
        <v>0</v>
      </c>
      <c r="BE1157" s="1">
        <f>IFERROR(IF($AE1157&gt;$AE1156,VLOOKUP($AC1157+AR$1,STOCK!$F$10:$AB$209,16,0),IF($AE1157=$AE1156,(IF(BE1156&gt;=1,BE1156-COUNTIFS($AE1156:$AE1156,$AC1157,AR1156:AR1156,$AI$1),0)),0)),0)</f>
        <v>0</v>
      </c>
      <c r="BF1157" s="1">
        <f>IFERROR(IF($AE1157&gt;$AE1156,VLOOKUP($AC1157+AS$1,STOCK!$F$10:$AB$209,16,0),IF($AE1157=$AE1156,(IF(BF1156&gt;=1,BF1156-COUNTIFS($AE1156:$AE1156,$AC1157,AS1156:AS1156,$AI$1),0)),0)),0)</f>
        <v>0</v>
      </c>
      <c r="BG1157" s="1">
        <f>IFERROR(IF($AE1157&gt;$AE1156,VLOOKUP($AC1157+AT$1,STOCK!$F$10:$AB$209,16,0),IF($AE1157=$AE1156,(IF(BG1156&gt;=1,BG1156-COUNTIFS($AE1156:$AE1156,$AC1157,AT1156:AT1156,$AI$1),0)),0)),0)</f>
        <v>0</v>
      </c>
      <c r="BH1157" s="1">
        <f>IFERROR(IF($AE1157&gt;$AE1156,VLOOKUP($AC1157+AU$1,STOCK!$F$10:$AB$209,16,0),IF($AE1157=$AE1156,(IF(BH1156&gt;=1,BH1156-COUNTIFS($AE1156:$AE1156,$AC1157,AU1156:AU1156,$AI$1),0)),0)),0)</f>
        <v>0</v>
      </c>
      <c r="BI1157" s="1">
        <f>IFERROR(IF($AE1157&gt;$AE1156,VLOOKUP($AC1157+AV$1,STOCK!$F$10:$AB$209,16,0),IF($AE1157=$AE1156,(IF(BI1156&gt;=1,BI1156-COUNTIFS($AE1156:$AE1156,$AC1157,AV1156:AV1156,$AI$1),0)),0)),0)</f>
        <v>0</v>
      </c>
      <c r="BJ1157" s="1">
        <f>IFERROR(IF($AE1157&gt;$AE1156,VLOOKUP($AC1157+AW$1,STOCK!$F$10:$AB$209,16,0),IF($AE1157=$AE1156,(IF(BJ1156&gt;=1,BJ1156-COUNTIFS($AE1156:$AE1156,$AC1157,AW1156:AW1156,$AI$1),0)),0)),0)</f>
        <v>0</v>
      </c>
      <c r="BK1157" s="1">
        <f>IFERROR(IF($AE1157&gt;$AE1156,VLOOKUP($AC1157+AX$1,STOCK!$F$10:$AB$209,16,0),IF($AE1157=$AE1156,(IF(BK1156&gt;=1,BK1156-COUNTIFS($AE1156:$AE1156,$AC1157,AX1156:AX1156,$AI$1),0)),0)),0)</f>
        <v>0</v>
      </c>
      <c r="BL1157" s="1">
        <f>IFERROR(IF($AE1157&gt;$AE1156,VLOOKUP($AC1157+AL$1,STOCK!$F$10:$AB$209,17,0),IF($AE1157=$AE1156,(IF(BL1156&gt;=1,BL1156-COUNTIFS($AE1156:$AE1156,$AC1157,AL1156:AL1156,$AI$2),0)),0)),0)</f>
        <v>0</v>
      </c>
      <c r="BM1157" s="1">
        <f>IFERROR(IF($AE1157&gt;$AE1156,VLOOKUP($AC1157+AM$1,STOCK!$F$10:$AB$209,17,0),IF($AE1157=$AE1156,(IF(BM1156&gt;=1,BM1156-COUNTIFS($AE1156:$AE1156,$AC1157,AM1156:AM1156,$AI$2),0)),0)),0)</f>
        <v>0</v>
      </c>
      <c r="BN1157" s="1">
        <f>IFERROR(IF($AE1157&gt;$AE1156,VLOOKUP($AC1157+AN$1,STOCK!$F$10:$AB$209,17,0),IF($AE1157=$AE1156,(IF(BN1156&gt;=1,BN1156-COUNTIFS($AE1156:$AE1156,$AC1157,AN1156:AN1156,$AI$2),0)),0)),0)</f>
        <v>0</v>
      </c>
      <c r="BO1157" s="1">
        <f>IFERROR(IF($AE1157&gt;$AE1156,VLOOKUP($AC1157+AO$1,STOCK!$F$10:$AB$209,17,0),IF($AE1157=$AE1156,(IF(BO1156&gt;=1,BO1156-COUNTIFS($AE1156:$AE1156,$AC1157,AO1156:AO1156,$AI$2),0)),0)),0)</f>
        <v>0</v>
      </c>
      <c r="BP1157" s="1">
        <f>IFERROR(IF($AE1157&gt;$AE1156,VLOOKUP($AC1157+AP$1,STOCK!$F$10:$AB$209,17,0),IF($AE1157=$AE1156,(IF(BP1156&gt;=1,BP1156-COUNTIFS($AE1156:$AE1156,$AC1157,AP1156:AP1156,$AI$2),0)),0)),0)</f>
        <v>0</v>
      </c>
      <c r="BQ1157" s="1">
        <f>IFERROR(IF($AE1157&gt;$AE1156,VLOOKUP($AC1157+AQ$1,STOCK!$F$10:$AB$209,17,0),IF($AE1157=$AE1156,(IF(BQ1156&gt;=1,BQ1156-COUNTIFS($AE1156:$AE1156,$AC1157,AQ1156:AQ1156,$AI$2),0)),0)),0)</f>
        <v>0</v>
      </c>
      <c r="BR1157" s="1">
        <f>IFERROR(IF($AE1157&gt;$AE1156,VLOOKUP($AC1157+AR$1,STOCK!$F$10:$AB$209,17,0),IF($AE1157=$AE1156,(IF(BR1156&gt;=1,BR1156-COUNTIFS($AE1156:$AE1156,$AC1157,AR1156:AR1156,$AI$2),0)),0)),0)</f>
        <v>0</v>
      </c>
      <c r="BS1157" s="1">
        <f>IFERROR(IF($AE1157&gt;$AE1156,VLOOKUP($AC1157+AS$1,STOCK!$F$10:$AB$209,17,0),IF($AE1157=$AE1156,(IF(BS1156&gt;=1,BS1156-COUNTIFS($AE1156:$AE1156,$AC1157,AS1156:AS1156,$AI$2),0)),0)),0)</f>
        <v>0</v>
      </c>
      <c r="BT1157" s="1">
        <f>IFERROR(IF($AE1157&gt;$AE1156,VLOOKUP($AC1157+AT$1,STOCK!$F$10:$AB$209,17,0),IF($AE1157=$AE1156,(IF(BT1156&gt;=1,BT1156-COUNTIFS($AE1156:$AE1156,$AC1157,AT1156:AT1156,$AI$2),0)),0)),0)</f>
        <v>0</v>
      </c>
      <c r="BU1157" s="1">
        <f>IFERROR(IF($AE1157&gt;$AE1156,VLOOKUP($AC1157+AU$1,STOCK!$F$10:$AB$209,17,0),IF($AE1157=$AE1156,(IF(BU1156&gt;=1,BU1156-COUNTIFS($AE1156:$AE1156,$AC1157,AU1156:AU1156,$AI$2),0)),0)),0)</f>
        <v>0</v>
      </c>
      <c r="BV1157" s="1">
        <f>IFERROR(IF($AE1157&gt;$AE1156,VLOOKUP($AC1157+AV$1,STOCK!$F$10:$AB$209,17,0),IF($AE1157=$AE1156,(IF(BV1156&gt;=1,BV1156-COUNTIFS($AE1156:$AE1156,$AC1157,AV1156:AV1156,$AI$2),0)),0)),0)</f>
        <v>0</v>
      </c>
      <c r="BW1157" s="1">
        <f>IFERROR(IF($AE1157&gt;$AE1156,VLOOKUP($AC1157+AW$1,STOCK!$F$10:$AB$209,17,0),IF($AE1157=$AE1156,(IF(BW1156&gt;=1,BW1156-COUNTIFS($AE1156:$AE1156,$AC1157,AW1156:AW1156,$AI$2),0)),0)),0)</f>
        <v>0</v>
      </c>
      <c r="BX1157" s="1">
        <f>IFERROR(IF($AE1157&gt;$AE1156,VLOOKUP($AC1157+AX$1,STOCK!$F$10:$AB$209,17,0),IF($AE1157=$AE1156,(IF(BX1156&gt;=1,BX1156-COUNTIFS($AE1156:$AE1156,$AC1157,AX1156:AX1156,$AI$2),0)),0)),0)</f>
        <v>0</v>
      </c>
    </row>
    <row r="1158" spans="29:76" x14ac:dyDescent="0.25">
      <c r="AC1158" s="1">
        <f t="shared" si="275"/>
        <v>0</v>
      </c>
      <c r="AD1158" s="1">
        <f>IFERROR(IF(LEN(AK1158)&gt;=1,VLOOKUP(HLOOKUP(AK1158,PROFILE!$K$5:$V$8,4,0),PROFILE!$F$1:$G$3,2,0),0),0)</f>
        <v>0</v>
      </c>
      <c r="AE1158" s="1">
        <f t="shared" si="276"/>
        <v>0</v>
      </c>
      <c r="AF1158" s="1">
        <v>1145</v>
      </c>
      <c r="AI1158" s="1" t="str">
        <f>IFERROR(IF($AH1158&gt;=1,VLOOKUP($AG1158,STUDENT!$O$8:$Z$1507,3,0),""),"")</f>
        <v/>
      </c>
      <c r="AJ1158" s="1" t="str">
        <f>IFERROR(IF($AH1158&gt;=1,VLOOKUP($AG1158,STUDENT!$O$8:$Z$1507,4,0),""),"")</f>
        <v/>
      </c>
      <c r="AK1158" s="1" t="str">
        <f>IFERROR(IF($AH1158&gt;=1,VLOOKUP($AG1158,STUDENT!$O$8:$Z$1507,6,0),""),"")</f>
        <v/>
      </c>
      <c r="AL1158" s="1" t="str">
        <f t="shared" si="277"/>
        <v/>
      </c>
      <c r="AM1158" s="1" t="str">
        <f t="shared" si="278"/>
        <v/>
      </c>
      <c r="AN1158" s="1" t="str">
        <f t="shared" si="279"/>
        <v/>
      </c>
      <c r="AO1158" s="1" t="str">
        <f t="shared" si="280"/>
        <v/>
      </c>
      <c r="AP1158" s="1" t="str">
        <f t="shared" si="281"/>
        <v/>
      </c>
      <c r="AQ1158" s="1" t="str">
        <f t="shared" si="282"/>
        <v/>
      </c>
      <c r="AR1158" s="1" t="str">
        <f t="shared" si="283"/>
        <v/>
      </c>
      <c r="AS1158" s="1" t="str">
        <f t="shared" si="284"/>
        <v/>
      </c>
      <c r="AT1158" s="1" t="str">
        <f t="shared" si="285"/>
        <v/>
      </c>
      <c r="AU1158" s="1" t="str">
        <f t="shared" si="286"/>
        <v/>
      </c>
      <c r="AV1158" s="1" t="str">
        <f t="shared" si="287"/>
        <v/>
      </c>
      <c r="AW1158" s="1" t="str">
        <f t="shared" si="288"/>
        <v/>
      </c>
      <c r="AX1158" s="1" t="str">
        <f t="shared" si="289"/>
        <v/>
      </c>
      <c r="AY1158" s="1">
        <f>IFERROR(IF($AE1158&gt;$AE1157,VLOOKUP($AC1158+AL$1,STOCK!$F$10:$AB$209,16,0),IF($AE1158=$AE1157,(IF(AY1157&gt;=1,AY1157-COUNTIFS($AE1157:$AE1157,$AC1158,AL1157:AL1157,$AI$1),0)),0)),0)</f>
        <v>0</v>
      </c>
      <c r="AZ1158" s="1">
        <f>IFERROR(IF($AE1158&gt;$AE1157,VLOOKUP($AC1158+AM$1,STOCK!$F$10:$AB$209,16,0),IF($AE1158=$AE1157,(IF(AZ1157&gt;=1,AZ1157-COUNTIFS($AE1157:$AE1157,$AC1158,AM1157:AM1157,$AI$1),0)),0)),0)</f>
        <v>0</v>
      </c>
      <c r="BA1158" s="1">
        <f>IFERROR(IF($AE1158&gt;$AE1157,VLOOKUP($AC1158+AN$1,STOCK!$F$10:$AB$209,16,0),IF($AE1158=$AE1157,(IF(BA1157&gt;=1,BA1157-COUNTIFS($AE1157:$AE1157,$AC1158,AN1157:AN1157,$AI$1),0)),0)),0)</f>
        <v>0</v>
      </c>
      <c r="BB1158" s="1">
        <f>IFERROR(IF($AE1158&gt;$AE1157,VLOOKUP($AC1158+AO$1,STOCK!$F$10:$AB$209,16,0),IF($AE1158=$AE1157,(IF(BB1157&gt;=1,BB1157-COUNTIFS($AE1157:$AE1157,$AC1158,AO1157:AO1157,$AI$1),0)),0)),0)</f>
        <v>0</v>
      </c>
      <c r="BC1158" s="1">
        <f>IFERROR(IF($AE1158&gt;$AE1157,VLOOKUP($AC1158+AP$1,STOCK!$F$10:$AB$209,16,0),IF($AE1158=$AE1157,(IF(BC1157&gt;=1,BC1157-COUNTIFS($AE1157:$AE1157,$AC1158,AP1157:AP1157,$AI$1),0)),0)),0)</f>
        <v>0</v>
      </c>
      <c r="BD1158" s="1">
        <f>IFERROR(IF($AE1158&gt;$AE1157,VLOOKUP($AC1158+AQ$1,STOCK!$F$10:$AB$209,16,0),IF($AE1158=$AE1157,(IF(BD1157&gt;=1,BD1157-COUNTIFS($AE1157:$AE1157,$AC1158,AQ1157:AQ1157,$AI$1),0)),0)),0)</f>
        <v>0</v>
      </c>
      <c r="BE1158" s="1">
        <f>IFERROR(IF($AE1158&gt;$AE1157,VLOOKUP($AC1158+AR$1,STOCK!$F$10:$AB$209,16,0),IF($AE1158=$AE1157,(IF(BE1157&gt;=1,BE1157-COUNTIFS($AE1157:$AE1157,$AC1158,AR1157:AR1157,$AI$1),0)),0)),0)</f>
        <v>0</v>
      </c>
      <c r="BF1158" s="1">
        <f>IFERROR(IF($AE1158&gt;$AE1157,VLOOKUP($AC1158+AS$1,STOCK!$F$10:$AB$209,16,0),IF($AE1158=$AE1157,(IF(BF1157&gt;=1,BF1157-COUNTIFS($AE1157:$AE1157,$AC1158,AS1157:AS1157,$AI$1),0)),0)),0)</f>
        <v>0</v>
      </c>
      <c r="BG1158" s="1">
        <f>IFERROR(IF($AE1158&gt;$AE1157,VLOOKUP($AC1158+AT$1,STOCK!$F$10:$AB$209,16,0),IF($AE1158=$AE1157,(IF(BG1157&gt;=1,BG1157-COUNTIFS($AE1157:$AE1157,$AC1158,AT1157:AT1157,$AI$1),0)),0)),0)</f>
        <v>0</v>
      </c>
      <c r="BH1158" s="1">
        <f>IFERROR(IF($AE1158&gt;$AE1157,VLOOKUP($AC1158+AU$1,STOCK!$F$10:$AB$209,16,0),IF($AE1158=$AE1157,(IF(BH1157&gt;=1,BH1157-COUNTIFS($AE1157:$AE1157,$AC1158,AU1157:AU1157,$AI$1),0)),0)),0)</f>
        <v>0</v>
      </c>
      <c r="BI1158" s="1">
        <f>IFERROR(IF($AE1158&gt;$AE1157,VLOOKUP($AC1158+AV$1,STOCK!$F$10:$AB$209,16,0),IF($AE1158=$AE1157,(IF(BI1157&gt;=1,BI1157-COUNTIFS($AE1157:$AE1157,$AC1158,AV1157:AV1157,$AI$1),0)),0)),0)</f>
        <v>0</v>
      </c>
      <c r="BJ1158" s="1">
        <f>IFERROR(IF($AE1158&gt;$AE1157,VLOOKUP($AC1158+AW$1,STOCK!$F$10:$AB$209,16,0),IF($AE1158=$AE1157,(IF(BJ1157&gt;=1,BJ1157-COUNTIFS($AE1157:$AE1157,$AC1158,AW1157:AW1157,$AI$1),0)),0)),0)</f>
        <v>0</v>
      </c>
      <c r="BK1158" s="1">
        <f>IFERROR(IF($AE1158&gt;$AE1157,VLOOKUP($AC1158+AX$1,STOCK!$F$10:$AB$209,16,0),IF($AE1158=$AE1157,(IF(BK1157&gt;=1,BK1157-COUNTIFS($AE1157:$AE1157,$AC1158,AX1157:AX1157,$AI$1),0)),0)),0)</f>
        <v>0</v>
      </c>
      <c r="BL1158" s="1">
        <f>IFERROR(IF($AE1158&gt;$AE1157,VLOOKUP($AC1158+AL$1,STOCK!$F$10:$AB$209,17,0),IF($AE1158=$AE1157,(IF(BL1157&gt;=1,BL1157-COUNTIFS($AE1157:$AE1157,$AC1158,AL1157:AL1157,$AI$2),0)),0)),0)</f>
        <v>0</v>
      </c>
      <c r="BM1158" s="1">
        <f>IFERROR(IF($AE1158&gt;$AE1157,VLOOKUP($AC1158+AM$1,STOCK!$F$10:$AB$209,17,0),IF($AE1158=$AE1157,(IF(BM1157&gt;=1,BM1157-COUNTIFS($AE1157:$AE1157,$AC1158,AM1157:AM1157,$AI$2),0)),0)),0)</f>
        <v>0</v>
      </c>
      <c r="BN1158" s="1">
        <f>IFERROR(IF($AE1158&gt;$AE1157,VLOOKUP($AC1158+AN$1,STOCK!$F$10:$AB$209,17,0),IF($AE1158=$AE1157,(IF(BN1157&gt;=1,BN1157-COUNTIFS($AE1157:$AE1157,$AC1158,AN1157:AN1157,$AI$2),0)),0)),0)</f>
        <v>0</v>
      </c>
      <c r="BO1158" s="1">
        <f>IFERROR(IF($AE1158&gt;$AE1157,VLOOKUP($AC1158+AO$1,STOCK!$F$10:$AB$209,17,0),IF($AE1158=$AE1157,(IF(BO1157&gt;=1,BO1157-COUNTIFS($AE1157:$AE1157,$AC1158,AO1157:AO1157,$AI$2),0)),0)),0)</f>
        <v>0</v>
      </c>
      <c r="BP1158" s="1">
        <f>IFERROR(IF($AE1158&gt;$AE1157,VLOOKUP($AC1158+AP$1,STOCK!$F$10:$AB$209,17,0),IF($AE1158=$AE1157,(IF(BP1157&gt;=1,BP1157-COUNTIFS($AE1157:$AE1157,$AC1158,AP1157:AP1157,$AI$2),0)),0)),0)</f>
        <v>0</v>
      </c>
      <c r="BQ1158" s="1">
        <f>IFERROR(IF($AE1158&gt;$AE1157,VLOOKUP($AC1158+AQ$1,STOCK!$F$10:$AB$209,17,0),IF($AE1158=$AE1157,(IF(BQ1157&gt;=1,BQ1157-COUNTIFS($AE1157:$AE1157,$AC1158,AQ1157:AQ1157,$AI$2),0)),0)),0)</f>
        <v>0</v>
      </c>
      <c r="BR1158" s="1">
        <f>IFERROR(IF($AE1158&gt;$AE1157,VLOOKUP($AC1158+AR$1,STOCK!$F$10:$AB$209,17,0),IF($AE1158=$AE1157,(IF(BR1157&gt;=1,BR1157-COUNTIFS($AE1157:$AE1157,$AC1158,AR1157:AR1157,$AI$2),0)),0)),0)</f>
        <v>0</v>
      </c>
      <c r="BS1158" s="1">
        <f>IFERROR(IF($AE1158&gt;$AE1157,VLOOKUP($AC1158+AS$1,STOCK!$F$10:$AB$209,17,0),IF($AE1158=$AE1157,(IF(BS1157&gt;=1,BS1157-COUNTIFS($AE1157:$AE1157,$AC1158,AS1157:AS1157,$AI$2),0)),0)),0)</f>
        <v>0</v>
      </c>
      <c r="BT1158" s="1">
        <f>IFERROR(IF($AE1158&gt;$AE1157,VLOOKUP($AC1158+AT$1,STOCK!$F$10:$AB$209,17,0),IF($AE1158=$AE1157,(IF(BT1157&gt;=1,BT1157-COUNTIFS($AE1157:$AE1157,$AC1158,AT1157:AT1157,$AI$2),0)),0)),0)</f>
        <v>0</v>
      </c>
      <c r="BU1158" s="1">
        <f>IFERROR(IF($AE1158&gt;$AE1157,VLOOKUP($AC1158+AU$1,STOCK!$F$10:$AB$209,17,0),IF($AE1158=$AE1157,(IF(BU1157&gt;=1,BU1157-COUNTIFS($AE1157:$AE1157,$AC1158,AU1157:AU1157,$AI$2),0)),0)),0)</f>
        <v>0</v>
      </c>
      <c r="BV1158" s="1">
        <f>IFERROR(IF($AE1158&gt;$AE1157,VLOOKUP($AC1158+AV$1,STOCK!$F$10:$AB$209,17,0),IF($AE1158=$AE1157,(IF(BV1157&gt;=1,BV1157-COUNTIFS($AE1157:$AE1157,$AC1158,AV1157:AV1157,$AI$2),0)),0)),0)</f>
        <v>0</v>
      </c>
      <c r="BW1158" s="1">
        <f>IFERROR(IF($AE1158&gt;$AE1157,VLOOKUP($AC1158+AW$1,STOCK!$F$10:$AB$209,17,0),IF($AE1158=$AE1157,(IF(BW1157&gt;=1,BW1157-COUNTIFS($AE1157:$AE1157,$AC1158,AW1157:AW1157,$AI$2),0)),0)),0)</f>
        <v>0</v>
      </c>
      <c r="BX1158" s="1">
        <f>IFERROR(IF($AE1158&gt;$AE1157,VLOOKUP($AC1158+AX$1,STOCK!$F$10:$AB$209,17,0),IF($AE1158=$AE1157,(IF(BX1157&gt;=1,BX1157-COUNTIFS($AE1157:$AE1157,$AC1158,AX1157:AX1157,$AI$2),0)),0)),0)</f>
        <v>0</v>
      </c>
    </row>
    <row r="1159" spans="29:76" x14ac:dyDescent="0.25">
      <c r="AC1159" s="1">
        <f t="shared" si="275"/>
        <v>0</v>
      </c>
      <c r="AD1159" s="1">
        <f>IFERROR(IF(LEN(AK1159)&gt;=1,VLOOKUP(HLOOKUP(AK1159,PROFILE!$K$5:$V$8,4,0),PROFILE!$F$1:$G$3,2,0),0),0)</f>
        <v>0</v>
      </c>
      <c r="AE1159" s="1">
        <f t="shared" si="276"/>
        <v>0</v>
      </c>
      <c r="AF1159" s="1">
        <v>1146</v>
      </c>
      <c r="AI1159" s="1" t="str">
        <f>IFERROR(IF($AH1159&gt;=1,VLOOKUP($AG1159,STUDENT!$O$8:$Z$1507,3,0),""),"")</f>
        <v/>
      </c>
      <c r="AJ1159" s="1" t="str">
        <f>IFERROR(IF($AH1159&gt;=1,VLOOKUP($AG1159,STUDENT!$O$8:$Z$1507,4,0),""),"")</f>
        <v/>
      </c>
      <c r="AK1159" s="1" t="str">
        <f>IFERROR(IF($AH1159&gt;=1,VLOOKUP($AG1159,STUDENT!$O$8:$Z$1507,6,0),""),"")</f>
        <v/>
      </c>
      <c r="AL1159" s="1" t="str">
        <f t="shared" si="277"/>
        <v/>
      </c>
      <c r="AM1159" s="1" t="str">
        <f t="shared" si="278"/>
        <v/>
      </c>
      <c r="AN1159" s="1" t="str">
        <f t="shared" si="279"/>
        <v/>
      </c>
      <c r="AO1159" s="1" t="str">
        <f t="shared" si="280"/>
        <v/>
      </c>
      <c r="AP1159" s="1" t="str">
        <f t="shared" si="281"/>
        <v/>
      </c>
      <c r="AQ1159" s="1" t="str">
        <f t="shared" si="282"/>
        <v/>
      </c>
      <c r="AR1159" s="1" t="str">
        <f t="shared" si="283"/>
        <v/>
      </c>
      <c r="AS1159" s="1" t="str">
        <f t="shared" si="284"/>
        <v/>
      </c>
      <c r="AT1159" s="1" t="str">
        <f t="shared" si="285"/>
        <v/>
      </c>
      <c r="AU1159" s="1" t="str">
        <f t="shared" si="286"/>
        <v/>
      </c>
      <c r="AV1159" s="1" t="str">
        <f t="shared" si="287"/>
        <v/>
      </c>
      <c r="AW1159" s="1" t="str">
        <f t="shared" si="288"/>
        <v/>
      </c>
      <c r="AX1159" s="1" t="str">
        <f t="shared" si="289"/>
        <v/>
      </c>
      <c r="AY1159" s="1">
        <f>IFERROR(IF($AE1159&gt;$AE1158,VLOOKUP($AC1159+AL$1,STOCK!$F$10:$AB$209,16,0),IF($AE1159=$AE1158,(IF(AY1158&gt;=1,AY1158-COUNTIFS($AE1158:$AE1158,$AC1159,AL1158:AL1158,$AI$1),0)),0)),0)</f>
        <v>0</v>
      </c>
      <c r="AZ1159" s="1">
        <f>IFERROR(IF($AE1159&gt;$AE1158,VLOOKUP($AC1159+AM$1,STOCK!$F$10:$AB$209,16,0),IF($AE1159=$AE1158,(IF(AZ1158&gt;=1,AZ1158-COUNTIFS($AE1158:$AE1158,$AC1159,AM1158:AM1158,$AI$1),0)),0)),0)</f>
        <v>0</v>
      </c>
      <c r="BA1159" s="1">
        <f>IFERROR(IF($AE1159&gt;$AE1158,VLOOKUP($AC1159+AN$1,STOCK!$F$10:$AB$209,16,0),IF($AE1159=$AE1158,(IF(BA1158&gt;=1,BA1158-COUNTIFS($AE1158:$AE1158,$AC1159,AN1158:AN1158,$AI$1),0)),0)),0)</f>
        <v>0</v>
      </c>
      <c r="BB1159" s="1">
        <f>IFERROR(IF($AE1159&gt;$AE1158,VLOOKUP($AC1159+AO$1,STOCK!$F$10:$AB$209,16,0),IF($AE1159=$AE1158,(IF(BB1158&gt;=1,BB1158-COUNTIFS($AE1158:$AE1158,$AC1159,AO1158:AO1158,$AI$1),0)),0)),0)</f>
        <v>0</v>
      </c>
      <c r="BC1159" s="1">
        <f>IFERROR(IF($AE1159&gt;$AE1158,VLOOKUP($AC1159+AP$1,STOCK!$F$10:$AB$209,16,0),IF($AE1159=$AE1158,(IF(BC1158&gt;=1,BC1158-COUNTIFS($AE1158:$AE1158,$AC1159,AP1158:AP1158,$AI$1),0)),0)),0)</f>
        <v>0</v>
      </c>
      <c r="BD1159" s="1">
        <f>IFERROR(IF($AE1159&gt;$AE1158,VLOOKUP($AC1159+AQ$1,STOCK!$F$10:$AB$209,16,0),IF($AE1159=$AE1158,(IF(BD1158&gt;=1,BD1158-COUNTIFS($AE1158:$AE1158,$AC1159,AQ1158:AQ1158,$AI$1),0)),0)),0)</f>
        <v>0</v>
      </c>
      <c r="BE1159" s="1">
        <f>IFERROR(IF($AE1159&gt;$AE1158,VLOOKUP($AC1159+AR$1,STOCK!$F$10:$AB$209,16,0),IF($AE1159=$AE1158,(IF(BE1158&gt;=1,BE1158-COUNTIFS($AE1158:$AE1158,$AC1159,AR1158:AR1158,$AI$1),0)),0)),0)</f>
        <v>0</v>
      </c>
      <c r="BF1159" s="1">
        <f>IFERROR(IF($AE1159&gt;$AE1158,VLOOKUP($AC1159+AS$1,STOCK!$F$10:$AB$209,16,0),IF($AE1159=$AE1158,(IF(BF1158&gt;=1,BF1158-COUNTIFS($AE1158:$AE1158,$AC1159,AS1158:AS1158,$AI$1),0)),0)),0)</f>
        <v>0</v>
      </c>
      <c r="BG1159" s="1">
        <f>IFERROR(IF($AE1159&gt;$AE1158,VLOOKUP($AC1159+AT$1,STOCK!$F$10:$AB$209,16,0),IF($AE1159=$AE1158,(IF(BG1158&gt;=1,BG1158-COUNTIFS($AE1158:$AE1158,$AC1159,AT1158:AT1158,$AI$1),0)),0)),0)</f>
        <v>0</v>
      </c>
      <c r="BH1159" s="1">
        <f>IFERROR(IF($AE1159&gt;$AE1158,VLOOKUP($AC1159+AU$1,STOCK!$F$10:$AB$209,16,0),IF($AE1159=$AE1158,(IF(BH1158&gt;=1,BH1158-COUNTIFS($AE1158:$AE1158,$AC1159,AU1158:AU1158,$AI$1),0)),0)),0)</f>
        <v>0</v>
      </c>
      <c r="BI1159" s="1">
        <f>IFERROR(IF($AE1159&gt;$AE1158,VLOOKUP($AC1159+AV$1,STOCK!$F$10:$AB$209,16,0),IF($AE1159=$AE1158,(IF(BI1158&gt;=1,BI1158-COUNTIFS($AE1158:$AE1158,$AC1159,AV1158:AV1158,$AI$1),0)),0)),0)</f>
        <v>0</v>
      </c>
      <c r="BJ1159" s="1">
        <f>IFERROR(IF($AE1159&gt;$AE1158,VLOOKUP($AC1159+AW$1,STOCK!$F$10:$AB$209,16,0),IF($AE1159=$AE1158,(IF(BJ1158&gt;=1,BJ1158-COUNTIFS($AE1158:$AE1158,$AC1159,AW1158:AW1158,$AI$1),0)),0)),0)</f>
        <v>0</v>
      </c>
      <c r="BK1159" s="1">
        <f>IFERROR(IF($AE1159&gt;$AE1158,VLOOKUP($AC1159+AX$1,STOCK!$F$10:$AB$209,16,0),IF($AE1159=$AE1158,(IF(BK1158&gt;=1,BK1158-COUNTIFS($AE1158:$AE1158,$AC1159,AX1158:AX1158,$AI$1),0)),0)),0)</f>
        <v>0</v>
      </c>
      <c r="BL1159" s="1">
        <f>IFERROR(IF($AE1159&gt;$AE1158,VLOOKUP($AC1159+AL$1,STOCK!$F$10:$AB$209,17,0),IF($AE1159=$AE1158,(IF(BL1158&gt;=1,BL1158-COUNTIFS($AE1158:$AE1158,$AC1159,AL1158:AL1158,$AI$2),0)),0)),0)</f>
        <v>0</v>
      </c>
      <c r="BM1159" s="1">
        <f>IFERROR(IF($AE1159&gt;$AE1158,VLOOKUP($AC1159+AM$1,STOCK!$F$10:$AB$209,17,0),IF($AE1159=$AE1158,(IF(BM1158&gt;=1,BM1158-COUNTIFS($AE1158:$AE1158,$AC1159,AM1158:AM1158,$AI$2),0)),0)),0)</f>
        <v>0</v>
      </c>
      <c r="BN1159" s="1">
        <f>IFERROR(IF($AE1159&gt;$AE1158,VLOOKUP($AC1159+AN$1,STOCK!$F$10:$AB$209,17,0),IF($AE1159=$AE1158,(IF(BN1158&gt;=1,BN1158-COUNTIFS($AE1158:$AE1158,$AC1159,AN1158:AN1158,$AI$2),0)),0)),0)</f>
        <v>0</v>
      </c>
      <c r="BO1159" s="1">
        <f>IFERROR(IF($AE1159&gt;$AE1158,VLOOKUP($AC1159+AO$1,STOCK!$F$10:$AB$209,17,0),IF($AE1159=$AE1158,(IF(BO1158&gt;=1,BO1158-COUNTIFS($AE1158:$AE1158,$AC1159,AO1158:AO1158,$AI$2),0)),0)),0)</f>
        <v>0</v>
      </c>
      <c r="BP1159" s="1">
        <f>IFERROR(IF($AE1159&gt;$AE1158,VLOOKUP($AC1159+AP$1,STOCK!$F$10:$AB$209,17,0),IF($AE1159=$AE1158,(IF(BP1158&gt;=1,BP1158-COUNTIFS($AE1158:$AE1158,$AC1159,AP1158:AP1158,$AI$2),0)),0)),0)</f>
        <v>0</v>
      </c>
      <c r="BQ1159" s="1">
        <f>IFERROR(IF($AE1159&gt;$AE1158,VLOOKUP($AC1159+AQ$1,STOCK!$F$10:$AB$209,17,0),IF($AE1159=$AE1158,(IF(BQ1158&gt;=1,BQ1158-COUNTIFS($AE1158:$AE1158,$AC1159,AQ1158:AQ1158,$AI$2),0)),0)),0)</f>
        <v>0</v>
      </c>
      <c r="BR1159" s="1">
        <f>IFERROR(IF($AE1159&gt;$AE1158,VLOOKUP($AC1159+AR$1,STOCK!$F$10:$AB$209,17,0),IF($AE1159=$AE1158,(IF(BR1158&gt;=1,BR1158-COUNTIFS($AE1158:$AE1158,$AC1159,AR1158:AR1158,$AI$2),0)),0)),0)</f>
        <v>0</v>
      </c>
      <c r="BS1159" s="1">
        <f>IFERROR(IF($AE1159&gt;$AE1158,VLOOKUP($AC1159+AS$1,STOCK!$F$10:$AB$209,17,0),IF($AE1159=$AE1158,(IF(BS1158&gt;=1,BS1158-COUNTIFS($AE1158:$AE1158,$AC1159,AS1158:AS1158,$AI$2),0)),0)),0)</f>
        <v>0</v>
      </c>
      <c r="BT1159" s="1">
        <f>IFERROR(IF($AE1159&gt;$AE1158,VLOOKUP($AC1159+AT$1,STOCK!$F$10:$AB$209,17,0),IF($AE1159=$AE1158,(IF(BT1158&gt;=1,BT1158-COUNTIFS($AE1158:$AE1158,$AC1159,AT1158:AT1158,$AI$2),0)),0)),0)</f>
        <v>0</v>
      </c>
      <c r="BU1159" s="1">
        <f>IFERROR(IF($AE1159&gt;$AE1158,VLOOKUP($AC1159+AU$1,STOCK!$F$10:$AB$209,17,0),IF($AE1159=$AE1158,(IF(BU1158&gt;=1,BU1158-COUNTIFS($AE1158:$AE1158,$AC1159,AU1158:AU1158,$AI$2),0)),0)),0)</f>
        <v>0</v>
      </c>
      <c r="BV1159" s="1">
        <f>IFERROR(IF($AE1159&gt;$AE1158,VLOOKUP($AC1159+AV$1,STOCK!$F$10:$AB$209,17,0),IF($AE1159=$AE1158,(IF(BV1158&gt;=1,BV1158-COUNTIFS($AE1158:$AE1158,$AC1159,AV1158:AV1158,$AI$2),0)),0)),0)</f>
        <v>0</v>
      </c>
      <c r="BW1159" s="1">
        <f>IFERROR(IF($AE1159&gt;$AE1158,VLOOKUP($AC1159+AW$1,STOCK!$F$10:$AB$209,17,0),IF($AE1159=$AE1158,(IF(BW1158&gt;=1,BW1158-COUNTIFS($AE1158:$AE1158,$AC1159,AW1158:AW1158,$AI$2),0)),0)),0)</f>
        <v>0</v>
      </c>
      <c r="BX1159" s="1">
        <f>IFERROR(IF($AE1159&gt;$AE1158,VLOOKUP($AC1159+AX$1,STOCK!$F$10:$AB$209,17,0),IF($AE1159=$AE1158,(IF(BX1158&gt;=1,BX1158-COUNTIFS($AE1158:$AE1158,$AC1159,AX1158:AX1158,$AI$2),0)),0)),0)</f>
        <v>0</v>
      </c>
    </row>
    <row r="1160" spans="29:76" x14ac:dyDescent="0.25">
      <c r="AC1160" s="1">
        <f t="shared" si="275"/>
        <v>0</v>
      </c>
      <c r="AD1160" s="1">
        <f>IFERROR(IF(LEN(AK1160)&gt;=1,VLOOKUP(HLOOKUP(AK1160,PROFILE!$K$5:$V$8,4,0),PROFILE!$F$1:$G$3,2,0),0),0)</f>
        <v>0</v>
      </c>
      <c r="AE1160" s="1">
        <f t="shared" si="276"/>
        <v>0</v>
      </c>
      <c r="AF1160" s="1">
        <v>1147</v>
      </c>
      <c r="AI1160" s="1" t="str">
        <f>IFERROR(IF($AH1160&gt;=1,VLOOKUP($AG1160,STUDENT!$O$8:$Z$1507,3,0),""),"")</f>
        <v/>
      </c>
      <c r="AJ1160" s="1" t="str">
        <f>IFERROR(IF($AH1160&gt;=1,VLOOKUP($AG1160,STUDENT!$O$8:$Z$1507,4,0),""),"")</f>
        <v/>
      </c>
      <c r="AK1160" s="1" t="str">
        <f>IFERROR(IF($AH1160&gt;=1,VLOOKUP($AG1160,STUDENT!$O$8:$Z$1507,6,0),""),"")</f>
        <v/>
      </c>
      <c r="AL1160" s="1" t="str">
        <f t="shared" si="277"/>
        <v/>
      </c>
      <c r="AM1160" s="1" t="str">
        <f t="shared" si="278"/>
        <v/>
      </c>
      <c r="AN1160" s="1" t="str">
        <f t="shared" si="279"/>
        <v/>
      </c>
      <c r="AO1160" s="1" t="str">
        <f t="shared" si="280"/>
        <v/>
      </c>
      <c r="AP1160" s="1" t="str">
        <f t="shared" si="281"/>
        <v/>
      </c>
      <c r="AQ1160" s="1" t="str">
        <f t="shared" si="282"/>
        <v/>
      </c>
      <c r="AR1160" s="1" t="str">
        <f t="shared" si="283"/>
        <v/>
      </c>
      <c r="AS1160" s="1" t="str">
        <f t="shared" si="284"/>
        <v/>
      </c>
      <c r="AT1160" s="1" t="str">
        <f t="shared" si="285"/>
        <v/>
      </c>
      <c r="AU1160" s="1" t="str">
        <f t="shared" si="286"/>
        <v/>
      </c>
      <c r="AV1160" s="1" t="str">
        <f t="shared" si="287"/>
        <v/>
      </c>
      <c r="AW1160" s="1" t="str">
        <f t="shared" si="288"/>
        <v/>
      </c>
      <c r="AX1160" s="1" t="str">
        <f t="shared" si="289"/>
        <v/>
      </c>
      <c r="AY1160" s="1">
        <f>IFERROR(IF($AE1160&gt;$AE1159,VLOOKUP($AC1160+AL$1,STOCK!$F$10:$AB$209,16,0),IF($AE1160=$AE1159,(IF(AY1159&gt;=1,AY1159-COUNTIFS($AE1159:$AE1159,$AC1160,AL1159:AL1159,$AI$1),0)),0)),0)</f>
        <v>0</v>
      </c>
      <c r="AZ1160" s="1">
        <f>IFERROR(IF($AE1160&gt;$AE1159,VLOOKUP($AC1160+AM$1,STOCK!$F$10:$AB$209,16,0),IF($AE1160=$AE1159,(IF(AZ1159&gt;=1,AZ1159-COUNTIFS($AE1159:$AE1159,$AC1160,AM1159:AM1159,$AI$1),0)),0)),0)</f>
        <v>0</v>
      </c>
      <c r="BA1160" s="1">
        <f>IFERROR(IF($AE1160&gt;$AE1159,VLOOKUP($AC1160+AN$1,STOCK!$F$10:$AB$209,16,0),IF($AE1160=$AE1159,(IF(BA1159&gt;=1,BA1159-COUNTIFS($AE1159:$AE1159,$AC1160,AN1159:AN1159,$AI$1),0)),0)),0)</f>
        <v>0</v>
      </c>
      <c r="BB1160" s="1">
        <f>IFERROR(IF($AE1160&gt;$AE1159,VLOOKUP($AC1160+AO$1,STOCK!$F$10:$AB$209,16,0),IF($AE1160=$AE1159,(IF(BB1159&gt;=1,BB1159-COUNTIFS($AE1159:$AE1159,$AC1160,AO1159:AO1159,$AI$1),0)),0)),0)</f>
        <v>0</v>
      </c>
      <c r="BC1160" s="1">
        <f>IFERROR(IF($AE1160&gt;$AE1159,VLOOKUP($AC1160+AP$1,STOCK!$F$10:$AB$209,16,0),IF($AE1160=$AE1159,(IF(BC1159&gt;=1,BC1159-COUNTIFS($AE1159:$AE1159,$AC1160,AP1159:AP1159,$AI$1),0)),0)),0)</f>
        <v>0</v>
      </c>
      <c r="BD1160" s="1">
        <f>IFERROR(IF($AE1160&gt;$AE1159,VLOOKUP($AC1160+AQ$1,STOCK!$F$10:$AB$209,16,0),IF($AE1160=$AE1159,(IF(BD1159&gt;=1,BD1159-COUNTIFS($AE1159:$AE1159,$AC1160,AQ1159:AQ1159,$AI$1),0)),0)),0)</f>
        <v>0</v>
      </c>
      <c r="BE1160" s="1">
        <f>IFERROR(IF($AE1160&gt;$AE1159,VLOOKUP($AC1160+AR$1,STOCK!$F$10:$AB$209,16,0),IF($AE1160=$AE1159,(IF(BE1159&gt;=1,BE1159-COUNTIFS($AE1159:$AE1159,$AC1160,AR1159:AR1159,$AI$1),0)),0)),0)</f>
        <v>0</v>
      </c>
      <c r="BF1160" s="1">
        <f>IFERROR(IF($AE1160&gt;$AE1159,VLOOKUP($AC1160+AS$1,STOCK!$F$10:$AB$209,16,0),IF($AE1160=$AE1159,(IF(BF1159&gt;=1,BF1159-COUNTIFS($AE1159:$AE1159,$AC1160,AS1159:AS1159,$AI$1),0)),0)),0)</f>
        <v>0</v>
      </c>
      <c r="BG1160" s="1">
        <f>IFERROR(IF($AE1160&gt;$AE1159,VLOOKUP($AC1160+AT$1,STOCK!$F$10:$AB$209,16,0),IF($AE1160=$AE1159,(IF(BG1159&gt;=1,BG1159-COUNTIFS($AE1159:$AE1159,$AC1160,AT1159:AT1159,$AI$1),0)),0)),0)</f>
        <v>0</v>
      </c>
      <c r="BH1160" s="1">
        <f>IFERROR(IF($AE1160&gt;$AE1159,VLOOKUP($AC1160+AU$1,STOCK!$F$10:$AB$209,16,0),IF($AE1160=$AE1159,(IF(BH1159&gt;=1,BH1159-COUNTIFS($AE1159:$AE1159,$AC1160,AU1159:AU1159,$AI$1),0)),0)),0)</f>
        <v>0</v>
      </c>
      <c r="BI1160" s="1">
        <f>IFERROR(IF($AE1160&gt;$AE1159,VLOOKUP($AC1160+AV$1,STOCK!$F$10:$AB$209,16,0),IF($AE1160=$AE1159,(IF(BI1159&gt;=1,BI1159-COUNTIFS($AE1159:$AE1159,$AC1160,AV1159:AV1159,$AI$1),0)),0)),0)</f>
        <v>0</v>
      </c>
      <c r="BJ1160" s="1">
        <f>IFERROR(IF($AE1160&gt;$AE1159,VLOOKUP($AC1160+AW$1,STOCK!$F$10:$AB$209,16,0),IF($AE1160=$AE1159,(IF(BJ1159&gt;=1,BJ1159-COUNTIFS($AE1159:$AE1159,$AC1160,AW1159:AW1159,$AI$1),0)),0)),0)</f>
        <v>0</v>
      </c>
      <c r="BK1160" s="1">
        <f>IFERROR(IF($AE1160&gt;$AE1159,VLOOKUP($AC1160+AX$1,STOCK!$F$10:$AB$209,16,0),IF($AE1160=$AE1159,(IF(BK1159&gt;=1,BK1159-COUNTIFS($AE1159:$AE1159,$AC1160,AX1159:AX1159,$AI$1),0)),0)),0)</f>
        <v>0</v>
      </c>
      <c r="BL1160" s="1">
        <f>IFERROR(IF($AE1160&gt;$AE1159,VLOOKUP($AC1160+AL$1,STOCK!$F$10:$AB$209,17,0),IF($AE1160=$AE1159,(IF(BL1159&gt;=1,BL1159-COUNTIFS($AE1159:$AE1159,$AC1160,AL1159:AL1159,$AI$2),0)),0)),0)</f>
        <v>0</v>
      </c>
      <c r="BM1160" s="1">
        <f>IFERROR(IF($AE1160&gt;$AE1159,VLOOKUP($AC1160+AM$1,STOCK!$F$10:$AB$209,17,0),IF($AE1160=$AE1159,(IF(BM1159&gt;=1,BM1159-COUNTIFS($AE1159:$AE1159,$AC1160,AM1159:AM1159,$AI$2),0)),0)),0)</f>
        <v>0</v>
      </c>
      <c r="BN1160" s="1">
        <f>IFERROR(IF($AE1160&gt;$AE1159,VLOOKUP($AC1160+AN$1,STOCK!$F$10:$AB$209,17,0),IF($AE1160=$AE1159,(IF(BN1159&gt;=1,BN1159-COUNTIFS($AE1159:$AE1159,$AC1160,AN1159:AN1159,$AI$2),0)),0)),0)</f>
        <v>0</v>
      </c>
      <c r="BO1160" s="1">
        <f>IFERROR(IF($AE1160&gt;$AE1159,VLOOKUP($AC1160+AO$1,STOCK!$F$10:$AB$209,17,0),IF($AE1160=$AE1159,(IF(BO1159&gt;=1,BO1159-COUNTIFS($AE1159:$AE1159,$AC1160,AO1159:AO1159,$AI$2),0)),0)),0)</f>
        <v>0</v>
      </c>
      <c r="BP1160" s="1">
        <f>IFERROR(IF($AE1160&gt;$AE1159,VLOOKUP($AC1160+AP$1,STOCK!$F$10:$AB$209,17,0),IF($AE1160=$AE1159,(IF(BP1159&gt;=1,BP1159-COUNTIFS($AE1159:$AE1159,$AC1160,AP1159:AP1159,$AI$2),0)),0)),0)</f>
        <v>0</v>
      </c>
      <c r="BQ1160" s="1">
        <f>IFERROR(IF($AE1160&gt;$AE1159,VLOOKUP($AC1160+AQ$1,STOCK!$F$10:$AB$209,17,0),IF($AE1160=$AE1159,(IF(BQ1159&gt;=1,BQ1159-COUNTIFS($AE1159:$AE1159,$AC1160,AQ1159:AQ1159,$AI$2),0)),0)),0)</f>
        <v>0</v>
      </c>
      <c r="BR1160" s="1">
        <f>IFERROR(IF($AE1160&gt;$AE1159,VLOOKUP($AC1160+AR$1,STOCK!$F$10:$AB$209,17,0),IF($AE1160=$AE1159,(IF(BR1159&gt;=1,BR1159-COUNTIFS($AE1159:$AE1159,$AC1160,AR1159:AR1159,$AI$2),0)),0)),0)</f>
        <v>0</v>
      </c>
      <c r="BS1160" s="1">
        <f>IFERROR(IF($AE1160&gt;$AE1159,VLOOKUP($AC1160+AS$1,STOCK!$F$10:$AB$209,17,0),IF($AE1160=$AE1159,(IF(BS1159&gt;=1,BS1159-COUNTIFS($AE1159:$AE1159,$AC1160,AS1159:AS1159,$AI$2),0)),0)),0)</f>
        <v>0</v>
      </c>
      <c r="BT1160" s="1">
        <f>IFERROR(IF($AE1160&gt;$AE1159,VLOOKUP($AC1160+AT$1,STOCK!$F$10:$AB$209,17,0),IF($AE1160=$AE1159,(IF(BT1159&gt;=1,BT1159-COUNTIFS($AE1159:$AE1159,$AC1160,AT1159:AT1159,$AI$2),0)),0)),0)</f>
        <v>0</v>
      </c>
      <c r="BU1160" s="1">
        <f>IFERROR(IF($AE1160&gt;$AE1159,VLOOKUP($AC1160+AU$1,STOCK!$F$10:$AB$209,17,0),IF($AE1160=$AE1159,(IF(BU1159&gt;=1,BU1159-COUNTIFS($AE1159:$AE1159,$AC1160,AU1159:AU1159,$AI$2),0)),0)),0)</f>
        <v>0</v>
      </c>
      <c r="BV1160" s="1">
        <f>IFERROR(IF($AE1160&gt;$AE1159,VLOOKUP($AC1160+AV$1,STOCK!$F$10:$AB$209,17,0),IF($AE1160=$AE1159,(IF(BV1159&gt;=1,BV1159-COUNTIFS($AE1159:$AE1159,$AC1160,AV1159:AV1159,$AI$2),0)),0)),0)</f>
        <v>0</v>
      </c>
      <c r="BW1160" s="1">
        <f>IFERROR(IF($AE1160&gt;$AE1159,VLOOKUP($AC1160+AW$1,STOCK!$F$10:$AB$209,17,0),IF($AE1160=$AE1159,(IF(BW1159&gt;=1,BW1159-COUNTIFS($AE1159:$AE1159,$AC1160,AW1159:AW1159,$AI$2),0)),0)),0)</f>
        <v>0</v>
      </c>
      <c r="BX1160" s="1">
        <f>IFERROR(IF($AE1160&gt;$AE1159,VLOOKUP($AC1160+AX$1,STOCK!$F$10:$AB$209,17,0),IF($AE1160=$AE1159,(IF(BX1159&gt;=1,BX1159-COUNTIFS($AE1159:$AE1159,$AC1160,AX1159:AX1159,$AI$2),0)),0)),0)</f>
        <v>0</v>
      </c>
    </row>
    <row r="1161" spans="29:76" x14ac:dyDescent="0.25">
      <c r="AC1161" s="1">
        <f t="shared" si="275"/>
        <v>0</v>
      </c>
      <c r="AD1161" s="1">
        <f>IFERROR(IF(LEN(AK1161)&gt;=1,VLOOKUP(HLOOKUP(AK1161,PROFILE!$K$5:$V$8,4,0),PROFILE!$F$1:$G$3,2,0),0),0)</f>
        <v>0</v>
      </c>
      <c r="AE1161" s="1">
        <f t="shared" si="276"/>
        <v>0</v>
      </c>
      <c r="AF1161" s="1">
        <v>1148</v>
      </c>
      <c r="AI1161" s="1" t="str">
        <f>IFERROR(IF($AH1161&gt;=1,VLOOKUP($AG1161,STUDENT!$O$8:$Z$1507,3,0),""),"")</f>
        <v/>
      </c>
      <c r="AJ1161" s="1" t="str">
        <f>IFERROR(IF($AH1161&gt;=1,VLOOKUP($AG1161,STUDENT!$O$8:$Z$1507,4,0),""),"")</f>
        <v/>
      </c>
      <c r="AK1161" s="1" t="str">
        <f>IFERROR(IF($AH1161&gt;=1,VLOOKUP($AG1161,STUDENT!$O$8:$Z$1507,6,0),""),"")</f>
        <v/>
      </c>
      <c r="AL1161" s="1" t="str">
        <f t="shared" si="277"/>
        <v/>
      </c>
      <c r="AM1161" s="1" t="str">
        <f t="shared" si="278"/>
        <v/>
      </c>
      <c r="AN1161" s="1" t="str">
        <f t="shared" si="279"/>
        <v/>
      </c>
      <c r="AO1161" s="1" t="str">
        <f t="shared" si="280"/>
        <v/>
      </c>
      <c r="AP1161" s="1" t="str">
        <f t="shared" si="281"/>
        <v/>
      </c>
      <c r="AQ1161" s="1" t="str">
        <f t="shared" si="282"/>
        <v/>
      </c>
      <c r="AR1161" s="1" t="str">
        <f t="shared" si="283"/>
        <v/>
      </c>
      <c r="AS1161" s="1" t="str">
        <f t="shared" si="284"/>
        <v/>
      </c>
      <c r="AT1161" s="1" t="str">
        <f t="shared" si="285"/>
        <v/>
      </c>
      <c r="AU1161" s="1" t="str">
        <f t="shared" si="286"/>
        <v/>
      </c>
      <c r="AV1161" s="1" t="str">
        <f t="shared" si="287"/>
        <v/>
      </c>
      <c r="AW1161" s="1" t="str">
        <f t="shared" si="288"/>
        <v/>
      </c>
      <c r="AX1161" s="1" t="str">
        <f t="shared" si="289"/>
        <v/>
      </c>
      <c r="AY1161" s="1">
        <f>IFERROR(IF($AE1161&gt;$AE1160,VLOOKUP($AC1161+AL$1,STOCK!$F$10:$AB$209,16,0),IF($AE1161=$AE1160,(IF(AY1160&gt;=1,AY1160-COUNTIFS($AE1160:$AE1160,$AC1161,AL1160:AL1160,$AI$1),0)),0)),0)</f>
        <v>0</v>
      </c>
      <c r="AZ1161" s="1">
        <f>IFERROR(IF($AE1161&gt;$AE1160,VLOOKUP($AC1161+AM$1,STOCK!$F$10:$AB$209,16,0),IF($AE1161=$AE1160,(IF(AZ1160&gt;=1,AZ1160-COUNTIFS($AE1160:$AE1160,$AC1161,AM1160:AM1160,$AI$1),0)),0)),0)</f>
        <v>0</v>
      </c>
      <c r="BA1161" s="1">
        <f>IFERROR(IF($AE1161&gt;$AE1160,VLOOKUP($AC1161+AN$1,STOCK!$F$10:$AB$209,16,0),IF($AE1161=$AE1160,(IF(BA1160&gt;=1,BA1160-COUNTIFS($AE1160:$AE1160,$AC1161,AN1160:AN1160,$AI$1),0)),0)),0)</f>
        <v>0</v>
      </c>
      <c r="BB1161" s="1">
        <f>IFERROR(IF($AE1161&gt;$AE1160,VLOOKUP($AC1161+AO$1,STOCK!$F$10:$AB$209,16,0),IF($AE1161=$AE1160,(IF(BB1160&gt;=1,BB1160-COUNTIFS($AE1160:$AE1160,$AC1161,AO1160:AO1160,$AI$1),0)),0)),0)</f>
        <v>0</v>
      </c>
      <c r="BC1161" s="1">
        <f>IFERROR(IF($AE1161&gt;$AE1160,VLOOKUP($AC1161+AP$1,STOCK!$F$10:$AB$209,16,0),IF($AE1161=$AE1160,(IF(BC1160&gt;=1,BC1160-COUNTIFS($AE1160:$AE1160,$AC1161,AP1160:AP1160,$AI$1),0)),0)),0)</f>
        <v>0</v>
      </c>
      <c r="BD1161" s="1">
        <f>IFERROR(IF($AE1161&gt;$AE1160,VLOOKUP($AC1161+AQ$1,STOCK!$F$10:$AB$209,16,0),IF($AE1161=$AE1160,(IF(BD1160&gt;=1,BD1160-COUNTIFS($AE1160:$AE1160,$AC1161,AQ1160:AQ1160,$AI$1),0)),0)),0)</f>
        <v>0</v>
      </c>
      <c r="BE1161" s="1">
        <f>IFERROR(IF($AE1161&gt;$AE1160,VLOOKUP($AC1161+AR$1,STOCK!$F$10:$AB$209,16,0),IF($AE1161=$AE1160,(IF(BE1160&gt;=1,BE1160-COUNTIFS($AE1160:$AE1160,$AC1161,AR1160:AR1160,$AI$1),0)),0)),0)</f>
        <v>0</v>
      </c>
      <c r="BF1161" s="1">
        <f>IFERROR(IF($AE1161&gt;$AE1160,VLOOKUP($AC1161+AS$1,STOCK!$F$10:$AB$209,16,0),IF($AE1161=$AE1160,(IF(BF1160&gt;=1,BF1160-COUNTIFS($AE1160:$AE1160,$AC1161,AS1160:AS1160,$AI$1),0)),0)),0)</f>
        <v>0</v>
      </c>
      <c r="BG1161" s="1">
        <f>IFERROR(IF($AE1161&gt;$AE1160,VLOOKUP($AC1161+AT$1,STOCK!$F$10:$AB$209,16,0),IF($AE1161=$AE1160,(IF(BG1160&gt;=1,BG1160-COUNTIFS($AE1160:$AE1160,$AC1161,AT1160:AT1160,$AI$1),0)),0)),0)</f>
        <v>0</v>
      </c>
      <c r="BH1161" s="1">
        <f>IFERROR(IF($AE1161&gt;$AE1160,VLOOKUP($AC1161+AU$1,STOCK!$F$10:$AB$209,16,0),IF($AE1161=$AE1160,(IF(BH1160&gt;=1,BH1160-COUNTIFS($AE1160:$AE1160,$AC1161,AU1160:AU1160,$AI$1),0)),0)),0)</f>
        <v>0</v>
      </c>
      <c r="BI1161" s="1">
        <f>IFERROR(IF($AE1161&gt;$AE1160,VLOOKUP($AC1161+AV$1,STOCK!$F$10:$AB$209,16,0),IF($AE1161=$AE1160,(IF(BI1160&gt;=1,BI1160-COUNTIFS($AE1160:$AE1160,$AC1161,AV1160:AV1160,$AI$1),0)),0)),0)</f>
        <v>0</v>
      </c>
      <c r="BJ1161" s="1">
        <f>IFERROR(IF($AE1161&gt;$AE1160,VLOOKUP($AC1161+AW$1,STOCK!$F$10:$AB$209,16,0),IF($AE1161=$AE1160,(IF(BJ1160&gt;=1,BJ1160-COUNTIFS($AE1160:$AE1160,$AC1161,AW1160:AW1160,$AI$1),0)),0)),0)</f>
        <v>0</v>
      </c>
      <c r="BK1161" s="1">
        <f>IFERROR(IF($AE1161&gt;$AE1160,VLOOKUP($AC1161+AX$1,STOCK!$F$10:$AB$209,16,0),IF($AE1161=$AE1160,(IF(BK1160&gt;=1,BK1160-COUNTIFS($AE1160:$AE1160,$AC1161,AX1160:AX1160,$AI$1),0)),0)),0)</f>
        <v>0</v>
      </c>
      <c r="BL1161" s="1">
        <f>IFERROR(IF($AE1161&gt;$AE1160,VLOOKUP($AC1161+AL$1,STOCK!$F$10:$AB$209,17,0),IF($AE1161=$AE1160,(IF(BL1160&gt;=1,BL1160-COUNTIFS($AE1160:$AE1160,$AC1161,AL1160:AL1160,$AI$2),0)),0)),0)</f>
        <v>0</v>
      </c>
      <c r="BM1161" s="1">
        <f>IFERROR(IF($AE1161&gt;$AE1160,VLOOKUP($AC1161+AM$1,STOCK!$F$10:$AB$209,17,0),IF($AE1161=$AE1160,(IF(BM1160&gt;=1,BM1160-COUNTIFS($AE1160:$AE1160,$AC1161,AM1160:AM1160,$AI$2),0)),0)),0)</f>
        <v>0</v>
      </c>
      <c r="BN1161" s="1">
        <f>IFERROR(IF($AE1161&gt;$AE1160,VLOOKUP($AC1161+AN$1,STOCK!$F$10:$AB$209,17,0),IF($AE1161=$AE1160,(IF(BN1160&gt;=1,BN1160-COUNTIFS($AE1160:$AE1160,$AC1161,AN1160:AN1160,$AI$2),0)),0)),0)</f>
        <v>0</v>
      </c>
      <c r="BO1161" s="1">
        <f>IFERROR(IF($AE1161&gt;$AE1160,VLOOKUP($AC1161+AO$1,STOCK!$F$10:$AB$209,17,0),IF($AE1161=$AE1160,(IF(BO1160&gt;=1,BO1160-COUNTIFS($AE1160:$AE1160,$AC1161,AO1160:AO1160,$AI$2),0)),0)),0)</f>
        <v>0</v>
      </c>
      <c r="BP1161" s="1">
        <f>IFERROR(IF($AE1161&gt;$AE1160,VLOOKUP($AC1161+AP$1,STOCK!$F$10:$AB$209,17,0),IF($AE1161=$AE1160,(IF(BP1160&gt;=1,BP1160-COUNTIFS($AE1160:$AE1160,$AC1161,AP1160:AP1160,$AI$2),0)),0)),0)</f>
        <v>0</v>
      </c>
      <c r="BQ1161" s="1">
        <f>IFERROR(IF($AE1161&gt;$AE1160,VLOOKUP($AC1161+AQ$1,STOCK!$F$10:$AB$209,17,0),IF($AE1161=$AE1160,(IF(BQ1160&gt;=1,BQ1160-COUNTIFS($AE1160:$AE1160,$AC1161,AQ1160:AQ1160,$AI$2),0)),0)),0)</f>
        <v>0</v>
      </c>
      <c r="BR1161" s="1">
        <f>IFERROR(IF($AE1161&gt;$AE1160,VLOOKUP($AC1161+AR$1,STOCK!$F$10:$AB$209,17,0),IF($AE1161=$AE1160,(IF(BR1160&gt;=1,BR1160-COUNTIFS($AE1160:$AE1160,$AC1161,AR1160:AR1160,$AI$2),0)),0)),0)</f>
        <v>0</v>
      </c>
      <c r="BS1161" s="1">
        <f>IFERROR(IF($AE1161&gt;$AE1160,VLOOKUP($AC1161+AS$1,STOCK!$F$10:$AB$209,17,0),IF($AE1161=$AE1160,(IF(BS1160&gt;=1,BS1160-COUNTIFS($AE1160:$AE1160,$AC1161,AS1160:AS1160,$AI$2),0)),0)),0)</f>
        <v>0</v>
      </c>
      <c r="BT1161" s="1">
        <f>IFERROR(IF($AE1161&gt;$AE1160,VLOOKUP($AC1161+AT$1,STOCK!$F$10:$AB$209,17,0),IF($AE1161=$AE1160,(IF(BT1160&gt;=1,BT1160-COUNTIFS($AE1160:$AE1160,$AC1161,AT1160:AT1160,$AI$2),0)),0)),0)</f>
        <v>0</v>
      </c>
      <c r="BU1161" s="1">
        <f>IFERROR(IF($AE1161&gt;$AE1160,VLOOKUP($AC1161+AU$1,STOCK!$F$10:$AB$209,17,0),IF($AE1161=$AE1160,(IF(BU1160&gt;=1,BU1160-COUNTIFS($AE1160:$AE1160,$AC1161,AU1160:AU1160,$AI$2),0)),0)),0)</f>
        <v>0</v>
      </c>
      <c r="BV1161" s="1">
        <f>IFERROR(IF($AE1161&gt;$AE1160,VLOOKUP($AC1161+AV$1,STOCK!$F$10:$AB$209,17,0),IF($AE1161=$AE1160,(IF(BV1160&gt;=1,BV1160-COUNTIFS($AE1160:$AE1160,$AC1161,AV1160:AV1160,$AI$2),0)),0)),0)</f>
        <v>0</v>
      </c>
      <c r="BW1161" s="1">
        <f>IFERROR(IF($AE1161&gt;$AE1160,VLOOKUP($AC1161+AW$1,STOCK!$F$10:$AB$209,17,0),IF($AE1161=$AE1160,(IF(BW1160&gt;=1,BW1160-COUNTIFS($AE1160:$AE1160,$AC1161,AW1160:AW1160,$AI$2),0)),0)),0)</f>
        <v>0</v>
      </c>
      <c r="BX1161" s="1">
        <f>IFERROR(IF($AE1161&gt;$AE1160,VLOOKUP($AC1161+AX$1,STOCK!$F$10:$AB$209,17,0),IF($AE1161=$AE1160,(IF(BX1160&gt;=1,BX1160-COUNTIFS($AE1160:$AE1160,$AC1161,AX1160:AX1160,$AI$2),0)),0)),0)</f>
        <v>0</v>
      </c>
    </row>
    <row r="1162" spans="29:76" x14ac:dyDescent="0.25">
      <c r="AC1162" s="1">
        <f t="shared" si="275"/>
        <v>0</v>
      </c>
      <c r="AD1162" s="1">
        <f>IFERROR(IF(LEN(AK1162)&gt;=1,VLOOKUP(HLOOKUP(AK1162,PROFILE!$K$5:$V$8,4,0),PROFILE!$F$1:$G$3,2,0),0),0)</f>
        <v>0</v>
      </c>
      <c r="AE1162" s="1">
        <f t="shared" si="276"/>
        <v>0</v>
      </c>
      <c r="AF1162" s="1">
        <v>1149</v>
      </c>
      <c r="AI1162" s="1" t="str">
        <f>IFERROR(IF($AH1162&gt;=1,VLOOKUP($AG1162,STUDENT!$O$8:$Z$1507,3,0),""),"")</f>
        <v/>
      </c>
      <c r="AJ1162" s="1" t="str">
        <f>IFERROR(IF($AH1162&gt;=1,VLOOKUP($AG1162,STUDENT!$O$8:$Z$1507,4,0),""),"")</f>
        <v/>
      </c>
      <c r="AK1162" s="1" t="str">
        <f>IFERROR(IF($AH1162&gt;=1,VLOOKUP($AG1162,STUDENT!$O$8:$Z$1507,6,0),""),"")</f>
        <v/>
      </c>
      <c r="AL1162" s="1" t="str">
        <f t="shared" si="277"/>
        <v/>
      </c>
      <c r="AM1162" s="1" t="str">
        <f t="shared" si="278"/>
        <v/>
      </c>
      <c r="AN1162" s="1" t="str">
        <f t="shared" si="279"/>
        <v/>
      </c>
      <c r="AO1162" s="1" t="str">
        <f t="shared" si="280"/>
        <v/>
      </c>
      <c r="AP1162" s="1" t="str">
        <f t="shared" si="281"/>
        <v/>
      </c>
      <c r="AQ1162" s="1" t="str">
        <f t="shared" si="282"/>
        <v/>
      </c>
      <c r="AR1162" s="1" t="str">
        <f t="shared" si="283"/>
        <v/>
      </c>
      <c r="AS1162" s="1" t="str">
        <f t="shared" si="284"/>
        <v/>
      </c>
      <c r="AT1162" s="1" t="str">
        <f t="shared" si="285"/>
        <v/>
      </c>
      <c r="AU1162" s="1" t="str">
        <f t="shared" si="286"/>
        <v/>
      </c>
      <c r="AV1162" s="1" t="str">
        <f t="shared" si="287"/>
        <v/>
      </c>
      <c r="AW1162" s="1" t="str">
        <f t="shared" si="288"/>
        <v/>
      </c>
      <c r="AX1162" s="1" t="str">
        <f t="shared" si="289"/>
        <v/>
      </c>
      <c r="AY1162" s="1">
        <f>IFERROR(IF($AE1162&gt;$AE1161,VLOOKUP($AC1162+AL$1,STOCK!$F$10:$AB$209,16,0),IF($AE1162=$AE1161,(IF(AY1161&gt;=1,AY1161-COUNTIFS($AE1161:$AE1161,$AC1162,AL1161:AL1161,$AI$1),0)),0)),0)</f>
        <v>0</v>
      </c>
      <c r="AZ1162" s="1">
        <f>IFERROR(IF($AE1162&gt;$AE1161,VLOOKUP($AC1162+AM$1,STOCK!$F$10:$AB$209,16,0),IF($AE1162=$AE1161,(IF(AZ1161&gt;=1,AZ1161-COUNTIFS($AE1161:$AE1161,$AC1162,AM1161:AM1161,$AI$1),0)),0)),0)</f>
        <v>0</v>
      </c>
      <c r="BA1162" s="1">
        <f>IFERROR(IF($AE1162&gt;$AE1161,VLOOKUP($AC1162+AN$1,STOCK!$F$10:$AB$209,16,0),IF($AE1162=$AE1161,(IF(BA1161&gt;=1,BA1161-COUNTIFS($AE1161:$AE1161,$AC1162,AN1161:AN1161,$AI$1),0)),0)),0)</f>
        <v>0</v>
      </c>
      <c r="BB1162" s="1">
        <f>IFERROR(IF($AE1162&gt;$AE1161,VLOOKUP($AC1162+AO$1,STOCK!$F$10:$AB$209,16,0),IF($AE1162=$AE1161,(IF(BB1161&gt;=1,BB1161-COUNTIFS($AE1161:$AE1161,$AC1162,AO1161:AO1161,$AI$1),0)),0)),0)</f>
        <v>0</v>
      </c>
      <c r="BC1162" s="1">
        <f>IFERROR(IF($AE1162&gt;$AE1161,VLOOKUP($AC1162+AP$1,STOCK!$F$10:$AB$209,16,0),IF($AE1162=$AE1161,(IF(BC1161&gt;=1,BC1161-COUNTIFS($AE1161:$AE1161,$AC1162,AP1161:AP1161,$AI$1),0)),0)),0)</f>
        <v>0</v>
      </c>
      <c r="BD1162" s="1">
        <f>IFERROR(IF($AE1162&gt;$AE1161,VLOOKUP($AC1162+AQ$1,STOCK!$F$10:$AB$209,16,0),IF($AE1162=$AE1161,(IF(BD1161&gt;=1,BD1161-COUNTIFS($AE1161:$AE1161,$AC1162,AQ1161:AQ1161,$AI$1),0)),0)),0)</f>
        <v>0</v>
      </c>
      <c r="BE1162" s="1">
        <f>IFERROR(IF($AE1162&gt;$AE1161,VLOOKUP($AC1162+AR$1,STOCK!$F$10:$AB$209,16,0),IF($AE1162=$AE1161,(IF(BE1161&gt;=1,BE1161-COUNTIFS($AE1161:$AE1161,$AC1162,AR1161:AR1161,$AI$1),0)),0)),0)</f>
        <v>0</v>
      </c>
      <c r="BF1162" s="1">
        <f>IFERROR(IF($AE1162&gt;$AE1161,VLOOKUP($AC1162+AS$1,STOCK!$F$10:$AB$209,16,0),IF($AE1162=$AE1161,(IF(BF1161&gt;=1,BF1161-COUNTIFS($AE1161:$AE1161,$AC1162,AS1161:AS1161,$AI$1),0)),0)),0)</f>
        <v>0</v>
      </c>
      <c r="BG1162" s="1">
        <f>IFERROR(IF($AE1162&gt;$AE1161,VLOOKUP($AC1162+AT$1,STOCK!$F$10:$AB$209,16,0),IF($AE1162=$AE1161,(IF(BG1161&gt;=1,BG1161-COUNTIFS($AE1161:$AE1161,$AC1162,AT1161:AT1161,$AI$1),0)),0)),0)</f>
        <v>0</v>
      </c>
      <c r="BH1162" s="1">
        <f>IFERROR(IF($AE1162&gt;$AE1161,VLOOKUP($AC1162+AU$1,STOCK!$F$10:$AB$209,16,0),IF($AE1162=$AE1161,(IF(BH1161&gt;=1,BH1161-COUNTIFS($AE1161:$AE1161,$AC1162,AU1161:AU1161,$AI$1),0)),0)),0)</f>
        <v>0</v>
      </c>
      <c r="BI1162" s="1">
        <f>IFERROR(IF($AE1162&gt;$AE1161,VLOOKUP($AC1162+AV$1,STOCK!$F$10:$AB$209,16,0),IF($AE1162=$AE1161,(IF(BI1161&gt;=1,BI1161-COUNTIFS($AE1161:$AE1161,$AC1162,AV1161:AV1161,$AI$1),0)),0)),0)</f>
        <v>0</v>
      </c>
      <c r="BJ1162" s="1">
        <f>IFERROR(IF($AE1162&gt;$AE1161,VLOOKUP($AC1162+AW$1,STOCK!$F$10:$AB$209,16,0),IF($AE1162=$AE1161,(IF(BJ1161&gt;=1,BJ1161-COUNTIFS($AE1161:$AE1161,$AC1162,AW1161:AW1161,$AI$1),0)),0)),0)</f>
        <v>0</v>
      </c>
      <c r="BK1162" s="1">
        <f>IFERROR(IF($AE1162&gt;$AE1161,VLOOKUP($AC1162+AX$1,STOCK!$F$10:$AB$209,16,0),IF($AE1162=$AE1161,(IF(BK1161&gt;=1,BK1161-COUNTIFS($AE1161:$AE1161,$AC1162,AX1161:AX1161,$AI$1),0)),0)),0)</f>
        <v>0</v>
      </c>
      <c r="BL1162" s="1">
        <f>IFERROR(IF($AE1162&gt;$AE1161,VLOOKUP($AC1162+AL$1,STOCK!$F$10:$AB$209,17,0),IF($AE1162=$AE1161,(IF(BL1161&gt;=1,BL1161-COUNTIFS($AE1161:$AE1161,$AC1162,AL1161:AL1161,$AI$2),0)),0)),0)</f>
        <v>0</v>
      </c>
      <c r="BM1162" s="1">
        <f>IFERROR(IF($AE1162&gt;$AE1161,VLOOKUP($AC1162+AM$1,STOCK!$F$10:$AB$209,17,0),IF($AE1162=$AE1161,(IF(BM1161&gt;=1,BM1161-COUNTIFS($AE1161:$AE1161,$AC1162,AM1161:AM1161,$AI$2),0)),0)),0)</f>
        <v>0</v>
      </c>
      <c r="BN1162" s="1">
        <f>IFERROR(IF($AE1162&gt;$AE1161,VLOOKUP($AC1162+AN$1,STOCK!$F$10:$AB$209,17,0),IF($AE1162=$AE1161,(IF(BN1161&gt;=1,BN1161-COUNTIFS($AE1161:$AE1161,$AC1162,AN1161:AN1161,$AI$2),0)),0)),0)</f>
        <v>0</v>
      </c>
      <c r="BO1162" s="1">
        <f>IFERROR(IF($AE1162&gt;$AE1161,VLOOKUP($AC1162+AO$1,STOCK!$F$10:$AB$209,17,0),IF($AE1162=$AE1161,(IF(BO1161&gt;=1,BO1161-COUNTIFS($AE1161:$AE1161,$AC1162,AO1161:AO1161,$AI$2),0)),0)),0)</f>
        <v>0</v>
      </c>
      <c r="BP1162" s="1">
        <f>IFERROR(IF($AE1162&gt;$AE1161,VLOOKUP($AC1162+AP$1,STOCK!$F$10:$AB$209,17,0),IF($AE1162=$AE1161,(IF(BP1161&gt;=1,BP1161-COUNTIFS($AE1161:$AE1161,$AC1162,AP1161:AP1161,$AI$2),0)),0)),0)</f>
        <v>0</v>
      </c>
      <c r="BQ1162" s="1">
        <f>IFERROR(IF($AE1162&gt;$AE1161,VLOOKUP($AC1162+AQ$1,STOCK!$F$10:$AB$209,17,0),IF($AE1162=$AE1161,(IF(BQ1161&gt;=1,BQ1161-COUNTIFS($AE1161:$AE1161,$AC1162,AQ1161:AQ1161,$AI$2),0)),0)),0)</f>
        <v>0</v>
      </c>
      <c r="BR1162" s="1">
        <f>IFERROR(IF($AE1162&gt;$AE1161,VLOOKUP($AC1162+AR$1,STOCK!$F$10:$AB$209,17,0),IF($AE1162=$AE1161,(IF(BR1161&gt;=1,BR1161-COUNTIFS($AE1161:$AE1161,$AC1162,AR1161:AR1161,$AI$2),0)),0)),0)</f>
        <v>0</v>
      </c>
      <c r="BS1162" s="1">
        <f>IFERROR(IF($AE1162&gt;$AE1161,VLOOKUP($AC1162+AS$1,STOCK!$F$10:$AB$209,17,0),IF($AE1162=$AE1161,(IF(BS1161&gt;=1,BS1161-COUNTIFS($AE1161:$AE1161,$AC1162,AS1161:AS1161,$AI$2),0)),0)),0)</f>
        <v>0</v>
      </c>
      <c r="BT1162" s="1">
        <f>IFERROR(IF($AE1162&gt;$AE1161,VLOOKUP($AC1162+AT$1,STOCK!$F$10:$AB$209,17,0),IF($AE1162=$AE1161,(IF(BT1161&gt;=1,BT1161-COUNTIFS($AE1161:$AE1161,$AC1162,AT1161:AT1161,$AI$2),0)),0)),0)</f>
        <v>0</v>
      </c>
      <c r="BU1162" s="1">
        <f>IFERROR(IF($AE1162&gt;$AE1161,VLOOKUP($AC1162+AU$1,STOCK!$F$10:$AB$209,17,0),IF($AE1162=$AE1161,(IF(BU1161&gt;=1,BU1161-COUNTIFS($AE1161:$AE1161,$AC1162,AU1161:AU1161,$AI$2),0)),0)),0)</f>
        <v>0</v>
      </c>
      <c r="BV1162" s="1">
        <f>IFERROR(IF($AE1162&gt;$AE1161,VLOOKUP($AC1162+AV$1,STOCK!$F$10:$AB$209,17,0),IF($AE1162=$AE1161,(IF(BV1161&gt;=1,BV1161-COUNTIFS($AE1161:$AE1161,$AC1162,AV1161:AV1161,$AI$2),0)),0)),0)</f>
        <v>0</v>
      </c>
      <c r="BW1162" s="1">
        <f>IFERROR(IF($AE1162&gt;$AE1161,VLOOKUP($AC1162+AW$1,STOCK!$F$10:$AB$209,17,0),IF($AE1162=$AE1161,(IF(BW1161&gt;=1,BW1161-COUNTIFS($AE1161:$AE1161,$AC1162,AW1161:AW1161,$AI$2),0)),0)),0)</f>
        <v>0</v>
      </c>
      <c r="BX1162" s="1">
        <f>IFERROR(IF($AE1162&gt;$AE1161,VLOOKUP($AC1162+AX$1,STOCK!$F$10:$AB$209,17,0),IF($AE1162=$AE1161,(IF(BX1161&gt;=1,BX1161-COUNTIFS($AE1161:$AE1161,$AC1162,AX1161:AX1161,$AI$2),0)),0)),0)</f>
        <v>0</v>
      </c>
    </row>
    <row r="1163" spans="29:76" x14ac:dyDescent="0.25">
      <c r="AC1163" s="1">
        <f t="shared" si="275"/>
        <v>0</v>
      </c>
      <c r="AD1163" s="1">
        <f>IFERROR(IF(LEN(AK1163)&gt;=1,VLOOKUP(HLOOKUP(AK1163,PROFILE!$K$5:$V$8,4,0),PROFILE!$F$1:$G$3,2,0),0),0)</f>
        <v>0</v>
      </c>
      <c r="AE1163" s="1">
        <f t="shared" si="276"/>
        <v>0</v>
      </c>
      <c r="AF1163" s="1">
        <v>1150</v>
      </c>
      <c r="AI1163" s="1" t="str">
        <f>IFERROR(IF($AH1163&gt;=1,VLOOKUP($AG1163,STUDENT!$O$8:$Z$1507,3,0),""),"")</f>
        <v/>
      </c>
      <c r="AJ1163" s="1" t="str">
        <f>IFERROR(IF($AH1163&gt;=1,VLOOKUP($AG1163,STUDENT!$O$8:$Z$1507,4,0),""),"")</f>
        <v/>
      </c>
      <c r="AK1163" s="1" t="str">
        <f>IFERROR(IF($AH1163&gt;=1,VLOOKUP($AG1163,STUDENT!$O$8:$Z$1507,6,0),""),"")</f>
        <v/>
      </c>
      <c r="AL1163" s="1" t="str">
        <f t="shared" si="277"/>
        <v/>
      </c>
      <c r="AM1163" s="1" t="str">
        <f t="shared" si="278"/>
        <v/>
      </c>
      <c r="AN1163" s="1" t="str">
        <f t="shared" si="279"/>
        <v/>
      </c>
      <c r="AO1163" s="1" t="str">
        <f t="shared" si="280"/>
        <v/>
      </c>
      <c r="AP1163" s="1" t="str">
        <f t="shared" si="281"/>
        <v/>
      </c>
      <c r="AQ1163" s="1" t="str">
        <f t="shared" si="282"/>
        <v/>
      </c>
      <c r="AR1163" s="1" t="str">
        <f t="shared" si="283"/>
        <v/>
      </c>
      <c r="AS1163" s="1" t="str">
        <f t="shared" si="284"/>
        <v/>
      </c>
      <c r="AT1163" s="1" t="str">
        <f t="shared" si="285"/>
        <v/>
      </c>
      <c r="AU1163" s="1" t="str">
        <f t="shared" si="286"/>
        <v/>
      </c>
      <c r="AV1163" s="1" t="str">
        <f t="shared" si="287"/>
        <v/>
      </c>
      <c r="AW1163" s="1" t="str">
        <f t="shared" si="288"/>
        <v/>
      </c>
      <c r="AX1163" s="1" t="str">
        <f t="shared" si="289"/>
        <v/>
      </c>
      <c r="AY1163" s="1">
        <f>IFERROR(IF($AE1163&gt;$AE1162,VLOOKUP($AC1163+AL$1,STOCK!$F$10:$AB$209,16,0),IF($AE1163=$AE1162,(IF(AY1162&gt;=1,AY1162-COUNTIFS($AE1162:$AE1162,$AC1163,AL1162:AL1162,$AI$1),0)),0)),0)</f>
        <v>0</v>
      </c>
      <c r="AZ1163" s="1">
        <f>IFERROR(IF($AE1163&gt;$AE1162,VLOOKUP($AC1163+AM$1,STOCK!$F$10:$AB$209,16,0),IF($AE1163=$AE1162,(IF(AZ1162&gt;=1,AZ1162-COUNTIFS($AE1162:$AE1162,$AC1163,AM1162:AM1162,$AI$1),0)),0)),0)</f>
        <v>0</v>
      </c>
      <c r="BA1163" s="1">
        <f>IFERROR(IF($AE1163&gt;$AE1162,VLOOKUP($AC1163+AN$1,STOCK!$F$10:$AB$209,16,0),IF($AE1163=$AE1162,(IF(BA1162&gt;=1,BA1162-COUNTIFS($AE1162:$AE1162,$AC1163,AN1162:AN1162,$AI$1),0)),0)),0)</f>
        <v>0</v>
      </c>
      <c r="BB1163" s="1">
        <f>IFERROR(IF($AE1163&gt;$AE1162,VLOOKUP($AC1163+AO$1,STOCK!$F$10:$AB$209,16,0),IF($AE1163=$AE1162,(IF(BB1162&gt;=1,BB1162-COUNTIFS($AE1162:$AE1162,$AC1163,AO1162:AO1162,$AI$1),0)),0)),0)</f>
        <v>0</v>
      </c>
      <c r="BC1163" s="1">
        <f>IFERROR(IF($AE1163&gt;$AE1162,VLOOKUP($AC1163+AP$1,STOCK!$F$10:$AB$209,16,0),IF($AE1163=$AE1162,(IF(BC1162&gt;=1,BC1162-COUNTIFS($AE1162:$AE1162,$AC1163,AP1162:AP1162,$AI$1),0)),0)),0)</f>
        <v>0</v>
      </c>
      <c r="BD1163" s="1">
        <f>IFERROR(IF($AE1163&gt;$AE1162,VLOOKUP($AC1163+AQ$1,STOCK!$F$10:$AB$209,16,0),IF($AE1163=$AE1162,(IF(BD1162&gt;=1,BD1162-COUNTIFS($AE1162:$AE1162,$AC1163,AQ1162:AQ1162,$AI$1),0)),0)),0)</f>
        <v>0</v>
      </c>
      <c r="BE1163" s="1">
        <f>IFERROR(IF($AE1163&gt;$AE1162,VLOOKUP($AC1163+AR$1,STOCK!$F$10:$AB$209,16,0),IF($AE1163=$AE1162,(IF(BE1162&gt;=1,BE1162-COUNTIFS($AE1162:$AE1162,$AC1163,AR1162:AR1162,$AI$1),0)),0)),0)</f>
        <v>0</v>
      </c>
      <c r="BF1163" s="1">
        <f>IFERROR(IF($AE1163&gt;$AE1162,VLOOKUP($AC1163+AS$1,STOCK!$F$10:$AB$209,16,0),IF($AE1163=$AE1162,(IF(BF1162&gt;=1,BF1162-COUNTIFS($AE1162:$AE1162,$AC1163,AS1162:AS1162,$AI$1),0)),0)),0)</f>
        <v>0</v>
      </c>
      <c r="BG1163" s="1">
        <f>IFERROR(IF($AE1163&gt;$AE1162,VLOOKUP($AC1163+AT$1,STOCK!$F$10:$AB$209,16,0),IF($AE1163=$AE1162,(IF(BG1162&gt;=1,BG1162-COUNTIFS($AE1162:$AE1162,$AC1163,AT1162:AT1162,$AI$1),0)),0)),0)</f>
        <v>0</v>
      </c>
      <c r="BH1163" s="1">
        <f>IFERROR(IF($AE1163&gt;$AE1162,VLOOKUP($AC1163+AU$1,STOCK!$F$10:$AB$209,16,0),IF($AE1163=$AE1162,(IF(BH1162&gt;=1,BH1162-COUNTIFS($AE1162:$AE1162,$AC1163,AU1162:AU1162,$AI$1),0)),0)),0)</f>
        <v>0</v>
      </c>
      <c r="BI1163" s="1">
        <f>IFERROR(IF($AE1163&gt;$AE1162,VLOOKUP($AC1163+AV$1,STOCK!$F$10:$AB$209,16,0),IF($AE1163=$AE1162,(IF(BI1162&gt;=1,BI1162-COUNTIFS($AE1162:$AE1162,$AC1163,AV1162:AV1162,$AI$1),0)),0)),0)</f>
        <v>0</v>
      </c>
      <c r="BJ1163" s="1">
        <f>IFERROR(IF($AE1163&gt;$AE1162,VLOOKUP($AC1163+AW$1,STOCK!$F$10:$AB$209,16,0),IF($AE1163=$AE1162,(IF(BJ1162&gt;=1,BJ1162-COUNTIFS($AE1162:$AE1162,$AC1163,AW1162:AW1162,$AI$1),0)),0)),0)</f>
        <v>0</v>
      </c>
      <c r="BK1163" s="1">
        <f>IFERROR(IF($AE1163&gt;$AE1162,VLOOKUP($AC1163+AX$1,STOCK!$F$10:$AB$209,16,0),IF($AE1163=$AE1162,(IF(BK1162&gt;=1,BK1162-COUNTIFS($AE1162:$AE1162,$AC1163,AX1162:AX1162,$AI$1),0)),0)),0)</f>
        <v>0</v>
      </c>
      <c r="BL1163" s="1">
        <f>IFERROR(IF($AE1163&gt;$AE1162,VLOOKUP($AC1163+AL$1,STOCK!$F$10:$AB$209,17,0),IF($AE1163=$AE1162,(IF(BL1162&gt;=1,BL1162-COUNTIFS($AE1162:$AE1162,$AC1163,AL1162:AL1162,$AI$2),0)),0)),0)</f>
        <v>0</v>
      </c>
      <c r="BM1163" s="1">
        <f>IFERROR(IF($AE1163&gt;$AE1162,VLOOKUP($AC1163+AM$1,STOCK!$F$10:$AB$209,17,0),IF($AE1163=$AE1162,(IF(BM1162&gt;=1,BM1162-COUNTIFS($AE1162:$AE1162,$AC1163,AM1162:AM1162,$AI$2),0)),0)),0)</f>
        <v>0</v>
      </c>
      <c r="BN1163" s="1">
        <f>IFERROR(IF($AE1163&gt;$AE1162,VLOOKUP($AC1163+AN$1,STOCK!$F$10:$AB$209,17,0),IF($AE1163=$AE1162,(IF(BN1162&gt;=1,BN1162-COUNTIFS($AE1162:$AE1162,$AC1163,AN1162:AN1162,$AI$2),0)),0)),0)</f>
        <v>0</v>
      </c>
      <c r="BO1163" s="1">
        <f>IFERROR(IF($AE1163&gt;$AE1162,VLOOKUP($AC1163+AO$1,STOCK!$F$10:$AB$209,17,0),IF($AE1163=$AE1162,(IF(BO1162&gt;=1,BO1162-COUNTIFS($AE1162:$AE1162,$AC1163,AO1162:AO1162,$AI$2),0)),0)),0)</f>
        <v>0</v>
      </c>
      <c r="BP1163" s="1">
        <f>IFERROR(IF($AE1163&gt;$AE1162,VLOOKUP($AC1163+AP$1,STOCK!$F$10:$AB$209,17,0),IF($AE1163=$AE1162,(IF(BP1162&gt;=1,BP1162-COUNTIFS($AE1162:$AE1162,$AC1163,AP1162:AP1162,$AI$2),0)),0)),0)</f>
        <v>0</v>
      </c>
      <c r="BQ1163" s="1">
        <f>IFERROR(IF($AE1163&gt;$AE1162,VLOOKUP($AC1163+AQ$1,STOCK!$F$10:$AB$209,17,0),IF($AE1163=$AE1162,(IF(BQ1162&gt;=1,BQ1162-COUNTIFS($AE1162:$AE1162,$AC1163,AQ1162:AQ1162,$AI$2),0)),0)),0)</f>
        <v>0</v>
      </c>
      <c r="BR1163" s="1">
        <f>IFERROR(IF($AE1163&gt;$AE1162,VLOOKUP($AC1163+AR$1,STOCK!$F$10:$AB$209,17,0),IF($AE1163=$AE1162,(IF(BR1162&gt;=1,BR1162-COUNTIFS($AE1162:$AE1162,$AC1163,AR1162:AR1162,$AI$2),0)),0)),0)</f>
        <v>0</v>
      </c>
      <c r="BS1163" s="1">
        <f>IFERROR(IF($AE1163&gt;$AE1162,VLOOKUP($AC1163+AS$1,STOCK!$F$10:$AB$209,17,0),IF($AE1163=$AE1162,(IF(BS1162&gt;=1,BS1162-COUNTIFS($AE1162:$AE1162,$AC1163,AS1162:AS1162,$AI$2),0)),0)),0)</f>
        <v>0</v>
      </c>
      <c r="BT1163" s="1">
        <f>IFERROR(IF($AE1163&gt;$AE1162,VLOOKUP($AC1163+AT$1,STOCK!$F$10:$AB$209,17,0),IF($AE1163=$AE1162,(IF(BT1162&gt;=1,BT1162-COUNTIFS($AE1162:$AE1162,$AC1163,AT1162:AT1162,$AI$2),0)),0)),0)</f>
        <v>0</v>
      </c>
      <c r="BU1163" s="1">
        <f>IFERROR(IF($AE1163&gt;$AE1162,VLOOKUP($AC1163+AU$1,STOCK!$F$10:$AB$209,17,0),IF($AE1163=$AE1162,(IF(BU1162&gt;=1,BU1162-COUNTIFS($AE1162:$AE1162,$AC1163,AU1162:AU1162,$AI$2),0)),0)),0)</f>
        <v>0</v>
      </c>
      <c r="BV1163" s="1">
        <f>IFERROR(IF($AE1163&gt;$AE1162,VLOOKUP($AC1163+AV$1,STOCK!$F$10:$AB$209,17,0),IF($AE1163=$AE1162,(IF(BV1162&gt;=1,BV1162-COUNTIFS($AE1162:$AE1162,$AC1163,AV1162:AV1162,$AI$2),0)),0)),0)</f>
        <v>0</v>
      </c>
      <c r="BW1163" s="1">
        <f>IFERROR(IF($AE1163&gt;$AE1162,VLOOKUP($AC1163+AW$1,STOCK!$F$10:$AB$209,17,0),IF($AE1163=$AE1162,(IF(BW1162&gt;=1,BW1162-COUNTIFS($AE1162:$AE1162,$AC1163,AW1162:AW1162,$AI$2),0)),0)),0)</f>
        <v>0</v>
      </c>
      <c r="BX1163" s="1">
        <f>IFERROR(IF($AE1163&gt;$AE1162,VLOOKUP($AC1163+AX$1,STOCK!$F$10:$AB$209,17,0),IF($AE1163=$AE1162,(IF(BX1162&gt;=1,BX1162-COUNTIFS($AE1162:$AE1162,$AC1163,AX1162:AX1162,$AI$2),0)),0)),0)</f>
        <v>0</v>
      </c>
    </row>
    <row r="1164" spans="29:76" x14ac:dyDescent="0.25">
      <c r="AC1164" s="1">
        <f t="shared" si="275"/>
        <v>0</v>
      </c>
      <c r="AD1164" s="1">
        <f>IFERROR(IF(LEN(AK1164)&gt;=1,VLOOKUP(HLOOKUP(AK1164,PROFILE!$K$5:$V$8,4,0),PROFILE!$F$1:$G$3,2,0),0),0)</f>
        <v>0</v>
      </c>
      <c r="AE1164" s="1">
        <f t="shared" si="276"/>
        <v>0</v>
      </c>
      <c r="AF1164" s="1">
        <v>1151</v>
      </c>
      <c r="AI1164" s="1" t="str">
        <f>IFERROR(IF($AH1164&gt;=1,VLOOKUP($AG1164,STUDENT!$O$8:$Z$1507,3,0),""),"")</f>
        <v/>
      </c>
      <c r="AJ1164" s="1" t="str">
        <f>IFERROR(IF($AH1164&gt;=1,VLOOKUP($AG1164,STUDENT!$O$8:$Z$1507,4,0),""),"")</f>
        <v/>
      </c>
      <c r="AK1164" s="1" t="str">
        <f>IFERROR(IF($AH1164&gt;=1,VLOOKUP($AG1164,STUDENT!$O$8:$Z$1507,6,0),""),"")</f>
        <v/>
      </c>
      <c r="AL1164" s="1" t="str">
        <f t="shared" si="277"/>
        <v/>
      </c>
      <c r="AM1164" s="1" t="str">
        <f t="shared" si="278"/>
        <v/>
      </c>
      <c r="AN1164" s="1" t="str">
        <f t="shared" si="279"/>
        <v/>
      </c>
      <c r="AO1164" s="1" t="str">
        <f t="shared" si="280"/>
        <v/>
      </c>
      <c r="AP1164" s="1" t="str">
        <f t="shared" si="281"/>
        <v/>
      </c>
      <c r="AQ1164" s="1" t="str">
        <f t="shared" si="282"/>
        <v/>
      </c>
      <c r="AR1164" s="1" t="str">
        <f t="shared" si="283"/>
        <v/>
      </c>
      <c r="AS1164" s="1" t="str">
        <f t="shared" si="284"/>
        <v/>
      </c>
      <c r="AT1164" s="1" t="str">
        <f t="shared" si="285"/>
        <v/>
      </c>
      <c r="AU1164" s="1" t="str">
        <f t="shared" si="286"/>
        <v/>
      </c>
      <c r="AV1164" s="1" t="str">
        <f t="shared" si="287"/>
        <v/>
      </c>
      <c r="AW1164" s="1" t="str">
        <f t="shared" si="288"/>
        <v/>
      </c>
      <c r="AX1164" s="1" t="str">
        <f t="shared" si="289"/>
        <v/>
      </c>
      <c r="AY1164" s="1">
        <f>IFERROR(IF($AE1164&gt;$AE1163,VLOOKUP($AC1164+AL$1,STOCK!$F$10:$AB$209,16,0),IF($AE1164=$AE1163,(IF(AY1163&gt;=1,AY1163-COUNTIFS($AE1163:$AE1163,$AC1164,AL1163:AL1163,$AI$1),0)),0)),0)</f>
        <v>0</v>
      </c>
      <c r="AZ1164" s="1">
        <f>IFERROR(IF($AE1164&gt;$AE1163,VLOOKUP($AC1164+AM$1,STOCK!$F$10:$AB$209,16,0),IF($AE1164=$AE1163,(IF(AZ1163&gt;=1,AZ1163-COUNTIFS($AE1163:$AE1163,$AC1164,AM1163:AM1163,$AI$1),0)),0)),0)</f>
        <v>0</v>
      </c>
      <c r="BA1164" s="1">
        <f>IFERROR(IF($AE1164&gt;$AE1163,VLOOKUP($AC1164+AN$1,STOCK!$F$10:$AB$209,16,0),IF($AE1164=$AE1163,(IF(BA1163&gt;=1,BA1163-COUNTIFS($AE1163:$AE1163,$AC1164,AN1163:AN1163,$AI$1),0)),0)),0)</f>
        <v>0</v>
      </c>
      <c r="BB1164" s="1">
        <f>IFERROR(IF($AE1164&gt;$AE1163,VLOOKUP($AC1164+AO$1,STOCK!$F$10:$AB$209,16,0),IF($AE1164=$AE1163,(IF(BB1163&gt;=1,BB1163-COUNTIFS($AE1163:$AE1163,$AC1164,AO1163:AO1163,$AI$1),0)),0)),0)</f>
        <v>0</v>
      </c>
      <c r="BC1164" s="1">
        <f>IFERROR(IF($AE1164&gt;$AE1163,VLOOKUP($AC1164+AP$1,STOCK!$F$10:$AB$209,16,0),IF($AE1164=$AE1163,(IF(BC1163&gt;=1,BC1163-COUNTIFS($AE1163:$AE1163,$AC1164,AP1163:AP1163,$AI$1),0)),0)),0)</f>
        <v>0</v>
      </c>
      <c r="BD1164" s="1">
        <f>IFERROR(IF($AE1164&gt;$AE1163,VLOOKUP($AC1164+AQ$1,STOCK!$F$10:$AB$209,16,0),IF($AE1164=$AE1163,(IF(BD1163&gt;=1,BD1163-COUNTIFS($AE1163:$AE1163,$AC1164,AQ1163:AQ1163,$AI$1),0)),0)),0)</f>
        <v>0</v>
      </c>
      <c r="BE1164" s="1">
        <f>IFERROR(IF($AE1164&gt;$AE1163,VLOOKUP($AC1164+AR$1,STOCK!$F$10:$AB$209,16,0),IF($AE1164=$AE1163,(IF(BE1163&gt;=1,BE1163-COUNTIFS($AE1163:$AE1163,$AC1164,AR1163:AR1163,$AI$1),0)),0)),0)</f>
        <v>0</v>
      </c>
      <c r="BF1164" s="1">
        <f>IFERROR(IF($AE1164&gt;$AE1163,VLOOKUP($AC1164+AS$1,STOCK!$F$10:$AB$209,16,0),IF($AE1164=$AE1163,(IF(BF1163&gt;=1,BF1163-COUNTIFS($AE1163:$AE1163,$AC1164,AS1163:AS1163,$AI$1),0)),0)),0)</f>
        <v>0</v>
      </c>
      <c r="BG1164" s="1">
        <f>IFERROR(IF($AE1164&gt;$AE1163,VLOOKUP($AC1164+AT$1,STOCK!$F$10:$AB$209,16,0),IF($AE1164=$AE1163,(IF(BG1163&gt;=1,BG1163-COUNTIFS($AE1163:$AE1163,$AC1164,AT1163:AT1163,$AI$1),0)),0)),0)</f>
        <v>0</v>
      </c>
      <c r="BH1164" s="1">
        <f>IFERROR(IF($AE1164&gt;$AE1163,VLOOKUP($AC1164+AU$1,STOCK!$F$10:$AB$209,16,0),IF($AE1164=$AE1163,(IF(BH1163&gt;=1,BH1163-COUNTIFS($AE1163:$AE1163,$AC1164,AU1163:AU1163,$AI$1),0)),0)),0)</f>
        <v>0</v>
      </c>
      <c r="BI1164" s="1">
        <f>IFERROR(IF($AE1164&gt;$AE1163,VLOOKUP($AC1164+AV$1,STOCK!$F$10:$AB$209,16,0),IF($AE1164=$AE1163,(IF(BI1163&gt;=1,BI1163-COUNTIFS($AE1163:$AE1163,$AC1164,AV1163:AV1163,$AI$1),0)),0)),0)</f>
        <v>0</v>
      </c>
      <c r="BJ1164" s="1">
        <f>IFERROR(IF($AE1164&gt;$AE1163,VLOOKUP($AC1164+AW$1,STOCK!$F$10:$AB$209,16,0),IF($AE1164=$AE1163,(IF(BJ1163&gt;=1,BJ1163-COUNTIFS($AE1163:$AE1163,$AC1164,AW1163:AW1163,$AI$1),0)),0)),0)</f>
        <v>0</v>
      </c>
      <c r="BK1164" s="1">
        <f>IFERROR(IF($AE1164&gt;$AE1163,VLOOKUP($AC1164+AX$1,STOCK!$F$10:$AB$209,16,0),IF($AE1164=$AE1163,(IF(BK1163&gt;=1,BK1163-COUNTIFS($AE1163:$AE1163,$AC1164,AX1163:AX1163,$AI$1),0)),0)),0)</f>
        <v>0</v>
      </c>
      <c r="BL1164" s="1">
        <f>IFERROR(IF($AE1164&gt;$AE1163,VLOOKUP($AC1164+AL$1,STOCK!$F$10:$AB$209,17,0),IF($AE1164=$AE1163,(IF(BL1163&gt;=1,BL1163-COUNTIFS($AE1163:$AE1163,$AC1164,AL1163:AL1163,$AI$2),0)),0)),0)</f>
        <v>0</v>
      </c>
      <c r="BM1164" s="1">
        <f>IFERROR(IF($AE1164&gt;$AE1163,VLOOKUP($AC1164+AM$1,STOCK!$F$10:$AB$209,17,0),IF($AE1164=$AE1163,(IF(BM1163&gt;=1,BM1163-COUNTIFS($AE1163:$AE1163,$AC1164,AM1163:AM1163,$AI$2),0)),0)),0)</f>
        <v>0</v>
      </c>
      <c r="BN1164" s="1">
        <f>IFERROR(IF($AE1164&gt;$AE1163,VLOOKUP($AC1164+AN$1,STOCK!$F$10:$AB$209,17,0),IF($AE1164=$AE1163,(IF(BN1163&gt;=1,BN1163-COUNTIFS($AE1163:$AE1163,$AC1164,AN1163:AN1163,$AI$2),0)),0)),0)</f>
        <v>0</v>
      </c>
      <c r="BO1164" s="1">
        <f>IFERROR(IF($AE1164&gt;$AE1163,VLOOKUP($AC1164+AO$1,STOCK!$F$10:$AB$209,17,0),IF($AE1164=$AE1163,(IF(BO1163&gt;=1,BO1163-COUNTIFS($AE1163:$AE1163,$AC1164,AO1163:AO1163,$AI$2),0)),0)),0)</f>
        <v>0</v>
      </c>
      <c r="BP1164" s="1">
        <f>IFERROR(IF($AE1164&gt;$AE1163,VLOOKUP($AC1164+AP$1,STOCK!$F$10:$AB$209,17,0),IF($AE1164=$AE1163,(IF(BP1163&gt;=1,BP1163-COUNTIFS($AE1163:$AE1163,$AC1164,AP1163:AP1163,$AI$2),0)),0)),0)</f>
        <v>0</v>
      </c>
      <c r="BQ1164" s="1">
        <f>IFERROR(IF($AE1164&gt;$AE1163,VLOOKUP($AC1164+AQ$1,STOCK!$F$10:$AB$209,17,0),IF($AE1164=$AE1163,(IF(BQ1163&gt;=1,BQ1163-COUNTIFS($AE1163:$AE1163,$AC1164,AQ1163:AQ1163,$AI$2),0)),0)),0)</f>
        <v>0</v>
      </c>
      <c r="BR1164" s="1">
        <f>IFERROR(IF($AE1164&gt;$AE1163,VLOOKUP($AC1164+AR$1,STOCK!$F$10:$AB$209,17,0),IF($AE1164=$AE1163,(IF(BR1163&gt;=1,BR1163-COUNTIFS($AE1163:$AE1163,$AC1164,AR1163:AR1163,$AI$2),0)),0)),0)</f>
        <v>0</v>
      </c>
      <c r="BS1164" s="1">
        <f>IFERROR(IF($AE1164&gt;$AE1163,VLOOKUP($AC1164+AS$1,STOCK!$F$10:$AB$209,17,0),IF($AE1164=$AE1163,(IF(BS1163&gt;=1,BS1163-COUNTIFS($AE1163:$AE1163,$AC1164,AS1163:AS1163,$AI$2),0)),0)),0)</f>
        <v>0</v>
      </c>
      <c r="BT1164" s="1">
        <f>IFERROR(IF($AE1164&gt;$AE1163,VLOOKUP($AC1164+AT$1,STOCK!$F$10:$AB$209,17,0),IF($AE1164=$AE1163,(IF(BT1163&gt;=1,BT1163-COUNTIFS($AE1163:$AE1163,$AC1164,AT1163:AT1163,$AI$2),0)),0)),0)</f>
        <v>0</v>
      </c>
      <c r="BU1164" s="1">
        <f>IFERROR(IF($AE1164&gt;$AE1163,VLOOKUP($AC1164+AU$1,STOCK!$F$10:$AB$209,17,0),IF($AE1164=$AE1163,(IF(BU1163&gt;=1,BU1163-COUNTIFS($AE1163:$AE1163,$AC1164,AU1163:AU1163,$AI$2),0)),0)),0)</f>
        <v>0</v>
      </c>
      <c r="BV1164" s="1">
        <f>IFERROR(IF($AE1164&gt;$AE1163,VLOOKUP($AC1164+AV$1,STOCK!$F$10:$AB$209,17,0),IF($AE1164=$AE1163,(IF(BV1163&gt;=1,BV1163-COUNTIFS($AE1163:$AE1163,$AC1164,AV1163:AV1163,$AI$2),0)),0)),0)</f>
        <v>0</v>
      </c>
      <c r="BW1164" s="1">
        <f>IFERROR(IF($AE1164&gt;$AE1163,VLOOKUP($AC1164+AW$1,STOCK!$F$10:$AB$209,17,0),IF($AE1164=$AE1163,(IF(BW1163&gt;=1,BW1163-COUNTIFS($AE1163:$AE1163,$AC1164,AW1163:AW1163,$AI$2),0)),0)),0)</f>
        <v>0</v>
      </c>
      <c r="BX1164" s="1">
        <f>IFERROR(IF($AE1164&gt;$AE1163,VLOOKUP($AC1164+AX$1,STOCK!$F$10:$AB$209,17,0),IF($AE1164=$AE1163,(IF(BX1163&gt;=1,BX1163-COUNTIFS($AE1163:$AE1163,$AC1164,AX1163:AX1163,$AI$2),0)),0)),0)</f>
        <v>0</v>
      </c>
    </row>
    <row r="1165" spans="29:76" x14ac:dyDescent="0.25">
      <c r="AC1165" s="1">
        <f t="shared" si="275"/>
        <v>0</v>
      </c>
      <c r="AD1165" s="1">
        <f>IFERROR(IF(LEN(AK1165)&gt;=1,VLOOKUP(HLOOKUP(AK1165,PROFILE!$K$5:$V$8,4,0),PROFILE!$F$1:$G$3,2,0),0),0)</f>
        <v>0</v>
      </c>
      <c r="AE1165" s="1">
        <f t="shared" si="276"/>
        <v>0</v>
      </c>
      <c r="AF1165" s="1">
        <v>1152</v>
      </c>
      <c r="AI1165" s="1" t="str">
        <f>IFERROR(IF($AH1165&gt;=1,VLOOKUP($AG1165,STUDENT!$O$8:$Z$1507,3,0),""),"")</f>
        <v/>
      </c>
      <c r="AJ1165" s="1" t="str">
        <f>IFERROR(IF($AH1165&gt;=1,VLOOKUP($AG1165,STUDENT!$O$8:$Z$1507,4,0),""),"")</f>
        <v/>
      </c>
      <c r="AK1165" s="1" t="str">
        <f>IFERROR(IF($AH1165&gt;=1,VLOOKUP($AG1165,STUDENT!$O$8:$Z$1507,6,0),""),"")</f>
        <v/>
      </c>
      <c r="AL1165" s="1" t="str">
        <f t="shared" si="277"/>
        <v/>
      </c>
      <c r="AM1165" s="1" t="str">
        <f t="shared" si="278"/>
        <v/>
      </c>
      <c r="AN1165" s="1" t="str">
        <f t="shared" si="279"/>
        <v/>
      </c>
      <c r="AO1165" s="1" t="str">
        <f t="shared" si="280"/>
        <v/>
      </c>
      <c r="AP1165" s="1" t="str">
        <f t="shared" si="281"/>
        <v/>
      </c>
      <c r="AQ1165" s="1" t="str">
        <f t="shared" si="282"/>
        <v/>
      </c>
      <c r="AR1165" s="1" t="str">
        <f t="shared" si="283"/>
        <v/>
      </c>
      <c r="AS1165" s="1" t="str">
        <f t="shared" si="284"/>
        <v/>
      </c>
      <c r="AT1165" s="1" t="str">
        <f t="shared" si="285"/>
        <v/>
      </c>
      <c r="AU1165" s="1" t="str">
        <f t="shared" si="286"/>
        <v/>
      </c>
      <c r="AV1165" s="1" t="str">
        <f t="shared" si="287"/>
        <v/>
      </c>
      <c r="AW1165" s="1" t="str">
        <f t="shared" si="288"/>
        <v/>
      </c>
      <c r="AX1165" s="1" t="str">
        <f t="shared" si="289"/>
        <v/>
      </c>
      <c r="AY1165" s="1">
        <f>IFERROR(IF($AE1165&gt;$AE1164,VLOOKUP($AC1165+AL$1,STOCK!$F$10:$AB$209,16,0),IF($AE1165=$AE1164,(IF(AY1164&gt;=1,AY1164-COUNTIFS($AE1164:$AE1164,$AC1165,AL1164:AL1164,$AI$1),0)),0)),0)</f>
        <v>0</v>
      </c>
      <c r="AZ1165" s="1">
        <f>IFERROR(IF($AE1165&gt;$AE1164,VLOOKUP($AC1165+AM$1,STOCK!$F$10:$AB$209,16,0),IF($AE1165=$AE1164,(IF(AZ1164&gt;=1,AZ1164-COUNTIFS($AE1164:$AE1164,$AC1165,AM1164:AM1164,$AI$1),0)),0)),0)</f>
        <v>0</v>
      </c>
      <c r="BA1165" s="1">
        <f>IFERROR(IF($AE1165&gt;$AE1164,VLOOKUP($AC1165+AN$1,STOCK!$F$10:$AB$209,16,0),IF($AE1165=$AE1164,(IF(BA1164&gt;=1,BA1164-COUNTIFS($AE1164:$AE1164,$AC1165,AN1164:AN1164,$AI$1),0)),0)),0)</f>
        <v>0</v>
      </c>
      <c r="BB1165" s="1">
        <f>IFERROR(IF($AE1165&gt;$AE1164,VLOOKUP($AC1165+AO$1,STOCK!$F$10:$AB$209,16,0),IF($AE1165=$AE1164,(IF(BB1164&gt;=1,BB1164-COUNTIFS($AE1164:$AE1164,$AC1165,AO1164:AO1164,$AI$1),0)),0)),0)</f>
        <v>0</v>
      </c>
      <c r="BC1165" s="1">
        <f>IFERROR(IF($AE1165&gt;$AE1164,VLOOKUP($AC1165+AP$1,STOCK!$F$10:$AB$209,16,0),IF($AE1165=$AE1164,(IF(BC1164&gt;=1,BC1164-COUNTIFS($AE1164:$AE1164,$AC1165,AP1164:AP1164,$AI$1),0)),0)),0)</f>
        <v>0</v>
      </c>
      <c r="BD1165" s="1">
        <f>IFERROR(IF($AE1165&gt;$AE1164,VLOOKUP($AC1165+AQ$1,STOCK!$F$10:$AB$209,16,0),IF($AE1165=$AE1164,(IF(BD1164&gt;=1,BD1164-COUNTIFS($AE1164:$AE1164,$AC1165,AQ1164:AQ1164,$AI$1),0)),0)),0)</f>
        <v>0</v>
      </c>
      <c r="BE1165" s="1">
        <f>IFERROR(IF($AE1165&gt;$AE1164,VLOOKUP($AC1165+AR$1,STOCK!$F$10:$AB$209,16,0),IF($AE1165=$AE1164,(IF(BE1164&gt;=1,BE1164-COUNTIFS($AE1164:$AE1164,$AC1165,AR1164:AR1164,$AI$1),0)),0)),0)</f>
        <v>0</v>
      </c>
      <c r="BF1165" s="1">
        <f>IFERROR(IF($AE1165&gt;$AE1164,VLOOKUP($AC1165+AS$1,STOCK!$F$10:$AB$209,16,0),IF($AE1165=$AE1164,(IF(BF1164&gt;=1,BF1164-COUNTIFS($AE1164:$AE1164,$AC1165,AS1164:AS1164,$AI$1),0)),0)),0)</f>
        <v>0</v>
      </c>
      <c r="BG1165" s="1">
        <f>IFERROR(IF($AE1165&gt;$AE1164,VLOOKUP($AC1165+AT$1,STOCK!$F$10:$AB$209,16,0),IF($AE1165=$AE1164,(IF(BG1164&gt;=1,BG1164-COUNTIFS($AE1164:$AE1164,$AC1165,AT1164:AT1164,$AI$1),0)),0)),0)</f>
        <v>0</v>
      </c>
      <c r="BH1165" s="1">
        <f>IFERROR(IF($AE1165&gt;$AE1164,VLOOKUP($AC1165+AU$1,STOCK!$F$10:$AB$209,16,0),IF($AE1165=$AE1164,(IF(BH1164&gt;=1,BH1164-COUNTIFS($AE1164:$AE1164,$AC1165,AU1164:AU1164,$AI$1),0)),0)),0)</f>
        <v>0</v>
      </c>
      <c r="BI1165" s="1">
        <f>IFERROR(IF($AE1165&gt;$AE1164,VLOOKUP($AC1165+AV$1,STOCK!$F$10:$AB$209,16,0),IF($AE1165=$AE1164,(IF(BI1164&gt;=1,BI1164-COUNTIFS($AE1164:$AE1164,$AC1165,AV1164:AV1164,$AI$1),0)),0)),0)</f>
        <v>0</v>
      </c>
      <c r="BJ1165" s="1">
        <f>IFERROR(IF($AE1165&gt;$AE1164,VLOOKUP($AC1165+AW$1,STOCK!$F$10:$AB$209,16,0),IF($AE1165=$AE1164,(IF(BJ1164&gt;=1,BJ1164-COUNTIFS($AE1164:$AE1164,$AC1165,AW1164:AW1164,$AI$1),0)),0)),0)</f>
        <v>0</v>
      </c>
      <c r="BK1165" s="1">
        <f>IFERROR(IF($AE1165&gt;$AE1164,VLOOKUP($AC1165+AX$1,STOCK!$F$10:$AB$209,16,0),IF($AE1165=$AE1164,(IF(BK1164&gt;=1,BK1164-COUNTIFS($AE1164:$AE1164,$AC1165,AX1164:AX1164,$AI$1),0)),0)),0)</f>
        <v>0</v>
      </c>
      <c r="BL1165" s="1">
        <f>IFERROR(IF($AE1165&gt;$AE1164,VLOOKUP($AC1165+AL$1,STOCK!$F$10:$AB$209,17,0),IF($AE1165=$AE1164,(IF(BL1164&gt;=1,BL1164-COUNTIFS($AE1164:$AE1164,$AC1165,AL1164:AL1164,$AI$2),0)),0)),0)</f>
        <v>0</v>
      </c>
      <c r="BM1165" s="1">
        <f>IFERROR(IF($AE1165&gt;$AE1164,VLOOKUP($AC1165+AM$1,STOCK!$F$10:$AB$209,17,0),IF($AE1165=$AE1164,(IF(BM1164&gt;=1,BM1164-COUNTIFS($AE1164:$AE1164,$AC1165,AM1164:AM1164,$AI$2),0)),0)),0)</f>
        <v>0</v>
      </c>
      <c r="BN1165" s="1">
        <f>IFERROR(IF($AE1165&gt;$AE1164,VLOOKUP($AC1165+AN$1,STOCK!$F$10:$AB$209,17,0),IF($AE1165=$AE1164,(IF(BN1164&gt;=1,BN1164-COUNTIFS($AE1164:$AE1164,$AC1165,AN1164:AN1164,$AI$2),0)),0)),0)</f>
        <v>0</v>
      </c>
      <c r="BO1165" s="1">
        <f>IFERROR(IF($AE1165&gt;$AE1164,VLOOKUP($AC1165+AO$1,STOCK!$F$10:$AB$209,17,0),IF($AE1165=$AE1164,(IF(BO1164&gt;=1,BO1164-COUNTIFS($AE1164:$AE1164,$AC1165,AO1164:AO1164,$AI$2),0)),0)),0)</f>
        <v>0</v>
      </c>
      <c r="BP1165" s="1">
        <f>IFERROR(IF($AE1165&gt;$AE1164,VLOOKUP($AC1165+AP$1,STOCK!$F$10:$AB$209,17,0),IF($AE1165=$AE1164,(IF(BP1164&gt;=1,BP1164-COUNTIFS($AE1164:$AE1164,$AC1165,AP1164:AP1164,$AI$2),0)),0)),0)</f>
        <v>0</v>
      </c>
      <c r="BQ1165" s="1">
        <f>IFERROR(IF($AE1165&gt;$AE1164,VLOOKUP($AC1165+AQ$1,STOCK!$F$10:$AB$209,17,0),IF($AE1165=$AE1164,(IF(BQ1164&gt;=1,BQ1164-COUNTIFS($AE1164:$AE1164,$AC1165,AQ1164:AQ1164,$AI$2),0)),0)),0)</f>
        <v>0</v>
      </c>
      <c r="BR1165" s="1">
        <f>IFERROR(IF($AE1165&gt;$AE1164,VLOOKUP($AC1165+AR$1,STOCK!$F$10:$AB$209,17,0),IF($AE1165=$AE1164,(IF(BR1164&gt;=1,BR1164-COUNTIFS($AE1164:$AE1164,$AC1165,AR1164:AR1164,$AI$2),0)),0)),0)</f>
        <v>0</v>
      </c>
      <c r="BS1165" s="1">
        <f>IFERROR(IF($AE1165&gt;$AE1164,VLOOKUP($AC1165+AS$1,STOCK!$F$10:$AB$209,17,0),IF($AE1165=$AE1164,(IF(BS1164&gt;=1,BS1164-COUNTIFS($AE1164:$AE1164,$AC1165,AS1164:AS1164,$AI$2),0)),0)),0)</f>
        <v>0</v>
      </c>
      <c r="BT1165" s="1">
        <f>IFERROR(IF($AE1165&gt;$AE1164,VLOOKUP($AC1165+AT$1,STOCK!$F$10:$AB$209,17,0),IF($AE1165=$AE1164,(IF(BT1164&gt;=1,BT1164-COUNTIFS($AE1164:$AE1164,$AC1165,AT1164:AT1164,$AI$2),0)),0)),0)</f>
        <v>0</v>
      </c>
      <c r="BU1165" s="1">
        <f>IFERROR(IF($AE1165&gt;$AE1164,VLOOKUP($AC1165+AU$1,STOCK!$F$10:$AB$209,17,0),IF($AE1165=$AE1164,(IF(BU1164&gt;=1,BU1164-COUNTIFS($AE1164:$AE1164,$AC1165,AU1164:AU1164,$AI$2),0)),0)),0)</f>
        <v>0</v>
      </c>
      <c r="BV1165" s="1">
        <f>IFERROR(IF($AE1165&gt;$AE1164,VLOOKUP($AC1165+AV$1,STOCK!$F$10:$AB$209,17,0),IF($AE1165=$AE1164,(IF(BV1164&gt;=1,BV1164-COUNTIFS($AE1164:$AE1164,$AC1165,AV1164:AV1164,$AI$2),0)),0)),0)</f>
        <v>0</v>
      </c>
      <c r="BW1165" s="1">
        <f>IFERROR(IF($AE1165&gt;$AE1164,VLOOKUP($AC1165+AW$1,STOCK!$F$10:$AB$209,17,0),IF($AE1165=$AE1164,(IF(BW1164&gt;=1,BW1164-COUNTIFS($AE1164:$AE1164,$AC1165,AW1164:AW1164,$AI$2),0)),0)),0)</f>
        <v>0</v>
      </c>
      <c r="BX1165" s="1">
        <f>IFERROR(IF($AE1165&gt;$AE1164,VLOOKUP($AC1165+AX$1,STOCK!$F$10:$AB$209,17,0),IF($AE1165=$AE1164,(IF(BX1164&gt;=1,BX1164-COUNTIFS($AE1164:$AE1164,$AC1165,AX1164:AX1164,$AI$2),0)),0)),0)</f>
        <v>0</v>
      </c>
    </row>
    <row r="1166" spans="29:76" x14ac:dyDescent="0.25">
      <c r="AC1166" s="1">
        <f t="shared" si="275"/>
        <v>0</v>
      </c>
      <c r="AD1166" s="1">
        <f>IFERROR(IF(LEN(AK1166)&gt;=1,VLOOKUP(HLOOKUP(AK1166,PROFILE!$K$5:$V$8,4,0),PROFILE!$F$1:$G$3,2,0),0),0)</f>
        <v>0</v>
      </c>
      <c r="AE1166" s="1">
        <f t="shared" si="276"/>
        <v>0</v>
      </c>
      <c r="AF1166" s="1">
        <v>1153</v>
      </c>
      <c r="AI1166" s="1" t="str">
        <f>IFERROR(IF($AH1166&gt;=1,VLOOKUP($AG1166,STUDENT!$O$8:$Z$1507,3,0),""),"")</f>
        <v/>
      </c>
      <c r="AJ1166" s="1" t="str">
        <f>IFERROR(IF($AH1166&gt;=1,VLOOKUP($AG1166,STUDENT!$O$8:$Z$1507,4,0),""),"")</f>
        <v/>
      </c>
      <c r="AK1166" s="1" t="str">
        <f>IFERROR(IF($AH1166&gt;=1,VLOOKUP($AG1166,STUDENT!$O$8:$Z$1507,6,0),""),"")</f>
        <v/>
      </c>
      <c r="AL1166" s="1" t="str">
        <f t="shared" si="277"/>
        <v/>
      </c>
      <c r="AM1166" s="1" t="str">
        <f t="shared" si="278"/>
        <v/>
      </c>
      <c r="AN1166" s="1" t="str">
        <f t="shared" si="279"/>
        <v/>
      </c>
      <c r="AO1166" s="1" t="str">
        <f t="shared" si="280"/>
        <v/>
      </c>
      <c r="AP1166" s="1" t="str">
        <f t="shared" si="281"/>
        <v/>
      </c>
      <c r="AQ1166" s="1" t="str">
        <f t="shared" si="282"/>
        <v/>
      </c>
      <c r="AR1166" s="1" t="str">
        <f t="shared" si="283"/>
        <v/>
      </c>
      <c r="AS1166" s="1" t="str">
        <f t="shared" si="284"/>
        <v/>
      </c>
      <c r="AT1166" s="1" t="str">
        <f t="shared" si="285"/>
        <v/>
      </c>
      <c r="AU1166" s="1" t="str">
        <f t="shared" si="286"/>
        <v/>
      </c>
      <c r="AV1166" s="1" t="str">
        <f t="shared" si="287"/>
        <v/>
      </c>
      <c r="AW1166" s="1" t="str">
        <f t="shared" si="288"/>
        <v/>
      </c>
      <c r="AX1166" s="1" t="str">
        <f t="shared" si="289"/>
        <v/>
      </c>
      <c r="AY1166" s="1">
        <f>IFERROR(IF($AE1166&gt;$AE1165,VLOOKUP($AC1166+AL$1,STOCK!$F$10:$AB$209,16,0),IF($AE1166=$AE1165,(IF(AY1165&gt;=1,AY1165-COUNTIFS($AE1165:$AE1165,$AC1166,AL1165:AL1165,$AI$1),0)),0)),0)</f>
        <v>0</v>
      </c>
      <c r="AZ1166" s="1">
        <f>IFERROR(IF($AE1166&gt;$AE1165,VLOOKUP($AC1166+AM$1,STOCK!$F$10:$AB$209,16,0),IF($AE1166=$AE1165,(IF(AZ1165&gt;=1,AZ1165-COUNTIFS($AE1165:$AE1165,$AC1166,AM1165:AM1165,$AI$1),0)),0)),0)</f>
        <v>0</v>
      </c>
      <c r="BA1166" s="1">
        <f>IFERROR(IF($AE1166&gt;$AE1165,VLOOKUP($AC1166+AN$1,STOCK!$F$10:$AB$209,16,0),IF($AE1166=$AE1165,(IF(BA1165&gt;=1,BA1165-COUNTIFS($AE1165:$AE1165,$AC1166,AN1165:AN1165,$AI$1),0)),0)),0)</f>
        <v>0</v>
      </c>
      <c r="BB1166" s="1">
        <f>IFERROR(IF($AE1166&gt;$AE1165,VLOOKUP($AC1166+AO$1,STOCK!$F$10:$AB$209,16,0),IF($AE1166=$AE1165,(IF(BB1165&gt;=1,BB1165-COUNTIFS($AE1165:$AE1165,$AC1166,AO1165:AO1165,$AI$1),0)),0)),0)</f>
        <v>0</v>
      </c>
      <c r="BC1166" s="1">
        <f>IFERROR(IF($AE1166&gt;$AE1165,VLOOKUP($AC1166+AP$1,STOCK!$F$10:$AB$209,16,0),IF($AE1166=$AE1165,(IF(BC1165&gt;=1,BC1165-COUNTIFS($AE1165:$AE1165,$AC1166,AP1165:AP1165,$AI$1),0)),0)),0)</f>
        <v>0</v>
      </c>
      <c r="BD1166" s="1">
        <f>IFERROR(IF($AE1166&gt;$AE1165,VLOOKUP($AC1166+AQ$1,STOCK!$F$10:$AB$209,16,0),IF($AE1166=$AE1165,(IF(BD1165&gt;=1,BD1165-COUNTIFS($AE1165:$AE1165,$AC1166,AQ1165:AQ1165,$AI$1),0)),0)),0)</f>
        <v>0</v>
      </c>
      <c r="BE1166" s="1">
        <f>IFERROR(IF($AE1166&gt;$AE1165,VLOOKUP($AC1166+AR$1,STOCK!$F$10:$AB$209,16,0),IF($AE1166=$AE1165,(IF(BE1165&gt;=1,BE1165-COUNTIFS($AE1165:$AE1165,$AC1166,AR1165:AR1165,$AI$1),0)),0)),0)</f>
        <v>0</v>
      </c>
      <c r="BF1166" s="1">
        <f>IFERROR(IF($AE1166&gt;$AE1165,VLOOKUP($AC1166+AS$1,STOCK!$F$10:$AB$209,16,0),IF($AE1166=$AE1165,(IF(BF1165&gt;=1,BF1165-COUNTIFS($AE1165:$AE1165,$AC1166,AS1165:AS1165,$AI$1),0)),0)),0)</f>
        <v>0</v>
      </c>
      <c r="BG1166" s="1">
        <f>IFERROR(IF($AE1166&gt;$AE1165,VLOOKUP($AC1166+AT$1,STOCK!$F$10:$AB$209,16,0),IF($AE1166=$AE1165,(IF(BG1165&gt;=1,BG1165-COUNTIFS($AE1165:$AE1165,$AC1166,AT1165:AT1165,$AI$1),0)),0)),0)</f>
        <v>0</v>
      </c>
      <c r="BH1166" s="1">
        <f>IFERROR(IF($AE1166&gt;$AE1165,VLOOKUP($AC1166+AU$1,STOCK!$F$10:$AB$209,16,0),IF($AE1166=$AE1165,(IF(BH1165&gt;=1,BH1165-COUNTIFS($AE1165:$AE1165,$AC1166,AU1165:AU1165,$AI$1),0)),0)),0)</f>
        <v>0</v>
      </c>
      <c r="BI1166" s="1">
        <f>IFERROR(IF($AE1166&gt;$AE1165,VLOOKUP($AC1166+AV$1,STOCK!$F$10:$AB$209,16,0),IF($AE1166=$AE1165,(IF(BI1165&gt;=1,BI1165-COUNTIFS($AE1165:$AE1165,$AC1166,AV1165:AV1165,$AI$1),0)),0)),0)</f>
        <v>0</v>
      </c>
      <c r="BJ1166" s="1">
        <f>IFERROR(IF($AE1166&gt;$AE1165,VLOOKUP($AC1166+AW$1,STOCK!$F$10:$AB$209,16,0),IF($AE1166=$AE1165,(IF(BJ1165&gt;=1,BJ1165-COUNTIFS($AE1165:$AE1165,$AC1166,AW1165:AW1165,$AI$1),0)),0)),0)</f>
        <v>0</v>
      </c>
      <c r="BK1166" s="1">
        <f>IFERROR(IF($AE1166&gt;$AE1165,VLOOKUP($AC1166+AX$1,STOCK!$F$10:$AB$209,16,0),IF($AE1166=$AE1165,(IF(BK1165&gt;=1,BK1165-COUNTIFS($AE1165:$AE1165,$AC1166,AX1165:AX1165,$AI$1),0)),0)),0)</f>
        <v>0</v>
      </c>
      <c r="BL1166" s="1">
        <f>IFERROR(IF($AE1166&gt;$AE1165,VLOOKUP($AC1166+AL$1,STOCK!$F$10:$AB$209,17,0),IF($AE1166=$AE1165,(IF(BL1165&gt;=1,BL1165-COUNTIFS($AE1165:$AE1165,$AC1166,AL1165:AL1165,$AI$2),0)),0)),0)</f>
        <v>0</v>
      </c>
      <c r="BM1166" s="1">
        <f>IFERROR(IF($AE1166&gt;$AE1165,VLOOKUP($AC1166+AM$1,STOCK!$F$10:$AB$209,17,0),IF($AE1166=$AE1165,(IF(BM1165&gt;=1,BM1165-COUNTIFS($AE1165:$AE1165,$AC1166,AM1165:AM1165,$AI$2),0)),0)),0)</f>
        <v>0</v>
      </c>
      <c r="BN1166" s="1">
        <f>IFERROR(IF($AE1166&gt;$AE1165,VLOOKUP($AC1166+AN$1,STOCK!$F$10:$AB$209,17,0),IF($AE1166=$AE1165,(IF(BN1165&gt;=1,BN1165-COUNTIFS($AE1165:$AE1165,$AC1166,AN1165:AN1165,$AI$2),0)),0)),0)</f>
        <v>0</v>
      </c>
      <c r="BO1166" s="1">
        <f>IFERROR(IF($AE1166&gt;$AE1165,VLOOKUP($AC1166+AO$1,STOCK!$F$10:$AB$209,17,0),IF($AE1166=$AE1165,(IF(BO1165&gt;=1,BO1165-COUNTIFS($AE1165:$AE1165,$AC1166,AO1165:AO1165,$AI$2),0)),0)),0)</f>
        <v>0</v>
      </c>
      <c r="BP1166" s="1">
        <f>IFERROR(IF($AE1166&gt;$AE1165,VLOOKUP($AC1166+AP$1,STOCK!$F$10:$AB$209,17,0),IF($AE1166=$AE1165,(IF(BP1165&gt;=1,BP1165-COUNTIFS($AE1165:$AE1165,$AC1166,AP1165:AP1165,$AI$2),0)),0)),0)</f>
        <v>0</v>
      </c>
      <c r="BQ1166" s="1">
        <f>IFERROR(IF($AE1166&gt;$AE1165,VLOOKUP($AC1166+AQ$1,STOCK!$F$10:$AB$209,17,0),IF($AE1166=$AE1165,(IF(BQ1165&gt;=1,BQ1165-COUNTIFS($AE1165:$AE1165,$AC1166,AQ1165:AQ1165,$AI$2),0)),0)),0)</f>
        <v>0</v>
      </c>
      <c r="BR1166" s="1">
        <f>IFERROR(IF($AE1166&gt;$AE1165,VLOOKUP($AC1166+AR$1,STOCK!$F$10:$AB$209,17,0),IF($AE1166=$AE1165,(IF(BR1165&gt;=1,BR1165-COUNTIFS($AE1165:$AE1165,$AC1166,AR1165:AR1165,$AI$2),0)),0)),0)</f>
        <v>0</v>
      </c>
      <c r="BS1166" s="1">
        <f>IFERROR(IF($AE1166&gt;$AE1165,VLOOKUP($AC1166+AS$1,STOCK!$F$10:$AB$209,17,0),IF($AE1166=$AE1165,(IF(BS1165&gt;=1,BS1165-COUNTIFS($AE1165:$AE1165,$AC1166,AS1165:AS1165,$AI$2),0)),0)),0)</f>
        <v>0</v>
      </c>
      <c r="BT1166" s="1">
        <f>IFERROR(IF($AE1166&gt;$AE1165,VLOOKUP($AC1166+AT$1,STOCK!$F$10:$AB$209,17,0),IF($AE1166=$AE1165,(IF(BT1165&gt;=1,BT1165-COUNTIFS($AE1165:$AE1165,$AC1166,AT1165:AT1165,$AI$2),0)),0)),0)</f>
        <v>0</v>
      </c>
      <c r="BU1166" s="1">
        <f>IFERROR(IF($AE1166&gt;$AE1165,VLOOKUP($AC1166+AU$1,STOCK!$F$10:$AB$209,17,0),IF($AE1166=$AE1165,(IF(BU1165&gt;=1,BU1165-COUNTIFS($AE1165:$AE1165,$AC1166,AU1165:AU1165,$AI$2),0)),0)),0)</f>
        <v>0</v>
      </c>
      <c r="BV1166" s="1">
        <f>IFERROR(IF($AE1166&gt;$AE1165,VLOOKUP($AC1166+AV$1,STOCK!$F$10:$AB$209,17,0),IF($AE1166=$AE1165,(IF(BV1165&gt;=1,BV1165-COUNTIFS($AE1165:$AE1165,$AC1166,AV1165:AV1165,$AI$2),0)),0)),0)</f>
        <v>0</v>
      </c>
      <c r="BW1166" s="1">
        <f>IFERROR(IF($AE1166&gt;$AE1165,VLOOKUP($AC1166+AW$1,STOCK!$F$10:$AB$209,17,0),IF($AE1166=$AE1165,(IF(BW1165&gt;=1,BW1165-COUNTIFS($AE1165:$AE1165,$AC1166,AW1165:AW1165,$AI$2),0)),0)),0)</f>
        <v>0</v>
      </c>
      <c r="BX1166" s="1">
        <f>IFERROR(IF($AE1166&gt;$AE1165,VLOOKUP($AC1166+AX$1,STOCK!$F$10:$AB$209,17,0),IF($AE1166=$AE1165,(IF(BX1165&gt;=1,BX1165-COUNTIFS($AE1165:$AE1165,$AC1166,AX1165:AX1165,$AI$2),0)),0)),0)</f>
        <v>0</v>
      </c>
    </row>
    <row r="1167" spans="29:76" x14ac:dyDescent="0.25">
      <c r="AC1167" s="1">
        <f t="shared" ref="AC1167:AC1230" si="290">IFERROR(IF(AG1167&gt;=101,LEFT(AG1167,1)*100,0),0)</f>
        <v>0</v>
      </c>
      <c r="AD1167" s="1">
        <f>IFERROR(IF(LEN(AK1167)&gt;=1,VLOOKUP(HLOOKUP(AK1167,PROFILE!$K$5:$V$8,4,0),PROFILE!$F$1:$G$3,2,0),0),0)</f>
        <v>0</v>
      </c>
      <c r="AE1167" s="1">
        <f t="shared" ref="AE1167:AE1230" si="291">IFERROR(IF(AG1167&gt;=101,LEFT(AG1167,1)*100,0),0)</f>
        <v>0</v>
      </c>
      <c r="AF1167" s="1">
        <v>1154</v>
      </c>
      <c r="AI1167" s="1" t="str">
        <f>IFERROR(IF($AH1167&gt;=1,VLOOKUP($AG1167,STUDENT!$O$8:$Z$1507,3,0),""),"")</f>
        <v/>
      </c>
      <c r="AJ1167" s="1" t="str">
        <f>IFERROR(IF($AH1167&gt;=1,VLOOKUP($AG1167,STUDENT!$O$8:$Z$1507,4,0),""),"")</f>
        <v/>
      </c>
      <c r="AK1167" s="1" t="str">
        <f>IFERROR(IF($AH1167&gt;=1,VLOOKUP($AG1167,STUDENT!$O$8:$Z$1507,6,0),""),"")</f>
        <v/>
      </c>
      <c r="AL1167" s="1" t="str">
        <f t="shared" ref="AL1167:AL1230" si="292">IFERROR(IF($AH1167&gt;=1,(IF($AD1167=1,(IF(BL1167&gt;=1,$AI$2,"")),IF($AD1167=2,(IF(AY1167&gt;=1,$AI$1,"")),IF($AD1167=3,(IF(MOD($AG1167+AL$1,2)=0,(IF(AY1167&gt;=1,$AI$1,"")),IF(MOD($AG1167+AL$1,2)=1,(IF(BL1167&gt;=1,$AI$2,"")),""))),"")))),""),"")</f>
        <v/>
      </c>
      <c r="AM1167" s="1" t="str">
        <f t="shared" ref="AM1167:AM1230" si="293">IFERROR(IF($AH1167&gt;=1,(IF($AD1167=1,(IF(BM1167&gt;=1,$AI$2,"")),IF($AD1167=2,(IF(AZ1167&gt;=1,$AI$1,"")),IF($AD1167=3,(IF(MOD($AG1167+AM$1,2)=0,(IF(AZ1167&gt;=1,$AI$1,"")),IF(MOD($AG1167+AM$1,2)=1,(IF(BM1167&gt;=1,$AI$2,"")),""))),"")))),""),"")</f>
        <v/>
      </c>
      <c r="AN1167" s="1" t="str">
        <f t="shared" ref="AN1167:AN1230" si="294">IFERROR(IF($AH1167&gt;=1,(IF($AD1167=1,(IF(BN1167&gt;=1,$AI$2,"")),IF($AD1167=2,(IF(BA1167&gt;=1,$AI$1,"")),IF($AD1167=3,(IF(MOD($AG1167+AN$1,2)=0,(IF(BA1167&gt;=1,$AI$1,"")),IF(MOD($AG1167+AN$1,2)=1,(IF(BN1167&gt;=1,$AI$2,"")),""))),"")))),""),"")</f>
        <v/>
      </c>
      <c r="AO1167" s="1" t="str">
        <f t="shared" ref="AO1167:AO1230" si="295">IFERROR(IF($AH1167&gt;=1,(IF($AD1167=1,(IF(BO1167&gt;=1,$AI$2,"")),IF($AD1167=2,(IF(BB1167&gt;=1,$AI$1,"")),IF($AD1167=3,(IF(MOD($AG1167+AO$1,2)=0,(IF(BB1167&gt;=1,$AI$1,"")),IF(MOD($AG1167+AO$1,2)=1,(IF(BO1167&gt;=1,$AI$2,"")),""))),"")))),""),"")</f>
        <v/>
      </c>
      <c r="AP1167" s="1" t="str">
        <f t="shared" ref="AP1167:AP1230" si="296">IFERROR(IF($AH1167&gt;=1,(IF($AD1167=1,(IF(BP1167&gt;=1,$AI$2,"")),IF($AD1167=2,(IF(BC1167&gt;=1,$AI$1,"")),IF($AD1167=3,(IF(MOD($AG1167+AP$1,2)=0,(IF(BC1167&gt;=1,$AI$1,"")),IF(MOD($AG1167+AP$1,2)=1,(IF(BP1167&gt;=1,$AI$2,"")),""))),"")))),""),"")</f>
        <v/>
      </c>
      <c r="AQ1167" s="1" t="str">
        <f t="shared" ref="AQ1167:AQ1230" si="297">IFERROR(IF($AH1167&gt;=1,(IF($AD1167=1,(IF(BQ1167&gt;=1,$AI$2,"")),IF($AD1167=2,(IF(BD1167&gt;=1,$AI$1,"")),IF($AD1167=3,(IF(MOD($AG1167+AQ$1,2)=0,(IF(BD1167&gt;=1,$AI$1,"")),IF(MOD($AG1167+AQ$1,2)=1,(IF(BQ1167&gt;=1,$AI$2,"")),""))),"")))),""),"")</f>
        <v/>
      </c>
      <c r="AR1167" s="1" t="str">
        <f t="shared" ref="AR1167:AR1230" si="298">IFERROR(IF($AH1167&gt;=1,(IF($AD1167=1,(IF(BR1167&gt;=1,$AI$2,"")),IF($AD1167=2,(IF(BE1167&gt;=1,$AI$1,"")),IF($AD1167=3,(IF(MOD($AG1167+AR$1,2)=0,(IF(BE1167&gt;=1,$AI$1,"")),IF(MOD($AG1167+AR$1,2)=1,(IF(BR1167&gt;=1,$AI$2,"")),""))),"")))),""),"")</f>
        <v/>
      </c>
      <c r="AS1167" s="1" t="str">
        <f t="shared" ref="AS1167:AS1230" si="299">IFERROR(IF($AH1167&gt;=1,(IF($AD1167=1,(IF(BS1167&gt;=1,$AI$2,"")),IF($AD1167=2,(IF(BF1167&gt;=1,$AI$1,"")),IF($AD1167=3,(IF(MOD($AG1167+AS$1,2)=0,(IF(BF1167&gt;=1,$AI$1,"")),IF(MOD($AG1167+AS$1,2)=1,(IF(BS1167&gt;=1,$AI$2,"")),""))),"")))),""),"")</f>
        <v/>
      </c>
      <c r="AT1167" s="1" t="str">
        <f t="shared" ref="AT1167:AT1230" si="300">IFERROR(IF($AH1167&gt;=1,(IF($AD1167=1,(IF(BT1167&gt;=1,$AI$2,"")),IF($AD1167=2,(IF(BG1167&gt;=1,$AI$1,"")),IF($AD1167=3,(IF(MOD($AG1167+AT$1,2)=0,(IF(BG1167&gt;=1,$AI$1,"")),IF(MOD($AG1167+AT$1,2)=1,(IF(BT1167&gt;=1,$AI$2,"")),""))),"")))),""),"")</f>
        <v/>
      </c>
      <c r="AU1167" s="1" t="str">
        <f t="shared" ref="AU1167:AU1230" si="301">IFERROR(IF($AH1167&gt;=1,(IF($AD1167=1,(IF(BU1167&gt;=1,$AI$2,"")),IF($AD1167=2,(IF(BH1167&gt;=1,$AI$1,"")),IF($AD1167=3,(IF(MOD($AG1167+AU$1,2)=0,(IF(BH1167&gt;=1,$AI$1,"")),IF(MOD($AG1167+AU$1,2)=1,(IF(BU1167&gt;=1,$AI$2,"")),""))),"")))),""),"")</f>
        <v/>
      </c>
      <c r="AV1167" s="1" t="str">
        <f t="shared" ref="AV1167:AV1230" si="302">IFERROR(IF($AH1167&gt;=1,(IF($AD1167=1,(IF(BV1167&gt;=1,$AI$2,"")),IF($AD1167=2,(IF(BI1167&gt;=1,$AI$1,"")),IF($AD1167=3,(IF(MOD($AG1167+AV$1,2)=0,(IF(BI1167&gt;=1,$AI$1,"")),IF(MOD($AG1167+AV$1,2)=1,(IF(BV1167&gt;=1,$AI$2,"")),""))),"")))),""),"")</f>
        <v/>
      </c>
      <c r="AW1167" s="1" t="str">
        <f t="shared" ref="AW1167:AW1230" si="303">IFERROR(IF($AH1167&gt;=1,(IF($AD1167=1,(IF(BW1167&gt;=1,$AI$2,"")),IF($AD1167=2,(IF(BJ1167&gt;=1,$AI$1,"")),IF($AD1167=3,(IF(MOD($AG1167+AW$1,2)=0,(IF(BJ1167&gt;=1,$AI$1,"")),IF(MOD($AG1167+AW$1,2)=1,(IF(BW1167&gt;=1,$AI$2,"")),""))),"")))),""),"")</f>
        <v/>
      </c>
      <c r="AX1167" s="1" t="str">
        <f t="shared" ref="AX1167:AX1230" si="304">IFERROR(IF($AH1167&gt;=1,(IF($AD1167=1,(IF(BX1167&gt;=1,$AI$2,"")),IF($AD1167=2,(IF(BK1167&gt;=1,$AI$1,"")),IF($AD1167=3,(IF(MOD($AG1167+AX$1,2)=0,(IF(BK1167&gt;=1,$AI$1,"")),IF(MOD($AG1167+AX$1,2)=1,(IF(BX1167&gt;=1,$AI$2,"")),""))),"")))),""),"")</f>
        <v/>
      </c>
      <c r="AY1167" s="1">
        <f>IFERROR(IF($AE1167&gt;$AE1166,VLOOKUP($AC1167+AL$1,STOCK!$F$10:$AB$209,16,0),IF($AE1167=$AE1166,(IF(AY1166&gt;=1,AY1166-COUNTIFS($AE1166:$AE1166,$AC1167,AL1166:AL1166,$AI$1),0)),0)),0)</f>
        <v>0</v>
      </c>
      <c r="AZ1167" s="1">
        <f>IFERROR(IF($AE1167&gt;$AE1166,VLOOKUP($AC1167+AM$1,STOCK!$F$10:$AB$209,16,0),IF($AE1167=$AE1166,(IF(AZ1166&gt;=1,AZ1166-COUNTIFS($AE1166:$AE1166,$AC1167,AM1166:AM1166,$AI$1),0)),0)),0)</f>
        <v>0</v>
      </c>
      <c r="BA1167" s="1">
        <f>IFERROR(IF($AE1167&gt;$AE1166,VLOOKUP($AC1167+AN$1,STOCK!$F$10:$AB$209,16,0),IF($AE1167=$AE1166,(IF(BA1166&gt;=1,BA1166-COUNTIFS($AE1166:$AE1166,$AC1167,AN1166:AN1166,$AI$1),0)),0)),0)</f>
        <v>0</v>
      </c>
      <c r="BB1167" s="1">
        <f>IFERROR(IF($AE1167&gt;$AE1166,VLOOKUP($AC1167+AO$1,STOCK!$F$10:$AB$209,16,0),IF($AE1167=$AE1166,(IF(BB1166&gt;=1,BB1166-COUNTIFS($AE1166:$AE1166,$AC1167,AO1166:AO1166,$AI$1),0)),0)),0)</f>
        <v>0</v>
      </c>
      <c r="BC1167" s="1">
        <f>IFERROR(IF($AE1167&gt;$AE1166,VLOOKUP($AC1167+AP$1,STOCK!$F$10:$AB$209,16,0),IF($AE1167=$AE1166,(IF(BC1166&gt;=1,BC1166-COUNTIFS($AE1166:$AE1166,$AC1167,AP1166:AP1166,$AI$1),0)),0)),0)</f>
        <v>0</v>
      </c>
      <c r="BD1167" s="1">
        <f>IFERROR(IF($AE1167&gt;$AE1166,VLOOKUP($AC1167+AQ$1,STOCK!$F$10:$AB$209,16,0),IF($AE1167=$AE1166,(IF(BD1166&gt;=1,BD1166-COUNTIFS($AE1166:$AE1166,$AC1167,AQ1166:AQ1166,$AI$1),0)),0)),0)</f>
        <v>0</v>
      </c>
      <c r="BE1167" s="1">
        <f>IFERROR(IF($AE1167&gt;$AE1166,VLOOKUP($AC1167+AR$1,STOCK!$F$10:$AB$209,16,0),IF($AE1167=$AE1166,(IF(BE1166&gt;=1,BE1166-COUNTIFS($AE1166:$AE1166,$AC1167,AR1166:AR1166,$AI$1),0)),0)),0)</f>
        <v>0</v>
      </c>
      <c r="BF1167" s="1">
        <f>IFERROR(IF($AE1167&gt;$AE1166,VLOOKUP($AC1167+AS$1,STOCK!$F$10:$AB$209,16,0),IF($AE1167=$AE1166,(IF(BF1166&gt;=1,BF1166-COUNTIFS($AE1166:$AE1166,$AC1167,AS1166:AS1166,$AI$1),0)),0)),0)</f>
        <v>0</v>
      </c>
      <c r="BG1167" s="1">
        <f>IFERROR(IF($AE1167&gt;$AE1166,VLOOKUP($AC1167+AT$1,STOCK!$F$10:$AB$209,16,0),IF($AE1167=$AE1166,(IF(BG1166&gt;=1,BG1166-COUNTIFS($AE1166:$AE1166,$AC1167,AT1166:AT1166,$AI$1),0)),0)),0)</f>
        <v>0</v>
      </c>
      <c r="BH1167" s="1">
        <f>IFERROR(IF($AE1167&gt;$AE1166,VLOOKUP($AC1167+AU$1,STOCK!$F$10:$AB$209,16,0),IF($AE1167=$AE1166,(IF(BH1166&gt;=1,BH1166-COUNTIFS($AE1166:$AE1166,$AC1167,AU1166:AU1166,$AI$1),0)),0)),0)</f>
        <v>0</v>
      </c>
      <c r="BI1167" s="1">
        <f>IFERROR(IF($AE1167&gt;$AE1166,VLOOKUP($AC1167+AV$1,STOCK!$F$10:$AB$209,16,0),IF($AE1167=$AE1166,(IF(BI1166&gt;=1,BI1166-COUNTIFS($AE1166:$AE1166,$AC1167,AV1166:AV1166,$AI$1),0)),0)),0)</f>
        <v>0</v>
      </c>
      <c r="BJ1167" s="1">
        <f>IFERROR(IF($AE1167&gt;$AE1166,VLOOKUP($AC1167+AW$1,STOCK!$F$10:$AB$209,16,0),IF($AE1167=$AE1166,(IF(BJ1166&gt;=1,BJ1166-COUNTIFS($AE1166:$AE1166,$AC1167,AW1166:AW1166,$AI$1),0)),0)),0)</f>
        <v>0</v>
      </c>
      <c r="BK1167" s="1">
        <f>IFERROR(IF($AE1167&gt;$AE1166,VLOOKUP($AC1167+AX$1,STOCK!$F$10:$AB$209,16,0),IF($AE1167=$AE1166,(IF(BK1166&gt;=1,BK1166-COUNTIFS($AE1166:$AE1166,$AC1167,AX1166:AX1166,$AI$1),0)),0)),0)</f>
        <v>0</v>
      </c>
      <c r="BL1167" s="1">
        <f>IFERROR(IF($AE1167&gt;$AE1166,VLOOKUP($AC1167+AL$1,STOCK!$F$10:$AB$209,17,0),IF($AE1167=$AE1166,(IF(BL1166&gt;=1,BL1166-COUNTIFS($AE1166:$AE1166,$AC1167,AL1166:AL1166,$AI$2),0)),0)),0)</f>
        <v>0</v>
      </c>
      <c r="BM1167" s="1">
        <f>IFERROR(IF($AE1167&gt;$AE1166,VLOOKUP($AC1167+AM$1,STOCK!$F$10:$AB$209,17,0),IF($AE1167=$AE1166,(IF(BM1166&gt;=1,BM1166-COUNTIFS($AE1166:$AE1166,$AC1167,AM1166:AM1166,$AI$2),0)),0)),0)</f>
        <v>0</v>
      </c>
      <c r="BN1167" s="1">
        <f>IFERROR(IF($AE1167&gt;$AE1166,VLOOKUP($AC1167+AN$1,STOCK!$F$10:$AB$209,17,0),IF($AE1167=$AE1166,(IF(BN1166&gt;=1,BN1166-COUNTIFS($AE1166:$AE1166,$AC1167,AN1166:AN1166,$AI$2),0)),0)),0)</f>
        <v>0</v>
      </c>
      <c r="BO1167" s="1">
        <f>IFERROR(IF($AE1167&gt;$AE1166,VLOOKUP($AC1167+AO$1,STOCK!$F$10:$AB$209,17,0),IF($AE1167=$AE1166,(IF(BO1166&gt;=1,BO1166-COUNTIFS($AE1166:$AE1166,$AC1167,AO1166:AO1166,$AI$2),0)),0)),0)</f>
        <v>0</v>
      </c>
      <c r="BP1167" s="1">
        <f>IFERROR(IF($AE1167&gt;$AE1166,VLOOKUP($AC1167+AP$1,STOCK!$F$10:$AB$209,17,0),IF($AE1167=$AE1166,(IF(BP1166&gt;=1,BP1166-COUNTIFS($AE1166:$AE1166,$AC1167,AP1166:AP1166,$AI$2),0)),0)),0)</f>
        <v>0</v>
      </c>
      <c r="BQ1167" s="1">
        <f>IFERROR(IF($AE1167&gt;$AE1166,VLOOKUP($AC1167+AQ$1,STOCK!$F$10:$AB$209,17,0),IF($AE1167=$AE1166,(IF(BQ1166&gt;=1,BQ1166-COUNTIFS($AE1166:$AE1166,$AC1167,AQ1166:AQ1166,$AI$2),0)),0)),0)</f>
        <v>0</v>
      </c>
      <c r="BR1167" s="1">
        <f>IFERROR(IF($AE1167&gt;$AE1166,VLOOKUP($AC1167+AR$1,STOCK!$F$10:$AB$209,17,0),IF($AE1167=$AE1166,(IF(BR1166&gt;=1,BR1166-COUNTIFS($AE1166:$AE1166,$AC1167,AR1166:AR1166,$AI$2),0)),0)),0)</f>
        <v>0</v>
      </c>
      <c r="BS1167" s="1">
        <f>IFERROR(IF($AE1167&gt;$AE1166,VLOOKUP($AC1167+AS$1,STOCK!$F$10:$AB$209,17,0),IF($AE1167=$AE1166,(IF(BS1166&gt;=1,BS1166-COUNTIFS($AE1166:$AE1166,$AC1167,AS1166:AS1166,$AI$2),0)),0)),0)</f>
        <v>0</v>
      </c>
      <c r="BT1167" s="1">
        <f>IFERROR(IF($AE1167&gt;$AE1166,VLOOKUP($AC1167+AT$1,STOCK!$F$10:$AB$209,17,0),IF($AE1167=$AE1166,(IF(BT1166&gt;=1,BT1166-COUNTIFS($AE1166:$AE1166,$AC1167,AT1166:AT1166,$AI$2),0)),0)),0)</f>
        <v>0</v>
      </c>
      <c r="BU1167" s="1">
        <f>IFERROR(IF($AE1167&gt;$AE1166,VLOOKUP($AC1167+AU$1,STOCK!$F$10:$AB$209,17,0),IF($AE1167=$AE1166,(IF(BU1166&gt;=1,BU1166-COUNTIFS($AE1166:$AE1166,$AC1167,AU1166:AU1166,$AI$2),0)),0)),0)</f>
        <v>0</v>
      </c>
      <c r="BV1167" s="1">
        <f>IFERROR(IF($AE1167&gt;$AE1166,VLOOKUP($AC1167+AV$1,STOCK!$F$10:$AB$209,17,0),IF($AE1167=$AE1166,(IF(BV1166&gt;=1,BV1166-COUNTIFS($AE1166:$AE1166,$AC1167,AV1166:AV1166,$AI$2),0)),0)),0)</f>
        <v>0</v>
      </c>
      <c r="BW1167" s="1">
        <f>IFERROR(IF($AE1167&gt;$AE1166,VLOOKUP($AC1167+AW$1,STOCK!$F$10:$AB$209,17,0),IF($AE1167=$AE1166,(IF(BW1166&gt;=1,BW1166-COUNTIFS($AE1166:$AE1166,$AC1167,AW1166:AW1166,$AI$2),0)),0)),0)</f>
        <v>0</v>
      </c>
      <c r="BX1167" s="1">
        <f>IFERROR(IF($AE1167&gt;$AE1166,VLOOKUP($AC1167+AX$1,STOCK!$F$10:$AB$209,17,0),IF($AE1167=$AE1166,(IF(BX1166&gt;=1,BX1166-COUNTIFS($AE1166:$AE1166,$AC1167,AX1166:AX1166,$AI$2),0)),0)),0)</f>
        <v>0</v>
      </c>
    </row>
    <row r="1168" spans="29:76" x14ac:dyDescent="0.25">
      <c r="AC1168" s="1">
        <f t="shared" si="290"/>
        <v>0</v>
      </c>
      <c r="AD1168" s="1">
        <f>IFERROR(IF(LEN(AK1168)&gt;=1,VLOOKUP(HLOOKUP(AK1168,PROFILE!$K$5:$V$8,4,0),PROFILE!$F$1:$G$3,2,0),0),0)</f>
        <v>0</v>
      </c>
      <c r="AE1168" s="1">
        <f t="shared" si="291"/>
        <v>0</v>
      </c>
      <c r="AF1168" s="1">
        <v>1155</v>
      </c>
      <c r="AI1168" s="1" t="str">
        <f>IFERROR(IF($AH1168&gt;=1,VLOOKUP($AG1168,STUDENT!$O$8:$Z$1507,3,0),""),"")</f>
        <v/>
      </c>
      <c r="AJ1168" s="1" t="str">
        <f>IFERROR(IF($AH1168&gt;=1,VLOOKUP($AG1168,STUDENT!$O$8:$Z$1507,4,0),""),"")</f>
        <v/>
      </c>
      <c r="AK1168" s="1" t="str">
        <f>IFERROR(IF($AH1168&gt;=1,VLOOKUP($AG1168,STUDENT!$O$8:$Z$1507,6,0),""),"")</f>
        <v/>
      </c>
      <c r="AL1168" s="1" t="str">
        <f t="shared" si="292"/>
        <v/>
      </c>
      <c r="AM1168" s="1" t="str">
        <f t="shared" si="293"/>
        <v/>
      </c>
      <c r="AN1168" s="1" t="str">
        <f t="shared" si="294"/>
        <v/>
      </c>
      <c r="AO1168" s="1" t="str">
        <f t="shared" si="295"/>
        <v/>
      </c>
      <c r="AP1168" s="1" t="str">
        <f t="shared" si="296"/>
        <v/>
      </c>
      <c r="AQ1168" s="1" t="str">
        <f t="shared" si="297"/>
        <v/>
      </c>
      <c r="AR1168" s="1" t="str">
        <f t="shared" si="298"/>
        <v/>
      </c>
      <c r="AS1168" s="1" t="str">
        <f t="shared" si="299"/>
        <v/>
      </c>
      <c r="AT1168" s="1" t="str">
        <f t="shared" si="300"/>
        <v/>
      </c>
      <c r="AU1168" s="1" t="str">
        <f t="shared" si="301"/>
        <v/>
      </c>
      <c r="AV1168" s="1" t="str">
        <f t="shared" si="302"/>
        <v/>
      </c>
      <c r="AW1168" s="1" t="str">
        <f t="shared" si="303"/>
        <v/>
      </c>
      <c r="AX1168" s="1" t="str">
        <f t="shared" si="304"/>
        <v/>
      </c>
      <c r="AY1168" s="1">
        <f>IFERROR(IF($AE1168&gt;$AE1167,VLOOKUP($AC1168+AL$1,STOCK!$F$10:$AB$209,16,0),IF($AE1168=$AE1167,(IF(AY1167&gt;=1,AY1167-COUNTIFS($AE1167:$AE1167,$AC1168,AL1167:AL1167,$AI$1),0)),0)),0)</f>
        <v>0</v>
      </c>
      <c r="AZ1168" s="1">
        <f>IFERROR(IF($AE1168&gt;$AE1167,VLOOKUP($AC1168+AM$1,STOCK!$F$10:$AB$209,16,0),IF($AE1168=$AE1167,(IF(AZ1167&gt;=1,AZ1167-COUNTIFS($AE1167:$AE1167,$AC1168,AM1167:AM1167,$AI$1),0)),0)),0)</f>
        <v>0</v>
      </c>
      <c r="BA1168" s="1">
        <f>IFERROR(IF($AE1168&gt;$AE1167,VLOOKUP($AC1168+AN$1,STOCK!$F$10:$AB$209,16,0),IF($AE1168=$AE1167,(IF(BA1167&gt;=1,BA1167-COUNTIFS($AE1167:$AE1167,$AC1168,AN1167:AN1167,$AI$1),0)),0)),0)</f>
        <v>0</v>
      </c>
      <c r="BB1168" s="1">
        <f>IFERROR(IF($AE1168&gt;$AE1167,VLOOKUP($AC1168+AO$1,STOCK!$F$10:$AB$209,16,0),IF($AE1168=$AE1167,(IF(BB1167&gt;=1,BB1167-COUNTIFS($AE1167:$AE1167,$AC1168,AO1167:AO1167,$AI$1),0)),0)),0)</f>
        <v>0</v>
      </c>
      <c r="BC1168" s="1">
        <f>IFERROR(IF($AE1168&gt;$AE1167,VLOOKUP($AC1168+AP$1,STOCK!$F$10:$AB$209,16,0),IF($AE1168=$AE1167,(IF(BC1167&gt;=1,BC1167-COUNTIFS($AE1167:$AE1167,$AC1168,AP1167:AP1167,$AI$1),0)),0)),0)</f>
        <v>0</v>
      </c>
      <c r="BD1168" s="1">
        <f>IFERROR(IF($AE1168&gt;$AE1167,VLOOKUP($AC1168+AQ$1,STOCK!$F$10:$AB$209,16,0),IF($AE1168=$AE1167,(IF(BD1167&gt;=1,BD1167-COUNTIFS($AE1167:$AE1167,$AC1168,AQ1167:AQ1167,$AI$1),0)),0)),0)</f>
        <v>0</v>
      </c>
      <c r="BE1168" s="1">
        <f>IFERROR(IF($AE1168&gt;$AE1167,VLOOKUP($AC1168+AR$1,STOCK!$F$10:$AB$209,16,0),IF($AE1168=$AE1167,(IF(BE1167&gt;=1,BE1167-COUNTIFS($AE1167:$AE1167,$AC1168,AR1167:AR1167,$AI$1),0)),0)),0)</f>
        <v>0</v>
      </c>
      <c r="BF1168" s="1">
        <f>IFERROR(IF($AE1168&gt;$AE1167,VLOOKUP($AC1168+AS$1,STOCK!$F$10:$AB$209,16,0),IF($AE1168=$AE1167,(IF(BF1167&gt;=1,BF1167-COUNTIFS($AE1167:$AE1167,$AC1168,AS1167:AS1167,$AI$1),0)),0)),0)</f>
        <v>0</v>
      </c>
      <c r="BG1168" s="1">
        <f>IFERROR(IF($AE1168&gt;$AE1167,VLOOKUP($AC1168+AT$1,STOCK!$F$10:$AB$209,16,0),IF($AE1168=$AE1167,(IF(BG1167&gt;=1,BG1167-COUNTIFS($AE1167:$AE1167,$AC1168,AT1167:AT1167,$AI$1),0)),0)),0)</f>
        <v>0</v>
      </c>
      <c r="BH1168" s="1">
        <f>IFERROR(IF($AE1168&gt;$AE1167,VLOOKUP($AC1168+AU$1,STOCK!$F$10:$AB$209,16,0),IF($AE1168=$AE1167,(IF(BH1167&gt;=1,BH1167-COUNTIFS($AE1167:$AE1167,$AC1168,AU1167:AU1167,$AI$1),0)),0)),0)</f>
        <v>0</v>
      </c>
      <c r="BI1168" s="1">
        <f>IFERROR(IF($AE1168&gt;$AE1167,VLOOKUP($AC1168+AV$1,STOCK!$F$10:$AB$209,16,0),IF($AE1168=$AE1167,(IF(BI1167&gt;=1,BI1167-COUNTIFS($AE1167:$AE1167,$AC1168,AV1167:AV1167,$AI$1),0)),0)),0)</f>
        <v>0</v>
      </c>
      <c r="BJ1168" s="1">
        <f>IFERROR(IF($AE1168&gt;$AE1167,VLOOKUP($AC1168+AW$1,STOCK!$F$10:$AB$209,16,0),IF($AE1168=$AE1167,(IF(BJ1167&gt;=1,BJ1167-COUNTIFS($AE1167:$AE1167,$AC1168,AW1167:AW1167,$AI$1),0)),0)),0)</f>
        <v>0</v>
      </c>
      <c r="BK1168" s="1">
        <f>IFERROR(IF($AE1168&gt;$AE1167,VLOOKUP($AC1168+AX$1,STOCK!$F$10:$AB$209,16,0),IF($AE1168=$AE1167,(IF(BK1167&gt;=1,BK1167-COUNTIFS($AE1167:$AE1167,$AC1168,AX1167:AX1167,$AI$1),0)),0)),0)</f>
        <v>0</v>
      </c>
      <c r="BL1168" s="1">
        <f>IFERROR(IF($AE1168&gt;$AE1167,VLOOKUP($AC1168+AL$1,STOCK!$F$10:$AB$209,17,0),IF($AE1168=$AE1167,(IF(BL1167&gt;=1,BL1167-COUNTIFS($AE1167:$AE1167,$AC1168,AL1167:AL1167,$AI$2),0)),0)),0)</f>
        <v>0</v>
      </c>
      <c r="BM1168" s="1">
        <f>IFERROR(IF($AE1168&gt;$AE1167,VLOOKUP($AC1168+AM$1,STOCK!$F$10:$AB$209,17,0),IF($AE1168=$AE1167,(IF(BM1167&gt;=1,BM1167-COUNTIFS($AE1167:$AE1167,$AC1168,AM1167:AM1167,$AI$2),0)),0)),0)</f>
        <v>0</v>
      </c>
      <c r="BN1168" s="1">
        <f>IFERROR(IF($AE1168&gt;$AE1167,VLOOKUP($AC1168+AN$1,STOCK!$F$10:$AB$209,17,0),IF($AE1168=$AE1167,(IF(BN1167&gt;=1,BN1167-COUNTIFS($AE1167:$AE1167,$AC1168,AN1167:AN1167,$AI$2),0)),0)),0)</f>
        <v>0</v>
      </c>
      <c r="BO1168" s="1">
        <f>IFERROR(IF($AE1168&gt;$AE1167,VLOOKUP($AC1168+AO$1,STOCK!$F$10:$AB$209,17,0),IF($AE1168=$AE1167,(IF(BO1167&gt;=1,BO1167-COUNTIFS($AE1167:$AE1167,$AC1168,AO1167:AO1167,$AI$2),0)),0)),0)</f>
        <v>0</v>
      </c>
      <c r="BP1168" s="1">
        <f>IFERROR(IF($AE1168&gt;$AE1167,VLOOKUP($AC1168+AP$1,STOCK!$F$10:$AB$209,17,0),IF($AE1168=$AE1167,(IF(BP1167&gt;=1,BP1167-COUNTIFS($AE1167:$AE1167,$AC1168,AP1167:AP1167,$AI$2),0)),0)),0)</f>
        <v>0</v>
      </c>
      <c r="BQ1168" s="1">
        <f>IFERROR(IF($AE1168&gt;$AE1167,VLOOKUP($AC1168+AQ$1,STOCK!$F$10:$AB$209,17,0),IF($AE1168=$AE1167,(IF(BQ1167&gt;=1,BQ1167-COUNTIFS($AE1167:$AE1167,$AC1168,AQ1167:AQ1167,$AI$2),0)),0)),0)</f>
        <v>0</v>
      </c>
      <c r="BR1168" s="1">
        <f>IFERROR(IF($AE1168&gt;$AE1167,VLOOKUP($AC1168+AR$1,STOCK!$F$10:$AB$209,17,0),IF($AE1168=$AE1167,(IF(BR1167&gt;=1,BR1167-COUNTIFS($AE1167:$AE1167,$AC1168,AR1167:AR1167,$AI$2),0)),0)),0)</f>
        <v>0</v>
      </c>
      <c r="BS1168" s="1">
        <f>IFERROR(IF($AE1168&gt;$AE1167,VLOOKUP($AC1168+AS$1,STOCK!$F$10:$AB$209,17,0),IF($AE1168=$AE1167,(IF(BS1167&gt;=1,BS1167-COUNTIFS($AE1167:$AE1167,$AC1168,AS1167:AS1167,$AI$2),0)),0)),0)</f>
        <v>0</v>
      </c>
      <c r="BT1168" s="1">
        <f>IFERROR(IF($AE1168&gt;$AE1167,VLOOKUP($AC1168+AT$1,STOCK!$F$10:$AB$209,17,0),IF($AE1168=$AE1167,(IF(BT1167&gt;=1,BT1167-COUNTIFS($AE1167:$AE1167,$AC1168,AT1167:AT1167,$AI$2),0)),0)),0)</f>
        <v>0</v>
      </c>
      <c r="BU1168" s="1">
        <f>IFERROR(IF($AE1168&gt;$AE1167,VLOOKUP($AC1168+AU$1,STOCK!$F$10:$AB$209,17,0),IF($AE1168=$AE1167,(IF(BU1167&gt;=1,BU1167-COUNTIFS($AE1167:$AE1167,$AC1168,AU1167:AU1167,$AI$2),0)),0)),0)</f>
        <v>0</v>
      </c>
      <c r="BV1168" s="1">
        <f>IFERROR(IF($AE1168&gt;$AE1167,VLOOKUP($AC1168+AV$1,STOCK!$F$10:$AB$209,17,0),IF($AE1168=$AE1167,(IF(BV1167&gt;=1,BV1167-COUNTIFS($AE1167:$AE1167,$AC1168,AV1167:AV1167,$AI$2),0)),0)),0)</f>
        <v>0</v>
      </c>
      <c r="BW1168" s="1">
        <f>IFERROR(IF($AE1168&gt;$AE1167,VLOOKUP($AC1168+AW$1,STOCK!$F$10:$AB$209,17,0),IF($AE1168=$AE1167,(IF(BW1167&gt;=1,BW1167-COUNTIFS($AE1167:$AE1167,$AC1168,AW1167:AW1167,$AI$2),0)),0)),0)</f>
        <v>0</v>
      </c>
      <c r="BX1168" s="1">
        <f>IFERROR(IF($AE1168&gt;$AE1167,VLOOKUP($AC1168+AX$1,STOCK!$F$10:$AB$209,17,0),IF($AE1168=$AE1167,(IF(BX1167&gt;=1,BX1167-COUNTIFS($AE1167:$AE1167,$AC1168,AX1167:AX1167,$AI$2),0)),0)),0)</f>
        <v>0</v>
      </c>
    </row>
    <row r="1169" spans="29:76" x14ac:dyDescent="0.25">
      <c r="AC1169" s="1">
        <f t="shared" si="290"/>
        <v>0</v>
      </c>
      <c r="AD1169" s="1">
        <f>IFERROR(IF(LEN(AK1169)&gt;=1,VLOOKUP(HLOOKUP(AK1169,PROFILE!$K$5:$V$8,4,0),PROFILE!$F$1:$G$3,2,0),0),0)</f>
        <v>0</v>
      </c>
      <c r="AE1169" s="1">
        <f t="shared" si="291"/>
        <v>0</v>
      </c>
      <c r="AF1169" s="1">
        <v>1156</v>
      </c>
      <c r="AI1169" s="1" t="str">
        <f>IFERROR(IF($AH1169&gt;=1,VLOOKUP($AG1169,STUDENT!$O$8:$Z$1507,3,0),""),"")</f>
        <v/>
      </c>
      <c r="AJ1169" s="1" t="str">
        <f>IFERROR(IF($AH1169&gt;=1,VLOOKUP($AG1169,STUDENT!$O$8:$Z$1507,4,0),""),"")</f>
        <v/>
      </c>
      <c r="AK1169" s="1" t="str">
        <f>IFERROR(IF($AH1169&gt;=1,VLOOKUP($AG1169,STUDENT!$O$8:$Z$1507,6,0),""),"")</f>
        <v/>
      </c>
      <c r="AL1169" s="1" t="str">
        <f t="shared" si="292"/>
        <v/>
      </c>
      <c r="AM1169" s="1" t="str">
        <f t="shared" si="293"/>
        <v/>
      </c>
      <c r="AN1169" s="1" t="str">
        <f t="shared" si="294"/>
        <v/>
      </c>
      <c r="AO1169" s="1" t="str">
        <f t="shared" si="295"/>
        <v/>
      </c>
      <c r="AP1169" s="1" t="str">
        <f t="shared" si="296"/>
        <v/>
      </c>
      <c r="AQ1169" s="1" t="str">
        <f t="shared" si="297"/>
        <v/>
      </c>
      <c r="AR1169" s="1" t="str">
        <f t="shared" si="298"/>
        <v/>
      </c>
      <c r="AS1169" s="1" t="str">
        <f t="shared" si="299"/>
        <v/>
      </c>
      <c r="AT1169" s="1" t="str">
        <f t="shared" si="300"/>
        <v/>
      </c>
      <c r="AU1169" s="1" t="str">
        <f t="shared" si="301"/>
        <v/>
      </c>
      <c r="AV1169" s="1" t="str">
        <f t="shared" si="302"/>
        <v/>
      </c>
      <c r="AW1169" s="1" t="str">
        <f t="shared" si="303"/>
        <v/>
      </c>
      <c r="AX1169" s="1" t="str">
        <f t="shared" si="304"/>
        <v/>
      </c>
      <c r="AY1169" s="1">
        <f>IFERROR(IF($AE1169&gt;$AE1168,VLOOKUP($AC1169+AL$1,STOCK!$F$10:$AB$209,16,0),IF($AE1169=$AE1168,(IF(AY1168&gt;=1,AY1168-COUNTIFS($AE1168:$AE1168,$AC1169,AL1168:AL1168,$AI$1),0)),0)),0)</f>
        <v>0</v>
      </c>
      <c r="AZ1169" s="1">
        <f>IFERROR(IF($AE1169&gt;$AE1168,VLOOKUP($AC1169+AM$1,STOCK!$F$10:$AB$209,16,0),IF($AE1169=$AE1168,(IF(AZ1168&gt;=1,AZ1168-COUNTIFS($AE1168:$AE1168,$AC1169,AM1168:AM1168,$AI$1),0)),0)),0)</f>
        <v>0</v>
      </c>
      <c r="BA1169" s="1">
        <f>IFERROR(IF($AE1169&gt;$AE1168,VLOOKUP($AC1169+AN$1,STOCK!$F$10:$AB$209,16,0),IF($AE1169=$AE1168,(IF(BA1168&gt;=1,BA1168-COUNTIFS($AE1168:$AE1168,$AC1169,AN1168:AN1168,$AI$1),0)),0)),0)</f>
        <v>0</v>
      </c>
      <c r="BB1169" s="1">
        <f>IFERROR(IF($AE1169&gt;$AE1168,VLOOKUP($AC1169+AO$1,STOCK!$F$10:$AB$209,16,0),IF($AE1169=$AE1168,(IF(BB1168&gt;=1,BB1168-COUNTIFS($AE1168:$AE1168,$AC1169,AO1168:AO1168,$AI$1),0)),0)),0)</f>
        <v>0</v>
      </c>
      <c r="BC1169" s="1">
        <f>IFERROR(IF($AE1169&gt;$AE1168,VLOOKUP($AC1169+AP$1,STOCK!$F$10:$AB$209,16,0),IF($AE1169=$AE1168,(IF(BC1168&gt;=1,BC1168-COUNTIFS($AE1168:$AE1168,$AC1169,AP1168:AP1168,$AI$1),0)),0)),0)</f>
        <v>0</v>
      </c>
      <c r="BD1169" s="1">
        <f>IFERROR(IF($AE1169&gt;$AE1168,VLOOKUP($AC1169+AQ$1,STOCK!$F$10:$AB$209,16,0),IF($AE1169=$AE1168,(IF(BD1168&gt;=1,BD1168-COUNTIFS($AE1168:$AE1168,$AC1169,AQ1168:AQ1168,$AI$1),0)),0)),0)</f>
        <v>0</v>
      </c>
      <c r="BE1169" s="1">
        <f>IFERROR(IF($AE1169&gt;$AE1168,VLOOKUP($AC1169+AR$1,STOCK!$F$10:$AB$209,16,0),IF($AE1169=$AE1168,(IF(BE1168&gt;=1,BE1168-COUNTIFS($AE1168:$AE1168,$AC1169,AR1168:AR1168,$AI$1),0)),0)),0)</f>
        <v>0</v>
      </c>
      <c r="BF1169" s="1">
        <f>IFERROR(IF($AE1169&gt;$AE1168,VLOOKUP($AC1169+AS$1,STOCK!$F$10:$AB$209,16,0),IF($AE1169=$AE1168,(IF(BF1168&gt;=1,BF1168-COUNTIFS($AE1168:$AE1168,$AC1169,AS1168:AS1168,$AI$1),0)),0)),0)</f>
        <v>0</v>
      </c>
      <c r="BG1169" s="1">
        <f>IFERROR(IF($AE1169&gt;$AE1168,VLOOKUP($AC1169+AT$1,STOCK!$F$10:$AB$209,16,0),IF($AE1169=$AE1168,(IF(BG1168&gt;=1,BG1168-COUNTIFS($AE1168:$AE1168,$AC1169,AT1168:AT1168,$AI$1),0)),0)),0)</f>
        <v>0</v>
      </c>
      <c r="BH1169" s="1">
        <f>IFERROR(IF($AE1169&gt;$AE1168,VLOOKUP($AC1169+AU$1,STOCK!$F$10:$AB$209,16,0),IF($AE1169=$AE1168,(IF(BH1168&gt;=1,BH1168-COUNTIFS($AE1168:$AE1168,$AC1169,AU1168:AU1168,$AI$1),0)),0)),0)</f>
        <v>0</v>
      </c>
      <c r="BI1169" s="1">
        <f>IFERROR(IF($AE1169&gt;$AE1168,VLOOKUP($AC1169+AV$1,STOCK!$F$10:$AB$209,16,0),IF($AE1169=$AE1168,(IF(BI1168&gt;=1,BI1168-COUNTIFS($AE1168:$AE1168,$AC1169,AV1168:AV1168,$AI$1),0)),0)),0)</f>
        <v>0</v>
      </c>
      <c r="BJ1169" s="1">
        <f>IFERROR(IF($AE1169&gt;$AE1168,VLOOKUP($AC1169+AW$1,STOCK!$F$10:$AB$209,16,0),IF($AE1169=$AE1168,(IF(BJ1168&gt;=1,BJ1168-COUNTIFS($AE1168:$AE1168,$AC1169,AW1168:AW1168,$AI$1),0)),0)),0)</f>
        <v>0</v>
      </c>
      <c r="BK1169" s="1">
        <f>IFERROR(IF($AE1169&gt;$AE1168,VLOOKUP($AC1169+AX$1,STOCK!$F$10:$AB$209,16,0),IF($AE1169=$AE1168,(IF(BK1168&gt;=1,BK1168-COUNTIFS($AE1168:$AE1168,$AC1169,AX1168:AX1168,$AI$1),0)),0)),0)</f>
        <v>0</v>
      </c>
      <c r="BL1169" s="1">
        <f>IFERROR(IF($AE1169&gt;$AE1168,VLOOKUP($AC1169+AL$1,STOCK!$F$10:$AB$209,17,0),IF($AE1169=$AE1168,(IF(BL1168&gt;=1,BL1168-COUNTIFS($AE1168:$AE1168,$AC1169,AL1168:AL1168,$AI$2),0)),0)),0)</f>
        <v>0</v>
      </c>
      <c r="BM1169" s="1">
        <f>IFERROR(IF($AE1169&gt;$AE1168,VLOOKUP($AC1169+AM$1,STOCK!$F$10:$AB$209,17,0),IF($AE1169=$AE1168,(IF(BM1168&gt;=1,BM1168-COUNTIFS($AE1168:$AE1168,$AC1169,AM1168:AM1168,$AI$2),0)),0)),0)</f>
        <v>0</v>
      </c>
      <c r="BN1169" s="1">
        <f>IFERROR(IF($AE1169&gt;$AE1168,VLOOKUP($AC1169+AN$1,STOCK!$F$10:$AB$209,17,0),IF($AE1169=$AE1168,(IF(BN1168&gt;=1,BN1168-COUNTIFS($AE1168:$AE1168,$AC1169,AN1168:AN1168,$AI$2),0)),0)),0)</f>
        <v>0</v>
      </c>
      <c r="BO1169" s="1">
        <f>IFERROR(IF($AE1169&gt;$AE1168,VLOOKUP($AC1169+AO$1,STOCK!$F$10:$AB$209,17,0),IF($AE1169=$AE1168,(IF(BO1168&gt;=1,BO1168-COUNTIFS($AE1168:$AE1168,$AC1169,AO1168:AO1168,$AI$2),0)),0)),0)</f>
        <v>0</v>
      </c>
      <c r="BP1169" s="1">
        <f>IFERROR(IF($AE1169&gt;$AE1168,VLOOKUP($AC1169+AP$1,STOCK!$F$10:$AB$209,17,0),IF($AE1169=$AE1168,(IF(BP1168&gt;=1,BP1168-COUNTIFS($AE1168:$AE1168,$AC1169,AP1168:AP1168,$AI$2),0)),0)),0)</f>
        <v>0</v>
      </c>
      <c r="BQ1169" s="1">
        <f>IFERROR(IF($AE1169&gt;$AE1168,VLOOKUP($AC1169+AQ$1,STOCK!$F$10:$AB$209,17,0),IF($AE1169=$AE1168,(IF(BQ1168&gt;=1,BQ1168-COUNTIFS($AE1168:$AE1168,$AC1169,AQ1168:AQ1168,$AI$2),0)),0)),0)</f>
        <v>0</v>
      </c>
      <c r="BR1169" s="1">
        <f>IFERROR(IF($AE1169&gt;$AE1168,VLOOKUP($AC1169+AR$1,STOCK!$F$10:$AB$209,17,0),IF($AE1169=$AE1168,(IF(BR1168&gt;=1,BR1168-COUNTIFS($AE1168:$AE1168,$AC1169,AR1168:AR1168,$AI$2),0)),0)),0)</f>
        <v>0</v>
      </c>
      <c r="BS1169" s="1">
        <f>IFERROR(IF($AE1169&gt;$AE1168,VLOOKUP($AC1169+AS$1,STOCK!$F$10:$AB$209,17,0),IF($AE1169=$AE1168,(IF(BS1168&gt;=1,BS1168-COUNTIFS($AE1168:$AE1168,$AC1169,AS1168:AS1168,$AI$2),0)),0)),0)</f>
        <v>0</v>
      </c>
      <c r="BT1169" s="1">
        <f>IFERROR(IF($AE1169&gt;$AE1168,VLOOKUP($AC1169+AT$1,STOCK!$F$10:$AB$209,17,0),IF($AE1169=$AE1168,(IF(BT1168&gt;=1,BT1168-COUNTIFS($AE1168:$AE1168,$AC1169,AT1168:AT1168,$AI$2),0)),0)),0)</f>
        <v>0</v>
      </c>
      <c r="BU1169" s="1">
        <f>IFERROR(IF($AE1169&gt;$AE1168,VLOOKUP($AC1169+AU$1,STOCK!$F$10:$AB$209,17,0),IF($AE1169=$AE1168,(IF(BU1168&gt;=1,BU1168-COUNTIFS($AE1168:$AE1168,$AC1169,AU1168:AU1168,$AI$2),0)),0)),0)</f>
        <v>0</v>
      </c>
      <c r="BV1169" s="1">
        <f>IFERROR(IF($AE1169&gt;$AE1168,VLOOKUP($AC1169+AV$1,STOCK!$F$10:$AB$209,17,0),IF($AE1169=$AE1168,(IF(BV1168&gt;=1,BV1168-COUNTIFS($AE1168:$AE1168,$AC1169,AV1168:AV1168,$AI$2),0)),0)),0)</f>
        <v>0</v>
      </c>
      <c r="BW1169" s="1">
        <f>IFERROR(IF($AE1169&gt;$AE1168,VLOOKUP($AC1169+AW$1,STOCK!$F$10:$AB$209,17,0),IF($AE1169=$AE1168,(IF(BW1168&gt;=1,BW1168-COUNTIFS($AE1168:$AE1168,$AC1169,AW1168:AW1168,$AI$2),0)),0)),0)</f>
        <v>0</v>
      </c>
      <c r="BX1169" s="1">
        <f>IFERROR(IF($AE1169&gt;$AE1168,VLOOKUP($AC1169+AX$1,STOCK!$F$10:$AB$209,17,0),IF($AE1169=$AE1168,(IF(BX1168&gt;=1,BX1168-COUNTIFS($AE1168:$AE1168,$AC1169,AX1168:AX1168,$AI$2),0)),0)),0)</f>
        <v>0</v>
      </c>
    </row>
    <row r="1170" spans="29:76" x14ac:dyDescent="0.25">
      <c r="AC1170" s="1">
        <f t="shared" si="290"/>
        <v>0</v>
      </c>
      <c r="AD1170" s="1">
        <f>IFERROR(IF(LEN(AK1170)&gt;=1,VLOOKUP(HLOOKUP(AK1170,PROFILE!$K$5:$V$8,4,0),PROFILE!$F$1:$G$3,2,0),0),0)</f>
        <v>0</v>
      </c>
      <c r="AE1170" s="1">
        <f t="shared" si="291"/>
        <v>0</v>
      </c>
      <c r="AF1170" s="1">
        <v>1157</v>
      </c>
      <c r="AI1170" s="1" t="str">
        <f>IFERROR(IF($AH1170&gt;=1,VLOOKUP($AG1170,STUDENT!$O$8:$Z$1507,3,0),""),"")</f>
        <v/>
      </c>
      <c r="AJ1170" s="1" t="str">
        <f>IFERROR(IF($AH1170&gt;=1,VLOOKUP($AG1170,STUDENT!$O$8:$Z$1507,4,0),""),"")</f>
        <v/>
      </c>
      <c r="AK1170" s="1" t="str">
        <f>IFERROR(IF($AH1170&gt;=1,VLOOKUP($AG1170,STUDENT!$O$8:$Z$1507,6,0),""),"")</f>
        <v/>
      </c>
      <c r="AL1170" s="1" t="str">
        <f t="shared" si="292"/>
        <v/>
      </c>
      <c r="AM1170" s="1" t="str">
        <f t="shared" si="293"/>
        <v/>
      </c>
      <c r="AN1170" s="1" t="str">
        <f t="shared" si="294"/>
        <v/>
      </c>
      <c r="AO1170" s="1" t="str">
        <f t="shared" si="295"/>
        <v/>
      </c>
      <c r="AP1170" s="1" t="str">
        <f t="shared" si="296"/>
        <v/>
      </c>
      <c r="AQ1170" s="1" t="str">
        <f t="shared" si="297"/>
        <v/>
      </c>
      <c r="AR1170" s="1" t="str">
        <f t="shared" si="298"/>
        <v/>
      </c>
      <c r="AS1170" s="1" t="str">
        <f t="shared" si="299"/>
        <v/>
      </c>
      <c r="AT1170" s="1" t="str">
        <f t="shared" si="300"/>
        <v/>
      </c>
      <c r="AU1170" s="1" t="str">
        <f t="shared" si="301"/>
        <v/>
      </c>
      <c r="AV1170" s="1" t="str">
        <f t="shared" si="302"/>
        <v/>
      </c>
      <c r="AW1170" s="1" t="str">
        <f t="shared" si="303"/>
        <v/>
      </c>
      <c r="AX1170" s="1" t="str">
        <f t="shared" si="304"/>
        <v/>
      </c>
      <c r="AY1170" s="1">
        <f>IFERROR(IF($AE1170&gt;$AE1169,VLOOKUP($AC1170+AL$1,STOCK!$F$10:$AB$209,16,0),IF($AE1170=$AE1169,(IF(AY1169&gt;=1,AY1169-COUNTIFS($AE1169:$AE1169,$AC1170,AL1169:AL1169,$AI$1),0)),0)),0)</f>
        <v>0</v>
      </c>
      <c r="AZ1170" s="1">
        <f>IFERROR(IF($AE1170&gt;$AE1169,VLOOKUP($AC1170+AM$1,STOCK!$F$10:$AB$209,16,0),IF($AE1170=$AE1169,(IF(AZ1169&gt;=1,AZ1169-COUNTIFS($AE1169:$AE1169,$AC1170,AM1169:AM1169,$AI$1),0)),0)),0)</f>
        <v>0</v>
      </c>
      <c r="BA1170" s="1">
        <f>IFERROR(IF($AE1170&gt;$AE1169,VLOOKUP($AC1170+AN$1,STOCK!$F$10:$AB$209,16,0),IF($AE1170=$AE1169,(IF(BA1169&gt;=1,BA1169-COUNTIFS($AE1169:$AE1169,$AC1170,AN1169:AN1169,$AI$1),0)),0)),0)</f>
        <v>0</v>
      </c>
      <c r="BB1170" s="1">
        <f>IFERROR(IF($AE1170&gt;$AE1169,VLOOKUP($AC1170+AO$1,STOCK!$F$10:$AB$209,16,0),IF($AE1170=$AE1169,(IF(BB1169&gt;=1,BB1169-COUNTIFS($AE1169:$AE1169,$AC1170,AO1169:AO1169,$AI$1),0)),0)),0)</f>
        <v>0</v>
      </c>
      <c r="BC1170" s="1">
        <f>IFERROR(IF($AE1170&gt;$AE1169,VLOOKUP($AC1170+AP$1,STOCK!$F$10:$AB$209,16,0),IF($AE1170=$AE1169,(IF(BC1169&gt;=1,BC1169-COUNTIFS($AE1169:$AE1169,$AC1170,AP1169:AP1169,$AI$1),0)),0)),0)</f>
        <v>0</v>
      </c>
      <c r="BD1170" s="1">
        <f>IFERROR(IF($AE1170&gt;$AE1169,VLOOKUP($AC1170+AQ$1,STOCK!$F$10:$AB$209,16,0),IF($AE1170=$AE1169,(IF(BD1169&gt;=1,BD1169-COUNTIFS($AE1169:$AE1169,$AC1170,AQ1169:AQ1169,$AI$1),0)),0)),0)</f>
        <v>0</v>
      </c>
      <c r="BE1170" s="1">
        <f>IFERROR(IF($AE1170&gt;$AE1169,VLOOKUP($AC1170+AR$1,STOCK!$F$10:$AB$209,16,0),IF($AE1170=$AE1169,(IF(BE1169&gt;=1,BE1169-COUNTIFS($AE1169:$AE1169,$AC1170,AR1169:AR1169,$AI$1),0)),0)),0)</f>
        <v>0</v>
      </c>
      <c r="BF1170" s="1">
        <f>IFERROR(IF($AE1170&gt;$AE1169,VLOOKUP($AC1170+AS$1,STOCK!$F$10:$AB$209,16,0),IF($AE1170=$AE1169,(IF(BF1169&gt;=1,BF1169-COUNTIFS($AE1169:$AE1169,$AC1170,AS1169:AS1169,$AI$1),0)),0)),0)</f>
        <v>0</v>
      </c>
      <c r="BG1170" s="1">
        <f>IFERROR(IF($AE1170&gt;$AE1169,VLOOKUP($AC1170+AT$1,STOCK!$F$10:$AB$209,16,0),IF($AE1170=$AE1169,(IF(BG1169&gt;=1,BG1169-COUNTIFS($AE1169:$AE1169,$AC1170,AT1169:AT1169,$AI$1),0)),0)),0)</f>
        <v>0</v>
      </c>
      <c r="BH1170" s="1">
        <f>IFERROR(IF($AE1170&gt;$AE1169,VLOOKUP($AC1170+AU$1,STOCK!$F$10:$AB$209,16,0),IF($AE1170=$AE1169,(IF(BH1169&gt;=1,BH1169-COUNTIFS($AE1169:$AE1169,$AC1170,AU1169:AU1169,$AI$1),0)),0)),0)</f>
        <v>0</v>
      </c>
      <c r="BI1170" s="1">
        <f>IFERROR(IF($AE1170&gt;$AE1169,VLOOKUP($AC1170+AV$1,STOCK!$F$10:$AB$209,16,0),IF($AE1170=$AE1169,(IF(BI1169&gt;=1,BI1169-COUNTIFS($AE1169:$AE1169,$AC1170,AV1169:AV1169,$AI$1),0)),0)),0)</f>
        <v>0</v>
      </c>
      <c r="BJ1170" s="1">
        <f>IFERROR(IF($AE1170&gt;$AE1169,VLOOKUP($AC1170+AW$1,STOCK!$F$10:$AB$209,16,0),IF($AE1170=$AE1169,(IF(BJ1169&gt;=1,BJ1169-COUNTIFS($AE1169:$AE1169,$AC1170,AW1169:AW1169,$AI$1),0)),0)),0)</f>
        <v>0</v>
      </c>
      <c r="BK1170" s="1">
        <f>IFERROR(IF($AE1170&gt;$AE1169,VLOOKUP($AC1170+AX$1,STOCK!$F$10:$AB$209,16,0),IF($AE1170=$AE1169,(IF(BK1169&gt;=1,BK1169-COUNTIFS($AE1169:$AE1169,$AC1170,AX1169:AX1169,$AI$1),0)),0)),0)</f>
        <v>0</v>
      </c>
      <c r="BL1170" s="1">
        <f>IFERROR(IF($AE1170&gt;$AE1169,VLOOKUP($AC1170+AL$1,STOCK!$F$10:$AB$209,17,0),IF($AE1170=$AE1169,(IF(BL1169&gt;=1,BL1169-COUNTIFS($AE1169:$AE1169,$AC1170,AL1169:AL1169,$AI$2),0)),0)),0)</f>
        <v>0</v>
      </c>
      <c r="BM1170" s="1">
        <f>IFERROR(IF($AE1170&gt;$AE1169,VLOOKUP($AC1170+AM$1,STOCK!$F$10:$AB$209,17,0),IF($AE1170=$AE1169,(IF(BM1169&gt;=1,BM1169-COUNTIFS($AE1169:$AE1169,$AC1170,AM1169:AM1169,$AI$2),0)),0)),0)</f>
        <v>0</v>
      </c>
      <c r="BN1170" s="1">
        <f>IFERROR(IF($AE1170&gt;$AE1169,VLOOKUP($AC1170+AN$1,STOCK!$F$10:$AB$209,17,0),IF($AE1170=$AE1169,(IF(BN1169&gt;=1,BN1169-COUNTIFS($AE1169:$AE1169,$AC1170,AN1169:AN1169,$AI$2),0)),0)),0)</f>
        <v>0</v>
      </c>
      <c r="BO1170" s="1">
        <f>IFERROR(IF($AE1170&gt;$AE1169,VLOOKUP($AC1170+AO$1,STOCK!$F$10:$AB$209,17,0),IF($AE1170=$AE1169,(IF(BO1169&gt;=1,BO1169-COUNTIFS($AE1169:$AE1169,$AC1170,AO1169:AO1169,$AI$2),0)),0)),0)</f>
        <v>0</v>
      </c>
      <c r="BP1170" s="1">
        <f>IFERROR(IF($AE1170&gt;$AE1169,VLOOKUP($AC1170+AP$1,STOCK!$F$10:$AB$209,17,0),IF($AE1170=$AE1169,(IF(BP1169&gt;=1,BP1169-COUNTIFS($AE1169:$AE1169,$AC1170,AP1169:AP1169,$AI$2),0)),0)),0)</f>
        <v>0</v>
      </c>
      <c r="BQ1170" s="1">
        <f>IFERROR(IF($AE1170&gt;$AE1169,VLOOKUP($AC1170+AQ$1,STOCK!$F$10:$AB$209,17,0),IF($AE1170=$AE1169,(IF(BQ1169&gt;=1,BQ1169-COUNTIFS($AE1169:$AE1169,$AC1170,AQ1169:AQ1169,$AI$2),0)),0)),0)</f>
        <v>0</v>
      </c>
      <c r="BR1170" s="1">
        <f>IFERROR(IF($AE1170&gt;$AE1169,VLOOKUP($AC1170+AR$1,STOCK!$F$10:$AB$209,17,0),IF($AE1170=$AE1169,(IF(BR1169&gt;=1,BR1169-COUNTIFS($AE1169:$AE1169,$AC1170,AR1169:AR1169,$AI$2),0)),0)),0)</f>
        <v>0</v>
      </c>
      <c r="BS1170" s="1">
        <f>IFERROR(IF($AE1170&gt;$AE1169,VLOOKUP($AC1170+AS$1,STOCK!$F$10:$AB$209,17,0),IF($AE1170=$AE1169,(IF(BS1169&gt;=1,BS1169-COUNTIFS($AE1169:$AE1169,$AC1170,AS1169:AS1169,$AI$2),0)),0)),0)</f>
        <v>0</v>
      </c>
      <c r="BT1170" s="1">
        <f>IFERROR(IF($AE1170&gt;$AE1169,VLOOKUP($AC1170+AT$1,STOCK!$F$10:$AB$209,17,0),IF($AE1170=$AE1169,(IF(BT1169&gt;=1,BT1169-COUNTIFS($AE1169:$AE1169,$AC1170,AT1169:AT1169,$AI$2),0)),0)),0)</f>
        <v>0</v>
      </c>
      <c r="BU1170" s="1">
        <f>IFERROR(IF($AE1170&gt;$AE1169,VLOOKUP($AC1170+AU$1,STOCK!$F$10:$AB$209,17,0),IF($AE1170=$AE1169,(IF(BU1169&gt;=1,BU1169-COUNTIFS($AE1169:$AE1169,$AC1170,AU1169:AU1169,$AI$2),0)),0)),0)</f>
        <v>0</v>
      </c>
      <c r="BV1170" s="1">
        <f>IFERROR(IF($AE1170&gt;$AE1169,VLOOKUP($AC1170+AV$1,STOCK!$F$10:$AB$209,17,0),IF($AE1170=$AE1169,(IF(BV1169&gt;=1,BV1169-COUNTIFS($AE1169:$AE1169,$AC1170,AV1169:AV1169,$AI$2),0)),0)),0)</f>
        <v>0</v>
      </c>
      <c r="BW1170" s="1">
        <f>IFERROR(IF($AE1170&gt;$AE1169,VLOOKUP($AC1170+AW$1,STOCK!$F$10:$AB$209,17,0),IF($AE1170=$AE1169,(IF(BW1169&gt;=1,BW1169-COUNTIFS($AE1169:$AE1169,$AC1170,AW1169:AW1169,$AI$2),0)),0)),0)</f>
        <v>0</v>
      </c>
      <c r="BX1170" s="1">
        <f>IFERROR(IF($AE1170&gt;$AE1169,VLOOKUP($AC1170+AX$1,STOCK!$F$10:$AB$209,17,0),IF($AE1170=$AE1169,(IF(BX1169&gt;=1,BX1169-COUNTIFS($AE1169:$AE1169,$AC1170,AX1169:AX1169,$AI$2),0)),0)),0)</f>
        <v>0</v>
      </c>
    </row>
    <row r="1171" spans="29:76" x14ac:dyDescent="0.25">
      <c r="AC1171" s="1">
        <f t="shared" si="290"/>
        <v>0</v>
      </c>
      <c r="AD1171" s="1">
        <f>IFERROR(IF(LEN(AK1171)&gt;=1,VLOOKUP(HLOOKUP(AK1171,PROFILE!$K$5:$V$8,4,0),PROFILE!$F$1:$G$3,2,0),0),0)</f>
        <v>0</v>
      </c>
      <c r="AE1171" s="1">
        <f t="shared" si="291"/>
        <v>0</v>
      </c>
      <c r="AF1171" s="1">
        <v>1158</v>
      </c>
      <c r="AI1171" s="1" t="str">
        <f>IFERROR(IF($AH1171&gt;=1,VLOOKUP($AG1171,STUDENT!$O$8:$Z$1507,3,0),""),"")</f>
        <v/>
      </c>
      <c r="AJ1171" s="1" t="str">
        <f>IFERROR(IF($AH1171&gt;=1,VLOOKUP($AG1171,STUDENT!$O$8:$Z$1507,4,0),""),"")</f>
        <v/>
      </c>
      <c r="AK1171" s="1" t="str">
        <f>IFERROR(IF($AH1171&gt;=1,VLOOKUP($AG1171,STUDENT!$O$8:$Z$1507,6,0),""),"")</f>
        <v/>
      </c>
      <c r="AL1171" s="1" t="str">
        <f t="shared" si="292"/>
        <v/>
      </c>
      <c r="AM1171" s="1" t="str">
        <f t="shared" si="293"/>
        <v/>
      </c>
      <c r="AN1171" s="1" t="str">
        <f t="shared" si="294"/>
        <v/>
      </c>
      <c r="AO1171" s="1" t="str">
        <f t="shared" si="295"/>
        <v/>
      </c>
      <c r="AP1171" s="1" t="str">
        <f t="shared" si="296"/>
        <v/>
      </c>
      <c r="AQ1171" s="1" t="str">
        <f t="shared" si="297"/>
        <v/>
      </c>
      <c r="AR1171" s="1" t="str">
        <f t="shared" si="298"/>
        <v/>
      </c>
      <c r="AS1171" s="1" t="str">
        <f t="shared" si="299"/>
        <v/>
      </c>
      <c r="AT1171" s="1" t="str">
        <f t="shared" si="300"/>
        <v/>
      </c>
      <c r="AU1171" s="1" t="str">
        <f t="shared" si="301"/>
        <v/>
      </c>
      <c r="AV1171" s="1" t="str">
        <f t="shared" si="302"/>
        <v/>
      </c>
      <c r="AW1171" s="1" t="str">
        <f t="shared" si="303"/>
        <v/>
      </c>
      <c r="AX1171" s="1" t="str">
        <f t="shared" si="304"/>
        <v/>
      </c>
      <c r="AY1171" s="1">
        <f>IFERROR(IF($AE1171&gt;$AE1170,VLOOKUP($AC1171+AL$1,STOCK!$F$10:$AB$209,16,0),IF($AE1171=$AE1170,(IF(AY1170&gt;=1,AY1170-COUNTIFS($AE1170:$AE1170,$AC1171,AL1170:AL1170,$AI$1),0)),0)),0)</f>
        <v>0</v>
      </c>
      <c r="AZ1171" s="1">
        <f>IFERROR(IF($AE1171&gt;$AE1170,VLOOKUP($AC1171+AM$1,STOCK!$F$10:$AB$209,16,0),IF($AE1171=$AE1170,(IF(AZ1170&gt;=1,AZ1170-COUNTIFS($AE1170:$AE1170,$AC1171,AM1170:AM1170,$AI$1),0)),0)),0)</f>
        <v>0</v>
      </c>
      <c r="BA1171" s="1">
        <f>IFERROR(IF($AE1171&gt;$AE1170,VLOOKUP($AC1171+AN$1,STOCK!$F$10:$AB$209,16,0),IF($AE1171=$AE1170,(IF(BA1170&gt;=1,BA1170-COUNTIFS($AE1170:$AE1170,$AC1171,AN1170:AN1170,$AI$1),0)),0)),0)</f>
        <v>0</v>
      </c>
      <c r="BB1171" s="1">
        <f>IFERROR(IF($AE1171&gt;$AE1170,VLOOKUP($AC1171+AO$1,STOCK!$F$10:$AB$209,16,0),IF($AE1171=$AE1170,(IF(BB1170&gt;=1,BB1170-COUNTIFS($AE1170:$AE1170,$AC1171,AO1170:AO1170,$AI$1),0)),0)),0)</f>
        <v>0</v>
      </c>
      <c r="BC1171" s="1">
        <f>IFERROR(IF($AE1171&gt;$AE1170,VLOOKUP($AC1171+AP$1,STOCK!$F$10:$AB$209,16,0),IF($AE1171=$AE1170,(IF(BC1170&gt;=1,BC1170-COUNTIFS($AE1170:$AE1170,$AC1171,AP1170:AP1170,$AI$1),0)),0)),0)</f>
        <v>0</v>
      </c>
      <c r="BD1171" s="1">
        <f>IFERROR(IF($AE1171&gt;$AE1170,VLOOKUP($AC1171+AQ$1,STOCK!$F$10:$AB$209,16,0),IF($AE1171=$AE1170,(IF(BD1170&gt;=1,BD1170-COUNTIFS($AE1170:$AE1170,$AC1171,AQ1170:AQ1170,$AI$1),0)),0)),0)</f>
        <v>0</v>
      </c>
      <c r="BE1171" s="1">
        <f>IFERROR(IF($AE1171&gt;$AE1170,VLOOKUP($AC1171+AR$1,STOCK!$F$10:$AB$209,16,0),IF($AE1171=$AE1170,(IF(BE1170&gt;=1,BE1170-COUNTIFS($AE1170:$AE1170,$AC1171,AR1170:AR1170,$AI$1),0)),0)),0)</f>
        <v>0</v>
      </c>
      <c r="BF1171" s="1">
        <f>IFERROR(IF($AE1171&gt;$AE1170,VLOOKUP($AC1171+AS$1,STOCK!$F$10:$AB$209,16,0),IF($AE1171=$AE1170,(IF(BF1170&gt;=1,BF1170-COUNTIFS($AE1170:$AE1170,$AC1171,AS1170:AS1170,$AI$1),0)),0)),0)</f>
        <v>0</v>
      </c>
      <c r="BG1171" s="1">
        <f>IFERROR(IF($AE1171&gt;$AE1170,VLOOKUP($AC1171+AT$1,STOCK!$F$10:$AB$209,16,0),IF($AE1171=$AE1170,(IF(BG1170&gt;=1,BG1170-COUNTIFS($AE1170:$AE1170,$AC1171,AT1170:AT1170,$AI$1),0)),0)),0)</f>
        <v>0</v>
      </c>
      <c r="BH1171" s="1">
        <f>IFERROR(IF($AE1171&gt;$AE1170,VLOOKUP($AC1171+AU$1,STOCK!$F$10:$AB$209,16,0),IF($AE1171=$AE1170,(IF(BH1170&gt;=1,BH1170-COUNTIFS($AE1170:$AE1170,$AC1171,AU1170:AU1170,$AI$1),0)),0)),0)</f>
        <v>0</v>
      </c>
      <c r="BI1171" s="1">
        <f>IFERROR(IF($AE1171&gt;$AE1170,VLOOKUP($AC1171+AV$1,STOCK!$F$10:$AB$209,16,0),IF($AE1171=$AE1170,(IF(BI1170&gt;=1,BI1170-COUNTIFS($AE1170:$AE1170,$AC1171,AV1170:AV1170,$AI$1),0)),0)),0)</f>
        <v>0</v>
      </c>
      <c r="BJ1171" s="1">
        <f>IFERROR(IF($AE1171&gt;$AE1170,VLOOKUP($AC1171+AW$1,STOCK!$F$10:$AB$209,16,0),IF($AE1171=$AE1170,(IF(BJ1170&gt;=1,BJ1170-COUNTIFS($AE1170:$AE1170,$AC1171,AW1170:AW1170,$AI$1),0)),0)),0)</f>
        <v>0</v>
      </c>
      <c r="BK1171" s="1">
        <f>IFERROR(IF($AE1171&gt;$AE1170,VLOOKUP($AC1171+AX$1,STOCK!$F$10:$AB$209,16,0),IF($AE1171=$AE1170,(IF(BK1170&gt;=1,BK1170-COUNTIFS($AE1170:$AE1170,$AC1171,AX1170:AX1170,$AI$1),0)),0)),0)</f>
        <v>0</v>
      </c>
      <c r="BL1171" s="1">
        <f>IFERROR(IF($AE1171&gt;$AE1170,VLOOKUP($AC1171+AL$1,STOCK!$F$10:$AB$209,17,0),IF($AE1171=$AE1170,(IF(BL1170&gt;=1,BL1170-COUNTIFS($AE1170:$AE1170,$AC1171,AL1170:AL1170,$AI$2),0)),0)),0)</f>
        <v>0</v>
      </c>
      <c r="BM1171" s="1">
        <f>IFERROR(IF($AE1171&gt;$AE1170,VLOOKUP($AC1171+AM$1,STOCK!$F$10:$AB$209,17,0),IF($AE1171=$AE1170,(IF(BM1170&gt;=1,BM1170-COUNTIFS($AE1170:$AE1170,$AC1171,AM1170:AM1170,$AI$2),0)),0)),0)</f>
        <v>0</v>
      </c>
      <c r="BN1171" s="1">
        <f>IFERROR(IF($AE1171&gt;$AE1170,VLOOKUP($AC1171+AN$1,STOCK!$F$10:$AB$209,17,0),IF($AE1171=$AE1170,(IF(BN1170&gt;=1,BN1170-COUNTIFS($AE1170:$AE1170,$AC1171,AN1170:AN1170,$AI$2),0)),0)),0)</f>
        <v>0</v>
      </c>
      <c r="BO1171" s="1">
        <f>IFERROR(IF($AE1171&gt;$AE1170,VLOOKUP($AC1171+AO$1,STOCK!$F$10:$AB$209,17,0),IF($AE1171=$AE1170,(IF(BO1170&gt;=1,BO1170-COUNTIFS($AE1170:$AE1170,$AC1171,AO1170:AO1170,$AI$2),0)),0)),0)</f>
        <v>0</v>
      </c>
      <c r="BP1171" s="1">
        <f>IFERROR(IF($AE1171&gt;$AE1170,VLOOKUP($AC1171+AP$1,STOCK!$F$10:$AB$209,17,0),IF($AE1171=$AE1170,(IF(BP1170&gt;=1,BP1170-COUNTIFS($AE1170:$AE1170,$AC1171,AP1170:AP1170,$AI$2),0)),0)),0)</f>
        <v>0</v>
      </c>
      <c r="BQ1171" s="1">
        <f>IFERROR(IF($AE1171&gt;$AE1170,VLOOKUP($AC1171+AQ$1,STOCK!$F$10:$AB$209,17,0),IF($AE1171=$AE1170,(IF(BQ1170&gt;=1,BQ1170-COUNTIFS($AE1170:$AE1170,$AC1171,AQ1170:AQ1170,$AI$2),0)),0)),0)</f>
        <v>0</v>
      </c>
      <c r="BR1171" s="1">
        <f>IFERROR(IF($AE1171&gt;$AE1170,VLOOKUP($AC1171+AR$1,STOCK!$F$10:$AB$209,17,0),IF($AE1171=$AE1170,(IF(BR1170&gt;=1,BR1170-COUNTIFS($AE1170:$AE1170,$AC1171,AR1170:AR1170,$AI$2),0)),0)),0)</f>
        <v>0</v>
      </c>
      <c r="BS1171" s="1">
        <f>IFERROR(IF($AE1171&gt;$AE1170,VLOOKUP($AC1171+AS$1,STOCK!$F$10:$AB$209,17,0),IF($AE1171=$AE1170,(IF(BS1170&gt;=1,BS1170-COUNTIFS($AE1170:$AE1170,$AC1171,AS1170:AS1170,$AI$2),0)),0)),0)</f>
        <v>0</v>
      </c>
      <c r="BT1171" s="1">
        <f>IFERROR(IF($AE1171&gt;$AE1170,VLOOKUP($AC1171+AT$1,STOCK!$F$10:$AB$209,17,0),IF($AE1171=$AE1170,(IF(BT1170&gt;=1,BT1170-COUNTIFS($AE1170:$AE1170,$AC1171,AT1170:AT1170,$AI$2),0)),0)),0)</f>
        <v>0</v>
      </c>
      <c r="BU1171" s="1">
        <f>IFERROR(IF($AE1171&gt;$AE1170,VLOOKUP($AC1171+AU$1,STOCK!$F$10:$AB$209,17,0),IF($AE1171=$AE1170,(IF(BU1170&gt;=1,BU1170-COUNTIFS($AE1170:$AE1170,$AC1171,AU1170:AU1170,$AI$2),0)),0)),0)</f>
        <v>0</v>
      </c>
      <c r="BV1171" s="1">
        <f>IFERROR(IF($AE1171&gt;$AE1170,VLOOKUP($AC1171+AV$1,STOCK!$F$10:$AB$209,17,0),IF($AE1171=$AE1170,(IF(BV1170&gt;=1,BV1170-COUNTIFS($AE1170:$AE1170,$AC1171,AV1170:AV1170,$AI$2),0)),0)),0)</f>
        <v>0</v>
      </c>
      <c r="BW1171" s="1">
        <f>IFERROR(IF($AE1171&gt;$AE1170,VLOOKUP($AC1171+AW$1,STOCK!$F$10:$AB$209,17,0),IF($AE1171=$AE1170,(IF(BW1170&gt;=1,BW1170-COUNTIFS($AE1170:$AE1170,$AC1171,AW1170:AW1170,$AI$2),0)),0)),0)</f>
        <v>0</v>
      </c>
      <c r="BX1171" s="1">
        <f>IFERROR(IF($AE1171&gt;$AE1170,VLOOKUP($AC1171+AX$1,STOCK!$F$10:$AB$209,17,0),IF($AE1171=$AE1170,(IF(BX1170&gt;=1,BX1170-COUNTIFS($AE1170:$AE1170,$AC1171,AX1170:AX1170,$AI$2),0)),0)),0)</f>
        <v>0</v>
      </c>
    </row>
    <row r="1172" spans="29:76" x14ac:dyDescent="0.25">
      <c r="AC1172" s="1">
        <f t="shared" si="290"/>
        <v>0</v>
      </c>
      <c r="AD1172" s="1">
        <f>IFERROR(IF(LEN(AK1172)&gt;=1,VLOOKUP(HLOOKUP(AK1172,PROFILE!$K$5:$V$8,4,0),PROFILE!$F$1:$G$3,2,0),0),0)</f>
        <v>0</v>
      </c>
      <c r="AE1172" s="1">
        <f t="shared" si="291"/>
        <v>0</v>
      </c>
      <c r="AF1172" s="1">
        <v>1159</v>
      </c>
      <c r="AI1172" s="1" t="str">
        <f>IFERROR(IF($AH1172&gt;=1,VLOOKUP($AG1172,STUDENT!$O$8:$Z$1507,3,0),""),"")</f>
        <v/>
      </c>
      <c r="AJ1172" s="1" t="str">
        <f>IFERROR(IF($AH1172&gt;=1,VLOOKUP($AG1172,STUDENT!$O$8:$Z$1507,4,0),""),"")</f>
        <v/>
      </c>
      <c r="AK1172" s="1" t="str">
        <f>IFERROR(IF($AH1172&gt;=1,VLOOKUP($AG1172,STUDENT!$O$8:$Z$1507,6,0),""),"")</f>
        <v/>
      </c>
      <c r="AL1172" s="1" t="str">
        <f t="shared" si="292"/>
        <v/>
      </c>
      <c r="AM1172" s="1" t="str">
        <f t="shared" si="293"/>
        <v/>
      </c>
      <c r="AN1172" s="1" t="str">
        <f t="shared" si="294"/>
        <v/>
      </c>
      <c r="AO1172" s="1" t="str">
        <f t="shared" si="295"/>
        <v/>
      </c>
      <c r="AP1172" s="1" t="str">
        <f t="shared" si="296"/>
        <v/>
      </c>
      <c r="AQ1172" s="1" t="str">
        <f t="shared" si="297"/>
        <v/>
      </c>
      <c r="AR1172" s="1" t="str">
        <f t="shared" si="298"/>
        <v/>
      </c>
      <c r="AS1172" s="1" t="str">
        <f t="shared" si="299"/>
        <v/>
      </c>
      <c r="AT1172" s="1" t="str">
        <f t="shared" si="300"/>
        <v/>
      </c>
      <c r="AU1172" s="1" t="str">
        <f t="shared" si="301"/>
        <v/>
      </c>
      <c r="AV1172" s="1" t="str">
        <f t="shared" si="302"/>
        <v/>
      </c>
      <c r="AW1172" s="1" t="str">
        <f t="shared" si="303"/>
        <v/>
      </c>
      <c r="AX1172" s="1" t="str">
        <f t="shared" si="304"/>
        <v/>
      </c>
      <c r="AY1172" s="1">
        <f>IFERROR(IF($AE1172&gt;$AE1171,VLOOKUP($AC1172+AL$1,STOCK!$F$10:$AB$209,16,0),IF($AE1172=$AE1171,(IF(AY1171&gt;=1,AY1171-COUNTIFS($AE1171:$AE1171,$AC1172,AL1171:AL1171,$AI$1),0)),0)),0)</f>
        <v>0</v>
      </c>
      <c r="AZ1172" s="1">
        <f>IFERROR(IF($AE1172&gt;$AE1171,VLOOKUP($AC1172+AM$1,STOCK!$F$10:$AB$209,16,0),IF($AE1172=$AE1171,(IF(AZ1171&gt;=1,AZ1171-COUNTIFS($AE1171:$AE1171,$AC1172,AM1171:AM1171,$AI$1),0)),0)),0)</f>
        <v>0</v>
      </c>
      <c r="BA1172" s="1">
        <f>IFERROR(IF($AE1172&gt;$AE1171,VLOOKUP($AC1172+AN$1,STOCK!$F$10:$AB$209,16,0),IF($AE1172=$AE1171,(IF(BA1171&gt;=1,BA1171-COUNTIFS($AE1171:$AE1171,$AC1172,AN1171:AN1171,$AI$1),0)),0)),0)</f>
        <v>0</v>
      </c>
      <c r="BB1172" s="1">
        <f>IFERROR(IF($AE1172&gt;$AE1171,VLOOKUP($AC1172+AO$1,STOCK!$F$10:$AB$209,16,0),IF($AE1172=$AE1171,(IF(BB1171&gt;=1,BB1171-COUNTIFS($AE1171:$AE1171,$AC1172,AO1171:AO1171,$AI$1),0)),0)),0)</f>
        <v>0</v>
      </c>
      <c r="BC1172" s="1">
        <f>IFERROR(IF($AE1172&gt;$AE1171,VLOOKUP($AC1172+AP$1,STOCK!$F$10:$AB$209,16,0),IF($AE1172=$AE1171,(IF(BC1171&gt;=1,BC1171-COUNTIFS($AE1171:$AE1171,$AC1172,AP1171:AP1171,$AI$1),0)),0)),0)</f>
        <v>0</v>
      </c>
      <c r="BD1172" s="1">
        <f>IFERROR(IF($AE1172&gt;$AE1171,VLOOKUP($AC1172+AQ$1,STOCK!$F$10:$AB$209,16,0),IF($AE1172=$AE1171,(IF(BD1171&gt;=1,BD1171-COUNTIFS($AE1171:$AE1171,$AC1172,AQ1171:AQ1171,$AI$1),0)),0)),0)</f>
        <v>0</v>
      </c>
      <c r="BE1172" s="1">
        <f>IFERROR(IF($AE1172&gt;$AE1171,VLOOKUP($AC1172+AR$1,STOCK!$F$10:$AB$209,16,0),IF($AE1172=$AE1171,(IF(BE1171&gt;=1,BE1171-COUNTIFS($AE1171:$AE1171,$AC1172,AR1171:AR1171,$AI$1),0)),0)),0)</f>
        <v>0</v>
      </c>
      <c r="BF1172" s="1">
        <f>IFERROR(IF($AE1172&gt;$AE1171,VLOOKUP($AC1172+AS$1,STOCK!$F$10:$AB$209,16,0),IF($AE1172=$AE1171,(IF(BF1171&gt;=1,BF1171-COUNTIFS($AE1171:$AE1171,$AC1172,AS1171:AS1171,$AI$1),0)),0)),0)</f>
        <v>0</v>
      </c>
      <c r="BG1172" s="1">
        <f>IFERROR(IF($AE1172&gt;$AE1171,VLOOKUP($AC1172+AT$1,STOCK!$F$10:$AB$209,16,0),IF($AE1172=$AE1171,(IF(BG1171&gt;=1,BG1171-COUNTIFS($AE1171:$AE1171,$AC1172,AT1171:AT1171,$AI$1),0)),0)),0)</f>
        <v>0</v>
      </c>
      <c r="BH1172" s="1">
        <f>IFERROR(IF($AE1172&gt;$AE1171,VLOOKUP($AC1172+AU$1,STOCK!$F$10:$AB$209,16,0),IF($AE1172=$AE1171,(IF(BH1171&gt;=1,BH1171-COUNTIFS($AE1171:$AE1171,$AC1172,AU1171:AU1171,$AI$1),0)),0)),0)</f>
        <v>0</v>
      </c>
      <c r="BI1172" s="1">
        <f>IFERROR(IF($AE1172&gt;$AE1171,VLOOKUP($AC1172+AV$1,STOCK!$F$10:$AB$209,16,0),IF($AE1172=$AE1171,(IF(BI1171&gt;=1,BI1171-COUNTIFS($AE1171:$AE1171,$AC1172,AV1171:AV1171,$AI$1),0)),0)),0)</f>
        <v>0</v>
      </c>
      <c r="BJ1172" s="1">
        <f>IFERROR(IF($AE1172&gt;$AE1171,VLOOKUP($AC1172+AW$1,STOCK!$F$10:$AB$209,16,0),IF($AE1172=$AE1171,(IF(BJ1171&gt;=1,BJ1171-COUNTIFS($AE1171:$AE1171,$AC1172,AW1171:AW1171,$AI$1),0)),0)),0)</f>
        <v>0</v>
      </c>
      <c r="BK1172" s="1">
        <f>IFERROR(IF($AE1172&gt;$AE1171,VLOOKUP($AC1172+AX$1,STOCK!$F$10:$AB$209,16,0),IF($AE1172=$AE1171,(IF(BK1171&gt;=1,BK1171-COUNTIFS($AE1171:$AE1171,$AC1172,AX1171:AX1171,$AI$1),0)),0)),0)</f>
        <v>0</v>
      </c>
      <c r="BL1172" s="1">
        <f>IFERROR(IF($AE1172&gt;$AE1171,VLOOKUP($AC1172+AL$1,STOCK!$F$10:$AB$209,17,0),IF($AE1172=$AE1171,(IF(BL1171&gt;=1,BL1171-COUNTIFS($AE1171:$AE1171,$AC1172,AL1171:AL1171,$AI$2),0)),0)),0)</f>
        <v>0</v>
      </c>
      <c r="BM1172" s="1">
        <f>IFERROR(IF($AE1172&gt;$AE1171,VLOOKUP($AC1172+AM$1,STOCK!$F$10:$AB$209,17,0),IF($AE1172=$AE1171,(IF(BM1171&gt;=1,BM1171-COUNTIFS($AE1171:$AE1171,$AC1172,AM1171:AM1171,$AI$2),0)),0)),0)</f>
        <v>0</v>
      </c>
      <c r="BN1172" s="1">
        <f>IFERROR(IF($AE1172&gt;$AE1171,VLOOKUP($AC1172+AN$1,STOCK!$F$10:$AB$209,17,0),IF($AE1172=$AE1171,(IF(BN1171&gt;=1,BN1171-COUNTIFS($AE1171:$AE1171,$AC1172,AN1171:AN1171,$AI$2),0)),0)),0)</f>
        <v>0</v>
      </c>
      <c r="BO1172" s="1">
        <f>IFERROR(IF($AE1172&gt;$AE1171,VLOOKUP($AC1172+AO$1,STOCK!$F$10:$AB$209,17,0),IF($AE1172=$AE1171,(IF(BO1171&gt;=1,BO1171-COUNTIFS($AE1171:$AE1171,$AC1172,AO1171:AO1171,$AI$2),0)),0)),0)</f>
        <v>0</v>
      </c>
      <c r="BP1172" s="1">
        <f>IFERROR(IF($AE1172&gt;$AE1171,VLOOKUP($AC1172+AP$1,STOCK!$F$10:$AB$209,17,0),IF($AE1172=$AE1171,(IF(BP1171&gt;=1,BP1171-COUNTIFS($AE1171:$AE1171,$AC1172,AP1171:AP1171,$AI$2),0)),0)),0)</f>
        <v>0</v>
      </c>
      <c r="BQ1172" s="1">
        <f>IFERROR(IF($AE1172&gt;$AE1171,VLOOKUP($AC1172+AQ$1,STOCK!$F$10:$AB$209,17,0),IF($AE1172=$AE1171,(IF(BQ1171&gt;=1,BQ1171-COUNTIFS($AE1171:$AE1171,$AC1172,AQ1171:AQ1171,$AI$2),0)),0)),0)</f>
        <v>0</v>
      </c>
      <c r="BR1172" s="1">
        <f>IFERROR(IF($AE1172&gt;$AE1171,VLOOKUP($AC1172+AR$1,STOCK!$F$10:$AB$209,17,0),IF($AE1172=$AE1171,(IF(BR1171&gt;=1,BR1171-COUNTIFS($AE1171:$AE1171,$AC1172,AR1171:AR1171,$AI$2),0)),0)),0)</f>
        <v>0</v>
      </c>
      <c r="BS1172" s="1">
        <f>IFERROR(IF($AE1172&gt;$AE1171,VLOOKUP($AC1172+AS$1,STOCK!$F$10:$AB$209,17,0),IF($AE1172=$AE1171,(IF(BS1171&gt;=1,BS1171-COUNTIFS($AE1171:$AE1171,$AC1172,AS1171:AS1171,$AI$2),0)),0)),0)</f>
        <v>0</v>
      </c>
      <c r="BT1172" s="1">
        <f>IFERROR(IF($AE1172&gt;$AE1171,VLOOKUP($AC1172+AT$1,STOCK!$F$10:$AB$209,17,0),IF($AE1172=$AE1171,(IF(BT1171&gt;=1,BT1171-COUNTIFS($AE1171:$AE1171,$AC1172,AT1171:AT1171,$AI$2),0)),0)),0)</f>
        <v>0</v>
      </c>
      <c r="BU1172" s="1">
        <f>IFERROR(IF($AE1172&gt;$AE1171,VLOOKUP($AC1172+AU$1,STOCK!$F$10:$AB$209,17,0),IF($AE1172=$AE1171,(IF(BU1171&gt;=1,BU1171-COUNTIFS($AE1171:$AE1171,$AC1172,AU1171:AU1171,$AI$2),0)),0)),0)</f>
        <v>0</v>
      </c>
      <c r="BV1172" s="1">
        <f>IFERROR(IF($AE1172&gt;$AE1171,VLOOKUP($AC1172+AV$1,STOCK!$F$10:$AB$209,17,0),IF($AE1172=$AE1171,(IF(BV1171&gt;=1,BV1171-COUNTIFS($AE1171:$AE1171,$AC1172,AV1171:AV1171,$AI$2),0)),0)),0)</f>
        <v>0</v>
      </c>
      <c r="BW1172" s="1">
        <f>IFERROR(IF($AE1172&gt;$AE1171,VLOOKUP($AC1172+AW$1,STOCK!$F$10:$AB$209,17,0),IF($AE1172=$AE1171,(IF(BW1171&gt;=1,BW1171-COUNTIFS($AE1171:$AE1171,$AC1172,AW1171:AW1171,$AI$2),0)),0)),0)</f>
        <v>0</v>
      </c>
      <c r="BX1172" s="1">
        <f>IFERROR(IF($AE1172&gt;$AE1171,VLOOKUP($AC1172+AX$1,STOCK!$F$10:$AB$209,17,0),IF($AE1172=$AE1171,(IF(BX1171&gt;=1,BX1171-COUNTIFS($AE1171:$AE1171,$AC1172,AX1171:AX1171,$AI$2),0)),0)),0)</f>
        <v>0</v>
      </c>
    </row>
    <row r="1173" spans="29:76" x14ac:dyDescent="0.25">
      <c r="AC1173" s="1">
        <f t="shared" si="290"/>
        <v>0</v>
      </c>
      <c r="AD1173" s="1">
        <f>IFERROR(IF(LEN(AK1173)&gt;=1,VLOOKUP(HLOOKUP(AK1173,PROFILE!$K$5:$V$8,4,0),PROFILE!$F$1:$G$3,2,0),0),0)</f>
        <v>0</v>
      </c>
      <c r="AE1173" s="1">
        <f t="shared" si="291"/>
        <v>0</v>
      </c>
      <c r="AF1173" s="1">
        <v>1160</v>
      </c>
      <c r="AI1173" s="1" t="str">
        <f>IFERROR(IF($AH1173&gt;=1,VLOOKUP($AG1173,STUDENT!$O$8:$Z$1507,3,0),""),"")</f>
        <v/>
      </c>
      <c r="AJ1173" s="1" t="str">
        <f>IFERROR(IF($AH1173&gt;=1,VLOOKUP($AG1173,STUDENT!$O$8:$Z$1507,4,0),""),"")</f>
        <v/>
      </c>
      <c r="AK1173" s="1" t="str">
        <f>IFERROR(IF($AH1173&gt;=1,VLOOKUP($AG1173,STUDENT!$O$8:$Z$1507,6,0),""),"")</f>
        <v/>
      </c>
      <c r="AL1173" s="1" t="str">
        <f t="shared" si="292"/>
        <v/>
      </c>
      <c r="AM1173" s="1" t="str">
        <f t="shared" si="293"/>
        <v/>
      </c>
      <c r="AN1173" s="1" t="str">
        <f t="shared" si="294"/>
        <v/>
      </c>
      <c r="AO1173" s="1" t="str">
        <f t="shared" si="295"/>
        <v/>
      </c>
      <c r="AP1173" s="1" t="str">
        <f t="shared" si="296"/>
        <v/>
      </c>
      <c r="AQ1173" s="1" t="str">
        <f t="shared" si="297"/>
        <v/>
      </c>
      <c r="AR1173" s="1" t="str">
        <f t="shared" si="298"/>
        <v/>
      </c>
      <c r="AS1173" s="1" t="str">
        <f t="shared" si="299"/>
        <v/>
      </c>
      <c r="AT1173" s="1" t="str">
        <f t="shared" si="300"/>
        <v/>
      </c>
      <c r="AU1173" s="1" t="str">
        <f t="shared" si="301"/>
        <v/>
      </c>
      <c r="AV1173" s="1" t="str">
        <f t="shared" si="302"/>
        <v/>
      </c>
      <c r="AW1173" s="1" t="str">
        <f t="shared" si="303"/>
        <v/>
      </c>
      <c r="AX1173" s="1" t="str">
        <f t="shared" si="304"/>
        <v/>
      </c>
      <c r="AY1173" s="1">
        <f>IFERROR(IF($AE1173&gt;$AE1172,VLOOKUP($AC1173+AL$1,STOCK!$F$10:$AB$209,16,0),IF($AE1173=$AE1172,(IF(AY1172&gt;=1,AY1172-COUNTIFS($AE1172:$AE1172,$AC1173,AL1172:AL1172,$AI$1),0)),0)),0)</f>
        <v>0</v>
      </c>
      <c r="AZ1173" s="1">
        <f>IFERROR(IF($AE1173&gt;$AE1172,VLOOKUP($AC1173+AM$1,STOCK!$F$10:$AB$209,16,0),IF($AE1173=$AE1172,(IF(AZ1172&gt;=1,AZ1172-COUNTIFS($AE1172:$AE1172,$AC1173,AM1172:AM1172,$AI$1),0)),0)),0)</f>
        <v>0</v>
      </c>
      <c r="BA1173" s="1">
        <f>IFERROR(IF($AE1173&gt;$AE1172,VLOOKUP($AC1173+AN$1,STOCK!$F$10:$AB$209,16,0),IF($AE1173=$AE1172,(IF(BA1172&gt;=1,BA1172-COUNTIFS($AE1172:$AE1172,$AC1173,AN1172:AN1172,$AI$1),0)),0)),0)</f>
        <v>0</v>
      </c>
      <c r="BB1173" s="1">
        <f>IFERROR(IF($AE1173&gt;$AE1172,VLOOKUP($AC1173+AO$1,STOCK!$F$10:$AB$209,16,0),IF($AE1173=$AE1172,(IF(BB1172&gt;=1,BB1172-COUNTIFS($AE1172:$AE1172,$AC1173,AO1172:AO1172,$AI$1),0)),0)),0)</f>
        <v>0</v>
      </c>
      <c r="BC1173" s="1">
        <f>IFERROR(IF($AE1173&gt;$AE1172,VLOOKUP($AC1173+AP$1,STOCK!$F$10:$AB$209,16,0),IF($AE1173=$AE1172,(IF(BC1172&gt;=1,BC1172-COUNTIFS($AE1172:$AE1172,$AC1173,AP1172:AP1172,$AI$1),0)),0)),0)</f>
        <v>0</v>
      </c>
      <c r="BD1173" s="1">
        <f>IFERROR(IF($AE1173&gt;$AE1172,VLOOKUP($AC1173+AQ$1,STOCK!$F$10:$AB$209,16,0),IF($AE1173=$AE1172,(IF(BD1172&gt;=1,BD1172-COUNTIFS($AE1172:$AE1172,$AC1173,AQ1172:AQ1172,$AI$1),0)),0)),0)</f>
        <v>0</v>
      </c>
      <c r="BE1173" s="1">
        <f>IFERROR(IF($AE1173&gt;$AE1172,VLOOKUP($AC1173+AR$1,STOCK!$F$10:$AB$209,16,0),IF($AE1173=$AE1172,(IF(BE1172&gt;=1,BE1172-COUNTIFS($AE1172:$AE1172,$AC1173,AR1172:AR1172,$AI$1),0)),0)),0)</f>
        <v>0</v>
      </c>
      <c r="BF1173" s="1">
        <f>IFERROR(IF($AE1173&gt;$AE1172,VLOOKUP($AC1173+AS$1,STOCK!$F$10:$AB$209,16,0),IF($AE1173=$AE1172,(IF(BF1172&gt;=1,BF1172-COUNTIFS($AE1172:$AE1172,$AC1173,AS1172:AS1172,$AI$1),0)),0)),0)</f>
        <v>0</v>
      </c>
      <c r="BG1173" s="1">
        <f>IFERROR(IF($AE1173&gt;$AE1172,VLOOKUP($AC1173+AT$1,STOCK!$F$10:$AB$209,16,0),IF($AE1173=$AE1172,(IF(BG1172&gt;=1,BG1172-COUNTIFS($AE1172:$AE1172,$AC1173,AT1172:AT1172,$AI$1),0)),0)),0)</f>
        <v>0</v>
      </c>
      <c r="BH1173" s="1">
        <f>IFERROR(IF($AE1173&gt;$AE1172,VLOOKUP($AC1173+AU$1,STOCK!$F$10:$AB$209,16,0),IF($AE1173=$AE1172,(IF(BH1172&gt;=1,BH1172-COUNTIFS($AE1172:$AE1172,$AC1173,AU1172:AU1172,$AI$1),0)),0)),0)</f>
        <v>0</v>
      </c>
      <c r="BI1173" s="1">
        <f>IFERROR(IF($AE1173&gt;$AE1172,VLOOKUP($AC1173+AV$1,STOCK!$F$10:$AB$209,16,0),IF($AE1173=$AE1172,(IF(BI1172&gt;=1,BI1172-COUNTIFS($AE1172:$AE1172,$AC1173,AV1172:AV1172,$AI$1),0)),0)),0)</f>
        <v>0</v>
      </c>
      <c r="BJ1173" s="1">
        <f>IFERROR(IF($AE1173&gt;$AE1172,VLOOKUP($AC1173+AW$1,STOCK!$F$10:$AB$209,16,0),IF($AE1173=$AE1172,(IF(BJ1172&gt;=1,BJ1172-COUNTIFS($AE1172:$AE1172,$AC1173,AW1172:AW1172,$AI$1),0)),0)),0)</f>
        <v>0</v>
      </c>
      <c r="BK1173" s="1">
        <f>IFERROR(IF($AE1173&gt;$AE1172,VLOOKUP($AC1173+AX$1,STOCK!$F$10:$AB$209,16,0),IF($AE1173=$AE1172,(IF(BK1172&gt;=1,BK1172-COUNTIFS($AE1172:$AE1172,$AC1173,AX1172:AX1172,$AI$1),0)),0)),0)</f>
        <v>0</v>
      </c>
      <c r="BL1173" s="1">
        <f>IFERROR(IF($AE1173&gt;$AE1172,VLOOKUP($AC1173+AL$1,STOCK!$F$10:$AB$209,17,0),IF($AE1173=$AE1172,(IF(BL1172&gt;=1,BL1172-COUNTIFS($AE1172:$AE1172,$AC1173,AL1172:AL1172,$AI$2),0)),0)),0)</f>
        <v>0</v>
      </c>
      <c r="BM1173" s="1">
        <f>IFERROR(IF($AE1173&gt;$AE1172,VLOOKUP($AC1173+AM$1,STOCK!$F$10:$AB$209,17,0),IF($AE1173=$AE1172,(IF(BM1172&gt;=1,BM1172-COUNTIFS($AE1172:$AE1172,$AC1173,AM1172:AM1172,$AI$2),0)),0)),0)</f>
        <v>0</v>
      </c>
      <c r="BN1173" s="1">
        <f>IFERROR(IF($AE1173&gt;$AE1172,VLOOKUP($AC1173+AN$1,STOCK!$F$10:$AB$209,17,0),IF($AE1173=$AE1172,(IF(BN1172&gt;=1,BN1172-COUNTIFS($AE1172:$AE1172,$AC1173,AN1172:AN1172,$AI$2),0)),0)),0)</f>
        <v>0</v>
      </c>
      <c r="BO1173" s="1">
        <f>IFERROR(IF($AE1173&gt;$AE1172,VLOOKUP($AC1173+AO$1,STOCK!$F$10:$AB$209,17,0),IF($AE1173=$AE1172,(IF(BO1172&gt;=1,BO1172-COUNTIFS($AE1172:$AE1172,$AC1173,AO1172:AO1172,$AI$2),0)),0)),0)</f>
        <v>0</v>
      </c>
      <c r="BP1173" s="1">
        <f>IFERROR(IF($AE1173&gt;$AE1172,VLOOKUP($AC1173+AP$1,STOCK!$F$10:$AB$209,17,0),IF($AE1173=$AE1172,(IF(BP1172&gt;=1,BP1172-COUNTIFS($AE1172:$AE1172,$AC1173,AP1172:AP1172,$AI$2),0)),0)),0)</f>
        <v>0</v>
      </c>
      <c r="BQ1173" s="1">
        <f>IFERROR(IF($AE1173&gt;$AE1172,VLOOKUP($AC1173+AQ$1,STOCK!$F$10:$AB$209,17,0),IF($AE1173=$AE1172,(IF(BQ1172&gt;=1,BQ1172-COUNTIFS($AE1172:$AE1172,$AC1173,AQ1172:AQ1172,$AI$2),0)),0)),0)</f>
        <v>0</v>
      </c>
      <c r="BR1173" s="1">
        <f>IFERROR(IF($AE1173&gt;$AE1172,VLOOKUP($AC1173+AR$1,STOCK!$F$10:$AB$209,17,0),IF($AE1173=$AE1172,(IF(BR1172&gt;=1,BR1172-COUNTIFS($AE1172:$AE1172,$AC1173,AR1172:AR1172,$AI$2),0)),0)),0)</f>
        <v>0</v>
      </c>
      <c r="BS1173" s="1">
        <f>IFERROR(IF($AE1173&gt;$AE1172,VLOOKUP($AC1173+AS$1,STOCK!$F$10:$AB$209,17,0),IF($AE1173=$AE1172,(IF(BS1172&gt;=1,BS1172-COUNTIFS($AE1172:$AE1172,$AC1173,AS1172:AS1172,$AI$2),0)),0)),0)</f>
        <v>0</v>
      </c>
      <c r="BT1173" s="1">
        <f>IFERROR(IF($AE1173&gt;$AE1172,VLOOKUP($AC1173+AT$1,STOCK!$F$10:$AB$209,17,0),IF($AE1173=$AE1172,(IF(BT1172&gt;=1,BT1172-COUNTIFS($AE1172:$AE1172,$AC1173,AT1172:AT1172,$AI$2),0)),0)),0)</f>
        <v>0</v>
      </c>
      <c r="BU1173" s="1">
        <f>IFERROR(IF($AE1173&gt;$AE1172,VLOOKUP($AC1173+AU$1,STOCK!$F$10:$AB$209,17,0),IF($AE1173=$AE1172,(IF(BU1172&gt;=1,BU1172-COUNTIFS($AE1172:$AE1172,$AC1173,AU1172:AU1172,$AI$2),0)),0)),0)</f>
        <v>0</v>
      </c>
      <c r="BV1173" s="1">
        <f>IFERROR(IF($AE1173&gt;$AE1172,VLOOKUP($AC1173+AV$1,STOCK!$F$10:$AB$209,17,0),IF($AE1173=$AE1172,(IF(BV1172&gt;=1,BV1172-COUNTIFS($AE1172:$AE1172,$AC1173,AV1172:AV1172,$AI$2),0)),0)),0)</f>
        <v>0</v>
      </c>
      <c r="BW1173" s="1">
        <f>IFERROR(IF($AE1173&gt;$AE1172,VLOOKUP($AC1173+AW$1,STOCK!$F$10:$AB$209,17,0),IF($AE1173=$AE1172,(IF(BW1172&gt;=1,BW1172-COUNTIFS($AE1172:$AE1172,$AC1173,AW1172:AW1172,$AI$2),0)),0)),0)</f>
        <v>0</v>
      </c>
      <c r="BX1173" s="1">
        <f>IFERROR(IF($AE1173&gt;$AE1172,VLOOKUP($AC1173+AX$1,STOCK!$F$10:$AB$209,17,0),IF($AE1173=$AE1172,(IF(BX1172&gt;=1,BX1172-COUNTIFS($AE1172:$AE1172,$AC1173,AX1172:AX1172,$AI$2),0)),0)),0)</f>
        <v>0</v>
      </c>
    </row>
    <row r="1174" spans="29:76" x14ac:dyDescent="0.25">
      <c r="AC1174" s="1">
        <f t="shared" si="290"/>
        <v>0</v>
      </c>
      <c r="AD1174" s="1">
        <f>IFERROR(IF(LEN(AK1174)&gt;=1,VLOOKUP(HLOOKUP(AK1174,PROFILE!$K$5:$V$8,4,0),PROFILE!$F$1:$G$3,2,0),0),0)</f>
        <v>0</v>
      </c>
      <c r="AE1174" s="1">
        <f t="shared" si="291"/>
        <v>0</v>
      </c>
      <c r="AF1174" s="1">
        <v>1161</v>
      </c>
      <c r="AI1174" s="1" t="str">
        <f>IFERROR(IF($AH1174&gt;=1,VLOOKUP($AG1174,STUDENT!$O$8:$Z$1507,3,0),""),"")</f>
        <v/>
      </c>
      <c r="AJ1174" s="1" t="str">
        <f>IFERROR(IF($AH1174&gt;=1,VLOOKUP($AG1174,STUDENT!$O$8:$Z$1507,4,0),""),"")</f>
        <v/>
      </c>
      <c r="AK1174" s="1" t="str">
        <f>IFERROR(IF($AH1174&gt;=1,VLOOKUP($AG1174,STUDENT!$O$8:$Z$1507,6,0),""),"")</f>
        <v/>
      </c>
      <c r="AL1174" s="1" t="str">
        <f t="shared" si="292"/>
        <v/>
      </c>
      <c r="AM1174" s="1" t="str">
        <f t="shared" si="293"/>
        <v/>
      </c>
      <c r="AN1174" s="1" t="str">
        <f t="shared" si="294"/>
        <v/>
      </c>
      <c r="AO1174" s="1" t="str">
        <f t="shared" si="295"/>
        <v/>
      </c>
      <c r="AP1174" s="1" t="str">
        <f t="shared" si="296"/>
        <v/>
      </c>
      <c r="AQ1174" s="1" t="str">
        <f t="shared" si="297"/>
        <v/>
      </c>
      <c r="AR1174" s="1" t="str">
        <f t="shared" si="298"/>
        <v/>
      </c>
      <c r="AS1174" s="1" t="str">
        <f t="shared" si="299"/>
        <v/>
      </c>
      <c r="AT1174" s="1" t="str">
        <f t="shared" si="300"/>
        <v/>
      </c>
      <c r="AU1174" s="1" t="str">
        <f t="shared" si="301"/>
        <v/>
      </c>
      <c r="AV1174" s="1" t="str">
        <f t="shared" si="302"/>
        <v/>
      </c>
      <c r="AW1174" s="1" t="str">
        <f t="shared" si="303"/>
        <v/>
      </c>
      <c r="AX1174" s="1" t="str">
        <f t="shared" si="304"/>
        <v/>
      </c>
      <c r="AY1174" s="1">
        <f>IFERROR(IF($AE1174&gt;$AE1173,VLOOKUP($AC1174+AL$1,STOCK!$F$10:$AB$209,16,0),IF($AE1174=$AE1173,(IF(AY1173&gt;=1,AY1173-COUNTIFS($AE1173:$AE1173,$AC1174,AL1173:AL1173,$AI$1),0)),0)),0)</f>
        <v>0</v>
      </c>
      <c r="AZ1174" s="1">
        <f>IFERROR(IF($AE1174&gt;$AE1173,VLOOKUP($AC1174+AM$1,STOCK!$F$10:$AB$209,16,0),IF($AE1174=$AE1173,(IF(AZ1173&gt;=1,AZ1173-COUNTIFS($AE1173:$AE1173,$AC1174,AM1173:AM1173,$AI$1),0)),0)),0)</f>
        <v>0</v>
      </c>
      <c r="BA1174" s="1">
        <f>IFERROR(IF($AE1174&gt;$AE1173,VLOOKUP($AC1174+AN$1,STOCK!$F$10:$AB$209,16,0),IF($AE1174=$AE1173,(IF(BA1173&gt;=1,BA1173-COUNTIFS($AE1173:$AE1173,$AC1174,AN1173:AN1173,$AI$1),0)),0)),0)</f>
        <v>0</v>
      </c>
      <c r="BB1174" s="1">
        <f>IFERROR(IF($AE1174&gt;$AE1173,VLOOKUP($AC1174+AO$1,STOCK!$F$10:$AB$209,16,0),IF($AE1174=$AE1173,(IF(BB1173&gt;=1,BB1173-COUNTIFS($AE1173:$AE1173,$AC1174,AO1173:AO1173,$AI$1),0)),0)),0)</f>
        <v>0</v>
      </c>
      <c r="BC1174" s="1">
        <f>IFERROR(IF($AE1174&gt;$AE1173,VLOOKUP($AC1174+AP$1,STOCK!$F$10:$AB$209,16,0),IF($AE1174=$AE1173,(IF(BC1173&gt;=1,BC1173-COUNTIFS($AE1173:$AE1173,$AC1174,AP1173:AP1173,$AI$1),0)),0)),0)</f>
        <v>0</v>
      </c>
      <c r="BD1174" s="1">
        <f>IFERROR(IF($AE1174&gt;$AE1173,VLOOKUP($AC1174+AQ$1,STOCK!$F$10:$AB$209,16,0),IF($AE1174=$AE1173,(IF(BD1173&gt;=1,BD1173-COUNTIFS($AE1173:$AE1173,$AC1174,AQ1173:AQ1173,$AI$1),0)),0)),0)</f>
        <v>0</v>
      </c>
      <c r="BE1174" s="1">
        <f>IFERROR(IF($AE1174&gt;$AE1173,VLOOKUP($AC1174+AR$1,STOCK!$F$10:$AB$209,16,0),IF($AE1174=$AE1173,(IF(BE1173&gt;=1,BE1173-COUNTIFS($AE1173:$AE1173,$AC1174,AR1173:AR1173,$AI$1),0)),0)),0)</f>
        <v>0</v>
      </c>
      <c r="BF1174" s="1">
        <f>IFERROR(IF($AE1174&gt;$AE1173,VLOOKUP($AC1174+AS$1,STOCK!$F$10:$AB$209,16,0),IF($AE1174=$AE1173,(IF(BF1173&gt;=1,BF1173-COUNTIFS($AE1173:$AE1173,$AC1174,AS1173:AS1173,$AI$1),0)),0)),0)</f>
        <v>0</v>
      </c>
      <c r="BG1174" s="1">
        <f>IFERROR(IF($AE1174&gt;$AE1173,VLOOKUP($AC1174+AT$1,STOCK!$F$10:$AB$209,16,0),IF($AE1174=$AE1173,(IF(BG1173&gt;=1,BG1173-COUNTIFS($AE1173:$AE1173,$AC1174,AT1173:AT1173,$AI$1),0)),0)),0)</f>
        <v>0</v>
      </c>
      <c r="BH1174" s="1">
        <f>IFERROR(IF($AE1174&gt;$AE1173,VLOOKUP($AC1174+AU$1,STOCK!$F$10:$AB$209,16,0),IF($AE1174=$AE1173,(IF(BH1173&gt;=1,BH1173-COUNTIFS($AE1173:$AE1173,$AC1174,AU1173:AU1173,$AI$1),0)),0)),0)</f>
        <v>0</v>
      </c>
      <c r="BI1174" s="1">
        <f>IFERROR(IF($AE1174&gt;$AE1173,VLOOKUP($AC1174+AV$1,STOCK!$F$10:$AB$209,16,0),IF($AE1174=$AE1173,(IF(BI1173&gt;=1,BI1173-COUNTIFS($AE1173:$AE1173,$AC1174,AV1173:AV1173,$AI$1),0)),0)),0)</f>
        <v>0</v>
      </c>
      <c r="BJ1174" s="1">
        <f>IFERROR(IF($AE1174&gt;$AE1173,VLOOKUP($AC1174+AW$1,STOCK!$F$10:$AB$209,16,0),IF($AE1174=$AE1173,(IF(BJ1173&gt;=1,BJ1173-COUNTIFS($AE1173:$AE1173,$AC1174,AW1173:AW1173,$AI$1),0)),0)),0)</f>
        <v>0</v>
      </c>
      <c r="BK1174" s="1">
        <f>IFERROR(IF($AE1174&gt;$AE1173,VLOOKUP($AC1174+AX$1,STOCK!$F$10:$AB$209,16,0),IF($AE1174=$AE1173,(IF(BK1173&gt;=1,BK1173-COUNTIFS($AE1173:$AE1173,$AC1174,AX1173:AX1173,$AI$1),0)),0)),0)</f>
        <v>0</v>
      </c>
      <c r="BL1174" s="1">
        <f>IFERROR(IF($AE1174&gt;$AE1173,VLOOKUP($AC1174+AL$1,STOCK!$F$10:$AB$209,17,0),IF($AE1174=$AE1173,(IF(BL1173&gt;=1,BL1173-COUNTIFS($AE1173:$AE1173,$AC1174,AL1173:AL1173,$AI$2),0)),0)),0)</f>
        <v>0</v>
      </c>
      <c r="BM1174" s="1">
        <f>IFERROR(IF($AE1174&gt;$AE1173,VLOOKUP($AC1174+AM$1,STOCK!$F$10:$AB$209,17,0),IF($AE1174=$AE1173,(IF(BM1173&gt;=1,BM1173-COUNTIFS($AE1173:$AE1173,$AC1174,AM1173:AM1173,$AI$2),0)),0)),0)</f>
        <v>0</v>
      </c>
      <c r="BN1174" s="1">
        <f>IFERROR(IF($AE1174&gt;$AE1173,VLOOKUP($AC1174+AN$1,STOCK!$F$10:$AB$209,17,0),IF($AE1174=$AE1173,(IF(BN1173&gt;=1,BN1173-COUNTIFS($AE1173:$AE1173,$AC1174,AN1173:AN1173,$AI$2),0)),0)),0)</f>
        <v>0</v>
      </c>
      <c r="BO1174" s="1">
        <f>IFERROR(IF($AE1174&gt;$AE1173,VLOOKUP($AC1174+AO$1,STOCK!$F$10:$AB$209,17,0),IF($AE1174=$AE1173,(IF(BO1173&gt;=1,BO1173-COUNTIFS($AE1173:$AE1173,$AC1174,AO1173:AO1173,$AI$2),0)),0)),0)</f>
        <v>0</v>
      </c>
      <c r="BP1174" s="1">
        <f>IFERROR(IF($AE1174&gt;$AE1173,VLOOKUP($AC1174+AP$1,STOCK!$F$10:$AB$209,17,0),IF($AE1174=$AE1173,(IF(BP1173&gt;=1,BP1173-COUNTIFS($AE1173:$AE1173,$AC1174,AP1173:AP1173,$AI$2),0)),0)),0)</f>
        <v>0</v>
      </c>
      <c r="BQ1174" s="1">
        <f>IFERROR(IF($AE1174&gt;$AE1173,VLOOKUP($AC1174+AQ$1,STOCK!$F$10:$AB$209,17,0),IF($AE1174=$AE1173,(IF(BQ1173&gt;=1,BQ1173-COUNTIFS($AE1173:$AE1173,$AC1174,AQ1173:AQ1173,$AI$2),0)),0)),0)</f>
        <v>0</v>
      </c>
      <c r="BR1174" s="1">
        <f>IFERROR(IF($AE1174&gt;$AE1173,VLOOKUP($AC1174+AR$1,STOCK!$F$10:$AB$209,17,0),IF($AE1174=$AE1173,(IF(BR1173&gt;=1,BR1173-COUNTIFS($AE1173:$AE1173,$AC1174,AR1173:AR1173,$AI$2),0)),0)),0)</f>
        <v>0</v>
      </c>
      <c r="BS1174" s="1">
        <f>IFERROR(IF($AE1174&gt;$AE1173,VLOOKUP($AC1174+AS$1,STOCK!$F$10:$AB$209,17,0),IF($AE1174=$AE1173,(IF(BS1173&gt;=1,BS1173-COUNTIFS($AE1173:$AE1173,$AC1174,AS1173:AS1173,$AI$2),0)),0)),0)</f>
        <v>0</v>
      </c>
      <c r="BT1174" s="1">
        <f>IFERROR(IF($AE1174&gt;$AE1173,VLOOKUP($AC1174+AT$1,STOCK!$F$10:$AB$209,17,0),IF($AE1174=$AE1173,(IF(BT1173&gt;=1,BT1173-COUNTIFS($AE1173:$AE1173,$AC1174,AT1173:AT1173,$AI$2),0)),0)),0)</f>
        <v>0</v>
      </c>
      <c r="BU1174" s="1">
        <f>IFERROR(IF($AE1174&gt;$AE1173,VLOOKUP($AC1174+AU$1,STOCK!$F$10:$AB$209,17,0),IF($AE1174=$AE1173,(IF(BU1173&gt;=1,BU1173-COUNTIFS($AE1173:$AE1173,$AC1174,AU1173:AU1173,$AI$2),0)),0)),0)</f>
        <v>0</v>
      </c>
      <c r="BV1174" s="1">
        <f>IFERROR(IF($AE1174&gt;$AE1173,VLOOKUP($AC1174+AV$1,STOCK!$F$10:$AB$209,17,0),IF($AE1174=$AE1173,(IF(BV1173&gt;=1,BV1173-COUNTIFS($AE1173:$AE1173,$AC1174,AV1173:AV1173,$AI$2),0)),0)),0)</f>
        <v>0</v>
      </c>
      <c r="BW1174" s="1">
        <f>IFERROR(IF($AE1174&gt;$AE1173,VLOOKUP($AC1174+AW$1,STOCK!$F$10:$AB$209,17,0),IF($AE1174=$AE1173,(IF(BW1173&gt;=1,BW1173-COUNTIFS($AE1173:$AE1173,$AC1174,AW1173:AW1173,$AI$2),0)),0)),0)</f>
        <v>0</v>
      </c>
      <c r="BX1174" s="1">
        <f>IFERROR(IF($AE1174&gt;$AE1173,VLOOKUP($AC1174+AX$1,STOCK!$F$10:$AB$209,17,0),IF($AE1174=$AE1173,(IF(BX1173&gt;=1,BX1173-COUNTIFS($AE1173:$AE1173,$AC1174,AX1173:AX1173,$AI$2),0)),0)),0)</f>
        <v>0</v>
      </c>
    </row>
    <row r="1175" spans="29:76" x14ac:dyDescent="0.25">
      <c r="AC1175" s="1">
        <f t="shared" si="290"/>
        <v>0</v>
      </c>
      <c r="AD1175" s="1">
        <f>IFERROR(IF(LEN(AK1175)&gt;=1,VLOOKUP(HLOOKUP(AK1175,PROFILE!$K$5:$V$8,4,0),PROFILE!$F$1:$G$3,2,0),0),0)</f>
        <v>0</v>
      </c>
      <c r="AE1175" s="1">
        <f t="shared" si="291"/>
        <v>0</v>
      </c>
      <c r="AF1175" s="1">
        <v>1162</v>
      </c>
      <c r="AI1175" s="1" t="str">
        <f>IFERROR(IF($AH1175&gt;=1,VLOOKUP($AG1175,STUDENT!$O$8:$Z$1507,3,0),""),"")</f>
        <v/>
      </c>
      <c r="AJ1175" s="1" t="str">
        <f>IFERROR(IF($AH1175&gt;=1,VLOOKUP($AG1175,STUDENT!$O$8:$Z$1507,4,0),""),"")</f>
        <v/>
      </c>
      <c r="AK1175" s="1" t="str">
        <f>IFERROR(IF($AH1175&gt;=1,VLOOKUP($AG1175,STUDENT!$O$8:$Z$1507,6,0),""),"")</f>
        <v/>
      </c>
      <c r="AL1175" s="1" t="str">
        <f t="shared" si="292"/>
        <v/>
      </c>
      <c r="AM1175" s="1" t="str">
        <f t="shared" si="293"/>
        <v/>
      </c>
      <c r="AN1175" s="1" t="str">
        <f t="shared" si="294"/>
        <v/>
      </c>
      <c r="AO1175" s="1" t="str">
        <f t="shared" si="295"/>
        <v/>
      </c>
      <c r="AP1175" s="1" t="str">
        <f t="shared" si="296"/>
        <v/>
      </c>
      <c r="AQ1175" s="1" t="str">
        <f t="shared" si="297"/>
        <v/>
      </c>
      <c r="AR1175" s="1" t="str">
        <f t="shared" si="298"/>
        <v/>
      </c>
      <c r="AS1175" s="1" t="str">
        <f t="shared" si="299"/>
        <v/>
      </c>
      <c r="AT1175" s="1" t="str">
        <f t="shared" si="300"/>
        <v/>
      </c>
      <c r="AU1175" s="1" t="str">
        <f t="shared" si="301"/>
        <v/>
      </c>
      <c r="AV1175" s="1" t="str">
        <f t="shared" si="302"/>
        <v/>
      </c>
      <c r="AW1175" s="1" t="str">
        <f t="shared" si="303"/>
        <v/>
      </c>
      <c r="AX1175" s="1" t="str">
        <f t="shared" si="304"/>
        <v/>
      </c>
      <c r="AY1175" s="1">
        <f>IFERROR(IF($AE1175&gt;$AE1174,VLOOKUP($AC1175+AL$1,STOCK!$F$10:$AB$209,16,0),IF($AE1175=$AE1174,(IF(AY1174&gt;=1,AY1174-COUNTIFS($AE1174:$AE1174,$AC1175,AL1174:AL1174,$AI$1),0)),0)),0)</f>
        <v>0</v>
      </c>
      <c r="AZ1175" s="1">
        <f>IFERROR(IF($AE1175&gt;$AE1174,VLOOKUP($AC1175+AM$1,STOCK!$F$10:$AB$209,16,0),IF($AE1175=$AE1174,(IF(AZ1174&gt;=1,AZ1174-COUNTIFS($AE1174:$AE1174,$AC1175,AM1174:AM1174,$AI$1),0)),0)),0)</f>
        <v>0</v>
      </c>
      <c r="BA1175" s="1">
        <f>IFERROR(IF($AE1175&gt;$AE1174,VLOOKUP($AC1175+AN$1,STOCK!$F$10:$AB$209,16,0),IF($AE1175=$AE1174,(IF(BA1174&gt;=1,BA1174-COUNTIFS($AE1174:$AE1174,$AC1175,AN1174:AN1174,$AI$1),0)),0)),0)</f>
        <v>0</v>
      </c>
      <c r="BB1175" s="1">
        <f>IFERROR(IF($AE1175&gt;$AE1174,VLOOKUP($AC1175+AO$1,STOCK!$F$10:$AB$209,16,0),IF($AE1175=$AE1174,(IF(BB1174&gt;=1,BB1174-COUNTIFS($AE1174:$AE1174,$AC1175,AO1174:AO1174,$AI$1),0)),0)),0)</f>
        <v>0</v>
      </c>
      <c r="BC1175" s="1">
        <f>IFERROR(IF($AE1175&gt;$AE1174,VLOOKUP($AC1175+AP$1,STOCK!$F$10:$AB$209,16,0),IF($AE1175=$AE1174,(IF(BC1174&gt;=1,BC1174-COUNTIFS($AE1174:$AE1174,$AC1175,AP1174:AP1174,$AI$1),0)),0)),0)</f>
        <v>0</v>
      </c>
      <c r="BD1175" s="1">
        <f>IFERROR(IF($AE1175&gt;$AE1174,VLOOKUP($AC1175+AQ$1,STOCK!$F$10:$AB$209,16,0),IF($AE1175=$AE1174,(IF(BD1174&gt;=1,BD1174-COUNTIFS($AE1174:$AE1174,$AC1175,AQ1174:AQ1174,$AI$1),0)),0)),0)</f>
        <v>0</v>
      </c>
      <c r="BE1175" s="1">
        <f>IFERROR(IF($AE1175&gt;$AE1174,VLOOKUP($AC1175+AR$1,STOCK!$F$10:$AB$209,16,0),IF($AE1175=$AE1174,(IF(BE1174&gt;=1,BE1174-COUNTIFS($AE1174:$AE1174,$AC1175,AR1174:AR1174,$AI$1),0)),0)),0)</f>
        <v>0</v>
      </c>
      <c r="BF1175" s="1">
        <f>IFERROR(IF($AE1175&gt;$AE1174,VLOOKUP($AC1175+AS$1,STOCK!$F$10:$AB$209,16,0),IF($AE1175=$AE1174,(IF(BF1174&gt;=1,BF1174-COUNTIFS($AE1174:$AE1174,$AC1175,AS1174:AS1174,$AI$1),0)),0)),0)</f>
        <v>0</v>
      </c>
      <c r="BG1175" s="1">
        <f>IFERROR(IF($AE1175&gt;$AE1174,VLOOKUP($AC1175+AT$1,STOCK!$F$10:$AB$209,16,0),IF($AE1175=$AE1174,(IF(BG1174&gt;=1,BG1174-COUNTIFS($AE1174:$AE1174,$AC1175,AT1174:AT1174,$AI$1),0)),0)),0)</f>
        <v>0</v>
      </c>
      <c r="BH1175" s="1">
        <f>IFERROR(IF($AE1175&gt;$AE1174,VLOOKUP($AC1175+AU$1,STOCK!$F$10:$AB$209,16,0),IF($AE1175=$AE1174,(IF(BH1174&gt;=1,BH1174-COUNTIFS($AE1174:$AE1174,$AC1175,AU1174:AU1174,$AI$1),0)),0)),0)</f>
        <v>0</v>
      </c>
      <c r="BI1175" s="1">
        <f>IFERROR(IF($AE1175&gt;$AE1174,VLOOKUP($AC1175+AV$1,STOCK!$F$10:$AB$209,16,0),IF($AE1175=$AE1174,(IF(BI1174&gt;=1,BI1174-COUNTIFS($AE1174:$AE1174,$AC1175,AV1174:AV1174,$AI$1),0)),0)),0)</f>
        <v>0</v>
      </c>
      <c r="BJ1175" s="1">
        <f>IFERROR(IF($AE1175&gt;$AE1174,VLOOKUP($AC1175+AW$1,STOCK!$F$10:$AB$209,16,0),IF($AE1175=$AE1174,(IF(BJ1174&gt;=1,BJ1174-COUNTIFS($AE1174:$AE1174,$AC1175,AW1174:AW1174,$AI$1),0)),0)),0)</f>
        <v>0</v>
      </c>
      <c r="BK1175" s="1">
        <f>IFERROR(IF($AE1175&gt;$AE1174,VLOOKUP($AC1175+AX$1,STOCK!$F$10:$AB$209,16,0),IF($AE1175=$AE1174,(IF(BK1174&gt;=1,BK1174-COUNTIFS($AE1174:$AE1174,$AC1175,AX1174:AX1174,$AI$1),0)),0)),0)</f>
        <v>0</v>
      </c>
      <c r="BL1175" s="1">
        <f>IFERROR(IF($AE1175&gt;$AE1174,VLOOKUP($AC1175+AL$1,STOCK!$F$10:$AB$209,17,0),IF($AE1175=$AE1174,(IF(BL1174&gt;=1,BL1174-COUNTIFS($AE1174:$AE1174,$AC1175,AL1174:AL1174,$AI$2),0)),0)),0)</f>
        <v>0</v>
      </c>
      <c r="BM1175" s="1">
        <f>IFERROR(IF($AE1175&gt;$AE1174,VLOOKUP($AC1175+AM$1,STOCK!$F$10:$AB$209,17,0),IF($AE1175=$AE1174,(IF(BM1174&gt;=1,BM1174-COUNTIFS($AE1174:$AE1174,$AC1175,AM1174:AM1174,$AI$2),0)),0)),0)</f>
        <v>0</v>
      </c>
      <c r="BN1175" s="1">
        <f>IFERROR(IF($AE1175&gt;$AE1174,VLOOKUP($AC1175+AN$1,STOCK!$F$10:$AB$209,17,0),IF($AE1175=$AE1174,(IF(BN1174&gt;=1,BN1174-COUNTIFS($AE1174:$AE1174,$AC1175,AN1174:AN1174,$AI$2),0)),0)),0)</f>
        <v>0</v>
      </c>
      <c r="BO1175" s="1">
        <f>IFERROR(IF($AE1175&gt;$AE1174,VLOOKUP($AC1175+AO$1,STOCK!$F$10:$AB$209,17,0),IF($AE1175=$AE1174,(IF(BO1174&gt;=1,BO1174-COUNTIFS($AE1174:$AE1174,$AC1175,AO1174:AO1174,$AI$2),0)),0)),0)</f>
        <v>0</v>
      </c>
      <c r="BP1175" s="1">
        <f>IFERROR(IF($AE1175&gt;$AE1174,VLOOKUP($AC1175+AP$1,STOCK!$F$10:$AB$209,17,0),IF($AE1175=$AE1174,(IF(BP1174&gt;=1,BP1174-COUNTIFS($AE1174:$AE1174,$AC1175,AP1174:AP1174,$AI$2),0)),0)),0)</f>
        <v>0</v>
      </c>
      <c r="BQ1175" s="1">
        <f>IFERROR(IF($AE1175&gt;$AE1174,VLOOKUP($AC1175+AQ$1,STOCK!$F$10:$AB$209,17,0),IF($AE1175=$AE1174,(IF(BQ1174&gt;=1,BQ1174-COUNTIFS($AE1174:$AE1174,$AC1175,AQ1174:AQ1174,$AI$2),0)),0)),0)</f>
        <v>0</v>
      </c>
      <c r="BR1175" s="1">
        <f>IFERROR(IF($AE1175&gt;$AE1174,VLOOKUP($AC1175+AR$1,STOCK!$F$10:$AB$209,17,0),IF($AE1175=$AE1174,(IF(BR1174&gt;=1,BR1174-COUNTIFS($AE1174:$AE1174,$AC1175,AR1174:AR1174,$AI$2),0)),0)),0)</f>
        <v>0</v>
      </c>
      <c r="BS1175" s="1">
        <f>IFERROR(IF($AE1175&gt;$AE1174,VLOOKUP($AC1175+AS$1,STOCK!$F$10:$AB$209,17,0),IF($AE1175=$AE1174,(IF(BS1174&gt;=1,BS1174-COUNTIFS($AE1174:$AE1174,$AC1175,AS1174:AS1174,$AI$2),0)),0)),0)</f>
        <v>0</v>
      </c>
      <c r="BT1175" s="1">
        <f>IFERROR(IF($AE1175&gt;$AE1174,VLOOKUP($AC1175+AT$1,STOCK!$F$10:$AB$209,17,0),IF($AE1175=$AE1174,(IF(BT1174&gt;=1,BT1174-COUNTIFS($AE1174:$AE1174,$AC1175,AT1174:AT1174,$AI$2),0)),0)),0)</f>
        <v>0</v>
      </c>
      <c r="BU1175" s="1">
        <f>IFERROR(IF($AE1175&gt;$AE1174,VLOOKUP($AC1175+AU$1,STOCK!$F$10:$AB$209,17,0),IF($AE1175=$AE1174,(IF(BU1174&gt;=1,BU1174-COUNTIFS($AE1174:$AE1174,$AC1175,AU1174:AU1174,$AI$2),0)),0)),0)</f>
        <v>0</v>
      </c>
      <c r="BV1175" s="1">
        <f>IFERROR(IF($AE1175&gt;$AE1174,VLOOKUP($AC1175+AV$1,STOCK!$F$10:$AB$209,17,0),IF($AE1175=$AE1174,(IF(BV1174&gt;=1,BV1174-COUNTIFS($AE1174:$AE1174,$AC1175,AV1174:AV1174,$AI$2),0)),0)),0)</f>
        <v>0</v>
      </c>
      <c r="BW1175" s="1">
        <f>IFERROR(IF($AE1175&gt;$AE1174,VLOOKUP($AC1175+AW$1,STOCK!$F$10:$AB$209,17,0),IF($AE1175=$AE1174,(IF(BW1174&gt;=1,BW1174-COUNTIFS($AE1174:$AE1174,$AC1175,AW1174:AW1174,$AI$2),0)),0)),0)</f>
        <v>0</v>
      </c>
      <c r="BX1175" s="1">
        <f>IFERROR(IF($AE1175&gt;$AE1174,VLOOKUP($AC1175+AX$1,STOCK!$F$10:$AB$209,17,0),IF($AE1175=$AE1174,(IF(BX1174&gt;=1,BX1174-COUNTIFS($AE1174:$AE1174,$AC1175,AX1174:AX1174,$AI$2),0)),0)),0)</f>
        <v>0</v>
      </c>
    </row>
    <row r="1176" spans="29:76" x14ac:dyDescent="0.25">
      <c r="AC1176" s="1">
        <f t="shared" si="290"/>
        <v>0</v>
      </c>
      <c r="AD1176" s="1">
        <f>IFERROR(IF(LEN(AK1176)&gt;=1,VLOOKUP(HLOOKUP(AK1176,PROFILE!$K$5:$V$8,4,0),PROFILE!$F$1:$G$3,2,0),0),0)</f>
        <v>0</v>
      </c>
      <c r="AE1176" s="1">
        <f t="shared" si="291"/>
        <v>0</v>
      </c>
      <c r="AF1176" s="1">
        <v>1163</v>
      </c>
      <c r="AI1176" s="1" t="str">
        <f>IFERROR(IF($AH1176&gt;=1,VLOOKUP($AG1176,STUDENT!$O$8:$Z$1507,3,0),""),"")</f>
        <v/>
      </c>
      <c r="AJ1176" s="1" t="str">
        <f>IFERROR(IF($AH1176&gt;=1,VLOOKUP($AG1176,STUDENT!$O$8:$Z$1507,4,0),""),"")</f>
        <v/>
      </c>
      <c r="AK1176" s="1" t="str">
        <f>IFERROR(IF($AH1176&gt;=1,VLOOKUP($AG1176,STUDENT!$O$8:$Z$1507,6,0),""),"")</f>
        <v/>
      </c>
      <c r="AL1176" s="1" t="str">
        <f t="shared" si="292"/>
        <v/>
      </c>
      <c r="AM1176" s="1" t="str">
        <f t="shared" si="293"/>
        <v/>
      </c>
      <c r="AN1176" s="1" t="str">
        <f t="shared" si="294"/>
        <v/>
      </c>
      <c r="AO1176" s="1" t="str">
        <f t="shared" si="295"/>
        <v/>
      </c>
      <c r="AP1176" s="1" t="str">
        <f t="shared" si="296"/>
        <v/>
      </c>
      <c r="AQ1176" s="1" t="str">
        <f t="shared" si="297"/>
        <v/>
      </c>
      <c r="AR1176" s="1" t="str">
        <f t="shared" si="298"/>
        <v/>
      </c>
      <c r="AS1176" s="1" t="str">
        <f t="shared" si="299"/>
        <v/>
      </c>
      <c r="AT1176" s="1" t="str">
        <f t="shared" si="300"/>
        <v/>
      </c>
      <c r="AU1176" s="1" t="str">
        <f t="shared" si="301"/>
        <v/>
      </c>
      <c r="AV1176" s="1" t="str">
        <f t="shared" si="302"/>
        <v/>
      </c>
      <c r="AW1176" s="1" t="str">
        <f t="shared" si="303"/>
        <v/>
      </c>
      <c r="AX1176" s="1" t="str">
        <f t="shared" si="304"/>
        <v/>
      </c>
      <c r="AY1176" s="1">
        <f>IFERROR(IF($AE1176&gt;$AE1175,VLOOKUP($AC1176+AL$1,STOCK!$F$10:$AB$209,16,0),IF($AE1176=$AE1175,(IF(AY1175&gt;=1,AY1175-COUNTIFS($AE1175:$AE1175,$AC1176,AL1175:AL1175,$AI$1),0)),0)),0)</f>
        <v>0</v>
      </c>
      <c r="AZ1176" s="1">
        <f>IFERROR(IF($AE1176&gt;$AE1175,VLOOKUP($AC1176+AM$1,STOCK!$F$10:$AB$209,16,0),IF($AE1176=$AE1175,(IF(AZ1175&gt;=1,AZ1175-COUNTIFS($AE1175:$AE1175,$AC1176,AM1175:AM1175,$AI$1),0)),0)),0)</f>
        <v>0</v>
      </c>
      <c r="BA1176" s="1">
        <f>IFERROR(IF($AE1176&gt;$AE1175,VLOOKUP($AC1176+AN$1,STOCK!$F$10:$AB$209,16,0),IF($AE1176=$AE1175,(IF(BA1175&gt;=1,BA1175-COUNTIFS($AE1175:$AE1175,$AC1176,AN1175:AN1175,$AI$1),0)),0)),0)</f>
        <v>0</v>
      </c>
      <c r="BB1176" s="1">
        <f>IFERROR(IF($AE1176&gt;$AE1175,VLOOKUP($AC1176+AO$1,STOCK!$F$10:$AB$209,16,0),IF($AE1176=$AE1175,(IF(BB1175&gt;=1,BB1175-COUNTIFS($AE1175:$AE1175,$AC1176,AO1175:AO1175,$AI$1),0)),0)),0)</f>
        <v>0</v>
      </c>
      <c r="BC1176" s="1">
        <f>IFERROR(IF($AE1176&gt;$AE1175,VLOOKUP($AC1176+AP$1,STOCK!$F$10:$AB$209,16,0),IF($AE1176=$AE1175,(IF(BC1175&gt;=1,BC1175-COUNTIFS($AE1175:$AE1175,$AC1176,AP1175:AP1175,$AI$1),0)),0)),0)</f>
        <v>0</v>
      </c>
      <c r="BD1176" s="1">
        <f>IFERROR(IF($AE1176&gt;$AE1175,VLOOKUP($AC1176+AQ$1,STOCK!$F$10:$AB$209,16,0),IF($AE1176=$AE1175,(IF(BD1175&gt;=1,BD1175-COUNTIFS($AE1175:$AE1175,$AC1176,AQ1175:AQ1175,$AI$1),0)),0)),0)</f>
        <v>0</v>
      </c>
      <c r="BE1176" s="1">
        <f>IFERROR(IF($AE1176&gt;$AE1175,VLOOKUP($AC1176+AR$1,STOCK!$F$10:$AB$209,16,0),IF($AE1176=$AE1175,(IF(BE1175&gt;=1,BE1175-COUNTIFS($AE1175:$AE1175,$AC1176,AR1175:AR1175,$AI$1),0)),0)),0)</f>
        <v>0</v>
      </c>
      <c r="BF1176" s="1">
        <f>IFERROR(IF($AE1176&gt;$AE1175,VLOOKUP($AC1176+AS$1,STOCK!$F$10:$AB$209,16,0),IF($AE1176=$AE1175,(IF(BF1175&gt;=1,BF1175-COUNTIFS($AE1175:$AE1175,$AC1176,AS1175:AS1175,$AI$1),0)),0)),0)</f>
        <v>0</v>
      </c>
      <c r="BG1176" s="1">
        <f>IFERROR(IF($AE1176&gt;$AE1175,VLOOKUP($AC1176+AT$1,STOCK!$F$10:$AB$209,16,0),IF($AE1176=$AE1175,(IF(BG1175&gt;=1,BG1175-COUNTIFS($AE1175:$AE1175,$AC1176,AT1175:AT1175,$AI$1),0)),0)),0)</f>
        <v>0</v>
      </c>
      <c r="BH1176" s="1">
        <f>IFERROR(IF($AE1176&gt;$AE1175,VLOOKUP($AC1176+AU$1,STOCK!$F$10:$AB$209,16,0),IF($AE1176=$AE1175,(IF(BH1175&gt;=1,BH1175-COUNTIFS($AE1175:$AE1175,$AC1176,AU1175:AU1175,$AI$1),0)),0)),0)</f>
        <v>0</v>
      </c>
      <c r="BI1176" s="1">
        <f>IFERROR(IF($AE1176&gt;$AE1175,VLOOKUP($AC1176+AV$1,STOCK!$F$10:$AB$209,16,0),IF($AE1176=$AE1175,(IF(BI1175&gt;=1,BI1175-COUNTIFS($AE1175:$AE1175,$AC1176,AV1175:AV1175,$AI$1),0)),0)),0)</f>
        <v>0</v>
      </c>
      <c r="BJ1176" s="1">
        <f>IFERROR(IF($AE1176&gt;$AE1175,VLOOKUP($AC1176+AW$1,STOCK!$F$10:$AB$209,16,0),IF($AE1176=$AE1175,(IF(BJ1175&gt;=1,BJ1175-COUNTIFS($AE1175:$AE1175,$AC1176,AW1175:AW1175,$AI$1),0)),0)),0)</f>
        <v>0</v>
      </c>
      <c r="BK1176" s="1">
        <f>IFERROR(IF($AE1176&gt;$AE1175,VLOOKUP($AC1176+AX$1,STOCK!$F$10:$AB$209,16,0),IF($AE1176=$AE1175,(IF(BK1175&gt;=1,BK1175-COUNTIFS($AE1175:$AE1175,$AC1176,AX1175:AX1175,$AI$1),0)),0)),0)</f>
        <v>0</v>
      </c>
      <c r="BL1176" s="1">
        <f>IFERROR(IF($AE1176&gt;$AE1175,VLOOKUP($AC1176+AL$1,STOCK!$F$10:$AB$209,17,0),IF($AE1176=$AE1175,(IF(BL1175&gt;=1,BL1175-COUNTIFS($AE1175:$AE1175,$AC1176,AL1175:AL1175,$AI$2),0)),0)),0)</f>
        <v>0</v>
      </c>
      <c r="BM1176" s="1">
        <f>IFERROR(IF($AE1176&gt;$AE1175,VLOOKUP($AC1176+AM$1,STOCK!$F$10:$AB$209,17,0),IF($AE1176=$AE1175,(IF(BM1175&gt;=1,BM1175-COUNTIFS($AE1175:$AE1175,$AC1176,AM1175:AM1175,$AI$2),0)),0)),0)</f>
        <v>0</v>
      </c>
      <c r="BN1176" s="1">
        <f>IFERROR(IF($AE1176&gt;$AE1175,VLOOKUP($AC1176+AN$1,STOCK!$F$10:$AB$209,17,0),IF($AE1176=$AE1175,(IF(BN1175&gt;=1,BN1175-COUNTIFS($AE1175:$AE1175,$AC1176,AN1175:AN1175,$AI$2),0)),0)),0)</f>
        <v>0</v>
      </c>
      <c r="BO1176" s="1">
        <f>IFERROR(IF($AE1176&gt;$AE1175,VLOOKUP($AC1176+AO$1,STOCK!$F$10:$AB$209,17,0),IF($AE1176=$AE1175,(IF(BO1175&gt;=1,BO1175-COUNTIFS($AE1175:$AE1175,$AC1176,AO1175:AO1175,$AI$2),0)),0)),0)</f>
        <v>0</v>
      </c>
      <c r="BP1176" s="1">
        <f>IFERROR(IF($AE1176&gt;$AE1175,VLOOKUP($AC1176+AP$1,STOCK!$F$10:$AB$209,17,0),IF($AE1176=$AE1175,(IF(BP1175&gt;=1,BP1175-COUNTIFS($AE1175:$AE1175,$AC1176,AP1175:AP1175,$AI$2),0)),0)),0)</f>
        <v>0</v>
      </c>
      <c r="BQ1176" s="1">
        <f>IFERROR(IF($AE1176&gt;$AE1175,VLOOKUP($AC1176+AQ$1,STOCK!$F$10:$AB$209,17,0),IF($AE1176=$AE1175,(IF(BQ1175&gt;=1,BQ1175-COUNTIFS($AE1175:$AE1175,$AC1176,AQ1175:AQ1175,$AI$2),0)),0)),0)</f>
        <v>0</v>
      </c>
      <c r="BR1176" s="1">
        <f>IFERROR(IF($AE1176&gt;$AE1175,VLOOKUP($AC1176+AR$1,STOCK!$F$10:$AB$209,17,0),IF($AE1176=$AE1175,(IF(BR1175&gt;=1,BR1175-COUNTIFS($AE1175:$AE1175,$AC1176,AR1175:AR1175,$AI$2),0)),0)),0)</f>
        <v>0</v>
      </c>
      <c r="BS1176" s="1">
        <f>IFERROR(IF($AE1176&gt;$AE1175,VLOOKUP($AC1176+AS$1,STOCK!$F$10:$AB$209,17,0),IF($AE1176=$AE1175,(IF(BS1175&gt;=1,BS1175-COUNTIFS($AE1175:$AE1175,$AC1176,AS1175:AS1175,$AI$2),0)),0)),0)</f>
        <v>0</v>
      </c>
      <c r="BT1176" s="1">
        <f>IFERROR(IF($AE1176&gt;$AE1175,VLOOKUP($AC1176+AT$1,STOCK!$F$10:$AB$209,17,0),IF($AE1176=$AE1175,(IF(BT1175&gt;=1,BT1175-COUNTIFS($AE1175:$AE1175,$AC1176,AT1175:AT1175,$AI$2),0)),0)),0)</f>
        <v>0</v>
      </c>
      <c r="BU1176" s="1">
        <f>IFERROR(IF($AE1176&gt;$AE1175,VLOOKUP($AC1176+AU$1,STOCK!$F$10:$AB$209,17,0),IF($AE1176=$AE1175,(IF(BU1175&gt;=1,BU1175-COUNTIFS($AE1175:$AE1175,$AC1176,AU1175:AU1175,$AI$2),0)),0)),0)</f>
        <v>0</v>
      </c>
      <c r="BV1176" s="1">
        <f>IFERROR(IF($AE1176&gt;$AE1175,VLOOKUP($AC1176+AV$1,STOCK!$F$10:$AB$209,17,0),IF($AE1176=$AE1175,(IF(BV1175&gt;=1,BV1175-COUNTIFS($AE1175:$AE1175,$AC1176,AV1175:AV1175,$AI$2),0)),0)),0)</f>
        <v>0</v>
      </c>
      <c r="BW1176" s="1">
        <f>IFERROR(IF($AE1176&gt;$AE1175,VLOOKUP($AC1176+AW$1,STOCK!$F$10:$AB$209,17,0),IF($AE1176=$AE1175,(IF(BW1175&gt;=1,BW1175-COUNTIFS($AE1175:$AE1175,$AC1176,AW1175:AW1175,$AI$2),0)),0)),0)</f>
        <v>0</v>
      </c>
      <c r="BX1176" s="1">
        <f>IFERROR(IF($AE1176&gt;$AE1175,VLOOKUP($AC1176+AX$1,STOCK!$F$10:$AB$209,17,0),IF($AE1176=$AE1175,(IF(BX1175&gt;=1,BX1175-COUNTIFS($AE1175:$AE1175,$AC1176,AX1175:AX1175,$AI$2),0)),0)),0)</f>
        <v>0</v>
      </c>
    </row>
    <row r="1177" spans="29:76" x14ac:dyDescent="0.25">
      <c r="AC1177" s="1">
        <f t="shared" si="290"/>
        <v>0</v>
      </c>
      <c r="AD1177" s="1">
        <f>IFERROR(IF(LEN(AK1177)&gt;=1,VLOOKUP(HLOOKUP(AK1177,PROFILE!$K$5:$V$8,4,0),PROFILE!$F$1:$G$3,2,0),0),0)</f>
        <v>0</v>
      </c>
      <c r="AE1177" s="1">
        <f t="shared" si="291"/>
        <v>0</v>
      </c>
      <c r="AF1177" s="1">
        <v>1164</v>
      </c>
      <c r="AI1177" s="1" t="str">
        <f>IFERROR(IF($AH1177&gt;=1,VLOOKUP($AG1177,STUDENT!$O$8:$Z$1507,3,0),""),"")</f>
        <v/>
      </c>
      <c r="AJ1177" s="1" t="str">
        <f>IFERROR(IF($AH1177&gt;=1,VLOOKUP($AG1177,STUDENT!$O$8:$Z$1507,4,0),""),"")</f>
        <v/>
      </c>
      <c r="AK1177" s="1" t="str">
        <f>IFERROR(IF($AH1177&gt;=1,VLOOKUP($AG1177,STUDENT!$O$8:$Z$1507,6,0),""),"")</f>
        <v/>
      </c>
      <c r="AL1177" s="1" t="str">
        <f t="shared" si="292"/>
        <v/>
      </c>
      <c r="AM1177" s="1" t="str">
        <f t="shared" si="293"/>
        <v/>
      </c>
      <c r="AN1177" s="1" t="str">
        <f t="shared" si="294"/>
        <v/>
      </c>
      <c r="AO1177" s="1" t="str">
        <f t="shared" si="295"/>
        <v/>
      </c>
      <c r="AP1177" s="1" t="str">
        <f t="shared" si="296"/>
        <v/>
      </c>
      <c r="AQ1177" s="1" t="str">
        <f t="shared" si="297"/>
        <v/>
      </c>
      <c r="AR1177" s="1" t="str">
        <f t="shared" si="298"/>
        <v/>
      </c>
      <c r="AS1177" s="1" t="str">
        <f t="shared" si="299"/>
        <v/>
      </c>
      <c r="AT1177" s="1" t="str">
        <f t="shared" si="300"/>
        <v/>
      </c>
      <c r="AU1177" s="1" t="str">
        <f t="shared" si="301"/>
        <v/>
      </c>
      <c r="AV1177" s="1" t="str">
        <f t="shared" si="302"/>
        <v/>
      </c>
      <c r="AW1177" s="1" t="str">
        <f t="shared" si="303"/>
        <v/>
      </c>
      <c r="AX1177" s="1" t="str">
        <f t="shared" si="304"/>
        <v/>
      </c>
      <c r="AY1177" s="1">
        <f>IFERROR(IF($AE1177&gt;$AE1176,VLOOKUP($AC1177+AL$1,STOCK!$F$10:$AB$209,16,0),IF($AE1177=$AE1176,(IF(AY1176&gt;=1,AY1176-COUNTIFS($AE1176:$AE1176,$AC1177,AL1176:AL1176,$AI$1),0)),0)),0)</f>
        <v>0</v>
      </c>
      <c r="AZ1177" s="1">
        <f>IFERROR(IF($AE1177&gt;$AE1176,VLOOKUP($AC1177+AM$1,STOCK!$F$10:$AB$209,16,0),IF($AE1177=$AE1176,(IF(AZ1176&gt;=1,AZ1176-COUNTIFS($AE1176:$AE1176,$AC1177,AM1176:AM1176,$AI$1),0)),0)),0)</f>
        <v>0</v>
      </c>
      <c r="BA1177" s="1">
        <f>IFERROR(IF($AE1177&gt;$AE1176,VLOOKUP($AC1177+AN$1,STOCK!$F$10:$AB$209,16,0),IF($AE1177=$AE1176,(IF(BA1176&gt;=1,BA1176-COUNTIFS($AE1176:$AE1176,$AC1177,AN1176:AN1176,$AI$1),0)),0)),0)</f>
        <v>0</v>
      </c>
      <c r="BB1177" s="1">
        <f>IFERROR(IF($AE1177&gt;$AE1176,VLOOKUP($AC1177+AO$1,STOCK!$F$10:$AB$209,16,0),IF($AE1177=$AE1176,(IF(BB1176&gt;=1,BB1176-COUNTIFS($AE1176:$AE1176,$AC1177,AO1176:AO1176,$AI$1),0)),0)),0)</f>
        <v>0</v>
      </c>
      <c r="BC1177" s="1">
        <f>IFERROR(IF($AE1177&gt;$AE1176,VLOOKUP($AC1177+AP$1,STOCK!$F$10:$AB$209,16,0),IF($AE1177=$AE1176,(IF(BC1176&gt;=1,BC1176-COUNTIFS($AE1176:$AE1176,$AC1177,AP1176:AP1176,$AI$1),0)),0)),0)</f>
        <v>0</v>
      </c>
      <c r="BD1177" s="1">
        <f>IFERROR(IF($AE1177&gt;$AE1176,VLOOKUP($AC1177+AQ$1,STOCK!$F$10:$AB$209,16,0),IF($AE1177=$AE1176,(IF(BD1176&gt;=1,BD1176-COUNTIFS($AE1176:$AE1176,$AC1177,AQ1176:AQ1176,$AI$1),0)),0)),0)</f>
        <v>0</v>
      </c>
      <c r="BE1177" s="1">
        <f>IFERROR(IF($AE1177&gt;$AE1176,VLOOKUP($AC1177+AR$1,STOCK!$F$10:$AB$209,16,0),IF($AE1177=$AE1176,(IF(BE1176&gt;=1,BE1176-COUNTIFS($AE1176:$AE1176,$AC1177,AR1176:AR1176,$AI$1),0)),0)),0)</f>
        <v>0</v>
      </c>
      <c r="BF1177" s="1">
        <f>IFERROR(IF($AE1177&gt;$AE1176,VLOOKUP($AC1177+AS$1,STOCK!$F$10:$AB$209,16,0),IF($AE1177=$AE1176,(IF(BF1176&gt;=1,BF1176-COUNTIFS($AE1176:$AE1176,$AC1177,AS1176:AS1176,$AI$1),0)),0)),0)</f>
        <v>0</v>
      </c>
      <c r="BG1177" s="1">
        <f>IFERROR(IF($AE1177&gt;$AE1176,VLOOKUP($AC1177+AT$1,STOCK!$F$10:$AB$209,16,0),IF($AE1177=$AE1176,(IF(BG1176&gt;=1,BG1176-COUNTIFS($AE1176:$AE1176,$AC1177,AT1176:AT1176,$AI$1),0)),0)),0)</f>
        <v>0</v>
      </c>
      <c r="BH1177" s="1">
        <f>IFERROR(IF($AE1177&gt;$AE1176,VLOOKUP($AC1177+AU$1,STOCK!$F$10:$AB$209,16,0),IF($AE1177=$AE1176,(IF(BH1176&gt;=1,BH1176-COUNTIFS($AE1176:$AE1176,$AC1177,AU1176:AU1176,$AI$1),0)),0)),0)</f>
        <v>0</v>
      </c>
      <c r="BI1177" s="1">
        <f>IFERROR(IF($AE1177&gt;$AE1176,VLOOKUP($AC1177+AV$1,STOCK!$F$10:$AB$209,16,0),IF($AE1177=$AE1176,(IF(BI1176&gt;=1,BI1176-COUNTIFS($AE1176:$AE1176,$AC1177,AV1176:AV1176,$AI$1),0)),0)),0)</f>
        <v>0</v>
      </c>
      <c r="BJ1177" s="1">
        <f>IFERROR(IF($AE1177&gt;$AE1176,VLOOKUP($AC1177+AW$1,STOCK!$F$10:$AB$209,16,0),IF($AE1177=$AE1176,(IF(BJ1176&gt;=1,BJ1176-COUNTIFS($AE1176:$AE1176,$AC1177,AW1176:AW1176,$AI$1),0)),0)),0)</f>
        <v>0</v>
      </c>
      <c r="BK1177" s="1">
        <f>IFERROR(IF($AE1177&gt;$AE1176,VLOOKUP($AC1177+AX$1,STOCK!$F$10:$AB$209,16,0),IF($AE1177=$AE1176,(IF(BK1176&gt;=1,BK1176-COUNTIFS($AE1176:$AE1176,$AC1177,AX1176:AX1176,$AI$1),0)),0)),0)</f>
        <v>0</v>
      </c>
      <c r="BL1177" s="1">
        <f>IFERROR(IF($AE1177&gt;$AE1176,VLOOKUP($AC1177+AL$1,STOCK!$F$10:$AB$209,17,0),IF($AE1177=$AE1176,(IF(BL1176&gt;=1,BL1176-COUNTIFS($AE1176:$AE1176,$AC1177,AL1176:AL1176,$AI$2),0)),0)),0)</f>
        <v>0</v>
      </c>
      <c r="BM1177" s="1">
        <f>IFERROR(IF($AE1177&gt;$AE1176,VLOOKUP($AC1177+AM$1,STOCK!$F$10:$AB$209,17,0),IF($AE1177=$AE1176,(IF(BM1176&gt;=1,BM1176-COUNTIFS($AE1176:$AE1176,$AC1177,AM1176:AM1176,$AI$2),0)),0)),0)</f>
        <v>0</v>
      </c>
      <c r="BN1177" s="1">
        <f>IFERROR(IF($AE1177&gt;$AE1176,VLOOKUP($AC1177+AN$1,STOCK!$F$10:$AB$209,17,0),IF($AE1177=$AE1176,(IF(BN1176&gt;=1,BN1176-COUNTIFS($AE1176:$AE1176,$AC1177,AN1176:AN1176,$AI$2),0)),0)),0)</f>
        <v>0</v>
      </c>
      <c r="BO1177" s="1">
        <f>IFERROR(IF($AE1177&gt;$AE1176,VLOOKUP($AC1177+AO$1,STOCK!$F$10:$AB$209,17,0),IF($AE1177=$AE1176,(IF(BO1176&gt;=1,BO1176-COUNTIFS($AE1176:$AE1176,$AC1177,AO1176:AO1176,$AI$2),0)),0)),0)</f>
        <v>0</v>
      </c>
      <c r="BP1177" s="1">
        <f>IFERROR(IF($AE1177&gt;$AE1176,VLOOKUP($AC1177+AP$1,STOCK!$F$10:$AB$209,17,0),IF($AE1177=$AE1176,(IF(BP1176&gt;=1,BP1176-COUNTIFS($AE1176:$AE1176,$AC1177,AP1176:AP1176,$AI$2),0)),0)),0)</f>
        <v>0</v>
      </c>
      <c r="BQ1177" s="1">
        <f>IFERROR(IF($AE1177&gt;$AE1176,VLOOKUP($AC1177+AQ$1,STOCK!$F$10:$AB$209,17,0),IF($AE1177=$AE1176,(IF(BQ1176&gt;=1,BQ1176-COUNTIFS($AE1176:$AE1176,$AC1177,AQ1176:AQ1176,$AI$2),0)),0)),0)</f>
        <v>0</v>
      </c>
      <c r="BR1177" s="1">
        <f>IFERROR(IF($AE1177&gt;$AE1176,VLOOKUP($AC1177+AR$1,STOCK!$F$10:$AB$209,17,0),IF($AE1177=$AE1176,(IF(BR1176&gt;=1,BR1176-COUNTIFS($AE1176:$AE1176,$AC1177,AR1176:AR1176,$AI$2),0)),0)),0)</f>
        <v>0</v>
      </c>
      <c r="BS1177" s="1">
        <f>IFERROR(IF($AE1177&gt;$AE1176,VLOOKUP($AC1177+AS$1,STOCK!$F$10:$AB$209,17,0),IF($AE1177=$AE1176,(IF(BS1176&gt;=1,BS1176-COUNTIFS($AE1176:$AE1176,$AC1177,AS1176:AS1176,$AI$2),0)),0)),0)</f>
        <v>0</v>
      </c>
      <c r="BT1177" s="1">
        <f>IFERROR(IF($AE1177&gt;$AE1176,VLOOKUP($AC1177+AT$1,STOCK!$F$10:$AB$209,17,0),IF($AE1177=$AE1176,(IF(BT1176&gt;=1,BT1176-COUNTIFS($AE1176:$AE1176,$AC1177,AT1176:AT1176,$AI$2),0)),0)),0)</f>
        <v>0</v>
      </c>
      <c r="BU1177" s="1">
        <f>IFERROR(IF($AE1177&gt;$AE1176,VLOOKUP($AC1177+AU$1,STOCK!$F$10:$AB$209,17,0),IF($AE1177=$AE1176,(IF(BU1176&gt;=1,BU1176-COUNTIFS($AE1176:$AE1176,$AC1177,AU1176:AU1176,$AI$2),0)),0)),0)</f>
        <v>0</v>
      </c>
      <c r="BV1177" s="1">
        <f>IFERROR(IF($AE1177&gt;$AE1176,VLOOKUP($AC1177+AV$1,STOCK!$F$10:$AB$209,17,0),IF($AE1177=$AE1176,(IF(BV1176&gt;=1,BV1176-COUNTIFS($AE1176:$AE1176,$AC1177,AV1176:AV1176,$AI$2),0)),0)),0)</f>
        <v>0</v>
      </c>
      <c r="BW1177" s="1">
        <f>IFERROR(IF($AE1177&gt;$AE1176,VLOOKUP($AC1177+AW$1,STOCK!$F$10:$AB$209,17,0),IF($AE1177=$AE1176,(IF(BW1176&gt;=1,BW1176-COUNTIFS($AE1176:$AE1176,$AC1177,AW1176:AW1176,$AI$2),0)),0)),0)</f>
        <v>0</v>
      </c>
      <c r="BX1177" s="1">
        <f>IFERROR(IF($AE1177&gt;$AE1176,VLOOKUP($AC1177+AX$1,STOCK!$F$10:$AB$209,17,0),IF($AE1177=$AE1176,(IF(BX1176&gt;=1,BX1176-COUNTIFS($AE1176:$AE1176,$AC1177,AX1176:AX1176,$AI$2),0)),0)),0)</f>
        <v>0</v>
      </c>
    </row>
    <row r="1178" spans="29:76" x14ac:dyDescent="0.25">
      <c r="AC1178" s="1">
        <f t="shared" si="290"/>
        <v>0</v>
      </c>
      <c r="AD1178" s="1">
        <f>IFERROR(IF(LEN(AK1178)&gt;=1,VLOOKUP(HLOOKUP(AK1178,PROFILE!$K$5:$V$8,4,0),PROFILE!$F$1:$G$3,2,0),0),0)</f>
        <v>0</v>
      </c>
      <c r="AE1178" s="1">
        <f t="shared" si="291"/>
        <v>0</v>
      </c>
      <c r="AF1178" s="1">
        <v>1165</v>
      </c>
      <c r="AI1178" s="1" t="str">
        <f>IFERROR(IF($AH1178&gt;=1,VLOOKUP($AG1178,STUDENT!$O$8:$Z$1507,3,0),""),"")</f>
        <v/>
      </c>
      <c r="AJ1178" s="1" t="str">
        <f>IFERROR(IF($AH1178&gt;=1,VLOOKUP($AG1178,STUDENT!$O$8:$Z$1507,4,0),""),"")</f>
        <v/>
      </c>
      <c r="AK1178" s="1" t="str">
        <f>IFERROR(IF($AH1178&gt;=1,VLOOKUP($AG1178,STUDENT!$O$8:$Z$1507,6,0),""),"")</f>
        <v/>
      </c>
      <c r="AL1178" s="1" t="str">
        <f t="shared" si="292"/>
        <v/>
      </c>
      <c r="AM1178" s="1" t="str">
        <f t="shared" si="293"/>
        <v/>
      </c>
      <c r="AN1178" s="1" t="str">
        <f t="shared" si="294"/>
        <v/>
      </c>
      <c r="AO1178" s="1" t="str">
        <f t="shared" si="295"/>
        <v/>
      </c>
      <c r="AP1178" s="1" t="str">
        <f t="shared" si="296"/>
        <v/>
      </c>
      <c r="AQ1178" s="1" t="str">
        <f t="shared" si="297"/>
        <v/>
      </c>
      <c r="AR1178" s="1" t="str">
        <f t="shared" si="298"/>
        <v/>
      </c>
      <c r="AS1178" s="1" t="str">
        <f t="shared" si="299"/>
        <v/>
      </c>
      <c r="AT1178" s="1" t="str">
        <f t="shared" si="300"/>
        <v/>
      </c>
      <c r="AU1178" s="1" t="str">
        <f t="shared" si="301"/>
        <v/>
      </c>
      <c r="AV1178" s="1" t="str">
        <f t="shared" si="302"/>
        <v/>
      </c>
      <c r="AW1178" s="1" t="str">
        <f t="shared" si="303"/>
        <v/>
      </c>
      <c r="AX1178" s="1" t="str">
        <f t="shared" si="304"/>
        <v/>
      </c>
      <c r="AY1178" s="1">
        <f>IFERROR(IF($AE1178&gt;$AE1177,VLOOKUP($AC1178+AL$1,STOCK!$F$10:$AB$209,16,0),IF($AE1178=$AE1177,(IF(AY1177&gt;=1,AY1177-COUNTIFS($AE1177:$AE1177,$AC1178,AL1177:AL1177,$AI$1),0)),0)),0)</f>
        <v>0</v>
      </c>
      <c r="AZ1178" s="1">
        <f>IFERROR(IF($AE1178&gt;$AE1177,VLOOKUP($AC1178+AM$1,STOCK!$F$10:$AB$209,16,0),IF($AE1178=$AE1177,(IF(AZ1177&gt;=1,AZ1177-COUNTIFS($AE1177:$AE1177,$AC1178,AM1177:AM1177,$AI$1),0)),0)),0)</f>
        <v>0</v>
      </c>
      <c r="BA1178" s="1">
        <f>IFERROR(IF($AE1178&gt;$AE1177,VLOOKUP($AC1178+AN$1,STOCK!$F$10:$AB$209,16,0),IF($AE1178=$AE1177,(IF(BA1177&gt;=1,BA1177-COUNTIFS($AE1177:$AE1177,$AC1178,AN1177:AN1177,$AI$1),0)),0)),0)</f>
        <v>0</v>
      </c>
      <c r="BB1178" s="1">
        <f>IFERROR(IF($AE1178&gt;$AE1177,VLOOKUP($AC1178+AO$1,STOCK!$F$10:$AB$209,16,0),IF($AE1178=$AE1177,(IF(BB1177&gt;=1,BB1177-COUNTIFS($AE1177:$AE1177,$AC1178,AO1177:AO1177,$AI$1),0)),0)),0)</f>
        <v>0</v>
      </c>
      <c r="BC1178" s="1">
        <f>IFERROR(IF($AE1178&gt;$AE1177,VLOOKUP($AC1178+AP$1,STOCK!$F$10:$AB$209,16,0),IF($AE1178=$AE1177,(IF(BC1177&gt;=1,BC1177-COUNTIFS($AE1177:$AE1177,$AC1178,AP1177:AP1177,$AI$1),0)),0)),0)</f>
        <v>0</v>
      </c>
      <c r="BD1178" s="1">
        <f>IFERROR(IF($AE1178&gt;$AE1177,VLOOKUP($AC1178+AQ$1,STOCK!$F$10:$AB$209,16,0),IF($AE1178=$AE1177,(IF(BD1177&gt;=1,BD1177-COUNTIFS($AE1177:$AE1177,$AC1178,AQ1177:AQ1177,$AI$1),0)),0)),0)</f>
        <v>0</v>
      </c>
      <c r="BE1178" s="1">
        <f>IFERROR(IF($AE1178&gt;$AE1177,VLOOKUP($AC1178+AR$1,STOCK!$F$10:$AB$209,16,0),IF($AE1178=$AE1177,(IF(BE1177&gt;=1,BE1177-COUNTIFS($AE1177:$AE1177,$AC1178,AR1177:AR1177,$AI$1),0)),0)),0)</f>
        <v>0</v>
      </c>
      <c r="BF1178" s="1">
        <f>IFERROR(IF($AE1178&gt;$AE1177,VLOOKUP($AC1178+AS$1,STOCK!$F$10:$AB$209,16,0),IF($AE1178=$AE1177,(IF(BF1177&gt;=1,BF1177-COUNTIFS($AE1177:$AE1177,$AC1178,AS1177:AS1177,$AI$1),0)),0)),0)</f>
        <v>0</v>
      </c>
      <c r="BG1178" s="1">
        <f>IFERROR(IF($AE1178&gt;$AE1177,VLOOKUP($AC1178+AT$1,STOCK!$F$10:$AB$209,16,0),IF($AE1178=$AE1177,(IF(BG1177&gt;=1,BG1177-COUNTIFS($AE1177:$AE1177,$AC1178,AT1177:AT1177,$AI$1),0)),0)),0)</f>
        <v>0</v>
      </c>
      <c r="BH1178" s="1">
        <f>IFERROR(IF($AE1178&gt;$AE1177,VLOOKUP($AC1178+AU$1,STOCK!$F$10:$AB$209,16,0),IF($AE1178=$AE1177,(IF(BH1177&gt;=1,BH1177-COUNTIFS($AE1177:$AE1177,$AC1178,AU1177:AU1177,$AI$1),0)),0)),0)</f>
        <v>0</v>
      </c>
      <c r="BI1178" s="1">
        <f>IFERROR(IF($AE1178&gt;$AE1177,VLOOKUP($AC1178+AV$1,STOCK!$F$10:$AB$209,16,0),IF($AE1178=$AE1177,(IF(BI1177&gt;=1,BI1177-COUNTIFS($AE1177:$AE1177,$AC1178,AV1177:AV1177,$AI$1),0)),0)),0)</f>
        <v>0</v>
      </c>
      <c r="BJ1178" s="1">
        <f>IFERROR(IF($AE1178&gt;$AE1177,VLOOKUP($AC1178+AW$1,STOCK!$F$10:$AB$209,16,0),IF($AE1178=$AE1177,(IF(BJ1177&gt;=1,BJ1177-COUNTIFS($AE1177:$AE1177,$AC1178,AW1177:AW1177,$AI$1),0)),0)),0)</f>
        <v>0</v>
      </c>
      <c r="BK1178" s="1">
        <f>IFERROR(IF($AE1178&gt;$AE1177,VLOOKUP($AC1178+AX$1,STOCK!$F$10:$AB$209,16,0),IF($AE1178=$AE1177,(IF(BK1177&gt;=1,BK1177-COUNTIFS($AE1177:$AE1177,$AC1178,AX1177:AX1177,$AI$1),0)),0)),0)</f>
        <v>0</v>
      </c>
      <c r="BL1178" s="1">
        <f>IFERROR(IF($AE1178&gt;$AE1177,VLOOKUP($AC1178+AL$1,STOCK!$F$10:$AB$209,17,0),IF($AE1178=$AE1177,(IF(BL1177&gt;=1,BL1177-COUNTIFS($AE1177:$AE1177,$AC1178,AL1177:AL1177,$AI$2),0)),0)),0)</f>
        <v>0</v>
      </c>
      <c r="BM1178" s="1">
        <f>IFERROR(IF($AE1178&gt;$AE1177,VLOOKUP($AC1178+AM$1,STOCK!$F$10:$AB$209,17,0),IF($AE1178=$AE1177,(IF(BM1177&gt;=1,BM1177-COUNTIFS($AE1177:$AE1177,$AC1178,AM1177:AM1177,$AI$2),0)),0)),0)</f>
        <v>0</v>
      </c>
      <c r="BN1178" s="1">
        <f>IFERROR(IF($AE1178&gt;$AE1177,VLOOKUP($AC1178+AN$1,STOCK!$F$10:$AB$209,17,0),IF($AE1178=$AE1177,(IF(BN1177&gt;=1,BN1177-COUNTIFS($AE1177:$AE1177,$AC1178,AN1177:AN1177,$AI$2),0)),0)),0)</f>
        <v>0</v>
      </c>
      <c r="BO1178" s="1">
        <f>IFERROR(IF($AE1178&gt;$AE1177,VLOOKUP($AC1178+AO$1,STOCK!$F$10:$AB$209,17,0),IF($AE1178=$AE1177,(IF(BO1177&gt;=1,BO1177-COUNTIFS($AE1177:$AE1177,$AC1178,AO1177:AO1177,$AI$2),0)),0)),0)</f>
        <v>0</v>
      </c>
      <c r="BP1178" s="1">
        <f>IFERROR(IF($AE1178&gt;$AE1177,VLOOKUP($AC1178+AP$1,STOCK!$F$10:$AB$209,17,0),IF($AE1178=$AE1177,(IF(BP1177&gt;=1,BP1177-COUNTIFS($AE1177:$AE1177,$AC1178,AP1177:AP1177,$AI$2),0)),0)),0)</f>
        <v>0</v>
      </c>
      <c r="BQ1178" s="1">
        <f>IFERROR(IF($AE1178&gt;$AE1177,VLOOKUP($AC1178+AQ$1,STOCK!$F$10:$AB$209,17,0),IF($AE1178=$AE1177,(IF(BQ1177&gt;=1,BQ1177-COUNTIFS($AE1177:$AE1177,$AC1178,AQ1177:AQ1177,$AI$2),0)),0)),0)</f>
        <v>0</v>
      </c>
      <c r="BR1178" s="1">
        <f>IFERROR(IF($AE1178&gt;$AE1177,VLOOKUP($AC1178+AR$1,STOCK!$F$10:$AB$209,17,0),IF($AE1178=$AE1177,(IF(BR1177&gt;=1,BR1177-COUNTIFS($AE1177:$AE1177,$AC1178,AR1177:AR1177,$AI$2),0)),0)),0)</f>
        <v>0</v>
      </c>
      <c r="BS1178" s="1">
        <f>IFERROR(IF($AE1178&gt;$AE1177,VLOOKUP($AC1178+AS$1,STOCK!$F$10:$AB$209,17,0),IF($AE1178=$AE1177,(IF(BS1177&gt;=1,BS1177-COUNTIFS($AE1177:$AE1177,$AC1178,AS1177:AS1177,$AI$2),0)),0)),0)</f>
        <v>0</v>
      </c>
      <c r="BT1178" s="1">
        <f>IFERROR(IF($AE1178&gt;$AE1177,VLOOKUP($AC1178+AT$1,STOCK!$F$10:$AB$209,17,0),IF($AE1178=$AE1177,(IF(BT1177&gt;=1,BT1177-COUNTIFS($AE1177:$AE1177,$AC1178,AT1177:AT1177,$AI$2),0)),0)),0)</f>
        <v>0</v>
      </c>
      <c r="BU1178" s="1">
        <f>IFERROR(IF($AE1178&gt;$AE1177,VLOOKUP($AC1178+AU$1,STOCK!$F$10:$AB$209,17,0),IF($AE1178=$AE1177,(IF(BU1177&gt;=1,BU1177-COUNTIFS($AE1177:$AE1177,$AC1178,AU1177:AU1177,$AI$2),0)),0)),0)</f>
        <v>0</v>
      </c>
      <c r="BV1178" s="1">
        <f>IFERROR(IF($AE1178&gt;$AE1177,VLOOKUP($AC1178+AV$1,STOCK!$F$10:$AB$209,17,0),IF($AE1178=$AE1177,(IF(BV1177&gt;=1,BV1177-COUNTIFS($AE1177:$AE1177,$AC1178,AV1177:AV1177,$AI$2),0)),0)),0)</f>
        <v>0</v>
      </c>
      <c r="BW1178" s="1">
        <f>IFERROR(IF($AE1178&gt;$AE1177,VLOOKUP($AC1178+AW$1,STOCK!$F$10:$AB$209,17,0),IF($AE1178=$AE1177,(IF(BW1177&gt;=1,BW1177-COUNTIFS($AE1177:$AE1177,$AC1178,AW1177:AW1177,$AI$2),0)),0)),0)</f>
        <v>0</v>
      </c>
      <c r="BX1178" s="1">
        <f>IFERROR(IF($AE1178&gt;$AE1177,VLOOKUP($AC1178+AX$1,STOCK!$F$10:$AB$209,17,0),IF($AE1178=$AE1177,(IF(BX1177&gt;=1,BX1177-COUNTIFS($AE1177:$AE1177,$AC1178,AX1177:AX1177,$AI$2),0)),0)),0)</f>
        <v>0</v>
      </c>
    </row>
    <row r="1179" spans="29:76" x14ac:dyDescent="0.25">
      <c r="AC1179" s="1">
        <f t="shared" si="290"/>
        <v>0</v>
      </c>
      <c r="AD1179" s="1">
        <f>IFERROR(IF(LEN(AK1179)&gt;=1,VLOOKUP(HLOOKUP(AK1179,PROFILE!$K$5:$V$8,4,0),PROFILE!$F$1:$G$3,2,0),0),0)</f>
        <v>0</v>
      </c>
      <c r="AE1179" s="1">
        <f t="shared" si="291"/>
        <v>0</v>
      </c>
      <c r="AF1179" s="1">
        <v>1166</v>
      </c>
      <c r="AI1179" s="1" t="str">
        <f>IFERROR(IF($AH1179&gt;=1,VLOOKUP($AG1179,STUDENT!$O$8:$Z$1507,3,0),""),"")</f>
        <v/>
      </c>
      <c r="AJ1179" s="1" t="str">
        <f>IFERROR(IF($AH1179&gt;=1,VLOOKUP($AG1179,STUDENT!$O$8:$Z$1507,4,0),""),"")</f>
        <v/>
      </c>
      <c r="AK1179" s="1" t="str">
        <f>IFERROR(IF($AH1179&gt;=1,VLOOKUP($AG1179,STUDENT!$O$8:$Z$1507,6,0),""),"")</f>
        <v/>
      </c>
      <c r="AL1179" s="1" t="str">
        <f t="shared" si="292"/>
        <v/>
      </c>
      <c r="AM1179" s="1" t="str">
        <f t="shared" si="293"/>
        <v/>
      </c>
      <c r="AN1179" s="1" t="str">
        <f t="shared" si="294"/>
        <v/>
      </c>
      <c r="AO1179" s="1" t="str">
        <f t="shared" si="295"/>
        <v/>
      </c>
      <c r="AP1179" s="1" t="str">
        <f t="shared" si="296"/>
        <v/>
      </c>
      <c r="AQ1179" s="1" t="str">
        <f t="shared" si="297"/>
        <v/>
      </c>
      <c r="AR1179" s="1" t="str">
        <f t="shared" si="298"/>
        <v/>
      </c>
      <c r="AS1179" s="1" t="str">
        <f t="shared" si="299"/>
        <v/>
      </c>
      <c r="AT1179" s="1" t="str">
        <f t="shared" si="300"/>
        <v/>
      </c>
      <c r="AU1179" s="1" t="str">
        <f t="shared" si="301"/>
        <v/>
      </c>
      <c r="AV1179" s="1" t="str">
        <f t="shared" si="302"/>
        <v/>
      </c>
      <c r="AW1179" s="1" t="str">
        <f t="shared" si="303"/>
        <v/>
      </c>
      <c r="AX1179" s="1" t="str">
        <f t="shared" si="304"/>
        <v/>
      </c>
      <c r="AY1179" s="1">
        <f>IFERROR(IF($AE1179&gt;$AE1178,VLOOKUP($AC1179+AL$1,STOCK!$F$10:$AB$209,16,0),IF($AE1179=$AE1178,(IF(AY1178&gt;=1,AY1178-COUNTIFS($AE1178:$AE1178,$AC1179,AL1178:AL1178,$AI$1),0)),0)),0)</f>
        <v>0</v>
      </c>
      <c r="AZ1179" s="1">
        <f>IFERROR(IF($AE1179&gt;$AE1178,VLOOKUP($AC1179+AM$1,STOCK!$F$10:$AB$209,16,0),IF($AE1179=$AE1178,(IF(AZ1178&gt;=1,AZ1178-COUNTIFS($AE1178:$AE1178,$AC1179,AM1178:AM1178,$AI$1),0)),0)),0)</f>
        <v>0</v>
      </c>
      <c r="BA1179" s="1">
        <f>IFERROR(IF($AE1179&gt;$AE1178,VLOOKUP($AC1179+AN$1,STOCK!$F$10:$AB$209,16,0),IF($AE1179=$AE1178,(IF(BA1178&gt;=1,BA1178-COUNTIFS($AE1178:$AE1178,$AC1179,AN1178:AN1178,$AI$1),0)),0)),0)</f>
        <v>0</v>
      </c>
      <c r="BB1179" s="1">
        <f>IFERROR(IF($AE1179&gt;$AE1178,VLOOKUP($AC1179+AO$1,STOCK!$F$10:$AB$209,16,0),IF($AE1179=$AE1178,(IF(BB1178&gt;=1,BB1178-COUNTIFS($AE1178:$AE1178,$AC1179,AO1178:AO1178,$AI$1),0)),0)),0)</f>
        <v>0</v>
      </c>
      <c r="BC1179" s="1">
        <f>IFERROR(IF($AE1179&gt;$AE1178,VLOOKUP($AC1179+AP$1,STOCK!$F$10:$AB$209,16,0),IF($AE1179=$AE1178,(IF(BC1178&gt;=1,BC1178-COUNTIFS($AE1178:$AE1178,$AC1179,AP1178:AP1178,$AI$1),0)),0)),0)</f>
        <v>0</v>
      </c>
      <c r="BD1179" s="1">
        <f>IFERROR(IF($AE1179&gt;$AE1178,VLOOKUP($AC1179+AQ$1,STOCK!$F$10:$AB$209,16,0),IF($AE1179=$AE1178,(IF(BD1178&gt;=1,BD1178-COUNTIFS($AE1178:$AE1178,$AC1179,AQ1178:AQ1178,$AI$1),0)),0)),0)</f>
        <v>0</v>
      </c>
      <c r="BE1179" s="1">
        <f>IFERROR(IF($AE1179&gt;$AE1178,VLOOKUP($AC1179+AR$1,STOCK!$F$10:$AB$209,16,0),IF($AE1179=$AE1178,(IF(BE1178&gt;=1,BE1178-COUNTIFS($AE1178:$AE1178,$AC1179,AR1178:AR1178,$AI$1),0)),0)),0)</f>
        <v>0</v>
      </c>
      <c r="BF1179" s="1">
        <f>IFERROR(IF($AE1179&gt;$AE1178,VLOOKUP($AC1179+AS$1,STOCK!$F$10:$AB$209,16,0),IF($AE1179=$AE1178,(IF(BF1178&gt;=1,BF1178-COUNTIFS($AE1178:$AE1178,$AC1179,AS1178:AS1178,$AI$1),0)),0)),0)</f>
        <v>0</v>
      </c>
      <c r="BG1179" s="1">
        <f>IFERROR(IF($AE1179&gt;$AE1178,VLOOKUP($AC1179+AT$1,STOCK!$F$10:$AB$209,16,0),IF($AE1179=$AE1178,(IF(BG1178&gt;=1,BG1178-COUNTIFS($AE1178:$AE1178,$AC1179,AT1178:AT1178,$AI$1),0)),0)),0)</f>
        <v>0</v>
      </c>
      <c r="BH1179" s="1">
        <f>IFERROR(IF($AE1179&gt;$AE1178,VLOOKUP($AC1179+AU$1,STOCK!$F$10:$AB$209,16,0),IF($AE1179=$AE1178,(IF(BH1178&gt;=1,BH1178-COUNTIFS($AE1178:$AE1178,$AC1179,AU1178:AU1178,$AI$1),0)),0)),0)</f>
        <v>0</v>
      </c>
      <c r="BI1179" s="1">
        <f>IFERROR(IF($AE1179&gt;$AE1178,VLOOKUP($AC1179+AV$1,STOCK!$F$10:$AB$209,16,0),IF($AE1179=$AE1178,(IF(BI1178&gt;=1,BI1178-COUNTIFS($AE1178:$AE1178,$AC1179,AV1178:AV1178,$AI$1),0)),0)),0)</f>
        <v>0</v>
      </c>
      <c r="BJ1179" s="1">
        <f>IFERROR(IF($AE1179&gt;$AE1178,VLOOKUP($AC1179+AW$1,STOCK!$F$10:$AB$209,16,0),IF($AE1179=$AE1178,(IF(BJ1178&gt;=1,BJ1178-COUNTIFS($AE1178:$AE1178,$AC1179,AW1178:AW1178,$AI$1),0)),0)),0)</f>
        <v>0</v>
      </c>
      <c r="BK1179" s="1">
        <f>IFERROR(IF($AE1179&gt;$AE1178,VLOOKUP($AC1179+AX$1,STOCK!$F$10:$AB$209,16,0),IF($AE1179=$AE1178,(IF(BK1178&gt;=1,BK1178-COUNTIFS($AE1178:$AE1178,$AC1179,AX1178:AX1178,$AI$1),0)),0)),0)</f>
        <v>0</v>
      </c>
      <c r="BL1179" s="1">
        <f>IFERROR(IF($AE1179&gt;$AE1178,VLOOKUP($AC1179+AL$1,STOCK!$F$10:$AB$209,17,0),IF($AE1179=$AE1178,(IF(BL1178&gt;=1,BL1178-COUNTIFS($AE1178:$AE1178,$AC1179,AL1178:AL1178,$AI$2),0)),0)),0)</f>
        <v>0</v>
      </c>
      <c r="BM1179" s="1">
        <f>IFERROR(IF($AE1179&gt;$AE1178,VLOOKUP($AC1179+AM$1,STOCK!$F$10:$AB$209,17,0),IF($AE1179=$AE1178,(IF(BM1178&gt;=1,BM1178-COUNTIFS($AE1178:$AE1178,$AC1179,AM1178:AM1178,$AI$2),0)),0)),0)</f>
        <v>0</v>
      </c>
      <c r="BN1179" s="1">
        <f>IFERROR(IF($AE1179&gt;$AE1178,VLOOKUP($AC1179+AN$1,STOCK!$F$10:$AB$209,17,0),IF($AE1179=$AE1178,(IF(BN1178&gt;=1,BN1178-COUNTIFS($AE1178:$AE1178,$AC1179,AN1178:AN1178,$AI$2),0)),0)),0)</f>
        <v>0</v>
      </c>
      <c r="BO1179" s="1">
        <f>IFERROR(IF($AE1179&gt;$AE1178,VLOOKUP($AC1179+AO$1,STOCK!$F$10:$AB$209,17,0),IF($AE1179=$AE1178,(IF(BO1178&gt;=1,BO1178-COUNTIFS($AE1178:$AE1178,$AC1179,AO1178:AO1178,$AI$2),0)),0)),0)</f>
        <v>0</v>
      </c>
      <c r="BP1179" s="1">
        <f>IFERROR(IF($AE1179&gt;$AE1178,VLOOKUP($AC1179+AP$1,STOCK!$F$10:$AB$209,17,0),IF($AE1179=$AE1178,(IF(BP1178&gt;=1,BP1178-COUNTIFS($AE1178:$AE1178,$AC1179,AP1178:AP1178,$AI$2),0)),0)),0)</f>
        <v>0</v>
      </c>
      <c r="BQ1179" s="1">
        <f>IFERROR(IF($AE1179&gt;$AE1178,VLOOKUP($AC1179+AQ$1,STOCK!$F$10:$AB$209,17,0),IF($AE1179=$AE1178,(IF(BQ1178&gt;=1,BQ1178-COUNTIFS($AE1178:$AE1178,$AC1179,AQ1178:AQ1178,$AI$2),0)),0)),0)</f>
        <v>0</v>
      </c>
      <c r="BR1179" s="1">
        <f>IFERROR(IF($AE1179&gt;$AE1178,VLOOKUP($AC1179+AR$1,STOCK!$F$10:$AB$209,17,0),IF($AE1179=$AE1178,(IF(BR1178&gt;=1,BR1178-COUNTIFS($AE1178:$AE1178,$AC1179,AR1178:AR1178,$AI$2),0)),0)),0)</f>
        <v>0</v>
      </c>
      <c r="BS1179" s="1">
        <f>IFERROR(IF($AE1179&gt;$AE1178,VLOOKUP($AC1179+AS$1,STOCK!$F$10:$AB$209,17,0),IF($AE1179=$AE1178,(IF(BS1178&gt;=1,BS1178-COUNTIFS($AE1178:$AE1178,$AC1179,AS1178:AS1178,$AI$2),0)),0)),0)</f>
        <v>0</v>
      </c>
      <c r="BT1179" s="1">
        <f>IFERROR(IF($AE1179&gt;$AE1178,VLOOKUP($AC1179+AT$1,STOCK!$F$10:$AB$209,17,0),IF($AE1179=$AE1178,(IF(BT1178&gt;=1,BT1178-COUNTIFS($AE1178:$AE1178,$AC1179,AT1178:AT1178,$AI$2),0)),0)),0)</f>
        <v>0</v>
      </c>
      <c r="BU1179" s="1">
        <f>IFERROR(IF($AE1179&gt;$AE1178,VLOOKUP($AC1179+AU$1,STOCK!$F$10:$AB$209,17,0),IF($AE1179=$AE1178,(IF(BU1178&gt;=1,BU1178-COUNTIFS($AE1178:$AE1178,$AC1179,AU1178:AU1178,$AI$2),0)),0)),0)</f>
        <v>0</v>
      </c>
      <c r="BV1179" s="1">
        <f>IFERROR(IF($AE1179&gt;$AE1178,VLOOKUP($AC1179+AV$1,STOCK!$F$10:$AB$209,17,0),IF($AE1179=$AE1178,(IF(BV1178&gt;=1,BV1178-COUNTIFS($AE1178:$AE1178,$AC1179,AV1178:AV1178,$AI$2),0)),0)),0)</f>
        <v>0</v>
      </c>
      <c r="BW1179" s="1">
        <f>IFERROR(IF($AE1179&gt;$AE1178,VLOOKUP($AC1179+AW$1,STOCK!$F$10:$AB$209,17,0),IF($AE1179=$AE1178,(IF(BW1178&gt;=1,BW1178-COUNTIFS($AE1178:$AE1178,$AC1179,AW1178:AW1178,$AI$2),0)),0)),0)</f>
        <v>0</v>
      </c>
      <c r="BX1179" s="1">
        <f>IFERROR(IF($AE1179&gt;$AE1178,VLOOKUP($AC1179+AX$1,STOCK!$F$10:$AB$209,17,0),IF($AE1179=$AE1178,(IF(BX1178&gt;=1,BX1178-COUNTIFS($AE1178:$AE1178,$AC1179,AX1178:AX1178,$AI$2),0)),0)),0)</f>
        <v>0</v>
      </c>
    </row>
    <row r="1180" spans="29:76" x14ac:dyDescent="0.25">
      <c r="AC1180" s="1">
        <f t="shared" si="290"/>
        <v>0</v>
      </c>
      <c r="AD1180" s="1">
        <f>IFERROR(IF(LEN(AK1180)&gt;=1,VLOOKUP(HLOOKUP(AK1180,PROFILE!$K$5:$V$8,4,0),PROFILE!$F$1:$G$3,2,0),0),0)</f>
        <v>0</v>
      </c>
      <c r="AE1180" s="1">
        <f t="shared" si="291"/>
        <v>0</v>
      </c>
      <c r="AF1180" s="1">
        <v>1167</v>
      </c>
      <c r="AI1180" s="1" t="str">
        <f>IFERROR(IF($AH1180&gt;=1,VLOOKUP($AG1180,STUDENT!$O$8:$Z$1507,3,0),""),"")</f>
        <v/>
      </c>
      <c r="AJ1180" s="1" t="str">
        <f>IFERROR(IF($AH1180&gt;=1,VLOOKUP($AG1180,STUDENT!$O$8:$Z$1507,4,0),""),"")</f>
        <v/>
      </c>
      <c r="AK1180" s="1" t="str">
        <f>IFERROR(IF($AH1180&gt;=1,VLOOKUP($AG1180,STUDENT!$O$8:$Z$1507,6,0),""),"")</f>
        <v/>
      </c>
      <c r="AL1180" s="1" t="str">
        <f t="shared" si="292"/>
        <v/>
      </c>
      <c r="AM1180" s="1" t="str">
        <f t="shared" si="293"/>
        <v/>
      </c>
      <c r="AN1180" s="1" t="str">
        <f t="shared" si="294"/>
        <v/>
      </c>
      <c r="AO1180" s="1" t="str">
        <f t="shared" si="295"/>
        <v/>
      </c>
      <c r="AP1180" s="1" t="str">
        <f t="shared" si="296"/>
        <v/>
      </c>
      <c r="AQ1180" s="1" t="str">
        <f t="shared" si="297"/>
        <v/>
      </c>
      <c r="AR1180" s="1" t="str">
        <f t="shared" si="298"/>
        <v/>
      </c>
      <c r="AS1180" s="1" t="str">
        <f t="shared" si="299"/>
        <v/>
      </c>
      <c r="AT1180" s="1" t="str">
        <f t="shared" si="300"/>
        <v/>
      </c>
      <c r="AU1180" s="1" t="str">
        <f t="shared" si="301"/>
        <v/>
      </c>
      <c r="AV1180" s="1" t="str">
        <f t="shared" si="302"/>
        <v/>
      </c>
      <c r="AW1180" s="1" t="str">
        <f t="shared" si="303"/>
        <v/>
      </c>
      <c r="AX1180" s="1" t="str">
        <f t="shared" si="304"/>
        <v/>
      </c>
      <c r="AY1180" s="1">
        <f>IFERROR(IF($AE1180&gt;$AE1179,VLOOKUP($AC1180+AL$1,STOCK!$F$10:$AB$209,16,0),IF($AE1180=$AE1179,(IF(AY1179&gt;=1,AY1179-COUNTIFS($AE1179:$AE1179,$AC1180,AL1179:AL1179,$AI$1),0)),0)),0)</f>
        <v>0</v>
      </c>
      <c r="AZ1180" s="1">
        <f>IFERROR(IF($AE1180&gt;$AE1179,VLOOKUP($AC1180+AM$1,STOCK!$F$10:$AB$209,16,0),IF($AE1180=$AE1179,(IF(AZ1179&gt;=1,AZ1179-COUNTIFS($AE1179:$AE1179,$AC1180,AM1179:AM1179,$AI$1),0)),0)),0)</f>
        <v>0</v>
      </c>
      <c r="BA1180" s="1">
        <f>IFERROR(IF($AE1180&gt;$AE1179,VLOOKUP($AC1180+AN$1,STOCK!$F$10:$AB$209,16,0),IF($AE1180=$AE1179,(IF(BA1179&gt;=1,BA1179-COUNTIFS($AE1179:$AE1179,$AC1180,AN1179:AN1179,$AI$1),0)),0)),0)</f>
        <v>0</v>
      </c>
      <c r="BB1180" s="1">
        <f>IFERROR(IF($AE1180&gt;$AE1179,VLOOKUP($AC1180+AO$1,STOCK!$F$10:$AB$209,16,0),IF($AE1180=$AE1179,(IF(BB1179&gt;=1,BB1179-COUNTIFS($AE1179:$AE1179,$AC1180,AO1179:AO1179,$AI$1),0)),0)),0)</f>
        <v>0</v>
      </c>
      <c r="BC1180" s="1">
        <f>IFERROR(IF($AE1180&gt;$AE1179,VLOOKUP($AC1180+AP$1,STOCK!$F$10:$AB$209,16,0),IF($AE1180=$AE1179,(IF(BC1179&gt;=1,BC1179-COUNTIFS($AE1179:$AE1179,$AC1180,AP1179:AP1179,$AI$1),0)),0)),0)</f>
        <v>0</v>
      </c>
      <c r="BD1180" s="1">
        <f>IFERROR(IF($AE1180&gt;$AE1179,VLOOKUP($AC1180+AQ$1,STOCK!$F$10:$AB$209,16,0),IF($AE1180=$AE1179,(IF(BD1179&gt;=1,BD1179-COUNTIFS($AE1179:$AE1179,$AC1180,AQ1179:AQ1179,$AI$1),0)),0)),0)</f>
        <v>0</v>
      </c>
      <c r="BE1180" s="1">
        <f>IFERROR(IF($AE1180&gt;$AE1179,VLOOKUP($AC1180+AR$1,STOCK!$F$10:$AB$209,16,0),IF($AE1180=$AE1179,(IF(BE1179&gt;=1,BE1179-COUNTIFS($AE1179:$AE1179,$AC1180,AR1179:AR1179,$AI$1),0)),0)),0)</f>
        <v>0</v>
      </c>
      <c r="BF1180" s="1">
        <f>IFERROR(IF($AE1180&gt;$AE1179,VLOOKUP($AC1180+AS$1,STOCK!$F$10:$AB$209,16,0),IF($AE1180=$AE1179,(IF(BF1179&gt;=1,BF1179-COUNTIFS($AE1179:$AE1179,$AC1180,AS1179:AS1179,$AI$1),0)),0)),0)</f>
        <v>0</v>
      </c>
      <c r="BG1180" s="1">
        <f>IFERROR(IF($AE1180&gt;$AE1179,VLOOKUP($AC1180+AT$1,STOCK!$F$10:$AB$209,16,0),IF($AE1180=$AE1179,(IF(BG1179&gt;=1,BG1179-COUNTIFS($AE1179:$AE1179,$AC1180,AT1179:AT1179,$AI$1),0)),0)),0)</f>
        <v>0</v>
      </c>
      <c r="BH1180" s="1">
        <f>IFERROR(IF($AE1180&gt;$AE1179,VLOOKUP($AC1180+AU$1,STOCK!$F$10:$AB$209,16,0),IF($AE1180=$AE1179,(IF(BH1179&gt;=1,BH1179-COUNTIFS($AE1179:$AE1179,$AC1180,AU1179:AU1179,$AI$1),0)),0)),0)</f>
        <v>0</v>
      </c>
      <c r="BI1180" s="1">
        <f>IFERROR(IF($AE1180&gt;$AE1179,VLOOKUP($AC1180+AV$1,STOCK!$F$10:$AB$209,16,0),IF($AE1180=$AE1179,(IF(BI1179&gt;=1,BI1179-COUNTIFS($AE1179:$AE1179,$AC1180,AV1179:AV1179,$AI$1),0)),0)),0)</f>
        <v>0</v>
      </c>
      <c r="BJ1180" s="1">
        <f>IFERROR(IF($AE1180&gt;$AE1179,VLOOKUP($AC1180+AW$1,STOCK!$F$10:$AB$209,16,0),IF($AE1180=$AE1179,(IF(BJ1179&gt;=1,BJ1179-COUNTIFS($AE1179:$AE1179,$AC1180,AW1179:AW1179,$AI$1),0)),0)),0)</f>
        <v>0</v>
      </c>
      <c r="BK1180" s="1">
        <f>IFERROR(IF($AE1180&gt;$AE1179,VLOOKUP($AC1180+AX$1,STOCK!$F$10:$AB$209,16,0),IF($AE1180=$AE1179,(IF(BK1179&gt;=1,BK1179-COUNTIFS($AE1179:$AE1179,$AC1180,AX1179:AX1179,$AI$1),0)),0)),0)</f>
        <v>0</v>
      </c>
      <c r="BL1180" s="1">
        <f>IFERROR(IF($AE1180&gt;$AE1179,VLOOKUP($AC1180+AL$1,STOCK!$F$10:$AB$209,17,0),IF($AE1180=$AE1179,(IF(BL1179&gt;=1,BL1179-COUNTIFS($AE1179:$AE1179,$AC1180,AL1179:AL1179,$AI$2),0)),0)),0)</f>
        <v>0</v>
      </c>
      <c r="BM1180" s="1">
        <f>IFERROR(IF($AE1180&gt;$AE1179,VLOOKUP($AC1180+AM$1,STOCK!$F$10:$AB$209,17,0),IF($AE1180=$AE1179,(IF(BM1179&gt;=1,BM1179-COUNTIFS($AE1179:$AE1179,$AC1180,AM1179:AM1179,$AI$2),0)),0)),0)</f>
        <v>0</v>
      </c>
      <c r="BN1180" s="1">
        <f>IFERROR(IF($AE1180&gt;$AE1179,VLOOKUP($AC1180+AN$1,STOCK!$F$10:$AB$209,17,0),IF($AE1180=$AE1179,(IF(BN1179&gt;=1,BN1179-COUNTIFS($AE1179:$AE1179,$AC1180,AN1179:AN1179,$AI$2),0)),0)),0)</f>
        <v>0</v>
      </c>
      <c r="BO1180" s="1">
        <f>IFERROR(IF($AE1180&gt;$AE1179,VLOOKUP($AC1180+AO$1,STOCK!$F$10:$AB$209,17,0),IF($AE1180=$AE1179,(IF(BO1179&gt;=1,BO1179-COUNTIFS($AE1179:$AE1179,$AC1180,AO1179:AO1179,$AI$2),0)),0)),0)</f>
        <v>0</v>
      </c>
      <c r="BP1180" s="1">
        <f>IFERROR(IF($AE1180&gt;$AE1179,VLOOKUP($AC1180+AP$1,STOCK!$F$10:$AB$209,17,0),IF($AE1180=$AE1179,(IF(BP1179&gt;=1,BP1179-COUNTIFS($AE1179:$AE1179,$AC1180,AP1179:AP1179,$AI$2),0)),0)),0)</f>
        <v>0</v>
      </c>
      <c r="BQ1180" s="1">
        <f>IFERROR(IF($AE1180&gt;$AE1179,VLOOKUP($AC1180+AQ$1,STOCK!$F$10:$AB$209,17,0),IF($AE1180=$AE1179,(IF(BQ1179&gt;=1,BQ1179-COUNTIFS($AE1179:$AE1179,$AC1180,AQ1179:AQ1179,$AI$2),0)),0)),0)</f>
        <v>0</v>
      </c>
      <c r="BR1180" s="1">
        <f>IFERROR(IF($AE1180&gt;$AE1179,VLOOKUP($AC1180+AR$1,STOCK!$F$10:$AB$209,17,0),IF($AE1180=$AE1179,(IF(BR1179&gt;=1,BR1179-COUNTIFS($AE1179:$AE1179,$AC1180,AR1179:AR1179,$AI$2),0)),0)),0)</f>
        <v>0</v>
      </c>
      <c r="BS1180" s="1">
        <f>IFERROR(IF($AE1180&gt;$AE1179,VLOOKUP($AC1180+AS$1,STOCK!$F$10:$AB$209,17,0),IF($AE1180=$AE1179,(IF(BS1179&gt;=1,BS1179-COUNTIFS($AE1179:$AE1179,$AC1180,AS1179:AS1179,$AI$2),0)),0)),0)</f>
        <v>0</v>
      </c>
      <c r="BT1180" s="1">
        <f>IFERROR(IF($AE1180&gt;$AE1179,VLOOKUP($AC1180+AT$1,STOCK!$F$10:$AB$209,17,0),IF($AE1180=$AE1179,(IF(BT1179&gt;=1,BT1179-COUNTIFS($AE1179:$AE1179,$AC1180,AT1179:AT1179,$AI$2),0)),0)),0)</f>
        <v>0</v>
      </c>
      <c r="BU1180" s="1">
        <f>IFERROR(IF($AE1180&gt;$AE1179,VLOOKUP($AC1180+AU$1,STOCK!$F$10:$AB$209,17,0),IF($AE1180=$AE1179,(IF(BU1179&gt;=1,BU1179-COUNTIFS($AE1179:$AE1179,$AC1180,AU1179:AU1179,$AI$2),0)),0)),0)</f>
        <v>0</v>
      </c>
      <c r="BV1180" s="1">
        <f>IFERROR(IF($AE1180&gt;$AE1179,VLOOKUP($AC1180+AV$1,STOCK!$F$10:$AB$209,17,0),IF($AE1180=$AE1179,(IF(BV1179&gt;=1,BV1179-COUNTIFS($AE1179:$AE1179,$AC1180,AV1179:AV1179,$AI$2),0)),0)),0)</f>
        <v>0</v>
      </c>
      <c r="BW1180" s="1">
        <f>IFERROR(IF($AE1180&gt;$AE1179,VLOOKUP($AC1180+AW$1,STOCK!$F$10:$AB$209,17,0),IF($AE1180=$AE1179,(IF(BW1179&gt;=1,BW1179-COUNTIFS($AE1179:$AE1179,$AC1180,AW1179:AW1179,$AI$2),0)),0)),0)</f>
        <v>0</v>
      </c>
      <c r="BX1180" s="1">
        <f>IFERROR(IF($AE1180&gt;$AE1179,VLOOKUP($AC1180+AX$1,STOCK!$F$10:$AB$209,17,0),IF($AE1180=$AE1179,(IF(BX1179&gt;=1,BX1179-COUNTIFS($AE1179:$AE1179,$AC1180,AX1179:AX1179,$AI$2),0)),0)),0)</f>
        <v>0</v>
      </c>
    </row>
    <row r="1181" spans="29:76" x14ac:dyDescent="0.25">
      <c r="AC1181" s="1">
        <f t="shared" si="290"/>
        <v>0</v>
      </c>
      <c r="AD1181" s="1">
        <f>IFERROR(IF(LEN(AK1181)&gt;=1,VLOOKUP(HLOOKUP(AK1181,PROFILE!$K$5:$V$8,4,0),PROFILE!$F$1:$G$3,2,0),0),0)</f>
        <v>0</v>
      </c>
      <c r="AE1181" s="1">
        <f t="shared" si="291"/>
        <v>0</v>
      </c>
      <c r="AF1181" s="1">
        <v>1168</v>
      </c>
      <c r="AI1181" s="1" t="str">
        <f>IFERROR(IF($AH1181&gt;=1,VLOOKUP($AG1181,STUDENT!$O$8:$Z$1507,3,0),""),"")</f>
        <v/>
      </c>
      <c r="AJ1181" s="1" t="str">
        <f>IFERROR(IF($AH1181&gt;=1,VLOOKUP($AG1181,STUDENT!$O$8:$Z$1507,4,0),""),"")</f>
        <v/>
      </c>
      <c r="AK1181" s="1" t="str">
        <f>IFERROR(IF($AH1181&gt;=1,VLOOKUP($AG1181,STUDENT!$O$8:$Z$1507,6,0),""),"")</f>
        <v/>
      </c>
      <c r="AL1181" s="1" t="str">
        <f t="shared" si="292"/>
        <v/>
      </c>
      <c r="AM1181" s="1" t="str">
        <f t="shared" si="293"/>
        <v/>
      </c>
      <c r="AN1181" s="1" t="str">
        <f t="shared" si="294"/>
        <v/>
      </c>
      <c r="AO1181" s="1" t="str">
        <f t="shared" si="295"/>
        <v/>
      </c>
      <c r="AP1181" s="1" t="str">
        <f t="shared" si="296"/>
        <v/>
      </c>
      <c r="AQ1181" s="1" t="str">
        <f t="shared" si="297"/>
        <v/>
      </c>
      <c r="AR1181" s="1" t="str">
        <f t="shared" si="298"/>
        <v/>
      </c>
      <c r="AS1181" s="1" t="str">
        <f t="shared" si="299"/>
        <v/>
      </c>
      <c r="AT1181" s="1" t="str">
        <f t="shared" si="300"/>
        <v/>
      </c>
      <c r="AU1181" s="1" t="str">
        <f t="shared" si="301"/>
        <v/>
      </c>
      <c r="AV1181" s="1" t="str">
        <f t="shared" si="302"/>
        <v/>
      </c>
      <c r="AW1181" s="1" t="str">
        <f t="shared" si="303"/>
        <v/>
      </c>
      <c r="AX1181" s="1" t="str">
        <f t="shared" si="304"/>
        <v/>
      </c>
      <c r="AY1181" s="1">
        <f>IFERROR(IF($AE1181&gt;$AE1180,VLOOKUP($AC1181+AL$1,STOCK!$F$10:$AB$209,16,0),IF($AE1181=$AE1180,(IF(AY1180&gt;=1,AY1180-COUNTIFS($AE1180:$AE1180,$AC1181,AL1180:AL1180,$AI$1),0)),0)),0)</f>
        <v>0</v>
      </c>
      <c r="AZ1181" s="1">
        <f>IFERROR(IF($AE1181&gt;$AE1180,VLOOKUP($AC1181+AM$1,STOCK!$F$10:$AB$209,16,0),IF($AE1181=$AE1180,(IF(AZ1180&gt;=1,AZ1180-COUNTIFS($AE1180:$AE1180,$AC1181,AM1180:AM1180,$AI$1),0)),0)),0)</f>
        <v>0</v>
      </c>
      <c r="BA1181" s="1">
        <f>IFERROR(IF($AE1181&gt;$AE1180,VLOOKUP($AC1181+AN$1,STOCK!$F$10:$AB$209,16,0),IF($AE1181=$AE1180,(IF(BA1180&gt;=1,BA1180-COUNTIFS($AE1180:$AE1180,$AC1181,AN1180:AN1180,$AI$1),0)),0)),0)</f>
        <v>0</v>
      </c>
      <c r="BB1181" s="1">
        <f>IFERROR(IF($AE1181&gt;$AE1180,VLOOKUP($AC1181+AO$1,STOCK!$F$10:$AB$209,16,0),IF($AE1181=$AE1180,(IF(BB1180&gt;=1,BB1180-COUNTIFS($AE1180:$AE1180,$AC1181,AO1180:AO1180,$AI$1),0)),0)),0)</f>
        <v>0</v>
      </c>
      <c r="BC1181" s="1">
        <f>IFERROR(IF($AE1181&gt;$AE1180,VLOOKUP($AC1181+AP$1,STOCK!$F$10:$AB$209,16,0),IF($AE1181=$AE1180,(IF(BC1180&gt;=1,BC1180-COUNTIFS($AE1180:$AE1180,$AC1181,AP1180:AP1180,$AI$1),0)),0)),0)</f>
        <v>0</v>
      </c>
      <c r="BD1181" s="1">
        <f>IFERROR(IF($AE1181&gt;$AE1180,VLOOKUP($AC1181+AQ$1,STOCK!$F$10:$AB$209,16,0),IF($AE1181=$AE1180,(IF(BD1180&gt;=1,BD1180-COUNTIFS($AE1180:$AE1180,$AC1181,AQ1180:AQ1180,$AI$1),0)),0)),0)</f>
        <v>0</v>
      </c>
      <c r="BE1181" s="1">
        <f>IFERROR(IF($AE1181&gt;$AE1180,VLOOKUP($AC1181+AR$1,STOCK!$F$10:$AB$209,16,0),IF($AE1181=$AE1180,(IF(BE1180&gt;=1,BE1180-COUNTIFS($AE1180:$AE1180,$AC1181,AR1180:AR1180,$AI$1),0)),0)),0)</f>
        <v>0</v>
      </c>
      <c r="BF1181" s="1">
        <f>IFERROR(IF($AE1181&gt;$AE1180,VLOOKUP($AC1181+AS$1,STOCK!$F$10:$AB$209,16,0),IF($AE1181=$AE1180,(IF(BF1180&gt;=1,BF1180-COUNTIFS($AE1180:$AE1180,$AC1181,AS1180:AS1180,$AI$1),0)),0)),0)</f>
        <v>0</v>
      </c>
      <c r="BG1181" s="1">
        <f>IFERROR(IF($AE1181&gt;$AE1180,VLOOKUP($AC1181+AT$1,STOCK!$F$10:$AB$209,16,0),IF($AE1181=$AE1180,(IF(BG1180&gt;=1,BG1180-COUNTIFS($AE1180:$AE1180,$AC1181,AT1180:AT1180,$AI$1),0)),0)),0)</f>
        <v>0</v>
      </c>
      <c r="BH1181" s="1">
        <f>IFERROR(IF($AE1181&gt;$AE1180,VLOOKUP($AC1181+AU$1,STOCK!$F$10:$AB$209,16,0),IF($AE1181=$AE1180,(IF(BH1180&gt;=1,BH1180-COUNTIFS($AE1180:$AE1180,$AC1181,AU1180:AU1180,$AI$1),0)),0)),0)</f>
        <v>0</v>
      </c>
      <c r="BI1181" s="1">
        <f>IFERROR(IF($AE1181&gt;$AE1180,VLOOKUP($AC1181+AV$1,STOCK!$F$10:$AB$209,16,0),IF($AE1181=$AE1180,(IF(BI1180&gt;=1,BI1180-COUNTIFS($AE1180:$AE1180,$AC1181,AV1180:AV1180,$AI$1),0)),0)),0)</f>
        <v>0</v>
      </c>
      <c r="BJ1181" s="1">
        <f>IFERROR(IF($AE1181&gt;$AE1180,VLOOKUP($AC1181+AW$1,STOCK!$F$10:$AB$209,16,0),IF($AE1181=$AE1180,(IF(BJ1180&gt;=1,BJ1180-COUNTIFS($AE1180:$AE1180,$AC1181,AW1180:AW1180,$AI$1),0)),0)),0)</f>
        <v>0</v>
      </c>
      <c r="BK1181" s="1">
        <f>IFERROR(IF($AE1181&gt;$AE1180,VLOOKUP($AC1181+AX$1,STOCK!$F$10:$AB$209,16,0),IF($AE1181=$AE1180,(IF(BK1180&gt;=1,BK1180-COUNTIFS($AE1180:$AE1180,$AC1181,AX1180:AX1180,$AI$1),0)),0)),0)</f>
        <v>0</v>
      </c>
      <c r="BL1181" s="1">
        <f>IFERROR(IF($AE1181&gt;$AE1180,VLOOKUP($AC1181+AL$1,STOCK!$F$10:$AB$209,17,0),IF($AE1181=$AE1180,(IF(BL1180&gt;=1,BL1180-COUNTIFS($AE1180:$AE1180,$AC1181,AL1180:AL1180,$AI$2),0)),0)),0)</f>
        <v>0</v>
      </c>
      <c r="BM1181" s="1">
        <f>IFERROR(IF($AE1181&gt;$AE1180,VLOOKUP($AC1181+AM$1,STOCK!$F$10:$AB$209,17,0),IF($AE1181=$AE1180,(IF(BM1180&gt;=1,BM1180-COUNTIFS($AE1180:$AE1180,$AC1181,AM1180:AM1180,$AI$2),0)),0)),0)</f>
        <v>0</v>
      </c>
      <c r="BN1181" s="1">
        <f>IFERROR(IF($AE1181&gt;$AE1180,VLOOKUP($AC1181+AN$1,STOCK!$F$10:$AB$209,17,0),IF($AE1181=$AE1180,(IF(BN1180&gt;=1,BN1180-COUNTIFS($AE1180:$AE1180,$AC1181,AN1180:AN1180,$AI$2),0)),0)),0)</f>
        <v>0</v>
      </c>
      <c r="BO1181" s="1">
        <f>IFERROR(IF($AE1181&gt;$AE1180,VLOOKUP($AC1181+AO$1,STOCK!$F$10:$AB$209,17,0),IF($AE1181=$AE1180,(IF(BO1180&gt;=1,BO1180-COUNTIFS($AE1180:$AE1180,$AC1181,AO1180:AO1180,$AI$2),0)),0)),0)</f>
        <v>0</v>
      </c>
      <c r="BP1181" s="1">
        <f>IFERROR(IF($AE1181&gt;$AE1180,VLOOKUP($AC1181+AP$1,STOCK!$F$10:$AB$209,17,0),IF($AE1181=$AE1180,(IF(BP1180&gt;=1,BP1180-COUNTIFS($AE1180:$AE1180,$AC1181,AP1180:AP1180,$AI$2),0)),0)),0)</f>
        <v>0</v>
      </c>
      <c r="BQ1181" s="1">
        <f>IFERROR(IF($AE1181&gt;$AE1180,VLOOKUP($AC1181+AQ$1,STOCK!$F$10:$AB$209,17,0),IF($AE1181=$AE1180,(IF(BQ1180&gt;=1,BQ1180-COUNTIFS($AE1180:$AE1180,$AC1181,AQ1180:AQ1180,$AI$2),0)),0)),0)</f>
        <v>0</v>
      </c>
      <c r="BR1181" s="1">
        <f>IFERROR(IF($AE1181&gt;$AE1180,VLOOKUP($AC1181+AR$1,STOCK!$F$10:$AB$209,17,0),IF($AE1181=$AE1180,(IF(BR1180&gt;=1,BR1180-COUNTIFS($AE1180:$AE1180,$AC1181,AR1180:AR1180,$AI$2),0)),0)),0)</f>
        <v>0</v>
      </c>
      <c r="BS1181" s="1">
        <f>IFERROR(IF($AE1181&gt;$AE1180,VLOOKUP($AC1181+AS$1,STOCK!$F$10:$AB$209,17,0),IF($AE1181=$AE1180,(IF(BS1180&gt;=1,BS1180-COUNTIFS($AE1180:$AE1180,$AC1181,AS1180:AS1180,$AI$2),0)),0)),0)</f>
        <v>0</v>
      </c>
      <c r="BT1181" s="1">
        <f>IFERROR(IF($AE1181&gt;$AE1180,VLOOKUP($AC1181+AT$1,STOCK!$F$10:$AB$209,17,0),IF($AE1181=$AE1180,(IF(BT1180&gt;=1,BT1180-COUNTIFS($AE1180:$AE1180,$AC1181,AT1180:AT1180,$AI$2),0)),0)),0)</f>
        <v>0</v>
      </c>
      <c r="BU1181" s="1">
        <f>IFERROR(IF($AE1181&gt;$AE1180,VLOOKUP($AC1181+AU$1,STOCK!$F$10:$AB$209,17,0),IF($AE1181=$AE1180,(IF(BU1180&gt;=1,BU1180-COUNTIFS($AE1180:$AE1180,$AC1181,AU1180:AU1180,$AI$2),0)),0)),0)</f>
        <v>0</v>
      </c>
      <c r="BV1181" s="1">
        <f>IFERROR(IF($AE1181&gt;$AE1180,VLOOKUP($AC1181+AV$1,STOCK!$F$10:$AB$209,17,0),IF($AE1181=$AE1180,(IF(BV1180&gt;=1,BV1180-COUNTIFS($AE1180:$AE1180,$AC1181,AV1180:AV1180,$AI$2),0)),0)),0)</f>
        <v>0</v>
      </c>
      <c r="BW1181" s="1">
        <f>IFERROR(IF($AE1181&gt;$AE1180,VLOOKUP($AC1181+AW$1,STOCK!$F$10:$AB$209,17,0),IF($AE1181=$AE1180,(IF(BW1180&gt;=1,BW1180-COUNTIFS($AE1180:$AE1180,$AC1181,AW1180:AW1180,$AI$2),0)),0)),0)</f>
        <v>0</v>
      </c>
      <c r="BX1181" s="1">
        <f>IFERROR(IF($AE1181&gt;$AE1180,VLOOKUP($AC1181+AX$1,STOCK!$F$10:$AB$209,17,0),IF($AE1181=$AE1180,(IF(BX1180&gt;=1,BX1180-COUNTIFS($AE1180:$AE1180,$AC1181,AX1180:AX1180,$AI$2),0)),0)),0)</f>
        <v>0</v>
      </c>
    </row>
    <row r="1182" spans="29:76" x14ac:dyDescent="0.25">
      <c r="AC1182" s="1">
        <f t="shared" si="290"/>
        <v>0</v>
      </c>
      <c r="AD1182" s="1">
        <f>IFERROR(IF(LEN(AK1182)&gt;=1,VLOOKUP(HLOOKUP(AK1182,PROFILE!$K$5:$V$8,4,0),PROFILE!$F$1:$G$3,2,0),0),0)</f>
        <v>0</v>
      </c>
      <c r="AE1182" s="1">
        <f t="shared" si="291"/>
        <v>0</v>
      </c>
      <c r="AF1182" s="1">
        <v>1169</v>
      </c>
      <c r="AI1182" s="1" t="str">
        <f>IFERROR(IF($AH1182&gt;=1,VLOOKUP($AG1182,STUDENT!$O$8:$Z$1507,3,0),""),"")</f>
        <v/>
      </c>
      <c r="AJ1182" s="1" t="str">
        <f>IFERROR(IF($AH1182&gt;=1,VLOOKUP($AG1182,STUDENT!$O$8:$Z$1507,4,0),""),"")</f>
        <v/>
      </c>
      <c r="AK1182" s="1" t="str">
        <f>IFERROR(IF($AH1182&gt;=1,VLOOKUP($AG1182,STUDENT!$O$8:$Z$1507,6,0),""),"")</f>
        <v/>
      </c>
      <c r="AL1182" s="1" t="str">
        <f t="shared" si="292"/>
        <v/>
      </c>
      <c r="AM1182" s="1" t="str">
        <f t="shared" si="293"/>
        <v/>
      </c>
      <c r="AN1182" s="1" t="str">
        <f t="shared" si="294"/>
        <v/>
      </c>
      <c r="AO1182" s="1" t="str">
        <f t="shared" si="295"/>
        <v/>
      </c>
      <c r="AP1182" s="1" t="str">
        <f t="shared" si="296"/>
        <v/>
      </c>
      <c r="AQ1182" s="1" t="str">
        <f t="shared" si="297"/>
        <v/>
      </c>
      <c r="AR1182" s="1" t="str">
        <f t="shared" si="298"/>
        <v/>
      </c>
      <c r="AS1182" s="1" t="str">
        <f t="shared" si="299"/>
        <v/>
      </c>
      <c r="AT1182" s="1" t="str">
        <f t="shared" si="300"/>
        <v/>
      </c>
      <c r="AU1182" s="1" t="str">
        <f t="shared" si="301"/>
        <v/>
      </c>
      <c r="AV1182" s="1" t="str">
        <f t="shared" si="302"/>
        <v/>
      </c>
      <c r="AW1182" s="1" t="str">
        <f t="shared" si="303"/>
        <v/>
      </c>
      <c r="AX1182" s="1" t="str">
        <f t="shared" si="304"/>
        <v/>
      </c>
      <c r="AY1182" s="1">
        <f>IFERROR(IF($AE1182&gt;$AE1181,VLOOKUP($AC1182+AL$1,STOCK!$F$10:$AB$209,16,0),IF($AE1182=$AE1181,(IF(AY1181&gt;=1,AY1181-COUNTIFS($AE1181:$AE1181,$AC1182,AL1181:AL1181,$AI$1),0)),0)),0)</f>
        <v>0</v>
      </c>
      <c r="AZ1182" s="1">
        <f>IFERROR(IF($AE1182&gt;$AE1181,VLOOKUP($AC1182+AM$1,STOCK!$F$10:$AB$209,16,0),IF($AE1182=$AE1181,(IF(AZ1181&gt;=1,AZ1181-COUNTIFS($AE1181:$AE1181,$AC1182,AM1181:AM1181,$AI$1),0)),0)),0)</f>
        <v>0</v>
      </c>
      <c r="BA1182" s="1">
        <f>IFERROR(IF($AE1182&gt;$AE1181,VLOOKUP($AC1182+AN$1,STOCK!$F$10:$AB$209,16,0),IF($AE1182=$AE1181,(IF(BA1181&gt;=1,BA1181-COUNTIFS($AE1181:$AE1181,$AC1182,AN1181:AN1181,$AI$1),0)),0)),0)</f>
        <v>0</v>
      </c>
      <c r="BB1182" s="1">
        <f>IFERROR(IF($AE1182&gt;$AE1181,VLOOKUP($AC1182+AO$1,STOCK!$F$10:$AB$209,16,0),IF($AE1182=$AE1181,(IF(BB1181&gt;=1,BB1181-COUNTIFS($AE1181:$AE1181,$AC1182,AO1181:AO1181,$AI$1),0)),0)),0)</f>
        <v>0</v>
      </c>
      <c r="BC1182" s="1">
        <f>IFERROR(IF($AE1182&gt;$AE1181,VLOOKUP($AC1182+AP$1,STOCK!$F$10:$AB$209,16,0),IF($AE1182=$AE1181,(IF(BC1181&gt;=1,BC1181-COUNTIFS($AE1181:$AE1181,$AC1182,AP1181:AP1181,$AI$1),0)),0)),0)</f>
        <v>0</v>
      </c>
      <c r="BD1182" s="1">
        <f>IFERROR(IF($AE1182&gt;$AE1181,VLOOKUP($AC1182+AQ$1,STOCK!$F$10:$AB$209,16,0),IF($AE1182=$AE1181,(IF(BD1181&gt;=1,BD1181-COUNTIFS($AE1181:$AE1181,$AC1182,AQ1181:AQ1181,$AI$1),0)),0)),0)</f>
        <v>0</v>
      </c>
      <c r="BE1182" s="1">
        <f>IFERROR(IF($AE1182&gt;$AE1181,VLOOKUP($AC1182+AR$1,STOCK!$F$10:$AB$209,16,0),IF($AE1182=$AE1181,(IF(BE1181&gt;=1,BE1181-COUNTIFS($AE1181:$AE1181,$AC1182,AR1181:AR1181,$AI$1),0)),0)),0)</f>
        <v>0</v>
      </c>
      <c r="BF1182" s="1">
        <f>IFERROR(IF($AE1182&gt;$AE1181,VLOOKUP($AC1182+AS$1,STOCK!$F$10:$AB$209,16,0),IF($AE1182=$AE1181,(IF(BF1181&gt;=1,BF1181-COUNTIFS($AE1181:$AE1181,$AC1182,AS1181:AS1181,$AI$1),0)),0)),0)</f>
        <v>0</v>
      </c>
      <c r="BG1182" s="1">
        <f>IFERROR(IF($AE1182&gt;$AE1181,VLOOKUP($AC1182+AT$1,STOCK!$F$10:$AB$209,16,0),IF($AE1182=$AE1181,(IF(BG1181&gt;=1,BG1181-COUNTIFS($AE1181:$AE1181,$AC1182,AT1181:AT1181,$AI$1),0)),0)),0)</f>
        <v>0</v>
      </c>
      <c r="BH1182" s="1">
        <f>IFERROR(IF($AE1182&gt;$AE1181,VLOOKUP($AC1182+AU$1,STOCK!$F$10:$AB$209,16,0),IF($AE1182=$AE1181,(IF(BH1181&gt;=1,BH1181-COUNTIFS($AE1181:$AE1181,$AC1182,AU1181:AU1181,$AI$1),0)),0)),0)</f>
        <v>0</v>
      </c>
      <c r="BI1182" s="1">
        <f>IFERROR(IF($AE1182&gt;$AE1181,VLOOKUP($AC1182+AV$1,STOCK!$F$10:$AB$209,16,0),IF($AE1182=$AE1181,(IF(BI1181&gt;=1,BI1181-COUNTIFS($AE1181:$AE1181,$AC1182,AV1181:AV1181,$AI$1),0)),0)),0)</f>
        <v>0</v>
      </c>
      <c r="BJ1182" s="1">
        <f>IFERROR(IF($AE1182&gt;$AE1181,VLOOKUP($AC1182+AW$1,STOCK!$F$10:$AB$209,16,0),IF($AE1182=$AE1181,(IF(BJ1181&gt;=1,BJ1181-COUNTIFS($AE1181:$AE1181,$AC1182,AW1181:AW1181,$AI$1),0)),0)),0)</f>
        <v>0</v>
      </c>
      <c r="BK1182" s="1">
        <f>IFERROR(IF($AE1182&gt;$AE1181,VLOOKUP($AC1182+AX$1,STOCK!$F$10:$AB$209,16,0),IF($AE1182=$AE1181,(IF(BK1181&gt;=1,BK1181-COUNTIFS($AE1181:$AE1181,$AC1182,AX1181:AX1181,$AI$1),0)),0)),0)</f>
        <v>0</v>
      </c>
      <c r="BL1182" s="1">
        <f>IFERROR(IF($AE1182&gt;$AE1181,VLOOKUP($AC1182+AL$1,STOCK!$F$10:$AB$209,17,0),IF($AE1182=$AE1181,(IF(BL1181&gt;=1,BL1181-COUNTIFS($AE1181:$AE1181,$AC1182,AL1181:AL1181,$AI$2),0)),0)),0)</f>
        <v>0</v>
      </c>
      <c r="BM1182" s="1">
        <f>IFERROR(IF($AE1182&gt;$AE1181,VLOOKUP($AC1182+AM$1,STOCK!$F$10:$AB$209,17,0),IF($AE1182=$AE1181,(IF(BM1181&gt;=1,BM1181-COUNTIFS($AE1181:$AE1181,$AC1182,AM1181:AM1181,$AI$2),0)),0)),0)</f>
        <v>0</v>
      </c>
      <c r="BN1182" s="1">
        <f>IFERROR(IF($AE1182&gt;$AE1181,VLOOKUP($AC1182+AN$1,STOCK!$F$10:$AB$209,17,0),IF($AE1182=$AE1181,(IF(BN1181&gt;=1,BN1181-COUNTIFS($AE1181:$AE1181,$AC1182,AN1181:AN1181,$AI$2),0)),0)),0)</f>
        <v>0</v>
      </c>
      <c r="BO1182" s="1">
        <f>IFERROR(IF($AE1182&gt;$AE1181,VLOOKUP($AC1182+AO$1,STOCK!$F$10:$AB$209,17,0),IF($AE1182=$AE1181,(IF(BO1181&gt;=1,BO1181-COUNTIFS($AE1181:$AE1181,$AC1182,AO1181:AO1181,$AI$2),0)),0)),0)</f>
        <v>0</v>
      </c>
      <c r="BP1182" s="1">
        <f>IFERROR(IF($AE1182&gt;$AE1181,VLOOKUP($AC1182+AP$1,STOCK!$F$10:$AB$209,17,0),IF($AE1182=$AE1181,(IF(BP1181&gt;=1,BP1181-COUNTIFS($AE1181:$AE1181,$AC1182,AP1181:AP1181,$AI$2),0)),0)),0)</f>
        <v>0</v>
      </c>
      <c r="BQ1182" s="1">
        <f>IFERROR(IF($AE1182&gt;$AE1181,VLOOKUP($AC1182+AQ$1,STOCK!$F$10:$AB$209,17,0),IF($AE1182=$AE1181,(IF(BQ1181&gt;=1,BQ1181-COUNTIFS($AE1181:$AE1181,$AC1182,AQ1181:AQ1181,$AI$2),0)),0)),0)</f>
        <v>0</v>
      </c>
      <c r="BR1182" s="1">
        <f>IFERROR(IF($AE1182&gt;$AE1181,VLOOKUP($AC1182+AR$1,STOCK!$F$10:$AB$209,17,0),IF($AE1182=$AE1181,(IF(BR1181&gt;=1,BR1181-COUNTIFS($AE1181:$AE1181,$AC1182,AR1181:AR1181,$AI$2),0)),0)),0)</f>
        <v>0</v>
      </c>
      <c r="BS1182" s="1">
        <f>IFERROR(IF($AE1182&gt;$AE1181,VLOOKUP($AC1182+AS$1,STOCK!$F$10:$AB$209,17,0),IF($AE1182=$AE1181,(IF(BS1181&gt;=1,BS1181-COUNTIFS($AE1181:$AE1181,$AC1182,AS1181:AS1181,$AI$2),0)),0)),0)</f>
        <v>0</v>
      </c>
      <c r="BT1182" s="1">
        <f>IFERROR(IF($AE1182&gt;$AE1181,VLOOKUP($AC1182+AT$1,STOCK!$F$10:$AB$209,17,0),IF($AE1182=$AE1181,(IF(BT1181&gt;=1,BT1181-COUNTIFS($AE1181:$AE1181,$AC1182,AT1181:AT1181,$AI$2),0)),0)),0)</f>
        <v>0</v>
      </c>
      <c r="BU1182" s="1">
        <f>IFERROR(IF($AE1182&gt;$AE1181,VLOOKUP($AC1182+AU$1,STOCK!$F$10:$AB$209,17,0),IF($AE1182=$AE1181,(IF(BU1181&gt;=1,BU1181-COUNTIFS($AE1181:$AE1181,$AC1182,AU1181:AU1181,$AI$2),0)),0)),0)</f>
        <v>0</v>
      </c>
      <c r="BV1182" s="1">
        <f>IFERROR(IF($AE1182&gt;$AE1181,VLOOKUP($AC1182+AV$1,STOCK!$F$10:$AB$209,17,0),IF($AE1182=$AE1181,(IF(BV1181&gt;=1,BV1181-COUNTIFS($AE1181:$AE1181,$AC1182,AV1181:AV1181,$AI$2),0)),0)),0)</f>
        <v>0</v>
      </c>
      <c r="BW1182" s="1">
        <f>IFERROR(IF($AE1182&gt;$AE1181,VLOOKUP($AC1182+AW$1,STOCK!$F$10:$AB$209,17,0),IF($AE1182=$AE1181,(IF(BW1181&gt;=1,BW1181-COUNTIFS($AE1181:$AE1181,$AC1182,AW1181:AW1181,$AI$2),0)),0)),0)</f>
        <v>0</v>
      </c>
      <c r="BX1182" s="1">
        <f>IFERROR(IF($AE1182&gt;$AE1181,VLOOKUP($AC1182+AX$1,STOCK!$F$10:$AB$209,17,0),IF($AE1182=$AE1181,(IF(BX1181&gt;=1,BX1181-COUNTIFS($AE1181:$AE1181,$AC1182,AX1181:AX1181,$AI$2),0)),0)),0)</f>
        <v>0</v>
      </c>
    </row>
    <row r="1183" spans="29:76" x14ac:dyDescent="0.25">
      <c r="AC1183" s="1">
        <f t="shared" si="290"/>
        <v>0</v>
      </c>
      <c r="AD1183" s="1">
        <f>IFERROR(IF(LEN(AK1183)&gt;=1,VLOOKUP(HLOOKUP(AK1183,PROFILE!$K$5:$V$8,4,0),PROFILE!$F$1:$G$3,2,0),0),0)</f>
        <v>0</v>
      </c>
      <c r="AE1183" s="1">
        <f t="shared" si="291"/>
        <v>0</v>
      </c>
      <c r="AF1183" s="1">
        <v>1170</v>
      </c>
      <c r="AI1183" s="1" t="str">
        <f>IFERROR(IF($AH1183&gt;=1,VLOOKUP($AG1183,STUDENT!$O$8:$Z$1507,3,0),""),"")</f>
        <v/>
      </c>
      <c r="AJ1183" s="1" t="str">
        <f>IFERROR(IF($AH1183&gt;=1,VLOOKUP($AG1183,STUDENT!$O$8:$Z$1507,4,0),""),"")</f>
        <v/>
      </c>
      <c r="AK1183" s="1" t="str">
        <f>IFERROR(IF($AH1183&gt;=1,VLOOKUP($AG1183,STUDENT!$O$8:$Z$1507,6,0),""),"")</f>
        <v/>
      </c>
      <c r="AL1183" s="1" t="str">
        <f t="shared" si="292"/>
        <v/>
      </c>
      <c r="AM1183" s="1" t="str">
        <f t="shared" si="293"/>
        <v/>
      </c>
      <c r="AN1183" s="1" t="str">
        <f t="shared" si="294"/>
        <v/>
      </c>
      <c r="AO1183" s="1" t="str">
        <f t="shared" si="295"/>
        <v/>
      </c>
      <c r="AP1183" s="1" t="str">
        <f t="shared" si="296"/>
        <v/>
      </c>
      <c r="AQ1183" s="1" t="str">
        <f t="shared" si="297"/>
        <v/>
      </c>
      <c r="AR1183" s="1" t="str">
        <f t="shared" si="298"/>
        <v/>
      </c>
      <c r="AS1183" s="1" t="str">
        <f t="shared" si="299"/>
        <v/>
      </c>
      <c r="AT1183" s="1" t="str">
        <f t="shared" si="300"/>
        <v/>
      </c>
      <c r="AU1183" s="1" t="str">
        <f t="shared" si="301"/>
        <v/>
      </c>
      <c r="AV1183" s="1" t="str">
        <f t="shared" si="302"/>
        <v/>
      </c>
      <c r="AW1183" s="1" t="str">
        <f t="shared" si="303"/>
        <v/>
      </c>
      <c r="AX1183" s="1" t="str">
        <f t="shared" si="304"/>
        <v/>
      </c>
      <c r="AY1183" s="1">
        <f>IFERROR(IF($AE1183&gt;$AE1182,VLOOKUP($AC1183+AL$1,STOCK!$F$10:$AB$209,16,0),IF($AE1183=$AE1182,(IF(AY1182&gt;=1,AY1182-COUNTIFS($AE1182:$AE1182,$AC1183,AL1182:AL1182,$AI$1),0)),0)),0)</f>
        <v>0</v>
      </c>
      <c r="AZ1183" s="1">
        <f>IFERROR(IF($AE1183&gt;$AE1182,VLOOKUP($AC1183+AM$1,STOCK!$F$10:$AB$209,16,0),IF($AE1183=$AE1182,(IF(AZ1182&gt;=1,AZ1182-COUNTIFS($AE1182:$AE1182,$AC1183,AM1182:AM1182,$AI$1),0)),0)),0)</f>
        <v>0</v>
      </c>
      <c r="BA1183" s="1">
        <f>IFERROR(IF($AE1183&gt;$AE1182,VLOOKUP($AC1183+AN$1,STOCK!$F$10:$AB$209,16,0),IF($AE1183=$AE1182,(IF(BA1182&gt;=1,BA1182-COUNTIFS($AE1182:$AE1182,$AC1183,AN1182:AN1182,$AI$1),0)),0)),0)</f>
        <v>0</v>
      </c>
      <c r="BB1183" s="1">
        <f>IFERROR(IF($AE1183&gt;$AE1182,VLOOKUP($AC1183+AO$1,STOCK!$F$10:$AB$209,16,0),IF($AE1183=$AE1182,(IF(BB1182&gt;=1,BB1182-COUNTIFS($AE1182:$AE1182,$AC1183,AO1182:AO1182,$AI$1),0)),0)),0)</f>
        <v>0</v>
      </c>
      <c r="BC1183" s="1">
        <f>IFERROR(IF($AE1183&gt;$AE1182,VLOOKUP($AC1183+AP$1,STOCK!$F$10:$AB$209,16,0),IF($AE1183=$AE1182,(IF(BC1182&gt;=1,BC1182-COUNTIFS($AE1182:$AE1182,$AC1183,AP1182:AP1182,$AI$1),0)),0)),0)</f>
        <v>0</v>
      </c>
      <c r="BD1183" s="1">
        <f>IFERROR(IF($AE1183&gt;$AE1182,VLOOKUP($AC1183+AQ$1,STOCK!$F$10:$AB$209,16,0),IF($AE1183=$AE1182,(IF(BD1182&gt;=1,BD1182-COUNTIFS($AE1182:$AE1182,$AC1183,AQ1182:AQ1182,$AI$1),0)),0)),0)</f>
        <v>0</v>
      </c>
      <c r="BE1183" s="1">
        <f>IFERROR(IF($AE1183&gt;$AE1182,VLOOKUP($AC1183+AR$1,STOCK!$F$10:$AB$209,16,0),IF($AE1183=$AE1182,(IF(BE1182&gt;=1,BE1182-COUNTIFS($AE1182:$AE1182,$AC1183,AR1182:AR1182,$AI$1),0)),0)),0)</f>
        <v>0</v>
      </c>
      <c r="BF1183" s="1">
        <f>IFERROR(IF($AE1183&gt;$AE1182,VLOOKUP($AC1183+AS$1,STOCK!$F$10:$AB$209,16,0),IF($AE1183=$AE1182,(IF(BF1182&gt;=1,BF1182-COUNTIFS($AE1182:$AE1182,$AC1183,AS1182:AS1182,$AI$1),0)),0)),0)</f>
        <v>0</v>
      </c>
      <c r="BG1183" s="1">
        <f>IFERROR(IF($AE1183&gt;$AE1182,VLOOKUP($AC1183+AT$1,STOCK!$F$10:$AB$209,16,0),IF($AE1183=$AE1182,(IF(BG1182&gt;=1,BG1182-COUNTIFS($AE1182:$AE1182,$AC1183,AT1182:AT1182,$AI$1),0)),0)),0)</f>
        <v>0</v>
      </c>
      <c r="BH1183" s="1">
        <f>IFERROR(IF($AE1183&gt;$AE1182,VLOOKUP($AC1183+AU$1,STOCK!$F$10:$AB$209,16,0),IF($AE1183=$AE1182,(IF(BH1182&gt;=1,BH1182-COUNTIFS($AE1182:$AE1182,$AC1183,AU1182:AU1182,$AI$1),0)),0)),0)</f>
        <v>0</v>
      </c>
      <c r="BI1183" s="1">
        <f>IFERROR(IF($AE1183&gt;$AE1182,VLOOKUP($AC1183+AV$1,STOCK!$F$10:$AB$209,16,0),IF($AE1183=$AE1182,(IF(BI1182&gt;=1,BI1182-COUNTIFS($AE1182:$AE1182,$AC1183,AV1182:AV1182,$AI$1),0)),0)),0)</f>
        <v>0</v>
      </c>
      <c r="BJ1183" s="1">
        <f>IFERROR(IF($AE1183&gt;$AE1182,VLOOKUP($AC1183+AW$1,STOCK!$F$10:$AB$209,16,0),IF($AE1183=$AE1182,(IF(BJ1182&gt;=1,BJ1182-COUNTIFS($AE1182:$AE1182,$AC1183,AW1182:AW1182,$AI$1),0)),0)),0)</f>
        <v>0</v>
      </c>
      <c r="BK1183" s="1">
        <f>IFERROR(IF($AE1183&gt;$AE1182,VLOOKUP($AC1183+AX$1,STOCK!$F$10:$AB$209,16,0),IF($AE1183=$AE1182,(IF(BK1182&gt;=1,BK1182-COUNTIFS($AE1182:$AE1182,$AC1183,AX1182:AX1182,$AI$1),0)),0)),0)</f>
        <v>0</v>
      </c>
      <c r="BL1183" s="1">
        <f>IFERROR(IF($AE1183&gt;$AE1182,VLOOKUP($AC1183+AL$1,STOCK!$F$10:$AB$209,17,0),IF($AE1183=$AE1182,(IF(BL1182&gt;=1,BL1182-COUNTIFS($AE1182:$AE1182,$AC1183,AL1182:AL1182,$AI$2),0)),0)),0)</f>
        <v>0</v>
      </c>
      <c r="BM1183" s="1">
        <f>IFERROR(IF($AE1183&gt;$AE1182,VLOOKUP($AC1183+AM$1,STOCK!$F$10:$AB$209,17,0),IF($AE1183=$AE1182,(IF(BM1182&gt;=1,BM1182-COUNTIFS($AE1182:$AE1182,$AC1183,AM1182:AM1182,$AI$2),0)),0)),0)</f>
        <v>0</v>
      </c>
      <c r="BN1183" s="1">
        <f>IFERROR(IF($AE1183&gt;$AE1182,VLOOKUP($AC1183+AN$1,STOCK!$F$10:$AB$209,17,0),IF($AE1183=$AE1182,(IF(BN1182&gt;=1,BN1182-COUNTIFS($AE1182:$AE1182,$AC1183,AN1182:AN1182,$AI$2),0)),0)),0)</f>
        <v>0</v>
      </c>
      <c r="BO1183" s="1">
        <f>IFERROR(IF($AE1183&gt;$AE1182,VLOOKUP($AC1183+AO$1,STOCK!$F$10:$AB$209,17,0),IF($AE1183=$AE1182,(IF(BO1182&gt;=1,BO1182-COUNTIFS($AE1182:$AE1182,$AC1183,AO1182:AO1182,$AI$2),0)),0)),0)</f>
        <v>0</v>
      </c>
      <c r="BP1183" s="1">
        <f>IFERROR(IF($AE1183&gt;$AE1182,VLOOKUP($AC1183+AP$1,STOCK!$F$10:$AB$209,17,0),IF($AE1183=$AE1182,(IF(BP1182&gt;=1,BP1182-COUNTIFS($AE1182:$AE1182,$AC1183,AP1182:AP1182,$AI$2),0)),0)),0)</f>
        <v>0</v>
      </c>
      <c r="BQ1183" s="1">
        <f>IFERROR(IF($AE1183&gt;$AE1182,VLOOKUP($AC1183+AQ$1,STOCK!$F$10:$AB$209,17,0),IF($AE1183=$AE1182,(IF(BQ1182&gt;=1,BQ1182-COUNTIFS($AE1182:$AE1182,$AC1183,AQ1182:AQ1182,$AI$2),0)),0)),0)</f>
        <v>0</v>
      </c>
      <c r="BR1183" s="1">
        <f>IFERROR(IF($AE1183&gt;$AE1182,VLOOKUP($AC1183+AR$1,STOCK!$F$10:$AB$209,17,0),IF($AE1183=$AE1182,(IF(BR1182&gt;=1,BR1182-COUNTIFS($AE1182:$AE1182,$AC1183,AR1182:AR1182,$AI$2),0)),0)),0)</f>
        <v>0</v>
      </c>
      <c r="BS1183" s="1">
        <f>IFERROR(IF($AE1183&gt;$AE1182,VLOOKUP($AC1183+AS$1,STOCK!$F$10:$AB$209,17,0),IF($AE1183=$AE1182,(IF(BS1182&gt;=1,BS1182-COUNTIFS($AE1182:$AE1182,$AC1183,AS1182:AS1182,$AI$2),0)),0)),0)</f>
        <v>0</v>
      </c>
      <c r="BT1183" s="1">
        <f>IFERROR(IF($AE1183&gt;$AE1182,VLOOKUP($AC1183+AT$1,STOCK!$F$10:$AB$209,17,0),IF($AE1183=$AE1182,(IF(BT1182&gt;=1,BT1182-COUNTIFS($AE1182:$AE1182,$AC1183,AT1182:AT1182,$AI$2),0)),0)),0)</f>
        <v>0</v>
      </c>
      <c r="BU1183" s="1">
        <f>IFERROR(IF($AE1183&gt;$AE1182,VLOOKUP($AC1183+AU$1,STOCK!$F$10:$AB$209,17,0),IF($AE1183=$AE1182,(IF(BU1182&gt;=1,BU1182-COUNTIFS($AE1182:$AE1182,$AC1183,AU1182:AU1182,$AI$2),0)),0)),0)</f>
        <v>0</v>
      </c>
      <c r="BV1183" s="1">
        <f>IFERROR(IF($AE1183&gt;$AE1182,VLOOKUP($AC1183+AV$1,STOCK!$F$10:$AB$209,17,0),IF($AE1183=$AE1182,(IF(BV1182&gt;=1,BV1182-COUNTIFS($AE1182:$AE1182,$AC1183,AV1182:AV1182,$AI$2),0)),0)),0)</f>
        <v>0</v>
      </c>
      <c r="BW1183" s="1">
        <f>IFERROR(IF($AE1183&gt;$AE1182,VLOOKUP($AC1183+AW$1,STOCK!$F$10:$AB$209,17,0),IF($AE1183=$AE1182,(IF(BW1182&gt;=1,BW1182-COUNTIFS($AE1182:$AE1182,$AC1183,AW1182:AW1182,$AI$2),0)),0)),0)</f>
        <v>0</v>
      </c>
      <c r="BX1183" s="1">
        <f>IFERROR(IF($AE1183&gt;$AE1182,VLOOKUP($AC1183+AX$1,STOCK!$F$10:$AB$209,17,0),IF($AE1183=$AE1182,(IF(BX1182&gt;=1,BX1182-COUNTIFS($AE1182:$AE1182,$AC1183,AX1182:AX1182,$AI$2),0)),0)),0)</f>
        <v>0</v>
      </c>
    </row>
    <row r="1184" spans="29:76" x14ac:dyDescent="0.25">
      <c r="AC1184" s="1">
        <f t="shared" si="290"/>
        <v>0</v>
      </c>
      <c r="AD1184" s="1">
        <f>IFERROR(IF(LEN(AK1184)&gt;=1,VLOOKUP(HLOOKUP(AK1184,PROFILE!$K$5:$V$8,4,0),PROFILE!$F$1:$G$3,2,0),0),0)</f>
        <v>0</v>
      </c>
      <c r="AE1184" s="1">
        <f t="shared" si="291"/>
        <v>0</v>
      </c>
      <c r="AF1184" s="1">
        <v>1171</v>
      </c>
      <c r="AI1184" s="1" t="str">
        <f>IFERROR(IF($AH1184&gt;=1,VLOOKUP($AG1184,STUDENT!$O$8:$Z$1507,3,0),""),"")</f>
        <v/>
      </c>
      <c r="AJ1184" s="1" t="str">
        <f>IFERROR(IF($AH1184&gt;=1,VLOOKUP($AG1184,STUDENT!$O$8:$Z$1507,4,0),""),"")</f>
        <v/>
      </c>
      <c r="AK1184" s="1" t="str">
        <f>IFERROR(IF($AH1184&gt;=1,VLOOKUP($AG1184,STUDENT!$O$8:$Z$1507,6,0),""),"")</f>
        <v/>
      </c>
      <c r="AL1184" s="1" t="str">
        <f t="shared" si="292"/>
        <v/>
      </c>
      <c r="AM1184" s="1" t="str">
        <f t="shared" si="293"/>
        <v/>
      </c>
      <c r="AN1184" s="1" t="str">
        <f t="shared" si="294"/>
        <v/>
      </c>
      <c r="AO1184" s="1" t="str">
        <f t="shared" si="295"/>
        <v/>
      </c>
      <c r="AP1184" s="1" t="str">
        <f t="shared" si="296"/>
        <v/>
      </c>
      <c r="AQ1184" s="1" t="str">
        <f t="shared" si="297"/>
        <v/>
      </c>
      <c r="AR1184" s="1" t="str">
        <f t="shared" si="298"/>
        <v/>
      </c>
      <c r="AS1184" s="1" t="str">
        <f t="shared" si="299"/>
        <v/>
      </c>
      <c r="AT1184" s="1" t="str">
        <f t="shared" si="300"/>
        <v/>
      </c>
      <c r="AU1184" s="1" t="str">
        <f t="shared" si="301"/>
        <v/>
      </c>
      <c r="AV1184" s="1" t="str">
        <f t="shared" si="302"/>
        <v/>
      </c>
      <c r="AW1184" s="1" t="str">
        <f t="shared" si="303"/>
        <v/>
      </c>
      <c r="AX1184" s="1" t="str">
        <f t="shared" si="304"/>
        <v/>
      </c>
      <c r="AY1184" s="1">
        <f>IFERROR(IF($AE1184&gt;$AE1183,VLOOKUP($AC1184+AL$1,STOCK!$F$10:$AB$209,16,0),IF($AE1184=$AE1183,(IF(AY1183&gt;=1,AY1183-COUNTIFS($AE1183:$AE1183,$AC1184,AL1183:AL1183,$AI$1),0)),0)),0)</f>
        <v>0</v>
      </c>
      <c r="AZ1184" s="1">
        <f>IFERROR(IF($AE1184&gt;$AE1183,VLOOKUP($AC1184+AM$1,STOCK!$F$10:$AB$209,16,0),IF($AE1184=$AE1183,(IF(AZ1183&gt;=1,AZ1183-COUNTIFS($AE1183:$AE1183,$AC1184,AM1183:AM1183,$AI$1),0)),0)),0)</f>
        <v>0</v>
      </c>
      <c r="BA1184" s="1">
        <f>IFERROR(IF($AE1184&gt;$AE1183,VLOOKUP($AC1184+AN$1,STOCK!$F$10:$AB$209,16,0),IF($AE1184=$AE1183,(IF(BA1183&gt;=1,BA1183-COUNTIFS($AE1183:$AE1183,$AC1184,AN1183:AN1183,$AI$1),0)),0)),0)</f>
        <v>0</v>
      </c>
      <c r="BB1184" s="1">
        <f>IFERROR(IF($AE1184&gt;$AE1183,VLOOKUP($AC1184+AO$1,STOCK!$F$10:$AB$209,16,0),IF($AE1184=$AE1183,(IF(BB1183&gt;=1,BB1183-COUNTIFS($AE1183:$AE1183,$AC1184,AO1183:AO1183,$AI$1),0)),0)),0)</f>
        <v>0</v>
      </c>
      <c r="BC1184" s="1">
        <f>IFERROR(IF($AE1184&gt;$AE1183,VLOOKUP($AC1184+AP$1,STOCK!$F$10:$AB$209,16,0),IF($AE1184=$AE1183,(IF(BC1183&gt;=1,BC1183-COUNTIFS($AE1183:$AE1183,$AC1184,AP1183:AP1183,$AI$1),0)),0)),0)</f>
        <v>0</v>
      </c>
      <c r="BD1184" s="1">
        <f>IFERROR(IF($AE1184&gt;$AE1183,VLOOKUP($AC1184+AQ$1,STOCK!$F$10:$AB$209,16,0),IF($AE1184=$AE1183,(IF(BD1183&gt;=1,BD1183-COUNTIFS($AE1183:$AE1183,$AC1184,AQ1183:AQ1183,$AI$1),0)),0)),0)</f>
        <v>0</v>
      </c>
      <c r="BE1184" s="1">
        <f>IFERROR(IF($AE1184&gt;$AE1183,VLOOKUP($AC1184+AR$1,STOCK!$F$10:$AB$209,16,0),IF($AE1184=$AE1183,(IF(BE1183&gt;=1,BE1183-COUNTIFS($AE1183:$AE1183,$AC1184,AR1183:AR1183,$AI$1),0)),0)),0)</f>
        <v>0</v>
      </c>
      <c r="BF1184" s="1">
        <f>IFERROR(IF($AE1184&gt;$AE1183,VLOOKUP($AC1184+AS$1,STOCK!$F$10:$AB$209,16,0),IF($AE1184=$AE1183,(IF(BF1183&gt;=1,BF1183-COUNTIFS($AE1183:$AE1183,$AC1184,AS1183:AS1183,$AI$1),0)),0)),0)</f>
        <v>0</v>
      </c>
      <c r="BG1184" s="1">
        <f>IFERROR(IF($AE1184&gt;$AE1183,VLOOKUP($AC1184+AT$1,STOCK!$F$10:$AB$209,16,0),IF($AE1184=$AE1183,(IF(BG1183&gt;=1,BG1183-COUNTIFS($AE1183:$AE1183,$AC1184,AT1183:AT1183,$AI$1),0)),0)),0)</f>
        <v>0</v>
      </c>
      <c r="BH1184" s="1">
        <f>IFERROR(IF($AE1184&gt;$AE1183,VLOOKUP($AC1184+AU$1,STOCK!$F$10:$AB$209,16,0),IF($AE1184=$AE1183,(IF(BH1183&gt;=1,BH1183-COUNTIFS($AE1183:$AE1183,$AC1184,AU1183:AU1183,$AI$1),0)),0)),0)</f>
        <v>0</v>
      </c>
      <c r="BI1184" s="1">
        <f>IFERROR(IF($AE1184&gt;$AE1183,VLOOKUP($AC1184+AV$1,STOCK!$F$10:$AB$209,16,0),IF($AE1184=$AE1183,(IF(BI1183&gt;=1,BI1183-COUNTIFS($AE1183:$AE1183,$AC1184,AV1183:AV1183,$AI$1),0)),0)),0)</f>
        <v>0</v>
      </c>
      <c r="BJ1184" s="1">
        <f>IFERROR(IF($AE1184&gt;$AE1183,VLOOKUP($AC1184+AW$1,STOCK!$F$10:$AB$209,16,0),IF($AE1184=$AE1183,(IF(BJ1183&gt;=1,BJ1183-COUNTIFS($AE1183:$AE1183,$AC1184,AW1183:AW1183,$AI$1),0)),0)),0)</f>
        <v>0</v>
      </c>
      <c r="BK1184" s="1">
        <f>IFERROR(IF($AE1184&gt;$AE1183,VLOOKUP($AC1184+AX$1,STOCK!$F$10:$AB$209,16,0),IF($AE1184=$AE1183,(IF(BK1183&gt;=1,BK1183-COUNTIFS($AE1183:$AE1183,$AC1184,AX1183:AX1183,$AI$1),0)),0)),0)</f>
        <v>0</v>
      </c>
      <c r="BL1184" s="1">
        <f>IFERROR(IF($AE1184&gt;$AE1183,VLOOKUP($AC1184+AL$1,STOCK!$F$10:$AB$209,17,0),IF($AE1184=$AE1183,(IF(BL1183&gt;=1,BL1183-COUNTIFS($AE1183:$AE1183,$AC1184,AL1183:AL1183,$AI$2),0)),0)),0)</f>
        <v>0</v>
      </c>
      <c r="BM1184" s="1">
        <f>IFERROR(IF($AE1184&gt;$AE1183,VLOOKUP($AC1184+AM$1,STOCK!$F$10:$AB$209,17,0),IF($AE1184=$AE1183,(IF(BM1183&gt;=1,BM1183-COUNTIFS($AE1183:$AE1183,$AC1184,AM1183:AM1183,$AI$2),0)),0)),0)</f>
        <v>0</v>
      </c>
      <c r="BN1184" s="1">
        <f>IFERROR(IF($AE1184&gt;$AE1183,VLOOKUP($AC1184+AN$1,STOCK!$F$10:$AB$209,17,0),IF($AE1184=$AE1183,(IF(BN1183&gt;=1,BN1183-COUNTIFS($AE1183:$AE1183,$AC1184,AN1183:AN1183,$AI$2),0)),0)),0)</f>
        <v>0</v>
      </c>
      <c r="BO1184" s="1">
        <f>IFERROR(IF($AE1184&gt;$AE1183,VLOOKUP($AC1184+AO$1,STOCK!$F$10:$AB$209,17,0),IF($AE1184=$AE1183,(IF(BO1183&gt;=1,BO1183-COUNTIFS($AE1183:$AE1183,$AC1184,AO1183:AO1183,$AI$2),0)),0)),0)</f>
        <v>0</v>
      </c>
      <c r="BP1184" s="1">
        <f>IFERROR(IF($AE1184&gt;$AE1183,VLOOKUP($AC1184+AP$1,STOCK!$F$10:$AB$209,17,0),IF($AE1184=$AE1183,(IF(BP1183&gt;=1,BP1183-COUNTIFS($AE1183:$AE1183,$AC1184,AP1183:AP1183,$AI$2),0)),0)),0)</f>
        <v>0</v>
      </c>
      <c r="BQ1184" s="1">
        <f>IFERROR(IF($AE1184&gt;$AE1183,VLOOKUP($AC1184+AQ$1,STOCK!$F$10:$AB$209,17,0),IF($AE1184=$AE1183,(IF(BQ1183&gt;=1,BQ1183-COUNTIFS($AE1183:$AE1183,$AC1184,AQ1183:AQ1183,$AI$2),0)),0)),0)</f>
        <v>0</v>
      </c>
      <c r="BR1184" s="1">
        <f>IFERROR(IF($AE1184&gt;$AE1183,VLOOKUP($AC1184+AR$1,STOCK!$F$10:$AB$209,17,0),IF($AE1184=$AE1183,(IF(BR1183&gt;=1,BR1183-COUNTIFS($AE1183:$AE1183,$AC1184,AR1183:AR1183,$AI$2),0)),0)),0)</f>
        <v>0</v>
      </c>
      <c r="BS1184" s="1">
        <f>IFERROR(IF($AE1184&gt;$AE1183,VLOOKUP($AC1184+AS$1,STOCK!$F$10:$AB$209,17,0),IF($AE1184=$AE1183,(IF(BS1183&gt;=1,BS1183-COUNTIFS($AE1183:$AE1183,$AC1184,AS1183:AS1183,$AI$2),0)),0)),0)</f>
        <v>0</v>
      </c>
      <c r="BT1184" s="1">
        <f>IFERROR(IF($AE1184&gt;$AE1183,VLOOKUP($AC1184+AT$1,STOCK!$F$10:$AB$209,17,0),IF($AE1184=$AE1183,(IF(BT1183&gt;=1,BT1183-COUNTIFS($AE1183:$AE1183,$AC1184,AT1183:AT1183,$AI$2),0)),0)),0)</f>
        <v>0</v>
      </c>
      <c r="BU1184" s="1">
        <f>IFERROR(IF($AE1184&gt;$AE1183,VLOOKUP($AC1184+AU$1,STOCK!$F$10:$AB$209,17,0),IF($AE1184=$AE1183,(IF(BU1183&gt;=1,BU1183-COUNTIFS($AE1183:$AE1183,$AC1184,AU1183:AU1183,$AI$2),0)),0)),0)</f>
        <v>0</v>
      </c>
      <c r="BV1184" s="1">
        <f>IFERROR(IF($AE1184&gt;$AE1183,VLOOKUP($AC1184+AV$1,STOCK!$F$10:$AB$209,17,0),IF($AE1184=$AE1183,(IF(BV1183&gt;=1,BV1183-COUNTIFS($AE1183:$AE1183,$AC1184,AV1183:AV1183,$AI$2),0)),0)),0)</f>
        <v>0</v>
      </c>
      <c r="BW1184" s="1">
        <f>IFERROR(IF($AE1184&gt;$AE1183,VLOOKUP($AC1184+AW$1,STOCK!$F$10:$AB$209,17,0),IF($AE1184=$AE1183,(IF(BW1183&gt;=1,BW1183-COUNTIFS($AE1183:$AE1183,$AC1184,AW1183:AW1183,$AI$2),0)),0)),0)</f>
        <v>0</v>
      </c>
      <c r="BX1184" s="1">
        <f>IFERROR(IF($AE1184&gt;$AE1183,VLOOKUP($AC1184+AX$1,STOCK!$F$10:$AB$209,17,0),IF($AE1184=$AE1183,(IF(BX1183&gt;=1,BX1183-COUNTIFS($AE1183:$AE1183,$AC1184,AX1183:AX1183,$AI$2),0)),0)),0)</f>
        <v>0</v>
      </c>
    </row>
    <row r="1185" spans="29:76" x14ac:dyDescent="0.25">
      <c r="AC1185" s="1">
        <f t="shared" si="290"/>
        <v>0</v>
      </c>
      <c r="AD1185" s="1">
        <f>IFERROR(IF(LEN(AK1185)&gt;=1,VLOOKUP(HLOOKUP(AK1185,PROFILE!$K$5:$V$8,4,0),PROFILE!$F$1:$G$3,2,0),0),0)</f>
        <v>0</v>
      </c>
      <c r="AE1185" s="1">
        <f t="shared" si="291"/>
        <v>0</v>
      </c>
      <c r="AF1185" s="1">
        <v>1172</v>
      </c>
      <c r="AI1185" s="1" t="str">
        <f>IFERROR(IF($AH1185&gt;=1,VLOOKUP($AG1185,STUDENT!$O$8:$Z$1507,3,0),""),"")</f>
        <v/>
      </c>
      <c r="AJ1185" s="1" t="str">
        <f>IFERROR(IF($AH1185&gt;=1,VLOOKUP($AG1185,STUDENT!$O$8:$Z$1507,4,0),""),"")</f>
        <v/>
      </c>
      <c r="AK1185" s="1" t="str">
        <f>IFERROR(IF($AH1185&gt;=1,VLOOKUP($AG1185,STUDENT!$O$8:$Z$1507,6,0),""),"")</f>
        <v/>
      </c>
      <c r="AL1185" s="1" t="str">
        <f t="shared" si="292"/>
        <v/>
      </c>
      <c r="AM1185" s="1" t="str">
        <f t="shared" si="293"/>
        <v/>
      </c>
      <c r="AN1185" s="1" t="str">
        <f t="shared" si="294"/>
        <v/>
      </c>
      <c r="AO1185" s="1" t="str">
        <f t="shared" si="295"/>
        <v/>
      </c>
      <c r="AP1185" s="1" t="str">
        <f t="shared" si="296"/>
        <v/>
      </c>
      <c r="AQ1185" s="1" t="str">
        <f t="shared" si="297"/>
        <v/>
      </c>
      <c r="AR1185" s="1" t="str">
        <f t="shared" si="298"/>
        <v/>
      </c>
      <c r="AS1185" s="1" t="str">
        <f t="shared" si="299"/>
        <v/>
      </c>
      <c r="AT1185" s="1" t="str">
        <f t="shared" si="300"/>
        <v/>
      </c>
      <c r="AU1185" s="1" t="str">
        <f t="shared" si="301"/>
        <v/>
      </c>
      <c r="AV1185" s="1" t="str">
        <f t="shared" si="302"/>
        <v/>
      </c>
      <c r="AW1185" s="1" t="str">
        <f t="shared" si="303"/>
        <v/>
      </c>
      <c r="AX1185" s="1" t="str">
        <f t="shared" si="304"/>
        <v/>
      </c>
      <c r="AY1185" s="1">
        <f>IFERROR(IF($AE1185&gt;$AE1184,VLOOKUP($AC1185+AL$1,STOCK!$F$10:$AB$209,16,0),IF($AE1185=$AE1184,(IF(AY1184&gt;=1,AY1184-COUNTIFS($AE1184:$AE1184,$AC1185,AL1184:AL1184,$AI$1),0)),0)),0)</f>
        <v>0</v>
      </c>
      <c r="AZ1185" s="1">
        <f>IFERROR(IF($AE1185&gt;$AE1184,VLOOKUP($AC1185+AM$1,STOCK!$F$10:$AB$209,16,0),IF($AE1185=$AE1184,(IF(AZ1184&gt;=1,AZ1184-COUNTIFS($AE1184:$AE1184,$AC1185,AM1184:AM1184,$AI$1),0)),0)),0)</f>
        <v>0</v>
      </c>
      <c r="BA1185" s="1">
        <f>IFERROR(IF($AE1185&gt;$AE1184,VLOOKUP($AC1185+AN$1,STOCK!$F$10:$AB$209,16,0),IF($AE1185=$AE1184,(IF(BA1184&gt;=1,BA1184-COUNTIFS($AE1184:$AE1184,$AC1185,AN1184:AN1184,$AI$1),0)),0)),0)</f>
        <v>0</v>
      </c>
      <c r="BB1185" s="1">
        <f>IFERROR(IF($AE1185&gt;$AE1184,VLOOKUP($AC1185+AO$1,STOCK!$F$10:$AB$209,16,0),IF($AE1185=$AE1184,(IF(BB1184&gt;=1,BB1184-COUNTIFS($AE1184:$AE1184,$AC1185,AO1184:AO1184,$AI$1),0)),0)),0)</f>
        <v>0</v>
      </c>
      <c r="BC1185" s="1">
        <f>IFERROR(IF($AE1185&gt;$AE1184,VLOOKUP($AC1185+AP$1,STOCK!$F$10:$AB$209,16,0),IF($AE1185=$AE1184,(IF(BC1184&gt;=1,BC1184-COUNTIFS($AE1184:$AE1184,$AC1185,AP1184:AP1184,$AI$1),0)),0)),0)</f>
        <v>0</v>
      </c>
      <c r="BD1185" s="1">
        <f>IFERROR(IF($AE1185&gt;$AE1184,VLOOKUP($AC1185+AQ$1,STOCK!$F$10:$AB$209,16,0),IF($AE1185=$AE1184,(IF(BD1184&gt;=1,BD1184-COUNTIFS($AE1184:$AE1184,$AC1185,AQ1184:AQ1184,$AI$1),0)),0)),0)</f>
        <v>0</v>
      </c>
      <c r="BE1185" s="1">
        <f>IFERROR(IF($AE1185&gt;$AE1184,VLOOKUP($AC1185+AR$1,STOCK!$F$10:$AB$209,16,0),IF($AE1185=$AE1184,(IF(BE1184&gt;=1,BE1184-COUNTIFS($AE1184:$AE1184,$AC1185,AR1184:AR1184,$AI$1),0)),0)),0)</f>
        <v>0</v>
      </c>
      <c r="BF1185" s="1">
        <f>IFERROR(IF($AE1185&gt;$AE1184,VLOOKUP($AC1185+AS$1,STOCK!$F$10:$AB$209,16,0),IF($AE1185=$AE1184,(IF(BF1184&gt;=1,BF1184-COUNTIFS($AE1184:$AE1184,$AC1185,AS1184:AS1184,$AI$1),0)),0)),0)</f>
        <v>0</v>
      </c>
      <c r="BG1185" s="1">
        <f>IFERROR(IF($AE1185&gt;$AE1184,VLOOKUP($AC1185+AT$1,STOCK!$F$10:$AB$209,16,0),IF($AE1185=$AE1184,(IF(BG1184&gt;=1,BG1184-COUNTIFS($AE1184:$AE1184,$AC1185,AT1184:AT1184,$AI$1),0)),0)),0)</f>
        <v>0</v>
      </c>
      <c r="BH1185" s="1">
        <f>IFERROR(IF($AE1185&gt;$AE1184,VLOOKUP($AC1185+AU$1,STOCK!$F$10:$AB$209,16,0),IF($AE1185=$AE1184,(IF(BH1184&gt;=1,BH1184-COUNTIFS($AE1184:$AE1184,$AC1185,AU1184:AU1184,$AI$1),0)),0)),0)</f>
        <v>0</v>
      </c>
      <c r="BI1185" s="1">
        <f>IFERROR(IF($AE1185&gt;$AE1184,VLOOKUP($AC1185+AV$1,STOCK!$F$10:$AB$209,16,0),IF($AE1185=$AE1184,(IF(BI1184&gt;=1,BI1184-COUNTIFS($AE1184:$AE1184,$AC1185,AV1184:AV1184,$AI$1),0)),0)),0)</f>
        <v>0</v>
      </c>
      <c r="BJ1185" s="1">
        <f>IFERROR(IF($AE1185&gt;$AE1184,VLOOKUP($AC1185+AW$1,STOCK!$F$10:$AB$209,16,0),IF($AE1185=$AE1184,(IF(BJ1184&gt;=1,BJ1184-COUNTIFS($AE1184:$AE1184,$AC1185,AW1184:AW1184,$AI$1),0)),0)),0)</f>
        <v>0</v>
      </c>
      <c r="BK1185" s="1">
        <f>IFERROR(IF($AE1185&gt;$AE1184,VLOOKUP($AC1185+AX$1,STOCK!$F$10:$AB$209,16,0),IF($AE1185=$AE1184,(IF(BK1184&gt;=1,BK1184-COUNTIFS($AE1184:$AE1184,$AC1185,AX1184:AX1184,$AI$1),0)),0)),0)</f>
        <v>0</v>
      </c>
      <c r="BL1185" s="1">
        <f>IFERROR(IF($AE1185&gt;$AE1184,VLOOKUP($AC1185+AL$1,STOCK!$F$10:$AB$209,17,0),IF($AE1185=$AE1184,(IF(BL1184&gt;=1,BL1184-COUNTIFS($AE1184:$AE1184,$AC1185,AL1184:AL1184,$AI$2),0)),0)),0)</f>
        <v>0</v>
      </c>
      <c r="BM1185" s="1">
        <f>IFERROR(IF($AE1185&gt;$AE1184,VLOOKUP($AC1185+AM$1,STOCK!$F$10:$AB$209,17,0),IF($AE1185=$AE1184,(IF(BM1184&gt;=1,BM1184-COUNTIFS($AE1184:$AE1184,$AC1185,AM1184:AM1184,$AI$2),0)),0)),0)</f>
        <v>0</v>
      </c>
      <c r="BN1185" s="1">
        <f>IFERROR(IF($AE1185&gt;$AE1184,VLOOKUP($AC1185+AN$1,STOCK!$F$10:$AB$209,17,0),IF($AE1185=$AE1184,(IF(BN1184&gt;=1,BN1184-COUNTIFS($AE1184:$AE1184,$AC1185,AN1184:AN1184,$AI$2),0)),0)),0)</f>
        <v>0</v>
      </c>
      <c r="BO1185" s="1">
        <f>IFERROR(IF($AE1185&gt;$AE1184,VLOOKUP($AC1185+AO$1,STOCK!$F$10:$AB$209,17,0),IF($AE1185=$AE1184,(IF(BO1184&gt;=1,BO1184-COUNTIFS($AE1184:$AE1184,$AC1185,AO1184:AO1184,$AI$2),0)),0)),0)</f>
        <v>0</v>
      </c>
      <c r="BP1185" s="1">
        <f>IFERROR(IF($AE1185&gt;$AE1184,VLOOKUP($AC1185+AP$1,STOCK!$F$10:$AB$209,17,0),IF($AE1185=$AE1184,(IF(BP1184&gt;=1,BP1184-COUNTIFS($AE1184:$AE1184,$AC1185,AP1184:AP1184,$AI$2),0)),0)),0)</f>
        <v>0</v>
      </c>
      <c r="BQ1185" s="1">
        <f>IFERROR(IF($AE1185&gt;$AE1184,VLOOKUP($AC1185+AQ$1,STOCK!$F$10:$AB$209,17,0),IF($AE1185=$AE1184,(IF(BQ1184&gt;=1,BQ1184-COUNTIFS($AE1184:$AE1184,$AC1185,AQ1184:AQ1184,$AI$2),0)),0)),0)</f>
        <v>0</v>
      </c>
      <c r="BR1185" s="1">
        <f>IFERROR(IF($AE1185&gt;$AE1184,VLOOKUP($AC1185+AR$1,STOCK!$F$10:$AB$209,17,0),IF($AE1185=$AE1184,(IF(BR1184&gt;=1,BR1184-COUNTIFS($AE1184:$AE1184,$AC1185,AR1184:AR1184,$AI$2),0)),0)),0)</f>
        <v>0</v>
      </c>
      <c r="BS1185" s="1">
        <f>IFERROR(IF($AE1185&gt;$AE1184,VLOOKUP($AC1185+AS$1,STOCK!$F$10:$AB$209,17,0),IF($AE1185=$AE1184,(IF(BS1184&gt;=1,BS1184-COUNTIFS($AE1184:$AE1184,$AC1185,AS1184:AS1184,$AI$2),0)),0)),0)</f>
        <v>0</v>
      </c>
      <c r="BT1185" s="1">
        <f>IFERROR(IF($AE1185&gt;$AE1184,VLOOKUP($AC1185+AT$1,STOCK!$F$10:$AB$209,17,0),IF($AE1185=$AE1184,(IF(BT1184&gt;=1,BT1184-COUNTIFS($AE1184:$AE1184,$AC1185,AT1184:AT1184,$AI$2),0)),0)),0)</f>
        <v>0</v>
      </c>
      <c r="BU1185" s="1">
        <f>IFERROR(IF($AE1185&gt;$AE1184,VLOOKUP($AC1185+AU$1,STOCK!$F$10:$AB$209,17,0),IF($AE1185=$AE1184,(IF(BU1184&gt;=1,BU1184-COUNTIFS($AE1184:$AE1184,$AC1185,AU1184:AU1184,$AI$2),0)),0)),0)</f>
        <v>0</v>
      </c>
      <c r="BV1185" s="1">
        <f>IFERROR(IF($AE1185&gt;$AE1184,VLOOKUP($AC1185+AV$1,STOCK!$F$10:$AB$209,17,0),IF($AE1185=$AE1184,(IF(BV1184&gt;=1,BV1184-COUNTIFS($AE1184:$AE1184,$AC1185,AV1184:AV1184,$AI$2),0)),0)),0)</f>
        <v>0</v>
      </c>
      <c r="BW1185" s="1">
        <f>IFERROR(IF($AE1185&gt;$AE1184,VLOOKUP($AC1185+AW$1,STOCK!$F$10:$AB$209,17,0),IF($AE1185=$AE1184,(IF(BW1184&gt;=1,BW1184-COUNTIFS($AE1184:$AE1184,$AC1185,AW1184:AW1184,$AI$2),0)),0)),0)</f>
        <v>0</v>
      </c>
      <c r="BX1185" s="1">
        <f>IFERROR(IF($AE1185&gt;$AE1184,VLOOKUP($AC1185+AX$1,STOCK!$F$10:$AB$209,17,0),IF($AE1185=$AE1184,(IF(BX1184&gt;=1,BX1184-COUNTIFS($AE1184:$AE1184,$AC1185,AX1184:AX1184,$AI$2),0)),0)),0)</f>
        <v>0</v>
      </c>
    </row>
    <row r="1186" spans="29:76" x14ac:dyDescent="0.25">
      <c r="AC1186" s="1">
        <f t="shared" si="290"/>
        <v>0</v>
      </c>
      <c r="AD1186" s="1">
        <f>IFERROR(IF(LEN(AK1186)&gt;=1,VLOOKUP(HLOOKUP(AK1186,PROFILE!$K$5:$V$8,4,0),PROFILE!$F$1:$G$3,2,0),0),0)</f>
        <v>0</v>
      </c>
      <c r="AE1186" s="1">
        <f t="shared" si="291"/>
        <v>0</v>
      </c>
      <c r="AF1186" s="1">
        <v>1173</v>
      </c>
      <c r="AI1186" s="1" t="str">
        <f>IFERROR(IF($AH1186&gt;=1,VLOOKUP($AG1186,STUDENT!$O$8:$Z$1507,3,0),""),"")</f>
        <v/>
      </c>
      <c r="AJ1186" s="1" t="str">
        <f>IFERROR(IF($AH1186&gt;=1,VLOOKUP($AG1186,STUDENT!$O$8:$Z$1507,4,0),""),"")</f>
        <v/>
      </c>
      <c r="AK1186" s="1" t="str">
        <f>IFERROR(IF($AH1186&gt;=1,VLOOKUP($AG1186,STUDENT!$O$8:$Z$1507,6,0),""),"")</f>
        <v/>
      </c>
      <c r="AL1186" s="1" t="str">
        <f t="shared" si="292"/>
        <v/>
      </c>
      <c r="AM1186" s="1" t="str">
        <f t="shared" si="293"/>
        <v/>
      </c>
      <c r="AN1186" s="1" t="str">
        <f t="shared" si="294"/>
        <v/>
      </c>
      <c r="AO1186" s="1" t="str">
        <f t="shared" si="295"/>
        <v/>
      </c>
      <c r="AP1186" s="1" t="str">
        <f t="shared" si="296"/>
        <v/>
      </c>
      <c r="AQ1186" s="1" t="str">
        <f t="shared" si="297"/>
        <v/>
      </c>
      <c r="AR1186" s="1" t="str">
        <f t="shared" si="298"/>
        <v/>
      </c>
      <c r="AS1186" s="1" t="str">
        <f t="shared" si="299"/>
        <v/>
      </c>
      <c r="AT1186" s="1" t="str">
        <f t="shared" si="300"/>
        <v/>
      </c>
      <c r="AU1186" s="1" t="str">
        <f t="shared" si="301"/>
        <v/>
      </c>
      <c r="AV1186" s="1" t="str">
        <f t="shared" si="302"/>
        <v/>
      </c>
      <c r="AW1186" s="1" t="str">
        <f t="shared" si="303"/>
        <v/>
      </c>
      <c r="AX1186" s="1" t="str">
        <f t="shared" si="304"/>
        <v/>
      </c>
      <c r="AY1186" s="1">
        <f>IFERROR(IF($AE1186&gt;$AE1185,VLOOKUP($AC1186+AL$1,STOCK!$F$10:$AB$209,16,0),IF($AE1186=$AE1185,(IF(AY1185&gt;=1,AY1185-COUNTIFS($AE1185:$AE1185,$AC1186,AL1185:AL1185,$AI$1),0)),0)),0)</f>
        <v>0</v>
      </c>
      <c r="AZ1186" s="1">
        <f>IFERROR(IF($AE1186&gt;$AE1185,VLOOKUP($AC1186+AM$1,STOCK!$F$10:$AB$209,16,0),IF($AE1186=$AE1185,(IF(AZ1185&gt;=1,AZ1185-COUNTIFS($AE1185:$AE1185,$AC1186,AM1185:AM1185,$AI$1),0)),0)),0)</f>
        <v>0</v>
      </c>
      <c r="BA1186" s="1">
        <f>IFERROR(IF($AE1186&gt;$AE1185,VLOOKUP($AC1186+AN$1,STOCK!$F$10:$AB$209,16,0),IF($AE1186=$AE1185,(IF(BA1185&gt;=1,BA1185-COUNTIFS($AE1185:$AE1185,$AC1186,AN1185:AN1185,$AI$1),0)),0)),0)</f>
        <v>0</v>
      </c>
      <c r="BB1186" s="1">
        <f>IFERROR(IF($AE1186&gt;$AE1185,VLOOKUP($AC1186+AO$1,STOCK!$F$10:$AB$209,16,0),IF($AE1186=$AE1185,(IF(BB1185&gt;=1,BB1185-COUNTIFS($AE1185:$AE1185,$AC1186,AO1185:AO1185,$AI$1),0)),0)),0)</f>
        <v>0</v>
      </c>
      <c r="BC1186" s="1">
        <f>IFERROR(IF($AE1186&gt;$AE1185,VLOOKUP($AC1186+AP$1,STOCK!$F$10:$AB$209,16,0),IF($AE1186=$AE1185,(IF(BC1185&gt;=1,BC1185-COUNTIFS($AE1185:$AE1185,$AC1186,AP1185:AP1185,$AI$1),0)),0)),0)</f>
        <v>0</v>
      </c>
      <c r="BD1186" s="1">
        <f>IFERROR(IF($AE1186&gt;$AE1185,VLOOKUP($AC1186+AQ$1,STOCK!$F$10:$AB$209,16,0),IF($AE1186=$AE1185,(IF(BD1185&gt;=1,BD1185-COUNTIFS($AE1185:$AE1185,$AC1186,AQ1185:AQ1185,$AI$1),0)),0)),0)</f>
        <v>0</v>
      </c>
      <c r="BE1186" s="1">
        <f>IFERROR(IF($AE1186&gt;$AE1185,VLOOKUP($AC1186+AR$1,STOCK!$F$10:$AB$209,16,0),IF($AE1186=$AE1185,(IF(BE1185&gt;=1,BE1185-COUNTIFS($AE1185:$AE1185,$AC1186,AR1185:AR1185,$AI$1),0)),0)),0)</f>
        <v>0</v>
      </c>
      <c r="BF1186" s="1">
        <f>IFERROR(IF($AE1186&gt;$AE1185,VLOOKUP($AC1186+AS$1,STOCK!$F$10:$AB$209,16,0),IF($AE1186=$AE1185,(IF(BF1185&gt;=1,BF1185-COUNTIFS($AE1185:$AE1185,$AC1186,AS1185:AS1185,$AI$1),0)),0)),0)</f>
        <v>0</v>
      </c>
      <c r="BG1186" s="1">
        <f>IFERROR(IF($AE1186&gt;$AE1185,VLOOKUP($AC1186+AT$1,STOCK!$F$10:$AB$209,16,0),IF($AE1186=$AE1185,(IF(BG1185&gt;=1,BG1185-COUNTIFS($AE1185:$AE1185,$AC1186,AT1185:AT1185,$AI$1),0)),0)),0)</f>
        <v>0</v>
      </c>
      <c r="BH1186" s="1">
        <f>IFERROR(IF($AE1186&gt;$AE1185,VLOOKUP($AC1186+AU$1,STOCK!$F$10:$AB$209,16,0),IF($AE1186=$AE1185,(IF(BH1185&gt;=1,BH1185-COUNTIFS($AE1185:$AE1185,$AC1186,AU1185:AU1185,$AI$1),0)),0)),0)</f>
        <v>0</v>
      </c>
      <c r="BI1186" s="1">
        <f>IFERROR(IF($AE1186&gt;$AE1185,VLOOKUP($AC1186+AV$1,STOCK!$F$10:$AB$209,16,0),IF($AE1186=$AE1185,(IF(BI1185&gt;=1,BI1185-COUNTIFS($AE1185:$AE1185,$AC1186,AV1185:AV1185,$AI$1),0)),0)),0)</f>
        <v>0</v>
      </c>
      <c r="BJ1186" s="1">
        <f>IFERROR(IF($AE1186&gt;$AE1185,VLOOKUP($AC1186+AW$1,STOCK!$F$10:$AB$209,16,0),IF($AE1186=$AE1185,(IF(BJ1185&gt;=1,BJ1185-COUNTIFS($AE1185:$AE1185,$AC1186,AW1185:AW1185,$AI$1),0)),0)),0)</f>
        <v>0</v>
      </c>
      <c r="BK1186" s="1">
        <f>IFERROR(IF($AE1186&gt;$AE1185,VLOOKUP($AC1186+AX$1,STOCK!$F$10:$AB$209,16,0),IF($AE1186=$AE1185,(IF(BK1185&gt;=1,BK1185-COUNTIFS($AE1185:$AE1185,$AC1186,AX1185:AX1185,$AI$1),0)),0)),0)</f>
        <v>0</v>
      </c>
      <c r="BL1186" s="1">
        <f>IFERROR(IF($AE1186&gt;$AE1185,VLOOKUP($AC1186+AL$1,STOCK!$F$10:$AB$209,17,0),IF($AE1186=$AE1185,(IF(BL1185&gt;=1,BL1185-COUNTIFS($AE1185:$AE1185,$AC1186,AL1185:AL1185,$AI$2),0)),0)),0)</f>
        <v>0</v>
      </c>
      <c r="BM1186" s="1">
        <f>IFERROR(IF($AE1186&gt;$AE1185,VLOOKUP($AC1186+AM$1,STOCK!$F$10:$AB$209,17,0),IF($AE1186=$AE1185,(IF(BM1185&gt;=1,BM1185-COUNTIFS($AE1185:$AE1185,$AC1186,AM1185:AM1185,$AI$2),0)),0)),0)</f>
        <v>0</v>
      </c>
      <c r="BN1186" s="1">
        <f>IFERROR(IF($AE1186&gt;$AE1185,VLOOKUP($AC1186+AN$1,STOCK!$F$10:$AB$209,17,0),IF($AE1186=$AE1185,(IF(BN1185&gt;=1,BN1185-COUNTIFS($AE1185:$AE1185,$AC1186,AN1185:AN1185,$AI$2),0)),0)),0)</f>
        <v>0</v>
      </c>
      <c r="BO1186" s="1">
        <f>IFERROR(IF($AE1186&gt;$AE1185,VLOOKUP($AC1186+AO$1,STOCK!$F$10:$AB$209,17,0),IF($AE1186=$AE1185,(IF(BO1185&gt;=1,BO1185-COUNTIFS($AE1185:$AE1185,$AC1186,AO1185:AO1185,$AI$2),0)),0)),0)</f>
        <v>0</v>
      </c>
      <c r="BP1186" s="1">
        <f>IFERROR(IF($AE1186&gt;$AE1185,VLOOKUP($AC1186+AP$1,STOCK!$F$10:$AB$209,17,0),IF($AE1186=$AE1185,(IF(BP1185&gt;=1,BP1185-COUNTIFS($AE1185:$AE1185,$AC1186,AP1185:AP1185,$AI$2),0)),0)),0)</f>
        <v>0</v>
      </c>
      <c r="BQ1186" s="1">
        <f>IFERROR(IF($AE1186&gt;$AE1185,VLOOKUP($AC1186+AQ$1,STOCK!$F$10:$AB$209,17,0),IF($AE1186=$AE1185,(IF(BQ1185&gt;=1,BQ1185-COUNTIFS($AE1185:$AE1185,$AC1186,AQ1185:AQ1185,$AI$2),0)),0)),0)</f>
        <v>0</v>
      </c>
      <c r="BR1186" s="1">
        <f>IFERROR(IF($AE1186&gt;$AE1185,VLOOKUP($AC1186+AR$1,STOCK!$F$10:$AB$209,17,0),IF($AE1186=$AE1185,(IF(BR1185&gt;=1,BR1185-COUNTIFS($AE1185:$AE1185,$AC1186,AR1185:AR1185,$AI$2),0)),0)),0)</f>
        <v>0</v>
      </c>
      <c r="BS1186" s="1">
        <f>IFERROR(IF($AE1186&gt;$AE1185,VLOOKUP($AC1186+AS$1,STOCK!$F$10:$AB$209,17,0),IF($AE1186=$AE1185,(IF(BS1185&gt;=1,BS1185-COUNTIFS($AE1185:$AE1185,$AC1186,AS1185:AS1185,$AI$2),0)),0)),0)</f>
        <v>0</v>
      </c>
      <c r="BT1186" s="1">
        <f>IFERROR(IF($AE1186&gt;$AE1185,VLOOKUP($AC1186+AT$1,STOCK!$F$10:$AB$209,17,0),IF($AE1186=$AE1185,(IF(BT1185&gt;=1,BT1185-COUNTIFS($AE1185:$AE1185,$AC1186,AT1185:AT1185,$AI$2),0)),0)),0)</f>
        <v>0</v>
      </c>
      <c r="BU1186" s="1">
        <f>IFERROR(IF($AE1186&gt;$AE1185,VLOOKUP($AC1186+AU$1,STOCK!$F$10:$AB$209,17,0),IF($AE1186=$AE1185,(IF(BU1185&gt;=1,BU1185-COUNTIFS($AE1185:$AE1185,$AC1186,AU1185:AU1185,$AI$2),0)),0)),0)</f>
        <v>0</v>
      </c>
      <c r="BV1186" s="1">
        <f>IFERROR(IF($AE1186&gt;$AE1185,VLOOKUP($AC1186+AV$1,STOCK!$F$10:$AB$209,17,0),IF($AE1186=$AE1185,(IF(BV1185&gt;=1,BV1185-COUNTIFS($AE1185:$AE1185,$AC1186,AV1185:AV1185,$AI$2),0)),0)),0)</f>
        <v>0</v>
      </c>
      <c r="BW1186" s="1">
        <f>IFERROR(IF($AE1186&gt;$AE1185,VLOOKUP($AC1186+AW$1,STOCK!$F$10:$AB$209,17,0),IF($AE1186=$AE1185,(IF(BW1185&gt;=1,BW1185-COUNTIFS($AE1185:$AE1185,$AC1186,AW1185:AW1185,$AI$2),0)),0)),0)</f>
        <v>0</v>
      </c>
      <c r="BX1186" s="1">
        <f>IFERROR(IF($AE1186&gt;$AE1185,VLOOKUP($AC1186+AX$1,STOCK!$F$10:$AB$209,17,0),IF($AE1186=$AE1185,(IF(BX1185&gt;=1,BX1185-COUNTIFS($AE1185:$AE1185,$AC1186,AX1185:AX1185,$AI$2),0)),0)),0)</f>
        <v>0</v>
      </c>
    </row>
    <row r="1187" spans="29:76" x14ac:dyDescent="0.25">
      <c r="AC1187" s="1">
        <f t="shared" si="290"/>
        <v>0</v>
      </c>
      <c r="AD1187" s="1">
        <f>IFERROR(IF(LEN(AK1187)&gt;=1,VLOOKUP(HLOOKUP(AK1187,PROFILE!$K$5:$V$8,4,0),PROFILE!$F$1:$G$3,2,0),0),0)</f>
        <v>0</v>
      </c>
      <c r="AE1187" s="1">
        <f t="shared" si="291"/>
        <v>0</v>
      </c>
      <c r="AF1187" s="1">
        <v>1174</v>
      </c>
      <c r="AI1187" s="1" t="str">
        <f>IFERROR(IF($AH1187&gt;=1,VLOOKUP($AG1187,STUDENT!$O$8:$Z$1507,3,0),""),"")</f>
        <v/>
      </c>
      <c r="AJ1187" s="1" t="str">
        <f>IFERROR(IF($AH1187&gt;=1,VLOOKUP($AG1187,STUDENT!$O$8:$Z$1507,4,0),""),"")</f>
        <v/>
      </c>
      <c r="AK1187" s="1" t="str">
        <f>IFERROR(IF($AH1187&gt;=1,VLOOKUP($AG1187,STUDENT!$O$8:$Z$1507,6,0),""),"")</f>
        <v/>
      </c>
      <c r="AL1187" s="1" t="str">
        <f t="shared" si="292"/>
        <v/>
      </c>
      <c r="AM1187" s="1" t="str">
        <f t="shared" si="293"/>
        <v/>
      </c>
      <c r="AN1187" s="1" t="str">
        <f t="shared" si="294"/>
        <v/>
      </c>
      <c r="AO1187" s="1" t="str">
        <f t="shared" si="295"/>
        <v/>
      </c>
      <c r="AP1187" s="1" t="str">
        <f t="shared" si="296"/>
        <v/>
      </c>
      <c r="AQ1187" s="1" t="str">
        <f t="shared" si="297"/>
        <v/>
      </c>
      <c r="AR1187" s="1" t="str">
        <f t="shared" si="298"/>
        <v/>
      </c>
      <c r="AS1187" s="1" t="str">
        <f t="shared" si="299"/>
        <v/>
      </c>
      <c r="AT1187" s="1" t="str">
        <f t="shared" si="300"/>
        <v/>
      </c>
      <c r="AU1187" s="1" t="str">
        <f t="shared" si="301"/>
        <v/>
      </c>
      <c r="AV1187" s="1" t="str">
        <f t="shared" si="302"/>
        <v/>
      </c>
      <c r="AW1187" s="1" t="str">
        <f t="shared" si="303"/>
        <v/>
      </c>
      <c r="AX1187" s="1" t="str">
        <f t="shared" si="304"/>
        <v/>
      </c>
      <c r="AY1187" s="1">
        <f>IFERROR(IF($AE1187&gt;$AE1186,VLOOKUP($AC1187+AL$1,STOCK!$F$10:$AB$209,16,0),IF($AE1187=$AE1186,(IF(AY1186&gt;=1,AY1186-COUNTIFS($AE1186:$AE1186,$AC1187,AL1186:AL1186,$AI$1),0)),0)),0)</f>
        <v>0</v>
      </c>
      <c r="AZ1187" s="1">
        <f>IFERROR(IF($AE1187&gt;$AE1186,VLOOKUP($AC1187+AM$1,STOCK!$F$10:$AB$209,16,0),IF($AE1187=$AE1186,(IF(AZ1186&gt;=1,AZ1186-COUNTIFS($AE1186:$AE1186,$AC1187,AM1186:AM1186,$AI$1),0)),0)),0)</f>
        <v>0</v>
      </c>
      <c r="BA1187" s="1">
        <f>IFERROR(IF($AE1187&gt;$AE1186,VLOOKUP($AC1187+AN$1,STOCK!$F$10:$AB$209,16,0),IF($AE1187=$AE1186,(IF(BA1186&gt;=1,BA1186-COUNTIFS($AE1186:$AE1186,$AC1187,AN1186:AN1186,$AI$1),0)),0)),0)</f>
        <v>0</v>
      </c>
      <c r="BB1187" s="1">
        <f>IFERROR(IF($AE1187&gt;$AE1186,VLOOKUP($AC1187+AO$1,STOCK!$F$10:$AB$209,16,0),IF($AE1187=$AE1186,(IF(BB1186&gt;=1,BB1186-COUNTIFS($AE1186:$AE1186,$AC1187,AO1186:AO1186,$AI$1),0)),0)),0)</f>
        <v>0</v>
      </c>
      <c r="BC1187" s="1">
        <f>IFERROR(IF($AE1187&gt;$AE1186,VLOOKUP($AC1187+AP$1,STOCK!$F$10:$AB$209,16,0),IF($AE1187=$AE1186,(IF(BC1186&gt;=1,BC1186-COUNTIFS($AE1186:$AE1186,$AC1187,AP1186:AP1186,$AI$1),0)),0)),0)</f>
        <v>0</v>
      </c>
      <c r="BD1187" s="1">
        <f>IFERROR(IF($AE1187&gt;$AE1186,VLOOKUP($AC1187+AQ$1,STOCK!$F$10:$AB$209,16,0),IF($AE1187=$AE1186,(IF(BD1186&gt;=1,BD1186-COUNTIFS($AE1186:$AE1186,$AC1187,AQ1186:AQ1186,$AI$1),0)),0)),0)</f>
        <v>0</v>
      </c>
      <c r="BE1187" s="1">
        <f>IFERROR(IF($AE1187&gt;$AE1186,VLOOKUP($AC1187+AR$1,STOCK!$F$10:$AB$209,16,0),IF($AE1187=$AE1186,(IF(BE1186&gt;=1,BE1186-COUNTIFS($AE1186:$AE1186,$AC1187,AR1186:AR1186,$AI$1),0)),0)),0)</f>
        <v>0</v>
      </c>
      <c r="BF1187" s="1">
        <f>IFERROR(IF($AE1187&gt;$AE1186,VLOOKUP($AC1187+AS$1,STOCK!$F$10:$AB$209,16,0),IF($AE1187=$AE1186,(IF(BF1186&gt;=1,BF1186-COUNTIFS($AE1186:$AE1186,$AC1187,AS1186:AS1186,$AI$1),0)),0)),0)</f>
        <v>0</v>
      </c>
      <c r="BG1187" s="1">
        <f>IFERROR(IF($AE1187&gt;$AE1186,VLOOKUP($AC1187+AT$1,STOCK!$F$10:$AB$209,16,0),IF($AE1187=$AE1186,(IF(BG1186&gt;=1,BG1186-COUNTIFS($AE1186:$AE1186,$AC1187,AT1186:AT1186,$AI$1),0)),0)),0)</f>
        <v>0</v>
      </c>
      <c r="BH1187" s="1">
        <f>IFERROR(IF($AE1187&gt;$AE1186,VLOOKUP($AC1187+AU$1,STOCK!$F$10:$AB$209,16,0),IF($AE1187=$AE1186,(IF(BH1186&gt;=1,BH1186-COUNTIFS($AE1186:$AE1186,$AC1187,AU1186:AU1186,$AI$1),0)),0)),0)</f>
        <v>0</v>
      </c>
      <c r="BI1187" s="1">
        <f>IFERROR(IF($AE1187&gt;$AE1186,VLOOKUP($AC1187+AV$1,STOCK!$F$10:$AB$209,16,0),IF($AE1187=$AE1186,(IF(BI1186&gt;=1,BI1186-COUNTIFS($AE1186:$AE1186,$AC1187,AV1186:AV1186,$AI$1),0)),0)),0)</f>
        <v>0</v>
      </c>
      <c r="BJ1187" s="1">
        <f>IFERROR(IF($AE1187&gt;$AE1186,VLOOKUP($AC1187+AW$1,STOCK!$F$10:$AB$209,16,0),IF($AE1187=$AE1186,(IF(BJ1186&gt;=1,BJ1186-COUNTIFS($AE1186:$AE1186,$AC1187,AW1186:AW1186,$AI$1),0)),0)),0)</f>
        <v>0</v>
      </c>
      <c r="BK1187" s="1">
        <f>IFERROR(IF($AE1187&gt;$AE1186,VLOOKUP($AC1187+AX$1,STOCK!$F$10:$AB$209,16,0),IF($AE1187=$AE1186,(IF(BK1186&gt;=1,BK1186-COUNTIFS($AE1186:$AE1186,$AC1187,AX1186:AX1186,$AI$1),0)),0)),0)</f>
        <v>0</v>
      </c>
      <c r="BL1187" s="1">
        <f>IFERROR(IF($AE1187&gt;$AE1186,VLOOKUP($AC1187+AL$1,STOCK!$F$10:$AB$209,17,0),IF($AE1187=$AE1186,(IF(BL1186&gt;=1,BL1186-COUNTIFS($AE1186:$AE1186,$AC1187,AL1186:AL1186,$AI$2),0)),0)),0)</f>
        <v>0</v>
      </c>
      <c r="BM1187" s="1">
        <f>IFERROR(IF($AE1187&gt;$AE1186,VLOOKUP($AC1187+AM$1,STOCK!$F$10:$AB$209,17,0),IF($AE1187=$AE1186,(IF(BM1186&gt;=1,BM1186-COUNTIFS($AE1186:$AE1186,$AC1187,AM1186:AM1186,$AI$2),0)),0)),0)</f>
        <v>0</v>
      </c>
      <c r="BN1187" s="1">
        <f>IFERROR(IF($AE1187&gt;$AE1186,VLOOKUP($AC1187+AN$1,STOCK!$F$10:$AB$209,17,0),IF($AE1187=$AE1186,(IF(BN1186&gt;=1,BN1186-COUNTIFS($AE1186:$AE1186,$AC1187,AN1186:AN1186,$AI$2),0)),0)),0)</f>
        <v>0</v>
      </c>
      <c r="BO1187" s="1">
        <f>IFERROR(IF($AE1187&gt;$AE1186,VLOOKUP($AC1187+AO$1,STOCK!$F$10:$AB$209,17,0),IF($AE1187=$AE1186,(IF(BO1186&gt;=1,BO1186-COUNTIFS($AE1186:$AE1186,$AC1187,AO1186:AO1186,$AI$2),0)),0)),0)</f>
        <v>0</v>
      </c>
      <c r="BP1187" s="1">
        <f>IFERROR(IF($AE1187&gt;$AE1186,VLOOKUP($AC1187+AP$1,STOCK!$F$10:$AB$209,17,0),IF($AE1187=$AE1186,(IF(BP1186&gt;=1,BP1186-COUNTIFS($AE1186:$AE1186,$AC1187,AP1186:AP1186,$AI$2),0)),0)),0)</f>
        <v>0</v>
      </c>
      <c r="BQ1187" s="1">
        <f>IFERROR(IF($AE1187&gt;$AE1186,VLOOKUP($AC1187+AQ$1,STOCK!$F$10:$AB$209,17,0),IF($AE1187=$AE1186,(IF(BQ1186&gt;=1,BQ1186-COUNTIFS($AE1186:$AE1186,$AC1187,AQ1186:AQ1186,$AI$2),0)),0)),0)</f>
        <v>0</v>
      </c>
      <c r="BR1187" s="1">
        <f>IFERROR(IF($AE1187&gt;$AE1186,VLOOKUP($AC1187+AR$1,STOCK!$F$10:$AB$209,17,0),IF($AE1187=$AE1186,(IF(BR1186&gt;=1,BR1186-COUNTIFS($AE1186:$AE1186,$AC1187,AR1186:AR1186,$AI$2),0)),0)),0)</f>
        <v>0</v>
      </c>
      <c r="BS1187" s="1">
        <f>IFERROR(IF($AE1187&gt;$AE1186,VLOOKUP($AC1187+AS$1,STOCK!$F$10:$AB$209,17,0),IF($AE1187=$AE1186,(IF(BS1186&gt;=1,BS1186-COUNTIFS($AE1186:$AE1186,$AC1187,AS1186:AS1186,$AI$2),0)),0)),0)</f>
        <v>0</v>
      </c>
      <c r="BT1187" s="1">
        <f>IFERROR(IF($AE1187&gt;$AE1186,VLOOKUP($AC1187+AT$1,STOCK!$F$10:$AB$209,17,0),IF($AE1187=$AE1186,(IF(BT1186&gt;=1,BT1186-COUNTIFS($AE1186:$AE1186,$AC1187,AT1186:AT1186,$AI$2),0)),0)),0)</f>
        <v>0</v>
      </c>
      <c r="BU1187" s="1">
        <f>IFERROR(IF($AE1187&gt;$AE1186,VLOOKUP($AC1187+AU$1,STOCK!$F$10:$AB$209,17,0),IF($AE1187=$AE1186,(IF(BU1186&gt;=1,BU1186-COUNTIFS($AE1186:$AE1186,$AC1187,AU1186:AU1186,$AI$2),0)),0)),0)</f>
        <v>0</v>
      </c>
      <c r="BV1187" s="1">
        <f>IFERROR(IF($AE1187&gt;$AE1186,VLOOKUP($AC1187+AV$1,STOCK!$F$10:$AB$209,17,0),IF($AE1187=$AE1186,(IF(BV1186&gt;=1,BV1186-COUNTIFS($AE1186:$AE1186,$AC1187,AV1186:AV1186,$AI$2),0)),0)),0)</f>
        <v>0</v>
      </c>
      <c r="BW1187" s="1">
        <f>IFERROR(IF($AE1187&gt;$AE1186,VLOOKUP($AC1187+AW$1,STOCK!$F$10:$AB$209,17,0),IF($AE1187=$AE1186,(IF(BW1186&gt;=1,BW1186-COUNTIFS($AE1186:$AE1186,$AC1187,AW1186:AW1186,$AI$2),0)),0)),0)</f>
        <v>0</v>
      </c>
      <c r="BX1187" s="1">
        <f>IFERROR(IF($AE1187&gt;$AE1186,VLOOKUP($AC1187+AX$1,STOCK!$F$10:$AB$209,17,0),IF($AE1187=$AE1186,(IF(BX1186&gt;=1,BX1186-COUNTIFS($AE1186:$AE1186,$AC1187,AX1186:AX1186,$AI$2),0)),0)),0)</f>
        <v>0</v>
      </c>
    </row>
    <row r="1188" spans="29:76" x14ac:dyDescent="0.25">
      <c r="AC1188" s="1">
        <f t="shared" si="290"/>
        <v>0</v>
      </c>
      <c r="AD1188" s="1">
        <f>IFERROR(IF(LEN(AK1188)&gt;=1,VLOOKUP(HLOOKUP(AK1188,PROFILE!$K$5:$V$8,4,0),PROFILE!$F$1:$G$3,2,0),0),0)</f>
        <v>0</v>
      </c>
      <c r="AE1188" s="1">
        <f t="shared" si="291"/>
        <v>0</v>
      </c>
      <c r="AF1188" s="1">
        <v>1175</v>
      </c>
      <c r="AI1188" s="1" t="str">
        <f>IFERROR(IF($AH1188&gt;=1,VLOOKUP($AG1188,STUDENT!$O$8:$Z$1507,3,0),""),"")</f>
        <v/>
      </c>
      <c r="AJ1188" s="1" t="str">
        <f>IFERROR(IF($AH1188&gt;=1,VLOOKUP($AG1188,STUDENT!$O$8:$Z$1507,4,0),""),"")</f>
        <v/>
      </c>
      <c r="AK1188" s="1" t="str">
        <f>IFERROR(IF($AH1188&gt;=1,VLOOKUP($AG1188,STUDENT!$O$8:$Z$1507,6,0),""),"")</f>
        <v/>
      </c>
      <c r="AL1188" s="1" t="str">
        <f t="shared" si="292"/>
        <v/>
      </c>
      <c r="AM1188" s="1" t="str">
        <f t="shared" si="293"/>
        <v/>
      </c>
      <c r="AN1188" s="1" t="str">
        <f t="shared" si="294"/>
        <v/>
      </c>
      <c r="AO1188" s="1" t="str">
        <f t="shared" si="295"/>
        <v/>
      </c>
      <c r="AP1188" s="1" t="str">
        <f t="shared" si="296"/>
        <v/>
      </c>
      <c r="AQ1188" s="1" t="str">
        <f t="shared" si="297"/>
        <v/>
      </c>
      <c r="AR1188" s="1" t="str">
        <f t="shared" si="298"/>
        <v/>
      </c>
      <c r="AS1188" s="1" t="str">
        <f t="shared" si="299"/>
        <v/>
      </c>
      <c r="AT1188" s="1" t="str">
        <f t="shared" si="300"/>
        <v/>
      </c>
      <c r="AU1188" s="1" t="str">
        <f t="shared" si="301"/>
        <v/>
      </c>
      <c r="AV1188" s="1" t="str">
        <f t="shared" si="302"/>
        <v/>
      </c>
      <c r="AW1188" s="1" t="str">
        <f t="shared" si="303"/>
        <v/>
      </c>
      <c r="AX1188" s="1" t="str">
        <f t="shared" si="304"/>
        <v/>
      </c>
      <c r="AY1188" s="1">
        <f>IFERROR(IF($AE1188&gt;$AE1187,VLOOKUP($AC1188+AL$1,STOCK!$F$10:$AB$209,16,0),IF($AE1188=$AE1187,(IF(AY1187&gt;=1,AY1187-COUNTIFS($AE1187:$AE1187,$AC1188,AL1187:AL1187,$AI$1),0)),0)),0)</f>
        <v>0</v>
      </c>
      <c r="AZ1188" s="1">
        <f>IFERROR(IF($AE1188&gt;$AE1187,VLOOKUP($AC1188+AM$1,STOCK!$F$10:$AB$209,16,0),IF($AE1188=$AE1187,(IF(AZ1187&gt;=1,AZ1187-COUNTIFS($AE1187:$AE1187,$AC1188,AM1187:AM1187,$AI$1),0)),0)),0)</f>
        <v>0</v>
      </c>
      <c r="BA1188" s="1">
        <f>IFERROR(IF($AE1188&gt;$AE1187,VLOOKUP($AC1188+AN$1,STOCK!$F$10:$AB$209,16,0),IF($AE1188=$AE1187,(IF(BA1187&gt;=1,BA1187-COUNTIFS($AE1187:$AE1187,$AC1188,AN1187:AN1187,$AI$1),0)),0)),0)</f>
        <v>0</v>
      </c>
      <c r="BB1188" s="1">
        <f>IFERROR(IF($AE1188&gt;$AE1187,VLOOKUP($AC1188+AO$1,STOCK!$F$10:$AB$209,16,0),IF($AE1188=$AE1187,(IF(BB1187&gt;=1,BB1187-COUNTIFS($AE1187:$AE1187,$AC1188,AO1187:AO1187,$AI$1),0)),0)),0)</f>
        <v>0</v>
      </c>
      <c r="BC1188" s="1">
        <f>IFERROR(IF($AE1188&gt;$AE1187,VLOOKUP($AC1188+AP$1,STOCK!$F$10:$AB$209,16,0),IF($AE1188=$AE1187,(IF(BC1187&gt;=1,BC1187-COUNTIFS($AE1187:$AE1187,$AC1188,AP1187:AP1187,$AI$1),0)),0)),0)</f>
        <v>0</v>
      </c>
      <c r="BD1188" s="1">
        <f>IFERROR(IF($AE1188&gt;$AE1187,VLOOKUP($AC1188+AQ$1,STOCK!$F$10:$AB$209,16,0),IF($AE1188=$AE1187,(IF(BD1187&gt;=1,BD1187-COUNTIFS($AE1187:$AE1187,$AC1188,AQ1187:AQ1187,$AI$1),0)),0)),0)</f>
        <v>0</v>
      </c>
      <c r="BE1188" s="1">
        <f>IFERROR(IF($AE1188&gt;$AE1187,VLOOKUP($AC1188+AR$1,STOCK!$F$10:$AB$209,16,0),IF($AE1188=$AE1187,(IF(BE1187&gt;=1,BE1187-COUNTIFS($AE1187:$AE1187,$AC1188,AR1187:AR1187,$AI$1),0)),0)),0)</f>
        <v>0</v>
      </c>
      <c r="BF1188" s="1">
        <f>IFERROR(IF($AE1188&gt;$AE1187,VLOOKUP($AC1188+AS$1,STOCK!$F$10:$AB$209,16,0),IF($AE1188=$AE1187,(IF(BF1187&gt;=1,BF1187-COUNTIFS($AE1187:$AE1187,$AC1188,AS1187:AS1187,$AI$1),0)),0)),0)</f>
        <v>0</v>
      </c>
      <c r="BG1188" s="1">
        <f>IFERROR(IF($AE1188&gt;$AE1187,VLOOKUP($AC1188+AT$1,STOCK!$F$10:$AB$209,16,0),IF($AE1188=$AE1187,(IF(BG1187&gt;=1,BG1187-COUNTIFS($AE1187:$AE1187,$AC1188,AT1187:AT1187,$AI$1),0)),0)),0)</f>
        <v>0</v>
      </c>
      <c r="BH1188" s="1">
        <f>IFERROR(IF($AE1188&gt;$AE1187,VLOOKUP($AC1188+AU$1,STOCK!$F$10:$AB$209,16,0),IF($AE1188=$AE1187,(IF(BH1187&gt;=1,BH1187-COUNTIFS($AE1187:$AE1187,$AC1188,AU1187:AU1187,$AI$1),0)),0)),0)</f>
        <v>0</v>
      </c>
      <c r="BI1188" s="1">
        <f>IFERROR(IF($AE1188&gt;$AE1187,VLOOKUP($AC1188+AV$1,STOCK!$F$10:$AB$209,16,0),IF($AE1188=$AE1187,(IF(BI1187&gt;=1,BI1187-COUNTIFS($AE1187:$AE1187,$AC1188,AV1187:AV1187,$AI$1),0)),0)),0)</f>
        <v>0</v>
      </c>
      <c r="BJ1188" s="1">
        <f>IFERROR(IF($AE1188&gt;$AE1187,VLOOKUP($AC1188+AW$1,STOCK!$F$10:$AB$209,16,0),IF($AE1188=$AE1187,(IF(BJ1187&gt;=1,BJ1187-COUNTIFS($AE1187:$AE1187,$AC1188,AW1187:AW1187,$AI$1),0)),0)),0)</f>
        <v>0</v>
      </c>
      <c r="BK1188" s="1">
        <f>IFERROR(IF($AE1188&gt;$AE1187,VLOOKUP($AC1188+AX$1,STOCK!$F$10:$AB$209,16,0),IF($AE1188=$AE1187,(IF(BK1187&gt;=1,BK1187-COUNTIFS($AE1187:$AE1187,$AC1188,AX1187:AX1187,$AI$1),0)),0)),0)</f>
        <v>0</v>
      </c>
      <c r="BL1188" s="1">
        <f>IFERROR(IF($AE1188&gt;$AE1187,VLOOKUP($AC1188+AL$1,STOCK!$F$10:$AB$209,17,0),IF($AE1188=$AE1187,(IF(BL1187&gt;=1,BL1187-COUNTIFS($AE1187:$AE1187,$AC1188,AL1187:AL1187,$AI$2),0)),0)),0)</f>
        <v>0</v>
      </c>
      <c r="BM1188" s="1">
        <f>IFERROR(IF($AE1188&gt;$AE1187,VLOOKUP($AC1188+AM$1,STOCK!$F$10:$AB$209,17,0),IF($AE1188=$AE1187,(IF(BM1187&gt;=1,BM1187-COUNTIFS($AE1187:$AE1187,$AC1188,AM1187:AM1187,$AI$2),0)),0)),0)</f>
        <v>0</v>
      </c>
      <c r="BN1188" s="1">
        <f>IFERROR(IF($AE1188&gt;$AE1187,VLOOKUP($AC1188+AN$1,STOCK!$F$10:$AB$209,17,0),IF($AE1188=$AE1187,(IF(BN1187&gt;=1,BN1187-COUNTIFS($AE1187:$AE1187,$AC1188,AN1187:AN1187,$AI$2),0)),0)),0)</f>
        <v>0</v>
      </c>
      <c r="BO1188" s="1">
        <f>IFERROR(IF($AE1188&gt;$AE1187,VLOOKUP($AC1188+AO$1,STOCK!$F$10:$AB$209,17,0),IF($AE1188=$AE1187,(IF(BO1187&gt;=1,BO1187-COUNTIFS($AE1187:$AE1187,$AC1188,AO1187:AO1187,$AI$2),0)),0)),0)</f>
        <v>0</v>
      </c>
      <c r="BP1188" s="1">
        <f>IFERROR(IF($AE1188&gt;$AE1187,VLOOKUP($AC1188+AP$1,STOCK!$F$10:$AB$209,17,0),IF($AE1188=$AE1187,(IF(BP1187&gt;=1,BP1187-COUNTIFS($AE1187:$AE1187,$AC1188,AP1187:AP1187,$AI$2),0)),0)),0)</f>
        <v>0</v>
      </c>
      <c r="BQ1188" s="1">
        <f>IFERROR(IF($AE1188&gt;$AE1187,VLOOKUP($AC1188+AQ$1,STOCK!$F$10:$AB$209,17,0),IF($AE1188=$AE1187,(IF(BQ1187&gt;=1,BQ1187-COUNTIFS($AE1187:$AE1187,$AC1188,AQ1187:AQ1187,$AI$2),0)),0)),0)</f>
        <v>0</v>
      </c>
      <c r="BR1188" s="1">
        <f>IFERROR(IF($AE1188&gt;$AE1187,VLOOKUP($AC1188+AR$1,STOCK!$F$10:$AB$209,17,0),IF($AE1188=$AE1187,(IF(BR1187&gt;=1,BR1187-COUNTIFS($AE1187:$AE1187,$AC1188,AR1187:AR1187,$AI$2),0)),0)),0)</f>
        <v>0</v>
      </c>
      <c r="BS1188" s="1">
        <f>IFERROR(IF($AE1188&gt;$AE1187,VLOOKUP($AC1188+AS$1,STOCK!$F$10:$AB$209,17,0),IF($AE1188=$AE1187,(IF(BS1187&gt;=1,BS1187-COUNTIFS($AE1187:$AE1187,$AC1188,AS1187:AS1187,$AI$2),0)),0)),0)</f>
        <v>0</v>
      </c>
      <c r="BT1188" s="1">
        <f>IFERROR(IF($AE1188&gt;$AE1187,VLOOKUP($AC1188+AT$1,STOCK!$F$10:$AB$209,17,0),IF($AE1188=$AE1187,(IF(BT1187&gt;=1,BT1187-COUNTIFS($AE1187:$AE1187,$AC1188,AT1187:AT1187,$AI$2),0)),0)),0)</f>
        <v>0</v>
      </c>
      <c r="BU1188" s="1">
        <f>IFERROR(IF($AE1188&gt;$AE1187,VLOOKUP($AC1188+AU$1,STOCK!$F$10:$AB$209,17,0),IF($AE1188=$AE1187,(IF(BU1187&gt;=1,BU1187-COUNTIFS($AE1187:$AE1187,$AC1188,AU1187:AU1187,$AI$2),0)),0)),0)</f>
        <v>0</v>
      </c>
      <c r="BV1188" s="1">
        <f>IFERROR(IF($AE1188&gt;$AE1187,VLOOKUP($AC1188+AV$1,STOCK!$F$10:$AB$209,17,0),IF($AE1188=$AE1187,(IF(BV1187&gt;=1,BV1187-COUNTIFS($AE1187:$AE1187,$AC1188,AV1187:AV1187,$AI$2),0)),0)),0)</f>
        <v>0</v>
      </c>
      <c r="BW1188" s="1">
        <f>IFERROR(IF($AE1188&gt;$AE1187,VLOOKUP($AC1188+AW$1,STOCK!$F$10:$AB$209,17,0),IF($AE1188=$AE1187,(IF(BW1187&gt;=1,BW1187-COUNTIFS($AE1187:$AE1187,$AC1188,AW1187:AW1187,$AI$2),0)),0)),0)</f>
        <v>0</v>
      </c>
      <c r="BX1188" s="1">
        <f>IFERROR(IF($AE1188&gt;$AE1187,VLOOKUP($AC1188+AX$1,STOCK!$F$10:$AB$209,17,0),IF($AE1188=$AE1187,(IF(BX1187&gt;=1,BX1187-COUNTIFS($AE1187:$AE1187,$AC1188,AX1187:AX1187,$AI$2),0)),0)),0)</f>
        <v>0</v>
      </c>
    </row>
    <row r="1189" spans="29:76" x14ac:dyDescent="0.25">
      <c r="AC1189" s="1">
        <f t="shared" si="290"/>
        <v>0</v>
      </c>
      <c r="AD1189" s="1">
        <f>IFERROR(IF(LEN(AK1189)&gt;=1,VLOOKUP(HLOOKUP(AK1189,PROFILE!$K$5:$V$8,4,0),PROFILE!$F$1:$G$3,2,0),0),0)</f>
        <v>0</v>
      </c>
      <c r="AE1189" s="1">
        <f t="shared" si="291"/>
        <v>0</v>
      </c>
      <c r="AF1189" s="1">
        <v>1176</v>
      </c>
      <c r="AI1189" s="1" t="str">
        <f>IFERROR(IF($AH1189&gt;=1,VLOOKUP($AG1189,STUDENT!$O$8:$Z$1507,3,0),""),"")</f>
        <v/>
      </c>
      <c r="AJ1189" s="1" t="str">
        <f>IFERROR(IF($AH1189&gt;=1,VLOOKUP($AG1189,STUDENT!$O$8:$Z$1507,4,0),""),"")</f>
        <v/>
      </c>
      <c r="AK1189" s="1" t="str">
        <f>IFERROR(IF($AH1189&gt;=1,VLOOKUP($AG1189,STUDENT!$O$8:$Z$1507,6,0),""),"")</f>
        <v/>
      </c>
      <c r="AL1189" s="1" t="str">
        <f t="shared" si="292"/>
        <v/>
      </c>
      <c r="AM1189" s="1" t="str">
        <f t="shared" si="293"/>
        <v/>
      </c>
      <c r="AN1189" s="1" t="str">
        <f t="shared" si="294"/>
        <v/>
      </c>
      <c r="AO1189" s="1" t="str">
        <f t="shared" si="295"/>
        <v/>
      </c>
      <c r="AP1189" s="1" t="str">
        <f t="shared" si="296"/>
        <v/>
      </c>
      <c r="AQ1189" s="1" t="str">
        <f t="shared" si="297"/>
        <v/>
      </c>
      <c r="AR1189" s="1" t="str">
        <f t="shared" si="298"/>
        <v/>
      </c>
      <c r="AS1189" s="1" t="str">
        <f t="shared" si="299"/>
        <v/>
      </c>
      <c r="AT1189" s="1" t="str">
        <f t="shared" si="300"/>
        <v/>
      </c>
      <c r="AU1189" s="1" t="str">
        <f t="shared" si="301"/>
        <v/>
      </c>
      <c r="AV1189" s="1" t="str">
        <f t="shared" si="302"/>
        <v/>
      </c>
      <c r="AW1189" s="1" t="str">
        <f t="shared" si="303"/>
        <v/>
      </c>
      <c r="AX1189" s="1" t="str">
        <f t="shared" si="304"/>
        <v/>
      </c>
      <c r="AY1189" s="1">
        <f>IFERROR(IF($AE1189&gt;$AE1188,VLOOKUP($AC1189+AL$1,STOCK!$F$10:$AB$209,16,0),IF($AE1189=$AE1188,(IF(AY1188&gt;=1,AY1188-COUNTIFS($AE1188:$AE1188,$AC1189,AL1188:AL1188,$AI$1),0)),0)),0)</f>
        <v>0</v>
      </c>
      <c r="AZ1189" s="1">
        <f>IFERROR(IF($AE1189&gt;$AE1188,VLOOKUP($AC1189+AM$1,STOCK!$F$10:$AB$209,16,0),IF($AE1189=$AE1188,(IF(AZ1188&gt;=1,AZ1188-COUNTIFS($AE1188:$AE1188,$AC1189,AM1188:AM1188,$AI$1),0)),0)),0)</f>
        <v>0</v>
      </c>
      <c r="BA1189" s="1">
        <f>IFERROR(IF($AE1189&gt;$AE1188,VLOOKUP($AC1189+AN$1,STOCK!$F$10:$AB$209,16,0),IF($AE1189=$AE1188,(IF(BA1188&gt;=1,BA1188-COUNTIFS($AE1188:$AE1188,$AC1189,AN1188:AN1188,$AI$1),0)),0)),0)</f>
        <v>0</v>
      </c>
      <c r="BB1189" s="1">
        <f>IFERROR(IF($AE1189&gt;$AE1188,VLOOKUP($AC1189+AO$1,STOCK!$F$10:$AB$209,16,0),IF($AE1189=$AE1188,(IF(BB1188&gt;=1,BB1188-COUNTIFS($AE1188:$AE1188,$AC1189,AO1188:AO1188,$AI$1),0)),0)),0)</f>
        <v>0</v>
      </c>
      <c r="BC1189" s="1">
        <f>IFERROR(IF($AE1189&gt;$AE1188,VLOOKUP($AC1189+AP$1,STOCK!$F$10:$AB$209,16,0),IF($AE1189=$AE1188,(IF(BC1188&gt;=1,BC1188-COUNTIFS($AE1188:$AE1188,$AC1189,AP1188:AP1188,$AI$1),0)),0)),0)</f>
        <v>0</v>
      </c>
      <c r="BD1189" s="1">
        <f>IFERROR(IF($AE1189&gt;$AE1188,VLOOKUP($AC1189+AQ$1,STOCK!$F$10:$AB$209,16,0),IF($AE1189=$AE1188,(IF(BD1188&gt;=1,BD1188-COUNTIFS($AE1188:$AE1188,$AC1189,AQ1188:AQ1188,$AI$1),0)),0)),0)</f>
        <v>0</v>
      </c>
      <c r="BE1189" s="1">
        <f>IFERROR(IF($AE1189&gt;$AE1188,VLOOKUP($AC1189+AR$1,STOCK!$F$10:$AB$209,16,0),IF($AE1189=$AE1188,(IF(BE1188&gt;=1,BE1188-COUNTIFS($AE1188:$AE1188,$AC1189,AR1188:AR1188,$AI$1),0)),0)),0)</f>
        <v>0</v>
      </c>
      <c r="BF1189" s="1">
        <f>IFERROR(IF($AE1189&gt;$AE1188,VLOOKUP($AC1189+AS$1,STOCK!$F$10:$AB$209,16,0),IF($AE1189=$AE1188,(IF(BF1188&gt;=1,BF1188-COUNTIFS($AE1188:$AE1188,$AC1189,AS1188:AS1188,$AI$1),0)),0)),0)</f>
        <v>0</v>
      </c>
      <c r="BG1189" s="1">
        <f>IFERROR(IF($AE1189&gt;$AE1188,VLOOKUP($AC1189+AT$1,STOCK!$F$10:$AB$209,16,0),IF($AE1189=$AE1188,(IF(BG1188&gt;=1,BG1188-COUNTIFS($AE1188:$AE1188,$AC1189,AT1188:AT1188,$AI$1),0)),0)),0)</f>
        <v>0</v>
      </c>
      <c r="BH1189" s="1">
        <f>IFERROR(IF($AE1189&gt;$AE1188,VLOOKUP($AC1189+AU$1,STOCK!$F$10:$AB$209,16,0),IF($AE1189=$AE1188,(IF(BH1188&gt;=1,BH1188-COUNTIFS($AE1188:$AE1188,$AC1189,AU1188:AU1188,$AI$1),0)),0)),0)</f>
        <v>0</v>
      </c>
      <c r="BI1189" s="1">
        <f>IFERROR(IF($AE1189&gt;$AE1188,VLOOKUP($AC1189+AV$1,STOCK!$F$10:$AB$209,16,0),IF($AE1189=$AE1188,(IF(BI1188&gt;=1,BI1188-COUNTIFS($AE1188:$AE1188,$AC1189,AV1188:AV1188,$AI$1),0)),0)),0)</f>
        <v>0</v>
      </c>
      <c r="BJ1189" s="1">
        <f>IFERROR(IF($AE1189&gt;$AE1188,VLOOKUP($AC1189+AW$1,STOCK!$F$10:$AB$209,16,0),IF($AE1189=$AE1188,(IF(BJ1188&gt;=1,BJ1188-COUNTIFS($AE1188:$AE1188,$AC1189,AW1188:AW1188,$AI$1),0)),0)),0)</f>
        <v>0</v>
      </c>
      <c r="BK1189" s="1">
        <f>IFERROR(IF($AE1189&gt;$AE1188,VLOOKUP($AC1189+AX$1,STOCK!$F$10:$AB$209,16,0),IF($AE1189=$AE1188,(IF(BK1188&gt;=1,BK1188-COUNTIFS($AE1188:$AE1188,$AC1189,AX1188:AX1188,$AI$1),0)),0)),0)</f>
        <v>0</v>
      </c>
      <c r="BL1189" s="1">
        <f>IFERROR(IF($AE1189&gt;$AE1188,VLOOKUP($AC1189+AL$1,STOCK!$F$10:$AB$209,17,0),IF($AE1189=$AE1188,(IF(BL1188&gt;=1,BL1188-COUNTIFS($AE1188:$AE1188,$AC1189,AL1188:AL1188,$AI$2),0)),0)),0)</f>
        <v>0</v>
      </c>
      <c r="BM1189" s="1">
        <f>IFERROR(IF($AE1189&gt;$AE1188,VLOOKUP($AC1189+AM$1,STOCK!$F$10:$AB$209,17,0),IF($AE1189=$AE1188,(IF(BM1188&gt;=1,BM1188-COUNTIFS($AE1188:$AE1188,$AC1189,AM1188:AM1188,$AI$2),0)),0)),0)</f>
        <v>0</v>
      </c>
      <c r="BN1189" s="1">
        <f>IFERROR(IF($AE1189&gt;$AE1188,VLOOKUP($AC1189+AN$1,STOCK!$F$10:$AB$209,17,0),IF($AE1189=$AE1188,(IF(BN1188&gt;=1,BN1188-COUNTIFS($AE1188:$AE1188,$AC1189,AN1188:AN1188,$AI$2),0)),0)),0)</f>
        <v>0</v>
      </c>
      <c r="BO1189" s="1">
        <f>IFERROR(IF($AE1189&gt;$AE1188,VLOOKUP($AC1189+AO$1,STOCK!$F$10:$AB$209,17,0),IF($AE1189=$AE1188,(IF(BO1188&gt;=1,BO1188-COUNTIFS($AE1188:$AE1188,$AC1189,AO1188:AO1188,$AI$2),0)),0)),0)</f>
        <v>0</v>
      </c>
      <c r="BP1189" s="1">
        <f>IFERROR(IF($AE1189&gt;$AE1188,VLOOKUP($AC1189+AP$1,STOCK!$F$10:$AB$209,17,0),IF($AE1189=$AE1188,(IF(BP1188&gt;=1,BP1188-COUNTIFS($AE1188:$AE1188,$AC1189,AP1188:AP1188,$AI$2),0)),0)),0)</f>
        <v>0</v>
      </c>
      <c r="BQ1189" s="1">
        <f>IFERROR(IF($AE1189&gt;$AE1188,VLOOKUP($AC1189+AQ$1,STOCK!$F$10:$AB$209,17,0),IF($AE1189=$AE1188,(IF(BQ1188&gt;=1,BQ1188-COUNTIFS($AE1188:$AE1188,$AC1189,AQ1188:AQ1188,$AI$2),0)),0)),0)</f>
        <v>0</v>
      </c>
      <c r="BR1189" s="1">
        <f>IFERROR(IF($AE1189&gt;$AE1188,VLOOKUP($AC1189+AR$1,STOCK!$F$10:$AB$209,17,0),IF($AE1189=$AE1188,(IF(BR1188&gt;=1,BR1188-COUNTIFS($AE1188:$AE1188,$AC1189,AR1188:AR1188,$AI$2),0)),0)),0)</f>
        <v>0</v>
      </c>
      <c r="BS1189" s="1">
        <f>IFERROR(IF($AE1189&gt;$AE1188,VLOOKUP($AC1189+AS$1,STOCK!$F$10:$AB$209,17,0),IF($AE1189=$AE1188,(IF(BS1188&gt;=1,BS1188-COUNTIFS($AE1188:$AE1188,$AC1189,AS1188:AS1188,$AI$2),0)),0)),0)</f>
        <v>0</v>
      </c>
      <c r="BT1189" s="1">
        <f>IFERROR(IF($AE1189&gt;$AE1188,VLOOKUP($AC1189+AT$1,STOCK!$F$10:$AB$209,17,0),IF($AE1189=$AE1188,(IF(BT1188&gt;=1,BT1188-COUNTIFS($AE1188:$AE1188,$AC1189,AT1188:AT1188,$AI$2),0)),0)),0)</f>
        <v>0</v>
      </c>
      <c r="BU1189" s="1">
        <f>IFERROR(IF($AE1189&gt;$AE1188,VLOOKUP($AC1189+AU$1,STOCK!$F$10:$AB$209,17,0),IF($AE1189=$AE1188,(IF(BU1188&gt;=1,BU1188-COUNTIFS($AE1188:$AE1188,$AC1189,AU1188:AU1188,$AI$2),0)),0)),0)</f>
        <v>0</v>
      </c>
      <c r="BV1189" s="1">
        <f>IFERROR(IF($AE1189&gt;$AE1188,VLOOKUP($AC1189+AV$1,STOCK!$F$10:$AB$209,17,0),IF($AE1189=$AE1188,(IF(BV1188&gt;=1,BV1188-COUNTIFS($AE1188:$AE1188,$AC1189,AV1188:AV1188,$AI$2),0)),0)),0)</f>
        <v>0</v>
      </c>
      <c r="BW1189" s="1">
        <f>IFERROR(IF($AE1189&gt;$AE1188,VLOOKUP($AC1189+AW$1,STOCK!$F$10:$AB$209,17,0),IF($AE1189=$AE1188,(IF(BW1188&gt;=1,BW1188-COUNTIFS($AE1188:$AE1188,$AC1189,AW1188:AW1188,$AI$2),0)),0)),0)</f>
        <v>0</v>
      </c>
      <c r="BX1189" s="1">
        <f>IFERROR(IF($AE1189&gt;$AE1188,VLOOKUP($AC1189+AX$1,STOCK!$F$10:$AB$209,17,0),IF($AE1189=$AE1188,(IF(BX1188&gt;=1,BX1188-COUNTIFS($AE1188:$AE1188,$AC1189,AX1188:AX1188,$AI$2),0)),0)),0)</f>
        <v>0</v>
      </c>
    </row>
    <row r="1190" spans="29:76" x14ac:dyDescent="0.25">
      <c r="AC1190" s="1">
        <f t="shared" si="290"/>
        <v>0</v>
      </c>
      <c r="AD1190" s="1">
        <f>IFERROR(IF(LEN(AK1190)&gt;=1,VLOOKUP(HLOOKUP(AK1190,PROFILE!$K$5:$V$8,4,0),PROFILE!$F$1:$G$3,2,0),0),0)</f>
        <v>0</v>
      </c>
      <c r="AE1190" s="1">
        <f t="shared" si="291"/>
        <v>0</v>
      </c>
      <c r="AF1190" s="1">
        <v>1177</v>
      </c>
      <c r="AI1190" s="1" t="str">
        <f>IFERROR(IF($AH1190&gt;=1,VLOOKUP($AG1190,STUDENT!$O$8:$Z$1507,3,0),""),"")</f>
        <v/>
      </c>
      <c r="AJ1190" s="1" t="str">
        <f>IFERROR(IF($AH1190&gt;=1,VLOOKUP($AG1190,STUDENT!$O$8:$Z$1507,4,0),""),"")</f>
        <v/>
      </c>
      <c r="AK1190" s="1" t="str">
        <f>IFERROR(IF($AH1190&gt;=1,VLOOKUP($AG1190,STUDENT!$O$8:$Z$1507,6,0),""),"")</f>
        <v/>
      </c>
      <c r="AL1190" s="1" t="str">
        <f t="shared" si="292"/>
        <v/>
      </c>
      <c r="AM1190" s="1" t="str">
        <f t="shared" si="293"/>
        <v/>
      </c>
      <c r="AN1190" s="1" t="str">
        <f t="shared" si="294"/>
        <v/>
      </c>
      <c r="AO1190" s="1" t="str">
        <f t="shared" si="295"/>
        <v/>
      </c>
      <c r="AP1190" s="1" t="str">
        <f t="shared" si="296"/>
        <v/>
      </c>
      <c r="AQ1190" s="1" t="str">
        <f t="shared" si="297"/>
        <v/>
      </c>
      <c r="AR1190" s="1" t="str">
        <f t="shared" si="298"/>
        <v/>
      </c>
      <c r="AS1190" s="1" t="str">
        <f t="shared" si="299"/>
        <v/>
      </c>
      <c r="AT1190" s="1" t="str">
        <f t="shared" si="300"/>
        <v/>
      </c>
      <c r="AU1190" s="1" t="str">
        <f t="shared" si="301"/>
        <v/>
      </c>
      <c r="AV1190" s="1" t="str">
        <f t="shared" si="302"/>
        <v/>
      </c>
      <c r="AW1190" s="1" t="str">
        <f t="shared" si="303"/>
        <v/>
      </c>
      <c r="AX1190" s="1" t="str">
        <f t="shared" si="304"/>
        <v/>
      </c>
      <c r="AY1190" s="1">
        <f>IFERROR(IF($AE1190&gt;$AE1189,VLOOKUP($AC1190+AL$1,STOCK!$F$10:$AB$209,16,0),IF($AE1190=$AE1189,(IF(AY1189&gt;=1,AY1189-COUNTIFS($AE1189:$AE1189,$AC1190,AL1189:AL1189,$AI$1),0)),0)),0)</f>
        <v>0</v>
      </c>
      <c r="AZ1190" s="1">
        <f>IFERROR(IF($AE1190&gt;$AE1189,VLOOKUP($AC1190+AM$1,STOCK!$F$10:$AB$209,16,0),IF($AE1190=$AE1189,(IF(AZ1189&gt;=1,AZ1189-COUNTIFS($AE1189:$AE1189,$AC1190,AM1189:AM1189,$AI$1),0)),0)),0)</f>
        <v>0</v>
      </c>
      <c r="BA1190" s="1">
        <f>IFERROR(IF($AE1190&gt;$AE1189,VLOOKUP($AC1190+AN$1,STOCK!$F$10:$AB$209,16,0),IF($AE1190=$AE1189,(IF(BA1189&gt;=1,BA1189-COUNTIFS($AE1189:$AE1189,$AC1190,AN1189:AN1189,$AI$1),0)),0)),0)</f>
        <v>0</v>
      </c>
      <c r="BB1190" s="1">
        <f>IFERROR(IF($AE1190&gt;$AE1189,VLOOKUP($AC1190+AO$1,STOCK!$F$10:$AB$209,16,0),IF($AE1190=$AE1189,(IF(BB1189&gt;=1,BB1189-COUNTIFS($AE1189:$AE1189,$AC1190,AO1189:AO1189,$AI$1),0)),0)),0)</f>
        <v>0</v>
      </c>
      <c r="BC1190" s="1">
        <f>IFERROR(IF($AE1190&gt;$AE1189,VLOOKUP($AC1190+AP$1,STOCK!$F$10:$AB$209,16,0),IF($AE1190=$AE1189,(IF(BC1189&gt;=1,BC1189-COUNTIFS($AE1189:$AE1189,$AC1190,AP1189:AP1189,$AI$1),0)),0)),0)</f>
        <v>0</v>
      </c>
      <c r="BD1190" s="1">
        <f>IFERROR(IF($AE1190&gt;$AE1189,VLOOKUP($AC1190+AQ$1,STOCK!$F$10:$AB$209,16,0),IF($AE1190=$AE1189,(IF(BD1189&gt;=1,BD1189-COUNTIFS($AE1189:$AE1189,$AC1190,AQ1189:AQ1189,$AI$1),0)),0)),0)</f>
        <v>0</v>
      </c>
      <c r="BE1190" s="1">
        <f>IFERROR(IF($AE1190&gt;$AE1189,VLOOKUP($AC1190+AR$1,STOCK!$F$10:$AB$209,16,0),IF($AE1190=$AE1189,(IF(BE1189&gt;=1,BE1189-COUNTIFS($AE1189:$AE1189,$AC1190,AR1189:AR1189,$AI$1),0)),0)),0)</f>
        <v>0</v>
      </c>
      <c r="BF1190" s="1">
        <f>IFERROR(IF($AE1190&gt;$AE1189,VLOOKUP($AC1190+AS$1,STOCK!$F$10:$AB$209,16,0),IF($AE1190=$AE1189,(IF(BF1189&gt;=1,BF1189-COUNTIFS($AE1189:$AE1189,$AC1190,AS1189:AS1189,$AI$1),0)),0)),0)</f>
        <v>0</v>
      </c>
      <c r="BG1190" s="1">
        <f>IFERROR(IF($AE1190&gt;$AE1189,VLOOKUP($AC1190+AT$1,STOCK!$F$10:$AB$209,16,0),IF($AE1190=$AE1189,(IF(BG1189&gt;=1,BG1189-COUNTIFS($AE1189:$AE1189,$AC1190,AT1189:AT1189,$AI$1),0)),0)),0)</f>
        <v>0</v>
      </c>
      <c r="BH1190" s="1">
        <f>IFERROR(IF($AE1190&gt;$AE1189,VLOOKUP($AC1190+AU$1,STOCK!$F$10:$AB$209,16,0),IF($AE1190=$AE1189,(IF(BH1189&gt;=1,BH1189-COUNTIFS($AE1189:$AE1189,$AC1190,AU1189:AU1189,$AI$1),0)),0)),0)</f>
        <v>0</v>
      </c>
      <c r="BI1190" s="1">
        <f>IFERROR(IF($AE1190&gt;$AE1189,VLOOKUP($AC1190+AV$1,STOCK!$F$10:$AB$209,16,0),IF($AE1190=$AE1189,(IF(BI1189&gt;=1,BI1189-COUNTIFS($AE1189:$AE1189,$AC1190,AV1189:AV1189,$AI$1),0)),0)),0)</f>
        <v>0</v>
      </c>
      <c r="BJ1190" s="1">
        <f>IFERROR(IF($AE1190&gt;$AE1189,VLOOKUP($AC1190+AW$1,STOCK!$F$10:$AB$209,16,0),IF($AE1190=$AE1189,(IF(BJ1189&gt;=1,BJ1189-COUNTIFS($AE1189:$AE1189,$AC1190,AW1189:AW1189,$AI$1),0)),0)),0)</f>
        <v>0</v>
      </c>
      <c r="BK1190" s="1">
        <f>IFERROR(IF($AE1190&gt;$AE1189,VLOOKUP($AC1190+AX$1,STOCK!$F$10:$AB$209,16,0),IF($AE1190=$AE1189,(IF(BK1189&gt;=1,BK1189-COUNTIFS($AE1189:$AE1189,$AC1190,AX1189:AX1189,$AI$1),0)),0)),0)</f>
        <v>0</v>
      </c>
      <c r="BL1190" s="1">
        <f>IFERROR(IF($AE1190&gt;$AE1189,VLOOKUP($AC1190+AL$1,STOCK!$F$10:$AB$209,17,0),IF($AE1190=$AE1189,(IF(BL1189&gt;=1,BL1189-COUNTIFS($AE1189:$AE1189,$AC1190,AL1189:AL1189,$AI$2),0)),0)),0)</f>
        <v>0</v>
      </c>
      <c r="BM1190" s="1">
        <f>IFERROR(IF($AE1190&gt;$AE1189,VLOOKUP($AC1190+AM$1,STOCK!$F$10:$AB$209,17,0),IF($AE1190=$AE1189,(IF(BM1189&gt;=1,BM1189-COUNTIFS($AE1189:$AE1189,$AC1190,AM1189:AM1189,$AI$2),0)),0)),0)</f>
        <v>0</v>
      </c>
      <c r="BN1190" s="1">
        <f>IFERROR(IF($AE1190&gt;$AE1189,VLOOKUP($AC1190+AN$1,STOCK!$F$10:$AB$209,17,0),IF($AE1190=$AE1189,(IF(BN1189&gt;=1,BN1189-COUNTIFS($AE1189:$AE1189,$AC1190,AN1189:AN1189,$AI$2),0)),0)),0)</f>
        <v>0</v>
      </c>
      <c r="BO1190" s="1">
        <f>IFERROR(IF($AE1190&gt;$AE1189,VLOOKUP($AC1190+AO$1,STOCK!$F$10:$AB$209,17,0),IF($AE1190=$AE1189,(IF(BO1189&gt;=1,BO1189-COUNTIFS($AE1189:$AE1189,$AC1190,AO1189:AO1189,$AI$2),0)),0)),0)</f>
        <v>0</v>
      </c>
      <c r="BP1190" s="1">
        <f>IFERROR(IF($AE1190&gt;$AE1189,VLOOKUP($AC1190+AP$1,STOCK!$F$10:$AB$209,17,0),IF($AE1190=$AE1189,(IF(BP1189&gt;=1,BP1189-COUNTIFS($AE1189:$AE1189,$AC1190,AP1189:AP1189,$AI$2),0)),0)),0)</f>
        <v>0</v>
      </c>
      <c r="BQ1190" s="1">
        <f>IFERROR(IF($AE1190&gt;$AE1189,VLOOKUP($AC1190+AQ$1,STOCK!$F$10:$AB$209,17,0),IF($AE1190=$AE1189,(IF(BQ1189&gt;=1,BQ1189-COUNTIFS($AE1189:$AE1189,$AC1190,AQ1189:AQ1189,$AI$2),0)),0)),0)</f>
        <v>0</v>
      </c>
      <c r="BR1190" s="1">
        <f>IFERROR(IF($AE1190&gt;$AE1189,VLOOKUP($AC1190+AR$1,STOCK!$F$10:$AB$209,17,0),IF($AE1190=$AE1189,(IF(BR1189&gt;=1,BR1189-COUNTIFS($AE1189:$AE1189,$AC1190,AR1189:AR1189,$AI$2),0)),0)),0)</f>
        <v>0</v>
      </c>
      <c r="BS1190" s="1">
        <f>IFERROR(IF($AE1190&gt;$AE1189,VLOOKUP($AC1190+AS$1,STOCK!$F$10:$AB$209,17,0),IF($AE1190=$AE1189,(IF(BS1189&gt;=1,BS1189-COUNTIFS($AE1189:$AE1189,$AC1190,AS1189:AS1189,$AI$2),0)),0)),0)</f>
        <v>0</v>
      </c>
      <c r="BT1190" s="1">
        <f>IFERROR(IF($AE1190&gt;$AE1189,VLOOKUP($AC1190+AT$1,STOCK!$F$10:$AB$209,17,0),IF($AE1190=$AE1189,(IF(BT1189&gt;=1,BT1189-COUNTIFS($AE1189:$AE1189,$AC1190,AT1189:AT1189,$AI$2),0)),0)),0)</f>
        <v>0</v>
      </c>
      <c r="BU1190" s="1">
        <f>IFERROR(IF($AE1190&gt;$AE1189,VLOOKUP($AC1190+AU$1,STOCK!$F$10:$AB$209,17,0),IF($AE1190=$AE1189,(IF(BU1189&gt;=1,BU1189-COUNTIFS($AE1189:$AE1189,$AC1190,AU1189:AU1189,$AI$2),0)),0)),0)</f>
        <v>0</v>
      </c>
      <c r="BV1190" s="1">
        <f>IFERROR(IF($AE1190&gt;$AE1189,VLOOKUP($AC1190+AV$1,STOCK!$F$10:$AB$209,17,0),IF($AE1190=$AE1189,(IF(BV1189&gt;=1,BV1189-COUNTIFS($AE1189:$AE1189,$AC1190,AV1189:AV1189,$AI$2),0)),0)),0)</f>
        <v>0</v>
      </c>
      <c r="BW1190" s="1">
        <f>IFERROR(IF($AE1190&gt;$AE1189,VLOOKUP($AC1190+AW$1,STOCK!$F$10:$AB$209,17,0),IF($AE1190=$AE1189,(IF(BW1189&gt;=1,BW1189-COUNTIFS($AE1189:$AE1189,$AC1190,AW1189:AW1189,$AI$2),0)),0)),0)</f>
        <v>0</v>
      </c>
      <c r="BX1190" s="1">
        <f>IFERROR(IF($AE1190&gt;$AE1189,VLOOKUP($AC1190+AX$1,STOCK!$F$10:$AB$209,17,0),IF($AE1190=$AE1189,(IF(BX1189&gt;=1,BX1189-COUNTIFS($AE1189:$AE1189,$AC1190,AX1189:AX1189,$AI$2),0)),0)),0)</f>
        <v>0</v>
      </c>
    </row>
    <row r="1191" spans="29:76" x14ac:dyDescent="0.25">
      <c r="AC1191" s="1">
        <f t="shared" si="290"/>
        <v>0</v>
      </c>
      <c r="AD1191" s="1">
        <f>IFERROR(IF(LEN(AK1191)&gt;=1,VLOOKUP(HLOOKUP(AK1191,PROFILE!$K$5:$V$8,4,0),PROFILE!$F$1:$G$3,2,0),0),0)</f>
        <v>0</v>
      </c>
      <c r="AE1191" s="1">
        <f t="shared" si="291"/>
        <v>0</v>
      </c>
      <c r="AF1191" s="1">
        <v>1178</v>
      </c>
      <c r="AI1191" s="1" t="str">
        <f>IFERROR(IF($AH1191&gt;=1,VLOOKUP($AG1191,STUDENT!$O$8:$Z$1507,3,0),""),"")</f>
        <v/>
      </c>
      <c r="AJ1191" s="1" t="str">
        <f>IFERROR(IF($AH1191&gt;=1,VLOOKUP($AG1191,STUDENT!$O$8:$Z$1507,4,0),""),"")</f>
        <v/>
      </c>
      <c r="AK1191" s="1" t="str">
        <f>IFERROR(IF($AH1191&gt;=1,VLOOKUP($AG1191,STUDENT!$O$8:$Z$1507,6,0),""),"")</f>
        <v/>
      </c>
      <c r="AL1191" s="1" t="str">
        <f t="shared" si="292"/>
        <v/>
      </c>
      <c r="AM1191" s="1" t="str">
        <f t="shared" si="293"/>
        <v/>
      </c>
      <c r="AN1191" s="1" t="str">
        <f t="shared" si="294"/>
        <v/>
      </c>
      <c r="AO1191" s="1" t="str">
        <f t="shared" si="295"/>
        <v/>
      </c>
      <c r="AP1191" s="1" t="str">
        <f t="shared" si="296"/>
        <v/>
      </c>
      <c r="AQ1191" s="1" t="str">
        <f t="shared" si="297"/>
        <v/>
      </c>
      <c r="AR1191" s="1" t="str">
        <f t="shared" si="298"/>
        <v/>
      </c>
      <c r="AS1191" s="1" t="str">
        <f t="shared" si="299"/>
        <v/>
      </c>
      <c r="AT1191" s="1" t="str">
        <f t="shared" si="300"/>
        <v/>
      </c>
      <c r="AU1191" s="1" t="str">
        <f t="shared" si="301"/>
        <v/>
      </c>
      <c r="AV1191" s="1" t="str">
        <f t="shared" si="302"/>
        <v/>
      </c>
      <c r="AW1191" s="1" t="str">
        <f t="shared" si="303"/>
        <v/>
      </c>
      <c r="AX1191" s="1" t="str">
        <f t="shared" si="304"/>
        <v/>
      </c>
      <c r="AY1191" s="1">
        <f>IFERROR(IF($AE1191&gt;$AE1190,VLOOKUP($AC1191+AL$1,STOCK!$F$10:$AB$209,16,0),IF($AE1191=$AE1190,(IF(AY1190&gt;=1,AY1190-COUNTIFS($AE1190:$AE1190,$AC1191,AL1190:AL1190,$AI$1),0)),0)),0)</f>
        <v>0</v>
      </c>
      <c r="AZ1191" s="1">
        <f>IFERROR(IF($AE1191&gt;$AE1190,VLOOKUP($AC1191+AM$1,STOCK!$F$10:$AB$209,16,0),IF($AE1191=$AE1190,(IF(AZ1190&gt;=1,AZ1190-COUNTIFS($AE1190:$AE1190,$AC1191,AM1190:AM1190,$AI$1),0)),0)),0)</f>
        <v>0</v>
      </c>
      <c r="BA1191" s="1">
        <f>IFERROR(IF($AE1191&gt;$AE1190,VLOOKUP($AC1191+AN$1,STOCK!$F$10:$AB$209,16,0),IF($AE1191=$AE1190,(IF(BA1190&gt;=1,BA1190-COUNTIFS($AE1190:$AE1190,$AC1191,AN1190:AN1190,$AI$1),0)),0)),0)</f>
        <v>0</v>
      </c>
      <c r="BB1191" s="1">
        <f>IFERROR(IF($AE1191&gt;$AE1190,VLOOKUP($AC1191+AO$1,STOCK!$F$10:$AB$209,16,0),IF($AE1191=$AE1190,(IF(BB1190&gt;=1,BB1190-COUNTIFS($AE1190:$AE1190,$AC1191,AO1190:AO1190,$AI$1),0)),0)),0)</f>
        <v>0</v>
      </c>
      <c r="BC1191" s="1">
        <f>IFERROR(IF($AE1191&gt;$AE1190,VLOOKUP($AC1191+AP$1,STOCK!$F$10:$AB$209,16,0),IF($AE1191=$AE1190,(IF(BC1190&gt;=1,BC1190-COUNTIFS($AE1190:$AE1190,$AC1191,AP1190:AP1190,$AI$1),0)),0)),0)</f>
        <v>0</v>
      </c>
      <c r="BD1191" s="1">
        <f>IFERROR(IF($AE1191&gt;$AE1190,VLOOKUP($AC1191+AQ$1,STOCK!$F$10:$AB$209,16,0),IF($AE1191=$AE1190,(IF(BD1190&gt;=1,BD1190-COUNTIFS($AE1190:$AE1190,$AC1191,AQ1190:AQ1190,$AI$1),0)),0)),0)</f>
        <v>0</v>
      </c>
      <c r="BE1191" s="1">
        <f>IFERROR(IF($AE1191&gt;$AE1190,VLOOKUP($AC1191+AR$1,STOCK!$F$10:$AB$209,16,0),IF($AE1191=$AE1190,(IF(BE1190&gt;=1,BE1190-COUNTIFS($AE1190:$AE1190,$AC1191,AR1190:AR1190,$AI$1),0)),0)),0)</f>
        <v>0</v>
      </c>
      <c r="BF1191" s="1">
        <f>IFERROR(IF($AE1191&gt;$AE1190,VLOOKUP($AC1191+AS$1,STOCK!$F$10:$AB$209,16,0),IF($AE1191=$AE1190,(IF(BF1190&gt;=1,BF1190-COUNTIFS($AE1190:$AE1190,$AC1191,AS1190:AS1190,$AI$1),0)),0)),0)</f>
        <v>0</v>
      </c>
      <c r="BG1191" s="1">
        <f>IFERROR(IF($AE1191&gt;$AE1190,VLOOKUP($AC1191+AT$1,STOCK!$F$10:$AB$209,16,0),IF($AE1191=$AE1190,(IF(BG1190&gt;=1,BG1190-COUNTIFS($AE1190:$AE1190,$AC1191,AT1190:AT1190,$AI$1),0)),0)),0)</f>
        <v>0</v>
      </c>
      <c r="BH1191" s="1">
        <f>IFERROR(IF($AE1191&gt;$AE1190,VLOOKUP($AC1191+AU$1,STOCK!$F$10:$AB$209,16,0),IF($AE1191=$AE1190,(IF(BH1190&gt;=1,BH1190-COUNTIFS($AE1190:$AE1190,$AC1191,AU1190:AU1190,$AI$1),0)),0)),0)</f>
        <v>0</v>
      </c>
      <c r="BI1191" s="1">
        <f>IFERROR(IF($AE1191&gt;$AE1190,VLOOKUP($AC1191+AV$1,STOCK!$F$10:$AB$209,16,0),IF($AE1191=$AE1190,(IF(BI1190&gt;=1,BI1190-COUNTIFS($AE1190:$AE1190,$AC1191,AV1190:AV1190,$AI$1),0)),0)),0)</f>
        <v>0</v>
      </c>
      <c r="BJ1191" s="1">
        <f>IFERROR(IF($AE1191&gt;$AE1190,VLOOKUP($AC1191+AW$1,STOCK!$F$10:$AB$209,16,0),IF($AE1191=$AE1190,(IF(BJ1190&gt;=1,BJ1190-COUNTIFS($AE1190:$AE1190,$AC1191,AW1190:AW1190,$AI$1),0)),0)),0)</f>
        <v>0</v>
      </c>
      <c r="BK1191" s="1">
        <f>IFERROR(IF($AE1191&gt;$AE1190,VLOOKUP($AC1191+AX$1,STOCK!$F$10:$AB$209,16,0),IF($AE1191=$AE1190,(IF(BK1190&gt;=1,BK1190-COUNTIFS($AE1190:$AE1190,$AC1191,AX1190:AX1190,$AI$1),0)),0)),0)</f>
        <v>0</v>
      </c>
      <c r="BL1191" s="1">
        <f>IFERROR(IF($AE1191&gt;$AE1190,VLOOKUP($AC1191+AL$1,STOCK!$F$10:$AB$209,17,0),IF($AE1191=$AE1190,(IF(BL1190&gt;=1,BL1190-COUNTIFS($AE1190:$AE1190,$AC1191,AL1190:AL1190,$AI$2),0)),0)),0)</f>
        <v>0</v>
      </c>
      <c r="BM1191" s="1">
        <f>IFERROR(IF($AE1191&gt;$AE1190,VLOOKUP($AC1191+AM$1,STOCK!$F$10:$AB$209,17,0),IF($AE1191=$AE1190,(IF(BM1190&gt;=1,BM1190-COUNTIFS($AE1190:$AE1190,$AC1191,AM1190:AM1190,$AI$2),0)),0)),0)</f>
        <v>0</v>
      </c>
      <c r="BN1191" s="1">
        <f>IFERROR(IF($AE1191&gt;$AE1190,VLOOKUP($AC1191+AN$1,STOCK!$F$10:$AB$209,17,0),IF($AE1191=$AE1190,(IF(BN1190&gt;=1,BN1190-COUNTIFS($AE1190:$AE1190,$AC1191,AN1190:AN1190,$AI$2),0)),0)),0)</f>
        <v>0</v>
      </c>
      <c r="BO1191" s="1">
        <f>IFERROR(IF($AE1191&gt;$AE1190,VLOOKUP($AC1191+AO$1,STOCK!$F$10:$AB$209,17,0),IF($AE1191=$AE1190,(IF(BO1190&gt;=1,BO1190-COUNTIFS($AE1190:$AE1190,$AC1191,AO1190:AO1190,$AI$2),0)),0)),0)</f>
        <v>0</v>
      </c>
      <c r="BP1191" s="1">
        <f>IFERROR(IF($AE1191&gt;$AE1190,VLOOKUP($AC1191+AP$1,STOCK!$F$10:$AB$209,17,0),IF($AE1191=$AE1190,(IF(BP1190&gt;=1,BP1190-COUNTIFS($AE1190:$AE1190,$AC1191,AP1190:AP1190,$AI$2),0)),0)),0)</f>
        <v>0</v>
      </c>
      <c r="BQ1191" s="1">
        <f>IFERROR(IF($AE1191&gt;$AE1190,VLOOKUP($AC1191+AQ$1,STOCK!$F$10:$AB$209,17,0),IF($AE1191=$AE1190,(IF(BQ1190&gt;=1,BQ1190-COUNTIFS($AE1190:$AE1190,$AC1191,AQ1190:AQ1190,$AI$2),0)),0)),0)</f>
        <v>0</v>
      </c>
      <c r="BR1191" s="1">
        <f>IFERROR(IF($AE1191&gt;$AE1190,VLOOKUP($AC1191+AR$1,STOCK!$F$10:$AB$209,17,0),IF($AE1191=$AE1190,(IF(BR1190&gt;=1,BR1190-COUNTIFS($AE1190:$AE1190,$AC1191,AR1190:AR1190,$AI$2),0)),0)),0)</f>
        <v>0</v>
      </c>
      <c r="BS1191" s="1">
        <f>IFERROR(IF($AE1191&gt;$AE1190,VLOOKUP($AC1191+AS$1,STOCK!$F$10:$AB$209,17,0),IF($AE1191=$AE1190,(IF(BS1190&gt;=1,BS1190-COUNTIFS($AE1190:$AE1190,$AC1191,AS1190:AS1190,$AI$2),0)),0)),0)</f>
        <v>0</v>
      </c>
      <c r="BT1191" s="1">
        <f>IFERROR(IF($AE1191&gt;$AE1190,VLOOKUP($AC1191+AT$1,STOCK!$F$10:$AB$209,17,0),IF($AE1191=$AE1190,(IF(BT1190&gt;=1,BT1190-COUNTIFS($AE1190:$AE1190,$AC1191,AT1190:AT1190,$AI$2),0)),0)),0)</f>
        <v>0</v>
      </c>
      <c r="BU1191" s="1">
        <f>IFERROR(IF($AE1191&gt;$AE1190,VLOOKUP($AC1191+AU$1,STOCK!$F$10:$AB$209,17,0),IF($AE1191=$AE1190,(IF(BU1190&gt;=1,BU1190-COUNTIFS($AE1190:$AE1190,$AC1191,AU1190:AU1190,$AI$2),0)),0)),0)</f>
        <v>0</v>
      </c>
      <c r="BV1191" s="1">
        <f>IFERROR(IF($AE1191&gt;$AE1190,VLOOKUP($AC1191+AV$1,STOCK!$F$10:$AB$209,17,0),IF($AE1191=$AE1190,(IF(BV1190&gt;=1,BV1190-COUNTIFS($AE1190:$AE1190,$AC1191,AV1190:AV1190,$AI$2),0)),0)),0)</f>
        <v>0</v>
      </c>
      <c r="BW1191" s="1">
        <f>IFERROR(IF($AE1191&gt;$AE1190,VLOOKUP($AC1191+AW$1,STOCK!$F$10:$AB$209,17,0),IF($AE1191=$AE1190,(IF(BW1190&gt;=1,BW1190-COUNTIFS($AE1190:$AE1190,$AC1191,AW1190:AW1190,$AI$2),0)),0)),0)</f>
        <v>0</v>
      </c>
      <c r="BX1191" s="1">
        <f>IFERROR(IF($AE1191&gt;$AE1190,VLOOKUP($AC1191+AX$1,STOCK!$F$10:$AB$209,17,0),IF($AE1191=$AE1190,(IF(BX1190&gt;=1,BX1190-COUNTIFS($AE1190:$AE1190,$AC1191,AX1190:AX1190,$AI$2),0)),0)),0)</f>
        <v>0</v>
      </c>
    </row>
    <row r="1192" spans="29:76" x14ac:dyDescent="0.25">
      <c r="AC1192" s="1">
        <f t="shared" si="290"/>
        <v>0</v>
      </c>
      <c r="AD1192" s="1">
        <f>IFERROR(IF(LEN(AK1192)&gt;=1,VLOOKUP(HLOOKUP(AK1192,PROFILE!$K$5:$V$8,4,0),PROFILE!$F$1:$G$3,2,0),0),0)</f>
        <v>0</v>
      </c>
      <c r="AE1192" s="1">
        <f t="shared" si="291"/>
        <v>0</v>
      </c>
      <c r="AF1192" s="1">
        <v>1179</v>
      </c>
      <c r="AI1192" s="1" t="str">
        <f>IFERROR(IF($AH1192&gt;=1,VLOOKUP($AG1192,STUDENT!$O$8:$Z$1507,3,0),""),"")</f>
        <v/>
      </c>
      <c r="AJ1192" s="1" t="str">
        <f>IFERROR(IF($AH1192&gt;=1,VLOOKUP($AG1192,STUDENT!$O$8:$Z$1507,4,0),""),"")</f>
        <v/>
      </c>
      <c r="AK1192" s="1" t="str">
        <f>IFERROR(IF($AH1192&gt;=1,VLOOKUP($AG1192,STUDENT!$O$8:$Z$1507,6,0),""),"")</f>
        <v/>
      </c>
      <c r="AL1192" s="1" t="str">
        <f t="shared" si="292"/>
        <v/>
      </c>
      <c r="AM1192" s="1" t="str">
        <f t="shared" si="293"/>
        <v/>
      </c>
      <c r="AN1192" s="1" t="str">
        <f t="shared" si="294"/>
        <v/>
      </c>
      <c r="AO1192" s="1" t="str">
        <f t="shared" si="295"/>
        <v/>
      </c>
      <c r="AP1192" s="1" t="str">
        <f t="shared" si="296"/>
        <v/>
      </c>
      <c r="AQ1192" s="1" t="str">
        <f t="shared" si="297"/>
        <v/>
      </c>
      <c r="AR1192" s="1" t="str">
        <f t="shared" si="298"/>
        <v/>
      </c>
      <c r="AS1192" s="1" t="str">
        <f t="shared" si="299"/>
        <v/>
      </c>
      <c r="AT1192" s="1" t="str">
        <f t="shared" si="300"/>
        <v/>
      </c>
      <c r="AU1192" s="1" t="str">
        <f t="shared" si="301"/>
        <v/>
      </c>
      <c r="AV1192" s="1" t="str">
        <f t="shared" si="302"/>
        <v/>
      </c>
      <c r="AW1192" s="1" t="str">
        <f t="shared" si="303"/>
        <v/>
      </c>
      <c r="AX1192" s="1" t="str">
        <f t="shared" si="304"/>
        <v/>
      </c>
      <c r="AY1192" s="1">
        <f>IFERROR(IF($AE1192&gt;$AE1191,VLOOKUP($AC1192+AL$1,STOCK!$F$10:$AB$209,16,0),IF($AE1192=$AE1191,(IF(AY1191&gt;=1,AY1191-COUNTIFS($AE1191:$AE1191,$AC1192,AL1191:AL1191,$AI$1),0)),0)),0)</f>
        <v>0</v>
      </c>
      <c r="AZ1192" s="1">
        <f>IFERROR(IF($AE1192&gt;$AE1191,VLOOKUP($AC1192+AM$1,STOCK!$F$10:$AB$209,16,0),IF($AE1192=$AE1191,(IF(AZ1191&gt;=1,AZ1191-COUNTIFS($AE1191:$AE1191,$AC1192,AM1191:AM1191,$AI$1),0)),0)),0)</f>
        <v>0</v>
      </c>
      <c r="BA1192" s="1">
        <f>IFERROR(IF($AE1192&gt;$AE1191,VLOOKUP($AC1192+AN$1,STOCK!$F$10:$AB$209,16,0),IF($AE1192=$AE1191,(IF(BA1191&gt;=1,BA1191-COUNTIFS($AE1191:$AE1191,$AC1192,AN1191:AN1191,$AI$1),0)),0)),0)</f>
        <v>0</v>
      </c>
      <c r="BB1192" s="1">
        <f>IFERROR(IF($AE1192&gt;$AE1191,VLOOKUP($AC1192+AO$1,STOCK!$F$10:$AB$209,16,0),IF($AE1192=$AE1191,(IF(BB1191&gt;=1,BB1191-COUNTIFS($AE1191:$AE1191,$AC1192,AO1191:AO1191,$AI$1),0)),0)),0)</f>
        <v>0</v>
      </c>
      <c r="BC1192" s="1">
        <f>IFERROR(IF($AE1192&gt;$AE1191,VLOOKUP($AC1192+AP$1,STOCK!$F$10:$AB$209,16,0),IF($AE1192=$AE1191,(IF(BC1191&gt;=1,BC1191-COUNTIFS($AE1191:$AE1191,$AC1192,AP1191:AP1191,$AI$1),0)),0)),0)</f>
        <v>0</v>
      </c>
      <c r="BD1192" s="1">
        <f>IFERROR(IF($AE1192&gt;$AE1191,VLOOKUP($AC1192+AQ$1,STOCK!$F$10:$AB$209,16,0),IF($AE1192=$AE1191,(IF(BD1191&gt;=1,BD1191-COUNTIFS($AE1191:$AE1191,$AC1192,AQ1191:AQ1191,$AI$1),0)),0)),0)</f>
        <v>0</v>
      </c>
      <c r="BE1192" s="1">
        <f>IFERROR(IF($AE1192&gt;$AE1191,VLOOKUP($AC1192+AR$1,STOCK!$F$10:$AB$209,16,0),IF($AE1192=$AE1191,(IF(BE1191&gt;=1,BE1191-COUNTIFS($AE1191:$AE1191,$AC1192,AR1191:AR1191,$AI$1),0)),0)),0)</f>
        <v>0</v>
      </c>
      <c r="BF1192" s="1">
        <f>IFERROR(IF($AE1192&gt;$AE1191,VLOOKUP($AC1192+AS$1,STOCK!$F$10:$AB$209,16,0),IF($AE1192=$AE1191,(IF(BF1191&gt;=1,BF1191-COUNTIFS($AE1191:$AE1191,$AC1192,AS1191:AS1191,$AI$1),0)),0)),0)</f>
        <v>0</v>
      </c>
      <c r="BG1192" s="1">
        <f>IFERROR(IF($AE1192&gt;$AE1191,VLOOKUP($AC1192+AT$1,STOCK!$F$10:$AB$209,16,0),IF($AE1192=$AE1191,(IF(BG1191&gt;=1,BG1191-COUNTIFS($AE1191:$AE1191,$AC1192,AT1191:AT1191,$AI$1),0)),0)),0)</f>
        <v>0</v>
      </c>
      <c r="BH1192" s="1">
        <f>IFERROR(IF($AE1192&gt;$AE1191,VLOOKUP($AC1192+AU$1,STOCK!$F$10:$AB$209,16,0),IF($AE1192=$AE1191,(IF(BH1191&gt;=1,BH1191-COUNTIFS($AE1191:$AE1191,$AC1192,AU1191:AU1191,$AI$1),0)),0)),0)</f>
        <v>0</v>
      </c>
      <c r="BI1192" s="1">
        <f>IFERROR(IF($AE1192&gt;$AE1191,VLOOKUP($AC1192+AV$1,STOCK!$F$10:$AB$209,16,0),IF($AE1192=$AE1191,(IF(BI1191&gt;=1,BI1191-COUNTIFS($AE1191:$AE1191,$AC1192,AV1191:AV1191,$AI$1),0)),0)),0)</f>
        <v>0</v>
      </c>
      <c r="BJ1192" s="1">
        <f>IFERROR(IF($AE1192&gt;$AE1191,VLOOKUP($AC1192+AW$1,STOCK!$F$10:$AB$209,16,0),IF($AE1192=$AE1191,(IF(BJ1191&gt;=1,BJ1191-COUNTIFS($AE1191:$AE1191,$AC1192,AW1191:AW1191,$AI$1),0)),0)),0)</f>
        <v>0</v>
      </c>
      <c r="BK1192" s="1">
        <f>IFERROR(IF($AE1192&gt;$AE1191,VLOOKUP($AC1192+AX$1,STOCK!$F$10:$AB$209,16,0),IF($AE1192=$AE1191,(IF(BK1191&gt;=1,BK1191-COUNTIFS($AE1191:$AE1191,$AC1192,AX1191:AX1191,$AI$1),0)),0)),0)</f>
        <v>0</v>
      </c>
      <c r="BL1192" s="1">
        <f>IFERROR(IF($AE1192&gt;$AE1191,VLOOKUP($AC1192+AL$1,STOCK!$F$10:$AB$209,17,0),IF($AE1192=$AE1191,(IF(BL1191&gt;=1,BL1191-COUNTIFS($AE1191:$AE1191,$AC1192,AL1191:AL1191,$AI$2),0)),0)),0)</f>
        <v>0</v>
      </c>
      <c r="BM1192" s="1">
        <f>IFERROR(IF($AE1192&gt;$AE1191,VLOOKUP($AC1192+AM$1,STOCK!$F$10:$AB$209,17,0),IF($AE1192=$AE1191,(IF(BM1191&gt;=1,BM1191-COUNTIFS($AE1191:$AE1191,$AC1192,AM1191:AM1191,$AI$2),0)),0)),0)</f>
        <v>0</v>
      </c>
      <c r="BN1192" s="1">
        <f>IFERROR(IF($AE1192&gt;$AE1191,VLOOKUP($AC1192+AN$1,STOCK!$F$10:$AB$209,17,0),IF($AE1192=$AE1191,(IF(BN1191&gt;=1,BN1191-COUNTIFS($AE1191:$AE1191,$AC1192,AN1191:AN1191,$AI$2),0)),0)),0)</f>
        <v>0</v>
      </c>
      <c r="BO1192" s="1">
        <f>IFERROR(IF($AE1192&gt;$AE1191,VLOOKUP($AC1192+AO$1,STOCK!$F$10:$AB$209,17,0),IF($AE1192=$AE1191,(IF(BO1191&gt;=1,BO1191-COUNTIFS($AE1191:$AE1191,$AC1192,AO1191:AO1191,$AI$2),0)),0)),0)</f>
        <v>0</v>
      </c>
      <c r="BP1192" s="1">
        <f>IFERROR(IF($AE1192&gt;$AE1191,VLOOKUP($AC1192+AP$1,STOCK!$F$10:$AB$209,17,0),IF($AE1192=$AE1191,(IF(BP1191&gt;=1,BP1191-COUNTIFS($AE1191:$AE1191,$AC1192,AP1191:AP1191,$AI$2),0)),0)),0)</f>
        <v>0</v>
      </c>
      <c r="BQ1192" s="1">
        <f>IFERROR(IF($AE1192&gt;$AE1191,VLOOKUP($AC1192+AQ$1,STOCK!$F$10:$AB$209,17,0),IF($AE1192=$AE1191,(IF(BQ1191&gt;=1,BQ1191-COUNTIFS($AE1191:$AE1191,$AC1192,AQ1191:AQ1191,$AI$2),0)),0)),0)</f>
        <v>0</v>
      </c>
      <c r="BR1192" s="1">
        <f>IFERROR(IF($AE1192&gt;$AE1191,VLOOKUP($AC1192+AR$1,STOCK!$F$10:$AB$209,17,0),IF($AE1192=$AE1191,(IF(BR1191&gt;=1,BR1191-COUNTIFS($AE1191:$AE1191,$AC1192,AR1191:AR1191,$AI$2),0)),0)),0)</f>
        <v>0</v>
      </c>
      <c r="BS1192" s="1">
        <f>IFERROR(IF($AE1192&gt;$AE1191,VLOOKUP($AC1192+AS$1,STOCK!$F$10:$AB$209,17,0),IF($AE1192=$AE1191,(IF(BS1191&gt;=1,BS1191-COUNTIFS($AE1191:$AE1191,$AC1192,AS1191:AS1191,$AI$2),0)),0)),0)</f>
        <v>0</v>
      </c>
      <c r="BT1192" s="1">
        <f>IFERROR(IF($AE1192&gt;$AE1191,VLOOKUP($AC1192+AT$1,STOCK!$F$10:$AB$209,17,0),IF($AE1192=$AE1191,(IF(BT1191&gt;=1,BT1191-COUNTIFS($AE1191:$AE1191,$AC1192,AT1191:AT1191,$AI$2),0)),0)),0)</f>
        <v>0</v>
      </c>
      <c r="BU1192" s="1">
        <f>IFERROR(IF($AE1192&gt;$AE1191,VLOOKUP($AC1192+AU$1,STOCK!$F$10:$AB$209,17,0),IF($AE1192=$AE1191,(IF(BU1191&gt;=1,BU1191-COUNTIFS($AE1191:$AE1191,$AC1192,AU1191:AU1191,$AI$2),0)),0)),0)</f>
        <v>0</v>
      </c>
      <c r="BV1192" s="1">
        <f>IFERROR(IF($AE1192&gt;$AE1191,VLOOKUP($AC1192+AV$1,STOCK!$F$10:$AB$209,17,0),IF($AE1192=$AE1191,(IF(BV1191&gt;=1,BV1191-COUNTIFS($AE1191:$AE1191,$AC1192,AV1191:AV1191,$AI$2),0)),0)),0)</f>
        <v>0</v>
      </c>
      <c r="BW1192" s="1">
        <f>IFERROR(IF($AE1192&gt;$AE1191,VLOOKUP($AC1192+AW$1,STOCK!$F$10:$AB$209,17,0),IF($AE1192=$AE1191,(IF(BW1191&gt;=1,BW1191-COUNTIFS($AE1191:$AE1191,$AC1192,AW1191:AW1191,$AI$2),0)),0)),0)</f>
        <v>0</v>
      </c>
      <c r="BX1192" s="1">
        <f>IFERROR(IF($AE1192&gt;$AE1191,VLOOKUP($AC1192+AX$1,STOCK!$F$10:$AB$209,17,0),IF($AE1192=$AE1191,(IF(BX1191&gt;=1,BX1191-COUNTIFS($AE1191:$AE1191,$AC1192,AX1191:AX1191,$AI$2),0)),0)),0)</f>
        <v>0</v>
      </c>
    </row>
    <row r="1193" spans="29:76" x14ac:dyDescent="0.25">
      <c r="AC1193" s="1">
        <f t="shared" si="290"/>
        <v>0</v>
      </c>
      <c r="AD1193" s="1">
        <f>IFERROR(IF(LEN(AK1193)&gt;=1,VLOOKUP(HLOOKUP(AK1193,PROFILE!$K$5:$V$8,4,0),PROFILE!$F$1:$G$3,2,0),0),0)</f>
        <v>0</v>
      </c>
      <c r="AE1193" s="1">
        <f t="shared" si="291"/>
        <v>0</v>
      </c>
      <c r="AF1193" s="1">
        <v>1180</v>
      </c>
      <c r="AI1193" s="1" t="str">
        <f>IFERROR(IF($AH1193&gt;=1,VLOOKUP($AG1193,STUDENT!$O$8:$Z$1507,3,0),""),"")</f>
        <v/>
      </c>
      <c r="AJ1193" s="1" t="str">
        <f>IFERROR(IF($AH1193&gt;=1,VLOOKUP($AG1193,STUDENT!$O$8:$Z$1507,4,0),""),"")</f>
        <v/>
      </c>
      <c r="AK1193" s="1" t="str">
        <f>IFERROR(IF($AH1193&gt;=1,VLOOKUP($AG1193,STUDENT!$O$8:$Z$1507,6,0),""),"")</f>
        <v/>
      </c>
      <c r="AL1193" s="1" t="str">
        <f t="shared" si="292"/>
        <v/>
      </c>
      <c r="AM1193" s="1" t="str">
        <f t="shared" si="293"/>
        <v/>
      </c>
      <c r="AN1193" s="1" t="str">
        <f t="shared" si="294"/>
        <v/>
      </c>
      <c r="AO1193" s="1" t="str">
        <f t="shared" si="295"/>
        <v/>
      </c>
      <c r="AP1193" s="1" t="str">
        <f t="shared" si="296"/>
        <v/>
      </c>
      <c r="AQ1193" s="1" t="str">
        <f t="shared" si="297"/>
        <v/>
      </c>
      <c r="AR1193" s="1" t="str">
        <f t="shared" si="298"/>
        <v/>
      </c>
      <c r="AS1193" s="1" t="str">
        <f t="shared" si="299"/>
        <v/>
      </c>
      <c r="AT1193" s="1" t="str">
        <f t="shared" si="300"/>
        <v/>
      </c>
      <c r="AU1193" s="1" t="str">
        <f t="shared" si="301"/>
        <v/>
      </c>
      <c r="AV1193" s="1" t="str">
        <f t="shared" si="302"/>
        <v/>
      </c>
      <c r="AW1193" s="1" t="str">
        <f t="shared" si="303"/>
        <v/>
      </c>
      <c r="AX1193" s="1" t="str">
        <f t="shared" si="304"/>
        <v/>
      </c>
      <c r="AY1193" s="1">
        <f>IFERROR(IF($AE1193&gt;$AE1192,VLOOKUP($AC1193+AL$1,STOCK!$F$10:$AB$209,16,0),IF($AE1193=$AE1192,(IF(AY1192&gt;=1,AY1192-COUNTIFS($AE1192:$AE1192,$AC1193,AL1192:AL1192,$AI$1),0)),0)),0)</f>
        <v>0</v>
      </c>
      <c r="AZ1193" s="1">
        <f>IFERROR(IF($AE1193&gt;$AE1192,VLOOKUP($AC1193+AM$1,STOCK!$F$10:$AB$209,16,0),IF($AE1193=$AE1192,(IF(AZ1192&gt;=1,AZ1192-COUNTIFS($AE1192:$AE1192,$AC1193,AM1192:AM1192,$AI$1),0)),0)),0)</f>
        <v>0</v>
      </c>
      <c r="BA1193" s="1">
        <f>IFERROR(IF($AE1193&gt;$AE1192,VLOOKUP($AC1193+AN$1,STOCK!$F$10:$AB$209,16,0),IF($AE1193=$AE1192,(IF(BA1192&gt;=1,BA1192-COUNTIFS($AE1192:$AE1192,$AC1193,AN1192:AN1192,$AI$1),0)),0)),0)</f>
        <v>0</v>
      </c>
      <c r="BB1193" s="1">
        <f>IFERROR(IF($AE1193&gt;$AE1192,VLOOKUP($AC1193+AO$1,STOCK!$F$10:$AB$209,16,0),IF($AE1193=$AE1192,(IF(BB1192&gt;=1,BB1192-COUNTIFS($AE1192:$AE1192,$AC1193,AO1192:AO1192,$AI$1),0)),0)),0)</f>
        <v>0</v>
      </c>
      <c r="BC1193" s="1">
        <f>IFERROR(IF($AE1193&gt;$AE1192,VLOOKUP($AC1193+AP$1,STOCK!$F$10:$AB$209,16,0),IF($AE1193=$AE1192,(IF(BC1192&gt;=1,BC1192-COUNTIFS($AE1192:$AE1192,$AC1193,AP1192:AP1192,$AI$1),0)),0)),0)</f>
        <v>0</v>
      </c>
      <c r="BD1193" s="1">
        <f>IFERROR(IF($AE1193&gt;$AE1192,VLOOKUP($AC1193+AQ$1,STOCK!$F$10:$AB$209,16,0),IF($AE1193=$AE1192,(IF(BD1192&gt;=1,BD1192-COUNTIFS($AE1192:$AE1192,$AC1193,AQ1192:AQ1192,$AI$1),0)),0)),0)</f>
        <v>0</v>
      </c>
      <c r="BE1193" s="1">
        <f>IFERROR(IF($AE1193&gt;$AE1192,VLOOKUP($AC1193+AR$1,STOCK!$F$10:$AB$209,16,0),IF($AE1193=$AE1192,(IF(BE1192&gt;=1,BE1192-COUNTIFS($AE1192:$AE1192,$AC1193,AR1192:AR1192,$AI$1),0)),0)),0)</f>
        <v>0</v>
      </c>
      <c r="BF1193" s="1">
        <f>IFERROR(IF($AE1193&gt;$AE1192,VLOOKUP($AC1193+AS$1,STOCK!$F$10:$AB$209,16,0),IF($AE1193=$AE1192,(IF(BF1192&gt;=1,BF1192-COUNTIFS($AE1192:$AE1192,$AC1193,AS1192:AS1192,$AI$1),0)),0)),0)</f>
        <v>0</v>
      </c>
      <c r="BG1193" s="1">
        <f>IFERROR(IF($AE1193&gt;$AE1192,VLOOKUP($AC1193+AT$1,STOCK!$F$10:$AB$209,16,0),IF($AE1193=$AE1192,(IF(BG1192&gt;=1,BG1192-COUNTIFS($AE1192:$AE1192,$AC1193,AT1192:AT1192,$AI$1),0)),0)),0)</f>
        <v>0</v>
      </c>
      <c r="BH1193" s="1">
        <f>IFERROR(IF($AE1193&gt;$AE1192,VLOOKUP($AC1193+AU$1,STOCK!$F$10:$AB$209,16,0),IF($AE1193=$AE1192,(IF(BH1192&gt;=1,BH1192-COUNTIFS($AE1192:$AE1192,$AC1193,AU1192:AU1192,$AI$1),0)),0)),0)</f>
        <v>0</v>
      </c>
      <c r="BI1193" s="1">
        <f>IFERROR(IF($AE1193&gt;$AE1192,VLOOKUP($AC1193+AV$1,STOCK!$F$10:$AB$209,16,0),IF($AE1193=$AE1192,(IF(BI1192&gt;=1,BI1192-COUNTIFS($AE1192:$AE1192,$AC1193,AV1192:AV1192,$AI$1),0)),0)),0)</f>
        <v>0</v>
      </c>
      <c r="BJ1193" s="1">
        <f>IFERROR(IF($AE1193&gt;$AE1192,VLOOKUP($AC1193+AW$1,STOCK!$F$10:$AB$209,16,0),IF($AE1193=$AE1192,(IF(BJ1192&gt;=1,BJ1192-COUNTIFS($AE1192:$AE1192,$AC1193,AW1192:AW1192,$AI$1),0)),0)),0)</f>
        <v>0</v>
      </c>
      <c r="BK1193" s="1">
        <f>IFERROR(IF($AE1193&gt;$AE1192,VLOOKUP($AC1193+AX$1,STOCK!$F$10:$AB$209,16,0),IF($AE1193=$AE1192,(IF(BK1192&gt;=1,BK1192-COUNTIFS($AE1192:$AE1192,$AC1193,AX1192:AX1192,$AI$1),0)),0)),0)</f>
        <v>0</v>
      </c>
      <c r="BL1193" s="1">
        <f>IFERROR(IF($AE1193&gt;$AE1192,VLOOKUP($AC1193+AL$1,STOCK!$F$10:$AB$209,17,0),IF($AE1193=$AE1192,(IF(BL1192&gt;=1,BL1192-COUNTIFS($AE1192:$AE1192,$AC1193,AL1192:AL1192,$AI$2),0)),0)),0)</f>
        <v>0</v>
      </c>
      <c r="BM1193" s="1">
        <f>IFERROR(IF($AE1193&gt;$AE1192,VLOOKUP($AC1193+AM$1,STOCK!$F$10:$AB$209,17,0),IF($AE1193=$AE1192,(IF(BM1192&gt;=1,BM1192-COUNTIFS($AE1192:$AE1192,$AC1193,AM1192:AM1192,$AI$2),0)),0)),0)</f>
        <v>0</v>
      </c>
      <c r="BN1193" s="1">
        <f>IFERROR(IF($AE1193&gt;$AE1192,VLOOKUP($AC1193+AN$1,STOCK!$F$10:$AB$209,17,0),IF($AE1193=$AE1192,(IF(BN1192&gt;=1,BN1192-COUNTIFS($AE1192:$AE1192,$AC1193,AN1192:AN1192,$AI$2),0)),0)),0)</f>
        <v>0</v>
      </c>
      <c r="BO1193" s="1">
        <f>IFERROR(IF($AE1193&gt;$AE1192,VLOOKUP($AC1193+AO$1,STOCK!$F$10:$AB$209,17,0),IF($AE1193=$AE1192,(IF(BO1192&gt;=1,BO1192-COUNTIFS($AE1192:$AE1192,$AC1193,AO1192:AO1192,$AI$2),0)),0)),0)</f>
        <v>0</v>
      </c>
      <c r="BP1193" s="1">
        <f>IFERROR(IF($AE1193&gt;$AE1192,VLOOKUP($AC1193+AP$1,STOCK!$F$10:$AB$209,17,0),IF($AE1193=$AE1192,(IF(BP1192&gt;=1,BP1192-COUNTIFS($AE1192:$AE1192,$AC1193,AP1192:AP1192,$AI$2),0)),0)),0)</f>
        <v>0</v>
      </c>
      <c r="BQ1193" s="1">
        <f>IFERROR(IF($AE1193&gt;$AE1192,VLOOKUP($AC1193+AQ$1,STOCK!$F$10:$AB$209,17,0),IF($AE1193=$AE1192,(IF(BQ1192&gt;=1,BQ1192-COUNTIFS($AE1192:$AE1192,$AC1193,AQ1192:AQ1192,$AI$2),0)),0)),0)</f>
        <v>0</v>
      </c>
      <c r="BR1193" s="1">
        <f>IFERROR(IF($AE1193&gt;$AE1192,VLOOKUP($AC1193+AR$1,STOCK!$F$10:$AB$209,17,0),IF($AE1193=$AE1192,(IF(BR1192&gt;=1,BR1192-COUNTIFS($AE1192:$AE1192,$AC1193,AR1192:AR1192,$AI$2),0)),0)),0)</f>
        <v>0</v>
      </c>
      <c r="BS1193" s="1">
        <f>IFERROR(IF($AE1193&gt;$AE1192,VLOOKUP($AC1193+AS$1,STOCK!$F$10:$AB$209,17,0),IF($AE1193=$AE1192,(IF(BS1192&gt;=1,BS1192-COUNTIFS($AE1192:$AE1192,$AC1193,AS1192:AS1192,$AI$2),0)),0)),0)</f>
        <v>0</v>
      </c>
      <c r="BT1193" s="1">
        <f>IFERROR(IF($AE1193&gt;$AE1192,VLOOKUP($AC1193+AT$1,STOCK!$F$10:$AB$209,17,0),IF($AE1193=$AE1192,(IF(BT1192&gt;=1,BT1192-COUNTIFS($AE1192:$AE1192,$AC1193,AT1192:AT1192,$AI$2),0)),0)),0)</f>
        <v>0</v>
      </c>
      <c r="BU1193" s="1">
        <f>IFERROR(IF($AE1193&gt;$AE1192,VLOOKUP($AC1193+AU$1,STOCK!$F$10:$AB$209,17,0),IF($AE1193=$AE1192,(IF(BU1192&gt;=1,BU1192-COUNTIFS($AE1192:$AE1192,$AC1193,AU1192:AU1192,$AI$2),0)),0)),0)</f>
        <v>0</v>
      </c>
      <c r="BV1193" s="1">
        <f>IFERROR(IF($AE1193&gt;$AE1192,VLOOKUP($AC1193+AV$1,STOCK!$F$10:$AB$209,17,0),IF($AE1193=$AE1192,(IF(BV1192&gt;=1,BV1192-COUNTIFS($AE1192:$AE1192,$AC1193,AV1192:AV1192,$AI$2),0)),0)),0)</f>
        <v>0</v>
      </c>
      <c r="BW1193" s="1">
        <f>IFERROR(IF($AE1193&gt;$AE1192,VLOOKUP($AC1193+AW$1,STOCK!$F$10:$AB$209,17,0),IF($AE1193=$AE1192,(IF(BW1192&gt;=1,BW1192-COUNTIFS($AE1192:$AE1192,$AC1193,AW1192:AW1192,$AI$2),0)),0)),0)</f>
        <v>0</v>
      </c>
      <c r="BX1193" s="1">
        <f>IFERROR(IF($AE1193&gt;$AE1192,VLOOKUP($AC1193+AX$1,STOCK!$F$10:$AB$209,17,0),IF($AE1193=$AE1192,(IF(BX1192&gt;=1,BX1192-COUNTIFS($AE1192:$AE1192,$AC1193,AX1192:AX1192,$AI$2),0)),0)),0)</f>
        <v>0</v>
      </c>
    </row>
    <row r="1194" spans="29:76" x14ac:dyDescent="0.25">
      <c r="AC1194" s="1">
        <f t="shared" si="290"/>
        <v>0</v>
      </c>
      <c r="AD1194" s="1">
        <f>IFERROR(IF(LEN(AK1194)&gt;=1,VLOOKUP(HLOOKUP(AK1194,PROFILE!$K$5:$V$8,4,0),PROFILE!$F$1:$G$3,2,0),0),0)</f>
        <v>0</v>
      </c>
      <c r="AE1194" s="1">
        <f t="shared" si="291"/>
        <v>0</v>
      </c>
      <c r="AF1194" s="1">
        <v>1181</v>
      </c>
      <c r="AI1194" s="1" t="str">
        <f>IFERROR(IF($AH1194&gt;=1,VLOOKUP($AG1194,STUDENT!$O$8:$Z$1507,3,0),""),"")</f>
        <v/>
      </c>
      <c r="AJ1194" s="1" t="str">
        <f>IFERROR(IF($AH1194&gt;=1,VLOOKUP($AG1194,STUDENT!$O$8:$Z$1507,4,0),""),"")</f>
        <v/>
      </c>
      <c r="AK1194" s="1" t="str">
        <f>IFERROR(IF($AH1194&gt;=1,VLOOKUP($AG1194,STUDENT!$O$8:$Z$1507,6,0),""),"")</f>
        <v/>
      </c>
      <c r="AL1194" s="1" t="str">
        <f t="shared" si="292"/>
        <v/>
      </c>
      <c r="AM1194" s="1" t="str">
        <f t="shared" si="293"/>
        <v/>
      </c>
      <c r="AN1194" s="1" t="str">
        <f t="shared" si="294"/>
        <v/>
      </c>
      <c r="AO1194" s="1" t="str">
        <f t="shared" si="295"/>
        <v/>
      </c>
      <c r="AP1194" s="1" t="str">
        <f t="shared" si="296"/>
        <v/>
      </c>
      <c r="AQ1194" s="1" t="str">
        <f t="shared" si="297"/>
        <v/>
      </c>
      <c r="AR1194" s="1" t="str">
        <f t="shared" si="298"/>
        <v/>
      </c>
      <c r="AS1194" s="1" t="str">
        <f t="shared" si="299"/>
        <v/>
      </c>
      <c r="AT1194" s="1" t="str">
        <f t="shared" si="300"/>
        <v/>
      </c>
      <c r="AU1194" s="1" t="str">
        <f t="shared" si="301"/>
        <v/>
      </c>
      <c r="AV1194" s="1" t="str">
        <f t="shared" si="302"/>
        <v/>
      </c>
      <c r="AW1194" s="1" t="str">
        <f t="shared" si="303"/>
        <v/>
      </c>
      <c r="AX1194" s="1" t="str">
        <f t="shared" si="304"/>
        <v/>
      </c>
      <c r="AY1194" s="1">
        <f>IFERROR(IF($AE1194&gt;$AE1193,VLOOKUP($AC1194+AL$1,STOCK!$F$10:$AB$209,16,0),IF($AE1194=$AE1193,(IF(AY1193&gt;=1,AY1193-COUNTIFS($AE1193:$AE1193,$AC1194,AL1193:AL1193,$AI$1),0)),0)),0)</f>
        <v>0</v>
      </c>
      <c r="AZ1194" s="1">
        <f>IFERROR(IF($AE1194&gt;$AE1193,VLOOKUP($AC1194+AM$1,STOCK!$F$10:$AB$209,16,0),IF($AE1194=$AE1193,(IF(AZ1193&gt;=1,AZ1193-COUNTIFS($AE1193:$AE1193,$AC1194,AM1193:AM1193,$AI$1),0)),0)),0)</f>
        <v>0</v>
      </c>
      <c r="BA1194" s="1">
        <f>IFERROR(IF($AE1194&gt;$AE1193,VLOOKUP($AC1194+AN$1,STOCK!$F$10:$AB$209,16,0),IF($AE1194=$AE1193,(IF(BA1193&gt;=1,BA1193-COUNTIFS($AE1193:$AE1193,$AC1194,AN1193:AN1193,$AI$1),0)),0)),0)</f>
        <v>0</v>
      </c>
      <c r="BB1194" s="1">
        <f>IFERROR(IF($AE1194&gt;$AE1193,VLOOKUP($AC1194+AO$1,STOCK!$F$10:$AB$209,16,0),IF($AE1194=$AE1193,(IF(BB1193&gt;=1,BB1193-COUNTIFS($AE1193:$AE1193,$AC1194,AO1193:AO1193,$AI$1),0)),0)),0)</f>
        <v>0</v>
      </c>
      <c r="BC1194" s="1">
        <f>IFERROR(IF($AE1194&gt;$AE1193,VLOOKUP($AC1194+AP$1,STOCK!$F$10:$AB$209,16,0),IF($AE1194=$AE1193,(IF(BC1193&gt;=1,BC1193-COUNTIFS($AE1193:$AE1193,$AC1194,AP1193:AP1193,$AI$1),0)),0)),0)</f>
        <v>0</v>
      </c>
      <c r="BD1194" s="1">
        <f>IFERROR(IF($AE1194&gt;$AE1193,VLOOKUP($AC1194+AQ$1,STOCK!$F$10:$AB$209,16,0),IF($AE1194=$AE1193,(IF(BD1193&gt;=1,BD1193-COUNTIFS($AE1193:$AE1193,$AC1194,AQ1193:AQ1193,$AI$1),0)),0)),0)</f>
        <v>0</v>
      </c>
      <c r="BE1194" s="1">
        <f>IFERROR(IF($AE1194&gt;$AE1193,VLOOKUP($AC1194+AR$1,STOCK!$F$10:$AB$209,16,0),IF($AE1194=$AE1193,(IF(BE1193&gt;=1,BE1193-COUNTIFS($AE1193:$AE1193,$AC1194,AR1193:AR1193,$AI$1),0)),0)),0)</f>
        <v>0</v>
      </c>
      <c r="BF1194" s="1">
        <f>IFERROR(IF($AE1194&gt;$AE1193,VLOOKUP($AC1194+AS$1,STOCK!$F$10:$AB$209,16,0),IF($AE1194=$AE1193,(IF(BF1193&gt;=1,BF1193-COUNTIFS($AE1193:$AE1193,$AC1194,AS1193:AS1193,$AI$1),0)),0)),0)</f>
        <v>0</v>
      </c>
      <c r="BG1194" s="1">
        <f>IFERROR(IF($AE1194&gt;$AE1193,VLOOKUP($AC1194+AT$1,STOCK!$F$10:$AB$209,16,0),IF($AE1194=$AE1193,(IF(BG1193&gt;=1,BG1193-COUNTIFS($AE1193:$AE1193,$AC1194,AT1193:AT1193,$AI$1),0)),0)),0)</f>
        <v>0</v>
      </c>
      <c r="BH1194" s="1">
        <f>IFERROR(IF($AE1194&gt;$AE1193,VLOOKUP($AC1194+AU$1,STOCK!$F$10:$AB$209,16,0),IF($AE1194=$AE1193,(IF(BH1193&gt;=1,BH1193-COUNTIFS($AE1193:$AE1193,$AC1194,AU1193:AU1193,$AI$1),0)),0)),0)</f>
        <v>0</v>
      </c>
      <c r="BI1194" s="1">
        <f>IFERROR(IF($AE1194&gt;$AE1193,VLOOKUP($AC1194+AV$1,STOCK!$F$10:$AB$209,16,0),IF($AE1194=$AE1193,(IF(BI1193&gt;=1,BI1193-COUNTIFS($AE1193:$AE1193,$AC1194,AV1193:AV1193,$AI$1),0)),0)),0)</f>
        <v>0</v>
      </c>
      <c r="BJ1194" s="1">
        <f>IFERROR(IF($AE1194&gt;$AE1193,VLOOKUP($AC1194+AW$1,STOCK!$F$10:$AB$209,16,0),IF($AE1194=$AE1193,(IF(BJ1193&gt;=1,BJ1193-COUNTIFS($AE1193:$AE1193,$AC1194,AW1193:AW1193,$AI$1),0)),0)),0)</f>
        <v>0</v>
      </c>
      <c r="BK1194" s="1">
        <f>IFERROR(IF($AE1194&gt;$AE1193,VLOOKUP($AC1194+AX$1,STOCK!$F$10:$AB$209,16,0),IF($AE1194=$AE1193,(IF(BK1193&gt;=1,BK1193-COUNTIFS($AE1193:$AE1193,$AC1194,AX1193:AX1193,$AI$1),0)),0)),0)</f>
        <v>0</v>
      </c>
      <c r="BL1194" s="1">
        <f>IFERROR(IF($AE1194&gt;$AE1193,VLOOKUP($AC1194+AL$1,STOCK!$F$10:$AB$209,17,0),IF($AE1194=$AE1193,(IF(BL1193&gt;=1,BL1193-COUNTIFS($AE1193:$AE1193,$AC1194,AL1193:AL1193,$AI$2),0)),0)),0)</f>
        <v>0</v>
      </c>
      <c r="BM1194" s="1">
        <f>IFERROR(IF($AE1194&gt;$AE1193,VLOOKUP($AC1194+AM$1,STOCK!$F$10:$AB$209,17,0),IF($AE1194=$AE1193,(IF(BM1193&gt;=1,BM1193-COUNTIFS($AE1193:$AE1193,$AC1194,AM1193:AM1193,$AI$2),0)),0)),0)</f>
        <v>0</v>
      </c>
      <c r="BN1194" s="1">
        <f>IFERROR(IF($AE1194&gt;$AE1193,VLOOKUP($AC1194+AN$1,STOCK!$F$10:$AB$209,17,0),IF($AE1194=$AE1193,(IF(BN1193&gt;=1,BN1193-COUNTIFS($AE1193:$AE1193,$AC1194,AN1193:AN1193,$AI$2),0)),0)),0)</f>
        <v>0</v>
      </c>
      <c r="BO1194" s="1">
        <f>IFERROR(IF($AE1194&gt;$AE1193,VLOOKUP($AC1194+AO$1,STOCK!$F$10:$AB$209,17,0),IF($AE1194=$AE1193,(IF(BO1193&gt;=1,BO1193-COUNTIFS($AE1193:$AE1193,$AC1194,AO1193:AO1193,$AI$2),0)),0)),0)</f>
        <v>0</v>
      </c>
      <c r="BP1194" s="1">
        <f>IFERROR(IF($AE1194&gt;$AE1193,VLOOKUP($AC1194+AP$1,STOCK!$F$10:$AB$209,17,0),IF($AE1194=$AE1193,(IF(BP1193&gt;=1,BP1193-COUNTIFS($AE1193:$AE1193,$AC1194,AP1193:AP1193,$AI$2),0)),0)),0)</f>
        <v>0</v>
      </c>
      <c r="BQ1194" s="1">
        <f>IFERROR(IF($AE1194&gt;$AE1193,VLOOKUP($AC1194+AQ$1,STOCK!$F$10:$AB$209,17,0),IF($AE1194=$AE1193,(IF(BQ1193&gt;=1,BQ1193-COUNTIFS($AE1193:$AE1193,$AC1194,AQ1193:AQ1193,$AI$2),0)),0)),0)</f>
        <v>0</v>
      </c>
      <c r="BR1194" s="1">
        <f>IFERROR(IF($AE1194&gt;$AE1193,VLOOKUP($AC1194+AR$1,STOCK!$F$10:$AB$209,17,0),IF($AE1194=$AE1193,(IF(BR1193&gt;=1,BR1193-COUNTIFS($AE1193:$AE1193,$AC1194,AR1193:AR1193,$AI$2),0)),0)),0)</f>
        <v>0</v>
      </c>
      <c r="BS1194" s="1">
        <f>IFERROR(IF($AE1194&gt;$AE1193,VLOOKUP($AC1194+AS$1,STOCK!$F$10:$AB$209,17,0),IF($AE1194=$AE1193,(IF(BS1193&gt;=1,BS1193-COUNTIFS($AE1193:$AE1193,$AC1194,AS1193:AS1193,$AI$2),0)),0)),0)</f>
        <v>0</v>
      </c>
      <c r="BT1194" s="1">
        <f>IFERROR(IF($AE1194&gt;$AE1193,VLOOKUP($AC1194+AT$1,STOCK!$F$10:$AB$209,17,0),IF($AE1194=$AE1193,(IF(BT1193&gt;=1,BT1193-COUNTIFS($AE1193:$AE1193,$AC1194,AT1193:AT1193,$AI$2),0)),0)),0)</f>
        <v>0</v>
      </c>
      <c r="BU1194" s="1">
        <f>IFERROR(IF($AE1194&gt;$AE1193,VLOOKUP($AC1194+AU$1,STOCK!$F$10:$AB$209,17,0),IF($AE1194=$AE1193,(IF(BU1193&gt;=1,BU1193-COUNTIFS($AE1193:$AE1193,$AC1194,AU1193:AU1193,$AI$2),0)),0)),0)</f>
        <v>0</v>
      </c>
      <c r="BV1194" s="1">
        <f>IFERROR(IF($AE1194&gt;$AE1193,VLOOKUP($AC1194+AV$1,STOCK!$F$10:$AB$209,17,0),IF($AE1194=$AE1193,(IF(BV1193&gt;=1,BV1193-COUNTIFS($AE1193:$AE1193,$AC1194,AV1193:AV1193,$AI$2),0)),0)),0)</f>
        <v>0</v>
      </c>
      <c r="BW1194" s="1">
        <f>IFERROR(IF($AE1194&gt;$AE1193,VLOOKUP($AC1194+AW$1,STOCK!$F$10:$AB$209,17,0),IF($AE1194=$AE1193,(IF(BW1193&gt;=1,BW1193-COUNTIFS($AE1193:$AE1193,$AC1194,AW1193:AW1193,$AI$2),0)),0)),0)</f>
        <v>0</v>
      </c>
      <c r="BX1194" s="1">
        <f>IFERROR(IF($AE1194&gt;$AE1193,VLOOKUP($AC1194+AX$1,STOCK!$F$10:$AB$209,17,0),IF($AE1194=$AE1193,(IF(BX1193&gt;=1,BX1193-COUNTIFS($AE1193:$AE1193,$AC1194,AX1193:AX1193,$AI$2),0)),0)),0)</f>
        <v>0</v>
      </c>
    </row>
    <row r="1195" spans="29:76" x14ac:dyDescent="0.25">
      <c r="AC1195" s="1">
        <f t="shared" si="290"/>
        <v>0</v>
      </c>
      <c r="AD1195" s="1">
        <f>IFERROR(IF(LEN(AK1195)&gt;=1,VLOOKUP(HLOOKUP(AK1195,PROFILE!$K$5:$V$8,4,0),PROFILE!$F$1:$G$3,2,0),0),0)</f>
        <v>0</v>
      </c>
      <c r="AE1195" s="1">
        <f t="shared" si="291"/>
        <v>0</v>
      </c>
      <c r="AF1195" s="1">
        <v>1182</v>
      </c>
      <c r="AI1195" s="1" t="str">
        <f>IFERROR(IF($AH1195&gt;=1,VLOOKUP($AG1195,STUDENT!$O$8:$Z$1507,3,0),""),"")</f>
        <v/>
      </c>
      <c r="AJ1195" s="1" t="str">
        <f>IFERROR(IF($AH1195&gt;=1,VLOOKUP($AG1195,STUDENT!$O$8:$Z$1507,4,0),""),"")</f>
        <v/>
      </c>
      <c r="AK1195" s="1" t="str">
        <f>IFERROR(IF($AH1195&gt;=1,VLOOKUP($AG1195,STUDENT!$O$8:$Z$1507,6,0),""),"")</f>
        <v/>
      </c>
      <c r="AL1195" s="1" t="str">
        <f t="shared" si="292"/>
        <v/>
      </c>
      <c r="AM1195" s="1" t="str">
        <f t="shared" si="293"/>
        <v/>
      </c>
      <c r="AN1195" s="1" t="str">
        <f t="shared" si="294"/>
        <v/>
      </c>
      <c r="AO1195" s="1" t="str">
        <f t="shared" si="295"/>
        <v/>
      </c>
      <c r="AP1195" s="1" t="str">
        <f t="shared" si="296"/>
        <v/>
      </c>
      <c r="AQ1195" s="1" t="str">
        <f t="shared" si="297"/>
        <v/>
      </c>
      <c r="AR1195" s="1" t="str">
        <f t="shared" si="298"/>
        <v/>
      </c>
      <c r="AS1195" s="1" t="str">
        <f t="shared" si="299"/>
        <v/>
      </c>
      <c r="AT1195" s="1" t="str">
        <f t="shared" si="300"/>
        <v/>
      </c>
      <c r="AU1195" s="1" t="str">
        <f t="shared" si="301"/>
        <v/>
      </c>
      <c r="AV1195" s="1" t="str">
        <f t="shared" si="302"/>
        <v/>
      </c>
      <c r="AW1195" s="1" t="str">
        <f t="shared" si="303"/>
        <v/>
      </c>
      <c r="AX1195" s="1" t="str">
        <f t="shared" si="304"/>
        <v/>
      </c>
      <c r="AY1195" s="1">
        <f>IFERROR(IF($AE1195&gt;$AE1194,VLOOKUP($AC1195+AL$1,STOCK!$F$10:$AB$209,16,0),IF($AE1195=$AE1194,(IF(AY1194&gt;=1,AY1194-COUNTIFS($AE1194:$AE1194,$AC1195,AL1194:AL1194,$AI$1),0)),0)),0)</f>
        <v>0</v>
      </c>
      <c r="AZ1195" s="1">
        <f>IFERROR(IF($AE1195&gt;$AE1194,VLOOKUP($AC1195+AM$1,STOCK!$F$10:$AB$209,16,0),IF($AE1195=$AE1194,(IF(AZ1194&gt;=1,AZ1194-COUNTIFS($AE1194:$AE1194,$AC1195,AM1194:AM1194,$AI$1),0)),0)),0)</f>
        <v>0</v>
      </c>
      <c r="BA1195" s="1">
        <f>IFERROR(IF($AE1195&gt;$AE1194,VLOOKUP($AC1195+AN$1,STOCK!$F$10:$AB$209,16,0),IF($AE1195=$AE1194,(IF(BA1194&gt;=1,BA1194-COUNTIFS($AE1194:$AE1194,$AC1195,AN1194:AN1194,$AI$1),0)),0)),0)</f>
        <v>0</v>
      </c>
      <c r="BB1195" s="1">
        <f>IFERROR(IF($AE1195&gt;$AE1194,VLOOKUP($AC1195+AO$1,STOCK!$F$10:$AB$209,16,0),IF($AE1195=$AE1194,(IF(BB1194&gt;=1,BB1194-COUNTIFS($AE1194:$AE1194,$AC1195,AO1194:AO1194,$AI$1),0)),0)),0)</f>
        <v>0</v>
      </c>
      <c r="BC1195" s="1">
        <f>IFERROR(IF($AE1195&gt;$AE1194,VLOOKUP($AC1195+AP$1,STOCK!$F$10:$AB$209,16,0),IF($AE1195=$AE1194,(IF(BC1194&gt;=1,BC1194-COUNTIFS($AE1194:$AE1194,$AC1195,AP1194:AP1194,$AI$1),0)),0)),0)</f>
        <v>0</v>
      </c>
      <c r="BD1195" s="1">
        <f>IFERROR(IF($AE1195&gt;$AE1194,VLOOKUP($AC1195+AQ$1,STOCK!$F$10:$AB$209,16,0),IF($AE1195=$AE1194,(IF(BD1194&gt;=1,BD1194-COUNTIFS($AE1194:$AE1194,$AC1195,AQ1194:AQ1194,$AI$1),0)),0)),0)</f>
        <v>0</v>
      </c>
      <c r="BE1195" s="1">
        <f>IFERROR(IF($AE1195&gt;$AE1194,VLOOKUP($AC1195+AR$1,STOCK!$F$10:$AB$209,16,0),IF($AE1195=$AE1194,(IF(BE1194&gt;=1,BE1194-COUNTIFS($AE1194:$AE1194,$AC1195,AR1194:AR1194,$AI$1),0)),0)),0)</f>
        <v>0</v>
      </c>
      <c r="BF1195" s="1">
        <f>IFERROR(IF($AE1195&gt;$AE1194,VLOOKUP($AC1195+AS$1,STOCK!$F$10:$AB$209,16,0),IF($AE1195=$AE1194,(IF(BF1194&gt;=1,BF1194-COUNTIFS($AE1194:$AE1194,$AC1195,AS1194:AS1194,$AI$1),0)),0)),0)</f>
        <v>0</v>
      </c>
      <c r="BG1195" s="1">
        <f>IFERROR(IF($AE1195&gt;$AE1194,VLOOKUP($AC1195+AT$1,STOCK!$F$10:$AB$209,16,0),IF($AE1195=$AE1194,(IF(BG1194&gt;=1,BG1194-COUNTIFS($AE1194:$AE1194,$AC1195,AT1194:AT1194,$AI$1),0)),0)),0)</f>
        <v>0</v>
      </c>
      <c r="BH1195" s="1">
        <f>IFERROR(IF($AE1195&gt;$AE1194,VLOOKUP($AC1195+AU$1,STOCK!$F$10:$AB$209,16,0),IF($AE1195=$AE1194,(IF(BH1194&gt;=1,BH1194-COUNTIFS($AE1194:$AE1194,$AC1195,AU1194:AU1194,$AI$1),0)),0)),0)</f>
        <v>0</v>
      </c>
      <c r="BI1195" s="1">
        <f>IFERROR(IF($AE1195&gt;$AE1194,VLOOKUP($AC1195+AV$1,STOCK!$F$10:$AB$209,16,0),IF($AE1195=$AE1194,(IF(BI1194&gt;=1,BI1194-COUNTIFS($AE1194:$AE1194,$AC1195,AV1194:AV1194,$AI$1),0)),0)),0)</f>
        <v>0</v>
      </c>
      <c r="BJ1195" s="1">
        <f>IFERROR(IF($AE1195&gt;$AE1194,VLOOKUP($AC1195+AW$1,STOCK!$F$10:$AB$209,16,0),IF($AE1195=$AE1194,(IF(BJ1194&gt;=1,BJ1194-COUNTIFS($AE1194:$AE1194,$AC1195,AW1194:AW1194,$AI$1),0)),0)),0)</f>
        <v>0</v>
      </c>
      <c r="BK1195" s="1">
        <f>IFERROR(IF($AE1195&gt;$AE1194,VLOOKUP($AC1195+AX$1,STOCK!$F$10:$AB$209,16,0),IF($AE1195=$AE1194,(IF(BK1194&gt;=1,BK1194-COUNTIFS($AE1194:$AE1194,$AC1195,AX1194:AX1194,$AI$1),0)),0)),0)</f>
        <v>0</v>
      </c>
      <c r="BL1195" s="1">
        <f>IFERROR(IF($AE1195&gt;$AE1194,VLOOKUP($AC1195+AL$1,STOCK!$F$10:$AB$209,17,0),IF($AE1195=$AE1194,(IF(BL1194&gt;=1,BL1194-COUNTIFS($AE1194:$AE1194,$AC1195,AL1194:AL1194,$AI$2),0)),0)),0)</f>
        <v>0</v>
      </c>
      <c r="BM1195" s="1">
        <f>IFERROR(IF($AE1195&gt;$AE1194,VLOOKUP($AC1195+AM$1,STOCK!$F$10:$AB$209,17,0),IF($AE1195=$AE1194,(IF(BM1194&gt;=1,BM1194-COUNTIFS($AE1194:$AE1194,$AC1195,AM1194:AM1194,$AI$2),0)),0)),0)</f>
        <v>0</v>
      </c>
      <c r="BN1195" s="1">
        <f>IFERROR(IF($AE1195&gt;$AE1194,VLOOKUP($AC1195+AN$1,STOCK!$F$10:$AB$209,17,0),IF($AE1195=$AE1194,(IF(BN1194&gt;=1,BN1194-COUNTIFS($AE1194:$AE1194,$AC1195,AN1194:AN1194,$AI$2),0)),0)),0)</f>
        <v>0</v>
      </c>
      <c r="BO1195" s="1">
        <f>IFERROR(IF($AE1195&gt;$AE1194,VLOOKUP($AC1195+AO$1,STOCK!$F$10:$AB$209,17,0),IF($AE1195=$AE1194,(IF(BO1194&gt;=1,BO1194-COUNTIFS($AE1194:$AE1194,$AC1195,AO1194:AO1194,$AI$2),0)),0)),0)</f>
        <v>0</v>
      </c>
      <c r="BP1195" s="1">
        <f>IFERROR(IF($AE1195&gt;$AE1194,VLOOKUP($AC1195+AP$1,STOCK!$F$10:$AB$209,17,0),IF($AE1195=$AE1194,(IF(BP1194&gt;=1,BP1194-COUNTIFS($AE1194:$AE1194,$AC1195,AP1194:AP1194,$AI$2),0)),0)),0)</f>
        <v>0</v>
      </c>
      <c r="BQ1195" s="1">
        <f>IFERROR(IF($AE1195&gt;$AE1194,VLOOKUP($AC1195+AQ$1,STOCK!$F$10:$AB$209,17,0),IF($AE1195=$AE1194,(IF(BQ1194&gt;=1,BQ1194-COUNTIFS($AE1194:$AE1194,$AC1195,AQ1194:AQ1194,$AI$2),0)),0)),0)</f>
        <v>0</v>
      </c>
      <c r="BR1195" s="1">
        <f>IFERROR(IF($AE1195&gt;$AE1194,VLOOKUP($AC1195+AR$1,STOCK!$F$10:$AB$209,17,0),IF($AE1195=$AE1194,(IF(BR1194&gt;=1,BR1194-COUNTIFS($AE1194:$AE1194,$AC1195,AR1194:AR1194,$AI$2),0)),0)),0)</f>
        <v>0</v>
      </c>
      <c r="BS1195" s="1">
        <f>IFERROR(IF($AE1195&gt;$AE1194,VLOOKUP($AC1195+AS$1,STOCK!$F$10:$AB$209,17,0),IF($AE1195=$AE1194,(IF(BS1194&gt;=1,BS1194-COUNTIFS($AE1194:$AE1194,$AC1195,AS1194:AS1194,$AI$2),0)),0)),0)</f>
        <v>0</v>
      </c>
      <c r="BT1195" s="1">
        <f>IFERROR(IF($AE1195&gt;$AE1194,VLOOKUP($AC1195+AT$1,STOCK!$F$10:$AB$209,17,0),IF($AE1195=$AE1194,(IF(BT1194&gt;=1,BT1194-COUNTIFS($AE1194:$AE1194,$AC1195,AT1194:AT1194,$AI$2),0)),0)),0)</f>
        <v>0</v>
      </c>
      <c r="BU1195" s="1">
        <f>IFERROR(IF($AE1195&gt;$AE1194,VLOOKUP($AC1195+AU$1,STOCK!$F$10:$AB$209,17,0),IF($AE1195=$AE1194,(IF(BU1194&gt;=1,BU1194-COUNTIFS($AE1194:$AE1194,$AC1195,AU1194:AU1194,$AI$2),0)),0)),0)</f>
        <v>0</v>
      </c>
      <c r="BV1195" s="1">
        <f>IFERROR(IF($AE1195&gt;$AE1194,VLOOKUP($AC1195+AV$1,STOCK!$F$10:$AB$209,17,0),IF($AE1195=$AE1194,(IF(BV1194&gt;=1,BV1194-COUNTIFS($AE1194:$AE1194,$AC1195,AV1194:AV1194,$AI$2),0)),0)),0)</f>
        <v>0</v>
      </c>
      <c r="BW1195" s="1">
        <f>IFERROR(IF($AE1195&gt;$AE1194,VLOOKUP($AC1195+AW$1,STOCK!$F$10:$AB$209,17,0),IF($AE1195=$AE1194,(IF(BW1194&gt;=1,BW1194-COUNTIFS($AE1194:$AE1194,$AC1195,AW1194:AW1194,$AI$2),0)),0)),0)</f>
        <v>0</v>
      </c>
      <c r="BX1195" s="1">
        <f>IFERROR(IF($AE1195&gt;$AE1194,VLOOKUP($AC1195+AX$1,STOCK!$F$10:$AB$209,17,0),IF($AE1195=$AE1194,(IF(BX1194&gt;=1,BX1194-COUNTIFS($AE1194:$AE1194,$AC1195,AX1194:AX1194,$AI$2),0)),0)),0)</f>
        <v>0</v>
      </c>
    </row>
    <row r="1196" spans="29:76" x14ac:dyDescent="0.25">
      <c r="AC1196" s="1">
        <f t="shared" si="290"/>
        <v>0</v>
      </c>
      <c r="AD1196" s="1">
        <f>IFERROR(IF(LEN(AK1196)&gt;=1,VLOOKUP(HLOOKUP(AK1196,PROFILE!$K$5:$V$8,4,0),PROFILE!$F$1:$G$3,2,0),0),0)</f>
        <v>0</v>
      </c>
      <c r="AE1196" s="1">
        <f t="shared" si="291"/>
        <v>0</v>
      </c>
      <c r="AF1196" s="1">
        <v>1183</v>
      </c>
      <c r="AI1196" s="1" t="str">
        <f>IFERROR(IF($AH1196&gt;=1,VLOOKUP($AG1196,STUDENT!$O$8:$Z$1507,3,0),""),"")</f>
        <v/>
      </c>
      <c r="AJ1196" s="1" t="str">
        <f>IFERROR(IF($AH1196&gt;=1,VLOOKUP($AG1196,STUDENT!$O$8:$Z$1507,4,0),""),"")</f>
        <v/>
      </c>
      <c r="AK1196" s="1" t="str">
        <f>IFERROR(IF($AH1196&gt;=1,VLOOKUP($AG1196,STUDENT!$O$8:$Z$1507,6,0),""),"")</f>
        <v/>
      </c>
      <c r="AL1196" s="1" t="str">
        <f t="shared" si="292"/>
        <v/>
      </c>
      <c r="AM1196" s="1" t="str">
        <f t="shared" si="293"/>
        <v/>
      </c>
      <c r="AN1196" s="1" t="str">
        <f t="shared" si="294"/>
        <v/>
      </c>
      <c r="AO1196" s="1" t="str">
        <f t="shared" si="295"/>
        <v/>
      </c>
      <c r="AP1196" s="1" t="str">
        <f t="shared" si="296"/>
        <v/>
      </c>
      <c r="AQ1196" s="1" t="str">
        <f t="shared" si="297"/>
        <v/>
      </c>
      <c r="AR1196" s="1" t="str">
        <f t="shared" si="298"/>
        <v/>
      </c>
      <c r="AS1196" s="1" t="str">
        <f t="shared" si="299"/>
        <v/>
      </c>
      <c r="AT1196" s="1" t="str">
        <f t="shared" si="300"/>
        <v/>
      </c>
      <c r="AU1196" s="1" t="str">
        <f t="shared" si="301"/>
        <v/>
      </c>
      <c r="AV1196" s="1" t="str">
        <f t="shared" si="302"/>
        <v/>
      </c>
      <c r="AW1196" s="1" t="str">
        <f t="shared" si="303"/>
        <v/>
      </c>
      <c r="AX1196" s="1" t="str">
        <f t="shared" si="304"/>
        <v/>
      </c>
      <c r="AY1196" s="1">
        <f>IFERROR(IF($AE1196&gt;$AE1195,VLOOKUP($AC1196+AL$1,STOCK!$F$10:$AB$209,16,0),IF($AE1196=$AE1195,(IF(AY1195&gt;=1,AY1195-COUNTIFS($AE1195:$AE1195,$AC1196,AL1195:AL1195,$AI$1),0)),0)),0)</f>
        <v>0</v>
      </c>
      <c r="AZ1196" s="1">
        <f>IFERROR(IF($AE1196&gt;$AE1195,VLOOKUP($AC1196+AM$1,STOCK!$F$10:$AB$209,16,0),IF($AE1196=$AE1195,(IF(AZ1195&gt;=1,AZ1195-COUNTIFS($AE1195:$AE1195,$AC1196,AM1195:AM1195,$AI$1),0)),0)),0)</f>
        <v>0</v>
      </c>
      <c r="BA1196" s="1">
        <f>IFERROR(IF($AE1196&gt;$AE1195,VLOOKUP($AC1196+AN$1,STOCK!$F$10:$AB$209,16,0),IF($AE1196=$AE1195,(IF(BA1195&gt;=1,BA1195-COUNTIFS($AE1195:$AE1195,$AC1196,AN1195:AN1195,$AI$1),0)),0)),0)</f>
        <v>0</v>
      </c>
      <c r="BB1196" s="1">
        <f>IFERROR(IF($AE1196&gt;$AE1195,VLOOKUP($AC1196+AO$1,STOCK!$F$10:$AB$209,16,0),IF($AE1196=$AE1195,(IF(BB1195&gt;=1,BB1195-COUNTIFS($AE1195:$AE1195,$AC1196,AO1195:AO1195,$AI$1),0)),0)),0)</f>
        <v>0</v>
      </c>
      <c r="BC1196" s="1">
        <f>IFERROR(IF($AE1196&gt;$AE1195,VLOOKUP($AC1196+AP$1,STOCK!$F$10:$AB$209,16,0),IF($AE1196=$AE1195,(IF(BC1195&gt;=1,BC1195-COUNTIFS($AE1195:$AE1195,$AC1196,AP1195:AP1195,$AI$1),0)),0)),0)</f>
        <v>0</v>
      </c>
      <c r="BD1196" s="1">
        <f>IFERROR(IF($AE1196&gt;$AE1195,VLOOKUP($AC1196+AQ$1,STOCK!$F$10:$AB$209,16,0),IF($AE1196=$AE1195,(IF(BD1195&gt;=1,BD1195-COUNTIFS($AE1195:$AE1195,$AC1196,AQ1195:AQ1195,$AI$1),0)),0)),0)</f>
        <v>0</v>
      </c>
      <c r="BE1196" s="1">
        <f>IFERROR(IF($AE1196&gt;$AE1195,VLOOKUP($AC1196+AR$1,STOCK!$F$10:$AB$209,16,0),IF($AE1196=$AE1195,(IF(BE1195&gt;=1,BE1195-COUNTIFS($AE1195:$AE1195,$AC1196,AR1195:AR1195,$AI$1),0)),0)),0)</f>
        <v>0</v>
      </c>
      <c r="BF1196" s="1">
        <f>IFERROR(IF($AE1196&gt;$AE1195,VLOOKUP($AC1196+AS$1,STOCK!$F$10:$AB$209,16,0),IF($AE1196=$AE1195,(IF(BF1195&gt;=1,BF1195-COUNTIFS($AE1195:$AE1195,$AC1196,AS1195:AS1195,$AI$1),0)),0)),0)</f>
        <v>0</v>
      </c>
      <c r="BG1196" s="1">
        <f>IFERROR(IF($AE1196&gt;$AE1195,VLOOKUP($AC1196+AT$1,STOCK!$F$10:$AB$209,16,0),IF($AE1196=$AE1195,(IF(BG1195&gt;=1,BG1195-COUNTIFS($AE1195:$AE1195,$AC1196,AT1195:AT1195,$AI$1),0)),0)),0)</f>
        <v>0</v>
      </c>
      <c r="BH1196" s="1">
        <f>IFERROR(IF($AE1196&gt;$AE1195,VLOOKUP($AC1196+AU$1,STOCK!$F$10:$AB$209,16,0),IF($AE1196=$AE1195,(IF(BH1195&gt;=1,BH1195-COUNTIFS($AE1195:$AE1195,$AC1196,AU1195:AU1195,$AI$1),0)),0)),0)</f>
        <v>0</v>
      </c>
      <c r="BI1196" s="1">
        <f>IFERROR(IF($AE1196&gt;$AE1195,VLOOKUP($AC1196+AV$1,STOCK!$F$10:$AB$209,16,0),IF($AE1196=$AE1195,(IF(BI1195&gt;=1,BI1195-COUNTIFS($AE1195:$AE1195,$AC1196,AV1195:AV1195,$AI$1),0)),0)),0)</f>
        <v>0</v>
      </c>
      <c r="BJ1196" s="1">
        <f>IFERROR(IF($AE1196&gt;$AE1195,VLOOKUP($AC1196+AW$1,STOCK!$F$10:$AB$209,16,0),IF($AE1196=$AE1195,(IF(BJ1195&gt;=1,BJ1195-COUNTIFS($AE1195:$AE1195,$AC1196,AW1195:AW1195,$AI$1),0)),0)),0)</f>
        <v>0</v>
      </c>
      <c r="BK1196" s="1">
        <f>IFERROR(IF($AE1196&gt;$AE1195,VLOOKUP($AC1196+AX$1,STOCK!$F$10:$AB$209,16,0),IF($AE1196=$AE1195,(IF(BK1195&gt;=1,BK1195-COUNTIFS($AE1195:$AE1195,$AC1196,AX1195:AX1195,$AI$1),0)),0)),0)</f>
        <v>0</v>
      </c>
      <c r="BL1196" s="1">
        <f>IFERROR(IF($AE1196&gt;$AE1195,VLOOKUP($AC1196+AL$1,STOCK!$F$10:$AB$209,17,0),IF($AE1196=$AE1195,(IF(BL1195&gt;=1,BL1195-COUNTIFS($AE1195:$AE1195,$AC1196,AL1195:AL1195,$AI$2),0)),0)),0)</f>
        <v>0</v>
      </c>
      <c r="BM1196" s="1">
        <f>IFERROR(IF($AE1196&gt;$AE1195,VLOOKUP($AC1196+AM$1,STOCK!$F$10:$AB$209,17,0),IF($AE1196=$AE1195,(IF(BM1195&gt;=1,BM1195-COUNTIFS($AE1195:$AE1195,$AC1196,AM1195:AM1195,$AI$2),0)),0)),0)</f>
        <v>0</v>
      </c>
      <c r="BN1196" s="1">
        <f>IFERROR(IF($AE1196&gt;$AE1195,VLOOKUP($AC1196+AN$1,STOCK!$F$10:$AB$209,17,0),IF($AE1196=$AE1195,(IF(BN1195&gt;=1,BN1195-COUNTIFS($AE1195:$AE1195,$AC1196,AN1195:AN1195,$AI$2),0)),0)),0)</f>
        <v>0</v>
      </c>
      <c r="BO1196" s="1">
        <f>IFERROR(IF($AE1196&gt;$AE1195,VLOOKUP($AC1196+AO$1,STOCK!$F$10:$AB$209,17,0),IF($AE1196=$AE1195,(IF(BO1195&gt;=1,BO1195-COUNTIFS($AE1195:$AE1195,$AC1196,AO1195:AO1195,$AI$2),0)),0)),0)</f>
        <v>0</v>
      </c>
      <c r="BP1196" s="1">
        <f>IFERROR(IF($AE1196&gt;$AE1195,VLOOKUP($AC1196+AP$1,STOCK!$F$10:$AB$209,17,0),IF($AE1196=$AE1195,(IF(BP1195&gt;=1,BP1195-COUNTIFS($AE1195:$AE1195,$AC1196,AP1195:AP1195,$AI$2),0)),0)),0)</f>
        <v>0</v>
      </c>
      <c r="BQ1196" s="1">
        <f>IFERROR(IF($AE1196&gt;$AE1195,VLOOKUP($AC1196+AQ$1,STOCK!$F$10:$AB$209,17,0),IF($AE1196=$AE1195,(IF(BQ1195&gt;=1,BQ1195-COUNTIFS($AE1195:$AE1195,$AC1196,AQ1195:AQ1195,$AI$2),0)),0)),0)</f>
        <v>0</v>
      </c>
      <c r="BR1196" s="1">
        <f>IFERROR(IF($AE1196&gt;$AE1195,VLOOKUP($AC1196+AR$1,STOCK!$F$10:$AB$209,17,0),IF($AE1196=$AE1195,(IF(BR1195&gt;=1,BR1195-COUNTIFS($AE1195:$AE1195,$AC1196,AR1195:AR1195,$AI$2),0)),0)),0)</f>
        <v>0</v>
      </c>
      <c r="BS1196" s="1">
        <f>IFERROR(IF($AE1196&gt;$AE1195,VLOOKUP($AC1196+AS$1,STOCK!$F$10:$AB$209,17,0),IF($AE1196=$AE1195,(IF(BS1195&gt;=1,BS1195-COUNTIFS($AE1195:$AE1195,$AC1196,AS1195:AS1195,$AI$2),0)),0)),0)</f>
        <v>0</v>
      </c>
      <c r="BT1196" s="1">
        <f>IFERROR(IF($AE1196&gt;$AE1195,VLOOKUP($AC1196+AT$1,STOCK!$F$10:$AB$209,17,0),IF($AE1196=$AE1195,(IF(BT1195&gt;=1,BT1195-COUNTIFS($AE1195:$AE1195,$AC1196,AT1195:AT1195,$AI$2),0)),0)),0)</f>
        <v>0</v>
      </c>
      <c r="BU1196" s="1">
        <f>IFERROR(IF($AE1196&gt;$AE1195,VLOOKUP($AC1196+AU$1,STOCK!$F$10:$AB$209,17,0),IF($AE1196=$AE1195,(IF(BU1195&gt;=1,BU1195-COUNTIFS($AE1195:$AE1195,$AC1196,AU1195:AU1195,$AI$2),0)),0)),0)</f>
        <v>0</v>
      </c>
      <c r="BV1196" s="1">
        <f>IFERROR(IF($AE1196&gt;$AE1195,VLOOKUP($AC1196+AV$1,STOCK!$F$10:$AB$209,17,0),IF($AE1196=$AE1195,(IF(BV1195&gt;=1,BV1195-COUNTIFS($AE1195:$AE1195,$AC1196,AV1195:AV1195,$AI$2),0)),0)),0)</f>
        <v>0</v>
      </c>
      <c r="BW1196" s="1">
        <f>IFERROR(IF($AE1196&gt;$AE1195,VLOOKUP($AC1196+AW$1,STOCK!$F$10:$AB$209,17,0),IF($AE1196=$AE1195,(IF(BW1195&gt;=1,BW1195-COUNTIFS($AE1195:$AE1195,$AC1196,AW1195:AW1195,$AI$2),0)),0)),0)</f>
        <v>0</v>
      </c>
      <c r="BX1196" s="1">
        <f>IFERROR(IF($AE1196&gt;$AE1195,VLOOKUP($AC1196+AX$1,STOCK!$F$10:$AB$209,17,0),IF($AE1196=$AE1195,(IF(BX1195&gt;=1,BX1195-COUNTIFS($AE1195:$AE1195,$AC1196,AX1195:AX1195,$AI$2),0)),0)),0)</f>
        <v>0</v>
      </c>
    </row>
    <row r="1197" spans="29:76" x14ac:dyDescent="0.25">
      <c r="AC1197" s="1">
        <f t="shared" si="290"/>
        <v>0</v>
      </c>
      <c r="AD1197" s="1">
        <f>IFERROR(IF(LEN(AK1197)&gt;=1,VLOOKUP(HLOOKUP(AK1197,PROFILE!$K$5:$V$8,4,0),PROFILE!$F$1:$G$3,2,0),0),0)</f>
        <v>0</v>
      </c>
      <c r="AE1197" s="1">
        <f t="shared" si="291"/>
        <v>0</v>
      </c>
      <c r="AF1197" s="1">
        <v>1184</v>
      </c>
      <c r="AI1197" s="1" t="str">
        <f>IFERROR(IF($AH1197&gt;=1,VLOOKUP($AG1197,STUDENT!$O$8:$Z$1507,3,0),""),"")</f>
        <v/>
      </c>
      <c r="AJ1197" s="1" t="str">
        <f>IFERROR(IF($AH1197&gt;=1,VLOOKUP($AG1197,STUDENT!$O$8:$Z$1507,4,0),""),"")</f>
        <v/>
      </c>
      <c r="AK1197" s="1" t="str">
        <f>IFERROR(IF($AH1197&gt;=1,VLOOKUP($AG1197,STUDENT!$O$8:$Z$1507,6,0),""),"")</f>
        <v/>
      </c>
      <c r="AL1197" s="1" t="str">
        <f t="shared" si="292"/>
        <v/>
      </c>
      <c r="AM1197" s="1" t="str">
        <f t="shared" si="293"/>
        <v/>
      </c>
      <c r="AN1197" s="1" t="str">
        <f t="shared" si="294"/>
        <v/>
      </c>
      <c r="AO1197" s="1" t="str">
        <f t="shared" si="295"/>
        <v/>
      </c>
      <c r="AP1197" s="1" t="str">
        <f t="shared" si="296"/>
        <v/>
      </c>
      <c r="AQ1197" s="1" t="str">
        <f t="shared" si="297"/>
        <v/>
      </c>
      <c r="AR1197" s="1" t="str">
        <f t="shared" si="298"/>
        <v/>
      </c>
      <c r="AS1197" s="1" t="str">
        <f t="shared" si="299"/>
        <v/>
      </c>
      <c r="AT1197" s="1" t="str">
        <f t="shared" si="300"/>
        <v/>
      </c>
      <c r="AU1197" s="1" t="str">
        <f t="shared" si="301"/>
        <v/>
      </c>
      <c r="AV1197" s="1" t="str">
        <f t="shared" si="302"/>
        <v/>
      </c>
      <c r="AW1197" s="1" t="str">
        <f t="shared" si="303"/>
        <v/>
      </c>
      <c r="AX1197" s="1" t="str">
        <f t="shared" si="304"/>
        <v/>
      </c>
      <c r="AY1197" s="1">
        <f>IFERROR(IF($AE1197&gt;$AE1196,VLOOKUP($AC1197+AL$1,STOCK!$F$10:$AB$209,16,0),IF($AE1197=$AE1196,(IF(AY1196&gt;=1,AY1196-COUNTIFS($AE1196:$AE1196,$AC1197,AL1196:AL1196,$AI$1),0)),0)),0)</f>
        <v>0</v>
      </c>
      <c r="AZ1197" s="1">
        <f>IFERROR(IF($AE1197&gt;$AE1196,VLOOKUP($AC1197+AM$1,STOCK!$F$10:$AB$209,16,0),IF($AE1197=$AE1196,(IF(AZ1196&gt;=1,AZ1196-COUNTIFS($AE1196:$AE1196,$AC1197,AM1196:AM1196,$AI$1),0)),0)),0)</f>
        <v>0</v>
      </c>
      <c r="BA1197" s="1">
        <f>IFERROR(IF($AE1197&gt;$AE1196,VLOOKUP($AC1197+AN$1,STOCK!$F$10:$AB$209,16,0),IF($AE1197=$AE1196,(IF(BA1196&gt;=1,BA1196-COUNTIFS($AE1196:$AE1196,$AC1197,AN1196:AN1196,$AI$1),0)),0)),0)</f>
        <v>0</v>
      </c>
      <c r="BB1197" s="1">
        <f>IFERROR(IF($AE1197&gt;$AE1196,VLOOKUP($AC1197+AO$1,STOCK!$F$10:$AB$209,16,0),IF($AE1197=$AE1196,(IF(BB1196&gt;=1,BB1196-COUNTIFS($AE1196:$AE1196,$AC1197,AO1196:AO1196,$AI$1),0)),0)),0)</f>
        <v>0</v>
      </c>
      <c r="BC1197" s="1">
        <f>IFERROR(IF($AE1197&gt;$AE1196,VLOOKUP($AC1197+AP$1,STOCK!$F$10:$AB$209,16,0),IF($AE1197=$AE1196,(IF(BC1196&gt;=1,BC1196-COUNTIFS($AE1196:$AE1196,$AC1197,AP1196:AP1196,$AI$1),0)),0)),0)</f>
        <v>0</v>
      </c>
      <c r="BD1197" s="1">
        <f>IFERROR(IF($AE1197&gt;$AE1196,VLOOKUP($AC1197+AQ$1,STOCK!$F$10:$AB$209,16,0),IF($AE1197=$AE1196,(IF(BD1196&gt;=1,BD1196-COUNTIFS($AE1196:$AE1196,$AC1197,AQ1196:AQ1196,$AI$1),0)),0)),0)</f>
        <v>0</v>
      </c>
      <c r="BE1197" s="1">
        <f>IFERROR(IF($AE1197&gt;$AE1196,VLOOKUP($AC1197+AR$1,STOCK!$F$10:$AB$209,16,0),IF($AE1197=$AE1196,(IF(BE1196&gt;=1,BE1196-COUNTIFS($AE1196:$AE1196,$AC1197,AR1196:AR1196,$AI$1),0)),0)),0)</f>
        <v>0</v>
      </c>
      <c r="BF1197" s="1">
        <f>IFERROR(IF($AE1197&gt;$AE1196,VLOOKUP($AC1197+AS$1,STOCK!$F$10:$AB$209,16,0),IF($AE1197=$AE1196,(IF(BF1196&gt;=1,BF1196-COUNTIFS($AE1196:$AE1196,$AC1197,AS1196:AS1196,$AI$1),0)),0)),0)</f>
        <v>0</v>
      </c>
      <c r="BG1197" s="1">
        <f>IFERROR(IF($AE1197&gt;$AE1196,VLOOKUP($AC1197+AT$1,STOCK!$F$10:$AB$209,16,0),IF($AE1197=$AE1196,(IF(BG1196&gt;=1,BG1196-COUNTIFS($AE1196:$AE1196,$AC1197,AT1196:AT1196,$AI$1),0)),0)),0)</f>
        <v>0</v>
      </c>
      <c r="BH1197" s="1">
        <f>IFERROR(IF($AE1197&gt;$AE1196,VLOOKUP($AC1197+AU$1,STOCK!$F$10:$AB$209,16,0),IF($AE1197=$AE1196,(IF(BH1196&gt;=1,BH1196-COUNTIFS($AE1196:$AE1196,$AC1197,AU1196:AU1196,$AI$1),0)),0)),0)</f>
        <v>0</v>
      </c>
      <c r="BI1197" s="1">
        <f>IFERROR(IF($AE1197&gt;$AE1196,VLOOKUP($AC1197+AV$1,STOCK!$F$10:$AB$209,16,0),IF($AE1197=$AE1196,(IF(BI1196&gt;=1,BI1196-COUNTIFS($AE1196:$AE1196,$AC1197,AV1196:AV1196,$AI$1),0)),0)),0)</f>
        <v>0</v>
      </c>
      <c r="BJ1197" s="1">
        <f>IFERROR(IF($AE1197&gt;$AE1196,VLOOKUP($AC1197+AW$1,STOCK!$F$10:$AB$209,16,0),IF($AE1197=$AE1196,(IF(BJ1196&gt;=1,BJ1196-COUNTIFS($AE1196:$AE1196,$AC1197,AW1196:AW1196,$AI$1),0)),0)),0)</f>
        <v>0</v>
      </c>
      <c r="BK1197" s="1">
        <f>IFERROR(IF($AE1197&gt;$AE1196,VLOOKUP($AC1197+AX$1,STOCK!$F$10:$AB$209,16,0),IF($AE1197=$AE1196,(IF(BK1196&gt;=1,BK1196-COUNTIFS($AE1196:$AE1196,$AC1197,AX1196:AX1196,$AI$1),0)),0)),0)</f>
        <v>0</v>
      </c>
      <c r="BL1197" s="1">
        <f>IFERROR(IF($AE1197&gt;$AE1196,VLOOKUP($AC1197+AL$1,STOCK!$F$10:$AB$209,17,0),IF($AE1197=$AE1196,(IF(BL1196&gt;=1,BL1196-COUNTIFS($AE1196:$AE1196,$AC1197,AL1196:AL1196,$AI$2),0)),0)),0)</f>
        <v>0</v>
      </c>
      <c r="BM1197" s="1">
        <f>IFERROR(IF($AE1197&gt;$AE1196,VLOOKUP($AC1197+AM$1,STOCK!$F$10:$AB$209,17,0),IF($AE1197=$AE1196,(IF(BM1196&gt;=1,BM1196-COUNTIFS($AE1196:$AE1196,$AC1197,AM1196:AM1196,$AI$2),0)),0)),0)</f>
        <v>0</v>
      </c>
      <c r="BN1197" s="1">
        <f>IFERROR(IF($AE1197&gt;$AE1196,VLOOKUP($AC1197+AN$1,STOCK!$F$10:$AB$209,17,0),IF($AE1197=$AE1196,(IF(BN1196&gt;=1,BN1196-COUNTIFS($AE1196:$AE1196,$AC1197,AN1196:AN1196,$AI$2),0)),0)),0)</f>
        <v>0</v>
      </c>
      <c r="BO1197" s="1">
        <f>IFERROR(IF($AE1197&gt;$AE1196,VLOOKUP($AC1197+AO$1,STOCK!$F$10:$AB$209,17,0),IF($AE1197=$AE1196,(IF(BO1196&gt;=1,BO1196-COUNTIFS($AE1196:$AE1196,$AC1197,AO1196:AO1196,$AI$2),0)),0)),0)</f>
        <v>0</v>
      </c>
      <c r="BP1197" s="1">
        <f>IFERROR(IF($AE1197&gt;$AE1196,VLOOKUP($AC1197+AP$1,STOCK!$F$10:$AB$209,17,0),IF($AE1197=$AE1196,(IF(BP1196&gt;=1,BP1196-COUNTIFS($AE1196:$AE1196,$AC1197,AP1196:AP1196,$AI$2),0)),0)),0)</f>
        <v>0</v>
      </c>
      <c r="BQ1197" s="1">
        <f>IFERROR(IF($AE1197&gt;$AE1196,VLOOKUP($AC1197+AQ$1,STOCK!$F$10:$AB$209,17,0),IF($AE1197=$AE1196,(IF(BQ1196&gt;=1,BQ1196-COUNTIFS($AE1196:$AE1196,$AC1197,AQ1196:AQ1196,$AI$2),0)),0)),0)</f>
        <v>0</v>
      </c>
      <c r="BR1197" s="1">
        <f>IFERROR(IF($AE1197&gt;$AE1196,VLOOKUP($AC1197+AR$1,STOCK!$F$10:$AB$209,17,0),IF($AE1197=$AE1196,(IF(BR1196&gt;=1,BR1196-COUNTIFS($AE1196:$AE1196,$AC1197,AR1196:AR1196,$AI$2),0)),0)),0)</f>
        <v>0</v>
      </c>
      <c r="BS1197" s="1">
        <f>IFERROR(IF($AE1197&gt;$AE1196,VLOOKUP($AC1197+AS$1,STOCK!$F$10:$AB$209,17,0),IF($AE1197=$AE1196,(IF(BS1196&gt;=1,BS1196-COUNTIFS($AE1196:$AE1196,$AC1197,AS1196:AS1196,$AI$2),0)),0)),0)</f>
        <v>0</v>
      </c>
      <c r="BT1197" s="1">
        <f>IFERROR(IF($AE1197&gt;$AE1196,VLOOKUP($AC1197+AT$1,STOCK!$F$10:$AB$209,17,0),IF($AE1197=$AE1196,(IF(BT1196&gt;=1,BT1196-COUNTIFS($AE1196:$AE1196,$AC1197,AT1196:AT1196,$AI$2),0)),0)),0)</f>
        <v>0</v>
      </c>
      <c r="BU1197" s="1">
        <f>IFERROR(IF($AE1197&gt;$AE1196,VLOOKUP($AC1197+AU$1,STOCK!$F$10:$AB$209,17,0),IF($AE1197=$AE1196,(IF(BU1196&gt;=1,BU1196-COUNTIFS($AE1196:$AE1196,$AC1197,AU1196:AU1196,$AI$2),0)),0)),0)</f>
        <v>0</v>
      </c>
      <c r="BV1197" s="1">
        <f>IFERROR(IF($AE1197&gt;$AE1196,VLOOKUP($AC1197+AV$1,STOCK!$F$10:$AB$209,17,0),IF($AE1197=$AE1196,(IF(BV1196&gt;=1,BV1196-COUNTIFS($AE1196:$AE1196,$AC1197,AV1196:AV1196,$AI$2),0)),0)),0)</f>
        <v>0</v>
      </c>
      <c r="BW1197" s="1">
        <f>IFERROR(IF($AE1197&gt;$AE1196,VLOOKUP($AC1197+AW$1,STOCK!$F$10:$AB$209,17,0),IF($AE1197=$AE1196,(IF(BW1196&gt;=1,BW1196-COUNTIFS($AE1196:$AE1196,$AC1197,AW1196:AW1196,$AI$2),0)),0)),0)</f>
        <v>0</v>
      </c>
      <c r="BX1197" s="1">
        <f>IFERROR(IF($AE1197&gt;$AE1196,VLOOKUP($AC1197+AX$1,STOCK!$F$10:$AB$209,17,0),IF($AE1197=$AE1196,(IF(BX1196&gt;=1,BX1196-COUNTIFS($AE1196:$AE1196,$AC1197,AX1196:AX1196,$AI$2),0)),0)),0)</f>
        <v>0</v>
      </c>
    </row>
    <row r="1198" spans="29:76" x14ac:dyDescent="0.25">
      <c r="AC1198" s="1">
        <f t="shared" si="290"/>
        <v>0</v>
      </c>
      <c r="AD1198" s="1">
        <f>IFERROR(IF(LEN(AK1198)&gt;=1,VLOOKUP(HLOOKUP(AK1198,PROFILE!$K$5:$V$8,4,0),PROFILE!$F$1:$G$3,2,0),0),0)</f>
        <v>0</v>
      </c>
      <c r="AE1198" s="1">
        <f t="shared" si="291"/>
        <v>0</v>
      </c>
      <c r="AF1198" s="1">
        <v>1185</v>
      </c>
      <c r="AI1198" s="1" t="str">
        <f>IFERROR(IF($AH1198&gt;=1,VLOOKUP($AG1198,STUDENT!$O$8:$Z$1507,3,0),""),"")</f>
        <v/>
      </c>
      <c r="AJ1198" s="1" t="str">
        <f>IFERROR(IF($AH1198&gt;=1,VLOOKUP($AG1198,STUDENT!$O$8:$Z$1507,4,0),""),"")</f>
        <v/>
      </c>
      <c r="AK1198" s="1" t="str">
        <f>IFERROR(IF($AH1198&gt;=1,VLOOKUP($AG1198,STUDENT!$O$8:$Z$1507,6,0),""),"")</f>
        <v/>
      </c>
      <c r="AL1198" s="1" t="str">
        <f t="shared" si="292"/>
        <v/>
      </c>
      <c r="AM1198" s="1" t="str">
        <f t="shared" si="293"/>
        <v/>
      </c>
      <c r="AN1198" s="1" t="str">
        <f t="shared" si="294"/>
        <v/>
      </c>
      <c r="AO1198" s="1" t="str">
        <f t="shared" si="295"/>
        <v/>
      </c>
      <c r="AP1198" s="1" t="str">
        <f t="shared" si="296"/>
        <v/>
      </c>
      <c r="AQ1198" s="1" t="str">
        <f t="shared" si="297"/>
        <v/>
      </c>
      <c r="AR1198" s="1" t="str">
        <f t="shared" si="298"/>
        <v/>
      </c>
      <c r="AS1198" s="1" t="str">
        <f t="shared" si="299"/>
        <v/>
      </c>
      <c r="AT1198" s="1" t="str">
        <f t="shared" si="300"/>
        <v/>
      </c>
      <c r="AU1198" s="1" t="str">
        <f t="shared" si="301"/>
        <v/>
      </c>
      <c r="AV1198" s="1" t="str">
        <f t="shared" si="302"/>
        <v/>
      </c>
      <c r="AW1198" s="1" t="str">
        <f t="shared" si="303"/>
        <v/>
      </c>
      <c r="AX1198" s="1" t="str">
        <f t="shared" si="304"/>
        <v/>
      </c>
      <c r="AY1198" s="1">
        <f>IFERROR(IF($AE1198&gt;$AE1197,VLOOKUP($AC1198+AL$1,STOCK!$F$10:$AB$209,16,0),IF($AE1198=$AE1197,(IF(AY1197&gt;=1,AY1197-COUNTIFS($AE1197:$AE1197,$AC1198,AL1197:AL1197,$AI$1),0)),0)),0)</f>
        <v>0</v>
      </c>
      <c r="AZ1198" s="1">
        <f>IFERROR(IF($AE1198&gt;$AE1197,VLOOKUP($AC1198+AM$1,STOCK!$F$10:$AB$209,16,0),IF($AE1198=$AE1197,(IF(AZ1197&gt;=1,AZ1197-COUNTIFS($AE1197:$AE1197,$AC1198,AM1197:AM1197,$AI$1),0)),0)),0)</f>
        <v>0</v>
      </c>
      <c r="BA1198" s="1">
        <f>IFERROR(IF($AE1198&gt;$AE1197,VLOOKUP($AC1198+AN$1,STOCK!$F$10:$AB$209,16,0),IF($AE1198=$AE1197,(IF(BA1197&gt;=1,BA1197-COUNTIFS($AE1197:$AE1197,$AC1198,AN1197:AN1197,$AI$1),0)),0)),0)</f>
        <v>0</v>
      </c>
      <c r="BB1198" s="1">
        <f>IFERROR(IF($AE1198&gt;$AE1197,VLOOKUP($AC1198+AO$1,STOCK!$F$10:$AB$209,16,0),IF($AE1198=$AE1197,(IF(BB1197&gt;=1,BB1197-COUNTIFS($AE1197:$AE1197,$AC1198,AO1197:AO1197,$AI$1),0)),0)),0)</f>
        <v>0</v>
      </c>
      <c r="BC1198" s="1">
        <f>IFERROR(IF($AE1198&gt;$AE1197,VLOOKUP($AC1198+AP$1,STOCK!$F$10:$AB$209,16,0),IF($AE1198=$AE1197,(IF(BC1197&gt;=1,BC1197-COUNTIFS($AE1197:$AE1197,$AC1198,AP1197:AP1197,$AI$1),0)),0)),0)</f>
        <v>0</v>
      </c>
      <c r="BD1198" s="1">
        <f>IFERROR(IF($AE1198&gt;$AE1197,VLOOKUP($AC1198+AQ$1,STOCK!$F$10:$AB$209,16,0),IF($AE1198=$AE1197,(IF(BD1197&gt;=1,BD1197-COUNTIFS($AE1197:$AE1197,$AC1198,AQ1197:AQ1197,$AI$1),0)),0)),0)</f>
        <v>0</v>
      </c>
      <c r="BE1198" s="1">
        <f>IFERROR(IF($AE1198&gt;$AE1197,VLOOKUP($AC1198+AR$1,STOCK!$F$10:$AB$209,16,0),IF($AE1198=$AE1197,(IF(BE1197&gt;=1,BE1197-COUNTIFS($AE1197:$AE1197,$AC1198,AR1197:AR1197,$AI$1),0)),0)),0)</f>
        <v>0</v>
      </c>
      <c r="BF1198" s="1">
        <f>IFERROR(IF($AE1198&gt;$AE1197,VLOOKUP($AC1198+AS$1,STOCK!$F$10:$AB$209,16,0),IF($AE1198=$AE1197,(IF(BF1197&gt;=1,BF1197-COUNTIFS($AE1197:$AE1197,$AC1198,AS1197:AS1197,$AI$1),0)),0)),0)</f>
        <v>0</v>
      </c>
      <c r="BG1198" s="1">
        <f>IFERROR(IF($AE1198&gt;$AE1197,VLOOKUP($AC1198+AT$1,STOCK!$F$10:$AB$209,16,0),IF($AE1198=$AE1197,(IF(BG1197&gt;=1,BG1197-COUNTIFS($AE1197:$AE1197,$AC1198,AT1197:AT1197,$AI$1),0)),0)),0)</f>
        <v>0</v>
      </c>
      <c r="BH1198" s="1">
        <f>IFERROR(IF($AE1198&gt;$AE1197,VLOOKUP($AC1198+AU$1,STOCK!$F$10:$AB$209,16,0),IF($AE1198=$AE1197,(IF(BH1197&gt;=1,BH1197-COUNTIFS($AE1197:$AE1197,$AC1198,AU1197:AU1197,$AI$1),0)),0)),0)</f>
        <v>0</v>
      </c>
      <c r="BI1198" s="1">
        <f>IFERROR(IF($AE1198&gt;$AE1197,VLOOKUP($AC1198+AV$1,STOCK!$F$10:$AB$209,16,0),IF($AE1198=$AE1197,(IF(BI1197&gt;=1,BI1197-COUNTIFS($AE1197:$AE1197,$AC1198,AV1197:AV1197,$AI$1),0)),0)),0)</f>
        <v>0</v>
      </c>
      <c r="BJ1198" s="1">
        <f>IFERROR(IF($AE1198&gt;$AE1197,VLOOKUP($AC1198+AW$1,STOCK!$F$10:$AB$209,16,0),IF($AE1198=$AE1197,(IF(BJ1197&gt;=1,BJ1197-COUNTIFS($AE1197:$AE1197,$AC1198,AW1197:AW1197,$AI$1),0)),0)),0)</f>
        <v>0</v>
      </c>
      <c r="BK1198" s="1">
        <f>IFERROR(IF($AE1198&gt;$AE1197,VLOOKUP($AC1198+AX$1,STOCK!$F$10:$AB$209,16,0),IF($AE1198=$AE1197,(IF(BK1197&gt;=1,BK1197-COUNTIFS($AE1197:$AE1197,$AC1198,AX1197:AX1197,$AI$1),0)),0)),0)</f>
        <v>0</v>
      </c>
      <c r="BL1198" s="1">
        <f>IFERROR(IF($AE1198&gt;$AE1197,VLOOKUP($AC1198+AL$1,STOCK!$F$10:$AB$209,17,0),IF($AE1198=$AE1197,(IF(BL1197&gt;=1,BL1197-COUNTIFS($AE1197:$AE1197,$AC1198,AL1197:AL1197,$AI$2),0)),0)),0)</f>
        <v>0</v>
      </c>
      <c r="BM1198" s="1">
        <f>IFERROR(IF($AE1198&gt;$AE1197,VLOOKUP($AC1198+AM$1,STOCK!$F$10:$AB$209,17,0),IF($AE1198=$AE1197,(IF(BM1197&gt;=1,BM1197-COUNTIFS($AE1197:$AE1197,$AC1198,AM1197:AM1197,$AI$2),0)),0)),0)</f>
        <v>0</v>
      </c>
      <c r="BN1198" s="1">
        <f>IFERROR(IF($AE1198&gt;$AE1197,VLOOKUP($AC1198+AN$1,STOCK!$F$10:$AB$209,17,0),IF($AE1198=$AE1197,(IF(BN1197&gt;=1,BN1197-COUNTIFS($AE1197:$AE1197,$AC1198,AN1197:AN1197,$AI$2),0)),0)),0)</f>
        <v>0</v>
      </c>
      <c r="BO1198" s="1">
        <f>IFERROR(IF($AE1198&gt;$AE1197,VLOOKUP($AC1198+AO$1,STOCK!$F$10:$AB$209,17,0),IF($AE1198=$AE1197,(IF(BO1197&gt;=1,BO1197-COUNTIFS($AE1197:$AE1197,$AC1198,AO1197:AO1197,$AI$2),0)),0)),0)</f>
        <v>0</v>
      </c>
      <c r="BP1198" s="1">
        <f>IFERROR(IF($AE1198&gt;$AE1197,VLOOKUP($AC1198+AP$1,STOCK!$F$10:$AB$209,17,0),IF($AE1198=$AE1197,(IF(BP1197&gt;=1,BP1197-COUNTIFS($AE1197:$AE1197,$AC1198,AP1197:AP1197,$AI$2),0)),0)),0)</f>
        <v>0</v>
      </c>
      <c r="BQ1198" s="1">
        <f>IFERROR(IF($AE1198&gt;$AE1197,VLOOKUP($AC1198+AQ$1,STOCK!$F$10:$AB$209,17,0),IF($AE1198=$AE1197,(IF(BQ1197&gt;=1,BQ1197-COUNTIFS($AE1197:$AE1197,$AC1198,AQ1197:AQ1197,$AI$2),0)),0)),0)</f>
        <v>0</v>
      </c>
      <c r="BR1198" s="1">
        <f>IFERROR(IF($AE1198&gt;$AE1197,VLOOKUP($AC1198+AR$1,STOCK!$F$10:$AB$209,17,0),IF($AE1198=$AE1197,(IF(BR1197&gt;=1,BR1197-COUNTIFS($AE1197:$AE1197,$AC1198,AR1197:AR1197,$AI$2),0)),0)),0)</f>
        <v>0</v>
      </c>
      <c r="BS1198" s="1">
        <f>IFERROR(IF($AE1198&gt;$AE1197,VLOOKUP($AC1198+AS$1,STOCK!$F$10:$AB$209,17,0),IF($AE1198=$AE1197,(IF(BS1197&gt;=1,BS1197-COUNTIFS($AE1197:$AE1197,$AC1198,AS1197:AS1197,$AI$2),0)),0)),0)</f>
        <v>0</v>
      </c>
      <c r="BT1198" s="1">
        <f>IFERROR(IF($AE1198&gt;$AE1197,VLOOKUP($AC1198+AT$1,STOCK!$F$10:$AB$209,17,0),IF($AE1198=$AE1197,(IF(BT1197&gt;=1,BT1197-COUNTIFS($AE1197:$AE1197,$AC1198,AT1197:AT1197,$AI$2),0)),0)),0)</f>
        <v>0</v>
      </c>
      <c r="BU1198" s="1">
        <f>IFERROR(IF($AE1198&gt;$AE1197,VLOOKUP($AC1198+AU$1,STOCK!$F$10:$AB$209,17,0),IF($AE1198=$AE1197,(IF(BU1197&gt;=1,BU1197-COUNTIFS($AE1197:$AE1197,$AC1198,AU1197:AU1197,$AI$2),0)),0)),0)</f>
        <v>0</v>
      </c>
      <c r="BV1198" s="1">
        <f>IFERROR(IF($AE1198&gt;$AE1197,VLOOKUP($AC1198+AV$1,STOCK!$F$10:$AB$209,17,0),IF($AE1198=$AE1197,(IF(BV1197&gt;=1,BV1197-COUNTIFS($AE1197:$AE1197,$AC1198,AV1197:AV1197,$AI$2),0)),0)),0)</f>
        <v>0</v>
      </c>
      <c r="BW1198" s="1">
        <f>IFERROR(IF($AE1198&gt;$AE1197,VLOOKUP($AC1198+AW$1,STOCK!$F$10:$AB$209,17,0),IF($AE1198=$AE1197,(IF(BW1197&gt;=1,BW1197-COUNTIFS($AE1197:$AE1197,$AC1198,AW1197:AW1197,$AI$2),0)),0)),0)</f>
        <v>0</v>
      </c>
      <c r="BX1198" s="1">
        <f>IFERROR(IF($AE1198&gt;$AE1197,VLOOKUP($AC1198+AX$1,STOCK!$F$10:$AB$209,17,0),IF($AE1198=$AE1197,(IF(BX1197&gt;=1,BX1197-COUNTIFS($AE1197:$AE1197,$AC1198,AX1197:AX1197,$AI$2),0)),0)),0)</f>
        <v>0</v>
      </c>
    </row>
    <row r="1199" spans="29:76" x14ac:dyDescent="0.25">
      <c r="AC1199" s="1">
        <f t="shared" si="290"/>
        <v>0</v>
      </c>
      <c r="AD1199" s="1">
        <f>IFERROR(IF(LEN(AK1199)&gt;=1,VLOOKUP(HLOOKUP(AK1199,PROFILE!$K$5:$V$8,4,0),PROFILE!$F$1:$G$3,2,0),0),0)</f>
        <v>0</v>
      </c>
      <c r="AE1199" s="1">
        <f t="shared" si="291"/>
        <v>0</v>
      </c>
      <c r="AF1199" s="1">
        <v>1186</v>
      </c>
      <c r="AI1199" s="1" t="str">
        <f>IFERROR(IF($AH1199&gt;=1,VLOOKUP($AG1199,STUDENT!$O$8:$Z$1507,3,0),""),"")</f>
        <v/>
      </c>
      <c r="AJ1199" s="1" t="str">
        <f>IFERROR(IF($AH1199&gt;=1,VLOOKUP($AG1199,STUDENT!$O$8:$Z$1507,4,0),""),"")</f>
        <v/>
      </c>
      <c r="AK1199" s="1" t="str">
        <f>IFERROR(IF($AH1199&gt;=1,VLOOKUP($AG1199,STUDENT!$O$8:$Z$1507,6,0),""),"")</f>
        <v/>
      </c>
      <c r="AL1199" s="1" t="str">
        <f t="shared" si="292"/>
        <v/>
      </c>
      <c r="AM1199" s="1" t="str">
        <f t="shared" si="293"/>
        <v/>
      </c>
      <c r="AN1199" s="1" t="str">
        <f t="shared" si="294"/>
        <v/>
      </c>
      <c r="AO1199" s="1" t="str">
        <f t="shared" si="295"/>
        <v/>
      </c>
      <c r="AP1199" s="1" t="str">
        <f t="shared" si="296"/>
        <v/>
      </c>
      <c r="AQ1199" s="1" t="str">
        <f t="shared" si="297"/>
        <v/>
      </c>
      <c r="AR1199" s="1" t="str">
        <f t="shared" si="298"/>
        <v/>
      </c>
      <c r="AS1199" s="1" t="str">
        <f t="shared" si="299"/>
        <v/>
      </c>
      <c r="AT1199" s="1" t="str">
        <f t="shared" si="300"/>
        <v/>
      </c>
      <c r="AU1199" s="1" t="str">
        <f t="shared" si="301"/>
        <v/>
      </c>
      <c r="AV1199" s="1" t="str">
        <f t="shared" si="302"/>
        <v/>
      </c>
      <c r="AW1199" s="1" t="str">
        <f t="shared" si="303"/>
        <v/>
      </c>
      <c r="AX1199" s="1" t="str">
        <f t="shared" si="304"/>
        <v/>
      </c>
      <c r="AY1199" s="1">
        <f>IFERROR(IF($AE1199&gt;$AE1198,VLOOKUP($AC1199+AL$1,STOCK!$F$10:$AB$209,16,0),IF($AE1199=$AE1198,(IF(AY1198&gt;=1,AY1198-COUNTIFS($AE1198:$AE1198,$AC1199,AL1198:AL1198,$AI$1),0)),0)),0)</f>
        <v>0</v>
      </c>
      <c r="AZ1199" s="1">
        <f>IFERROR(IF($AE1199&gt;$AE1198,VLOOKUP($AC1199+AM$1,STOCK!$F$10:$AB$209,16,0),IF($AE1199=$AE1198,(IF(AZ1198&gt;=1,AZ1198-COUNTIFS($AE1198:$AE1198,$AC1199,AM1198:AM1198,$AI$1),0)),0)),0)</f>
        <v>0</v>
      </c>
      <c r="BA1199" s="1">
        <f>IFERROR(IF($AE1199&gt;$AE1198,VLOOKUP($AC1199+AN$1,STOCK!$F$10:$AB$209,16,0),IF($AE1199=$AE1198,(IF(BA1198&gt;=1,BA1198-COUNTIFS($AE1198:$AE1198,$AC1199,AN1198:AN1198,$AI$1),0)),0)),0)</f>
        <v>0</v>
      </c>
      <c r="BB1199" s="1">
        <f>IFERROR(IF($AE1199&gt;$AE1198,VLOOKUP($AC1199+AO$1,STOCK!$F$10:$AB$209,16,0),IF($AE1199=$AE1198,(IF(BB1198&gt;=1,BB1198-COUNTIFS($AE1198:$AE1198,$AC1199,AO1198:AO1198,$AI$1),0)),0)),0)</f>
        <v>0</v>
      </c>
      <c r="BC1199" s="1">
        <f>IFERROR(IF($AE1199&gt;$AE1198,VLOOKUP($AC1199+AP$1,STOCK!$F$10:$AB$209,16,0),IF($AE1199=$AE1198,(IF(BC1198&gt;=1,BC1198-COUNTIFS($AE1198:$AE1198,$AC1199,AP1198:AP1198,$AI$1),0)),0)),0)</f>
        <v>0</v>
      </c>
      <c r="BD1199" s="1">
        <f>IFERROR(IF($AE1199&gt;$AE1198,VLOOKUP($AC1199+AQ$1,STOCK!$F$10:$AB$209,16,0),IF($AE1199=$AE1198,(IF(BD1198&gt;=1,BD1198-COUNTIFS($AE1198:$AE1198,$AC1199,AQ1198:AQ1198,$AI$1),0)),0)),0)</f>
        <v>0</v>
      </c>
      <c r="BE1199" s="1">
        <f>IFERROR(IF($AE1199&gt;$AE1198,VLOOKUP($AC1199+AR$1,STOCK!$F$10:$AB$209,16,0),IF($AE1199=$AE1198,(IF(BE1198&gt;=1,BE1198-COUNTIFS($AE1198:$AE1198,$AC1199,AR1198:AR1198,$AI$1),0)),0)),0)</f>
        <v>0</v>
      </c>
      <c r="BF1199" s="1">
        <f>IFERROR(IF($AE1199&gt;$AE1198,VLOOKUP($AC1199+AS$1,STOCK!$F$10:$AB$209,16,0),IF($AE1199=$AE1198,(IF(BF1198&gt;=1,BF1198-COUNTIFS($AE1198:$AE1198,$AC1199,AS1198:AS1198,$AI$1),0)),0)),0)</f>
        <v>0</v>
      </c>
      <c r="BG1199" s="1">
        <f>IFERROR(IF($AE1199&gt;$AE1198,VLOOKUP($AC1199+AT$1,STOCK!$F$10:$AB$209,16,0),IF($AE1199=$AE1198,(IF(BG1198&gt;=1,BG1198-COUNTIFS($AE1198:$AE1198,$AC1199,AT1198:AT1198,$AI$1),0)),0)),0)</f>
        <v>0</v>
      </c>
      <c r="BH1199" s="1">
        <f>IFERROR(IF($AE1199&gt;$AE1198,VLOOKUP($AC1199+AU$1,STOCK!$F$10:$AB$209,16,0),IF($AE1199=$AE1198,(IF(BH1198&gt;=1,BH1198-COUNTIFS($AE1198:$AE1198,$AC1199,AU1198:AU1198,$AI$1),0)),0)),0)</f>
        <v>0</v>
      </c>
      <c r="BI1199" s="1">
        <f>IFERROR(IF($AE1199&gt;$AE1198,VLOOKUP($AC1199+AV$1,STOCK!$F$10:$AB$209,16,0),IF($AE1199=$AE1198,(IF(BI1198&gt;=1,BI1198-COUNTIFS($AE1198:$AE1198,$AC1199,AV1198:AV1198,$AI$1),0)),0)),0)</f>
        <v>0</v>
      </c>
      <c r="BJ1199" s="1">
        <f>IFERROR(IF($AE1199&gt;$AE1198,VLOOKUP($AC1199+AW$1,STOCK!$F$10:$AB$209,16,0),IF($AE1199=$AE1198,(IF(BJ1198&gt;=1,BJ1198-COUNTIFS($AE1198:$AE1198,$AC1199,AW1198:AW1198,$AI$1),0)),0)),0)</f>
        <v>0</v>
      </c>
      <c r="BK1199" s="1">
        <f>IFERROR(IF($AE1199&gt;$AE1198,VLOOKUP($AC1199+AX$1,STOCK!$F$10:$AB$209,16,0),IF($AE1199=$AE1198,(IF(BK1198&gt;=1,BK1198-COUNTIFS($AE1198:$AE1198,$AC1199,AX1198:AX1198,$AI$1),0)),0)),0)</f>
        <v>0</v>
      </c>
      <c r="BL1199" s="1">
        <f>IFERROR(IF($AE1199&gt;$AE1198,VLOOKUP($AC1199+AL$1,STOCK!$F$10:$AB$209,17,0),IF($AE1199=$AE1198,(IF(BL1198&gt;=1,BL1198-COUNTIFS($AE1198:$AE1198,$AC1199,AL1198:AL1198,$AI$2),0)),0)),0)</f>
        <v>0</v>
      </c>
      <c r="BM1199" s="1">
        <f>IFERROR(IF($AE1199&gt;$AE1198,VLOOKUP($AC1199+AM$1,STOCK!$F$10:$AB$209,17,0),IF($AE1199=$AE1198,(IF(BM1198&gt;=1,BM1198-COUNTIFS($AE1198:$AE1198,$AC1199,AM1198:AM1198,$AI$2),0)),0)),0)</f>
        <v>0</v>
      </c>
      <c r="BN1199" s="1">
        <f>IFERROR(IF($AE1199&gt;$AE1198,VLOOKUP($AC1199+AN$1,STOCK!$F$10:$AB$209,17,0),IF($AE1199=$AE1198,(IF(BN1198&gt;=1,BN1198-COUNTIFS($AE1198:$AE1198,$AC1199,AN1198:AN1198,$AI$2),0)),0)),0)</f>
        <v>0</v>
      </c>
      <c r="BO1199" s="1">
        <f>IFERROR(IF($AE1199&gt;$AE1198,VLOOKUP($AC1199+AO$1,STOCK!$F$10:$AB$209,17,0),IF($AE1199=$AE1198,(IF(BO1198&gt;=1,BO1198-COUNTIFS($AE1198:$AE1198,$AC1199,AO1198:AO1198,$AI$2),0)),0)),0)</f>
        <v>0</v>
      </c>
      <c r="BP1199" s="1">
        <f>IFERROR(IF($AE1199&gt;$AE1198,VLOOKUP($AC1199+AP$1,STOCK!$F$10:$AB$209,17,0),IF($AE1199=$AE1198,(IF(BP1198&gt;=1,BP1198-COUNTIFS($AE1198:$AE1198,$AC1199,AP1198:AP1198,$AI$2),0)),0)),0)</f>
        <v>0</v>
      </c>
      <c r="BQ1199" s="1">
        <f>IFERROR(IF($AE1199&gt;$AE1198,VLOOKUP($AC1199+AQ$1,STOCK!$F$10:$AB$209,17,0),IF($AE1199=$AE1198,(IF(BQ1198&gt;=1,BQ1198-COUNTIFS($AE1198:$AE1198,$AC1199,AQ1198:AQ1198,$AI$2),0)),0)),0)</f>
        <v>0</v>
      </c>
      <c r="BR1199" s="1">
        <f>IFERROR(IF($AE1199&gt;$AE1198,VLOOKUP($AC1199+AR$1,STOCK!$F$10:$AB$209,17,0),IF($AE1199=$AE1198,(IF(BR1198&gt;=1,BR1198-COUNTIFS($AE1198:$AE1198,$AC1199,AR1198:AR1198,$AI$2),0)),0)),0)</f>
        <v>0</v>
      </c>
      <c r="BS1199" s="1">
        <f>IFERROR(IF($AE1199&gt;$AE1198,VLOOKUP($AC1199+AS$1,STOCK!$F$10:$AB$209,17,0),IF($AE1199=$AE1198,(IF(BS1198&gt;=1,BS1198-COUNTIFS($AE1198:$AE1198,$AC1199,AS1198:AS1198,$AI$2),0)),0)),0)</f>
        <v>0</v>
      </c>
      <c r="BT1199" s="1">
        <f>IFERROR(IF($AE1199&gt;$AE1198,VLOOKUP($AC1199+AT$1,STOCK!$F$10:$AB$209,17,0),IF($AE1199=$AE1198,(IF(BT1198&gt;=1,BT1198-COUNTIFS($AE1198:$AE1198,$AC1199,AT1198:AT1198,$AI$2),0)),0)),0)</f>
        <v>0</v>
      </c>
      <c r="BU1199" s="1">
        <f>IFERROR(IF($AE1199&gt;$AE1198,VLOOKUP($AC1199+AU$1,STOCK!$F$10:$AB$209,17,0),IF($AE1199=$AE1198,(IF(BU1198&gt;=1,BU1198-COUNTIFS($AE1198:$AE1198,$AC1199,AU1198:AU1198,$AI$2),0)),0)),0)</f>
        <v>0</v>
      </c>
      <c r="BV1199" s="1">
        <f>IFERROR(IF($AE1199&gt;$AE1198,VLOOKUP($AC1199+AV$1,STOCK!$F$10:$AB$209,17,0),IF($AE1199=$AE1198,(IF(BV1198&gt;=1,BV1198-COUNTIFS($AE1198:$AE1198,$AC1199,AV1198:AV1198,$AI$2),0)),0)),0)</f>
        <v>0</v>
      </c>
      <c r="BW1199" s="1">
        <f>IFERROR(IF($AE1199&gt;$AE1198,VLOOKUP($AC1199+AW$1,STOCK!$F$10:$AB$209,17,0),IF($AE1199=$AE1198,(IF(BW1198&gt;=1,BW1198-COUNTIFS($AE1198:$AE1198,$AC1199,AW1198:AW1198,$AI$2),0)),0)),0)</f>
        <v>0</v>
      </c>
      <c r="BX1199" s="1">
        <f>IFERROR(IF($AE1199&gt;$AE1198,VLOOKUP($AC1199+AX$1,STOCK!$F$10:$AB$209,17,0),IF($AE1199=$AE1198,(IF(BX1198&gt;=1,BX1198-COUNTIFS($AE1198:$AE1198,$AC1199,AX1198:AX1198,$AI$2),0)),0)),0)</f>
        <v>0</v>
      </c>
    </row>
    <row r="1200" spans="29:76" x14ac:dyDescent="0.25">
      <c r="AC1200" s="1">
        <f t="shared" si="290"/>
        <v>0</v>
      </c>
      <c r="AD1200" s="1">
        <f>IFERROR(IF(LEN(AK1200)&gt;=1,VLOOKUP(HLOOKUP(AK1200,PROFILE!$K$5:$V$8,4,0),PROFILE!$F$1:$G$3,2,0),0),0)</f>
        <v>0</v>
      </c>
      <c r="AE1200" s="1">
        <f t="shared" si="291"/>
        <v>0</v>
      </c>
      <c r="AF1200" s="1">
        <v>1187</v>
      </c>
      <c r="AI1200" s="1" t="str">
        <f>IFERROR(IF($AH1200&gt;=1,VLOOKUP($AG1200,STUDENT!$O$8:$Z$1507,3,0),""),"")</f>
        <v/>
      </c>
      <c r="AJ1200" s="1" t="str">
        <f>IFERROR(IF($AH1200&gt;=1,VLOOKUP($AG1200,STUDENT!$O$8:$Z$1507,4,0),""),"")</f>
        <v/>
      </c>
      <c r="AK1200" s="1" t="str">
        <f>IFERROR(IF($AH1200&gt;=1,VLOOKUP($AG1200,STUDENT!$O$8:$Z$1507,6,0),""),"")</f>
        <v/>
      </c>
      <c r="AL1200" s="1" t="str">
        <f t="shared" si="292"/>
        <v/>
      </c>
      <c r="AM1200" s="1" t="str">
        <f t="shared" si="293"/>
        <v/>
      </c>
      <c r="AN1200" s="1" t="str">
        <f t="shared" si="294"/>
        <v/>
      </c>
      <c r="AO1200" s="1" t="str">
        <f t="shared" si="295"/>
        <v/>
      </c>
      <c r="AP1200" s="1" t="str">
        <f t="shared" si="296"/>
        <v/>
      </c>
      <c r="AQ1200" s="1" t="str">
        <f t="shared" si="297"/>
        <v/>
      </c>
      <c r="AR1200" s="1" t="str">
        <f t="shared" si="298"/>
        <v/>
      </c>
      <c r="AS1200" s="1" t="str">
        <f t="shared" si="299"/>
        <v/>
      </c>
      <c r="AT1200" s="1" t="str">
        <f t="shared" si="300"/>
        <v/>
      </c>
      <c r="AU1200" s="1" t="str">
        <f t="shared" si="301"/>
        <v/>
      </c>
      <c r="AV1200" s="1" t="str">
        <f t="shared" si="302"/>
        <v/>
      </c>
      <c r="AW1200" s="1" t="str">
        <f t="shared" si="303"/>
        <v/>
      </c>
      <c r="AX1200" s="1" t="str">
        <f t="shared" si="304"/>
        <v/>
      </c>
      <c r="AY1200" s="1">
        <f>IFERROR(IF($AE1200&gt;$AE1199,VLOOKUP($AC1200+AL$1,STOCK!$F$10:$AB$209,16,0),IF($AE1200=$AE1199,(IF(AY1199&gt;=1,AY1199-COUNTIFS($AE1199:$AE1199,$AC1200,AL1199:AL1199,$AI$1),0)),0)),0)</f>
        <v>0</v>
      </c>
      <c r="AZ1200" s="1">
        <f>IFERROR(IF($AE1200&gt;$AE1199,VLOOKUP($AC1200+AM$1,STOCK!$F$10:$AB$209,16,0),IF($AE1200=$AE1199,(IF(AZ1199&gt;=1,AZ1199-COUNTIFS($AE1199:$AE1199,$AC1200,AM1199:AM1199,$AI$1),0)),0)),0)</f>
        <v>0</v>
      </c>
      <c r="BA1200" s="1">
        <f>IFERROR(IF($AE1200&gt;$AE1199,VLOOKUP($AC1200+AN$1,STOCK!$F$10:$AB$209,16,0),IF($AE1200=$AE1199,(IF(BA1199&gt;=1,BA1199-COUNTIFS($AE1199:$AE1199,$AC1200,AN1199:AN1199,$AI$1),0)),0)),0)</f>
        <v>0</v>
      </c>
      <c r="BB1200" s="1">
        <f>IFERROR(IF($AE1200&gt;$AE1199,VLOOKUP($AC1200+AO$1,STOCK!$F$10:$AB$209,16,0),IF($AE1200=$AE1199,(IF(BB1199&gt;=1,BB1199-COUNTIFS($AE1199:$AE1199,$AC1200,AO1199:AO1199,$AI$1),0)),0)),0)</f>
        <v>0</v>
      </c>
      <c r="BC1200" s="1">
        <f>IFERROR(IF($AE1200&gt;$AE1199,VLOOKUP($AC1200+AP$1,STOCK!$F$10:$AB$209,16,0),IF($AE1200=$AE1199,(IF(BC1199&gt;=1,BC1199-COUNTIFS($AE1199:$AE1199,$AC1200,AP1199:AP1199,$AI$1),0)),0)),0)</f>
        <v>0</v>
      </c>
      <c r="BD1200" s="1">
        <f>IFERROR(IF($AE1200&gt;$AE1199,VLOOKUP($AC1200+AQ$1,STOCK!$F$10:$AB$209,16,0),IF($AE1200=$AE1199,(IF(BD1199&gt;=1,BD1199-COUNTIFS($AE1199:$AE1199,$AC1200,AQ1199:AQ1199,$AI$1),0)),0)),0)</f>
        <v>0</v>
      </c>
      <c r="BE1200" s="1">
        <f>IFERROR(IF($AE1200&gt;$AE1199,VLOOKUP($AC1200+AR$1,STOCK!$F$10:$AB$209,16,0),IF($AE1200=$AE1199,(IF(BE1199&gt;=1,BE1199-COUNTIFS($AE1199:$AE1199,$AC1200,AR1199:AR1199,$AI$1),0)),0)),0)</f>
        <v>0</v>
      </c>
      <c r="BF1200" s="1">
        <f>IFERROR(IF($AE1200&gt;$AE1199,VLOOKUP($AC1200+AS$1,STOCK!$F$10:$AB$209,16,0),IF($AE1200=$AE1199,(IF(BF1199&gt;=1,BF1199-COUNTIFS($AE1199:$AE1199,$AC1200,AS1199:AS1199,$AI$1),0)),0)),0)</f>
        <v>0</v>
      </c>
      <c r="BG1200" s="1">
        <f>IFERROR(IF($AE1200&gt;$AE1199,VLOOKUP($AC1200+AT$1,STOCK!$F$10:$AB$209,16,0),IF($AE1200=$AE1199,(IF(BG1199&gt;=1,BG1199-COUNTIFS($AE1199:$AE1199,$AC1200,AT1199:AT1199,$AI$1),0)),0)),0)</f>
        <v>0</v>
      </c>
      <c r="BH1200" s="1">
        <f>IFERROR(IF($AE1200&gt;$AE1199,VLOOKUP($AC1200+AU$1,STOCK!$F$10:$AB$209,16,0),IF($AE1200=$AE1199,(IF(BH1199&gt;=1,BH1199-COUNTIFS($AE1199:$AE1199,$AC1200,AU1199:AU1199,$AI$1),0)),0)),0)</f>
        <v>0</v>
      </c>
      <c r="BI1200" s="1">
        <f>IFERROR(IF($AE1200&gt;$AE1199,VLOOKUP($AC1200+AV$1,STOCK!$F$10:$AB$209,16,0),IF($AE1200=$AE1199,(IF(BI1199&gt;=1,BI1199-COUNTIFS($AE1199:$AE1199,$AC1200,AV1199:AV1199,$AI$1),0)),0)),0)</f>
        <v>0</v>
      </c>
      <c r="BJ1200" s="1">
        <f>IFERROR(IF($AE1200&gt;$AE1199,VLOOKUP($AC1200+AW$1,STOCK!$F$10:$AB$209,16,0),IF($AE1200=$AE1199,(IF(BJ1199&gt;=1,BJ1199-COUNTIFS($AE1199:$AE1199,$AC1200,AW1199:AW1199,$AI$1),0)),0)),0)</f>
        <v>0</v>
      </c>
      <c r="BK1200" s="1">
        <f>IFERROR(IF($AE1200&gt;$AE1199,VLOOKUP($AC1200+AX$1,STOCK!$F$10:$AB$209,16,0),IF($AE1200=$AE1199,(IF(BK1199&gt;=1,BK1199-COUNTIFS($AE1199:$AE1199,$AC1200,AX1199:AX1199,$AI$1),0)),0)),0)</f>
        <v>0</v>
      </c>
      <c r="BL1200" s="1">
        <f>IFERROR(IF($AE1200&gt;$AE1199,VLOOKUP($AC1200+AL$1,STOCK!$F$10:$AB$209,17,0),IF($AE1200=$AE1199,(IF(BL1199&gt;=1,BL1199-COUNTIFS($AE1199:$AE1199,$AC1200,AL1199:AL1199,$AI$2),0)),0)),0)</f>
        <v>0</v>
      </c>
      <c r="BM1200" s="1">
        <f>IFERROR(IF($AE1200&gt;$AE1199,VLOOKUP($AC1200+AM$1,STOCK!$F$10:$AB$209,17,0),IF($AE1200=$AE1199,(IF(BM1199&gt;=1,BM1199-COUNTIFS($AE1199:$AE1199,$AC1200,AM1199:AM1199,$AI$2),0)),0)),0)</f>
        <v>0</v>
      </c>
      <c r="BN1200" s="1">
        <f>IFERROR(IF($AE1200&gt;$AE1199,VLOOKUP($AC1200+AN$1,STOCK!$F$10:$AB$209,17,0),IF($AE1200=$AE1199,(IF(BN1199&gt;=1,BN1199-COUNTIFS($AE1199:$AE1199,$AC1200,AN1199:AN1199,$AI$2),0)),0)),0)</f>
        <v>0</v>
      </c>
      <c r="BO1200" s="1">
        <f>IFERROR(IF($AE1200&gt;$AE1199,VLOOKUP($AC1200+AO$1,STOCK!$F$10:$AB$209,17,0),IF($AE1200=$AE1199,(IF(BO1199&gt;=1,BO1199-COUNTIFS($AE1199:$AE1199,$AC1200,AO1199:AO1199,$AI$2),0)),0)),0)</f>
        <v>0</v>
      </c>
      <c r="BP1200" s="1">
        <f>IFERROR(IF($AE1200&gt;$AE1199,VLOOKUP($AC1200+AP$1,STOCK!$F$10:$AB$209,17,0),IF($AE1200=$AE1199,(IF(BP1199&gt;=1,BP1199-COUNTIFS($AE1199:$AE1199,$AC1200,AP1199:AP1199,$AI$2),0)),0)),0)</f>
        <v>0</v>
      </c>
      <c r="BQ1200" s="1">
        <f>IFERROR(IF($AE1200&gt;$AE1199,VLOOKUP($AC1200+AQ$1,STOCK!$F$10:$AB$209,17,0),IF($AE1200=$AE1199,(IF(BQ1199&gt;=1,BQ1199-COUNTIFS($AE1199:$AE1199,$AC1200,AQ1199:AQ1199,$AI$2),0)),0)),0)</f>
        <v>0</v>
      </c>
      <c r="BR1200" s="1">
        <f>IFERROR(IF($AE1200&gt;$AE1199,VLOOKUP($AC1200+AR$1,STOCK!$F$10:$AB$209,17,0),IF($AE1200=$AE1199,(IF(BR1199&gt;=1,BR1199-COUNTIFS($AE1199:$AE1199,$AC1200,AR1199:AR1199,$AI$2),0)),0)),0)</f>
        <v>0</v>
      </c>
      <c r="BS1200" s="1">
        <f>IFERROR(IF($AE1200&gt;$AE1199,VLOOKUP($AC1200+AS$1,STOCK!$F$10:$AB$209,17,0),IF($AE1200=$AE1199,(IF(BS1199&gt;=1,BS1199-COUNTIFS($AE1199:$AE1199,$AC1200,AS1199:AS1199,$AI$2),0)),0)),0)</f>
        <v>0</v>
      </c>
      <c r="BT1200" s="1">
        <f>IFERROR(IF($AE1200&gt;$AE1199,VLOOKUP($AC1200+AT$1,STOCK!$F$10:$AB$209,17,0),IF($AE1200=$AE1199,(IF(BT1199&gt;=1,BT1199-COUNTIFS($AE1199:$AE1199,$AC1200,AT1199:AT1199,$AI$2),0)),0)),0)</f>
        <v>0</v>
      </c>
      <c r="BU1200" s="1">
        <f>IFERROR(IF($AE1200&gt;$AE1199,VLOOKUP($AC1200+AU$1,STOCK!$F$10:$AB$209,17,0),IF($AE1200=$AE1199,(IF(BU1199&gt;=1,BU1199-COUNTIFS($AE1199:$AE1199,$AC1200,AU1199:AU1199,$AI$2),0)),0)),0)</f>
        <v>0</v>
      </c>
      <c r="BV1200" s="1">
        <f>IFERROR(IF($AE1200&gt;$AE1199,VLOOKUP($AC1200+AV$1,STOCK!$F$10:$AB$209,17,0),IF($AE1200=$AE1199,(IF(BV1199&gt;=1,BV1199-COUNTIFS($AE1199:$AE1199,$AC1200,AV1199:AV1199,$AI$2),0)),0)),0)</f>
        <v>0</v>
      </c>
      <c r="BW1200" s="1">
        <f>IFERROR(IF($AE1200&gt;$AE1199,VLOOKUP($AC1200+AW$1,STOCK!$F$10:$AB$209,17,0),IF($AE1200=$AE1199,(IF(BW1199&gt;=1,BW1199-COUNTIFS($AE1199:$AE1199,$AC1200,AW1199:AW1199,$AI$2),0)),0)),0)</f>
        <v>0</v>
      </c>
      <c r="BX1200" s="1">
        <f>IFERROR(IF($AE1200&gt;$AE1199,VLOOKUP($AC1200+AX$1,STOCK!$F$10:$AB$209,17,0),IF($AE1200=$AE1199,(IF(BX1199&gt;=1,BX1199-COUNTIFS($AE1199:$AE1199,$AC1200,AX1199:AX1199,$AI$2),0)),0)),0)</f>
        <v>0</v>
      </c>
    </row>
    <row r="1201" spans="29:76" x14ac:dyDescent="0.25">
      <c r="AC1201" s="1">
        <f t="shared" si="290"/>
        <v>0</v>
      </c>
      <c r="AD1201" s="1">
        <f>IFERROR(IF(LEN(AK1201)&gt;=1,VLOOKUP(HLOOKUP(AK1201,PROFILE!$K$5:$V$8,4,0),PROFILE!$F$1:$G$3,2,0),0),0)</f>
        <v>0</v>
      </c>
      <c r="AE1201" s="1">
        <f t="shared" si="291"/>
        <v>0</v>
      </c>
      <c r="AF1201" s="1">
        <v>1188</v>
      </c>
      <c r="AI1201" s="1" t="str">
        <f>IFERROR(IF($AH1201&gt;=1,VLOOKUP($AG1201,STUDENT!$O$8:$Z$1507,3,0),""),"")</f>
        <v/>
      </c>
      <c r="AJ1201" s="1" t="str">
        <f>IFERROR(IF($AH1201&gt;=1,VLOOKUP($AG1201,STUDENT!$O$8:$Z$1507,4,0),""),"")</f>
        <v/>
      </c>
      <c r="AK1201" s="1" t="str">
        <f>IFERROR(IF($AH1201&gt;=1,VLOOKUP($AG1201,STUDENT!$O$8:$Z$1507,6,0),""),"")</f>
        <v/>
      </c>
      <c r="AL1201" s="1" t="str">
        <f t="shared" si="292"/>
        <v/>
      </c>
      <c r="AM1201" s="1" t="str">
        <f t="shared" si="293"/>
        <v/>
      </c>
      <c r="AN1201" s="1" t="str">
        <f t="shared" si="294"/>
        <v/>
      </c>
      <c r="AO1201" s="1" t="str">
        <f t="shared" si="295"/>
        <v/>
      </c>
      <c r="AP1201" s="1" t="str">
        <f t="shared" si="296"/>
        <v/>
      </c>
      <c r="AQ1201" s="1" t="str">
        <f t="shared" si="297"/>
        <v/>
      </c>
      <c r="AR1201" s="1" t="str">
        <f t="shared" si="298"/>
        <v/>
      </c>
      <c r="AS1201" s="1" t="str">
        <f t="shared" si="299"/>
        <v/>
      </c>
      <c r="AT1201" s="1" t="str">
        <f t="shared" si="300"/>
        <v/>
      </c>
      <c r="AU1201" s="1" t="str">
        <f t="shared" si="301"/>
        <v/>
      </c>
      <c r="AV1201" s="1" t="str">
        <f t="shared" si="302"/>
        <v/>
      </c>
      <c r="AW1201" s="1" t="str">
        <f t="shared" si="303"/>
        <v/>
      </c>
      <c r="AX1201" s="1" t="str">
        <f t="shared" si="304"/>
        <v/>
      </c>
      <c r="AY1201" s="1">
        <f>IFERROR(IF($AE1201&gt;$AE1200,VLOOKUP($AC1201+AL$1,STOCK!$F$10:$AB$209,16,0),IF($AE1201=$AE1200,(IF(AY1200&gt;=1,AY1200-COUNTIFS($AE1200:$AE1200,$AC1201,AL1200:AL1200,$AI$1),0)),0)),0)</f>
        <v>0</v>
      </c>
      <c r="AZ1201" s="1">
        <f>IFERROR(IF($AE1201&gt;$AE1200,VLOOKUP($AC1201+AM$1,STOCK!$F$10:$AB$209,16,0),IF($AE1201=$AE1200,(IF(AZ1200&gt;=1,AZ1200-COUNTIFS($AE1200:$AE1200,$AC1201,AM1200:AM1200,$AI$1),0)),0)),0)</f>
        <v>0</v>
      </c>
      <c r="BA1201" s="1">
        <f>IFERROR(IF($AE1201&gt;$AE1200,VLOOKUP($AC1201+AN$1,STOCK!$F$10:$AB$209,16,0),IF($AE1201=$AE1200,(IF(BA1200&gt;=1,BA1200-COUNTIFS($AE1200:$AE1200,$AC1201,AN1200:AN1200,$AI$1),0)),0)),0)</f>
        <v>0</v>
      </c>
      <c r="BB1201" s="1">
        <f>IFERROR(IF($AE1201&gt;$AE1200,VLOOKUP($AC1201+AO$1,STOCK!$F$10:$AB$209,16,0),IF($AE1201=$AE1200,(IF(BB1200&gt;=1,BB1200-COUNTIFS($AE1200:$AE1200,$AC1201,AO1200:AO1200,$AI$1),0)),0)),0)</f>
        <v>0</v>
      </c>
      <c r="BC1201" s="1">
        <f>IFERROR(IF($AE1201&gt;$AE1200,VLOOKUP($AC1201+AP$1,STOCK!$F$10:$AB$209,16,0),IF($AE1201=$AE1200,(IF(BC1200&gt;=1,BC1200-COUNTIFS($AE1200:$AE1200,$AC1201,AP1200:AP1200,$AI$1),0)),0)),0)</f>
        <v>0</v>
      </c>
      <c r="BD1201" s="1">
        <f>IFERROR(IF($AE1201&gt;$AE1200,VLOOKUP($AC1201+AQ$1,STOCK!$F$10:$AB$209,16,0),IF($AE1201=$AE1200,(IF(BD1200&gt;=1,BD1200-COUNTIFS($AE1200:$AE1200,$AC1201,AQ1200:AQ1200,$AI$1),0)),0)),0)</f>
        <v>0</v>
      </c>
      <c r="BE1201" s="1">
        <f>IFERROR(IF($AE1201&gt;$AE1200,VLOOKUP($AC1201+AR$1,STOCK!$F$10:$AB$209,16,0),IF($AE1201=$AE1200,(IF(BE1200&gt;=1,BE1200-COUNTIFS($AE1200:$AE1200,$AC1201,AR1200:AR1200,$AI$1),0)),0)),0)</f>
        <v>0</v>
      </c>
      <c r="BF1201" s="1">
        <f>IFERROR(IF($AE1201&gt;$AE1200,VLOOKUP($AC1201+AS$1,STOCK!$F$10:$AB$209,16,0),IF($AE1201=$AE1200,(IF(BF1200&gt;=1,BF1200-COUNTIFS($AE1200:$AE1200,$AC1201,AS1200:AS1200,$AI$1),0)),0)),0)</f>
        <v>0</v>
      </c>
      <c r="BG1201" s="1">
        <f>IFERROR(IF($AE1201&gt;$AE1200,VLOOKUP($AC1201+AT$1,STOCK!$F$10:$AB$209,16,0),IF($AE1201=$AE1200,(IF(BG1200&gt;=1,BG1200-COUNTIFS($AE1200:$AE1200,$AC1201,AT1200:AT1200,$AI$1),0)),0)),0)</f>
        <v>0</v>
      </c>
      <c r="BH1201" s="1">
        <f>IFERROR(IF($AE1201&gt;$AE1200,VLOOKUP($AC1201+AU$1,STOCK!$F$10:$AB$209,16,0),IF($AE1201=$AE1200,(IF(BH1200&gt;=1,BH1200-COUNTIFS($AE1200:$AE1200,$AC1201,AU1200:AU1200,$AI$1),0)),0)),0)</f>
        <v>0</v>
      </c>
      <c r="BI1201" s="1">
        <f>IFERROR(IF($AE1201&gt;$AE1200,VLOOKUP($AC1201+AV$1,STOCK!$F$10:$AB$209,16,0),IF($AE1201=$AE1200,(IF(BI1200&gt;=1,BI1200-COUNTIFS($AE1200:$AE1200,$AC1201,AV1200:AV1200,$AI$1),0)),0)),0)</f>
        <v>0</v>
      </c>
      <c r="BJ1201" s="1">
        <f>IFERROR(IF($AE1201&gt;$AE1200,VLOOKUP($AC1201+AW$1,STOCK!$F$10:$AB$209,16,0),IF($AE1201=$AE1200,(IF(BJ1200&gt;=1,BJ1200-COUNTIFS($AE1200:$AE1200,$AC1201,AW1200:AW1200,$AI$1),0)),0)),0)</f>
        <v>0</v>
      </c>
      <c r="BK1201" s="1">
        <f>IFERROR(IF($AE1201&gt;$AE1200,VLOOKUP($AC1201+AX$1,STOCK!$F$10:$AB$209,16,0),IF($AE1201=$AE1200,(IF(BK1200&gt;=1,BK1200-COUNTIFS($AE1200:$AE1200,$AC1201,AX1200:AX1200,$AI$1),0)),0)),0)</f>
        <v>0</v>
      </c>
      <c r="BL1201" s="1">
        <f>IFERROR(IF($AE1201&gt;$AE1200,VLOOKUP($AC1201+AL$1,STOCK!$F$10:$AB$209,17,0),IF($AE1201=$AE1200,(IF(BL1200&gt;=1,BL1200-COUNTIFS($AE1200:$AE1200,$AC1201,AL1200:AL1200,$AI$2),0)),0)),0)</f>
        <v>0</v>
      </c>
      <c r="BM1201" s="1">
        <f>IFERROR(IF($AE1201&gt;$AE1200,VLOOKUP($AC1201+AM$1,STOCK!$F$10:$AB$209,17,0),IF($AE1201=$AE1200,(IF(BM1200&gt;=1,BM1200-COUNTIFS($AE1200:$AE1200,$AC1201,AM1200:AM1200,$AI$2),0)),0)),0)</f>
        <v>0</v>
      </c>
      <c r="BN1201" s="1">
        <f>IFERROR(IF($AE1201&gt;$AE1200,VLOOKUP($AC1201+AN$1,STOCK!$F$10:$AB$209,17,0),IF($AE1201=$AE1200,(IF(BN1200&gt;=1,BN1200-COUNTIFS($AE1200:$AE1200,$AC1201,AN1200:AN1200,$AI$2),0)),0)),0)</f>
        <v>0</v>
      </c>
      <c r="BO1201" s="1">
        <f>IFERROR(IF($AE1201&gt;$AE1200,VLOOKUP($AC1201+AO$1,STOCK!$F$10:$AB$209,17,0),IF($AE1201=$AE1200,(IF(BO1200&gt;=1,BO1200-COUNTIFS($AE1200:$AE1200,$AC1201,AO1200:AO1200,$AI$2),0)),0)),0)</f>
        <v>0</v>
      </c>
      <c r="BP1201" s="1">
        <f>IFERROR(IF($AE1201&gt;$AE1200,VLOOKUP($AC1201+AP$1,STOCK!$F$10:$AB$209,17,0),IF($AE1201=$AE1200,(IF(BP1200&gt;=1,BP1200-COUNTIFS($AE1200:$AE1200,$AC1201,AP1200:AP1200,$AI$2),0)),0)),0)</f>
        <v>0</v>
      </c>
      <c r="BQ1201" s="1">
        <f>IFERROR(IF($AE1201&gt;$AE1200,VLOOKUP($AC1201+AQ$1,STOCK!$F$10:$AB$209,17,0),IF($AE1201=$AE1200,(IF(BQ1200&gt;=1,BQ1200-COUNTIFS($AE1200:$AE1200,$AC1201,AQ1200:AQ1200,$AI$2),0)),0)),0)</f>
        <v>0</v>
      </c>
      <c r="BR1201" s="1">
        <f>IFERROR(IF($AE1201&gt;$AE1200,VLOOKUP($AC1201+AR$1,STOCK!$F$10:$AB$209,17,0),IF($AE1201=$AE1200,(IF(BR1200&gt;=1,BR1200-COUNTIFS($AE1200:$AE1200,$AC1201,AR1200:AR1200,$AI$2),0)),0)),0)</f>
        <v>0</v>
      </c>
      <c r="BS1201" s="1">
        <f>IFERROR(IF($AE1201&gt;$AE1200,VLOOKUP($AC1201+AS$1,STOCK!$F$10:$AB$209,17,0),IF($AE1201=$AE1200,(IF(BS1200&gt;=1,BS1200-COUNTIFS($AE1200:$AE1200,$AC1201,AS1200:AS1200,$AI$2),0)),0)),0)</f>
        <v>0</v>
      </c>
      <c r="BT1201" s="1">
        <f>IFERROR(IF($AE1201&gt;$AE1200,VLOOKUP($AC1201+AT$1,STOCK!$F$10:$AB$209,17,0),IF($AE1201=$AE1200,(IF(BT1200&gt;=1,BT1200-COUNTIFS($AE1200:$AE1200,$AC1201,AT1200:AT1200,$AI$2),0)),0)),0)</f>
        <v>0</v>
      </c>
      <c r="BU1201" s="1">
        <f>IFERROR(IF($AE1201&gt;$AE1200,VLOOKUP($AC1201+AU$1,STOCK!$F$10:$AB$209,17,0),IF($AE1201=$AE1200,(IF(BU1200&gt;=1,BU1200-COUNTIFS($AE1200:$AE1200,$AC1201,AU1200:AU1200,$AI$2),0)),0)),0)</f>
        <v>0</v>
      </c>
      <c r="BV1201" s="1">
        <f>IFERROR(IF($AE1201&gt;$AE1200,VLOOKUP($AC1201+AV$1,STOCK!$F$10:$AB$209,17,0),IF($AE1201=$AE1200,(IF(BV1200&gt;=1,BV1200-COUNTIFS($AE1200:$AE1200,$AC1201,AV1200:AV1200,$AI$2),0)),0)),0)</f>
        <v>0</v>
      </c>
      <c r="BW1201" s="1">
        <f>IFERROR(IF($AE1201&gt;$AE1200,VLOOKUP($AC1201+AW$1,STOCK!$F$10:$AB$209,17,0),IF($AE1201=$AE1200,(IF(BW1200&gt;=1,BW1200-COUNTIFS($AE1200:$AE1200,$AC1201,AW1200:AW1200,$AI$2),0)),0)),0)</f>
        <v>0</v>
      </c>
      <c r="BX1201" s="1">
        <f>IFERROR(IF($AE1201&gt;$AE1200,VLOOKUP($AC1201+AX$1,STOCK!$F$10:$AB$209,17,0),IF($AE1201=$AE1200,(IF(BX1200&gt;=1,BX1200-COUNTIFS($AE1200:$AE1200,$AC1201,AX1200:AX1200,$AI$2),0)),0)),0)</f>
        <v>0</v>
      </c>
    </row>
    <row r="1202" spans="29:76" x14ac:dyDescent="0.25">
      <c r="AC1202" s="1">
        <f t="shared" si="290"/>
        <v>0</v>
      </c>
      <c r="AD1202" s="1">
        <f>IFERROR(IF(LEN(AK1202)&gt;=1,VLOOKUP(HLOOKUP(AK1202,PROFILE!$K$5:$V$8,4,0),PROFILE!$F$1:$G$3,2,0),0),0)</f>
        <v>0</v>
      </c>
      <c r="AE1202" s="1">
        <f t="shared" si="291"/>
        <v>0</v>
      </c>
      <c r="AF1202" s="1">
        <v>1189</v>
      </c>
      <c r="AI1202" s="1" t="str">
        <f>IFERROR(IF($AH1202&gt;=1,VLOOKUP($AG1202,STUDENT!$O$8:$Z$1507,3,0),""),"")</f>
        <v/>
      </c>
      <c r="AJ1202" s="1" t="str">
        <f>IFERROR(IF($AH1202&gt;=1,VLOOKUP($AG1202,STUDENT!$O$8:$Z$1507,4,0),""),"")</f>
        <v/>
      </c>
      <c r="AK1202" s="1" t="str">
        <f>IFERROR(IF($AH1202&gt;=1,VLOOKUP($AG1202,STUDENT!$O$8:$Z$1507,6,0),""),"")</f>
        <v/>
      </c>
      <c r="AL1202" s="1" t="str">
        <f t="shared" si="292"/>
        <v/>
      </c>
      <c r="AM1202" s="1" t="str">
        <f t="shared" si="293"/>
        <v/>
      </c>
      <c r="AN1202" s="1" t="str">
        <f t="shared" si="294"/>
        <v/>
      </c>
      <c r="AO1202" s="1" t="str">
        <f t="shared" si="295"/>
        <v/>
      </c>
      <c r="AP1202" s="1" t="str">
        <f t="shared" si="296"/>
        <v/>
      </c>
      <c r="AQ1202" s="1" t="str">
        <f t="shared" si="297"/>
        <v/>
      </c>
      <c r="AR1202" s="1" t="str">
        <f t="shared" si="298"/>
        <v/>
      </c>
      <c r="AS1202" s="1" t="str">
        <f t="shared" si="299"/>
        <v/>
      </c>
      <c r="AT1202" s="1" t="str">
        <f t="shared" si="300"/>
        <v/>
      </c>
      <c r="AU1202" s="1" t="str">
        <f t="shared" si="301"/>
        <v/>
      </c>
      <c r="AV1202" s="1" t="str">
        <f t="shared" si="302"/>
        <v/>
      </c>
      <c r="AW1202" s="1" t="str">
        <f t="shared" si="303"/>
        <v/>
      </c>
      <c r="AX1202" s="1" t="str">
        <f t="shared" si="304"/>
        <v/>
      </c>
      <c r="AY1202" s="1">
        <f>IFERROR(IF($AE1202&gt;$AE1201,VLOOKUP($AC1202+AL$1,STOCK!$F$10:$AB$209,16,0),IF($AE1202=$AE1201,(IF(AY1201&gt;=1,AY1201-COUNTIFS($AE1201:$AE1201,$AC1202,AL1201:AL1201,$AI$1),0)),0)),0)</f>
        <v>0</v>
      </c>
      <c r="AZ1202" s="1">
        <f>IFERROR(IF($AE1202&gt;$AE1201,VLOOKUP($AC1202+AM$1,STOCK!$F$10:$AB$209,16,0),IF($AE1202=$AE1201,(IF(AZ1201&gt;=1,AZ1201-COUNTIFS($AE1201:$AE1201,$AC1202,AM1201:AM1201,$AI$1),0)),0)),0)</f>
        <v>0</v>
      </c>
      <c r="BA1202" s="1">
        <f>IFERROR(IF($AE1202&gt;$AE1201,VLOOKUP($AC1202+AN$1,STOCK!$F$10:$AB$209,16,0),IF($AE1202=$AE1201,(IF(BA1201&gt;=1,BA1201-COUNTIFS($AE1201:$AE1201,$AC1202,AN1201:AN1201,$AI$1),0)),0)),0)</f>
        <v>0</v>
      </c>
      <c r="BB1202" s="1">
        <f>IFERROR(IF($AE1202&gt;$AE1201,VLOOKUP($AC1202+AO$1,STOCK!$F$10:$AB$209,16,0),IF($AE1202=$AE1201,(IF(BB1201&gt;=1,BB1201-COUNTIFS($AE1201:$AE1201,$AC1202,AO1201:AO1201,$AI$1),0)),0)),0)</f>
        <v>0</v>
      </c>
      <c r="BC1202" s="1">
        <f>IFERROR(IF($AE1202&gt;$AE1201,VLOOKUP($AC1202+AP$1,STOCK!$F$10:$AB$209,16,0),IF($AE1202=$AE1201,(IF(BC1201&gt;=1,BC1201-COUNTIFS($AE1201:$AE1201,$AC1202,AP1201:AP1201,$AI$1),0)),0)),0)</f>
        <v>0</v>
      </c>
      <c r="BD1202" s="1">
        <f>IFERROR(IF($AE1202&gt;$AE1201,VLOOKUP($AC1202+AQ$1,STOCK!$F$10:$AB$209,16,0),IF($AE1202=$AE1201,(IF(BD1201&gt;=1,BD1201-COUNTIFS($AE1201:$AE1201,$AC1202,AQ1201:AQ1201,$AI$1),0)),0)),0)</f>
        <v>0</v>
      </c>
      <c r="BE1202" s="1">
        <f>IFERROR(IF($AE1202&gt;$AE1201,VLOOKUP($AC1202+AR$1,STOCK!$F$10:$AB$209,16,0),IF($AE1202=$AE1201,(IF(BE1201&gt;=1,BE1201-COUNTIFS($AE1201:$AE1201,$AC1202,AR1201:AR1201,$AI$1),0)),0)),0)</f>
        <v>0</v>
      </c>
      <c r="BF1202" s="1">
        <f>IFERROR(IF($AE1202&gt;$AE1201,VLOOKUP($AC1202+AS$1,STOCK!$F$10:$AB$209,16,0),IF($AE1202=$AE1201,(IF(BF1201&gt;=1,BF1201-COUNTIFS($AE1201:$AE1201,$AC1202,AS1201:AS1201,$AI$1),0)),0)),0)</f>
        <v>0</v>
      </c>
      <c r="BG1202" s="1">
        <f>IFERROR(IF($AE1202&gt;$AE1201,VLOOKUP($AC1202+AT$1,STOCK!$F$10:$AB$209,16,0),IF($AE1202=$AE1201,(IF(BG1201&gt;=1,BG1201-COUNTIFS($AE1201:$AE1201,$AC1202,AT1201:AT1201,$AI$1),0)),0)),0)</f>
        <v>0</v>
      </c>
      <c r="BH1202" s="1">
        <f>IFERROR(IF($AE1202&gt;$AE1201,VLOOKUP($AC1202+AU$1,STOCK!$F$10:$AB$209,16,0),IF($AE1202=$AE1201,(IF(BH1201&gt;=1,BH1201-COUNTIFS($AE1201:$AE1201,$AC1202,AU1201:AU1201,$AI$1),0)),0)),0)</f>
        <v>0</v>
      </c>
      <c r="BI1202" s="1">
        <f>IFERROR(IF($AE1202&gt;$AE1201,VLOOKUP($AC1202+AV$1,STOCK!$F$10:$AB$209,16,0),IF($AE1202=$AE1201,(IF(BI1201&gt;=1,BI1201-COUNTIFS($AE1201:$AE1201,$AC1202,AV1201:AV1201,$AI$1),0)),0)),0)</f>
        <v>0</v>
      </c>
      <c r="BJ1202" s="1">
        <f>IFERROR(IF($AE1202&gt;$AE1201,VLOOKUP($AC1202+AW$1,STOCK!$F$10:$AB$209,16,0),IF($AE1202=$AE1201,(IF(BJ1201&gt;=1,BJ1201-COUNTIFS($AE1201:$AE1201,$AC1202,AW1201:AW1201,$AI$1),0)),0)),0)</f>
        <v>0</v>
      </c>
      <c r="BK1202" s="1">
        <f>IFERROR(IF($AE1202&gt;$AE1201,VLOOKUP($AC1202+AX$1,STOCK!$F$10:$AB$209,16,0),IF($AE1202=$AE1201,(IF(BK1201&gt;=1,BK1201-COUNTIFS($AE1201:$AE1201,$AC1202,AX1201:AX1201,$AI$1),0)),0)),0)</f>
        <v>0</v>
      </c>
      <c r="BL1202" s="1">
        <f>IFERROR(IF($AE1202&gt;$AE1201,VLOOKUP($AC1202+AL$1,STOCK!$F$10:$AB$209,17,0),IF($AE1202=$AE1201,(IF(BL1201&gt;=1,BL1201-COUNTIFS($AE1201:$AE1201,$AC1202,AL1201:AL1201,$AI$2),0)),0)),0)</f>
        <v>0</v>
      </c>
      <c r="BM1202" s="1">
        <f>IFERROR(IF($AE1202&gt;$AE1201,VLOOKUP($AC1202+AM$1,STOCK!$F$10:$AB$209,17,0),IF($AE1202=$AE1201,(IF(BM1201&gt;=1,BM1201-COUNTIFS($AE1201:$AE1201,$AC1202,AM1201:AM1201,$AI$2),0)),0)),0)</f>
        <v>0</v>
      </c>
      <c r="BN1202" s="1">
        <f>IFERROR(IF($AE1202&gt;$AE1201,VLOOKUP($AC1202+AN$1,STOCK!$F$10:$AB$209,17,0),IF($AE1202=$AE1201,(IF(BN1201&gt;=1,BN1201-COUNTIFS($AE1201:$AE1201,$AC1202,AN1201:AN1201,$AI$2),0)),0)),0)</f>
        <v>0</v>
      </c>
      <c r="BO1202" s="1">
        <f>IFERROR(IF($AE1202&gt;$AE1201,VLOOKUP($AC1202+AO$1,STOCK!$F$10:$AB$209,17,0),IF($AE1202=$AE1201,(IF(BO1201&gt;=1,BO1201-COUNTIFS($AE1201:$AE1201,$AC1202,AO1201:AO1201,$AI$2),0)),0)),0)</f>
        <v>0</v>
      </c>
      <c r="BP1202" s="1">
        <f>IFERROR(IF($AE1202&gt;$AE1201,VLOOKUP($AC1202+AP$1,STOCK!$F$10:$AB$209,17,0),IF($AE1202=$AE1201,(IF(BP1201&gt;=1,BP1201-COUNTIFS($AE1201:$AE1201,$AC1202,AP1201:AP1201,$AI$2),0)),0)),0)</f>
        <v>0</v>
      </c>
      <c r="BQ1202" s="1">
        <f>IFERROR(IF($AE1202&gt;$AE1201,VLOOKUP($AC1202+AQ$1,STOCK!$F$10:$AB$209,17,0),IF($AE1202=$AE1201,(IF(BQ1201&gt;=1,BQ1201-COUNTIFS($AE1201:$AE1201,$AC1202,AQ1201:AQ1201,$AI$2),0)),0)),0)</f>
        <v>0</v>
      </c>
      <c r="BR1202" s="1">
        <f>IFERROR(IF($AE1202&gt;$AE1201,VLOOKUP($AC1202+AR$1,STOCK!$F$10:$AB$209,17,0),IF($AE1202=$AE1201,(IF(BR1201&gt;=1,BR1201-COUNTIFS($AE1201:$AE1201,$AC1202,AR1201:AR1201,$AI$2),0)),0)),0)</f>
        <v>0</v>
      </c>
      <c r="BS1202" s="1">
        <f>IFERROR(IF($AE1202&gt;$AE1201,VLOOKUP($AC1202+AS$1,STOCK!$F$10:$AB$209,17,0),IF($AE1202=$AE1201,(IF(BS1201&gt;=1,BS1201-COUNTIFS($AE1201:$AE1201,$AC1202,AS1201:AS1201,$AI$2),0)),0)),0)</f>
        <v>0</v>
      </c>
      <c r="BT1202" s="1">
        <f>IFERROR(IF($AE1202&gt;$AE1201,VLOOKUP($AC1202+AT$1,STOCK!$F$10:$AB$209,17,0),IF($AE1202=$AE1201,(IF(BT1201&gt;=1,BT1201-COUNTIFS($AE1201:$AE1201,$AC1202,AT1201:AT1201,$AI$2),0)),0)),0)</f>
        <v>0</v>
      </c>
      <c r="BU1202" s="1">
        <f>IFERROR(IF($AE1202&gt;$AE1201,VLOOKUP($AC1202+AU$1,STOCK!$F$10:$AB$209,17,0),IF($AE1202=$AE1201,(IF(BU1201&gt;=1,BU1201-COUNTIFS($AE1201:$AE1201,$AC1202,AU1201:AU1201,$AI$2),0)),0)),0)</f>
        <v>0</v>
      </c>
      <c r="BV1202" s="1">
        <f>IFERROR(IF($AE1202&gt;$AE1201,VLOOKUP($AC1202+AV$1,STOCK!$F$10:$AB$209,17,0),IF($AE1202=$AE1201,(IF(BV1201&gt;=1,BV1201-COUNTIFS($AE1201:$AE1201,$AC1202,AV1201:AV1201,$AI$2),0)),0)),0)</f>
        <v>0</v>
      </c>
      <c r="BW1202" s="1">
        <f>IFERROR(IF($AE1202&gt;$AE1201,VLOOKUP($AC1202+AW$1,STOCK!$F$10:$AB$209,17,0),IF($AE1202=$AE1201,(IF(BW1201&gt;=1,BW1201-COUNTIFS($AE1201:$AE1201,$AC1202,AW1201:AW1201,$AI$2),0)),0)),0)</f>
        <v>0</v>
      </c>
      <c r="BX1202" s="1">
        <f>IFERROR(IF($AE1202&gt;$AE1201,VLOOKUP($AC1202+AX$1,STOCK!$F$10:$AB$209,17,0),IF($AE1202=$AE1201,(IF(BX1201&gt;=1,BX1201-COUNTIFS($AE1201:$AE1201,$AC1202,AX1201:AX1201,$AI$2),0)),0)),0)</f>
        <v>0</v>
      </c>
    </row>
    <row r="1203" spans="29:76" x14ac:dyDescent="0.25">
      <c r="AC1203" s="1">
        <f t="shared" si="290"/>
        <v>0</v>
      </c>
      <c r="AD1203" s="1">
        <f>IFERROR(IF(LEN(AK1203)&gt;=1,VLOOKUP(HLOOKUP(AK1203,PROFILE!$K$5:$V$8,4,0),PROFILE!$F$1:$G$3,2,0),0),0)</f>
        <v>0</v>
      </c>
      <c r="AE1203" s="1">
        <f t="shared" si="291"/>
        <v>0</v>
      </c>
      <c r="AF1203" s="1">
        <v>1190</v>
      </c>
      <c r="AI1203" s="1" t="str">
        <f>IFERROR(IF($AH1203&gt;=1,VLOOKUP($AG1203,STUDENT!$O$8:$Z$1507,3,0),""),"")</f>
        <v/>
      </c>
      <c r="AJ1203" s="1" t="str">
        <f>IFERROR(IF($AH1203&gt;=1,VLOOKUP($AG1203,STUDENT!$O$8:$Z$1507,4,0),""),"")</f>
        <v/>
      </c>
      <c r="AK1203" s="1" t="str">
        <f>IFERROR(IF($AH1203&gt;=1,VLOOKUP($AG1203,STUDENT!$O$8:$Z$1507,6,0),""),"")</f>
        <v/>
      </c>
      <c r="AL1203" s="1" t="str">
        <f t="shared" si="292"/>
        <v/>
      </c>
      <c r="AM1203" s="1" t="str">
        <f t="shared" si="293"/>
        <v/>
      </c>
      <c r="AN1203" s="1" t="str">
        <f t="shared" si="294"/>
        <v/>
      </c>
      <c r="AO1203" s="1" t="str">
        <f t="shared" si="295"/>
        <v/>
      </c>
      <c r="AP1203" s="1" t="str">
        <f t="shared" si="296"/>
        <v/>
      </c>
      <c r="AQ1203" s="1" t="str">
        <f t="shared" si="297"/>
        <v/>
      </c>
      <c r="AR1203" s="1" t="str">
        <f t="shared" si="298"/>
        <v/>
      </c>
      <c r="AS1203" s="1" t="str">
        <f t="shared" si="299"/>
        <v/>
      </c>
      <c r="AT1203" s="1" t="str">
        <f t="shared" si="300"/>
        <v/>
      </c>
      <c r="AU1203" s="1" t="str">
        <f t="shared" si="301"/>
        <v/>
      </c>
      <c r="AV1203" s="1" t="str">
        <f t="shared" si="302"/>
        <v/>
      </c>
      <c r="AW1203" s="1" t="str">
        <f t="shared" si="303"/>
        <v/>
      </c>
      <c r="AX1203" s="1" t="str">
        <f t="shared" si="304"/>
        <v/>
      </c>
      <c r="AY1203" s="1">
        <f>IFERROR(IF($AE1203&gt;$AE1202,VLOOKUP($AC1203+AL$1,STOCK!$F$10:$AB$209,16,0),IF($AE1203=$AE1202,(IF(AY1202&gt;=1,AY1202-COUNTIFS($AE1202:$AE1202,$AC1203,AL1202:AL1202,$AI$1),0)),0)),0)</f>
        <v>0</v>
      </c>
      <c r="AZ1203" s="1">
        <f>IFERROR(IF($AE1203&gt;$AE1202,VLOOKUP($AC1203+AM$1,STOCK!$F$10:$AB$209,16,0),IF($AE1203=$AE1202,(IF(AZ1202&gt;=1,AZ1202-COUNTIFS($AE1202:$AE1202,$AC1203,AM1202:AM1202,$AI$1),0)),0)),0)</f>
        <v>0</v>
      </c>
      <c r="BA1203" s="1">
        <f>IFERROR(IF($AE1203&gt;$AE1202,VLOOKUP($AC1203+AN$1,STOCK!$F$10:$AB$209,16,0),IF($AE1203=$AE1202,(IF(BA1202&gt;=1,BA1202-COUNTIFS($AE1202:$AE1202,$AC1203,AN1202:AN1202,$AI$1),0)),0)),0)</f>
        <v>0</v>
      </c>
      <c r="BB1203" s="1">
        <f>IFERROR(IF($AE1203&gt;$AE1202,VLOOKUP($AC1203+AO$1,STOCK!$F$10:$AB$209,16,0),IF($AE1203=$AE1202,(IF(BB1202&gt;=1,BB1202-COUNTIFS($AE1202:$AE1202,$AC1203,AO1202:AO1202,$AI$1),0)),0)),0)</f>
        <v>0</v>
      </c>
      <c r="BC1203" s="1">
        <f>IFERROR(IF($AE1203&gt;$AE1202,VLOOKUP($AC1203+AP$1,STOCK!$F$10:$AB$209,16,0),IF($AE1203=$AE1202,(IF(BC1202&gt;=1,BC1202-COUNTIFS($AE1202:$AE1202,$AC1203,AP1202:AP1202,$AI$1),0)),0)),0)</f>
        <v>0</v>
      </c>
      <c r="BD1203" s="1">
        <f>IFERROR(IF($AE1203&gt;$AE1202,VLOOKUP($AC1203+AQ$1,STOCK!$F$10:$AB$209,16,0),IF($AE1203=$AE1202,(IF(BD1202&gt;=1,BD1202-COUNTIFS($AE1202:$AE1202,$AC1203,AQ1202:AQ1202,$AI$1),0)),0)),0)</f>
        <v>0</v>
      </c>
      <c r="BE1203" s="1">
        <f>IFERROR(IF($AE1203&gt;$AE1202,VLOOKUP($AC1203+AR$1,STOCK!$F$10:$AB$209,16,0),IF($AE1203=$AE1202,(IF(BE1202&gt;=1,BE1202-COUNTIFS($AE1202:$AE1202,$AC1203,AR1202:AR1202,$AI$1),0)),0)),0)</f>
        <v>0</v>
      </c>
      <c r="BF1203" s="1">
        <f>IFERROR(IF($AE1203&gt;$AE1202,VLOOKUP($AC1203+AS$1,STOCK!$F$10:$AB$209,16,0),IF($AE1203=$AE1202,(IF(BF1202&gt;=1,BF1202-COUNTIFS($AE1202:$AE1202,$AC1203,AS1202:AS1202,$AI$1),0)),0)),0)</f>
        <v>0</v>
      </c>
      <c r="BG1203" s="1">
        <f>IFERROR(IF($AE1203&gt;$AE1202,VLOOKUP($AC1203+AT$1,STOCK!$F$10:$AB$209,16,0),IF($AE1203=$AE1202,(IF(BG1202&gt;=1,BG1202-COUNTIFS($AE1202:$AE1202,$AC1203,AT1202:AT1202,$AI$1),0)),0)),0)</f>
        <v>0</v>
      </c>
      <c r="BH1203" s="1">
        <f>IFERROR(IF($AE1203&gt;$AE1202,VLOOKUP($AC1203+AU$1,STOCK!$F$10:$AB$209,16,0),IF($AE1203=$AE1202,(IF(BH1202&gt;=1,BH1202-COUNTIFS($AE1202:$AE1202,$AC1203,AU1202:AU1202,$AI$1),0)),0)),0)</f>
        <v>0</v>
      </c>
      <c r="BI1203" s="1">
        <f>IFERROR(IF($AE1203&gt;$AE1202,VLOOKUP($AC1203+AV$1,STOCK!$F$10:$AB$209,16,0),IF($AE1203=$AE1202,(IF(BI1202&gt;=1,BI1202-COUNTIFS($AE1202:$AE1202,$AC1203,AV1202:AV1202,$AI$1),0)),0)),0)</f>
        <v>0</v>
      </c>
      <c r="BJ1203" s="1">
        <f>IFERROR(IF($AE1203&gt;$AE1202,VLOOKUP($AC1203+AW$1,STOCK!$F$10:$AB$209,16,0),IF($AE1203=$AE1202,(IF(BJ1202&gt;=1,BJ1202-COUNTIFS($AE1202:$AE1202,$AC1203,AW1202:AW1202,$AI$1),0)),0)),0)</f>
        <v>0</v>
      </c>
      <c r="BK1203" s="1">
        <f>IFERROR(IF($AE1203&gt;$AE1202,VLOOKUP($AC1203+AX$1,STOCK!$F$10:$AB$209,16,0),IF($AE1203=$AE1202,(IF(BK1202&gt;=1,BK1202-COUNTIFS($AE1202:$AE1202,$AC1203,AX1202:AX1202,$AI$1),0)),0)),0)</f>
        <v>0</v>
      </c>
      <c r="BL1203" s="1">
        <f>IFERROR(IF($AE1203&gt;$AE1202,VLOOKUP($AC1203+AL$1,STOCK!$F$10:$AB$209,17,0),IF($AE1203=$AE1202,(IF(BL1202&gt;=1,BL1202-COUNTIFS($AE1202:$AE1202,$AC1203,AL1202:AL1202,$AI$2),0)),0)),0)</f>
        <v>0</v>
      </c>
      <c r="BM1203" s="1">
        <f>IFERROR(IF($AE1203&gt;$AE1202,VLOOKUP($AC1203+AM$1,STOCK!$F$10:$AB$209,17,0),IF($AE1203=$AE1202,(IF(BM1202&gt;=1,BM1202-COUNTIFS($AE1202:$AE1202,$AC1203,AM1202:AM1202,$AI$2),0)),0)),0)</f>
        <v>0</v>
      </c>
      <c r="BN1203" s="1">
        <f>IFERROR(IF($AE1203&gt;$AE1202,VLOOKUP($AC1203+AN$1,STOCK!$F$10:$AB$209,17,0),IF($AE1203=$AE1202,(IF(BN1202&gt;=1,BN1202-COUNTIFS($AE1202:$AE1202,$AC1203,AN1202:AN1202,$AI$2),0)),0)),0)</f>
        <v>0</v>
      </c>
      <c r="BO1203" s="1">
        <f>IFERROR(IF($AE1203&gt;$AE1202,VLOOKUP($AC1203+AO$1,STOCK!$F$10:$AB$209,17,0),IF($AE1203=$AE1202,(IF(BO1202&gt;=1,BO1202-COUNTIFS($AE1202:$AE1202,$AC1203,AO1202:AO1202,$AI$2),0)),0)),0)</f>
        <v>0</v>
      </c>
      <c r="BP1203" s="1">
        <f>IFERROR(IF($AE1203&gt;$AE1202,VLOOKUP($AC1203+AP$1,STOCK!$F$10:$AB$209,17,0),IF($AE1203=$AE1202,(IF(BP1202&gt;=1,BP1202-COUNTIFS($AE1202:$AE1202,$AC1203,AP1202:AP1202,$AI$2),0)),0)),0)</f>
        <v>0</v>
      </c>
      <c r="BQ1203" s="1">
        <f>IFERROR(IF($AE1203&gt;$AE1202,VLOOKUP($AC1203+AQ$1,STOCK!$F$10:$AB$209,17,0),IF($AE1203=$AE1202,(IF(BQ1202&gt;=1,BQ1202-COUNTIFS($AE1202:$AE1202,$AC1203,AQ1202:AQ1202,$AI$2),0)),0)),0)</f>
        <v>0</v>
      </c>
      <c r="BR1203" s="1">
        <f>IFERROR(IF($AE1203&gt;$AE1202,VLOOKUP($AC1203+AR$1,STOCK!$F$10:$AB$209,17,0),IF($AE1203=$AE1202,(IF(BR1202&gt;=1,BR1202-COUNTIFS($AE1202:$AE1202,$AC1203,AR1202:AR1202,$AI$2),0)),0)),0)</f>
        <v>0</v>
      </c>
      <c r="BS1203" s="1">
        <f>IFERROR(IF($AE1203&gt;$AE1202,VLOOKUP($AC1203+AS$1,STOCK!$F$10:$AB$209,17,0),IF($AE1203=$AE1202,(IF(BS1202&gt;=1,BS1202-COUNTIFS($AE1202:$AE1202,$AC1203,AS1202:AS1202,$AI$2),0)),0)),0)</f>
        <v>0</v>
      </c>
      <c r="BT1203" s="1">
        <f>IFERROR(IF($AE1203&gt;$AE1202,VLOOKUP($AC1203+AT$1,STOCK!$F$10:$AB$209,17,0),IF($AE1203=$AE1202,(IF(BT1202&gt;=1,BT1202-COUNTIFS($AE1202:$AE1202,$AC1203,AT1202:AT1202,$AI$2),0)),0)),0)</f>
        <v>0</v>
      </c>
      <c r="BU1203" s="1">
        <f>IFERROR(IF($AE1203&gt;$AE1202,VLOOKUP($AC1203+AU$1,STOCK!$F$10:$AB$209,17,0),IF($AE1203=$AE1202,(IF(BU1202&gt;=1,BU1202-COUNTIFS($AE1202:$AE1202,$AC1203,AU1202:AU1202,$AI$2),0)),0)),0)</f>
        <v>0</v>
      </c>
      <c r="BV1203" s="1">
        <f>IFERROR(IF($AE1203&gt;$AE1202,VLOOKUP($AC1203+AV$1,STOCK!$F$10:$AB$209,17,0),IF($AE1203=$AE1202,(IF(BV1202&gt;=1,BV1202-COUNTIFS($AE1202:$AE1202,$AC1203,AV1202:AV1202,$AI$2),0)),0)),0)</f>
        <v>0</v>
      </c>
      <c r="BW1203" s="1">
        <f>IFERROR(IF($AE1203&gt;$AE1202,VLOOKUP($AC1203+AW$1,STOCK!$F$10:$AB$209,17,0),IF($AE1203=$AE1202,(IF(BW1202&gt;=1,BW1202-COUNTIFS($AE1202:$AE1202,$AC1203,AW1202:AW1202,$AI$2),0)),0)),0)</f>
        <v>0</v>
      </c>
      <c r="BX1203" s="1">
        <f>IFERROR(IF($AE1203&gt;$AE1202,VLOOKUP($AC1203+AX$1,STOCK!$F$10:$AB$209,17,0),IF($AE1203=$AE1202,(IF(BX1202&gt;=1,BX1202-COUNTIFS($AE1202:$AE1202,$AC1203,AX1202:AX1202,$AI$2),0)),0)),0)</f>
        <v>0</v>
      </c>
    </row>
    <row r="1204" spans="29:76" x14ac:dyDescent="0.25">
      <c r="AC1204" s="1">
        <f t="shared" si="290"/>
        <v>0</v>
      </c>
      <c r="AD1204" s="1">
        <f>IFERROR(IF(LEN(AK1204)&gt;=1,VLOOKUP(HLOOKUP(AK1204,PROFILE!$K$5:$V$8,4,0),PROFILE!$F$1:$G$3,2,0),0),0)</f>
        <v>0</v>
      </c>
      <c r="AE1204" s="1">
        <f t="shared" si="291"/>
        <v>0</v>
      </c>
      <c r="AF1204" s="1">
        <v>1191</v>
      </c>
      <c r="AI1204" s="1" t="str">
        <f>IFERROR(IF($AH1204&gt;=1,VLOOKUP($AG1204,STUDENT!$O$8:$Z$1507,3,0),""),"")</f>
        <v/>
      </c>
      <c r="AJ1204" s="1" t="str">
        <f>IFERROR(IF($AH1204&gt;=1,VLOOKUP($AG1204,STUDENT!$O$8:$Z$1507,4,0),""),"")</f>
        <v/>
      </c>
      <c r="AK1204" s="1" t="str">
        <f>IFERROR(IF($AH1204&gt;=1,VLOOKUP($AG1204,STUDENT!$O$8:$Z$1507,6,0),""),"")</f>
        <v/>
      </c>
      <c r="AL1204" s="1" t="str">
        <f t="shared" si="292"/>
        <v/>
      </c>
      <c r="AM1204" s="1" t="str">
        <f t="shared" si="293"/>
        <v/>
      </c>
      <c r="AN1204" s="1" t="str">
        <f t="shared" si="294"/>
        <v/>
      </c>
      <c r="AO1204" s="1" t="str">
        <f t="shared" si="295"/>
        <v/>
      </c>
      <c r="AP1204" s="1" t="str">
        <f t="shared" si="296"/>
        <v/>
      </c>
      <c r="AQ1204" s="1" t="str">
        <f t="shared" si="297"/>
        <v/>
      </c>
      <c r="AR1204" s="1" t="str">
        <f t="shared" si="298"/>
        <v/>
      </c>
      <c r="AS1204" s="1" t="str">
        <f t="shared" si="299"/>
        <v/>
      </c>
      <c r="AT1204" s="1" t="str">
        <f t="shared" si="300"/>
        <v/>
      </c>
      <c r="AU1204" s="1" t="str">
        <f t="shared" si="301"/>
        <v/>
      </c>
      <c r="AV1204" s="1" t="str">
        <f t="shared" si="302"/>
        <v/>
      </c>
      <c r="AW1204" s="1" t="str">
        <f t="shared" si="303"/>
        <v/>
      </c>
      <c r="AX1204" s="1" t="str">
        <f t="shared" si="304"/>
        <v/>
      </c>
      <c r="AY1204" s="1">
        <f>IFERROR(IF($AE1204&gt;$AE1203,VLOOKUP($AC1204+AL$1,STOCK!$F$10:$AB$209,16,0),IF($AE1204=$AE1203,(IF(AY1203&gt;=1,AY1203-COUNTIFS($AE1203:$AE1203,$AC1204,AL1203:AL1203,$AI$1),0)),0)),0)</f>
        <v>0</v>
      </c>
      <c r="AZ1204" s="1">
        <f>IFERROR(IF($AE1204&gt;$AE1203,VLOOKUP($AC1204+AM$1,STOCK!$F$10:$AB$209,16,0),IF($AE1204=$AE1203,(IF(AZ1203&gt;=1,AZ1203-COUNTIFS($AE1203:$AE1203,$AC1204,AM1203:AM1203,$AI$1),0)),0)),0)</f>
        <v>0</v>
      </c>
      <c r="BA1204" s="1">
        <f>IFERROR(IF($AE1204&gt;$AE1203,VLOOKUP($AC1204+AN$1,STOCK!$F$10:$AB$209,16,0),IF($AE1204=$AE1203,(IF(BA1203&gt;=1,BA1203-COUNTIFS($AE1203:$AE1203,$AC1204,AN1203:AN1203,$AI$1),0)),0)),0)</f>
        <v>0</v>
      </c>
      <c r="BB1204" s="1">
        <f>IFERROR(IF($AE1204&gt;$AE1203,VLOOKUP($AC1204+AO$1,STOCK!$F$10:$AB$209,16,0),IF($AE1204=$AE1203,(IF(BB1203&gt;=1,BB1203-COUNTIFS($AE1203:$AE1203,$AC1204,AO1203:AO1203,$AI$1),0)),0)),0)</f>
        <v>0</v>
      </c>
      <c r="BC1204" s="1">
        <f>IFERROR(IF($AE1204&gt;$AE1203,VLOOKUP($AC1204+AP$1,STOCK!$F$10:$AB$209,16,0),IF($AE1204=$AE1203,(IF(BC1203&gt;=1,BC1203-COUNTIFS($AE1203:$AE1203,$AC1204,AP1203:AP1203,$AI$1),0)),0)),0)</f>
        <v>0</v>
      </c>
      <c r="BD1204" s="1">
        <f>IFERROR(IF($AE1204&gt;$AE1203,VLOOKUP($AC1204+AQ$1,STOCK!$F$10:$AB$209,16,0),IF($AE1204=$AE1203,(IF(BD1203&gt;=1,BD1203-COUNTIFS($AE1203:$AE1203,$AC1204,AQ1203:AQ1203,$AI$1),0)),0)),0)</f>
        <v>0</v>
      </c>
      <c r="BE1204" s="1">
        <f>IFERROR(IF($AE1204&gt;$AE1203,VLOOKUP($AC1204+AR$1,STOCK!$F$10:$AB$209,16,0),IF($AE1204=$AE1203,(IF(BE1203&gt;=1,BE1203-COUNTIFS($AE1203:$AE1203,$AC1204,AR1203:AR1203,$AI$1),0)),0)),0)</f>
        <v>0</v>
      </c>
      <c r="BF1204" s="1">
        <f>IFERROR(IF($AE1204&gt;$AE1203,VLOOKUP($AC1204+AS$1,STOCK!$F$10:$AB$209,16,0),IF($AE1204=$AE1203,(IF(BF1203&gt;=1,BF1203-COUNTIFS($AE1203:$AE1203,$AC1204,AS1203:AS1203,$AI$1),0)),0)),0)</f>
        <v>0</v>
      </c>
      <c r="BG1204" s="1">
        <f>IFERROR(IF($AE1204&gt;$AE1203,VLOOKUP($AC1204+AT$1,STOCK!$F$10:$AB$209,16,0),IF($AE1204=$AE1203,(IF(BG1203&gt;=1,BG1203-COUNTIFS($AE1203:$AE1203,$AC1204,AT1203:AT1203,$AI$1),0)),0)),0)</f>
        <v>0</v>
      </c>
      <c r="BH1204" s="1">
        <f>IFERROR(IF($AE1204&gt;$AE1203,VLOOKUP($AC1204+AU$1,STOCK!$F$10:$AB$209,16,0),IF($AE1204=$AE1203,(IF(BH1203&gt;=1,BH1203-COUNTIFS($AE1203:$AE1203,$AC1204,AU1203:AU1203,$AI$1),0)),0)),0)</f>
        <v>0</v>
      </c>
      <c r="BI1204" s="1">
        <f>IFERROR(IF($AE1204&gt;$AE1203,VLOOKUP($AC1204+AV$1,STOCK!$F$10:$AB$209,16,0),IF($AE1204=$AE1203,(IF(BI1203&gt;=1,BI1203-COUNTIFS($AE1203:$AE1203,$AC1204,AV1203:AV1203,$AI$1),0)),0)),0)</f>
        <v>0</v>
      </c>
      <c r="BJ1204" s="1">
        <f>IFERROR(IF($AE1204&gt;$AE1203,VLOOKUP($AC1204+AW$1,STOCK!$F$10:$AB$209,16,0),IF($AE1204=$AE1203,(IF(BJ1203&gt;=1,BJ1203-COUNTIFS($AE1203:$AE1203,$AC1204,AW1203:AW1203,$AI$1),0)),0)),0)</f>
        <v>0</v>
      </c>
      <c r="BK1204" s="1">
        <f>IFERROR(IF($AE1204&gt;$AE1203,VLOOKUP($AC1204+AX$1,STOCK!$F$10:$AB$209,16,0),IF($AE1204=$AE1203,(IF(BK1203&gt;=1,BK1203-COUNTIFS($AE1203:$AE1203,$AC1204,AX1203:AX1203,$AI$1),0)),0)),0)</f>
        <v>0</v>
      </c>
      <c r="BL1204" s="1">
        <f>IFERROR(IF($AE1204&gt;$AE1203,VLOOKUP($AC1204+AL$1,STOCK!$F$10:$AB$209,17,0),IF($AE1204=$AE1203,(IF(BL1203&gt;=1,BL1203-COUNTIFS($AE1203:$AE1203,$AC1204,AL1203:AL1203,$AI$2),0)),0)),0)</f>
        <v>0</v>
      </c>
      <c r="BM1204" s="1">
        <f>IFERROR(IF($AE1204&gt;$AE1203,VLOOKUP($AC1204+AM$1,STOCK!$F$10:$AB$209,17,0),IF($AE1204=$AE1203,(IF(BM1203&gt;=1,BM1203-COUNTIFS($AE1203:$AE1203,$AC1204,AM1203:AM1203,$AI$2),0)),0)),0)</f>
        <v>0</v>
      </c>
      <c r="BN1204" s="1">
        <f>IFERROR(IF($AE1204&gt;$AE1203,VLOOKUP($AC1204+AN$1,STOCK!$F$10:$AB$209,17,0),IF($AE1204=$AE1203,(IF(BN1203&gt;=1,BN1203-COUNTIFS($AE1203:$AE1203,$AC1204,AN1203:AN1203,$AI$2),0)),0)),0)</f>
        <v>0</v>
      </c>
      <c r="BO1204" s="1">
        <f>IFERROR(IF($AE1204&gt;$AE1203,VLOOKUP($AC1204+AO$1,STOCK!$F$10:$AB$209,17,0),IF($AE1204=$AE1203,(IF(BO1203&gt;=1,BO1203-COUNTIFS($AE1203:$AE1203,$AC1204,AO1203:AO1203,$AI$2),0)),0)),0)</f>
        <v>0</v>
      </c>
      <c r="BP1204" s="1">
        <f>IFERROR(IF($AE1204&gt;$AE1203,VLOOKUP($AC1204+AP$1,STOCK!$F$10:$AB$209,17,0),IF($AE1204=$AE1203,(IF(BP1203&gt;=1,BP1203-COUNTIFS($AE1203:$AE1203,$AC1204,AP1203:AP1203,$AI$2),0)),0)),0)</f>
        <v>0</v>
      </c>
      <c r="BQ1204" s="1">
        <f>IFERROR(IF($AE1204&gt;$AE1203,VLOOKUP($AC1204+AQ$1,STOCK!$F$10:$AB$209,17,0),IF($AE1204=$AE1203,(IF(BQ1203&gt;=1,BQ1203-COUNTIFS($AE1203:$AE1203,$AC1204,AQ1203:AQ1203,$AI$2),0)),0)),0)</f>
        <v>0</v>
      </c>
      <c r="BR1204" s="1">
        <f>IFERROR(IF($AE1204&gt;$AE1203,VLOOKUP($AC1204+AR$1,STOCK!$F$10:$AB$209,17,0),IF($AE1204=$AE1203,(IF(BR1203&gt;=1,BR1203-COUNTIFS($AE1203:$AE1203,$AC1204,AR1203:AR1203,$AI$2),0)),0)),0)</f>
        <v>0</v>
      </c>
      <c r="BS1204" s="1">
        <f>IFERROR(IF($AE1204&gt;$AE1203,VLOOKUP($AC1204+AS$1,STOCK!$F$10:$AB$209,17,0),IF($AE1204=$AE1203,(IF(BS1203&gt;=1,BS1203-COUNTIFS($AE1203:$AE1203,$AC1204,AS1203:AS1203,$AI$2),0)),0)),0)</f>
        <v>0</v>
      </c>
      <c r="BT1204" s="1">
        <f>IFERROR(IF($AE1204&gt;$AE1203,VLOOKUP($AC1204+AT$1,STOCK!$F$10:$AB$209,17,0),IF($AE1204=$AE1203,(IF(BT1203&gt;=1,BT1203-COUNTIFS($AE1203:$AE1203,$AC1204,AT1203:AT1203,$AI$2),0)),0)),0)</f>
        <v>0</v>
      </c>
      <c r="BU1204" s="1">
        <f>IFERROR(IF($AE1204&gt;$AE1203,VLOOKUP($AC1204+AU$1,STOCK!$F$10:$AB$209,17,0),IF($AE1204=$AE1203,(IF(BU1203&gt;=1,BU1203-COUNTIFS($AE1203:$AE1203,$AC1204,AU1203:AU1203,$AI$2),0)),0)),0)</f>
        <v>0</v>
      </c>
      <c r="BV1204" s="1">
        <f>IFERROR(IF($AE1204&gt;$AE1203,VLOOKUP($AC1204+AV$1,STOCK!$F$10:$AB$209,17,0),IF($AE1204=$AE1203,(IF(BV1203&gt;=1,BV1203-COUNTIFS($AE1203:$AE1203,$AC1204,AV1203:AV1203,$AI$2),0)),0)),0)</f>
        <v>0</v>
      </c>
      <c r="BW1204" s="1">
        <f>IFERROR(IF($AE1204&gt;$AE1203,VLOOKUP($AC1204+AW$1,STOCK!$F$10:$AB$209,17,0),IF($AE1204=$AE1203,(IF(BW1203&gt;=1,BW1203-COUNTIFS($AE1203:$AE1203,$AC1204,AW1203:AW1203,$AI$2),0)),0)),0)</f>
        <v>0</v>
      </c>
      <c r="BX1204" s="1">
        <f>IFERROR(IF($AE1204&gt;$AE1203,VLOOKUP($AC1204+AX$1,STOCK!$F$10:$AB$209,17,0),IF($AE1204=$AE1203,(IF(BX1203&gt;=1,BX1203-COUNTIFS($AE1203:$AE1203,$AC1204,AX1203:AX1203,$AI$2),0)),0)),0)</f>
        <v>0</v>
      </c>
    </row>
    <row r="1205" spans="29:76" x14ac:dyDescent="0.25">
      <c r="AC1205" s="1">
        <f t="shared" si="290"/>
        <v>0</v>
      </c>
      <c r="AD1205" s="1">
        <f>IFERROR(IF(LEN(AK1205)&gt;=1,VLOOKUP(HLOOKUP(AK1205,PROFILE!$K$5:$V$8,4,0),PROFILE!$F$1:$G$3,2,0),0),0)</f>
        <v>0</v>
      </c>
      <c r="AE1205" s="1">
        <f t="shared" si="291"/>
        <v>0</v>
      </c>
      <c r="AF1205" s="1">
        <v>1192</v>
      </c>
      <c r="AI1205" s="1" t="str">
        <f>IFERROR(IF($AH1205&gt;=1,VLOOKUP($AG1205,STUDENT!$O$8:$Z$1507,3,0),""),"")</f>
        <v/>
      </c>
      <c r="AJ1205" s="1" t="str">
        <f>IFERROR(IF($AH1205&gt;=1,VLOOKUP($AG1205,STUDENT!$O$8:$Z$1507,4,0),""),"")</f>
        <v/>
      </c>
      <c r="AK1205" s="1" t="str">
        <f>IFERROR(IF($AH1205&gt;=1,VLOOKUP($AG1205,STUDENT!$O$8:$Z$1507,6,0),""),"")</f>
        <v/>
      </c>
      <c r="AL1205" s="1" t="str">
        <f t="shared" si="292"/>
        <v/>
      </c>
      <c r="AM1205" s="1" t="str">
        <f t="shared" si="293"/>
        <v/>
      </c>
      <c r="AN1205" s="1" t="str">
        <f t="shared" si="294"/>
        <v/>
      </c>
      <c r="AO1205" s="1" t="str">
        <f t="shared" si="295"/>
        <v/>
      </c>
      <c r="AP1205" s="1" t="str">
        <f t="shared" si="296"/>
        <v/>
      </c>
      <c r="AQ1205" s="1" t="str">
        <f t="shared" si="297"/>
        <v/>
      </c>
      <c r="AR1205" s="1" t="str">
        <f t="shared" si="298"/>
        <v/>
      </c>
      <c r="AS1205" s="1" t="str">
        <f t="shared" si="299"/>
        <v/>
      </c>
      <c r="AT1205" s="1" t="str">
        <f t="shared" si="300"/>
        <v/>
      </c>
      <c r="AU1205" s="1" t="str">
        <f t="shared" si="301"/>
        <v/>
      </c>
      <c r="AV1205" s="1" t="str">
        <f t="shared" si="302"/>
        <v/>
      </c>
      <c r="AW1205" s="1" t="str">
        <f t="shared" si="303"/>
        <v/>
      </c>
      <c r="AX1205" s="1" t="str">
        <f t="shared" si="304"/>
        <v/>
      </c>
      <c r="AY1205" s="1">
        <f>IFERROR(IF($AE1205&gt;$AE1204,VLOOKUP($AC1205+AL$1,STOCK!$F$10:$AB$209,16,0),IF($AE1205=$AE1204,(IF(AY1204&gt;=1,AY1204-COUNTIFS($AE1204:$AE1204,$AC1205,AL1204:AL1204,$AI$1),0)),0)),0)</f>
        <v>0</v>
      </c>
      <c r="AZ1205" s="1">
        <f>IFERROR(IF($AE1205&gt;$AE1204,VLOOKUP($AC1205+AM$1,STOCK!$F$10:$AB$209,16,0),IF($AE1205=$AE1204,(IF(AZ1204&gt;=1,AZ1204-COUNTIFS($AE1204:$AE1204,$AC1205,AM1204:AM1204,$AI$1),0)),0)),0)</f>
        <v>0</v>
      </c>
      <c r="BA1205" s="1">
        <f>IFERROR(IF($AE1205&gt;$AE1204,VLOOKUP($AC1205+AN$1,STOCK!$F$10:$AB$209,16,0),IF($AE1205=$AE1204,(IF(BA1204&gt;=1,BA1204-COUNTIFS($AE1204:$AE1204,$AC1205,AN1204:AN1204,$AI$1),0)),0)),0)</f>
        <v>0</v>
      </c>
      <c r="BB1205" s="1">
        <f>IFERROR(IF($AE1205&gt;$AE1204,VLOOKUP($AC1205+AO$1,STOCK!$F$10:$AB$209,16,0),IF($AE1205=$AE1204,(IF(BB1204&gt;=1,BB1204-COUNTIFS($AE1204:$AE1204,$AC1205,AO1204:AO1204,$AI$1),0)),0)),0)</f>
        <v>0</v>
      </c>
      <c r="BC1205" s="1">
        <f>IFERROR(IF($AE1205&gt;$AE1204,VLOOKUP($AC1205+AP$1,STOCK!$F$10:$AB$209,16,0),IF($AE1205=$AE1204,(IF(BC1204&gt;=1,BC1204-COUNTIFS($AE1204:$AE1204,$AC1205,AP1204:AP1204,$AI$1),0)),0)),0)</f>
        <v>0</v>
      </c>
      <c r="BD1205" s="1">
        <f>IFERROR(IF($AE1205&gt;$AE1204,VLOOKUP($AC1205+AQ$1,STOCK!$F$10:$AB$209,16,0),IF($AE1205=$AE1204,(IF(BD1204&gt;=1,BD1204-COUNTIFS($AE1204:$AE1204,$AC1205,AQ1204:AQ1204,$AI$1),0)),0)),0)</f>
        <v>0</v>
      </c>
      <c r="BE1205" s="1">
        <f>IFERROR(IF($AE1205&gt;$AE1204,VLOOKUP($AC1205+AR$1,STOCK!$F$10:$AB$209,16,0),IF($AE1205=$AE1204,(IF(BE1204&gt;=1,BE1204-COUNTIFS($AE1204:$AE1204,$AC1205,AR1204:AR1204,$AI$1),0)),0)),0)</f>
        <v>0</v>
      </c>
      <c r="BF1205" s="1">
        <f>IFERROR(IF($AE1205&gt;$AE1204,VLOOKUP($AC1205+AS$1,STOCK!$F$10:$AB$209,16,0),IF($AE1205=$AE1204,(IF(BF1204&gt;=1,BF1204-COUNTIFS($AE1204:$AE1204,$AC1205,AS1204:AS1204,$AI$1),0)),0)),0)</f>
        <v>0</v>
      </c>
      <c r="BG1205" s="1">
        <f>IFERROR(IF($AE1205&gt;$AE1204,VLOOKUP($AC1205+AT$1,STOCK!$F$10:$AB$209,16,0),IF($AE1205=$AE1204,(IF(BG1204&gt;=1,BG1204-COUNTIFS($AE1204:$AE1204,$AC1205,AT1204:AT1204,$AI$1),0)),0)),0)</f>
        <v>0</v>
      </c>
      <c r="BH1205" s="1">
        <f>IFERROR(IF($AE1205&gt;$AE1204,VLOOKUP($AC1205+AU$1,STOCK!$F$10:$AB$209,16,0),IF($AE1205=$AE1204,(IF(BH1204&gt;=1,BH1204-COUNTIFS($AE1204:$AE1204,$AC1205,AU1204:AU1204,$AI$1),0)),0)),0)</f>
        <v>0</v>
      </c>
      <c r="BI1205" s="1">
        <f>IFERROR(IF($AE1205&gt;$AE1204,VLOOKUP($AC1205+AV$1,STOCK!$F$10:$AB$209,16,0),IF($AE1205=$AE1204,(IF(BI1204&gt;=1,BI1204-COUNTIFS($AE1204:$AE1204,$AC1205,AV1204:AV1204,$AI$1),0)),0)),0)</f>
        <v>0</v>
      </c>
      <c r="BJ1205" s="1">
        <f>IFERROR(IF($AE1205&gt;$AE1204,VLOOKUP($AC1205+AW$1,STOCK!$F$10:$AB$209,16,0),IF($AE1205=$AE1204,(IF(BJ1204&gt;=1,BJ1204-COUNTIFS($AE1204:$AE1204,$AC1205,AW1204:AW1204,$AI$1),0)),0)),0)</f>
        <v>0</v>
      </c>
      <c r="BK1205" s="1">
        <f>IFERROR(IF($AE1205&gt;$AE1204,VLOOKUP($AC1205+AX$1,STOCK!$F$10:$AB$209,16,0),IF($AE1205=$AE1204,(IF(BK1204&gt;=1,BK1204-COUNTIFS($AE1204:$AE1204,$AC1205,AX1204:AX1204,$AI$1),0)),0)),0)</f>
        <v>0</v>
      </c>
      <c r="BL1205" s="1">
        <f>IFERROR(IF($AE1205&gt;$AE1204,VLOOKUP($AC1205+AL$1,STOCK!$F$10:$AB$209,17,0),IF($AE1205=$AE1204,(IF(BL1204&gt;=1,BL1204-COUNTIFS($AE1204:$AE1204,$AC1205,AL1204:AL1204,$AI$2),0)),0)),0)</f>
        <v>0</v>
      </c>
      <c r="BM1205" s="1">
        <f>IFERROR(IF($AE1205&gt;$AE1204,VLOOKUP($AC1205+AM$1,STOCK!$F$10:$AB$209,17,0),IF($AE1205=$AE1204,(IF(BM1204&gt;=1,BM1204-COUNTIFS($AE1204:$AE1204,$AC1205,AM1204:AM1204,$AI$2),0)),0)),0)</f>
        <v>0</v>
      </c>
      <c r="BN1205" s="1">
        <f>IFERROR(IF($AE1205&gt;$AE1204,VLOOKUP($AC1205+AN$1,STOCK!$F$10:$AB$209,17,0),IF($AE1205=$AE1204,(IF(BN1204&gt;=1,BN1204-COUNTIFS($AE1204:$AE1204,$AC1205,AN1204:AN1204,$AI$2),0)),0)),0)</f>
        <v>0</v>
      </c>
      <c r="BO1205" s="1">
        <f>IFERROR(IF($AE1205&gt;$AE1204,VLOOKUP($AC1205+AO$1,STOCK!$F$10:$AB$209,17,0),IF($AE1205=$AE1204,(IF(BO1204&gt;=1,BO1204-COUNTIFS($AE1204:$AE1204,$AC1205,AO1204:AO1204,$AI$2),0)),0)),0)</f>
        <v>0</v>
      </c>
      <c r="BP1205" s="1">
        <f>IFERROR(IF($AE1205&gt;$AE1204,VLOOKUP($AC1205+AP$1,STOCK!$F$10:$AB$209,17,0),IF($AE1205=$AE1204,(IF(BP1204&gt;=1,BP1204-COUNTIFS($AE1204:$AE1204,$AC1205,AP1204:AP1204,$AI$2),0)),0)),0)</f>
        <v>0</v>
      </c>
      <c r="BQ1205" s="1">
        <f>IFERROR(IF($AE1205&gt;$AE1204,VLOOKUP($AC1205+AQ$1,STOCK!$F$10:$AB$209,17,0),IF($AE1205=$AE1204,(IF(BQ1204&gt;=1,BQ1204-COUNTIFS($AE1204:$AE1204,$AC1205,AQ1204:AQ1204,$AI$2),0)),0)),0)</f>
        <v>0</v>
      </c>
      <c r="BR1205" s="1">
        <f>IFERROR(IF($AE1205&gt;$AE1204,VLOOKUP($AC1205+AR$1,STOCK!$F$10:$AB$209,17,0),IF($AE1205=$AE1204,(IF(BR1204&gt;=1,BR1204-COUNTIFS($AE1204:$AE1204,$AC1205,AR1204:AR1204,$AI$2),0)),0)),0)</f>
        <v>0</v>
      </c>
      <c r="BS1205" s="1">
        <f>IFERROR(IF($AE1205&gt;$AE1204,VLOOKUP($AC1205+AS$1,STOCK!$F$10:$AB$209,17,0),IF($AE1205=$AE1204,(IF(BS1204&gt;=1,BS1204-COUNTIFS($AE1204:$AE1204,$AC1205,AS1204:AS1204,$AI$2),0)),0)),0)</f>
        <v>0</v>
      </c>
      <c r="BT1205" s="1">
        <f>IFERROR(IF($AE1205&gt;$AE1204,VLOOKUP($AC1205+AT$1,STOCK!$F$10:$AB$209,17,0),IF($AE1205=$AE1204,(IF(BT1204&gt;=1,BT1204-COUNTIFS($AE1204:$AE1204,$AC1205,AT1204:AT1204,$AI$2),0)),0)),0)</f>
        <v>0</v>
      </c>
      <c r="BU1205" s="1">
        <f>IFERROR(IF($AE1205&gt;$AE1204,VLOOKUP($AC1205+AU$1,STOCK!$F$10:$AB$209,17,0),IF($AE1205=$AE1204,(IF(BU1204&gt;=1,BU1204-COUNTIFS($AE1204:$AE1204,$AC1205,AU1204:AU1204,$AI$2),0)),0)),0)</f>
        <v>0</v>
      </c>
      <c r="BV1205" s="1">
        <f>IFERROR(IF($AE1205&gt;$AE1204,VLOOKUP($AC1205+AV$1,STOCK!$F$10:$AB$209,17,0),IF($AE1205=$AE1204,(IF(BV1204&gt;=1,BV1204-COUNTIFS($AE1204:$AE1204,$AC1205,AV1204:AV1204,$AI$2),0)),0)),0)</f>
        <v>0</v>
      </c>
      <c r="BW1205" s="1">
        <f>IFERROR(IF($AE1205&gt;$AE1204,VLOOKUP($AC1205+AW$1,STOCK!$F$10:$AB$209,17,0),IF($AE1205=$AE1204,(IF(BW1204&gt;=1,BW1204-COUNTIFS($AE1204:$AE1204,$AC1205,AW1204:AW1204,$AI$2),0)),0)),0)</f>
        <v>0</v>
      </c>
      <c r="BX1205" s="1">
        <f>IFERROR(IF($AE1205&gt;$AE1204,VLOOKUP($AC1205+AX$1,STOCK!$F$10:$AB$209,17,0),IF($AE1205=$AE1204,(IF(BX1204&gt;=1,BX1204-COUNTIFS($AE1204:$AE1204,$AC1205,AX1204:AX1204,$AI$2),0)),0)),0)</f>
        <v>0</v>
      </c>
    </row>
    <row r="1206" spans="29:76" x14ac:dyDescent="0.25">
      <c r="AC1206" s="1">
        <f t="shared" si="290"/>
        <v>0</v>
      </c>
      <c r="AD1206" s="1">
        <f>IFERROR(IF(LEN(AK1206)&gt;=1,VLOOKUP(HLOOKUP(AK1206,PROFILE!$K$5:$V$8,4,0),PROFILE!$F$1:$G$3,2,0),0),0)</f>
        <v>0</v>
      </c>
      <c r="AE1206" s="1">
        <f t="shared" si="291"/>
        <v>0</v>
      </c>
      <c r="AF1206" s="1">
        <v>1193</v>
      </c>
      <c r="AI1206" s="1" t="str">
        <f>IFERROR(IF($AH1206&gt;=1,VLOOKUP($AG1206,STUDENT!$O$8:$Z$1507,3,0),""),"")</f>
        <v/>
      </c>
      <c r="AJ1206" s="1" t="str">
        <f>IFERROR(IF($AH1206&gt;=1,VLOOKUP($AG1206,STUDENT!$O$8:$Z$1507,4,0),""),"")</f>
        <v/>
      </c>
      <c r="AK1206" s="1" t="str">
        <f>IFERROR(IF($AH1206&gt;=1,VLOOKUP($AG1206,STUDENT!$O$8:$Z$1507,6,0),""),"")</f>
        <v/>
      </c>
      <c r="AL1206" s="1" t="str">
        <f t="shared" si="292"/>
        <v/>
      </c>
      <c r="AM1206" s="1" t="str">
        <f t="shared" si="293"/>
        <v/>
      </c>
      <c r="AN1206" s="1" t="str">
        <f t="shared" si="294"/>
        <v/>
      </c>
      <c r="AO1206" s="1" t="str">
        <f t="shared" si="295"/>
        <v/>
      </c>
      <c r="AP1206" s="1" t="str">
        <f t="shared" si="296"/>
        <v/>
      </c>
      <c r="AQ1206" s="1" t="str">
        <f t="shared" si="297"/>
        <v/>
      </c>
      <c r="AR1206" s="1" t="str">
        <f t="shared" si="298"/>
        <v/>
      </c>
      <c r="AS1206" s="1" t="str">
        <f t="shared" si="299"/>
        <v/>
      </c>
      <c r="AT1206" s="1" t="str">
        <f t="shared" si="300"/>
        <v/>
      </c>
      <c r="AU1206" s="1" t="str">
        <f t="shared" si="301"/>
        <v/>
      </c>
      <c r="AV1206" s="1" t="str">
        <f t="shared" si="302"/>
        <v/>
      </c>
      <c r="AW1206" s="1" t="str">
        <f t="shared" si="303"/>
        <v/>
      </c>
      <c r="AX1206" s="1" t="str">
        <f t="shared" si="304"/>
        <v/>
      </c>
      <c r="AY1206" s="1">
        <f>IFERROR(IF($AE1206&gt;$AE1205,VLOOKUP($AC1206+AL$1,STOCK!$F$10:$AB$209,16,0),IF($AE1206=$AE1205,(IF(AY1205&gt;=1,AY1205-COUNTIFS($AE1205:$AE1205,$AC1206,AL1205:AL1205,$AI$1),0)),0)),0)</f>
        <v>0</v>
      </c>
      <c r="AZ1206" s="1">
        <f>IFERROR(IF($AE1206&gt;$AE1205,VLOOKUP($AC1206+AM$1,STOCK!$F$10:$AB$209,16,0),IF($AE1206=$AE1205,(IF(AZ1205&gt;=1,AZ1205-COUNTIFS($AE1205:$AE1205,$AC1206,AM1205:AM1205,$AI$1),0)),0)),0)</f>
        <v>0</v>
      </c>
      <c r="BA1206" s="1">
        <f>IFERROR(IF($AE1206&gt;$AE1205,VLOOKUP($AC1206+AN$1,STOCK!$F$10:$AB$209,16,0),IF($AE1206=$AE1205,(IF(BA1205&gt;=1,BA1205-COUNTIFS($AE1205:$AE1205,$AC1206,AN1205:AN1205,$AI$1),0)),0)),0)</f>
        <v>0</v>
      </c>
      <c r="BB1206" s="1">
        <f>IFERROR(IF($AE1206&gt;$AE1205,VLOOKUP($AC1206+AO$1,STOCK!$F$10:$AB$209,16,0),IF($AE1206=$AE1205,(IF(BB1205&gt;=1,BB1205-COUNTIFS($AE1205:$AE1205,$AC1206,AO1205:AO1205,$AI$1),0)),0)),0)</f>
        <v>0</v>
      </c>
      <c r="BC1206" s="1">
        <f>IFERROR(IF($AE1206&gt;$AE1205,VLOOKUP($AC1206+AP$1,STOCK!$F$10:$AB$209,16,0),IF($AE1206=$AE1205,(IF(BC1205&gt;=1,BC1205-COUNTIFS($AE1205:$AE1205,$AC1206,AP1205:AP1205,$AI$1),0)),0)),0)</f>
        <v>0</v>
      </c>
      <c r="BD1206" s="1">
        <f>IFERROR(IF($AE1206&gt;$AE1205,VLOOKUP($AC1206+AQ$1,STOCK!$F$10:$AB$209,16,0),IF($AE1206=$AE1205,(IF(BD1205&gt;=1,BD1205-COUNTIFS($AE1205:$AE1205,$AC1206,AQ1205:AQ1205,$AI$1),0)),0)),0)</f>
        <v>0</v>
      </c>
      <c r="BE1206" s="1">
        <f>IFERROR(IF($AE1206&gt;$AE1205,VLOOKUP($AC1206+AR$1,STOCK!$F$10:$AB$209,16,0),IF($AE1206=$AE1205,(IF(BE1205&gt;=1,BE1205-COUNTIFS($AE1205:$AE1205,$AC1206,AR1205:AR1205,$AI$1),0)),0)),0)</f>
        <v>0</v>
      </c>
      <c r="BF1206" s="1">
        <f>IFERROR(IF($AE1206&gt;$AE1205,VLOOKUP($AC1206+AS$1,STOCK!$F$10:$AB$209,16,0),IF($AE1206=$AE1205,(IF(BF1205&gt;=1,BF1205-COUNTIFS($AE1205:$AE1205,$AC1206,AS1205:AS1205,$AI$1),0)),0)),0)</f>
        <v>0</v>
      </c>
      <c r="BG1206" s="1">
        <f>IFERROR(IF($AE1206&gt;$AE1205,VLOOKUP($AC1206+AT$1,STOCK!$F$10:$AB$209,16,0),IF($AE1206=$AE1205,(IF(BG1205&gt;=1,BG1205-COUNTIFS($AE1205:$AE1205,$AC1206,AT1205:AT1205,$AI$1),0)),0)),0)</f>
        <v>0</v>
      </c>
      <c r="BH1206" s="1">
        <f>IFERROR(IF($AE1206&gt;$AE1205,VLOOKUP($AC1206+AU$1,STOCK!$F$10:$AB$209,16,0),IF($AE1206=$AE1205,(IF(BH1205&gt;=1,BH1205-COUNTIFS($AE1205:$AE1205,$AC1206,AU1205:AU1205,$AI$1),0)),0)),0)</f>
        <v>0</v>
      </c>
      <c r="BI1206" s="1">
        <f>IFERROR(IF($AE1206&gt;$AE1205,VLOOKUP($AC1206+AV$1,STOCK!$F$10:$AB$209,16,0),IF($AE1206=$AE1205,(IF(BI1205&gt;=1,BI1205-COUNTIFS($AE1205:$AE1205,$AC1206,AV1205:AV1205,$AI$1),0)),0)),0)</f>
        <v>0</v>
      </c>
      <c r="BJ1206" s="1">
        <f>IFERROR(IF($AE1206&gt;$AE1205,VLOOKUP($AC1206+AW$1,STOCK!$F$10:$AB$209,16,0),IF($AE1206=$AE1205,(IF(BJ1205&gt;=1,BJ1205-COUNTIFS($AE1205:$AE1205,$AC1206,AW1205:AW1205,$AI$1),0)),0)),0)</f>
        <v>0</v>
      </c>
      <c r="BK1206" s="1">
        <f>IFERROR(IF($AE1206&gt;$AE1205,VLOOKUP($AC1206+AX$1,STOCK!$F$10:$AB$209,16,0),IF($AE1206=$AE1205,(IF(BK1205&gt;=1,BK1205-COUNTIFS($AE1205:$AE1205,$AC1206,AX1205:AX1205,$AI$1),0)),0)),0)</f>
        <v>0</v>
      </c>
      <c r="BL1206" s="1">
        <f>IFERROR(IF($AE1206&gt;$AE1205,VLOOKUP($AC1206+AL$1,STOCK!$F$10:$AB$209,17,0),IF($AE1206=$AE1205,(IF(BL1205&gt;=1,BL1205-COUNTIFS($AE1205:$AE1205,$AC1206,AL1205:AL1205,$AI$2),0)),0)),0)</f>
        <v>0</v>
      </c>
      <c r="BM1206" s="1">
        <f>IFERROR(IF($AE1206&gt;$AE1205,VLOOKUP($AC1206+AM$1,STOCK!$F$10:$AB$209,17,0),IF($AE1206=$AE1205,(IF(BM1205&gt;=1,BM1205-COUNTIFS($AE1205:$AE1205,$AC1206,AM1205:AM1205,$AI$2),0)),0)),0)</f>
        <v>0</v>
      </c>
      <c r="BN1206" s="1">
        <f>IFERROR(IF($AE1206&gt;$AE1205,VLOOKUP($AC1206+AN$1,STOCK!$F$10:$AB$209,17,0),IF($AE1206=$AE1205,(IF(BN1205&gt;=1,BN1205-COUNTIFS($AE1205:$AE1205,$AC1206,AN1205:AN1205,$AI$2),0)),0)),0)</f>
        <v>0</v>
      </c>
      <c r="BO1206" s="1">
        <f>IFERROR(IF($AE1206&gt;$AE1205,VLOOKUP($AC1206+AO$1,STOCK!$F$10:$AB$209,17,0),IF($AE1206=$AE1205,(IF(BO1205&gt;=1,BO1205-COUNTIFS($AE1205:$AE1205,$AC1206,AO1205:AO1205,$AI$2),0)),0)),0)</f>
        <v>0</v>
      </c>
      <c r="BP1206" s="1">
        <f>IFERROR(IF($AE1206&gt;$AE1205,VLOOKUP($AC1206+AP$1,STOCK!$F$10:$AB$209,17,0),IF($AE1206=$AE1205,(IF(BP1205&gt;=1,BP1205-COUNTIFS($AE1205:$AE1205,$AC1206,AP1205:AP1205,$AI$2),0)),0)),0)</f>
        <v>0</v>
      </c>
      <c r="BQ1206" s="1">
        <f>IFERROR(IF($AE1206&gt;$AE1205,VLOOKUP($AC1206+AQ$1,STOCK!$F$10:$AB$209,17,0),IF($AE1206=$AE1205,(IF(BQ1205&gt;=1,BQ1205-COUNTIFS($AE1205:$AE1205,$AC1206,AQ1205:AQ1205,$AI$2),0)),0)),0)</f>
        <v>0</v>
      </c>
      <c r="BR1206" s="1">
        <f>IFERROR(IF($AE1206&gt;$AE1205,VLOOKUP($AC1206+AR$1,STOCK!$F$10:$AB$209,17,0),IF($AE1206=$AE1205,(IF(BR1205&gt;=1,BR1205-COUNTIFS($AE1205:$AE1205,$AC1206,AR1205:AR1205,$AI$2),0)),0)),0)</f>
        <v>0</v>
      </c>
      <c r="BS1206" s="1">
        <f>IFERROR(IF($AE1206&gt;$AE1205,VLOOKUP($AC1206+AS$1,STOCK!$F$10:$AB$209,17,0),IF($AE1206=$AE1205,(IF(BS1205&gt;=1,BS1205-COUNTIFS($AE1205:$AE1205,$AC1206,AS1205:AS1205,$AI$2),0)),0)),0)</f>
        <v>0</v>
      </c>
      <c r="BT1206" s="1">
        <f>IFERROR(IF($AE1206&gt;$AE1205,VLOOKUP($AC1206+AT$1,STOCK!$F$10:$AB$209,17,0),IF($AE1206=$AE1205,(IF(BT1205&gt;=1,BT1205-COUNTIFS($AE1205:$AE1205,$AC1206,AT1205:AT1205,$AI$2),0)),0)),0)</f>
        <v>0</v>
      </c>
      <c r="BU1206" s="1">
        <f>IFERROR(IF($AE1206&gt;$AE1205,VLOOKUP($AC1206+AU$1,STOCK!$F$10:$AB$209,17,0),IF($AE1206=$AE1205,(IF(BU1205&gt;=1,BU1205-COUNTIFS($AE1205:$AE1205,$AC1206,AU1205:AU1205,$AI$2),0)),0)),0)</f>
        <v>0</v>
      </c>
      <c r="BV1206" s="1">
        <f>IFERROR(IF($AE1206&gt;$AE1205,VLOOKUP($AC1206+AV$1,STOCK!$F$10:$AB$209,17,0),IF($AE1206=$AE1205,(IF(BV1205&gt;=1,BV1205-COUNTIFS($AE1205:$AE1205,$AC1206,AV1205:AV1205,$AI$2),0)),0)),0)</f>
        <v>0</v>
      </c>
      <c r="BW1206" s="1">
        <f>IFERROR(IF($AE1206&gt;$AE1205,VLOOKUP($AC1206+AW$1,STOCK!$F$10:$AB$209,17,0),IF($AE1206=$AE1205,(IF(BW1205&gt;=1,BW1205-COUNTIFS($AE1205:$AE1205,$AC1206,AW1205:AW1205,$AI$2),0)),0)),0)</f>
        <v>0</v>
      </c>
      <c r="BX1206" s="1">
        <f>IFERROR(IF($AE1206&gt;$AE1205,VLOOKUP($AC1206+AX$1,STOCK!$F$10:$AB$209,17,0),IF($AE1206=$AE1205,(IF(BX1205&gt;=1,BX1205-COUNTIFS($AE1205:$AE1205,$AC1206,AX1205:AX1205,$AI$2),0)),0)),0)</f>
        <v>0</v>
      </c>
    </row>
    <row r="1207" spans="29:76" x14ac:dyDescent="0.25">
      <c r="AC1207" s="1">
        <f t="shared" si="290"/>
        <v>0</v>
      </c>
      <c r="AD1207" s="1">
        <f>IFERROR(IF(LEN(AK1207)&gt;=1,VLOOKUP(HLOOKUP(AK1207,PROFILE!$K$5:$V$8,4,0),PROFILE!$F$1:$G$3,2,0),0),0)</f>
        <v>0</v>
      </c>
      <c r="AE1207" s="1">
        <f t="shared" si="291"/>
        <v>0</v>
      </c>
      <c r="AF1207" s="1">
        <v>1194</v>
      </c>
      <c r="AI1207" s="1" t="str">
        <f>IFERROR(IF($AH1207&gt;=1,VLOOKUP($AG1207,STUDENT!$O$8:$Z$1507,3,0),""),"")</f>
        <v/>
      </c>
      <c r="AJ1207" s="1" t="str">
        <f>IFERROR(IF($AH1207&gt;=1,VLOOKUP($AG1207,STUDENT!$O$8:$Z$1507,4,0),""),"")</f>
        <v/>
      </c>
      <c r="AK1207" s="1" t="str">
        <f>IFERROR(IF($AH1207&gt;=1,VLOOKUP($AG1207,STUDENT!$O$8:$Z$1507,6,0),""),"")</f>
        <v/>
      </c>
      <c r="AL1207" s="1" t="str">
        <f t="shared" si="292"/>
        <v/>
      </c>
      <c r="AM1207" s="1" t="str">
        <f t="shared" si="293"/>
        <v/>
      </c>
      <c r="AN1207" s="1" t="str">
        <f t="shared" si="294"/>
        <v/>
      </c>
      <c r="AO1207" s="1" t="str">
        <f t="shared" si="295"/>
        <v/>
      </c>
      <c r="AP1207" s="1" t="str">
        <f t="shared" si="296"/>
        <v/>
      </c>
      <c r="AQ1207" s="1" t="str">
        <f t="shared" si="297"/>
        <v/>
      </c>
      <c r="AR1207" s="1" t="str">
        <f t="shared" si="298"/>
        <v/>
      </c>
      <c r="AS1207" s="1" t="str">
        <f t="shared" si="299"/>
        <v/>
      </c>
      <c r="AT1207" s="1" t="str">
        <f t="shared" si="300"/>
        <v/>
      </c>
      <c r="AU1207" s="1" t="str">
        <f t="shared" si="301"/>
        <v/>
      </c>
      <c r="AV1207" s="1" t="str">
        <f t="shared" si="302"/>
        <v/>
      </c>
      <c r="AW1207" s="1" t="str">
        <f t="shared" si="303"/>
        <v/>
      </c>
      <c r="AX1207" s="1" t="str">
        <f t="shared" si="304"/>
        <v/>
      </c>
      <c r="AY1207" s="1">
        <f>IFERROR(IF($AE1207&gt;$AE1206,VLOOKUP($AC1207+AL$1,STOCK!$F$10:$AB$209,16,0),IF($AE1207=$AE1206,(IF(AY1206&gt;=1,AY1206-COUNTIFS($AE1206:$AE1206,$AC1207,AL1206:AL1206,$AI$1),0)),0)),0)</f>
        <v>0</v>
      </c>
      <c r="AZ1207" s="1">
        <f>IFERROR(IF($AE1207&gt;$AE1206,VLOOKUP($AC1207+AM$1,STOCK!$F$10:$AB$209,16,0),IF($AE1207=$AE1206,(IF(AZ1206&gt;=1,AZ1206-COUNTIFS($AE1206:$AE1206,$AC1207,AM1206:AM1206,$AI$1),0)),0)),0)</f>
        <v>0</v>
      </c>
      <c r="BA1207" s="1">
        <f>IFERROR(IF($AE1207&gt;$AE1206,VLOOKUP($AC1207+AN$1,STOCK!$F$10:$AB$209,16,0),IF($AE1207=$AE1206,(IF(BA1206&gt;=1,BA1206-COUNTIFS($AE1206:$AE1206,$AC1207,AN1206:AN1206,$AI$1),0)),0)),0)</f>
        <v>0</v>
      </c>
      <c r="BB1207" s="1">
        <f>IFERROR(IF($AE1207&gt;$AE1206,VLOOKUP($AC1207+AO$1,STOCK!$F$10:$AB$209,16,0),IF($AE1207=$AE1206,(IF(BB1206&gt;=1,BB1206-COUNTIFS($AE1206:$AE1206,$AC1207,AO1206:AO1206,$AI$1),0)),0)),0)</f>
        <v>0</v>
      </c>
      <c r="BC1207" s="1">
        <f>IFERROR(IF($AE1207&gt;$AE1206,VLOOKUP($AC1207+AP$1,STOCK!$F$10:$AB$209,16,0),IF($AE1207=$AE1206,(IF(BC1206&gt;=1,BC1206-COUNTIFS($AE1206:$AE1206,$AC1207,AP1206:AP1206,$AI$1),0)),0)),0)</f>
        <v>0</v>
      </c>
      <c r="BD1207" s="1">
        <f>IFERROR(IF($AE1207&gt;$AE1206,VLOOKUP($AC1207+AQ$1,STOCK!$F$10:$AB$209,16,0),IF($AE1207=$AE1206,(IF(BD1206&gt;=1,BD1206-COUNTIFS($AE1206:$AE1206,$AC1207,AQ1206:AQ1206,$AI$1),0)),0)),0)</f>
        <v>0</v>
      </c>
      <c r="BE1207" s="1">
        <f>IFERROR(IF($AE1207&gt;$AE1206,VLOOKUP($AC1207+AR$1,STOCK!$F$10:$AB$209,16,0),IF($AE1207=$AE1206,(IF(BE1206&gt;=1,BE1206-COUNTIFS($AE1206:$AE1206,$AC1207,AR1206:AR1206,$AI$1),0)),0)),0)</f>
        <v>0</v>
      </c>
      <c r="BF1207" s="1">
        <f>IFERROR(IF($AE1207&gt;$AE1206,VLOOKUP($AC1207+AS$1,STOCK!$F$10:$AB$209,16,0),IF($AE1207=$AE1206,(IF(BF1206&gt;=1,BF1206-COUNTIFS($AE1206:$AE1206,$AC1207,AS1206:AS1206,$AI$1),0)),0)),0)</f>
        <v>0</v>
      </c>
      <c r="BG1207" s="1">
        <f>IFERROR(IF($AE1207&gt;$AE1206,VLOOKUP($AC1207+AT$1,STOCK!$F$10:$AB$209,16,0),IF($AE1207=$AE1206,(IF(BG1206&gt;=1,BG1206-COUNTIFS($AE1206:$AE1206,$AC1207,AT1206:AT1206,$AI$1),0)),0)),0)</f>
        <v>0</v>
      </c>
      <c r="BH1207" s="1">
        <f>IFERROR(IF($AE1207&gt;$AE1206,VLOOKUP($AC1207+AU$1,STOCK!$F$10:$AB$209,16,0),IF($AE1207=$AE1206,(IF(BH1206&gt;=1,BH1206-COUNTIFS($AE1206:$AE1206,$AC1207,AU1206:AU1206,$AI$1),0)),0)),0)</f>
        <v>0</v>
      </c>
      <c r="BI1207" s="1">
        <f>IFERROR(IF($AE1207&gt;$AE1206,VLOOKUP($AC1207+AV$1,STOCK!$F$10:$AB$209,16,0),IF($AE1207=$AE1206,(IF(BI1206&gt;=1,BI1206-COUNTIFS($AE1206:$AE1206,$AC1207,AV1206:AV1206,$AI$1),0)),0)),0)</f>
        <v>0</v>
      </c>
      <c r="BJ1207" s="1">
        <f>IFERROR(IF($AE1207&gt;$AE1206,VLOOKUP($AC1207+AW$1,STOCK!$F$10:$AB$209,16,0),IF($AE1207=$AE1206,(IF(BJ1206&gt;=1,BJ1206-COUNTIFS($AE1206:$AE1206,$AC1207,AW1206:AW1206,$AI$1),0)),0)),0)</f>
        <v>0</v>
      </c>
      <c r="BK1207" s="1">
        <f>IFERROR(IF($AE1207&gt;$AE1206,VLOOKUP($AC1207+AX$1,STOCK!$F$10:$AB$209,16,0),IF($AE1207=$AE1206,(IF(BK1206&gt;=1,BK1206-COUNTIFS($AE1206:$AE1206,$AC1207,AX1206:AX1206,$AI$1),0)),0)),0)</f>
        <v>0</v>
      </c>
      <c r="BL1207" s="1">
        <f>IFERROR(IF($AE1207&gt;$AE1206,VLOOKUP($AC1207+AL$1,STOCK!$F$10:$AB$209,17,0),IF($AE1207=$AE1206,(IF(BL1206&gt;=1,BL1206-COUNTIFS($AE1206:$AE1206,$AC1207,AL1206:AL1206,$AI$2),0)),0)),0)</f>
        <v>0</v>
      </c>
      <c r="BM1207" s="1">
        <f>IFERROR(IF($AE1207&gt;$AE1206,VLOOKUP($AC1207+AM$1,STOCK!$F$10:$AB$209,17,0),IF($AE1207=$AE1206,(IF(BM1206&gt;=1,BM1206-COUNTIFS($AE1206:$AE1206,$AC1207,AM1206:AM1206,$AI$2),0)),0)),0)</f>
        <v>0</v>
      </c>
      <c r="BN1207" s="1">
        <f>IFERROR(IF($AE1207&gt;$AE1206,VLOOKUP($AC1207+AN$1,STOCK!$F$10:$AB$209,17,0),IF($AE1207=$AE1206,(IF(BN1206&gt;=1,BN1206-COUNTIFS($AE1206:$AE1206,$AC1207,AN1206:AN1206,$AI$2),0)),0)),0)</f>
        <v>0</v>
      </c>
      <c r="BO1207" s="1">
        <f>IFERROR(IF($AE1207&gt;$AE1206,VLOOKUP($AC1207+AO$1,STOCK!$F$10:$AB$209,17,0),IF($AE1207=$AE1206,(IF(BO1206&gt;=1,BO1206-COUNTIFS($AE1206:$AE1206,$AC1207,AO1206:AO1206,$AI$2),0)),0)),0)</f>
        <v>0</v>
      </c>
      <c r="BP1207" s="1">
        <f>IFERROR(IF($AE1207&gt;$AE1206,VLOOKUP($AC1207+AP$1,STOCK!$F$10:$AB$209,17,0),IF($AE1207=$AE1206,(IF(BP1206&gt;=1,BP1206-COUNTIFS($AE1206:$AE1206,$AC1207,AP1206:AP1206,$AI$2),0)),0)),0)</f>
        <v>0</v>
      </c>
      <c r="BQ1207" s="1">
        <f>IFERROR(IF($AE1207&gt;$AE1206,VLOOKUP($AC1207+AQ$1,STOCK!$F$10:$AB$209,17,0),IF($AE1207=$AE1206,(IF(BQ1206&gt;=1,BQ1206-COUNTIFS($AE1206:$AE1206,$AC1207,AQ1206:AQ1206,$AI$2),0)),0)),0)</f>
        <v>0</v>
      </c>
      <c r="BR1207" s="1">
        <f>IFERROR(IF($AE1207&gt;$AE1206,VLOOKUP($AC1207+AR$1,STOCK!$F$10:$AB$209,17,0),IF($AE1207=$AE1206,(IF(BR1206&gt;=1,BR1206-COUNTIFS($AE1206:$AE1206,$AC1207,AR1206:AR1206,$AI$2),0)),0)),0)</f>
        <v>0</v>
      </c>
      <c r="BS1207" s="1">
        <f>IFERROR(IF($AE1207&gt;$AE1206,VLOOKUP($AC1207+AS$1,STOCK!$F$10:$AB$209,17,0),IF($AE1207=$AE1206,(IF(BS1206&gt;=1,BS1206-COUNTIFS($AE1206:$AE1206,$AC1207,AS1206:AS1206,$AI$2),0)),0)),0)</f>
        <v>0</v>
      </c>
      <c r="BT1207" s="1">
        <f>IFERROR(IF($AE1207&gt;$AE1206,VLOOKUP($AC1207+AT$1,STOCK!$F$10:$AB$209,17,0),IF($AE1207=$AE1206,(IF(BT1206&gt;=1,BT1206-COUNTIFS($AE1206:$AE1206,$AC1207,AT1206:AT1206,$AI$2),0)),0)),0)</f>
        <v>0</v>
      </c>
      <c r="BU1207" s="1">
        <f>IFERROR(IF($AE1207&gt;$AE1206,VLOOKUP($AC1207+AU$1,STOCK!$F$10:$AB$209,17,0),IF($AE1207=$AE1206,(IF(BU1206&gt;=1,BU1206-COUNTIFS($AE1206:$AE1206,$AC1207,AU1206:AU1206,$AI$2),0)),0)),0)</f>
        <v>0</v>
      </c>
      <c r="BV1207" s="1">
        <f>IFERROR(IF($AE1207&gt;$AE1206,VLOOKUP($AC1207+AV$1,STOCK!$F$10:$AB$209,17,0),IF($AE1207=$AE1206,(IF(BV1206&gt;=1,BV1206-COUNTIFS($AE1206:$AE1206,$AC1207,AV1206:AV1206,$AI$2),0)),0)),0)</f>
        <v>0</v>
      </c>
      <c r="BW1207" s="1">
        <f>IFERROR(IF($AE1207&gt;$AE1206,VLOOKUP($AC1207+AW$1,STOCK!$F$10:$AB$209,17,0),IF($AE1207=$AE1206,(IF(BW1206&gt;=1,BW1206-COUNTIFS($AE1206:$AE1206,$AC1207,AW1206:AW1206,$AI$2),0)),0)),0)</f>
        <v>0</v>
      </c>
      <c r="BX1207" s="1">
        <f>IFERROR(IF($AE1207&gt;$AE1206,VLOOKUP($AC1207+AX$1,STOCK!$F$10:$AB$209,17,0),IF($AE1207=$AE1206,(IF(BX1206&gt;=1,BX1206-COUNTIFS($AE1206:$AE1206,$AC1207,AX1206:AX1206,$AI$2),0)),0)),0)</f>
        <v>0</v>
      </c>
    </row>
    <row r="1208" spans="29:76" x14ac:dyDescent="0.25">
      <c r="AC1208" s="1">
        <f t="shared" si="290"/>
        <v>0</v>
      </c>
      <c r="AD1208" s="1">
        <f>IFERROR(IF(LEN(AK1208)&gt;=1,VLOOKUP(HLOOKUP(AK1208,PROFILE!$K$5:$V$8,4,0),PROFILE!$F$1:$G$3,2,0),0),0)</f>
        <v>0</v>
      </c>
      <c r="AE1208" s="1">
        <f t="shared" si="291"/>
        <v>0</v>
      </c>
      <c r="AF1208" s="1">
        <v>1195</v>
      </c>
      <c r="AI1208" s="1" t="str">
        <f>IFERROR(IF($AH1208&gt;=1,VLOOKUP($AG1208,STUDENT!$O$8:$Z$1507,3,0),""),"")</f>
        <v/>
      </c>
      <c r="AJ1208" s="1" t="str">
        <f>IFERROR(IF($AH1208&gt;=1,VLOOKUP($AG1208,STUDENT!$O$8:$Z$1507,4,0),""),"")</f>
        <v/>
      </c>
      <c r="AK1208" s="1" t="str">
        <f>IFERROR(IF($AH1208&gt;=1,VLOOKUP($AG1208,STUDENT!$O$8:$Z$1507,6,0),""),"")</f>
        <v/>
      </c>
      <c r="AL1208" s="1" t="str">
        <f t="shared" si="292"/>
        <v/>
      </c>
      <c r="AM1208" s="1" t="str">
        <f t="shared" si="293"/>
        <v/>
      </c>
      <c r="AN1208" s="1" t="str">
        <f t="shared" si="294"/>
        <v/>
      </c>
      <c r="AO1208" s="1" t="str">
        <f t="shared" si="295"/>
        <v/>
      </c>
      <c r="AP1208" s="1" t="str">
        <f t="shared" si="296"/>
        <v/>
      </c>
      <c r="AQ1208" s="1" t="str">
        <f t="shared" si="297"/>
        <v/>
      </c>
      <c r="AR1208" s="1" t="str">
        <f t="shared" si="298"/>
        <v/>
      </c>
      <c r="AS1208" s="1" t="str">
        <f t="shared" si="299"/>
        <v/>
      </c>
      <c r="AT1208" s="1" t="str">
        <f t="shared" si="300"/>
        <v/>
      </c>
      <c r="AU1208" s="1" t="str">
        <f t="shared" si="301"/>
        <v/>
      </c>
      <c r="AV1208" s="1" t="str">
        <f t="shared" si="302"/>
        <v/>
      </c>
      <c r="AW1208" s="1" t="str">
        <f t="shared" si="303"/>
        <v/>
      </c>
      <c r="AX1208" s="1" t="str">
        <f t="shared" si="304"/>
        <v/>
      </c>
      <c r="AY1208" s="1">
        <f>IFERROR(IF($AE1208&gt;$AE1207,VLOOKUP($AC1208+AL$1,STOCK!$F$10:$AB$209,16,0),IF($AE1208=$AE1207,(IF(AY1207&gt;=1,AY1207-COUNTIFS($AE1207:$AE1207,$AC1208,AL1207:AL1207,$AI$1),0)),0)),0)</f>
        <v>0</v>
      </c>
      <c r="AZ1208" s="1">
        <f>IFERROR(IF($AE1208&gt;$AE1207,VLOOKUP($AC1208+AM$1,STOCK!$F$10:$AB$209,16,0),IF($AE1208=$AE1207,(IF(AZ1207&gt;=1,AZ1207-COUNTIFS($AE1207:$AE1207,$AC1208,AM1207:AM1207,$AI$1),0)),0)),0)</f>
        <v>0</v>
      </c>
      <c r="BA1208" s="1">
        <f>IFERROR(IF($AE1208&gt;$AE1207,VLOOKUP($AC1208+AN$1,STOCK!$F$10:$AB$209,16,0),IF($AE1208=$AE1207,(IF(BA1207&gt;=1,BA1207-COUNTIFS($AE1207:$AE1207,$AC1208,AN1207:AN1207,$AI$1),0)),0)),0)</f>
        <v>0</v>
      </c>
      <c r="BB1208" s="1">
        <f>IFERROR(IF($AE1208&gt;$AE1207,VLOOKUP($AC1208+AO$1,STOCK!$F$10:$AB$209,16,0),IF($AE1208=$AE1207,(IF(BB1207&gt;=1,BB1207-COUNTIFS($AE1207:$AE1207,$AC1208,AO1207:AO1207,$AI$1),0)),0)),0)</f>
        <v>0</v>
      </c>
      <c r="BC1208" s="1">
        <f>IFERROR(IF($AE1208&gt;$AE1207,VLOOKUP($AC1208+AP$1,STOCK!$F$10:$AB$209,16,0),IF($AE1208=$AE1207,(IF(BC1207&gt;=1,BC1207-COUNTIFS($AE1207:$AE1207,$AC1208,AP1207:AP1207,$AI$1),0)),0)),0)</f>
        <v>0</v>
      </c>
      <c r="BD1208" s="1">
        <f>IFERROR(IF($AE1208&gt;$AE1207,VLOOKUP($AC1208+AQ$1,STOCK!$F$10:$AB$209,16,0),IF($AE1208=$AE1207,(IF(BD1207&gt;=1,BD1207-COUNTIFS($AE1207:$AE1207,$AC1208,AQ1207:AQ1207,$AI$1),0)),0)),0)</f>
        <v>0</v>
      </c>
      <c r="BE1208" s="1">
        <f>IFERROR(IF($AE1208&gt;$AE1207,VLOOKUP($AC1208+AR$1,STOCK!$F$10:$AB$209,16,0),IF($AE1208=$AE1207,(IF(BE1207&gt;=1,BE1207-COUNTIFS($AE1207:$AE1207,$AC1208,AR1207:AR1207,$AI$1),0)),0)),0)</f>
        <v>0</v>
      </c>
      <c r="BF1208" s="1">
        <f>IFERROR(IF($AE1208&gt;$AE1207,VLOOKUP($AC1208+AS$1,STOCK!$F$10:$AB$209,16,0),IF($AE1208=$AE1207,(IF(BF1207&gt;=1,BF1207-COUNTIFS($AE1207:$AE1207,$AC1208,AS1207:AS1207,$AI$1),0)),0)),0)</f>
        <v>0</v>
      </c>
      <c r="BG1208" s="1">
        <f>IFERROR(IF($AE1208&gt;$AE1207,VLOOKUP($AC1208+AT$1,STOCK!$F$10:$AB$209,16,0),IF($AE1208=$AE1207,(IF(BG1207&gt;=1,BG1207-COUNTIFS($AE1207:$AE1207,$AC1208,AT1207:AT1207,$AI$1),0)),0)),0)</f>
        <v>0</v>
      </c>
      <c r="BH1208" s="1">
        <f>IFERROR(IF($AE1208&gt;$AE1207,VLOOKUP($AC1208+AU$1,STOCK!$F$10:$AB$209,16,0),IF($AE1208=$AE1207,(IF(BH1207&gt;=1,BH1207-COUNTIFS($AE1207:$AE1207,$AC1208,AU1207:AU1207,$AI$1),0)),0)),0)</f>
        <v>0</v>
      </c>
      <c r="BI1208" s="1">
        <f>IFERROR(IF($AE1208&gt;$AE1207,VLOOKUP($AC1208+AV$1,STOCK!$F$10:$AB$209,16,0),IF($AE1208=$AE1207,(IF(BI1207&gt;=1,BI1207-COUNTIFS($AE1207:$AE1207,$AC1208,AV1207:AV1207,$AI$1),0)),0)),0)</f>
        <v>0</v>
      </c>
      <c r="BJ1208" s="1">
        <f>IFERROR(IF($AE1208&gt;$AE1207,VLOOKUP($AC1208+AW$1,STOCK!$F$10:$AB$209,16,0),IF($AE1208=$AE1207,(IF(BJ1207&gt;=1,BJ1207-COUNTIFS($AE1207:$AE1207,$AC1208,AW1207:AW1207,$AI$1),0)),0)),0)</f>
        <v>0</v>
      </c>
      <c r="BK1208" s="1">
        <f>IFERROR(IF($AE1208&gt;$AE1207,VLOOKUP($AC1208+AX$1,STOCK!$F$10:$AB$209,16,0),IF($AE1208=$AE1207,(IF(BK1207&gt;=1,BK1207-COUNTIFS($AE1207:$AE1207,$AC1208,AX1207:AX1207,$AI$1),0)),0)),0)</f>
        <v>0</v>
      </c>
      <c r="BL1208" s="1">
        <f>IFERROR(IF($AE1208&gt;$AE1207,VLOOKUP($AC1208+AL$1,STOCK!$F$10:$AB$209,17,0),IF($AE1208=$AE1207,(IF(BL1207&gt;=1,BL1207-COUNTIFS($AE1207:$AE1207,$AC1208,AL1207:AL1207,$AI$2),0)),0)),0)</f>
        <v>0</v>
      </c>
      <c r="BM1208" s="1">
        <f>IFERROR(IF($AE1208&gt;$AE1207,VLOOKUP($AC1208+AM$1,STOCK!$F$10:$AB$209,17,0),IF($AE1208=$AE1207,(IF(BM1207&gt;=1,BM1207-COUNTIFS($AE1207:$AE1207,$AC1208,AM1207:AM1207,$AI$2),0)),0)),0)</f>
        <v>0</v>
      </c>
      <c r="BN1208" s="1">
        <f>IFERROR(IF($AE1208&gt;$AE1207,VLOOKUP($AC1208+AN$1,STOCK!$F$10:$AB$209,17,0),IF($AE1208=$AE1207,(IF(BN1207&gt;=1,BN1207-COUNTIFS($AE1207:$AE1207,$AC1208,AN1207:AN1207,$AI$2),0)),0)),0)</f>
        <v>0</v>
      </c>
      <c r="BO1208" s="1">
        <f>IFERROR(IF($AE1208&gt;$AE1207,VLOOKUP($AC1208+AO$1,STOCK!$F$10:$AB$209,17,0),IF($AE1208=$AE1207,(IF(BO1207&gt;=1,BO1207-COUNTIFS($AE1207:$AE1207,$AC1208,AO1207:AO1207,$AI$2),0)),0)),0)</f>
        <v>0</v>
      </c>
      <c r="BP1208" s="1">
        <f>IFERROR(IF($AE1208&gt;$AE1207,VLOOKUP($AC1208+AP$1,STOCK!$F$10:$AB$209,17,0),IF($AE1208=$AE1207,(IF(BP1207&gt;=1,BP1207-COUNTIFS($AE1207:$AE1207,$AC1208,AP1207:AP1207,$AI$2),0)),0)),0)</f>
        <v>0</v>
      </c>
      <c r="BQ1208" s="1">
        <f>IFERROR(IF($AE1208&gt;$AE1207,VLOOKUP($AC1208+AQ$1,STOCK!$F$10:$AB$209,17,0),IF($AE1208=$AE1207,(IF(BQ1207&gt;=1,BQ1207-COUNTIFS($AE1207:$AE1207,$AC1208,AQ1207:AQ1207,$AI$2),0)),0)),0)</f>
        <v>0</v>
      </c>
      <c r="BR1208" s="1">
        <f>IFERROR(IF($AE1208&gt;$AE1207,VLOOKUP($AC1208+AR$1,STOCK!$F$10:$AB$209,17,0),IF($AE1208=$AE1207,(IF(BR1207&gt;=1,BR1207-COUNTIFS($AE1207:$AE1207,$AC1208,AR1207:AR1207,$AI$2),0)),0)),0)</f>
        <v>0</v>
      </c>
      <c r="BS1208" s="1">
        <f>IFERROR(IF($AE1208&gt;$AE1207,VLOOKUP($AC1208+AS$1,STOCK!$F$10:$AB$209,17,0),IF($AE1208=$AE1207,(IF(BS1207&gt;=1,BS1207-COUNTIFS($AE1207:$AE1207,$AC1208,AS1207:AS1207,$AI$2),0)),0)),0)</f>
        <v>0</v>
      </c>
      <c r="BT1208" s="1">
        <f>IFERROR(IF($AE1208&gt;$AE1207,VLOOKUP($AC1208+AT$1,STOCK!$F$10:$AB$209,17,0),IF($AE1208=$AE1207,(IF(BT1207&gt;=1,BT1207-COUNTIFS($AE1207:$AE1207,$AC1208,AT1207:AT1207,$AI$2),0)),0)),0)</f>
        <v>0</v>
      </c>
      <c r="BU1208" s="1">
        <f>IFERROR(IF($AE1208&gt;$AE1207,VLOOKUP($AC1208+AU$1,STOCK!$F$10:$AB$209,17,0),IF($AE1208=$AE1207,(IF(BU1207&gt;=1,BU1207-COUNTIFS($AE1207:$AE1207,$AC1208,AU1207:AU1207,$AI$2),0)),0)),0)</f>
        <v>0</v>
      </c>
      <c r="BV1208" s="1">
        <f>IFERROR(IF($AE1208&gt;$AE1207,VLOOKUP($AC1208+AV$1,STOCK!$F$10:$AB$209,17,0),IF($AE1208=$AE1207,(IF(BV1207&gt;=1,BV1207-COUNTIFS($AE1207:$AE1207,$AC1208,AV1207:AV1207,$AI$2),0)),0)),0)</f>
        <v>0</v>
      </c>
      <c r="BW1208" s="1">
        <f>IFERROR(IF($AE1208&gt;$AE1207,VLOOKUP($AC1208+AW$1,STOCK!$F$10:$AB$209,17,0),IF($AE1208=$AE1207,(IF(BW1207&gt;=1,BW1207-COUNTIFS($AE1207:$AE1207,$AC1208,AW1207:AW1207,$AI$2),0)),0)),0)</f>
        <v>0</v>
      </c>
      <c r="BX1208" s="1">
        <f>IFERROR(IF($AE1208&gt;$AE1207,VLOOKUP($AC1208+AX$1,STOCK!$F$10:$AB$209,17,0),IF($AE1208=$AE1207,(IF(BX1207&gt;=1,BX1207-COUNTIFS($AE1207:$AE1207,$AC1208,AX1207:AX1207,$AI$2),0)),0)),0)</f>
        <v>0</v>
      </c>
    </row>
    <row r="1209" spans="29:76" x14ac:dyDescent="0.25">
      <c r="AC1209" s="1">
        <f t="shared" si="290"/>
        <v>0</v>
      </c>
      <c r="AD1209" s="1">
        <f>IFERROR(IF(LEN(AK1209)&gt;=1,VLOOKUP(HLOOKUP(AK1209,PROFILE!$K$5:$V$8,4,0),PROFILE!$F$1:$G$3,2,0),0),0)</f>
        <v>0</v>
      </c>
      <c r="AE1209" s="1">
        <f t="shared" si="291"/>
        <v>0</v>
      </c>
      <c r="AF1209" s="1">
        <v>1196</v>
      </c>
      <c r="AI1209" s="1" t="str">
        <f>IFERROR(IF($AH1209&gt;=1,VLOOKUP($AG1209,STUDENT!$O$8:$Z$1507,3,0),""),"")</f>
        <v/>
      </c>
      <c r="AJ1209" s="1" t="str">
        <f>IFERROR(IF($AH1209&gt;=1,VLOOKUP($AG1209,STUDENT!$O$8:$Z$1507,4,0),""),"")</f>
        <v/>
      </c>
      <c r="AK1209" s="1" t="str">
        <f>IFERROR(IF($AH1209&gt;=1,VLOOKUP($AG1209,STUDENT!$O$8:$Z$1507,6,0),""),"")</f>
        <v/>
      </c>
      <c r="AL1209" s="1" t="str">
        <f t="shared" si="292"/>
        <v/>
      </c>
      <c r="AM1209" s="1" t="str">
        <f t="shared" si="293"/>
        <v/>
      </c>
      <c r="AN1209" s="1" t="str">
        <f t="shared" si="294"/>
        <v/>
      </c>
      <c r="AO1209" s="1" t="str">
        <f t="shared" si="295"/>
        <v/>
      </c>
      <c r="AP1209" s="1" t="str">
        <f t="shared" si="296"/>
        <v/>
      </c>
      <c r="AQ1209" s="1" t="str">
        <f t="shared" si="297"/>
        <v/>
      </c>
      <c r="AR1209" s="1" t="str">
        <f t="shared" si="298"/>
        <v/>
      </c>
      <c r="AS1209" s="1" t="str">
        <f t="shared" si="299"/>
        <v/>
      </c>
      <c r="AT1209" s="1" t="str">
        <f t="shared" si="300"/>
        <v/>
      </c>
      <c r="AU1209" s="1" t="str">
        <f t="shared" si="301"/>
        <v/>
      </c>
      <c r="AV1209" s="1" t="str">
        <f t="shared" si="302"/>
        <v/>
      </c>
      <c r="AW1209" s="1" t="str">
        <f t="shared" si="303"/>
        <v/>
      </c>
      <c r="AX1209" s="1" t="str">
        <f t="shared" si="304"/>
        <v/>
      </c>
      <c r="AY1209" s="1">
        <f>IFERROR(IF($AE1209&gt;$AE1208,VLOOKUP($AC1209+AL$1,STOCK!$F$10:$AB$209,16,0),IF($AE1209=$AE1208,(IF(AY1208&gt;=1,AY1208-COUNTIFS($AE1208:$AE1208,$AC1209,AL1208:AL1208,$AI$1),0)),0)),0)</f>
        <v>0</v>
      </c>
      <c r="AZ1209" s="1">
        <f>IFERROR(IF($AE1209&gt;$AE1208,VLOOKUP($AC1209+AM$1,STOCK!$F$10:$AB$209,16,0),IF($AE1209=$AE1208,(IF(AZ1208&gt;=1,AZ1208-COUNTIFS($AE1208:$AE1208,$AC1209,AM1208:AM1208,$AI$1),0)),0)),0)</f>
        <v>0</v>
      </c>
      <c r="BA1209" s="1">
        <f>IFERROR(IF($AE1209&gt;$AE1208,VLOOKUP($AC1209+AN$1,STOCK!$F$10:$AB$209,16,0),IF($AE1209=$AE1208,(IF(BA1208&gt;=1,BA1208-COUNTIFS($AE1208:$AE1208,$AC1209,AN1208:AN1208,$AI$1),0)),0)),0)</f>
        <v>0</v>
      </c>
      <c r="BB1209" s="1">
        <f>IFERROR(IF($AE1209&gt;$AE1208,VLOOKUP($AC1209+AO$1,STOCK!$F$10:$AB$209,16,0),IF($AE1209=$AE1208,(IF(BB1208&gt;=1,BB1208-COUNTIFS($AE1208:$AE1208,$AC1209,AO1208:AO1208,$AI$1),0)),0)),0)</f>
        <v>0</v>
      </c>
      <c r="BC1209" s="1">
        <f>IFERROR(IF($AE1209&gt;$AE1208,VLOOKUP($AC1209+AP$1,STOCK!$F$10:$AB$209,16,0),IF($AE1209=$AE1208,(IF(BC1208&gt;=1,BC1208-COUNTIFS($AE1208:$AE1208,$AC1209,AP1208:AP1208,$AI$1),0)),0)),0)</f>
        <v>0</v>
      </c>
      <c r="BD1209" s="1">
        <f>IFERROR(IF($AE1209&gt;$AE1208,VLOOKUP($AC1209+AQ$1,STOCK!$F$10:$AB$209,16,0),IF($AE1209=$AE1208,(IF(BD1208&gt;=1,BD1208-COUNTIFS($AE1208:$AE1208,$AC1209,AQ1208:AQ1208,$AI$1),0)),0)),0)</f>
        <v>0</v>
      </c>
      <c r="BE1209" s="1">
        <f>IFERROR(IF($AE1209&gt;$AE1208,VLOOKUP($AC1209+AR$1,STOCK!$F$10:$AB$209,16,0),IF($AE1209=$AE1208,(IF(BE1208&gt;=1,BE1208-COUNTIFS($AE1208:$AE1208,$AC1209,AR1208:AR1208,$AI$1),0)),0)),0)</f>
        <v>0</v>
      </c>
      <c r="BF1209" s="1">
        <f>IFERROR(IF($AE1209&gt;$AE1208,VLOOKUP($AC1209+AS$1,STOCK!$F$10:$AB$209,16,0),IF($AE1209=$AE1208,(IF(BF1208&gt;=1,BF1208-COUNTIFS($AE1208:$AE1208,$AC1209,AS1208:AS1208,$AI$1),0)),0)),0)</f>
        <v>0</v>
      </c>
      <c r="BG1209" s="1">
        <f>IFERROR(IF($AE1209&gt;$AE1208,VLOOKUP($AC1209+AT$1,STOCK!$F$10:$AB$209,16,0),IF($AE1209=$AE1208,(IF(BG1208&gt;=1,BG1208-COUNTIFS($AE1208:$AE1208,$AC1209,AT1208:AT1208,$AI$1),0)),0)),0)</f>
        <v>0</v>
      </c>
      <c r="BH1209" s="1">
        <f>IFERROR(IF($AE1209&gt;$AE1208,VLOOKUP($AC1209+AU$1,STOCK!$F$10:$AB$209,16,0),IF($AE1209=$AE1208,(IF(BH1208&gt;=1,BH1208-COUNTIFS($AE1208:$AE1208,$AC1209,AU1208:AU1208,$AI$1),0)),0)),0)</f>
        <v>0</v>
      </c>
      <c r="BI1209" s="1">
        <f>IFERROR(IF($AE1209&gt;$AE1208,VLOOKUP($AC1209+AV$1,STOCK!$F$10:$AB$209,16,0),IF($AE1209=$AE1208,(IF(BI1208&gt;=1,BI1208-COUNTIFS($AE1208:$AE1208,$AC1209,AV1208:AV1208,$AI$1),0)),0)),0)</f>
        <v>0</v>
      </c>
      <c r="BJ1209" s="1">
        <f>IFERROR(IF($AE1209&gt;$AE1208,VLOOKUP($AC1209+AW$1,STOCK!$F$10:$AB$209,16,0),IF($AE1209=$AE1208,(IF(BJ1208&gt;=1,BJ1208-COUNTIFS($AE1208:$AE1208,$AC1209,AW1208:AW1208,$AI$1),0)),0)),0)</f>
        <v>0</v>
      </c>
      <c r="BK1209" s="1">
        <f>IFERROR(IF($AE1209&gt;$AE1208,VLOOKUP($AC1209+AX$1,STOCK!$F$10:$AB$209,16,0),IF($AE1209=$AE1208,(IF(BK1208&gt;=1,BK1208-COUNTIFS($AE1208:$AE1208,$AC1209,AX1208:AX1208,$AI$1),0)),0)),0)</f>
        <v>0</v>
      </c>
      <c r="BL1209" s="1">
        <f>IFERROR(IF($AE1209&gt;$AE1208,VLOOKUP($AC1209+AL$1,STOCK!$F$10:$AB$209,17,0),IF($AE1209=$AE1208,(IF(BL1208&gt;=1,BL1208-COUNTIFS($AE1208:$AE1208,$AC1209,AL1208:AL1208,$AI$2),0)),0)),0)</f>
        <v>0</v>
      </c>
      <c r="BM1209" s="1">
        <f>IFERROR(IF($AE1209&gt;$AE1208,VLOOKUP($AC1209+AM$1,STOCK!$F$10:$AB$209,17,0),IF($AE1209=$AE1208,(IF(BM1208&gt;=1,BM1208-COUNTIFS($AE1208:$AE1208,$AC1209,AM1208:AM1208,$AI$2),0)),0)),0)</f>
        <v>0</v>
      </c>
      <c r="BN1209" s="1">
        <f>IFERROR(IF($AE1209&gt;$AE1208,VLOOKUP($AC1209+AN$1,STOCK!$F$10:$AB$209,17,0),IF($AE1209=$AE1208,(IF(BN1208&gt;=1,BN1208-COUNTIFS($AE1208:$AE1208,$AC1209,AN1208:AN1208,$AI$2),0)),0)),0)</f>
        <v>0</v>
      </c>
      <c r="BO1209" s="1">
        <f>IFERROR(IF($AE1209&gt;$AE1208,VLOOKUP($AC1209+AO$1,STOCK!$F$10:$AB$209,17,0),IF($AE1209=$AE1208,(IF(BO1208&gt;=1,BO1208-COUNTIFS($AE1208:$AE1208,$AC1209,AO1208:AO1208,$AI$2),0)),0)),0)</f>
        <v>0</v>
      </c>
      <c r="BP1209" s="1">
        <f>IFERROR(IF($AE1209&gt;$AE1208,VLOOKUP($AC1209+AP$1,STOCK!$F$10:$AB$209,17,0),IF($AE1209=$AE1208,(IF(BP1208&gt;=1,BP1208-COUNTIFS($AE1208:$AE1208,$AC1209,AP1208:AP1208,$AI$2),0)),0)),0)</f>
        <v>0</v>
      </c>
      <c r="BQ1209" s="1">
        <f>IFERROR(IF($AE1209&gt;$AE1208,VLOOKUP($AC1209+AQ$1,STOCK!$F$10:$AB$209,17,0),IF($AE1209=$AE1208,(IF(BQ1208&gt;=1,BQ1208-COUNTIFS($AE1208:$AE1208,$AC1209,AQ1208:AQ1208,$AI$2),0)),0)),0)</f>
        <v>0</v>
      </c>
      <c r="BR1209" s="1">
        <f>IFERROR(IF($AE1209&gt;$AE1208,VLOOKUP($AC1209+AR$1,STOCK!$F$10:$AB$209,17,0),IF($AE1209=$AE1208,(IF(BR1208&gt;=1,BR1208-COUNTIFS($AE1208:$AE1208,$AC1209,AR1208:AR1208,$AI$2),0)),0)),0)</f>
        <v>0</v>
      </c>
      <c r="BS1209" s="1">
        <f>IFERROR(IF($AE1209&gt;$AE1208,VLOOKUP($AC1209+AS$1,STOCK!$F$10:$AB$209,17,0),IF($AE1209=$AE1208,(IF(BS1208&gt;=1,BS1208-COUNTIFS($AE1208:$AE1208,$AC1209,AS1208:AS1208,$AI$2),0)),0)),0)</f>
        <v>0</v>
      </c>
      <c r="BT1209" s="1">
        <f>IFERROR(IF($AE1209&gt;$AE1208,VLOOKUP($AC1209+AT$1,STOCK!$F$10:$AB$209,17,0),IF($AE1209=$AE1208,(IF(BT1208&gt;=1,BT1208-COUNTIFS($AE1208:$AE1208,$AC1209,AT1208:AT1208,$AI$2),0)),0)),0)</f>
        <v>0</v>
      </c>
      <c r="BU1209" s="1">
        <f>IFERROR(IF($AE1209&gt;$AE1208,VLOOKUP($AC1209+AU$1,STOCK!$F$10:$AB$209,17,0),IF($AE1209=$AE1208,(IF(BU1208&gt;=1,BU1208-COUNTIFS($AE1208:$AE1208,$AC1209,AU1208:AU1208,$AI$2),0)),0)),0)</f>
        <v>0</v>
      </c>
      <c r="BV1209" s="1">
        <f>IFERROR(IF($AE1209&gt;$AE1208,VLOOKUP($AC1209+AV$1,STOCK!$F$10:$AB$209,17,0),IF($AE1209=$AE1208,(IF(BV1208&gt;=1,BV1208-COUNTIFS($AE1208:$AE1208,$AC1209,AV1208:AV1208,$AI$2),0)),0)),0)</f>
        <v>0</v>
      </c>
      <c r="BW1209" s="1">
        <f>IFERROR(IF($AE1209&gt;$AE1208,VLOOKUP($AC1209+AW$1,STOCK!$F$10:$AB$209,17,0),IF($AE1209=$AE1208,(IF(BW1208&gt;=1,BW1208-COUNTIFS($AE1208:$AE1208,$AC1209,AW1208:AW1208,$AI$2),0)),0)),0)</f>
        <v>0</v>
      </c>
      <c r="BX1209" s="1">
        <f>IFERROR(IF($AE1209&gt;$AE1208,VLOOKUP($AC1209+AX$1,STOCK!$F$10:$AB$209,17,0),IF($AE1209=$AE1208,(IF(BX1208&gt;=1,BX1208-COUNTIFS($AE1208:$AE1208,$AC1209,AX1208:AX1208,$AI$2),0)),0)),0)</f>
        <v>0</v>
      </c>
    </row>
    <row r="1210" spans="29:76" x14ac:dyDescent="0.25">
      <c r="AC1210" s="1">
        <f t="shared" si="290"/>
        <v>0</v>
      </c>
      <c r="AD1210" s="1">
        <f>IFERROR(IF(LEN(AK1210)&gt;=1,VLOOKUP(HLOOKUP(AK1210,PROFILE!$K$5:$V$8,4,0),PROFILE!$F$1:$G$3,2,0),0),0)</f>
        <v>0</v>
      </c>
      <c r="AE1210" s="1">
        <f t="shared" si="291"/>
        <v>0</v>
      </c>
      <c r="AF1210" s="1">
        <v>1197</v>
      </c>
      <c r="AI1210" s="1" t="str">
        <f>IFERROR(IF($AH1210&gt;=1,VLOOKUP($AG1210,STUDENT!$O$8:$Z$1507,3,0),""),"")</f>
        <v/>
      </c>
      <c r="AJ1210" s="1" t="str">
        <f>IFERROR(IF($AH1210&gt;=1,VLOOKUP($AG1210,STUDENT!$O$8:$Z$1507,4,0),""),"")</f>
        <v/>
      </c>
      <c r="AK1210" s="1" t="str">
        <f>IFERROR(IF($AH1210&gt;=1,VLOOKUP($AG1210,STUDENT!$O$8:$Z$1507,6,0),""),"")</f>
        <v/>
      </c>
      <c r="AL1210" s="1" t="str">
        <f t="shared" si="292"/>
        <v/>
      </c>
      <c r="AM1210" s="1" t="str">
        <f t="shared" si="293"/>
        <v/>
      </c>
      <c r="AN1210" s="1" t="str">
        <f t="shared" si="294"/>
        <v/>
      </c>
      <c r="AO1210" s="1" t="str">
        <f t="shared" si="295"/>
        <v/>
      </c>
      <c r="AP1210" s="1" t="str">
        <f t="shared" si="296"/>
        <v/>
      </c>
      <c r="AQ1210" s="1" t="str">
        <f t="shared" si="297"/>
        <v/>
      </c>
      <c r="AR1210" s="1" t="str">
        <f t="shared" si="298"/>
        <v/>
      </c>
      <c r="AS1210" s="1" t="str">
        <f t="shared" si="299"/>
        <v/>
      </c>
      <c r="AT1210" s="1" t="str">
        <f t="shared" si="300"/>
        <v/>
      </c>
      <c r="AU1210" s="1" t="str">
        <f t="shared" si="301"/>
        <v/>
      </c>
      <c r="AV1210" s="1" t="str">
        <f t="shared" si="302"/>
        <v/>
      </c>
      <c r="AW1210" s="1" t="str">
        <f t="shared" si="303"/>
        <v/>
      </c>
      <c r="AX1210" s="1" t="str">
        <f t="shared" si="304"/>
        <v/>
      </c>
      <c r="AY1210" s="1">
        <f>IFERROR(IF($AE1210&gt;$AE1209,VLOOKUP($AC1210+AL$1,STOCK!$F$10:$AB$209,16,0),IF($AE1210=$AE1209,(IF(AY1209&gt;=1,AY1209-COUNTIFS($AE1209:$AE1209,$AC1210,AL1209:AL1209,$AI$1),0)),0)),0)</f>
        <v>0</v>
      </c>
      <c r="AZ1210" s="1">
        <f>IFERROR(IF($AE1210&gt;$AE1209,VLOOKUP($AC1210+AM$1,STOCK!$F$10:$AB$209,16,0),IF($AE1210=$AE1209,(IF(AZ1209&gt;=1,AZ1209-COUNTIFS($AE1209:$AE1209,$AC1210,AM1209:AM1209,$AI$1),0)),0)),0)</f>
        <v>0</v>
      </c>
      <c r="BA1210" s="1">
        <f>IFERROR(IF($AE1210&gt;$AE1209,VLOOKUP($AC1210+AN$1,STOCK!$F$10:$AB$209,16,0),IF($AE1210=$AE1209,(IF(BA1209&gt;=1,BA1209-COUNTIFS($AE1209:$AE1209,$AC1210,AN1209:AN1209,$AI$1),0)),0)),0)</f>
        <v>0</v>
      </c>
      <c r="BB1210" s="1">
        <f>IFERROR(IF($AE1210&gt;$AE1209,VLOOKUP($AC1210+AO$1,STOCK!$F$10:$AB$209,16,0),IF($AE1210=$AE1209,(IF(BB1209&gt;=1,BB1209-COUNTIFS($AE1209:$AE1209,$AC1210,AO1209:AO1209,$AI$1),0)),0)),0)</f>
        <v>0</v>
      </c>
      <c r="BC1210" s="1">
        <f>IFERROR(IF($AE1210&gt;$AE1209,VLOOKUP($AC1210+AP$1,STOCK!$F$10:$AB$209,16,0),IF($AE1210=$AE1209,(IF(BC1209&gt;=1,BC1209-COUNTIFS($AE1209:$AE1209,$AC1210,AP1209:AP1209,$AI$1),0)),0)),0)</f>
        <v>0</v>
      </c>
      <c r="BD1210" s="1">
        <f>IFERROR(IF($AE1210&gt;$AE1209,VLOOKUP($AC1210+AQ$1,STOCK!$F$10:$AB$209,16,0),IF($AE1210=$AE1209,(IF(BD1209&gt;=1,BD1209-COUNTIFS($AE1209:$AE1209,$AC1210,AQ1209:AQ1209,$AI$1),0)),0)),0)</f>
        <v>0</v>
      </c>
      <c r="BE1210" s="1">
        <f>IFERROR(IF($AE1210&gt;$AE1209,VLOOKUP($AC1210+AR$1,STOCK!$F$10:$AB$209,16,0),IF($AE1210=$AE1209,(IF(BE1209&gt;=1,BE1209-COUNTIFS($AE1209:$AE1209,$AC1210,AR1209:AR1209,$AI$1),0)),0)),0)</f>
        <v>0</v>
      </c>
      <c r="BF1210" s="1">
        <f>IFERROR(IF($AE1210&gt;$AE1209,VLOOKUP($AC1210+AS$1,STOCK!$F$10:$AB$209,16,0),IF($AE1210=$AE1209,(IF(BF1209&gt;=1,BF1209-COUNTIFS($AE1209:$AE1209,$AC1210,AS1209:AS1209,$AI$1),0)),0)),0)</f>
        <v>0</v>
      </c>
      <c r="BG1210" s="1">
        <f>IFERROR(IF($AE1210&gt;$AE1209,VLOOKUP($AC1210+AT$1,STOCK!$F$10:$AB$209,16,0),IF($AE1210=$AE1209,(IF(BG1209&gt;=1,BG1209-COUNTIFS($AE1209:$AE1209,$AC1210,AT1209:AT1209,$AI$1),0)),0)),0)</f>
        <v>0</v>
      </c>
      <c r="BH1210" s="1">
        <f>IFERROR(IF($AE1210&gt;$AE1209,VLOOKUP($AC1210+AU$1,STOCK!$F$10:$AB$209,16,0),IF($AE1210=$AE1209,(IF(BH1209&gt;=1,BH1209-COUNTIFS($AE1209:$AE1209,$AC1210,AU1209:AU1209,$AI$1),0)),0)),0)</f>
        <v>0</v>
      </c>
      <c r="BI1210" s="1">
        <f>IFERROR(IF($AE1210&gt;$AE1209,VLOOKUP($AC1210+AV$1,STOCK!$F$10:$AB$209,16,0),IF($AE1210=$AE1209,(IF(BI1209&gt;=1,BI1209-COUNTIFS($AE1209:$AE1209,$AC1210,AV1209:AV1209,$AI$1),0)),0)),0)</f>
        <v>0</v>
      </c>
      <c r="BJ1210" s="1">
        <f>IFERROR(IF($AE1210&gt;$AE1209,VLOOKUP($AC1210+AW$1,STOCK!$F$10:$AB$209,16,0),IF($AE1210=$AE1209,(IF(BJ1209&gt;=1,BJ1209-COUNTIFS($AE1209:$AE1209,$AC1210,AW1209:AW1209,$AI$1),0)),0)),0)</f>
        <v>0</v>
      </c>
      <c r="BK1210" s="1">
        <f>IFERROR(IF($AE1210&gt;$AE1209,VLOOKUP($AC1210+AX$1,STOCK!$F$10:$AB$209,16,0),IF($AE1210=$AE1209,(IF(BK1209&gt;=1,BK1209-COUNTIFS($AE1209:$AE1209,$AC1210,AX1209:AX1209,$AI$1),0)),0)),0)</f>
        <v>0</v>
      </c>
      <c r="BL1210" s="1">
        <f>IFERROR(IF($AE1210&gt;$AE1209,VLOOKUP($AC1210+AL$1,STOCK!$F$10:$AB$209,17,0),IF($AE1210=$AE1209,(IF(BL1209&gt;=1,BL1209-COUNTIFS($AE1209:$AE1209,$AC1210,AL1209:AL1209,$AI$2),0)),0)),0)</f>
        <v>0</v>
      </c>
      <c r="BM1210" s="1">
        <f>IFERROR(IF($AE1210&gt;$AE1209,VLOOKUP($AC1210+AM$1,STOCK!$F$10:$AB$209,17,0),IF($AE1210=$AE1209,(IF(BM1209&gt;=1,BM1209-COUNTIFS($AE1209:$AE1209,$AC1210,AM1209:AM1209,$AI$2),0)),0)),0)</f>
        <v>0</v>
      </c>
      <c r="BN1210" s="1">
        <f>IFERROR(IF($AE1210&gt;$AE1209,VLOOKUP($AC1210+AN$1,STOCK!$F$10:$AB$209,17,0),IF($AE1210=$AE1209,(IF(BN1209&gt;=1,BN1209-COUNTIFS($AE1209:$AE1209,$AC1210,AN1209:AN1209,$AI$2),0)),0)),0)</f>
        <v>0</v>
      </c>
      <c r="BO1210" s="1">
        <f>IFERROR(IF($AE1210&gt;$AE1209,VLOOKUP($AC1210+AO$1,STOCK!$F$10:$AB$209,17,0),IF($AE1210=$AE1209,(IF(BO1209&gt;=1,BO1209-COUNTIFS($AE1209:$AE1209,$AC1210,AO1209:AO1209,$AI$2),0)),0)),0)</f>
        <v>0</v>
      </c>
      <c r="BP1210" s="1">
        <f>IFERROR(IF($AE1210&gt;$AE1209,VLOOKUP($AC1210+AP$1,STOCK!$F$10:$AB$209,17,0),IF($AE1210=$AE1209,(IF(BP1209&gt;=1,BP1209-COUNTIFS($AE1209:$AE1209,$AC1210,AP1209:AP1209,$AI$2),0)),0)),0)</f>
        <v>0</v>
      </c>
      <c r="BQ1210" s="1">
        <f>IFERROR(IF($AE1210&gt;$AE1209,VLOOKUP($AC1210+AQ$1,STOCK!$F$10:$AB$209,17,0),IF($AE1210=$AE1209,(IF(BQ1209&gt;=1,BQ1209-COUNTIFS($AE1209:$AE1209,$AC1210,AQ1209:AQ1209,$AI$2),0)),0)),0)</f>
        <v>0</v>
      </c>
      <c r="BR1210" s="1">
        <f>IFERROR(IF($AE1210&gt;$AE1209,VLOOKUP($AC1210+AR$1,STOCK!$F$10:$AB$209,17,0),IF($AE1210=$AE1209,(IF(BR1209&gt;=1,BR1209-COUNTIFS($AE1209:$AE1209,$AC1210,AR1209:AR1209,$AI$2),0)),0)),0)</f>
        <v>0</v>
      </c>
      <c r="BS1210" s="1">
        <f>IFERROR(IF($AE1210&gt;$AE1209,VLOOKUP($AC1210+AS$1,STOCK!$F$10:$AB$209,17,0),IF($AE1210=$AE1209,(IF(BS1209&gt;=1,BS1209-COUNTIFS($AE1209:$AE1209,$AC1210,AS1209:AS1209,$AI$2),0)),0)),0)</f>
        <v>0</v>
      </c>
      <c r="BT1210" s="1">
        <f>IFERROR(IF($AE1210&gt;$AE1209,VLOOKUP($AC1210+AT$1,STOCK!$F$10:$AB$209,17,0),IF($AE1210=$AE1209,(IF(BT1209&gt;=1,BT1209-COUNTIFS($AE1209:$AE1209,$AC1210,AT1209:AT1209,$AI$2),0)),0)),0)</f>
        <v>0</v>
      </c>
      <c r="BU1210" s="1">
        <f>IFERROR(IF($AE1210&gt;$AE1209,VLOOKUP($AC1210+AU$1,STOCK!$F$10:$AB$209,17,0),IF($AE1210=$AE1209,(IF(BU1209&gt;=1,BU1209-COUNTIFS($AE1209:$AE1209,$AC1210,AU1209:AU1209,$AI$2),0)),0)),0)</f>
        <v>0</v>
      </c>
      <c r="BV1210" s="1">
        <f>IFERROR(IF($AE1210&gt;$AE1209,VLOOKUP($AC1210+AV$1,STOCK!$F$10:$AB$209,17,0),IF($AE1210=$AE1209,(IF(BV1209&gt;=1,BV1209-COUNTIFS($AE1209:$AE1209,$AC1210,AV1209:AV1209,$AI$2),0)),0)),0)</f>
        <v>0</v>
      </c>
      <c r="BW1210" s="1">
        <f>IFERROR(IF($AE1210&gt;$AE1209,VLOOKUP($AC1210+AW$1,STOCK!$F$10:$AB$209,17,0),IF($AE1210=$AE1209,(IF(BW1209&gt;=1,BW1209-COUNTIFS($AE1209:$AE1209,$AC1210,AW1209:AW1209,$AI$2),0)),0)),0)</f>
        <v>0</v>
      </c>
      <c r="BX1210" s="1">
        <f>IFERROR(IF($AE1210&gt;$AE1209,VLOOKUP($AC1210+AX$1,STOCK!$F$10:$AB$209,17,0),IF($AE1210=$AE1209,(IF(BX1209&gt;=1,BX1209-COUNTIFS($AE1209:$AE1209,$AC1210,AX1209:AX1209,$AI$2),0)),0)),0)</f>
        <v>0</v>
      </c>
    </row>
    <row r="1211" spans="29:76" x14ac:dyDescent="0.25">
      <c r="AC1211" s="1">
        <f t="shared" si="290"/>
        <v>0</v>
      </c>
      <c r="AD1211" s="1">
        <f>IFERROR(IF(LEN(AK1211)&gt;=1,VLOOKUP(HLOOKUP(AK1211,PROFILE!$K$5:$V$8,4,0),PROFILE!$F$1:$G$3,2,0),0),0)</f>
        <v>0</v>
      </c>
      <c r="AE1211" s="1">
        <f t="shared" si="291"/>
        <v>0</v>
      </c>
      <c r="AF1211" s="1">
        <v>1198</v>
      </c>
      <c r="AI1211" s="1" t="str">
        <f>IFERROR(IF($AH1211&gt;=1,VLOOKUP($AG1211,STUDENT!$O$8:$Z$1507,3,0),""),"")</f>
        <v/>
      </c>
      <c r="AJ1211" s="1" t="str">
        <f>IFERROR(IF($AH1211&gt;=1,VLOOKUP($AG1211,STUDENT!$O$8:$Z$1507,4,0),""),"")</f>
        <v/>
      </c>
      <c r="AK1211" s="1" t="str">
        <f>IFERROR(IF($AH1211&gt;=1,VLOOKUP($AG1211,STUDENT!$O$8:$Z$1507,6,0),""),"")</f>
        <v/>
      </c>
      <c r="AL1211" s="1" t="str">
        <f t="shared" si="292"/>
        <v/>
      </c>
      <c r="AM1211" s="1" t="str">
        <f t="shared" si="293"/>
        <v/>
      </c>
      <c r="AN1211" s="1" t="str">
        <f t="shared" si="294"/>
        <v/>
      </c>
      <c r="AO1211" s="1" t="str">
        <f t="shared" si="295"/>
        <v/>
      </c>
      <c r="AP1211" s="1" t="str">
        <f t="shared" si="296"/>
        <v/>
      </c>
      <c r="AQ1211" s="1" t="str">
        <f t="shared" si="297"/>
        <v/>
      </c>
      <c r="AR1211" s="1" t="str">
        <f t="shared" si="298"/>
        <v/>
      </c>
      <c r="AS1211" s="1" t="str">
        <f t="shared" si="299"/>
        <v/>
      </c>
      <c r="AT1211" s="1" t="str">
        <f t="shared" si="300"/>
        <v/>
      </c>
      <c r="AU1211" s="1" t="str">
        <f t="shared" si="301"/>
        <v/>
      </c>
      <c r="AV1211" s="1" t="str">
        <f t="shared" si="302"/>
        <v/>
      </c>
      <c r="AW1211" s="1" t="str">
        <f t="shared" si="303"/>
        <v/>
      </c>
      <c r="AX1211" s="1" t="str">
        <f t="shared" si="304"/>
        <v/>
      </c>
      <c r="AY1211" s="1">
        <f>IFERROR(IF($AE1211&gt;$AE1210,VLOOKUP($AC1211+AL$1,STOCK!$F$10:$AB$209,16,0),IF($AE1211=$AE1210,(IF(AY1210&gt;=1,AY1210-COUNTIFS($AE1210:$AE1210,$AC1211,AL1210:AL1210,$AI$1),0)),0)),0)</f>
        <v>0</v>
      </c>
      <c r="AZ1211" s="1">
        <f>IFERROR(IF($AE1211&gt;$AE1210,VLOOKUP($AC1211+AM$1,STOCK!$F$10:$AB$209,16,0),IF($AE1211=$AE1210,(IF(AZ1210&gt;=1,AZ1210-COUNTIFS($AE1210:$AE1210,$AC1211,AM1210:AM1210,$AI$1),0)),0)),0)</f>
        <v>0</v>
      </c>
      <c r="BA1211" s="1">
        <f>IFERROR(IF($AE1211&gt;$AE1210,VLOOKUP($AC1211+AN$1,STOCK!$F$10:$AB$209,16,0),IF($AE1211=$AE1210,(IF(BA1210&gt;=1,BA1210-COUNTIFS($AE1210:$AE1210,$AC1211,AN1210:AN1210,$AI$1),0)),0)),0)</f>
        <v>0</v>
      </c>
      <c r="BB1211" s="1">
        <f>IFERROR(IF($AE1211&gt;$AE1210,VLOOKUP($AC1211+AO$1,STOCK!$F$10:$AB$209,16,0),IF($AE1211=$AE1210,(IF(BB1210&gt;=1,BB1210-COUNTIFS($AE1210:$AE1210,$AC1211,AO1210:AO1210,$AI$1),0)),0)),0)</f>
        <v>0</v>
      </c>
      <c r="BC1211" s="1">
        <f>IFERROR(IF($AE1211&gt;$AE1210,VLOOKUP($AC1211+AP$1,STOCK!$F$10:$AB$209,16,0),IF($AE1211=$AE1210,(IF(BC1210&gt;=1,BC1210-COUNTIFS($AE1210:$AE1210,$AC1211,AP1210:AP1210,$AI$1),0)),0)),0)</f>
        <v>0</v>
      </c>
      <c r="BD1211" s="1">
        <f>IFERROR(IF($AE1211&gt;$AE1210,VLOOKUP($AC1211+AQ$1,STOCK!$F$10:$AB$209,16,0),IF($AE1211=$AE1210,(IF(BD1210&gt;=1,BD1210-COUNTIFS($AE1210:$AE1210,$AC1211,AQ1210:AQ1210,$AI$1),0)),0)),0)</f>
        <v>0</v>
      </c>
      <c r="BE1211" s="1">
        <f>IFERROR(IF($AE1211&gt;$AE1210,VLOOKUP($AC1211+AR$1,STOCK!$F$10:$AB$209,16,0),IF($AE1211=$AE1210,(IF(BE1210&gt;=1,BE1210-COUNTIFS($AE1210:$AE1210,$AC1211,AR1210:AR1210,$AI$1),0)),0)),0)</f>
        <v>0</v>
      </c>
      <c r="BF1211" s="1">
        <f>IFERROR(IF($AE1211&gt;$AE1210,VLOOKUP($AC1211+AS$1,STOCK!$F$10:$AB$209,16,0),IF($AE1211=$AE1210,(IF(BF1210&gt;=1,BF1210-COUNTIFS($AE1210:$AE1210,$AC1211,AS1210:AS1210,$AI$1),0)),0)),0)</f>
        <v>0</v>
      </c>
      <c r="BG1211" s="1">
        <f>IFERROR(IF($AE1211&gt;$AE1210,VLOOKUP($AC1211+AT$1,STOCK!$F$10:$AB$209,16,0),IF($AE1211=$AE1210,(IF(BG1210&gt;=1,BG1210-COUNTIFS($AE1210:$AE1210,$AC1211,AT1210:AT1210,$AI$1),0)),0)),0)</f>
        <v>0</v>
      </c>
      <c r="BH1211" s="1">
        <f>IFERROR(IF($AE1211&gt;$AE1210,VLOOKUP($AC1211+AU$1,STOCK!$F$10:$AB$209,16,0),IF($AE1211=$AE1210,(IF(BH1210&gt;=1,BH1210-COUNTIFS($AE1210:$AE1210,$AC1211,AU1210:AU1210,$AI$1),0)),0)),0)</f>
        <v>0</v>
      </c>
      <c r="BI1211" s="1">
        <f>IFERROR(IF($AE1211&gt;$AE1210,VLOOKUP($AC1211+AV$1,STOCK!$F$10:$AB$209,16,0),IF($AE1211=$AE1210,(IF(BI1210&gt;=1,BI1210-COUNTIFS($AE1210:$AE1210,$AC1211,AV1210:AV1210,$AI$1),0)),0)),0)</f>
        <v>0</v>
      </c>
      <c r="BJ1211" s="1">
        <f>IFERROR(IF($AE1211&gt;$AE1210,VLOOKUP($AC1211+AW$1,STOCK!$F$10:$AB$209,16,0),IF($AE1211=$AE1210,(IF(BJ1210&gt;=1,BJ1210-COUNTIFS($AE1210:$AE1210,$AC1211,AW1210:AW1210,$AI$1),0)),0)),0)</f>
        <v>0</v>
      </c>
      <c r="BK1211" s="1">
        <f>IFERROR(IF($AE1211&gt;$AE1210,VLOOKUP($AC1211+AX$1,STOCK!$F$10:$AB$209,16,0),IF($AE1211=$AE1210,(IF(BK1210&gt;=1,BK1210-COUNTIFS($AE1210:$AE1210,$AC1211,AX1210:AX1210,$AI$1),0)),0)),0)</f>
        <v>0</v>
      </c>
      <c r="BL1211" s="1">
        <f>IFERROR(IF($AE1211&gt;$AE1210,VLOOKUP($AC1211+AL$1,STOCK!$F$10:$AB$209,17,0),IF($AE1211=$AE1210,(IF(BL1210&gt;=1,BL1210-COUNTIFS($AE1210:$AE1210,$AC1211,AL1210:AL1210,$AI$2),0)),0)),0)</f>
        <v>0</v>
      </c>
      <c r="BM1211" s="1">
        <f>IFERROR(IF($AE1211&gt;$AE1210,VLOOKUP($AC1211+AM$1,STOCK!$F$10:$AB$209,17,0),IF($AE1211=$AE1210,(IF(BM1210&gt;=1,BM1210-COUNTIFS($AE1210:$AE1210,$AC1211,AM1210:AM1210,$AI$2),0)),0)),0)</f>
        <v>0</v>
      </c>
      <c r="BN1211" s="1">
        <f>IFERROR(IF($AE1211&gt;$AE1210,VLOOKUP($AC1211+AN$1,STOCK!$F$10:$AB$209,17,0),IF($AE1211=$AE1210,(IF(BN1210&gt;=1,BN1210-COUNTIFS($AE1210:$AE1210,$AC1211,AN1210:AN1210,$AI$2),0)),0)),0)</f>
        <v>0</v>
      </c>
      <c r="BO1211" s="1">
        <f>IFERROR(IF($AE1211&gt;$AE1210,VLOOKUP($AC1211+AO$1,STOCK!$F$10:$AB$209,17,0),IF($AE1211=$AE1210,(IF(BO1210&gt;=1,BO1210-COUNTIFS($AE1210:$AE1210,$AC1211,AO1210:AO1210,$AI$2),0)),0)),0)</f>
        <v>0</v>
      </c>
      <c r="BP1211" s="1">
        <f>IFERROR(IF($AE1211&gt;$AE1210,VLOOKUP($AC1211+AP$1,STOCK!$F$10:$AB$209,17,0),IF($AE1211=$AE1210,(IF(BP1210&gt;=1,BP1210-COUNTIFS($AE1210:$AE1210,$AC1211,AP1210:AP1210,$AI$2),0)),0)),0)</f>
        <v>0</v>
      </c>
      <c r="BQ1211" s="1">
        <f>IFERROR(IF($AE1211&gt;$AE1210,VLOOKUP($AC1211+AQ$1,STOCK!$F$10:$AB$209,17,0),IF($AE1211=$AE1210,(IF(BQ1210&gt;=1,BQ1210-COUNTIFS($AE1210:$AE1210,$AC1211,AQ1210:AQ1210,$AI$2),0)),0)),0)</f>
        <v>0</v>
      </c>
      <c r="BR1211" s="1">
        <f>IFERROR(IF($AE1211&gt;$AE1210,VLOOKUP($AC1211+AR$1,STOCK!$F$10:$AB$209,17,0),IF($AE1211=$AE1210,(IF(BR1210&gt;=1,BR1210-COUNTIFS($AE1210:$AE1210,$AC1211,AR1210:AR1210,$AI$2),0)),0)),0)</f>
        <v>0</v>
      </c>
      <c r="BS1211" s="1">
        <f>IFERROR(IF($AE1211&gt;$AE1210,VLOOKUP($AC1211+AS$1,STOCK!$F$10:$AB$209,17,0),IF($AE1211=$AE1210,(IF(BS1210&gt;=1,BS1210-COUNTIFS($AE1210:$AE1210,$AC1211,AS1210:AS1210,$AI$2),0)),0)),0)</f>
        <v>0</v>
      </c>
      <c r="BT1211" s="1">
        <f>IFERROR(IF($AE1211&gt;$AE1210,VLOOKUP($AC1211+AT$1,STOCK!$F$10:$AB$209,17,0),IF($AE1211=$AE1210,(IF(BT1210&gt;=1,BT1210-COUNTIFS($AE1210:$AE1210,$AC1211,AT1210:AT1210,$AI$2),0)),0)),0)</f>
        <v>0</v>
      </c>
      <c r="BU1211" s="1">
        <f>IFERROR(IF($AE1211&gt;$AE1210,VLOOKUP($AC1211+AU$1,STOCK!$F$10:$AB$209,17,0),IF($AE1211=$AE1210,(IF(BU1210&gt;=1,BU1210-COUNTIFS($AE1210:$AE1210,$AC1211,AU1210:AU1210,$AI$2),0)),0)),0)</f>
        <v>0</v>
      </c>
      <c r="BV1211" s="1">
        <f>IFERROR(IF($AE1211&gt;$AE1210,VLOOKUP($AC1211+AV$1,STOCK!$F$10:$AB$209,17,0),IF($AE1211=$AE1210,(IF(BV1210&gt;=1,BV1210-COUNTIFS($AE1210:$AE1210,$AC1211,AV1210:AV1210,$AI$2),0)),0)),0)</f>
        <v>0</v>
      </c>
      <c r="BW1211" s="1">
        <f>IFERROR(IF($AE1211&gt;$AE1210,VLOOKUP($AC1211+AW$1,STOCK!$F$10:$AB$209,17,0),IF($AE1211=$AE1210,(IF(BW1210&gt;=1,BW1210-COUNTIFS($AE1210:$AE1210,$AC1211,AW1210:AW1210,$AI$2),0)),0)),0)</f>
        <v>0</v>
      </c>
      <c r="BX1211" s="1">
        <f>IFERROR(IF($AE1211&gt;$AE1210,VLOOKUP($AC1211+AX$1,STOCK!$F$10:$AB$209,17,0),IF($AE1211=$AE1210,(IF(BX1210&gt;=1,BX1210-COUNTIFS($AE1210:$AE1210,$AC1211,AX1210:AX1210,$AI$2),0)),0)),0)</f>
        <v>0</v>
      </c>
    </row>
    <row r="1212" spans="29:76" x14ac:dyDescent="0.25">
      <c r="AC1212" s="1">
        <f t="shared" si="290"/>
        <v>0</v>
      </c>
      <c r="AD1212" s="1">
        <f>IFERROR(IF(LEN(AK1212)&gt;=1,VLOOKUP(HLOOKUP(AK1212,PROFILE!$K$5:$V$8,4,0),PROFILE!$F$1:$G$3,2,0),0),0)</f>
        <v>0</v>
      </c>
      <c r="AE1212" s="1">
        <f t="shared" si="291"/>
        <v>0</v>
      </c>
      <c r="AF1212" s="1">
        <v>1199</v>
      </c>
      <c r="AI1212" s="1" t="str">
        <f>IFERROR(IF($AH1212&gt;=1,VLOOKUP($AG1212,STUDENT!$O$8:$Z$1507,3,0),""),"")</f>
        <v/>
      </c>
      <c r="AJ1212" s="1" t="str">
        <f>IFERROR(IF($AH1212&gt;=1,VLOOKUP($AG1212,STUDENT!$O$8:$Z$1507,4,0),""),"")</f>
        <v/>
      </c>
      <c r="AK1212" s="1" t="str">
        <f>IFERROR(IF($AH1212&gt;=1,VLOOKUP($AG1212,STUDENT!$O$8:$Z$1507,6,0),""),"")</f>
        <v/>
      </c>
      <c r="AL1212" s="1" t="str">
        <f t="shared" si="292"/>
        <v/>
      </c>
      <c r="AM1212" s="1" t="str">
        <f t="shared" si="293"/>
        <v/>
      </c>
      <c r="AN1212" s="1" t="str">
        <f t="shared" si="294"/>
        <v/>
      </c>
      <c r="AO1212" s="1" t="str">
        <f t="shared" si="295"/>
        <v/>
      </c>
      <c r="AP1212" s="1" t="str">
        <f t="shared" si="296"/>
        <v/>
      </c>
      <c r="AQ1212" s="1" t="str">
        <f t="shared" si="297"/>
        <v/>
      </c>
      <c r="AR1212" s="1" t="str">
        <f t="shared" si="298"/>
        <v/>
      </c>
      <c r="AS1212" s="1" t="str">
        <f t="shared" si="299"/>
        <v/>
      </c>
      <c r="AT1212" s="1" t="str">
        <f t="shared" si="300"/>
        <v/>
      </c>
      <c r="AU1212" s="1" t="str">
        <f t="shared" si="301"/>
        <v/>
      </c>
      <c r="AV1212" s="1" t="str">
        <f t="shared" si="302"/>
        <v/>
      </c>
      <c r="AW1212" s="1" t="str">
        <f t="shared" si="303"/>
        <v/>
      </c>
      <c r="AX1212" s="1" t="str">
        <f t="shared" si="304"/>
        <v/>
      </c>
      <c r="AY1212" s="1">
        <f>IFERROR(IF($AE1212&gt;$AE1211,VLOOKUP($AC1212+AL$1,STOCK!$F$10:$AB$209,16,0),IF($AE1212=$AE1211,(IF(AY1211&gt;=1,AY1211-COUNTIFS($AE1211:$AE1211,$AC1212,AL1211:AL1211,$AI$1),0)),0)),0)</f>
        <v>0</v>
      </c>
      <c r="AZ1212" s="1">
        <f>IFERROR(IF($AE1212&gt;$AE1211,VLOOKUP($AC1212+AM$1,STOCK!$F$10:$AB$209,16,0),IF($AE1212=$AE1211,(IF(AZ1211&gt;=1,AZ1211-COUNTIFS($AE1211:$AE1211,$AC1212,AM1211:AM1211,$AI$1),0)),0)),0)</f>
        <v>0</v>
      </c>
      <c r="BA1212" s="1">
        <f>IFERROR(IF($AE1212&gt;$AE1211,VLOOKUP($AC1212+AN$1,STOCK!$F$10:$AB$209,16,0),IF($AE1212=$AE1211,(IF(BA1211&gt;=1,BA1211-COUNTIFS($AE1211:$AE1211,$AC1212,AN1211:AN1211,$AI$1),0)),0)),0)</f>
        <v>0</v>
      </c>
      <c r="BB1212" s="1">
        <f>IFERROR(IF($AE1212&gt;$AE1211,VLOOKUP($AC1212+AO$1,STOCK!$F$10:$AB$209,16,0),IF($AE1212=$AE1211,(IF(BB1211&gt;=1,BB1211-COUNTIFS($AE1211:$AE1211,$AC1212,AO1211:AO1211,$AI$1),0)),0)),0)</f>
        <v>0</v>
      </c>
      <c r="BC1212" s="1">
        <f>IFERROR(IF($AE1212&gt;$AE1211,VLOOKUP($AC1212+AP$1,STOCK!$F$10:$AB$209,16,0),IF($AE1212=$AE1211,(IF(BC1211&gt;=1,BC1211-COUNTIFS($AE1211:$AE1211,$AC1212,AP1211:AP1211,$AI$1),0)),0)),0)</f>
        <v>0</v>
      </c>
      <c r="BD1212" s="1">
        <f>IFERROR(IF($AE1212&gt;$AE1211,VLOOKUP($AC1212+AQ$1,STOCK!$F$10:$AB$209,16,0),IF($AE1212=$AE1211,(IF(BD1211&gt;=1,BD1211-COUNTIFS($AE1211:$AE1211,$AC1212,AQ1211:AQ1211,$AI$1),0)),0)),0)</f>
        <v>0</v>
      </c>
      <c r="BE1212" s="1">
        <f>IFERROR(IF($AE1212&gt;$AE1211,VLOOKUP($AC1212+AR$1,STOCK!$F$10:$AB$209,16,0),IF($AE1212=$AE1211,(IF(BE1211&gt;=1,BE1211-COUNTIFS($AE1211:$AE1211,$AC1212,AR1211:AR1211,$AI$1),0)),0)),0)</f>
        <v>0</v>
      </c>
      <c r="BF1212" s="1">
        <f>IFERROR(IF($AE1212&gt;$AE1211,VLOOKUP($AC1212+AS$1,STOCK!$F$10:$AB$209,16,0),IF($AE1212=$AE1211,(IF(BF1211&gt;=1,BF1211-COUNTIFS($AE1211:$AE1211,$AC1212,AS1211:AS1211,$AI$1),0)),0)),0)</f>
        <v>0</v>
      </c>
      <c r="BG1212" s="1">
        <f>IFERROR(IF($AE1212&gt;$AE1211,VLOOKUP($AC1212+AT$1,STOCK!$F$10:$AB$209,16,0),IF($AE1212=$AE1211,(IF(BG1211&gt;=1,BG1211-COUNTIFS($AE1211:$AE1211,$AC1212,AT1211:AT1211,$AI$1),0)),0)),0)</f>
        <v>0</v>
      </c>
      <c r="BH1212" s="1">
        <f>IFERROR(IF($AE1212&gt;$AE1211,VLOOKUP($AC1212+AU$1,STOCK!$F$10:$AB$209,16,0),IF($AE1212=$AE1211,(IF(BH1211&gt;=1,BH1211-COUNTIFS($AE1211:$AE1211,$AC1212,AU1211:AU1211,$AI$1),0)),0)),0)</f>
        <v>0</v>
      </c>
      <c r="BI1212" s="1">
        <f>IFERROR(IF($AE1212&gt;$AE1211,VLOOKUP($AC1212+AV$1,STOCK!$F$10:$AB$209,16,0),IF($AE1212=$AE1211,(IF(BI1211&gt;=1,BI1211-COUNTIFS($AE1211:$AE1211,$AC1212,AV1211:AV1211,$AI$1),0)),0)),0)</f>
        <v>0</v>
      </c>
      <c r="BJ1212" s="1">
        <f>IFERROR(IF($AE1212&gt;$AE1211,VLOOKUP($AC1212+AW$1,STOCK!$F$10:$AB$209,16,0),IF($AE1212=$AE1211,(IF(BJ1211&gt;=1,BJ1211-COUNTIFS($AE1211:$AE1211,$AC1212,AW1211:AW1211,$AI$1),0)),0)),0)</f>
        <v>0</v>
      </c>
      <c r="BK1212" s="1">
        <f>IFERROR(IF($AE1212&gt;$AE1211,VLOOKUP($AC1212+AX$1,STOCK!$F$10:$AB$209,16,0),IF($AE1212=$AE1211,(IF(BK1211&gt;=1,BK1211-COUNTIFS($AE1211:$AE1211,$AC1212,AX1211:AX1211,$AI$1),0)),0)),0)</f>
        <v>0</v>
      </c>
      <c r="BL1212" s="1">
        <f>IFERROR(IF($AE1212&gt;$AE1211,VLOOKUP($AC1212+AL$1,STOCK!$F$10:$AB$209,17,0),IF($AE1212=$AE1211,(IF(BL1211&gt;=1,BL1211-COUNTIFS($AE1211:$AE1211,$AC1212,AL1211:AL1211,$AI$2),0)),0)),0)</f>
        <v>0</v>
      </c>
      <c r="BM1212" s="1">
        <f>IFERROR(IF($AE1212&gt;$AE1211,VLOOKUP($AC1212+AM$1,STOCK!$F$10:$AB$209,17,0),IF($AE1212=$AE1211,(IF(BM1211&gt;=1,BM1211-COUNTIFS($AE1211:$AE1211,$AC1212,AM1211:AM1211,$AI$2),0)),0)),0)</f>
        <v>0</v>
      </c>
      <c r="BN1212" s="1">
        <f>IFERROR(IF($AE1212&gt;$AE1211,VLOOKUP($AC1212+AN$1,STOCK!$F$10:$AB$209,17,0),IF($AE1212=$AE1211,(IF(BN1211&gt;=1,BN1211-COUNTIFS($AE1211:$AE1211,$AC1212,AN1211:AN1211,$AI$2),0)),0)),0)</f>
        <v>0</v>
      </c>
      <c r="BO1212" s="1">
        <f>IFERROR(IF($AE1212&gt;$AE1211,VLOOKUP($AC1212+AO$1,STOCK!$F$10:$AB$209,17,0),IF($AE1212=$AE1211,(IF(BO1211&gt;=1,BO1211-COUNTIFS($AE1211:$AE1211,$AC1212,AO1211:AO1211,$AI$2),0)),0)),0)</f>
        <v>0</v>
      </c>
      <c r="BP1212" s="1">
        <f>IFERROR(IF($AE1212&gt;$AE1211,VLOOKUP($AC1212+AP$1,STOCK!$F$10:$AB$209,17,0),IF($AE1212=$AE1211,(IF(BP1211&gt;=1,BP1211-COUNTIFS($AE1211:$AE1211,$AC1212,AP1211:AP1211,$AI$2),0)),0)),0)</f>
        <v>0</v>
      </c>
      <c r="BQ1212" s="1">
        <f>IFERROR(IF($AE1212&gt;$AE1211,VLOOKUP($AC1212+AQ$1,STOCK!$F$10:$AB$209,17,0),IF($AE1212=$AE1211,(IF(BQ1211&gt;=1,BQ1211-COUNTIFS($AE1211:$AE1211,$AC1212,AQ1211:AQ1211,$AI$2),0)),0)),0)</f>
        <v>0</v>
      </c>
      <c r="BR1212" s="1">
        <f>IFERROR(IF($AE1212&gt;$AE1211,VLOOKUP($AC1212+AR$1,STOCK!$F$10:$AB$209,17,0),IF($AE1212=$AE1211,(IF(BR1211&gt;=1,BR1211-COUNTIFS($AE1211:$AE1211,$AC1212,AR1211:AR1211,$AI$2),0)),0)),0)</f>
        <v>0</v>
      </c>
      <c r="BS1212" s="1">
        <f>IFERROR(IF($AE1212&gt;$AE1211,VLOOKUP($AC1212+AS$1,STOCK!$F$10:$AB$209,17,0),IF($AE1212=$AE1211,(IF(BS1211&gt;=1,BS1211-COUNTIFS($AE1211:$AE1211,$AC1212,AS1211:AS1211,$AI$2),0)),0)),0)</f>
        <v>0</v>
      </c>
      <c r="BT1212" s="1">
        <f>IFERROR(IF($AE1212&gt;$AE1211,VLOOKUP($AC1212+AT$1,STOCK!$F$10:$AB$209,17,0),IF($AE1212=$AE1211,(IF(BT1211&gt;=1,BT1211-COUNTIFS($AE1211:$AE1211,$AC1212,AT1211:AT1211,$AI$2),0)),0)),0)</f>
        <v>0</v>
      </c>
      <c r="BU1212" s="1">
        <f>IFERROR(IF($AE1212&gt;$AE1211,VLOOKUP($AC1212+AU$1,STOCK!$F$10:$AB$209,17,0),IF($AE1212=$AE1211,(IF(BU1211&gt;=1,BU1211-COUNTIFS($AE1211:$AE1211,$AC1212,AU1211:AU1211,$AI$2),0)),0)),0)</f>
        <v>0</v>
      </c>
      <c r="BV1212" s="1">
        <f>IFERROR(IF($AE1212&gt;$AE1211,VLOOKUP($AC1212+AV$1,STOCK!$F$10:$AB$209,17,0),IF($AE1212=$AE1211,(IF(BV1211&gt;=1,BV1211-COUNTIFS($AE1211:$AE1211,$AC1212,AV1211:AV1211,$AI$2),0)),0)),0)</f>
        <v>0</v>
      </c>
      <c r="BW1212" s="1">
        <f>IFERROR(IF($AE1212&gt;$AE1211,VLOOKUP($AC1212+AW$1,STOCK!$F$10:$AB$209,17,0),IF($AE1212=$AE1211,(IF(BW1211&gt;=1,BW1211-COUNTIFS($AE1211:$AE1211,$AC1212,AW1211:AW1211,$AI$2),0)),0)),0)</f>
        <v>0</v>
      </c>
      <c r="BX1212" s="1">
        <f>IFERROR(IF($AE1212&gt;$AE1211,VLOOKUP($AC1212+AX$1,STOCK!$F$10:$AB$209,17,0),IF($AE1212=$AE1211,(IF(BX1211&gt;=1,BX1211-COUNTIFS($AE1211:$AE1211,$AC1212,AX1211:AX1211,$AI$2),0)),0)),0)</f>
        <v>0</v>
      </c>
    </row>
    <row r="1213" spans="29:76" x14ac:dyDescent="0.25">
      <c r="AC1213" s="1">
        <f t="shared" si="290"/>
        <v>0</v>
      </c>
      <c r="AD1213" s="1">
        <f>IFERROR(IF(LEN(AK1213)&gt;=1,VLOOKUP(HLOOKUP(AK1213,PROFILE!$K$5:$V$8,4,0),PROFILE!$F$1:$G$3,2,0),0),0)</f>
        <v>0</v>
      </c>
      <c r="AE1213" s="1">
        <f t="shared" si="291"/>
        <v>0</v>
      </c>
      <c r="AF1213" s="1">
        <v>1200</v>
      </c>
      <c r="AI1213" s="1" t="str">
        <f>IFERROR(IF($AH1213&gt;=1,VLOOKUP($AG1213,STUDENT!$O$8:$Z$1507,3,0),""),"")</f>
        <v/>
      </c>
      <c r="AJ1213" s="1" t="str">
        <f>IFERROR(IF($AH1213&gt;=1,VLOOKUP($AG1213,STUDENT!$O$8:$Z$1507,4,0),""),"")</f>
        <v/>
      </c>
      <c r="AK1213" s="1" t="str">
        <f>IFERROR(IF($AH1213&gt;=1,VLOOKUP($AG1213,STUDENT!$O$8:$Z$1507,6,0),""),"")</f>
        <v/>
      </c>
      <c r="AL1213" s="1" t="str">
        <f t="shared" si="292"/>
        <v/>
      </c>
      <c r="AM1213" s="1" t="str">
        <f t="shared" si="293"/>
        <v/>
      </c>
      <c r="AN1213" s="1" t="str">
        <f t="shared" si="294"/>
        <v/>
      </c>
      <c r="AO1213" s="1" t="str">
        <f t="shared" si="295"/>
        <v/>
      </c>
      <c r="AP1213" s="1" t="str">
        <f t="shared" si="296"/>
        <v/>
      </c>
      <c r="AQ1213" s="1" t="str">
        <f t="shared" si="297"/>
        <v/>
      </c>
      <c r="AR1213" s="1" t="str">
        <f t="shared" si="298"/>
        <v/>
      </c>
      <c r="AS1213" s="1" t="str">
        <f t="shared" si="299"/>
        <v/>
      </c>
      <c r="AT1213" s="1" t="str">
        <f t="shared" si="300"/>
        <v/>
      </c>
      <c r="AU1213" s="1" t="str">
        <f t="shared" si="301"/>
        <v/>
      </c>
      <c r="AV1213" s="1" t="str">
        <f t="shared" si="302"/>
        <v/>
      </c>
      <c r="AW1213" s="1" t="str">
        <f t="shared" si="303"/>
        <v/>
      </c>
      <c r="AX1213" s="1" t="str">
        <f t="shared" si="304"/>
        <v/>
      </c>
      <c r="AY1213" s="1">
        <f>IFERROR(IF($AE1213&gt;$AE1212,VLOOKUP($AC1213+AL$1,STOCK!$F$10:$AB$209,16,0),IF($AE1213=$AE1212,(IF(AY1212&gt;=1,AY1212-COUNTIFS($AE1212:$AE1212,$AC1213,AL1212:AL1212,$AI$1),0)),0)),0)</f>
        <v>0</v>
      </c>
      <c r="AZ1213" s="1">
        <f>IFERROR(IF($AE1213&gt;$AE1212,VLOOKUP($AC1213+AM$1,STOCK!$F$10:$AB$209,16,0),IF($AE1213=$AE1212,(IF(AZ1212&gt;=1,AZ1212-COUNTIFS($AE1212:$AE1212,$AC1213,AM1212:AM1212,$AI$1),0)),0)),0)</f>
        <v>0</v>
      </c>
      <c r="BA1213" s="1">
        <f>IFERROR(IF($AE1213&gt;$AE1212,VLOOKUP($AC1213+AN$1,STOCK!$F$10:$AB$209,16,0),IF($AE1213=$AE1212,(IF(BA1212&gt;=1,BA1212-COUNTIFS($AE1212:$AE1212,$AC1213,AN1212:AN1212,$AI$1),0)),0)),0)</f>
        <v>0</v>
      </c>
      <c r="BB1213" s="1">
        <f>IFERROR(IF($AE1213&gt;$AE1212,VLOOKUP($AC1213+AO$1,STOCK!$F$10:$AB$209,16,0),IF($AE1213=$AE1212,(IF(BB1212&gt;=1,BB1212-COUNTIFS($AE1212:$AE1212,$AC1213,AO1212:AO1212,$AI$1),0)),0)),0)</f>
        <v>0</v>
      </c>
      <c r="BC1213" s="1">
        <f>IFERROR(IF($AE1213&gt;$AE1212,VLOOKUP($AC1213+AP$1,STOCK!$F$10:$AB$209,16,0),IF($AE1213=$AE1212,(IF(BC1212&gt;=1,BC1212-COUNTIFS($AE1212:$AE1212,$AC1213,AP1212:AP1212,$AI$1),0)),0)),0)</f>
        <v>0</v>
      </c>
      <c r="BD1213" s="1">
        <f>IFERROR(IF($AE1213&gt;$AE1212,VLOOKUP($AC1213+AQ$1,STOCK!$F$10:$AB$209,16,0),IF($AE1213=$AE1212,(IF(BD1212&gt;=1,BD1212-COUNTIFS($AE1212:$AE1212,$AC1213,AQ1212:AQ1212,$AI$1),0)),0)),0)</f>
        <v>0</v>
      </c>
      <c r="BE1213" s="1">
        <f>IFERROR(IF($AE1213&gt;$AE1212,VLOOKUP($AC1213+AR$1,STOCK!$F$10:$AB$209,16,0),IF($AE1213=$AE1212,(IF(BE1212&gt;=1,BE1212-COUNTIFS($AE1212:$AE1212,$AC1213,AR1212:AR1212,$AI$1),0)),0)),0)</f>
        <v>0</v>
      </c>
      <c r="BF1213" s="1">
        <f>IFERROR(IF($AE1213&gt;$AE1212,VLOOKUP($AC1213+AS$1,STOCK!$F$10:$AB$209,16,0),IF($AE1213=$AE1212,(IF(BF1212&gt;=1,BF1212-COUNTIFS($AE1212:$AE1212,$AC1213,AS1212:AS1212,$AI$1),0)),0)),0)</f>
        <v>0</v>
      </c>
      <c r="BG1213" s="1">
        <f>IFERROR(IF($AE1213&gt;$AE1212,VLOOKUP($AC1213+AT$1,STOCK!$F$10:$AB$209,16,0),IF($AE1213=$AE1212,(IF(BG1212&gt;=1,BG1212-COUNTIFS($AE1212:$AE1212,$AC1213,AT1212:AT1212,$AI$1),0)),0)),0)</f>
        <v>0</v>
      </c>
      <c r="BH1213" s="1">
        <f>IFERROR(IF($AE1213&gt;$AE1212,VLOOKUP($AC1213+AU$1,STOCK!$F$10:$AB$209,16,0),IF($AE1213=$AE1212,(IF(BH1212&gt;=1,BH1212-COUNTIFS($AE1212:$AE1212,$AC1213,AU1212:AU1212,$AI$1),0)),0)),0)</f>
        <v>0</v>
      </c>
      <c r="BI1213" s="1">
        <f>IFERROR(IF($AE1213&gt;$AE1212,VLOOKUP($AC1213+AV$1,STOCK!$F$10:$AB$209,16,0),IF($AE1213=$AE1212,(IF(BI1212&gt;=1,BI1212-COUNTIFS($AE1212:$AE1212,$AC1213,AV1212:AV1212,$AI$1),0)),0)),0)</f>
        <v>0</v>
      </c>
      <c r="BJ1213" s="1">
        <f>IFERROR(IF($AE1213&gt;$AE1212,VLOOKUP($AC1213+AW$1,STOCK!$F$10:$AB$209,16,0),IF($AE1213=$AE1212,(IF(BJ1212&gt;=1,BJ1212-COUNTIFS($AE1212:$AE1212,$AC1213,AW1212:AW1212,$AI$1),0)),0)),0)</f>
        <v>0</v>
      </c>
      <c r="BK1213" s="1">
        <f>IFERROR(IF($AE1213&gt;$AE1212,VLOOKUP($AC1213+AX$1,STOCK!$F$10:$AB$209,16,0),IF($AE1213=$AE1212,(IF(BK1212&gt;=1,BK1212-COUNTIFS($AE1212:$AE1212,$AC1213,AX1212:AX1212,$AI$1),0)),0)),0)</f>
        <v>0</v>
      </c>
      <c r="BL1213" s="1">
        <f>IFERROR(IF($AE1213&gt;$AE1212,VLOOKUP($AC1213+AL$1,STOCK!$F$10:$AB$209,17,0),IF($AE1213=$AE1212,(IF(BL1212&gt;=1,BL1212-COUNTIFS($AE1212:$AE1212,$AC1213,AL1212:AL1212,$AI$2),0)),0)),0)</f>
        <v>0</v>
      </c>
      <c r="BM1213" s="1">
        <f>IFERROR(IF($AE1213&gt;$AE1212,VLOOKUP($AC1213+AM$1,STOCK!$F$10:$AB$209,17,0),IF($AE1213=$AE1212,(IF(BM1212&gt;=1,BM1212-COUNTIFS($AE1212:$AE1212,$AC1213,AM1212:AM1212,$AI$2),0)),0)),0)</f>
        <v>0</v>
      </c>
      <c r="BN1213" s="1">
        <f>IFERROR(IF($AE1213&gt;$AE1212,VLOOKUP($AC1213+AN$1,STOCK!$F$10:$AB$209,17,0),IF($AE1213=$AE1212,(IF(BN1212&gt;=1,BN1212-COUNTIFS($AE1212:$AE1212,$AC1213,AN1212:AN1212,$AI$2),0)),0)),0)</f>
        <v>0</v>
      </c>
      <c r="BO1213" s="1">
        <f>IFERROR(IF($AE1213&gt;$AE1212,VLOOKUP($AC1213+AO$1,STOCK!$F$10:$AB$209,17,0),IF($AE1213=$AE1212,(IF(BO1212&gt;=1,BO1212-COUNTIFS($AE1212:$AE1212,$AC1213,AO1212:AO1212,$AI$2),0)),0)),0)</f>
        <v>0</v>
      </c>
      <c r="BP1213" s="1">
        <f>IFERROR(IF($AE1213&gt;$AE1212,VLOOKUP($AC1213+AP$1,STOCK!$F$10:$AB$209,17,0),IF($AE1213=$AE1212,(IF(BP1212&gt;=1,BP1212-COUNTIFS($AE1212:$AE1212,$AC1213,AP1212:AP1212,$AI$2),0)),0)),0)</f>
        <v>0</v>
      </c>
      <c r="BQ1213" s="1">
        <f>IFERROR(IF($AE1213&gt;$AE1212,VLOOKUP($AC1213+AQ$1,STOCK!$F$10:$AB$209,17,0),IF($AE1213=$AE1212,(IF(BQ1212&gt;=1,BQ1212-COUNTIFS($AE1212:$AE1212,$AC1213,AQ1212:AQ1212,$AI$2),0)),0)),0)</f>
        <v>0</v>
      </c>
      <c r="BR1213" s="1">
        <f>IFERROR(IF($AE1213&gt;$AE1212,VLOOKUP($AC1213+AR$1,STOCK!$F$10:$AB$209,17,0),IF($AE1213=$AE1212,(IF(BR1212&gt;=1,BR1212-COUNTIFS($AE1212:$AE1212,$AC1213,AR1212:AR1212,$AI$2),0)),0)),0)</f>
        <v>0</v>
      </c>
      <c r="BS1213" s="1">
        <f>IFERROR(IF($AE1213&gt;$AE1212,VLOOKUP($AC1213+AS$1,STOCK!$F$10:$AB$209,17,0),IF($AE1213=$AE1212,(IF(BS1212&gt;=1,BS1212-COUNTIFS($AE1212:$AE1212,$AC1213,AS1212:AS1212,$AI$2),0)),0)),0)</f>
        <v>0</v>
      </c>
      <c r="BT1213" s="1">
        <f>IFERROR(IF($AE1213&gt;$AE1212,VLOOKUP($AC1213+AT$1,STOCK!$F$10:$AB$209,17,0),IF($AE1213=$AE1212,(IF(BT1212&gt;=1,BT1212-COUNTIFS($AE1212:$AE1212,$AC1213,AT1212:AT1212,$AI$2),0)),0)),0)</f>
        <v>0</v>
      </c>
      <c r="BU1213" s="1">
        <f>IFERROR(IF($AE1213&gt;$AE1212,VLOOKUP($AC1213+AU$1,STOCK!$F$10:$AB$209,17,0),IF($AE1213=$AE1212,(IF(BU1212&gt;=1,BU1212-COUNTIFS($AE1212:$AE1212,$AC1213,AU1212:AU1212,$AI$2),0)),0)),0)</f>
        <v>0</v>
      </c>
      <c r="BV1213" s="1">
        <f>IFERROR(IF($AE1213&gt;$AE1212,VLOOKUP($AC1213+AV$1,STOCK!$F$10:$AB$209,17,0),IF($AE1213=$AE1212,(IF(BV1212&gt;=1,BV1212-COUNTIFS($AE1212:$AE1212,$AC1213,AV1212:AV1212,$AI$2),0)),0)),0)</f>
        <v>0</v>
      </c>
      <c r="BW1213" s="1">
        <f>IFERROR(IF($AE1213&gt;$AE1212,VLOOKUP($AC1213+AW$1,STOCK!$F$10:$AB$209,17,0),IF($AE1213=$AE1212,(IF(BW1212&gt;=1,BW1212-COUNTIFS($AE1212:$AE1212,$AC1213,AW1212:AW1212,$AI$2),0)),0)),0)</f>
        <v>0</v>
      </c>
      <c r="BX1213" s="1">
        <f>IFERROR(IF($AE1213&gt;$AE1212,VLOOKUP($AC1213+AX$1,STOCK!$F$10:$AB$209,17,0),IF($AE1213=$AE1212,(IF(BX1212&gt;=1,BX1212-COUNTIFS($AE1212:$AE1212,$AC1213,AX1212:AX1212,$AI$2),0)),0)),0)</f>
        <v>0</v>
      </c>
    </row>
    <row r="1214" spans="29:76" x14ac:dyDescent="0.25">
      <c r="AC1214" s="1">
        <f t="shared" si="290"/>
        <v>0</v>
      </c>
      <c r="AD1214" s="1">
        <f>IFERROR(IF(LEN(AK1214)&gt;=1,VLOOKUP(HLOOKUP(AK1214,PROFILE!$K$5:$V$8,4,0),PROFILE!$F$1:$G$3,2,0),0),0)</f>
        <v>0</v>
      </c>
      <c r="AE1214" s="1">
        <f t="shared" si="291"/>
        <v>0</v>
      </c>
      <c r="AF1214" s="1">
        <v>1201</v>
      </c>
      <c r="AI1214" s="1" t="str">
        <f>IFERROR(IF($AH1214&gt;=1,VLOOKUP($AG1214,STUDENT!$O$8:$Z$1507,3,0),""),"")</f>
        <v/>
      </c>
      <c r="AJ1214" s="1" t="str">
        <f>IFERROR(IF($AH1214&gt;=1,VLOOKUP($AG1214,STUDENT!$O$8:$Z$1507,4,0),""),"")</f>
        <v/>
      </c>
      <c r="AK1214" s="1" t="str">
        <f>IFERROR(IF($AH1214&gt;=1,VLOOKUP($AG1214,STUDENT!$O$8:$Z$1507,6,0),""),"")</f>
        <v/>
      </c>
      <c r="AL1214" s="1" t="str">
        <f t="shared" si="292"/>
        <v/>
      </c>
      <c r="AM1214" s="1" t="str">
        <f t="shared" si="293"/>
        <v/>
      </c>
      <c r="AN1214" s="1" t="str">
        <f t="shared" si="294"/>
        <v/>
      </c>
      <c r="AO1214" s="1" t="str">
        <f t="shared" si="295"/>
        <v/>
      </c>
      <c r="AP1214" s="1" t="str">
        <f t="shared" si="296"/>
        <v/>
      </c>
      <c r="AQ1214" s="1" t="str">
        <f t="shared" si="297"/>
        <v/>
      </c>
      <c r="AR1214" s="1" t="str">
        <f t="shared" si="298"/>
        <v/>
      </c>
      <c r="AS1214" s="1" t="str">
        <f t="shared" si="299"/>
        <v/>
      </c>
      <c r="AT1214" s="1" t="str">
        <f t="shared" si="300"/>
        <v/>
      </c>
      <c r="AU1214" s="1" t="str">
        <f t="shared" si="301"/>
        <v/>
      </c>
      <c r="AV1214" s="1" t="str">
        <f t="shared" si="302"/>
        <v/>
      </c>
      <c r="AW1214" s="1" t="str">
        <f t="shared" si="303"/>
        <v/>
      </c>
      <c r="AX1214" s="1" t="str">
        <f t="shared" si="304"/>
        <v/>
      </c>
      <c r="AY1214" s="1">
        <f>IFERROR(IF($AE1214&gt;$AE1213,VLOOKUP($AC1214+AL$1,STOCK!$F$10:$AB$209,16,0),IF($AE1214=$AE1213,(IF(AY1213&gt;=1,AY1213-COUNTIFS($AE1213:$AE1213,$AC1214,AL1213:AL1213,$AI$1),0)),0)),0)</f>
        <v>0</v>
      </c>
      <c r="AZ1214" s="1">
        <f>IFERROR(IF($AE1214&gt;$AE1213,VLOOKUP($AC1214+AM$1,STOCK!$F$10:$AB$209,16,0),IF($AE1214=$AE1213,(IF(AZ1213&gt;=1,AZ1213-COUNTIFS($AE1213:$AE1213,$AC1214,AM1213:AM1213,$AI$1),0)),0)),0)</f>
        <v>0</v>
      </c>
      <c r="BA1214" s="1">
        <f>IFERROR(IF($AE1214&gt;$AE1213,VLOOKUP($AC1214+AN$1,STOCK!$F$10:$AB$209,16,0),IF($AE1214=$AE1213,(IF(BA1213&gt;=1,BA1213-COUNTIFS($AE1213:$AE1213,$AC1214,AN1213:AN1213,$AI$1),0)),0)),0)</f>
        <v>0</v>
      </c>
      <c r="BB1214" s="1">
        <f>IFERROR(IF($AE1214&gt;$AE1213,VLOOKUP($AC1214+AO$1,STOCK!$F$10:$AB$209,16,0),IF($AE1214=$AE1213,(IF(BB1213&gt;=1,BB1213-COUNTIFS($AE1213:$AE1213,$AC1214,AO1213:AO1213,$AI$1),0)),0)),0)</f>
        <v>0</v>
      </c>
      <c r="BC1214" s="1">
        <f>IFERROR(IF($AE1214&gt;$AE1213,VLOOKUP($AC1214+AP$1,STOCK!$F$10:$AB$209,16,0),IF($AE1214=$AE1213,(IF(BC1213&gt;=1,BC1213-COUNTIFS($AE1213:$AE1213,$AC1214,AP1213:AP1213,$AI$1),0)),0)),0)</f>
        <v>0</v>
      </c>
      <c r="BD1214" s="1">
        <f>IFERROR(IF($AE1214&gt;$AE1213,VLOOKUP($AC1214+AQ$1,STOCK!$F$10:$AB$209,16,0),IF($AE1214=$AE1213,(IF(BD1213&gt;=1,BD1213-COUNTIFS($AE1213:$AE1213,$AC1214,AQ1213:AQ1213,$AI$1),0)),0)),0)</f>
        <v>0</v>
      </c>
      <c r="BE1214" s="1">
        <f>IFERROR(IF($AE1214&gt;$AE1213,VLOOKUP($AC1214+AR$1,STOCK!$F$10:$AB$209,16,0),IF($AE1214=$AE1213,(IF(BE1213&gt;=1,BE1213-COUNTIFS($AE1213:$AE1213,$AC1214,AR1213:AR1213,$AI$1),0)),0)),0)</f>
        <v>0</v>
      </c>
      <c r="BF1214" s="1">
        <f>IFERROR(IF($AE1214&gt;$AE1213,VLOOKUP($AC1214+AS$1,STOCK!$F$10:$AB$209,16,0),IF($AE1214=$AE1213,(IF(BF1213&gt;=1,BF1213-COUNTIFS($AE1213:$AE1213,$AC1214,AS1213:AS1213,$AI$1),0)),0)),0)</f>
        <v>0</v>
      </c>
      <c r="BG1214" s="1">
        <f>IFERROR(IF($AE1214&gt;$AE1213,VLOOKUP($AC1214+AT$1,STOCK!$F$10:$AB$209,16,0),IF($AE1214=$AE1213,(IF(BG1213&gt;=1,BG1213-COUNTIFS($AE1213:$AE1213,$AC1214,AT1213:AT1213,$AI$1),0)),0)),0)</f>
        <v>0</v>
      </c>
      <c r="BH1214" s="1">
        <f>IFERROR(IF($AE1214&gt;$AE1213,VLOOKUP($AC1214+AU$1,STOCK!$F$10:$AB$209,16,0),IF($AE1214=$AE1213,(IF(BH1213&gt;=1,BH1213-COUNTIFS($AE1213:$AE1213,$AC1214,AU1213:AU1213,$AI$1),0)),0)),0)</f>
        <v>0</v>
      </c>
      <c r="BI1214" s="1">
        <f>IFERROR(IF($AE1214&gt;$AE1213,VLOOKUP($AC1214+AV$1,STOCK!$F$10:$AB$209,16,0),IF($AE1214=$AE1213,(IF(BI1213&gt;=1,BI1213-COUNTIFS($AE1213:$AE1213,$AC1214,AV1213:AV1213,$AI$1),0)),0)),0)</f>
        <v>0</v>
      </c>
      <c r="BJ1214" s="1">
        <f>IFERROR(IF($AE1214&gt;$AE1213,VLOOKUP($AC1214+AW$1,STOCK!$F$10:$AB$209,16,0),IF($AE1214=$AE1213,(IF(BJ1213&gt;=1,BJ1213-COUNTIFS($AE1213:$AE1213,$AC1214,AW1213:AW1213,$AI$1),0)),0)),0)</f>
        <v>0</v>
      </c>
      <c r="BK1214" s="1">
        <f>IFERROR(IF($AE1214&gt;$AE1213,VLOOKUP($AC1214+AX$1,STOCK!$F$10:$AB$209,16,0),IF($AE1214=$AE1213,(IF(BK1213&gt;=1,BK1213-COUNTIFS($AE1213:$AE1213,$AC1214,AX1213:AX1213,$AI$1),0)),0)),0)</f>
        <v>0</v>
      </c>
      <c r="BL1214" s="1">
        <f>IFERROR(IF($AE1214&gt;$AE1213,VLOOKUP($AC1214+AL$1,STOCK!$F$10:$AB$209,17,0),IF($AE1214=$AE1213,(IF(BL1213&gt;=1,BL1213-COUNTIFS($AE1213:$AE1213,$AC1214,AL1213:AL1213,$AI$2),0)),0)),0)</f>
        <v>0</v>
      </c>
      <c r="BM1214" s="1">
        <f>IFERROR(IF($AE1214&gt;$AE1213,VLOOKUP($AC1214+AM$1,STOCK!$F$10:$AB$209,17,0),IF($AE1214=$AE1213,(IF(BM1213&gt;=1,BM1213-COUNTIFS($AE1213:$AE1213,$AC1214,AM1213:AM1213,$AI$2),0)),0)),0)</f>
        <v>0</v>
      </c>
      <c r="BN1214" s="1">
        <f>IFERROR(IF($AE1214&gt;$AE1213,VLOOKUP($AC1214+AN$1,STOCK!$F$10:$AB$209,17,0),IF($AE1214=$AE1213,(IF(BN1213&gt;=1,BN1213-COUNTIFS($AE1213:$AE1213,$AC1214,AN1213:AN1213,$AI$2),0)),0)),0)</f>
        <v>0</v>
      </c>
      <c r="BO1214" s="1">
        <f>IFERROR(IF($AE1214&gt;$AE1213,VLOOKUP($AC1214+AO$1,STOCK!$F$10:$AB$209,17,0),IF($AE1214=$AE1213,(IF(BO1213&gt;=1,BO1213-COUNTIFS($AE1213:$AE1213,$AC1214,AO1213:AO1213,$AI$2),0)),0)),0)</f>
        <v>0</v>
      </c>
      <c r="BP1214" s="1">
        <f>IFERROR(IF($AE1214&gt;$AE1213,VLOOKUP($AC1214+AP$1,STOCK!$F$10:$AB$209,17,0),IF($AE1214=$AE1213,(IF(BP1213&gt;=1,BP1213-COUNTIFS($AE1213:$AE1213,$AC1214,AP1213:AP1213,$AI$2),0)),0)),0)</f>
        <v>0</v>
      </c>
      <c r="BQ1214" s="1">
        <f>IFERROR(IF($AE1214&gt;$AE1213,VLOOKUP($AC1214+AQ$1,STOCK!$F$10:$AB$209,17,0),IF($AE1214=$AE1213,(IF(BQ1213&gt;=1,BQ1213-COUNTIFS($AE1213:$AE1213,$AC1214,AQ1213:AQ1213,$AI$2),0)),0)),0)</f>
        <v>0</v>
      </c>
      <c r="BR1214" s="1">
        <f>IFERROR(IF($AE1214&gt;$AE1213,VLOOKUP($AC1214+AR$1,STOCK!$F$10:$AB$209,17,0),IF($AE1214=$AE1213,(IF(BR1213&gt;=1,BR1213-COUNTIFS($AE1213:$AE1213,$AC1214,AR1213:AR1213,$AI$2),0)),0)),0)</f>
        <v>0</v>
      </c>
      <c r="BS1214" s="1">
        <f>IFERROR(IF($AE1214&gt;$AE1213,VLOOKUP($AC1214+AS$1,STOCK!$F$10:$AB$209,17,0),IF($AE1214=$AE1213,(IF(BS1213&gt;=1,BS1213-COUNTIFS($AE1213:$AE1213,$AC1214,AS1213:AS1213,$AI$2),0)),0)),0)</f>
        <v>0</v>
      </c>
      <c r="BT1214" s="1">
        <f>IFERROR(IF($AE1214&gt;$AE1213,VLOOKUP($AC1214+AT$1,STOCK!$F$10:$AB$209,17,0),IF($AE1214=$AE1213,(IF(BT1213&gt;=1,BT1213-COUNTIFS($AE1213:$AE1213,$AC1214,AT1213:AT1213,$AI$2),0)),0)),0)</f>
        <v>0</v>
      </c>
      <c r="BU1214" s="1">
        <f>IFERROR(IF($AE1214&gt;$AE1213,VLOOKUP($AC1214+AU$1,STOCK!$F$10:$AB$209,17,0),IF($AE1214=$AE1213,(IF(BU1213&gt;=1,BU1213-COUNTIFS($AE1213:$AE1213,$AC1214,AU1213:AU1213,$AI$2),0)),0)),0)</f>
        <v>0</v>
      </c>
      <c r="BV1214" s="1">
        <f>IFERROR(IF($AE1214&gt;$AE1213,VLOOKUP($AC1214+AV$1,STOCK!$F$10:$AB$209,17,0),IF($AE1214=$AE1213,(IF(BV1213&gt;=1,BV1213-COUNTIFS($AE1213:$AE1213,$AC1214,AV1213:AV1213,$AI$2),0)),0)),0)</f>
        <v>0</v>
      </c>
      <c r="BW1214" s="1">
        <f>IFERROR(IF($AE1214&gt;$AE1213,VLOOKUP($AC1214+AW$1,STOCK!$F$10:$AB$209,17,0),IF($AE1214=$AE1213,(IF(BW1213&gt;=1,BW1213-COUNTIFS($AE1213:$AE1213,$AC1214,AW1213:AW1213,$AI$2),0)),0)),0)</f>
        <v>0</v>
      </c>
      <c r="BX1214" s="1">
        <f>IFERROR(IF($AE1214&gt;$AE1213,VLOOKUP($AC1214+AX$1,STOCK!$F$10:$AB$209,17,0),IF($AE1214=$AE1213,(IF(BX1213&gt;=1,BX1213-COUNTIFS($AE1213:$AE1213,$AC1214,AX1213:AX1213,$AI$2),0)),0)),0)</f>
        <v>0</v>
      </c>
    </row>
    <row r="1215" spans="29:76" x14ac:dyDescent="0.25">
      <c r="AC1215" s="1">
        <f t="shared" si="290"/>
        <v>0</v>
      </c>
      <c r="AD1215" s="1">
        <f>IFERROR(IF(LEN(AK1215)&gt;=1,VLOOKUP(HLOOKUP(AK1215,PROFILE!$K$5:$V$8,4,0),PROFILE!$F$1:$G$3,2,0),0),0)</f>
        <v>0</v>
      </c>
      <c r="AE1215" s="1">
        <f t="shared" si="291"/>
        <v>0</v>
      </c>
      <c r="AF1215" s="1">
        <v>1202</v>
      </c>
      <c r="AI1215" s="1" t="str">
        <f>IFERROR(IF($AH1215&gt;=1,VLOOKUP($AG1215,STUDENT!$O$8:$Z$1507,3,0),""),"")</f>
        <v/>
      </c>
      <c r="AJ1215" s="1" t="str">
        <f>IFERROR(IF($AH1215&gt;=1,VLOOKUP($AG1215,STUDENT!$O$8:$Z$1507,4,0),""),"")</f>
        <v/>
      </c>
      <c r="AK1215" s="1" t="str">
        <f>IFERROR(IF($AH1215&gt;=1,VLOOKUP($AG1215,STUDENT!$O$8:$Z$1507,6,0),""),"")</f>
        <v/>
      </c>
      <c r="AL1215" s="1" t="str">
        <f t="shared" si="292"/>
        <v/>
      </c>
      <c r="AM1215" s="1" t="str">
        <f t="shared" si="293"/>
        <v/>
      </c>
      <c r="AN1215" s="1" t="str">
        <f t="shared" si="294"/>
        <v/>
      </c>
      <c r="AO1215" s="1" t="str">
        <f t="shared" si="295"/>
        <v/>
      </c>
      <c r="AP1215" s="1" t="str">
        <f t="shared" si="296"/>
        <v/>
      </c>
      <c r="AQ1215" s="1" t="str">
        <f t="shared" si="297"/>
        <v/>
      </c>
      <c r="AR1215" s="1" t="str">
        <f t="shared" si="298"/>
        <v/>
      </c>
      <c r="AS1215" s="1" t="str">
        <f t="shared" si="299"/>
        <v/>
      </c>
      <c r="AT1215" s="1" t="str">
        <f t="shared" si="300"/>
        <v/>
      </c>
      <c r="AU1215" s="1" t="str">
        <f t="shared" si="301"/>
        <v/>
      </c>
      <c r="AV1215" s="1" t="str">
        <f t="shared" si="302"/>
        <v/>
      </c>
      <c r="AW1215" s="1" t="str">
        <f t="shared" si="303"/>
        <v/>
      </c>
      <c r="AX1215" s="1" t="str">
        <f t="shared" si="304"/>
        <v/>
      </c>
      <c r="AY1215" s="1">
        <f>IFERROR(IF($AE1215&gt;$AE1214,VLOOKUP($AC1215+AL$1,STOCK!$F$10:$AB$209,16,0),IF($AE1215=$AE1214,(IF(AY1214&gt;=1,AY1214-COUNTIFS($AE1214:$AE1214,$AC1215,AL1214:AL1214,$AI$1),0)),0)),0)</f>
        <v>0</v>
      </c>
      <c r="AZ1215" s="1">
        <f>IFERROR(IF($AE1215&gt;$AE1214,VLOOKUP($AC1215+AM$1,STOCK!$F$10:$AB$209,16,0),IF($AE1215=$AE1214,(IF(AZ1214&gt;=1,AZ1214-COUNTIFS($AE1214:$AE1214,$AC1215,AM1214:AM1214,$AI$1),0)),0)),0)</f>
        <v>0</v>
      </c>
      <c r="BA1215" s="1">
        <f>IFERROR(IF($AE1215&gt;$AE1214,VLOOKUP($AC1215+AN$1,STOCK!$F$10:$AB$209,16,0),IF($AE1215=$AE1214,(IF(BA1214&gt;=1,BA1214-COUNTIFS($AE1214:$AE1214,$AC1215,AN1214:AN1214,$AI$1),0)),0)),0)</f>
        <v>0</v>
      </c>
      <c r="BB1215" s="1">
        <f>IFERROR(IF($AE1215&gt;$AE1214,VLOOKUP($AC1215+AO$1,STOCK!$F$10:$AB$209,16,0),IF($AE1215=$AE1214,(IF(BB1214&gt;=1,BB1214-COUNTIFS($AE1214:$AE1214,$AC1215,AO1214:AO1214,$AI$1),0)),0)),0)</f>
        <v>0</v>
      </c>
      <c r="BC1215" s="1">
        <f>IFERROR(IF($AE1215&gt;$AE1214,VLOOKUP($AC1215+AP$1,STOCK!$F$10:$AB$209,16,0),IF($AE1215=$AE1214,(IF(BC1214&gt;=1,BC1214-COUNTIFS($AE1214:$AE1214,$AC1215,AP1214:AP1214,$AI$1),0)),0)),0)</f>
        <v>0</v>
      </c>
      <c r="BD1215" s="1">
        <f>IFERROR(IF($AE1215&gt;$AE1214,VLOOKUP($AC1215+AQ$1,STOCK!$F$10:$AB$209,16,0),IF($AE1215=$AE1214,(IF(BD1214&gt;=1,BD1214-COUNTIFS($AE1214:$AE1214,$AC1215,AQ1214:AQ1214,$AI$1),0)),0)),0)</f>
        <v>0</v>
      </c>
      <c r="BE1215" s="1">
        <f>IFERROR(IF($AE1215&gt;$AE1214,VLOOKUP($AC1215+AR$1,STOCK!$F$10:$AB$209,16,0),IF($AE1215=$AE1214,(IF(BE1214&gt;=1,BE1214-COUNTIFS($AE1214:$AE1214,$AC1215,AR1214:AR1214,$AI$1),0)),0)),0)</f>
        <v>0</v>
      </c>
      <c r="BF1215" s="1">
        <f>IFERROR(IF($AE1215&gt;$AE1214,VLOOKUP($AC1215+AS$1,STOCK!$F$10:$AB$209,16,0),IF($AE1215=$AE1214,(IF(BF1214&gt;=1,BF1214-COUNTIFS($AE1214:$AE1214,$AC1215,AS1214:AS1214,$AI$1),0)),0)),0)</f>
        <v>0</v>
      </c>
      <c r="BG1215" s="1">
        <f>IFERROR(IF($AE1215&gt;$AE1214,VLOOKUP($AC1215+AT$1,STOCK!$F$10:$AB$209,16,0),IF($AE1215=$AE1214,(IF(BG1214&gt;=1,BG1214-COUNTIFS($AE1214:$AE1214,$AC1215,AT1214:AT1214,$AI$1),0)),0)),0)</f>
        <v>0</v>
      </c>
      <c r="BH1215" s="1">
        <f>IFERROR(IF($AE1215&gt;$AE1214,VLOOKUP($AC1215+AU$1,STOCK!$F$10:$AB$209,16,0),IF($AE1215=$AE1214,(IF(BH1214&gt;=1,BH1214-COUNTIFS($AE1214:$AE1214,$AC1215,AU1214:AU1214,$AI$1),0)),0)),0)</f>
        <v>0</v>
      </c>
      <c r="BI1215" s="1">
        <f>IFERROR(IF($AE1215&gt;$AE1214,VLOOKUP($AC1215+AV$1,STOCK!$F$10:$AB$209,16,0),IF($AE1215=$AE1214,(IF(BI1214&gt;=1,BI1214-COUNTIFS($AE1214:$AE1214,$AC1215,AV1214:AV1214,$AI$1),0)),0)),0)</f>
        <v>0</v>
      </c>
      <c r="BJ1215" s="1">
        <f>IFERROR(IF($AE1215&gt;$AE1214,VLOOKUP($AC1215+AW$1,STOCK!$F$10:$AB$209,16,0),IF($AE1215=$AE1214,(IF(BJ1214&gt;=1,BJ1214-COUNTIFS($AE1214:$AE1214,$AC1215,AW1214:AW1214,$AI$1),0)),0)),0)</f>
        <v>0</v>
      </c>
      <c r="BK1215" s="1">
        <f>IFERROR(IF($AE1215&gt;$AE1214,VLOOKUP($AC1215+AX$1,STOCK!$F$10:$AB$209,16,0),IF($AE1215=$AE1214,(IF(BK1214&gt;=1,BK1214-COUNTIFS($AE1214:$AE1214,$AC1215,AX1214:AX1214,$AI$1),0)),0)),0)</f>
        <v>0</v>
      </c>
      <c r="BL1215" s="1">
        <f>IFERROR(IF($AE1215&gt;$AE1214,VLOOKUP($AC1215+AL$1,STOCK!$F$10:$AB$209,17,0),IF($AE1215=$AE1214,(IF(BL1214&gt;=1,BL1214-COUNTIFS($AE1214:$AE1214,$AC1215,AL1214:AL1214,$AI$2),0)),0)),0)</f>
        <v>0</v>
      </c>
      <c r="BM1215" s="1">
        <f>IFERROR(IF($AE1215&gt;$AE1214,VLOOKUP($AC1215+AM$1,STOCK!$F$10:$AB$209,17,0),IF($AE1215=$AE1214,(IF(BM1214&gt;=1,BM1214-COUNTIFS($AE1214:$AE1214,$AC1215,AM1214:AM1214,$AI$2),0)),0)),0)</f>
        <v>0</v>
      </c>
      <c r="BN1215" s="1">
        <f>IFERROR(IF($AE1215&gt;$AE1214,VLOOKUP($AC1215+AN$1,STOCK!$F$10:$AB$209,17,0),IF($AE1215=$AE1214,(IF(BN1214&gt;=1,BN1214-COUNTIFS($AE1214:$AE1214,$AC1215,AN1214:AN1214,$AI$2),0)),0)),0)</f>
        <v>0</v>
      </c>
      <c r="BO1215" s="1">
        <f>IFERROR(IF($AE1215&gt;$AE1214,VLOOKUP($AC1215+AO$1,STOCK!$F$10:$AB$209,17,0),IF($AE1215=$AE1214,(IF(BO1214&gt;=1,BO1214-COUNTIFS($AE1214:$AE1214,$AC1215,AO1214:AO1214,$AI$2),0)),0)),0)</f>
        <v>0</v>
      </c>
      <c r="BP1215" s="1">
        <f>IFERROR(IF($AE1215&gt;$AE1214,VLOOKUP($AC1215+AP$1,STOCK!$F$10:$AB$209,17,0),IF($AE1215=$AE1214,(IF(BP1214&gt;=1,BP1214-COUNTIFS($AE1214:$AE1214,$AC1215,AP1214:AP1214,$AI$2),0)),0)),0)</f>
        <v>0</v>
      </c>
      <c r="BQ1215" s="1">
        <f>IFERROR(IF($AE1215&gt;$AE1214,VLOOKUP($AC1215+AQ$1,STOCK!$F$10:$AB$209,17,0),IF($AE1215=$AE1214,(IF(BQ1214&gt;=1,BQ1214-COUNTIFS($AE1214:$AE1214,$AC1215,AQ1214:AQ1214,$AI$2),0)),0)),0)</f>
        <v>0</v>
      </c>
      <c r="BR1215" s="1">
        <f>IFERROR(IF($AE1215&gt;$AE1214,VLOOKUP($AC1215+AR$1,STOCK!$F$10:$AB$209,17,0),IF($AE1215=$AE1214,(IF(BR1214&gt;=1,BR1214-COUNTIFS($AE1214:$AE1214,$AC1215,AR1214:AR1214,$AI$2),0)),0)),0)</f>
        <v>0</v>
      </c>
      <c r="BS1215" s="1">
        <f>IFERROR(IF($AE1215&gt;$AE1214,VLOOKUP($AC1215+AS$1,STOCK!$F$10:$AB$209,17,0),IF($AE1215=$AE1214,(IF(BS1214&gt;=1,BS1214-COUNTIFS($AE1214:$AE1214,$AC1215,AS1214:AS1214,$AI$2),0)),0)),0)</f>
        <v>0</v>
      </c>
      <c r="BT1215" s="1">
        <f>IFERROR(IF($AE1215&gt;$AE1214,VLOOKUP($AC1215+AT$1,STOCK!$F$10:$AB$209,17,0),IF($AE1215=$AE1214,(IF(BT1214&gt;=1,BT1214-COUNTIFS($AE1214:$AE1214,$AC1215,AT1214:AT1214,$AI$2),0)),0)),0)</f>
        <v>0</v>
      </c>
      <c r="BU1215" s="1">
        <f>IFERROR(IF($AE1215&gt;$AE1214,VLOOKUP($AC1215+AU$1,STOCK!$F$10:$AB$209,17,0),IF($AE1215=$AE1214,(IF(BU1214&gt;=1,BU1214-COUNTIFS($AE1214:$AE1214,$AC1215,AU1214:AU1214,$AI$2),0)),0)),0)</f>
        <v>0</v>
      </c>
      <c r="BV1215" s="1">
        <f>IFERROR(IF($AE1215&gt;$AE1214,VLOOKUP($AC1215+AV$1,STOCK!$F$10:$AB$209,17,0),IF($AE1215=$AE1214,(IF(BV1214&gt;=1,BV1214-COUNTIFS($AE1214:$AE1214,$AC1215,AV1214:AV1214,$AI$2),0)),0)),0)</f>
        <v>0</v>
      </c>
      <c r="BW1215" s="1">
        <f>IFERROR(IF($AE1215&gt;$AE1214,VLOOKUP($AC1215+AW$1,STOCK!$F$10:$AB$209,17,0),IF($AE1215=$AE1214,(IF(BW1214&gt;=1,BW1214-COUNTIFS($AE1214:$AE1214,$AC1215,AW1214:AW1214,$AI$2),0)),0)),0)</f>
        <v>0</v>
      </c>
      <c r="BX1215" s="1">
        <f>IFERROR(IF($AE1215&gt;$AE1214,VLOOKUP($AC1215+AX$1,STOCK!$F$10:$AB$209,17,0),IF($AE1215=$AE1214,(IF(BX1214&gt;=1,BX1214-COUNTIFS($AE1214:$AE1214,$AC1215,AX1214:AX1214,$AI$2),0)),0)),0)</f>
        <v>0</v>
      </c>
    </row>
    <row r="1216" spans="29:76" x14ac:dyDescent="0.25">
      <c r="AC1216" s="1">
        <f t="shared" si="290"/>
        <v>0</v>
      </c>
      <c r="AD1216" s="1">
        <f>IFERROR(IF(LEN(AK1216)&gt;=1,VLOOKUP(HLOOKUP(AK1216,PROFILE!$K$5:$V$8,4,0),PROFILE!$F$1:$G$3,2,0),0),0)</f>
        <v>0</v>
      </c>
      <c r="AE1216" s="1">
        <f t="shared" si="291"/>
        <v>0</v>
      </c>
      <c r="AF1216" s="1">
        <v>1203</v>
      </c>
      <c r="AI1216" s="1" t="str">
        <f>IFERROR(IF($AH1216&gt;=1,VLOOKUP($AG1216,STUDENT!$O$8:$Z$1507,3,0),""),"")</f>
        <v/>
      </c>
      <c r="AJ1216" s="1" t="str">
        <f>IFERROR(IF($AH1216&gt;=1,VLOOKUP($AG1216,STUDENT!$O$8:$Z$1507,4,0),""),"")</f>
        <v/>
      </c>
      <c r="AK1216" s="1" t="str">
        <f>IFERROR(IF($AH1216&gt;=1,VLOOKUP($AG1216,STUDENT!$O$8:$Z$1507,6,0),""),"")</f>
        <v/>
      </c>
      <c r="AL1216" s="1" t="str">
        <f t="shared" si="292"/>
        <v/>
      </c>
      <c r="AM1216" s="1" t="str">
        <f t="shared" si="293"/>
        <v/>
      </c>
      <c r="AN1216" s="1" t="str">
        <f t="shared" si="294"/>
        <v/>
      </c>
      <c r="AO1216" s="1" t="str">
        <f t="shared" si="295"/>
        <v/>
      </c>
      <c r="AP1216" s="1" t="str">
        <f t="shared" si="296"/>
        <v/>
      </c>
      <c r="AQ1216" s="1" t="str">
        <f t="shared" si="297"/>
        <v/>
      </c>
      <c r="AR1216" s="1" t="str">
        <f t="shared" si="298"/>
        <v/>
      </c>
      <c r="AS1216" s="1" t="str">
        <f t="shared" si="299"/>
        <v/>
      </c>
      <c r="AT1216" s="1" t="str">
        <f t="shared" si="300"/>
        <v/>
      </c>
      <c r="AU1216" s="1" t="str">
        <f t="shared" si="301"/>
        <v/>
      </c>
      <c r="AV1216" s="1" t="str">
        <f t="shared" si="302"/>
        <v/>
      </c>
      <c r="AW1216" s="1" t="str">
        <f t="shared" si="303"/>
        <v/>
      </c>
      <c r="AX1216" s="1" t="str">
        <f t="shared" si="304"/>
        <v/>
      </c>
      <c r="AY1216" s="1">
        <f>IFERROR(IF($AE1216&gt;$AE1215,VLOOKUP($AC1216+AL$1,STOCK!$F$10:$AB$209,16,0),IF($AE1216=$AE1215,(IF(AY1215&gt;=1,AY1215-COUNTIFS($AE1215:$AE1215,$AC1216,AL1215:AL1215,$AI$1),0)),0)),0)</f>
        <v>0</v>
      </c>
      <c r="AZ1216" s="1">
        <f>IFERROR(IF($AE1216&gt;$AE1215,VLOOKUP($AC1216+AM$1,STOCK!$F$10:$AB$209,16,0),IF($AE1216=$AE1215,(IF(AZ1215&gt;=1,AZ1215-COUNTIFS($AE1215:$AE1215,$AC1216,AM1215:AM1215,$AI$1),0)),0)),0)</f>
        <v>0</v>
      </c>
      <c r="BA1216" s="1">
        <f>IFERROR(IF($AE1216&gt;$AE1215,VLOOKUP($AC1216+AN$1,STOCK!$F$10:$AB$209,16,0),IF($AE1216=$AE1215,(IF(BA1215&gt;=1,BA1215-COUNTIFS($AE1215:$AE1215,$AC1216,AN1215:AN1215,$AI$1),0)),0)),0)</f>
        <v>0</v>
      </c>
      <c r="BB1216" s="1">
        <f>IFERROR(IF($AE1216&gt;$AE1215,VLOOKUP($AC1216+AO$1,STOCK!$F$10:$AB$209,16,0),IF($AE1216=$AE1215,(IF(BB1215&gt;=1,BB1215-COUNTIFS($AE1215:$AE1215,$AC1216,AO1215:AO1215,$AI$1),0)),0)),0)</f>
        <v>0</v>
      </c>
      <c r="BC1216" s="1">
        <f>IFERROR(IF($AE1216&gt;$AE1215,VLOOKUP($AC1216+AP$1,STOCK!$F$10:$AB$209,16,0),IF($AE1216=$AE1215,(IF(BC1215&gt;=1,BC1215-COUNTIFS($AE1215:$AE1215,$AC1216,AP1215:AP1215,$AI$1),0)),0)),0)</f>
        <v>0</v>
      </c>
      <c r="BD1216" s="1">
        <f>IFERROR(IF($AE1216&gt;$AE1215,VLOOKUP($AC1216+AQ$1,STOCK!$F$10:$AB$209,16,0),IF($AE1216=$AE1215,(IF(BD1215&gt;=1,BD1215-COUNTIFS($AE1215:$AE1215,$AC1216,AQ1215:AQ1215,$AI$1),0)),0)),0)</f>
        <v>0</v>
      </c>
      <c r="BE1216" s="1">
        <f>IFERROR(IF($AE1216&gt;$AE1215,VLOOKUP($AC1216+AR$1,STOCK!$F$10:$AB$209,16,0),IF($AE1216=$AE1215,(IF(BE1215&gt;=1,BE1215-COUNTIFS($AE1215:$AE1215,$AC1216,AR1215:AR1215,$AI$1),0)),0)),0)</f>
        <v>0</v>
      </c>
      <c r="BF1216" s="1">
        <f>IFERROR(IF($AE1216&gt;$AE1215,VLOOKUP($AC1216+AS$1,STOCK!$F$10:$AB$209,16,0),IF($AE1216=$AE1215,(IF(BF1215&gt;=1,BF1215-COUNTIFS($AE1215:$AE1215,$AC1216,AS1215:AS1215,$AI$1),0)),0)),0)</f>
        <v>0</v>
      </c>
      <c r="BG1216" s="1">
        <f>IFERROR(IF($AE1216&gt;$AE1215,VLOOKUP($AC1216+AT$1,STOCK!$F$10:$AB$209,16,0),IF($AE1216=$AE1215,(IF(BG1215&gt;=1,BG1215-COUNTIFS($AE1215:$AE1215,$AC1216,AT1215:AT1215,$AI$1),0)),0)),0)</f>
        <v>0</v>
      </c>
      <c r="BH1216" s="1">
        <f>IFERROR(IF($AE1216&gt;$AE1215,VLOOKUP($AC1216+AU$1,STOCK!$F$10:$AB$209,16,0),IF($AE1216=$AE1215,(IF(BH1215&gt;=1,BH1215-COUNTIFS($AE1215:$AE1215,$AC1216,AU1215:AU1215,$AI$1),0)),0)),0)</f>
        <v>0</v>
      </c>
      <c r="BI1216" s="1">
        <f>IFERROR(IF($AE1216&gt;$AE1215,VLOOKUP($AC1216+AV$1,STOCK!$F$10:$AB$209,16,0),IF($AE1216=$AE1215,(IF(BI1215&gt;=1,BI1215-COUNTIFS($AE1215:$AE1215,$AC1216,AV1215:AV1215,$AI$1),0)),0)),0)</f>
        <v>0</v>
      </c>
      <c r="BJ1216" s="1">
        <f>IFERROR(IF($AE1216&gt;$AE1215,VLOOKUP($AC1216+AW$1,STOCK!$F$10:$AB$209,16,0),IF($AE1216=$AE1215,(IF(BJ1215&gt;=1,BJ1215-COUNTIFS($AE1215:$AE1215,$AC1216,AW1215:AW1215,$AI$1),0)),0)),0)</f>
        <v>0</v>
      </c>
      <c r="BK1216" s="1">
        <f>IFERROR(IF($AE1216&gt;$AE1215,VLOOKUP($AC1216+AX$1,STOCK!$F$10:$AB$209,16,0),IF($AE1216=$AE1215,(IF(BK1215&gt;=1,BK1215-COUNTIFS($AE1215:$AE1215,$AC1216,AX1215:AX1215,$AI$1),0)),0)),0)</f>
        <v>0</v>
      </c>
      <c r="BL1216" s="1">
        <f>IFERROR(IF($AE1216&gt;$AE1215,VLOOKUP($AC1216+AL$1,STOCK!$F$10:$AB$209,17,0),IF($AE1216=$AE1215,(IF(BL1215&gt;=1,BL1215-COUNTIFS($AE1215:$AE1215,$AC1216,AL1215:AL1215,$AI$2),0)),0)),0)</f>
        <v>0</v>
      </c>
      <c r="BM1216" s="1">
        <f>IFERROR(IF($AE1216&gt;$AE1215,VLOOKUP($AC1216+AM$1,STOCK!$F$10:$AB$209,17,0),IF($AE1216=$AE1215,(IF(BM1215&gt;=1,BM1215-COUNTIFS($AE1215:$AE1215,$AC1216,AM1215:AM1215,$AI$2),0)),0)),0)</f>
        <v>0</v>
      </c>
      <c r="BN1216" s="1">
        <f>IFERROR(IF($AE1216&gt;$AE1215,VLOOKUP($AC1216+AN$1,STOCK!$F$10:$AB$209,17,0),IF($AE1216=$AE1215,(IF(BN1215&gt;=1,BN1215-COUNTIFS($AE1215:$AE1215,$AC1216,AN1215:AN1215,$AI$2),0)),0)),0)</f>
        <v>0</v>
      </c>
      <c r="BO1216" s="1">
        <f>IFERROR(IF($AE1216&gt;$AE1215,VLOOKUP($AC1216+AO$1,STOCK!$F$10:$AB$209,17,0),IF($AE1216=$AE1215,(IF(BO1215&gt;=1,BO1215-COUNTIFS($AE1215:$AE1215,$AC1216,AO1215:AO1215,$AI$2),0)),0)),0)</f>
        <v>0</v>
      </c>
      <c r="BP1216" s="1">
        <f>IFERROR(IF($AE1216&gt;$AE1215,VLOOKUP($AC1216+AP$1,STOCK!$F$10:$AB$209,17,0),IF($AE1216=$AE1215,(IF(BP1215&gt;=1,BP1215-COUNTIFS($AE1215:$AE1215,$AC1216,AP1215:AP1215,$AI$2),0)),0)),0)</f>
        <v>0</v>
      </c>
      <c r="BQ1216" s="1">
        <f>IFERROR(IF($AE1216&gt;$AE1215,VLOOKUP($AC1216+AQ$1,STOCK!$F$10:$AB$209,17,0),IF($AE1216=$AE1215,(IF(BQ1215&gt;=1,BQ1215-COUNTIFS($AE1215:$AE1215,$AC1216,AQ1215:AQ1215,$AI$2),0)),0)),0)</f>
        <v>0</v>
      </c>
      <c r="BR1216" s="1">
        <f>IFERROR(IF($AE1216&gt;$AE1215,VLOOKUP($AC1216+AR$1,STOCK!$F$10:$AB$209,17,0),IF($AE1216=$AE1215,(IF(BR1215&gt;=1,BR1215-COUNTIFS($AE1215:$AE1215,$AC1216,AR1215:AR1215,$AI$2),0)),0)),0)</f>
        <v>0</v>
      </c>
      <c r="BS1216" s="1">
        <f>IFERROR(IF($AE1216&gt;$AE1215,VLOOKUP($AC1216+AS$1,STOCK!$F$10:$AB$209,17,0),IF($AE1216=$AE1215,(IF(BS1215&gt;=1,BS1215-COUNTIFS($AE1215:$AE1215,$AC1216,AS1215:AS1215,$AI$2),0)),0)),0)</f>
        <v>0</v>
      </c>
      <c r="BT1216" s="1">
        <f>IFERROR(IF($AE1216&gt;$AE1215,VLOOKUP($AC1216+AT$1,STOCK!$F$10:$AB$209,17,0),IF($AE1216=$AE1215,(IF(BT1215&gt;=1,BT1215-COUNTIFS($AE1215:$AE1215,$AC1216,AT1215:AT1215,$AI$2),0)),0)),0)</f>
        <v>0</v>
      </c>
      <c r="BU1216" s="1">
        <f>IFERROR(IF($AE1216&gt;$AE1215,VLOOKUP($AC1216+AU$1,STOCK!$F$10:$AB$209,17,0),IF($AE1216=$AE1215,(IF(BU1215&gt;=1,BU1215-COUNTIFS($AE1215:$AE1215,$AC1216,AU1215:AU1215,$AI$2),0)),0)),0)</f>
        <v>0</v>
      </c>
      <c r="BV1216" s="1">
        <f>IFERROR(IF($AE1216&gt;$AE1215,VLOOKUP($AC1216+AV$1,STOCK!$F$10:$AB$209,17,0),IF($AE1216=$AE1215,(IF(BV1215&gt;=1,BV1215-COUNTIFS($AE1215:$AE1215,$AC1216,AV1215:AV1215,$AI$2),0)),0)),0)</f>
        <v>0</v>
      </c>
      <c r="BW1216" s="1">
        <f>IFERROR(IF($AE1216&gt;$AE1215,VLOOKUP($AC1216+AW$1,STOCK!$F$10:$AB$209,17,0),IF($AE1216=$AE1215,(IF(BW1215&gt;=1,BW1215-COUNTIFS($AE1215:$AE1215,$AC1216,AW1215:AW1215,$AI$2),0)),0)),0)</f>
        <v>0</v>
      </c>
      <c r="BX1216" s="1">
        <f>IFERROR(IF($AE1216&gt;$AE1215,VLOOKUP($AC1216+AX$1,STOCK!$F$10:$AB$209,17,0),IF($AE1216=$AE1215,(IF(BX1215&gt;=1,BX1215-COUNTIFS($AE1215:$AE1215,$AC1216,AX1215:AX1215,$AI$2),0)),0)),0)</f>
        <v>0</v>
      </c>
    </row>
    <row r="1217" spans="29:76" x14ac:dyDescent="0.25">
      <c r="AC1217" s="1">
        <f t="shared" si="290"/>
        <v>0</v>
      </c>
      <c r="AD1217" s="1">
        <f>IFERROR(IF(LEN(AK1217)&gt;=1,VLOOKUP(HLOOKUP(AK1217,PROFILE!$K$5:$V$8,4,0),PROFILE!$F$1:$G$3,2,0),0),0)</f>
        <v>0</v>
      </c>
      <c r="AE1217" s="1">
        <f t="shared" si="291"/>
        <v>0</v>
      </c>
      <c r="AF1217" s="1">
        <v>1204</v>
      </c>
      <c r="AI1217" s="1" t="str">
        <f>IFERROR(IF($AH1217&gt;=1,VLOOKUP($AG1217,STUDENT!$O$8:$Z$1507,3,0),""),"")</f>
        <v/>
      </c>
      <c r="AJ1217" s="1" t="str">
        <f>IFERROR(IF($AH1217&gt;=1,VLOOKUP($AG1217,STUDENT!$O$8:$Z$1507,4,0),""),"")</f>
        <v/>
      </c>
      <c r="AK1217" s="1" t="str">
        <f>IFERROR(IF($AH1217&gt;=1,VLOOKUP($AG1217,STUDENT!$O$8:$Z$1507,6,0),""),"")</f>
        <v/>
      </c>
      <c r="AL1217" s="1" t="str">
        <f t="shared" si="292"/>
        <v/>
      </c>
      <c r="AM1217" s="1" t="str">
        <f t="shared" si="293"/>
        <v/>
      </c>
      <c r="AN1217" s="1" t="str">
        <f t="shared" si="294"/>
        <v/>
      </c>
      <c r="AO1217" s="1" t="str">
        <f t="shared" si="295"/>
        <v/>
      </c>
      <c r="AP1217" s="1" t="str">
        <f t="shared" si="296"/>
        <v/>
      </c>
      <c r="AQ1217" s="1" t="str">
        <f t="shared" si="297"/>
        <v/>
      </c>
      <c r="AR1217" s="1" t="str">
        <f t="shared" si="298"/>
        <v/>
      </c>
      <c r="AS1217" s="1" t="str">
        <f t="shared" si="299"/>
        <v/>
      </c>
      <c r="AT1217" s="1" t="str">
        <f t="shared" si="300"/>
        <v/>
      </c>
      <c r="AU1217" s="1" t="str">
        <f t="shared" si="301"/>
        <v/>
      </c>
      <c r="AV1217" s="1" t="str">
        <f t="shared" si="302"/>
        <v/>
      </c>
      <c r="AW1217" s="1" t="str">
        <f t="shared" si="303"/>
        <v/>
      </c>
      <c r="AX1217" s="1" t="str">
        <f t="shared" si="304"/>
        <v/>
      </c>
      <c r="AY1217" s="1">
        <f>IFERROR(IF($AE1217&gt;$AE1216,VLOOKUP($AC1217+AL$1,STOCK!$F$10:$AB$209,16,0),IF($AE1217=$AE1216,(IF(AY1216&gt;=1,AY1216-COUNTIFS($AE1216:$AE1216,$AC1217,AL1216:AL1216,$AI$1),0)),0)),0)</f>
        <v>0</v>
      </c>
      <c r="AZ1217" s="1">
        <f>IFERROR(IF($AE1217&gt;$AE1216,VLOOKUP($AC1217+AM$1,STOCK!$F$10:$AB$209,16,0),IF($AE1217=$AE1216,(IF(AZ1216&gt;=1,AZ1216-COUNTIFS($AE1216:$AE1216,$AC1217,AM1216:AM1216,$AI$1),0)),0)),0)</f>
        <v>0</v>
      </c>
      <c r="BA1217" s="1">
        <f>IFERROR(IF($AE1217&gt;$AE1216,VLOOKUP($AC1217+AN$1,STOCK!$F$10:$AB$209,16,0),IF($AE1217=$AE1216,(IF(BA1216&gt;=1,BA1216-COUNTIFS($AE1216:$AE1216,$AC1217,AN1216:AN1216,$AI$1),0)),0)),0)</f>
        <v>0</v>
      </c>
      <c r="BB1217" s="1">
        <f>IFERROR(IF($AE1217&gt;$AE1216,VLOOKUP($AC1217+AO$1,STOCK!$F$10:$AB$209,16,0),IF($AE1217=$AE1216,(IF(BB1216&gt;=1,BB1216-COUNTIFS($AE1216:$AE1216,$AC1217,AO1216:AO1216,$AI$1),0)),0)),0)</f>
        <v>0</v>
      </c>
      <c r="BC1217" s="1">
        <f>IFERROR(IF($AE1217&gt;$AE1216,VLOOKUP($AC1217+AP$1,STOCK!$F$10:$AB$209,16,0),IF($AE1217=$AE1216,(IF(BC1216&gt;=1,BC1216-COUNTIFS($AE1216:$AE1216,$AC1217,AP1216:AP1216,$AI$1),0)),0)),0)</f>
        <v>0</v>
      </c>
      <c r="BD1217" s="1">
        <f>IFERROR(IF($AE1217&gt;$AE1216,VLOOKUP($AC1217+AQ$1,STOCK!$F$10:$AB$209,16,0),IF($AE1217=$AE1216,(IF(BD1216&gt;=1,BD1216-COUNTIFS($AE1216:$AE1216,$AC1217,AQ1216:AQ1216,$AI$1),0)),0)),0)</f>
        <v>0</v>
      </c>
      <c r="BE1217" s="1">
        <f>IFERROR(IF($AE1217&gt;$AE1216,VLOOKUP($AC1217+AR$1,STOCK!$F$10:$AB$209,16,0),IF($AE1217=$AE1216,(IF(BE1216&gt;=1,BE1216-COUNTIFS($AE1216:$AE1216,$AC1217,AR1216:AR1216,$AI$1),0)),0)),0)</f>
        <v>0</v>
      </c>
      <c r="BF1217" s="1">
        <f>IFERROR(IF($AE1217&gt;$AE1216,VLOOKUP($AC1217+AS$1,STOCK!$F$10:$AB$209,16,0),IF($AE1217=$AE1216,(IF(BF1216&gt;=1,BF1216-COUNTIFS($AE1216:$AE1216,$AC1217,AS1216:AS1216,$AI$1),0)),0)),0)</f>
        <v>0</v>
      </c>
      <c r="BG1217" s="1">
        <f>IFERROR(IF($AE1217&gt;$AE1216,VLOOKUP($AC1217+AT$1,STOCK!$F$10:$AB$209,16,0),IF($AE1217=$AE1216,(IF(BG1216&gt;=1,BG1216-COUNTIFS($AE1216:$AE1216,$AC1217,AT1216:AT1216,$AI$1),0)),0)),0)</f>
        <v>0</v>
      </c>
      <c r="BH1217" s="1">
        <f>IFERROR(IF($AE1217&gt;$AE1216,VLOOKUP($AC1217+AU$1,STOCK!$F$10:$AB$209,16,0),IF($AE1217=$AE1216,(IF(BH1216&gt;=1,BH1216-COUNTIFS($AE1216:$AE1216,$AC1217,AU1216:AU1216,$AI$1),0)),0)),0)</f>
        <v>0</v>
      </c>
      <c r="BI1217" s="1">
        <f>IFERROR(IF($AE1217&gt;$AE1216,VLOOKUP($AC1217+AV$1,STOCK!$F$10:$AB$209,16,0),IF($AE1217=$AE1216,(IF(BI1216&gt;=1,BI1216-COUNTIFS($AE1216:$AE1216,$AC1217,AV1216:AV1216,$AI$1),0)),0)),0)</f>
        <v>0</v>
      </c>
      <c r="BJ1217" s="1">
        <f>IFERROR(IF($AE1217&gt;$AE1216,VLOOKUP($AC1217+AW$1,STOCK!$F$10:$AB$209,16,0),IF($AE1217=$AE1216,(IF(BJ1216&gt;=1,BJ1216-COUNTIFS($AE1216:$AE1216,$AC1217,AW1216:AW1216,$AI$1),0)),0)),0)</f>
        <v>0</v>
      </c>
      <c r="BK1217" s="1">
        <f>IFERROR(IF($AE1217&gt;$AE1216,VLOOKUP($AC1217+AX$1,STOCK!$F$10:$AB$209,16,0),IF($AE1217=$AE1216,(IF(BK1216&gt;=1,BK1216-COUNTIFS($AE1216:$AE1216,$AC1217,AX1216:AX1216,$AI$1),0)),0)),0)</f>
        <v>0</v>
      </c>
      <c r="BL1217" s="1">
        <f>IFERROR(IF($AE1217&gt;$AE1216,VLOOKUP($AC1217+AL$1,STOCK!$F$10:$AB$209,17,0),IF($AE1217=$AE1216,(IF(BL1216&gt;=1,BL1216-COUNTIFS($AE1216:$AE1216,$AC1217,AL1216:AL1216,$AI$2),0)),0)),0)</f>
        <v>0</v>
      </c>
      <c r="BM1217" s="1">
        <f>IFERROR(IF($AE1217&gt;$AE1216,VLOOKUP($AC1217+AM$1,STOCK!$F$10:$AB$209,17,0),IF($AE1217=$AE1216,(IF(BM1216&gt;=1,BM1216-COUNTIFS($AE1216:$AE1216,$AC1217,AM1216:AM1216,$AI$2),0)),0)),0)</f>
        <v>0</v>
      </c>
      <c r="BN1217" s="1">
        <f>IFERROR(IF($AE1217&gt;$AE1216,VLOOKUP($AC1217+AN$1,STOCK!$F$10:$AB$209,17,0),IF($AE1217=$AE1216,(IF(BN1216&gt;=1,BN1216-COUNTIFS($AE1216:$AE1216,$AC1217,AN1216:AN1216,$AI$2),0)),0)),0)</f>
        <v>0</v>
      </c>
      <c r="BO1217" s="1">
        <f>IFERROR(IF($AE1217&gt;$AE1216,VLOOKUP($AC1217+AO$1,STOCK!$F$10:$AB$209,17,0),IF($AE1217=$AE1216,(IF(BO1216&gt;=1,BO1216-COUNTIFS($AE1216:$AE1216,$AC1217,AO1216:AO1216,$AI$2),0)),0)),0)</f>
        <v>0</v>
      </c>
      <c r="BP1217" s="1">
        <f>IFERROR(IF($AE1217&gt;$AE1216,VLOOKUP($AC1217+AP$1,STOCK!$F$10:$AB$209,17,0),IF($AE1217=$AE1216,(IF(BP1216&gt;=1,BP1216-COUNTIFS($AE1216:$AE1216,$AC1217,AP1216:AP1216,$AI$2),0)),0)),0)</f>
        <v>0</v>
      </c>
      <c r="BQ1217" s="1">
        <f>IFERROR(IF($AE1217&gt;$AE1216,VLOOKUP($AC1217+AQ$1,STOCK!$F$10:$AB$209,17,0),IF($AE1217=$AE1216,(IF(BQ1216&gt;=1,BQ1216-COUNTIFS($AE1216:$AE1216,$AC1217,AQ1216:AQ1216,$AI$2),0)),0)),0)</f>
        <v>0</v>
      </c>
      <c r="BR1217" s="1">
        <f>IFERROR(IF($AE1217&gt;$AE1216,VLOOKUP($AC1217+AR$1,STOCK!$F$10:$AB$209,17,0),IF($AE1217=$AE1216,(IF(BR1216&gt;=1,BR1216-COUNTIFS($AE1216:$AE1216,$AC1217,AR1216:AR1216,$AI$2),0)),0)),0)</f>
        <v>0</v>
      </c>
      <c r="BS1217" s="1">
        <f>IFERROR(IF($AE1217&gt;$AE1216,VLOOKUP($AC1217+AS$1,STOCK!$F$10:$AB$209,17,0),IF($AE1217=$AE1216,(IF(BS1216&gt;=1,BS1216-COUNTIFS($AE1216:$AE1216,$AC1217,AS1216:AS1216,$AI$2),0)),0)),0)</f>
        <v>0</v>
      </c>
      <c r="BT1217" s="1">
        <f>IFERROR(IF($AE1217&gt;$AE1216,VLOOKUP($AC1217+AT$1,STOCK!$F$10:$AB$209,17,0),IF($AE1217=$AE1216,(IF(BT1216&gt;=1,BT1216-COUNTIFS($AE1216:$AE1216,$AC1217,AT1216:AT1216,$AI$2),0)),0)),0)</f>
        <v>0</v>
      </c>
      <c r="BU1217" s="1">
        <f>IFERROR(IF($AE1217&gt;$AE1216,VLOOKUP($AC1217+AU$1,STOCK!$F$10:$AB$209,17,0),IF($AE1217=$AE1216,(IF(BU1216&gt;=1,BU1216-COUNTIFS($AE1216:$AE1216,$AC1217,AU1216:AU1216,$AI$2),0)),0)),0)</f>
        <v>0</v>
      </c>
      <c r="BV1217" s="1">
        <f>IFERROR(IF($AE1217&gt;$AE1216,VLOOKUP($AC1217+AV$1,STOCK!$F$10:$AB$209,17,0),IF($AE1217=$AE1216,(IF(BV1216&gt;=1,BV1216-COUNTIFS($AE1216:$AE1216,$AC1217,AV1216:AV1216,$AI$2),0)),0)),0)</f>
        <v>0</v>
      </c>
      <c r="BW1217" s="1">
        <f>IFERROR(IF($AE1217&gt;$AE1216,VLOOKUP($AC1217+AW$1,STOCK!$F$10:$AB$209,17,0),IF($AE1217=$AE1216,(IF(BW1216&gt;=1,BW1216-COUNTIFS($AE1216:$AE1216,$AC1217,AW1216:AW1216,$AI$2),0)),0)),0)</f>
        <v>0</v>
      </c>
      <c r="BX1217" s="1">
        <f>IFERROR(IF($AE1217&gt;$AE1216,VLOOKUP($AC1217+AX$1,STOCK!$F$10:$AB$209,17,0),IF($AE1217=$AE1216,(IF(BX1216&gt;=1,BX1216-COUNTIFS($AE1216:$AE1216,$AC1217,AX1216:AX1216,$AI$2),0)),0)),0)</f>
        <v>0</v>
      </c>
    </row>
    <row r="1218" spans="29:76" x14ac:dyDescent="0.25">
      <c r="AC1218" s="1">
        <f t="shared" si="290"/>
        <v>0</v>
      </c>
      <c r="AD1218" s="1">
        <f>IFERROR(IF(LEN(AK1218)&gt;=1,VLOOKUP(HLOOKUP(AK1218,PROFILE!$K$5:$V$8,4,0),PROFILE!$F$1:$G$3,2,0),0),0)</f>
        <v>0</v>
      </c>
      <c r="AE1218" s="1">
        <f t="shared" si="291"/>
        <v>0</v>
      </c>
      <c r="AF1218" s="1">
        <v>1205</v>
      </c>
      <c r="AI1218" s="1" t="str">
        <f>IFERROR(IF($AH1218&gt;=1,VLOOKUP($AG1218,STUDENT!$O$8:$Z$1507,3,0),""),"")</f>
        <v/>
      </c>
      <c r="AJ1218" s="1" t="str">
        <f>IFERROR(IF($AH1218&gt;=1,VLOOKUP($AG1218,STUDENT!$O$8:$Z$1507,4,0),""),"")</f>
        <v/>
      </c>
      <c r="AK1218" s="1" t="str">
        <f>IFERROR(IF($AH1218&gt;=1,VLOOKUP($AG1218,STUDENT!$O$8:$Z$1507,6,0),""),"")</f>
        <v/>
      </c>
      <c r="AL1218" s="1" t="str">
        <f t="shared" si="292"/>
        <v/>
      </c>
      <c r="AM1218" s="1" t="str">
        <f t="shared" si="293"/>
        <v/>
      </c>
      <c r="AN1218" s="1" t="str">
        <f t="shared" si="294"/>
        <v/>
      </c>
      <c r="AO1218" s="1" t="str">
        <f t="shared" si="295"/>
        <v/>
      </c>
      <c r="AP1218" s="1" t="str">
        <f t="shared" si="296"/>
        <v/>
      </c>
      <c r="AQ1218" s="1" t="str">
        <f t="shared" si="297"/>
        <v/>
      </c>
      <c r="AR1218" s="1" t="str">
        <f t="shared" si="298"/>
        <v/>
      </c>
      <c r="AS1218" s="1" t="str">
        <f t="shared" si="299"/>
        <v/>
      </c>
      <c r="AT1218" s="1" t="str">
        <f t="shared" si="300"/>
        <v/>
      </c>
      <c r="AU1218" s="1" t="str">
        <f t="shared" si="301"/>
        <v/>
      </c>
      <c r="AV1218" s="1" t="str">
        <f t="shared" si="302"/>
        <v/>
      </c>
      <c r="AW1218" s="1" t="str">
        <f t="shared" si="303"/>
        <v/>
      </c>
      <c r="AX1218" s="1" t="str">
        <f t="shared" si="304"/>
        <v/>
      </c>
      <c r="AY1218" s="1">
        <f>IFERROR(IF($AE1218&gt;$AE1217,VLOOKUP($AC1218+AL$1,STOCK!$F$10:$AB$209,16,0),IF($AE1218=$AE1217,(IF(AY1217&gt;=1,AY1217-COUNTIFS($AE1217:$AE1217,$AC1218,AL1217:AL1217,$AI$1),0)),0)),0)</f>
        <v>0</v>
      </c>
      <c r="AZ1218" s="1">
        <f>IFERROR(IF($AE1218&gt;$AE1217,VLOOKUP($AC1218+AM$1,STOCK!$F$10:$AB$209,16,0),IF($AE1218=$AE1217,(IF(AZ1217&gt;=1,AZ1217-COUNTIFS($AE1217:$AE1217,$AC1218,AM1217:AM1217,$AI$1),0)),0)),0)</f>
        <v>0</v>
      </c>
      <c r="BA1218" s="1">
        <f>IFERROR(IF($AE1218&gt;$AE1217,VLOOKUP($AC1218+AN$1,STOCK!$F$10:$AB$209,16,0),IF($AE1218=$AE1217,(IF(BA1217&gt;=1,BA1217-COUNTIFS($AE1217:$AE1217,$AC1218,AN1217:AN1217,$AI$1),0)),0)),0)</f>
        <v>0</v>
      </c>
      <c r="BB1218" s="1">
        <f>IFERROR(IF($AE1218&gt;$AE1217,VLOOKUP($AC1218+AO$1,STOCK!$F$10:$AB$209,16,0),IF($AE1218=$AE1217,(IF(BB1217&gt;=1,BB1217-COUNTIFS($AE1217:$AE1217,$AC1218,AO1217:AO1217,$AI$1),0)),0)),0)</f>
        <v>0</v>
      </c>
      <c r="BC1218" s="1">
        <f>IFERROR(IF($AE1218&gt;$AE1217,VLOOKUP($AC1218+AP$1,STOCK!$F$10:$AB$209,16,0),IF($AE1218=$AE1217,(IF(BC1217&gt;=1,BC1217-COUNTIFS($AE1217:$AE1217,$AC1218,AP1217:AP1217,$AI$1),0)),0)),0)</f>
        <v>0</v>
      </c>
      <c r="BD1218" s="1">
        <f>IFERROR(IF($AE1218&gt;$AE1217,VLOOKUP($AC1218+AQ$1,STOCK!$F$10:$AB$209,16,0),IF($AE1218=$AE1217,(IF(BD1217&gt;=1,BD1217-COUNTIFS($AE1217:$AE1217,$AC1218,AQ1217:AQ1217,$AI$1),0)),0)),0)</f>
        <v>0</v>
      </c>
      <c r="BE1218" s="1">
        <f>IFERROR(IF($AE1218&gt;$AE1217,VLOOKUP($AC1218+AR$1,STOCK!$F$10:$AB$209,16,0),IF($AE1218=$AE1217,(IF(BE1217&gt;=1,BE1217-COUNTIFS($AE1217:$AE1217,$AC1218,AR1217:AR1217,$AI$1),0)),0)),0)</f>
        <v>0</v>
      </c>
      <c r="BF1218" s="1">
        <f>IFERROR(IF($AE1218&gt;$AE1217,VLOOKUP($AC1218+AS$1,STOCK!$F$10:$AB$209,16,0),IF($AE1218=$AE1217,(IF(BF1217&gt;=1,BF1217-COUNTIFS($AE1217:$AE1217,$AC1218,AS1217:AS1217,$AI$1),0)),0)),0)</f>
        <v>0</v>
      </c>
      <c r="BG1218" s="1">
        <f>IFERROR(IF($AE1218&gt;$AE1217,VLOOKUP($AC1218+AT$1,STOCK!$F$10:$AB$209,16,0),IF($AE1218=$AE1217,(IF(BG1217&gt;=1,BG1217-COUNTIFS($AE1217:$AE1217,$AC1218,AT1217:AT1217,$AI$1),0)),0)),0)</f>
        <v>0</v>
      </c>
      <c r="BH1218" s="1">
        <f>IFERROR(IF($AE1218&gt;$AE1217,VLOOKUP($AC1218+AU$1,STOCK!$F$10:$AB$209,16,0),IF($AE1218=$AE1217,(IF(BH1217&gt;=1,BH1217-COUNTIFS($AE1217:$AE1217,$AC1218,AU1217:AU1217,$AI$1),0)),0)),0)</f>
        <v>0</v>
      </c>
      <c r="BI1218" s="1">
        <f>IFERROR(IF($AE1218&gt;$AE1217,VLOOKUP($AC1218+AV$1,STOCK!$F$10:$AB$209,16,0),IF($AE1218=$AE1217,(IF(BI1217&gt;=1,BI1217-COUNTIFS($AE1217:$AE1217,$AC1218,AV1217:AV1217,$AI$1),0)),0)),0)</f>
        <v>0</v>
      </c>
      <c r="BJ1218" s="1">
        <f>IFERROR(IF($AE1218&gt;$AE1217,VLOOKUP($AC1218+AW$1,STOCK!$F$10:$AB$209,16,0),IF($AE1218=$AE1217,(IF(BJ1217&gt;=1,BJ1217-COUNTIFS($AE1217:$AE1217,$AC1218,AW1217:AW1217,$AI$1),0)),0)),0)</f>
        <v>0</v>
      </c>
      <c r="BK1218" s="1">
        <f>IFERROR(IF($AE1218&gt;$AE1217,VLOOKUP($AC1218+AX$1,STOCK!$F$10:$AB$209,16,0),IF($AE1218=$AE1217,(IF(BK1217&gt;=1,BK1217-COUNTIFS($AE1217:$AE1217,$AC1218,AX1217:AX1217,$AI$1),0)),0)),0)</f>
        <v>0</v>
      </c>
      <c r="BL1218" s="1">
        <f>IFERROR(IF($AE1218&gt;$AE1217,VLOOKUP($AC1218+AL$1,STOCK!$F$10:$AB$209,17,0),IF($AE1218=$AE1217,(IF(BL1217&gt;=1,BL1217-COUNTIFS($AE1217:$AE1217,$AC1218,AL1217:AL1217,$AI$2),0)),0)),0)</f>
        <v>0</v>
      </c>
      <c r="BM1218" s="1">
        <f>IFERROR(IF($AE1218&gt;$AE1217,VLOOKUP($AC1218+AM$1,STOCK!$F$10:$AB$209,17,0),IF($AE1218=$AE1217,(IF(BM1217&gt;=1,BM1217-COUNTIFS($AE1217:$AE1217,$AC1218,AM1217:AM1217,$AI$2),0)),0)),0)</f>
        <v>0</v>
      </c>
      <c r="BN1218" s="1">
        <f>IFERROR(IF($AE1218&gt;$AE1217,VLOOKUP($AC1218+AN$1,STOCK!$F$10:$AB$209,17,0),IF($AE1218=$AE1217,(IF(BN1217&gt;=1,BN1217-COUNTIFS($AE1217:$AE1217,$AC1218,AN1217:AN1217,$AI$2),0)),0)),0)</f>
        <v>0</v>
      </c>
      <c r="BO1218" s="1">
        <f>IFERROR(IF($AE1218&gt;$AE1217,VLOOKUP($AC1218+AO$1,STOCK!$F$10:$AB$209,17,0),IF($AE1218=$AE1217,(IF(BO1217&gt;=1,BO1217-COUNTIFS($AE1217:$AE1217,$AC1218,AO1217:AO1217,$AI$2),0)),0)),0)</f>
        <v>0</v>
      </c>
      <c r="BP1218" s="1">
        <f>IFERROR(IF($AE1218&gt;$AE1217,VLOOKUP($AC1218+AP$1,STOCK!$F$10:$AB$209,17,0),IF($AE1218=$AE1217,(IF(BP1217&gt;=1,BP1217-COUNTIFS($AE1217:$AE1217,$AC1218,AP1217:AP1217,$AI$2),0)),0)),0)</f>
        <v>0</v>
      </c>
      <c r="BQ1218" s="1">
        <f>IFERROR(IF($AE1218&gt;$AE1217,VLOOKUP($AC1218+AQ$1,STOCK!$F$10:$AB$209,17,0),IF($AE1218=$AE1217,(IF(BQ1217&gt;=1,BQ1217-COUNTIFS($AE1217:$AE1217,$AC1218,AQ1217:AQ1217,$AI$2),0)),0)),0)</f>
        <v>0</v>
      </c>
      <c r="BR1218" s="1">
        <f>IFERROR(IF($AE1218&gt;$AE1217,VLOOKUP($AC1218+AR$1,STOCK!$F$10:$AB$209,17,0),IF($AE1218=$AE1217,(IF(BR1217&gt;=1,BR1217-COUNTIFS($AE1217:$AE1217,$AC1218,AR1217:AR1217,$AI$2),0)),0)),0)</f>
        <v>0</v>
      </c>
      <c r="BS1218" s="1">
        <f>IFERROR(IF($AE1218&gt;$AE1217,VLOOKUP($AC1218+AS$1,STOCK!$F$10:$AB$209,17,0),IF($AE1218=$AE1217,(IF(BS1217&gt;=1,BS1217-COUNTIFS($AE1217:$AE1217,$AC1218,AS1217:AS1217,$AI$2),0)),0)),0)</f>
        <v>0</v>
      </c>
      <c r="BT1218" s="1">
        <f>IFERROR(IF($AE1218&gt;$AE1217,VLOOKUP($AC1218+AT$1,STOCK!$F$10:$AB$209,17,0),IF($AE1218=$AE1217,(IF(BT1217&gt;=1,BT1217-COUNTIFS($AE1217:$AE1217,$AC1218,AT1217:AT1217,$AI$2),0)),0)),0)</f>
        <v>0</v>
      </c>
      <c r="BU1218" s="1">
        <f>IFERROR(IF($AE1218&gt;$AE1217,VLOOKUP($AC1218+AU$1,STOCK!$F$10:$AB$209,17,0),IF($AE1218=$AE1217,(IF(BU1217&gt;=1,BU1217-COUNTIFS($AE1217:$AE1217,$AC1218,AU1217:AU1217,$AI$2),0)),0)),0)</f>
        <v>0</v>
      </c>
      <c r="BV1218" s="1">
        <f>IFERROR(IF($AE1218&gt;$AE1217,VLOOKUP($AC1218+AV$1,STOCK!$F$10:$AB$209,17,0),IF($AE1218=$AE1217,(IF(BV1217&gt;=1,BV1217-COUNTIFS($AE1217:$AE1217,$AC1218,AV1217:AV1217,$AI$2),0)),0)),0)</f>
        <v>0</v>
      </c>
      <c r="BW1218" s="1">
        <f>IFERROR(IF($AE1218&gt;$AE1217,VLOOKUP($AC1218+AW$1,STOCK!$F$10:$AB$209,17,0),IF($AE1218=$AE1217,(IF(BW1217&gt;=1,BW1217-COUNTIFS($AE1217:$AE1217,$AC1218,AW1217:AW1217,$AI$2),0)),0)),0)</f>
        <v>0</v>
      </c>
      <c r="BX1218" s="1">
        <f>IFERROR(IF($AE1218&gt;$AE1217,VLOOKUP($AC1218+AX$1,STOCK!$F$10:$AB$209,17,0),IF($AE1218=$AE1217,(IF(BX1217&gt;=1,BX1217-COUNTIFS($AE1217:$AE1217,$AC1218,AX1217:AX1217,$AI$2),0)),0)),0)</f>
        <v>0</v>
      </c>
    </row>
    <row r="1219" spans="29:76" x14ac:dyDescent="0.25">
      <c r="AC1219" s="1">
        <f t="shared" si="290"/>
        <v>0</v>
      </c>
      <c r="AD1219" s="1">
        <f>IFERROR(IF(LEN(AK1219)&gt;=1,VLOOKUP(HLOOKUP(AK1219,PROFILE!$K$5:$V$8,4,0),PROFILE!$F$1:$G$3,2,0),0),0)</f>
        <v>0</v>
      </c>
      <c r="AE1219" s="1">
        <f t="shared" si="291"/>
        <v>0</v>
      </c>
      <c r="AF1219" s="1">
        <v>1206</v>
      </c>
      <c r="AI1219" s="1" t="str">
        <f>IFERROR(IF($AH1219&gt;=1,VLOOKUP($AG1219,STUDENT!$O$8:$Z$1507,3,0),""),"")</f>
        <v/>
      </c>
      <c r="AJ1219" s="1" t="str">
        <f>IFERROR(IF($AH1219&gt;=1,VLOOKUP($AG1219,STUDENT!$O$8:$Z$1507,4,0),""),"")</f>
        <v/>
      </c>
      <c r="AK1219" s="1" t="str">
        <f>IFERROR(IF($AH1219&gt;=1,VLOOKUP($AG1219,STUDENT!$O$8:$Z$1507,6,0),""),"")</f>
        <v/>
      </c>
      <c r="AL1219" s="1" t="str">
        <f t="shared" si="292"/>
        <v/>
      </c>
      <c r="AM1219" s="1" t="str">
        <f t="shared" si="293"/>
        <v/>
      </c>
      <c r="AN1219" s="1" t="str">
        <f t="shared" si="294"/>
        <v/>
      </c>
      <c r="AO1219" s="1" t="str">
        <f t="shared" si="295"/>
        <v/>
      </c>
      <c r="AP1219" s="1" t="str">
        <f t="shared" si="296"/>
        <v/>
      </c>
      <c r="AQ1219" s="1" t="str">
        <f t="shared" si="297"/>
        <v/>
      </c>
      <c r="AR1219" s="1" t="str">
        <f t="shared" si="298"/>
        <v/>
      </c>
      <c r="AS1219" s="1" t="str">
        <f t="shared" si="299"/>
        <v/>
      </c>
      <c r="AT1219" s="1" t="str">
        <f t="shared" si="300"/>
        <v/>
      </c>
      <c r="AU1219" s="1" t="str">
        <f t="shared" si="301"/>
        <v/>
      </c>
      <c r="AV1219" s="1" t="str">
        <f t="shared" si="302"/>
        <v/>
      </c>
      <c r="AW1219" s="1" t="str">
        <f t="shared" si="303"/>
        <v/>
      </c>
      <c r="AX1219" s="1" t="str">
        <f t="shared" si="304"/>
        <v/>
      </c>
      <c r="AY1219" s="1">
        <f>IFERROR(IF($AE1219&gt;$AE1218,VLOOKUP($AC1219+AL$1,STOCK!$F$10:$AB$209,16,0),IF($AE1219=$AE1218,(IF(AY1218&gt;=1,AY1218-COUNTIFS($AE1218:$AE1218,$AC1219,AL1218:AL1218,$AI$1),0)),0)),0)</f>
        <v>0</v>
      </c>
      <c r="AZ1219" s="1">
        <f>IFERROR(IF($AE1219&gt;$AE1218,VLOOKUP($AC1219+AM$1,STOCK!$F$10:$AB$209,16,0),IF($AE1219=$AE1218,(IF(AZ1218&gt;=1,AZ1218-COUNTIFS($AE1218:$AE1218,$AC1219,AM1218:AM1218,$AI$1),0)),0)),0)</f>
        <v>0</v>
      </c>
      <c r="BA1219" s="1">
        <f>IFERROR(IF($AE1219&gt;$AE1218,VLOOKUP($AC1219+AN$1,STOCK!$F$10:$AB$209,16,0),IF($AE1219=$AE1218,(IF(BA1218&gt;=1,BA1218-COUNTIFS($AE1218:$AE1218,$AC1219,AN1218:AN1218,$AI$1),0)),0)),0)</f>
        <v>0</v>
      </c>
      <c r="BB1219" s="1">
        <f>IFERROR(IF($AE1219&gt;$AE1218,VLOOKUP($AC1219+AO$1,STOCK!$F$10:$AB$209,16,0),IF($AE1219=$AE1218,(IF(BB1218&gt;=1,BB1218-COUNTIFS($AE1218:$AE1218,$AC1219,AO1218:AO1218,$AI$1),0)),0)),0)</f>
        <v>0</v>
      </c>
      <c r="BC1219" s="1">
        <f>IFERROR(IF($AE1219&gt;$AE1218,VLOOKUP($AC1219+AP$1,STOCK!$F$10:$AB$209,16,0),IF($AE1219=$AE1218,(IF(BC1218&gt;=1,BC1218-COUNTIFS($AE1218:$AE1218,$AC1219,AP1218:AP1218,$AI$1),0)),0)),0)</f>
        <v>0</v>
      </c>
      <c r="BD1219" s="1">
        <f>IFERROR(IF($AE1219&gt;$AE1218,VLOOKUP($AC1219+AQ$1,STOCK!$F$10:$AB$209,16,0),IF($AE1219=$AE1218,(IF(BD1218&gt;=1,BD1218-COUNTIFS($AE1218:$AE1218,$AC1219,AQ1218:AQ1218,$AI$1),0)),0)),0)</f>
        <v>0</v>
      </c>
      <c r="BE1219" s="1">
        <f>IFERROR(IF($AE1219&gt;$AE1218,VLOOKUP($AC1219+AR$1,STOCK!$F$10:$AB$209,16,0),IF($AE1219=$AE1218,(IF(BE1218&gt;=1,BE1218-COUNTIFS($AE1218:$AE1218,$AC1219,AR1218:AR1218,$AI$1),0)),0)),0)</f>
        <v>0</v>
      </c>
      <c r="BF1219" s="1">
        <f>IFERROR(IF($AE1219&gt;$AE1218,VLOOKUP($AC1219+AS$1,STOCK!$F$10:$AB$209,16,0),IF($AE1219=$AE1218,(IF(BF1218&gt;=1,BF1218-COUNTIFS($AE1218:$AE1218,$AC1219,AS1218:AS1218,$AI$1),0)),0)),0)</f>
        <v>0</v>
      </c>
      <c r="BG1219" s="1">
        <f>IFERROR(IF($AE1219&gt;$AE1218,VLOOKUP($AC1219+AT$1,STOCK!$F$10:$AB$209,16,0),IF($AE1219=$AE1218,(IF(BG1218&gt;=1,BG1218-COUNTIFS($AE1218:$AE1218,$AC1219,AT1218:AT1218,$AI$1),0)),0)),0)</f>
        <v>0</v>
      </c>
      <c r="BH1219" s="1">
        <f>IFERROR(IF($AE1219&gt;$AE1218,VLOOKUP($AC1219+AU$1,STOCK!$F$10:$AB$209,16,0),IF($AE1219=$AE1218,(IF(BH1218&gt;=1,BH1218-COUNTIFS($AE1218:$AE1218,$AC1219,AU1218:AU1218,$AI$1),0)),0)),0)</f>
        <v>0</v>
      </c>
      <c r="BI1219" s="1">
        <f>IFERROR(IF($AE1219&gt;$AE1218,VLOOKUP($AC1219+AV$1,STOCK!$F$10:$AB$209,16,0),IF($AE1219=$AE1218,(IF(BI1218&gt;=1,BI1218-COUNTIFS($AE1218:$AE1218,$AC1219,AV1218:AV1218,$AI$1),0)),0)),0)</f>
        <v>0</v>
      </c>
      <c r="BJ1219" s="1">
        <f>IFERROR(IF($AE1219&gt;$AE1218,VLOOKUP($AC1219+AW$1,STOCK!$F$10:$AB$209,16,0),IF($AE1219=$AE1218,(IF(BJ1218&gt;=1,BJ1218-COUNTIFS($AE1218:$AE1218,$AC1219,AW1218:AW1218,$AI$1),0)),0)),0)</f>
        <v>0</v>
      </c>
      <c r="BK1219" s="1">
        <f>IFERROR(IF($AE1219&gt;$AE1218,VLOOKUP($AC1219+AX$1,STOCK!$F$10:$AB$209,16,0),IF($AE1219=$AE1218,(IF(BK1218&gt;=1,BK1218-COUNTIFS($AE1218:$AE1218,$AC1219,AX1218:AX1218,$AI$1),0)),0)),0)</f>
        <v>0</v>
      </c>
      <c r="BL1219" s="1">
        <f>IFERROR(IF($AE1219&gt;$AE1218,VLOOKUP($AC1219+AL$1,STOCK!$F$10:$AB$209,17,0),IF($AE1219=$AE1218,(IF(BL1218&gt;=1,BL1218-COUNTIFS($AE1218:$AE1218,$AC1219,AL1218:AL1218,$AI$2),0)),0)),0)</f>
        <v>0</v>
      </c>
      <c r="BM1219" s="1">
        <f>IFERROR(IF($AE1219&gt;$AE1218,VLOOKUP($AC1219+AM$1,STOCK!$F$10:$AB$209,17,0),IF($AE1219=$AE1218,(IF(BM1218&gt;=1,BM1218-COUNTIFS($AE1218:$AE1218,$AC1219,AM1218:AM1218,$AI$2),0)),0)),0)</f>
        <v>0</v>
      </c>
      <c r="BN1219" s="1">
        <f>IFERROR(IF($AE1219&gt;$AE1218,VLOOKUP($AC1219+AN$1,STOCK!$F$10:$AB$209,17,0),IF($AE1219=$AE1218,(IF(BN1218&gt;=1,BN1218-COUNTIFS($AE1218:$AE1218,$AC1219,AN1218:AN1218,$AI$2),0)),0)),0)</f>
        <v>0</v>
      </c>
      <c r="BO1219" s="1">
        <f>IFERROR(IF($AE1219&gt;$AE1218,VLOOKUP($AC1219+AO$1,STOCK!$F$10:$AB$209,17,0),IF($AE1219=$AE1218,(IF(BO1218&gt;=1,BO1218-COUNTIFS($AE1218:$AE1218,$AC1219,AO1218:AO1218,$AI$2),0)),0)),0)</f>
        <v>0</v>
      </c>
      <c r="BP1219" s="1">
        <f>IFERROR(IF($AE1219&gt;$AE1218,VLOOKUP($AC1219+AP$1,STOCK!$F$10:$AB$209,17,0),IF($AE1219=$AE1218,(IF(BP1218&gt;=1,BP1218-COUNTIFS($AE1218:$AE1218,$AC1219,AP1218:AP1218,$AI$2),0)),0)),0)</f>
        <v>0</v>
      </c>
      <c r="BQ1219" s="1">
        <f>IFERROR(IF($AE1219&gt;$AE1218,VLOOKUP($AC1219+AQ$1,STOCK!$F$10:$AB$209,17,0),IF($AE1219=$AE1218,(IF(BQ1218&gt;=1,BQ1218-COUNTIFS($AE1218:$AE1218,$AC1219,AQ1218:AQ1218,$AI$2),0)),0)),0)</f>
        <v>0</v>
      </c>
      <c r="BR1219" s="1">
        <f>IFERROR(IF($AE1219&gt;$AE1218,VLOOKUP($AC1219+AR$1,STOCK!$F$10:$AB$209,17,0),IF($AE1219=$AE1218,(IF(BR1218&gt;=1,BR1218-COUNTIFS($AE1218:$AE1218,$AC1219,AR1218:AR1218,$AI$2),0)),0)),0)</f>
        <v>0</v>
      </c>
      <c r="BS1219" s="1">
        <f>IFERROR(IF($AE1219&gt;$AE1218,VLOOKUP($AC1219+AS$1,STOCK!$F$10:$AB$209,17,0),IF($AE1219=$AE1218,(IF(BS1218&gt;=1,BS1218-COUNTIFS($AE1218:$AE1218,$AC1219,AS1218:AS1218,$AI$2),0)),0)),0)</f>
        <v>0</v>
      </c>
      <c r="BT1219" s="1">
        <f>IFERROR(IF($AE1219&gt;$AE1218,VLOOKUP($AC1219+AT$1,STOCK!$F$10:$AB$209,17,0),IF($AE1219=$AE1218,(IF(BT1218&gt;=1,BT1218-COUNTIFS($AE1218:$AE1218,$AC1219,AT1218:AT1218,$AI$2),0)),0)),0)</f>
        <v>0</v>
      </c>
      <c r="BU1219" s="1">
        <f>IFERROR(IF($AE1219&gt;$AE1218,VLOOKUP($AC1219+AU$1,STOCK!$F$10:$AB$209,17,0),IF($AE1219=$AE1218,(IF(BU1218&gt;=1,BU1218-COUNTIFS($AE1218:$AE1218,$AC1219,AU1218:AU1218,$AI$2),0)),0)),0)</f>
        <v>0</v>
      </c>
      <c r="BV1219" s="1">
        <f>IFERROR(IF($AE1219&gt;$AE1218,VLOOKUP($AC1219+AV$1,STOCK!$F$10:$AB$209,17,0),IF($AE1219=$AE1218,(IF(BV1218&gt;=1,BV1218-COUNTIFS($AE1218:$AE1218,$AC1219,AV1218:AV1218,$AI$2),0)),0)),0)</f>
        <v>0</v>
      </c>
      <c r="BW1219" s="1">
        <f>IFERROR(IF($AE1219&gt;$AE1218,VLOOKUP($AC1219+AW$1,STOCK!$F$10:$AB$209,17,0),IF($AE1219=$AE1218,(IF(BW1218&gt;=1,BW1218-COUNTIFS($AE1218:$AE1218,$AC1219,AW1218:AW1218,$AI$2),0)),0)),0)</f>
        <v>0</v>
      </c>
      <c r="BX1219" s="1">
        <f>IFERROR(IF($AE1219&gt;$AE1218,VLOOKUP($AC1219+AX$1,STOCK!$F$10:$AB$209,17,0),IF($AE1219=$AE1218,(IF(BX1218&gt;=1,BX1218-COUNTIFS($AE1218:$AE1218,$AC1219,AX1218:AX1218,$AI$2),0)),0)),0)</f>
        <v>0</v>
      </c>
    </row>
    <row r="1220" spans="29:76" x14ac:dyDescent="0.25">
      <c r="AC1220" s="1">
        <f t="shared" si="290"/>
        <v>0</v>
      </c>
      <c r="AD1220" s="1">
        <f>IFERROR(IF(LEN(AK1220)&gt;=1,VLOOKUP(HLOOKUP(AK1220,PROFILE!$K$5:$V$8,4,0),PROFILE!$F$1:$G$3,2,0),0),0)</f>
        <v>0</v>
      </c>
      <c r="AE1220" s="1">
        <f t="shared" si="291"/>
        <v>0</v>
      </c>
      <c r="AF1220" s="1">
        <v>1207</v>
      </c>
      <c r="AI1220" s="1" t="str">
        <f>IFERROR(IF($AH1220&gt;=1,VLOOKUP($AG1220,STUDENT!$O$8:$Z$1507,3,0),""),"")</f>
        <v/>
      </c>
      <c r="AJ1220" s="1" t="str">
        <f>IFERROR(IF($AH1220&gt;=1,VLOOKUP($AG1220,STUDENT!$O$8:$Z$1507,4,0),""),"")</f>
        <v/>
      </c>
      <c r="AK1220" s="1" t="str">
        <f>IFERROR(IF($AH1220&gt;=1,VLOOKUP($AG1220,STUDENT!$O$8:$Z$1507,6,0),""),"")</f>
        <v/>
      </c>
      <c r="AL1220" s="1" t="str">
        <f t="shared" si="292"/>
        <v/>
      </c>
      <c r="AM1220" s="1" t="str">
        <f t="shared" si="293"/>
        <v/>
      </c>
      <c r="AN1220" s="1" t="str">
        <f t="shared" si="294"/>
        <v/>
      </c>
      <c r="AO1220" s="1" t="str">
        <f t="shared" si="295"/>
        <v/>
      </c>
      <c r="AP1220" s="1" t="str">
        <f t="shared" si="296"/>
        <v/>
      </c>
      <c r="AQ1220" s="1" t="str">
        <f t="shared" si="297"/>
        <v/>
      </c>
      <c r="AR1220" s="1" t="str">
        <f t="shared" si="298"/>
        <v/>
      </c>
      <c r="AS1220" s="1" t="str">
        <f t="shared" si="299"/>
        <v/>
      </c>
      <c r="AT1220" s="1" t="str">
        <f t="shared" si="300"/>
        <v/>
      </c>
      <c r="AU1220" s="1" t="str">
        <f t="shared" si="301"/>
        <v/>
      </c>
      <c r="AV1220" s="1" t="str">
        <f t="shared" si="302"/>
        <v/>
      </c>
      <c r="AW1220" s="1" t="str">
        <f t="shared" si="303"/>
        <v/>
      </c>
      <c r="AX1220" s="1" t="str">
        <f t="shared" si="304"/>
        <v/>
      </c>
      <c r="AY1220" s="1">
        <f>IFERROR(IF($AE1220&gt;$AE1219,VLOOKUP($AC1220+AL$1,STOCK!$F$10:$AB$209,16,0),IF($AE1220=$AE1219,(IF(AY1219&gt;=1,AY1219-COUNTIFS($AE1219:$AE1219,$AC1220,AL1219:AL1219,$AI$1),0)),0)),0)</f>
        <v>0</v>
      </c>
      <c r="AZ1220" s="1">
        <f>IFERROR(IF($AE1220&gt;$AE1219,VLOOKUP($AC1220+AM$1,STOCK!$F$10:$AB$209,16,0),IF($AE1220=$AE1219,(IF(AZ1219&gt;=1,AZ1219-COUNTIFS($AE1219:$AE1219,$AC1220,AM1219:AM1219,$AI$1),0)),0)),0)</f>
        <v>0</v>
      </c>
      <c r="BA1220" s="1">
        <f>IFERROR(IF($AE1220&gt;$AE1219,VLOOKUP($AC1220+AN$1,STOCK!$F$10:$AB$209,16,0),IF($AE1220=$AE1219,(IF(BA1219&gt;=1,BA1219-COUNTIFS($AE1219:$AE1219,$AC1220,AN1219:AN1219,$AI$1),0)),0)),0)</f>
        <v>0</v>
      </c>
      <c r="BB1220" s="1">
        <f>IFERROR(IF($AE1220&gt;$AE1219,VLOOKUP($AC1220+AO$1,STOCK!$F$10:$AB$209,16,0),IF($AE1220=$AE1219,(IF(BB1219&gt;=1,BB1219-COUNTIFS($AE1219:$AE1219,$AC1220,AO1219:AO1219,$AI$1),0)),0)),0)</f>
        <v>0</v>
      </c>
      <c r="BC1220" s="1">
        <f>IFERROR(IF($AE1220&gt;$AE1219,VLOOKUP($AC1220+AP$1,STOCK!$F$10:$AB$209,16,0),IF($AE1220=$AE1219,(IF(BC1219&gt;=1,BC1219-COUNTIFS($AE1219:$AE1219,$AC1220,AP1219:AP1219,$AI$1),0)),0)),0)</f>
        <v>0</v>
      </c>
      <c r="BD1220" s="1">
        <f>IFERROR(IF($AE1220&gt;$AE1219,VLOOKUP($AC1220+AQ$1,STOCK!$F$10:$AB$209,16,0),IF($AE1220=$AE1219,(IF(BD1219&gt;=1,BD1219-COUNTIFS($AE1219:$AE1219,$AC1220,AQ1219:AQ1219,$AI$1),0)),0)),0)</f>
        <v>0</v>
      </c>
      <c r="BE1220" s="1">
        <f>IFERROR(IF($AE1220&gt;$AE1219,VLOOKUP($AC1220+AR$1,STOCK!$F$10:$AB$209,16,0),IF($AE1220=$AE1219,(IF(BE1219&gt;=1,BE1219-COUNTIFS($AE1219:$AE1219,$AC1220,AR1219:AR1219,$AI$1),0)),0)),0)</f>
        <v>0</v>
      </c>
      <c r="BF1220" s="1">
        <f>IFERROR(IF($AE1220&gt;$AE1219,VLOOKUP($AC1220+AS$1,STOCK!$F$10:$AB$209,16,0),IF($AE1220=$AE1219,(IF(BF1219&gt;=1,BF1219-COUNTIFS($AE1219:$AE1219,$AC1220,AS1219:AS1219,$AI$1),0)),0)),0)</f>
        <v>0</v>
      </c>
      <c r="BG1220" s="1">
        <f>IFERROR(IF($AE1220&gt;$AE1219,VLOOKUP($AC1220+AT$1,STOCK!$F$10:$AB$209,16,0),IF($AE1220=$AE1219,(IF(BG1219&gt;=1,BG1219-COUNTIFS($AE1219:$AE1219,$AC1220,AT1219:AT1219,$AI$1),0)),0)),0)</f>
        <v>0</v>
      </c>
      <c r="BH1220" s="1">
        <f>IFERROR(IF($AE1220&gt;$AE1219,VLOOKUP($AC1220+AU$1,STOCK!$F$10:$AB$209,16,0),IF($AE1220=$AE1219,(IF(BH1219&gt;=1,BH1219-COUNTIFS($AE1219:$AE1219,$AC1220,AU1219:AU1219,$AI$1),0)),0)),0)</f>
        <v>0</v>
      </c>
      <c r="BI1220" s="1">
        <f>IFERROR(IF($AE1220&gt;$AE1219,VLOOKUP($AC1220+AV$1,STOCK!$F$10:$AB$209,16,0),IF($AE1220=$AE1219,(IF(BI1219&gt;=1,BI1219-COUNTIFS($AE1219:$AE1219,$AC1220,AV1219:AV1219,$AI$1),0)),0)),0)</f>
        <v>0</v>
      </c>
      <c r="BJ1220" s="1">
        <f>IFERROR(IF($AE1220&gt;$AE1219,VLOOKUP($AC1220+AW$1,STOCK!$F$10:$AB$209,16,0),IF($AE1220=$AE1219,(IF(BJ1219&gt;=1,BJ1219-COUNTIFS($AE1219:$AE1219,$AC1220,AW1219:AW1219,$AI$1),0)),0)),0)</f>
        <v>0</v>
      </c>
      <c r="BK1220" s="1">
        <f>IFERROR(IF($AE1220&gt;$AE1219,VLOOKUP($AC1220+AX$1,STOCK!$F$10:$AB$209,16,0),IF($AE1220=$AE1219,(IF(BK1219&gt;=1,BK1219-COUNTIFS($AE1219:$AE1219,$AC1220,AX1219:AX1219,$AI$1),0)),0)),0)</f>
        <v>0</v>
      </c>
      <c r="BL1220" s="1">
        <f>IFERROR(IF($AE1220&gt;$AE1219,VLOOKUP($AC1220+AL$1,STOCK!$F$10:$AB$209,17,0),IF($AE1220=$AE1219,(IF(BL1219&gt;=1,BL1219-COUNTIFS($AE1219:$AE1219,$AC1220,AL1219:AL1219,$AI$2),0)),0)),0)</f>
        <v>0</v>
      </c>
      <c r="BM1220" s="1">
        <f>IFERROR(IF($AE1220&gt;$AE1219,VLOOKUP($AC1220+AM$1,STOCK!$F$10:$AB$209,17,0),IF($AE1220=$AE1219,(IF(BM1219&gt;=1,BM1219-COUNTIFS($AE1219:$AE1219,$AC1220,AM1219:AM1219,$AI$2),0)),0)),0)</f>
        <v>0</v>
      </c>
      <c r="BN1220" s="1">
        <f>IFERROR(IF($AE1220&gt;$AE1219,VLOOKUP($AC1220+AN$1,STOCK!$F$10:$AB$209,17,0),IF($AE1220=$AE1219,(IF(BN1219&gt;=1,BN1219-COUNTIFS($AE1219:$AE1219,$AC1220,AN1219:AN1219,$AI$2),0)),0)),0)</f>
        <v>0</v>
      </c>
      <c r="BO1220" s="1">
        <f>IFERROR(IF($AE1220&gt;$AE1219,VLOOKUP($AC1220+AO$1,STOCK!$F$10:$AB$209,17,0),IF($AE1220=$AE1219,(IF(BO1219&gt;=1,BO1219-COUNTIFS($AE1219:$AE1219,$AC1220,AO1219:AO1219,$AI$2),0)),0)),0)</f>
        <v>0</v>
      </c>
      <c r="BP1220" s="1">
        <f>IFERROR(IF($AE1220&gt;$AE1219,VLOOKUP($AC1220+AP$1,STOCK!$F$10:$AB$209,17,0),IF($AE1220=$AE1219,(IF(BP1219&gt;=1,BP1219-COUNTIFS($AE1219:$AE1219,$AC1220,AP1219:AP1219,$AI$2),0)),0)),0)</f>
        <v>0</v>
      </c>
      <c r="BQ1220" s="1">
        <f>IFERROR(IF($AE1220&gt;$AE1219,VLOOKUP($AC1220+AQ$1,STOCK!$F$10:$AB$209,17,0),IF($AE1220=$AE1219,(IF(BQ1219&gt;=1,BQ1219-COUNTIFS($AE1219:$AE1219,$AC1220,AQ1219:AQ1219,$AI$2),0)),0)),0)</f>
        <v>0</v>
      </c>
      <c r="BR1220" s="1">
        <f>IFERROR(IF($AE1220&gt;$AE1219,VLOOKUP($AC1220+AR$1,STOCK!$F$10:$AB$209,17,0),IF($AE1220=$AE1219,(IF(BR1219&gt;=1,BR1219-COUNTIFS($AE1219:$AE1219,$AC1220,AR1219:AR1219,$AI$2),0)),0)),0)</f>
        <v>0</v>
      </c>
      <c r="BS1220" s="1">
        <f>IFERROR(IF($AE1220&gt;$AE1219,VLOOKUP($AC1220+AS$1,STOCK!$F$10:$AB$209,17,0),IF($AE1220=$AE1219,(IF(BS1219&gt;=1,BS1219-COUNTIFS($AE1219:$AE1219,$AC1220,AS1219:AS1219,$AI$2),0)),0)),0)</f>
        <v>0</v>
      </c>
      <c r="BT1220" s="1">
        <f>IFERROR(IF($AE1220&gt;$AE1219,VLOOKUP($AC1220+AT$1,STOCK!$F$10:$AB$209,17,0),IF($AE1220=$AE1219,(IF(BT1219&gt;=1,BT1219-COUNTIFS($AE1219:$AE1219,$AC1220,AT1219:AT1219,$AI$2),0)),0)),0)</f>
        <v>0</v>
      </c>
      <c r="BU1220" s="1">
        <f>IFERROR(IF($AE1220&gt;$AE1219,VLOOKUP($AC1220+AU$1,STOCK!$F$10:$AB$209,17,0),IF($AE1220=$AE1219,(IF(BU1219&gt;=1,BU1219-COUNTIFS($AE1219:$AE1219,$AC1220,AU1219:AU1219,$AI$2),0)),0)),0)</f>
        <v>0</v>
      </c>
      <c r="BV1220" s="1">
        <f>IFERROR(IF($AE1220&gt;$AE1219,VLOOKUP($AC1220+AV$1,STOCK!$F$10:$AB$209,17,0),IF($AE1220=$AE1219,(IF(BV1219&gt;=1,BV1219-COUNTIFS($AE1219:$AE1219,$AC1220,AV1219:AV1219,$AI$2),0)),0)),0)</f>
        <v>0</v>
      </c>
      <c r="BW1220" s="1">
        <f>IFERROR(IF($AE1220&gt;$AE1219,VLOOKUP($AC1220+AW$1,STOCK!$F$10:$AB$209,17,0),IF($AE1220=$AE1219,(IF(BW1219&gt;=1,BW1219-COUNTIFS($AE1219:$AE1219,$AC1220,AW1219:AW1219,$AI$2),0)),0)),0)</f>
        <v>0</v>
      </c>
      <c r="BX1220" s="1">
        <f>IFERROR(IF($AE1220&gt;$AE1219,VLOOKUP($AC1220+AX$1,STOCK!$F$10:$AB$209,17,0),IF($AE1220=$AE1219,(IF(BX1219&gt;=1,BX1219-COUNTIFS($AE1219:$AE1219,$AC1220,AX1219:AX1219,$AI$2),0)),0)),0)</f>
        <v>0</v>
      </c>
    </row>
    <row r="1221" spans="29:76" x14ac:dyDescent="0.25">
      <c r="AC1221" s="1">
        <f t="shared" si="290"/>
        <v>0</v>
      </c>
      <c r="AD1221" s="1">
        <f>IFERROR(IF(LEN(AK1221)&gt;=1,VLOOKUP(HLOOKUP(AK1221,PROFILE!$K$5:$V$8,4,0),PROFILE!$F$1:$G$3,2,0),0),0)</f>
        <v>0</v>
      </c>
      <c r="AE1221" s="1">
        <f t="shared" si="291"/>
        <v>0</v>
      </c>
      <c r="AF1221" s="1">
        <v>1208</v>
      </c>
      <c r="AI1221" s="1" t="str">
        <f>IFERROR(IF($AH1221&gt;=1,VLOOKUP($AG1221,STUDENT!$O$8:$Z$1507,3,0),""),"")</f>
        <v/>
      </c>
      <c r="AJ1221" s="1" t="str">
        <f>IFERROR(IF($AH1221&gt;=1,VLOOKUP($AG1221,STUDENT!$O$8:$Z$1507,4,0),""),"")</f>
        <v/>
      </c>
      <c r="AK1221" s="1" t="str">
        <f>IFERROR(IF($AH1221&gt;=1,VLOOKUP($AG1221,STUDENT!$O$8:$Z$1507,6,0),""),"")</f>
        <v/>
      </c>
      <c r="AL1221" s="1" t="str">
        <f t="shared" si="292"/>
        <v/>
      </c>
      <c r="AM1221" s="1" t="str">
        <f t="shared" si="293"/>
        <v/>
      </c>
      <c r="AN1221" s="1" t="str">
        <f t="shared" si="294"/>
        <v/>
      </c>
      <c r="AO1221" s="1" t="str">
        <f t="shared" si="295"/>
        <v/>
      </c>
      <c r="AP1221" s="1" t="str">
        <f t="shared" si="296"/>
        <v/>
      </c>
      <c r="AQ1221" s="1" t="str">
        <f t="shared" si="297"/>
        <v/>
      </c>
      <c r="AR1221" s="1" t="str">
        <f t="shared" si="298"/>
        <v/>
      </c>
      <c r="AS1221" s="1" t="str">
        <f t="shared" si="299"/>
        <v/>
      </c>
      <c r="AT1221" s="1" t="str">
        <f t="shared" si="300"/>
        <v/>
      </c>
      <c r="AU1221" s="1" t="str">
        <f t="shared" si="301"/>
        <v/>
      </c>
      <c r="AV1221" s="1" t="str">
        <f t="shared" si="302"/>
        <v/>
      </c>
      <c r="AW1221" s="1" t="str">
        <f t="shared" si="303"/>
        <v/>
      </c>
      <c r="AX1221" s="1" t="str">
        <f t="shared" si="304"/>
        <v/>
      </c>
      <c r="AY1221" s="1">
        <f>IFERROR(IF($AE1221&gt;$AE1220,VLOOKUP($AC1221+AL$1,STOCK!$F$10:$AB$209,16,0),IF($AE1221=$AE1220,(IF(AY1220&gt;=1,AY1220-COUNTIFS($AE1220:$AE1220,$AC1221,AL1220:AL1220,$AI$1),0)),0)),0)</f>
        <v>0</v>
      </c>
      <c r="AZ1221" s="1">
        <f>IFERROR(IF($AE1221&gt;$AE1220,VLOOKUP($AC1221+AM$1,STOCK!$F$10:$AB$209,16,0),IF($AE1221=$AE1220,(IF(AZ1220&gt;=1,AZ1220-COUNTIFS($AE1220:$AE1220,$AC1221,AM1220:AM1220,$AI$1),0)),0)),0)</f>
        <v>0</v>
      </c>
      <c r="BA1221" s="1">
        <f>IFERROR(IF($AE1221&gt;$AE1220,VLOOKUP($AC1221+AN$1,STOCK!$F$10:$AB$209,16,0),IF($AE1221=$AE1220,(IF(BA1220&gt;=1,BA1220-COUNTIFS($AE1220:$AE1220,$AC1221,AN1220:AN1220,$AI$1),0)),0)),0)</f>
        <v>0</v>
      </c>
      <c r="BB1221" s="1">
        <f>IFERROR(IF($AE1221&gt;$AE1220,VLOOKUP($AC1221+AO$1,STOCK!$F$10:$AB$209,16,0),IF($AE1221=$AE1220,(IF(BB1220&gt;=1,BB1220-COUNTIFS($AE1220:$AE1220,$AC1221,AO1220:AO1220,$AI$1),0)),0)),0)</f>
        <v>0</v>
      </c>
      <c r="BC1221" s="1">
        <f>IFERROR(IF($AE1221&gt;$AE1220,VLOOKUP($AC1221+AP$1,STOCK!$F$10:$AB$209,16,0),IF($AE1221=$AE1220,(IF(BC1220&gt;=1,BC1220-COUNTIFS($AE1220:$AE1220,$AC1221,AP1220:AP1220,$AI$1),0)),0)),0)</f>
        <v>0</v>
      </c>
      <c r="BD1221" s="1">
        <f>IFERROR(IF($AE1221&gt;$AE1220,VLOOKUP($AC1221+AQ$1,STOCK!$F$10:$AB$209,16,0),IF($AE1221=$AE1220,(IF(BD1220&gt;=1,BD1220-COUNTIFS($AE1220:$AE1220,$AC1221,AQ1220:AQ1220,$AI$1),0)),0)),0)</f>
        <v>0</v>
      </c>
      <c r="BE1221" s="1">
        <f>IFERROR(IF($AE1221&gt;$AE1220,VLOOKUP($AC1221+AR$1,STOCK!$F$10:$AB$209,16,0),IF($AE1221=$AE1220,(IF(BE1220&gt;=1,BE1220-COUNTIFS($AE1220:$AE1220,$AC1221,AR1220:AR1220,$AI$1),0)),0)),0)</f>
        <v>0</v>
      </c>
      <c r="BF1221" s="1">
        <f>IFERROR(IF($AE1221&gt;$AE1220,VLOOKUP($AC1221+AS$1,STOCK!$F$10:$AB$209,16,0),IF($AE1221=$AE1220,(IF(BF1220&gt;=1,BF1220-COUNTIFS($AE1220:$AE1220,$AC1221,AS1220:AS1220,$AI$1),0)),0)),0)</f>
        <v>0</v>
      </c>
      <c r="BG1221" s="1">
        <f>IFERROR(IF($AE1221&gt;$AE1220,VLOOKUP($AC1221+AT$1,STOCK!$F$10:$AB$209,16,0),IF($AE1221=$AE1220,(IF(BG1220&gt;=1,BG1220-COUNTIFS($AE1220:$AE1220,$AC1221,AT1220:AT1220,$AI$1),0)),0)),0)</f>
        <v>0</v>
      </c>
      <c r="BH1221" s="1">
        <f>IFERROR(IF($AE1221&gt;$AE1220,VLOOKUP($AC1221+AU$1,STOCK!$F$10:$AB$209,16,0),IF($AE1221=$AE1220,(IF(BH1220&gt;=1,BH1220-COUNTIFS($AE1220:$AE1220,$AC1221,AU1220:AU1220,$AI$1),0)),0)),0)</f>
        <v>0</v>
      </c>
      <c r="BI1221" s="1">
        <f>IFERROR(IF($AE1221&gt;$AE1220,VLOOKUP($AC1221+AV$1,STOCK!$F$10:$AB$209,16,0),IF($AE1221=$AE1220,(IF(BI1220&gt;=1,BI1220-COUNTIFS($AE1220:$AE1220,$AC1221,AV1220:AV1220,$AI$1),0)),0)),0)</f>
        <v>0</v>
      </c>
      <c r="BJ1221" s="1">
        <f>IFERROR(IF($AE1221&gt;$AE1220,VLOOKUP($AC1221+AW$1,STOCK!$F$10:$AB$209,16,0),IF($AE1221=$AE1220,(IF(BJ1220&gt;=1,BJ1220-COUNTIFS($AE1220:$AE1220,$AC1221,AW1220:AW1220,$AI$1),0)),0)),0)</f>
        <v>0</v>
      </c>
      <c r="BK1221" s="1">
        <f>IFERROR(IF($AE1221&gt;$AE1220,VLOOKUP($AC1221+AX$1,STOCK!$F$10:$AB$209,16,0),IF($AE1221=$AE1220,(IF(BK1220&gt;=1,BK1220-COUNTIFS($AE1220:$AE1220,$AC1221,AX1220:AX1220,$AI$1),0)),0)),0)</f>
        <v>0</v>
      </c>
      <c r="BL1221" s="1">
        <f>IFERROR(IF($AE1221&gt;$AE1220,VLOOKUP($AC1221+AL$1,STOCK!$F$10:$AB$209,17,0),IF($AE1221=$AE1220,(IF(BL1220&gt;=1,BL1220-COUNTIFS($AE1220:$AE1220,$AC1221,AL1220:AL1220,$AI$2),0)),0)),0)</f>
        <v>0</v>
      </c>
      <c r="BM1221" s="1">
        <f>IFERROR(IF($AE1221&gt;$AE1220,VLOOKUP($AC1221+AM$1,STOCK!$F$10:$AB$209,17,0),IF($AE1221=$AE1220,(IF(BM1220&gt;=1,BM1220-COUNTIFS($AE1220:$AE1220,$AC1221,AM1220:AM1220,$AI$2),0)),0)),0)</f>
        <v>0</v>
      </c>
      <c r="BN1221" s="1">
        <f>IFERROR(IF($AE1221&gt;$AE1220,VLOOKUP($AC1221+AN$1,STOCK!$F$10:$AB$209,17,0),IF($AE1221=$AE1220,(IF(BN1220&gt;=1,BN1220-COUNTIFS($AE1220:$AE1220,$AC1221,AN1220:AN1220,$AI$2),0)),0)),0)</f>
        <v>0</v>
      </c>
      <c r="BO1221" s="1">
        <f>IFERROR(IF($AE1221&gt;$AE1220,VLOOKUP($AC1221+AO$1,STOCK!$F$10:$AB$209,17,0),IF($AE1221=$AE1220,(IF(BO1220&gt;=1,BO1220-COUNTIFS($AE1220:$AE1220,$AC1221,AO1220:AO1220,$AI$2),0)),0)),0)</f>
        <v>0</v>
      </c>
      <c r="BP1221" s="1">
        <f>IFERROR(IF($AE1221&gt;$AE1220,VLOOKUP($AC1221+AP$1,STOCK!$F$10:$AB$209,17,0),IF($AE1221=$AE1220,(IF(BP1220&gt;=1,BP1220-COUNTIFS($AE1220:$AE1220,$AC1221,AP1220:AP1220,$AI$2),0)),0)),0)</f>
        <v>0</v>
      </c>
      <c r="BQ1221" s="1">
        <f>IFERROR(IF($AE1221&gt;$AE1220,VLOOKUP($AC1221+AQ$1,STOCK!$F$10:$AB$209,17,0),IF($AE1221=$AE1220,(IF(BQ1220&gt;=1,BQ1220-COUNTIFS($AE1220:$AE1220,$AC1221,AQ1220:AQ1220,$AI$2),0)),0)),0)</f>
        <v>0</v>
      </c>
      <c r="BR1221" s="1">
        <f>IFERROR(IF($AE1221&gt;$AE1220,VLOOKUP($AC1221+AR$1,STOCK!$F$10:$AB$209,17,0),IF($AE1221=$AE1220,(IF(BR1220&gt;=1,BR1220-COUNTIFS($AE1220:$AE1220,$AC1221,AR1220:AR1220,$AI$2),0)),0)),0)</f>
        <v>0</v>
      </c>
      <c r="BS1221" s="1">
        <f>IFERROR(IF($AE1221&gt;$AE1220,VLOOKUP($AC1221+AS$1,STOCK!$F$10:$AB$209,17,0),IF($AE1221=$AE1220,(IF(BS1220&gt;=1,BS1220-COUNTIFS($AE1220:$AE1220,$AC1221,AS1220:AS1220,$AI$2),0)),0)),0)</f>
        <v>0</v>
      </c>
      <c r="BT1221" s="1">
        <f>IFERROR(IF($AE1221&gt;$AE1220,VLOOKUP($AC1221+AT$1,STOCK!$F$10:$AB$209,17,0),IF($AE1221=$AE1220,(IF(BT1220&gt;=1,BT1220-COUNTIFS($AE1220:$AE1220,$AC1221,AT1220:AT1220,$AI$2),0)),0)),0)</f>
        <v>0</v>
      </c>
      <c r="BU1221" s="1">
        <f>IFERROR(IF($AE1221&gt;$AE1220,VLOOKUP($AC1221+AU$1,STOCK!$F$10:$AB$209,17,0),IF($AE1221=$AE1220,(IF(BU1220&gt;=1,BU1220-COUNTIFS($AE1220:$AE1220,$AC1221,AU1220:AU1220,$AI$2),0)),0)),0)</f>
        <v>0</v>
      </c>
      <c r="BV1221" s="1">
        <f>IFERROR(IF($AE1221&gt;$AE1220,VLOOKUP($AC1221+AV$1,STOCK!$F$10:$AB$209,17,0),IF($AE1221=$AE1220,(IF(BV1220&gt;=1,BV1220-COUNTIFS($AE1220:$AE1220,$AC1221,AV1220:AV1220,$AI$2),0)),0)),0)</f>
        <v>0</v>
      </c>
      <c r="BW1221" s="1">
        <f>IFERROR(IF($AE1221&gt;$AE1220,VLOOKUP($AC1221+AW$1,STOCK!$F$10:$AB$209,17,0),IF($AE1221=$AE1220,(IF(BW1220&gt;=1,BW1220-COUNTIFS($AE1220:$AE1220,$AC1221,AW1220:AW1220,$AI$2),0)),0)),0)</f>
        <v>0</v>
      </c>
      <c r="BX1221" s="1">
        <f>IFERROR(IF($AE1221&gt;$AE1220,VLOOKUP($AC1221+AX$1,STOCK!$F$10:$AB$209,17,0),IF($AE1221=$AE1220,(IF(BX1220&gt;=1,BX1220-COUNTIFS($AE1220:$AE1220,$AC1221,AX1220:AX1220,$AI$2),0)),0)),0)</f>
        <v>0</v>
      </c>
    </row>
    <row r="1222" spans="29:76" x14ac:dyDescent="0.25">
      <c r="AC1222" s="1">
        <f t="shared" si="290"/>
        <v>0</v>
      </c>
      <c r="AD1222" s="1">
        <f>IFERROR(IF(LEN(AK1222)&gt;=1,VLOOKUP(HLOOKUP(AK1222,PROFILE!$K$5:$V$8,4,0),PROFILE!$F$1:$G$3,2,0),0),0)</f>
        <v>0</v>
      </c>
      <c r="AE1222" s="1">
        <f t="shared" si="291"/>
        <v>0</v>
      </c>
      <c r="AF1222" s="1">
        <v>1209</v>
      </c>
      <c r="AI1222" s="1" t="str">
        <f>IFERROR(IF($AH1222&gt;=1,VLOOKUP($AG1222,STUDENT!$O$8:$Z$1507,3,0),""),"")</f>
        <v/>
      </c>
      <c r="AJ1222" s="1" t="str">
        <f>IFERROR(IF($AH1222&gt;=1,VLOOKUP($AG1222,STUDENT!$O$8:$Z$1507,4,0),""),"")</f>
        <v/>
      </c>
      <c r="AK1222" s="1" t="str">
        <f>IFERROR(IF($AH1222&gt;=1,VLOOKUP($AG1222,STUDENT!$O$8:$Z$1507,6,0),""),"")</f>
        <v/>
      </c>
      <c r="AL1222" s="1" t="str">
        <f t="shared" si="292"/>
        <v/>
      </c>
      <c r="AM1222" s="1" t="str">
        <f t="shared" si="293"/>
        <v/>
      </c>
      <c r="AN1222" s="1" t="str">
        <f t="shared" si="294"/>
        <v/>
      </c>
      <c r="AO1222" s="1" t="str">
        <f t="shared" si="295"/>
        <v/>
      </c>
      <c r="AP1222" s="1" t="str">
        <f t="shared" si="296"/>
        <v/>
      </c>
      <c r="AQ1222" s="1" t="str">
        <f t="shared" si="297"/>
        <v/>
      </c>
      <c r="AR1222" s="1" t="str">
        <f t="shared" si="298"/>
        <v/>
      </c>
      <c r="AS1222" s="1" t="str">
        <f t="shared" si="299"/>
        <v/>
      </c>
      <c r="AT1222" s="1" t="str">
        <f t="shared" si="300"/>
        <v/>
      </c>
      <c r="AU1222" s="1" t="str">
        <f t="shared" si="301"/>
        <v/>
      </c>
      <c r="AV1222" s="1" t="str">
        <f t="shared" si="302"/>
        <v/>
      </c>
      <c r="AW1222" s="1" t="str">
        <f t="shared" si="303"/>
        <v/>
      </c>
      <c r="AX1222" s="1" t="str">
        <f t="shared" si="304"/>
        <v/>
      </c>
      <c r="AY1222" s="1">
        <f>IFERROR(IF($AE1222&gt;$AE1221,VLOOKUP($AC1222+AL$1,STOCK!$F$10:$AB$209,16,0),IF($AE1222=$AE1221,(IF(AY1221&gt;=1,AY1221-COUNTIFS($AE1221:$AE1221,$AC1222,AL1221:AL1221,$AI$1),0)),0)),0)</f>
        <v>0</v>
      </c>
      <c r="AZ1222" s="1">
        <f>IFERROR(IF($AE1222&gt;$AE1221,VLOOKUP($AC1222+AM$1,STOCK!$F$10:$AB$209,16,0),IF($AE1222=$AE1221,(IF(AZ1221&gt;=1,AZ1221-COUNTIFS($AE1221:$AE1221,$AC1222,AM1221:AM1221,$AI$1),0)),0)),0)</f>
        <v>0</v>
      </c>
      <c r="BA1222" s="1">
        <f>IFERROR(IF($AE1222&gt;$AE1221,VLOOKUP($AC1222+AN$1,STOCK!$F$10:$AB$209,16,0),IF($AE1222=$AE1221,(IF(BA1221&gt;=1,BA1221-COUNTIFS($AE1221:$AE1221,$AC1222,AN1221:AN1221,$AI$1),0)),0)),0)</f>
        <v>0</v>
      </c>
      <c r="BB1222" s="1">
        <f>IFERROR(IF($AE1222&gt;$AE1221,VLOOKUP($AC1222+AO$1,STOCK!$F$10:$AB$209,16,0),IF($AE1222=$AE1221,(IF(BB1221&gt;=1,BB1221-COUNTIFS($AE1221:$AE1221,$AC1222,AO1221:AO1221,$AI$1),0)),0)),0)</f>
        <v>0</v>
      </c>
      <c r="BC1222" s="1">
        <f>IFERROR(IF($AE1222&gt;$AE1221,VLOOKUP($AC1222+AP$1,STOCK!$F$10:$AB$209,16,0),IF($AE1222=$AE1221,(IF(BC1221&gt;=1,BC1221-COUNTIFS($AE1221:$AE1221,$AC1222,AP1221:AP1221,$AI$1),0)),0)),0)</f>
        <v>0</v>
      </c>
      <c r="BD1222" s="1">
        <f>IFERROR(IF($AE1222&gt;$AE1221,VLOOKUP($AC1222+AQ$1,STOCK!$F$10:$AB$209,16,0),IF($AE1222=$AE1221,(IF(BD1221&gt;=1,BD1221-COUNTIFS($AE1221:$AE1221,$AC1222,AQ1221:AQ1221,$AI$1),0)),0)),0)</f>
        <v>0</v>
      </c>
      <c r="BE1222" s="1">
        <f>IFERROR(IF($AE1222&gt;$AE1221,VLOOKUP($AC1222+AR$1,STOCK!$F$10:$AB$209,16,0),IF($AE1222=$AE1221,(IF(BE1221&gt;=1,BE1221-COUNTIFS($AE1221:$AE1221,$AC1222,AR1221:AR1221,$AI$1),0)),0)),0)</f>
        <v>0</v>
      </c>
      <c r="BF1222" s="1">
        <f>IFERROR(IF($AE1222&gt;$AE1221,VLOOKUP($AC1222+AS$1,STOCK!$F$10:$AB$209,16,0),IF($AE1222=$AE1221,(IF(BF1221&gt;=1,BF1221-COUNTIFS($AE1221:$AE1221,$AC1222,AS1221:AS1221,$AI$1),0)),0)),0)</f>
        <v>0</v>
      </c>
      <c r="BG1222" s="1">
        <f>IFERROR(IF($AE1222&gt;$AE1221,VLOOKUP($AC1222+AT$1,STOCK!$F$10:$AB$209,16,0),IF($AE1222=$AE1221,(IF(BG1221&gt;=1,BG1221-COUNTIFS($AE1221:$AE1221,$AC1222,AT1221:AT1221,$AI$1),0)),0)),0)</f>
        <v>0</v>
      </c>
      <c r="BH1222" s="1">
        <f>IFERROR(IF($AE1222&gt;$AE1221,VLOOKUP($AC1222+AU$1,STOCK!$F$10:$AB$209,16,0),IF($AE1222=$AE1221,(IF(BH1221&gt;=1,BH1221-COUNTIFS($AE1221:$AE1221,$AC1222,AU1221:AU1221,$AI$1),0)),0)),0)</f>
        <v>0</v>
      </c>
      <c r="BI1222" s="1">
        <f>IFERROR(IF($AE1222&gt;$AE1221,VLOOKUP($AC1222+AV$1,STOCK!$F$10:$AB$209,16,0),IF($AE1222=$AE1221,(IF(BI1221&gt;=1,BI1221-COUNTIFS($AE1221:$AE1221,$AC1222,AV1221:AV1221,$AI$1),0)),0)),0)</f>
        <v>0</v>
      </c>
      <c r="BJ1222" s="1">
        <f>IFERROR(IF($AE1222&gt;$AE1221,VLOOKUP($AC1222+AW$1,STOCK!$F$10:$AB$209,16,0),IF($AE1222=$AE1221,(IF(BJ1221&gt;=1,BJ1221-COUNTIFS($AE1221:$AE1221,$AC1222,AW1221:AW1221,$AI$1),0)),0)),0)</f>
        <v>0</v>
      </c>
      <c r="BK1222" s="1">
        <f>IFERROR(IF($AE1222&gt;$AE1221,VLOOKUP($AC1222+AX$1,STOCK!$F$10:$AB$209,16,0),IF($AE1222=$AE1221,(IF(BK1221&gt;=1,BK1221-COUNTIFS($AE1221:$AE1221,$AC1222,AX1221:AX1221,$AI$1),0)),0)),0)</f>
        <v>0</v>
      </c>
      <c r="BL1222" s="1">
        <f>IFERROR(IF($AE1222&gt;$AE1221,VLOOKUP($AC1222+AL$1,STOCK!$F$10:$AB$209,17,0),IF($AE1222=$AE1221,(IF(BL1221&gt;=1,BL1221-COUNTIFS($AE1221:$AE1221,$AC1222,AL1221:AL1221,$AI$2),0)),0)),0)</f>
        <v>0</v>
      </c>
      <c r="BM1222" s="1">
        <f>IFERROR(IF($AE1222&gt;$AE1221,VLOOKUP($AC1222+AM$1,STOCK!$F$10:$AB$209,17,0),IF($AE1222=$AE1221,(IF(BM1221&gt;=1,BM1221-COUNTIFS($AE1221:$AE1221,$AC1222,AM1221:AM1221,$AI$2),0)),0)),0)</f>
        <v>0</v>
      </c>
      <c r="BN1222" s="1">
        <f>IFERROR(IF($AE1222&gt;$AE1221,VLOOKUP($AC1222+AN$1,STOCK!$F$10:$AB$209,17,0),IF($AE1222=$AE1221,(IF(BN1221&gt;=1,BN1221-COUNTIFS($AE1221:$AE1221,$AC1222,AN1221:AN1221,$AI$2),0)),0)),0)</f>
        <v>0</v>
      </c>
      <c r="BO1222" s="1">
        <f>IFERROR(IF($AE1222&gt;$AE1221,VLOOKUP($AC1222+AO$1,STOCK!$F$10:$AB$209,17,0),IF($AE1222=$AE1221,(IF(BO1221&gt;=1,BO1221-COUNTIFS($AE1221:$AE1221,$AC1222,AO1221:AO1221,$AI$2),0)),0)),0)</f>
        <v>0</v>
      </c>
      <c r="BP1222" s="1">
        <f>IFERROR(IF($AE1222&gt;$AE1221,VLOOKUP($AC1222+AP$1,STOCK!$F$10:$AB$209,17,0),IF($AE1222=$AE1221,(IF(BP1221&gt;=1,BP1221-COUNTIFS($AE1221:$AE1221,$AC1222,AP1221:AP1221,$AI$2),0)),0)),0)</f>
        <v>0</v>
      </c>
      <c r="BQ1222" s="1">
        <f>IFERROR(IF($AE1222&gt;$AE1221,VLOOKUP($AC1222+AQ$1,STOCK!$F$10:$AB$209,17,0),IF($AE1222=$AE1221,(IF(BQ1221&gt;=1,BQ1221-COUNTIFS($AE1221:$AE1221,$AC1222,AQ1221:AQ1221,$AI$2),0)),0)),0)</f>
        <v>0</v>
      </c>
      <c r="BR1222" s="1">
        <f>IFERROR(IF($AE1222&gt;$AE1221,VLOOKUP($AC1222+AR$1,STOCK!$F$10:$AB$209,17,0),IF($AE1222=$AE1221,(IF(BR1221&gt;=1,BR1221-COUNTIFS($AE1221:$AE1221,$AC1222,AR1221:AR1221,$AI$2),0)),0)),0)</f>
        <v>0</v>
      </c>
      <c r="BS1222" s="1">
        <f>IFERROR(IF($AE1222&gt;$AE1221,VLOOKUP($AC1222+AS$1,STOCK!$F$10:$AB$209,17,0),IF($AE1222=$AE1221,(IF(BS1221&gt;=1,BS1221-COUNTIFS($AE1221:$AE1221,$AC1222,AS1221:AS1221,$AI$2),0)),0)),0)</f>
        <v>0</v>
      </c>
      <c r="BT1222" s="1">
        <f>IFERROR(IF($AE1222&gt;$AE1221,VLOOKUP($AC1222+AT$1,STOCK!$F$10:$AB$209,17,0),IF($AE1222=$AE1221,(IF(BT1221&gt;=1,BT1221-COUNTIFS($AE1221:$AE1221,$AC1222,AT1221:AT1221,$AI$2),0)),0)),0)</f>
        <v>0</v>
      </c>
      <c r="BU1222" s="1">
        <f>IFERROR(IF($AE1222&gt;$AE1221,VLOOKUP($AC1222+AU$1,STOCK!$F$10:$AB$209,17,0),IF($AE1222=$AE1221,(IF(BU1221&gt;=1,BU1221-COUNTIFS($AE1221:$AE1221,$AC1222,AU1221:AU1221,$AI$2),0)),0)),0)</f>
        <v>0</v>
      </c>
      <c r="BV1222" s="1">
        <f>IFERROR(IF($AE1222&gt;$AE1221,VLOOKUP($AC1222+AV$1,STOCK!$F$10:$AB$209,17,0),IF($AE1222=$AE1221,(IF(BV1221&gt;=1,BV1221-COUNTIFS($AE1221:$AE1221,$AC1222,AV1221:AV1221,$AI$2),0)),0)),0)</f>
        <v>0</v>
      </c>
      <c r="BW1222" s="1">
        <f>IFERROR(IF($AE1222&gt;$AE1221,VLOOKUP($AC1222+AW$1,STOCK!$F$10:$AB$209,17,0),IF($AE1222=$AE1221,(IF(BW1221&gt;=1,BW1221-COUNTIFS($AE1221:$AE1221,$AC1222,AW1221:AW1221,$AI$2),0)),0)),0)</f>
        <v>0</v>
      </c>
      <c r="BX1222" s="1">
        <f>IFERROR(IF($AE1222&gt;$AE1221,VLOOKUP($AC1222+AX$1,STOCK!$F$10:$AB$209,17,0),IF($AE1222=$AE1221,(IF(BX1221&gt;=1,BX1221-COUNTIFS($AE1221:$AE1221,$AC1222,AX1221:AX1221,$AI$2),0)),0)),0)</f>
        <v>0</v>
      </c>
    </row>
    <row r="1223" spans="29:76" x14ac:dyDescent="0.25">
      <c r="AC1223" s="1">
        <f t="shared" si="290"/>
        <v>0</v>
      </c>
      <c r="AD1223" s="1">
        <f>IFERROR(IF(LEN(AK1223)&gt;=1,VLOOKUP(HLOOKUP(AK1223,PROFILE!$K$5:$V$8,4,0),PROFILE!$F$1:$G$3,2,0),0),0)</f>
        <v>0</v>
      </c>
      <c r="AE1223" s="1">
        <f t="shared" si="291"/>
        <v>0</v>
      </c>
      <c r="AF1223" s="1">
        <v>1210</v>
      </c>
      <c r="AI1223" s="1" t="str">
        <f>IFERROR(IF($AH1223&gt;=1,VLOOKUP($AG1223,STUDENT!$O$8:$Z$1507,3,0),""),"")</f>
        <v/>
      </c>
      <c r="AJ1223" s="1" t="str">
        <f>IFERROR(IF($AH1223&gt;=1,VLOOKUP($AG1223,STUDENT!$O$8:$Z$1507,4,0),""),"")</f>
        <v/>
      </c>
      <c r="AK1223" s="1" t="str">
        <f>IFERROR(IF($AH1223&gt;=1,VLOOKUP($AG1223,STUDENT!$O$8:$Z$1507,6,0),""),"")</f>
        <v/>
      </c>
      <c r="AL1223" s="1" t="str">
        <f t="shared" si="292"/>
        <v/>
      </c>
      <c r="AM1223" s="1" t="str">
        <f t="shared" si="293"/>
        <v/>
      </c>
      <c r="AN1223" s="1" t="str">
        <f t="shared" si="294"/>
        <v/>
      </c>
      <c r="AO1223" s="1" t="str">
        <f t="shared" si="295"/>
        <v/>
      </c>
      <c r="AP1223" s="1" t="str">
        <f t="shared" si="296"/>
        <v/>
      </c>
      <c r="AQ1223" s="1" t="str">
        <f t="shared" si="297"/>
        <v/>
      </c>
      <c r="AR1223" s="1" t="str">
        <f t="shared" si="298"/>
        <v/>
      </c>
      <c r="AS1223" s="1" t="str">
        <f t="shared" si="299"/>
        <v/>
      </c>
      <c r="AT1223" s="1" t="str">
        <f t="shared" si="300"/>
        <v/>
      </c>
      <c r="AU1223" s="1" t="str">
        <f t="shared" si="301"/>
        <v/>
      </c>
      <c r="AV1223" s="1" t="str">
        <f t="shared" si="302"/>
        <v/>
      </c>
      <c r="AW1223" s="1" t="str">
        <f t="shared" si="303"/>
        <v/>
      </c>
      <c r="AX1223" s="1" t="str">
        <f t="shared" si="304"/>
        <v/>
      </c>
      <c r="AY1223" s="1">
        <f>IFERROR(IF($AE1223&gt;$AE1222,VLOOKUP($AC1223+AL$1,STOCK!$F$10:$AB$209,16,0),IF($AE1223=$AE1222,(IF(AY1222&gt;=1,AY1222-COUNTIFS($AE1222:$AE1222,$AC1223,AL1222:AL1222,$AI$1),0)),0)),0)</f>
        <v>0</v>
      </c>
      <c r="AZ1223" s="1">
        <f>IFERROR(IF($AE1223&gt;$AE1222,VLOOKUP($AC1223+AM$1,STOCK!$F$10:$AB$209,16,0),IF($AE1223=$AE1222,(IF(AZ1222&gt;=1,AZ1222-COUNTIFS($AE1222:$AE1222,$AC1223,AM1222:AM1222,$AI$1),0)),0)),0)</f>
        <v>0</v>
      </c>
      <c r="BA1223" s="1">
        <f>IFERROR(IF($AE1223&gt;$AE1222,VLOOKUP($AC1223+AN$1,STOCK!$F$10:$AB$209,16,0),IF($AE1223=$AE1222,(IF(BA1222&gt;=1,BA1222-COUNTIFS($AE1222:$AE1222,$AC1223,AN1222:AN1222,$AI$1),0)),0)),0)</f>
        <v>0</v>
      </c>
      <c r="BB1223" s="1">
        <f>IFERROR(IF($AE1223&gt;$AE1222,VLOOKUP($AC1223+AO$1,STOCK!$F$10:$AB$209,16,0),IF($AE1223=$AE1222,(IF(BB1222&gt;=1,BB1222-COUNTIFS($AE1222:$AE1222,$AC1223,AO1222:AO1222,$AI$1),0)),0)),0)</f>
        <v>0</v>
      </c>
      <c r="BC1223" s="1">
        <f>IFERROR(IF($AE1223&gt;$AE1222,VLOOKUP($AC1223+AP$1,STOCK!$F$10:$AB$209,16,0),IF($AE1223=$AE1222,(IF(BC1222&gt;=1,BC1222-COUNTIFS($AE1222:$AE1222,$AC1223,AP1222:AP1222,$AI$1),0)),0)),0)</f>
        <v>0</v>
      </c>
      <c r="BD1223" s="1">
        <f>IFERROR(IF($AE1223&gt;$AE1222,VLOOKUP($AC1223+AQ$1,STOCK!$F$10:$AB$209,16,0),IF($AE1223=$AE1222,(IF(BD1222&gt;=1,BD1222-COUNTIFS($AE1222:$AE1222,$AC1223,AQ1222:AQ1222,$AI$1),0)),0)),0)</f>
        <v>0</v>
      </c>
      <c r="BE1223" s="1">
        <f>IFERROR(IF($AE1223&gt;$AE1222,VLOOKUP($AC1223+AR$1,STOCK!$F$10:$AB$209,16,0),IF($AE1223=$AE1222,(IF(BE1222&gt;=1,BE1222-COUNTIFS($AE1222:$AE1222,$AC1223,AR1222:AR1222,$AI$1),0)),0)),0)</f>
        <v>0</v>
      </c>
      <c r="BF1223" s="1">
        <f>IFERROR(IF($AE1223&gt;$AE1222,VLOOKUP($AC1223+AS$1,STOCK!$F$10:$AB$209,16,0),IF($AE1223=$AE1222,(IF(BF1222&gt;=1,BF1222-COUNTIFS($AE1222:$AE1222,$AC1223,AS1222:AS1222,$AI$1),0)),0)),0)</f>
        <v>0</v>
      </c>
      <c r="BG1223" s="1">
        <f>IFERROR(IF($AE1223&gt;$AE1222,VLOOKUP($AC1223+AT$1,STOCK!$F$10:$AB$209,16,0),IF($AE1223=$AE1222,(IF(BG1222&gt;=1,BG1222-COUNTIFS($AE1222:$AE1222,$AC1223,AT1222:AT1222,$AI$1),0)),0)),0)</f>
        <v>0</v>
      </c>
      <c r="BH1223" s="1">
        <f>IFERROR(IF($AE1223&gt;$AE1222,VLOOKUP($AC1223+AU$1,STOCK!$F$10:$AB$209,16,0),IF($AE1223=$AE1222,(IF(BH1222&gt;=1,BH1222-COUNTIFS($AE1222:$AE1222,$AC1223,AU1222:AU1222,$AI$1),0)),0)),0)</f>
        <v>0</v>
      </c>
      <c r="BI1223" s="1">
        <f>IFERROR(IF($AE1223&gt;$AE1222,VLOOKUP($AC1223+AV$1,STOCK!$F$10:$AB$209,16,0),IF($AE1223=$AE1222,(IF(BI1222&gt;=1,BI1222-COUNTIFS($AE1222:$AE1222,$AC1223,AV1222:AV1222,$AI$1),0)),0)),0)</f>
        <v>0</v>
      </c>
      <c r="BJ1223" s="1">
        <f>IFERROR(IF($AE1223&gt;$AE1222,VLOOKUP($AC1223+AW$1,STOCK!$F$10:$AB$209,16,0),IF($AE1223=$AE1222,(IF(BJ1222&gt;=1,BJ1222-COUNTIFS($AE1222:$AE1222,$AC1223,AW1222:AW1222,$AI$1),0)),0)),0)</f>
        <v>0</v>
      </c>
      <c r="BK1223" s="1">
        <f>IFERROR(IF($AE1223&gt;$AE1222,VLOOKUP($AC1223+AX$1,STOCK!$F$10:$AB$209,16,0),IF($AE1223=$AE1222,(IF(BK1222&gt;=1,BK1222-COUNTIFS($AE1222:$AE1222,$AC1223,AX1222:AX1222,$AI$1),0)),0)),0)</f>
        <v>0</v>
      </c>
      <c r="BL1223" s="1">
        <f>IFERROR(IF($AE1223&gt;$AE1222,VLOOKUP($AC1223+AL$1,STOCK!$F$10:$AB$209,17,0),IF($AE1223=$AE1222,(IF(BL1222&gt;=1,BL1222-COUNTIFS($AE1222:$AE1222,$AC1223,AL1222:AL1222,$AI$2),0)),0)),0)</f>
        <v>0</v>
      </c>
      <c r="BM1223" s="1">
        <f>IFERROR(IF($AE1223&gt;$AE1222,VLOOKUP($AC1223+AM$1,STOCK!$F$10:$AB$209,17,0),IF($AE1223=$AE1222,(IF(BM1222&gt;=1,BM1222-COUNTIFS($AE1222:$AE1222,$AC1223,AM1222:AM1222,$AI$2),0)),0)),0)</f>
        <v>0</v>
      </c>
      <c r="BN1223" s="1">
        <f>IFERROR(IF($AE1223&gt;$AE1222,VLOOKUP($AC1223+AN$1,STOCK!$F$10:$AB$209,17,0),IF($AE1223=$AE1222,(IF(BN1222&gt;=1,BN1222-COUNTIFS($AE1222:$AE1222,$AC1223,AN1222:AN1222,$AI$2),0)),0)),0)</f>
        <v>0</v>
      </c>
      <c r="BO1223" s="1">
        <f>IFERROR(IF($AE1223&gt;$AE1222,VLOOKUP($AC1223+AO$1,STOCK!$F$10:$AB$209,17,0),IF($AE1223=$AE1222,(IF(BO1222&gt;=1,BO1222-COUNTIFS($AE1222:$AE1222,$AC1223,AO1222:AO1222,$AI$2),0)),0)),0)</f>
        <v>0</v>
      </c>
      <c r="BP1223" s="1">
        <f>IFERROR(IF($AE1223&gt;$AE1222,VLOOKUP($AC1223+AP$1,STOCK!$F$10:$AB$209,17,0),IF($AE1223=$AE1222,(IF(BP1222&gt;=1,BP1222-COUNTIFS($AE1222:$AE1222,$AC1223,AP1222:AP1222,$AI$2),0)),0)),0)</f>
        <v>0</v>
      </c>
      <c r="BQ1223" s="1">
        <f>IFERROR(IF($AE1223&gt;$AE1222,VLOOKUP($AC1223+AQ$1,STOCK!$F$10:$AB$209,17,0),IF($AE1223=$AE1222,(IF(BQ1222&gt;=1,BQ1222-COUNTIFS($AE1222:$AE1222,$AC1223,AQ1222:AQ1222,$AI$2),0)),0)),0)</f>
        <v>0</v>
      </c>
      <c r="BR1223" s="1">
        <f>IFERROR(IF($AE1223&gt;$AE1222,VLOOKUP($AC1223+AR$1,STOCK!$F$10:$AB$209,17,0),IF($AE1223=$AE1222,(IF(BR1222&gt;=1,BR1222-COUNTIFS($AE1222:$AE1222,$AC1223,AR1222:AR1222,$AI$2),0)),0)),0)</f>
        <v>0</v>
      </c>
      <c r="BS1223" s="1">
        <f>IFERROR(IF($AE1223&gt;$AE1222,VLOOKUP($AC1223+AS$1,STOCK!$F$10:$AB$209,17,0),IF($AE1223=$AE1222,(IF(BS1222&gt;=1,BS1222-COUNTIFS($AE1222:$AE1222,$AC1223,AS1222:AS1222,$AI$2),0)),0)),0)</f>
        <v>0</v>
      </c>
      <c r="BT1223" s="1">
        <f>IFERROR(IF($AE1223&gt;$AE1222,VLOOKUP($AC1223+AT$1,STOCK!$F$10:$AB$209,17,0),IF($AE1223=$AE1222,(IF(BT1222&gt;=1,BT1222-COUNTIFS($AE1222:$AE1222,$AC1223,AT1222:AT1222,$AI$2),0)),0)),0)</f>
        <v>0</v>
      </c>
      <c r="BU1223" s="1">
        <f>IFERROR(IF($AE1223&gt;$AE1222,VLOOKUP($AC1223+AU$1,STOCK!$F$10:$AB$209,17,0),IF($AE1223=$AE1222,(IF(BU1222&gt;=1,BU1222-COUNTIFS($AE1222:$AE1222,$AC1223,AU1222:AU1222,$AI$2),0)),0)),0)</f>
        <v>0</v>
      </c>
      <c r="BV1223" s="1">
        <f>IFERROR(IF($AE1223&gt;$AE1222,VLOOKUP($AC1223+AV$1,STOCK!$F$10:$AB$209,17,0),IF($AE1223=$AE1222,(IF(BV1222&gt;=1,BV1222-COUNTIFS($AE1222:$AE1222,$AC1223,AV1222:AV1222,$AI$2),0)),0)),0)</f>
        <v>0</v>
      </c>
      <c r="BW1223" s="1">
        <f>IFERROR(IF($AE1223&gt;$AE1222,VLOOKUP($AC1223+AW$1,STOCK!$F$10:$AB$209,17,0),IF($AE1223=$AE1222,(IF(BW1222&gt;=1,BW1222-COUNTIFS($AE1222:$AE1222,$AC1223,AW1222:AW1222,$AI$2),0)),0)),0)</f>
        <v>0</v>
      </c>
      <c r="BX1223" s="1">
        <f>IFERROR(IF($AE1223&gt;$AE1222,VLOOKUP($AC1223+AX$1,STOCK!$F$10:$AB$209,17,0),IF($AE1223=$AE1222,(IF(BX1222&gt;=1,BX1222-COUNTIFS($AE1222:$AE1222,$AC1223,AX1222:AX1222,$AI$2),0)),0)),0)</f>
        <v>0</v>
      </c>
    </row>
    <row r="1224" spans="29:76" x14ac:dyDescent="0.25">
      <c r="AC1224" s="1">
        <f t="shared" si="290"/>
        <v>0</v>
      </c>
      <c r="AD1224" s="1">
        <f>IFERROR(IF(LEN(AK1224)&gt;=1,VLOOKUP(HLOOKUP(AK1224,PROFILE!$K$5:$V$8,4,0),PROFILE!$F$1:$G$3,2,0),0),0)</f>
        <v>0</v>
      </c>
      <c r="AE1224" s="1">
        <f t="shared" si="291"/>
        <v>0</v>
      </c>
      <c r="AF1224" s="1">
        <v>1211</v>
      </c>
      <c r="AI1224" s="1" t="str">
        <f>IFERROR(IF($AH1224&gt;=1,VLOOKUP($AG1224,STUDENT!$O$8:$Z$1507,3,0),""),"")</f>
        <v/>
      </c>
      <c r="AJ1224" s="1" t="str">
        <f>IFERROR(IF($AH1224&gt;=1,VLOOKUP($AG1224,STUDENT!$O$8:$Z$1507,4,0),""),"")</f>
        <v/>
      </c>
      <c r="AK1224" s="1" t="str">
        <f>IFERROR(IF($AH1224&gt;=1,VLOOKUP($AG1224,STUDENT!$O$8:$Z$1507,6,0),""),"")</f>
        <v/>
      </c>
      <c r="AL1224" s="1" t="str">
        <f t="shared" si="292"/>
        <v/>
      </c>
      <c r="AM1224" s="1" t="str">
        <f t="shared" si="293"/>
        <v/>
      </c>
      <c r="AN1224" s="1" t="str">
        <f t="shared" si="294"/>
        <v/>
      </c>
      <c r="AO1224" s="1" t="str">
        <f t="shared" si="295"/>
        <v/>
      </c>
      <c r="AP1224" s="1" t="str">
        <f t="shared" si="296"/>
        <v/>
      </c>
      <c r="AQ1224" s="1" t="str">
        <f t="shared" si="297"/>
        <v/>
      </c>
      <c r="AR1224" s="1" t="str">
        <f t="shared" si="298"/>
        <v/>
      </c>
      <c r="AS1224" s="1" t="str">
        <f t="shared" si="299"/>
        <v/>
      </c>
      <c r="AT1224" s="1" t="str">
        <f t="shared" si="300"/>
        <v/>
      </c>
      <c r="AU1224" s="1" t="str">
        <f t="shared" si="301"/>
        <v/>
      </c>
      <c r="AV1224" s="1" t="str">
        <f t="shared" si="302"/>
        <v/>
      </c>
      <c r="AW1224" s="1" t="str">
        <f t="shared" si="303"/>
        <v/>
      </c>
      <c r="AX1224" s="1" t="str">
        <f t="shared" si="304"/>
        <v/>
      </c>
      <c r="AY1224" s="1">
        <f>IFERROR(IF($AE1224&gt;$AE1223,VLOOKUP($AC1224+AL$1,STOCK!$F$10:$AB$209,16,0),IF($AE1224=$AE1223,(IF(AY1223&gt;=1,AY1223-COUNTIFS($AE1223:$AE1223,$AC1224,AL1223:AL1223,$AI$1),0)),0)),0)</f>
        <v>0</v>
      </c>
      <c r="AZ1224" s="1">
        <f>IFERROR(IF($AE1224&gt;$AE1223,VLOOKUP($AC1224+AM$1,STOCK!$F$10:$AB$209,16,0),IF($AE1224=$AE1223,(IF(AZ1223&gt;=1,AZ1223-COUNTIFS($AE1223:$AE1223,$AC1224,AM1223:AM1223,$AI$1),0)),0)),0)</f>
        <v>0</v>
      </c>
      <c r="BA1224" s="1">
        <f>IFERROR(IF($AE1224&gt;$AE1223,VLOOKUP($AC1224+AN$1,STOCK!$F$10:$AB$209,16,0),IF($AE1224=$AE1223,(IF(BA1223&gt;=1,BA1223-COUNTIFS($AE1223:$AE1223,$AC1224,AN1223:AN1223,$AI$1),0)),0)),0)</f>
        <v>0</v>
      </c>
      <c r="BB1224" s="1">
        <f>IFERROR(IF($AE1224&gt;$AE1223,VLOOKUP($AC1224+AO$1,STOCK!$F$10:$AB$209,16,0),IF($AE1224=$AE1223,(IF(BB1223&gt;=1,BB1223-COUNTIFS($AE1223:$AE1223,$AC1224,AO1223:AO1223,$AI$1),0)),0)),0)</f>
        <v>0</v>
      </c>
      <c r="BC1224" s="1">
        <f>IFERROR(IF($AE1224&gt;$AE1223,VLOOKUP($AC1224+AP$1,STOCK!$F$10:$AB$209,16,0),IF($AE1224=$AE1223,(IF(BC1223&gt;=1,BC1223-COUNTIFS($AE1223:$AE1223,$AC1224,AP1223:AP1223,$AI$1),0)),0)),0)</f>
        <v>0</v>
      </c>
      <c r="BD1224" s="1">
        <f>IFERROR(IF($AE1224&gt;$AE1223,VLOOKUP($AC1224+AQ$1,STOCK!$F$10:$AB$209,16,0),IF($AE1224=$AE1223,(IF(BD1223&gt;=1,BD1223-COUNTIFS($AE1223:$AE1223,$AC1224,AQ1223:AQ1223,$AI$1),0)),0)),0)</f>
        <v>0</v>
      </c>
      <c r="BE1224" s="1">
        <f>IFERROR(IF($AE1224&gt;$AE1223,VLOOKUP($AC1224+AR$1,STOCK!$F$10:$AB$209,16,0),IF($AE1224=$AE1223,(IF(BE1223&gt;=1,BE1223-COUNTIFS($AE1223:$AE1223,$AC1224,AR1223:AR1223,$AI$1),0)),0)),0)</f>
        <v>0</v>
      </c>
      <c r="BF1224" s="1">
        <f>IFERROR(IF($AE1224&gt;$AE1223,VLOOKUP($AC1224+AS$1,STOCK!$F$10:$AB$209,16,0),IF($AE1224=$AE1223,(IF(BF1223&gt;=1,BF1223-COUNTIFS($AE1223:$AE1223,$AC1224,AS1223:AS1223,$AI$1),0)),0)),0)</f>
        <v>0</v>
      </c>
      <c r="BG1224" s="1">
        <f>IFERROR(IF($AE1224&gt;$AE1223,VLOOKUP($AC1224+AT$1,STOCK!$F$10:$AB$209,16,0),IF($AE1224=$AE1223,(IF(BG1223&gt;=1,BG1223-COUNTIFS($AE1223:$AE1223,$AC1224,AT1223:AT1223,$AI$1),0)),0)),0)</f>
        <v>0</v>
      </c>
      <c r="BH1224" s="1">
        <f>IFERROR(IF($AE1224&gt;$AE1223,VLOOKUP($AC1224+AU$1,STOCK!$F$10:$AB$209,16,0),IF($AE1224=$AE1223,(IF(BH1223&gt;=1,BH1223-COUNTIFS($AE1223:$AE1223,$AC1224,AU1223:AU1223,$AI$1),0)),0)),0)</f>
        <v>0</v>
      </c>
      <c r="BI1224" s="1">
        <f>IFERROR(IF($AE1224&gt;$AE1223,VLOOKUP($AC1224+AV$1,STOCK!$F$10:$AB$209,16,0),IF($AE1224=$AE1223,(IF(BI1223&gt;=1,BI1223-COUNTIFS($AE1223:$AE1223,$AC1224,AV1223:AV1223,$AI$1),0)),0)),0)</f>
        <v>0</v>
      </c>
      <c r="BJ1224" s="1">
        <f>IFERROR(IF($AE1224&gt;$AE1223,VLOOKUP($AC1224+AW$1,STOCK!$F$10:$AB$209,16,0),IF($AE1224=$AE1223,(IF(BJ1223&gt;=1,BJ1223-COUNTIFS($AE1223:$AE1223,$AC1224,AW1223:AW1223,$AI$1),0)),0)),0)</f>
        <v>0</v>
      </c>
      <c r="BK1224" s="1">
        <f>IFERROR(IF($AE1224&gt;$AE1223,VLOOKUP($AC1224+AX$1,STOCK!$F$10:$AB$209,16,0),IF($AE1224=$AE1223,(IF(BK1223&gt;=1,BK1223-COUNTIFS($AE1223:$AE1223,$AC1224,AX1223:AX1223,$AI$1),0)),0)),0)</f>
        <v>0</v>
      </c>
      <c r="BL1224" s="1">
        <f>IFERROR(IF($AE1224&gt;$AE1223,VLOOKUP($AC1224+AL$1,STOCK!$F$10:$AB$209,17,0),IF($AE1224=$AE1223,(IF(BL1223&gt;=1,BL1223-COUNTIFS($AE1223:$AE1223,$AC1224,AL1223:AL1223,$AI$2),0)),0)),0)</f>
        <v>0</v>
      </c>
      <c r="BM1224" s="1">
        <f>IFERROR(IF($AE1224&gt;$AE1223,VLOOKUP($AC1224+AM$1,STOCK!$F$10:$AB$209,17,0),IF($AE1224=$AE1223,(IF(BM1223&gt;=1,BM1223-COUNTIFS($AE1223:$AE1223,$AC1224,AM1223:AM1223,$AI$2),0)),0)),0)</f>
        <v>0</v>
      </c>
      <c r="BN1224" s="1">
        <f>IFERROR(IF($AE1224&gt;$AE1223,VLOOKUP($AC1224+AN$1,STOCK!$F$10:$AB$209,17,0),IF($AE1224=$AE1223,(IF(BN1223&gt;=1,BN1223-COUNTIFS($AE1223:$AE1223,$AC1224,AN1223:AN1223,$AI$2),0)),0)),0)</f>
        <v>0</v>
      </c>
      <c r="BO1224" s="1">
        <f>IFERROR(IF($AE1224&gt;$AE1223,VLOOKUP($AC1224+AO$1,STOCK!$F$10:$AB$209,17,0),IF($AE1224=$AE1223,(IF(BO1223&gt;=1,BO1223-COUNTIFS($AE1223:$AE1223,$AC1224,AO1223:AO1223,$AI$2),0)),0)),0)</f>
        <v>0</v>
      </c>
      <c r="BP1224" s="1">
        <f>IFERROR(IF($AE1224&gt;$AE1223,VLOOKUP($AC1224+AP$1,STOCK!$F$10:$AB$209,17,0),IF($AE1224=$AE1223,(IF(BP1223&gt;=1,BP1223-COUNTIFS($AE1223:$AE1223,$AC1224,AP1223:AP1223,$AI$2),0)),0)),0)</f>
        <v>0</v>
      </c>
      <c r="BQ1224" s="1">
        <f>IFERROR(IF($AE1224&gt;$AE1223,VLOOKUP($AC1224+AQ$1,STOCK!$F$10:$AB$209,17,0),IF($AE1224=$AE1223,(IF(BQ1223&gt;=1,BQ1223-COUNTIFS($AE1223:$AE1223,$AC1224,AQ1223:AQ1223,$AI$2),0)),0)),0)</f>
        <v>0</v>
      </c>
      <c r="BR1224" s="1">
        <f>IFERROR(IF($AE1224&gt;$AE1223,VLOOKUP($AC1224+AR$1,STOCK!$F$10:$AB$209,17,0),IF($AE1224=$AE1223,(IF(BR1223&gt;=1,BR1223-COUNTIFS($AE1223:$AE1223,$AC1224,AR1223:AR1223,$AI$2),0)),0)),0)</f>
        <v>0</v>
      </c>
      <c r="BS1224" s="1">
        <f>IFERROR(IF($AE1224&gt;$AE1223,VLOOKUP($AC1224+AS$1,STOCK!$F$10:$AB$209,17,0),IF($AE1224=$AE1223,(IF(BS1223&gt;=1,BS1223-COUNTIFS($AE1223:$AE1223,$AC1224,AS1223:AS1223,$AI$2),0)),0)),0)</f>
        <v>0</v>
      </c>
      <c r="BT1224" s="1">
        <f>IFERROR(IF($AE1224&gt;$AE1223,VLOOKUP($AC1224+AT$1,STOCK!$F$10:$AB$209,17,0),IF($AE1224=$AE1223,(IF(BT1223&gt;=1,BT1223-COUNTIFS($AE1223:$AE1223,$AC1224,AT1223:AT1223,$AI$2),0)),0)),0)</f>
        <v>0</v>
      </c>
      <c r="BU1224" s="1">
        <f>IFERROR(IF($AE1224&gt;$AE1223,VLOOKUP($AC1224+AU$1,STOCK!$F$10:$AB$209,17,0),IF($AE1224=$AE1223,(IF(BU1223&gt;=1,BU1223-COUNTIFS($AE1223:$AE1223,$AC1224,AU1223:AU1223,$AI$2),0)),0)),0)</f>
        <v>0</v>
      </c>
      <c r="BV1224" s="1">
        <f>IFERROR(IF($AE1224&gt;$AE1223,VLOOKUP($AC1224+AV$1,STOCK!$F$10:$AB$209,17,0),IF($AE1224=$AE1223,(IF(BV1223&gt;=1,BV1223-COUNTIFS($AE1223:$AE1223,$AC1224,AV1223:AV1223,$AI$2),0)),0)),0)</f>
        <v>0</v>
      </c>
      <c r="BW1224" s="1">
        <f>IFERROR(IF($AE1224&gt;$AE1223,VLOOKUP($AC1224+AW$1,STOCK!$F$10:$AB$209,17,0),IF($AE1224=$AE1223,(IF(BW1223&gt;=1,BW1223-COUNTIFS($AE1223:$AE1223,$AC1224,AW1223:AW1223,$AI$2),0)),0)),0)</f>
        <v>0</v>
      </c>
      <c r="BX1224" s="1">
        <f>IFERROR(IF($AE1224&gt;$AE1223,VLOOKUP($AC1224+AX$1,STOCK!$F$10:$AB$209,17,0),IF($AE1224=$AE1223,(IF(BX1223&gt;=1,BX1223-COUNTIFS($AE1223:$AE1223,$AC1224,AX1223:AX1223,$AI$2),0)),0)),0)</f>
        <v>0</v>
      </c>
    </row>
    <row r="1225" spans="29:76" x14ac:dyDescent="0.25">
      <c r="AC1225" s="1">
        <f t="shared" si="290"/>
        <v>0</v>
      </c>
      <c r="AD1225" s="1">
        <f>IFERROR(IF(LEN(AK1225)&gt;=1,VLOOKUP(HLOOKUP(AK1225,PROFILE!$K$5:$V$8,4,0),PROFILE!$F$1:$G$3,2,0),0),0)</f>
        <v>0</v>
      </c>
      <c r="AE1225" s="1">
        <f t="shared" si="291"/>
        <v>0</v>
      </c>
      <c r="AF1225" s="1">
        <v>1212</v>
      </c>
      <c r="AI1225" s="1" t="str">
        <f>IFERROR(IF($AH1225&gt;=1,VLOOKUP($AG1225,STUDENT!$O$8:$Z$1507,3,0),""),"")</f>
        <v/>
      </c>
      <c r="AJ1225" s="1" t="str">
        <f>IFERROR(IF($AH1225&gt;=1,VLOOKUP($AG1225,STUDENT!$O$8:$Z$1507,4,0),""),"")</f>
        <v/>
      </c>
      <c r="AK1225" s="1" t="str">
        <f>IFERROR(IF($AH1225&gt;=1,VLOOKUP($AG1225,STUDENT!$O$8:$Z$1507,6,0),""),"")</f>
        <v/>
      </c>
      <c r="AL1225" s="1" t="str">
        <f t="shared" si="292"/>
        <v/>
      </c>
      <c r="AM1225" s="1" t="str">
        <f t="shared" si="293"/>
        <v/>
      </c>
      <c r="AN1225" s="1" t="str">
        <f t="shared" si="294"/>
        <v/>
      </c>
      <c r="AO1225" s="1" t="str">
        <f t="shared" si="295"/>
        <v/>
      </c>
      <c r="AP1225" s="1" t="str">
        <f t="shared" si="296"/>
        <v/>
      </c>
      <c r="AQ1225" s="1" t="str">
        <f t="shared" si="297"/>
        <v/>
      </c>
      <c r="AR1225" s="1" t="str">
        <f t="shared" si="298"/>
        <v/>
      </c>
      <c r="AS1225" s="1" t="str">
        <f t="shared" si="299"/>
        <v/>
      </c>
      <c r="AT1225" s="1" t="str">
        <f t="shared" si="300"/>
        <v/>
      </c>
      <c r="AU1225" s="1" t="str">
        <f t="shared" si="301"/>
        <v/>
      </c>
      <c r="AV1225" s="1" t="str">
        <f t="shared" si="302"/>
        <v/>
      </c>
      <c r="AW1225" s="1" t="str">
        <f t="shared" si="303"/>
        <v/>
      </c>
      <c r="AX1225" s="1" t="str">
        <f t="shared" si="304"/>
        <v/>
      </c>
      <c r="AY1225" s="1">
        <f>IFERROR(IF($AE1225&gt;$AE1224,VLOOKUP($AC1225+AL$1,STOCK!$F$10:$AB$209,16,0),IF($AE1225=$AE1224,(IF(AY1224&gt;=1,AY1224-COUNTIFS($AE1224:$AE1224,$AC1225,AL1224:AL1224,$AI$1),0)),0)),0)</f>
        <v>0</v>
      </c>
      <c r="AZ1225" s="1">
        <f>IFERROR(IF($AE1225&gt;$AE1224,VLOOKUP($AC1225+AM$1,STOCK!$F$10:$AB$209,16,0),IF($AE1225=$AE1224,(IF(AZ1224&gt;=1,AZ1224-COUNTIFS($AE1224:$AE1224,$AC1225,AM1224:AM1224,$AI$1),0)),0)),0)</f>
        <v>0</v>
      </c>
      <c r="BA1225" s="1">
        <f>IFERROR(IF($AE1225&gt;$AE1224,VLOOKUP($AC1225+AN$1,STOCK!$F$10:$AB$209,16,0),IF($AE1225=$AE1224,(IF(BA1224&gt;=1,BA1224-COUNTIFS($AE1224:$AE1224,$AC1225,AN1224:AN1224,$AI$1),0)),0)),0)</f>
        <v>0</v>
      </c>
      <c r="BB1225" s="1">
        <f>IFERROR(IF($AE1225&gt;$AE1224,VLOOKUP($AC1225+AO$1,STOCK!$F$10:$AB$209,16,0),IF($AE1225=$AE1224,(IF(BB1224&gt;=1,BB1224-COUNTIFS($AE1224:$AE1224,$AC1225,AO1224:AO1224,$AI$1),0)),0)),0)</f>
        <v>0</v>
      </c>
      <c r="BC1225" s="1">
        <f>IFERROR(IF($AE1225&gt;$AE1224,VLOOKUP($AC1225+AP$1,STOCK!$F$10:$AB$209,16,0),IF($AE1225=$AE1224,(IF(BC1224&gt;=1,BC1224-COUNTIFS($AE1224:$AE1224,$AC1225,AP1224:AP1224,$AI$1),0)),0)),0)</f>
        <v>0</v>
      </c>
      <c r="BD1225" s="1">
        <f>IFERROR(IF($AE1225&gt;$AE1224,VLOOKUP($AC1225+AQ$1,STOCK!$F$10:$AB$209,16,0),IF($AE1225=$AE1224,(IF(BD1224&gt;=1,BD1224-COUNTIFS($AE1224:$AE1224,$AC1225,AQ1224:AQ1224,$AI$1),0)),0)),0)</f>
        <v>0</v>
      </c>
      <c r="BE1225" s="1">
        <f>IFERROR(IF($AE1225&gt;$AE1224,VLOOKUP($AC1225+AR$1,STOCK!$F$10:$AB$209,16,0),IF($AE1225=$AE1224,(IF(BE1224&gt;=1,BE1224-COUNTIFS($AE1224:$AE1224,$AC1225,AR1224:AR1224,$AI$1),0)),0)),0)</f>
        <v>0</v>
      </c>
      <c r="BF1225" s="1">
        <f>IFERROR(IF($AE1225&gt;$AE1224,VLOOKUP($AC1225+AS$1,STOCK!$F$10:$AB$209,16,0),IF($AE1225=$AE1224,(IF(BF1224&gt;=1,BF1224-COUNTIFS($AE1224:$AE1224,$AC1225,AS1224:AS1224,$AI$1),0)),0)),0)</f>
        <v>0</v>
      </c>
      <c r="BG1225" s="1">
        <f>IFERROR(IF($AE1225&gt;$AE1224,VLOOKUP($AC1225+AT$1,STOCK!$F$10:$AB$209,16,0),IF($AE1225=$AE1224,(IF(BG1224&gt;=1,BG1224-COUNTIFS($AE1224:$AE1224,$AC1225,AT1224:AT1224,$AI$1),0)),0)),0)</f>
        <v>0</v>
      </c>
      <c r="BH1225" s="1">
        <f>IFERROR(IF($AE1225&gt;$AE1224,VLOOKUP($AC1225+AU$1,STOCK!$F$10:$AB$209,16,0),IF($AE1225=$AE1224,(IF(BH1224&gt;=1,BH1224-COUNTIFS($AE1224:$AE1224,$AC1225,AU1224:AU1224,$AI$1),0)),0)),0)</f>
        <v>0</v>
      </c>
      <c r="BI1225" s="1">
        <f>IFERROR(IF($AE1225&gt;$AE1224,VLOOKUP($AC1225+AV$1,STOCK!$F$10:$AB$209,16,0),IF($AE1225=$AE1224,(IF(BI1224&gt;=1,BI1224-COUNTIFS($AE1224:$AE1224,$AC1225,AV1224:AV1224,$AI$1),0)),0)),0)</f>
        <v>0</v>
      </c>
      <c r="BJ1225" s="1">
        <f>IFERROR(IF($AE1225&gt;$AE1224,VLOOKUP($AC1225+AW$1,STOCK!$F$10:$AB$209,16,0),IF($AE1225=$AE1224,(IF(BJ1224&gt;=1,BJ1224-COUNTIFS($AE1224:$AE1224,$AC1225,AW1224:AW1224,$AI$1),0)),0)),0)</f>
        <v>0</v>
      </c>
      <c r="BK1225" s="1">
        <f>IFERROR(IF($AE1225&gt;$AE1224,VLOOKUP($AC1225+AX$1,STOCK!$F$10:$AB$209,16,0),IF($AE1225=$AE1224,(IF(BK1224&gt;=1,BK1224-COUNTIFS($AE1224:$AE1224,$AC1225,AX1224:AX1224,$AI$1),0)),0)),0)</f>
        <v>0</v>
      </c>
      <c r="BL1225" s="1">
        <f>IFERROR(IF($AE1225&gt;$AE1224,VLOOKUP($AC1225+AL$1,STOCK!$F$10:$AB$209,17,0),IF($AE1225=$AE1224,(IF(BL1224&gt;=1,BL1224-COUNTIFS($AE1224:$AE1224,$AC1225,AL1224:AL1224,$AI$2),0)),0)),0)</f>
        <v>0</v>
      </c>
      <c r="BM1225" s="1">
        <f>IFERROR(IF($AE1225&gt;$AE1224,VLOOKUP($AC1225+AM$1,STOCK!$F$10:$AB$209,17,0),IF($AE1225=$AE1224,(IF(BM1224&gt;=1,BM1224-COUNTIFS($AE1224:$AE1224,$AC1225,AM1224:AM1224,$AI$2),0)),0)),0)</f>
        <v>0</v>
      </c>
      <c r="BN1225" s="1">
        <f>IFERROR(IF($AE1225&gt;$AE1224,VLOOKUP($AC1225+AN$1,STOCK!$F$10:$AB$209,17,0),IF($AE1225=$AE1224,(IF(BN1224&gt;=1,BN1224-COUNTIFS($AE1224:$AE1224,$AC1225,AN1224:AN1224,$AI$2),0)),0)),0)</f>
        <v>0</v>
      </c>
      <c r="BO1225" s="1">
        <f>IFERROR(IF($AE1225&gt;$AE1224,VLOOKUP($AC1225+AO$1,STOCK!$F$10:$AB$209,17,0),IF($AE1225=$AE1224,(IF(BO1224&gt;=1,BO1224-COUNTIFS($AE1224:$AE1224,$AC1225,AO1224:AO1224,$AI$2),0)),0)),0)</f>
        <v>0</v>
      </c>
      <c r="BP1225" s="1">
        <f>IFERROR(IF($AE1225&gt;$AE1224,VLOOKUP($AC1225+AP$1,STOCK!$F$10:$AB$209,17,0),IF($AE1225=$AE1224,(IF(BP1224&gt;=1,BP1224-COUNTIFS($AE1224:$AE1224,$AC1225,AP1224:AP1224,$AI$2),0)),0)),0)</f>
        <v>0</v>
      </c>
      <c r="BQ1225" s="1">
        <f>IFERROR(IF($AE1225&gt;$AE1224,VLOOKUP($AC1225+AQ$1,STOCK!$F$10:$AB$209,17,0),IF($AE1225=$AE1224,(IF(BQ1224&gt;=1,BQ1224-COUNTIFS($AE1224:$AE1224,$AC1225,AQ1224:AQ1224,$AI$2),0)),0)),0)</f>
        <v>0</v>
      </c>
      <c r="BR1225" s="1">
        <f>IFERROR(IF($AE1225&gt;$AE1224,VLOOKUP($AC1225+AR$1,STOCK!$F$10:$AB$209,17,0),IF($AE1225=$AE1224,(IF(BR1224&gt;=1,BR1224-COUNTIFS($AE1224:$AE1224,$AC1225,AR1224:AR1224,$AI$2),0)),0)),0)</f>
        <v>0</v>
      </c>
      <c r="BS1225" s="1">
        <f>IFERROR(IF($AE1225&gt;$AE1224,VLOOKUP($AC1225+AS$1,STOCK!$F$10:$AB$209,17,0),IF($AE1225=$AE1224,(IF(BS1224&gt;=1,BS1224-COUNTIFS($AE1224:$AE1224,$AC1225,AS1224:AS1224,$AI$2),0)),0)),0)</f>
        <v>0</v>
      </c>
      <c r="BT1225" s="1">
        <f>IFERROR(IF($AE1225&gt;$AE1224,VLOOKUP($AC1225+AT$1,STOCK!$F$10:$AB$209,17,0),IF($AE1225=$AE1224,(IF(BT1224&gt;=1,BT1224-COUNTIFS($AE1224:$AE1224,$AC1225,AT1224:AT1224,$AI$2),0)),0)),0)</f>
        <v>0</v>
      </c>
      <c r="BU1225" s="1">
        <f>IFERROR(IF($AE1225&gt;$AE1224,VLOOKUP($AC1225+AU$1,STOCK!$F$10:$AB$209,17,0),IF($AE1225=$AE1224,(IF(BU1224&gt;=1,BU1224-COUNTIFS($AE1224:$AE1224,$AC1225,AU1224:AU1224,$AI$2),0)),0)),0)</f>
        <v>0</v>
      </c>
      <c r="BV1225" s="1">
        <f>IFERROR(IF($AE1225&gt;$AE1224,VLOOKUP($AC1225+AV$1,STOCK!$F$10:$AB$209,17,0),IF($AE1225=$AE1224,(IF(BV1224&gt;=1,BV1224-COUNTIFS($AE1224:$AE1224,$AC1225,AV1224:AV1224,$AI$2),0)),0)),0)</f>
        <v>0</v>
      </c>
      <c r="BW1225" s="1">
        <f>IFERROR(IF($AE1225&gt;$AE1224,VLOOKUP($AC1225+AW$1,STOCK!$F$10:$AB$209,17,0),IF($AE1225=$AE1224,(IF(BW1224&gt;=1,BW1224-COUNTIFS($AE1224:$AE1224,$AC1225,AW1224:AW1224,$AI$2),0)),0)),0)</f>
        <v>0</v>
      </c>
      <c r="BX1225" s="1">
        <f>IFERROR(IF($AE1225&gt;$AE1224,VLOOKUP($AC1225+AX$1,STOCK!$F$10:$AB$209,17,0),IF($AE1225=$AE1224,(IF(BX1224&gt;=1,BX1224-COUNTIFS($AE1224:$AE1224,$AC1225,AX1224:AX1224,$AI$2),0)),0)),0)</f>
        <v>0</v>
      </c>
    </row>
    <row r="1226" spans="29:76" x14ac:dyDescent="0.25">
      <c r="AC1226" s="1">
        <f t="shared" si="290"/>
        <v>0</v>
      </c>
      <c r="AD1226" s="1">
        <f>IFERROR(IF(LEN(AK1226)&gt;=1,VLOOKUP(HLOOKUP(AK1226,PROFILE!$K$5:$V$8,4,0),PROFILE!$F$1:$G$3,2,0),0),0)</f>
        <v>0</v>
      </c>
      <c r="AE1226" s="1">
        <f t="shared" si="291"/>
        <v>0</v>
      </c>
      <c r="AF1226" s="1">
        <v>1213</v>
      </c>
      <c r="AI1226" s="1" t="str">
        <f>IFERROR(IF($AH1226&gt;=1,VLOOKUP($AG1226,STUDENT!$O$8:$Z$1507,3,0),""),"")</f>
        <v/>
      </c>
      <c r="AJ1226" s="1" t="str">
        <f>IFERROR(IF($AH1226&gt;=1,VLOOKUP($AG1226,STUDENT!$O$8:$Z$1507,4,0),""),"")</f>
        <v/>
      </c>
      <c r="AK1226" s="1" t="str">
        <f>IFERROR(IF($AH1226&gt;=1,VLOOKUP($AG1226,STUDENT!$O$8:$Z$1507,6,0),""),"")</f>
        <v/>
      </c>
      <c r="AL1226" s="1" t="str">
        <f t="shared" si="292"/>
        <v/>
      </c>
      <c r="AM1226" s="1" t="str">
        <f t="shared" si="293"/>
        <v/>
      </c>
      <c r="AN1226" s="1" t="str">
        <f t="shared" si="294"/>
        <v/>
      </c>
      <c r="AO1226" s="1" t="str">
        <f t="shared" si="295"/>
        <v/>
      </c>
      <c r="AP1226" s="1" t="str">
        <f t="shared" si="296"/>
        <v/>
      </c>
      <c r="AQ1226" s="1" t="str">
        <f t="shared" si="297"/>
        <v/>
      </c>
      <c r="AR1226" s="1" t="str">
        <f t="shared" si="298"/>
        <v/>
      </c>
      <c r="AS1226" s="1" t="str">
        <f t="shared" si="299"/>
        <v/>
      </c>
      <c r="AT1226" s="1" t="str">
        <f t="shared" si="300"/>
        <v/>
      </c>
      <c r="AU1226" s="1" t="str">
        <f t="shared" si="301"/>
        <v/>
      </c>
      <c r="AV1226" s="1" t="str">
        <f t="shared" si="302"/>
        <v/>
      </c>
      <c r="AW1226" s="1" t="str">
        <f t="shared" si="303"/>
        <v/>
      </c>
      <c r="AX1226" s="1" t="str">
        <f t="shared" si="304"/>
        <v/>
      </c>
      <c r="AY1226" s="1">
        <f>IFERROR(IF($AE1226&gt;$AE1225,VLOOKUP($AC1226+AL$1,STOCK!$F$10:$AB$209,16,0),IF($AE1226=$AE1225,(IF(AY1225&gt;=1,AY1225-COUNTIFS($AE1225:$AE1225,$AC1226,AL1225:AL1225,$AI$1),0)),0)),0)</f>
        <v>0</v>
      </c>
      <c r="AZ1226" s="1">
        <f>IFERROR(IF($AE1226&gt;$AE1225,VLOOKUP($AC1226+AM$1,STOCK!$F$10:$AB$209,16,0),IF($AE1226=$AE1225,(IF(AZ1225&gt;=1,AZ1225-COUNTIFS($AE1225:$AE1225,$AC1226,AM1225:AM1225,$AI$1),0)),0)),0)</f>
        <v>0</v>
      </c>
      <c r="BA1226" s="1">
        <f>IFERROR(IF($AE1226&gt;$AE1225,VLOOKUP($AC1226+AN$1,STOCK!$F$10:$AB$209,16,0),IF($AE1226=$AE1225,(IF(BA1225&gt;=1,BA1225-COUNTIFS($AE1225:$AE1225,$AC1226,AN1225:AN1225,$AI$1),0)),0)),0)</f>
        <v>0</v>
      </c>
      <c r="BB1226" s="1">
        <f>IFERROR(IF($AE1226&gt;$AE1225,VLOOKUP($AC1226+AO$1,STOCK!$F$10:$AB$209,16,0),IF($AE1226=$AE1225,(IF(BB1225&gt;=1,BB1225-COUNTIFS($AE1225:$AE1225,$AC1226,AO1225:AO1225,$AI$1),0)),0)),0)</f>
        <v>0</v>
      </c>
      <c r="BC1226" s="1">
        <f>IFERROR(IF($AE1226&gt;$AE1225,VLOOKUP($AC1226+AP$1,STOCK!$F$10:$AB$209,16,0),IF($AE1226=$AE1225,(IF(BC1225&gt;=1,BC1225-COUNTIFS($AE1225:$AE1225,$AC1226,AP1225:AP1225,$AI$1),0)),0)),0)</f>
        <v>0</v>
      </c>
      <c r="BD1226" s="1">
        <f>IFERROR(IF($AE1226&gt;$AE1225,VLOOKUP($AC1226+AQ$1,STOCK!$F$10:$AB$209,16,0),IF($AE1226=$AE1225,(IF(BD1225&gt;=1,BD1225-COUNTIFS($AE1225:$AE1225,$AC1226,AQ1225:AQ1225,$AI$1),0)),0)),0)</f>
        <v>0</v>
      </c>
      <c r="BE1226" s="1">
        <f>IFERROR(IF($AE1226&gt;$AE1225,VLOOKUP($AC1226+AR$1,STOCK!$F$10:$AB$209,16,0),IF($AE1226=$AE1225,(IF(BE1225&gt;=1,BE1225-COUNTIFS($AE1225:$AE1225,$AC1226,AR1225:AR1225,$AI$1),0)),0)),0)</f>
        <v>0</v>
      </c>
      <c r="BF1226" s="1">
        <f>IFERROR(IF($AE1226&gt;$AE1225,VLOOKUP($AC1226+AS$1,STOCK!$F$10:$AB$209,16,0),IF($AE1226=$AE1225,(IF(BF1225&gt;=1,BF1225-COUNTIFS($AE1225:$AE1225,$AC1226,AS1225:AS1225,$AI$1),0)),0)),0)</f>
        <v>0</v>
      </c>
      <c r="BG1226" s="1">
        <f>IFERROR(IF($AE1226&gt;$AE1225,VLOOKUP($AC1226+AT$1,STOCK!$F$10:$AB$209,16,0),IF($AE1226=$AE1225,(IF(BG1225&gt;=1,BG1225-COUNTIFS($AE1225:$AE1225,$AC1226,AT1225:AT1225,$AI$1),0)),0)),0)</f>
        <v>0</v>
      </c>
      <c r="BH1226" s="1">
        <f>IFERROR(IF($AE1226&gt;$AE1225,VLOOKUP($AC1226+AU$1,STOCK!$F$10:$AB$209,16,0),IF($AE1226=$AE1225,(IF(BH1225&gt;=1,BH1225-COUNTIFS($AE1225:$AE1225,$AC1226,AU1225:AU1225,$AI$1),0)),0)),0)</f>
        <v>0</v>
      </c>
      <c r="BI1226" s="1">
        <f>IFERROR(IF($AE1226&gt;$AE1225,VLOOKUP($AC1226+AV$1,STOCK!$F$10:$AB$209,16,0),IF($AE1226=$AE1225,(IF(BI1225&gt;=1,BI1225-COUNTIFS($AE1225:$AE1225,$AC1226,AV1225:AV1225,$AI$1),0)),0)),0)</f>
        <v>0</v>
      </c>
      <c r="BJ1226" s="1">
        <f>IFERROR(IF($AE1226&gt;$AE1225,VLOOKUP($AC1226+AW$1,STOCK!$F$10:$AB$209,16,0),IF($AE1226=$AE1225,(IF(BJ1225&gt;=1,BJ1225-COUNTIFS($AE1225:$AE1225,$AC1226,AW1225:AW1225,$AI$1),0)),0)),0)</f>
        <v>0</v>
      </c>
      <c r="BK1226" s="1">
        <f>IFERROR(IF($AE1226&gt;$AE1225,VLOOKUP($AC1226+AX$1,STOCK!$F$10:$AB$209,16,0),IF($AE1226=$AE1225,(IF(BK1225&gt;=1,BK1225-COUNTIFS($AE1225:$AE1225,$AC1226,AX1225:AX1225,$AI$1),0)),0)),0)</f>
        <v>0</v>
      </c>
      <c r="BL1226" s="1">
        <f>IFERROR(IF($AE1226&gt;$AE1225,VLOOKUP($AC1226+AL$1,STOCK!$F$10:$AB$209,17,0),IF($AE1226=$AE1225,(IF(BL1225&gt;=1,BL1225-COUNTIFS($AE1225:$AE1225,$AC1226,AL1225:AL1225,$AI$2),0)),0)),0)</f>
        <v>0</v>
      </c>
      <c r="BM1226" s="1">
        <f>IFERROR(IF($AE1226&gt;$AE1225,VLOOKUP($AC1226+AM$1,STOCK!$F$10:$AB$209,17,0),IF($AE1226=$AE1225,(IF(BM1225&gt;=1,BM1225-COUNTIFS($AE1225:$AE1225,$AC1226,AM1225:AM1225,$AI$2),0)),0)),0)</f>
        <v>0</v>
      </c>
      <c r="BN1226" s="1">
        <f>IFERROR(IF($AE1226&gt;$AE1225,VLOOKUP($AC1226+AN$1,STOCK!$F$10:$AB$209,17,0),IF($AE1226=$AE1225,(IF(BN1225&gt;=1,BN1225-COUNTIFS($AE1225:$AE1225,$AC1226,AN1225:AN1225,$AI$2),0)),0)),0)</f>
        <v>0</v>
      </c>
      <c r="BO1226" s="1">
        <f>IFERROR(IF($AE1226&gt;$AE1225,VLOOKUP($AC1226+AO$1,STOCK!$F$10:$AB$209,17,0),IF($AE1226=$AE1225,(IF(BO1225&gt;=1,BO1225-COUNTIFS($AE1225:$AE1225,$AC1226,AO1225:AO1225,$AI$2),0)),0)),0)</f>
        <v>0</v>
      </c>
      <c r="BP1226" s="1">
        <f>IFERROR(IF($AE1226&gt;$AE1225,VLOOKUP($AC1226+AP$1,STOCK!$F$10:$AB$209,17,0),IF($AE1226=$AE1225,(IF(BP1225&gt;=1,BP1225-COUNTIFS($AE1225:$AE1225,$AC1226,AP1225:AP1225,$AI$2),0)),0)),0)</f>
        <v>0</v>
      </c>
      <c r="BQ1226" s="1">
        <f>IFERROR(IF($AE1226&gt;$AE1225,VLOOKUP($AC1226+AQ$1,STOCK!$F$10:$AB$209,17,0),IF($AE1226=$AE1225,(IF(BQ1225&gt;=1,BQ1225-COUNTIFS($AE1225:$AE1225,$AC1226,AQ1225:AQ1225,$AI$2),0)),0)),0)</f>
        <v>0</v>
      </c>
      <c r="BR1226" s="1">
        <f>IFERROR(IF($AE1226&gt;$AE1225,VLOOKUP($AC1226+AR$1,STOCK!$F$10:$AB$209,17,0),IF($AE1226=$AE1225,(IF(BR1225&gt;=1,BR1225-COUNTIFS($AE1225:$AE1225,$AC1226,AR1225:AR1225,$AI$2),0)),0)),0)</f>
        <v>0</v>
      </c>
      <c r="BS1226" s="1">
        <f>IFERROR(IF($AE1226&gt;$AE1225,VLOOKUP($AC1226+AS$1,STOCK!$F$10:$AB$209,17,0),IF($AE1226=$AE1225,(IF(BS1225&gt;=1,BS1225-COUNTIFS($AE1225:$AE1225,$AC1226,AS1225:AS1225,$AI$2),0)),0)),0)</f>
        <v>0</v>
      </c>
      <c r="BT1226" s="1">
        <f>IFERROR(IF($AE1226&gt;$AE1225,VLOOKUP($AC1226+AT$1,STOCK!$F$10:$AB$209,17,0),IF($AE1226=$AE1225,(IF(BT1225&gt;=1,BT1225-COUNTIFS($AE1225:$AE1225,$AC1226,AT1225:AT1225,$AI$2),0)),0)),0)</f>
        <v>0</v>
      </c>
      <c r="BU1226" s="1">
        <f>IFERROR(IF($AE1226&gt;$AE1225,VLOOKUP($AC1226+AU$1,STOCK!$F$10:$AB$209,17,0),IF($AE1226=$AE1225,(IF(BU1225&gt;=1,BU1225-COUNTIFS($AE1225:$AE1225,$AC1226,AU1225:AU1225,$AI$2),0)),0)),0)</f>
        <v>0</v>
      </c>
      <c r="BV1226" s="1">
        <f>IFERROR(IF($AE1226&gt;$AE1225,VLOOKUP($AC1226+AV$1,STOCK!$F$10:$AB$209,17,0),IF($AE1226=$AE1225,(IF(BV1225&gt;=1,BV1225-COUNTIFS($AE1225:$AE1225,$AC1226,AV1225:AV1225,$AI$2),0)),0)),0)</f>
        <v>0</v>
      </c>
      <c r="BW1226" s="1">
        <f>IFERROR(IF($AE1226&gt;$AE1225,VLOOKUP($AC1226+AW$1,STOCK!$F$10:$AB$209,17,0),IF($AE1226=$AE1225,(IF(BW1225&gt;=1,BW1225-COUNTIFS($AE1225:$AE1225,$AC1226,AW1225:AW1225,$AI$2),0)),0)),0)</f>
        <v>0</v>
      </c>
      <c r="BX1226" s="1">
        <f>IFERROR(IF($AE1226&gt;$AE1225,VLOOKUP($AC1226+AX$1,STOCK!$F$10:$AB$209,17,0),IF($AE1226=$AE1225,(IF(BX1225&gt;=1,BX1225-COUNTIFS($AE1225:$AE1225,$AC1226,AX1225:AX1225,$AI$2),0)),0)),0)</f>
        <v>0</v>
      </c>
    </row>
    <row r="1227" spans="29:76" x14ac:dyDescent="0.25">
      <c r="AC1227" s="1">
        <f t="shared" si="290"/>
        <v>0</v>
      </c>
      <c r="AD1227" s="1">
        <f>IFERROR(IF(LEN(AK1227)&gt;=1,VLOOKUP(HLOOKUP(AK1227,PROFILE!$K$5:$V$8,4,0),PROFILE!$F$1:$G$3,2,0),0),0)</f>
        <v>0</v>
      </c>
      <c r="AE1227" s="1">
        <f t="shared" si="291"/>
        <v>0</v>
      </c>
      <c r="AF1227" s="1">
        <v>1214</v>
      </c>
      <c r="AI1227" s="1" t="str">
        <f>IFERROR(IF($AH1227&gt;=1,VLOOKUP($AG1227,STUDENT!$O$8:$Z$1507,3,0),""),"")</f>
        <v/>
      </c>
      <c r="AJ1227" s="1" t="str">
        <f>IFERROR(IF($AH1227&gt;=1,VLOOKUP($AG1227,STUDENT!$O$8:$Z$1507,4,0),""),"")</f>
        <v/>
      </c>
      <c r="AK1227" s="1" t="str">
        <f>IFERROR(IF($AH1227&gt;=1,VLOOKUP($AG1227,STUDENT!$O$8:$Z$1507,6,0),""),"")</f>
        <v/>
      </c>
      <c r="AL1227" s="1" t="str">
        <f t="shared" si="292"/>
        <v/>
      </c>
      <c r="AM1227" s="1" t="str">
        <f t="shared" si="293"/>
        <v/>
      </c>
      <c r="AN1227" s="1" t="str">
        <f t="shared" si="294"/>
        <v/>
      </c>
      <c r="AO1227" s="1" t="str">
        <f t="shared" si="295"/>
        <v/>
      </c>
      <c r="AP1227" s="1" t="str">
        <f t="shared" si="296"/>
        <v/>
      </c>
      <c r="AQ1227" s="1" t="str">
        <f t="shared" si="297"/>
        <v/>
      </c>
      <c r="AR1227" s="1" t="str">
        <f t="shared" si="298"/>
        <v/>
      </c>
      <c r="AS1227" s="1" t="str">
        <f t="shared" si="299"/>
        <v/>
      </c>
      <c r="AT1227" s="1" t="str">
        <f t="shared" si="300"/>
        <v/>
      </c>
      <c r="AU1227" s="1" t="str">
        <f t="shared" si="301"/>
        <v/>
      </c>
      <c r="AV1227" s="1" t="str">
        <f t="shared" si="302"/>
        <v/>
      </c>
      <c r="AW1227" s="1" t="str">
        <f t="shared" si="303"/>
        <v/>
      </c>
      <c r="AX1227" s="1" t="str">
        <f t="shared" si="304"/>
        <v/>
      </c>
      <c r="AY1227" s="1">
        <f>IFERROR(IF($AE1227&gt;$AE1226,VLOOKUP($AC1227+AL$1,STOCK!$F$10:$AB$209,16,0),IF($AE1227=$AE1226,(IF(AY1226&gt;=1,AY1226-COUNTIFS($AE1226:$AE1226,$AC1227,AL1226:AL1226,$AI$1),0)),0)),0)</f>
        <v>0</v>
      </c>
      <c r="AZ1227" s="1">
        <f>IFERROR(IF($AE1227&gt;$AE1226,VLOOKUP($AC1227+AM$1,STOCK!$F$10:$AB$209,16,0),IF($AE1227=$AE1226,(IF(AZ1226&gt;=1,AZ1226-COUNTIFS($AE1226:$AE1226,$AC1227,AM1226:AM1226,$AI$1),0)),0)),0)</f>
        <v>0</v>
      </c>
      <c r="BA1227" s="1">
        <f>IFERROR(IF($AE1227&gt;$AE1226,VLOOKUP($AC1227+AN$1,STOCK!$F$10:$AB$209,16,0),IF($AE1227=$AE1226,(IF(BA1226&gt;=1,BA1226-COUNTIFS($AE1226:$AE1226,$AC1227,AN1226:AN1226,$AI$1),0)),0)),0)</f>
        <v>0</v>
      </c>
      <c r="BB1227" s="1">
        <f>IFERROR(IF($AE1227&gt;$AE1226,VLOOKUP($AC1227+AO$1,STOCK!$F$10:$AB$209,16,0),IF($AE1227=$AE1226,(IF(BB1226&gt;=1,BB1226-COUNTIFS($AE1226:$AE1226,$AC1227,AO1226:AO1226,$AI$1),0)),0)),0)</f>
        <v>0</v>
      </c>
      <c r="BC1227" s="1">
        <f>IFERROR(IF($AE1227&gt;$AE1226,VLOOKUP($AC1227+AP$1,STOCK!$F$10:$AB$209,16,0),IF($AE1227=$AE1226,(IF(BC1226&gt;=1,BC1226-COUNTIFS($AE1226:$AE1226,$AC1227,AP1226:AP1226,$AI$1),0)),0)),0)</f>
        <v>0</v>
      </c>
      <c r="BD1227" s="1">
        <f>IFERROR(IF($AE1227&gt;$AE1226,VLOOKUP($AC1227+AQ$1,STOCK!$F$10:$AB$209,16,0),IF($AE1227=$AE1226,(IF(BD1226&gt;=1,BD1226-COUNTIFS($AE1226:$AE1226,$AC1227,AQ1226:AQ1226,$AI$1),0)),0)),0)</f>
        <v>0</v>
      </c>
      <c r="BE1227" s="1">
        <f>IFERROR(IF($AE1227&gt;$AE1226,VLOOKUP($AC1227+AR$1,STOCK!$F$10:$AB$209,16,0),IF($AE1227=$AE1226,(IF(BE1226&gt;=1,BE1226-COUNTIFS($AE1226:$AE1226,$AC1227,AR1226:AR1226,$AI$1),0)),0)),0)</f>
        <v>0</v>
      </c>
      <c r="BF1227" s="1">
        <f>IFERROR(IF($AE1227&gt;$AE1226,VLOOKUP($AC1227+AS$1,STOCK!$F$10:$AB$209,16,0),IF($AE1227=$AE1226,(IF(BF1226&gt;=1,BF1226-COUNTIFS($AE1226:$AE1226,$AC1227,AS1226:AS1226,$AI$1),0)),0)),0)</f>
        <v>0</v>
      </c>
      <c r="BG1227" s="1">
        <f>IFERROR(IF($AE1227&gt;$AE1226,VLOOKUP($AC1227+AT$1,STOCK!$F$10:$AB$209,16,0),IF($AE1227=$AE1226,(IF(BG1226&gt;=1,BG1226-COUNTIFS($AE1226:$AE1226,$AC1227,AT1226:AT1226,$AI$1),0)),0)),0)</f>
        <v>0</v>
      </c>
      <c r="BH1227" s="1">
        <f>IFERROR(IF($AE1227&gt;$AE1226,VLOOKUP($AC1227+AU$1,STOCK!$F$10:$AB$209,16,0),IF($AE1227=$AE1226,(IF(BH1226&gt;=1,BH1226-COUNTIFS($AE1226:$AE1226,$AC1227,AU1226:AU1226,$AI$1),0)),0)),0)</f>
        <v>0</v>
      </c>
      <c r="BI1227" s="1">
        <f>IFERROR(IF($AE1227&gt;$AE1226,VLOOKUP($AC1227+AV$1,STOCK!$F$10:$AB$209,16,0),IF($AE1227=$AE1226,(IF(BI1226&gt;=1,BI1226-COUNTIFS($AE1226:$AE1226,$AC1227,AV1226:AV1226,$AI$1),0)),0)),0)</f>
        <v>0</v>
      </c>
      <c r="BJ1227" s="1">
        <f>IFERROR(IF($AE1227&gt;$AE1226,VLOOKUP($AC1227+AW$1,STOCK!$F$10:$AB$209,16,0),IF($AE1227=$AE1226,(IF(BJ1226&gt;=1,BJ1226-COUNTIFS($AE1226:$AE1226,$AC1227,AW1226:AW1226,$AI$1),0)),0)),0)</f>
        <v>0</v>
      </c>
      <c r="BK1227" s="1">
        <f>IFERROR(IF($AE1227&gt;$AE1226,VLOOKUP($AC1227+AX$1,STOCK!$F$10:$AB$209,16,0),IF($AE1227=$AE1226,(IF(BK1226&gt;=1,BK1226-COUNTIFS($AE1226:$AE1226,$AC1227,AX1226:AX1226,$AI$1),0)),0)),0)</f>
        <v>0</v>
      </c>
      <c r="BL1227" s="1">
        <f>IFERROR(IF($AE1227&gt;$AE1226,VLOOKUP($AC1227+AL$1,STOCK!$F$10:$AB$209,17,0),IF($AE1227=$AE1226,(IF(BL1226&gt;=1,BL1226-COUNTIFS($AE1226:$AE1226,$AC1227,AL1226:AL1226,$AI$2),0)),0)),0)</f>
        <v>0</v>
      </c>
      <c r="BM1227" s="1">
        <f>IFERROR(IF($AE1227&gt;$AE1226,VLOOKUP($AC1227+AM$1,STOCK!$F$10:$AB$209,17,0),IF($AE1227=$AE1226,(IF(BM1226&gt;=1,BM1226-COUNTIFS($AE1226:$AE1226,$AC1227,AM1226:AM1226,$AI$2),0)),0)),0)</f>
        <v>0</v>
      </c>
      <c r="BN1227" s="1">
        <f>IFERROR(IF($AE1227&gt;$AE1226,VLOOKUP($AC1227+AN$1,STOCK!$F$10:$AB$209,17,0),IF($AE1227=$AE1226,(IF(BN1226&gt;=1,BN1226-COUNTIFS($AE1226:$AE1226,$AC1227,AN1226:AN1226,$AI$2),0)),0)),0)</f>
        <v>0</v>
      </c>
      <c r="BO1227" s="1">
        <f>IFERROR(IF($AE1227&gt;$AE1226,VLOOKUP($AC1227+AO$1,STOCK!$F$10:$AB$209,17,0),IF($AE1227=$AE1226,(IF(BO1226&gt;=1,BO1226-COUNTIFS($AE1226:$AE1226,$AC1227,AO1226:AO1226,$AI$2),0)),0)),0)</f>
        <v>0</v>
      </c>
      <c r="BP1227" s="1">
        <f>IFERROR(IF($AE1227&gt;$AE1226,VLOOKUP($AC1227+AP$1,STOCK!$F$10:$AB$209,17,0),IF($AE1227=$AE1226,(IF(BP1226&gt;=1,BP1226-COUNTIFS($AE1226:$AE1226,$AC1227,AP1226:AP1226,$AI$2),0)),0)),0)</f>
        <v>0</v>
      </c>
      <c r="BQ1227" s="1">
        <f>IFERROR(IF($AE1227&gt;$AE1226,VLOOKUP($AC1227+AQ$1,STOCK!$F$10:$AB$209,17,0),IF($AE1227=$AE1226,(IF(BQ1226&gt;=1,BQ1226-COUNTIFS($AE1226:$AE1226,$AC1227,AQ1226:AQ1226,$AI$2),0)),0)),0)</f>
        <v>0</v>
      </c>
      <c r="BR1227" s="1">
        <f>IFERROR(IF($AE1227&gt;$AE1226,VLOOKUP($AC1227+AR$1,STOCK!$F$10:$AB$209,17,0),IF($AE1227=$AE1226,(IF(BR1226&gt;=1,BR1226-COUNTIFS($AE1226:$AE1226,$AC1227,AR1226:AR1226,$AI$2),0)),0)),0)</f>
        <v>0</v>
      </c>
      <c r="BS1227" s="1">
        <f>IFERROR(IF($AE1227&gt;$AE1226,VLOOKUP($AC1227+AS$1,STOCK!$F$10:$AB$209,17,0),IF($AE1227=$AE1226,(IF(BS1226&gt;=1,BS1226-COUNTIFS($AE1226:$AE1226,$AC1227,AS1226:AS1226,$AI$2),0)),0)),0)</f>
        <v>0</v>
      </c>
      <c r="BT1227" s="1">
        <f>IFERROR(IF($AE1227&gt;$AE1226,VLOOKUP($AC1227+AT$1,STOCK!$F$10:$AB$209,17,0),IF($AE1227=$AE1226,(IF(BT1226&gt;=1,BT1226-COUNTIFS($AE1226:$AE1226,$AC1227,AT1226:AT1226,$AI$2),0)),0)),0)</f>
        <v>0</v>
      </c>
      <c r="BU1227" s="1">
        <f>IFERROR(IF($AE1227&gt;$AE1226,VLOOKUP($AC1227+AU$1,STOCK!$F$10:$AB$209,17,0),IF($AE1227=$AE1226,(IF(BU1226&gt;=1,BU1226-COUNTIFS($AE1226:$AE1226,$AC1227,AU1226:AU1226,$AI$2),0)),0)),0)</f>
        <v>0</v>
      </c>
      <c r="BV1227" s="1">
        <f>IFERROR(IF($AE1227&gt;$AE1226,VLOOKUP($AC1227+AV$1,STOCK!$F$10:$AB$209,17,0),IF($AE1227=$AE1226,(IF(BV1226&gt;=1,BV1226-COUNTIFS($AE1226:$AE1226,$AC1227,AV1226:AV1226,$AI$2),0)),0)),0)</f>
        <v>0</v>
      </c>
      <c r="BW1227" s="1">
        <f>IFERROR(IF($AE1227&gt;$AE1226,VLOOKUP($AC1227+AW$1,STOCK!$F$10:$AB$209,17,0),IF($AE1227=$AE1226,(IF(BW1226&gt;=1,BW1226-COUNTIFS($AE1226:$AE1226,$AC1227,AW1226:AW1226,$AI$2),0)),0)),0)</f>
        <v>0</v>
      </c>
      <c r="BX1227" s="1">
        <f>IFERROR(IF($AE1227&gt;$AE1226,VLOOKUP($AC1227+AX$1,STOCK!$F$10:$AB$209,17,0),IF($AE1227=$AE1226,(IF(BX1226&gt;=1,BX1226-COUNTIFS($AE1226:$AE1226,$AC1227,AX1226:AX1226,$AI$2),0)),0)),0)</f>
        <v>0</v>
      </c>
    </row>
    <row r="1228" spans="29:76" x14ac:dyDescent="0.25">
      <c r="AC1228" s="1">
        <f t="shared" si="290"/>
        <v>0</v>
      </c>
      <c r="AD1228" s="1">
        <f>IFERROR(IF(LEN(AK1228)&gt;=1,VLOOKUP(HLOOKUP(AK1228,PROFILE!$K$5:$V$8,4,0),PROFILE!$F$1:$G$3,2,0),0),0)</f>
        <v>0</v>
      </c>
      <c r="AE1228" s="1">
        <f t="shared" si="291"/>
        <v>0</v>
      </c>
      <c r="AF1228" s="1">
        <v>1215</v>
      </c>
      <c r="AI1228" s="1" t="str">
        <f>IFERROR(IF($AH1228&gt;=1,VLOOKUP($AG1228,STUDENT!$O$8:$Z$1507,3,0),""),"")</f>
        <v/>
      </c>
      <c r="AJ1228" s="1" t="str">
        <f>IFERROR(IF($AH1228&gt;=1,VLOOKUP($AG1228,STUDENT!$O$8:$Z$1507,4,0),""),"")</f>
        <v/>
      </c>
      <c r="AK1228" s="1" t="str">
        <f>IFERROR(IF($AH1228&gt;=1,VLOOKUP($AG1228,STUDENT!$O$8:$Z$1507,6,0),""),"")</f>
        <v/>
      </c>
      <c r="AL1228" s="1" t="str">
        <f t="shared" si="292"/>
        <v/>
      </c>
      <c r="AM1228" s="1" t="str">
        <f t="shared" si="293"/>
        <v/>
      </c>
      <c r="AN1228" s="1" t="str">
        <f t="shared" si="294"/>
        <v/>
      </c>
      <c r="AO1228" s="1" t="str">
        <f t="shared" si="295"/>
        <v/>
      </c>
      <c r="AP1228" s="1" t="str">
        <f t="shared" si="296"/>
        <v/>
      </c>
      <c r="AQ1228" s="1" t="str">
        <f t="shared" si="297"/>
        <v/>
      </c>
      <c r="AR1228" s="1" t="str">
        <f t="shared" si="298"/>
        <v/>
      </c>
      <c r="AS1228" s="1" t="str">
        <f t="shared" si="299"/>
        <v/>
      </c>
      <c r="AT1228" s="1" t="str">
        <f t="shared" si="300"/>
        <v/>
      </c>
      <c r="AU1228" s="1" t="str">
        <f t="shared" si="301"/>
        <v/>
      </c>
      <c r="AV1228" s="1" t="str">
        <f t="shared" si="302"/>
        <v/>
      </c>
      <c r="AW1228" s="1" t="str">
        <f t="shared" si="303"/>
        <v/>
      </c>
      <c r="AX1228" s="1" t="str">
        <f t="shared" si="304"/>
        <v/>
      </c>
      <c r="AY1228" s="1">
        <f>IFERROR(IF($AE1228&gt;$AE1227,VLOOKUP($AC1228+AL$1,STOCK!$F$10:$AB$209,16,0),IF($AE1228=$AE1227,(IF(AY1227&gt;=1,AY1227-COUNTIFS($AE1227:$AE1227,$AC1228,AL1227:AL1227,$AI$1),0)),0)),0)</f>
        <v>0</v>
      </c>
      <c r="AZ1228" s="1">
        <f>IFERROR(IF($AE1228&gt;$AE1227,VLOOKUP($AC1228+AM$1,STOCK!$F$10:$AB$209,16,0),IF($AE1228=$AE1227,(IF(AZ1227&gt;=1,AZ1227-COUNTIFS($AE1227:$AE1227,$AC1228,AM1227:AM1227,$AI$1),0)),0)),0)</f>
        <v>0</v>
      </c>
      <c r="BA1228" s="1">
        <f>IFERROR(IF($AE1228&gt;$AE1227,VLOOKUP($AC1228+AN$1,STOCK!$F$10:$AB$209,16,0),IF($AE1228=$AE1227,(IF(BA1227&gt;=1,BA1227-COUNTIFS($AE1227:$AE1227,$AC1228,AN1227:AN1227,$AI$1),0)),0)),0)</f>
        <v>0</v>
      </c>
      <c r="BB1228" s="1">
        <f>IFERROR(IF($AE1228&gt;$AE1227,VLOOKUP($AC1228+AO$1,STOCK!$F$10:$AB$209,16,0),IF($AE1228=$AE1227,(IF(BB1227&gt;=1,BB1227-COUNTIFS($AE1227:$AE1227,$AC1228,AO1227:AO1227,$AI$1),0)),0)),0)</f>
        <v>0</v>
      </c>
      <c r="BC1228" s="1">
        <f>IFERROR(IF($AE1228&gt;$AE1227,VLOOKUP($AC1228+AP$1,STOCK!$F$10:$AB$209,16,0),IF($AE1228=$AE1227,(IF(BC1227&gt;=1,BC1227-COUNTIFS($AE1227:$AE1227,$AC1228,AP1227:AP1227,$AI$1),0)),0)),0)</f>
        <v>0</v>
      </c>
      <c r="BD1228" s="1">
        <f>IFERROR(IF($AE1228&gt;$AE1227,VLOOKUP($AC1228+AQ$1,STOCK!$F$10:$AB$209,16,0),IF($AE1228=$AE1227,(IF(BD1227&gt;=1,BD1227-COUNTIFS($AE1227:$AE1227,$AC1228,AQ1227:AQ1227,$AI$1),0)),0)),0)</f>
        <v>0</v>
      </c>
      <c r="BE1228" s="1">
        <f>IFERROR(IF($AE1228&gt;$AE1227,VLOOKUP($AC1228+AR$1,STOCK!$F$10:$AB$209,16,0),IF($AE1228=$AE1227,(IF(BE1227&gt;=1,BE1227-COUNTIFS($AE1227:$AE1227,$AC1228,AR1227:AR1227,$AI$1),0)),0)),0)</f>
        <v>0</v>
      </c>
      <c r="BF1228" s="1">
        <f>IFERROR(IF($AE1228&gt;$AE1227,VLOOKUP($AC1228+AS$1,STOCK!$F$10:$AB$209,16,0),IF($AE1228=$AE1227,(IF(BF1227&gt;=1,BF1227-COUNTIFS($AE1227:$AE1227,$AC1228,AS1227:AS1227,$AI$1),0)),0)),0)</f>
        <v>0</v>
      </c>
      <c r="BG1228" s="1">
        <f>IFERROR(IF($AE1228&gt;$AE1227,VLOOKUP($AC1228+AT$1,STOCK!$F$10:$AB$209,16,0),IF($AE1228=$AE1227,(IF(BG1227&gt;=1,BG1227-COUNTIFS($AE1227:$AE1227,$AC1228,AT1227:AT1227,$AI$1),0)),0)),0)</f>
        <v>0</v>
      </c>
      <c r="BH1228" s="1">
        <f>IFERROR(IF($AE1228&gt;$AE1227,VLOOKUP($AC1228+AU$1,STOCK!$F$10:$AB$209,16,0),IF($AE1228=$AE1227,(IF(BH1227&gt;=1,BH1227-COUNTIFS($AE1227:$AE1227,$AC1228,AU1227:AU1227,$AI$1),0)),0)),0)</f>
        <v>0</v>
      </c>
      <c r="BI1228" s="1">
        <f>IFERROR(IF($AE1228&gt;$AE1227,VLOOKUP($AC1228+AV$1,STOCK!$F$10:$AB$209,16,0),IF($AE1228=$AE1227,(IF(BI1227&gt;=1,BI1227-COUNTIFS($AE1227:$AE1227,$AC1228,AV1227:AV1227,$AI$1),0)),0)),0)</f>
        <v>0</v>
      </c>
      <c r="BJ1228" s="1">
        <f>IFERROR(IF($AE1228&gt;$AE1227,VLOOKUP($AC1228+AW$1,STOCK!$F$10:$AB$209,16,0),IF($AE1228=$AE1227,(IF(BJ1227&gt;=1,BJ1227-COUNTIFS($AE1227:$AE1227,$AC1228,AW1227:AW1227,$AI$1),0)),0)),0)</f>
        <v>0</v>
      </c>
      <c r="BK1228" s="1">
        <f>IFERROR(IF($AE1228&gt;$AE1227,VLOOKUP($AC1228+AX$1,STOCK!$F$10:$AB$209,16,0),IF($AE1228=$AE1227,(IF(BK1227&gt;=1,BK1227-COUNTIFS($AE1227:$AE1227,$AC1228,AX1227:AX1227,$AI$1),0)),0)),0)</f>
        <v>0</v>
      </c>
      <c r="BL1228" s="1">
        <f>IFERROR(IF($AE1228&gt;$AE1227,VLOOKUP($AC1228+AL$1,STOCK!$F$10:$AB$209,17,0),IF($AE1228=$AE1227,(IF(BL1227&gt;=1,BL1227-COUNTIFS($AE1227:$AE1227,$AC1228,AL1227:AL1227,$AI$2),0)),0)),0)</f>
        <v>0</v>
      </c>
      <c r="BM1228" s="1">
        <f>IFERROR(IF($AE1228&gt;$AE1227,VLOOKUP($AC1228+AM$1,STOCK!$F$10:$AB$209,17,0),IF($AE1228=$AE1227,(IF(BM1227&gt;=1,BM1227-COUNTIFS($AE1227:$AE1227,$AC1228,AM1227:AM1227,$AI$2),0)),0)),0)</f>
        <v>0</v>
      </c>
      <c r="BN1228" s="1">
        <f>IFERROR(IF($AE1228&gt;$AE1227,VLOOKUP($AC1228+AN$1,STOCK!$F$10:$AB$209,17,0),IF($AE1228=$AE1227,(IF(BN1227&gt;=1,BN1227-COUNTIFS($AE1227:$AE1227,$AC1228,AN1227:AN1227,$AI$2),0)),0)),0)</f>
        <v>0</v>
      </c>
      <c r="BO1228" s="1">
        <f>IFERROR(IF($AE1228&gt;$AE1227,VLOOKUP($AC1228+AO$1,STOCK!$F$10:$AB$209,17,0),IF($AE1228=$AE1227,(IF(BO1227&gt;=1,BO1227-COUNTIFS($AE1227:$AE1227,$AC1228,AO1227:AO1227,$AI$2),0)),0)),0)</f>
        <v>0</v>
      </c>
      <c r="BP1228" s="1">
        <f>IFERROR(IF($AE1228&gt;$AE1227,VLOOKUP($AC1228+AP$1,STOCK!$F$10:$AB$209,17,0),IF($AE1228=$AE1227,(IF(BP1227&gt;=1,BP1227-COUNTIFS($AE1227:$AE1227,$AC1228,AP1227:AP1227,$AI$2),0)),0)),0)</f>
        <v>0</v>
      </c>
      <c r="BQ1228" s="1">
        <f>IFERROR(IF($AE1228&gt;$AE1227,VLOOKUP($AC1228+AQ$1,STOCK!$F$10:$AB$209,17,0),IF($AE1228=$AE1227,(IF(BQ1227&gt;=1,BQ1227-COUNTIFS($AE1227:$AE1227,$AC1228,AQ1227:AQ1227,$AI$2),0)),0)),0)</f>
        <v>0</v>
      </c>
      <c r="BR1228" s="1">
        <f>IFERROR(IF($AE1228&gt;$AE1227,VLOOKUP($AC1228+AR$1,STOCK!$F$10:$AB$209,17,0),IF($AE1228=$AE1227,(IF(BR1227&gt;=1,BR1227-COUNTIFS($AE1227:$AE1227,$AC1228,AR1227:AR1227,$AI$2),0)),0)),0)</f>
        <v>0</v>
      </c>
      <c r="BS1228" s="1">
        <f>IFERROR(IF($AE1228&gt;$AE1227,VLOOKUP($AC1228+AS$1,STOCK!$F$10:$AB$209,17,0),IF($AE1228=$AE1227,(IF(BS1227&gt;=1,BS1227-COUNTIFS($AE1227:$AE1227,$AC1228,AS1227:AS1227,$AI$2),0)),0)),0)</f>
        <v>0</v>
      </c>
      <c r="BT1228" s="1">
        <f>IFERROR(IF($AE1228&gt;$AE1227,VLOOKUP($AC1228+AT$1,STOCK!$F$10:$AB$209,17,0),IF($AE1228=$AE1227,(IF(BT1227&gt;=1,BT1227-COUNTIFS($AE1227:$AE1227,$AC1228,AT1227:AT1227,$AI$2),0)),0)),0)</f>
        <v>0</v>
      </c>
      <c r="BU1228" s="1">
        <f>IFERROR(IF($AE1228&gt;$AE1227,VLOOKUP($AC1228+AU$1,STOCK!$F$10:$AB$209,17,0),IF($AE1228=$AE1227,(IF(BU1227&gt;=1,BU1227-COUNTIFS($AE1227:$AE1227,$AC1228,AU1227:AU1227,$AI$2),0)),0)),0)</f>
        <v>0</v>
      </c>
      <c r="BV1228" s="1">
        <f>IFERROR(IF($AE1228&gt;$AE1227,VLOOKUP($AC1228+AV$1,STOCK!$F$10:$AB$209,17,0),IF($AE1228=$AE1227,(IF(BV1227&gt;=1,BV1227-COUNTIFS($AE1227:$AE1227,$AC1228,AV1227:AV1227,$AI$2),0)),0)),0)</f>
        <v>0</v>
      </c>
      <c r="BW1228" s="1">
        <f>IFERROR(IF($AE1228&gt;$AE1227,VLOOKUP($AC1228+AW$1,STOCK!$F$10:$AB$209,17,0),IF($AE1228=$AE1227,(IF(BW1227&gt;=1,BW1227-COUNTIFS($AE1227:$AE1227,$AC1228,AW1227:AW1227,$AI$2),0)),0)),0)</f>
        <v>0</v>
      </c>
      <c r="BX1228" s="1">
        <f>IFERROR(IF($AE1228&gt;$AE1227,VLOOKUP($AC1228+AX$1,STOCK!$F$10:$AB$209,17,0),IF($AE1228=$AE1227,(IF(BX1227&gt;=1,BX1227-COUNTIFS($AE1227:$AE1227,$AC1228,AX1227:AX1227,$AI$2),0)),0)),0)</f>
        <v>0</v>
      </c>
    </row>
    <row r="1229" spans="29:76" x14ac:dyDescent="0.25">
      <c r="AC1229" s="1">
        <f t="shared" si="290"/>
        <v>0</v>
      </c>
      <c r="AD1229" s="1">
        <f>IFERROR(IF(LEN(AK1229)&gt;=1,VLOOKUP(HLOOKUP(AK1229,PROFILE!$K$5:$V$8,4,0),PROFILE!$F$1:$G$3,2,0),0),0)</f>
        <v>0</v>
      </c>
      <c r="AE1229" s="1">
        <f t="shared" si="291"/>
        <v>0</v>
      </c>
      <c r="AF1229" s="1">
        <v>1216</v>
      </c>
      <c r="AI1229" s="1" t="str">
        <f>IFERROR(IF($AH1229&gt;=1,VLOOKUP($AG1229,STUDENT!$O$8:$Z$1507,3,0),""),"")</f>
        <v/>
      </c>
      <c r="AJ1229" s="1" t="str">
        <f>IFERROR(IF($AH1229&gt;=1,VLOOKUP($AG1229,STUDENT!$O$8:$Z$1507,4,0),""),"")</f>
        <v/>
      </c>
      <c r="AK1229" s="1" t="str">
        <f>IFERROR(IF($AH1229&gt;=1,VLOOKUP($AG1229,STUDENT!$O$8:$Z$1507,6,0),""),"")</f>
        <v/>
      </c>
      <c r="AL1229" s="1" t="str">
        <f t="shared" si="292"/>
        <v/>
      </c>
      <c r="AM1229" s="1" t="str">
        <f t="shared" si="293"/>
        <v/>
      </c>
      <c r="AN1229" s="1" t="str">
        <f t="shared" si="294"/>
        <v/>
      </c>
      <c r="AO1229" s="1" t="str">
        <f t="shared" si="295"/>
        <v/>
      </c>
      <c r="AP1229" s="1" t="str">
        <f t="shared" si="296"/>
        <v/>
      </c>
      <c r="AQ1229" s="1" t="str">
        <f t="shared" si="297"/>
        <v/>
      </c>
      <c r="AR1229" s="1" t="str">
        <f t="shared" si="298"/>
        <v/>
      </c>
      <c r="AS1229" s="1" t="str">
        <f t="shared" si="299"/>
        <v/>
      </c>
      <c r="AT1229" s="1" t="str">
        <f t="shared" si="300"/>
        <v/>
      </c>
      <c r="AU1229" s="1" t="str">
        <f t="shared" si="301"/>
        <v/>
      </c>
      <c r="AV1229" s="1" t="str">
        <f t="shared" si="302"/>
        <v/>
      </c>
      <c r="AW1229" s="1" t="str">
        <f t="shared" si="303"/>
        <v/>
      </c>
      <c r="AX1229" s="1" t="str">
        <f t="shared" si="304"/>
        <v/>
      </c>
      <c r="AY1229" s="1">
        <f>IFERROR(IF($AE1229&gt;$AE1228,VLOOKUP($AC1229+AL$1,STOCK!$F$10:$AB$209,16,0),IF($AE1229=$AE1228,(IF(AY1228&gt;=1,AY1228-COUNTIFS($AE1228:$AE1228,$AC1229,AL1228:AL1228,$AI$1),0)),0)),0)</f>
        <v>0</v>
      </c>
      <c r="AZ1229" s="1">
        <f>IFERROR(IF($AE1229&gt;$AE1228,VLOOKUP($AC1229+AM$1,STOCK!$F$10:$AB$209,16,0),IF($AE1229=$AE1228,(IF(AZ1228&gt;=1,AZ1228-COUNTIFS($AE1228:$AE1228,$AC1229,AM1228:AM1228,$AI$1),0)),0)),0)</f>
        <v>0</v>
      </c>
      <c r="BA1229" s="1">
        <f>IFERROR(IF($AE1229&gt;$AE1228,VLOOKUP($AC1229+AN$1,STOCK!$F$10:$AB$209,16,0),IF($AE1229=$AE1228,(IF(BA1228&gt;=1,BA1228-COUNTIFS($AE1228:$AE1228,$AC1229,AN1228:AN1228,$AI$1),0)),0)),0)</f>
        <v>0</v>
      </c>
      <c r="BB1229" s="1">
        <f>IFERROR(IF($AE1229&gt;$AE1228,VLOOKUP($AC1229+AO$1,STOCK!$F$10:$AB$209,16,0),IF($AE1229=$AE1228,(IF(BB1228&gt;=1,BB1228-COUNTIFS($AE1228:$AE1228,$AC1229,AO1228:AO1228,$AI$1),0)),0)),0)</f>
        <v>0</v>
      </c>
      <c r="BC1229" s="1">
        <f>IFERROR(IF($AE1229&gt;$AE1228,VLOOKUP($AC1229+AP$1,STOCK!$F$10:$AB$209,16,0),IF($AE1229=$AE1228,(IF(BC1228&gt;=1,BC1228-COUNTIFS($AE1228:$AE1228,$AC1229,AP1228:AP1228,$AI$1),0)),0)),0)</f>
        <v>0</v>
      </c>
      <c r="BD1229" s="1">
        <f>IFERROR(IF($AE1229&gt;$AE1228,VLOOKUP($AC1229+AQ$1,STOCK!$F$10:$AB$209,16,0),IF($AE1229=$AE1228,(IF(BD1228&gt;=1,BD1228-COUNTIFS($AE1228:$AE1228,$AC1229,AQ1228:AQ1228,$AI$1),0)),0)),0)</f>
        <v>0</v>
      </c>
      <c r="BE1229" s="1">
        <f>IFERROR(IF($AE1229&gt;$AE1228,VLOOKUP($AC1229+AR$1,STOCK!$F$10:$AB$209,16,0),IF($AE1229=$AE1228,(IF(BE1228&gt;=1,BE1228-COUNTIFS($AE1228:$AE1228,$AC1229,AR1228:AR1228,$AI$1),0)),0)),0)</f>
        <v>0</v>
      </c>
      <c r="BF1229" s="1">
        <f>IFERROR(IF($AE1229&gt;$AE1228,VLOOKUP($AC1229+AS$1,STOCK!$F$10:$AB$209,16,0),IF($AE1229=$AE1228,(IF(BF1228&gt;=1,BF1228-COUNTIFS($AE1228:$AE1228,$AC1229,AS1228:AS1228,$AI$1),0)),0)),0)</f>
        <v>0</v>
      </c>
      <c r="BG1229" s="1">
        <f>IFERROR(IF($AE1229&gt;$AE1228,VLOOKUP($AC1229+AT$1,STOCK!$F$10:$AB$209,16,0),IF($AE1229=$AE1228,(IF(BG1228&gt;=1,BG1228-COUNTIFS($AE1228:$AE1228,$AC1229,AT1228:AT1228,$AI$1),0)),0)),0)</f>
        <v>0</v>
      </c>
      <c r="BH1229" s="1">
        <f>IFERROR(IF($AE1229&gt;$AE1228,VLOOKUP($AC1229+AU$1,STOCK!$F$10:$AB$209,16,0),IF($AE1229=$AE1228,(IF(BH1228&gt;=1,BH1228-COUNTIFS($AE1228:$AE1228,$AC1229,AU1228:AU1228,$AI$1),0)),0)),0)</f>
        <v>0</v>
      </c>
      <c r="BI1229" s="1">
        <f>IFERROR(IF($AE1229&gt;$AE1228,VLOOKUP($AC1229+AV$1,STOCK!$F$10:$AB$209,16,0),IF($AE1229=$AE1228,(IF(BI1228&gt;=1,BI1228-COUNTIFS($AE1228:$AE1228,$AC1229,AV1228:AV1228,$AI$1),0)),0)),0)</f>
        <v>0</v>
      </c>
      <c r="BJ1229" s="1">
        <f>IFERROR(IF($AE1229&gt;$AE1228,VLOOKUP($AC1229+AW$1,STOCK!$F$10:$AB$209,16,0),IF($AE1229=$AE1228,(IF(BJ1228&gt;=1,BJ1228-COUNTIFS($AE1228:$AE1228,$AC1229,AW1228:AW1228,$AI$1),0)),0)),0)</f>
        <v>0</v>
      </c>
      <c r="BK1229" s="1">
        <f>IFERROR(IF($AE1229&gt;$AE1228,VLOOKUP($AC1229+AX$1,STOCK!$F$10:$AB$209,16,0),IF($AE1229=$AE1228,(IF(BK1228&gt;=1,BK1228-COUNTIFS($AE1228:$AE1228,$AC1229,AX1228:AX1228,$AI$1),0)),0)),0)</f>
        <v>0</v>
      </c>
      <c r="BL1229" s="1">
        <f>IFERROR(IF($AE1229&gt;$AE1228,VLOOKUP($AC1229+AL$1,STOCK!$F$10:$AB$209,17,0),IF($AE1229=$AE1228,(IF(BL1228&gt;=1,BL1228-COUNTIFS($AE1228:$AE1228,$AC1229,AL1228:AL1228,$AI$2),0)),0)),0)</f>
        <v>0</v>
      </c>
      <c r="BM1229" s="1">
        <f>IFERROR(IF($AE1229&gt;$AE1228,VLOOKUP($AC1229+AM$1,STOCK!$F$10:$AB$209,17,0),IF($AE1229=$AE1228,(IF(BM1228&gt;=1,BM1228-COUNTIFS($AE1228:$AE1228,$AC1229,AM1228:AM1228,$AI$2),0)),0)),0)</f>
        <v>0</v>
      </c>
      <c r="BN1229" s="1">
        <f>IFERROR(IF($AE1229&gt;$AE1228,VLOOKUP($AC1229+AN$1,STOCK!$F$10:$AB$209,17,0),IF($AE1229=$AE1228,(IF(BN1228&gt;=1,BN1228-COUNTIFS($AE1228:$AE1228,$AC1229,AN1228:AN1228,$AI$2),0)),0)),0)</f>
        <v>0</v>
      </c>
      <c r="BO1229" s="1">
        <f>IFERROR(IF($AE1229&gt;$AE1228,VLOOKUP($AC1229+AO$1,STOCK!$F$10:$AB$209,17,0),IF($AE1229=$AE1228,(IF(BO1228&gt;=1,BO1228-COUNTIFS($AE1228:$AE1228,$AC1229,AO1228:AO1228,$AI$2),0)),0)),0)</f>
        <v>0</v>
      </c>
      <c r="BP1229" s="1">
        <f>IFERROR(IF($AE1229&gt;$AE1228,VLOOKUP($AC1229+AP$1,STOCK!$F$10:$AB$209,17,0),IF($AE1229=$AE1228,(IF(BP1228&gt;=1,BP1228-COUNTIFS($AE1228:$AE1228,$AC1229,AP1228:AP1228,$AI$2),0)),0)),0)</f>
        <v>0</v>
      </c>
      <c r="BQ1229" s="1">
        <f>IFERROR(IF($AE1229&gt;$AE1228,VLOOKUP($AC1229+AQ$1,STOCK!$F$10:$AB$209,17,0),IF($AE1229=$AE1228,(IF(BQ1228&gt;=1,BQ1228-COUNTIFS($AE1228:$AE1228,$AC1229,AQ1228:AQ1228,$AI$2),0)),0)),0)</f>
        <v>0</v>
      </c>
      <c r="BR1229" s="1">
        <f>IFERROR(IF($AE1229&gt;$AE1228,VLOOKUP($AC1229+AR$1,STOCK!$F$10:$AB$209,17,0),IF($AE1229=$AE1228,(IF(BR1228&gt;=1,BR1228-COUNTIFS($AE1228:$AE1228,$AC1229,AR1228:AR1228,$AI$2),0)),0)),0)</f>
        <v>0</v>
      </c>
      <c r="BS1229" s="1">
        <f>IFERROR(IF($AE1229&gt;$AE1228,VLOOKUP($AC1229+AS$1,STOCK!$F$10:$AB$209,17,0),IF($AE1229=$AE1228,(IF(BS1228&gt;=1,BS1228-COUNTIFS($AE1228:$AE1228,$AC1229,AS1228:AS1228,$AI$2),0)),0)),0)</f>
        <v>0</v>
      </c>
      <c r="BT1229" s="1">
        <f>IFERROR(IF($AE1229&gt;$AE1228,VLOOKUP($AC1229+AT$1,STOCK!$F$10:$AB$209,17,0),IF($AE1229=$AE1228,(IF(BT1228&gt;=1,BT1228-COUNTIFS($AE1228:$AE1228,$AC1229,AT1228:AT1228,$AI$2),0)),0)),0)</f>
        <v>0</v>
      </c>
      <c r="BU1229" s="1">
        <f>IFERROR(IF($AE1229&gt;$AE1228,VLOOKUP($AC1229+AU$1,STOCK!$F$10:$AB$209,17,0),IF($AE1229=$AE1228,(IF(BU1228&gt;=1,BU1228-COUNTIFS($AE1228:$AE1228,$AC1229,AU1228:AU1228,$AI$2),0)),0)),0)</f>
        <v>0</v>
      </c>
      <c r="BV1229" s="1">
        <f>IFERROR(IF($AE1229&gt;$AE1228,VLOOKUP($AC1229+AV$1,STOCK!$F$10:$AB$209,17,0),IF($AE1229=$AE1228,(IF(BV1228&gt;=1,BV1228-COUNTIFS($AE1228:$AE1228,$AC1229,AV1228:AV1228,$AI$2),0)),0)),0)</f>
        <v>0</v>
      </c>
      <c r="BW1229" s="1">
        <f>IFERROR(IF($AE1229&gt;$AE1228,VLOOKUP($AC1229+AW$1,STOCK!$F$10:$AB$209,17,0),IF($AE1229=$AE1228,(IF(BW1228&gt;=1,BW1228-COUNTIFS($AE1228:$AE1228,$AC1229,AW1228:AW1228,$AI$2),0)),0)),0)</f>
        <v>0</v>
      </c>
      <c r="BX1229" s="1">
        <f>IFERROR(IF($AE1229&gt;$AE1228,VLOOKUP($AC1229+AX$1,STOCK!$F$10:$AB$209,17,0),IF($AE1229=$AE1228,(IF(BX1228&gt;=1,BX1228-COUNTIFS($AE1228:$AE1228,$AC1229,AX1228:AX1228,$AI$2),0)),0)),0)</f>
        <v>0</v>
      </c>
    </row>
    <row r="1230" spans="29:76" x14ac:dyDescent="0.25">
      <c r="AC1230" s="1">
        <f t="shared" si="290"/>
        <v>0</v>
      </c>
      <c r="AD1230" s="1">
        <f>IFERROR(IF(LEN(AK1230)&gt;=1,VLOOKUP(HLOOKUP(AK1230,PROFILE!$K$5:$V$8,4,0),PROFILE!$F$1:$G$3,2,0),0),0)</f>
        <v>0</v>
      </c>
      <c r="AE1230" s="1">
        <f t="shared" si="291"/>
        <v>0</v>
      </c>
      <c r="AF1230" s="1">
        <v>1217</v>
      </c>
      <c r="AI1230" s="1" t="str">
        <f>IFERROR(IF($AH1230&gt;=1,VLOOKUP($AG1230,STUDENT!$O$8:$Z$1507,3,0),""),"")</f>
        <v/>
      </c>
      <c r="AJ1230" s="1" t="str">
        <f>IFERROR(IF($AH1230&gt;=1,VLOOKUP($AG1230,STUDENT!$O$8:$Z$1507,4,0),""),"")</f>
        <v/>
      </c>
      <c r="AK1230" s="1" t="str">
        <f>IFERROR(IF($AH1230&gt;=1,VLOOKUP($AG1230,STUDENT!$O$8:$Z$1507,6,0),""),"")</f>
        <v/>
      </c>
      <c r="AL1230" s="1" t="str">
        <f t="shared" si="292"/>
        <v/>
      </c>
      <c r="AM1230" s="1" t="str">
        <f t="shared" si="293"/>
        <v/>
      </c>
      <c r="AN1230" s="1" t="str">
        <f t="shared" si="294"/>
        <v/>
      </c>
      <c r="AO1230" s="1" t="str">
        <f t="shared" si="295"/>
        <v/>
      </c>
      <c r="AP1230" s="1" t="str">
        <f t="shared" si="296"/>
        <v/>
      </c>
      <c r="AQ1230" s="1" t="str">
        <f t="shared" si="297"/>
        <v/>
      </c>
      <c r="AR1230" s="1" t="str">
        <f t="shared" si="298"/>
        <v/>
      </c>
      <c r="AS1230" s="1" t="str">
        <f t="shared" si="299"/>
        <v/>
      </c>
      <c r="AT1230" s="1" t="str">
        <f t="shared" si="300"/>
        <v/>
      </c>
      <c r="AU1230" s="1" t="str">
        <f t="shared" si="301"/>
        <v/>
      </c>
      <c r="AV1230" s="1" t="str">
        <f t="shared" si="302"/>
        <v/>
      </c>
      <c r="AW1230" s="1" t="str">
        <f t="shared" si="303"/>
        <v/>
      </c>
      <c r="AX1230" s="1" t="str">
        <f t="shared" si="304"/>
        <v/>
      </c>
      <c r="AY1230" s="1">
        <f>IFERROR(IF($AE1230&gt;$AE1229,VLOOKUP($AC1230+AL$1,STOCK!$F$10:$AB$209,16,0),IF($AE1230=$AE1229,(IF(AY1229&gt;=1,AY1229-COUNTIFS($AE1229:$AE1229,$AC1230,AL1229:AL1229,$AI$1),0)),0)),0)</f>
        <v>0</v>
      </c>
      <c r="AZ1230" s="1">
        <f>IFERROR(IF($AE1230&gt;$AE1229,VLOOKUP($AC1230+AM$1,STOCK!$F$10:$AB$209,16,0),IF($AE1230=$AE1229,(IF(AZ1229&gt;=1,AZ1229-COUNTIFS($AE1229:$AE1229,$AC1230,AM1229:AM1229,$AI$1),0)),0)),0)</f>
        <v>0</v>
      </c>
      <c r="BA1230" s="1">
        <f>IFERROR(IF($AE1230&gt;$AE1229,VLOOKUP($AC1230+AN$1,STOCK!$F$10:$AB$209,16,0),IF($AE1230=$AE1229,(IF(BA1229&gt;=1,BA1229-COUNTIFS($AE1229:$AE1229,$AC1230,AN1229:AN1229,$AI$1),0)),0)),0)</f>
        <v>0</v>
      </c>
      <c r="BB1230" s="1">
        <f>IFERROR(IF($AE1230&gt;$AE1229,VLOOKUP($AC1230+AO$1,STOCK!$F$10:$AB$209,16,0),IF($AE1230=$AE1229,(IF(BB1229&gt;=1,BB1229-COUNTIFS($AE1229:$AE1229,$AC1230,AO1229:AO1229,$AI$1),0)),0)),0)</f>
        <v>0</v>
      </c>
      <c r="BC1230" s="1">
        <f>IFERROR(IF($AE1230&gt;$AE1229,VLOOKUP($AC1230+AP$1,STOCK!$F$10:$AB$209,16,0),IF($AE1230=$AE1229,(IF(BC1229&gt;=1,BC1229-COUNTIFS($AE1229:$AE1229,$AC1230,AP1229:AP1229,$AI$1),0)),0)),0)</f>
        <v>0</v>
      </c>
      <c r="BD1230" s="1">
        <f>IFERROR(IF($AE1230&gt;$AE1229,VLOOKUP($AC1230+AQ$1,STOCK!$F$10:$AB$209,16,0),IF($AE1230=$AE1229,(IF(BD1229&gt;=1,BD1229-COUNTIFS($AE1229:$AE1229,$AC1230,AQ1229:AQ1229,$AI$1),0)),0)),0)</f>
        <v>0</v>
      </c>
      <c r="BE1230" s="1">
        <f>IFERROR(IF($AE1230&gt;$AE1229,VLOOKUP($AC1230+AR$1,STOCK!$F$10:$AB$209,16,0),IF($AE1230=$AE1229,(IF(BE1229&gt;=1,BE1229-COUNTIFS($AE1229:$AE1229,$AC1230,AR1229:AR1229,$AI$1),0)),0)),0)</f>
        <v>0</v>
      </c>
      <c r="BF1230" s="1">
        <f>IFERROR(IF($AE1230&gt;$AE1229,VLOOKUP($AC1230+AS$1,STOCK!$F$10:$AB$209,16,0),IF($AE1230=$AE1229,(IF(BF1229&gt;=1,BF1229-COUNTIFS($AE1229:$AE1229,$AC1230,AS1229:AS1229,$AI$1),0)),0)),0)</f>
        <v>0</v>
      </c>
      <c r="BG1230" s="1">
        <f>IFERROR(IF($AE1230&gt;$AE1229,VLOOKUP($AC1230+AT$1,STOCK!$F$10:$AB$209,16,0),IF($AE1230=$AE1229,(IF(BG1229&gt;=1,BG1229-COUNTIFS($AE1229:$AE1229,$AC1230,AT1229:AT1229,$AI$1),0)),0)),0)</f>
        <v>0</v>
      </c>
      <c r="BH1230" s="1">
        <f>IFERROR(IF($AE1230&gt;$AE1229,VLOOKUP($AC1230+AU$1,STOCK!$F$10:$AB$209,16,0),IF($AE1230=$AE1229,(IF(BH1229&gt;=1,BH1229-COUNTIFS($AE1229:$AE1229,$AC1230,AU1229:AU1229,$AI$1),0)),0)),0)</f>
        <v>0</v>
      </c>
      <c r="BI1230" s="1">
        <f>IFERROR(IF($AE1230&gt;$AE1229,VLOOKUP($AC1230+AV$1,STOCK!$F$10:$AB$209,16,0),IF($AE1230=$AE1229,(IF(BI1229&gt;=1,BI1229-COUNTIFS($AE1229:$AE1229,$AC1230,AV1229:AV1229,$AI$1),0)),0)),0)</f>
        <v>0</v>
      </c>
      <c r="BJ1230" s="1">
        <f>IFERROR(IF($AE1230&gt;$AE1229,VLOOKUP($AC1230+AW$1,STOCK!$F$10:$AB$209,16,0),IF($AE1230=$AE1229,(IF(BJ1229&gt;=1,BJ1229-COUNTIFS($AE1229:$AE1229,$AC1230,AW1229:AW1229,$AI$1),0)),0)),0)</f>
        <v>0</v>
      </c>
      <c r="BK1230" s="1">
        <f>IFERROR(IF($AE1230&gt;$AE1229,VLOOKUP($AC1230+AX$1,STOCK!$F$10:$AB$209,16,0),IF($AE1230=$AE1229,(IF(BK1229&gt;=1,BK1229-COUNTIFS($AE1229:$AE1229,$AC1230,AX1229:AX1229,$AI$1),0)),0)),0)</f>
        <v>0</v>
      </c>
      <c r="BL1230" s="1">
        <f>IFERROR(IF($AE1230&gt;$AE1229,VLOOKUP($AC1230+AL$1,STOCK!$F$10:$AB$209,17,0),IF($AE1230=$AE1229,(IF(BL1229&gt;=1,BL1229-COUNTIFS($AE1229:$AE1229,$AC1230,AL1229:AL1229,$AI$2),0)),0)),0)</f>
        <v>0</v>
      </c>
      <c r="BM1230" s="1">
        <f>IFERROR(IF($AE1230&gt;$AE1229,VLOOKUP($AC1230+AM$1,STOCK!$F$10:$AB$209,17,0),IF($AE1230=$AE1229,(IF(BM1229&gt;=1,BM1229-COUNTIFS($AE1229:$AE1229,$AC1230,AM1229:AM1229,$AI$2),0)),0)),0)</f>
        <v>0</v>
      </c>
      <c r="BN1230" s="1">
        <f>IFERROR(IF($AE1230&gt;$AE1229,VLOOKUP($AC1230+AN$1,STOCK!$F$10:$AB$209,17,0),IF($AE1230=$AE1229,(IF(BN1229&gt;=1,BN1229-COUNTIFS($AE1229:$AE1229,$AC1230,AN1229:AN1229,$AI$2),0)),0)),0)</f>
        <v>0</v>
      </c>
      <c r="BO1230" s="1">
        <f>IFERROR(IF($AE1230&gt;$AE1229,VLOOKUP($AC1230+AO$1,STOCK!$F$10:$AB$209,17,0),IF($AE1230=$AE1229,(IF(BO1229&gt;=1,BO1229-COUNTIFS($AE1229:$AE1229,$AC1230,AO1229:AO1229,$AI$2),0)),0)),0)</f>
        <v>0</v>
      </c>
      <c r="BP1230" s="1">
        <f>IFERROR(IF($AE1230&gt;$AE1229,VLOOKUP($AC1230+AP$1,STOCK!$F$10:$AB$209,17,0),IF($AE1230=$AE1229,(IF(BP1229&gt;=1,BP1229-COUNTIFS($AE1229:$AE1229,$AC1230,AP1229:AP1229,$AI$2),0)),0)),0)</f>
        <v>0</v>
      </c>
      <c r="BQ1230" s="1">
        <f>IFERROR(IF($AE1230&gt;$AE1229,VLOOKUP($AC1230+AQ$1,STOCK!$F$10:$AB$209,17,0),IF($AE1230=$AE1229,(IF(BQ1229&gt;=1,BQ1229-COUNTIFS($AE1229:$AE1229,$AC1230,AQ1229:AQ1229,$AI$2),0)),0)),0)</f>
        <v>0</v>
      </c>
      <c r="BR1230" s="1">
        <f>IFERROR(IF($AE1230&gt;$AE1229,VLOOKUP($AC1230+AR$1,STOCK!$F$10:$AB$209,17,0),IF($AE1230=$AE1229,(IF(BR1229&gt;=1,BR1229-COUNTIFS($AE1229:$AE1229,$AC1230,AR1229:AR1229,$AI$2),0)),0)),0)</f>
        <v>0</v>
      </c>
      <c r="BS1230" s="1">
        <f>IFERROR(IF($AE1230&gt;$AE1229,VLOOKUP($AC1230+AS$1,STOCK!$F$10:$AB$209,17,0),IF($AE1230=$AE1229,(IF(BS1229&gt;=1,BS1229-COUNTIFS($AE1229:$AE1229,$AC1230,AS1229:AS1229,$AI$2),0)),0)),0)</f>
        <v>0</v>
      </c>
      <c r="BT1230" s="1">
        <f>IFERROR(IF($AE1230&gt;$AE1229,VLOOKUP($AC1230+AT$1,STOCK!$F$10:$AB$209,17,0),IF($AE1230=$AE1229,(IF(BT1229&gt;=1,BT1229-COUNTIFS($AE1229:$AE1229,$AC1230,AT1229:AT1229,$AI$2),0)),0)),0)</f>
        <v>0</v>
      </c>
      <c r="BU1230" s="1">
        <f>IFERROR(IF($AE1230&gt;$AE1229,VLOOKUP($AC1230+AU$1,STOCK!$F$10:$AB$209,17,0),IF($AE1230=$AE1229,(IF(BU1229&gt;=1,BU1229-COUNTIFS($AE1229:$AE1229,$AC1230,AU1229:AU1229,$AI$2),0)),0)),0)</f>
        <v>0</v>
      </c>
      <c r="BV1230" s="1">
        <f>IFERROR(IF($AE1230&gt;$AE1229,VLOOKUP($AC1230+AV$1,STOCK!$F$10:$AB$209,17,0),IF($AE1230=$AE1229,(IF(BV1229&gt;=1,BV1229-COUNTIFS($AE1229:$AE1229,$AC1230,AV1229:AV1229,$AI$2),0)),0)),0)</f>
        <v>0</v>
      </c>
      <c r="BW1230" s="1">
        <f>IFERROR(IF($AE1230&gt;$AE1229,VLOOKUP($AC1230+AW$1,STOCK!$F$10:$AB$209,17,0),IF($AE1230=$AE1229,(IF(BW1229&gt;=1,BW1229-COUNTIFS($AE1229:$AE1229,$AC1230,AW1229:AW1229,$AI$2),0)),0)),0)</f>
        <v>0</v>
      </c>
      <c r="BX1230" s="1">
        <f>IFERROR(IF($AE1230&gt;$AE1229,VLOOKUP($AC1230+AX$1,STOCK!$F$10:$AB$209,17,0),IF($AE1230=$AE1229,(IF(BX1229&gt;=1,BX1229-COUNTIFS($AE1229:$AE1229,$AC1230,AX1229:AX1229,$AI$2),0)),0)),0)</f>
        <v>0</v>
      </c>
    </row>
    <row r="1231" spans="29:76" x14ac:dyDescent="0.25">
      <c r="AC1231" s="1">
        <f t="shared" ref="AC1231:AC1294" si="305">IFERROR(IF(AG1231&gt;=101,LEFT(AG1231,1)*100,0),0)</f>
        <v>0</v>
      </c>
      <c r="AD1231" s="1">
        <f>IFERROR(IF(LEN(AK1231)&gt;=1,VLOOKUP(HLOOKUP(AK1231,PROFILE!$K$5:$V$8,4,0),PROFILE!$F$1:$G$3,2,0),0),0)</f>
        <v>0</v>
      </c>
      <c r="AE1231" s="1">
        <f t="shared" ref="AE1231:AE1294" si="306">IFERROR(IF(AG1231&gt;=101,LEFT(AG1231,1)*100,0),0)</f>
        <v>0</v>
      </c>
      <c r="AF1231" s="1">
        <v>1218</v>
      </c>
      <c r="AI1231" s="1" t="str">
        <f>IFERROR(IF($AH1231&gt;=1,VLOOKUP($AG1231,STUDENT!$O$8:$Z$1507,3,0),""),"")</f>
        <v/>
      </c>
      <c r="AJ1231" s="1" t="str">
        <f>IFERROR(IF($AH1231&gt;=1,VLOOKUP($AG1231,STUDENT!$O$8:$Z$1507,4,0),""),"")</f>
        <v/>
      </c>
      <c r="AK1231" s="1" t="str">
        <f>IFERROR(IF($AH1231&gt;=1,VLOOKUP($AG1231,STUDENT!$O$8:$Z$1507,6,0),""),"")</f>
        <v/>
      </c>
      <c r="AL1231" s="1" t="str">
        <f t="shared" ref="AL1231:AL1294" si="307">IFERROR(IF($AH1231&gt;=1,(IF($AD1231=1,(IF(BL1231&gt;=1,$AI$2,"")),IF($AD1231=2,(IF(AY1231&gt;=1,$AI$1,"")),IF($AD1231=3,(IF(MOD($AG1231+AL$1,2)=0,(IF(AY1231&gt;=1,$AI$1,"")),IF(MOD($AG1231+AL$1,2)=1,(IF(BL1231&gt;=1,$AI$2,"")),""))),"")))),""),"")</f>
        <v/>
      </c>
      <c r="AM1231" s="1" t="str">
        <f t="shared" ref="AM1231:AM1294" si="308">IFERROR(IF($AH1231&gt;=1,(IF($AD1231=1,(IF(BM1231&gt;=1,$AI$2,"")),IF($AD1231=2,(IF(AZ1231&gt;=1,$AI$1,"")),IF($AD1231=3,(IF(MOD($AG1231+AM$1,2)=0,(IF(AZ1231&gt;=1,$AI$1,"")),IF(MOD($AG1231+AM$1,2)=1,(IF(BM1231&gt;=1,$AI$2,"")),""))),"")))),""),"")</f>
        <v/>
      </c>
      <c r="AN1231" s="1" t="str">
        <f t="shared" ref="AN1231:AN1294" si="309">IFERROR(IF($AH1231&gt;=1,(IF($AD1231=1,(IF(BN1231&gt;=1,$AI$2,"")),IF($AD1231=2,(IF(BA1231&gt;=1,$AI$1,"")),IF($AD1231=3,(IF(MOD($AG1231+AN$1,2)=0,(IF(BA1231&gt;=1,$AI$1,"")),IF(MOD($AG1231+AN$1,2)=1,(IF(BN1231&gt;=1,$AI$2,"")),""))),"")))),""),"")</f>
        <v/>
      </c>
      <c r="AO1231" s="1" t="str">
        <f t="shared" ref="AO1231:AO1294" si="310">IFERROR(IF($AH1231&gt;=1,(IF($AD1231=1,(IF(BO1231&gt;=1,$AI$2,"")),IF($AD1231=2,(IF(BB1231&gt;=1,$AI$1,"")),IF($AD1231=3,(IF(MOD($AG1231+AO$1,2)=0,(IF(BB1231&gt;=1,$AI$1,"")),IF(MOD($AG1231+AO$1,2)=1,(IF(BO1231&gt;=1,$AI$2,"")),""))),"")))),""),"")</f>
        <v/>
      </c>
      <c r="AP1231" s="1" t="str">
        <f t="shared" ref="AP1231:AP1294" si="311">IFERROR(IF($AH1231&gt;=1,(IF($AD1231=1,(IF(BP1231&gt;=1,$AI$2,"")),IF($AD1231=2,(IF(BC1231&gt;=1,$AI$1,"")),IF($AD1231=3,(IF(MOD($AG1231+AP$1,2)=0,(IF(BC1231&gt;=1,$AI$1,"")),IF(MOD($AG1231+AP$1,2)=1,(IF(BP1231&gt;=1,$AI$2,"")),""))),"")))),""),"")</f>
        <v/>
      </c>
      <c r="AQ1231" s="1" t="str">
        <f t="shared" ref="AQ1231:AQ1294" si="312">IFERROR(IF($AH1231&gt;=1,(IF($AD1231=1,(IF(BQ1231&gt;=1,$AI$2,"")),IF($AD1231=2,(IF(BD1231&gt;=1,$AI$1,"")),IF($AD1231=3,(IF(MOD($AG1231+AQ$1,2)=0,(IF(BD1231&gt;=1,$AI$1,"")),IF(MOD($AG1231+AQ$1,2)=1,(IF(BQ1231&gt;=1,$AI$2,"")),""))),"")))),""),"")</f>
        <v/>
      </c>
      <c r="AR1231" s="1" t="str">
        <f t="shared" ref="AR1231:AR1294" si="313">IFERROR(IF($AH1231&gt;=1,(IF($AD1231=1,(IF(BR1231&gt;=1,$AI$2,"")),IF($AD1231=2,(IF(BE1231&gt;=1,$AI$1,"")),IF($AD1231=3,(IF(MOD($AG1231+AR$1,2)=0,(IF(BE1231&gt;=1,$AI$1,"")),IF(MOD($AG1231+AR$1,2)=1,(IF(BR1231&gt;=1,$AI$2,"")),""))),"")))),""),"")</f>
        <v/>
      </c>
      <c r="AS1231" s="1" t="str">
        <f t="shared" ref="AS1231:AS1294" si="314">IFERROR(IF($AH1231&gt;=1,(IF($AD1231=1,(IF(BS1231&gt;=1,$AI$2,"")),IF($AD1231=2,(IF(BF1231&gt;=1,$AI$1,"")),IF($AD1231=3,(IF(MOD($AG1231+AS$1,2)=0,(IF(BF1231&gt;=1,$AI$1,"")),IF(MOD($AG1231+AS$1,2)=1,(IF(BS1231&gt;=1,$AI$2,"")),""))),"")))),""),"")</f>
        <v/>
      </c>
      <c r="AT1231" s="1" t="str">
        <f t="shared" ref="AT1231:AT1294" si="315">IFERROR(IF($AH1231&gt;=1,(IF($AD1231=1,(IF(BT1231&gt;=1,$AI$2,"")),IF($AD1231=2,(IF(BG1231&gt;=1,$AI$1,"")),IF($AD1231=3,(IF(MOD($AG1231+AT$1,2)=0,(IF(BG1231&gt;=1,$AI$1,"")),IF(MOD($AG1231+AT$1,2)=1,(IF(BT1231&gt;=1,$AI$2,"")),""))),"")))),""),"")</f>
        <v/>
      </c>
      <c r="AU1231" s="1" t="str">
        <f t="shared" ref="AU1231:AU1294" si="316">IFERROR(IF($AH1231&gt;=1,(IF($AD1231=1,(IF(BU1231&gt;=1,$AI$2,"")),IF($AD1231=2,(IF(BH1231&gt;=1,$AI$1,"")),IF($AD1231=3,(IF(MOD($AG1231+AU$1,2)=0,(IF(BH1231&gt;=1,$AI$1,"")),IF(MOD($AG1231+AU$1,2)=1,(IF(BU1231&gt;=1,$AI$2,"")),""))),"")))),""),"")</f>
        <v/>
      </c>
      <c r="AV1231" s="1" t="str">
        <f t="shared" ref="AV1231:AV1294" si="317">IFERROR(IF($AH1231&gt;=1,(IF($AD1231=1,(IF(BV1231&gt;=1,$AI$2,"")),IF($AD1231=2,(IF(BI1231&gt;=1,$AI$1,"")),IF($AD1231=3,(IF(MOD($AG1231+AV$1,2)=0,(IF(BI1231&gt;=1,$AI$1,"")),IF(MOD($AG1231+AV$1,2)=1,(IF(BV1231&gt;=1,$AI$2,"")),""))),"")))),""),"")</f>
        <v/>
      </c>
      <c r="AW1231" s="1" t="str">
        <f t="shared" ref="AW1231:AW1294" si="318">IFERROR(IF($AH1231&gt;=1,(IF($AD1231=1,(IF(BW1231&gt;=1,$AI$2,"")),IF($AD1231=2,(IF(BJ1231&gt;=1,$AI$1,"")),IF($AD1231=3,(IF(MOD($AG1231+AW$1,2)=0,(IF(BJ1231&gt;=1,$AI$1,"")),IF(MOD($AG1231+AW$1,2)=1,(IF(BW1231&gt;=1,$AI$2,"")),""))),"")))),""),"")</f>
        <v/>
      </c>
      <c r="AX1231" s="1" t="str">
        <f t="shared" ref="AX1231:AX1294" si="319">IFERROR(IF($AH1231&gt;=1,(IF($AD1231=1,(IF(BX1231&gt;=1,$AI$2,"")),IF($AD1231=2,(IF(BK1231&gt;=1,$AI$1,"")),IF($AD1231=3,(IF(MOD($AG1231+AX$1,2)=0,(IF(BK1231&gt;=1,$AI$1,"")),IF(MOD($AG1231+AX$1,2)=1,(IF(BX1231&gt;=1,$AI$2,"")),""))),"")))),""),"")</f>
        <v/>
      </c>
      <c r="AY1231" s="1">
        <f>IFERROR(IF($AE1231&gt;$AE1230,VLOOKUP($AC1231+AL$1,STOCK!$F$10:$AB$209,16,0),IF($AE1231=$AE1230,(IF(AY1230&gt;=1,AY1230-COUNTIFS($AE1230:$AE1230,$AC1231,AL1230:AL1230,$AI$1),0)),0)),0)</f>
        <v>0</v>
      </c>
      <c r="AZ1231" s="1">
        <f>IFERROR(IF($AE1231&gt;$AE1230,VLOOKUP($AC1231+AM$1,STOCK!$F$10:$AB$209,16,0),IF($AE1231=$AE1230,(IF(AZ1230&gt;=1,AZ1230-COUNTIFS($AE1230:$AE1230,$AC1231,AM1230:AM1230,$AI$1),0)),0)),0)</f>
        <v>0</v>
      </c>
      <c r="BA1231" s="1">
        <f>IFERROR(IF($AE1231&gt;$AE1230,VLOOKUP($AC1231+AN$1,STOCK!$F$10:$AB$209,16,0),IF($AE1231=$AE1230,(IF(BA1230&gt;=1,BA1230-COUNTIFS($AE1230:$AE1230,$AC1231,AN1230:AN1230,$AI$1),0)),0)),0)</f>
        <v>0</v>
      </c>
      <c r="BB1231" s="1">
        <f>IFERROR(IF($AE1231&gt;$AE1230,VLOOKUP($AC1231+AO$1,STOCK!$F$10:$AB$209,16,0),IF($AE1231=$AE1230,(IF(BB1230&gt;=1,BB1230-COUNTIFS($AE1230:$AE1230,$AC1231,AO1230:AO1230,$AI$1),0)),0)),0)</f>
        <v>0</v>
      </c>
      <c r="BC1231" s="1">
        <f>IFERROR(IF($AE1231&gt;$AE1230,VLOOKUP($AC1231+AP$1,STOCK!$F$10:$AB$209,16,0),IF($AE1231=$AE1230,(IF(BC1230&gt;=1,BC1230-COUNTIFS($AE1230:$AE1230,$AC1231,AP1230:AP1230,$AI$1),0)),0)),0)</f>
        <v>0</v>
      </c>
      <c r="BD1231" s="1">
        <f>IFERROR(IF($AE1231&gt;$AE1230,VLOOKUP($AC1231+AQ$1,STOCK!$F$10:$AB$209,16,0),IF($AE1231=$AE1230,(IF(BD1230&gt;=1,BD1230-COUNTIFS($AE1230:$AE1230,$AC1231,AQ1230:AQ1230,$AI$1),0)),0)),0)</f>
        <v>0</v>
      </c>
      <c r="BE1231" s="1">
        <f>IFERROR(IF($AE1231&gt;$AE1230,VLOOKUP($AC1231+AR$1,STOCK!$F$10:$AB$209,16,0),IF($AE1231=$AE1230,(IF(BE1230&gt;=1,BE1230-COUNTIFS($AE1230:$AE1230,$AC1231,AR1230:AR1230,$AI$1),0)),0)),0)</f>
        <v>0</v>
      </c>
      <c r="BF1231" s="1">
        <f>IFERROR(IF($AE1231&gt;$AE1230,VLOOKUP($AC1231+AS$1,STOCK!$F$10:$AB$209,16,0),IF($AE1231=$AE1230,(IF(BF1230&gt;=1,BF1230-COUNTIFS($AE1230:$AE1230,$AC1231,AS1230:AS1230,$AI$1),0)),0)),0)</f>
        <v>0</v>
      </c>
      <c r="BG1231" s="1">
        <f>IFERROR(IF($AE1231&gt;$AE1230,VLOOKUP($AC1231+AT$1,STOCK!$F$10:$AB$209,16,0),IF($AE1231=$AE1230,(IF(BG1230&gt;=1,BG1230-COUNTIFS($AE1230:$AE1230,$AC1231,AT1230:AT1230,$AI$1),0)),0)),0)</f>
        <v>0</v>
      </c>
      <c r="BH1231" s="1">
        <f>IFERROR(IF($AE1231&gt;$AE1230,VLOOKUP($AC1231+AU$1,STOCK!$F$10:$AB$209,16,0),IF($AE1231=$AE1230,(IF(BH1230&gt;=1,BH1230-COUNTIFS($AE1230:$AE1230,$AC1231,AU1230:AU1230,$AI$1),0)),0)),0)</f>
        <v>0</v>
      </c>
      <c r="BI1231" s="1">
        <f>IFERROR(IF($AE1231&gt;$AE1230,VLOOKUP($AC1231+AV$1,STOCK!$F$10:$AB$209,16,0),IF($AE1231=$AE1230,(IF(BI1230&gt;=1,BI1230-COUNTIFS($AE1230:$AE1230,$AC1231,AV1230:AV1230,$AI$1),0)),0)),0)</f>
        <v>0</v>
      </c>
      <c r="BJ1231" s="1">
        <f>IFERROR(IF($AE1231&gt;$AE1230,VLOOKUP($AC1231+AW$1,STOCK!$F$10:$AB$209,16,0),IF($AE1231=$AE1230,(IF(BJ1230&gt;=1,BJ1230-COUNTIFS($AE1230:$AE1230,$AC1231,AW1230:AW1230,$AI$1),0)),0)),0)</f>
        <v>0</v>
      </c>
      <c r="BK1231" s="1">
        <f>IFERROR(IF($AE1231&gt;$AE1230,VLOOKUP($AC1231+AX$1,STOCK!$F$10:$AB$209,16,0),IF($AE1231=$AE1230,(IF(BK1230&gt;=1,BK1230-COUNTIFS($AE1230:$AE1230,$AC1231,AX1230:AX1230,$AI$1),0)),0)),0)</f>
        <v>0</v>
      </c>
      <c r="BL1231" s="1">
        <f>IFERROR(IF($AE1231&gt;$AE1230,VLOOKUP($AC1231+AL$1,STOCK!$F$10:$AB$209,17,0),IF($AE1231=$AE1230,(IF(BL1230&gt;=1,BL1230-COUNTIFS($AE1230:$AE1230,$AC1231,AL1230:AL1230,$AI$2),0)),0)),0)</f>
        <v>0</v>
      </c>
      <c r="BM1231" s="1">
        <f>IFERROR(IF($AE1231&gt;$AE1230,VLOOKUP($AC1231+AM$1,STOCK!$F$10:$AB$209,17,0),IF($AE1231=$AE1230,(IF(BM1230&gt;=1,BM1230-COUNTIFS($AE1230:$AE1230,$AC1231,AM1230:AM1230,$AI$2),0)),0)),0)</f>
        <v>0</v>
      </c>
      <c r="BN1231" s="1">
        <f>IFERROR(IF($AE1231&gt;$AE1230,VLOOKUP($AC1231+AN$1,STOCK!$F$10:$AB$209,17,0),IF($AE1231=$AE1230,(IF(BN1230&gt;=1,BN1230-COUNTIFS($AE1230:$AE1230,$AC1231,AN1230:AN1230,$AI$2),0)),0)),0)</f>
        <v>0</v>
      </c>
      <c r="BO1231" s="1">
        <f>IFERROR(IF($AE1231&gt;$AE1230,VLOOKUP($AC1231+AO$1,STOCK!$F$10:$AB$209,17,0),IF($AE1231=$AE1230,(IF(BO1230&gt;=1,BO1230-COUNTIFS($AE1230:$AE1230,$AC1231,AO1230:AO1230,$AI$2),0)),0)),0)</f>
        <v>0</v>
      </c>
      <c r="BP1231" s="1">
        <f>IFERROR(IF($AE1231&gt;$AE1230,VLOOKUP($AC1231+AP$1,STOCK!$F$10:$AB$209,17,0),IF($AE1231=$AE1230,(IF(BP1230&gt;=1,BP1230-COUNTIFS($AE1230:$AE1230,$AC1231,AP1230:AP1230,$AI$2),0)),0)),0)</f>
        <v>0</v>
      </c>
      <c r="BQ1231" s="1">
        <f>IFERROR(IF($AE1231&gt;$AE1230,VLOOKUP($AC1231+AQ$1,STOCK!$F$10:$AB$209,17,0),IF($AE1231=$AE1230,(IF(BQ1230&gt;=1,BQ1230-COUNTIFS($AE1230:$AE1230,$AC1231,AQ1230:AQ1230,$AI$2),0)),0)),0)</f>
        <v>0</v>
      </c>
      <c r="BR1231" s="1">
        <f>IFERROR(IF($AE1231&gt;$AE1230,VLOOKUP($AC1231+AR$1,STOCK!$F$10:$AB$209,17,0),IF($AE1231=$AE1230,(IF(BR1230&gt;=1,BR1230-COUNTIFS($AE1230:$AE1230,$AC1231,AR1230:AR1230,$AI$2),0)),0)),0)</f>
        <v>0</v>
      </c>
      <c r="BS1231" s="1">
        <f>IFERROR(IF($AE1231&gt;$AE1230,VLOOKUP($AC1231+AS$1,STOCK!$F$10:$AB$209,17,0),IF($AE1231=$AE1230,(IF(BS1230&gt;=1,BS1230-COUNTIFS($AE1230:$AE1230,$AC1231,AS1230:AS1230,$AI$2),0)),0)),0)</f>
        <v>0</v>
      </c>
      <c r="BT1231" s="1">
        <f>IFERROR(IF($AE1231&gt;$AE1230,VLOOKUP($AC1231+AT$1,STOCK!$F$10:$AB$209,17,0),IF($AE1231=$AE1230,(IF(BT1230&gt;=1,BT1230-COUNTIFS($AE1230:$AE1230,$AC1231,AT1230:AT1230,$AI$2),0)),0)),0)</f>
        <v>0</v>
      </c>
      <c r="BU1231" s="1">
        <f>IFERROR(IF($AE1231&gt;$AE1230,VLOOKUP($AC1231+AU$1,STOCK!$F$10:$AB$209,17,0),IF($AE1231=$AE1230,(IF(BU1230&gt;=1,BU1230-COUNTIFS($AE1230:$AE1230,$AC1231,AU1230:AU1230,$AI$2),0)),0)),0)</f>
        <v>0</v>
      </c>
      <c r="BV1231" s="1">
        <f>IFERROR(IF($AE1231&gt;$AE1230,VLOOKUP($AC1231+AV$1,STOCK!$F$10:$AB$209,17,0),IF($AE1231=$AE1230,(IF(BV1230&gt;=1,BV1230-COUNTIFS($AE1230:$AE1230,$AC1231,AV1230:AV1230,$AI$2),0)),0)),0)</f>
        <v>0</v>
      </c>
      <c r="BW1231" s="1">
        <f>IFERROR(IF($AE1231&gt;$AE1230,VLOOKUP($AC1231+AW$1,STOCK!$F$10:$AB$209,17,0),IF($AE1231=$AE1230,(IF(BW1230&gt;=1,BW1230-COUNTIFS($AE1230:$AE1230,$AC1231,AW1230:AW1230,$AI$2),0)),0)),0)</f>
        <v>0</v>
      </c>
      <c r="BX1231" s="1">
        <f>IFERROR(IF($AE1231&gt;$AE1230,VLOOKUP($AC1231+AX$1,STOCK!$F$10:$AB$209,17,0),IF($AE1231=$AE1230,(IF(BX1230&gt;=1,BX1230-COUNTIFS($AE1230:$AE1230,$AC1231,AX1230:AX1230,$AI$2),0)),0)),0)</f>
        <v>0</v>
      </c>
    </row>
    <row r="1232" spans="29:76" x14ac:dyDescent="0.25">
      <c r="AC1232" s="1">
        <f t="shared" si="305"/>
        <v>0</v>
      </c>
      <c r="AD1232" s="1">
        <f>IFERROR(IF(LEN(AK1232)&gt;=1,VLOOKUP(HLOOKUP(AK1232,PROFILE!$K$5:$V$8,4,0),PROFILE!$F$1:$G$3,2,0),0),0)</f>
        <v>0</v>
      </c>
      <c r="AE1232" s="1">
        <f t="shared" si="306"/>
        <v>0</v>
      </c>
      <c r="AF1232" s="1">
        <v>1219</v>
      </c>
      <c r="AI1232" s="1" t="str">
        <f>IFERROR(IF($AH1232&gt;=1,VLOOKUP($AG1232,STUDENT!$O$8:$Z$1507,3,0),""),"")</f>
        <v/>
      </c>
      <c r="AJ1232" s="1" t="str">
        <f>IFERROR(IF($AH1232&gt;=1,VLOOKUP($AG1232,STUDENT!$O$8:$Z$1507,4,0),""),"")</f>
        <v/>
      </c>
      <c r="AK1232" s="1" t="str">
        <f>IFERROR(IF($AH1232&gt;=1,VLOOKUP($AG1232,STUDENT!$O$8:$Z$1507,6,0),""),"")</f>
        <v/>
      </c>
      <c r="AL1232" s="1" t="str">
        <f t="shared" si="307"/>
        <v/>
      </c>
      <c r="AM1232" s="1" t="str">
        <f t="shared" si="308"/>
        <v/>
      </c>
      <c r="AN1232" s="1" t="str">
        <f t="shared" si="309"/>
        <v/>
      </c>
      <c r="AO1232" s="1" t="str">
        <f t="shared" si="310"/>
        <v/>
      </c>
      <c r="AP1232" s="1" t="str">
        <f t="shared" si="311"/>
        <v/>
      </c>
      <c r="AQ1232" s="1" t="str">
        <f t="shared" si="312"/>
        <v/>
      </c>
      <c r="AR1232" s="1" t="str">
        <f t="shared" si="313"/>
        <v/>
      </c>
      <c r="AS1232" s="1" t="str">
        <f t="shared" si="314"/>
        <v/>
      </c>
      <c r="AT1232" s="1" t="str">
        <f t="shared" si="315"/>
        <v/>
      </c>
      <c r="AU1232" s="1" t="str">
        <f t="shared" si="316"/>
        <v/>
      </c>
      <c r="AV1232" s="1" t="str">
        <f t="shared" si="317"/>
        <v/>
      </c>
      <c r="AW1232" s="1" t="str">
        <f t="shared" si="318"/>
        <v/>
      </c>
      <c r="AX1232" s="1" t="str">
        <f t="shared" si="319"/>
        <v/>
      </c>
      <c r="AY1232" s="1">
        <f>IFERROR(IF($AE1232&gt;$AE1231,VLOOKUP($AC1232+AL$1,STOCK!$F$10:$AB$209,16,0),IF($AE1232=$AE1231,(IF(AY1231&gt;=1,AY1231-COUNTIFS($AE1231:$AE1231,$AC1232,AL1231:AL1231,$AI$1),0)),0)),0)</f>
        <v>0</v>
      </c>
      <c r="AZ1232" s="1">
        <f>IFERROR(IF($AE1232&gt;$AE1231,VLOOKUP($AC1232+AM$1,STOCK!$F$10:$AB$209,16,0),IF($AE1232=$AE1231,(IF(AZ1231&gt;=1,AZ1231-COUNTIFS($AE1231:$AE1231,$AC1232,AM1231:AM1231,$AI$1),0)),0)),0)</f>
        <v>0</v>
      </c>
      <c r="BA1232" s="1">
        <f>IFERROR(IF($AE1232&gt;$AE1231,VLOOKUP($AC1232+AN$1,STOCK!$F$10:$AB$209,16,0),IF($AE1232=$AE1231,(IF(BA1231&gt;=1,BA1231-COUNTIFS($AE1231:$AE1231,$AC1232,AN1231:AN1231,$AI$1),0)),0)),0)</f>
        <v>0</v>
      </c>
      <c r="BB1232" s="1">
        <f>IFERROR(IF($AE1232&gt;$AE1231,VLOOKUP($AC1232+AO$1,STOCK!$F$10:$AB$209,16,0),IF($AE1232=$AE1231,(IF(BB1231&gt;=1,BB1231-COUNTIFS($AE1231:$AE1231,$AC1232,AO1231:AO1231,$AI$1),0)),0)),0)</f>
        <v>0</v>
      </c>
      <c r="BC1232" s="1">
        <f>IFERROR(IF($AE1232&gt;$AE1231,VLOOKUP($AC1232+AP$1,STOCK!$F$10:$AB$209,16,0),IF($AE1232=$AE1231,(IF(BC1231&gt;=1,BC1231-COUNTIFS($AE1231:$AE1231,$AC1232,AP1231:AP1231,$AI$1),0)),0)),0)</f>
        <v>0</v>
      </c>
      <c r="BD1232" s="1">
        <f>IFERROR(IF($AE1232&gt;$AE1231,VLOOKUP($AC1232+AQ$1,STOCK!$F$10:$AB$209,16,0),IF($AE1232=$AE1231,(IF(BD1231&gt;=1,BD1231-COUNTIFS($AE1231:$AE1231,$AC1232,AQ1231:AQ1231,$AI$1),0)),0)),0)</f>
        <v>0</v>
      </c>
      <c r="BE1232" s="1">
        <f>IFERROR(IF($AE1232&gt;$AE1231,VLOOKUP($AC1232+AR$1,STOCK!$F$10:$AB$209,16,0),IF($AE1232=$AE1231,(IF(BE1231&gt;=1,BE1231-COUNTIFS($AE1231:$AE1231,$AC1232,AR1231:AR1231,$AI$1),0)),0)),0)</f>
        <v>0</v>
      </c>
      <c r="BF1232" s="1">
        <f>IFERROR(IF($AE1232&gt;$AE1231,VLOOKUP($AC1232+AS$1,STOCK!$F$10:$AB$209,16,0),IF($AE1232=$AE1231,(IF(BF1231&gt;=1,BF1231-COUNTIFS($AE1231:$AE1231,$AC1232,AS1231:AS1231,$AI$1),0)),0)),0)</f>
        <v>0</v>
      </c>
      <c r="BG1232" s="1">
        <f>IFERROR(IF($AE1232&gt;$AE1231,VLOOKUP($AC1232+AT$1,STOCK!$F$10:$AB$209,16,0),IF($AE1232=$AE1231,(IF(BG1231&gt;=1,BG1231-COUNTIFS($AE1231:$AE1231,$AC1232,AT1231:AT1231,$AI$1),0)),0)),0)</f>
        <v>0</v>
      </c>
      <c r="BH1232" s="1">
        <f>IFERROR(IF($AE1232&gt;$AE1231,VLOOKUP($AC1232+AU$1,STOCK!$F$10:$AB$209,16,0),IF($AE1232=$AE1231,(IF(BH1231&gt;=1,BH1231-COUNTIFS($AE1231:$AE1231,$AC1232,AU1231:AU1231,$AI$1),0)),0)),0)</f>
        <v>0</v>
      </c>
      <c r="BI1232" s="1">
        <f>IFERROR(IF($AE1232&gt;$AE1231,VLOOKUP($AC1232+AV$1,STOCK!$F$10:$AB$209,16,0),IF($AE1232=$AE1231,(IF(BI1231&gt;=1,BI1231-COUNTIFS($AE1231:$AE1231,$AC1232,AV1231:AV1231,$AI$1),0)),0)),0)</f>
        <v>0</v>
      </c>
      <c r="BJ1232" s="1">
        <f>IFERROR(IF($AE1232&gt;$AE1231,VLOOKUP($AC1232+AW$1,STOCK!$F$10:$AB$209,16,0),IF($AE1232=$AE1231,(IF(BJ1231&gt;=1,BJ1231-COUNTIFS($AE1231:$AE1231,$AC1232,AW1231:AW1231,$AI$1),0)),0)),0)</f>
        <v>0</v>
      </c>
      <c r="BK1232" s="1">
        <f>IFERROR(IF($AE1232&gt;$AE1231,VLOOKUP($AC1232+AX$1,STOCK!$F$10:$AB$209,16,0),IF($AE1232=$AE1231,(IF(BK1231&gt;=1,BK1231-COUNTIFS($AE1231:$AE1231,$AC1232,AX1231:AX1231,$AI$1),0)),0)),0)</f>
        <v>0</v>
      </c>
      <c r="BL1232" s="1">
        <f>IFERROR(IF($AE1232&gt;$AE1231,VLOOKUP($AC1232+AL$1,STOCK!$F$10:$AB$209,17,0),IF($AE1232=$AE1231,(IF(BL1231&gt;=1,BL1231-COUNTIFS($AE1231:$AE1231,$AC1232,AL1231:AL1231,$AI$2),0)),0)),0)</f>
        <v>0</v>
      </c>
      <c r="BM1232" s="1">
        <f>IFERROR(IF($AE1232&gt;$AE1231,VLOOKUP($AC1232+AM$1,STOCK!$F$10:$AB$209,17,0),IF($AE1232=$AE1231,(IF(BM1231&gt;=1,BM1231-COUNTIFS($AE1231:$AE1231,$AC1232,AM1231:AM1231,$AI$2),0)),0)),0)</f>
        <v>0</v>
      </c>
      <c r="BN1232" s="1">
        <f>IFERROR(IF($AE1232&gt;$AE1231,VLOOKUP($AC1232+AN$1,STOCK!$F$10:$AB$209,17,0),IF($AE1232=$AE1231,(IF(BN1231&gt;=1,BN1231-COUNTIFS($AE1231:$AE1231,$AC1232,AN1231:AN1231,$AI$2),0)),0)),0)</f>
        <v>0</v>
      </c>
      <c r="BO1232" s="1">
        <f>IFERROR(IF($AE1232&gt;$AE1231,VLOOKUP($AC1232+AO$1,STOCK!$F$10:$AB$209,17,0),IF($AE1232=$AE1231,(IF(BO1231&gt;=1,BO1231-COUNTIFS($AE1231:$AE1231,$AC1232,AO1231:AO1231,$AI$2),0)),0)),0)</f>
        <v>0</v>
      </c>
      <c r="BP1232" s="1">
        <f>IFERROR(IF($AE1232&gt;$AE1231,VLOOKUP($AC1232+AP$1,STOCK!$F$10:$AB$209,17,0),IF($AE1232=$AE1231,(IF(BP1231&gt;=1,BP1231-COUNTIFS($AE1231:$AE1231,$AC1232,AP1231:AP1231,$AI$2),0)),0)),0)</f>
        <v>0</v>
      </c>
      <c r="BQ1232" s="1">
        <f>IFERROR(IF($AE1232&gt;$AE1231,VLOOKUP($AC1232+AQ$1,STOCK!$F$10:$AB$209,17,0),IF($AE1232=$AE1231,(IF(BQ1231&gt;=1,BQ1231-COUNTIFS($AE1231:$AE1231,$AC1232,AQ1231:AQ1231,$AI$2),0)),0)),0)</f>
        <v>0</v>
      </c>
      <c r="BR1232" s="1">
        <f>IFERROR(IF($AE1232&gt;$AE1231,VLOOKUP($AC1232+AR$1,STOCK!$F$10:$AB$209,17,0),IF($AE1232=$AE1231,(IF(BR1231&gt;=1,BR1231-COUNTIFS($AE1231:$AE1231,$AC1232,AR1231:AR1231,$AI$2),0)),0)),0)</f>
        <v>0</v>
      </c>
      <c r="BS1232" s="1">
        <f>IFERROR(IF($AE1232&gt;$AE1231,VLOOKUP($AC1232+AS$1,STOCK!$F$10:$AB$209,17,0),IF($AE1232=$AE1231,(IF(BS1231&gt;=1,BS1231-COUNTIFS($AE1231:$AE1231,$AC1232,AS1231:AS1231,$AI$2),0)),0)),0)</f>
        <v>0</v>
      </c>
      <c r="BT1232" s="1">
        <f>IFERROR(IF($AE1232&gt;$AE1231,VLOOKUP($AC1232+AT$1,STOCK!$F$10:$AB$209,17,0),IF($AE1232=$AE1231,(IF(BT1231&gt;=1,BT1231-COUNTIFS($AE1231:$AE1231,$AC1232,AT1231:AT1231,$AI$2),0)),0)),0)</f>
        <v>0</v>
      </c>
      <c r="BU1232" s="1">
        <f>IFERROR(IF($AE1232&gt;$AE1231,VLOOKUP($AC1232+AU$1,STOCK!$F$10:$AB$209,17,0),IF($AE1232=$AE1231,(IF(BU1231&gt;=1,BU1231-COUNTIFS($AE1231:$AE1231,$AC1232,AU1231:AU1231,$AI$2),0)),0)),0)</f>
        <v>0</v>
      </c>
      <c r="BV1232" s="1">
        <f>IFERROR(IF($AE1232&gt;$AE1231,VLOOKUP($AC1232+AV$1,STOCK!$F$10:$AB$209,17,0),IF($AE1232=$AE1231,(IF(BV1231&gt;=1,BV1231-COUNTIFS($AE1231:$AE1231,$AC1232,AV1231:AV1231,$AI$2),0)),0)),0)</f>
        <v>0</v>
      </c>
      <c r="BW1232" s="1">
        <f>IFERROR(IF($AE1232&gt;$AE1231,VLOOKUP($AC1232+AW$1,STOCK!$F$10:$AB$209,17,0),IF($AE1232=$AE1231,(IF(BW1231&gt;=1,BW1231-COUNTIFS($AE1231:$AE1231,$AC1232,AW1231:AW1231,$AI$2),0)),0)),0)</f>
        <v>0</v>
      </c>
      <c r="BX1232" s="1">
        <f>IFERROR(IF($AE1232&gt;$AE1231,VLOOKUP($AC1232+AX$1,STOCK!$F$10:$AB$209,17,0),IF($AE1232=$AE1231,(IF(BX1231&gt;=1,BX1231-COUNTIFS($AE1231:$AE1231,$AC1232,AX1231:AX1231,$AI$2),0)),0)),0)</f>
        <v>0</v>
      </c>
    </row>
    <row r="1233" spans="29:76" x14ac:dyDescent="0.25">
      <c r="AC1233" s="1">
        <f t="shared" si="305"/>
        <v>0</v>
      </c>
      <c r="AD1233" s="1">
        <f>IFERROR(IF(LEN(AK1233)&gt;=1,VLOOKUP(HLOOKUP(AK1233,PROFILE!$K$5:$V$8,4,0),PROFILE!$F$1:$G$3,2,0),0),0)</f>
        <v>0</v>
      </c>
      <c r="AE1233" s="1">
        <f t="shared" si="306"/>
        <v>0</v>
      </c>
      <c r="AF1233" s="1">
        <v>1220</v>
      </c>
      <c r="AI1233" s="1" t="str">
        <f>IFERROR(IF($AH1233&gt;=1,VLOOKUP($AG1233,STUDENT!$O$8:$Z$1507,3,0),""),"")</f>
        <v/>
      </c>
      <c r="AJ1233" s="1" t="str">
        <f>IFERROR(IF($AH1233&gt;=1,VLOOKUP($AG1233,STUDENT!$O$8:$Z$1507,4,0),""),"")</f>
        <v/>
      </c>
      <c r="AK1233" s="1" t="str">
        <f>IFERROR(IF($AH1233&gt;=1,VLOOKUP($AG1233,STUDENT!$O$8:$Z$1507,6,0),""),"")</f>
        <v/>
      </c>
      <c r="AL1233" s="1" t="str">
        <f t="shared" si="307"/>
        <v/>
      </c>
      <c r="AM1233" s="1" t="str">
        <f t="shared" si="308"/>
        <v/>
      </c>
      <c r="AN1233" s="1" t="str">
        <f t="shared" si="309"/>
        <v/>
      </c>
      <c r="AO1233" s="1" t="str">
        <f t="shared" si="310"/>
        <v/>
      </c>
      <c r="AP1233" s="1" t="str">
        <f t="shared" si="311"/>
        <v/>
      </c>
      <c r="AQ1233" s="1" t="str">
        <f t="shared" si="312"/>
        <v/>
      </c>
      <c r="AR1233" s="1" t="str">
        <f t="shared" si="313"/>
        <v/>
      </c>
      <c r="AS1233" s="1" t="str">
        <f t="shared" si="314"/>
        <v/>
      </c>
      <c r="AT1233" s="1" t="str">
        <f t="shared" si="315"/>
        <v/>
      </c>
      <c r="AU1233" s="1" t="str">
        <f t="shared" si="316"/>
        <v/>
      </c>
      <c r="AV1233" s="1" t="str">
        <f t="shared" si="317"/>
        <v/>
      </c>
      <c r="AW1233" s="1" t="str">
        <f t="shared" si="318"/>
        <v/>
      </c>
      <c r="AX1233" s="1" t="str">
        <f t="shared" si="319"/>
        <v/>
      </c>
      <c r="AY1233" s="1">
        <f>IFERROR(IF($AE1233&gt;$AE1232,VLOOKUP($AC1233+AL$1,STOCK!$F$10:$AB$209,16,0),IF($AE1233=$AE1232,(IF(AY1232&gt;=1,AY1232-COUNTIFS($AE1232:$AE1232,$AC1233,AL1232:AL1232,$AI$1),0)),0)),0)</f>
        <v>0</v>
      </c>
      <c r="AZ1233" s="1">
        <f>IFERROR(IF($AE1233&gt;$AE1232,VLOOKUP($AC1233+AM$1,STOCK!$F$10:$AB$209,16,0),IF($AE1233=$AE1232,(IF(AZ1232&gt;=1,AZ1232-COUNTIFS($AE1232:$AE1232,$AC1233,AM1232:AM1232,$AI$1),0)),0)),0)</f>
        <v>0</v>
      </c>
      <c r="BA1233" s="1">
        <f>IFERROR(IF($AE1233&gt;$AE1232,VLOOKUP($AC1233+AN$1,STOCK!$F$10:$AB$209,16,0),IF($AE1233=$AE1232,(IF(BA1232&gt;=1,BA1232-COUNTIFS($AE1232:$AE1232,$AC1233,AN1232:AN1232,$AI$1),0)),0)),0)</f>
        <v>0</v>
      </c>
      <c r="BB1233" s="1">
        <f>IFERROR(IF($AE1233&gt;$AE1232,VLOOKUP($AC1233+AO$1,STOCK!$F$10:$AB$209,16,0),IF($AE1233=$AE1232,(IF(BB1232&gt;=1,BB1232-COUNTIFS($AE1232:$AE1232,$AC1233,AO1232:AO1232,$AI$1),0)),0)),0)</f>
        <v>0</v>
      </c>
      <c r="BC1233" s="1">
        <f>IFERROR(IF($AE1233&gt;$AE1232,VLOOKUP($AC1233+AP$1,STOCK!$F$10:$AB$209,16,0),IF($AE1233=$AE1232,(IF(BC1232&gt;=1,BC1232-COUNTIFS($AE1232:$AE1232,$AC1233,AP1232:AP1232,$AI$1),0)),0)),0)</f>
        <v>0</v>
      </c>
      <c r="BD1233" s="1">
        <f>IFERROR(IF($AE1233&gt;$AE1232,VLOOKUP($AC1233+AQ$1,STOCK!$F$10:$AB$209,16,0),IF($AE1233=$AE1232,(IF(BD1232&gt;=1,BD1232-COUNTIFS($AE1232:$AE1232,$AC1233,AQ1232:AQ1232,$AI$1),0)),0)),0)</f>
        <v>0</v>
      </c>
      <c r="BE1233" s="1">
        <f>IFERROR(IF($AE1233&gt;$AE1232,VLOOKUP($AC1233+AR$1,STOCK!$F$10:$AB$209,16,0),IF($AE1233=$AE1232,(IF(BE1232&gt;=1,BE1232-COUNTIFS($AE1232:$AE1232,$AC1233,AR1232:AR1232,$AI$1),0)),0)),0)</f>
        <v>0</v>
      </c>
      <c r="BF1233" s="1">
        <f>IFERROR(IF($AE1233&gt;$AE1232,VLOOKUP($AC1233+AS$1,STOCK!$F$10:$AB$209,16,0),IF($AE1233=$AE1232,(IF(BF1232&gt;=1,BF1232-COUNTIFS($AE1232:$AE1232,$AC1233,AS1232:AS1232,$AI$1),0)),0)),0)</f>
        <v>0</v>
      </c>
      <c r="BG1233" s="1">
        <f>IFERROR(IF($AE1233&gt;$AE1232,VLOOKUP($AC1233+AT$1,STOCK!$F$10:$AB$209,16,0),IF($AE1233=$AE1232,(IF(BG1232&gt;=1,BG1232-COUNTIFS($AE1232:$AE1232,$AC1233,AT1232:AT1232,$AI$1),0)),0)),0)</f>
        <v>0</v>
      </c>
      <c r="BH1233" s="1">
        <f>IFERROR(IF($AE1233&gt;$AE1232,VLOOKUP($AC1233+AU$1,STOCK!$F$10:$AB$209,16,0),IF($AE1233=$AE1232,(IF(BH1232&gt;=1,BH1232-COUNTIFS($AE1232:$AE1232,$AC1233,AU1232:AU1232,$AI$1),0)),0)),0)</f>
        <v>0</v>
      </c>
      <c r="BI1233" s="1">
        <f>IFERROR(IF($AE1233&gt;$AE1232,VLOOKUP($AC1233+AV$1,STOCK!$F$10:$AB$209,16,0),IF($AE1233=$AE1232,(IF(BI1232&gt;=1,BI1232-COUNTIFS($AE1232:$AE1232,$AC1233,AV1232:AV1232,$AI$1),0)),0)),0)</f>
        <v>0</v>
      </c>
      <c r="BJ1233" s="1">
        <f>IFERROR(IF($AE1233&gt;$AE1232,VLOOKUP($AC1233+AW$1,STOCK!$F$10:$AB$209,16,0),IF($AE1233=$AE1232,(IF(BJ1232&gt;=1,BJ1232-COUNTIFS($AE1232:$AE1232,$AC1233,AW1232:AW1232,$AI$1),0)),0)),0)</f>
        <v>0</v>
      </c>
      <c r="BK1233" s="1">
        <f>IFERROR(IF($AE1233&gt;$AE1232,VLOOKUP($AC1233+AX$1,STOCK!$F$10:$AB$209,16,0),IF($AE1233=$AE1232,(IF(BK1232&gt;=1,BK1232-COUNTIFS($AE1232:$AE1232,$AC1233,AX1232:AX1232,$AI$1),0)),0)),0)</f>
        <v>0</v>
      </c>
      <c r="BL1233" s="1">
        <f>IFERROR(IF($AE1233&gt;$AE1232,VLOOKUP($AC1233+AL$1,STOCK!$F$10:$AB$209,17,0),IF($AE1233=$AE1232,(IF(BL1232&gt;=1,BL1232-COUNTIFS($AE1232:$AE1232,$AC1233,AL1232:AL1232,$AI$2),0)),0)),0)</f>
        <v>0</v>
      </c>
      <c r="BM1233" s="1">
        <f>IFERROR(IF($AE1233&gt;$AE1232,VLOOKUP($AC1233+AM$1,STOCK!$F$10:$AB$209,17,0),IF($AE1233=$AE1232,(IF(BM1232&gt;=1,BM1232-COUNTIFS($AE1232:$AE1232,$AC1233,AM1232:AM1232,$AI$2),0)),0)),0)</f>
        <v>0</v>
      </c>
      <c r="BN1233" s="1">
        <f>IFERROR(IF($AE1233&gt;$AE1232,VLOOKUP($AC1233+AN$1,STOCK!$F$10:$AB$209,17,0),IF($AE1233=$AE1232,(IF(BN1232&gt;=1,BN1232-COUNTIFS($AE1232:$AE1232,$AC1233,AN1232:AN1232,$AI$2),0)),0)),0)</f>
        <v>0</v>
      </c>
      <c r="BO1233" s="1">
        <f>IFERROR(IF($AE1233&gt;$AE1232,VLOOKUP($AC1233+AO$1,STOCK!$F$10:$AB$209,17,0),IF($AE1233=$AE1232,(IF(BO1232&gt;=1,BO1232-COUNTIFS($AE1232:$AE1232,$AC1233,AO1232:AO1232,$AI$2),0)),0)),0)</f>
        <v>0</v>
      </c>
      <c r="BP1233" s="1">
        <f>IFERROR(IF($AE1233&gt;$AE1232,VLOOKUP($AC1233+AP$1,STOCK!$F$10:$AB$209,17,0),IF($AE1233=$AE1232,(IF(BP1232&gt;=1,BP1232-COUNTIFS($AE1232:$AE1232,$AC1233,AP1232:AP1232,$AI$2),0)),0)),0)</f>
        <v>0</v>
      </c>
      <c r="BQ1233" s="1">
        <f>IFERROR(IF($AE1233&gt;$AE1232,VLOOKUP($AC1233+AQ$1,STOCK!$F$10:$AB$209,17,0),IF($AE1233=$AE1232,(IF(BQ1232&gt;=1,BQ1232-COUNTIFS($AE1232:$AE1232,$AC1233,AQ1232:AQ1232,$AI$2),0)),0)),0)</f>
        <v>0</v>
      </c>
      <c r="BR1233" s="1">
        <f>IFERROR(IF($AE1233&gt;$AE1232,VLOOKUP($AC1233+AR$1,STOCK!$F$10:$AB$209,17,0),IF($AE1233=$AE1232,(IF(BR1232&gt;=1,BR1232-COUNTIFS($AE1232:$AE1232,$AC1233,AR1232:AR1232,$AI$2),0)),0)),0)</f>
        <v>0</v>
      </c>
      <c r="BS1233" s="1">
        <f>IFERROR(IF($AE1233&gt;$AE1232,VLOOKUP($AC1233+AS$1,STOCK!$F$10:$AB$209,17,0),IF($AE1233=$AE1232,(IF(BS1232&gt;=1,BS1232-COUNTIFS($AE1232:$AE1232,$AC1233,AS1232:AS1232,$AI$2),0)),0)),0)</f>
        <v>0</v>
      </c>
      <c r="BT1233" s="1">
        <f>IFERROR(IF($AE1233&gt;$AE1232,VLOOKUP($AC1233+AT$1,STOCK!$F$10:$AB$209,17,0),IF($AE1233=$AE1232,(IF(BT1232&gt;=1,BT1232-COUNTIFS($AE1232:$AE1232,$AC1233,AT1232:AT1232,$AI$2),0)),0)),0)</f>
        <v>0</v>
      </c>
      <c r="BU1233" s="1">
        <f>IFERROR(IF($AE1233&gt;$AE1232,VLOOKUP($AC1233+AU$1,STOCK!$F$10:$AB$209,17,0),IF($AE1233=$AE1232,(IF(BU1232&gt;=1,BU1232-COUNTIFS($AE1232:$AE1232,$AC1233,AU1232:AU1232,$AI$2),0)),0)),0)</f>
        <v>0</v>
      </c>
      <c r="BV1233" s="1">
        <f>IFERROR(IF($AE1233&gt;$AE1232,VLOOKUP($AC1233+AV$1,STOCK!$F$10:$AB$209,17,0),IF($AE1233=$AE1232,(IF(BV1232&gt;=1,BV1232-COUNTIFS($AE1232:$AE1232,$AC1233,AV1232:AV1232,$AI$2),0)),0)),0)</f>
        <v>0</v>
      </c>
      <c r="BW1233" s="1">
        <f>IFERROR(IF($AE1233&gt;$AE1232,VLOOKUP($AC1233+AW$1,STOCK!$F$10:$AB$209,17,0),IF($AE1233=$AE1232,(IF(BW1232&gt;=1,BW1232-COUNTIFS($AE1232:$AE1232,$AC1233,AW1232:AW1232,$AI$2),0)),0)),0)</f>
        <v>0</v>
      </c>
      <c r="BX1233" s="1">
        <f>IFERROR(IF($AE1233&gt;$AE1232,VLOOKUP($AC1233+AX$1,STOCK!$F$10:$AB$209,17,0),IF($AE1233=$AE1232,(IF(BX1232&gt;=1,BX1232-COUNTIFS($AE1232:$AE1232,$AC1233,AX1232:AX1232,$AI$2),0)),0)),0)</f>
        <v>0</v>
      </c>
    </row>
    <row r="1234" spans="29:76" x14ac:dyDescent="0.25">
      <c r="AC1234" s="1">
        <f t="shared" si="305"/>
        <v>0</v>
      </c>
      <c r="AD1234" s="1">
        <f>IFERROR(IF(LEN(AK1234)&gt;=1,VLOOKUP(HLOOKUP(AK1234,PROFILE!$K$5:$V$8,4,0),PROFILE!$F$1:$G$3,2,0),0),0)</f>
        <v>0</v>
      </c>
      <c r="AE1234" s="1">
        <f t="shared" si="306"/>
        <v>0</v>
      </c>
      <c r="AF1234" s="1">
        <v>1221</v>
      </c>
      <c r="AI1234" s="1" t="str">
        <f>IFERROR(IF($AH1234&gt;=1,VLOOKUP($AG1234,STUDENT!$O$8:$Z$1507,3,0),""),"")</f>
        <v/>
      </c>
      <c r="AJ1234" s="1" t="str">
        <f>IFERROR(IF($AH1234&gt;=1,VLOOKUP($AG1234,STUDENT!$O$8:$Z$1507,4,0),""),"")</f>
        <v/>
      </c>
      <c r="AK1234" s="1" t="str">
        <f>IFERROR(IF($AH1234&gt;=1,VLOOKUP($AG1234,STUDENT!$O$8:$Z$1507,6,0),""),"")</f>
        <v/>
      </c>
      <c r="AL1234" s="1" t="str">
        <f t="shared" si="307"/>
        <v/>
      </c>
      <c r="AM1234" s="1" t="str">
        <f t="shared" si="308"/>
        <v/>
      </c>
      <c r="AN1234" s="1" t="str">
        <f t="shared" si="309"/>
        <v/>
      </c>
      <c r="AO1234" s="1" t="str">
        <f t="shared" si="310"/>
        <v/>
      </c>
      <c r="AP1234" s="1" t="str">
        <f t="shared" si="311"/>
        <v/>
      </c>
      <c r="AQ1234" s="1" t="str">
        <f t="shared" si="312"/>
        <v/>
      </c>
      <c r="AR1234" s="1" t="str">
        <f t="shared" si="313"/>
        <v/>
      </c>
      <c r="AS1234" s="1" t="str">
        <f t="shared" si="314"/>
        <v/>
      </c>
      <c r="AT1234" s="1" t="str">
        <f t="shared" si="315"/>
        <v/>
      </c>
      <c r="AU1234" s="1" t="str">
        <f t="shared" si="316"/>
        <v/>
      </c>
      <c r="AV1234" s="1" t="str">
        <f t="shared" si="317"/>
        <v/>
      </c>
      <c r="AW1234" s="1" t="str">
        <f t="shared" si="318"/>
        <v/>
      </c>
      <c r="AX1234" s="1" t="str">
        <f t="shared" si="319"/>
        <v/>
      </c>
      <c r="AY1234" s="1">
        <f>IFERROR(IF($AE1234&gt;$AE1233,VLOOKUP($AC1234+AL$1,STOCK!$F$10:$AB$209,16,0),IF($AE1234=$AE1233,(IF(AY1233&gt;=1,AY1233-COUNTIFS($AE1233:$AE1233,$AC1234,AL1233:AL1233,$AI$1),0)),0)),0)</f>
        <v>0</v>
      </c>
      <c r="AZ1234" s="1">
        <f>IFERROR(IF($AE1234&gt;$AE1233,VLOOKUP($AC1234+AM$1,STOCK!$F$10:$AB$209,16,0),IF($AE1234=$AE1233,(IF(AZ1233&gt;=1,AZ1233-COUNTIFS($AE1233:$AE1233,$AC1234,AM1233:AM1233,$AI$1),0)),0)),0)</f>
        <v>0</v>
      </c>
      <c r="BA1234" s="1">
        <f>IFERROR(IF($AE1234&gt;$AE1233,VLOOKUP($AC1234+AN$1,STOCK!$F$10:$AB$209,16,0),IF($AE1234=$AE1233,(IF(BA1233&gt;=1,BA1233-COUNTIFS($AE1233:$AE1233,$AC1234,AN1233:AN1233,$AI$1),0)),0)),0)</f>
        <v>0</v>
      </c>
      <c r="BB1234" s="1">
        <f>IFERROR(IF($AE1234&gt;$AE1233,VLOOKUP($AC1234+AO$1,STOCK!$F$10:$AB$209,16,0),IF($AE1234=$AE1233,(IF(BB1233&gt;=1,BB1233-COUNTIFS($AE1233:$AE1233,$AC1234,AO1233:AO1233,$AI$1),0)),0)),0)</f>
        <v>0</v>
      </c>
      <c r="BC1234" s="1">
        <f>IFERROR(IF($AE1234&gt;$AE1233,VLOOKUP($AC1234+AP$1,STOCK!$F$10:$AB$209,16,0),IF($AE1234=$AE1233,(IF(BC1233&gt;=1,BC1233-COUNTIFS($AE1233:$AE1233,$AC1234,AP1233:AP1233,$AI$1),0)),0)),0)</f>
        <v>0</v>
      </c>
      <c r="BD1234" s="1">
        <f>IFERROR(IF($AE1234&gt;$AE1233,VLOOKUP($AC1234+AQ$1,STOCK!$F$10:$AB$209,16,0),IF($AE1234=$AE1233,(IF(BD1233&gt;=1,BD1233-COUNTIFS($AE1233:$AE1233,$AC1234,AQ1233:AQ1233,$AI$1),0)),0)),0)</f>
        <v>0</v>
      </c>
      <c r="BE1234" s="1">
        <f>IFERROR(IF($AE1234&gt;$AE1233,VLOOKUP($AC1234+AR$1,STOCK!$F$10:$AB$209,16,0),IF($AE1234=$AE1233,(IF(BE1233&gt;=1,BE1233-COUNTIFS($AE1233:$AE1233,$AC1234,AR1233:AR1233,$AI$1),0)),0)),0)</f>
        <v>0</v>
      </c>
      <c r="BF1234" s="1">
        <f>IFERROR(IF($AE1234&gt;$AE1233,VLOOKUP($AC1234+AS$1,STOCK!$F$10:$AB$209,16,0),IF($AE1234=$AE1233,(IF(BF1233&gt;=1,BF1233-COUNTIFS($AE1233:$AE1233,$AC1234,AS1233:AS1233,$AI$1),0)),0)),0)</f>
        <v>0</v>
      </c>
      <c r="BG1234" s="1">
        <f>IFERROR(IF($AE1234&gt;$AE1233,VLOOKUP($AC1234+AT$1,STOCK!$F$10:$AB$209,16,0),IF($AE1234=$AE1233,(IF(BG1233&gt;=1,BG1233-COUNTIFS($AE1233:$AE1233,$AC1234,AT1233:AT1233,$AI$1),0)),0)),0)</f>
        <v>0</v>
      </c>
      <c r="BH1234" s="1">
        <f>IFERROR(IF($AE1234&gt;$AE1233,VLOOKUP($AC1234+AU$1,STOCK!$F$10:$AB$209,16,0),IF($AE1234=$AE1233,(IF(BH1233&gt;=1,BH1233-COUNTIFS($AE1233:$AE1233,$AC1234,AU1233:AU1233,$AI$1),0)),0)),0)</f>
        <v>0</v>
      </c>
      <c r="BI1234" s="1">
        <f>IFERROR(IF($AE1234&gt;$AE1233,VLOOKUP($AC1234+AV$1,STOCK!$F$10:$AB$209,16,0),IF($AE1234=$AE1233,(IF(BI1233&gt;=1,BI1233-COUNTIFS($AE1233:$AE1233,$AC1234,AV1233:AV1233,$AI$1),0)),0)),0)</f>
        <v>0</v>
      </c>
      <c r="BJ1234" s="1">
        <f>IFERROR(IF($AE1234&gt;$AE1233,VLOOKUP($AC1234+AW$1,STOCK!$F$10:$AB$209,16,0),IF($AE1234=$AE1233,(IF(BJ1233&gt;=1,BJ1233-COUNTIFS($AE1233:$AE1233,$AC1234,AW1233:AW1233,$AI$1),0)),0)),0)</f>
        <v>0</v>
      </c>
      <c r="BK1234" s="1">
        <f>IFERROR(IF($AE1234&gt;$AE1233,VLOOKUP($AC1234+AX$1,STOCK!$F$10:$AB$209,16,0),IF($AE1234=$AE1233,(IF(BK1233&gt;=1,BK1233-COUNTIFS($AE1233:$AE1233,$AC1234,AX1233:AX1233,$AI$1),0)),0)),0)</f>
        <v>0</v>
      </c>
      <c r="BL1234" s="1">
        <f>IFERROR(IF($AE1234&gt;$AE1233,VLOOKUP($AC1234+AL$1,STOCK!$F$10:$AB$209,17,0),IF($AE1234=$AE1233,(IF(BL1233&gt;=1,BL1233-COUNTIFS($AE1233:$AE1233,$AC1234,AL1233:AL1233,$AI$2),0)),0)),0)</f>
        <v>0</v>
      </c>
      <c r="BM1234" s="1">
        <f>IFERROR(IF($AE1234&gt;$AE1233,VLOOKUP($AC1234+AM$1,STOCK!$F$10:$AB$209,17,0),IF($AE1234=$AE1233,(IF(BM1233&gt;=1,BM1233-COUNTIFS($AE1233:$AE1233,$AC1234,AM1233:AM1233,$AI$2),0)),0)),0)</f>
        <v>0</v>
      </c>
      <c r="BN1234" s="1">
        <f>IFERROR(IF($AE1234&gt;$AE1233,VLOOKUP($AC1234+AN$1,STOCK!$F$10:$AB$209,17,0),IF($AE1234=$AE1233,(IF(BN1233&gt;=1,BN1233-COUNTIFS($AE1233:$AE1233,$AC1234,AN1233:AN1233,$AI$2),0)),0)),0)</f>
        <v>0</v>
      </c>
      <c r="BO1234" s="1">
        <f>IFERROR(IF($AE1234&gt;$AE1233,VLOOKUP($AC1234+AO$1,STOCK!$F$10:$AB$209,17,0),IF($AE1234=$AE1233,(IF(BO1233&gt;=1,BO1233-COUNTIFS($AE1233:$AE1233,$AC1234,AO1233:AO1233,$AI$2),0)),0)),0)</f>
        <v>0</v>
      </c>
      <c r="BP1234" s="1">
        <f>IFERROR(IF($AE1234&gt;$AE1233,VLOOKUP($AC1234+AP$1,STOCK!$F$10:$AB$209,17,0),IF($AE1234=$AE1233,(IF(BP1233&gt;=1,BP1233-COUNTIFS($AE1233:$AE1233,$AC1234,AP1233:AP1233,$AI$2),0)),0)),0)</f>
        <v>0</v>
      </c>
      <c r="BQ1234" s="1">
        <f>IFERROR(IF($AE1234&gt;$AE1233,VLOOKUP($AC1234+AQ$1,STOCK!$F$10:$AB$209,17,0),IF($AE1234=$AE1233,(IF(BQ1233&gt;=1,BQ1233-COUNTIFS($AE1233:$AE1233,$AC1234,AQ1233:AQ1233,$AI$2),0)),0)),0)</f>
        <v>0</v>
      </c>
      <c r="BR1234" s="1">
        <f>IFERROR(IF($AE1234&gt;$AE1233,VLOOKUP($AC1234+AR$1,STOCK!$F$10:$AB$209,17,0),IF($AE1234=$AE1233,(IF(BR1233&gt;=1,BR1233-COUNTIFS($AE1233:$AE1233,$AC1234,AR1233:AR1233,$AI$2),0)),0)),0)</f>
        <v>0</v>
      </c>
      <c r="BS1234" s="1">
        <f>IFERROR(IF($AE1234&gt;$AE1233,VLOOKUP($AC1234+AS$1,STOCK!$F$10:$AB$209,17,0),IF($AE1234=$AE1233,(IF(BS1233&gt;=1,BS1233-COUNTIFS($AE1233:$AE1233,$AC1234,AS1233:AS1233,$AI$2),0)),0)),0)</f>
        <v>0</v>
      </c>
      <c r="BT1234" s="1">
        <f>IFERROR(IF($AE1234&gt;$AE1233,VLOOKUP($AC1234+AT$1,STOCK!$F$10:$AB$209,17,0),IF($AE1234=$AE1233,(IF(BT1233&gt;=1,BT1233-COUNTIFS($AE1233:$AE1233,$AC1234,AT1233:AT1233,$AI$2),0)),0)),0)</f>
        <v>0</v>
      </c>
      <c r="BU1234" s="1">
        <f>IFERROR(IF($AE1234&gt;$AE1233,VLOOKUP($AC1234+AU$1,STOCK!$F$10:$AB$209,17,0),IF($AE1234=$AE1233,(IF(BU1233&gt;=1,BU1233-COUNTIFS($AE1233:$AE1233,$AC1234,AU1233:AU1233,$AI$2),0)),0)),0)</f>
        <v>0</v>
      </c>
      <c r="BV1234" s="1">
        <f>IFERROR(IF($AE1234&gt;$AE1233,VLOOKUP($AC1234+AV$1,STOCK!$F$10:$AB$209,17,0),IF($AE1234=$AE1233,(IF(BV1233&gt;=1,BV1233-COUNTIFS($AE1233:$AE1233,$AC1234,AV1233:AV1233,$AI$2),0)),0)),0)</f>
        <v>0</v>
      </c>
      <c r="BW1234" s="1">
        <f>IFERROR(IF($AE1234&gt;$AE1233,VLOOKUP($AC1234+AW$1,STOCK!$F$10:$AB$209,17,0),IF($AE1234=$AE1233,(IF(BW1233&gt;=1,BW1233-COUNTIFS($AE1233:$AE1233,$AC1234,AW1233:AW1233,$AI$2),0)),0)),0)</f>
        <v>0</v>
      </c>
      <c r="BX1234" s="1">
        <f>IFERROR(IF($AE1234&gt;$AE1233,VLOOKUP($AC1234+AX$1,STOCK!$F$10:$AB$209,17,0),IF($AE1234=$AE1233,(IF(BX1233&gt;=1,BX1233-COUNTIFS($AE1233:$AE1233,$AC1234,AX1233:AX1233,$AI$2),0)),0)),0)</f>
        <v>0</v>
      </c>
    </row>
    <row r="1235" spans="29:76" x14ac:dyDescent="0.25">
      <c r="AC1235" s="1">
        <f t="shared" si="305"/>
        <v>0</v>
      </c>
      <c r="AD1235" s="1">
        <f>IFERROR(IF(LEN(AK1235)&gt;=1,VLOOKUP(HLOOKUP(AK1235,PROFILE!$K$5:$V$8,4,0),PROFILE!$F$1:$G$3,2,0),0),0)</f>
        <v>0</v>
      </c>
      <c r="AE1235" s="1">
        <f t="shared" si="306"/>
        <v>0</v>
      </c>
      <c r="AF1235" s="1">
        <v>1222</v>
      </c>
      <c r="AI1235" s="1" t="str">
        <f>IFERROR(IF($AH1235&gt;=1,VLOOKUP($AG1235,STUDENT!$O$8:$Z$1507,3,0),""),"")</f>
        <v/>
      </c>
      <c r="AJ1235" s="1" t="str">
        <f>IFERROR(IF($AH1235&gt;=1,VLOOKUP($AG1235,STUDENT!$O$8:$Z$1507,4,0),""),"")</f>
        <v/>
      </c>
      <c r="AK1235" s="1" t="str">
        <f>IFERROR(IF($AH1235&gt;=1,VLOOKUP($AG1235,STUDENT!$O$8:$Z$1507,6,0),""),"")</f>
        <v/>
      </c>
      <c r="AL1235" s="1" t="str">
        <f t="shared" si="307"/>
        <v/>
      </c>
      <c r="AM1235" s="1" t="str">
        <f t="shared" si="308"/>
        <v/>
      </c>
      <c r="AN1235" s="1" t="str">
        <f t="shared" si="309"/>
        <v/>
      </c>
      <c r="AO1235" s="1" t="str">
        <f t="shared" si="310"/>
        <v/>
      </c>
      <c r="AP1235" s="1" t="str">
        <f t="shared" si="311"/>
        <v/>
      </c>
      <c r="AQ1235" s="1" t="str">
        <f t="shared" si="312"/>
        <v/>
      </c>
      <c r="AR1235" s="1" t="str">
        <f t="shared" si="313"/>
        <v/>
      </c>
      <c r="AS1235" s="1" t="str">
        <f t="shared" si="314"/>
        <v/>
      </c>
      <c r="AT1235" s="1" t="str">
        <f t="shared" si="315"/>
        <v/>
      </c>
      <c r="AU1235" s="1" t="str">
        <f t="shared" si="316"/>
        <v/>
      </c>
      <c r="AV1235" s="1" t="str">
        <f t="shared" si="317"/>
        <v/>
      </c>
      <c r="AW1235" s="1" t="str">
        <f t="shared" si="318"/>
        <v/>
      </c>
      <c r="AX1235" s="1" t="str">
        <f t="shared" si="319"/>
        <v/>
      </c>
      <c r="AY1235" s="1">
        <f>IFERROR(IF($AE1235&gt;$AE1234,VLOOKUP($AC1235+AL$1,STOCK!$F$10:$AB$209,16,0),IF($AE1235=$AE1234,(IF(AY1234&gt;=1,AY1234-COUNTIFS($AE1234:$AE1234,$AC1235,AL1234:AL1234,$AI$1),0)),0)),0)</f>
        <v>0</v>
      </c>
      <c r="AZ1235" s="1">
        <f>IFERROR(IF($AE1235&gt;$AE1234,VLOOKUP($AC1235+AM$1,STOCK!$F$10:$AB$209,16,0),IF($AE1235=$AE1234,(IF(AZ1234&gt;=1,AZ1234-COUNTIFS($AE1234:$AE1234,$AC1235,AM1234:AM1234,$AI$1),0)),0)),0)</f>
        <v>0</v>
      </c>
      <c r="BA1235" s="1">
        <f>IFERROR(IF($AE1235&gt;$AE1234,VLOOKUP($AC1235+AN$1,STOCK!$F$10:$AB$209,16,0),IF($AE1235=$AE1234,(IF(BA1234&gt;=1,BA1234-COUNTIFS($AE1234:$AE1234,$AC1235,AN1234:AN1234,$AI$1),0)),0)),0)</f>
        <v>0</v>
      </c>
      <c r="BB1235" s="1">
        <f>IFERROR(IF($AE1235&gt;$AE1234,VLOOKUP($AC1235+AO$1,STOCK!$F$10:$AB$209,16,0),IF($AE1235=$AE1234,(IF(BB1234&gt;=1,BB1234-COUNTIFS($AE1234:$AE1234,$AC1235,AO1234:AO1234,$AI$1),0)),0)),0)</f>
        <v>0</v>
      </c>
      <c r="BC1235" s="1">
        <f>IFERROR(IF($AE1235&gt;$AE1234,VLOOKUP($AC1235+AP$1,STOCK!$F$10:$AB$209,16,0),IF($AE1235=$AE1234,(IF(BC1234&gt;=1,BC1234-COUNTIFS($AE1234:$AE1234,$AC1235,AP1234:AP1234,$AI$1),0)),0)),0)</f>
        <v>0</v>
      </c>
      <c r="BD1235" s="1">
        <f>IFERROR(IF($AE1235&gt;$AE1234,VLOOKUP($AC1235+AQ$1,STOCK!$F$10:$AB$209,16,0),IF($AE1235=$AE1234,(IF(BD1234&gt;=1,BD1234-COUNTIFS($AE1234:$AE1234,$AC1235,AQ1234:AQ1234,$AI$1),0)),0)),0)</f>
        <v>0</v>
      </c>
      <c r="BE1235" s="1">
        <f>IFERROR(IF($AE1235&gt;$AE1234,VLOOKUP($AC1235+AR$1,STOCK!$F$10:$AB$209,16,0),IF($AE1235=$AE1234,(IF(BE1234&gt;=1,BE1234-COUNTIFS($AE1234:$AE1234,$AC1235,AR1234:AR1234,$AI$1),0)),0)),0)</f>
        <v>0</v>
      </c>
      <c r="BF1235" s="1">
        <f>IFERROR(IF($AE1235&gt;$AE1234,VLOOKUP($AC1235+AS$1,STOCK!$F$10:$AB$209,16,0),IF($AE1235=$AE1234,(IF(BF1234&gt;=1,BF1234-COUNTIFS($AE1234:$AE1234,$AC1235,AS1234:AS1234,$AI$1),0)),0)),0)</f>
        <v>0</v>
      </c>
      <c r="BG1235" s="1">
        <f>IFERROR(IF($AE1235&gt;$AE1234,VLOOKUP($AC1235+AT$1,STOCK!$F$10:$AB$209,16,0),IF($AE1235=$AE1234,(IF(BG1234&gt;=1,BG1234-COUNTIFS($AE1234:$AE1234,$AC1235,AT1234:AT1234,$AI$1),0)),0)),0)</f>
        <v>0</v>
      </c>
      <c r="BH1235" s="1">
        <f>IFERROR(IF($AE1235&gt;$AE1234,VLOOKUP($AC1235+AU$1,STOCK!$F$10:$AB$209,16,0),IF($AE1235=$AE1234,(IF(BH1234&gt;=1,BH1234-COUNTIFS($AE1234:$AE1234,$AC1235,AU1234:AU1234,$AI$1),0)),0)),0)</f>
        <v>0</v>
      </c>
      <c r="BI1235" s="1">
        <f>IFERROR(IF($AE1235&gt;$AE1234,VLOOKUP($AC1235+AV$1,STOCK!$F$10:$AB$209,16,0),IF($AE1235=$AE1234,(IF(BI1234&gt;=1,BI1234-COUNTIFS($AE1234:$AE1234,$AC1235,AV1234:AV1234,$AI$1),0)),0)),0)</f>
        <v>0</v>
      </c>
      <c r="BJ1235" s="1">
        <f>IFERROR(IF($AE1235&gt;$AE1234,VLOOKUP($AC1235+AW$1,STOCK!$F$10:$AB$209,16,0),IF($AE1235=$AE1234,(IF(BJ1234&gt;=1,BJ1234-COUNTIFS($AE1234:$AE1234,$AC1235,AW1234:AW1234,$AI$1),0)),0)),0)</f>
        <v>0</v>
      </c>
      <c r="BK1235" s="1">
        <f>IFERROR(IF($AE1235&gt;$AE1234,VLOOKUP($AC1235+AX$1,STOCK!$F$10:$AB$209,16,0),IF($AE1235=$AE1234,(IF(BK1234&gt;=1,BK1234-COUNTIFS($AE1234:$AE1234,$AC1235,AX1234:AX1234,$AI$1),0)),0)),0)</f>
        <v>0</v>
      </c>
      <c r="BL1235" s="1">
        <f>IFERROR(IF($AE1235&gt;$AE1234,VLOOKUP($AC1235+AL$1,STOCK!$F$10:$AB$209,17,0),IF($AE1235=$AE1234,(IF(BL1234&gt;=1,BL1234-COUNTIFS($AE1234:$AE1234,$AC1235,AL1234:AL1234,$AI$2),0)),0)),0)</f>
        <v>0</v>
      </c>
      <c r="BM1235" s="1">
        <f>IFERROR(IF($AE1235&gt;$AE1234,VLOOKUP($AC1235+AM$1,STOCK!$F$10:$AB$209,17,0),IF($AE1235=$AE1234,(IF(BM1234&gt;=1,BM1234-COUNTIFS($AE1234:$AE1234,$AC1235,AM1234:AM1234,$AI$2),0)),0)),0)</f>
        <v>0</v>
      </c>
      <c r="BN1235" s="1">
        <f>IFERROR(IF($AE1235&gt;$AE1234,VLOOKUP($AC1235+AN$1,STOCK!$F$10:$AB$209,17,0),IF($AE1235=$AE1234,(IF(BN1234&gt;=1,BN1234-COUNTIFS($AE1234:$AE1234,$AC1235,AN1234:AN1234,$AI$2),0)),0)),0)</f>
        <v>0</v>
      </c>
      <c r="BO1235" s="1">
        <f>IFERROR(IF($AE1235&gt;$AE1234,VLOOKUP($AC1235+AO$1,STOCK!$F$10:$AB$209,17,0),IF($AE1235=$AE1234,(IF(BO1234&gt;=1,BO1234-COUNTIFS($AE1234:$AE1234,$AC1235,AO1234:AO1234,$AI$2),0)),0)),0)</f>
        <v>0</v>
      </c>
      <c r="BP1235" s="1">
        <f>IFERROR(IF($AE1235&gt;$AE1234,VLOOKUP($AC1235+AP$1,STOCK!$F$10:$AB$209,17,0),IF($AE1235=$AE1234,(IF(BP1234&gt;=1,BP1234-COUNTIFS($AE1234:$AE1234,$AC1235,AP1234:AP1234,$AI$2),0)),0)),0)</f>
        <v>0</v>
      </c>
      <c r="BQ1235" s="1">
        <f>IFERROR(IF($AE1235&gt;$AE1234,VLOOKUP($AC1235+AQ$1,STOCK!$F$10:$AB$209,17,0),IF($AE1235=$AE1234,(IF(BQ1234&gt;=1,BQ1234-COUNTIFS($AE1234:$AE1234,$AC1235,AQ1234:AQ1234,$AI$2),0)),0)),0)</f>
        <v>0</v>
      </c>
      <c r="BR1235" s="1">
        <f>IFERROR(IF($AE1235&gt;$AE1234,VLOOKUP($AC1235+AR$1,STOCK!$F$10:$AB$209,17,0),IF($AE1235=$AE1234,(IF(BR1234&gt;=1,BR1234-COUNTIFS($AE1234:$AE1234,$AC1235,AR1234:AR1234,$AI$2),0)),0)),0)</f>
        <v>0</v>
      </c>
      <c r="BS1235" s="1">
        <f>IFERROR(IF($AE1235&gt;$AE1234,VLOOKUP($AC1235+AS$1,STOCK!$F$10:$AB$209,17,0),IF($AE1235=$AE1234,(IF(BS1234&gt;=1,BS1234-COUNTIFS($AE1234:$AE1234,$AC1235,AS1234:AS1234,$AI$2),0)),0)),0)</f>
        <v>0</v>
      </c>
      <c r="BT1235" s="1">
        <f>IFERROR(IF($AE1235&gt;$AE1234,VLOOKUP($AC1235+AT$1,STOCK!$F$10:$AB$209,17,0),IF($AE1235=$AE1234,(IF(BT1234&gt;=1,BT1234-COUNTIFS($AE1234:$AE1234,$AC1235,AT1234:AT1234,$AI$2),0)),0)),0)</f>
        <v>0</v>
      </c>
      <c r="BU1235" s="1">
        <f>IFERROR(IF($AE1235&gt;$AE1234,VLOOKUP($AC1235+AU$1,STOCK!$F$10:$AB$209,17,0),IF($AE1235=$AE1234,(IF(BU1234&gt;=1,BU1234-COUNTIFS($AE1234:$AE1234,$AC1235,AU1234:AU1234,$AI$2),0)),0)),0)</f>
        <v>0</v>
      </c>
      <c r="BV1235" s="1">
        <f>IFERROR(IF($AE1235&gt;$AE1234,VLOOKUP($AC1235+AV$1,STOCK!$F$10:$AB$209,17,0),IF($AE1235=$AE1234,(IF(BV1234&gt;=1,BV1234-COUNTIFS($AE1234:$AE1234,$AC1235,AV1234:AV1234,$AI$2),0)),0)),0)</f>
        <v>0</v>
      </c>
      <c r="BW1235" s="1">
        <f>IFERROR(IF($AE1235&gt;$AE1234,VLOOKUP($AC1235+AW$1,STOCK!$F$10:$AB$209,17,0),IF($AE1235=$AE1234,(IF(BW1234&gt;=1,BW1234-COUNTIFS($AE1234:$AE1234,$AC1235,AW1234:AW1234,$AI$2),0)),0)),0)</f>
        <v>0</v>
      </c>
      <c r="BX1235" s="1">
        <f>IFERROR(IF($AE1235&gt;$AE1234,VLOOKUP($AC1235+AX$1,STOCK!$F$10:$AB$209,17,0),IF($AE1235=$AE1234,(IF(BX1234&gt;=1,BX1234-COUNTIFS($AE1234:$AE1234,$AC1235,AX1234:AX1234,$AI$2),0)),0)),0)</f>
        <v>0</v>
      </c>
    </row>
    <row r="1236" spans="29:76" x14ac:dyDescent="0.25">
      <c r="AC1236" s="1">
        <f t="shared" si="305"/>
        <v>0</v>
      </c>
      <c r="AD1236" s="1">
        <f>IFERROR(IF(LEN(AK1236)&gt;=1,VLOOKUP(HLOOKUP(AK1236,PROFILE!$K$5:$V$8,4,0),PROFILE!$F$1:$G$3,2,0),0),0)</f>
        <v>0</v>
      </c>
      <c r="AE1236" s="1">
        <f t="shared" si="306"/>
        <v>0</v>
      </c>
      <c r="AF1236" s="1">
        <v>1223</v>
      </c>
      <c r="AI1236" s="1" t="str">
        <f>IFERROR(IF($AH1236&gt;=1,VLOOKUP($AG1236,STUDENT!$O$8:$Z$1507,3,0),""),"")</f>
        <v/>
      </c>
      <c r="AJ1236" s="1" t="str">
        <f>IFERROR(IF($AH1236&gt;=1,VLOOKUP($AG1236,STUDENT!$O$8:$Z$1507,4,0),""),"")</f>
        <v/>
      </c>
      <c r="AK1236" s="1" t="str">
        <f>IFERROR(IF($AH1236&gt;=1,VLOOKUP($AG1236,STUDENT!$O$8:$Z$1507,6,0),""),"")</f>
        <v/>
      </c>
      <c r="AL1236" s="1" t="str">
        <f t="shared" si="307"/>
        <v/>
      </c>
      <c r="AM1236" s="1" t="str">
        <f t="shared" si="308"/>
        <v/>
      </c>
      <c r="AN1236" s="1" t="str">
        <f t="shared" si="309"/>
        <v/>
      </c>
      <c r="AO1236" s="1" t="str">
        <f t="shared" si="310"/>
        <v/>
      </c>
      <c r="AP1236" s="1" t="str">
        <f t="shared" si="311"/>
        <v/>
      </c>
      <c r="AQ1236" s="1" t="str">
        <f t="shared" si="312"/>
        <v/>
      </c>
      <c r="AR1236" s="1" t="str">
        <f t="shared" si="313"/>
        <v/>
      </c>
      <c r="AS1236" s="1" t="str">
        <f t="shared" si="314"/>
        <v/>
      </c>
      <c r="AT1236" s="1" t="str">
        <f t="shared" si="315"/>
        <v/>
      </c>
      <c r="AU1236" s="1" t="str">
        <f t="shared" si="316"/>
        <v/>
      </c>
      <c r="AV1236" s="1" t="str">
        <f t="shared" si="317"/>
        <v/>
      </c>
      <c r="AW1236" s="1" t="str">
        <f t="shared" si="318"/>
        <v/>
      </c>
      <c r="AX1236" s="1" t="str">
        <f t="shared" si="319"/>
        <v/>
      </c>
      <c r="AY1236" s="1">
        <f>IFERROR(IF($AE1236&gt;$AE1235,VLOOKUP($AC1236+AL$1,STOCK!$F$10:$AB$209,16,0),IF($AE1236=$AE1235,(IF(AY1235&gt;=1,AY1235-COUNTIFS($AE1235:$AE1235,$AC1236,AL1235:AL1235,$AI$1),0)),0)),0)</f>
        <v>0</v>
      </c>
      <c r="AZ1236" s="1">
        <f>IFERROR(IF($AE1236&gt;$AE1235,VLOOKUP($AC1236+AM$1,STOCK!$F$10:$AB$209,16,0),IF($AE1236=$AE1235,(IF(AZ1235&gt;=1,AZ1235-COUNTIFS($AE1235:$AE1235,$AC1236,AM1235:AM1235,$AI$1),0)),0)),0)</f>
        <v>0</v>
      </c>
      <c r="BA1236" s="1">
        <f>IFERROR(IF($AE1236&gt;$AE1235,VLOOKUP($AC1236+AN$1,STOCK!$F$10:$AB$209,16,0),IF($AE1236=$AE1235,(IF(BA1235&gt;=1,BA1235-COUNTIFS($AE1235:$AE1235,$AC1236,AN1235:AN1235,$AI$1),0)),0)),0)</f>
        <v>0</v>
      </c>
      <c r="BB1236" s="1">
        <f>IFERROR(IF($AE1236&gt;$AE1235,VLOOKUP($AC1236+AO$1,STOCK!$F$10:$AB$209,16,0),IF($AE1236=$AE1235,(IF(BB1235&gt;=1,BB1235-COUNTIFS($AE1235:$AE1235,$AC1236,AO1235:AO1235,$AI$1),0)),0)),0)</f>
        <v>0</v>
      </c>
      <c r="BC1236" s="1">
        <f>IFERROR(IF($AE1236&gt;$AE1235,VLOOKUP($AC1236+AP$1,STOCK!$F$10:$AB$209,16,0),IF($AE1236=$AE1235,(IF(BC1235&gt;=1,BC1235-COUNTIFS($AE1235:$AE1235,$AC1236,AP1235:AP1235,$AI$1),0)),0)),0)</f>
        <v>0</v>
      </c>
      <c r="BD1236" s="1">
        <f>IFERROR(IF($AE1236&gt;$AE1235,VLOOKUP($AC1236+AQ$1,STOCK!$F$10:$AB$209,16,0),IF($AE1236=$AE1235,(IF(BD1235&gt;=1,BD1235-COUNTIFS($AE1235:$AE1235,$AC1236,AQ1235:AQ1235,$AI$1),0)),0)),0)</f>
        <v>0</v>
      </c>
      <c r="BE1236" s="1">
        <f>IFERROR(IF($AE1236&gt;$AE1235,VLOOKUP($AC1236+AR$1,STOCK!$F$10:$AB$209,16,0),IF($AE1236=$AE1235,(IF(BE1235&gt;=1,BE1235-COUNTIFS($AE1235:$AE1235,$AC1236,AR1235:AR1235,$AI$1),0)),0)),0)</f>
        <v>0</v>
      </c>
      <c r="BF1236" s="1">
        <f>IFERROR(IF($AE1236&gt;$AE1235,VLOOKUP($AC1236+AS$1,STOCK!$F$10:$AB$209,16,0),IF($AE1236=$AE1235,(IF(BF1235&gt;=1,BF1235-COUNTIFS($AE1235:$AE1235,$AC1236,AS1235:AS1235,$AI$1),0)),0)),0)</f>
        <v>0</v>
      </c>
      <c r="BG1236" s="1">
        <f>IFERROR(IF($AE1236&gt;$AE1235,VLOOKUP($AC1236+AT$1,STOCK!$F$10:$AB$209,16,0),IF($AE1236=$AE1235,(IF(BG1235&gt;=1,BG1235-COUNTIFS($AE1235:$AE1235,$AC1236,AT1235:AT1235,$AI$1),0)),0)),0)</f>
        <v>0</v>
      </c>
      <c r="BH1236" s="1">
        <f>IFERROR(IF($AE1236&gt;$AE1235,VLOOKUP($AC1236+AU$1,STOCK!$F$10:$AB$209,16,0),IF($AE1236=$AE1235,(IF(BH1235&gt;=1,BH1235-COUNTIFS($AE1235:$AE1235,$AC1236,AU1235:AU1235,$AI$1),0)),0)),0)</f>
        <v>0</v>
      </c>
      <c r="BI1236" s="1">
        <f>IFERROR(IF($AE1236&gt;$AE1235,VLOOKUP($AC1236+AV$1,STOCK!$F$10:$AB$209,16,0),IF($AE1236=$AE1235,(IF(BI1235&gt;=1,BI1235-COUNTIFS($AE1235:$AE1235,$AC1236,AV1235:AV1235,$AI$1),0)),0)),0)</f>
        <v>0</v>
      </c>
      <c r="BJ1236" s="1">
        <f>IFERROR(IF($AE1236&gt;$AE1235,VLOOKUP($AC1236+AW$1,STOCK!$F$10:$AB$209,16,0),IF($AE1236=$AE1235,(IF(BJ1235&gt;=1,BJ1235-COUNTIFS($AE1235:$AE1235,$AC1236,AW1235:AW1235,$AI$1),0)),0)),0)</f>
        <v>0</v>
      </c>
      <c r="BK1236" s="1">
        <f>IFERROR(IF($AE1236&gt;$AE1235,VLOOKUP($AC1236+AX$1,STOCK!$F$10:$AB$209,16,0),IF($AE1236=$AE1235,(IF(BK1235&gt;=1,BK1235-COUNTIFS($AE1235:$AE1235,$AC1236,AX1235:AX1235,$AI$1),0)),0)),0)</f>
        <v>0</v>
      </c>
      <c r="BL1236" s="1">
        <f>IFERROR(IF($AE1236&gt;$AE1235,VLOOKUP($AC1236+AL$1,STOCK!$F$10:$AB$209,17,0),IF($AE1236=$AE1235,(IF(BL1235&gt;=1,BL1235-COUNTIFS($AE1235:$AE1235,$AC1236,AL1235:AL1235,$AI$2),0)),0)),0)</f>
        <v>0</v>
      </c>
      <c r="BM1236" s="1">
        <f>IFERROR(IF($AE1236&gt;$AE1235,VLOOKUP($AC1236+AM$1,STOCK!$F$10:$AB$209,17,0),IF($AE1236=$AE1235,(IF(BM1235&gt;=1,BM1235-COUNTIFS($AE1235:$AE1235,$AC1236,AM1235:AM1235,$AI$2),0)),0)),0)</f>
        <v>0</v>
      </c>
      <c r="BN1236" s="1">
        <f>IFERROR(IF($AE1236&gt;$AE1235,VLOOKUP($AC1236+AN$1,STOCK!$F$10:$AB$209,17,0),IF($AE1236=$AE1235,(IF(BN1235&gt;=1,BN1235-COUNTIFS($AE1235:$AE1235,$AC1236,AN1235:AN1235,$AI$2),0)),0)),0)</f>
        <v>0</v>
      </c>
      <c r="BO1236" s="1">
        <f>IFERROR(IF($AE1236&gt;$AE1235,VLOOKUP($AC1236+AO$1,STOCK!$F$10:$AB$209,17,0),IF($AE1236=$AE1235,(IF(BO1235&gt;=1,BO1235-COUNTIFS($AE1235:$AE1235,$AC1236,AO1235:AO1235,$AI$2),0)),0)),0)</f>
        <v>0</v>
      </c>
      <c r="BP1236" s="1">
        <f>IFERROR(IF($AE1236&gt;$AE1235,VLOOKUP($AC1236+AP$1,STOCK!$F$10:$AB$209,17,0),IF($AE1236=$AE1235,(IF(BP1235&gt;=1,BP1235-COUNTIFS($AE1235:$AE1235,$AC1236,AP1235:AP1235,$AI$2),0)),0)),0)</f>
        <v>0</v>
      </c>
      <c r="BQ1236" s="1">
        <f>IFERROR(IF($AE1236&gt;$AE1235,VLOOKUP($AC1236+AQ$1,STOCK!$F$10:$AB$209,17,0),IF($AE1236=$AE1235,(IF(BQ1235&gt;=1,BQ1235-COUNTIFS($AE1235:$AE1235,$AC1236,AQ1235:AQ1235,$AI$2),0)),0)),0)</f>
        <v>0</v>
      </c>
      <c r="BR1236" s="1">
        <f>IFERROR(IF($AE1236&gt;$AE1235,VLOOKUP($AC1236+AR$1,STOCK!$F$10:$AB$209,17,0),IF($AE1236=$AE1235,(IF(BR1235&gt;=1,BR1235-COUNTIFS($AE1235:$AE1235,$AC1236,AR1235:AR1235,$AI$2),0)),0)),0)</f>
        <v>0</v>
      </c>
      <c r="BS1236" s="1">
        <f>IFERROR(IF($AE1236&gt;$AE1235,VLOOKUP($AC1236+AS$1,STOCK!$F$10:$AB$209,17,0),IF($AE1236=$AE1235,(IF(BS1235&gt;=1,BS1235-COUNTIFS($AE1235:$AE1235,$AC1236,AS1235:AS1235,$AI$2),0)),0)),0)</f>
        <v>0</v>
      </c>
      <c r="BT1236" s="1">
        <f>IFERROR(IF($AE1236&gt;$AE1235,VLOOKUP($AC1236+AT$1,STOCK!$F$10:$AB$209,17,0),IF($AE1236=$AE1235,(IF(BT1235&gt;=1,BT1235-COUNTIFS($AE1235:$AE1235,$AC1236,AT1235:AT1235,$AI$2),0)),0)),0)</f>
        <v>0</v>
      </c>
      <c r="BU1236" s="1">
        <f>IFERROR(IF($AE1236&gt;$AE1235,VLOOKUP($AC1236+AU$1,STOCK!$F$10:$AB$209,17,0),IF($AE1236=$AE1235,(IF(BU1235&gt;=1,BU1235-COUNTIFS($AE1235:$AE1235,$AC1236,AU1235:AU1235,$AI$2),0)),0)),0)</f>
        <v>0</v>
      </c>
      <c r="BV1236" s="1">
        <f>IFERROR(IF($AE1236&gt;$AE1235,VLOOKUP($AC1236+AV$1,STOCK!$F$10:$AB$209,17,0),IF($AE1236=$AE1235,(IF(BV1235&gt;=1,BV1235-COUNTIFS($AE1235:$AE1235,$AC1236,AV1235:AV1235,$AI$2),0)),0)),0)</f>
        <v>0</v>
      </c>
      <c r="BW1236" s="1">
        <f>IFERROR(IF($AE1236&gt;$AE1235,VLOOKUP($AC1236+AW$1,STOCK!$F$10:$AB$209,17,0),IF($AE1236=$AE1235,(IF(BW1235&gt;=1,BW1235-COUNTIFS($AE1235:$AE1235,$AC1236,AW1235:AW1235,$AI$2),0)),0)),0)</f>
        <v>0</v>
      </c>
      <c r="BX1236" s="1">
        <f>IFERROR(IF($AE1236&gt;$AE1235,VLOOKUP($AC1236+AX$1,STOCK!$F$10:$AB$209,17,0),IF($AE1236=$AE1235,(IF(BX1235&gt;=1,BX1235-COUNTIFS($AE1235:$AE1235,$AC1236,AX1235:AX1235,$AI$2),0)),0)),0)</f>
        <v>0</v>
      </c>
    </row>
    <row r="1237" spans="29:76" x14ac:dyDescent="0.25">
      <c r="AC1237" s="1">
        <f t="shared" si="305"/>
        <v>0</v>
      </c>
      <c r="AD1237" s="1">
        <f>IFERROR(IF(LEN(AK1237)&gt;=1,VLOOKUP(HLOOKUP(AK1237,PROFILE!$K$5:$V$8,4,0),PROFILE!$F$1:$G$3,2,0),0),0)</f>
        <v>0</v>
      </c>
      <c r="AE1237" s="1">
        <f t="shared" si="306"/>
        <v>0</v>
      </c>
      <c r="AF1237" s="1">
        <v>1224</v>
      </c>
      <c r="AI1237" s="1" t="str">
        <f>IFERROR(IF($AH1237&gt;=1,VLOOKUP($AG1237,STUDENT!$O$8:$Z$1507,3,0),""),"")</f>
        <v/>
      </c>
      <c r="AJ1237" s="1" t="str">
        <f>IFERROR(IF($AH1237&gt;=1,VLOOKUP($AG1237,STUDENT!$O$8:$Z$1507,4,0),""),"")</f>
        <v/>
      </c>
      <c r="AK1237" s="1" t="str">
        <f>IFERROR(IF($AH1237&gt;=1,VLOOKUP($AG1237,STUDENT!$O$8:$Z$1507,6,0),""),"")</f>
        <v/>
      </c>
      <c r="AL1237" s="1" t="str">
        <f t="shared" si="307"/>
        <v/>
      </c>
      <c r="AM1237" s="1" t="str">
        <f t="shared" si="308"/>
        <v/>
      </c>
      <c r="AN1237" s="1" t="str">
        <f t="shared" si="309"/>
        <v/>
      </c>
      <c r="AO1237" s="1" t="str">
        <f t="shared" si="310"/>
        <v/>
      </c>
      <c r="AP1237" s="1" t="str">
        <f t="shared" si="311"/>
        <v/>
      </c>
      <c r="AQ1237" s="1" t="str">
        <f t="shared" si="312"/>
        <v/>
      </c>
      <c r="AR1237" s="1" t="str">
        <f t="shared" si="313"/>
        <v/>
      </c>
      <c r="AS1237" s="1" t="str">
        <f t="shared" si="314"/>
        <v/>
      </c>
      <c r="AT1237" s="1" t="str">
        <f t="shared" si="315"/>
        <v/>
      </c>
      <c r="AU1237" s="1" t="str">
        <f t="shared" si="316"/>
        <v/>
      </c>
      <c r="AV1237" s="1" t="str">
        <f t="shared" si="317"/>
        <v/>
      </c>
      <c r="AW1237" s="1" t="str">
        <f t="shared" si="318"/>
        <v/>
      </c>
      <c r="AX1237" s="1" t="str">
        <f t="shared" si="319"/>
        <v/>
      </c>
      <c r="AY1237" s="1">
        <f>IFERROR(IF($AE1237&gt;$AE1236,VLOOKUP($AC1237+AL$1,STOCK!$F$10:$AB$209,16,0),IF($AE1237=$AE1236,(IF(AY1236&gt;=1,AY1236-COUNTIFS($AE1236:$AE1236,$AC1237,AL1236:AL1236,$AI$1),0)),0)),0)</f>
        <v>0</v>
      </c>
      <c r="AZ1237" s="1">
        <f>IFERROR(IF($AE1237&gt;$AE1236,VLOOKUP($AC1237+AM$1,STOCK!$F$10:$AB$209,16,0),IF($AE1237=$AE1236,(IF(AZ1236&gt;=1,AZ1236-COUNTIFS($AE1236:$AE1236,$AC1237,AM1236:AM1236,$AI$1),0)),0)),0)</f>
        <v>0</v>
      </c>
      <c r="BA1237" s="1">
        <f>IFERROR(IF($AE1237&gt;$AE1236,VLOOKUP($AC1237+AN$1,STOCK!$F$10:$AB$209,16,0),IF($AE1237=$AE1236,(IF(BA1236&gt;=1,BA1236-COUNTIFS($AE1236:$AE1236,$AC1237,AN1236:AN1236,$AI$1),0)),0)),0)</f>
        <v>0</v>
      </c>
      <c r="BB1237" s="1">
        <f>IFERROR(IF($AE1237&gt;$AE1236,VLOOKUP($AC1237+AO$1,STOCK!$F$10:$AB$209,16,0),IF($AE1237=$AE1236,(IF(BB1236&gt;=1,BB1236-COUNTIFS($AE1236:$AE1236,$AC1237,AO1236:AO1236,$AI$1),0)),0)),0)</f>
        <v>0</v>
      </c>
      <c r="BC1237" s="1">
        <f>IFERROR(IF($AE1237&gt;$AE1236,VLOOKUP($AC1237+AP$1,STOCK!$F$10:$AB$209,16,0),IF($AE1237=$AE1236,(IF(BC1236&gt;=1,BC1236-COUNTIFS($AE1236:$AE1236,$AC1237,AP1236:AP1236,$AI$1),0)),0)),0)</f>
        <v>0</v>
      </c>
      <c r="BD1237" s="1">
        <f>IFERROR(IF($AE1237&gt;$AE1236,VLOOKUP($AC1237+AQ$1,STOCK!$F$10:$AB$209,16,0),IF($AE1237=$AE1236,(IF(BD1236&gt;=1,BD1236-COUNTIFS($AE1236:$AE1236,$AC1237,AQ1236:AQ1236,$AI$1),0)),0)),0)</f>
        <v>0</v>
      </c>
      <c r="BE1237" s="1">
        <f>IFERROR(IF($AE1237&gt;$AE1236,VLOOKUP($AC1237+AR$1,STOCK!$F$10:$AB$209,16,0),IF($AE1237=$AE1236,(IF(BE1236&gt;=1,BE1236-COUNTIFS($AE1236:$AE1236,$AC1237,AR1236:AR1236,$AI$1),0)),0)),0)</f>
        <v>0</v>
      </c>
      <c r="BF1237" s="1">
        <f>IFERROR(IF($AE1237&gt;$AE1236,VLOOKUP($AC1237+AS$1,STOCK!$F$10:$AB$209,16,0),IF($AE1237=$AE1236,(IF(BF1236&gt;=1,BF1236-COUNTIFS($AE1236:$AE1236,$AC1237,AS1236:AS1236,$AI$1),0)),0)),0)</f>
        <v>0</v>
      </c>
      <c r="BG1237" s="1">
        <f>IFERROR(IF($AE1237&gt;$AE1236,VLOOKUP($AC1237+AT$1,STOCK!$F$10:$AB$209,16,0),IF($AE1237=$AE1236,(IF(BG1236&gt;=1,BG1236-COUNTIFS($AE1236:$AE1236,$AC1237,AT1236:AT1236,$AI$1),0)),0)),0)</f>
        <v>0</v>
      </c>
      <c r="BH1237" s="1">
        <f>IFERROR(IF($AE1237&gt;$AE1236,VLOOKUP($AC1237+AU$1,STOCK!$F$10:$AB$209,16,0),IF($AE1237=$AE1236,(IF(BH1236&gt;=1,BH1236-COUNTIFS($AE1236:$AE1236,$AC1237,AU1236:AU1236,$AI$1),0)),0)),0)</f>
        <v>0</v>
      </c>
      <c r="BI1237" s="1">
        <f>IFERROR(IF($AE1237&gt;$AE1236,VLOOKUP($AC1237+AV$1,STOCK!$F$10:$AB$209,16,0),IF($AE1237=$AE1236,(IF(BI1236&gt;=1,BI1236-COUNTIFS($AE1236:$AE1236,$AC1237,AV1236:AV1236,$AI$1),0)),0)),0)</f>
        <v>0</v>
      </c>
      <c r="BJ1237" s="1">
        <f>IFERROR(IF($AE1237&gt;$AE1236,VLOOKUP($AC1237+AW$1,STOCK!$F$10:$AB$209,16,0),IF($AE1237=$AE1236,(IF(BJ1236&gt;=1,BJ1236-COUNTIFS($AE1236:$AE1236,$AC1237,AW1236:AW1236,$AI$1),0)),0)),0)</f>
        <v>0</v>
      </c>
      <c r="BK1237" s="1">
        <f>IFERROR(IF($AE1237&gt;$AE1236,VLOOKUP($AC1237+AX$1,STOCK!$F$10:$AB$209,16,0),IF($AE1237=$AE1236,(IF(BK1236&gt;=1,BK1236-COUNTIFS($AE1236:$AE1236,$AC1237,AX1236:AX1236,$AI$1),0)),0)),0)</f>
        <v>0</v>
      </c>
      <c r="BL1237" s="1">
        <f>IFERROR(IF($AE1237&gt;$AE1236,VLOOKUP($AC1237+AL$1,STOCK!$F$10:$AB$209,17,0),IF($AE1237=$AE1236,(IF(BL1236&gt;=1,BL1236-COUNTIFS($AE1236:$AE1236,$AC1237,AL1236:AL1236,$AI$2),0)),0)),0)</f>
        <v>0</v>
      </c>
      <c r="BM1237" s="1">
        <f>IFERROR(IF($AE1237&gt;$AE1236,VLOOKUP($AC1237+AM$1,STOCK!$F$10:$AB$209,17,0),IF($AE1237=$AE1236,(IF(BM1236&gt;=1,BM1236-COUNTIFS($AE1236:$AE1236,$AC1237,AM1236:AM1236,$AI$2),0)),0)),0)</f>
        <v>0</v>
      </c>
      <c r="BN1237" s="1">
        <f>IFERROR(IF($AE1237&gt;$AE1236,VLOOKUP($AC1237+AN$1,STOCK!$F$10:$AB$209,17,0),IF($AE1237=$AE1236,(IF(BN1236&gt;=1,BN1236-COUNTIFS($AE1236:$AE1236,$AC1237,AN1236:AN1236,$AI$2),0)),0)),0)</f>
        <v>0</v>
      </c>
      <c r="BO1237" s="1">
        <f>IFERROR(IF($AE1237&gt;$AE1236,VLOOKUP($AC1237+AO$1,STOCK!$F$10:$AB$209,17,0),IF($AE1237=$AE1236,(IF(BO1236&gt;=1,BO1236-COUNTIFS($AE1236:$AE1236,$AC1237,AO1236:AO1236,$AI$2),0)),0)),0)</f>
        <v>0</v>
      </c>
      <c r="BP1237" s="1">
        <f>IFERROR(IF($AE1237&gt;$AE1236,VLOOKUP($AC1237+AP$1,STOCK!$F$10:$AB$209,17,0),IF($AE1237=$AE1236,(IF(BP1236&gt;=1,BP1236-COUNTIFS($AE1236:$AE1236,$AC1237,AP1236:AP1236,$AI$2),0)),0)),0)</f>
        <v>0</v>
      </c>
      <c r="BQ1237" s="1">
        <f>IFERROR(IF($AE1237&gt;$AE1236,VLOOKUP($AC1237+AQ$1,STOCK!$F$10:$AB$209,17,0),IF($AE1237=$AE1236,(IF(BQ1236&gt;=1,BQ1236-COUNTIFS($AE1236:$AE1236,$AC1237,AQ1236:AQ1236,$AI$2),0)),0)),0)</f>
        <v>0</v>
      </c>
      <c r="BR1237" s="1">
        <f>IFERROR(IF($AE1237&gt;$AE1236,VLOOKUP($AC1237+AR$1,STOCK!$F$10:$AB$209,17,0),IF($AE1237=$AE1236,(IF(BR1236&gt;=1,BR1236-COUNTIFS($AE1236:$AE1236,$AC1237,AR1236:AR1236,$AI$2),0)),0)),0)</f>
        <v>0</v>
      </c>
      <c r="BS1237" s="1">
        <f>IFERROR(IF($AE1237&gt;$AE1236,VLOOKUP($AC1237+AS$1,STOCK!$F$10:$AB$209,17,0),IF($AE1237=$AE1236,(IF(BS1236&gt;=1,BS1236-COUNTIFS($AE1236:$AE1236,$AC1237,AS1236:AS1236,$AI$2),0)),0)),0)</f>
        <v>0</v>
      </c>
      <c r="BT1237" s="1">
        <f>IFERROR(IF($AE1237&gt;$AE1236,VLOOKUP($AC1237+AT$1,STOCK!$F$10:$AB$209,17,0),IF($AE1237=$AE1236,(IF(BT1236&gt;=1,BT1236-COUNTIFS($AE1236:$AE1236,$AC1237,AT1236:AT1236,$AI$2),0)),0)),0)</f>
        <v>0</v>
      </c>
      <c r="BU1237" s="1">
        <f>IFERROR(IF($AE1237&gt;$AE1236,VLOOKUP($AC1237+AU$1,STOCK!$F$10:$AB$209,17,0),IF($AE1237=$AE1236,(IF(BU1236&gt;=1,BU1236-COUNTIFS($AE1236:$AE1236,$AC1237,AU1236:AU1236,$AI$2),0)),0)),0)</f>
        <v>0</v>
      </c>
      <c r="BV1237" s="1">
        <f>IFERROR(IF($AE1237&gt;$AE1236,VLOOKUP($AC1237+AV$1,STOCK!$F$10:$AB$209,17,0),IF($AE1237=$AE1236,(IF(BV1236&gt;=1,BV1236-COUNTIFS($AE1236:$AE1236,$AC1237,AV1236:AV1236,$AI$2),0)),0)),0)</f>
        <v>0</v>
      </c>
      <c r="BW1237" s="1">
        <f>IFERROR(IF($AE1237&gt;$AE1236,VLOOKUP($AC1237+AW$1,STOCK!$F$10:$AB$209,17,0),IF($AE1237=$AE1236,(IF(BW1236&gt;=1,BW1236-COUNTIFS($AE1236:$AE1236,$AC1237,AW1236:AW1236,$AI$2),0)),0)),0)</f>
        <v>0</v>
      </c>
      <c r="BX1237" s="1">
        <f>IFERROR(IF($AE1237&gt;$AE1236,VLOOKUP($AC1237+AX$1,STOCK!$F$10:$AB$209,17,0),IF($AE1237=$AE1236,(IF(BX1236&gt;=1,BX1236-COUNTIFS($AE1236:$AE1236,$AC1237,AX1236:AX1236,$AI$2),0)),0)),0)</f>
        <v>0</v>
      </c>
    </row>
    <row r="1238" spans="29:76" x14ac:dyDescent="0.25">
      <c r="AC1238" s="1">
        <f t="shared" si="305"/>
        <v>0</v>
      </c>
      <c r="AD1238" s="1">
        <f>IFERROR(IF(LEN(AK1238)&gt;=1,VLOOKUP(HLOOKUP(AK1238,PROFILE!$K$5:$V$8,4,0),PROFILE!$F$1:$G$3,2,0),0),0)</f>
        <v>0</v>
      </c>
      <c r="AE1238" s="1">
        <f t="shared" si="306"/>
        <v>0</v>
      </c>
      <c r="AF1238" s="1">
        <v>1225</v>
      </c>
      <c r="AI1238" s="1" t="str">
        <f>IFERROR(IF($AH1238&gt;=1,VLOOKUP($AG1238,STUDENT!$O$8:$Z$1507,3,0),""),"")</f>
        <v/>
      </c>
      <c r="AJ1238" s="1" t="str">
        <f>IFERROR(IF($AH1238&gt;=1,VLOOKUP($AG1238,STUDENT!$O$8:$Z$1507,4,0),""),"")</f>
        <v/>
      </c>
      <c r="AK1238" s="1" t="str">
        <f>IFERROR(IF($AH1238&gt;=1,VLOOKUP($AG1238,STUDENT!$O$8:$Z$1507,6,0),""),"")</f>
        <v/>
      </c>
      <c r="AL1238" s="1" t="str">
        <f t="shared" si="307"/>
        <v/>
      </c>
      <c r="AM1238" s="1" t="str">
        <f t="shared" si="308"/>
        <v/>
      </c>
      <c r="AN1238" s="1" t="str">
        <f t="shared" si="309"/>
        <v/>
      </c>
      <c r="AO1238" s="1" t="str">
        <f t="shared" si="310"/>
        <v/>
      </c>
      <c r="AP1238" s="1" t="str">
        <f t="shared" si="311"/>
        <v/>
      </c>
      <c r="AQ1238" s="1" t="str">
        <f t="shared" si="312"/>
        <v/>
      </c>
      <c r="AR1238" s="1" t="str">
        <f t="shared" si="313"/>
        <v/>
      </c>
      <c r="AS1238" s="1" t="str">
        <f t="shared" si="314"/>
        <v/>
      </c>
      <c r="AT1238" s="1" t="str">
        <f t="shared" si="315"/>
        <v/>
      </c>
      <c r="AU1238" s="1" t="str">
        <f t="shared" si="316"/>
        <v/>
      </c>
      <c r="AV1238" s="1" t="str">
        <f t="shared" si="317"/>
        <v/>
      </c>
      <c r="AW1238" s="1" t="str">
        <f t="shared" si="318"/>
        <v/>
      </c>
      <c r="AX1238" s="1" t="str">
        <f t="shared" si="319"/>
        <v/>
      </c>
      <c r="AY1238" s="1">
        <f>IFERROR(IF($AE1238&gt;$AE1237,VLOOKUP($AC1238+AL$1,STOCK!$F$10:$AB$209,16,0),IF($AE1238=$AE1237,(IF(AY1237&gt;=1,AY1237-COUNTIFS($AE1237:$AE1237,$AC1238,AL1237:AL1237,$AI$1),0)),0)),0)</f>
        <v>0</v>
      </c>
      <c r="AZ1238" s="1">
        <f>IFERROR(IF($AE1238&gt;$AE1237,VLOOKUP($AC1238+AM$1,STOCK!$F$10:$AB$209,16,0),IF($AE1238=$AE1237,(IF(AZ1237&gt;=1,AZ1237-COUNTIFS($AE1237:$AE1237,$AC1238,AM1237:AM1237,$AI$1),0)),0)),0)</f>
        <v>0</v>
      </c>
      <c r="BA1238" s="1">
        <f>IFERROR(IF($AE1238&gt;$AE1237,VLOOKUP($AC1238+AN$1,STOCK!$F$10:$AB$209,16,0),IF($AE1238=$AE1237,(IF(BA1237&gt;=1,BA1237-COUNTIFS($AE1237:$AE1237,$AC1238,AN1237:AN1237,$AI$1),0)),0)),0)</f>
        <v>0</v>
      </c>
      <c r="BB1238" s="1">
        <f>IFERROR(IF($AE1238&gt;$AE1237,VLOOKUP($AC1238+AO$1,STOCK!$F$10:$AB$209,16,0),IF($AE1238=$AE1237,(IF(BB1237&gt;=1,BB1237-COUNTIFS($AE1237:$AE1237,$AC1238,AO1237:AO1237,$AI$1),0)),0)),0)</f>
        <v>0</v>
      </c>
      <c r="BC1238" s="1">
        <f>IFERROR(IF($AE1238&gt;$AE1237,VLOOKUP($AC1238+AP$1,STOCK!$F$10:$AB$209,16,0),IF($AE1238=$AE1237,(IF(BC1237&gt;=1,BC1237-COUNTIFS($AE1237:$AE1237,$AC1238,AP1237:AP1237,$AI$1),0)),0)),0)</f>
        <v>0</v>
      </c>
      <c r="BD1238" s="1">
        <f>IFERROR(IF($AE1238&gt;$AE1237,VLOOKUP($AC1238+AQ$1,STOCK!$F$10:$AB$209,16,0),IF($AE1238=$AE1237,(IF(BD1237&gt;=1,BD1237-COUNTIFS($AE1237:$AE1237,$AC1238,AQ1237:AQ1237,$AI$1),0)),0)),0)</f>
        <v>0</v>
      </c>
      <c r="BE1238" s="1">
        <f>IFERROR(IF($AE1238&gt;$AE1237,VLOOKUP($AC1238+AR$1,STOCK!$F$10:$AB$209,16,0),IF($AE1238=$AE1237,(IF(BE1237&gt;=1,BE1237-COUNTIFS($AE1237:$AE1237,$AC1238,AR1237:AR1237,$AI$1),0)),0)),0)</f>
        <v>0</v>
      </c>
      <c r="BF1238" s="1">
        <f>IFERROR(IF($AE1238&gt;$AE1237,VLOOKUP($AC1238+AS$1,STOCK!$F$10:$AB$209,16,0),IF($AE1238=$AE1237,(IF(BF1237&gt;=1,BF1237-COUNTIFS($AE1237:$AE1237,$AC1238,AS1237:AS1237,$AI$1),0)),0)),0)</f>
        <v>0</v>
      </c>
      <c r="BG1238" s="1">
        <f>IFERROR(IF($AE1238&gt;$AE1237,VLOOKUP($AC1238+AT$1,STOCK!$F$10:$AB$209,16,0),IF($AE1238=$AE1237,(IF(BG1237&gt;=1,BG1237-COUNTIFS($AE1237:$AE1237,$AC1238,AT1237:AT1237,$AI$1),0)),0)),0)</f>
        <v>0</v>
      </c>
      <c r="BH1238" s="1">
        <f>IFERROR(IF($AE1238&gt;$AE1237,VLOOKUP($AC1238+AU$1,STOCK!$F$10:$AB$209,16,0),IF($AE1238=$AE1237,(IF(BH1237&gt;=1,BH1237-COUNTIFS($AE1237:$AE1237,$AC1238,AU1237:AU1237,$AI$1),0)),0)),0)</f>
        <v>0</v>
      </c>
      <c r="BI1238" s="1">
        <f>IFERROR(IF($AE1238&gt;$AE1237,VLOOKUP($AC1238+AV$1,STOCK!$F$10:$AB$209,16,0),IF($AE1238=$AE1237,(IF(BI1237&gt;=1,BI1237-COUNTIFS($AE1237:$AE1237,$AC1238,AV1237:AV1237,$AI$1),0)),0)),0)</f>
        <v>0</v>
      </c>
      <c r="BJ1238" s="1">
        <f>IFERROR(IF($AE1238&gt;$AE1237,VLOOKUP($AC1238+AW$1,STOCK!$F$10:$AB$209,16,0),IF($AE1238=$AE1237,(IF(BJ1237&gt;=1,BJ1237-COUNTIFS($AE1237:$AE1237,$AC1238,AW1237:AW1237,$AI$1),0)),0)),0)</f>
        <v>0</v>
      </c>
      <c r="BK1238" s="1">
        <f>IFERROR(IF($AE1238&gt;$AE1237,VLOOKUP($AC1238+AX$1,STOCK!$F$10:$AB$209,16,0),IF($AE1238=$AE1237,(IF(BK1237&gt;=1,BK1237-COUNTIFS($AE1237:$AE1237,$AC1238,AX1237:AX1237,$AI$1),0)),0)),0)</f>
        <v>0</v>
      </c>
      <c r="BL1238" s="1">
        <f>IFERROR(IF($AE1238&gt;$AE1237,VLOOKUP($AC1238+AL$1,STOCK!$F$10:$AB$209,17,0),IF($AE1238=$AE1237,(IF(BL1237&gt;=1,BL1237-COUNTIFS($AE1237:$AE1237,$AC1238,AL1237:AL1237,$AI$2),0)),0)),0)</f>
        <v>0</v>
      </c>
      <c r="BM1238" s="1">
        <f>IFERROR(IF($AE1238&gt;$AE1237,VLOOKUP($AC1238+AM$1,STOCK!$F$10:$AB$209,17,0),IF($AE1238=$AE1237,(IF(BM1237&gt;=1,BM1237-COUNTIFS($AE1237:$AE1237,$AC1238,AM1237:AM1237,$AI$2),0)),0)),0)</f>
        <v>0</v>
      </c>
      <c r="BN1238" s="1">
        <f>IFERROR(IF($AE1238&gt;$AE1237,VLOOKUP($AC1238+AN$1,STOCK!$F$10:$AB$209,17,0),IF($AE1238=$AE1237,(IF(BN1237&gt;=1,BN1237-COUNTIFS($AE1237:$AE1237,$AC1238,AN1237:AN1237,$AI$2),0)),0)),0)</f>
        <v>0</v>
      </c>
      <c r="BO1238" s="1">
        <f>IFERROR(IF($AE1238&gt;$AE1237,VLOOKUP($AC1238+AO$1,STOCK!$F$10:$AB$209,17,0),IF($AE1238=$AE1237,(IF(BO1237&gt;=1,BO1237-COUNTIFS($AE1237:$AE1237,$AC1238,AO1237:AO1237,$AI$2),0)),0)),0)</f>
        <v>0</v>
      </c>
      <c r="BP1238" s="1">
        <f>IFERROR(IF($AE1238&gt;$AE1237,VLOOKUP($AC1238+AP$1,STOCK!$F$10:$AB$209,17,0),IF($AE1238=$AE1237,(IF(BP1237&gt;=1,BP1237-COUNTIFS($AE1237:$AE1237,$AC1238,AP1237:AP1237,$AI$2),0)),0)),0)</f>
        <v>0</v>
      </c>
      <c r="BQ1238" s="1">
        <f>IFERROR(IF($AE1238&gt;$AE1237,VLOOKUP($AC1238+AQ$1,STOCK!$F$10:$AB$209,17,0),IF($AE1238=$AE1237,(IF(BQ1237&gt;=1,BQ1237-COUNTIFS($AE1237:$AE1237,$AC1238,AQ1237:AQ1237,$AI$2),0)),0)),0)</f>
        <v>0</v>
      </c>
      <c r="BR1238" s="1">
        <f>IFERROR(IF($AE1238&gt;$AE1237,VLOOKUP($AC1238+AR$1,STOCK!$F$10:$AB$209,17,0),IF($AE1238=$AE1237,(IF(BR1237&gt;=1,BR1237-COUNTIFS($AE1237:$AE1237,$AC1238,AR1237:AR1237,$AI$2),0)),0)),0)</f>
        <v>0</v>
      </c>
      <c r="BS1238" s="1">
        <f>IFERROR(IF($AE1238&gt;$AE1237,VLOOKUP($AC1238+AS$1,STOCK!$F$10:$AB$209,17,0),IF($AE1238=$AE1237,(IF(BS1237&gt;=1,BS1237-COUNTIFS($AE1237:$AE1237,$AC1238,AS1237:AS1237,$AI$2),0)),0)),0)</f>
        <v>0</v>
      </c>
      <c r="BT1238" s="1">
        <f>IFERROR(IF($AE1238&gt;$AE1237,VLOOKUP($AC1238+AT$1,STOCK!$F$10:$AB$209,17,0),IF($AE1238=$AE1237,(IF(BT1237&gt;=1,BT1237-COUNTIFS($AE1237:$AE1237,$AC1238,AT1237:AT1237,$AI$2),0)),0)),0)</f>
        <v>0</v>
      </c>
      <c r="BU1238" s="1">
        <f>IFERROR(IF($AE1238&gt;$AE1237,VLOOKUP($AC1238+AU$1,STOCK!$F$10:$AB$209,17,0),IF($AE1238=$AE1237,(IF(BU1237&gt;=1,BU1237-COUNTIFS($AE1237:$AE1237,$AC1238,AU1237:AU1237,$AI$2),0)),0)),0)</f>
        <v>0</v>
      </c>
      <c r="BV1238" s="1">
        <f>IFERROR(IF($AE1238&gt;$AE1237,VLOOKUP($AC1238+AV$1,STOCK!$F$10:$AB$209,17,0),IF($AE1238=$AE1237,(IF(BV1237&gt;=1,BV1237-COUNTIFS($AE1237:$AE1237,$AC1238,AV1237:AV1237,$AI$2),0)),0)),0)</f>
        <v>0</v>
      </c>
      <c r="BW1238" s="1">
        <f>IFERROR(IF($AE1238&gt;$AE1237,VLOOKUP($AC1238+AW$1,STOCK!$F$10:$AB$209,17,0),IF($AE1238=$AE1237,(IF(BW1237&gt;=1,BW1237-COUNTIFS($AE1237:$AE1237,$AC1238,AW1237:AW1237,$AI$2),0)),0)),0)</f>
        <v>0</v>
      </c>
      <c r="BX1238" s="1">
        <f>IFERROR(IF($AE1238&gt;$AE1237,VLOOKUP($AC1238+AX$1,STOCK!$F$10:$AB$209,17,0),IF($AE1238=$AE1237,(IF(BX1237&gt;=1,BX1237-COUNTIFS($AE1237:$AE1237,$AC1238,AX1237:AX1237,$AI$2),0)),0)),0)</f>
        <v>0</v>
      </c>
    </row>
    <row r="1239" spans="29:76" x14ac:dyDescent="0.25">
      <c r="AC1239" s="1">
        <f t="shared" si="305"/>
        <v>0</v>
      </c>
      <c r="AD1239" s="1">
        <f>IFERROR(IF(LEN(AK1239)&gt;=1,VLOOKUP(HLOOKUP(AK1239,PROFILE!$K$5:$V$8,4,0),PROFILE!$F$1:$G$3,2,0),0),0)</f>
        <v>0</v>
      </c>
      <c r="AE1239" s="1">
        <f t="shared" si="306"/>
        <v>0</v>
      </c>
      <c r="AF1239" s="1">
        <v>1226</v>
      </c>
      <c r="AI1239" s="1" t="str">
        <f>IFERROR(IF($AH1239&gt;=1,VLOOKUP($AG1239,STUDENT!$O$8:$Z$1507,3,0),""),"")</f>
        <v/>
      </c>
      <c r="AJ1239" s="1" t="str">
        <f>IFERROR(IF($AH1239&gt;=1,VLOOKUP($AG1239,STUDENT!$O$8:$Z$1507,4,0),""),"")</f>
        <v/>
      </c>
      <c r="AK1239" s="1" t="str">
        <f>IFERROR(IF($AH1239&gt;=1,VLOOKUP($AG1239,STUDENT!$O$8:$Z$1507,6,0),""),"")</f>
        <v/>
      </c>
      <c r="AL1239" s="1" t="str">
        <f t="shared" si="307"/>
        <v/>
      </c>
      <c r="AM1239" s="1" t="str">
        <f t="shared" si="308"/>
        <v/>
      </c>
      <c r="AN1239" s="1" t="str">
        <f t="shared" si="309"/>
        <v/>
      </c>
      <c r="AO1239" s="1" t="str">
        <f t="shared" si="310"/>
        <v/>
      </c>
      <c r="AP1239" s="1" t="str">
        <f t="shared" si="311"/>
        <v/>
      </c>
      <c r="AQ1239" s="1" t="str">
        <f t="shared" si="312"/>
        <v/>
      </c>
      <c r="AR1239" s="1" t="str">
        <f t="shared" si="313"/>
        <v/>
      </c>
      <c r="AS1239" s="1" t="str">
        <f t="shared" si="314"/>
        <v/>
      </c>
      <c r="AT1239" s="1" t="str">
        <f t="shared" si="315"/>
        <v/>
      </c>
      <c r="AU1239" s="1" t="str">
        <f t="shared" si="316"/>
        <v/>
      </c>
      <c r="AV1239" s="1" t="str">
        <f t="shared" si="317"/>
        <v/>
      </c>
      <c r="AW1239" s="1" t="str">
        <f t="shared" si="318"/>
        <v/>
      </c>
      <c r="AX1239" s="1" t="str">
        <f t="shared" si="319"/>
        <v/>
      </c>
      <c r="AY1239" s="1">
        <f>IFERROR(IF($AE1239&gt;$AE1238,VLOOKUP($AC1239+AL$1,STOCK!$F$10:$AB$209,16,0),IF($AE1239=$AE1238,(IF(AY1238&gt;=1,AY1238-COUNTIFS($AE1238:$AE1238,$AC1239,AL1238:AL1238,$AI$1),0)),0)),0)</f>
        <v>0</v>
      </c>
      <c r="AZ1239" s="1">
        <f>IFERROR(IF($AE1239&gt;$AE1238,VLOOKUP($AC1239+AM$1,STOCK!$F$10:$AB$209,16,0),IF($AE1239=$AE1238,(IF(AZ1238&gt;=1,AZ1238-COUNTIFS($AE1238:$AE1238,$AC1239,AM1238:AM1238,$AI$1),0)),0)),0)</f>
        <v>0</v>
      </c>
      <c r="BA1239" s="1">
        <f>IFERROR(IF($AE1239&gt;$AE1238,VLOOKUP($AC1239+AN$1,STOCK!$F$10:$AB$209,16,0),IF($AE1239=$AE1238,(IF(BA1238&gt;=1,BA1238-COUNTIFS($AE1238:$AE1238,$AC1239,AN1238:AN1238,$AI$1),0)),0)),0)</f>
        <v>0</v>
      </c>
      <c r="BB1239" s="1">
        <f>IFERROR(IF($AE1239&gt;$AE1238,VLOOKUP($AC1239+AO$1,STOCK!$F$10:$AB$209,16,0),IF($AE1239=$AE1238,(IF(BB1238&gt;=1,BB1238-COUNTIFS($AE1238:$AE1238,$AC1239,AO1238:AO1238,$AI$1),0)),0)),0)</f>
        <v>0</v>
      </c>
      <c r="BC1239" s="1">
        <f>IFERROR(IF($AE1239&gt;$AE1238,VLOOKUP($AC1239+AP$1,STOCK!$F$10:$AB$209,16,0),IF($AE1239=$AE1238,(IF(BC1238&gt;=1,BC1238-COUNTIFS($AE1238:$AE1238,$AC1239,AP1238:AP1238,$AI$1),0)),0)),0)</f>
        <v>0</v>
      </c>
      <c r="BD1239" s="1">
        <f>IFERROR(IF($AE1239&gt;$AE1238,VLOOKUP($AC1239+AQ$1,STOCK!$F$10:$AB$209,16,0),IF($AE1239=$AE1238,(IF(BD1238&gt;=1,BD1238-COUNTIFS($AE1238:$AE1238,$AC1239,AQ1238:AQ1238,$AI$1),0)),0)),0)</f>
        <v>0</v>
      </c>
      <c r="BE1239" s="1">
        <f>IFERROR(IF($AE1239&gt;$AE1238,VLOOKUP($AC1239+AR$1,STOCK!$F$10:$AB$209,16,0),IF($AE1239=$AE1238,(IF(BE1238&gt;=1,BE1238-COUNTIFS($AE1238:$AE1238,$AC1239,AR1238:AR1238,$AI$1),0)),0)),0)</f>
        <v>0</v>
      </c>
      <c r="BF1239" s="1">
        <f>IFERROR(IF($AE1239&gt;$AE1238,VLOOKUP($AC1239+AS$1,STOCK!$F$10:$AB$209,16,0),IF($AE1239=$AE1238,(IF(BF1238&gt;=1,BF1238-COUNTIFS($AE1238:$AE1238,$AC1239,AS1238:AS1238,$AI$1),0)),0)),0)</f>
        <v>0</v>
      </c>
      <c r="BG1239" s="1">
        <f>IFERROR(IF($AE1239&gt;$AE1238,VLOOKUP($AC1239+AT$1,STOCK!$F$10:$AB$209,16,0),IF($AE1239=$AE1238,(IF(BG1238&gt;=1,BG1238-COUNTIFS($AE1238:$AE1238,$AC1239,AT1238:AT1238,$AI$1),0)),0)),0)</f>
        <v>0</v>
      </c>
      <c r="BH1239" s="1">
        <f>IFERROR(IF($AE1239&gt;$AE1238,VLOOKUP($AC1239+AU$1,STOCK!$F$10:$AB$209,16,0),IF($AE1239=$AE1238,(IF(BH1238&gt;=1,BH1238-COUNTIFS($AE1238:$AE1238,$AC1239,AU1238:AU1238,$AI$1),0)),0)),0)</f>
        <v>0</v>
      </c>
      <c r="BI1239" s="1">
        <f>IFERROR(IF($AE1239&gt;$AE1238,VLOOKUP($AC1239+AV$1,STOCK!$F$10:$AB$209,16,0),IF($AE1239=$AE1238,(IF(BI1238&gt;=1,BI1238-COUNTIFS($AE1238:$AE1238,$AC1239,AV1238:AV1238,$AI$1),0)),0)),0)</f>
        <v>0</v>
      </c>
      <c r="BJ1239" s="1">
        <f>IFERROR(IF($AE1239&gt;$AE1238,VLOOKUP($AC1239+AW$1,STOCK!$F$10:$AB$209,16,0),IF($AE1239=$AE1238,(IF(BJ1238&gt;=1,BJ1238-COUNTIFS($AE1238:$AE1238,$AC1239,AW1238:AW1238,$AI$1),0)),0)),0)</f>
        <v>0</v>
      </c>
      <c r="BK1239" s="1">
        <f>IFERROR(IF($AE1239&gt;$AE1238,VLOOKUP($AC1239+AX$1,STOCK!$F$10:$AB$209,16,0),IF($AE1239=$AE1238,(IF(BK1238&gt;=1,BK1238-COUNTIFS($AE1238:$AE1238,$AC1239,AX1238:AX1238,$AI$1),0)),0)),0)</f>
        <v>0</v>
      </c>
      <c r="BL1239" s="1">
        <f>IFERROR(IF($AE1239&gt;$AE1238,VLOOKUP($AC1239+AL$1,STOCK!$F$10:$AB$209,17,0),IF($AE1239=$AE1238,(IF(BL1238&gt;=1,BL1238-COUNTIFS($AE1238:$AE1238,$AC1239,AL1238:AL1238,$AI$2),0)),0)),0)</f>
        <v>0</v>
      </c>
      <c r="BM1239" s="1">
        <f>IFERROR(IF($AE1239&gt;$AE1238,VLOOKUP($AC1239+AM$1,STOCK!$F$10:$AB$209,17,0),IF($AE1239=$AE1238,(IF(BM1238&gt;=1,BM1238-COUNTIFS($AE1238:$AE1238,$AC1239,AM1238:AM1238,$AI$2),0)),0)),0)</f>
        <v>0</v>
      </c>
      <c r="BN1239" s="1">
        <f>IFERROR(IF($AE1239&gt;$AE1238,VLOOKUP($AC1239+AN$1,STOCK!$F$10:$AB$209,17,0),IF($AE1239=$AE1238,(IF(BN1238&gt;=1,BN1238-COUNTIFS($AE1238:$AE1238,$AC1239,AN1238:AN1238,$AI$2),0)),0)),0)</f>
        <v>0</v>
      </c>
      <c r="BO1239" s="1">
        <f>IFERROR(IF($AE1239&gt;$AE1238,VLOOKUP($AC1239+AO$1,STOCK!$F$10:$AB$209,17,0),IF($AE1239=$AE1238,(IF(BO1238&gt;=1,BO1238-COUNTIFS($AE1238:$AE1238,$AC1239,AO1238:AO1238,$AI$2),0)),0)),0)</f>
        <v>0</v>
      </c>
      <c r="BP1239" s="1">
        <f>IFERROR(IF($AE1239&gt;$AE1238,VLOOKUP($AC1239+AP$1,STOCK!$F$10:$AB$209,17,0),IF($AE1239=$AE1238,(IF(BP1238&gt;=1,BP1238-COUNTIFS($AE1238:$AE1238,$AC1239,AP1238:AP1238,$AI$2),0)),0)),0)</f>
        <v>0</v>
      </c>
      <c r="BQ1239" s="1">
        <f>IFERROR(IF($AE1239&gt;$AE1238,VLOOKUP($AC1239+AQ$1,STOCK!$F$10:$AB$209,17,0),IF($AE1239=$AE1238,(IF(BQ1238&gt;=1,BQ1238-COUNTIFS($AE1238:$AE1238,$AC1239,AQ1238:AQ1238,$AI$2),0)),0)),0)</f>
        <v>0</v>
      </c>
      <c r="BR1239" s="1">
        <f>IFERROR(IF($AE1239&gt;$AE1238,VLOOKUP($AC1239+AR$1,STOCK!$F$10:$AB$209,17,0),IF($AE1239=$AE1238,(IF(BR1238&gt;=1,BR1238-COUNTIFS($AE1238:$AE1238,$AC1239,AR1238:AR1238,$AI$2),0)),0)),0)</f>
        <v>0</v>
      </c>
      <c r="BS1239" s="1">
        <f>IFERROR(IF($AE1239&gt;$AE1238,VLOOKUP($AC1239+AS$1,STOCK!$F$10:$AB$209,17,0),IF($AE1239=$AE1238,(IF(BS1238&gt;=1,BS1238-COUNTIFS($AE1238:$AE1238,$AC1239,AS1238:AS1238,$AI$2),0)),0)),0)</f>
        <v>0</v>
      </c>
      <c r="BT1239" s="1">
        <f>IFERROR(IF($AE1239&gt;$AE1238,VLOOKUP($AC1239+AT$1,STOCK!$F$10:$AB$209,17,0),IF($AE1239=$AE1238,(IF(BT1238&gt;=1,BT1238-COUNTIFS($AE1238:$AE1238,$AC1239,AT1238:AT1238,$AI$2),0)),0)),0)</f>
        <v>0</v>
      </c>
      <c r="BU1239" s="1">
        <f>IFERROR(IF($AE1239&gt;$AE1238,VLOOKUP($AC1239+AU$1,STOCK!$F$10:$AB$209,17,0),IF($AE1239=$AE1238,(IF(BU1238&gt;=1,BU1238-COUNTIFS($AE1238:$AE1238,$AC1239,AU1238:AU1238,$AI$2),0)),0)),0)</f>
        <v>0</v>
      </c>
      <c r="BV1239" s="1">
        <f>IFERROR(IF($AE1239&gt;$AE1238,VLOOKUP($AC1239+AV$1,STOCK!$F$10:$AB$209,17,0),IF($AE1239=$AE1238,(IF(BV1238&gt;=1,BV1238-COUNTIFS($AE1238:$AE1238,$AC1239,AV1238:AV1238,$AI$2),0)),0)),0)</f>
        <v>0</v>
      </c>
      <c r="BW1239" s="1">
        <f>IFERROR(IF($AE1239&gt;$AE1238,VLOOKUP($AC1239+AW$1,STOCK!$F$10:$AB$209,17,0),IF($AE1239=$AE1238,(IF(BW1238&gt;=1,BW1238-COUNTIFS($AE1238:$AE1238,$AC1239,AW1238:AW1238,$AI$2),0)),0)),0)</f>
        <v>0</v>
      </c>
      <c r="BX1239" s="1">
        <f>IFERROR(IF($AE1239&gt;$AE1238,VLOOKUP($AC1239+AX$1,STOCK!$F$10:$AB$209,17,0),IF($AE1239=$AE1238,(IF(BX1238&gt;=1,BX1238-COUNTIFS($AE1238:$AE1238,$AC1239,AX1238:AX1238,$AI$2),0)),0)),0)</f>
        <v>0</v>
      </c>
    </row>
    <row r="1240" spans="29:76" x14ac:dyDescent="0.25">
      <c r="AC1240" s="1">
        <f t="shared" si="305"/>
        <v>0</v>
      </c>
      <c r="AD1240" s="1">
        <f>IFERROR(IF(LEN(AK1240)&gt;=1,VLOOKUP(HLOOKUP(AK1240,PROFILE!$K$5:$V$8,4,0),PROFILE!$F$1:$G$3,2,0),0),0)</f>
        <v>0</v>
      </c>
      <c r="AE1240" s="1">
        <f t="shared" si="306"/>
        <v>0</v>
      </c>
      <c r="AF1240" s="1">
        <v>1227</v>
      </c>
      <c r="AI1240" s="1" t="str">
        <f>IFERROR(IF($AH1240&gt;=1,VLOOKUP($AG1240,STUDENT!$O$8:$Z$1507,3,0),""),"")</f>
        <v/>
      </c>
      <c r="AJ1240" s="1" t="str">
        <f>IFERROR(IF($AH1240&gt;=1,VLOOKUP($AG1240,STUDENT!$O$8:$Z$1507,4,0),""),"")</f>
        <v/>
      </c>
      <c r="AK1240" s="1" t="str">
        <f>IFERROR(IF($AH1240&gt;=1,VLOOKUP($AG1240,STUDENT!$O$8:$Z$1507,6,0),""),"")</f>
        <v/>
      </c>
      <c r="AL1240" s="1" t="str">
        <f t="shared" si="307"/>
        <v/>
      </c>
      <c r="AM1240" s="1" t="str">
        <f t="shared" si="308"/>
        <v/>
      </c>
      <c r="AN1240" s="1" t="str">
        <f t="shared" si="309"/>
        <v/>
      </c>
      <c r="AO1240" s="1" t="str">
        <f t="shared" si="310"/>
        <v/>
      </c>
      <c r="AP1240" s="1" t="str">
        <f t="shared" si="311"/>
        <v/>
      </c>
      <c r="AQ1240" s="1" t="str">
        <f t="shared" si="312"/>
        <v/>
      </c>
      <c r="AR1240" s="1" t="str">
        <f t="shared" si="313"/>
        <v/>
      </c>
      <c r="AS1240" s="1" t="str">
        <f t="shared" si="314"/>
        <v/>
      </c>
      <c r="AT1240" s="1" t="str">
        <f t="shared" si="315"/>
        <v/>
      </c>
      <c r="AU1240" s="1" t="str">
        <f t="shared" si="316"/>
        <v/>
      </c>
      <c r="AV1240" s="1" t="str">
        <f t="shared" si="317"/>
        <v/>
      </c>
      <c r="AW1240" s="1" t="str">
        <f t="shared" si="318"/>
        <v/>
      </c>
      <c r="AX1240" s="1" t="str">
        <f t="shared" si="319"/>
        <v/>
      </c>
      <c r="AY1240" s="1">
        <f>IFERROR(IF($AE1240&gt;$AE1239,VLOOKUP($AC1240+AL$1,STOCK!$F$10:$AB$209,16,0),IF($AE1240=$AE1239,(IF(AY1239&gt;=1,AY1239-COUNTIFS($AE1239:$AE1239,$AC1240,AL1239:AL1239,$AI$1),0)),0)),0)</f>
        <v>0</v>
      </c>
      <c r="AZ1240" s="1">
        <f>IFERROR(IF($AE1240&gt;$AE1239,VLOOKUP($AC1240+AM$1,STOCK!$F$10:$AB$209,16,0),IF($AE1240=$AE1239,(IF(AZ1239&gt;=1,AZ1239-COUNTIFS($AE1239:$AE1239,$AC1240,AM1239:AM1239,$AI$1),0)),0)),0)</f>
        <v>0</v>
      </c>
      <c r="BA1240" s="1">
        <f>IFERROR(IF($AE1240&gt;$AE1239,VLOOKUP($AC1240+AN$1,STOCK!$F$10:$AB$209,16,0),IF($AE1240=$AE1239,(IF(BA1239&gt;=1,BA1239-COUNTIFS($AE1239:$AE1239,$AC1240,AN1239:AN1239,$AI$1),0)),0)),0)</f>
        <v>0</v>
      </c>
      <c r="BB1240" s="1">
        <f>IFERROR(IF($AE1240&gt;$AE1239,VLOOKUP($AC1240+AO$1,STOCK!$F$10:$AB$209,16,0),IF($AE1240=$AE1239,(IF(BB1239&gt;=1,BB1239-COUNTIFS($AE1239:$AE1239,$AC1240,AO1239:AO1239,$AI$1),0)),0)),0)</f>
        <v>0</v>
      </c>
      <c r="BC1240" s="1">
        <f>IFERROR(IF($AE1240&gt;$AE1239,VLOOKUP($AC1240+AP$1,STOCK!$F$10:$AB$209,16,0),IF($AE1240=$AE1239,(IF(BC1239&gt;=1,BC1239-COUNTIFS($AE1239:$AE1239,$AC1240,AP1239:AP1239,$AI$1),0)),0)),0)</f>
        <v>0</v>
      </c>
      <c r="BD1240" s="1">
        <f>IFERROR(IF($AE1240&gt;$AE1239,VLOOKUP($AC1240+AQ$1,STOCK!$F$10:$AB$209,16,0),IF($AE1240=$AE1239,(IF(BD1239&gt;=1,BD1239-COUNTIFS($AE1239:$AE1239,$AC1240,AQ1239:AQ1239,$AI$1),0)),0)),0)</f>
        <v>0</v>
      </c>
      <c r="BE1240" s="1">
        <f>IFERROR(IF($AE1240&gt;$AE1239,VLOOKUP($AC1240+AR$1,STOCK!$F$10:$AB$209,16,0),IF($AE1240=$AE1239,(IF(BE1239&gt;=1,BE1239-COUNTIFS($AE1239:$AE1239,$AC1240,AR1239:AR1239,$AI$1),0)),0)),0)</f>
        <v>0</v>
      </c>
      <c r="BF1240" s="1">
        <f>IFERROR(IF($AE1240&gt;$AE1239,VLOOKUP($AC1240+AS$1,STOCK!$F$10:$AB$209,16,0),IF($AE1240=$AE1239,(IF(BF1239&gt;=1,BF1239-COUNTIFS($AE1239:$AE1239,$AC1240,AS1239:AS1239,$AI$1),0)),0)),0)</f>
        <v>0</v>
      </c>
      <c r="BG1240" s="1">
        <f>IFERROR(IF($AE1240&gt;$AE1239,VLOOKUP($AC1240+AT$1,STOCK!$F$10:$AB$209,16,0),IF($AE1240=$AE1239,(IF(BG1239&gt;=1,BG1239-COUNTIFS($AE1239:$AE1239,$AC1240,AT1239:AT1239,$AI$1),0)),0)),0)</f>
        <v>0</v>
      </c>
      <c r="BH1240" s="1">
        <f>IFERROR(IF($AE1240&gt;$AE1239,VLOOKUP($AC1240+AU$1,STOCK!$F$10:$AB$209,16,0),IF($AE1240=$AE1239,(IF(BH1239&gt;=1,BH1239-COUNTIFS($AE1239:$AE1239,$AC1240,AU1239:AU1239,$AI$1),0)),0)),0)</f>
        <v>0</v>
      </c>
      <c r="BI1240" s="1">
        <f>IFERROR(IF($AE1240&gt;$AE1239,VLOOKUP($AC1240+AV$1,STOCK!$F$10:$AB$209,16,0),IF($AE1240=$AE1239,(IF(BI1239&gt;=1,BI1239-COUNTIFS($AE1239:$AE1239,$AC1240,AV1239:AV1239,$AI$1),0)),0)),0)</f>
        <v>0</v>
      </c>
      <c r="BJ1240" s="1">
        <f>IFERROR(IF($AE1240&gt;$AE1239,VLOOKUP($AC1240+AW$1,STOCK!$F$10:$AB$209,16,0),IF($AE1240=$AE1239,(IF(BJ1239&gt;=1,BJ1239-COUNTIFS($AE1239:$AE1239,$AC1240,AW1239:AW1239,$AI$1),0)),0)),0)</f>
        <v>0</v>
      </c>
      <c r="BK1240" s="1">
        <f>IFERROR(IF($AE1240&gt;$AE1239,VLOOKUP($AC1240+AX$1,STOCK!$F$10:$AB$209,16,0),IF($AE1240=$AE1239,(IF(BK1239&gt;=1,BK1239-COUNTIFS($AE1239:$AE1239,$AC1240,AX1239:AX1239,$AI$1),0)),0)),0)</f>
        <v>0</v>
      </c>
      <c r="BL1240" s="1">
        <f>IFERROR(IF($AE1240&gt;$AE1239,VLOOKUP($AC1240+AL$1,STOCK!$F$10:$AB$209,17,0),IF($AE1240=$AE1239,(IF(BL1239&gt;=1,BL1239-COUNTIFS($AE1239:$AE1239,$AC1240,AL1239:AL1239,$AI$2),0)),0)),0)</f>
        <v>0</v>
      </c>
      <c r="BM1240" s="1">
        <f>IFERROR(IF($AE1240&gt;$AE1239,VLOOKUP($AC1240+AM$1,STOCK!$F$10:$AB$209,17,0),IF($AE1240=$AE1239,(IF(BM1239&gt;=1,BM1239-COUNTIFS($AE1239:$AE1239,$AC1240,AM1239:AM1239,$AI$2),0)),0)),0)</f>
        <v>0</v>
      </c>
      <c r="BN1240" s="1">
        <f>IFERROR(IF($AE1240&gt;$AE1239,VLOOKUP($AC1240+AN$1,STOCK!$F$10:$AB$209,17,0),IF($AE1240=$AE1239,(IF(BN1239&gt;=1,BN1239-COUNTIFS($AE1239:$AE1239,$AC1240,AN1239:AN1239,$AI$2),0)),0)),0)</f>
        <v>0</v>
      </c>
      <c r="BO1240" s="1">
        <f>IFERROR(IF($AE1240&gt;$AE1239,VLOOKUP($AC1240+AO$1,STOCK!$F$10:$AB$209,17,0),IF($AE1240=$AE1239,(IF(BO1239&gt;=1,BO1239-COUNTIFS($AE1239:$AE1239,$AC1240,AO1239:AO1239,$AI$2),0)),0)),0)</f>
        <v>0</v>
      </c>
      <c r="BP1240" s="1">
        <f>IFERROR(IF($AE1240&gt;$AE1239,VLOOKUP($AC1240+AP$1,STOCK!$F$10:$AB$209,17,0),IF($AE1240=$AE1239,(IF(BP1239&gt;=1,BP1239-COUNTIFS($AE1239:$AE1239,$AC1240,AP1239:AP1239,$AI$2),0)),0)),0)</f>
        <v>0</v>
      </c>
      <c r="BQ1240" s="1">
        <f>IFERROR(IF($AE1240&gt;$AE1239,VLOOKUP($AC1240+AQ$1,STOCK!$F$10:$AB$209,17,0),IF($AE1240=$AE1239,(IF(BQ1239&gt;=1,BQ1239-COUNTIFS($AE1239:$AE1239,$AC1240,AQ1239:AQ1239,$AI$2),0)),0)),0)</f>
        <v>0</v>
      </c>
      <c r="BR1240" s="1">
        <f>IFERROR(IF($AE1240&gt;$AE1239,VLOOKUP($AC1240+AR$1,STOCK!$F$10:$AB$209,17,0),IF($AE1240=$AE1239,(IF(BR1239&gt;=1,BR1239-COUNTIFS($AE1239:$AE1239,$AC1240,AR1239:AR1239,$AI$2),0)),0)),0)</f>
        <v>0</v>
      </c>
      <c r="BS1240" s="1">
        <f>IFERROR(IF($AE1240&gt;$AE1239,VLOOKUP($AC1240+AS$1,STOCK!$F$10:$AB$209,17,0),IF($AE1240=$AE1239,(IF(BS1239&gt;=1,BS1239-COUNTIFS($AE1239:$AE1239,$AC1240,AS1239:AS1239,$AI$2),0)),0)),0)</f>
        <v>0</v>
      </c>
      <c r="BT1240" s="1">
        <f>IFERROR(IF($AE1240&gt;$AE1239,VLOOKUP($AC1240+AT$1,STOCK!$F$10:$AB$209,17,0),IF($AE1240=$AE1239,(IF(BT1239&gt;=1,BT1239-COUNTIFS($AE1239:$AE1239,$AC1240,AT1239:AT1239,$AI$2),0)),0)),0)</f>
        <v>0</v>
      </c>
      <c r="BU1240" s="1">
        <f>IFERROR(IF($AE1240&gt;$AE1239,VLOOKUP($AC1240+AU$1,STOCK!$F$10:$AB$209,17,0),IF($AE1240=$AE1239,(IF(BU1239&gt;=1,BU1239-COUNTIFS($AE1239:$AE1239,$AC1240,AU1239:AU1239,$AI$2),0)),0)),0)</f>
        <v>0</v>
      </c>
      <c r="BV1240" s="1">
        <f>IFERROR(IF($AE1240&gt;$AE1239,VLOOKUP($AC1240+AV$1,STOCK!$F$10:$AB$209,17,0),IF($AE1240=$AE1239,(IF(BV1239&gt;=1,BV1239-COUNTIFS($AE1239:$AE1239,$AC1240,AV1239:AV1239,$AI$2),0)),0)),0)</f>
        <v>0</v>
      </c>
      <c r="BW1240" s="1">
        <f>IFERROR(IF($AE1240&gt;$AE1239,VLOOKUP($AC1240+AW$1,STOCK!$F$10:$AB$209,17,0),IF($AE1240=$AE1239,(IF(BW1239&gt;=1,BW1239-COUNTIFS($AE1239:$AE1239,$AC1240,AW1239:AW1239,$AI$2),0)),0)),0)</f>
        <v>0</v>
      </c>
      <c r="BX1240" s="1">
        <f>IFERROR(IF($AE1240&gt;$AE1239,VLOOKUP($AC1240+AX$1,STOCK!$F$10:$AB$209,17,0),IF($AE1240=$AE1239,(IF(BX1239&gt;=1,BX1239-COUNTIFS($AE1239:$AE1239,$AC1240,AX1239:AX1239,$AI$2),0)),0)),0)</f>
        <v>0</v>
      </c>
    </row>
    <row r="1241" spans="29:76" x14ac:dyDescent="0.25">
      <c r="AC1241" s="1">
        <f t="shared" si="305"/>
        <v>0</v>
      </c>
      <c r="AD1241" s="1">
        <f>IFERROR(IF(LEN(AK1241)&gt;=1,VLOOKUP(HLOOKUP(AK1241,PROFILE!$K$5:$V$8,4,0),PROFILE!$F$1:$G$3,2,0),0),0)</f>
        <v>0</v>
      </c>
      <c r="AE1241" s="1">
        <f t="shared" si="306"/>
        <v>0</v>
      </c>
      <c r="AF1241" s="1">
        <v>1228</v>
      </c>
      <c r="AI1241" s="1" t="str">
        <f>IFERROR(IF($AH1241&gt;=1,VLOOKUP($AG1241,STUDENT!$O$8:$Z$1507,3,0),""),"")</f>
        <v/>
      </c>
      <c r="AJ1241" s="1" t="str">
        <f>IFERROR(IF($AH1241&gt;=1,VLOOKUP($AG1241,STUDENT!$O$8:$Z$1507,4,0),""),"")</f>
        <v/>
      </c>
      <c r="AK1241" s="1" t="str">
        <f>IFERROR(IF($AH1241&gt;=1,VLOOKUP($AG1241,STUDENT!$O$8:$Z$1507,6,0),""),"")</f>
        <v/>
      </c>
      <c r="AL1241" s="1" t="str">
        <f t="shared" si="307"/>
        <v/>
      </c>
      <c r="AM1241" s="1" t="str">
        <f t="shared" si="308"/>
        <v/>
      </c>
      <c r="AN1241" s="1" t="str">
        <f t="shared" si="309"/>
        <v/>
      </c>
      <c r="AO1241" s="1" t="str">
        <f t="shared" si="310"/>
        <v/>
      </c>
      <c r="AP1241" s="1" t="str">
        <f t="shared" si="311"/>
        <v/>
      </c>
      <c r="AQ1241" s="1" t="str">
        <f t="shared" si="312"/>
        <v/>
      </c>
      <c r="AR1241" s="1" t="str">
        <f t="shared" si="313"/>
        <v/>
      </c>
      <c r="AS1241" s="1" t="str">
        <f t="shared" si="314"/>
        <v/>
      </c>
      <c r="AT1241" s="1" t="str">
        <f t="shared" si="315"/>
        <v/>
      </c>
      <c r="AU1241" s="1" t="str">
        <f t="shared" si="316"/>
        <v/>
      </c>
      <c r="AV1241" s="1" t="str">
        <f t="shared" si="317"/>
        <v/>
      </c>
      <c r="AW1241" s="1" t="str">
        <f t="shared" si="318"/>
        <v/>
      </c>
      <c r="AX1241" s="1" t="str">
        <f t="shared" si="319"/>
        <v/>
      </c>
      <c r="AY1241" s="1">
        <f>IFERROR(IF($AE1241&gt;$AE1240,VLOOKUP($AC1241+AL$1,STOCK!$F$10:$AB$209,16,0),IF($AE1241=$AE1240,(IF(AY1240&gt;=1,AY1240-COUNTIFS($AE1240:$AE1240,$AC1241,AL1240:AL1240,$AI$1),0)),0)),0)</f>
        <v>0</v>
      </c>
      <c r="AZ1241" s="1">
        <f>IFERROR(IF($AE1241&gt;$AE1240,VLOOKUP($AC1241+AM$1,STOCK!$F$10:$AB$209,16,0),IF($AE1241=$AE1240,(IF(AZ1240&gt;=1,AZ1240-COUNTIFS($AE1240:$AE1240,$AC1241,AM1240:AM1240,$AI$1),0)),0)),0)</f>
        <v>0</v>
      </c>
      <c r="BA1241" s="1">
        <f>IFERROR(IF($AE1241&gt;$AE1240,VLOOKUP($AC1241+AN$1,STOCK!$F$10:$AB$209,16,0),IF($AE1241=$AE1240,(IF(BA1240&gt;=1,BA1240-COUNTIFS($AE1240:$AE1240,$AC1241,AN1240:AN1240,$AI$1),0)),0)),0)</f>
        <v>0</v>
      </c>
      <c r="BB1241" s="1">
        <f>IFERROR(IF($AE1241&gt;$AE1240,VLOOKUP($AC1241+AO$1,STOCK!$F$10:$AB$209,16,0),IF($AE1241=$AE1240,(IF(BB1240&gt;=1,BB1240-COUNTIFS($AE1240:$AE1240,$AC1241,AO1240:AO1240,$AI$1),0)),0)),0)</f>
        <v>0</v>
      </c>
      <c r="BC1241" s="1">
        <f>IFERROR(IF($AE1241&gt;$AE1240,VLOOKUP($AC1241+AP$1,STOCK!$F$10:$AB$209,16,0),IF($AE1241=$AE1240,(IF(BC1240&gt;=1,BC1240-COUNTIFS($AE1240:$AE1240,$AC1241,AP1240:AP1240,$AI$1),0)),0)),0)</f>
        <v>0</v>
      </c>
      <c r="BD1241" s="1">
        <f>IFERROR(IF($AE1241&gt;$AE1240,VLOOKUP($AC1241+AQ$1,STOCK!$F$10:$AB$209,16,0),IF($AE1241=$AE1240,(IF(BD1240&gt;=1,BD1240-COUNTIFS($AE1240:$AE1240,$AC1241,AQ1240:AQ1240,$AI$1),0)),0)),0)</f>
        <v>0</v>
      </c>
      <c r="BE1241" s="1">
        <f>IFERROR(IF($AE1241&gt;$AE1240,VLOOKUP($AC1241+AR$1,STOCK!$F$10:$AB$209,16,0),IF($AE1241=$AE1240,(IF(BE1240&gt;=1,BE1240-COUNTIFS($AE1240:$AE1240,$AC1241,AR1240:AR1240,$AI$1),0)),0)),0)</f>
        <v>0</v>
      </c>
      <c r="BF1241" s="1">
        <f>IFERROR(IF($AE1241&gt;$AE1240,VLOOKUP($AC1241+AS$1,STOCK!$F$10:$AB$209,16,0),IF($AE1241=$AE1240,(IF(BF1240&gt;=1,BF1240-COUNTIFS($AE1240:$AE1240,$AC1241,AS1240:AS1240,$AI$1),0)),0)),0)</f>
        <v>0</v>
      </c>
      <c r="BG1241" s="1">
        <f>IFERROR(IF($AE1241&gt;$AE1240,VLOOKUP($AC1241+AT$1,STOCK!$F$10:$AB$209,16,0),IF($AE1241=$AE1240,(IF(BG1240&gt;=1,BG1240-COUNTIFS($AE1240:$AE1240,$AC1241,AT1240:AT1240,$AI$1),0)),0)),0)</f>
        <v>0</v>
      </c>
      <c r="BH1241" s="1">
        <f>IFERROR(IF($AE1241&gt;$AE1240,VLOOKUP($AC1241+AU$1,STOCK!$F$10:$AB$209,16,0),IF($AE1241=$AE1240,(IF(BH1240&gt;=1,BH1240-COUNTIFS($AE1240:$AE1240,$AC1241,AU1240:AU1240,$AI$1),0)),0)),0)</f>
        <v>0</v>
      </c>
      <c r="BI1241" s="1">
        <f>IFERROR(IF($AE1241&gt;$AE1240,VLOOKUP($AC1241+AV$1,STOCK!$F$10:$AB$209,16,0),IF($AE1241=$AE1240,(IF(BI1240&gt;=1,BI1240-COUNTIFS($AE1240:$AE1240,$AC1241,AV1240:AV1240,$AI$1),0)),0)),0)</f>
        <v>0</v>
      </c>
      <c r="BJ1241" s="1">
        <f>IFERROR(IF($AE1241&gt;$AE1240,VLOOKUP($AC1241+AW$1,STOCK!$F$10:$AB$209,16,0),IF($AE1241=$AE1240,(IF(BJ1240&gt;=1,BJ1240-COUNTIFS($AE1240:$AE1240,$AC1241,AW1240:AW1240,$AI$1),0)),0)),0)</f>
        <v>0</v>
      </c>
      <c r="BK1241" s="1">
        <f>IFERROR(IF($AE1241&gt;$AE1240,VLOOKUP($AC1241+AX$1,STOCK!$F$10:$AB$209,16,0),IF($AE1241=$AE1240,(IF(BK1240&gt;=1,BK1240-COUNTIFS($AE1240:$AE1240,$AC1241,AX1240:AX1240,$AI$1),0)),0)),0)</f>
        <v>0</v>
      </c>
      <c r="BL1241" s="1">
        <f>IFERROR(IF($AE1241&gt;$AE1240,VLOOKUP($AC1241+AL$1,STOCK!$F$10:$AB$209,17,0),IF($AE1241=$AE1240,(IF(BL1240&gt;=1,BL1240-COUNTIFS($AE1240:$AE1240,$AC1241,AL1240:AL1240,$AI$2),0)),0)),0)</f>
        <v>0</v>
      </c>
      <c r="BM1241" s="1">
        <f>IFERROR(IF($AE1241&gt;$AE1240,VLOOKUP($AC1241+AM$1,STOCK!$F$10:$AB$209,17,0),IF($AE1241=$AE1240,(IF(BM1240&gt;=1,BM1240-COUNTIFS($AE1240:$AE1240,$AC1241,AM1240:AM1240,$AI$2),0)),0)),0)</f>
        <v>0</v>
      </c>
      <c r="BN1241" s="1">
        <f>IFERROR(IF($AE1241&gt;$AE1240,VLOOKUP($AC1241+AN$1,STOCK!$F$10:$AB$209,17,0),IF($AE1241=$AE1240,(IF(BN1240&gt;=1,BN1240-COUNTIFS($AE1240:$AE1240,$AC1241,AN1240:AN1240,$AI$2),0)),0)),0)</f>
        <v>0</v>
      </c>
      <c r="BO1241" s="1">
        <f>IFERROR(IF($AE1241&gt;$AE1240,VLOOKUP($AC1241+AO$1,STOCK!$F$10:$AB$209,17,0),IF($AE1241=$AE1240,(IF(BO1240&gt;=1,BO1240-COUNTIFS($AE1240:$AE1240,$AC1241,AO1240:AO1240,$AI$2),0)),0)),0)</f>
        <v>0</v>
      </c>
      <c r="BP1241" s="1">
        <f>IFERROR(IF($AE1241&gt;$AE1240,VLOOKUP($AC1241+AP$1,STOCK!$F$10:$AB$209,17,0),IF($AE1241=$AE1240,(IF(BP1240&gt;=1,BP1240-COUNTIFS($AE1240:$AE1240,$AC1241,AP1240:AP1240,$AI$2),0)),0)),0)</f>
        <v>0</v>
      </c>
      <c r="BQ1241" s="1">
        <f>IFERROR(IF($AE1241&gt;$AE1240,VLOOKUP($AC1241+AQ$1,STOCK!$F$10:$AB$209,17,0),IF($AE1241=$AE1240,(IF(BQ1240&gt;=1,BQ1240-COUNTIFS($AE1240:$AE1240,$AC1241,AQ1240:AQ1240,$AI$2),0)),0)),0)</f>
        <v>0</v>
      </c>
      <c r="BR1241" s="1">
        <f>IFERROR(IF($AE1241&gt;$AE1240,VLOOKUP($AC1241+AR$1,STOCK!$F$10:$AB$209,17,0),IF($AE1241=$AE1240,(IF(BR1240&gt;=1,BR1240-COUNTIFS($AE1240:$AE1240,$AC1241,AR1240:AR1240,$AI$2),0)),0)),0)</f>
        <v>0</v>
      </c>
      <c r="BS1241" s="1">
        <f>IFERROR(IF($AE1241&gt;$AE1240,VLOOKUP($AC1241+AS$1,STOCK!$F$10:$AB$209,17,0),IF($AE1241=$AE1240,(IF(BS1240&gt;=1,BS1240-COUNTIFS($AE1240:$AE1240,$AC1241,AS1240:AS1240,$AI$2),0)),0)),0)</f>
        <v>0</v>
      </c>
      <c r="BT1241" s="1">
        <f>IFERROR(IF($AE1241&gt;$AE1240,VLOOKUP($AC1241+AT$1,STOCK!$F$10:$AB$209,17,0),IF($AE1241=$AE1240,(IF(BT1240&gt;=1,BT1240-COUNTIFS($AE1240:$AE1240,$AC1241,AT1240:AT1240,$AI$2),0)),0)),0)</f>
        <v>0</v>
      </c>
      <c r="BU1241" s="1">
        <f>IFERROR(IF($AE1241&gt;$AE1240,VLOOKUP($AC1241+AU$1,STOCK!$F$10:$AB$209,17,0),IF($AE1241=$AE1240,(IF(BU1240&gt;=1,BU1240-COUNTIFS($AE1240:$AE1240,$AC1241,AU1240:AU1240,$AI$2),0)),0)),0)</f>
        <v>0</v>
      </c>
      <c r="BV1241" s="1">
        <f>IFERROR(IF($AE1241&gt;$AE1240,VLOOKUP($AC1241+AV$1,STOCK!$F$10:$AB$209,17,0),IF($AE1241=$AE1240,(IF(BV1240&gt;=1,BV1240-COUNTIFS($AE1240:$AE1240,$AC1241,AV1240:AV1240,$AI$2),0)),0)),0)</f>
        <v>0</v>
      </c>
      <c r="BW1241" s="1">
        <f>IFERROR(IF($AE1241&gt;$AE1240,VLOOKUP($AC1241+AW$1,STOCK!$F$10:$AB$209,17,0),IF($AE1241=$AE1240,(IF(BW1240&gt;=1,BW1240-COUNTIFS($AE1240:$AE1240,$AC1241,AW1240:AW1240,$AI$2),0)),0)),0)</f>
        <v>0</v>
      </c>
      <c r="BX1241" s="1">
        <f>IFERROR(IF($AE1241&gt;$AE1240,VLOOKUP($AC1241+AX$1,STOCK!$F$10:$AB$209,17,0),IF($AE1241=$AE1240,(IF(BX1240&gt;=1,BX1240-COUNTIFS($AE1240:$AE1240,$AC1241,AX1240:AX1240,$AI$2),0)),0)),0)</f>
        <v>0</v>
      </c>
    </row>
    <row r="1242" spans="29:76" x14ac:dyDescent="0.25">
      <c r="AC1242" s="1">
        <f t="shared" si="305"/>
        <v>0</v>
      </c>
      <c r="AD1242" s="1">
        <f>IFERROR(IF(LEN(AK1242)&gt;=1,VLOOKUP(HLOOKUP(AK1242,PROFILE!$K$5:$V$8,4,0),PROFILE!$F$1:$G$3,2,0),0),0)</f>
        <v>0</v>
      </c>
      <c r="AE1242" s="1">
        <f t="shared" si="306"/>
        <v>0</v>
      </c>
      <c r="AF1242" s="1">
        <v>1229</v>
      </c>
      <c r="AI1242" s="1" t="str">
        <f>IFERROR(IF($AH1242&gt;=1,VLOOKUP($AG1242,STUDENT!$O$8:$Z$1507,3,0),""),"")</f>
        <v/>
      </c>
      <c r="AJ1242" s="1" t="str">
        <f>IFERROR(IF($AH1242&gt;=1,VLOOKUP($AG1242,STUDENT!$O$8:$Z$1507,4,0),""),"")</f>
        <v/>
      </c>
      <c r="AK1242" s="1" t="str">
        <f>IFERROR(IF($AH1242&gt;=1,VLOOKUP($AG1242,STUDENT!$O$8:$Z$1507,6,0),""),"")</f>
        <v/>
      </c>
      <c r="AL1242" s="1" t="str">
        <f t="shared" si="307"/>
        <v/>
      </c>
      <c r="AM1242" s="1" t="str">
        <f t="shared" si="308"/>
        <v/>
      </c>
      <c r="AN1242" s="1" t="str">
        <f t="shared" si="309"/>
        <v/>
      </c>
      <c r="AO1242" s="1" t="str">
        <f t="shared" si="310"/>
        <v/>
      </c>
      <c r="AP1242" s="1" t="str">
        <f t="shared" si="311"/>
        <v/>
      </c>
      <c r="AQ1242" s="1" t="str">
        <f t="shared" si="312"/>
        <v/>
      </c>
      <c r="AR1242" s="1" t="str">
        <f t="shared" si="313"/>
        <v/>
      </c>
      <c r="AS1242" s="1" t="str">
        <f t="shared" si="314"/>
        <v/>
      </c>
      <c r="AT1242" s="1" t="str">
        <f t="shared" si="315"/>
        <v/>
      </c>
      <c r="AU1242" s="1" t="str">
        <f t="shared" si="316"/>
        <v/>
      </c>
      <c r="AV1242" s="1" t="str">
        <f t="shared" si="317"/>
        <v/>
      </c>
      <c r="AW1242" s="1" t="str">
        <f t="shared" si="318"/>
        <v/>
      </c>
      <c r="AX1242" s="1" t="str">
        <f t="shared" si="319"/>
        <v/>
      </c>
      <c r="AY1242" s="1">
        <f>IFERROR(IF($AE1242&gt;$AE1241,VLOOKUP($AC1242+AL$1,STOCK!$F$10:$AB$209,16,0),IF($AE1242=$AE1241,(IF(AY1241&gt;=1,AY1241-COUNTIFS($AE1241:$AE1241,$AC1242,AL1241:AL1241,$AI$1),0)),0)),0)</f>
        <v>0</v>
      </c>
      <c r="AZ1242" s="1">
        <f>IFERROR(IF($AE1242&gt;$AE1241,VLOOKUP($AC1242+AM$1,STOCK!$F$10:$AB$209,16,0),IF($AE1242=$AE1241,(IF(AZ1241&gt;=1,AZ1241-COUNTIFS($AE1241:$AE1241,$AC1242,AM1241:AM1241,$AI$1),0)),0)),0)</f>
        <v>0</v>
      </c>
      <c r="BA1242" s="1">
        <f>IFERROR(IF($AE1242&gt;$AE1241,VLOOKUP($AC1242+AN$1,STOCK!$F$10:$AB$209,16,0),IF($AE1242=$AE1241,(IF(BA1241&gt;=1,BA1241-COUNTIFS($AE1241:$AE1241,$AC1242,AN1241:AN1241,$AI$1),0)),0)),0)</f>
        <v>0</v>
      </c>
      <c r="BB1242" s="1">
        <f>IFERROR(IF($AE1242&gt;$AE1241,VLOOKUP($AC1242+AO$1,STOCK!$F$10:$AB$209,16,0),IF($AE1242=$AE1241,(IF(BB1241&gt;=1,BB1241-COUNTIFS($AE1241:$AE1241,$AC1242,AO1241:AO1241,$AI$1),0)),0)),0)</f>
        <v>0</v>
      </c>
      <c r="BC1242" s="1">
        <f>IFERROR(IF($AE1242&gt;$AE1241,VLOOKUP($AC1242+AP$1,STOCK!$F$10:$AB$209,16,0),IF($AE1242=$AE1241,(IF(BC1241&gt;=1,BC1241-COUNTIFS($AE1241:$AE1241,$AC1242,AP1241:AP1241,$AI$1),0)),0)),0)</f>
        <v>0</v>
      </c>
      <c r="BD1242" s="1">
        <f>IFERROR(IF($AE1242&gt;$AE1241,VLOOKUP($AC1242+AQ$1,STOCK!$F$10:$AB$209,16,0),IF($AE1242=$AE1241,(IF(BD1241&gt;=1,BD1241-COUNTIFS($AE1241:$AE1241,$AC1242,AQ1241:AQ1241,$AI$1),0)),0)),0)</f>
        <v>0</v>
      </c>
      <c r="BE1242" s="1">
        <f>IFERROR(IF($AE1242&gt;$AE1241,VLOOKUP($AC1242+AR$1,STOCK!$F$10:$AB$209,16,0),IF($AE1242=$AE1241,(IF(BE1241&gt;=1,BE1241-COUNTIFS($AE1241:$AE1241,$AC1242,AR1241:AR1241,$AI$1),0)),0)),0)</f>
        <v>0</v>
      </c>
      <c r="BF1242" s="1">
        <f>IFERROR(IF($AE1242&gt;$AE1241,VLOOKUP($AC1242+AS$1,STOCK!$F$10:$AB$209,16,0),IF($AE1242=$AE1241,(IF(BF1241&gt;=1,BF1241-COUNTIFS($AE1241:$AE1241,$AC1242,AS1241:AS1241,$AI$1),0)),0)),0)</f>
        <v>0</v>
      </c>
      <c r="BG1242" s="1">
        <f>IFERROR(IF($AE1242&gt;$AE1241,VLOOKUP($AC1242+AT$1,STOCK!$F$10:$AB$209,16,0),IF($AE1242=$AE1241,(IF(BG1241&gt;=1,BG1241-COUNTIFS($AE1241:$AE1241,$AC1242,AT1241:AT1241,$AI$1),0)),0)),0)</f>
        <v>0</v>
      </c>
      <c r="BH1242" s="1">
        <f>IFERROR(IF($AE1242&gt;$AE1241,VLOOKUP($AC1242+AU$1,STOCK!$F$10:$AB$209,16,0),IF($AE1242=$AE1241,(IF(BH1241&gt;=1,BH1241-COUNTIFS($AE1241:$AE1241,$AC1242,AU1241:AU1241,$AI$1),0)),0)),0)</f>
        <v>0</v>
      </c>
      <c r="BI1242" s="1">
        <f>IFERROR(IF($AE1242&gt;$AE1241,VLOOKUP($AC1242+AV$1,STOCK!$F$10:$AB$209,16,0),IF($AE1242=$AE1241,(IF(BI1241&gt;=1,BI1241-COUNTIFS($AE1241:$AE1241,$AC1242,AV1241:AV1241,$AI$1),0)),0)),0)</f>
        <v>0</v>
      </c>
      <c r="BJ1242" s="1">
        <f>IFERROR(IF($AE1242&gt;$AE1241,VLOOKUP($AC1242+AW$1,STOCK!$F$10:$AB$209,16,0),IF($AE1242=$AE1241,(IF(BJ1241&gt;=1,BJ1241-COUNTIFS($AE1241:$AE1241,$AC1242,AW1241:AW1241,$AI$1),0)),0)),0)</f>
        <v>0</v>
      </c>
      <c r="BK1242" s="1">
        <f>IFERROR(IF($AE1242&gt;$AE1241,VLOOKUP($AC1242+AX$1,STOCK!$F$10:$AB$209,16,0),IF($AE1242=$AE1241,(IF(BK1241&gt;=1,BK1241-COUNTIFS($AE1241:$AE1241,$AC1242,AX1241:AX1241,$AI$1),0)),0)),0)</f>
        <v>0</v>
      </c>
      <c r="BL1242" s="1">
        <f>IFERROR(IF($AE1242&gt;$AE1241,VLOOKUP($AC1242+AL$1,STOCK!$F$10:$AB$209,17,0),IF($AE1242=$AE1241,(IF(BL1241&gt;=1,BL1241-COUNTIFS($AE1241:$AE1241,$AC1242,AL1241:AL1241,$AI$2),0)),0)),0)</f>
        <v>0</v>
      </c>
      <c r="BM1242" s="1">
        <f>IFERROR(IF($AE1242&gt;$AE1241,VLOOKUP($AC1242+AM$1,STOCK!$F$10:$AB$209,17,0),IF($AE1242=$AE1241,(IF(BM1241&gt;=1,BM1241-COUNTIFS($AE1241:$AE1241,$AC1242,AM1241:AM1241,$AI$2),0)),0)),0)</f>
        <v>0</v>
      </c>
      <c r="BN1242" s="1">
        <f>IFERROR(IF($AE1242&gt;$AE1241,VLOOKUP($AC1242+AN$1,STOCK!$F$10:$AB$209,17,0),IF($AE1242=$AE1241,(IF(BN1241&gt;=1,BN1241-COUNTIFS($AE1241:$AE1241,$AC1242,AN1241:AN1241,$AI$2),0)),0)),0)</f>
        <v>0</v>
      </c>
      <c r="BO1242" s="1">
        <f>IFERROR(IF($AE1242&gt;$AE1241,VLOOKUP($AC1242+AO$1,STOCK!$F$10:$AB$209,17,0),IF($AE1242=$AE1241,(IF(BO1241&gt;=1,BO1241-COUNTIFS($AE1241:$AE1241,$AC1242,AO1241:AO1241,$AI$2),0)),0)),0)</f>
        <v>0</v>
      </c>
      <c r="BP1242" s="1">
        <f>IFERROR(IF($AE1242&gt;$AE1241,VLOOKUP($AC1242+AP$1,STOCK!$F$10:$AB$209,17,0),IF($AE1242=$AE1241,(IF(BP1241&gt;=1,BP1241-COUNTIFS($AE1241:$AE1241,$AC1242,AP1241:AP1241,$AI$2),0)),0)),0)</f>
        <v>0</v>
      </c>
      <c r="BQ1242" s="1">
        <f>IFERROR(IF($AE1242&gt;$AE1241,VLOOKUP($AC1242+AQ$1,STOCK!$F$10:$AB$209,17,0),IF($AE1242=$AE1241,(IF(BQ1241&gt;=1,BQ1241-COUNTIFS($AE1241:$AE1241,$AC1242,AQ1241:AQ1241,$AI$2),0)),0)),0)</f>
        <v>0</v>
      </c>
      <c r="BR1242" s="1">
        <f>IFERROR(IF($AE1242&gt;$AE1241,VLOOKUP($AC1242+AR$1,STOCK!$F$10:$AB$209,17,0),IF($AE1242=$AE1241,(IF(BR1241&gt;=1,BR1241-COUNTIFS($AE1241:$AE1241,$AC1242,AR1241:AR1241,$AI$2),0)),0)),0)</f>
        <v>0</v>
      </c>
      <c r="BS1242" s="1">
        <f>IFERROR(IF($AE1242&gt;$AE1241,VLOOKUP($AC1242+AS$1,STOCK!$F$10:$AB$209,17,0),IF($AE1242=$AE1241,(IF(BS1241&gt;=1,BS1241-COUNTIFS($AE1241:$AE1241,$AC1242,AS1241:AS1241,$AI$2),0)),0)),0)</f>
        <v>0</v>
      </c>
      <c r="BT1242" s="1">
        <f>IFERROR(IF($AE1242&gt;$AE1241,VLOOKUP($AC1242+AT$1,STOCK!$F$10:$AB$209,17,0),IF($AE1242=$AE1241,(IF(BT1241&gt;=1,BT1241-COUNTIFS($AE1241:$AE1241,$AC1242,AT1241:AT1241,$AI$2),0)),0)),0)</f>
        <v>0</v>
      </c>
      <c r="BU1242" s="1">
        <f>IFERROR(IF($AE1242&gt;$AE1241,VLOOKUP($AC1242+AU$1,STOCK!$F$10:$AB$209,17,0),IF($AE1242=$AE1241,(IF(BU1241&gt;=1,BU1241-COUNTIFS($AE1241:$AE1241,$AC1242,AU1241:AU1241,$AI$2),0)),0)),0)</f>
        <v>0</v>
      </c>
      <c r="BV1242" s="1">
        <f>IFERROR(IF($AE1242&gt;$AE1241,VLOOKUP($AC1242+AV$1,STOCK!$F$10:$AB$209,17,0),IF($AE1242=$AE1241,(IF(BV1241&gt;=1,BV1241-COUNTIFS($AE1241:$AE1241,$AC1242,AV1241:AV1241,$AI$2),0)),0)),0)</f>
        <v>0</v>
      </c>
      <c r="BW1242" s="1">
        <f>IFERROR(IF($AE1242&gt;$AE1241,VLOOKUP($AC1242+AW$1,STOCK!$F$10:$AB$209,17,0),IF($AE1242=$AE1241,(IF(BW1241&gt;=1,BW1241-COUNTIFS($AE1241:$AE1241,$AC1242,AW1241:AW1241,$AI$2),0)),0)),0)</f>
        <v>0</v>
      </c>
      <c r="BX1242" s="1">
        <f>IFERROR(IF($AE1242&gt;$AE1241,VLOOKUP($AC1242+AX$1,STOCK!$F$10:$AB$209,17,0),IF($AE1242=$AE1241,(IF(BX1241&gt;=1,BX1241-COUNTIFS($AE1241:$AE1241,$AC1242,AX1241:AX1241,$AI$2),0)),0)),0)</f>
        <v>0</v>
      </c>
    </row>
    <row r="1243" spans="29:76" x14ac:dyDescent="0.25">
      <c r="AC1243" s="1">
        <f t="shared" si="305"/>
        <v>0</v>
      </c>
      <c r="AD1243" s="1">
        <f>IFERROR(IF(LEN(AK1243)&gt;=1,VLOOKUP(HLOOKUP(AK1243,PROFILE!$K$5:$V$8,4,0),PROFILE!$F$1:$G$3,2,0),0),0)</f>
        <v>0</v>
      </c>
      <c r="AE1243" s="1">
        <f t="shared" si="306"/>
        <v>0</v>
      </c>
      <c r="AF1243" s="1">
        <v>1230</v>
      </c>
      <c r="AI1243" s="1" t="str">
        <f>IFERROR(IF($AH1243&gt;=1,VLOOKUP($AG1243,STUDENT!$O$8:$Z$1507,3,0),""),"")</f>
        <v/>
      </c>
      <c r="AJ1243" s="1" t="str">
        <f>IFERROR(IF($AH1243&gt;=1,VLOOKUP($AG1243,STUDENT!$O$8:$Z$1507,4,0),""),"")</f>
        <v/>
      </c>
      <c r="AK1243" s="1" t="str">
        <f>IFERROR(IF($AH1243&gt;=1,VLOOKUP($AG1243,STUDENT!$O$8:$Z$1507,6,0),""),"")</f>
        <v/>
      </c>
      <c r="AL1243" s="1" t="str">
        <f t="shared" si="307"/>
        <v/>
      </c>
      <c r="AM1243" s="1" t="str">
        <f t="shared" si="308"/>
        <v/>
      </c>
      <c r="AN1243" s="1" t="str">
        <f t="shared" si="309"/>
        <v/>
      </c>
      <c r="AO1243" s="1" t="str">
        <f t="shared" si="310"/>
        <v/>
      </c>
      <c r="AP1243" s="1" t="str">
        <f t="shared" si="311"/>
        <v/>
      </c>
      <c r="AQ1243" s="1" t="str">
        <f t="shared" si="312"/>
        <v/>
      </c>
      <c r="AR1243" s="1" t="str">
        <f t="shared" si="313"/>
        <v/>
      </c>
      <c r="AS1243" s="1" t="str">
        <f t="shared" si="314"/>
        <v/>
      </c>
      <c r="AT1243" s="1" t="str">
        <f t="shared" si="315"/>
        <v/>
      </c>
      <c r="AU1243" s="1" t="str">
        <f t="shared" si="316"/>
        <v/>
      </c>
      <c r="AV1243" s="1" t="str">
        <f t="shared" si="317"/>
        <v/>
      </c>
      <c r="AW1243" s="1" t="str">
        <f t="shared" si="318"/>
        <v/>
      </c>
      <c r="AX1243" s="1" t="str">
        <f t="shared" si="319"/>
        <v/>
      </c>
      <c r="AY1243" s="1">
        <f>IFERROR(IF($AE1243&gt;$AE1242,VLOOKUP($AC1243+AL$1,STOCK!$F$10:$AB$209,16,0),IF($AE1243=$AE1242,(IF(AY1242&gt;=1,AY1242-COUNTIFS($AE1242:$AE1242,$AC1243,AL1242:AL1242,$AI$1),0)),0)),0)</f>
        <v>0</v>
      </c>
      <c r="AZ1243" s="1">
        <f>IFERROR(IF($AE1243&gt;$AE1242,VLOOKUP($AC1243+AM$1,STOCK!$F$10:$AB$209,16,0),IF($AE1243=$AE1242,(IF(AZ1242&gt;=1,AZ1242-COUNTIFS($AE1242:$AE1242,$AC1243,AM1242:AM1242,$AI$1),0)),0)),0)</f>
        <v>0</v>
      </c>
      <c r="BA1243" s="1">
        <f>IFERROR(IF($AE1243&gt;$AE1242,VLOOKUP($AC1243+AN$1,STOCK!$F$10:$AB$209,16,0),IF($AE1243=$AE1242,(IF(BA1242&gt;=1,BA1242-COUNTIFS($AE1242:$AE1242,$AC1243,AN1242:AN1242,$AI$1),0)),0)),0)</f>
        <v>0</v>
      </c>
      <c r="BB1243" s="1">
        <f>IFERROR(IF($AE1243&gt;$AE1242,VLOOKUP($AC1243+AO$1,STOCK!$F$10:$AB$209,16,0),IF($AE1243=$AE1242,(IF(BB1242&gt;=1,BB1242-COUNTIFS($AE1242:$AE1242,$AC1243,AO1242:AO1242,$AI$1),0)),0)),0)</f>
        <v>0</v>
      </c>
      <c r="BC1243" s="1">
        <f>IFERROR(IF($AE1243&gt;$AE1242,VLOOKUP($AC1243+AP$1,STOCK!$F$10:$AB$209,16,0),IF($AE1243=$AE1242,(IF(BC1242&gt;=1,BC1242-COUNTIFS($AE1242:$AE1242,$AC1243,AP1242:AP1242,$AI$1),0)),0)),0)</f>
        <v>0</v>
      </c>
      <c r="BD1243" s="1">
        <f>IFERROR(IF($AE1243&gt;$AE1242,VLOOKUP($AC1243+AQ$1,STOCK!$F$10:$AB$209,16,0),IF($AE1243=$AE1242,(IF(BD1242&gt;=1,BD1242-COUNTIFS($AE1242:$AE1242,$AC1243,AQ1242:AQ1242,$AI$1),0)),0)),0)</f>
        <v>0</v>
      </c>
      <c r="BE1243" s="1">
        <f>IFERROR(IF($AE1243&gt;$AE1242,VLOOKUP($AC1243+AR$1,STOCK!$F$10:$AB$209,16,0),IF($AE1243=$AE1242,(IF(BE1242&gt;=1,BE1242-COUNTIFS($AE1242:$AE1242,$AC1243,AR1242:AR1242,$AI$1),0)),0)),0)</f>
        <v>0</v>
      </c>
      <c r="BF1243" s="1">
        <f>IFERROR(IF($AE1243&gt;$AE1242,VLOOKUP($AC1243+AS$1,STOCK!$F$10:$AB$209,16,0),IF($AE1243=$AE1242,(IF(BF1242&gt;=1,BF1242-COUNTIFS($AE1242:$AE1242,$AC1243,AS1242:AS1242,$AI$1),0)),0)),0)</f>
        <v>0</v>
      </c>
      <c r="BG1243" s="1">
        <f>IFERROR(IF($AE1243&gt;$AE1242,VLOOKUP($AC1243+AT$1,STOCK!$F$10:$AB$209,16,0),IF($AE1243=$AE1242,(IF(BG1242&gt;=1,BG1242-COUNTIFS($AE1242:$AE1242,$AC1243,AT1242:AT1242,$AI$1),0)),0)),0)</f>
        <v>0</v>
      </c>
      <c r="BH1243" s="1">
        <f>IFERROR(IF($AE1243&gt;$AE1242,VLOOKUP($AC1243+AU$1,STOCK!$F$10:$AB$209,16,0),IF($AE1243=$AE1242,(IF(BH1242&gt;=1,BH1242-COUNTIFS($AE1242:$AE1242,$AC1243,AU1242:AU1242,$AI$1),0)),0)),0)</f>
        <v>0</v>
      </c>
      <c r="BI1243" s="1">
        <f>IFERROR(IF($AE1243&gt;$AE1242,VLOOKUP($AC1243+AV$1,STOCK!$F$10:$AB$209,16,0),IF($AE1243=$AE1242,(IF(BI1242&gt;=1,BI1242-COUNTIFS($AE1242:$AE1242,$AC1243,AV1242:AV1242,$AI$1),0)),0)),0)</f>
        <v>0</v>
      </c>
      <c r="BJ1243" s="1">
        <f>IFERROR(IF($AE1243&gt;$AE1242,VLOOKUP($AC1243+AW$1,STOCK!$F$10:$AB$209,16,0),IF($AE1243=$AE1242,(IF(BJ1242&gt;=1,BJ1242-COUNTIFS($AE1242:$AE1242,$AC1243,AW1242:AW1242,$AI$1),0)),0)),0)</f>
        <v>0</v>
      </c>
      <c r="BK1243" s="1">
        <f>IFERROR(IF($AE1243&gt;$AE1242,VLOOKUP($AC1243+AX$1,STOCK!$F$10:$AB$209,16,0),IF($AE1243=$AE1242,(IF(BK1242&gt;=1,BK1242-COUNTIFS($AE1242:$AE1242,$AC1243,AX1242:AX1242,$AI$1),0)),0)),0)</f>
        <v>0</v>
      </c>
      <c r="BL1243" s="1">
        <f>IFERROR(IF($AE1243&gt;$AE1242,VLOOKUP($AC1243+AL$1,STOCK!$F$10:$AB$209,17,0),IF($AE1243=$AE1242,(IF(BL1242&gt;=1,BL1242-COUNTIFS($AE1242:$AE1242,$AC1243,AL1242:AL1242,$AI$2),0)),0)),0)</f>
        <v>0</v>
      </c>
      <c r="BM1243" s="1">
        <f>IFERROR(IF($AE1243&gt;$AE1242,VLOOKUP($AC1243+AM$1,STOCK!$F$10:$AB$209,17,0),IF($AE1243=$AE1242,(IF(BM1242&gt;=1,BM1242-COUNTIFS($AE1242:$AE1242,$AC1243,AM1242:AM1242,$AI$2),0)),0)),0)</f>
        <v>0</v>
      </c>
      <c r="BN1243" s="1">
        <f>IFERROR(IF($AE1243&gt;$AE1242,VLOOKUP($AC1243+AN$1,STOCK!$F$10:$AB$209,17,0),IF($AE1243=$AE1242,(IF(BN1242&gt;=1,BN1242-COUNTIFS($AE1242:$AE1242,$AC1243,AN1242:AN1242,$AI$2),0)),0)),0)</f>
        <v>0</v>
      </c>
      <c r="BO1243" s="1">
        <f>IFERROR(IF($AE1243&gt;$AE1242,VLOOKUP($AC1243+AO$1,STOCK!$F$10:$AB$209,17,0),IF($AE1243=$AE1242,(IF(BO1242&gt;=1,BO1242-COUNTIFS($AE1242:$AE1242,$AC1243,AO1242:AO1242,$AI$2),0)),0)),0)</f>
        <v>0</v>
      </c>
      <c r="BP1243" s="1">
        <f>IFERROR(IF($AE1243&gt;$AE1242,VLOOKUP($AC1243+AP$1,STOCK!$F$10:$AB$209,17,0),IF($AE1243=$AE1242,(IF(BP1242&gt;=1,BP1242-COUNTIFS($AE1242:$AE1242,$AC1243,AP1242:AP1242,$AI$2),0)),0)),0)</f>
        <v>0</v>
      </c>
      <c r="BQ1243" s="1">
        <f>IFERROR(IF($AE1243&gt;$AE1242,VLOOKUP($AC1243+AQ$1,STOCK!$F$10:$AB$209,17,0),IF($AE1243=$AE1242,(IF(BQ1242&gt;=1,BQ1242-COUNTIFS($AE1242:$AE1242,$AC1243,AQ1242:AQ1242,$AI$2),0)),0)),0)</f>
        <v>0</v>
      </c>
      <c r="BR1243" s="1">
        <f>IFERROR(IF($AE1243&gt;$AE1242,VLOOKUP($AC1243+AR$1,STOCK!$F$10:$AB$209,17,0),IF($AE1243=$AE1242,(IF(BR1242&gt;=1,BR1242-COUNTIFS($AE1242:$AE1242,$AC1243,AR1242:AR1242,$AI$2),0)),0)),0)</f>
        <v>0</v>
      </c>
      <c r="BS1243" s="1">
        <f>IFERROR(IF($AE1243&gt;$AE1242,VLOOKUP($AC1243+AS$1,STOCK!$F$10:$AB$209,17,0),IF($AE1243=$AE1242,(IF(BS1242&gt;=1,BS1242-COUNTIFS($AE1242:$AE1242,$AC1243,AS1242:AS1242,$AI$2),0)),0)),0)</f>
        <v>0</v>
      </c>
      <c r="BT1243" s="1">
        <f>IFERROR(IF($AE1243&gt;$AE1242,VLOOKUP($AC1243+AT$1,STOCK!$F$10:$AB$209,17,0),IF($AE1243=$AE1242,(IF(BT1242&gt;=1,BT1242-COUNTIFS($AE1242:$AE1242,$AC1243,AT1242:AT1242,$AI$2),0)),0)),0)</f>
        <v>0</v>
      </c>
      <c r="BU1243" s="1">
        <f>IFERROR(IF($AE1243&gt;$AE1242,VLOOKUP($AC1243+AU$1,STOCK!$F$10:$AB$209,17,0),IF($AE1243=$AE1242,(IF(BU1242&gt;=1,BU1242-COUNTIFS($AE1242:$AE1242,$AC1243,AU1242:AU1242,$AI$2),0)),0)),0)</f>
        <v>0</v>
      </c>
      <c r="BV1243" s="1">
        <f>IFERROR(IF($AE1243&gt;$AE1242,VLOOKUP($AC1243+AV$1,STOCK!$F$10:$AB$209,17,0),IF($AE1243=$AE1242,(IF(BV1242&gt;=1,BV1242-COUNTIFS($AE1242:$AE1242,$AC1243,AV1242:AV1242,$AI$2),0)),0)),0)</f>
        <v>0</v>
      </c>
      <c r="BW1243" s="1">
        <f>IFERROR(IF($AE1243&gt;$AE1242,VLOOKUP($AC1243+AW$1,STOCK!$F$10:$AB$209,17,0),IF($AE1243=$AE1242,(IF(BW1242&gt;=1,BW1242-COUNTIFS($AE1242:$AE1242,$AC1243,AW1242:AW1242,$AI$2),0)),0)),0)</f>
        <v>0</v>
      </c>
      <c r="BX1243" s="1">
        <f>IFERROR(IF($AE1243&gt;$AE1242,VLOOKUP($AC1243+AX$1,STOCK!$F$10:$AB$209,17,0),IF($AE1243=$AE1242,(IF(BX1242&gt;=1,BX1242-COUNTIFS($AE1242:$AE1242,$AC1243,AX1242:AX1242,$AI$2),0)),0)),0)</f>
        <v>0</v>
      </c>
    </row>
    <row r="1244" spans="29:76" x14ac:dyDescent="0.25">
      <c r="AC1244" s="1">
        <f t="shared" si="305"/>
        <v>0</v>
      </c>
      <c r="AD1244" s="1">
        <f>IFERROR(IF(LEN(AK1244)&gt;=1,VLOOKUP(HLOOKUP(AK1244,PROFILE!$K$5:$V$8,4,0),PROFILE!$F$1:$G$3,2,0),0),0)</f>
        <v>0</v>
      </c>
      <c r="AE1244" s="1">
        <f t="shared" si="306"/>
        <v>0</v>
      </c>
      <c r="AF1244" s="1">
        <v>1231</v>
      </c>
      <c r="AI1244" s="1" t="str">
        <f>IFERROR(IF($AH1244&gt;=1,VLOOKUP($AG1244,STUDENT!$O$8:$Z$1507,3,0),""),"")</f>
        <v/>
      </c>
      <c r="AJ1244" s="1" t="str">
        <f>IFERROR(IF($AH1244&gt;=1,VLOOKUP($AG1244,STUDENT!$O$8:$Z$1507,4,0),""),"")</f>
        <v/>
      </c>
      <c r="AK1244" s="1" t="str">
        <f>IFERROR(IF($AH1244&gt;=1,VLOOKUP($AG1244,STUDENT!$O$8:$Z$1507,6,0),""),"")</f>
        <v/>
      </c>
      <c r="AL1244" s="1" t="str">
        <f t="shared" si="307"/>
        <v/>
      </c>
      <c r="AM1244" s="1" t="str">
        <f t="shared" si="308"/>
        <v/>
      </c>
      <c r="AN1244" s="1" t="str">
        <f t="shared" si="309"/>
        <v/>
      </c>
      <c r="AO1244" s="1" t="str">
        <f t="shared" si="310"/>
        <v/>
      </c>
      <c r="AP1244" s="1" t="str">
        <f t="shared" si="311"/>
        <v/>
      </c>
      <c r="AQ1244" s="1" t="str">
        <f t="shared" si="312"/>
        <v/>
      </c>
      <c r="AR1244" s="1" t="str">
        <f t="shared" si="313"/>
        <v/>
      </c>
      <c r="AS1244" s="1" t="str">
        <f t="shared" si="314"/>
        <v/>
      </c>
      <c r="AT1244" s="1" t="str">
        <f t="shared" si="315"/>
        <v/>
      </c>
      <c r="AU1244" s="1" t="str">
        <f t="shared" si="316"/>
        <v/>
      </c>
      <c r="AV1244" s="1" t="str">
        <f t="shared" si="317"/>
        <v/>
      </c>
      <c r="AW1244" s="1" t="str">
        <f t="shared" si="318"/>
        <v/>
      </c>
      <c r="AX1244" s="1" t="str">
        <f t="shared" si="319"/>
        <v/>
      </c>
      <c r="AY1244" s="1">
        <f>IFERROR(IF($AE1244&gt;$AE1243,VLOOKUP($AC1244+AL$1,STOCK!$F$10:$AB$209,16,0),IF($AE1244=$AE1243,(IF(AY1243&gt;=1,AY1243-COUNTIFS($AE1243:$AE1243,$AC1244,AL1243:AL1243,$AI$1),0)),0)),0)</f>
        <v>0</v>
      </c>
      <c r="AZ1244" s="1">
        <f>IFERROR(IF($AE1244&gt;$AE1243,VLOOKUP($AC1244+AM$1,STOCK!$F$10:$AB$209,16,0),IF($AE1244=$AE1243,(IF(AZ1243&gt;=1,AZ1243-COUNTIFS($AE1243:$AE1243,$AC1244,AM1243:AM1243,$AI$1),0)),0)),0)</f>
        <v>0</v>
      </c>
      <c r="BA1244" s="1">
        <f>IFERROR(IF($AE1244&gt;$AE1243,VLOOKUP($AC1244+AN$1,STOCK!$F$10:$AB$209,16,0),IF($AE1244=$AE1243,(IF(BA1243&gt;=1,BA1243-COUNTIFS($AE1243:$AE1243,$AC1244,AN1243:AN1243,$AI$1),0)),0)),0)</f>
        <v>0</v>
      </c>
      <c r="BB1244" s="1">
        <f>IFERROR(IF($AE1244&gt;$AE1243,VLOOKUP($AC1244+AO$1,STOCK!$F$10:$AB$209,16,0),IF($AE1244=$AE1243,(IF(BB1243&gt;=1,BB1243-COUNTIFS($AE1243:$AE1243,$AC1244,AO1243:AO1243,$AI$1),0)),0)),0)</f>
        <v>0</v>
      </c>
      <c r="BC1244" s="1">
        <f>IFERROR(IF($AE1244&gt;$AE1243,VLOOKUP($AC1244+AP$1,STOCK!$F$10:$AB$209,16,0),IF($AE1244=$AE1243,(IF(BC1243&gt;=1,BC1243-COUNTIFS($AE1243:$AE1243,$AC1244,AP1243:AP1243,$AI$1),0)),0)),0)</f>
        <v>0</v>
      </c>
      <c r="BD1244" s="1">
        <f>IFERROR(IF($AE1244&gt;$AE1243,VLOOKUP($AC1244+AQ$1,STOCK!$F$10:$AB$209,16,0),IF($AE1244=$AE1243,(IF(BD1243&gt;=1,BD1243-COUNTIFS($AE1243:$AE1243,$AC1244,AQ1243:AQ1243,$AI$1),0)),0)),0)</f>
        <v>0</v>
      </c>
      <c r="BE1244" s="1">
        <f>IFERROR(IF($AE1244&gt;$AE1243,VLOOKUP($AC1244+AR$1,STOCK!$F$10:$AB$209,16,0),IF($AE1244=$AE1243,(IF(BE1243&gt;=1,BE1243-COUNTIFS($AE1243:$AE1243,$AC1244,AR1243:AR1243,$AI$1),0)),0)),0)</f>
        <v>0</v>
      </c>
      <c r="BF1244" s="1">
        <f>IFERROR(IF($AE1244&gt;$AE1243,VLOOKUP($AC1244+AS$1,STOCK!$F$10:$AB$209,16,0),IF($AE1244=$AE1243,(IF(BF1243&gt;=1,BF1243-COUNTIFS($AE1243:$AE1243,$AC1244,AS1243:AS1243,$AI$1),0)),0)),0)</f>
        <v>0</v>
      </c>
      <c r="BG1244" s="1">
        <f>IFERROR(IF($AE1244&gt;$AE1243,VLOOKUP($AC1244+AT$1,STOCK!$F$10:$AB$209,16,0),IF($AE1244=$AE1243,(IF(BG1243&gt;=1,BG1243-COUNTIFS($AE1243:$AE1243,$AC1244,AT1243:AT1243,$AI$1),0)),0)),0)</f>
        <v>0</v>
      </c>
      <c r="BH1244" s="1">
        <f>IFERROR(IF($AE1244&gt;$AE1243,VLOOKUP($AC1244+AU$1,STOCK!$F$10:$AB$209,16,0),IF($AE1244=$AE1243,(IF(BH1243&gt;=1,BH1243-COUNTIFS($AE1243:$AE1243,$AC1244,AU1243:AU1243,$AI$1),0)),0)),0)</f>
        <v>0</v>
      </c>
      <c r="BI1244" s="1">
        <f>IFERROR(IF($AE1244&gt;$AE1243,VLOOKUP($AC1244+AV$1,STOCK!$F$10:$AB$209,16,0),IF($AE1244=$AE1243,(IF(BI1243&gt;=1,BI1243-COUNTIFS($AE1243:$AE1243,$AC1244,AV1243:AV1243,$AI$1),0)),0)),0)</f>
        <v>0</v>
      </c>
      <c r="BJ1244" s="1">
        <f>IFERROR(IF($AE1244&gt;$AE1243,VLOOKUP($AC1244+AW$1,STOCK!$F$10:$AB$209,16,0),IF($AE1244=$AE1243,(IF(BJ1243&gt;=1,BJ1243-COUNTIFS($AE1243:$AE1243,$AC1244,AW1243:AW1243,$AI$1),0)),0)),0)</f>
        <v>0</v>
      </c>
      <c r="BK1244" s="1">
        <f>IFERROR(IF($AE1244&gt;$AE1243,VLOOKUP($AC1244+AX$1,STOCK!$F$10:$AB$209,16,0),IF($AE1244=$AE1243,(IF(BK1243&gt;=1,BK1243-COUNTIFS($AE1243:$AE1243,$AC1244,AX1243:AX1243,$AI$1),0)),0)),0)</f>
        <v>0</v>
      </c>
      <c r="BL1244" s="1">
        <f>IFERROR(IF($AE1244&gt;$AE1243,VLOOKUP($AC1244+AL$1,STOCK!$F$10:$AB$209,17,0),IF($AE1244=$AE1243,(IF(BL1243&gt;=1,BL1243-COUNTIFS($AE1243:$AE1243,$AC1244,AL1243:AL1243,$AI$2),0)),0)),0)</f>
        <v>0</v>
      </c>
      <c r="BM1244" s="1">
        <f>IFERROR(IF($AE1244&gt;$AE1243,VLOOKUP($AC1244+AM$1,STOCK!$F$10:$AB$209,17,0),IF($AE1244=$AE1243,(IF(BM1243&gt;=1,BM1243-COUNTIFS($AE1243:$AE1243,$AC1244,AM1243:AM1243,$AI$2),0)),0)),0)</f>
        <v>0</v>
      </c>
      <c r="BN1244" s="1">
        <f>IFERROR(IF($AE1244&gt;$AE1243,VLOOKUP($AC1244+AN$1,STOCK!$F$10:$AB$209,17,0),IF($AE1244=$AE1243,(IF(BN1243&gt;=1,BN1243-COUNTIFS($AE1243:$AE1243,$AC1244,AN1243:AN1243,$AI$2),0)),0)),0)</f>
        <v>0</v>
      </c>
      <c r="BO1244" s="1">
        <f>IFERROR(IF($AE1244&gt;$AE1243,VLOOKUP($AC1244+AO$1,STOCK!$F$10:$AB$209,17,0),IF($AE1244=$AE1243,(IF(BO1243&gt;=1,BO1243-COUNTIFS($AE1243:$AE1243,$AC1244,AO1243:AO1243,$AI$2),0)),0)),0)</f>
        <v>0</v>
      </c>
      <c r="BP1244" s="1">
        <f>IFERROR(IF($AE1244&gt;$AE1243,VLOOKUP($AC1244+AP$1,STOCK!$F$10:$AB$209,17,0),IF($AE1244=$AE1243,(IF(BP1243&gt;=1,BP1243-COUNTIFS($AE1243:$AE1243,$AC1244,AP1243:AP1243,$AI$2),0)),0)),0)</f>
        <v>0</v>
      </c>
      <c r="BQ1244" s="1">
        <f>IFERROR(IF($AE1244&gt;$AE1243,VLOOKUP($AC1244+AQ$1,STOCK!$F$10:$AB$209,17,0),IF($AE1244=$AE1243,(IF(BQ1243&gt;=1,BQ1243-COUNTIFS($AE1243:$AE1243,$AC1244,AQ1243:AQ1243,$AI$2),0)),0)),0)</f>
        <v>0</v>
      </c>
      <c r="BR1244" s="1">
        <f>IFERROR(IF($AE1244&gt;$AE1243,VLOOKUP($AC1244+AR$1,STOCK!$F$10:$AB$209,17,0),IF($AE1244=$AE1243,(IF(BR1243&gt;=1,BR1243-COUNTIFS($AE1243:$AE1243,$AC1244,AR1243:AR1243,$AI$2),0)),0)),0)</f>
        <v>0</v>
      </c>
      <c r="BS1244" s="1">
        <f>IFERROR(IF($AE1244&gt;$AE1243,VLOOKUP($AC1244+AS$1,STOCK!$F$10:$AB$209,17,0),IF($AE1244=$AE1243,(IF(BS1243&gt;=1,BS1243-COUNTIFS($AE1243:$AE1243,$AC1244,AS1243:AS1243,$AI$2),0)),0)),0)</f>
        <v>0</v>
      </c>
      <c r="BT1244" s="1">
        <f>IFERROR(IF($AE1244&gt;$AE1243,VLOOKUP($AC1244+AT$1,STOCK!$F$10:$AB$209,17,0),IF($AE1244=$AE1243,(IF(BT1243&gt;=1,BT1243-COUNTIFS($AE1243:$AE1243,$AC1244,AT1243:AT1243,$AI$2),0)),0)),0)</f>
        <v>0</v>
      </c>
      <c r="BU1244" s="1">
        <f>IFERROR(IF($AE1244&gt;$AE1243,VLOOKUP($AC1244+AU$1,STOCK!$F$10:$AB$209,17,0),IF($AE1244=$AE1243,(IF(BU1243&gt;=1,BU1243-COUNTIFS($AE1243:$AE1243,$AC1244,AU1243:AU1243,$AI$2),0)),0)),0)</f>
        <v>0</v>
      </c>
      <c r="BV1244" s="1">
        <f>IFERROR(IF($AE1244&gt;$AE1243,VLOOKUP($AC1244+AV$1,STOCK!$F$10:$AB$209,17,0),IF($AE1244=$AE1243,(IF(BV1243&gt;=1,BV1243-COUNTIFS($AE1243:$AE1243,$AC1244,AV1243:AV1243,$AI$2),0)),0)),0)</f>
        <v>0</v>
      </c>
      <c r="BW1244" s="1">
        <f>IFERROR(IF($AE1244&gt;$AE1243,VLOOKUP($AC1244+AW$1,STOCK!$F$10:$AB$209,17,0),IF($AE1244=$AE1243,(IF(BW1243&gt;=1,BW1243-COUNTIFS($AE1243:$AE1243,$AC1244,AW1243:AW1243,$AI$2),0)),0)),0)</f>
        <v>0</v>
      </c>
      <c r="BX1244" s="1">
        <f>IFERROR(IF($AE1244&gt;$AE1243,VLOOKUP($AC1244+AX$1,STOCK!$F$10:$AB$209,17,0),IF($AE1244=$AE1243,(IF(BX1243&gt;=1,BX1243-COUNTIFS($AE1243:$AE1243,$AC1244,AX1243:AX1243,$AI$2),0)),0)),0)</f>
        <v>0</v>
      </c>
    </row>
    <row r="1245" spans="29:76" x14ac:dyDescent="0.25">
      <c r="AC1245" s="1">
        <f t="shared" si="305"/>
        <v>0</v>
      </c>
      <c r="AD1245" s="1">
        <f>IFERROR(IF(LEN(AK1245)&gt;=1,VLOOKUP(HLOOKUP(AK1245,PROFILE!$K$5:$V$8,4,0),PROFILE!$F$1:$G$3,2,0),0),0)</f>
        <v>0</v>
      </c>
      <c r="AE1245" s="1">
        <f t="shared" si="306"/>
        <v>0</v>
      </c>
      <c r="AF1245" s="1">
        <v>1232</v>
      </c>
      <c r="AI1245" s="1" t="str">
        <f>IFERROR(IF($AH1245&gt;=1,VLOOKUP($AG1245,STUDENT!$O$8:$Z$1507,3,0),""),"")</f>
        <v/>
      </c>
      <c r="AJ1245" s="1" t="str">
        <f>IFERROR(IF($AH1245&gt;=1,VLOOKUP($AG1245,STUDENT!$O$8:$Z$1507,4,0),""),"")</f>
        <v/>
      </c>
      <c r="AK1245" s="1" t="str">
        <f>IFERROR(IF($AH1245&gt;=1,VLOOKUP($AG1245,STUDENT!$O$8:$Z$1507,6,0),""),"")</f>
        <v/>
      </c>
      <c r="AL1245" s="1" t="str">
        <f t="shared" si="307"/>
        <v/>
      </c>
      <c r="AM1245" s="1" t="str">
        <f t="shared" si="308"/>
        <v/>
      </c>
      <c r="AN1245" s="1" t="str">
        <f t="shared" si="309"/>
        <v/>
      </c>
      <c r="AO1245" s="1" t="str">
        <f t="shared" si="310"/>
        <v/>
      </c>
      <c r="AP1245" s="1" t="str">
        <f t="shared" si="311"/>
        <v/>
      </c>
      <c r="AQ1245" s="1" t="str">
        <f t="shared" si="312"/>
        <v/>
      </c>
      <c r="AR1245" s="1" t="str">
        <f t="shared" si="313"/>
        <v/>
      </c>
      <c r="AS1245" s="1" t="str">
        <f t="shared" si="314"/>
        <v/>
      </c>
      <c r="AT1245" s="1" t="str">
        <f t="shared" si="315"/>
        <v/>
      </c>
      <c r="AU1245" s="1" t="str">
        <f t="shared" si="316"/>
        <v/>
      </c>
      <c r="AV1245" s="1" t="str">
        <f t="shared" si="317"/>
        <v/>
      </c>
      <c r="AW1245" s="1" t="str">
        <f t="shared" si="318"/>
        <v/>
      </c>
      <c r="AX1245" s="1" t="str">
        <f t="shared" si="319"/>
        <v/>
      </c>
      <c r="AY1245" s="1">
        <f>IFERROR(IF($AE1245&gt;$AE1244,VLOOKUP($AC1245+AL$1,STOCK!$F$10:$AB$209,16,0),IF($AE1245=$AE1244,(IF(AY1244&gt;=1,AY1244-COUNTIFS($AE1244:$AE1244,$AC1245,AL1244:AL1244,$AI$1),0)),0)),0)</f>
        <v>0</v>
      </c>
      <c r="AZ1245" s="1">
        <f>IFERROR(IF($AE1245&gt;$AE1244,VLOOKUP($AC1245+AM$1,STOCK!$F$10:$AB$209,16,0),IF($AE1245=$AE1244,(IF(AZ1244&gt;=1,AZ1244-COUNTIFS($AE1244:$AE1244,$AC1245,AM1244:AM1244,$AI$1),0)),0)),0)</f>
        <v>0</v>
      </c>
      <c r="BA1245" s="1">
        <f>IFERROR(IF($AE1245&gt;$AE1244,VLOOKUP($AC1245+AN$1,STOCK!$F$10:$AB$209,16,0),IF($AE1245=$AE1244,(IF(BA1244&gt;=1,BA1244-COUNTIFS($AE1244:$AE1244,$AC1245,AN1244:AN1244,$AI$1),0)),0)),0)</f>
        <v>0</v>
      </c>
      <c r="BB1245" s="1">
        <f>IFERROR(IF($AE1245&gt;$AE1244,VLOOKUP($AC1245+AO$1,STOCK!$F$10:$AB$209,16,0),IF($AE1245=$AE1244,(IF(BB1244&gt;=1,BB1244-COUNTIFS($AE1244:$AE1244,$AC1245,AO1244:AO1244,$AI$1),0)),0)),0)</f>
        <v>0</v>
      </c>
      <c r="BC1245" s="1">
        <f>IFERROR(IF($AE1245&gt;$AE1244,VLOOKUP($AC1245+AP$1,STOCK!$F$10:$AB$209,16,0),IF($AE1245=$AE1244,(IF(BC1244&gt;=1,BC1244-COUNTIFS($AE1244:$AE1244,$AC1245,AP1244:AP1244,$AI$1),0)),0)),0)</f>
        <v>0</v>
      </c>
      <c r="BD1245" s="1">
        <f>IFERROR(IF($AE1245&gt;$AE1244,VLOOKUP($AC1245+AQ$1,STOCK!$F$10:$AB$209,16,0),IF($AE1245=$AE1244,(IF(BD1244&gt;=1,BD1244-COUNTIFS($AE1244:$AE1244,$AC1245,AQ1244:AQ1244,$AI$1),0)),0)),0)</f>
        <v>0</v>
      </c>
      <c r="BE1245" s="1">
        <f>IFERROR(IF($AE1245&gt;$AE1244,VLOOKUP($AC1245+AR$1,STOCK!$F$10:$AB$209,16,0),IF($AE1245=$AE1244,(IF(BE1244&gt;=1,BE1244-COUNTIFS($AE1244:$AE1244,$AC1245,AR1244:AR1244,$AI$1),0)),0)),0)</f>
        <v>0</v>
      </c>
      <c r="BF1245" s="1">
        <f>IFERROR(IF($AE1245&gt;$AE1244,VLOOKUP($AC1245+AS$1,STOCK!$F$10:$AB$209,16,0),IF($AE1245=$AE1244,(IF(BF1244&gt;=1,BF1244-COUNTIFS($AE1244:$AE1244,$AC1245,AS1244:AS1244,$AI$1),0)),0)),0)</f>
        <v>0</v>
      </c>
      <c r="BG1245" s="1">
        <f>IFERROR(IF($AE1245&gt;$AE1244,VLOOKUP($AC1245+AT$1,STOCK!$F$10:$AB$209,16,0),IF($AE1245=$AE1244,(IF(BG1244&gt;=1,BG1244-COUNTIFS($AE1244:$AE1244,$AC1245,AT1244:AT1244,$AI$1),0)),0)),0)</f>
        <v>0</v>
      </c>
      <c r="BH1245" s="1">
        <f>IFERROR(IF($AE1245&gt;$AE1244,VLOOKUP($AC1245+AU$1,STOCK!$F$10:$AB$209,16,0),IF($AE1245=$AE1244,(IF(BH1244&gt;=1,BH1244-COUNTIFS($AE1244:$AE1244,$AC1245,AU1244:AU1244,$AI$1),0)),0)),0)</f>
        <v>0</v>
      </c>
      <c r="BI1245" s="1">
        <f>IFERROR(IF($AE1245&gt;$AE1244,VLOOKUP($AC1245+AV$1,STOCK!$F$10:$AB$209,16,0),IF($AE1245=$AE1244,(IF(BI1244&gt;=1,BI1244-COUNTIFS($AE1244:$AE1244,$AC1245,AV1244:AV1244,$AI$1),0)),0)),0)</f>
        <v>0</v>
      </c>
      <c r="BJ1245" s="1">
        <f>IFERROR(IF($AE1245&gt;$AE1244,VLOOKUP($AC1245+AW$1,STOCK!$F$10:$AB$209,16,0),IF($AE1245=$AE1244,(IF(BJ1244&gt;=1,BJ1244-COUNTIFS($AE1244:$AE1244,$AC1245,AW1244:AW1244,$AI$1),0)),0)),0)</f>
        <v>0</v>
      </c>
      <c r="BK1245" s="1">
        <f>IFERROR(IF($AE1245&gt;$AE1244,VLOOKUP($AC1245+AX$1,STOCK!$F$10:$AB$209,16,0),IF($AE1245=$AE1244,(IF(BK1244&gt;=1,BK1244-COUNTIFS($AE1244:$AE1244,$AC1245,AX1244:AX1244,$AI$1),0)),0)),0)</f>
        <v>0</v>
      </c>
      <c r="BL1245" s="1">
        <f>IFERROR(IF($AE1245&gt;$AE1244,VLOOKUP($AC1245+AL$1,STOCK!$F$10:$AB$209,17,0),IF($AE1245=$AE1244,(IF(BL1244&gt;=1,BL1244-COUNTIFS($AE1244:$AE1244,$AC1245,AL1244:AL1244,$AI$2),0)),0)),0)</f>
        <v>0</v>
      </c>
      <c r="BM1245" s="1">
        <f>IFERROR(IF($AE1245&gt;$AE1244,VLOOKUP($AC1245+AM$1,STOCK!$F$10:$AB$209,17,0),IF($AE1245=$AE1244,(IF(BM1244&gt;=1,BM1244-COUNTIFS($AE1244:$AE1244,$AC1245,AM1244:AM1244,$AI$2),0)),0)),0)</f>
        <v>0</v>
      </c>
      <c r="BN1245" s="1">
        <f>IFERROR(IF($AE1245&gt;$AE1244,VLOOKUP($AC1245+AN$1,STOCK!$F$10:$AB$209,17,0),IF($AE1245=$AE1244,(IF(BN1244&gt;=1,BN1244-COUNTIFS($AE1244:$AE1244,$AC1245,AN1244:AN1244,$AI$2),0)),0)),0)</f>
        <v>0</v>
      </c>
      <c r="BO1245" s="1">
        <f>IFERROR(IF($AE1245&gt;$AE1244,VLOOKUP($AC1245+AO$1,STOCK!$F$10:$AB$209,17,0),IF($AE1245=$AE1244,(IF(BO1244&gt;=1,BO1244-COUNTIFS($AE1244:$AE1244,$AC1245,AO1244:AO1244,$AI$2),0)),0)),0)</f>
        <v>0</v>
      </c>
      <c r="BP1245" s="1">
        <f>IFERROR(IF($AE1245&gt;$AE1244,VLOOKUP($AC1245+AP$1,STOCK!$F$10:$AB$209,17,0),IF($AE1245=$AE1244,(IF(BP1244&gt;=1,BP1244-COUNTIFS($AE1244:$AE1244,$AC1245,AP1244:AP1244,$AI$2),0)),0)),0)</f>
        <v>0</v>
      </c>
      <c r="BQ1245" s="1">
        <f>IFERROR(IF($AE1245&gt;$AE1244,VLOOKUP($AC1245+AQ$1,STOCK!$F$10:$AB$209,17,0),IF($AE1245=$AE1244,(IF(BQ1244&gt;=1,BQ1244-COUNTIFS($AE1244:$AE1244,$AC1245,AQ1244:AQ1244,$AI$2),0)),0)),0)</f>
        <v>0</v>
      </c>
      <c r="BR1245" s="1">
        <f>IFERROR(IF($AE1245&gt;$AE1244,VLOOKUP($AC1245+AR$1,STOCK!$F$10:$AB$209,17,0),IF($AE1245=$AE1244,(IF(BR1244&gt;=1,BR1244-COUNTIFS($AE1244:$AE1244,$AC1245,AR1244:AR1244,$AI$2),0)),0)),0)</f>
        <v>0</v>
      </c>
      <c r="BS1245" s="1">
        <f>IFERROR(IF($AE1245&gt;$AE1244,VLOOKUP($AC1245+AS$1,STOCK!$F$10:$AB$209,17,0),IF($AE1245=$AE1244,(IF(BS1244&gt;=1,BS1244-COUNTIFS($AE1244:$AE1244,$AC1245,AS1244:AS1244,$AI$2),0)),0)),0)</f>
        <v>0</v>
      </c>
      <c r="BT1245" s="1">
        <f>IFERROR(IF($AE1245&gt;$AE1244,VLOOKUP($AC1245+AT$1,STOCK!$F$10:$AB$209,17,0),IF($AE1245=$AE1244,(IF(BT1244&gt;=1,BT1244-COUNTIFS($AE1244:$AE1244,$AC1245,AT1244:AT1244,$AI$2),0)),0)),0)</f>
        <v>0</v>
      </c>
      <c r="BU1245" s="1">
        <f>IFERROR(IF($AE1245&gt;$AE1244,VLOOKUP($AC1245+AU$1,STOCK!$F$10:$AB$209,17,0),IF($AE1245=$AE1244,(IF(BU1244&gt;=1,BU1244-COUNTIFS($AE1244:$AE1244,$AC1245,AU1244:AU1244,$AI$2),0)),0)),0)</f>
        <v>0</v>
      </c>
      <c r="BV1245" s="1">
        <f>IFERROR(IF($AE1245&gt;$AE1244,VLOOKUP($AC1245+AV$1,STOCK!$F$10:$AB$209,17,0),IF($AE1245=$AE1244,(IF(BV1244&gt;=1,BV1244-COUNTIFS($AE1244:$AE1244,$AC1245,AV1244:AV1244,$AI$2),0)),0)),0)</f>
        <v>0</v>
      </c>
      <c r="BW1245" s="1">
        <f>IFERROR(IF($AE1245&gt;$AE1244,VLOOKUP($AC1245+AW$1,STOCK!$F$10:$AB$209,17,0),IF($AE1245=$AE1244,(IF(BW1244&gt;=1,BW1244-COUNTIFS($AE1244:$AE1244,$AC1245,AW1244:AW1244,$AI$2),0)),0)),0)</f>
        <v>0</v>
      </c>
      <c r="BX1245" s="1">
        <f>IFERROR(IF($AE1245&gt;$AE1244,VLOOKUP($AC1245+AX$1,STOCK!$F$10:$AB$209,17,0),IF($AE1245=$AE1244,(IF(BX1244&gt;=1,BX1244-COUNTIFS($AE1244:$AE1244,$AC1245,AX1244:AX1244,$AI$2),0)),0)),0)</f>
        <v>0</v>
      </c>
    </row>
    <row r="1246" spans="29:76" x14ac:dyDescent="0.25">
      <c r="AC1246" s="1">
        <f t="shared" si="305"/>
        <v>0</v>
      </c>
      <c r="AD1246" s="1">
        <f>IFERROR(IF(LEN(AK1246)&gt;=1,VLOOKUP(HLOOKUP(AK1246,PROFILE!$K$5:$V$8,4,0),PROFILE!$F$1:$G$3,2,0),0),0)</f>
        <v>0</v>
      </c>
      <c r="AE1246" s="1">
        <f t="shared" si="306"/>
        <v>0</v>
      </c>
      <c r="AF1246" s="1">
        <v>1233</v>
      </c>
      <c r="AI1246" s="1" t="str">
        <f>IFERROR(IF($AH1246&gt;=1,VLOOKUP($AG1246,STUDENT!$O$8:$Z$1507,3,0),""),"")</f>
        <v/>
      </c>
      <c r="AJ1246" s="1" t="str">
        <f>IFERROR(IF($AH1246&gt;=1,VLOOKUP($AG1246,STUDENT!$O$8:$Z$1507,4,0),""),"")</f>
        <v/>
      </c>
      <c r="AK1246" s="1" t="str">
        <f>IFERROR(IF($AH1246&gt;=1,VLOOKUP($AG1246,STUDENT!$O$8:$Z$1507,6,0),""),"")</f>
        <v/>
      </c>
      <c r="AL1246" s="1" t="str">
        <f t="shared" si="307"/>
        <v/>
      </c>
      <c r="AM1246" s="1" t="str">
        <f t="shared" si="308"/>
        <v/>
      </c>
      <c r="AN1246" s="1" t="str">
        <f t="shared" si="309"/>
        <v/>
      </c>
      <c r="AO1246" s="1" t="str">
        <f t="shared" si="310"/>
        <v/>
      </c>
      <c r="AP1246" s="1" t="str">
        <f t="shared" si="311"/>
        <v/>
      </c>
      <c r="AQ1246" s="1" t="str">
        <f t="shared" si="312"/>
        <v/>
      </c>
      <c r="AR1246" s="1" t="str">
        <f t="shared" si="313"/>
        <v/>
      </c>
      <c r="AS1246" s="1" t="str">
        <f t="shared" si="314"/>
        <v/>
      </c>
      <c r="AT1246" s="1" t="str">
        <f t="shared" si="315"/>
        <v/>
      </c>
      <c r="AU1246" s="1" t="str">
        <f t="shared" si="316"/>
        <v/>
      </c>
      <c r="AV1246" s="1" t="str">
        <f t="shared" si="317"/>
        <v/>
      </c>
      <c r="AW1246" s="1" t="str">
        <f t="shared" si="318"/>
        <v/>
      </c>
      <c r="AX1246" s="1" t="str">
        <f t="shared" si="319"/>
        <v/>
      </c>
      <c r="AY1246" s="1">
        <f>IFERROR(IF($AE1246&gt;$AE1245,VLOOKUP($AC1246+AL$1,STOCK!$F$10:$AB$209,16,0),IF($AE1246=$AE1245,(IF(AY1245&gt;=1,AY1245-COUNTIFS($AE1245:$AE1245,$AC1246,AL1245:AL1245,$AI$1),0)),0)),0)</f>
        <v>0</v>
      </c>
      <c r="AZ1246" s="1">
        <f>IFERROR(IF($AE1246&gt;$AE1245,VLOOKUP($AC1246+AM$1,STOCK!$F$10:$AB$209,16,0),IF($AE1246=$AE1245,(IF(AZ1245&gt;=1,AZ1245-COUNTIFS($AE1245:$AE1245,$AC1246,AM1245:AM1245,$AI$1),0)),0)),0)</f>
        <v>0</v>
      </c>
      <c r="BA1246" s="1">
        <f>IFERROR(IF($AE1246&gt;$AE1245,VLOOKUP($AC1246+AN$1,STOCK!$F$10:$AB$209,16,0),IF($AE1246=$AE1245,(IF(BA1245&gt;=1,BA1245-COUNTIFS($AE1245:$AE1245,$AC1246,AN1245:AN1245,$AI$1),0)),0)),0)</f>
        <v>0</v>
      </c>
      <c r="BB1246" s="1">
        <f>IFERROR(IF($AE1246&gt;$AE1245,VLOOKUP($AC1246+AO$1,STOCK!$F$10:$AB$209,16,0),IF($AE1246=$AE1245,(IF(BB1245&gt;=1,BB1245-COUNTIFS($AE1245:$AE1245,$AC1246,AO1245:AO1245,$AI$1),0)),0)),0)</f>
        <v>0</v>
      </c>
      <c r="BC1246" s="1">
        <f>IFERROR(IF($AE1246&gt;$AE1245,VLOOKUP($AC1246+AP$1,STOCK!$F$10:$AB$209,16,0),IF($AE1246=$AE1245,(IF(BC1245&gt;=1,BC1245-COUNTIFS($AE1245:$AE1245,$AC1246,AP1245:AP1245,$AI$1),0)),0)),0)</f>
        <v>0</v>
      </c>
      <c r="BD1246" s="1">
        <f>IFERROR(IF($AE1246&gt;$AE1245,VLOOKUP($AC1246+AQ$1,STOCK!$F$10:$AB$209,16,0),IF($AE1246=$AE1245,(IF(BD1245&gt;=1,BD1245-COUNTIFS($AE1245:$AE1245,$AC1246,AQ1245:AQ1245,$AI$1),0)),0)),0)</f>
        <v>0</v>
      </c>
      <c r="BE1246" s="1">
        <f>IFERROR(IF($AE1246&gt;$AE1245,VLOOKUP($AC1246+AR$1,STOCK!$F$10:$AB$209,16,0),IF($AE1246=$AE1245,(IF(BE1245&gt;=1,BE1245-COUNTIFS($AE1245:$AE1245,$AC1246,AR1245:AR1245,$AI$1),0)),0)),0)</f>
        <v>0</v>
      </c>
      <c r="BF1246" s="1">
        <f>IFERROR(IF($AE1246&gt;$AE1245,VLOOKUP($AC1246+AS$1,STOCK!$F$10:$AB$209,16,0),IF($AE1246=$AE1245,(IF(BF1245&gt;=1,BF1245-COUNTIFS($AE1245:$AE1245,$AC1246,AS1245:AS1245,$AI$1),0)),0)),0)</f>
        <v>0</v>
      </c>
      <c r="BG1246" s="1">
        <f>IFERROR(IF($AE1246&gt;$AE1245,VLOOKUP($AC1246+AT$1,STOCK!$F$10:$AB$209,16,0),IF($AE1246=$AE1245,(IF(BG1245&gt;=1,BG1245-COUNTIFS($AE1245:$AE1245,$AC1246,AT1245:AT1245,$AI$1),0)),0)),0)</f>
        <v>0</v>
      </c>
      <c r="BH1246" s="1">
        <f>IFERROR(IF($AE1246&gt;$AE1245,VLOOKUP($AC1246+AU$1,STOCK!$F$10:$AB$209,16,0),IF($AE1246=$AE1245,(IF(BH1245&gt;=1,BH1245-COUNTIFS($AE1245:$AE1245,$AC1246,AU1245:AU1245,$AI$1),0)),0)),0)</f>
        <v>0</v>
      </c>
      <c r="BI1246" s="1">
        <f>IFERROR(IF($AE1246&gt;$AE1245,VLOOKUP($AC1246+AV$1,STOCK!$F$10:$AB$209,16,0),IF($AE1246=$AE1245,(IF(BI1245&gt;=1,BI1245-COUNTIFS($AE1245:$AE1245,$AC1246,AV1245:AV1245,$AI$1),0)),0)),0)</f>
        <v>0</v>
      </c>
      <c r="BJ1246" s="1">
        <f>IFERROR(IF($AE1246&gt;$AE1245,VLOOKUP($AC1246+AW$1,STOCK!$F$10:$AB$209,16,0),IF($AE1246=$AE1245,(IF(BJ1245&gt;=1,BJ1245-COUNTIFS($AE1245:$AE1245,$AC1246,AW1245:AW1245,$AI$1),0)),0)),0)</f>
        <v>0</v>
      </c>
      <c r="BK1246" s="1">
        <f>IFERROR(IF($AE1246&gt;$AE1245,VLOOKUP($AC1246+AX$1,STOCK!$F$10:$AB$209,16,0),IF($AE1246=$AE1245,(IF(BK1245&gt;=1,BK1245-COUNTIFS($AE1245:$AE1245,$AC1246,AX1245:AX1245,$AI$1),0)),0)),0)</f>
        <v>0</v>
      </c>
      <c r="BL1246" s="1">
        <f>IFERROR(IF($AE1246&gt;$AE1245,VLOOKUP($AC1246+AL$1,STOCK!$F$10:$AB$209,17,0),IF($AE1246=$AE1245,(IF(BL1245&gt;=1,BL1245-COUNTIFS($AE1245:$AE1245,$AC1246,AL1245:AL1245,$AI$2),0)),0)),0)</f>
        <v>0</v>
      </c>
      <c r="BM1246" s="1">
        <f>IFERROR(IF($AE1246&gt;$AE1245,VLOOKUP($AC1246+AM$1,STOCK!$F$10:$AB$209,17,0),IF($AE1246=$AE1245,(IF(BM1245&gt;=1,BM1245-COUNTIFS($AE1245:$AE1245,$AC1246,AM1245:AM1245,$AI$2),0)),0)),0)</f>
        <v>0</v>
      </c>
      <c r="BN1246" s="1">
        <f>IFERROR(IF($AE1246&gt;$AE1245,VLOOKUP($AC1246+AN$1,STOCK!$F$10:$AB$209,17,0),IF($AE1246=$AE1245,(IF(BN1245&gt;=1,BN1245-COUNTIFS($AE1245:$AE1245,$AC1246,AN1245:AN1245,$AI$2),0)),0)),0)</f>
        <v>0</v>
      </c>
      <c r="BO1246" s="1">
        <f>IFERROR(IF($AE1246&gt;$AE1245,VLOOKUP($AC1246+AO$1,STOCK!$F$10:$AB$209,17,0),IF($AE1246=$AE1245,(IF(BO1245&gt;=1,BO1245-COUNTIFS($AE1245:$AE1245,$AC1246,AO1245:AO1245,$AI$2),0)),0)),0)</f>
        <v>0</v>
      </c>
      <c r="BP1246" s="1">
        <f>IFERROR(IF($AE1246&gt;$AE1245,VLOOKUP($AC1246+AP$1,STOCK!$F$10:$AB$209,17,0),IF($AE1246=$AE1245,(IF(BP1245&gt;=1,BP1245-COUNTIFS($AE1245:$AE1245,$AC1246,AP1245:AP1245,$AI$2),0)),0)),0)</f>
        <v>0</v>
      </c>
      <c r="BQ1246" s="1">
        <f>IFERROR(IF($AE1246&gt;$AE1245,VLOOKUP($AC1246+AQ$1,STOCK!$F$10:$AB$209,17,0),IF($AE1246=$AE1245,(IF(BQ1245&gt;=1,BQ1245-COUNTIFS($AE1245:$AE1245,$AC1246,AQ1245:AQ1245,$AI$2),0)),0)),0)</f>
        <v>0</v>
      </c>
      <c r="BR1246" s="1">
        <f>IFERROR(IF($AE1246&gt;$AE1245,VLOOKUP($AC1246+AR$1,STOCK!$F$10:$AB$209,17,0),IF($AE1246=$AE1245,(IF(BR1245&gt;=1,BR1245-COUNTIFS($AE1245:$AE1245,$AC1246,AR1245:AR1245,$AI$2),0)),0)),0)</f>
        <v>0</v>
      </c>
      <c r="BS1246" s="1">
        <f>IFERROR(IF($AE1246&gt;$AE1245,VLOOKUP($AC1246+AS$1,STOCK!$F$10:$AB$209,17,0),IF($AE1246=$AE1245,(IF(BS1245&gt;=1,BS1245-COUNTIFS($AE1245:$AE1245,$AC1246,AS1245:AS1245,$AI$2),0)),0)),0)</f>
        <v>0</v>
      </c>
      <c r="BT1246" s="1">
        <f>IFERROR(IF($AE1246&gt;$AE1245,VLOOKUP($AC1246+AT$1,STOCK!$F$10:$AB$209,17,0),IF($AE1246=$AE1245,(IF(BT1245&gt;=1,BT1245-COUNTIFS($AE1245:$AE1245,$AC1246,AT1245:AT1245,$AI$2),0)),0)),0)</f>
        <v>0</v>
      </c>
      <c r="BU1246" s="1">
        <f>IFERROR(IF($AE1246&gt;$AE1245,VLOOKUP($AC1246+AU$1,STOCK!$F$10:$AB$209,17,0),IF($AE1246=$AE1245,(IF(BU1245&gt;=1,BU1245-COUNTIFS($AE1245:$AE1245,$AC1246,AU1245:AU1245,$AI$2),0)),0)),0)</f>
        <v>0</v>
      </c>
      <c r="BV1246" s="1">
        <f>IFERROR(IF($AE1246&gt;$AE1245,VLOOKUP($AC1246+AV$1,STOCK!$F$10:$AB$209,17,0),IF($AE1246=$AE1245,(IF(BV1245&gt;=1,BV1245-COUNTIFS($AE1245:$AE1245,$AC1246,AV1245:AV1245,$AI$2),0)),0)),0)</f>
        <v>0</v>
      </c>
      <c r="BW1246" s="1">
        <f>IFERROR(IF($AE1246&gt;$AE1245,VLOOKUP($AC1246+AW$1,STOCK!$F$10:$AB$209,17,0),IF($AE1246=$AE1245,(IF(BW1245&gt;=1,BW1245-COUNTIFS($AE1245:$AE1245,$AC1246,AW1245:AW1245,$AI$2),0)),0)),0)</f>
        <v>0</v>
      </c>
      <c r="BX1246" s="1">
        <f>IFERROR(IF($AE1246&gt;$AE1245,VLOOKUP($AC1246+AX$1,STOCK!$F$10:$AB$209,17,0),IF($AE1246=$AE1245,(IF(BX1245&gt;=1,BX1245-COUNTIFS($AE1245:$AE1245,$AC1246,AX1245:AX1245,$AI$2),0)),0)),0)</f>
        <v>0</v>
      </c>
    </row>
    <row r="1247" spans="29:76" x14ac:dyDescent="0.25">
      <c r="AC1247" s="1">
        <f t="shared" si="305"/>
        <v>0</v>
      </c>
      <c r="AD1247" s="1">
        <f>IFERROR(IF(LEN(AK1247)&gt;=1,VLOOKUP(HLOOKUP(AK1247,PROFILE!$K$5:$V$8,4,0),PROFILE!$F$1:$G$3,2,0),0),0)</f>
        <v>0</v>
      </c>
      <c r="AE1247" s="1">
        <f t="shared" si="306"/>
        <v>0</v>
      </c>
      <c r="AF1247" s="1">
        <v>1234</v>
      </c>
      <c r="AI1247" s="1" t="str">
        <f>IFERROR(IF($AH1247&gt;=1,VLOOKUP($AG1247,STUDENT!$O$8:$Z$1507,3,0),""),"")</f>
        <v/>
      </c>
      <c r="AJ1247" s="1" t="str">
        <f>IFERROR(IF($AH1247&gt;=1,VLOOKUP($AG1247,STUDENT!$O$8:$Z$1507,4,0),""),"")</f>
        <v/>
      </c>
      <c r="AK1247" s="1" t="str">
        <f>IFERROR(IF($AH1247&gt;=1,VLOOKUP($AG1247,STUDENT!$O$8:$Z$1507,6,0),""),"")</f>
        <v/>
      </c>
      <c r="AL1247" s="1" t="str">
        <f t="shared" si="307"/>
        <v/>
      </c>
      <c r="AM1247" s="1" t="str">
        <f t="shared" si="308"/>
        <v/>
      </c>
      <c r="AN1247" s="1" t="str">
        <f t="shared" si="309"/>
        <v/>
      </c>
      <c r="AO1247" s="1" t="str">
        <f t="shared" si="310"/>
        <v/>
      </c>
      <c r="AP1247" s="1" t="str">
        <f t="shared" si="311"/>
        <v/>
      </c>
      <c r="AQ1247" s="1" t="str">
        <f t="shared" si="312"/>
        <v/>
      </c>
      <c r="AR1247" s="1" t="str">
        <f t="shared" si="313"/>
        <v/>
      </c>
      <c r="AS1247" s="1" t="str">
        <f t="shared" si="314"/>
        <v/>
      </c>
      <c r="AT1247" s="1" t="str">
        <f t="shared" si="315"/>
        <v/>
      </c>
      <c r="AU1247" s="1" t="str">
        <f t="shared" si="316"/>
        <v/>
      </c>
      <c r="AV1247" s="1" t="str">
        <f t="shared" si="317"/>
        <v/>
      </c>
      <c r="AW1247" s="1" t="str">
        <f t="shared" si="318"/>
        <v/>
      </c>
      <c r="AX1247" s="1" t="str">
        <f t="shared" si="319"/>
        <v/>
      </c>
      <c r="AY1247" s="1">
        <f>IFERROR(IF($AE1247&gt;$AE1246,VLOOKUP($AC1247+AL$1,STOCK!$F$10:$AB$209,16,0),IF($AE1247=$AE1246,(IF(AY1246&gt;=1,AY1246-COUNTIFS($AE1246:$AE1246,$AC1247,AL1246:AL1246,$AI$1),0)),0)),0)</f>
        <v>0</v>
      </c>
      <c r="AZ1247" s="1">
        <f>IFERROR(IF($AE1247&gt;$AE1246,VLOOKUP($AC1247+AM$1,STOCK!$F$10:$AB$209,16,0),IF($AE1247=$AE1246,(IF(AZ1246&gt;=1,AZ1246-COUNTIFS($AE1246:$AE1246,$AC1247,AM1246:AM1246,$AI$1),0)),0)),0)</f>
        <v>0</v>
      </c>
      <c r="BA1247" s="1">
        <f>IFERROR(IF($AE1247&gt;$AE1246,VLOOKUP($AC1247+AN$1,STOCK!$F$10:$AB$209,16,0),IF($AE1247=$AE1246,(IF(BA1246&gt;=1,BA1246-COUNTIFS($AE1246:$AE1246,$AC1247,AN1246:AN1246,$AI$1),0)),0)),0)</f>
        <v>0</v>
      </c>
      <c r="BB1247" s="1">
        <f>IFERROR(IF($AE1247&gt;$AE1246,VLOOKUP($AC1247+AO$1,STOCK!$F$10:$AB$209,16,0),IF($AE1247=$AE1246,(IF(BB1246&gt;=1,BB1246-COUNTIFS($AE1246:$AE1246,$AC1247,AO1246:AO1246,$AI$1),0)),0)),0)</f>
        <v>0</v>
      </c>
      <c r="BC1247" s="1">
        <f>IFERROR(IF($AE1247&gt;$AE1246,VLOOKUP($AC1247+AP$1,STOCK!$F$10:$AB$209,16,0),IF($AE1247=$AE1246,(IF(BC1246&gt;=1,BC1246-COUNTIFS($AE1246:$AE1246,$AC1247,AP1246:AP1246,$AI$1),0)),0)),0)</f>
        <v>0</v>
      </c>
      <c r="BD1247" s="1">
        <f>IFERROR(IF($AE1247&gt;$AE1246,VLOOKUP($AC1247+AQ$1,STOCK!$F$10:$AB$209,16,0),IF($AE1247=$AE1246,(IF(BD1246&gt;=1,BD1246-COUNTIFS($AE1246:$AE1246,$AC1247,AQ1246:AQ1246,$AI$1),0)),0)),0)</f>
        <v>0</v>
      </c>
      <c r="BE1247" s="1">
        <f>IFERROR(IF($AE1247&gt;$AE1246,VLOOKUP($AC1247+AR$1,STOCK!$F$10:$AB$209,16,0),IF($AE1247=$AE1246,(IF(BE1246&gt;=1,BE1246-COUNTIFS($AE1246:$AE1246,$AC1247,AR1246:AR1246,$AI$1),0)),0)),0)</f>
        <v>0</v>
      </c>
      <c r="BF1247" s="1">
        <f>IFERROR(IF($AE1247&gt;$AE1246,VLOOKUP($AC1247+AS$1,STOCK!$F$10:$AB$209,16,0),IF($AE1247=$AE1246,(IF(BF1246&gt;=1,BF1246-COUNTIFS($AE1246:$AE1246,$AC1247,AS1246:AS1246,$AI$1),0)),0)),0)</f>
        <v>0</v>
      </c>
      <c r="BG1247" s="1">
        <f>IFERROR(IF($AE1247&gt;$AE1246,VLOOKUP($AC1247+AT$1,STOCK!$F$10:$AB$209,16,0),IF($AE1247=$AE1246,(IF(BG1246&gt;=1,BG1246-COUNTIFS($AE1246:$AE1246,$AC1247,AT1246:AT1246,$AI$1),0)),0)),0)</f>
        <v>0</v>
      </c>
      <c r="BH1247" s="1">
        <f>IFERROR(IF($AE1247&gt;$AE1246,VLOOKUP($AC1247+AU$1,STOCK!$F$10:$AB$209,16,0),IF($AE1247=$AE1246,(IF(BH1246&gt;=1,BH1246-COUNTIFS($AE1246:$AE1246,$AC1247,AU1246:AU1246,$AI$1),0)),0)),0)</f>
        <v>0</v>
      </c>
      <c r="BI1247" s="1">
        <f>IFERROR(IF($AE1247&gt;$AE1246,VLOOKUP($AC1247+AV$1,STOCK!$F$10:$AB$209,16,0),IF($AE1247=$AE1246,(IF(BI1246&gt;=1,BI1246-COUNTIFS($AE1246:$AE1246,$AC1247,AV1246:AV1246,$AI$1),0)),0)),0)</f>
        <v>0</v>
      </c>
      <c r="BJ1247" s="1">
        <f>IFERROR(IF($AE1247&gt;$AE1246,VLOOKUP($AC1247+AW$1,STOCK!$F$10:$AB$209,16,0),IF($AE1247=$AE1246,(IF(BJ1246&gt;=1,BJ1246-COUNTIFS($AE1246:$AE1246,$AC1247,AW1246:AW1246,$AI$1),0)),0)),0)</f>
        <v>0</v>
      </c>
      <c r="BK1247" s="1">
        <f>IFERROR(IF($AE1247&gt;$AE1246,VLOOKUP($AC1247+AX$1,STOCK!$F$10:$AB$209,16,0),IF($AE1247=$AE1246,(IF(BK1246&gt;=1,BK1246-COUNTIFS($AE1246:$AE1246,$AC1247,AX1246:AX1246,$AI$1),0)),0)),0)</f>
        <v>0</v>
      </c>
      <c r="BL1247" s="1">
        <f>IFERROR(IF($AE1247&gt;$AE1246,VLOOKUP($AC1247+AL$1,STOCK!$F$10:$AB$209,17,0),IF($AE1247=$AE1246,(IF(BL1246&gt;=1,BL1246-COUNTIFS($AE1246:$AE1246,$AC1247,AL1246:AL1246,$AI$2),0)),0)),0)</f>
        <v>0</v>
      </c>
      <c r="BM1247" s="1">
        <f>IFERROR(IF($AE1247&gt;$AE1246,VLOOKUP($AC1247+AM$1,STOCK!$F$10:$AB$209,17,0),IF($AE1247=$AE1246,(IF(BM1246&gt;=1,BM1246-COUNTIFS($AE1246:$AE1246,$AC1247,AM1246:AM1246,$AI$2),0)),0)),0)</f>
        <v>0</v>
      </c>
      <c r="BN1247" s="1">
        <f>IFERROR(IF($AE1247&gt;$AE1246,VLOOKUP($AC1247+AN$1,STOCK!$F$10:$AB$209,17,0),IF($AE1247=$AE1246,(IF(BN1246&gt;=1,BN1246-COUNTIFS($AE1246:$AE1246,$AC1247,AN1246:AN1246,$AI$2),0)),0)),0)</f>
        <v>0</v>
      </c>
      <c r="BO1247" s="1">
        <f>IFERROR(IF($AE1247&gt;$AE1246,VLOOKUP($AC1247+AO$1,STOCK!$F$10:$AB$209,17,0),IF($AE1247=$AE1246,(IF(BO1246&gt;=1,BO1246-COUNTIFS($AE1246:$AE1246,$AC1247,AO1246:AO1246,$AI$2),0)),0)),0)</f>
        <v>0</v>
      </c>
      <c r="BP1247" s="1">
        <f>IFERROR(IF($AE1247&gt;$AE1246,VLOOKUP($AC1247+AP$1,STOCK!$F$10:$AB$209,17,0),IF($AE1247=$AE1246,(IF(BP1246&gt;=1,BP1246-COUNTIFS($AE1246:$AE1246,$AC1247,AP1246:AP1246,$AI$2),0)),0)),0)</f>
        <v>0</v>
      </c>
      <c r="BQ1247" s="1">
        <f>IFERROR(IF($AE1247&gt;$AE1246,VLOOKUP($AC1247+AQ$1,STOCK!$F$10:$AB$209,17,0),IF($AE1247=$AE1246,(IF(BQ1246&gt;=1,BQ1246-COUNTIFS($AE1246:$AE1246,$AC1247,AQ1246:AQ1246,$AI$2),0)),0)),0)</f>
        <v>0</v>
      </c>
      <c r="BR1247" s="1">
        <f>IFERROR(IF($AE1247&gt;$AE1246,VLOOKUP($AC1247+AR$1,STOCK!$F$10:$AB$209,17,0),IF($AE1247=$AE1246,(IF(BR1246&gt;=1,BR1246-COUNTIFS($AE1246:$AE1246,$AC1247,AR1246:AR1246,$AI$2),0)),0)),0)</f>
        <v>0</v>
      </c>
      <c r="BS1247" s="1">
        <f>IFERROR(IF($AE1247&gt;$AE1246,VLOOKUP($AC1247+AS$1,STOCK!$F$10:$AB$209,17,0),IF($AE1247=$AE1246,(IF(BS1246&gt;=1,BS1246-COUNTIFS($AE1246:$AE1246,$AC1247,AS1246:AS1246,$AI$2),0)),0)),0)</f>
        <v>0</v>
      </c>
      <c r="BT1247" s="1">
        <f>IFERROR(IF($AE1247&gt;$AE1246,VLOOKUP($AC1247+AT$1,STOCK!$F$10:$AB$209,17,0),IF($AE1247=$AE1246,(IF(BT1246&gt;=1,BT1246-COUNTIFS($AE1246:$AE1246,$AC1247,AT1246:AT1246,$AI$2),0)),0)),0)</f>
        <v>0</v>
      </c>
      <c r="BU1247" s="1">
        <f>IFERROR(IF($AE1247&gt;$AE1246,VLOOKUP($AC1247+AU$1,STOCK!$F$10:$AB$209,17,0),IF($AE1247=$AE1246,(IF(BU1246&gt;=1,BU1246-COUNTIFS($AE1246:$AE1246,$AC1247,AU1246:AU1246,$AI$2),0)),0)),0)</f>
        <v>0</v>
      </c>
      <c r="BV1247" s="1">
        <f>IFERROR(IF($AE1247&gt;$AE1246,VLOOKUP($AC1247+AV$1,STOCK!$F$10:$AB$209,17,0),IF($AE1247=$AE1246,(IF(BV1246&gt;=1,BV1246-COUNTIFS($AE1246:$AE1246,$AC1247,AV1246:AV1246,$AI$2),0)),0)),0)</f>
        <v>0</v>
      </c>
      <c r="BW1247" s="1">
        <f>IFERROR(IF($AE1247&gt;$AE1246,VLOOKUP($AC1247+AW$1,STOCK!$F$10:$AB$209,17,0),IF($AE1247=$AE1246,(IF(BW1246&gt;=1,BW1246-COUNTIFS($AE1246:$AE1246,$AC1247,AW1246:AW1246,$AI$2),0)),0)),0)</f>
        <v>0</v>
      </c>
      <c r="BX1247" s="1">
        <f>IFERROR(IF($AE1247&gt;$AE1246,VLOOKUP($AC1247+AX$1,STOCK!$F$10:$AB$209,17,0),IF($AE1247=$AE1246,(IF(BX1246&gt;=1,BX1246-COUNTIFS($AE1246:$AE1246,$AC1247,AX1246:AX1246,$AI$2),0)),0)),0)</f>
        <v>0</v>
      </c>
    </row>
    <row r="1248" spans="29:76" x14ac:dyDescent="0.25">
      <c r="AC1248" s="1">
        <f t="shared" si="305"/>
        <v>0</v>
      </c>
      <c r="AD1248" s="1">
        <f>IFERROR(IF(LEN(AK1248)&gt;=1,VLOOKUP(HLOOKUP(AK1248,PROFILE!$K$5:$V$8,4,0),PROFILE!$F$1:$G$3,2,0),0),0)</f>
        <v>0</v>
      </c>
      <c r="AE1248" s="1">
        <f t="shared" si="306"/>
        <v>0</v>
      </c>
      <c r="AF1248" s="1">
        <v>1235</v>
      </c>
      <c r="AI1248" s="1" t="str">
        <f>IFERROR(IF($AH1248&gt;=1,VLOOKUP($AG1248,STUDENT!$O$8:$Z$1507,3,0),""),"")</f>
        <v/>
      </c>
      <c r="AJ1248" s="1" t="str">
        <f>IFERROR(IF($AH1248&gt;=1,VLOOKUP($AG1248,STUDENT!$O$8:$Z$1507,4,0),""),"")</f>
        <v/>
      </c>
      <c r="AK1248" s="1" t="str">
        <f>IFERROR(IF($AH1248&gt;=1,VLOOKUP($AG1248,STUDENT!$O$8:$Z$1507,6,0),""),"")</f>
        <v/>
      </c>
      <c r="AL1248" s="1" t="str">
        <f t="shared" si="307"/>
        <v/>
      </c>
      <c r="AM1248" s="1" t="str">
        <f t="shared" si="308"/>
        <v/>
      </c>
      <c r="AN1248" s="1" t="str">
        <f t="shared" si="309"/>
        <v/>
      </c>
      <c r="AO1248" s="1" t="str">
        <f t="shared" si="310"/>
        <v/>
      </c>
      <c r="AP1248" s="1" t="str">
        <f t="shared" si="311"/>
        <v/>
      </c>
      <c r="AQ1248" s="1" t="str">
        <f t="shared" si="312"/>
        <v/>
      </c>
      <c r="AR1248" s="1" t="str">
        <f t="shared" si="313"/>
        <v/>
      </c>
      <c r="AS1248" s="1" t="str">
        <f t="shared" si="314"/>
        <v/>
      </c>
      <c r="AT1248" s="1" t="str">
        <f t="shared" si="315"/>
        <v/>
      </c>
      <c r="AU1248" s="1" t="str">
        <f t="shared" si="316"/>
        <v/>
      </c>
      <c r="AV1248" s="1" t="str">
        <f t="shared" si="317"/>
        <v/>
      </c>
      <c r="AW1248" s="1" t="str">
        <f t="shared" si="318"/>
        <v/>
      </c>
      <c r="AX1248" s="1" t="str">
        <f t="shared" si="319"/>
        <v/>
      </c>
      <c r="AY1248" s="1">
        <f>IFERROR(IF($AE1248&gt;$AE1247,VLOOKUP($AC1248+AL$1,STOCK!$F$10:$AB$209,16,0),IF($AE1248=$AE1247,(IF(AY1247&gt;=1,AY1247-COUNTIFS($AE1247:$AE1247,$AC1248,AL1247:AL1247,$AI$1),0)),0)),0)</f>
        <v>0</v>
      </c>
      <c r="AZ1248" s="1">
        <f>IFERROR(IF($AE1248&gt;$AE1247,VLOOKUP($AC1248+AM$1,STOCK!$F$10:$AB$209,16,0),IF($AE1248=$AE1247,(IF(AZ1247&gt;=1,AZ1247-COUNTIFS($AE1247:$AE1247,$AC1248,AM1247:AM1247,$AI$1),0)),0)),0)</f>
        <v>0</v>
      </c>
      <c r="BA1248" s="1">
        <f>IFERROR(IF($AE1248&gt;$AE1247,VLOOKUP($AC1248+AN$1,STOCK!$F$10:$AB$209,16,0),IF($AE1248=$AE1247,(IF(BA1247&gt;=1,BA1247-COUNTIFS($AE1247:$AE1247,$AC1248,AN1247:AN1247,$AI$1),0)),0)),0)</f>
        <v>0</v>
      </c>
      <c r="BB1248" s="1">
        <f>IFERROR(IF($AE1248&gt;$AE1247,VLOOKUP($AC1248+AO$1,STOCK!$F$10:$AB$209,16,0),IF($AE1248=$AE1247,(IF(BB1247&gt;=1,BB1247-COUNTIFS($AE1247:$AE1247,$AC1248,AO1247:AO1247,$AI$1),0)),0)),0)</f>
        <v>0</v>
      </c>
      <c r="BC1248" s="1">
        <f>IFERROR(IF($AE1248&gt;$AE1247,VLOOKUP($AC1248+AP$1,STOCK!$F$10:$AB$209,16,0),IF($AE1248=$AE1247,(IF(BC1247&gt;=1,BC1247-COUNTIFS($AE1247:$AE1247,$AC1248,AP1247:AP1247,$AI$1),0)),0)),0)</f>
        <v>0</v>
      </c>
      <c r="BD1248" s="1">
        <f>IFERROR(IF($AE1248&gt;$AE1247,VLOOKUP($AC1248+AQ$1,STOCK!$F$10:$AB$209,16,0),IF($AE1248=$AE1247,(IF(BD1247&gt;=1,BD1247-COUNTIFS($AE1247:$AE1247,$AC1248,AQ1247:AQ1247,$AI$1),0)),0)),0)</f>
        <v>0</v>
      </c>
      <c r="BE1248" s="1">
        <f>IFERROR(IF($AE1248&gt;$AE1247,VLOOKUP($AC1248+AR$1,STOCK!$F$10:$AB$209,16,0),IF($AE1248=$AE1247,(IF(BE1247&gt;=1,BE1247-COUNTIFS($AE1247:$AE1247,$AC1248,AR1247:AR1247,$AI$1),0)),0)),0)</f>
        <v>0</v>
      </c>
      <c r="BF1248" s="1">
        <f>IFERROR(IF($AE1248&gt;$AE1247,VLOOKUP($AC1248+AS$1,STOCK!$F$10:$AB$209,16,0),IF($AE1248=$AE1247,(IF(BF1247&gt;=1,BF1247-COUNTIFS($AE1247:$AE1247,$AC1248,AS1247:AS1247,$AI$1),0)),0)),0)</f>
        <v>0</v>
      </c>
      <c r="BG1248" s="1">
        <f>IFERROR(IF($AE1248&gt;$AE1247,VLOOKUP($AC1248+AT$1,STOCK!$F$10:$AB$209,16,0),IF($AE1248=$AE1247,(IF(BG1247&gt;=1,BG1247-COUNTIFS($AE1247:$AE1247,$AC1248,AT1247:AT1247,$AI$1),0)),0)),0)</f>
        <v>0</v>
      </c>
      <c r="BH1248" s="1">
        <f>IFERROR(IF($AE1248&gt;$AE1247,VLOOKUP($AC1248+AU$1,STOCK!$F$10:$AB$209,16,0),IF($AE1248=$AE1247,(IF(BH1247&gt;=1,BH1247-COUNTIFS($AE1247:$AE1247,$AC1248,AU1247:AU1247,$AI$1),0)),0)),0)</f>
        <v>0</v>
      </c>
      <c r="BI1248" s="1">
        <f>IFERROR(IF($AE1248&gt;$AE1247,VLOOKUP($AC1248+AV$1,STOCK!$F$10:$AB$209,16,0),IF($AE1248=$AE1247,(IF(BI1247&gt;=1,BI1247-COUNTIFS($AE1247:$AE1247,$AC1248,AV1247:AV1247,$AI$1),0)),0)),0)</f>
        <v>0</v>
      </c>
      <c r="BJ1248" s="1">
        <f>IFERROR(IF($AE1248&gt;$AE1247,VLOOKUP($AC1248+AW$1,STOCK!$F$10:$AB$209,16,0),IF($AE1248=$AE1247,(IF(BJ1247&gt;=1,BJ1247-COUNTIFS($AE1247:$AE1247,$AC1248,AW1247:AW1247,$AI$1),0)),0)),0)</f>
        <v>0</v>
      </c>
      <c r="BK1248" s="1">
        <f>IFERROR(IF($AE1248&gt;$AE1247,VLOOKUP($AC1248+AX$1,STOCK!$F$10:$AB$209,16,0),IF($AE1248=$AE1247,(IF(BK1247&gt;=1,BK1247-COUNTIFS($AE1247:$AE1247,$AC1248,AX1247:AX1247,$AI$1),0)),0)),0)</f>
        <v>0</v>
      </c>
      <c r="BL1248" s="1">
        <f>IFERROR(IF($AE1248&gt;$AE1247,VLOOKUP($AC1248+AL$1,STOCK!$F$10:$AB$209,17,0),IF($AE1248=$AE1247,(IF(BL1247&gt;=1,BL1247-COUNTIFS($AE1247:$AE1247,$AC1248,AL1247:AL1247,$AI$2),0)),0)),0)</f>
        <v>0</v>
      </c>
      <c r="BM1248" s="1">
        <f>IFERROR(IF($AE1248&gt;$AE1247,VLOOKUP($AC1248+AM$1,STOCK!$F$10:$AB$209,17,0),IF($AE1248=$AE1247,(IF(BM1247&gt;=1,BM1247-COUNTIFS($AE1247:$AE1247,$AC1248,AM1247:AM1247,$AI$2),0)),0)),0)</f>
        <v>0</v>
      </c>
      <c r="BN1248" s="1">
        <f>IFERROR(IF($AE1248&gt;$AE1247,VLOOKUP($AC1248+AN$1,STOCK!$F$10:$AB$209,17,0),IF($AE1248=$AE1247,(IF(BN1247&gt;=1,BN1247-COUNTIFS($AE1247:$AE1247,$AC1248,AN1247:AN1247,$AI$2),0)),0)),0)</f>
        <v>0</v>
      </c>
      <c r="BO1248" s="1">
        <f>IFERROR(IF($AE1248&gt;$AE1247,VLOOKUP($AC1248+AO$1,STOCK!$F$10:$AB$209,17,0),IF($AE1248=$AE1247,(IF(BO1247&gt;=1,BO1247-COUNTIFS($AE1247:$AE1247,$AC1248,AO1247:AO1247,$AI$2),0)),0)),0)</f>
        <v>0</v>
      </c>
      <c r="BP1248" s="1">
        <f>IFERROR(IF($AE1248&gt;$AE1247,VLOOKUP($AC1248+AP$1,STOCK!$F$10:$AB$209,17,0),IF($AE1248=$AE1247,(IF(BP1247&gt;=1,BP1247-COUNTIFS($AE1247:$AE1247,$AC1248,AP1247:AP1247,$AI$2),0)),0)),0)</f>
        <v>0</v>
      </c>
      <c r="BQ1248" s="1">
        <f>IFERROR(IF($AE1248&gt;$AE1247,VLOOKUP($AC1248+AQ$1,STOCK!$F$10:$AB$209,17,0),IF($AE1248=$AE1247,(IF(BQ1247&gt;=1,BQ1247-COUNTIFS($AE1247:$AE1247,$AC1248,AQ1247:AQ1247,$AI$2),0)),0)),0)</f>
        <v>0</v>
      </c>
      <c r="BR1248" s="1">
        <f>IFERROR(IF($AE1248&gt;$AE1247,VLOOKUP($AC1248+AR$1,STOCK!$F$10:$AB$209,17,0),IF($AE1248=$AE1247,(IF(BR1247&gt;=1,BR1247-COUNTIFS($AE1247:$AE1247,$AC1248,AR1247:AR1247,$AI$2),0)),0)),0)</f>
        <v>0</v>
      </c>
      <c r="BS1248" s="1">
        <f>IFERROR(IF($AE1248&gt;$AE1247,VLOOKUP($AC1248+AS$1,STOCK!$F$10:$AB$209,17,0),IF($AE1248=$AE1247,(IF(BS1247&gt;=1,BS1247-COUNTIFS($AE1247:$AE1247,$AC1248,AS1247:AS1247,$AI$2),0)),0)),0)</f>
        <v>0</v>
      </c>
      <c r="BT1248" s="1">
        <f>IFERROR(IF($AE1248&gt;$AE1247,VLOOKUP($AC1248+AT$1,STOCK!$F$10:$AB$209,17,0),IF($AE1248=$AE1247,(IF(BT1247&gt;=1,BT1247-COUNTIFS($AE1247:$AE1247,$AC1248,AT1247:AT1247,$AI$2),0)),0)),0)</f>
        <v>0</v>
      </c>
      <c r="BU1248" s="1">
        <f>IFERROR(IF($AE1248&gt;$AE1247,VLOOKUP($AC1248+AU$1,STOCK!$F$10:$AB$209,17,0),IF($AE1248=$AE1247,(IF(BU1247&gt;=1,BU1247-COUNTIFS($AE1247:$AE1247,$AC1248,AU1247:AU1247,$AI$2),0)),0)),0)</f>
        <v>0</v>
      </c>
      <c r="BV1248" s="1">
        <f>IFERROR(IF($AE1248&gt;$AE1247,VLOOKUP($AC1248+AV$1,STOCK!$F$10:$AB$209,17,0),IF($AE1248=$AE1247,(IF(BV1247&gt;=1,BV1247-COUNTIFS($AE1247:$AE1247,$AC1248,AV1247:AV1247,$AI$2),0)),0)),0)</f>
        <v>0</v>
      </c>
      <c r="BW1248" s="1">
        <f>IFERROR(IF($AE1248&gt;$AE1247,VLOOKUP($AC1248+AW$1,STOCK!$F$10:$AB$209,17,0),IF($AE1248=$AE1247,(IF(BW1247&gt;=1,BW1247-COUNTIFS($AE1247:$AE1247,$AC1248,AW1247:AW1247,$AI$2),0)),0)),0)</f>
        <v>0</v>
      </c>
      <c r="BX1248" s="1">
        <f>IFERROR(IF($AE1248&gt;$AE1247,VLOOKUP($AC1248+AX$1,STOCK!$F$10:$AB$209,17,0),IF($AE1248=$AE1247,(IF(BX1247&gt;=1,BX1247-COUNTIFS($AE1247:$AE1247,$AC1248,AX1247:AX1247,$AI$2),0)),0)),0)</f>
        <v>0</v>
      </c>
    </row>
    <row r="1249" spans="29:76" x14ac:dyDescent="0.25">
      <c r="AC1249" s="1">
        <f t="shared" si="305"/>
        <v>0</v>
      </c>
      <c r="AD1249" s="1">
        <f>IFERROR(IF(LEN(AK1249)&gt;=1,VLOOKUP(HLOOKUP(AK1249,PROFILE!$K$5:$V$8,4,0),PROFILE!$F$1:$G$3,2,0),0),0)</f>
        <v>0</v>
      </c>
      <c r="AE1249" s="1">
        <f t="shared" si="306"/>
        <v>0</v>
      </c>
      <c r="AF1249" s="1">
        <v>1236</v>
      </c>
      <c r="AI1249" s="1" t="str">
        <f>IFERROR(IF($AH1249&gt;=1,VLOOKUP($AG1249,STUDENT!$O$8:$Z$1507,3,0),""),"")</f>
        <v/>
      </c>
      <c r="AJ1249" s="1" t="str">
        <f>IFERROR(IF($AH1249&gt;=1,VLOOKUP($AG1249,STUDENT!$O$8:$Z$1507,4,0),""),"")</f>
        <v/>
      </c>
      <c r="AK1249" s="1" t="str">
        <f>IFERROR(IF($AH1249&gt;=1,VLOOKUP($AG1249,STUDENT!$O$8:$Z$1507,6,0),""),"")</f>
        <v/>
      </c>
      <c r="AL1249" s="1" t="str">
        <f t="shared" si="307"/>
        <v/>
      </c>
      <c r="AM1249" s="1" t="str">
        <f t="shared" si="308"/>
        <v/>
      </c>
      <c r="AN1249" s="1" t="str">
        <f t="shared" si="309"/>
        <v/>
      </c>
      <c r="AO1249" s="1" t="str">
        <f t="shared" si="310"/>
        <v/>
      </c>
      <c r="AP1249" s="1" t="str">
        <f t="shared" si="311"/>
        <v/>
      </c>
      <c r="AQ1249" s="1" t="str">
        <f t="shared" si="312"/>
        <v/>
      </c>
      <c r="AR1249" s="1" t="str">
        <f t="shared" si="313"/>
        <v/>
      </c>
      <c r="AS1249" s="1" t="str">
        <f t="shared" si="314"/>
        <v/>
      </c>
      <c r="AT1249" s="1" t="str">
        <f t="shared" si="315"/>
        <v/>
      </c>
      <c r="AU1249" s="1" t="str">
        <f t="shared" si="316"/>
        <v/>
      </c>
      <c r="AV1249" s="1" t="str">
        <f t="shared" si="317"/>
        <v/>
      </c>
      <c r="AW1249" s="1" t="str">
        <f t="shared" si="318"/>
        <v/>
      </c>
      <c r="AX1249" s="1" t="str">
        <f t="shared" si="319"/>
        <v/>
      </c>
      <c r="AY1249" s="1">
        <f>IFERROR(IF($AE1249&gt;$AE1248,VLOOKUP($AC1249+AL$1,STOCK!$F$10:$AB$209,16,0),IF($AE1249=$AE1248,(IF(AY1248&gt;=1,AY1248-COUNTIFS($AE1248:$AE1248,$AC1249,AL1248:AL1248,$AI$1),0)),0)),0)</f>
        <v>0</v>
      </c>
      <c r="AZ1249" s="1">
        <f>IFERROR(IF($AE1249&gt;$AE1248,VLOOKUP($AC1249+AM$1,STOCK!$F$10:$AB$209,16,0),IF($AE1249=$AE1248,(IF(AZ1248&gt;=1,AZ1248-COUNTIFS($AE1248:$AE1248,$AC1249,AM1248:AM1248,$AI$1),0)),0)),0)</f>
        <v>0</v>
      </c>
      <c r="BA1249" s="1">
        <f>IFERROR(IF($AE1249&gt;$AE1248,VLOOKUP($AC1249+AN$1,STOCK!$F$10:$AB$209,16,0),IF($AE1249=$AE1248,(IF(BA1248&gt;=1,BA1248-COUNTIFS($AE1248:$AE1248,$AC1249,AN1248:AN1248,$AI$1),0)),0)),0)</f>
        <v>0</v>
      </c>
      <c r="BB1249" s="1">
        <f>IFERROR(IF($AE1249&gt;$AE1248,VLOOKUP($AC1249+AO$1,STOCK!$F$10:$AB$209,16,0),IF($AE1249=$AE1248,(IF(BB1248&gt;=1,BB1248-COUNTIFS($AE1248:$AE1248,$AC1249,AO1248:AO1248,$AI$1),0)),0)),0)</f>
        <v>0</v>
      </c>
      <c r="BC1249" s="1">
        <f>IFERROR(IF($AE1249&gt;$AE1248,VLOOKUP($AC1249+AP$1,STOCK!$F$10:$AB$209,16,0),IF($AE1249=$AE1248,(IF(BC1248&gt;=1,BC1248-COUNTIFS($AE1248:$AE1248,$AC1249,AP1248:AP1248,$AI$1),0)),0)),0)</f>
        <v>0</v>
      </c>
      <c r="BD1249" s="1">
        <f>IFERROR(IF($AE1249&gt;$AE1248,VLOOKUP($AC1249+AQ$1,STOCK!$F$10:$AB$209,16,0),IF($AE1249=$AE1248,(IF(BD1248&gt;=1,BD1248-COUNTIFS($AE1248:$AE1248,$AC1249,AQ1248:AQ1248,$AI$1),0)),0)),0)</f>
        <v>0</v>
      </c>
      <c r="BE1249" s="1">
        <f>IFERROR(IF($AE1249&gt;$AE1248,VLOOKUP($AC1249+AR$1,STOCK!$F$10:$AB$209,16,0),IF($AE1249=$AE1248,(IF(BE1248&gt;=1,BE1248-COUNTIFS($AE1248:$AE1248,$AC1249,AR1248:AR1248,$AI$1),0)),0)),0)</f>
        <v>0</v>
      </c>
      <c r="BF1249" s="1">
        <f>IFERROR(IF($AE1249&gt;$AE1248,VLOOKUP($AC1249+AS$1,STOCK!$F$10:$AB$209,16,0),IF($AE1249=$AE1248,(IF(BF1248&gt;=1,BF1248-COUNTIFS($AE1248:$AE1248,$AC1249,AS1248:AS1248,$AI$1),0)),0)),0)</f>
        <v>0</v>
      </c>
      <c r="BG1249" s="1">
        <f>IFERROR(IF($AE1249&gt;$AE1248,VLOOKUP($AC1249+AT$1,STOCK!$F$10:$AB$209,16,0),IF($AE1249=$AE1248,(IF(BG1248&gt;=1,BG1248-COUNTIFS($AE1248:$AE1248,$AC1249,AT1248:AT1248,$AI$1),0)),0)),0)</f>
        <v>0</v>
      </c>
      <c r="BH1249" s="1">
        <f>IFERROR(IF($AE1249&gt;$AE1248,VLOOKUP($AC1249+AU$1,STOCK!$F$10:$AB$209,16,0),IF($AE1249=$AE1248,(IF(BH1248&gt;=1,BH1248-COUNTIFS($AE1248:$AE1248,$AC1249,AU1248:AU1248,$AI$1),0)),0)),0)</f>
        <v>0</v>
      </c>
      <c r="BI1249" s="1">
        <f>IFERROR(IF($AE1249&gt;$AE1248,VLOOKUP($AC1249+AV$1,STOCK!$F$10:$AB$209,16,0),IF($AE1249=$AE1248,(IF(BI1248&gt;=1,BI1248-COUNTIFS($AE1248:$AE1248,$AC1249,AV1248:AV1248,$AI$1),0)),0)),0)</f>
        <v>0</v>
      </c>
      <c r="BJ1249" s="1">
        <f>IFERROR(IF($AE1249&gt;$AE1248,VLOOKUP($AC1249+AW$1,STOCK!$F$10:$AB$209,16,0),IF($AE1249=$AE1248,(IF(BJ1248&gt;=1,BJ1248-COUNTIFS($AE1248:$AE1248,$AC1249,AW1248:AW1248,$AI$1),0)),0)),0)</f>
        <v>0</v>
      </c>
      <c r="BK1249" s="1">
        <f>IFERROR(IF($AE1249&gt;$AE1248,VLOOKUP($AC1249+AX$1,STOCK!$F$10:$AB$209,16,0),IF($AE1249=$AE1248,(IF(BK1248&gt;=1,BK1248-COUNTIFS($AE1248:$AE1248,$AC1249,AX1248:AX1248,$AI$1),0)),0)),0)</f>
        <v>0</v>
      </c>
      <c r="BL1249" s="1">
        <f>IFERROR(IF($AE1249&gt;$AE1248,VLOOKUP($AC1249+AL$1,STOCK!$F$10:$AB$209,17,0),IF($AE1249=$AE1248,(IF(BL1248&gt;=1,BL1248-COUNTIFS($AE1248:$AE1248,$AC1249,AL1248:AL1248,$AI$2),0)),0)),0)</f>
        <v>0</v>
      </c>
      <c r="BM1249" s="1">
        <f>IFERROR(IF($AE1249&gt;$AE1248,VLOOKUP($AC1249+AM$1,STOCK!$F$10:$AB$209,17,0),IF($AE1249=$AE1248,(IF(BM1248&gt;=1,BM1248-COUNTIFS($AE1248:$AE1248,$AC1249,AM1248:AM1248,$AI$2),0)),0)),0)</f>
        <v>0</v>
      </c>
      <c r="BN1249" s="1">
        <f>IFERROR(IF($AE1249&gt;$AE1248,VLOOKUP($AC1249+AN$1,STOCK!$F$10:$AB$209,17,0),IF($AE1249=$AE1248,(IF(BN1248&gt;=1,BN1248-COUNTIFS($AE1248:$AE1248,$AC1249,AN1248:AN1248,$AI$2),0)),0)),0)</f>
        <v>0</v>
      </c>
      <c r="BO1249" s="1">
        <f>IFERROR(IF($AE1249&gt;$AE1248,VLOOKUP($AC1249+AO$1,STOCK!$F$10:$AB$209,17,0),IF($AE1249=$AE1248,(IF(BO1248&gt;=1,BO1248-COUNTIFS($AE1248:$AE1248,$AC1249,AO1248:AO1248,$AI$2),0)),0)),0)</f>
        <v>0</v>
      </c>
      <c r="BP1249" s="1">
        <f>IFERROR(IF($AE1249&gt;$AE1248,VLOOKUP($AC1249+AP$1,STOCK!$F$10:$AB$209,17,0),IF($AE1249=$AE1248,(IF(BP1248&gt;=1,BP1248-COUNTIFS($AE1248:$AE1248,$AC1249,AP1248:AP1248,$AI$2),0)),0)),0)</f>
        <v>0</v>
      </c>
      <c r="BQ1249" s="1">
        <f>IFERROR(IF($AE1249&gt;$AE1248,VLOOKUP($AC1249+AQ$1,STOCK!$F$10:$AB$209,17,0),IF($AE1249=$AE1248,(IF(BQ1248&gt;=1,BQ1248-COUNTIFS($AE1248:$AE1248,$AC1249,AQ1248:AQ1248,$AI$2),0)),0)),0)</f>
        <v>0</v>
      </c>
      <c r="BR1249" s="1">
        <f>IFERROR(IF($AE1249&gt;$AE1248,VLOOKUP($AC1249+AR$1,STOCK!$F$10:$AB$209,17,0),IF($AE1249=$AE1248,(IF(BR1248&gt;=1,BR1248-COUNTIFS($AE1248:$AE1248,$AC1249,AR1248:AR1248,$AI$2),0)),0)),0)</f>
        <v>0</v>
      </c>
      <c r="BS1249" s="1">
        <f>IFERROR(IF($AE1249&gt;$AE1248,VLOOKUP($AC1249+AS$1,STOCK!$F$10:$AB$209,17,0),IF($AE1249=$AE1248,(IF(BS1248&gt;=1,BS1248-COUNTIFS($AE1248:$AE1248,$AC1249,AS1248:AS1248,$AI$2),0)),0)),0)</f>
        <v>0</v>
      </c>
      <c r="BT1249" s="1">
        <f>IFERROR(IF($AE1249&gt;$AE1248,VLOOKUP($AC1249+AT$1,STOCK!$F$10:$AB$209,17,0),IF($AE1249=$AE1248,(IF(BT1248&gt;=1,BT1248-COUNTIFS($AE1248:$AE1248,$AC1249,AT1248:AT1248,$AI$2),0)),0)),0)</f>
        <v>0</v>
      </c>
      <c r="BU1249" s="1">
        <f>IFERROR(IF($AE1249&gt;$AE1248,VLOOKUP($AC1249+AU$1,STOCK!$F$10:$AB$209,17,0),IF($AE1249=$AE1248,(IF(BU1248&gt;=1,BU1248-COUNTIFS($AE1248:$AE1248,$AC1249,AU1248:AU1248,$AI$2),0)),0)),0)</f>
        <v>0</v>
      </c>
      <c r="BV1249" s="1">
        <f>IFERROR(IF($AE1249&gt;$AE1248,VLOOKUP($AC1249+AV$1,STOCK!$F$10:$AB$209,17,0),IF($AE1249=$AE1248,(IF(BV1248&gt;=1,BV1248-COUNTIFS($AE1248:$AE1248,$AC1249,AV1248:AV1248,$AI$2),0)),0)),0)</f>
        <v>0</v>
      </c>
      <c r="BW1249" s="1">
        <f>IFERROR(IF($AE1249&gt;$AE1248,VLOOKUP($AC1249+AW$1,STOCK!$F$10:$AB$209,17,0),IF($AE1249=$AE1248,(IF(BW1248&gt;=1,BW1248-COUNTIFS($AE1248:$AE1248,$AC1249,AW1248:AW1248,$AI$2),0)),0)),0)</f>
        <v>0</v>
      </c>
      <c r="BX1249" s="1">
        <f>IFERROR(IF($AE1249&gt;$AE1248,VLOOKUP($AC1249+AX$1,STOCK!$F$10:$AB$209,17,0),IF($AE1249=$AE1248,(IF(BX1248&gt;=1,BX1248-COUNTIFS($AE1248:$AE1248,$AC1249,AX1248:AX1248,$AI$2),0)),0)),0)</f>
        <v>0</v>
      </c>
    </row>
    <row r="1250" spans="29:76" x14ac:dyDescent="0.25">
      <c r="AC1250" s="1">
        <f t="shared" si="305"/>
        <v>0</v>
      </c>
      <c r="AD1250" s="1">
        <f>IFERROR(IF(LEN(AK1250)&gt;=1,VLOOKUP(HLOOKUP(AK1250,PROFILE!$K$5:$V$8,4,0),PROFILE!$F$1:$G$3,2,0),0),0)</f>
        <v>0</v>
      </c>
      <c r="AE1250" s="1">
        <f t="shared" si="306"/>
        <v>0</v>
      </c>
      <c r="AF1250" s="1">
        <v>1237</v>
      </c>
      <c r="AI1250" s="1" t="str">
        <f>IFERROR(IF($AH1250&gt;=1,VLOOKUP($AG1250,STUDENT!$O$8:$Z$1507,3,0),""),"")</f>
        <v/>
      </c>
      <c r="AJ1250" s="1" t="str">
        <f>IFERROR(IF($AH1250&gt;=1,VLOOKUP($AG1250,STUDENT!$O$8:$Z$1507,4,0),""),"")</f>
        <v/>
      </c>
      <c r="AK1250" s="1" t="str">
        <f>IFERROR(IF($AH1250&gt;=1,VLOOKUP($AG1250,STUDENT!$O$8:$Z$1507,6,0),""),"")</f>
        <v/>
      </c>
      <c r="AL1250" s="1" t="str">
        <f t="shared" si="307"/>
        <v/>
      </c>
      <c r="AM1250" s="1" t="str">
        <f t="shared" si="308"/>
        <v/>
      </c>
      <c r="AN1250" s="1" t="str">
        <f t="shared" si="309"/>
        <v/>
      </c>
      <c r="AO1250" s="1" t="str">
        <f t="shared" si="310"/>
        <v/>
      </c>
      <c r="AP1250" s="1" t="str">
        <f t="shared" si="311"/>
        <v/>
      </c>
      <c r="AQ1250" s="1" t="str">
        <f t="shared" si="312"/>
        <v/>
      </c>
      <c r="AR1250" s="1" t="str">
        <f t="shared" si="313"/>
        <v/>
      </c>
      <c r="AS1250" s="1" t="str">
        <f t="shared" si="314"/>
        <v/>
      </c>
      <c r="AT1250" s="1" t="str">
        <f t="shared" si="315"/>
        <v/>
      </c>
      <c r="AU1250" s="1" t="str">
        <f t="shared" si="316"/>
        <v/>
      </c>
      <c r="AV1250" s="1" t="str">
        <f t="shared" si="317"/>
        <v/>
      </c>
      <c r="AW1250" s="1" t="str">
        <f t="shared" si="318"/>
        <v/>
      </c>
      <c r="AX1250" s="1" t="str">
        <f t="shared" si="319"/>
        <v/>
      </c>
      <c r="AY1250" s="1">
        <f>IFERROR(IF($AE1250&gt;$AE1249,VLOOKUP($AC1250+AL$1,STOCK!$F$10:$AB$209,16,0),IF($AE1250=$AE1249,(IF(AY1249&gt;=1,AY1249-COUNTIFS($AE1249:$AE1249,$AC1250,AL1249:AL1249,$AI$1),0)),0)),0)</f>
        <v>0</v>
      </c>
      <c r="AZ1250" s="1">
        <f>IFERROR(IF($AE1250&gt;$AE1249,VLOOKUP($AC1250+AM$1,STOCK!$F$10:$AB$209,16,0),IF($AE1250=$AE1249,(IF(AZ1249&gt;=1,AZ1249-COUNTIFS($AE1249:$AE1249,$AC1250,AM1249:AM1249,$AI$1),0)),0)),0)</f>
        <v>0</v>
      </c>
      <c r="BA1250" s="1">
        <f>IFERROR(IF($AE1250&gt;$AE1249,VLOOKUP($AC1250+AN$1,STOCK!$F$10:$AB$209,16,0),IF($AE1250=$AE1249,(IF(BA1249&gt;=1,BA1249-COUNTIFS($AE1249:$AE1249,$AC1250,AN1249:AN1249,$AI$1),0)),0)),0)</f>
        <v>0</v>
      </c>
      <c r="BB1250" s="1">
        <f>IFERROR(IF($AE1250&gt;$AE1249,VLOOKUP($AC1250+AO$1,STOCK!$F$10:$AB$209,16,0),IF($AE1250=$AE1249,(IF(BB1249&gt;=1,BB1249-COUNTIFS($AE1249:$AE1249,$AC1250,AO1249:AO1249,$AI$1),0)),0)),0)</f>
        <v>0</v>
      </c>
      <c r="BC1250" s="1">
        <f>IFERROR(IF($AE1250&gt;$AE1249,VLOOKUP($AC1250+AP$1,STOCK!$F$10:$AB$209,16,0),IF($AE1250=$AE1249,(IF(BC1249&gt;=1,BC1249-COUNTIFS($AE1249:$AE1249,$AC1250,AP1249:AP1249,$AI$1),0)),0)),0)</f>
        <v>0</v>
      </c>
      <c r="BD1250" s="1">
        <f>IFERROR(IF($AE1250&gt;$AE1249,VLOOKUP($AC1250+AQ$1,STOCK!$F$10:$AB$209,16,0),IF($AE1250=$AE1249,(IF(BD1249&gt;=1,BD1249-COUNTIFS($AE1249:$AE1249,$AC1250,AQ1249:AQ1249,$AI$1),0)),0)),0)</f>
        <v>0</v>
      </c>
      <c r="BE1250" s="1">
        <f>IFERROR(IF($AE1250&gt;$AE1249,VLOOKUP($AC1250+AR$1,STOCK!$F$10:$AB$209,16,0),IF($AE1250=$AE1249,(IF(BE1249&gt;=1,BE1249-COUNTIFS($AE1249:$AE1249,$AC1250,AR1249:AR1249,$AI$1),0)),0)),0)</f>
        <v>0</v>
      </c>
      <c r="BF1250" s="1">
        <f>IFERROR(IF($AE1250&gt;$AE1249,VLOOKUP($AC1250+AS$1,STOCK!$F$10:$AB$209,16,0),IF($AE1250=$AE1249,(IF(BF1249&gt;=1,BF1249-COUNTIFS($AE1249:$AE1249,$AC1250,AS1249:AS1249,$AI$1),0)),0)),0)</f>
        <v>0</v>
      </c>
      <c r="BG1250" s="1">
        <f>IFERROR(IF($AE1250&gt;$AE1249,VLOOKUP($AC1250+AT$1,STOCK!$F$10:$AB$209,16,0),IF($AE1250=$AE1249,(IF(BG1249&gt;=1,BG1249-COUNTIFS($AE1249:$AE1249,$AC1250,AT1249:AT1249,$AI$1),0)),0)),0)</f>
        <v>0</v>
      </c>
      <c r="BH1250" s="1">
        <f>IFERROR(IF($AE1250&gt;$AE1249,VLOOKUP($AC1250+AU$1,STOCK!$F$10:$AB$209,16,0),IF($AE1250=$AE1249,(IF(BH1249&gt;=1,BH1249-COUNTIFS($AE1249:$AE1249,$AC1250,AU1249:AU1249,$AI$1),0)),0)),0)</f>
        <v>0</v>
      </c>
      <c r="BI1250" s="1">
        <f>IFERROR(IF($AE1250&gt;$AE1249,VLOOKUP($AC1250+AV$1,STOCK!$F$10:$AB$209,16,0),IF($AE1250=$AE1249,(IF(BI1249&gt;=1,BI1249-COUNTIFS($AE1249:$AE1249,$AC1250,AV1249:AV1249,$AI$1),0)),0)),0)</f>
        <v>0</v>
      </c>
      <c r="BJ1250" s="1">
        <f>IFERROR(IF($AE1250&gt;$AE1249,VLOOKUP($AC1250+AW$1,STOCK!$F$10:$AB$209,16,0),IF($AE1250=$AE1249,(IF(BJ1249&gt;=1,BJ1249-COUNTIFS($AE1249:$AE1249,$AC1250,AW1249:AW1249,$AI$1),0)),0)),0)</f>
        <v>0</v>
      </c>
      <c r="BK1250" s="1">
        <f>IFERROR(IF($AE1250&gt;$AE1249,VLOOKUP($AC1250+AX$1,STOCK!$F$10:$AB$209,16,0),IF($AE1250=$AE1249,(IF(BK1249&gt;=1,BK1249-COUNTIFS($AE1249:$AE1249,$AC1250,AX1249:AX1249,$AI$1),0)),0)),0)</f>
        <v>0</v>
      </c>
      <c r="BL1250" s="1">
        <f>IFERROR(IF($AE1250&gt;$AE1249,VLOOKUP($AC1250+AL$1,STOCK!$F$10:$AB$209,17,0),IF($AE1250=$AE1249,(IF(BL1249&gt;=1,BL1249-COUNTIFS($AE1249:$AE1249,$AC1250,AL1249:AL1249,$AI$2),0)),0)),0)</f>
        <v>0</v>
      </c>
      <c r="BM1250" s="1">
        <f>IFERROR(IF($AE1250&gt;$AE1249,VLOOKUP($AC1250+AM$1,STOCK!$F$10:$AB$209,17,0),IF($AE1250=$AE1249,(IF(BM1249&gt;=1,BM1249-COUNTIFS($AE1249:$AE1249,$AC1250,AM1249:AM1249,$AI$2),0)),0)),0)</f>
        <v>0</v>
      </c>
      <c r="BN1250" s="1">
        <f>IFERROR(IF($AE1250&gt;$AE1249,VLOOKUP($AC1250+AN$1,STOCK!$F$10:$AB$209,17,0),IF($AE1250=$AE1249,(IF(BN1249&gt;=1,BN1249-COUNTIFS($AE1249:$AE1249,$AC1250,AN1249:AN1249,$AI$2),0)),0)),0)</f>
        <v>0</v>
      </c>
      <c r="BO1250" s="1">
        <f>IFERROR(IF($AE1250&gt;$AE1249,VLOOKUP($AC1250+AO$1,STOCK!$F$10:$AB$209,17,0),IF($AE1250=$AE1249,(IF(BO1249&gt;=1,BO1249-COUNTIFS($AE1249:$AE1249,$AC1250,AO1249:AO1249,$AI$2),0)),0)),0)</f>
        <v>0</v>
      </c>
      <c r="BP1250" s="1">
        <f>IFERROR(IF($AE1250&gt;$AE1249,VLOOKUP($AC1250+AP$1,STOCK!$F$10:$AB$209,17,0),IF($AE1250=$AE1249,(IF(BP1249&gt;=1,BP1249-COUNTIFS($AE1249:$AE1249,$AC1250,AP1249:AP1249,$AI$2),0)),0)),0)</f>
        <v>0</v>
      </c>
      <c r="BQ1250" s="1">
        <f>IFERROR(IF($AE1250&gt;$AE1249,VLOOKUP($AC1250+AQ$1,STOCK!$F$10:$AB$209,17,0),IF($AE1250=$AE1249,(IF(BQ1249&gt;=1,BQ1249-COUNTIFS($AE1249:$AE1249,$AC1250,AQ1249:AQ1249,$AI$2),0)),0)),0)</f>
        <v>0</v>
      </c>
      <c r="BR1250" s="1">
        <f>IFERROR(IF($AE1250&gt;$AE1249,VLOOKUP($AC1250+AR$1,STOCK!$F$10:$AB$209,17,0),IF($AE1250=$AE1249,(IF(BR1249&gt;=1,BR1249-COUNTIFS($AE1249:$AE1249,$AC1250,AR1249:AR1249,$AI$2),0)),0)),0)</f>
        <v>0</v>
      </c>
      <c r="BS1250" s="1">
        <f>IFERROR(IF($AE1250&gt;$AE1249,VLOOKUP($AC1250+AS$1,STOCK!$F$10:$AB$209,17,0),IF($AE1250=$AE1249,(IF(BS1249&gt;=1,BS1249-COUNTIFS($AE1249:$AE1249,$AC1250,AS1249:AS1249,$AI$2),0)),0)),0)</f>
        <v>0</v>
      </c>
      <c r="BT1250" s="1">
        <f>IFERROR(IF($AE1250&gt;$AE1249,VLOOKUP($AC1250+AT$1,STOCK!$F$10:$AB$209,17,0),IF($AE1250=$AE1249,(IF(BT1249&gt;=1,BT1249-COUNTIFS($AE1249:$AE1249,$AC1250,AT1249:AT1249,$AI$2),0)),0)),0)</f>
        <v>0</v>
      </c>
      <c r="BU1250" s="1">
        <f>IFERROR(IF($AE1250&gt;$AE1249,VLOOKUP($AC1250+AU$1,STOCK!$F$10:$AB$209,17,0),IF($AE1250=$AE1249,(IF(BU1249&gt;=1,BU1249-COUNTIFS($AE1249:$AE1249,$AC1250,AU1249:AU1249,$AI$2),0)),0)),0)</f>
        <v>0</v>
      </c>
      <c r="BV1250" s="1">
        <f>IFERROR(IF($AE1250&gt;$AE1249,VLOOKUP($AC1250+AV$1,STOCK!$F$10:$AB$209,17,0),IF($AE1250=$AE1249,(IF(BV1249&gt;=1,BV1249-COUNTIFS($AE1249:$AE1249,$AC1250,AV1249:AV1249,$AI$2),0)),0)),0)</f>
        <v>0</v>
      </c>
      <c r="BW1250" s="1">
        <f>IFERROR(IF($AE1250&gt;$AE1249,VLOOKUP($AC1250+AW$1,STOCK!$F$10:$AB$209,17,0),IF($AE1250=$AE1249,(IF(BW1249&gt;=1,BW1249-COUNTIFS($AE1249:$AE1249,$AC1250,AW1249:AW1249,$AI$2),0)),0)),0)</f>
        <v>0</v>
      </c>
      <c r="BX1250" s="1">
        <f>IFERROR(IF($AE1250&gt;$AE1249,VLOOKUP($AC1250+AX$1,STOCK!$F$10:$AB$209,17,0),IF($AE1250=$AE1249,(IF(BX1249&gt;=1,BX1249-COUNTIFS($AE1249:$AE1249,$AC1250,AX1249:AX1249,$AI$2),0)),0)),0)</f>
        <v>0</v>
      </c>
    </row>
    <row r="1251" spans="29:76" x14ac:dyDescent="0.25">
      <c r="AC1251" s="1">
        <f t="shared" si="305"/>
        <v>0</v>
      </c>
      <c r="AD1251" s="1">
        <f>IFERROR(IF(LEN(AK1251)&gt;=1,VLOOKUP(HLOOKUP(AK1251,PROFILE!$K$5:$V$8,4,0),PROFILE!$F$1:$G$3,2,0),0),0)</f>
        <v>0</v>
      </c>
      <c r="AE1251" s="1">
        <f t="shared" si="306"/>
        <v>0</v>
      </c>
      <c r="AF1251" s="1">
        <v>1238</v>
      </c>
      <c r="AI1251" s="1" t="str">
        <f>IFERROR(IF($AH1251&gt;=1,VLOOKUP($AG1251,STUDENT!$O$8:$Z$1507,3,0),""),"")</f>
        <v/>
      </c>
      <c r="AJ1251" s="1" t="str">
        <f>IFERROR(IF($AH1251&gt;=1,VLOOKUP($AG1251,STUDENT!$O$8:$Z$1507,4,0),""),"")</f>
        <v/>
      </c>
      <c r="AK1251" s="1" t="str">
        <f>IFERROR(IF($AH1251&gt;=1,VLOOKUP($AG1251,STUDENT!$O$8:$Z$1507,6,0),""),"")</f>
        <v/>
      </c>
      <c r="AL1251" s="1" t="str">
        <f t="shared" si="307"/>
        <v/>
      </c>
      <c r="AM1251" s="1" t="str">
        <f t="shared" si="308"/>
        <v/>
      </c>
      <c r="AN1251" s="1" t="str">
        <f t="shared" si="309"/>
        <v/>
      </c>
      <c r="AO1251" s="1" t="str">
        <f t="shared" si="310"/>
        <v/>
      </c>
      <c r="AP1251" s="1" t="str">
        <f t="shared" si="311"/>
        <v/>
      </c>
      <c r="AQ1251" s="1" t="str">
        <f t="shared" si="312"/>
        <v/>
      </c>
      <c r="AR1251" s="1" t="str">
        <f t="shared" si="313"/>
        <v/>
      </c>
      <c r="AS1251" s="1" t="str">
        <f t="shared" si="314"/>
        <v/>
      </c>
      <c r="AT1251" s="1" t="str">
        <f t="shared" si="315"/>
        <v/>
      </c>
      <c r="AU1251" s="1" t="str">
        <f t="shared" si="316"/>
        <v/>
      </c>
      <c r="AV1251" s="1" t="str">
        <f t="shared" si="317"/>
        <v/>
      </c>
      <c r="AW1251" s="1" t="str">
        <f t="shared" si="318"/>
        <v/>
      </c>
      <c r="AX1251" s="1" t="str">
        <f t="shared" si="319"/>
        <v/>
      </c>
      <c r="AY1251" s="1">
        <f>IFERROR(IF($AE1251&gt;$AE1250,VLOOKUP($AC1251+AL$1,STOCK!$F$10:$AB$209,16,0),IF($AE1251=$AE1250,(IF(AY1250&gt;=1,AY1250-COUNTIFS($AE1250:$AE1250,$AC1251,AL1250:AL1250,$AI$1),0)),0)),0)</f>
        <v>0</v>
      </c>
      <c r="AZ1251" s="1">
        <f>IFERROR(IF($AE1251&gt;$AE1250,VLOOKUP($AC1251+AM$1,STOCK!$F$10:$AB$209,16,0),IF($AE1251=$AE1250,(IF(AZ1250&gt;=1,AZ1250-COUNTIFS($AE1250:$AE1250,$AC1251,AM1250:AM1250,$AI$1),0)),0)),0)</f>
        <v>0</v>
      </c>
      <c r="BA1251" s="1">
        <f>IFERROR(IF($AE1251&gt;$AE1250,VLOOKUP($AC1251+AN$1,STOCK!$F$10:$AB$209,16,0),IF($AE1251=$AE1250,(IF(BA1250&gt;=1,BA1250-COUNTIFS($AE1250:$AE1250,$AC1251,AN1250:AN1250,$AI$1),0)),0)),0)</f>
        <v>0</v>
      </c>
      <c r="BB1251" s="1">
        <f>IFERROR(IF($AE1251&gt;$AE1250,VLOOKUP($AC1251+AO$1,STOCK!$F$10:$AB$209,16,0),IF($AE1251=$AE1250,(IF(BB1250&gt;=1,BB1250-COUNTIFS($AE1250:$AE1250,$AC1251,AO1250:AO1250,$AI$1),0)),0)),0)</f>
        <v>0</v>
      </c>
      <c r="BC1251" s="1">
        <f>IFERROR(IF($AE1251&gt;$AE1250,VLOOKUP($AC1251+AP$1,STOCK!$F$10:$AB$209,16,0),IF($AE1251=$AE1250,(IF(BC1250&gt;=1,BC1250-COUNTIFS($AE1250:$AE1250,$AC1251,AP1250:AP1250,$AI$1),0)),0)),0)</f>
        <v>0</v>
      </c>
      <c r="BD1251" s="1">
        <f>IFERROR(IF($AE1251&gt;$AE1250,VLOOKUP($AC1251+AQ$1,STOCK!$F$10:$AB$209,16,0),IF($AE1251=$AE1250,(IF(BD1250&gt;=1,BD1250-COUNTIFS($AE1250:$AE1250,$AC1251,AQ1250:AQ1250,$AI$1),0)),0)),0)</f>
        <v>0</v>
      </c>
      <c r="BE1251" s="1">
        <f>IFERROR(IF($AE1251&gt;$AE1250,VLOOKUP($AC1251+AR$1,STOCK!$F$10:$AB$209,16,0),IF($AE1251=$AE1250,(IF(BE1250&gt;=1,BE1250-COUNTIFS($AE1250:$AE1250,$AC1251,AR1250:AR1250,$AI$1),0)),0)),0)</f>
        <v>0</v>
      </c>
      <c r="BF1251" s="1">
        <f>IFERROR(IF($AE1251&gt;$AE1250,VLOOKUP($AC1251+AS$1,STOCK!$F$10:$AB$209,16,0),IF($AE1251=$AE1250,(IF(BF1250&gt;=1,BF1250-COUNTIFS($AE1250:$AE1250,$AC1251,AS1250:AS1250,$AI$1),0)),0)),0)</f>
        <v>0</v>
      </c>
      <c r="BG1251" s="1">
        <f>IFERROR(IF($AE1251&gt;$AE1250,VLOOKUP($AC1251+AT$1,STOCK!$F$10:$AB$209,16,0),IF($AE1251=$AE1250,(IF(BG1250&gt;=1,BG1250-COUNTIFS($AE1250:$AE1250,$AC1251,AT1250:AT1250,$AI$1),0)),0)),0)</f>
        <v>0</v>
      </c>
      <c r="BH1251" s="1">
        <f>IFERROR(IF($AE1251&gt;$AE1250,VLOOKUP($AC1251+AU$1,STOCK!$F$10:$AB$209,16,0),IF($AE1251=$AE1250,(IF(BH1250&gt;=1,BH1250-COUNTIFS($AE1250:$AE1250,$AC1251,AU1250:AU1250,$AI$1),0)),0)),0)</f>
        <v>0</v>
      </c>
      <c r="BI1251" s="1">
        <f>IFERROR(IF($AE1251&gt;$AE1250,VLOOKUP($AC1251+AV$1,STOCK!$F$10:$AB$209,16,0),IF($AE1251=$AE1250,(IF(BI1250&gt;=1,BI1250-COUNTIFS($AE1250:$AE1250,$AC1251,AV1250:AV1250,$AI$1),0)),0)),0)</f>
        <v>0</v>
      </c>
      <c r="BJ1251" s="1">
        <f>IFERROR(IF($AE1251&gt;$AE1250,VLOOKUP($AC1251+AW$1,STOCK!$F$10:$AB$209,16,0),IF($AE1251=$AE1250,(IF(BJ1250&gt;=1,BJ1250-COUNTIFS($AE1250:$AE1250,$AC1251,AW1250:AW1250,$AI$1),0)),0)),0)</f>
        <v>0</v>
      </c>
      <c r="BK1251" s="1">
        <f>IFERROR(IF($AE1251&gt;$AE1250,VLOOKUP($AC1251+AX$1,STOCK!$F$10:$AB$209,16,0),IF($AE1251=$AE1250,(IF(BK1250&gt;=1,BK1250-COUNTIFS($AE1250:$AE1250,$AC1251,AX1250:AX1250,$AI$1),0)),0)),0)</f>
        <v>0</v>
      </c>
      <c r="BL1251" s="1">
        <f>IFERROR(IF($AE1251&gt;$AE1250,VLOOKUP($AC1251+AL$1,STOCK!$F$10:$AB$209,17,0),IF($AE1251=$AE1250,(IF(BL1250&gt;=1,BL1250-COUNTIFS($AE1250:$AE1250,$AC1251,AL1250:AL1250,$AI$2),0)),0)),0)</f>
        <v>0</v>
      </c>
      <c r="BM1251" s="1">
        <f>IFERROR(IF($AE1251&gt;$AE1250,VLOOKUP($AC1251+AM$1,STOCK!$F$10:$AB$209,17,0),IF($AE1251=$AE1250,(IF(BM1250&gt;=1,BM1250-COUNTIFS($AE1250:$AE1250,$AC1251,AM1250:AM1250,$AI$2),0)),0)),0)</f>
        <v>0</v>
      </c>
      <c r="BN1251" s="1">
        <f>IFERROR(IF($AE1251&gt;$AE1250,VLOOKUP($AC1251+AN$1,STOCK!$F$10:$AB$209,17,0),IF($AE1251=$AE1250,(IF(BN1250&gt;=1,BN1250-COUNTIFS($AE1250:$AE1250,$AC1251,AN1250:AN1250,$AI$2),0)),0)),0)</f>
        <v>0</v>
      </c>
      <c r="BO1251" s="1">
        <f>IFERROR(IF($AE1251&gt;$AE1250,VLOOKUP($AC1251+AO$1,STOCK!$F$10:$AB$209,17,0),IF($AE1251=$AE1250,(IF(BO1250&gt;=1,BO1250-COUNTIFS($AE1250:$AE1250,$AC1251,AO1250:AO1250,$AI$2),0)),0)),0)</f>
        <v>0</v>
      </c>
      <c r="BP1251" s="1">
        <f>IFERROR(IF($AE1251&gt;$AE1250,VLOOKUP($AC1251+AP$1,STOCK!$F$10:$AB$209,17,0),IF($AE1251=$AE1250,(IF(BP1250&gt;=1,BP1250-COUNTIFS($AE1250:$AE1250,$AC1251,AP1250:AP1250,$AI$2),0)),0)),0)</f>
        <v>0</v>
      </c>
      <c r="BQ1251" s="1">
        <f>IFERROR(IF($AE1251&gt;$AE1250,VLOOKUP($AC1251+AQ$1,STOCK!$F$10:$AB$209,17,0),IF($AE1251=$AE1250,(IF(BQ1250&gt;=1,BQ1250-COUNTIFS($AE1250:$AE1250,$AC1251,AQ1250:AQ1250,$AI$2),0)),0)),0)</f>
        <v>0</v>
      </c>
      <c r="BR1251" s="1">
        <f>IFERROR(IF($AE1251&gt;$AE1250,VLOOKUP($AC1251+AR$1,STOCK!$F$10:$AB$209,17,0),IF($AE1251=$AE1250,(IF(BR1250&gt;=1,BR1250-COUNTIFS($AE1250:$AE1250,$AC1251,AR1250:AR1250,$AI$2),0)),0)),0)</f>
        <v>0</v>
      </c>
      <c r="BS1251" s="1">
        <f>IFERROR(IF($AE1251&gt;$AE1250,VLOOKUP($AC1251+AS$1,STOCK!$F$10:$AB$209,17,0),IF($AE1251=$AE1250,(IF(BS1250&gt;=1,BS1250-COUNTIFS($AE1250:$AE1250,$AC1251,AS1250:AS1250,$AI$2),0)),0)),0)</f>
        <v>0</v>
      </c>
      <c r="BT1251" s="1">
        <f>IFERROR(IF($AE1251&gt;$AE1250,VLOOKUP($AC1251+AT$1,STOCK!$F$10:$AB$209,17,0),IF($AE1251=$AE1250,(IF(BT1250&gt;=1,BT1250-COUNTIFS($AE1250:$AE1250,$AC1251,AT1250:AT1250,$AI$2),0)),0)),0)</f>
        <v>0</v>
      </c>
      <c r="BU1251" s="1">
        <f>IFERROR(IF($AE1251&gt;$AE1250,VLOOKUP($AC1251+AU$1,STOCK!$F$10:$AB$209,17,0),IF($AE1251=$AE1250,(IF(BU1250&gt;=1,BU1250-COUNTIFS($AE1250:$AE1250,$AC1251,AU1250:AU1250,$AI$2),0)),0)),0)</f>
        <v>0</v>
      </c>
      <c r="BV1251" s="1">
        <f>IFERROR(IF($AE1251&gt;$AE1250,VLOOKUP($AC1251+AV$1,STOCK!$F$10:$AB$209,17,0),IF($AE1251=$AE1250,(IF(BV1250&gt;=1,BV1250-COUNTIFS($AE1250:$AE1250,$AC1251,AV1250:AV1250,$AI$2),0)),0)),0)</f>
        <v>0</v>
      </c>
      <c r="BW1251" s="1">
        <f>IFERROR(IF($AE1251&gt;$AE1250,VLOOKUP($AC1251+AW$1,STOCK!$F$10:$AB$209,17,0),IF($AE1251=$AE1250,(IF(BW1250&gt;=1,BW1250-COUNTIFS($AE1250:$AE1250,$AC1251,AW1250:AW1250,$AI$2),0)),0)),0)</f>
        <v>0</v>
      </c>
      <c r="BX1251" s="1">
        <f>IFERROR(IF($AE1251&gt;$AE1250,VLOOKUP($AC1251+AX$1,STOCK!$F$10:$AB$209,17,0),IF($AE1251=$AE1250,(IF(BX1250&gt;=1,BX1250-COUNTIFS($AE1250:$AE1250,$AC1251,AX1250:AX1250,$AI$2),0)),0)),0)</f>
        <v>0</v>
      </c>
    </row>
    <row r="1252" spans="29:76" x14ac:dyDescent="0.25">
      <c r="AC1252" s="1">
        <f t="shared" si="305"/>
        <v>0</v>
      </c>
      <c r="AD1252" s="1">
        <f>IFERROR(IF(LEN(AK1252)&gt;=1,VLOOKUP(HLOOKUP(AK1252,PROFILE!$K$5:$V$8,4,0),PROFILE!$F$1:$G$3,2,0),0),0)</f>
        <v>0</v>
      </c>
      <c r="AE1252" s="1">
        <f t="shared" si="306"/>
        <v>0</v>
      </c>
      <c r="AF1252" s="1">
        <v>1239</v>
      </c>
      <c r="AI1252" s="1" t="str">
        <f>IFERROR(IF($AH1252&gt;=1,VLOOKUP($AG1252,STUDENT!$O$8:$Z$1507,3,0),""),"")</f>
        <v/>
      </c>
      <c r="AJ1252" s="1" t="str">
        <f>IFERROR(IF($AH1252&gt;=1,VLOOKUP($AG1252,STUDENT!$O$8:$Z$1507,4,0),""),"")</f>
        <v/>
      </c>
      <c r="AK1252" s="1" t="str">
        <f>IFERROR(IF($AH1252&gt;=1,VLOOKUP($AG1252,STUDENT!$O$8:$Z$1507,6,0),""),"")</f>
        <v/>
      </c>
      <c r="AL1252" s="1" t="str">
        <f t="shared" si="307"/>
        <v/>
      </c>
      <c r="AM1252" s="1" t="str">
        <f t="shared" si="308"/>
        <v/>
      </c>
      <c r="AN1252" s="1" t="str">
        <f t="shared" si="309"/>
        <v/>
      </c>
      <c r="AO1252" s="1" t="str">
        <f t="shared" si="310"/>
        <v/>
      </c>
      <c r="AP1252" s="1" t="str">
        <f t="shared" si="311"/>
        <v/>
      </c>
      <c r="AQ1252" s="1" t="str">
        <f t="shared" si="312"/>
        <v/>
      </c>
      <c r="AR1252" s="1" t="str">
        <f t="shared" si="313"/>
        <v/>
      </c>
      <c r="AS1252" s="1" t="str">
        <f t="shared" si="314"/>
        <v/>
      </c>
      <c r="AT1252" s="1" t="str">
        <f t="shared" si="315"/>
        <v/>
      </c>
      <c r="AU1252" s="1" t="str">
        <f t="shared" si="316"/>
        <v/>
      </c>
      <c r="AV1252" s="1" t="str">
        <f t="shared" si="317"/>
        <v/>
      </c>
      <c r="AW1252" s="1" t="str">
        <f t="shared" si="318"/>
        <v/>
      </c>
      <c r="AX1252" s="1" t="str">
        <f t="shared" si="319"/>
        <v/>
      </c>
      <c r="AY1252" s="1">
        <f>IFERROR(IF($AE1252&gt;$AE1251,VLOOKUP($AC1252+AL$1,STOCK!$F$10:$AB$209,16,0),IF($AE1252=$AE1251,(IF(AY1251&gt;=1,AY1251-COUNTIFS($AE1251:$AE1251,$AC1252,AL1251:AL1251,$AI$1),0)),0)),0)</f>
        <v>0</v>
      </c>
      <c r="AZ1252" s="1">
        <f>IFERROR(IF($AE1252&gt;$AE1251,VLOOKUP($AC1252+AM$1,STOCK!$F$10:$AB$209,16,0),IF($AE1252=$AE1251,(IF(AZ1251&gt;=1,AZ1251-COUNTIFS($AE1251:$AE1251,$AC1252,AM1251:AM1251,$AI$1),0)),0)),0)</f>
        <v>0</v>
      </c>
      <c r="BA1252" s="1">
        <f>IFERROR(IF($AE1252&gt;$AE1251,VLOOKUP($AC1252+AN$1,STOCK!$F$10:$AB$209,16,0),IF($AE1252=$AE1251,(IF(BA1251&gt;=1,BA1251-COUNTIFS($AE1251:$AE1251,$AC1252,AN1251:AN1251,$AI$1),0)),0)),0)</f>
        <v>0</v>
      </c>
      <c r="BB1252" s="1">
        <f>IFERROR(IF($AE1252&gt;$AE1251,VLOOKUP($AC1252+AO$1,STOCK!$F$10:$AB$209,16,0),IF($AE1252=$AE1251,(IF(BB1251&gt;=1,BB1251-COUNTIFS($AE1251:$AE1251,$AC1252,AO1251:AO1251,$AI$1),0)),0)),0)</f>
        <v>0</v>
      </c>
      <c r="BC1252" s="1">
        <f>IFERROR(IF($AE1252&gt;$AE1251,VLOOKUP($AC1252+AP$1,STOCK!$F$10:$AB$209,16,0),IF($AE1252=$AE1251,(IF(BC1251&gt;=1,BC1251-COUNTIFS($AE1251:$AE1251,$AC1252,AP1251:AP1251,$AI$1),0)),0)),0)</f>
        <v>0</v>
      </c>
      <c r="BD1252" s="1">
        <f>IFERROR(IF($AE1252&gt;$AE1251,VLOOKUP($AC1252+AQ$1,STOCK!$F$10:$AB$209,16,0),IF($AE1252=$AE1251,(IF(BD1251&gt;=1,BD1251-COUNTIFS($AE1251:$AE1251,$AC1252,AQ1251:AQ1251,$AI$1),0)),0)),0)</f>
        <v>0</v>
      </c>
      <c r="BE1252" s="1">
        <f>IFERROR(IF($AE1252&gt;$AE1251,VLOOKUP($AC1252+AR$1,STOCK!$F$10:$AB$209,16,0),IF($AE1252=$AE1251,(IF(BE1251&gt;=1,BE1251-COUNTIFS($AE1251:$AE1251,$AC1252,AR1251:AR1251,$AI$1),0)),0)),0)</f>
        <v>0</v>
      </c>
      <c r="BF1252" s="1">
        <f>IFERROR(IF($AE1252&gt;$AE1251,VLOOKUP($AC1252+AS$1,STOCK!$F$10:$AB$209,16,0),IF($AE1252=$AE1251,(IF(BF1251&gt;=1,BF1251-COUNTIFS($AE1251:$AE1251,$AC1252,AS1251:AS1251,$AI$1),0)),0)),0)</f>
        <v>0</v>
      </c>
      <c r="BG1252" s="1">
        <f>IFERROR(IF($AE1252&gt;$AE1251,VLOOKUP($AC1252+AT$1,STOCK!$F$10:$AB$209,16,0),IF($AE1252=$AE1251,(IF(BG1251&gt;=1,BG1251-COUNTIFS($AE1251:$AE1251,$AC1252,AT1251:AT1251,$AI$1),0)),0)),0)</f>
        <v>0</v>
      </c>
      <c r="BH1252" s="1">
        <f>IFERROR(IF($AE1252&gt;$AE1251,VLOOKUP($AC1252+AU$1,STOCK!$F$10:$AB$209,16,0),IF($AE1252=$AE1251,(IF(BH1251&gt;=1,BH1251-COUNTIFS($AE1251:$AE1251,$AC1252,AU1251:AU1251,$AI$1),0)),0)),0)</f>
        <v>0</v>
      </c>
      <c r="BI1252" s="1">
        <f>IFERROR(IF($AE1252&gt;$AE1251,VLOOKUP($AC1252+AV$1,STOCK!$F$10:$AB$209,16,0),IF($AE1252=$AE1251,(IF(BI1251&gt;=1,BI1251-COUNTIFS($AE1251:$AE1251,$AC1252,AV1251:AV1251,$AI$1),0)),0)),0)</f>
        <v>0</v>
      </c>
      <c r="BJ1252" s="1">
        <f>IFERROR(IF($AE1252&gt;$AE1251,VLOOKUP($AC1252+AW$1,STOCK!$F$10:$AB$209,16,0),IF($AE1252=$AE1251,(IF(BJ1251&gt;=1,BJ1251-COUNTIFS($AE1251:$AE1251,$AC1252,AW1251:AW1251,$AI$1),0)),0)),0)</f>
        <v>0</v>
      </c>
      <c r="BK1252" s="1">
        <f>IFERROR(IF($AE1252&gt;$AE1251,VLOOKUP($AC1252+AX$1,STOCK!$F$10:$AB$209,16,0),IF($AE1252=$AE1251,(IF(BK1251&gt;=1,BK1251-COUNTIFS($AE1251:$AE1251,$AC1252,AX1251:AX1251,$AI$1),0)),0)),0)</f>
        <v>0</v>
      </c>
      <c r="BL1252" s="1">
        <f>IFERROR(IF($AE1252&gt;$AE1251,VLOOKUP($AC1252+AL$1,STOCK!$F$10:$AB$209,17,0),IF($AE1252=$AE1251,(IF(BL1251&gt;=1,BL1251-COUNTIFS($AE1251:$AE1251,$AC1252,AL1251:AL1251,$AI$2),0)),0)),0)</f>
        <v>0</v>
      </c>
      <c r="BM1252" s="1">
        <f>IFERROR(IF($AE1252&gt;$AE1251,VLOOKUP($AC1252+AM$1,STOCK!$F$10:$AB$209,17,0),IF($AE1252=$AE1251,(IF(BM1251&gt;=1,BM1251-COUNTIFS($AE1251:$AE1251,$AC1252,AM1251:AM1251,$AI$2),0)),0)),0)</f>
        <v>0</v>
      </c>
      <c r="BN1252" s="1">
        <f>IFERROR(IF($AE1252&gt;$AE1251,VLOOKUP($AC1252+AN$1,STOCK!$F$10:$AB$209,17,0),IF($AE1252=$AE1251,(IF(BN1251&gt;=1,BN1251-COUNTIFS($AE1251:$AE1251,$AC1252,AN1251:AN1251,$AI$2),0)),0)),0)</f>
        <v>0</v>
      </c>
      <c r="BO1252" s="1">
        <f>IFERROR(IF($AE1252&gt;$AE1251,VLOOKUP($AC1252+AO$1,STOCK!$F$10:$AB$209,17,0),IF($AE1252=$AE1251,(IF(BO1251&gt;=1,BO1251-COUNTIFS($AE1251:$AE1251,$AC1252,AO1251:AO1251,$AI$2),0)),0)),0)</f>
        <v>0</v>
      </c>
      <c r="BP1252" s="1">
        <f>IFERROR(IF($AE1252&gt;$AE1251,VLOOKUP($AC1252+AP$1,STOCK!$F$10:$AB$209,17,0),IF($AE1252=$AE1251,(IF(BP1251&gt;=1,BP1251-COUNTIFS($AE1251:$AE1251,$AC1252,AP1251:AP1251,$AI$2),0)),0)),0)</f>
        <v>0</v>
      </c>
      <c r="BQ1252" s="1">
        <f>IFERROR(IF($AE1252&gt;$AE1251,VLOOKUP($AC1252+AQ$1,STOCK!$F$10:$AB$209,17,0),IF($AE1252=$AE1251,(IF(BQ1251&gt;=1,BQ1251-COUNTIFS($AE1251:$AE1251,$AC1252,AQ1251:AQ1251,$AI$2),0)),0)),0)</f>
        <v>0</v>
      </c>
      <c r="BR1252" s="1">
        <f>IFERROR(IF($AE1252&gt;$AE1251,VLOOKUP($AC1252+AR$1,STOCK!$F$10:$AB$209,17,0),IF($AE1252=$AE1251,(IF(BR1251&gt;=1,BR1251-COUNTIFS($AE1251:$AE1251,$AC1252,AR1251:AR1251,$AI$2),0)),0)),0)</f>
        <v>0</v>
      </c>
      <c r="BS1252" s="1">
        <f>IFERROR(IF($AE1252&gt;$AE1251,VLOOKUP($AC1252+AS$1,STOCK!$F$10:$AB$209,17,0),IF($AE1252=$AE1251,(IF(BS1251&gt;=1,BS1251-COUNTIFS($AE1251:$AE1251,$AC1252,AS1251:AS1251,$AI$2),0)),0)),0)</f>
        <v>0</v>
      </c>
      <c r="BT1252" s="1">
        <f>IFERROR(IF($AE1252&gt;$AE1251,VLOOKUP($AC1252+AT$1,STOCK!$F$10:$AB$209,17,0),IF($AE1252=$AE1251,(IF(BT1251&gt;=1,BT1251-COUNTIFS($AE1251:$AE1251,$AC1252,AT1251:AT1251,$AI$2),0)),0)),0)</f>
        <v>0</v>
      </c>
      <c r="BU1252" s="1">
        <f>IFERROR(IF($AE1252&gt;$AE1251,VLOOKUP($AC1252+AU$1,STOCK!$F$10:$AB$209,17,0),IF($AE1252=$AE1251,(IF(BU1251&gt;=1,BU1251-COUNTIFS($AE1251:$AE1251,$AC1252,AU1251:AU1251,$AI$2),0)),0)),0)</f>
        <v>0</v>
      </c>
      <c r="BV1252" s="1">
        <f>IFERROR(IF($AE1252&gt;$AE1251,VLOOKUP($AC1252+AV$1,STOCK!$F$10:$AB$209,17,0),IF($AE1252=$AE1251,(IF(BV1251&gt;=1,BV1251-COUNTIFS($AE1251:$AE1251,$AC1252,AV1251:AV1251,$AI$2),0)),0)),0)</f>
        <v>0</v>
      </c>
      <c r="BW1252" s="1">
        <f>IFERROR(IF($AE1252&gt;$AE1251,VLOOKUP($AC1252+AW$1,STOCK!$F$10:$AB$209,17,0),IF($AE1252=$AE1251,(IF(BW1251&gt;=1,BW1251-COUNTIFS($AE1251:$AE1251,$AC1252,AW1251:AW1251,$AI$2),0)),0)),0)</f>
        <v>0</v>
      </c>
      <c r="BX1252" s="1">
        <f>IFERROR(IF($AE1252&gt;$AE1251,VLOOKUP($AC1252+AX$1,STOCK!$F$10:$AB$209,17,0),IF($AE1252=$AE1251,(IF(BX1251&gt;=1,BX1251-COUNTIFS($AE1251:$AE1251,$AC1252,AX1251:AX1251,$AI$2),0)),0)),0)</f>
        <v>0</v>
      </c>
    </row>
    <row r="1253" spans="29:76" x14ac:dyDescent="0.25">
      <c r="AC1253" s="1">
        <f t="shared" si="305"/>
        <v>0</v>
      </c>
      <c r="AD1253" s="1">
        <f>IFERROR(IF(LEN(AK1253)&gt;=1,VLOOKUP(HLOOKUP(AK1253,PROFILE!$K$5:$V$8,4,0),PROFILE!$F$1:$G$3,2,0),0),0)</f>
        <v>0</v>
      </c>
      <c r="AE1253" s="1">
        <f t="shared" si="306"/>
        <v>0</v>
      </c>
      <c r="AF1253" s="1">
        <v>1240</v>
      </c>
      <c r="AI1253" s="1" t="str">
        <f>IFERROR(IF($AH1253&gt;=1,VLOOKUP($AG1253,STUDENT!$O$8:$Z$1507,3,0),""),"")</f>
        <v/>
      </c>
      <c r="AJ1253" s="1" t="str">
        <f>IFERROR(IF($AH1253&gt;=1,VLOOKUP($AG1253,STUDENT!$O$8:$Z$1507,4,0),""),"")</f>
        <v/>
      </c>
      <c r="AK1253" s="1" t="str">
        <f>IFERROR(IF($AH1253&gt;=1,VLOOKUP($AG1253,STUDENT!$O$8:$Z$1507,6,0),""),"")</f>
        <v/>
      </c>
      <c r="AL1253" s="1" t="str">
        <f t="shared" si="307"/>
        <v/>
      </c>
      <c r="AM1253" s="1" t="str">
        <f t="shared" si="308"/>
        <v/>
      </c>
      <c r="AN1253" s="1" t="str">
        <f t="shared" si="309"/>
        <v/>
      </c>
      <c r="AO1253" s="1" t="str">
        <f t="shared" si="310"/>
        <v/>
      </c>
      <c r="AP1253" s="1" t="str">
        <f t="shared" si="311"/>
        <v/>
      </c>
      <c r="AQ1253" s="1" t="str">
        <f t="shared" si="312"/>
        <v/>
      </c>
      <c r="AR1253" s="1" t="str">
        <f t="shared" si="313"/>
        <v/>
      </c>
      <c r="AS1253" s="1" t="str">
        <f t="shared" si="314"/>
        <v/>
      </c>
      <c r="AT1253" s="1" t="str">
        <f t="shared" si="315"/>
        <v/>
      </c>
      <c r="AU1253" s="1" t="str">
        <f t="shared" si="316"/>
        <v/>
      </c>
      <c r="AV1253" s="1" t="str">
        <f t="shared" si="317"/>
        <v/>
      </c>
      <c r="AW1253" s="1" t="str">
        <f t="shared" si="318"/>
        <v/>
      </c>
      <c r="AX1253" s="1" t="str">
        <f t="shared" si="319"/>
        <v/>
      </c>
      <c r="AY1253" s="1">
        <f>IFERROR(IF($AE1253&gt;$AE1252,VLOOKUP($AC1253+AL$1,STOCK!$F$10:$AB$209,16,0),IF($AE1253=$AE1252,(IF(AY1252&gt;=1,AY1252-COUNTIFS($AE1252:$AE1252,$AC1253,AL1252:AL1252,$AI$1),0)),0)),0)</f>
        <v>0</v>
      </c>
      <c r="AZ1253" s="1">
        <f>IFERROR(IF($AE1253&gt;$AE1252,VLOOKUP($AC1253+AM$1,STOCK!$F$10:$AB$209,16,0),IF($AE1253=$AE1252,(IF(AZ1252&gt;=1,AZ1252-COUNTIFS($AE1252:$AE1252,$AC1253,AM1252:AM1252,$AI$1),0)),0)),0)</f>
        <v>0</v>
      </c>
      <c r="BA1253" s="1">
        <f>IFERROR(IF($AE1253&gt;$AE1252,VLOOKUP($AC1253+AN$1,STOCK!$F$10:$AB$209,16,0),IF($AE1253=$AE1252,(IF(BA1252&gt;=1,BA1252-COUNTIFS($AE1252:$AE1252,$AC1253,AN1252:AN1252,$AI$1),0)),0)),0)</f>
        <v>0</v>
      </c>
      <c r="BB1253" s="1">
        <f>IFERROR(IF($AE1253&gt;$AE1252,VLOOKUP($AC1253+AO$1,STOCK!$F$10:$AB$209,16,0),IF($AE1253=$AE1252,(IF(BB1252&gt;=1,BB1252-COUNTIFS($AE1252:$AE1252,$AC1253,AO1252:AO1252,$AI$1),0)),0)),0)</f>
        <v>0</v>
      </c>
      <c r="BC1253" s="1">
        <f>IFERROR(IF($AE1253&gt;$AE1252,VLOOKUP($AC1253+AP$1,STOCK!$F$10:$AB$209,16,0),IF($AE1253=$AE1252,(IF(BC1252&gt;=1,BC1252-COUNTIFS($AE1252:$AE1252,$AC1253,AP1252:AP1252,$AI$1),0)),0)),0)</f>
        <v>0</v>
      </c>
      <c r="BD1253" s="1">
        <f>IFERROR(IF($AE1253&gt;$AE1252,VLOOKUP($AC1253+AQ$1,STOCK!$F$10:$AB$209,16,0),IF($AE1253=$AE1252,(IF(BD1252&gt;=1,BD1252-COUNTIFS($AE1252:$AE1252,$AC1253,AQ1252:AQ1252,$AI$1),0)),0)),0)</f>
        <v>0</v>
      </c>
      <c r="BE1253" s="1">
        <f>IFERROR(IF($AE1253&gt;$AE1252,VLOOKUP($AC1253+AR$1,STOCK!$F$10:$AB$209,16,0),IF($AE1253=$AE1252,(IF(BE1252&gt;=1,BE1252-COUNTIFS($AE1252:$AE1252,$AC1253,AR1252:AR1252,$AI$1),0)),0)),0)</f>
        <v>0</v>
      </c>
      <c r="BF1253" s="1">
        <f>IFERROR(IF($AE1253&gt;$AE1252,VLOOKUP($AC1253+AS$1,STOCK!$F$10:$AB$209,16,0),IF($AE1253=$AE1252,(IF(BF1252&gt;=1,BF1252-COUNTIFS($AE1252:$AE1252,$AC1253,AS1252:AS1252,$AI$1),0)),0)),0)</f>
        <v>0</v>
      </c>
      <c r="BG1253" s="1">
        <f>IFERROR(IF($AE1253&gt;$AE1252,VLOOKUP($AC1253+AT$1,STOCK!$F$10:$AB$209,16,0),IF($AE1253=$AE1252,(IF(BG1252&gt;=1,BG1252-COUNTIFS($AE1252:$AE1252,$AC1253,AT1252:AT1252,$AI$1),0)),0)),0)</f>
        <v>0</v>
      </c>
      <c r="BH1253" s="1">
        <f>IFERROR(IF($AE1253&gt;$AE1252,VLOOKUP($AC1253+AU$1,STOCK!$F$10:$AB$209,16,0),IF($AE1253=$AE1252,(IF(BH1252&gt;=1,BH1252-COUNTIFS($AE1252:$AE1252,$AC1253,AU1252:AU1252,$AI$1),0)),0)),0)</f>
        <v>0</v>
      </c>
      <c r="BI1253" s="1">
        <f>IFERROR(IF($AE1253&gt;$AE1252,VLOOKUP($AC1253+AV$1,STOCK!$F$10:$AB$209,16,0),IF($AE1253=$AE1252,(IF(BI1252&gt;=1,BI1252-COUNTIFS($AE1252:$AE1252,$AC1253,AV1252:AV1252,$AI$1),0)),0)),0)</f>
        <v>0</v>
      </c>
      <c r="BJ1253" s="1">
        <f>IFERROR(IF($AE1253&gt;$AE1252,VLOOKUP($AC1253+AW$1,STOCK!$F$10:$AB$209,16,0),IF($AE1253=$AE1252,(IF(BJ1252&gt;=1,BJ1252-COUNTIFS($AE1252:$AE1252,$AC1253,AW1252:AW1252,$AI$1),0)),0)),0)</f>
        <v>0</v>
      </c>
      <c r="BK1253" s="1">
        <f>IFERROR(IF($AE1253&gt;$AE1252,VLOOKUP($AC1253+AX$1,STOCK!$F$10:$AB$209,16,0),IF($AE1253=$AE1252,(IF(BK1252&gt;=1,BK1252-COUNTIFS($AE1252:$AE1252,$AC1253,AX1252:AX1252,$AI$1),0)),0)),0)</f>
        <v>0</v>
      </c>
      <c r="BL1253" s="1">
        <f>IFERROR(IF($AE1253&gt;$AE1252,VLOOKUP($AC1253+AL$1,STOCK!$F$10:$AB$209,17,0),IF($AE1253=$AE1252,(IF(BL1252&gt;=1,BL1252-COUNTIFS($AE1252:$AE1252,$AC1253,AL1252:AL1252,$AI$2),0)),0)),0)</f>
        <v>0</v>
      </c>
      <c r="BM1253" s="1">
        <f>IFERROR(IF($AE1253&gt;$AE1252,VLOOKUP($AC1253+AM$1,STOCK!$F$10:$AB$209,17,0),IF($AE1253=$AE1252,(IF(BM1252&gt;=1,BM1252-COUNTIFS($AE1252:$AE1252,$AC1253,AM1252:AM1252,$AI$2),0)),0)),0)</f>
        <v>0</v>
      </c>
      <c r="BN1253" s="1">
        <f>IFERROR(IF($AE1253&gt;$AE1252,VLOOKUP($AC1253+AN$1,STOCK!$F$10:$AB$209,17,0),IF($AE1253=$AE1252,(IF(BN1252&gt;=1,BN1252-COUNTIFS($AE1252:$AE1252,$AC1253,AN1252:AN1252,$AI$2),0)),0)),0)</f>
        <v>0</v>
      </c>
      <c r="BO1253" s="1">
        <f>IFERROR(IF($AE1253&gt;$AE1252,VLOOKUP($AC1253+AO$1,STOCK!$F$10:$AB$209,17,0),IF($AE1253=$AE1252,(IF(BO1252&gt;=1,BO1252-COUNTIFS($AE1252:$AE1252,$AC1253,AO1252:AO1252,$AI$2),0)),0)),0)</f>
        <v>0</v>
      </c>
      <c r="BP1253" s="1">
        <f>IFERROR(IF($AE1253&gt;$AE1252,VLOOKUP($AC1253+AP$1,STOCK!$F$10:$AB$209,17,0),IF($AE1253=$AE1252,(IF(BP1252&gt;=1,BP1252-COUNTIFS($AE1252:$AE1252,$AC1253,AP1252:AP1252,$AI$2),0)),0)),0)</f>
        <v>0</v>
      </c>
      <c r="BQ1253" s="1">
        <f>IFERROR(IF($AE1253&gt;$AE1252,VLOOKUP($AC1253+AQ$1,STOCK!$F$10:$AB$209,17,0),IF($AE1253=$AE1252,(IF(BQ1252&gt;=1,BQ1252-COUNTIFS($AE1252:$AE1252,$AC1253,AQ1252:AQ1252,$AI$2),0)),0)),0)</f>
        <v>0</v>
      </c>
      <c r="BR1253" s="1">
        <f>IFERROR(IF($AE1253&gt;$AE1252,VLOOKUP($AC1253+AR$1,STOCK!$F$10:$AB$209,17,0),IF($AE1253=$AE1252,(IF(BR1252&gt;=1,BR1252-COUNTIFS($AE1252:$AE1252,$AC1253,AR1252:AR1252,$AI$2),0)),0)),0)</f>
        <v>0</v>
      </c>
      <c r="BS1253" s="1">
        <f>IFERROR(IF($AE1253&gt;$AE1252,VLOOKUP($AC1253+AS$1,STOCK!$F$10:$AB$209,17,0),IF($AE1253=$AE1252,(IF(BS1252&gt;=1,BS1252-COUNTIFS($AE1252:$AE1252,$AC1253,AS1252:AS1252,$AI$2),0)),0)),0)</f>
        <v>0</v>
      </c>
      <c r="BT1253" s="1">
        <f>IFERROR(IF($AE1253&gt;$AE1252,VLOOKUP($AC1253+AT$1,STOCK!$F$10:$AB$209,17,0),IF($AE1253=$AE1252,(IF(BT1252&gt;=1,BT1252-COUNTIFS($AE1252:$AE1252,$AC1253,AT1252:AT1252,$AI$2),0)),0)),0)</f>
        <v>0</v>
      </c>
      <c r="BU1253" s="1">
        <f>IFERROR(IF($AE1253&gt;$AE1252,VLOOKUP($AC1253+AU$1,STOCK!$F$10:$AB$209,17,0),IF($AE1253=$AE1252,(IF(BU1252&gt;=1,BU1252-COUNTIFS($AE1252:$AE1252,$AC1253,AU1252:AU1252,$AI$2),0)),0)),0)</f>
        <v>0</v>
      </c>
      <c r="BV1253" s="1">
        <f>IFERROR(IF($AE1253&gt;$AE1252,VLOOKUP($AC1253+AV$1,STOCK!$F$10:$AB$209,17,0),IF($AE1253=$AE1252,(IF(BV1252&gt;=1,BV1252-COUNTIFS($AE1252:$AE1252,$AC1253,AV1252:AV1252,$AI$2),0)),0)),0)</f>
        <v>0</v>
      </c>
      <c r="BW1253" s="1">
        <f>IFERROR(IF($AE1253&gt;$AE1252,VLOOKUP($AC1253+AW$1,STOCK!$F$10:$AB$209,17,0),IF($AE1253=$AE1252,(IF(BW1252&gt;=1,BW1252-COUNTIFS($AE1252:$AE1252,$AC1253,AW1252:AW1252,$AI$2),0)),0)),0)</f>
        <v>0</v>
      </c>
      <c r="BX1253" s="1">
        <f>IFERROR(IF($AE1253&gt;$AE1252,VLOOKUP($AC1253+AX$1,STOCK!$F$10:$AB$209,17,0),IF($AE1253=$AE1252,(IF(BX1252&gt;=1,BX1252-COUNTIFS($AE1252:$AE1252,$AC1253,AX1252:AX1252,$AI$2),0)),0)),0)</f>
        <v>0</v>
      </c>
    </row>
    <row r="1254" spans="29:76" x14ac:dyDescent="0.25">
      <c r="AC1254" s="1">
        <f t="shared" si="305"/>
        <v>0</v>
      </c>
      <c r="AD1254" s="1">
        <f>IFERROR(IF(LEN(AK1254)&gt;=1,VLOOKUP(HLOOKUP(AK1254,PROFILE!$K$5:$V$8,4,0),PROFILE!$F$1:$G$3,2,0),0),0)</f>
        <v>0</v>
      </c>
      <c r="AE1254" s="1">
        <f t="shared" si="306"/>
        <v>0</v>
      </c>
      <c r="AF1254" s="1">
        <v>1241</v>
      </c>
      <c r="AI1254" s="1" t="str">
        <f>IFERROR(IF($AH1254&gt;=1,VLOOKUP($AG1254,STUDENT!$O$8:$Z$1507,3,0),""),"")</f>
        <v/>
      </c>
      <c r="AJ1254" s="1" t="str">
        <f>IFERROR(IF($AH1254&gt;=1,VLOOKUP($AG1254,STUDENT!$O$8:$Z$1507,4,0),""),"")</f>
        <v/>
      </c>
      <c r="AK1254" s="1" t="str">
        <f>IFERROR(IF($AH1254&gt;=1,VLOOKUP($AG1254,STUDENT!$O$8:$Z$1507,6,0),""),"")</f>
        <v/>
      </c>
      <c r="AL1254" s="1" t="str">
        <f t="shared" si="307"/>
        <v/>
      </c>
      <c r="AM1254" s="1" t="str">
        <f t="shared" si="308"/>
        <v/>
      </c>
      <c r="AN1254" s="1" t="str">
        <f t="shared" si="309"/>
        <v/>
      </c>
      <c r="AO1254" s="1" t="str">
        <f t="shared" si="310"/>
        <v/>
      </c>
      <c r="AP1254" s="1" t="str">
        <f t="shared" si="311"/>
        <v/>
      </c>
      <c r="AQ1254" s="1" t="str">
        <f t="shared" si="312"/>
        <v/>
      </c>
      <c r="AR1254" s="1" t="str">
        <f t="shared" si="313"/>
        <v/>
      </c>
      <c r="AS1254" s="1" t="str">
        <f t="shared" si="314"/>
        <v/>
      </c>
      <c r="AT1254" s="1" t="str">
        <f t="shared" si="315"/>
        <v/>
      </c>
      <c r="AU1254" s="1" t="str">
        <f t="shared" si="316"/>
        <v/>
      </c>
      <c r="AV1254" s="1" t="str">
        <f t="shared" si="317"/>
        <v/>
      </c>
      <c r="AW1254" s="1" t="str">
        <f t="shared" si="318"/>
        <v/>
      </c>
      <c r="AX1254" s="1" t="str">
        <f t="shared" si="319"/>
        <v/>
      </c>
      <c r="AY1254" s="1">
        <f>IFERROR(IF($AE1254&gt;$AE1253,VLOOKUP($AC1254+AL$1,STOCK!$F$10:$AB$209,16,0),IF($AE1254=$AE1253,(IF(AY1253&gt;=1,AY1253-COUNTIFS($AE1253:$AE1253,$AC1254,AL1253:AL1253,$AI$1),0)),0)),0)</f>
        <v>0</v>
      </c>
      <c r="AZ1254" s="1">
        <f>IFERROR(IF($AE1254&gt;$AE1253,VLOOKUP($AC1254+AM$1,STOCK!$F$10:$AB$209,16,0),IF($AE1254=$AE1253,(IF(AZ1253&gt;=1,AZ1253-COUNTIFS($AE1253:$AE1253,$AC1254,AM1253:AM1253,$AI$1),0)),0)),0)</f>
        <v>0</v>
      </c>
      <c r="BA1254" s="1">
        <f>IFERROR(IF($AE1254&gt;$AE1253,VLOOKUP($AC1254+AN$1,STOCK!$F$10:$AB$209,16,0),IF($AE1254=$AE1253,(IF(BA1253&gt;=1,BA1253-COUNTIFS($AE1253:$AE1253,$AC1254,AN1253:AN1253,$AI$1),0)),0)),0)</f>
        <v>0</v>
      </c>
      <c r="BB1254" s="1">
        <f>IFERROR(IF($AE1254&gt;$AE1253,VLOOKUP($AC1254+AO$1,STOCK!$F$10:$AB$209,16,0),IF($AE1254=$AE1253,(IF(BB1253&gt;=1,BB1253-COUNTIFS($AE1253:$AE1253,$AC1254,AO1253:AO1253,$AI$1),0)),0)),0)</f>
        <v>0</v>
      </c>
      <c r="BC1254" s="1">
        <f>IFERROR(IF($AE1254&gt;$AE1253,VLOOKUP($AC1254+AP$1,STOCK!$F$10:$AB$209,16,0),IF($AE1254=$AE1253,(IF(BC1253&gt;=1,BC1253-COUNTIFS($AE1253:$AE1253,$AC1254,AP1253:AP1253,$AI$1),0)),0)),0)</f>
        <v>0</v>
      </c>
      <c r="BD1254" s="1">
        <f>IFERROR(IF($AE1254&gt;$AE1253,VLOOKUP($AC1254+AQ$1,STOCK!$F$10:$AB$209,16,0),IF($AE1254=$AE1253,(IF(BD1253&gt;=1,BD1253-COUNTIFS($AE1253:$AE1253,$AC1254,AQ1253:AQ1253,$AI$1),0)),0)),0)</f>
        <v>0</v>
      </c>
      <c r="BE1254" s="1">
        <f>IFERROR(IF($AE1254&gt;$AE1253,VLOOKUP($AC1254+AR$1,STOCK!$F$10:$AB$209,16,0),IF($AE1254=$AE1253,(IF(BE1253&gt;=1,BE1253-COUNTIFS($AE1253:$AE1253,$AC1254,AR1253:AR1253,$AI$1),0)),0)),0)</f>
        <v>0</v>
      </c>
      <c r="BF1254" s="1">
        <f>IFERROR(IF($AE1254&gt;$AE1253,VLOOKUP($AC1254+AS$1,STOCK!$F$10:$AB$209,16,0),IF($AE1254=$AE1253,(IF(BF1253&gt;=1,BF1253-COUNTIFS($AE1253:$AE1253,$AC1254,AS1253:AS1253,$AI$1),0)),0)),0)</f>
        <v>0</v>
      </c>
      <c r="BG1254" s="1">
        <f>IFERROR(IF($AE1254&gt;$AE1253,VLOOKUP($AC1254+AT$1,STOCK!$F$10:$AB$209,16,0),IF($AE1254=$AE1253,(IF(BG1253&gt;=1,BG1253-COUNTIFS($AE1253:$AE1253,$AC1254,AT1253:AT1253,$AI$1),0)),0)),0)</f>
        <v>0</v>
      </c>
      <c r="BH1254" s="1">
        <f>IFERROR(IF($AE1254&gt;$AE1253,VLOOKUP($AC1254+AU$1,STOCK!$F$10:$AB$209,16,0),IF($AE1254=$AE1253,(IF(BH1253&gt;=1,BH1253-COUNTIFS($AE1253:$AE1253,$AC1254,AU1253:AU1253,$AI$1),0)),0)),0)</f>
        <v>0</v>
      </c>
      <c r="BI1254" s="1">
        <f>IFERROR(IF($AE1254&gt;$AE1253,VLOOKUP($AC1254+AV$1,STOCK!$F$10:$AB$209,16,0),IF($AE1254=$AE1253,(IF(BI1253&gt;=1,BI1253-COUNTIFS($AE1253:$AE1253,$AC1254,AV1253:AV1253,$AI$1),0)),0)),0)</f>
        <v>0</v>
      </c>
      <c r="BJ1254" s="1">
        <f>IFERROR(IF($AE1254&gt;$AE1253,VLOOKUP($AC1254+AW$1,STOCK!$F$10:$AB$209,16,0),IF($AE1254=$AE1253,(IF(BJ1253&gt;=1,BJ1253-COUNTIFS($AE1253:$AE1253,$AC1254,AW1253:AW1253,$AI$1),0)),0)),0)</f>
        <v>0</v>
      </c>
      <c r="BK1254" s="1">
        <f>IFERROR(IF($AE1254&gt;$AE1253,VLOOKUP($AC1254+AX$1,STOCK!$F$10:$AB$209,16,0),IF($AE1254=$AE1253,(IF(BK1253&gt;=1,BK1253-COUNTIFS($AE1253:$AE1253,$AC1254,AX1253:AX1253,$AI$1),0)),0)),0)</f>
        <v>0</v>
      </c>
      <c r="BL1254" s="1">
        <f>IFERROR(IF($AE1254&gt;$AE1253,VLOOKUP($AC1254+AL$1,STOCK!$F$10:$AB$209,17,0),IF($AE1254=$AE1253,(IF(BL1253&gt;=1,BL1253-COUNTIFS($AE1253:$AE1253,$AC1254,AL1253:AL1253,$AI$2),0)),0)),0)</f>
        <v>0</v>
      </c>
      <c r="BM1254" s="1">
        <f>IFERROR(IF($AE1254&gt;$AE1253,VLOOKUP($AC1254+AM$1,STOCK!$F$10:$AB$209,17,0),IF($AE1254=$AE1253,(IF(BM1253&gt;=1,BM1253-COUNTIFS($AE1253:$AE1253,$AC1254,AM1253:AM1253,$AI$2),0)),0)),0)</f>
        <v>0</v>
      </c>
      <c r="BN1254" s="1">
        <f>IFERROR(IF($AE1254&gt;$AE1253,VLOOKUP($AC1254+AN$1,STOCK!$F$10:$AB$209,17,0),IF($AE1254=$AE1253,(IF(BN1253&gt;=1,BN1253-COUNTIFS($AE1253:$AE1253,$AC1254,AN1253:AN1253,$AI$2),0)),0)),0)</f>
        <v>0</v>
      </c>
      <c r="BO1254" s="1">
        <f>IFERROR(IF($AE1254&gt;$AE1253,VLOOKUP($AC1254+AO$1,STOCK!$F$10:$AB$209,17,0),IF($AE1254=$AE1253,(IF(BO1253&gt;=1,BO1253-COUNTIFS($AE1253:$AE1253,$AC1254,AO1253:AO1253,$AI$2),0)),0)),0)</f>
        <v>0</v>
      </c>
      <c r="BP1254" s="1">
        <f>IFERROR(IF($AE1254&gt;$AE1253,VLOOKUP($AC1254+AP$1,STOCK!$F$10:$AB$209,17,0),IF($AE1254=$AE1253,(IF(BP1253&gt;=1,BP1253-COUNTIFS($AE1253:$AE1253,$AC1254,AP1253:AP1253,$AI$2),0)),0)),0)</f>
        <v>0</v>
      </c>
      <c r="BQ1254" s="1">
        <f>IFERROR(IF($AE1254&gt;$AE1253,VLOOKUP($AC1254+AQ$1,STOCK!$F$10:$AB$209,17,0),IF($AE1254=$AE1253,(IF(BQ1253&gt;=1,BQ1253-COUNTIFS($AE1253:$AE1253,$AC1254,AQ1253:AQ1253,$AI$2),0)),0)),0)</f>
        <v>0</v>
      </c>
      <c r="BR1254" s="1">
        <f>IFERROR(IF($AE1254&gt;$AE1253,VLOOKUP($AC1254+AR$1,STOCK!$F$10:$AB$209,17,0),IF($AE1254=$AE1253,(IF(BR1253&gt;=1,BR1253-COUNTIFS($AE1253:$AE1253,$AC1254,AR1253:AR1253,$AI$2),0)),0)),0)</f>
        <v>0</v>
      </c>
      <c r="BS1254" s="1">
        <f>IFERROR(IF($AE1254&gt;$AE1253,VLOOKUP($AC1254+AS$1,STOCK!$F$10:$AB$209,17,0),IF($AE1254=$AE1253,(IF(BS1253&gt;=1,BS1253-COUNTIFS($AE1253:$AE1253,$AC1254,AS1253:AS1253,$AI$2),0)),0)),0)</f>
        <v>0</v>
      </c>
      <c r="BT1254" s="1">
        <f>IFERROR(IF($AE1254&gt;$AE1253,VLOOKUP($AC1254+AT$1,STOCK!$F$10:$AB$209,17,0),IF($AE1254=$AE1253,(IF(BT1253&gt;=1,BT1253-COUNTIFS($AE1253:$AE1253,$AC1254,AT1253:AT1253,$AI$2),0)),0)),0)</f>
        <v>0</v>
      </c>
      <c r="BU1254" s="1">
        <f>IFERROR(IF($AE1254&gt;$AE1253,VLOOKUP($AC1254+AU$1,STOCK!$F$10:$AB$209,17,0),IF($AE1254=$AE1253,(IF(BU1253&gt;=1,BU1253-COUNTIFS($AE1253:$AE1253,$AC1254,AU1253:AU1253,$AI$2),0)),0)),0)</f>
        <v>0</v>
      </c>
      <c r="BV1254" s="1">
        <f>IFERROR(IF($AE1254&gt;$AE1253,VLOOKUP($AC1254+AV$1,STOCK!$F$10:$AB$209,17,0),IF($AE1254=$AE1253,(IF(BV1253&gt;=1,BV1253-COUNTIFS($AE1253:$AE1253,$AC1254,AV1253:AV1253,$AI$2),0)),0)),0)</f>
        <v>0</v>
      </c>
      <c r="BW1254" s="1">
        <f>IFERROR(IF($AE1254&gt;$AE1253,VLOOKUP($AC1254+AW$1,STOCK!$F$10:$AB$209,17,0),IF($AE1254=$AE1253,(IF(BW1253&gt;=1,BW1253-COUNTIFS($AE1253:$AE1253,$AC1254,AW1253:AW1253,$AI$2),0)),0)),0)</f>
        <v>0</v>
      </c>
      <c r="BX1254" s="1">
        <f>IFERROR(IF($AE1254&gt;$AE1253,VLOOKUP($AC1254+AX$1,STOCK!$F$10:$AB$209,17,0),IF($AE1254=$AE1253,(IF(BX1253&gt;=1,BX1253-COUNTIFS($AE1253:$AE1253,$AC1254,AX1253:AX1253,$AI$2),0)),0)),0)</f>
        <v>0</v>
      </c>
    </row>
    <row r="1255" spans="29:76" x14ac:dyDescent="0.25">
      <c r="AC1255" s="1">
        <f t="shared" si="305"/>
        <v>0</v>
      </c>
      <c r="AD1255" s="1">
        <f>IFERROR(IF(LEN(AK1255)&gt;=1,VLOOKUP(HLOOKUP(AK1255,PROFILE!$K$5:$V$8,4,0),PROFILE!$F$1:$G$3,2,0),0),0)</f>
        <v>0</v>
      </c>
      <c r="AE1255" s="1">
        <f t="shared" si="306"/>
        <v>0</v>
      </c>
      <c r="AF1255" s="1">
        <v>1242</v>
      </c>
      <c r="AI1255" s="1" t="str">
        <f>IFERROR(IF($AH1255&gt;=1,VLOOKUP($AG1255,STUDENT!$O$8:$Z$1507,3,0),""),"")</f>
        <v/>
      </c>
      <c r="AJ1255" s="1" t="str">
        <f>IFERROR(IF($AH1255&gt;=1,VLOOKUP($AG1255,STUDENT!$O$8:$Z$1507,4,0),""),"")</f>
        <v/>
      </c>
      <c r="AK1255" s="1" t="str">
        <f>IFERROR(IF($AH1255&gt;=1,VLOOKUP($AG1255,STUDENT!$O$8:$Z$1507,6,0),""),"")</f>
        <v/>
      </c>
      <c r="AL1255" s="1" t="str">
        <f t="shared" si="307"/>
        <v/>
      </c>
      <c r="AM1255" s="1" t="str">
        <f t="shared" si="308"/>
        <v/>
      </c>
      <c r="AN1255" s="1" t="str">
        <f t="shared" si="309"/>
        <v/>
      </c>
      <c r="AO1255" s="1" t="str">
        <f t="shared" si="310"/>
        <v/>
      </c>
      <c r="AP1255" s="1" t="str">
        <f t="shared" si="311"/>
        <v/>
      </c>
      <c r="AQ1255" s="1" t="str">
        <f t="shared" si="312"/>
        <v/>
      </c>
      <c r="AR1255" s="1" t="str">
        <f t="shared" si="313"/>
        <v/>
      </c>
      <c r="AS1255" s="1" t="str">
        <f t="shared" si="314"/>
        <v/>
      </c>
      <c r="AT1255" s="1" t="str">
        <f t="shared" si="315"/>
        <v/>
      </c>
      <c r="AU1255" s="1" t="str">
        <f t="shared" si="316"/>
        <v/>
      </c>
      <c r="AV1255" s="1" t="str">
        <f t="shared" si="317"/>
        <v/>
      </c>
      <c r="AW1255" s="1" t="str">
        <f t="shared" si="318"/>
        <v/>
      </c>
      <c r="AX1255" s="1" t="str">
        <f t="shared" si="319"/>
        <v/>
      </c>
      <c r="AY1255" s="1">
        <f>IFERROR(IF($AE1255&gt;$AE1254,VLOOKUP($AC1255+AL$1,STOCK!$F$10:$AB$209,16,0),IF($AE1255=$AE1254,(IF(AY1254&gt;=1,AY1254-COUNTIFS($AE1254:$AE1254,$AC1255,AL1254:AL1254,$AI$1),0)),0)),0)</f>
        <v>0</v>
      </c>
      <c r="AZ1255" s="1">
        <f>IFERROR(IF($AE1255&gt;$AE1254,VLOOKUP($AC1255+AM$1,STOCK!$F$10:$AB$209,16,0),IF($AE1255=$AE1254,(IF(AZ1254&gt;=1,AZ1254-COUNTIFS($AE1254:$AE1254,$AC1255,AM1254:AM1254,$AI$1),0)),0)),0)</f>
        <v>0</v>
      </c>
      <c r="BA1255" s="1">
        <f>IFERROR(IF($AE1255&gt;$AE1254,VLOOKUP($AC1255+AN$1,STOCK!$F$10:$AB$209,16,0),IF($AE1255=$AE1254,(IF(BA1254&gt;=1,BA1254-COUNTIFS($AE1254:$AE1254,$AC1255,AN1254:AN1254,$AI$1),0)),0)),0)</f>
        <v>0</v>
      </c>
      <c r="BB1255" s="1">
        <f>IFERROR(IF($AE1255&gt;$AE1254,VLOOKUP($AC1255+AO$1,STOCK!$F$10:$AB$209,16,0),IF($AE1255=$AE1254,(IF(BB1254&gt;=1,BB1254-COUNTIFS($AE1254:$AE1254,$AC1255,AO1254:AO1254,$AI$1),0)),0)),0)</f>
        <v>0</v>
      </c>
      <c r="BC1255" s="1">
        <f>IFERROR(IF($AE1255&gt;$AE1254,VLOOKUP($AC1255+AP$1,STOCK!$F$10:$AB$209,16,0),IF($AE1255=$AE1254,(IF(BC1254&gt;=1,BC1254-COUNTIFS($AE1254:$AE1254,$AC1255,AP1254:AP1254,$AI$1),0)),0)),0)</f>
        <v>0</v>
      </c>
      <c r="BD1255" s="1">
        <f>IFERROR(IF($AE1255&gt;$AE1254,VLOOKUP($AC1255+AQ$1,STOCK!$F$10:$AB$209,16,0),IF($AE1255=$AE1254,(IF(BD1254&gt;=1,BD1254-COUNTIFS($AE1254:$AE1254,$AC1255,AQ1254:AQ1254,$AI$1),0)),0)),0)</f>
        <v>0</v>
      </c>
      <c r="BE1255" s="1">
        <f>IFERROR(IF($AE1255&gt;$AE1254,VLOOKUP($AC1255+AR$1,STOCK!$F$10:$AB$209,16,0),IF($AE1255=$AE1254,(IF(BE1254&gt;=1,BE1254-COUNTIFS($AE1254:$AE1254,$AC1255,AR1254:AR1254,$AI$1),0)),0)),0)</f>
        <v>0</v>
      </c>
      <c r="BF1255" s="1">
        <f>IFERROR(IF($AE1255&gt;$AE1254,VLOOKUP($AC1255+AS$1,STOCK!$F$10:$AB$209,16,0),IF($AE1255=$AE1254,(IF(BF1254&gt;=1,BF1254-COUNTIFS($AE1254:$AE1254,$AC1255,AS1254:AS1254,$AI$1),0)),0)),0)</f>
        <v>0</v>
      </c>
      <c r="BG1255" s="1">
        <f>IFERROR(IF($AE1255&gt;$AE1254,VLOOKUP($AC1255+AT$1,STOCK!$F$10:$AB$209,16,0),IF($AE1255=$AE1254,(IF(BG1254&gt;=1,BG1254-COUNTIFS($AE1254:$AE1254,$AC1255,AT1254:AT1254,$AI$1),0)),0)),0)</f>
        <v>0</v>
      </c>
      <c r="BH1255" s="1">
        <f>IFERROR(IF($AE1255&gt;$AE1254,VLOOKUP($AC1255+AU$1,STOCK!$F$10:$AB$209,16,0),IF($AE1255=$AE1254,(IF(BH1254&gt;=1,BH1254-COUNTIFS($AE1254:$AE1254,$AC1255,AU1254:AU1254,$AI$1),0)),0)),0)</f>
        <v>0</v>
      </c>
      <c r="BI1255" s="1">
        <f>IFERROR(IF($AE1255&gt;$AE1254,VLOOKUP($AC1255+AV$1,STOCK!$F$10:$AB$209,16,0),IF($AE1255=$AE1254,(IF(BI1254&gt;=1,BI1254-COUNTIFS($AE1254:$AE1254,$AC1255,AV1254:AV1254,$AI$1),0)),0)),0)</f>
        <v>0</v>
      </c>
      <c r="BJ1255" s="1">
        <f>IFERROR(IF($AE1255&gt;$AE1254,VLOOKUP($AC1255+AW$1,STOCK!$F$10:$AB$209,16,0),IF($AE1255=$AE1254,(IF(BJ1254&gt;=1,BJ1254-COUNTIFS($AE1254:$AE1254,$AC1255,AW1254:AW1254,$AI$1),0)),0)),0)</f>
        <v>0</v>
      </c>
      <c r="BK1255" s="1">
        <f>IFERROR(IF($AE1255&gt;$AE1254,VLOOKUP($AC1255+AX$1,STOCK!$F$10:$AB$209,16,0),IF($AE1255=$AE1254,(IF(BK1254&gt;=1,BK1254-COUNTIFS($AE1254:$AE1254,$AC1255,AX1254:AX1254,$AI$1),0)),0)),0)</f>
        <v>0</v>
      </c>
      <c r="BL1255" s="1">
        <f>IFERROR(IF($AE1255&gt;$AE1254,VLOOKUP($AC1255+AL$1,STOCK!$F$10:$AB$209,17,0),IF($AE1255=$AE1254,(IF(BL1254&gt;=1,BL1254-COUNTIFS($AE1254:$AE1254,$AC1255,AL1254:AL1254,$AI$2),0)),0)),0)</f>
        <v>0</v>
      </c>
      <c r="BM1255" s="1">
        <f>IFERROR(IF($AE1255&gt;$AE1254,VLOOKUP($AC1255+AM$1,STOCK!$F$10:$AB$209,17,0),IF($AE1255=$AE1254,(IF(BM1254&gt;=1,BM1254-COUNTIFS($AE1254:$AE1254,$AC1255,AM1254:AM1254,$AI$2),0)),0)),0)</f>
        <v>0</v>
      </c>
      <c r="BN1255" s="1">
        <f>IFERROR(IF($AE1255&gt;$AE1254,VLOOKUP($AC1255+AN$1,STOCK!$F$10:$AB$209,17,0),IF($AE1255=$AE1254,(IF(BN1254&gt;=1,BN1254-COUNTIFS($AE1254:$AE1254,$AC1255,AN1254:AN1254,$AI$2),0)),0)),0)</f>
        <v>0</v>
      </c>
      <c r="BO1255" s="1">
        <f>IFERROR(IF($AE1255&gt;$AE1254,VLOOKUP($AC1255+AO$1,STOCK!$F$10:$AB$209,17,0),IF($AE1255=$AE1254,(IF(BO1254&gt;=1,BO1254-COUNTIFS($AE1254:$AE1254,$AC1255,AO1254:AO1254,$AI$2),0)),0)),0)</f>
        <v>0</v>
      </c>
      <c r="BP1255" s="1">
        <f>IFERROR(IF($AE1255&gt;$AE1254,VLOOKUP($AC1255+AP$1,STOCK!$F$10:$AB$209,17,0),IF($AE1255=$AE1254,(IF(BP1254&gt;=1,BP1254-COUNTIFS($AE1254:$AE1254,$AC1255,AP1254:AP1254,$AI$2),0)),0)),0)</f>
        <v>0</v>
      </c>
      <c r="BQ1255" s="1">
        <f>IFERROR(IF($AE1255&gt;$AE1254,VLOOKUP($AC1255+AQ$1,STOCK!$F$10:$AB$209,17,0),IF($AE1255=$AE1254,(IF(BQ1254&gt;=1,BQ1254-COUNTIFS($AE1254:$AE1254,$AC1255,AQ1254:AQ1254,$AI$2),0)),0)),0)</f>
        <v>0</v>
      </c>
      <c r="BR1255" s="1">
        <f>IFERROR(IF($AE1255&gt;$AE1254,VLOOKUP($AC1255+AR$1,STOCK!$F$10:$AB$209,17,0),IF($AE1255=$AE1254,(IF(BR1254&gt;=1,BR1254-COUNTIFS($AE1254:$AE1254,$AC1255,AR1254:AR1254,$AI$2),0)),0)),0)</f>
        <v>0</v>
      </c>
      <c r="BS1255" s="1">
        <f>IFERROR(IF($AE1255&gt;$AE1254,VLOOKUP($AC1255+AS$1,STOCK!$F$10:$AB$209,17,0),IF($AE1255=$AE1254,(IF(BS1254&gt;=1,BS1254-COUNTIFS($AE1254:$AE1254,$AC1255,AS1254:AS1254,$AI$2),0)),0)),0)</f>
        <v>0</v>
      </c>
      <c r="BT1255" s="1">
        <f>IFERROR(IF($AE1255&gt;$AE1254,VLOOKUP($AC1255+AT$1,STOCK!$F$10:$AB$209,17,0),IF($AE1255=$AE1254,(IF(BT1254&gt;=1,BT1254-COUNTIFS($AE1254:$AE1254,$AC1255,AT1254:AT1254,$AI$2),0)),0)),0)</f>
        <v>0</v>
      </c>
      <c r="BU1255" s="1">
        <f>IFERROR(IF($AE1255&gt;$AE1254,VLOOKUP($AC1255+AU$1,STOCK!$F$10:$AB$209,17,0),IF($AE1255=$AE1254,(IF(BU1254&gt;=1,BU1254-COUNTIFS($AE1254:$AE1254,$AC1255,AU1254:AU1254,$AI$2),0)),0)),0)</f>
        <v>0</v>
      </c>
      <c r="BV1255" s="1">
        <f>IFERROR(IF($AE1255&gt;$AE1254,VLOOKUP($AC1255+AV$1,STOCK!$F$10:$AB$209,17,0),IF($AE1255=$AE1254,(IF(BV1254&gt;=1,BV1254-COUNTIFS($AE1254:$AE1254,$AC1255,AV1254:AV1254,$AI$2),0)),0)),0)</f>
        <v>0</v>
      </c>
      <c r="BW1255" s="1">
        <f>IFERROR(IF($AE1255&gt;$AE1254,VLOOKUP($AC1255+AW$1,STOCK!$F$10:$AB$209,17,0),IF($AE1255=$AE1254,(IF(BW1254&gt;=1,BW1254-COUNTIFS($AE1254:$AE1254,$AC1255,AW1254:AW1254,$AI$2),0)),0)),0)</f>
        <v>0</v>
      </c>
      <c r="BX1255" s="1">
        <f>IFERROR(IF($AE1255&gt;$AE1254,VLOOKUP($AC1255+AX$1,STOCK!$F$10:$AB$209,17,0),IF($AE1255=$AE1254,(IF(BX1254&gt;=1,BX1254-COUNTIFS($AE1254:$AE1254,$AC1255,AX1254:AX1254,$AI$2),0)),0)),0)</f>
        <v>0</v>
      </c>
    </row>
    <row r="1256" spans="29:76" x14ac:dyDescent="0.25">
      <c r="AC1256" s="1">
        <f t="shared" si="305"/>
        <v>0</v>
      </c>
      <c r="AD1256" s="1">
        <f>IFERROR(IF(LEN(AK1256)&gt;=1,VLOOKUP(HLOOKUP(AK1256,PROFILE!$K$5:$V$8,4,0),PROFILE!$F$1:$G$3,2,0),0),0)</f>
        <v>0</v>
      </c>
      <c r="AE1256" s="1">
        <f t="shared" si="306"/>
        <v>0</v>
      </c>
      <c r="AF1256" s="1">
        <v>1243</v>
      </c>
      <c r="AI1256" s="1" t="str">
        <f>IFERROR(IF($AH1256&gt;=1,VLOOKUP($AG1256,STUDENT!$O$8:$Z$1507,3,0),""),"")</f>
        <v/>
      </c>
      <c r="AJ1256" s="1" t="str">
        <f>IFERROR(IF($AH1256&gt;=1,VLOOKUP($AG1256,STUDENT!$O$8:$Z$1507,4,0),""),"")</f>
        <v/>
      </c>
      <c r="AK1256" s="1" t="str">
        <f>IFERROR(IF($AH1256&gt;=1,VLOOKUP($AG1256,STUDENT!$O$8:$Z$1507,6,0),""),"")</f>
        <v/>
      </c>
      <c r="AL1256" s="1" t="str">
        <f t="shared" si="307"/>
        <v/>
      </c>
      <c r="AM1256" s="1" t="str">
        <f t="shared" si="308"/>
        <v/>
      </c>
      <c r="AN1256" s="1" t="str">
        <f t="shared" si="309"/>
        <v/>
      </c>
      <c r="AO1256" s="1" t="str">
        <f t="shared" si="310"/>
        <v/>
      </c>
      <c r="AP1256" s="1" t="str">
        <f t="shared" si="311"/>
        <v/>
      </c>
      <c r="AQ1256" s="1" t="str">
        <f t="shared" si="312"/>
        <v/>
      </c>
      <c r="AR1256" s="1" t="str">
        <f t="shared" si="313"/>
        <v/>
      </c>
      <c r="AS1256" s="1" t="str">
        <f t="shared" si="314"/>
        <v/>
      </c>
      <c r="AT1256" s="1" t="str">
        <f t="shared" si="315"/>
        <v/>
      </c>
      <c r="AU1256" s="1" t="str">
        <f t="shared" si="316"/>
        <v/>
      </c>
      <c r="AV1256" s="1" t="str">
        <f t="shared" si="317"/>
        <v/>
      </c>
      <c r="AW1256" s="1" t="str">
        <f t="shared" si="318"/>
        <v/>
      </c>
      <c r="AX1256" s="1" t="str">
        <f t="shared" si="319"/>
        <v/>
      </c>
      <c r="AY1256" s="1">
        <f>IFERROR(IF($AE1256&gt;$AE1255,VLOOKUP($AC1256+AL$1,STOCK!$F$10:$AB$209,16,0),IF($AE1256=$AE1255,(IF(AY1255&gt;=1,AY1255-COUNTIFS($AE1255:$AE1255,$AC1256,AL1255:AL1255,$AI$1),0)),0)),0)</f>
        <v>0</v>
      </c>
      <c r="AZ1256" s="1">
        <f>IFERROR(IF($AE1256&gt;$AE1255,VLOOKUP($AC1256+AM$1,STOCK!$F$10:$AB$209,16,0),IF($AE1256=$AE1255,(IF(AZ1255&gt;=1,AZ1255-COUNTIFS($AE1255:$AE1255,$AC1256,AM1255:AM1255,$AI$1),0)),0)),0)</f>
        <v>0</v>
      </c>
      <c r="BA1256" s="1">
        <f>IFERROR(IF($AE1256&gt;$AE1255,VLOOKUP($AC1256+AN$1,STOCK!$F$10:$AB$209,16,0),IF($AE1256=$AE1255,(IF(BA1255&gt;=1,BA1255-COUNTIFS($AE1255:$AE1255,$AC1256,AN1255:AN1255,$AI$1),0)),0)),0)</f>
        <v>0</v>
      </c>
      <c r="BB1256" s="1">
        <f>IFERROR(IF($AE1256&gt;$AE1255,VLOOKUP($AC1256+AO$1,STOCK!$F$10:$AB$209,16,0),IF($AE1256=$AE1255,(IF(BB1255&gt;=1,BB1255-COUNTIFS($AE1255:$AE1255,$AC1256,AO1255:AO1255,$AI$1),0)),0)),0)</f>
        <v>0</v>
      </c>
      <c r="BC1256" s="1">
        <f>IFERROR(IF($AE1256&gt;$AE1255,VLOOKUP($AC1256+AP$1,STOCK!$F$10:$AB$209,16,0),IF($AE1256=$AE1255,(IF(BC1255&gt;=1,BC1255-COUNTIFS($AE1255:$AE1255,$AC1256,AP1255:AP1255,$AI$1),0)),0)),0)</f>
        <v>0</v>
      </c>
      <c r="BD1256" s="1">
        <f>IFERROR(IF($AE1256&gt;$AE1255,VLOOKUP($AC1256+AQ$1,STOCK!$F$10:$AB$209,16,0),IF($AE1256=$AE1255,(IF(BD1255&gt;=1,BD1255-COUNTIFS($AE1255:$AE1255,$AC1256,AQ1255:AQ1255,$AI$1),0)),0)),0)</f>
        <v>0</v>
      </c>
      <c r="BE1256" s="1">
        <f>IFERROR(IF($AE1256&gt;$AE1255,VLOOKUP($AC1256+AR$1,STOCK!$F$10:$AB$209,16,0),IF($AE1256=$AE1255,(IF(BE1255&gt;=1,BE1255-COUNTIFS($AE1255:$AE1255,$AC1256,AR1255:AR1255,$AI$1),0)),0)),0)</f>
        <v>0</v>
      </c>
      <c r="BF1256" s="1">
        <f>IFERROR(IF($AE1256&gt;$AE1255,VLOOKUP($AC1256+AS$1,STOCK!$F$10:$AB$209,16,0),IF($AE1256=$AE1255,(IF(BF1255&gt;=1,BF1255-COUNTIFS($AE1255:$AE1255,$AC1256,AS1255:AS1255,$AI$1),0)),0)),0)</f>
        <v>0</v>
      </c>
      <c r="BG1256" s="1">
        <f>IFERROR(IF($AE1256&gt;$AE1255,VLOOKUP($AC1256+AT$1,STOCK!$F$10:$AB$209,16,0),IF($AE1256=$AE1255,(IF(BG1255&gt;=1,BG1255-COUNTIFS($AE1255:$AE1255,$AC1256,AT1255:AT1255,$AI$1),0)),0)),0)</f>
        <v>0</v>
      </c>
      <c r="BH1256" s="1">
        <f>IFERROR(IF($AE1256&gt;$AE1255,VLOOKUP($AC1256+AU$1,STOCK!$F$10:$AB$209,16,0),IF($AE1256=$AE1255,(IF(BH1255&gt;=1,BH1255-COUNTIFS($AE1255:$AE1255,$AC1256,AU1255:AU1255,$AI$1),0)),0)),0)</f>
        <v>0</v>
      </c>
      <c r="BI1256" s="1">
        <f>IFERROR(IF($AE1256&gt;$AE1255,VLOOKUP($AC1256+AV$1,STOCK!$F$10:$AB$209,16,0),IF($AE1256=$AE1255,(IF(BI1255&gt;=1,BI1255-COUNTIFS($AE1255:$AE1255,$AC1256,AV1255:AV1255,$AI$1),0)),0)),0)</f>
        <v>0</v>
      </c>
      <c r="BJ1256" s="1">
        <f>IFERROR(IF($AE1256&gt;$AE1255,VLOOKUP($AC1256+AW$1,STOCK!$F$10:$AB$209,16,0),IF($AE1256=$AE1255,(IF(BJ1255&gt;=1,BJ1255-COUNTIFS($AE1255:$AE1255,$AC1256,AW1255:AW1255,$AI$1),0)),0)),0)</f>
        <v>0</v>
      </c>
      <c r="BK1256" s="1">
        <f>IFERROR(IF($AE1256&gt;$AE1255,VLOOKUP($AC1256+AX$1,STOCK!$F$10:$AB$209,16,0),IF($AE1256=$AE1255,(IF(BK1255&gt;=1,BK1255-COUNTIFS($AE1255:$AE1255,$AC1256,AX1255:AX1255,$AI$1),0)),0)),0)</f>
        <v>0</v>
      </c>
      <c r="BL1256" s="1">
        <f>IFERROR(IF($AE1256&gt;$AE1255,VLOOKUP($AC1256+AL$1,STOCK!$F$10:$AB$209,17,0),IF($AE1256=$AE1255,(IF(BL1255&gt;=1,BL1255-COUNTIFS($AE1255:$AE1255,$AC1256,AL1255:AL1255,$AI$2),0)),0)),0)</f>
        <v>0</v>
      </c>
      <c r="BM1256" s="1">
        <f>IFERROR(IF($AE1256&gt;$AE1255,VLOOKUP($AC1256+AM$1,STOCK!$F$10:$AB$209,17,0),IF($AE1256=$AE1255,(IF(BM1255&gt;=1,BM1255-COUNTIFS($AE1255:$AE1255,$AC1256,AM1255:AM1255,$AI$2),0)),0)),0)</f>
        <v>0</v>
      </c>
      <c r="BN1256" s="1">
        <f>IFERROR(IF($AE1256&gt;$AE1255,VLOOKUP($AC1256+AN$1,STOCK!$F$10:$AB$209,17,0),IF($AE1256=$AE1255,(IF(BN1255&gt;=1,BN1255-COUNTIFS($AE1255:$AE1255,$AC1256,AN1255:AN1255,$AI$2),0)),0)),0)</f>
        <v>0</v>
      </c>
      <c r="BO1256" s="1">
        <f>IFERROR(IF($AE1256&gt;$AE1255,VLOOKUP($AC1256+AO$1,STOCK!$F$10:$AB$209,17,0),IF($AE1256=$AE1255,(IF(BO1255&gt;=1,BO1255-COUNTIFS($AE1255:$AE1255,$AC1256,AO1255:AO1255,$AI$2),0)),0)),0)</f>
        <v>0</v>
      </c>
      <c r="BP1256" s="1">
        <f>IFERROR(IF($AE1256&gt;$AE1255,VLOOKUP($AC1256+AP$1,STOCK!$F$10:$AB$209,17,0),IF($AE1256=$AE1255,(IF(BP1255&gt;=1,BP1255-COUNTIFS($AE1255:$AE1255,$AC1256,AP1255:AP1255,$AI$2),0)),0)),0)</f>
        <v>0</v>
      </c>
      <c r="BQ1256" s="1">
        <f>IFERROR(IF($AE1256&gt;$AE1255,VLOOKUP($AC1256+AQ$1,STOCK!$F$10:$AB$209,17,0),IF($AE1256=$AE1255,(IF(BQ1255&gt;=1,BQ1255-COUNTIFS($AE1255:$AE1255,$AC1256,AQ1255:AQ1255,$AI$2),0)),0)),0)</f>
        <v>0</v>
      </c>
      <c r="BR1256" s="1">
        <f>IFERROR(IF($AE1256&gt;$AE1255,VLOOKUP($AC1256+AR$1,STOCK!$F$10:$AB$209,17,0),IF($AE1256=$AE1255,(IF(BR1255&gt;=1,BR1255-COUNTIFS($AE1255:$AE1255,$AC1256,AR1255:AR1255,$AI$2),0)),0)),0)</f>
        <v>0</v>
      </c>
      <c r="BS1256" s="1">
        <f>IFERROR(IF($AE1256&gt;$AE1255,VLOOKUP($AC1256+AS$1,STOCK!$F$10:$AB$209,17,0),IF($AE1256=$AE1255,(IF(BS1255&gt;=1,BS1255-COUNTIFS($AE1255:$AE1255,$AC1256,AS1255:AS1255,$AI$2),0)),0)),0)</f>
        <v>0</v>
      </c>
      <c r="BT1256" s="1">
        <f>IFERROR(IF($AE1256&gt;$AE1255,VLOOKUP($AC1256+AT$1,STOCK!$F$10:$AB$209,17,0),IF($AE1256=$AE1255,(IF(BT1255&gt;=1,BT1255-COUNTIFS($AE1255:$AE1255,$AC1256,AT1255:AT1255,$AI$2),0)),0)),0)</f>
        <v>0</v>
      </c>
      <c r="BU1256" s="1">
        <f>IFERROR(IF($AE1256&gt;$AE1255,VLOOKUP($AC1256+AU$1,STOCK!$F$10:$AB$209,17,0),IF($AE1256=$AE1255,(IF(BU1255&gt;=1,BU1255-COUNTIFS($AE1255:$AE1255,$AC1256,AU1255:AU1255,$AI$2),0)),0)),0)</f>
        <v>0</v>
      </c>
      <c r="BV1256" s="1">
        <f>IFERROR(IF($AE1256&gt;$AE1255,VLOOKUP($AC1256+AV$1,STOCK!$F$10:$AB$209,17,0),IF($AE1256=$AE1255,(IF(BV1255&gt;=1,BV1255-COUNTIFS($AE1255:$AE1255,$AC1256,AV1255:AV1255,$AI$2),0)),0)),0)</f>
        <v>0</v>
      </c>
      <c r="BW1256" s="1">
        <f>IFERROR(IF($AE1256&gt;$AE1255,VLOOKUP($AC1256+AW$1,STOCK!$F$10:$AB$209,17,0),IF($AE1256=$AE1255,(IF(BW1255&gt;=1,BW1255-COUNTIFS($AE1255:$AE1255,$AC1256,AW1255:AW1255,$AI$2),0)),0)),0)</f>
        <v>0</v>
      </c>
      <c r="BX1256" s="1">
        <f>IFERROR(IF($AE1256&gt;$AE1255,VLOOKUP($AC1256+AX$1,STOCK!$F$10:$AB$209,17,0),IF($AE1256=$AE1255,(IF(BX1255&gt;=1,BX1255-COUNTIFS($AE1255:$AE1255,$AC1256,AX1255:AX1255,$AI$2),0)),0)),0)</f>
        <v>0</v>
      </c>
    </row>
    <row r="1257" spans="29:76" x14ac:dyDescent="0.25">
      <c r="AC1257" s="1">
        <f t="shared" si="305"/>
        <v>0</v>
      </c>
      <c r="AD1257" s="1">
        <f>IFERROR(IF(LEN(AK1257)&gt;=1,VLOOKUP(HLOOKUP(AK1257,PROFILE!$K$5:$V$8,4,0),PROFILE!$F$1:$G$3,2,0),0),0)</f>
        <v>0</v>
      </c>
      <c r="AE1257" s="1">
        <f t="shared" si="306"/>
        <v>0</v>
      </c>
      <c r="AF1257" s="1">
        <v>1244</v>
      </c>
      <c r="AI1257" s="1" t="str">
        <f>IFERROR(IF($AH1257&gt;=1,VLOOKUP($AG1257,STUDENT!$O$8:$Z$1507,3,0),""),"")</f>
        <v/>
      </c>
      <c r="AJ1257" s="1" t="str">
        <f>IFERROR(IF($AH1257&gt;=1,VLOOKUP($AG1257,STUDENT!$O$8:$Z$1507,4,0),""),"")</f>
        <v/>
      </c>
      <c r="AK1257" s="1" t="str">
        <f>IFERROR(IF($AH1257&gt;=1,VLOOKUP($AG1257,STUDENT!$O$8:$Z$1507,6,0),""),"")</f>
        <v/>
      </c>
      <c r="AL1257" s="1" t="str">
        <f t="shared" si="307"/>
        <v/>
      </c>
      <c r="AM1257" s="1" t="str">
        <f t="shared" si="308"/>
        <v/>
      </c>
      <c r="AN1257" s="1" t="str">
        <f t="shared" si="309"/>
        <v/>
      </c>
      <c r="AO1257" s="1" t="str">
        <f t="shared" si="310"/>
        <v/>
      </c>
      <c r="AP1257" s="1" t="str">
        <f t="shared" si="311"/>
        <v/>
      </c>
      <c r="AQ1257" s="1" t="str">
        <f t="shared" si="312"/>
        <v/>
      </c>
      <c r="AR1257" s="1" t="str">
        <f t="shared" si="313"/>
        <v/>
      </c>
      <c r="AS1257" s="1" t="str">
        <f t="shared" si="314"/>
        <v/>
      </c>
      <c r="AT1257" s="1" t="str">
        <f t="shared" si="315"/>
        <v/>
      </c>
      <c r="AU1257" s="1" t="str">
        <f t="shared" si="316"/>
        <v/>
      </c>
      <c r="AV1257" s="1" t="str">
        <f t="shared" si="317"/>
        <v/>
      </c>
      <c r="AW1257" s="1" t="str">
        <f t="shared" si="318"/>
        <v/>
      </c>
      <c r="AX1257" s="1" t="str">
        <f t="shared" si="319"/>
        <v/>
      </c>
      <c r="AY1257" s="1">
        <f>IFERROR(IF($AE1257&gt;$AE1256,VLOOKUP($AC1257+AL$1,STOCK!$F$10:$AB$209,16,0),IF($AE1257=$AE1256,(IF(AY1256&gt;=1,AY1256-COUNTIFS($AE1256:$AE1256,$AC1257,AL1256:AL1256,$AI$1),0)),0)),0)</f>
        <v>0</v>
      </c>
      <c r="AZ1257" s="1">
        <f>IFERROR(IF($AE1257&gt;$AE1256,VLOOKUP($AC1257+AM$1,STOCK!$F$10:$AB$209,16,0),IF($AE1257=$AE1256,(IF(AZ1256&gt;=1,AZ1256-COUNTIFS($AE1256:$AE1256,$AC1257,AM1256:AM1256,$AI$1),0)),0)),0)</f>
        <v>0</v>
      </c>
      <c r="BA1257" s="1">
        <f>IFERROR(IF($AE1257&gt;$AE1256,VLOOKUP($AC1257+AN$1,STOCK!$F$10:$AB$209,16,0),IF($AE1257=$AE1256,(IF(BA1256&gt;=1,BA1256-COUNTIFS($AE1256:$AE1256,$AC1257,AN1256:AN1256,$AI$1),0)),0)),0)</f>
        <v>0</v>
      </c>
      <c r="BB1257" s="1">
        <f>IFERROR(IF($AE1257&gt;$AE1256,VLOOKUP($AC1257+AO$1,STOCK!$F$10:$AB$209,16,0),IF($AE1257=$AE1256,(IF(BB1256&gt;=1,BB1256-COUNTIFS($AE1256:$AE1256,$AC1257,AO1256:AO1256,$AI$1),0)),0)),0)</f>
        <v>0</v>
      </c>
      <c r="BC1257" s="1">
        <f>IFERROR(IF($AE1257&gt;$AE1256,VLOOKUP($AC1257+AP$1,STOCK!$F$10:$AB$209,16,0),IF($AE1257=$AE1256,(IF(BC1256&gt;=1,BC1256-COUNTIFS($AE1256:$AE1256,$AC1257,AP1256:AP1256,$AI$1),0)),0)),0)</f>
        <v>0</v>
      </c>
      <c r="BD1257" s="1">
        <f>IFERROR(IF($AE1257&gt;$AE1256,VLOOKUP($AC1257+AQ$1,STOCK!$F$10:$AB$209,16,0),IF($AE1257=$AE1256,(IF(BD1256&gt;=1,BD1256-COUNTIFS($AE1256:$AE1256,$AC1257,AQ1256:AQ1256,$AI$1),0)),0)),0)</f>
        <v>0</v>
      </c>
      <c r="BE1257" s="1">
        <f>IFERROR(IF($AE1257&gt;$AE1256,VLOOKUP($AC1257+AR$1,STOCK!$F$10:$AB$209,16,0),IF($AE1257=$AE1256,(IF(BE1256&gt;=1,BE1256-COUNTIFS($AE1256:$AE1256,$AC1257,AR1256:AR1256,$AI$1),0)),0)),0)</f>
        <v>0</v>
      </c>
      <c r="BF1257" s="1">
        <f>IFERROR(IF($AE1257&gt;$AE1256,VLOOKUP($AC1257+AS$1,STOCK!$F$10:$AB$209,16,0),IF($AE1257=$AE1256,(IF(BF1256&gt;=1,BF1256-COUNTIFS($AE1256:$AE1256,$AC1257,AS1256:AS1256,$AI$1),0)),0)),0)</f>
        <v>0</v>
      </c>
      <c r="BG1257" s="1">
        <f>IFERROR(IF($AE1257&gt;$AE1256,VLOOKUP($AC1257+AT$1,STOCK!$F$10:$AB$209,16,0),IF($AE1257=$AE1256,(IF(BG1256&gt;=1,BG1256-COUNTIFS($AE1256:$AE1256,$AC1257,AT1256:AT1256,$AI$1),0)),0)),0)</f>
        <v>0</v>
      </c>
      <c r="BH1257" s="1">
        <f>IFERROR(IF($AE1257&gt;$AE1256,VLOOKUP($AC1257+AU$1,STOCK!$F$10:$AB$209,16,0),IF($AE1257=$AE1256,(IF(BH1256&gt;=1,BH1256-COUNTIFS($AE1256:$AE1256,$AC1257,AU1256:AU1256,$AI$1),0)),0)),0)</f>
        <v>0</v>
      </c>
      <c r="BI1257" s="1">
        <f>IFERROR(IF($AE1257&gt;$AE1256,VLOOKUP($AC1257+AV$1,STOCK!$F$10:$AB$209,16,0),IF($AE1257=$AE1256,(IF(BI1256&gt;=1,BI1256-COUNTIFS($AE1256:$AE1256,$AC1257,AV1256:AV1256,$AI$1),0)),0)),0)</f>
        <v>0</v>
      </c>
      <c r="BJ1257" s="1">
        <f>IFERROR(IF($AE1257&gt;$AE1256,VLOOKUP($AC1257+AW$1,STOCK!$F$10:$AB$209,16,0),IF($AE1257=$AE1256,(IF(BJ1256&gt;=1,BJ1256-COUNTIFS($AE1256:$AE1256,$AC1257,AW1256:AW1256,$AI$1),0)),0)),0)</f>
        <v>0</v>
      </c>
      <c r="BK1257" s="1">
        <f>IFERROR(IF($AE1257&gt;$AE1256,VLOOKUP($AC1257+AX$1,STOCK!$F$10:$AB$209,16,0),IF($AE1257=$AE1256,(IF(BK1256&gt;=1,BK1256-COUNTIFS($AE1256:$AE1256,$AC1257,AX1256:AX1256,$AI$1),0)),0)),0)</f>
        <v>0</v>
      </c>
      <c r="BL1257" s="1">
        <f>IFERROR(IF($AE1257&gt;$AE1256,VLOOKUP($AC1257+AL$1,STOCK!$F$10:$AB$209,17,0),IF($AE1257=$AE1256,(IF(BL1256&gt;=1,BL1256-COUNTIFS($AE1256:$AE1256,$AC1257,AL1256:AL1256,$AI$2),0)),0)),0)</f>
        <v>0</v>
      </c>
      <c r="BM1257" s="1">
        <f>IFERROR(IF($AE1257&gt;$AE1256,VLOOKUP($AC1257+AM$1,STOCK!$F$10:$AB$209,17,0),IF($AE1257=$AE1256,(IF(BM1256&gt;=1,BM1256-COUNTIFS($AE1256:$AE1256,$AC1257,AM1256:AM1256,$AI$2),0)),0)),0)</f>
        <v>0</v>
      </c>
      <c r="BN1257" s="1">
        <f>IFERROR(IF($AE1257&gt;$AE1256,VLOOKUP($AC1257+AN$1,STOCK!$F$10:$AB$209,17,0),IF($AE1257=$AE1256,(IF(BN1256&gt;=1,BN1256-COUNTIFS($AE1256:$AE1256,$AC1257,AN1256:AN1256,$AI$2),0)),0)),0)</f>
        <v>0</v>
      </c>
      <c r="BO1257" s="1">
        <f>IFERROR(IF($AE1257&gt;$AE1256,VLOOKUP($AC1257+AO$1,STOCK!$F$10:$AB$209,17,0),IF($AE1257=$AE1256,(IF(BO1256&gt;=1,BO1256-COUNTIFS($AE1256:$AE1256,$AC1257,AO1256:AO1256,$AI$2),0)),0)),0)</f>
        <v>0</v>
      </c>
      <c r="BP1257" s="1">
        <f>IFERROR(IF($AE1257&gt;$AE1256,VLOOKUP($AC1257+AP$1,STOCK!$F$10:$AB$209,17,0),IF($AE1257=$AE1256,(IF(BP1256&gt;=1,BP1256-COUNTIFS($AE1256:$AE1256,$AC1257,AP1256:AP1256,$AI$2),0)),0)),0)</f>
        <v>0</v>
      </c>
      <c r="BQ1257" s="1">
        <f>IFERROR(IF($AE1257&gt;$AE1256,VLOOKUP($AC1257+AQ$1,STOCK!$F$10:$AB$209,17,0),IF($AE1257=$AE1256,(IF(BQ1256&gt;=1,BQ1256-COUNTIFS($AE1256:$AE1256,$AC1257,AQ1256:AQ1256,$AI$2),0)),0)),0)</f>
        <v>0</v>
      </c>
      <c r="BR1257" s="1">
        <f>IFERROR(IF($AE1257&gt;$AE1256,VLOOKUP($AC1257+AR$1,STOCK!$F$10:$AB$209,17,0),IF($AE1257=$AE1256,(IF(BR1256&gt;=1,BR1256-COUNTIFS($AE1256:$AE1256,$AC1257,AR1256:AR1256,$AI$2),0)),0)),0)</f>
        <v>0</v>
      </c>
      <c r="BS1257" s="1">
        <f>IFERROR(IF($AE1257&gt;$AE1256,VLOOKUP($AC1257+AS$1,STOCK!$F$10:$AB$209,17,0),IF($AE1257=$AE1256,(IF(BS1256&gt;=1,BS1256-COUNTIFS($AE1256:$AE1256,$AC1257,AS1256:AS1256,$AI$2),0)),0)),0)</f>
        <v>0</v>
      </c>
      <c r="BT1257" s="1">
        <f>IFERROR(IF($AE1257&gt;$AE1256,VLOOKUP($AC1257+AT$1,STOCK!$F$10:$AB$209,17,0),IF($AE1257=$AE1256,(IF(BT1256&gt;=1,BT1256-COUNTIFS($AE1256:$AE1256,$AC1257,AT1256:AT1256,$AI$2),0)),0)),0)</f>
        <v>0</v>
      </c>
      <c r="BU1257" s="1">
        <f>IFERROR(IF($AE1257&gt;$AE1256,VLOOKUP($AC1257+AU$1,STOCK!$F$10:$AB$209,17,0),IF($AE1257=$AE1256,(IF(BU1256&gt;=1,BU1256-COUNTIFS($AE1256:$AE1256,$AC1257,AU1256:AU1256,$AI$2),0)),0)),0)</f>
        <v>0</v>
      </c>
      <c r="BV1257" s="1">
        <f>IFERROR(IF($AE1257&gt;$AE1256,VLOOKUP($AC1257+AV$1,STOCK!$F$10:$AB$209,17,0),IF($AE1257=$AE1256,(IF(BV1256&gt;=1,BV1256-COUNTIFS($AE1256:$AE1256,$AC1257,AV1256:AV1256,$AI$2),0)),0)),0)</f>
        <v>0</v>
      </c>
      <c r="BW1257" s="1">
        <f>IFERROR(IF($AE1257&gt;$AE1256,VLOOKUP($AC1257+AW$1,STOCK!$F$10:$AB$209,17,0),IF($AE1257=$AE1256,(IF(BW1256&gt;=1,BW1256-COUNTIFS($AE1256:$AE1256,$AC1257,AW1256:AW1256,$AI$2),0)),0)),0)</f>
        <v>0</v>
      </c>
      <c r="BX1257" s="1">
        <f>IFERROR(IF($AE1257&gt;$AE1256,VLOOKUP($AC1257+AX$1,STOCK!$F$10:$AB$209,17,0),IF($AE1257=$AE1256,(IF(BX1256&gt;=1,BX1256-COUNTIFS($AE1256:$AE1256,$AC1257,AX1256:AX1256,$AI$2),0)),0)),0)</f>
        <v>0</v>
      </c>
    </row>
    <row r="1258" spans="29:76" x14ac:dyDescent="0.25">
      <c r="AC1258" s="1">
        <f t="shared" si="305"/>
        <v>0</v>
      </c>
      <c r="AD1258" s="1">
        <f>IFERROR(IF(LEN(AK1258)&gt;=1,VLOOKUP(HLOOKUP(AK1258,PROFILE!$K$5:$V$8,4,0),PROFILE!$F$1:$G$3,2,0),0),0)</f>
        <v>0</v>
      </c>
      <c r="AE1258" s="1">
        <f t="shared" si="306"/>
        <v>0</v>
      </c>
      <c r="AF1258" s="1">
        <v>1245</v>
      </c>
      <c r="AI1258" s="1" t="str">
        <f>IFERROR(IF($AH1258&gt;=1,VLOOKUP($AG1258,STUDENT!$O$8:$Z$1507,3,0),""),"")</f>
        <v/>
      </c>
      <c r="AJ1258" s="1" t="str">
        <f>IFERROR(IF($AH1258&gt;=1,VLOOKUP($AG1258,STUDENT!$O$8:$Z$1507,4,0),""),"")</f>
        <v/>
      </c>
      <c r="AK1258" s="1" t="str">
        <f>IFERROR(IF($AH1258&gt;=1,VLOOKUP($AG1258,STUDENT!$O$8:$Z$1507,6,0),""),"")</f>
        <v/>
      </c>
      <c r="AL1258" s="1" t="str">
        <f t="shared" si="307"/>
        <v/>
      </c>
      <c r="AM1258" s="1" t="str">
        <f t="shared" si="308"/>
        <v/>
      </c>
      <c r="AN1258" s="1" t="str">
        <f t="shared" si="309"/>
        <v/>
      </c>
      <c r="AO1258" s="1" t="str">
        <f t="shared" si="310"/>
        <v/>
      </c>
      <c r="AP1258" s="1" t="str">
        <f t="shared" si="311"/>
        <v/>
      </c>
      <c r="AQ1258" s="1" t="str">
        <f t="shared" si="312"/>
        <v/>
      </c>
      <c r="AR1258" s="1" t="str">
        <f t="shared" si="313"/>
        <v/>
      </c>
      <c r="AS1258" s="1" t="str">
        <f t="shared" si="314"/>
        <v/>
      </c>
      <c r="AT1258" s="1" t="str">
        <f t="shared" si="315"/>
        <v/>
      </c>
      <c r="AU1258" s="1" t="str">
        <f t="shared" si="316"/>
        <v/>
      </c>
      <c r="AV1258" s="1" t="str">
        <f t="shared" si="317"/>
        <v/>
      </c>
      <c r="AW1258" s="1" t="str">
        <f t="shared" si="318"/>
        <v/>
      </c>
      <c r="AX1258" s="1" t="str">
        <f t="shared" si="319"/>
        <v/>
      </c>
      <c r="AY1258" s="1">
        <f>IFERROR(IF($AE1258&gt;$AE1257,VLOOKUP($AC1258+AL$1,STOCK!$F$10:$AB$209,16,0),IF($AE1258=$AE1257,(IF(AY1257&gt;=1,AY1257-COUNTIFS($AE1257:$AE1257,$AC1258,AL1257:AL1257,$AI$1),0)),0)),0)</f>
        <v>0</v>
      </c>
      <c r="AZ1258" s="1">
        <f>IFERROR(IF($AE1258&gt;$AE1257,VLOOKUP($AC1258+AM$1,STOCK!$F$10:$AB$209,16,0),IF($AE1258=$AE1257,(IF(AZ1257&gt;=1,AZ1257-COUNTIFS($AE1257:$AE1257,$AC1258,AM1257:AM1257,$AI$1),0)),0)),0)</f>
        <v>0</v>
      </c>
      <c r="BA1258" s="1">
        <f>IFERROR(IF($AE1258&gt;$AE1257,VLOOKUP($AC1258+AN$1,STOCK!$F$10:$AB$209,16,0),IF($AE1258=$AE1257,(IF(BA1257&gt;=1,BA1257-COUNTIFS($AE1257:$AE1257,$AC1258,AN1257:AN1257,$AI$1),0)),0)),0)</f>
        <v>0</v>
      </c>
      <c r="BB1258" s="1">
        <f>IFERROR(IF($AE1258&gt;$AE1257,VLOOKUP($AC1258+AO$1,STOCK!$F$10:$AB$209,16,0),IF($AE1258=$AE1257,(IF(BB1257&gt;=1,BB1257-COUNTIFS($AE1257:$AE1257,$AC1258,AO1257:AO1257,$AI$1),0)),0)),0)</f>
        <v>0</v>
      </c>
      <c r="BC1258" s="1">
        <f>IFERROR(IF($AE1258&gt;$AE1257,VLOOKUP($AC1258+AP$1,STOCK!$F$10:$AB$209,16,0),IF($AE1258=$AE1257,(IF(BC1257&gt;=1,BC1257-COUNTIFS($AE1257:$AE1257,$AC1258,AP1257:AP1257,$AI$1),0)),0)),0)</f>
        <v>0</v>
      </c>
      <c r="BD1258" s="1">
        <f>IFERROR(IF($AE1258&gt;$AE1257,VLOOKUP($AC1258+AQ$1,STOCK!$F$10:$AB$209,16,0),IF($AE1258=$AE1257,(IF(BD1257&gt;=1,BD1257-COUNTIFS($AE1257:$AE1257,$AC1258,AQ1257:AQ1257,$AI$1),0)),0)),0)</f>
        <v>0</v>
      </c>
      <c r="BE1258" s="1">
        <f>IFERROR(IF($AE1258&gt;$AE1257,VLOOKUP($AC1258+AR$1,STOCK!$F$10:$AB$209,16,0),IF($AE1258=$AE1257,(IF(BE1257&gt;=1,BE1257-COUNTIFS($AE1257:$AE1257,$AC1258,AR1257:AR1257,$AI$1),0)),0)),0)</f>
        <v>0</v>
      </c>
      <c r="BF1258" s="1">
        <f>IFERROR(IF($AE1258&gt;$AE1257,VLOOKUP($AC1258+AS$1,STOCK!$F$10:$AB$209,16,0),IF($AE1258=$AE1257,(IF(BF1257&gt;=1,BF1257-COUNTIFS($AE1257:$AE1257,$AC1258,AS1257:AS1257,$AI$1),0)),0)),0)</f>
        <v>0</v>
      </c>
      <c r="BG1258" s="1">
        <f>IFERROR(IF($AE1258&gt;$AE1257,VLOOKUP($AC1258+AT$1,STOCK!$F$10:$AB$209,16,0),IF($AE1258=$AE1257,(IF(BG1257&gt;=1,BG1257-COUNTIFS($AE1257:$AE1257,$AC1258,AT1257:AT1257,$AI$1),0)),0)),0)</f>
        <v>0</v>
      </c>
      <c r="BH1258" s="1">
        <f>IFERROR(IF($AE1258&gt;$AE1257,VLOOKUP($AC1258+AU$1,STOCK!$F$10:$AB$209,16,0),IF($AE1258=$AE1257,(IF(BH1257&gt;=1,BH1257-COUNTIFS($AE1257:$AE1257,$AC1258,AU1257:AU1257,$AI$1),0)),0)),0)</f>
        <v>0</v>
      </c>
      <c r="BI1258" s="1">
        <f>IFERROR(IF($AE1258&gt;$AE1257,VLOOKUP($AC1258+AV$1,STOCK!$F$10:$AB$209,16,0),IF($AE1258=$AE1257,(IF(BI1257&gt;=1,BI1257-COUNTIFS($AE1257:$AE1257,$AC1258,AV1257:AV1257,$AI$1),0)),0)),0)</f>
        <v>0</v>
      </c>
      <c r="BJ1258" s="1">
        <f>IFERROR(IF($AE1258&gt;$AE1257,VLOOKUP($AC1258+AW$1,STOCK!$F$10:$AB$209,16,0),IF($AE1258=$AE1257,(IF(BJ1257&gt;=1,BJ1257-COUNTIFS($AE1257:$AE1257,$AC1258,AW1257:AW1257,$AI$1),0)),0)),0)</f>
        <v>0</v>
      </c>
      <c r="BK1258" s="1">
        <f>IFERROR(IF($AE1258&gt;$AE1257,VLOOKUP($AC1258+AX$1,STOCK!$F$10:$AB$209,16,0),IF($AE1258=$AE1257,(IF(BK1257&gt;=1,BK1257-COUNTIFS($AE1257:$AE1257,$AC1258,AX1257:AX1257,$AI$1),0)),0)),0)</f>
        <v>0</v>
      </c>
      <c r="BL1258" s="1">
        <f>IFERROR(IF($AE1258&gt;$AE1257,VLOOKUP($AC1258+AL$1,STOCK!$F$10:$AB$209,17,0),IF($AE1258=$AE1257,(IF(BL1257&gt;=1,BL1257-COUNTIFS($AE1257:$AE1257,$AC1258,AL1257:AL1257,$AI$2),0)),0)),0)</f>
        <v>0</v>
      </c>
      <c r="BM1258" s="1">
        <f>IFERROR(IF($AE1258&gt;$AE1257,VLOOKUP($AC1258+AM$1,STOCK!$F$10:$AB$209,17,0),IF($AE1258=$AE1257,(IF(BM1257&gt;=1,BM1257-COUNTIFS($AE1257:$AE1257,$AC1258,AM1257:AM1257,$AI$2),0)),0)),0)</f>
        <v>0</v>
      </c>
      <c r="BN1258" s="1">
        <f>IFERROR(IF($AE1258&gt;$AE1257,VLOOKUP($AC1258+AN$1,STOCK!$F$10:$AB$209,17,0),IF($AE1258=$AE1257,(IF(BN1257&gt;=1,BN1257-COUNTIFS($AE1257:$AE1257,$AC1258,AN1257:AN1257,$AI$2),0)),0)),0)</f>
        <v>0</v>
      </c>
      <c r="BO1258" s="1">
        <f>IFERROR(IF($AE1258&gt;$AE1257,VLOOKUP($AC1258+AO$1,STOCK!$F$10:$AB$209,17,0),IF($AE1258=$AE1257,(IF(BO1257&gt;=1,BO1257-COUNTIFS($AE1257:$AE1257,$AC1258,AO1257:AO1257,$AI$2),0)),0)),0)</f>
        <v>0</v>
      </c>
      <c r="BP1258" s="1">
        <f>IFERROR(IF($AE1258&gt;$AE1257,VLOOKUP($AC1258+AP$1,STOCK!$F$10:$AB$209,17,0),IF($AE1258=$AE1257,(IF(BP1257&gt;=1,BP1257-COUNTIFS($AE1257:$AE1257,$AC1258,AP1257:AP1257,$AI$2),0)),0)),0)</f>
        <v>0</v>
      </c>
      <c r="BQ1258" s="1">
        <f>IFERROR(IF($AE1258&gt;$AE1257,VLOOKUP($AC1258+AQ$1,STOCK!$F$10:$AB$209,17,0),IF($AE1258=$AE1257,(IF(BQ1257&gt;=1,BQ1257-COUNTIFS($AE1257:$AE1257,$AC1258,AQ1257:AQ1257,$AI$2),0)),0)),0)</f>
        <v>0</v>
      </c>
      <c r="BR1258" s="1">
        <f>IFERROR(IF($AE1258&gt;$AE1257,VLOOKUP($AC1258+AR$1,STOCK!$F$10:$AB$209,17,0),IF($AE1258=$AE1257,(IF(BR1257&gt;=1,BR1257-COUNTIFS($AE1257:$AE1257,$AC1258,AR1257:AR1257,$AI$2),0)),0)),0)</f>
        <v>0</v>
      </c>
      <c r="BS1258" s="1">
        <f>IFERROR(IF($AE1258&gt;$AE1257,VLOOKUP($AC1258+AS$1,STOCK!$F$10:$AB$209,17,0),IF($AE1258=$AE1257,(IF(BS1257&gt;=1,BS1257-COUNTIFS($AE1257:$AE1257,$AC1258,AS1257:AS1257,$AI$2),0)),0)),0)</f>
        <v>0</v>
      </c>
      <c r="BT1258" s="1">
        <f>IFERROR(IF($AE1258&gt;$AE1257,VLOOKUP($AC1258+AT$1,STOCK!$F$10:$AB$209,17,0),IF($AE1258=$AE1257,(IF(BT1257&gt;=1,BT1257-COUNTIFS($AE1257:$AE1257,$AC1258,AT1257:AT1257,$AI$2),0)),0)),0)</f>
        <v>0</v>
      </c>
      <c r="BU1258" s="1">
        <f>IFERROR(IF($AE1258&gt;$AE1257,VLOOKUP($AC1258+AU$1,STOCK!$F$10:$AB$209,17,0),IF($AE1258=$AE1257,(IF(BU1257&gt;=1,BU1257-COUNTIFS($AE1257:$AE1257,$AC1258,AU1257:AU1257,$AI$2),0)),0)),0)</f>
        <v>0</v>
      </c>
      <c r="BV1258" s="1">
        <f>IFERROR(IF($AE1258&gt;$AE1257,VLOOKUP($AC1258+AV$1,STOCK!$F$10:$AB$209,17,0),IF($AE1258=$AE1257,(IF(BV1257&gt;=1,BV1257-COUNTIFS($AE1257:$AE1257,$AC1258,AV1257:AV1257,$AI$2),0)),0)),0)</f>
        <v>0</v>
      </c>
      <c r="BW1258" s="1">
        <f>IFERROR(IF($AE1258&gt;$AE1257,VLOOKUP($AC1258+AW$1,STOCK!$F$10:$AB$209,17,0),IF($AE1258=$AE1257,(IF(BW1257&gt;=1,BW1257-COUNTIFS($AE1257:$AE1257,$AC1258,AW1257:AW1257,$AI$2),0)),0)),0)</f>
        <v>0</v>
      </c>
      <c r="BX1258" s="1">
        <f>IFERROR(IF($AE1258&gt;$AE1257,VLOOKUP($AC1258+AX$1,STOCK!$F$10:$AB$209,17,0),IF($AE1258=$AE1257,(IF(BX1257&gt;=1,BX1257-COUNTIFS($AE1257:$AE1257,$AC1258,AX1257:AX1257,$AI$2),0)),0)),0)</f>
        <v>0</v>
      </c>
    </row>
    <row r="1259" spans="29:76" x14ac:dyDescent="0.25">
      <c r="AC1259" s="1">
        <f t="shared" si="305"/>
        <v>0</v>
      </c>
      <c r="AD1259" s="1">
        <f>IFERROR(IF(LEN(AK1259)&gt;=1,VLOOKUP(HLOOKUP(AK1259,PROFILE!$K$5:$V$8,4,0),PROFILE!$F$1:$G$3,2,0),0),0)</f>
        <v>0</v>
      </c>
      <c r="AE1259" s="1">
        <f t="shared" si="306"/>
        <v>0</v>
      </c>
      <c r="AF1259" s="1">
        <v>1246</v>
      </c>
      <c r="AI1259" s="1" t="str">
        <f>IFERROR(IF($AH1259&gt;=1,VLOOKUP($AG1259,STUDENT!$O$8:$Z$1507,3,0),""),"")</f>
        <v/>
      </c>
      <c r="AJ1259" s="1" t="str">
        <f>IFERROR(IF($AH1259&gt;=1,VLOOKUP($AG1259,STUDENT!$O$8:$Z$1507,4,0),""),"")</f>
        <v/>
      </c>
      <c r="AK1259" s="1" t="str">
        <f>IFERROR(IF($AH1259&gt;=1,VLOOKUP($AG1259,STUDENT!$O$8:$Z$1507,6,0),""),"")</f>
        <v/>
      </c>
      <c r="AL1259" s="1" t="str">
        <f t="shared" si="307"/>
        <v/>
      </c>
      <c r="AM1259" s="1" t="str">
        <f t="shared" si="308"/>
        <v/>
      </c>
      <c r="AN1259" s="1" t="str">
        <f t="shared" si="309"/>
        <v/>
      </c>
      <c r="AO1259" s="1" t="str">
        <f t="shared" si="310"/>
        <v/>
      </c>
      <c r="AP1259" s="1" t="str">
        <f t="shared" si="311"/>
        <v/>
      </c>
      <c r="AQ1259" s="1" t="str">
        <f t="shared" si="312"/>
        <v/>
      </c>
      <c r="AR1259" s="1" t="str">
        <f t="shared" si="313"/>
        <v/>
      </c>
      <c r="AS1259" s="1" t="str">
        <f t="shared" si="314"/>
        <v/>
      </c>
      <c r="AT1259" s="1" t="str">
        <f t="shared" si="315"/>
        <v/>
      </c>
      <c r="AU1259" s="1" t="str">
        <f t="shared" si="316"/>
        <v/>
      </c>
      <c r="AV1259" s="1" t="str">
        <f t="shared" si="317"/>
        <v/>
      </c>
      <c r="AW1259" s="1" t="str">
        <f t="shared" si="318"/>
        <v/>
      </c>
      <c r="AX1259" s="1" t="str">
        <f t="shared" si="319"/>
        <v/>
      </c>
      <c r="AY1259" s="1">
        <f>IFERROR(IF($AE1259&gt;$AE1258,VLOOKUP($AC1259+AL$1,STOCK!$F$10:$AB$209,16,0),IF($AE1259=$AE1258,(IF(AY1258&gt;=1,AY1258-COUNTIFS($AE1258:$AE1258,$AC1259,AL1258:AL1258,$AI$1),0)),0)),0)</f>
        <v>0</v>
      </c>
      <c r="AZ1259" s="1">
        <f>IFERROR(IF($AE1259&gt;$AE1258,VLOOKUP($AC1259+AM$1,STOCK!$F$10:$AB$209,16,0),IF($AE1259=$AE1258,(IF(AZ1258&gt;=1,AZ1258-COUNTIFS($AE1258:$AE1258,$AC1259,AM1258:AM1258,$AI$1),0)),0)),0)</f>
        <v>0</v>
      </c>
      <c r="BA1259" s="1">
        <f>IFERROR(IF($AE1259&gt;$AE1258,VLOOKUP($AC1259+AN$1,STOCK!$F$10:$AB$209,16,0),IF($AE1259=$AE1258,(IF(BA1258&gt;=1,BA1258-COUNTIFS($AE1258:$AE1258,$AC1259,AN1258:AN1258,$AI$1),0)),0)),0)</f>
        <v>0</v>
      </c>
      <c r="BB1259" s="1">
        <f>IFERROR(IF($AE1259&gt;$AE1258,VLOOKUP($AC1259+AO$1,STOCK!$F$10:$AB$209,16,0),IF($AE1259=$AE1258,(IF(BB1258&gt;=1,BB1258-COUNTIFS($AE1258:$AE1258,$AC1259,AO1258:AO1258,$AI$1),0)),0)),0)</f>
        <v>0</v>
      </c>
      <c r="BC1259" s="1">
        <f>IFERROR(IF($AE1259&gt;$AE1258,VLOOKUP($AC1259+AP$1,STOCK!$F$10:$AB$209,16,0),IF($AE1259=$AE1258,(IF(BC1258&gt;=1,BC1258-COUNTIFS($AE1258:$AE1258,$AC1259,AP1258:AP1258,$AI$1),0)),0)),0)</f>
        <v>0</v>
      </c>
      <c r="BD1259" s="1">
        <f>IFERROR(IF($AE1259&gt;$AE1258,VLOOKUP($AC1259+AQ$1,STOCK!$F$10:$AB$209,16,0),IF($AE1259=$AE1258,(IF(BD1258&gt;=1,BD1258-COUNTIFS($AE1258:$AE1258,$AC1259,AQ1258:AQ1258,$AI$1),0)),0)),0)</f>
        <v>0</v>
      </c>
      <c r="BE1259" s="1">
        <f>IFERROR(IF($AE1259&gt;$AE1258,VLOOKUP($AC1259+AR$1,STOCK!$F$10:$AB$209,16,0),IF($AE1259=$AE1258,(IF(BE1258&gt;=1,BE1258-COUNTIFS($AE1258:$AE1258,$AC1259,AR1258:AR1258,$AI$1),0)),0)),0)</f>
        <v>0</v>
      </c>
      <c r="BF1259" s="1">
        <f>IFERROR(IF($AE1259&gt;$AE1258,VLOOKUP($AC1259+AS$1,STOCK!$F$10:$AB$209,16,0),IF($AE1259=$AE1258,(IF(BF1258&gt;=1,BF1258-COUNTIFS($AE1258:$AE1258,$AC1259,AS1258:AS1258,$AI$1),0)),0)),0)</f>
        <v>0</v>
      </c>
      <c r="BG1259" s="1">
        <f>IFERROR(IF($AE1259&gt;$AE1258,VLOOKUP($AC1259+AT$1,STOCK!$F$10:$AB$209,16,0),IF($AE1259=$AE1258,(IF(BG1258&gt;=1,BG1258-COUNTIFS($AE1258:$AE1258,$AC1259,AT1258:AT1258,$AI$1),0)),0)),0)</f>
        <v>0</v>
      </c>
      <c r="BH1259" s="1">
        <f>IFERROR(IF($AE1259&gt;$AE1258,VLOOKUP($AC1259+AU$1,STOCK!$F$10:$AB$209,16,0),IF($AE1259=$AE1258,(IF(BH1258&gt;=1,BH1258-COUNTIFS($AE1258:$AE1258,$AC1259,AU1258:AU1258,$AI$1),0)),0)),0)</f>
        <v>0</v>
      </c>
      <c r="BI1259" s="1">
        <f>IFERROR(IF($AE1259&gt;$AE1258,VLOOKUP($AC1259+AV$1,STOCK!$F$10:$AB$209,16,0),IF($AE1259=$AE1258,(IF(BI1258&gt;=1,BI1258-COUNTIFS($AE1258:$AE1258,$AC1259,AV1258:AV1258,$AI$1),0)),0)),0)</f>
        <v>0</v>
      </c>
      <c r="BJ1259" s="1">
        <f>IFERROR(IF($AE1259&gt;$AE1258,VLOOKUP($AC1259+AW$1,STOCK!$F$10:$AB$209,16,0),IF($AE1259=$AE1258,(IF(BJ1258&gt;=1,BJ1258-COUNTIFS($AE1258:$AE1258,$AC1259,AW1258:AW1258,$AI$1),0)),0)),0)</f>
        <v>0</v>
      </c>
      <c r="BK1259" s="1">
        <f>IFERROR(IF($AE1259&gt;$AE1258,VLOOKUP($AC1259+AX$1,STOCK!$F$10:$AB$209,16,0),IF($AE1259=$AE1258,(IF(BK1258&gt;=1,BK1258-COUNTIFS($AE1258:$AE1258,$AC1259,AX1258:AX1258,$AI$1),0)),0)),0)</f>
        <v>0</v>
      </c>
      <c r="BL1259" s="1">
        <f>IFERROR(IF($AE1259&gt;$AE1258,VLOOKUP($AC1259+AL$1,STOCK!$F$10:$AB$209,17,0),IF($AE1259=$AE1258,(IF(BL1258&gt;=1,BL1258-COUNTIFS($AE1258:$AE1258,$AC1259,AL1258:AL1258,$AI$2),0)),0)),0)</f>
        <v>0</v>
      </c>
      <c r="BM1259" s="1">
        <f>IFERROR(IF($AE1259&gt;$AE1258,VLOOKUP($AC1259+AM$1,STOCK!$F$10:$AB$209,17,0),IF($AE1259=$AE1258,(IF(BM1258&gt;=1,BM1258-COUNTIFS($AE1258:$AE1258,$AC1259,AM1258:AM1258,$AI$2),0)),0)),0)</f>
        <v>0</v>
      </c>
      <c r="BN1259" s="1">
        <f>IFERROR(IF($AE1259&gt;$AE1258,VLOOKUP($AC1259+AN$1,STOCK!$F$10:$AB$209,17,0),IF($AE1259=$AE1258,(IF(BN1258&gt;=1,BN1258-COUNTIFS($AE1258:$AE1258,$AC1259,AN1258:AN1258,$AI$2),0)),0)),0)</f>
        <v>0</v>
      </c>
      <c r="BO1259" s="1">
        <f>IFERROR(IF($AE1259&gt;$AE1258,VLOOKUP($AC1259+AO$1,STOCK!$F$10:$AB$209,17,0),IF($AE1259=$AE1258,(IF(BO1258&gt;=1,BO1258-COUNTIFS($AE1258:$AE1258,$AC1259,AO1258:AO1258,$AI$2),0)),0)),0)</f>
        <v>0</v>
      </c>
      <c r="BP1259" s="1">
        <f>IFERROR(IF($AE1259&gt;$AE1258,VLOOKUP($AC1259+AP$1,STOCK!$F$10:$AB$209,17,0),IF($AE1259=$AE1258,(IF(BP1258&gt;=1,BP1258-COUNTIFS($AE1258:$AE1258,$AC1259,AP1258:AP1258,$AI$2),0)),0)),0)</f>
        <v>0</v>
      </c>
      <c r="BQ1259" s="1">
        <f>IFERROR(IF($AE1259&gt;$AE1258,VLOOKUP($AC1259+AQ$1,STOCK!$F$10:$AB$209,17,0),IF($AE1259=$AE1258,(IF(BQ1258&gt;=1,BQ1258-COUNTIFS($AE1258:$AE1258,$AC1259,AQ1258:AQ1258,$AI$2),0)),0)),0)</f>
        <v>0</v>
      </c>
      <c r="BR1259" s="1">
        <f>IFERROR(IF($AE1259&gt;$AE1258,VLOOKUP($AC1259+AR$1,STOCK!$F$10:$AB$209,17,0),IF($AE1259=$AE1258,(IF(BR1258&gt;=1,BR1258-COUNTIFS($AE1258:$AE1258,$AC1259,AR1258:AR1258,$AI$2),0)),0)),0)</f>
        <v>0</v>
      </c>
      <c r="BS1259" s="1">
        <f>IFERROR(IF($AE1259&gt;$AE1258,VLOOKUP($AC1259+AS$1,STOCK!$F$10:$AB$209,17,0),IF($AE1259=$AE1258,(IF(BS1258&gt;=1,BS1258-COUNTIFS($AE1258:$AE1258,$AC1259,AS1258:AS1258,$AI$2),0)),0)),0)</f>
        <v>0</v>
      </c>
      <c r="BT1259" s="1">
        <f>IFERROR(IF($AE1259&gt;$AE1258,VLOOKUP($AC1259+AT$1,STOCK!$F$10:$AB$209,17,0),IF($AE1259=$AE1258,(IF(BT1258&gt;=1,BT1258-COUNTIFS($AE1258:$AE1258,$AC1259,AT1258:AT1258,$AI$2),0)),0)),0)</f>
        <v>0</v>
      </c>
      <c r="BU1259" s="1">
        <f>IFERROR(IF($AE1259&gt;$AE1258,VLOOKUP($AC1259+AU$1,STOCK!$F$10:$AB$209,17,0),IF($AE1259=$AE1258,(IF(BU1258&gt;=1,BU1258-COUNTIFS($AE1258:$AE1258,$AC1259,AU1258:AU1258,$AI$2),0)),0)),0)</f>
        <v>0</v>
      </c>
      <c r="BV1259" s="1">
        <f>IFERROR(IF($AE1259&gt;$AE1258,VLOOKUP($AC1259+AV$1,STOCK!$F$10:$AB$209,17,0),IF($AE1259=$AE1258,(IF(BV1258&gt;=1,BV1258-COUNTIFS($AE1258:$AE1258,$AC1259,AV1258:AV1258,$AI$2),0)),0)),0)</f>
        <v>0</v>
      </c>
      <c r="BW1259" s="1">
        <f>IFERROR(IF($AE1259&gt;$AE1258,VLOOKUP($AC1259+AW$1,STOCK!$F$10:$AB$209,17,0),IF($AE1259=$AE1258,(IF(BW1258&gt;=1,BW1258-COUNTIFS($AE1258:$AE1258,$AC1259,AW1258:AW1258,$AI$2),0)),0)),0)</f>
        <v>0</v>
      </c>
      <c r="BX1259" s="1">
        <f>IFERROR(IF($AE1259&gt;$AE1258,VLOOKUP($AC1259+AX$1,STOCK!$F$10:$AB$209,17,0),IF($AE1259=$AE1258,(IF(BX1258&gt;=1,BX1258-COUNTIFS($AE1258:$AE1258,$AC1259,AX1258:AX1258,$AI$2),0)),0)),0)</f>
        <v>0</v>
      </c>
    </row>
    <row r="1260" spans="29:76" x14ac:dyDescent="0.25">
      <c r="AC1260" s="1">
        <f t="shared" si="305"/>
        <v>0</v>
      </c>
      <c r="AD1260" s="1">
        <f>IFERROR(IF(LEN(AK1260)&gt;=1,VLOOKUP(HLOOKUP(AK1260,PROFILE!$K$5:$V$8,4,0),PROFILE!$F$1:$G$3,2,0),0),0)</f>
        <v>0</v>
      </c>
      <c r="AE1260" s="1">
        <f t="shared" si="306"/>
        <v>0</v>
      </c>
      <c r="AF1260" s="1">
        <v>1247</v>
      </c>
      <c r="AI1260" s="1" t="str">
        <f>IFERROR(IF($AH1260&gt;=1,VLOOKUP($AG1260,STUDENT!$O$8:$Z$1507,3,0),""),"")</f>
        <v/>
      </c>
      <c r="AJ1260" s="1" t="str">
        <f>IFERROR(IF($AH1260&gt;=1,VLOOKUP($AG1260,STUDENT!$O$8:$Z$1507,4,0),""),"")</f>
        <v/>
      </c>
      <c r="AK1260" s="1" t="str">
        <f>IFERROR(IF($AH1260&gt;=1,VLOOKUP($AG1260,STUDENT!$O$8:$Z$1507,6,0),""),"")</f>
        <v/>
      </c>
      <c r="AL1260" s="1" t="str">
        <f t="shared" si="307"/>
        <v/>
      </c>
      <c r="AM1260" s="1" t="str">
        <f t="shared" si="308"/>
        <v/>
      </c>
      <c r="AN1260" s="1" t="str">
        <f t="shared" si="309"/>
        <v/>
      </c>
      <c r="AO1260" s="1" t="str">
        <f t="shared" si="310"/>
        <v/>
      </c>
      <c r="AP1260" s="1" t="str">
        <f t="shared" si="311"/>
        <v/>
      </c>
      <c r="AQ1260" s="1" t="str">
        <f t="shared" si="312"/>
        <v/>
      </c>
      <c r="AR1260" s="1" t="str">
        <f t="shared" si="313"/>
        <v/>
      </c>
      <c r="AS1260" s="1" t="str">
        <f t="shared" si="314"/>
        <v/>
      </c>
      <c r="AT1260" s="1" t="str">
        <f t="shared" si="315"/>
        <v/>
      </c>
      <c r="AU1260" s="1" t="str">
        <f t="shared" si="316"/>
        <v/>
      </c>
      <c r="AV1260" s="1" t="str">
        <f t="shared" si="317"/>
        <v/>
      </c>
      <c r="AW1260" s="1" t="str">
        <f t="shared" si="318"/>
        <v/>
      </c>
      <c r="AX1260" s="1" t="str">
        <f t="shared" si="319"/>
        <v/>
      </c>
      <c r="AY1260" s="1">
        <f>IFERROR(IF($AE1260&gt;$AE1259,VLOOKUP($AC1260+AL$1,STOCK!$F$10:$AB$209,16,0),IF($AE1260=$AE1259,(IF(AY1259&gt;=1,AY1259-COUNTIFS($AE1259:$AE1259,$AC1260,AL1259:AL1259,$AI$1),0)),0)),0)</f>
        <v>0</v>
      </c>
      <c r="AZ1260" s="1">
        <f>IFERROR(IF($AE1260&gt;$AE1259,VLOOKUP($AC1260+AM$1,STOCK!$F$10:$AB$209,16,0),IF($AE1260=$AE1259,(IF(AZ1259&gt;=1,AZ1259-COUNTIFS($AE1259:$AE1259,$AC1260,AM1259:AM1259,$AI$1),0)),0)),0)</f>
        <v>0</v>
      </c>
      <c r="BA1260" s="1">
        <f>IFERROR(IF($AE1260&gt;$AE1259,VLOOKUP($AC1260+AN$1,STOCK!$F$10:$AB$209,16,0),IF($AE1260=$AE1259,(IF(BA1259&gt;=1,BA1259-COUNTIFS($AE1259:$AE1259,$AC1260,AN1259:AN1259,$AI$1),0)),0)),0)</f>
        <v>0</v>
      </c>
      <c r="BB1260" s="1">
        <f>IFERROR(IF($AE1260&gt;$AE1259,VLOOKUP($AC1260+AO$1,STOCK!$F$10:$AB$209,16,0),IF($AE1260=$AE1259,(IF(BB1259&gt;=1,BB1259-COUNTIFS($AE1259:$AE1259,$AC1260,AO1259:AO1259,$AI$1),0)),0)),0)</f>
        <v>0</v>
      </c>
      <c r="BC1260" s="1">
        <f>IFERROR(IF($AE1260&gt;$AE1259,VLOOKUP($AC1260+AP$1,STOCK!$F$10:$AB$209,16,0),IF($AE1260=$AE1259,(IF(BC1259&gt;=1,BC1259-COUNTIFS($AE1259:$AE1259,$AC1260,AP1259:AP1259,$AI$1),0)),0)),0)</f>
        <v>0</v>
      </c>
      <c r="BD1260" s="1">
        <f>IFERROR(IF($AE1260&gt;$AE1259,VLOOKUP($AC1260+AQ$1,STOCK!$F$10:$AB$209,16,0),IF($AE1260=$AE1259,(IF(BD1259&gt;=1,BD1259-COUNTIFS($AE1259:$AE1259,$AC1260,AQ1259:AQ1259,$AI$1),0)),0)),0)</f>
        <v>0</v>
      </c>
      <c r="BE1260" s="1">
        <f>IFERROR(IF($AE1260&gt;$AE1259,VLOOKUP($AC1260+AR$1,STOCK!$F$10:$AB$209,16,0),IF($AE1260=$AE1259,(IF(BE1259&gt;=1,BE1259-COUNTIFS($AE1259:$AE1259,$AC1260,AR1259:AR1259,$AI$1),0)),0)),0)</f>
        <v>0</v>
      </c>
      <c r="BF1260" s="1">
        <f>IFERROR(IF($AE1260&gt;$AE1259,VLOOKUP($AC1260+AS$1,STOCK!$F$10:$AB$209,16,0),IF($AE1260=$AE1259,(IF(BF1259&gt;=1,BF1259-COUNTIFS($AE1259:$AE1259,$AC1260,AS1259:AS1259,$AI$1),0)),0)),0)</f>
        <v>0</v>
      </c>
      <c r="BG1260" s="1">
        <f>IFERROR(IF($AE1260&gt;$AE1259,VLOOKUP($AC1260+AT$1,STOCK!$F$10:$AB$209,16,0),IF($AE1260=$AE1259,(IF(BG1259&gt;=1,BG1259-COUNTIFS($AE1259:$AE1259,$AC1260,AT1259:AT1259,$AI$1),0)),0)),0)</f>
        <v>0</v>
      </c>
      <c r="BH1260" s="1">
        <f>IFERROR(IF($AE1260&gt;$AE1259,VLOOKUP($AC1260+AU$1,STOCK!$F$10:$AB$209,16,0),IF($AE1260=$AE1259,(IF(BH1259&gt;=1,BH1259-COUNTIFS($AE1259:$AE1259,$AC1260,AU1259:AU1259,$AI$1),0)),0)),0)</f>
        <v>0</v>
      </c>
      <c r="BI1260" s="1">
        <f>IFERROR(IF($AE1260&gt;$AE1259,VLOOKUP($AC1260+AV$1,STOCK!$F$10:$AB$209,16,0),IF($AE1260=$AE1259,(IF(BI1259&gt;=1,BI1259-COUNTIFS($AE1259:$AE1259,$AC1260,AV1259:AV1259,$AI$1),0)),0)),0)</f>
        <v>0</v>
      </c>
      <c r="BJ1260" s="1">
        <f>IFERROR(IF($AE1260&gt;$AE1259,VLOOKUP($AC1260+AW$1,STOCK!$F$10:$AB$209,16,0),IF($AE1260=$AE1259,(IF(BJ1259&gt;=1,BJ1259-COUNTIFS($AE1259:$AE1259,$AC1260,AW1259:AW1259,$AI$1),0)),0)),0)</f>
        <v>0</v>
      </c>
      <c r="BK1260" s="1">
        <f>IFERROR(IF($AE1260&gt;$AE1259,VLOOKUP($AC1260+AX$1,STOCK!$F$10:$AB$209,16,0),IF($AE1260=$AE1259,(IF(BK1259&gt;=1,BK1259-COUNTIFS($AE1259:$AE1259,$AC1260,AX1259:AX1259,$AI$1),0)),0)),0)</f>
        <v>0</v>
      </c>
      <c r="BL1260" s="1">
        <f>IFERROR(IF($AE1260&gt;$AE1259,VLOOKUP($AC1260+AL$1,STOCK!$F$10:$AB$209,17,0),IF($AE1260=$AE1259,(IF(BL1259&gt;=1,BL1259-COUNTIFS($AE1259:$AE1259,$AC1260,AL1259:AL1259,$AI$2),0)),0)),0)</f>
        <v>0</v>
      </c>
      <c r="BM1260" s="1">
        <f>IFERROR(IF($AE1260&gt;$AE1259,VLOOKUP($AC1260+AM$1,STOCK!$F$10:$AB$209,17,0),IF($AE1260=$AE1259,(IF(BM1259&gt;=1,BM1259-COUNTIFS($AE1259:$AE1259,$AC1260,AM1259:AM1259,$AI$2),0)),0)),0)</f>
        <v>0</v>
      </c>
      <c r="BN1260" s="1">
        <f>IFERROR(IF($AE1260&gt;$AE1259,VLOOKUP($AC1260+AN$1,STOCK!$F$10:$AB$209,17,0),IF($AE1260=$AE1259,(IF(BN1259&gt;=1,BN1259-COUNTIFS($AE1259:$AE1259,$AC1260,AN1259:AN1259,$AI$2),0)),0)),0)</f>
        <v>0</v>
      </c>
      <c r="BO1260" s="1">
        <f>IFERROR(IF($AE1260&gt;$AE1259,VLOOKUP($AC1260+AO$1,STOCK!$F$10:$AB$209,17,0),IF($AE1260=$AE1259,(IF(BO1259&gt;=1,BO1259-COUNTIFS($AE1259:$AE1259,$AC1260,AO1259:AO1259,$AI$2),0)),0)),0)</f>
        <v>0</v>
      </c>
      <c r="BP1260" s="1">
        <f>IFERROR(IF($AE1260&gt;$AE1259,VLOOKUP($AC1260+AP$1,STOCK!$F$10:$AB$209,17,0),IF($AE1260=$AE1259,(IF(BP1259&gt;=1,BP1259-COUNTIFS($AE1259:$AE1259,$AC1260,AP1259:AP1259,$AI$2),0)),0)),0)</f>
        <v>0</v>
      </c>
      <c r="BQ1260" s="1">
        <f>IFERROR(IF($AE1260&gt;$AE1259,VLOOKUP($AC1260+AQ$1,STOCK!$F$10:$AB$209,17,0),IF($AE1260=$AE1259,(IF(BQ1259&gt;=1,BQ1259-COUNTIFS($AE1259:$AE1259,$AC1260,AQ1259:AQ1259,$AI$2),0)),0)),0)</f>
        <v>0</v>
      </c>
      <c r="BR1260" s="1">
        <f>IFERROR(IF($AE1260&gt;$AE1259,VLOOKUP($AC1260+AR$1,STOCK!$F$10:$AB$209,17,0),IF($AE1260=$AE1259,(IF(BR1259&gt;=1,BR1259-COUNTIFS($AE1259:$AE1259,$AC1260,AR1259:AR1259,$AI$2),0)),0)),0)</f>
        <v>0</v>
      </c>
      <c r="BS1260" s="1">
        <f>IFERROR(IF($AE1260&gt;$AE1259,VLOOKUP($AC1260+AS$1,STOCK!$F$10:$AB$209,17,0),IF($AE1260=$AE1259,(IF(BS1259&gt;=1,BS1259-COUNTIFS($AE1259:$AE1259,$AC1260,AS1259:AS1259,$AI$2),0)),0)),0)</f>
        <v>0</v>
      </c>
      <c r="BT1260" s="1">
        <f>IFERROR(IF($AE1260&gt;$AE1259,VLOOKUP($AC1260+AT$1,STOCK!$F$10:$AB$209,17,0),IF($AE1260=$AE1259,(IF(BT1259&gt;=1,BT1259-COUNTIFS($AE1259:$AE1259,$AC1260,AT1259:AT1259,$AI$2),0)),0)),0)</f>
        <v>0</v>
      </c>
      <c r="BU1260" s="1">
        <f>IFERROR(IF($AE1260&gt;$AE1259,VLOOKUP($AC1260+AU$1,STOCK!$F$10:$AB$209,17,0),IF($AE1260=$AE1259,(IF(BU1259&gt;=1,BU1259-COUNTIFS($AE1259:$AE1259,$AC1260,AU1259:AU1259,$AI$2),0)),0)),0)</f>
        <v>0</v>
      </c>
      <c r="BV1260" s="1">
        <f>IFERROR(IF($AE1260&gt;$AE1259,VLOOKUP($AC1260+AV$1,STOCK!$F$10:$AB$209,17,0),IF($AE1260=$AE1259,(IF(BV1259&gt;=1,BV1259-COUNTIFS($AE1259:$AE1259,$AC1260,AV1259:AV1259,$AI$2),0)),0)),0)</f>
        <v>0</v>
      </c>
      <c r="BW1260" s="1">
        <f>IFERROR(IF($AE1260&gt;$AE1259,VLOOKUP($AC1260+AW$1,STOCK!$F$10:$AB$209,17,0),IF($AE1260=$AE1259,(IF(BW1259&gt;=1,BW1259-COUNTIFS($AE1259:$AE1259,$AC1260,AW1259:AW1259,$AI$2),0)),0)),0)</f>
        <v>0</v>
      </c>
      <c r="BX1260" s="1">
        <f>IFERROR(IF($AE1260&gt;$AE1259,VLOOKUP($AC1260+AX$1,STOCK!$F$10:$AB$209,17,0),IF($AE1260=$AE1259,(IF(BX1259&gt;=1,BX1259-COUNTIFS($AE1259:$AE1259,$AC1260,AX1259:AX1259,$AI$2),0)),0)),0)</f>
        <v>0</v>
      </c>
    </row>
    <row r="1261" spans="29:76" x14ac:dyDescent="0.25">
      <c r="AC1261" s="1">
        <f t="shared" si="305"/>
        <v>0</v>
      </c>
      <c r="AD1261" s="1">
        <f>IFERROR(IF(LEN(AK1261)&gt;=1,VLOOKUP(HLOOKUP(AK1261,PROFILE!$K$5:$V$8,4,0),PROFILE!$F$1:$G$3,2,0),0),0)</f>
        <v>0</v>
      </c>
      <c r="AE1261" s="1">
        <f t="shared" si="306"/>
        <v>0</v>
      </c>
      <c r="AF1261" s="1">
        <v>1248</v>
      </c>
      <c r="AI1261" s="1" t="str">
        <f>IFERROR(IF($AH1261&gt;=1,VLOOKUP($AG1261,STUDENT!$O$8:$Z$1507,3,0),""),"")</f>
        <v/>
      </c>
      <c r="AJ1261" s="1" t="str">
        <f>IFERROR(IF($AH1261&gt;=1,VLOOKUP($AG1261,STUDENT!$O$8:$Z$1507,4,0),""),"")</f>
        <v/>
      </c>
      <c r="AK1261" s="1" t="str">
        <f>IFERROR(IF($AH1261&gt;=1,VLOOKUP($AG1261,STUDENT!$O$8:$Z$1507,6,0),""),"")</f>
        <v/>
      </c>
      <c r="AL1261" s="1" t="str">
        <f t="shared" si="307"/>
        <v/>
      </c>
      <c r="AM1261" s="1" t="str">
        <f t="shared" si="308"/>
        <v/>
      </c>
      <c r="AN1261" s="1" t="str">
        <f t="shared" si="309"/>
        <v/>
      </c>
      <c r="AO1261" s="1" t="str">
        <f t="shared" si="310"/>
        <v/>
      </c>
      <c r="AP1261" s="1" t="str">
        <f t="shared" si="311"/>
        <v/>
      </c>
      <c r="AQ1261" s="1" t="str">
        <f t="shared" si="312"/>
        <v/>
      </c>
      <c r="AR1261" s="1" t="str">
        <f t="shared" si="313"/>
        <v/>
      </c>
      <c r="AS1261" s="1" t="str">
        <f t="shared" si="314"/>
        <v/>
      </c>
      <c r="AT1261" s="1" t="str">
        <f t="shared" si="315"/>
        <v/>
      </c>
      <c r="AU1261" s="1" t="str">
        <f t="shared" si="316"/>
        <v/>
      </c>
      <c r="AV1261" s="1" t="str">
        <f t="shared" si="317"/>
        <v/>
      </c>
      <c r="AW1261" s="1" t="str">
        <f t="shared" si="318"/>
        <v/>
      </c>
      <c r="AX1261" s="1" t="str">
        <f t="shared" si="319"/>
        <v/>
      </c>
      <c r="AY1261" s="1">
        <f>IFERROR(IF($AE1261&gt;$AE1260,VLOOKUP($AC1261+AL$1,STOCK!$F$10:$AB$209,16,0),IF($AE1261=$AE1260,(IF(AY1260&gt;=1,AY1260-COUNTIFS($AE1260:$AE1260,$AC1261,AL1260:AL1260,$AI$1),0)),0)),0)</f>
        <v>0</v>
      </c>
      <c r="AZ1261" s="1">
        <f>IFERROR(IF($AE1261&gt;$AE1260,VLOOKUP($AC1261+AM$1,STOCK!$F$10:$AB$209,16,0),IF($AE1261=$AE1260,(IF(AZ1260&gt;=1,AZ1260-COUNTIFS($AE1260:$AE1260,$AC1261,AM1260:AM1260,$AI$1),0)),0)),0)</f>
        <v>0</v>
      </c>
      <c r="BA1261" s="1">
        <f>IFERROR(IF($AE1261&gt;$AE1260,VLOOKUP($AC1261+AN$1,STOCK!$F$10:$AB$209,16,0),IF($AE1261=$AE1260,(IF(BA1260&gt;=1,BA1260-COUNTIFS($AE1260:$AE1260,$AC1261,AN1260:AN1260,$AI$1),0)),0)),0)</f>
        <v>0</v>
      </c>
      <c r="BB1261" s="1">
        <f>IFERROR(IF($AE1261&gt;$AE1260,VLOOKUP($AC1261+AO$1,STOCK!$F$10:$AB$209,16,0),IF($AE1261=$AE1260,(IF(BB1260&gt;=1,BB1260-COUNTIFS($AE1260:$AE1260,$AC1261,AO1260:AO1260,$AI$1),0)),0)),0)</f>
        <v>0</v>
      </c>
      <c r="BC1261" s="1">
        <f>IFERROR(IF($AE1261&gt;$AE1260,VLOOKUP($AC1261+AP$1,STOCK!$F$10:$AB$209,16,0),IF($AE1261=$AE1260,(IF(BC1260&gt;=1,BC1260-COUNTIFS($AE1260:$AE1260,$AC1261,AP1260:AP1260,$AI$1),0)),0)),0)</f>
        <v>0</v>
      </c>
      <c r="BD1261" s="1">
        <f>IFERROR(IF($AE1261&gt;$AE1260,VLOOKUP($AC1261+AQ$1,STOCK!$F$10:$AB$209,16,0),IF($AE1261=$AE1260,(IF(BD1260&gt;=1,BD1260-COUNTIFS($AE1260:$AE1260,$AC1261,AQ1260:AQ1260,$AI$1),0)),0)),0)</f>
        <v>0</v>
      </c>
      <c r="BE1261" s="1">
        <f>IFERROR(IF($AE1261&gt;$AE1260,VLOOKUP($AC1261+AR$1,STOCK!$F$10:$AB$209,16,0),IF($AE1261=$AE1260,(IF(BE1260&gt;=1,BE1260-COUNTIFS($AE1260:$AE1260,$AC1261,AR1260:AR1260,$AI$1),0)),0)),0)</f>
        <v>0</v>
      </c>
      <c r="BF1261" s="1">
        <f>IFERROR(IF($AE1261&gt;$AE1260,VLOOKUP($AC1261+AS$1,STOCK!$F$10:$AB$209,16,0),IF($AE1261=$AE1260,(IF(BF1260&gt;=1,BF1260-COUNTIFS($AE1260:$AE1260,$AC1261,AS1260:AS1260,$AI$1),0)),0)),0)</f>
        <v>0</v>
      </c>
      <c r="BG1261" s="1">
        <f>IFERROR(IF($AE1261&gt;$AE1260,VLOOKUP($AC1261+AT$1,STOCK!$F$10:$AB$209,16,0),IF($AE1261=$AE1260,(IF(BG1260&gt;=1,BG1260-COUNTIFS($AE1260:$AE1260,$AC1261,AT1260:AT1260,$AI$1),0)),0)),0)</f>
        <v>0</v>
      </c>
      <c r="BH1261" s="1">
        <f>IFERROR(IF($AE1261&gt;$AE1260,VLOOKUP($AC1261+AU$1,STOCK!$F$10:$AB$209,16,0),IF($AE1261=$AE1260,(IF(BH1260&gt;=1,BH1260-COUNTIFS($AE1260:$AE1260,$AC1261,AU1260:AU1260,$AI$1),0)),0)),0)</f>
        <v>0</v>
      </c>
      <c r="BI1261" s="1">
        <f>IFERROR(IF($AE1261&gt;$AE1260,VLOOKUP($AC1261+AV$1,STOCK!$F$10:$AB$209,16,0),IF($AE1261=$AE1260,(IF(BI1260&gt;=1,BI1260-COUNTIFS($AE1260:$AE1260,$AC1261,AV1260:AV1260,$AI$1),0)),0)),0)</f>
        <v>0</v>
      </c>
      <c r="BJ1261" s="1">
        <f>IFERROR(IF($AE1261&gt;$AE1260,VLOOKUP($AC1261+AW$1,STOCK!$F$10:$AB$209,16,0),IF($AE1261=$AE1260,(IF(BJ1260&gt;=1,BJ1260-COUNTIFS($AE1260:$AE1260,$AC1261,AW1260:AW1260,$AI$1),0)),0)),0)</f>
        <v>0</v>
      </c>
      <c r="BK1261" s="1">
        <f>IFERROR(IF($AE1261&gt;$AE1260,VLOOKUP($AC1261+AX$1,STOCK!$F$10:$AB$209,16,0),IF($AE1261=$AE1260,(IF(BK1260&gt;=1,BK1260-COUNTIFS($AE1260:$AE1260,$AC1261,AX1260:AX1260,$AI$1),0)),0)),0)</f>
        <v>0</v>
      </c>
      <c r="BL1261" s="1">
        <f>IFERROR(IF($AE1261&gt;$AE1260,VLOOKUP($AC1261+AL$1,STOCK!$F$10:$AB$209,17,0),IF($AE1261=$AE1260,(IF(BL1260&gt;=1,BL1260-COUNTIFS($AE1260:$AE1260,$AC1261,AL1260:AL1260,$AI$2),0)),0)),0)</f>
        <v>0</v>
      </c>
      <c r="BM1261" s="1">
        <f>IFERROR(IF($AE1261&gt;$AE1260,VLOOKUP($AC1261+AM$1,STOCK!$F$10:$AB$209,17,0),IF($AE1261=$AE1260,(IF(BM1260&gt;=1,BM1260-COUNTIFS($AE1260:$AE1260,$AC1261,AM1260:AM1260,$AI$2),0)),0)),0)</f>
        <v>0</v>
      </c>
      <c r="BN1261" s="1">
        <f>IFERROR(IF($AE1261&gt;$AE1260,VLOOKUP($AC1261+AN$1,STOCK!$F$10:$AB$209,17,0),IF($AE1261=$AE1260,(IF(BN1260&gt;=1,BN1260-COUNTIFS($AE1260:$AE1260,$AC1261,AN1260:AN1260,$AI$2),0)),0)),0)</f>
        <v>0</v>
      </c>
      <c r="BO1261" s="1">
        <f>IFERROR(IF($AE1261&gt;$AE1260,VLOOKUP($AC1261+AO$1,STOCK!$F$10:$AB$209,17,0),IF($AE1261=$AE1260,(IF(BO1260&gt;=1,BO1260-COUNTIFS($AE1260:$AE1260,$AC1261,AO1260:AO1260,$AI$2),0)),0)),0)</f>
        <v>0</v>
      </c>
      <c r="BP1261" s="1">
        <f>IFERROR(IF($AE1261&gt;$AE1260,VLOOKUP($AC1261+AP$1,STOCK!$F$10:$AB$209,17,0),IF($AE1261=$AE1260,(IF(BP1260&gt;=1,BP1260-COUNTIFS($AE1260:$AE1260,$AC1261,AP1260:AP1260,$AI$2),0)),0)),0)</f>
        <v>0</v>
      </c>
      <c r="BQ1261" s="1">
        <f>IFERROR(IF($AE1261&gt;$AE1260,VLOOKUP($AC1261+AQ$1,STOCK!$F$10:$AB$209,17,0),IF($AE1261=$AE1260,(IF(BQ1260&gt;=1,BQ1260-COUNTIFS($AE1260:$AE1260,$AC1261,AQ1260:AQ1260,$AI$2),0)),0)),0)</f>
        <v>0</v>
      </c>
      <c r="BR1261" s="1">
        <f>IFERROR(IF($AE1261&gt;$AE1260,VLOOKUP($AC1261+AR$1,STOCK!$F$10:$AB$209,17,0),IF($AE1261=$AE1260,(IF(BR1260&gt;=1,BR1260-COUNTIFS($AE1260:$AE1260,$AC1261,AR1260:AR1260,$AI$2),0)),0)),0)</f>
        <v>0</v>
      </c>
      <c r="BS1261" s="1">
        <f>IFERROR(IF($AE1261&gt;$AE1260,VLOOKUP($AC1261+AS$1,STOCK!$F$10:$AB$209,17,0),IF($AE1261=$AE1260,(IF(BS1260&gt;=1,BS1260-COUNTIFS($AE1260:$AE1260,$AC1261,AS1260:AS1260,$AI$2),0)),0)),0)</f>
        <v>0</v>
      </c>
      <c r="BT1261" s="1">
        <f>IFERROR(IF($AE1261&gt;$AE1260,VLOOKUP($AC1261+AT$1,STOCK!$F$10:$AB$209,17,0),IF($AE1261=$AE1260,(IF(BT1260&gt;=1,BT1260-COUNTIFS($AE1260:$AE1260,$AC1261,AT1260:AT1260,$AI$2),0)),0)),0)</f>
        <v>0</v>
      </c>
      <c r="BU1261" s="1">
        <f>IFERROR(IF($AE1261&gt;$AE1260,VLOOKUP($AC1261+AU$1,STOCK!$F$10:$AB$209,17,0),IF($AE1261=$AE1260,(IF(BU1260&gt;=1,BU1260-COUNTIFS($AE1260:$AE1260,$AC1261,AU1260:AU1260,$AI$2),0)),0)),0)</f>
        <v>0</v>
      </c>
      <c r="BV1261" s="1">
        <f>IFERROR(IF($AE1261&gt;$AE1260,VLOOKUP($AC1261+AV$1,STOCK!$F$10:$AB$209,17,0),IF($AE1261=$AE1260,(IF(BV1260&gt;=1,BV1260-COUNTIFS($AE1260:$AE1260,$AC1261,AV1260:AV1260,$AI$2),0)),0)),0)</f>
        <v>0</v>
      </c>
      <c r="BW1261" s="1">
        <f>IFERROR(IF($AE1261&gt;$AE1260,VLOOKUP($AC1261+AW$1,STOCK!$F$10:$AB$209,17,0),IF($AE1261=$AE1260,(IF(BW1260&gt;=1,BW1260-COUNTIFS($AE1260:$AE1260,$AC1261,AW1260:AW1260,$AI$2),0)),0)),0)</f>
        <v>0</v>
      </c>
      <c r="BX1261" s="1">
        <f>IFERROR(IF($AE1261&gt;$AE1260,VLOOKUP($AC1261+AX$1,STOCK!$F$10:$AB$209,17,0),IF($AE1261=$AE1260,(IF(BX1260&gt;=1,BX1260-COUNTIFS($AE1260:$AE1260,$AC1261,AX1260:AX1260,$AI$2),0)),0)),0)</f>
        <v>0</v>
      </c>
    </row>
    <row r="1262" spans="29:76" x14ac:dyDescent="0.25">
      <c r="AC1262" s="1">
        <f t="shared" si="305"/>
        <v>0</v>
      </c>
      <c r="AD1262" s="1">
        <f>IFERROR(IF(LEN(AK1262)&gt;=1,VLOOKUP(HLOOKUP(AK1262,PROFILE!$K$5:$V$8,4,0),PROFILE!$F$1:$G$3,2,0),0),0)</f>
        <v>0</v>
      </c>
      <c r="AE1262" s="1">
        <f t="shared" si="306"/>
        <v>0</v>
      </c>
      <c r="AF1262" s="1">
        <v>1249</v>
      </c>
      <c r="AI1262" s="1" t="str">
        <f>IFERROR(IF($AH1262&gt;=1,VLOOKUP($AG1262,STUDENT!$O$8:$Z$1507,3,0),""),"")</f>
        <v/>
      </c>
      <c r="AJ1262" s="1" t="str">
        <f>IFERROR(IF($AH1262&gt;=1,VLOOKUP($AG1262,STUDENT!$O$8:$Z$1507,4,0),""),"")</f>
        <v/>
      </c>
      <c r="AK1262" s="1" t="str">
        <f>IFERROR(IF($AH1262&gt;=1,VLOOKUP($AG1262,STUDENT!$O$8:$Z$1507,6,0),""),"")</f>
        <v/>
      </c>
      <c r="AL1262" s="1" t="str">
        <f t="shared" si="307"/>
        <v/>
      </c>
      <c r="AM1262" s="1" t="str">
        <f t="shared" si="308"/>
        <v/>
      </c>
      <c r="AN1262" s="1" t="str">
        <f t="shared" si="309"/>
        <v/>
      </c>
      <c r="AO1262" s="1" t="str">
        <f t="shared" si="310"/>
        <v/>
      </c>
      <c r="AP1262" s="1" t="str">
        <f t="shared" si="311"/>
        <v/>
      </c>
      <c r="AQ1262" s="1" t="str">
        <f t="shared" si="312"/>
        <v/>
      </c>
      <c r="AR1262" s="1" t="str">
        <f t="shared" si="313"/>
        <v/>
      </c>
      <c r="AS1262" s="1" t="str">
        <f t="shared" si="314"/>
        <v/>
      </c>
      <c r="AT1262" s="1" t="str">
        <f t="shared" si="315"/>
        <v/>
      </c>
      <c r="AU1262" s="1" t="str">
        <f t="shared" si="316"/>
        <v/>
      </c>
      <c r="AV1262" s="1" t="str">
        <f t="shared" si="317"/>
        <v/>
      </c>
      <c r="AW1262" s="1" t="str">
        <f t="shared" si="318"/>
        <v/>
      </c>
      <c r="AX1262" s="1" t="str">
        <f t="shared" si="319"/>
        <v/>
      </c>
      <c r="AY1262" s="1">
        <f>IFERROR(IF($AE1262&gt;$AE1261,VLOOKUP($AC1262+AL$1,STOCK!$F$10:$AB$209,16,0),IF($AE1262=$AE1261,(IF(AY1261&gt;=1,AY1261-COUNTIFS($AE1261:$AE1261,$AC1262,AL1261:AL1261,$AI$1),0)),0)),0)</f>
        <v>0</v>
      </c>
      <c r="AZ1262" s="1">
        <f>IFERROR(IF($AE1262&gt;$AE1261,VLOOKUP($AC1262+AM$1,STOCK!$F$10:$AB$209,16,0),IF($AE1262=$AE1261,(IF(AZ1261&gt;=1,AZ1261-COUNTIFS($AE1261:$AE1261,$AC1262,AM1261:AM1261,$AI$1),0)),0)),0)</f>
        <v>0</v>
      </c>
      <c r="BA1262" s="1">
        <f>IFERROR(IF($AE1262&gt;$AE1261,VLOOKUP($AC1262+AN$1,STOCK!$F$10:$AB$209,16,0),IF($AE1262=$AE1261,(IF(BA1261&gt;=1,BA1261-COUNTIFS($AE1261:$AE1261,$AC1262,AN1261:AN1261,$AI$1),0)),0)),0)</f>
        <v>0</v>
      </c>
      <c r="BB1262" s="1">
        <f>IFERROR(IF($AE1262&gt;$AE1261,VLOOKUP($AC1262+AO$1,STOCK!$F$10:$AB$209,16,0),IF($AE1262=$AE1261,(IF(BB1261&gt;=1,BB1261-COUNTIFS($AE1261:$AE1261,$AC1262,AO1261:AO1261,$AI$1),0)),0)),0)</f>
        <v>0</v>
      </c>
      <c r="BC1262" s="1">
        <f>IFERROR(IF($AE1262&gt;$AE1261,VLOOKUP($AC1262+AP$1,STOCK!$F$10:$AB$209,16,0),IF($AE1262=$AE1261,(IF(BC1261&gt;=1,BC1261-COUNTIFS($AE1261:$AE1261,$AC1262,AP1261:AP1261,$AI$1),0)),0)),0)</f>
        <v>0</v>
      </c>
      <c r="BD1262" s="1">
        <f>IFERROR(IF($AE1262&gt;$AE1261,VLOOKUP($AC1262+AQ$1,STOCK!$F$10:$AB$209,16,0),IF($AE1262=$AE1261,(IF(BD1261&gt;=1,BD1261-COUNTIFS($AE1261:$AE1261,$AC1262,AQ1261:AQ1261,$AI$1),0)),0)),0)</f>
        <v>0</v>
      </c>
      <c r="BE1262" s="1">
        <f>IFERROR(IF($AE1262&gt;$AE1261,VLOOKUP($AC1262+AR$1,STOCK!$F$10:$AB$209,16,0),IF($AE1262=$AE1261,(IF(BE1261&gt;=1,BE1261-COUNTIFS($AE1261:$AE1261,$AC1262,AR1261:AR1261,$AI$1),0)),0)),0)</f>
        <v>0</v>
      </c>
      <c r="BF1262" s="1">
        <f>IFERROR(IF($AE1262&gt;$AE1261,VLOOKUP($AC1262+AS$1,STOCK!$F$10:$AB$209,16,0),IF($AE1262=$AE1261,(IF(BF1261&gt;=1,BF1261-COUNTIFS($AE1261:$AE1261,$AC1262,AS1261:AS1261,$AI$1),0)),0)),0)</f>
        <v>0</v>
      </c>
      <c r="BG1262" s="1">
        <f>IFERROR(IF($AE1262&gt;$AE1261,VLOOKUP($AC1262+AT$1,STOCK!$F$10:$AB$209,16,0),IF($AE1262=$AE1261,(IF(BG1261&gt;=1,BG1261-COUNTIFS($AE1261:$AE1261,$AC1262,AT1261:AT1261,$AI$1),0)),0)),0)</f>
        <v>0</v>
      </c>
      <c r="BH1262" s="1">
        <f>IFERROR(IF($AE1262&gt;$AE1261,VLOOKUP($AC1262+AU$1,STOCK!$F$10:$AB$209,16,0),IF($AE1262=$AE1261,(IF(BH1261&gt;=1,BH1261-COUNTIFS($AE1261:$AE1261,$AC1262,AU1261:AU1261,$AI$1),0)),0)),0)</f>
        <v>0</v>
      </c>
      <c r="BI1262" s="1">
        <f>IFERROR(IF($AE1262&gt;$AE1261,VLOOKUP($AC1262+AV$1,STOCK!$F$10:$AB$209,16,0),IF($AE1262=$AE1261,(IF(BI1261&gt;=1,BI1261-COUNTIFS($AE1261:$AE1261,$AC1262,AV1261:AV1261,$AI$1),0)),0)),0)</f>
        <v>0</v>
      </c>
      <c r="BJ1262" s="1">
        <f>IFERROR(IF($AE1262&gt;$AE1261,VLOOKUP($AC1262+AW$1,STOCK!$F$10:$AB$209,16,0),IF($AE1262=$AE1261,(IF(BJ1261&gt;=1,BJ1261-COUNTIFS($AE1261:$AE1261,$AC1262,AW1261:AW1261,$AI$1),0)),0)),0)</f>
        <v>0</v>
      </c>
      <c r="BK1262" s="1">
        <f>IFERROR(IF($AE1262&gt;$AE1261,VLOOKUP($AC1262+AX$1,STOCK!$F$10:$AB$209,16,0),IF($AE1262=$AE1261,(IF(BK1261&gt;=1,BK1261-COUNTIFS($AE1261:$AE1261,$AC1262,AX1261:AX1261,$AI$1),0)),0)),0)</f>
        <v>0</v>
      </c>
      <c r="BL1262" s="1">
        <f>IFERROR(IF($AE1262&gt;$AE1261,VLOOKUP($AC1262+AL$1,STOCK!$F$10:$AB$209,17,0),IF($AE1262=$AE1261,(IF(BL1261&gt;=1,BL1261-COUNTIFS($AE1261:$AE1261,$AC1262,AL1261:AL1261,$AI$2),0)),0)),0)</f>
        <v>0</v>
      </c>
      <c r="BM1262" s="1">
        <f>IFERROR(IF($AE1262&gt;$AE1261,VLOOKUP($AC1262+AM$1,STOCK!$F$10:$AB$209,17,0),IF($AE1262=$AE1261,(IF(BM1261&gt;=1,BM1261-COUNTIFS($AE1261:$AE1261,$AC1262,AM1261:AM1261,$AI$2),0)),0)),0)</f>
        <v>0</v>
      </c>
      <c r="BN1262" s="1">
        <f>IFERROR(IF($AE1262&gt;$AE1261,VLOOKUP($AC1262+AN$1,STOCK!$F$10:$AB$209,17,0),IF($AE1262=$AE1261,(IF(BN1261&gt;=1,BN1261-COUNTIFS($AE1261:$AE1261,$AC1262,AN1261:AN1261,$AI$2),0)),0)),0)</f>
        <v>0</v>
      </c>
      <c r="BO1262" s="1">
        <f>IFERROR(IF($AE1262&gt;$AE1261,VLOOKUP($AC1262+AO$1,STOCK!$F$10:$AB$209,17,0),IF($AE1262=$AE1261,(IF(BO1261&gt;=1,BO1261-COUNTIFS($AE1261:$AE1261,$AC1262,AO1261:AO1261,$AI$2),0)),0)),0)</f>
        <v>0</v>
      </c>
      <c r="BP1262" s="1">
        <f>IFERROR(IF($AE1262&gt;$AE1261,VLOOKUP($AC1262+AP$1,STOCK!$F$10:$AB$209,17,0),IF($AE1262=$AE1261,(IF(BP1261&gt;=1,BP1261-COUNTIFS($AE1261:$AE1261,$AC1262,AP1261:AP1261,$AI$2),0)),0)),0)</f>
        <v>0</v>
      </c>
      <c r="BQ1262" s="1">
        <f>IFERROR(IF($AE1262&gt;$AE1261,VLOOKUP($AC1262+AQ$1,STOCK!$F$10:$AB$209,17,0),IF($AE1262=$AE1261,(IF(BQ1261&gt;=1,BQ1261-COUNTIFS($AE1261:$AE1261,$AC1262,AQ1261:AQ1261,$AI$2),0)),0)),0)</f>
        <v>0</v>
      </c>
      <c r="BR1262" s="1">
        <f>IFERROR(IF($AE1262&gt;$AE1261,VLOOKUP($AC1262+AR$1,STOCK!$F$10:$AB$209,17,0),IF($AE1262=$AE1261,(IF(BR1261&gt;=1,BR1261-COUNTIFS($AE1261:$AE1261,$AC1262,AR1261:AR1261,$AI$2),0)),0)),0)</f>
        <v>0</v>
      </c>
      <c r="BS1262" s="1">
        <f>IFERROR(IF($AE1262&gt;$AE1261,VLOOKUP($AC1262+AS$1,STOCK!$F$10:$AB$209,17,0),IF($AE1262=$AE1261,(IF(BS1261&gt;=1,BS1261-COUNTIFS($AE1261:$AE1261,$AC1262,AS1261:AS1261,$AI$2),0)),0)),0)</f>
        <v>0</v>
      </c>
      <c r="BT1262" s="1">
        <f>IFERROR(IF($AE1262&gt;$AE1261,VLOOKUP($AC1262+AT$1,STOCK!$F$10:$AB$209,17,0),IF($AE1262=$AE1261,(IF(BT1261&gt;=1,BT1261-COUNTIFS($AE1261:$AE1261,$AC1262,AT1261:AT1261,$AI$2),0)),0)),0)</f>
        <v>0</v>
      </c>
      <c r="BU1262" s="1">
        <f>IFERROR(IF($AE1262&gt;$AE1261,VLOOKUP($AC1262+AU$1,STOCK!$F$10:$AB$209,17,0),IF($AE1262=$AE1261,(IF(BU1261&gt;=1,BU1261-COUNTIFS($AE1261:$AE1261,$AC1262,AU1261:AU1261,$AI$2),0)),0)),0)</f>
        <v>0</v>
      </c>
      <c r="BV1262" s="1">
        <f>IFERROR(IF($AE1262&gt;$AE1261,VLOOKUP($AC1262+AV$1,STOCK!$F$10:$AB$209,17,0),IF($AE1262=$AE1261,(IF(BV1261&gt;=1,BV1261-COUNTIFS($AE1261:$AE1261,$AC1262,AV1261:AV1261,$AI$2),0)),0)),0)</f>
        <v>0</v>
      </c>
      <c r="BW1262" s="1">
        <f>IFERROR(IF($AE1262&gt;$AE1261,VLOOKUP($AC1262+AW$1,STOCK!$F$10:$AB$209,17,0),IF($AE1262=$AE1261,(IF(BW1261&gt;=1,BW1261-COUNTIFS($AE1261:$AE1261,$AC1262,AW1261:AW1261,$AI$2),0)),0)),0)</f>
        <v>0</v>
      </c>
      <c r="BX1262" s="1">
        <f>IFERROR(IF($AE1262&gt;$AE1261,VLOOKUP($AC1262+AX$1,STOCK!$F$10:$AB$209,17,0),IF($AE1262=$AE1261,(IF(BX1261&gt;=1,BX1261-COUNTIFS($AE1261:$AE1261,$AC1262,AX1261:AX1261,$AI$2),0)),0)),0)</f>
        <v>0</v>
      </c>
    </row>
    <row r="1263" spans="29:76" x14ac:dyDescent="0.25">
      <c r="AC1263" s="1">
        <f t="shared" si="305"/>
        <v>0</v>
      </c>
      <c r="AD1263" s="1">
        <f>IFERROR(IF(LEN(AK1263)&gt;=1,VLOOKUP(HLOOKUP(AK1263,PROFILE!$K$5:$V$8,4,0),PROFILE!$F$1:$G$3,2,0),0),0)</f>
        <v>0</v>
      </c>
      <c r="AE1263" s="1">
        <f t="shared" si="306"/>
        <v>0</v>
      </c>
      <c r="AF1263" s="1">
        <v>1250</v>
      </c>
      <c r="AI1263" s="1" t="str">
        <f>IFERROR(IF($AH1263&gt;=1,VLOOKUP($AG1263,STUDENT!$O$8:$Z$1507,3,0),""),"")</f>
        <v/>
      </c>
      <c r="AJ1263" s="1" t="str">
        <f>IFERROR(IF($AH1263&gt;=1,VLOOKUP($AG1263,STUDENT!$O$8:$Z$1507,4,0),""),"")</f>
        <v/>
      </c>
      <c r="AK1263" s="1" t="str">
        <f>IFERROR(IF($AH1263&gt;=1,VLOOKUP($AG1263,STUDENT!$O$8:$Z$1507,6,0),""),"")</f>
        <v/>
      </c>
      <c r="AL1263" s="1" t="str">
        <f t="shared" si="307"/>
        <v/>
      </c>
      <c r="AM1263" s="1" t="str">
        <f t="shared" si="308"/>
        <v/>
      </c>
      <c r="AN1263" s="1" t="str">
        <f t="shared" si="309"/>
        <v/>
      </c>
      <c r="AO1263" s="1" t="str">
        <f t="shared" si="310"/>
        <v/>
      </c>
      <c r="AP1263" s="1" t="str">
        <f t="shared" si="311"/>
        <v/>
      </c>
      <c r="AQ1263" s="1" t="str">
        <f t="shared" si="312"/>
        <v/>
      </c>
      <c r="AR1263" s="1" t="str">
        <f t="shared" si="313"/>
        <v/>
      </c>
      <c r="AS1263" s="1" t="str">
        <f t="shared" si="314"/>
        <v/>
      </c>
      <c r="AT1263" s="1" t="str">
        <f t="shared" si="315"/>
        <v/>
      </c>
      <c r="AU1263" s="1" t="str">
        <f t="shared" si="316"/>
        <v/>
      </c>
      <c r="AV1263" s="1" t="str">
        <f t="shared" si="317"/>
        <v/>
      </c>
      <c r="AW1263" s="1" t="str">
        <f t="shared" si="318"/>
        <v/>
      </c>
      <c r="AX1263" s="1" t="str">
        <f t="shared" si="319"/>
        <v/>
      </c>
      <c r="AY1263" s="1">
        <f>IFERROR(IF($AE1263&gt;$AE1262,VLOOKUP($AC1263+AL$1,STOCK!$F$10:$AB$209,16,0),IF($AE1263=$AE1262,(IF(AY1262&gt;=1,AY1262-COUNTIFS($AE1262:$AE1262,$AC1263,AL1262:AL1262,$AI$1),0)),0)),0)</f>
        <v>0</v>
      </c>
      <c r="AZ1263" s="1">
        <f>IFERROR(IF($AE1263&gt;$AE1262,VLOOKUP($AC1263+AM$1,STOCK!$F$10:$AB$209,16,0),IF($AE1263=$AE1262,(IF(AZ1262&gt;=1,AZ1262-COUNTIFS($AE1262:$AE1262,$AC1263,AM1262:AM1262,$AI$1),0)),0)),0)</f>
        <v>0</v>
      </c>
      <c r="BA1263" s="1">
        <f>IFERROR(IF($AE1263&gt;$AE1262,VLOOKUP($AC1263+AN$1,STOCK!$F$10:$AB$209,16,0),IF($AE1263=$AE1262,(IF(BA1262&gt;=1,BA1262-COUNTIFS($AE1262:$AE1262,$AC1263,AN1262:AN1262,$AI$1),0)),0)),0)</f>
        <v>0</v>
      </c>
      <c r="BB1263" s="1">
        <f>IFERROR(IF($AE1263&gt;$AE1262,VLOOKUP($AC1263+AO$1,STOCK!$F$10:$AB$209,16,0),IF($AE1263=$AE1262,(IF(BB1262&gt;=1,BB1262-COUNTIFS($AE1262:$AE1262,$AC1263,AO1262:AO1262,$AI$1),0)),0)),0)</f>
        <v>0</v>
      </c>
      <c r="BC1263" s="1">
        <f>IFERROR(IF($AE1263&gt;$AE1262,VLOOKUP($AC1263+AP$1,STOCK!$F$10:$AB$209,16,0),IF($AE1263=$AE1262,(IF(BC1262&gt;=1,BC1262-COUNTIFS($AE1262:$AE1262,$AC1263,AP1262:AP1262,$AI$1),0)),0)),0)</f>
        <v>0</v>
      </c>
      <c r="BD1263" s="1">
        <f>IFERROR(IF($AE1263&gt;$AE1262,VLOOKUP($AC1263+AQ$1,STOCK!$F$10:$AB$209,16,0),IF($AE1263=$AE1262,(IF(BD1262&gt;=1,BD1262-COUNTIFS($AE1262:$AE1262,$AC1263,AQ1262:AQ1262,$AI$1),0)),0)),0)</f>
        <v>0</v>
      </c>
      <c r="BE1263" s="1">
        <f>IFERROR(IF($AE1263&gt;$AE1262,VLOOKUP($AC1263+AR$1,STOCK!$F$10:$AB$209,16,0),IF($AE1263=$AE1262,(IF(BE1262&gt;=1,BE1262-COUNTIFS($AE1262:$AE1262,$AC1263,AR1262:AR1262,$AI$1),0)),0)),0)</f>
        <v>0</v>
      </c>
      <c r="BF1263" s="1">
        <f>IFERROR(IF($AE1263&gt;$AE1262,VLOOKUP($AC1263+AS$1,STOCK!$F$10:$AB$209,16,0),IF($AE1263=$AE1262,(IF(BF1262&gt;=1,BF1262-COUNTIFS($AE1262:$AE1262,$AC1263,AS1262:AS1262,$AI$1),0)),0)),0)</f>
        <v>0</v>
      </c>
      <c r="BG1263" s="1">
        <f>IFERROR(IF($AE1263&gt;$AE1262,VLOOKUP($AC1263+AT$1,STOCK!$F$10:$AB$209,16,0),IF($AE1263=$AE1262,(IF(BG1262&gt;=1,BG1262-COUNTIFS($AE1262:$AE1262,$AC1263,AT1262:AT1262,$AI$1),0)),0)),0)</f>
        <v>0</v>
      </c>
      <c r="BH1263" s="1">
        <f>IFERROR(IF($AE1263&gt;$AE1262,VLOOKUP($AC1263+AU$1,STOCK!$F$10:$AB$209,16,0),IF($AE1263=$AE1262,(IF(BH1262&gt;=1,BH1262-COUNTIFS($AE1262:$AE1262,$AC1263,AU1262:AU1262,$AI$1),0)),0)),0)</f>
        <v>0</v>
      </c>
      <c r="BI1263" s="1">
        <f>IFERROR(IF($AE1263&gt;$AE1262,VLOOKUP($AC1263+AV$1,STOCK!$F$10:$AB$209,16,0),IF($AE1263=$AE1262,(IF(BI1262&gt;=1,BI1262-COUNTIFS($AE1262:$AE1262,$AC1263,AV1262:AV1262,$AI$1),0)),0)),0)</f>
        <v>0</v>
      </c>
      <c r="BJ1263" s="1">
        <f>IFERROR(IF($AE1263&gt;$AE1262,VLOOKUP($AC1263+AW$1,STOCK!$F$10:$AB$209,16,0),IF($AE1263=$AE1262,(IF(BJ1262&gt;=1,BJ1262-COUNTIFS($AE1262:$AE1262,$AC1263,AW1262:AW1262,$AI$1),0)),0)),0)</f>
        <v>0</v>
      </c>
      <c r="BK1263" s="1">
        <f>IFERROR(IF($AE1263&gt;$AE1262,VLOOKUP($AC1263+AX$1,STOCK!$F$10:$AB$209,16,0),IF($AE1263=$AE1262,(IF(BK1262&gt;=1,BK1262-COUNTIFS($AE1262:$AE1262,$AC1263,AX1262:AX1262,$AI$1),0)),0)),0)</f>
        <v>0</v>
      </c>
      <c r="BL1263" s="1">
        <f>IFERROR(IF($AE1263&gt;$AE1262,VLOOKUP($AC1263+AL$1,STOCK!$F$10:$AB$209,17,0),IF($AE1263=$AE1262,(IF(BL1262&gt;=1,BL1262-COUNTIFS($AE1262:$AE1262,$AC1263,AL1262:AL1262,$AI$2),0)),0)),0)</f>
        <v>0</v>
      </c>
      <c r="BM1263" s="1">
        <f>IFERROR(IF($AE1263&gt;$AE1262,VLOOKUP($AC1263+AM$1,STOCK!$F$10:$AB$209,17,0),IF($AE1263=$AE1262,(IF(BM1262&gt;=1,BM1262-COUNTIFS($AE1262:$AE1262,$AC1263,AM1262:AM1262,$AI$2),0)),0)),0)</f>
        <v>0</v>
      </c>
      <c r="BN1263" s="1">
        <f>IFERROR(IF($AE1263&gt;$AE1262,VLOOKUP($AC1263+AN$1,STOCK!$F$10:$AB$209,17,0),IF($AE1263=$AE1262,(IF(BN1262&gt;=1,BN1262-COUNTIFS($AE1262:$AE1262,$AC1263,AN1262:AN1262,$AI$2),0)),0)),0)</f>
        <v>0</v>
      </c>
      <c r="BO1263" s="1">
        <f>IFERROR(IF($AE1263&gt;$AE1262,VLOOKUP($AC1263+AO$1,STOCK!$F$10:$AB$209,17,0),IF($AE1263=$AE1262,(IF(BO1262&gt;=1,BO1262-COUNTIFS($AE1262:$AE1262,$AC1263,AO1262:AO1262,$AI$2),0)),0)),0)</f>
        <v>0</v>
      </c>
      <c r="BP1263" s="1">
        <f>IFERROR(IF($AE1263&gt;$AE1262,VLOOKUP($AC1263+AP$1,STOCK!$F$10:$AB$209,17,0),IF($AE1263=$AE1262,(IF(BP1262&gt;=1,BP1262-COUNTIFS($AE1262:$AE1262,$AC1263,AP1262:AP1262,$AI$2),0)),0)),0)</f>
        <v>0</v>
      </c>
      <c r="BQ1263" s="1">
        <f>IFERROR(IF($AE1263&gt;$AE1262,VLOOKUP($AC1263+AQ$1,STOCK!$F$10:$AB$209,17,0),IF($AE1263=$AE1262,(IF(BQ1262&gt;=1,BQ1262-COUNTIFS($AE1262:$AE1262,$AC1263,AQ1262:AQ1262,$AI$2),0)),0)),0)</f>
        <v>0</v>
      </c>
      <c r="BR1263" s="1">
        <f>IFERROR(IF($AE1263&gt;$AE1262,VLOOKUP($AC1263+AR$1,STOCK!$F$10:$AB$209,17,0),IF($AE1263=$AE1262,(IF(BR1262&gt;=1,BR1262-COUNTIFS($AE1262:$AE1262,$AC1263,AR1262:AR1262,$AI$2),0)),0)),0)</f>
        <v>0</v>
      </c>
      <c r="BS1263" s="1">
        <f>IFERROR(IF($AE1263&gt;$AE1262,VLOOKUP($AC1263+AS$1,STOCK!$F$10:$AB$209,17,0),IF($AE1263=$AE1262,(IF(BS1262&gt;=1,BS1262-COUNTIFS($AE1262:$AE1262,$AC1263,AS1262:AS1262,$AI$2),0)),0)),0)</f>
        <v>0</v>
      </c>
      <c r="BT1263" s="1">
        <f>IFERROR(IF($AE1263&gt;$AE1262,VLOOKUP($AC1263+AT$1,STOCK!$F$10:$AB$209,17,0),IF($AE1263=$AE1262,(IF(BT1262&gt;=1,BT1262-COUNTIFS($AE1262:$AE1262,$AC1263,AT1262:AT1262,$AI$2),0)),0)),0)</f>
        <v>0</v>
      </c>
      <c r="BU1263" s="1">
        <f>IFERROR(IF($AE1263&gt;$AE1262,VLOOKUP($AC1263+AU$1,STOCK!$F$10:$AB$209,17,0),IF($AE1263=$AE1262,(IF(BU1262&gt;=1,BU1262-COUNTIFS($AE1262:$AE1262,$AC1263,AU1262:AU1262,$AI$2),0)),0)),0)</f>
        <v>0</v>
      </c>
      <c r="BV1263" s="1">
        <f>IFERROR(IF($AE1263&gt;$AE1262,VLOOKUP($AC1263+AV$1,STOCK!$F$10:$AB$209,17,0),IF($AE1263=$AE1262,(IF(BV1262&gt;=1,BV1262-COUNTIFS($AE1262:$AE1262,$AC1263,AV1262:AV1262,$AI$2),0)),0)),0)</f>
        <v>0</v>
      </c>
      <c r="BW1263" s="1">
        <f>IFERROR(IF($AE1263&gt;$AE1262,VLOOKUP($AC1263+AW$1,STOCK!$F$10:$AB$209,17,0),IF($AE1263=$AE1262,(IF(BW1262&gt;=1,BW1262-COUNTIFS($AE1262:$AE1262,$AC1263,AW1262:AW1262,$AI$2),0)),0)),0)</f>
        <v>0</v>
      </c>
      <c r="BX1263" s="1">
        <f>IFERROR(IF($AE1263&gt;$AE1262,VLOOKUP($AC1263+AX$1,STOCK!$F$10:$AB$209,17,0),IF($AE1263=$AE1262,(IF(BX1262&gt;=1,BX1262-COUNTIFS($AE1262:$AE1262,$AC1263,AX1262:AX1262,$AI$2),0)),0)),0)</f>
        <v>0</v>
      </c>
    </row>
    <row r="1264" spans="29:76" x14ac:dyDescent="0.25">
      <c r="AC1264" s="1">
        <f t="shared" si="305"/>
        <v>0</v>
      </c>
      <c r="AD1264" s="1">
        <f>IFERROR(IF(LEN(AK1264)&gt;=1,VLOOKUP(HLOOKUP(AK1264,PROFILE!$K$5:$V$8,4,0),PROFILE!$F$1:$G$3,2,0),0),0)</f>
        <v>0</v>
      </c>
      <c r="AE1264" s="1">
        <f t="shared" si="306"/>
        <v>0</v>
      </c>
      <c r="AF1264" s="1">
        <v>1251</v>
      </c>
      <c r="AI1264" s="1" t="str">
        <f>IFERROR(IF($AH1264&gt;=1,VLOOKUP($AG1264,STUDENT!$O$8:$Z$1507,3,0),""),"")</f>
        <v/>
      </c>
      <c r="AJ1264" s="1" t="str">
        <f>IFERROR(IF($AH1264&gt;=1,VLOOKUP($AG1264,STUDENT!$O$8:$Z$1507,4,0),""),"")</f>
        <v/>
      </c>
      <c r="AK1264" s="1" t="str">
        <f>IFERROR(IF($AH1264&gt;=1,VLOOKUP($AG1264,STUDENT!$O$8:$Z$1507,6,0),""),"")</f>
        <v/>
      </c>
      <c r="AL1264" s="1" t="str">
        <f t="shared" si="307"/>
        <v/>
      </c>
      <c r="AM1264" s="1" t="str">
        <f t="shared" si="308"/>
        <v/>
      </c>
      <c r="AN1264" s="1" t="str">
        <f t="shared" si="309"/>
        <v/>
      </c>
      <c r="AO1264" s="1" t="str">
        <f t="shared" si="310"/>
        <v/>
      </c>
      <c r="AP1264" s="1" t="str">
        <f t="shared" si="311"/>
        <v/>
      </c>
      <c r="AQ1264" s="1" t="str">
        <f t="shared" si="312"/>
        <v/>
      </c>
      <c r="AR1264" s="1" t="str">
        <f t="shared" si="313"/>
        <v/>
      </c>
      <c r="AS1264" s="1" t="str">
        <f t="shared" si="314"/>
        <v/>
      </c>
      <c r="AT1264" s="1" t="str">
        <f t="shared" si="315"/>
        <v/>
      </c>
      <c r="AU1264" s="1" t="str">
        <f t="shared" si="316"/>
        <v/>
      </c>
      <c r="AV1264" s="1" t="str">
        <f t="shared" si="317"/>
        <v/>
      </c>
      <c r="AW1264" s="1" t="str">
        <f t="shared" si="318"/>
        <v/>
      </c>
      <c r="AX1264" s="1" t="str">
        <f t="shared" si="319"/>
        <v/>
      </c>
      <c r="AY1264" s="1">
        <f>IFERROR(IF($AE1264&gt;$AE1263,VLOOKUP($AC1264+AL$1,STOCK!$F$10:$AB$209,16,0),IF($AE1264=$AE1263,(IF(AY1263&gt;=1,AY1263-COUNTIFS($AE1263:$AE1263,$AC1264,AL1263:AL1263,$AI$1),0)),0)),0)</f>
        <v>0</v>
      </c>
      <c r="AZ1264" s="1">
        <f>IFERROR(IF($AE1264&gt;$AE1263,VLOOKUP($AC1264+AM$1,STOCK!$F$10:$AB$209,16,0),IF($AE1264=$AE1263,(IF(AZ1263&gt;=1,AZ1263-COUNTIFS($AE1263:$AE1263,$AC1264,AM1263:AM1263,$AI$1),0)),0)),0)</f>
        <v>0</v>
      </c>
      <c r="BA1264" s="1">
        <f>IFERROR(IF($AE1264&gt;$AE1263,VLOOKUP($AC1264+AN$1,STOCK!$F$10:$AB$209,16,0),IF($AE1264=$AE1263,(IF(BA1263&gt;=1,BA1263-COUNTIFS($AE1263:$AE1263,$AC1264,AN1263:AN1263,$AI$1),0)),0)),0)</f>
        <v>0</v>
      </c>
      <c r="BB1264" s="1">
        <f>IFERROR(IF($AE1264&gt;$AE1263,VLOOKUP($AC1264+AO$1,STOCK!$F$10:$AB$209,16,0),IF($AE1264=$AE1263,(IF(BB1263&gt;=1,BB1263-COUNTIFS($AE1263:$AE1263,$AC1264,AO1263:AO1263,$AI$1),0)),0)),0)</f>
        <v>0</v>
      </c>
      <c r="BC1264" s="1">
        <f>IFERROR(IF($AE1264&gt;$AE1263,VLOOKUP($AC1264+AP$1,STOCK!$F$10:$AB$209,16,0),IF($AE1264=$AE1263,(IF(BC1263&gt;=1,BC1263-COUNTIFS($AE1263:$AE1263,$AC1264,AP1263:AP1263,$AI$1),0)),0)),0)</f>
        <v>0</v>
      </c>
      <c r="BD1264" s="1">
        <f>IFERROR(IF($AE1264&gt;$AE1263,VLOOKUP($AC1264+AQ$1,STOCK!$F$10:$AB$209,16,0),IF($AE1264=$AE1263,(IF(BD1263&gt;=1,BD1263-COUNTIFS($AE1263:$AE1263,$AC1264,AQ1263:AQ1263,$AI$1),0)),0)),0)</f>
        <v>0</v>
      </c>
      <c r="BE1264" s="1">
        <f>IFERROR(IF($AE1264&gt;$AE1263,VLOOKUP($AC1264+AR$1,STOCK!$F$10:$AB$209,16,0),IF($AE1264=$AE1263,(IF(BE1263&gt;=1,BE1263-COUNTIFS($AE1263:$AE1263,$AC1264,AR1263:AR1263,$AI$1),0)),0)),0)</f>
        <v>0</v>
      </c>
      <c r="BF1264" s="1">
        <f>IFERROR(IF($AE1264&gt;$AE1263,VLOOKUP($AC1264+AS$1,STOCK!$F$10:$AB$209,16,0),IF($AE1264=$AE1263,(IF(BF1263&gt;=1,BF1263-COUNTIFS($AE1263:$AE1263,$AC1264,AS1263:AS1263,$AI$1),0)),0)),0)</f>
        <v>0</v>
      </c>
      <c r="BG1264" s="1">
        <f>IFERROR(IF($AE1264&gt;$AE1263,VLOOKUP($AC1264+AT$1,STOCK!$F$10:$AB$209,16,0),IF($AE1264=$AE1263,(IF(BG1263&gt;=1,BG1263-COUNTIFS($AE1263:$AE1263,$AC1264,AT1263:AT1263,$AI$1),0)),0)),0)</f>
        <v>0</v>
      </c>
      <c r="BH1264" s="1">
        <f>IFERROR(IF($AE1264&gt;$AE1263,VLOOKUP($AC1264+AU$1,STOCK!$F$10:$AB$209,16,0),IF($AE1264=$AE1263,(IF(BH1263&gt;=1,BH1263-COUNTIFS($AE1263:$AE1263,$AC1264,AU1263:AU1263,$AI$1),0)),0)),0)</f>
        <v>0</v>
      </c>
      <c r="BI1264" s="1">
        <f>IFERROR(IF($AE1264&gt;$AE1263,VLOOKUP($AC1264+AV$1,STOCK!$F$10:$AB$209,16,0),IF($AE1264=$AE1263,(IF(BI1263&gt;=1,BI1263-COUNTIFS($AE1263:$AE1263,$AC1264,AV1263:AV1263,$AI$1),0)),0)),0)</f>
        <v>0</v>
      </c>
      <c r="BJ1264" s="1">
        <f>IFERROR(IF($AE1264&gt;$AE1263,VLOOKUP($AC1264+AW$1,STOCK!$F$10:$AB$209,16,0),IF($AE1264=$AE1263,(IF(BJ1263&gt;=1,BJ1263-COUNTIFS($AE1263:$AE1263,$AC1264,AW1263:AW1263,$AI$1),0)),0)),0)</f>
        <v>0</v>
      </c>
      <c r="BK1264" s="1">
        <f>IFERROR(IF($AE1264&gt;$AE1263,VLOOKUP($AC1264+AX$1,STOCK!$F$10:$AB$209,16,0),IF($AE1264=$AE1263,(IF(BK1263&gt;=1,BK1263-COUNTIFS($AE1263:$AE1263,$AC1264,AX1263:AX1263,$AI$1),0)),0)),0)</f>
        <v>0</v>
      </c>
      <c r="BL1264" s="1">
        <f>IFERROR(IF($AE1264&gt;$AE1263,VLOOKUP($AC1264+AL$1,STOCK!$F$10:$AB$209,17,0),IF($AE1264=$AE1263,(IF(BL1263&gt;=1,BL1263-COUNTIFS($AE1263:$AE1263,$AC1264,AL1263:AL1263,$AI$2),0)),0)),0)</f>
        <v>0</v>
      </c>
      <c r="BM1264" s="1">
        <f>IFERROR(IF($AE1264&gt;$AE1263,VLOOKUP($AC1264+AM$1,STOCK!$F$10:$AB$209,17,0),IF($AE1264=$AE1263,(IF(BM1263&gt;=1,BM1263-COUNTIFS($AE1263:$AE1263,$AC1264,AM1263:AM1263,$AI$2),0)),0)),0)</f>
        <v>0</v>
      </c>
      <c r="BN1264" s="1">
        <f>IFERROR(IF($AE1264&gt;$AE1263,VLOOKUP($AC1264+AN$1,STOCK!$F$10:$AB$209,17,0),IF($AE1264=$AE1263,(IF(BN1263&gt;=1,BN1263-COUNTIFS($AE1263:$AE1263,$AC1264,AN1263:AN1263,$AI$2),0)),0)),0)</f>
        <v>0</v>
      </c>
      <c r="BO1264" s="1">
        <f>IFERROR(IF($AE1264&gt;$AE1263,VLOOKUP($AC1264+AO$1,STOCK!$F$10:$AB$209,17,0),IF($AE1264=$AE1263,(IF(BO1263&gt;=1,BO1263-COUNTIFS($AE1263:$AE1263,$AC1264,AO1263:AO1263,$AI$2),0)),0)),0)</f>
        <v>0</v>
      </c>
      <c r="BP1264" s="1">
        <f>IFERROR(IF($AE1264&gt;$AE1263,VLOOKUP($AC1264+AP$1,STOCK!$F$10:$AB$209,17,0),IF($AE1264=$AE1263,(IF(BP1263&gt;=1,BP1263-COUNTIFS($AE1263:$AE1263,$AC1264,AP1263:AP1263,$AI$2),0)),0)),0)</f>
        <v>0</v>
      </c>
      <c r="BQ1264" s="1">
        <f>IFERROR(IF($AE1264&gt;$AE1263,VLOOKUP($AC1264+AQ$1,STOCK!$F$10:$AB$209,17,0),IF($AE1264=$AE1263,(IF(BQ1263&gt;=1,BQ1263-COUNTIFS($AE1263:$AE1263,$AC1264,AQ1263:AQ1263,$AI$2),0)),0)),0)</f>
        <v>0</v>
      </c>
      <c r="BR1264" s="1">
        <f>IFERROR(IF($AE1264&gt;$AE1263,VLOOKUP($AC1264+AR$1,STOCK!$F$10:$AB$209,17,0),IF($AE1264=$AE1263,(IF(BR1263&gt;=1,BR1263-COUNTIFS($AE1263:$AE1263,$AC1264,AR1263:AR1263,$AI$2),0)),0)),0)</f>
        <v>0</v>
      </c>
      <c r="BS1264" s="1">
        <f>IFERROR(IF($AE1264&gt;$AE1263,VLOOKUP($AC1264+AS$1,STOCK!$F$10:$AB$209,17,0),IF($AE1264=$AE1263,(IF(BS1263&gt;=1,BS1263-COUNTIFS($AE1263:$AE1263,$AC1264,AS1263:AS1263,$AI$2),0)),0)),0)</f>
        <v>0</v>
      </c>
      <c r="BT1264" s="1">
        <f>IFERROR(IF($AE1264&gt;$AE1263,VLOOKUP($AC1264+AT$1,STOCK!$F$10:$AB$209,17,0),IF($AE1264=$AE1263,(IF(BT1263&gt;=1,BT1263-COUNTIFS($AE1263:$AE1263,$AC1264,AT1263:AT1263,$AI$2),0)),0)),0)</f>
        <v>0</v>
      </c>
      <c r="BU1264" s="1">
        <f>IFERROR(IF($AE1264&gt;$AE1263,VLOOKUP($AC1264+AU$1,STOCK!$F$10:$AB$209,17,0),IF($AE1264=$AE1263,(IF(BU1263&gt;=1,BU1263-COUNTIFS($AE1263:$AE1263,$AC1264,AU1263:AU1263,$AI$2),0)),0)),0)</f>
        <v>0</v>
      </c>
      <c r="BV1264" s="1">
        <f>IFERROR(IF($AE1264&gt;$AE1263,VLOOKUP($AC1264+AV$1,STOCK!$F$10:$AB$209,17,0),IF($AE1264=$AE1263,(IF(BV1263&gt;=1,BV1263-COUNTIFS($AE1263:$AE1263,$AC1264,AV1263:AV1263,$AI$2),0)),0)),0)</f>
        <v>0</v>
      </c>
      <c r="BW1264" s="1">
        <f>IFERROR(IF($AE1264&gt;$AE1263,VLOOKUP($AC1264+AW$1,STOCK!$F$10:$AB$209,17,0),IF($AE1264=$AE1263,(IF(BW1263&gt;=1,BW1263-COUNTIFS($AE1263:$AE1263,$AC1264,AW1263:AW1263,$AI$2),0)),0)),0)</f>
        <v>0</v>
      </c>
      <c r="BX1264" s="1">
        <f>IFERROR(IF($AE1264&gt;$AE1263,VLOOKUP($AC1264+AX$1,STOCK!$F$10:$AB$209,17,0),IF($AE1264=$AE1263,(IF(BX1263&gt;=1,BX1263-COUNTIFS($AE1263:$AE1263,$AC1264,AX1263:AX1263,$AI$2),0)),0)),0)</f>
        <v>0</v>
      </c>
    </row>
    <row r="1265" spans="29:76" x14ac:dyDescent="0.25">
      <c r="AC1265" s="1">
        <f t="shared" si="305"/>
        <v>0</v>
      </c>
      <c r="AD1265" s="1">
        <f>IFERROR(IF(LEN(AK1265)&gt;=1,VLOOKUP(HLOOKUP(AK1265,PROFILE!$K$5:$V$8,4,0),PROFILE!$F$1:$G$3,2,0),0),0)</f>
        <v>0</v>
      </c>
      <c r="AE1265" s="1">
        <f t="shared" si="306"/>
        <v>0</v>
      </c>
      <c r="AF1265" s="1">
        <v>1252</v>
      </c>
      <c r="AI1265" s="1" t="str">
        <f>IFERROR(IF($AH1265&gt;=1,VLOOKUP($AG1265,STUDENT!$O$8:$Z$1507,3,0),""),"")</f>
        <v/>
      </c>
      <c r="AJ1265" s="1" t="str">
        <f>IFERROR(IF($AH1265&gt;=1,VLOOKUP($AG1265,STUDENT!$O$8:$Z$1507,4,0),""),"")</f>
        <v/>
      </c>
      <c r="AK1265" s="1" t="str">
        <f>IFERROR(IF($AH1265&gt;=1,VLOOKUP($AG1265,STUDENT!$O$8:$Z$1507,6,0),""),"")</f>
        <v/>
      </c>
      <c r="AL1265" s="1" t="str">
        <f t="shared" si="307"/>
        <v/>
      </c>
      <c r="AM1265" s="1" t="str">
        <f t="shared" si="308"/>
        <v/>
      </c>
      <c r="AN1265" s="1" t="str">
        <f t="shared" si="309"/>
        <v/>
      </c>
      <c r="AO1265" s="1" t="str">
        <f t="shared" si="310"/>
        <v/>
      </c>
      <c r="AP1265" s="1" t="str">
        <f t="shared" si="311"/>
        <v/>
      </c>
      <c r="AQ1265" s="1" t="str">
        <f t="shared" si="312"/>
        <v/>
      </c>
      <c r="AR1265" s="1" t="str">
        <f t="shared" si="313"/>
        <v/>
      </c>
      <c r="AS1265" s="1" t="str">
        <f t="shared" si="314"/>
        <v/>
      </c>
      <c r="AT1265" s="1" t="str">
        <f t="shared" si="315"/>
        <v/>
      </c>
      <c r="AU1265" s="1" t="str">
        <f t="shared" si="316"/>
        <v/>
      </c>
      <c r="AV1265" s="1" t="str">
        <f t="shared" si="317"/>
        <v/>
      </c>
      <c r="AW1265" s="1" t="str">
        <f t="shared" si="318"/>
        <v/>
      </c>
      <c r="AX1265" s="1" t="str">
        <f t="shared" si="319"/>
        <v/>
      </c>
      <c r="AY1265" s="1">
        <f>IFERROR(IF($AE1265&gt;$AE1264,VLOOKUP($AC1265+AL$1,STOCK!$F$10:$AB$209,16,0),IF($AE1265=$AE1264,(IF(AY1264&gt;=1,AY1264-COUNTIFS($AE1264:$AE1264,$AC1265,AL1264:AL1264,$AI$1),0)),0)),0)</f>
        <v>0</v>
      </c>
      <c r="AZ1265" s="1">
        <f>IFERROR(IF($AE1265&gt;$AE1264,VLOOKUP($AC1265+AM$1,STOCK!$F$10:$AB$209,16,0),IF($AE1265=$AE1264,(IF(AZ1264&gt;=1,AZ1264-COUNTIFS($AE1264:$AE1264,$AC1265,AM1264:AM1264,$AI$1),0)),0)),0)</f>
        <v>0</v>
      </c>
      <c r="BA1265" s="1">
        <f>IFERROR(IF($AE1265&gt;$AE1264,VLOOKUP($AC1265+AN$1,STOCK!$F$10:$AB$209,16,0),IF($AE1265=$AE1264,(IF(BA1264&gt;=1,BA1264-COUNTIFS($AE1264:$AE1264,$AC1265,AN1264:AN1264,$AI$1),0)),0)),0)</f>
        <v>0</v>
      </c>
      <c r="BB1265" s="1">
        <f>IFERROR(IF($AE1265&gt;$AE1264,VLOOKUP($AC1265+AO$1,STOCK!$F$10:$AB$209,16,0),IF($AE1265=$AE1264,(IF(BB1264&gt;=1,BB1264-COUNTIFS($AE1264:$AE1264,$AC1265,AO1264:AO1264,$AI$1),0)),0)),0)</f>
        <v>0</v>
      </c>
      <c r="BC1265" s="1">
        <f>IFERROR(IF($AE1265&gt;$AE1264,VLOOKUP($AC1265+AP$1,STOCK!$F$10:$AB$209,16,0),IF($AE1265=$AE1264,(IF(BC1264&gt;=1,BC1264-COUNTIFS($AE1264:$AE1264,$AC1265,AP1264:AP1264,$AI$1),0)),0)),0)</f>
        <v>0</v>
      </c>
      <c r="BD1265" s="1">
        <f>IFERROR(IF($AE1265&gt;$AE1264,VLOOKUP($AC1265+AQ$1,STOCK!$F$10:$AB$209,16,0),IF($AE1265=$AE1264,(IF(BD1264&gt;=1,BD1264-COUNTIFS($AE1264:$AE1264,$AC1265,AQ1264:AQ1264,$AI$1),0)),0)),0)</f>
        <v>0</v>
      </c>
      <c r="BE1265" s="1">
        <f>IFERROR(IF($AE1265&gt;$AE1264,VLOOKUP($AC1265+AR$1,STOCK!$F$10:$AB$209,16,0),IF($AE1265=$AE1264,(IF(BE1264&gt;=1,BE1264-COUNTIFS($AE1264:$AE1264,$AC1265,AR1264:AR1264,$AI$1),0)),0)),0)</f>
        <v>0</v>
      </c>
      <c r="BF1265" s="1">
        <f>IFERROR(IF($AE1265&gt;$AE1264,VLOOKUP($AC1265+AS$1,STOCK!$F$10:$AB$209,16,0),IF($AE1265=$AE1264,(IF(BF1264&gt;=1,BF1264-COUNTIFS($AE1264:$AE1264,$AC1265,AS1264:AS1264,$AI$1),0)),0)),0)</f>
        <v>0</v>
      </c>
      <c r="BG1265" s="1">
        <f>IFERROR(IF($AE1265&gt;$AE1264,VLOOKUP($AC1265+AT$1,STOCK!$F$10:$AB$209,16,0),IF($AE1265=$AE1264,(IF(BG1264&gt;=1,BG1264-COUNTIFS($AE1264:$AE1264,$AC1265,AT1264:AT1264,$AI$1),0)),0)),0)</f>
        <v>0</v>
      </c>
      <c r="BH1265" s="1">
        <f>IFERROR(IF($AE1265&gt;$AE1264,VLOOKUP($AC1265+AU$1,STOCK!$F$10:$AB$209,16,0),IF($AE1265=$AE1264,(IF(BH1264&gt;=1,BH1264-COUNTIFS($AE1264:$AE1264,$AC1265,AU1264:AU1264,$AI$1),0)),0)),0)</f>
        <v>0</v>
      </c>
      <c r="BI1265" s="1">
        <f>IFERROR(IF($AE1265&gt;$AE1264,VLOOKUP($AC1265+AV$1,STOCK!$F$10:$AB$209,16,0),IF($AE1265=$AE1264,(IF(BI1264&gt;=1,BI1264-COUNTIFS($AE1264:$AE1264,$AC1265,AV1264:AV1264,$AI$1),0)),0)),0)</f>
        <v>0</v>
      </c>
      <c r="BJ1265" s="1">
        <f>IFERROR(IF($AE1265&gt;$AE1264,VLOOKUP($AC1265+AW$1,STOCK!$F$10:$AB$209,16,0),IF($AE1265=$AE1264,(IF(BJ1264&gt;=1,BJ1264-COUNTIFS($AE1264:$AE1264,$AC1265,AW1264:AW1264,$AI$1),0)),0)),0)</f>
        <v>0</v>
      </c>
      <c r="BK1265" s="1">
        <f>IFERROR(IF($AE1265&gt;$AE1264,VLOOKUP($AC1265+AX$1,STOCK!$F$10:$AB$209,16,0),IF($AE1265=$AE1264,(IF(BK1264&gt;=1,BK1264-COUNTIFS($AE1264:$AE1264,$AC1265,AX1264:AX1264,$AI$1),0)),0)),0)</f>
        <v>0</v>
      </c>
      <c r="BL1265" s="1">
        <f>IFERROR(IF($AE1265&gt;$AE1264,VLOOKUP($AC1265+AL$1,STOCK!$F$10:$AB$209,17,0),IF($AE1265=$AE1264,(IF(BL1264&gt;=1,BL1264-COUNTIFS($AE1264:$AE1264,$AC1265,AL1264:AL1264,$AI$2),0)),0)),0)</f>
        <v>0</v>
      </c>
      <c r="BM1265" s="1">
        <f>IFERROR(IF($AE1265&gt;$AE1264,VLOOKUP($AC1265+AM$1,STOCK!$F$10:$AB$209,17,0),IF($AE1265=$AE1264,(IF(BM1264&gt;=1,BM1264-COUNTIFS($AE1264:$AE1264,$AC1265,AM1264:AM1264,$AI$2),0)),0)),0)</f>
        <v>0</v>
      </c>
      <c r="BN1265" s="1">
        <f>IFERROR(IF($AE1265&gt;$AE1264,VLOOKUP($AC1265+AN$1,STOCK!$F$10:$AB$209,17,0),IF($AE1265=$AE1264,(IF(BN1264&gt;=1,BN1264-COUNTIFS($AE1264:$AE1264,$AC1265,AN1264:AN1264,$AI$2),0)),0)),0)</f>
        <v>0</v>
      </c>
      <c r="BO1265" s="1">
        <f>IFERROR(IF($AE1265&gt;$AE1264,VLOOKUP($AC1265+AO$1,STOCK!$F$10:$AB$209,17,0),IF($AE1265=$AE1264,(IF(BO1264&gt;=1,BO1264-COUNTIFS($AE1264:$AE1264,$AC1265,AO1264:AO1264,$AI$2),0)),0)),0)</f>
        <v>0</v>
      </c>
      <c r="BP1265" s="1">
        <f>IFERROR(IF($AE1265&gt;$AE1264,VLOOKUP($AC1265+AP$1,STOCK!$F$10:$AB$209,17,0),IF($AE1265=$AE1264,(IF(BP1264&gt;=1,BP1264-COUNTIFS($AE1264:$AE1264,$AC1265,AP1264:AP1264,$AI$2),0)),0)),0)</f>
        <v>0</v>
      </c>
      <c r="BQ1265" s="1">
        <f>IFERROR(IF($AE1265&gt;$AE1264,VLOOKUP($AC1265+AQ$1,STOCK!$F$10:$AB$209,17,0),IF($AE1265=$AE1264,(IF(BQ1264&gt;=1,BQ1264-COUNTIFS($AE1264:$AE1264,$AC1265,AQ1264:AQ1264,$AI$2),0)),0)),0)</f>
        <v>0</v>
      </c>
      <c r="BR1265" s="1">
        <f>IFERROR(IF($AE1265&gt;$AE1264,VLOOKUP($AC1265+AR$1,STOCK!$F$10:$AB$209,17,0),IF($AE1265=$AE1264,(IF(BR1264&gt;=1,BR1264-COUNTIFS($AE1264:$AE1264,$AC1265,AR1264:AR1264,$AI$2),0)),0)),0)</f>
        <v>0</v>
      </c>
      <c r="BS1265" s="1">
        <f>IFERROR(IF($AE1265&gt;$AE1264,VLOOKUP($AC1265+AS$1,STOCK!$F$10:$AB$209,17,0),IF($AE1265=$AE1264,(IF(BS1264&gt;=1,BS1264-COUNTIFS($AE1264:$AE1264,$AC1265,AS1264:AS1264,$AI$2),0)),0)),0)</f>
        <v>0</v>
      </c>
      <c r="BT1265" s="1">
        <f>IFERROR(IF($AE1265&gt;$AE1264,VLOOKUP($AC1265+AT$1,STOCK!$F$10:$AB$209,17,0),IF($AE1265=$AE1264,(IF(BT1264&gt;=1,BT1264-COUNTIFS($AE1264:$AE1264,$AC1265,AT1264:AT1264,$AI$2),0)),0)),0)</f>
        <v>0</v>
      </c>
      <c r="BU1265" s="1">
        <f>IFERROR(IF($AE1265&gt;$AE1264,VLOOKUP($AC1265+AU$1,STOCK!$F$10:$AB$209,17,0),IF($AE1265=$AE1264,(IF(BU1264&gt;=1,BU1264-COUNTIFS($AE1264:$AE1264,$AC1265,AU1264:AU1264,$AI$2),0)),0)),0)</f>
        <v>0</v>
      </c>
      <c r="BV1265" s="1">
        <f>IFERROR(IF($AE1265&gt;$AE1264,VLOOKUP($AC1265+AV$1,STOCK!$F$10:$AB$209,17,0),IF($AE1265=$AE1264,(IF(BV1264&gt;=1,BV1264-COUNTIFS($AE1264:$AE1264,$AC1265,AV1264:AV1264,$AI$2),0)),0)),0)</f>
        <v>0</v>
      </c>
      <c r="BW1265" s="1">
        <f>IFERROR(IF($AE1265&gt;$AE1264,VLOOKUP($AC1265+AW$1,STOCK!$F$10:$AB$209,17,0),IF($AE1265=$AE1264,(IF(BW1264&gt;=1,BW1264-COUNTIFS($AE1264:$AE1264,$AC1265,AW1264:AW1264,$AI$2),0)),0)),0)</f>
        <v>0</v>
      </c>
      <c r="BX1265" s="1">
        <f>IFERROR(IF($AE1265&gt;$AE1264,VLOOKUP($AC1265+AX$1,STOCK!$F$10:$AB$209,17,0),IF($AE1265=$AE1264,(IF(BX1264&gt;=1,BX1264-COUNTIFS($AE1264:$AE1264,$AC1265,AX1264:AX1264,$AI$2),0)),0)),0)</f>
        <v>0</v>
      </c>
    </row>
    <row r="1266" spans="29:76" x14ac:dyDescent="0.25">
      <c r="AC1266" s="1">
        <f t="shared" si="305"/>
        <v>0</v>
      </c>
      <c r="AD1266" s="1">
        <f>IFERROR(IF(LEN(AK1266)&gt;=1,VLOOKUP(HLOOKUP(AK1266,PROFILE!$K$5:$V$8,4,0),PROFILE!$F$1:$G$3,2,0),0),0)</f>
        <v>0</v>
      </c>
      <c r="AE1266" s="1">
        <f t="shared" si="306"/>
        <v>0</v>
      </c>
      <c r="AF1266" s="1">
        <v>1253</v>
      </c>
      <c r="AI1266" s="1" t="str">
        <f>IFERROR(IF($AH1266&gt;=1,VLOOKUP($AG1266,STUDENT!$O$8:$Z$1507,3,0),""),"")</f>
        <v/>
      </c>
      <c r="AJ1266" s="1" t="str">
        <f>IFERROR(IF($AH1266&gt;=1,VLOOKUP($AG1266,STUDENT!$O$8:$Z$1507,4,0),""),"")</f>
        <v/>
      </c>
      <c r="AK1266" s="1" t="str">
        <f>IFERROR(IF($AH1266&gt;=1,VLOOKUP($AG1266,STUDENT!$O$8:$Z$1507,6,0),""),"")</f>
        <v/>
      </c>
      <c r="AL1266" s="1" t="str">
        <f t="shared" si="307"/>
        <v/>
      </c>
      <c r="AM1266" s="1" t="str">
        <f t="shared" si="308"/>
        <v/>
      </c>
      <c r="AN1266" s="1" t="str">
        <f t="shared" si="309"/>
        <v/>
      </c>
      <c r="AO1266" s="1" t="str">
        <f t="shared" si="310"/>
        <v/>
      </c>
      <c r="AP1266" s="1" t="str">
        <f t="shared" si="311"/>
        <v/>
      </c>
      <c r="AQ1266" s="1" t="str">
        <f t="shared" si="312"/>
        <v/>
      </c>
      <c r="AR1266" s="1" t="str">
        <f t="shared" si="313"/>
        <v/>
      </c>
      <c r="AS1266" s="1" t="str">
        <f t="shared" si="314"/>
        <v/>
      </c>
      <c r="AT1266" s="1" t="str">
        <f t="shared" si="315"/>
        <v/>
      </c>
      <c r="AU1266" s="1" t="str">
        <f t="shared" si="316"/>
        <v/>
      </c>
      <c r="AV1266" s="1" t="str">
        <f t="shared" si="317"/>
        <v/>
      </c>
      <c r="AW1266" s="1" t="str">
        <f t="shared" si="318"/>
        <v/>
      </c>
      <c r="AX1266" s="1" t="str">
        <f t="shared" si="319"/>
        <v/>
      </c>
      <c r="AY1266" s="1">
        <f>IFERROR(IF($AE1266&gt;$AE1265,VLOOKUP($AC1266+AL$1,STOCK!$F$10:$AB$209,16,0),IF($AE1266=$AE1265,(IF(AY1265&gt;=1,AY1265-COUNTIFS($AE1265:$AE1265,$AC1266,AL1265:AL1265,$AI$1),0)),0)),0)</f>
        <v>0</v>
      </c>
      <c r="AZ1266" s="1">
        <f>IFERROR(IF($AE1266&gt;$AE1265,VLOOKUP($AC1266+AM$1,STOCK!$F$10:$AB$209,16,0),IF($AE1266=$AE1265,(IF(AZ1265&gt;=1,AZ1265-COUNTIFS($AE1265:$AE1265,$AC1266,AM1265:AM1265,$AI$1),0)),0)),0)</f>
        <v>0</v>
      </c>
      <c r="BA1266" s="1">
        <f>IFERROR(IF($AE1266&gt;$AE1265,VLOOKUP($AC1266+AN$1,STOCK!$F$10:$AB$209,16,0),IF($AE1266=$AE1265,(IF(BA1265&gt;=1,BA1265-COUNTIFS($AE1265:$AE1265,$AC1266,AN1265:AN1265,$AI$1),0)),0)),0)</f>
        <v>0</v>
      </c>
      <c r="BB1266" s="1">
        <f>IFERROR(IF($AE1266&gt;$AE1265,VLOOKUP($AC1266+AO$1,STOCK!$F$10:$AB$209,16,0),IF($AE1266=$AE1265,(IF(BB1265&gt;=1,BB1265-COUNTIFS($AE1265:$AE1265,$AC1266,AO1265:AO1265,$AI$1),0)),0)),0)</f>
        <v>0</v>
      </c>
      <c r="BC1266" s="1">
        <f>IFERROR(IF($AE1266&gt;$AE1265,VLOOKUP($AC1266+AP$1,STOCK!$F$10:$AB$209,16,0),IF($AE1266=$AE1265,(IF(BC1265&gt;=1,BC1265-COUNTIFS($AE1265:$AE1265,$AC1266,AP1265:AP1265,$AI$1),0)),0)),0)</f>
        <v>0</v>
      </c>
      <c r="BD1266" s="1">
        <f>IFERROR(IF($AE1266&gt;$AE1265,VLOOKUP($AC1266+AQ$1,STOCK!$F$10:$AB$209,16,0),IF($AE1266=$AE1265,(IF(BD1265&gt;=1,BD1265-COUNTIFS($AE1265:$AE1265,$AC1266,AQ1265:AQ1265,$AI$1),0)),0)),0)</f>
        <v>0</v>
      </c>
      <c r="BE1266" s="1">
        <f>IFERROR(IF($AE1266&gt;$AE1265,VLOOKUP($AC1266+AR$1,STOCK!$F$10:$AB$209,16,0),IF($AE1266=$AE1265,(IF(BE1265&gt;=1,BE1265-COUNTIFS($AE1265:$AE1265,$AC1266,AR1265:AR1265,$AI$1),0)),0)),0)</f>
        <v>0</v>
      </c>
      <c r="BF1266" s="1">
        <f>IFERROR(IF($AE1266&gt;$AE1265,VLOOKUP($AC1266+AS$1,STOCK!$F$10:$AB$209,16,0),IF($AE1266=$AE1265,(IF(BF1265&gt;=1,BF1265-COUNTIFS($AE1265:$AE1265,$AC1266,AS1265:AS1265,$AI$1),0)),0)),0)</f>
        <v>0</v>
      </c>
      <c r="BG1266" s="1">
        <f>IFERROR(IF($AE1266&gt;$AE1265,VLOOKUP($AC1266+AT$1,STOCK!$F$10:$AB$209,16,0),IF($AE1266=$AE1265,(IF(BG1265&gt;=1,BG1265-COUNTIFS($AE1265:$AE1265,$AC1266,AT1265:AT1265,$AI$1),0)),0)),0)</f>
        <v>0</v>
      </c>
      <c r="BH1266" s="1">
        <f>IFERROR(IF($AE1266&gt;$AE1265,VLOOKUP($AC1266+AU$1,STOCK!$F$10:$AB$209,16,0),IF($AE1266=$AE1265,(IF(BH1265&gt;=1,BH1265-COUNTIFS($AE1265:$AE1265,$AC1266,AU1265:AU1265,$AI$1),0)),0)),0)</f>
        <v>0</v>
      </c>
      <c r="BI1266" s="1">
        <f>IFERROR(IF($AE1266&gt;$AE1265,VLOOKUP($AC1266+AV$1,STOCK!$F$10:$AB$209,16,0),IF($AE1266=$AE1265,(IF(BI1265&gt;=1,BI1265-COUNTIFS($AE1265:$AE1265,$AC1266,AV1265:AV1265,$AI$1),0)),0)),0)</f>
        <v>0</v>
      </c>
      <c r="BJ1266" s="1">
        <f>IFERROR(IF($AE1266&gt;$AE1265,VLOOKUP($AC1266+AW$1,STOCK!$F$10:$AB$209,16,0),IF($AE1266=$AE1265,(IF(BJ1265&gt;=1,BJ1265-COUNTIFS($AE1265:$AE1265,$AC1266,AW1265:AW1265,$AI$1),0)),0)),0)</f>
        <v>0</v>
      </c>
      <c r="BK1266" s="1">
        <f>IFERROR(IF($AE1266&gt;$AE1265,VLOOKUP($AC1266+AX$1,STOCK!$F$10:$AB$209,16,0),IF($AE1266=$AE1265,(IF(BK1265&gt;=1,BK1265-COUNTIFS($AE1265:$AE1265,$AC1266,AX1265:AX1265,$AI$1),0)),0)),0)</f>
        <v>0</v>
      </c>
      <c r="BL1266" s="1">
        <f>IFERROR(IF($AE1266&gt;$AE1265,VLOOKUP($AC1266+AL$1,STOCK!$F$10:$AB$209,17,0),IF($AE1266=$AE1265,(IF(BL1265&gt;=1,BL1265-COUNTIFS($AE1265:$AE1265,$AC1266,AL1265:AL1265,$AI$2),0)),0)),0)</f>
        <v>0</v>
      </c>
      <c r="BM1266" s="1">
        <f>IFERROR(IF($AE1266&gt;$AE1265,VLOOKUP($AC1266+AM$1,STOCK!$F$10:$AB$209,17,0),IF($AE1266=$AE1265,(IF(BM1265&gt;=1,BM1265-COUNTIFS($AE1265:$AE1265,$AC1266,AM1265:AM1265,$AI$2),0)),0)),0)</f>
        <v>0</v>
      </c>
      <c r="BN1266" s="1">
        <f>IFERROR(IF($AE1266&gt;$AE1265,VLOOKUP($AC1266+AN$1,STOCK!$F$10:$AB$209,17,0),IF($AE1266=$AE1265,(IF(BN1265&gt;=1,BN1265-COUNTIFS($AE1265:$AE1265,$AC1266,AN1265:AN1265,$AI$2),0)),0)),0)</f>
        <v>0</v>
      </c>
      <c r="BO1266" s="1">
        <f>IFERROR(IF($AE1266&gt;$AE1265,VLOOKUP($AC1266+AO$1,STOCK!$F$10:$AB$209,17,0),IF($AE1266=$AE1265,(IF(BO1265&gt;=1,BO1265-COUNTIFS($AE1265:$AE1265,$AC1266,AO1265:AO1265,$AI$2),0)),0)),0)</f>
        <v>0</v>
      </c>
      <c r="BP1266" s="1">
        <f>IFERROR(IF($AE1266&gt;$AE1265,VLOOKUP($AC1266+AP$1,STOCK!$F$10:$AB$209,17,0),IF($AE1266=$AE1265,(IF(BP1265&gt;=1,BP1265-COUNTIFS($AE1265:$AE1265,$AC1266,AP1265:AP1265,$AI$2),0)),0)),0)</f>
        <v>0</v>
      </c>
      <c r="BQ1266" s="1">
        <f>IFERROR(IF($AE1266&gt;$AE1265,VLOOKUP($AC1266+AQ$1,STOCK!$F$10:$AB$209,17,0),IF($AE1266=$AE1265,(IF(BQ1265&gt;=1,BQ1265-COUNTIFS($AE1265:$AE1265,$AC1266,AQ1265:AQ1265,$AI$2),0)),0)),0)</f>
        <v>0</v>
      </c>
      <c r="BR1266" s="1">
        <f>IFERROR(IF($AE1266&gt;$AE1265,VLOOKUP($AC1266+AR$1,STOCK!$F$10:$AB$209,17,0),IF($AE1266=$AE1265,(IF(BR1265&gt;=1,BR1265-COUNTIFS($AE1265:$AE1265,$AC1266,AR1265:AR1265,$AI$2),0)),0)),0)</f>
        <v>0</v>
      </c>
      <c r="BS1266" s="1">
        <f>IFERROR(IF($AE1266&gt;$AE1265,VLOOKUP($AC1266+AS$1,STOCK!$F$10:$AB$209,17,0),IF($AE1266=$AE1265,(IF(BS1265&gt;=1,BS1265-COUNTIFS($AE1265:$AE1265,$AC1266,AS1265:AS1265,$AI$2),0)),0)),0)</f>
        <v>0</v>
      </c>
      <c r="BT1266" s="1">
        <f>IFERROR(IF($AE1266&gt;$AE1265,VLOOKUP($AC1266+AT$1,STOCK!$F$10:$AB$209,17,0),IF($AE1266=$AE1265,(IF(BT1265&gt;=1,BT1265-COUNTIFS($AE1265:$AE1265,$AC1266,AT1265:AT1265,$AI$2),0)),0)),0)</f>
        <v>0</v>
      </c>
      <c r="BU1266" s="1">
        <f>IFERROR(IF($AE1266&gt;$AE1265,VLOOKUP($AC1266+AU$1,STOCK!$F$10:$AB$209,17,0),IF($AE1266=$AE1265,(IF(BU1265&gt;=1,BU1265-COUNTIFS($AE1265:$AE1265,$AC1266,AU1265:AU1265,$AI$2),0)),0)),0)</f>
        <v>0</v>
      </c>
      <c r="BV1266" s="1">
        <f>IFERROR(IF($AE1266&gt;$AE1265,VLOOKUP($AC1266+AV$1,STOCK!$F$10:$AB$209,17,0),IF($AE1266=$AE1265,(IF(BV1265&gt;=1,BV1265-COUNTIFS($AE1265:$AE1265,$AC1266,AV1265:AV1265,$AI$2),0)),0)),0)</f>
        <v>0</v>
      </c>
      <c r="BW1266" s="1">
        <f>IFERROR(IF($AE1266&gt;$AE1265,VLOOKUP($AC1266+AW$1,STOCK!$F$10:$AB$209,17,0),IF($AE1266=$AE1265,(IF(BW1265&gt;=1,BW1265-COUNTIFS($AE1265:$AE1265,$AC1266,AW1265:AW1265,$AI$2),0)),0)),0)</f>
        <v>0</v>
      </c>
      <c r="BX1266" s="1">
        <f>IFERROR(IF($AE1266&gt;$AE1265,VLOOKUP($AC1266+AX$1,STOCK!$F$10:$AB$209,17,0),IF($AE1266=$AE1265,(IF(BX1265&gt;=1,BX1265-COUNTIFS($AE1265:$AE1265,$AC1266,AX1265:AX1265,$AI$2),0)),0)),0)</f>
        <v>0</v>
      </c>
    </row>
    <row r="1267" spans="29:76" x14ac:dyDescent="0.25">
      <c r="AC1267" s="1">
        <f t="shared" si="305"/>
        <v>0</v>
      </c>
      <c r="AD1267" s="1">
        <f>IFERROR(IF(LEN(AK1267)&gt;=1,VLOOKUP(HLOOKUP(AK1267,PROFILE!$K$5:$V$8,4,0),PROFILE!$F$1:$G$3,2,0),0),0)</f>
        <v>0</v>
      </c>
      <c r="AE1267" s="1">
        <f t="shared" si="306"/>
        <v>0</v>
      </c>
      <c r="AF1267" s="1">
        <v>1254</v>
      </c>
      <c r="AI1267" s="1" t="str">
        <f>IFERROR(IF($AH1267&gt;=1,VLOOKUP($AG1267,STUDENT!$O$8:$Z$1507,3,0),""),"")</f>
        <v/>
      </c>
      <c r="AJ1267" s="1" t="str">
        <f>IFERROR(IF($AH1267&gt;=1,VLOOKUP($AG1267,STUDENT!$O$8:$Z$1507,4,0),""),"")</f>
        <v/>
      </c>
      <c r="AK1267" s="1" t="str">
        <f>IFERROR(IF($AH1267&gt;=1,VLOOKUP($AG1267,STUDENT!$O$8:$Z$1507,6,0),""),"")</f>
        <v/>
      </c>
      <c r="AL1267" s="1" t="str">
        <f t="shared" si="307"/>
        <v/>
      </c>
      <c r="AM1267" s="1" t="str">
        <f t="shared" si="308"/>
        <v/>
      </c>
      <c r="AN1267" s="1" t="str">
        <f t="shared" si="309"/>
        <v/>
      </c>
      <c r="AO1267" s="1" t="str">
        <f t="shared" si="310"/>
        <v/>
      </c>
      <c r="AP1267" s="1" t="str">
        <f t="shared" si="311"/>
        <v/>
      </c>
      <c r="AQ1267" s="1" t="str">
        <f t="shared" si="312"/>
        <v/>
      </c>
      <c r="AR1267" s="1" t="str">
        <f t="shared" si="313"/>
        <v/>
      </c>
      <c r="AS1267" s="1" t="str">
        <f t="shared" si="314"/>
        <v/>
      </c>
      <c r="AT1267" s="1" t="str">
        <f t="shared" si="315"/>
        <v/>
      </c>
      <c r="AU1267" s="1" t="str">
        <f t="shared" si="316"/>
        <v/>
      </c>
      <c r="AV1267" s="1" t="str">
        <f t="shared" si="317"/>
        <v/>
      </c>
      <c r="AW1267" s="1" t="str">
        <f t="shared" si="318"/>
        <v/>
      </c>
      <c r="AX1267" s="1" t="str">
        <f t="shared" si="319"/>
        <v/>
      </c>
      <c r="AY1267" s="1">
        <f>IFERROR(IF($AE1267&gt;$AE1266,VLOOKUP($AC1267+AL$1,STOCK!$F$10:$AB$209,16,0),IF($AE1267=$AE1266,(IF(AY1266&gt;=1,AY1266-COUNTIFS($AE1266:$AE1266,$AC1267,AL1266:AL1266,$AI$1),0)),0)),0)</f>
        <v>0</v>
      </c>
      <c r="AZ1267" s="1">
        <f>IFERROR(IF($AE1267&gt;$AE1266,VLOOKUP($AC1267+AM$1,STOCK!$F$10:$AB$209,16,0),IF($AE1267=$AE1266,(IF(AZ1266&gt;=1,AZ1266-COUNTIFS($AE1266:$AE1266,$AC1267,AM1266:AM1266,$AI$1),0)),0)),0)</f>
        <v>0</v>
      </c>
      <c r="BA1267" s="1">
        <f>IFERROR(IF($AE1267&gt;$AE1266,VLOOKUP($AC1267+AN$1,STOCK!$F$10:$AB$209,16,0),IF($AE1267=$AE1266,(IF(BA1266&gt;=1,BA1266-COUNTIFS($AE1266:$AE1266,$AC1267,AN1266:AN1266,$AI$1),0)),0)),0)</f>
        <v>0</v>
      </c>
      <c r="BB1267" s="1">
        <f>IFERROR(IF($AE1267&gt;$AE1266,VLOOKUP($AC1267+AO$1,STOCK!$F$10:$AB$209,16,0),IF($AE1267=$AE1266,(IF(BB1266&gt;=1,BB1266-COUNTIFS($AE1266:$AE1266,$AC1267,AO1266:AO1266,$AI$1),0)),0)),0)</f>
        <v>0</v>
      </c>
      <c r="BC1267" s="1">
        <f>IFERROR(IF($AE1267&gt;$AE1266,VLOOKUP($AC1267+AP$1,STOCK!$F$10:$AB$209,16,0),IF($AE1267=$AE1266,(IF(BC1266&gt;=1,BC1266-COUNTIFS($AE1266:$AE1266,$AC1267,AP1266:AP1266,$AI$1),0)),0)),0)</f>
        <v>0</v>
      </c>
      <c r="BD1267" s="1">
        <f>IFERROR(IF($AE1267&gt;$AE1266,VLOOKUP($AC1267+AQ$1,STOCK!$F$10:$AB$209,16,0),IF($AE1267=$AE1266,(IF(BD1266&gt;=1,BD1266-COUNTIFS($AE1266:$AE1266,$AC1267,AQ1266:AQ1266,$AI$1),0)),0)),0)</f>
        <v>0</v>
      </c>
      <c r="BE1267" s="1">
        <f>IFERROR(IF($AE1267&gt;$AE1266,VLOOKUP($AC1267+AR$1,STOCK!$F$10:$AB$209,16,0),IF($AE1267=$AE1266,(IF(BE1266&gt;=1,BE1266-COUNTIFS($AE1266:$AE1266,$AC1267,AR1266:AR1266,$AI$1),0)),0)),0)</f>
        <v>0</v>
      </c>
      <c r="BF1267" s="1">
        <f>IFERROR(IF($AE1267&gt;$AE1266,VLOOKUP($AC1267+AS$1,STOCK!$F$10:$AB$209,16,0),IF($AE1267=$AE1266,(IF(BF1266&gt;=1,BF1266-COUNTIFS($AE1266:$AE1266,$AC1267,AS1266:AS1266,$AI$1),0)),0)),0)</f>
        <v>0</v>
      </c>
      <c r="BG1267" s="1">
        <f>IFERROR(IF($AE1267&gt;$AE1266,VLOOKUP($AC1267+AT$1,STOCK!$F$10:$AB$209,16,0),IF($AE1267=$AE1266,(IF(BG1266&gt;=1,BG1266-COUNTIFS($AE1266:$AE1266,$AC1267,AT1266:AT1266,$AI$1),0)),0)),0)</f>
        <v>0</v>
      </c>
      <c r="BH1267" s="1">
        <f>IFERROR(IF($AE1267&gt;$AE1266,VLOOKUP($AC1267+AU$1,STOCK!$F$10:$AB$209,16,0),IF($AE1267=$AE1266,(IF(BH1266&gt;=1,BH1266-COUNTIFS($AE1266:$AE1266,$AC1267,AU1266:AU1266,$AI$1),0)),0)),0)</f>
        <v>0</v>
      </c>
      <c r="BI1267" s="1">
        <f>IFERROR(IF($AE1267&gt;$AE1266,VLOOKUP($AC1267+AV$1,STOCK!$F$10:$AB$209,16,0),IF($AE1267=$AE1266,(IF(BI1266&gt;=1,BI1266-COUNTIFS($AE1266:$AE1266,$AC1267,AV1266:AV1266,$AI$1),0)),0)),0)</f>
        <v>0</v>
      </c>
      <c r="BJ1267" s="1">
        <f>IFERROR(IF($AE1267&gt;$AE1266,VLOOKUP($AC1267+AW$1,STOCK!$F$10:$AB$209,16,0),IF($AE1267=$AE1266,(IF(BJ1266&gt;=1,BJ1266-COUNTIFS($AE1266:$AE1266,$AC1267,AW1266:AW1266,$AI$1),0)),0)),0)</f>
        <v>0</v>
      </c>
      <c r="BK1267" s="1">
        <f>IFERROR(IF($AE1267&gt;$AE1266,VLOOKUP($AC1267+AX$1,STOCK!$F$10:$AB$209,16,0),IF($AE1267=$AE1266,(IF(BK1266&gt;=1,BK1266-COUNTIFS($AE1266:$AE1266,$AC1267,AX1266:AX1266,$AI$1),0)),0)),0)</f>
        <v>0</v>
      </c>
      <c r="BL1267" s="1">
        <f>IFERROR(IF($AE1267&gt;$AE1266,VLOOKUP($AC1267+AL$1,STOCK!$F$10:$AB$209,17,0),IF($AE1267=$AE1266,(IF(BL1266&gt;=1,BL1266-COUNTIFS($AE1266:$AE1266,$AC1267,AL1266:AL1266,$AI$2),0)),0)),0)</f>
        <v>0</v>
      </c>
      <c r="BM1267" s="1">
        <f>IFERROR(IF($AE1267&gt;$AE1266,VLOOKUP($AC1267+AM$1,STOCK!$F$10:$AB$209,17,0),IF($AE1267=$AE1266,(IF(BM1266&gt;=1,BM1266-COUNTIFS($AE1266:$AE1266,$AC1267,AM1266:AM1266,$AI$2),0)),0)),0)</f>
        <v>0</v>
      </c>
      <c r="BN1267" s="1">
        <f>IFERROR(IF($AE1267&gt;$AE1266,VLOOKUP($AC1267+AN$1,STOCK!$F$10:$AB$209,17,0),IF($AE1267=$AE1266,(IF(BN1266&gt;=1,BN1266-COUNTIFS($AE1266:$AE1266,$AC1267,AN1266:AN1266,$AI$2),0)),0)),0)</f>
        <v>0</v>
      </c>
      <c r="BO1267" s="1">
        <f>IFERROR(IF($AE1267&gt;$AE1266,VLOOKUP($AC1267+AO$1,STOCK!$F$10:$AB$209,17,0),IF($AE1267=$AE1266,(IF(BO1266&gt;=1,BO1266-COUNTIFS($AE1266:$AE1266,$AC1267,AO1266:AO1266,$AI$2),0)),0)),0)</f>
        <v>0</v>
      </c>
      <c r="BP1267" s="1">
        <f>IFERROR(IF($AE1267&gt;$AE1266,VLOOKUP($AC1267+AP$1,STOCK!$F$10:$AB$209,17,0),IF($AE1267=$AE1266,(IF(BP1266&gt;=1,BP1266-COUNTIFS($AE1266:$AE1266,$AC1267,AP1266:AP1266,$AI$2),0)),0)),0)</f>
        <v>0</v>
      </c>
      <c r="BQ1267" s="1">
        <f>IFERROR(IF($AE1267&gt;$AE1266,VLOOKUP($AC1267+AQ$1,STOCK!$F$10:$AB$209,17,0),IF($AE1267=$AE1266,(IF(BQ1266&gt;=1,BQ1266-COUNTIFS($AE1266:$AE1266,$AC1267,AQ1266:AQ1266,$AI$2),0)),0)),0)</f>
        <v>0</v>
      </c>
      <c r="BR1267" s="1">
        <f>IFERROR(IF($AE1267&gt;$AE1266,VLOOKUP($AC1267+AR$1,STOCK!$F$10:$AB$209,17,0),IF($AE1267=$AE1266,(IF(BR1266&gt;=1,BR1266-COUNTIFS($AE1266:$AE1266,$AC1267,AR1266:AR1266,$AI$2),0)),0)),0)</f>
        <v>0</v>
      </c>
      <c r="BS1267" s="1">
        <f>IFERROR(IF($AE1267&gt;$AE1266,VLOOKUP($AC1267+AS$1,STOCK!$F$10:$AB$209,17,0),IF($AE1267=$AE1266,(IF(BS1266&gt;=1,BS1266-COUNTIFS($AE1266:$AE1266,$AC1267,AS1266:AS1266,$AI$2),0)),0)),0)</f>
        <v>0</v>
      </c>
      <c r="BT1267" s="1">
        <f>IFERROR(IF($AE1267&gt;$AE1266,VLOOKUP($AC1267+AT$1,STOCK!$F$10:$AB$209,17,0),IF($AE1267=$AE1266,(IF(BT1266&gt;=1,BT1266-COUNTIFS($AE1266:$AE1266,$AC1267,AT1266:AT1266,$AI$2),0)),0)),0)</f>
        <v>0</v>
      </c>
      <c r="BU1267" s="1">
        <f>IFERROR(IF($AE1267&gt;$AE1266,VLOOKUP($AC1267+AU$1,STOCK!$F$10:$AB$209,17,0),IF($AE1267=$AE1266,(IF(BU1266&gt;=1,BU1266-COUNTIFS($AE1266:$AE1266,$AC1267,AU1266:AU1266,$AI$2),0)),0)),0)</f>
        <v>0</v>
      </c>
      <c r="BV1267" s="1">
        <f>IFERROR(IF($AE1267&gt;$AE1266,VLOOKUP($AC1267+AV$1,STOCK!$F$10:$AB$209,17,0),IF($AE1267=$AE1266,(IF(BV1266&gt;=1,BV1266-COUNTIFS($AE1266:$AE1266,$AC1267,AV1266:AV1266,$AI$2),0)),0)),0)</f>
        <v>0</v>
      </c>
      <c r="BW1267" s="1">
        <f>IFERROR(IF($AE1267&gt;$AE1266,VLOOKUP($AC1267+AW$1,STOCK!$F$10:$AB$209,17,0),IF($AE1267=$AE1266,(IF(BW1266&gt;=1,BW1266-COUNTIFS($AE1266:$AE1266,$AC1267,AW1266:AW1266,$AI$2),0)),0)),0)</f>
        <v>0</v>
      </c>
      <c r="BX1267" s="1">
        <f>IFERROR(IF($AE1267&gt;$AE1266,VLOOKUP($AC1267+AX$1,STOCK!$F$10:$AB$209,17,0),IF($AE1267=$AE1266,(IF(BX1266&gt;=1,BX1266-COUNTIFS($AE1266:$AE1266,$AC1267,AX1266:AX1266,$AI$2),0)),0)),0)</f>
        <v>0</v>
      </c>
    </row>
    <row r="1268" spans="29:76" x14ac:dyDescent="0.25">
      <c r="AC1268" s="1">
        <f t="shared" si="305"/>
        <v>0</v>
      </c>
      <c r="AD1268" s="1">
        <f>IFERROR(IF(LEN(AK1268)&gt;=1,VLOOKUP(HLOOKUP(AK1268,PROFILE!$K$5:$V$8,4,0),PROFILE!$F$1:$G$3,2,0),0),0)</f>
        <v>0</v>
      </c>
      <c r="AE1268" s="1">
        <f t="shared" si="306"/>
        <v>0</v>
      </c>
      <c r="AF1268" s="1">
        <v>1255</v>
      </c>
      <c r="AI1268" s="1" t="str">
        <f>IFERROR(IF($AH1268&gt;=1,VLOOKUP($AG1268,STUDENT!$O$8:$Z$1507,3,0),""),"")</f>
        <v/>
      </c>
      <c r="AJ1268" s="1" t="str">
        <f>IFERROR(IF($AH1268&gt;=1,VLOOKUP($AG1268,STUDENT!$O$8:$Z$1507,4,0),""),"")</f>
        <v/>
      </c>
      <c r="AK1268" s="1" t="str">
        <f>IFERROR(IF($AH1268&gt;=1,VLOOKUP($AG1268,STUDENT!$O$8:$Z$1507,6,0),""),"")</f>
        <v/>
      </c>
      <c r="AL1268" s="1" t="str">
        <f t="shared" si="307"/>
        <v/>
      </c>
      <c r="AM1268" s="1" t="str">
        <f t="shared" si="308"/>
        <v/>
      </c>
      <c r="AN1268" s="1" t="str">
        <f t="shared" si="309"/>
        <v/>
      </c>
      <c r="AO1268" s="1" t="str">
        <f t="shared" si="310"/>
        <v/>
      </c>
      <c r="AP1268" s="1" t="str">
        <f t="shared" si="311"/>
        <v/>
      </c>
      <c r="AQ1268" s="1" t="str">
        <f t="shared" si="312"/>
        <v/>
      </c>
      <c r="AR1268" s="1" t="str">
        <f t="shared" si="313"/>
        <v/>
      </c>
      <c r="AS1268" s="1" t="str">
        <f t="shared" si="314"/>
        <v/>
      </c>
      <c r="AT1268" s="1" t="str">
        <f t="shared" si="315"/>
        <v/>
      </c>
      <c r="AU1268" s="1" t="str">
        <f t="shared" si="316"/>
        <v/>
      </c>
      <c r="AV1268" s="1" t="str">
        <f t="shared" si="317"/>
        <v/>
      </c>
      <c r="AW1268" s="1" t="str">
        <f t="shared" si="318"/>
        <v/>
      </c>
      <c r="AX1268" s="1" t="str">
        <f t="shared" si="319"/>
        <v/>
      </c>
      <c r="AY1268" s="1">
        <f>IFERROR(IF($AE1268&gt;$AE1267,VLOOKUP($AC1268+AL$1,STOCK!$F$10:$AB$209,16,0),IF($AE1268=$AE1267,(IF(AY1267&gt;=1,AY1267-COUNTIFS($AE1267:$AE1267,$AC1268,AL1267:AL1267,$AI$1),0)),0)),0)</f>
        <v>0</v>
      </c>
      <c r="AZ1268" s="1">
        <f>IFERROR(IF($AE1268&gt;$AE1267,VLOOKUP($AC1268+AM$1,STOCK!$F$10:$AB$209,16,0),IF($AE1268=$AE1267,(IF(AZ1267&gt;=1,AZ1267-COUNTIFS($AE1267:$AE1267,$AC1268,AM1267:AM1267,$AI$1),0)),0)),0)</f>
        <v>0</v>
      </c>
      <c r="BA1268" s="1">
        <f>IFERROR(IF($AE1268&gt;$AE1267,VLOOKUP($AC1268+AN$1,STOCK!$F$10:$AB$209,16,0),IF($AE1268=$AE1267,(IF(BA1267&gt;=1,BA1267-COUNTIFS($AE1267:$AE1267,$AC1268,AN1267:AN1267,$AI$1),0)),0)),0)</f>
        <v>0</v>
      </c>
      <c r="BB1268" s="1">
        <f>IFERROR(IF($AE1268&gt;$AE1267,VLOOKUP($AC1268+AO$1,STOCK!$F$10:$AB$209,16,0),IF($AE1268=$AE1267,(IF(BB1267&gt;=1,BB1267-COUNTIFS($AE1267:$AE1267,$AC1268,AO1267:AO1267,$AI$1),0)),0)),0)</f>
        <v>0</v>
      </c>
      <c r="BC1268" s="1">
        <f>IFERROR(IF($AE1268&gt;$AE1267,VLOOKUP($AC1268+AP$1,STOCK!$F$10:$AB$209,16,0),IF($AE1268=$AE1267,(IF(BC1267&gt;=1,BC1267-COUNTIFS($AE1267:$AE1267,$AC1268,AP1267:AP1267,$AI$1),0)),0)),0)</f>
        <v>0</v>
      </c>
      <c r="BD1268" s="1">
        <f>IFERROR(IF($AE1268&gt;$AE1267,VLOOKUP($AC1268+AQ$1,STOCK!$F$10:$AB$209,16,0),IF($AE1268=$AE1267,(IF(BD1267&gt;=1,BD1267-COUNTIFS($AE1267:$AE1267,$AC1268,AQ1267:AQ1267,$AI$1),0)),0)),0)</f>
        <v>0</v>
      </c>
      <c r="BE1268" s="1">
        <f>IFERROR(IF($AE1268&gt;$AE1267,VLOOKUP($AC1268+AR$1,STOCK!$F$10:$AB$209,16,0),IF($AE1268=$AE1267,(IF(BE1267&gt;=1,BE1267-COUNTIFS($AE1267:$AE1267,$AC1268,AR1267:AR1267,$AI$1),0)),0)),0)</f>
        <v>0</v>
      </c>
      <c r="BF1268" s="1">
        <f>IFERROR(IF($AE1268&gt;$AE1267,VLOOKUP($AC1268+AS$1,STOCK!$F$10:$AB$209,16,0),IF($AE1268=$AE1267,(IF(BF1267&gt;=1,BF1267-COUNTIFS($AE1267:$AE1267,$AC1268,AS1267:AS1267,$AI$1),0)),0)),0)</f>
        <v>0</v>
      </c>
      <c r="BG1268" s="1">
        <f>IFERROR(IF($AE1268&gt;$AE1267,VLOOKUP($AC1268+AT$1,STOCK!$F$10:$AB$209,16,0),IF($AE1268=$AE1267,(IF(BG1267&gt;=1,BG1267-COUNTIFS($AE1267:$AE1267,$AC1268,AT1267:AT1267,$AI$1),0)),0)),0)</f>
        <v>0</v>
      </c>
      <c r="BH1268" s="1">
        <f>IFERROR(IF($AE1268&gt;$AE1267,VLOOKUP($AC1268+AU$1,STOCK!$F$10:$AB$209,16,0),IF($AE1268=$AE1267,(IF(BH1267&gt;=1,BH1267-COUNTIFS($AE1267:$AE1267,$AC1268,AU1267:AU1267,$AI$1),0)),0)),0)</f>
        <v>0</v>
      </c>
      <c r="BI1268" s="1">
        <f>IFERROR(IF($AE1268&gt;$AE1267,VLOOKUP($AC1268+AV$1,STOCK!$F$10:$AB$209,16,0),IF($AE1268=$AE1267,(IF(BI1267&gt;=1,BI1267-COUNTIFS($AE1267:$AE1267,$AC1268,AV1267:AV1267,$AI$1),0)),0)),0)</f>
        <v>0</v>
      </c>
      <c r="BJ1268" s="1">
        <f>IFERROR(IF($AE1268&gt;$AE1267,VLOOKUP($AC1268+AW$1,STOCK!$F$10:$AB$209,16,0),IF($AE1268=$AE1267,(IF(BJ1267&gt;=1,BJ1267-COUNTIFS($AE1267:$AE1267,$AC1268,AW1267:AW1267,$AI$1),0)),0)),0)</f>
        <v>0</v>
      </c>
      <c r="BK1268" s="1">
        <f>IFERROR(IF($AE1268&gt;$AE1267,VLOOKUP($AC1268+AX$1,STOCK!$F$10:$AB$209,16,0),IF($AE1268=$AE1267,(IF(BK1267&gt;=1,BK1267-COUNTIFS($AE1267:$AE1267,$AC1268,AX1267:AX1267,$AI$1),0)),0)),0)</f>
        <v>0</v>
      </c>
      <c r="BL1268" s="1">
        <f>IFERROR(IF($AE1268&gt;$AE1267,VLOOKUP($AC1268+AL$1,STOCK!$F$10:$AB$209,17,0),IF($AE1268=$AE1267,(IF(BL1267&gt;=1,BL1267-COUNTIFS($AE1267:$AE1267,$AC1268,AL1267:AL1267,$AI$2),0)),0)),0)</f>
        <v>0</v>
      </c>
      <c r="BM1268" s="1">
        <f>IFERROR(IF($AE1268&gt;$AE1267,VLOOKUP($AC1268+AM$1,STOCK!$F$10:$AB$209,17,0),IF($AE1268=$AE1267,(IF(BM1267&gt;=1,BM1267-COUNTIFS($AE1267:$AE1267,$AC1268,AM1267:AM1267,$AI$2),0)),0)),0)</f>
        <v>0</v>
      </c>
      <c r="BN1268" s="1">
        <f>IFERROR(IF($AE1268&gt;$AE1267,VLOOKUP($AC1268+AN$1,STOCK!$F$10:$AB$209,17,0),IF($AE1268=$AE1267,(IF(BN1267&gt;=1,BN1267-COUNTIFS($AE1267:$AE1267,$AC1268,AN1267:AN1267,$AI$2),0)),0)),0)</f>
        <v>0</v>
      </c>
      <c r="BO1268" s="1">
        <f>IFERROR(IF($AE1268&gt;$AE1267,VLOOKUP($AC1268+AO$1,STOCK!$F$10:$AB$209,17,0),IF($AE1268=$AE1267,(IF(BO1267&gt;=1,BO1267-COUNTIFS($AE1267:$AE1267,$AC1268,AO1267:AO1267,$AI$2),0)),0)),0)</f>
        <v>0</v>
      </c>
      <c r="BP1268" s="1">
        <f>IFERROR(IF($AE1268&gt;$AE1267,VLOOKUP($AC1268+AP$1,STOCK!$F$10:$AB$209,17,0),IF($AE1268=$AE1267,(IF(BP1267&gt;=1,BP1267-COUNTIFS($AE1267:$AE1267,$AC1268,AP1267:AP1267,$AI$2),0)),0)),0)</f>
        <v>0</v>
      </c>
      <c r="BQ1268" s="1">
        <f>IFERROR(IF($AE1268&gt;$AE1267,VLOOKUP($AC1268+AQ$1,STOCK!$F$10:$AB$209,17,0),IF($AE1268=$AE1267,(IF(BQ1267&gt;=1,BQ1267-COUNTIFS($AE1267:$AE1267,$AC1268,AQ1267:AQ1267,$AI$2),0)),0)),0)</f>
        <v>0</v>
      </c>
      <c r="BR1268" s="1">
        <f>IFERROR(IF($AE1268&gt;$AE1267,VLOOKUP($AC1268+AR$1,STOCK!$F$10:$AB$209,17,0),IF($AE1268=$AE1267,(IF(BR1267&gt;=1,BR1267-COUNTIFS($AE1267:$AE1267,$AC1268,AR1267:AR1267,$AI$2),0)),0)),0)</f>
        <v>0</v>
      </c>
      <c r="BS1268" s="1">
        <f>IFERROR(IF($AE1268&gt;$AE1267,VLOOKUP($AC1268+AS$1,STOCK!$F$10:$AB$209,17,0),IF($AE1268=$AE1267,(IF(BS1267&gt;=1,BS1267-COUNTIFS($AE1267:$AE1267,$AC1268,AS1267:AS1267,$AI$2),0)),0)),0)</f>
        <v>0</v>
      </c>
      <c r="BT1268" s="1">
        <f>IFERROR(IF($AE1268&gt;$AE1267,VLOOKUP($AC1268+AT$1,STOCK!$F$10:$AB$209,17,0),IF($AE1268=$AE1267,(IF(BT1267&gt;=1,BT1267-COUNTIFS($AE1267:$AE1267,$AC1268,AT1267:AT1267,$AI$2),0)),0)),0)</f>
        <v>0</v>
      </c>
      <c r="BU1268" s="1">
        <f>IFERROR(IF($AE1268&gt;$AE1267,VLOOKUP($AC1268+AU$1,STOCK!$F$10:$AB$209,17,0),IF($AE1268=$AE1267,(IF(BU1267&gt;=1,BU1267-COUNTIFS($AE1267:$AE1267,$AC1268,AU1267:AU1267,$AI$2),0)),0)),0)</f>
        <v>0</v>
      </c>
      <c r="BV1268" s="1">
        <f>IFERROR(IF($AE1268&gt;$AE1267,VLOOKUP($AC1268+AV$1,STOCK!$F$10:$AB$209,17,0),IF($AE1268=$AE1267,(IF(BV1267&gt;=1,BV1267-COUNTIFS($AE1267:$AE1267,$AC1268,AV1267:AV1267,$AI$2),0)),0)),0)</f>
        <v>0</v>
      </c>
      <c r="BW1268" s="1">
        <f>IFERROR(IF($AE1268&gt;$AE1267,VLOOKUP($AC1268+AW$1,STOCK!$F$10:$AB$209,17,0),IF($AE1268=$AE1267,(IF(BW1267&gt;=1,BW1267-COUNTIFS($AE1267:$AE1267,$AC1268,AW1267:AW1267,$AI$2),0)),0)),0)</f>
        <v>0</v>
      </c>
      <c r="BX1268" s="1">
        <f>IFERROR(IF($AE1268&gt;$AE1267,VLOOKUP($AC1268+AX$1,STOCK!$F$10:$AB$209,17,0),IF($AE1268=$AE1267,(IF(BX1267&gt;=1,BX1267-COUNTIFS($AE1267:$AE1267,$AC1268,AX1267:AX1267,$AI$2),0)),0)),0)</f>
        <v>0</v>
      </c>
    </row>
    <row r="1269" spans="29:76" x14ac:dyDescent="0.25">
      <c r="AC1269" s="1">
        <f t="shared" si="305"/>
        <v>0</v>
      </c>
      <c r="AD1269" s="1">
        <f>IFERROR(IF(LEN(AK1269)&gt;=1,VLOOKUP(HLOOKUP(AK1269,PROFILE!$K$5:$V$8,4,0),PROFILE!$F$1:$G$3,2,0),0),0)</f>
        <v>0</v>
      </c>
      <c r="AE1269" s="1">
        <f t="shared" si="306"/>
        <v>0</v>
      </c>
      <c r="AF1269" s="1">
        <v>1256</v>
      </c>
      <c r="AI1269" s="1" t="str">
        <f>IFERROR(IF($AH1269&gt;=1,VLOOKUP($AG1269,STUDENT!$O$8:$Z$1507,3,0),""),"")</f>
        <v/>
      </c>
      <c r="AJ1269" s="1" t="str">
        <f>IFERROR(IF($AH1269&gt;=1,VLOOKUP($AG1269,STUDENT!$O$8:$Z$1507,4,0),""),"")</f>
        <v/>
      </c>
      <c r="AK1269" s="1" t="str">
        <f>IFERROR(IF($AH1269&gt;=1,VLOOKUP($AG1269,STUDENT!$O$8:$Z$1507,6,0),""),"")</f>
        <v/>
      </c>
      <c r="AL1269" s="1" t="str">
        <f t="shared" si="307"/>
        <v/>
      </c>
      <c r="AM1269" s="1" t="str">
        <f t="shared" si="308"/>
        <v/>
      </c>
      <c r="AN1269" s="1" t="str">
        <f t="shared" si="309"/>
        <v/>
      </c>
      <c r="AO1269" s="1" t="str">
        <f t="shared" si="310"/>
        <v/>
      </c>
      <c r="AP1269" s="1" t="str">
        <f t="shared" si="311"/>
        <v/>
      </c>
      <c r="AQ1269" s="1" t="str">
        <f t="shared" si="312"/>
        <v/>
      </c>
      <c r="AR1269" s="1" t="str">
        <f t="shared" si="313"/>
        <v/>
      </c>
      <c r="AS1269" s="1" t="str">
        <f t="shared" si="314"/>
        <v/>
      </c>
      <c r="AT1269" s="1" t="str">
        <f t="shared" si="315"/>
        <v/>
      </c>
      <c r="AU1269" s="1" t="str">
        <f t="shared" si="316"/>
        <v/>
      </c>
      <c r="AV1269" s="1" t="str">
        <f t="shared" si="317"/>
        <v/>
      </c>
      <c r="AW1269" s="1" t="str">
        <f t="shared" si="318"/>
        <v/>
      </c>
      <c r="AX1269" s="1" t="str">
        <f t="shared" si="319"/>
        <v/>
      </c>
      <c r="AY1269" s="1">
        <f>IFERROR(IF($AE1269&gt;$AE1268,VLOOKUP($AC1269+AL$1,STOCK!$F$10:$AB$209,16,0),IF($AE1269=$AE1268,(IF(AY1268&gt;=1,AY1268-COUNTIFS($AE1268:$AE1268,$AC1269,AL1268:AL1268,$AI$1),0)),0)),0)</f>
        <v>0</v>
      </c>
      <c r="AZ1269" s="1">
        <f>IFERROR(IF($AE1269&gt;$AE1268,VLOOKUP($AC1269+AM$1,STOCK!$F$10:$AB$209,16,0),IF($AE1269=$AE1268,(IF(AZ1268&gt;=1,AZ1268-COUNTIFS($AE1268:$AE1268,$AC1269,AM1268:AM1268,$AI$1),0)),0)),0)</f>
        <v>0</v>
      </c>
      <c r="BA1269" s="1">
        <f>IFERROR(IF($AE1269&gt;$AE1268,VLOOKUP($AC1269+AN$1,STOCK!$F$10:$AB$209,16,0),IF($AE1269=$AE1268,(IF(BA1268&gt;=1,BA1268-COUNTIFS($AE1268:$AE1268,$AC1269,AN1268:AN1268,$AI$1),0)),0)),0)</f>
        <v>0</v>
      </c>
      <c r="BB1269" s="1">
        <f>IFERROR(IF($AE1269&gt;$AE1268,VLOOKUP($AC1269+AO$1,STOCK!$F$10:$AB$209,16,0),IF($AE1269=$AE1268,(IF(BB1268&gt;=1,BB1268-COUNTIFS($AE1268:$AE1268,$AC1269,AO1268:AO1268,$AI$1),0)),0)),0)</f>
        <v>0</v>
      </c>
      <c r="BC1269" s="1">
        <f>IFERROR(IF($AE1269&gt;$AE1268,VLOOKUP($AC1269+AP$1,STOCK!$F$10:$AB$209,16,0),IF($AE1269=$AE1268,(IF(BC1268&gt;=1,BC1268-COUNTIFS($AE1268:$AE1268,$AC1269,AP1268:AP1268,$AI$1),0)),0)),0)</f>
        <v>0</v>
      </c>
      <c r="BD1269" s="1">
        <f>IFERROR(IF($AE1269&gt;$AE1268,VLOOKUP($AC1269+AQ$1,STOCK!$F$10:$AB$209,16,0),IF($AE1269=$AE1268,(IF(BD1268&gt;=1,BD1268-COUNTIFS($AE1268:$AE1268,$AC1269,AQ1268:AQ1268,$AI$1),0)),0)),0)</f>
        <v>0</v>
      </c>
      <c r="BE1269" s="1">
        <f>IFERROR(IF($AE1269&gt;$AE1268,VLOOKUP($AC1269+AR$1,STOCK!$F$10:$AB$209,16,0),IF($AE1269=$AE1268,(IF(BE1268&gt;=1,BE1268-COUNTIFS($AE1268:$AE1268,$AC1269,AR1268:AR1268,$AI$1),0)),0)),0)</f>
        <v>0</v>
      </c>
      <c r="BF1269" s="1">
        <f>IFERROR(IF($AE1269&gt;$AE1268,VLOOKUP($AC1269+AS$1,STOCK!$F$10:$AB$209,16,0),IF($AE1269=$AE1268,(IF(BF1268&gt;=1,BF1268-COUNTIFS($AE1268:$AE1268,$AC1269,AS1268:AS1268,$AI$1),0)),0)),0)</f>
        <v>0</v>
      </c>
      <c r="BG1269" s="1">
        <f>IFERROR(IF($AE1269&gt;$AE1268,VLOOKUP($AC1269+AT$1,STOCK!$F$10:$AB$209,16,0),IF($AE1269=$AE1268,(IF(BG1268&gt;=1,BG1268-COUNTIFS($AE1268:$AE1268,$AC1269,AT1268:AT1268,$AI$1),0)),0)),0)</f>
        <v>0</v>
      </c>
      <c r="BH1269" s="1">
        <f>IFERROR(IF($AE1269&gt;$AE1268,VLOOKUP($AC1269+AU$1,STOCK!$F$10:$AB$209,16,0),IF($AE1269=$AE1268,(IF(BH1268&gt;=1,BH1268-COUNTIFS($AE1268:$AE1268,$AC1269,AU1268:AU1268,$AI$1),0)),0)),0)</f>
        <v>0</v>
      </c>
      <c r="BI1269" s="1">
        <f>IFERROR(IF($AE1269&gt;$AE1268,VLOOKUP($AC1269+AV$1,STOCK!$F$10:$AB$209,16,0),IF($AE1269=$AE1268,(IF(BI1268&gt;=1,BI1268-COUNTIFS($AE1268:$AE1268,$AC1269,AV1268:AV1268,$AI$1),0)),0)),0)</f>
        <v>0</v>
      </c>
      <c r="BJ1269" s="1">
        <f>IFERROR(IF($AE1269&gt;$AE1268,VLOOKUP($AC1269+AW$1,STOCK!$F$10:$AB$209,16,0),IF($AE1269=$AE1268,(IF(BJ1268&gt;=1,BJ1268-COUNTIFS($AE1268:$AE1268,$AC1269,AW1268:AW1268,$AI$1),0)),0)),0)</f>
        <v>0</v>
      </c>
      <c r="BK1269" s="1">
        <f>IFERROR(IF($AE1269&gt;$AE1268,VLOOKUP($AC1269+AX$1,STOCK!$F$10:$AB$209,16,0),IF($AE1269=$AE1268,(IF(BK1268&gt;=1,BK1268-COUNTIFS($AE1268:$AE1268,$AC1269,AX1268:AX1268,$AI$1),0)),0)),0)</f>
        <v>0</v>
      </c>
      <c r="BL1269" s="1">
        <f>IFERROR(IF($AE1269&gt;$AE1268,VLOOKUP($AC1269+AL$1,STOCK!$F$10:$AB$209,17,0),IF($AE1269=$AE1268,(IF(BL1268&gt;=1,BL1268-COUNTIFS($AE1268:$AE1268,$AC1269,AL1268:AL1268,$AI$2),0)),0)),0)</f>
        <v>0</v>
      </c>
      <c r="BM1269" s="1">
        <f>IFERROR(IF($AE1269&gt;$AE1268,VLOOKUP($AC1269+AM$1,STOCK!$F$10:$AB$209,17,0),IF($AE1269=$AE1268,(IF(BM1268&gt;=1,BM1268-COUNTIFS($AE1268:$AE1268,$AC1269,AM1268:AM1268,$AI$2),0)),0)),0)</f>
        <v>0</v>
      </c>
      <c r="BN1269" s="1">
        <f>IFERROR(IF($AE1269&gt;$AE1268,VLOOKUP($AC1269+AN$1,STOCK!$F$10:$AB$209,17,0),IF($AE1269=$AE1268,(IF(BN1268&gt;=1,BN1268-COUNTIFS($AE1268:$AE1268,$AC1269,AN1268:AN1268,$AI$2),0)),0)),0)</f>
        <v>0</v>
      </c>
      <c r="BO1269" s="1">
        <f>IFERROR(IF($AE1269&gt;$AE1268,VLOOKUP($AC1269+AO$1,STOCK!$F$10:$AB$209,17,0),IF($AE1269=$AE1268,(IF(BO1268&gt;=1,BO1268-COUNTIFS($AE1268:$AE1268,$AC1269,AO1268:AO1268,$AI$2),0)),0)),0)</f>
        <v>0</v>
      </c>
      <c r="BP1269" s="1">
        <f>IFERROR(IF($AE1269&gt;$AE1268,VLOOKUP($AC1269+AP$1,STOCK!$F$10:$AB$209,17,0),IF($AE1269=$AE1268,(IF(BP1268&gt;=1,BP1268-COUNTIFS($AE1268:$AE1268,$AC1269,AP1268:AP1268,$AI$2),0)),0)),0)</f>
        <v>0</v>
      </c>
      <c r="BQ1269" s="1">
        <f>IFERROR(IF($AE1269&gt;$AE1268,VLOOKUP($AC1269+AQ$1,STOCK!$F$10:$AB$209,17,0),IF($AE1269=$AE1268,(IF(BQ1268&gt;=1,BQ1268-COUNTIFS($AE1268:$AE1268,$AC1269,AQ1268:AQ1268,$AI$2),0)),0)),0)</f>
        <v>0</v>
      </c>
      <c r="BR1269" s="1">
        <f>IFERROR(IF($AE1269&gt;$AE1268,VLOOKUP($AC1269+AR$1,STOCK!$F$10:$AB$209,17,0),IF($AE1269=$AE1268,(IF(BR1268&gt;=1,BR1268-COUNTIFS($AE1268:$AE1268,$AC1269,AR1268:AR1268,$AI$2),0)),0)),0)</f>
        <v>0</v>
      </c>
      <c r="BS1269" s="1">
        <f>IFERROR(IF($AE1269&gt;$AE1268,VLOOKUP($AC1269+AS$1,STOCK!$F$10:$AB$209,17,0),IF($AE1269=$AE1268,(IF(BS1268&gt;=1,BS1268-COUNTIFS($AE1268:$AE1268,$AC1269,AS1268:AS1268,$AI$2),0)),0)),0)</f>
        <v>0</v>
      </c>
      <c r="BT1269" s="1">
        <f>IFERROR(IF($AE1269&gt;$AE1268,VLOOKUP($AC1269+AT$1,STOCK!$F$10:$AB$209,17,0),IF($AE1269=$AE1268,(IF(BT1268&gt;=1,BT1268-COUNTIFS($AE1268:$AE1268,$AC1269,AT1268:AT1268,$AI$2),0)),0)),0)</f>
        <v>0</v>
      </c>
      <c r="BU1269" s="1">
        <f>IFERROR(IF($AE1269&gt;$AE1268,VLOOKUP($AC1269+AU$1,STOCK!$F$10:$AB$209,17,0),IF($AE1269=$AE1268,(IF(BU1268&gt;=1,BU1268-COUNTIFS($AE1268:$AE1268,$AC1269,AU1268:AU1268,$AI$2),0)),0)),0)</f>
        <v>0</v>
      </c>
      <c r="BV1269" s="1">
        <f>IFERROR(IF($AE1269&gt;$AE1268,VLOOKUP($AC1269+AV$1,STOCK!$F$10:$AB$209,17,0),IF($AE1269=$AE1268,(IF(BV1268&gt;=1,BV1268-COUNTIFS($AE1268:$AE1268,$AC1269,AV1268:AV1268,$AI$2),0)),0)),0)</f>
        <v>0</v>
      </c>
      <c r="BW1269" s="1">
        <f>IFERROR(IF($AE1269&gt;$AE1268,VLOOKUP($AC1269+AW$1,STOCK!$F$10:$AB$209,17,0),IF($AE1269=$AE1268,(IF(BW1268&gt;=1,BW1268-COUNTIFS($AE1268:$AE1268,$AC1269,AW1268:AW1268,$AI$2),0)),0)),0)</f>
        <v>0</v>
      </c>
      <c r="BX1269" s="1">
        <f>IFERROR(IF($AE1269&gt;$AE1268,VLOOKUP($AC1269+AX$1,STOCK!$F$10:$AB$209,17,0),IF($AE1269=$AE1268,(IF(BX1268&gt;=1,BX1268-COUNTIFS($AE1268:$AE1268,$AC1269,AX1268:AX1268,$AI$2),0)),0)),0)</f>
        <v>0</v>
      </c>
    </row>
    <row r="1270" spans="29:76" x14ac:dyDescent="0.25">
      <c r="AC1270" s="1">
        <f t="shared" si="305"/>
        <v>0</v>
      </c>
      <c r="AD1270" s="1">
        <f>IFERROR(IF(LEN(AK1270)&gt;=1,VLOOKUP(HLOOKUP(AK1270,PROFILE!$K$5:$V$8,4,0),PROFILE!$F$1:$G$3,2,0),0),0)</f>
        <v>0</v>
      </c>
      <c r="AE1270" s="1">
        <f t="shared" si="306"/>
        <v>0</v>
      </c>
      <c r="AF1270" s="1">
        <v>1257</v>
      </c>
      <c r="AI1270" s="1" t="str">
        <f>IFERROR(IF($AH1270&gt;=1,VLOOKUP($AG1270,STUDENT!$O$8:$Z$1507,3,0),""),"")</f>
        <v/>
      </c>
      <c r="AJ1270" s="1" t="str">
        <f>IFERROR(IF($AH1270&gt;=1,VLOOKUP($AG1270,STUDENT!$O$8:$Z$1507,4,0),""),"")</f>
        <v/>
      </c>
      <c r="AK1270" s="1" t="str">
        <f>IFERROR(IF($AH1270&gt;=1,VLOOKUP($AG1270,STUDENT!$O$8:$Z$1507,6,0),""),"")</f>
        <v/>
      </c>
      <c r="AL1270" s="1" t="str">
        <f t="shared" si="307"/>
        <v/>
      </c>
      <c r="AM1270" s="1" t="str">
        <f t="shared" si="308"/>
        <v/>
      </c>
      <c r="AN1270" s="1" t="str">
        <f t="shared" si="309"/>
        <v/>
      </c>
      <c r="AO1270" s="1" t="str">
        <f t="shared" si="310"/>
        <v/>
      </c>
      <c r="AP1270" s="1" t="str">
        <f t="shared" si="311"/>
        <v/>
      </c>
      <c r="AQ1270" s="1" t="str">
        <f t="shared" si="312"/>
        <v/>
      </c>
      <c r="AR1270" s="1" t="str">
        <f t="shared" si="313"/>
        <v/>
      </c>
      <c r="AS1270" s="1" t="str">
        <f t="shared" si="314"/>
        <v/>
      </c>
      <c r="AT1270" s="1" t="str">
        <f t="shared" si="315"/>
        <v/>
      </c>
      <c r="AU1270" s="1" t="str">
        <f t="shared" si="316"/>
        <v/>
      </c>
      <c r="AV1270" s="1" t="str">
        <f t="shared" si="317"/>
        <v/>
      </c>
      <c r="AW1270" s="1" t="str">
        <f t="shared" si="318"/>
        <v/>
      </c>
      <c r="AX1270" s="1" t="str">
        <f t="shared" si="319"/>
        <v/>
      </c>
      <c r="AY1270" s="1">
        <f>IFERROR(IF($AE1270&gt;$AE1269,VLOOKUP($AC1270+AL$1,STOCK!$F$10:$AB$209,16,0),IF($AE1270=$AE1269,(IF(AY1269&gt;=1,AY1269-COUNTIFS($AE1269:$AE1269,$AC1270,AL1269:AL1269,$AI$1),0)),0)),0)</f>
        <v>0</v>
      </c>
      <c r="AZ1270" s="1">
        <f>IFERROR(IF($AE1270&gt;$AE1269,VLOOKUP($AC1270+AM$1,STOCK!$F$10:$AB$209,16,0),IF($AE1270=$AE1269,(IF(AZ1269&gt;=1,AZ1269-COUNTIFS($AE1269:$AE1269,$AC1270,AM1269:AM1269,$AI$1),0)),0)),0)</f>
        <v>0</v>
      </c>
      <c r="BA1270" s="1">
        <f>IFERROR(IF($AE1270&gt;$AE1269,VLOOKUP($AC1270+AN$1,STOCK!$F$10:$AB$209,16,0),IF($AE1270=$AE1269,(IF(BA1269&gt;=1,BA1269-COUNTIFS($AE1269:$AE1269,$AC1270,AN1269:AN1269,$AI$1),0)),0)),0)</f>
        <v>0</v>
      </c>
      <c r="BB1270" s="1">
        <f>IFERROR(IF($AE1270&gt;$AE1269,VLOOKUP($AC1270+AO$1,STOCK!$F$10:$AB$209,16,0),IF($AE1270=$AE1269,(IF(BB1269&gt;=1,BB1269-COUNTIFS($AE1269:$AE1269,$AC1270,AO1269:AO1269,$AI$1),0)),0)),0)</f>
        <v>0</v>
      </c>
      <c r="BC1270" s="1">
        <f>IFERROR(IF($AE1270&gt;$AE1269,VLOOKUP($AC1270+AP$1,STOCK!$F$10:$AB$209,16,0),IF($AE1270=$AE1269,(IF(BC1269&gt;=1,BC1269-COUNTIFS($AE1269:$AE1269,$AC1270,AP1269:AP1269,$AI$1),0)),0)),0)</f>
        <v>0</v>
      </c>
      <c r="BD1270" s="1">
        <f>IFERROR(IF($AE1270&gt;$AE1269,VLOOKUP($AC1270+AQ$1,STOCK!$F$10:$AB$209,16,0),IF($AE1270=$AE1269,(IF(BD1269&gt;=1,BD1269-COUNTIFS($AE1269:$AE1269,$AC1270,AQ1269:AQ1269,$AI$1),0)),0)),0)</f>
        <v>0</v>
      </c>
      <c r="BE1270" s="1">
        <f>IFERROR(IF($AE1270&gt;$AE1269,VLOOKUP($AC1270+AR$1,STOCK!$F$10:$AB$209,16,0),IF($AE1270=$AE1269,(IF(BE1269&gt;=1,BE1269-COUNTIFS($AE1269:$AE1269,$AC1270,AR1269:AR1269,$AI$1),0)),0)),0)</f>
        <v>0</v>
      </c>
      <c r="BF1270" s="1">
        <f>IFERROR(IF($AE1270&gt;$AE1269,VLOOKUP($AC1270+AS$1,STOCK!$F$10:$AB$209,16,0),IF($AE1270=$AE1269,(IF(BF1269&gt;=1,BF1269-COUNTIFS($AE1269:$AE1269,$AC1270,AS1269:AS1269,$AI$1),0)),0)),0)</f>
        <v>0</v>
      </c>
      <c r="BG1270" s="1">
        <f>IFERROR(IF($AE1270&gt;$AE1269,VLOOKUP($AC1270+AT$1,STOCK!$F$10:$AB$209,16,0),IF($AE1270=$AE1269,(IF(BG1269&gt;=1,BG1269-COUNTIFS($AE1269:$AE1269,$AC1270,AT1269:AT1269,$AI$1),0)),0)),0)</f>
        <v>0</v>
      </c>
      <c r="BH1270" s="1">
        <f>IFERROR(IF($AE1270&gt;$AE1269,VLOOKUP($AC1270+AU$1,STOCK!$F$10:$AB$209,16,0),IF($AE1270=$AE1269,(IF(BH1269&gt;=1,BH1269-COUNTIFS($AE1269:$AE1269,$AC1270,AU1269:AU1269,$AI$1),0)),0)),0)</f>
        <v>0</v>
      </c>
      <c r="BI1270" s="1">
        <f>IFERROR(IF($AE1270&gt;$AE1269,VLOOKUP($AC1270+AV$1,STOCK!$F$10:$AB$209,16,0),IF($AE1270=$AE1269,(IF(BI1269&gt;=1,BI1269-COUNTIFS($AE1269:$AE1269,$AC1270,AV1269:AV1269,$AI$1),0)),0)),0)</f>
        <v>0</v>
      </c>
      <c r="BJ1270" s="1">
        <f>IFERROR(IF($AE1270&gt;$AE1269,VLOOKUP($AC1270+AW$1,STOCK!$F$10:$AB$209,16,0),IF($AE1270=$AE1269,(IF(BJ1269&gt;=1,BJ1269-COUNTIFS($AE1269:$AE1269,$AC1270,AW1269:AW1269,$AI$1),0)),0)),0)</f>
        <v>0</v>
      </c>
      <c r="BK1270" s="1">
        <f>IFERROR(IF($AE1270&gt;$AE1269,VLOOKUP($AC1270+AX$1,STOCK!$F$10:$AB$209,16,0),IF($AE1270=$AE1269,(IF(BK1269&gt;=1,BK1269-COUNTIFS($AE1269:$AE1269,$AC1270,AX1269:AX1269,$AI$1),0)),0)),0)</f>
        <v>0</v>
      </c>
      <c r="BL1270" s="1">
        <f>IFERROR(IF($AE1270&gt;$AE1269,VLOOKUP($AC1270+AL$1,STOCK!$F$10:$AB$209,17,0),IF($AE1270=$AE1269,(IF(BL1269&gt;=1,BL1269-COUNTIFS($AE1269:$AE1269,$AC1270,AL1269:AL1269,$AI$2),0)),0)),0)</f>
        <v>0</v>
      </c>
      <c r="BM1270" s="1">
        <f>IFERROR(IF($AE1270&gt;$AE1269,VLOOKUP($AC1270+AM$1,STOCK!$F$10:$AB$209,17,0),IF($AE1270=$AE1269,(IF(BM1269&gt;=1,BM1269-COUNTIFS($AE1269:$AE1269,$AC1270,AM1269:AM1269,$AI$2),0)),0)),0)</f>
        <v>0</v>
      </c>
      <c r="BN1270" s="1">
        <f>IFERROR(IF($AE1270&gt;$AE1269,VLOOKUP($AC1270+AN$1,STOCK!$F$10:$AB$209,17,0),IF($AE1270=$AE1269,(IF(BN1269&gt;=1,BN1269-COUNTIFS($AE1269:$AE1269,$AC1270,AN1269:AN1269,$AI$2),0)),0)),0)</f>
        <v>0</v>
      </c>
      <c r="BO1270" s="1">
        <f>IFERROR(IF($AE1270&gt;$AE1269,VLOOKUP($AC1270+AO$1,STOCK!$F$10:$AB$209,17,0),IF($AE1270=$AE1269,(IF(BO1269&gt;=1,BO1269-COUNTIFS($AE1269:$AE1269,$AC1270,AO1269:AO1269,$AI$2),0)),0)),0)</f>
        <v>0</v>
      </c>
      <c r="BP1270" s="1">
        <f>IFERROR(IF($AE1270&gt;$AE1269,VLOOKUP($AC1270+AP$1,STOCK!$F$10:$AB$209,17,0),IF($AE1270=$AE1269,(IF(BP1269&gt;=1,BP1269-COUNTIFS($AE1269:$AE1269,$AC1270,AP1269:AP1269,$AI$2),0)),0)),0)</f>
        <v>0</v>
      </c>
      <c r="BQ1270" s="1">
        <f>IFERROR(IF($AE1270&gt;$AE1269,VLOOKUP($AC1270+AQ$1,STOCK!$F$10:$AB$209,17,0),IF($AE1270=$AE1269,(IF(BQ1269&gt;=1,BQ1269-COUNTIFS($AE1269:$AE1269,$AC1270,AQ1269:AQ1269,$AI$2),0)),0)),0)</f>
        <v>0</v>
      </c>
      <c r="BR1270" s="1">
        <f>IFERROR(IF($AE1270&gt;$AE1269,VLOOKUP($AC1270+AR$1,STOCK!$F$10:$AB$209,17,0),IF($AE1270=$AE1269,(IF(BR1269&gt;=1,BR1269-COUNTIFS($AE1269:$AE1269,$AC1270,AR1269:AR1269,$AI$2),0)),0)),0)</f>
        <v>0</v>
      </c>
      <c r="BS1270" s="1">
        <f>IFERROR(IF($AE1270&gt;$AE1269,VLOOKUP($AC1270+AS$1,STOCK!$F$10:$AB$209,17,0),IF($AE1270=$AE1269,(IF(BS1269&gt;=1,BS1269-COUNTIFS($AE1269:$AE1269,$AC1270,AS1269:AS1269,$AI$2),0)),0)),0)</f>
        <v>0</v>
      </c>
      <c r="BT1270" s="1">
        <f>IFERROR(IF($AE1270&gt;$AE1269,VLOOKUP($AC1270+AT$1,STOCK!$F$10:$AB$209,17,0),IF($AE1270=$AE1269,(IF(BT1269&gt;=1,BT1269-COUNTIFS($AE1269:$AE1269,$AC1270,AT1269:AT1269,$AI$2),0)),0)),0)</f>
        <v>0</v>
      </c>
      <c r="BU1270" s="1">
        <f>IFERROR(IF($AE1270&gt;$AE1269,VLOOKUP($AC1270+AU$1,STOCK!$F$10:$AB$209,17,0),IF($AE1270=$AE1269,(IF(BU1269&gt;=1,BU1269-COUNTIFS($AE1269:$AE1269,$AC1270,AU1269:AU1269,$AI$2),0)),0)),0)</f>
        <v>0</v>
      </c>
      <c r="BV1270" s="1">
        <f>IFERROR(IF($AE1270&gt;$AE1269,VLOOKUP($AC1270+AV$1,STOCK!$F$10:$AB$209,17,0),IF($AE1270=$AE1269,(IF(BV1269&gt;=1,BV1269-COUNTIFS($AE1269:$AE1269,$AC1270,AV1269:AV1269,$AI$2),0)),0)),0)</f>
        <v>0</v>
      </c>
      <c r="BW1270" s="1">
        <f>IFERROR(IF($AE1270&gt;$AE1269,VLOOKUP($AC1270+AW$1,STOCK!$F$10:$AB$209,17,0),IF($AE1270=$AE1269,(IF(BW1269&gt;=1,BW1269-COUNTIFS($AE1269:$AE1269,$AC1270,AW1269:AW1269,$AI$2),0)),0)),0)</f>
        <v>0</v>
      </c>
      <c r="BX1270" s="1">
        <f>IFERROR(IF($AE1270&gt;$AE1269,VLOOKUP($AC1270+AX$1,STOCK!$F$10:$AB$209,17,0),IF($AE1270=$AE1269,(IF(BX1269&gt;=1,BX1269-COUNTIFS($AE1269:$AE1269,$AC1270,AX1269:AX1269,$AI$2),0)),0)),0)</f>
        <v>0</v>
      </c>
    </row>
    <row r="1271" spans="29:76" x14ac:dyDescent="0.25">
      <c r="AC1271" s="1">
        <f t="shared" si="305"/>
        <v>0</v>
      </c>
      <c r="AD1271" s="1">
        <f>IFERROR(IF(LEN(AK1271)&gt;=1,VLOOKUP(HLOOKUP(AK1271,PROFILE!$K$5:$V$8,4,0),PROFILE!$F$1:$G$3,2,0),0),0)</f>
        <v>0</v>
      </c>
      <c r="AE1271" s="1">
        <f t="shared" si="306"/>
        <v>0</v>
      </c>
      <c r="AF1271" s="1">
        <v>1258</v>
      </c>
      <c r="AI1271" s="1" t="str">
        <f>IFERROR(IF($AH1271&gt;=1,VLOOKUP($AG1271,STUDENT!$O$8:$Z$1507,3,0),""),"")</f>
        <v/>
      </c>
      <c r="AJ1271" s="1" t="str">
        <f>IFERROR(IF($AH1271&gt;=1,VLOOKUP($AG1271,STUDENT!$O$8:$Z$1507,4,0),""),"")</f>
        <v/>
      </c>
      <c r="AK1271" s="1" t="str">
        <f>IFERROR(IF($AH1271&gt;=1,VLOOKUP($AG1271,STUDENT!$O$8:$Z$1507,6,0),""),"")</f>
        <v/>
      </c>
      <c r="AL1271" s="1" t="str">
        <f t="shared" si="307"/>
        <v/>
      </c>
      <c r="AM1271" s="1" t="str">
        <f t="shared" si="308"/>
        <v/>
      </c>
      <c r="AN1271" s="1" t="str">
        <f t="shared" si="309"/>
        <v/>
      </c>
      <c r="AO1271" s="1" t="str">
        <f t="shared" si="310"/>
        <v/>
      </c>
      <c r="AP1271" s="1" t="str">
        <f t="shared" si="311"/>
        <v/>
      </c>
      <c r="AQ1271" s="1" t="str">
        <f t="shared" si="312"/>
        <v/>
      </c>
      <c r="AR1271" s="1" t="str">
        <f t="shared" si="313"/>
        <v/>
      </c>
      <c r="AS1271" s="1" t="str">
        <f t="shared" si="314"/>
        <v/>
      </c>
      <c r="AT1271" s="1" t="str">
        <f t="shared" si="315"/>
        <v/>
      </c>
      <c r="AU1271" s="1" t="str">
        <f t="shared" si="316"/>
        <v/>
      </c>
      <c r="AV1271" s="1" t="str">
        <f t="shared" si="317"/>
        <v/>
      </c>
      <c r="AW1271" s="1" t="str">
        <f t="shared" si="318"/>
        <v/>
      </c>
      <c r="AX1271" s="1" t="str">
        <f t="shared" si="319"/>
        <v/>
      </c>
      <c r="AY1271" s="1">
        <f>IFERROR(IF($AE1271&gt;$AE1270,VLOOKUP($AC1271+AL$1,STOCK!$F$10:$AB$209,16,0),IF($AE1271=$AE1270,(IF(AY1270&gt;=1,AY1270-COUNTIFS($AE1270:$AE1270,$AC1271,AL1270:AL1270,$AI$1),0)),0)),0)</f>
        <v>0</v>
      </c>
      <c r="AZ1271" s="1">
        <f>IFERROR(IF($AE1271&gt;$AE1270,VLOOKUP($AC1271+AM$1,STOCK!$F$10:$AB$209,16,0),IF($AE1271=$AE1270,(IF(AZ1270&gt;=1,AZ1270-COUNTIFS($AE1270:$AE1270,$AC1271,AM1270:AM1270,$AI$1),0)),0)),0)</f>
        <v>0</v>
      </c>
      <c r="BA1271" s="1">
        <f>IFERROR(IF($AE1271&gt;$AE1270,VLOOKUP($AC1271+AN$1,STOCK!$F$10:$AB$209,16,0),IF($AE1271=$AE1270,(IF(BA1270&gt;=1,BA1270-COUNTIFS($AE1270:$AE1270,$AC1271,AN1270:AN1270,$AI$1),0)),0)),0)</f>
        <v>0</v>
      </c>
      <c r="BB1271" s="1">
        <f>IFERROR(IF($AE1271&gt;$AE1270,VLOOKUP($AC1271+AO$1,STOCK!$F$10:$AB$209,16,0),IF($AE1271=$AE1270,(IF(BB1270&gt;=1,BB1270-COUNTIFS($AE1270:$AE1270,$AC1271,AO1270:AO1270,$AI$1),0)),0)),0)</f>
        <v>0</v>
      </c>
      <c r="BC1271" s="1">
        <f>IFERROR(IF($AE1271&gt;$AE1270,VLOOKUP($AC1271+AP$1,STOCK!$F$10:$AB$209,16,0),IF($AE1271=$AE1270,(IF(BC1270&gt;=1,BC1270-COUNTIFS($AE1270:$AE1270,$AC1271,AP1270:AP1270,$AI$1),0)),0)),0)</f>
        <v>0</v>
      </c>
      <c r="BD1271" s="1">
        <f>IFERROR(IF($AE1271&gt;$AE1270,VLOOKUP($AC1271+AQ$1,STOCK!$F$10:$AB$209,16,0),IF($AE1271=$AE1270,(IF(BD1270&gt;=1,BD1270-COUNTIFS($AE1270:$AE1270,$AC1271,AQ1270:AQ1270,$AI$1),0)),0)),0)</f>
        <v>0</v>
      </c>
      <c r="BE1271" s="1">
        <f>IFERROR(IF($AE1271&gt;$AE1270,VLOOKUP($AC1271+AR$1,STOCK!$F$10:$AB$209,16,0),IF($AE1271=$AE1270,(IF(BE1270&gt;=1,BE1270-COUNTIFS($AE1270:$AE1270,$AC1271,AR1270:AR1270,$AI$1),0)),0)),0)</f>
        <v>0</v>
      </c>
      <c r="BF1271" s="1">
        <f>IFERROR(IF($AE1271&gt;$AE1270,VLOOKUP($AC1271+AS$1,STOCK!$F$10:$AB$209,16,0),IF($AE1271=$AE1270,(IF(BF1270&gt;=1,BF1270-COUNTIFS($AE1270:$AE1270,$AC1271,AS1270:AS1270,$AI$1),0)),0)),0)</f>
        <v>0</v>
      </c>
      <c r="BG1271" s="1">
        <f>IFERROR(IF($AE1271&gt;$AE1270,VLOOKUP($AC1271+AT$1,STOCK!$F$10:$AB$209,16,0),IF($AE1271=$AE1270,(IF(BG1270&gt;=1,BG1270-COUNTIFS($AE1270:$AE1270,$AC1271,AT1270:AT1270,$AI$1),0)),0)),0)</f>
        <v>0</v>
      </c>
      <c r="BH1271" s="1">
        <f>IFERROR(IF($AE1271&gt;$AE1270,VLOOKUP($AC1271+AU$1,STOCK!$F$10:$AB$209,16,0),IF($AE1271=$AE1270,(IF(BH1270&gt;=1,BH1270-COUNTIFS($AE1270:$AE1270,$AC1271,AU1270:AU1270,$AI$1),0)),0)),0)</f>
        <v>0</v>
      </c>
      <c r="BI1271" s="1">
        <f>IFERROR(IF($AE1271&gt;$AE1270,VLOOKUP($AC1271+AV$1,STOCK!$F$10:$AB$209,16,0),IF($AE1271=$AE1270,(IF(BI1270&gt;=1,BI1270-COUNTIFS($AE1270:$AE1270,$AC1271,AV1270:AV1270,$AI$1),0)),0)),0)</f>
        <v>0</v>
      </c>
      <c r="BJ1271" s="1">
        <f>IFERROR(IF($AE1271&gt;$AE1270,VLOOKUP($AC1271+AW$1,STOCK!$F$10:$AB$209,16,0),IF($AE1271=$AE1270,(IF(BJ1270&gt;=1,BJ1270-COUNTIFS($AE1270:$AE1270,$AC1271,AW1270:AW1270,$AI$1),0)),0)),0)</f>
        <v>0</v>
      </c>
      <c r="BK1271" s="1">
        <f>IFERROR(IF($AE1271&gt;$AE1270,VLOOKUP($AC1271+AX$1,STOCK!$F$10:$AB$209,16,0),IF($AE1271=$AE1270,(IF(BK1270&gt;=1,BK1270-COUNTIFS($AE1270:$AE1270,$AC1271,AX1270:AX1270,$AI$1),0)),0)),0)</f>
        <v>0</v>
      </c>
      <c r="BL1271" s="1">
        <f>IFERROR(IF($AE1271&gt;$AE1270,VLOOKUP($AC1271+AL$1,STOCK!$F$10:$AB$209,17,0),IF($AE1271=$AE1270,(IF(BL1270&gt;=1,BL1270-COUNTIFS($AE1270:$AE1270,$AC1271,AL1270:AL1270,$AI$2),0)),0)),0)</f>
        <v>0</v>
      </c>
      <c r="BM1271" s="1">
        <f>IFERROR(IF($AE1271&gt;$AE1270,VLOOKUP($AC1271+AM$1,STOCK!$F$10:$AB$209,17,0),IF($AE1271=$AE1270,(IF(BM1270&gt;=1,BM1270-COUNTIFS($AE1270:$AE1270,$AC1271,AM1270:AM1270,$AI$2),0)),0)),0)</f>
        <v>0</v>
      </c>
      <c r="BN1271" s="1">
        <f>IFERROR(IF($AE1271&gt;$AE1270,VLOOKUP($AC1271+AN$1,STOCK!$F$10:$AB$209,17,0),IF($AE1271=$AE1270,(IF(BN1270&gt;=1,BN1270-COUNTIFS($AE1270:$AE1270,$AC1271,AN1270:AN1270,$AI$2),0)),0)),0)</f>
        <v>0</v>
      </c>
      <c r="BO1271" s="1">
        <f>IFERROR(IF($AE1271&gt;$AE1270,VLOOKUP($AC1271+AO$1,STOCK!$F$10:$AB$209,17,0),IF($AE1271=$AE1270,(IF(BO1270&gt;=1,BO1270-COUNTIFS($AE1270:$AE1270,$AC1271,AO1270:AO1270,$AI$2),0)),0)),0)</f>
        <v>0</v>
      </c>
      <c r="BP1271" s="1">
        <f>IFERROR(IF($AE1271&gt;$AE1270,VLOOKUP($AC1271+AP$1,STOCK!$F$10:$AB$209,17,0),IF($AE1271=$AE1270,(IF(BP1270&gt;=1,BP1270-COUNTIFS($AE1270:$AE1270,$AC1271,AP1270:AP1270,$AI$2),0)),0)),0)</f>
        <v>0</v>
      </c>
      <c r="BQ1271" s="1">
        <f>IFERROR(IF($AE1271&gt;$AE1270,VLOOKUP($AC1271+AQ$1,STOCK!$F$10:$AB$209,17,0),IF($AE1271=$AE1270,(IF(BQ1270&gt;=1,BQ1270-COUNTIFS($AE1270:$AE1270,$AC1271,AQ1270:AQ1270,$AI$2),0)),0)),0)</f>
        <v>0</v>
      </c>
      <c r="BR1271" s="1">
        <f>IFERROR(IF($AE1271&gt;$AE1270,VLOOKUP($AC1271+AR$1,STOCK!$F$10:$AB$209,17,0),IF($AE1271=$AE1270,(IF(BR1270&gt;=1,BR1270-COUNTIFS($AE1270:$AE1270,$AC1271,AR1270:AR1270,$AI$2),0)),0)),0)</f>
        <v>0</v>
      </c>
      <c r="BS1271" s="1">
        <f>IFERROR(IF($AE1271&gt;$AE1270,VLOOKUP($AC1271+AS$1,STOCK!$F$10:$AB$209,17,0),IF($AE1271=$AE1270,(IF(BS1270&gt;=1,BS1270-COUNTIFS($AE1270:$AE1270,$AC1271,AS1270:AS1270,$AI$2),0)),0)),0)</f>
        <v>0</v>
      </c>
      <c r="BT1271" s="1">
        <f>IFERROR(IF($AE1271&gt;$AE1270,VLOOKUP($AC1271+AT$1,STOCK!$F$10:$AB$209,17,0),IF($AE1271=$AE1270,(IF(BT1270&gt;=1,BT1270-COUNTIFS($AE1270:$AE1270,$AC1271,AT1270:AT1270,$AI$2),0)),0)),0)</f>
        <v>0</v>
      </c>
      <c r="BU1271" s="1">
        <f>IFERROR(IF($AE1271&gt;$AE1270,VLOOKUP($AC1271+AU$1,STOCK!$F$10:$AB$209,17,0),IF($AE1271=$AE1270,(IF(BU1270&gt;=1,BU1270-COUNTIFS($AE1270:$AE1270,$AC1271,AU1270:AU1270,$AI$2),0)),0)),0)</f>
        <v>0</v>
      </c>
      <c r="BV1271" s="1">
        <f>IFERROR(IF($AE1271&gt;$AE1270,VLOOKUP($AC1271+AV$1,STOCK!$F$10:$AB$209,17,0),IF($AE1271=$AE1270,(IF(BV1270&gt;=1,BV1270-COUNTIFS($AE1270:$AE1270,$AC1271,AV1270:AV1270,$AI$2),0)),0)),0)</f>
        <v>0</v>
      </c>
      <c r="BW1271" s="1">
        <f>IFERROR(IF($AE1271&gt;$AE1270,VLOOKUP($AC1271+AW$1,STOCK!$F$10:$AB$209,17,0),IF($AE1271=$AE1270,(IF(BW1270&gt;=1,BW1270-COUNTIFS($AE1270:$AE1270,$AC1271,AW1270:AW1270,$AI$2),0)),0)),0)</f>
        <v>0</v>
      </c>
      <c r="BX1271" s="1">
        <f>IFERROR(IF($AE1271&gt;$AE1270,VLOOKUP($AC1271+AX$1,STOCK!$F$10:$AB$209,17,0),IF($AE1271=$AE1270,(IF(BX1270&gt;=1,BX1270-COUNTIFS($AE1270:$AE1270,$AC1271,AX1270:AX1270,$AI$2),0)),0)),0)</f>
        <v>0</v>
      </c>
    </row>
    <row r="1272" spans="29:76" x14ac:dyDescent="0.25">
      <c r="AC1272" s="1">
        <f t="shared" si="305"/>
        <v>0</v>
      </c>
      <c r="AD1272" s="1">
        <f>IFERROR(IF(LEN(AK1272)&gt;=1,VLOOKUP(HLOOKUP(AK1272,PROFILE!$K$5:$V$8,4,0),PROFILE!$F$1:$G$3,2,0),0),0)</f>
        <v>0</v>
      </c>
      <c r="AE1272" s="1">
        <f t="shared" si="306"/>
        <v>0</v>
      </c>
      <c r="AF1272" s="1">
        <v>1259</v>
      </c>
      <c r="AI1272" s="1" t="str">
        <f>IFERROR(IF($AH1272&gt;=1,VLOOKUP($AG1272,STUDENT!$O$8:$Z$1507,3,0),""),"")</f>
        <v/>
      </c>
      <c r="AJ1272" s="1" t="str">
        <f>IFERROR(IF($AH1272&gt;=1,VLOOKUP($AG1272,STUDENT!$O$8:$Z$1507,4,0),""),"")</f>
        <v/>
      </c>
      <c r="AK1272" s="1" t="str">
        <f>IFERROR(IF($AH1272&gt;=1,VLOOKUP($AG1272,STUDENT!$O$8:$Z$1507,6,0),""),"")</f>
        <v/>
      </c>
      <c r="AL1272" s="1" t="str">
        <f t="shared" si="307"/>
        <v/>
      </c>
      <c r="AM1272" s="1" t="str">
        <f t="shared" si="308"/>
        <v/>
      </c>
      <c r="AN1272" s="1" t="str">
        <f t="shared" si="309"/>
        <v/>
      </c>
      <c r="AO1272" s="1" t="str">
        <f t="shared" si="310"/>
        <v/>
      </c>
      <c r="AP1272" s="1" t="str">
        <f t="shared" si="311"/>
        <v/>
      </c>
      <c r="AQ1272" s="1" t="str">
        <f t="shared" si="312"/>
        <v/>
      </c>
      <c r="AR1272" s="1" t="str">
        <f t="shared" si="313"/>
        <v/>
      </c>
      <c r="AS1272" s="1" t="str">
        <f t="shared" si="314"/>
        <v/>
      </c>
      <c r="AT1272" s="1" t="str">
        <f t="shared" si="315"/>
        <v/>
      </c>
      <c r="AU1272" s="1" t="str">
        <f t="shared" si="316"/>
        <v/>
      </c>
      <c r="AV1272" s="1" t="str">
        <f t="shared" si="317"/>
        <v/>
      </c>
      <c r="AW1272" s="1" t="str">
        <f t="shared" si="318"/>
        <v/>
      </c>
      <c r="AX1272" s="1" t="str">
        <f t="shared" si="319"/>
        <v/>
      </c>
      <c r="AY1272" s="1">
        <f>IFERROR(IF($AE1272&gt;$AE1271,VLOOKUP($AC1272+AL$1,STOCK!$F$10:$AB$209,16,0),IF($AE1272=$AE1271,(IF(AY1271&gt;=1,AY1271-COUNTIFS($AE1271:$AE1271,$AC1272,AL1271:AL1271,$AI$1),0)),0)),0)</f>
        <v>0</v>
      </c>
      <c r="AZ1272" s="1">
        <f>IFERROR(IF($AE1272&gt;$AE1271,VLOOKUP($AC1272+AM$1,STOCK!$F$10:$AB$209,16,0),IF($AE1272=$AE1271,(IF(AZ1271&gt;=1,AZ1271-COUNTIFS($AE1271:$AE1271,$AC1272,AM1271:AM1271,$AI$1),0)),0)),0)</f>
        <v>0</v>
      </c>
      <c r="BA1272" s="1">
        <f>IFERROR(IF($AE1272&gt;$AE1271,VLOOKUP($AC1272+AN$1,STOCK!$F$10:$AB$209,16,0),IF($AE1272=$AE1271,(IF(BA1271&gt;=1,BA1271-COUNTIFS($AE1271:$AE1271,$AC1272,AN1271:AN1271,$AI$1),0)),0)),0)</f>
        <v>0</v>
      </c>
      <c r="BB1272" s="1">
        <f>IFERROR(IF($AE1272&gt;$AE1271,VLOOKUP($AC1272+AO$1,STOCK!$F$10:$AB$209,16,0),IF($AE1272=$AE1271,(IF(BB1271&gt;=1,BB1271-COUNTIFS($AE1271:$AE1271,$AC1272,AO1271:AO1271,$AI$1),0)),0)),0)</f>
        <v>0</v>
      </c>
      <c r="BC1272" s="1">
        <f>IFERROR(IF($AE1272&gt;$AE1271,VLOOKUP($AC1272+AP$1,STOCK!$F$10:$AB$209,16,0),IF($AE1272=$AE1271,(IF(BC1271&gt;=1,BC1271-COUNTIFS($AE1271:$AE1271,$AC1272,AP1271:AP1271,$AI$1),0)),0)),0)</f>
        <v>0</v>
      </c>
      <c r="BD1272" s="1">
        <f>IFERROR(IF($AE1272&gt;$AE1271,VLOOKUP($AC1272+AQ$1,STOCK!$F$10:$AB$209,16,0),IF($AE1272=$AE1271,(IF(BD1271&gt;=1,BD1271-COUNTIFS($AE1271:$AE1271,$AC1272,AQ1271:AQ1271,$AI$1),0)),0)),0)</f>
        <v>0</v>
      </c>
      <c r="BE1272" s="1">
        <f>IFERROR(IF($AE1272&gt;$AE1271,VLOOKUP($AC1272+AR$1,STOCK!$F$10:$AB$209,16,0),IF($AE1272=$AE1271,(IF(BE1271&gt;=1,BE1271-COUNTIFS($AE1271:$AE1271,$AC1272,AR1271:AR1271,$AI$1),0)),0)),0)</f>
        <v>0</v>
      </c>
      <c r="BF1272" s="1">
        <f>IFERROR(IF($AE1272&gt;$AE1271,VLOOKUP($AC1272+AS$1,STOCK!$F$10:$AB$209,16,0),IF($AE1272=$AE1271,(IF(BF1271&gt;=1,BF1271-COUNTIFS($AE1271:$AE1271,$AC1272,AS1271:AS1271,$AI$1),0)),0)),0)</f>
        <v>0</v>
      </c>
      <c r="BG1272" s="1">
        <f>IFERROR(IF($AE1272&gt;$AE1271,VLOOKUP($AC1272+AT$1,STOCK!$F$10:$AB$209,16,0),IF($AE1272=$AE1271,(IF(BG1271&gt;=1,BG1271-COUNTIFS($AE1271:$AE1271,$AC1272,AT1271:AT1271,$AI$1),0)),0)),0)</f>
        <v>0</v>
      </c>
      <c r="BH1272" s="1">
        <f>IFERROR(IF($AE1272&gt;$AE1271,VLOOKUP($AC1272+AU$1,STOCK!$F$10:$AB$209,16,0),IF($AE1272=$AE1271,(IF(BH1271&gt;=1,BH1271-COUNTIFS($AE1271:$AE1271,$AC1272,AU1271:AU1271,$AI$1),0)),0)),0)</f>
        <v>0</v>
      </c>
      <c r="BI1272" s="1">
        <f>IFERROR(IF($AE1272&gt;$AE1271,VLOOKUP($AC1272+AV$1,STOCK!$F$10:$AB$209,16,0),IF($AE1272=$AE1271,(IF(BI1271&gt;=1,BI1271-COUNTIFS($AE1271:$AE1271,$AC1272,AV1271:AV1271,$AI$1),0)),0)),0)</f>
        <v>0</v>
      </c>
      <c r="BJ1272" s="1">
        <f>IFERROR(IF($AE1272&gt;$AE1271,VLOOKUP($AC1272+AW$1,STOCK!$F$10:$AB$209,16,0),IF($AE1272=$AE1271,(IF(BJ1271&gt;=1,BJ1271-COUNTIFS($AE1271:$AE1271,$AC1272,AW1271:AW1271,$AI$1),0)),0)),0)</f>
        <v>0</v>
      </c>
      <c r="BK1272" s="1">
        <f>IFERROR(IF($AE1272&gt;$AE1271,VLOOKUP($AC1272+AX$1,STOCK!$F$10:$AB$209,16,0),IF($AE1272=$AE1271,(IF(BK1271&gt;=1,BK1271-COUNTIFS($AE1271:$AE1271,$AC1272,AX1271:AX1271,$AI$1),0)),0)),0)</f>
        <v>0</v>
      </c>
      <c r="BL1272" s="1">
        <f>IFERROR(IF($AE1272&gt;$AE1271,VLOOKUP($AC1272+AL$1,STOCK!$F$10:$AB$209,17,0),IF($AE1272=$AE1271,(IF(BL1271&gt;=1,BL1271-COUNTIFS($AE1271:$AE1271,$AC1272,AL1271:AL1271,$AI$2),0)),0)),0)</f>
        <v>0</v>
      </c>
      <c r="BM1272" s="1">
        <f>IFERROR(IF($AE1272&gt;$AE1271,VLOOKUP($AC1272+AM$1,STOCK!$F$10:$AB$209,17,0),IF($AE1272=$AE1271,(IF(BM1271&gt;=1,BM1271-COUNTIFS($AE1271:$AE1271,$AC1272,AM1271:AM1271,$AI$2),0)),0)),0)</f>
        <v>0</v>
      </c>
      <c r="BN1272" s="1">
        <f>IFERROR(IF($AE1272&gt;$AE1271,VLOOKUP($AC1272+AN$1,STOCK!$F$10:$AB$209,17,0),IF($AE1272=$AE1271,(IF(BN1271&gt;=1,BN1271-COUNTIFS($AE1271:$AE1271,$AC1272,AN1271:AN1271,$AI$2),0)),0)),0)</f>
        <v>0</v>
      </c>
      <c r="BO1272" s="1">
        <f>IFERROR(IF($AE1272&gt;$AE1271,VLOOKUP($AC1272+AO$1,STOCK!$F$10:$AB$209,17,0),IF($AE1272=$AE1271,(IF(BO1271&gt;=1,BO1271-COUNTIFS($AE1271:$AE1271,$AC1272,AO1271:AO1271,$AI$2),0)),0)),0)</f>
        <v>0</v>
      </c>
      <c r="BP1272" s="1">
        <f>IFERROR(IF($AE1272&gt;$AE1271,VLOOKUP($AC1272+AP$1,STOCK!$F$10:$AB$209,17,0),IF($AE1272=$AE1271,(IF(BP1271&gt;=1,BP1271-COUNTIFS($AE1271:$AE1271,$AC1272,AP1271:AP1271,$AI$2),0)),0)),0)</f>
        <v>0</v>
      </c>
      <c r="BQ1272" s="1">
        <f>IFERROR(IF($AE1272&gt;$AE1271,VLOOKUP($AC1272+AQ$1,STOCK!$F$10:$AB$209,17,0),IF($AE1272=$AE1271,(IF(BQ1271&gt;=1,BQ1271-COUNTIFS($AE1271:$AE1271,$AC1272,AQ1271:AQ1271,$AI$2),0)),0)),0)</f>
        <v>0</v>
      </c>
      <c r="BR1272" s="1">
        <f>IFERROR(IF($AE1272&gt;$AE1271,VLOOKUP($AC1272+AR$1,STOCK!$F$10:$AB$209,17,0),IF($AE1272=$AE1271,(IF(BR1271&gt;=1,BR1271-COUNTIFS($AE1271:$AE1271,$AC1272,AR1271:AR1271,$AI$2),0)),0)),0)</f>
        <v>0</v>
      </c>
      <c r="BS1272" s="1">
        <f>IFERROR(IF($AE1272&gt;$AE1271,VLOOKUP($AC1272+AS$1,STOCK!$F$10:$AB$209,17,0),IF($AE1272=$AE1271,(IF(BS1271&gt;=1,BS1271-COUNTIFS($AE1271:$AE1271,$AC1272,AS1271:AS1271,$AI$2),0)),0)),0)</f>
        <v>0</v>
      </c>
      <c r="BT1272" s="1">
        <f>IFERROR(IF($AE1272&gt;$AE1271,VLOOKUP($AC1272+AT$1,STOCK!$F$10:$AB$209,17,0),IF($AE1272=$AE1271,(IF(BT1271&gt;=1,BT1271-COUNTIFS($AE1271:$AE1271,$AC1272,AT1271:AT1271,$AI$2),0)),0)),0)</f>
        <v>0</v>
      </c>
      <c r="BU1272" s="1">
        <f>IFERROR(IF($AE1272&gt;$AE1271,VLOOKUP($AC1272+AU$1,STOCK!$F$10:$AB$209,17,0),IF($AE1272=$AE1271,(IF(BU1271&gt;=1,BU1271-COUNTIFS($AE1271:$AE1271,$AC1272,AU1271:AU1271,$AI$2),0)),0)),0)</f>
        <v>0</v>
      </c>
      <c r="BV1272" s="1">
        <f>IFERROR(IF($AE1272&gt;$AE1271,VLOOKUP($AC1272+AV$1,STOCK!$F$10:$AB$209,17,0),IF($AE1272=$AE1271,(IF(BV1271&gt;=1,BV1271-COUNTIFS($AE1271:$AE1271,$AC1272,AV1271:AV1271,$AI$2),0)),0)),0)</f>
        <v>0</v>
      </c>
      <c r="BW1272" s="1">
        <f>IFERROR(IF($AE1272&gt;$AE1271,VLOOKUP($AC1272+AW$1,STOCK!$F$10:$AB$209,17,0),IF($AE1272=$AE1271,(IF(BW1271&gt;=1,BW1271-COUNTIFS($AE1271:$AE1271,$AC1272,AW1271:AW1271,$AI$2),0)),0)),0)</f>
        <v>0</v>
      </c>
      <c r="BX1272" s="1">
        <f>IFERROR(IF($AE1272&gt;$AE1271,VLOOKUP($AC1272+AX$1,STOCK!$F$10:$AB$209,17,0),IF($AE1272=$AE1271,(IF(BX1271&gt;=1,BX1271-COUNTIFS($AE1271:$AE1271,$AC1272,AX1271:AX1271,$AI$2),0)),0)),0)</f>
        <v>0</v>
      </c>
    </row>
    <row r="1273" spans="29:76" x14ac:dyDescent="0.25">
      <c r="AC1273" s="1">
        <f t="shared" si="305"/>
        <v>0</v>
      </c>
      <c r="AD1273" s="1">
        <f>IFERROR(IF(LEN(AK1273)&gt;=1,VLOOKUP(HLOOKUP(AK1273,PROFILE!$K$5:$V$8,4,0),PROFILE!$F$1:$G$3,2,0),0),0)</f>
        <v>0</v>
      </c>
      <c r="AE1273" s="1">
        <f t="shared" si="306"/>
        <v>0</v>
      </c>
      <c r="AF1273" s="1">
        <v>1260</v>
      </c>
      <c r="AI1273" s="1" t="str">
        <f>IFERROR(IF($AH1273&gt;=1,VLOOKUP($AG1273,STUDENT!$O$8:$Z$1507,3,0),""),"")</f>
        <v/>
      </c>
      <c r="AJ1273" s="1" t="str">
        <f>IFERROR(IF($AH1273&gt;=1,VLOOKUP($AG1273,STUDENT!$O$8:$Z$1507,4,0),""),"")</f>
        <v/>
      </c>
      <c r="AK1273" s="1" t="str">
        <f>IFERROR(IF($AH1273&gt;=1,VLOOKUP($AG1273,STUDENT!$O$8:$Z$1507,6,0),""),"")</f>
        <v/>
      </c>
      <c r="AL1273" s="1" t="str">
        <f t="shared" si="307"/>
        <v/>
      </c>
      <c r="AM1273" s="1" t="str">
        <f t="shared" si="308"/>
        <v/>
      </c>
      <c r="AN1273" s="1" t="str">
        <f t="shared" si="309"/>
        <v/>
      </c>
      <c r="AO1273" s="1" t="str">
        <f t="shared" si="310"/>
        <v/>
      </c>
      <c r="AP1273" s="1" t="str">
        <f t="shared" si="311"/>
        <v/>
      </c>
      <c r="AQ1273" s="1" t="str">
        <f t="shared" si="312"/>
        <v/>
      </c>
      <c r="AR1273" s="1" t="str">
        <f t="shared" si="313"/>
        <v/>
      </c>
      <c r="AS1273" s="1" t="str">
        <f t="shared" si="314"/>
        <v/>
      </c>
      <c r="AT1273" s="1" t="str">
        <f t="shared" si="315"/>
        <v/>
      </c>
      <c r="AU1273" s="1" t="str">
        <f t="shared" si="316"/>
        <v/>
      </c>
      <c r="AV1273" s="1" t="str">
        <f t="shared" si="317"/>
        <v/>
      </c>
      <c r="AW1273" s="1" t="str">
        <f t="shared" si="318"/>
        <v/>
      </c>
      <c r="AX1273" s="1" t="str">
        <f t="shared" si="319"/>
        <v/>
      </c>
      <c r="AY1273" s="1">
        <f>IFERROR(IF($AE1273&gt;$AE1272,VLOOKUP($AC1273+AL$1,STOCK!$F$10:$AB$209,16,0),IF($AE1273=$AE1272,(IF(AY1272&gt;=1,AY1272-COUNTIFS($AE1272:$AE1272,$AC1273,AL1272:AL1272,$AI$1),0)),0)),0)</f>
        <v>0</v>
      </c>
      <c r="AZ1273" s="1">
        <f>IFERROR(IF($AE1273&gt;$AE1272,VLOOKUP($AC1273+AM$1,STOCK!$F$10:$AB$209,16,0),IF($AE1273=$AE1272,(IF(AZ1272&gt;=1,AZ1272-COUNTIFS($AE1272:$AE1272,$AC1273,AM1272:AM1272,$AI$1),0)),0)),0)</f>
        <v>0</v>
      </c>
      <c r="BA1273" s="1">
        <f>IFERROR(IF($AE1273&gt;$AE1272,VLOOKUP($AC1273+AN$1,STOCK!$F$10:$AB$209,16,0),IF($AE1273=$AE1272,(IF(BA1272&gt;=1,BA1272-COUNTIFS($AE1272:$AE1272,$AC1273,AN1272:AN1272,$AI$1),0)),0)),0)</f>
        <v>0</v>
      </c>
      <c r="BB1273" s="1">
        <f>IFERROR(IF($AE1273&gt;$AE1272,VLOOKUP($AC1273+AO$1,STOCK!$F$10:$AB$209,16,0),IF($AE1273=$AE1272,(IF(BB1272&gt;=1,BB1272-COUNTIFS($AE1272:$AE1272,$AC1273,AO1272:AO1272,$AI$1),0)),0)),0)</f>
        <v>0</v>
      </c>
      <c r="BC1273" s="1">
        <f>IFERROR(IF($AE1273&gt;$AE1272,VLOOKUP($AC1273+AP$1,STOCK!$F$10:$AB$209,16,0),IF($AE1273=$AE1272,(IF(BC1272&gt;=1,BC1272-COUNTIFS($AE1272:$AE1272,$AC1273,AP1272:AP1272,$AI$1),0)),0)),0)</f>
        <v>0</v>
      </c>
      <c r="BD1273" s="1">
        <f>IFERROR(IF($AE1273&gt;$AE1272,VLOOKUP($AC1273+AQ$1,STOCK!$F$10:$AB$209,16,0),IF($AE1273=$AE1272,(IF(BD1272&gt;=1,BD1272-COUNTIFS($AE1272:$AE1272,$AC1273,AQ1272:AQ1272,$AI$1),0)),0)),0)</f>
        <v>0</v>
      </c>
      <c r="BE1273" s="1">
        <f>IFERROR(IF($AE1273&gt;$AE1272,VLOOKUP($AC1273+AR$1,STOCK!$F$10:$AB$209,16,0),IF($AE1273=$AE1272,(IF(BE1272&gt;=1,BE1272-COUNTIFS($AE1272:$AE1272,$AC1273,AR1272:AR1272,$AI$1),0)),0)),0)</f>
        <v>0</v>
      </c>
      <c r="BF1273" s="1">
        <f>IFERROR(IF($AE1273&gt;$AE1272,VLOOKUP($AC1273+AS$1,STOCK!$F$10:$AB$209,16,0),IF($AE1273=$AE1272,(IF(BF1272&gt;=1,BF1272-COUNTIFS($AE1272:$AE1272,$AC1273,AS1272:AS1272,$AI$1),0)),0)),0)</f>
        <v>0</v>
      </c>
      <c r="BG1273" s="1">
        <f>IFERROR(IF($AE1273&gt;$AE1272,VLOOKUP($AC1273+AT$1,STOCK!$F$10:$AB$209,16,0),IF($AE1273=$AE1272,(IF(BG1272&gt;=1,BG1272-COUNTIFS($AE1272:$AE1272,$AC1273,AT1272:AT1272,$AI$1),0)),0)),0)</f>
        <v>0</v>
      </c>
      <c r="BH1273" s="1">
        <f>IFERROR(IF($AE1273&gt;$AE1272,VLOOKUP($AC1273+AU$1,STOCK!$F$10:$AB$209,16,0),IF($AE1273=$AE1272,(IF(BH1272&gt;=1,BH1272-COUNTIFS($AE1272:$AE1272,$AC1273,AU1272:AU1272,$AI$1),0)),0)),0)</f>
        <v>0</v>
      </c>
      <c r="BI1273" s="1">
        <f>IFERROR(IF($AE1273&gt;$AE1272,VLOOKUP($AC1273+AV$1,STOCK!$F$10:$AB$209,16,0),IF($AE1273=$AE1272,(IF(BI1272&gt;=1,BI1272-COUNTIFS($AE1272:$AE1272,$AC1273,AV1272:AV1272,$AI$1),0)),0)),0)</f>
        <v>0</v>
      </c>
      <c r="BJ1273" s="1">
        <f>IFERROR(IF($AE1273&gt;$AE1272,VLOOKUP($AC1273+AW$1,STOCK!$F$10:$AB$209,16,0),IF($AE1273=$AE1272,(IF(BJ1272&gt;=1,BJ1272-COUNTIFS($AE1272:$AE1272,$AC1273,AW1272:AW1272,$AI$1),0)),0)),0)</f>
        <v>0</v>
      </c>
      <c r="BK1273" s="1">
        <f>IFERROR(IF($AE1273&gt;$AE1272,VLOOKUP($AC1273+AX$1,STOCK!$F$10:$AB$209,16,0),IF($AE1273=$AE1272,(IF(BK1272&gt;=1,BK1272-COUNTIFS($AE1272:$AE1272,$AC1273,AX1272:AX1272,$AI$1),0)),0)),0)</f>
        <v>0</v>
      </c>
      <c r="BL1273" s="1">
        <f>IFERROR(IF($AE1273&gt;$AE1272,VLOOKUP($AC1273+AL$1,STOCK!$F$10:$AB$209,17,0),IF($AE1273=$AE1272,(IF(BL1272&gt;=1,BL1272-COUNTIFS($AE1272:$AE1272,$AC1273,AL1272:AL1272,$AI$2),0)),0)),0)</f>
        <v>0</v>
      </c>
      <c r="BM1273" s="1">
        <f>IFERROR(IF($AE1273&gt;$AE1272,VLOOKUP($AC1273+AM$1,STOCK!$F$10:$AB$209,17,0),IF($AE1273=$AE1272,(IF(BM1272&gt;=1,BM1272-COUNTIFS($AE1272:$AE1272,$AC1273,AM1272:AM1272,$AI$2),0)),0)),0)</f>
        <v>0</v>
      </c>
      <c r="BN1273" s="1">
        <f>IFERROR(IF($AE1273&gt;$AE1272,VLOOKUP($AC1273+AN$1,STOCK!$F$10:$AB$209,17,0),IF($AE1273=$AE1272,(IF(BN1272&gt;=1,BN1272-COUNTIFS($AE1272:$AE1272,$AC1273,AN1272:AN1272,$AI$2),0)),0)),0)</f>
        <v>0</v>
      </c>
      <c r="BO1273" s="1">
        <f>IFERROR(IF($AE1273&gt;$AE1272,VLOOKUP($AC1273+AO$1,STOCK!$F$10:$AB$209,17,0),IF($AE1273=$AE1272,(IF(BO1272&gt;=1,BO1272-COUNTIFS($AE1272:$AE1272,$AC1273,AO1272:AO1272,$AI$2),0)),0)),0)</f>
        <v>0</v>
      </c>
      <c r="BP1273" s="1">
        <f>IFERROR(IF($AE1273&gt;$AE1272,VLOOKUP($AC1273+AP$1,STOCK!$F$10:$AB$209,17,0),IF($AE1273=$AE1272,(IF(BP1272&gt;=1,BP1272-COUNTIFS($AE1272:$AE1272,$AC1273,AP1272:AP1272,$AI$2),0)),0)),0)</f>
        <v>0</v>
      </c>
      <c r="BQ1273" s="1">
        <f>IFERROR(IF($AE1273&gt;$AE1272,VLOOKUP($AC1273+AQ$1,STOCK!$F$10:$AB$209,17,0),IF($AE1273=$AE1272,(IF(BQ1272&gt;=1,BQ1272-COUNTIFS($AE1272:$AE1272,$AC1273,AQ1272:AQ1272,$AI$2),0)),0)),0)</f>
        <v>0</v>
      </c>
      <c r="BR1273" s="1">
        <f>IFERROR(IF($AE1273&gt;$AE1272,VLOOKUP($AC1273+AR$1,STOCK!$F$10:$AB$209,17,0),IF($AE1273=$AE1272,(IF(BR1272&gt;=1,BR1272-COUNTIFS($AE1272:$AE1272,$AC1273,AR1272:AR1272,$AI$2),0)),0)),0)</f>
        <v>0</v>
      </c>
      <c r="BS1273" s="1">
        <f>IFERROR(IF($AE1273&gt;$AE1272,VLOOKUP($AC1273+AS$1,STOCK!$F$10:$AB$209,17,0),IF($AE1273=$AE1272,(IF(BS1272&gt;=1,BS1272-COUNTIFS($AE1272:$AE1272,$AC1273,AS1272:AS1272,$AI$2),0)),0)),0)</f>
        <v>0</v>
      </c>
      <c r="BT1273" s="1">
        <f>IFERROR(IF($AE1273&gt;$AE1272,VLOOKUP($AC1273+AT$1,STOCK!$F$10:$AB$209,17,0),IF($AE1273=$AE1272,(IF(BT1272&gt;=1,BT1272-COUNTIFS($AE1272:$AE1272,$AC1273,AT1272:AT1272,$AI$2),0)),0)),0)</f>
        <v>0</v>
      </c>
      <c r="BU1273" s="1">
        <f>IFERROR(IF($AE1273&gt;$AE1272,VLOOKUP($AC1273+AU$1,STOCK!$F$10:$AB$209,17,0),IF($AE1273=$AE1272,(IF(BU1272&gt;=1,BU1272-COUNTIFS($AE1272:$AE1272,$AC1273,AU1272:AU1272,$AI$2),0)),0)),0)</f>
        <v>0</v>
      </c>
      <c r="BV1273" s="1">
        <f>IFERROR(IF($AE1273&gt;$AE1272,VLOOKUP($AC1273+AV$1,STOCK!$F$10:$AB$209,17,0),IF($AE1273=$AE1272,(IF(BV1272&gt;=1,BV1272-COUNTIFS($AE1272:$AE1272,$AC1273,AV1272:AV1272,$AI$2),0)),0)),0)</f>
        <v>0</v>
      </c>
      <c r="BW1273" s="1">
        <f>IFERROR(IF($AE1273&gt;$AE1272,VLOOKUP($AC1273+AW$1,STOCK!$F$10:$AB$209,17,0),IF($AE1273=$AE1272,(IF(BW1272&gt;=1,BW1272-COUNTIFS($AE1272:$AE1272,$AC1273,AW1272:AW1272,$AI$2),0)),0)),0)</f>
        <v>0</v>
      </c>
      <c r="BX1273" s="1">
        <f>IFERROR(IF($AE1273&gt;$AE1272,VLOOKUP($AC1273+AX$1,STOCK!$F$10:$AB$209,17,0),IF($AE1273=$AE1272,(IF(BX1272&gt;=1,BX1272-COUNTIFS($AE1272:$AE1272,$AC1273,AX1272:AX1272,$AI$2),0)),0)),0)</f>
        <v>0</v>
      </c>
    </row>
    <row r="1274" spans="29:76" x14ac:dyDescent="0.25">
      <c r="AC1274" s="1">
        <f t="shared" si="305"/>
        <v>0</v>
      </c>
      <c r="AD1274" s="1">
        <f>IFERROR(IF(LEN(AK1274)&gt;=1,VLOOKUP(HLOOKUP(AK1274,PROFILE!$K$5:$V$8,4,0),PROFILE!$F$1:$G$3,2,0),0),0)</f>
        <v>0</v>
      </c>
      <c r="AE1274" s="1">
        <f t="shared" si="306"/>
        <v>0</v>
      </c>
      <c r="AF1274" s="1">
        <v>1261</v>
      </c>
      <c r="AI1274" s="1" t="str">
        <f>IFERROR(IF($AH1274&gt;=1,VLOOKUP($AG1274,STUDENT!$O$8:$Z$1507,3,0),""),"")</f>
        <v/>
      </c>
      <c r="AJ1274" s="1" t="str">
        <f>IFERROR(IF($AH1274&gt;=1,VLOOKUP($AG1274,STUDENT!$O$8:$Z$1507,4,0),""),"")</f>
        <v/>
      </c>
      <c r="AK1274" s="1" t="str">
        <f>IFERROR(IF($AH1274&gt;=1,VLOOKUP($AG1274,STUDENT!$O$8:$Z$1507,6,0),""),"")</f>
        <v/>
      </c>
      <c r="AL1274" s="1" t="str">
        <f t="shared" si="307"/>
        <v/>
      </c>
      <c r="AM1274" s="1" t="str">
        <f t="shared" si="308"/>
        <v/>
      </c>
      <c r="AN1274" s="1" t="str">
        <f t="shared" si="309"/>
        <v/>
      </c>
      <c r="AO1274" s="1" t="str">
        <f t="shared" si="310"/>
        <v/>
      </c>
      <c r="AP1274" s="1" t="str">
        <f t="shared" si="311"/>
        <v/>
      </c>
      <c r="AQ1274" s="1" t="str">
        <f t="shared" si="312"/>
        <v/>
      </c>
      <c r="AR1274" s="1" t="str">
        <f t="shared" si="313"/>
        <v/>
      </c>
      <c r="AS1274" s="1" t="str">
        <f t="shared" si="314"/>
        <v/>
      </c>
      <c r="AT1274" s="1" t="str">
        <f t="shared" si="315"/>
        <v/>
      </c>
      <c r="AU1274" s="1" t="str">
        <f t="shared" si="316"/>
        <v/>
      </c>
      <c r="AV1274" s="1" t="str">
        <f t="shared" si="317"/>
        <v/>
      </c>
      <c r="AW1274" s="1" t="str">
        <f t="shared" si="318"/>
        <v/>
      </c>
      <c r="AX1274" s="1" t="str">
        <f t="shared" si="319"/>
        <v/>
      </c>
      <c r="AY1274" s="1">
        <f>IFERROR(IF($AE1274&gt;$AE1273,VLOOKUP($AC1274+AL$1,STOCK!$F$10:$AB$209,16,0),IF($AE1274=$AE1273,(IF(AY1273&gt;=1,AY1273-COUNTIFS($AE1273:$AE1273,$AC1274,AL1273:AL1273,$AI$1),0)),0)),0)</f>
        <v>0</v>
      </c>
      <c r="AZ1274" s="1">
        <f>IFERROR(IF($AE1274&gt;$AE1273,VLOOKUP($AC1274+AM$1,STOCK!$F$10:$AB$209,16,0),IF($AE1274=$AE1273,(IF(AZ1273&gt;=1,AZ1273-COUNTIFS($AE1273:$AE1273,$AC1274,AM1273:AM1273,$AI$1),0)),0)),0)</f>
        <v>0</v>
      </c>
      <c r="BA1274" s="1">
        <f>IFERROR(IF($AE1274&gt;$AE1273,VLOOKUP($AC1274+AN$1,STOCK!$F$10:$AB$209,16,0),IF($AE1274=$AE1273,(IF(BA1273&gt;=1,BA1273-COUNTIFS($AE1273:$AE1273,$AC1274,AN1273:AN1273,$AI$1),0)),0)),0)</f>
        <v>0</v>
      </c>
      <c r="BB1274" s="1">
        <f>IFERROR(IF($AE1274&gt;$AE1273,VLOOKUP($AC1274+AO$1,STOCK!$F$10:$AB$209,16,0),IF($AE1274=$AE1273,(IF(BB1273&gt;=1,BB1273-COUNTIFS($AE1273:$AE1273,$AC1274,AO1273:AO1273,$AI$1),0)),0)),0)</f>
        <v>0</v>
      </c>
      <c r="BC1274" s="1">
        <f>IFERROR(IF($AE1274&gt;$AE1273,VLOOKUP($AC1274+AP$1,STOCK!$F$10:$AB$209,16,0),IF($AE1274=$AE1273,(IF(BC1273&gt;=1,BC1273-COUNTIFS($AE1273:$AE1273,$AC1274,AP1273:AP1273,$AI$1),0)),0)),0)</f>
        <v>0</v>
      </c>
      <c r="BD1274" s="1">
        <f>IFERROR(IF($AE1274&gt;$AE1273,VLOOKUP($AC1274+AQ$1,STOCK!$F$10:$AB$209,16,0),IF($AE1274=$AE1273,(IF(BD1273&gt;=1,BD1273-COUNTIFS($AE1273:$AE1273,$AC1274,AQ1273:AQ1273,$AI$1),0)),0)),0)</f>
        <v>0</v>
      </c>
      <c r="BE1274" s="1">
        <f>IFERROR(IF($AE1274&gt;$AE1273,VLOOKUP($AC1274+AR$1,STOCK!$F$10:$AB$209,16,0),IF($AE1274=$AE1273,(IF(BE1273&gt;=1,BE1273-COUNTIFS($AE1273:$AE1273,$AC1274,AR1273:AR1273,$AI$1),0)),0)),0)</f>
        <v>0</v>
      </c>
      <c r="BF1274" s="1">
        <f>IFERROR(IF($AE1274&gt;$AE1273,VLOOKUP($AC1274+AS$1,STOCK!$F$10:$AB$209,16,0),IF($AE1274=$AE1273,(IF(BF1273&gt;=1,BF1273-COUNTIFS($AE1273:$AE1273,$AC1274,AS1273:AS1273,$AI$1),0)),0)),0)</f>
        <v>0</v>
      </c>
      <c r="BG1274" s="1">
        <f>IFERROR(IF($AE1274&gt;$AE1273,VLOOKUP($AC1274+AT$1,STOCK!$F$10:$AB$209,16,0),IF($AE1274=$AE1273,(IF(BG1273&gt;=1,BG1273-COUNTIFS($AE1273:$AE1273,$AC1274,AT1273:AT1273,$AI$1),0)),0)),0)</f>
        <v>0</v>
      </c>
      <c r="BH1274" s="1">
        <f>IFERROR(IF($AE1274&gt;$AE1273,VLOOKUP($AC1274+AU$1,STOCK!$F$10:$AB$209,16,0),IF($AE1274=$AE1273,(IF(BH1273&gt;=1,BH1273-COUNTIFS($AE1273:$AE1273,$AC1274,AU1273:AU1273,$AI$1),0)),0)),0)</f>
        <v>0</v>
      </c>
      <c r="BI1274" s="1">
        <f>IFERROR(IF($AE1274&gt;$AE1273,VLOOKUP($AC1274+AV$1,STOCK!$F$10:$AB$209,16,0),IF($AE1274=$AE1273,(IF(BI1273&gt;=1,BI1273-COUNTIFS($AE1273:$AE1273,$AC1274,AV1273:AV1273,$AI$1),0)),0)),0)</f>
        <v>0</v>
      </c>
      <c r="BJ1274" s="1">
        <f>IFERROR(IF($AE1274&gt;$AE1273,VLOOKUP($AC1274+AW$1,STOCK!$F$10:$AB$209,16,0),IF($AE1274=$AE1273,(IF(BJ1273&gt;=1,BJ1273-COUNTIFS($AE1273:$AE1273,$AC1274,AW1273:AW1273,$AI$1),0)),0)),0)</f>
        <v>0</v>
      </c>
      <c r="BK1274" s="1">
        <f>IFERROR(IF($AE1274&gt;$AE1273,VLOOKUP($AC1274+AX$1,STOCK!$F$10:$AB$209,16,0),IF($AE1274=$AE1273,(IF(BK1273&gt;=1,BK1273-COUNTIFS($AE1273:$AE1273,$AC1274,AX1273:AX1273,$AI$1),0)),0)),0)</f>
        <v>0</v>
      </c>
      <c r="BL1274" s="1">
        <f>IFERROR(IF($AE1274&gt;$AE1273,VLOOKUP($AC1274+AL$1,STOCK!$F$10:$AB$209,17,0),IF($AE1274=$AE1273,(IF(BL1273&gt;=1,BL1273-COUNTIFS($AE1273:$AE1273,$AC1274,AL1273:AL1273,$AI$2),0)),0)),0)</f>
        <v>0</v>
      </c>
      <c r="BM1274" s="1">
        <f>IFERROR(IF($AE1274&gt;$AE1273,VLOOKUP($AC1274+AM$1,STOCK!$F$10:$AB$209,17,0),IF($AE1274=$AE1273,(IF(BM1273&gt;=1,BM1273-COUNTIFS($AE1273:$AE1273,$AC1274,AM1273:AM1273,$AI$2),0)),0)),0)</f>
        <v>0</v>
      </c>
      <c r="BN1274" s="1">
        <f>IFERROR(IF($AE1274&gt;$AE1273,VLOOKUP($AC1274+AN$1,STOCK!$F$10:$AB$209,17,0),IF($AE1274=$AE1273,(IF(BN1273&gt;=1,BN1273-COUNTIFS($AE1273:$AE1273,$AC1274,AN1273:AN1273,$AI$2),0)),0)),0)</f>
        <v>0</v>
      </c>
      <c r="BO1274" s="1">
        <f>IFERROR(IF($AE1274&gt;$AE1273,VLOOKUP($AC1274+AO$1,STOCK!$F$10:$AB$209,17,0),IF($AE1274=$AE1273,(IF(BO1273&gt;=1,BO1273-COUNTIFS($AE1273:$AE1273,$AC1274,AO1273:AO1273,$AI$2),0)),0)),0)</f>
        <v>0</v>
      </c>
      <c r="BP1274" s="1">
        <f>IFERROR(IF($AE1274&gt;$AE1273,VLOOKUP($AC1274+AP$1,STOCK!$F$10:$AB$209,17,0),IF($AE1274=$AE1273,(IF(BP1273&gt;=1,BP1273-COUNTIFS($AE1273:$AE1273,$AC1274,AP1273:AP1273,$AI$2),0)),0)),0)</f>
        <v>0</v>
      </c>
      <c r="BQ1274" s="1">
        <f>IFERROR(IF($AE1274&gt;$AE1273,VLOOKUP($AC1274+AQ$1,STOCK!$F$10:$AB$209,17,0),IF($AE1274=$AE1273,(IF(BQ1273&gt;=1,BQ1273-COUNTIFS($AE1273:$AE1273,$AC1274,AQ1273:AQ1273,$AI$2),0)),0)),0)</f>
        <v>0</v>
      </c>
      <c r="BR1274" s="1">
        <f>IFERROR(IF($AE1274&gt;$AE1273,VLOOKUP($AC1274+AR$1,STOCK!$F$10:$AB$209,17,0),IF($AE1274=$AE1273,(IF(BR1273&gt;=1,BR1273-COUNTIFS($AE1273:$AE1273,$AC1274,AR1273:AR1273,$AI$2),0)),0)),0)</f>
        <v>0</v>
      </c>
      <c r="BS1274" s="1">
        <f>IFERROR(IF($AE1274&gt;$AE1273,VLOOKUP($AC1274+AS$1,STOCK!$F$10:$AB$209,17,0),IF($AE1274=$AE1273,(IF(BS1273&gt;=1,BS1273-COUNTIFS($AE1273:$AE1273,$AC1274,AS1273:AS1273,$AI$2),0)),0)),0)</f>
        <v>0</v>
      </c>
      <c r="BT1274" s="1">
        <f>IFERROR(IF($AE1274&gt;$AE1273,VLOOKUP($AC1274+AT$1,STOCK!$F$10:$AB$209,17,0),IF($AE1274=$AE1273,(IF(BT1273&gt;=1,BT1273-COUNTIFS($AE1273:$AE1273,$AC1274,AT1273:AT1273,$AI$2),0)),0)),0)</f>
        <v>0</v>
      </c>
      <c r="BU1274" s="1">
        <f>IFERROR(IF($AE1274&gt;$AE1273,VLOOKUP($AC1274+AU$1,STOCK!$F$10:$AB$209,17,0),IF($AE1274=$AE1273,(IF(BU1273&gt;=1,BU1273-COUNTIFS($AE1273:$AE1273,$AC1274,AU1273:AU1273,$AI$2),0)),0)),0)</f>
        <v>0</v>
      </c>
      <c r="BV1274" s="1">
        <f>IFERROR(IF($AE1274&gt;$AE1273,VLOOKUP($AC1274+AV$1,STOCK!$F$10:$AB$209,17,0),IF($AE1274=$AE1273,(IF(BV1273&gt;=1,BV1273-COUNTIFS($AE1273:$AE1273,$AC1274,AV1273:AV1273,$AI$2),0)),0)),0)</f>
        <v>0</v>
      </c>
      <c r="BW1274" s="1">
        <f>IFERROR(IF($AE1274&gt;$AE1273,VLOOKUP($AC1274+AW$1,STOCK!$F$10:$AB$209,17,0),IF($AE1274=$AE1273,(IF(BW1273&gt;=1,BW1273-COUNTIFS($AE1273:$AE1273,$AC1274,AW1273:AW1273,$AI$2),0)),0)),0)</f>
        <v>0</v>
      </c>
      <c r="BX1274" s="1">
        <f>IFERROR(IF($AE1274&gt;$AE1273,VLOOKUP($AC1274+AX$1,STOCK!$F$10:$AB$209,17,0),IF($AE1274=$AE1273,(IF(BX1273&gt;=1,BX1273-COUNTIFS($AE1273:$AE1273,$AC1274,AX1273:AX1273,$AI$2),0)),0)),0)</f>
        <v>0</v>
      </c>
    </row>
    <row r="1275" spans="29:76" x14ac:dyDescent="0.25">
      <c r="AC1275" s="1">
        <f t="shared" si="305"/>
        <v>0</v>
      </c>
      <c r="AD1275" s="1">
        <f>IFERROR(IF(LEN(AK1275)&gt;=1,VLOOKUP(HLOOKUP(AK1275,PROFILE!$K$5:$V$8,4,0),PROFILE!$F$1:$G$3,2,0),0),0)</f>
        <v>0</v>
      </c>
      <c r="AE1275" s="1">
        <f t="shared" si="306"/>
        <v>0</v>
      </c>
      <c r="AF1275" s="1">
        <v>1262</v>
      </c>
      <c r="AI1275" s="1" t="str">
        <f>IFERROR(IF($AH1275&gt;=1,VLOOKUP($AG1275,STUDENT!$O$8:$Z$1507,3,0),""),"")</f>
        <v/>
      </c>
      <c r="AJ1275" s="1" t="str">
        <f>IFERROR(IF($AH1275&gt;=1,VLOOKUP($AG1275,STUDENT!$O$8:$Z$1507,4,0),""),"")</f>
        <v/>
      </c>
      <c r="AK1275" s="1" t="str">
        <f>IFERROR(IF($AH1275&gt;=1,VLOOKUP($AG1275,STUDENT!$O$8:$Z$1507,6,0),""),"")</f>
        <v/>
      </c>
      <c r="AL1275" s="1" t="str">
        <f t="shared" si="307"/>
        <v/>
      </c>
      <c r="AM1275" s="1" t="str">
        <f t="shared" si="308"/>
        <v/>
      </c>
      <c r="AN1275" s="1" t="str">
        <f t="shared" si="309"/>
        <v/>
      </c>
      <c r="AO1275" s="1" t="str">
        <f t="shared" si="310"/>
        <v/>
      </c>
      <c r="AP1275" s="1" t="str">
        <f t="shared" si="311"/>
        <v/>
      </c>
      <c r="AQ1275" s="1" t="str">
        <f t="shared" si="312"/>
        <v/>
      </c>
      <c r="AR1275" s="1" t="str">
        <f t="shared" si="313"/>
        <v/>
      </c>
      <c r="AS1275" s="1" t="str">
        <f t="shared" si="314"/>
        <v/>
      </c>
      <c r="AT1275" s="1" t="str">
        <f t="shared" si="315"/>
        <v/>
      </c>
      <c r="AU1275" s="1" t="str">
        <f t="shared" si="316"/>
        <v/>
      </c>
      <c r="AV1275" s="1" t="str">
        <f t="shared" si="317"/>
        <v/>
      </c>
      <c r="AW1275" s="1" t="str">
        <f t="shared" si="318"/>
        <v/>
      </c>
      <c r="AX1275" s="1" t="str">
        <f t="shared" si="319"/>
        <v/>
      </c>
      <c r="AY1275" s="1">
        <f>IFERROR(IF($AE1275&gt;$AE1274,VLOOKUP($AC1275+AL$1,STOCK!$F$10:$AB$209,16,0),IF($AE1275=$AE1274,(IF(AY1274&gt;=1,AY1274-COUNTIFS($AE1274:$AE1274,$AC1275,AL1274:AL1274,$AI$1),0)),0)),0)</f>
        <v>0</v>
      </c>
      <c r="AZ1275" s="1">
        <f>IFERROR(IF($AE1275&gt;$AE1274,VLOOKUP($AC1275+AM$1,STOCK!$F$10:$AB$209,16,0),IF($AE1275=$AE1274,(IF(AZ1274&gt;=1,AZ1274-COUNTIFS($AE1274:$AE1274,$AC1275,AM1274:AM1274,$AI$1),0)),0)),0)</f>
        <v>0</v>
      </c>
      <c r="BA1275" s="1">
        <f>IFERROR(IF($AE1275&gt;$AE1274,VLOOKUP($AC1275+AN$1,STOCK!$F$10:$AB$209,16,0),IF($AE1275=$AE1274,(IF(BA1274&gt;=1,BA1274-COUNTIFS($AE1274:$AE1274,$AC1275,AN1274:AN1274,$AI$1),0)),0)),0)</f>
        <v>0</v>
      </c>
      <c r="BB1275" s="1">
        <f>IFERROR(IF($AE1275&gt;$AE1274,VLOOKUP($AC1275+AO$1,STOCK!$F$10:$AB$209,16,0),IF($AE1275=$AE1274,(IF(BB1274&gt;=1,BB1274-COUNTIFS($AE1274:$AE1274,$AC1275,AO1274:AO1274,$AI$1),0)),0)),0)</f>
        <v>0</v>
      </c>
      <c r="BC1275" s="1">
        <f>IFERROR(IF($AE1275&gt;$AE1274,VLOOKUP($AC1275+AP$1,STOCK!$F$10:$AB$209,16,0),IF($AE1275=$AE1274,(IF(BC1274&gt;=1,BC1274-COUNTIFS($AE1274:$AE1274,$AC1275,AP1274:AP1274,$AI$1),0)),0)),0)</f>
        <v>0</v>
      </c>
      <c r="BD1275" s="1">
        <f>IFERROR(IF($AE1275&gt;$AE1274,VLOOKUP($AC1275+AQ$1,STOCK!$F$10:$AB$209,16,0),IF($AE1275=$AE1274,(IF(BD1274&gt;=1,BD1274-COUNTIFS($AE1274:$AE1274,$AC1275,AQ1274:AQ1274,$AI$1),0)),0)),0)</f>
        <v>0</v>
      </c>
      <c r="BE1275" s="1">
        <f>IFERROR(IF($AE1275&gt;$AE1274,VLOOKUP($AC1275+AR$1,STOCK!$F$10:$AB$209,16,0),IF($AE1275=$AE1274,(IF(BE1274&gt;=1,BE1274-COUNTIFS($AE1274:$AE1274,$AC1275,AR1274:AR1274,$AI$1),0)),0)),0)</f>
        <v>0</v>
      </c>
      <c r="BF1275" s="1">
        <f>IFERROR(IF($AE1275&gt;$AE1274,VLOOKUP($AC1275+AS$1,STOCK!$F$10:$AB$209,16,0),IF($AE1275=$AE1274,(IF(BF1274&gt;=1,BF1274-COUNTIFS($AE1274:$AE1274,$AC1275,AS1274:AS1274,$AI$1),0)),0)),0)</f>
        <v>0</v>
      </c>
      <c r="BG1275" s="1">
        <f>IFERROR(IF($AE1275&gt;$AE1274,VLOOKUP($AC1275+AT$1,STOCK!$F$10:$AB$209,16,0),IF($AE1275=$AE1274,(IF(BG1274&gt;=1,BG1274-COUNTIFS($AE1274:$AE1274,$AC1275,AT1274:AT1274,$AI$1),0)),0)),0)</f>
        <v>0</v>
      </c>
      <c r="BH1275" s="1">
        <f>IFERROR(IF($AE1275&gt;$AE1274,VLOOKUP($AC1275+AU$1,STOCK!$F$10:$AB$209,16,0),IF($AE1275=$AE1274,(IF(BH1274&gt;=1,BH1274-COUNTIFS($AE1274:$AE1274,$AC1275,AU1274:AU1274,$AI$1),0)),0)),0)</f>
        <v>0</v>
      </c>
      <c r="BI1275" s="1">
        <f>IFERROR(IF($AE1275&gt;$AE1274,VLOOKUP($AC1275+AV$1,STOCK!$F$10:$AB$209,16,0),IF($AE1275=$AE1274,(IF(BI1274&gt;=1,BI1274-COUNTIFS($AE1274:$AE1274,$AC1275,AV1274:AV1274,$AI$1),0)),0)),0)</f>
        <v>0</v>
      </c>
      <c r="BJ1275" s="1">
        <f>IFERROR(IF($AE1275&gt;$AE1274,VLOOKUP($AC1275+AW$1,STOCK!$F$10:$AB$209,16,0),IF($AE1275=$AE1274,(IF(BJ1274&gt;=1,BJ1274-COUNTIFS($AE1274:$AE1274,$AC1275,AW1274:AW1274,$AI$1),0)),0)),0)</f>
        <v>0</v>
      </c>
      <c r="BK1275" s="1">
        <f>IFERROR(IF($AE1275&gt;$AE1274,VLOOKUP($AC1275+AX$1,STOCK!$F$10:$AB$209,16,0),IF($AE1275=$AE1274,(IF(BK1274&gt;=1,BK1274-COUNTIFS($AE1274:$AE1274,$AC1275,AX1274:AX1274,$AI$1),0)),0)),0)</f>
        <v>0</v>
      </c>
      <c r="BL1275" s="1">
        <f>IFERROR(IF($AE1275&gt;$AE1274,VLOOKUP($AC1275+AL$1,STOCK!$F$10:$AB$209,17,0),IF($AE1275=$AE1274,(IF(BL1274&gt;=1,BL1274-COUNTIFS($AE1274:$AE1274,$AC1275,AL1274:AL1274,$AI$2),0)),0)),0)</f>
        <v>0</v>
      </c>
      <c r="BM1275" s="1">
        <f>IFERROR(IF($AE1275&gt;$AE1274,VLOOKUP($AC1275+AM$1,STOCK!$F$10:$AB$209,17,0),IF($AE1275=$AE1274,(IF(BM1274&gt;=1,BM1274-COUNTIFS($AE1274:$AE1274,$AC1275,AM1274:AM1274,$AI$2),0)),0)),0)</f>
        <v>0</v>
      </c>
      <c r="BN1275" s="1">
        <f>IFERROR(IF($AE1275&gt;$AE1274,VLOOKUP($AC1275+AN$1,STOCK!$F$10:$AB$209,17,0),IF($AE1275=$AE1274,(IF(BN1274&gt;=1,BN1274-COUNTIFS($AE1274:$AE1274,$AC1275,AN1274:AN1274,$AI$2),0)),0)),0)</f>
        <v>0</v>
      </c>
      <c r="BO1275" s="1">
        <f>IFERROR(IF($AE1275&gt;$AE1274,VLOOKUP($AC1275+AO$1,STOCK!$F$10:$AB$209,17,0),IF($AE1275=$AE1274,(IF(BO1274&gt;=1,BO1274-COUNTIFS($AE1274:$AE1274,$AC1275,AO1274:AO1274,$AI$2),0)),0)),0)</f>
        <v>0</v>
      </c>
      <c r="BP1275" s="1">
        <f>IFERROR(IF($AE1275&gt;$AE1274,VLOOKUP($AC1275+AP$1,STOCK!$F$10:$AB$209,17,0),IF($AE1275=$AE1274,(IF(BP1274&gt;=1,BP1274-COUNTIFS($AE1274:$AE1274,$AC1275,AP1274:AP1274,$AI$2),0)),0)),0)</f>
        <v>0</v>
      </c>
      <c r="BQ1275" s="1">
        <f>IFERROR(IF($AE1275&gt;$AE1274,VLOOKUP($AC1275+AQ$1,STOCK!$F$10:$AB$209,17,0),IF($AE1275=$AE1274,(IF(BQ1274&gt;=1,BQ1274-COUNTIFS($AE1274:$AE1274,$AC1275,AQ1274:AQ1274,$AI$2),0)),0)),0)</f>
        <v>0</v>
      </c>
      <c r="BR1275" s="1">
        <f>IFERROR(IF($AE1275&gt;$AE1274,VLOOKUP($AC1275+AR$1,STOCK!$F$10:$AB$209,17,0),IF($AE1275=$AE1274,(IF(BR1274&gt;=1,BR1274-COUNTIFS($AE1274:$AE1274,$AC1275,AR1274:AR1274,$AI$2),0)),0)),0)</f>
        <v>0</v>
      </c>
      <c r="BS1275" s="1">
        <f>IFERROR(IF($AE1275&gt;$AE1274,VLOOKUP($AC1275+AS$1,STOCK!$F$10:$AB$209,17,0),IF($AE1275=$AE1274,(IF(BS1274&gt;=1,BS1274-COUNTIFS($AE1274:$AE1274,$AC1275,AS1274:AS1274,$AI$2),0)),0)),0)</f>
        <v>0</v>
      </c>
      <c r="BT1275" s="1">
        <f>IFERROR(IF($AE1275&gt;$AE1274,VLOOKUP($AC1275+AT$1,STOCK!$F$10:$AB$209,17,0),IF($AE1275=$AE1274,(IF(BT1274&gt;=1,BT1274-COUNTIFS($AE1274:$AE1274,$AC1275,AT1274:AT1274,$AI$2),0)),0)),0)</f>
        <v>0</v>
      </c>
      <c r="BU1275" s="1">
        <f>IFERROR(IF($AE1275&gt;$AE1274,VLOOKUP($AC1275+AU$1,STOCK!$F$10:$AB$209,17,0),IF($AE1275=$AE1274,(IF(BU1274&gt;=1,BU1274-COUNTIFS($AE1274:$AE1274,$AC1275,AU1274:AU1274,$AI$2),0)),0)),0)</f>
        <v>0</v>
      </c>
      <c r="BV1275" s="1">
        <f>IFERROR(IF($AE1275&gt;$AE1274,VLOOKUP($AC1275+AV$1,STOCK!$F$10:$AB$209,17,0),IF($AE1275=$AE1274,(IF(BV1274&gt;=1,BV1274-COUNTIFS($AE1274:$AE1274,$AC1275,AV1274:AV1274,$AI$2),0)),0)),0)</f>
        <v>0</v>
      </c>
      <c r="BW1275" s="1">
        <f>IFERROR(IF($AE1275&gt;$AE1274,VLOOKUP($AC1275+AW$1,STOCK!$F$10:$AB$209,17,0),IF($AE1275=$AE1274,(IF(BW1274&gt;=1,BW1274-COUNTIFS($AE1274:$AE1274,$AC1275,AW1274:AW1274,$AI$2),0)),0)),0)</f>
        <v>0</v>
      </c>
      <c r="BX1275" s="1">
        <f>IFERROR(IF($AE1275&gt;$AE1274,VLOOKUP($AC1275+AX$1,STOCK!$F$10:$AB$209,17,0),IF($AE1275=$AE1274,(IF(BX1274&gt;=1,BX1274-COUNTIFS($AE1274:$AE1274,$AC1275,AX1274:AX1274,$AI$2),0)),0)),0)</f>
        <v>0</v>
      </c>
    </row>
    <row r="1276" spans="29:76" x14ac:dyDescent="0.25">
      <c r="AC1276" s="1">
        <f t="shared" si="305"/>
        <v>0</v>
      </c>
      <c r="AD1276" s="1">
        <f>IFERROR(IF(LEN(AK1276)&gt;=1,VLOOKUP(HLOOKUP(AK1276,PROFILE!$K$5:$V$8,4,0),PROFILE!$F$1:$G$3,2,0),0),0)</f>
        <v>0</v>
      </c>
      <c r="AE1276" s="1">
        <f t="shared" si="306"/>
        <v>0</v>
      </c>
      <c r="AF1276" s="1">
        <v>1263</v>
      </c>
      <c r="AI1276" s="1" t="str">
        <f>IFERROR(IF($AH1276&gt;=1,VLOOKUP($AG1276,STUDENT!$O$8:$Z$1507,3,0),""),"")</f>
        <v/>
      </c>
      <c r="AJ1276" s="1" t="str">
        <f>IFERROR(IF($AH1276&gt;=1,VLOOKUP($AG1276,STUDENT!$O$8:$Z$1507,4,0),""),"")</f>
        <v/>
      </c>
      <c r="AK1276" s="1" t="str">
        <f>IFERROR(IF($AH1276&gt;=1,VLOOKUP($AG1276,STUDENT!$O$8:$Z$1507,6,0),""),"")</f>
        <v/>
      </c>
      <c r="AL1276" s="1" t="str">
        <f t="shared" si="307"/>
        <v/>
      </c>
      <c r="AM1276" s="1" t="str">
        <f t="shared" si="308"/>
        <v/>
      </c>
      <c r="AN1276" s="1" t="str">
        <f t="shared" si="309"/>
        <v/>
      </c>
      <c r="AO1276" s="1" t="str">
        <f t="shared" si="310"/>
        <v/>
      </c>
      <c r="AP1276" s="1" t="str">
        <f t="shared" si="311"/>
        <v/>
      </c>
      <c r="AQ1276" s="1" t="str">
        <f t="shared" si="312"/>
        <v/>
      </c>
      <c r="AR1276" s="1" t="str">
        <f t="shared" si="313"/>
        <v/>
      </c>
      <c r="AS1276" s="1" t="str">
        <f t="shared" si="314"/>
        <v/>
      </c>
      <c r="AT1276" s="1" t="str">
        <f t="shared" si="315"/>
        <v/>
      </c>
      <c r="AU1276" s="1" t="str">
        <f t="shared" si="316"/>
        <v/>
      </c>
      <c r="AV1276" s="1" t="str">
        <f t="shared" si="317"/>
        <v/>
      </c>
      <c r="AW1276" s="1" t="str">
        <f t="shared" si="318"/>
        <v/>
      </c>
      <c r="AX1276" s="1" t="str">
        <f t="shared" si="319"/>
        <v/>
      </c>
      <c r="AY1276" s="1">
        <f>IFERROR(IF($AE1276&gt;$AE1275,VLOOKUP($AC1276+AL$1,STOCK!$F$10:$AB$209,16,0),IF($AE1276=$AE1275,(IF(AY1275&gt;=1,AY1275-COUNTIFS($AE1275:$AE1275,$AC1276,AL1275:AL1275,$AI$1),0)),0)),0)</f>
        <v>0</v>
      </c>
      <c r="AZ1276" s="1">
        <f>IFERROR(IF($AE1276&gt;$AE1275,VLOOKUP($AC1276+AM$1,STOCK!$F$10:$AB$209,16,0),IF($AE1276=$AE1275,(IF(AZ1275&gt;=1,AZ1275-COUNTIFS($AE1275:$AE1275,$AC1276,AM1275:AM1275,$AI$1),0)),0)),0)</f>
        <v>0</v>
      </c>
      <c r="BA1276" s="1">
        <f>IFERROR(IF($AE1276&gt;$AE1275,VLOOKUP($AC1276+AN$1,STOCK!$F$10:$AB$209,16,0),IF($AE1276=$AE1275,(IF(BA1275&gt;=1,BA1275-COUNTIFS($AE1275:$AE1275,$AC1276,AN1275:AN1275,$AI$1),0)),0)),0)</f>
        <v>0</v>
      </c>
      <c r="BB1276" s="1">
        <f>IFERROR(IF($AE1276&gt;$AE1275,VLOOKUP($AC1276+AO$1,STOCK!$F$10:$AB$209,16,0),IF($AE1276=$AE1275,(IF(BB1275&gt;=1,BB1275-COUNTIFS($AE1275:$AE1275,$AC1276,AO1275:AO1275,$AI$1),0)),0)),0)</f>
        <v>0</v>
      </c>
      <c r="BC1276" s="1">
        <f>IFERROR(IF($AE1276&gt;$AE1275,VLOOKUP($AC1276+AP$1,STOCK!$F$10:$AB$209,16,0),IF($AE1276=$AE1275,(IF(BC1275&gt;=1,BC1275-COUNTIFS($AE1275:$AE1275,$AC1276,AP1275:AP1275,$AI$1),0)),0)),0)</f>
        <v>0</v>
      </c>
      <c r="BD1276" s="1">
        <f>IFERROR(IF($AE1276&gt;$AE1275,VLOOKUP($AC1276+AQ$1,STOCK!$F$10:$AB$209,16,0),IF($AE1276=$AE1275,(IF(BD1275&gt;=1,BD1275-COUNTIFS($AE1275:$AE1275,$AC1276,AQ1275:AQ1275,$AI$1),0)),0)),0)</f>
        <v>0</v>
      </c>
      <c r="BE1276" s="1">
        <f>IFERROR(IF($AE1276&gt;$AE1275,VLOOKUP($AC1276+AR$1,STOCK!$F$10:$AB$209,16,0),IF($AE1276=$AE1275,(IF(BE1275&gt;=1,BE1275-COUNTIFS($AE1275:$AE1275,$AC1276,AR1275:AR1275,$AI$1),0)),0)),0)</f>
        <v>0</v>
      </c>
      <c r="BF1276" s="1">
        <f>IFERROR(IF($AE1276&gt;$AE1275,VLOOKUP($AC1276+AS$1,STOCK!$F$10:$AB$209,16,0),IF($AE1276=$AE1275,(IF(BF1275&gt;=1,BF1275-COUNTIFS($AE1275:$AE1275,$AC1276,AS1275:AS1275,$AI$1),0)),0)),0)</f>
        <v>0</v>
      </c>
      <c r="BG1276" s="1">
        <f>IFERROR(IF($AE1276&gt;$AE1275,VLOOKUP($AC1276+AT$1,STOCK!$F$10:$AB$209,16,0),IF($AE1276=$AE1275,(IF(BG1275&gt;=1,BG1275-COUNTIFS($AE1275:$AE1275,$AC1276,AT1275:AT1275,$AI$1),0)),0)),0)</f>
        <v>0</v>
      </c>
      <c r="BH1276" s="1">
        <f>IFERROR(IF($AE1276&gt;$AE1275,VLOOKUP($AC1276+AU$1,STOCK!$F$10:$AB$209,16,0),IF($AE1276=$AE1275,(IF(BH1275&gt;=1,BH1275-COUNTIFS($AE1275:$AE1275,$AC1276,AU1275:AU1275,$AI$1),0)),0)),0)</f>
        <v>0</v>
      </c>
      <c r="BI1276" s="1">
        <f>IFERROR(IF($AE1276&gt;$AE1275,VLOOKUP($AC1276+AV$1,STOCK!$F$10:$AB$209,16,0),IF($AE1276=$AE1275,(IF(BI1275&gt;=1,BI1275-COUNTIFS($AE1275:$AE1275,$AC1276,AV1275:AV1275,$AI$1),0)),0)),0)</f>
        <v>0</v>
      </c>
      <c r="BJ1276" s="1">
        <f>IFERROR(IF($AE1276&gt;$AE1275,VLOOKUP($AC1276+AW$1,STOCK!$F$10:$AB$209,16,0),IF($AE1276=$AE1275,(IF(BJ1275&gt;=1,BJ1275-COUNTIFS($AE1275:$AE1275,$AC1276,AW1275:AW1275,$AI$1),0)),0)),0)</f>
        <v>0</v>
      </c>
      <c r="BK1276" s="1">
        <f>IFERROR(IF($AE1276&gt;$AE1275,VLOOKUP($AC1276+AX$1,STOCK!$F$10:$AB$209,16,0),IF($AE1276=$AE1275,(IF(BK1275&gt;=1,BK1275-COUNTIFS($AE1275:$AE1275,$AC1276,AX1275:AX1275,$AI$1),0)),0)),0)</f>
        <v>0</v>
      </c>
      <c r="BL1276" s="1">
        <f>IFERROR(IF($AE1276&gt;$AE1275,VLOOKUP($AC1276+AL$1,STOCK!$F$10:$AB$209,17,0),IF($AE1276=$AE1275,(IF(BL1275&gt;=1,BL1275-COUNTIFS($AE1275:$AE1275,$AC1276,AL1275:AL1275,$AI$2),0)),0)),0)</f>
        <v>0</v>
      </c>
      <c r="BM1276" s="1">
        <f>IFERROR(IF($AE1276&gt;$AE1275,VLOOKUP($AC1276+AM$1,STOCK!$F$10:$AB$209,17,0),IF($AE1276=$AE1275,(IF(BM1275&gt;=1,BM1275-COUNTIFS($AE1275:$AE1275,$AC1276,AM1275:AM1275,$AI$2),0)),0)),0)</f>
        <v>0</v>
      </c>
      <c r="BN1276" s="1">
        <f>IFERROR(IF($AE1276&gt;$AE1275,VLOOKUP($AC1276+AN$1,STOCK!$F$10:$AB$209,17,0),IF($AE1276=$AE1275,(IF(BN1275&gt;=1,BN1275-COUNTIFS($AE1275:$AE1275,$AC1276,AN1275:AN1275,$AI$2),0)),0)),0)</f>
        <v>0</v>
      </c>
      <c r="BO1276" s="1">
        <f>IFERROR(IF($AE1276&gt;$AE1275,VLOOKUP($AC1276+AO$1,STOCK!$F$10:$AB$209,17,0),IF($AE1276=$AE1275,(IF(BO1275&gt;=1,BO1275-COUNTIFS($AE1275:$AE1275,$AC1276,AO1275:AO1275,$AI$2),0)),0)),0)</f>
        <v>0</v>
      </c>
      <c r="BP1276" s="1">
        <f>IFERROR(IF($AE1276&gt;$AE1275,VLOOKUP($AC1276+AP$1,STOCK!$F$10:$AB$209,17,0),IF($AE1276=$AE1275,(IF(BP1275&gt;=1,BP1275-COUNTIFS($AE1275:$AE1275,$AC1276,AP1275:AP1275,$AI$2),0)),0)),0)</f>
        <v>0</v>
      </c>
      <c r="BQ1276" s="1">
        <f>IFERROR(IF($AE1276&gt;$AE1275,VLOOKUP($AC1276+AQ$1,STOCK!$F$10:$AB$209,17,0),IF($AE1276=$AE1275,(IF(BQ1275&gt;=1,BQ1275-COUNTIFS($AE1275:$AE1275,$AC1276,AQ1275:AQ1275,$AI$2),0)),0)),0)</f>
        <v>0</v>
      </c>
      <c r="BR1276" s="1">
        <f>IFERROR(IF($AE1276&gt;$AE1275,VLOOKUP($AC1276+AR$1,STOCK!$F$10:$AB$209,17,0),IF($AE1276=$AE1275,(IF(BR1275&gt;=1,BR1275-COUNTIFS($AE1275:$AE1275,$AC1276,AR1275:AR1275,$AI$2),0)),0)),0)</f>
        <v>0</v>
      </c>
      <c r="BS1276" s="1">
        <f>IFERROR(IF($AE1276&gt;$AE1275,VLOOKUP($AC1276+AS$1,STOCK!$F$10:$AB$209,17,0),IF($AE1276=$AE1275,(IF(BS1275&gt;=1,BS1275-COUNTIFS($AE1275:$AE1275,$AC1276,AS1275:AS1275,$AI$2),0)),0)),0)</f>
        <v>0</v>
      </c>
      <c r="BT1276" s="1">
        <f>IFERROR(IF($AE1276&gt;$AE1275,VLOOKUP($AC1276+AT$1,STOCK!$F$10:$AB$209,17,0),IF($AE1276=$AE1275,(IF(BT1275&gt;=1,BT1275-COUNTIFS($AE1275:$AE1275,$AC1276,AT1275:AT1275,$AI$2),0)),0)),0)</f>
        <v>0</v>
      </c>
      <c r="BU1276" s="1">
        <f>IFERROR(IF($AE1276&gt;$AE1275,VLOOKUP($AC1276+AU$1,STOCK!$F$10:$AB$209,17,0),IF($AE1276=$AE1275,(IF(BU1275&gt;=1,BU1275-COUNTIFS($AE1275:$AE1275,$AC1276,AU1275:AU1275,$AI$2),0)),0)),0)</f>
        <v>0</v>
      </c>
      <c r="BV1276" s="1">
        <f>IFERROR(IF($AE1276&gt;$AE1275,VLOOKUP($AC1276+AV$1,STOCK!$F$10:$AB$209,17,0),IF($AE1276=$AE1275,(IF(BV1275&gt;=1,BV1275-COUNTIFS($AE1275:$AE1275,$AC1276,AV1275:AV1275,$AI$2),0)),0)),0)</f>
        <v>0</v>
      </c>
      <c r="BW1276" s="1">
        <f>IFERROR(IF($AE1276&gt;$AE1275,VLOOKUP($AC1276+AW$1,STOCK!$F$10:$AB$209,17,0),IF($AE1276=$AE1275,(IF(BW1275&gt;=1,BW1275-COUNTIFS($AE1275:$AE1275,$AC1276,AW1275:AW1275,$AI$2),0)),0)),0)</f>
        <v>0</v>
      </c>
      <c r="BX1276" s="1">
        <f>IFERROR(IF($AE1276&gt;$AE1275,VLOOKUP($AC1276+AX$1,STOCK!$F$10:$AB$209,17,0),IF($AE1276=$AE1275,(IF(BX1275&gt;=1,BX1275-COUNTIFS($AE1275:$AE1275,$AC1276,AX1275:AX1275,$AI$2),0)),0)),0)</f>
        <v>0</v>
      </c>
    </row>
    <row r="1277" spans="29:76" x14ac:dyDescent="0.25">
      <c r="AC1277" s="1">
        <f t="shared" si="305"/>
        <v>0</v>
      </c>
      <c r="AD1277" s="1">
        <f>IFERROR(IF(LEN(AK1277)&gt;=1,VLOOKUP(HLOOKUP(AK1277,PROFILE!$K$5:$V$8,4,0),PROFILE!$F$1:$G$3,2,0),0),0)</f>
        <v>0</v>
      </c>
      <c r="AE1277" s="1">
        <f t="shared" si="306"/>
        <v>0</v>
      </c>
      <c r="AF1277" s="1">
        <v>1264</v>
      </c>
      <c r="AI1277" s="1" t="str">
        <f>IFERROR(IF($AH1277&gt;=1,VLOOKUP($AG1277,STUDENT!$O$8:$Z$1507,3,0),""),"")</f>
        <v/>
      </c>
      <c r="AJ1277" s="1" t="str">
        <f>IFERROR(IF($AH1277&gt;=1,VLOOKUP($AG1277,STUDENT!$O$8:$Z$1507,4,0),""),"")</f>
        <v/>
      </c>
      <c r="AK1277" s="1" t="str">
        <f>IFERROR(IF($AH1277&gt;=1,VLOOKUP($AG1277,STUDENT!$O$8:$Z$1507,6,0),""),"")</f>
        <v/>
      </c>
      <c r="AL1277" s="1" t="str">
        <f t="shared" si="307"/>
        <v/>
      </c>
      <c r="AM1277" s="1" t="str">
        <f t="shared" si="308"/>
        <v/>
      </c>
      <c r="AN1277" s="1" t="str">
        <f t="shared" si="309"/>
        <v/>
      </c>
      <c r="AO1277" s="1" t="str">
        <f t="shared" si="310"/>
        <v/>
      </c>
      <c r="AP1277" s="1" t="str">
        <f t="shared" si="311"/>
        <v/>
      </c>
      <c r="AQ1277" s="1" t="str">
        <f t="shared" si="312"/>
        <v/>
      </c>
      <c r="AR1277" s="1" t="str">
        <f t="shared" si="313"/>
        <v/>
      </c>
      <c r="AS1277" s="1" t="str">
        <f t="shared" si="314"/>
        <v/>
      </c>
      <c r="AT1277" s="1" t="str">
        <f t="shared" si="315"/>
        <v/>
      </c>
      <c r="AU1277" s="1" t="str">
        <f t="shared" si="316"/>
        <v/>
      </c>
      <c r="AV1277" s="1" t="str">
        <f t="shared" si="317"/>
        <v/>
      </c>
      <c r="AW1277" s="1" t="str">
        <f t="shared" si="318"/>
        <v/>
      </c>
      <c r="AX1277" s="1" t="str">
        <f t="shared" si="319"/>
        <v/>
      </c>
      <c r="AY1277" s="1">
        <f>IFERROR(IF($AE1277&gt;$AE1276,VLOOKUP($AC1277+AL$1,STOCK!$F$10:$AB$209,16,0),IF($AE1277=$AE1276,(IF(AY1276&gt;=1,AY1276-COUNTIFS($AE1276:$AE1276,$AC1277,AL1276:AL1276,$AI$1),0)),0)),0)</f>
        <v>0</v>
      </c>
      <c r="AZ1277" s="1">
        <f>IFERROR(IF($AE1277&gt;$AE1276,VLOOKUP($AC1277+AM$1,STOCK!$F$10:$AB$209,16,0),IF($AE1277=$AE1276,(IF(AZ1276&gt;=1,AZ1276-COUNTIFS($AE1276:$AE1276,$AC1277,AM1276:AM1276,$AI$1),0)),0)),0)</f>
        <v>0</v>
      </c>
      <c r="BA1277" s="1">
        <f>IFERROR(IF($AE1277&gt;$AE1276,VLOOKUP($AC1277+AN$1,STOCK!$F$10:$AB$209,16,0),IF($AE1277=$AE1276,(IF(BA1276&gt;=1,BA1276-COUNTIFS($AE1276:$AE1276,$AC1277,AN1276:AN1276,$AI$1),0)),0)),0)</f>
        <v>0</v>
      </c>
      <c r="BB1277" s="1">
        <f>IFERROR(IF($AE1277&gt;$AE1276,VLOOKUP($AC1277+AO$1,STOCK!$F$10:$AB$209,16,0),IF($AE1277=$AE1276,(IF(BB1276&gt;=1,BB1276-COUNTIFS($AE1276:$AE1276,$AC1277,AO1276:AO1276,$AI$1),0)),0)),0)</f>
        <v>0</v>
      </c>
      <c r="BC1277" s="1">
        <f>IFERROR(IF($AE1277&gt;$AE1276,VLOOKUP($AC1277+AP$1,STOCK!$F$10:$AB$209,16,0),IF($AE1277=$AE1276,(IF(BC1276&gt;=1,BC1276-COUNTIFS($AE1276:$AE1276,$AC1277,AP1276:AP1276,$AI$1),0)),0)),0)</f>
        <v>0</v>
      </c>
      <c r="BD1277" s="1">
        <f>IFERROR(IF($AE1277&gt;$AE1276,VLOOKUP($AC1277+AQ$1,STOCK!$F$10:$AB$209,16,0),IF($AE1277=$AE1276,(IF(BD1276&gt;=1,BD1276-COUNTIFS($AE1276:$AE1276,$AC1277,AQ1276:AQ1276,$AI$1),0)),0)),0)</f>
        <v>0</v>
      </c>
      <c r="BE1277" s="1">
        <f>IFERROR(IF($AE1277&gt;$AE1276,VLOOKUP($AC1277+AR$1,STOCK!$F$10:$AB$209,16,0),IF($AE1277=$AE1276,(IF(BE1276&gt;=1,BE1276-COUNTIFS($AE1276:$AE1276,$AC1277,AR1276:AR1276,$AI$1),0)),0)),0)</f>
        <v>0</v>
      </c>
      <c r="BF1277" s="1">
        <f>IFERROR(IF($AE1277&gt;$AE1276,VLOOKUP($AC1277+AS$1,STOCK!$F$10:$AB$209,16,0),IF($AE1277=$AE1276,(IF(BF1276&gt;=1,BF1276-COUNTIFS($AE1276:$AE1276,$AC1277,AS1276:AS1276,$AI$1),0)),0)),0)</f>
        <v>0</v>
      </c>
      <c r="BG1277" s="1">
        <f>IFERROR(IF($AE1277&gt;$AE1276,VLOOKUP($AC1277+AT$1,STOCK!$F$10:$AB$209,16,0),IF($AE1277=$AE1276,(IF(BG1276&gt;=1,BG1276-COUNTIFS($AE1276:$AE1276,$AC1277,AT1276:AT1276,$AI$1),0)),0)),0)</f>
        <v>0</v>
      </c>
      <c r="BH1277" s="1">
        <f>IFERROR(IF($AE1277&gt;$AE1276,VLOOKUP($AC1277+AU$1,STOCK!$F$10:$AB$209,16,0),IF($AE1277=$AE1276,(IF(BH1276&gt;=1,BH1276-COUNTIFS($AE1276:$AE1276,$AC1277,AU1276:AU1276,$AI$1),0)),0)),0)</f>
        <v>0</v>
      </c>
      <c r="BI1277" s="1">
        <f>IFERROR(IF($AE1277&gt;$AE1276,VLOOKUP($AC1277+AV$1,STOCK!$F$10:$AB$209,16,0),IF($AE1277=$AE1276,(IF(BI1276&gt;=1,BI1276-COUNTIFS($AE1276:$AE1276,$AC1277,AV1276:AV1276,$AI$1),0)),0)),0)</f>
        <v>0</v>
      </c>
      <c r="BJ1277" s="1">
        <f>IFERROR(IF($AE1277&gt;$AE1276,VLOOKUP($AC1277+AW$1,STOCK!$F$10:$AB$209,16,0),IF($AE1277=$AE1276,(IF(BJ1276&gt;=1,BJ1276-COUNTIFS($AE1276:$AE1276,$AC1277,AW1276:AW1276,$AI$1),0)),0)),0)</f>
        <v>0</v>
      </c>
      <c r="BK1277" s="1">
        <f>IFERROR(IF($AE1277&gt;$AE1276,VLOOKUP($AC1277+AX$1,STOCK!$F$10:$AB$209,16,0),IF($AE1277=$AE1276,(IF(BK1276&gt;=1,BK1276-COUNTIFS($AE1276:$AE1276,$AC1277,AX1276:AX1276,$AI$1),0)),0)),0)</f>
        <v>0</v>
      </c>
      <c r="BL1277" s="1">
        <f>IFERROR(IF($AE1277&gt;$AE1276,VLOOKUP($AC1277+AL$1,STOCK!$F$10:$AB$209,17,0),IF($AE1277=$AE1276,(IF(BL1276&gt;=1,BL1276-COUNTIFS($AE1276:$AE1276,$AC1277,AL1276:AL1276,$AI$2),0)),0)),0)</f>
        <v>0</v>
      </c>
      <c r="BM1277" s="1">
        <f>IFERROR(IF($AE1277&gt;$AE1276,VLOOKUP($AC1277+AM$1,STOCK!$F$10:$AB$209,17,0),IF($AE1277=$AE1276,(IF(BM1276&gt;=1,BM1276-COUNTIFS($AE1276:$AE1276,$AC1277,AM1276:AM1276,$AI$2),0)),0)),0)</f>
        <v>0</v>
      </c>
      <c r="BN1277" s="1">
        <f>IFERROR(IF($AE1277&gt;$AE1276,VLOOKUP($AC1277+AN$1,STOCK!$F$10:$AB$209,17,0),IF($AE1277=$AE1276,(IF(BN1276&gt;=1,BN1276-COUNTIFS($AE1276:$AE1276,$AC1277,AN1276:AN1276,$AI$2),0)),0)),0)</f>
        <v>0</v>
      </c>
      <c r="BO1277" s="1">
        <f>IFERROR(IF($AE1277&gt;$AE1276,VLOOKUP($AC1277+AO$1,STOCK!$F$10:$AB$209,17,0),IF($AE1277=$AE1276,(IF(BO1276&gt;=1,BO1276-COUNTIFS($AE1276:$AE1276,$AC1277,AO1276:AO1276,$AI$2),0)),0)),0)</f>
        <v>0</v>
      </c>
      <c r="BP1277" s="1">
        <f>IFERROR(IF($AE1277&gt;$AE1276,VLOOKUP($AC1277+AP$1,STOCK!$F$10:$AB$209,17,0),IF($AE1277=$AE1276,(IF(BP1276&gt;=1,BP1276-COUNTIFS($AE1276:$AE1276,$AC1277,AP1276:AP1276,$AI$2),0)),0)),0)</f>
        <v>0</v>
      </c>
      <c r="BQ1277" s="1">
        <f>IFERROR(IF($AE1277&gt;$AE1276,VLOOKUP($AC1277+AQ$1,STOCK!$F$10:$AB$209,17,0),IF($AE1277=$AE1276,(IF(BQ1276&gt;=1,BQ1276-COUNTIFS($AE1276:$AE1276,$AC1277,AQ1276:AQ1276,$AI$2),0)),0)),0)</f>
        <v>0</v>
      </c>
      <c r="BR1277" s="1">
        <f>IFERROR(IF($AE1277&gt;$AE1276,VLOOKUP($AC1277+AR$1,STOCK!$F$10:$AB$209,17,0),IF($AE1277=$AE1276,(IF(BR1276&gt;=1,BR1276-COUNTIFS($AE1276:$AE1276,$AC1277,AR1276:AR1276,$AI$2),0)),0)),0)</f>
        <v>0</v>
      </c>
      <c r="BS1277" s="1">
        <f>IFERROR(IF($AE1277&gt;$AE1276,VLOOKUP($AC1277+AS$1,STOCK!$F$10:$AB$209,17,0),IF($AE1277=$AE1276,(IF(BS1276&gt;=1,BS1276-COUNTIFS($AE1276:$AE1276,$AC1277,AS1276:AS1276,$AI$2),0)),0)),0)</f>
        <v>0</v>
      </c>
      <c r="BT1277" s="1">
        <f>IFERROR(IF($AE1277&gt;$AE1276,VLOOKUP($AC1277+AT$1,STOCK!$F$10:$AB$209,17,0),IF($AE1277=$AE1276,(IF(BT1276&gt;=1,BT1276-COUNTIFS($AE1276:$AE1276,$AC1277,AT1276:AT1276,$AI$2),0)),0)),0)</f>
        <v>0</v>
      </c>
      <c r="BU1277" s="1">
        <f>IFERROR(IF($AE1277&gt;$AE1276,VLOOKUP($AC1277+AU$1,STOCK!$F$10:$AB$209,17,0),IF($AE1277=$AE1276,(IF(BU1276&gt;=1,BU1276-COUNTIFS($AE1276:$AE1276,$AC1277,AU1276:AU1276,$AI$2),0)),0)),0)</f>
        <v>0</v>
      </c>
      <c r="BV1277" s="1">
        <f>IFERROR(IF($AE1277&gt;$AE1276,VLOOKUP($AC1277+AV$1,STOCK!$F$10:$AB$209,17,0),IF($AE1277=$AE1276,(IF(BV1276&gt;=1,BV1276-COUNTIFS($AE1276:$AE1276,$AC1277,AV1276:AV1276,$AI$2),0)),0)),0)</f>
        <v>0</v>
      </c>
      <c r="BW1277" s="1">
        <f>IFERROR(IF($AE1277&gt;$AE1276,VLOOKUP($AC1277+AW$1,STOCK!$F$10:$AB$209,17,0),IF($AE1277=$AE1276,(IF(BW1276&gt;=1,BW1276-COUNTIFS($AE1276:$AE1276,$AC1277,AW1276:AW1276,$AI$2),0)),0)),0)</f>
        <v>0</v>
      </c>
      <c r="BX1277" s="1">
        <f>IFERROR(IF($AE1277&gt;$AE1276,VLOOKUP($AC1277+AX$1,STOCK!$F$10:$AB$209,17,0),IF($AE1277=$AE1276,(IF(BX1276&gt;=1,BX1276-COUNTIFS($AE1276:$AE1276,$AC1277,AX1276:AX1276,$AI$2),0)),0)),0)</f>
        <v>0</v>
      </c>
    </row>
    <row r="1278" spans="29:76" x14ac:dyDescent="0.25">
      <c r="AC1278" s="1">
        <f t="shared" si="305"/>
        <v>0</v>
      </c>
      <c r="AD1278" s="1">
        <f>IFERROR(IF(LEN(AK1278)&gt;=1,VLOOKUP(HLOOKUP(AK1278,PROFILE!$K$5:$V$8,4,0),PROFILE!$F$1:$G$3,2,0),0),0)</f>
        <v>0</v>
      </c>
      <c r="AE1278" s="1">
        <f t="shared" si="306"/>
        <v>0</v>
      </c>
      <c r="AF1278" s="1">
        <v>1265</v>
      </c>
      <c r="AI1278" s="1" t="str">
        <f>IFERROR(IF($AH1278&gt;=1,VLOOKUP($AG1278,STUDENT!$O$8:$Z$1507,3,0),""),"")</f>
        <v/>
      </c>
      <c r="AJ1278" s="1" t="str">
        <f>IFERROR(IF($AH1278&gt;=1,VLOOKUP($AG1278,STUDENT!$O$8:$Z$1507,4,0),""),"")</f>
        <v/>
      </c>
      <c r="AK1278" s="1" t="str">
        <f>IFERROR(IF($AH1278&gt;=1,VLOOKUP($AG1278,STUDENT!$O$8:$Z$1507,6,0),""),"")</f>
        <v/>
      </c>
      <c r="AL1278" s="1" t="str">
        <f t="shared" si="307"/>
        <v/>
      </c>
      <c r="AM1278" s="1" t="str">
        <f t="shared" si="308"/>
        <v/>
      </c>
      <c r="AN1278" s="1" t="str">
        <f t="shared" si="309"/>
        <v/>
      </c>
      <c r="AO1278" s="1" t="str">
        <f t="shared" si="310"/>
        <v/>
      </c>
      <c r="AP1278" s="1" t="str">
        <f t="shared" si="311"/>
        <v/>
      </c>
      <c r="AQ1278" s="1" t="str">
        <f t="shared" si="312"/>
        <v/>
      </c>
      <c r="AR1278" s="1" t="str">
        <f t="shared" si="313"/>
        <v/>
      </c>
      <c r="AS1278" s="1" t="str">
        <f t="shared" si="314"/>
        <v/>
      </c>
      <c r="AT1278" s="1" t="str">
        <f t="shared" si="315"/>
        <v/>
      </c>
      <c r="AU1278" s="1" t="str">
        <f t="shared" si="316"/>
        <v/>
      </c>
      <c r="AV1278" s="1" t="str">
        <f t="shared" si="317"/>
        <v/>
      </c>
      <c r="AW1278" s="1" t="str">
        <f t="shared" si="318"/>
        <v/>
      </c>
      <c r="AX1278" s="1" t="str">
        <f t="shared" si="319"/>
        <v/>
      </c>
      <c r="AY1278" s="1">
        <f>IFERROR(IF($AE1278&gt;$AE1277,VLOOKUP($AC1278+AL$1,STOCK!$F$10:$AB$209,16,0),IF($AE1278=$AE1277,(IF(AY1277&gt;=1,AY1277-COUNTIFS($AE1277:$AE1277,$AC1278,AL1277:AL1277,$AI$1),0)),0)),0)</f>
        <v>0</v>
      </c>
      <c r="AZ1278" s="1">
        <f>IFERROR(IF($AE1278&gt;$AE1277,VLOOKUP($AC1278+AM$1,STOCK!$F$10:$AB$209,16,0),IF($AE1278=$AE1277,(IF(AZ1277&gt;=1,AZ1277-COUNTIFS($AE1277:$AE1277,$AC1278,AM1277:AM1277,$AI$1),0)),0)),0)</f>
        <v>0</v>
      </c>
      <c r="BA1278" s="1">
        <f>IFERROR(IF($AE1278&gt;$AE1277,VLOOKUP($AC1278+AN$1,STOCK!$F$10:$AB$209,16,0),IF($AE1278=$AE1277,(IF(BA1277&gt;=1,BA1277-COUNTIFS($AE1277:$AE1277,$AC1278,AN1277:AN1277,$AI$1),0)),0)),0)</f>
        <v>0</v>
      </c>
      <c r="BB1278" s="1">
        <f>IFERROR(IF($AE1278&gt;$AE1277,VLOOKUP($AC1278+AO$1,STOCK!$F$10:$AB$209,16,0),IF($AE1278=$AE1277,(IF(BB1277&gt;=1,BB1277-COUNTIFS($AE1277:$AE1277,$AC1278,AO1277:AO1277,$AI$1),0)),0)),0)</f>
        <v>0</v>
      </c>
      <c r="BC1278" s="1">
        <f>IFERROR(IF($AE1278&gt;$AE1277,VLOOKUP($AC1278+AP$1,STOCK!$F$10:$AB$209,16,0),IF($AE1278=$AE1277,(IF(BC1277&gt;=1,BC1277-COUNTIFS($AE1277:$AE1277,$AC1278,AP1277:AP1277,$AI$1),0)),0)),0)</f>
        <v>0</v>
      </c>
      <c r="BD1278" s="1">
        <f>IFERROR(IF($AE1278&gt;$AE1277,VLOOKUP($AC1278+AQ$1,STOCK!$F$10:$AB$209,16,0),IF($AE1278=$AE1277,(IF(BD1277&gt;=1,BD1277-COUNTIFS($AE1277:$AE1277,$AC1278,AQ1277:AQ1277,$AI$1),0)),0)),0)</f>
        <v>0</v>
      </c>
      <c r="BE1278" s="1">
        <f>IFERROR(IF($AE1278&gt;$AE1277,VLOOKUP($AC1278+AR$1,STOCK!$F$10:$AB$209,16,0),IF($AE1278=$AE1277,(IF(BE1277&gt;=1,BE1277-COUNTIFS($AE1277:$AE1277,$AC1278,AR1277:AR1277,$AI$1),0)),0)),0)</f>
        <v>0</v>
      </c>
      <c r="BF1278" s="1">
        <f>IFERROR(IF($AE1278&gt;$AE1277,VLOOKUP($AC1278+AS$1,STOCK!$F$10:$AB$209,16,0),IF($AE1278=$AE1277,(IF(BF1277&gt;=1,BF1277-COUNTIFS($AE1277:$AE1277,$AC1278,AS1277:AS1277,$AI$1),0)),0)),0)</f>
        <v>0</v>
      </c>
      <c r="BG1278" s="1">
        <f>IFERROR(IF($AE1278&gt;$AE1277,VLOOKUP($AC1278+AT$1,STOCK!$F$10:$AB$209,16,0),IF($AE1278=$AE1277,(IF(BG1277&gt;=1,BG1277-COUNTIFS($AE1277:$AE1277,$AC1278,AT1277:AT1277,$AI$1),0)),0)),0)</f>
        <v>0</v>
      </c>
      <c r="BH1278" s="1">
        <f>IFERROR(IF($AE1278&gt;$AE1277,VLOOKUP($AC1278+AU$1,STOCK!$F$10:$AB$209,16,0),IF($AE1278=$AE1277,(IF(BH1277&gt;=1,BH1277-COUNTIFS($AE1277:$AE1277,$AC1278,AU1277:AU1277,$AI$1),0)),0)),0)</f>
        <v>0</v>
      </c>
      <c r="BI1278" s="1">
        <f>IFERROR(IF($AE1278&gt;$AE1277,VLOOKUP($AC1278+AV$1,STOCK!$F$10:$AB$209,16,0),IF($AE1278=$AE1277,(IF(BI1277&gt;=1,BI1277-COUNTIFS($AE1277:$AE1277,$AC1278,AV1277:AV1277,$AI$1),0)),0)),0)</f>
        <v>0</v>
      </c>
      <c r="BJ1278" s="1">
        <f>IFERROR(IF($AE1278&gt;$AE1277,VLOOKUP($AC1278+AW$1,STOCK!$F$10:$AB$209,16,0),IF($AE1278=$AE1277,(IF(BJ1277&gt;=1,BJ1277-COUNTIFS($AE1277:$AE1277,$AC1278,AW1277:AW1277,$AI$1),0)),0)),0)</f>
        <v>0</v>
      </c>
      <c r="BK1278" s="1">
        <f>IFERROR(IF($AE1278&gt;$AE1277,VLOOKUP($AC1278+AX$1,STOCK!$F$10:$AB$209,16,0),IF($AE1278=$AE1277,(IF(BK1277&gt;=1,BK1277-COUNTIFS($AE1277:$AE1277,$AC1278,AX1277:AX1277,$AI$1),0)),0)),0)</f>
        <v>0</v>
      </c>
      <c r="BL1278" s="1">
        <f>IFERROR(IF($AE1278&gt;$AE1277,VLOOKUP($AC1278+AL$1,STOCK!$F$10:$AB$209,17,0),IF($AE1278=$AE1277,(IF(BL1277&gt;=1,BL1277-COUNTIFS($AE1277:$AE1277,$AC1278,AL1277:AL1277,$AI$2),0)),0)),0)</f>
        <v>0</v>
      </c>
      <c r="BM1278" s="1">
        <f>IFERROR(IF($AE1278&gt;$AE1277,VLOOKUP($AC1278+AM$1,STOCK!$F$10:$AB$209,17,0),IF($AE1278=$AE1277,(IF(BM1277&gt;=1,BM1277-COUNTIFS($AE1277:$AE1277,$AC1278,AM1277:AM1277,$AI$2),0)),0)),0)</f>
        <v>0</v>
      </c>
      <c r="BN1278" s="1">
        <f>IFERROR(IF($AE1278&gt;$AE1277,VLOOKUP($AC1278+AN$1,STOCK!$F$10:$AB$209,17,0),IF($AE1278=$AE1277,(IF(BN1277&gt;=1,BN1277-COUNTIFS($AE1277:$AE1277,$AC1278,AN1277:AN1277,$AI$2),0)),0)),0)</f>
        <v>0</v>
      </c>
      <c r="BO1278" s="1">
        <f>IFERROR(IF($AE1278&gt;$AE1277,VLOOKUP($AC1278+AO$1,STOCK!$F$10:$AB$209,17,0),IF($AE1278=$AE1277,(IF(BO1277&gt;=1,BO1277-COUNTIFS($AE1277:$AE1277,$AC1278,AO1277:AO1277,$AI$2),0)),0)),0)</f>
        <v>0</v>
      </c>
      <c r="BP1278" s="1">
        <f>IFERROR(IF($AE1278&gt;$AE1277,VLOOKUP($AC1278+AP$1,STOCK!$F$10:$AB$209,17,0),IF($AE1278=$AE1277,(IF(BP1277&gt;=1,BP1277-COUNTIFS($AE1277:$AE1277,$AC1278,AP1277:AP1277,$AI$2),0)),0)),0)</f>
        <v>0</v>
      </c>
      <c r="BQ1278" s="1">
        <f>IFERROR(IF($AE1278&gt;$AE1277,VLOOKUP($AC1278+AQ$1,STOCK!$F$10:$AB$209,17,0),IF($AE1278=$AE1277,(IF(BQ1277&gt;=1,BQ1277-COUNTIFS($AE1277:$AE1277,$AC1278,AQ1277:AQ1277,$AI$2),0)),0)),0)</f>
        <v>0</v>
      </c>
      <c r="BR1278" s="1">
        <f>IFERROR(IF($AE1278&gt;$AE1277,VLOOKUP($AC1278+AR$1,STOCK!$F$10:$AB$209,17,0),IF($AE1278=$AE1277,(IF(BR1277&gt;=1,BR1277-COUNTIFS($AE1277:$AE1277,$AC1278,AR1277:AR1277,$AI$2),0)),0)),0)</f>
        <v>0</v>
      </c>
      <c r="BS1278" s="1">
        <f>IFERROR(IF($AE1278&gt;$AE1277,VLOOKUP($AC1278+AS$1,STOCK!$F$10:$AB$209,17,0),IF($AE1278=$AE1277,(IF(BS1277&gt;=1,BS1277-COUNTIFS($AE1277:$AE1277,$AC1278,AS1277:AS1277,$AI$2),0)),0)),0)</f>
        <v>0</v>
      </c>
      <c r="BT1278" s="1">
        <f>IFERROR(IF($AE1278&gt;$AE1277,VLOOKUP($AC1278+AT$1,STOCK!$F$10:$AB$209,17,0),IF($AE1278=$AE1277,(IF(BT1277&gt;=1,BT1277-COUNTIFS($AE1277:$AE1277,$AC1278,AT1277:AT1277,$AI$2),0)),0)),0)</f>
        <v>0</v>
      </c>
      <c r="BU1278" s="1">
        <f>IFERROR(IF($AE1278&gt;$AE1277,VLOOKUP($AC1278+AU$1,STOCK!$F$10:$AB$209,17,0),IF($AE1278=$AE1277,(IF(BU1277&gt;=1,BU1277-COUNTIFS($AE1277:$AE1277,$AC1278,AU1277:AU1277,$AI$2),0)),0)),0)</f>
        <v>0</v>
      </c>
      <c r="BV1278" s="1">
        <f>IFERROR(IF($AE1278&gt;$AE1277,VLOOKUP($AC1278+AV$1,STOCK!$F$10:$AB$209,17,0),IF($AE1278=$AE1277,(IF(BV1277&gt;=1,BV1277-COUNTIFS($AE1277:$AE1277,$AC1278,AV1277:AV1277,$AI$2),0)),0)),0)</f>
        <v>0</v>
      </c>
      <c r="BW1278" s="1">
        <f>IFERROR(IF($AE1278&gt;$AE1277,VLOOKUP($AC1278+AW$1,STOCK!$F$10:$AB$209,17,0),IF($AE1278=$AE1277,(IF(BW1277&gt;=1,BW1277-COUNTIFS($AE1277:$AE1277,$AC1278,AW1277:AW1277,$AI$2),0)),0)),0)</f>
        <v>0</v>
      </c>
      <c r="BX1278" s="1">
        <f>IFERROR(IF($AE1278&gt;$AE1277,VLOOKUP($AC1278+AX$1,STOCK!$F$10:$AB$209,17,0),IF($AE1278=$AE1277,(IF(BX1277&gt;=1,BX1277-COUNTIFS($AE1277:$AE1277,$AC1278,AX1277:AX1277,$AI$2),0)),0)),0)</f>
        <v>0</v>
      </c>
    </row>
    <row r="1279" spans="29:76" x14ac:dyDescent="0.25">
      <c r="AC1279" s="1">
        <f t="shared" si="305"/>
        <v>0</v>
      </c>
      <c r="AD1279" s="1">
        <f>IFERROR(IF(LEN(AK1279)&gt;=1,VLOOKUP(HLOOKUP(AK1279,PROFILE!$K$5:$V$8,4,0),PROFILE!$F$1:$G$3,2,0),0),0)</f>
        <v>0</v>
      </c>
      <c r="AE1279" s="1">
        <f t="shared" si="306"/>
        <v>0</v>
      </c>
      <c r="AF1279" s="1">
        <v>1266</v>
      </c>
      <c r="AI1279" s="1" t="str">
        <f>IFERROR(IF($AH1279&gt;=1,VLOOKUP($AG1279,STUDENT!$O$8:$Z$1507,3,0),""),"")</f>
        <v/>
      </c>
      <c r="AJ1279" s="1" t="str">
        <f>IFERROR(IF($AH1279&gt;=1,VLOOKUP($AG1279,STUDENT!$O$8:$Z$1507,4,0),""),"")</f>
        <v/>
      </c>
      <c r="AK1279" s="1" t="str">
        <f>IFERROR(IF($AH1279&gt;=1,VLOOKUP($AG1279,STUDENT!$O$8:$Z$1507,6,0),""),"")</f>
        <v/>
      </c>
      <c r="AL1279" s="1" t="str">
        <f t="shared" si="307"/>
        <v/>
      </c>
      <c r="AM1279" s="1" t="str">
        <f t="shared" si="308"/>
        <v/>
      </c>
      <c r="AN1279" s="1" t="str">
        <f t="shared" si="309"/>
        <v/>
      </c>
      <c r="AO1279" s="1" t="str">
        <f t="shared" si="310"/>
        <v/>
      </c>
      <c r="AP1279" s="1" t="str">
        <f t="shared" si="311"/>
        <v/>
      </c>
      <c r="AQ1279" s="1" t="str">
        <f t="shared" si="312"/>
        <v/>
      </c>
      <c r="AR1279" s="1" t="str">
        <f t="shared" si="313"/>
        <v/>
      </c>
      <c r="AS1279" s="1" t="str">
        <f t="shared" si="314"/>
        <v/>
      </c>
      <c r="AT1279" s="1" t="str">
        <f t="shared" si="315"/>
        <v/>
      </c>
      <c r="AU1279" s="1" t="str">
        <f t="shared" si="316"/>
        <v/>
      </c>
      <c r="AV1279" s="1" t="str">
        <f t="shared" si="317"/>
        <v/>
      </c>
      <c r="AW1279" s="1" t="str">
        <f t="shared" si="318"/>
        <v/>
      </c>
      <c r="AX1279" s="1" t="str">
        <f t="shared" si="319"/>
        <v/>
      </c>
      <c r="AY1279" s="1">
        <f>IFERROR(IF($AE1279&gt;$AE1278,VLOOKUP($AC1279+AL$1,STOCK!$F$10:$AB$209,16,0),IF($AE1279=$AE1278,(IF(AY1278&gt;=1,AY1278-COUNTIFS($AE1278:$AE1278,$AC1279,AL1278:AL1278,$AI$1),0)),0)),0)</f>
        <v>0</v>
      </c>
      <c r="AZ1279" s="1">
        <f>IFERROR(IF($AE1279&gt;$AE1278,VLOOKUP($AC1279+AM$1,STOCK!$F$10:$AB$209,16,0),IF($AE1279=$AE1278,(IF(AZ1278&gt;=1,AZ1278-COUNTIFS($AE1278:$AE1278,$AC1279,AM1278:AM1278,$AI$1),0)),0)),0)</f>
        <v>0</v>
      </c>
      <c r="BA1279" s="1">
        <f>IFERROR(IF($AE1279&gt;$AE1278,VLOOKUP($AC1279+AN$1,STOCK!$F$10:$AB$209,16,0),IF($AE1279=$AE1278,(IF(BA1278&gt;=1,BA1278-COUNTIFS($AE1278:$AE1278,$AC1279,AN1278:AN1278,$AI$1),0)),0)),0)</f>
        <v>0</v>
      </c>
      <c r="BB1279" s="1">
        <f>IFERROR(IF($AE1279&gt;$AE1278,VLOOKUP($AC1279+AO$1,STOCK!$F$10:$AB$209,16,0),IF($AE1279=$AE1278,(IF(BB1278&gt;=1,BB1278-COUNTIFS($AE1278:$AE1278,$AC1279,AO1278:AO1278,$AI$1),0)),0)),0)</f>
        <v>0</v>
      </c>
      <c r="BC1279" s="1">
        <f>IFERROR(IF($AE1279&gt;$AE1278,VLOOKUP($AC1279+AP$1,STOCK!$F$10:$AB$209,16,0),IF($AE1279=$AE1278,(IF(BC1278&gt;=1,BC1278-COUNTIFS($AE1278:$AE1278,$AC1279,AP1278:AP1278,$AI$1),0)),0)),0)</f>
        <v>0</v>
      </c>
      <c r="BD1279" s="1">
        <f>IFERROR(IF($AE1279&gt;$AE1278,VLOOKUP($AC1279+AQ$1,STOCK!$F$10:$AB$209,16,0),IF($AE1279=$AE1278,(IF(BD1278&gt;=1,BD1278-COUNTIFS($AE1278:$AE1278,$AC1279,AQ1278:AQ1278,$AI$1),0)),0)),0)</f>
        <v>0</v>
      </c>
      <c r="BE1279" s="1">
        <f>IFERROR(IF($AE1279&gt;$AE1278,VLOOKUP($AC1279+AR$1,STOCK!$F$10:$AB$209,16,0),IF($AE1279=$AE1278,(IF(BE1278&gt;=1,BE1278-COUNTIFS($AE1278:$AE1278,$AC1279,AR1278:AR1278,$AI$1),0)),0)),0)</f>
        <v>0</v>
      </c>
      <c r="BF1279" s="1">
        <f>IFERROR(IF($AE1279&gt;$AE1278,VLOOKUP($AC1279+AS$1,STOCK!$F$10:$AB$209,16,0),IF($AE1279=$AE1278,(IF(BF1278&gt;=1,BF1278-COUNTIFS($AE1278:$AE1278,$AC1279,AS1278:AS1278,$AI$1),0)),0)),0)</f>
        <v>0</v>
      </c>
      <c r="BG1279" s="1">
        <f>IFERROR(IF($AE1279&gt;$AE1278,VLOOKUP($AC1279+AT$1,STOCK!$F$10:$AB$209,16,0),IF($AE1279=$AE1278,(IF(BG1278&gt;=1,BG1278-COUNTIFS($AE1278:$AE1278,$AC1279,AT1278:AT1278,$AI$1),0)),0)),0)</f>
        <v>0</v>
      </c>
      <c r="BH1279" s="1">
        <f>IFERROR(IF($AE1279&gt;$AE1278,VLOOKUP($AC1279+AU$1,STOCK!$F$10:$AB$209,16,0),IF($AE1279=$AE1278,(IF(BH1278&gt;=1,BH1278-COUNTIFS($AE1278:$AE1278,$AC1279,AU1278:AU1278,$AI$1),0)),0)),0)</f>
        <v>0</v>
      </c>
      <c r="BI1279" s="1">
        <f>IFERROR(IF($AE1279&gt;$AE1278,VLOOKUP($AC1279+AV$1,STOCK!$F$10:$AB$209,16,0),IF($AE1279=$AE1278,(IF(BI1278&gt;=1,BI1278-COUNTIFS($AE1278:$AE1278,$AC1279,AV1278:AV1278,$AI$1),0)),0)),0)</f>
        <v>0</v>
      </c>
      <c r="BJ1279" s="1">
        <f>IFERROR(IF($AE1279&gt;$AE1278,VLOOKUP($AC1279+AW$1,STOCK!$F$10:$AB$209,16,0),IF($AE1279=$AE1278,(IF(BJ1278&gt;=1,BJ1278-COUNTIFS($AE1278:$AE1278,$AC1279,AW1278:AW1278,$AI$1),0)),0)),0)</f>
        <v>0</v>
      </c>
      <c r="BK1279" s="1">
        <f>IFERROR(IF($AE1279&gt;$AE1278,VLOOKUP($AC1279+AX$1,STOCK!$F$10:$AB$209,16,0),IF($AE1279=$AE1278,(IF(BK1278&gt;=1,BK1278-COUNTIFS($AE1278:$AE1278,$AC1279,AX1278:AX1278,$AI$1),0)),0)),0)</f>
        <v>0</v>
      </c>
      <c r="BL1279" s="1">
        <f>IFERROR(IF($AE1279&gt;$AE1278,VLOOKUP($AC1279+AL$1,STOCK!$F$10:$AB$209,17,0),IF($AE1279=$AE1278,(IF(BL1278&gt;=1,BL1278-COUNTIFS($AE1278:$AE1278,$AC1279,AL1278:AL1278,$AI$2),0)),0)),0)</f>
        <v>0</v>
      </c>
      <c r="BM1279" s="1">
        <f>IFERROR(IF($AE1279&gt;$AE1278,VLOOKUP($AC1279+AM$1,STOCK!$F$10:$AB$209,17,0),IF($AE1279=$AE1278,(IF(BM1278&gt;=1,BM1278-COUNTIFS($AE1278:$AE1278,$AC1279,AM1278:AM1278,$AI$2),0)),0)),0)</f>
        <v>0</v>
      </c>
      <c r="BN1279" s="1">
        <f>IFERROR(IF($AE1279&gt;$AE1278,VLOOKUP($AC1279+AN$1,STOCK!$F$10:$AB$209,17,0),IF($AE1279=$AE1278,(IF(BN1278&gt;=1,BN1278-COUNTIFS($AE1278:$AE1278,$AC1279,AN1278:AN1278,$AI$2),0)),0)),0)</f>
        <v>0</v>
      </c>
      <c r="BO1279" s="1">
        <f>IFERROR(IF($AE1279&gt;$AE1278,VLOOKUP($AC1279+AO$1,STOCK!$F$10:$AB$209,17,0),IF($AE1279=$AE1278,(IF(BO1278&gt;=1,BO1278-COUNTIFS($AE1278:$AE1278,$AC1279,AO1278:AO1278,$AI$2),0)),0)),0)</f>
        <v>0</v>
      </c>
      <c r="BP1279" s="1">
        <f>IFERROR(IF($AE1279&gt;$AE1278,VLOOKUP($AC1279+AP$1,STOCK!$F$10:$AB$209,17,0),IF($AE1279=$AE1278,(IF(BP1278&gt;=1,BP1278-COUNTIFS($AE1278:$AE1278,$AC1279,AP1278:AP1278,$AI$2),0)),0)),0)</f>
        <v>0</v>
      </c>
      <c r="BQ1279" s="1">
        <f>IFERROR(IF($AE1279&gt;$AE1278,VLOOKUP($AC1279+AQ$1,STOCK!$F$10:$AB$209,17,0),IF($AE1279=$AE1278,(IF(BQ1278&gt;=1,BQ1278-COUNTIFS($AE1278:$AE1278,$AC1279,AQ1278:AQ1278,$AI$2),0)),0)),0)</f>
        <v>0</v>
      </c>
      <c r="BR1279" s="1">
        <f>IFERROR(IF($AE1279&gt;$AE1278,VLOOKUP($AC1279+AR$1,STOCK!$F$10:$AB$209,17,0),IF($AE1279=$AE1278,(IF(BR1278&gt;=1,BR1278-COUNTIFS($AE1278:$AE1278,$AC1279,AR1278:AR1278,$AI$2),0)),0)),0)</f>
        <v>0</v>
      </c>
      <c r="BS1279" s="1">
        <f>IFERROR(IF($AE1279&gt;$AE1278,VLOOKUP($AC1279+AS$1,STOCK!$F$10:$AB$209,17,0),IF($AE1279=$AE1278,(IF(BS1278&gt;=1,BS1278-COUNTIFS($AE1278:$AE1278,$AC1279,AS1278:AS1278,$AI$2),0)),0)),0)</f>
        <v>0</v>
      </c>
      <c r="BT1279" s="1">
        <f>IFERROR(IF($AE1279&gt;$AE1278,VLOOKUP($AC1279+AT$1,STOCK!$F$10:$AB$209,17,0),IF($AE1279=$AE1278,(IF(BT1278&gt;=1,BT1278-COUNTIFS($AE1278:$AE1278,$AC1279,AT1278:AT1278,$AI$2),0)),0)),0)</f>
        <v>0</v>
      </c>
      <c r="BU1279" s="1">
        <f>IFERROR(IF($AE1279&gt;$AE1278,VLOOKUP($AC1279+AU$1,STOCK!$F$10:$AB$209,17,0),IF($AE1279=$AE1278,(IF(BU1278&gt;=1,BU1278-COUNTIFS($AE1278:$AE1278,$AC1279,AU1278:AU1278,$AI$2),0)),0)),0)</f>
        <v>0</v>
      </c>
      <c r="BV1279" s="1">
        <f>IFERROR(IF($AE1279&gt;$AE1278,VLOOKUP($AC1279+AV$1,STOCK!$F$10:$AB$209,17,0),IF($AE1279=$AE1278,(IF(BV1278&gt;=1,BV1278-COUNTIFS($AE1278:$AE1278,$AC1279,AV1278:AV1278,$AI$2),0)),0)),0)</f>
        <v>0</v>
      </c>
      <c r="BW1279" s="1">
        <f>IFERROR(IF($AE1279&gt;$AE1278,VLOOKUP($AC1279+AW$1,STOCK!$F$10:$AB$209,17,0),IF($AE1279=$AE1278,(IF(BW1278&gt;=1,BW1278-COUNTIFS($AE1278:$AE1278,$AC1279,AW1278:AW1278,$AI$2),0)),0)),0)</f>
        <v>0</v>
      </c>
      <c r="BX1279" s="1">
        <f>IFERROR(IF($AE1279&gt;$AE1278,VLOOKUP($AC1279+AX$1,STOCK!$F$10:$AB$209,17,0),IF($AE1279=$AE1278,(IF(BX1278&gt;=1,BX1278-COUNTIFS($AE1278:$AE1278,$AC1279,AX1278:AX1278,$AI$2),0)),0)),0)</f>
        <v>0</v>
      </c>
    </row>
    <row r="1280" spans="29:76" x14ac:dyDescent="0.25">
      <c r="AC1280" s="1">
        <f t="shared" si="305"/>
        <v>0</v>
      </c>
      <c r="AD1280" s="1">
        <f>IFERROR(IF(LEN(AK1280)&gt;=1,VLOOKUP(HLOOKUP(AK1280,PROFILE!$K$5:$V$8,4,0),PROFILE!$F$1:$G$3,2,0),0),0)</f>
        <v>0</v>
      </c>
      <c r="AE1280" s="1">
        <f t="shared" si="306"/>
        <v>0</v>
      </c>
      <c r="AF1280" s="1">
        <v>1267</v>
      </c>
      <c r="AI1280" s="1" t="str">
        <f>IFERROR(IF($AH1280&gt;=1,VLOOKUP($AG1280,STUDENT!$O$8:$Z$1507,3,0),""),"")</f>
        <v/>
      </c>
      <c r="AJ1280" s="1" t="str">
        <f>IFERROR(IF($AH1280&gt;=1,VLOOKUP($AG1280,STUDENT!$O$8:$Z$1507,4,0),""),"")</f>
        <v/>
      </c>
      <c r="AK1280" s="1" t="str">
        <f>IFERROR(IF($AH1280&gt;=1,VLOOKUP($AG1280,STUDENT!$O$8:$Z$1507,6,0),""),"")</f>
        <v/>
      </c>
      <c r="AL1280" s="1" t="str">
        <f t="shared" si="307"/>
        <v/>
      </c>
      <c r="AM1280" s="1" t="str">
        <f t="shared" si="308"/>
        <v/>
      </c>
      <c r="AN1280" s="1" t="str">
        <f t="shared" si="309"/>
        <v/>
      </c>
      <c r="AO1280" s="1" t="str">
        <f t="shared" si="310"/>
        <v/>
      </c>
      <c r="AP1280" s="1" t="str">
        <f t="shared" si="311"/>
        <v/>
      </c>
      <c r="AQ1280" s="1" t="str">
        <f t="shared" si="312"/>
        <v/>
      </c>
      <c r="AR1280" s="1" t="str">
        <f t="shared" si="313"/>
        <v/>
      </c>
      <c r="AS1280" s="1" t="str">
        <f t="shared" si="314"/>
        <v/>
      </c>
      <c r="AT1280" s="1" t="str">
        <f t="shared" si="315"/>
        <v/>
      </c>
      <c r="AU1280" s="1" t="str">
        <f t="shared" si="316"/>
        <v/>
      </c>
      <c r="AV1280" s="1" t="str">
        <f t="shared" si="317"/>
        <v/>
      </c>
      <c r="AW1280" s="1" t="str">
        <f t="shared" si="318"/>
        <v/>
      </c>
      <c r="AX1280" s="1" t="str">
        <f t="shared" si="319"/>
        <v/>
      </c>
      <c r="AY1280" s="1">
        <f>IFERROR(IF($AE1280&gt;$AE1279,VLOOKUP($AC1280+AL$1,STOCK!$F$10:$AB$209,16,0),IF($AE1280=$AE1279,(IF(AY1279&gt;=1,AY1279-COUNTIFS($AE1279:$AE1279,$AC1280,AL1279:AL1279,$AI$1),0)),0)),0)</f>
        <v>0</v>
      </c>
      <c r="AZ1280" s="1">
        <f>IFERROR(IF($AE1280&gt;$AE1279,VLOOKUP($AC1280+AM$1,STOCK!$F$10:$AB$209,16,0),IF($AE1280=$AE1279,(IF(AZ1279&gt;=1,AZ1279-COUNTIFS($AE1279:$AE1279,$AC1280,AM1279:AM1279,$AI$1),0)),0)),0)</f>
        <v>0</v>
      </c>
      <c r="BA1280" s="1">
        <f>IFERROR(IF($AE1280&gt;$AE1279,VLOOKUP($AC1280+AN$1,STOCK!$F$10:$AB$209,16,0),IF($AE1280=$AE1279,(IF(BA1279&gt;=1,BA1279-COUNTIFS($AE1279:$AE1279,$AC1280,AN1279:AN1279,$AI$1),0)),0)),0)</f>
        <v>0</v>
      </c>
      <c r="BB1280" s="1">
        <f>IFERROR(IF($AE1280&gt;$AE1279,VLOOKUP($AC1280+AO$1,STOCK!$F$10:$AB$209,16,0),IF($AE1280=$AE1279,(IF(BB1279&gt;=1,BB1279-COUNTIFS($AE1279:$AE1279,$AC1280,AO1279:AO1279,$AI$1),0)),0)),0)</f>
        <v>0</v>
      </c>
      <c r="BC1280" s="1">
        <f>IFERROR(IF($AE1280&gt;$AE1279,VLOOKUP($AC1280+AP$1,STOCK!$F$10:$AB$209,16,0),IF($AE1280=$AE1279,(IF(BC1279&gt;=1,BC1279-COUNTIFS($AE1279:$AE1279,$AC1280,AP1279:AP1279,$AI$1),0)),0)),0)</f>
        <v>0</v>
      </c>
      <c r="BD1280" s="1">
        <f>IFERROR(IF($AE1280&gt;$AE1279,VLOOKUP($AC1280+AQ$1,STOCK!$F$10:$AB$209,16,0),IF($AE1280=$AE1279,(IF(BD1279&gt;=1,BD1279-COUNTIFS($AE1279:$AE1279,$AC1280,AQ1279:AQ1279,$AI$1),0)),0)),0)</f>
        <v>0</v>
      </c>
      <c r="BE1280" s="1">
        <f>IFERROR(IF($AE1280&gt;$AE1279,VLOOKUP($AC1280+AR$1,STOCK!$F$10:$AB$209,16,0),IF($AE1280=$AE1279,(IF(BE1279&gt;=1,BE1279-COUNTIFS($AE1279:$AE1279,$AC1280,AR1279:AR1279,$AI$1),0)),0)),0)</f>
        <v>0</v>
      </c>
      <c r="BF1280" s="1">
        <f>IFERROR(IF($AE1280&gt;$AE1279,VLOOKUP($AC1280+AS$1,STOCK!$F$10:$AB$209,16,0),IF($AE1280=$AE1279,(IF(BF1279&gt;=1,BF1279-COUNTIFS($AE1279:$AE1279,$AC1280,AS1279:AS1279,$AI$1),0)),0)),0)</f>
        <v>0</v>
      </c>
      <c r="BG1280" s="1">
        <f>IFERROR(IF($AE1280&gt;$AE1279,VLOOKUP($AC1280+AT$1,STOCK!$F$10:$AB$209,16,0),IF($AE1280=$AE1279,(IF(BG1279&gt;=1,BG1279-COUNTIFS($AE1279:$AE1279,$AC1280,AT1279:AT1279,$AI$1),0)),0)),0)</f>
        <v>0</v>
      </c>
      <c r="BH1280" s="1">
        <f>IFERROR(IF($AE1280&gt;$AE1279,VLOOKUP($AC1280+AU$1,STOCK!$F$10:$AB$209,16,0),IF($AE1280=$AE1279,(IF(BH1279&gt;=1,BH1279-COUNTIFS($AE1279:$AE1279,$AC1280,AU1279:AU1279,$AI$1),0)),0)),0)</f>
        <v>0</v>
      </c>
      <c r="BI1280" s="1">
        <f>IFERROR(IF($AE1280&gt;$AE1279,VLOOKUP($AC1280+AV$1,STOCK!$F$10:$AB$209,16,0),IF($AE1280=$AE1279,(IF(BI1279&gt;=1,BI1279-COUNTIFS($AE1279:$AE1279,$AC1280,AV1279:AV1279,$AI$1),0)),0)),0)</f>
        <v>0</v>
      </c>
      <c r="BJ1280" s="1">
        <f>IFERROR(IF($AE1280&gt;$AE1279,VLOOKUP($AC1280+AW$1,STOCK!$F$10:$AB$209,16,0),IF($AE1280=$AE1279,(IF(BJ1279&gt;=1,BJ1279-COUNTIFS($AE1279:$AE1279,$AC1280,AW1279:AW1279,$AI$1),0)),0)),0)</f>
        <v>0</v>
      </c>
      <c r="BK1280" s="1">
        <f>IFERROR(IF($AE1280&gt;$AE1279,VLOOKUP($AC1280+AX$1,STOCK!$F$10:$AB$209,16,0),IF($AE1280=$AE1279,(IF(BK1279&gt;=1,BK1279-COUNTIFS($AE1279:$AE1279,$AC1280,AX1279:AX1279,$AI$1),0)),0)),0)</f>
        <v>0</v>
      </c>
      <c r="BL1280" s="1">
        <f>IFERROR(IF($AE1280&gt;$AE1279,VLOOKUP($AC1280+AL$1,STOCK!$F$10:$AB$209,17,0),IF($AE1280=$AE1279,(IF(BL1279&gt;=1,BL1279-COUNTIFS($AE1279:$AE1279,$AC1280,AL1279:AL1279,$AI$2),0)),0)),0)</f>
        <v>0</v>
      </c>
      <c r="BM1280" s="1">
        <f>IFERROR(IF($AE1280&gt;$AE1279,VLOOKUP($AC1280+AM$1,STOCK!$F$10:$AB$209,17,0),IF($AE1280=$AE1279,(IF(BM1279&gt;=1,BM1279-COUNTIFS($AE1279:$AE1279,$AC1280,AM1279:AM1279,$AI$2),0)),0)),0)</f>
        <v>0</v>
      </c>
      <c r="BN1280" s="1">
        <f>IFERROR(IF($AE1280&gt;$AE1279,VLOOKUP($AC1280+AN$1,STOCK!$F$10:$AB$209,17,0),IF($AE1280=$AE1279,(IF(BN1279&gt;=1,BN1279-COUNTIFS($AE1279:$AE1279,$AC1280,AN1279:AN1279,$AI$2),0)),0)),0)</f>
        <v>0</v>
      </c>
      <c r="BO1280" s="1">
        <f>IFERROR(IF($AE1280&gt;$AE1279,VLOOKUP($AC1280+AO$1,STOCK!$F$10:$AB$209,17,0),IF($AE1280=$AE1279,(IF(BO1279&gt;=1,BO1279-COUNTIFS($AE1279:$AE1279,$AC1280,AO1279:AO1279,$AI$2),0)),0)),0)</f>
        <v>0</v>
      </c>
      <c r="BP1280" s="1">
        <f>IFERROR(IF($AE1280&gt;$AE1279,VLOOKUP($AC1280+AP$1,STOCK!$F$10:$AB$209,17,0),IF($AE1280=$AE1279,(IF(BP1279&gt;=1,BP1279-COUNTIFS($AE1279:$AE1279,$AC1280,AP1279:AP1279,$AI$2),0)),0)),0)</f>
        <v>0</v>
      </c>
      <c r="BQ1280" s="1">
        <f>IFERROR(IF($AE1280&gt;$AE1279,VLOOKUP($AC1280+AQ$1,STOCK!$F$10:$AB$209,17,0),IF($AE1280=$AE1279,(IF(BQ1279&gt;=1,BQ1279-COUNTIFS($AE1279:$AE1279,$AC1280,AQ1279:AQ1279,$AI$2),0)),0)),0)</f>
        <v>0</v>
      </c>
      <c r="BR1280" s="1">
        <f>IFERROR(IF($AE1280&gt;$AE1279,VLOOKUP($AC1280+AR$1,STOCK!$F$10:$AB$209,17,0),IF($AE1280=$AE1279,(IF(BR1279&gt;=1,BR1279-COUNTIFS($AE1279:$AE1279,$AC1280,AR1279:AR1279,$AI$2),0)),0)),0)</f>
        <v>0</v>
      </c>
      <c r="BS1280" s="1">
        <f>IFERROR(IF($AE1280&gt;$AE1279,VLOOKUP($AC1280+AS$1,STOCK!$F$10:$AB$209,17,0),IF($AE1280=$AE1279,(IF(BS1279&gt;=1,BS1279-COUNTIFS($AE1279:$AE1279,$AC1280,AS1279:AS1279,$AI$2),0)),0)),0)</f>
        <v>0</v>
      </c>
      <c r="BT1280" s="1">
        <f>IFERROR(IF($AE1280&gt;$AE1279,VLOOKUP($AC1280+AT$1,STOCK!$F$10:$AB$209,17,0),IF($AE1280=$AE1279,(IF(BT1279&gt;=1,BT1279-COUNTIFS($AE1279:$AE1279,$AC1280,AT1279:AT1279,$AI$2),0)),0)),0)</f>
        <v>0</v>
      </c>
      <c r="BU1280" s="1">
        <f>IFERROR(IF($AE1280&gt;$AE1279,VLOOKUP($AC1280+AU$1,STOCK!$F$10:$AB$209,17,0),IF($AE1280=$AE1279,(IF(BU1279&gt;=1,BU1279-COUNTIFS($AE1279:$AE1279,$AC1280,AU1279:AU1279,$AI$2),0)),0)),0)</f>
        <v>0</v>
      </c>
      <c r="BV1280" s="1">
        <f>IFERROR(IF($AE1280&gt;$AE1279,VLOOKUP($AC1280+AV$1,STOCK!$F$10:$AB$209,17,0),IF($AE1280=$AE1279,(IF(BV1279&gt;=1,BV1279-COUNTIFS($AE1279:$AE1279,$AC1280,AV1279:AV1279,$AI$2),0)),0)),0)</f>
        <v>0</v>
      </c>
      <c r="BW1280" s="1">
        <f>IFERROR(IF($AE1280&gt;$AE1279,VLOOKUP($AC1280+AW$1,STOCK!$F$10:$AB$209,17,0),IF($AE1280=$AE1279,(IF(BW1279&gt;=1,BW1279-COUNTIFS($AE1279:$AE1279,$AC1280,AW1279:AW1279,$AI$2),0)),0)),0)</f>
        <v>0</v>
      </c>
      <c r="BX1280" s="1">
        <f>IFERROR(IF($AE1280&gt;$AE1279,VLOOKUP($AC1280+AX$1,STOCK!$F$10:$AB$209,17,0),IF($AE1280=$AE1279,(IF(BX1279&gt;=1,BX1279-COUNTIFS($AE1279:$AE1279,$AC1280,AX1279:AX1279,$AI$2),0)),0)),0)</f>
        <v>0</v>
      </c>
    </row>
    <row r="1281" spans="29:76" x14ac:dyDescent="0.25">
      <c r="AC1281" s="1">
        <f t="shared" si="305"/>
        <v>0</v>
      </c>
      <c r="AD1281" s="1">
        <f>IFERROR(IF(LEN(AK1281)&gt;=1,VLOOKUP(HLOOKUP(AK1281,PROFILE!$K$5:$V$8,4,0),PROFILE!$F$1:$G$3,2,0),0),0)</f>
        <v>0</v>
      </c>
      <c r="AE1281" s="1">
        <f t="shared" si="306"/>
        <v>0</v>
      </c>
      <c r="AF1281" s="1">
        <v>1268</v>
      </c>
      <c r="AI1281" s="1" t="str">
        <f>IFERROR(IF($AH1281&gt;=1,VLOOKUP($AG1281,STUDENT!$O$8:$Z$1507,3,0),""),"")</f>
        <v/>
      </c>
      <c r="AJ1281" s="1" t="str">
        <f>IFERROR(IF($AH1281&gt;=1,VLOOKUP($AG1281,STUDENT!$O$8:$Z$1507,4,0),""),"")</f>
        <v/>
      </c>
      <c r="AK1281" s="1" t="str">
        <f>IFERROR(IF($AH1281&gt;=1,VLOOKUP($AG1281,STUDENT!$O$8:$Z$1507,6,0),""),"")</f>
        <v/>
      </c>
      <c r="AL1281" s="1" t="str">
        <f t="shared" si="307"/>
        <v/>
      </c>
      <c r="AM1281" s="1" t="str">
        <f t="shared" si="308"/>
        <v/>
      </c>
      <c r="AN1281" s="1" t="str">
        <f t="shared" si="309"/>
        <v/>
      </c>
      <c r="AO1281" s="1" t="str">
        <f t="shared" si="310"/>
        <v/>
      </c>
      <c r="AP1281" s="1" t="str">
        <f t="shared" si="311"/>
        <v/>
      </c>
      <c r="AQ1281" s="1" t="str">
        <f t="shared" si="312"/>
        <v/>
      </c>
      <c r="AR1281" s="1" t="str">
        <f t="shared" si="313"/>
        <v/>
      </c>
      <c r="AS1281" s="1" t="str">
        <f t="shared" si="314"/>
        <v/>
      </c>
      <c r="AT1281" s="1" t="str">
        <f t="shared" si="315"/>
        <v/>
      </c>
      <c r="AU1281" s="1" t="str">
        <f t="shared" si="316"/>
        <v/>
      </c>
      <c r="AV1281" s="1" t="str">
        <f t="shared" si="317"/>
        <v/>
      </c>
      <c r="AW1281" s="1" t="str">
        <f t="shared" si="318"/>
        <v/>
      </c>
      <c r="AX1281" s="1" t="str">
        <f t="shared" si="319"/>
        <v/>
      </c>
      <c r="AY1281" s="1">
        <f>IFERROR(IF($AE1281&gt;$AE1280,VLOOKUP($AC1281+AL$1,STOCK!$F$10:$AB$209,16,0),IF($AE1281=$AE1280,(IF(AY1280&gt;=1,AY1280-COUNTIFS($AE1280:$AE1280,$AC1281,AL1280:AL1280,$AI$1),0)),0)),0)</f>
        <v>0</v>
      </c>
      <c r="AZ1281" s="1">
        <f>IFERROR(IF($AE1281&gt;$AE1280,VLOOKUP($AC1281+AM$1,STOCK!$F$10:$AB$209,16,0),IF($AE1281=$AE1280,(IF(AZ1280&gt;=1,AZ1280-COUNTIFS($AE1280:$AE1280,$AC1281,AM1280:AM1280,$AI$1),0)),0)),0)</f>
        <v>0</v>
      </c>
      <c r="BA1281" s="1">
        <f>IFERROR(IF($AE1281&gt;$AE1280,VLOOKUP($AC1281+AN$1,STOCK!$F$10:$AB$209,16,0),IF($AE1281=$AE1280,(IF(BA1280&gt;=1,BA1280-COUNTIFS($AE1280:$AE1280,$AC1281,AN1280:AN1280,$AI$1),0)),0)),0)</f>
        <v>0</v>
      </c>
      <c r="BB1281" s="1">
        <f>IFERROR(IF($AE1281&gt;$AE1280,VLOOKUP($AC1281+AO$1,STOCK!$F$10:$AB$209,16,0),IF($AE1281=$AE1280,(IF(BB1280&gt;=1,BB1280-COUNTIFS($AE1280:$AE1280,$AC1281,AO1280:AO1280,$AI$1),0)),0)),0)</f>
        <v>0</v>
      </c>
      <c r="BC1281" s="1">
        <f>IFERROR(IF($AE1281&gt;$AE1280,VLOOKUP($AC1281+AP$1,STOCK!$F$10:$AB$209,16,0),IF($AE1281=$AE1280,(IF(BC1280&gt;=1,BC1280-COUNTIFS($AE1280:$AE1280,$AC1281,AP1280:AP1280,$AI$1),0)),0)),0)</f>
        <v>0</v>
      </c>
      <c r="BD1281" s="1">
        <f>IFERROR(IF($AE1281&gt;$AE1280,VLOOKUP($AC1281+AQ$1,STOCK!$F$10:$AB$209,16,0),IF($AE1281=$AE1280,(IF(BD1280&gt;=1,BD1280-COUNTIFS($AE1280:$AE1280,$AC1281,AQ1280:AQ1280,$AI$1),0)),0)),0)</f>
        <v>0</v>
      </c>
      <c r="BE1281" s="1">
        <f>IFERROR(IF($AE1281&gt;$AE1280,VLOOKUP($AC1281+AR$1,STOCK!$F$10:$AB$209,16,0),IF($AE1281=$AE1280,(IF(BE1280&gt;=1,BE1280-COUNTIFS($AE1280:$AE1280,$AC1281,AR1280:AR1280,$AI$1),0)),0)),0)</f>
        <v>0</v>
      </c>
      <c r="BF1281" s="1">
        <f>IFERROR(IF($AE1281&gt;$AE1280,VLOOKUP($AC1281+AS$1,STOCK!$F$10:$AB$209,16,0),IF($AE1281=$AE1280,(IF(BF1280&gt;=1,BF1280-COUNTIFS($AE1280:$AE1280,$AC1281,AS1280:AS1280,$AI$1),0)),0)),0)</f>
        <v>0</v>
      </c>
      <c r="BG1281" s="1">
        <f>IFERROR(IF($AE1281&gt;$AE1280,VLOOKUP($AC1281+AT$1,STOCK!$F$10:$AB$209,16,0),IF($AE1281=$AE1280,(IF(BG1280&gt;=1,BG1280-COUNTIFS($AE1280:$AE1280,$AC1281,AT1280:AT1280,$AI$1),0)),0)),0)</f>
        <v>0</v>
      </c>
      <c r="BH1281" s="1">
        <f>IFERROR(IF($AE1281&gt;$AE1280,VLOOKUP($AC1281+AU$1,STOCK!$F$10:$AB$209,16,0),IF($AE1281=$AE1280,(IF(BH1280&gt;=1,BH1280-COUNTIFS($AE1280:$AE1280,$AC1281,AU1280:AU1280,$AI$1),0)),0)),0)</f>
        <v>0</v>
      </c>
      <c r="BI1281" s="1">
        <f>IFERROR(IF($AE1281&gt;$AE1280,VLOOKUP($AC1281+AV$1,STOCK!$F$10:$AB$209,16,0),IF($AE1281=$AE1280,(IF(BI1280&gt;=1,BI1280-COUNTIFS($AE1280:$AE1280,$AC1281,AV1280:AV1280,$AI$1),0)),0)),0)</f>
        <v>0</v>
      </c>
      <c r="BJ1281" s="1">
        <f>IFERROR(IF($AE1281&gt;$AE1280,VLOOKUP($AC1281+AW$1,STOCK!$F$10:$AB$209,16,0),IF($AE1281=$AE1280,(IF(BJ1280&gt;=1,BJ1280-COUNTIFS($AE1280:$AE1280,$AC1281,AW1280:AW1280,$AI$1),0)),0)),0)</f>
        <v>0</v>
      </c>
      <c r="BK1281" s="1">
        <f>IFERROR(IF($AE1281&gt;$AE1280,VLOOKUP($AC1281+AX$1,STOCK!$F$10:$AB$209,16,0),IF($AE1281=$AE1280,(IF(BK1280&gt;=1,BK1280-COUNTIFS($AE1280:$AE1280,$AC1281,AX1280:AX1280,$AI$1),0)),0)),0)</f>
        <v>0</v>
      </c>
      <c r="BL1281" s="1">
        <f>IFERROR(IF($AE1281&gt;$AE1280,VLOOKUP($AC1281+AL$1,STOCK!$F$10:$AB$209,17,0),IF($AE1281=$AE1280,(IF(BL1280&gt;=1,BL1280-COUNTIFS($AE1280:$AE1280,$AC1281,AL1280:AL1280,$AI$2),0)),0)),0)</f>
        <v>0</v>
      </c>
      <c r="BM1281" s="1">
        <f>IFERROR(IF($AE1281&gt;$AE1280,VLOOKUP($AC1281+AM$1,STOCK!$F$10:$AB$209,17,0),IF($AE1281=$AE1280,(IF(BM1280&gt;=1,BM1280-COUNTIFS($AE1280:$AE1280,$AC1281,AM1280:AM1280,$AI$2),0)),0)),0)</f>
        <v>0</v>
      </c>
      <c r="BN1281" s="1">
        <f>IFERROR(IF($AE1281&gt;$AE1280,VLOOKUP($AC1281+AN$1,STOCK!$F$10:$AB$209,17,0),IF($AE1281=$AE1280,(IF(BN1280&gt;=1,BN1280-COUNTIFS($AE1280:$AE1280,$AC1281,AN1280:AN1280,$AI$2),0)),0)),0)</f>
        <v>0</v>
      </c>
      <c r="BO1281" s="1">
        <f>IFERROR(IF($AE1281&gt;$AE1280,VLOOKUP($AC1281+AO$1,STOCK!$F$10:$AB$209,17,0),IF($AE1281=$AE1280,(IF(BO1280&gt;=1,BO1280-COUNTIFS($AE1280:$AE1280,$AC1281,AO1280:AO1280,$AI$2),0)),0)),0)</f>
        <v>0</v>
      </c>
      <c r="BP1281" s="1">
        <f>IFERROR(IF($AE1281&gt;$AE1280,VLOOKUP($AC1281+AP$1,STOCK!$F$10:$AB$209,17,0),IF($AE1281=$AE1280,(IF(BP1280&gt;=1,BP1280-COUNTIFS($AE1280:$AE1280,$AC1281,AP1280:AP1280,$AI$2),0)),0)),0)</f>
        <v>0</v>
      </c>
      <c r="BQ1281" s="1">
        <f>IFERROR(IF($AE1281&gt;$AE1280,VLOOKUP($AC1281+AQ$1,STOCK!$F$10:$AB$209,17,0),IF($AE1281=$AE1280,(IF(BQ1280&gt;=1,BQ1280-COUNTIFS($AE1280:$AE1280,$AC1281,AQ1280:AQ1280,$AI$2),0)),0)),0)</f>
        <v>0</v>
      </c>
      <c r="BR1281" s="1">
        <f>IFERROR(IF($AE1281&gt;$AE1280,VLOOKUP($AC1281+AR$1,STOCK!$F$10:$AB$209,17,0),IF($AE1281=$AE1280,(IF(BR1280&gt;=1,BR1280-COUNTIFS($AE1280:$AE1280,$AC1281,AR1280:AR1280,$AI$2),0)),0)),0)</f>
        <v>0</v>
      </c>
      <c r="BS1281" s="1">
        <f>IFERROR(IF($AE1281&gt;$AE1280,VLOOKUP($AC1281+AS$1,STOCK!$F$10:$AB$209,17,0),IF($AE1281=$AE1280,(IF(BS1280&gt;=1,BS1280-COUNTIFS($AE1280:$AE1280,$AC1281,AS1280:AS1280,$AI$2),0)),0)),0)</f>
        <v>0</v>
      </c>
      <c r="BT1281" s="1">
        <f>IFERROR(IF($AE1281&gt;$AE1280,VLOOKUP($AC1281+AT$1,STOCK!$F$10:$AB$209,17,0),IF($AE1281=$AE1280,(IF(BT1280&gt;=1,BT1280-COUNTIFS($AE1280:$AE1280,$AC1281,AT1280:AT1280,$AI$2),0)),0)),0)</f>
        <v>0</v>
      </c>
      <c r="BU1281" s="1">
        <f>IFERROR(IF($AE1281&gt;$AE1280,VLOOKUP($AC1281+AU$1,STOCK!$F$10:$AB$209,17,0),IF($AE1281=$AE1280,(IF(BU1280&gt;=1,BU1280-COUNTIFS($AE1280:$AE1280,$AC1281,AU1280:AU1280,$AI$2),0)),0)),0)</f>
        <v>0</v>
      </c>
      <c r="BV1281" s="1">
        <f>IFERROR(IF($AE1281&gt;$AE1280,VLOOKUP($AC1281+AV$1,STOCK!$F$10:$AB$209,17,0),IF($AE1281=$AE1280,(IF(BV1280&gt;=1,BV1280-COUNTIFS($AE1280:$AE1280,$AC1281,AV1280:AV1280,$AI$2),0)),0)),0)</f>
        <v>0</v>
      </c>
      <c r="BW1281" s="1">
        <f>IFERROR(IF($AE1281&gt;$AE1280,VLOOKUP($AC1281+AW$1,STOCK!$F$10:$AB$209,17,0),IF($AE1281=$AE1280,(IF(BW1280&gt;=1,BW1280-COUNTIFS($AE1280:$AE1280,$AC1281,AW1280:AW1280,$AI$2),0)),0)),0)</f>
        <v>0</v>
      </c>
      <c r="BX1281" s="1">
        <f>IFERROR(IF($AE1281&gt;$AE1280,VLOOKUP($AC1281+AX$1,STOCK!$F$10:$AB$209,17,0),IF($AE1281=$AE1280,(IF(BX1280&gt;=1,BX1280-COUNTIFS($AE1280:$AE1280,$AC1281,AX1280:AX1280,$AI$2),0)),0)),0)</f>
        <v>0</v>
      </c>
    </row>
    <row r="1282" spans="29:76" x14ac:dyDescent="0.25">
      <c r="AC1282" s="1">
        <f t="shared" si="305"/>
        <v>0</v>
      </c>
      <c r="AD1282" s="1">
        <f>IFERROR(IF(LEN(AK1282)&gt;=1,VLOOKUP(HLOOKUP(AK1282,PROFILE!$K$5:$V$8,4,0),PROFILE!$F$1:$G$3,2,0),0),0)</f>
        <v>0</v>
      </c>
      <c r="AE1282" s="1">
        <f t="shared" si="306"/>
        <v>0</v>
      </c>
      <c r="AF1282" s="1">
        <v>1269</v>
      </c>
      <c r="AI1282" s="1" t="str">
        <f>IFERROR(IF($AH1282&gt;=1,VLOOKUP($AG1282,STUDENT!$O$8:$Z$1507,3,0),""),"")</f>
        <v/>
      </c>
      <c r="AJ1282" s="1" t="str">
        <f>IFERROR(IF($AH1282&gt;=1,VLOOKUP($AG1282,STUDENT!$O$8:$Z$1507,4,0),""),"")</f>
        <v/>
      </c>
      <c r="AK1282" s="1" t="str">
        <f>IFERROR(IF($AH1282&gt;=1,VLOOKUP($AG1282,STUDENT!$O$8:$Z$1507,6,0),""),"")</f>
        <v/>
      </c>
      <c r="AL1282" s="1" t="str">
        <f t="shared" si="307"/>
        <v/>
      </c>
      <c r="AM1282" s="1" t="str">
        <f t="shared" si="308"/>
        <v/>
      </c>
      <c r="AN1282" s="1" t="str">
        <f t="shared" si="309"/>
        <v/>
      </c>
      <c r="AO1282" s="1" t="str">
        <f t="shared" si="310"/>
        <v/>
      </c>
      <c r="AP1282" s="1" t="str">
        <f t="shared" si="311"/>
        <v/>
      </c>
      <c r="AQ1282" s="1" t="str">
        <f t="shared" si="312"/>
        <v/>
      </c>
      <c r="AR1282" s="1" t="str">
        <f t="shared" si="313"/>
        <v/>
      </c>
      <c r="AS1282" s="1" t="str">
        <f t="shared" si="314"/>
        <v/>
      </c>
      <c r="AT1282" s="1" t="str">
        <f t="shared" si="315"/>
        <v/>
      </c>
      <c r="AU1282" s="1" t="str">
        <f t="shared" si="316"/>
        <v/>
      </c>
      <c r="AV1282" s="1" t="str">
        <f t="shared" si="317"/>
        <v/>
      </c>
      <c r="AW1282" s="1" t="str">
        <f t="shared" si="318"/>
        <v/>
      </c>
      <c r="AX1282" s="1" t="str">
        <f t="shared" si="319"/>
        <v/>
      </c>
      <c r="AY1282" s="1">
        <f>IFERROR(IF($AE1282&gt;$AE1281,VLOOKUP($AC1282+AL$1,STOCK!$F$10:$AB$209,16,0),IF($AE1282=$AE1281,(IF(AY1281&gt;=1,AY1281-COUNTIFS($AE1281:$AE1281,$AC1282,AL1281:AL1281,$AI$1),0)),0)),0)</f>
        <v>0</v>
      </c>
      <c r="AZ1282" s="1">
        <f>IFERROR(IF($AE1282&gt;$AE1281,VLOOKUP($AC1282+AM$1,STOCK!$F$10:$AB$209,16,0),IF($AE1282=$AE1281,(IF(AZ1281&gt;=1,AZ1281-COUNTIFS($AE1281:$AE1281,$AC1282,AM1281:AM1281,$AI$1),0)),0)),0)</f>
        <v>0</v>
      </c>
      <c r="BA1282" s="1">
        <f>IFERROR(IF($AE1282&gt;$AE1281,VLOOKUP($AC1282+AN$1,STOCK!$F$10:$AB$209,16,0),IF($AE1282=$AE1281,(IF(BA1281&gt;=1,BA1281-COUNTIFS($AE1281:$AE1281,$AC1282,AN1281:AN1281,$AI$1),0)),0)),0)</f>
        <v>0</v>
      </c>
      <c r="BB1282" s="1">
        <f>IFERROR(IF($AE1282&gt;$AE1281,VLOOKUP($AC1282+AO$1,STOCK!$F$10:$AB$209,16,0),IF($AE1282=$AE1281,(IF(BB1281&gt;=1,BB1281-COUNTIFS($AE1281:$AE1281,$AC1282,AO1281:AO1281,$AI$1),0)),0)),0)</f>
        <v>0</v>
      </c>
      <c r="BC1282" s="1">
        <f>IFERROR(IF($AE1282&gt;$AE1281,VLOOKUP($AC1282+AP$1,STOCK!$F$10:$AB$209,16,0),IF($AE1282=$AE1281,(IF(BC1281&gt;=1,BC1281-COUNTIFS($AE1281:$AE1281,$AC1282,AP1281:AP1281,$AI$1),0)),0)),0)</f>
        <v>0</v>
      </c>
      <c r="BD1282" s="1">
        <f>IFERROR(IF($AE1282&gt;$AE1281,VLOOKUP($AC1282+AQ$1,STOCK!$F$10:$AB$209,16,0),IF($AE1282=$AE1281,(IF(BD1281&gt;=1,BD1281-COUNTIFS($AE1281:$AE1281,$AC1282,AQ1281:AQ1281,$AI$1),0)),0)),0)</f>
        <v>0</v>
      </c>
      <c r="BE1282" s="1">
        <f>IFERROR(IF($AE1282&gt;$AE1281,VLOOKUP($AC1282+AR$1,STOCK!$F$10:$AB$209,16,0),IF($AE1282=$AE1281,(IF(BE1281&gt;=1,BE1281-COUNTIFS($AE1281:$AE1281,$AC1282,AR1281:AR1281,$AI$1),0)),0)),0)</f>
        <v>0</v>
      </c>
      <c r="BF1282" s="1">
        <f>IFERROR(IF($AE1282&gt;$AE1281,VLOOKUP($AC1282+AS$1,STOCK!$F$10:$AB$209,16,0),IF($AE1282=$AE1281,(IF(BF1281&gt;=1,BF1281-COUNTIFS($AE1281:$AE1281,$AC1282,AS1281:AS1281,$AI$1),0)),0)),0)</f>
        <v>0</v>
      </c>
      <c r="BG1282" s="1">
        <f>IFERROR(IF($AE1282&gt;$AE1281,VLOOKUP($AC1282+AT$1,STOCK!$F$10:$AB$209,16,0),IF($AE1282=$AE1281,(IF(BG1281&gt;=1,BG1281-COUNTIFS($AE1281:$AE1281,$AC1282,AT1281:AT1281,$AI$1),0)),0)),0)</f>
        <v>0</v>
      </c>
      <c r="BH1282" s="1">
        <f>IFERROR(IF($AE1282&gt;$AE1281,VLOOKUP($AC1282+AU$1,STOCK!$F$10:$AB$209,16,0),IF($AE1282=$AE1281,(IF(BH1281&gt;=1,BH1281-COUNTIFS($AE1281:$AE1281,$AC1282,AU1281:AU1281,$AI$1),0)),0)),0)</f>
        <v>0</v>
      </c>
      <c r="BI1282" s="1">
        <f>IFERROR(IF($AE1282&gt;$AE1281,VLOOKUP($AC1282+AV$1,STOCK!$F$10:$AB$209,16,0),IF($AE1282=$AE1281,(IF(BI1281&gt;=1,BI1281-COUNTIFS($AE1281:$AE1281,$AC1282,AV1281:AV1281,$AI$1),0)),0)),0)</f>
        <v>0</v>
      </c>
      <c r="BJ1282" s="1">
        <f>IFERROR(IF($AE1282&gt;$AE1281,VLOOKUP($AC1282+AW$1,STOCK!$F$10:$AB$209,16,0),IF($AE1282=$AE1281,(IF(BJ1281&gt;=1,BJ1281-COUNTIFS($AE1281:$AE1281,$AC1282,AW1281:AW1281,$AI$1),0)),0)),0)</f>
        <v>0</v>
      </c>
      <c r="BK1282" s="1">
        <f>IFERROR(IF($AE1282&gt;$AE1281,VLOOKUP($AC1282+AX$1,STOCK!$F$10:$AB$209,16,0),IF($AE1282=$AE1281,(IF(BK1281&gt;=1,BK1281-COUNTIFS($AE1281:$AE1281,$AC1282,AX1281:AX1281,$AI$1),0)),0)),0)</f>
        <v>0</v>
      </c>
      <c r="BL1282" s="1">
        <f>IFERROR(IF($AE1282&gt;$AE1281,VLOOKUP($AC1282+AL$1,STOCK!$F$10:$AB$209,17,0),IF($AE1282=$AE1281,(IF(BL1281&gt;=1,BL1281-COUNTIFS($AE1281:$AE1281,$AC1282,AL1281:AL1281,$AI$2),0)),0)),0)</f>
        <v>0</v>
      </c>
      <c r="BM1282" s="1">
        <f>IFERROR(IF($AE1282&gt;$AE1281,VLOOKUP($AC1282+AM$1,STOCK!$F$10:$AB$209,17,0),IF($AE1282=$AE1281,(IF(BM1281&gt;=1,BM1281-COUNTIFS($AE1281:$AE1281,$AC1282,AM1281:AM1281,$AI$2),0)),0)),0)</f>
        <v>0</v>
      </c>
      <c r="BN1282" s="1">
        <f>IFERROR(IF($AE1282&gt;$AE1281,VLOOKUP($AC1282+AN$1,STOCK!$F$10:$AB$209,17,0),IF($AE1282=$AE1281,(IF(BN1281&gt;=1,BN1281-COUNTIFS($AE1281:$AE1281,$AC1282,AN1281:AN1281,$AI$2),0)),0)),0)</f>
        <v>0</v>
      </c>
      <c r="BO1282" s="1">
        <f>IFERROR(IF($AE1282&gt;$AE1281,VLOOKUP($AC1282+AO$1,STOCK!$F$10:$AB$209,17,0),IF($AE1282=$AE1281,(IF(BO1281&gt;=1,BO1281-COUNTIFS($AE1281:$AE1281,$AC1282,AO1281:AO1281,$AI$2),0)),0)),0)</f>
        <v>0</v>
      </c>
      <c r="BP1282" s="1">
        <f>IFERROR(IF($AE1282&gt;$AE1281,VLOOKUP($AC1282+AP$1,STOCK!$F$10:$AB$209,17,0),IF($AE1282=$AE1281,(IF(BP1281&gt;=1,BP1281-COUNTIFS($AE1281:$AE1281,$AC1282,AP1281:AP1281,$AI$2),0)),0)),0)</f>
        <v>0</v>
      </c>
      <c r="BQ1282" s="1">
        <f>IFERROR(IF($AE1282&gt;$AE1281,VLOOKUP($AC1282+AQ$1,STOCK!$F$10:$AB$209,17,0),IF($AE1282=$AE1281,(IF(BQ1281&gt;=1,BQ1281-COUNTIFS($AE1281:$AE1281,$AC1282,AQ1281:AQ1281,$AI$2),0)),0)),0)</f>
        <v>0</v>
      </c>
      <c r="BR1282" s="1">
        <f>IFERROR(IF($AE1282&gt;$AE1281,VLOOKUP($AC1282+AR$1,STOCK!$F$10:$AB$209,17,0),IF($AE1282=$AE1281,(IF(BR1281&gt;=1,BR1281-COUNTIFS($AE1281:$AE1281,$AC1282,AR1281:AR1281,$AI$2),0)),0)),0)</f>
        <v>0</v>
      </c>
      <c r="BS1282" s="1">
        <f>IFERROR(IF($AE1282&gt;$AE1281,VLOOKUP($AC1282+AS$1,STOCK!$F$10:$AB$209,17,0),IF($AE1282=$AE1281,(IF(BS1281&gt;=1,BS1281-COUNTIFS($AE1281:$AE1281,$AC1282,AS1281:AS1281,$AI$2),0)),0)),0)</f>
        <v>0</v>
      </c>
      <c r="BT1282" s="1">
        <f>IFERROR(IF($AE1282&gt;$AE1281,VLOOKUP($AC1282+AT$1,STOCK!$F$10:$AB$209,17,0),IF($AE1282=$AE1281,(IF(BT1281&gt;=1,BT1281-COUNTIFS($AE1281:$AE1281,$AC1282,AT1281:AT1281,$AI$2),0)),0)),0)</f>
        <v>0</v>
      </c>
      <c r="BU1282" s="1">
        <f>IFERROR(IF($AE1282&gt;$AE1281,VLOOKUP($AC1282+AU$1,STOCK!$F$10:$AB$209,17,0),IF($AE1282=$AE1281,(IF(BU1281&gt;=1,BU1281-COUNTIFS($AE1281:$AE1281,$AC1282,AU1281:AU1281,$AI$2),0)),0)),0)</f>
        <v>0</v>
      </c>
      <c r="BV1282" s="1">
        <f>IFERROR(IF($AE1282&gt;$AE1281,VLOOKUP($AC1282+AV$1,STOCK!$F$10:$AB$209,17,0),IF($AE1282=$AE1281,(IF(BV1281&gt;=1,BV1281-COUNTIFS($AE1281:$AE1281,$AC1282,AV1281:AV1281,$AI$2),0)),0)),0)</f>
        <v>0</v>
      </c>
      <c r="BW1282" s="1">
        <f>IFERROR(IF($AE1282&gt;$AE1281,VLOOKUP($AC1282+AW$1,STOCK!$F$10:$AB$209,17,0),IF($AE1282=$AE1281,(IF(BW1281&gt;=1,BW1281-COUNTIFS($AE1281:$AE1281,$AC1282,AW1281:AW1281,$AI$2),0)),0)),0)</f>
        <v>0</v>
      </c>
      <c r="BX1282" s="1">
        <f>IFERROR(IF($AE1282&gt;$AE1281,VLOOKUP($AC1282+AX$1,STOCK!$F$10:$AB$209,17,0),IF($AE1282=$AE1281,(IF(BX1281&gt;=1,BX1281-COUNTIFS($AE1281:$AE1281,$AC1282,AX1281:AX1281,$AI$2),0)),0)),0)</f>
        <v>0</v>
      </c>
    </row>
    <row r="1283" spans="29:76" x14ac:dyDescent="0.25">
      <c r="AC1283" s="1">
        <f t="shared" si="305"/>
        <v>0</v>
      </c>
      <c r="AD1283" s="1">
        <f>IFERROR(IF(LEN(AK1283)&gt;=1,VLOOKUP(HLOOKUP(AK1283,PROFILE!$K$5:$V$8,4,0),PROFILE!$F$1:$G$3,2,0),0),0)</f>
        <v>0</v>
      </c>
      <c r="AE1283" s="1">
        <f t="shared" si="306"/>
        <v>0</v>
      </c>
      <c r="AF1283" s="1">
        <v>1270</v>
      </c>
      <c r="AI1283" s="1" t="str">
        <f>IFERROR(IF($AH1283&gt;=1,VLOOKUP($AG1283,STUDENT!$O$8:$Z$1507,3,0),""),"")</f>
        <v/>
      </c>
      <c r="AJ1283" s="1" t="str">
        <f>IFERROR(IF($AH1283&gt;=1,VLOOKUP($AG1283,STUDENT!$O$8:$Z$1507,4,0),""),"")</f>
        <v/>
      </c>
      <c r="AK1283" s="1" t="str">
        <f>IFERROR(IF($AH1283&gt;=1,VLOOKUP($AG1283,STUDENT!$O$8:$Z$1507,6,0),""),"")</f>
        <v/>
      </c>
      <c r="AL1283" s="1" t="str">
        <f t="shared" si="307"/>
        <v/>
      </c>
      <c r="AM1283" s="1" t="str">
        <f t="shared" si="308"/>
        <v/>
      </c>
      <c r="AN1283" s="1" t="str">
        <f t="shared" si="309"/>
        <v/>
      </c>
      <c r="AO1283" s="1" t="str">
        <f t="shared" si="310"/>
        <v/>
      </c>
      <c r="AP1283" s="1" t="str">
        <f t="shared" si="311"/>
        <v/>
      </c>
      <c r="AQ1283" s="1" t="str">
        <f t="shared" si="312"/>
        <v/>
      </c>
      <c r="AR1283" s="1" t="str">
        <f t="shared" si="313"/>
        <v/>
      </c>
      <c r="AS1283" s="1" t="str">
        <f t="shared" si="314"/>
        <v/>
      </c>
      <c r="AT1283" s="1" t="str">
        <f t="shared" si="315"/>
        <v/>
      </c>
      <c r="AU1283" s="1" t="str">
        <f t="shared" si="316"/>
        <v/>
      </c>
      <c r="AV1283" s="1" t="str">
        <f t="shared" si="317"/>
        <v/>
      </c>
      <c r="AW1283" s="1" t="str">
        <f t="shared" si="318"/>
        <v/>
      </c>
      <c r="AX1283" s="1" t="str">
        <f t="shared" si="319"/>
        <v/>
      </c>
      <c r="AY1283" s="1">
        <f>IFERROR(IF($AE1283&gt;$AE1282,VLOOKUP($AC1283+AL$1,STOCK!$F$10:$AB$209,16,0),IF($AE1283=$AE1282,(IF(AY1282&gt;=1,AY1282-COUNTIFS($AE1282:$AE1282,$AC1283,AL1282:AL1282,$AI$1),0)),0)),0)</f>
        <v>0</v>
      </c>
      <c r="AZ1283" s="1">
        <f>IFERROR(IF($AE1283&gt;$AE1282,VLOOKUP($AC1283+AM$1,STOCK!$F$10:$AB$209,16,0),IF($AE1283=$AE1282,(IF(AZ1282&gt;=1,AZ1282-COUNTIFS($AE1282:$AE1282,$AC1283,AM1282:AM1282,$AI$1),0)),0)),0)</f>
        <v>0</v>
      </c>
      <c r="BA1283" s="1">
        <f>IFERROR(IF($AE1283&gt;$AE1282,VLOOKUP($AC1283+AN$1,STOCK!$F$10:$AB$209,16,0),IF($AE1283=$AE1282,(IF(BA1282&gt;=1,BA1282-COUNTIFS($AE1282:$AE1282,$AC1283,AN1282:AN1282,$AI$1),0)),0)),0)</f>
        <v>0</v>
      </c>
      <c r="BB1283" s="1">
        <f>IFERROR(IF($AE1283&gt;$AE1282,VLOOKUP($AC1283+AO$1,STOCK!$F$10:$AB$209,16,0),IF($AE1283=$AE1282,(IF(BB1282&gt;=1,BB1282-COUNTIFS($AE1282:$AE1282,$AC1283,AO1282:AO1282,$AI$1),0)),0)),0)</f>
        <v>0</v>
      </c>
      <c r="BC1283" s="1">
        <f>IFERROR(IF($AE1283&gt;$AE1282,VLOOKUP($AC1283+AP$1,STOCK!$F$10:$AB$209,16,0),IF($AE1283=$AE1282,(IF(BC1282&gt;=1,BC1282-COUNTIFS($AE1282:$AE1282,$AC1283,AP1282:AP1282,$AI$1),0)),0)),0)</f>
        <v>0</v>
      </c>
      <c r="BD1283" s="1">
        <f>IFERROR(IF($AE1283&gt;$AE1282,VLOOKUP($AC1283+AQ$1,STOCK!$F$10:$AB$209,16,0),IF($AE1283=$AE1282,(IF(BD1282&gt;=1,BD1282-COUNTIFS($AE1282:$AE1282,$AC1283,AQ1282:AQ1282,$AI$1),0)),0)),0)</f>
        <v>0</v>
      </c>
      <c r="BE1283" s="1">
        <f>IFERROR(IF($AE1283&gt;$AE1282,VLOOKUP($AC1283+AR$1,STOCK!$F$10:$AB$209,16,0),IF($AE1283=$AE1282,(IF(BE1282&gt;=1,BE1282-COUNTIFS($AE1282:$AE1282,$AC1283,AR1282:AR1282,$AI$1),0)),0)),0)</f>
        <v>0</v>
      </c>
      <c r="BF1283" s="1">
        <f>IFERROR(IF($AE1283&gt;$AE1282,VLOOKUP($AC1283+AS$1,STOCK!$F$10:$AB$209,16,0),IF($AE1283=$AE1282,(IF(BF1282&gt;=1,BF1282-COUNTIFS($AE1282:$AE1282,$AC1283,AS1282:AS1282,$AI$1),0)),0)),0)</f>
        <v>0</v>
      </c>
      <c r="BG1283" s="1">
        <f>IFERROR(IF($AE1283&gt;$AE1282,VLOOKUP($AC1283+AT$1,STOCK!$F$10:$AB$209,16,0),IF($AE1283=$AE1282,(IF(BG1282&gt;=1,BG1282-COUNTIFS($AE1282:$AE1282,$AC1283,AT1282:AT1282,$AI$1),0)),0)),0)</f>
        <v>0</v>
      </c>
      <c r="BH1283" s="1">
        <f>IFERROR(IF($AE1283&gt;$AE1282,VLOOKUP($AC1283+AU$1,STOCK!$F$10:$AB$209,16,0),IF($AE1283=$AE1282,(IF(BH1282&gt;=1,BH1282-COUNTIFS($AE1282:$AE1282,$AC1283,AU1282:AU1282,$AI$1),0)),0)),0)</f>
        <v>0</v>
      </c>
      <c r="BI1283" s="1">
        <f>IFERROR(IF($AE1283&gt;$AE1282,VLOOKUP($AC1283+AV$1,STOCK!$F$10:$AB$209,16,0),IF($AE1283=$AE1282,(IF(BI1282&gt;=1,BI1282-COUNTIFS($AE1282:$AE1282,$AC1283,AV1282:AV1282,$AI$1),0)),0)),0)</f>
        <v>0</v>
      </c>
      <c r="BJ1283" s="1">
        <f>IFERROR(IF($AE1283&gt;$AE1282,VLOOKUP($AC1283+AW$1,STOCK!$F$10:$AB$209,16,0),IF($AE1283=$AE1282,(IF(BJ1282&gt;=1,BJ1282-COUNTIFS($AE1282:$AE1282,$AC1283,AW1282:AW1282,$AI$1),0)),0)),0)</f>
        <v>0</v>
      </c>
      <c r="BK1283" s="1">
        <f>IFERROR(IF($AE1283&gt;$AE1282,VLOOKUP($AC1283+AX$1,STOCK!$F$10:$AB$209,16,0),IF($AE1283=$AE1282,(IF(BK1282&gt;=1,BK1282-COUNTIFS($AE1282:$AE1282,$AC1283,AX1282:AX1282,$AI$1),0)),0)),0)</f>
        <v>0</v>
      </c>
      <c r="BL1283" s="1">
        <f>IFERROR(IF($AE1283&gt;$AE1282,VLOOKUP($AC1283+AL$1,STOCK!$F$10:$AB$209,17,0),IF($AE1283=$AE1282,(IF(BL1282&gt;=1,BL1282-COUNTIFS($AE1282:$AE1282,$AC1283,AL1282:AL1282,$AI$2),0)),0)),0)</f>
        <v>0</v>
      </c>
      <c r="BM1283" s="1">
        <f>IFERROR(IF($AE1283&gt;$AE1282,VLOOKUP($AC1283+AM$1,STOCK!$F$10:$AB$209,17,0),IF($AE1283=$AE1282,(IF(BM1282&gt;=1,BM1282-COUNTIFS($AE1282:$AE1282,$AC1283,AM1282:AM1282,$AI$2),0)),0)),0)</f>
        <v>0</v>
      </c>
      <c r="BN1283" s="1">
        <f>IFERROR(IF($AE1283&gt;$AE1282,VLOOKUP($AC1283+AN$1,STOCK!$F$10:$AB$209,17,0),IF($AE1283=$AE1282,(IF(BN1282&gt;=1,BN1282-COUNTIFS($AE1282:$AE1282,$AC1283,AN1282:AN1282,$AI$2),0)),0)),0)</f>
        <v>0</v>
      </c>
      <c r="BO1283" s="1">
        <f>IFERROR(IF($AE1283&gt;$AE1282,VLOOKUP($AC1283+AO$1,STOCK!$F$10:$AB$209,17,0),IF($AE1283=$AE1282,(IF(BO1282&gt;=1,BO1282-COUNTIFS($AE1282:$AE1282,$AC1283,AO1282:AO1282,$AI$2),0)),0)),0)</f>
        <v>0</v>
      </c>
      <c r="BP1283" s="1">
        <f>IFERROR(IF($AE1283&gt;$AE1282,VLOOKUP($AC1283+AP$1,STOCK!$F$10:$AB$209,17,0),IF($AE1283=$AE1282,(IF(BP1282&gt;=1,BP1282-COUNTIFS($AE1282:$AE1282,$AC1283,AP1282:AP1282,$AI$2),0)),0)),0)</f>
        <v>0</v>
      </c>
      <c r="BQ1283" s="1">
        <f>IFERROR(IF($AE1283&gt;$AE1282,VLOOKUP($AC1283+AQ$1,STOCK!$F$10:$AB$209,17,0),IF($AE1283=$AE1282,(IF(BQ1282&gt;=1,BQ1282-COUNTIFS($AE1282:$AE1282,$AC1283,AQ1282:AQ1282,$AI$2),0)),0)),0)</f>
        <v>0</v>
      </c>
      <c r="BR1283" s="1">
        <f>IFERROR(IF($AE1283&gt;$AE1282,VLOOKUP($AC1283+AR$1,STOCK!$F$10:$AB$209,17,0),IF($AE1283=$AE1282,(IF(BR1282&gt;=1,BR1282-COUNTIFS($AE1282:$AE1282,$AC1283,AR1282:AR1282,$AI$2),0)),0)),0)</f>
        <v>0</v>
      </c>
      <c r="BS1283" s="1">
        <f>IFERROR(IF($AE1283&gt;$AE1282,VLOOKUP($AC1283+AS$1,STOCK!$F$10:$AB$209,17,0),IF($AE1283=$AE1282,(IF(BS1282&gt;=1,BS1282-COUNTIFS($AE1282:$AE1282,$AC1283,AS1282:AS1282,$AI$2),0)),0)),0)</f>
        <v>0</v>
      </c>
      <c r="BT1283" s="1">
        <f>IFERROR(IF($AE1283&gt;$AE1282,VLOOKUP($AC1283+AT$1,STOCK!$F$10:$AB$209,17,0),IF($AE1283=$AE1282,(IF(BT1282&gt;=1,BT1282-COUNTIFS($AE1282:$AE1282,$AC1283,AT1282:AT1282,$AI$2),0)),0)),0)</f>
        <v>0</v>
      </c>
      <c r="BU1283" s="1">
        <f>IFERROR(IF($AE1283&gt;$AE1282,VLOOKUP($AC1283+AU$1,STOCK!$F$10:$AB$209,17,0),IF($AE1283=$AE1282,(IF(BU1282&gt;=1,BU1282-COUNTIFS($AE1282:$AE1282,$AC1283,AU1282:AU1282,$AI$2),0)),0)),0)</f>
        <v>0</v>
      </c>
      <c r="BV1283" s="1">
        <f>IFERROR(IF($AE1283&gt;$AE1282,VLOOKUP($AC1283+AV$1,STOCK!$F$10:$AB$209,17,0),IF($AE1283=$AE1282,(IF(BV1282&gt;=1,BV1282-COUNTIFS($AE1282:$AE1282,$AC1283,AV1282:AV1282,$AI$2),0)),0)),0)</f>
        <v>0</v>
      </c>
      <c r="BW1283" s="1">
        <f>IFERROR(IF($AE1283&gt;$AE1282,VLOOKUP($AC1283+AW$1,STOCK!$F$10:$AB$209,17,0),IF($AE1283=$AE1282,(IF(BW1282&gt;=1,BW1282-COUNTIFS($AE1282:$AE1282,$AC1283,AW1282:AW1282,$AI$2),0)),0)),0)</f>
        <v>0</v>
      </c>
      <c r="BX1283" s="1">
        <f>IFERROR(IF($AE1283&gt;$AE1282,VLOOKUP($AC1283+AX$1,STOCK!$F$10:$AB$209,17,0),IF($AE1283=$AE1282,(IF(BX1282&gt;=1,BX1282-COUNTIFS($AE1282:$AE1282,$AC1283,AX1282:AX1282,$AI$2),0)),0)),0)</f>
        <v>0</v>
      </c>
    </row>
    <row r="1284" spans="29:76" x14ac:dyDescent="0.25">
      <c r="AC1284" s="1">
        <f t="shared" si="305"/>
        <v>0</v>
      </c>
      <c r="AD1284" s="1">
        <f>IFERROR(IF(LEN(AK1284)&gt;=1,VLOOKUP(HLOOKUP(AK1284,PROFILE!$K$5:$V$8,4,0),PROFILE!$F$1:$G$3,2,0),0),0)</f>
        <v>0</v>
      </c>
      <c r="AE1284" s="1">
        <f t="shared" si="306"/>
        <v>0</v>
      </c>
      <c r="AF1284" s="1">
        <v>1271</v>
      </c>
      <c r="AI1284" s="1" t="str">
        <f>IFERROR(IF($AH1284&gt;=1,VLOOKUP($AG1284,STUDENT!$O$8:$Z$1507,3,0),""),"")</f>
        <v/>
      </c>
      <c r="AJ1284" s="1" t="str">
        <f>IFERROR(IF($AH1284&gt;=1,VLOOKUP($AG1284,STUDENT!$O$8:$Z$1507,4,0),""),"")</f>
        <v/>
      </c>
      <c r="AK1284" s="1" t="str">
        <f>IFERROR(IF($AH1284&gt;=1,VLOOKUP($AG1284,STUDENT!$O$8:$Z$1507,6,0),""),"")</f>
        <v/>
      </c>
      <c r="AL1284" s="1" t="str">
        <f t="shared" si="307"/>
        <v/>
      </c>
      <c r="AM1284" s="1" t="str">
        <f t="shared" si="308"/>
        <v/>
      </c>
      <c r="AN1284" s="1" t="str">
        <f t="shared" si="309"/>
        <v/>
      </c>
      <c r="AO1284" s="1" t="str">
        <f t="shared" si="310"/>
        <v/>
      </c>
      <c r="AP1284" s="1" t="str">
        <f t="shared" si="311"/>
        <v/>
      </c>
      <c r="AQ1284" s="1" t="str">
        <f t="shared" si="312"/>
        <v/>
      </c>
      <c r="AR1284" s="1" t="str">
        <f t="shared" si="313"/>
        <v/>
      </c>
      <c r="AS1284" s="1" t="str">
        <f t="shared" si="314"/>
        <v/>
      </c>
      <c r="AT1284" s="1" t="str">
        <f t="shared" si="315"/>
        <v/>
      </c>
      <c r="AU1284" s="1" t="str">
        <f t="shared" si="316"/>
        <v/>
      </c>
      <c r="AV1284" s="1" t="str">
        <f t="shared" si="317"/>
        <v/>
      </c>
      <c r="AW1284" s="1" t="str">
        <f t="shared" si="318"/>
        <v/>
      </c>
      <c r="AX1284" s="1" t="str">
        <f t="shared" si="319"/>
        <v/>
      </c>
      <c r="AY1284" s="1">
        <f>IFERROR(IF($AE1284&gt;$AE1283,VLOOKUP($AC1284+AL$1,STOCK!$F$10:$AB$209,16,0),IF($AE1284=$AE1283,(IF(AY1283&gt;=1,AY1283-COUNTIFS($AE1283:$AE1283,$AC1284,AL1283:AL1283,$AI$1),0)),0)),0)</f>
        <v>0</v>
      </c>
      <c r="AZ1284" s="1">
        <f>IFERROR(IF($AE1284&gt;$AE1283,VLOOKUP($AC1284+AM$1,STOCK!$F$10:$AB$209,16,0),IF($AE1284=$AE1283,(IF(AZ1283&gt;=1,AZ1283-COUNTIFS($AE1283:$AE1283,$AC1284,AM1283:AM1283,$AI$1),0)),0)),0)</f>
        <v>0</v>
      </c>
      <c r="BA1284" s="1">
        <f>IFERROR(IF($AE1284&gt;$AE1283,VLOOKUP($AC1284+AN$1,STOCK!$F$10:$AB$209,16,0),IF($AE1284=$AE1283,(IF(BA1283&gt;=1,BA1283-COUNTIFS($AE1283:$AE1283,$AC1284,AN1283:AN1283,$AI$1),0)),0)),0)</f>
        <v>0</v>
      </c>
      <c r="BB1284" s="1">
        <f>IFERROR(IF($AE1284&gt;$AE1283,VLOOKUP($AC1284+AO$1,STOCK!$F$10:$AB$209,16,0),IF($AE1284=$AE1283,(IF(BB1283&gt;=1,BB1283-COUNTIFS($AE1283:$AE1283,$AC1284,AO1283:AO1283,$AI$1),0)),0)),0)</f>
        <v>0</v>
      </c>
      <c r="BC1284" s="1">
        <f>IFERROR(IF($AE1284&gt;$AE1283,VLOOKUP($AC1284+AP$1,STOCK!$F$10:$AB$209,16,0),IF($AE1284=$AE1283,(IF(BC1283&gt;=1,BC1283-COUNTIFS($AE1283:$AE1283,$AC1284,AP1283:AP1283,$AI$1),0)),0)),0)</f>
        <v>0</v>
      </c>
      <c r="BD1284" s="1">
        <f>IFERROR(IF($AE1284&gt;$AE1283,VLOOKUP($AC1284+AQ$1,STOCK!$F$10:$AB$209,16,0),IF($AE1284=$AE1283,(IF(BD1283&gt;=1,BD1283-COUNTIFS($AE1283:$AE1283,$AC1284,AQ1283:AQ1283,$AI$1),0)),0)),0)</f>
        <v>0</v>
      </c>
      <c r="BE1284" s="1">
        <f>IFERROR(IF($AE1284&gt;$AE1283,VLOOKUP($AC1284+AR$1,STOCK!$F$10:$AB$209,16,0),IF($AE1284=$AE1283,(IF(BE1283&gt;=1,BE1283-COUNTIFS($AE1283:$AE1283,$AC1284,AR1283:AR1283,$AI$1),0)),0)),0)</f>
        <v>0</v>
      </c>
      <c r="BF1284" s="1">
        <f>IFERROR(IF($AE1284&gt;$AE1283,VLOOKUP($AC1284+AS$1,STOCK!$F$10:$AB$209,16,0),IF($AE1284=$AE1283,(IF(BF1283&gt;=1,BF1283-COUNTIFS($AE1283:$AE1283,$AC1284,AS1283:AS1283,$AI$1),0)),0)),0)</f>
        <v>0</v>
      </c>
      <c r="BG1284" s="1">
        <f>IFERROR(IF($AE1284&gt;$AE1283,VLOOKUP($AC1284+AT$1,STOCK!$F$10:$AB$209,16,0),IF($AE1284=$AE1283,(IF(BG1283&gt;=1,BG1283-COUNTIFS($AE1283:$AE1283,$AC1284,AT1283:AT1283,$AI$1),0)),0)),0)</f>
        <v>0</v>
      </c>
      <c r="BH1284" s="1">
        <f>IFERROR(IF($AE1284&gt;$AE1283,VLOOKUP($AC1284+AU$1,STOCK!$F$10:$AB$209,16,0),IF($AE1284=$AE1283,(IF(BH1283&gt;=1,BH1283-COUNTIFS($AE1283:$AE1283,$AC1284,AU1283:AU1283,$AI$1),0)),0)),0)</f>
        <v>0</v>
      </c>
      <c r="BI1284" s="1">
        <f>IFERROR(IF($AE1284&gt;$AE1283,VLOOKUP($AC1284+AV$1,STOCK!$F$10:$AB$209,16,0),IF($AE1284=$AE1283,(IF(BI1283&gt;=1,BI1283-COUNTIFS($AE1283:$AE1283,$AC1284,AV1283:AV1283,$AI$1),0)),0)),0)</f>
        <v>0</v>
      </c>
      <c r="BJ1284" s="1">
        <f>IFERROR(IF($AE1284&gt;$AE1283,VLOOKUP($AC1284+AW$1,STOCK!$F$10:$AB$209,16,0),IF($AE1284=$AE1283,(IF(BJ1283&gt;=1,BJ1283-COUNTIFS($AE1283:$AE1283,$AC1284,AW1283:AW1283,$AI$1),0)),0)),0)</f>
        <v>0</v>
      </c>
      <c r="BK1284" s="1">
        <f>IFERROR(IF($AE1284&gt;$AE1283,VLOOKUP($AC1284+AX$1,STOCK!$F$10:$AB$209,16,0),IF($AE1284=$AE1283,(IF(BK1283&gt;=1,BK1283-COUNTIFS($AE1283:$AE1283,$AC1284,AX1283:AX1283,$AI$1),0)),0)),0)</f>
        <v>0</v>
      </c>
      <c r="BL1284" s="1">
        <f>IFERROR(IF($AE1284&gt;$AE1283,VLOOKUP($AC1284+AL$1,STOCK!$F$10:$AB$209,17,0),IF($AE1284=$AE1283,(IF(BL1283&gt;=1,BL1283-COUNTIFS($AE1283:$AE1283,$AC1284,AL1283:AL1283,$AI$2),0)),0)),0)</f>
        <v>0</v>
      </c>
      <c r="BM1284" s="1">
        <f>IFERROR(IF($AE1284&gt;$AE1283,VLOOKUP($AC1284+AM$1,STOCK!$F$10:$AB$209,17,0),IF($AE1284=$AE1283,(IF(BM1283&gt;=1,BM1283-COUNTIFS($AE1283:$AE1283,$AC1284,AM1283:AM1283,$AI$2),0)),0)),0)</f>
        <v>0</v>
      </c>
      <c r="BN1284" s="1">
        <f>IFERROR(IF($AE1284&gt;$AE1283,VLOOKUP($AC1284+AN$1,STOCK!$F$10:$AB$209,17,0),IF($AE1284=$AE1283,(IF(BN1283&gt;=1,BN1283-COUNTIFS($AE1283:$AE1283,$AC1284,AN1283:AN1283,$AI$2),0)),0)),0)</f>
        <v>0</v>
      </c>
      <c r="BO1284" s="1">
        <f>IFERROR(IF($AE1284&gt;$AE1283,VLOOKUP($AC1284+AO$1,STOCK!$F$10:$AB$209,17,0),IF($AE1284=$AE1283,(IF(BO1283&gt;=1,BO1283-COUNTIFS($AE1283:$AE1283,$AC1284,AO1283:AO1283,$AI$2),0)),0)),0)</f>
        <v>0</v>
      </c>
      <c r="BP1284" s="1">
        <f>IFERROR(IF($AE1284&gt;$AE1283,VLOOKUP($AC1284+AP$1,STOCK!$F$10:$AB$209,17,0),IF($AE1284=$AE1283,(IF(BP1283&gt;=1,BP1283-COUNTIFS($AE1283:$AE1283,$AC1284,AP1283:AP1283,$AI$2),0)),0)),0)</f>
        <v>0</v>
      </c>
      <c r="BQ1284" s="1">
        <f>IFERROR(IF($AE1284&gt;$AE1283,VLOOKUP($AC1284+AQ$1,STOCK!$F$10:$AB$209,17,0),IF($AE1284=$AE1283,(IF(BQ1283&gt;=1,BQ1283-COUNTIFS($AE1283:$AE1283,$AC1284,AQ1283:AQ1283,$AI$2),0)),0)),0)</f>
        <v>0</v>
      </c>
      <c r="BR1284" s="1">
        <f>IFERROR(IF($AE1284&gt;$AE1283,VLOOKUP($AC1284+AR$1,STOCK!$F$10:$AB$209,17,0),IF($AE1284=$AE1283,(IF(BR1283&gt;=1,BR1283-COUNTIFS($AE1283:$AE1283,$AC1284,AR1283:AR1283,$AI$2),0)),0)),0)</f>
        <v>0</v>
      </c>
      <c r="BS1284" s="1">
        <f>IFERROR(IF($AE1284&gt;$AE1283,VLOOKUP($AC1284+AS$1,STOCK!$F$10:$AB$209,17,0),IF($AE1284=$AE1283,(IF(BS1283&gt;=1,BS1283-COUNTIFS($AE1283:$AE1283,$AC1284,AS1283:AS1283,$AI$2),0)),0)),0)</f>
        <v>0</v>
      </c>
      <c r="BT1284" s="1">
        <f>IFERROR(IF($AE1284&gt;$AE1283,VLOOKUP($AC1284+AT$1,STOCK!$F$10:$AB$209,17,0),IF($AE1284=$AE1283,(IF(BT1283&gt;=1,BT1283-COUNTIFS($AE1283:$AE1283,$AC1284,AT1283:AT1283,$AI$2),0)),0)),0)</f>
        <v>0</v>
      </c>
      <c r="BU1284" s="1">
        <f>IFERROR(IF($AE1284&gt;$AE1283,VLOOKUP($AC1284+AU$1,STOCK!$F$10:$AB$209,17,0),IF($AE1284=$AE1283,(IF(BU1283&gt;=1,BU1283-COUNTIFS($AE1283:$AE1283,$AC1284,AU1283:AU1283,$AI$2),0)),0)),0)</f>
        <v>0</v>
      </c>
      <c r="BV1284" s="1">
        <f>IFERROR(IF($AE1284&gt;$AE1283,VLOOKUP($AC1284+AV$1,STOCK!$F$10:$AB$209,17,0),IF($AE1284=$AE1283,(IF(BV1283&gt;=1,BV1283-COUNTIFS($AE1283:$AE1283,$AC1284,AV1283:AV1283,$AI$2),0)),0)),0)</f>
        <v>0</v>
      </c>
      <c r="BW1284" s="1">
        <f>IFERROR(IF($AE1284&gt;$AE1283,VLOOKUP($AC1284+AW$1,STOCK!$F$10:$AB$209,17,0),IF($AE1284=$AE1283,(IF(BW1283&gt;=1,BW1283-COUNTIFS($AE1283:$AE1283,$AC1284,AW1283:AW1283,$AI$2),0)),0)),0)</f>
        <v>0</v>
      </c>
      <c r="BX1284" s="1">
        <f>IFERROR(IF($AE1284&gt;$AE1283,VLOOKUP($AC1284+AX$1,STOCK!$F$10:$AB$209,17,0),IF($AE1284=$AE1283,(IF(BX1283&gt;=1,BX1283-COUNTIFS($AE1283:$AE1283,$AC1284,AX1283:AX1283,$AI$2),0)),0)),0)</f>
        <v>0</v>
      </c>
    </row>
    <row r="1285" spans="29:76" x14ac:dyDescent="0.25">
      <c r="AC1285" s="1">
        <f t="shared" si="305"/>
        <v>0</v>
      </c>
      <c r="AD1285" s="1">
        <f>IFERROR(IF(LEN(AK1285)&gt;=1,VLOOKUP(HLOOKUP(AK1285,PROFILE!$K$5:$V$8,4,0),PROFILE!$F$1:$G$3,2,0),0),0)</f>
        <v>0</v>
      </c>
      <c r="AE1285" s="1">
        <f t="shared" si="306"/>
        <v>0</v>
      </c>
      <c r="AF1285" s="1">
        <v>1272</v>
      </c>
      <c r="AI1285" s="1" t="str">
        <f>IFERROR(IF($AH1285&gt;=1,VLOOKUP($AG1285,STUDENT!$O$8:$Z$1507,3,0),""),"")</f>
        <v/>
      </c>
      <c r="AJ1285" s="1" t="str">
        <f>IFERROR(IF($AH1285&gt;=1,VLOOKUP($AG1285,STUDENT!$O$8:$Z$1507,4,0),""),"")</f>
        <v/>
      </c>
      <c r="AK1285" s="1" t="str">
        <f>IFERROR(IF($AH1285&gt;=1,VLOOKUP($AG1285,STUDENT!$O$8:$Z$1507,6,0),""),"")</f>
        <v/>
      </c>
      <c r="AL1285" s="1" t="str">
        <f t="shared" si="307"/>
        <v/>
      </c>
      <c r="AM1285" s="1" t="str">
        <f t="shared" si="308"/>
        <v/>
      </c>
      <c r="AN1285" s="1" t="str">
        <f t="shared" si="309"/>
        <v/>
      </c>
      <c r="AO1285" s="1" t="str">
        <f t="shared" si="310"/>
        <v/>
      </c>
      <c r="AP1285" s="1" t="str">
        <f t="shared" si="311"/>
        <v/>
      </c>
      <c r="AQ1285" s="1" t="str">
        <f t="shared" si="312"/>
        <v/>
      </c>
      <c r="AR1285" s="1" t="str">
        <f t="shared" si="313"/>
        <v/>
      </c>
      <c r="AS1285" s="1" t="str">
        <f t="shared" si="314"/>
        <v/>
      </c>
      <c r="AT1285" s="1" t="str">
        <f t="shared" si="315"/>
        <v/>
      </c>
      <c r="AU1285" s="1" t="str">
        <f t="shared" si="316"/>
        <v/>
      </c>
      <c r="AV1285" s="1" t="str">
        <f t="shared" si="317"/>
        <v/>
      </c>
      <c r="AW1285" s="1" t="str">
        <f t="shared" si="318"/>
        <v/>
      </c>
      <c r="AX1285" s="1" t="str">
        <f t="shared" si="319"/>
        <v/>
      </c>
      <c r="AY1285" s="1">
        <f>IFERROR(IF($AE1285&gt;$AE1284,VLOOKUP($AC1285+AL$1,STOCK!$F$10:$AB$209,16,0),IF($AE1285=$AE1284,(IF(AY1284&gt;=1,AY1284-COUNTIFS($AE1284:$AE1284,$AC1285,AL1284:AL1284,$AI$1),0)),0)),0)</f>
        <v>0</v>
      </c>
      <c r="AZ1285" s="1">
        <f>IFERROR(IF($AE1285&gt;$AE1284,VLOOKUP($AC1285+AM$1,STOCK!$F$10:$AB$209,16,0),IF($AE1285=$AE1284,(IF(AZ1284&gt;=1,AZ1284-COUNTIFS($AE1284:$AE1284,$AC1285,AM1284:AM1284,$AI$1),0)),0)),0)</f>
        <v>0</v>
      </c>
      <c r="BA1285" s="1">
        <f>IFERROR(IF($AE1285&gt;$AE1284,VLOOKUP($AC1285+AN$1,STOCK!$F$10:$AB$209,16,0),IF($AE1285=$AE1284,(IF(BA1284&gt;=1,BA1284-COUNTIFS($AE1284:$AE1284,$AC1285,AN1284:AN1284,$AI$1),0)),0)),0)</f>
        <v>0</v>
      </c>
      <c r="BB1285" s="1">
        <f>IFERROR(IF($AE1285&gt;$AE1284,VLOOKUP($AC1285+AO$1,STOCK!$F$10:$AB$209,16,0),IF($AE1285=$AE1284,(IF(BB1284&gt;=1,BB1284-COUNTIFS($AE1284:$AE1284,$AC1285,AO1284:AO1284,$AI$1),0)),0)),0)</f>
        <v>0</v>
      </c>
      <c r="BC1285" s="1">
        <f>IFERROR(IF($AE1285&gt;$AE1284,VLOOKUP($AC1285+AP$1,STOCK!$F$10:$AB$209,16,0),IF($AE1285=$AE1284,(IF(BC1284&gt;=1,BC1284-COUNTIFS($AE1284:$AE1284,$AC1285,AP1284:AP1284,$AI$1),0)),0)),0)</f>
        <v>0</v>
      </c>
      <c r="BD1285" s="1">
        <f>IFERROR(IF($AE1285&gt;$AE1284,VLOOKUP($AC1285+AQ$1,STOCK!$F$10:$AB$209,16,0),IF($AE1285=$AE1284,(IF(BD1284&gt;=1,BD1284-COUNTIFS($AE1284:$AE1284,$AC1285,AQ1284:AQ1284,$AI$1),0)),0)),0)</f>
        <v>0</v>
      </c>
      <c r="BE1285" s="1">
        <f>IFERROR(IF($AE1285&gt;$AE1284,VLOOKUP($AC1285+AR$1,STOCK!$F$10:$AB$209,16,0),IF($AE1285=$AE1284,(IF(BE1284&gt;=1,BE1284-COUNTIFS($AE1284:$AE1284,$AC1285,AR1284:AR1284,$AI$1),0)),0)),0)</f>
        <v>0</v>
      </c>
      <c r="BF1285" s="1">
        <f>IFERROR(IF($AE1285&gt;$AE1284,VLOOKUP($AC1285+AS$1,STOCK!$F$10:$AB$209,16,0),IF($AE1285=$AE1284,(IF(BF1284&gt;=1,BF1284-COUNTIFS($AE1284:$AE1284,$AC1285,AS1284:AS1284,$AI$1),0)),0)),0)</f>
        <v>0</v>
      </c>
      <c r="BG1285" s="1">
        <f>IFERROR(IF($AE1285&gt;$AE1284,VLOOKUP($AC1285+AT$1,STOCK!$F$10:$AB$209,16,0),IF($AE1285=$AE1284,(IF(BG1284&gt;=1,BG1284-COUNTIFS($AE1284:$AE1284,$AC1285,AT1284:AT1284,$AI$1),0)),0)),0)</f>
        <v>0</v>
      </c>
      <c r="BH1285" s="1">
        <f>IFERROR(IF($AE1285&gt;$AE1284,VLOOKUP($AC1285+AU$1,STOCK!$F$10:$AB$209,16,0),IF($AE1285=$AE1284,(IF(BH1284&gt;=1,BH1284-COUNTIFS($AE1284:$AE1284,$AC1285,AU1284:AU1284,$AI$1),0)),0)),0)</f>
        <v>0</v>
      </c>
      <c r="BI1285" s="1">
        <f>IFERROR(IF($AE1285&gt;$AE1284,VLOOKUP($AC1285+AV$1,STOCK!$F$10:$AB$209,16,0),IF($AE1285=$AE1284,(IF(BI1284&gt;=1,BI1284-COUNTIFS($AE1284:$AE1284,$AC1285,AV1284:AV1284,$AI$1),0)),0)),0)</f>
        <v>0</v>
      </c>
      <c r="BJ1285" s="1">
        <f>IFERROR(IF($AE1285&gt;$AE1284,VLOOKUP($AC1285+AW$1,STOCK!$F$10:$AB$209,16,0),IF($AE1285=$AE1284,(IF(BJ1284&gt;=1,BJ1284-COUNTIFS($AE1284:$AE1284,$AC1285,AW1284:AW1284,$AI$1),0)),0)),0)</f>
        <v>0</v>
      </c>
      <c r="BK1285" s="1">
        <f>IFERROR(IF($AE1285&gt;$AE1284,VLOOKUP($AC1285+AX$1,STOCK!$F$10:$AB$209,16,0),IF($AE1285=$AE1284,(IF(BK1284&gt;=1,BK1284-COUNTIFS($AE1284:$AE1284,$AC1285,AX1284:AX1284,$AI$1),0)),0)),0)</f>
        <v>0</v>
      </c>
      <c r="BL1285" s="1">
        <f>IFERROR(IF($AE1285&gt;$AE1284,VLOOKUP($AC1285+AL$1,STOCK!$F$10:$AB$209,17,0),IF($AE1285=$AE1284,(IF(BL1284&gt;=1,BL1284-COUNTIFS($AE1284:$AE1284,$AC1285,AL1284:AL1284,$AI$2),0)),0)),0)</f>
        <v>0</v>
      </c>
      <c r="BM1285" s="1">
        <f>IFERROR(IF($AE1285&gt;$AE1284,VLOOKUP($AC1285+AM$1,STOCK!$F$10:$AB$209,17,0),IF($AE1285=$AE1284,(IF(BM1284&gt;=1,BM1284-COUNTIFS($AE1284:$AE1284,$AC1285,AM1284:AM1284,$AI$2),0)),0)),0)</f>
        <v>0</v>
      </c>
      <c r="BN1285" s="1">
        <f>IFERROR(IF($AE1285&gt;$AE1284,VLOOKUP($AC1285+AN$1,STOCK!$F$10:$AB$209,17,0),IF($AE1285=$AE1284,(IF(BN1284&gt;=1,BN1284-COUNTIFS($AE1284:$AE1284,$AC1285,AN1284:AN1284,$AI$2),0)),0)),0)</f>
        <v>0</v>
      </c>
      <c r="BO1285" s="1">
        <f>IFERROR(IF($AE1285&gt;$AE1284,VLOOKUP($AC1285+AO$1,STOCK!$F$10:$AB$209,17,0),IF($AE1285=$AE1284,(IF(BO1284&gt;=1,BO1284-COUNTIFS($AE1284:$AE1284,$AC1285,AO1284:AO1284,$AI$2),0)),0)),0)</f>
        <v>0</v>
      </c>
      <c r="BP1285" s="1">
        <f>IFERROR(IF($AE1285&gt;$AE1284,VLOOKUP($AC1285+AP$1,STOCK!$F$10:$AB$209,17,0),IF($AE1285=$AE1284,(IF(BP1284&gt;=1,BP1284-COUNTIFS($AE1284:$AE1284,$AC1285,AP1284:AP1284,$AI$2),0)),0)),0)</f>
        <v>0</v>
      </c>
      <c r="BQ1285" s="1">
        <f>IFERROR(IF($AE1285&gt;$AE1284,VLOOKUP($AC1285+AQ$1,STOCK!$F$10:$AB$209,17,0),IF($AE1285=$AE1284,(IF(BQ1284&gt;=1,BQ1284-COUNTIFS($AE1284:$AE1284,$AC1285,AQ1284:AQ1284,$AI$2),0)),0)),0)</f>
        <v>0</v>
      </c>
      <c r="BR1285" s="1">
        <f>IFERROR(IF($AE1285&gt;$AE1284,VLOOKUP($AC1285+AR$1,STOCK!$F$10:$AB$209,17,0),IF($AE1285=$AE1284,(IF(BR1284&gt;=1,BR1284-COUNTIFS($AE1284:$AE1284,$AC1285,AR1284:AR1284,$AI$2),0)),0)),0)</f>
        <v>0</v>
      </c>
      <c r="BS1285" s="1">
        <f>IFERROR(IF($AE1285&gt;$AE1284,VLOOKUP($AC1285+AS$1,STOCK!$F$10:$AB$209,17,0),IF($AE1285=$AE1284,(IF(BS1284&gt;=1,BS1284-COUNTIFS($AE1284:$AE1284,$AC1285,AS1284:AS1284,$AI$2),0)),0)),0)</f>
        <v>0</v>
      </c>
      <c r="BT1285" s="1">
        <f>IFERROR(IF($AE1285&gt;$AE1284,VLOOKUP($AC1285+AT$1,STOCK!$F$10:$AB$209,17,0),IF($AE1285=$AE1284,(IF(BT1284&gt;=1,BT1284-COUNTIFS($AE1284:$AE1284,$AC1285,AT1284:AT1284,$AI$2),0)),0)),0)</f>
        <v>0</v>
      </c>
      <c r="BU1285" s="1">
        <f>IFERROR(IF($AE1285&gt;$AE1284,VLOOKUP($AC1285+AU$1,STOCK!$F$10:$AB$209,17,0),IF($AE1285=$AE1284,(IF(BU1284&gt;=1,BU1284-COUNTIFS($AE1284:$AE1284,$AC1285,AU1284:AU1284,$AI$2),0)),0)),0)</f>
        <v>0</v>
      </c>
      <c r="BV1285" s="1">
        <f>IFERROR(IF($AE1285&gt;$AE1284,VLOOKUP($AC1285+AV$1,STOCK!$F$10:$AB$209,17,0),IF($AE1285=$AE1284,(IF(BV1284&gt;=1,BV1284-COUNTIFS($AE1284:$AE1284,$AC1285,AV1284:AV1284,$AI$2),0)),0)),0)</f>
        <v>0</v>
      </c>
      <c r="BW1285" s="1">
        <f>IFERROR(IF($AE1285&gt;$AE1284,VLOOKUP($AC1285+AW$1,STOCK!$F$10:$AB$209,17,0),IF($AE1285=$AE1284,(IF(BW1284&gt;=1,BW1284-COUNTIFS($AE1284:$AE1284,$AC1285,AW1284:AW1284,$AI$2),0)),0)),0)</f>
        <v>0</v>
      </c>
      <c r="BX1285" s="1">
        <f>IFERROR(IF($AE1285&gt;$AE1284,VLOOKUP($AC1285+AX$1,STOCK!$F$10:$AB$209,17,0),IF($AE1285=$AE1284,(IF(BX1284&gt;=1,BX1284-COUNTIFS($AE1284:$AE1284,$AC1285,AX1284:AX1284,$AI$2),0)),0)),0)</f>
        <v>0</v>
      </c>
    </row>
    <row r="1286" spans="29:76" x14ac:dyDescent="0.25">
      <c r="AC1286" s="1">
        <f t="shared" si="305"/>
        <v>0</v>
      </c>
      <c r="AD1286" s="1">
        <f>IFERROR(IF(LEN(AK1286)&gt;=1,VLOOKUP(HLOOKUP(AK1286,PROFILE!$K$5:$V$8,4,0),PROFILE!$F$1:$G$3,2,0),0),0)</f>
        <v>0</v>
      </c>
      <c r="AE1286" s="1">
        <f t="shared" si="306"/>
        <v>0</v>
      </c>
      <c r="AF1286" s="1">
        <v>1273</v>
      </c>
      <c r="AI1286" s="1" t="str">
        <f>IFERROR(IF($AH1286&gt;=1,VLOOKUP($AG1286,STUDENT!$O$8:$Z$1507,3,0),""),"")</f>
        <v/>
      </c>
      <c r="AJ1286" s="1" t="str">
        <f>IFERROR(IF($AH1286&gt;=1,VLOOKUP($AG1286,STUDENT!$O$8:$Z$1507,4,0),""),"")</f>
        <v/>
      </c>
      <c r="AK1286" s="1" t="str">
        <f>IFERROR(IF($AH1286&gt;=1,VLOOKUP($AG1286,STUDENT!$O$8:$Z$1507,6,0),""),"")</f>
        <v/>
      </c>
      <c r="AL1286" s="1" t="str">
        <f t="shared" si="307"/>
        <v/>
      </c>
      <c r="AM1286" s="1" t="str">
        <f t="shared" si="308"/>
        <v/>
      </c>
      <c r="AN1286" s="1" t="str">
        <f t="shared" si="309"/>
        <v/>
      </c>
      <c r="AO1286" s="1" t="str">
        <f t="shared" si="310"/>
        <v/>
      </c>
      <c r="AP1286" s="1" t="str">
        <f t="shared" si="311"/>
        <v/>
      </c>
      <c r="AQ1286" s="1" t="str">
        <f t="shared" si="312"/>
        <v/>
      </c>
      <c r="AR1286" s="1" t="str">
        <f t="shared" si="313"/>
        <v/>
      </c>
      <c r="AS1286" s="1" t="str">
        <f t="shared" si="314"/>
        <v/>
      </c>
      <c r="AT1286" s="1" t="str">
        <f t="shared" si="315"/>
        <v/>
      </c>
      <c r="AU1286" s="1" t="str">
        <f t="shared" si="316"/>
        <v/>
      </c>
      <c r="AV1286" s="1" t="str">
        <f t="shared" si="317"/>
        <v/>
      </c>
      <c r="AW1286" s="1" t="str">
        <f t="shared" si="318"/>
        <v/>
      </c>
      <c r="AX1286" s="1" t="str">
        <f t="shared" si="319"/>
        <v/>
      </c>
      <c r="AY1286" s="1">
        <f>IFERROR(IF($AE1286&gt;$AE1285,VLOOKUP($AC1286+AL$1,STOCK!$F$10:$AB$209,16,0),IF($AE1286=$AE1285,(IF(AY1285&gt;=1,AY1285-COUNTIFS($AE1285:$AE1285,$AC1286,AL1285:AL1285,$AI$1),0)),0)),0)</f>
        <v>0</v>
      </c>
      <c r="AZ1286" s="1">
        <f>IFERROR(IF($AE1286&gt;$AE1285,VLOOKUP($AC1286+AM$1,STOCK!$F$10:$AB$209,16,0),IF($AE1286=$AE1285,(IF(AZ1285&gt;=1,AZ1285-COUNTIFS($AE1285:$AE1285,$AC1286,AM1285:AM1285,$AI$1),0)),0)),0)</f>
        <v>0</v>
      </c>
      <c r="BA1286" s="1">
        <f>IFERROR(IF($AE1286&gt;$AE1285,VLOOKUP($AC1286+AN$1,STOCK!$F$10:$AB$209,16,0),IF($AE1286=$AE1285,(IF(BA1285&gt;=1,BA1285-COUNTIFS($AE1285:$AE1285,$AC1286,AN1285:AN1285,$AI$1),0)),0)),0)</f>
        <v>0</v>
      </c>
      <c r="BB1286" s="1">
        <f>IFERROR(IF($AE1286&gt;$AE1285,VLOOKUP($AC1286+AO$1,STOCK!$F$10:$AB$209,16,0),IF($AE1286=$AE1285,(IF(BB1285&gt;=1,BB1285-COUNTIFS($AE1285:$AE1285,$AC1286,AO1285:AO1285,$AI$1),0)),0)),0)</f>
        <v>0</v>
      </c>
      <c r="BC1286" s="1">
        <f>IFERROR(IF($AE1286&gt;$AE1285,VLOOKUP($AC1286+AP$1,STOCK!$F$10:$AB$209,16,0),IF($AE1286=$AE1285,(IF(BC1285&gt;=1,BC1285-COUNTIFS($AE1285:$AE1285,$AC1286,AP1285:AP1285,$AI$1),0)),0)),0)</f>
        <v>0</v>
      </c>
      <c r="BD1286" s="1">
        <f>IFERROR(IF($AE1286&gt;$AE1285,VLOOKUP($AC1286+AQ$1,STOCK!$F$10:$AB$209,16,0),IF($AE1286=$AE1285,(IF(BD1285&gt;=1,BD1285-COUNTIFS($AE1285:$AE1285,$AC1286,AQ1285:AQ1285,$AI$1),0)),0)),0)</f>
        <v>0</v>
      </c>
      <c r="BE1286" s="1">
        <f>IFERROR(IF($AE1286&gt;$AE1285,VLOOKUP($AC1286+AR$1,STOCK!$F$10:$AB$209,16,0),IF($AE1286=$AE1285,(IF(BE1285&gt;=1,BE1285-COUNTIFS($AE1285:$AE1285,$AC1286,AR1285:AR1285,$AI$1),0)),0)),0)</f>
        <v>0</v>
      </c>
      <c r="BF1286" s="1">
        <f>IFERROR(IF($AE1286&gt;$AE1285,VLOOKUP($AC1286+AS$1,STOCK!$F$10:$AB$209,16,0),IF($AE1286=$AE1285,(IF(BF1285&gt;=1,BF1285-COUNTIFS($AE1285:$AE1285,$AC1286,AS1285:AS1285,$AI$1),0)),0)),0)</f>
        <v>0</v>
      </c>
      <c r="BG1286" s="1">
        <f>IFERROR(IF($AE1286&gt;$AE1285,VLOOKUP($AC1286+AT$1,STOCK!$F$10:$AB$209,16,0),IF($AE1286=$AE1285,(IF(BG1285&gt;=1,BG1285-COUNTIFS($AE1285:$AE1285,$AC1286,AT1285:AT1285,$AI$1),0)),0)),0)</f>
        <v>0</v>
      </c>
      <c r="BH1286" s="1">
        <f>IFERROR(IF($AE1286&gt;$AE1285,VLOOKUP($AC1286+AU$1,STOCK!$F$10:$AB$209,16,0),IF($AE1286=$AE1285,(IF(BH1285&gt;=1,BH1285-COUNTIFS($AE1285:$AE1285,$AC1286,AU1285:AU1285,$AI$1),0)),0)),0)</f>
        <v>0</v>
      </c>
      <c r="BI1286" s="1">
        <f>IFERROR(IF($AE1286&gt;$AE1285,VLOOKUP($AC1286+AV$1,STOCK!$F$10:$AB$209,16,0),IF($AE1286=$AE1285,(IF(BI1285&gt;=1,BI1285-COUNTIFS($AE1285:$AE1285,$AC1286,AV1285:AV1285,$AI$1),0)),0)),0)</f>
        <v>0</v>
      </c>
      <c r="BJ1286" s="1">
        <f>IFERROR(IF($AE1286&gt;$AE1285,VLOOKUP($AC1286+AW$1,STOCK!$F$10:$AB$209,16,0),IF($AE1286=$AE1285,(IF(BJ1285&gt;=1,BJ1285-COUNTIFS($AE1285:$AE1285,$AC1286,AW1285:AW1285,$AI$1),0)),0)),0)</f>
        <v>0</v>
      </c>
      <c r="BK1286" s="1">
        <f>IFERROR(IF($AE1286&gt;$AE1285,VLOOKUP($AC1286+AX$1,STOCK!$F$10:$AB$209,16,0),IF($AE1286=$AE1285,(IF(BK1285&gt;=1,BK1285-COUNTIFS($AE1285:$AE1285,$AC1286,AX1285:AX1285,$AI$1),0)),0)),0)</f>
        <v>0</v>
      </c>
      <c r="BL1286" s="1">
        <f>IFERROR(IF($AE1286&gt;$AE1285,VLOOKUP($AC1286+AL$1,STOCK!$F$10:$AB$209,17,0),IF($AE1286=$AE1285,(IF(BL1285&gt;=1,BL1285-COUNTIFS($AE1285:$AE1285,$AC1286,AL1285:AL1285,$AI$2),0)),0)),0)</f>
        <v>0</v>
      </c>
      <c r="BM1286" s="1">
        <f>IFERROR(IF($AE1286&gt;$AE1285,VLOOKUP($AC1286+AM$1,STOCK!$F$10:$AB$209,17,0),IF($AE1286=$AE1285,(IF(BM1285&gt;=1,BM1285-COUNTIFS($AE1285:$AE1285,$AC1286,AM1285:AM1285,$AI$2),0)),0)),0)</f>
        <v>0</v>
      </c>
      <c r="BN1286" s="1">
        <f>IFERROR(IF($AE1286&gt;$AE1285,VLOOKUP($AC1286+AN$1,STOCK!$F$10:$AB$209,17,0),IF($AE1286=$AE1285,(IF(BN1285&gt;=1,BN1285-COUNTIFS($AE1285:$AE1285,$AC1286,AN1285:AN1285,$AI$2),0)),0)),0)</f>
        <v>0</v>
      </c>
      <c r="BO1286" s="1">
        <f>IFERROR(IF($AE1286&gt;$AE1285,VLOOKUP($AC1286+AO$1,STOCK!$F$10:$AB$209,17,0),IF($AE1286=$AE1285,(IF(BO1285&gt;=1,BO1285-COUNTIFS($AE1285:$AE1285,$AC1286,AO1285:AO1285,$AI$2),0)),0)),0)</f>
        <v>0</v>
      </c>
      <c r="BP1286" s="1">
        <f>IFERROR(IF($AE1286&gt;$AE1285,VLOOKUP($AC1286+AP$1,STOCK!$F$10:$AB$209,17,0),IF($AE1286=$AE1285,(IF(BP1285&gt;=1,BP1285-COUNTIFS($AE1285:$AE1285,$AC1286,AP1285:AP1285,$AI$2),0)),0)),0)</f>
        <v>0</v>
      </c>
      <c r="BQ1286" s="1">
        <f>IFERROR(IF($AE1286&gt;$AE1285,VLOOKUP($AC1286+AQ$1,STOCK!$F$10:$AB$209,17,0),IF($AE1286=$AE1285,(IF(BQ1285&gt;=1,BQ1285-COUNTIFS($AE1285:$AE1285,$AC1286,AQ1285:AQ1285,$AI$2),0)),0)),0)</f>
        <v>0</v>
      </c>
      <c r="BR1286" s="1">
        <f>IFERROR(IF($AE1286&gt;$AE1285,VLOOKUP($AC1286+AR$1,STOCK!$F$10:$AB$209,17,0),IF($AE1286=$AE1285,(IF(BR1285&gt;=1,BR1285-COUNTIFS($AE1285:$AE1285,$AC1286,AR1285:AR1285,$AI$2),0)),0)),0)</f>
        <v>0</v>
      </c>
      <c r="BS1286" s="1">
        <f>IFERROR(IF($AE1286&gt;$AE1285,VLOOKUP($AC1286+AS$1,STOCK!$F$10:$AB$209,17,0),IF($AE1286=$AE1285,(IF(BS1285&gt;=1,BS1285-COUNTIFS($AE1285:$AE1285,$AC1286,AS1285:AS1285,$AI$2),0)),0)),0)</f>
        <v>0</v>
      </c>
      <c r="BT1286" s="1">
        <f>IFERROR(IF($AE1286&gt;$AE1285,VLOOKUP($AC1286+AT$1,STOCK!$F$10:$AB$209,17,0),IF($AE1286=$AE1285,(IF(BT1285&gt;=1,BT1285-COUNTIFS($AE1285:$AE1285,$AC1286,AT1285:AT1285,$AI$2),0)),0)),0)</f>
        <v>0</v>
      </c>
      <c r="BU1286" s="1">
        <f>IFERROR(IF($AE1286&gt;$AE1285,VLOOKUP($AC1286+AU$1,STOCK!$F$10:$AB$209,17,0),IF($AE1286=$AE1285,(IF(BU1285&gt;=1,BU1285-COUNTIFS($AE1285:$AE1285,$AC1286,AU1285:AU1285,$AI$2),0)),0)),0)</f>
        <v>0</v>
      </c>
      <c r="BV1286" s="1">
        <f>IFERROR(IF($AE1286&gt;$AE1285,VLOOKUP($AC1286+AV$1,STOCK!$F$10:$AB$209,17,0),IF($AE1286=$AE1285,(IF(BV1285&gt;=1,BV1285-COUNTIFS($AE1285:$AE1285,$AC1286,AV1285:AV1285,$AI$2),0)),0)),0)</f>
        <v>0</v>
      </c>
      <c r="BW1286" s="1">
        <f>IFERROR(IF($AE1286&gt;$AE1285,VLOOKUP($AC1286+AW$1,STOCK!$F$10:$AB$209,17,0),IF($AE1286=$AE1285,(IF(BW1285&gt;=1,BW1285-COUNTIFS($AE1285:$AE1285,$AC1286,AW1285:AW1285,$AI$2),0)),0)),0)</f>
        <v>0</v>
      </c>
      <c r="BX1286" s="1">
        <f>IFERROR(IF($AE1286&gt;$AE1285,VLOOKUP($AC1286+AX$1,STOCK!$F$10:$AB$209,17,0),IF($AE1286=$AE1285,(IF(BX1285&gt;=1,BX1285-COUNTIFS($AE1285:$AE1285,$AC1286,AX1285:AX1285,$AI$2),0)),0)),0)</f>
        <v>0</v>
      </c>
    </row>
    <row r="1287" spans="29:76" x14ac:dyDescent="0.25">
      <c r="AC1287" s="1">
        <f t="shared" si="305"/>
        <v>0</v>
      </c>
      <c r="AD1287" s="1">
        <f>IFERROR(IF(LEN(AK1287)&gt;=1,VLOOKUP(HLOOKUP(AK1287,PROFILE!$K$5:$V$8,4,0),PROFILE!$F$1:$G$3,2,0),0),0)</f>
        <v>0</v>
      </c>
      <c r="AE1287" s="1">
        <f t="shared" si="306"/>
        <v>0</v>
      </c>
      <c r="AF1287" s="1">
        <v>1274</v>
      </c>
      <c r="AI1287" s="1" t="str">
        <f>IFERROR(IF($AH1287&gt;=1,VLOOKUP($AG1287,STUDENT!$O$8:$Z$1507,3,0),""),"")</f>
        <v/>
      </c>
      <c r="AJ1287" s="1" t="str">
        <f>IFERROR(IF($AH1287&gt;=1,VLOOKUP($AG1287,STUDENT!$O$8:$Z$1507,4,0),""),"")</f>
        <v/>
      </c>
      <c r="AK1287" s="1" t="str">
        <f>IFERROR(IF($AH1287&gt;=1,VLOOKUP($AG1287,STUDENT!$O$8:$Z$1507,6,0),""),"")</f>
        <v/>
      </c>
      <c r="AL1287" s="1" t="str">
        <f t="shared" si="307"/>
        <v/>
      </c>
      <c r="AM1287" s="1" t="str">
        <f t="shared" si="308"/>
        <v/>
      </c>
      <c r="AN1287" s="1" t="str">
        <f t="shared" si="309"/>
        <v/>
      </c>
      <c r="AO1287" s="1" t="str">
        <f t="shared" si="310"/>
        <v/>
      </c>
      <c r="AP1287" s="1" t="str">
        <f t="shared" si="311"/>
        <v/>
      </c>
      <c r="AQ1287" s="1" t="str">
        <f t="shared" si="312"/>
        <v/>
      </c>
      <c r="AR1287" s="1" t="str">
        <f t="shared" si="313"/>
        <v/>
      </c>
      <c r="AS1287" s="1" t="str">
        <f t="shared" si="314"/>
        <v/>
      </c>
      <c r="AT1287" s="1" t="str">
        <f t="shared" si="315"/>
        <v/>
      </c>
      <c r="AU1287" s="1" t="str">
        <f t="shared" si="316"/>
        <v/>
      </c>
      <c r="AV1287" s="1" t="str">
        <f t="shared" si="317"/>
        <v/>
      </c>
      <c r="AW1287" s="1" t="str">
        <f t="shared" si="318"/>
        <v/>
      </c>
      <c r="AX1287" s="1" t="str">
        <f t="shared" si="319"/>
        <v/>
      </c>
      <c r="AY1287" s="1">
        <f>IFERROR(IF($AE1287&gt;$AE1286,VLOOKUP($AC1287+AL$1,STOCK!$F$10:$AB$209,16,0),IF($AE1287=$AE1286,(IF(AY1286&gt;=1,AY1286-COUNTIFS($AE1286:$AE1286,$AC1287,AL1286:AL1286,$AI$1),0)),0)),0)</f>
        <v>0</v>
      </c>
      <c r="AZ1287" s="1">
        <f>IFERROR(IF($AE1287&gt;$AE1286,VLOOKUP($AC1287+AM$1,STOCK!$F$10:$AB$209,16,0),IF($AE1287=$AE1286,(IF(AZ1286&gt;=1,AZ1286-COUNTIFS($AE1286:$AE1286,$AC1287,AM1286:AM1286,$AI$1),0)),0)),0)</f>
        <v>0</v>
      </c>
      <c r="BA1287" s="1">
        <f>IFERROR(IF($AE1287&gt;$AE1286,VLOOKUP($AC1287+AN$1,STOCK!$F$10:$AB$209,16,0),IF($AE1287=$AE1286,(IF(BA1286&gt;=1,BA1286-COUNTIFS($AE1286:$AE1286,$AC1287,AN1286:AN1286,$AI$1),0)),0)),0)</f>
        <v>0</v>
      </c>
      <c r="BB1287" s="1">
        <f>IFERROR(IF($AE1287&gt;$AE1286,VLOOKUP($AC1287+AO$1,STOCK!$F$10:$AB$209,16,0),IF($AE1287=$AE1286,(IF(BB1286&gt;=1,BB1286-COUNTIFS($AE1286:$AE1286,$AC1287,AO1286:AO1286,$AI$1),0)),0)),0)</f>
        <v>0</v>
      </c>
      <c r="BC1287" s="1">
        <f>IFERROR(IF($AE1287&gt;$AE1286,VLOOKUP($AC1287+AP$1,STOCK!$F$10:$AB$209,16,0),IF($AE1287=$AE1286,(IF(BC1286&gt;=1,BC1286-COUNTIFS($AE1286:$AE1286,$AC1287,AP1286:AP1286,$AI$1),0)),0)),0)</f>
        <v>0</v>
      </c>
      <c r="BD1287" s="1">
        <f>IFERROR(IF($AE1287&gt;$AE1286,VLOOKUP($AC1287+AQ$1,STOCK!$F$10:$AB$209,16,0),IF($AE1287=$AE1286,(IF(BD1286&gt;=1,BD1286-COUNTIFS($AE1286:$AE1286,$AC1287,AQ1286:AQ1286,$AI$1),0)),0)),0)</f>
        <v>0</v>
      </c>
      <c r="BE1287" s="1">
        <f>IFERROR(IF($AE1287&gt;$AE1286,VLOOKUP($AC1287+AR$1,STOCK!$F$10:$AB$209,16,0),IF($AE1287=$AE1286,(IF(BE1286&gt;=1,BE1286-COUNTIFS($AE1286:$AE1286,$AC1287,AR1286:AR1286,$AI$1),0)),0)),0)</f>
        <v>0</v>
      </c>
      <c r="BF1287" s="1">
        <f>IFERROR(IF($AE1287&gt;$AE1286,VLOOKUP($AC1287+AS$1,STOCK!$F$10:$AB$209,16,0),IF($AE1287=$AE1286,(IF(BF1286&gt;=1,BF1286-COUNTIFS($AE1286:$AE1286,$AC1287,AS1286:AS1286,$AI$1),0)),0)),0)</f>
        <v>0</v>
      </c>
      <c r="BG1287" s="1">
        <f>IFERROR(IF($AE1287&gt;$AE1286,VLOOKUP($AC1287+AT$1,STOCK!$F$10:$AB$209,16,0),IF($AE1287=$AE1286,(IF(BG1286&gt;=1,BG1286-COUNTIFS($AE1286:$AE1286,$AC1287,AT1286:AT1286,$AI$1),0)),0)),0)</f>
        <v>0</v>
      </c>
      <c r="BH1287" s="1">
        <f>IFERROR(IF($AE1287&gt;$AE1286,VLOOKUP($AC1287+AU$1,STOCK!$F$10:$AB$209,16,0),IF($AE1287=$AE1286,(IF(BH1286&gt;=1,BH1286-COUNTIFS($AE1286:$AE1286,$AC1287,AU1286:AU1286,$AI$1),0)),0)),0)</f>
        <v>0</v>
      </c>
      <c r="BI1287" s="1">
        <f>IFERROR(IF($AE1287&gt;$AE1286,VLOOKUP($AC1287+AV$1,STOCK!$F$10:$AB$209,16,0),IF($AE1287=$AE1286,(IF(BI1286&gt;=1,BI1286-COUNTIFS($AE1286:$AE1286,$AC1287,AV1286:AV1286,$AI$1),0)),0)),0)</f>
        <v>0</v>
      </c>
      <c r="BJ1287" s="1">
        <f>IFERROR(IF($AE1287&gt;$AE1286,VLOOKUP($AC1287+AW$1,STOCK!$F$10:$AB$209,16,0),IF($AE1287=$AE1286,(IF(BJ1286&gt;=1,BJ1286-COUNTIFS($AE1286:$AE1286,$AC1287,AW1286:AW1286,$AI$1),0)),0)),0)</f>
        <v>0</v>
      </c>
      <c r="BK1287" s="1">
        <f>IFERROR(IF($AE1287&gt;$AE1286,VLOOKUP($AC1287+AX$1,STOCK!$F$10:$AB$209,16,0),IF($AE1287=$AE1286,(IF(BK1286&gt;=1,BK1286-COUNTIFS($AE1286:$AE1286,$AC1287,AX1286:AX1286,$AI$1),0)),0)),0)</f>
        <v>0</v>
      </c>
      <c r="BL1287" s="1">
        <f>IFERROR(IF($AE1287&gt;$AE1286,VLOOKUP($AC1287+AL$1,STOCK!$F$10:$AB$209,17,0),IF($AE1287=$AE1286,(IF(BL1286&gt;=1,BL1286-COUNTIFS($AE1286:$AE1286,$AC1287,AL1286:AL1286,$AI$2),0)),0)),0)</f>
        <v>0</v>
      </c>
      <c r="BM1287" s="1">
        <f>IFERROR(IF($AE1287&gt;$AE1286,VLOOKUP($AC1287+AM$1,STOCK!$F$10:$AB$209,17,0),IF($AE1287=$AE1286,(IF(BM1286&gt;=1,BM1286-COUNTIFS($AE1286:$AE1286,$AC1287,AM1286:AM1286,$AI$2),0)),0)),0)</f>
        <v>0</v>
      </c>
      <c r="BN1287" s="1">
        <f>IFERROR(IF($AE1287&gt;$AE1286,VLOOKUP($AC1287+AN$1,STOCK!$F$10:$AB$209,17,0),IF($AE1287=$AE1286,(IF(BN1286&gt;=1,BN1286-COUNTIFS($AE1286:$AE1286,$AC1287,AN1286:AN1286,$AI$2),0)),0)),0)</f>
        <v>0</v>
      </c>
      <c r="BO1287" s="1">
        <f>IFERROR(IF($AE1287&gt;$AE1286,VLOOKUP($AC1287+AO$1,STOCK!$F$10:$AB$209,17,0),IF($AE1287=$AE1286,(IF(BO1286&gt;=1,BO1286-COUNTIFS($AE1286:$AE1286,$AC1287,AO1286:AO1286,$AI$2),0)),0)),0)</f>
        <v>0</v>
      </c>
      <c r="BP1287" s="1">
        <f>IFERROR(IF($AE1287&gt;$AE1286,VLOOKUP($AC1287+AP$1,STOCK!$F$10:$AB$209,17,0),IF($AE1287=$AE1286,(IF(BP1286&gt;=1,BP1286-COUNTIFS($AE1286:$AE1286,$AC1287,AP1286:AP1286,$AI$2),0)),0)),0)</f>
        <v>0</v>
      </c>
      <c r="BQ1287" s="1">
        <f>IFERROR(IF($AE1287&gt;$AE1286,VLOOKUP($AC1287+AQ$1,STOCK!$F$10:$AB$209,17,0),IF($AE1287=$AE1286,(IF(BQ1286&gt;=1,BQ1286-COUNTIFS($AE1286:$AE1286,$AC1287,AQ1286:AQ1286,$AI$2),0)),0)),0)</f>
        <v>0</v>
      </c>
      <c r="BR1287" s="1">
        <f>IFERROR(IF($AE1287&gt;$AE1286,VLOOKUP($AC1287+AR$1,STOCK!$F$10:$AB$209,17,0),IF($AE1287=$AE1286,(IF(BR1286&gt;=1,BR1286-COUNTIFS($AE1286:$AE1286,$AC1287,AR1286:AR1286,$AI$2),0)),0)),0)</f>
        <v>0</v>
      </c>
      <c r="BS1287" s="1">
        <f>IFERROR(IF($AE1287&gt;$AE1286,VLOOKUP($AC1287+AS$1,STOCK!$F$10:$AB$209,17,0),IF($AE1287=$AE1286,(IF(BS1286&gt;=1,BS1286-COUNTIFS($AE1286:$AE1286,$AC1287,AS1286:AS1286,$AI$2),0)),0)),0)</f>
        <v>0</v>
      </c>
      <c r="BT1287" s="1">
        <f>IFERROR(IF($AE1287&gt;$AE1286,VLOOKUP($AC1287+AT$1,STOCK!$F$10:$AB$209,17,0),IF($AE1287=$AE1286,(IF(BT1286&gt;=1,BT1286-COUNTIFS($AE1286:$AE1286,$AC1287,AT1286:AT1286,$AI$2),0)),0)),0)</f>
        <v>0</v>
      </c>
      <c r="BU1287" s="1">
        <f>IFERROR(IF($AE1287&gt;$AE1286,VLOOKUP($AC1287+AU$1,STOCK!$F$10:$AB$209,17,0),IF($AE1287=$AE1286,(IF(BU1286&gt;=1,BU1286-COUNTIFS($AE1286:$AE1286,$AC1287,AU1286:AU1286,$AI$2),0)),0)),0)</f>
        <v>0</v>
      </c>
      <c r="BV1287" s="1">
        <f>IFERROR(IF($AE1287&gt;$AE1286,VLOOKUP($AC1287+AV$1,STOCK!$F$10:$AB$209,17,0),IF($AE1287=$AE1286,(IF(BV1286&gt;=1,BV1286-COUNTIFS($AE1286:$AE1286,$AC1287,AV1286:AV1286,$AI$2),0)),0)),0)</f>
        <v>0</v>
      </c>
      <c r="BW1287" s="1">
        <f>IFERROR(IF($AE1287&gt;$AE1286,VLOOKUP($AC1287+AW$1,STOCK!$F$10:$AB$209,17,0),IF($AE1287=$AE1286,(IF(BW1286&gt;=1,BW1286-COUNTIFS($AE1286:$AE1286,$AC1287,AW1286:AW1286,$AI$2),0)),0)),0)</f>
        <v>0</v>
      </c>
      <c r="BX1287" s="1">
        <f>IFERROR(IF($AE1287&gt;$AE1286,VLOOKUP($AC1287+AX$1,STOCK!$F$10:$AB$209,17,0),IF($AE1287=$AE1286,(IF(BX1286&gt;=1,BX1286-COUNTIFS($AE1286:$AE1286,$AC1287,AX1286:AX1286,$AI$2),0)),0)),0)</f>
        <v>0</v>
      </c>
    </row>
    <row r="1288" spans="29:76" x14ac:dyDescent="0.25">
      <c r="AC1288" s="1">
        <f t="shared" si="305"/>
        <v>0</v>
      </c>
      <c r="AD1288" s="1">
        <f>IFERROR(IF(LEN(AK1288)&gt;=1,VLOOKUP(HLOOKUP(AK1288,PROFILE!$K$5:$V$8,4,0),PROFILE!$F$1:$G$3,2,0),0),0)</f>
        <v>0</v>
      </c>
      <c r="AE1288" s="1">
        <f t="shared" si="306"/>
        <v>0</v>
      </c>
      <c r="AF1288" s="1">
        <v>1275</v>
      </c>
      <c r="AI1288" s="1" t="str">
        <f>IFERROR(IF($AH1288&gt;=1,VLOOKUP($AG1288,STUDENT!$O$8:$Z$1507,3,0),""),"")</f>
        <v/>
      </c>
      <c r="AJ1288" s="1" t="str">
        <f>IFERROR(IF($AH1288&gt;=1,VLOOKUP($AG1288,STUDENT!$O$8:$Z$1507,4,0),""),"")</f>
        <v/>
      </c>
      <c r="AK1288" s="1" t="str">
        <f>IFERROR(IF($AH1288&gt;=1,VLOOKUP($AG1288,STUDENT!$O$8:$Z$1507,6,0),""),"")</f>
        <v/>
      </c>
      <c r="AL1288" s="1" t="str">
        <f t="shared" si="307"/>
        <v/>
      </c>
      <c r="AM1288" s="1" t="str">
        <f t="shared" si="308"/>
        <v/>
      </c>
      <c r="AN1288" s="1" t="str">
        <f t="shared" si="309"/>
        <v/>
      </c>
      <c r="AO1288" s="1" t="str">
        <f t="shared" si="310"/>
        <v/>
      </c>
      <c r="AP1288" s="1" t="str">
        <f t="shared" si="311"/>
        <v/>
      </c>
      <c r="AQ1288" s="1" t="str">
        <f t="shared" si="312"/>
        <v/>
      </c>
      <c r="AR1288" s="1" t="str">
        <f t="shared" si="313"/>
        <v/>
      </c>
      <c r="AS1288" s="1" t="str">
        <f t="shared" si="314"/>
        <v/>
      </c>
      <c r="AT1288" s="1" t="str">
        <f t="shared" si="315"/>
        <v/>
      </c>
      <c r="AU1288" s="1" t="str">
        <f t="shared" si="316"/>
        <v/>
      </c>
      <c r="AV1288" s="1" t="str">
        <f t="shared" si="317"/>
        <v/>
      </c>
      <c r="AW1288" s="1" t="str">
        <f t="shared" si="318"/>
        <v/>
      </c>
      <c r="AX1288" s="1" t="str">
        <f t="shared" si="319"/>
        <v/>
      </c>
      <c r="AY1288" s="1">
        <f>IFERROR(IF($AE1288&gt;$AE1287,VLOOKUP($AC1288+AL$1,STOCK!$F$10:$AB$209,16,0),IF($AE1288=$AE1287,(IF(AY1287&gt;=1,AY1287-COUNTIFS($AE1287:$AE1287,$AC1288,AL1287:AL1287,$AI$1),0)),0)),0)</f>
        <v>0</v>
      </c>
      <c r="AZ1288" s="1">
        <f>IFERROR(IF($AE1288&gt;$AE1287,VLOOKUP($AC1288+AM$1,STOCK!$F$10:$AB$209,16,0),IF($AE1288=$AE1287,(IF(AZ1287&gt;=1,AZ1287-COUNTIFS($AE1287:$AE1287,$AC1288,AM1287:AM1287,$AI$1),0)),0)),0)</f>
        <v>0</v>
      </c>
      <c r="BA1288" s="1">
        <f>IFERROR(IF($AE1288&gt;$AE1287,VLOOKUP($AC1288+AN$1,STOCK!$F$10:$AB$209,16,0),IF($AE1288=$AE1287,(IF(BA1287&gt;=1,BA1287-COUNTIFS($AE1287:$AE1287,$AC1288,AN1287:AN1287,$AI$1),0)),0)),0)</f>
        <v>0</v>
      </c>
      <c r="BB1288" s="1">
        <f>IFERROR(IF($AE1288&gt;$AE1287,VLOOKUP($AC1288+AO$1,STOCK!$F$10:$AB$209,16,0),IF($AE1288=$AE1287,(IF(BB1287&gt;=1,BB1287-COUNTIFS($AE1287:$AE1287,$AC1288,AO1287:AO1287,$AI$1),0)),0)),0)</f>
        <v>0</v>
      </c>
      <c r="BC1288" s="1">
        <f>IFERROR(IF($AE1288&gt;$AE1287,VLOOKUP($AC1288+AP$1,STOCK!$F$10:$AB$209,16,0),IF($AE1288=$AE1287,(IF(BC1287&gt;=1,BC1287-COUNTIFS($AE1287:$AE1287,$AC1288,AP1287:AP1287,$AI$1),0)),0)),0)</f>
        <v>0</v>
      </c>
      <c r="BD1288" s="1">
        <f>IFERROR(IF($AE1288&gt;$AE1287,VLOOKUP($AC1288+AQ$1,STOCK!$F$10:$AB$209,16,0),IF($AE1288=$AE1287,(IF(BD1287&gt;=1,BD1287-COUNTIFS($AE1287:$AE1287,$AC1288,AQ1287:AQ1287,$AI$1),0)),0)),0)</f>
        <v>0</v>
      </c>
      <c r="BE1288" s="1">
        <f>IFERROR(IF($AE1288&gt;$AE1287,VLOOKUP($AC1288+AR$1,STOCK!$F$10:$AB$209,16,0),IF($AE1288=$AE1287,(IF(BE1287&gt;=1,BE1287-COUNTIFS($AE1287:$AE1287,$AC1288,AR1287:AR1287,$AI$1),0)),0)),0)</f>
        <v>0</v>
      </c>
      <c r="BF1288" s="1">
        <f>IFERROR(IF($AE1288&gt;$AE1287,VLOOKUP($AC1288+AS$1,STOCK!$F$10:$AB$209,16,0),IF($AE1288=$AE1287,(IF(BF1287&gt;=1,BF1287-COUNTIFS($AE1287:$AE1287,$AC1288,AS1287:AS1287,$AI$1),0)),0)),0)</f>
        <v>0</v>
      </c>
      <c r="BG1288" s="1">
        <f>IFERROR(IF($AE1288&gt;$AE1287,VLOOKUP($AC1288+AT$1,STOCK!$F$10:$AB$209,16,0),IF($AE1288=$AE1287,(IF(BG1287&gt;=1,BG1287-COUNTIFS($AE1287:$AE1287,$AC1288,AT1287:AT1287,$AI$1),0)),0)),0)</f>
        <v>0</v>
      </c>
      <c r="BH1288" s="1">
        <f>IFERROR(IF($AE1288&gt;$AE1287,VLOOKUP($AC1288+AU$1,STOCK!$F$10:$AB$209,16,0),IF($AE1288=$AE1287,(IF(BH1287&gt;=1,BH1287-COUNTIFS($AE1287:$AE1287,$AC1288,AU1287:AU1287,$AI$1),0)),0)),0)</f>
        <v>0</v>
      </c>
      <c r="BI1288" s="1">
        <f>IFERROR(IF($AE1288&gt;$AE1287,VLOOKUP($AC1288+AV$1,STOCK!$F$10:$AB$209,16,0),IF($AE1288=$AE1287,(IF(BI1287&gt;=1,BI1287-COUNTIFS($AE1287:$AE1287,$AC1288,AV1287:AV1287,$AI$1),0)),0)),0)</f>
        <v>0</v>
      </c>
      <c r="BJ1288" s="1">
        <f>IFERROR(IF($AE1288&gt;$AE1287,VLOOKUP($AC1288+AW$1,STOCK!$F$10:$AB$209,16,0),IF($AE1288=$AE1287,(IF(BJ1287&gt;=1,BJ1287-COUNTIFS($AE1287:$AE1287,$AC1288,AW1287:AW1287,$AI$1),0)),0)),0)</f>
        <v>0</v>
      </c>
      <c r="BK1288" s="1">
        <f>IFERROR(IF($AE1288&gt;$AE1287,VLOOKUP($AC1288+AX$1,STOCK!$F$10:$AB$209,16,0),IF($AE1288=$AE1287,(IF(BK1287&gt;=1,BK1287-COUNTIFS($AE1287:$AE1287,$AC1288,AX1287:AX1287,$AI$1),0)),0)),0)</f>
        <v>0</v>
      </c>
      <c r="BL1288" s="1">
        <f>IFERROR(IF($AE1288&gt;$AE1287,VLOOKUP($AC1288+AL$1,STOCK!$F$10:$AB$209,17,0),IF($AE1288=$AE1287,(IF(BL1287&gt;=1,BL1287-COUNTIFS($AE1287:$AE1287,$AC1288,AL1287:AL1287,$AI$2),0)),0)),0)</f>
        <v>0</v>
      </c>
      <c r="BM1288" s="1">
        <f>IFERROR(IF($AE1288&gt;$AE1287,VLOOKUP($AC1288+AM$1,STOCK!$F$10:$AB$209,17,0),IF($AE1288=$AE1287,(IF(BM1287&gt;=1,BM1287-COUNTIFS($AE1287:$AE1287,$AC1288,AM1287:AM1287,$AI$2),0)),0)),0)</f>
        <v>0</v>
      </c>
      <c r="BN1288" s="1">
        <f>IFERROR(IF($AE1288&gt;$AE1287,VLOOKUP($AC1288+AN$1,STOCK!$F$10:$AB$209,17,0),IF($AE1288=$AE1287,(IF(BN1287&gt;=1,BN1287-COUNTIFS($AE1287:$AE1287,$AC1288,AN1287:AN1287,$AI$2),0)),0)),0)</f>
        <v>0</v>
      </c>
      <c r="BO1288" s="1">
        <f>IFERROR(IF($AE1288&gt;$AE1287,VLOOKUP($AC1288+AO$1,STOCK!$F$10:$AB$209,17,0),IF($AE1288=$AE1287,(IF(BO1287&gt;=1,BO1287-COUNTIFS($AE1287:$AE1287,$AC1288,AO1287:AO1287,$AI$2),0)),0)),0)</f>
        <v>0</v>
      </c>
      <c r="BP1288" s="1">
        <f>IFERROR(IF($AE1288&gt;$AE1287,VLOOKUP($AC1288+AP$1,STOCK!$F$10:$AB$209,17,0),IF($AE1288=$AE1287,(IF(BP1287&gt;=1,BP1287-COUNTIFS($AE1287:$AE1287,$AC1288,AP1287:AP1287,$AI$2),0)),0)),0)</f>
        <v>0</v>
      </c>
      <c r="BQ1288" s="1">
        <f>IFERROR(IF($AE1288&gt;$AE1287,VLOOKUP($AC1288+AQ$1,STOCK!$F$10:$AB$209,17,0),IF($AE1288=$AE1287,(IF(BQ1287&gt;=1,BQ1287-COUNTIFS($AE1287:$AE1287,$AC1288,AQ1287:AQ1287,$AI$2),0)),0)),0)</f>
        <v>0</v>
      </c>
      <c r="BR1288" s="1">
        <f>IFERROR(IF($AE1288&gt;$AE1287,VLOOKUP($AC1288+AR$1,STOCK!$F$10:$AB$209,17,0),IF($AE1288=$AE1287,(IF(BR1287&gt;=1,BR1287-COUNTIFS($AE1287:$AE1287,$AC1288,AR1287:AR1287,$AI$2),0)),0)),0)</f>
        <v>0</v>
      </c>
      <c r="BS1288" s="1">
        <f>IFERROR(IF($AE1288&gt;$AE1287,VLOOKUP($AC1288+AS$1,STOCK!$F$10:$AB$209,17,0),IF($AE1288=$AE1287,(IF(BS1287&gt;=1,BS1287-COUNTIFS($AE1287:$AE1287,$AC1288,AS1287:AS1287,$AI$2),0)),0)),0)</f>
        <v>0</v>
      </c>
      <c r="BT1288" s="1">
        <f>IFERROR(IF($AE1288&gt;$AE1287,VLOOKUP($AC1288+AT$1,STOCK!$F$10:$AB$209,17,0),IF($AE1288=$AE1287,(IF(BT1287&gt;=1,BT1287-COUNTIFS($AE1287:$AE1287,$AC1288,AT1287:AT1287,$AI$2),0)),0)),0)</f>
        <v>0</v>
      </c>
      <c r="BU1288" s="1">
        <f>IFERROR(IF($AE1288&gt;$AE1287,VLOOKUP($AC1288+AU$1,STOCK!$F$10:$AB$209,17,0),IF($AE1288=$AE1287,(IF(BU1287&gt;=1,BU1287-COUNTIFS($AE1287:$AE1287,$AC1288,AU1287:AU1287,$AI$2),0)),0)),0)</f>
        <v>0</v>
      </c>
      <c r="BV1288" s="1">
        <f>IFERROR(IF($AE1288&gt;$AE1287,VLOOKUP($AC1288+AV$1,STOCK!$F$10:$AB$209,17,0),IF($AE1288=$AE1287,(IF(BV1287&gt;=1,BV1287-COUNTIFS($AE1287:$AE1287,$AC1288,AV1287:AV1287,$AI$2),0)),0)),0)</f>
        <v>0</v>
      </c>
      <c r="BW1288" s="1">
        <f>IFERROR(IF($AE1288&gt;$AE1287,VLOOKUP($AC1288+AW$1,STOCK!$F$10:$AB$209,17,0),IF($AE1288=$AE1287,(IF(BW1287&gt;=1,BW1287-COUNTIFS($AE1287:$AE1287,$AC1288,AW1287:AW1287,$AI$2),0)),0)),0)</f>
        <v>0</v>
      </c>
      <c r="BX1288" s="1">
        <f>IFERROR(IF($AE1288&gt;$AE1287,VLOOKUP($AC1288+AX$1,STOCK!$F$10:$AB$209,17,0),IF($AE1288=$AE1287,(IF(BX1287&gt;=1,BX1287-COUNTIFS($AE1287:$AE1287,$AC1288,AX1287:AX1287,$AI$2),0)),0)),0)</f>
        <v>0</v>
      </c>
    </row>
    <row r="1289" spans="29:76" x14ac:dyDescent="0.25">
      <c r="AC1289" s="1">
        <f t="shared" si="305"/>
        <v>0</v>
      </c>
      <c r="AD1289" s="1">
        <f>IFERROR(IF(LEN(AK1289)&gt;=1,VLOOKUP(HLOOKUP(AK1289,PROFILE!$K$5:$V$8,4,0),PROFILE!$F$1:$G$3,2,0),0),0)</f>
        <v>0</v>
      </c>
      <c r="AE1289" s="1">
        <f t="shared" si="306"/>
        <v>0</v>
      </c>
      <c r="AF1289" s="1">
        <v>1276</v>
      </c>
      <c r="AI1289" s="1" t="str">
        <f>IFERROR(IF($AH1289&gt;=1,VLOOKUP($AG1289,STUDENT!$O$8:$Z$1507,3,0),""),"")</f>
        <v/>
      </c>
      <c r="AJ1289" s="1" t="str">
        <f>IFERROR(IF($AH1289&gt;=1,VLOOKUP($AG1289,STUDENT!$O$8:$Z$1507,4,0),""),"")</f>
        <v/>
      </c>
      <c r="AK1289" s="1" t="str">
        <f>IFERROR(IF($AH1289&gt;=1,VLOOKUP($AG1289,STUDENT!$O$8:$Z$1507,6,0),""),"")</f>
        <v/>
      </c>
      <c r="AL1289" s="1" t="str">
        <f t="shared" si="307"/>
        <v/>
      </c>
      <c r="AM1289" s="1" t="str">
        <f t="shared" si="308"/>
        <v/>
      </c>
      <c r="AN1289" s="1" t="str">
        <f t="shared" si="309"/>
        <v/>
      </c>
      <c r="AO1289" s="1" t="str">
        <f t="shared" si="310"/>
        <v/>
      </c>
      <c r="AP1289" s="1" t="str">
        <f t="shared" si="311"/>
        <v/>
      </c>
      <c r="AQ1289" s="1" t="str">
        <f t="shared" si="312"/>
        <v/>
      </c>
      <c r="AR1289" s="1" t="str">
        <f t="shared" si="313"/>
        <v/>
      </c>
      <c r="AS1289" s="1" t="str">
        <f t="shared" si="314"/>
        <v/>
      </c>
      <c r="AT1289" s="1" t="str">
        <f t="shared" si="315"/>
        <v/>
      </c>
      <c r="AU1289" s="1" t="str">
        <f t="shared" si="316"/>
        <v/>
      </c>
      <c r="AV1289" s="1" t="str">
        <f t="shared" si="317"/>
        <v/>
      </c>
      <c r="AW1289" s="1" t="str">
        <f t="shared" si="318"/>
        <v/>
      </c>
      <c r="AX1289" s="1" t="str">
        <f t="shared" si="319"/>
        <v/>
      </c>
      <c r="AY1289" s="1">
        <f>IFERROR(IF($AE1289&gt;$AE1288,VLOOKUP($AC1289+AL$1,STOCK!$F$10:$AB$209,16,0),IF($AE1289=$AE1288,(IF(AY1288&gt;=1,AY1288-COUNTIFS($AE1288:$AE1288,$AC1289,AL1288:AL1288,$AI$1),0)),0)),0)</f>
        <v>0</v>
      </c>
      <c r="AZ1289" s="1">
        <f>IFERROR(IF($AE1289&gt;$AE1288,VLOOKUP($AC1289+AM$1,STOCK!$F$10:$AB$209,16,0),IF($AE1289=$AE1288,(IF(AZ1288&gt;=1,AZ1288-COUNTIFS($AE1288:$AE1288,$AC1289,AM1288:AM1288,$AI$1),0)),0)),0)</f>
        <v>0</v>
      </c>
      <c r="BA1289" s="1">
        <f>IFERROR(IF($AE1289&gt;$AE1288,VLOOKUP($AC1289+AN$1,STOCK!$F$10:$AB$209,16,0),IF($AE1289=$AE1288,(IF(BA1288&gt;=1,BA1288-COUNTIFS($AE1288:$AE1288,$AC1289,AN1288:AN1288,$AI$1),0)),0)),0)</f>
        <v>0</v>
      </c>
      <c r="BB1289" s="1">
        <f>IFERROR(IF($AE1289&gt;$AE1288,VLOOKUP($AC1289+AO$1,STOCK!$F$10:$AB$209,16,0),IF($AE1289=$AE1288,(IF(BB1288&gt;=1,BB1288-COUNTIFS($AE1288:$AE1288,$AC1289,AO1288:AO1288,$AI$1),0)),0)),0)</f>
        <v>0</v>
      </c>
      <c r="BC1289" s="1">
        <f>IFERROR(IF($AE1289&gt;$AE1288,VLOOKUP($AC1289+AP$1,STOCK!$F$10:$AB$209,16,0),IF($AE1289=$AE1288,(IF(BC1288&gt;=1,BC1288-COUNTIFS($AE1288:$AE1288,$AC1289,AP1288:AP1288,$AI$1),0)),0)),0)</f>
        <v>0</v>
      </c>
      <c r="BD1289" s="1">
        <f>IFERROR(IF($AE1289&gt;$AE1288,VLOOKUP($AC1289+AQ$1,STOCK!$F$10:$AB$209,16,0),IF($AE1289=$AE1288,(IF(BD1288&gt;=1,BD1288-COUNTIFS($AE1288:$AE1288,$AC1289,AQ1288:AQ1288,$AI$1),0)),0)),0)</f>
        <v>0</v>
      </c>
      <c r="BE1289" s="1">
        <f>IFERROR(IF($AE1289&gt;$AE1288,VLOOKUP($AC1289+AR$1,STOCK!$F$10:$AB$209,16,0),IF($AE1289=$AE1288,(IF(BE1288&gt;=1,BE1288-COUNTIFS($AE1288:$AE1288,$AC1289,AR1288:AR1288,$AI$1),0)),0)),0)</f>
        <v>0</v>
      </c>
      <c r="BF1289" s="1">
        <f>IFERROR(IF($AE1289&gt;$AE1288,VLOOKUP($AC1289+AS$1,STOCK!$F$10:$AB$209,16,0),IF($AE1289=$AE1288,(IF(BF1288&gt;=1,BF1288-COUNTIFS($AE1288:$AE1288,$AC1289,AS1288:AS1288,$AI$1),0)),0)),0)</f>
        <v>0</v>
      </c>
      <c r="BG1289" s="1">
        <f>IFERROR(IF($AE1289&gt;$AE1288,VLOOKUP($AC1289+AT$1,STOCK!$F$10:$AB$209,16,0),IF($AE1289=$AE1288,(IF(BG1288&gt;=1,BG1288-COUNTIFS($AE1288:$AE1288,$AC1289,AT1288:AT1288,$AI$1),0)),0)),0)</f>
        <v>0</v>
      </c>
      <c r="BH1289" s="1">
        <f>IFERROR(IF($AE1289&gt;$AE1288,VLOOKUP($AC1289+AU$1,STOCK!$F$10:$AB$209,16,0),IF($AE1289=$AE1288,(IF(BH1288&gt;=1,BH1288-COUNTIFS($AE1288:$AE1288,$AC1289,AU1288:AU1288,$AI$1),0)),0)),0)</f>
        <v>0</v>
      </c>
      <c r="BI1289" s="1">
        <f>IFERROR(IF($AE1289&gt;$AE1288,VLOOKUP($AC1289+AV$1,STOCK!$F$10:$AB$209,16,0),IF($AE1289=$AE1288,(IF(BI1288&gt;=1,BI1288-COUNTIFS($AE1288:$AE1288,$AC1289,AV1288:AV1288,$AI$1),0)),0)),0)</f>
        <v>0</v>
      </c>
      <c r="BJ1289" s="1">
        <f>IFERROR(IF($AE1289&gt;$AE1288,VLOOKUP($AC1289+AW$1,STOCK!$F$10:$AB$209,16,0),IF($AE1289=$AE1288,(IF(BJ1288&gt;=1,BJ1288-COUNTIFS($AE1288:$AE1288,$AC1289,AW1288:AW1288,$AI$1),0)),0)),0)</f>
        <v>0</v>
      </c>
      <c r="BK1289" s="1">
        <f>IFERROR(IF($AE1289&gt;$AE1288,VLOOKUP($AC1289+AX$1,STOCK!$F$10:$AB$209,16,0),IF($AE1289=$AE1288,(IF(BK1288&gt;=1,BK1288-COUNTIFS($AE1288:$AE1288,$AC1289,AX1288:AX1288,$AI$1),0)),0)),0)</f>
        <v>0</v>
      </c>
      <c r="BL1289" s="1">
        <f>IFERROR(IF($AE1289&gt;$AE1288,VLOOKUP($AC1289+AL$1,STOCK!$F$10:$AB$209,17,0),IF($AE1289=$AE1288,(IF(BL1288&gt;=1,BL1288-COUNTIFS($AE1288:$AE1288,$AC1289,AL1288:AL1288,$AI$2),0)),0)),0)</f>
        <v>0</v>
      </c>
      <c r="BM1289" s="1">
        <f>IFERROR(IF($AE1289&gt;$AE1288,VLOOKUP($AC1289+AM$1,STOCK!$F$10:$AB$209,17,0),IF($AE1289=$AE1288,(IF(BM1288&gt;=1,BM1288-COUNTIFS($AE1288:$AE1288,$AC1289,AM1288:AM1288,$AI$2),0)),0)),0)</f>
        <v>0</v>
      </c>
      <c r="BN1289" s="1">
        <f>IFERROR(IF($AE1289&gt;$AE1288,VLOOKUP($AC1289+AN$1,STOCK!$F$10:$AB$209,17,0),IF($AE1289=$AE1288,(IF(BN1288&gt;=1,BN1288-COUNTIFS($AE1288:$AE1288,$AC1289,AN1288:AN1288,$AI$2),0)),0)),0)</f>
        <v>0</v>
      </c>
      <c r="BO1289" s="1">
        <f>IFERROR(IF($AE1289&gt;$AE1288,VLOOKUP($AC1289+AO$1,STOCK!$F$10:$AB$209,17,0),IF($AE1289=$AE1288,(IF(BO1288&gt;=1,BO1288-COUNTIFS($AE1288:$AE1288,$AC1289,AO1288:AO1288,$AI$2),0)),0)),0)</f>
        <v>0</v>
      </c>
      <c r="BP1289" s="1">
        <f>IFERROR(IF($AE1289&gt;$AE1288,VLOOKUP($AC1289+AP$1,STOCK!$F$10:$AB$209,17,0),IF($AE1289=$AE1288,(IF(BP1288&gt;=1,BP1288-COUNTIFS($AE1288:$AE1288,$AC1289,AP1288:AP1288,$AI$2),0)),0)),0)</f>
        <v>0</v>
      </c>
      <c r="BQ1289" s="1">
        <f>IFERROR(IF($AE1289&gt;$AE1288,VLOOKUP($AC1289+AQ$1,STOCK!$F$10:$AB$209,17,0),IF($AE1289=$AE1288,(IF(BQ1288&gt;=1,BQ1288-COUNTIFS($AE1288:$AE1288,$AC1289,AQ1288:AQ1288,$AI$2),0)),0)),0)</f>
        <v>0</v>
      </c>
      <c r="BR1289" s="1">
        <f>IFERROR(IF($AE1289&gt;$AE1288,VLOOKUP($AC1289+AR$1,STOCK!$F$10:$AB$209,17,0),IF($AE1289=$AE1288,(IF(BR1288&gt;=1,BR1288-COUNTIFS($AE1288:$AE1288,$AC1289,AR1288:AR1288,$AI$2),0)),0)),0)</f>
        <v>0</v>
      </c>
      <c r="BS1289" s="1">
        <f>IFERROR(IF($AE1289&gt;$AE1288,VLOOKUP($AC1289+AS$1,STOCK!$F$10:$AB$209,17,0),IF($AE1289=$AE1288,(IF(BS1288&gt;=1,BS1288-COUNTIFS($AE1288:$AE1288,$AC1289,AS1288:AS1288,$AI$2),0)),0)),0)</f>
        <v>0</v>
      </c>
      <c r="BT1289" s="1">
        <f>IFERROR(IF($AE1289&gt;$AE1288,VLOOKUP($AC1289+AT$1,STOCK!$F$10:$AB$209,17,0),IF($AE1289=$AE1288,(IF(BT1288&gt;=1,BT1288-COUNTIFS($AE1288:$AE1288,$AC1289,AT1288:AT1288,$AI$2),0)),0)),0)</f>
        <v>0</v>
      </c>
      <c r="BU1289" s="1">
        <f>IFERROR(IF($AE1289&gt;$AE1288,VLOOKUP($AC1289+AU$1,STOCK!$F$10:$AB$209,17,0),IF($AE1289=$AE1288,(IF(BU1288&gt;=1,BU1288-COUNTIFS($AE1288:$AE1288,$AC1289,AU1288:AU1288,$AI$2),0)),0)),0)</f>
        <v>0</v>
      </c>
      <c r="BV1289" s="1">
        <f>IFERROR(IF($AE1289&gt;$AE1288,VLOOKUP($AC1289+AV$1,STOCK!$F$10:$AB$209,17,0),IF($AE1289=$AE1288,(IF(BV1288&gt;=1,BV1288-COUNTIFS($AE1288:$AE1288,$AC1289,AV1288:AV1288,$AI$2),0)),0)),0)</f>
        <v>0</v>
      </c>
      <c r="BW1289" s="1">
        <f>IFERROR(IF($AE1289&gt;$AE1288,VLOOKUP($AC1289+AW$1,STOCK!$F$10:$AB$209,17,0),IF($AE1289=$AE1288,(IF(BW1288&gt;=1,BW1288-COUNTIFS($AE1288:$AE1288,$AC1289,AW1288:AW1288,$AI$2),0)),0)),0)</f>
        <v>0</v>
      </c>
      <c r="BX1289" s="1">
        <f>IFERROR(IF($AE1289&gt;$AE1288,VLOOKUP($AC1289+AX$1,STOCK!$F$10:$AB$209,17,0),IF($AE1289=$AE1288,(IF(BX1288&gt;=1,BX1288-COUNTIFS($AE1288:$AE1288,$AC1289,AX1288:AX1288,$AI$2),0)),0)),0)</f>
        <v>0</v>
      </c>
    </row>
    <row r="1290" spans="29:76" x14ac:dyDescent="0.25">
      <c r="AC1290" s="1">
        <f t="shared" si="305"/>
        <v>0</v>
      </c>
      <c r="AD1290" s="1">
        <f>IFERROR(IF(LEN(AK1290)&gt;=1,VLOOKUP(HLOOKUP(AK1290,PROFILE!$K$5:$V$8,4,0),PROFILE!$F$1:$G$3,2,0),0),0)</f>
        <v>0</v>
      </c>
      <c r="AE1290" s="1">
        <f t="shared" si="306"/>
        <v>0</v>
      </c>
      <c r="AF1290" s="1">
        <v>1277</v>
      </c>
      <c r="AI1290" s="1" t="str">
        <f>IFERROR(IF($AH1290&gt;=1,VLOOKUP($AG1290,STUDENT!$O$8:$Z$1507,3,0),""),"")</f>
        <v/>
      </c>
      <c r="AJ1290" s="1" t="str">
        <f>IFERROR(IF($AH1290&gt;=1,VLOOKUP($AG1290,STUDENT!$O$8:$Z$1507,4,0),""),"")</f>
        <v/>
      </c>
      <c r="AK1290" s="1" t="str">
        <f>IFERROR(IF($AH1290&gt;=1,VLOOKUP($AG1290,STUDENT!$O$8:$Z$1507,6,0),""),"")</f>
        <v/>
      </c>
      <c r="AL1290" s="1" t="str">
        <f t="shared" si="307"/>
        <v/>
      </c>
      <c r="AM1290" s="1" t="str">
        <f t="shared" si="308"/>
        <v/>
      </c>
      <c r="AN1290" s="1" t="str">
        <f t="shared" si="309"/>
        <v/>
      </c>
      <c r="AO1290" s="1" t="str">
        <f t="shared" si="310"/>
        <v/>
      </c>
      <c r="AP1290" s="1" t="str">
        <f t="shared" si="311"/>
        <v/>
      </c>
      <c r="AQ1290" s="1" t="str">
        <f t="shared" si="312"/>
        <v/>
      </c>
      <c r="AR1290" s="1" t="str">
        <f t="shared" si="313"/>
        <v/>
      </c>
      <c r="AS1290" s="1" t="str">
        <f t="shared" si="314"/>
        <v/>
      </c>
      <c r="AT1290" s="1" t="str">
        <f t="shared" si="315"/>
        <v/>
      </c>
      <c r="AU1290" s="1" t="str">
        <f t="shared" si="316"/>
        <v/>
      </c>
      <c r="AV1290" s="1" t="str">
        <f t="shared" si="317"/>
        <v/>
      </c>
      <c r="AW1290" s="1" t="str">
        <f t="shared" si="318"/>
        <v/>
      </c>
      <c r="AX1290" s="1" t="str">
        <f t="shared" si="319"/>
        <v/>
      </c>
      <c r="AY1290" s="1">
        <f>IFERROR(IF($AE1290&gt;$AE1289,VLOOKUP($AC1290+AL$1,STOCK!$F$10:$AB$209,16,0),IF($AE1290=$AE1289,(IF(AY1289&gt;=1,AY1289-COUNTIFS($AE1289:$AE1289,$AC1290,AL1289:AL1289,$AI$1),0)),0)),0)</f>
        <v>0</v>
      </c>
      <c r="AZ1290" s="1">
        <f>IFERROR(IF($AE1290&gt;$AE1289,VLOOKUP($AC1290+AM$1,STOCK!$F$10:$AB$209,16,0),IF($AE1290=$AE1289,(IF(AZ1289&gt;=1,AZ1289-COUNTIFS($AE1289:$AE1289,$AC1290,AM1289:AM1289,$AI$1),0)),0)),0)</f>
        <v>0</v>
      </c>
      <c r="BA1290" s="1">
        <f>IFERROR(IF($AE1290&gt;$AE1289,VLOOKUP($AC1290+AN$1,STOCK!$F$10:$AB$209,16,0),IF($AE1290=$AE1289,(IF(BA1289&gt;=1,BA1289-COUNTIFS($AE1289:$AE1289,$AC1290,AN1289:AN1289,$AI$1),0)),0)),0)</f>
        <v>0</v>
      </c>
      <c r="BB1290" s="1">
        <f>IFERROR(IF($AE1290&gt;$AE1289,VLOOKUP($AC1290+AO$1,STOCK!$F$10:$AB$209,16,0),IF($AE1290=$AE1289,(IF(BB1289&gt;=1,BB1289-COUNTIFS($AE1289:$AE1289,$AC1290,AO1289:AO1289,$AI$1),0)),0)),0)</f>
        <v>0</v>
      </c>
      <c r="BC1290" s="1">
        <f>IFERROR(IF($AE1290&gt;$AE1289,VLOOKUP($AC1290+AP$1,STOCK!$F$10:$AB$209,16,0),IF($AE1290=$AE1289,(IF(BC1289&gt;=1,BC1289-COUNTIFS($AE1289:$AE1289,$AC1290,AP1289:AP1289,$AI$1),0)),0)),0)</f>
        <v>0</v>
      </c>
      <c r="BD1290" s="1">
        <f>IFERROR(IF($AE1290&gt;$AE1289,VLOOKUP($AC1290+AQ$1,STOCK!$F$10:$AB$209,16,0),IF($AE1290=$AE1289,(IF(BD1289&gt;=1,BD1289-COUNTIFS($AE1289:$AE1289,$AC1290,AQ1289:AQ1289,$AI$1),0)),0)),0)</f>
        <v>0</v>
      </c>
      <c r="BE1290" s="1">
        <f>IFERROR(IF($AE1290&gt;$AE1289,VLOOKUP($AC1290+AR$1,STOCK!$F$10:$AB$209,16,0),IF($AE1290=$AE1289,(IF(BE1289&gt;=1,BE1289-COUNTIFS($AE1289:$AE1289,$AC1290,AR1289:AR1289,$AI$1),0)),0)),0)</f>
        <v>0</v>
      </c>
      <c r="BF1290" s="1">
        <f>IFERROR(IF($AE1290&gt;$AE1289,VLOOKUP($AC1290+AS$1,STOCK!$F$10:$AB$209,16,0),IF($AE1290=$AE1289,(IF(BF1289&gt;=1,BF1289-COUNTIFS($AE1289:$AE1289,$AC1290,AS1289:AS1289,$AI$1),0)),0)),0)</f>
        <v>0</v>
      </c>
      <c r="BG1290" s="1">
        <f>IFERROR(IF($AE1290&gt;$AE1289,VLOOKUP($AC1290+AT$1,STOCK!$F$10:$AB$209,16,0),IF($AE1290=$AE1289,(IF(BG1289&gt;=1,BG1289-COUNTIFS($AE1289:$AE1289,$AC1290,AT1289:AT1289,$AI$1),0)),0)),0)</f>
        <v>0</v>
      </c>
      <c r="BH1290" s="1">
        <f>IFERROR(IF($AE1290&gt;$AE1289,VLOOKUP($AC1290+AU$1,STOCK!$F$10:$AB$209,16,0),IF($AE1290=$AE1289,(IF(BH1289&gt;=1,BH1289-COUNTIFS($AE1289:$AE1289,$AC1290,AU1289:AU1289,$AI$1),0)),0)),0)</f>
        <v>0</v>
      </c>
      <c r="BI1290" s="1">
        <f>IFERROR(IF($AE1290&gt;$AE1289,VLOOKUP($AC1290+AV$1,STOCK!$F$10:$AB$209,16,0),IF($AE1290=$AE1289,(IF(BI1289&gt;=1,BI1289-COUNTIFS($AE1289:$AE1289,$AC1290,AV1289:AV1289,$AI$1),0)),0)),0)</f>
        <v>0</v>
      </c>
      <c r="BJ1290" s="1">
        <f>IFERROR(IF($AE1290&gt;$AE1289,VLOOKUP($AC1290+AW$1,STOCK!$F$10:$AB$209,16,0),IF($AE1290=$AE1289,(IF(BJ1289&gt;=1,BJ1289-COUNTIFS($AE1289:$AE1289,$AC1290,AW1289:AW1289,$AI$1),0)),0)),0)</f>
        <v>0</v>
      </c>
      <c r="BK1290" s="1">
        <f>IFERROR(IF($AE1290&gt;$AE1289,VLOOKUP($AC1290+AX$1,STOCK!$F$10:$AB$209,16,0),IF($AE1290=$AE1289,(IF(BK1289&gt;=1,BK1289-COUNTIFS($AE1289:$AE1289,$AC1290,AX1289:AX1289,$AI$1),0)),0)),0)</f>
        <v>0</v>
      </c>
      <c r="BL1290" s="1">
        <f>IFERROR(IF($AE1290&gt;$AE1289,VLOOKUP($AC1290+AL$1,STOCK!$F$10:$AB$209,17,0),IF($AE1290=$AE1289,(IF(BL1289&gt;=1,BL1289-COUNTIFS($AE1289:$AE1289,$AC1290,AL1289:AL1289,$AI$2),0)),0)),0)</f>
        <v>0</v>
      </c>
      <c r="BM1290" s="1">
        <f>IFERROR(IF($AE1290&gt;$AE1289,VLOOKUP($AC1290+AM$1,STOCK!$F$10:$AB$209,17,0),IF($AE1290=$AE1289,(IF(BM1289&gt;=1,BM1289-COUNTIFS($AE1289:$AE1289,$AC1290,AM1289:AM1289,$AI$2),0)),0)),0)</f>
        <v>0</v>
      </c>
      <c r="BN1290" s="1">
        <f>IFERROR(IF($AE1290&gt;$AE1289,VLOOKUP($AC1290+AN$1,STOCK!$F$10:$AB$209,17,0),IF($AE1290=$AE1289,(IF(BN1289&gt;=1,BN1289-COUNTIFS($AE1289:$AE1289,$AC1290,AN1289:AN1289,$AI$2),0)),0)),0)</f>
        <v>0</v>
      </c>
      <c r="BO1290" s="1">
        <f>IFERROR(IF($AE1290&gt;$AE1289,VLOOKUP($AC1290+AO$1,STOCK!$F$10:$AB$209,17,0),IF($AE1290=$AE1289,(IF(BO1289&gt;=1,BO1289-COUNTIFS($AE1289:$AE1289,$AC1290,AO1289:AO1289,$AI$2),0)),0)),0)</f>
        <v>0</v>
      </c>
      <c r="BP1290" s="1">
        <f>IFERROR(IF($AE1290&gt;$AE1289,VLOOKUP($AC1290+AP$1,STOCK!$F$10:$AB$209,17,0),IF($AE1290=$AE1289,(IF(BP1289&gt;=1,BP1289-COUNTIFS($AE1289:$AE1289,$AC1290,AP1289:AP1289,$AI$2),0)),0)),0)</f>
        <v>0</v>
      </c>
      <c r="BQ1290" s="1">
        <f>IFERROR(IF($AE1290&gt;$AE1289,VLOOKUP($AC1290+AQ$1,STOCK!$F$10:$AB$209,17,0),IF($AE1290=$AE1289,(IF(BQ1289&gt;=1,BQ1289-COUNTIFS($AE1289:$AE1289,$AC1290,AQ1289:AQ1289,$AI$2),0)),0)),0)</f>
        <v>0</v>
      </c>
      <c r="BR1290" s="1">
        <f>IFERROR(IF($AE1290&gt;$AE1289,VLOOKUP($AC1290+AR$1,STOCK!$F$10:$AB$209,17,0),IF($AE1290=$AE1289,(IF(BR1289&gt;=1,BR1289-COUNTIFS($AE1289:$AE1289,$AC1290,AR1289:AR1289,$AI$2),0)),0)),0)</f>
        <v>0</v>
      </c>
      <c r="BS1290" s="1">
        <f>IFERROR(IF($AE1290&gt;$AE1289,VLOOKUP($AC1290+AS$1,STOCK!$F$10:$AB$209,17,0),IF($AE1290=$AE1289,(IF(BS1289&gt;=1,BS1289-COUNTIFS($AE1289:$AE1289,$AC1290,AS1289:AS1289,$AI$2),0)),0)),0)</f>
        <v>0</v>
      </c>
      <c r="BT1290" s="1">
        <f>IFERROR(IF($AE1290&gt;$AE1289,VLOOKUP($AC1290+AT$1,STOCK!$F$10:$AB$209,17,0),IF($AE1290=$AE1289,(IF(BT1289&gt;=1,BT1289-COUNTIFS($AE1289:$AE1289,$AC1290,AT1289:AT1289,$AI$2),0)),0)),0)</f>
        <v>0</v>
      </c>
      <c r="BU1290" s="1">
        <f>IFERROR(IF($AE1290&gt;$AE1289,VLOOKUP($AC1290+AU$1,STOCK!$F$10:$AB$209,17,0),IF($AE1290=$AE1289,(IF(BU1289&gt;=1,BU1289-COUNTIFS($AE1289:$AE1289,$AC1290,AU1289:AU1289,$AI$2),0)),0)),0)</f>
        <v>0</v>
      </c>
      <c r="BV1290" s="1">
        <f>IFERROR(IF($AE1290&gt;$AE1289,VLOOKUP($AC1290+AV$1,STOCK!$F$10:$AB$209,17,0),IF($AE1290=$AE1289,(IF(BV1289&gt;=1,BV1289-COUNTIFS($AE1289:$AE1289,$AC1290,AV1289:AV1289,$AI$2),0)),0)),0)</f>
        <v>0</v>
      </c>
      <c r="BW1290" s="1">
        <f>IFERROR(IF($AE1290&gt;$AE1289,VLOOKUP($AC1290+AW$1,STOCK!$F$10:$AB$209,17,0),IF($AE1290=$AE1289,(IF(BW1289&gt;=1,BW1289-COUNTIFS($AE1289:$AE1289,$AC1290,AW1289:AW1289,$AI$2),0)),0)),0)</f>
        <v>0</v>
      </c>
      <c r="BX1290" s="1">
        <f>IFERROR(IF($AE1290&gt;$AE1289,VLOOKUP($AC1290+AX$1,STOCK!$F$10:$AB$209,17,0),IF($AE1290=$AE1289,(IF(BX1289&gt;=1,BX1289-COUNTIFS($AE1289:$AE1289,$AC1290,AX1289:AX1289,$AI$2),0)),0)),0)</f>
        <v>0</v>
      </c>
    </row>
    <row r="1291" spans="29:76" x14ac:dyDescent="0.25">
      <c r="AC1291" s="1">
        <f t="shared" si="305"/>
        <v>0</v>
      </c>
      <c r="AD1291" s="1">
        <f>IFERROR(IF(LEN(AK1291)&gt;=1,VLOOKUP(HLOOKUP(AK1291,PROFILE!$K$5:$V$8,4,0),PROFILE!$F$1:$G$3,2,0),0),0)</f>
        <v>0</v>
      </c>
      <c r="AE1291" s="1">
        <f t="shared" si="306"/>
        <v>0</v>
      </c>
      <c r="AF1291" s="1">
        <v>1278</v>
      </c>
      <c r="AI1291" s="1" t="str">
        <f>IFERROR(IF($AH1291&gt;=1,VLOOKUP($AG1291,STUDENT!$O$8:$Z$1507,3,0),""),"")</f>
        <v/>
      </c>
      <c r="AJ1291" s="1" t="str">
        <f>IFERROR(IF($AH1291&gt;=1,VLOOKUP($AG1291,STUDENT!$O$8:$Z$1507,4,0),""),"")</f>
        <v/>
      </c>
      <c r="AK1291" s="1" t="str">
        <f>IFERROR(IF($AH1291&gt;=1,VLOOKUP($AG1291,STUDENT!$O$8:$Z$1507,6,0),""),"")</f>
        <v/>
      </c>
      <c r="AL1291" s="1" t="str">
        <f t="shared" si="307"/>
        <v/>
      </c>
      <c r="AM1291" s="1" t="str">
        <f t="shared" si="308"/>
        <v/>
      </c>
      <c r="AN1291" s="1" t="str">
        <f t="shared" si="309"/>
        <v/>
      </c>
      <c r="AO1291" s="1" t="str">
        <f t="shared" si="310"/>
        <v/>
      </c>
      <c r="AP1291" s="1" t="str">
        <f t="shared" si="311"/>
        <v/>
      </c>
      <c r="AQ1291" s="1" t="str">
        <f t="shared" si="312"/>
        <v/>
      </c>
      <c r="AR1291" s="1" t="str">
        <f t="shared" si="313"/>
        <v/>
      </c>
      <c r="AS1291" s="1" t="str">
        <f t="shared" si="314"/>
        <v/>
      </c>
      <c r="AT1291" s="1" t="str">
        <f t="shared" si="315"/>
        <v/>
      </c>
      <c r="AU1291" s="1" t="str">
        <f t="shared" si="316"/>
        <v/>
      </c>
      <c r="AV1291" s="1" t="str">
        <f t="shared" si="317"/>
        <v/>
      </c>
      <c r="AW1291" s="1" t="str">
        <f t="shared" si="318"/>
        <v/>
      </c>
      <c r="AX1291" s="1" t="str">
        <f t="shared" si="319"/>
        <v/>
      </c>
      <c r="AY1291" s="1">
        <f>IFERROR(IF($AE1291&gt;$AE1290,VLOOKUP($AC1291+AL$1,STOCK!$F$10:$AB$209,16,0),IF($AE1291=$AE1290,(IF(AY1290&gt;=1,AY1290-COUNTIFS($AE1290:$AE1290,$AC1291,AL1290:AL1290,$AI$1),0)),0)),0)</f>
        <v>0</v>
      </c>
      <c r="AZ1291" s="1">
        <f>IFERROR(IF($AE1291&gt;$AE1290,VLOOKUP($AC1291+AM$1,STOCK!$F$10:$AB$209,16,0),IF($AE1291=$AE1290,(IF(AZ1290&gt;=1,AZ1290-COUNTIFS($AE1290:$AE1290,$AC1291,AM1290:AM1290,$AI$1),0)),0)),0)</f>
        <v>0</v>
      </c>
      <c r="BA1291" s="1">
        <f>IFERROR(IF($AE1291&gt;$AE1290,VLOOKUP($AC1291+AN$1,STOCK!$F$10:$AB$209,16,0),IF($AE1291=$AE1290,(IF(BA1290&gt;=1,BA1290-COUNTIFS($AE1290:$AE1290,$AC1291,AN1290:AN1290,$AI$1),0)),0)),0)</f>
        <v>0</v>
      </c>
      <c r="BB1291" s="1">
        <f>IFERROR(IF($AE1291&gt;$AE1290,VLOOKUP($AC1291+AO$1,STOCK!$F$10:$AB$209,16,0),IF($AE1291=$AE1290,(IF(BB1290&gt;=1,BB1290-COUNTIFS($AE1290:$AE1290,$AC1291,AO1290:AO1290,$AI$1),0)),0)),0)</f>
        <v>0</v>
      </c>
      <c r="BC1291" s="1">
        <f>IFERROR(IF($AE1291&gt;$AE1290,VLOOKUP($AC1291+AP$1,STOCK!$F$10:$AB$209,16,0),IF($AE1291=$AE1290,(IF(BC1290&gt;=1,BC1290-COUNTIFS($AE1290:$AE1290,$AC1291,AP1290:AP1290,$AI$1),0)),0)),0)</f>
        <v>0</v>
      </c>
      <c r="BD1291" s="1">
        <f>IFERROR(IF($AE1291&gt;$AE1290,VLOOKUP($AC1291+AQ$1,STOCK!$F$10:$AB$209,16,0),IF($AE1291=$AE1290,(IF(BD1290&gt;=1,BD1290-COUNTIFS($AE1290:$AE1290,$AC1291,AQ1290:AQ1290,$AI$1),0)),0)),0)</f>
        <v>0</v>
      </c>
      <c r="BE1291" s="1">
        <f>IFERROR(IF($AE1291&gt;$AE1290,VLOOKUP($AC1291+AR$1,STOCK!$F$10:$AB$209,16,0),IF($AE1291=$AE1290,(IF(BE1290&gt;=1,BE1290-COUNTIFS($AE1290:$AE1290,$AC1291,AR1290:AR1290,$AI$1),0)),0)),0)</f>
        <v>0</v>
      </c>
      <c r="BF1291" s="1">
        <f>IFERROR(IF($AE1291&gt;$AE1290,VLOOKUP($AC1291+AS$1,STOCK!$F$10:$AB$209,16,0),IF($AE1291=$AE1290,(IF(BF1290&gt;=1,BF1290-COUNTIFS($AE1290:$AE1290,$AC1291,AS1290:AS1290,$AI$1),0)),0)),0)</f>
        <v>0</v>
      </c>
      <c r="BG1291" s="1">
        <f>IFERROR(IF($AE1291&gt;$AE1290,VLOOKUP($AC1291+AT$1,STOCK!$F$10:$AB$209,16,0),IF($AE1291=$AE1290,(IF(BG1290&gt;=1,BG1290-COUNTIFS($AE1290:$AE1290,$AC1291,AT1290:AT1290,$AI$1),0)),0)),0)</f>
        <v>0</v>
      </c>
      <c r="BH1291" s="1">
        <f>IFERROR(IF($AE1291&gt;$AE1290,VLOOKUP($AC1291+AU$1,STOCK!$F$10:$AB$209,16,0),IF($AE1291=$AE1290,(IF(BH1290&gt;=1,BH1290-COUNTIFS($AE1290:$AE1290,$AC1291,AU1290:AU1290,$AI$1),0)),0)),0)</f>
        <v>0</v>
      </c>
      <c r="BI1291" s="1">
        <f>IFERROR(IF($AE1291&gt;$AE1290,VLOOKUP($AC1291+AV$1,STOCK!$F$10:$AB$209,16,0),IF($AE1291=$AE1290,(IF(BI1290&gt;=1,BI1290-COUNTIFS($AE1290:$AE1290,$AC1291,AV1290:AV1290,$AI$1),0)),0)),0)</f>
        <v>0</v>
      </c>
      <c r="BJ1291" s="1">
        <f>IFERROR(IF($AE1291&gt;$AE1290,VLOOKUP($AC1291+AW$1,STOCK!$F$10:$AB$209,16,0),IF($AE1291=$AE1290,(IF(BJ1290&gt;=1,BJ1290-COUNTIFS($AE1290:$AE1290,$AC1291,AW1290:AW1290,$AI$1),0)),0)),0)</f>
        <v>0</v>
      </c>
      <c r="BK1291" s="1">
        <f>IFERROR(IF($AE1291&gt;$AE1290,VLOOKUP($AC1291+AX$1,STOCK!$F$10:$AB$209,16,0),IF($AE1291=$AE1290,(IF(BK1290&gt;=1,BK1290-COUNTIFS($AE1290:$AE1290,$AC1291,AX1290:AX1290,$AI$1),0)),0)),0)</f>
        <v>0</v>
      </c>
      <c r="BL1291" s="1">
        <f>IFERROR(IF($AE1291&gt;$AE1290,VLOOKUP($AC1291+AL$1,STOCK!$F$10:$AB$209,17,0),IF($AE1291=$AE1290,(IF(BL1290&gt;=1,BL1290-COUNTIFS($AE1290:$AE1290,$AC1291,AL1290:AL1290,$AI$2),0)),0)),0)</f>
        <v>0</v>
      </c>
      <c r="BM1291" s="1">
        <f>IFERROR(IF($AE1291&gt;$AE1290,VLOOKUP($AC1291+AM$1,STOCK!$F$10:$AB$209,17,0),IF($AE1291=$AE1290,(IF(BM1290&gt;=1,BM1290-COUNTIFS($AE1290:$AE1290,$AC1291,AM1290:AM1290,$AI$2),0)),0)),0)</f>
        <v>0</v>
      </c>
      <c r="BN1291" s="1">
        <f>IFERROR(IF($AE1291&gt;$AE1290,VLOOKUP($AC1291+AN$1,STOCK!$F$10:$AB$209,17,0),IF($AE1291=$AE1290,(IF(BN1290&gt;=1,BN1290-COUNTIFS($AE1290:$AE1290,$AC1291,AN1290:AN1290,$AI$2),0)),0)),0)</f>
        <v>0</v>
      </c>
      <c r="BO1291" s="1">
        <f>IFERROR(IF($AE1291&gt;$AE1290,VLOOKUP($AC1291+AO$1,STOCK!$F$10:$AB$209,17,0),IF($AE1291=$AE1290,(IF(BO1290&gt;=1,BO1290-COUNTIFS($AE1290:$AE1290,$AC1291,AO1290:AO1290,$AI$2),0)),0)),0)</f>
        <v>0</v>
      </c>
      <c r="BP1291" s="1">
        <f>IFERROR(IF($AE1291&gt;$AE1290,VLOOKUP($AC1291+AP$1,STOCK!$F$10:$AB$209,17,0),IF($AE1291=$AE1290,(IF(BP1290&gt;=1,BP1290-COUNTIFS($AE1290:$AE1290,$AC1291,AP1290:AP1290,$AI$2),0)),0)),0)</f>
        <v>0</v>
      </c>
      <c r="BQ1291" s="1">
        <f>IFERROR(IF($AE1291&gt;$AE1290,VLOOKUP($AC1291+AQ$1,STOCK!$F$10:$AB$209,17,0),IF($AE1291=$AE1290,(IF(BQ1290&gt;=1,BQ1290-COUNTIFS($AE1290:$AE1290,$AC1291,AQ1290:AQ1290,$AI$2),0)),0)),0)</f>
        <v>0</v>
      </c>
      <c r="BR1291" s="1">
        <f>IFERROR(IF($AE1291&gt;$AE1290,VLOOKUP($AC1291+AR$1,STOCK!$F$10:$AB$209,17,0),IF($AE1291=$AE1290,(IF(BR1290&gt;=1,BR1290-COUNTIFS($AE1290:$AE1290,$AC1291,AR1290:AR1290,$AI$2),0)),0)),0)</f>
        <v>0</v>
      </c>
      <c r="BS1291" s="1">
        <f>IFERROR(IF($AE1291&gt;$AE1290,VLOOKUP($AC1291+AS$1,STOCK!$F$10:$AB$209,17,0),IF($AE1291=$AE1290,(IF(BS1290&gt;=1,BS1290-COUNTIFS($AE1290:$AE1290,$AC1291,AS1290:AS1290,$AI$2),0)),0)),0)</f>
        <v>0</v>
      </c>
      <c r="BT1291" s="1">
        <f>IFERROR(IF($AE1291&gt;$AE1290,VLOOKUP($AC1291+AT$1,STOCK!$F$10:$AB$209,17,0),IF($AE1291=$AE1290,(IF(BT1290&gt;=1,BT1290-COUNTIFS($AE1290:$AE1290,$AC1291,AT1290:AT1290,$AI$2),0)),0)),0)</f>
        <v>0</v>
      </c>
      <c r="BU1291" s="1">
        <f>IFERROR(IF($AE1291&gt;$AE1290,VLOOKUP($AC1291+AU$1,STOCK!$F$10:$AB$209,17,0),IF($AE1291=$AE1290,(IF(BU1290&gt;=1,BU1290-COUNTIFS($AE1290:$AE1290,$AC1291,AU1290:AU1290,$AI$2),0)),0)),0)</f>
        <v>0</v>
      </c>
      <c r="BV1291" s="1">
        <f>IFERROR(IF($AE1291&gt;$AE1290,VLOOKUP($AC1291+AV$1,STOCK!$F$10:$AB$209,17,0),IF($AE1291=$AE1290,(IF(BV1290&gt;=1,BV1290-COUNTIFS($AE1290:$AE1290,$AC1291,AV1290:AV1290,$AI$2),0)),0)),0)</f>
        <v>0</v>
      </c>
      <c r="BW1291" s="1">
        <f>IFERROR(IF($AE1291&gt;$AE1290,VLOOKUP($AC1291+AW$1,STOCK!$F$10:$AB$209,17,0),IF($AE1291=$AE1290,(IF(BW1290&gt;=1,BW1290-COUNTIFS($AE1290:$AE1290,$AC1291,AW1290:AW1290,$AI$2),0)),0)),0)</f>
        <v>0</v>
      </c>
      <c r="BX1291" s="1">
        <f>IFERROR(IF($AE1291&gt;$AE1290,VLOOKUP($AC1291+AX$1,STOCK!$F$10:$AB$209,17,0),IF($AE1291=$AE1290,(IF(BX1290&gt;=1,BX1290-COUNTIFS($AE1290:$AE1290,$AC1291,AX1290:AX1290,$AI$2),0)),0)),0)</f>
        <v>0</v>
      </c>
    </row>
    <row r="1292" spans="29:76" x14ac:dyDescent="0.25">
      <c r="AC1292" s="1">
        <f t="shared" si="305"/>
        <v>0</v>
      </c>
      <c r="AD1292" s="1">
        <f>IFERROR(IF(LEN(AK1292)&gt;=1,VLOOKUP(HLOOKUP(AK1292,PROFILE!$K$5:$V$8,4,0),PROFILE!$F$1:$G$3,2,0),0),0)</f>
        <v>0</v>
      </c>
      <c r="AE1292" s="1">
        <f t="shared" si="306"/>
        <v>0</v>
      </c>
      <c r="AF1292" s="1">
        <v>1279</v>
      </c>
      <c r="AI1292" s="1" t="str">
        <f>IFERROR(IF($AH1292&gt;=1,VLOOKUP($AG1292,STUDENT!$O$8:$Z$1507,3,0),""),"")</f>
        <v/>
      </c>
      <c r="AJ1292" s="1" t="str">
        <f>IFERROR(IF($AH1292&gt;=1,VLOOKUP($AG1292,STUDENT!$O$8:$Z$1507,4,0),""),"")</f>
        <v/>
      </c>
      <c r="AK1292" s="1" t="str">
        <f>IFERROR(IF($AH1292&gt;=1,VLOOKUP($AG1292,STUDENT!$O$8:$Z$1507,6,0),""),"")</f>
        <v/>
      </c>
      <c r="AL1292" s="1" t="str">
        <f t="shared" si="307"/>
        <v/>
      </c>
      <c r="AM1292" s="1" t="str">
        <f t="shared" si="308"/>
        <v/>
      </c>
      <c r="AN1292" s="1" t="str">
        <f t="shared" si="309"/>
        <v/>
      </c>
      <c r="AO1292" s="1" t="str">
        <f t="shared" si="310"/>
        <v/>
      </c>
      <c r="AP1292" s="1" t="str">
        <f t="shared" si="311"/>
        <v/>
      </c>
      <c r="AQ1292" s="1" t="str">
        <f t="shared" si="312"/>
        <v/>
      </c>
      <c r="AR1292" s="1" t="str">
        <f t="shared" si="313"/>
        <v/>
      </c>
      <c r="AS1292" s="1" t="str">
        <f t="shared" si="314"/>
        <v/>
      </c>
      <c r="AT1292" s="1" t="str">
        <f t="shared" si="315"/>
        <v/>
      </c>
      <c r="AU1292" s="1" t="str">
        <f t="shared" si="316"/>
        <v/>
      </c>
      <c r="AV1292" s="1" t="str">
        <f t="shared" si="317"/>
        <v/>
      </c>
      <c r="AW1292" s="1" t="str">
        <f t="shared" si="318"/>
        <v/>
      </c>
      <c r="AX1292" s="1" t="str">
        <f t="shared" si="319"/>
        <v/>
      </c>
      <c r="AY1292" s="1">
        <f>IFERROR(IF($AE1292&gt;$AE1291,VLOOKUP($AC1292+AL$1,STOCK!$F$10:$AB$209,16,0),IF($AE1292=$AE1291,(IF(AY1291&gt;=1,AY1291-COUNTIFS($AE1291:$AE1291,$AC1292,AL1291:AL1291,$AI$1),0)),0)),0)</f>
        <v>0</v>
      </c>
      <c r="AZ1292" s="1">
        <f>IFERROR(IF($AE1292&gt;$AE1291,VLOOKUP($AC1292+AM$1,STOCK!$F$10:$AB$209,16,0),IF($AE1292=$AE1291,(IF(AZ1291&gt;=1,AZ1291-COUNTIFS($AE1291:$AE1291,$AC1292,AM1291:AM1291,$AI$1),0)),0)),0)</f>
        <v>0</v>
      </c>
      <c r="BA1292" s="1">
        <f>IFERROR(IF($AE1292&gt;$AE1291,VLOOKUP($AC1292+AN$1,STOCK!$F$10:$AB$209,16,0),IF($AE1292=$AE1291,(IF(BA1291&gt;=1,BA1291-COUNTIFS($AE1291:$AE1291,$AC1292,AN1291:AN1291,$AI$1),0)),0)),0)</f>
        <v>0</v>
      </c>
      <c r="BB1292" s="1">
        <f>IFERROR(IF($AE1292&gt;$AE1291,VLOOKUP($AC1292+AO$1,STOCK!$F$10:$AB$209,16,0),IF($AE1292=$AE1291,(IF(BB1291&gt;=1,BB1291-COUNTIFS($AE1291:$AE1291,$AC1292,AO1291:AO1291,$AI$1),0)),0)),0)</f>
        <v>0</v>
      </c>
      <c r="BC1292" s="1">
        <f>IFERROR(IF($AE1292&gt;$AE1291,VLOOKUP($AC1292+AP$1,STOCK!$F$10:$AB$209,16,0),IF($AE1292=$AE1291,(IF(BC1291&gt;=1,BC1291-COUNTIFS($AE1291:$AE1291,$AC1292,AP1291:AP1291,$AI$1),0)),0)),0)</f>
        <v>0</v>
      </c>
      <c r="BD1292" s="1">
        <f>IFERROR(IF($AE1292&gt;$AE1291,VLOOKUP($AC1292+AQ$1,STOCK!$F$10:$AB$209,16,0),IF($AE1292=$AE1291,(IF(BD1291&gt;=1,BD1291-COUNTIFS($AE1291:$AE1291,$AC1292,AQ1291:AQ1291,$AI$1),0)),0)),0)</f>
        <v>0</v>
      </c>
      <c r="BE1292" s="1">
        <f>IFERROR(IF($AE1292&gt;$AE1291,VLOOKUP($AC1292+AR$1,STOCK!$F$10:$AB$209,16,0),IF($AE1292=$AE1291,(IF(BE1291&gt;=1,BE1291-COUNTIFS($AE1291:$AE1291,$AC1292,AR1291:AR1291,$AI$1),0)),0)),0)</f>
        <v>0</v>
      </c>
      <c r="BF1292" s="1">
        <f>IFERROR(IF($AE1292&gt;$AE1291,VLOOKUP($AC1292+AS$1,STOCK!$F$10:$AB$209,16,0),IF($AE1292=$AE1291,(IF(BF1291&gt;=1,BF1291-COUNTIFS($AE1291:$AE1291,$AC1292,AS1291:AS1291,$AI$1),0)),0)),0)</f>
        <v>0</v>
      </c>
      <c r="BG1292" s="1">
        <f>IFERROR(IF($AE1292&gt;$AE1291,VLOOKUP($AC1292+AT$1,STOCK!$F$10:$AB$209,16,0),IF($AE1292=$AE1291,(IF(BG1291&gt;=1,BG1291-COUNTIFS($AE1291:$AE1291,$AC1292,AT1291:AT1291,$AI$1),0)),0)),0)</f>
        <v>0</v>
      </c>
      <c r="BH1292" s="1">
        <f>IFERROR(IF($AE1292&gt;$AE1291,VLOOKUP($AC1292+AU$1,STOCK!$F$10:$AB$209,16,0),IF($AE1292=$AE1291,(IF(BH1291&gt;=1,BH1291-COUNTIFS($AE1291:$AE1291,$AC1292,AU1291:AU1291,$AI$1),0)),0)),0)</f>
        <v>0</v>
      </c>
      <c r="BI1292" s="1">
        <f>IFERROR(IF($AE1292&gt;$AE1291,VLOOKUP($AC1292+AV$1,STOCK!$F$10:$AB$209,16,0),IF($AE1292=$AE1291,(IF(BI1291&gt;=1,BI1291-COUNTIFS($AE1291:$AE1291,$AC1292,AV1291:AV1291,$AI$1),0)),0)),0)</f>
        <v>0</v>
      </c>
      <c r="BJ1292" s="1">
        <f>IFERROR(IF($AE1292&gt;$AE1291,VLOOKUP($AC1292+AW$1,STOCK!$F$10:$AB$209,16,0),IF($AE1292=$AE1291,(IF(BJ1291&gt;=1,BJ1291-COUNTIFS($AE1291:$AE1291,$AC1292,AW1291:AW1291,$AI$1),0)),0)),0)</f>
        <v>0</v>
      </c>
      <c r="BK1292" s="1">
        <f>IFERROR(IF($AE1292&gt;$AE1291,VLOOKUP($AC1292+AX$1,STOCK!$F$10:$AB$209,16,0),IF($AE1292=$AE1291,(IF(BK1291&gt;=1,BK1291-COUNTIFS($AE1291:$AE1291,$AC1292,AX1291:AX1291,$AI$1),0)),0)),0)</f>
        <v>0</v>
      </c>
      <c r="BL1292" s="1">
        <f>IFERROR(IF($AE1292&gt;$AE1291,VLOOKUP($AC1292+AL$1,STOCK!$F$10:$AB$209,17,0),IF($AE1292=$AE1291,(IF(BL1291&gt;=1,BL1291-COUNTIFS($AE1291:$AE1291,$AC1292,AL1291:AL1291,$AI$2),0)),0)),0)</f>
        <v>0</v>
      </c>
      <c r="BM1292" s="1">
        <f>IFERROR(IF($AE1292&gt;$AE1291,VLOOKUP($AC1292+AM$1,STOCK!$F$10:$AB$209,17,0),IF($AE1292=$AE1291,(IF(BM1291&gt;=1,BM1291-COUNTIFS($AE1291:$AE1291,$AC1292,AM1291:AM1291,$AI$2),0)),0)),0)</f>
        <v>0</v>
      </c>
      <c r="BN1292" s="1">
        <f>IFERROR(IF($AE1292&gt;$AE1291,VLOOKUP($AC1292+AN$1,STOCK!$F$10:$AB$209,17,0),IF($AE1292=$AE1291,(IF(BN1291&gt;=1,BN1291-COUNTIFS($AE1291:$AE1291,$AC1292,AN1291:AN1291,$AI$2),0)),0)),0)</f>
        <v>0</v>
      </c>
      <c r="BO1292" s="1">
        <f>IFERROR(IF($AE1292&gt;$AE1291,VLOOKUP($AC1292+AO$1,STOCK!$F$10:$AB$209,17,0),IF($AE1292=$AE1291,(IF(BO1291&gt;=1,BO1291-COUNTIFS($AE1291:$AE1291,$AC1292,AO1291:AO1291,$AI$2),0)),0)),0)</f>
        <v>0</v>
      </c>
      <c r="BP1292" s="1">
        <f>IFERROR(IF($AE1292&gt;$AE1291,VLOOKUP($AC1292+AP$1,STOCK!$F$10:$AB$209,17,0),IF($AE1292=$AE1291,(IF(BP1291&gt;=1,BP1291-COUNTIFS($AE1291:$AE1291,$AC1292,AP1291:AP1291,$AI$2),0)),0)),0)</f>
        <v>0</v>
      </c>
      <c r="BQ1292" s="1">
        <f>IFERROR(IF($AE1292&gt;$AE1291,VLOOKUP($AC1292+AQ$1,STOCK!$F$10:$AB$209,17,0),IF($AE1292=$AE1291,(IF(BQ1291&gt;=1,BQ1291-COUNTIFS($AE1291:$AE1291,$AC1292,AQ1291:AQ1291,$AI$2),0)),0)),0)</f>
        <v>0</v>
      </c>
      <c r="BR1292" s="1">
        <f>IFERROR(IF($AE1292&gt;$AE1291,VLOOKUP($AC1292+AR$1,STOCK!$F$10:$AB$209,17,0),IF($AE1292=$AE1291,(IF(BR1291&gt;=1,BR1291-COUNTIFS($AE1291:$AE1291,$AC1292,AR1291:AR1291,$AI$2),0)),0)),0)</f>
        <v>0</v>
      </c>
      <c r="BS1292" s="1">
        <f>IFERROR(IF($AE1292&gt;$AE1291,VLOOKUP($AC1292+AS$1,STOCK!$F$10:$AB$209,17,0),IF($AE1292=$AE1291,(IF(BS1291&gt;=1,BS1291-COUNTIFS($AE1291:$AE1291,$AC1292,AS1291:AS1291,$AI$2),0)),0)),0)</f>
        <v>0</v>
      </c>
      <c r="BT1292" s="1">
        <f>IFERROR(IF($AE1292&gt;$AE1291,VLOOKUP($AC1292+AT$1,STOCK!$F$10:$AB$209,17,0),IF($AE1292=$AE1291,(IF(BT1291&gt;=1,BT1291-COUNTIFS($AE1291:$AE1291,$AC1292,AT1291:AT1291,$AI$2),0)),0)),0)</f>
        <v>0</v>
      </c>
      <c r="BU1292" s="1">
        <f>IFERROR(IF($AE1292&gt;$AE1291,VLOOKUP($AC1292+AU$1,STOCK!$F$10:$AB$209,17,0),IF($AE1292=$AE1291,(IF(BU1291&gt;=1,BU1291-COUNTIFS($AE1291:$AE1291,$AC1292,AU1291:AU1291,$AI$2),0)),0)),0)</f>
        <v>0</v>
      </c>
      <c r="BV1292" s="1">
        <f>IFERROR(IF($AE1292&gt;$AE1291,VLOOKUP($AC1292+AV$1,STOCK!$F$10:$AB$209,17,0),IF($AE1292=$AE1291,(IF(BV1291&gt;=1,BV1291-COUNTIFS($AE1291:$AE1291,$AC1292,AV1291:AV1291,$AI$2),0)),0)),0)</f>
        <v>0</v>
      </c>
      <c r="BW1292" s="1">
        <f>IFERROR(IF($AE1292&gt;$AE1291,VLOOKUP($AC1292+AW$1,STOCK!$F$10:$AB$209,17,0),IF($AE1292=$AE1291,(IF(BW1291&gt;=1,BW1291-COUNTIFS($AE1291:$AE1291,$AC1292,AW1291:AW1291,$AI$2),0)),0)),0)</f>
        <v>0</v>
      </c>
      <c r="BX1292" s="1">
        <f>IFERROR(IF($AE1292&gt;$AE1291,VLOOKUP($AC1292+AX$1,STOCK!$F$10:$AB$209,17,0),IF($AE1292=$AE1291,(IF(BX1291&gt;=1,BX1291-COUNTIFS($AE1291:$AE1291,$AC1292,AX1291:AX1291,$AI$2),0)),0)),0)</f>
        <v>0</v>
      </c>
    </row>
    <row r="1293" spans="29:76" x14ac:dyDescent="0.25">
      <c r="AC1293" s="1">
        <f t="shared" si="305"/>
        <v>0</v>
      </c>
      <c r="AD1293" s="1">
        <f>IFERROR(IF(LEN(AK1293)&gt;=1,VLOOKUP(HLOOKUP(AK1293,PROFILE!$K$5:$V$8,4,0),PROFILE!$F$1:$G$3,2,0),0),0)</f>
        <v>0</v>
      </c>
      <c r="AE1293" s="1">
        <f t="shared" si="306"/>
        <v>0</v>
      </c>
      <c r="AF1293" s="1">
        <v>1280</v>
      </c>
      <c r="AI1293" s="1" t="str">
        <f>IFERROR(IF($AH1293&gt;=1,VLOOKUP($AG1293,STUDENT!$O$8:$Z$1507,3,0),""),"")</f>
        <v/>
      </c>
      <c r="AJ1293" s="1" t="str">
        <f>IFERROR(IF($AH1293&gt;=1,VLOOKUP($AG1293,STUDENT!$O$8:$Z$1507,4,0),""),"")</f>
        <v/>
      </c>
      <c r="AK1293" s="1" t="str">
        <f>IFERROR(IF($AH1293&gt;=1,VLOOKUP($AG1293,STUDENT!$O$8:$Z$1507,6,0),""),"")</f>
        <v/>
      </c>
      <c r="AL1293" s="1" t="str">
        <f t="shared" si="307"/>
        <v/>
      </c>
      <c r="AM1293" s="1" t="str">
        <f t="shared" si="308"/>
        <v/>
      </c>
      <c r="AN1293" s="1" t="str">
        <f t="shared" si="309"/>
        <v/>
      </c>
      <c r="AO1293" s="1" t="str">
        <f t="shared" si="310"/>
        <v/>
      </c>
      <c r="AP1293" s="1" t="str">
        <f t="shared" si="311"/>
        <v/>
      </c>
      <c r="AQ1293" s="1" t="str">
        <f t="shared" si="312"/>
        <v/>
      </c>
      <c r="AR1293" s="1" t="str">
        <f t="shared" si="313"/>
        <v/>
      </c>
      <c r="AS1293" s="1" t="str">
        <f t="shared" si="314"/>
        <v/>
      </c>
      <c r="AT1293" s="1" t="str">
        <f t="shared" si="315"/>
        <v/>
      </c>
      <c r="AU1293" s="1" t="str">
        <f t="shared" si="316"/>
        <v/>
      </c>
      <c r="AV1293" s="1" t="str">
        <f t="shared" si="317"/>
        <v/>
      </c>
      <c r="AW1293" s="1" t="str">
        <f t="shared" si="318"/>
        <v/>
      </c>
      <c r="AX1293" s="1" t="str">
        <f t="shared" si="319"/>
        <v/>
      </c>
      <c r="AY1293" s="1">
        <f>IFERROR(IF($AE1293&gt;$AE1292,VLOOKUP($AC1293+AL$1,STOCK!$F$10:$AB$209,16,0),IF($AE1293=$AE1292,(IF(AY1292&gt;=1,AY1292-COUNTIFS($AE1292:$AE1292,$AC1293,AL1292:AL1292,$AI$1),0)),0)),0)</f>
        <v>0</v>
      </c>
      <c r="AZ1293" s="1">
        <f>IFERROR(IF($AE1293&gt;$AE1292,VLOOKUP($AC1293+AM$1,STOCK!$F$10:$AB$209,16,0),IF($AE1293=$AE1292,(IF(AZ1292&gt;=1,AZ1292-COUNTIFS($AE1292:$AE1292,$AC1293,AM1292:AM1292,$AI$1),0)),0)),0)</f>
        <v>0</v>
      </c>
      <c r="BA1293" s="1">
        <f>IFERROR(IF($AE1293&gt;$AE1292,VLOOKUP($AC1293+AN$1,STOCK!$F$10:$AB$209,16,0),IF($AE1293=$AE1292,(IF(BA1292&gt;=1,BA1292-COUNTIFS($AE1292:$AE1292,$AC1293,AN1292:AN1292,$AI$1),0)),0)),0)</f>
        <v>0</v>
      </c>
      <c r="BB1293" s="1">
        <f>IFERROR(IF($AE1293&gt;$AE1292,VLOOKUP($AC1293+AO$1,STOCK!$F$10:$AB$209,16,0),IF($AE1293=$AE1292,(IF(BB1292&gt;=1,BB1292-COUNTIFS($AE1292:$AE1292,$AC1293,AO1292:AO1292,$AI$1),0)),0)),0)</f>
        <v>0</v>
      </c>
      <c r="BC1293" s="1">
        <f>IFERROR(IF($AE1293&gt;$AE1292,VLOOKUP($AC1293+AP$1,STOCK!$F$10:$AB$209,16,0),IF($AE1293=$AE1292,(IF(BC1292&gt;=1,BC1292-COUNTIFS($AE1292:$AE1292,$AC1293,AP1292:AP1292,$AI$1),0)),0)),0)</f>
        <v>0</v>
      </c>
      <c r="BD1293" s="1">
        <f>IFERROR(IF($AE1293&gt;$AE1292,VLOOKUP($AC1293+AQ$1,STOCK!$F$10:$AB$209,16,0),IF($AE1293=$AE1292,(IF(BD1292&gt;=1,BD1292-COUNTIFS($AE1292:$AE1292,$AC1293,AQ1292:AQ1292,$AI$1),0)),0)),0)</f>
        <v>0</v>
      </c>
      <c r="BE1293" s="1">
        <f>IFERROR(IF($AE1293&gt;$AE1292,VLOOKUP($AC1293+AR$1,STOCK!$F$10:$AB$209,16,0),IF($AE1293=$AE1292,(IF(BE1292&gt;=1,BE1292-COUNTIFS($AE1292:$AE1292,$AC1293,AR1292:AR1292,$AI$1),0)),0)),0)</f>
        <v>0</v>
      </c>
      <c r="BF1293" s="1">
        <f>IFERROR(IF($AE1293&gt;$AE1292,VLOOKUP($AC1293+AS$1,STOCK!$F$10:$AB$209,16,0),IF($AE1293=$AE1292,(IF(BF1292&gt;=1,BF1292-COUNTIFS($AE1292:$AE1292,$AC1293,AS1292:AS1292,$AI$1),0)),0)),0)</f>
        <v>0</v>
      </c>
      <c r="BG1293" s="1">
        <f>IFERROR(IF($AE1293&gt;$AE1292,VLOOKUP($AC1293+AT$1,STOCK!$F$10:$AB$209,16,0),IF($AE1293=$AE1292,(IF(BG1292&gt;=1,BG1292-COUNTIFS($AE1292:$AE1292,$AC1293,AT1292:AT1292,$AI$1),0)),0)),0)</f>
        <v>0</v>
      </c>
      <c r="BH1293" s="1">
        <f>IFERROR(IF($AE1293&gt;$AE1292,VLOOKUP($AC1293+AU$1,STOCK!$F$10:$AB$209,16,0),IF($AE1293=$AE1292,(IF(BH1292&gt;=1,BH1292-COUNTIFS($AE1292:$AE1292,$AC1293,AU1292:AU1292,$AI$1),0)),0)),0)</f>
        <v>0</v>
      </c>
      <c r="BI1293" s="1">
        <f>IFERROR(IF($AE1293&gt;$AE1292,VLOOKUP($AC1293+AV$1,STOCK!$F$10:$AB$209,16,0),IF($AE1293=$AE1292,(IF(BI1292&gt;=1,BI1292-COUNTIFS($AE1292:$AE1292,$AC1293,AV1292:AV1292,$AI$1),0)),0)),0)</f>
        <v>0</v>
      </c>
      <c r="BJ1293" s="1">
        <f>IFERROR(IF($AE1293&gt;$AE1292,VLOOKUP($AC1293+AW$1,STOCK!$F$10:$AB$209,16,0),IF($AE1293=$AE1292,(IF(BJ1292&gt;=1,BJ1292-COUNTIFS($AE1292:$AE1292,$AC1293,AW1292:AW1292,$AI$1),0)),0)),0)</f>
        <v>0</v>
      </c>
      <c r="BK1293" s="1">
        <f>IFERROR(IF($AE1293&gt;$AE1292,VLOOKUP($AC1293+AX$1,STOCK!$F$10:$AB$209,16,0),IF($AE1293=$AE1292,(IF(BK1292&gt;=1,BK1292-COUNTIFS($AE1292:$AE1292,$AC1293,AX1292:AX1292,$AI$1),0)),0)),0)</f>
        <v>0</v>
      </c>
      <c r="BL1293" s="1">
        <f>IFERROR(IF($AE1293&gt;$AE1292,VLOOKUP($AC1293+AL$1,STOCK!$F$10:$AB$209,17,0),IF($AE1293=$AE1292,(IF(BL1292&gt;=1,BL1292-COUNTIFS($AE1292:$AE1292,$AC1293,AL1292:AL1292,$AI$2),0)),0)),0)</f>
        <v>0</v>
      </c>
      <c r="BM1293" s="1">
        <f>IFERROR(IF($AE1293&gt;$AE1292,VLOOKUP($AC1293+AM$1,STOCK!$F$10:$AB$209,17,0),IF($AE1293=$AE1292,(IF(BM1292&gt;=1,BM1292-COUNTIFS($AE1292:$AE1292,$AC1293,AM1292:AM1292,$AI$2),0)),0)),0)</f>
        <v>0</v>
      </c>
      <c r="BN1293" s="1">
        <f>IFERROR(IF($AE1293&gt;$AE1292,VLOOKUP($AC1293+AN$1,STOCK!$F$10:$AB$209,17,0),IF($AE1293=$AE1292,(IF(BN1292&gt;=1,BN1292-COUNTIFS($AE1292:$AE1292,$AC1293,AN1292:AN1292,$AI$2),0)),0)),0)</f>
        <v>0</v>
      </c>
      <c r="BO1293" s="1">
        <f>IFERROR(IF($AE1293&gt;$AE1292,VLOOKUP($AC1293+AO$1,STOCK!$F$10:$AB$209,17,0),IF($AE1293=$AE1292,(IF(BO1292&gt;=1,BO1292-COUNTIFS($AE1292:$AE1292,$AC1293,AO1292:AO1292,$AI$2),0)),0)),0)</f>
        <v>0</v>
      </c>
      <c r="BP1293" s="1">
        <f>IFERROR(IF($AE1293&gt;$AE1292,VLOOKUP($AC1293+AP$1,STOCK!$F$10:$AB$209,17,0),IF($AE1293=$AE1292,(IF(BP1292&gt;=1,BP1292-COUNTIFS($AE1292:$AE1292,$AC1293,AP1292:AP1292,$AI$2),0)),0)),0)</f>
        <v>0</v>
      </c>
      <c r="BQ1293" s="1">
        <f>IFERROR(IF($AE1293&gt;$AE1292,VLOOKUP($AC1293+AQ$1,STOCK!$F$10:$AB$209,17,0),IF($AE1293=$AE1292,(IF(BQ1292&gt;=1,BQ1292-COUNTIFS($AE1292:$AE1292,$AC1293,AQ1292:AQ1292,$AI$2),0)),0)),0)</f>
        <v>0</v>
      </c>
      <c r="BR1293" s="1">
        <f>IFERROR(IF($AE1293&gt;$AE1292,VLOOKUP($AC1293+AR$1,STOCK!$F$10:$AB$209,17,0),IF($AE1293=$AE1292,(IF(BR1292&gt;=1,BR1292-COUNTIFS($AE1292:$AE1292,$AC1293,AR1292:AR1292,$AI$2),0)),0)),0)</f>
        <v>0</v>
      </c>
      <c r="BS1293" s="1">
        <f>IFERROR(IF($AE1293&gt;$AE1292,VLOOKUP($AC1293+AS$1,STOCK!$F$10:$AB$209,17,0),IF($AE1293=$AE1292,(IF(BS1292&gt;=1,BS1292-COUNTIFS($AE1292:$AE1292,$AC1293,AS1292:AS1292,$AI$2),0)),0)),0)</f>
        <v>0</v>
      </c>
      <c r="BT1293" s="1">
        <f>IFERROR(IF($AE1293&gt;$AE1292,VLOOKUP($AC1293+AT$1,STOCK!$F$10:$AB$209,17,0),IF($AE1293=$AE1292,(IF(BT1292&gt;=1,BT1292-COUNTIFS($AE1292:$AE1292,$AC1293,AT1292:AT1292,$AI$2),0)),0)),0)</f>
        <v>0</v>
      </c>
      <c r="BU1293" s="1">
        <f>IFERROR(IF($AE1293&gt;$AE1292,VLOOKUP($AC1293+AU$1,STOCK!$F$10:$AB$209,17,0),IF($AE1293=$AE1292,(IF(BU1292&gt;=1,BU1292-COUNTIFS($AE1292:$AE1292,$AC1293,AU1292:AU1292,$AI$2),0)),0)),0)</f>
        <v>0</v>
      </c>
      <c r="BV1293" s="1">
        <f>IFERROR(IF($AE1293&gt;$AE1292,VLOOKUP($AC1293+AV$1,STOCK!$F$10:$AB$209,17,0),IF($AE1293=$AE1292,(IF(BV1292&gt;=1,BV1292-COUNTIFS($AE1292:$AE1292,$AC1293,AV1292:AV1292,$AI$2),0)),0)),0)</f>
        <v>0</v>
      </c>
      <c r="BW1293" s="1">
        <f>IFERROR(IF($AE1293&gt;$AE1292,VLOOKUP($AC1293+AW$1,STOCK!$F$10:$AB$209,17,0),IF($AE1293=$AE1292,(IF(BW1292&gt;=1,BW1292-COUNTIFS($AE1292:$AE1292,$AC1293,AW1292:AW1292,$AI$2),0)),0)),0)</f>
        <v>0</v>
      </c>
      <c r="BX1293" s="1">
        <f>IFERROR(IF($AE1293&gt;$AE1292,VLOOKUP($AC1293+AX$1,STOCK!$F$10:$AB$209,17,0),IF($AE1293=$AE1292,(IF(BX1292&gt;=1,BX1292-COUNTIFS($AE1292:$AE1292,$AC1293,AX1292:AX1292,$AI$2),0)),0)),0)</f>
        <v>0</v>
      </c>
    </row>
    <row r="1294" spans="29:76" x14ac:dyDescent="0.25">
      <c r="AC1294" s="1">
        <f t="shared" si="305"/>
        <v>0</v>
      </c>
      <c r="AD1294" s="1">
        <f>IFERROR(IF(LEN(AK1294)&gt;=1,VLOOKUP(HLOOKUP(AK1294,PROFILE!$K$5:$V$8,4,0),PROFILE!$F$1:$G$3,2,0),0),0)</f>
        <v>0</v>
      </c>
      <c r="AE1294" s="1">
        <f t="shared" si="306"/>
        <v>0</v>
      </c>
      <c r="AF1294" s="1">
        <v>1281</v>
      </c>
      <c r="AI1294" s="1" t="str">
        <f>IFERROR(IF($AH1294&gt;=1,VLOOKUP($AG1294,STUDENT!$O$8:$Z$1507,3,0),""),"")</f>
        <v/>
      </c>
      <c r="AJ1294" s="1" t="str">
        <f>IFERROR(IF($AH1294&gt;=1,VLOOKUP($AG1294,STUDENT!$O$8:$Z$1507,4,0),""),"")</f>
        <v/>
      </c>
      <c r="AK1294" s="1" t="str">
        <f>IFERROR(IF($AH1294&gt;=1,VLOOKUP($AG1294,STUDENT!$O$8:$Z$1507,6,0),""),"")</f>
        <v/>
      </c>
      <c r="AL1294" s="1" t="str">
        <f t="shared" si="307"/>
        <v/>
      </c>
      <c r="AM1294" s="1" t="str">
        <f t="shared" si="308"/>
        <v/>
      </c>
      <c r="AN1294" s="1" t="str">
        <f t="shared" si="309"/>
        <v/>
      </c>
      <c r="AO1294" s="1" t="str">
        <f t="shared" si="310"/>
        <v/>
      </c>
      <c r="AP1294" s="1" t="str">
        <f t="shared" si="311"/>
        <v/>
      </c>
      <c r="AQ1294" s="1" t="str">
        <f t="shared" si="312"/>
        <v/>
      </c>
      <c r="AR1294" s="1" t="str">
        <f t="shared" si="313"/>
        <v/>
      </c>
      <c r="AS1294" s="1" t="str">
        <f t="shared" si="314"/>
        <v/>
      </c>
      <c r="AT1294" s="1" t="str">
        <f t="shared" si="315"/>
        <v/>
      </c>
      <c r="AU1294" s="1" t="str">
        <f t="shared" si="316"/>
        <v/>
      </c>
      <c r="AV1294" s="1" t="str">
        <f t="shared" si="317"/>
        <v/>
      </c>
      <c r="AW1294" s="1" t="str">
        <f t="shared" si="318"/>
        <v/>
      </c>
      <c r="AX1294" s="1" t="str">
        <f t="shared" si="319"/>
        <v/>
      </c>
      <c r="AY1294" s="1">
        <f>IFERROR(IF($AE1294&gt;$AE1293,VLOOKUP($AC1294+AL$1,STOCK!$F$10:$AB$209,16,0),IF($AE1294=$AE1293,(IF(AY1293&gt;=1,AY1293-COUNTIFS($AE1293:$AE1293,$AC1294,AL1293:AL1293,$AI$1),0)),0)),0)</f>
        <v>0</v>
      </c>
      <c r="AZ1294" s="1">
        <f>IFERROR(IF($AE1294&gt;$AE1293,VLOOKUP($AC1294+AM$1,STOCK!$F$10:$AB$209,16,0),IF($AE1294=$AE1293,(IF(AZ1293&gt;=1,AZ1293-COUNTIFS($AE1293:$AE1293,$AC1294,AM1293:AM1293,$AI$1),0)),0)),0)</f>
        <v>0</v>
      </c>
      <c r="BA1294" s="1">
        <f>IFERROR(IF($AE1294&gt;$AE1293,VLOOKUP($AC1294+AN$1,STOCK!$F$10:$AB$209,16,0),IF($AE1294=$AE1293,(IF(BA1293&gt;=1,BA1293-COUNTIFS($AE1293:$AE1293,$AC1294,AN1293:AN1293,$AI$1),0)),0)),0)</f>
        <v>0</v>
      </c>
      <c r="BB1294" s="1">
        <f>IFERROR(IF($AE1294&gt;$AE1293,VLOOKUP($AC1294+AO$1,STOCK!$F$10:$AB$209,16,0),IF($AE1294=$AE1293,(IF(BB1293&gt;=1,BB1293-COUNTIFS($AE1293:$AE1293,$AC1294,AO1293:AO1293,$AI$1),0)),0)),0)</f>
        <v>0</v>
      </c>
      <c r="BC1294" s="1">
        <f>IFERROR(IF($AE1294&gt;$AE1293,VLOOKUP($AC1294+AP$1,STOCK!$F$10:$AB$209,16,0),IF($AE1294=$AE1293,(IF(BC1293&gt;=1,BC1293-COUNTIFS($AE1293:$AE1293,$AC1294,AP1293:AP1293,$AI$1),0)),0)),0)</f>
        <v>0</v>
      </c>
      <c r="BD1294" s="1">
        <f>IFERROR(IF($AE1294&gt;$AE1293,VLOOKUP($AC1294+AQ$1,STOCK!$F$10:$AB$209,16,0),IF($AE1294=$AE1293,(IF(BD1293&gt;=1,BD1293-COUNTIFS($AE1293:$AE1293,$AC1294,AQ1293:AQ1293,$AI$1),0)),0)),0)</f>
        <v>0</v>
      </c>
      <c r="BE1294" s="1">
        <f>IFERROR(IF($AE1294&gt;$AE1293,VLOOKUP($AC1294+AR$1,STOCK!$F$10:$AB$209,16,0),IF($AE1294=$AE1293,(IF(BE1293&gt;=1,BE1293-COUNTIFS($AE1293:$AE1293,$AC1294,AR1293:AR1293,$AI$1),0)),0)),0)</f>
        <v>0</v>
      </c>
      <c r="BF1294" s="1">
        <f>IFERROR(IF($AE1294&gt;$AE1293,VLOOKUP($AC1294+AS$1,STOCK!$F$10:$AB$209,16,0),IF($AE1294=$AE1293,(IF(BF1293&gt;=1,BF1293-COUNTIFS($AE1293:$AE1293,$AC1294,AS1293:AS1293,$AI$1),0)),0)),0)</f>
        <v>0</v>
      </c>
      <c r="BG1294" s="1">
        <f>IFERROR(IF($AE1294&gt;$AE1293,VLOOKUP($AC1294+AT$1,STOCK!$F$10:$AB$209,16,0),IF($AE1294=$AE1293,(IF(BG1293&gt;=1,BG1293-COUNTIFS($AE1293:$AE1293,$AC1294,AT1293:AT1293,$AI$1),0)),0)),0)</f>
        <v>0</v>
      </c>
      <c r="BH1294" s="1">
        <f>IFERROR(IF($AE1294&gt;$AE1293,VLOOKUP($AC1294+AU$1,STOCK!$F$10:$AB$209,16,0),IF($AE1294=$AE1293,(IF(BH1293&gt;=1,BH1293-COUNTIFS($AE1293:$AE1293,$AC1294,AU1293:AU1293,$AI$1),0)),0)),0)</f>
        <v>0</v>
      </c>
      <c r="BI1294" s="1">
        <f>IFERROR(IF($AE1294&gt;$AE1293,VLOOKUP($AC1294+AV$1,STOCK!$F$10:$AB$209,16,0),IF($AE1294=$AE1293,(IF(BI1293&gt;=1,BI1293-COUNTIFS($AE1293:$AE1293,$AC1294,AV1293:AV1293,$AI$1),0)),0)),0)</f>
        <v>0</v>
      </c>
      <c r="BJ1294" s="1">
        <f>IFERROR(IF($AE1294&gt;$AE1293,VLOOKUP($AC1294+AW$1,STOCK!$F$10:$AB$209,16,0),IF($AE1294=$AE1293,(IF(BJ1293&gt;=1,BJ1293-COUNTIFS($AE1293:$AE1293,$AC1294,AW1293:AW1293,$AI$1),0)),0)),0)</f>
        <v>0</v>
      </c>
      <c r="BK1294" s="1">
        <f>IFERROR(IF($AE1294&gt;$AE1293,VLOOKUP($AC1294+AX$1,STOCK!$F$10:$AB$209,16,0),IF($AE1294=$AE1293,(IF(BK1293&gt;=1,BK1293-COUNTIFS($AE1293:$AE1293,$AC1294,AX1293:AX1293,$AI$1),0)),0)),0)</f>
        <v>0</v>
      </c>
      <c r="BL1294" s="1">
        <f>IFERROR(IF($AE1294&gt;$AE1293,VLOOKUP($AC1294+AL$1,STOCK!$F$10:$AB$209,17,0),IF($AE1294=$AE1293,(IF(BL1293&gt;=1,BL1293-COUNTIFS($AE1293:$AE1293,$AC1294,AL1293:AL1293,$AI$2),0)),0)),0)</f>
        <v>0</v>
      </c>
      <c r="BM1294" s="1">
        <f>IFERROR(IF($AE1294&gt;$AE1293,VLOOKUP($AC1294+AM$1,STOCK!$F$10:$AB$209,17,0),IF($AE1294=$AE1293,(IF(BM1293&gt;=1,BM1293-COUNTIFS($AE1293:$AE1293,$AC1294,AM1293:AM1293,$AI$2),0)),0)),0)</f>
        <v>0</v>
      </c>
      <c r="BN1294" s="1">
        <f>IFERROR(IF($AE1294&gt;$AE1293,VLOOKUP($AC1294+AN$1,STOCK!$F$10:$AB$209,17,0),IF($AE1294=$AE1293,(IF(BN1293&gt;=1,BN1293-COUNTIFS($AE1293:$AE1293,$AC1294,AN1293:AN1293,$AI$2),0)),0)),0)</f>
        <v>0</v>
      </c>
      <c r="BO1294" s="1">
        <f>IFERROR(IF($AE1294&gt;$AE1293,VLOOKUP($AC1294+AO$1,STOCK!$F$10:$AB$209,17,0),IF($AE1294=$AE1293,(IF(BO1293&gt;=1,BO1293-COUNTIFS($AE1293:$AE1293,$AC1294,AO1293:AO1293,$AI$2),0)),0)),0)</f>
        <v>0</v>
      </c>
      <c r="BP1294" s="1">
        <f>IFERROR(IF($AE1294&gt;$AE1293,VLOOKUP($AC1294+AP$1,STOCK!$F$10:$AB$209,17,0),IF($AE1294=$AE1293,(IF(BP1293&gt;=1,BP1293-COUNTIFS($AE1293:$AE1293,$AC1294,AP1293:AP1293,$AI$2),0)),0)),0)</f>
        <v>0</v>
      </c>
      <c r="BQ1294" s="1">
        <f>IFERROR(IF($AE1294&gt;$AE1293,VLOOKUP($AC1294+AQ$1,STOCK!$F$10:$AB$209,17,0),IF($AE1294=$AE1293,(IF(BQ1293&gt;=1,BQ1293-COUNTIFS($AE1293:$AE1293,$AC1294,AQ1293:AQ1293,$AI$2),0)),0)),0)</f>
        <v>0</v>
      </c>
      <c r="BR1294" s="1">
        <f>IFERROR(IF($AE1294&gt;$AE1293,VLOOKUP($AC1294+AR$1,STOCK!$F$10:$AB$209,17,0),IF($AE1294=$AE1293,(IF(BR1293&gt;=1,BR1293-COUNTIFS($AE1293:$AE1293,$AC1294,AR1293:AR1293,$AI$2),0)),0)),0)</f>
        <v>0</v>
      </c>
      <c r="BS1294" s="1">
        <f>IFERROR(IF($AE1294&gt;$AE1293,VLOOKUP($AC1294+AS$1,STOCK!$F$10:$AB$209,17,0),IF($AE1294=$AE1293,(IF(BS1293&gt;=1,BS1293-COUNTIFS($AE1293:$AE1293,$AC1294,AS1293:AS1293,$AI$2),0)),0)),0)</f>
        <v>0</v>
      </c>
      <c r="BT1294" s="1">
        <f>IFERROR(IF($AE1294&gt;$AE1293,VLOOKUP($AC1294+AT$1,STOCK!$F$10:$AB$209,17,0),IF($AE1294=$AE1293,(IF(BT1293&gt;=1,BT1293-COUNTIFS($AE1293:$AE1293,$AC1294,AT1293:AT1293,$AI$2),0)),0)),0)</f>
        <v>0</v>
      </c>
      <c r="BU1294" s="1">
        <f>IFERROR(IF($AE1294&gt;$AE1293,VLOOKUP($AC1294+AU$1,STOCK!$F$10:$AB$209,17,0),IF($AE1294=$AE1293,(IF(BU1293&gt;=1,BU1293-COUNTIFS($AE1293:$AE1293,$AC1294,AU1293:AU1293,$AI$2),0)),0)),0)</f>
        <v>0</v>
      </c>
      <c r="BV1294" s="1">
        <f>IFERROR(IF($AE1294&gt;$AE1293,VLOOKUP($AC1294+AV$1,STOCK!$F$10:$AB$209,17,0),IF($AE1294=$AE1293,(IF(BV1293&gt;=1,BV1293-COUNTIFS($AE1293:$AE1293,$AC1294,AV1293:AV1293,$AI$2),0)),0)),0)</f>
        <v>0</v>
      </c>
      <c r="BW1294" s="1">
        <f>IFERROR(IF($AE1294&gt;$AE1293,VLOOKUP($AC1294+AW$1,STOCK!$F$10:$AB$209,17,0),IF($AE1294=$AE1293,(IF(BW1293&gt;=1,BW1293-COUNTIFS($AE1293:$AE1293,$AC1294,AW1293:AW1293,$AI$2),0)),0)),0)</f>
        <v>0</v>
      </c>
      <c r="BX1294" s="1">
        <f>IFERROR(IF($AE1294&gt;$AE1293,VLOOKUP($AC1294+AX$1,STOCK!$F$10:$AB$209,17,0),IF($AE1294=$AE1293,(IF(BX1293&gt;=1,BX1293-COUNTIFS($AE1293:$AE1293,$AC1294,AX1293:AX1293,$AI$2),0)),0)),0)</f>
        <v>0</v>
      </c>
    </row>
    <row r="1295" spans="29:76" x14ac:dyDescent="0.25">
      <c r="AC1295" s="1">
        <f t="shared" ref="AC1295:AC1358" si="320">IFERROR(IF(AG1295&gt;=101,LEFT(AG1295,1)*100,0),0)</f>
        <v>0</v>
      </c>
      <c r="AD1295" s="1">
        <f>IFERROR(IF(LEN(AK1295)&gt;=1,VLOOKUP(HLOOKUP(AK1295,PROFILE!$K$5:$V$8,4,0),PROFILE!$F$1:$G$3,2,0),0),0)</f>
        <v>0</v>
      </c>
      <c r="AE1295" s="1">
        <f t="shared" ref="AE1295:AE1358" si="321">IFERROR(IF(AG1295&gt;=101,LEFT(AG1295,1)*100,0),0)</f>
        <v>0</v>
      </c>
      <c r="AF1295" s="1">
        <v>1282</v>
      </c>
      <c r="AI1295" s="1" t="str">
        <f>IFERROR(IF($AH1295&gt;=1,VLOOKUP($AG1295,STUDENT!$O$8:$Z$1507,3,0),""),"")</f>
        <v/>
      </c>
      <c r="AJ1295" s="1" t="str">
        <f>IFERROR(IF($AH1295&gt;=1,VLOOKUP($AG1295,STUDENT!$O$8:$Z$1507,4,0),""),"")</f>
        <v/>
      </c>
      <c r="AK1295" s="1" t="str">
        <f>IFERROR(IF($AH1295&gt;=1,VLOOKUP($AG1295,STUDENT!$O$8:$Z$1507,6,0),""),"")</f>
        <v/>
      </c>
      <c r="AL1295" s="1" t="str">
        <f t="shared" ref="AL1295:AL1358" si="322">IFERROR(IF($AH1295&gt;=1,(IF($AD1295=1,(IF(BL1295&gt;=1,$AI$2,"")),IF($AD1295=2,(IF(AY1295&gt;=1,$AI$1,"")),IF($AD1295=3,(IF(MOD($AG1295+AL$1,2)=0,(IF(AY1295&gt;=1,$AI$1,"")),IF(MOD($AG1295+AL$1,2)=1,(IF(BL1295&gt;=1,$AI$2,"")),""))),"")))),""),"")</f>
        <v/>
      </c>
      <c r="AM1295" s="1" t="str">
        <f t="shared" ref="AM1295:AM1358" si="323">IFERROR(IF($AH1295&gt;=1,(IF($AD1295=1,(IF(BM1295&gt;=1,$AI$2,"")),IF($AD1295=2,(IF(AZ1295&gt;=1,$AI$1,"")),IF($AD1295=3,(IF(MOD($AG1295+AM$1,2)=0,(IF(AZ1295&gt;=1,$AI$1,"")),IF(MOD($AG1295+AM$1,2)=1,(IF(BM1295&gt;=1,$AI$2,"")),""))),"")))),""),"")</f>
        <v/>
      </c>
      <c r="AN1295" s="1" t="str">
        <f t="shared" ref="AN1295:AN1358" si="324">IFERROR(IF($AH1295&gt;=1,(IF($AD1295=1,(IF(BN1295&gt;=1,$AI$2,"")),IF($AD1295=2,(IF(BA1295&gt;=1,$AI$1,"")),IF($AD1295=3,(IF(MOD($AG1295+AN$1,2)=0,(IF(BA1295&gt;=1,$AI$1,"")),IF(MOD($AG1295+AN$1,2)=1,(IF(BN1295&gt;=1,$AI$2,"")),""))),"")))),""),"")</f>
        <v/>
      </c>
      <c r="AO1295" s="1" t="str">
        <f t="shared" ref="AO1295:AO1358" si="325">IFERROR(IF($AH1295&gt;=1,(IF($AD1295=1,(IF(BO1295&gt;=1,$AI$2,"")),IF($AD1295=2,(IF(BB1295&gt;=1,$AI$1,"")),IF($AD1295=3,(IF(MOD($AG1295+AO$1,2)=0,(IF(BB1295&gt;=1,$AI$1,"")),IF(MOD($AG1295+AO$1,2)=1,(IF(BO1295&gt;=1,$AI$2,"")),""))),"")))),""),"")</f>
        <v/>
      </c>
      <c r="AP1295" s="1" t="str">
        <f t="shared" ref="AP1295:AP1358" si="326">IFERROR(IF($AH1295&gt;=1,(IF($AD1295=1,(IF(BP1295&gt;=1,$AI$2,"")),IF($AD1295=2,(IF(BC1295&gt;=1,$AI$1,"")),IF($AD1295=3,(IF(MOD($AG1295+AP$1,2)=0,(IF(BC1295&gt;=1,$AI$1,"")),IF(MOD($AG1295+AP$1,2)=1,(IF(BP1295&gt;=1,$AI$2,"")),""))),"")))),""),"")</f>
        <v/>
      </c>
      <c r="AQ1295" s="1" t="str">
        <f t="shared" ref="AQ1295:AQ1358" si="327">IFERROR(IF($AH1295&gt;=1,(IF($AD1295=1,(IF(BQ1295&gt;=1,$AI$2,"")),IF($AD1295=2,(IF(BD1295&gt;=1,$AI$1,"")),IF($AD1295=3,(IF(MOD($AG1295+AQ$1,2)=0,(IF(BD1295&gt;=1,$AI$1,"")),IF(MOD($AG1295+AQ$1,2)=1,(IF(BQ1295&gt;=1,$AI$2,"")),""))),"")))),""),"")</f>
        <v/>
      </c>
      <c r="AR1295" s="1" t="str">
        <f t="shared" ref="AR1295:AR1358" si="328">IFERROR(IF($AH1295&gt;=1,(IF($AD1295=1,(IF(BR1295&gt;=1,$AI$2,"")),IF($AD1295=2,(IF(BE1295&gt;=1,$AI$1,"")),IF($AD1295=3,(IF(MOD($AG1295+AR$1,2)=0,(IF(BE1295&gt;=1,$AI$1,"")),IF(MOD($AG1295+AR$1,2)=1,(IF(BR1295&gt;=1,$AI$2,"")),""))),"")))),""),"")</f>
        <v/>
      </c>
      <c r="AS1295" s="1" t="str">
        <f t="shared" ref="AS1295:AS1358" si="329">IFERROR(IF($AH1295&gt;=1,(IF($AD1295=1,(IF(BS1295&gt;=1,$AI$2,"")),IF($AD1295=2,(IF(BF1295&gt;=1,$AI$1,"")),IF($AD1295=3,(IF(MOD($AG1295+AS$1,2)=0,(IF(BF1295&gt;=1,$AI$1,"")),IF(MOD($AG1295+AS$1,2)=1,(IF(BS1295&gt;=1,$AI$2,"")),""))),"")))),""),"")</f>
        <v/>
      </c>
      <c r="AT1295" s="1" t="str">
        <f t="shared" ref="AT1295:AT1358" si="330">IFERROR(IF($AH1295&gt;=1,(IF($AD1295=1,(IF(BT1295&gt;=1,$AI$2,"")),IF($AD1295=2,(IF(BG1295&gt;=1,$AI$1,"")),IF($AD1295=3,(IF(MOD($AG1295+AT$1,2)=0,(IF(BG1295&gt;=1,$AI$1,"")),IF(MOD($AG1295+AT$1,2)=1,(IF(BT1295&gt;=1,$AI$2,"")),""))),"")))),""),"")</f>
        <v/>
      </c>
      <c r="AU1295" s="1" t="str">
        <f t="shared" ref="AU1295:AU1358" si="331">IFERROR(IF($AH1295&gt;=1,(IF($AD1295=1,(IF(BU1295&gt;=1,$AI$2,"")),IF($AD1295=2,(IF(BH1295&gt;=1,$AI$1,"")),IF($AD1295=3,(IF(MOD($AG1295+AU$1,2)=0,(IF(BH1295&gt;=1,$AI$1,"")),IF(MOD($AG1295+AU$1,2)=1,(IF(BU1295&gt;=1,$AI$2,"")),""))),"")))),""),"")</f>
        <v/>
      </c>
      <c r="AV1295" s="1" t="str">
        <f t="shared" ref="AV1295:AV1358" si="332">IFERROR(IF($AH1295&gt;=1,(IF($AD1295=1,(IF(BV1295&gt;=1,$AI$2,"")),IF($AD1295=2,(IF(BI1295&gt;=1,$AI$1,"")),IF($AD1295=3,(IF(MOD($AG1295+AV$1,2)=0,(IF(BI1295&gt;=1,$AI$1,"")),IF(MOD($AG1295+AV$1,2)=1,(IF(BV1295&gt;=1,$AI$2,"")),""))),"")))),""),"")</f>
        <v/>
      </c>
      <c r="AW1295" s="1" t="str">
        <f t="shared" ref="AW1295:AW1358" si="333">IFERROR(IF($AH1295&gt;=1,(IF($AD1295=1,(IF(BW1295&gt;=1,$AI$2,"")),IF($AD1295=2,(IF(BJ1295&gt;=1,$AI$1,"")),IF($AD1295=3,(IF(MOD($AG1295+AW$1,2)=0,(IF(BJ1295&gt;=1,$AI$1,"")),IF(MOD($AG1295+AW$1,2)=1,(IF(BW1295&gt;=1,$AI$2,"")),""))),"")))),""),"")</f>
        <v/>
      </c>
      <c r="AX1295" s="1" t="str">
        <f t="shared" ref="AX1295:AX1358" si="334">IFERROR(IF($AH1295&gt;=1,(IF($AD1295=1,(IF(BX1295&gt;=1,$AI$2,"")),IF($AD1295=2,(IF(BK1295&gt;=1,$AI$1,"")),IF($AD1295=3,(IF(MOD($AG1295+AX$1,2)=0,(IF(BK1295&gt;=1,$AI$1,"")),IF(MOD($AG1295+AX$1,2)=1,(IF(BX1295&gt;=1,$AI$2,"")),""))),"")))),""),"")</f>
        <v/>
      </c>
      <c r="AY1295" s="1">
        <f>IFERROR(IF($AE1295&gt;$AE1294,VLOOKUP($AC1295+AL$1,STOCK!$F$10:$AB$209,16,0),IF($AE1295=$AE1294,(IF(AY1294&gt;=1,AY1294-COUNTIFS($AE1294:$AE1294,$AC1295,AL1294:AL1294,$AI$1),0)),0)),0)</f>
        <v>0</v>
      </c>
      <c r="AZ1295" s="1">
        <f>IFERROR(IF($AE1295&gt;$AE1294,VLOOKUP($AC1295+AM$1,STOCK!$F$10:$AB$209,16,0),IF($AE1295=$AE1294,(IF(AZ1294&gt;=1,AZ1294-COUNTIFS($AE1294:$AE1294,$AC1295,AM1294:AM1294,$AI$1),0)),0)),0)</f>
        <v>0</v>
      </c>
      <c r="BA1295" s="1">
        <f>IFERROR(IF($AE1295&gt;$AE1294,VLOOKUP($AC1295+AN$1,STOCK!$F$10:$AB$209,16,0),IF($AE1295=$AE1294,(IF(BA1294&gt;=1,BA1294-COUNTIFS($AE1294:$AE1294,$AC1295,AN1294:AN1294,$AI$1),0)),0)),0)</f>
        <v>0</v>
      </c>
      <c r="BB1295" s="1">
        <f>IFERROR(IF($AE1295&gt;$AE1294,VLOOKUP($AC1295+AO$1,STOCK!$F$10:$AB$209,16,0),IF($AE1295=$AE1294,(IF(BB1294&gt;=1,BB1294-COUNTIFS($AE1294:$AE1294,$AC1295,AO1294:AO1294,$AI$1),0)),0)),0)</f>
        <v>0</v>
      </c>
      <c r="BC1295" s="1">
        <f>IFERROR(IF($AE1295&gt;$AE1294,VLOOKUP($AC1295+AP$1,STOCK!$F$10:$AB$209,16,0),IF($AE1295=$AE1294,(IF(BC1294&gt;=1,BC1294-COUNTIFS($AE1294:$AE1294,$AC1295,AP1294:AP1294,$AI$1),0)),0)),0)</f>
        <v>0</v>
      </c>
      <c r="BD1295" s="1">
        <f>IFERROR(IF($AE1295&gt;$AE1294,VLOOKUP($AC1295+AQ$1,STOCK!$F$10:$AB$209,16,0),IF($AE1295=$AE1294,(IF(BD1294&gt;=1,BD1294-COUNTIFS($AE1294:$AE1294,$AC1295,AQ1294:AQ1294,$AI$1),0)),0)),0)</f>
        <v>0</v>
      </c>
      <c r="BE1295" s="1">
        <f>IFERROR(IF($AE1295&gt;$AE1294,VLOOKUP($AC1295+AR$1,STOCK!$F$10:$AB$209,16,0),IF($AE1295=$AE1294,(IF(BE1294&gt;=1,BE1294-COUNTIFS($AE1294:$AE1294,$AC1295,AR1294:AR1294,$AI$1),0)),0)),0)</f>
        <v>0</v>
      </c>
      <c r="BF1295" s="1">
        <f>IFERROR(IF($AE1295&gt;$AE1294,VLOOKUP($AC1295+AS$1,STOCK!$F$10:$AB$209,16,0),IF($AE1295=$AE1294,(IF(BF1294&gt;=1,BF1294-COUNTIFS($AE1294:$AE1294,$AC1295,AS1294:AS1294,$AI$1),0)),0)),0)</f>
        <v>0</v>
      </c>
      <c r="BG1295" s="1">
        <f>IFERROR(IF($AE1295&gt;$AE1294,VLOOKUP($AC1295+AT$1,STOCK!$F$10:$AB$209,16,0),IF($AE1295=$AE1294,(IF(BG1294&gt;=1,BG1294-COUNTIFS($AE1294:$AE1294,$AC1295,AT1294:AT1294,$AI$1),0)),0)),0)</f>
        <v>0</v>
      </c>
      <c r="BH1295" s="1">
        <f>IFERROR(IF($AE1295&gt;$AE1294,VLOOKUP($AC1295+AU$1,STOCK!$F$10:$AB$209,16,0),IF($AE1295=$AE1294,(IF(BH1294&gt;=1,BH1294-COUNTIFS($AE1294:$AE1294,$AC1295,AU1294:AU1294,$AI$1),0)),0)),0)</f>
        <v>0</v>
      </c>
      <c r="BI1295" s="1">
        <f>IFERROR(IF($AE1295&gt;$AE1294,VLOOKUP($AC1295+AV$1,STOCK!$F$10:$AB$209,16,0),IF($AE1295=$AE1294,(IF(BI1294&gt;=1,BI1294-COUNTIFS($AE1294:$AE1294,$AC1295,AV1294:AV1294,$AI$1),0)),0)),0)</f>
        <v>0</v>
      </c>
      <c r="BJ1295" s="1">
        <f>IFERROR(IF($AE1295&gt;$AE1294,VLOOKUP($AC1295+AW$1,STOCK!$F$10:$AB$209,16,0),IF($AE1295=$AE1294,(IF(BJ1294&gt;=1,BJ1294-COUNTIFS($AE1294:$AE1294,$AC1295,AW1294:AW1294,$AI$1),0)),0)),0)</f>
        <v>0</v>
      </c>
      <c r="BK1295" s="1">
        <f>IFERROR(IF($AE1295&gt;$AE1294,VLOOKUP($AC1295+AX$1,STOCK!$F$10:$AB$209,16,0),IF($AE1295=$AE1294,(IF(BK1294&gt;=1,BK1294-COUNTIFS($AE1294:$AE1294,$AC1295,AX1294:AX1294,$AI$1),0)),0)),0)</f>
        <v>0</v>
      </c>
      <c r="BL1295" s="1">
        <f>IFERROR(IF($AE1295&gt;$AE1294,VLOOKUP($AC1295+AL$1,STOCK!$F$10:$AB$209,17,0),IF($AE1295=$AE1294,(IF(BL1294&gt;=1,BL1294-COUNTIFS($AE1294:$AE1294,$AC1295,AL1294:AL1294,$AI$2),0)),0)),0)</f>
        <v>0</v>
      </c>
      <c r="BM1295" s="1">
        <f>IFERROR(IF($AE1295&gt;$AE1294,VLOOKUP($AC1295+AM$1,STOCK!$F$10:$AB$209,17,0),IF($AE1295=$AE1294,(IF(BM1294&gt;=1,BM1294-COUNTIFS($AE1294:$AE1294,$AC1295,AM1294:AM1294,$AI$2),0)),0)),0)</f>
        <v>0</v>
      </c>
      <c r="BN1295" s="1">
        <f>IFERROR(IF($AE1295&gt;$AE1294,VLOOKUP($AC1295+AN$1,STOCK!$F$10:$AB$209,17,0),IF($AE1295=$AE1294,(IF(BN1294&gt;=1,BN1294-COUNTIFS($AE1294:$AE1294,$AC1295,AN1294:AN1294,$AI$2),0)),0)),0)</f>
        <v>0</v>
      </c>
      <c r="BO1295" s="1">
        <f>IFERROR(IF($AE1295&gt;$AE1294,VLOOKUP($AC1295+AO$1,STOCK!$F$10:$AB$209,17,0),IF($AE1295=$AE1294,(IF(BO1294&gt;=1,BO1294-COUNTIFS($AE1294:$AE1294,$AC1295,AO1294:AO1294,$AI$2),0)),0)),0)</f>
        <v>0</v>
      </c>
      <c r="BP1295" s="1">
        <f>IFERROR(IF($AE1295&gt;$AE1294,VLOOKUP($AC1295+AP$1,STOCK!$F$10:$AB$209,17,0),IF($AE1295=$AE1294,(IF(BP1294&gt;=1,BP1294-COUNTIFS($AE1294:$AE1294,$AC1295,AP1294:AP1294,$AI$2),0)),0)),0)</f>
        <v>0</v>
      </c>
      <c r="BQ1295" s="1">
        <f>IFERROR(IF($AE1295&gt;$AE1294,VLOOKUP($AC1295+AQ$1,STOCK!$F$10:$AB$209,17,0),IF($AE1295=$AE1294,(IF(BQ1294&gt;=1,BQ1294-COUNTIFS($AE1294:$AE1294,$AC1295,AQ1294:AQ1294,$AI$2),0)),0)),0)</f>
        <v>0</v>
      </c>
      <c r="BR1295" s="1">
        <f>IFERROR(IF($AE1295&gt;$AE1294,VLOOKUP($AC1295+AR$1,STOCK!$F$10:$AB$209,17,0),IF($AE1295=$AE1294,(IF(BR1294&gt;=1,BR1294-COUNTIFS($AE1294:$AE1294,$AC1295,AR1294:AR1294,$AI$2),0)),0)),0)</f>
        <v>0</v>
      </c>
      <c r="BS1295" s="1">
        <f>IFERROR(IF($AE1295&gt;$AE1294,VLOOKUP($AC1295+AS$1,STOCK!$F$10:$AB$209,17,0),IF($AE1295=$AE1294,(IF(BS1294&gt;=1,BS1294-COUNTIFS($AE1294:$AE1294,$AC1295,AS1294:AS1294,$AI$2),0)),0)),0)</f>
        <v>0</v>
      </c>
      <c r="BT1295" s="1">
        <f>IFERROR(IF($AE1295&gt;$AE1294,VLOOKUP($AC1295+AT$1,STOCK!$F$10:$AB$209,17,0),IF($AE1295=$AE1294,(IF(BT1294&gt;=1,BT1294-COUNTIFS($AE1294:$AE1294,$AC1295,AT1294:AT1294,$AI$2),0)),0)),0)</f>
        <v>0</v>
      </c>
      <c r="BU1295" s="1">
        <f>IFERROR(IF($AE1295&gt;$AE1294,VLOOKUP($AC1295+AU$1,STOCK!$F$10:$AB$209,17,0),IF($AE1295=$AE1294,(IF(BU1294&gt;=1,BU1294-COUNTIFS($AE1294:$AE1294,$AC1295,AU1294:AU1294,$AI$2),0)),0)),0)</f>
        <v>0</v>
      </c>
      <c r="BV1295" s="1">
        <f>IFERROR(IF($AE1295&gt;$AE1294,VLOOKUP($AC1295+AV$1,STOCK!$F$10:$AB$209,17,0),IF($AE1295=$AE1294,(IF(BV1294&gt;=1,BV1294-COUNTIFS($AE1294:$AE1294,$AC1295,AV1294:AV1294,$AI$2),0)),0)),0)</f>
        <v>0</v>
      </c>
      <c r="BW1295" s="1">
        <f>IFERROR(IF($AE1295&gt;$AE1294,VLOOKUP($AC1295+AW$1,STOCK!$F$10:$AB$209,17,0),IF($AE1295=$AE1294,(IF(BW1294&gt;=1,BW1294-COUNTIFS($AE1294:$AE1294,$AC1295,AW1294:AW1294,$AI$2),0)),0)),0)</f>
        <v>0</v>
      </c>
      <c r="BX1295" s="1">
        <f>IFERROR(IF($AE1295&gt;$AE1294,VLOOKUP($AC1295+AX$1,STOCK!$F$10:$AB$209,17,0),IF($AE1295=$AE1294,(IF(BX1294&gt;=1,BX1294-COUNTIFS($AE1294:$AE1294,$AC1295,AX1294:AX1294,$AI$2),0)),0)),0)</f>
        <v>0</v>
      </c>
    </row>
    <row r="1296" spans="29:76" x14ac:dyDescent="0.25">
      <c r="AC1296" s="1">
        <f t="shared" si="320"/>
        <v>0</v>
      </c>
      <c r="AD1296" s="1">
        <f>IFERROR(IF(LEN(AK1296)&gt;=1,VLOOKUP(HLOOKUP(AK1296,PROFILE!$K$5:$V$8,4,0),PROFILE!$F$1:$G$3,2,0),0),0)</f>
        <v>0</v>
      </c>
      <c r="AE1296" s="1">
        <f t="shared" si="321"/>
        <v>0</v>
      </c>
      <c r="AF1296" s="1">
        <v>1283</v>
      </c>
      <c r="AI1296" s="1" t="str">
        <f>IFERROR(IF($AH1296&gt;=1,VLOOKUP($AG1296,STUDENT!$O$8:$Z$1507,3,0),""),"")</f>
        <v/>
      </c>
      <c r="AJ1296" s="1" t="str">
        <f>IFERROR(IF($AH1296&gt;=1,VLOOKUP($AG1296,STUDENT!$O$8:$Z$1507,4,0),""),"")</f>
        <v/>
      </c>
      <c r="AK1296" s="1" t="str">
        <f>IFERROR(IF($AH1296&gt;=1,VLOOKUP($AG1296,STUDENT!$O$8:$Z$1507,6,0),""),"")</f>
        <v/>
      </c>
      <c r="AL1296" s="1" t="str">
        <f t="shared" si="322"/>
        <v/>
      </c>
      <c r="AM1296" s="1" t="str">
        <f t="shared" si="323"/>
        <v/>
      </c>
      <c r="AN1296" s="1" t="str">
        <f t="shared" si="324"/>
        <v/>
      </c>
      <c r="AO1296" s="1" t="str">
        <f t="shared" si="325"/>
        <v/>
      </c>
      <c r="AP1296" s="1" t="str">
        <f t="shared" si="326"/>
        <v/>
      </c>
      <c r="AQ1296" s="1" t="str">
        <f t="shared" si="327"/>
        <v/>
      </c>
      <c r="AR1296" s="1" t="str">
        <f t="shared" si="328"/>
        <v/>
      </c>
      <c r="AS1296" s="1" t="str">
        <f t="shared" si="329"/>
        <v/>
      </c>
      <c r="AT1296" s="1" t="str">
        <f t="shared" si="330"/>
        <v/>
      </c>
      <c r="AU1296" s="1" t="str">
        <f t="shared" si="331"/>
        <v/>
      </c>
      <c r="AV1296" s="1" t="str">
        <f t="shared" si="332"/>
        <v/>
      </c>
      <c r="AW1296" s="1" t="str">
        <f t="shared" si="333"/>
        <v/>
      </c>
      <c r="AX1296" s="1" t="str">
        <f t="shared" si="334"/>
        <v/>
      </c>
      <c r="AY1296" s="1">
        <f>IFERROR(IF($AE1296&gt;$AE1295,VLOOKUP($AC1296+AL$1,STOCK!$F$10:$AB$209,16,0),IF($AE1296=$AE1295,(IF(AY1295&gt;=1,AY1295-COUNTIFS($AE1295:$AE1295,$AC1296,AL1295:AL1295,$AI$1),0)),0)),0)</f>
        <v>0</v>
      </c>
      <c r="AZ1296" s="1">
        <f>IFERROR(IF($AE1296&gt;$AE1295,VLOOKUP($AC1296+AM$1,STOCK!$F$10:$AB$209,16,0),IF($AE1296=$AE1295,(IF(AZ1295&gt;=1,AZ1295-COUNTIFS($AE1295:$AE1295,$AC1296,AM1295:AM1295,$AI$1),0)),0)),0)</f>
        <v>0</v>
      </c>
      <c r="BA1296" s="1">
        <f>IFERROR(IF($AE1296&gt;$AE1295,VLOOKUP($AC1296+AN$1,STOCK!$F$10:$AB$209,16,0),IF($AE1296=$AE1295,(IF(BA1295&gt;=1,BA1295-COUNTIFS($AE1295:$AE1295,$AC1296,AN1295:AN1295,$AI$1),0)),0)),0)</f>
        <v>0</v>
      </c>
      <c r="BB1296" s="1">
        <f>IFERROR(IF($AE1296&gt;$AE1295,VLOOKUP($AC1296+AO$1,STOCK!$F$10:$AB$209,16,0),IF($AE1296=$AE1295,(IF(BB1295&gt;=1,BB1295-COUNTIFS($AE1295:$AE1295,$AC1296,AO1295:AO1295,$AI$1),0)),0)),0)</f>
        <v>0</v>
      </c>
      <c r="BC1296" s="1">
        <f>IFERROR(IF($AE1296&gt;$AE1295,VLOOKUP($AC1296+AP$1,STOCK!$F$10:$AB$209,16,0),IF($AE1296=$AE1295,(IF(BC1295&gt;=1,BC1295-COUNTIFS($AE1295:$AE1295,$AC1296,AP1295:AP1295,$AI$1),0)),0)),0)</f>
        <v>0</v>
      </c>
      <c r="BD1296" s="1">
        <f>IFERROR(IF($AE1296&gt;$AE1295,VLOOKUP($AC1296+AQ$1,STOCK!$F$10:$AB$209,16,0),IF($AE1296=$AE1295,(IF(BD1295&gt;=1,BD1295-COUNTIFS($AE1295:$AE1295,$AC1296,AQ1295:AQ1295,$AI$1),0)),0)),0)</f>
        <v>0</v>
      </c>
      <c r="BE1296" s="1">
        <f>IFERROR(IF($AE1296&gt;$AE1295,VLOOKUP($AC1296+AR$1,STOCK!$F$10:$AB$209,16,0),IF($AE1296=$AE1295,(IF(BE1295&gt;=1,BE1295-COUNTIFS($AE1295:$AE1295,$AC1296,AR1295:AR1295,$AI$1),0)),0)),0)</f>
        <v>0</v>
      </c>
      <c r="BF1296" s="1">
        <f>IFERROR(IF($AE1296&gt;$AE1295,VLOOKUP($AC1296+AS$1,STOCK!$F$10:$AB$209,16,0),IF($AE1296=$AE1295,(IF(BF1295&gt;=1,BF1295-COUNTIFS($AE1295:$AE1295,$AC1296,AS1295:AS1295,$AI$1),0)),0)),0)</f>
        <v>0</v>
      </c>
      <c r="BG1296" s="1">
        <f>IFERROR(IF($AE1296&gt;$AE1295,VLOOKUP($AC1296+AT$1,STOCK!$F$10:$AB$209,16,0),IF($AE1296=$AE1295,(IF(BG1295&gt;=1,BG1295-COUNTIFS($AE1295:$AE1295,$AC1296,AT1295:AT1295,$AI$1),0)),0)),0)</f>
        <v>0</v>
      </c>
      <c r="BH1296" s="1">
        <f>IFERROR(IF($AE1296&gt;$AE1295,VLOOKUP($AC1296+AU$1,STOCK!$F$10:$AB$209,16,0),IF($AE1296=$AE1295,(IF(BH1295&gt;=1,BH1295-COUNTIFS($AE1295:$AE1295,$AC1296,AU1295:AU1295,$AI$1),0)),0)),0)</f>
        <v>0</v>
      </c>
      <c r="BI1296" s="1">
        <f>IFERROR(IF($AE1296&gt;$AE1295,VLOOKUP($AC1296+AV$1,STOCK!$F$10:$AB$209,16,0),IF($AE1296=$AE1295,(IF(BI1295&gt;=1,BI1295-COUNTIFS($AE1295:$AE1295,$AC1296,AV1295:AV1295,$AI$1),0)),0)),0)</f>
        <v>0</v>
      </c>
      <c r="BJ1296" s="1">
        <f>IFERROR(IF($AE1296&gt;$AE1295,VLOOKUP($AC1296+AW$1,STOCK!$F$10:$AB$209,16,0),IF($AE1296=$AE1295,(IF(BJ1295&gt;=1,BJ1295-COUNTIFS($AE1295:$AE1295,$AC1296,AW1295:AW1295,$AI$1),0)),0)),0)</f>
        <v>0</v>
      </c>
      <c r="BK1296" s="1">
        <f>IFERROR(IF($AE1296&gt;$AE1295,VLOOKUP($AC1296+AX$1,STOCK!$F$10:$AB$209,16,0),IF($AE1296=$AE1295,(IF(BK1295&gt;=1,BK1295-COUNTIFS($AE1295:$AE1295,$AC1296,AX1295:AX1295,$AI$1),0)),0)),0)</f>
        <v>0</v>
      </c>
      <c r="BL1296" s="1">
        <f>IFERROR(IF($AE1296&gt;$AE1295,VLOOKUP($AC1296+AL$1,STOCK!$F$10:$AB$209,17,0),IF($AE1296=$AE1295,(IF(BL1295&gt;=1,BL1295-COUNTIFS($AE1295:$AE1295,$AC1296,AL1295:AL1295,$AI$2),0)),0)),0)</f>
        <v>0</v>
      </c>
      <c r="BM1296" s="1">
        <f>IFERROR(IF($AE1296&gt;$AE1295,VLOOKUP($AC1296+AM$1,STOCK!$F$10:$AB$209,17,0),IF($AE1296=$AE1295,(IF(BM1295&gt;=1,BM1295-COUNTIFS($AE1295:$AE1295,$AC1296,AM1295:AM1295,$AI$2),0)),0)),0)</f>
        <v>0</v>
      </c>
      <c r="BN1296" s="1">
        <f>IFERROR(IF($AE1296&gt;$AE1295,VLOOKUP($AC1296+AN$1,STOCK!$F$10:$AB$209,17,0),IF($AE1296=$AE1295,(IF(BN1295&gt;=1,BN1295-COUNTIFS($AE1295:$AE1295,$AC1296,AN1295:AN1295,$AI$2),0)),0)),0)</f>
        <v>0</v>
      </c>
      <c r="BO1296" s="1">
        <f>IFERROR(IF($AE1296&gt;$AE1295,VLOOKUP($AC1296+AO$1,STOCK!$F$10:$AB$209,17,0),IF($AE1296=$AE1295,(IF(BO1295&gt;=1,BO1295-COUNTIFS($AE1295:$AE1295,$AC1296,AO1295:AO1295,$AI$2),0)),0)),0)</f>
        <v>0</v>
      </c>
      <c r="BP1296" s="1">
        <f>IFERROR(IF($AE1296&gt;$AE1295,VLOOKUP($AC1296+AP$1,STOCK!$F$10:$AB$209,17,0),IF($AE1296=$AE1295,(IF(BP1295&gt;=1,BP1295-COUNTIFS($AE1295:$AE1295,$AC1296,AP1295:AP1295,$AI$2),0)),0)),0)</f>
        <v>0</v>
      </c>
      <c r="BQ1296" s="1">
        <f>IFERROR(IF($AE1296&gt;$AE1295,VLOOKUP($AC1296+AQ$1,STOCK!$F$10:$AB$209,17,0),IF($AE1296=$AE1295,(IF(BQ1295&gt;=1,BQ1295-COUNTIFS($AE1295:$AE1295,$AC1296,AQ1295:AQ1295,$AI$2),0)),0)),0)</f>
        <v>0</v>
      </c>
      <c r="BR1296" s="1">
        <f>IFERROR(IF($AE1296&gt;$AE1295,VLOOKUP($AC1296+AR$1,STOCK!$F$10:$AB$209,17,0),IF($AE1296=$AE1295,(IF(BR1295&gt;=1,BR1295-COUNTIFS($AE1295:$AE1295,$AC1296,AR1295:AR1295,$AI$2),0)),0)),0)</f>
        <v>0</v>
      </c>
      <c r="BS1296" s="1">
        <f>IFERROR(IF($AE1296&gt;$AE1295,VLOOKUP($AC1296+AS$1,STOCK!$F$10:$AB$209,17,0),IF($AE1296=$AE1295,(IF(BS1295&gt;=1,BS1295-COUNTIFS($AE1295:$AE1295,$AC1296,AS1295:AS1295,$AI$2),0)),0)),0)</f>
        <v>0</v>
      </c>
      <c r="BT1296" s="1">
        <f>IFERROR(IF($AE1296&gt;$AE1295,VLOOKUP($AC1296+AT$1,STOCK!$F$10:$AB$209,17,0),IF($AE1296=$AE1295,(IF(BT1295&gt;=1,BT1295-COUNTIFS($AE1295:$AE1295,$AC1296,AT1295:AT1295,$AI$2),0)),0)),0)</f>
        <v>0</v>
      </c>
      <c r="BU1296" s="1">
        <f>IFERROR(IF($AE1296&gt;$AE1295,VLOOKUP($AC1296+AU$1,STOCK!$F$10:$AB$209,17,0),IF($AE1296=$AE1295,(IF(BU1295&gt;=1,BU1295-COUNTIFS($AE1295:$AE1295,$AC1296,AU1295:AU1295,$AI$2),0)),0)),0)</f>
        <v>0</v>
      </c>
      <c r="BV1296" s="1">
        <f>IFERROR(IF($AE1296&gt;$AE1295,VLOOKUP($AC1296+AV$1,STOCK!$F$10:$AB$209,17,0),IF($AE1296=$AE1295,(IF(BV1295&gt;=1,BV1295-COUNTIFS($AE1295:$AE1295,$AC1296,AV1295:AV1295,$AI$2),0)),0)),0)</f>
        <v>0</v>
      </c>
      <c r="BW1296" s="1">
        <f>IFERROR(IF($AE1296&gt;$AE1295,VLOOKUP($AC1296+AW$1,STOCK!$F$10:$AB$209,17,0),IF($AE1296=$AE1295,(IF(BW1295&gt;=1,BW1295-COUNTIFS($AE1295:$AE1295,$AC1296,AW1295:AW1295,$AI$2),0)),0)),0)</f>
        <v>0</v>
      </c>
      <c r="BX1296" s="1">
        <f>IFERROR(IF($AE1296&gt;$AE1295,VLOOKUP($AC1296+AX$1,STOCK!$F$10:$AB$209,17,0),IF($AE1296=$AE1295,(IF(BX1295&gt;=1,BX1295-COUNTIFS($AE1295:$AE1295,$AC1296,AX1295:AX1295,$AI$2),0)),0)),0)</f>
        <v>0</v>
      </c>
    </row>
    <row r="1297" spans="29:76" x14ac:dyDescent="0.25">
      <c r="AC1297" s="1">
        <f t="shared" si="320"/>
        <v>0</v>
      </c>
      <c r="AD1297" s="1">
        <f>IFERROR(IF(LEN(AK1297)&gt;=1,VLOOKUP(HLOOKUP(AK1297,PROFILE!$K$5:$V$8,4,0),PROFILE!$F$1:$G$3,2,0),0),0)</f>
        <v>0</v>
      </c>
      <c r="AE1297" s="1">
        <f t="shared" si="321"/>
        <v>0</v>
      </c>
      <c r="AF1297" s="1">
        <v>1284</v>
      </c>
      <c r="AI1297" s="1" t="str">
        <f>IFERROR(IF($AH1297&gt;=1,VLOOKUP($AG1297,STUDENT!$O$8:$Z$1507,3,0),""),"")</f>
        <v/>
      </c>
      <c r="AJ1297" s="1" t="str">
        <f>IFERROR(IF($AH1297&gt;=1,VLOOKUP($AG1297,STUDENT!$O$8:$Z$1507,4,0),""),"")</f>
        <v/>
      </c>
      <c r="AK1297" s="1" t="str">
        <f>IFERROR(IF($AH1297&gt;=1,VLOOKUP($AG1297,STUDENT!$O$8:$Z$1507,6,0),""),"")</f>
        <v/>
      </c>
      <c r="AL1297" s="1" t="str">
        <f t="shared" si="322"/>
        <v/>
      </c>
      <c r="AM1297" s="1" t="str">
        <f t="shared" si="323"/>
        <v/>
      </c>
      <c r="AN1297" s="1" t="str">
        <f t="shared" si="324"/>
        <v/>
      </c>
      <c r="AO1297" s="1" t="str">
        <f t="shared" si="325"/>
        <v/>
      </c>
      <c r="AP1297" s="1" t="str">
        <f t="shared" si="326"/>
        <v/>
      </c>
      <c r="AQ1297" s="1" t="str">
        <f t="shared" si="327"/>
        <v/>
      </c>
      <c r="AR1297" s="1" t="str">
        <f t="shared" si="328"/>
        <v/>
      </c>
      <c r="AS1297" s="1" t="str">
        <f t="shared" si="329"/>
        <v/>
      </c>
      <c r="AT1297" s="1" t="str">
        <f t="shared" si="330"/>
        <v/>
      </c>
      <c r="AU1297" s="1" t="str">
        <f t="shared" si="331"/>
        <v/>
      </c>
      <c r="AV1297" s="1" t="str">
        <f t="shared" si="332"/>
        <v/>
      </c>
      <c r="AW1297" s="1" t="str">
        <f t="shared" si="333"/>
        <v/>
      </c>
      <c r="AX1297" s="1" t="str">
        <f t="shared" si="334"/>
        <v/>
      </c>
      <c r="AY1297" s="1">
        <f>IFERROR(IF($AE1297&gt;$AE1296,VLOOKUP($AC1297+AL$1,STOCK!$F$10:$AB$209,16,0),IF($AE1297=$AE1296,(IF(AY1296&gt;=1,AY1296-COUNTIFS($AE1296:$AE1296,$AC1297,AL1296:AL1296,$AI$1),0)),0)),0)</f>
        <v>0</v>
      </c>
      <c r="AZ1297" s="1">
        <f>IFERROR(IF($AE1297&gt;$AE1296,VLOOKUP($AC1297+AM$1,STOCK!$F$10:$AB$209,16,0),IF($AE1297=$AE1296,(IF(AZ1296&gt;=1,AZ1296-COUNTIFS($AE1296:$AE1296,$AC1297,AM1296:AM1296,$AI$1),0)),0)),0)</f>
        <v>0</v>
      </c>
      <c r="BA1297" s="1">
        <f>IFERROR(IF($AE1297&gt;$AE1296,VLOOKUP($AC1297+AN$1,STOCK!$F$10:$AB$209,16,0),IF($AE1297=$AE1296,(IF(BA1296&gt;=1,BA1296-COUNTIFS($AE1296:$AE1296,$AC1297,AN1296:AN1296,$AI$1),0)),0)),0)</f>
        <v>0</v>
      </c>
      <c r="BB1297" s="1">
        <f>IFERROR(IF($AE1297&gt;$AE1296,VLOOKUP($AC1297+AO$1,STOCK!$F$10:$AB$209,16,0),IF($AE1297=$AE1296,(IF(BB1296&gt;=1,BB1296-COUNTIFS($AE1296:$AE1296,$AC1297,AO1296:AO1296,$AI$1),0)),0)),0)</f>
        <v>0</v>
      </c>
      <c r="BC1297" s="1">
        <f>IFERROR(IF($AE1297&gt;$AE1296,VLOOKUP($AC1297+AP$1,STOCK!$F$10:$AB$209,16,0),IF($AE1297=$AE1296,(IF(BC1296&gt;=1,BC1296-COUNTIFS($AE1296:$AE1296,$AC1297,AP1296:AP1296,$AI$1),0)),0)),0)</f>
        <v>0</v>
      </c>
      <c r="BD1297" s="1">
        <f>IFERROR(IF($AE1297&gt;$AE1296,VLOOKUP($AC1297+AQ$1,STOCK!$F$10:$AB$209,16,0),IF($AE1297=$AE1296,(IF(BD1296&gt;=1,BD1296-COUNTIFS($AE1296:$AE1296,$AC1297,AQ1296:AQ1296,$AI$1),0)),0)),0)</f>
        <v>0</v>
      </c>
      <c r="BE1297" s="1">
        <f>IFERROR(IF($AE1297&gt;$AE1296,VLOOKUP($AC1297+AR$1,STOCK!$F$10:$AB$209,16,0),IF($AE1297=$AE1296,(IF(BE1296&gt;=1,BE1296-COUNTIFS($AE1296:$AE1296,$AC1297,AR1296:AR1296,$AI$1),0)),0)),0)</f>
        <v>0</v>
      </c>
      <c r="BF1297" s="1">
        <f>IFERROR(IF($AE1297&gt;$AE1296,VLOOKUP($AC1297+AS$1,STOCK!$F$10:$AB$209,16,0),IF($AE1297=$AE1296,(IF(BF1296&gt;=1,BF1296-COUNTIFS($AE1296:$AE1296,$AC1297,AS1296:AS1296,$AI$1),0)),0)),0)</f>
        <v>0</v>
      </c>
      <c r="BG1297" s="1">
        <f>IFERROR(IF($AE1297&gt;$AE1296,VLOOKUP($AC1297+AT$1,STOCK!$F$10:$AB$209,16,0),IF($AE1297=$AE1296,(IF(BG1296&gt;=1,BG1296-COUNTIFS($AE1296:$AE1296,$AC1297,AT1296:AT1296,$AI$1),0)),0)),0)</f>
        <v>0</v>
      </c>
      <c r="BH1297" s="1">
        <f>IFERROR(IF($AE1297&gt;$AE1296,VLOOKUP($AC1297+AU$1,STOCK!$F$10:$AB$209,16,0),IF($AE1297=$AE1296,(IF(BH1296&gt;=1,BH1296-COUNTIFS($AE1296:$AE1296,$AC1297,AU1296:AU1296,$AI$1),0)),0)),0)</f>
        <v>0</v>
      </c>
      <c r="BI1297" s="1">
        <f>IFERROR(IF($AE1297&gt;$AE1296,VLOOKUP($AC1297+AV$1,STOCK!$F$10:$AB$209,16,0),IF($AE1297=$AE1296,(IF(BI1296&gt;=1,BI1296-COUNTIFS($AE1296:$AE1296,$AC1297,AV1296:AV1296,$AI$1),0)),0)),0)</f>
        <v>0</v>
      </c>
      <c r="BJ1297" s="1">
        <f>IFERROR(IF($AE1297&gt;$AE1296,VLOOKUP($AC1297+AW$1,STOCK!$F$10:$AB$209,16,0),IF($AE1297=$AE1296,(IF(BJ1296&gt;=1,BJ1296-COUNTIFS($AE1296:$AE1296,$AC1297,AW1296:AW1296,$AI$1),0)),0)),0)</f>
        <v>0</v>
      </c>
      <c r="BK1297" s="1">
        <f>IFERROR(IF($AE1297&gt;$AE1296,VLOOKUP($AC1297+AX$1,STOCK!$F$10:$AB$209,16,0),IF($AE1297=$AE1296,(IF(BK1296&gt;=1,BK1296-COUNTIFS($AE1296:$AE1296,$AC1297,AX1296:AX1296,$AI$1),0)),0)),0)</f>
        <v>0</v>
      </c>
      <c r="BL1297" s="1">
        <f>IFERROR(IF($AE1297&gt;$AE1296,VLOOKUP($AC1297+AL$1,STOCK!$F$10:$AB$209,17,0),IF($AE1297=$AE1296,(IF(BL1296&gt;=1,BL1296-COUNTIFS($AE1296:$AE1296,$AC1297,AL1296:AL1296,$AI$2),0)),0)),0)</f>
        <v>0</v>
      </c>
      <c r="BM1297" s="1">
        <f>IFERROR(IF($AE1297&gt;$AE1296,VLOOKUP($AC1297+AM$1,STOCK!$F$10:$AB$209,17,0),IF($AE1297=$AE1296,(IF(BM1296&gt;=1,BM1296-COUNTIFS($AE1296:$AE1296,$AC1297,AM1296:AM1296,$AI$2),0)),0)),0)</f>
        <v>0</v>
      </c>
      <c r="BN1297" s="1">
        <f>IFERROR(IF($AE1297&gt;$AE1296,VLOOKUP($AC1297+AN$1,STOCK!$F$10:$AB$209,17,0),IF($AE1297=$AE1296,(IF(BN1296&gt;=1,BN1296-COUNTIFS($AE1296:$AE1296,$AC1297,AN1296:AN1296,$AI$2),0)),0)),0)</f>
        <v>0</v>
      </c>
      <c r="BO1297" s="1">
        <f>IFERROR(IF($AE1297&gt;$AE1296,VLOOKUP($AC1297+AO$1,STOCK!$F$10:$AB$209,17,0),IF($AE1297=$AE1296,(IF(BO1296&gt;=1,BO1296-COUNTIFS($AE1296:$AE1296,$AC1297,AO1296:AO1296,$AI$2),0)),0)),0)</f>
        <v>0</v>
      </c>
      <c r="BP1297" s="1">
        <f>IFERROR(IF($AE1297&gt;$AE1296,VLOOKUP($AC1297+AP$1,STOCK!$F$10:$AB$209,17,0),IF($AE1297=$AE1296,(IF(BP1296&gt;=1,BP1296-COUNTIFS($AE1296:$AE1296,$AC1297,AP1296:AP1296,$AI$2),0)),0)),0)</f>
        <v>0</v>
      </c>
      <c r="BQ1297" s="1">
        <f>IFERROR(IF($AE1297&gt;$AE1296,VLOOKUP($AC1297+AQ$1,STOCK!$F$10:$AB$209,17,0),IF($AE1297=$AE1296,(IF(BQ1296&gt;=1,BQ1296-COUNTIFS($AE1296:$AE1296,$AC1297,AQ1296:AQ1296,$AI$2),0)),0)),0)</f>
        <v>0</v>
      </c>
      <c r="BR1297" s="1">
        <f>IFERROR(IF($AE1297&gt;$AE1296,VLOOKUP($AC1297+AR$1,STOCK!$F$10:$AB$209,17,0),IF($AE1297=$AE1296,(IF(BR1296&gt;=1,BR1296-COUNTIFS($AE1296:$AE1296,$AC1297,AR1296:AR1296,$AI$2),0)),0)),0)</f>
        <v>0</v>
      </c>
      <c r="BS1297" s="1">
        <f>IFERROR(IF($AE1297&gt;$AE1296,VLOOKUP($AC1297+AS$1,STOCK!$F$10:$AB$209,17,0),IF($AE1297=$AE1296,(IF(BS1296&gt;=1,BS1296-COUNTIFS($AE1296:$AE1296,$AC1297,AS1296:AS1296,$AI$2),0)),0)),0)</f>
        <v>0</v>
      </c>
      <c r="BT1297" s="1">
        <f>IFERROR(IF($AE1297&gt;$AE1296,VLOOKUP($AC1297+AT$1,STOCK!$F$10:$AB$209,17,0),IF($AE1297=$AE1296,(IF(BT1296&gt;=1,BT1296-COUNTIFS($AE1296:$AE1296,$AC1297,AT1296:AT1296,$AI$2),0)),0)),0)</f>
        <v>0</v>
      </c>
      <c r="BU1297" s="1">
        <f>IFERROR(IF($AE1297&gt;$AE1296,VLOOKUP($AC1297+AU$1,STOCK!$F$10:$AB$209,17,0),IF($AE1297=$AE1296,(IF(BU1296&gt;=1,BU1296-COUNTIFS($AE1296:$AE1296,$AC1297,AU1296:AU1296,$AI$2),0)),0)),0)</f>
        <v>0</v>
      </c>
      <c r="BV1297" s="1">
        <f>IFERROR(IF($AE1297&gt;$AE1296,VLOOKUP($AC1297+AV$1,STOCK!$F$10:$AB$209,17,0),IF($AE1297=$AE1296,(IF(BV1296&gt;=1,BV1296-COUNTIFS($AE1296:$AE1296,$AC1297,AV1296:AV1296,$AI$2),0)),0)),0)</f>
        <v>0</v>
      </c>
      <c r="BW1297" s="1">
        <f>IFERROR(IF($AE1297&gt;$AE1296,VLOOKUP($AC1297+AW$1,STOCK!$F$10:$AB$209,17,0),IF($AE1297=$AE1296,(IF(BW1296&gt;=1,BW1296-COUNTIFS($AE1296:$AE1296,$AC1297,AW1296:AW1296,$AI$2),0)),0)),0)</f>
        <v>0</v>
      </c>
      <c r="BX1297" s="1">
        <f>IFERROR(IF($AE1297&gt;$AE1296,VLOOKUP($AC1297+AX$1,STOCK!$F$10:$AB$209,17,0),IF($AE1297=$AE1296,(IF(BX1296&gt;=1,BX1296-COUNTIFS($AE1296:$AE1296,$AC1297,AX1296:AX1296,$AI$2),0)),0)),0)</f>
        <v>0</v>
      </c>
    </row>
    <row r="1298" spans="29:76" x14ac:dyDescent="0.25">
      <c r="AC1298" s="1">
        <f t="shared" si="320"/>
        <v>0</v>
      </c>
      <c r="AD1298" s="1">
        <f>IFERROR(IF(LEN(AK1298)&gt;=1,VLOOKUP(HLOOKUP(AK1298,PROFILE!$K$5:$V$8,4,0),PROFILE!$F$1:$G$3,2,0),0),0)</f>
        <v>0</v>
      </c>
      <c r="AE1298" s="1">
        <f t="shared" si="321"/>
        <v>0</v>
      </c>
      <c r="AF1298" s="1">
        <v>1285</v>
      </c>
      <c r="AI1298" s="1" t="str">
        <f>IFERROR(IF($AH1298&gt;=1,VLOOKUP($AG1298,STUDENT!$O$8:$Z$1507,3,0),""),"")</f>
        <v/>
      </c>
      <c r="AJ1298" s="1" t="str">
        <f>IFERROR(IF($AH1298&gt;=1,VLOOKUP($AG1298,STUDENT!$O$8:$Z$1507,4,0),""),"")</f>
        <v/>
      </c>
      <c r="AK1298" s="1" t="str">
        <f>IFERROR(IF($AH1298&gt;=1,VLOOKUP($AG1298,STUDENT!$O$8:$Z$1507,6,0),""),"")</f>
        <v/>
      </c>
      <c r="AL1298" s="1" t="str">
        <f t="shared" si="322"/>
        <v/>
      </c>
      <c r="AM1298" s="1" t="str">
        <f t="shared" si="323"/>
        <v/>
      </c>
      <c r="AN1298" s="1" t="str">
        <f t="shared" si="324"/>
        <v/>
      </c>
      <c r="AO1298" s="1" t="str">
        <f t="shared" si="325"/>
        <v/>
      </c>
      <c r="AP1298" s="1" t="str">
        <f t="shared" si="326"/>
        <v/>
      </c>
      <c r="AQ1298" s="1" t="str">
        <f t="shared" si="327"/>
        <v/>
      </c>
      <c r="AR1298" s="1" t="str">
        <f t="shared" si="328"/>
        <v/>
      </c>
      <c r="AS1298" s="1" t="str">
        <f t="shared" si="329"/>
        <v/>
      </c>
      <c r="AT1298" s="1" t="str">
        <f t="shared" si="330"/>
        <v/>
      </c>
      <c r="AU1298" s="1" t="str">
        <f t="shared" si="331"/>
        <v/>
      </c>
      <c r="AV1298" s="1" t="str">
        <f t="shared" si="332"/>
        <v/>
      </c>
      <c r="AW1298" s="1" t="str">
        <f t="shared" si="333"/>
        <v/>
      </c>
      <c r="AX1298" s="1" t="str">
        <f t="shared" si="334"/>
        <v/>
      </c>
      <c r="AY1298" s="1">
        <f>IFERROR(IF($AE1298&gt;$AE1297,VLOOKUP($AC1298+AL$1,STOCK!$F$10:$AB$209,16,0),IF($AE1298=$AE1297,(IF(AY1297&gt;=1,AY1297-COUNTIFS($AE1297:$AE1297,$AC1298,AL1297:AL1297,$AI$1),0)),0)),0)</f>
        <v>0</v>
      </c>
      <c r="AZ1298" s="1">
        <f>IFERROR(IF($AE1298&gt;$AE1297,VLOOKUP($AC1298+AM$1,STOCK!$F$10:$AB$209,16,0),IF($AE1298=$AE1297,(IF(AZ1297&gt;=1,AZ1297-COUNTIFS($AE1297:$AE1297,$AC1298,AM1297:AM1297,$AI$1),0)),0)),0)</f>
        <v>0</v>
      </c>
      <c r="BA1298" s="1">
        <f>IFERROR(IF($AE1298&gt;$AE1297,VLOOKUP($AC1298+AN$1,STOCK!$F$10:$AB$209,16,0),IF($AE1298=$AE1297,(IF(BA1297&gt;=1,BA1297-COUNTIFS($AE1297:$AE1297,$AC1298,AN1297:AN1297,$AI$1),0)),0)),0)</f>
        <v>0</v>
      </c>
      <c r="BB1298" s="1">
        <f>IFERROR(IF($AE1298&gt;$AE1297,VLOOKUP($AC1298+AO$1,STOCK!$F$10:$AB$209,16,0),IF($AE1298=$AE1297,(IF(BB1297&gt;=1,BB1297-COUNTIFS($AE1297:$AE1297,$AC1298,AO1297:AO1297,$AI$1),0)),0)),0)</f>
        <v>0</v>
      </c>
      <c r="BC1298" s="1">
        <f>IFERROR(IF($AE1298&gt;$AE1297,VLOOKUP($AC1298+AP$1,STOCK!$F$10:$AB$209,16,0),IF($AE1298=$AE1297,(IF(BC1297&gt;=1,BC1297-COUNTIFS($AE1297:$AE1297,$AC1298,AP1297:AP1297,$AI$1),0)),0)),0)</f>
        <v>0</v>
      </c>
      <c r="BD1298" s="1">
        <f>IFERROR(IF($AE1298&gt;$AE1297,VLOOKUP($AC1298+AQ$1,STOCK!$F$10:$AB$209,16,0),IF($AE1298=$AE1297,(IF(BD1297&gt;=1,BD1297-COUNTIFS($AE1297:$AE1297,$AC1298,AQ1297:AQ1297,$AI$1),0)),0)),0)</f>
        <v>0</v>
      </c>
      <c r="BE1298" s="1">
        <f>IFERROR(IF($AE1298&gt;$AE1297,VLOOKUP($AC1298+AR$1,STOCK!$F$10:$AB$209,16,0),IF($AE1298=$AE1297,(IF(BE1297&gt;=1,BE1297-COUNTIFS($AE1297:$AE1297,$AC1298,AR1297:AR1297,$AI$1),0)),0)),0)</f>
        <v>0</v>
      </c>
      <c r="BF1298" s="1">
        <f>IFERROR(IF($AE1298&gt;$AE1297,VLOOKUP($AC1298+AS$1,STOCK!$F$10:$AB$209,16,0),IF($AE1298=$AE1297,(IF(BF1297&gt;=1,BF1297-COUNTIFS($AE1297:$AE1297,$AC1298,AS1297:AS1297,$AI$1),0)),0)),0)</f>
        <v>0</v>
      </c>
      <c r="BG1298" s="1">
        <f>IFERROR(IF($AE1298&gt;$AE1297,VLOOKUP($AC1298+AT$1,STOCK!$F$10:$AB$209,16,0),IF($AE1298=$AE1297,(IF(BG1297&gt;=1,BG1297-COUNTIFS($AE1297:$AE1297,$AC1298,AT1297:AT1297,$AI$1),0)),0)),0)</f>
        <v>0</v>
      </c>
      <c r="BH1298" s="1">
        <f>IFERROR(IF($AE1298&gt;$AE1297,VLOOKUP($AC1298+AU$1,STOCK!$F$10:$AB$209,16,0),IF($AE1298=$AE1297,(IF(BH1297&gt;=1,BH1297-COUNTIFS($AE1297:$AE1297,$AC1298,AU1297:AU1297,$AI$1),0)),0)),0)</f>
        <v>0</v>
      </c>
      <c r="BI1298" s="1">
        <f>IFERROR(IF($AE1298&gt;$AE1297,VLOOKUP($AC1298+AV$1,STOCK!$F$10:$AB$209,16,0),IF($AE1298=$AE1297,(IF(BI1297&gt;=1,BI1297-COUNTIFS($AE1297:$AE1297,$AC1298,AV1297:AV1297,$AI$1),0)),0)),0)</f>
        <v>0</v>
      </c>
      <c r="BJ1298" s="1">
        <f>IFERROR(IF($AE1298&gt;$AE1297,VLOOKUP($AC1298+AW$1,STOCK!$F$10:$AB$209,16,0),IF($AE1298=$AE1297,(IF(BJ1297&gt;=1,BJ1297-COUNTIFS($AE1297:$AE1297,$AC1298,AW1297:AW1297,$AI$1),0)),0)),0)</f>
        <v>0</v>
      </c>
      <c r="BK1298" s="1">
        <f>IFERROR(IF($AE1298&gt;$AE1297,VLOOKUP($AC1298+AX$1,STOCK!$F$10:$AB$209,16,0),IF($AE1298=$AE1297,(IF(BK1297&gt;=1,BK1297-COUNTIFS($AE1297:$AE1297,$AC1298,AX1297:AX1297,$AI$1),0)),0)),0)</f>
        <v>0</v>
      </c>
      <c r="BL1298" s="1">
        <f>IFERROR(IF($AE1298&gt;$AE1297,VLOOKUP($AC1298+AL$1,STOCK!$F$10:$AB$209,17,0),IF($AE1298=$AE1297,(IF(BL1297&gt;=1,BL1297-COUNTIFS($AE1297:$AE1297,$AC1298,AL1297:AL1297,$AI$2),0)),0)),0)</f>
        <v>0</v>
      </c>
      <c r="BM1298" s="1">
        <f>IFERROR(IF($AE1298&gt;$AE1297,VLOOKUP($AC1298+AM$1,STOCK!$F$10:$AB$209,17,0),IF($AE1298=$AE1297,(IF(BM1297&gt;=1,BM1297-COUNTIFS($AE1297:$AE1297,$AC1298,AM1297:AM1297,$AI$2),0)),0)),0)</f>
        <v>0</v>
      </c>
      <c r="BN1298" s="1">
        <f>IFERROR(IF($AE1298&gt;$AE1297,VLOOKUP($AC1298+AN$1,STOCK!$F$10:$AB$209,17,0),IF($AE1298=$AE1297,(IF(BN1297&gt;=1,BN1297-COUNTIFS($AE1297:$AE1297,$AC1298,AN1297:AN1297,$AI$2),0)),0)),0)</f>
        <v>0</v>
      </c>
      <c r="BO1298" s="1">
        <f>IFERROR(IF($AE1298&gt;$AE1297,VLOOKUP($AC1298+AO$1,STOCK!$F$10:$AB$209,17,0),IF($AE1298=$AE1297,(IF(BO1297&gt;=1,BO1297-COUNTIFS($AE1297:$AE1297,$AC1298,AO1297:AO1297,$AI$2),0)),0)),0)</f>
        <v>0</v>
      </c>
      <c r="BP1298" s="1">
        <f>IFERROR(IF($AE1298&gt;$AE1297,VLOOKUP($AC1298+AP$1,STOCK!$F$10:$AB$209,17,0),IF($AE1298=$AE1297,(IF(BP1297&gt;=1,BP1297-COUNTIFS($AE1297:$AE1297,$AC1298,AP1297:AP1297,$AI$2),0)),0)),0)</f>
        <v>0</v>
      </c>
      <c r="BQ1298" s="1">
        <f>IFERROR(IF($AE1298&gt;$AE1297,VLOOKUP($AC1298+AQ$1,STOCK!$F$10:$AB$209,17,0),IF($AE1298=$AE1297,(IF(BQ1297&gt;=1,BQ1297-COUNTIFS($AE1297:$AE1297,$AC1298,AQ1297:AQ1297,$AI$2),0)),0)),0)</f>
        <v>0</v>
      </c>
      <c r="BR1298" s="1">
        <f>IFERROR(IF($AE1298&gt;$AE1297,VLOOKUP($AC1298+AR$1,STOCK!$F$10:$AB$209,17,0),IF($AE1298=$AE1297,(IF(BR1297&gt;=1,BR1297-COUNTIFS($AE1297:$AE1297,$AC1298,AR1297:AR1297,$AI$2),0)),0)),0)</f>
        <v>0</v>
      </c>
      <c r="BS1298" s="1">
        <f>IFERROR(IF($AE1298&gt;$AE1297,VLOOKUP($AC1298+AS$1,STOCK!$F$10:$AB$209,17,0),IF($AE1298=$AE1297,(IF(BS1297&gt;=1,BS1297-COUNTIFS($AE1297:$AE1297,$AC1298,AS1297:AS1297,$AI$2),0)),0)),0)</f>
        <v>0</v>
      </c>
      <c r="BT1298" s="1">
        <f>IFERROR(IF($AE1298&gt;$AE1297,VLOOKUP($AC1298+AT$1,STOCK!$F$10:$AB$209,17,0),IF($AE1298=$AE1297,(IF(BT1297&gt;=1,BT1297-COUNTIFS($AE1297:$AE1297,$AC1298,AT1297:AT1297,$AI$2),0)),0)),0)</f>
        <v>0</v>
      </c>
      <c r="BU1298" s="1">
        <f>IFERROR(IF($AE1298&gt;$AE1297,VLOOKUP($AC1298+AU$1,STOCK!$F$10:$AB$209,17,0),IF($AE1298=$AE1297,(IF(BU1297&gt;=1,BU1297-COUNTIFS($AE1297:$AE1297,$AC1298,AU1297:AU1297,$AI$2),0)),0)),0)</f>
        <v>0</v>
      </c>
      <c r="BV1298" s="1">
        <f>IFERROR(IF($AE1298&gt;$AE1297,VLOOKUP($AC1298+AV$1,STOCK!$F$10:$AB$209,17,0),IF($AE1298=$AE1297,(IF(BV1297&gt;=1,BV1297-COUNTIFS($AE1297:$AE1297,$AC1298,AV1297:AV1297,$AI$2),0)),0)),0)</f>
        <v>0</v>
      </c>
      <c r="BW1298" s="1">
        <f>IFERROR(IF($AE1298&gt;$AE1297,VLOOKUP($AC1298+AW$1,STOCK!$F$10:$AB$209,17,0),IF($AE1298=$AE1297,(IF(BW1297&gt;=1,BW1297-COUNTIFS($AE1297:$AE1297,$AC1298,AW1297:AW1297,$AI$2),0)),0)),0)</f>
        <v>0</v>
      </c>
      <c r="BX1298" s="1">
        <f>IFERROR(IF($AE1298&gt;$AE1297,VLOOKUP($AC1298+AX$1,STOCK!$F$10:$AB$209,17,0),IF($AE1298=$AE1297,(IF(BX1297&gt;=1,BX1297-COUNTIFS($AE1297:$AE1297,$AC1298,AX1297:AX1297,$AI$2),0)),0)),0)</f>
        <v>0</v>
      </c>
    </row>
    <row r="1299" spans="29:76" x14ac:dyDescent="0.25">
      <c r="AC1299" s="1">
        <f t="shared" si="320"/>
        <v>0</v>
      </c>
      <c r="AD1299" s="1">
        <f>IFERROR(IF(LEN(AK1299)&gt;=1,VLOOKUP(HLOOKUP(AK1299,PROFILE!$K$5:$V$8,4,0),PROFILE!$F$1:$G$3,2,0),0),0)</f>
        <v>0</v>
      </c>
      <c r="AE1299" s="1">
        <f t="shared" si="321"/>
        <v>0</v>
      </c>
      <c r="AF1299" s="1">
        <v>1286</v>
      </c>
      <c r="AI1299" s="1" t="str">
        <f>IFERROR(IF($AH1299&gt;=1,VLOOKUP($AG1299,STUDENT!$O$8:$Z$1507,3,0),""),"")</f>
        <v/>
      </c>
      <c r="AJ1299" s="1" t="str">
        <f>IFERROR(IF($AH1299&gt;=1,VLOOKUP($AG1299,STUDENT!$O$8:$Z$1507,4,0),""),"")</f>
        <v/>
      </c>
      <c r="AK1299" s="1" t="str">
        <f>IFERROR(IF($AH1299&gt;=1,VLOOKUP($AG1299,STUDENT!$O$8:$Z$1507,6,0),""),"")</f>
        <v/>
      </c>
      <c r="AL1299" s="1" t="str">
        <f t="shared" si="322"/>
        <v/>
      </c>
      <c r="AM1299" s="1" t="str">
        <f t="shared" si="323"/>
        <v/>
      </c>
      <c r="AN1299" s="1" t="str">
        <f t="shared" si="324"/>
        <v/>
      </c>
      <c r="AO1299" s="1" t="str">
        <f t="shared" si="325"/>
        <v/>
      </c>
      <c r="AP1299" s="1" t="str">
        <f t="shared" si="326"/>
        <v/>
      </c>
      <c r="AQ1299" s="1" t="str">
        <f t="shared" si="327"/>
        <v/>
      </c>
      <c r="AR1299" s="1" t="str">
        <f t="shared" si="328"/>
        <v/>
      </c>
      <c r="AS1299" s="1" t="str">
        <f t="shared" si="329"/>
        <v/>
      </c>
      <c r="AT1299" s="1" t="str">
        <f t="shared" si="330"/>
        <v/>
      </c>
      <c r="AU1299" s="1" t="str">
        <f t="shared" si="331"/>
        <v/>
      </c>
      <c r="AV1299" s="1" t="str">
        <f t="shared" si="332"/>
        <v/>
      </c>
      <c r="AW1299" s="1" t="str">
        <f t="shared" si="333"/>
        <v/>
      </c>
      <c r="AX1299" s="1" t="str">
        <f t="shared" si="334"/>
        <v/>
      </c>
      <c r="AY1299" s="1">
        <f>IFERROR(IF($AE1299&gt;$AE1298,VLOOKUP($AC1299+AL$1,STOCK!$F$10:$AB$209,16,0),IF($AE1299=$AE1298,(IF(AY1298&gt;=1,AY1298-COUNTIFS($AE1298:$AE1298,$AC1299,AL1298:AL1298,$AI$1),0)),0)),0)</f>
        <v>0</v>
      </c>
      <c r="AZ1299" s="1">
        <f>IFERROR(IF($AE1299&gt;$AE1298,VLOOKUP($AC1299+AM$1,STOCK!$F$10:$AB$209,16,0),IF($AE1299=$AE1298,(IF(AZ1298&gt;=1,AZ1298-COUNTIFS($AE1298:$AE1298,$AC1299,AM1298:AM1298,$AI$1),0)),0)),0)</f>
        <v>0</v>
      </c>
      <c r="BA1299" s="1">
        <f>IFERROR(IF($AE1299&gt;$AE1298,VLOOKUP($AC1299+AN$1,STOCK!$F$10:$AB$209,16,0),IF($AE1299=$AE1298,(IF(BA1298&gt;=1,BA1298-COUNTIFS($AE1298:$AE1298,$AC1299,AN1298:AN1298,$AI$1),0)),0)),0)</f>
        <v>0</v>
      </c>
      <c r="BB1299" s="1">
        <f>IFERROR(IF($AE1299&gt;$AE1298,VLOOKUP($AC1299+AO$1,STOCK!$F$10:$AB$209,16,0),IF($AE1299=$AE1298,(IF(BB1298&gt;=1,BB1298-COUNTIFS($AE1298:$AE1298,$AC1299,AO1298:AO1298,$AI$1),0)),0)),0)</f>
        <v>0</v>
      </c>
      <c r="BC1299" s="1">
        <f>IFERROR(IF($AE1299&gt;$AE1298,VLOOKUP($AC1299+AP$1,STOCK!$F$10:$AB$209,16,0),IF($AE1299=$AE1298,(IF(BC1298&gt;=1,BC1298-COUNTIFS($AE1298:$AE1298,$AC1299,AP1298:AP1298,$AI$1),0)),0)),0)</f>
        <v>0</v>
      </c>
      <c r="BD1299" s="1">
        <f>IFERROR(IF($AE1299&gt;$AE1298,VLOOKUP($AC1299+AQ$1,STOCK!$F$10:$AB$209,16,0),IF($AE1299=$AE1298,(IF(BD1298&gt;=1,BD1298-COUNTIFS($AE1298:$AE1298,$AC1299,AQ1298:AQ1298,$AI$1),0)),0)),0)</f>
        <v>0</v>
      </c>
      <c r="BE1299" s="1">
        <f>IFERROR(IF($AE1299&gt;$AE1298,VLOOKUP($AC1299+AR$1,STOCK!$F$10:$AB$209,16,0),IF($AE1299=$AE1298,(IF(BE1298&gt;=1,BE1298-COUNTIFS($AE1298:$AE1298,$AC1299,AR1298:AR1298,$AI$1),0)),0)),0)</f>
        <v>0</v>
      </c>
      <c r="BF1299" s="1">
        <f>IFERROR(IF($AE1299&gt;$AE1298,VLOOKUP($AC1299+AS$1,STOCK!$F$10:$AB$209,16,0),IF($AE1299=$AE1298,(IF(BF1298&gt;=1,BF1298-COUNTIFS($AE1298:$AE1298,$AC1299,AS1298:AS1298,$AI$1),0)),0)),0)</f>
        <v>0</v>
      </c>
      <c r="BG1299" s="1">
        <f>IFERROR(IF($AE1299&gt;$AE1298,VLOOKUP($AC1299+AT$1,STOCK!$F$10:$AB$209,16,0),IF($AE1299=$AE1298,(IF(BG1298&gt;=1,BG1298-COUNTIFS($AE1298:$AE1298,$AC1299,AT1298:AT1298,$AI$1),0)),0)),0)</f>
        <v>0</v>
      </c>
      <c r="BH1299" s="1">
        <f>IFERROR(IF($AE1299&gt;$AE1298,VLOOKUP($AC1299+AU$1,STOCK!$F$10:$AB$209,16,0),IF($AE1299=$AE1298,(IF(BH1298&gt;=1,BH1298-COUNTIFS($AE1298:$AE1298,$AC1299,AU1298:AU1298,$AI$1),0)),0)),0)</f>
        <v>0</v>
      </c>
      <c r="BI1299" s="1">
        <f>IFERROR(IF($AE1299&gt;$AE1298,VLOOKUP($AC1299+AV$1,STOCK!$F$10:$AB$209,16,0),IF($AE1299=$AE1298,(IF(BI1298&gt;=1,BI1298-COUNTIFS($AE1298:$AE1298,$AC1299,AV1298:AV1298,$AI$1),0)),0)),0)</f>
        <v>0</v>
      </c>
      <c r="BJ1299" s="1">
        <f>IFERROR(IF($AE1299&gt;$AE1298,VLOOKUP($AC1299+AW$1,STOCK!$F$10:$AB$209,16,0),IF($AE1299=$AE1298,(IF(BJ1298&gt;=1,BJ1298-COUNTIFS($AE1298:$AE1298,$AC1299,AW1298:AW1298,$AI$1),0)),0)),0)</f>
        <v>0</v>
      </c>
      <c r="BK1299" s="1">
        <f>IFERROR(IF($AE1299&gt;$AE1298,VLOOKUP($AC1299+AX$1,STOCK!$F$10:$AB$209,16,0),IF($AE1299=$AE1298,(IF(BK1298&gt;=1,BK1298-COUNTIFS($AE1298:$AE1298,$AC1299,AX1298:AX1298,$AI$1),0)),0)),0)</f>
        <v>0</v>
      </c>
      <c r="BL1299" s="1">
        <f>IFERROR(IF($AE1299&gt;$AE1298,VLOOKUP($AC1299+AL$1,STOCK!$F$10:$AB$209,17,0),IF($AE1299=$AE1298,(IF(BL1298&gt;=1,BL1298-COUNTIFS($AE1298:$AE1298,$AC1299,AL1298:AL1298,$AI$2),0)),0)),0)</f>
        <v>0</v>
      </c>
      <c r="BM1299" s="1">
        <f>IFERROR(IF($AE1299&gt;$AE1298,VLOOKUP($AC1299+AM$1,STOCK!$F$10:$AB$209,17,0),IF($AE1299=$AE1298,(IF(BM1298&gt;=1,BM1298-COUNTIFS($AE1298:$AE1298,$AC1299,AM1298:AM1298,$AI$2),0)),0)),0)</f>
        <v>0</v>
      </c>
      <c r="BN1299" s="1">
        <f>IFERROR(IF($AE1299&gt;$AE1298,VLOOKUP($AC1299+AN$1,STOCK!$F$10:$AB$209,17,0),IF($AE1299=$AE1298,(IF(BN1298&gt;=1,BN1298-COUNTIFS($AE1298:$AE1298,$AC1299,AN1298:AN1298,$AI$2),0)),0)),0)</f>
        <v>0</v>
      </c>
      <c r="BO1299" s="1">
        <f>IFERROR(IF($AE1299&gt;$AE1298,VLOOKUP($AC1299+AO$1,STOCK!$F$10:$AB$209,17,0),IF($AE1299=$AE1298,(IF(BO1298&gt;=1,BO1298-COUNTIFS($AE1298:$AE1298,$AC1299,AO1298:AO1298,$AI$2),0)),0)),0)</f>
        <v>0</v>
      </c>
      <c r="BP1299" s="1">
        <f>IFERROR(IF($AE1299&gt;$AE1298,VLOOKUP($AC1299+AP$1,STOCK!$F$10:$AB$209,17,0),IF($AE1299=$AE1298,(IF(BP1298&gt;=1,BP1298-COUNTIFS($AE1298:$AE1298,$AC1299,AP1298:AP1298,$AI$2),0)),0)),0)</f>
        <v>0</v>
      </c>
      <c r="BQ1299" s="1">
        <f>IFERROR(IF($AE1299&gt;$AE1298,VLOOKUP($AC1299+AQ$1,STOCK!$F$10:$AB$209,17,0),IF($AE1299=$AE1298,(IF(BQ1298&gt;=1,BQ1298-COUNTIFS($AE1298:$AE1298,$AC1299,AQ1298:AQ1298,$AI$2),0)),0)),0)</f>
        <v>0</v>
      </c>
      <c r="BR1299" s="1">
        <f>IFERROR(IF($AE1299&gt;$AE1298,VLOOKUP($AC1299+AR$1,STOCK!$F$10:$AB$209,17,0),IF($AE1299=$AE1298,(IF(BR1298&gt;=1,BR1298-COUNTIFS($AE1298:$AE1298,$AC1299,AR1298:AR1298,$AI$2),0)),0)),0)</f>
        <v>0</v>
      </c>
      <c r="BS1299" s="1">
        <f>IFERROR(IF($AE1299&gt;$AE1298,VLOOKUP($AC1299+AS$1,STOCK!$F$10:$AB$209,17,0),IF($AE1299=$AE1298,(IF(BS1298&gt;=1,BS1298-COUNTIFS($AE1298:$AE1298,$AC1299,AS1298:AS1298,$AI$2),0)),0)),0)</f>
        <v>0</v>
      </c>
      <c r="BT1299" s="1">
        <f>IFERROR(IF($AE1299&gt;$AE1298,VLOOKUP($AC1299+AT$1,STOCK!$F$10:$AB$209,17,0),IF($AE1299=$AE1298,(IF(BT1298&gt;=1,BT1298-COUNTIFS($AE1298:$AE1298,$AC1299,AT1298:AT1298,$AI$2),0)),0)),0)</f>
        <v>0</v>
      </c>
      <c r="BU1299" s="1">
        <f>IFERROR(IF($AE1299&gt;$AE1298,VLOOKUP($AC1299+AU$1,STOCK!$F$10:$AB$209,17,0),IF($AE1299=$AE1298,(IF(BU1298&gt;=1,BU1298-COUNTIFS($AE1298:$AE1298,$AC1299,AU1298:AU1298,$AI$2),0)),0)),0)</f>
        <v>0</v>
      </c>
      <c r="BV1299" s="1">
        <f>IFERROR(IF($AE1299&gt;$AE1298,VLOOKUP($AC1299+AV$1,STOCK!$F$10:$AB$209,17,0),IF($AE1299=$AE1298,(IF(BV1298&gt;=1,BV1298-COUNTIFS($AE1298:$AE1298,$AC1299,AV1298:AV1298,$AI$2),0)),0)),0)</f>
        <v>0</v>
      </c>
      <c r="BW1299" s="1">
        <f>IFERROR(IF($AE1299&gt;$AE1298,VLOOKUP($AC1299+AW$1,STOCK!$F$10:$AB$209,17,0),IF($AE1299=$AE1298,(IF(BW1298&gt;=1,BW1298-COUNTIFS($AE1298:$AE1298,$AC1299,AW1298:AW1298,$AI$2),0)),0)),0)</f>
        <v>0</v>
      </c>
      <c r="BX1299" s="1">
        <f>IFERROR(IF($AE1299&gt;$AE1298,VLOOKUP($AC1299+AX$1,STOCK!$F$10:$AB$209,17,0),IF($AE1299=$AE1298,(IF(BX1298&gt;=1,BX1298-COUNTIFS($AE1298:$AE1298,$AC1299,AX1298:AX1298,$AI$2),0)),0)),0)</f>
        <v>0</v>
      </c>
    </row>
    <row r="1300" spans="29:76" x14ac:dyDescent="0.25">
      <c r="AC1300" s="1">
        <f t="shared" si="320"/>
        <v>0</v>
      </c>
      <c r="AD1300" s="1">
        <f>IFERROR(IF(LEN(AK1300)&gt;=1,VLOOKUP(HLOOKUP(AK1300,PROFILE!$K$5:$V$8,4,0),PROFILE!$F$1:$G$3,2,0),0),0)</f>
        <v>0</v>
      </c>
      <c r="AE1300" s="1">
        <f t="shared" si="321"/>
        <v>0</v>
      </c>
      <c r="AF1300" s="1">
        <v>1287</v>
      </c>
      <c r="AI1300" s="1" t="str">
        <f>IFERROR(IF($AH1300&gt;=1,VLOOKUP($AG1300,STUDENT!$O$8:$Z$1507,3,0),""),"")</f>
        <v/>
      </c>
      <c r="AJ1300" s="1" t="str">
        <f>IFERROR(IF($AH1300&gt;=1,VLOOKUP($AG1300,STUDENT!$O$8:$Z$1507,4,0),""),"")</f>
        <v/>
      </c>
      <c r="AK1300" s="1" t="str">
        <f>IFERROR(IF($AH1300&gt;=1,VLOOKUP($AG1300,STUDENT!$O$8:$Z$1507,6,0),""),"")</f>
        <v/>
      </c>
      <c r="AL1300" s="1" t="str">
        <f t="shared" si="322"/>
        <v/>
      </c>
      <c r="AM1300" s="1" t="str">
        <f t="shared" si="323"/>
        <v/>
      </c>
      <c r="AN1300" s="1" t="str">
        <f t="shared" si="324"/>
        <v/>
      </c>
      <c r="AO1300" s="1" t="str">
        <f t="shared" si="325"/>
        <v/>
      </c>
      <c r="AP1300" s="1" t="str">
        <f t="shared" si="326"/>
        <v/>
      </c>
      <c r="AQ1300" s="1" t="str">
        <f t="shared" si="327"/>
        <v/>
      </c>
      <c r="AR1300" s="1" t="str">
        <f t="shared" si="328"/>
        <v/>
      </c>
      <c r="AS1300" s="1" t="str">
        <f t="shared" si="329"/>
        <v/>
      </c>
      <c r="AT1300" s="1" t="str">
        <f t="shared" si="330"/>
        <v/>
      </c>
      <c r="AU1300" s="1" t="str">
        <f t="shared" si="331"/>
        <v/>
      </c>
      <c r="AV1300" s="1" t="str">
        <f t="shared" si="332"/>
        <v/>
      </c>
      <c r="AW1300" s="1" t="str">
        <f t="shared" si="333"/>
        <v/>
      </c>
      <c r="AX1300" s="1" t="str">
        <f t="shared" si="334"/>
        <v/>
      </c>
      <c r="AY1300" s="1">
        <f>IFERROR(IF($AE1300&gt;$AE1299,VLOOKUP($AC1300+AL$1,STOCK!$F$10:$AB$209,16,0),IF($AE1300=$AE1299,(IF(AY1299&gt;=1,AY1299-COUNTIFS($AE1299:$AE1299,$AC1300,AL1299:AL1299,$AI$1),0)),0)),0)</f>
        <v>0</v>
      </c>
      <c r="AZ1300" s="1">
        <f>IFERROR(IF($AE1300&gt;$AE1299,VLOOKUP($AC1300+AM$1,STOCK!$F$10:$AB$209,16,0),IF($AE1300=$AE1299,(IF(AZ1299&gt;=1,AZ1299-COUNTIFS($AE1299:$AE1299,$AC1300,AM1299:AM1299,$AI$1),0)),0)),0)</f>
        <v>0</v>
      </c>
      <c r="BA1300" s="1">
        <f>IFERROR(IF($AE1300&gt;$AE1299,VLOOKUP($AC1300+AN$1,STOCK!$F$10:$AB$209,16,0),IF($AE1300=$AE1299,(IF(BA1299&gt;=1,BA1299-COUNTIFS($AE1299:$AE1299,$AC1300,AN1299:AN1299,$AI$1),0)),0)),0)</f>
        <v>0</v>
      </c>
      <c r="BB1300" s="1">
        <f>IFERROR(IF($AE1300&gt;$AE1299,VLOOKUP($AC1300+AO$1,STOCK!$F$10:$AB$209,16,0),IF($AE1300=$AE1299,(IF(BB1299&gt;=1,BB1299-COUNTIFS($AE1299:$AE1299,$AC1300,AO1299:AO1299,$AI$1),0)),0)),0)</f>
        <v>0</v>
      </c>
      <c r="BC1300" s="1">
        <f>IFERROR(IF($AE1300&gt;$AE1299,VLOOKUP($AC1300+AP$1,STOCK!$F$10:$AB$209,16,0),IF($AE1300=$AE1299,(IF(BC1299&gt;=1,BC1299-COUNTIFS($AE1299:$AE1299,$AC1300,AP1299:AP1299,$AI$1),0)),0)),0)</f>
        <v>0</v>
      </c>
      <c r="BD1300" s="1">
        <f>IFERROR(IF($AE1300&gt;$AE1299,VLOOKUP($AC1300+AQ$1,STOCK!$F$10:$AB$209,16,0),IF($AE1300=$AE1299,(IF(BD1299&gt;=1,BD1299-COUNTIFS($AE1299:$AE1299,$AC1300,AQ1299:AQ1299,$AI$1),0)),0)),0)</f>
        <v>0</v>
      </c>
      <c r="BE1300" s="1">
        <f>IFERROR(IF($AE1300&gt;$AE1299,VLOOKUP($AC1300+AR$1,STOCK!$F$10:$AB$209,16,0),IF($AE1300=$AE1299,(IF(BE1299&gt;=1,BE1299-COUNTIFS($AE1299:$AE1299,$AC1300,AR1299:AR1299,$AI$1),0)),0)),0)</f>
        <v>0</v>
      </c>
      <c r="BF1300" s="1">
        <f>IFERROR(IF($AE1300&gt;$AE1299,VLOOKUP($AC1300+AS$1,STOCK!$F$10:$AB$209,16,0),IF($AE1300=$AE1299,(IF(BF1299&gt;=1,BF1299-COUNTIFS($AE1299:$AE1299,$AC1300,AS1299:AS1299,$AI$1),0)),0)),0)</f>
        <v>0</v>
      </c>
      <c r="BG1300" s="1">
        <f>IFERROR(IF($AE1300&gt;$AE1299,VLOOKUP($AC1300+AT$1,STOCK!$F$10:$AB$209,16,0),IF($AE1300=$AE1299,(IF(BG1299&gt;=1,BG1299-COUNTIFS($AE1299:$AE1299,$AC1300,AT1299:AT1299,$AI$1),0)),0)),0)</f>
        <v>0</v>
      </c>
      <c r="BH1300" s="1">
        <f>IFERROR(IF($AE1300&gt;$AE1299,VLOOKUP($AC1300+AU$1,STOCK!$F$10:$AB$209,16,0),IF($AE1300=$AE1299,(IF(BH1299&gt;=1,BH1299-COUNTIFS($AE1299:$AE1299,$AC1300,AU1299:AU1299,$AI$1),0)),0)),0)</f>
        <v>0</v>
      </c>
      <c r="BI1300" s="1">
        <f>IFERROR(IF($AE1300&gt;$AE1299,VLOOKUP($AC1300+AV$1,STOCK!$F$10:$AB$209,16,0),IF($AE1300=$AE1299,(IF(BI1299&gt;=1,BI1299-COUNTIFS($AE1299:$AE1299,$AC1300,AV1299:AV1299,$AI$1),0)),0)),0)</f>
        <v>0</v>
      </c>
      <c r="BJ1300" s="1">
        <f>IFERROR(IF($AE1300&gt;$AE1299,VLOOKUP($AC1300+AW$1,STOCK!$F$10:$AB$209,16,0),IF($AE1300=$AE1299,(IF(BJ1299&gt;=1,BJ1299-COUNTIFS($AE1299:$AE1299,$AC1300,AW1299:AW1299,$AI$1),0)),0)),0)</f>
        <v>0</v>
      </c>
      <c r="BK1300" s="1">
        <f>IFERROR(IF($AE1300&gt;$AE1299,VLOOKUP($AC1300+AX$1,STOCK!$F$10:$AB$209,16,0),IF($AE1300=$AE1299,(IF(BK1299&gt;=1,BK1299-COUNTIFS($AE1299:$AE1299,$AC1300,AX1299:AX1299,$AI$1),0)),0)),0)</f>
        <v>0</v>
      </c>
      <c r="BL1300" s="1">
        <f>IFERROR(IF($AE1300&gt;$AE1299,VLOOKUP($AC1300+AL$1,STOCK!$F$10:$AB$209,17,0),IF($AE1300=$AE1299,(IF(BL1299&gt;=1,BL1299-COUNTIFS($AE1299:$AE1299,$AC1300,AL1299:AL1299,$AI$2),0)),0)),0)</f>
        <v>0</v>
      </c>
      <c r="BM1300" s="1">
        <f>IFERROR(IF($AE1300&gt;$AE1299,VLOOKUP($AC1300+AM$1,STOCK!$F$10:$AB$209,17,0),IF($AE1300=$AE1299,(IF(BM1299&gt;=1,BM1299-COUNTIFS($AE1299:$AE1299,$AC1300,AM1299:AM1299,$AI$2),0)),0)),0)</f>
        <v>0</v>
      </c>
      <c r="BN1300" s="1">
        <f>IFERROR(IF($AE1300&gt;$AE1299,VLOOKUP($AC1300+AN$1,STOCK!$F$10:$AB$209,17,0),IF($AE1300=$AE1299,(IF(BN1299&gt;=1,BN1299-COUNTIFS($AE1299:$AE1299,$AC1300,AN1299:AN1299,$AI$2),0)),0)),0)</f>
        <v>0</v>
      </c>
      <c r="BO1300" s="1">
        <f>IFERROR(IF($AE1300&gt;$AE1299,VLOOKUP($AC1300+AO$1,STOCK!$F$10:$AB$209,17,0),IF($AE1300=$AE1299,(IF(BO1299&gt;=1,BO1299-COUNTIFS($AE1299:$AE1299,$AC1300,AO1299:AO1299,$AI$2),0)),0)),0)</f>
        <v>0</v>
      </c>
      <c r="BP1300" s="1">
        <f>IFERROR(IF($AE1300&gt;$AE1299,VLOOKUP($AC1300+AP$1,STOCK!$F$10:$AB$209,17,0),IF($AE1300=$AE1299,(IF(BP1299&gt;=1,BP1299-COUNTIFS($AE1299:$AE1299,$AC1300,AP1299:AP1299,$AI$2),0)),0)),0)</f>
        <v>0</v>
      </c>
      <c r="BQ1300" s="1">
        <f>IFERROR(IF($AE1300&gt;$AE1299,VLOOKUP($AC1300+AQ$1,STOCK!$F$10:$AB$209,17,0),IF($AE1300=$AE1299,(IF(BQ1299&gt;=1,BQ1299-COUNTIFS($AE1299:$AE1299,$AC1300,AQ1299:AQ1299,$AI$2),0)),0)),0)</f>
        <v>0</v>
      </c>
      <c r="BR1300" s="1">
        <f>IFERROR(IF($AE1300&gt;$AE1299,VLOOKUP($AC1300+AR$1,STOCK!$F$10:$AB$209,17,0),IF($AE1300=$AE1299,(IF(BR1299&gt;=1,BR1299-COUNTIFS($AE1299:$AE1299,$AC1300,AR1299:AR1299,$AI$2),0)),0)),0)</f>
        <v>0</v>
      </c>
      <c r="BS1300" s="1">
        <f>IFERROR(IF($AE1300&gt;$AE1299,VLOOKUP($AC1300+AS$1,STOCK!$F$10:$AB$209,17,0),IF($AE1300=$AE1299,(IF(BS1299&gt;=1,BS1299-COUNTIFS($AE1299:$AE1299,$AC1300,AS1299:AS1299,$AI$2),0)),0)),0)</f>
        <v>0</v>
      </c>
      <c r="BT1300" s="1">
        <f>IFERROR(IF($AE1300&gt;$AE1299,VLOOKUP($AC1300+AT$1,STOCK!$F$10:$AB$209,17,0),IF($AE1300=$AE1299,(IF(BT1299&gt;=1,BT1299-COUNTIFS($AE1299:$AE1299,$AC1300,AT1299:AT1299,$AI$2),0)),0)),0)</f>
        <v>0</v>
      </c>
      <c r="BU1300" s="1">
        <f>IFERROR(IF($AE1300&gt;$AE1299,VLOOKUP($AC1300+AU$1,STOCK!$F$10:$AB$209,17,0),IF($AE1300=$AE1299,(IF(BU1299&gt;=1,BU1299-COUNTIFS($AE1299:$AE1299,$AC1300,AU1299:AU1299,$AI$2),0)),0)),0)</f>
        <v>0</v>
      </c>
      <c r="BV1300" s="1">
        <f>IFERROR(IF($AE1300&gt;$AE1299,VLOOKUP($AC1300+AV$1,STOCK!$F$10:$AB$209,17,0),IF($AE1300=$AE1299,(IF(BV1299&gt;=1,BV1299-COUNTIFS($AE1299:$AE1299,$AC1300,AV1299:AV1299,$AI$2),0)),0)),0)</f>
        <v>0</v>
      </c>
      <c r="BW1300" s="1">
        <f>IFERROR(IF($AE1300&gt;$AE1299,VLOOKUP($AC1300+AW$1,STOCK!$F$10:$AB$209,17,0),IF($AE1300=$AE1299,(IF(BW1299&gt;=1,BW1299-COUNTIFS($AE1299:$AE1299,$AC1300,AW1299:AW1299,$AI$2),0)),0)),0)</f>
        <v>0</v>
      </c>
      <c r="BX1300" s="1">
        <f>IFERROR(IF($AE1300&gt;$AE1299,VLOOKUP($AC1300+AX$1,STOCK!$F$10:$AB$209,17,0),IF($AE1300=$AE1299,(IF(BX1299&gt;=1,BX1299-COUNTIFS($AE1299:$AE1299,$AC1300,AX1299:AX1299,$AI$2),0)),0)),0)</f>
        <v>0</v>
      </c>
    </row>
    <row r="1301" spans="29:76" x14ac:dyDescent="0.25">
      <c r="AC1301" s="1">
        <f t="shared" si="320"/>
        <v>0</v>
      </c>
      <c r="AD1301" s="1">
        <f>IFERROR(IF(LEN(AK1301)&gt;=1,VLOOKUP(HLOOKUP(AK1301,PROFILE!$K$5:$V$8,4,0),PROFILE!$F$1:$G$3,2,0),0),0)</f>
        <v>0</v>
      </c>
      <c r="AE1301" s="1">
        <f t="shared" si="321"/>
        <v>0</v>
      </c>
      <c r="AF1301" s="1">
        <v>1288</v>
      </c>
      <c r="AI1301" s="1" t="str">
        <f>IFERROR(IF($AH1301&gt;=1,VLOOKUP($AG1301,STUDENT!$O$8:$Z$1507,3,0),""),"")</f>
        <v/>
      </c>
      <c r="AJ1301" s="1" t="str">
        <f>IFERROR(IF($AH1301&gt;=1,VLOOKUP($AG1301,STUDENT!$O$8:$Z$1507,4,0),""),"")</f>
        <v/>
      </c>
      <c r="AK1301" s="1" t="str">
        <f>IFERROR(IF($AH1301&gt;=1,VLOOKUP($AG1301,STUDENT!$O$8:$Z$1507,6,0),""),"")</f>
        <v/>
      </c>
      <c r="AL1301" s="1" t="str">
        <f t="shared" si="322"/>
        <v/>
      </c>
      <c r="AM1301" s="1" t="str">
        <f t="shared" si="323"/>
        <v/>
      </c>
      <c r="AN1301" s="1" t="str">
        <f t="shared" si="324"/>
        <v/>
      </c>
      <c r="AO1301" s="1" t="str">
        <f t="shared" si="325"/>
        <v/>
      </c>
      <c r="AP1301" s="1" t="str">
        <f t="shared" si="326"/>
        <v/>
      </c>
      <c r="AQ1301" s="1" t="str">
        <f t="shared" si="327"/>
        <v/>
      </c>
      <c r="AR1301" s="1" t="str">
        <f t="shared" si="328"/>
        <v/>
      </c>
      <c r="AS1301" s="1" t="str">
        <f t="shared" si="329"/>
        <v/>
      </c>
      <c r="AT1301" s="1" t="str">
        <f t="shared" si="330"/>
        <v/>
      </c>
      <c r="AU1301" s="1" t="str">
        <f t="shared" si="331"/>
        <v/>
      </c>
      <c r="AV1301" s="1" t="str">
        <f t="shared" si="332"/>
        <v/>
      </c>
      <c r="AW1301" s="1" t="str">
        <f t="shared" si="333"/>
        <v/>
      </c>
      <c r="AX1301" s="1" t="str">
        <f t="shared" si="334"/>
        <v/>
      </c>
      <c r="AY1301" s="1">
        <f>IFERROR(IF($AE1301&gt;$AE1300,VLOOKUP($AC1301+AL$1,STOCK!$F$10:$AB$209,16,0),IF($AE1301=$AE1300,(IF(AY1300&gt;=1,AY1300-COUNTIFS($AE1300:$AE1300,$AC1301,AL1300:AL1300,$AI$1),0)),0)),0)</f>
        <v>0</v>
      </c>
      <c r="AZ1301" s="1">
        <f>IFERROR(IF($AE1301&gt;$AE1300,VLOOKUP($AC1301+AM$1,STOCK!$F$10:$AB$209,16,0),IF($AE1301=$AE1300,(IF(AZ1300&gt;=1,AZ1300-COUNTIFS($AE1300:$AE1300,$AC1301,AM1300:AM1300,$AI$1),0)),0)),0)</f>
        <v>0</v>
      </c>
      <c r="BA1301" s="1">
        <f>IFERROR(IF($AE1301&gt;$AE1300,VLOOKUP($AC1301+AN$1,STOCK!$F$10:$AB$209,16,0),IF($AE1301=$AE1300,(IF(BA1300&gt;=1,BA1300-COUNTIFS($AE1300:$AE1300,$AC1301,AN1300:AN1300,$AI$1),0)),0)),0)</f>
        <v>0</v>
      </c>
      <c r="BB1301" s="1">
        <f>IFERROR(IF($AE1301&gt;$AE1300,VLOOKUP($AC1301+AO$1,STOCK!$F$10:$AB$209,16,0),IF($AE1301=$AE1300,(IF(BB1300&gt;=1,BB1300-COUNTIFS($AE1300:$AE1300,$AC1301,AO1300:AO1300,$AI$1),0)),0)),0)</f>
        <v>0</v>
      </c>
      <c r="BC1301" s="1">
        <f>IFERROR(IF($AE1301&gt;$AE1300,VLOOKUP($AC1301+AP$1,STOCK!$F$10:$AB$209,16,0),IF($AE1301=$AE1300,(IF(BC1300&gt;=1,BC1300-COUNTIFS($AE1300:$AE1300,$AC1301,AP1300:AP1300,$AI$1),0)),0)),0)</f>
        <v>0</v>
      </c>
      <c r="BD1301" s="1">
        <f>IFERROR(IF($AE1301&gt;$AE1300,VLOOKUP($AC1301+AQ$1,STOCK!$F$10:$AB$209,16,0),IF($AE1301=$AE1300,(IF(BD1300&gt;=1,BD1300-COUNTIFS($AE1300:$AE1300,$AC1301,AQ1300:AQ1300,$AI$1),0)),0)),0)</f>
        <v>0</v>
      </c>
      <c r="BE1301" s="1">
        <f>IFERROR(IF($AE1301&gt;$AE1300,VLOOKUP($AC1301+AR$1,STOCK!$F$10:$AB$209,16,0),IF($AE1301=$AE1300,(IF(BE1300&gt;=1,BE1300-COUNTIFS($AE1300:$AE1300,$AC1301,AR1300:AR1300,$AI$1),0)),0)),0)</f>
        <v>0</v>
      </c>
      <c r="BF1301" s="1">
        <f>IFERROR(IF($AE1301&gt;$AE1300,VLOOKUP($AC1301+AS$1,STOCK!$F$10:$AB$209,16,0),IF($AE1301=$AE1300,(IF(BF1300&gt;=1,BF1300-COUNTIFS($AE1300:$AE1300,$AC1301,AS1300:AS1300,$AI$1),0)),0)),0)</f>
        <v>0</v>
      </c>
      <c r="BG1301" s="1">
        <f>IFERROR(IF($AE1301&gt;$AE1300,VLOOKUP($AC1301+AT$1,STOCK!$F$10:$AB$209,16,0),IF($AE1301=$AE1300,(IF(BG1300&gt;=1,BG1300-COUNTIFS($AE1300:$AE1300,$AC1301,AT1300:AT1300,$AI$1),0)),0)),0)</f>
        <v>0</v>
      </c>
      <c r="BH1301" s="1">
        <f>IFERROR(IF($AE1301&gt;$AE1300,VLOOKUP($AC1301+AU$1,STOCK!$F$10:$AB$209,16,0),IF($AE1301=$AE1300,(IF(BH1300&gt;=1,BH1300-COUNTIFS($AE1300:$AE1300,$AC1301,AU1300:AU1300,$AI$1),0)),0)),0)</f>
        <v>0</v>
      </c>
      <c r="BI1301" s="1">
        <f>IFERROR(IF($AE1301&gt;$AE1300,VLOOKUP($AC1301+AV$1,STOCK!$F$10:$AB$209,16,0),IF($AE1301=$AE1300,(IF(BI1300&gt;=1,BI1300-COUNTIFS($AE1300:$AE1300,$AC1301,AV1300:AV1300,$AI$1),0)),0)),0)</f>
        <v>0</v>
      </c>
      <c r="BJ1301" s="1">
        <f>IFERROR(IF($AE1301&gt;$AE1300,VLOOKUP($AC1301+AW$1,STOCK!$F$10:$AB$209,16,0),IF($AE1301=$AE1300,(IF(BJ1300&gt;=1,BJ1300-COUNTIFS($AE1300:$AE1300,$AC1301,AW1300:AW1300,$AI$1),0)),0)),0)</f>
        <v>0</v>
      </c>
      <c r="BK1301" s="1">
        <f>IFERROR(IF($AE1301&gt;$AE1300,VLOOKUP($AC1301+AX$1,STOCK!$F$10:$AB$209,16,0),IF($AE1301=$AE1300,(IF(BK1300&gt;=1,BK1300-COUNTIFS($AE1300:$AE1300,$AC1301,AX1300:AX1300,$AI$1),0)),0)),0)</f>
        <v>0</v>
      </c>
      <c r="BL1301" s="1">
        <f>IFERROR(IF($AE1301&gt;$AE1300,VLOOKUP($AC1301+AL$1,STOCK!$F$10:$AB$209,17,0),IF($AE1301=$AE1300,(IF(BL1300&gt;=1,BL1300-COUNTIFS($AE1300:$AE1300,$AC1301,AL1300:AL1300,$AI$2),0)),0)),0)</f>
        <v>0</v>
      </c>
      <c r="BM1301" s="1">
        <f>IFERROR(IF($AE1301&gt;$AE1300,VLOOKUP($AC1301+AM$1,STOCK!$F$10:$AB$209,17,0),IF($AE1301=$AE1300,(IF(BM1300&gt;=1,BM1300-COUNTIFS($AE1300:$AE1300,$AC1301,AM1300:AM1300,$AI$2),0)),0)),0)</f>
        <v>0</v>
      </c>
      <c r="BN1301" s="1">
        <f>IFERROR(IF($AE1301&gt;$AE1300,VLOOKUP($AC1301+AN$1,STOCK!$F$10:$AB$209,17,0),IF($AE1301=$AE1300,(IF(BN1300&gt;=1,BN1300-COUNTIFS($AE1300:$AE1300,$AC1301,AN1300:AN1300,$AI$2),0)),0)),0)</f>
        <v>0</v>
      </c>
      <c r="BO1301" s="1">
        <f>IFERROR(IF($AE1301&gt;$AE1300,VLOOKUP($AC1301+AO$1,STOCK!$F$10:$AB$209,17,0),IF($AE1301=$AE1300,(IF(BO1300&gt;=1,BO1300-COUNTIFS($AE1300:$AE1300,$AC1301,AO1300:AO1300,$AI$2),0)),0)),0)</f>
        <v>0</v>
      </c>
      <c r="BP1301" s="1">
        <f>IFERROR(IF($AE1301&gt;$AE1300,VLOOKUP($AC1301+AP$1,STOCK!$F$10:$AB$209,17,0),IF($AE1301=$AE1300,(IF(BP1300&gt;=1,BP1300-COUNTIFS($AE1300:$AE1300,$AC1301,AP1300:AP1300,$AI$2),0)),0)),0)</f>
        <v>0</v>
      </c>
      <c r="BQ1301" s="1">
        <f>IFERROR(IF($AE1301&gt;$AE1300,VLOOKUP($AC1301+AQ$1,STOCK!$F$10:$AB$209,17,0),IF($AE1301=$AE1300,(IF(BQ1300&gt;=1,BQ1300-COUNTIFS($AE1300:$AE1300,$AC1301,AQ1300:AQ1300,$AI$2),0)),0)),0)</f>
        <v>0</v>
      </c>
      <c r="BR1301" s="1">
        <f>IFERROR(IF($AE1301&gt;$AE1300,VLOOKUP($AC1301+AR$1,STOCK!$F$10:$AB$209,17,0),IF($AE1301=$AE1300,(IF(BR1300&gt;=1,BR1300-COUNTIFS($AE1300:$AE1300,$AC1301,AR1300:AR1300,$AI$2),0)),0)),0)</f>
        <v>0</v>
      </c>
      <c r="BS1301" s="1">
        <f>IFERROR(IF($AE1301&gt;$AE1300,VLOOKUP($AC1301+AS$1,STOCK!$F$10:$AB$209,17,0),IF($AE1301=$AE1300,(IF(BS1300&gt;=1,BS1300-COUNTIFS($AE1300:$AE1300,$AC1301,AS1300:AS1300,$AI$2),0)),0)),0)</f>
        <v>0</v>
      </c>
      <c r="BT1301" s="1">
        <f>IFERROR(IF($AE1301&gt;$AE1300,VLOOKUP($AC1301+AT$1,STOCK!$F$10:$AB$209,17,0),IF($AE1301=$AE1300,(IF(BT1300&gt;=1,BT1300-COUNTIFS($AE1300:$AE1300,$AC1301,AT1300:AT1300,$AI$2),0)),0)),0)</f>
        <v>0</v>
      </c>
      <c r="BU1301" s="1">
        <f>IFERROR(IF($AE1301&gt;$AE1300,VLOOKUP($AC1301+AU$1,STOCK!$F$10:$AB$209,17,0),IF($AE1301=$AE1300,(IF(BU1300&gt;=1,BU1300-COUNTIFS($AE1300:$AE1300,$AC1301,AU1300:AU1300,$AI$2),0)),0)),0)</f>
        <v>0</v>
      </c>
      <c r="BV1301" s="1">
        <f>IFERROR(IF($AE1301&gt;$AE1300,VLOOKUP($AC1301+AV$1,STOCK!$F$10:$AB$209,17,0),IF($AE1301=$AE1300,(IF(BV1300&gt;=1,BV1300-COUNTIFS($AE1300:$AE1300,$AC1301,AV1300:AV1300,$AI$2),0)),0)),0)</f>
        <v>0</v>
      </c>
      <c r="BW1301" s="1">
        <f>IFERROR(IF($AE1301&gt;$AE1300,VLOOKUP($AC1301+AW$1,STOCK!$F$10:$AB$209,17,0),IF($AE1301=$AE1300,(IF(BW1300&gt;=1,BW1300-COUNTIFS($AE1300:$AE1300,$AC1301,AW1300:AW1300,$AI$2),0)),0)),0)</f>
        <v>0</v>
      </c>
      <c r="BX1301" s="1">
        <f>IFERROR(IF($AE1301&gt;$AE1300,VLOOKUP($AC1301+AX$1,STOCK!$F$10:$AB$209,17,0),IF($AE1301=$AE1300,(IF(BX1300&gt;=1,BX1300-COUNTIFS($AE1300:$AE1300,$AC1301,AX1300:AX1300,$AI$2),0)),0)),0)</f>
        <v>0</v>
      </c>
    </row>
    <row r="1302" spans="29:76" x14ac:dyDescent="0.25">
      <c r="AC1302" s="1">
        <f t="shared" si="320"/>
        <v>0</v>
      </c>
      <c r="AD1302" s="1">
        <f>IFERROR(IF(LEN(AK1302)&gt;=1,VLOOKUP(HLOOKUP(AK1302,PROFILE!$K$5:$V$8,4,0),PROFILE!$F$1:$G$3,2,0),0),0)</f>
        <v>0</v>
      </c>
      <c r="AE1302" s="1">
        <f t="shared" si="321"/>
        <v>0</v>
      </c>
      <c r="AF1302" s="1">
        <v>1289</v>
      </c>
      <c r="AI1302" s="1" t="str">
        <f>IFERROR(IF($AH1302&gt;=1,VLOOKUP($AG1302,STUDENT!$O$8:$Z$1507,3,0),""),"")</f>
        <v/>
      </c>
      <c r="AJ1302" s="1" t="str">
        <f>IFERROR(IF($AH1302&gt;=1,VLOOKUP($AG1302,STUDENT!$O$8:$Z$1507,4,0),""),"")</f>
        <v/>
      </c>
      <c r="AK1302" s="1" t="str">
        <f>IFERROR(IF($AH1302&gt;=1,VLOOKUP($AG1302,STUDENT!$O$8:$Z$1507,6,0),""),"")</f>
        <v/>
      </c>
      <c r="AL1302" s="1" t="str">
        <f t="shared" si="322"/>
        <v/>
      </c>
      <c r="AM1302" s="1" t="str">
        <f t="shared" si="323"/>
        <v/>
      </c>
      <c r="AN1302" s="1" t="str">
        <f t="shared" si="324"/>
        <v/>
      </c>
      <c r="AO1302" s="1" t="str">
        <f t="shared" si="325"/>
        <v/>
      </c>
      <c r="AP1302" s="1" t="str">
        <f t="shared" si="326"/>
        <v/>
      </c>
      <c r="AQ1302" s="1" t="str">
        <f t="shared" si="327"/>
        <v/>
      </c>
      <c r="AR1302" s="1" t="str">
        <f t="shared" si="328"/>
        <v/>
      </c>
      <c r="AS1302" s="1" t="str">
        <f t="shared" si="329"/>
        <v/>
      </c>
      <c r="AT1302" s="1" t="str">
        <f t="shared" si="330"/>
        <v/>
      </c>
      <c r="AU1302" s="1" t="str">
        <f t="shared" si="331"/>
        <v/>
      </c>
      <c r="AV1302" s="1" t="str">
        <f t="shared" si="332"/>
        <v/>
      </c>
      <c r="AW1302" s="1" t="str">
        <f t="shared" si="333"/>
        <v/>
      </c>
      <c r="AX1302" s="1" t="str">
        <f t="shared" si="334"/>
        <v/>
      </c>
      <c r="AY1302" s="1">
        <f>IFERROR(IF($AE1302&gt;$AE1301,VLOOKUP($AC1302+AL$1,STOCK!$F$10:$AB$209,16,0),IF($AE1302=$AE1301,(IF(AY1301&gt;=1,AY1301-COUNTIFS($AE1301:$AE1301,$AC1302,AL1301:AL1301,$AI$1),0)),0)),0)</f>
        <v>0</v>
      </c>
      <c r="AZ1302" s="1">
        <f>IFERROR(IF($AE1302&gt;$AE1301,VLOOKUP($AC1302+AM$1,STOCK!$F$10:$AB$209,16,0),IF($AE1302=$AE1301,(IF(AZ1301&gt;=1,AZ1301-COUNTIFS($AE1301:$AE1301,$AC1302,AM1301:AM1301,$AI$1),0)),0)),0)</f>
        <v>0</v>
      </c>
      <c r="BA1302" s="1">
        <f>IFERROR(IF($AE1302&gt;$AE1301,VLOOKUP($AC1302+AN$1,STOCK!$F$10:$AB$209,16,0),IF($AE1302=$AE1301,(IF(BA1301&gt;=1,BA1301-COUNTIFS($AE1301:$AE1301,$AC1302,AN1301:AN1301,$AI$1),0)),0)),0)</f>
        <v>0</v>
      </c>
      <c r="BB1302" s="1">
        <f>IFERROR(IF($AE1302&gt;$AE1301,VLOOKUP($AC1302+AO$1,STOCK!$F$10:$AB$209,16,0),IF($AE1302=$AE1301,(IF(BB1301&gt;=1,BB1301-COUNTIFS($AE1301:$AE1301,$AC1302,AO1301:AO1301,$AI$1),0)),0)),0)</f>
        <v>0</v>
      </c>
      <c r="BC1302" s="1">
        <f>IFERROR(IF($AE1302&gt;$AE1301,VLOOKUP($AC1302+AP$1,STOCK!$F$10:$AB$209,16,0),IF($AE1302=$AE1301,(IF(BC1301&gt;=1,BC1301-COUNTIFS($AE1301:$AE1301,$AC1302,AP1301:AP1301,$AI$1),0)),0)),0)</f>
        <v>0</v>
      </c>
      <c r="BD1302" s="1">
        <f>IFERROR(IF($AE1302&gt;$AE1301,VLOOKUP($AC1302+AQ$1,STOCK!$F$10:$AB$209,16,0),IF($AE1302=$AE1301,(IF(BD1301&gt;=1,BD1301-COUNTIFS($AE1301:$AE1301,$AC1302,AQ1301:AQ1301,$AI$1),0)),0)),0)</f>
        <v>0</v>
      </c>
      <c r="BE1302" s="1">
        <f>IFERROR(IF($AE1302&gt;$AE1301,VLOOKUP($AC1302+AR$1,STOCK!$F$10:$AB$209,16,0),IF($AE1302=$AE1301,(IF(BE1301&gt;=1,BE1301-COUNTIFS($AE1301:$AE1301,$AC1302,AR1301:AR1301,$AI$1),0)),0)),0)</f>
        <v>0</v>
      </c>
      <c r="BF1302" s="1">
        <f>IFERROR(IF($AE1302&gt;$AE1301,VLOOKUP($AC1302+AS$1,STOCK!$F$10:$AB$209,16,0),IF($AE1302=$AE1301,(IF(BF1301&gt;=1,BF1301-COUNTIFS($AE1301:$AE1301,$AC1302,AS1301:AS1301,$AI$1),0)),0)),0)</f>
        <v>0</v>
      </c>
      <c r="BG1302" s="1">
        <f>IFERROR(IF($AE1302&gt;$AE1301,VLOOKUP($AC1302+AT$1,STOCK!$F$10:$AB$209,16,0),IF($AE1302=$AE1301,(IF(BG1301&gt;=1,BG1301-COUNTIFS($AE1301:$AE1301,$AC1302,AT1301:AT1301,$AI$1),0)),0)),0)</f>
        <v>0</v>
      </c>
      <c r="BH1302" s="1">
        <f>IFERROR(IF($AE1302&gt;$AE1301,VLOOKUP($AC1302+AU$1,STOCK!$F$10:$AB$209,16,0),IF($AE1302=$AE1301,(IF(BH1301&gt;=1,BH1301-COUNTIFS($AE1301:$AE1301,$AC1302,AU1301:AU1301,$AI$1),0)),0)),0)</f>
        <v>0</v>
      </c>
      <c r="BI1302" s="1">
        <f>IFERROR(IF($AE1302&gt;$AE1301,VLOOKUP($AC1302+AV$1,STOCK!$F$10:$AB$209,16,0),IF($AE1302=$AE1301,(IF(BI1301&gt;=1,BI1301-COUNTIFS($AE1301:$AE1301,$AC1302,AV1301:AV1301,$AI$1),0)),0)),0)</f>
        <v>0</v>
      </c>
      <c r="BJ1302" s="1">
        <f>IFERROR(IF($AE1302&gt;$AE1301,VLOOKUP($AC1302+AW$1,STOCK!$F$10:$AB$209,16,0),IF($AE1302=$AE1301,(IF(BJ1301&gt;=1,BJ1301-COUNTIFS($AE1301:$AE1301,$AC1302,AW1301:AW1301,$AI$1),0)),0)),0)</f>
        <v>0</v>
      </c>
      <c r="BK1302" s="1">
        <f>IFERROR(IF($AE1302&gt;$AE1301,VLOOKUP($AC1302+AX$1,STOCK!$F$10:$AB$209,16,0),IF($AE1302=$AE1301,(IF(BK1301&gt;=1,BK1301-COUNTIFS($AE1301:$AE1301,$AC1302,AX1301:AX1301,$AI$1),0)),0)),0)</f>
        <v>0</v>
      </c>
      <c r="BL1302" s="1">
        <f>IFERROR(IF($AE1302&gt;$AE1301,VLOOKUP($AC1302+AL$1,STOCK!$F$10:$AB$209,17,0),IF($AE1302=$AE1301,(IF(BL1301&gt;=1,BL1301-COUNTIFS($AE1301:$AE1301,$AC1302,AL1301:AL1301,$AI$2),0)),0)),0)</f>
        <v>0</v>
      </c>
      <c r="BM1302" s="1">
        <f>IFERROR(IF($AE1302&gt;$AE1301,VLOOKUP($AC1302+AM$1,STOCK!$F$10:$AB$209,17,0),IF($AE1302=$AE1301,(IF(BM1301&gt;=1,BM1301-COUNTIFS($AE1301:$AE1301,$AC1302,AM1301:AM1301,$AI$2),0)),0)),0)</f>
        <v>0</v>
      </c>
      <c r="BN1302" s="1">
        <f>IFERROR(IF($AE1302&gt;$AE1301,VLOOKUP($AC1302+AN$1,STOCK!$F$10:$AB$209,17,0),IF($AE1302=$AE1301,(IF(BN1301&gt;=1,BN1301-COUNTIFS($AE1301:$AE1301,$AC1302,AN1301:AN1301,$AI$2),0)),0)),0)</f>
        <v>0</v>
      </c>
      <c r="BO1302" s="1">
        <f>IFERROR(IF($AE1302&gt;$AE1301,VLOOKUP($AC1302+AO$1,STOCK!$F$10:$AB$209,17,0),IF($AE1302=$AE1301,(IF(BO1301&gt;=1,BO1301-COUNTIFS($AE1301:$AE1301,$AC1302,AO1301:AO1301,$AI$2),0)),0)),0)</f>
        <v>0</v>
      </c>
      <c r="BP1302" s="1">
        <f>IFERROR(IF($AE1302&gt;$AE1301,VLOOKUP($AC1302+AP$1,STOCK!$F$10:$AB$209,17,0),IF($AE1302=$AE1301,(IF(BP1301&gt;=1,BP1301-COUNTIFS($AE1301:$AE1301,$AC1302,AP1301:AP1301,$AI$2),0)),0)),0)</f>
        <v>0</v>
      </c>
      <c r="BQ1302" s="1">
        <f>IFERROR(IF($AE1302&gt;$AE1301,VLOOKUP($AC1302+AQ$1,STOCK!$F$10:$AB$209,17,0),IF($AE1302=$AE1301,(IF(BQ1301&gt;=1,BQ1301-COUNTIFS($AE1301:$AE1301,$AC1302,AQ1301:AQ1301,$AI$2),0)),0)),0)</f>
        <v>0</v>
      </c>
      <c r="BR1302" s="1">
        <f>IFERROR(IF($AE1302&gt;$AE1301,VLOOKUP($AC1302+AR$1,STOCK!$F$10:$AB$209,17,0),IF($AE1302=$AE1301,(IF(BR1301&gt;=1,BR1301-COUNTIFS($AE1301:$AE1301,$AC1302,AR1301:AR1301,$AI$2),0)),0)),0)</f>
        <v>0</v>
      </c>
      <c r="BS1302" s="1">
        <f>IFERROR(IF($AE1302&gt;$AE1301,VLOOKUP($AC1302+AS$1,STOCK!$F$10:$AB$209,17,0),IF($AE1302=$AE1301,(IF(BS1301&gt;=1,BS1301-COUNTIFS($AE1301:$AE1301,$AC1302,AS1301:AS1301,$AI$2),0)),0)),0)</f>
        <v>0</v>
      </c>
      <c r="BT1302" s="1">
        <f>IFERROR(IF($AE1302&gt;$AE1301,VLOOKUP($AC1302+AT$1,STOCK!$F$10:$AB$209,17,0),IF($AE1302=$AE1301,(IF(BT1301&gt;=1,BT1301-COUNTIFS($AE1301:$AE1301,$AC1302,AT1301:AT1301,$AI$2),0)),0)),0)</f>
        <v>0</v>
      </c>
      <c r="BU1302" s="1">
        <f>IFERROR(IF($AE1302&gt;$AE1301,VLOOKUP($AC1302+AU$1,STOCK!$F$10:$AB$209,17,0),IF($AE1302=$AE1301,(IF(BU1301&gt;=1,BU1301-COUNTIFS($AE1301:$AE1301,$AC1302,AU1301:AU1301,$AI$2),0)),0)),0)</f>
        <v>0</v>
      </c>
      <c r="BV1302" s="1">
        <f>IFERROR(IF($AE1302&gt;$AE1301,VLOOKUP($AC1302+AV$1,STOCK!$F$10:$AB$209,17,0),IF($AE1302=$AE1301,(IF(BV1301&gt;=1,BV1301-COUNTIFS($AE1301:$AE1301,$AC1302,AV1301:AV1301,$AI$2),0)),0)),0)</f>
        <v>0</v>
      </c>
      <c r="BW1302" s="1">
        <f>IFERROR(IF($AE1302&gt;$AE1301,VLOOKUP($AC1302+AW$1,STOCK!$F$10:$AB$209,17,0),IF($AE1302=$AE1301,(IF(BW1301&gt;=1,BW1301-COUNTIFS($AE1301:$AE1301,$AC1302,AW1301:AW1301,$AI$2),0)),0)),0)</f>
        <v>0</v>
      </c>
      <c r="BX1302" s="1">
        <f>IFERROR(IF($AE1302&gt;$AE1301,VLOOKUP($AC1302+AX$1,STOCK!$F$10:$AB$209,17,0),IF($AE1302=$AE1301,(IF(BX1301&gt;=1,BX1301-COUNTIFS($AE1301:$AE1301,$AC1302,AX1301:AX1301,$AI$2),0)),0)),0)</f>
        <v>0</v>
      </c>
    </row>
    <row r="1303" spans="29:76" x14ac:dyDescent="0.25">
      <c r="AC1303" s="1">
        <f t="shared" si="320"/>
        <v>0</v>
      </c>
      <c r="AD1303" s="1">
        <f>IFERROR(IF(LEN(AK1303)&gt;=1,VLOOKUP(HLOOKUP(AK1303,PROFILE!$K$5:$V$8,4,0),PROFILE!$F$1:$G$3,2,0),0),0)</f>
        <v>0</v>
      </c>
      <c r="AE1303" s="1">
        <f t="shared" si="321"/>
        <v>0</v>
      </c>
      <c r="AF1303" s="1">
        <v>1290</v>
      </c>
      <c r="AI1303" s="1" t="str">
        <f>IFERROR(IF($AH1303&gt;=1,VLOOKUP($AG1303,STUDENT!$O$8:$Z$1507,3,0),""),"")</f>
        <v/>
      </c>
      <c r="AJ1303" s="1" t="str">
        <f>IFERROR(IF($AH1303&gt;=1,VLOOKUP($AG1303,STUDENT!$O$8:$Z$1507,4,0),""),"")</f>
        <v/>
      </c>
      <c r="AK1303" s="1" t="str">
        <f>IFERROR(IF($AH1303&gt;=1,VLOOKUP($AG1303,STUDENT!$O$8:$Z$1507,6,0),""),"")</f>
        <v/>
      </c>
      <c r="AL1303" s="1" t="str">
        <f t="shared" si="322"/>
        <v/>
      </c>
      <c r="AM1303" s="1" t="str">
        <f t="shared" si="323"/>
        <v/>
      </c>
      <c r="AN1303" s="1" t="str">
        <f t="shared" si="324"/>
        <v/>
      </c>
      <c r="AO1303" s="1" t="str">
        <f t="shared" si="325"/>
        <v/>
      </c>
      <c r="AP1303" s="1" t="str">
        <f t="shared" si="326"/>
        <v/>
      </c>
      <c r="AQ1303" s="1" t="str">
        <f t="shared" si="327"/>
        <v/>
      </c>
      <c r="AR1303" s="1" t="str">
        <f t="shared" si="328"/>
        <v/>
      </c>
      <c r="AS1303" s="1" t="str">
        <f t="shared" si="329"/>
        <v/>
      </c>
      <c r="AT1303" s="1" t="str">
        <f t="shared" si="330"/>
        <v/>
      </c>
      <c r="AU1303" s="1" t="str">
        <f t="shared" si="331"/>
        <v/>
      </c>
      <c r="AV1303" s="1" t="str">
        <f t="shared" si="332"/>
        <v/>
      </c>
      <c r="AW1303" s="1" t="str">
        <f t="shared" si="333"/>
        <v/>
      </c>
      <c r="AX1303" s="1" t="str">
        <f t="shared" si="334"/>
        <v/>
      </c>
      <c r="AY1303" s="1">
        <f>IFERROR(IF($AE1303&gt;$AE1302,VLOOKUP($AC1303+AL$1,STOCK!$F$10:$AB$209,16,0),IF($AE1303=$AE1302,(IF(AY1302&gt;=1,AY1302-COUNTIFS($AE1302:$AE1302,$AC1303,AL1302:AL1302,$AI$1),0)),0)),0)</f>
        <v>0</v>
      </c>
      <c r="AZ1303" s="1">
        <f>IFERROR(IF($AE1303&gt;$AE1302,VLOOKUP($AC1303+AM$1,STOCK!$F$10:$AB$209,16,0),IF($AE1303=$AE1302,(IF(AZ1302&gt;=1,AZ1302-COUNTIFS($AE1302:$AE1302,$AC1303,AM1302:AM1302,$AI$1),0)),0)),0)</f>
        <v>0</v>
      </c>
      <c r="BA1303" s="1">
        <f>IFERROR(IF($AE1303&gt;$AE1302,VLOOKUP($AC1303+AN$1,STOCK!$F$10:$AB$209,16,0),IF($AE1303=$AE1302,(IF(BA1302&gt;=1,BA1302-COUNTIFS($AE1302:$AE1302,$AC1303,AN1302:AN1302,$AI$1),0)),0)),0)</f>
        <v>0</v>
      </c>
      <c r="BB1303" s="1">
        <f>IFERROR(IF($AE1303&gt;$AE1302,VLOOKUP($AC1303+AO$1,STOCK!$F$10:$AB$209,16,0),IF($AE1303=$AE1302,(IF(BB1302&gt;=1,BB1302-COUNTIFS($AE1302:$AE1302,$AC1303,AO1302:AO1302,$AI$1),0)),0)),0)</f>
        <v>0</v>
      </c>
      <c r="BC1303" s="1">
        <f>IFERROR(IF($AE1303&gt;$AE1302,VLOOKUP($AC1303+AP$1,STOCK!$F$10:$AB$209,16,0),IF($AE1303=$AE1302,(IF(BC1302&gt;=1,BC1302-COUNTIFS($AE1302:$AE1302,$AC1303,AP1302:AP1302,$AI$1),0)),0)),0)</f>
        <v>0</v>
      </c>
      <c r="BD1303" s="1">
        <f>IFERROR(IF($AE1303&gt;$AE1302,VLOOKUP($AC1303+AQ$1,STOCK!$F$10:$AB$209,16,0),IF($AE1303=$AE1302,(IF(BD1302&gt;=1,BD1302-COUNTIFS($AE1302:$AE1302,$AC1303,AQ1302:AQ1302,$AI$1),0)),0)),0)</f>
        <v>0</v>
      </c>
      <c r="BE1303" s="1">
        <f>IFERROR(IF($AE1303&gt;$AE1302,VLOOKUP($AC1303+AR$1,STOCK!$F$10:$AB$209,16,0),IF($AE1303=$AE1302,(IF(BE1302&gt;=1,BE1302-COUNTIFS($AE1302:$AE1302,$AC1303,AR1302:AR1302,$AI$1),0)),0)),0)</f>
        <v>0</v>
      </c>
      <c r="BF1303" s="1">
        <f>IFERROR(IF($AE1303&gt;$AE1302,VLOOKUP($AC1303+AS$1,STOCK!$F$10:$AB$209,16,0),IF($AE1303=$AE1302,(IF(BF1302&gt;=1,BF1302-COUNTIFS($AE1302:$AE1302,$AC1303,AS1302:AS1302,$AI$1),0)),0)),0)</f>
        <v>0</v>
      </c>
      <c r="BG1303" s="1">
        <f>IFERROR(IF($AE1303&gt;$AE1302,VLOOKUP($AC1303+AT$1,STOCK!$F$10:$AB$209,16,0),IF($AE1303=$AE1302,(IF(BG1302&gt;=1,BG1302-COUNTIFS($AE1302:$AE1302,$AC1303,AT1302:AT1302,$AI$1),0)),0)),0)</f>
        <v>0</v>
      </c>
      <c r="BH1303" s="1">
        <f>IFERROR(IF($AE1303&gt;$AE1302,VLOOKUP($AC1303+AU$1,STOCK!$F$10:$AB$209,16,0),IF($AE1303=$AE1302,(IF(BH1302&gt;=1,BH1302-COUNTIFS($AE1302:$AE1302,$AC1303,AU1302:AU1302,$AI$1),0)),0)),0)</f>
        <v>0</v>
      </c>
      <c r="BI1303" s="1">
        <f>IFERROR(IF($AE1303&gt;$AE1302,VLOOKUP($AC1303+AV$1,STOCK!$F$10:$AB$209,16,0),IF($AE1303=$AE1302,(IF(BI1302&gt;=1,BI1302-COUNTIFS($AE1302:$AE1302,$AC1303,AV1302:AV1302,$AI$1),0)),0)),0)</f>
        <v>0</v>
      </c>
      <c r="BJ1303" s="1">
        <f>IFERROR(IF($AE1303&gt;$AE1302,VLOOKUP($AC1303+AW$1,STOCK!$F$10:$AB$209,16,0),IF($AE1303=$AE1302,(IF(BJ1302&gt;=1,BJ1302-COUNTIFS($AE1302:$AE1302,$AC1303,AW1302:AW1302,$AI$1),0)),0)),0)</f>
        <v>0</v>
      </c>
      <c r="BK1303" s="1">
        <f>IFERROR(IF($AE1303&gt;$AE1302,VLOOKUP($AC1303+AX$1,STOCK!$F$10:$AB$209,16,0),IF($AE1303=$AE1302,(IF(BK1302&gt;=1,BK1302-COUNTIFS($AE1302:$AE1302,$AC1303,AX1302:AX1302,$AI$1),0)),0)),0)</f>
        <v>0</v>
      </c>
      <c r="BL1303" s="1">
        <f>IFERROR(IF($AE1303&gt;$AE1302,VLOOKUP($AC1303+AL$1,STOCK!$F$10:$AB$209,17,0),IF($AE1303=$AE1302,(IF(BL1302&gt;=1,BL1302-COUNTIFS($AE1302:$AE1302,$AC1303,AL1302:AL1302,$AI$2),0)),0)),0)</f>
        <v>0</v>
      </c>
      <c r="BM1303" s="1">
        <f>IFERROR(IF($AE1303&gt;$AE1302,VLOOKUP($AC1303+AM$1,STOCK!$F$10:$AB$209,17,0),IF($AE1303=$AE1302,(IF(BM1302&gt;=1,BM1302-COUNTIFS($AE1302:$AE1302,$AC1303,AM1302:AM1302,$AI$2),0)),0)),0)</f>
        <v>0</v>
      </c>
      <c r="BN1303" s="1">
        <f>IFERROR(IF($AE1303&gt;$AE1302,VLOOKUP($AC1303+AN$1,STOCK!$F$10:$AB$209,17,0),IF($AE1303=$AE1302,(IF(BN1302&gt;=1,BN1302-COUNTIFS($AE1302:$AE1302,$AC1303,AN1302:AN1302,$AI$2),0)),0)),0)</f>
        <v>0</v>
      </c>
      <c r="BO1303" s="1">
        <f>IFERROR(IF($AE1303&gt;$AE1302,VLOOKUP($AC1303+AO$1,STOCK!$F$10:$AB$209,17,0),IF($AE1303=$AE1302,(IF(BO1302&gt;=1,BO1302-COUNTIFS($AE1302:$AE1302,$AC1303,AO1302:AO1302,$AI$2),0)),0)),0)</f>
        <v>0</v>
      </c>
      <c r="BP1303" s="1">
        <f>IFERROR(IF($AE1303&gt;$AE1302,VLOOKUP($AC1303+AP$1,STOCK!$F$10:$AB$209,17,0),IF($AE1303=$AE1302,(IF(BP1302&gt;=1,BP1302-COUNTIFS($AE1302:$AE1302,$AC1303,AP1302:AP1302,$AI$2),0)),0)),0)</f>
        <v>0</v>
      </c>
      <c r="BQ1303" s="1">
        <f>IFERROR(IF($AE1303&gt;$AE1302,VLOOKUP($AC1303+AQ$1,STOCK!$F$10:$AB$209,17,0),IF($AE1303=$AE1302,(IF(BQ1302&gt;=1,BQ1302-COUNTIFS($AE1302:$AE1302,$AC1303,AQ1302:AQ1302,$AI$2),0)),0)),0)</f>
        <v>0</v>
      </c>
      <c r="BR1303" s="1">
        <f>IFERROR(IF($AE1303&gt;$AE1302,VLOOKUP($AC1303+AR$1,STOCK!$F$10:$AB$209,17,0),IF($AE1303=$AE1302,(IF(BR1302&gt;=1,BR1302-COUNTIFS($AE1302:$AE1302,$AC1303,AR1302:AR1302,$AI$2),0)),0)),0)</f>
        <v>0</v>
      </c>
      <c r="BS1303" s="1">
        <f>IFERROR(IF($AE1303&gt;$AE1302,VLOOKUP($AC1303+AS$1,STOCK!$F$10:$AB$209,17,0),IF($AE1303=$AE1302,(IF(BS1302&gt;=1,BS1302-COUNTIFS($AE1302:$AE1302,$AC1303,AS1302:AS1302,$AI$2),0)),0)),0)</f>
        <v>0</v>
      </c>
      <c r="BT1303" s="1">
        <f>IFERROR(IF($AE1303&gt;$AE1302,VLOOKUP($AC1303+AT$1,STOCK!$F$10:$AB$209,17,0),IF($AE1303=$AE1302,(IF(BT1302&gt;=1,BT1302-COUNTIFS($AE1302:$AE1302,$AC1303,AT1302:AT1302,$AI$2),0)),0)),0)</f>
        <v>0</v>
      </c>
      <c r="BU1303" s="1">
        <f>IFERROR(IF($AE1303&gt;$AE1302,VLOOKUP($AC1303+AU$1,STOCK!$F$10:$AB$209,17,0),IF($AE1303=$AE1302,(IF(BU1302&gt;=1,BU1302-COUNTIFS($AE1302:$AE1302,$AC1303,AU1302:AU1302,$AI$2),0)),0)),0)</f>
        <v>0</v>
      </c>
      <c r="BV1303" s="1">
        <f>IFERROR(IF($AE1303&gt;$AE1302,VLOOKUP($AC1303+AV$1,STOCK!$F$10:$AB$209,17,0),IF($AE1303=$AE1302,(IF(BV1302&gt;=1,BV1302-COUNTIFS($AE1302:$AE1302,$AC1303,AV1302:AV1302,$AI$2),0)),0)),0)</f>
        <v>0</v>
      </c>
      <c r="BW1303" s="1">
        <f>IFERROR(IF($AE1303&gt;$AE1302,VLOOKUP($AC1303+AW$1,STOCK!$F$10:$AB$209,17,0),IF($AE1303=$AE1302,(IF(BW1302&gt;=1,BW1302-COUNTIFS($AE1302:$AE1302,$AC1303,AW1302:AW1302,$AI$2),0)),0)),0)</f>
        <v>0</v>
      </c>
      <c r="BX1303" s="1">
        <f>IFERROR(IF($AE1303&gt;$AE1302,VLOOKUP($AC1303+AX$1,STOCK!$F$10:$AB$209,17,0),IF($AE1303=$AE1302,(IF(BX1302&gt;=1,BX1302-COUNTIFS($AE1302:$AE1302,$AC1303,AX1302:AX1302,$AI$2),0)),0)),0)</f>
        <v>0</v>
      </c>
    </row>
    <row r="1304" spans="29:76" x14ac:dyDescent="0.25">
      <c r="AC1304" s="1">
        <f t="shared" si="320"/>
        <v>0</v>
      </c>
      <c r="AD1304" s="1">
        <f>IFERROR(IF(LEN(AK1304)&gt;=1,VLOOKUP(HLOOKUP(AK1304,PROFILE!$K$5:$V$8,4,0),PROFILE!$F$1:$G$3,2,0),0),0)</f>
        <v>0</v>
      </c>
      <c r="AE1304" s="1">
        <f t="shared" si="321"/>
        <v>0</v>
      </c>
      <c r="AF1304" s="1">
        <v>1291</v>
      </c>
      <c r="AI1304" s="1" t="str">
        <f>IFERROR(IF($AH1304&gt;=1,VLOOKUP($AG1304,STUDENT!$O$8:$Z$1507,3,0),""),"")</f>
        <v/>
      </c>
      <c r="AJ1304" s="1" t="str">
        <f>IFERROR(IF($AH1304&gt;=1,VLOOKUP($AG1304,STUDENT!$O$8:$Z$1507,4,0),""),"")</f>
        <v/>
      </c>
      <c r="AK1304" s="1" t="str">
        <f>IFERROR(IF($AH1304&gt;=1,VLOOKUP($AG1304,STUDENT!$O$8:$Z$1507,6,0),""),"")</f>
        <v/>
      </c>
      <c r="AL1304" s="1" t="str">
        <f t="shared" si="322"/>
        <v/>
      </c>
      <c r="AM1304" s="1" t="str">
        <f t="shared" si="323"/>
        <v/>
      </c>
      <c r="AN1304" s="1" t="str">
        <f t="shared" si="324"/>
        <v/>
      </c>
      <c r="AO1304" s="1" t="str">
        <f t="shared" si="325"/>
        <v/>
      </c>
      <c r="AP1304" s="1" t="str">
        <f t="shared" si="326"/>
        <v/>
      </c>
      <c r="AQ1304" s="1" t="str">
        <f t="shared" si="327"/>
        <v/>
      </c>
      <c r="AR1304" s="1" t="str">
        <f t="shared" si="328"/>
        <v/>
      </c>
      <c r="AS1304" s="1" t="str">
        <f t="shared" si="329"/>
        <v/>
      </c>
      <c r="AT1304" s="1" t="str">
        <f t="shared" si="330"/>
        <v/>
      </c>
      <c r="AU1304" s="1" t="str">
        <f t="shared" si="331"/>
        <v/>
      </c>
      <c r="AV1304" s="1" t="str">
        <f t="shared" si="332"/>
        <v/>
      </c>
      <c r="AW1304" s="1" t="str">
        <f t="shared" si="333"/>
        <v/>
      </c>
      <c r="AX1304" s="1" t="str">
        <f t="shared" si="334"/>
        <v/>
      </c>
      <c r="AY1304" s="1">
        <f>IFERROR(IF($AE1304&gt;$AE1303,VLOOKUP($AC1304+AL$1,STOCK!$F$10:$AB$209,16,0),IF($AE1304=$AE1303,(IF(AY1303&gt;=1,AY1303-COUNTIFS($AE1303:$AE1303,$AC1304,AL1303:AL1303,$AI$1),0)),0)),0)</f>
        <v>0</v>
      </c>
      <c r="AZ1304" s="1">
        <f>IFERROR(IF($AE1304&gt;$AE1303,VLOOKUP($AC1304+AM$1,STOCK!$F$10:$AB$209,16,0),IF($AE1304=$AE1303,(IF(AZ1303&gt;=1,AZ1303-COUNTIFS($AE1303:$AE1303,$AC1304,AM1303:AM1303,$AI$1),0)),0)),0)</f>
        <v>0</v>
      </c>
      <c r="BA1304" s="1">
        <f>IFERROR(IF($AE1304&gt;$AE1303,VLOOKUP($AC1304+AN$1,STOCK!$F$10:$AB$209,16,0),IF($AE1304=$AE1303,(IF(BA1303&gt;=1,BA1303-COUNTIFS($AE1303:$AE1303,$AC1304,AN1303:AN1303,$AI$1),0)),0)),0)</f>
        <v>0</v>
      </c>
      <c r="BB1304" s="1">
        <f>IFERROR(IF($AE1304&gt;$AE1303,VLOOKUP($AC1304+AO$1,STOCK!$F$10:$AB$209,16,0),IF($AE1304=$AE1303,(IF(BB1303&gt;=1,BB1303-COUNTIFS($AE1303:$AE1303,$AC1304,AO1303:AO1303,$AI$1),0)),0)),0)</f>
        <v>0</v>
      </c>
      <c r="BC1304" s="1">
        <f>IFERROR(IF($AE1304&gt;$AE1303,VLOOKUP($AC1304+AP$1,STOCK!$F$10:$AB$209,16,0),IF($AE1304=$AE1303,(IF(BC1303&gt;=1,BC1303-COUNTIFS($AE1303:$AE1303,$AC1304,AP1303:AP1303,$AI$1),0)),0)),0)</f>
        <v>0</v>
      </c>
      <c r="BD1304" s="1">
        <f>IFERROR(IF($AE1304&gt;$AE1303,VLOOKUP($AC1304+AQ$1,STOCK!$F$10:$AB$209,16,0),IF($AE1304=$AE1303,(IF(BD1303&gt;=1,BD1303-COUNTIFS($AE1303:$AE1303,$AC1304,AQ1303:AQ1303,$AI$1),0)),0)),0)</f>
        <v>0</v>
      </c>
      <c r="BE1304" s="1">
        <f>IFERROR(IF($AE1304&gt;$AE1303,VLOOKUP($AC1304+AR$1,STOCK!$F$10:$AB$209,16,0),IF($AE1304=$AE1303,(IF(BE1303&gt;=1,BE1303-COUNTIFS($AE1303:$AE1303,$AC1304,AR1303:AR1303,$AI$1),0)),0)),0)</f>
        <v>0</v>
      </c>
      <c r="BF1304" s="1">
        <f>IFERROR(IF($AE1304&gt;$AE1303,VLOOKUP($AC1304+AS$1,STOCK!$F$10:$AB$209,16,0),IF($AE1304=$AE1303,(IF(BF1303&gt;=1,BF1303-COUNTIFS($AE1303:$AE1303,$AC1304,AS1303:AS1303,$AI$1),0)),0)),0)</f>
        <v>0</v>
      </c>
      <c r="BG1304" s="1">
        <f>IFERROR(IF($AE1304&gt;$AE1303,VLOOKUP($AC1304+AT$1,STOCK!$F$10:$AB$209,16,0),IF($AE1304=$AE1303,(IF(BG1303&gt;=1,BG1303-COUNTIFS($AE1303:$AE1303,$AC1304,AT1303:AT1303,$AI$1),0)),0)),0)</f>
        <v>0</v>
      </c>
      <c r="BH1304" s="1">
        <f>IFERROR(IF($AE1304&gt;$AE1303,VLOOKUP($AC1304+AU$1,STOCK!$F$10:$AB$209,16,0),IF($AE1304=$AE1303,(IF(BH1303&gt;=1,BH1303-COUNTIFS($AE1303:$AE1303,$AC1304,AU1303:AU1303,$AI$1),0)),0)),0)</f>
        <v>0</v>
      </c>
      <c r="BI1304" s="1">
        <f>IFERROR(IF($AE1304&gt;$AE1303,VLOOKUP($AC1304+AV$1,STOCK!$F$10:$AB$209,16,0),IF($AE1304=$AE1303,(IF(BI1303&gt;=1,BI1303-COUNTIFS($AE1303:$AE1303,$AC1304,AV1303:AV1303,$AI$1),0)),0)),0)</f>
        <v>0</v>
      </c>
      <c r="BJ1304" s="1">
        <f>IFERROR(IF($AE1304&gt;$AE1303,VLOOKUP($AC1304+AW$1,STOCK!$F$10:$AB$209,16,0),IF($AE1304=$AE1303,(IF(BJ1303&gt;=1,BJ1303-COUNTIFS($AE1303:$AE1303,$AC1304,AW1303:AW1303,$AI$1),0)),0)),0)</f>
        <v>0</v>
      </c>
      <c r="BK1304" s="1">
        <f>IFERROR(IF($AE1304&gt;$AE1303,VLOOKUP($AC1304+AX$1,STOCK!$F$10:$AB$209,16,0),IF($AE1304=$AE1303,(IF(BK1303&gt;=1,BK1303-COUNTIFS($AE1303:$AE1303,$AC1304,AX1303:AX1303,$AI$1),0)),0)),0)</f>
        <v>0</v>
      </c>
      <c r="BL1304" s="1">
        <f>IFERROR(IF($AE1304&gt;$AE1303,VLOOKUP($AC1304+AL$1,STOCK!$F$10:$AB$209,17,0),IF($AE1304=$AE1303,(IF(BL1303&gt;=1,BL1303-COUNTIFS($AE1303:$AE1303,$AC1304,AL1303:AL1303,$AI$2),0)),0)),0)</f>
        <v>0</v>
      </c>
      <c r="BM1304" s="1">
        <f>IFERROR(IF($AE1304&gt;$AE1303,VLOOKUP($AC1304+AM$1,STOCK!$F$10:$AB$209,17,0),IF($AE1304=$AE1303,(IF(BM1303&gt;=1,BM1303-COUNTIFS($AE1303:$AE1303,$AC1304,AM1303:AM1303,$AI$2),0)),0)),0)</f>
        <v>0</v>
      </c>
      <c r="BN1304" s="1">
        <f>IFERROR(IF($AE1304&gt;$AE1303,VLOOKUP($AC1304+AN$1,STOCK!$F$10:$AB$209,17,0),IF($AE1304=$AE1303,(IF(BN1303&gt;=1,BN1303-COUNTIFS($AE1303:$AE1303,$AC1304,AN1303:AN1303,$AI$2),0)),0)),0)</f>
        <v>0</v>
      </c>
      <c r="BO1304" s="1">
        <f>IFERROR(IF($AE1304&gt;$AE1303,VLOOKUP($AC1304+AO$1,STOCK!$F$10:$AB$209,17,0),IF($AE1304=$AE1303,(IF(BO1303&gt;=1,BO1303-COUNTIFS($AE1303:$AE1303,$AC1304,AO1303:AO1303,$AI$2),0)),0)),0)</f>
        <v>0</v>
      </c>
      <c r="BP1304" s="1">
        <f>IFERROR(IF($AE1304&gt;$AE1303,VLOOKUP($AC1304+AP$1,STOCK!$F$10:$AB$209,17,0),IF($AE1304=$AE1303,(IF(BP1303&gt;=1,BP1303-COUNTIFS($AE1303:$AE1303,$AC1304,AP1303:AP1303,$AI$2),0)),0)),0)</f>
        <v>0</v>
      </c>
      <c r="BQ1304" s="1">
        <f>IFERROR(IF($AE1304&gt;$AE1303,VLOOKUP($AC1304+AQ$1,STOCK!$F$10:$AB$209,17,0),IF($AE1304=$AE1303,(IF(BQ1303&gt;=1,BQ1303-COUNTIFS($AE1303:$AE1303,$AC1304,AQ1303:AQ1303,$AI$2),0)),0)),0)</f>
        <v>0</v>
      </c>
      <c r="BR1304" s="1">
        <f>IFERROR(IF($AE1304&gt;$AE1303,VLOOKUP($AC1304+AR$1,STOCK!$F$10:$AB$209,17,0),IF($AE1304=$AE1303,(IF(BR1303&gt;=1,BR1303-COUNTIFS($AE1303:$AE1303,$AC1304,AR1303:AR1303,$AI$2),0)),0)),0)</f>
        <v>0</v>
      </c>
      <c r="BS1304" s="1">
        <f>IFERROR(IF($AE1304&gt;$AE1303,VLOOKUP($AC1304+AS$1,STOCK!$F$10:$AB$209,17,0),IF($AE1304=$AE1303,(IF(BS1303&gt;=1,BS1303-COUNTIFS($AE1303:$AE1303,$AC1304,AS1303:AS1303,$AI$2),0)),0)),0)</f>
        <v>0</v>
      </c>
      <c r="BT1304" s="1">
        <f>IFERROR(IF($AE1304&gt;$AE1303,VLOOKUP($AC1304+AT$1,STOCK!$F$10:$AB$209,17,0),IF($AE1304=$AE1303,(IF(BT1303&gt;=1,BT1303-COUNTIFS($AE1303:$AE1303,$AC1304,AT1303:AT1303,$AI$2),0)),0)),0)</f>
        <v>0</v>
      </c>
      <c r="BU1304" s="1">
        <f>IFERROR(IF($AE1304&gt;$AE1303,VLOOKUP($AC1304+AU$1,STOCK!$F$10:$AB$209,17,0),IF($AE1304=$AE1303,(IF(BU1303&gt;=1,BU1303-COUNTIFS($AE1303:$AE1303,$AC1304,AU1303:AU1303,$AI$2),0)),0)),0)</f>
        <v>0</v>
      </c>
      <c r="BV1304" s="1">
        <f>IFERROR(IF($AE1304&gt;$AE1303,VLOOKUP($AC1304+AV$1,STOCK!$F$10:$AB$209,17,0),IF($AE1304=$AE1303,(IF(BV1303&gt;=1,BV1303-COUNTIFS($AE1303:$AE1303,$AC1304,AV1303:AV1303,$AI$2),0)),0)),0)</f>
        <v>0</v>
      </c>
      <c r="BW1304" s="1">
        <f>IFERROR(IF($AE1304&gt;$AE1303,VLOOKUP($AC1304+AW$1,STOCK!$F$10:$AB$209,17,0),IF($AE1304=$AE1303,(IF(BW1303&gt;=1,BW1303-COUNTIFS($AE1303:$AE1303,$AC1304,AW1303:AW1303,$AI$2),0)),0)),0)</f>
        <v>0</v>
      </c>
      <c r="BX1304" s="1">
        <f>IFERROR(IF($AE1304&gt;$AE1303,VLOOKUP($AC1304+AX$1,STOCK!$F$10:$AB$209,17,0),IF($AE1304=$AE1303,(IF(BX1303&gt;=1,BX1303-COUNTIFS($AE1303:$AE1303,$AC1304,AX1303:AX1303,$AI$2),0)),0)),0)</f>
        <v>0</v>
      </c>
    </row>
    <row r="1305" spans="29:76" x14ac:dyDescent="0.25">
      <c r="AC1305" s="1">
        <f t="shared" si="320"/>
        <v>0</v>
      </c>
      <c r="AD1305" s="1">
        <f>IFERROR(IF(LEN(AK1305)&gt;=1,VLOOKUP(HLOOKUP(AK1305,PROFILE!$K$5:$V$8,4,0),PROFILE!$F$1:$G$3,2,0),0),0)</f>
        <v>0</v>
      </c>
      <c r="AE1305" s="1">
        <f t="shared" si="321"/>
        <v>0</v>
      </c>
      <c r="AF1305" s="1">
        <v>1292</v>
      </c>
      <c r="AI1305" s="1" t="str">
        <f>IFERROR(IF($AH1305&gt;=1,VLOOKUP($AG1305,STUDENT!$O$8:$Z$1507,3,0),""),"")</f>
        <v/>
      </c>
      <c r="AJ1305" s="1" t="str">
        <f>IFERROR(IF($AH1305&gt;=1,VLOOKUP($AG1305,STUDENT!$O$8:$Z$1507,4,0),""),"")</f>
        <v/>
      </c>
      <c r="AK1305" s="1" t="str">
        <f>IFERROR(IF($AH1305&gt;=1,VLOOKUP($AG1305,STUDENT!$O$8:$Z$1507,6,0),""),"")</f>
        <v/>
      </c>
      <c r="AL1305" s="1" t="str">
        <f t="shared" si="322"/>
        <v/>
      </c>
      <c r="AM1305" s="1" t="str">
        <f t="shared" si="323"/>
        <v/>
      </c>
      <c r="AN1305" s="1" t="str">
        <f t="shared" si="324"/>
        <v/>
      </c>
      <c r="AO1305" s="1" t="str">
        <f t="shared" si="325"/>
        <v/>
      </c>
      <c r="AP1305" s="1" t="str">
        <f t="shared" si="326"/>
        <v/>
      </c>
      <c r="AQ1305" s="1" t="str">
        <f t="shared" si="327"/>
        <v/>
      </c>
      <c r="AR1305" s="1" t="str">
        <f t="shared" si="328"/>
        <v/>
      </c>
      <c r="AS1305" s="1" t="str">
        <f t="shared" si="329"/>
        <v/>
      </c>
      <c r="AT1305" s="1" t="str">
        <f t="shared" si="330"/>
        <v/>
      </c>
      <c r="AU1305" s="1" t="str">
        <f t="shared" si="331"/>
        <v/>
      </c>
      <c r="AV1305" s="1" t="str">
        <f t="shared" si="332"/>
        <v/>
      </c>
      <c r="AW1305" s="1" t="str">
        <f t="shared" si="333"/>
        <v/>
      </c>
      <c r="AX1305" s="1" t="str">
        <f t="shared" si="334"/>
        <v/>
      </c>
      <c r="AY1305" s="1">
        <f>IFERROR(IF($AE1305&gt;$AE1304,VLOOKUP($AC1305+AL$1,STOCK!$F$10:$AB$209,16,0),IF($AE1305=$AE1304,(IF(AY1304&gt;=1,AY1304-COUNTIFS($AE1304:$AE1304,$AC1305,AL1304:AL1304,$AI$1),0)),0)),0)</f>
        <v>0</v>
      </c>
      <c r="AZ1305" s="1">
        <f>IFERROR(IF($AE1305&gt;$AE1304,VLOOKUP($AC1305+AM$1,STOCK!$F$10:$AB$209,16,0),IF($AE1305=$AE1304,(IF(AZ1304&gt;=1,AZ1304-COUNTIFS($AE1304:$AE1304,$AC1305,AM1304:AM1304,$AI$1),0)),0)),0)</f>
        <v>0</v>
      </c>
      <c r="BA1305" s="1">
        <f>IFERROR(IF($AE1305&gt;$AE1304,VLOOKUP($AC1305+AN$1,STOCK!$F$10:$AB$209,16,0),IF($AE1305=$AE1304,(IF(BA1304&gt;=1,BA1304-COUNTIFS($AE1304:$AE1304,$AC1305,AN1304:AN1304,$AI$1),0)),0)),0)</f>
        <v>0</v>
      </c>
      <c r="BB1305" s="1">
        <f>IFERROR(IF($AE1305&gt;$AE1304,VLOOKUP($AC1305+AO$1,STOCK!$F$10:$AB$209,16,0),IF($AE1305=$AE1304,(IF(BB1304&gt;=1,BB1304-COUNTIFS($AE1304:$AE1304,$AC1305,AO1304:AO1304,$AI$1),0)),0)),0)</f>
        <v>0</v>
      </c>
      <c r="BC1305" s="1">
        <f>IFERROR(IF($AE1305&gt;$AE1304,VLOOKUP($AC1305+AP$1,STOCK!$F$10:$AB$209,16,0),IF($AE1305=$AE1304,(IF(BC1304&gt;=1,BC1304-COUNTIFS($AE1304:$AE1304,$AC1305,AP1304:AP1304,$AI$1),0)),0)),0)</f>
        <v>0</v>
      </c>
      <c r="BD1305" s="1">
        <f>IFERROR(IF($AE1305&gt;$AE1304,VLOOKUP($AC1305+AQ$1,STOCK!$F$10:$AB$209,16,0),IF($AE1305=$AE1304,(IF(BD1304&gt;=1,BD1304-COUNTIFS($AE1304:$AE1304,$AC1305,AQ1304:AQ1304,$AI$1),0)),0)),0)</f>
        <v>0</v>
      </c>
      <c r="BE1305" s="1">
        <f>IFERROR(IF($AE1305&gt;$AE1304,VLOOKUP($AC1305+AR$1,STOCK!$F$10:$AB$209,16,0),IF($AE1305=$AE1304,(IF(BE1304&gt;=1,BE1304-COUNTIFS($AE1304:$AE1304,$AC1305,AR1304:AR1304,$AI$1),0)),0)),0)</f>
        <v>0</v>
      </c>
      <c r="BF1305" s="1">
        <f>IFERROR(IF($AE1305&gt;$AE1304,VLOOKUP($AC1305+AS$1,STOCK!$F$10:$AB$209,16,0),IF($AE1305=$AE1304,(IF(BF1304&gt;=1,BF1304-COUNTIFS($AE1304:$AE1304,$AC1305,AS1304:AS1304,$AI$1),0)),0)),0)</f>
        <v>0</v>
      </c>
      <c r="BG1305" s="1">
        <f>IFERROR(IF($AE1305&gt;$AE1304,VLOOKUP($AC1305+AT$1,STOCK!$F$10:$AB$209,16,0),IF($AE1305=$AE1304,(IF(BG1304&gt;=1,BG1304-COUNTIFS($AE1304:$AE1304,$AC1305,AT1304:AT1304,$AI$1),0)),0)),0)</f>
        <v>0</v>
      </c>
      <c r="BH1305" s="1">
        <f>IFERROR(IF($AE1305&gt;$AE1304,VLOOKUP($AC1305+AU$1,STOCK!$F$10:$AB$209,16,0),IF($AE1305=$AE1304,(IF(BH1304&gt;=1,BH1304-COUNTIFS($AE1304:$AE1304,$AC1305,AU1304:AU1304,$AI$1),0)),0)),0)</f>
        <v>0</v>
      </c>
      <c r="BI1305" s="1">
        <f>IFERROR(IF($AE1305&gt;$AE1304,VLOOKUP($AC1305+AV$1,STOCK!$F$10:$AB$209,16,0),IF($AE1305=$AE1304,(IF(BI1304&gt;=1,BI1304-COUNTIFS($AE1304:$AE1304,$AC1305,AV1304:AV1304,$AI$1),0)),0)),0)</f>
        <v>0</v>
      </c>
      <c r="BJ1305" s="1">
        <f>IFERROR(IF($AE1305&gt;$AE1304,VLOOKUP($AC1305+AW$1,STOCK!$F$10:$AB$209,16,0),IF($AE1305=$AE1304,(IF(BJ1304&gt;=1,BJ1304-COUNTIFS($AE1304:$AE1304,$AC1305,AW1304:AW1304,$AI$1),0)),0)),0)</f>
        <v>0</v>
      </c>
      <c r="BK1305" s="1">
        <f>IFERROR(IF($AE1305&gt;$AE1304,VLOOKUP($AC1305+AX$1,STOCK!$F$10:$AB$209,16,0),IF($AE1305=$AE1304,(IF(BK1304&gt;=1,BK1304-COUNTIFS($AE1304:$AE1304,$AC1305,AX1304:AX1304,$AI$1),0)),0)),0)</f>
        <v>0</v>
      </c>
      <c r="BL1305" s="1">
        <f>IFERROR(IF($AE1305&gt;$AE1304,VLOOKUP($AC1305+AL$1,STOCK!$F$10:$AB$209,17,0),IF($AE1305=$AE1304,(IF(BL1304&gt;=1,BL1304-COUNTIFS($AE1304:$AE1304,$AC1305,AL1304:AL1304,$AI$2),0)),0)),0)</f>
        <v>0</v>
      </c>
      <c r="BM1305" s="1">
        <f>IFERROR(IF($AE1305&gt;$AE1304,VLOOKUP($AC1305+AM$1,STOCK!$F$10:$AB$209,17,0),IF($AE1305=$AE1304,(IF(BM1304&gt;=1,BM1304-COUNTIFS($AE1304:$AE1304,$AC1305,AM1304:AM1304,$AI$2),0)),0)),0)</f>
        <v>0</v>
      </c>
      <c r="BN1305" s="1">
        <f>IFERROR(IF($AE1305&gt;$AE1304,VLOOKUP($AC1305+AN$1,STOCK!$F$10:$AB$209,17,0),IF($AE1305=$AE1304,(IF(BN1304&gt;=1,BN1304-COUNTIFS($AE1304:$AE1304,$AC1305,AN1304:AN1304,$AI$2),0)),0)),0)</f>
        <v>0</v>
      </c>
      <c r="BO1305" s="1">
        <f>IFERROR(IF($AE1305&gt;$AE1304,VLOOKUP($AC1305+AO$1,STOCK!$F$10:$AB$209,17,0),IF($AE1305=$AE1304,(IF(BO1304&gt;=1,BO1304-COUNTIFS($AE1304:$AE1304,$AC1305,AO1304:AO1304,$AI$2),0)),0)),0)</f>
        <v>0</v>
      </c>
      <c r="BP1305" s="1">
        <f>IFERROR(IF($AE1305&gt;$AE1304,VLOOKUP($AC1305+AP$1,STOCK!$F$10:$AB$209,17,0),IF($AE1305=$AE1304,(IF(BP1304&gt;=1,BP1304-COUNTIFS($AE1304:$AE1304,$AC1305,AP1304:AP1304,$AI$2),0)),0)),0)</f>
        <v>0</v>
      </c>
      <c r="BQ1305" s="1">
        <f>IFERROR(IF($AE1305&gt;$AE1304,VLOOKUP($AC1305+AQ$1,STOCK!$F$10:$AB$209,17,0),IF($AE1305=$AE1304,(IF(BQ1304&gt;=1,BQ1304-COUNTIFS($AE1304:$AE1304,$AC1305,AQ1304:AQ1304,$AI$2),0)),0)),0)</f>
        <v>0</v>
      </c>
      <c r="BR1305" s="1">
        <f>IFERROR(IF($AE1305&gt;$AE1304,VLOOKUP($AC1305+AR$1,STOCK!$F$10:$AB$209,17,0),IF($AE1305=$AE1304,(IF(BR1304&gt;=1,BR1304-COUNTIFS($AE1304:$AE1304,$AC1305,AR1304:AR1304,$AI$2),0)),0)),0)</f>
        <v>0</v>
      </c>
      <c r="BS1305" s="1">
        <f>IFERROR(IF($AE1305&gt;$AE1304,VLOOKUP($AC1305+AS$1,STOCK!$F$10:$AB$209,17,0),IF($AE1305=$AE1304,(IF(BS1304&gt;=1,BS1304-COUNTIFS($AE1304:$AE1304,$AC1305,AS1304:AS1304,$AI$2),0)),0)),0)</f>
        <v>0</v>
      </c>
      <c r="BT1305" s="1">
        <f>IFERROR(IF($AE1305&gt;$AE1304,VLOOKUP($AC1305+AT$1,STOCK!$F$10:$AB$209,17,0),IF($AE1305=$AE1304,(IF(BT1304&gt;=1,BT1304-COUNTIFS($AE1304:$AE1304,$AC1305,AT1304:AT1304,$AI$2),0)),0)),0)</f>
        <v>0</v>
      </c>
      <c r="BU1305" s="1">
        <f>IFERROR(IF($AE1305&gt;$AE1304,VLOOKUP($AC1305+AU$1,STOCK!$F$10:$AB$209,17,0),IF($AE1305=$AE1304,(IF(BU1304&gt;=1,BU1304-COUNTIFS($AE1304:$AE1304,$AC1305,AU1304:AU1304,$AI$2),0)),0)),0)</f>
        <v>0</v>
      </c>
      <c r="BV1305" s="1">
        <f>IFERROR(IF($AE1305&gt;$AE1304,VLOOKUP($AC1305+AV$1,STOCK!$F$10:$AB$209,17,0),IF($AE1305=$AE1304,(IF(BV1304&gt;=1,BV1304-COUNTIFS($AE1304:$AE1304,$AC1305,AV1304:AV1304,$AI$2),0)),0)),0)</f>
        <v>0</v>
      </c>
      <c r="BW1305" s="1">
        <f>IFERROR(IF($AE1305&gt;$AE1304,VLOOKUP($AC1305+AW$1,STOCK!$F$10:$AB$209,17,0),IF($AE1305=$AE1304,(IF(BW1304&gt;=1,BW1304-COUNTIFS($AE1304:$AE1304,$AC1305,AW1304:AW1304,$AI$2),0)),0)),0)</f>
        <v>0</v>
      </c>
      <c r="BX1305" s="1">
        <f>IFERROR(IF($AE1305&gt;$AE1304,VLOOKUP($AC1305+AX$1,STOCK!$F$10:$AB$209,17,0),IF($AE1305=$AE1304,(IF(BX1304&gt;=1,BX1304-COUNTIFS($AE1304:$AE1304,$AC1305,AX1304:AX1304,$AI$2),0)),0)),0)</f>
        <v>0</v>
      </c>
    </row>
    <row r="1306" spans="29:76" x14ac:dyDescent="0.25">
      <c r="AC1306" s="1">
        <f t="shared" si="320"/>
        <v>0</v>
      </c>
      <c r="AD1306" s="1">
        <f>IFERROR(IF(LEN(AK1306)&gt;=1,VLOOKUP(HLOOKUP(AK1306,PROFILE!$K$5:$V$8,4,0),PROFILE!$F$1:$G$3,2,0),0),0)</f>
        <v>0</v>
      </c>
      <c r="AE1306" s="1">
        <f t="shared" si="321"/>
        <v>0</v>
      </c>
      <c r="AF1306" s="1">
        <v>1293</v>
      </c>
      <c r="AI1306" s="1" t="str">
        <f>IFERROR(IF($AH1306&gt;=1,VLOOKUP($AG1306,STUDENT!$O$8:$Z$1507,3,0),""),"")</f>
        <v/>
      </c>
      <c r="AJ1306" s="1" t="str">
        <f>IFERROR(IF($AH1306&gt;=1,VLOOKUP($AG1306,STUDENT!$O$8:$Z$1507,4,0),""),"")</f>
        <v/>
      </c>
      <c r="AK1306" s="1" t="str">
        <f>IFERROR(IF($AH1306&gt;=1,VLOOKUP($AG1306,STUDENT!$O$8:$Z$1507,6,0),""),"")</f>
        <v/>
      </c>
      <c r="AL1306" s="1" t="str">
        <f t="shared" si="322"/>
        <v/>
      </c>
      <c r="AM1306" s="1" t="str">
        <f t="shared" si="323"/>
        <v/>
      </c>
      <c r="AN1306" s="1" t="str">
        <f t="shared" si="324"/>
        <v/>
      </c>
      <c r="AO1306" s="1" t="str">
        <f t="shared" si="325"/>
        <v/>
      </c>
      <c r="AP1306" s="1" t="str">
        <f t="shared" si="326"/>
        <v/>
      </c>
      <c r="AQ1306" s="1" t="str">
        <f t="shared" si="327"/>
        <v/>
      </c>
      <c r="AR1306" s="1" t="str">
        <f t="shared" si="328"/>
        <v/>
      </c>
      <c r="AS1306" s="1" t="str">
        <f t="shared" si="329"/>
        <v/>
      </c>
      <c r="AT1306" s="1" t="str">
        <f t="shared" si="330"/>
        <v/>
      </c>
      <c r="AU1306" s="1" t="str">
        <f t="shared" si="331"/>
        <v/>
      </c>
      <c r="AV1306" s="1" t="str">
        <f t="shared" si="332"/>
        <v/>
      </c>
      <c r="AW1306" s="1" t="str">
        <f t="shared" si="333"/>
        <v/>
      </c>
      <c r="AX1306" s="1" t="str">
        <f t="shared" si="334"/>
        <v/>
      </c>
      <c r="AY1306" s="1">
        <f>IFERROR(IF($AE1306&gt;$AE1305,VLOOKUP($AC1306+AL$1,STOCK!$F$10:$AB$209,16,0),IF($AE1306=$AE1305,(IF(AY1305&gt;=1,AY1305-COUNTIFS($AE1305:$AE1305,$AC1306,AL1305:AL1305,$AI$1),0)),0)),0)</f>
        <v>0</v>
      </c>
      <c r="AZ1306" s="1">
        <f>IFERROR(IF($AE1306&gt;$AE1305,VLOOKUP($AC1306+AM$1,STOCK!$F$10:$AB$209,16,0),IF($AE1306=$AE1305,(IF(AZ1305&gt;=1,AZ1305-COUNTIFS($AE1305:$AE1305,$AC1306,AM1305:AM1305,$AI$1),0)),0)),0)</f>
        <v>0</v>
      </c>
      <c r="BA1306" s="1">
        <f>IFERROR(IF($AE1306&gt;$AE1305,VLOOKUP($AC1306+AN$1,STOCK!$F$10:$AB$209,16,0),IF($AE1306=$AE1305,(IF(BA1305&gt;=1,BA1305-COUNTIFS($AE1305:$AE1305,$AC1306,AN1305:AN1305,$AI$1),0)),0)),0)</f>
        <v>0</v>
      </c>
      <c r="BB1306" s="1">
        <f>IFERROR(IF($AE1306&gt;$AE1305,VLOOKUP($AC1306+AO$1,STOCK!$F$10:$AB$209,16,0),IF($AE1306=$AE1305,(IF(BB1305&gt;=1,BB1305-COUNTIFS($AE1305:$AE1305,$AC1306,AO1305:AO1305,$AI$1),0)),0)),0)</f>
        <v>0</v>
      </c>
      <c r="BC1306" s="1">
        <f>IFERROR(IF($AE1306&gt;$AE1305,VLOOKUP($AC1306+AP$1,STOCK!$F$10:$AB$209,16,0),IF($AE1306=$AE1305,(IF(BC1305&gt;=1,BC1305-COUNTIFS($AE1305:$AE1305,$AC1306,AP1305:AP1305,$AI$1),0)),0)),0)</f>
        <v>0</v>
      </c>
      <c r="BD1306" s="1">
        <f>IFERROR(IF($AE1306&gt;$AE1305,VLOOKUP($AC1306+AQ$1,STOCK!$F$10:$AB$209,16,0),IF($AE1306=$AE1305,(IF(BD1305&gt;=1,BD1305-COUNTIFS($AE1305:$AE1305,$AC1306,AQ1305:AQ1305,$AI$1),0)),0)),0)</f>
        <v>0</v>
      </c>
      <c r="BE1306" s="1">
        <f>IFERROR(IF($AE1306&gt;$AE1305,VLOOKUP($AC1306+AR$1,STOCK!$F$10:$AB$209,16,0),IF($AE1306=$AE1305,(IF(BE1305&gt;=1,BE1305-COUNTIFS($AE1305:$AE1305,$AC1306,AR1305:AR1305,$AI$1),0)),0)),0)</f>
        <v>0</v>
      </c>
      <c r="BF1306" s="1">
        <f>IFERROR(IF($AE1306&gt;$AE1305,VLOOKUP($AC1306+AS$1,STOCK!$F$10:$AB$209,16,0),IF($AE1306=$AE1305,(IF(BF1305&gt;=1,BF1305-COUNTIFS($AE1305:$AE1305,$AC1306,AS1305:AS1305,$AI$1),0)),0)),0)</f>
        <v>0</v>
      </c>
      <c r="BG1306" s="1">
        <f>IFERROR(IF($AE1306&gt;$AE1305,VLOOKUP($AC1306+AT$1,STOCK!$F$10:$AB$209,16,0),IF($AE1306=$AE1305,(IF(BG1305&gt;=1,BG1305-COUNTIFS($AE1305:$AE1305,$AC1306,AT1305:AT1305,$AI$1),0)),0)),0)</f>
        <v>0</v>
      </c>
      <c r="BH1306" s="1">
        <f>IFERROR(IF($AE1306&gt;$AE1305,VLOOKUP($AC1306+AU$1,STOCK!$F$10:$AB$209,16,0),IF($AE1306=$AE1305,(IF(BH1305&gt;=1,BH1305-COUNTIFS($AE1305:$AE1305,$AC1306,AU1305:AU1305,$AI$1),0)),0)),0)</f>
        <v>0</v>
      </c>
      <c r="BI1306" s="1">
        <f>IFERROR(IF($AE1306&gt;$AE1305,VLOOKUP($AC1306+AV$1,STOCK!$F$10:$AB$209,16,0),IF($AE1306=$AE1305,(IF(BI1305&gt;=1,BI1305-COUNTIFS($AE1305:$AE1305,$AC1306,AV1305:AV1305,$AI$1),0)),0)),0)</f>
        <v>0</v>
      </c>
      <c r="BJ1306" s="1">
        <f>IFERROR(IF($AE1306&gt;$AE1305,VLOOKUP($AC1306+AW$1,STOCK!$F$10:$AB$209,16,0),IF($AE1306=$AE1305,(IF(BJ1305&gt;=1,BJ1305-COUNTIFS($AE1305:$AE1305,$AC1306,AW1305:AW1305,$AI$1),0)),0)),0)</f>
        <v>0</v>
      </c>
      <c r="BK1306" s="1">
        <f>IFERROR(IF($AE1306&gt;$AE1305,VLOOKUP($AC1306+AX$1,STOCK!$F$10:$AB$209,16,0),IF($AE1306=$AE1305,(IF(BK1305&gt;=1,BK1305-COUNTIFS($AE1305:$AE1305,$AC1306,AX1305:AX1305,$AI$1),0)),0)),0)</f>
        <v>0</v>
      </c>
      <c r="BL1306" s="1">
        <f>IFERROR(IF($AE1306&gt;$AE1305,VLOOKUP($AC1306+AL$1,STOCK!$F$10:$AB$209,17,0),IF($AE1306=$AE1305,(IF(BL1305&gt;=1,BL1305-COUNTIFS($AE1305:$AE1305,$AC1306,AL1305:AL1305,$AI$2),0)),0)),0)</f>
        <v>0</v>
      </c>
      <c r="BM1306" s="1">
        <f>IFERROR(IF($AE1306&gt;$AE1305,VLOOKUP($AC1306+AM$1,STOCK!$F$10:$AB$209,17,0),IF($AE1306=$AE1305,(IF(BM1305&gt;=1,BM1305-COUNTIFS($AE1305:$AE1305,$AC1306,AM1305:AM1305,$AI$2),0)),0)),0)</f>
        <v>0</v>
      </c>
      <c r="BN1306" s="1">
        <f>IFERROR(IF($AE1306&gt;$AE1305,VLOOKUP($AC1306+AN$1,STOCK!$F$10:$AB$209,17,0),IF($AE1306=$AE1305,(IF(BN1305&gt;=1,BN1305-COUNTIFS($AE1305:$AE1305,$AC1306,AN1305:AN1305,$AI$2),0)),0)),0)</f>
        <v>0</v>
      </c>
      <c r="BO1306" s="1">
        <f>IFERROR(IF($AE1306&gt;$AE1305,VLOOKUP($AC1306+AO$1,STOCK!$F$10:$AB$209,17,0),IF($AE1306=$AE1305,(IF(BO1305&gt;=1,BO1305-COUNTIFS($AE1305:$AE1305,$AC1306,AO1305:AO1305,$AI$2),0)),0)),0)</f>
        <v>0</v>
      </c>
      <c r="BP1306" s="1">
        <f>IFERROR(IF($AE1306&gt;$AE1305,VLOOKUP($AC1306+AP$1,STOCK!$F$10:$AB$209,17,0),IF($AE1306=$AE1305,(IF(BP1305&gt;=1,BP1305-COUNTIFS($AE1305:$AE1305,$AC1306,AP1305:AP1305,$AI$2),0)),0)),0)</f>
        <v>0</v>
      </c>
      <c r="BQ1306" s="1">
        <f>IFERROR(IF($AE1306&gt;$AE1305,VLOOKUP($AC1306+AQ$1,STOCK!$F$10:$AB$209,17,0),IF($AE1306=$AE1305,(IF(BQ1305&gt;=1,BQ1305-COUNTIFS($AE1305:$AE1305,$AC1306,AQ1305:AQ1305,$AI$2),0)),0)),0)</f>
        <v>0</v>
      </c>
      <c r="BR1306" s="1">
        <f>IFERROR(IF($AE1306&gt;$AE1305,VLOOKUP($AC1306+AR$1,STOCK!$F$10:$AB$209,17,0),IF($AE1306=$AE1305,(IF(BR1305&gt;=1,BR1305-COUNTIFS($AE1305:$AE1305,$AC1306,AR1305:AR1305,$AI$2),0)),0)),0)</f>
        <v>0</v>
      </c>
      <c r="BS1306" s="1">
        <f>IFERROR(IF($AE1306&gt;$AE1305,VLOOKUP($AC1306+AS$1,STOCK!$F$10:$AB$209,17,0),IF($AE1306=$AE1305,(IF(BS1305&gt;=1,BS1305-COUNTIFS($AE1305:$AE1305,$AC1306,AS1305:AS1305,$AI$2),0)),0)),0)</f>
        <v>0</v>
      </c>
      <c r="BT1306" s="1">
        <f>IFERROR(IF($AE1306&gt;$AE1305,VLOOKUP($AC1306+AT$1,STOCK!$F$10:$AB$209,17,0),IF($AE1306=$AE1305,(IF(BT1305&gt;=1,BT1305-COUNTIFS($AE1305:$AE1305,$AC1306,AT1305:AT1305,$AI$2),0)),0)),0)</f>
        <v>0</v>
      </c>
      <c r="BU1306" s="1">
        <f>IFERROR(IF($AE1306&gt;$AE1305,VLOOKUP($AC1306+AU$1,STOCK!$F$10:$AB$209,17,0),IF($AE1306=$AE1305,(IF(BU1305&gt;=1,BU1305-COUNTIFS($AE1305:$AE1305,$AC1306,AU1305:AU1305,$AI$2),0)),0)),0)</f>
        <v>0</v>
      </c>
      <c r="BV1306" s="1">
        <f>IFERROR(IF($AE1306&gt;$AE1305,VLOOKUP($AC1306+AV$1,STOCK!$F$10:$AB$209,17,0),IF($AE1306=$AE1305,(IF(BV1305&gt;=1,BV1305-COUNTIFS($AE1305:$AE1305,$AC1306,AV1305:AV1305,$AI$2),0)),0)),0)</f>
        <v>0</v>
      </c>
      <c r="BW1306" s="1">
        <f>IFERROR(IF($AE1306&gt;$AE1305,VLOOKUP($AC1306+AW$1,STOCK!$F$10:$AB$209,17,0),IF($AE1306=$AE1305,(IF(BW1305&gt;=1,BW1305-COUNTIFS($AE1305:$AE1305,$AC1306,AW1305:AW1305,$AI$2),0)),0)),0)</f>
        <v>0</v>
      </c>
      <c r="BX1306" s="1">
        <f>IFERROR(IF($AE1306&gt;$AE1305,VLOOKUP($AC1306+AX$1,STOCK!$F$10:$AB$209,17,0),IF($AE1306=$AE1305,(IF(BX1305&gt;=1,BX1305-COUNTIFS($AE1305:$AE1305,$AC1306,AX1305:AX1305,$AI$2),0)),0)),0)</f>
        <v>0</v>
      </c>
    </row>
    <row r="1307" spans="29:76" x14ac:dyDescent="0.25">
      <c r="AC1307" s="1">
        <f t="shared" si="320"/>
        <v>0</v>
      </c>
      <c r="AD1307" s="1">
        <f>IFERROR(IF(LEN(AK1307)&gt;=1,VLOOKUP(HLOOKUP(AK1307,PROFILE!$K$5:$V$8,4,0),PROFILE!$F$1:$G$3,2,0),0),0)</f>
        <v>0</v>
      </c>
      <c r="AE1307" s="1">
        <f t="shared" si="321"/>
        <v>0</v>
      </c>
      <c r="AF1307" s="1">
        <v>1294</v>
      </c>
      <c r="AI1307" s="1" t="str">
        <f>IFERROR(IF($AH1307&gt;=1,VLOOKUP($AG1307,STUDENT!$O$8:$Z$1507,3,0),""),"")</f>
        <v/>
      </c>
      <c r="AJ1307" s="1" t="str">
        <f>IFERROR(IF($AH1307&gt;=1,VLOOKUP($AG1307,STUDENT!$O$8:$Z$1507,4,0),""),"")</f>
        <v/>
      </c>
      <c r="AK1307" s="1" t="str">
        <f>IFERROR(IF($AH1307&gt;=1,VLOOKUP($AG1307,STUDENT!$O$8:$Z$1507,6,0),""),"")</f>
        <v/>
      </c>
      <c r="AL1307" s="1" t="str">
        <f t="shared" si="322"/>
        <v/>
      </c>
      <c r="AM1307" s="1" t="str">
        <f t="shared" si="323"/>
        <v/>
      </c>
      <c r="AN1307" s="1" t="str">
        <f t="shared" si="324"/>
        <v/>
      </c>
      <c r="AO1307" s="1" t="str">
        <f t="shared" si="325"/>
        <v/>
      </c>
      <c r="AP1307" s="1" t="str">
        <f t="shared" si="326"/>
        <v/>
      </c>
      <c r="AQ1307" s="1" t="str">
        <f t="shared" si="327"/>
        <v/>
      </c>
      <c r="AR1307" s="1" t="str">
        <f t="shared" si="328"/>
        <v/>
      </c>
      <c r="AS1307" s="1" t="str">
        <f t="shared" si="329"/>
        <v/>
      </c>
      <c r="AT1307" s="1" t="str">
        <f t="shared" si="330"/>
        <v/>
      </c>
      <c r="AU1307" s="1" t="str">
        <f t="shared" si="331"/>
        <v/>
      </c>
      <c r="AV1307" s="1" t="str">
        <f t="shared" si="332"/>
        <v/>
      </c>
      <c r="AW1307" s="1" t="str">
        <f t="shared" si="333"/>
        <v/>
      </c>
      <c r="AX1307" s="1" t="str">
        <f t="shared" si="334"/>
        <v/>
      </c>
      <c r="AY1307" s="1">
        <f>IFERROR(IF($AE1307&gt;$AE1306,VLOOKUP($AC1307+AL$1,STOCK!$F$10:$AB$209,16,0),IF($AE1307=$AE1306,(IF(AY1306&gt;=1,AY1306-COUNTIFS($AE1306:$AE1306,$AC1307,AL1306:AL1306,$AI$1),0)),0)),0)</f>
        <v>0</v>
      </c>
      <c r="AZ1307" s="1">
        <f>IFERROR(IF($AE1307&gt;$AE1306,VLOOKUP($AC1307+AM$1,STOCK!$F$10:$AB$209,16,0),IF($AE1307=$AE1306,(IF(AZ1306&gt;=1,AZ1306-COUNTIFS($AE1306:$AE1306,$AC1307,AM1306:AM1306,$AI$1),0)),0)),0)</f>
        <v>0</v>
      </c>
      <c r="BA1307" s="1">
        <f>IFERROR(IF($AE1307&gt;$AE1306,VLOOKUP($AC1307+AN$1,STOCK!$F$10:$AB$209,16,0),IF($AE1307=$AE1306,(IF(BA1306&gt;=1,BA1306-COUNTIFS($AE1306:$AE1306,$AC1307,AN1306:AN1306,$AI$1),0)),0)),0)</f>
        <v>0</v>
      </c>
      <c r="BB1307" s="1">
        <f>IFERROR(IF($AE1307&gt;$AE1306,VLOOKUP($AC1307+AO$1,STOCK!$F$10:$AB$209,16,0),IF($AE1307=$AE1306,(IF(BB1306&gt;=1,BB1306-COUNTIFS($AE1306:$AE1306,$AC1307,AO1306:AO1306,$AI$1),0)),0)),0)</f>
        <v>0</v>
      </c>
      <c r="BC1307" s="1">
        <f>IFERROR(IF($AE1307&gt;$AE1306,VLOOKUP($AC1307+AP$1,STOCK!$F$10:$AB$209,16,0),IF($AE1307=$AE1306,(IF(BC1306&gt;=1,BC1306-COUNTIFS($AE1306:$AE1306,$AC1307,AP1306:AP1306,$AI$1),0)),0)),0)</f>
        <v>0</v>
      </c>
      <c r="BD1307" s="1">
        <f>IFERROR(IF($AE1307&gt;$AE1306,VLOOKUP($AC1307+AQ$1,STOCK!$F$10:$AB$209,16,0),IF($AE1307=$AE1306,(IF(BD1306&gt;=1,BD1306-COUNTIFS($AE1306:$AE1306,$AC1307,AQ1306:AQ1306,$AI$1),0)),0)),0)</f>
        <v>0</v>
      </c>
      <c r="BE1307" s="1">
        <f>IFERROR(IF($AE1307&gt;$AE1306,VLOOKUP($AC1307+AR$1,STOCK!$F$10:$AB$209,16,0),IF($AE1307=$AE1306,(IF(BE1306&gt;=1,BE1306-COUNTIFS($AE1306:$AE1306,$AC1307,AR1306:AR1306,$AI$1),0)),0)),0)</f>
        <v>0</v>
      </c>
      <c r="BF1307" s="1">
        <f>IFERROR(IF($AE1307&gt;$AE1306,VLOOKUP($AC1307+AS$1,STOCK!$F$10:$AB$209,16,0),IF($AE1307=$AE1306,(IF(BF1306&gt;=1,BF1306-COUNTIFS($AE1306:$AE1306,$AC1307,AS1306:AS1306,$AI$1),0)),0)),0)</f>
        <v>0</v>
      </c>
      <c r="BG1307" s="1">
        <f>IFERROR(IF($AE1307&gt;$AE1306,VLOOKUP($AC1307+AT$1,STOCK!$F$10:$AB$209,16,0),IF($AE1307=$AE1306,(IF(BG1306&gt;=1,BG1306-COUNTIFS($AE1306:$AE1306,$AC1307,AT1306:AT1306,$AI$1),0)),0)),0)</f>
        <v>0</v>
      </c>
      <c r="BH1307" s="1">
        <f>IFERROR(IF($AE1307&gt;$AE1306,VLOOKUP($AC1307+AU$1,STOCK!$F$10:$AB$209,16,0),IF($AE1307=$AE1306,(IF(BH1306&gt;=1,BH1306-COUNTIFS($AE1306:$AE1306,$AC1307,AU1306:AU1306,$AI$1),0)),0)),0)</f>
        <v>0</v>
      </c>
      <c r="BI1307" s="1">
        <f>IFERROR(IF($AE1307&gt;$AE1306,VLOOKUP($AC1307+AV$1,STOCK!$F$10:$AB$209,16,0),IF($AE1307=$AE1306,(IF(BI1306&gt;=1,BI1306-COUNTIFS($AE1306:$AE1306,$AC1307,AV1306:AV1306,$AI$1),0)),0)),0)</f>
        <v>0</v>
      </c>
      <c r="BJ1307" s="1">
        <f>IFERROR(IF($AE1307&gt;$AE1306,VLOOKUP($AC1307+AW$1,STOCK!$F$10:$AB$209,16,0),IF($AE1307=$AE1306,(IF(BJ1306&gt;=1,BJ1306-COUNTIFS($AE1306:$AE1306,$AC1307,AW1306:AW1306,$AI$1),0)),0)),0)</f>
        <v>0</v>
      </c>
      <c r="BK1307" s="1">
        <f>IFERROR(IF($AE1307&gt;$AE1306,VLOOKUP($AC1307+AX$1,STOCK!$F$10:$AB$209,16,0),IF($AE1307=$AE1306,(IF(BK1306&gt;=1,BK1306-COUNTIFS($AE1306:$AE1306,$AC1307,AX1306:AX1306,$AI$1),0)),0)),0)</f>
        <v>0</v>
      </c>
      <c r="BL1307" s="1">
        <f>IFERROR(IF($AE1307&gt;$AE1306,VLOOKUP($AC1307+AL$1,STOCK!$F$10:$AB$209,17,0),IF($AE1307=$AE1306,(IF(BL1306&gt;=1,BL1306-COUNTIFS($AE1306:$AE1306,$AC1307,AL1306:AL1306,$AI$2),0)),0)),0)</f>
        <v>0</v>
      </c>
      <c r="BM1307" s="1">
        <f>IFERROR(IF($AE1307&gt;$AE1306,VLOOKUP($AC1307+AM$1,STOCK!$F$10:$AB$209,17,0),IF($AE1307=$AE1306,(IF(BM1306&gt;=1,BM1306-COUNTIFS($AE1306:$AE1306,$AC1307,AM1306:AM1306,$AI$2),0)),0)),0)</f>
        <v>0</v>
      </c>
      <c r="BN1307" s="1">
        <f>IFERROR(IF($AE1307&gt;$AE1306,VLOOKUP($AC1307+AN$1,STOCK!$F$10:$AB$209,17,0),IF($AE1307=$AE1306,(IF(BN1306&gt;=1,BN1306-COUNTIFS($AE1306:$AE1306,$AC1307,AN1306:AN1306,$AI$2),0)),0)),0)</f>
        <v>0</v>
      </c>
      <c r="BO1307" s="1">
        <f>IFERROR(IF($AE1307&gt;$AE1306,VLOOKUP($AC1307+AO$1,STOCK!$F$10:$AB$209,17,0),IF($AE1307=$AE1306,(IF(BO1306&gt;=1,BO1306-COUNTIFS($AE1306:$AE1306,$AC1307,AO1306:AO1306,$AI$2),0)),0)),0)</f>
        <v>0</v>
      </c>
      <c r="BP1307" s="1">
        <f>IFERROR(IF($AE1307&gt;$AE1306,VLOOKUP($AC1307+AP$1,STOCK!$F$10:$AB$209,17,0),IF($AE1307=$AE1306,(IF(BP1306&gt;=1,BP1306-COUNTIFS($AE1306:$AE1306,$AC1307,AP1306:AP1306,$AI$2),0)),0)),0)</f>
        <v>0</v>
      </c>
      <c r="BQ1307" s="1">
        <f>IFERROR(IF($AE1307&gt;$AE1306,VLOOKUP($AC1307+AQ$1,STOCK!$F$10:$AB$209,17,0),IF($AE1307=$AE1306,(IF(BQ1306&gt;=1,BQ1306-COUNTIFS($AE1306:$AE1306,$AC1307,AQ1306:AQ1306,$AI$2),0)),0)),0)</f>
        <v>0</v>
      </c>
      <c r="BR1307" s="1">
        <f>IFERROR(IF($AE1307&gt;$AE1306,VLOOKUP($AC1307+AR$1,STOCK!$F$10:$AB$209,17,0),IF($AE1307=$AE1306,(IF(BR1306&gt;=1,BR1306-COUNTIFS($AE1306:$AE1306,$AC1307,AR1306:AR1306,$AI$2),0)),0)),0)</f>
        <v>0</v>
      </c>
      <c r="BS1307" s="1">
        <f>IFERROR(IF($AE1307&gt;$AE1306,VLOOKUP($AC1307+AS$1,STOCK!$F$10:$AB$209,17,0),IF($AE1307=$AE1306,(IF(BS1306&gt;=1,BS1306-COUNTIFS($AE1306:$AE1306,$AC1307,AS1306:AS1306,$AI$2),0)),0)),0)</f>
        <v>0</v>
      </c>
      <c r="BT1307" s="1">
        <f>IFERROR(IF($AE1307&gt;$AE1306,VLOOKUP($AC1307+AT$1,STOCK!$F$10:$AB$209,17,0),IF($AE1307=$AE1306,(IF(BT1306&gt;=1,BT1306-COUNTIFS($AE1306:$AE1306,$AC1307,AT1306:AT1306,$AI$2),0)),0)),0)</f>
        <v>0</v>
      </c>
      <c r="BU1307" s="1">
        <f>IFERROR(IF($AE1307&gt;$AE1306,VLOOKUP($AC1307+AU$1,STOCK!$F$10:$AB$209,17,0),IF($AE1307=$AE1306,(IF(BU1306&gt;=1,BU1306-COUNTIFS($AE1306:$AE1306,$AC1307,AU1306:AU1306,$AI$2),0)),0)),0)</f>
        <v>0</v>
      </c>
      <c r="BV1307" s="1">
        <f>IFERROR(IF($AE1307&gt;$AE1306,VLOOKUP($AC1307+AV$1,STOCK!$F$10:$AB$209,17,0),IF($AE1307=$AE1306,(IF(BV1306&gt;=1,BV1306-COUNTIFS($AE1306:$AE1306,$AC1307,AV1306:AV1306,$AI$2),0)),0)),0)</f>
        <v>0</v>
      </c>
      <c r="BW1307" s="1">
        <f>IFERROR(IF($AE1307&gt;$AE1306,VLOOKUP($AC1307+AW$1,STOCK!$F$10:$AB$209,17,0),IF($AE1307=$AE1306,(IF(BW1306&gt;=1,BW1306-COUNTIFS($AE1306:$AE1306,$AC1307,AW1306:AW1306,$AI$2),0)),0)),0)</f>
        <v>0</v>
      </c>
      <c r="BX1307" s="1">
        <f>IFERROR(IF($AE1307&gt;$AE1306,VLOOKUP($AC1307+AX$1,STOCK!$F$10:$AB$209,17,0),IF($AE1307=$AE1306,(IF(BX1306&gt;=1,BX1306-COUNTIFS($AE1306:$AE1306,$AC1307,AX1306:AX1306,$AI$2),0)),0)),0)</f>
        <v>0</v>
      </c>
    </row>
    <row r="1308" spans="29:76" x14ac:dyDescent="0.25">
      <c r="AC1308" s="1">
        <f t="shared" si="320"/>
        <v>0</v>
      </c>
      <c r="AD1308" s="1">
        <f>IFERROR(IF(LEN(AK1308)&gt;=1,VLOOKUP(HLOOKUP(AK1308,PROFILE!$K$5:$V$8,4,0),PROFILE!$F$1:$G$3,2,0),0),0)</f>
        <v>0</v>
      </c>
      <c r="AE1308" s="1">
        <f t="shared" si="321"/>
        <v>0</v>
      </c>
      <c r="AF1308" s="1">
        <v>1295</v>
      </c>
      <c r="AI1308" s="1" t="str">
        <f>IFERROR(IF($AH1308&gt;=1,VLOOKUP($AG1308,STUDENT!$O$8:$Z$1507,3,0),""),"")</f>
        <v/>
      </c>
      <c r="AJ1308" s="1" t="str">
        <f>IFERROR(IF($AH1308&gt;=1,VLOOKUP($AG1308,STUDENT!$O$8:$Z$1507,4,0),""),"")</f>
        <v/>
      </c>
      <c r="AK1308" s="1" t="str">
        <f>IFERROR(IF($AH1308&gt;=1,VLOOKUP($AG1308,STUDENT!$O$8:$Z$1507,6,0),""),"")</f>
        <v/>
      </c>
      <c r="AL1308" s="1" t="str">
        <f t="shared" si="322"/>
        <v/>
      </c>
      <c r="AM1308" s="1" t="str">
        <f t="shared" si="323"/>
        <v/>
      </c>
      <c r="AN1308" s="1" t="str">
        <f t="shared" si="324"/>
        <v/>
      </c>
      <c r="AO1308" s="1" t="str">
        <f t="shared" si="325"/>
        <v/>
      </c>
      <c r="AP1308" s="1" t="str">
        <f t="shared" si="326"/>
        <v/>
      </c>
      <c r="AQ1308" s="1" t="str">
        <f t="shared" si="327"/>
        <v/>
      </c>
      <c r="AR1308" s="1" t="str">
        <f t="shared" si="328"/>
        <v/>
      </c>
      <c r="AS1308" s="1" t="str">
        <f t="shared" si="329"/>
        <v/>
      </c>
      <c r="AT1308" s="1" t="str">
        <f t="shared" si="330"/>
        <v/>
      </c>
      <c r="AU1308" s="1" t="str">
        <f t="shared" si="331"/>
        <v/>
      </c>
      <c r="AV1308" s="1" t="str">
        <f t="shared" si="332"/>
        <v/>
      </c>
      <c r="AW1308" s="1" t="str">
        <f t="shared" si="333"/>
        <v/>
      </c>
      <c r="AX1308" s="1" t="str">
        <f t="shared" si="334"/>
        <v/>
      </c>
      <c r="AY1308" s="1">
        <f>IFERROR(IF($AE1308&gt;$AE1307,VLOOKUP($AC1308+AL$1,STOCK!$F$10:$AB$209,16,0),IF($AE1308=$AE1307,(IF(AY1307&gt;=1,AY1307-COUNTIFS($AE1307:$AE1307,$AC1308,AL1307:AL1307,$AI$1),0)),0)),0)</f>
        <v>0</v>
      </c>
      <c r="AZ1308" s="1">
        <f>IFERROR(IF($AE1308&gt;$AE1307,VLOOKUP($AC1308+AM$1,STOCK!$F$10:$AB$209,16,0),IF($AE1308=$AE1307,(IF(AZ1307&gt;=1,AZ1307-COUNTIFS($AE1307:$AE1307,$AC1308,AM1307:AM1307,$AI$1),0)),0)),0)</f>
        <v>0</v>
      </c>
      <c r="BA1308" s="1">
        <f>IFERROR(IF($AE1308&gt;$AE1307,VLOOKUP($AC1308+AN$1,STOCK!$F$10:$AB$209,16,0),IF($AE1308=$AE1307,(IF(BA1307&gt;=1,BA1307-COUNTIFS($AE1307:$AE1307,$AC1308,AN1307:AN1307,$AI$1),0)),0)),0)</f>
        <v>0</v>
      </c>
      <c r="BB1308" s="1">
        <f>IFERROR(IF($AE1308&gt;$AE1307,VLOOKUP($AC1308+AO$1,STOCK!$F$10:$AB$209,16,0),IF($AE1308=$AE1307,(IF(BB1307&gt;=1,BB1307-COUNTIFS($AE1307:$AE1307,$AC1308,AO1307:AO1307,$AI$1),0)),0)),0)</f>
        <v>0</v>
      </c>
      <c r="BC1308" s="1">
        <f>IFERROR(IF($AE1308&gt;$AE1307,VLOOKUP($AC1308+AP$1,STOCK!$F$10:$AB$209,16,0),IF($AE1308=$AE1307,(IF(BC1307&gt;=1,BC1307-COUNTIFS($AE1307:$AE1307,$AC1308,AP1307:AP1307,$AI$1),0)),0)),0)</f>
        <v>0</v>
      </c>
      <c r="BD1308" s="1">
        <f>IFERROR(IF($AE1308&gt;$AE1307,VLOOKUP($AC1308+AQ$1,STOCK!$F$10:$AB$209,16,0),IF($AE1308=$AE1307,(IF(BD1307&gt;=1,BD1307-COUNTIFS($AE1307:$AE1307,$AC1308,AQ1307:AQ1307,$AI$1),0)),0)),0)</f>
        <v>0</v>
      </c>
      <c r="BE1308" s="1">
        <f>IFERROR(IF($AE1308&gt;$AE1307,VLOOKUP($AC1308+AR$1,STOCK!$F$10:$AB$209,16,0),IF($AE1308=$AE1307,(IF(BE1307&gt;=1,BE1307-COUNTIFS($AE1307:$AE1307,$AC1308,AR1307:AR1307,$AI$1),0)),0)),0)</f>
        <v>0</v>
      </c>
      <c r="BF1308" s="1">
        <f>IFERROR(IF($AE1308&gt;$AE1307,VLOOKUP($AC1308+AS$1,STOCK!$F$10:$AB$209,16,0),IF($AE1308=$AE1307,(IF(BF1307&gt;=1,BF1307-COUNTIFS($AE1307:$AE1307,$AC1308,AS1307:AS1307,$AI$1),0)),0)),0)</f>
        <v>0</v>
      </c>
      <c r="BG1308" s="1">
        <f>IFERROR(IF($AE1308&gt;$AE1307,VLOOKUP($AC1308+AT$1,STOCK!$F$10:$AB$209,16,0),IF($AE1308=$AE1307,(IF(BG1307&gt;=1,BG1307-COUNTIFS($AE1307:$AE1307,$AC1308,AT1307:AT1307,$AI$1),0)),0)),0)</f>
        <v>0</v>
      </c>
      <c r="BH1308" s="1">
        <f>IFERROR(IF($AE1308&gt;$AE1307,VLOOKUP($AC1308+AU$1,STOCK!$F$10:$AB$209,16,0),IF($AE1308=$AE1307,(IF(BH1307&gt;=1,BH1307-COUNTIFS($AE1307:$AE1307,$AC1308,AU1307:AU1307,$AI$1),0)),0)),0)</f>
        <v>0</v>
      </c>
      <c r="BI1308" s="1">
        <f>IFERROR(IF($AE1308&gt;$AE1307,VLOOKUP($AC1308+AV$1,STOCK!$F$10:$AB$209,16,0),IF($AE1308=$AE1307,(IF(BI1307&gt;=1,BI1307-COUNTIFS($AE1307:$AE1307,$AC1308,AV1307:AV1307,$AI$1),0)),0)),0)</f>
        <v>0</v>
      </c>
      <c r="BJ1308" s="1">
        <f>IFERROR(IF($AE1308&gt;$AE1307,VLOOKUP($AC1308+AW$1,STOCK!$F$10:$AB$209,16,0),IF($AE1308=$AE1307,(IF(BJ1307&gt;=1,BJ1307-COUNTIFS($AE1307:$AE1307,$AC1308,AW1307:AW1307,$AI$1),0)),0)),0)</f>
        <v>0</v>
      </c>
      <c r="BK1308" s="1">
        <f>IFERROR(IF($AE1308&gt;$AE1307,VLOOKUP($AC1308+AX$1,STOCK!$F$10:$AB$209,16,0),IF($AE1308=$AE1307,(IF(BK1307&gt;=1,BK1307-COUNTIFS($AE1307:$AE1307,$AC1308,AX1307:AX1307,$AI$1),0)),0)),0)</f>
        <v>0</v>
      </c>
      <c r="BL1308" s="1">
        <f>IFERROR(IF($AE1308&gt;$AE1307,VLOOKUP($AC1308+AL$1,STOCK!$F$10:$AB$209,17,0),IF($AE1308=$AE1307,(IF(BL1307&gt;=1,BL1307-COUNTIFS($AE1307:$AE1307,$AC1308,AL1307:AL1307,$AI$2),0)),0)),0)</f>
        <v>0</v>
      </c>
      <c r="BM1308" s="1">
        <f>IFERROR(IF($AE1308&gt;$AE1307,VLOOKUP($AC1308+AM$1,STOCK!$F$10:$AB$209,17,0),IF($AE1308=$AE1307,(IF(BM1307&gt;=1,BM1307-COUNTIFS($AE1307:$AE1307,$AC1308,AM1307:AM1307,$AI$2),0)),0)),0)</f>
        <v>0</v>
      </c>
      <c r="BN1308" s="1">
        <f>IFERROR(IF($AE1308&gt;$AE1307,VLOOKUP($AC1308+AN$1,STOCK!$F$10:$AB$209,17,0),IF($AE1308=$AE1307,(IF(BN1307&gt;=1,BN1307-COUNTIFS($AE1307:$AE1307,$AC1308,AN1307:AN1307,$AI$2),0)),0)),0)</f>
        <v>0</v>
      </c>
      <c r="BO1308" s="1">
        <f>IFERROR(IF($AE1308&gt;$AE1307,VLOOKUP($AC1308+AO$1,STOCK!$F$10:$AB$209,17,0),IF($AE1308=$AE1307,(IF(BO1307&gt;=1,BO1307-COUNTIFS($AE1307:$AE1307,$AC1308,AO1307:AO1307,$AI$2),0)),0)),0)</f>
        <v>0</v>
      </c>
      <c r="BP1308" s="1">
        <f>IFERROR(IF($AE1308&gt;$AE1307,VLOOKUP($AC1308+AP$1,STOCK!$F$10:$AB$209,17,0),IF($AE1308=$AE1307,(IF(BP1307&gt;=1,BP1307-COUNTIFS($AE1307:$AE1307,$AC1308,AP1307:AP1307,$AI$2),0)),0)),0)</f>
        <v>0</v>
      </c>
      <c r="BQ1308" s="1">
        <f>IFERROR(IF($AE1308&gt;$AE1307,VLOOKUP($AC1308+AQ$1,STOCK!$F$10:$AB$209,17,0),IF($AE1308=$AE1307,(IF(BQ1307&gt;=1,BQ1307-COUNTIFS($AE1307:$AE1307,$AC1308,AQ1307:AQ1307,$AI$2),0)),0)),0)</f>
        <v>0</v>
      </c>
      <c r="BR1308" s="1">
        <f>IFERROR(IF($AE1308&gt;$AE1307,VLOOKUP($AC1308+AR$1,STOCK!$F$10:$AB$209,17,0),IF($AE1308=$AE1307,(IF(BR1307&gt;=1,BR1307-COUNTIFS($AE1307:$AE1307,$AC1308,AR1307:AR1307,$AI$2),0)),0)),0)</f>
        <v>0</v>
      </c>
      <c r="BS1308" s="1">
        <f>IFERROR(IF($AE1308&gt;$AE1307,VLOOKUP($AC1308+AS$1,STOCK!$F$10:$AB$209,17,0),IF($AE1308=$AE1307,(IF(BS1307&gt;=1,BS1307-COUNTIFS($AE1307:$AE1307,$AC1308,AS1307:AS1307,$AI$2),0)),0)),0)</f>
        <v>0</v>
      </c>
      <c r="BT1308" s="1">
        <f>IFERROR(IF($AE1308&gt;$AE1307,VLOOKUP($AC1308+AT$1,STOCK!$F$10:$AB$209,17,0),IF($AE1308=$AE1307,(IF(BT1307&gt;=1,BT1307-COUNTIFS($AE1307:$AE1307,$AC1308,AT1307:AT1307,$AI$2),0)),0)),0)</f>
        <v>0</v>
      </c>
      <c r="BU1308" s="1">
        <f>IFERROR(IF($AE1308&gt;$AE1307,VLOOKUP($AC1308+AU$1,STOCK!$F$10:$AB$209,17,0),IF($AE1308=$AE1307,(IF(BU1307&gt;=1,BU1307-COUNTIFS($AE1307:$AE1307,$AC1308,AU1307:AU1307,$AI$2),0)),0)),0)</f>
        <v>0</v>
      </c>
      <c r="BV1308" s="1">
        <f>IFERROR(IF($AE1308&gt;$AE1307,VLOOKUP($AC1308+AV$1,STOCK!$F$10:$AB$209,17,0),IF($AE1308=$AE1307,(IF(BV1307&gt;=1,BV1307-COUNTIFS($AE1307:$AE1307,$AC1308,AV1307:AV1307,$AI$2),0)),0)),0)</f>
        <v>0</v>
      </c>
      <c r="BW1308" s="1">
        <f>IFERROR(IF($AE1308&gt;$AE1307,VLOOKUP($AC1308+AW$1,STOCK!$F$10:$AB$209,17,0),IF($AE1308=$AE1307,(IF(BW1307&gt;=1,BW1307-COUNTIFS($AE1307:$AE1307,$AC1308,AW1307:AW1307,$AI$2),0)),0)),0)</f>
        <v>0</v>
      </c>
      <c r="BX1308" s="1">
        <f>IFERROR(IF($AE1308&gt;$AE1307,VLOOKUP($AC1308+AX$1,STOCK!$F$10:$AB$209,17,0),IF($AE1308=$AE1307,(IF(BX1307&gt;=1,BX1307-COUNTIFS($AE1307:$AE1307,$AC1308,AX1307:AX1307,$AI$2),0)),0)),0)</f>
        <v>0</v>
      </c>
    </row>
    <row r="1309" spans="29:76" x14ac:dyDescent="0.25">
      <c r="AC1309" s="1">
        <f t="shared" si="320"/>
        <v>0</v>
      </c>
      <c r="AD1309" s="1">
        <f>IFERROR(IF(LEN(AK1309)&gt;=1,VLOOKUP(HLOOKUP(AK1309,PROFILE!$K$5:$V$8,4,0),PROFILE!$F$1:$G$3,2,0),0),0)</f>
        <v>0</v>
      </c>
      <c r="AE1309" s="1">
        <f t="shared" si="321"/>
        <v>0</v>
      </c>
      <c r="AF1309" s="1">
        <v>1296</v>
      </c>
      <c r="AI1309" s="1" t="str">
        <f>IFERROR(IF($AH1309&gt;=1,VLOOKUP($AG1309,STUDENT!$O$8:$Z$1507,3,0),""),"")</f>
        <v/>
      </c>
      <c r="AJ1309" s="1" t="str">
        <f>IFERROR(IF($AH1309&gt;=1,VLOOKUP($AG1309,STUDENT!$O$8:$Z$1507,4,0),""),"")</f>
        <v/>
      </c>
      <c r="AK1309" s="1" t="str">
        <f>IFERROR(IF($AH1309&gt;=1,VLOOKUP($AG1309,STUDENT!$O$8:$Z$1507,6,0),""),"")</f>
        <v/>
      </c>
      <c r="AL1309" s="1" t="str">
        <f t="shared" si="322"/>
        <v/>
      </c>
      <c r="AM1309" s="1" t="str">
        <f t="shared" si="323"/>
        <v/>
      </c>
      <c r="AN1309" s="1" t="str">
        <f t="shared" si="324"/>
        <v/>
      </c>
      <c r="AO1309" s="1" t="str">
        <f t="shared" si="325"/>
        <v/>
      </c>
      <c r="AP1309" s="1" t="str">
        <f t="shared" si="326"/>
        <v/>
      </c>
      <c r="AQ1309" s="1" t="str">
        <f t="shared" si="327"/>
        <v/>
      </c>
      <c r="AR1309" s="1" t="str">
        <f t="shared" si="328"/>
        <v/>
      </c>
      <c r="AS1309" s="1" t="str">
        <f t="shared" si="329"/>
        <v/>
      </c>
      <c r="AT1309" s="1" t="str">
        <f t="shared" si="330"/>
        <v/>
      </c>
      <c r="AU1309" s="1" t="str">
        <f t="shared" si="331"/>
        <v/>
      </c>
      <c r="AV1309" s="1" t="str">
        <f t="shared" si="332"/>
        <v/>
      </c>
      <c r="AW1309" s="1" t="str">
        <f t="shared" si="333"/>
        <v/>
      </c>
      <c r="AX1309" s="1" t="str">
        <f t="shared" si="334"/>
        <v/>
      </c>
      <c r="AY1309" s="1">
        <f>IFERROR(IF($AE1309&gt;$AE1308,VLOOKUP($AC1309+AL$1,STOCK!$F$10:$AB$209,16,0),IF($AE1309=$AE1308,(IF(AY1308&gt;=1,AY1308-COUNTIFS($AE1308:$AE1308,$AC1309,AL1308:AL1308,$AI$1),0)),0)),0)</f>
        <v>0</v>
      </c>
      <c r="AZ1309" s="1">
        <f>IFERROR(IF($AE1309&gt;$AE1308,VLOOKUP($AC1309+AM$1,STOCK!$F$10:$AB$209,16,0),IF($AE1309=$AE1308,(IF(AZ1308&gt;=1,AZ1308-COUNTIFS($AE1308:$AE1308,$AC1309,AM1308:AM1308,$AI$1),0)),0)),0)</f>
        <v>0</v>
      </c>
      <c r="BA1309" s="1">
        <f>IFERROR(IF($AE1309&gt;$AE1308,VLOOKUP($AC1309+AN$1,STOCK!$F$10:$AB$209,16,0),IF($AE1309=$AE1308,(IF(BA1308&gt;=1,BA1308-COUNTIFS($AE1308:$AE1308,$AC1309,AN1308:AN1308,$AI$1),0)),0)),0)</f>
        <v>0</v>
      </c>
      <c r="BB1309" s="1">
        <f>IFERROR(IF($AE1309&gt;$AE1308,VLOOKUP($AC1309+AO$1,STOCK!$F$10:$AB$209,16,0),IF($AE1309=$AE1308,(IF(BB1308&gt;=1,BB1308-COUNTIFS($AE1308:$AE1308,$AC1309,AO1308:AO1308,$AI$1),0)),0)),0)</f>
        <v>0</v>
      </c>
      <c r="BC1309" s="1">
        <f>IFERROR(IF($AE1309&gt;$AE1308,VLOOKUP($AC1309+AP$1,STOCK!$F$10:$AB$209,16,0),IF($AE1309=$AE1308,(IF(BC1308&gt;=1,BC1308-COUNTIFS($AE1308:$AE1308,$AC1309,AP1308:AP1308,$AI$1),0)),0)),0)</f>
        <v>0</v>
      </c>
      <c r="BD1309" s="1">
        <f>IFERROR(IF($AE1309&gt;$AE1308,VLOOKUP($AC1309+AQ$1,STOCK!$F$10:$AB$209,16,0),IF($AE1309=$AE1308,(IF(BD1308&gt;=1,BD1308-COUNTIFS($AE1308:$AE1308,$AC1309,AQ1308:AQ1308,$AI$1),0)),0)),0)</f>
        <v>0</v>
      </c>
      <c r="BE1309" s="1">
        <f>IFERROR(IF($AE1309&gt;$AE1308,VLOOKUP($AC1309+AR$1,STOCK!$F$10:$AB$209,16,0),IF($AE1309=$AE1308,(IF(BE1308&gt;=1,BE1308-COUNTIFS($AE1308:$AE1308,$AC1309,AR1308:AR1308,$AI$1),0)),0)),0)</f>
        <v>0</v>
      </c>
      <c r="BF1309" s="1">
        <f>IFERROR(IF($AE1309&gt;$AE1308,VLOOKUP($AC1309+AS$1,STOCK!$F$10:$AB$209,16,0),IF($AE1309=$AE1308,(IF(BF1308&gt;=1,BF1308-COUNTIFS($AE1308:$AE1308,$AC1309,AS1308:AS1308,$AI$1),0)),0)),0)</f>
        <v>0</v>
      </c>
      <c r="BG1309" s="1">
        <f>IFERROR(IF($AE1309&gt;$AE1308,VLOOKUP($AC1309+AT$1,STOCK!$F$10:$AB$209,16,0),IF($AE1309=$AE1308,(IF(BG1308&gt;=1,BG1308-COUNTIFS($AE1308:$AE1308,$AC1309,AT1308:AT1308,$AI$1),0)),0)),0)</f>
        <v>0</v>
      </c>
      <c r="BH1309" s="1">
        <f>IFERROR(IF($AE1309&gt;$AE1308,VLOOKUP($AC1309+AU$1,STOCK!$F$10:$AB$209,16,0),IF($AE1309=$AE1308,(IF(BH1308&gt;=1,BH1308-COUNTIFS($AE1308:$AE1308,$AC1309,AU1308:AU1308,$AI$1),0)),0)),0)</f>
        <v>0</v>
      </c>
      <c r="BI1309" s="1">
        <f>IFERROR(IF($AE1309&gt;$AE1308,VLOOKUP($AC1309+AV$1,STOCK!$F$10:$AB$209,16,0),IF($AE1309=$AE1308,(IF(BI1308&gt;=1,BI1308-COUNTIFS($AE1308:$AE1308,$AC1309,AV1308:AV1308,$AI$1),0)),0)),0)</f>
        <v>0</v>
      </c>
      <c r="BJ1309" s="1">
        <f>IFERROR(IF($AE1309&gt;$AE1308,VLOOKUP($AC1309+AW$1,STOCK!$F$10:$AB$209,16,0),IF($AE1309=$AE1308,(IF(BJ1308&gt;=1,BJ1308-COUNTIFS($AE1308:$AE1308,$AC1309,AW1308:AW1308,$AI$1),0)),0)),0)</f>
        <v>0</v>
      </c>
      <c r="BK1309" s="1">
        <f>IFERROR(IF($AE1309&gt;$AE1308,VLOOKUP($AC1309+AX$1,STOCK!$F$10:$AB$209,16,0),IF($AE1309=$AE1308,(IF(BK1308&gt;=1,BK1308-COUNTIFS($AE1308:$AE1308,$AC1309,AX1308:AX1308,$AI$1),0)),0)),0)</f>
        <v>0</v>
      </c>
      <c r="BL1309" s="1">
        <f>IFERROR(IF($AE1309&gt;$AE1308,VLOOKUP($AC1309+AL$1,STOCK!$F$10:$AB$209,17,0),IF($AE1309=$AE1308,(IF(BL1308&gt;=1,BL1308-COUNTIFS($AE1308:$AE1308,$AC1309,AL1308:AL1308,$AI$2),0)),0)),0)</f>
        <v>0</v>
      </c>
      <c r="BM1309" s="1">
        <f>IFERROR(IF($AE1309&gt;$AE1308,VLOOKUP($AC1309+AM$1,STOCK!$F$10:$AB$209,17,0),IF($AE1309=$AE1308,(IF(BM1308&gt;=1,BM1308-COUNTIFS($AE1308:$AE1308,$AC1309,AM1308:AM1308,$AI$2),0)),0)),0)</f>
        <v>0</v>
      </c>
      <c r="BN1309" s="1">
        <f>IFERROR(IF($AE1309&gt;$AE1308,VLOOKUP($AC1309+AN$1,STOCK!$F$10:$AB$209,17,0),IF($AE1309=$AE1308,(IF(BN1308&gt;=1,BN1308-COUNTIFS($AE1308:$AE1308,$AC1309,AN1308:AN1308,$AI$2),0)),0)),0)</f>
        <v>0</v>
      </c>
      <c r="BO1309" s="1">
        <f>IFERROR(IF($AE1309&gt;$AE1308,VLOOKUP($AC1309+AO$1,STOCK!$F$10:$AB$209,17,0),IF($AE1309=$AE1308,(IF(BO1308&gt;=1,BO1308-COUNTIFS($AE1308:$AE1308,$AC1309,AO1308:AO1308,$AI$2),0)),0)),0)</f>
        <v>0</v>
      </c>
      <c r="BP1309" s="1">
        <f>IFERROR(IF($AE1309&gt;$AE1308,VLOOKUP($AC1309+AP$1,STOCK!$F$10:$AB$209,17,0),IF($AE1309=$AE1308,(IF(BP1308&gt;=1,BP1308-COUNTIFS($AE1308:$AE1308,$AC1309,AP1308:AP1308,$AI$2),0)),0)),0)</f>
        <v>0</v>
      </c>
      <c r="BQ1309" s="1">
        <f>IFERROR(IF($AE1309&gt;$AE1308,VLOOKUP($AC1309+AQ$1,STOCK!$F$10:$AB$209,17,0),IF($AE1309=$AE1308,(IF(BQ1308&gt;=1,BQ1308-COUNTIFS($AE1308:$AE1308,$AC1309,AQ1308:AQ1308,$AI$2),0)),0)),0)</f>
        <v>0</v>
      </c>
      <c r="BR1309" s="1">
        <f>IFERROR(IF($AE1309&gt;$AE1308,VLOOKUP($AC1309+AR$1,STOCK!$F$10:$AB$209,17,0),IF($AE1309=$AE1308,(IF(BR1308&gt;=1,BR1308-COUNTIFS($AE1308:$AE1308,$AC1309,AR1308:AR1308,$AI$2),0)),0)),0)</f>
        <v>0</v>
      </c>
      <c r="BS1309" s="1">
        <f>IFERROR(IF($AE1309&gt;$AE1308,VLOOKUP($AC1309+AS$1,STOCK!$F$10:$AB$209,17,0),IF($AE1309=$AE1308,(IF(BS1308&gt;=1,BS1308-COUNTIFS($AE1308:$AE1308,$AC1309,AS1308:AS1308,$AI$2),0)),0)),0)</f>
        <v>0</v>
      </c>
      <c r="BT1309" s="1">
        <f>IFERROR(IF($AE1309&gt;$AE1308,VLOOKUP($AC1309+AT$1,STOCK!$F$10:$AB$209,17,0),IF($AE1309=$AE1308,(IF(BT1308&gt;=1,BT1308-COUNTIFS($AE1308:$AE1308,$AC1309,AT1308:AT1308,$AI$2),0)),0)),0)</f>
        <v>0</v>
      </c>
      <c r="BU1309" s="1">
        <f>IFERROR(IF($AE1309&gt;$AE1308,VLOOKUP($AC1309+AU$1,STOCK!$F$10:$AB$209,17,0),IF($AE1309=$AE1308,(IF(BU1308&gt;=1,BU1308-COUNTIFS($AE1308:$AE1308,$AC1309,AU1308:AU1308,$AI$2),0)),0)),0)</f>
        <v>0</v>
      </c>
      <c r="BV1309" s="1">
        <f>IFERROR(IF($AE1309&gt;$AE1308,VLOOKUP($AC1309+AV$1,STOCK!$F$10:$AB$209,17,0),IF($AE1309=$AE1308,(IF(BV1308&gt;=1,BV1308-COUNTIFS($AE1308:$AE1308,$AC1309,AV1308:AV1308,$AI$2),0)),0)),0)</f>
        <v>0</v>
      </c>
      <c r="BW1309" s="1">
        <f>IFERROR(IF($AE1309&gt;$AE1308,VLOOKUP($AC1309+AW$1,STOCK!$F$10:$AB$209,17,0),IF($AE1309=$AE1308,(IF(BW1308&gt;=1,BW1308-COUNTIFS($AE1308:$AE1308,$AC1309,AW1308:AW1308,$AI$2),0)),0)),0)</f>
        <v>0</v>
      </c>
      <c r="BX1309" s="1">
        <f>IFERROR(IF($AE1309&gt;$AE1308,VLOOKUP($AC1309+AX$1,STOCK!$F$10:$AB$209,17,0),IF($AE1309=$AE1308,(IF(BX1308&gt;=1,BX1308-COUNTIFS($AE1308:$AE1308,$AC1309,AX1308:AX1308,$AI$2),0)),0)),0)</f>
        <v>0</v>
      </c>
    </row>
    <row r="1310" spans="29:76" x14ac:dyDescent="0.25">
      <c r="AC1310" s="1">
        <f t="shared" si="320"/>
        <v>0</v>
      </c>
      <c r="AD1310" s="1">
        <f>IFERROR(IF(LEN(AK1310)&gt;=1,VLOOKUP(HLOOKUP(AK1310,PROFILE!$K$5:$V$8,4,0),PROFILE!$F$1:$G$3,2,0),0),0)</f>
        <v>0</v>
      </c>
      <c r="AE1310" s="1">
        <f t="shared" si="321"/>
        <v>0</v>
      </c>
      <c r="AF1310" s="1">
        <v>1297</v>
      </c>
      <c r="AI1310" s="1" t="str">
        <f>IFERROR(IF($AH1310&gt;=1,VLOOKUP($AG1310,STUDENT!$O$8:$Z$1507,3,0),""),"")</f>
        <v/>
      </c>
      <c r="AJ1310" s="1" t="str">
        <f>IFERROR(IF($AH1310&gt;=1,VLOOKUP($AG1310,STUDENT!$O$8:$Z$1507,4,0),""),"")</f>
        <v/>
      </c>
      <c r="AK1310" s="1" t="str">
        <f>IFERROR(IF($AH1310&gt;=1,VLOOKUP($AG1310,STUDENT!$O$8:$Z$1507,6,0),""),"")</f>
        <v/>
      </c>
      <c r="AL1310" s="1" t="str">
        <f t="shared" si="322"/>
        <v/>
      </c>
      <c r="AM1310" s="1" t="str">
        <f t="shared" si="323"/>
        <v/>
      </c>
      <c r="AN1310" s="1" t="str">
        <f t="shared" si="324"/>
        <v/>
      </c>
      <c r="AO1310" s="1" t="str">
        <f t="shared" si="325"/>
        <v/>
      </c>
      <c r="AP1310" s="1" t="str">
        <f t="shared" si="326"/>
        <v/>
      </c>
      <c r="AQ1310" s="1" t="str">
        <f t="shared" si="327"/>
        <v/>
      </c>
      <c r="AR1310" s="1" t="str">
        <f t="shared" si="328"/>
        <v/>
      </c>
      <c r="AS1310" s="1" t="str">
        <f t="shared" si="329"/>
        <v/>
      </c>
      <c r="AT1310" s="1" t="str">
        <f t="shared" si="330"/>
        <v/>
      </c>
      <c r="AU1310" s="1" t="str">
        <f t="shared" si="331"/>
        <v/>
      </c>
      <c r="AV1310" s="1" t="str">
        <f t="shared" si="332"/>
        <v/>
      </c>
      <c r="AW1310" s="1" t="str">
        <f t="shared" si="333"/>
        <v/>
      </c>
      <c r="AX1310" s="1" t="str">
        <f t="shared" si="334"/>
        <v/>
      </c>
      <c r="AY1310" s="1">
        <f>IFERROR(IF($AE1310&gt;$AE1309,VLOOKUP($AC1310+AL$1,STOCK!$F$10:$AB$209,16,0),IF($AE1310=$AE1309,(IF(AY1309&gt;=1,AY1309-COUNTIFS($AE1309:$AE1309,$AC1310,AL1309:AL1309,$AI$1),0)),0)),0)</f>
        <v>0</v>
      </c>
      <c r="AZ1310" s="1">
        <f>IFERROR(IF($AE1310&gt;$AE1309,VLOOKUP($AC1310+AM$1,STOCK!$F$10:$AB$209,16,0),IF($AE1310=$AE1309,(IF(AZ1309&gt;=1,AZ1309-COUNTIFS($AE1309:$AE1309,$AC1310,AM1309:AM1309,$AI$1),0)),0)),0)</f>
        <v>0</v>
      </c>
      <c r="BA1310" s="1">
        <f>IFERROR(IF($AE1310&gt;$AE1309,VLOOKUP($AC1310+AN$1,STOCK!$F$10:$AB$209,16,0),IF($AE1310=$AE1309,(IF(BA1309&gt;=1,BA1309-COUNTIFS($AE1309:$AE1309,$AC1310,AN1309:AN1309,$AI$1),0)),0)),0)</f>
        <v>0</v>
      </c>
      <c r="BB1310" s="1">
        <f>IFERROR(IF($AE1310&gt;$AE1309,VLOOKUP($AC1310+AO$1,STOCK!$F$10:$AB$209,16,0),IF($AE1310=$AE1309,(IF(BB1309&gt;=1,BB1309-COUNTIFS($AE1309:$AE1309,$AC1310,AO1309:AO1309,$AI$1),0)),0)),0)</f>
        <v>0</v>
      </c>
      <c r="BC1310" s="1">
        <f>IFERROR(IF($AE1310&gt;$AE1309,VLOOKUP($AC1310+AP$1,STOCK!$F$10:$AB$209,16,0),IF($AE1310=$AE1309,(IF(BC1309&gt;=1,BC1309-COUNTIFS($AE1309:$AE1309,$AC1310,AP1309:AP1309,$AI$1),0)),0)),0)</f>
        <v>0</v>
      </c>
      <c r="BD1310" s="1">
        <f>IFERROR(IF($AE1310&gt;$AE1309,VLOOKUP($AC1310+AQ$1,STOCK!$F$10:$AB$209,16,0),IF($AE1310=$AE1309,(IF(BD1309&gt;=1,BD1309-COUNTIFS($AE1309:$AE1309,$AC1310,AQ1309:AQ1309,$AI$1),0)),0)),0)</f>
        <v>0</v>
      </c>
      <c r="BE1310" s="1">
        <f>IFERROR(IF($AE1310&gt;$AE1309,VLOOKUP($AC1310+AR$1,STOCK!$F$10:$AB$209,16,0),IF($AE1310=$AE1309,(IF(BE1309&gt;=1,BE1309-COUNTIFS($AE1309:$AE1309,$AC1310,AR1309:AR1309,$AI$1),0)),0)),0)</f>
        <v>0</v>
      </c>
      <c r="BF1310" s="1">
        <f>IFERROR(IF($AE1310&gt;$AE1309,VLOOKUP($AC1310+AS$1,STOCK!$F$10:$AB$209,16,0),IF($AE1310=$AE1309,(IF(BF1309&gt;=1,BF1309-COUNTIFS($AE1309:$AE1309,$AC1310,AS1309:AS1309,$AI$1),0)),0)),0)</f>
        <v>0</v>
      </c>
      <c r="BG1310" s="1">
        <f>IFERROR(IF($AE1310&gt;$AE1309,VLOOKUP($AC1310+AT$1,STOCK!$F$10:$AB$209,16,0),IF($AE1310=$AE1309,(IF(BG1309&gt;=1,BG1309-COUNTIFS($AE1309:$AE1309,$AC1310,AT1309:AT1309,$AI$1),0)),0)),0)</f>
        <v>0</v>
      </c>
      <c r="BH1310" s="1">
        <f>IFERROR(IF($AE1310&gt;$AE1309,VLOOKUP($AC1310+AU$1,STOCK!$F$10:$AB$209,16,0),IF($AE1310=$AE1309,(IF(BH1309&gt;=1,BH1309-COUNTIFS($AE1309:$AE1309,$AC1310,AU1309:AU1309,$AI$1),0)),0)),0)</f>
        <v>0</v>
      </c>
      <c r="BI1310" s="1">
        <f>IFERROR(IF($AE1310&gt;$AE1309,VLOOKUP($AC1310+AV$1,STOCK!$F$10:$AB$209,16,0),IF($AE1310=$AE1309,(IF(BI1309&gt;=1,BI1309-COUNTIFS($AE1309:$AE1309,$AC1310,AV1309:AV1309,$AI$1),0)),0)),0)</f>
        <v>0</v>
      </c>
      <c r="BJ1310" s="1">
        <f>IFERROR(IF($AE1310&gt;$AE1309,VLOOKUP($AC1310+AW$1,STOCK!$F$10:$AB$209,16,0),IF($AE1310=$AE1309,(IF(BJ1309&gt;=1,BJ1309-COUNTIFS($AE1309:$AE1309,$AC1310,AW1309:AW1309,$AI$1),0)),0)),0)</f>
        <v>0</v>
      </c>
      <c r="BK1310" s="1">
        <f>IFERROR(IF($AE1310&gt;$AE1309,VLOOKUP($AC1310+AX$1,STOCK!$F$10:$AB$209,16,0),IF($AE1310=$AE1309,(IF(BK1309&gt;=1,BK1309-COUNTIFS($AE1309:$AE1309,$AC1310,AX1309:AX1309,$AI$1),0)),0)),0)</f>
        <v>0</v>
      </c>
      <c r="BL1310" s="1">
        <f>IFERROR(IF($AE1310&gt;$AE1309,VLOOKUP($AC1310+AL$1,STOCK!$F$10:$AB$209,17,0),IF($AE1310=$AE1309,(IF(BL1309&gt;=1,BL1309-COUNTIFS($AE1309:$AE1309,$AC1310,AL1309:AL1309,$AI$2),0)),0)),0)</f>
        <v>0</v>
      </c>
      <c r="BM1310" s="1">
        <f>IFERROR(IF($AE1310&gt;$AE1309,VLOOKUP($AC1310+AM$1,STOCK!$F$10:$AB$209,17,0),IF($AE1310=$AE1309,(IF(BM1309&gt;=1,BM1309-COUNTIFS($AE1309:$AE1309,$AC1310,AM1309:AM1309,$AI$2),0)),0)),0)</f>
        <v>0</v>
      </c>
      <c r="BN1310" s="1">
        <f>IFERROR(IF($AE1310&gt;$AE1309,VLOOKUP($AC1310+AN$1,STOCK!$F$10:$AB$209,17,0),IF($AE1310=$AE1309,(IF(BN1309&gt;=1,BN1309-COUNTIFS($AE1309:$AE1309,$AC1310,AN1309:AN1309,$AI$2),0)),0)),0)</f>
        <v>0</v>
      </c>
      <c r="BO1310" s="1">
        <f>IFERROR(IF($AE1310&gt;$AE1309,VLOOKUP($AC1310+AO$1,STOCK!$F$10:$AB$209,17,0),IF($AE1310=$AE1309,(IF(BO1309&gt;=1,BO1309-COUNTIFS($AE1309:$AE1309,$AC1310,AO1309:AO1309,$AI$2),0)),0)),0)</f>
        <v>0</v>
      </c>
      <c r="BP1310" s="1">
        <f>IFERROR(IF($AE1310&gt;$AE1309,VLOOKUP($AC1310+AP$1,STOCK!$F$10:$AB$209,17,0),IF($AE1310=$AE1309,(IF(BP1309&gt;=1,BP1309-COUNTIFS($AE1309:$AE1309,$AC1310,AP1309:AP1309,$AI$2),0)),0)),0)</f>
        <v>0</v>
      </c>
      <c r="BQ1310" s="1">
        <f>IFERROR(IF($AE1310&gt;$AE1309,VLOOKUP($AC1310+AQ$1,STOCK!$F$10:$AB$209,17,0),IF($AE1310=$AE1309,(IF(BQ1309&gt;=1,BQ1309-COUNTIFS($AE1309:$AE1309,$AC1310,AQ1309:AQ1309,$AI$2),0)),0)),0)</f>
        <v>0</v>
      </c>
      <c r="BR1310" s="1">
        <f>IFERROR(IF($AE1310&gt;$AE1309,VLOOKUP($AC1310+AR$1,STOCK!$F$10:$AB$209,17,0),IF($AE1310=$AE1309,(IF(BR1309&gt;=1,BR1309-COUNTIFS($AE1309:$AE1309,$AC1310,AR1309:AR1309,$AI$2),0)),0)),0)</f>
        <v>0</v>
      </c>
      <c r="BS1310" s="1">
        <f>IFERROR(IF($AE1310&gt;$AE1309,VLOOKUP($AC1310+AS$1,STOCK!$F$10:$AB$209,17,0),IF($AE1310=$AE1309,(IF(BS1309&gt;=1,BS1309-COUNTIFS($AE1309:$AE1309,$AC1310,AS1309:AS1309,$AI$2),0)),0)),0)</f>
        <v>0</v>
      </c>
      <c r="BT1310" s="1">
        <f>IFERROR(IF($AE1310&gt;$AE1309,VLOOKUP($AC1310+AT$1,STOCK!$F$10:$AB$209,17,0),IF($AE1310=$AE1309,(IF(BT1309&gt;=1,BT1309-COUNTIFS($AE1309:$AE1309,$AC1310,AT1309:AT1309,$AI$2),0)),0)),0)</f>
        <v>0</v>
      </c>
      <c r="BU1310" s="1">
        <f>IFERROR(IF($AE1310&gt;$AE1309,VLOOKUP($AC1310+AU$1,STOCK!$F$10:$AB$209,17,0),IF($AE1310=$AE1309,(IF(BU1309&gt;=1,BU1309-COUNTIFS($AE1309:$AE1309,$AC1310,AU1309:AU1309,$AI$2),0)),0)),0)</f>
        <v>0</v>
      </c>
      <c r="BV1310" s="1">
        <f>IFERROR(IF($AE1310&gt;$AE1309,VLOOKUP($AC1310+AV$1,STOCK!$F$10:$AB$209,17,0),IF($AE1310=$AE1309,(IF(BV1309&gt;=1,BV1309-COUNTIFS($AE1309:$AE1309,$AC1310,AV1309:AV1309,$AI$2),0)),0)),0)</f>
        <v>0</v>
      </c>
      <c r="BW1310" s="1">
        <f>IFERROR(IF($AE1310&gt;$AE1309,VLOOKUP($AC1310+AW$1,STOCK!$F$10:$AB$209,17,0),IF($AE1310=$AE1309,(IF(BW1309&gt;=1,BW1309-COUNTIFS($AE1309:$AE1309,$AC1310,AW1309:AW1309,$AI$2),0)),0)),0)</f>
        <v>0</v>
      </c>
      <c r="BX1310" s="1">
        <f>IFERROR(IF($AE1310&gt;$AE1309,VLOOKUP($AC1310+AX$1,STOCK!$F$10:$AB$209,17,0),IF($AE1310=$AE1309,(IF(BX1309&gt;=1,BX1309-COUNTIFS($AE1309:$AE1309,$AC1310,AX1309:AX1309,$AI$2),0)),0)),0)</f>
        <v>0</v>
      </c>
    </row>
    <row r="1311" spans="29:76" x14ac:dyDescent="0.25">
      <c r="AC1311" s="1">
        <f t="shared" si="320"/>
        <v>0</v>
      </c>
      <c r="AD1311" s="1">
        <f>IFERROR(IF(LEN(AK1311)&gt;=1,VLOOKUP(HLOOKUP(AK1311,PROFILE!$K$5:$V$8,4,0),PROFILE!$F$1:$G$3,2,0),0),0)</f>
        <v>0</v>
      </c>
      <c r="AE1311" s="1">
        <f t="shared" si="321"/>
        <v>0</v>
      </c>
      <c r="AF1311" s="1">
        <v>1298</v>
      </c>
      <c r="AI1311" s="1" t="str">
        <f>IFERROR(IF($AH1311&gt;=1,VLOOKUP($AG1311,STUDENT!$O$8:$Z$1507,3,0),""),"")</f>
        <v/>
      </c>
      <c r="AJ1311" s="1" t="str">
        <f>IFERROR(IF($AH1311&gt;=1,VLOOKUP($AG1311,STUDENT!$O$8:$Z$1507,4,0),""),"")</f>
        <v/>
      </c>
      <c r="AK1311" s="1" t="str">
        <f>IFERROR(IF($AH1311&gt;=1,VLOOKUP($AG1311,STUDENT!$O$8:$Z$1507,6,0),""),"")</f>
        <v/>
      </c>
      <c r="AL1311" s="1" t="str">
        <f t="shared" si="322"/>
        <v/>
      </c>
      <c r="AM1311" s="1" t="str">
        <f t="shared" si="323"/>
        <v/>
      </c>
      <c r="AN1311" s="1" t="str">
        <f t="shared" si="324"/>
        <v/>
      </c>
      <c r="AO1311" s="1" t="str">
        <f t="shared" si="325"/>
        <v/>
      </c>
      <c r="AP1311" s="1" t="str">
        <f t="shared" si="326"/>
        <v/>
      </c>
      <c r="AQ1311" s="1" t="str">
        <f t="shared" si="327"/>
        <v/>
      </c>
      <c r="AR1311" s="1" t="str">
        <f t="shared" si="328"/>
        <v/>
      </c>
      <c r="AS1311" s="1" t="str">
        <f t="shared" si="329"/>
        <v/>
      </c>
      <c r="AT1311" s="1" t="str">
        <f t="shared" si="330"/>
        <v/>
      </c>
      <c r="AU1311" s="1" t="str">
        <f t="shared" si="331"/>
        <v/>
      </c>
      <c r="AV1311" s="1" t="str">
        <f t="shared" si="332"/>
        <v/>
      </c>
      <c r="AW1311" s="1" t="str">
        <f t="shared" si="333"/>
        <v/>
      </c>
      <c r="AX1311" s="1" t="str">
        <f t="shared" si="334"/>
        <v/>
      </c>
      <c r="AY1311" s="1">
        <f>IFERROR(IF($AE1311&gt;$AE1310,VLOOKUP($AC1311+AL$1,STOCK!$F$10:$AB$209,16,0),IF($AE1311=$AE1310,(IF(AY1310&gt;=1,AY1310-COUNTIFS($AE1310:$AE1310,$AC1311,AL1310:AL1310,$AI$1),0)),0)),0)</f>
        <v>0</v>
      </c>
      <c r="AZ1311" s="1">
        <f>IFERROR(IF($AE1311&gt;$AE1310,VLOOKUP($AC1311+AM$1,STOCK!$F$10:$AB$209,16,0),IF($AE1311=$AE1310,(IF(AZ1310&gt;=1,AZ1310-COUNTIFS($AE1310:$AE1310,$AC1311,AM1310:AM1310,$AI$1),0)),0)),0)</f>
        <v>0</v>
      </c>
      <c r="BA1311" s="1">
        <f>IFERROR(IF($AE1311&gt;$AE1310,VLOOKUP($AC1311+AN$1,STOCK!$F$10:$AB$209,16,0),IF($AE1311=$AE1310,(IF(BA1310&gt;=1,BA1310-COUNTIFS($AE1310:$AE1310,$AC1311,AN1310:AN1310,$AI$1),0)),0)),0)</f>
        <v>0</v>
      </c>
      <c r="BB1311" s="1">
        <f>IFERROR(IF($AE1311&gt;$AE1310,VLOOKUP($AC1311+AO$1,STOCK!$F$10:$AB$209,16,0),IF($AE1311=$AE1310,(IF(BB1310&gt;=1,BB1310-COUNTIFS($AE1310:$AE1310,$AC1311,AO1310:AO1310,$AI$1),0)),0)),0)</f>
        <v>0</v>
      </c>
      <c r="BC1311" s="1">
        <f>IFERROR(IF($AE1311&gt;$AE1310,VLOOKUP($AC1311+AP$1,STOCK!$F$10:$AB$209,16,0),IF($AE1311=$AE1310,(IF(BC1310&gt;=1,BC1310-COUNTIFS($AE1310:$AE1310,$AC1311,AP1310:AP1310,$AI$1),0)),0)),0)</f>
        <v>0</v>
      </c>
      <c r="BD1311" s="1">
        <f>IFERROR(IF($AE1311&gt;$AE1310,VLOOKUP($AC1311+AQ$1,STOCK!$F$10:$AB$209,16,0),IF($AE1311=$AE1310,(IF(BD1310&gt;=1,BD1310-COUNTIFS($AE1310:$AE1310,$AC1311,AQ1310:AQ1310,$AI$1),0)),0)),0)</f>
        <v>0</v>
      </c>
      <c r="BE1311" s="1">
        <f>IFERROR(IF($AE1311&gt;$AE1310,VLOOKUP($AC1311+AR$1,STOCK!$F$10:$AB$209,16,0),IF($AE1311=$AE1310,(IF(BE1310&gt;=1,BE1310-COUNTIFS($AE1310:$AE1310,$AC1311,AR1310:AR1310,$AI$1),0)),0)),0)</f>
        <v>0</v>
      </c>
      <c r="BF1311" s="1">
        <f>IFERROR(IF($AE1311&gt;$AE1310,VLOOKUP($AC1311+AS$1,STOCK!$F$10:$AB$209,16,0),IF($AE1311=$AE1310,(IF(BF1310&gt;=1,BF1310-COUNTIFS($AE1310:$AE1310,$AC1311,AS1310:AS1310,$AI$1),0)),0)),0)</f>
        <v>0</v>
      </c>
      <c r="BG1311" s="1">
        <f>IFERROR(IF($AE1311&gt;$AE1310,VLOOKUP($AC1311+AT$1,STOCK!$F$10:$AB$209,16,0),IF($AE1311=$AE1310,(IF(BG1310&gt;=1,BG1310-COUNTIFS($AE1310:$AE1310,$AC1311,AT1310:AT1310,$AI$1),0)),0)),0)</f>
        <v>0</v>
      </c>
      <c r="BH1311" s="1">
        <f>IFERROR(IF($AE1311&gt;$AE1310,VLOOKUP($AC1311+AU$1,STOCK!$F$10:$AB$209,16,0),IF($AE1311=$AE1310,(IF(BH1310&gt;=1,BH1310-COUNTIFS($AE1310:$AE1310,$AC1311,AU1310:AU1310,$AI$1),0)),0)),0)</f>
        <v>0</v>
      </c>
      <c r="BI1311" s="1">
        <f>IFERROR(IF($AE1311&gt;$AE1310,VLOOKUP($AC1311+AV$1,STOCK!$F$10:$AB$209,16,0),IF($AE1311=$AE1310,(IF(BI1310&gt;=1,BI1310-COUNTIFS($AE1310:$AE1310,$AC1311,AV1310:AV1310,$AI$1),0)),0)),0)</f>
        <v>0</v>
      </c>
      <c r="BJ1311" s="1">
        <f>IFERROR(IF($AE1311&gt;$AE1310,VLOOKUP($AC1311+AW$1,STOCK!$F$10:$AB$209,16,0),IF($AE1311=$AE1310,(IF(BJ1310&gt;=1,BJ1310-COUNTIFS($AE1310:$AE1310,$AC1311,AW1310:AW1310,$AI$1),0)),0)),0)</f>
        <v>0</v>
      </c>
      <c r="BK1311" s="1">
        <f>IFERROR(IF($AE1311&gt;$AE1310,VLOOKUP($AC1311+AX$1,STOCK!$F$10:$AB$209,16,0),IF($AE1311=$AE1310,(IF(BK1310&gt;=1,BK1310-COUNTIFS($AE1310:$AE1310,$AC1311,AX1310:AX1310,$AI$1),0)),0)),0)</f>
        <v>0</v>
      </c>
      <c r="BL1311" s="1">
        <f>IFERROR(IF($AE1311&gt;$AE1310,VLOOKUP($AC1311+AL$1,STOCK!$F$10:$AB$209,17,0),IF($AE1311=$AE1310,(IF(BL1310&gt;=1,BL1310-COUNTIFS($AE1310:$AE1310,$AC1311,AL1310:AL1310,$AI$2),0)),0)),0)</f>
        <v>0</v>
      </c>
      <c r="BM1311" s="1">
        <f>IFERROR(IF($AE1311&gt;$AE1310,VLOOKUP($AC1311+AM$1,STOCK!$F$10:$AB$209,17,0),IF($AE1311=$AE1310,(IF(BM1310&gt;=1,BM1310-COUNTIFS($AE1310:$AE1310,$AC1311,AM1310:AM1310,$AI$2),0)),0)),0)</f>
        <v>0</v>
      </c>
      <c r="BN1311" s="1">
        <f>IFERROR(IF($AE1311&gt;$AE1310,VLOOKUP($AC1311+AN$1,STOCK!$F$10:$AB$209,17,0),IF($AE1311=$AE1310,(IF(BN1310&gt;=1,BN1310-COUNTIFS($AE1310:$AE1310,$AC1311,AN1310:AN1310,$AI$2),0)),0)),0)</f>
        <v>0</v>
      </c>
      <c r="BO1311" s="1">
        <f>IFERROR(IF($AE1311&gt;$AE1310,VLOOKUP($AC1311+AO$1,STOCK!$F$10:$AB$209,17,0),IF($AE1311=$AE1310,(IF(BO1310&gt;=1,BO1310-COUNTIFS($AE1310:$AE1310,$AC1311,AO1310:AO1310,$AI$2),0)),0)),0)</f>
        <v>0</v>
      </c>
      <c r="BP1311" s="1">
        <f>IFERROR(IF($AE1311&gt;$AE1310,VLOOKUP($AC1311+AP$1,STOCK!$F$10:$AB$209,17,0),IF($AE1311=$AE1310,(IF(BP1310&gt;=1,BP1310-COUNTIFS($AE1310:$AE1310,$AC1311,AP1310:AP1310,$AI$2),0)),0)),0)</f>
        <v>0</v>
      </c>
      <c r="BQ1311" s="1">
        <f>IFERROR(IF($AE1311&gt;$AE1310,VLOOKUP($AC1311+AQ$1,STOCK!$F$10:$AB$209,17,0),IF($AE1311=$AE1310,(IF(BQ1310&gt;=1,BQ1310-COUNTIFS($AE1310:$AE1310,$AC1311,AQ1310:AQ1310,$AI$2),0)),0)),0)</f>
        <v>0</v>
      </c>
      <c r="BR1311" s="1">
        <f>IFERROR(IF($AE1311&gt;$AE1310,VLOOKUP($AC1311+AR$1,STOCK!$F$10:$AB$209,17,0),IF($AE1311=$AE1310,(IF(BR1310&gt;=1,BR1310-COUNTIFS($AE1310:$AE1310,$AC1311,AR1310:AR1310,$AI$2),0)),0)),0)</f>
        <v>0</v>
      </c>
      <c r="BS1311" s="1">
        <f>IFERROR(IF($AE1311&gt;$AE1310,VLOOKUP($AC1311+AS$1,STOCK!$F$10:$AB$209,17,0),IF($AE1311=$AE1310,(IF(BS1310&gt;=1,BS1310-COUNTIFS($AE1310:$AE1310,$AC1311,AS1310:AS1310,$AI$2),0)),0)),0)</f>
        <v>0</v>
      </c>
      <c r="BT1311" s="1">
        <f>IFERROR(IF($AE1311&gt;$AE1310,VLOOKUP($AC1311+AT$1,STOCK!$F$10:$AB$209,17,0),IF($AE1311=$AE1310,(IF(BT1310&gt;=1,BT1310-COUNTIFS($AE1310:$AE1310,$AC1311,AT1310:AT1310,$AI$2),0)),0)),0)</f>
        <v>0</v>
      </c>
      <c r="BU1311" s="1">
        <f>IFERROR(IF($AE1311&gt;$AE1310,VLOOKUP($AC1311+AU$1,STOCK!$F$10:$AB$209,17,0),IF($AE1311=$AE1310,(IF(BU1310&gt;=1,BU1310-COUNTIFS($AE1310:$AE1310,$AC1311,AU1310:AU1310,$AI$2),0)),0)),0)</f>
        <v>0</v>
      </c>
      <c r="BV1311" s="1">
        <f>IFERROR(IF($AE1311&gt;$AE1310,VLOOKUP($AC1311+AV$1,STOCK!$F$10:$AB$209,17,0),IF($AE1311=$AE1310,(IF(BV1310&gt;=1,BV1310-COUNTIFS($AE1310:$AE1310,$AC1311,AV1310:AV1310,$AI$2),0)),0)),0)</f>
        <v>0</v>
      </c>
      <c r="BW1311" s="1">
        <f>IFERROR(IF($AE1311&gt;$AE1310,VLOOKUP($AC1311+AW$1,STOCK!$F$10:$AB$209,17,0),IF($AE1311=$AE1310,(IF(BW1310&gt;=1,BW1310-COUNTIFS($AE1310:$AE1310,$AC1311,AW1310:AW1310,$AI$2),0)),0)),0)</f>
        <v>0</v>
      </c>
      <c r="BX1311" s="1">
        <f>IFERROR(IF($AE1311&gt;$AE1310,VLOOKUP($AC1311+AX$1,STOCK!$F$10:$AB$209,17,0),IF($AE1311=$AE1310,(IF(BX1310&gt;=1,BX1310-COUNTIFS($AE1310:$AE1310,$AC1311,AX1310:AX1310,$AI$2),0)),0)),0)</f>
        <v>0</v>
      </c>
    </row>
    <row r="1312" spans="29:76" x14ac:dyDescent="0.25">
      <c r="AC1312" s="1">
        <f t="shared" si="320"/>
        <v>0</v>
      </c>
      <c r="AD1312" s="1">
        <f>IFERROR(IF(LEN(AK1312)&gt;=1,VLOOKUP(HLOOKUP(AK1312,PROFILE!$K$5:$V$8,4,0),PROFILE!$F$1:$G$3,2,0),0),0)</f>
        <v>0</v>
      </c>
      <c r="AE1312" s="1">
        <f t="shared" si="321"/>
        <v>0</v>
      </c>
      <c r="AF1312" s="1">
        <v>1299</v>
      </c>
      <c r="AI1312" s="1" t="str">
        <f>IFERROR(IF($AH1312&gt;=1,VLOOKUP($AG1312,STUDENT!$O$8:$Z$1507,3,0),""),"")</f>
        <v/>
      </c>
      <c r="AJ1312" s="1" t="str">
        <f>IFERROR(IF($AH1312&gt;=1,VLOOKUP($AG1312,STUDENT!$O$8:$Z$1507,4,0),""),"")</f>
        <v/>
      </c>
      <c r="AK1312" s="1" t="str">
        <f>IFERROR(IF($AH1312&gt;=1,VLOOKUP($AG1312,STUDENT!$O$8:$Z$1507,6,0),""),"")</f>
        <v/>
      </c>
      <c r="AL1312" s="1" t="str">
        <f t="shared" si="322"/>
        <v/>
      </c>
      <c r="AM1312" s="1" t="str">
        <f t="shared" si="323"/>
        <v/>
      </c>
      <c r="AN1312" s="1" t="str">
        <f t="shared" si="324"/>
        <v/>
      </c>
      <c r="AO1312" s="1" t="str">
        <f t="shared" si="325"/>
        <v/>
      </c>
      <c r="AP1312" s="1" t="str">
        <f t="shared" si="326"/>
        <v/>
      </c>
      <c r="AQ1312" s="1" t="str">
        <f t="shared" si="327"/>
        <v/>
      </c>
      <c r="AR1312" s="1" t="str">
        <f t="shared" si="328"/>
        <v/>
      </c>
      <c r="AS1312" s="1" t="str">
        <f t="shared" si="329"/>
        <v/>
      </c>
      <c r="AT1312" s="1" t="str">
        <f t="shared" si="330"/>
        <v/>
      </c>
      <c r="AU1312" s="1" t="str">
        <f t="shared" si="331"/>
        <v/>
      </c>
      <c r="AV1312" s="1" t="str">
        <f t="shared" si="332"/>
        <v/>
      </c>
      <c r="AW1312" s="1" t="str">
        <f t="shared" si="333"/>
        <v/>
      </c>
      <c r="AX1312" s="1" t="str">
        <f t="shared" si="334"/>
        <v/>
      </c>
      <c r="AY1312" s="1">
        <f>IFERROR(IF($AE1312&gt;$AE1311,VLOOKUP($AC1312+AL$1,STOCK!$F$10:$AB$209,16,0),IF($AE1312=$AE1311,(IF(AY1311&gt;=1,AY1311-COUNTIFS($AE1311:$AE1311,$AC1312,AL1311:AL1311,$AI$1),0)),0)),0)</f>
        <v>0</v>
      </c>
      <c r="AZ1312" s="1">
        <f>IFERROR(IF($AE1312&gt;$AE1311,VLOOKUP($AC1312+AM$1,STOCK!$F$10:$AB$209,16,0),IF($AE1312=$AE1311,(IF(AZ1311&gt;=1,AZ1311-COUNTIFS($AE1311:$AE1311,$AC1312,AM1311:AM1311,$AI$1),0)),0)),0)</f>
        <v>0</v>
      </c>
      <c r="BA1312" s="1">
        <f>IFERROR(IF($AE1312&gt;$AE1311,VLOOKUP($AC1312+AN$1,STOCK!$F$10:$AB$209,16,0),IF($AE1312=$AE1311,(IF(BA1311&gt;=1,BA1311-COUNTIFS($AE1311:$AE1311,$AC1312,AN1311:AN1311,$AI$1),0)),0)),0)</f>
        <v>0</v>
      </c>
      <c r="BB1312" s="1">
        <f>IFERROR(IF($AE1312&gt;$AE1311,VLOOKUP($AC1312+AO$1,STOCK!$F$10:$AB$209,16,0),IF($AE1312=$AE1311,(IF(BB1311&gt;=1,BB1311-COUNTIFS($AE1311:$AE1311,$AC1312,AO1311:AO1311,$AI$1),0)),0)),0)</f>
        <v>0</v>
      </c>
      <c r="BC1312" s="1">
        <f>IFERROR(IF($AE1312&gt;$AE1311,VLOOKUP($AC1312+AP$1,STOCK!$F$10:$AB$209,16,0),IF($AE1312=$AE1311,(IF(BC1311&gt;=1,BC1311-COUNTIFS($AE1311:$AE1311,$AC1312,AP1311:AP1311,$AI$1),0)),0)),0)</f>
        <v>0</v>
      </c>
      <c r="BD1312" s="1">
        <f>IFERROR(IF($AE1312&gt;$AE1311,VLOOKUP($AC1312+AQ$1,STOCK!$F$10:$AB$209,16,0),IF($AE1312=$AE1311,(IF(BD1311&gt;=1,BD1311-COUNTIFS($AE1311:$AE1311,$AC1312,AQ1311:AQ1311,$AI$1),0)),0)),0)</f>
        <v>0</v>
      </c>
      <c r="BE1312" s="1">
        <f>IFERROR(IF($AE1312&gt;$AE1311,VLOOKUP($AC1312+AR$1,STOCK!$F$10:$AB$209,16,0),IF($AE1312=$AE1311,(IF(BE1311&gt;=1,BE1311-COUNTIFS($AE1311:$AE1311,$AC1312,AR1311:AR1311,$AI$1),0)),0)),0)</f>
        <v>0</v>
      </c>
      <c r="BF1312" s="1">
        <f>IFERROR(IF($AE1312&gt;$AE1311,VLOOKUP($AC1312+AS$1,STOCK!$F$10:$AB$209,16,0),IF($AE1312=$AE1311,(IF(BF1311&gt;=1,BF1311-COUNTIFS($AE1311:$AE1311,$AC1312,AS1311:AS1311,$AI$1),0)),0)),0)</f>
        <v>0</v>
      </c>
      <c r="BG1312" s="1">
        <f>IFERROR(IF($AE1312&gt;$AE1311,VLOOKUP($AC1312+AT$1,STOCK!$F$10:$AB$209,16,0),IF($AE1312=$AE1311,(IF(BG1311&gt;=1,BG1311-COUNTIFS($AE1311:$AE1311,$AC1312,AT1311:AT1311,$AI$1),0)),0)),0)</f>
        <v>0</v>
      </c>
      <c r="BH1312" s="1">
        <f>IFERROR(IF($AE1312&gt;$AE1311,VLOOKUP($AC1312+AU$1,STOCK!$F$10:$AB$209,16,0),IF($AE1312=$AE1311,(IF(BH1311&gt;=1,BH1311-COUNTIFS($AE1311:$AE1311,$AC1312,AU1311:AU1311,$AI$1),0)),0)),0)</f>
        <v>0</v>
      </c>
      <c r="BI1312" s="1">
        <f>IFERROR(IF($AE1312&gt;$AE1311,VLOOKUP($AC1312+AV$1,STOCK!$F$10:$AB$209,16,0),IF($AE1312=$AE1311,(IF(BI1311&gt;=1,BI1311-COUNTIFS($AE1311:$AE1311,$AC1312,AV1311:AV1311,$AI$1),0)),0)),0)</f>
        <v>0</v>
      </c>
      <c r="BJ1312" s="1">
        <f>IFERROR(IF($AE1312&gt;$AE1311,VLOOKUP($AC1312+AW$1,STOCK!$F$10:$AB$209,16,0),IF($AE1312=$AE1311,(IF(BJ1311&gt;=1,BJ1311-COUNTIFS($AE1311:$AE1311,$AC1312,AW1311:AW1311,$AI$1),0)),0)),0)</f>
        <v>0</v>
      </c>
      <c r="BK1312" s="1">
        <f>IFERROR(IF($AE1312&gt;$AE1311,VLOOKUP($AC1312+AX$1,STOCK!$F$10:$AB$209,16,0),IF($AE1312=$AE1311,(IF(BK1311&gt;=1,BK1311-COUNTIFS($AE1311:$AE1311,$AC1312,AX1311:AX1311,$AI$1),0)),0)),0)</f>
        <v>0</v>
      </c>
      <c r="BL1312" s="1">
        <f>IFERROR(IF($AE1312&gt;$AE1311,VLOOKUP($AC1312+AL$1,STOCK!$F$10:$AB$209,17,0),IF($AE1312=$AE1311,(IF(BL1311&gt;=1,BL1311-COUNTIFS($AE1311:$AE1311,$AC1312,AL1311:AL1311,$AI$2),0)),0)),0)</f>
        <v>0</v>
      </c>
      <c r="BM1312" s="1">
        <f>IFERROR(IF($AE1312&gt;$AE1311,VLOOKUP($AC1312+AM$1,STOCK!$F$10:$AB$209,17,0),IF($AE1312=$AE1311,(IF(BM1311&gt;=1,BM1311-COUNTIFS($AE1311:$AE1311,$AC1312,AM1311:AM1311,$AI$2),0)),0)),0)</f>
        <v>0</v>
      </c>
      <c r="BN1312" s="1">
        <f>IFERROR(IF($AE1312&gt;$AE1311,VLOOKUP($AC1312+AN$1,STOCK!$F$10:$AB$209,17,0),IF($AE1312=$AE1311,(IF(BN1311&gt;=1,BN1311-COUNTIFS($AE1311:$AE1311,$AC1312,AN1311:AN1311,$AI$2),0)),0)),0)</f>
        <v>0</v>
      </c>
      <c r="BO1312" s="1">
        <f>IFERROR(IF($AE1312&gt;$AE1311,VLOOKUP($AC1312+AO$1,STOCK!$F$10:$AB$209,17,0),IF($AE1312=$AE1311,(IF(BO1311&gt;=1,BO1311-COUNTIFS($AE1311:$AE1311,$AC1312,AO1311:AO1311,$AI$2),0)),0)),0)</f>
        <v>0</v>
      </c>
      <c r="BP1312" s="1">
        <f>IFERROR(IF($AE1312&gt;$AE1311,VLOOKUP($AC1312+AP$1,STOCK!$F$10:$AB$209,17,0),IF($AE1312=$AE1311,(IF(BP1311&gt;=1,BP1311-COUNTIFS($AE1311:$AE1311,$AC1312,AP1311:AP1311,$AI$2),0)),0)),0)</f>
        <v>0</v>
      </c>
      <c r="BQ1312" s="1">
        <f>IFERROR(IF($AE1312&gt;$AE1311,VLOOKUP($AC1312+AQ$1,STOCK!$F$10:$AB$209,17,0),IF($AE1312=$AE1311,(IF(BQ1311&gt;=1,BQ1311-COUNTIFS($AE1311:$AE1311,$AC1312,AQ1311:AQ1311,$AI$2),0)),0)),0)</f>
        <v>0</v>
      </c>
      <c r="BR1312" s="1">
        <f>IFERROR(IF($AE1312&gt;$AE1311,VLOOKUP($AC1312+AR$1,STOCK!$F$10:$AB$209,17,0),IF($AE1312=$AE1311,(IF(BR1311&gt;=1,BR1311-COUNTIFS($AE1311:$AE1311,$AC1312,AR1311:AR1311,$AI$2),0)),0)),0)</f>
        <v>0</v>
      </c>
      <c r="BS1312" s="1">
        <f>IFERROR(IF($AE1312&gt;$AE1311,VLOOKUP($AC1312+AS$1,STOCK!$F$10:$AB$209,17,0),IF($AE1312=$AE1311,(IF(BS1311&gt;=1,BS1311-COUNTIFS($AE1311:$AE1311,$AC1312,AS1311:AS1311,$AI$2),0)),0)),0)</f>
        <v>0</v>
      </c>
      <c r="BT1312" s="1">
        <f>IFERROR(IF($AE1312&gt;$AE1311,VLOOKUP($AC1312+AT$1,STOCK!$F$10:$AB$209,17,0),IF($AE1312=$AE1311,(IF(BT1311&gt;=1,BT1311-COUNTIFS($AE1311:$AE1311,$AC1312,AT1311:AT1311,$AI$2),0)),0)),0)</f>
        <v>0</v>
      </c>
      <c r="BU1312" s="1">
        <f>IFERROR(IF($AE1312&gt;$AE1311,VLOOKUP($AC1312+AU$1,STOCK!$F$10:$AB$209,17,0),IF($AE1312=$AE1311,(IF(BU1311&gt;=1,BU1311-COUNTIFS($AE1311:$AE1311,$AC1312,AU1311:AU1311,$AI$2),0)),0)),0)</f>
        <v>0</v>
      </c>
      <c r="BV1312" s="1">
        <f>IFERROR(IF($AE1312&gt;$AE1311,VLOOKUP($AC1312+AV$1,STOCK!$F$10:$AB$209,17,0),IF($AE1312=$AE1311,(IF(BV1311&gt;=1,BV1311-COUNTIFS($AE1311:$AE1311,$AC1312,AV1311:AV1311,$AI$2),0)),0)),0)</f>
        <v>0</v>
      </c>
      <c r="BW1312" s="1">
        <f>IFERROR(IF($AE1312&gt;$AE1311,VLOOKUP($AC1312+AW$1,STOCK!$F$10:$AB$209,17,0),IF($AE1312=$AE1311,(IF(BW1311&gt;=1,BW1311-COUNTIFS($AE1311:$AE1311,$AC1312,AW1311:AW1311,$AI$2),0)),0)),0)</f>
        <v>0</v>
      </c>
      <c r="BX1312" s="1">
        <f>IFERROR(IF($AE1312&gt;$AE1311,VLOOKUP($AC1312+AX$1,STOCK!$F$10:$AB$209,17,0),IF($AE1312=$AE1311,(IF(BX1311&gt;=1,BX1311-COUNTIFS($AE1311:$AE1311,$AC1312,AX1311:AX1311,$AI$2),0)),0)),0)</f>
        <v>0</v>
      </c>
    </row>
    <row r="1313" spans="29:76" x14ac:dyDescent="0.25">
      <c r="AC1313" s="1">
        <f t="shared" si="320"/>
        <v>0</v>
      </c>
      <c r="AD1313" s="1">
        <f>IFERROR(IF(LEN(AK1313)&gt;=1,VLOOKUP(HLOOKUP(AK1313,PROFILE!$K$5:$V$8,4,0),PROFILE!$F$1:$G$3,2,0),0),0)</f>
        <v>0</v>
      </c>
      <c r="AE1313" s="1">
        <f t="shared" si="321"/>
        <v>0</v>
      </c>
      <c r="AF1313" s="1">
        <v>1300</v>
      </c>
      <c r="AI1313" s="1" t="str">
        <f>IFERROR(IF($AH1313&gt;=1,VLOOKUP($AG1313,STUDENT!$O$8:$Z$1507,3,0),""),"")</f>
        <v/>
      </c>
      <c r="AJ1313" s="1" t="str">
        <f>IFERROR(IF($AH1313&gt;=1,VLOOKUP($AG1313,STUDENT!$O$8:$Z$1507,4,0),""),"")</f>
        <v/>
      </c>
      <c r="AK1313" s="1" t="str">
        <f>IFERROR(IF($AH1313&gt;=1,VLOOKUP($AG1313,STUDENT!$O$8:$Z$1507,6,0),""),"")</f>
        <v/>
      </c>
      <c r="AL1313" s="1" t="str">
        <f t="shared" si="322"/>
        <v/>
      </c>
      <c r="AM1313" s="1" t="str">
        <f t="shared" si="323"/>
        <v/>
      </c>
      <c r="AN1313" s="1" t="str">
        <f t="shared" si="324"/>
        <v/>
      </c>
      <c r="AO1313" s="1" t="str">
        <f t="shared" si="325"/>
        <v/>
      </c>
      <c r="AP1313" s="1" t="str">
        <f t="shared" si="326"/>
        <v/>
      </c>
      <c r="AQ1313" s="1" t="str">
        <f t="shared" si="327"/>
        <v/>
      </c>
      <c r="AR1313" s="1" t="str">
        <f t="shared" si="328"/>
        <v/>
      </c>
      <c r="AS1313" s="1" t="str">
        <f t="shared" si="329"/>
        <v/>
      </c>
      <c r="AT1313" s="1" t="str">
        <f t="shared" si="330"/>
        <v/>
      </c>
      <c r="AU1313" s="1" t="str">
        <f t="shared" si="331"/>
        <v/>
      </c>
      <c r="AV1313" s="1" t="str">
        <f t="shared" si="332"/>
        <v/>
      </c>
      <c r="AW1313" s="1" t="str">
        <f t="shared" si="333"/>
        <v/>
      </c>
      <c r="AX1313" s="1" t="str">
        <f t="shared" si="334"/>
        <v/>
      </c>
      <c r="AY1313" s="1">
        <f>IFERROR(IF($AE1313&gt;$AE1312,VLOOKUP($AC1313+AL$1,STOCK!$F$10:$AB$209,16,0),IF($AE1313=$AE1312,(IF(AY1312&gt;=1,AY1312-COUNTIFS($AE1312:$AE1312,$AC1313,AL1312:AL1312,$AI$1),0)),0)),0)</f>
        <v>0</v>
      </c>
      <c r="AZ1313" s="1">
        <f>IFERROR(IF($AE1313&gt;$AE1312,VLOOKUP($AC1313+AM$1,STOCK!$F$10:$AB$209,16,0),IF($AE1313=$AE1312,(IF(AZ1312&gt;=1,AZ1312-COUNTIFS($AE1312:$AE1312,$AC1313,AM1312:AM1312,$AI$1),0)),0)),0)</f>
        <v>0</v>
      </c>
      <c r="BA1313" s="1">
        <f>IFERROR(IF($AE1313&gt;$AE1312,VLOOKUP($AC1313+AN$1,STOCK!$F$10:$AB$209,16,0),IF($AE1313=$AE1312,(IF(BA1312&gt;=1,BA1312-COUNTIFS($AE1312:$AE1312,$AC1313,AN1312:AN1312,$AI$1),0)),0)),0)</f>
        <v>0</v>
      </c>
      <c r="BB1313" s="1">
        <f>IFERROR(IF($AE1313&gt;$AE1312,VLOOKUP($AC1313+AO$1,STOCK!$F$10:$AB$209,16,0),IF($AE1313=$AE1312,(IF(BB1312&gt;=1,BB1312-COUNTIFS($AE1312:$AE1312,$AC1313,AO1312:AO1312,$AI$1),0)),0)),0)</f>
        <v>0</v>
      </c>
      <c r="BC1313" s="1">
        <f>IFERROR(IF($AE1313&gt;$AE1312,VLOOKUP($AC1313+AP$1,STOCK!$F$10:$AB$209,16,0),IF($AE1313=$AE1312,(IF(BC1312&gt;=1,BC1312-COUNTIFS($AE1312:$AE1312,$AC1313,AP1312:AP1312,$AI$1),0)),0)),0)</f>
        <v>0</v>
      </c>
      <c r="BD1313" s="1">
        <f>IFERROR(IF($AE1313&gt;$AE1312,VLOOKUP($AC1313+AQ$1,STOCK!$F$10:$AB$209,16,0),IF($AE1313=$AE1312,(IF(BD1312&gt;=1,BD1312-COUNTIFS($AE1312:$AE1312,$AC1313,AQ1312:AQ1312,$AI$1),0)),0)),0)</f>
        <v>0</v>
      </c>
      <c r="BE1313" s="1">
        <f>IFERROR(IF($AE1313&gt;$AE1312,VLOOKUP($AC1313+AR$1,STOCK!$F$10:$AB$209,16,0),IF($AE1313=$AE1312,(IF(BE1312&gt;=1,BE1312-COUNTIFS($AE1312:$AE1312,$AC1313,AR1312:AR1312,$AI$1),0)),0)),0)</f>
        <v>0</v>
      </c>
      <c r="BF1313" s="1">
        <f>IFERROR(IF($AE1313&gt;$AE1312,VLOOKUP($AC1313+AS$1,STOCK!$F$10:$AB$209,16,0),IF($AE1313=$AE1312,(IF(BF1312&gt;=1,BF1312-COUNTIFS($AE1312:$AE1312,$AC1313,AS1312:AS1312,$AI$1),0)),0)),0)</f>
        <v>0</v>
      </c>
      <c r="BG1313" s="1">
        <f>IFERROR(IF($AE1313&gt;$AE1312,VLOOKUP($AC1313+AT$1,STOCK!$F$10:$AB$209,16,0),IF($AE1313=$AE1312,(IF(BG1312&gt;=1,BG1312-COUNTIFS($AE1312:$AE1312,$AC1313,AT1312:AT1312,$AI$1),0)),0)),0)</f>
        <v>0</v>
      </c>
      <c r="BH1313" s="1">
        <f>IFERROR(IF($AE1313&gt;$AE1312,VLOOKUP($AC1313+AU$1,STOCK!$F$10:$AB$209,16,0),IF($AE1313=$AE1312,(IF(BH1312&gt;=1,BH1312-COUNTIFS($AE1312:$AE1312,$AC1313,AU1312:AU1312,$AI$1),0)),0)),0)</f>
        <v>0</v>
      </c>
      <c r="BI1313" s="1">
        <f>IFERROR(IF($AE1313&gt;$AE1312,VLOOKUP($AC1313+AV$1,STOCK!$F$10:$AB$209,16,0),IF($AE1313=$AE1312,(IF(BI1312&gt;=1,BI1312-COUNTIFS($AE1312:$AE1312,$AC1313,AV1312:AV1312,$AI$1),0)),0)),0)</f>
        <v>0</v>
      </c>
      <c r="BJ1313" s="1">
        <f>IFERROR(IF($AE1313&gt;$AE1312,VLOOKUP($AC1313+AW$1,STOCK!$F$10:$AB$209,16,0),IF($AE1313=$AE1312,(IF(BJ1312&gt;=1,BJ1312-COUNTIFS($AE1312:$AE1312,$AC1313,AW1312:AW1312,$AI$1),0)),0)),0)</f>
        <v>0</v>
      </c>
      <c r="BK1313" s="1">
        <f>IFERROR(IF($AE1313&gt;$AE1312,VLOOKUP($AC1313+AX$1,STOCK!$F$10:$AB$209,16,0),IF($AE1313=$AE1312,(IF(BK1312&gt;=1,BK1312-COUNTIFS($AE1312:$AE1312,$AC1313,AX1312:AX1312,$AI$1),0)),0)),0)</f>
        <v>0</v>
      </c>
      <c r="BL1313" s="1">
        <f>IFERROR(IF($AE1313&gt;$AE1312,VLOOKUP($AC1313+AL$1,STOCK!$F$10:$AB$209,17,0),IF($AE1313=$AE1312,(IF(BL1312&gt;=1,BL1312-COUNTIFS($AE1312:$AE1312,$AC1313,AL1312:AL1312,$AI$2),0)),0)),0)</f>
        <v>0</v>
      </c>
      <c r="BM1313" s="1">
        <f>IFERROR(IF($AE1313&gt;$AE1312,VLOOKUP($AC1313+AM$1,STOCK!$F$10:$AB$209,17,0),IF($AE1313=$AE1312,(IF(BM1312&gt;=1,BM1312-COUNTIFS($AE1312:$AE1312,$AC1313,AM1312:AM1312,$AI$2),0)),0)),0)</f>
        <v>0</v>
      </c>
      <c r="BN1313" s="1">
        <f>IFERROR(IF($AE1313&gt;$AE1312,VLOOKUP($AC1313+AN$1,STOCK!$F$10:$AB$209,17,0),IF($AE1313=$AE1312,(IF(BN1312&gt;=1,BN1312-COUNTIFS($AE1312:$AE1312,$AC1313,AN1312:AN1312,$AI$2),0)),0)),0)</f>
        <v>0</v>
      </c>
      <c r="BO1313" s="1">
        <f>IFERROR(IF($AE1313&gt;$AE1312,VLOOKUP($AC1313+AO$1,STOCK!$F$10:$AB$209,17,0),IF($AE1313=$AE1312,(IF(BO1312&gt;=1,BO1312-COUNTIFS($AE1312:$AE1312,$AC1313,AO1312:AO1312,$AI$2),0)),0)),0)</f>
        <v>0</v>
      </c>
      <c r="BP1313" s="1">
        <f>IFERROR(IF($AE1313&gt;$AE1312,VLOOKUP($AC1313+AP$1,STOCK!$F$10:$AB$209,17,0),IF($AE1313=$AE1312,(IF(BP1312&gt;=1,BP1312-COUNTIFS($AE1312:$AE1312,$AC1313,AP1312:AP1312,$AI$2),0)),0)),0)</f>
        <v>0</v>
      </c>
      <c r="BQ1313" s="1">
        <f>IFERROR(IF($AE1313&gt;$AE1312,VLOOKUP($AC1313+AQ$1,STOCK!$F$10:$AB$209,17,0),IF($AE1313=$AE1312,(IF(BQ1312&gt;=1,BQ1312-COUNTIFS($AE1312:$AE1312,$AC1313,AQ1312:AQ1312,$AI$2),0)),0)),0)</f>
        <v>0</v>
      </c>
      <c r="BR1313" s="1">
        <f>IFERROR(IF($AE1313&gt;$AE1312,VLOOKUP($AC1313+AR$1,STOCK!$F$10:$AB$209,17,0),IF($AE1313=$AE1312,(IF(BR1312&gt;=1,BR1312-COUNTIFS($AE1312:$AE1312,$AC1313,AR1312:AR1312,$AI$2),0)),0)),0)</f>
        <v>0</v>
      </c>
      <c r="BS1313" s="1">
        <f>IFERROR(IF($AE1313&gt;$AE1312,VLOOKUP($AC1313+AS$1,STOCK!$F$10:$AB$209,17,0),IF($AE1313=$AE1312,(IF(BS1312&gt;=1,BS1312-COUNTIFS($AE1312:$AE1312,$AC1313,AS1312:AS1312,$AI$2),0)),0)),0)</f>
        <v>0</v>
      </c>
      <c r="BT1313" s="1">
        <f>IFERROR(IF($AE1313&gt;$AE1312,VLOOKUP($AC1313+AT$1,STOCK!$F$10:$AB$209,17,0),IF($AE1313=$AE1312,(IF(BT1312&gt;=1,BT1312-COUNTIFS($AE1312:$AE1312,$AC1313,AT1312:AT1312,$AI$2),0)),0)),0)</f>
        <v>0</v>
      </c>
      <c r="BU1313" s="1">
        <f>IFERROR(IF($AE1313&gt;$AE1312,VLOOKUP($AC1313+AU$1,STOCK!$F$10:$AB$209,17,0),IF($AE1313=$AE1312,(IF(BU1312&gt;=1,BU1312-COUNTIFS($AE1312:$AE1312,$AC1313,AU1312:AU1312,$AI$2),0)),0)),0)</f>
        <v>0</v>
      </c>
      <c r="BV1313" s="1">
        <f>IFERROR(IF($AE1313&gt;$AE1312,VLOOKUP($AC1313+AV$1,STOCK!$F$10:$AB$209,17,0),IF($AE1313=$AE1312,(IF(BV1312&gt;=1,BV1312-COUNTIFS($AE1312:$AE1312,$AC1313,AV1312:AV1312,$AI$2),0)),0)),0)</f>
        <v>0</v>
      </c>
      <c r="BW1313" s="1">
        <f>IFERROR(IF($AE1313&gt;$AE1312,VLOOKUP($AC1313+AW$1,STOCK!$F$10:$AB$209,17,0),IF($AE1313=$AE1312,(IF(BW1312&gt;=1,BW1312-COUNTIFS($AE1312:$AE1312,$AC1313,AW1312:AW1312,$AI$2),0)),0)),0)</f>
        <v>0</v>
      </c>
      <c r="BX1313" s="1">
        <f>IFERROR(IF($AE1313&gt;$AE1312,VLOOKUP($AC1313+AX$1,STOCK!$F$10:$AB$209,17,0),IF($AE1313=$AE1312,(IF(BX1312&gt;=1,BX1312-COUNTIFS($AE1312:$AE1312,$AC1313,AX1312:AX1312,$AI$2),0)),0)),0)</f>
        <v>0</v>
      </c>
    </row>
    <row r="1314" spans="29:76" x14ac:dyDescent="0.25">
      <c r="AC1314" s="1">
        <f t="shared" si="320"/>
        <v>0</v>
      </c>
      <c r="AD1314" s="1">
        <f>IFERROR(IF(LEN(AK1314)&gt;=1,VLOOKUP(HLOOKUP(AK1314,PROFILE!$K$5:$V$8,4,0),PROFILE!$F$1:$G$3,2,0),0),0)</f>
        <v>0</v>
      </c>
      <c r="AE1314" s="1">
        <f t="shared" si="321"/>
        <v>0</v>
      </c>
      <c r="AF1314" s="1">
        <v>1301</v>
      </c>
      <c r="AI1314" s="1" t="str">
        <f>IFERROR(IF($AH1314&gt;=1,VLOOKUP($AG1314,STUDENT!$O$8:$Z$1507,3,0),""),"")</f>
        <v/>
      </c>
      <c r="AJ1314" s="1" t="str">
        <f>IFERROR(IF($AH1314&gt;=1,VLOOKUP($AG1314,STUDENT!$O$8:$Z$1507,4,0),""),"")</f>
        <v/>
      </c>
      <c r="AK1314" s="1" t="str">
        <f>IFERROR(IF($AH1314&gt;=1,VLOOKUP($AG1314,STUDENT!$O$8:$Z$1507,6,0),""),"")</f>
        <v/>
      </c>
      <c r="AL1314" s="1" t="str">
        <f t="shared" si="322"/>
        <v/>
      </c>
      <c r="AM1314" s="1" t="str">
        <f t="shared" si="323"/>
        <v/>
      </c>
      <c r="AN1314" s="1" t="str">
        <f t="shared" si="324"/>
        <v/>
      </c>
      <c r="AO1314" s="1" t="str">
        <f t="shared" si="325"/>
        <v/>
      </c>
      <c r="AP1314" s="1" t="str">
        <f t="shared" si="326"/>
        <v/>
      </c>
      <c r="AQ1314" s="1" t="str">
        <f t="shared" si="327"/>
        <v/>
      </c>
      <c r="AR1314" s="1" t="str">
        <f t="shared" si="328"/>
        <v/>
      </c>
      <c r="AS1314" s="1" t="str">
        <f t="shared" si="329"/>
        <v/>
      </c>
      <c r="AT1314" s="1" t="str">
        <f t="shared" si="330"/>
        <v/>
      </c>
      <c r="AU1314" s="1" t="str">
        <f t="shared" si="331"/>
        <v/>
      </c>
      <c r="AV1314" s="1" t="str">
        <f t="shared" si="332"/>
        <v/>
      </c>
      <c r="AW1314" s="1" t="str">
        <f t="shared" si="333"/>
        <v/>
      </c>
      <c r="AX1314" s="1" t="str">
        <f t="shared" si="334"/>
        <v/>
      </c>
      <c r="AY1314" s="1">
        <f>IFERROR(IF($AE1314&gt;$AE1313,VLOOKUP($AC1314+AL$1,STOCK!$F$10:$AB$209,16,0),IF($AE1314=$AE1313,(IF(AY1313&gt;=1,AY1313-COUNTIFS($AE1313:$AE1313,$AC1314,AL1313:AL1313,$AI$1),0)),0)),0)</f>
        <v>0</v>
      </c>
      <c r="AZ1314" s="1">
        <f>IFERROR(IF($AE1314&gt;$AE1313,VLOOKUP($AC1314+AM$1,STOCK!$F$10:$AB$209,16,0),IF($AE1314=$AE1313,(IF(AZ1313&gt;=1,AZ1313-COUNTIFS($AE1313:$AE1313,$AC1314,AM1313:AM1313,$AI$1),0)),0)),0)</f>
        <v>0</v>
      </c>
      <c r="BA1314" s="1">
        <f>IFERROR(IF($AE1314&gt;$AE1313,VLOOKUP($AC1314+AN$1,STOCK!$F$10:$AB$209,16,0),IF($AE1314=$AE1313,(IF(BA1313&gt;=1,BA1313-COUNTIFS($AE1313:$AE1313,$AC1314,AN1313:AN1313,$AI$1),0)),0)),0)</f>
        <v>0</v>
      </c>
      <c r="BB1314" s="1">
        <f>IFERROR(IF($AE1314&gt;$AE1313,VLOOKUP($AC1314+AO$1,STOCK!$F$10:$AB$209,16,0),IF($AE1314=$AE1313,(IF(BB1313&gt;=1,BB1313-COUNTIFS($AE1313:$AE1313,$AC1314,AO1313:AO1313,$AI$1),0)),0)),0)</f>
        <v>0</v>
      </c>
      <c r="BC1314" s="1">
        <f>IFERROR(IF($AE1314&gt;$AE1313,VLOOKUP($AC1314+AP$1,STOCK!$F$10:$AB$209,16,0),IF($AE1314=$AE1313,(IF(BC1313&gt;=1,BC1313-COUNTIFS($AE1313:$AE1313,$AC1314,AP1313:AP1313,$AI$1),0)),0)),0)</f>
        <v>0</v>
      </c>
      <c r="BD1314" s="1">
        <f>IFERROR(IF($AE1314&gt;$AE1313,VLOOKUP($AC1314+AQ$1,STOCK!$F$10:$AB$209,16,0),IF($AE1314=$AE1313,(IF(BD1313&gt;=1,BD1313-COUNTIFS($AE1313:$AE1313,$AC1314,AQ1313:AQ1313,$AI$1),0)),0)),0)</f>
        <v>0</v>
      </c>
      <c r="BE1314" s="1">
        <f>IFERROR(IF($AE1314&gt;$AE1313,VLOOKUP($AC1314+AR$1,STOCK!$F$10:$AB$209,16,0),IF($AE1314=$AE1313,(IF(BE1313&gt;=1,BE1313-COUNTIFS($AE1313:$AE1313,$AC1314,AR1313:AR1313,$AI$1),0)),0)),0)</f>
        <v>0</v>
      </c>
      <c r="BF1314" s="1">
        <f>IFERROR(IF($AE1314&gt;$AE1313,VLOOKUP($AC1314+AS$1,STOCK!$F$10:$AB$209,16,0),IF($AE1314=$AE1313,(IF(BF1313&gt;=1,BF1313-COUNTIFS($AE1313:$AE1313,$AC1314,AS1313:AS1313,$AI$1),0)),0)),0)</f>
        <v>0</v>
      </c>
      <c r="BG1314" s="1">
        <f>IFERROR(IF($AE1314&gt;$AE1313,VLOOKUP($AC1314+AT$1,STOCK!$F$10:$AB$209,16,0),IF($AE1314=$AE1313,(IF(BG1313&gt;=1,BG1313-COUNTIFS($AE1313:$AE1313,$AC1314,AT1313:AT1313,$AI$1),0)),0)),0)</f>
        <v>0</v>
      </c>
      <c r="BH1314" s="1">
        <f>IFERROR(IF($AE1314&gt;$AE1313,VLOOKUP($AC1314+AU$1,STOCK!$F$10:$AB$209,16,0),IF($AE1314=$AE1313,(IF(BH1313&gt;=1,BH1313-COUNTIFS($AE1313:$AE1313,$AC1314,AU1313:AU1313,$AI$1),0)),0)),0)</f>
        <v>0</v>
      </c>
      <c r="BI1314" s="1">
        <f>IFERROR(IF($AE1314&gt;$AE1313,VLOOKUP($AC1314+AV$1,STOCK!$F$10:$AB$209,16,0),IF($AE1314=$AE1313,(IF(BI1313&gt;=1,BI1313-COUNTIFS($AE1313:$AE1313,$AC1314,AV1313:AV1313,$AI$1),0)),0)),0)</f>
        <v>0</v>
      </c>
      <c r="BJ1314" s="1">
        <f>IFERROR(IF($AE1314&gt;$AE1313,VLOOKUP($AC1314+AW$1,STOCK!$F$10:$AB$209,16,0),IF($AE1314=$AE1313,(IF(BJ1313&gt;=1,BJ1313-COUNTIFS($AE1313:$AE1313,$AC1314,AW1313:AW1313,$AI$1),0)),0)),0)</f>
        <v>0</v>
      </c>
      <c r="BK1314" s="1">
        <f>IFERROR(IF($AE1314&gt;$AE1313,VLOOKUP($AC1314+AX$1,STOCK!$F$10:$AB$209,16,0),IF($AE1314=$AE1313,(IF(BK1313&gt;=1,BK1313-COUNTIFS($AE1313:$AE1313,$AC1314,AX1313:AX1313,$AI$1),0)),0)),0)</f>
        <v>0</v>
      </c>
      <c r="BL1314" s="1">
        <f>IFERROR(IF($AE1314&gt;$AE1313,VLOOKUP($AC1314+AL$1,STOCK!$F$10:$AB$209,17,0),IF($AE1314=$AE1313,(IF(BL1313&gt;=1,BL1313-COUNTIFS($AE1313:$AE1313,$AC1314,AL1313:AL1313,$AI$2),0)),0)),0)</f>
        <v>0</v>
      </c>
      <c r="BM1314" s="1">
        <f>IFERROR(IF($AE1314&gt;$AE1313,VLOOKUP($AC1314+AM$1,STOCK!$F$10:$AB$209,17,0),IF($AE1314=$AE1313,(IF(BM1313&gt;=1,BM1313-COUNTIFS($AE1313:$AE1313,$AC1314,AM1313:AM1313,$AI$2),0)),0)),0)</f>
        <v>0</v>
      </c>
      <c r="BN1314" s="1">
        <f>IFERROR(IF($AE1314&gt;$AE1313,VLOOKUP($AC1314+AN$1,STOCK!$F$10:$AB$209,17,0),IF($AE1314=$AE1313,(IF(BN1313&gt;=1,BN1313-COUNTIFS($AE1313:$AE1313,$AC1314,AN1313:AN1313,$AI$2),0)),0)),0)</f>
        <v>0</v>
      </c>
      <c r="BO1314" s="1">
        <f>IFERROR(IF($AE1314&gt;$AE1313,VLOOKUP($AC1314+AO$1,STOCK!$F$10:$AB$209,17,0),IF($AE1314=$AE1313,(IF(BO1313&gt;=1,BO1313-COUNTIFS($AE1313:$AE1313,$AC1314,AO1313:AO1313,$AI$2),0)),0)),0)</f>
        <v>0</v>
      </c>
      <c r="BP1314" s="1">
        <f>IFERROR(IF($AE1314&gt;$AE1313,VLOOKUP($AC1314+AP$1,STOCK!$F$10:$AB$209,17,0),IF($AE1314=$AE1313,(IF(BP1313&gt;=1,BP1313-COUNTIFS($AE1313:$AE1313,$AC1314,AP1313:AP1313,$AI$2),0)),0)),0)</f>
        <v>0</v>
      </c>
      <c r="BQ1314" s="1">
        <f>IFERROR(IF($AE1314&gt;$AE1313,VLOOKUP($AC1314+AQ$1,STOCK!$F$10:$AB$209,17,0),IF($AE1314=$AE1313,(IF(BQ1313&gt;=1,BQ1313-COUNTIFS($AE1313:$AE1313,$AC1314,AQ1313:AQ1313,$AI$2),0)),0)),0)</f>
        <v>0</v>
      </c>
      <c r="BR1314" s="1">
        <f>IFERROR(IF($AE1314&gt;$AE1313,VLOOKUP($AC1314+AR$1,STOCK!$F$10:$AB$209,17,0),IF($AE1314=$AE1313,(IF(BR1313&gt;=1,BR1313-COUNTIFS($AE1313:$AE1313,$AC1314,AR1313:AR1313,$AI$2),0)),0)),0)</f>
        <v>0</v>
      </c>
      <c r="BS1314" s="1">
        <f>IFERROR(IF($AE1314&gt;$AE1313,VLOOKUP($AC1314+AS$1,STOCK!$F$10:$AB$209,17,0),IF($AE1314=$AE1313,(IF(BS1313&gt;=1,BS1313-COUNTIFS($AE1313:$AE1313,$AC1314,AS1313:AS1313,$AI$2),0)),0)),0)</f>
        <v>0</v>
      </c>
      <c r="BT1314" s="1">
        <f>IFERROR(IF($AE1314&gt;$AE1313,VLOOKUP($AC1314+AT$1,STOCK!$F$10:$AB$209,17,0),IF($AE1314=$AE1313,(IF(BT1313&gt;=1,BT1313-COUNTIFS($AE1313:$AE1313,$AC1314,AT1313:AT1313,$AI$2),0)),0)),0)</f>
        <v>0</v>
      </c>
      <c r="BU1314" s="1">
        <f>IFERROR(IF($AE1314&gt;$AE1313,VLOOKUP($AC1314+AU$1,STOCK!$F$10:$AB$209,17,0),IF($AE1314=$AE1313,(IF(BU1313&gt;=1,BU1313-COUNTIFS($AE1313:$AE1313,$AC1314,AU1313:AU1313,$AI$2),0)),0)),0)</f>
        <v>0</v>
      </c>
      <c r="BV1314" s="1">
        <f>IFERROR(IF($AE1314&gt;$AE1313,VLOOKUP($AC1314+AV$1,STOCK!$F$10:$AB$209,17,0),IF($AE1314=$AE1313,(IF(BV1313&gt;=1,BV1313-COUNTIFS($AE1313:$AE1313,$AC1314,AV1313:AV1313,$AI$2),0)),0)),0)</f>
        <v>0</v>
      </c>
      <c r="BW1314" s="1">
        <f>IFERROR(IF($AE1314&gt;$AE1313,VLOOKUP($AC1314+AW$1,STOCK!$F$10:$AB$209,17,0),IF($AE1314=$AE1313,(IF(BW1313&gt;=1,BW1313-COUNTIFS($AE1313:$AE1313,$AC1314,AW1313:AW1313,$AI$2),0)),0)),0)</f>
        <v>0</v>
      </c>
      <c r="BX1314" s="1">
        <f>IFERROR(IF($AE1314&gt;$AE1313,VLOOKUP($AC1314+AX$1,STOCK!$F$10:$AB$209,17,0),IF($AE1314=$AE1313,(IF(BX1313&gt;=1,BX1313-COUNTIFS($AE1313:$AE1313,$AC1314,AX1313:AX1313,$AI$2),0)),0)),0)</f>
        <v>0</v>
      </c>
    </row>
    <row r="1315" spans="29:76" x14ac:dyDescent="0.25">
      <c r="AC1315" s="1">
        <f t="shared" si="320"/>
        <v>0</v>
      </c>
      <c r="AD1315" s="1">
        <f>IFERROR(IF(LEN(AK1315)&gt;=1,VLOOKUP(HLOOKUP(AK1315,PROFILE!$K$5:$V$8,4,0),PROFILE!$F$1:$G$3,2,0),0),0)</f>
        <v>0</v>
      </c>
      <c r="AE1315" s="1">
        <f t="shared" si="321"/>
        <v>0</v>
      </c>
      <c r="AF1315" s="1">
        <v>1302</v>
      </c>
      <c r="AI1315" s="1" t="str">
        <f>IFERROR(IF($AH1315&gt;=1,VLOOKUP($AG1315,STUDENT!$O$8:$Z$1507,3,0),""),"")</f>
        <v/>
      </c>
      <c r="AJ1315" s="1" t="str">
        <f>IFERROR(IF($AH1315&gt;=1,VLOOKUP($AG1315,STUDENT!$O$8:$Z$1507,4,0),""),"")</f>
        <v/>
      </c>
      <c r="AK1315" s="1" t="str">
        <f>IFERROR(IF($AH1315&gt;=1,VLOOKUP($AG1315,STUDENT!$O$8:$Z$1507,6,0),""),"")</f>
        <v/>
      </c>
      <c r="AL1315" s="1" t="str">
        <f t="shared" si="322"/>
        <v/>
      </c>
      <c r="AM1315" s="1" t="str">
        <f t="shared" si="323"/>
        <v/>
      </c>
      <c r="AN1315" s="1" t="str">
        <f t="shared" si="324"/>
        <v/>
      </c>
      <c r="AO1315" s="1" t="str">
        <f t="shared" si="325"/>
        <v/>
      </c>
      <c r="AP1315" s="1" t="str">
        <f t="shared" si="326"/>
        <v/>
      </c>
      <c r="AQ1315" s="1" t="str">
        <f t="shared" si="327"/>
        <v/>
      </c>
      <c r="AR1315" s="1" t="str">
        <f t="shared" si="328"/>
        <v/>
      </c>
      <c r="AS1315" s="1" t="str">
        <f t="shared" si="329"/>
        <v/>
      </c>
      <c r="AT1315" s="1" t="str">
        <f t="shared" si="330"/>
        <v/>
      </c>
      <c r="AU1315" s="1" t="str">
        <f t="shared" si="331"/>
        <v/>
      </c>
      <c r="AV1315" s="1" t="str">
        <f t="shared" si="332"/>
        <v/>
      </c>
      <c r="AW1315" s="1" t="str">
        <f t="shared" si="333"/>
        <v/>
      </c>
      <c r="AX1315" s="1" t="str">
        <f t="shared" si="334"/>
        <v/>
      </c>
      <c r="AY1315" s="1">
        <f>IFERROR(IF($AE1315&gt;$AE1314,VLOOKUP($AC1315+AL$1,STOCK!$F$10:$AB$209,16,0),IF($AE1315=$AE1314,(IF(AY1314&gt;=1,AY1314-COUNTIFS($AE1314:$AE1314,$AC1315,AL1314:AL1314,$AI$1),0)),0)),0)</f>
        <v>0</v>
      </c>
      <c r="AZ1315" s="1">
        <f>IFERROR(IF($AE1315&gt;$AE1314,VLOOKUP($AC1315+AM$1,STOCK!$F$10:$AB$209,16,0),IF($AE1315=$AE1314,(IF(AZ1314&gt;=1,AZ1314-COUNTIFS($AE1314:$AE1314,$AC1315,AM1314:AM1314,$AI$1),0)),0)),0)</f>
        <v>0</v>
      </c>
      <c r="BA1315" s="1">
        <f>IFERROR(IF($AE1315&gt;$AE1314,VLOOKUP($AC1315+AN$1,STOCK!$F$10:$AB$209,16,0),IF($AE1315=$AE1314,(IF(BA1314&gt;=1,BA1314-COUNTIFS($AE1314:$AE1314,$AC1315,AN1314:AN1314,$AI$1),0)),0)),0)</f>
        <v>0</v>
      </c>
      <c r="BB1315" s="1">
        <f>IFERROR(IF($AE1315&gt;$AE1314,VLOOKUP($AC1315+AO$1,STOCK!$F$10:$AB$209,16,0),IF($AE1315=$AE1314,(IF(BB1314&gt;=1,BB1314-COUNTIFS($AE1314:$AE1314,$AC1315,AO1314:AO1314,$AI$1),0)),0)),0)</f>
        <v>0</v>
      </c>
      <c r="BC1315" s="1">
        <f>IFERROR(IF($AE1315&gt;$AE1314,VLOOKUP($AC1315+AP$1,STOCK!$F$10:$AB$209,16,0),IF($AE1315=$AE1314,(IF(BC1314&gt;=1,BC1314-COUNTIFS($AE1314:$AE1314,$AC1315,AP1314:AP1314,$AI$1),0)),0)),0)</f>
        <v>0</v>
      </c>
      <c r="BD1315" s="1">
        <f>IFERROR(IF($AE1315&gt;$AE1314,VLOOKUP($AC1315+AQ$1,STOCK!$F$10:$AB$209,16,0),IF($AE1315=$AE1314,(IF(BD1314&gt;=1,BD1314-COUNTIFS($AE1314:$AE1314,$AC1315,AQ1314:AQ1314,$AI$1),0)),0)),0)</f>
        <v>0</v>
      </c>
      <c r="BE1315" s="1">
        <f>IFERROR(IF($AE1315&gt;$AE1314,VLOOKUP($AC1315+AR$1,STOCK!$F$10:$AB$209,16,0),IF($AE1315=$AE1314,(IF(BE1314&gt;=1,BE1314-COUNTIFS($AE1314:$AE1314,$AC1315,AR1314:AR1314,$AI$1),0)),0)),0)</f>
        <v>0</v>
      </c>
      <c r="BF1315" s="1">
        <f>IFERROR(IF($AE1315&gt;$AE1314,VLOOKUP($AC1315+AS$1,STOCK!$F$10:$AB$209,16,0),IF($AE1315=$AE1314,(IF(BF1314&gt;=1,BF1314-COUNTIFS($AE1314:$AE1314,$AC1315,AS1314:AS1314,$AI$1),0)),0)),0)</f>
        <v>0</v>
      </c>
      <c r="BG1315" s="1">
        <f>IFERROR(IF($AE1315&gt;$AE1314,VLOOKUP($AC1315+AT$1,STOCK!$F$10:$AB$209,16,0),IF($AE1315=$AE1314,(IF(BG1314&gt;=1,BG1314-COUNTIFS($AE1314:$AE1314,$AC1315,AT1314:AT1314,$AI$1),0)),0)),0)</f>
        <v>0</v>
      </c>
      <c r="BH1315" s="1">
        <f>IFERROR(IF($AE1315&gt;$AE1314,VLOOKUP($AC1315+AU$1,STOCK!$F$10:$AB$209,16,0),IF($AE1315=$AE1314,(IF(BH1314&gt;=1,BH1314-COUNTIFS($AE1314:$AE1314,$AC1315,AU1314:AU1314,$AI$1),0)),0)),0)</f>
        <v>0</v>
      </c>
      <c r="BI1315" s="1">
        <f>IFERROR(IF($AE1315&gt;$AE1314,VLOOKUP($AC1315+AV$1,STOCK!$F$10:$AB$209,16,0),IF($AE1315=$AE1314,(IF(BI1314&gt;=1,BI1314-COUNTIFS($AE1314:$AE1314,$AC1315,AV1314:AV1314,$AI$1),0)),0)),0)</f>
        <v>0</v>
      </c>
      <c r="BJ1315" s="1">
        <f>IFERROR(IF($AE1315&gt;$AE1314,VLOOKUP($AC1315+AW$1,STOCK!$F$10:$AB$209,16,0),IF($AE1315=$AE1314,(IF(BJ1314&gt;=1,BJ1314-COUNTIFS($AE1314:$AE1314,$AC1315,AW1314:AW1314,$AI$1),0)),0)),0)</f>
        <v>0</v>
      </c>
      <c r="BK1315" s="1">
        <f>IFERROR(IF($AE1315&gt;$AE1314,VLOOKUP($AC1315+AX$1,STOCK!$F$10:$AB$209,16,0),IF($AE1315=$AE1314,(IF(BK1314&gt;=1,BK1314-COUNTIFS($AE1314:$AE1314,$AC1315,AX1314:AX1314,$AI$1),0)),0)),0)</f>
        <v>0</v>
      </c>
      <c r="BL1315" s="1">
        <f>IFERROR(IF($AE1315&gt;$AE1314,VLOOKUP($AC1315+AL$1,STOCK!$F$10:$AB$209,17,0),IF($AE1315=$AE1314,(IF(BL1314&gt;=1,BL1314-COUNTIFS($AE1314:$AE1314,$AC1315,AL1314:AL1314,$AI$2),0)),0)),0)</f>
        <v>0</v>
      </c>
      <c r="BM1315" s="1">
        <f>IFERROR(IF($AE1315&gt;$AE1314,VLOOKUP($AC1315+AM$1,STOCK!$F$10:$AB$209,17,0),IF($AE1315=$AE1314,(IF(BM1314&gt;=1,BM1314-COUNTIFS($AE1314:$AE1314,$AC1315,AM1314:AM1314,$AI$2),0)),0)),0)</f>
        <v>0</v>
      </c>
      <c r="BN1315" s="1">
        <f>IFERROR(IF($AE1315&gt;$AE1314,VLOOKUP($AC1315+AN$1,STOCK!$F$10:$AB$209,17,0),IF($AE1315=$AE1314,(IF(BN1314&gt;=1,BN1314-COUNTIFS($AE1314:$AE1314,$AC1315,AN1314:AN1314,$AI$2),0)),0)),0)</f>
        <v>0</v>
      </c>
      <c r="BO1315" s="1">
        <f>IFERROR(IF($AE1315&gt;$AE1314,VLOOKUP($AC1315+AO$1,STOCK!$F$10:$AB$209,17,0),IF($AE1315=$AE1314,(IF(BO1314&gt;=1,BO1314-COUNTIFS($AE1314:$AE1314,$AC1315,AO1314:AO1314,$AI$2),0)),0)),0)</f>
        <v>0</v>
      </c>
      <c r="BP1315" s="1">
        <f>IFERROR(IF($AE1315&gt;$AE1314,VLOOKUP($AC1315+AP$1,STOCK!$F$10:$AB$209,17,0),IF($AE1315=$AE1314,(IF(BP1314&gt;=1,BP1314-COUNTIFS($AE1314:$AE1314,$AC1315,AP1314:AP1314,$AI$2),0)),0)),0)</f>
        <v>0</v>
      </c>
      <c r="BQ1315" s="1">
        <f>IFERROR(IF($AE1315&gt;$AE1314,VLOOKUP($AC1315+AQ$1,STOCK!$F$10:$AB$209,17,0),IF($AE1315=$AE1314,(IF(BQ1314&gt;=1,BQ1314-COUNTIFS($AE1314:$AE1314,$AC1315,AQ1314:AQ1314,$AI$2),0)),0)),0)</f>
        <v>0</v>
      </c>
      <c r="BR1315" s="1">
        <f>IFERROR(IF($AE1315&gt;$AE1314,VLOOKUP($AC1315+AR$1,STOCK!$F$10:$AB$209,17,0),IF($AE1315=$AE1314,(IF(BR1314&gt;=1,BR1314-COUNTIFS($AE1314:$AE1314,$AC1315,AR1314:AR1314,$AI$2),0)),0)),0)</f>
        <v>0</v>
      </c>
      <c r="BS1315" s="1">
        <f>IFERROR(IF($AE1315&gt;$AE1314,VLOOKUP($AC1315+AS$1,STOCK!$F$10:$AB$209,17,0),IF($AE1315=$AE1314,(IF(BS1314&gt;=1,BS1314-COUNTIFS($AE1314:$AE1314,$AC1315,AS1314:AS1314,$AI$2),0)),0)),0)</f>
        <v>0</v>
      </c>
      <c r="BT1315" s="1">
        <f>IFERROR(IF($AE1315&gt;$AE1314,VLOOKUP($AC1315+AT$1,STOCK!$F$10:$AB$209,17,0),IF($AE1315=$AE1314,(IF(BT1314&gt;=1,BT1314-COUNTIFS($AE1314:$AE1314,$AC1315,AT1314:AT1314,$AI$2),0)),0)),0)</f>
        <v>0</v>
      </c>
      <c r="BU1315" s="1">
        <f>IFERROR(IF($AE1315&gt;$AE1314,VLOOKUP($AC1315+AU$1,STOCK!$F$10:$AB$209,17,0),IF($AE1315=$AE1314,(IF(BU1314&gt;=1,BU1314-COUNTIFS($AE1314:$AE1314,$AC1315,AU1314:AU1314,$AI$2),0)),0)),0)</f>
        <v>0</v>
      </c>
      <c r="BV1315" s="1">
        <f>IFERROR(IF($AE1315&gt;$AE1314,VLOOKUP($AC1315+AV$1,STOCK!$F$10:$AB$209,17,0),IF($AE1315=$AE1314,(IF(BV1314&gt;=1,BV1314-COUNTIFS($AE1314:$AE1314,$AC1315,AV1314:AV1314,$AI$2),0)),0)),0)</f>
        <v>0</v>
      </c>
      <c r="BW1315" s="1">
        <f>IFERROR(IF($AE1315&gt;$AE1314,VLOOKUP($AC1315+AW$1,STOCK!$F$10:$AB$209,17,0),IF($AE1315=$AE1314,(IF(BW1314&gt;=1,BW1314-COUNTIFS($AE1314:$AE1314,$AC1315,AW1314:AW1314,$AI$2),0)),0)),0)</f>
        <v>0</v>
      </c>
      <c r="BX1315" s="1">
        <f>IFERROR(IF($AE1315&gt;$AE1314,VLOOKUP($AC1315+AX$1,STOCK!$F$10:$AB$209,17,0),IF($AE1315=$AE1314,(IF(BX1314&gt;=1,BX1314-COUNTIFS($AE1314:$AE1314,$AC1315,AX1314:AX1314,$AI$2),0)),0)),0)</f>
        <v>0</v>
      </c>
    </row>
    <row r="1316" spans="29:76" x14ac:dyDescent="0.25">
      <c r="AC1316" s="1">
        <f t="shared" si="320"/>
        <v>0</v>
      </c>
      <c r="AD1316" s="1">
        <f>IFERROR(IF(LEN(AK1316)&gt;=1,VLOOKUP(HLOOKUP(AK1316,PROFILE!$K$5:$V$8,4,0),PROFILE!$F$1:$G$3,2,0),0),0)</f>
        <v>0</v>
      </c>
      <c r="AE1316" s="1">
        <f t="shared" si="321"/>
        <v>0</v>
      </c>
      <c r="AF1316" s="1">
        <v>1303</v>
      </c>
      <c r="AI1316" s="1" t="str">
        <f>IFERROR(IF($AH1316&gt;=1,VLOOKUP($AG1316,STUDENT!$O$8:$Z$1507,3,0),""),"")</f>
        <v/>
      </c>
      <c r="AJ1316" s="1" t="str">
        <f>IFERROR(IF($AH1316&gt;=1,VLOOKUP($AG1316,STUDENT!$O$8:$Z$1507,4,0),""),"")</f>
        <v/>
      </c>
      <c r="AK1316" s="1" t="str">
        <f>IFERROR(IF($AH1316&gt;=1,VLOOKUP($AG1316,STUDENT!$O$8:$Z$1507,6,0),""),"")</f>
        <v/>
      </c>
      <c r="AL1316" s="1" t="str">
        <f t="shared" si="322"/>
        <v/>
      </c>
      <c r="AM1316" s="1" t="str">
        <f t="shared" si="323"/>
        <v/>
      </c>
      <c r="AN1316" s="1" t="str">
        <f t="shared" si="324"/>
        <v/>
      </c>
      <c r="AO1316" s="1" t="str">
        <f t="shared" si="325"/>
        <v/>
      </c>
      <c r="AP1316" s="1" t="str">
        <f t="shared" si="326"/>
        <v/>
      </c>
      <c r="AQ1316" s="1" t="str">
        <f t="shared" si="327"/>
        <v/>
      </c>
      <c r="AR1316" s="1" t="str">
        <f t="shared" si="328"/>
        <v/>
      </c>
      <c r="AS1316" s="1" t="str">
        <f t="shared" si="329"/>
        <v/>
      </c>
      <c r="AT1316" s="1" t="str">
        <f t="shared" si="330"/>
        <v/>
      </c>
      <c r="AU1316" s="1" t="str">
        <f t="shared" si="331"/>
        <v/>
      </c>
      <c r="AV1316" s="1" t="str">
        <f t="shared" si="332"/>
        <v/>
      </c>
      <c r="AW1316" s="1" t="str">
        <f t="shared" si="333"/>
        <v/>
      </c>
      <c r="AX1316" s="1" t="str">
        <f t="shared" si="334"/>
        <v/>
      </c>
      <c r="AY1316" s="1">
        <f>IFERROR(IF($AE1316&gt;$AE1315,VLOOKUP($AC1316+AL$1,STOCK!$F$10:$AB$209,16,0),IF($AE1316=$AE1315,(IF(AY1315&gt;=1,AY1315-COUNTIFS($AE1315:$AE1315,$AC1316,AL1315:AL1315,$AI$1),0)),0)),0)</f>
        <v>0</v>
      </c>
      <c r="AZ1316" s="1">
        <f>IFERROR(IF($AE1316&gt;$AE1315,VLOOKUP($AC1316+AM$1,STOCK!$F$10:$AB$209,16,0),IF($AE1316=$AE1315,(IF(AZ1315&gt;=1,AZ1315-COUNTIFS($AE1315:$AE1315,$AC1316,AM1315:AM1315,$AI$1),0)),0)),0)</f>
        <v>0</v>
      </c>
      <c r="BA1316" s="1">
        <f>IFERROR(IF($AE1316&gt;$AE1315,VLOOKUP($AC1316+AN$1,STOCK!$F$10:$AB$209,16,0),IF($AE1316=$AE1315,(IF(BA1315&gt;=1,BA1315-COUNTIFS($AE1315:$AE1315,$AC1316,AN1315:AN1315,$AI$1),0)),0)),0)</f>
        <v>0</v>
      </c>
      <c r="BB1316" s="1">
        <f>IFERROR(IF($AE1316&gt;$AE1315,VLOOKUP($AC1316+AO$1,STOCK!$F$10:$AB$209,16,0),IF($AE1316=$AE1315,(IF(BB1315&gt;=1,BB1315-COUNTIFS($AE1315:$AE1315,$AC1316,AO1315:AO1315,$AI$1),0)),0)),0)</f>
        <v>0</v>
      </c>
      <c r="BC1316" s="1">
        <f>IFERROR(IF($AE1316&gt;$AE1315,VLOOKUP($AC1316+AP$1,STOCK!$F$10:$AB$209,16,0),IF($AE1316=$AE1315,(IF(BC1315&gt;=1,BC1315-COUNTIFS($AE1315:$AE1315,$AC1316,AP1315:AP1315,$AI$1),0)),0)),0)</f>
        <v>0</v>
      </c>
      <c r="BD1316" s="1">
        <f>IFERROR(IF($AE1316&gt;$AE1315,VLOOKUP($AC1316+AQ$1,STOCK!$F$10:$AB$209,16,0),IF($AE1316=$AE1315,(IF(BD1315&gt;=1,BD1315-COUNTIFS($AE1315:$AE1315,$AC1316,AQ1315:AQ1315,$AI$1),0)),0)),0)</f>
        <v>0</v>
      </c>
      <c r="BE1316" s="1">
        <f>IFERROR(IF($AE1316&gt;$AE1315,VLOOKUP($AC1316+AR$1,STOCK!$F$10:$AB$209,16,0),IF($AE1316=$AE1315,(IF(BE1315&gt;=1,BE1315-COUNTIFS($AE1315:$AE1315,$AC1316,AR1315:AR1315,$AI$1),0)),0)),0)</f>
        <v>0</v>
      </c>
      <c r="BF1316" s="1">
        <f>IFERROR(IF($AE1316&gt;$AE1315,VLOOKUP($AC1316+AS$1,STOCK!$F$10:$AB$209,16,0),IF($AE1316=$AE1315,(IF(BF1315&gt;=1,BF1315-COUNTIFS($AE1315:$AE1315,$AC1316,AS1315:AS1315,$AI$1),0)),0)),0)</f>
        <v>0</v>
      </c>
      <c r="BG1316" s="1">
        <f>IFERROR(IF($AE1316&gt;$AE1315,VLOOKUP($AC1316+AT$1,STOCK!$F$10:$AB$209,16,0),IF($AE1316=$AE1315,(IF(BG1315&gt;=1,BG1315-COUNTIFS($AE1315:$AE1315,$AC1316,AT1315:AT1315,$AI$1),0)),0)),0)</f>
        <v>0</v>
      </c>
      <c r="BH1316" s="1">
        <f>IFERROR(IF($AE1316&gt;$AE1315,VLOOKUP($AC1316+AU$1,STOCK!$F$10:$AB$209,16,0),IF($AE1316=$AE1315,(IF(BH1315&gt;=1,BH1315-COUNTIFS($AE1315:$AE1315,$AC1316,AU1315:AU1315,$AI$1),0)),0)),0)</f>
        <v>0</v>
      </c>
      <c r="BI1316" s="1">
        <f>IFERROR(IF($AE1316&gt;$AE1315,VLOOKUP($AC1316+AV$1,STOCK!$F$10:$AB$209,16,0),IF($AE1316=$AE1315,(IF(BI1315&gt;=1,BI1315-COUNTIFS($AE1315:$AE1315,$AC1316,AV1315:AV1315,$AI$1),0)),0)),0)</f>
        <v>0</v>
      </c>
      <c r="BJ1316" s="1">
        <f>IFERROR(IF($AE1316&gt;$AE1315,VLOOKUP($AC1316+AW$1,STOCK!$F$10:$AB$209,16,0),IF($AE1316=$AE1315,(IF(BJ1315&gt;=1,BJ1315-COUNTIFS($AE1315:$AE1315,$AC1316,AW1315:AW1315,$AI$1),0)),0)),0)</f>
        <v>0</v>
      </c>
      <c r="BK1316" s="1">
        <f>IFERROR(IF($AE1316&gt;$AE1315,VLOOKUP($AC1316+AX$1,STOCK!$F$10:$AB$209,16,0),IF($AE1316=$AE1315,(IF(BK1315&gt;=1,BK1315-COUNTIFS($AE1315:$AE1315,$AC1316,AX1315:AX1315,$AI$1),0)),0)),0)</f>
        <v>0</v>
      </c>
      <c r="BL1316" s="1">
        <f>IFERROR(IF($AE1316&gt;$AE1315,VLOOKUP($AC1316+AL$1,STOCK!$F$10:$AB$209,17,0),IF($AE1316=$AE1315,(IF(BL1315&gt;=1,BL1315-COUNTIFS($AE1315:$AE1315,$AC1316,AL1315:AL1315,$AI$2),0)),0)),0)</f>
        <v>0</v>
      </c>
      <c r="BM1316" s="1">
        <f>IFERROR(IF($AE1316&gt;$AE1315,VLOOKUP($AC1316+AM$1,STOCK!$F$10:$AB$209,17,0),IF($AE1316=$AE1315,(IF(BM1315&gt;=1,BM1315-COUNTIFS($AE1315:$AE1315,$AC1316,AM1315:AM1315,$AI$2),0)),0)),0)</f>
        <v>0</v>
      </c>
      <c r="BN1316" s="1">
        <f>IFERROR(IF($AE1316&gt;$AE1315,VLOOKUP($AC1316+AN$1,STOCK!$F$10:$AB$209,17,0),IF($AE1316=$AE1315,(IF(BN1315&gt;=1,BN1315-COUNTIFS($AE1315:$AE1315,$AC1316,AN1315:AN1315,$AI$2),0)),0)),0)</f>
        <v>0</v>
      </c>
      <c r="BO1316" s="1">
        <f>IFERROR(IF($AE1316&gt;$AE1315,VLOOKUP($AC1316+AO$1,STOCK!$F$10:$AB$209,17,0),IF($AE1316=$AE1315,(IF(BO1315&gt;=1,BO1315-COUNTIFS($AE1315:$AE1315,$AC1316,AO1315:AO1315,$AI$2),0)),0)),0)</f>
        <v>0</v>
      </c>
      <c r="BP1316" s="1">
        <f>IFERROR(IF($AE1316&gt;$AE1315,VLOOKUP($AC1316+AP$1,STOCK!$F$10:$AB$209,17,0),IF($AE1316=$AE1315,(IF(BP1315&gt;=1,BP1315-COUNTIFS($AE1315:$AE1315,$AC1316,AP1315:AP1315,$AI$2),0)),0)),0)</f>
        <v>0</v>
      </c>
      <c r="BQ1316" s="1">
        <f>IFERROR(IF($AE1316&gt;$AE1315,VLOOKUP($AC1316+AQ$1,STOCK!$F$10:$AB$209,17,0),IF($AE1316=$AE1315,(IF(BQ1315&gt;=1,BQ1315-COUNTIFS($AE1315:$AE1315,$AC1316,AQ1315:AQ1315,$AI$2),0)),0)),0)</f>
        <v>0</v>
      </c>
      <c r="BR1316" s="1">
        <f>IFERROR(IF($AE1316&gt;$AE1315,VLOOKUP($AC1316+AR$1,STOCK!$F$10:$AB$209,17,0),IF($AE1316=$AE1315,(IF(BR1315&gt;=1,BR1315-COUNTIFS($AE1315:$AE1315,$AC1316,AR1315:AR1315,$AI$2),0)),0)),0)</f>
        <v>0</v>
      </c>
      <c r="BS1316" s="1">
        <f>IFERROR(IF($AE1316&gt;$AE1315,VLOOKUP($AC1316+AS$1,STOCK!$F$10:$AB$209,17,0),IF($AE1316=$AE1315,(IF(BS1315&gt;=1,BS1315-COUNTIFS($AE1315:$AE1315,$AC1316,AS1315:AS1315,$AI$2),0)),0)),0)</f>
        <v>0</v>
      </c>
      <c r="BT1316" s="1">
        <f>IFERROR(IF($AE1316&gt;$AE1315,VLOOKUP($AC1316+AT$1,STOCK!$F$10:$AB$209,17,0),IF($AE1316=$AE1315,(IF(BT1315&gt;=1,BT1315-COUNTIFS($AE1315:$AE1315,$AC1316,AT1315:AT1315,$AI$2),0)),0)),0)</f>
        <v>0</v>
      </c>
      <c r="BU1316" s="1">
        <f>IFERROR(IF($AE1316&gt;$AE1315,VLOOKUP($AC1316+AU$1,STOCK!$F$10:$AB$209,17,0),IF($AE1316=$AE1315,(IF(BU1315&gt;=1,BU1315-COUNTIFS($AE1315:$AE1315,$AC1316,AU1315:AU1315,$AI$2),0)),0)),0)</f>
        <v>0</v>
      </c>
      <c r="BV1316" s="1">
        <f>IFERROR(IF($AE1316&gt;$AE1315,VLOOKUP($AC1316+AV$1,STOCK!$F$10:$AB$209,17,0),IF($AE1316=$AE1315,(IF(BV1315&gt;=1,BV1315-COUNTIFS($AE1315:$AE1315,$AC1316,AV1315:AV1315,$AI$2),0)),0)),0)</f>
        <v>0</v>
      </c>
      <c r="BW1316" s="1">
        <f>IFERROR(IF($AE1316&gt;$AE1315,VLOOKUP($AC1316+AW$1,STOCK!$F$10:$AB$209,17,0),IF($AE1316=$AE1315,(IF(BW1315&gt;=1,BW1315-COUNTIFS($AE1315:$AE1315,$AC1316,AW1315:AW1315,$AI$2),0)),0)),0)</f>
        <v>0</v>
      </c>
      <c r="BX1316" s="1">
        <f>IFERROR(IF($AE1316&gt;$AE1315,VLOOKUP($AC1316+AX$1,STOCK!$F$10:$AB$209,17,0),IF($AE1316=$AE1315,(IF(BX1315&gt;=1,BX1315-COUNTIFS($AE1315:$AE1315,$AC1316,AX1315:AX1315,$AI$2),0)),0)),0)</f>
        <v>0</v>
      </c>
    </row>
    <row r="1317" spans="29:76" x14ac:dyDescent="0.25">
      <c r="AC1317" s="1">
        <f t="shared" si="320"/>
        <v>0</v>
      </c>
      <c r="AD1317" s="1">
        <f>IFERROR(IF(LEN(AK1317)&gt;=1,VLOOKUP(HLOOKUP(AK1317,PROFILE!$K$5:$V$8,4,0),PROFILE!$F$1:$G$3,2,0),0),0)</f>
        <v>0</v>
      </c>
      <c r="AE1317" s="1">
        <f t="shared" si="321"/>
        <v>0</v>
      </c>
      <c r="AF1317" s="1">
        <v>1304</v>
      </c>
      <c r="AI1317" s="1" t="str">
        <f>IFERROR(IF($AH1317&gt;=1,VLOOKUP($AG1317,STUDENT!$O$8:$Z$1507,3,0),""),"")</f>
        <v/>
      </c>
      <c r="AJ1317" s="1" t="str">
        <f>IFERROR(IF($AH1317&gt;=1,VLOOKUP($AG1317,STUDENT!$O$8:$Z$1507,4,0),""),"")</f>
        <v/>
      </c>
      <c r="AK1317" s="1" t="str">
        <f>IFERROR(IF($AH1317&gt;=1,VLOOKUP($AG1317,STUDENT!$O$8:$Z$1507,6,0),""),"")</f>
        <v/>
      </c>
      <c r="AL1317" s="1" t="str">
        <f t="shared" si="322"/>
        <v/>
      </c>
      <c r="AM1317" s="1" t="str">
        <f t="shared" si="323"/>
        <v/>
      </c>
      <c r="AN1317" s="1" t="str">
        <f t="shared" si="324"/>
        <v/>
      </c>
      <c r="AO1317" s="1" t="str">
        <f t="shared" si="325"/>
        <v/>
      </c>
      <c r="AP1317" s="1" t="str">
        <f t="shared" si="326"/>
        <v/>
      </c>
      <c r="AQ1317" s="1" t="str">
        <f t="shared" si="327"/>
        <v/>
      </c>
      <c r="AR1317" s="1" t="str">
        <f t="shared" si="328"/>
        <v/>
      </c>
      <c r="AS1317" s="1" t="str">
        <f t="shared" si="329"/>
        <v/>
      </c>
      <c r="AT1317" s="1" t="str">
        <f t="shared" si="330"/>
        <v/>
      </c>
      <c r="AU1317" s="1" t="str">
        <f t="shared" si="331"/>
        <v/>
      </c>
      <c r="AV1317" s="1" t="str">
        <f t="shared" si="332"/>
        <v/>
      </c>
      <c r="AW1317" s="1" t="str">
        <f t="shared" si="333"/>
        <v/>
      </c>
      <c r="AX1317" s="1" t="str">
        <f t="shared" si="334"/>
        <v/>
      </c>
      <c r="AY1317" s="1">
        <f>IFERROR(IF($AE1317&gt;$AE1316,VLOOKUP($AC1317+AL$1,STOCK!$F$10:$AB$209,16,0),IF($AE1317=$AE1316,(IF(AY1316&gt;=1,AY1316-COUNTIFS($AE1316:$AE1316,$AC1317,AL1316:AL1316,$AI$1),0)),0)),0)</f>
        <v>0</v>
      </c>
      <c r="AZ1317" s="1">
        <f>IFERROR(IF($AE1317&gt;$AE1316,VLOOKUP($AC1317+AM$1,STOCK!$F$10:$AB$209,16,0),IF($AE1317=$AE1316,(IF(AZ1316&gt;=1,AZ1316-COUNTIFS($AE1316:$AE1316,$AC1317,AM1316:AM1316,$AI$1),0)),0)),0)</f>
        <v>0</v>
      </c>
      <c r="BA1317" s="1">
        <f>IFERROR(IF($AE1317&gt;$AE1316,VLOOKUP($AC1317+AN$1,STOCK!$F$10:$AB$209,16,0),IF($AE1317=$AE1316,(IF(BA1316&gt;=1,BA1316-COUNTIFS($AE1316:$AE1316,$AC1317,AN1316:AN1316,$AI$1),0)),0)),0)</f>
        <v>0</v>
      </c>
      <c r="BB1317" s="1">
        <f>IFERROR(IF($AE1317&gt;$AE1316,VLOOKUP($AC1317+AO$1,STOCK!$F$10:$AB$209,16,0),IF($AE1317=$AE1316,(IF(BB1316&gt;=1,BB1316-COUNTIFS($AE1316:$AE1316,$AC1317,AO1316:AO1316,$AI$1),0)),0)),0)</f>
        <v>0</v>
      </c>
      <c r="BC1317" s="1">
        <f>IFERROR(IF($AE1317&gt;$AE1316,VLOOKUP($AC1317+AP$1,STOCK!$F$10:$AB$209,16,0),IF($AE1317=$AE1316,(IF(BC1316&gt;=1,BC1316-COUNTIFS($AE1316:$AE1316,$AC1317,AP1316:AP1316,$AI$1),0)),0)),0)</f>
        <v>0</v>
      </c>
      <c r="BD1317" s="1">
        <f>IFERROR(IF($AE1317&gt;$AE1316,VLOOKUP($AC1317+AQ$1,STOCK!$F$10:$AB$209,16,0),IF($AE1317=$AE1316,(IF(BD1316&gt;=1,BD1316-COUNTIFS($AE1316:$AE1316,$AC1317,AQ1316:AQ1316,$AI$1),0)),0)),0)</f>
        <v>0</v>
      </c>
      <c r="BE1317" s="1">
        <f>IFERROR(IF($AE1317&gt;$AE1316,VLOOKUP($AC1317+AR$1,STOCK!$F$10:$AB$209,16,0),IF($AE1317=$AE1316,(IF(BE1316&gt;=1,BE1316-COUNTIFS($AE1316:$AE1316,$AC1317,AR1316:AR1316,$AI$1),0)),0)),0)</f>
        <v>0</v>
      </c>
      <c r="BF1317" s="1">
        <f>IFERROR(IF($AE1317&gt;$AE1316,VLOOKUP($AC1317+AS$1,STOCK!$F$10:$AB$209,16,0),IF($AE1317=$AE1316,(IF(BF1316&gt;=1,BF1316-COUNTIFS($AE1316:$AE1316,$AC1317,AS1316:AS1316,$AI$1),0)),0)),0)</f>
        <v>0</v>
      </c>
      <c r="BG1317" s="1">
        <f>IFERROR(IF($AE1317&gt;$AE1316,VLOOKUP($AC1317+AT$1,STOCK!$F$10:$AB$209,16,0),IF($AE1317=$AE1316,(IF(BG1316&gt;=1,BG1316-COUNTIFS($AE1316:$AE1316,$AC1317,AT1316:AT1316,$AI$1),0)),0)),0)</f>
        <v>0</v>
      </c>
      <c r="BH1317" s="1">
        <f>IFERROR(IF($AE1317&gt;$AE1316,VLOOKUP($AC1317+AU$1,STOCK!$F$10:$AB$209,16,0),IF($AE1317=$AE1316,(IF(BH1316&gt;=1,BH1316-COUNTIFS($AE1316:$AE1316,$AC1317,AU1316:AU1316,$AI$1),0)),0)),0)</f>
        <v>0</v>
      </c>
      <c r="BI1317" s="1">
        <f>IFERROR(IF($AE1317&gt;$AE1316,VLOOKUP($AC1317+AV$1,STOCK!$F$10:$AB$209,16,0),IF($AE1317=$AE1316,(IF(BI1316&gt;=1,BI1316-COUNTIFS($AE1316:$AE1316,$AC1317,AV1316:AV1316,$AI$1),0)),0)),0)</f>
        <v>0</v>
      </c>
      <c r="BJ1317" s="1">
        <f>IFERROR(IF($AE1317&gt;$AE1316,VLOOKUP($AC1317+AW$1,STOCK!$F$10:$AB$209,16,0),IF($AE1317=$AE1316,(IF(BJ1316&gt;=1,BJ1316-COUNTIFS($AE1316:$AE1316,$AC1317,AW1316:AW1316,$AI$1),0)),0)),0)</f>
        <v>0</v>
      </c>
      <c r="BK1317" s="1">
        <f>IFERROR(IF($AE1317&gt;$AE1316,VLOOKUP($AC1317+AX$1,STOCK!$F$10:$AB$209,16,0),IF($AE1317=$AE1316,(IF(BK1316&gt;=1,BK1316-COUNTIFS($AE1316:$AE1316,$AC1317,AX1316:AX1316,$AI$1),0)),0)),0)</f>
        <v>0</v>
      </c>
      <c r="BL1317" s="1">
        <f>IFERROR(IF($AE1317&gt;$AE1316,VLOOKUP($AC1317+AL$1,STOCK!$F$10:$AB$209,17,0),IF($AE1317=$AE1316,(IF(BL1316&gt;=1,BL1316-COUNTIFS($AE1316:$AE1316,$AC1317,AL1316:AL1316,$AI$2),0)),0)),0)</f>
        <v>0</v>
      </c>
      <c r="BM1317" s="1">
        <f>IFERROR(IF($AE1317&gt;$AE1316,VLOOKUP($AC1317+AM$1,STOCK!$F$10:$AB$209,17,0),IF($AE1317=$AE1316,(IF(BM1316&gt;=1,BM1316-COUNTIFS($AE1316:$AE1316,$AC1317,AM1316:AM1316,$AI$2),0)),0)),0)</f>
        <v>0</v>
      </c>
      <c r="BN1317" s="1">
        <f>IFERROR(IF($AE1317&gt;$AE1316,VLOOKUP($AC1317+AN$1,STOCK!$F$10:$AB$209,17,0),IF($AE1317=$AE1316,(IF(BN1316&gt;=1,BN1316-COUNTIFS($AE1316:$AE1316,$AC1317,AN1316:AN1316,$AI$2),0)),0)),0)</f>
        <v>0</v>
      </c>
      <c r="BO1317" s="1">
        <f>IFERROR(IF($AE1317&gt;$AE1316,VLOOKUP($AC1317+AO$1,STOCK!$F$10:$AB$209,17,0),IF($AE1317=$AE1316,(IF(BO1316&gt;=1,BO1316-COUNTIFS($AE1316:$AE1316,$AC1317,AO1316:AO1316,$AI$2),0)),0)),0)</f>
        <v>0</v>
      </c>
      <c r="BP1317" s="1">
        <f>IFERROR(IF($AE1317&gt;$AE1316,VLOOKUP($AC1317+AP$1,STOCK!$F$10:$AB$209,17,0),IF($AE1317=$AE1316,(IF(BP1316&gt;=1,BP1316-COUNTIFS($AE1316:$AE1316,$AC1317,AP1316:AP1316,$AI$2),0)),0)),0)</f>
        <v>0</v>
      </c>
      <c r="BQ1317" s="1">
        <f>IFERROR(IF($AE1317&gt;$AE1316,VLOOKUP($AC1317+AQ$1,STOCK!$F$10:$AB$209,17,0),IF($AE1317=$AE1316,(IF(BQ1316&gt;=1,BQ1316-COUNTIFS($AE1316:$AE1316,$AC1317,AQ1316:AQ1316,$AI$2),0)),0)),0)</f>
        <v>0</v>
      </c>
      <c r="BR1317" s="1">
        <f>IFERROR(IF($AE1317&gt;$AE1316,VLOOKUP($AC1317+AR$1,STOCK!$F$10:$AB$209,17,0),IF($AE1317=$AE1316,(IF(BR1316&gt;=1,BR1316-COUNTIFS($AE1316:$AE1316,$AC1317,AR1316:AR1316,$AI$2),0)),0)),0)</f>
        <v>0</v>
      </c>
      <c r="BS1317" s="1">
        <f>IFERROR(IF($AE1317&gt;$AE1316,VLOOKUP($AC1317+AS$1,STOCK!$F$10:$AB$209,17,0),IF($AE1317=$AE1316,(IF(BS1316&gt;=1,BS1316-COUNTIFS($AE1316:$AE1316,$AC1317,AS1316:AS1316,$AI$2),0)),0)),0)</f>
        <v>0</v>
      </c>
      <c r="BT1317" s="1">
        <f>IFERROR(IF($AE1317&gt;$AE1316,VLOOKUP($AC1317+AT$1,STOCK!$F$10:$AB$209,17,0),IF($AE1317=$AE1316,(IF(BT1316&gt;=1,BT1316-COUNTIFS($AE1316:$AE1316,$AC1317,AT1316:AT1316,$AI$2),0)),0)),0)</f>
        <v>0</v>
      </c>
      <c r="BU1317" s="1">
        <f>IFERROR(IF($AE1317&gt;$AE1316,VLOOKUP($AC1317+AU$1,STOCK!$F$10:$AB$209,17,0),IF($AE1317=$AE1316,(IF(BU1316&gt;=1,BU1316-COUNTIFS($AE1316:$AE1316,$AC1317,AU1316:AU1316,$AI$2),0)),0)),0)</f>
        <v>0</v>
      </c>
      <c r="BV1317" s="1">
        <f>IFERROR(IF($AE1317&gt;$AE1316,VLOOKUP($AC1317+AV$1,STOCK!$F$10:$AB$209,17,0),IF($AE1317=$AE1316,(IF(BV1316&gt;=1,BV1316-COUNTIFS($AE1316:$AE1316,$AC1317,AV1316:AV1316,$AI$2),0)),0)),0)</f>
        <v>0</v>
      </c>
      <c r="BW1317" s="1">
        <f>IFERROR(IF($AE1317&gt;$AE1316,VLOOKUP($AC1317+AW$1,STOCK!$F$10:$AB$209,17,0),IF($AE1317=$AE1316,(IF(BW1316&gt;=1,BW1316-COUNTIFS($AE1316:$AE1316,$AC1317,AW1316:AW1316,$AI$2),0)),0)),0)</f>
        <v>0</v>
      </c>
      <c r="BX1317" s="1">
        <f>IFERROR(IF($AE1317&gt;$AE1316,VLOOKUP($AC1317+AX$1,STOCK!$F$10:$AB$209,17,0),IF($AE1317=$AE1316,(IF(BX1316&gt;=1,BX1316-COUNTIFS($AE1316:$AE1316,$AC1317,AX1316:AX1316,$AI$2),0)),0)),0)</f>
        <v>0</v>
      </c>
    </row>
    <row r="1318" spans="29:76" x14ac:dyDescent="0.25">
      <c r="AC1318" s="1">
        <f t="shared" si="320"/>
        <v>0</v>
      </c>
      <c r="AD1318" s="1">
        <f>IFERROR(IF(LEN(AK1318)&gt;=1,VLOOKUP(HLOOKUP(AK1318,PROFILE!$K$5:$V$8,4,0),PROFILE!$F$1:$G$3,2,0),0),0)</f>
        <v>0</v>
      </c>
      <c r="AE1318" s="1">
        <f t="shared" si="321"/>
        <v>0</v>
      </c>
      <c r="AF1318" s="1">
        <v>1305</v>
      </c>
      <c r="AI1318" s="1" t="str">
        <f>IFERROR(IF($AH1318&gt;=1,VLOOKUP($AG1318,STUDENT!$O$8:$Z$1507,3,0),""),"")</f>
        <v/>
      </c>
      <c r="AJ1318" s="1" t="str">
        <f>IFERROR(IF($AH1318&gt;=1,VLOOKUP($AG1318,STUDENT!$O$8:$Z$1507,4,0),""),"")</f>
        <v/>
      </c>
      <c r="AK1318" s="1" t="str">
        <f>IFERROR(IF($AH1318&gt;=1,VLOOKUP($AG1318,STUDENT!$O$8:$Z$1507,6,0),""),"")</f>
        <v/>
      </c>
      <c r="AL1318" s="1" t="str">
        <f t="shared" si="322"/>
        <v/>
      </c>
      <c r="AM1318" s="1" t="str">
        <f t="shared" si="323"/>
        <v/>
      </c>
      <c r="AN1318" s="1" t="str">
        <f t="shared" si="324"/>
        <v/>
      </c>
      <c r="AO1318" s="1" t="str">
        <f t="shared" si="325"/>
        <v/>
      </c>
      <c r="AP1318" s="1" t="str">
        <f t="shared" si="326"/>
        <v/>
      </c>
      <c r="AQ1318" s="1" t="str">
        <f t="shared" si="327"/>
        <v/>
      </c>
      <c r="AR1318" s="1" t="str">
        <f t="shared" si="328"/>
        <v/>
      </c>
      <c r="AS1318" s="1" t="str">
        <f t="shared" si="329"/>
        <v/>
      </c>
      <c r="AT1318" s="1" t="str">
        <f t="shared" si="330"/>
        <v/>
      </c>
      <c r="AU1318" s="1" t="str">
        <f t="shared" si="331"/>
        <v/>
      </c>
      <c r="AV1318" s="1" t="str">
        <f t="shared" si="332"/>
        <v/>
      </c>
      <c r="AW1318" s="1" t="str">
        <f t="shared" si="333"/>
        <v/>
      </c>
      <c r="AX1318" s="1" t="str">
        <f t="shared" si="334"/>
        <v/>
      </c>
      <c r="AY1318" s="1">
        <f>IFERROR(IF($AE1318&gt;$AE1317,VLOOKUP($AC1318+AL$1,STOCK!$F$10:$AB$209,16,0),IF($AE1318=$AE1317,(IF(AY1317&gt;=1,AY1317-COUNTIFS($AE1317:$AE1317,$AC1318,AL1317:AL1317,$AI$1),0)),0)),0)</f>
        <v>0</v>
      </c>
      <c r="AZ1318" s="1">
        <f>IFERROR(IF($AE1318&gt;$AE1317,VLOOKUP($AC1318+AM$1,STOCK!$F$10:$AB$209,16,0),IF($AE1318=$AE1317,(IF(AZ1317&gt;=1,AZ1317-COUNTIFS($AE1317:$AE1317,$AC1318,AM1317:AM1317,$AI$1),0)),0)),0)</f>
        <v>0</v>
      </c>
      <c r="BA1318" s="1">
        <f>IFERROR(IF($AE1318&gt;$AE1317,VLOOKUP($AC1318+AN$1,STOCK!$F$10:$AB$209,16,0),IF($AE1318=$AE1317,(IF(BA1317&gt;=1,BA1317-COUNTIFS($AE1317:$AE1317,$AC1318,AN1317:AN1317,$AI$1),0)),0)),0)</f>
        <v>0</v>
      </c>
      <c r="BB1318" s="1">
        <f>IFERROR(IF($AE1318&gt;$AE1317,VLOOKUP($AC1318+AO$1,STOCK!$F$10:$AB$209,16,0),IF($AE1318=$AE1317,(IF(BB1317&gt;=1,BB1317-COUNTIFS($AE1317:$AE1317,$AC1318,AO1317:AO1317,$AI$1),0)),0)),0)</f>
        <v>0</v>
      </c>
      <c r="BC1318" s="1">
        <f>IFERROR(IF($AE1318&gt;$AE1317,VLOOKUP($AC1318+AP$1,STOCK!$F$10:$AB$209,16,0),IF($AE1318=$AE1317,(IF(BC1317&gt;=1,BC1317-COUNTIFS($AE1317:$AE1317,$AC1318,AP1317:AP1317,$AI$1),0)),0)),0)</f>
        <v>0</v>
      </c>
      <c r="BD1318" s="1">
        <f>IFERROR(IF($AE1318&gt;$AE1317,VLOOKUP($AC1318+AQ$1,STOCK!$F$10:$AB$209,16,0),IF($AE1318=$AE1317,(IF(BD1317&gt;=1,BD1317-COUNTIFS($AE1317:$AE1317,$AC1318,AQ1317:AQ1317,$AI$1),0)),0)),0)</f>
        <v>0</v>
      </c>
      <c r="BE1318" s="1">
        <f>IFERROR(IF($AE1318&gt;$AE1317,VLOOKUP($AC1318+AR$1,STOCK!$F$10:$AB$209,16,0),IF($AE1318=$AE1317,(IF(BE1317&gt;=1,BE1317-COUNTIFS($AE1317:$AE1317,$AC1318,AR1317:AR1317,$AI$1),0)),0)),0)</f>
        <v>0</v>
      </c>
      <c r="BF1318" s="1">
        <f>IFERROR(IF($AE1318&gt;$AE1317,VLOOKUP($AC1318+AS$1,STOCK!$F$10:$AB$209,16,0),IF($AE1318=$AE1317,(IF(BF1317&gt;=1,BF1317-COUNTIFS($AE1317:$AE1317,$AC1318,AS1317:AS1317,$AI$1),0)),0)),0)</f>
        <v>0</v>
      </c>
      <c r="BG1318" s="1">
        <f>IFERROR(IF($AE1318&gt;$AE1317,VLOOKUP($AC1318+AT$1,STOCK!$F$10:$AB$209,16,0),IF($AE1318=$AE1317,(IF(BG1317&gt;=1,BG1317-COUNTIFS($AE1317:$AE1317,$AC1318,AT1317:AT1317,$AI$1),0)),0)),0)</f>
        <v>0</v>
      </c>
      <c r="BH1318" s="1">
        <f>IFERROR(IF($AE1318&gt;$AE1317,VLOOKUP($AC1318+AU$1,STOCK!$F$10:$AB$209,16,0),IF($AE1318=$AE1317,(IF(BH1317&gt;=1,BH1317-COUNTIFS($AE1317:$AE1317,$AC1318,AU1317:AU1317,$AI$1),0)),0)),0)</f>
        <v>0</v>
      </c>
      <c r="BI1318" s="1">
        <f>IFERROR(IF($AE1318&gt;$AE1317,VLOOKUP($AC1318+AV$1,STOCK!$F$10:$AB$209,16,0),IF($AE1318=$AE1317,(IF(BI1317&gt;=1,BI1317-COUNTIFS($AE1317:$AE1317,$AC1318,AV1317:AV1317,$AI$1),0)),0)),0)</f>
        <v>0</v>
      </c>
      <c r="BJ1318" s="1">
        <f>IFERROR(IF($AE1318&gt;$AE1317,VLOOKUP($AC1318+AW$1,STOCK!$F$10:$AB$209,16,0),IF($AE1318=$AE1317,(IF(BJ1317&gt;=1,BJ1317-COUNTIFS($AE1317:$AE1317,$AC1318,AW1317:AW1317,$AI$1),0)),0)),0)</f>
        <v>0</v>
      </c>
      <c r="BK1318" s="1">
        <f>IFERROR(IF($AE1318&gt;$AE1317,VLOOKUP($AC1318+AX$1,STOCK!$F$10:$AB$209,16,0),IF($AE1318=$AE1317,(IF(BK1317&gt;=1,BK1317-COUNTIFS($AE1317:$AE1317,$AC1318,AX1317:AX1317,$AI$1),0)),0)),0)</f>
        <v>0</v>
      </c>
      <c r="BL1318" s="1">
        <f>IFERROR(IF($AE1318&gt;$AE1317,VLOOKUP($AC1318+AL$1,STOCK!$F$10:$AB$209,17,0),IF($AE1318=$AE1317,(IF(BL1317&gt;=1,BL1317-COUNTIFS($AE1317:$AE1317,$AC1318,AL1317:AL1317,$AI$2),0)),0)),0)</f>
        <v>0</v>
      </c>
      <c r="BM1318" s="1">
        <f>IFERROR(IF($AE1318&gt;$AE1317,VLOOKUP($AC1318+AM$1,STOCK!$F$10:$AB$209,17,0),IF($AE1318=$AE1317,(IF(BM1317&gt;=1,BM1317-COUNTIFS($AE1317:$AE1317,$AC1318,AM1317:AM1317,$AI$2),0)),0)),0)</f>
        <v>0</v>
      </c>
      <c r="BN1318" s="1">
        <f>IFERROR(IF($AE1318&gt;$AE1317,VLOOKUP($AC1318+AN$1,STOCK!$F$10:$AB$209,17,0),IF($AE1318=$AE1317,(IF(BN1317&gt;=1,BN1317-COUNTIFS($AE1317:$AE1317,$AC1318,AN1317:AN1317,$AI$2),0)),0)),0)</f>
        <v>0</v>
      </c>
      <c r="BO1318" s="1">
        <f>IFERROR(IF($AE1318&gt;$AE1317,VLOOKUP($AC1318+AO$1,STOCK!$F$10:$AB$209,17,0),IF($AE1318=$AE1317,(IF(BO1317&gt;=1,BO1317-COUNTIFS($AE1317:$AE1317,$AC1318,AO1317:AO1317,$AI$2),0)),0)),0)</f>
        <v>0</v>
      </c>
      <c r="BP1318" s="1">
        <f>IFERROR(IF($AE1318&gt;$AE1317,VLOOKUP($AC1318+AP$1,STOCK!$F$10:$AB$209,17,0),IF($AE1318=$AE1317,(IF(BP1317&gt;=1,BP1317-COUNTIFS($AE1317:$AE1317,$AC1318,AP1317:AP1317,$AI$2),0)),0)),0)</f>
        <v>0</v>
      </c>
      <c r="BQ1318" s="1">
        <f>IFERROR(IF($AE1318&gt;$AE1317,VLOOKUP($AC1318+AQ$1,STOCK!$F$10:$AB$209,17,0),IF($AE1318=$AE1317,(IF(BQ1317&gt;=1,BQ1317-COUNTIFS($AE1317:$AE1317,$AC1318,AQ1317:AQ1317,$AI$2),0)),0)),0)</f>
        <v>0</v>
      </c>
      <c r="BR1318" s="1">
        <f>IFERROR(IF($AE1318&gt;$AE1317,VLOOKUP($AC1318+AR$1,STOCK!$F$10:$AB$209,17,0),IF($AE1318=$AE1317,(IF(BR1317&gt;=1,BR1317-COUNTIFS($AE1317:$AE1317,$AC1318,AR1317:AR1317,$AI$2),0)),0)),0)</f>
        <v>0</v>
      </c>
      <c r="BS1318" s="1">
        <f>IFERROR(IF($AE1318&gt;$AE1317,VLOOKUP($AC1318+AS$1,STOCK!$F$10:$AB$209,17,0),IF($AE1318=$AE1317,(IF(BS1317&gt;=1,BS1317-COUNTIFS($AE1317:$AE1317,$AC1318,AS1317:AS1317,$AI$2),0)),0)),0)</f>
        <v>0</v>
      </c>
      <c r="BT1318" s="1">
        <f>IFERROR(IF($AE1318&gt;$AE1317,VLOOKUP($AC1318+AT$1,STOCK!$F$10:$AB$209,17,0),IF($AE1318=$AE1317,(IF(BT1317&gt;=1,BT1317-COUNTIFS($AE1317:$AE1317,$AC1318,AT1317:AT1317,$AI$2),0)),0)),0)</f>
        <v>0</v>
      </c>
      <c r="BU1318" s="1">
        <f>IFERROR(IF($AE1318&gt;$AE1317,VLOOKUP($AC1318+AU$1,STOCK!$F$10:$AB$209,17,0),IF($AE1318=$AE1317,(IF(BU1317&gt;=1,BU1317-COUNTIFS($AE1317:$AE1317,$AC1318,AU1317:AU1317,$AI$2),0)),0)),0)</f>
        <v>0</v>
      </c>
      <c r="BV1318" s="1">
        <f>IFERROR(IF($AE1318&gt;$AE1317,VLOOKUP($AC1318+AV$1,STOCK!$F$10:$AB$209,17,0),IF($AE1318=$AE1317,(IF(BV1317&gt;=1,BV1317-COUNTIFS($AE1317:$AE1317,$AC1318,AV1317:AV1317,$AI$2),0)),0)),0)</f>
        <v>0</v>
      </c>
      <c r="BW1318" s="1">
        <f>IFERROR(IF($AE1318&gt;$AE1317,VLOOKUP($AC1318+AW$1,STOCK!$F$10:$AB$209,17,0),IF($AE1318=$AE1317,(IF(BW1317&gt;=1,BW1317-COUNTIFS($AE1317:$AE1317,$AC1318,AW1317:AW1317,$AI$2),0)),0)),0)</f>
        <v>0</v>
      </c>
      <c r="BX1318" s="1">
        <f>IFERROR(IF($AE1318&gt;$AE1317,VLOOKUP($AC1318+AX$1,STOCK!$F$10:$AB$209,17,0),IF($AE1318=$AE1317,(IF(BX1317&gt;=1,BX1317-COUNTIFS($AE1317:$AE1317,$AC1318,AX1317:AX1317,$AI$2),0)),0)),0)</f>
        <v>0</v>
      </c>
    </row>
    <row r="1319" spans="29:76" x14ac:dyDescent="0.25">
      <c r="AC1319" s="1">
        <f t="shared" si="320"/>
        <v>0</v>
      </c>
      <c r="AD1319" s="1">
        <f>IFERROR(IF(LEN(AK1319)&gt;=1,VLOOKUP(HLOOKUP(AK1319,PROFILE!$K$5:$V$8,4,0),PROFILE!$F$1:$G$3,2,0),0),0)</f>
        <v>0</v>
      </c>
      <c r="AE1319" s="1">
        <f t="shared" si="321"/>
        <v>0</v>
      </c>
      <c r="AF1319" s="1">
        <v>1306</v>
      </c>
      <c r="AI1319" s="1" t="str">
        <f>IFERROR(IF($AH1319&gt;=1,VLOOKUP($AG1319,STUDENT!$O$8:$Z$1507,3,0),""),"")</f>
        <v/>
      </c>
      <c r="AJ1319" s="1" t="str">
        <f>IFERROR(IF($AH1319&gt;=1,VLOOKUP($AG1319,STUDENT!$O$8:$Z$1507,4,0),""),"")</f>
        <v/>
      </c>
      <c r="AK1319" s="1" t="str">
        <f>IFERROR(IF($AH1319&gt;=1,VLOOKUP($AG1319,STUDENT!$O$8:$Z$1507,6,0),""),"")</f>
        <v/>
      </c>
      <c r="AL1319" s="1" t="str">
        <f t="shared" si="322"/>
        <v/>
      </c>
      <c r="AM1319" s="1" t="str">
        <f t="shared" si="323"/>
        <v/>
      </c>
      <c r="AN1319" s="1" t="str">
        <f t="shared" si="324"/>
        <v/>
      </c>
      <c r="AO1319" s="1" t="str">
        <f t="shared" si="325"/>
        <v/>
      </c>
      <c r="AP1319" s="1" t="str">
        <f t="shared" si="326"/>
        <v/>
      </c>
      <c r="AQ1319" s="1" t="str">
        <f t="shared" si="327"/>
        <v/>
      </c>
      <c r="AR1319" s="1" t="str">
        <f t="shared" si="328"/>
        <v/>
      </c>
      <c r="AS1319" s="1" t="str">
        <f t="shared" si="329"/>
        <v/>
      </c>
      <c r="AT1319" s="1" t="str">
        <f t="shared" si="330"/>
        <v/>
      </c>
      <c r="AU1319" s="1" t="str">
        <f t="shared" si="331"/>
        <v/>
      </c>
      <c r="AV1319" s="1" t="str">
        <f t="shared" si="332"/>
        <v/>
      </c>
      <c r="AW1319" s="1" t="str">
        <f t="shared" si="333"/>
        <v/>
      </c>
      <c r="AX1319" s="1" t="str">
        <f t="shared" si="334"/>
        <v/>
      </c>
      <c r="AY1319" s="1">
        <f>IFERROR(IF($AE1319&gt;$AE1318,VLOOKUP($AC1319+AL$1,STOCK!$F$10:$AB$209,16,0),IF($AE1319=$AE1318,(IF(AY1318&gt;=1,AY1318-COUNTIFS($AE1318:$AE1318,$AC1319,AL1318:AL1318,$AI$1),0)),0)),0)</f>
        <v>0</v>
      </c>
      <c r="AZ1319" s="1">
        <f>IFERROR(IF($AE1319&gt;$AE1318,VLOOKUP($AC1319+AM$1,STOCK!$F$10:$AB$209,16,0),IF($AE1319=$AE1318,(IF(AZ1318&gt;=1,AZ1318-COUNTIFS($AE1318:$AE1318,$AC1319,AM1318:AM1318,$AI$1),0)),0)),0)</f>
        <v>0</v>
      </c>
      <c r="BA1319" s="1">
        <f>IFERROR(IF($AE1319&gt;$AE1318,VLOOKUP($AC1319+AN$1,STOCK!$F$10:$AB$209,16,0),IF($AE1319=$AE1318,(IF(BA1318&gt;=1,BA1318-COUNTIFS($AE1318:$AE1318,$AC1319,AN1318:AN1318,$AI$1),0)),0)),0)</f>
        <v>0</v>
      </c>
      <c r="BB1319" s="1">
        <f>IFERROR(IF($AE1319&gt;$AE1318,VLOOKUP($AC1319+AO$1,STOCK!$F$10:$AB$209,16,0),IF($AE1319=$AE1318,(IF(BB1318&gt;=1,BB1318-COUNTIFS($AE1318:$AE1318,$AC1319,AO1318:AO1318,$AI$1),0)),0)),0)</f>
        <v>0</v>
      </c>
      <c r="BC1319" s="1">
        <f>IFERROR(IF($AE1319&gt;$AE1318,VLOOKUP($AC1319+AP$1,STOCK!$F$10:$AB$209,16,0),IF($AE1319=$AE1318,(IF(BC1318&gt;=1,BC1318-COUNTIFS($AE1318:$AE1318,$AC1319,AP1318:AP1318,$AI$1),0)),0)),0)</f>
        <v>0</v>
      </c>
      <c r="BD1319" s="1">
        <f>IFERROR(IF($AE1319&gt;$AE1318,VLOOKUP($AC1319+AQ$1,STOCK!$F$10:$AB$209,16,0),IF($AE1319=$AE1318,(IF(BD1318&gt;=1,BD1318-COUNTIFS($AE1318:$AE1318,$AC1319,AQ1318:AQ1318,$AI$1),0)),0)),0)</f>
        <v>0</v>
      </c>
      <c r="BE1319" s="1">
        <f>IFERROR(IF($AE1319&gt;$AE1318,VLOOKUP($AC1319+AR$1,STOCK!$F$10:$AB$209,16,0),IF($AE1319=$AE1318,(IF(BE1318&gt;=1,BE1318-COUNTIFS($AE1318:$AE1318,$AC1319,AR1318:AR1318,$AI$1),0)),0)),0)</f>
        <v>0</v>
      </c>
      <c r="BF1319" s="1">
        <f>IFERROR(IF($AE1319&gt;$AE1318,VLOOKUP($AC1319+AS$1,STOCK!$F$10:$AB$209,16,0),IF($AE1319=$AE1318,(IF(BF1318&gt;=1,BF1318-COUNTIFS($AE1318:$AE1318,$AC1319,AS1318:AS1318,$AI$1),0)),0)),0)</f>
        <v>0</v>
      </c>
      <c r="BG1319" s="1">
        <f>IFERROR(IF($AE1319&gt;$AE1318,VLOOKUP($AC1319+AT$1,STOCK!$F$10:$AB$209,16,0),IF($AE1319=$AE1318,(IF(BG1318&gt;=1,BG1318-COUNTIFS($AE1318:$AE1318,$AC1319,AT1318:AT1318,$AI$1),0)),0)),0)</f>
        <v>0</v>
      </c>
      <c r="BH1319" s="1">
        <f>IFERROR(IF($AE1319&gt;$AE1318,VLOOKUP($AC1319+AU$1,STOCK!$F$10:$AB$209,16,0),IF($AE1319=$AE1318,(IF(BH1318&gt;=1,BH1318-COUNTIFS($AE1318:$AE1318,$AC1319,AU1318:AU1318,$AI$1),0)),0)),0)</f>
        <v>0</v>
      </c>
      <c r="BI1319" s="1">
        <f>IFERROR(IF($AE1319&gt;$AE1318,VLOOKUP($AC1319+AV$1,STOCK!$F$10:$AB$209,16,0),IF($AE1319=$AE1318,(IF(BI1318&gt;=1,BI1318-COUNTIFS($AE1318:$AE1318,$AC1319,AV1318:AV1318,$AI$1),0)),0)),0)</f>
        <v>0</v>
      </c>
      <c r="BJ1319" s="1">
        <f>IFERROR(IF($AE1319&gt;$AE1318,VLOOKUP($AC1319+AW$1,STOCK!$F$10:$AB$209,16,0),IF($AE1319=$AE1318,(IF(BJ1318&gt;=1,BJ1318-COUNTIFS($AE1318:$AE1318,$AC1319,AW1318:AW1318,$AI$1),0)),0)),0)</f>
        <v>0</v>
      </c>
      <c r="BK1319" s="1">
        <f>IFERROR(IF($AE1319&gt;$AE1318,VLOOKUP($AC1319+AX$1,STOCK!$F$10:$AB$209,16,0),IF($AE1319=$AE1318,(IF(BK1318&gt;=1,BK1318-COUNTIFS($AE1318:$AE1318,$AC1319,AX1318:AX1318,$AI$1),0)),0)),0)</f>
        <v>0</v>
      </c>
      <c r="BL1319" s="1">
        <f>IFERROR(IF($AE1319&gt;$AE1318,VLOOKUP($AC1319+AL$1,STOCK!$F$10:$AB$209,17,0),IF($AE1319=$AE1318,(IF(BL1318&gt;=1,BL1318-COUNTIFS($AE1318:$AE1318,$AC1319,AL1318:AL1318,$AI$2),0)),0)),0)</f>
        <v>0</v>
      </c>
      <c r="BM1319" s="1">
        <f>IFERROR(IF($AE1319&gt;$AE1318,VLOOKUP($AC1319+AM$1,STOCK!$F$10:$AB$209,17,0),IF($AE1319=$AE1318,(IF(BM1318&gt;=1,BM1318-COUNTIFS($AE1318:$AE1318,$AC1319,AM1318:AM1318,$AI$2),0)),0)),0)</f>
        <v>0</v>
      </c>
      <c r="BN1319" s="1">
        <f>IFERROR(IF($AE1319&gt;$AE1318,VLOOKUP($AC1319+AN$1,STOCK!$F$10:$AB$209,17,0),IF($AE1319=$AE1318,(IF(BN1318&gt;=1,BN1318-COUNTIFS($AE1318:$AE1318,$AC1319,AN1318:AN1318,$AI$2),0)),0)),0)</f>
        <v>0</v>
      </c>
      <c r="BO1319" s="1">
        <f>IFERROR(IF($AE1319&gt;$AE1318,VLOOKUP($AC1319+AO$1,STOCK!$F$10:$AB$209,17,0),IF($AE1319=$AE1318,(IF(BO1318&gt;=1,BO1318-COUNTIFS($AE1318:$AE1318,$AC1319,AO1318:AO1318,$AI$2),0)),0)),0)</f>
        <v>0</v>
      </c>
      <c r="BP1319" s="1">
        <f>IFERROR(IF($AE1319&gt;$AE1318,VLOOKUP($AC1319+AP$1,STOCK!$F$10:$AB$209,17,0),IF($AE1319=$AE1318,(IF(BP1318&gt;=1,BP1318-COUNTIFS($AE1318:$AE1318,$AC1319,AP1318:AP1318,$AI$2),0)),0)),0)</f>
        <v>0</v>
      </c>
      <c r="BQ1319" s="1">
        <f>IFERROR(IF($AE1319&gt;$AE1318,VLOOKUP($AC1319+AQ$1,STOCK!$F$10:$AB$209,17,0),IF($AE1319=$AE1318,(IF(BQ1318&gt;=1,BQ1318-COUNTIFS($AE1318:$AE1318,$AC1319,AQ1318:AQ1318,$AI$2),0)),0)),0)</f>
        <v>0</v>
      </c>
      <c r="BR1319" s="1">
        <f>IFERROR(IF($AE1319&gt;$AE1318,VLOOKUP($AC1319+AR$1,STOCK!$F$10:$AB$209,17,0),IF($AE1319=$AE1318,(IF(BR1318&gt;=1,BR1318-COUNTIFS($AE1318:$AE1318,$AC1319,AR1318:AR1318,$AI$2),0)),0)),0)</f>
        <v>0</v>
      </c>
      <c r="BS1319" s="1">
        <f>IFERROR(IF($AE1319&gt;$AE1318,VLOOKUP($AC1319+AS$1,STOCK!$F$10:$AB$209,17,0),IF($AE1319=$AE1318,(IF(BS1318&gt;=1,BS1318-COUNTIFS($AE1318:$AE1318,$AC1319,AS1318:AS1318,$AI$2),0)),0)),0)</f>
        <v>0</v>
      </c>
      <c r="BT1319" s="1">
        <f>IFERROR(IF($AE1319&gt;$AE1318,VLOOKUP($AC1319+AT$1,STOCK!$F$10:$AB$209,17,0),IF($AE1319=$AE1318,(IF(BT1318&gt;=1,BT1318-COUNTIFS($AE1318:$AE1318,$AC1319,AT1318:AT1318,$AI$2),0)),0)),0)</f>
        <v>0</v>
      </c>
      <c r="BU1319" s="1">
        <f>IFERROR(IF($AE1319&gt;$AE1318,VLOOKUP($AC1319+AU$1,STOCK!$F$10:$AB$209,17,0),IF($AE1319=$AE1318,(IF(BU1318&gt;=1,BU1318-COUNTIFS($AE1318:$AE1318,$AC1319,AU1318:AU1318,$AI$2),0)),0)),0)</f>
        <v>0</v>
      </c>
      <c r="BV1319" s="1">
        <f>IFERROR(IF($AE1319&gt;$AE1318,VLOOKUP($AC1319+AV$1,STOCK!$F$10:$AB$209,17,0),IF($AE1319=$AE1318,(IF(BV1318&gt;=1,BV1318-COUNTIFS($AE1318:$AE1318,$AC1319,AV1318:AV1318,$AI$2),0)),0)),0)</f>
        <v>0</v>
      </c>
      <c r="BW1319" s="1">
        <f>IFERROR(IF($AE1319&gt;$AE1318,VLOOKUP($AC1319+AW$1,STOCK!$F$10:$AB$209,17,0),IF($AE1319=$AE1318,(IF(BW1318&gt;=1,BW1318-COUNTIFS($AE1318:$AE1318,$AC1319,AW1318:AW1318,$AI$2),0)),0)),0)</f>
        <v>0</v>
      </c>
      <c r="BX1319" s="1">
        <f>IFERROR(IF($AE1319&gt;$AE1318,VLOOKUP($AC1319+AX$1,STOCK!$F$10:$AB$209,17,0),IF($AE1319=$AE1318,(IF(BX1318&gt;=1,BX1318-COUNTIFS($AE1318:$AE1318,$AC1319,AX1318:AX1318,$AI$2),0)),0)),0)</f>
        <v>0</v>
      </c>
    </row>
    <row r="1320" spans="29:76" x14ac:dyDescent="0.25">
      <c r="AC1320" s="1">
        <f t="shared" si="320"/>
        <v>0</v>
      </c>
      <c r="AD1320" s="1">
        <f>IFERROR(IF(LEN(AK1320)&gt;=1,VLOOKUP(HLOOKUP(AK1320,PROFILE!$K$5:$V$8,4,0),PROFILE!$F$1:$G$3,2,0),0),0)</f>
        <v>0</v>
      </c>
      <c r="AE1320" s="1">
        <f t="shared" si="321"/>
        <v>0</v>
      </c>
      <c r="AF1320" s="1">
        <v>1307</v>
      </c>
      <c r="AI1320" s="1" t="str">
        <f>IFERROR(IF($AH1320&gt;=1,VLOOKUP($AG1320,STUDENT!$O$8:$Z$1507,3,0),""),"")</f>
        <v/>
      </c>
      <c r="AJ1320" s="1" t="str">
        <f>IFERROR(IF($AH1320&gt;=1,VLOOKUP($AG1320,STUDENT!$O$8:$Z$1507,4,0),""),"")</f>
        <v/>
      </c>
      <c r="AK1320" s="1" t="str">
        <f>IFERROR(IF($AH1320&gt;=1,VLOOKUP($AG1320,STUDENT!$O$8:$Z$1507,6,0),""),"")</f>
        <v/>
      </c>
      <c r="AL1320" s="1" t="str">
        <f t="shared" si="322"/>
        <v/>
      </c>
      <c r="AM1320" s="1" t="str">
        <f t="shared" si="323"/>
        <v/>
      </c>
      <c r="AN1320" s="1" t="str">
        <f t="shared" si="324"/>
        <v/>
      </c>
      <c r="AO1320" s="1" t="str">
        <f t="shared" si="325"/>
        <v/>
      </c>
      <c r="AP1320" s="1" t="str">
        <f t="shared" si="326"/>
        <v/>
      </c>
      <c r="AQ1320" s="1" t="str">
        <f t="shared" si="327"/>
        <v/>
      </c>
      <c r="AR1320" s="1" t="str">
        <f t="shared" si="328"/>
        <v/>
      </c>
      <c r="AS1320" s="1" t="str">
        <f t="shared" si="329"/>
        <v/>
      </c>
      <c r="AT1320" s="1" t="str">
        <f t="shared" si="330"/>
        <v/>
      </c>
      <c r="AU1320" s="1" t="str">
        <f t="shared" si="331"/>
        <v/>
      </c>
      <c r="AV1320" s="1" t="str">
        <f t="shared" si="332"/>
        <v/>
      </c>
      <c r="AW1320" s="1" t="str">
        <f t="shared" si="333"/>
        <v/>
      </c>
      <c r="AX1320" s="1" t="str">
        <f t="shared" si="334"/>
        <v/>
      </c>
      <c r="AY1320" s="1">
        <f>IFERROR(IF($AE1320&gt;$AE1319,VLOOKUP($AC1320+AL$1,STOCK!$F$10:$AB$209,16,0),IF($AE1320=$AE1319,(IF(AY1319&gt;=1,AY1319-COUNTIFS($AE1319:$AE1319,$AC1320,AL1319:AL1319,$AI$1),0)),0)),0)</f>
        <v>0</v>
      </c>
      <c r="AZ1320" s="1">
        <f>IFERROR(IF($AE1320&gt;$AE1319,VLOOKUP($AC1320+AM$1,STOCK!$F$10:$AB$209,16,0),IF($AE1320=$AE1319,(IF(AZ1319&gt;=1,AZ1319-COUNTIFS($AE1319:$AE1319,$AC1320,AM1319:AM1319,$AI$1),0)),0)),0)</f>
        <v>0</v>
      </c>
      <c r="BA1320" s="1">
        <f>IFERROR(IF($AE1320&gt;$AE1319,VLOOKUP($AC1320+AN$1,STOCK!$F$10:$AB$209,16,0),IF($AE1320=$AE1319,(IF(BA1319&gt;=1,BA1319-COUNTIFS($AE1319:$AE1319,$AC1320,AN1319:AN1319,$AI$1),0)),0)),0)</f>
        <v>0</v>
      </c>
      <c r="BB1320" s="1">
        <f>IFERROR(IF($AE1320&gt;$AE1319,VLOOKUP($AC1320+AO$1,STOCK!$F$10:$AB$209,16,0),IF($AE1320=$AE1319,(IF(BB1319&gt;=1,BB1319-COUNTIFS($AE1319:$AE1319,$AC1320,AO1319:AO1319,$AI$1),0)),0)),0)</f>
        <v>0</v>
      </c>
      <c r="BC1320" s="1">
        <f>IFERROR(IF($AE1320&gt;$AE1319,VLOOKUP($AC1320+AP$1,STOCK!$F$10:$AB$209,16,0),IF($AE1320=$AE1319,(IF(BC1319&gt;=1,BC1319-COUNTIFS($AE1319:$AE1319,$AC1320,AP1319:AP1319,$AI$1),0)),0)),0)</f>
        <v>0</v>
      </c>
      <c r="BD1320" s="1">
        <f>IFERROR(IF($AE1320&gt;$AE1319,VLOOKUP($AC1320+AQ$1,STOCK!$F$10:$AB$209,16,0),IF($AE1320=$AE1319,(IF(BD1319&gt;=1,BD1319-COUNTIFS($AE1319:$AE1319,$AC1320,AQ1319:AQ1319,$AI$1),0)),0)),0)</f>
        <v>0</v>
      </c>
      <c r="BE1320" s="1">
        <f>IFERROR(IF($AE1320&gt;$AE1319,VLOOKUP($AC1320+AR$1,STOCK!$F$10:$AB$209,16,0),IF($AE1320=$AE1319,(IF(BE1319&gt;=1,BE1319-COUNTIFS($AE1319:$AE1319,$AC1320,AR1319:AR1319,$AI$1),0)),0)),0)</f>
        <v>0</v>
      </c>
      <c r="BF1320" s="1">
        <f>IFERROR(IF($AE1320&gt;$AE1319,VLOOKUP($AC1320+AS$1,STOCK!$F$10:$AB$209,16,0),IF($AE1320=$AE1319,(IF(BF1319&gt;=1,BF1319-COUNTIFS($AE1319:$AE1319,$AC1320,AS1319:AS1319,$AI$1),0)),0)),0)</f>
        <v>0</v>
      </c>
      <c r="BG1320" s="1">
        <f>IFERROR(IF($AE1320&gt;$AE1319,VLOOKUP($AC1320+AT$1,STOCK!$F$10:$AB$209,16,0),IF($AE1320=$AE1319,(IF(BG1319&gt;=1,BG1319-COUNTIFS($AE1319:$AE1319,$AC1320,AT1319:AT1319,$AI$1),0)),0)),0)</f>
        <v>0</v>
      </c>
      <c r="BH1320" s="1">
        <f>IFERROR(IF($AE1320&gt;$AE1319,VLOOKUP($AC1320+AU$1,STOCK!$F$10:$AB$209,16,0),IF($AE1320=$AE1319,(IF(BH1319&gt;=1,BH1319-COUNTIFS($AE1319:$AE1319,$AC1320,AU1319:AU1319,$AI$1),0)),0)),0)</f>
        <v>0</v>
      </c>
      <c r="BI1320" s="1">
        <f>IFERROR(IF($AE1320&gt;$AE1319,VLOOKUP($AC1320+AV$1,STOCK!$F$10:$AB$209,16,0),IF($AE1320=$AE1319,(IF(BI1319&gt;=1,BI1319-COUNTIFS($AE1319:$AE1319,$AC1320,AV1319:AV1319,$AI$1),0)),0)),0)</f>
        <v>0</v>
      </c>
      <c r="BJ1320" s="1">
        <f>IFERROR(IF($AE1320&gt;$AE1319,VLOOKUP($AC1320+AW$1,STOCK!$F$10:$AB$209,16,0),IF($AE1320=$AE1319,(IF(BJ1319&gt;=1,BJ1319-COUNTIFS($AE1319:$AE1319,$AC1320,AW1319:AW1319,$AI$1),0)),0)),0)</f>
        <v>0</v>
      </c>
      <c r="BK1320" s="1">
        <f>IFERROR(IF($AE1320&gt;$AE1319,VLOOKUP($AC1320+AX$1,STOCK!$F$10:$AB$209,16,0),IF($AE1320=$AE1319,(IF(BK1319&gt;=1,BK1319-COUNTIFS($AE1319:$AE1319,$AC1320,AX1319:AX1319,$AI$1),0)),0)),0)</f>
        <v>0</v>
      </c>
      <c r="BL1320" s="1">
        <f>IFERROR(IF($AE1320&gt;$AE1319,VLOOKUP($AC1320+AL$1,STOCK!$F$10:$AB$209,17,0),IF($AE1320=$AE1319,(IF(BL1319&gt;=1,BL1319-COUNTIFS($AE1319:$AE1319,$AC1320,AL1319:AL1319,$AI$2),0)),0)),0)</f>
        <v>0</v>
      </c>
      <c r="BM1320" s="1">
        <f>IFERROR(IF($AE1320&gt;$AE1319,VLOOKUP($AC1320+AM$1,STOCK!$F$10:$AB$209,17,0),IF($AE1320=$AE1319,(IF(BM1319&gt;=1,BM1319-COUNTIFS($AE1319:$AE1319,$AC1320,AM1319:AM1319,$AI$2),0)),0)),0)</f>
        <v>0</v>
      </c>
      <c r="BN1320" s="1">
        <f>IFERROR(IF($AE1320&gt;$AE1319,VLOOKUP($AC1320+AN$1,STOCK!$F$10:$AB$209,17,0),IF($AE1320=$AE1319,(IF(BN1319&gt;=1,BN1319-COUNTIFS($AE1319:$AE1319,$AC1320,AN1319:AN1319,$AI$2),0)),0)),0)</f>
        <v>0</v>
      </c>
      <c r="BO1320" s="1">
        <f>IFERROR(IF($AE1320&gt;$AE1319,VLOOKUP($AC1320+AO$1,STOCK!$F$10:$AB$209,17,0),IF($AE1320=$AE1319,(IF(BO1319&gt;=1,BO1319-COUNTIFS($AE1319:$AE1319,$AC1320,AO1319:AO1319,$AI$2),0)),0)),0)</f>
        <v>0</v>
      </c>
      <c r="BP1320" s="1">
        <f>IFERROR(IF($AE1320&gt;$AE1319,VLOOKUP($AC1320+AP$1,STOCK!$F$10:$AB$209,17,0),IF($AE1320=$AE1319,(IF(BP1319&gt;=1,BP1319-COUNTIFS($AE1319:$AE1319,$AC1320,AP1319:AP1319,$AI$2),0)),0)),0)</f>
        <v>0</v>
      </c>
      <c r="BQ1320" s="1">
        <f>IFERROR(IF($AE1320&gt;$AE1319,VLOOKUP($AC1320+AQ$1,STOCK!$F$10:$AB$209,17,0),IF($AE1320=$AE1319,(IF(BQ1319&gt;=1,BQ1319-COUNTIFS($AE1319:$AE1319,$AC1320,AQ1319:AQ1319,$AI$2),0)),0)),0)</f>
        <v>0</v>
      </c>
      <c r="BR1320" s="1">
        <f>IFERROR(IF($AE1320&gt;$AE1319,VLOOKUP($AC1320+AR$1,STOCK!$F$10:$AB$209,17,0),IF($AE1320=$AE1319,(IF(BR1319&gt;=1,BR1319-COUNTIFS($AE1319:$AE1319,$AC1320,AR1319:AR1319,$AI$2),0)),0)),0)</f>
        <v>0</v>
      </c>
      <c r="BS1320" s="1">
        <f>IFERROR(IF($AE1320&gt;$AE1319,VLOOKUP($AC1320+AS$1,STOCK!$F$10:$AB$209,17,0),IF($AE1320=$AE1319,(IF(BS1319&gt;=1,BS1319-COUNTIFS($AE1319:$AE1319,$AC1320,AS1319:AS1319,$AI$2),0)),0)),0)</f>
        <v>0</v>
      </c>
      <c r="BT1320" s="1">
        <f>IFERROR(IF($AE1320&gt;$AE1319,VLOOKUP($AC1320+AT$1,STOCK!$F$10:$AB$209,17,0),IF($AE1320=$AE1319,(IF(BT1319&gt;=1,BT1319-COUNTIFS($AE1319:$AE1319,$AC1320,AT1319:AT1319,$AI$2),0)),0)),0)</f>
        <v>0</v>
      </c>
      <c r="BU1320" s="1">
        <f>IFERROR(IF($AE1320&gt;$AE1319,VLOOKUP($AC1320+AU$1,STOCK!$F$10:$AB$209,17,0),IF($AE1320=$AE1319,(IF(BU1319&gt;=1,BU1319-COUNTIFS($AE1319:$AE1319,$AC1320,AU1319:AU1319,$AI$2),0)),0)),0)</f>
        <v>0</v>
      </c>
      <c r="BV1320" s="1">
        <f>IFERROR(IF($AE1320&gt;$AE1319,VLOOKUP($AC1320+AV$1,STOCK!$F$10:$AB$209,17,0),IF($AE1320=$AE1319,(IF(BV1319&gt;=1,BV1319-COUNTIFS($AE1319:$AE1319,$AC1320,AV1319:AV1319,$AI$2),0)),0)),0)</f>
        <v>0</v>
      </c>
      <c r="BW1320" s="1">
        <f>IFERROR(IF($AE1320&gt;$AE1319,VLOOKUP($AC1320+AW$1,STOCK!$F$10:$AB$209,17,0),IF($AE1320=$AE1319,(IF(BW1319&gt;=1,BW1319-COUNTIFS($AE1319:$AE1319,$AC1320,AW1319:AW1319,$AI$2),0)),0)),0)</f>
        <v>0</v>
      </c>
      <c r="BX1320" s="1">
        <f>IFERROR(IF($AE1320&gt;$AE1319,VLOOKUP($AC1320+AX$1,STOCK!$F$10:$AB$209,17,0),IF($AE1320=$AE1319,(IF(BX1319&gt;=1,BX1319-COUNTIFS($AE1319:$AE1319,$AC1320,AX1319:AX1319,$AI$2),0)),0)),0)</f>
        <v>0</v>
      </c>
    </row>
    <row r="1321" spans="29:76" x14ac:dyDescent="0.25">
      <c r="AC1321" s="1">
        <f t="shared" si="320"/>
        <v>0</v>
      </c>
      <c r="AD1321" s="1">
        <f>IFERROR(IF(LEN(AK1321)&gt;=1,VLOOKUP(HLOOKUP(AK1321,PROFILE!$K$5:$V$8,4,0),PROFILE!$F$1:$G$3,2,0),0),0)</f>
        <v>0</v>
      </c>
      <c r="AE1321" s="1">
        <f t="shared" si="321"/>
        <v>0</v>
      </c>
      <c r="AF1321" s="1">
        <v>1308</v>
      </c>
      <c r="AI1321" s="1" t="str">
        <f>IFERROR(IF($AH1321&gt;=1,VLOOKUP($AG1321,STUDENT!$O$8:$Z$1507,3,0),""),"")</f>
        <v/>
      </c>
      <c r="AJ1321" s="1" t="str">
        <f>IFERROR(IF($AH1321&gt;=1,VLOOKUP($AG1321,STUDENT!$O$8:$Z$1507,4,0),""),"")</f>
        <v/>
      </c>
      <c r="AK1321" s="1" t="str">
        <f>IFERROR(IF($AH1321&gt;=1,VLOOKUP($AG1321,STUDENT!$O$8:$Z$1507,6,0),""),"")</f>
        <v/>
      </c>
      <c r="AL1321" s="1" t="str">
        <f t="shared" si="322"/>
        <v/>
      </c>
      <c r="AM1321" s="1" t="str">
        <f t="shared" si="323"/>
        <v/>
      </c>
      <c r="AN1321" s="1" t="str">
        <f t="shared" si="324"/>
        <v/>
      </c>
      <c r="AO1321" s="1" t="str">
        <f t="shared" si="325"/>
        <v/>
      </c>
      <c r="AP1321" s="1" t="str">
        <f t="shared" si="326"/>
        <v/>
      </c>
      <c r="AQ1321" s="1" t="str">
        <f t="shared" si="327"/>
        <v/>
      </c>
      <c r="AR1321" s="1" t="str">
        <f t="shared" si="328"/>
        <v/>
      </c>
      <c r="AS1321" s="1" t="str">
        <f t="shared" si="329"/>
        <v/>
      </c>
      <c r="AT1321" s="1" t="str">
        <f t="shared" si="330"/>
        <v/>
      </c>
      <c r="AU1321" s="1" t="str">
        <f t="shared" si="331"/>
        <v/>
      </c>
      <c r="AV1321" s="1" t="str">
        <f t="shared" si="332"/>
        <v/>
      </c>
      <c r="AW1321" s="1" t="str">
        <f t="shared" si="333"/>
        <v/>
      </c>
      <c r="AX1321" s="1" t="str">
        <f t="shared" si="334"/>
        <v/>
      </c>
      <c r="AY1321" s="1">
        <f>IFERROR(IF($AE1321&gt;$AE1320,VLOOKUP($AC1321+AL$1,STOCK!$F$10:$AB$209,16,0),IF($AE1321=$AE1320,(IF(AY1320&gt;=1,AY1320-COUNTIFS($AE1320:$AE1320,$AC1321,AL1320:AL1320,$AI$1),0)),0)),0)</f>
        <v>0</v>
      </c>
      <c r="AZ1321" s="1">
        <f>IFERROR(IF($AE1321&gt;$AE1320,VLOOKUP($AC1321+AM$1,STOCK!$F$10:$AB$209,16,0),IF($AE1321=$AE1320,(IF(AZ1320&gt;=1,AZ1320-COUNTIFS($AE1320:$AE1320,$AC1321,AM1320:AM1320,$AI$1),0)),0)),0)</f>
        <v>0</v>
      </c>
      <c r="BA1321" s="1">
        <f>IFERROR(IF($AE1321&gt;$AE1320,VLOOKUP($AC1321+AN$1,STOCK!$F$10:$AB$209,16,0),IF($AE1321=$AE1320,(IF(BA1320&gt;=1,BA1320-COUNTIFS($AE1320:$AE1320,$AC1321,AN1320:AN1320,$AI$1),0)),0)),0)</f>
        <v>0</v>
      </c>
      <c r="BB1321" s="1">
        <f>IFERROR(IF($AE1321&gt;$AE1320,VLOOKUP($AC1321+AO$1,STOCK!$F$10:$AB$209,16,0),IF($AE1321=$AE1320,(IF(BB1320&gt;=1,BB1320-COUNTIFS($AE1320:$AE1320,$AC1321,AO1320:AO1320,$AI$1),0)),0)),0)</f>
        <v>0</v>
      </c>
      <c r="BC1321" s="1">
        <f>IFERROR(IF($AE1321&gt;$AE1320,VLOOKUP($AC1321+AP$1,STOCK!$F$10:$AB$209,16,0),IF($AE1321=$AE1320,(IF(BC1320&gt;=1,BC1320-COUNTIFS($AE1320:$AE1320,$AC1321,AP1320:AP1320,$AI$1),0)),0)),0)</f>
        <v>0</v>
      </c>
      <c r="BD1321" s="1">
        <f>IFERROR(IF($AE1321&gt;$AE1320,VLOOKUP($AC1321+AQ$1,STOCK!$F$10:$AB$209,16,0),IF($AE1321=$AE1320,(IF(BD1320&gt;=1,BD1320-COUNTIFS($AE1320:$AE1320,$AC1321,AQ1320:AQ1320,$AI$1),0)),0)),0)</f>
        <v>0</v>
      </c>
      <c r="BE1321" s="1">
        <f>IFERROR(IF($AE1321&gt;$AE1320,VLOOKUP($AC1321+AR$1,STOCK!$F$10:$AB$209,16,0),IF($AE1321=$AE1320,(IF(BE1320&gt;=1,BE1320-COUNTIFS($AE1320:$AE1320,$AC1321,AR1320:AR1320,$AI$1),0)),0)),0)</f>
        <v>0</v>
      </c>
      <c r="BF1321" s="1">
        <f>IFERROR(IF($AE1321&gt;$AE1320,VLOOKUP($AC1321+AS$1,STOCK!$F$10:$AB$209,16,0),IF($AE1321=$AE1320,(IF(BF1320&gt;=1,BF1320-COUNTIFS($AE1320:$AE1320,$AC1321,AS1320:AS1320,$AI$1),0)),0)),0)</f>
        <v>0</v>
      </c>
      <c r="BG1321" s="1">
        <f>IFERROR(IF($AE1321&gt;$AE1320,VLOOKUP($AC1321+AT$1,STOCK!$F$10:$AB$209,16,0),IF($AE1321=$AE1320,(IF(BG1320&gt;=1,BG1320-COUNTIFS($AE1320:$AE1320,$AC1321,AT1320:AT1320,$AI$1),0)),0)),0)</f>
        <v>0</v>
      </c>
      <c r="BH1321" s="1">
        <f>IFERROR(IF($AE1321&gt;$AE1320,VLOOKUP($AC1321+AU$1,STOCK!$F$10:$AB$209,16,0),IF($AE1321=$AE1320,(IF(BH1320&gt;=1,BH1320-COUNTIFS($AE1320:$AE1320,$AC1321,AU1320:AU1320,$AI$1),0)),0)),0)</f>
        <v>0</v>
      </c>
      <c r="BI1321" s="1">
        <f>IFERROR(IF($AE1321&gt;$AE1320,VLOOKUP($AC1321+AV$1,STOCK!$F$10:$AB$209,16,0),IF($AE1321=$AE1320,(IF(BI1320&gt;=1,BI1320-COUNTIFS($AE1320:$AE1320,$AC1321,AV1320:AV1320,$AI$1),0)),0)),0)</f>
        <v>0</v>
      </c>
      <c r="BJ1321" s="1">
        <f>IFERROR(IF($AE1321&gt;$AE1320,VLOOKUP($AC1321+AW$1,STOCK!$F$10:$AB$209,16,0),IF($AE1321=$AE1320,(IF(BJ1320&gt;=1,BJ1320-COUNTIFS($AE1320:$AE1320,$AC1321,AW1320:AW1320,$AI$1),0)),0)),0)</f>
        <v>0</v>
      </c>
      <c r="BK1321" s="1">
        <f>IFERROR(IF($AE1321&gt;$AE1320,VLOOKUP($AC1321+AX$1,STOCK!$F$10:$AB$209,16,0),IF($AE1321=$AE1320,(IF(BK1320&gt;=1,BK1320-COUNTIFS($AE1320:$AE1320,$AC1321,AX1320:AX1320,$AI$1),0)),0)),0)</f>
        <v>0</v>
      </c>
      <c r="BL1321" s="1">
        <f>IFERROR(IF($AE1321&gt;$AE1320,VLOOKUP($AC1321+AL$1,STOCK!$F$10:$AB$209,17,0),IF($AE1321=$AE1320,(IF(BL1320&gt;=1,BL1320-COUNTIFS($AE1320:$AE1320,$AC1321,AL1320:AL1320,$AI$2),0)),0)),0)</f>
        <v>0</v>
      </c>
      <c r="BM1321" s="1">
        <f>IFERROR(IF($AE1321&gt;$AE1320,VLOOKUP($AC1321+AM$1,STOCK!$F$10:$AB$209,17,0),IF($AE1321=$AE1320,(IF(BM1320&gt;=1,BM1320-COUNTIFS($AE1320:$AE1320,$AC1321,AM1320:AM1320,$AI$2),0)),0)),0)</f>
        <v>0</v>
      </c>
      <c r="BN1321" s="1">
        <f>IFERROR(IF($AE1321&gt;$AE1320,VLOOKUP($AC1321+AN$1,STOCK!$F$10:$AB$209,17,0),IF($AE1321=$AE1320,(IF(BN1320&gt;=1,BN1320-COUNTIFS($AE1320:$AE1320,$AC1321,AN1320:AN1320,$AI$2),0)),0)),0)</f>
        <v>0</v>
      </c>
      <c r="BO1321" s="1">
        <f>IFERROR(IF($AE1321&gt;$AE1320,VLOOKUP($AC1321+AO$1,STOCK!$F$10:$AB$209,17,0),IF($AE1321=$AE1320,(IF(BO1320&gt;=1,BO1320-COUNTIFS($AE1320:$AE1320,$AC1321,AO1320:AO1320,$AI$2),0)),0)),0)</f>
        <v>0</v>
      </c>
      <c r="BP1321" s="1">
        <f>IFERROR(IF($AE1321&gt;$AE1320,VLOOKUP($AC1321+AP$1,STOCK!$F$10:$AB$209,17,0),IF($AE1321=$AE1320,(IF(BP1320&gt;=1,BP1320-COUNTIFS($AE1320:$AE1320,$AC1321,AP1320:AP1320,$AI$2),0)),0)),0)</f>
        <v>0</v>
      </c>
      <c r="BQ1321" s="1">
        <f>IFERROR(IF($AE1321&gt;$AE1320,VLOOKUP($AC1321+AQ$1,STOCK!$F$10:$AB$209,17,0),IF($AE1321=$AE1320,(IF(BQ1320&gt;=1,BQ1320-COUNTIFS($AE1320:$AE1320,$AC1321,AQ1320:AQ1320,$AI$2),0)),0)),0)</f>
        <v>0</v>
      </c>
      <c r="BR1321" s="1">
        <f>IFERROR(IF($AE1321&gt;$AE1320,VLOOKUP($AC1321+AR$1,STOCK!$F$10:$AB$209,17,0),IF($AE1321=$AE1320,(IF(BR1320&gt;=1,BR1320-COUNTIFS($AE1320:$AE1320,$AC1321,AR1320:AR1320,$AI$2),0)),0)),0)</f>
        <v>0</v>
      </c>
      <c r="BS1321" s="1">
        <f>IFERROR(IF($AE1321&gt;$AE1320,VLOOKUP($AC1321+AS$1,STOCK!$F$10:$AB$209,17,0),IF($AE1321=$AE1320,(IF(BS1320&gt;=1,BS1320-COUNTIFS($AE1320:$AE1320,$AC1321,AS1320:AS1320,$AI$2),0)),0)),0)</f>
        <v>0</v>
      </c>
      <c r="BT1321" s="1">
        <f>IFERROR(IF($AE1321&gt;$AE1320,VLOOKUP($AC1321+AT$1,STOCK!$F$10:$AB$209,17,0),IF($AE1321=$AE1320,(IF(BT1320&gt;=1,BT1320-COUNTIFS($AE1320:$AE1320,$AC1321,AT1320:AT1320,$AI$2),0)),0)),0)</f>
        <v>0</v>
      </c>
      <c r="BU1321" s="1">
        <f>IFERROR(IF($AE1321&gt;$AE1320,VLOOKUP($AC1321+AU$1,STOCK!$F$10:$AB$209,17,0),IF($AE1321=$AE1320,(IF(BU1320&gt;=1,BU1320-COUNTIFS($AE1320:$AE1320,$AC1321,AU1320:AU1320,$AI$2),0)),0)),0)</f>
        <v>0</v>
      </c>
      <c r="BV1321" s="1">
        <f>IFERROR(IF($AE1321&gt;$AE1320,VLOOKUP($AC1321+AV$1,STOCK!$F$10:$AB$209,17,0),IF($AE1321=$AE1320,(IF(BV1320&gt;=1,BV1320-COUNTIFS($AE1320:$AE1320,$AC1321,AV1320:AV1320,$AI$2),0)),0)),0)</f>
        <v>0</v>
      </c>
      <c r="BW1321" s="1">
        <f>IFERROR(IF($AE1321&gt;$AE1320,VLOOKUP($AC1321+AW$1,STOCK!$F$10:$AB$209,17,0),IF($AE1321=$AE1320,(IF(BW1320&gt;=1,BW1320-COUNTIFS($AE1320:$AE1320,$AC1321,AW1320:AW1320,$AI$2),0)),0)),0)</f>
        <v>0</v>
      </c>
      <c r="BX1321" s="1">
        <f>IFERROR(IF($AE1321&gt;$AE1320,VLOOKUP($AC1321+AX$1,STOCK!$F$10:$AB$209,17,0),IF($AE1321=$AE1320,(IF(BX1320&gt;=1,BX1320-COUNTIFS($AE1320:$AE1320,$AC1321,AX1320:AX1320,$AI$2),0)),0)),0)</f>
        <v>0</v>
      </c>
    </row>
    <row r="1322" spans="29:76" x14ac:dyDescent="0.25">
      <c r="AC1322" s="1">
        <f t="shared" si="320"/>
        <v>0</v>
      </c>
      <c r="AD1322" s="1">
        <f>IFERROR(IF(LEN(AK1322)&gt;=1,VLOOKUP(HLOOKUP(AK1322,PROFILE!$K$5:$V$8,4,0),PROFILE!$F$1:$G$3,2,0),0),0)</f>
        <v>0</v>
      </c>
      <c r="AE1322" s="1">
        <f t="shared" si="321"/>
        <v>0</v>
      </c>
      <c r="AF1322" s="1">
        <v>1309</v>
      </c>
      <c r="AI1322" s="1" t="str">
        <f>IFERROR(IF($AH1322&gt;=1,VLOOKUP($AG1322,STUDENT!$O$8:$Z$1507,3,0),""),"")</f>
        <v/>
      </c>
      <c r="AJ1322" s="1" t="str">
        <f>IFERROR(IF($AH1322&gt;=1,VLOOKUP($AG1322,STUDENT!$O$8:$Z$1507,4,0),""),"")</f>
        <v/>
      </c>
      <c r="AK1322" s="1" t="str">
        <f>IFERROR(IF($AH1322&gt;=1,VLOOKUP($AG1322,STUDENT!$O$8:$Z$1507,6,0),""),"")</f>
        <v/>
      </c>
      <c r="AL1322" s="1" t="str">
        <f t="shared" si="322"/>
        <v/>
      </c>
      <c r="AM1322" s="1" t="str">
        <f t="shared" si="323"/>
        <v/>
      </c>
      <c r="AN1322" s="1" t="str">
        <f t="shared" si="324"/>
        <v/>
      </c>
      <c r="AO1322" s="1" t="str">
        <f t="shared" si="325"/>
        <v/>
      </c>
      <c r="AP1322" s="1" t="str">
        <f t="shared" si="326"/>
        <v/>
      </c>
      <c r="AQ1322" s="1" t="str">
        <f t="shared" si="327"/>
        <v/>
      </c>
      <c r="AR1322" s="1" t="str">
        <f t="shared" si="328"/>
        <v/>
      </c>
      <c r="AS1322" s="1" t="str">
        <f t="shared" si="329"/>
        <v/>
      </c>
      <c r="AT1322" s="1" t="str">
        <f t="shared" si="330"/>
        <v/>
      </c>
      <c r="AU1322" s="1" t="str">
        <f t="shared" si="331"/>
        <v/>
      </c>
      <c r="AV1322" s="1" t="str">
        <f t="shared" si="332"/>
        <v/>
      </c>
      <c r="AW1322" s="1" t="str">
        <f t="shared" si="333"/>
        <v/>
      </c>
      <c r="AX1322" s="1" t="str">
        <f t="shared" si="334"/>
        <v/>
      </c>
      <c r="AY1322" s="1">
        <f>IFERROR(IF($AE1322&gt;$AE1321,VLOOKUP($AC1322+AL$1,STOCK!$F$10:$AB$209,16,0),IF($AE1322=$AE1321,(IF(AY1321&gt;=1,AY1321-COUNTIFS($AE1321:$AE1321,$AC1322,AL1321:AL1321,$AI$1),0)),0)),0)</f>
        <v>0</v>
      </c>
      <c r="AZ1322" s="1">
        <f>IFERROR(IF($AE1322&gt;$AE1321,VLOOKUP($AC1322+AM$1,STOCK!$F$10:$AB$209,16,0),IF($AE1322=$AE1321,(IF(AZ1321&gt;=1,AZ1321-COUNTIFS($AE1321:$AE1321,$AC1322,AM1321:AM1321,$AI$1),0)),0)),0)</f>
        <v>0</v>
      </c>
      <c r="BA1322" s="1">
        <f>IFERROR(IF($AE1322&gt;$AE1321,VLOOKUP($AC1322+AN$1,STOCK!$F$10:$AB$209,16,0),IF($AE1322=$AE1321,(IF(BA1321&gt;=1,BA1321-COUNTIFS($AE1321:$AE1321,$AC1322,AN1321:AN1321,$AI$1),0)),0)),0)</f>
        <v>0</v>
      </c>
      <c r="BB1322" s="1">
        <f>IFERROR(IF($AE1322&gt;$AE1321,VLOOKUP($AC1322+AO$1,STOCK!$F$10:$AB$209,16,0),IF($AE1322=$AE1321,(IF(BB1321&gt;=1,BB1321-COUNTIFS($AE1321:$AE1321,$AC1322,AO1321:AO1321,$AI$1),0)),0)),0)</f>
        <v>0</v>
      </c>
      <c r="BC1322" s="1">
        <f>IFERROR(IF($AE1322&gt;$AE1321,VLOOKUP($AC1322+AP$1,STOCK!$F$10:$AB$209,16,0),IF($AE1322=$AE1321,(IF(BC1321&gt;=1,BC1321-COUNTIFS($AE1321:$AE1321,$AC1322,AP1321:AP1321,$AI$1),0)),0)),0)</f>
        <v>0</v>
      </c>
      <c r="BD1322" s="1">
        <f>IFERROR(IF($AE1322&gt;$AE1321,VLOOKUP($AC1322+AQ$1,STOCK!$F$10:$AB$209,16,0),IF($AE1322=$AE1321,(IF(BD1321&gt;=1,BD1321-COUNTIFS($AE1321:$AE1321,$AC1322,AQ1321:AQ1321,$AI$1),0)),0)),0)</f>
        <v>0</v>
      </c>
      <c r="BE1322" s="1">
        <f>IFERROR(IF($AE1322&gt;$AE1321,VLOOKUP($AC1322+AR$1,STOCK!$F$10:$AB$209,16,0),IF($AE1322=$AE1321,(IF(BE1321&gt;=1,BE1321-COUNTIFS($AE1321:$AE1321,$AC1322,AR1321:AR1321,$AI$1),0)),0)),0)</f>
        <v>0</v>
      </c>
      <c r="BF1322" s="1">
        <f>IFERROR(IF($AE1322&gt;$AE1321,VLOOKUP($AC1322+AS$1,STOCK!$F$10:$AB$209,16,0),IF($AE1322=$AE1321,(IF(BF1321&gt;=1,BF1321-COUNTIFS($AE1321:$AE1321,$AC1322,AS1321:AS1321,$AI$1),0)),0)),0)</f>
        <v>0</v>
      </c>
      <c r="BG1322" s="1">
        <f>IFERROR(IF($AE1322&gt;$AE1321,VLOOKUP($AC1322+AT$1,STOCK!$F$10:$AB$209,16,0),IF($AE1322=$AE1321,(IF(BG1321&gt;=1,BG1321-COUNTIFS($AE1321:$AE1321,$AC1322,AT1321:AT1321,$AI$1),0)),0)),0)</f>
        <v>0</v>
      </c>
      <c r="BH1322" s="1">
        <f>IFERROR(IF($AE1322&gt;$AE1321,VLOOKUP($AC1322+AU$1,STOCK!$F$10:$AB$209,16,0),IF($AE1322=$AE1321,(IF(BH1321&gt;=1,BH1321-COUNTIFS($AE1321:$AE1321,$AC1322,AU1321:AU1321,$AI$1),0)),0)),0)</f>
        <v>0</v>
      </c>
      <c r="BI1322" s="1">
        <f>IFERROR(IF($AE1322&gt;$AE1321,VLOOKUP($AC1322+AV$1,STOCK!$F$10:$AB$209,16,0),IF($AE1322=$AE1321,(IF(BI1321&gt;=1,BI1321-COUNTIFS($AE1321:$AE1321,$AC1322,AV1321:AV1321,$AI$1),0)),0)),0)</f>
        <v>0</v>
      </c>
      <c r="BJ1322" s="1">
        <f>IFERROR(IF($AE1322&gt;$AE1321,VLOOKUP($AC1322+AW$1,STOCK!$F$10:$AB$209,16,0),IF($AE1322=$AE1321,(IF(BJ1321&gt;=1,BJ1321-COUNTIFS($AE1321:$AE1321,$AC1322,AW1321:AW1321,$AI$1),0)),0)),0)</f>
        <v>0</v>
      </c>
      <c r="BK1322" s="1">
        <f>IFERROR(IF($AE1322&gt;$AE1321,VLOOKUP($AC1322+AX$1,STOCK!$F$10:$AB$209,16,0),IF($AE1322=$AE1321,(IF(BK1321&gt;=1,BK1321-COUNTIFS($AE1321:$AE1321,$AC1322,AX1321:AX1321,$AI$1),0)),0)),0)</f>
        <v>0</v>
      </c>
      <c r="BL1322" s="1">
        <f>IFERROR(IF($AE1322&gt;$AE1321,VLOOKUP($AC1322+AL$1,STOCK!$F$10:$AB$209,17,0),IF($AE1322=$AE1321,(IF(BL1321&gt;=1,BL1321-COUNTIFS($AE1321:$AE1321,$AC1322,AL1321:AL1321,$AI$2),0)),0)),0)</f>
        <v>0</v>
      </c>
      <c r="BM1322" s="1">
        <f>IFERROR(IF($AE1322&gt;$AE1321,VLOOKUP($AC1322+AM$1,STOCK!$F$10:$AB$209,17,0),IF($AE1322=$AE1321,(IF(BM1321&gt;=1,BM1321-COUNTIFS($AE1321:$AE1321,$AC1322,AM1321:AM1321,$AI$2),0)),0)),0)</f>
        <v>0</v>
      </c>
      <c r="BN1322" s="1">
        <f>IFERROR(IF($AE1322&gt;$AE1321,VLOOKUP($AC1322+AN$1,STOCK!$F$10:$AB$209,17,0),IF($AE1322=$AE1321,(IF(BN1321&gt;=1,BN1321-COUNTIFS($AE1321:$AE1321,$AC1322,AN1321:AN1321,$AI$2),0)),0)),0)</f>
        <v>0</v>
      </c>
      <c r="BO1322" s="1">
        <f>IFERROR(IF($AE1322&gt;$AE1321,VLOOKUP($AC1322+AO$1,STOCK!$F$10:$AB$209,17,0),IF($AE1322=$AE1321,(IF(BO1321&gt;=1,BO1321-COUNTIFS($AE1321:$AE1321,$AC1322,AO1321:AO1321,$AI$2),0)),0)),0)</f>
        <v>0</v>
      </c>
      <c r="BP1322" s="1">
        <f>IFERROR(IF($AE1322&gt;$AE1321,VLOOKUP($AC1322+AP$1,STOCK!$F$10:$AB$209,17,0),IF($AE1322=$AE1321,(IF(BP1321&gt;=1,BP1321-COUNTIFS($AE1321:$AE1321,$AC1322,AP1321:AP1321,$AI$2),0)),0)),0)</f>
        <v>0</v>
      </c>
      <c r="BQ1322" s="1">
        <f>IFERROR(IF($AE1322&gt;$AE1321,VLOOKUP($AC1322+AQ$1,STOCK!$F$10:$AB$209,17,0),IF($AE1322=$AE1321,(IF(BQ1321&gt;=1,BQ1321-COUNTIFS($AE1321:$AE1321,$AC1322,AQ1321:AQ1321,$AI$2),0)),0)),0)</f>
        <v>0</v>
      </c>
      <c r="BR1322" s="1">
        <f>IFERROR(IF($AE1322&gt;$AE1321,VLOOKUP($AC1322+AR$1,STOCK!$F$10:$AB$209,17,0),IF($AE1322=$AE1321,(IF(BR1321&gt;=1,BR1321-COUNTIFS($AE1321:$AE1321,$AC1322,AR1321:AR1321,$AI$2),0)),0)),0)</f>
        <v>0</v>
      </c>
      <c r="BS1322" s="1">
        <f>IFERROR(IF($AE1322&gt;$AE1321,VLOOKUP($AC1322+AS$1,STOCK!$F$10:$AB$209,17,0),IF($AE1322=$AE1321,(IF(BS1321&gt;=1,BS1321-COUNTIFS($AE1321:$AE1321,$AC1322,AS1321:AS1321,$AI$2),0)),0)),0)</f>
        <v>0</v>
      </c>
      <c r="BT1322" s="1">
        <f>IFERROR(IF($AE1322&gt;$AE1321,VLOOKUP($AC1322+AT$1,STOCK!$F$10:$AB$209,17,0),IF($AE1322=$AE1321,(IF(BT1321&gt;=1,BT1321-COUNTIFS($AE1321:$AE1321,$AC1322,AT1321:AT1321,$AI$2),0)),0)),0)</f>
        <v>0</v>
      </c>
      <c r="BU1322" s="1">
        <f>IFERROR(IF($AE1322&gt;$AE1321,VLOOKUP($AC1322+AU$1,STOCK!$F$10:$AB$209,17,0),IF($AE1322=$AE1321,(IF(BU1321&gt;=1,BU1321-COUNTIFS($AE1321:$AE1321,$AC1322,AU1321:AU1321,$AI$2),0)),0)),0)</f>
        <v>0</v>
      </c>
      <c r="BV1322" s="1">
        <f>IFERROR(IF($AE1322&gt;$AE1321,VLOOKUP($AC1322+AV$1,STOCK!$F$10:$AB$209,17,0),IF($AE1322=$AE1321,(IF(BV1321&gt;=1,BV1321-COUNTIFS($AE1321:$AE1321,$AC1322,AV1321:AV1321,$AI$2),0)),0)),0)</f>
        <v>0</v>
      </c>
      <c r="BW1322" s="1">
        <f>IFERROR(IF($AE1322&gt;$AE1321,VLOOKUP($AC1322+AW$1,STOCK!$F$10:$AB$209,17,0),IF($AE1322=$AE1321,(IF(BW1321&gt;=1,BW1321-COUNTIFS($AE1321:$AE1321,$AC1322,AW1321:AW1321,$AI$2),0)),0)),0)</f>
        <v>0</v>
      </c>
      <c r="BX1322" s="1">
        <f>IFERROR(IF($AE1322&gt;$AE1321,VLOOKUP($AC1322+AX$1,STOCK!$F$10:$AB$209,17,0),IF($AE1322=$AE1321,(IF(BX1321&gt;=1,BX1321-COUNTIFS($AE1321:$AE1321,$AC1322,AX1321:AX1321,$AI$2),0)),0)),0)</f>
        <v>0</v>
      </c>
    </row>
    <row r="1323" spans="29:76" x14ac:dyDescent="0.25">
      <c r="AC1323" s="1">
        <f t="shared" si="320"/>
        <v>0</v>
      </c>
      <c r="AD1323" s="1">
        <f>IFERROR(IF(LEN(AK1323)&gt;=1,VLOOKUP(HLOOKUP(AK1323,PROFILE!$K$5:$V$8,4,0),PROFILE!$F$1:$G$3,2,0),0),0)</f>
        <v>0</v>
      </c>
      <c r="AE1323" s="1">
        <f t="shared" si="321"/>
        <v>0</v>
      </c>
      <c r="AF1323" s="1">
        <v>1310</v>
      </c>
      <c r="AI1323" s="1" t="str">
        <f>IFERROR(IF($AH1323&gt;=1,VLOOKUP($AG1323,STUDENT!$O$8:$Z$1507,3,0),""),"")</f>
        <v/>
      </c>
      <c r="AJ1323" s="1" t="str">
        <f>IFERROR(IF($AH1323&gt;=1,VLOOKUP($AG1323,STUDENT!$O$8:$Z$1507,4,0),""),"")</f>
        <v/>
      </c>
      <c r="AK1323" s="1" t="str">
        <f>IFERROR(IF($AH1323&gt;=1,VLOOKUP($AG1323,STUDENT!$O$8:$Z$1507,6,0),""),"")</f>
        <v/>
      </c>
      <c r="AL1323" s="1" t="str">
        <f t="shared" si="322"/>
        <v/>
      </c>
      <c r="AM1323" s="1" t="str">
        <f t="shared" si="323"/>
        <v/>
      </c>
      <c r="AN1323" s="1" t="str">
        <f t="shared" si="324"/>
        <v/>
      </c>
      <c r="AO1323" s="1" t="str">
        <f t="shared" si="325"/>
        <v/>
      </c>
      <c r="AP1323" s="1" t="str">
        <f t="shared" si="326"/>
        <v/>
      </c>
      <c r="AQ1323" s="1" t="str">
        <f t="shared" si="327"/>
        <v/>
      </c>
      <c r="AR1323" s="1" t="str">
        <f t="shared" si="328"/>
        <v/>
      </c>
      <c r="AS1323" s="1" t="str">
        <f t="shared" si="329"/>
        <v/>
      </c>
      <c r="AT1323" s="1" t="str">
        <f t="shared" si="330"/>
        <v/>
      </c>
      <c r="AU1323" s="1" t="str">
        <f t="shared" si="331"/>
        <v/>
      </c>
      <c r="AV1323" s="1" t="str">
        <f t="shared" si="332"/>
        <v/>
      </c>
      <c r="AW1323" s="1" t="str">
        <f t="shared" si="333"/>
        <v/>
      </c>
      <c r="AX1323" s="1" t="str">
        <f t="shared" si="334"/>
        <v/>
      </c>
      <c r="AY1323" s="1">
        <f>IFERROR(IF($AE1323&gt;$AE1322,VLOOKUP($AC1323+AL$1,STOCK!$F$10:$AB$209,16,0),IF($AE1323=$AE1322,(IF(AY1322&gt;=1,AY1322-COUNTIFS($AE1322:$AE1322,$AC1323,AL1322:AL1322,$AI$1),0)),0)),0)</f>
        <v>0</v>
      </c>
      <c r="AZ1323" s="1">
        <f>IFERROR(IF($AE1323&gt;$AE1322,VLOOKUP($AC1323+AM$1,STOCK!$F$10:$AB$209,16,0),IF($AE1323=$AE1322,(IF(AZ1322&gt;=1,AZ1322-COUNTIFS($AE1322:$AE1322,$AC1323,AM1322:AM1322,$AI$1),0)),0)),0)</f>
        <v>0</v>
      </c>
      <c r="BA1323" s="1">
        <f>IFERROR(IF($AE1323&gt;$AE1322,VLOOKUP($AC1323+AN$1,STOCK!$F$10:$AB$209,16,0),IF($AE1323=$AE1322,(IF(BA1322&gt;=1,BA1322-COUNTIFS($AE1322:$AE1322,$AC1323,AN1322:AN1322,$AI$1),0)),0)),0)</f>
        <v>0</v>
      </c>
      <c r="BB1323" s="1">
        <f>IFERROR(IF($AE1323&gt;$AE1322,VLOOKUP($AC1323+AO$1,STOCK!$F$10:$AB$209,16,0),IF($AE1323=$AE1322,(IF(BB1322&gt;=1,BB1322-COUNTIFS($AE1322:$AE1322,$AC1323,AO1322:AO1322,$AI$1),0)),0)),0)</f>
        <v>0</v>
      </c>
      <c r="BC1323" s="1">
        <f>IFERROR(IF($AE1323&gt;$AE1322,VLOOKUP($AC1323+AP$1,STOCK!$F$10:$AB$209,16,0),IF($AE1323=$AE1322,(IF(BC1322&gt;=1,BC1322-COUNTIFS($AE1322:$AE1322,$AC1323,AP1322:AP1322,$AI$1),0)),0)),0)</f>
        <v>0</v>
      </c>
      <c r="BD1323" s="1">
        <f>IFERROR(IF($AE1323&gt;$AE1322,VLOOKUP($AC1323+AQ$1,STOCK!$F$10:$AB$209,16,0),IF($AE1323=$AE1322,(IF(BD1322&gt;=1,BD1322-COUNTIFS($AE1322:$AE1322,$AC1323,AQ1322:AQ1322,$AI$1),0)),0)),0)</f>
        <v>0</v>
      </c>
      <c r="BE1323" s="1">
        <f>IFERROR(IF($AE1323&gt;$AE1322,VLOOKUP($AC1323+AR$1,STOCK!$F$10:$AB$209,16,0),IF($AE1323=$AE1322,(IF(BE1322&gt;=1,BE1322-COUNTIFS($AE1322:$AE1322,$AC1323,AR1322:AR1322,$AI$1),0)),0)),0)</f>
        <v>0</v>
      </c>
      <c r="BF1323" s="1">
        <f>IFERROR(IF($AE1323&gt;$AE1322,VLOOKUP($AC1323+AS$1,STOCK!$F$10:$AB$209,16,0),IF($AE1323=$AE1322,(IF(BF1322&gt;=1,BF1322-COUNTIFS($AE1322:$AE1322,$AC1323,AS1322:AS1322,$AI$1),0)),0)),0)</f>
        <v>0</v>
      </c>
      <c r="BG1323" s="1">
        <f>IFERROR(IF($AE1323&gt;$AE1322,VLOOKUP($AC1323+AT$1,STOCK!$F$10:$AB$209,16,0),IF($AE1323=$AE1322,(IF(BG1322&gt;=1,BG1322-COUNTIFS($AE1322:$AE1322,$AC1323,AT1322:AT1322,$AI$1),0)),0)),0)</f>
        <v>0</v>
      </c>
      <c r="BH1323" s="1">
        <f>IFERROR(IF($AE1323&gt;$AE1322,VLOOKUP($AC1323+AU$1,STOCK!$F$10:$AB$209,16,0),IF($AE1323=$AE1322,(IF(BH1322&gt;=1,BH1322-COUNTIFS($AE1322:$AE1322,$AC1323,AU1322:AU1322,$AI$1),0)),0)),0)</f>
        <v>0</v>
      </c>
      <c r="BI1323" s="1">
        <f>IFERROR(IF($AE1323&gt;$AE1322,VLOOKUP($AC1323+AV$1,STOCK!$F$10:$AB$209,16,0),IF($AE1323=$AE1322,(IF(BI1322&gt;=1,BI1322-COUNTIFS($AE1322:$AE1322,$AC1323,AV1322:AV1322,$AI$1),0)),0)),0)</f>
        <v>0</v>
      </c>
      <c r="BJ1323" s="1">
        <f>IFERROR(IF($AE1323&gt;$AE1322,VLOOKUP($AC1323+AW$1,STOCK!$F$10:$AB$209,16,0),IF($AE1323=$AE1322,(IF(BJ1322&gt;=1,BJ1322-COUNTIFS($AE1322:$AE1322,$AC1323,AW1322:AW1322,$AI$1),0)),0)),0)</f>
        <v>0</v>
      </c>
      <c r="BK1323" s="1">
        <f>IFERROR(IF($AE1323&gt;$AE1322,VLOOKUP($AC1323+AX$1,STOCK!$F$10:$AB$209,16,0),IF($AE1323=$AE1322,(IF(BK1322&gt;=1,BK1322-COUNTIFS($AE1322:$AE1322,$AC1323,AX1322:AX1322,$AI$1),0)),0)),0)</f>
        <v>0</v>
      </c>
      <c r="BL1323" s="1">
        <f>IFERROR(IF($AE1323&gt;$AE1322,VLOOKUP($AC1323+AL$1,STOCK!$F$10:$AB$209,17,0),IF($AE1323=$AE1322,(IF(BL1322&gt;=1,BL1322-COUNTIFS($AE1322:$AE1322,$AC1323,AL1322:AL1322,$AI$2),0)),0)),0)</f>
        <v>0</v>
      </c>
      <c r="BM1323" s="1">
        <f>IFERROR(IF($AE1323&gt;$AE1322,VLOOKUP($AC1323+AM$1,STOCK!$F$10:$AB$209,17,0),IF($AE1323=$AE1322,(IF(BM1322&gt;=1,BM1322-COUNTIFS($AE1322:$AE1322,$AC1323,AM1322:AM1322,$AI$2),0)),0)),0)</f>
        <v>0</v>
      </c>
      <c r="BN1323" s="1">
        <f>IFERROR(IF($AE1323&gt;$AE1322,VLOOKUP($AC1323+AN$1,STOCK!$F$10:$AB$209,17,0),IF($AE1323=$AE1322,(IF(BN1322&gt;=1,BN1322-COUNTIFS($AE1322:$AE1322,$AC1323,AN1322:AN1322,$AI$2),0)),0)),0)</f>
        <v>0</v>
      </c>
      <c r="BO1323" s="1">
        <f>IFERROR(IF($AE1323&gt;$AE1322,VLOOKUP($AC1323+AO$1,STOCK!$F$10:$AB$209,17,0),IF($AE1323=$AE1322,(IF(BO1322&gt;=1,BO1322-COUNTIFS($AE1322:$AE1322,$AC1323,AO1322:AO1322,$AI$2),0)),0)),0)</f>
        <v>0</v>
      </c>
      <c r="BP1323" s="1">
        <f>IFERROR(IF($AE1323&gt;$AE1322,VLOOKUP($AC1323+AP$1,STOCK!$F$10:$AB$209,17,0),IF($AE1323=$AE1322,(IF(BP1322&gt;=1,BP1322-COUNTIFS($AE1322:$AE1322,$AC1323,AP1322:AP1322,$AI$2),0)),0)),0)</f>
        <v>0</v>
      </c>
      <c r="BQ1323" s="1">
        <f>IFERROR(IF($AE1323&gt;$AE1322,VLOOKUP($AC1323+AQ$1,STOCK!$F$10:$AB$209,17,0),IF($AE1323=$AE1322,(IF(BQ1322&gt;=1,BQ1322-COUNTIFS($AE1322:$AE1322,$AC1323,AQ1322:AQ1322,$AI$2),0)),0)),0)</f>
        <v>0</v>
      </c>
      <c r="BR1323" s="1">
        <f>IFERROR(IF($AE1323&gt;$AE1322,VLOOKUP($AC1323+AR$1,STOCK!$F$10:$AB$209,17,0),IF($AE1323=$AE1322,(IF(BR1322&gt;=1,BR1322-COUNTIFS($AE1322:$AE1322,$AC1323,AR1322:AR1322,$AI$2),0)),0)),0)</f>
        <v>0</v>
      </c>
      <c r="BS1323" s="1">
        <f>IFERROR(IF($AE1323&gt;$AE1322,VLOOKUP($AC1323+AS$1,STOCK!$F$10:$AB$209,17,0),IF($AE1323=$AE1322,(IF(BS1322&gt;=1,BS1322-COUNTIFS($AE1322:$AE1322,$AC1323,AS1322:AS1322,$AI$2),0)),0)),0)</f>
        <v>0</v>
      </c>
      <c r="BT1323" s="1">
        <f>IFERROR(IF($AE1323&gt;$AE1322,VLOOKUP($AC1323+AT$1,STOCK!$F$10:$AB$209,17,0),IF($AE1323=$AE1322,(IF(BT1322&gt;=1,BT1322-COUNTIFS($AE1322:$AE1322,$AC1323,AT1322:AT1322,$AI$2),0)),0)),0)</f>
        <v>0</v>
      </c>
      <c r="BU1323" s="1">
        <f>IFERROR(IF($AE1323&gt;$AE1322,VLOOKUP($AC1323+AU$1,STOCK!$F$10:$AB$209,17,0),IF($AE1323=$AE1322,(IF(BU1322&gt;=1,BU1322-COUNTIFS($AE1322:$AE1322,$AC1323,AU1322:AU1322,$AI$2),0)),0)),0)</f>
        <v>0</v>
      </c>
      <c r="BV1323" s="1">
        <f>IFERROR(IF($AE1323&gt;$AE1322,VLOOKUP($AC1323+AV$1,STOCK!$F$10:$AB$209,17,0),IF($AE1323=$AE1322,(IF(BV1322&gt;=1,BV1322-COUNTIFS($AE1322:$AE1322,$AC1323,AV1322:AV1322,$AI$2),0)),0)),0)</f>
        <v>0</v>
      </c>
      <c r="BW1323" s="1">
        <f>IFERROR(IF($AE1323&gt;$AE1322,VLOOKUP($AC1323+AW$1,STOCK!$F$10:$AB$209,17,0),IF($AE1323=$AE1322,(IF(BW1322&gt;=1,BW1322-COUNTIFS($AE1322:$AE1322,$AC1323,AW1322:AW1322,$AI$2),0)),0)),0)</f>
        <v>0</v>
      </c>
      <c r="BX1323" s="1">
        <f>IFERROR(IF($AE1323&gt;$AE1322,VLOOKUP($AC1323+AX$1,STOCK!$F$10:$AB$209,17,0),IF($AE1323=$AE1322,(IF(BX1322&gt;=1,BX1322-COUNTIFS($AE1322:$AE1322,$AC1323,AX1322:AX1322,$AI$2),0)),0)),0)</f>
        <v>0</v>
      </c>
    </row>
    <row r="1324" spans="29:76" x14ac:dyDescent="0.25">
      <c r="AC1324" s="1">
        <f t="shared" si="320"/>
        <v>0</v>
      </c>
      <c r="AD1324" s="1">
        <f>IFERROR(IF(LEN(AK1324)&gt;=1,VLOOKUP(HLOOKUP(AK1324,PROFILE!$K$5:$V$8,4,0),PROFILE!$F$1:$G$3,2,0),0),0)</f>
        <v>0</v>
      </c>
      <c r="AE1324" s="1">
        <f t="shared" si="321"/>
        <v>0</v>
      </c>
      <c r="AF1324" s="1">
        <v>1311</v>
      </c>
      <c r="AI1324" s="1" t="str">
        <f>IFERROR(IF($AH1324&gt;=1,VLOOKUP($AG1324,STUDENT!$O$8:$Z$1507,3,0),""),"")</f>
        <v/>
      </c>
      <c r="AJ1324" s="1" t="str">
        <f>IFERROR(IF($AH1324&gt;=1,VLOOKUP($AG1324,STUDENT!$O$8:$Z$1507,4,0),""),"")</f>
        <v/>
      </c>
      <c r="AK1324" s="1" t="str">
        <f>IFERROR(IF($AH1324&gt;=1,VLOOKUP($AG1324,STUDENT!$O$8:$Z$1507,6,0),""),"")</f>
        <v/>
      </c>
      <c r="AL1324" s="1" t="str">
        <f t="shared" si="322"/>
        <v/>
      </c>
      <c r="AM1324" s="1" t="str">
        <f t="shared" si="323"/>
        <v/>
      </c>
      <c r="AN1324" s="1" t="str">
        <f t="shared" si="324"/>
        <v/>
      </c>
      <c r="AO1324" s="1" t="str">
        <f t="shared" si="325"/>
        <v/>
      </c>
      <c r="AP1324" s="1" t="str">
        <f t="shared" si="326"/>
        <v/>
      </c>
      <c r="AQ1324" s="1" t="str">
        <f t="shared" si="327"/>
        <v/>
      </c>
      <c r="AR1324" s="1" t="str">
        <f t="shared" si="328"/>
        <v/>
      </c>
      <c r="AS1324" s="1" t="str">
        <f t="shared" si="329"/>
        <v/>
      </c>
      <c r="AT1324" s="1" t="str">
        <f t="shared" si="330"/>
        <v/>
      </c>
      <c r="AU1324" s="1" t="str">
        <f t="shared" si="331"/>
        <v/>
      </c>
      <c r="AV1324" s="1" t="str">
        <f t="shared" si="332"/>
        <v/>
      </c>
      <c r="AW1324" s="1" t="str">
        <f t="shared" si="333"/>
        <v/>
      </c>
      <c r="AX1324" s="1" t="str">
        <f t="shared" si="334"/>
        <v/>
      </c>
      <c r="AY1324" s="1">
        <f>IFERROR(IF($AE1324&gt;$AE1323,VLOOKUP($AC1324+AL$1,STOCK!$F$10:$AB$209,16,0),IF($AE1324=$AE1323,(IF(AY1323&gt;=1,AY1323-COUNTIFS($AE1323:$AE1323,$AC1324,AL1323:AL1323,$AI$1),0)),0)),0)</f>
        <v>0</v>
      </c>
      <c r="AZ1324" s="1">
        <f>IFERROR(IF($AE1324&gt;$AE1323,VLOOKUP($AC1324+AM$1,STOCK!$F$10:$AB$209,16,0),IF($AE1324=$AE1323,(IF(AZ1323&gt;=1,AZ1323-COUNTIFS($AE1323:$AE1323,$AC1324,AM1323:AM1323,$AI$1),0)),0)),0)</f>
        <v>0</v>
      </c>
      <c r="BA1324" s="1">
        <f>IFERROR(IF($AE1324&gt;$AE1323,VLOOKUP($AC1324+AN$1,STOCK!$F$10:$AB$209,16,0),IF($AE1324=$AE1323,(IF(BA1323&gt;=1,BA1323-COUNTIFS($AE1323:$AE1323,$AC1324,AN1323:AN1323,$AI$1),0)),0)),0)</f>
        <v>0</v>
      </c>
      <c r="BB1324" s="1">
        <f>IFERROR(IF($AE1324&gt;$AE1323,VLOOKUP($AC1324+AO$1,STOCK!$F$10:$AB$209,16,0),IF($AE1324=$AE1323,(IF(BB1323&gt;=1,BB1323-COUNTIFS($AE1323:$AE1323,$AC1324,AO1323:AO1323,$AI$1),0)),0)),0)</f>
        <v>0</v>
      </c>
      <c r="BC1324" s="1">
        <f>IFERROR(IF($AE1324&gt;$AE1323,VLOOKUP($AC1324+AP$1,STOCK!$F$10:$AB$209,16,0),IF($AE1324=$AE1323,(IF(BC1323&gt;=1,BC1323-COUNTIFS($AE1323:$AE1323,$AC1324,AP1323:AP1323,$AI$1),0)),0)),0)</f>
        <v>0</v>
      </c>
      <c r="BD1324" s="1">
        <f>IFERROR(IF($AE1324&gt;$AE1323,VLOOKUP($AC1324+AQ$1,STOCK!$F$10:$AB$209,16,0),IF($AE1324=$AE1323,(IF(BD1323&gt;=1,BD1323-COUNTIFS($AE1323:$AE1323,$AC1324,AQ1323:AQ1323,$AI$1),0)),0)),0)</f>
        <v>0</v>
      </c>
      <c r="BE1324" s="1">
        <f>IFERROR(IF($AE1324&gt;$AE1323,VLOOKUP($AC1324+AR$1,STOCK!$F$10:$AB$209,16,0),IF($AE1324=$AE1323,(IF(BE1323&gt;=1,BE1323-COUNTIFS($AE1323:$AE1323,$AC1324,AR1323:AR1323,$AI$1),0)),0)),0)</f>
        <v>0</v>
      </c>
      <c r="BF1324" s="1">
        <f>IFERROR(IF($AE1324&gt;$AE1323,VLOOKUP($AC1324+AS$1,STOCK!$F$10:$AB$209,16,0),IF($AE1324=$AE1323,(IF(BF1323&gt;=1,BF1323-COUNTIFS($AE1323:$AE1323,$AC1324,AS1323:AS1323,$AI$1),0)),0)),0)</f>
        <v>0</v>
      </c>
      <c r="BG1324" s="1">
        <f>IFERROR(IF($AE1324&gt;$AE1323,VLOOKUP($AC1324+AT$1,STOCK!$F$10:$AB$209,16,0),IF($AE1324=$AE1323,(IF(BG1323&gt;=1,BG1323-COUNTIFS($AE1323:$AE1323,$AC1324,AT1323:AT1323,$AI$1),0)),0)),0)</f>
        <v>0</v>
      </c>
      <c r="BH1324" s="1">
        <f>IFERROR(IF($AE1324&gt;$AE1323,VLOOKUP($AC1324+AU$1,STOCK!$F$10:$AB$209,16,0),IF($AE1324=$AE1323,(IF(BH1323&gt;=1,BH1323-COUNTIFS($AE1323:$AE1323,$AC1324,AU1323:AU1323,$AI$1),0)),0)),0)</f>
        <v>0</v>
      </c>
      <c r="BI1324" s="1">
        <f>IFERROR(IF($AE1324&gt;$AE1323,VLOOKUP($AC1324+AV$1,STOCK!$F$10:$AB$209,16,0),IF($AE1324=$AE1323,(IF(BI1323&gt;=1,BI1323-COUNTIFS($AE1323:$AE1323,$AC1324,AV1323:AV1323,$AI$1),0)),0)),0)</f>
        <v>0</v>
      </c>
      <c r="BJ1324" s="1">
        <f>IFERROR(IF($AE1324&gt;$AE1323,VLOOKUP($AC1324+AW$1,STOCK!$F$10:$AB$209,16,0),IF($AE1324=$AE1323,(IF(BJ1323&gt;=1,BJ1323-COUNTIFS($AE1323:$AE1323,$AC1324,AW1323:AW1323,$AI$1),0)),0)),0)</f>
        <v>0</v>
      </c>
      <c r="BK1324" s="1">
        <f>IFERROR(IF($AE1324&gt;$AE1323,VLOOKUP($AC1324+AX$1,STOCK!$F$10:$AB$209,16,0),IF($AE1324=$AE1323,(IF(BK1323&gt;=1,BK1323-COUNTIFS($AE1323:$AE1323,$AC1324,AX1323:AX1323,$AI$1),0)),0)),0)</f>
        <v>0</v>
      </c>
      <c r="BL1324" s="1">
        <f>IFERROR(IF($AE1324&gt;$AE1323,VLOOKUP($AC1324+AL$1,STOCK!$F$10:$AB$209,17,0),IF($AE1324=$AE1323,(IF(BL1323&gt;=1,BL1323-COUNTIFS($AE1323:$AE1323,$AC1324,AL1323:AL1323,$AI$2),0)),0)),0)</f>
        <v>0</v>
      </c>
      <c r="BM1324" s="1">
        <f>IFERROR(IF($AE1324&gt;$AE1323,VLOOKUP($AC1324+AM$1,STOCK!$F$10:$AB$209,17,0),IF($AE1324=$AE1323,(IF(BM1323&gt;=1,BM1323-COUNTIFS($AE1323:$AE1323,$AC1324,AM1323:AM1323,$AI$2),0)),0)),0)</f>
        <v>0</v>
      </c>
      <c r="BN1324" s="1">
        <f>IFERROR(IF($AE1324&gt;$AE1323,VLOOKUP($AC1324+AN$1,STOCK!$F$10:$AB$209,17,0),IF($AE1324=$AE1323,(IF(BN1323&gt;=1,BN1323-COUNTIFS($AE1323:$AE1323,$AC1324,AN1323:AN1323,$AI$2),0)),0)),0)</f>
        <v>0</v>
      </c>
      <c r="BO1324" s="1">
        <f>IFERROR(IF($AE1324&gt;$AE1323,VLOOKUP($AC1324+AO$1,STOCK!$F$10:$AB$209,17,0),IF($AE1324=$AE1323,(IF(BO1323&gt;=1,BO1323-COUNTIFS($AE1323:$AE1323,$AC1324,AO1323:AO1323,$AI$2),0)),0)),0)</f>
        <v>0</v>
      </c>
      <c r="BP1324" s="1">
        <f>IFERROR(IF($AE1324&gt;$AE1323,VLOOKUP($AC1324+AP$1,STOCK!$F$10:$AB$209,17,0),IF($AE1324=$AE1323,(IF(BP1323&gt;=1,BP1323-COUNTIFS($AE1323:$AE1323,$AC1324,AP1323:AP1323,$AI$2),0)),0)),0)</f>
        <v>0</v>
      </c>
      <c r="BQ1324" s="1">
        <f>IFERROR(IF($AE1324&gt;$AE1323,VLOOKUP($AC1324+AQ$1,STOCK!$F$10:$AB$209,17,0),IF($AE1324=$AE1323,(IF(BQ1323&gt;=1,BQ1323-COUNTIFS($AE1323:$AE1323,$AC1324,AQ1323:AQ1323,$AI$2),0)),0)),0)</f>
        <v>0</v>
      </c>
      <c r="BR1324" s="1">
        <f>IFERROR(IF($AE1324&gt;$AE1323,VLOOKUP($AC1324+AR$1,STOCK!$F$10:$AB$209,17,0),IF($AE1324=$AE1323,(IF(BR1323&gt;=1,BR1323-COUNTIFS($AE1323:$AE1323,$AC1324,AR1323:AR1323,$AI$2),0)),0)),0)</f>
        <v>0</v>
      </c>
      <c r="BS1324" s="1">
        <f>IFERROR(IF($AE1324&gt;$AE1323,VLOOKUP($AC1324+AS$1,STOCK!$F$10:$AB$209,17,0),IF($AE1324=$AE1323,(IF(BS1323&gt;=1,BS1323-COUNTIFS($AE1323:$AE1323,$AC1324,AS1323:AS1323,$AI$2),0)),0)),0)</f>
        <v>0</v>
      </c>
      <c r="BT1324" s="1">
        <f>IFERROR(IF($AE1324&gt;$AE1323,VLOOKUP($AC1324+AT$1,STOCK!$F$10:$AB$209,17,0),IF($AE1324=$AE1323,(IF(BT1323&gt;=1,BT1323-COUNTIFS($AE1323:$AE1323,$AC1324,AT1323:AT1323,$AI$2),0)),0)),0)</f>
        <v>0</v>
      </c>
      <c r="BU1324" s="1">
        <f>IFERROR(IF($AE1324&gt;$AE1323,VLOOKUP($AC1324+AU$1,STOCK!$F$10:$AB$209,17,0),IF($AE1324=$AE1323,(IF(BU1323&gt;=1,BU1323-COUNTIFS($AE1323:$AE1323,$AC1324,AU1323:AU1323,$AI$2),0)),0)),0)</f>
        <v>0</v>
      </c>
      <c r="BV1324" s="1">
        <f>IFERROR(IF($AE1324&gt;$AE1323,VLOOKUP($AC1324+AV$1,STOCK!$F$10:$AB$209,17,0),IF($AE1324=$AE1323,(IF(BV1323&gt;=1,BV1323-COUNTIFS($AE1323:$AE1323,$AC1324,AV1323:AV1323,$AI$2),0)),0)),0)</f>
        <v>0</v>
      </c>
      <c r="BW1324" s="1">
        <f>IFERROR(IF($AE1324&gt;$AE1323,VLOOKUP($AC1324+AW$1,STOCK!$F$10:$AB$209,17,0),IF($AE1324=$AE1323,(IF(BW1323&gt;=1,BW1323-COUNTIFS($AE1323:$AE1323,$AC1324,AW1323:AW1323,$AI$2),0)),0)),0)</f>
        <v>0</v>
      </c>
      <c r="BX1324" s="1">
        <f>IFERROR(IF($AE1324&gt;$AE1323,VLOOKUP($AC1324+AX$1,STOCK!$F$10:$AB$209,17,0),IF($AE1324=$AE1323,(IF(BX1323&gt;=1,BX1323-COUNTIFS($AE1323:$AE1323,$AC1324,AX1323:AX1323,$AI$2),0)),0)),0)</f>
        <v>0</v>
      </c>
    </row>
    <row r="1325" spans="29:76" x14ac:dyDescent="0.25">
      <c r="AC1325" s="1">
        <f t="shared" si="320"/>
        <v>0</v>
      </c>
      <c r="AD1325" s="1">
        <f>IFERROR(IF(LEN(AK1325)&gt;=1,VLOOKUP(HLOOKUP(AK1325,PROFILE!$K$5:$V$8,4,0),PROFILE!$F$1:$G$3,2,0),0),0)</f>
        <v>0</v>
      </c>
      <c r="AE1325" s="1">
        <f t="shared" si="321"/>
        <v>0</v>
      </c>
      <c r="AF1325" s="1">
        <v>1312</v>
      </c>
      <c r="AI1325" s="1" t="str">
        <f>IFERROR(IF($AH1325&gt;=1,VLOOKUP($AG1325,STUDENT!$O$8:$Z$1507,3,0),""),"")</f>
        <v/>
      </c>
      <c r="AJ1325" s="1" t="str">
        <f>IFERROR(IF($AH1325&gt;=1,VLOOKUP($AG1325,STUDENT!$O$8:$Z$1507,4,0),""),"")</f>
        <v/>
      </c>
      <c r="AK1325" s="1" t="str">
        <f>IFERROR(IF($AH1325&gt;=1,VLOOKUP($AG1325,STUDENT!$O$8:$Z$1507,6,0),""),"")</f>
        <v/>
      </c>
      <c r="AL1325" s="1" t="str">
        <f t="shared" si="322"/>
        <v/>
      </c>
      <c r="AM1325" s="1" t="str">
        <f t="shared" si="323"/>
        <v/>
      </c>
      <c r="AN1325" s="1" t="str">
        <f t="shared" si="324"/>
        <v/>
      </c>
      <c r="AO1325" s="1" t="str">
        <f t="shared" si="325"/>
        <v/>
      </c>
      <c r="AP1325" s="1" t="str">
        <f t="shared" si="326"/>
        <v/>
      </c>
      <c r="AQ1325" s="1" t="str">
        <f t="shared" si="327"/>
        <v/>
      </c>
      <c r="AR1325" s="1" t="str">
        <f t="shared" si="328"/>
        <v/>
      </c>
      <c r="AS1325" s="1" t="str">
        <f t="shared" si="329"/>
        <v/>
      </c>
      <c r="AT1325" s="1" t="str">
        <f t="shared" si="330"/>
        <v/>
      </c>
      <c r="AU1325" s="1" t="str">
        <f t="shared" si="331"/>
        <v/>
      </c>
      <c r="AV1325" s="1" t="str">
        <f t="shared" si="332"/>
        <v/>
      </c>
      <c r="AW1325" s="1" t="str">
        <f t="shared" si="333"/>
        <v/>
      </c>
      <c r="AX1325" s="1" t="str">
        <f t="shared" si="334"/>
        <v/>
      </c>
      <c r="AY1325" s="1">
        <f>IFERROR(IF($AE1325&gt;$AE1324,VLOOKUP($AC1325+AL$1,STOCK!$F$10:$AB$209,16,0),IF($AE1325=$AE1324,(IF(AY1324&gt;=1,AY1324-COUNTIFS($AE1324:$AE1324,$AC1325,AL1324:AL1324,$AI$1),0)),0)),0)</f>
        <v>0</v>
      </c>
      <c r="AZ1325" s="1">
        <f>IFERROR(IF($AE1325&gt;$AE1324,VLOOKUP($AC1325+AM$1,STOCK!$F$10:$AB$209,16,0),IF($AE1325=$AE1324,(IF(AZ1324&gt;=1,AZ1324-COUNTIFS($AE1324:$AE1324,$AC1325,AM1324:AM1324,$AI$1),0)),0)),0)</f>
        <v>0</v>
      </c>
      <c r="BA1325" s="1">
        <f>IFERROR(IF($AE1325&gt;$AE1324,VLOOKUP($AC1325+AN$1,STOCK!$F$10:$AB$209,16,0),IF($AE1325=$AE1324,(IF(BA1324&gt;=1,BA1324-COUNTIFS($AE1324:$AE1324,$AC1325,AN1324:AN1324,$AI$1),0)),0)),0)</f>
        <v>0</v>
      </c>
      <c r="BB1325" s="1">
        <f>IFERROR(IF($AE1325&gt;$AE1324,VLOOKUP($AC1325+AO$1,STOCK!$F$10:$AB$209,16,0),IF($AE1325=$AE1324,(IF(BB1324&gt;=1,BB1324-COUNTIFS($AE1324:$AE1324,$AC1325,AO1324:AO1324,$AI$1),0)),0)),0)</f>
        <v>0</v>
      </c>
      <c r="BC1325" s="1">
        <f>IFERROR(IF($AE1325&gt;$AE1324,VLOOKUP($AC1325+AP$1,STOCK!$F$10:$AB$209,16,0),IF($AE1325=$AE1324,(IF(BC1324&gt;=1,BC1324-COUNTIFS($AE1324:$AE1324,$AC1325,AP1324:AP1324,$AI$1),0)),0)),0)</f>
        <v>0</v>
      </c>
      <c r="BD1325" s="1">
        <f>IFERROR(IF($AE1325&gt;$AE1324,VLOOKUP($AC1325+AQ$1,STOCK!$F$10:$AB$209,16,0),IF($AE1325=$AE1324,(IF(BD1324&gt;=1,BD1324-COUNTIFS($AE1324:$AE1324,$AC1325,AQ1324:AQ1324,$AI$1),0)),0)),0)</f>
        <v>0</v>
      </c>
      <c r="BE1325" s="1">
        <f>IFERROR(IF($AE1325&gt;$AE1324,VLOOKUP($AC1325+AR$1,STOCK!$F$10:$AB$209,16,0),IF($AE1325=$AE1324,(IF(BE1324&gt;=1,BE1324-COUNTIFS($AE1324:$AE1324,$AC1325,AR1324:AR1324,$AI$1),0)),0)),0)</f>
        <v>0</v>
      </c>
      <c r="BF1325" s="1">
        <f>IFERROR(IF($AE1325&gt;$AE1324,VLOOKUP($AC1325+AS$1,STOCK!$F$10:$AB$209,16,0),IF($AE1325=$AE1324,(IF(BF1324&gt;=1,BF1324-COUNTIFS($AE1324:$AE1324,$AC1325,AS1324:AS1324,$AI$1),0)),0)),0)</f>
        <v>0</v>
      </c>
      <c r="BG1325" s="1">
        <f>IFERROR(IF($AE1325&gt;$AE1324,VLOOKUP($AC1325+AT$1,STOCK!$F$10:$AB$209,16,0),IF($AE1325=$AE1324,(IF(BG1324&gt;=1,BG1324-COUNTIFS($AE1324:$AE1324,$AC1325,AT1324:AT1324,$AI$1),0)),0)),0)</f>
        <v>0</v>
      </c>
      <c r="BH1325" s="1">
        <f>IFERROR(IF($AE1325&gt;$AE1324,VLOOKUP($AC1325+AU$1,STOCK!$F$10:$AB$209,16,0),IF($AE1325=$AE1324,(IF(BH1324&gt;=1,BH1324-COUNTIFS($AE1324:$AE1324,$AC1325,AU1324:AU1324,$AI$1),0)),0)),0)</f>
        <v>0</v>
      </c>
      <c r="BI1325" s="1">
        <f>IFERROR(IF($AE1325&gt;$AE1324,VLOOKUP($AC1325+AV$1,STOCK!$F$10:$AB$209,16,0),IF($AE1325=$AE1324,(IF(BI1324&gt;=1,BI1324-COUNTIFS($AE1324:$AE1324,$AC1325,AV1324:AV1324,$AI$1),0)),0)),0)</f>
        <v>0</v>
      </c>
      <c r="BJ1325" s="1">
        <f>IFERROR(IF($AE1325&gt;$AE1324,VLOOKUP($AC1325+AW$1,STOCK!$F$10:$AB$209,16,0),IF($AE1325=$AE1324,(IF(BJ1324&gt;=1,BJ1324-COUNTIFS($AE1324:$AE1324,$AC1325,AW1324:AW1324,$AI$1),0)),0)),0)</f>
        <v>0</v>
      </c>
      <c r="BK1325" s="1">
        <f>IFERROR(IF($AE1325&gt;$AE1324,VLOOKUP($AC1325+AX$1,STOCK!$F$10:$AB$209,16,0),IF($AE1325=$AE1324,(IF(BK1324&gt;=1,BK1324-COUNTIFS($AE1324:$AE1324,$AC1325,AX1324:AX1324,$AI$1),0)),0)),0)</f>
        <v>0</v>
      </c>
      <c r="BL1325" s="1">
        <f>IFERROR(IF($AE1325&gt;$AE1324,VLOOKUP($AC1325+AL$1,STOCK!$F$10:$AB$209,17,0),IF($AE1325=$AE1324,(IF(BL1324&gt;=1,BL1324-COUNTIFS($AE1324:$AE1324,$AC1325,AL1324:AL1324,$AI$2),0)),0)),0)</f>
        <v>0</v>
      </c>
      <c r="BM1325" s="1">
        <f>IFERROR(IF($AE1325&gt;$AE1324,VLOOKUP($AC1325+AM$1,STOCK!$F$10:$AB$209,17,0),IF($AE1325=$AE1324,(IF(BM1324&gt;=1,BM1324-COUNTIFS($AE1324:$AE1324,$AC1325,AM1324:AM1324,$AI$2),0)),0)),0)</f>
        <v>0</v>
      </c>
      <c r="BN1325" s="1">
        <f>IFERROR(IF($AE1325&gt;$AE1324,VLOOKUP($AC1325+AN$1,STOCK!$F$10:$AB$209,17,0),IF($AE1325=$AE1324,(IF(BN1324&gt;=1,BN1324-COUNTIFS($AE1324:$AE1324,$AC1325,AN1324:AN1324,$AI$2),0)),0)),0)</f>
        <v>0</v>
      </c>
      <c r="BO1325" s="1">
        <f>IFERROR(IF($AE1325&gt;$AE1324,VLOOKUP($AC1325+AO$1,STOCK!$F$10:$AB$209,17,0),IF($AE1325=$AE1324,(IF(BO1324&gt;=1,BO1324-COUNTIFS($AE1324:$AE1324,$AC1325,AO1324:AO1324,$AI$2),0)),0)),0)</f>
        <v>0</v>
      </c>
      <c r="BP1325" s="1">
        <f>IFERROR(IF($AE1325&gt;$AE1324,VLOOKUP($AC1325+AP$1,STOCK!$F$10:$AB$209,17,0),IF($AE1325=$AE1324,(IF(BP1324&gt;=1,BP1324-COUNTIFS($AE1324:$AE1324,$AC1325,AP1324:AP1324,$AI$2),0)),0)),0)</f>
        <v>0</v>
      </c>
      <c r="BQ1325" s="1">
        <f>IFERROR(IF($AE1325&gt;$AE1324,VLOOKUP($AC1325+AQ$1,STOCK!$F$10:$AB$209,17,0),IF($AE1325=$AE1324,(IF(BQ1324&gt;=1,BQ1324-COUNTIFS($AE1324:$AE1324,$AC1325,AQ1324:AQ1324,$AI$2),0)),0)),0)</f>
        <v>0</v>
      </c>
      <c r="BR1325" s="1">
        <f>IFERROR(IF($AE1325&gt;$AE1324,VLOOKUP($AC1325+AR$1,STOCK!$F$10:$AB$209,17,0),IF($AE1325=$AE1324,(IF(BR1324&gt;=1,BR1324-COUNTIFS($AE1324:$AE1324,$AC1325,AR1324:AR1324,$AI$2),0)),0)),0)</f>
        <v>0</v>
      </c>
      <c r="BS1325" s="1">
        <f>IFERROR(IF($AE1325&gt;$AE1324,VLOOKUP($AC1325+AS$1,STOCK!$F$10:$AB$209,17,0),IF($AE1325=$AE1324,(IF(BS1324&gt;=1,BS1324-COUNTIFS($AE1324:$AE1324,$AC1325,AS1324:AS1324,$AI$2),0)),0)),0)</f>
        <v>0</v>
      </c>
      <c r="BT1325" s="1">
        <f>IFERROR(IF($AE1325&gt;$AE1324,VLOOKUP($AC1325+AT$1,STOCK!$F$10:$AB$209,17,0),IF($AE1325=$AE1324,(IF(BT1324&gt;=1,BT1324-COUNTIFS($AE1324:$AE1324,$AC1325,AT1324:AT1324,$AI$2),0)),0)),0)</f>
        <v>0</v>
      </c>
      <c r="BU1325" s="1">
        <f>IFERROR(IF($AE1325&gt;$AE1324,VLOOKUP($AC1325+AU$1,STOCK!$F$10:$AB$209,17,0),IF($AE1325=$AE1324,(IF(BU1324&gt;=1,BU1324-COUNTIFS($AE1324:$AE1324,$AC1325,AU1324:AU1324,$AI$2),0)),0)),0)</f>
        <v>0</v>
      </c>
      <c r="BV1325" s="1">
        <f>IFERROR(IF($AE1325&gt;$AE1324,VLOOKUP($AC1325+AV$1,STOCK!$F$10:$AB$209,17,0),IF($AE1325=$AE1324,(IF(BV1324&gt;=1,BV1324-COUNTIFS($AE1324:$AE1324,$AC1325,AV1324:AV1324,$AI$2),0)),0)),0)</f>
        <v>0</v>
      </c>
      <c r="BW1325" s="1">
        <f>IFERROR(IF($AE1325&gt;$AE1324,VLOOKUP($AC1325+AW$1,STOCK!$F$10:$AB$209,17,0),IF($AE1325=$AE1324,(IF(BW1324&gt;=1,BW1324-COUNTIFS($AE1324:$AE1324,$AC1325,AW1324:AW1324,$AI$2),0)),0)),0)</f>
        <v>0</v>
      </c>
      <c r="BX1325" s="1">
        <f>IFERROR(IF($AE1325&gt;$AE1324,VLOOKUP($AC1325+AX$1,STOCK!$F$10:$AB$209,17,0),IF($AE1325=$AE1324,(IF(BX1324&gt;=1,BX1324-COUNTIFS($AE1324:$AE1324,$AC1325,AX1324:AX1324,$AI$2),0)),0)),0)</f>
        <v>0</v>
      </c>
    </row>
    <row r="1326" spans="29:76" x14ac:dyDescent="0.25">
      <c r="AC1326" s="1">
        <f t="shared" si="320"/>
        <v>0</v>
      </c>
      <c r="AD1326" s="1">
        <f>IFERROR(IF(LEN(AK1326)&gt;=1,VLOOKUP(HLOOKUP(AK1326,PROFILE!$K$5:$V$8,4,0),PROFILE!$F$1:$G$3,2,0),0),0)</f>
        <v>0</v>
      </c>
      <c r="AE1326" s="1">
        <f t="shared" si="321"/>
        <v>0</v>
      </c>
      <c r="AF1326" s="1">
        <v>1313</v>
      </c>
      <c r="AI1326" s="1" t="str">
        <f>IFERROR(IF($AH1326&gt;=1,VLOOKUP($AG1326,STUDENT!$O$8:$Z$1507,3,0),""),"")</f>
        <v/>
      </c>
      <c r="AJ1326" s="1" t="str">
        <f>IFERROR(IF($AH1326&gt;=1,VLOOKUP($AG1326,STUDENT!$O$8:$Z$1507,4,0),""),"")</f>
        <v/>
      </c>
      <c r="AK1326" s="1" t="str">
        <f>IFERROR(IF($AH1326&gt;=1,VLOOKUP($AG1326,STUDENT!$O$8:$Z$1507,6,0),""),"")</f>
        <v/>
      </c>
      <c r="AL1326" s="1" t="str">
        <f t="shared" si="322"/>
        <v/>
      </c>
      <c r="AM1326" s="1" t="str">
        <f t="shared" si="323"/>
        <v/>
      </c>
      <c r="AN1326" s="1" t="str">
        <f t="shared" si="324"/>
        <v/>
      </c>
      <c r="AO1326" s="1" t="str">
        <f t="shared" si="325"/>
        <v/>
      </c>
      <c r="AP1326" s="1" t="str">
        <f t="shared" si="326"/>
        <v/>
      </c>
      <c r="AQ1326" s="1" t="str">
        <f t="shared" si="327"/>
        <v/>
      </c>
      <c r="AR1326" s="1" t="str">
        <f t="shared" si="328"/>
        <v/>
      </c>
      <c r="AS1326" s="1" t="str">
        <f t="shared" si="329"/>
        <v/>
      </c>
      <c r="AT1326" s="1" t="str">
        <f t="shared" si="330"/>
        <v/>
      </c>
      <c r="AU1326" s="1" t="str">
        <f t="shared" si="331"/>
        <v/>
      </c>
      <c r="AV1326" s="1" t="str">
        <f t="shared" si="332"/>
        <v/>
      </c>
      <c r="AW1326" s="1" t="str">
        <f t="shared" si="333"/>
        <v/>
      </c>
      <c r="AX1326" s="1" t="str">
        <f t="shared" si="334"/>
        <v/>
      </c>
      <c r="AY1326" s="1">
        <f>IFERROR(IF($AE1326&gt;$AE1325,VLOOKUP($AC1326+AL$1,STOCK!$F$10:$AB$209,16,0),IF($AE1326=$AE1325,(IF(AY1325&gt;=1,AY1325-COUNTIFS($AE1325:$AE1325,$AC1326,AL1325:AL1325,$AI$1),0)),0)),0)</f>
        <v>0</v>
      </c>
      <c r="AZ1326" s="1">
        <f>IFERROR(IF($AE1326&gt;$AE1325,VLOOKUP($AC1326+AM$1,STOCK!$F$10:$AB$209,16,0),IF($AE1326=$AE1325,(IF(AZ1325&gt;=1,AZ1325-COUNTIFS($AE1325:$AE1325,$AC1326,AM1325:AM1325,$AI$1),0)),0)),0)</f>
        <v>0</v>
      </c>
      <c r="BA1326" s="1">
        <f>IFERROR(IF($AE1326&gt;$AE1325,VLOOKUP($AC1326+AN$1,STOCK!$F$10:$AB$209,16,0),IF($AE1326=$AE1325,(IF(BA1325&gt;=1,BA1325-COUNTIFS($AE1325:$AE1325,$AC1326,AN1325:AN1325,$AI$1),0)),0)),0)</f>
        <v>0</v>
      </c>
      <c r="BB1326" s="1">
        <f>IFERROR(IF($AE1326&gt;$AE1325,VLOOKUP($AC1326+AO$1,STOCK!$F$10:$AB$209,16,0),IF($AE1326=$AE1325,(IF(BB1325&gt;=1,BB1325-COUNTIFS($AE1325:$AE1325,$AC1326,AO1325:AO1325,$AI$1),0)),0)),0)</f>
        <v>0</v>
      </c>
      <c r="BC1326" s="1">
        <f>IFERROR(IF($AE1326&gt;$AE1325,VLOOKUP($AC1326+AP$1,STOCK!$F$10:$AB$209,16,0),IF($AE1326=$AE1325,(IF(BC1325&gt;=1,BC1325-COUNTIFS($AE1325:$AE1325,$AC1326,AP1325:AP1325,$AI$1),0)),0)),0)</f>
        <v>0</v>
      </c>
      <c r="BD1326" s="1">
        <f>IFERROR(IF($AE1326&gt;$AE1325,VLOOKUP($AC1326+AQ$1,STOCK!$F$10:$AB$209,16,0),IF($AE1326=$AE1325,(IF(BD1325&gt;=1,BD1325-COUNTIFS($AE1325:$AE1325,$AC1326,AQ1325:AQ1325,$AI$1),0)),0)),0)</f>
        <v>0</v>
      </c>
      <c r="BE1326" s="1">
        <f>IFERROR(IF($AE1326&gt;$AE1325,VLOOKUP($AC1326+AR$1,STOCK!$F$10:$AB$209,16,0),IF($AE1326=$AE1325,(IF(BE1325&gt;=1,BE1325-COUNTIFS($AE1325:$AE1325,$AC1326,AR1325:AR1325,$AI$1),0)),0)),0)</f>
        <v>0</v>
      </c>
      <c r="BF1326" s="1">
        <f>IFERROR(IF($AE1326&gt;$AE1325,VLOOKUP($AC1326+AS$1,STOCK!$F$10:$AB$209,16,0),IF($AE1326=$AE1325,(IF(BF1325&gt;=1,BF1325-COUNTIFS($AE1325:$AE1325,$AC1326,AS1325:AS1325,$AI$1),0)),0)),0)</f>
        <v>0</v>
      </c>
      <c r="BG1326" s="1">
        <f>IFERROR(IF($AE1326&gt;$AE1325,VLOOKUP($AC1326+AT$1,STOCK!$F$10:$AB$209,16,0),IF($AE1326=$AE1325,(IF(BG1325&gt;=1,BG1325-COUNTIFS($AE1325:$AE1325,$AC1326,AT1325:AT1325,$AI$1),0)),0)),0)</f>
        <v>0</v>
      </c>
      <c r="BH1326" s="1">
        <f>IFERROR(IF($AE1326&gt;$AE1325,VLOOKUP($AC1326+AU$1,STOCK!$F$10:$AB$209,16,0),IF($AE1326=$AE1325,(IF(BH1325&gt;=1,BH1325-COUNTIFS($AE1325:$AE1325,$AC1326,AU1325:AU1325,$AI$1),0)),0)),0)</f>
        <v>0</v>
      </c>
      <c r="BI1326" s="1">
        <f>IFERROR(IF($AE1326&gt;$AE1325,VLOOKUP($AC1326+AV$1,STOCK!$F$10:$AB$209,16,0),IF($AE1326=$AE1325,(IF(BI1325&gt;=1,BI1325-COUNTIFS($AE1325:$AE1325,$AC1326,AV1325:AV1325,$AI$1),0)),0)),0)</f>
        <v>0</v>
      </c>
      <c r="BJ1326" s="1">
        <f>IFERROR(IF($AE1326&gt;$AE1325,VLOOKUP($AC1326+AW$1,STOCK!$F$10:$AB$209,16,0),IF($AE1326=$AE1325,(IF(BJ1325&gt;=1,BJ1325-COUNTIFS($AE1325:$AE1325,$AC1326,AW1325:AW1325,$AI$1),0)),0)),0)</f>
        <v>0</v>
      </c>
      <c r="BK1326" s="1">
        <f>IFERROR(IF($AE1326&gt;$AE1325,VLOOKUP($AC1326+AX$1,STOCK!$F$10:$AB$209,16,0),IF($AE1326=$AE1325,(IF(BK1325&gt;=1,BK1325-COUNTIFS($AE1325:$AE1325,$AC1326,AX1325:AX1325,$AI$1),0)),0)),0)</f>
        <v>0</v>
      </c>
      <c r="BL1326" s="1">
        <f>IFERROR(IF($AE1326&gt;$AE1325,VLOOKUP($AC1326+AL$1,STOCK!$F$10:$AB$209,17,0),IF($AE1326=$AE1325,(IF(BL1325&gt;=1,BL1325-COUNTIFS($AE1325:$AE1325,$AC1326,AL1325:AL1325,$AI$2),0)),0)),0)</f>
        <v>0</v>
      </c>
      <c r="BM1326" s="1">
        <f>IFERROR(IF($AE1326&gt;$AE1325,VLOOKUP($AC1326+AM$1,STOCK!$F$10:$AB$209,17,0),IF($AE1326=$AE1325,(IF(BM1325&gt;=1,BM1325-COUNTIFS($AE1325:$AE1325,$AC1326,AM1325:AM1325,$AI$2),0)),0)),0)</f>
        <v>0</v>
      </c>
      <c r="BN1326" s="1">
        <f>IFERROR(IF($AE1326&gt;$AE1325,VLOOKUP($AC1326+AN$1,STOCK!$F$10:$AB$209,17,0),IF($AE1326=$AE1325,(IF(BN1325&gt;=1,BN1325-COUNTIFS($AE1325:$AE1325,$AC1326,AN1325:AN1325,$AI$2),0)),0)),0)</f>
        <v>0</v>
      </c>
      <c r="BO1326" s="1">
        <f>IFERROR(IF($AE1326&gt;$AE1325,VLOOKUP($AC1326+AO$1,STOCK!$F$10:$AB$209,17,0),IF($AE1326=$AE1325,(IF(BO1325&gt;=1,BO1325-COUNTIFS($AE1325:$AE1325,$AC1326,AO1325:AO1325,$AI$2),0)),0)),0)</f>
        <v>0</v>
      </c>
      <c r="BP1326" s="1">
        <f>IFERROR(IF($AE1326&gt;$AE1325,VLOOKUP($AC1326+AP$1,STOCK!$F$10:$AB$209,17,0),IF($AE1326=$AE1325,(IF(BP1325&gt;=1,BP1325-COUNTIFS($AE1325:$AE1325,$AC1326,AP1325:AP1325,$AI$2),0)),0)),0)</f>
        <v>0</v>
      </c>
      <c r="BQ1326" s="1">
        <f>IFERROR(IF($AE1326&gt;$AE1325,VLOOKUP($AC1326+AQ$1,STOCK!$F$10:$AB$209,17,0),IF($AE1326=$AE1325,(IF(BQ1325&gt;=1,BQ1325-COUNTIFS($AE1325:$AE1325,$AC1326,AQ1325:AQ1325,$AI$2),0)),0)),0)</f>
        <v>0</v>
      </c>
      <c r="BR1326" s="1">
        <f>IFERROR(IF($AE1326&gt;$AE1325,VLOOKUP($AC1326+AR$1,STOCK!$F$10:$AB$209,17,0),IF($AE1326=$AE1325,(IF(BR1325&gt;=1,BR1325-COUNTIFS($AE1325:$AE1325,$AC1326,AR1325:AR1325,$AI$2),0)),0)),0)</f>
        <v>0</v>
      </c>
      <c r="BS1326" s="1">
        <f>IFERROR(IF($AE1326&gt;$AE1325,VLOOKUP($AC1326+AS$1,STOCK!$F$10:$AB$209,17,0),IF($AE1326=$AE1325,(IF(BS1325&gt;=1,BS1325-COUNTIFS($AE1325:$AE1325,$AC1326,AS1325:AS1325,$AI$2),0)),0)),0)</f>
        <v>0</v>
      </c>
      <c r="BT1326" s="1">
        <f>IFERROR(IF($AE1326&gt;$AE1325,VLOOKUP($AC1326+AT$1,STOCK!$F$10:$AB$209,17,0),IF($AE1326=$AE1325,(IF(BT1325&gt;=1,BT1325-COUNTIFS($AE1325:$AE1325,$AC1326,AT1325:AT1325,$AI$2),0)),0)),0)</f>
        <v>0</v>
      </c>
      <c r="BU1326" s="1">
        <f>IFERROR(IF($AE1326&gt;$AE1325,VLOOKUP($AC1326+AU$1,STOCK!$F$10:$AB$209,17,0),IF($AE1326=$AE1325,(IF(BU1325&gt;=1,BU1325-COUNTIFS($AE1325:$AE1325,$AC1326,AU1325:AU1325,$AI$2),0)),0)),0)</f>
        <v>0</v>
      </c>
      <c r="BV1326" s="1">
        <f>IFERROR(IF($AE1326&gt;$AE1325,VLOOKUP($AC1326+AV$1,STOCK!$F$10:$AB$209,17,0),IF($AE1326=$AE1325,(IF(BV1325&gt;=1,BV1325-COUNTIFS($AE1325:$AE1325,$AC1326,AV1325:AV1325,$AI$2),0)),0)),0)</f>
        <v>0</v>
      </c>
      <c r="BW1326" s="1">
        <f>IFERROR(IF($AE1326&gt;$AE1325,VLOOKUP($AC1326+AW$1,STOCK!$F$10:$AB$209,17,0),IF($AE1326=$AE1325,(IF(BW1325&gt;=1,BW1325-COUNTIFS($AE1325:$AE1325,$AC1326,AW1325:AW1325,$AI$2),0)),0)),0)</f>
        <v>0</v>
      </c>
      <c r="BX1326" s="1">
        <f>IFERROR(IF($AE1326&gt;$AE1325,VLOOKUP($AC1326+AX$1,STOCK!$F$10:$AB$209,17,0),IF($AE1326=$AE1325,(IF(BX1325&gt;=1,BX1325-COUNTIFS($AE1325:$AE1325,$AC1326,AX1325:AX1325,$AI$2),0)),0)),0)</f>
        <v>0</v>
      </c>
    </row>
    <row r="1327" spans="29:76" x14ac:dyDescent="0.25">
      <c r="AC1327" s="1">
        <f t="shared" si="320"/>
        <v>0</v>
      </c>
      <c r="AD1327" s="1">
        <f>IFERROR(IF(LEN(AK1327)&gt;=1,VLOOKUP(HLOOKUP(AK1327,PROFILE!$K$5:$V$8,4,0),PROFILE!$F$1:$G$3,2,0),0),0)</f>
        <v>0</v>
      </c>
      <c r="AE1327" s="1">
        <f t="shared" si="321"/>
        <v>0</v>
      </c>
      <c r="AF1327" s="1">
        <v>1314</v>
      </c>
      <c r="AI1327" s="1" t="str">
        <f>IFERROR(IF($AH1327&gt;=1,VLOOKUP($AG1327,STUDENT!$O$8:$Z$1507,3,0),""),"")</f>
        <v/>
      </c>
      <c r="AJ1327" s="1" t="str">
        <f>IFERROR(IF($AH1327&gt;=1,VLOOKUP($AG1327,STUDENT!$O$8:$Z$1507,4,0),""),"")</f>
        <v/>
      </c>
      <c r="AK1327" s="1" t="str">
        <f>IFERROR(IF($AH1327&gt;=1,VLOOKUP($AG1327,STUDENT!$O$8:$Z$1507,6,0),""),"")</f>
        <v/>
      </c>
      <c r="AL1327" s="1" t="str">
        <f t="shared" si="322"/>
        <v/>
      </c>
      <c r="AM1327" s="1" t="str">
        <f t="shared" si="323"/>
        <v/>
      </c>
      <c r="AN1327" s="1" t="str">
        <f t="shared" si="324"/>
        <v/>
      </c>
      <c r="AO1327" s="1" t="str">
        <f t="shared" si="325"/>
        <v/>
      </c>
      <c r="AP1327" s="1" t="str">
        <f t="shared" si="326"/>
        <v/>
      </c>
      <c r="AQ1327" s="1" t="str">
        <f t="shared" si="327"/>
        <v/>
      </c>
      <c r="AR1327" s="1" t="str">
        <f t="shared" si="328"/>
        <v/>
      </c>
      <c r="AS1327" s="1" t="str">
        <f t="shared" si="329"/>
        <v/>
      </c>
      <c r="AT1327" s="1" t="str">
        <f t="shared" si="330"/>
        <v/>
      </c>
      <c r="AU1327" s="1" t="str">
        <f t="shared" si="331"/>
        <v/>
      </c>
      <c r="AV1327" s="1" t="str">
        <f t="shared" si="332"/>
        <v/>
      </c>
      <c r="AW1327" s="1" t="str">
        <f t="shared" si="333"/>
        <v/>
      </c>
      <c r="AX1327" s="1" t="str">
        <f t="shared" si="334"/>
        <v/>
      </c>
      <c r="AY1327" s="1">
        <f>IFERROR(IF($AE1327&gt;$AE1326,VLOOKUP($AC1327+AL$1,STOCK!$F$10:$AB$209,16,0),IF($AE1327=$AE1326,(IF(AY1326&gt;=1,AY1326-COUNTIFS($AE1326:$AE1326,$AC1327,AL1326:AL1326,$AI$1),0)),0)),0)</f>
        <v>0</v>
      </c>
      <c r="AZ1327" s="1">
        <f>IFERROR(IF($AE1327&gt;$AE1326,VLOOKUP($AC1327+AM$1,STOCK!$F$10:$AB$209,16,0),IF($AE1327=$AE1326,(IF(AZ1326&gt;=1,AZ1326-COUNTIFS($AE1326:$AE1326,$AC1327,AM1326:AM1326,$AI$1),0)),0)),0)</f>
        <v>0</v>
      </c>
      <c r="BA1327" s="1">
        <f>IFERROR(IF($AE1327&gt;$AE1326,VLOOKUP($AC1327+AN$1,STOCK!$F$10:$AB$209,16,0),IF($AE1327=$AE1326,(IF(BA1326&gt;=1,BA1326-COUNTIFS($AE1326:$AE1326,$AC1327,AN1326:AN1326,$AI$1),0)),0)),0)</f>
        <v>0</v>
      </c>
      <c r="BB1327" s="1">
        <f>IFERROR(IF($AE1327&gt;$AE1326,VLOOKUP($AC1327+AO$1,STOCK!$F$10:$AB$209,16,0),IF($AE1327=$AE1326,(IF(BB1326&gt;=1,BB1326-COUNTIFS($AE1326:$AE1326,$AC1327,AO1326:AO1326,$AI$1),0)),0)),0)</f>
        <v>0</v>
      </c>
      <c r="BC1327" s="1">
        <f>IFERROR(IF($AE1327&gt;$AE1326,VLOOKUP($AC1327+AP$1,STOCK!$F$10:$AB$209,16,0),IF($AE1327=$AE1326,(IF(BC1326&gt;=1,BC1326-COUNTIFS($AE1326:$AE1326,$AC1327,AP1326:AP1326,$AI$1),0)),0)),0)</f>
        <v>0</v>
      </c>
      <c r="BD1327" s="1">
        <f>IFERROR(IF($AE1327&gt;$AE1326,VLOOKUP($AC1327+AQ$1,STOCK!$F$10:$AB$209,16,0),IF($AE1327=$AE1326,(IF(BD1326&gt;=1,BD1326-COUNTIFS($AE1326:$AE1326,$AC1327,AQ1326:AQ1326,$AI$1),0)),0)),0)</f>
        <v>0</v>
      </c>
      <c r="BE1327" s="1">
        <f>IFERROR(IF($AE1327&gt;$AE1326,VLOOKUP($AC1327+AR$1,STOCK!$F$10:$AB$209,16,0),IF($AE1327=$AE1326,(IF(BE1326&gt;=1,BE1326-COUNTIFS($AE1326:$AE1326,$AC1327,AR1326:AR1326,$AI$1),0)),0)),0)</f>
        <v>0</v>
      </c>
      <c r="BF1327" s="1">
        <f>IFERROR(IF($AE1327&gt;$AE1326,VLOOKUP($AC1327+AS$1,STOCK!$F$10:$AB$209,16,0),IF($AE1327=$AE1326,(IF(BF1326&gt;=1,BF1326-COUNTIFS($AE1326:$AE1326,$AC1327,AS1326:AS1326,$AI$1),0)),0)),0)</f>
        <v>0</v>
      </c>
      <c r="BG1327" s="1">
        <f>IFERROR(IF($AE1327&gt;$AE1326,VLOOKUP($AC1327+AT$1,STOCK!$F$10:$AB$209,16,0),IF($AE1327=$AE1326,(IF(BG1326&gt;=1,BG1326-COUNTIFS($AE1326:$AE1326,$AC1327,AT1326:AT1326,$AI$1),0)),0)),0)</f>
        <v>0</v>
      </c>
      <c r="BH1327" s="1">
        <f>IFERROR(IF($AE1327&gt;$AE1326,VLOOKUP($AC1327+AU$1,STOCK!$F$10:$AB$209,16,0),IF($AE1327=$AE1326,(IF(BH1326&gt;=1,BH1326-COUNTIFS($AE1326:$AE1326,$AC1327,AU1326:AU1326,$AI$1),0)),0)),0)</f>
        <v>0</v>
      </c>
      <c r="BI1327" s="1">
        <f>IFERROR(IF($AE1327&gt;$AE1326,VLOOKUP($AC1327+AV$1,STOCK!$F$10:$AB$209,16,0),IF($AE1327=$AE1326,(IF(BI1326&gt;=1,BI1326-COUNTIFS($AE1326:$AE1326,$AC1327,AV1326:AV1326,$AI$1),0)),0)),0)</f>
        <v>0</v>
      </c>
      <c r="BJ1327" s="1">
        <f>IFERROR(IF($AE1327&gt;$AE1326,VLOOKUP($AC1327+AW$1,STOCK!$F$10:$AB$209,16,0),IF($AE1327=$AE1326,(IF(BJ1326&gt;=1,BJ1326-COUNTIFS($AE1326:$AE1326,$AC1327,AW1326:AW1326,$AI$1),0)),0)),0)</f>
        <v>0</v>
      </c>
      <c r="BK1327" s="1">
        <f>IFERROR(IF($AE1327&gt;$AE1326,VLOOKUP($AC1327+AX$1,STOCK!$F$10:$AB$209,16,0),IF($AE1327=$AE1326,(IF(BK1326&gt;=1,BK1326-COUNTIFS($AE1326:$AE1326,$AC1327,AX1326:AX1326,$AI$1),0)),0)),0)</f>
        <v>0</v>
      </c>
      <c r="BL1327" s="1">
        <f>IFERROR(IF($AE1327&gt;$AE1326,VLOOKUP($AC1327+AL$1,STOCK!$F$10:$AB$209,17,0),IF($AE1327=$AE1326,(IF(BL1326&gt;=1,BL1326-COUNTIFS($AE1326:$AE1326,$AC1327,AL1326:AL1326,$AI$2),0)),0)),0)</f>
        <v>0</v>
      </c>
      <c r="BM1327" s="1">
        <f>IFERROR(IF($AE1327&gt;$AE1326,VLOOKUP($AC1327+AM$1,STOCK!$F$10:$AB$209,17,0),IF($AE1327=$AE1326,(IF(BM1326&gt;=1,BM1326-COUNTIFS($AE1326:$AE1326,$AC1327,AM1326:AM1326,$AI$2),0)),0)),0)</f>
        <v>0</v>
      </c>
      <c r="BN1327" s="1">
        <f>IFERROR(IF($AE1327&gt;$AE1326,VLOOKUP($AC1327+AN$1,STOCK!$F$10:$AB$209,17,0),IF($AE1327=$AE1326,(IF(BN1326&gt;=1,BN1326-COUNTIFS($AE1326:$AE1326,$AC1327,AN1326:AN1326,$AI$2),0)),0)),0)</f>
        <v>0</v>
      </c>
      <c r="BO1327" s="1">
        <f>IFERROR(IF($AE1327&gt;$AE1326,VLOOKUP($AC1327+AO$1,STOCK!$F$10:$AB$209,17,0),IF($AE1327=$AE1326,(IF(BO1326&gt;=1,BO1326-COUNTIFS($AE1326:$AE1326,$AC1327,AO1326:AO1326,$AI$2),0)),0)),0)</f>
        <v>0</v>
      </c>
      <c r="BP1327" s="1">
        <f>IFERROR(IF($AE1327&gt;$AE1326,VLOOKUP($AC1327+AP$1,STOCK!$F$10:$AB$209,17,0),IF($AE1327=$AE1326,(IF(BP1326&gt;=1,BP1326-COUNTIFS($AE1326:$AE1326,$AC1327,AP1326:AP1326,$AI$2),0)),0)),0)</f>
        <v>0</v>
      </c>
      <c r="BQ1327" s="1">
        <f>IFERROR(IF($AE1327&gt;$AE1326,VLOOKUP($AC1327+AQ$1,STOCK!$F$10:$AB$209,17,0),IF($AE1327=$AE1326,(IF(BQ1326&gt;=1,BQ1326-COUNTIFS($AE1326:$AE1326,$AC1327,AQ1326:AQ1326,$AI$2),0)),0)),0)</f>
        <v>0</v>
      </c>
      <c r="BR1327" s="1">
        <f>IFERROR(IF($AE1327&gt;$AE1326,VLOOKUP($AC1327+AR$1,STOCK!$F$10:$AB$209,17,0),IF($AE1327=$AE1326,(IF(BR1326&gt;=1,BR1326-COUNTIFS($AE1326:$AE1326,$AC1327,AR1326:AR1326,$AI$2),0)),0)),0)</f>
        <v>0</v>
      </c>
      <c r="BS1327" s="1">
        <f>IFERROR(IF($AE1327&gt;$AE1326,VLOOKUP($AC1327+AS$1,STOCK!$F$10:$AB$209,17,0),IF($AE1327=$AE1326,(IF(BS1326&gt;=1,BS1326-COUNTIFS($AE1326:$AE1326,$AC1327,AS1326:AS1326,$AI$2),0)),0)),0)</f>
        <v>0</v>
      </c>
      <c r="BT1327" s="1">
        <f>IFERROR(IF($AE1327&gt;$AE1326,VLOOKUP($AC1327+AT$1,STOCK!$F$10:$AB$209,17,0),IF($AE1327=$AE1326,(IF(BT1326&gt;=1,BT1326-COUNTIFS($AE1326:$AE1326,$AC1327,AT1326:AT1326,$AI$2),0)),0)),0)</f>
        <v>0</v>
      </c>
      <c r="BU1327" s="1">
        <f>IFERROR(IF($AE1327&gt;$AE1326,VLOOKUP($AC1327+AU$1,STOCK!$F$10:$AB$209,17,0),IF($AE1327=$AE1326,(IF(BU1326&gt;=1,BU1326-COUNTIFS($AE1326:$AE1326,$AC1327,AU1326:AU1326,$AI$2),0)),0)),0)</f>
        <v>0</v>
      </c>
      <c r="BV1327" s="1">
        <f>IFERROR(IF($AE1327&gt;$AE1326,VLOOKUP($AC1327+AV$1,STOCK!$F$10:$AB$209,17,0),IF($AE1327=$AE1326,(IF(BV1326&gt;=1,BV1326-COUNTIFS($AE1326:$AE1326,$AC1327,AV1326:AV1326,$AI$2),0)),0)),0)</f>
        <v>0</v>
      </c>
      <c r="BW1327" s="1">
        <f>IFERROR(IF($AE1327&gt;$AE1326,VLOOKUP($AC1327+AW$1,STOCK!$F$10:$AB$209,17,0),IF($AE1327=$AE1326,(IF(BW1326&gt;=1,BW1326-COUNTIFS($AE1326:$AE1326,$AC1327,AW1326:AW1326,$AI$2),0)),0)),0)</f>
        <v>0</v>
      </c>
      <c r="BX1327" s="1">
        <f>IFERROR(IF($AE1327&gt;$AE1326,VLOOKUP($AC1327+AX$1,STOCK!$F$10:$AB$209,17,0),IF($AE1327=$AE1326,(IF(BX1326&gt;=1,BX1326-COUNTIFS($AE1326:$AE1326,$AC1327,AX1326:AX1326,$AI$2),0)),0)),0)</f>
        <v>0</v>
      </c>
    </row>
    <row r="1328" spans="29:76" x14ac:dyDescent="0.25">
      <c r="AC1328" s="1">
        <f t="shared" si="320"/>
        <v>0</v>
      </c>
      <c r="AD1328" s="1">
        <f>IFERROR(IF(LEN(AK1328)&gt;=1,VLOOKUP(HLOOKUP(AK1328,PROFILE!$K$5:$V$8,4,0),PROFILE!$F$1:$G$3,2,0),0),0)</f>
        <v>0</v>
      </c>
      <c r="AE1328" s="1">
        <f t="shared" si="321"/>
        <v>0</v>
      </c>
      <c r="AF1328" s="1">
        <v>1315</v>
      </c>
      <c r="AI1328" s="1" t="str">
        <f>IFERROR(IF($AH1328&gt;=1,VLOOKUP($AG1328,STUDENT!$O$8:$Z$1507,3,0),""),"")</f>
        <v/>
      </c>
      <c r="AJ1328" s="1" t="str">
        <f>IFERROR(IF($AH1328&gt;=1,VLOOKUP($AG1328,STUDENT!$O$8:$Z$1507,4,0),""),"")</f>
        <v/>
      </c>
      <c r="AK1328" s="1" t="str">
        <f>IFERROR(IF($AH1328&gt;=1,VLOOKUP($AG1328,STUDENT!$O$8:$Z$1507,6,0),""),"")</f>
        <v/>
      </c>
      <c r="AL1328" s="1" t="str">
        <f t="shared" si="322"/>
        <v/>
      </c>
      <c r="AM1328" s="1" t="str">
        <f t="shared" si="323"/>
        <v/>
      </c>
      <c r="AN1328" s="1" t="str">
        <f t="shared" si="324"/>
        <v/>
      </c>
      <c r="AO1328" s="1" t="str">
        <f t="shared" si="325"/>
        <v/>
      </c>
      <c r="AP1328" s="1" t="str">
        <f t="shared" si="326"/>
        <v/>
      </c>
      <c r="AQ1328" s="1" t="str">
        <f t="shared" si="327"/>
        <v/>
      </c>
      <c r="AR1328" s="1" t="str">
        <f t="shared" si="328"/>
        <v/>
      </c>
      <c r="AS1328" s="1" t="str">
        <f t="shared" si="329"/>
        <v/>
      </c>
      <c r="AT1328" s="1" t="str">
        <f t="shared" si="330"/>
        <v/>
      </c>
      <c r="AU1328" s="1" t="str">
        <f t="shared" si="331"/>
        <v/>
      </c>
      <c r="AV1328" s="1" t="str">
        <f t="shared" si="332"/>
        <v/>
      </c>
      <c r="AW1328" s="1" t="str">
        <f t="shared" si="333"/>
        <v/>
      </c>
      <c r="AX1328" s="1" t="str">
        <f t="shared" si="334"/>
        <v/>
      </c>
      <c r="AY1328" s="1">
        <f>IFERROR(IF($AE1328&gt;$AE1327,VLOOKUP($AC1328+AL$1,STOCK!$F$10:$AB$209,16,0),IF($AE1328=$AE1327,(IF(AY1327&gt;=1,AY1327-COUNTIFS($AE1327:$AE1327,$AC1328,AL1327:AL1327,$AI$1),0)),0)),0)</f>
        <v>0</v>
      </c>
      <c r="AZ1328" s="1">
        <f>IFERROR(IF($AE1328&gt;$AE1327,VLOOKUP($AC1328+AM$1,STOCK!$F$10:$AB$209,16,0),IF($AE1328=$AE1327,(IF(AZ1327&gt;=1,AZ1327-COUNTIFS($AE1327:$AE1327,$AC1328,AM1327:AM1327,$AI$1),0)),0)),0)</f>
        <v>0</v>
      </c>
      <c r="BA1328" s="1">
        <f>IFERROR(IF($AE1328&gt;$AE1327,VLOOKUP($AC1328+AN$1,STOCK!$F$10:$AB$209,16,0),IF($AE1328=$AE1327,(IF(BA1327&gt;=1,BA1327-COUNTIFS($AE1327:$AE1327,$AC1328,AN1327:AN1327,$AI$1),0)),0)),0)</f>
        <v>0</v>
      </c>
      <c r="BB1328" s="1">
        <f>IFERROR(IF($AE1328&gt;$AE1327,VLOOKUP($AC1328+AO$1,STOCK!$F$10:$AB$209,16,0),IF($AE1328=$AE1327,(IF(BB1327&gt;=1,BB1327-COUNTIFS($AE1327:$AE1327,$AC1328,AO1327:AO1327,$AI$1),0)),0)),0)</f>
        <v>0</v>
      </c>
      <c r="BC1328" s="1">
        <f>IFERROR(IF($AE1328&gt;$AE1327,VLOOKUP($AC1328+AP$1,STOCK!$F$10:$AB$209,16,0),IF($AE1328=$AE1327,(IF(BC1327&gt;=1,BC1327-COUNTIFS($AE1327:$AE1327,$AC1328,AP1327:AP1327,$AI$1),0)),0)),0)</f>
        <v>0</v>
      </c>
      <c r="BD1328" s="1">
        <f>IFERROR(IF($AE1328&gt;$AE1327,VLOOKUP($AC1328+AQ$1,STOCK!$F$10:$AB$209,16,0),IF($AE1328=$AE1327,(IF(BD1327&gt;=1,BD1327-COUNTIFS($AE1327:$AE1327,$AC1328,AQ1327:AQ1327,$AI$1),0)),0)),0)</f>
        <v>0</v>
      </c>
      <c r="BE1328" s="1">
        <f>IFERROR(IF($AE1328&gt;$AE1327,VLOOKUP($AC1328+AR$1,STOCK!$F$10:$AB$209,16,0),IF($AE1328=$AE1327,(IF(BE1327&gt;=1,BE1327-COUNTIFS($AE1327:$AE1327,$AC1328,AR1327:AR1327,$AI$1),0)),0)),0)</f>
        <v>0</v>
      </c>
      <c r="BF1328" s="1">
        <f>IFERROR(IF($AE1328&gt;$AE1327,VLOOKUP($AC1328+AS$1,STOCK!$F$10:$AB$209,16,0),IF($AE1328=$AE1327,(IF(BF1327&gt;=1,BF1327-COUNTIFS($AE1327:$AE1327,$AC1328,AS1327:AS1327,$AI$1),0)),0)),0)</f>
        <v>0</v>
      </c>
      <c r="BG1328" s="1">
        <f>IFERROR(IF($AE1328&gt;$AE1327,VLOOKUP($AC1328+AT$1,STOCK!$F$10:$AB$209,16,0),IF($AE1328=$AE1327,(IF(BG1327&gt;=1,BG1327-COUNTIFS($AE1327:$AE1327,$AC1328,AT1327:AT1327,$AI$1),0)),0)),0)</f>
        <v>0</v>
      </c>
      <c r="BH1328" s="1">
        <f>IFERROR(IF($AE1328&gt;$AE1327,VLOOKUP($AC1328+AU$1,STOCK!$F$10:$AB$209,16,0),IF($AE1328=$AE1327,(IF(BH1327&gt;=1,BH1327-COUNTIFS($AE1327:$AE1327,$AC1328,AU1327:AU1327,$AI$1),0)),0)),0)</f>
        <v>0</v>
      </c>
      <c r="BI1328" s="1">
        <f>IFERROR(IF($AE1328&gt;$AE1327,VLOOKUP($AC1328+AV$1,STOCK!$F$10:$AB$209,16,0),IF($AE1328=$AE1327,(IF(BI1327&gt;=1,BI1327-COUNTIFS($AE1327:$AE1327,$AC1328,AV1327:AV1327,$AI$1),0)),0)),0)</f>
        <v>0</v>
      </c>
      <c r="BJ1328" s="1">
        <f>IFERROR(IF($AE1328&gt;$AE1327,VLOOKUP($AC1328+AW$1,STOCK!$F$10:$AB$209,16,0),IF($AE1328=$AE1327,(IF(BJ1327&gt;=1,BJ1327-COUNTIFS($AE1327:$AE1327,$AC1328,AW1327:AW1327,$AI$1),0)),0)),0)</f>
        <v>0</v>
      </c>
      <c r="BK1328" s="1">
        <f>IFERROR(IF($AE1328&gt;$AE1327,VLOOKUP($AC1328+AX$1,STOCK!$F$10:$AB$209,16,0),IF($AE1328=$AE1327,(IF(BK1327&gt;=1,BK1327-COUNTIFS($AE1327:$AE1327,$AC1328,AX1327:AX1327,$AI$1),0)),0)),0)</f>
        <v>0</v>
      </c>
      <c r="BL1328" s="1">
        <f>IFERROR(IF($AE1328&gt;$AE1327,VLOOKUP($AC1328+AL$1,STOCK!$F$10:$AB$209,17,0),IF($AE1328=$AE1327,(IF(BL1327&gt;=1,BL1327-COUNTIFS($AE1327:$AE1327,$AC1328,AL1327:AL1327,$AI$2),0)),0)),0)</f>
        <v>0</v>
      </c>
      <c r="BM1328" s="1">
        <f>IFERROR(IF($AE1328&gt;$AE1327,VLOOKUP($AC1328+AM$1,STOCK!$F$10:$AB$209,17,0),IF($AE1328=$AE1327,(IF(BM1327&gt;=1,BM1327-COUNTIFS($AE1327:$AE1327,$AC1328,AM1327:AM1327,$AI$2),0)),0)),0)</f>
        <v>0</v>
      </c>
      <c r="BN1328" s="1">
        <f>IFERROR(IF($AE1328&gt;$AE1327,VLOOKUP($AC1328+AN$1,STOCK!$F$10:$AB$209,17,0),IF($AE1328=$AE1327,(IF(BN1327&gt;=1,BN1327-COUNTIFS($AE1327:$AE1327,$AC1328,AN1327:AN1327,$AI$2),0)),0)),0)</f>
        <v>0</v>
      </c>
      <c r="BO1328" s="1">
        <f>IFERROR(IF($AE1328&gt;$AE1327,VLOOKUP($AC1328+AO$1,STOCK!$F$10:$AB$209,17,0),IF($AE1328=$AE1327,(IF(BO1327&gt;=1,BO1327-COUNTIFS($AE1327:$AE1327,$AC1328,AO1327:AO1327,$AI$2),0)),0)),0)</f>
        <v>0</v>
      </c>
      <c r="BP1328" s="1">
        <f>IFERROR(IF($AE1328&gt;$AE1327,VLOOKUP($AC1328+AP$1,STOCK!$F$10:$AB$209,17,0),IF($AE1328=$AE1327,(IF(BP1327&gt;=1,BP1327-COUNTIFS($AE1327:$AE1327,$AC1328,AP1327:AP1327,$AI$2),0)),0)),0)</f>
        <v>0</v>
      </c>
      <c r="BQ1328" s="1">
        <f>IFERROR(IF($AE1328&gt;$AE1327,VLOOKUP($AC1328+AQ$1,STOCK!$F$10:$AB$209,17,0),IF($AE1328=$AE1327,(IF(BQ1327&gt;=1,BQ1327-COUNTIFS($AE1327:$AE1327,$AC1328,AQ1327:AQ1327,$AI$2),0)),0)),0)</f>
        <v>0</v>
      </c>
      <c r="BR1328" s="1">
        <f>IFERROR(IF($AE1328&gt;$AE1327,VLOOKUP($AC1328+AR$1,STOCK!$F$10:$AB$209,17,0),IF($AE1328=$AE1327,(IF(BR1327&gt;=1,BR1327-COUNTIFS($AE1327:$AE1327,$AC1328,AR1327:AR1327,$AI$2),0)),0)),0)</f>
        <v>0</v>
      </c>
      <c r="BS1328" s="1">
        <f>IFERROR(IF($AE1328&gt;$AE1327,VLOOKUP($AC1328+AS$1,STOCK!$F$10:$AB$209,17,0),IF($AE1328=$AE1327,(IF(BS1327&gt;=1,BS1327-COUNTIFS($AE1327:$AE1327,$AC1328,AS1327:AS1327,$AI$2),0)),0)),0)</f>
        <v>0</v>
      </c>
      <c r="BT1328" s="1">
        <f>IFERROR(IF($AE1328&gt;$AE1327,VLOOKUP($AC1328+AT$1,STOCK!$F$10:$AB$209,17,0),IF($AE1328=$AE1327,(IF(BT1327&gt;=1,BT1327-COUNTIFS($AE1327:$AE1327,$AC1328,AT1327:AT1327,$AI$2),0)),0)),0)</f>
        <v>0</v>
      </c>
      <c r="BU1328" s="1">
        <f>IFERROR(IF($AE1328&gt;$AE1327,VLOOKUP($AC1328+AU$1,STOCK!$F$10:$AB$209,17,0),IF($AE1328=$AE1327,(IF(BU1327&gt;=1,BU1327-COUNTIFS($AE1327:$AE1327,$AC1328,AU1327:AU1327,$AI$2),0)),0)),0)</f>
        <v>0</v>
      </c>
      <c r="BV1328" s="1">
        <f>IFERROR(IF($AE1328&gt;$AE1327,VLOOKUP($AC1328+AV$1,STOCK!$F$10:$AB$209,17,0),IF($AE1328=$AE1327,(IF(BV1327&gt;=1,BV1327-COUNTIFS($AE1327:$AE1327,$AC1328,AV1327:AV1327,$AI$2),0)),0)),0)</f>
        <v>0</v>
      </c>
      <c r="BW1328" s="1">
        <f>IFERROR(IF($AE1328&gt;$AE1327,VLOOKUP($AC1328+AW$1,STOCK!$F$10:$AB$209,17,0),IF($AE1328=$AE1327,(IF(BW1327&gt;=1,BW1327-COUNTIFS($AE1327:$AE1327,$AC1328,AW1327:AW1327,$AI$2),0)),0)),0)</f>
        <v>0</v>
      </c>
      <c r="BX1328" s="1">
        <f>IFERROR(IF($AE1328&gt;$AE1327,VLOOKUP($AC1328+AX$1,STOCK!$F$10:$AB$209,17,0),IF($AE1328=$AE1327,(IF(BX1327&gt;=1,BX1327-COUNTIFS($AE1327:$AE1327,$AC1328,AX1327:AX1327,$AI$2),0)),0)),0)</f>
        <v>0</v>
      </c>
    </row>
    <row r="1329" spans="29:76" x14ac:dyDescent="0.25">
      <c r="AC1329" s="1">
        <f t="shared" si="320"/>
        <v>0</v>
      </c>
      <c r="AD1329" s="1">
        <f>IFERROR(IF(LEN(AK1329)&gt;=1,VLOOKUP(HLOOKUP(AK1329,PROFILE!$K$5:$V$8,4,0),PROFILE!$F$1:$G$3,2,0),0),0)</f>
        <v>0</v>
      </c>
      <c r="AE1329" s="1">
        <f t="shared" si="321"/>
        <v>0</v>
      </c>
      <c r="AF1329" s="1">
        <v>1316</v>
      </c>
      <c r="AI1329" s="1" t="str">
        <f>IFERROR(IF($AH1329&gt;=1,VLOOKUP($AG1329,STUDENT!$O$8:$Z$1507,3,0),""),"")</f>
        <v/>
      </c>
      <c r="AJ1329" s="1" t="str">
        <f>IFERROR(IF($AH1329&gt;=1,VLOOKUP($AG1329,STUDENT!$O$8:$Z$1507,4,0),""),"")</f>
        <v/>
      </c>
      <c r="AK1329" s="1" t="str">
        <f>IFERROR(IF($AH1329&gt;=1,VLOOKUP($AG1329,STUDENT!$O$8:$Z$1507,6,0),""),"")</f>
        <v/>
      </c>
      <c r="AL1329" s="1" t="str">
        <f t="shared" si="322"/>
        <v/>
      </c>
      <c r="AM1329" s="1" t="str">
        <f t="shared" si="323"/>
        <v/>
      </c>
      <c r="AN1329" s="1" t="str">
        <f t="shared" si="324"/>
        <v/>
      </c>
      <c r="AO1329" s="1" t="str">
        <f t="shared" si="325"/>
        <v/>
      </c>
      <c r="AP1329" s="1" t="str">
        <f t="shared" si="326"/>
        <v/>
      </c>
      <c r="AQ1329" s="1" t="str">
        <f t="shared" si="327"/>
        <v/>
      </c>
      <c r="AR1329" s="1" t="str">
        <f t="shared" si="328"/>
        <v/>
      </c>
      <c r="AS1329" s="1" t="str">
        <f t="shared" si="329"/>
        <v/>
      </c>
      <c r="AT1329" s="1" t="str">
        <f t="shared" si="330"/>
        <v/>
      </c>
      <c r="AU1329" s="1" t="str">
        <f t="shared" si="331"/>
        <v/>
      </c>
      <c r="AV1329" s="1" t="str">
        <f t="shared" si="332"/>
        <v/>
      </c>
      <c r="AW1329" s="1" t="str">
        <f t="shared" si="333"/>
        <v/>
      </c>
      <c r="AX1329" s="1" t="str">
        <f t="shared" si="334"/>
        <v/>
      </c>
      <c r="AY1329" s="1">
        <f>IFERROR(IF($AE1329&gt;$AE1328,VLOOKUP($AC1329+AL$1,STOCK!$F$10:$AB$209,16,0),IF($AE1329=$AE1328,(IF(AY1328&gt;=1,AY1328-COUNTIFS($AE1328:$AE1328,$AC1329,AL1328:AL1328,$AI$1),0)),0)),0)</f>
        <v>0</v>
      </c>
      <c r="AZ1329" s="1">
        <f>IFERROR(IF($AE1329&gt;$AE1328,VLOOKUP($AC1329+AM$1,STOCK!$F$10:$AB$209,16,0),IF($AE1329=$AE1328,(IF(AZ1328&gt;=1,AZ1328-COUNTIFS($AE1328:$AE1328,$AC1329,AM1328:AM1328,$AI$1),0)),0)),0)</f>
        <v>0</v>
      </c>
      <c r="BA1329" s="1">
        <f>IFERROR(IF($AE1329&gt;$AE1328,VLOOKUP($AC1329+AN$1,STOCK!$F$10:$AB$209,16,0),IF($AE1329=$AE1328,(IF(BA1328&gt;=1,BA1328-COUNTIFS($AE1328:$AE1328,$AC1329,AN1328:AN1328,$AI$1),0)),0)),0)</f>
        <v>0</v>
      </c>
      <c r="BB1329" s="1">
        <f>IFERROR(IF($AE1329&gt;$AE1328,VLOOKUP($AC1329+AO$1,STOCK!$F$10:$AB$209,16,0),IF($AE1329=$AE1328,(IF(BB1328&gt;=1,BB1328-COUNTIFS($AE1328:$AE1328,$AC1329,AO1328:AO1328,$AI$1),0)),0)),0)</f>
        <v>0</v>
      </c>
      <c r="BC1329" s="1">
        <f>IFERROR(IF($AE1329&gt;$AE1328,VLOOKUP($AC1329+AP$1,STOCK!$F$10:$AB$209,16,0),IF($AE1329=$AE1328,(IF(BC1328&gt;=1,BC1328-COUNTIFS($AE1328:$AE1328,$AC1329,AP1328:AP1328,$AI$1),0)),0)),0)</f>
        <v>0</v>
      </c>
      <c r="BD1329" s="1">
        <f>IFERROR(IF($AE1329&gt;$AE1328,VLOOKUP($AC1329+AQ$1,STOCK!$F$10:$AB$209,16,0),IF($AE1329=$AE1328,(IF(BD1328&gt;=1,BD1328-COUNTIFS($AE1328:$AE1328,$AC1329,AQ1328:AQ1328,$AI$1),0)),0)),0)</f>
        <v>0</v>
      </c>
      <c r="BE1329" s="1">
        <f>IFERROR(IF($AE1329&gt;$AE1328,VLOOKUP($AC1329+AR$1,STOCK!$F$10:$AB$209,16,0),IF($AE1329=$AE1328,(IF(BE1328&gt;=1,BE1328-COUNTIFS($AE1328:$AE1328,$AC1329,AR1328:AR1328,$AI$1),0)),0)),0)</f>
        <v>0</v>
      </c>
      <c r="BF1329" s="1">
        <f>IFERROR(IF($AE1329&gt;$AE1328,VLOOKUP($AC1329+AS$1,STOCK!$F$10:$AB$209,16,0),IF($AE1329=$AE1328,(IF(BF1328&gt;=1,BF1328-COUNTIFS($AE1328:$AE1328,$AC1329,AS1328:AS1328,$AI$1),0)),0)),0)</f>
        <v>0</v>
      </c>
      <c r="BG1329" s="1">
        <f>IFERROR(IF($AE1329&gt;$AE1328,VLOOKUP($AC1329+AT$1,STOCK!$F$10:$AB$209,16,0),IF($AE1329=$AE1328,(IF(BG1328&gt;=1,BG1328-COUNTIFS($AE1328:$AE1328,$AC1329,AT1328:AT1328,$AI$1),0)),0)),0)</f>
        <v>0</v>
      </c>
      <c r="BH1329" s="1">
        <f>IFERROR(IF($AE1329&gt;$AE1328,VLOOKUP($AC1329+AU$1,STOCK!$F$10:$AB$209,16,0),IF($AE1329=$AE1328,(IF(BH1328&gt;=1,BH1328-COUNTIFS($AE1328:$AE1328,$AC1329,AU1328:AU1328,$AI$1),0)),0)),0)</f>
        <v>0</v>
      </c>
      <c r="BI1329" s="1">
        <f>IFERROR(IF($AE1329&gt;$AE1328,VLOOKUP($AC1329+AV$1,STOCK!$F$10:$AB$209,16,0),IF($AE1329=$AE1328,(IF(BI1328&gt;=1,BI1328-COUNTIFS($AE1328:$AE1328,$AC1329,AV1328:AV1328,$AI$1),0)),0)),0)</f>
        <v>0</v>
      </c>
      <c r="BJ1329" s="1">
        <f>IFERROR(IF($AE1329&gt;$AE1328,VLOOKUP($AC1329+AW$1,STOCK!$F$10:$AB$209,16,0),IF($AE1329=$AE1328,(IF(BJ1328&gt;=1,BJ1328-COUNTIFS($AE1328:$AE1328,$AC1329,AW1328:AW1328,$AI$1),0)),0)),0)</f>
        <v>0</v>
      </c>
      <c r="BK1329" s="1">
        <f>IFERROR(IF($AE1329&gt;$AE1328,VLOOKUP($AC1329+AX$1,STOCK!$F$10:$AB$209,16,0),IF($AE1329=$AE1328,(IF(BK1328&gt;=1,BK1328-COUNTIFS($AE1328:$AE1328,$AC1329,AX1328:AX1328,$AI$1),0)),0)),0)</f>
        <v>0</v>
      </c>
      <c r="BL1329" s="1">
        <f>IFERROR(IF($AE1329&gt;$AE1328,VLOOKUP($AC1329+AL$1,STOCK!$F$10:$AB$209,17,0),IF($AE1329=$AE1328,(IF(BL1328&gt;=1,BL1328-COUNTIFS($AE1328:$AE1328,$AC1329,AL1328:AL1328,$AI$2),0)),0)),0)</f>
        <v>0</v>
      </c>
      <c r="BM1329" s="1">
        <f>IFERROR(IF($AE1329&gt;$AE1328,VLOOKUP($AC1329+AM$1,STOCK!$F$10:$AB$209,17,0),IF($AE1329=$AE1328,(IF(BM1328&gt;=1,BM1328-COUNTIFS($AE1328:$AE1328,$AC1329,AM1328:AM1328,$AI$2),0)),0)),0)</f>
        <v>0</v>
      </c>
      <c r="BN1329" s="1">
        <f>IFERROR(IF($AE1329&gt;$AE1328,VLOOKUP($AC1329+AN$1,STOCK!$F$10:$AB$209,17,0),IF($AE1329=$AE1328,(IF(BN1328&gt;=1,BN1328-COUNTIFS($AE1328:$AE1328,$AC1329,AN1328:AN1328,$AI$2),0)),0)),0)</f>
        <v>0</v>
      </c>
      <c r="BO1329" s="1">
        <f>IFERROR(IF($AE1329&gt;$AE1328,VLOOKUP($AC1329+AO$1,STOCK!$F$10:$AB$209,17,0),IF($AE1329=$AE1328,(IF(BO1328&gt;=1,BO1328-COUNTIFS($AE1328:$AE1328,$AC1329,AO1328:AO1328,$AI$2),0)),0)),0)</f>
        <v>0</v>
      </c>
      <c r="BP1329" s="1">
        <f>IFERROR(IF($AE1329&gt;$AE1328,VLOOKUP($AC1329+AP$1,STOCK!$F$10:$AB$209,17,0),IF($AE1329=$AE1328,(IF(BP1328&gt;=1,BP1328-COUNTIFS($AE1328:$AE1328,$AC1329,AP1328:AP1328,$AI$2),0)),0)),0)</f>
        <v>0</v>
      </c>
      <c r="BQ1329" s="1">
        <f>IFERROR(IF($AE1329&gt;$AE1328,VLOOKUP($AC1329+AQ$1,STOCK!$F$10:$AB$209,17,0),IF($AE1329=$AE1328,(IF(BQ1328&gt;=1,BQ1328-COUNTIFS($AE1328:$AE1328,$AC1329,AQ1328:AQ1328,$AI$2),0)),0)),0)</f>
        <v>0</v>
      </c>
      <c r="BR1329" s="1">
        <f>IFERROR(IF($AE1329&gt;$AE1328,VLOOKUP($AC1329+AR$1,STOCK!$F$10:$AB$209,17,0),IF($AE1329=$AE1328,(IF(BR1328&gt;=1,BR1328-COUNTIFS($AE1328:$AE1328,$AC1329,AR1328:AR1328,$AI$2),0)),0)),0)</f>
        <v>0</v>
      </c>
      <c r="BS1329" s="1">
        <f>IFERROR(IF($AE1329&gt;$AE1328,VLOOKUP($AC1329+AS$1,STOCK!$F$10:$AB$209,17,0),IF($AE1329=$AE1328,(IF(BS1328&gt;=1,BS1328-COUNTIFS($AE1328:$AE1328,$AC1329,AS1328:AS1328,$AI$2),0)),0)),0)</f>
        <v>0</v>
      </c>
      <c r="BT1329" s="1">
        <f>IFERROR(IF($AE1329&gt;$AE1328,VLOOKUP($AC1329+AT$1,STOCK!$F$10:$AB$209,17,0),IF($AE1329=$AE1328,(IF(BT1328&gt;=1,BT1328-COUNTIFS($AE1328:$AE1328,$AC1329,AT1328:AT1328,$AI$2),0)),0)),0)</f>
        <v>0</v>
      </c>
      <c r="BU1329" s="1">
        <f>IFERROR(IF($AE1329&gt;$AE1328,VLOOKUP($AC1329+AU$1,STOCK!$F$10:$AB$209,17,0),IF($AE1329=$AE1328,(IF(BU1328&gt;=1,BU1328-COUNTIFS($AE1328:$AE1328,$AC1329,AU1328:AU1328,$AI$2),0)),0)),0)</f>
        <v>0</v>
      </c>
      <c r="BV1329" s="1">
        <f>IFERROR(IF($AE1329&gt;$AE1328,VLOOKUP($AC1329+AV$1,STOCK!$F$10:$AB$209,17,0),IF($AE1329=$AE1328,(IF(BV1328&gt;=1,BV1328-COUNTIFS($AE1328:$AE1328,$AC1329,AV1328:AV1328,$AI$2),0)),0)),0)</f>
        <v>0</v>
      </c>
      <c r="BW1329" s="1">
        <f>IFERROR(IF($AE1329&gt;$AE1328,VLOOKUP($AC1329+AW$1,STOCK!$F$10:$AB$209,17,0),IF($AE1329=$AE1328,(IF(BW1328&gt;=1,BW1328-COUNTIFS($AE1328:$AE1328,$AC1329,AW1328:AW1328,$AI$2),0)),0)),0)</f>
        <v>0</v>
      </c>
      <c r="BX1329" s="1">
        <f>IFERROR(IF($AE1329&gt;$AE1328,VLOOKUP($AC1329+AX$1,STOCK!$F$10:$AB$209,17,0),IF($AE1329=$AE1328,(IF(BX1328&gt;=1,BX1328-COUNTIFS($AE1328:$AE1328,$AC1329,AX1328:AX1328,$AI$2),0)),0)),0)</f>
        <v>0</v>
      </c>
    </row>
    <row r="1330" spans="29:76" x14ac:dyDescent="0.25">
      <c r="AC1330" s="1">
        <f t="shared" si="320"/>
        <v>0</v>
      </c>
      <c r="AD1330" s="1">
        <f>IFERROR(IF(LEN(AK1330)&gt;=1,VLOOKUP(HLOOKUP(AK1330,PROFILE!$K$5:$V$8,4,0),PROFILE!$F$1:$G$3,2,0),0),0)</f>
        <v>0</v>
      </c>
      <c r="AE1330" s="1">
        <f t="shared" si="321"/>
        <v>0</v>
      </c>
      <c r="AF1330" s="1">
        <v>1317</v>
      </c>
      <c r="AI1330" s="1" t="str">
        <f>IFERROR(IF($AH1330&gt;=1,VLOOKUP($AG1330,STUDENT!$O$8:$Z$1507,3,0),""),"")</f>
        <v/>
      </c>
      <c r="AJ1330" s="1" t="str">
        <f>IFERROR(IF($AH1330&gt;=1,VLOOKUP($AG1330,STUDENT!$O$8:$Z$1507,4,0),""),"")</f>
        <v/>
      </c>
      <c r="AK1330" s="1" t="str">
        <f>IFERROR(IF($AH1330&gt;=1,VLOOKUP($AG1330,STUDENT!$O$8:$Z$1507,6,0),""),"")</f>
        <v/>
      </c>
      <c r="AL1330" s="1" t="str">
        <f t="shared" si="322"/>
        <v/>
      </c>
      <c r="AM1330" s="1" t="str">
        <f t="shared" si="323"/>
        <v/>
      </c>
      <c r="AN1330" s="1" t="str">
        <f t="shared" si="324"/>
        <v/>
      </c>
      <c r="AO1330" s="1" t="str">
        <f t="shared" si="325"/>
        <v/>
      </c>
      <c r="AP1330" s="1" t="str">
        <f t="shared" si="326"/>
        <v/>
      </c>
      <c r="AQ1330" s="1" t="str">
        <f t="shared" si="327"/>
        <v/>
      </c>
      <c r="AR1330" s="1" t="str">
        <f t="shared" si="328"/>
        <v/>
      </c>
      <c r="AS1330" s="1" t="str">
        <f t="shared" si="329"/>
        <v/>
      </c>
      <c r="AT1330" s="1" t="str">
        <f t="shared" si="330"/>
        <v/>
      </c>
      <c r="AU1330" s="1" t="str">
        <f t="shared" si="331"/>
        <v/>
      </c>
      <c r="AV1330" s="1" t="str">
        <f t="shared" si="332"/>
        <v/>
      </c>
      <c r="AW1330" s="1" t="str">
        <f t="shared" si="333"/>
        <v/>
      </c>
      <c r="AX1330" s="1" t="str">
        <f t="shared" si="334"/>
        <v/>
      </c>
      <c r="AY1330" s="1">
        <f>IFERROR(IF($AE1330&gt;$AE1329,VLOOKUP($AC1330+AL$1,STOCK!$F$10:$AB$209,16,0),IF($AE1330=$AE1329,(IF(AY1329&gt;=1,AY1329-COUNTIFS($AE1329:$AE1329,$AC1330,AL1329:AL1329,$AI$1),0)),0)),0)</f>
        <v>0</v>
      </c>
      <c r="AZ1330" s="1">
        <f>IFERROR(IF($AE1330&gt;$AE1329,VLOOKUP($AC1330+AM$1,STOCK!$F$10:$AB$209,16,0),IF($AE1330=$AE1329,(IF(AZ1329&gt;=1,AZ1329-COUNTIFS($AE1329:$AE1329,$AC1330,AM1329:AM1329,$AI$1),0)),0)),0)</f>
        <v>0</v>
      </c>
      <c r="BA1330" s="1">
        <f>IFERROR(IF($AE1330&gt;$AE1329,VLOOKUP($AC1330+AN$1,STOCK!$F$10:$AB$209,16,0),IF($AE1330=$AE1329,(IF(BA1329&gt;=1,BA1329-COUNTIFS($AE1329:$AE1329,$AC1330,AN1329:AN1329,$AI$1),0)),0)),0)</f>
        <v>0</v>
      </c>
      <c r="BB1330" s="1">
        <f>IFERROR(IF($AE1330&gt;$AE1329,VLOOKUP($AC1330+AO$1,STOCK!$F$10:$AB$209,16,0),IF($AE1330=$AE1329,(IF(BB1329&gt;=1,BB1329-COUNTIFS($AE1329:$AE1329,$AC1330,AO1329:AO1329,$AI$1),0)),0)),0)</f>
        <v>0</v>
      </c>
      <c r="BC1330" s="1">
        <f>IFERROR(IF($AE1330&gt;$AE1329,VLOOKUP($AC1330+AP$1,STOCK!$F$10:$AB$209,16,0),IF($AE1330=$AE1329,(IF(BC1329&gt;=1,BC1329-COUNTIFS($AE1329:$AE1329,$AC1330,AP1329:AP1329,$AI$1),0)),0)),0)</f>
        <v>0</v>
      </c>
      <c r="BD1330" s="1">
        <f>IFERROR(IF($AE1330&gt;$AE1329,VLOOKUP($AC1330+AQ$1,STOCK!$F$10:$AB$209,16,0),IF($AE1330=$AE1329,(IF(BD1329&gt;=1,BD1329-COUNTIFS($AE1329:$AE1329,$AC1330,AQ1329:AQ1329,$AI$1),0)),0)),0)</f>
        <v>0</v>
      </c>
      <c r="BE1330" s="1">
        <f>IFERROR(IF($AE1330&gt;$AE1329,VLOOKUP($AC1330+AR$1,STOCK!$F$10:$AB$209,16,0),IF($AE1330=$AE1329,(IF(BE1329&gt;=1,BE1329-COUNTIFS($AE1329:$AE1329,$AC1330,AR1329:AR1329,$AI$1),0)),0)),0)</f>
        <v>0</v>
      </c>
      <c r="BF1330" s="1">
        <f>IFERROR(IF($AE1330&gt;$AE1329,VLOOKUP($AC1330+AS$1,STOCK!$F$10:$AB$209,16,0),IF($AE1330=$AE1329,(IF(BF1329&gt;=1,BF1329-COUNTIFS($AE1329:$AE1329,$AC1330,AS1329:AS1329,$AI$1),0)),0)),0)</f>
        <v>0</v>
      </c>
      <c r="BG1330" s="1">
        <f>IFERROR(IF($AE1330&gt;$AE1329,VLOOKUP($AC1330+AT$1,STOCK!$F$10:$AB$209,16,0),IF($AE1330=$AE1329,(IF(BG1329&gt;=1,BG1329-COUNTIFS($AE1329:$AE1329,$AC1330,AT1329:AT1329,$AI$1),0)),0)),0)</f>
        <v>0</v>
      </c>
      <c r="BH1330" s="1">
        <f>IFERROR(IF($AE1330&gt;$AE1329,VLOOKUP($AC1330+AU$1,STOCK!$F$10:$AB$209,16,0),IF($AE1330=$AE1329,(IF(BH1329&gt;=1,BH1329-COUNTIFS($AE1329:$AE1329,$AC1330,AU1329:AU1329,$AI$1),0)),0)),0)</f>
        <v>0</v>
      </c>
      <c r="BI1330" s="1">
        <f>IFERROR(IF($AE1330&gt;$AE1329,VLOOKUP($AC1330+AV$1,STOCK!$F$10:$AB$209,16,0),IF($AE1330=$AE1329,(IF(BI1329&gt;=1,BI1329-COUNTIFS($AE1329:$AE1329,$AC1330,AV1329:AV1329,$AI$1),0)),0)),0)</f>
        <v>0</v>
      </c>
      <c r="BJ1330" s="1">
        <f>IFERROR(IF($AE1330&gt;$AE1329,VLOOKUP($AC1330+AW$1,STOCK!$F$10:$AB$209,16,0),IF($AE1330=$AE1329,(IF(BJ1329&gt;=1,BJ1329-COUNTIFS($AE1329:$AE1329,$AC1330,AW1329:AW1329,$AI$1),0)),0)),0)</f>
        <v>0</v>
      </c>
      <c r="BK1330" s="1">
        <f>IFERROR(IF($AE1330&gt;$AE1329,VLOOKUP($AC1330+AX$1,STOCK!$F$10:$AB$209,16,0),IF($AE1330=$AE1329,(IF(BK1329&gt;=1,BK1329-COUNTIFS($AE1329:$AE1329,$AC1330,AX1329:AX1329,$AI$1),0)),0)),0)</f>
        <v>0</v>
      </c>
      <c r="BL1330" s="1">
        <f>IFERROR(IF($AE1330&gt;$AE1329,VLOOKUP($AC1330+AL$1,STOCK!$F$10:$AB$209,17,0),IF($AE1330=$AE1329,(IF(BL1329&gt;=1,BL1329-COUNTIFS($AE1329:$AE1329,$AC1330,AL1329:AL1329,$AI$2),0)),0)),0)</f>
        <v>0</v>
      </c>
      <c r="BM1330" s="1">
        <f>IFERROR(IF($AE1330&gt;$AE1329,VLOOKUP($AC1330+AM$1,STOCK!$F$10:$AB$209,17,0),IF($AE1330=$AE1329,(IF(BM1329&gt;=1,BM1329-COUNTIFS($AE1329:$AE1329,$AC1330,AM1329:AM1329,$AI$2),0)),0)),0)</f>
        <v>0</v>
      </c>
      <c r="BN1330" s="1">
        <f>IFERROR(IF($AE1330&gt;$AE1329,VLOOKUP($AC1330+AN$1,STOCK!$F$10:$AB$209,17,0),IF($AE1330=$AE1329,(IF(BN1329&gt;=1,BN1329-COUNTIFS($AE1329:$AE1329,$AC1330,AN1329:AN1329,$AI$2),0)),0)),0)</f>
        <v>0</v>
      </c>
      <c r="BO1330" s="1">
        <f>IFERROR(IF($AE1330&gt;$AE1329,VLOOKUP($AC1330+AO$1,STOCK!$F$10:$AB$209,17,0),IF($AE1330=$AE1329,(IF(BO1329&gt;=1,BO1329-COUNTIFS($AE1329:$AE1329,$AC1330,AO1329:AO1329,$AI$2),0)),0)),0)</f>
        <v>0</v>
      </c>
      <c r="BP1330" s="1">
        <f>IFERROR(IF($AE1330&gt;$AE1329,VLOOKUP($AC1330+AP$1,STOCK!$F$10:$AB$209,17,0),IF($AE1330=$AE1329,(IF(BP1329&gt;=1,BP1329-COUNTIFS($AE1329:$AE1329,$AC1330,AP1329:AP1329,$AI$2),0)),0)),0)</f>
        <v>0</v>
      </c>
      <c r="BQ1330" s="1">
        <f>IFERROR(IF($AE1330&gt;$AE1329,VLOOKUP($AC1330+AQ$1,STOCK!$F$10:$AB$209,17,0),IF($AE1330=$AE1329,(IF(BQ1329&gt;=1,BQ1329-COUNTIFS($AE1329:$AE1329,$AC1330,AQ1329:AQ1329,$AI$2),0)),0)),0)</f>
        <v>0</v>
      </c>
      <c r="BR1330" s="1">
        <f>IFERROR(IF($AE1330&gt;$AE1329,VLOOKUP($AC1330+AR$1,STOCK!$F$10:$AB$209,17,0),IF($AE1330=$AE1329,(IF(BR1329&gt;=1,BR1329-COUNTIFS($AE1329:$AE1329,$AC1330,AR1329:AR1329,$AI$2),0)),0)),0)</f>
        <v>0</v>
      </c>
      <c r="BS1330" s="1">
        <f>IFERROR(IF($AE1330&gt;$AE1329,VLOOKUP($AC1330+AS$1,STOCK!$F$10:$AB$209,17,0),IF($AE1330=$AE1329,(IF(BS1329&gt;=1,BS1329-COUNTIFS($AE1329:$AE1329,$AC1330,AS1329:AS1329,$AI$2),0)),0)),0)</f>
        <v>0</v>
      </c>
      <c r="BT1330" s="1">
        <f>IFERROR(IF($AE1330&gt;$AE1329,VLOOKUP($AC1330+AT$1,STOCK!$F$10:$AB$209,17,0),IF($AE1330=$AE1329,(IF(BT1329&gt;=1,BT1329-COUNTIFS($AE1329:$AE1329,$AC1330,AT1329:AT1329,$AI$2),0)),0)),0)</f>
        <v>0</v>
      </c>
      <c r="BU1330" s="1">
        <f>IFERROR(IF($AE1330&gt;$AE1329,VLOOKUP($AC1330+AU$1,STOCK!$F$10:$AB$209,17,0),IF($AE1330=$AE1329,(IF(BU1329&gt;=1,BU1329-COUNTIFS($AE1329:$AE1329,$AC1330,AU1329:AU1329,$AI$2),0)),0)),0)</f>
        <v>0</v>
      </c>
      <c r="BV1330" s="1">
        <f>IFERROR(IF($AE1330&gt;$AE1329,VLOOKUP($AC1330+AV$1,STOCK!$F$10:$AB$209,17,0),IF($AE1330=$AE1329,(IF(BV1329&gt;=1,BV1329-COUNTIFS($AE1329:$AE1329,$AC1330,AV1329:AV1329,$AI$2),0)),0)),0)</f>
        <v>0</v>
      </c>
      <c r="BW1330" s="1">
        <f>IFERROR(IF($AE1330&gt;$AE1329,VLOOKUP($AC1330+AW$1,STOCK!$F$10:$AB$209,17,0),IF($AE1330=$AE1329,(IF(BW1329&gt;=1,BW1329-COUNTIFS($AE1329:$AE1329,$AC1330,AW1329:AW1329,$AI$2),0)),0)),0)</f>
        <v>0</v>
      </c>
      <c r="BX1330" s="1">
        <f>IFERROR(IF($AE1330&gt;$AE1329,VLOOKUP($AC1330+AX$1,STOCK!$F$10:$AB$209,17,0),IF($AE1330=$AE1329,(IF(BX1329&gt;=1,BX1329-COUNTIFS($AE1329:$AE1329,$AC1330,AX1329:AX1329,$AI$2),0)),0)),0)</f>
        <v>0</v>
      </c>
    </row>
    <row r="1331" spans="29:76" x14ac:dyDescent="0.25">
      <c r="AC1331" s="1">
        <f t="shared" si="320"/>
        <v>0</v>
      </c>
      <c r="AD1331" s="1">
        <f>IFERROR(IF(LEN(AK1331)&gt;=1,VLOOKUP(HLOOKUP(AK1331,PROFILE!$K$5:$V$8,4,0),PROFILE!$F$1:$G$3,2,0),0),0)</f>
        <v>0</v>
      </c>
      <c r="AE1331" s="1">
        <f t="shared" si="321"/>
        <v>0</v>
      </c>
      <c r="AF1331" s="1">
        <v>1318</v>
      </c>
      <c r="AI1331" s="1" t="str">
        <f>IFERROR(IF($AH1331&gt;=1,VLOOKUP($AG1331,STUDENT!$O$8:$Z$1507,3,0),""),"")</f>
        <v/>
      </c>
      <c r="AJ1331" s="1" t="str">
        <f>IFERROR(IF($AH1331&gt;=1,VLOOKUP($AG1331,STUDENT!$O$8:$Z$1507,4,0),""),"")</f>
        <v/>
      </c>
      <c r="AK1331" s="1" t="str">
        <f>IFERROR(IF($AH1331&gt;=1,VLOOKUP($AG1331,STUDENT!$O$8:$Z$1507,6,0),""),"")</f>
        <v/>
      </c>
      <c r="AL1331" s="1" t="str">
        <f t="shared" si="322"/>
        <v/>
      </c>
      <c r="AM1331" s="1" t="str">
        <f t="shared" si="323"/>
        <v/>
      </c>
      <c r="AN1331" s="1" t="str">
        <f t="shared" si="324"/>
        <v/>
      </c>
      <c r="AO1331" s="1" t="str">
        <f t="shared" si="325"/>
        <v/>
      </c>
      <c r="AP1331" s="1" t="str">
        <f t="shared" si="326"/>
        <v/>
      </c>
      <c r="AQ1331" s="1" t="str">
        <f t="shared" si="327"/>
        <v/>
      </c>
      <c r="AR1331" s="1" t="str">
        <f t="shared" si="328"/>
        <v/>
      </c>
      <c r="AS1331" s="1" t="str">
        <f t="shared" si="329"/>
        <v/>
      </c>
      <c r="AT1331" s="1" t="str">
        <f t="shared" si="330"/>
        <v/>
      </c>
      <c r="AU1331" s="1" t="str">
        <f t="shared" si="331"/>
        <v/>
      </c>
      <c r="AV1331" s="1" t="str">
        <f t="shared" si="332"/>
        <v/>
      </c>
      <c r="AW1331" s="1" t="str">
        <f t="shared" si="333"/>
        <v/>
      </c>
      <c r="AX1331" s="1" t="str">
        <f t="shared" si="334"/>
        <v/>
      </c>
      <c r="AY1331" s="1">
        <f>IFERROR(IF($AE1331&gt;$AE1330,VLOOKUP($AC1331+AL$1,STOCK!$F$10:$AB$209,16,0),IF($AE1331=$AE1330,(IF(AY1330&gt;=1,AY1330-COUNTIFS($AE1330:$AE1330,$AC1331,AL1330:AL1330,$AI$1),0)),0)),0)</f>
        <v>0</v>
      </c>
      <c r="AZ1331" s="1">
        <f>IFERROR(IF($AE1331&gt;$AE1330,VLOOKUP($AC1331+AM$1,STOCK!$F$10:$AB$209,16,0),IF($AE1331=$AE1330,(IF(AZ1330&gt;=1,AZ1330-COUNTIFS($AE1330:$AE1330,$AC1331,AM1330:AM1330,$AI$1),0)),0)),0)</f>
        <v>0</v>
      </c>
      <c r="BA1331" s="1">
        <f>IFERROR(IF($AE1331&gt;$AE1330,VLOOKUP($AC1331+AN$1,STOCK!$F$10:$AB$209,16,0),IF($AE1331=$AE1330,(IF(BA1330&gt;=1,BA1330-COUNTIFS($AE1330:$AE1330,$AC1331,AN1330:AN1330,$AI$1),0)),0)),0)</f>
        <v>0</v>
      </c>
      <c r="BB1331" s="1">
        <f>IFERROR(IF($AE1331&gt;$AE1330,VLOOKUP($AC1331+AO$1,STOCK!$F$10:$AB$209,16,0),IF($AE1331=$AE1330,(IF(BB1330&gt;=1,BB1330-COUNTIFS($AE1330:$AE1330,$AC1331,AO1330:AO1330,$AI$1),0)),0)),0)</f>
        <v>0</v>
      </c>
      <c r="BC1331" s="1">
        <f>IFERROR(IF($AE1331&gt;$AE1330,VLOOKUP($AC1331+AP$1,STOCK!$F$10:$AB$209,16,0),IF($AE1331=$AE1330,(IF(BC1330&gt;=1,BC1330-COUNTIFS($AE1330:$AE1330,$AC1331,AP1330:AP1330,$AI$1),0)),0)),0)</f>
        <v>0</v>
      </c>
      <c r="BD1331" s="1">
        <f>IFERROR(IF($AE1331&gt;$AE1330,VLOOKUP($AC1331+AQ$1,STOCK!$F$10:$AB$209,16,0),IF($AE1331=$AE1330,(IF(BD1330&gt;=1,BD1330-COUNTIFS($AE1330:$AE1330,$AC1331,AQ1330:AQ1330,$AI$1),0)),0)),0)</f>
        <v>0</v>
      </c>
      <c r="BE1331" s="1">
        <f>IFERROR(IF($AE1331&gt;$AE1330,VLOOKUP($AC1331+AR$1,STOCK!$F$10:$AB$209,16,0),IF($AE1331=$AE1330,(IF(BE1330&gt;=1,BE1330-COUNTIFS($AE1330:$AE1330,$AC1331,AR1330:AR1330,$AI$1),0)),0)),0)</f>
        <v>0</v>
      </c>
      <c r="BF1331" s="1">
        <f>IFERROR(IF($AE1331&gt;$AE1330,VLOOKUP($AC1331+AS$1,STOCK!$F$10:$AB$209,16,0),IF($AE1331=$AE1330,(IF(BF1330&gt;=1,BF1330-COUNTIFS($AE1330:$AE1330,$AC1331,AS1330:AS1330,$AI$1),0)),0)),0)</f>
        <v>0</v>
      </c>
      <c r="BG1331" s="1">
        <f>IFERROR(IF($AE1331&gt;$AE1330,VLOOKUP($AC1331+AT$1,STOCK!$F$10:$AB$209,16,0),IF($AE1331=$AE1330,(IF(BG1330&gt;=1,BG1330-COUNTIFS($AE1330:$AE1330,$AC1331,AT1330:AT1330,$AI$1),0)),0)),0)</f>
        <v>0</v>
      </c>
      <c r="BH1331" s="1">
        <f>IFERROR(IF($AE1331&gt;$AE1330,VLOOKUP($AC1331+AU$1,STOCK!$F$10:$AB$209,16,0),IF($AE1331=$AE1330,(IF(BH1330&gt;=1,BH1330-COUNTIFS($AE1330:$AE1330,$AC1331,AU1330:AU1330,$AI$1),0)),0)),0)</f>
        <v>0</v>
      </c>
      <c r="BI1331" s="1">
        <f>IFERROR(IF($AE1331&gt;$AE1330,VLOOKUP($AC1331+AV$1,STOCK!$F$10:$AB$209,16,0),IF($AE1331=$AE1330,(IF(BI1330&gt;=1,BI1330-COUNTIFS($AE1330:$AE1330,$AC1331,AV1330:AV1330,$AI$1),0)),0)),0)</f>
        <v>0</v>
      </c>
      <c r="BJ1331" s="1">
        <f>IFERROR(IF($AE1331&gt;$AE1330,VLOOKUP($AC1331+AW$1,STOCK!$F$10:$AB$209,16,0),IF($AE1331=$AE1330,(IF(BJ1330&gt;=1,BJ1330-COUNTIFS($AE1330:$AE1330,$AC1331,AW1330:AW1330,$AI$1),0)),0)),0)</f>
        <v>0</v>
      </c>
      <c r="BK1331" s="1">
        <f>IFERROR(IF($AE1331&gt;$AE1330,VLOOKUP($AC1331+AX$1,STOCK!$F$10:$AB$209,16,0),IF($AE1331=$AE1330,(IF(BK1330&gt;=1,BK1330-COUNTIFS($AE1330:$AE1330,$AC1331,AX1330:AX1330,$AI$1),0)),0)),0)</f>
        <v>0</v>
      </c>
      <c r="BL1331" s="1">
        <f>IFERROR(IF($AE1331&gt;$AE1330,VLOOKUP($AC1331+AL$1,STOCK!$F$10:$AB$209,17,0),IF($AE1331=$AE1330,(IF(BL1330&gt;=1,BL1330-COUNTIFS($AE1330:$AE1330,$AC1331,AL1330:AL1330,$AI$2),0)),0)),0)</f>
        <v>0</v>
      </c>
      <c r="BM1331" s="1">
        <f>IFERROR(IF($AE1331&gt;$AE1330,VLOOKUP($AC1331+AM$1,STOCK!$F$10:$AB$209,17,0),IF($AE1331=$AE1330,(IF(BM1330&gt;=1,BM1330-COUNTIFS($AE1330:$AE1330,$AC1331,AM1330:AM1330,$AI$2),0)),0)),0)</f>
        <v>0</v>
      </c>
      <c r="BN1331" s="1">
        <f>IFERROR(IF($AE1331&gt;$AE1330,VLOOKUP($AC1331+AN$1,STOCK!$F$10:$AB$209,17,0),IF($AE1331=$AE1330,(IF(BN1330&gt;=1,BN1330-COUNTIFS($AE1330:$AE1330,$AC1331,AN1330:AN1330,$AI$2),0)),0)),0)</f>
        <v>0</v>
      </c>
      <c r="BO1331" s="1">
        <f>IFERROR(IF($AE1331&gt;$AE1330,VLOOKUP($AC1331+AO$1,STOCK!$F$10:$AB$209,17,0),IF($AE1331=$AE1330,(IF(BO1330&gt;=1,BO1330-COUNTIFS($AE1330:$AE1330,$AC1331,AO1330:AO1330,$AI$2),0)),0)),0)</f>
        <v>0</v>
      </c>
      <c r="BP1331" s="1">
        <f>IFERROR(IF($AE1331&gt;$AE1330,VLOOKUP($AC1331+AP$1,STOCK!$F$10:$AB$209,17,0),IF($AE1331=$AE1330,(IF(BP1330&gt;=1,BP1330-COUNTIFS($AE1330:$AE1330,$AC1331,AP1330:AP1330,$AI$2),0)),0)),0)</f>
        <v>0</v>
      </c>
      <c r="BQ1331" s="1">
        <f>IFERROR(IF($AE1331&gt;$AE1330,VLOOKUP($AC1331+AQ$1,STOCK!$F$10:$AB$209,17,0),IF($AE1331=$AE1330,(IF(BQ1330&gt;=1,BQ1330-COUNTIFS($AE1330:$AE1330,$AC1331,AQ1330:AQ1330,$AI$2),0)),0)),0)</f>
        <v>0</v>
      </c>
      <c r="BR1331" s="1">
        <f>IFERROR(IF($AE1331&gt;$AE1330,VLOOKUP($AC1331+AR$1,STOCK!$F$10:$AB$209,17,0),IF($AE1331=$AE1330,(IF(BR1330&gt;=1,BR1330-COUNTIFS($AE1330:$AE1330,$AC1331,AR1330:AR1330,$AI$2),0)),0)),0)</f>
        <v>0</v>
      </c>
      <c r="BS1331" s="1">
        <f>IFERROR(IF($AE1331&gt;$AE1330,VLOOKUP($AC1331+AS$1,STOCK!$F$10:$AB$209,17,0),IF($AE1331=$AE1330,(IF(BS1330&gt;=1,BS1330-COUNTIFS($AE1330:$AE1330,$AC1331,AS1330:AS1330,$AI$2),0)),0)),0)</f>
        <v>0</v>
      </c>
      <c r="BT1331" s="1">
        <f>IFERROR(IF($AE1331&gt;$AE1330,VLOOKUP($AC1331+AT$1,STOCK!$F$10:$AB$209,17,0),IF($AE1331=$AE1330,(IF(BT1330&gt;=1,BT1330-COUNTIFS($AE1330:$AE1330,$AC1331,AT1330:AT1330,$AI$2),0)),0)),0)</f>
        <v>0</v>
      </c>
      <c r="BU1331" s="1">
        <f>IFERROR(IF($AE1331&gt;$AE1330,VLOOKUP($AC1331+AU$1,STOCK!$F$10:$AB$209,17,0),IF($AE1331=$AE1330,(IF(BU1330&gt;=1,BU1330-COUNTIFS($AE1330:$AE1330,$AC1331,AU1330:AU1330,$AI$2),0)),0)),0)</f>
        <v>0</v>
      </c>
      <c r="BV1331" s="1">
        <f>IFERROR(IF($AE1331&gt;$AE1330,VLOOKUP($AC1331+AV$1,STOCK!$F$10:$AB$209,17,0),IF($AE1331=$AE1330,(IF(BV1330&gt;=1,BV1330-COUNTIFS($AE1330:$AE1330,$AC1331,AV1330:AV1330,$AI$2),0)),0)),0)</f>
        <v>0</v>
      </c>
      <c r="BW1331" s="1">
        <f>IFERROR(IF($AE1331&gt;$AE1330,VLOOKUP($AC1331+AW$1,STOCK!$F$10:$AB$209,17,0),IF($AE1331=$AE1330,(IF(BW1330&gt;=1,BW1330-COUNTIFS($AE1330:$AE1330,$AC1331,AW1330:AW1330,$AI$2),0)),0)),0)</f>
        <v>0</v>
      </c>
      <c r="BX1331" s="1">
        <f>IFERROR(IF($AE1331&gt;$AE1330,VLOOKUP($AC1331+AX$1,STOCK!$F$10:$AB$209,17,0),IF($AE1331=$AE1330,(IF(BX1330&gt;=1,BX1330-COUNTIFS($AE1330:$AE1330,$AC1331,AX1330:AX1330,$AI$2),0)),0)),0)</f>
        <v>0</v>
      </c>
    </row>
    <row r="1332" spans="29:76" x14ac:dyDescent="0.25">
      <c r="AC1332" s="1">
        <f t="shared" si="320"/>
        <v>0</v>
      </c>
      <c r="AD1332" s="1">
        <f>IFERROR(IF(LEN(AK1332)&gt;=1,VLOOKUP(HLOOKUP(AK1332,PROFILE!$K$5:$V$8,4,0),PROFILE!$F$1:$G$3,2,0),0),0)</f>
        <v>0</v>
      </c>
      <c r="AE1332" s="1">
        <f t="shared" si="321"/>
        <v>0</v>
      </c>
      <c r="AF1332" s="1">
        <v>1319</v>
      </c>
      <c r="AI1332" s="1" t="str">
        <f>IFERROR(IF($AH1332&gt;=1,VLOOKUP($AG1332,STUDENT!$O$8:$Z$1507,3,0),""),"")</f>
        <v/>
      </c>
      <c r="AJ1332" s="1" t="str">
        <f>IFERROR(IF($AH1332&gt;=1,VLOOKUP($AG1332,STUDENT!$O$8:$Z$1507,4,0),""),"")</f>
        <v/>
      </c>
      <c r="AK1332" s="1" t="str">
        <f>IFERROR(IF($AH1332&gt;=1,VLOOKUP($AG1332,STUDENT!$O$8:$Z$1507,6,0),""),"")</f>
        <v/>
      </c>
      <c r="AL1332" s="1" t="str">
        <f t="shared" si="322"/>
        <v/>
      </c>
      <c r="AM1332" s="1" t="str">
        <f t="shared" si="323"/>
        <v/>
      </c>
      <c r="AN1332" s="1" t="str">
        <f t="shared" si="324"/>
        <v/>
      </c>
      <c r="AO1332" s="1" t="str">
        <f t="shared" si="325"/>
        <v/>
      </c>
      <c r="AP1332" s="1" t="str">
        <f t="shared" si="326"/>
        <v/>
      </c>
      <c r="AQ1332" s="1" t="str">
        <f t="shared" si="327"/>
        <v/>
      </c>
      <c r="AR1332" s="1" t="str">
        <f t="shared" si="328"/>
        <v/>
      </c>
      <c r="AS1332" s="1" t="str">
        <f t="shared" si="329"/>
        <v/>
      </c>
      <c r="AT1332" s="1" t="str">
        <f t="shared" si="330"/>
        <v/>
      </c>
      <c r="AU1332" s="1" t="str">
        <f t="shared" si="331"/>
        <v/>
      </c>
      <c r="AV1332" s="1" t="str">
        <f t="shared" si="332"/>
        <v/>
      </c>
      <c r="AW1332" s="1" t="str">
        <f t="shared" si="333"/>
        <v/>
      </c>
      <c r="AX1332" s="1" t="str">
        <f t="shared" si="334"/>
        <v/>
      </c>
      <c r="AY1332" s="1">
        <f>IFERROR(IF($AE1332&gt;$AE1331,VLOOKUP($AC1332+AL$1,STOCK!$F$10:$AB$209,16,0),IF($AE1332=$AE1331,(IF(AY1331&gt;=1,AY1331-COUNTIFS($AE1331:$AE1331,$AC1332,AL1331:AL1331,$AI$1),0)),0)),0)</f>
        <v>0</v>
      </c>
      <c r="AZ1332" s="1">
        <f>IFERROR(IF($AE1332&gt;$AE1331,VLOOKUP($AC1332+AM$1,STOCK!$F$10:$AB$209,16,0),IF($AE1332=$AE1331,(IF(AZ1331&gt;=1,AZ1331-COUNTIFS($AE1331:$AE1331,$AC1332,AM1331:AM1331,$AI$1),0)),0)),0)</f>
        <v>0</v>
      </c>
      <c r="BA1332" s="1">
        <f>IFERROR(IF($AE1332&gt;$AE1331,VLOOKUP($AC1332+AN$1,STOCK!$F$10:$AB$209,16,0),IF($AE1332=$AE1331,(IF(BA1331&gt;=1,BA1331-COUNTIFS($AE1331:$AE1331,$AC1332,AN1331:AN1331,$AI$1),0)),0)),0)</f>
        <v>0</v>
      </c>
      <c r="BB1332" s="1">
        <f>IFERROR(IF($AE1332&gt;$AE1331,VLOOKUP($AC1332+AO$1,STOCK!$F$10:$AB$209,16,0),IF($AE1332=$AE1331,(IF(BB1331&gt;=1,BB1331-COUNTIFS($AE1331:$AE1331,$AC1332,AO1331:AO1331,$AI$1),0)),0)),0)</f>
        <v>0</v>
      </c>
      <c r="BC1332" s="1">
        <f>IFERROR(IF($AE1332&gt;$AE1331,VLOOKUP($AC1332+AP$1,STOCK!$F$10:$AB$209,16,0),IF($AE1332=$AE1331,(IF(BC1331&gt;=1,BC1331-COUNTIFS($AE1331:$AE1331,$AC1332,AP1331:AP1331,$AI$1),0)),0)),0)</f>
        <v>0</v>
      </c>
      <c r="BD1332" s="1">
        <f>IFERROR(IF($AE1332&gt;$AE1331,VLOOKUP($AC1332+AQ$1,STOCK!$F$10:$AB$209,16,0),IF($AE1332=$AE1331,(IF(BD1331&gt;=1,BD1331-COUNTIFS($AE1331:$AE1331,$AC1332,AQ1331:AQ1331,$AI$1),0)),0)),0)</f>
        <v>0</v>
      </c>
      <c r="BE1332" s="1">
        <f>IFERROR(IF($AE1332&gt;$AE1331,VLOOKUP($AC1332+AR$1,STOCK!$F$10:$AB$209,16,0),IF($AE1332=$AE1331,(IF(BE1331&gt;=1,BE1331-COUNTIFS($AE1331:$AE1331,$AC1332,AR1331:AR1331,$AI$1),0)),0)),0)</f>
        <v>0</v>
      </c>
      <c r="BF1332" s="1">
        <f>IFERROR(IF($AE1332&gt;$AE1331,VLOOKUP($AC1332+AS$1,STOCK!$F$10:$AB$209,16,0),IF($AE1332=$AE1331,(IF(BF1331&gt;=1,BF1331-COUNTIFS($AE1331:$AE1331,$AC1332,AS1331:AS1331,$AI$1),0)),0)),0)</f>
        <v>0</v>
      </c>
      <c r="BG1332" s="1">
        <f>IFERROR(IF($AE1332&gt;$AE1331,VLOOKUP($AC1332+AT$1,STOCK!$F$10:$AB$209,16,0),IF($AE1332=$AE1331,(IF(BG1331&gt;=1,BG1331-COUNTIFS($AE1331:$AE1331,$AC1332,AT1331:AT1331,$AI$1),0)),0)),0)</f>
        <v>0</v>
      </c>
      <c r="BH1332" s="1">
        <f>IFERROR(IF($AE1332&gt;$AE1331,VLOOKUP($AC1332+AU$1,STOCK!$F$10:$AB$209,16,0),IF($AE1332=$AE1331,(IF(BH1331&gt;=1,BH1331-COUNTIFS($AE1331:$AE1331,$AC1332,AU1331:AU1331,$AI$1),0)),0)),0)</f>
        <v>0</v>
      </c>
      <c r="BI1332" s="1">
        <f>IFERROR(IF($AE1332&gt;$AE1331,VLOOKUP($AC1332+AV$1,STOCK!$F$10:$AB$209,16,0),IF($AE1332=$AE1331,(IF(BI1331&gt;=1,BI1331-COUNTIFS($AE1331:$AE1331,$AC1332,AV1331:AV1331,$AI$1),0)),0)),0)</f>
        <v>0</v>
      </c>
      <c r="BJ1332" s="1">
        <f>IFERROR(IF($AE1332&gt;$AE1331,VLOOKUP($AC1332+AW$1,STOCK!$F$10:$AB$209,16,0),IF($AE1332=$AE1331,(IF(BJ1331&gt;=1,BJ1331-COUNTIFS($AE1331:$AE1331,$AC1332,AW1331:AW1331,$AI$1),0)),0)),0)</f>
        <v>0</v>
      </c>
      <c r="BK1332" s="1">
        <f>IFERROR(IF($AE1332&gt;$AE1331,VLOOKUP($AC1332+AX$1,STOCK!$F$10:$AB$209,16,0),IF($AE1332=$AE1331,(IF(BK1331&gt;=1,BK1331-COUNTIFS($AE1331:$AE1331,$AC1332,AX1331:AX1331,$AI$1),0)),0)),0)</f>
        <v>0</v>
      </c>
      <c r="BL1332" s="1">
        <f>IFERROR(IF($AE1332&gt;$AE1331,VLOOKUP($AC1332+AL$1,STOCK!$F$10:$AB$209,17,0),IF($AE1332=$AE1331,(IF(BL1331&gt;=1,BL1331-COUNTIFS($AE1331:$AE1331,$AC1332,AL1331:AL1331,$AI$2),0)),0)),0)</f>
        <v>0</v>
      </c>
      <c r="BM1332" s="1">
        <f>IFERROR(IF($AE1332&gt;$AE1331,VLOOKUP($AC1332+AM$1,STOCK!$F$10:$AB$209,17,0),IF($AE1332=$AE1331,(IF(BM1331&gt;=1,BM1331-COUNTIFS($AE1331:$AE1331,$AC1332,AM1331:AM1331,$AI$2),0)),0)),0)</f>
        <v>0</v>
      </c>
      <c r="BN1332" s="1">
        <f>IFERROR(IF($AE1332&gt;$AE1331,VLOOKUP($AC1332+AN$1,STOCK!$F$10:$AB$209,17,0),IF($AE1332=$AE1331,(IF(BN1331&gt;=1,BN1331-COUNTIFS($AE1331:$AE1331,$AC1332,AN1331:AN1331,$AI$2),0)),0)),0)</f>
        <v>0</v>
      </c>
      <c r="BO1332" s="1">
        <f>IFERROR(IF($AE1332&gt;$AE1331,VLOOKUP($AC1332+AO$1,STOCK!$F$10:$AB$209,17,0),IF($AE1332=$AE1331,(IF(BO1331&gt;=1,BO1331-COUNTIFS($AE1331:$AE1331,$AC1332,AO1331:AO1331,$AI$2),0)),0)),0)</f>
        <v>0</v>
      </c>
      <c r="BP1332" s="1">
        <f>IFERROR(IF($AE1332&gt;$AE1331,VLOOKUP($AC1332+AP$1,STOCK!$F$10:$AB$209,17,0),IF($AE1332=$AE1331,(IF(BP1331&gt;=1,BP1331-COUNTIFS($AE1331:$AE1331,$AC1332,AP1331:AP1331,$AI$2),0)),0)),0)</f>
        <v>0</v>
      </c>
      <c r="BQ1332" s="1">
        <f>IFERROR(IF($AE1332&gt;$AE1331,VLOOKUP($AC1332+AQ$1,STOCK!$F$10:$AB$209,17,0),IF($AE1332=$AE1331,(IF(BQ1331&gt;=1,BQ1331-COUNTIFS($AE1331:$AE1331,$AC1332,AQ1331:AQ1331,$AI$2),0)),0)),0)</f>
        <v>0</v>
      </c>
      <c r="BR1332" s="1">
        <f>IFERROR(IF($AE1332&gt;$AE1331,VLOOKUP($AC1332+AR$1,STOCK!$F$10:$AB$209,17,0),IF($AE1332=$AE1331,(IF(BR1331&gt;=1,BR1331-COUNTIFS($AE1331:$AE1331,$AC1332,AR1331:AR1331,$AI$2),0)),0)),0)</f>
        <v>0</v>
      </c>
      <c r="BS1332" s="1">
        <f>IFERROR(IF($AE1332&gt;$AE1331,VLOOKUP($AC1332+AS$1,STOCK!$F$10:$AB$209,17,0),IF($AE1332=$AE1331,(IF(BS1331&gt;=1,BS1331-COUNTIFS($AE1331:$AE1331,$AC1332,AS1331:AS1331,$AI$2),0)),0)),0)</f>
        <v>0</v>
      </c>
      <c r="BT1332" s="1">
        <f>IFERROR(IF($AE1332&gt;$AE1331,VLOOKUP($AC1332+AT$1,STOCK!$F$10:$AB$209,17,0),IF($AE1332=$AE1331,(IF(BT1331&gt;=1,BT1331-COUNTIFS($AE1331:$AE1331,$AC1332,AT1331:AT1331,$AI$2),0)),0)),0)</f>
        <v>0</v>
      </c>
      <c r="BU1332" s="1">
        <f>IFERROR(IF($AE1332&gt;$AE1331,VLOOKUP($AC1332+AU$1,STOCK!$F$10:$AB$209,17,0),IF($AE1332=$AE1331,(IF(BU1331&gt;=1,BU1331-COUNTIFS($AE1331:$AE1331,$AC1332,AU1331:AU1331,$AI$2),0)),0)),0)</f>
        <v>0</v>
      </c>
      <c r="BV1332" s="1">
        <f>IFERROR(IF($AE1332&gt;$AE1331,VLOOKUP($AC1332+AV$1,STOCK!$F$10:$AB$209,17,0),IF($AE1332=$AE1331,(IF(BV1331&gt;=1,BV1331-COUNTIFS($AE1331:$AE1331,$AC1332,AV1331:AV1331,$AI$2),0)),0)),0)</f>
        <v>0</v>
      </c>
      <c r="BW1332" s="1">
        <f>IFERROR(IF($AE1332&gt;$AE1331,VLOOKUP($AC1332+AW$1,STOCK!$F$10:$AB$209,17,0),IF($AE1332=$AE1331,(IF(BW1331&gt;=1,BW1331-COUNTIFS($AE1331:$AE1331,$AC1332,AW1331:AW1331,$AI$2),0)),0)),0)</f>
        <v>0</v>
      </c>
      <c r="BX1332" s="1">
        <f>IFERROR(IF($AE1332&gt;$AE1331,VLOOKUP($AC1332+AX$1,STOCK!$F$10:$AB$209,17,0),IF($AE1332=$AE1331,(IF(BX1331&gt;=1,BX1331-COUNTIFS($AE1331:$AE1331,$AC1332,AX1331:AX1331,$AI$2),0)),0)),0)</f>
        <v>0</v>
      </c>
    </row>
    <row r="1333" spans="29:76" x14ac:dyDescent="0.25">
      <c r="AC1333" s="1">
        <f t="shared" si="320"/>
        <v>0</v>
      </c>
      <c r="AD1333" s="1">
        <f>IFERROR(IF(LEN(AK1333)&gt;=1,VLOOKUP(HLOOKUP(AK1333,PROFILE!$K$5:$V$8,4,0),PROFILE!$F$1:$G$3,2,0),0),0)</f>
        <v>0</v>
      </c>
      <c r="AE1333" s="1">
        <f t="shared" si="321"/>
        <v>0</v>
      </c>
      <c r="AF1333" s="1">
        <v>1320</v>
      </c>
      <c r="AI1333" s="1" t="str">
        <f>IFERROR(IF($AH1333&gt;=1,VLOOKUP($AG1333,STUDENT!$O$8:$Z$1507,3,0),""),"")</f>
        <v/>
      </c>
      <c r="AJ1333" s="1" t="str">
        <f>IFERROR(IF($AH1333&gt;=1,VLOOKUP($AG1333,STUDENT!$O$8:$Z$1507,4,0),""),"")</f>
        <v/>
      </c>
      <c r="AK1333" s="1" t="str">
        <f>IFERROR(IF($AH1333&gt;=1,VLOOKUP($AG1333,STUDENT!$O$8:$Z$1507,6,0),""),"")</f>
        <v/>
      </c>
      <c r="AL1333" s="1" t="str">
        <f t="shared" si="322"/>
        <v/>
      </c>
      <c r="AM1333" s="1" t="str">
        <f t="shared" si="323"/>
        <v/>
      </c>
      <c r="AN1333" s="1" t="str">
        <f t="shared" si="324"/>
        <v/>
      </c>
      <c r="AO1333" s="1" t="str">
        <f t="shared" si="325"/>
        <v/>
      </c>
      <c r="AP1333" s="1" t="str">
        <f t="shared" si="326"/>
        <v/>
      </c>
      <c r="AQ1333" s="1" t="str">
        <f t="shared" si="327"/>
        <v/>
      </c>
      <c r="AR1333" s="1" t="str">
        <f t="shared" si="328"/>
        <v/>
      </c>
      <c r="AS1333" s="1" t="str">
        <f t="shared" si="329"/>
        <v/>
      </c>
      <c r="AT1333" s="1" t="str">
        <f t="shared" si="330"/>
        <v/>
      </c>
      <c r="AU1333" s="1" t="str">
        <f t="shared" si="331"/>
        <v/>
      </c>
      <c r="AV1333" s="1" t="str">
        <f t="shared" si="332"/>
        <v/>
      </c>
      <c r="AW1333" s="1" t="str">
        <f t="shared" si="333"/>
        <v/>
      </c>
      <c r="AX1333" s="1" t="str">
        <f t="shared" si="334"/>
        <v/>
      </c>
      <c r="AY1333" s="1">
        <f>IFERROR(IF($AE1333&gt;$AE1332,VLOOKUP($AC1333+AL$1,STOCK!$F$10:$AB$209,16,0),IF($AE1333=$AE1332,(IF(AY1332&gt;=1,AY1332-COUNTIFS($AE1332:$AE1332,$AC1333,AL1332:AL1332,$AI$1),0)),0)),0)</f>
        <v>0</v>
      </c>
      <c r="AZ1333" s="1">
        <f>IFERROR(IF($AE1333&gt;$AE1332,VLOOKUP($AC1333+AM$1,STOCK!$F$10:$AB$209,16,0),IF($AE1333=$AE1332,(IF(AZ1332&gt;=1,AZ1332-COUNTIFS($AE1332:$AE1332,$AC1333,AM1332:AM1332,$AI$1),0)),0)),0)</f>
        <v>0</v>
      </c>
      <c r="BA1333" s="1">
        <f>IFERROR(IF($AE1333&gt;$AE1332,VLOOKUP($AC1333+AN$1,STOCK!$F$10:$AB$209,16,0),IF($AE1333=$AE1332,(IF(BA1332&gt;=1,BA1332-COUNTIFS($AE1332:$AE1332,$AC1333,AN1332:AN1332,$AI$1),0)),0)),0)</f>
        <v>0</v>
      </c>
      <c r="BB1333" s="1">
        <f>IFERROR(IF($AE1333&gt;$AE1332,VLOOKUP($AC1333+AO$1,STOCK!$F$10:$AB$209,16,0),IF($AE1333=$AE1332,(IF(BB1332&gt;=1,BB1332-COUNTIFS($AE1332:$AE1332,$AC1333,AO1332:AO1332,$AI$1),0)),0)),0)</f>
        <v>0</v>
      </c>
      <c r="BC1333" s="1">
        <f>IFERROR(IF($AE1333&gt;$AE1332,VLOOKUP($AC1333+AP$1,STOCK!$F$10:$AB$209,16,0),IF($AE1333=$AE1332,(IF(BC1332&gt;=1,BC1332-COUNTIFS($AE1332:$AE1332,$AC1333,AP1332:AP1332,$AI$1),0)),0)),0)</f>
        <v>0</v>
      </c>
      <c r="BD1333" s="1">
        <f>IFERROR(IF($AE1333&gt;$AE1332,VLOOKUP($AC1333+AQ$1,STOCK!$F$10:$AB$209,16,0),IF($AE1333=$AE1332,(IF(BD1332&gt;=1,BD1332-COUNTIFS($AE1332:$AE1332,$AC1333,AQ1332:AQ1332,$AI$1),0)),0)),0)</f>
        <v>0</v>
      </c>
      <c r="BE1333" s="1">
        <f>IFERROR(IF($AE1333&gt;$AE1332,VLOOKUP($AC1333+AR$1,STOCK!$F$10:$AB$209,16,0),IF($AE1333=$AE1332,(IF(BE1332&gt;=1,BE1332-COUNTIFS($AE1332:$AE1332,$AC1333,AR1332:AR1332,$AI$1),0)),0)),0)</f>
        <v>0</v>
      </c>
      <c r="BF1333" s="1">
        <f>IFERROR(IF($AE1333&gt;$AE1332,VLOOKUP($AC1333+AS$1,STOCK!$F$10:$AB$209,16,0),IF($AE1333=$AE1332,(IF(BF1332&gt;=1,BF1332-COUNTIFS($AE1332:$AE1332,$AC1333,AS1332:AS1332,$AI$1),0)),0)),0)</f>
        <v>0</v>
      </c>
      <c r="BG1333" s="1">
        <f>IFERROR(IF($AE1333&gt;$AE1332,VLOOKUP($AC1333+AT$1,STOCK!$F$10:$AB$209,16,0),IF($AE1333=$AE1332,(IF(BG1332&gt;=1,BG1332-COUNTIFS($AE1332:$AE1332,$AC1333,AT1332:AT1332,$AI$1),0)),0)),0)</f>
        <v>0</v>
      </c>
      <c r="BH1333" s="1">
        <f>IFERROR(IF($AE1333&gt;$AE1332,VLOOKUP($AC1333+AU$1,STOCK!$F$10:$AB$209,16,0),IF($AE1333=$AE1332,(IF(BH1332&gt;=1,BH1332-COUNTIFS($AE1332:$AE1332,$AC1333,AU1332:AU1332,$AI$1),0)),0)),0)</f>
        <v>0</v>
      </c>
      <c r="BI1333" s="1">
        <f>IFERROR(IF($AE1333&gt;$AE1332,VLOOKUP($AC1333+AV$1,STOCK!$F$10:$AB$209,16,0),IF($AE1333=$AE1332,(IF(BI1332&gt;=1,BI1332-COUNTIFS($AE1332:$AE1332,$AC1333,AV1332:AV1332,$AI$1),0)),0)),0)</f>
        <v>0</v>
      </c>
      <c r="BJ1333" s="1">
        <f>IFERROR(IF($AE1333&gt;$AE1332,VLOOKUP($AC1333+AW$1,STOCK!$F$10:$AB$209,16,0),IF($AE1333=$AE1332,(IF(BJ1332&gt;=1,BJ1332-COUNTIFS($AE1332:$AE1332,$AC1333,AW1332:AW1332,$AI$1),0)),0)),0)</f>
        <v>0</v>
      </c>
      <c r="BK1333" s="1">
        <f>IFERROR(IF($AE1333&gt;$AE1332,VLOOKUP($AC1333+AX$1,STOCK!$F$10:$AB$209,16,0),IF($AE1333=$AE1332,(IF(BK1332&gt;=1,BK1332-COUNTIFS($AE1332:$AE1332,$AC1333,AX1332:AX1332,$AI$1),0)),0)),0)</f>
        <v>0</v>
      </c>
      <c r="BL1333" s="1">
        <f>IFERROR(IF($AE1333&gt;$AE1332,VLOOKUP($AC1333+AL$1,STOCK!$F$10:$AB$209,17,0),IF($AE1333=$AE1332,(IF(BL1332&gt;=1,BL1332-COUNTIFS($AE1332:$AE1332,$AC1333,AL1332:AL1332,$AI$2),0)),0)),0)</f>
        <v>0</v>
      </c>
      <c r="BM1333" s="1">
        <f>IFERROR(IF($AE1333&gt;$AE1332,VLOOKUP($AC1333+AM$1,STOCK!$F$10:$AB$209,17,0),IF($AE1333=$AE1332,(IF(BM1332&gt;=1,BM1332-COUNTIFS($AE1332:$AE1332,$AC1333,AM1332:AM1332,$AI$2),0)),0)),0)</f>
        <v>0</v>
      </c>
      <c r="BN1333" s="1">
        <f>IFERROR(IF($AE1333&gt;$AE1332,VLOOKUP($AC1333+AN$1,STOCK!$F$10:$AB$209,17,0),IF($AE1333=$AE1332,(IF(BN1332&gt;=1,BN1332-COUNTIFS($AE1332:$AE1332,$AC1333,AN1332:AN1332,$AI$2),0)),0)),0)</f>
        <v>0</v>
      </c>
      <c r="BO1333" s="1">
        <f>IFERROR(IF($AE1333&gt;$AE1332,VLOOKUP($AC1333+AO$1,STOCK!$F$10:$AB$209,17,0),IF($AE1333=$AE1332,(IF(BO1332&gt;=1,BO1332-COUNTIFS($AE1332:$AE1332,$AC1333,AO1332:AO1332,$AI$2),0)),0)),0)</f>
        <v>0</v>
      </c>
      <c r="BP1333" s="1">
        <f>IFERROR(IF($AE1333&gt;$AE1332,VLOOKUP($AC1333+AP$1,STOCK!$F$10:$AB$209,17,0),IF($AE1333=$AE1332,(IF(BP1332&gt;=1,BP1332-COUNTIFS($AE1332:$AE1332,$AC1333,AP1332:AP1332,$AI$2),0)),0)),0)</f>
        <v>0</v>
      </c>
      <c r="BQ1333" s="1">
        <f>IFERROR(IF($AE1333&gt;$AE1332,VLOOKUP($AC1333+AQ$1,STOCK!$F$10:$AB$209,17,0),IF($AE1333=$AE1332,(IF(BQ1332&gt;=1,BQ1332-COUNTIFS($AE1332:$AE1332,$AC1333,AQ1332:AQ1332,$AI$2),0)),0)),0)</f>
        <v>0</v>
      </c>
      <c r="BR1333" s="1">
        <f>IFERROR(IF($AE1333&gt;$AE1332,VLOOKUP($AC1333+AR$1,STOCK!$F$10:$AB$209,17,0),IF($AE1333=$AE1332,(IF(BR1332&gt;=1,BR1332-COUNTIFS($AE1332:$AE1332,$AC1333,AR1332:AR1332,$AI$2),0)),0)),0)</f>
        <v>0</v>
      </c>
      <c r="BS1333" s="1">
        <f>IFERROR(IF($AE1333&gt;$AE1332,VLOOKUP($AC1333+AS$1,STOCK!$F$10:$AB$209,17,0),IF($AE1333=$AE1332,(IF(BS1332&gt;=1,BS1332-COUNTIFS($AE1332:$AE1332,$AC1333,AS1332:AS1332,$AI$2),0)),0)),0)</f>
        <v>0</v>
      </c>
      <c r="BT1333" s="1">
        <f>IFERROR(IF($AE1333&gt;$AE1332,VLOOKUP($AC1333+AT$1,STOCK!$F$10:$AB$209,17,0),IF($AE1333=$AE1332,(IF(BT1332&gt;=1,BT1332-COUNTIFS($AE1332:$AE1332,$AC1333,AT1332:AT1332,$AI$2),0)),0)),0)</f>
        <v>0</v>
      </c>
      <c r="BU1333" s="1">
        <f>IFERROR(IF($AE1333&gt;$AE1332,VLOOKUP($AC1333+AU$1,STOCK!$F$10:$AB$209,17,0),IF($AE1333=$AE1332,(IF(BU1332&gt;=1,BU1332-COUNTIFS($AE1332:$AE1332,$AC1333,AU1332:AU1332,$AI$2),0)),0)),0)</f>
        <v>0</v>
      </c>
      <c r="BV1333" s="1">
        <f>IFERROR(IF($AE1333&gt;$AE1332,VLOOKUP($AC1333+AV$1,STOCK!$F$10:$AB$209,17,0),IF($AE1333=$AE1332,(IF(BV1332&gt;=1,BV1332-COUNTIFS($AE1332:$AE1332,$AC1333,AV1332:AV1332,$AI$2),0)),0)),0)</f>
        <v>0</v>
      </c>
      <c r="BW1333" s="1">
        <f>IFERROR(IF($AE1333&gt;$AE1332,VLOOKUP($AC1333+AW$1,STOCK!$F$10:$AB$209,17,0),IF($AE1333=$AE1332,(IF(BW1332&gt;=1,BW1332-COUNTIFS($AE1332:$AE1332,$AC1333,AW1332:AW1332,$AI$2),0)),0)),0)</f>
        <v>0</v>
      </c>
      <c r="BX1333" s="1">
        <f>IFERROR(IF($AE1333&gt;$AE1332,VLOOKUP($AC1333+AX$1,STOCK!$F$10:$AB$209,17,0),IF($AE1333=$AE1332,(IF(BX1332&gt;=1,BX1332-COUNTIFS($AE1332:$AE1332,$AC1333,AX1332:AX1332,$AI$2),0)),0)),0)</f>
        <v>0</v>
      </c>
    </row>
    <row r="1334" spans="29:76" x14ac:dyDescent="0.25">
      <c r="AC1334" s="1">
        <f t="shared" si="320"/>
        <v>0</v>
      </c>
      <c r="AD1334" s="1">
        <f>IFERROR(IF(LEN(AK1334)&gt;=1,VLOOKUP(HLOOKUP(AK1334,PROFILE!$K$5:$V$8,4,0),PROFILE!$F$1:$G$3,2,0),0),0)</f>
        <v>0</v>
      </c>
      <c r="AE1334" s="1">
        <f t="shared" si="321"/>
        <v>0</v>
      </c>
      <c r="AF1334" s="1">
        <v>1321</v>
      </c>
      <c r="AI1334" s="1" t="str">
        <f>IFERROR(IF($AH1334&gt;=1,VLOOKUP($AG1334,STUDENT!$O$8:$Z$1507,3,0),""),"")</f>
        <v/>
      </c>
      <c r="AJ1334" s="1" t="str">
        <f>IFERROR(IF($AH1334&gt;=1,VLOOKUP($AG1334,STUDENT!$O$8:$Z$1507,4,0),""),"")</f>
        <v/>
      </c>
      <c r="AK1334" s="1" t="str">
        <f>IFERROR(IF($AH1334&gt;=1,VLOOKUP($AG1334,STUDENT!$O$8:$Z$1507,6,0),""),"")</f>
        <v/>
      </c>
      <c r="AL1334" s="1" t="str">
        <f t="shared" si="322"/>
        <v/>
      </c>
      <c r="AM1334" s="1" t="str">
        <f t="shared" si="323"/>
        <v/>
      </c>
      <c r="AN1334" s="1" t="str">
        <f t="shared" si="324"/>
        <v/>
      </c>
      <c r="AO1334" s="1" t="str">
        <f t="shared" si="325"/>
        <v/>
      </c>
      <c r="AP1334" s="1" t="str">
        <f t="shared" si="326"/>
        <v/>
      </c>
      <c r="AQ1334" s="1" t="str">
        <f t="shared" si="327"/>
        <v/>
      </c>
      <c r="AR1334" s="1" t="str">
        <f t="shared" si="328"/>
        <v/>
      </c>
      <c r="AS1334" s="1" t="str">
        <f t="shared" si="329"/>
        <v/>
      </c>
      <c r="AT1334" s="1" t="str">
        <f t="shared" si="330"/>
        <v/>
      </c>
      <c r="AU1334" s="1" t="str">
        <f t="shared" si="331"/>
        <v/>
      </c>
      <c r="AV1334" s="1" t="str">
        <f t="shared" si="332"/>
        <v/>
      </c>
      <c r="AW1334" s="1" t="str">
        <f t="shared" si="333"/>
        <v/>
      </c>
      <c r="AX1334" s="1" t="str">
        <f t="shared" si="334"/>
        <v/>
      </c>
      <c r="AY1334" s="1">
        <f>IFERROR(IF($AE1334&gt;$AE1333,VLOOKUP($AC1334+AL$1,STOCK!$F$10:$AB$209,16,0),IF($AE1334=$AE1333,(IF(AY1333&gt;=1,AY1333-COUNTIFS($AE1333:$AE1333,$AC1334,AL1333:AL1333,$AI$1),0)),0)),0)</f>
        <v>0</v>
      </c>
      <c r="AZ1334" s="1">
        <f>IFERROR(IF($AE1334&gt;$AE1333,VLOOKUP($AC1334+AM$1,STOCK!$F$10:$AB$209,16,0),IF($AE1334=$AE1333,(IF(AZ1333&gt;=1,AZ1333-COUNTIFS($AE1333:$AE1333,$AC1334,AM1333:AM1333,$AI$1),0)),0)),0)</f>
        <v>0</v>
      </c>
      <c r="BA1334" s="1">
        <f>IFERROR(IF($AE1334&gt;$AE1333,VLOOKUP($AC1334+AN$1,STOCK!$F$10:$AB$209,16,0),IF($AE1334=$AE1333,(IF(BA1333&gt;=1,BA1333-COUNTIFS($AE1333:$AE1333,$AC1334,AN1333:AN1333,$AI$1),0)),0)),0)</f>
        <v>0</v>
      </c>
      <c r="BB1334" s="1">
        <f>IFERROR(IF($AE1334&gt;$AE1333,VLOOKUP($AC1334+AO$1,STOCK!$F$10:$AB$209,16,0),IF($AE1334=$AE1333,(IF(BB1333&gt;=1,BB1333-COUNTIFS($AE1333:$AE1333,$AC1334,AO1333:AO1333,$AI$1),0)),0)),0)</f>
        <v>0</v>
      </c>
      <c r="BC1334" s="1">
        <f>IFERROR(IF($AE1334&gt;$AE1333,VLOOKUP($AC1334+AP$1,STOCK!$F$10:$AB$209,16,0),IF($AE1334=$AE1333,(IF(BC1333&gt;=1,BC1333-COUNTIFS($AE1333:$AE1333,$AC1334,AP1333:AP1333,$AI$1),0)),0)),0)</f>
        <v>0</v>
      </c>
      <c r="BD1334" s="1">
        <f>IFERROR(IF($AE1334&gt;$AE1333,VLOOKUP($AC1334+AQ$1,STOCK!$F$10:$AB$209,16,0),IF($AE1334=$AE1333,(IF(BD1333&gt;=1,BD1333-COUNTIFS($AE1333:$AE1333,$AC1334,AQ1333:AQ1333,$AI$1),0)),0)),0)</f>
        <v>0</v>
      </c>
      <c r="BE1334" s="1">
        <f>IFERROR(IF($AE1334&gt;$AE1333,VLOOKUP($AC1334+AR$1,STOCK!$F$10:$AB$209,16,0),IF($AE1334=$AE1333,(IF(BE1333&gt;=1,BE1333-COUNTIFS($AE1333:$AE1333,$AC1334,AR1333:AR1333,$AI$1),0)),0)),0)</f>
        <v>0</v>
      </c>
      <c r="BF1334" s="1">
        <f>IFERROR(IF($AE1334&gt;$AE1333,VLOOKUP($AC1334+AS$1,STOCK!$F$10:$AB$209,16,0),IF($AE1334=$AE1333,(IF(BF1333&gt;=1,BF1333-COUNTIFS($AE1333:$AE1333,$AC1334,AS1333:AS1333,$AI$1),0)),0)),0)</f>
        <v>0</v>
      </c>
      <c r="BG1334" s="1">
        <f>IFERROR(IF($AE1334&gt;$AE1333,VLOOKUP($AC1334+AT$1,STOCK!$F$10:$AB$209,16,0),IF($AE1334=$AE1333,(IF(BG1333&gt;=1,BG1333-COUNTIFS($AE1333:$AE1333,$AC1334,AT1333:AT1333,$AI$1),0)),0)),0)</f>
        <v>0</v>
      </c>
      <c r="BH1334" s="1">
        <f>IFERROR(IF($AE1334&gt;$AE1333,VLOOKUP($AC1334+AU$1,STOCK!$F$10:$AB$209,16,0),IF($AE1334=$AE1333,(IF(BH1333&gt;=1,BH1333-COUNTIFS($AE1333:$AE1333,$AC1334,AU1333:AU1333,$AI$1),0)),0)),0)</f>
        <v>0</v>
      </c>
      <c r="BI1334" s="1">
        <f>IFERROR(IF($AE1334&gt;$AE1333,VLOOKUP($AC1334+AV$1,STOCK!$F$10:$AB$209,16,0),IF($AE1334=$AE1333,(IF(BI1333&gt;=1,BI1333-COUNTIFS($AE1333:$AE1333,$AC1334,AV1333:AV1333,$AI$1),0)),0)),0)</f>
        <v>0</v>
      </c>
      <c r="BJ1334" s="1">
        <f>IFERROR(IF($AE1334&gt;$AE1333,VLOOKUP($AC1334+AW$1,STOCK!$F$10:$AB$209,16,0),IF($AE1334=$AE1333,(IF(BJ1333&gt;=1,BJ1333-COUNTIFS($AE1333:$AE1333,$AC1334,AW1333:AW1333,$AI$1),0)),0)),0)</f>
        <v>0</v>
      </c>
      <c r="BK1334" s="1">
        <f>IFERROR(IF($AE1334&gt;$AE1333,VLOOKUP($AC1334+AX$1,STOCK!$F$10:$AB$209,16,0),IF($AE1334=$AE1333,(IF(BK1333&gt;=1,BK1333-COUNTIFS($AE1333:$AE1333,$AC1334,AX1333:AX1333,$AI$1),0)),0)),0)</f>
        <v>0</v>
      </c>
      <c r="BL1334" s="1">
        <f>IFERROR(IF($AE1334&gt;$AE1333,VLOOKUP($AC1334+AL$1,STOCK!$F$10:$AB$209,17,0),IF($AE1334=$AE1333,(IF(BL1333&gt;=1,BL1333-COUNTIFS($AE1333:$AE1333,$AC1334,AL1333:AL1333,$AI$2),0)),0)),0)</f>
        <v>0</v>
      </c>
      <c r="BM1334" s="1">
        <f>IFERROR(IF($AE1334&gt;$AE1333,VLOOKUP($AC1334+AM$1,STOCK!$F$10:$AB$209,17,0),IF($AE1334=$AE1333,(IF(BM1333&gt;=1,BM1333-COUNTIFS($AE1333:$AE1333,$AC1334,AM1333:AM1333,$AI$2),0)),0)),0)</f>
        <v>0</v>
      </c>
      <c r="BN1334" s="1">
        <f>IFERROR(IF($AE1334&gt;$AE1333,VLOOKUP($AC1334+AN$1,STOCK!$F$10:$AB$209,17,0),IF($AE1334=$AE1333,(IF(BN1333&gt;=1,BN1333-COUNTIFS($AE1333:$AE1333,$AC1334,AN1333:AN1333,$AI$2),0)),0)),0)</f>
        <v>0</v>
      </c>
      <c r="BO1334" s="1">
        <f>IFERROR(IF($AE1334&gt;$AE1333,VLOOKUP($AC1334+AO$1,STOCK!$F$10:$AB$209,17,0),IF($AE1334=$AE1333,(IF(BO1333&gt;=1,BO1333-COUNTIFS($AE1333:$AE1333,$AC1334,AO1333:AO1333,$AI$2),0)),0)),0)</f>
        <v>0</v>
      </c>
      <c r="BP1334" s="1">
        <f>IFERROR(IF($AE1334&gt;$AE1333,VLOOKUP($AC1334+AP$1,STOCK!$F$10:$AB$209,17,0),IF($AE1334=$AE1333,(IF(BP1333&gt;=1,BP1333-COUNTIFS($AE1333:$AE1333,$AC1334,AP1333:AP1333,$AI$2),0)),0)),0)</f>
        <v>0</v>
      </c>
      <c r="BQ1334" s="1">
        <f>IFERROR(IF($AE1334&gt;$AE1333,VLOOKUP($AC1334+AQ$1,STOCK!$F$10:$AB$209,17,0),IF($AE1334=$AE1333,(IF(BQ1333&gt;=1,BQ1333-COUNTIFS($AE1333:$AE1333,$AC1334,AQ1333:AQ1333,$AI$2),0)),0)),0)</f>
        <v>0</v>
      </c>
      <c r="BR1334" s="1">
        <f>IFERROR(IF($AE1334&gt;$AE1333,VLOOKUP($AC1334+AR$1,STOCK!$F$10:$AB$209,17,0),IF($AE1334=$AE1333,(IF(BR1333&gt;=1,BR1333-COUNTIFS($AE1333:$AE1333,$AC1334,AR1333:AR1333,$AI$2),0)),0)),0)</f>
        <v>0</v>
      </c>
      <c r="BS1334" s="1">
        <f>IFERROR(IF($AE1334&gt;$AE1333,VLOOKUP($AC1334+AS$1,STOCK!$F$10:$AB$209,17,0),IF($AE1334=$AE1333,(IF(BS1333&gt;=1,BS1333-COUNTIFS($AE1333:$AE1333,$AC1334,AS1333:AS1333,$AI$2),0)),0)),0)</f>
        <v>0</v>
      </c>
      <c r="BT1334" s="1">
        <f>IFERROR(IF($AE1334&gt;$AE1333,VLOOKUP($AC1334+AT$1,STOCK!$F$10:$AB$209,17,0),IF($AE1334=$AE1333,(IF(BT1333&gt;=1,BT1333-COUNTIFS($AE1333:$AE1333,$AC1334,AT1333:AT1333,$AI$2),0)),0)),0)</f>
        <v>0</v>
      </c>
      <c r="BU1334" s="1">
        <f>IFERROR(IF($AE1334&gt;$AE1333,VLOOKUP($AC1334+AU$1,STOCK!$F$10:$AB$209,17,0),IF($AE1334=$AE1333,(IF(BU1333&gt;=1,BU1333-COUNTIFS($AE1333:$AE1333,$AC1334,AU1333:AU1333,$AI$2),0)),0)),0)</f>
        <v>0</v>
      </c>
      <c r="BV1334" s="1">
        <f>IFERROR(IF($AE1334&gt;$AE1333,VLOOKUP($AC1334+AV$1,STOCK!$F$10:$AB$209,17,0),IF($AE1334=$AE1333,(IF(BV1333&gt;=1,BV1333-COUNTIFS($AE1333:$AE1333,$AC1334,AV1333:AV1333,$AI$2),0)),0)),0)</f>
        <v>0</v>
      </c>
      <c r="BW1334" s="1">
        <f>IFERROR(IF($AE1334&gt;$AE1333,VLOOKUP($AC1334+AW$1,STOCK!$F$10:$AB$209,17,0),IF($AE1334=$AE1333,(IF(BW1333&gt;=1,BW1333-COUNTIFS($AE1333:$AE1333,$AC1334,AW1333:AW1333,$AI$2),0)),0)),0)</f>
        <v>0</v>
      </c>
      <c r="BX1334" s="1">
        <f>IFERROR(IF($AE1334&gt;$AE1333,VLOOKUP($AC1334+AX$1,STOCK!$F$10:$AB$209,17,0),IF($AE1334=$AE1333,(IF(BX1333&gt;=1,BX1333-COUNTIFS($AE1333:$AE1333,$AC1334,AX1333:AX1333,$AI$2),0)),0)),0)</f>
        <v>0</v>
      </c>
    </row>
    <row r="1335" spans="29:76" x14ac:dyDescent="0.25">
      <c r="AC1335" s="1">
        <f t="shared" si="320"/>
        <v>0</v>
      </c>
      <c r="AD1335" s="1">
        <f>IFERROR(IF(LEN(AK1335)&gt;=1,VLOOKUP(HLOOKUP(AK1335,PROFILE!$K$5:$V$8,4,0),PROFILE!$F$1:$G$3,2,0),0),0)</f>
        <v>0</v>
      </c>
      <c r="AE1335" s="1">
        <f t="shared" si="321"/>
        <v>0</v>
      </c>
      <c r="AF1335" s="1">
        <v>1322</v>
      </c>
      <c r="AI1335" s="1" t="str">
        <f>IFERROR(IF($AH1335&gt;=1,VLOOKUP($AG1335,STUDENT!$O$8:$Z$1507,3,0),""),"")</f>
        <v/>
      </c>
      <c r="AJ1335" s="1" t="str">
        <f>IFERROR(IF($AH1335&gt;=1,VLOOKUP($AG1335,STUDENT!$O$8:$Z$1507,4,0),""),"")</f>
        <v/>
      </c>
      <c r="AK1335" s="1" t="str">
        <f>IFERROR(IF($AH1335&gt;=1,VLOOKUP($AG1335,STUDENT!$O$8:$Z$1507,6,0),""),"")</f>
        <v/>
      </c>
      <c r="AL1335" s="1" t="str">
        <f t="shared" si="322"/>
        <v/>
      </c>
      <c r="AM1335" s="1" t="str">
        <f t="shared" si="323"/>
        <v/>
      </c>
      <c r="AN1335" s="1" t="str">
        <f t="shared" si="324"/>
        <v/>
      </c>
      <c r="AO1335" s="1" t="str">
        <f t="shared" si="325"/>
        <v/>
      </c>
      <c r="AP1335" s="1" t="str">
        <f t="shared" si="326"/>
        <v/>
      </c>
      <c r="AQ1335" s="1" t="str">
        <f t="shared" si="327"/>
        <v/>
      </c>
      <c r="AR1335" s="1" t="str">
        <f t="shared" si="328"/>
        <v/>
      </c>
      <c r="AS1335" s="1" t="str">
        <f t="shared" si="329"/>
        <v/>
      </c>
      <c r="AT1335" s="1" t="str">
        <f t="shared" si="330"/>
        <v/>
      </c>
      <c r="AU1335" s="1" t="str">
        <f t="shared" si="331"/>
        <v/>
      </c>
      <c r="AV1335" s="1" t="str">
        <f t="shared" si="332"/>
        <v/>
      </c>
      <c r="AW1335" s="1" t="str">
        <f t="shared" si="333"/>
        <v/>
      </c>
      <c r="AX1335" s="1" t="str">
        <f t="shared" si="334"/>
        <v/>
      </c>
      <c r="AY1335" s="1">
        <f>IFERROR(IF($AE1335&gt;$AE1334,VLOOKUP($AC1335+AL$1,STOCK!$F$10:$AB$209,16,0),IF($AE1335=$AE1334,(IF(AY1334&gt;=1,AY1334-COUNTIFS($AE1334:$AE1334,$AC1335,AL1334:AL1334,$AI$1),0)),0)),0)</f>
        <v>0</v>
      </c>
      <c r="AZ1335" s="1">
        <f>IFERROR(IF($AE1335&gt;$AE1334,VLOOKUP($AC1335+AM$1,STOCK!$F$10:$AB$209,16,0),IF($AE1335=$AE1334,(IF(AZ1334&gt;=1,AZ1334-COUNTIFS($AE1334:$AE1334,$AC1335,AM1334:AM1334,$AI$1),0)),0)),0)</f>
        <v>0</v>
      </c>
      <c r="BA1335" s="1">
        <f>IFERROR(IF($AE1335&gt;$AE1334,VLOOKUP($AC1335+AN$1,STOCK!$F$10:$AB$209,16,0),IF($AE1335=$AE1334,(IF(BA1334&gt;=1,BA1334-COUNTIFS($AE1334:$AE1334,$AC1335,AN1334:AN1334,$AI$1),0)),0)),0)</f>
        <v>0</v>
      </c>
      <c r="BB1335" s="1">
        <f>IFERROR(IF($AE1335&gt;$AE1334,VLOOKUP($AC1335+AO$1,STOCK!$F$10:$AB$209,16,0),IF($AE1335=$AE1334,(IF(BB1334&gt;=1,BB1334-COUNTIFS($AE1334:$AE1334,$AC1335,AO1334:AO1334,$AI$1),0)),0)),0)</f>
        <v>0</v>
      </c>
      <c r="BC1335" s="1">
        <f>IFERROR(IF($AE1335&gt;$AE1334,VLOOKUP($AC1335+AP$1,STOCK!$F$10:$AB$209,16,0),IF($AE1335=$AE1334,(IF(BC1334&gt;=1,BC1334-COUNTIFS($AE1334:$AE1334,$AC1335,AP1334:AP1334,$AI$1),0)),0)),0)</f>
        <v>0</v>
      </c>
      <c r="BD1335" s="1">
        <f>IFERROR(IF($AE1335&gt;$AE1334,VLOOKUP($AC1335+AQ$1,STOCK!$F$10:$AB$209,16,0),IF($AE1335=$AE1334,(IF(BD1334&gt;=1,BD1334-COUNTIFS($AE1334:$AE1334,$AC1335,AQ1334:AQ1334,$AI$1),0)),0)),0)</f>
        <v>0</v>
      </c>
      <c r="BE1335" s="1">
        <f>IFERROR(IF($AE1335&gt;$AE1334,VLOOKUP($AC1335+AR$1,STOCK!$F$10:$AB$209,16,0),IF($AE1335=$AE1334,(IF(BE1334&gt;=1,BE1334-COUNTIFS($AE1334:$AE1334,$AC1335,AR1334:AR1334,$AI$1),0)),0)),0)</f>
        <v>0</v>
      </c>
      <c r="BF1335" s="1">
        <f>IFERROR(IF($AE1335&gt;$AE1334,VLOOKUP($AC1335+AS$1,STOCK!$F$10:$AB$209,16,0),IF($AE1335=$AE1334,(IF(BF1334&gt;=1,BF1334-COUNTIFS($AE1334:$AE1334,$AC1335,AS1334:AS1334,$AI$1),0)),0)),0)</f>
        <v>0</v>
      </c>
      <c r="BG1335" s="1">
        <f>IFERROR(IF($AE1335&gt;$AE1334,VLOOKUP($AC1335+AT$1,STOCK!$F$10:$AB$209,16,0),IF($AE1335=$AE1334,(IF(BG1334&gt;=1,BG1334-COUNTIFS($AE1334:$AE1334,$AC1335,AT1334:AT1334,$AI$1),0)),0)),0)</f>
        <v>0</v>
      </c>
      <c r="BH1335" s="1">
        <f>IFERROR(IF($AE1335&gt;$AE1334,VLOOKUP($AC1335+AU$1,STOCK!$F$10:$AB$209,16,0),IF($AE1335=$AE1334,(IF(BH1334&gt;=1,BH1334-COUNTIFS($AE1334:$AE1334,$AC1335,AU1334:AU1334,$AI$1),0)),0)),0)</f>
        <v>0</v>
      </c>
      <c r="BI1335" s="1">
        <f>IFERROR(IF($AE1335&gt;$AE1334,VLOOKUP($AC1335+AV$1,STOCK!$F$10:$AB$209,16,0),IF($AE1335=$AE1334,(IF(BI1334&gt;=1,BI1334-COUNTIFS($AE1334:$AE1334,$AC1335,AV1334:AV1334,$AI$1),0)),0)),0)</f>
        <v>0</v>
      </c>
      <c r="BJ1335" s="1">
        <f>IFERROR(IF($AE1335&gt;$AE1334,VLOOKUP($AC1335+AW$1,STOCK!$F$10:$AB$209,16,0),IF($AE1335=$AE1334,(IF(BJ1334&gt;=1,BJ1334-COUNTIFS($AE1334:$AE1334,$AC1335,AW1334:AW1334,$AI$1),0)),0)),0)</f>
        <v>0</v>
      </c>
      <c r="BK1335" s="1">
        <f>IFERROR(IF($AE1335&gt;$AE1334,VLOOKUP($AC1335+AX$1,STOCK!$F$10:$AB$209,16,0),IF($AE1335=$AE1334,(IF(BK1334&gt;=1,BK1334-COUNTIFS($AE1334:$AE1334,$AC1335,AX1334:AX1334,$AI$1),0)),0)),0)</f>
        <v>0</v>
      </c>
      <c r="BL1335" s="1">
        <f>IFERROR(IF($AE1335&gt;$AE1334,VLOOKUP($AC1335+AL$1,STOCK!$F$10:$AB$209,17,0),IF($AE1335=$AE1334,(IF(BL1334&gt;=1,BL1334-COUNTIFS($AE1334:$AE1334,$AC1335,AL1334:AL1334,$AI$2),0)),0)),0)</f>
        <v>0</v>
      </c>
      <c r="BM1335" s="1">
        <f>IFERROR(IF($AE1335&gt;$AE1334,VLOOKUP($AC1335+AM$1,STOCK!$F$10:$AB$209,17,0),IF($AE1335=$AE1334,(IF(BM1334&gt;=1,BM1334-COUNTIFS($AE1334:$AE1334,$AC1335,AM1334:AM1334,$AI$2),0)),0)),0)</f>
        <v>0</v>
      </c>
      <c r="BN1335" s="1">
        <f>IFERROR(IF($AE1335&gt;$AE1334,VLOOKUP($AC1335+AN$1,STOCK!$F$10:$AB$209,17,0),IF($AE1335=$AE1334,(IF(BN1334&gt;=1,BN1334-COUNTIFS($AE1334:$AE1334,$AC1335,AN1334:AN1334,$AI$2),0)),0)),0)</f>
        <v>0</v>
      </c>
      <c r="BO1335" s="1">
        <f>IFERROR(IF($AE1335&gt;$AE1334,VLOOKUP($AC1335+AO$1,STOCK!$F$10:$AB$209,17,0),IF($AE1335=$AE1334,(IF(BO1334&gt;=1,BO1334-COUNTIFS($AE1334:$AE1334,$AC1335,AO1334:AO1334,$AI$2),0)),0)),0)</f>
        <v>0</v>
      </c>
      <c r="BP1335" s="1">
        <f>IFERROR(IF($AE1335&gt;$AE1334,VLOOKUP($AC1335+AP$1,STOCK!$F$10:$AB$209,17,0),IF($AE1335=$AE1334,(IF(BP1334&gt;=1,BP1334-COUNTIFS($AE1334:$AE1334,$AC1335,AP1334:AP1334,$AI$2),0)),0)),0)</f>
        <v>0</v>
      </c>
      <c r="BQ1335" s="1">
        <f>IFERROR(IF($AE1335&gt;$AE1334,VLOOKUP($AC1335+AQ$1,STOCK!$F$10:$AB$209,17,0),IF($AE1335=$AE1334,(IF(BQ1334&gt;=1,BQ1334-COUNTIFS($AE1334:$AE1334,$AC1335,AQ1334:AQ1334,$AI$2),0)),0)),0)</f>
        <v>0</v>
      </c>
      <c r="BR1335" s="1">
        <f>IFERROR(IF($AE1335&gt;$AE1334,VLOOKUP($AC1335+AR$1,STOCK!$F$10:$AB$209,17,0),IF($AE1335=$AE1334,(IF(BR1334&gt;=1,BR1334-COUNTIFS($AE1334:$AE1334,$AC1335,AR1334:AR1334,$AI$2),0)),0)),0)</f>
        <v>0</v>
      </c>
      <c r="BS1335" s="1">
        <f>IFERROR(IF($AE1335&gt;$AE1334,VLOOKUP($AC1335+AS$1,STOCK!$F$10:$AB$209,17,0),IF($AE1335=$AE1334,(IF(BS1334&gt;=1,BS1334-COUNTIFS($AE1334:$AE1334,$AC1335,AS1334:AS1334,$AI$2),0)),0)),0)</f>
        <v>0</v>
      </c>
      <c r="BT1335" s="1">
        <f>IFERROR(IF($AE1335&gt;$AE1334,VLOOKUP($AC1335+AT$1,STOCK!$F$10:$AB$209,17,0),IF($AE1335=$AE1334,(IF(BT1334&gt;=1,BT1334-COUNTIFS($AE1334:$AE1334,$AC1335,AT1334:AT1334,$AI$2),0)),0)),0)</f>
        <v>0</v>
      </c>
      <c r="BU1335" s="1">
        <f>IFERROR(IF($AE1335&gt;$AE1334,VLOOKUP($AC1335+AU$1,STOCK!$F$10:$AB$209,17,0),IF($AE1335=$AE1334,(IF(BU1334&gt;=1,BU1334-COUNTIFS($AE1334:$AE1334,$AC1335,AU1334:AU1334,$AI$2),0)),0)),0)</f>
        <v>0</v>
      </c>
      <c r="BV1335" s="1">
        <f>IFERROR(IF($AE1335&gt;$AE1334,VLOOKUP($AC1335+AV$1,STOCK!$F$10:$AB$209,17,0),IF($AE1335=$AE1334,(IF(BV1334&gt;=1,BV1334-COUNTIFS($AE1334:$AE1334,$AC1335,AV1334:AV1334,$AI$2),0)),0)),0)</f>
        <v>0</v>
      </c>
      <c r="BW1335" s="1">
        <f>IFERROR(IF($AE1335&gt;$AE1334,VLOOKUP($AC1335+AW$1,STOCK!$F$10:$AB$209,17,0),IF($AE1335=$AE1334,(IF(BW1334&gt;=1,BW1334-COUNTIFS($AE1334:$AE1334,$AC1335,AW1334:AW1334,$AI$2),0)),0)),0)</f>
        <v>0</v>
      </c>
      <c r="BX1335" s="1">
        <f>IFERROR(IF($AE1335&gt;$AE1334,VLOOKUP($AC1335+AX$1,STOCK!$F$10:$AB$209,17,0),IF($AE1335=$AE1334,(IF(BX1334&gt;=1,BX1334-COUNTIFS($AE1334:$AE1334,$AC1335,AX1334:AX1334,$AI$2),0)),0)),0)</f>
        <v>0</v>
      </c>
    </row>
    <row r="1336" spans="29:76" x14ac:dyDescent="0.25">
      <c r="AC1336" s="1">
        <f t="shared" si="320"/>
        <v>0</v>
      </c>
      <c r="AD1336" s="1">
        <f>IFERROR(IF(LEN(AK1336)&gt;=1,VLOOKUP(HLOOKUP(AK1336,PROFILE!$K$5:$V$8,4,0),PROFILE!$F$1:$G$3,2,0),0),0)</f>
        <v>0</v>
      </c>
      <c r="AE1336" s="1">
        <f t="shared" si="321"/>
        <v>0</v>
      </c>
      <c r="AF1336" s="1">
        <v>1323</v>
      </c>
      <c r="AI1336" s="1" t="str">
        <f>IFERROR(IF($AH1336&gt;=1,VLOOKUP($AG1336,STUDENT!$O$8:$Z$1507,3,0),""),"")</f>
        <v/>
      </c>
      <c r="AJ1336" s="1" t="str">
        <f>IFERROR(IF($AH1336&gt;=1,VLOOKUP($AG1336,STUDENT!$O$8:$Z$1507,4,0),""),"")</f>
        <v/>
      </c>
      <c r="AK1336" s="1" t="str">
        <f>IFERROR(IF($AH1336&gt;=1,VLOOKUP($AG1336,STUDENT!$O$8:$Z$1507,6,0),""),"")</f>
        <v/>
      </c>
      <c r="AL1336" s="1" t="str">
        <f t="shared" si="322"/>
        <v/>
      </c>
      <c r="AM1336" s="1" t="str">
        <f t="shared" si="323"/>
        <v/>
      </c>
      <c r="AN1336" s="1" t="str">
        <f t="shared" si="324"/>
        <v/>
      </c>
      <c r="AO1336" s="1" t="str">
        <f t="shared" si="325"/>
        <v/>
      </c>
      <c r="AP1336" s="1" t="str">
        <f t="shared" si="326"/>
        <v/>
      </c>
      <c r="AQ1336" s="1" t="str">
        <f t="shared" si="327"/>
        <v/>
      </c>
      <c r="AR1336" s="1" t="str">
        <f t="shared" si="328"/>
        <v/>
      </c>
      <c r="AS1336" s="1" t="str">
        <f t="shared" si="329"/>
        <v/>
      </c>
      <c r="AT1336" s="1" t="str">
        <f t="shared" si="330"/>
        <v/>
      </c>
      <c r="AU1336" s="1" t="str">
        <f t="shared" si="331"/>
        <v/>
      </c>
      <c r="AV1336" s="1" t="str">
        <f t="shared" si="332"/>
        <v/>
      </c>
      <c r="AW1336" s="1" t="str">
        <f t="shared" si="333"/>
        <v/>
      </c>
      <c r="AX1336" s="1" t="str">
        <f t="shared" si="334"/>
        <v/>
      </c>
      <c r="AY1336" s="1">
        <f>IFERROR(IF($AE1336&gt;$AE1335,VLOOKUP($AC1336+AL$1,STOCK!$F$10:$AB$209,16,0),IF($AE1336=$AE1335,(IF(AY1335&gt;=1,AY1335-COUNTIFS($AE1335:$AE1335,$AC1336,AL1335:AL1335,$AI$1),0)),0)),0)</f>
        <v>0</v>
      </c>
      <c r="AZ1336" s="1">
        <f>IFERROR(IF($AE1336&gt;$AE1335,VLOOKUP($AC1336+AM$1,STOCK!$F$10:$AB$209,16,0),IF($AE1336=$AE1335,(IF(AZ1335&gt;=1,AZ1335-COUNTIFS($AE1335:$AE1335,$AC1336,AM1335:AM1335,$AI$1),0)),0)),0)</f>
        <v>0</v>
      </c>
      <c r="BA1336" s="1">
        <f>IFERROR(IF($AE1336&gt;$AE1335,VLOOKUP($AC1336+AN$1,STOCK!$F$10:$AB$209,16,0),IF($AE1336=$AE1335,(IF(BA1335&gt;=1,BA1335-COUNTIFS($AE1335:$AE1335,$AC1336,AN1335:AN1335,$AI$1),0)),0)),0)</f>
        <v>0</v>
      </c>
      <c r="BB1336" s="1">
        <f>IFERROR(IF($AE1336&gt;$AE1335,VLOOKUP($AC1336+AO$1,STOCK!$F$10:$AB$209,16,0),IF($AE1336=$AE1335,(IF(BB1335&gt;=1,BB1335-COUNTIFS($AE1335:$AE1335,$AC1336,AO1335:AO1335,$AI$1),0)),0)),0)</f>
        <v>0</v>
      </c>
      <c r="BC1336" s="1">
        <f>IFERROR(IF($AE1336&gt;$AE1335,VLOOKUP($AC1336+AP$1,STOCK!$F$10:$AB$209,16,0),IF($AE1336=$AE1335,(IF(BC1335&gt;=1,BC1335-COUNTIFS($AE1335:$AE1335,$AC1336,AP1335:AP1335,$AI$1),0)),0)),0)</f>
        <v>0</v>
      </c>
      <c r="BD1336" s="1">
        <f>IFERROR(IF($AE1336&gt;$AE1335,VLOOKUP($AC1336+AQ$1,STOCK!$F$10:$AB$209,16,0),IF($AE1336=$AE1335,(IF(BD1335&gt;=1,BD1335-COUNTIFS($AE1335:$AE1335,$AC1336,AQ1335:AQ1335,$AI$1),0)),0)),0)</f>
        <v>0</v>
      </c>
      <c r="BE1336" s="1">
        <f>IFERROR(IF($AE1336&gt;$AE1335,VLOOKUP($AC1336+AR$1,STOCK!$F$10:$AB$209,16,0),IF($AE1336=$AE1335,(IF(BE1335&gt;=1,BE1335-COUNTIFS($AE1335:$AE1335,$AC1336,AR1335:AR1335,$AI$1),0)),0)),0)</f>
        <v>0</v>
      </c>
      <c r="BF1336" s="1">
        <f>IFERROR(IF($AE1336&gt;$AE1335,VLOOKUP($AC1336+AS$1,STOCK!$F$10:$AB$209,16,0),IF($AE1336=$AE1335,(IF(BF1335&gt;=1,BF1335-COUNTIFS($AE1335:$AE1335,$AC1336,AS1335:AS1335,$AI$1),0)),0)),0)</f>
        <v>0</v>
      </c>
      <c r="BG1336" s="1">
        <f>IFERROR(IF($AE1336&gt;$AE1335,VLOOKUP($AC1336+AT$1,STOCK!$F$10:$AB$209,16,0),IF($AE1336=$AE1335,(IF(BG1335&gt;=1,BG1335-COUNTIFS($AE1335:$AE1335,$AC1336,AT1335:AT1335,$AI$1),0)),0)),0)</f>
        <v>0</v>
      </c>
      <c r="BH1336" s="1">
        <f>IFERROR(IF($AE1336&gt;$AE1335,VLOOKUP($AC1336+AU$1,STOCK!$F$10:$AB$209,16,0),IF($AE1336=$AE1335,(IF(BH1335&gt;=1,BH1335-COUNTIFS($AE1335:$AE1335,$AC1336,AU1335:AU1335,$AI$1),0)),0)),0)</f>
        <v>0</v>
      </c>
      <c r="BI1336" s="1">
        <f>IFERROR(IF($AE1336&gt;$AE1335,VLOOKUP($AC1336+AV$1,STOCK!$F$10:$AB$209,16,0),IF($AE1336=$AE1335,(IF(BI1335&gt;=1,BI1335-COUNTIFS($AE1335:$AE1335,$AC1336,AV1335:AV1335,$AI$1),0)),0)),0)</f>
        <v>0</v>
      </c>
      <c r="BJ1336" s="1">
        <f>IFERROR(IF($AE1336&gt;$AE1335,VLOOKUP($AC1336+AW$1,STOCK!$F$10:$AB$209,16,0),IF($AE1336=$AE1335,(IF(BJ1335&gt;=1,BJ1335-COUNTIFS($AE1335:$AE1335,$AC1336,AW1335:AW1335,$AI$1),0)),0)),0)</f>
        <v>0</v>
      </c>
      <c r="BK1336" s="1">
        <f>IFERROR(IF($AE1336&gt;$AE1335,VLOOKUP($AC1336+AX$1,STOCK!$F$10:$AB$209,16,0),IF($AE1336=$AE1335,(IF(BK1335&gt;=1,BK1335-COUNTIFS($AE1335:$AE1335,$AC1336,AX1335:AX1335,$AI$1),0)),0)),0)</f>
        <v>0</v>
      </c>
      <c r="BL1336" s="1">
        <f>IFERROR(IF($AE1336&gt;$AE1335,VLOOKUP($AC1336+AL$1,STOCK!$F$10:$AB$209,17,0),IF($AE1336=$AE1335,(IF(BL1335&gt;=1,BL1335-COUNTIFS($AE1335:$AE1335,$AC1336,AL1335:AL1335,$AI$2),0)),0)),0)</f>
        <v>0</v>
      </c>
      <c r="BM1336" s="1">
        <f>IFERROR(IF($AE1336&gt;$AE1335,VLOOKUP($AC1336+AM$1,STOCK!$F$10:$AB$209,17,0),IF($AE1336=$AE1335,(IF(BM1335&gt;=1,BM1335-COUNTIFS($AE1335:$AE1335,$AC1336,AM1335:AM1335,$AI$2),0)),0)),0)</f>
        <v>0</v>
      </c>
      <c r="BN1336" s="1">
        <f>IFERROR(IF($AE1336&gt;$AE1335,VLOOKUP($AC1336+AN$1,STOCK!$F$10:$AB$209,17,0),IF($AE1336=$AE1335,(IF(BN1335&gt;=1,BN1335-COUNTIFS($AE1335:$AE1335,$AC1336,AN1335:AN1335,$AI$2),0)),0)),0)</f>
        <v>0</v>
      </c>
      <c r="BO1336" s="1">
        <f>IFERROR(IF($AE1336&gt;$AE1335,VLOOKUP($AC1336+AO$1,STOCK!$F$10:$AB$209,17,0),IF($AE1336=$AE1335,(IF(BO1335&gt;=1,BO1335-COUNTIFS($AE1335:$AE1335,$AC1336,AO1335:AO1335,$AI$2),0)),0)),0)</f>
        <v>0</v>
      </c>
      <c r="BP1336" s="1">
        <f>IFERROR(IF($AE1336&gt;$AE1335,VLOOKUP($AC1336+AP$1,STOCK!$F$10:$AB$209,17,0),IF($AE1336=$AE1335,(IF(BP1335&gt;=1,BP1335-COUNTIFS($AE1335:$AE1335,$AC1336,AP1335:AP1335,$AI$2),0)),0)),0)</f>
        <v>0</v>
      </c>
      <c r="BQ1336" s="1">
        <f>IFERROR(IF($AE1336&gt;$AE1335,VLOOKUP($AC1336+AQ$1,STOCK!$F$10:$AB$209,17,0),IF($AE1336=$AE1335,(IF(BQ1335&gt;=1,BQ1335-COUNTIFS($AE1335:$AE1335,$AC1336,AQ1335:AQ1335,$AI$2),0)),0)),0)</f>
        <v>0</v>
      </c>
      <c r="BR1336" s="1">
        <f>IFERROR(IF($AE1336&gt;$AE1335,VLOOKUP($AC1336+AR$1,STOCK!$F$10:$AB$209,17,0),IF($AE1336=$AE1335,(IF(BR1335&gt;=1,BR1335-COUNTIFS($AE1335:$AE1335,$AC1336,AR1335:AR1335,$AI$2),0)),0)),0)</f>
        <v>0</v>
      </c>
      <c r="BS1336" s="1">
        <f>IFERROR(IF($AE1336&gt;$AE1335,VLOOKUP($AC1336+AS$1,STOCK!$F$10:$AB$209,17,0),IF($AE1336=$AE1335,(IF(BS1335&gt;=1,BS1335-COUNTIFS($AE1335:$AE1335,$AC1336,AS1335:AS1335,$AI$2),0)),0)),0)</f>
        <v>0</v>
      </c>
      <c r="BT1336" s="1">
        <f>IFERROR(IF($AE1336&gt;$AE1335,VLOOKUP($AC1336+AT$1,STOCK!$F$10:$AB$209,17,0),IF($AE1336=$AE1335,(IF(BT1335&gt;=1,BT1335-COUNTIFS($AE1335:$AE1335,$AC1336,AT1335:AT1335,$AI$2),0)),0)),0)</f>
        <v>0</v>
      </c>
      <c r="BU1336" s="1">
        <f>IFERROR(IF($AE1336&gt;$AE1335,VLOOKUP($AC1336+AU$1,STOCK!$F$10:$AB$209,17,0),IF($AE1336=$AE1335,(IF(BU1335&gt;=1,BU1335-COUNTIFS($AE1335:$AE1335,$AC1336,AU1335:AU1335,$AI$2),0)),0)),0)</f>
        <v>0</v>
      </c>
      <c r="BV1336" s="1">
        <f>IFERROR(IF($AE1336&gt;$AE1335,VLOOKUP($AC1336+AV$1,STOCK!$F$10:$AB$209,17,0),IF($AE1336=$AE1335,(IF(BV1335&gt;=1,BV1335-COUNTIFS($AE1335:$AE1335,$AC1336,AV1335:AV1335,$AI$2),0)),0)),0)</f>
        <v>0</v>
      </c>
      <c r="BW1336" s="1">
        <f>IFERROR(IF($AE1336&gt;$AE1335,VLOOKUP($AC1336+AW$1,STOCK!$F$10:$AB$209,17,0),IF($AE1336=$AE1335,(IF(BW1335&gt;=1,BW1335-COUNTIFS($AE1335:$AE1335,$AC1336,AW1335:AW1335,$AI$2),0)),0)),0)</f>
        <v>0</v>
      </c>
      <c r="BX1336" s="1">
        <f>IFERROR(IF($AE1336&gt;$AE1335,VLOOKUP($AC1336+AX$1,STOCK!$F$10:$AB$209,17,0),IF($AE1336=$AE1335,(IF(BX1335&gt;=1,BX1335-COUNTIFS($AE1335:$AE1335,$AC1336,AX1335:AX1335,$AI$2),0)),0)),0)</f>
        <v>0</v>
      </c>
    </row>
    <row r="1337" spans="29:76" x14ac:dyDescent="0.25">
      <c r="AC1337" s="1">
        <f t="shared" si="320"/>
        <v>0</v>
      </c>
      <c r="AD1337" s="1">
        <f>IFERROR(IF(LEN(AK1337)&gt;=1,VLOOKUP(HLOOKUP(AK1337,PROFILE!$K$5:$V$8,4,0),PROFILE!$F$1:$G$3,2,0),0),0)</f>
        <v>0</v>
      </c>
      <c r="AE1337" s="1">
        <f t="shared" si="321"/>
        <v>0</v>
      </c>
      <c r="AF1337" s="1">
        <v>1324</v>
      </c>
      <c r="AI1337" s="1" t="str">
        <f>IFERROR(IF($AH1337&gt;=1,VLOOKUP($AG1337,STUDENT!$O$8:$Z$1507,3,0),""),"")</f>
        <v/>
      </c>
      <c r="AJ1337" s="1" t="str">
        <f>IFERROR(IF($AH1337&gt;=1,VLOOKUP($AG1337,STUDENT!$O$8:$Z$1507,4,0),""),"")</f>
        <v/>
      </c>
      <c r="AK1337" s="1" t="str">
        <f>IFERROR(IF($AH1337&gt;=1,VLOOKUP($AG1337,STUDENT!$O$8:$Z$1507,6,0),""),"")</f>
        <v/>
      </c>
      <c r="AL1337" s="1" t="str">
        <f t="shared" si="322"/>
        <v/>
      </c>
      <c r="AM1337" s="1" t="str">
        <f t="shared" si="323"/>
        <v/>
      </c>
      <c r="AN1337" s="1" t="str">
        <f t="shared" si="324"/>
        <v/>
      </c>
      <c r="AO1337" s="1" t="str">
        <f t="shared" si="325"/>
        <v/>
      </c>
      <c r="AP1337" s="1" t="str">
        <f t="shared" si="326"/>
        <v/>
      </c>
      <c r="AQ1337" s="1" t="str">
        <f t="shared" si="327"/>
        <v/>
      </c>
      <c r="AR1337" s="1" t="str">
        <f t="shared" si="328"/>
        <v/>
      </c>
      <c r="AS1337" s="1" t="str">
        <f t="shared" si="329"/>
        <v/>
      </c>
      <c r="AT1337" s="1" t="str">
        <f t="shared" si="330"/>
        <v/>
      </c>
      <c r="AU1337" s="1" t="str">
        <f t="shared" si="331"/>
        <v/>
      </c>
      <c r="AV1337" s="1" t="str">
        <f t="shared" si="332"/>
        <v/>
      </c>
      <c r="AW1337" s="1" t="str">
        <f t="shared" si="333"/>
        <v/>
      </c>
      <c r="AX1337" s="1" t="str">
        <f t="shared" si="334"/>
        <v/>
      </c>
      <c r="AY1337" s="1">
        <f>IFERROR(IF($AE1337&gt;$AE1336,VLOOKUP($AC1337+AL$1,STOCK!$F$10:$AB$209,16,0),IF($AE1337=$AE1336,(IF(AY1336&gt;=1,AY1336-COUNTIFS($AE1336:$AE1336,$AC1337,AL1336:AL1336,$AI$1),0)),0)),0)</f>
        <v>0</v>
      </c>
      <c r="AZ1337" s="1">
        <f>IFERROR(IF($AE1337&gt;$AE1336,VLOOKUP($AC1337+AM$1,STOCK!$F$10:$AB$209,16,0),IF($AE1337=$AE1336,(IF(AZ1336&gt;=1,AZ1336-COUNTIFS($AE1336:$AE1336,$AC1337,AM1336:AM1336,$AI$1),0)),0)),0)</f>
        <v>0</v>
      </c>
      <c r="BA1337" s="1">
        <f>IFERROR(IF($AE1337&gt;$AE1336,VLOOKUP($AC1337+AN$1,STOCK!$F$10:$AB$209,16,0),IF($AE1337=$AE1336,(IF(BA1336&gt;=1,BA1336-COUNTIFS($AE1336:$AE1336,$AC1337,AN1336:AN1336,$AI$1),0)),0)),0)</f>
        <v>0</v>
      </c>
      <c r="BB1337" s="1">
        <f>IFERROR(IF($AE1337&gt;$AE1336,VLOOKUP($AC1337+AO$1,STOCK!$F$10:$AB$209,16,0),IF($AE1337=$AE1336,(IF(BB1336&gt;=1,BB1336-COUNTIFS($AE1336:$AE1336,$AC1337,AO1336:AO1336,$AI$1),0)),0)),0)</f>
        <v>0</v>
      </c>
      <c r="BC1337" s="1">
        <f>IFERROR(IF($AE1337&gt;$AE1336,VLOOKUP($AC1337+AP$1,STOCK!$F$10:$AB$209,16,0),IF($AE1337=$AE1336,(IF(BC1336&gt;=1,BC1336-COUNTIFS($AE1336:$AE1336,$AC1337,AP1336:AP1336,$AI$1),0)),0)),0)</f>
        <v>0</v>
      </c>
      <c r="BD1337" s="1">
        <f>IFERROR(IF($AE1337&gt;$AE1336,VLOOKUP($AC1337+AQ$1,STOCK!$F$10:$AB$209,16,0),IF($AE1337=$AE1336,(IF(BD1336&gt;=1,BD1336-COUNTIFS($AE1336:$AE1336,$AC1337,AQ1336:AQ1336,$AI$1),0)),0)),0)</f>
        <v>0</v>
      </c>
      <c r="BE1337" s="1">
        <f>IFERROR(IF($AE1337&gt;$AE1336,VLOOKUP($AC1337+AR$1,STOCK!$F$10:$AB$209,16,0),IF($AE1337=$AE1336,(IF(BE1336&gt;=1,BE1336-COUNTIFS($AE1336:$AE1336,$AC1337,AR1336:AR1336,$AI$1),0)),0)),0)</f>
        <v>0</v>
      </c>
      <c r="BF1337" s="1">
        <f>IFERROR(IF($AE1337&gt;$AE1336,VLOOKUP($AC1337+AS$1,STOCK!$F$10:$AB$209,16,0),IF($AE1337=$AE1336,(IF(BF1336&gt;=1,BF1336-COUNTIFS($AE1336:$AE1336,$AC1337,AS1336:AS1336,$AI$1),0)),0)),0)</f>
        <v>0</v>
      </c>
      <c r="BG1337" s="1">
        <f>IFERROR(IF($AE1337&gt;$AE1336,VLOOKUP($AC1337+AT$1,STOCK!$F$10:$AB$209,16,0),IF($AE1337=$AE1336,(IF(BG1336&gt;=1,BG1336-COUNTIFS($AE1336:$AE1336,$AC1337,AT1336:AT1336,$AI$1),0)),0)),0)</f>
        <v>0</v>
      </c>
      <c r="BH1337" s="1">
        <f>IFERROR(IF($AE1337&gt;$AE1336,VLOOKUP($AC1337+AU$1,STOCK!$F$10:$AB$209,16,0),IF($AE1337=$AE1336,(IF(BH1336&gt;=1,BH1336-COUNTIFS($AE1336:$AE1336,$AC1337,AU1336:AU1336,$AI$1),0)),0)),0)</f>
        <v>0</v>
      </c>
      <c r="BI1337" s="1">
        <f>IFERROR(IF($AE1337&gt;$AE1336,VLOOKUP($AC1337+AV$1,STOCK!$F$10:$AB$209,16,0),IF($AE1337=$AE1336,(IF(BI1336&gt;=1,BI1336-COUNTIFS($AE1336:$AE1336,$AC1337,AV1336:AV1336,$AI$1),0)),0)),0)</f>
        <v>0</v>
      </c>
      <c r="BJ1337" s="1">
        <f>IFERROR(IF($AE1337&gt;$AE1336,VLOOKUP($AC1337+AW$1,STOCK!$F$10:$AB$209,16,0),IF($AE1337=$AE1336,(IF(BJ1336&gt;=1,BJ1336-COUNTIFS($AE1336:$AE1336,$AC1337,AW1336:AW1336,$AI$1),0)),0)),0)</f>
        <v>0</v>
      </c>
      <c r="BK1337" s="1">
        <f>IFERROR(IF($AE1337&gt;$AE1336,VLOOKUP($AC1337+AX$1,STOCK!$F$10:$AB$209,16,0),IF($AE1337=$AE1336,(IF(BK1336&gt;=1,BK1336-COUNTIFS($AE1336:$AE1336,$AC1337,AX1336:AX1336,$AI$1),0)),0)),0)</f>
        <v>0</v>
      </c>
      <c r="BL1337" s="1">
        <f>IFERROR(IF($AE1337&gt;$AE1336,VLOOKUP($AC1337+AL$1,STOCK!$F$10:$AB$209,17,0),IF($AE1337=$AE1336,(IF(BL1336&gt;=1,BL1336-COUNTIFS($AE1336:$AE1336,$AC1337,AL1336:AL1336,$AI$2),0)),0)),0)</f>
        <v>0</v>
      </c>
      <c r="BM1337" s="1">
        <f>IFERROR(IF($AE1337&gt;$AE1336,VLOOKUP($AC1337+AM$1,STOCK!$F$10:$AB$209,17,0),IF($AE1337=$AE1336,(IF(BM1336&gt;=1,BM1336-COUNTIFS($AE1336:$AE1336,$AC1337,AM1336:AM1336,$AI$2),0)),0)),0)</f>
        <v>0</v>
      </c>
      <c r="BN1337" s="1">
        <f>IFERROR(IF($AE1337&gt;$AE1336,VLOOKUP($AC1337+AN$1,STOCK!$F$10:$AB$209,17,0),IF($AE1337=$AE1336,(IF(BN1336&gt;=1,BN1336-COUNTIFS($AE1336:$AE1336,$AC1337,AN1336:AN1336,$AI$2),0)),0)),0)</f>
        <v>0</v>
      </c>
      <c r="BO1337" s="1">
        <f>IFERROR(IF($AE1337&gt;$AE1336,VLOOKUP($AC1337+AO$1,STOCK!$F$10:$AB$209,17,0),IF($AE1337=$AE1336,(IF(BO1336&gt;=1,BO1336-COUNTIFS($AE1336:$AE1336,$AC1337,AO1336:AO1336,$AI$2),0)),0)),0)</f>
        <v>0</v>
      </c>
      <c r="BP1337" s="1">
        <f>IFERROR(IF($AE1337&gt;$AE1336,VLOOKUP($AC1337+AP$1,STOCK!$F$10:$AB$209,17,0),IF($AE1337=$AE1336,(IF(BP1336&gt;=1,BP1336-COUNTIFS($AE1336:$AE1336,$AC1337,AP1336:AP1336,$AI$2),0)),0)),0)</f>
        <v>0</v>
      </c>
      <c r="BQ1337" s="1">
        <f>IFERROR(IF($AE1337&gt;$AE1336,VLOOKUP($AC1337+AQ$1,STOCK!$F$10:$AB$209,17,0),IF($AE1337=$AE1336,(IF(BQ1336&gt;=1,BQ1336-COUNTIFS($AE1336:$AE1336,$AC1337,AQ1336:AQ1336,$AI$2),0)),0)),0)</f>
        <v>0</v>
      </c>
      <c r="BR1337" s="1">
        <f>IFERROR(IF($AE1337&gt;$AE1336,VLOOKUP($AC1337+AR$1,STOCK!$F$10:$AB$209,17,0),IF($AE1337=$AE1336,(IF(BR1336&gt;=1,BR1336-COUNTIFS($AE1336:$AE1336,$AC1337,AR1336:AR1336,$AI$2),0)),0)),0)</f>
        <v>0</v>
      </c>
      <c r="BS1337" s="1">
        <f>IFERROR(IF($AE1337&gt;$AE1336,VLOOKUP($AC1337+AS$1,STOCK!$F$10:$AB$209,17,0),IF($AE1337=$AE1336,(IF(BS1336&gt;=1,BS1336-COUNTIFS($AE1336:$AE1336,$AC1337,AS1336:AS1336,$AI$2),0)),0)),0)</f>
        <v>0</v>
      </c>
      <c r="BT1337" s="1">
        <f>IFERROR(IF($AE1337&gt;$AE1336,VLOOKUP($AC1337+AT$1,STOCK!$F$10:$AB$209,17,0),IF($AE1337=$AE1336,(IF(BT1336&gt;=1,BT1336-COUNTIFS($AE1336:$AE1336,$AC1337,AT1336:AT1336,$AI$2),0)),0)),0)</f>
        <v>0</v>
      </c>
      <c r="BU1337" s="1">
        <f>IFERROR(IF($AE1337&gt;$AE1336,VLOOKUP($AC1337+AU$1,STOCK!$F$10:$AB$209,17,0),IF($AE1337=$AE1336,(IF(BU1336&gt;=1,BU1336-COUNTIFS($AE1336:$AE1336,$AC1337,AU1336:AU1336,$AI$2),0)),0)),0)</f>
        <v>0</v>
      </c>
      <c r="BV1337" s="1">
        <f>IFERROR(IF($AE1337&gt;$AE1336,VLOOKUP($AC1337+AV$1,STOCK!$F$10:$AB$209,17,0),IF($AE1337=$AE1336,(IF(BV1336&gt;=1,BV1336-COUNTIFS($AE1336:$AE1336,$AC1337,AV1336:AV1336,$AI$2),0)),0)),0)</f>
        <v>0</v>
      </c>
      <c r="BW1337" s="1">
        <f>IFERROR(IF($AE1337&gt;$AE1336,VLOOKUP($AC1337+AW$1,STOCK!$F$10:$AB$209,17,0),IF($AE1337=$AE1336,(IF(BW1336&gt;=1,BW1336-COUNTIFS($AE1336:$AE1336,$AC1337,AW1336:AW1336,$AI$2),0)),0)),0)</f>
        <v>0</v>
      </c>
      <c r="BX1337" s="1">
        <f>IFERROR(IF($AE1337&gt;$AE1336,VLOOKUP($AC1337+AX$1,STOCK!$F$10:$AB$209,17,0),IF($AE1337=$AE1336,(IF(BX1336&gt;=1,BX1336-COUNTIFS($AE1336:$AE1336,$AC1337,AX1336:AX1336,$AI$2),0)),0)),0)</f>
        <v>0</v>
      </c>
    </row>
    <row r="1338" spans="29:76" x14ac:dyDescent="0.25">
      <c r="AC1338" s="1">
        <f t="shared" si="320"/>
        <v>0</v>
      </c>
      <c r="AD1338" s="1">
        <f>IFERROR(IF(LEN(AK1338)&gt;=1,VLOOKUP(HLOOKUP(AK1338,PROFILE!$K$5:$V$8,4,0),PROFILE!$F$1:$G$3,2,0),0),0)</f>
        <v>0</v>
      </c>
      <c r="AE1338" s="1">
        <f t="shared" si="321"/>
        <v>0</v>
      </c>
      <c r="AF1338" s="1">
        <v>1325</v>
      </c>
      <c r="AI1338" s="1" t="str">
        <f>IFERROR(IF($AH1338&gt;=1,VLOOKUP($AG1338,STUDENT!$O$8:$Z$1507,3,0),""),"")</f>
        <v/>
      </c>
      <c r="AJ1338" s="1" t="str">
        <f>IFERROR(IF($AH1338&gt;=1,VLOOKUP($AG1338,STUDENT!$O$8:$Z$1507,4,0),""),"")</f>
        <v/>
      </c>
      <c r="AK1338" s="1" t="str">
        <f>IFERROR(IF($AH1338&gt;=1,VLOOKUP($AG1338,STUDENT!$O$8:$Z$1507,6,0),""),"")</f>
        <v/>
      </c>
      <c r="AL1338" s="1" t="str">
        <f t="shared" si="322"/>
        <v/>
      </c>
      <c r="AM1338" s="1" t="str">
        <f t="shared" si="323"/>
        <v/>
      </c>
      <c r="AN1338" s="1" t="str">
        <f t="shared" si="324"/>
        <v/>
      </c>
      <c r="AO1338" s="1" t="str">
        <f t="shared" si="325"/>
        <v/>
      </c>
      <c r="AP1338" s="1" t="str">
        <f t="shared" si="326"/>
        <v/>
      </c>
      <c r="AQ1338" s="1" t="str">
        <f t="shared" si="327"/>
        <v/>
      </c>
      <c r="AR1338" s="1" t="str">
        <f t="shared" si="328"/>
        <v/>
      </c>
      <c r="AS1338" s="1" t="str">
        <f t="shared" si="329"/>
        <v/>
      </c>
      <c r="AT1338" s="1" t="str">
        <f t="shared" si="330"/>
        <v/>
      </c>
      <c r="AU1338" s="1" t="str">
        <f t="shared" si="331"/>
        <v/>
      </c>
      <c r="AV1338" s="1" t="str">
        <f t="shared" si="332"/>
        <v/>
      </c>
      <c r="AW1338" s="1" t="str">
        <f t="shared" si="333"/>
        <v/>
      </c>
      <c r="AX1338" s="1" t="str">
        <f t="shared" si="334"/>
        <v/>
      </c>
      <c r="AY1338" s="1">
        <f>IFERROR(IF($AE1338&gt;$AE1337,VLOOKUP($AC1338+AL$1,STOCK!$F$10:$AB$209,16,0),IF($AE1338=$AE1337,(IF(AY1337&gt;=1,AY1337-COUNTIFS($AE1337:$AE1337,$AC1338,AL1337:AL1337,$AI$1),0)),0)),0)</f>
        <v>0</v>
      </c>
      <c r="AZ1338" s="1">
        <f>IFERROR(IF($AE1338&gt;$AE1337,VLOOKUP($AC1338+AM$1,STOCK!$F$10:$AB$209,16,0),IF($AE1338=$AE1337,(IF(AZ1337&gt;=1,AZ1337-COUNTIFS($AE1337:$AE1337,$AC1338,AM1337:AM1337,$AI$1),0)),0)),0)</f>
        <v>0</v>
      </c>
      <c r="BA1338" s="1">
        <f>IFERROR(IF($AE1338&gt;$AE1337,VLOOKUP($AC1338+AN$1,STOCK!$F$10:$AB$209,16,0),IF($AE1338=$AE1337,(IF(BA1337&gt;=1,BA1337-COUNTIFS($AE1337:$AE1337,$AC1338,AN1337:AN1337,$AI$1),0)),0)),0)</f>
        <v>0</v>
      </c>
      <c r="BB1338" s="1">
        <f>IFERROR(IF($AE1338&gt;$AE1337,VLOOKUP($AC1338+AO$1,STOCK!$F$10:$AB$209,16,0),IF($AE1338=$AE1337,(IF(BB1337&gt;=1,BB1337-COUNTIFS($AE1337:$AE1337,$AC1338,AO1337:AO1337,$AI$1),0)),0)),0)</f>
        <v>0</v>
      </c>
      <c r="BC1338" s="1">
        <f>IFERROR(IF($AE1338&gt;$AE1337,VLOOKUP($AC1338+AP$1,STOCK!$F$10:$AB$209,16,0),IF($AE1338=$AE1337,(IF(BC1337&gt;=1,BC1337-COUNTIFS($AE1337:$AE1337,$AC1338,AP1337:AP1337,$AI$1),0)),0)),0)</f>
        <v>0</v>
      </c>
      <c r="BD1338" s="1">
        <f>IFERROR(IF($AE1338&gt;$AE1337,VLOOKUP($AC1338+AQ$1,STOCK!$F$10:$AB$209,16,0),IF($AE1338=$AE1337,(IF(BD1337&gt;=1,BD1337-COUNTIFS($AE1337:$AE1337,$AC1338,AQ1337:AQ1337,$AI$1),0)),0)),0)</f>
        <v>0</v>
      </c>
      <c r="BE1338" s="1">
        <f>IFERROR(IF($AE1338&gt;$AE1337,VLOOKUP($AC1338+AR$1,STOCK!$F$10:$AB$209,16,0),IF($AE1338=$AE1337,(IF(BE1337&gt;=1,BE1337-COUNTIFS($AE1337:$AE1337,$AC1338,AR1337:AR1337,$AI$1),0)),0)),0)</f>
        <v>0</v>
      </c>
      <c r="BF1338" s="1">
        <f>IFERROR(IF($AE1338&gt;$AE1337,VLOOKUP($AC1338+AS$1,STOCK!$F$10:$AB$209,16,0),IF($AE1338=$AE1337,(IF(BF1337&gt;=1,BF1337-COUNTIFS($AE1337:$AE1337,$AC1338,AS1337:AS1337,$AI$1),0)),0)),0)</f>
        <v>0</v>
      </c>
      <c r="BG1338" s="1">
        <f>IFERROR(IF($AE1338&gt;$AE1337,VLOOKUP($AC1338+AT$1,STOCK!$F$10:$AB$209,16,0),IF($AE1338=$AE1337,(IF(BG1337&gt;=1,BG1337-COUNTIFS($AE1337:$AE1337,$AC1338,AT1337:AT1337,$AI$1),0)),0)),0)</f>
        <v>0</v>
      </c>
      <c r="BH1338" s="1">
        <f>IFERROR(IF($AE1338&gt;$AE1337,VLOOKUP($AC1338+AU$1,STOCK!$F$10:$AB$209,16,0),IF($AE1338=$AE1337,(IF(BH1337&gt;=1,BH1337-COUNTIFS($AE1337:$AE1337,$AC1338,AU1337:AU1337,$AI$1),0)),0)),0)</f>
        <v>0</v>
      </c>
      <c r="BI1338" s="1">
        <f>IFERROR(IF($AE1338&gt;$AE1337,VLOOKUP($AC1338+AV$1,STOCK!$F$10:$AB$209,16,0),IF($AE1338=$AE1337,(IF(BI1337&gt;=1,BI1337-COUNTIFS($AE1337:$AE1337,$AC1338,AV1337:AV1337,$AI$1),0)),0)),0)</f>
        <v>0</v>
      </c>
      <c r="BJ1338" s="1">
        <f>IFERROR(IF($AE1338&gt;$AE1337,VLOOKUP($AC1338+AW$1,STOCK!$F$10:$AB$209,16,0),IF($AE1338=$AE1337,(IF(BJ1337&gt;=1,BJ1337-COUNTIFS($AE1337:$AE1337,$AC1338,AW1337:AW1337,$AI$1),0)),0)),0)</f>
        <v>0</v>
      </c>
      <c r="BK1338" s="1">
        <f>IFERROR(IF($AE1338&gt;$AE1337,VLOOKUP($AC1338+AX$1,STOCK!$F$10:$AB$209,16,0),IF($AE1338=$AE1337,(IF(BK1337&gt;=1,BK1337-COUNTIFS($AE1337:$AE1337,$AC1338,AX1337:AX1337,$AI$1),0)),0)),0)</f>
        <v>0</v>
      </c>
      <c r="BL1338" s="1">
        <f>IFERROR(IF($AE1338&gt;$AE1337,VLOOKUP($AC1338+AL$1,STOCK!$F$10:$AB$209,17,0),IF($AE1338=$AE1337,(IF(BL1337&gt;=1,BL1337-COUNTIFS($AE1337:$AE1337,$AC1338,AL1337:AL1337,$AI$2),0)),0)),0)</f>
        <v>0</v>
      </c>
      <c r="BM1338" s="1">
        <f>IFERROR(IF($AE1338&gt;$AE1337,VLOOKUP($AC1338+AM$1,STOCK!$F$10:$AB$209,17,0),IF($AE1338=$AE1337,(IF(BM1337&gt;=1,BM1337-COUNTIFS($AE1337:$AE1337,$AC1338,AM1337:AM1337,$AI$2),0)),0)),0)</f>
        <v>0</v>
      </c>
      <c r="BN1338" s="1">
        <f>IFERROR(IF($AE1338&gt;$AE1337,VLOOKUP($AC1338+AN$1,STOCK!$F$10:$AB$209,17,0),IF($AE1338=$AE1337,(IF(BN1337&gt;=1,BN1337-COUNTIFS($AE1337:$AE1337,$AC1338,AN1337:AN1337,$AI$2),0)),0)),0)</f>
        <v>0</v>
      </c>
      <c r="BO1338" s="1">
        <f>IFERROR(IF($AE1338&gt;$AE1337,VLOOKUP($AC1338+AO$1,STOCK!$F$10:$AB$209,17,0),IF($AE1338=$AE1337,(IF(BO1337&gt;=1,BO1337-COUNTIFS($AE1337:$AE1337,$AC1338,AO1337:AO1337,$AI$2),0)),0)),0)</f>
        <v>0</v>
      </c>
      <c r="BP1338" s="1">
        <f>IFERROR(IF($AE1338&gt;$AE1337,VLOOKUP($AC1338+AP$1,STOCK!$F$10:$AB$209,17,0),IF($AE1338=$AE1337,(IF(BP1337&gt;=1,BP1337-COUNTIFS($AE1337:$AE1337,$AC1338,AP1337:AP1337,$AI$2),0)),0)),0)</f>
        <v>0</v>
      </c>
      <c r="BQ1338" s="1">
        <f>IFERROR(IF($AE1338&gt;$AE1337,VLOOKUP($AC1338+AQ$1,STOCK!$F$10:$AB$209,17,0),IF($AE1338=$AE1337,(IF(BQ1337&gt;=1,BQ1337-COUNTIFS($AE1337:$AE1337,$AC1338,AQ1337:AQ1337,$AI$2),0)),0)),0)</f>
        <v>0</v>
      </c>
      <c r="BR1338" s="1">
        <f>IFERROR(IF($AE1338&gt;$AE1337,VLOOKUP($AC1338+AR$1,STOCK!$F$10:$AB$209,17,0),IF($AE1338=$AE1337,(IF(BR1337&gt;=1,BR1337-COUNTIFS($AE1337:$AE1337,$AC1338,AR1337:AR1337,$AI$2),0)),0)),0)</f>
        <v>0</v>
      </c>
      <c r="BS1338" s="1">
        <f>IFERROR(IF($AE1338&gt;$AE1337,VLOOKUP($AC1338+AS$1,STOCK!$F$10:$AB$209,17,0),IF($AE1338=$AE1337,(IF(BS1337&gt;=1,BS1337-COUNTIFS($AE1337:$AE1337,$AC1338,AS1337:AS1337,$AI$2),0)),0)),0)</f>
        <v>0</v>
      </c>
      <c r="BT1338" s="1">
        <f>IFERROR(IF($AE1338&gt;$AE1337,VLOOKUP($AC1338+AT$1,STOCK!$F$10:$AB$209,17,0),IF($AE1338=$AE1337,(IF(BT1337&gt;=1,BT1337-COUNTIFS($AE1337:$AE1337,$AC1338,AT1337:AT1337,$AI$2),0)),0)),0)</f>
        <v>0</v>
      </c>
      <c r="BU1338" s="1">
        <f>IFERROR(IF($AE1338&gt;$AE1337,VLOOKUP($AC1338+AU$1,STOCK!$F$10:$AB$209,17,0),IF($AE1338=$AE1337,(IF(BU1337&gt;=1,BU1337-COUNTIFS($AE1337:$AE1337,$AC1338,AU1337:AU1337,$AI$2),0)),0)),0)</f>
        <v>0</v>
      </c>
      <c r="BV1338" s="1">
        <f>IFERROR(IF($AE1338&gt;$AE1337,VLOOKUP($AC1338+AV$1,STOCK!$F$10:$AB$209,17,0),IF($AE1338=$AE1337,(IF(BV1337&gt;=1,BV1337-COUNTIFS($AE1337:$AE1337,$AC1338,AV1337:AV1337,$AI$2),0)),0)),0)</f>
        <v>0</v>
      </c>
      <c r="BW1338" s="1">
        <f>IFERROR(IF($AE1338&gt;$AE1337,VLOOKUP($AC1338+AW$1,STOCK!$F$10:$AB$209,17,0),IF($AE1338=$AE1337,(IF(BW1337&gt;=1,BW1337-COUNTIFS($AE1337:$AE1337,$AC1338,AW1337:AW1337,$AI$2),0)),0)),0)</f>
        <v>0</v>
      </c>
      <c r="BX1338" s="1">
        <f>IFERROR(IF($AE1338&gt;$AE1337,VLOOKUP($AC1338+AX$1,STOCK!$F$10:$AB$209,17,0),IF($AE1338=$AE1337,(IF(BX1337&gt;=1,BX1337-COUNTIFS($AE1337:$AE1337,$AC1338,AX1337:AX1337,$AI$2),0)),0)),0)</f>
        <v>0</v>
      </c>
    </row>
    <row r="1339" spans="29:76" x14ac:dyDescent="0.25">
      <c r="AC1339" s="1">
        <f t="shared" si="320"/>
        <v>0</v>
      </c>
      <c r="AD1339" s="1">
        <f>IFERROR(IF(LEN(AK1339)&gt;=1,VLOOKUP(HLOOKUP(AK1339,PROFILE!$K$5:$V$8,4,0),PROFILE!$F$1:$G$3,2,0),0),0)</f>
        <v>0</v>
      </c>
      <c r="AE1339" s="1">
        <f t="shared" si="321"/>
        <v>0</v>
      </c>
      <c r="AF1339" s="1">
        <v>1326</v>
      </c>
      <c r="AI1339" s="1" t="str">
        <f>IFERROR(IF($AH1339&gt;=1,VLOOKUP($AG1339,STUDENT!$O$8:$Z$1507,3,0),""),"")</f>
        <v/>
      </c>
      <c r="AJ1339" s="1" t="str">
        <f>IFERROR(IF($AH1339&gt;=1,VLOOKUP($AG1339,STUDENT!$O$8:$Z$1507,4,0),""),"")</f>
        <v/>
      </c>
      <c r="AK1339" s="1" t="str">
        <f>IFERROR(IF($AH1339&gt;=1,VLOOKUP($AG1339,STUDENT!$O$8:$Z$1507,6,0),""),"")</f>
        <v/>
      </c>
      <c r="AL1339" s="1" t="str">
        <f t="shared" si="322"/>
        <v/>
      </c>
      <c r="AM1339" s="1" t="str">
        <f t="shared" si="323"/>
        <v/>
      </c>
      <c r="AN1339" s="1" t="str">
        <f t="shared" si="324"/>
        <v/>
      </c>
      <c r="AO1339" s="1" t="str">
        <f t="shared" si="325"/>
        <v/>
      </c>
      <c r="AP1339" s="1" t="str">
        <f t="shared" si="326"/>
        <v/>
      </c>
      <c r="AQ1339" s="1" t="str">
        <f t="shared" si="327"/>
        <v/>
      </c>
      <c r="AR1339" s="1" t="str">
        <f t="shared" si="328"/>
        <v/>
      </c>
      <c r="AS1339" s="1" t="str">
        <f t="shared" si="329"/>
        <v/>
      </c>
      <c r="AT1339" s="1" t="str">
        <f t="shared" si="330"/>
        <v/>
      </c>
      <c r="AU1339" s="1" t="str">
        <f t="shared" si="331"/>
        <v/>
      </c>
      <c r="AV1339" s="1" t="str">
        <f t="shared" si="332"/>
        <v/>
      </c>
      <c r="AW1339" s="1" t="str">
        <f t="shared" si="333"/>
        <v/>
      </c>
      <c r="AX1339" s="1" t="str">
        <f t="shared" si="334"/>
        <v/>
      </c>
      <c r="AY1339" s="1">
        <f>IFERROR(IF($AE1339&gt;$AE1338,VLOOKUP($AC1339+AL$1,STOCK!$F$10:$AB$209,16,0),IF($AE1339=$AE1338,(IF(AY1338&gt;=1,AY1338-COUNTIFS($AE1338:$AE1338,$AC1339,AL1338:AL1338,$AI$1),0)),0)),0)</f>
        <v>0</v>
      </c>
      <c r="AZ1339" s="1">
        <f>IFERROR(IF($AE1339&gt;$AE1338,VLOOKUP($AC1339+AM$1,STOCK!$F$10:$AB$209,16,0),IF($AE1339=$AE1338,(IF(AZ1338&gt;=1,AZ1338-COUNTIFS($AE1338:$AE1338,$AC1339,AM1338:AM1338,$AI$1),0)),0)),0)</f>
        <v>0</v>
      </c>
      <c r="BA1339" s="1">
        <f>IFERROR(IF($AE1339&gt;$AE1338,VLOOKUP($AC1339+AN$1,STOCK!$F$10:$AB$209,16,0),IF($AE1339=$AE1338,(IF(BA1338&gt;=1,BA1338-COUNTIFS($AE1338:$AE1338,$AC1339,AN1338:AN1338,$AI$1),0)),0)),0)</f>
        <v>0</v>
      </c>
      <c r="BB1339" s="1">
        <f>IFERROR(IF($AE1339&gt;$AE1338,VLOOKUP($AC1339+AO$1,STOCK!$F$10:$AB$209,16,0),IF($AE1339=$AE1338,(IF(BB1338&gt;=1,BB1338-COUNTIFS($AE1338:$AE1338,$AC1339,AO1338:AO1338,$AI$1),0)),0)),0)</f>
        <v>0</v>
      </c>
      <c r="BC1339" s="1">
        <f>IFERROR(IF($AE1339&gt;$AE1338,VLOOKUP($AC1339+AP$1,STOCK!$F$10:$AB$209,16,0),IF($AE1339=$AE1338,(IF(BC1338&gt;=1,BC1338-COUNTIFS($AE1338:$AE1338,$AC1339,AP1338:AP1338,$AI$1),0)),0)),0)</f>
        <v>0</v>
      </c>
      <c r="BD1339" s="1">
        <f>IFERROR(IF($AE1339&gt;$AE1338,VLOOKUP($AC1339+AQ$1,STOCK!$F$10:$AB$209,16,0),IF($AE1339=$AE1338,(IF(BD1338&gt;=1,BD1338-COUNTIFS($AE1338:$AE1338,$AC1339,AQ1338:AQ1338,$AI$1),0)),0)),0)</f>
        <v>0</v>
      </c>
      <c r="BE1339" s="1">
        <f>IFERROR(IF($AE1339&gt;$AE1338,VLOOKUP($AC1339+AR$1,STOCK!$F$10:$AB$209,16,0),IF($AE1339=$AE1338,(IF(BE1338&gt;=1,BE1338-COUNTIFS($AE1338:$AE1338,$AC1339,AR1338:AR1338,$AI$1),0)),0)),0)</f>
        <v>0</v>
      </c>
      <c r="BF1339" s="1">
        <f>IFERROR(IF($AE1339&gt;$AE1338,VLOOKUP($AC1339+AS$1,STOCK!$F$10:$AB$209,16,0),IF($AE1339=$AE1338,(IF(BF1338&gt;=1,BF1338-COUNTIFS($AE1338:$AE1338,$AC1339,AS1338:AS1338,$AI$1),0)),0)),0)</f>
        <v>0</v>
      </c>
      <c r="BG1339" s="1">
        <f>IFERROR(IF($AE1339&gt;$AE1338,VLOOKUP($AC1339+AT$1,STOCK!$F$10:$AB$209,16,0),IF($AE1339=$AE1338,(IF(BG1338&gt;=1,BG1338-COUNTIFS($AE1338:$AE1338,$AC1339,AT1338:AT1338,$AI$1),0)),0)),0)</f>
        <v>0</v>
      </c>
      <c r="BH1339" s="1">
        <f>IFERROR(IF($AE1339&gt;$AE1338,VLOOKUP($AC1339+AU$1,STOCK!$F$10:$AB$209,16,0),IF($AE1339=$AE1338,(IF(BH1338&gt;=1,BH1338-COUNTIFS($AE1338:$AE1338,$AC1339,AU1338:AU1338,$AI$1),0)),0)),0)</f>
        <v>0</v>
      </c>
      <c r="BI1339" s="1">
        <f>IFERROR(IF($AE1339&gt;$AE1338,VLOOKUP($AC1339+AV$1,STOCK!$F$10:$AB$209,16,0),IF($AE1339=$AE1338,(IF(BI1338&gt;=1,BI1338-COUNTIFS($AE1338:$AE1338,$AC1339,AV1338:AV1338,$AI$1),0)),0)),0)</f>
        <v>0</v>
      </c>
      <c r="BJ1339" s="1">
        <f>IFERROR(IF($AE1339&gt;$AE1338,VLOOKUP($AC1339+AW$1,STOCK!$F$10:$AB$209,16,0),IF($AE1339=$AE1338,(IF(BJ1338&gt;=1,BJ1338-COUNTIFS($AE1338:$AE1338,$AC1339,AW1338:AW1338,$AI$1),0)),0)),0)</f>
        <v>0</v>
      </c>
      <c r="BK1339" s="1">
        <f>IFERROR(IF($AE1339&gt;$AE1338,VLOOKUP($AC1339+AX$1,STOCK!$F$10:$AB$209,16,0),IF($AE1339=$AE1338,(IF(BK1338&gt;=1,BK1338-COUNTIFS($AE1338:$AE1338,$AC1339,AX1338:AX1338,$AI$1),0)),0)),0)</f>
        <v>0</v>
      </c>
      <c r="BL1339" s="1">
        <f>IFERROR(IF($AE1339&gt;$AE1338,VLOOKUP($AC1339+AL$1,STOCK!$F$10:$AB$209,17,0),IF($AE1339=$AE1338,(IF(BL1338&gt;=1,BL1338-COUNTIFS($AE1338:$AE1338,$AC1339,AL1338:AL1338,$AI$2),0)),0)),0)</f>
        <v>0</v>
      </c>
      <c r="BM1339" s="1">
        <f>IFERROR(IF($AE1339&gt;$AE1338,VLOOKUP($AC1339+AM$1,STOCK!$F$10:$AB$209,17,0),IF($AE1339=$AE1338,(IF(BM1338&gt;=1,BM1338-COUNTIFS($AE1338:$AE1338,$AC1339,AM1338:AM1338,$AI$2),0)),0)),0)</f>
        <v>0</v>
      </c>
      <c r="BN1339" s="1">
        <f>IFERROR(IF($AE1339&gt;$AE1338,VLOOKUP($AC1339+AN$1,STOCK!$F$10:$AB$209,17,0),IF($AE1339=$AE1338,(IF(BN1338&gt;=1,BN1338-COUNTIFS($AE1338:$AE1338,$AC1339,AN1338:AN1338,$AI$2),0)),0)),0)</f>
        <v>0</v>
      </c>
      <c r="BO1339" s="1">
        <f>IFERROR(IF($AE1339&gt;$AE1338,VLOOKUP($AC1339+AO$1,STOCK!$F$10:$AB$209,17,0),IF($AE1339=$AE1338,(IF(BO1338&gt;=1,BO1338-COUNTIFS($AE1338:$AE1338,$AC1339,AO1338:AO1338,$AI$2),0)),0)),0)</f>
        <v>0</v>
      </c>
      <c r="BP1339" s="1">
        <f>IFERROR(IF($AE1339&gt;$AE1338,VLOOKUP($AC1339+AP$1,STOCK!$F$10:$AB$209,17,0),IF($AE1339=$AE1338,(IF(BP1338&gt;=1,BP1338-COUNTIFS($AE1338:$AE1338,$AC1339,AP1338:AP1338,$AI$2),0)),0)),0)</f>
        <v>0</v>
      </c>
      <c r="BQ1339" s="1">
        <f>IFERROR(IF($AE1339&gt;$AE1338,VLOOKUP($AC1339+AQ$1,STOCK!$F$10:$AB$209,17,0),IF($AE1339=$AE1338,(IF(BQ1338&gt;=1,BQ1338-COUNTIFS($AE1338:$AE1338,$AC1339,AQ1338:AQ1338,$AI$2),0)),0)),0)</f>
        <v>0</v>
      </c>
      <c r="BR1339" s="1">
        <f>IFERROR(IF($AE1339&gt;$AE1338,VLOOKUP($AC1339+AR$1,STOCK!$F$10:$AB$209,17,0),IF($AE1339=$AE1338,(IF(BR1338&gt;=1,BR1338-COUNTIFS($AE1338:$AE1338,$AC1339,AR1338:AR1338,$AI$2),0)),0)),0)</f>
        <v>0</v>
      </c>
      <c r="BS1339" s="1">
        <f>IFERROR(IF($AE1339&gt;$AE1338,VLOOKUP($AC1339+AS$1,STOCK!$F$10:$AB$209,17,0),IF($AE1339=$AE1338,(IF(BS1338&gt;=1,BS1338-COUNTIFS($AE1338:$AE1338,$AC1339,AS1338:AS1338,$AI$2),0)),0)),0)</f>
        <v>0</v>
      </c>
      <c r="BT1339" s="1">
        <f>IFERROR(IF($AE1339&gt;$AE1338,VLOOKUP($AC1339+AT$1,STOCK!$F$10:$AB$209,17,0),IF($AE1339=$AE1338,(IF(BT1338&gt;=1,BT1338-COUNTIFS($AE1338:$AE1338,$AC1339,AT1338:AT1338,$AI$2),0)),0)),0)</f>
        <v>0</v>
      </c>
      <c r="BU1339" s="1">
        <f>IFERROR(IF($AE1339&gt;$AE1338,VLOOKUP($AC1339+AU$1,STOCK!$F$10:$AB$209,17,0),IF($AE1339=$AE1338,(IF(BU1338&gt;=1,BU1338-COUNTIFS($AE1338:$AE1338,$AC1339,AU1338:AU1338,$AI$2),0)),0)),0)</f>
        <v>0</v>
      </c>
      <c r="BV1339" s="1">
        <f>IFERROR(IF($AE1339&gt;$AE1338,VLOOKUP($AC1339+AV$1,STOCK!$F$10:$AB$209,17,0),IF($AE1339=$AE1338,(IF(BV1338&gt;=1,BV1338-COUNTIFS($AE1338:$AE1338,$AC1339,AV1338:AV1338,$AI$2),0)),0)),0)</f>
        <v>0</v>
      </c>
      <c r="BW1339" s="1">
        <f>IFERROR(IF($AE1339&gt;$AE1338,VLOOKUP($AC1339+AW$1,STOCK!$F$10:$AB$209,17,0),IF($AE1339=$AE1338,(IF(BW1338&gt;=1,BW1338-COUNTIFS($AE1338:$AE1338,$AC1339,AW1338:AW1338,$AI$2),0)),0)),0)</f>
        <v>0</v>
      </c>
      <c r="BX1339" s="1">
        <f>IFERROR(IF($AE1339&gt;$AE1338,VLOOKUP($AC1339+AX$1,STOCK!$F$10:$AB$209,17,0),IF($AE1339=$AE1338,(IF(BX1338&gt;=1,BX1338-COUNTIFS($AE1338:$AE1338,$AC1339,AX1338:AX1338,$AI$2),0)),0)),0)</f>
        <v>0</v>
      </c>
    </row>
    <row r="1340" spans="29:76" x14ac:dyDescent="0.25">
      <c r="AC1340" s="1">
        <f t="shared" si="320"/>
        <v>0</v>
      </c>
      <c r="AD1340" s="1">
        <f>IFERROR(IF(LEN(AK1340)&gt;=1,VLOOKUP(HLOOKUP(AK1340,PROFILE!$K$5:$V$8,4,0),PROFILE!$F$1:$G$3,2,0),0),0)</f>
        <v>0</v>
      </c>
      <c r="AE1340" s="1">
        <f t="shared" si="321"/>
        <v>0</v>
      </c>
      <c r="AF1340" s="1">
        <v>1327</v>
      </c>
      <c r="AI1340" s="1" t="str">
        <f>IFERROR(IF($AH1340&gt;=1,VLOOKUP($AG1340,STUDENT!$O$8:$Z$1507,3,0),""),"")</f>
        <v/>
      </c>
      <c r="AJ1340" s="1" t="str">
        <f>IFERROR(IF($AH1340&gt;=1,VLOOKUP($AG1340,STUDENT!$O$8:$Z$1507,4,0),""),"")</f>
        <v/>
      </c>
      <c r="AK1340" s="1" t="str">
        <f>IFERROR(IF($AH1340&gt;=1,VLOOKUP($AG1340,STUDENT!$O$8:$Z$1507,6,0),""),"")</f>
        <v/>
      </c>
      <c r="AL1340" s="1" t="str">
        <f t="shared" si="322"/>
        <v/>
      </c>
      <c r="AM1340" s="1" t="str">
        <f t="shared" si="323"/>
        <v/>
      </c>
      <c r="AN1340" s="1" t="str">
        <f t="shared" si="324"/>
        <v/>
      </c>
      <c r="AO1340" s="1" t="str">
        <f t="shared" si="325"/>
        <v/>
      </c>
      <c r="AP1340" s="1" t="str">
        <f t="shared" si="326"/>
        <v/>
      </c>
      <c r="AQ1340" s="1" t="str">
        <f t="shared" si="327"/>
        <v/>
      </c>
      <c r="AR1340" s="1" t="str">
        <f t="shared" si="328"/>
        <v/>
      </c>
      <c r="AS1340" s="1" t="str">
        <f t="shared" si="329"/>
        <v/>
      </c>
      <c r="AT1340" s="1" t="str">
        <f t="shared" si="330"/>
        <v/>
      </c>
      <c r="AU1340" s="1" t="str">
        <f t="shared" si="331"/>
        <v/>
      </c>
      <c r="AV1340" s="1" t="str">
        <f t="shared" si="332"/>
        <v/>
      </c>
      <c r="AW1340" s="1" t="str">
        <f t="shared" si="333"/>
        <v/>
      </c>
      <c r="AX1340" s="1" t="str">
        <f t="shared" si="334"/>
        <v/>
      </c>
      <c r="AY1340" s="1">
        <f>IFERROR(IF($AE1340&gt;$AE1339,VLOOKUP($AC1340+AL$1,STOCK!$F$10:$AB$209,16,0),IF($AE1340=$AE1339,(IF(AY1339&gt;=1,AY1339-COUNTIFS($AE1339:$AE1339,$AC1340,AL1339:AL1339,$AI$1),0)),0)),0)</f>
        <v>0</v>
      </c>
      <c r="AZ1340" s="1">
        <f>IFERROR(IF($AE1340&gt;$AE1339,VLOOKUP($AC1340+AM$1,STOCK!$F$10:$AB$209,16,0),IF($AE1340=$AE1339,(IF(AZ1339&gt;=1,AZ1339-COUNTIFS($AE1339:$AE1339,$AC1340,AM1339:AM1339,$AI$1),0)),0)),0)</f>
        <v>0</v>
      </c>
      <c r="BA1340" s="1">
        <f>IFERROR(IF($AE1340&gt;$AE1339,VLOOKUP($AC1340+AN$1,STOCK!$F$10:$AB$209,16,0),IF($AE1340=$AE1339,(IF(BA1339&gt;=1,BA1339-COUNTIFS($AE1339:$AE1339,$AC1340,AN1339:AN1339,$AI$1),0)),0)),0)</f>
        <v>0</v>
      </c>
      <c r="BB1340" s="1">
        <f>IFERROR(IF($AE1340&gt;$AE1339,VLOOKUP($AC1340+AO$1,STOCK!$F$10:$AB$209,16,0),IF($AE1340=$AE1339,(IF(BB1339&gt;=1,BB1339-COUNTIFS($AE1339:$AE1339,$AC1340,AO1339:AO1339,$AI$1),0)),0)),0)</f>
        <v>0</v>
      </c>
      <c r="BC1340" s="1">
        <f>IFERROR(IF($AE1340&gt;$AE1339,VLOOKUP($AC1340+AP$1,STOCK!$F$10:$AB$209,16,0),IF($AE1340=$AE1339,(IF(BC1339&gt;=1,BC1339-COUNTIFS($AE1339:$AE1339,$AC1340,AP1339:AP1339,$AI$1),0)),0)),0)</f>
        <v>0</v>
      </c>
      <c r="BD1340" s="1">
        <f>IFERROR(IF($AE1340&gt;$AE1339,VLOOKUP($AC1340+AQ$1,STOCK!$F$10:$AB$209,16,0),IF($AE1340=$AE1339,(IF(BD1339&gt;=1,BD1339-COUNTIFS($AE1339:$AE1339,$AC1340,AQ1339:AQ1339,$AI$1),0)),0)),0)</f>
        <v>0</v>
      </c>
      <c r="BE1340" s="1">
        <f>IFERROR(IF($AE1340&gt;$AE1339,VLOOKUP($AC1340+AR$1,STOCK!$F$10:$AB$209,16,0),IF($AE1340=$AE1339,(IF(BE1339&gt;=1,BE1339-COUNTIFS($AE1339:$AE1339,$AC1340,AR1339:AR1339,$AI$1),0)),0)),0)</f>
        <v>0</v>
      </c>
      <c r="BF1340" s="1">
        <f>IFERROR(IF($AE1340&gt;$AE1339,VLOOKUP($AC1340+AS$1,STOCK!$F$10:$AB$209,16,0),IF($AE1340=$AE1339,(IF(BF1339&gt;=1,BF1339-COUNTIFS($AE1339:$AE1339,$AC1340,AS1339:AS1339,$AI$1),0)),0)),0)</f>
        <v>0</v>
      </c>
      <c r="BG1340" s="1">
        <f>IFERROR(IF($AE1340&gt;$AE1339,VLOOKUP($AC1340+AT$1,STOCK!$F$10:$AB$209,16,0),IF($AE1340=$AE1339,(IF(BG1339&gt;=1,BG1339-COUNTIFS($AE1339:$AE1339,$AC1340,AT1339:AT1339,$AI$1),0)),0)),0)</f>
        <v>0</v>
      </c>
      <c r="BH1340" s="1">
        <f>IFERROR(IF($AE1340&gt;$AE1339,VLOOKUP($AC1340+AU$1,STOCK!$F$10:$AB$209,16,0),IF($AE1340=$AE1339,(IF(BH1339&gt;=1,BH1339-COUNTIFS($AE1339:$AE1339,$AC1340,AU1339:AU1339,$AI$1),0)),0)),0)</f>
        <v>0</v>
      </c>
      <c r="BI1340" s="1">
        <f>IFERROR(IF($AE1340&gt;$AE1339,VLOOKUP($AC1340+AV$1,STOCK!$F$10:$AB$209,16,0),IF($AE1340=$AE1339,(IF(BI1339&gt;=1,BI1339-COUNTIFS($AE1339:$AE1339,$AC1340,AV1339:AV1339,$AI$1),0)),0)),0)</f>
        <v>0</v>
      </c>
      <c r="BJ1340" s="1">
        <f>IFERROR(IF($AE1340&gt;$AE1339,VLOOKUP($AC1340+AW$1,STOCK!$F$10:$AB$209,16,0),IF($AE1340=$AE1339,(IF(BJ1339&gt;=1,BJ1339-COUNTIFS($AE1339:$AE1339,$AC1340,AW1339:AW1339,$AI$1),0)),0)),0)</f>
        <v>0</v>
      </c>
      <c r="BK1340" s="1">
        <f>IFERROR(IF($AE1340&gt;$AE1339,VLOOKUP($AC1340+AX$1,STOCK!$F$10:$AB$209,16,0),IF($AE1340=$AE1339,(IF(BK1339&gt;=1,BK1339-COUNTIFS($AE1339:$AE1339,$AC1340,AX1339:AX1339,$AI$1),0)),0)),0)</f>
        <v>0</v>
      </c>
      <c r="BL1340" s="1">
        <f>IFERROR(IF($AE1340&gt;$AE1339,VLOOKUP($AC1340+AL$1,STOCK!$F$10:$AB$209,17,0),IF($AE1340=$AE1339,(IF(BL1339&gt;=1,BL1339-COUNTIFS($AE1339:$AE1339,$AC1340,AL1339:AL1339,$AI$2),0)),0)),0)</f>
        <v>0</v>
      </c>
      <c r="BM1340" s="1">
        <f>IFERROR(IF($AE1340&gt;$AE1339,VLOOKUP($AC1340+AM$1,STOCK!$F$10:$AB$209,17,0),IF($AE1340=$AE1339,(IF(BM1339&gt;=1,BM1339-COUNTIFS($AE1339:$AE1339,$AC1340,AM1339:AM1339,$AI$2),0)),0)),0)</f>
        <v>0</v>
      </c>
      <c r="BN1340" s="1">
        <f>IFERROR(IF($AE1340&gt;$AE1339,VLOOKUP($AC1340+AN$1,STOCK!$F$10:$AB$209,17,0),IF($AE1340=$AE1339,(IF(BN1339&gt;=1,BN1339-COUNTIFS($AE1339:$AE1339,$AC1340,AN1339:AN1339,$AI$2),0)),0)),0)</f>
        <v>0</v>
      </c>
      <c r="BO1340" s="1">
        <f>IFERROR(IF($AE1340&gt;$AE1339,VLOOKUP($AC1340+AO$1,STOCK!$F$10:$AB$209,17,0),IF($AE1340=$AE1339,(IF(BO1339&gt;=1,BO1339-COUNTIFS($AE1339:$AE1339,$AC1340,AO1339:AO1339,$AI$2),0)),0)),0)</f>
        <v>0</v>
      </c>
      <c r="BP1340" s="1">
        <f>IFERROR(IF($AE1340&gt;$AE1339,VLOOKUP($AC1340+AP$1,STOCK!$F$10:$AB$209,17,0),IF($AE1340=$AE1339,(IF(BP1339&gt;=1,BP1339-COUNTIFS($AE1339:$AE1339,$AC1340,AP1339:AP1339,$AI$2),0)),0)),0)</f>
        <v>0</v>
      </c>
      <c r="BQ1340" s="1">
        <f>IFERROR(IF($AE1340&gt;$AE1339,VLOOKUP($AC1340+AQ$1,STOCK!$F$10:$AB$209,17,0),IF($AE1340=$AE1339,(IF(BQ1339&gt;=1,BQ1339-COUNTIFS($AE1339:$AE1339,$AC1340,AQ1339:AQ1339,$AI$2),0)),0)),0)</f>
        <v>0</v>
      </c>
      <c r="BR1340" s="1">
        <f>IFERROR(IF($AE1340&gt;$AE1339,VLOOKUP($AC1340+AR$1,STOCK!$F$10:$AB$209,17,0),IF($AE1340=$AE1339,(IF(BR1339&gt;=1,BR1339-COUNTIFS($AE1339:$AE1339,$AC1340,AR1339:AR1339,$AI$2),0)),0)),0)</f>
        <v>0</v>
      </c>
      <c r="BS1340" s="1">
        <f>IFERROR(IF($AE1340&gt;$AE1339,VLOOKUP($AC1340+AS$1,STOCK!$F$10:$AB$209,17,0),IF($AE1340=$AE1339,(IF(BS1339&gt;=1,BS1339-COUNTIFS($AE1339:$AE1339,$AC1340,AS1339:AS1339,$AI$2),0)),0)),0)</f>
        <v>0</v>
      </c>
      <c r="BT1340" s="1">
        <f>IFERROR(IF($AE1340&gt;$AE1339,VLOOKUP($AC1340+AT$1,STOCK!$F$10:$AB$209,17,0),IF($AE1340=$AE1339,(IF(BT1339&gt;=1,BT1339-COUNTIFS($AE1339:$AE1339,$AC1340,AT1339:AT1339,$AI$2),0)),0)),0)</f>
        <v>0</v>
      </c>
      <c r="BU1340" s="1">
        <f>IFERROR(IF($AE1340&gt;$AE1339,VLOOKUP($AC1340+AU$1,STOCK!$F$10:$AB$209,17,0),IF($AE1340=$AE1339,(IF(BU1339&gt;=1,BU1339-COUNTIFS($AE1339:$AE1339,$AC1340,AU1339:AU1339,$AI$2),0)),0)),0)</f>
        <v>0</v>
      </c>
      <c r="BV1340" s="1">
        <f>IFERROR(IF($AE1340&gt;$AE1339,VLOOKUP($AC1340+AV$1,STOCK!$F$10:$AB$209,17,0),IF($AE1340=$AE1339,(IF(BV1339&gt;=1,BV1339-COUNTIFS($AE1339:$AE1339,$AC1340,AV1339:AV1339,$AI$2),0)),0)),0)</f>
        <v>0</v>
      </c>
      <c r="BW1340" s="1">
        <f>IFERROR(IF($AE1340&gt;$AE1339,VLOOKUP($AC1340+AW$1,STOCK!$F$10:$AB$209,17,0),IF($AE1340=$AE1339,(IF(BW1339&gt;=1,BW1339-COUNTIFS($AE1339:$AE1339,$AC1340,AW1339:AW1339,$AI$2),0)),0)),0)</f>
        <v>0</v>
      </c>
      <c r="BX1340" s="1">
        <f>IFERROR(IF($AE1340&gt;$AE1339,VLOOKUP($AC1340+AX$1,STOCK!$F$10:$AB$209,17,0),IF($AE1340=$AE1339,(IF(BX1339&gt;=1,BX1339-COUNTIFS($AE1339:$AE1339,$AC1340,AX1339:AX1339,$AI$2),0)),0)),0)</f>
        <v>0</v>
      </c>
    </row>
    <row r="1341" spans="29:76" x14ac:dyDescent="0.25">
      <c r="AC1341" s="1">
        <f t="shared" si="320"/>
        <v>0</v>
      </c>
      <c r="AD1341" s="1">
        <f>IFERROR(IF(LEN(AK1341)&gt;=1,VLOOKUP(HLOOKUP(AK1341,PROFILE!$K$5:$V$8,4,0),PROFILE!$F$1:$G$3,2,0),0),0)</f>
        <v>0</v>
      </c>
      <c r="AE1341" s="1">
        <f t="shared" si="321"/>
        <v>0</v>
      </c>
      <c r="AF1341" s="1">
        <v>1328</v>
      </c>
      <c r="AI1341" s="1" t="str">
        <f>IFERROR(IF($AH1341&gt;=1,VLOOKUP($AG1341,STUDENT!$O$8:$Z$1507,3,0),""),"")</f>
        <v/>
      </c>
      <c r="AJ1341" s="1" t="str">
        <f>IFERROR(IF($AH1341&gt;=1,VLOOKUP($AG1341,STUDENT!$O$8:$Z$1507,4,0),""),"")</f>
        <v/>
      </c>
      <c r="AK1341" s="1" t="str">
        <f>IFERROR(IF($AH1341&gt;=1,VLOOKUP($AG1341,STUDENT!$O$8:$Z$1507,6,0),""),"")</f>
        <v/>
      </c>
      <c r="AL1341" s="1" t="str">
        <f t="shared" si="322"/>
        <v/>
      </c>
      <c r="AM1341" s="1" t="str">
        <f t="shared" si="323"/>
        <v/>
      </c>
      <c r="AN1341" s="1" t="str">
        <f t="shared" si="324"/>
        <v/>
      </c>
      <c r="AO1341" s="1" t="str">
        <f t="shared" si="325"/>
        <v/>
      </c>
      <c r="AP1341" s="1" t="str">
        <f t="shared" si="326"/>
        <v/>
      </c>
      <c r="AQ1341" s="1" t="str">
        <f t="shared" si="327"/>
        <v/>
      </c>
      <c r="AR1341" s="1" t="str">
        <f t="shared" si="328"/>
        <v/>
      </c>
      <c r="AS1341" s="1" t="str">
        <f t="shared" si="329"/>
        <v/>
      </c>
      <c r="AT1341" s="1" t="str">
        <f t="shared" si="330"/>
        <v/>
      </c>
      <c r="AU1341" s="1" t="str">
        <f t="shared" si="331"/>
        <v/>
      </c>
      <c r="AV1341" s="1" t="str">
        <f t="shared" si="332"/>
        <v/>
      </c>
      <c r="AW1341" s="1" t="str">
        <f t="shared" si="333"/>
        <v/>
      </c>
      <c r="AX1341" s="1" t="str">
        <f t="shared" si="334"/>
        <v/>
      </c>
      <c r="AY1341" s="1">
        <f>IFERROR(IF($AE1341&gt;$AE1340,VLOOKUP($AC1341+AL$1,STOCK!$F$10:$AB$209,16,0),IF($AE1341=$AE1340,(IF(AY1340&gt;=1,AY1340-COUNTIFS($AE1340:$AE1340,$AC1341,AL1340:AL1340,$AI$1),0)),0)),0)</f>
        <v>0</v>
      </c>
      <c r="AZ1341" s="1">
        <f>IFERROR(IF($AE1341&gt;$AE1340,VLOOKUP($AC1341+AM$1,STOCK!$F$10:$AB$209,16,0),IF($AE1341=$AE1340,(IF(AZ1340&gt;=1,AZ1340-COUNTIFS($AE1340:$AE1340,$AC1341,AM1340:AM1340,$AI$1),0)),0)),0)</f>
        <v>0</v>
      </c>
      <c r="BA1341" s="1">
        <f>IFERROR(IF($AE1341&gt;$AE1340,VLOOKUP($AC1341+AN$1,STOCK!$F$10:$AB$209,16,0),IF($AE1341=$AE1340,(IF(BA1340&gt;=1,BA1340-COUNTIFS($AE1340:$AE1340,$AC1341,AN1340:AN1340,$AI$1),0)),0)),0)</f>
        <v>0</v>
      </c>
      <c r="BB1341" s="1">
        <f>IFERROR(IF($AE1341&gt;$AE1340,VLOOKUP($AC1341+AO$1,STOCK!$F$10:$AB$209,16,0),IF($AE1341=$AE1340,(IF(BB1340&gt;=1,BB1340-COUNTIFS($AE1340:$AE1340,$AC1341,AO1340:AO1340,$AI$1),0)),0)),0)</f>
        <v>0</v>
      </c>
      <c r="BC1341" s="1">
        <f>IFERROR(IF($AE1341&gt;$AE1340,VLOOKUP($AC1341+AP$1,STOCK!$F$10:$AB$209,16,0),IF($AE1341=$AE1340,(IF(BC1340&gt;=1,BC1340-COUNTIFS($AE1340:$AE1340,$AC1341,AP1340:AP1340,$AI$1),0)),0)),0)</f>
        <v>0</v>
      </c>
      <c r="BD1341" s="1">
        <f>IFERROR(IF($AE1341&gt;$AE1340,VLOOKUP($AC1341+AQ$1,STOCK!$F$10:$AB$209,16,0),IF($AE1341=$AE1340,(IF(BD1340&gt;=1,BD1340-COUNTIFS($AE1340:$AE1340,$AC1341,AQ1340:AQ1340,$AI$1),0)),0)),0)</f>
        <v>0</v>
      </c>
      <c r="BE1341" s="1">
        <f>IFERROR(IF($AE1341&gt;$AE1340,VLOOKUP($AC1341+AR$1,STOCK!$F$10:$AB$209,16,0),IF($AE1341=$AE1340,(IF(BE1340&gt;=1,BE1340-COUNTIFS($AE1340:$AE1340,$AC1341,AR1340:AR1340,$AI$1),0)),0)),0)</f>
        <v>0</v>
      </c>
      <c r="BF1341" s="1">
        <f>IFERROR(IF($AE1341&gt;$AE1340,VLOOKUP($AC1341+AS$1,STOCK!$F$10:$AB$209,16,0),IF($AE1341=$AE1340,(IF(BF1340&gt;=1,BF1340-COUNTIFS($AE1340:$AE1340,$AC1341,AS1340:AS1340,$AI$1),0)),0)),0)</f>
        <v>0</v>
      </c>
      <c r="BG1341" s="1">
        <f>IFERROR(IF($AE1341&gt;$AE1340,VLOOKUP($AC1341+AT$1,STOCK!$F$10:$AB$209,16,0),IF($AE1341=$AE1340,(IF(BG1340&gt;=1,BG1340-COUNTIFS($AE1340:$AE1340,$AC1341,AT1340:AT1340,$AI$1),0)),0)),0)</f>
        <v>0</v>
      </c>
      <c r="BH1341" s="1">
        <f>IFERROR(IF($AE1341&gt;$AE1340,VLOOKUP($AC1341+AU$1,STOCK!$F$10:$AB$209,16,0),IF($AE1341=$AE1340,(IF(BH1340&gt;=1,BH1340-COUNTIFS($AE1340:$AE1340,$AC1341,AU1340:AU1340,$AI$1),0)),0)),0)</f>
        <v>0</v>
      </c>
      <c r="BI1341" s="1">
        <f>IFERROR(IF($AE1341&gt;$AE1340,VLOOKUP($AC1341+AV$1,STOCK!$F$10:$AB$209,16,0),IF($AE1341=$AE1340,(IF(BI1340&gt;=1,BI1340-COUNTIFS($AE1340:$AE1340,$AC1341,AV1340:AV1340,$AI$1),0)),0)),0)</f>
        <v>0</v>
      </c>
      <c r="BJ1341" s="1">
        <f>IFERROR(IF($AE1341&gt;$AE1340,VLOOKUP($AC1341+AW$1,STOCK!$F$10:$AB$209,16,0),IF($AE1341=$AE1340,(IF(BJ1340&gt;=1,BJ1340-COUNTIFS($AE1340:$AE1340,$AC1341,AW1340:AW1340,$AI$1),0)),0)),0)</f>
        <v>0</v>
      </c>
      <c r="BK1341" s="1">
        <f>IFERROR(IF($AE1341&gt;$AE1340,VLOOKUP($AC1341+AX$1,STOCK!$F$10:$AB$209,16,0),IF($AE1341=$AE1340,(IF(BK1340&gt;=1,BK1340-COUNTIFS($AE1340:$AE1340,$AC1341,AX1340:AX1340,$AI$1),0)),0)),0)</f>
        <v>0</v>
      </c>
      <c r="BL1341" s="1">
        <f>IFERROR(IF($AE1341&gt;$AE1340,VLOOKUP($AC1341+AL$1,STOCK!$F$10:$AB$209,17,0),IF($AE1341=$AE1340,(IF(BL1340&gt;=1,BL1340-COUNTIFS($AE1340:$AE1340,$AC1341,AL1340:AL1340,$AI$2),0)),0)),0)</f>
        <v>0</v>
      </c>
      <c r="BM1341" s="1">
        <f>IFERROR(IF($AE1341&gt;$AE1340,VLOOKUP($AC1341+AM$1,STOCK!$F$10:$AB$209,17,0),IF($AE1341=$AE1340,(IF(BM1340&gt;=1,BM1340-COUNTIFS($AE1340:$AE1340,$AC1341,AM1340:AM1340,$AI$2),0)),0)),0)</f>
        <v>0</v>
      </c>
      <c r="BN1341" s="1">
        <f>IFERROR(IF($AE1341&gt;$AE1340,VLOOKUP($AC1341+AN$1,STOCK!$F$10:$AB$209,17,0),IF($AE1341=$AE1340,(IF(BN1340&gt;=1,BN1340-COUNTIFS($AE1340:$AE1340,$AC1341,AN1340:AN1340,$AI$2),0)),0)),0)</f>
        <v>0</v>
      </c>
      <c r="BO1341" s="1">
        <f>IFERROR(IF($AE1341&gt;$AE1340,VLOOKUP($AC1341+AO$1,STOCK!$F$10:$AB$209,17,0),IF($AE1341=$AE1340,(IF(BO1340&gt;=1,BO1340-COUNTIFS($AE1340:$AE1340,$AC1341,AO1340:AO1340,$AI$2),0)),0)),0)</f>
        <v>0</v>
      </c>
      <c r="BP1341" s="1">
        <f>IFERROR(IF($AE1341&gt;$AE1340,VLOOKUP($AC1341+AP$1,STOCK!$F$10:$AB$209,17,0),IF($AE1341=$AE1340,(IF(BP1340&gt;=1,BP1340-COUNTIFS($AE1340:$AE1340,$AC1341,AP1340:AP1340,$AI$2),0)),0)),0)</f>
        <v>0</v>
      </c>
      <c r="BQ1341" s="1">
        <f>IFERROR(IF($AE1341&gt;$AE1340,VLOOKUP($AC1341+AQ$1,STOCK!$F$10:$AB$209,17,0),IF($AE1341=$AE1340,(IF(BQ1340&gt;=1,BQ1340-COUNTIFS($AE1340:$AE1340,$AC1341,AQ1340:AQ1340,$AI$2),0)),0)),0)</f>
        <v>0</v>
      </c>
      <c r="BR1341" s="1">
        <f>IFERROR(IF($AE1341&gt;$AE1340,VLOOKUP($AC1341+AR$1,STOCK!$F$10:$AB$209,17,0),IF($AE1341=$AE1340,(IF(BR1340&gt;=1,BR1340-COUNTIFS($AE1340:$AE1340,$AC1341,AR1340:AR1340,$AI$2),0)),0)),0)</f>
        <v>0</v>
      </c>
      <c r="BS1341" s="1">
        <f>IFERROR(IF($AE1341&gt;$AE1340,VLOOKUP($AC1341+AS$1,STOCK!$F$10:$AB$209,17,0),IF($AE1341=$AE1340,(IF(BS1340&gt;=1,BS1340-COUNTIFS($AE1340:$AE1340,$AC1341,AS1340:AS1340,$AI$2),0)),0)),0)</f>
        <v>0</v>
      </c>
      <c r="BT1341" s="1">
        <f>IFERROR(IF($AE1341&gt;$AE1340,VLOOKUP($AC1341+AT$1,STOCK!$F$10:$AB$209,17,0),IF($AE1341=$AE1340,(IF(BT1340&gt;=1,BT1340-COUNTIFS($AE1340:$AE1340,$AC1341,AT1340:AT1340,$AI$2),0)),0)),0)</f>
        <v>0</v>
      </c>
      <c r="BU1341" s="1">
        <f>IFERROR(IF($AE1341&gt;$AE1340,VLOOKUP($AC1341+AU$1,STOCK!$F$10:$AB$209,17,0),IF($AE1341=$AE1340,(IF(BU1340&gt;=1,BU1340-COUNTIFS($AE1340:$AE1340,$AC1341,AU1340:AU1340,$AI$2),0)),0)),0)</f>
        <v>0</v>
      </c>
      <c r="BV1341" s="1">
        <f>IFERROR(IF($AE1341&gt;$AE1340,VLOOKUP($AC1341+AV$1,STOCK!$F$10:$AB$209,17,0),IF($AE1341=$AE1340,(IF(BV1340&gt;=1,BV1340-COUNTIFS($AE1340:$AE1340,$AC1341,AV1340:AV1340,$AI$2),0)),0)),0)</f>
        <v>0</v>
      </c>
      <c r="BW1341" s="1">
        <f>IFERROR(IF($AE1341&gt;$AE1340,VLOOKUP($AC1341+AW$1,STOCK!$F$10:$AB$209,17,0),IF($AE1341=$AE1340,(IF(BW1340&gt;=1,BW1340-COUNTIFS($AE1340:$AE1340,$AC1341,AW1340:AW1340,$AI$2),0)),0)),0)</f>
        <v>0</v>
      </c>
      <c r="BX1341" s="1">
        <f>IFERROR(IF($AE1341&gt;$AE1340,VLOOKUP($AC1341+AX$1,STOCK!$F$10:$AB$209,17,0),IF($AE1341=$AE1340,(IF(BX1340&gt;=1,BX1340-COUNTIFS($AE1340:$AE1340,$AC1341,AX1340:AX1340,$AI$2),0)),0)),0)</f>
        <v>0</v>
      </c>
    </row>
    <row r="1342" spans="29:76" x14ac:dyDescent="0.25">
      <c r="AC1342" s="1">
        <f t="shared" si="320"/>
        <v>0</v>
      </c>
      <c r="AD1342" s="1">
        <f>IFERROR(IF(LEN(AK1342)&gt;=1,VLOOKUP(HLOOKUP(AK1342,PROFILE!$K$5:$V$8,4,0),PROFILE!$F$1:$G$3,2,0),0),0)</f>
        <v>0</v>
      </c>
      <c r="AE1342" s="1">
        <f t="shared" si="321"/>
        <v>0</v>
      </c>
      <c r="AF1342" s="1">
        <v>1329</v>
      </c>
      <c r="AI1342" s="1" t="str">
        <f>IFERROR(IF($AH1342&gt;=1,VLOOKUP($AG1342,STUDENT!$O$8:$Z$1507,3,0),""),"")</f>
        <v/>
      </c>
      <c r="AJ1342" s="1" t="str">
        <f>IFERROR(IF($AH1342&gt;=1,VLOOKUP($AG1342,STUDENT!$O$8:$Z$1507,4,0),""),"")</f>
        <v/>
      </c>
      <c r="AK1342" s="1" t="str">
        <f>IFERROR(IF($AH1342&gt;=1,VLOOKUP($AG1342,STUDENT!$O$8:$Z$1507,6,0),""),"")</f>
        <v/>
      </c>
      <c r="AL1342" s="1" t="str">
        <f t="shared" si="322"/>
        <v/>
      </c>
      <c r="AM1342" s="1" t="str">
        <f t="shared" si="323"/>
        <v/>
      </c>
      <c r="AN1342" s="1" t="str">
        <f t="shared" si="324"/>
        <v/>
      </c>
      <c r="AO1342" s="1" t="str">
        <f t="shared" si="325"/>
        <v/>
      </c>
      <c r="AP1342" s="1" t="str">
        <f t="shared" si="326"/>
        <v/>
      </c>
      <c r="AQ1342" s="1" t="str">
        <f t="shared" si="327"/>
        <v/>
      </c>
      <c r="AR1342" s="1" t="str">
        <f t="shared" si="328"/>
        <v/>
      </c>
      <c r="AS1342" s="1" t="str">
        <f t="shared" si="329"/>
        <v/>
      </c>
      <c r="AT1342" s="1" t="str">
        <f t="shared" si="330"/>
        <v/>
      </c>
      <c r="AU1342" s="1" t="str">
        <f t="shared" si="331"/>
        <v/>
      </c>
      <c r="AV1342" s="1" t="str">
        <f t="shared" si="332"/>
        <v/>
      </c>
      <c r="AW1342" s="1" t="str">
        <f t="shared" si="333"/>
        <v/>
      </c>
      <c r="AX1342" s="1" t="str">
        <f t="shared" si="334"/>
        <v/>
      </c>
      <c r="AY1342" s="1">
        <f>IFERROR(IF($AE1342&gt;$AE1341,VLOOKUP($AC1342+AL$1,STOCK!$F$10:$AB$209,16,0),IF($AE1342=$AE1341,(IF(AY1341&gt;=1,AY1341-COUNTIFS($AE1341:$AE1341,$AC1342,AL1341:AL1341,$AI$1),0)),0)),0)</f>
        <v>0</v>
      </c>
      <c r="AZ1342" s="1">
        <f>IFERROR(IF($AE1342&gt;$AE1341,VLOOKUP($AC1342+AM$1,STOCK!$F$10:$AB$209,16,0),IF($AE1342=$AE1341,(IF(AZ1341&gt;=1,AZ1341-COUNTIFS($AE1341:$AE1341,$AC1342,AM1341:AM1341,$AI$1),0)),0)),0)</f>
        <v>0</v>
      </c>
      <c r="BA1342" s="1">
        <f>IFERROR(IF($AE1342&gt;$AE1341,VLOOKUP($AC1342+AN$1,STOCK!$F$10:$AB$209,16,0),IF($AE1342=$AE1341,(IF(BA1341&gt;=1,BA1341-COUNTIFS($AE1341:$AE1341,$AC1342,AN1341:AN1341,$AI$1),0)),0)),0)</f>
        <v>0</v>
      </c>
      <c r="BB1342" s="1">
        <f>IFERROR(IF($AE1342&gt;$AE1341,VLOOKUP($AC1342+AO$1,STOCK!$F$10:$AB$209,16,0),IF($AE1342=$AE1341,(IF(BB1341&gt;=1,BB1341-COUNTIFS($AE1341:$AE1341,$AC1342,AO1341:AO1341,$AI$1),0)),0)),0)</f>
        <v>0</v>
      </c>
      <c r="BC1342" s="1">
        <f>IFERROR(IF($AE1342&gt;$AE1341,VLOOKUP($AC1342+AP$1,STOCK!$F$10:$AB$209,16,0),IF($AE1342=$AE1341,(IF(BC1341&gt;=1,BC1341-COUNTIFS($AE1341:$AE1341,$AC1342,AP1341:AP1341,$AI$1),0)),0)),0)</f>
        <v>0</v>
      </c>
      <c r="BD1342" s="1">
        <f>IFERROR(IF($AE1342&gt;$AE1341,VLOOKUP($AC1342+AQ$1,STOCK!$F$10:$AB$209,16,0),IF($AE1342=$AE1341,(IF(BD1341&gt;=1,BD1341-COUNTIFS($AE1341:$AE1341,$AC1342,AQ1341:AQ1341,$AI$1),0)),0)),0)</f>
        <v>0</v>
      </c>
      <c r="BE1342" s="1">
        <f>IFERROR(IF($AE1342&gt;$AE1341,VLOOKUP($AC1342+AR$1,STOCK!$F$10:$AB$209,16,0),IF($AE1342=$AE1341,(IF(BE1341&gt;=1,BE1341-COUNTIFS($AE1341:$AE1341,$AC1342,AR1341:AR1341,$AI$1),0)),0)),0)</f>
        <v>0</v>
      </c>
      <c r="BF1342" s="1">
        <f>IFERROR(IF($AE1342&gt;$AE1341,VLOOKUP($AC1342+AS$1,STOCK!$F$10:$AB$209,16,0),IF($AE1342=$AE1341,(IF(BF1341&gt;=1,BF1341-COUNTIFS($AE1341:$AE1341,$AC1342,AS1341:AS1341,$AI$1),0)),0)),0)</f>
        <v>0</v>
      </c>
      <c r="BG1342" s="1">
        <f>IFERROR(IF($AE1342&gt;$AE1341,VLOOKUP($AC1342+AT$1,STOCK!$F$10:$AB$209,16,0),IF($AE1342=$AE1341,(IF(BG1341&gt;=1,BG1341-COUNTIFS($AE1341:$AE1341,$AC1342,AT1341:AT1341,$AI$1),0)),0)),0)</f>
        <v>0</v>
      </c>
      <c r="BH1342" s="1">
        <f>IFERROR(IF($AE1342&gt;$AE1341,VLOOKUP($AC1342+AU$1,STOCK!$F$10:$AB$209,16,0),IF($AE1342=$AE1341,(IF(BH1341&gt;=1,BH1341-COUNTIFS($AE1341:$AE1341,$AC1342,AU1341:AU1341,$AI$1),0)),0)),0)</f>
        <v>0</v>
      </c>
      <c r="BI1342" s="1">
        <f>IFERROR(IF($AE1342&gt;$AE1341,VLOOKUP($AC1342+AV$1,STOCK!$F$10:$AB$209,16,0),IF($AE1342=$AE1341,(IF(BI1341&gt;=1,BI1341-COUNTIFS($AE1341:$AE1341,$AC1342,AV1341:AV1341,$AI$1),0)),0)),0)</f>
        <v>0</v>
      </c>
      <c r="BJ1342" s="1">
        <f>IFERROR(IF($AE1342&gt;$AE1341,VLOOKUP($AC1342+AW$1,STOCK!$F$10:$AB$209,16,0),IF($AE1342=$AE1341,(IF(BJ1341&gt;=1,BJ1341-COUNTIFS($AE1341:$AE1341,$AC1342,AW1341:AW1341,$AI$1),0)),0)),0)</f>
        <v>0</v>
      </c>
      <c r="BK1342" s="1">
        <f>IFERROR(IF($AE1342&gt;$AE1341,VLOOKUP($AC1342+AX$1,STOCK!$F$10:$AB$209,16,0),IF($AE1342=$AE1341,(IF(BK1341&gt;=1,BK1341-COUNTIFS($AE1341:$AE1341,$AC1342,AX1341:AX1341,$AI$1),0)),0)),0)</f>
        <v>0</v>
      </c>
      <c r="BL1342" s="1">
        <f>IFERROR(IF($AE1342&gt;$AE1341,VLOOKUP($AC1342+AL$1,STOCK!$F$10:$AB$209,17,0),IF($AE1342=$AE1341,(IF(BL1341&gt;=1,BL1341-COUNTIFS($AE1341:$AE1341,$AC1342,AL1341:AL1341,$AI$2),0)),0)),0)</f>
        <v>0</v>
      </c>
      <c r="BM1342" s="1">
        <f>IFERROR(IF($AE1342&gt;$AE1341,VLOOKUP($AC1342+AM$1,STOCK!$F$10:$AB$209,17,0),IF($AE1342=$AE1341,(IF(BM1341&gt;=1,BM1341-COUNTIFS($AE1341:$AE1341,$AC1342,AM1341:AM1341,$AI$2),0)),0)),0)</f>
        <v>0</v>
      </c>
      <c r="BN1342" s="1">
        <f>IFERROR(IF($AE1342&gt;$AE1341,VLOOKUP($AC1342+AN$1,STOCK!$F$10:$AB$209,17,0),IF($AE1342=$AE1341,(IF(BN1341&gt;=1,BN1341-COUNTIFS($AE1341:$AE1341,$AC1342,AN1341:AN1341,$AI$2),0)),0)),0)</f>
        <v>0</v>
      </c>
      <c r="BO1342" s="1">
        <f>IFERROR(IF($AE1342&gt;$AE1341,VLOOKUP($AC1342+AO$1,STOCK!$F$10:$AB$209,17,0),IF($AE1342=$AE1341,(IF(BO1341&gt;=1,BO1341-COUNTIFS($AE1341:$AE1341,$AC1342,AO1341:AO1341,$AI$2),0)),0)),0)</f>
        <v>0</v>
      </c>
      <c r="BP1342" s="1">
        <f>IFERROR(IF($AE1342&gt;$AE1341,VLOOKUP($AC1342+AP$1,STOCK!$F$10:$AB$209,17,0),IF($AE1342=$AE1341,(IF(BP1341&gt;=1,BP1341-COUNTIFS($AE1341:$AE1341,$AC1342,AP1341:AP1341,$AI$2),0)),0)),0)</f>
        <v>0</v>
      </c>
      <c r="BQ1342" s="1">
        <f>IFERROR(IF($AE1342&gt;$AE1341,VLOOKUP($AC1342+AQ$1,STOCK!$F$10:$AB$209,17,0),IF($AE1342=$AE1341,(IF(BQ1341&gt;=1,BQ1341-COUNTIFS($AE1341:$AE1341,$AC1342,AQ1341:AQ1341,$AI$2),0)),0)),0)</f>
        <v>0</v>
      </c>
      <c r="BR1342" s="1">
        <f>IFERROR(IF($AE1342&gt;$AE1341,VLOOKUP($AC1342+AR$1,STOCK!$F$10:$AB$209,17,0),IF($AE1342=$AE1341,(IF(BR1341&gt;=1,BR1341-COUNTIFS($AE1341:$AE1341,$AC1342,AR1341:AR1341,$AI$2),0)),0)),0)</f>
        <v>0</v>
      </c>
      <c r="BS1342" s="1">
        <f>IFERROR(IF($AE1342&gt;$AE1341,VLOOKUP($AC1342+AS$1,STOCK!$F$10:$AB$209,17,0),IF($AE1342=$AE1341,(IF(BS1341&gt;=1,BS1341-COUNTIFS($AE1341:$AE1341,$AC1342,AS1341:AS1341,$AI$2),0)),0)),0)</f>
        <v>0</v>
      </c>
      <c r="BT1342" s="1">
        <f>IFERROR(IF($AE1342&gt;$AE1341,VLOOKUP($AC1342+AT$1,STOCK!$F$10:$AB$209,17,0),IF($AE1342=$AE1341,(IF(BT1341&gt;=1,BT1341-COUNTIFS($AE1341:$AE1341,$AC1342,AT1341:AT1341,$AI$2),0)),0)),0)</f>
        <v>0</v>
      </c>
      <c r="BU1342" s="1">
        <f>IFERROR(IF($AE1342&gt;$AE1341,VLOOKUP($AC1342+AU$1,STOCK!$F$10:$AB$209,17,0),IF($AE1342=$AE1341,(IF(BU1341&gt;=1,BU1341-COUNTIFS($AE1341:$AE1341,$AC1342,AU1341:AU1341,$AI$2),0)),0)),0)</f>
        <v>0</v>
      </c>
      <c r="BV1342" s="1">
        <f>IFERROR(IF($AE1342&gt;$AE1341,VLOOKUP($AC1342+AV$1,STOCK!$F$10:$AB$209,17,0),IF($AE1342=$AE1341,(IF(BV1341&gt;=1,BV1341-COUNTIFS($AE1341:$AE1341,$AC1342,AV1341:AV1341,$AI$2),0)),0)),0)</f>
        <v>0</v>
      </c>
      <c r="BW1342" s="1">
        <f>IFERROR(IF($AE1342&gt;$AE1341,VLOOKUP($AC1342+AW$1,STOCK!$F$10:$AB$209,17,0),IF($AE1342=$AE1341,(IF(BW1341&gt;=1,BW1341-COUNTIFS($AE1341:$AE1341,$AC1342,AW1341:AW1341,$AI$2),0)),0)),0)</f>
        <v>0</v>
      </c>
      <c r="BX1342" s="1">
        <f>IFERROR(IF($AE1342&gt;$AE1341,VLOOKUP($AC1342+AX$1,STOCK!$F$10:$AB$209,17,0),IF($AE1342=$AE1341,(IF(BX1341&gt;=1,BX1341-COUNTIFS($AE1341:$AE1341,$AC1342,AX1341:AX1341,$AI$2),0)),0)),0)</f>
        <v>0</v>
      </c>
    </row>
    <row r="1343" spans="29:76" x14ac:dyDescent="0.25">
      <c r="AC1343" s="1">
        <f t="shared" si="320"/>
        <v>0</v>
      </c>
      <c r="AD1343" s="1">
        <f>IFERROR(IF(LEN(AK1343)&gt;=1,VLOOKUP(HLOOKUP(AK1343,PROFILE!$K$5:$V$8,4,0),PROFILE!$F$1:$G$3,2,0),0),0)</f>
        <v>0</v>
      </c>
      <c r="AE1343" s="1">
        <f t="shared" si="321"/>
        <v>0</v>
      </c>
      <c r="AF1343" s="1">
        <v>1330</v>
      </c>
      <c r="AI1343" s="1" t="str">
        <f>IFERROR(IF($AH1343&gt;=1,VLOOKUP($AG1343,STUDENT!$O$8:$Z$1507,3,0),""),"")</f>
        <v/>
      </c>
      <c r="AJ1343" s="1" t="str">
        <f>IFERROR(IF($AH1343&gt;=1,VLOOKUP($AG1343,STUDENT!$O$8:$Z$1507,4,0),""),"")</f>
        <v/>
      </c>
      <c r="AK1343" s="1" t="str">
        <f>IFERROR(IF($AH1343&gt;=1,VLOOKUP($AG1343,STUDENT!$O$8:$Z$1507,6,0),""),"")</f>
        <v/>
      </c>
      <c r="AL1343" s="1" t="str">
        <f t="shared" si="322"/>
        <v/>
      </c>
      <c r="AM1343" s="1" t="str">
        <f t="shared" si="323"/>
        <v/>
      </c>
      <c r="AN1343" s="1" t="str">
        <f t="shared" si="324"/>
        <v/>
      </c>
      <c r="AO1343" s="1" t="str">
        <f t="shared" si="325"/>
        <v/>
      </c>
      <c r="AP1343" s="1" t="str">
        <f t="shared" si="326"/>
        <v/>
      </c>
      <c r="AQ1343" s="1" t="str">
        <f t="shared" si="327"/>
        <v/>
      </c>
      <c r="AR1343" s="1" t="str">
        <f t="shared" si="328"/>
        <v/>
      </c>
      <c r="AS1343" s="1" t="str">
        <f t="shared" si="329"/>
        <v/>
      </c>
      <c r="AT1343" s="1" t="str">
        <f t="shared" si="330"/>
        <v/>
      </c>
      <c r="AU1343" s="1" t="str">
        <f t="shared" si="331"/>
        <v/>
      </c>
      <c r="AV1343" s="1" t="str">
        <f t="shared" si="332"/>
        <v/>
      </c>
      <c r="AW1343" s="1" t="str">
        <f t="shared" si="333"/>
        <v/>
      </c>
      <c r="AX1343" s="1" t="str">
        <f t="shared" si="334"/>
        <v/>
      </c>
      <c r="AY1343" s="1">
        <f>IFERROR(IF($AE1343&gt;$AE1342,VLOOKUP($AC1343+AL$1,STOCK!$F$10:$AB$209,16,0),IF($AE1343=$AE1342,(IF(AY1342&gt;=1,AY1342-COUNTIFS($AE1342:$AE1342,$AC1343,AL1342:AL1342,$AI$1),0)),0)),0)</f>
        <v>0</v>
      </c>
      <c r="AZ1343" s="1">
        <f>IFERROR(IF($AE1343&gt;$AE1342,VLOOKUP($AC1343+AM$1,STOCK!$F$10:$AB$209,16,0),IF($AE1343=$AE1342,(IF(AZ1342&gt;=1,AZ1342-COUNTIFS($AE1342:$AE1342,$AC1343,AM1342:AM1342,$AI$1),0)),0)),0)</f>
        <v>0</v>
      </c>
      <c r="BA1343" s="1">
        <f>IFERROR(IF($AE1343&gt;$AE1342,VLOOKUP($AC1343+AN$1,STOCK!$F$10:$AB$209,16,0),IF($AE1343=$AE1342,(IF(BA1342&gt;=1,BA1342-COUNTIFS($AE1342:$AE1342,$AC1343,AN1342:AN1342,$AI$1),0)),0)),0)</f>
        <v>0</v>
      </c>
      <c r="BB1343" s="1">
        <f>IFERROR(IF($AE1343&gt;$AE1342,VLOOKUP($AC1343+AO$1,STOCK!$F$10:$AB$209,16,0),IF($AE1343=$AE1342,(IF(BB1342&gt;=1,BB1342-COUNTIFS($AE1342:$AE1342,$AC1343,AO1342:AO1342,$AI$1),0)),0)),0)</f>
        <v>0</v>
      </c>
      <c r="BC1343" s="1">
        <f>IFERROR(IF($AE1343&gt;$AE1342,VLOOKUP($AC1343+AP$1,STOCK!$F$10:$AB$209,16,0),IF($AE1343=$AE1342,(IF(BC1342&gt;=1,BC1342-COUNTIFS($AE1342:$AE1342,$AC1343,AP1342:AP1342,$AI$1),0)),0)),0)</f>
        <v>0</v>
      </c>
      <c r="BD1343" s="1">
        <f>IFERROR(IF($AE1343&gt;$AE1342,VLOOKUP($AC1343+AQ$1,STOCK!$F$10:$AB$209,16,0),IF($AE1343=$AE1342,(IF(BD1342&gt;=1,BD1342-COUNTIFS($AE1342:$AE1342,$AC1343,AQ1342:AQ1342,$AI$1),0)),0)),0)</f>
        <v>0</v>
      </c>
      <c r="BE1343" s="1">
        <f>IFERROR(IF($AE1343&gt;$AE1342,VLOOKUP($AC1343+AR$1,STOCK!$F$10:$AB$209,16,0),IF($AE1343=$AE1342,(IF(BE1342&gt;=1,BE1342-COUNTIFS($AE1342:$AE1342,$AC1343,AR1342:AR1342,$AI$1),0)),0)),0)</f>
        <v>0</v>
      </c>
      <c r="BF1343" s="1">
        <f>IFERROR(IF($AE1343&gt;$AE1342,VLOOKUP($AC1343+AS$1,STOCK!$F$10:$AB$209,16,0),IF($AE1343=$AE1342,(IF(BF1342&gt;=1,BF1342-COUNTIFS($AE1342:$AE1342,$AC1343,AS1342:AS1342,$AI$1),0)),0)),0)</f>
        <v>0</v>
      </c>
      <c r="BG1343" s="1">
        <f>IFERROR(IF($AE1343&gt;$AE1342,VLOOKUP($AC1343+AT$1,STOCK!$F$10:$AB$209,16,0),IF($AE1343=$AE1342,(IF(BG1342&gt;=1,BG1342-COUNTIFS($AE1342:$AE1342,$AC1343,AT1342:AT1342,$AI$1),0)),0)),0)</f>
        <v>0</v>
      </c>
      <c r="BH1343" s="1">
        <f>IFERROR(IF($AE1343&gt;$AE1342,VLOOKUP($AC1343+AU$1,STOCK!$F$10:$AB$209,16,0),IF($AE1343=$AE1342,(IF(BH1342&gt;=1,BH1342-COUNTIFS($AE1342:$AE1342,$AC1343,AU1342:AU1342,$AI$1),0)),0)),0)</f>
        <v>0</v>
      </c>
      <c r="BI1343" s="1">
        <f>IFERROR(IF($AE1343&gt;$AE1342,VLOOKUP($AC1343+AV$1,STOCK!$F$10:$AB$209,16,0),IF($AE1343=$AE1342,(IF(BI1342&gt;=1,BI1342-COUNTIFS($AE1342:$AE1342,$AC1343,AV1342:AV1342,$AI$1),0)),0)),0)</f>
        <v>0</v>
      </c>
      <c r="BJ1343" s="1">
        <f>IFERROR(IF($AE1343&gt;$AE1342,VLOOKUP($AC1343+AW$1,STOCK!$F$10:$AB$209,16,0),IF($AE1343=$AE1342,(IF(BJ1342&gt;=1,BJ1342-COUNTIFS($AE1342:$AE1342,$AC1343,AW1342:AW1342,$AI$1),0)),0)),0)</f>
        <v>0</v>
      </c>
      <c r="BK1343" s="1">
        <f>IFERROR(IF($AE1343&gt;$AE1342,VLOOKUP($AC1343+AX$1,STOCK!$F$10:$AB$209,16,0),IF($AE1343=$AE1342,(IF(BK1342&gt;=1,BK1342-COUNTIFS($AE1342:$AE1342,$AC1343,AX1342:AX1342,$AI$1),0)),0)),0)</f>
        <v>0</v>
      </c>
      <c r="BL1343" s="1">
        <f>IFERROR(IF($AE1343&gt;$AE1342,VLOOKUP($AC1343+AL$1,STOCK!$F$10:$AB$209,17,0),IF($AE1343=$AE1342,(IF(BL1342&gt;=1,BL1342-COUNTIFS($AE1342:$AE1342,$AC1343,AL1342:AL1342,$AI$2),0)),0)),0)</f>
        <v>0</v>
      </c>
      <c r="BM1343" s="1">
        <f>IFERROR(IF($AE1343&gt;$AE1342,VLOOKUP($AC1343+AM$1,STOCK!$F$10:$AB$209,17,0),IF($AE1343=$AE1342,(IF(BM1342&gt;=1,BM1342-COUNTIFS($AE1342:$AE1342,$AC1343,AM1342:AM1342,$AI$2),0)),0)),0)</f>
        <v>0</v>
      </c>
      <c r="BN1343" s="1">
        <f>IFERROR(IF($AE1343&gt;$AE1342,VLOOKUP($AC1343+AN$1,STOCK!$F$10:$AB$209,17,0),IF($AE1343=$AE1342,(IF(BN1342&gt;=1,BN1342-COUNTIFS($AE1342:$AE1342,$AC1343,AN1342:AN1342,$AI$2),0)),0)),0)</f>
        <v>0</v>
      </c>
      <c r="BO1343" s="1">
        <f>IFERROR(IF($AE1343&gt;$AE1342,VLOOKUP($AC1343+AO$1,STOCK!$F$10:$AB$209,17,0),IF($AE1343=$AE1342,(IF(BO1342&gt;=1,BO1342-COUNTIFS($AE1342:$AE1342,$AC1343,AO1342:AO1342,$AI$2),0)),0)),0)</f>
        <v>0</v>
      </c>
      <c r="BP1343" s="1">
        <f>IFERROR(IF($AE1343&gt;$AE1342,VLOOKUP($AC1343+AP$1,STOCK!$F$10:$AB$209,17,0),IF($AE1343=$AE1342,(IF(BP1342&gt;=1,BP1342-COUNTIFS($AE1342:$AE1342,$AC1343,AP1342:AP1342,$AI$2),0)),0)),0)</f>
        <v>0</v>
      </c>
      <c r="BQ1343" s="1">
        <f>IFERROR(IF($AE1343&gt;$AE1342,VLOOKUP($AC1343+AQ$1,STOCK!$F$10:$AB$209,17,0),IF($AE1343=$AE1342,(IF(BQ1342&gt;=1,BQ1342-COUNTIFS($AE1342:$AE1342,$AC1343,AQ1342:AQ1342,$AI$2),0)),0)),0)</f>
        <v>0</v>
      </c>
      <c r="BR1343" s="1">
        <f>IFERROR(IF($AE1343&gt;$AE1342,VLOOKUP($AC1343+AR$1,STOCK!$F$10:$AB$209,17,0),IF($AE1343=$AE1342,(IF(BR1342&gt;=1,BR1342-COUNTIFS($AE1342:$AE1342,$AC1343,AR1342:AR1342,$AI$2),0)),0)),0)</f>
        <v>0</v>
      </c>
      <c r="BS1343" s="1">
        <f>IFERROR(IF($AE1343&gt;$AE1342,VLOOKUP($AC1343+AS$1,STOCK!$F$10:$AB$209,17,0),IF($AE1343=$AE1342,(IF(BS1342&gt;=1,BS1342-COUNTIFS($AE1342:$AE1342,$AC1343,AS1342:AS1342,$AI$2),0)),0)),0)</f>
        <v>0</v>
      </c>
      <c r="BT1343" s="1">
        <f>IFERROR(IF($AE1343&gt;$AE1342,VLOOKUP($AC1343+AT$1,STOCK!$F$10:$AB$209,17,0),IF($AE1343=$AE1342,(IF(BT1342&gt;=1,BT1342-COUNTIFS($AE1342:$AE1342,$AC1343,AT1342:AT1342,$AI$2),0)),0)),0)</f>
        <v>0</v>
      </c>
      <c r="BU1343" s="1">
        <f>IFERROR(IF($AE1343&gt;$AE1342,VLOOKUP($AC1343+AU$1,STOCK!$F$10:$AB$209,17,0),IF($AE1343=$AE1342,(IF(BU1342&gt;=1,BU1342-COUNTIFS($AE1342:$AE1342,$AC1343,AU1342:AU1342,$AI$2),0)),0)),0)</f>
        <v>0</v>
      </c>
      <c r="BV1343" s="1">
        <f>IFERROR(IF($AE1343&gt;$AE1342,VLOOKUP($AC1343+AV$1,STOCK!$F$10:$AB$209,17,0),IF($AE1343=$AE1342,(IF(BV1342&gt;=1,BV1342-COUNTIFS($AE1342:$AE1342,$AC1343,AV1342:AV1342,$AI$2),0)),0)),0)</f>
        <v>0</v>
      </c>
      <c r="BW1343" s="1">
        <f>IFERROR(IF($AE1343&gt;$AE1342,VLOOKUP($AC1343+AW$1,STOCK!$F$10:$AB$209,17,0),IF($AE1343=$AE1342,(IF(BW1342&gt;=1,BW1342-COUNTIFS($AE1342:$AE1342,$AC1343,AW1342:AW1342,$AI$2),0)),0)),0)</f>
        <v>0</v>
      </c>
      <c r="BX1343" s="1">
        <f>IFERROR(IF($AE1343&gt;$AE1342,VLOOKUP($AC1343+AX$1,STOCK!$F$10:$AB$209,17,0),IF($AE1343=$AE1342,(IF(BX1342&gt;=1,BX1342-COUNTIFS($AE1342:$AE1342,$AC1343,AX1342:AX1342,$AI$2),0)),0)),0)</f>
        <v>0</v>
      </c>
    </row>
    <row r="1344" spans="29:76" x14ac:dyDescent="0.25">
      <c r="AC1344" s="1">
        <f t="shared" si="320"/>
        <v>0</v>
      </c>
      <c r="AD1344" s="1">
        <f>IFERROR(IF(LEN(AK1344)&gt;=1,VLOOKUP(HLOOKUP(AK1344,PROFILE!$K$5:$V$8,4,0),PROFILE!$F$1:$G$3,2,0),0),0)</f>
        <v>0</v>
      </c>
      <c r="AE1344" s="1">
        <f t="shared" si="321"/>
        <v>0</v>
      </c>
      <c r="AF1344" s="1">
        <v>1331</v>
      </c>
      <c r="AI1344" s="1" t="str">
        <f>IFERROR(IF($AH1344&gt;=1,VLOOKUP($AG1344,STUDENT!$O$8:$Z$1507,3,0),""),"")</f>
        <v/>
      </c>
      <c r="AJ1344" s="1" t="str">
        <f>IFERROR(IF($AH1344&gt;=1,VLOOKUP($AG1344,STUDENT!$O$8:$Z$1507,4,0),""),"")</f>
        <v/>
      </c>
      <c r="AK1344" s="1" t="str">
        <f>IFERROR(IF($AH1344&gt;=1,VLOOKUP($AG1344,STUDENT!$O$8:$Z$1507,6,0),""),"")</f>
        <v/>
      </c>
      <c r="AL1344" s="1" t="str">
        <f t="shared" si="322"/>
        <v/>
      </c>
      <c r="AM1344" s="1" t="str">
        <f t="shared" si="323"/>
        <v/>
      </c>
      <c r="AN1344" s="1" t="str">
        <f t="shared" si="324"/>
        <v/>
      </c>
      <c r="AO1344" s="1" t="str">
        <f t="shared" si="325"/>
        <v/>
      </c>
      <c r="AP1344" s="1" t="str">
        <f t="shared" si="326"/>
        <v/>
      </c>
      <c r="AQ1344" s="1" t="str">
        <f t="shared" si="327"/>
        <v/>
      </c>
      <c r="AR1344" s="1" t="str">
        <f t="shared" si="328"/>
        <v/>
      </c>
      <c r="AS1344" s="1" t="str">
        <f t="shared" si="329"/>
        <v/>
      </c>
      <c r="AT1344" s="1" t="str">
        <f t="shared" si="330"/>
        <v/>
      </c>
      <c r="AU1344" s="1" t="str">
        <f t="shared" si="331"/>
        <v/>
      </c>
      <c r="AV1344" s="1" t="str">
        <f t="shared" si="332"/>
        <v/>
      </c>
      <c r="AW1344" s="1" t="str">
        <f t="shared" si="333"/>
        <v/>
      </c>
      <c r="AX1344" s="1" t="str">
        <f t="shared" si="334"/>
        <v/>
      </c>
      <c r="AY1344" s="1">
        <f>IFERROR(IF($AE1344&gt;$AE1343,VLOOKUP($AC1344+AL$1,STOCK!$F$10:$AB$209,16,0),IF($AE1344=$AE1343,(IF(AY1343&gt;=1,AY1343-COUNTIFS($AE1343:$AE1343,$AC1344,AL1343:AL1343,$AI$1),0)),0)),0)</f>
        <v>0</v>
      </c>
      <c r="AZ1344" s="1">
        <f>IFERROR(IF($AE1344&gt;$AE1343,VLOOKUP($AC1344+AM$1,STOCK!$F$10:$AB$209,16,0),IF($AE1344=$AE1343,(IF(AZ1343&gt;=1,AZ1343-COUNTIFS($AE1343:$AE1343,$AC1344,AM1343:AM1343,$AI$1),0)),0)),0)</f>
        <v>0</v>
      </c>
      <c r="BA1344" s="1">
        <f>IFERROR(IF($AE1344&gt;$AE1343,VLOOKUP($AC1344+AN$1,STOCK!$F$10:$AB$209,16,0),IF($AE1344=$AE1343,(IF(BA1343&gt;=1,BA1343-COUNTIFS($AE1343:$AE1343,$AC1344,AN1343:AN1343,$AI$1),0)),0)),0)</f>
        <v>0</v>
      </c>
      <c r="BB1344" s="1">
        <f>IFERROR(IF($AE1344&gt;$AE1343,VLOOKUP($AC1344+AO$1,STOCK!$F$10:$AB$209,16,0),IF($AE1344=$AE1343,(IF(BB1343&gt;=1,BB1343-COUNTIFS($AE1343:$AE1343,$AC1344,AO1343:AO1343,$AI$1),0)),0)),0)</f>
        <v>0</v>
      </c>
      <c r="BC1344" s="1">
        <f>IFERROR(IF($AE1344&gt;$AE1343,VLOOKUP($AC1344+AP$1,STOCK!$F$10:$AB$209,16,0),IF($AE1344=$AE1343,(IF(BC1343&gt;=1,BC1343-COUNTIFS($AE1343:$AE1343,$AC1344,AP1343:AP1343,$AI$1),0)),0)),0)</f>
        <v>0</v>
      </c>
      <c r="BD1344" s="1">
        <f>IFERROR(IF($AE1344&gt;$AE1343,VLOOKUP($AC1344+AQ$1,STOCK!$F$10:$AB$209,16,0),IF($AE1344=$AE1343,(IF(BD1343&gt;=1,BD1343-COUNTIFS($AE1343:$AE1343,$AC1344,AQ1343:AQ1343,$AI$1),0)),0)),0)</f>
        <v>0</v>
      </c>
      <c r="BE1344" s="1">
        <f>IFERROR(IF($AE1344&gt;$AE1343,VLOOKUP($AC1344+AR$1,STOCK!$F$10:$AB$209,16,0),IF($AE1344=$AE1343,(IF(BE1343&gt;=1,BE1343-COUNTIFS($AE1343:$AE1343,$AC1344,AR1343:AR1343,$AI$1),0)),0)),0)</f>
        <v>0</v>
      </c>
      <c r="BF1344" s="1">
        <f>IFERROR(IF($AE1344&gt;$AE1343,VLOOKUP($AC1344+AS$1,STOCK!$F$10:$AB$209,16,0),IF($AE1344=$AE1343,(IF(BF1343&gt;=1,BF1343-COUNTIFS($AE1343:$AE1343,$AC1344,AS1343:AS1343,$AI$1),0)),0)),0)</f>
        <v>0</v>
      </c>
      <c r="BG1344" s="1">
        <f>IFERROR(IF($AE1344&gt;$AE1343,VLOOKUP($AC1344+AT$1,STOCK!$F$10:$AB$209,16,0),IF($AE1344=$AE1343,(IF(BG1343&gt;=1,BG1343-COUNTIFS($AE1343:$AE1343,$AC1344,AT1343:AT1343,$AI$1),0)),0)),0)</f>
        <v>0</v>
      </c>
      <c r="BH1344" s="1">
        <f>IFERROR(IF($AE1344&gt;$AE1343,VLOOKUP($AC1344+AU$1,STOCK!$F$10:$AB$209,16,0),IF($AE1344=$AE1343,(IF(BH1343&gt;=1,BH1343-COUNTIFS($AE1343:$AE1343,$AC1344,AU1343:AU1343,$AI$1),0)),0)),0)</f>
        <v>0</v>
      </c>
      <c r="BI1344" s="1">
        <f>IFERROR(IF($AE1344&gt;$AE1343,VLOOKUP($AC1344+AV$1,STOCK!$F$10:$AB$209,16,0),IF($AE1344=$AE1343,(IF(BI1343&gt;=1,BI1343-COUNTIFS($AE1343:$AE1343,$AC1344,AV1343:AV1343,$AI$1),0)),0)),0)</f>
        <v>0</v>
      </c>
      <c r="BJ1344" s="1">
        <f>IFERROR(IF($AE1344&gt;$AE1343,VLOOKUP($AC1344+AW$1,STOCK!$F$10:$AB$209,16,0),IF($AE1344=$AE1343,(IF(BJ1343&gt;=1,BJ1343-COUNTIFS($AE1343:$AE1343,$AC1344,AW1343:AW1343,$AI$1),0)),0)),0)</f>
        <v>0</v>
      </c>
      <c r="BK1344" s="1">
        <f>IFERROR(IF($AE1344&gt;$AE1343,VLOOKUP($AC1344+AX$1,STOCK!$F$10:$AB$209,16,0),IF($AE1344=$AE1343,(IF(BK1343&gt;=1,BK1343-COUNTIFS($AE1343:$AE1343,$AC1344,AX1343:AX1343,$AI$1),0)),0)),0)</f>
        <v>0</v>
      </c>
      <c r="BL1344" s="1">
        <f>IFERROR(IF($AE1344&gt;$AE1343,VLOOKUP($AC1344+AL$1,STOCK!$F$10:$AB$209,17,0),IF($AE1344=$AE1343,(IF(BL1343&gt;=1,BL1343-COUNTIFS($AE1343:$AE1343,$AC1344,AL1343:AL1343,$AI$2),0)),0)),0)</f>
        <v>0</v>
      </c>
      <c r="BM1344" s="1">
        <f>IFERROR(IF($AE1344&gt;$AE1343,VLOOKUP($AC1344+AM$1,STOCK!$F$10:$AB$209,17,0),IF($AE1344=$AE1343,(IF(BM1343&gt;=1,BM1343-COUNTIFS($AE1343:$AE1343,$AC1344,AM1343:AM1343,$AI$2),0)),0)),0)</f>
        <v>0</v>
      </c>
      <c r="BN1344" s="1">
        <f>IFERROR(IF($AE1344&gt;$AE1343,VLOOKUP($AC1344+AN$1,STOCK!$F$10:$AB$209,17,0),IF($AE1344=$AE1343,(IF(BN1343&gt;=1,BN1343-COUNTIFS($AE1343:$AE1343,$AC1344,AN1343:AN1343,$AI$2),0)),0)),0)</f>
        <v>0</v>
      </c>
      <c r="BO1344" s="1">
        <f>IFERROR(IF($AE1344&gt;$AE1343,VLOOKUP($AC1344+AO$1,STOCK!$F$10:$AB$209,17,0),IF($AE1344=$AE1343,(IF(BO1343&gt;=1,BO1343-COUNTIFS($AE1343:$AE1343,$AC1344,AO1343:AO1343,$AI$2),0)),0)),0)</f>
        <v>0</v>
      </c>
      <c r="BP1344" s="1">
        <f>IFERROR(IF($AE1344&gt;$AE1343,VLOOKUP($AC1344+AP$1,STOCK!$F$10:$AB$209,17,0),IF($AE1344=$AE1343,(IF(BP1343&gt;=1,BP1343-COUNTIFS($AE1343:$AE1343,$AC1344,AP1343:AP1343,$AI$2),0)),0)),0)</f>
        <v>0</v>
      </c>
      <c r="BQ1344" s="1">
        <f>IFERROR(IF($AE1344&gt;$AE1343,VLOOKUP($AC1344+AQ$1,STOCK!$F$10:$AB$209,17,0),IF($AE1344=$AE1343,(IF(BQ1343&gt;=1,BQ1343-COUNTIFS($AE1343:$AE1343,$AC1344,AQ1343:AQ1343,$AI$2),0)),0)),0)</f>
        <v>0</v>
      </c>
      <c r="BR1344" s="1">
        <f>IFERROR(IF($AE1344&gt;$AE1343,VLOOKUP($AC1344+AR$1,STOCK!$F$10:$AB$209,17,0),IF($AE1344=$AE1343,(IF(BR1343&gt;=1,BR1343-COUNTIFS($AE1343:$AE1343,$AC1344,AR1343:AR1343,$AI$2),0)),0)),0)</f>
        <v>0</v>
      </c>
      <c r="BS1344" s="1">
        <f>IFERROR(IF($AE1344&gt;$AE1343,VLOOKUP($AC1344+AS$1,STOCK!$F$10:$AB$209,17,0),IF($AE1344=$AE1343,(IF(BS1343&gt;=1,BS1343-COUNTIFS($AE1343:$AE1343,$AC1344,AS1343:AS1343,$AI$2),0)),0)),0)</f>
        <v>0</v>
      </c>
      <c r="BT1344" s="1">
        <f>IFERROR(IF($AE1344&gt;$AE1343,VLOOKUP($AC1344+AT$1,STOCK!$F$10:$AB$209,17,0),IF($AE1344=$AE1343,(IF(BT1343&gt;=1,BT1343-COUNTIFS($AE1343:$AE1343,$AC1344,AT1343:AT1343,$AI$2),0)),0)),0)</f>
        <v>0</v>
      </c>
      <c r="BU1344" s="1">
        <f>IFERROR(IF($AE1344&gt;$AE1343,VLOOKUP($AC1344+AU$1,STOCK!$F$10:$AB$209,17,0),IF($AE1344=$AE1343,(IF(BU1343&gt;=1,BU1343-COUNTIFS($AE1343:$AE1343,$AC1344,AU1343:AU1343,$AI$2),0)),0)),0)</f>
        <v>0</v>
      </c>
      <c r="BV1344" s="1">
        <f>IFERROR(IF($AE1344&gt;$AE1343,VLOOKUP($AC1344+AV$1,STOCK!$F$10:$AB$209,17,0),IF($AE1344=$AE1343,(IF(BV1343&gt;=1,BV1343-COUNTIFS($AE1343:$AE1343,$AC1344,AV1343:AV1343,$AI$2),0)),0)),0)</f>
        <v>0</v>
      </c>
      <c r="BW1344" s="1">
        <f>IFERROR(IF($AE1344&gt;$AE1343,VLOOKUP($AC1344+AW$1,STOCK!$F$10:$AB$209,17,0),IF($AE1344=$AE1343,(IF(BW1343&gt;=1,BW1343-COUNTIFS($AE1343:$AE1343,$AC1344,AW1343:AW1343,$AI$2),0)),0)),0)</f>
        <v>0</v>
      </c>
      <c r="BX1344" s="1">
        <f>IFERROR(IF($AE1344&gt;$AE1343,VLOOKUP($AC1344+AX$1,STOCK!$F$10:$AB$209,17,0),IF($AE1344=$AE1343,(IF(BX1343&gt;=1,BX1343-COUNTIFS($AE1343:$AE1343,$AC1344,AX1343:AX1343,$AI$2),0)),0)),0)</f>
        <v>0</v>
      </c>
    </row>
    <row r="1345" spans="29:76" x14ac:dyDescent="0.25">
      <c r="AC1345" s="1">
        <f t="shared" si="320"/>
        <v>0</v>
      </c>
      <c r="AD1345" s="1">
        <f>IFERROR(IF(LEN(AK1345)&gt;=1,VLOOKUP(HLOOKUP(AK1345,PROFILE!$K$5:$V$8,4,0),PROFILE!$F$1:$G$3,2,0),0),0)</f>
        <v>0</v>
      </c>
      <c r="AE1345" s="1">
        <f t="shared" si="321"/>
        <v>0</v>
      </c>
      <c r="AF1345" s="1">
        <v>1332</v>
      </c>
      <c r="AI1345" s="1" t="str">
        <f>IFERROR(IF($AH1345&gt;=1,VLOOKUP($AG1345,STUDENT!$O$8:$Z$1507,3,0),""),"")</f>
        <v/>
      </c>
      <c r="AJ1345" s="1" t="str">
        <f>IFERROR(IF($AH1345&gt;=1,VLOOKUP($AG1345,STUDENT!$O$8:$Z$1507,4,0),""),"")</f>
        <v/>
      </c>
      <c r="AK1345" s="1" t="str">
        <f>IFERROR(IF($AH1345&gt;=1,VLOOKUP($AG1345,STUDENT!$O$8:$Z$1507,6,0),""),"")</f>
        <v/>
      </c>
      <c r="AL1345" s="1" t="str">
        <f t="shared" si="322"/>
        <v/>
      </c>
      <c r="AM1345" s="1" t="str">
        <f t="shared" si="323"/>
        <v/>
      </c>
      <c r="AN1345" s="1" t="str">
        <f t="shared" si="324"/>
        <v/>
      </c>
      <c r="AO1345" s="1" t="str">
        <f t="shared" si="325"/>
        <v/>
      </c>
      <c r="AP1345" s="1" t="str">
        <f t="shared" si="326"/>
        <v/>
      </c>
      <c r="AQ1345" s="1" t="str">
        <f t="shared" si="327"/>
        <v/>
      </c>
      <c r="AR1345" s="1" t="str">
        <f t="shared" si="328"/>
        <v/>
      </c>
      <c r="AS1345" s="1" t="str">
        <f t="shared" si="329"/>
        <v/>
      </c>
      <c r="AT1345" s="1" t="str">
        <f t="shared" si="330"/>
        <v/>
      </c>
      <c r="AU1345" s="1" t="str">
        <f t="shared" si="331"/>
        <v/>
      </c>
      <c r="AV1345" s="1" t="str">
        <f t="shared" si="332"/>
        <v/>
      </c>
      <c r="AW1345" s="1" t="str">
        <f t="shared" si="333"/>
        <v/>
      </c>
      <c r="AX1345" s="1" t="str">
        <f t="shared" si="334"/>
        <v/>
      </c>
      <c r="AY1345" s="1">
        <f>IFERROR(IF($AE1345&gt;$AE1344,VLOOKUP($AC1345+AL$1,STOCK!$F$10:$AB$209,16,0),IF($AE1345=$AE1344,(IF(AY1344&gt;=1,AY1344-COUNTIFS($AE1344:$AE1344,$AC1345,AL1344:AL1344,$AI$1),0)),0)),0)</f>
        <v>0</v>
      </c>
      <c r="AZ1345" s="1">
        <f>IFERROR(IF($AE1345&gt;$AE1344,VLOOKUP($AC1345+AM$1,STOCK!$F$10:$AB$209,16,0),IF($AE1345=$AE1344,(IF(AZ1344&gt;=1,AZ1344-COUNTIFS($AE1344:$AE1344,$AC1345,AM1344:AM1344,$AI$1),0)),0)),0)</f>
        <v>0</v>
      </c>
      <c r="BA1345" s="1">
        <f>IFERROR(IF($AE1345&gt;$AE1344,VLOOKUP($AC1345+AN$1,STOCK!$F$10:$AB$209,16,0),IF($AE1345=$AE1344,(IF(BA1344&gt;=1,BA1344-COUNTIFS($AE1344:$AE1344,$AC1345,AN1344:AN1344,$AI$1),0)),0)),0)</f>
        <v>0</v>
      </c>
      <c r="BB1345" s="1">
        <f>IFERROR(IF($AE1345&gt;$AE1344,VLOOKUP($AC1345+AO$1,STOCK!$F$10:$AB$209,16,0),IF($AE1345=$AE1344,(IF(BB1344&gt;=1,BB1344-COUNTIFS($AE1344:$AE1344,$AC1345,AO1344:AO1344,$AI$1),0)),0)),0)</f>
        <v>0</v>
      </c>
      <c r="BC1345" s="1">
        <f>IFERROR(IF($AE1345&gt;$AE1344,VLOOKUP($AC1345+AP$1,STOCK!$F$10:$AB$209,16,0),IF($AE1345=$AE1344,(IF(BC1344&gt;=1,BC1344-COUNTIFS($AE1344:$AE1344,$AC1345,AP1344:AP1344,$AI$1),0)),0)),0)</f>
        <v>0</v>
      </c>
      <c r="BD1345" s="1">
        <f>IFERROR(IF($AE1345&gt;$AE1344,VLOOKUP($AC1345+AQ$1,STOCK!$F$10:$AB$209,16,0),IF($AE1345=$AE1344,(IF(BD1344&gt;=1,BD1344-COUNTIFS($AE1344:$AE1344,$AC1345,AQ1344:AQ1344,$AI$1),0)),0)),0)</f>
        <v>0</v>
      </c>
      <c r="BE1345" s="1">
        <f>IFERROR(IF($AE1345&gt;$AE1344,VLOOKUP($AC1345+AR$1,STOCK!$F$10:$AB$209,16,0),IF($AE1345=$AE1344,(IF(BE1344&gt;=1,BE1344-COUNTIFS($AE1344:$AE1344,$AC1345,AR1344:AR1344,$AI$1),0)),0)),0)</f>
        <v>0</v>
      </c>
      <c r="BF1345" s="1">
        <f>IFERROR(IF($AE1345&gt;$AE1344,VLOOKUP($AC1345+AS$1,STOCK!$F$10:$AB$209,16,0),IF($AE1345=$AE1344,(IF(BF1344&gt;=1,BF1344-COUNTIFS($AE1344:$AE1344,$AC1345,AS1344:AS1344,$AI$1),0)),0)),0)</f>
        <v>0</v>
      </c>
      <c r="BG1345" s="1">
        <f>IFERROR(IF($AE1345&gt;$AE1344,VLOOKUP($AC1345+AT$1,STOCK!$F$10:$AB$209,16,0),IF($AE1345=$AE1344,(IF(BG1344&gt;=1,BG1344-COUNTIFS($AE1344:$AE1344,$AC1345,AT1344:AT1344,$AI$1),0)),0)),0)</f>
        <v>0</v>
      </c>
      <c r="BH1345" s="1">
        <f>IFERROR(IF($AE1345&gt;$AE1344,VLOOKUP($AC1345+AU$1,STOCK!$F$10:$AB$209,16,0),IF($AE1345=$AE1344,(IF(BH1344&gt;=1,BH1344-COUNTIFS($AE1344:$AE1344,$AC1345,AU1344:AU1344,$AI$1),0)),0)),0)</f>
        <v>0</v>
      </c>
      <c r="BI1345" s="1">
        <f>IFERROR(IF($AE1345&gt;$AE1344,VLOOKUP($AC1345+AV$1,STOCK!$F$10:$AB$209,16,0),IF($AE1345=$AE1344,(IF(BI1344&gt;=1,BI1344-COUNTIFS($AE1344:$AE1344,$AC1345,AV1344:AV1344,$AI$1),0)),0)),0)</f>
        <v>0</v>
      </c>
      <c r="BJ1345" s="1">
        <f>IFERROR(IF($AE1345&gt;$AE1344,VLOOKUP($AC1345+AW$1,STOCK!$F$10:$AB$209,16,0),IF($AE1345=$AE1344,(IF(BJ1344&gt;=1,BJ1344-COUNTIFS($AE1344:$AE1344,$AC1345,AW1344:AW1344,$AI$1),0)),0)),0)</f>
        <v>0</v>
      </c>
      <c r="BK1345" s="1">
        <f>IFERROR(IF($AE1345&gt;$AE1344,VLOOKUP($AC1345+AX$1,STOCK!$F$10:$AB$209,16,0),IF($AE1345=$AE1344,(IF(BK1344&gt;=1,BK1344-COUNTIFS($AE1344:$AE1344,$AC1345,AX1344:AX1344,$AI$1),0)),0)),0)</f>
        <v>0</v>
      </c>
      <c r="BL1345" s="1">
        <f>IFERROR(IF($AE1345&gt;$AE1344,VLOOKUP($AC1345+AL$1,STOCK!$F$10:$AB$209,17,0),IF($AE1345=$AE1344,(IF(BL1344&gt;=1,BL1344-COUNTIFS($AE1344:$AE1344,$AC1345,AL1344:AL1344,$AI$2),0)),0)),0)</f>
        <v>0</v>
      </c>
      <c r="BM1345" s="1">
        <f>IFERROR(IF($AE1345&gt;$AE1344,VLOOKUP($AC1345+AM$1,STOCK!$F$10:$AB$209,17,0),IF($AE1345=$AE1344,(IF(BM1344&gt;=1,BM1344-COUNTIFS($AE1344:$AE1344,$AC1345,AM1344:AM1344,$AI$2),0)),0)),0)</f>
        <v>0</v>
      </c>
      <c r="BN1345" s="1">
        <f>IFERROR(IF($AE1345&gt;$AE1344,VLOOKUP($AC1345+AN$1,STOCK!$F$10:$AB$209,17,0),IF($AE1345=$AE1344,(IF(BN1344&gt;=1,BN1344-COUNTIFS($AE1344:$AE1344,$AC1345,AN1344:AN1344,$AI$2),0)),0)),0)</f>
        <v>0</v>
      </c>
      <c r="BO1345" s="1">
        <f>IFERROR(IF($AE1345&gt;$AE1344,VLOOKUP($AC1345+AO$1,STOCK!$F$10:$AB$209,17,0),IF($AE1345=$AE1344,(IF(BO1344&gt;=1,BO1344-COUNTIFS($AE1344:$AE1344,$AC1345,AO1344:AO1344,$AI$2),0)),0)),0)</f>
        <v>0</v>
      </c>
      <c r="BP1345" s="1">
        <f>IFERROR(IF($AE1345&gt;$AE1344,VLOOKUP($AC1345+AP$1,STOCK!$F$10:$AB$209,17,0),IF($AE1345=$AE1344,(IF(BP1344&gt;=1,BP1344-COUNTIFS($AE1344:$AE1344,$AC1345,AP1344:AP1344,$AI$2),0)),0)),0)</f>
        <v>0</v>
      </c>
      <c r="BQ1345" s="1">
        <f>IFERROR(IF($AE1345&gt;$AE1344,VLOOKUP($AC1345+AQ$1,STOCK!$F$10:$AB$209,17,0),IF($AE1345=$AE1344,(IF(BQ1344&gt;=1,BQ1344-COUNTIFS($AE1344:$AE1344,$AC1345,AQ1344:AQ1344,$AI$2),0)),0)),0)</f>
        <v>0</v>
      </c>
      <c r="BR1345" s="1">
        <f>IFERROR(IF($AE1345&gt;$AE1344,VLOOKUP($AC1345+AR$1,STOCK!$F$10:$AB$209,17,0),IF($AE1345=$AE1344,(IF(BR1344&gt;=1,BR1344-COUNTIFS($AE1344:$AE1344,$AC1345,AR1344:AR1344,$AI$2),0)),0)),0)</f>
        <v>0</v>
      </c>
      <c r="BS1345" s="1">
        <f>IFERROR(IF($AE1345&gt;$AE1344,VLOOKUP($AC1345+AS$1,STOCK!$F$10:$AB$209,17,0),IF($AE1345=$AE1344,(IF(BS1344&gt;=1,BS1344-COUNTIFS($AE1344:$AE1344,$AC1345,AS1344:AS1344,$AI$2),0)),0)),0)</f>
        <v>0</v>
      </c>
      <c r="BT1345" s="1">
        <f>IFERROR(IF($AE1345&gt;$AE1344,VLOOKUP($AC1345+AT$1,STOCK!$F$10:$AB$209,17,0),IF($AE1345=$AE1344,(IF(BT1344&gt;=1,BT1344-COUNTIFS($AE1344:$AE1344,$AC1345,AT1344:AT1344,$AI$2),0)),0)),0)</f>
        <v>0</v>
      </c>
      <c r="BU1345" s="1">
        <f>IFERROR(IF($AE1345&gt;$AE1344,VLOOKUP($AC1345+AU$1,STOCK!$F$10:$AB$209,17,0),IF($AE1345=$AE1344,(IF(BU1344&gt;=1,BU1344-COUNTIFS($AE1344:$AE1344,$AC1345,AU1344:AU1344,$AI$2),0)),0)),0)</f>
        <v>0</v>
      </c>
      <c r="BV1345" s="1">
        <f>IFERROR(IF($AE1345&gt;$AE1344,VLOOKUP($AC1345+AV$1,STOCK!$F$10:$AB$209,17,0),IF($AE1345=$AE1344,(IF(BV1344&gt;=1,BV1344-COUNTIFS($AE1344:$AE1344,$AC1345,AV1344:AV1344,$AI$2),0)),0)),0)</f>
        <v>0</v>
      </c>
      <c r="BW1345" s="1">
        <f>IFERROR(IF($AE1345&gt;$AE1344,VLOOKUP($AC1345+AW$1,STOCK!$F$10:$AB$209,17,0),IF($AE1345=$AE1344,(IF(BW1344&gt;=1,BW1344-COUNTIFS($AE1344:$AE1344,$AC1345,AW1344:AW1344,$AI$2),0)),0)),0)</f>
        <v>0</v>
      </c>
      <c r="BX1345" s="1">
        <f>IFERROR(IF($AE1345&gt;$AE1344,VLOOKUP($AC1345+AX$1,STOCK!$F$10:$AB$209,17,0),IF($AE1345=$AE1344,(IF(BX1344&gt;=1,BX1344-COUNTIFS($AE1344:$AE1344,$AC1345,AX1344:AX1344,$AI$2),0)),0)),0)</f>
        <v>0</v>
      </c>
    </row>
    <row r="1346" spans="29:76" x14ac:dyDescent="0.25">
      <c r="AC1346" s="1">
        <f t="shared" si="320"/>
        <v>0</v>
      </c>
      <c r="AD1346" s="1">
        <f>IFERROR(IF(LEN(AK1346)&gt;=1,VLOOKUP(HLOOKUP(AK1346,PROFILE!$K$5:$V$8,4,0),PROFILE!$F$1:$G$3,2,0),0),0)</f>
        <v>0</v>
      </c>
      <c r="AE1346" s="1">
        <f t="shared" si="321"/>
        <v>0</v>
      </c>
      <c r="AF1346" s="1">
        <v>1333</v>
      </c>
      <c r="AI1346" s="1" t="str">
        <f>IFERROR(IF($AH1346&gt;=1,VLOOKUP($AG1346,STUDENT!$O$8:$Z$1507,3,0),""),"")</f>
        <v/>
      </c>
      <c r="AJ1346" s="1" t="str">
        <f>IFERROR(IF($AH1346&gt;=1,VLOOKUP($AG1346,STUDENT!$O$8:$Z$1507,4,0),""),"")</f>
        <v/>
      </c>
      <c r="AK1346" s="1" t="str">
        <f>IFERROR(IF($AH1346&gt;=1,VLOOKUP($AG1346,STUDENT!$O$8:$Z$1507,6,0),""),"")</f>
        <v/>
      </c>
      <c r="AL1346" s="1" t="str">
        <f t="shared" si="322"/>
        <v/>
      </c>
      <c r="AM1346" s="1" t="str">
        <f t="shared" si="323"/>
        <v/>
      </c>
      <c r="AN1346" s="1" t="str">
        <f t="shared" si="324"/>
        <v/>
      </c>
      <c r="AO1346" s="1" t="str">
        <f t="shared" si="325"/>
        <v/>
      </c>
      <c r="AP1346" s="1" t="str">
        <f t="shared" si="326"/>
        <v/>
      </c>
      <c r="AQ1346" s="1" t="str">
        <f t="shared" si="327"/>
        <v/>
      </c>
      <c r="AR1346" s="1" t="str">
        <f t="shared" si="328"/>
        <v/>
      </c>
      <c r="AS1346" s="1" t="str">
        <f t="shared" si="329"/>
        <v/>
      </c>
      <c r="AT1346" s="1" t="str">
        <f t="shared" si="330"/>
        <v/>
      </c>
      <c r="AU1346" s="1" t="str">
        <f t="shared" si="331"/>
        <v/>
      </c>
      <c r="AV1346" s="1" t="str">
        <f t="shared" si="332"/>
        <v/>
      </c>
      <c r="AW1346" s="1" t="str">
        <f t="shared" si="333"/>
        <v/>
      </c>
      <c r="AX1346" s="1" t="str">
        <f t="shared" si="334"/>
        <v/>
      </c>
      <c r="AY1346" s="1">
        <f>IFERROR(IF($AE1346&gt;$AE1345,VLOOKUP($AC1346+AL$1,STOCK!$F$10:$AB$209,16,0),IF($AE1346=$AE1345,(IF(AY1345&gt;=1,AY1345-COUNTIFS($AE1345:$AE1345,$AC1346,AL1345:AL1345,$AI$1),0)),0)),0)</f>
        <v>0</v>
      </c>
      <c r="AZ1346" s="1">
        <f>IFERROR(IF($AE1346&gt;$AE1345,VLOOKUP($AC1346+AM$1,STOCK!$F$10:$AB$209,16,0),IF($AE1346=$AE1345,(IF(AZ1345&gt;=1,AZ1345-COUNTIFS($AE1345:$AE1345,$AC1346,AM1345:AM1345,$AI$1),0)),0)),0)</f>
        <v>0</v>
      </c>
      <c r="BA1346" s="1">
        <f>IFERROR(IF($AE1346&gt;$AE1345,VLOOKUP($AC1346+AN$1,STOCK!$F$10:$AB$209,16,0),IF($AE1346=$AE1345,(IF(BA1345&gt;=1,BA1345-COUNTIFS($AE1345:$AE1345,$AC1346,AN1345:AN1345,$AI$1),0)),0)),0)</f>
        <v>0</v>
      </c>
      <c r="BB1346" s="1">
        <f>IFERROR(IF($AE1346&gt;$AE1345,VLOOKUP($AC1346+AO$1,STOCK!$F$10:$AB$209,16,0),IF($AE1346=$AE1345,(IF(BB1345&gt;=1,BB1345-COUNTIFS($AE1345:$AE1345,$AC1346,AO1345:AO1345,$AI$1),0)),0)),0)</f>
        <v>0</v>
      </c>
      <c r="BC1346" s="1">
        <f>IFERROR(IF($AE1346&gt;$AE1345,VLOOKUP($AC1346+AP$1,STOCK!$F$10:$AB$209,16,0),IF($AE1346=$AE1345,(IF(BC1345&gt;=1,BC1345-COUNTIFS($AE1345:$AE1345,$AC1346,AP1345:AP1345,$AI$1),0)),0)),0)</f>
        <v>0</v>
      </c>
      <c r="BD1346" s="1">
        <f>IFERROR(IF($AE1346&gt;$AE1345,VLOOKUP($AC1346+AQ$1,STOCK!$F$10:$AB$209,16,0),IF($AE1346=$AE1345,(IF(BD1345&gt;=1,BD1345-COUNTIFS($AE1345:$AE1345,$AC1346,AQ1345:AQ1345,$AI$1),0)),0)),0)</f>
        <v>0</v>
      </c>
      <c r="BE1346" s="1">
        <f>IFERROR(IF($AE1346&gt;$AE1345,VLOOKUP($AC1346+AR$1,STOCK!$F$10:$AB$209,16,0),IF($AE1346=$AE1345,(IF(BE1345&gt;=1,BE1345-COUNTIFS($AE1345:$AE1345,$AC1346,AR1345:AR1345,$AI$1),0)),0)),0)</f>
        <v>0</v>
      </c>
      <c r="BF1346" s="1">
        <f>IFERROR(IF($AE1346&gt;$AE1345,VLOOKUP($AC1346+AS$1,STOCK!$F$10:$AB$209,16,0),IF($AE1346=$AE1345,(IF(BF1345&gt;=1,BF1345-COUNTIFS($AE1345:$AE1345,$AC1346,AS1345:AS1345,$AI$1),0)),0)),0)</f>
        <v>0</v>
      </c>
      <c r="BG1346" s="1">
        <f>IFERROR(IF($AE1346&gt;$AE1345,VLOOKUP($AC1346+AT$1,STOCK!$F$10:$AB$209,16,0),IF($AE1346=$AE1345,(IF(BG1345&gt;=1,BG1345-COUNTIFS($AE1345:$AE1345,$AC1346,AT1345:AT1345,$AI$1),0)),0)),0)</f>
        <v>0</v>
      </c>
      <c r="BH1346" s="1">
        <f>IFERROR(IF($AE1346&gt;$AE1345,VLOOKUP($AC1346+AU$1,STOCK!$F$10:$AB$209,16,0),IF($AE1346=$AE1345,(IF(BH1345&gt;=1,BH1345-COUNTIFS($AE1345:$AE1345,$AC1346,AU1345:AU1345,$AI$1),0)),0)),0)</f>
        <v>0</v>
      </c>
      <c r="BI1346" s="1">
        <f>IFERROR(IF($AE1346&gt;$AE1345,VLOOKUP($AC1346+AV$1,STOCK!$F$10:$AB$209,16,0),IF($AE1346=$AE1345,(IF(BI1345&gt;=1,BI1345-COUNTIFS($AE1345:$AE1345,$AC1346,AV1345:AV1345,$AI$1),0)),0)),0)</f>
        <v>0</v>
      </c>
      <c r="BJ1346" s="1">
        <f>IFERROR(IF($AE1346&gt;$AE1345,VLOOKUP($AC1346+AW$1,STOCK!$F$10:$AB$209,16,0),IF($AE1346=$AE1345,(IF(BJ1345&gt;=1,BJ1345-COUNTIFS($AE1345:$AE1345,$AC1346,AW1345:AW1345,$AI$1),0)),0)),0)</f>
        <v>0</v>
      </c>
      <c r="BK1346" s="1">
        <f>IFERROR(IF($AE1346&gt;$AE1345,VLOOKUP($AC1346+AX$1,STOCK!$F$10:$AB$209,16,0),IF($AE1346=$AE1345,(IF(BK1345&gt;=1,BK1345-COUNTIFS($AE1345:$AE1345,$AC1346,AX1345:AX1345,$AI$1),0)),0)),0)</f>
        <v>0</v>
      </c>
      <c r="BL1346" s="1">
        <f>IFERROR(IF($AE1346&gt;$AE1345,VLOOKUP($AC1346+AL$1,STOCK!$F$10:$AB$209,17,0),IF($AE1346=$AE1345,(IF(BL1345&gt;=1,BL1345-COUNTIFS($AE1345:$AE1345,$AC1346,AL1345:AL1345,$AI$2),0)),0)),0)</f>
        <v>0</v>
      </c>
      <c r="BM1346" s="1">
        <f>IFERROR(IF($AE1346&gt;$AE1345,VLOOKUP($AC1346+AM$1,STOCK!$F$10:$AB$209,17,0),IF($AE1346=$AE1345,(IF(BM1345&gt;=1,BM1345-COUNTIFS($AE1345:$AE1345,$AC1346,AM1345:AM1345,$AI$2),0)),0)),0)</f>
        <v>0</v>
      </c>
      <c r="BN1346" s="1">
        <f>IFERROR(IF($AE1346&gt;$AE1345,VLOOKUP($AC1346+AN$1,STOCK!$F$10:$AB$209,17,0),IF($AE1346=$AE1345,(IF(BN1345&gt;=1,BN1345-COUNTIFS($AE1345:$AE1345,$AC1346,AN1345:AN1345,$AI$2),0)),0)),0)</f>
        <v>0</v>
      </c>
      <c r="BO1346" s="1">
        <f>IFERROR(IF($AE1346&gt;$AE1345,VLOOKUP($AC1346+AO$1,STOCK!$F$10:$AB$209,17,0),IF($AE1346=$AE1345,(IF(BO1345&gt;=1,BO1345-COUNTIFS($AE1345:$AE1345,$AC1346,AO1345:AO1345,$AI$2),0)),0)),0)</f>
        <v>0</v>
      </c>
      <c r="BP1346" s="1">
        <f>IFERROR(IF($AE1346&gt;$AE1345,VLOOKUP($AC1346+AP$1,STOCK!$F$10:$AB$209,17,0),IF($AE1346=$AE1345,(IF(BP1345&gt;=1,BP1345-COUNTIFS($AE1345:$AE1345,$AC1346,AP1345:AP1345,$AI$2),0)),0)),0)</f>
        <v>0</v>
      </c>
      <c r="BQ1346" s="1">
        <f>IFERROR(IF($AE1346&gt;$AE1345,VLOOKUP($AC1346+AQ$1,STOCK!$F$10:$AB$209,17,0),IF($AE1346=$AE1345,(IF(BQ1345&gt;=1,BQ1345-COUNTIFS($AE1345:$AE1345,$AC1346,AQ1345:AQ1345,$AI$2),0)),0)),0)</f>
        <v>0</v>
      </c>
      <c r="BR1346" s="1">
        <f>IFERROR(IF($AE1346&gt;$AE1345,VLOOKUP($AC1346+AR$1,STOCK!$F$10:$AB$209,17,0),IF($AE1346=$AE1345,(IF(BR1345&gt;=1,BR1345-COUNTIFS($AE1345:$AE1345,$AC1346,AR1345:AR1345,$AI$2),0)),0)),0)</f>
        <v>0</v>
      </c>
      <c r="BS1346" s="1">
        <f>IFERROR(IF($AE1346&gt;$AE1345,VLOOKUP($AC1346+AS$1,STOCK!$F$10:$AB$209,17,0),IF($AE1346=$AE1345,(IF(BS1345&gt;=1,BS1345-COUNTIFS($AE1345:$AE1345,$AC1346,AS1345:AS1345,$AI$2),0)),0)),0)</f>
        <v>0</v>
      </c>
      <c r="BT1346" s="1">
        <f>IFERROR(IF($AE1346&gt;$AE1345,VLOOKUP($AC1346+AT$1,STOCK!$F$10:$AB$209,17,0),IF($AE1346=$AE1345,(IF(BT1345&gt;=1,BT1345-COUNTIFS($AE1345:$AE1345,$AC1346,AT1345:AT1345,$AI$2),0)),0)),0)</f>
        <v>0</v>
      </c>
      <c r="BU1346" s="1">
        <f>IFERROR(IF($AE1346&gt;$AE1345,VLOOKUP($AC1346+AU$1,STOCK!$F$10:$AB$209,17,0),IF($AE1346=$AE1345,(IF(BU1345&gt;=1,BU1345-COUNTIFS($AE1345:$AE1345,$AC1346,AU1345:AU1345,$AI$2),0)),0)),0)</f>
        <v>0</v>
      </c>
      <c r="BV1346" s="1">
        <f>IFERROR(IF($AE1346&gt;$AE1345,VLOOKUP($AC1346+AV$1,STOCK!$F$10:$AB$209,17,0),IF($AE1346=$AE1345,(IF(BV1345&gt;=1,BV1345-COUNTIFS($AE1345:$AE1345,$AC1346,AV1345:AV1345,$AI$2),0)),0)),0)</f>
        <v>0</v>
      </c>
      <c r="BW1346" s="1">
        <f>IFERROR(IF($AE1346&gt;$AE1345,VLOOKUP($AC1346+AW$1,STOCK!$F$10:$AB$209,17,0),IF($AE1346=$AE1345,(IF(BW1345&gt;=1,BW1345-COUNTIFS($AE1345:$AE1345,$AC1346,AW1345:AW1345,$AI$2),0)),0)),0)</f>
        <v>0</v>
      </c>
      <c r="BX1346" s="1">
        <f>IFERROR(IF($AE1346&gt;$AE1345,VLOOKUP($AC1346+AX$1,STOCK!$F$10:$AB$209,17,0),IF($AE1346=$AE1345,(IF(BX1345&gt;=1,BX1345-COUNTIFS($AE1345:$AE1345,$AC1346,AX1345:AX1345,$AI$2),0)),0)),0)</f>
        <v>0</v>
      </c>
    </row>
    <row r="1347" spans="29:76" x14ac:dyDescent="0.25">
      <c r="AC1347" s="1">
        <f t="shared" si="320"/>
        <v>0</v>
      </c>
      <c r="AD1347" s="1">
        <f>IFERROR(IF(LEN(AK1347)&gt;=1,VLOOKUP(HLOOKUP(AK1347,PROFILE!$K$5:$V$8,4,0),PROFILE!$F$1:$G$3,2,0),0),0)</f>
        <v>0</v>
      </c>
      <c r="AE1347" s="1">
        <f t="shared" si="321"/>
        <v>0</v>
      </c>
      <c r="AF1347" s="1">
        <v>1334</v>
      </c>
      <c r="AI1347" s="1" t="str">
        <f>IFERROR(IF($AH1347&gt;=1,VLOOKUP($AG1347,STUDENT!$O$8:$Z$1507,3,0),""),"")</f>
        <v/>
      </c>
      <c r="AJ1347" s="1" t="str">
        <f>IFERROR(IF($AH1347&gt;=1,VLOOKUP($AG1347,STUDENT!$O$8:$Z$1507,4,0),""),"")</f>
        <v/>
      </c>
      <c r="AK1347" s="1" t="str">
        <f>IFERROR(IF($AH1347&gt;=1,VLOOKUP($AG1347,STUDENT!$O$8:$Z$1507,6,0),""),"")</f>
        <v/>
      </c>
      <c r="AL1347" s="1" t="str">
        <f t="shared" si="322"/>
        <v/>
      </c>
      <c r="AM1347" s="1" t="str">
        <f t="shared" si="323"/>
        <v/>
      </c>
      <c r="AN1347" s="1" t="str">
        <f t="shared" si="324"/>
        <v/>
      </c>
      <c r="AO1347" s="1" t="str">
        <f t="shared" si="325"/>
        <v/>
      </c>
      <c r="AP1347" s="1" t="str">
        <f t="shared" si="326"/>
        <v/>
      </c>
      <c r="AQ1347" s="1" t="str">
        <f t="shared" si="327"/>
        <v/>
      </c>
      <c r="AR1347" s="1" t="str">
        <f t="shared" si="328"/>
        <v/>
      </c>
      <c r="AS1347" s="1" t="str">
        <f t="shared" si="329"/>
        <v/>
      </c>
      <c r="AT1347" s="1" t="str">
        <f t="shared" si="330"/>
        <v/>
      </c>
      <c r="AU1347" s="1" t="str">
        <f t="shared" si="331"/>
        <v/>
      </c>
      <c r="AV1347" s="1" t="str">
        <f t="shared" si="332"/>
        <v/>
      </c>
      <c r="AW1347" s="1" t="str">
        <f t="shared" si="333"/>
        <v/>
      </c>
      <c r="AX1347" s="1" t="str">
        <f t="shared" si="334"/>
        <v/>
      </c>
      <c r="AY1347" s="1">
        <f>IFERROR(IF($AE1347&gt;$AE1346,VLOOKUP($AC1347+AL$1,STOCK!$F$10:$AB$209,16,0),IF($AE1347=$AE1346,(IF(AY1346&gt;=1,AY1346-COUNTIFS($AE1346:$AE1346,$AC1347,AL1346:AL1346,$AI$1),0)),0)),0)</f>
        <v>0</v>
      </c>
      <c r="AZ1347" s="1">
        <f>IFERROR(IF($AE1347&gt;$AE1346,VLOOKUP($AC1347+AM$1,STOCK!$F$10:$AB$209,16,0),IF($AE1347=$AE1346,(IF(AZ1346&gt;=1,AZ1346-COUNTIFS($AE1346:$AE1346,$AC1347,AM1346:AM1346,$AI$1),0)),0)),0)</f>
        <v>0</v>
      </c>
      <c r="BA1347" s="1">
        <f>IFERROR(IF($AE1347&gt;$AE1346,VLOOKUP($AC1347+AN$1,STOCK!$F$10:$AB$209,16,0),IF($AE1347=$AE1346,(IF(BA1346&gt;=1,BA1346-COUNTIFS($AE1346:$AE1346,$AC1347,AN1346:AN1346,$AI$1),0)),0)),0)</f>
        <v>0</v>
      </c>
      <c r="BB1347" s="1">
        <f>IFERROR(IF($AE1347&gt;$AE1346,VLOOKUP($AC1347+AO$1,STOCK!$F$10:$AB$209,16,0),IF($AE1347=$AE1346,(IF(BB1346&gt;=1,BB1346-COUNTIFS($AE1346:$AE1346,$AC1347,AO1346:AO1346,$AI$1),0)),0)),0)</f>
        <v>0</v>
      </c>
      <c r="BC1347" s="1">
        <f>IFERROR(IF($AE1347&gt;$AE1346,VLOOKUP($AC1347+AP$1,STOCK!$F$10:$AB$209,16,0),IF($AE1347=$AE1346,(IF(BC1346&gt;=1,BC1346-COUNTIFS($AE1346:$AE1346,$AC1347,AP1346:AP1346,$AI$1),0)),0)),0)</f>
        <v>0</v>
      </c>
      <c r="BD1347" s="1">
        <f>IFERROR(IF($AE1347&gt;$AE1346,VLOOKUP($AC1347+AQ$1,STOCK!$F$10:$AB$209,16,0),IF($AE1347=$AE1346,(IF(BD1346&gt;=1,BD1346-COUNTIFS($AE1346:$AE1346,$AC1347,AQ1346:AQ1346,$AI$1),0)),0)),0)</f>
        <v>0</v>
      </c>
      <c r="BE1347" s="1">
        <f>IFERROR(IF($AE1347&gt;$AE1346,VLOOKUP($AC1347+AR$1,STOCK!$F$10:$AB$209,16,0),IF($AE1347=$AE1346,(IF(BE1346&gt;=1,BE1346-COUNTIFS($AE1346:$AE1346,$AC1347,AR1346:AR1346,$AI$1),0)),0)),0)</f>
        <v>0</v>
      </c>
      <c r="BF1347" s="1">
        <f>IFERROR(IF($AE1347&gt;$AE1346,VLOOKUP($AC1347+AS$1,STOCK!$F$10:$AB$209,16,0),IF($AE1347=$AE1346,(IF(BF1346&gt;=1,BF1346-COUNTIFS($AE1346:$AE1346,$AC1347,AS1346:AS1346,$AI$1),0)),0)),0)</f>
        <v>0</v>
      </c>
      <c r="BG1347" s="1">
        <f>IFERROR(IF($AE1347&gt;$AE1346,VLOOKUP($AC1347+AT$1,STOCK!$F$10:$AB$209,16,0),IF($AE1347=$AE1346,(IF(BG1346&gt;=1,BG1346-COUNTIFS($AE1346:$AE1346,$AC1347,AT1346:AT1346,$AI$1),0)),0)),0)</f>
        <v>0</v>
      </c>
      <c r="BH1347" s="1">
        <f>IFERROR(IF($AE1347&gt;$AE1346,VLOOKUP($AC1347+AU$1,STOCK!$F$10:$AB$209,16,0),IF($AE1347=$AE1346,(IF(BH1346&gt;=1,BH1346-COUNTIFS($AE1346:$AE1346,$AC1347,AU1346:AU1346,$AI$1),0)),0)),0)</f>
        <v>0</v>
      </c>
      <c r="BI1347" s="1">
        <f>IFERROR(IF($AE1347&gt;$AE1346,VLOOKUP($AC1347+AV$1,STOCK!$F$10:$AB$209,16,0),IF($AE1347=$AE1346,(IF(BI1346&gt;=1,BI1346-COUNTIFS($AE1346:$AE1346,$AC1347,AV1346:AV1346,$AI$1),0)),0)),0)</f>
        <v>0</v>
      </c>
      <c r="BJ1347" s="1">
        <f>IFERROR(IF($AE1347&gt;$AE1346,VLOOKUP($AC1347+AW$1,STOCK!$F$10:$AB$209,16,0),IF($AE1347=$AE1346,(IF(BJ1346&gt;=1,BJ1346-COUNTIFS($AE1346:$AE1346,$AC1347,AW1346:AW1346,$AI$1),0)),0)),0)</f>
        <v>0</v>
      </c>
      <c r="BK1347" s="1">
        <f>IFERROR(IF($AE1347&gt;$AE1346,VLOOKUP($AC1347+AX$1,STOCK!$F$10:$AB$209,16,0),IF($AE1347=$AE1346,(IF(BK1346&gt;=1,BK1346-COUNTIFS($AE1346:$AE1346,$AC1347,AX1346:AX1346,$AI$1),0)),0)),0)</f>
        <v>0</v>
      </c>
      <c r="BL1347" s="1">
        <f>IFERROR(IF($AE1347&gt;$AE1346,VLOOKUP($AC1347+AL$1,STOCK!$F$10:$AB$209,17,0),IF($AE1347=$AE1346,(IF(BL1346&gt;=1,BL1346-COUNTIFS($AE1346:$AE1346,$AC1347,AL1346:AL1346,$AI$2),0)),0)),0)</f>
        <v>0</v>
      </c>
      <c r="BM1347" s="1">
        <f>IFERROR(IF($AE1347&gt;$AE1346,VLOOKUP($AC1347+AM$1,STOCK!$F$10:$AB$209,17,0),IF($AE1347=$AE1346,(IF(BM1346&gt;=1,BM1346-COUNTIFS($AE1346:$AE1346,$AC1347,AM1346:AM1346,$AI$2),0)),0)),0)</f>
        <v>0</v>
      </c>
      <c r="BN1347" s="1">
        <f>IFERROR(IF($AE1347&gt;$AE1346,VLOOKUP($AC1347+AN$1,STOCK!$F$10:$AB$209,17,0),IF($AE1347=$AE1346,(IF(BN1346&gt;=1,BN1346-COUNTIFS($AE1346:$AE1346,$AC1347,AN1346:AN1346,$AI$2),0)),0)),0)</f>
        <v>0</v>
      </c>
      <c r="BO1347" s="1">
        <f>IFERROR(IF($AE1347&gt;$AE1346,VLOOKUP($AC1347+AO$1,STOCK!$F$10:$AB$209,17,0),IF($AE1347=$AE1346,(IF(BO1346&gt;=1,BO1346-COUNTIFS($AE1346:$AE1346,$AC1347,AO1346:AO1346,$AI$2),0)),0)),0)</f>
        <v>0</v>
      </c>
      <c r="BP1347" s="1">
        <f>IFERROR(IF($AE1347&gt;$AE1346,VLOOKUP($AC1347+AP$1,STOCK!$F$10:$AB$209,17,0),IF($AE1347=$AE1346,(IF(BP1346&gt;=1,BP1346-COUNTIFS($AE1346:$AE1346,$AC1347,AP1346:AP1346,$AI$2),0)),0)),0)</f>
        <v>0</v>
      </c>
      <c r="BQ1347" s="1">
        <f>IFERROR(IF($AE1347&gt;$AE1346,VLOOKUP($AC1347+AQ$1,STOCK!$F$10:$AB$209,17,0),IF($AE1347=$AE1346,(IF(BQ1346&gt;=1,BQ1346-COUNTIFS($AE1346:$AE1346,$AC1347,AQ1346:AQ1346,$AI$2),0)),0)),0)</f>
        <v>0</v>
      </c>
      <c r="BR1347" s="1">
        <f>IFERROR(IF($AE1347&gt;$AE1346,VLOOKUP($AC1347+AR$1,STOCK!$F$10:$AB$209,17,0),IF($AE1347=$AE1346,(IF(BR1346&gt;=1,BR1346-COUNTIFS($AE1346:$AE1346,$AC1347,AR1346:AR1346,$AI$2),0)),0)),0)</f>
        <v>0</v>
      </c>
      <c r="BS1347" s="1">
        <f>IFERROR(IF($AE1347&gt;$AE1346,VLOOKUP($AC1347+AS$1,STOCK!$F$10:$AB$209,17,0),IF($AE1347=$AE1346,(IF(BS1346&gt;=1,BS1346-COUNTIFS($AE1346:$AE1346,$AC1347,AS1346:AS1346,$AI$2),0)),0)),0)</f>
        <v>0</v>
      </c>
      <c r="BT1347" s="1">
        <f>IFERROR(IF($AE1347&gt;$AE1346,VLOOKUP($AC1347+AT$1,STOCK!$F$10:$AB$209,17,0),IF($AE1347=$AE1346,(IF(BT1346&gt;=1,BT1346-COUNTIFS($AE1346:$AE1346,$AC1347,AT1346:AT1346,$AI$2),0)),0)),0)</f>
        <v>0</v>
      </c>
      <c r="BU1347" s="1">
        <f>IFERROR(IF($AE1347&gt;$AE1346,VLOOKUP($AC1347+AU$1,STOCK!$F$10:$AB$209,17,0),IF($AE1347=$AE1346,(IF(BU1346&gt;=1,BU1346-COUNTIFS($AE1346:$AE1346,$AC1347,AU1346:AU1346,$AI$2),0)),0)),0)</f>
        <v>0</v>
      </c>
      <c r="BV1347" s="1">
        <f>IFERROR(IF($AE1347&gt;$AE1346,VLOOKUP($AC1347+AV$1,STOCK!$F$10:$AB$209,17,0),IF($AE1347=$AE1346,(IF(BV1346&gt;=1,BV1346-COUNTIFS($AE1346:$AE1346,$AC1347,AV1346:AV1346,$AI$2),0)),0)),0)</f>
        <v>0</v>
      </c>
      <c r="BW1347" s="1">
        <f>IFERROR(IF($AE1347&gt;$AE1346,VLOOKUP($AC1347+AW$1,STOCK!$F$10:$AB$209,17,0),IF($AE1347=$AE1346,(IF(BW1346&gt;=1,BW1346-COUNTIFS($AE1346:$AE1346,$AC1347,AW1346:AW1346,$AI$2),0)),0)),0)</f>
        <v>0</v>
      </c>
      <c r="BX1347" s="1">
        <f>IFERROR(IF($AE1347&gt;$AE1346,VLOOKUP($AC1347+AX$1,STOCK!$F$10:$AB$209,17,0),IF($AE1347=$AE1346,(IF(BX1346&gt;=1,BX1346-COUNTIFS($AE1346:$AE1346,$AC1347,AX1346:AX1346,$AI$2),0)),0)),0)</f>
        <v>0</v>
      </c>
    </row>
    <row r="1348" spans="29:76" x14ac:dyDescent="0.25">
      <c r="AC1348" s="1">
        <f t="shared" si="320"/>
        <v>0</v>
      </c>
      <c r="AD1348" s="1">
        <f>IFERROR(IF(LEN(AK1348)&gt;=1,VLOOKUP(HLOOKUP(AK1348,PROFILE!$K$5:$V$8,4,0),PROFILE!$F$1:$G$3,2,0),0),0)</f>
        <v>0</v>
      </c>
      <c r="AE1348" s="1">
        <f t="shared" si="321"/>
        <v>0</v>
      </c>
      <c r="AF1348" s="1">
        <v>1335</v>
      </c>
      <c r="AI1348" s="1" t="str">
        <f>IFERROR(IF($AH1348&gt;=1,VLOOKUP($AG1348,STUDENT!$O$8:$Z$1507,3,0),""),"")</f>
        <v/>
      </c>
      <c r="AJ1348" s="1" t="str">
        <f>IFERROR(IF($AH1348&gt;=1,VLOOKUP($AG1348,STUDENT!$O$8:$Z$1507,4,0),""),"")</f>
        <v/>
      </c>
      <c r="AK1348" s="1" t="str">
        <f>IFERROR(IF($AH1348&gt;=1,VLOOKUP($AG1348,STUDENT!$O$8:$Z$1507,6,0),""),"")</f>
        <v/>
      </c>
      <c r="AL1348" s="1" t="str">
        <f t="shared" si="322"/>
        <v/>
      </c>
      <c r="AM1348" s="1" t="str">
        <f t="shared" si="323"/>
        <v/>
      </c>
      <c r="AN1348" s="1" t="str">
        <f t="shared" si="324"/>
        <v/>
      </c>
      <c r="AO1348" s="1" t="str">
        <f t="shared" si="325"/>
        <v/>
      </c>
      <c r="AP1348" s="1" t="str">
        <f t="shared" si="326"/>
        <v/>
      </c>
      <c r="AQ1348" s="1" t="str">
        <f t="shared" si="327"/>
        <v/>
      </c>
      <c r="AR1348" s="1" t="str">
        <f t="shared" si="328"/>
        <v/>
      </c>
      <c r="AS1348" s="1" t="str">
        <f t="shared" si="329"/>
        <v/>
      </c>
      <c r="AT1348" s="1" t="str">
        <f t="shared" si="330"/>
        <v/>
      </c>
      <c r="AU1348" s="1" t="str">
        <f t="shared" si="331"/>
        <v/>
      </c>
      <c r="AV1348" s="1" t="str">
        <f t="shared" si="332"/>
        <v/>
      </c>
      <c r="AW1348" s="1" t="str">
        <f t="shared" si="333"/>
        <v/>
      </c>
      <c r="AX1348" s="1" t="str">
        <f t="shared" si="334"/>
        <v/>
      </c>
      <c r="AY1348" s="1">
        <f>IFERROR(IF($AE1348&gt;$AE1347,VLOOKUP($AC1348+AL$1,STOCK!$F$10:$AB$209,16,0),IF($AE1348=$AE1347,(IF(AY1347&gt;=1,AY1347-COUNTIFS($AE1347:$AE1347,$AC1348,AL1347:AL1347,$AI$1),0)),0)),0)</f>
        <v>0</v>
      </c>
      <c r="AZ1348" s="1">
        <f>IFERROR(IF($AE1348&gt;$AE1347,VLOOKUP($AC1348+AM$1,STOCK!$F$10:$AB$209,16,0),IF($AE1348=$AE1347,(IF(AZ1347&gt;=1,AZ1347-COUNTIFS($AE1347:$AE1347,$AC1348,AM1347:AM1347,$AI$1),0)),0)),0)</f>
        <v>0</v>
      </c>
      <c r="BA1348" s="1">
        <f>IFERROR(IF($AE1348&gt;$AE1347,VLOOKUP($AC1348+AN$1,STOCK!$F$10:$AB$209,16,0),IF($AE1348=$AE1347,(IF(BA1347&gt;=1,BA1347-COUNTIFS($AE1347:$AE1347,$AC1348,AN1347:AN1347,$AI$1),0)),0)),0)</f>
        <v>0</v>
      </c>
      <c r="BB1348" s="1">
        <f>IFERROR(IF($AE1348&gt;$AE1347,VLOOKUP($AC1348+AO$1,STOCK!$F$10:$AB$209,16,0),IF($AE1348=$AE1347,(IF(BB1347&gt;=1,BB1347-COUNTIFS($AE1347:$AE1347,$AC1348,AO1347:AO1347,$AI$1),0)),0)),0)</f>
        <v>0</v>
      </c>
      <c r="BC1348" s="1">
        <f>IFERROR(IF($AE1348&gt;$AE1347,VLOOKUP($AC1348+AP$1,STOCK!$F$10:$AB$209,16,0),IF($AE1348=$AE1347,(IF(BC1347&gt;=1,BC1347-COUNTIFS($AE1347:$AE1347,$AC1348,AP1347:AP1347,$AI$1),0)),0)),0)</f>
        <v>0</v>
      </c>
      <c r="BD1348" s="1">
        <f>IFERROR(IF($AE1348&gt;$AE1347,VLOOKUP($AC1348+AQ$1,STOCK!$F$10:$AB$209,16,0),IF($AE1348=$AE1347,(IF(BD1347&gt;=1,BD1347-COUNTIFS($AE1347:$AE1347,$AC1348,AQ1347:AQ1347,$AI$1),0)),0)),0)</f>
        <v>0</v>
      </c>
      <c r="BE1348" s="1">
        <f>IFERROR(IF($AE1348&gt;$AE1347,VLOOKUP($AC1348+AR$1,STOCK!$F$10:$AB$209,16,0),IF($AE1348=$AE1347,(IF(BE1347&gt;=1,BE1347-COUNTIFS($AE1347:$AE1347,$AC1348,AR1347:AR1347,$AI$1),0)),0)),0)</f>
        <v>0</v>
      </c>
      <c r="BF1348" s="1">
        <f>IFERROR(IF($AE1348&gt;$AE1347,VLOOKUP($AC1348+AS$1,STOCK!$F$10:$AB$209,16,0),IF($AE1348=$AE1347,(IF(BF1347&gt;=1,BF1347-COUNTIFS($AE1347:$AE1347,$AC1348,AS1347:AS1347,$AI$1),0)),0)),0)</f>
        <v>0</v>
      </c>
      <c r="BG1348" s="1">
        <f>IFERROR(IF($AE1348&gt;$AE1347,VLOOKUP($AC1348+AT$1,STOCK!$F$10:$AB$209,16,0),IF($AE1348=$AE1347,(IF(BG1347&gt;=1,BG1347-COUNTIFS($AE1347:$AE1347,$AC1348,AT1347:AT1347,$AI$1),0)),0)),0)</f>
        <v>0</v>
      </c>
      <c r="BH1348" s="1">
        <f>IFERROR(IF($AE1348&gt;$AE1347,VLOOKUP($AC1348+AU$1,STOCK!$F$10:$AB$209,16,0),IF($AE1348=$AE1347,(IF(BH1347&gt;=1,BH1347-COUNTIFS($AE1347:$AE1347,$AC1348,AU1347:AU1347,$AI$1),0)),0)),0)</f>
        <v>0</v>
      </c>
      <c r="BI1348" s="1">
        <f>IFERROR(IF($AE1348&gt;$AE1347,VLOOKUP($AC1348+AV$1,STOCK!$F$10:$AB$209,16,0),IF($AE1348=$AE1347,(IF(BI1347&gt;=1,BI1347-COUNTIFS($AE1347:$AE1347,$AC1348,AV1347:AV1347,$AI$1),0)),0)),0)</f>
        <v>0</v>
      </c>
      <c r="BJ1348" s="1">
        <f>IFERROR(IF($AE1348&gt;$AE1347,VLOOKUP($AC1348+AW$1,STOCK!$F$10:$AB$209,16,0),IF($AE1348=$AE1347,(IF(BJ1347&gt;=1,BJ1347-COUNTIFS($AE1347:$AE1347,$AC1348,AW1347:AW1347,$AI$1),0)),0)),0)</f>
        <v>0</v>
      </c>
      <c r="BK1348" s="1">
        <f>IFERROR(IF($AE1348&gt;$AE1347,VLOOKUP($AC1348+AX$1,STOCK!$F$10:$AB$209,16,0),IF($AE1348=$AE1347,(IF(BK1347&gt;=1,BK1347-COUNTIFS($AE1347:$AE1347,$AC1348,AX1347:AX1347,$AI$1),0)),0)),0)</f>
        <v>0</v>
      </c>
      <c r="BL1348" s="1">
        <f>IFERROR(IF($AE1348&gt;$AE1347,VLOOKUP($AC1348+AL$1,STOCK!$F$10:$AB$209,17,0),IF($AE1348=$AE1347,(IF(BL1347&gt;=1,BL1347-COUNTIFS($AE1347:$AE1347,$AC1348,AL1347:AL1347,$AI$2),0)),0)),0)</f>
        <v>0</v>
      </c>
      <c r="BM1348" s="1">
        <f>IFERROR(IF($AE1348&gt;$AE1347,VLOOKUP($AC1348+AM$1,STOCK!$F$10:$AB$209,17,0),IF($AE1348=$AE1347,(IF(BM1347&gt;=1,BM1347-COUNTIFS($AE1347:$AE1347,$AC1348,AM1347:AM1347,$AI$2),0)),0)),0)</f>
        <v>0</v>
      </c>
      <c r="BN1348" s="1">
        <f>IFERROR(IF($AE1348&gt;$AE1347,VLOOKUP($AC1348+AN$1,STOCK!$F$10:$AB$209,17,0),IF($AE1348=$AE1347,(IF(BN1347&gt;=1,BN1347-COUNTIFS($AE1347:$AE1347,$AC1348,AN1347:AN1347,$AI$2),0)),0)),0)</f>
        <v>0</v>
      </c>
      <c r="BO1348" s="1">
        <f>IFERROR(IF($AE1348&gt;$AE1347,VLOOKUP($AC1348+AO$1,STOCK!$F$10:$AB$209,17,0),IF($AE1348=$AE1347,(IF(BO1347&gt;=1,BO1347-COUNTIFS($AE1347:$AE1347,$AC1348,AO1347:AO1347,$AI$2),0)),0)),0)</f>
        <v>0</v>
      </c>
      <c r="BP1348" s="1">
        <f>IFERROR(IF($AE1348&gt;$AE1347,VLOOKUP($AC1348+AP$1,STOCK!$F$10:$AB$209,17,0),IF($AE1348=$AE1347,(IF(BP1347&gt;=1,BP1347-COUNTIFS($AE1347:$AE1347,$AC1348,AP1347:AP1347,$AI$2),0)),0)),0)</f>
        <v>0</v>
      </c>
      <c r="BQ1348" s="1">
        <f>IFERROR(IF($AE1348&gt;$AE1347,VLOOKUP($AC1348+AQ$1,STOCK!$F$10:$AB$209,17,0),IF($AE1348=$AE1347,(IF(BQ1347&gt;=1,BQ1347-COUNTIFS($AE1347:$AE1347,$AC1348,AQ1347:AQ1347,$AI$2),0)),0)),0)</f>
        <v>0</v>
      </c>
      <c r="BR1348" s="1">
        <f>IFERROR(IF($AE1348&gt;$AE1347,VLOOKUP($AC1348+AR$1,STOCK!$F$10:$AB$209,17,0),IF($AE1348=$AE1347,(IF(BR1347&gt;=1,BR1347-COUNTIFS($AE1347:$AE1347,$AC1348,AR1347:AR1347,$AI$2),0)),0)),0)</f>
        <v>0</v>
      </c>
      <c r="BS1348" s="1">
        <f>IFERROR(IF($AE1348&gt;$AE1347,VLOOKUP($AC1348+AS$1,STOCK!$F$10:$AB$209,17,0),IF($AE1348=$AE1347,(IF(BS1347&gt;=1,BS1347-COUNTIFS($AE1347:$AE1347,$AC1348,AS1347:AS1347,$AI$2),0)),0)),0)</f>
        <v>0</v>
      </c>
      <c r="BT1348" s="1">
        <f>IFERROR(IF($AE1348&gt;$AE1347,VLOOKUP($AC1348+AT$1,STOCK!$F$10:$AB$209,17,0),IF($AE1348=$AE1347,(IF(BT1347&gt;=1,BT1347-COUNTIFS($AE1347:$AE1347,$AC1348,AT1347:AT1347,$AI$2),0)),0)),0)</f>
        <v>0</v>
      </c>
      <c r="BU1348" s="1">
        <f>IFERROR(IF($AE1348&gt;$AE1347,VLOOKUP($AC1348+AU$1,STOCK!$F$10:$AB$209,17,0),IF($AE1348=$AE1347,(IF(BU1347&gt;=1,BU1347-COUNTIFS($AE1347:$AE1347,$AC1348,AU1347:AU1347,$AI$2),0)),0)),0)</f>
        <v>0</v>
      </c>
      <c r="BV1348" s="1">
        <f>IFERROR(IF($AE1348&gt;$AE1347,VLOOKUP($AC1348+AV$1,STOCK!$F$10:$AB$209,17,0),IF($AE1348=$AE1347,(IF(BV1347&gt;=1,BV1347-COUNTIFS($AE1347:$AE1347,$AC1348,AV1347:AV1347,$AI$2),0)),0)),0)</f>
        <v>0</v>
      </c>
      <c r="BW1348" s="1">
        <f>IFERROR(IF($AE1348&gt;$AE1347,VLOOKUP($AC1348+AW$1,STOCK!$F$10:$AB$209,17,0),IF($AE1348=$AE1347,(IF(BW1347&gt;=1,BW1347-COUNTIFS($AE1347:$AE1347,$AC1348,AW1347:AW1347,$AI$2),0)),0)),0)</f>
        <v>0</v>
      </c>
      <c r="BX1348" s="1">
        <f>IFERROR(IF($AE1348&gt;$AE1347,VLOOKUP($AC1348+AX$1,STOCK!$F$10:$AB$209,17,0),IF($AE1348=$AE1347,(IF(BX1347&gt;=1,BX1347-COUNTIFS($AE1347:$AE1347,$AC1348,AX1347:AX1347,$AI$2),0)),0)),0)</f>
        <v>0</v>
      </c>
    </row>
    <row r="1349" spans="29:76" x14ac:dyDescent="0.25">
      <c r="AC1349" s="1">
        <f t="shared" si="320"/>
        <v>0</v>
      </c>
      <c r="AD1349" s="1">
        <f>IFERROR(IF(LEN(AK1349)&gt;=1,VLOOKUP(HLOOKUP(AK1349,PROFILE!$K$5:$V$8,4,0),PROFILE!$F$1:$G$3,2,0),0),0)</f>
        <v>0</v>
      </c>
      <c r="AE1349" s="1">
        <f t="shared" si="321"/>
        <v>0</v>
      </c>
      <c r="AF1349" s="1">
        <v>1336</v>
      </c>
      <c r="AI1349" s="1" t="str">
        <f>IFERROR(IF($AH1349&gt;=1,VLOOKUP($AG1349,STUDENT!$O$8:$Z$1507,3,0),""),"")</f>
        <v/>
      </c>
      <c r="AJ1349" s="1" t="str">
        <f>IFERROR(IF($AH1349&gt;=1,VLOOKUP($AG1349,STUDENT!$O$8:$Z$1507,4,0),""),"")</f>
        <v/>
      </c>
      <c r="AK1349" s="1" t="str">
        <f>IFERROR(IF($AH1349&gt;=1,VLOOKUP($AG1349,STUDENT!$O$8:$Z$1507,6,0),""),"")</f>
        <v/>
      </c>
      <c r="AL1349" s="1" t="str">
        <f t="shared" si="322"/>
        <v/>
      </c>
      <c r="AM1349" s="1" t="str">
        <f t="shared" si="323"/>
        <v/>
      </c>
      <c r="AN1349" s="1" t="str">
        <f t="shared" si="324"/>
        <v/>
      </c>
      <c r="AO1349" s="1" t="str">
        <f t="shared" si="325"/>
        <v/>
      </c>
      <c r="AP1349" s="1" t="str">
        <f t="shared" si="326"/>
        <v/>
      </c>
      <c r="AQ1349" s="1" t="str">
        <f t="shared" si="327"/>
        <v/>
      </c>
      <c r="AR1349" s="1" t="str">
        <f t="shared" si="328"/>
        <v/>
      </c>
      <c r="AS1349" s="1" t="str">
        <f t="shared" si="329"/>
        <v/>
      </c>
      <c r="AT1349" s="1" t="str">
        <f t="shared" si="330"/>
        <v/>
      </c>
      <c r="AU1349" s="1" t="str">
        <f t="shared" si="331"/>
        <v/>
      </c>
      <c r="AV1349" s="1" t="str">
        <f t="shared" si="332"/>
        <v/>
      </c>
      <c r="AW1349" s="1" t="str">
        <f t="shared" si="333"/>
        <v/>
      </c>
      <c r="AX1349" s="1" t="str">
        <f t="shared" si="334"/>
        <v/>
      </c>
      <c r="AY1349" s="1">
        <f>IFERROR(IF($AE1349&gt;$AE1348,VLOOKUP($AC1349+AL$1,STOCK!$F$10:$AB$209,16,0),IF($AE1349=$AE1348,(IF(AY1348&gt;=1,AY1348-COUNTIFS($AE1348:$AE1348,$AC1349,AL1348:AL1348,$AI$1),0)),0)),0)</f>
        <v>0</v>
      </c>
      <c r="AZ1349" s="1">
        <f>IFERROR(IF($AE1349&gt;$AE1348,VLOOKUP($AC1349+AM$1,STOCK!$F$10:$AB$209,16,0),IF($AE1349=$AE1348,(IF(AZ1348&gt;=1,AZ1348-COUNTIFS($AE1348:$AE1348,$AC1349,AM1348:AM1348,$AI$1),0)),0)),0)</f>
        <v>0</v>
      </c>
      <c r="BA1349" s="1">
        <f>IFERROR(IF($AE1349&gt;$AE1348,VLOOKUP($AC1349+AN$1,STOCK!$F$10:$AB$209,16,0),IF($AE1349=$AE1348,(IF(BA1348&gt;=1,BA1348-COUNTIFS($AE1348:$AE1348,$AC1349,AN1348:AN1348,$AI$1),0)),0)),0)</f>
        <v>0</v>
      </c>
      <c r="BB1349" s="1">
        <f>IFERROR(IF($AE1349&gt;$AE1348,VLOOKUP($AC1349+AO$1,STOCK!$F$10:$AB$209,16,0),IF($AE1349=$AE1348,(IF(BB1348&gt;=1,BB1348-COUNTIFS($AE1348:$AE1348,$AC1349,AO1348:AO1348,$AI$1),0)),0)),0)</f>
        <v>0</v>
      </c>
      <c r="BC1349" s="1">
        <f>IFERROR(IF($AE1349&gt;$AE1348,VLOOKUP($AC1349+AP$1,STOCK!$F$10:$AB$209,16,0),IF($AE1349=$AE1348,(IF(BC1348&gt;=1,BC1348-COUNTIFS($AE1348:$AE1348,$AC1349,AP1348:AP1348,$AI$1),0)),0)),0)</f>
        <v>0</v>
      </c>
      <c r="BD1349" s="1">
        <f>IFERROR(IF($AE1349&gt;$AE1348,VLOOKUP($AC1349+AQ$1,STOCK!$F$10:$AB$209,16,0),IF($AE1349=$AE1348,(IF(BD1348&gt;=1,BD1348-COUNTIFS($AE1348:$AE1348,$AC1349,AQ1348:AQ1348,$AI$1),0)),0)),0)</f>
        <v>0</v>
      </c>
      <c r="BE1349" s="1">
        <f>IFERROR(IF($AE1349&gt;$AE1348,VLOOKUP($AC1349+AR$1,STOCK!$F$10:$AB$209,16,0),IF($AE1349=$AE1348,(IF(BE1348&gt;=1,BE1348-COUNTIFS($AE1348:$AE1348,$AC1349,AR1348:AR1348,$AI$1),0)),0)),0)</f>
        <v>0</v>
      </c>
      <c r="BF1349" s="1">
        <f>IFERROR(IF($AE1349&gt;$AE1348,VLOOKUP($AC1349+AS$1,STOCK!$F$10:$AB$209,16,0),IF($AE1349=$AE1348,(IF(BF1348&gt;=1,BF1348-COUNTIFS($AE1348:$AE1348,$AC1349,AS1348:AS1348,$AI$1),0)),0)),0)</f>
        <v>0</v>
      </c>
      <c r="BG1349" s="1">
        <f>IFERROR(IF($AE1349&gt;$AE1348,VLOOKUP($AC1349+AT$1,STOCK!$F$10:$AB$209,16,0),IF($AE1349=$AE1348,(IF(BG1348&gt;=1,BG1348-COUNTIFS($AE1348:$AE1348,$AC1349,AT1348:AT1348,$AI$1),0)),0)),0)</f>
        <v>0</v>
      </c>
      <c r="BH1349" s="1">
        <f>IFERROR(IF($AE1349&gt;$AE1348,VLOOKUP($AC1349+AU$1,STOCK!$F$10:$AB$209,16,0),IF($AE1349=$AE1348,(IF(BH1348&gt;=1,BH1348-COUNTIFS($AE1348:$AE1348,$AC1349,AU1348:AU1348,$AI$1),0)),0)),0)</f>
        <v>0</v>
      </c>
      <c r="BI1349" s="1">
        <f>IFERROR(IF($AE1349&gt;$AE1348,VLOOKUP($AC1349+AV$1,STOCK!$F$10:$AB$209,16,0),IF($AE1349=$AE1348,(IF(BI1348&gt;=1,BI1348-COUNTIFS($AE1348:$AE1348,$AC1349,AV1348:AV1348,$AI$1),0)),0)),0)</f>
        <v>0</v>
      </c>
      <c r="BJ1349" s="1">
        <f>IFERROR(IF($AE1349&gt;$AE1348,VLOOKUP($AC1349+AW$1,STOCK!$F$10:$AB$209,16,0),IF($AE1349=$AE1348,(IF(BJ1348&gt;=1,BJ1348-COUNTIFS($AE1348:$AE1348,$AC1349,AW1348:AW1348,$AI$1),0)),0)),0)</f>
        <v>0</v>
      </c>
      <c r="BK1349" s="1">
        <f>IFERROR(IF($AE1349&gt;$AE1348,VLOOKUP($AC1349+AX$1,STOCK!$F$10:$AB$209,16,0),IF($AE1349=$AE1348,(IF(BK1348&gt;=1,BK1348-COUNTIFS($AE1348:$AE1348,$AC1349,AX1348:AX1348,$AI$1),0)),0)),0)</f>
        <v>0</v>
      </c>
      <c r="BL1349" s="1">
        <f>IFERROR(IF($AE1349&gt;$AE1348,VLOOKUP($AC1349+AL$1,STOCK!$F$10:$AB$209,17,0),IF($AE1349=$AE1348,(IF(BL1348&gt;=1,BL1348-COUNTIFS($AE1348:$AE1348,$AC1349,AL1348:AL1348,$AI$2),0)),0)),0)</f>
        <v>0</v>
      </c>
      <c r="BM1349" s="1">
        <f>IFERROR(IF($AE1349&gt;$AE1348,VLOOKUP($AC1349+AM$1,STOCK!$F$10:$AB$209,17,0),IF($AE1349=$AE1348,(IF(BM1348&gt;=1,BM1348-COUNTIFS($AE1348:$AE1348,$AC1349,AM1348:AM1348,$AI$2),0)),0)),0)</f>
        <v>0</v>
      </c>
      <c r="BN1349" s="1">
        <f>IFERROR(IF($AE1349&gt;$AE1348,VLOOKUP($AC1349+AN$1,STOCK!$F$10:$AB$209,17,0),IF($AE1349=$AE1348,(IF(BN1348&gt;=1,BN1348-COUNTIFS($AE1348:$AE1348,$AC1349,AN1348:AN1348,$AI$2),0)),0)),0)</f>
        <v>0</v>
      </c>
      <c r="BO1349" s="1">
        <f>IFERROR(IF($AE1349&gt;$AE1348,VLOOKUP($AC1349+AO$1,STOCK!$F$10:$AB$209,17,0),IF($AE1349=$AE1348,(IF(BO1348&gt;=1,BO1348-COUNTIFS($AE1348:$AE1348,$AC1349,AO1348:AO1348,$AI$2),0)),0)),0)</f>
        <v>0</v>
      </c>
      <c r="BP1349" s="1">
        <f>IFERROR(IF($AE1349&gt;$AE1348,VLOOKUP($AC1349+AP$1,STOCK!$F$10:$AB$209,17,0),IF($AE1349=$AE1348,(IF(BP1348&gt;=1,BP1348-COUNTIFS($AE1348:$AE1348,$AC1349,AP1348:AP1348,$AI$2),0)),0)),0)</f>
        <v>0</v>
      </c>
      <c r="BQ1349" s="1">
        <f>IFERROR(IF($AE1349&gt;$AE1348,VLOOKUP($AC1349+AQ$1,STOCK!$F$10:$AB$209,17,0),IF($AE1349=$AE1348,(IF(BQ1348&gt;=1,BQ1348-COUNTIFS($AE1348:$AE1348,$AC1349,AQ1348:AQ1348,$AI$2),0)),0)),0)</f>
        <v>0</v>
      </c>
      <c r="BR1349" s="1">
        <f>IFERROR(IF($AE1349&gt;$AE1348,VLOOKUP($AC1349+AR$1,STOCK!$F$10:$AB$209,17,0),IF($AE1349=$AE1348,(IF(BR1348&gt;=1,BR1348-COUNTIFS($AE1348:$AE1348,$AC1349,AR1348:AR1348,$AI$2),0)),0)),0)</f>
        <v>0</v>
      </c>
      <c r="BS1349" s="1">
        <f>IFERROR(IF($AE1349&gt;$AE1348,VLOOKUP($AC1349+AS$1,STOCK!$F$10:$AB$209,17,0),IF($AE1349=$AE1348,(IF(BS1348&gt;=1,BS1348-COUNTIFS($AE1348:$AE1348,$AC1349,AS1348:AS1348,$AI$2),0)),0)),0)</f>
        <v>0</v>
      </c>
      <c r="BT1349" s="1">
        <f>IFERROR(IF($AE1349&gt;$AE1348,VLOOKUP($AC1349+AT$1,STOCK!$F$10:$AB$209,17,0),IF($AE1349=$AE1348,(IF(BT1348&gt;=1,BT1348-COUNTIFS($AE1348:$AE1348,$AC1349,AT1348:AT1348,$AI$2),0)),0)),0)</f>
        <v>0</v>
      </c>
      <c r="BU1349" s="1">
        <f>IFERROR(IF($AE1349&gt;$AE1348,VLOOKUP($AC1349+AU$1,STOCK!$F$10:$AB$209,17,0),IF($AE1349=$AE1348,(IF(BU1348&gt;=1,BU1348-COUNTIFS($AE1348:$AE1348,$AC1349,AU1348:AU1348,$AI$2),0)),0)),0)</f>
        <v>0</v>
      </c>
      <c r="BV1349" s="1">
        <f>IFERROR(IF($AE1349&gt;$AE1348,VLOOKUP($AC1349+AV$1,STOCK!$F$10:$AB$209,17,0),IF($AE1349=$AE1348,(IF(BV1348&gt;=1,BV1348-COUNTIFS($AE1348:$AE1348,$AC1349,AV1348:AV1348,$AI$2),0)),0)),0)</f>
        <v>0</v>
      </c>
      <c r="BW1349" s="1">
        <f>IFERROR(IF($AE1349&gt;$AE1348,VLOOKUP($AC1349+AW$1,STOCK!$F$10:$AB$209,17,0),IF($AE1349=$AE1348,(IF(BW1348&gt;=1,BW1348-COUNTIFS($AE1348:$AE1348,$AC1349,AW1348:AW1348,$AI$2),0)),0)),0)</f>
        <v>0</v>
      </c>
      <c r="BX1349" s="1">
        <f>IFERROR(IF($AE1349&gt;$AE1348,VLOOKUP($AC1349+AX$1,STOCK!$F$10:$AB$209,17,0),IF($AE1349=$AE1348,(IF(BX1348&gt;=1,BX1348-COUNTIFS($AE1348:$AE1348,$AC1349,AX1348:AX1348,$AI$2),0)),0)),0)</f>
        <v>0</v>
      </c>
    </row>
    <row r="1350" spans="29:76" x14ac:dyDescent="0.25">
      <c r="AC1350" s="1">
        <f t="shared" si="320"/>
        <v>0</v>
      </c>
      <c r="AD1350" s="1">
        <f>IFERROR(IF(LEN(AK1350)&gt;=1,VLOOKUP(HLOOKUP(AK1350,PROFILE!$K$5:$V$8,4,0),PROFILE!$F$1:$G$3,2,0),0),0)</f>
        <v>0</v>
      </c>
      <c r="AE1350" s="1">
        <f t="shared" si="321"/>
        <v>0</v>
      </c>
      <c r="AF1350" s="1">
        <v>1337</v>
      </c>
      <c r="AI1350" s="1" t="str">
        <f>IFERROR(IF($AH1350&gt;=1,VLOOKUP($AG1350,STUDENT!$O$8:$Z$1507,3,0),""),"")</f>
        <v/>
      </c>
      <c r="AJ1350" s="1" t="str">
        <f>IFERROR(IF($AH1350&gt;=1,VLOOKUP($AG1350,STUDENT!$O$8:$Z$1507,4,0),""),"")</f>
        <v/>
      </c>
      <c r="AK1350" s="1" t="str">
        <f>IFERROR(IF($AH1350&gt;=1,VLOOKUP($AG1350,STUDENT!$O$8:$Z$1507,6,0),""),"")</f>
        <v/>
      </c>
      <c r="AL1350" s="1" t="str">
        <f t="shared" si="322"/>
        <v/>
      </c>
      <c r="AM1350" s="1" t="str">
        <f t="shared" si="323"/>
        <v/>
      </c>
      <c r="AN1350" s="1" t="str">
        <f t="shared" si="324"/>
        <v/>
      </c>
      <c r="AO1350" s="1" t="str">
        <f t="shared" si="325"/>
        <v/>
      </c>
      <c r="AP1350" s="1" t="str">
        <f t="shared" si="326"/>
        <v/>
      </c>
      <c r="AQ1350" s="1" t="str">
        <f t="shared" si="327"/>
        <v/>
      </c>
      <c r="AR1350" s="1" t="str">
        <f t="shared" si="328"/>
        <v/>
      </c>
      <c r="AS1350" s="1" t="str">
        <f t="shared" si="329"/>
        <v/>
      </c>
      <c r="AT1350" s="1" t="str">
        <f t="shared" si="330"/>
        <v/>
      </c>
      <c r="AU1350" s="1" t="str">
        <f t="shared" si="331"/>
        <v/>
      </c>
      <c r="AV1350" s="1" t="str">
        <f t="shared" si="332"/>
        <v/>
      </c>
      <c r="AW1350" s="1" t="str">
        <f t="shared" si="333"/>
        <v/>
      </c>
      <c r="AX1350" s="1" t="str">
        <f t="shared" si="334"/>
        <v/>
      </c>
      <c r="AY1350" s="1">
        <f>IFERROR(IF($AE1350&gt;$AE1349,VLOOKUP($AC1350+AL$1,STOCK!$F$10:$AB$209,16,0),IF($AE1350=$AE1349,(IF(AY1349&gt;=1,AY1349-COUNTIFS($AE1349:$AE1349,$AC1350,AL1349:AL1349,$AI$1),0)),0)),0)</f>
        <v>0</v>
      </c>
      <c r="AZ1350" s="1">
        <f>IFERROR(IF($AE1350&gt;$AE1349,VLOOKUP($AC1350+AM$1,STOCK!$F$10:$AB$209,16,0),IF($AE1350=$AE1349,(IF(AZ1349&gt;=1,AZ1349-COUNTIFS($AE1349:$AE1349,$AC1350,AM1349:AM1349,$AI$1),0)),0)),0)</f>
        <v>0</v>
      </c>
      <c r="BA1350" s="1">
        <f>IFERROR(IF($AE1350&gt;$AE1349,VLOOKUP($AC1350+AN$1,STOCK!$F$10:$AB$209,16,0),IF($AE1350=$AE1349,(IF(BA1349&gt;=1,BA1349-COUNTIFS($AE1349:$AE1349,$AC1350,AN1349:AN1349,$AI$1),0)),0)),0)</f>
        <v>0</v>
      </c>
      <c r="BB1350" s="1">
        <f>IFERROR(IF($AE1350&gt;$AE1349,VLOOKUP($AC1350+AO$1,STOCK!$F$10:$AB$209,16,0),IF($AE1350=$AE1349,(IF(BB1349&gt;=1,BB1349-COUNTIFS($AE1349:$AE1349,$AC1350,AO1349:AO1349,$AI$1),0)),0)),0)</f>
        <v>0</v>
      </c>
      <c r="BC1350" s="1">
        <f>IFERROR(IF($AE1350&gt;$AE1349,VLOOKUP($AC1350+AP$1,STOCK!$F$10:$AB$209,16,0),IF($AE1350=$AE1349,(IF(BC1349&gt;=1,BC1349-COUNTIFS($AE1349:$AE1349,$AC1350,AP1349:AP1349,$AI$1),0)),0)),0)</f>
        <v>0</v>
      </c>
      <c r="BD1350" s="1">
        <f>IFERROR(IF($AE1350&gt;$AE1349,VLOOKUP($AC1350+AQ$1,STOCK!$F$10:$AB$209,16,0),IF($AE1350=$AE1349,(IF(BD1349&gt;=1,BD1349-COUNTIFS($AE1349:$AE1349,$AC1350,AQ1349:AQ1349,$AI$1),0)),0)),0)</f>
        <v>0</v>
      </c>
      <c r="BE1350" s="1">
        <f>IFERROR(IF($AE1350&gt;$AE1349,VLOOKUP($AC1350+AR$1,STOCK!$F$10:$AB$209,16,0),IF($AE1350=$AE1349,(IF(BE1349&gt;=1,BE1349-COUNTIFS($AE1349:$AE1349,$AC1350,AR1349:AR1349,$AI$1),0)),0)),0)</f>
        <v>0</v>
      </c>
      <c r="BF1350" s="1">
        <f>IFERROR(IF($AE1350&gt;$AE1349,VLOOKUP($AC1350+AS$1,STOCK!$F$10:$AB$209,16,0),IF($AE1350=$AE1349,(IF(BF1349&gt;=1,BF1349-COUNTIFS($AE1349:$AE1349,$AC1350,AS1349:AS1349,$AI$1),0)),0)),0)</f>
        <v>0</v>
      </c>
      <c r="BG1350" s="1">
        <f>IFERROR(IF($AE1350&gt;$AE1349,VLOOKUP($AC1350+AT$1,STOCK!$F$10:$AB$209,16,0),IF($AE1350=$AE1349,(IF(BG1349&gt;=1,BG1349-COUNTIFS($AE1349:$AE1349,$AC1350,AT1349:AT1349,$AI$1),0)),0)),0)</f>
        <v>0</v>
      </c>
      <c r="BH1350" s="1">
        <f>IFERROR(IF($AE1350&gt;$AE1349,VLOOKUP($AC1350+AU$1,STOCK!$F$10:$AB$209,16,0),IF($AE1350=$AE1349,(IF(BH1349&gt;=1,BH1349-COUNTIFS($AE1349:$AE1349,$AC1350,AU1349:AU1349,$AI$1),0)),0)),0)</f>
        <v>0</v>
      </c>
      <c r="BI1350" s="1">
        <f>IFERROR(IF($AE1350&gt;$AE1349,VLOOKUP($AC1350+AV$1,STOCK!$F$10:$AB$209,16,0),IF($AE1350=$AE1349,(IF(BI1349&gt;=1,BI1349-COUNTIFS($AE1349:$AE1349,$AC1350,AV1349:AV1349,$AI$1),0)),0)),0)</f>
        <v>0</v>
      </c>
      <c r="BJ1350" s="1">
        <f>IFERROR(IF($AE1350&gt;$AE1349,VLOOKUP($AC1350+AW$1,STOCK!$F$10:$AB$209,16,0),IF($AE1350=$AE1349,(IF(BJ1349&gt;=1,BJ1349-COUNTIFS($AE1349:$AE1349,$AC1350,AW1349:AW1349,$AI$1),0)),0)),0)</f>
        <v>0</v>
      </c>
      <c r="BK1350" s="1">
        <f>IFERROR(IF($AE1350&gt;$AE1349,VLOOKUP($AC1350+AX$1,STOCK!$F$10:$AB$209,16,0),IF($AE1350=$AE1349,(IF(BK1349&gt;=1,BK1349-COUNTIFS($AE1349:$AE1349,$AC1350,AX1349:AX1349,$AI$1),0)),0)),0)</f>
        <v>0</v>
      </c>
      <c r="BL1350" s="1">
        <f>IFERROR(IF($AE1350&gt;$AE1349,VLOOKUP($AC1350+AL$1,STOCK!$F$10:$AB$209,17,0),IF($AE1350=$AE1349,(IF(BL1349&gt;=1,BL1349-COUNTIFS($AE1349:$AE1349,$AC1350,AL1349:AL1349,$AI$2),0)),0)),0)</f>
        <v>0</v>
      </c>
      <c r="BM1350" s="1">
        <f>IFERROR(IF($AE1350&gt;$AE1349,VLOOKUP($AC1350+AM$1,STOCK!$F$10:$AB$209,17,0),IF($AE1350=$AE1349,(IF(BM1349&gt;=1,BM1349-COUNTIFS($AE1349:$AE1349,$AC1350,AM1349:AM1349,$AI$2),0)),0)),0)</f>
        <v>0</v>
      </c>
      <c r="BN1350" s="1">
        <f>IFERROR(IF($AE1350&gt;$AE1349,VLOOKUP($AC1350+AN$1,STOCK!$F$10:$AB$209,17,0),IF($AE1350=$AE1349,(IF(BN1349&gt;=1,BN1349-COUNTIFS($AE1349:$AE1349,$AC1350,AN1349:AN1349,$AI$2),0)),0)),0)</f>
        <v>0</v>
      </c>
      <c r="BO1350" s="1">
        <f>IFERROR(IF($AE1350&gt;$AE1349,VLOOKUP($AC1350+AO$1,STOCK!$F$10:$AB$209,17,0),IF($AE1350=$AE1349,(IF(BO1349&gt;=1,BO1349-COUNTIFS($AE1349:$AE1349,$AC1350,AO1349:AO1349,$AI$2),0)),0)),0)</f>
        <v>0</v>
      </c>
      <c r="BP1350" s="1">
        <f>IFERROR(IF($AE1350&gt;$AE1349,VLOOKUP($AC1350+AP$1,STOCK!$F$10:$AB$209,17,0),IF($AE1350=$AE1349,(IF(BP1349&gt;=1,BP1349-COUNTIFS($AE1349:$AE1349,$AC1350,AP1349:AP1349,$AI$2),0)),0)),0)</f>
        <v>0</v>
      </c>
      <c r="BQ1350" s="1">
        <f>IFERROR(IF($AE1350&gt;$AE1349,VLOOKUP($AC1350+AQ$1,STOCK!$F$10:$AB$209,17,0),IF($AE1350=$AE1349,(IF(BQ1349&gt;=1,BQ1349-COUNTIFS($AE1349:$AE1349,$AC1350,AQ1349:AQ1349,$AI$2),0)),0)),0)</f>
        <v>0</v>
      </c>
      <c r="BR1350" s="1">
        <f>IFERROR(IF($AE1350&gt;$AE1349,VLOOKUP($AC1350+AR$1,STOCK!$F$10:$AB$209,17,0),IF($AE1350=$AE1349,(IF(BR1349&gt;=1,BR1349-COUNTIFS($AE1349:$AE1349,$AC1350,AR1349:AR1349,$AI$2),0)),0)),0)</f>
        <v>0</v>
      </c>
      <c r="BS1350" s="1">
        <f>IFERROR(IF($AE1350&gt;$AE1349,VLOOKUP($AC1350+AS$1,STOCK!$F$10:$AB$209,17,0),IF($AE1350=$AE1349,(IF(BS1349&gt;=1,BS1349-COUNTIFS($AE1349:$AE1349,$AC1350,AS1349:AS1349,$AI$2),0)),0)),0)</f>
        <v>0</v>
      </c>
      <c r="BT1350" s="1">
        <f>IFERROR(IF($AE1350&gt;$AE1349,VLOOKUP($AC1350+AT$1,STOCK!$F$10:$AB$209,17,0),IF($AE1350=$AE1349,(IF(BT1349&gt;=1,BT1349-COUNTIFS($AE1349:$AE1349,$AC1350,AT1349:AT1349,$AI$2),0)),0)),0)</f>
        <v>0</v>
      </c>
      <c r="BU1350" s="1">
        <f>IFERROR(IF($AE1350&gt;$AE1349,VLOOKUP($AC1350+AU$1,STOCK!$F$10:$AB$209,17,0),IF($AE1350=$AE1349,(IF(BU1349&gt;=1,BU1349-COUNTIFS($AE1349:$AE1349,$AC1350,AU1349:AU1349,$AI$2),0)),0)),0)</f>
        <v>0</v>
      </c>
      <c r="BV1350" s="1">
        <f>IFERROR(IF($AE1350&gt;$AE1349,VLOOKUP($AC1350+AV$1,STOCK!$F$10:$AB$209,17,0),IF($AE1350=$AE1349,(IF(BV1349&gt;=1,BV1349-COUNTIFS($AE1349:$AE1349,$AC1350,AV1349:AV1349,$AI$2),0)),0)),0)</f>
        <v>0</v>
      </c>
      <c r="BW1350" s="1">
        <f>IFERROR(IF($AE1350&gt;$AE1349,VLOOKUP($AC1350+AW$1,STOCK!$F$10:$AB$209,17,0),IF($AE1350=$AE1349,(IF(BW1349&gt;=1,BW1349-COUNTIFS($AE1349:$AE1349,$AC1350,AW1349:AW1349,$AI$2),0)),0)),0)</f>
        <v>0</v>
      </c>
      <c r="BX1350" s="1">
        <f>IFERROR(IF($AE1350&gt;$AE1349,VLOOKUP($AC1350+AX$1,STOCK!$F$10:$AB$209,17,0),IF($AE1350=$AE1349,(IF(BX1349&gt;=1,BX1349-COUNTIFS($AE1349:$AE1349,$AC1350,AX1349:AX1349,$AI$2),0)),0)),0)</f>
        <v>0</v>
      </c>
    </row>
    <row r="1351" spans="29:76" x14ac:dyDescent="0.25">
      <c r="AC1351" s="1">
        <f t="shared" si="320"/>
        <v>0</v>
      </c>
      <c r="AD1351" s="1">
        <f>IFERROR(IF(LEN(AK1351)&gt;=1,VLOOKUP(HLOOKUP(AK1351,PROFILE!$K$5:$V$8,4,0),PROFILE!$F$1:$G$3,2,0),0),0)</f>
        <v>0</v>
      </c>
      <c r="AE1351" s="1">
        <f t="shared" si="321"/>
        <v>0</v>
      </c>
      <c r="AF1351" s="1">
        <v>1338</v>
      </c>
      <c r="AI1351" s="1" t="str">
        <f>IFERROR(IF($AH1351&gt;=1,VLOOKUP($AG1351,STUDENT!$O$8:$Z$1507,3,0),""),"")</f>
        <v/>
      </c>
      <c r="AJ1351" s="1" t="str">
        <f>IFERROR(IF($AH1351&gt;=1,VLOOKUP($AG1351,STUDENT!$O$8:$Z$1507,4,0),""),"")</f>
        <v/>
      </c>
      <c r="AK1351" s="1" t="str">
        <f>IFERROR(IF($AH1351&gt;=1,VLOOKUP($AG1351,STUDENT!$O$8:$Z$1507,6,0),""),"")</f>
        <v/>
      </c>
      <c r="AL1351" s="1" t="str">
        <f t="shared" si="322"/>
        <v/>
      </c>
      <c r="AM1351" s="1" t="str">
        <f t="shared" si="323"/>
        <v/>
      </c>
      <c r="AN1351" s="1" t="str">
        <f t="shared" si="324"/>
        <v/>
      </c>
      <c r="AO1351" s="1" t="str">
        <f t="shared" si="325"/>
        <v/>
      </c>
      <c r="AP1351" s="1" t="str">
        <f t="shared" si="326"/>
        <v/>
      </c>
      <c r="AQ1351" s="1" t="str">
        <f t="shared" si="327"/>
        <v/>
      </c>
      <c r="AR1351" s="1" t="str">
        <f t="shared" si="328"/>
        <v/>
      </c>
      <c r="AS1351" s="1" t="str">
        <f t="shared" si="329"/>
        <v/>
      </c>
      <c r="AT1351" s="1" t="str">
        <f t="shared" si="330"/>
        <v/>
      </c>
      <c r="AU1351" s="1" t="str">
        <f t="shared" si="331"/>
        <v/>
      </c>
      <c r="AV1351" s="1" t="str">
        <f t="shared" si="332"/>
        <v/>
      </c>
      <c r="AW1351" s="1" t="str">
        <f t="shared" si="333"/>
        <v/>
      </c>
      <c r="AX1351" s="1" t="str">
        <f t="shared" si="334"/>
        <v/>
      </c>
      <c r="AY1351" s="1">
        <f>IFERROR(IF($AE1351&gt;$AE1350,VLOOKUP($AC1351+AL$1,STOCK!$F$10:$AB$209,16,0),IF($AE1351=$AE1350,(IF(AY1350&gt;=1,AY1350-COUNTIFS($AE1350:$AE1350,$AC1351,AL1350:AL1350,$AI$1),0)),0)),0)</f>
        <v>0</v>
      </c>
      <c r="AZ1351" s="1">
        <f>IFERROR(IF($AE1351&gt;$AE1350,VLOOKUP($AC1351+AM$1,STOCK!$F$10:$AB$209,16,0),IF($AE1351=$AE1350,(IF(AZ1350&gt;=1,AZ1350-COUNTIFS($AE1350:$AE1350,$AC1351,AM1350:AM1350,$AI$1),0)),0)),0)</f>
        <v>0</v>
      </c>
      <c r="BA1351" s="1">
        <f>IFERROR(IF($AE1351&gt;$AE1350,VLOOKUP($AC1351+AN$1,STOCK!$F$10:$AB$209,16,0),IF($AE1351=$AE1350,(IF(BA1350&gt;=1,BA1350-COUNTIFS($AE1350:$AE1350,$AC1351,AN1350:AN1350,$AI$1),0)),0)),0)</f>
        <v>0</v>
      </c>
      <c r="BB1351" s="1">
        <f>IFERROR(IF($AE1351&gt;$AE1350,VLOOKUP($AC1351+AO$1,STOCK!$F$10:$AB$209,16,0),IF($AE1351=$AE1350,(IF(BB1350&gt;=1,BB1350-COUNTIFS($AE1350:$AE1350,$AC1351,AO1350:AO1350,$AI$1),0)),0)),0)</f>
        <v>0</v>
      </c>
      <c r="BC1351" s="1">
        <f>IFERROR(IF($AE1351&gt;$AE1350,VLOOKUP($AC1351+AP$1,STOCK!$F$10:$AB$209,16,0),IF($AE1351=$AE1350,(IF(BC1350&gt;=1,BC1350-COUNTIFS($AE1350:$AE1350,$AC1351,AP1350:AP1350,$AI$1),0)),0)),0)</f>
        <v>0</v>
      </c>
      <c r="BD1351" s="1">
        <f>IFERROR(IF($AE1351&gt;$AE1350,VLOOKUP($AC1351+AQ$1,STOCK!$F$10:$AB$209,16,0),IF($AE1351=$AE1350,(IF(BD1350&gt;=1,BD1350-COUNTIFS($AE1350:$AE1350,$AC1351,AQ1350:AQ1350,$AI$1),0)),0)),0)</f>
        <v>0</v>
      </c>
      <c r="BE1351" s="1">
        <f>IFERROR(IF($AE1351&gt;$AE1350,VLOOKUP($AC1351+AR$1,STOCK!$F$10:$AB$209,16,0),IF($AE1351=$AE1350,(IF(BE1350&gt;=1,BE1350-COUNTIFS($AE1350:$AE1350,$AC1351,AR1350:AR1350,$AI$1),0)),0)),0)</f>
        <v>0</v>
      </c>
      <c r="BF1351" s="1">
        <f>IFERROR(IF($AE1351&gt;$AE1350,VLOOKUP($AC1351+AS$1,STOCK!$F$10:$AB$209,16,0),IF($AE1351=$AE1350,(IF(BF1350&gt;=1,BF1350-COUNTIFS($AE1350:$AE1350,$AC1351,AS1350:AS1350,$AI$1),0)),0)),0)</f>
        <v>0</v>
      </c>
      <c r="BG1351" s="1">
        <f>IFERROR(IF($AE1351&gt;$AE1350,VLOOKUP($AC1351+AT$1,STOCK!$F$10:$AB$209,16,0),IF($AE1351=$AE1350,(IF(BG1350&gt;=1,BG1350-COUNTIFS($AE1350:$AE1350,$AC1351,AT1350:AT1350,$AI$1),0)),0)),0)</f>
        <v>0</v>
      </c>
      <c r="BH1351" s="1">
        <f>IFERROR(IF($AE1351&gt;$AE1350,VLOOKUP($AC1351+AU$1,STOCK!$F$10:$AB$209,16,0),IF($AE1351=$AE1350,(IF(BH1350&gt;=1,BH1350-COUNTIFS($AE1350:$AE1350,$AC1351,AU1350:AU1350,$AI$1),0)),0)),0)</f>
        <v>0</v>
      </c>
      <c r="BI1351" s="1">
        <f>IFERROR(IF($AE1351&gt;$AE1350,VLOOKUP($AC1351+AV$1,STOCK!$F$10:$AB$209,16,0),IF($AE1351=$AE1350,(IF(BI1350&gt;=1,BI1350-COUNTIFS($AE1350:$AE1350,$AC1351,AV1350:AV1350,$AI$1),0)),0)),0)</f>
        <v>0</v>
      </c>
      <c r="BJ1351" s="1">
        <f>IFERROR(IF($AE1351&gt;$AE1350,VLOOKUP($AC1351+AW$1,STOCK!$F$10:$AB$209,16,0),IF($AE1351=$AE1350,(IF(BJ1350&gt;=1,BJ1350-COUNTIFS($AE1350:$AE1350,$AC1351,AW1350:AW1350,$AI$1),0)),0)),0)</f>
        <v>0</v>
      </c>
      <c r="BK1351" s="1">
        <f>IFERROR(IF($AE1351&gt;$AE1350,VLOOKUP($AC1351+AX$1,STOCK!$F$10:$AB$209,16,0),IF($AE1351=$AE1350,(IF(BK1350&gt;=1,BK1350-COUNTIFS($AE1350:$AE1350,$AC1351,AX1350:AX1350,$AI$1),0)),0)),0)</f>
        <v>0</v>
      </c>
      <c r="BL1351" s="1">
        <f>IFERROR(IF($AE1351&gt;$AE1350,VLOOKUP($AC1351+AL$1,STOCK!$F$10:$AB$209,17,0),IF($AE1351=$AE1350,(IF(BL1350&gt;=1,BL1350-COUNTIFS($AE1350:$AE1350,$AC1351,AL1350:AL1350,$AI$2),0)),0)),0)</f>
        <v>0</v>
      </c>
      <c r="BM1351" s="1">
        <f>IFERROR(IF($AE1351&gt;$AE1350,VLOOKUP($AC1351+AM$1,STOCK!$F$10:$AB$209,17,0),IF($AE1351=$AE1350,(IF(BM1350&gt;=1,BM1350-COUNTIFS($AE1350:$AE1350,$AC1351,AM1350:AM1350,$AI$2),0)),0)),0)</f>
        <v>0</v>
      </c>
      <c r="BN1351" s="1">
        <f>IFERROR(IF($AE1351&gt;$AE1350,VLOOKUP($AC1351+AN$1,STOCK!$F$10:$AB$209,17,0),IF($AE1351=$AE1350,(IF(BN1350&gt;=1,BN1350-COUNTIFS($AE1350:$AE1350,$AC1351,AN1350:AN1350,$AI$2),0)),0)),0)</f>
        <v>0</v>
      </c>
      <c r="BO1351" s="1">
        <f>IFERROR(IF($AE1351&gt;$AE1350,VLOOKUP($AC1351+AO$1,STOCK!$F$10:$AB$209,17,0),IF($AE1351=$AE1350,(IF(BO1350&gt;=1,BO1350-COUNTIFS($AE1350:$AE1350,$AC1351,AO1350:AO1350,$AI$2),0)),0)),0)</f>
        <v>0</v>
      </c>
      <c r="BP1351" s="1">
        <f>IFERROR(IF($AE1351&gt;$AE1350,VLOOKUP($AC1351+AP$1,STOCK!$F$10:$AB$209,17,0),IF($AE1351=$AE1350,(IF(BP1350&gt;=1,BP1350-COUNTIFS($AE1350:$AE1350,$AC1351,AP1350:AP1350,$AI$2),0)),0)),0)</f>
        <v>0</v>
      </c>
      <c r="BQ1351" s="1">
        <f>IFERROR(IF($AE1351&gt;$AE1350,VLOOKUP($AC1351+AQ$1,STOCK!$F$10:$AB$209,17,0),IF($AE1351=$AE1350,(IF(BQ1350&gt;=1,BQ1350-COUNTIFS($AE1350:$AE1350,$AC1351,AQ1350:AQ1350,$AI$2),0)),0)),0)</f>
        <v>0</v>
      </c>
      <c r="BR1351" s="1">
        <f>IFERROR(IF($AE1351&gt;$AE1350,VLOOKUP($AC1351+AR$1,STOCK!$F$10:$AB$209,17,0),IF($AE1351=$AE1350,(IF(BR1350&gt;=1,BR1350-COUNTIFS($AE1350:$AE1350,$AC1351,AR1350:AR1350,$AI$2),0)),0)),0)</f>
        <v>0</v>
      </c>
      <c r="BS1351" s="1">
        <f>IFERROR(IF($AE1351&gt;$AE1350,VLOOKUP($AC1351+AS$1,STOCK!$F$10:$AB$209,17,0),IF($AE1351=$AE1350,(IF(BS1350&gt;=1,BS1350-COUNTIFS($AE1350:$AE1350,$AC1351,AS1350:AS1350,$AI$2),0)),0)),0)</f>
        <v>0</v>
      </c>
      <c r="BT1351" s="1">
        <f>IFERROR(IF($AE1351&gt;$AE1350,VLOOKUP($AC1351+AT$1,STOCK!$F$10:$AB$209,17,0),IF($AE1351=$AE1350,(IF(BT1350&gt;=1,BT1350-COUNTIFS($AE1350:$AE1350,$AC1351,AT1350:AT1350,$AI$2),0)),0)),0)</f>
        <v>0</v>
      </c>
      <c r="BU1351" s="1">
        <f>IFERROR(IF($AE1351&gt;$AE1350,VLOOKUP($AC1351+AU$1,STOCK!$F$10:$AB$209,17,0),IF($AE1351=$AE1350,(IF(BU1350&gt;=1,BU1350-COUNTIFS($AE1350:$AE1350,$AC1351,AU1350:AU1350,$AI$2),0)),0)),0)</f>
        <v>0</v>
      </c>
      <c r="BV1351" s="1">
        <f>IFERROR(IF($AE1351&gt;$AE1350,VLOOKUP($AC1351+AV$1,STOCK!$F$10:$AB$209,17,0),IF($AE1351=$AE1350,(IF(BV1350&gt;=1,BV1350-COUNTIFS($AE1350:$AE1350,$AC1351,AV1350:AV1350,$AI$2),0)),0)),0)</f>
        <v>0</v>
      </c>
      <c r="BW1351" s="1">
        <f>IFERROR(IF($AE1351&gt;$AE1350,VLOOKUP($AC1351+AW$1,STOCK!$F$10:$AB$209,17,0),IF($AE1351=$AE1350,(IF(BW1350&gt;=1,BW1350-COUNTIFS($AE1350:$AE1350,$AC1351,AW1350:AW1350,$AI$2),0)),0)),0)</f>
        <v>0</v>
      </c>
      <c r="BX1351" s="1">
        <f>IFERROR(IF($AE1351&gt;$AE1350,VLOOKUP($AC1351+AX$1,STOCK!$F$10:$AB$209,17,0),IF($AE1351=$AE1350,(IF(BX1350&gt;=1,BX1350-COUNTIFS($AE1350:$AE1350,$AC1351,AX1350:AX1350,$AI$2),0)),0)),0)</f>
        <v>0</v>
      </c>
    </row>
    <row r="1352" spans="29:76" x14ac:dyDescent="0.25">
      <c r="AC1352" s="1">
        <f t="shared" si="320"/>
        <v>0</v>
      </c>
      <c r="AD1352" s="1">
        <f>IFERROR(IF(LEN(AK1352)&gt;=1,VLOOKUP(HLOOKUP(AK1352,PROFILE!$K$5:$V$8,4,0),PROFILE!$F$1:$G$3,2,0),0),0)</f>
        <v>0</v>
      </c>
      <c r="AE1352" s="1">
        <f t="shared" si="321"/>
        <v>0</v>
      </c>
      <c r="AF1352" s="1">
        <v>1339</v>
      </c>
      <c r="AI1352" s="1" t="str">
        <f>IFERROR(IF($AH1352&gt;=1,VLOOKUP($AG1352,STUDENT!$O$8:$Z$1507,3,0),""),"")</f>
        <v/>
      </c>
      <c r="AJ1352" s="1" t="str">
        <f>IFERROR(IF($AH1352&gt;=1,VLOOKUP($AG1352,STUDENT!$O$8:$Z$1507,4,0),""),"")</f>
        <v/>
      </c>
      <c r="AK1352" s="1" t="str">
        <f>IFERROR(IF($AH1352&gt;=1,VLOOKUP($AG1352,STUDENT!$O$8:$Z$1507,6,0),""),"")</f>
        <v/>
      </c>
      <c r="AL1352" s="1" t="str">
        <f t="shared" si="322"/>
        <v/>
      </c>
      <c r="AM1352" s="1" t="str">
        <f t="shared" si="323"/>
        <v/>
      </c>
      <c r="AN1352" s="1" t="str">
        <f t="shared" si="324"/>
        <v/>
      </c>
      <c r="AO1352" s="1" t="str">
        <f t="shared" si="325"/>
        <v/>
      </c>
      <c r="AP1352" s="1" t="str">
        <f t="shared" si="326"/>
        <v/>
      </c>
      <c r="AQ1352" s="1" t="str">
        <f t="shared" si="327"/>
        <v/>
      </c>
      <c r="AR1352" s="1" t="str">
        <f t="shared" si="328"/>
        <v/>
      </c>
      <c r="AS1352" s="1" t="str">
        <f t="shared" si="329"/>
        <v/>
      </c>
      <c r="AT1352" s="1" t="str">
        <f t="shared" si="330"/>
        <v/>
      </c>
      <c r="AU1352" s="1" t="str">
        <f t="shared" si="331"/>
        <v/>
      </c>
      <c r="AV1352" s="1" t="str">
        <f t="shared" si="332"/>
        <v/>
      </c>
      <c r="AW1352" s="1" t="str">
        <f t="shared" si="333"/>
        <v/>
      </c>
      <c r="AX1352" s="1" t="str">
        <f t="shared" si="334"/>
        <v/>
      </c>
      <c r="AY1352" s="1">
        <f>IFERROR(IF($AE1352&gt;$AE1351,VLOOKUP($AC1352+AL$1,STOCK!$F$10:$AB$209,16,0),IF($AE1352=$AE1351,(IF(AY1351&gt;=1,AY1351-COUNTIFS($AE1351:$AE1351,$AC1352,AL1351:AL1351,$AI$1),0)),0)),0)</f>
        <v>0</v>
      </c>
      <c r="AZ1352" s="1">
        <f>IFERROR(IF($AE1352&gt;$AE1351,VLOOKUP($AC1352+AM$1,STOCK!$F$10:$AB$209,16,0),IF($AE1352=$AE1351,(IF(AZ1351&gt;=1,AZ1351-COUNTIFS($AE1351:$AE1351,$AC1352,AM1351:AM1351,$AI$1),0)),0)),0)</f>
        <v>0</v>
      </c>
      <c r="BA1352" s="1">
        <f>IFERROR(IF($AE1352&gt;$AE1351,VLOOKUP($AC1352+AN$1,STOCK!$F$10:$AB$209,16,0),IF($AE1352=$AE1351,(IF(BA1351&gt;=1,BA1351-COUNTIFS($AE1351:$AE1351,$AC1352,AN1351:AN1351,$AI$1),0)),0)),0)</f>
        <v>0</v>
      </c>
      <c r="BB1352" s="1">
        <f>IFERROR(IF($AE1352&gt;$AE1351,VLOOKUP($AC1352+AO$1,STOCK!$F$10:$AB$209,16,0),IF($AE1352=$AE1351,(IF(BB1351&gt;=1,BB1351-COUNTIFS($AE1351:$AE1351,$AC1352,AO1351:AO1351,$AI$1),0)),0)),0)</f>
        <v>0</v>
      </c>
      <c r="BC1352" s="1">
        <f>IFERROR(IF($AE1352&gt;$AE1351,VLOOKUP($AC1352+AP$1,STOCK!$F$10:$AB$209,16,0),IF($AE1352=$AE1351,(IF(BC1351&gt;=1,BC1351-COUNTIFS($AE1351:$AE1351,$AC1352,AP1351:AP1351,$AI$1),0)),0)),0)</f>
        <v>0</v>
      </c>
      <c r="BD1352" s="1">
        <f>IFERROR(IF($AE1352&gt;$AE1351,VLOOKUP($AC1352+AQ$1,STOCK!$F$10:$AB$209,16,0),IF($AE1352=$AE1351,(IF(BD1351&gt;=1,BD1351-COUNTIFS($AE1351:$AE1351,$AC1352,AQ1351:AQ1351,$AI$1),0)),0)),0)</f>
        <v>0</v>
      </c>
      <c r="BE1352" s="1">
        <f>IFERROR(IF($AE1352&gt;$AE1351,VLOOKUP($AC1352+AR$1,STOCK!$F$10:$AB$209,16,0),IF($AE1352=$AE1351,(IF(BE1351&gt;=1,BE1351-COUNTIFS($AE1351:$AE1351,$AC1352,AR1351:AR1351,$AI$1),0)),0)),0)</f>
        <v>0</v>
      </c>
      <c r="BF1352" s="1">
        <f>IFERROR(IF($AE1352&gt;$AE1351,VLOOKUP($AC1352+AS$1,STOCK!$F$10:$AB$209,16,0),IF($AE1352=$AE1351,(IF(BF1351&gt;=1,BF1351-COUNTIFS($AE1351:$AE1351,$AC1352,AS1351:AS1351,$AI$1),0)),0)),0)</f>
        <v>0</v>
      </c>
      <c r="BG1352" s="1">
        <f>IFERROR(IF($AE1352&gt;$AE1351,VLOOKUP($AC1352+AT$1,STOCK!$F$10:$AB$209,16,0),IF($AE1352=$AE1351,(IF(BG1351&gt;=1,BG1351-COUNTIFS($AE1351:$AE1351,$AC1352,AT1351:AT1351,$AI$1),0)),0)),0)</f>
        <v>0</v>
      </c>
      <c r="BH1352" s="1">
        <f>IFERROR(IF($AE1352&gt;$AE1351,VLOOKUP($AC1352+AU$1,STOCK!$F$10:$AB$209,16,0),IF($AE1352=$AE1351,(IF(BH1351&gt;=1,BH1351-COUNTIFS($AE1351:$AE1351,$AC1352,AU1351:AU1351,$AI$1),0)),0)),0)</f>
        <v>0</v>
      </c>
      <c r="BI1352" s="1">
        <f>IFERROR(IF($AE1352&gt;$AE1351,VLOOKUP($AC1352+AV$1,STOCK!$F$10:$AB$209,16,0),IF($AE1352=$AE1351,(IF(BI1351&gt;=1,BI1351-COUNTIFS($AE1351:$AE1351,$AC1352,AV1351:AV1351,$AI$1),0)),0)),0)</f>
        <v>0</v>
      </c>
      <c r="BJ1352" s="1">
        <f>IFERROR(IF($AE1352&gt;$AE1351,VLOOKUP($AC1352+AW$1,STOCK!$F$10:$AB$209,16,0),IF($AE1352=$AE1351,(IF(BJ1351&gt;=1,BJ1351-COUNTIFS($AE1351:$AE1351,$AC1352,AW1351:AW1351,$AI$1),0)),0)),0)</f>
        <v>0</v>
      </c>
      <c r="BK1352" s="1">
        <f>IFERROR(IF($AE1352&gt;$AE1351,VLOOKUP($AC1352+AX$1,STOCK!$F$10:$AB$209,16,0),IF($AE1352=$AE1351,(IF(BK1351&gt;=1,BK1351-COUNTIFS($AE1351:$AE1351,$AC1352,AX1351:AX1351,$AI$1),0)),0)),0)</f>
        <v>0</v>
      </c>
      <c r="BL1352" s="1">
        <f>IFERROR(IF($AE1352&gt;$AE1351,VLOOKUP($AC1352+AL$1,STOCK!$F$10:$AB$209,17,0),IF($AE1352=$AE1351,(IF(BL1351&gt;=1,BL1351-COUNTIFS($AE1351:$AE1351,$AC1352,AL1351:AL1351,$AI$2),0)),0)),0)</f>
        <v>0</v>
      </c>
      <c r="BM1352" s="1">
        <f>IFERROR(IF($AE1352&gt;$AE1351,VLOOKUP($AC1352+AM$1,STOCK!$F$10:$AB$209,17,0),IF($AE1352=$AE1351,(IF(BM1351&gt;=1,BM1351-COUNTIFS($AE1351:$AE1351,$AC1352,AM1351:AM1351,$AI$2),0)),0)),0)</f>
        <v>0</v>
      </c>
      <c r="BN1352" s="1">
        <f>IFERROR(IF($AE1352&gt;$AE1351,VLOOKUP($AC1352+AN$1,STOCK!$F$10:$AB$209,17,0),IF($AE1352=$AE1351,(IF(BN1351&gt;=1,BN1351-COUNTIFS($AE1351:$AE1351,$AC1352,AN1351:AN1351,$AI$2),0)),0)),0)</f>
        <v>0</v>
      </c>
      <c r="BO1352" s="1">
        <f>IFERROR(IF($AE1352&gt;$AE1351,VLOOKUP($AC1352+AO$1,STOCK!$F$10:$AB$209,17,0),IF($AE1352=$AE1351,(IF(BO1351&gt;=1,BO1351-COUNTIFS($AE1351:$AE1351,$AC1352,AO1351:AO1351,$AI$2),0)),0)),0)</f>
        <v>0</v>
      </c>
      <c r="BP1352" s="1">
        <f>IFERROR(IF($AE1352&gt;$AE1351,VLOOKUP($AC1352+AP$1,STOCK!$F$10:$AB$209,17,0),IF($AE1352=$AE1351,(IF(BP1351&gt;=1,BP1351-COUNTIFS($AE1351:$AE1351,$AC1352,AP1351:AP1351,$AI$2),0)),0)),0)</f>
        <v>0</v>
      </c>
      <c r="BQ1352" s="1">
        <f>IFERROR(IF($AE1352&gt;$AE1351,VLOOKUP($AC1352+AQ$1,STOCK!$F$10:$AB$209,17,0),IF($AE1352=$AE1351,(IF(BQ1351&gt;=1,BQ1351-COUNTIFS($AE1351:$AE1351,$AC1352,AQ1351:AQ1351,$AI$2),0)),0)),0)</f>
        <v>0</v>
      </c>
      <c r="BR1352" s="1">
        <f>IFERROR(IF($AE1352&gt;$AE1351,VLOOKUP($AC1352+AR$1,STOCK!$F$10:$AB$209,17,0),IF($AE1352=$AE1351,(IF(BR1351&gt;=1,BR1351-COUNTIFS($AE1351:$AE1351,$AC1352,AR1351:AR1351,$AI$2),0)),0)),0)</f>
        <v>0</v>
      </c>
      <c r="BS1352" s="1">
        <f>IFERROR(IF($AE1352&gt;$AE1351,VLOOKUP($AC1352+AS$1,STOCK!$F$10:$AB$209,17,0),IF($AE1352=$AE1351,(IF(BS1351&gt;=1,BS1351-COUNTIFS($AE1351:$AE1351,$AC1352,AS1351:AS1351,$AI$2),0)),0)),0)</f>
        <v>0</v>
      </c>
      <c r="BT1352" s="1">
        <f>IFERROR(IF($AE1352&gt;$AE1351,VLOOKUP($AC1352+AT$1,STOCK!$F$10:$AB$209,17,0),IF($AE1352=$AE1351,(IF(BT1351&gt;=1,BT1351-COUNTIFS($AE1351:$AE1351,$AC1352,AT1351:AT1351,$AI$2),0)),0)),0)</f>
        <v>0</v>
      </c>
      <c r="BU1352" s="1">
        <f>IFERROR(IF($AE1352&gt;$AE1351,VLOOKUP($AC1352+AU$1,STOCK!$F$10:$AB$209,17,0),IF($AE1352=$AE1351,(IF(BU1351&gt;=1,BU1351-COUNTIFS($AE1351:$AE1351,$AC1352,AU1351:AU1351,$AI$2),0)),0)),0)</f>
        <v>0</v>
      </c>
      <c r="BV1352" s="1">
        <f>IFERROR(IF($AE1352&gt;$AE1351,VLOOKUP($AC1352+AV$1,STOCK!$F$10:$AB$209,17,0),IF($AE1352=$AE1351,(IF(BV1351&gt;=1,BV1351-COUNTIFS($AE1351:$AE1351,$AC1352,AV1351:AV1351,$AI$2),0)),0)),0)</f>
        <v>0</v>
      </c>
      <c r="BW1352" s="1">
        <f>IFERROR(IF($AE1352&gt;$AE1351,VLOOKUP($AC1352+AW$1,STOCK!$F$10:$AB$209,17,0),IF($AE1352=$AE1351,(IF(BW1351&gt;=1,BW1351-COUNTIFS($AE1351:$AE1351,$AC1352,AW1351:AW1351,$AI$2),0)),0)),0)</f>
        <v>0</v>
      </c>
      <c r="BX1352" s="1">
        <f>IFERROR(IF($AE1352&gt;$AE1351,VLOOKUP($AC1352+AX$1,STOCK!$F$10:$AB$209,17,0),IF($AE1352=$AE1351,(IF(BX1351&gt;=1,BX1351-COUNTIFS($AE1351:$AE1351,$AC1352,AX1351:AX1351,$AI$2),0)),0)),0)</f>
        <v>0</v>
      </c>
    </row>
    <row r="1353" spans="29:76" x14ac:dyDescent="0.25">
      <c r="AC1353" s="1">
        <f t="shared" si="320"/>
        <v>0</v>
      </c>
      <c r="AD1353" s="1">
        <f>IFERROR(IF(LEN(AK1353)&gt;=1,VLOOKUP(HLOOKUP(AK1353,PROFILE!$K$5:$V$8,4,0),PROFILE!$F$1:$G$3,2,0),0),0)</f>
        <v>0</v>
      </c>
      <c r="AE1353" s="1">
        <f t="shared" si="321"/>
        <v>0</v>
      </c>
      <c r="AF1353" s="1">
        <v>1340</v>
      </c>
      <c r="AI1353" s="1" t="str">
        <f>IFERROR(IF($AH1353&gt;=1,VLOOKUP($AG1353,STUDENT!$O$8:$Z$1507,3,0),""),"")</f>
        <v/>
      </c>
      <c r="AJ1353" s="1" t="str">
        <f>IFERROR(IF($AH1353&gt;=1,VLOOKUP($AG1353,STUDENT!$O$8:$Z$1507,4,0),""),"")</f>
        <v/>
      </c>
      <c r="AK1353" s="1" t="str">
        <f>IFERROR(IF($AH1353&gt;=1,VLOOKUP($AG1353,STUDENT!$O$8:$Z$1507,6,0),""),"")</f>
        <v/>
      </c>
      <c r="AL1353" s="1" t="str">
        <f t="shared" si="322"/>
        <v/>
      </c>
      <c r="AM1353" s="1" t="str">
        <f t="shared" si="323"/>
        <v/>
      </c>
      <c r="AN1353" s="1" t="str">
        <f t="shared" si="324"/>
        <v/>
      </c>
      <c r="AO1353" s="1" t="str">
        <f t="shared" si="325"/>
        <v/>
      </c>
      <c r="AP1353" s="1" t="str">
        <f t="shared" si="326"/>
        <v/>
      </c>
      <c r="AQ1353" s="1" t="str">
        <f t="shared" si="327"/>
        <v/>
      </c>
      <c r="AR1353" s="1" t="str">
        <f t="shared" si="328"/>
        <v/>
      </c>
      <c r="AS1353" s="1" t="str">
        <f t="shared" si="329"/>
        <v/>
      </c>
      <c r="AT1353" s="1" t="str">
        <f t="shared" si="330"/>
        <v/>
      </c>
      <c r="AU1353" s="1" t="str">
        <f t="shared" si="331"/>
        <v/>
      </c>
      <c r="AV1353" s="1" t="str">
        <f t="shared" si="332"/>
        <v/>
      </c>
      <c r="AW1353" s="1" t="str">
        <f t="shared" si="333"/>
        <v/>
      </c>
      <c r="AX1353" s="1" t="str">
        <f t="shared" si="334"/>
        <v/>
      </c>
      <c r="AY1353" s="1">
        <f>IFERROR(IF($AE1353&gt;$AE1352,VLOOKUP($AC1353+AL$1,STOCK!$F$10:$AB$209,16,0),IF($AE1353=$AE1352,(IF(AY1352&gt;=1,AY1352-COUNTIFS($AE1352:$AE1352,$AC1353,AL1352:AL1352,$AI$1),0)),0)),0)</f>
        <v>0</v>
      </c>
      <c r="AZ1353" s="1">
        <f>IFERROR(IF($AE1353&gt;$AE1352,VLOOKUP($AC1353+AM$1,STOCK!$F$10:$AB$209,16,0),IF($AE1353=$AE1352,(IF(AZ1352&gt;=1,AZ1352-COUNTIFS($AE1352:$AE1352,$AC1353,AM1352:AM1352,$AI$1),0)),0)),0)</f>
        <v>0</v>
      </c>
      <c r="BA1353" s="1">
        <f>IFERROR(IF($AE1353&gt;$AE1352,VLOOKUP($AC1353+AN$1,STOCK!$F$10:$AB$209,16,0),IF($AE1353=$AE1352,(IF(BA1352&gt;=1,BA1352-COUNTIFS($AE1352:$AE1352,$AC1353,AN1352:AN1352,$AI$1),0)),0)),0)</f>
        <v>0</v>
      </c>
      <c r="BB1353" s="1">
        <f>IFERROR(IF($AE1353&gt;$AE1352,VLOOKUP($AC1353+AO$1,STOCK!$F$10:$AB$209,16,0),IF($AE1353=$AE1352,(IF(BB1352&gt;=1,BB1352-COUNTIFS($AE1352:$AE1352,$AC1353,AO1352:AO1352,$AI$1),0)),0)),0)</f>
        <v>0</v>
      </c>
      <c r="BC1353" s="1">
        <f>IFERROR(IF($AE1353&gt;$AE1352,VLOOKUP($AC1353+AP$1,STOCK!$F$10:$AB$209,16,0),IF($AE1353=$AE1352,(IF(BC1352&gt;=1,BC1352-COUNTIFS($AE1352:$AE1352,$AC1353,AP1352:AP1352,$AI$1),0)),0)),0)</f>
        <v>0</v>
      </c>
      <c r="BD1353" s="1">
        <f>IFERROR(IF($AE1353&gt;$AE1352,VLOOKUP($AC1353+AQ$1,STOCK!$F$10:$AB$209,16,0),IF($AE1353=$AE1352,(IF(BD1352&gt;=1,BD1352-COUNTIFS($AE1352:$AE1352,$AC1353,AQ1352:AQ1352,$AI$1),0)),0)),0)</f>
        <v>0</v>
      </c>
      <c r="BE1353" s="1">
        <f>IFERROR(IF($AE1353&gt;$AE1352,VLOOKUP($AC1353+AR$1,STOCK!$F$10:$AB$209,16,0),IF($AE1353=$AE1352,(IF(BE1352&gt;=1,BE1352-COUNTIFS($AE1352:$AE1352,$AC1353,AR1352:AR1352,$AI$1),0)),0)),0)</f>
        <v>0</v>
      </c>
      <c r="BF1353" s="1">
        <f>IFERROR(IF($AE1353&gt;$AE1352,VLOOKUP($AC1353+AS$1,STOCK!$F$10:$AB$209,16,0),IF($AE1353=$AE1352,(IF(BF1352&gt;=1,BF1352-COUNTIFS($AE1352:$AE1352,$AC1353,AS1352:AS1352,$AI$1),0)),0)),0)</f>
        <v>0</v>
      </c>
      <c r="BG1353" s="1">
        <f>IFERROR(IF($AE1353&gt;$AE1352,VLOOKUP($AC1353+AT$1,STOCK!$F$10:$AB$209,16,0),IF($AE1353=$AE1352,(IF(BG1352&gt;=1,BG1352-COUNTIFS($AE1352:$AE1352,$AC1353,AT1352:AT1352,$AI$1),0)),0)),0)</f>
        <v>0</v>
      </c>
      <c r="BH1353" s="1">
        <f>IFERROR(IF($AE1353&gt;$AE1352,VLOOKUP($AC1353+AU$1,STOCK!$F$10:$AB$209,16,0),IF($AE1353=$AE1352,(IF(BH1352&gt;=1,BH1352-COUNTIFS($AE1352:$AE1352,$AC1353,AU1352:AU1352,$AI$1),0)),0)),0)</f>
        <v>0</v>
      </c>
      <c r="BI1353" s="1">
        <f>IFERROR(IF($AE1353&gt;$AE1352,VLOOKUP($AC1353+AV$1,STOCK!$F$10:$AB$209,16,0),IF($AE1353=$AE1352,(IF(BI1352&gt;=1,BI1352-COUNTIFS($AE1352:$AE1352,$AC1353,AV1352:AV1352,$AI$1),0)),0)),0)</f>
        <v>0</v>
      </c>
      <c r="BJ1353" s="1">
        <f>IFERROR(IF($AE1353&gt;$AE1352,VLOOKUP($AC1353+AW$1,STOCK!$F$10:$AB$209,16,0),IF($AE1353=$AE1352,(IF(BJ1352&gt;=1,BJ1352-COUNTIFS($AE1352:$AE1352,$AC1353,AW1352:AW1352,$AI$1),0)),0)),0)</f>
        <v>0</v>
      </c>
      <c r="BK1353" s="1">
        <f>IFERROR(IF($AE1353&gt;$AE1352,VLOOKUP($AC1353+AX$1,STOCK!$F$10:$AB$209,16,0),IF($AE1353=$AE1352,(IF(BK1352&gt;=1,BK1352-COUNTIFS($AE1352:$AE1352,$AC1353,AX1352:AX1352,$AI$1),0)),0)),0)</f>
        <v>0</v>
      </c>
      <c r="BL1353" s="1">
        <f>IFERROR(IF($AE1353&gt;$AE1352,VLOOKUP($AC1353+AL$1,STOCK!$F$10:$AB$209,17,0),IF($AE1353=$AE1352,(IF(BL1352&gt;=1,BL1352-COUNTIFS($AE1352:$AE1352,$AC1353,AL1352:AL1352,$AI$2),0)),0)),0)</f>
        <v>0</v>
      </c>
      <c r="BM1353" s="1">
        <f>IFERROR(IF($AE1353&gt;$AE1352,VLOOKUP($AC1353+AM$1,STOCK!$F$10:$AB$209,17,0),IF($AE1353=$AE1352,(IF(BM1352&gt;=1,BM1352-COUNTIFS($AE1352:$AE1352,$AC1353,AM1352:AM1352,$AI$2),0)),0)),0)</f>
        <v>0</v>
      </c>
      <c r="BN1353" s="1">
        <f>IFERROR(IF($AE1353&gt;$AE1352,VLOOKUP($AC1353+AN$1,STOCK!$F$10:$AB$209,17,0),IF($AE1353=$AE1352,(IF(BN1352&gt;=1,BN1352-COUNTIFS($AE1352:$AE1352,$AC1353,AN1352:AN1352,$AI$2),0)),0)),0)</f>
        <v>0</v>
      </c>
      <c r="BO1353" s="1">
        <f>IFERROR(IF($AE1353&gt;$AE1352,VLOOKUP($AC1353+AO$1,STOCK!$F$10:$AB$209,17,0),IF($AE1353=$AE1352,(IF(BO1352&gt;=1,BO1352-COUNTIFS($AE1352:$AE1352,$AC1353,AO1352:AO1352,$AI$2),0)),0)),0)</f>
        <v>0</v>
      </c>
      <c r="BP1353" s="1">
        <f>IFERROR(IF($AE1353&gt;$AE1352,VLOOKUP($AC1353+AP$1,STOCK!$F$10:$AB$209,17,0),IF($AE1353=$AE1352,(IF(BP1352&gt;=1,BP1352-COUNTIFS($AE1352:$AE1352,$AC1353,AP1352:AP1352,$AI$2),0)),0)),0)</f>
        <v>0</v>
      </c>
      <c r="BQ1353" s="1">
        <f>IFERROR(IF($AE1353&gt;$AE1352,VLOOKUP($AC1353+AQ$1,STOCK!$F$10:$AB$209,17,0),IF($AE1353=$AE1352,(IF(BQ1352&gt;=1,BQ1352-COUNTIFS($AE1352:$AE1352,$AC1353,AQ1352:AQ1352,$AI$2),0)),0)),0)</f>
        <v>0</v>
      </c>
      <c r="BR1353" s="1">
        <f>IFERROR(IF($AE1353&gt;$AE1352,VLOOKUP($AC1353+AR$1,STOCK!$F$10:$AB$209,17,0),IF($AE1353=$AE1352,(IF(BR1352&gt;=1,BR1352-COUNTIFS($AE1352:$AE1352,$AC1353,AR1352:AR1352,$AI$2),0)),0)),0)</f>
        <v>0</v>
      </c>
      <c r="BS1353" s="1">
        <f>IFERROR(IF($AE1353&gt;$AE1352,VLOOKUP($AC1353+AS$1,STOCK!$F$10:$AB$209,17,0),IF($AE1353=$AE1352,(IF(BS1352&gt;=1,BS1352-COUNTIFS($AE1352:$AE1352,$AC1353,AS1352:AS1352,$AI$2),0)),0)),0)</f>
        <v>0</v>
      </c>
      <c r="BT1353" s="1">
        <f>IFERROR(IF($AE1353&gt;$AE1352,VLOOKUP($AC1353+AT$1,STOCK!$F$10:$AB$209,17,0),IF($AE1353=$AE1352,(IF(BT1352&gt;=1,BT1352-COUNTIFS($AE1352:$AE1352,$AC1353,AT1352:AT1352,$AI$2),0)),0)),0)</f>
        <v>0</v>
      </c>
      <c r="BU1353" s="1">
        <f>IFERROR(IF($AE1353&gt;$AE1352,VLOOKUP($AC1353+AU$1,STOCK!$F$10:$AB$209,17,0),IF($AE1353=$AE1352,(IF(BU1352&gt;=1,BU1352-COUNTIFS($AE1352:$AE1352,$AC1353,AU1352:AU1352,$AI$2),0)),0)),0)</f>
        <v>0</v>
      </c>
      <c r="BV1353" s="1">
        <f>IFERROR(IF($AE1353&gt;$AE1352,VLOOKUP($AC1353+AV$1,STOCK!$F$10:$AB$209,17,0),IF($AE1353=$AE1352,(IF(BV1352&gt;=1,BV1352-COUNTIFS($AE1352:$AE1352,$AC1353,AV1352:AV1352,$AI$2),0)),0)),0)</f>
        <v>0</v>
      </c>
      <c r="BW1353" s="1">
        <f>IFERROR(IF($AE1353&gt;$AE1352,VLOOKUP($AC1353+AW$1,STOCK!$F$10:$AB$209,17,0),IF($AE1353=$AE1352,(IF(BW1352&gt;=1,BW1352-COUNTIFS($AE1352:$AE1352,$AC1353,AW1352:AW1352,$AI$2),0)),0)),0)</f>
        <v>0</v>
      </c>
      <c r="BX1353" s="1">
        <f>IFERROR(IF($AE1353&gt;$AE1352,VLOOKUP($AC1353+AX$1,STOCK!$F$10:$AB$209,17,0),IF($AE1353=$AE1352,(IF(BX1352&gt;=1,BX1352-COUNTIFS($AE1352:$AE1352,$AC1353,AX1352:AX1352,$AI$2),0)),0)),0)</f>
        <v>0</v>
      </c>
    </row>
    <row r="1354" spans="29:76" x14ac:dyDescent="0.25">
      <c r="AC1354" s="1">
        <f t="shared" si="320"/>
        <v>0</v>
      </c>
      <c r="AD1354" s="1">
        <f>IFERROR(IF(LEN(AK1354)&gt;=1,VLOOKUP(HLOOKUP(AK1354,PROFILE!$K$5:$V$8,4,0),PROFILE!$F$1:$G$3,2,0),0),0)</f>
        <v>0</v>
      </c>
      <c r="AE1354" s="1">
        <f t="shared" si="321"/>
        <v>0</v>
      </c>
      <c r="AF1354" s="1">
        <v>1341</v>
      </c>
      <c r="AI1354" s="1" t="str">
        <f>IFERROR(IF($AH1354&gt;=1,VLOOKUP($AG1354,STUDENT!$O$8:$Z$1507,3,0),""),"")</f>
        <v/>
      </c>
      <c r="AJ1354" s="1" t="str">
        <f>IFERROR(IF($AH1354&gt;=1,VLOOKUP($AG1354,STUDENT!$O$8:$Z$1507,4,0),""),"")</f>
        <v/>
      </c>
      <c r="AK1354" s="1" t="str">
        <f>IFERROR(IF($AH1354&gt;=1,VLOOKUP($AG1354,STUDENT!$O$8:$Z$1507,6,0),""),"")</f>
        <v/>
      </c>
      <c r="AL1354" s="1" t="str">
        <f t="shared" si="322"/>
        <v/>
      </c>
      <c r="AM1354" s="1" t="str">
        <f t="shared" si="323"/>
        <v/>
      </c>
      <c r="AN1354" s="1" t="str">
        <f t="shared" si="324"/>
        <v/>
      </c>
      <c r="AO1354" s="1" t="str">
        <f t="shared" si="325"/>
        <v/>
      </c>
      <c r="AP1354" s="1" t="str">
        <f t="shared" si="326"/>
        <v/>
      </c>
      <c r="AQ1354" s="1" t="str">
        <f t="shared" si="327"/>
        <v/>
      </c>
      <c r="AR1354" s="1" t="str">
        <f t="shared" si="328"/>
        <v/>
      </c>
      <c r="AS1354" s="1" t="str">
        <f t="shared" si="329"/>
        <v/>
      </c>
      <c r="AT1354" s="1" t="str">
        <f t="shared" si="330"/>
        <v/>
      </c>
      <c r="AU1354" s="1" t="str">
        <f t="shared" si="331"/>
        <v/>
      </c>
      <c r="AV1354" s="1" t="str">
        <f t="shared" si="332"/>
        <v/>
      </c>
      <c r="AW1354" s="1" t="str">
        <f t="shared" si="333"/>
        <v/>
      </c>
      <c r="AX1354" s="1" t="str">
        <f t="shared" si="334"/>
        <v/>
      </c>
      <c r="AY1354" s="1">
        <f>IFERROR(IF($AE1354&gt;$AE1353,VLOOKUP($AC1354+AL$1,STOCK!$F$10:$AB$209,16,0),IF($AE1354=$AE1353,(IF(AY1353&gt;=1,AY1353-COUNTIFS($AE1353:$AE1353,$AC1354,AL1353:AL1353,$AI$1),0)),0)),0)</f>
        <v>0</v>
      </c>
      <c r="AZ1354" s="1">
        <f>IFERROR(IF($AE1354&gt;$AE1353,VLOOKUP($AC1354+AM$1,STOCK!$F$10:$AB$209,16,0),IF($AE1354=$AE1353,(IF(AZ1353&gt;=1,AZ1353-COUNTIFS($AE1353:$AE1353,$AC1354,AM1353:AM1353,$AI$1),0)),0)),0)</f>
        <v>0</v>
      </c>
      <c r="BA1354" s="1">
        <f>IFERROR(IF($AE1354&gt;$AE1353,VLOOKUP($AC1354+AN$1,STOCK!$F$10:$AB$209,16,0),IF($AE1354=$AE1353,(IF(BA1353&gt;=1,BA1353-COUNTIFS($AE1353:$AE1353,$AC1354,AN1353:AN1353,$AI$1),0)),0)),0)</f>
        <v>0</v>
      </c>
      <c r="BB1354" s="1">
        <f>IFERROR(IF($AE1354&gt;$AE1353,VLOOKUP($AC1354+AO$1,STOCK!$F$10:$AB$209,16,0),IF($AE1354=$AE1353,(IF(BB1353&gt;=1,BB1353-COUNTIFS($AE1353:$AE1353,$AC1354,AO1353:AO1353,$AI$1),0)),0)),0)</f>
        <v>0</v>
      </c>
      <c r="BC1354" s="1">
        <f>IFERROR(IF($AE1354&gt;$AE1353,VLOOKUP($AC1354+AP$1,STOCK!$F$10:$AB$209,16,0),IF($AE1354=$AE1353,(IF(BC1353&gt;=1,BC1353-COUNTIFS($AE1353:$AE1353,$AC1354,AP1353:AP1353,$AI$1),0)),0)),0)</f>
        <v>0</v>
      </c>
      <c r="BD1354" s="1">
        <f>IFERROR(IF($AE1354&gt;$AE1353,VLOOKUP($AC1354+AQ$1,STOCK!$F$10:$AB$209,16,0),IF($AE1354=$AE1353,(IF(BD1353&gt;=1,BD1353-COUNTIFS($AE1353:$AE1353,$AC1354,AQ1353:AQ1353,$AI$1),0)),0)),0)</f>
        <v>0</v>
      </c>
      <c r="BE1354" s="1">
        <f>IFERROR(IF($AE1354&gt;$AE1353,VLOOKUP($AC1354+AR$1,STOCK!$F$10:$AB$209,16,0),IF($AE1354=$AE1353,(IF(BE1353&gt;=1,BE1353-COUNTIFS($AE1353:$AE1353,$AC1354,AR1353:AR1353,$AI$1),0)),0)),0)</f>
        <v>0</v>
      </c>
      <c r="BF1354" s="1">
        <f>IFERROR(IF($AE1354&gt;$AE1353,VLOOKUP($AC1354+AS$1,STOCK!$F$10:$AB$209,16,0),IF($AE1354=$AE1353,(IF(BF1353&gt;=1,BF1353-COUNTIFS($AE1353:$AE1353,$AC1354,AS1353:AS1353,$AI$1),0)),0)),0)</f>
        <v>0</v>
      </c>
      <c r="BG1354" s="1">
        <f>IFERROR(IF($AE1354&gt;$AE1353,VLOOKUP($AC1354+AT$1,STOCK!$F$10:$AB$209,16,0),IF($AE1354=$AE1353,(IF(BG1353&gt;=1,BG1353-COUNTIFS($AE1353:$AE1353,$AC1354,AT1353:AT1353,$AI$1),0)),0)),0)</f>
        <v>0</v>
      </c>
      <c r="BH1354" s="1">
        <f>IFERROR(IF($AE1354&gt;$AE1353,VLOOKUP($AC1354+AU$1,STOCK!$F$10:$AB$209,16,0),IF($AE1354=$AE1353,(IF(BH1353&gt;=1,BH1353-COUNTIFS($AE1353:$AE1353,$AC1354,AU1353:AU1353,$AI$1),0)),0)),0)</f>
        <v>0</v>
      </c>
      <c r="BI1354" s="1">
        <f>IFERROR(IF($AE1354&gt;$AE1353,VLOOKUP($AC1354+AV$1,STOCK!$F$10:$AB$209,16,0),IF($AE1354=$AE1353,(IF(BI1353&gt;=1,BI1353-COUNTIFS($AE1353:$AE1353,$AC1354,AV1353:AV1353,$AI$1),0)),0)),0)</f>
        <v>0</v>
      </c>
      <c r="BJ1354" s="1">
        <f>IFERROR(IF($AE1354&gt;$AE1353,VLOOKUP($AC1354+AW$1,STOCK!$F$10:$AB$209,16,0),IF($AE1354=$AE1353,(IF(BJ1353&gt;=1,BJ1353-COUNTIFS($AE1353:$AE1353,$AC1354,AW1353:AW1353,$AI$1),0)),0)),0)</f>
        <v>0</v>
      </c>
      <c r="BK1354" s="1">
        <f>IFERROR(IF($AE1354&gt;$AE1353,VLOOKUP($AC1354+AX$1,STOCK!$F$10:$AB$209,16,0),IF($AE1354=$AE1353,(IF(BK1353&gt;=1,BK1353-COUNTIFS($AE1353:$AE1353,$AC1354,AX1353:AX1353,$AI$1),0)),0)),0)</f>
        <v>0</v>
      </c>
      <c r="BL1354" s="1">
        <f>IFERROR(IF($AE1354&gt;$AE1353,VLOOKUP($AC1354+AL$1,STOCK!$F$10:$AB$209,17,0),IF($AE1354=$AE1353,(IF(BL1353&gt;=1,BL1353-COUNTIFS($AE1353:$AE1353,$AC1354,AL1353:AL1353,$AI$2),0)),0)),0)</f>
        <v>0</v>
      </c>
      <c r="BM1354" s="1">
        <f>IFERROR(IF($AE1354&gt;$AE1353,VLOOKUP($AC1354+AM$1,STOCK!$F$10:$AB$209,17,0),IF($AE1354=$AE1353,(IF(BM1353&gt;=1,BM1353-COUNTIFS($AE1353:$AE1353,$AC1354,AM1353:AM1353,$AI$2),0)),0)),0)</f>
        <v>0</v>
      </c>
      <c r="BN1354" s="1">
        <f>IFERROR(IF($AE1354&gt;$AE1353,VLOOKUP($AC1354+AN$1,STOCK!$F$10:$AB$209,17,0),IF($AE1354=$AE1353,(IF(BN1353&gt;=1,BN1353-COUNTIFS($AE1353:$AE1353,$AC1354,AN1353:AN1353,$AI$2),0)),0)),0)</f>
        <v>0</v>
      </c>
      <c r="BO1354" s="1">
        <f>IFERROR(IF($AE1354&gt;$AE1353,VLOOKUP($AC1354+AO$1,STOCK!$F$10:$AB$209,17,0),IF($AE1354=$AE1353,(IF(BO1353&gt;=1,BO1353-COUNTIFS($AE1353:$AE1353,$AC1354,AO1353:AO1353,$AI$2),0)),0)),0)</f>
        <v>0</v>
      </c>
      <c r="BP1354" s="1">
        <f>IFERROR(IF($AE1354&gt;$AE1353,VLOOKUP($AC1354+AP$1,STOCK!$F$10:$AB$209,17,0),IF($AE1354=$AE1353,(IF(BP1353&gt;=1,BP1353-COUNTIFS($AE1353:$AE1353,$AC1354,AP1353:AP1353,$AI$2),0)),0)),0)</f>
        <v>0</v>
      </c>
      <c r="BQ1354" s="1">
        <f>IFERROR(IF($AE1354&gt;$AE1353,VLOOKUP($AC1354+AQ$1,STOCK!$F$10:$AB$209,17,0),IF($AE1354=$AE1353,(IF(BQ1353&gt;=1,BQ1353-COUNTIFS($AE1353:$AE1353,$AC1354,AQ1353:AQ1353,$AI$2),0)),0)),0)</f>
        <v>0</v>
      </c>
      <c r="BR1354" s="1">
        <f>IFERROR(IF($AE1354&gt;$AE1353,VLOOKUP($AC1354+AR$1,STOCK!$F$10:$AB$209,17,0),IF($AE1354=$AE1353,(IF(BR1353&gt;=1,BR1353-COUNTIFS($AE1353:$AE1353,$AC1354,AR1353:AR1353,$AI$2),0)),0)),0)</f>
        <v>0</v>
      </c>
      <c r="BS1354" s="1">
        <f>IFERROR(IF($AE1354&gt;$AE1353,VLOOKUP($AC1354+AS$1,STOCK!$F$10:$AB$209,17,0),IF($AE1354=$AE1353,(IF(BS1353&gt;=1,BS1353-COUNTIFS($AE1353:$AE1353,$AC1354,AS1353:AS1353,$AI$2),0)),0)),0)</f>
        <v>0</v>
      </c>
      <c r="BT1354" s="1">
        <f>IFERROR(IF($AE1354&gt;$AE1353,VLOOKUP($AC1354+AT$1,STOCK!$F$10:$AB$209,17,0),IF($AE1354=$AE1353,(IF(BT1353&gt;=1,BT1353-COUNTIFS($AE1353:$AE1353,$AC1354,AT1353:AT1353,$AI$2),0)),0)),0)</f>
        <v>0</v>
      </c>
      <c r="BU1354" s="1">
        <f>IFERROR(IF($AE1354&gt;$AE1353,VLOOKUP($AC1354+AU$1,STOCK!$F$10:$AB$209,17,0),IF($AE1354=$AE1353,(IF(BU1353&gt;=1,BU1353-COUNTIFS($AE1353:$AE1353,$AC1354,AU1353:AU1353,$AI$2),0)),0)),0)</f>
        <v>0</v>
      </c>
      <c r="BV1354" s="1">
        <f>IFERROR(IF($AE1354&gt;$AE1353,VLOOKUP($AC1354+AV$1,STOCK!$F$10:$AB$209,17,0),IF($AE1354=$AE1353,(IF(BV1353&gt;=1,BV1353-COUNTIFS($AE1353:$AE1353,$AC1354,AV1353:AV1353,$AI$2),0)),0)),0)</f>
        <v>0</v>
      </c>
      <c r="BW1354" s="1">
        <f>IFERROR(IF($AE1354&gt;$AE1353,VLOOKUP($AC1354+AW$1,STOCK!$F$10:$AB$209,17,0),IF($AE1354=$AE1353,(IF(BW1353&gt;=1,BW1353-COUNTIFS($AE1353:$AE1353,$AC1354,AW1353:AW1353,$AI$2),0)),0)),0)</f>
        <v>0</v>
      </c>
      <c r="BX1354" s="1">
        <f>IFERROR(IF($AE1354&gt;$AE1353,VLOOKUP($AC1354+AX$1,STOCK!$F$10:$AB$209,17,0),IF($AE1354=$AE1353,(IF(BX1353&gt;=1,BX1353-COUNTIFS($AE1353:$AE1353,$AC1354,AX1353:AX1353,$AI$2),0)),0)),0)</f>
        <v>0</v>
      </c>
    </row>
    <row r="1355" spans="29:76" x14ac:dyDescent="0.25">
      <c r="AC1355" s="1">
        <f t="shared" si="320"/>
        <v>0</v>
      </c>
      <c r="AD1355" s="1">
        <f>IFERROR(IF(LEN(AK1355)&gt;=1,VLOOKUP(HLOOKUP(AK1355,PROFILE!$K$5:$V$8,4,0),PROFILE!$F$1:$G$3,2,0),0),0)</f>
        <v>0</v>
      </c>
      <c r="AE1355" s="1">
        <f t="shared" si="321"/>
        <v>0</v>
      </c>
      <c r="AF1355" s="1">
        <v>1342</v>
      </c>
      <c r="AI1355" s="1" t="str">
        <f>IFERROR(IF($AH1355&gt;=1,VLOOKUP($AG1355,STUDENT!$O$8:$Z$1507,3,0),""),"")</f>
        <v/>
      </c>
      <c r="AJ1355" s="1" t="str">
        <f>IFERROR(IF($AH1355&gt;=1,VLOOKUP($AG1355,STUDENT!$O$8:$Z$1507,4,0),""),"")</f>
        <v/>
      </c>
      <c r="AK1355" s="1" t="str">
        <f>IFERROR(IF($AH1355&gt;=1,VLOOKUP($AG1355,STUDENT!$O$8:$Z$1507,6,0),""),"")</f>
        <v/>
      </c>
      <c r="AL1355" s="1" t="str">
        <f t="shared" si="322"/>
        <v/>
      </c>
      <c r="AM1355" s="1" t="str">
        <f t="shared" si="323"/>
        <v/>
      </c>
      <c r="AN1355" s="1" t="str">
        <f t="shared" si="324"/>
        <v/>
      </c>
      <c r="AO1355" s="1" t="str">
        <f t="shared" si="325"/>
        <v/>
      </c>
      <c r="AP1355" s="1" t="str">
        <f t="shared" si="326"/>
        <v/>
      </c>
      <c r="AQ1355" s="1" t="str">
        <f t="shared" si="327"/>
        <v/>
      </c>
      <c r="AR1355" s="1" t="str">
        <f t="shared" si="328"/>
        <v/>
      </c>
      <c r="AS1355" s="1" t="str">
        <f t="shared" si="329"/>
        <v/>
      </c>
      <c r="AT1355" s="1" t="str">
        <f t="shared" si="330"/>
        <v/>
      </c>
      <c r="AU1355" s="1" t="str">
        <f t="shared" si="331"/>
        <v/>
      </c>
      <c r="AV1355" s="1" t="str">
        <f t="shared" si="332"/>
        <v/>
      </c>
      <c r="AW1355" s="1" t="str">
        <f t="shared" si="333"/>
        <v/>
      </c>
      <c r="AX1355" s="1" t="str">
        <f t="shared" si="334"/>
        <v/>
      </c>
      <c r="AY1355" s="1">
        <f>IFERROR(IF($AE1355&gt;$AE1354,VLOOKUP($AC1355+AL$1,STOCK!$F$10:$AB$209,16,0),IF($AE1355=$AE1354,(IF(AY1354&gt;=1,AY1354-COUNTIFS($AE1354:$AE1354,$AC1355,AL1354:AL1354,$AI$1),0)),0)),0)</f>
        <v>0</v>
      </c>
      <c r="AZ1355" s="1">
        <f>IFERROR(IF($AE1355&gt;$AE1354,VLOOKUP($AC1355+AM$1,STOCK!$F$10:$AB$209,16,0),IF($AE1355=$AE1354,(IF(AZ1354&gt;=1,AZ1354-COUNTIFS($AE1354:$AE1354,$AC1355,AM1354:AM1354,$AI$1),0)),0)),0)</f>
        <v>0</v>
      </c>
      <c r="BA1355" s="1">
        <f>IFERROR(IF($AE1355&gt;$AE1354,VLOOKUP($AC1355+AN$1,STOCK!$F$10:$AB$209,16,0),IF($AE1355=$AE1354,(IF(BA1354&gt;=1,BA1354-COUNTIFS($AE1354:$AE1354,$AC1355,AN1354:AN1354,$AI$1),0)),0)),0)</f>
        <v>0</v>
      </c>
      <c r="BB1355" s="1">
        <f>IFERROR(IF($AE1355&gt;$AE1354,VLOOKUP($AC1355+AO$1,STOCK!$F$10:$AB$209,16,0),IF($AE1355=$AE1354,(IF(BB1354&gt;=1,BB1354-COUNTIFS($AE1354:$AE1354,$AC1355,AO1354:AO1354,$AI$1),0)),0)),0)</f>
        <v>0</v>
      </c>
      <c r="BC1355" s="1">
        <f>IFERROR(IF($AE1355&gt;$AE1354,VLOOKUP($AC1355+AP$1,STOCK!$F$10:$AB$209,16,0),IF($AE1355=$AE1354,(IF(BC1354&gt;=1,BC1354-COUNTIFS($AE1354:$AE1354,$AC1355,AP1354:AP1354,$AI$1),0)),0)),0)</f>
        <v>0</v>
      </c>
      <c r="BD1355" s="1">
        <f>IFERROR(IF($AE1355&gt;$AE1354,VLOOKUP($AC1355+AQ$1,STOCK!$F$10:$AB$209,16,0),IF($AE1355=$AE1354,(IF(BD1354&gt;=1,BD1354-COUNTIFS($AE1354:$AE1354,$AC1355,AQ1354:AQ1354,$AI$1),0)),0)),0)</f>
        <v>0</v>
      </c>
      <c r="BE1355" s="1">
        <f>IFERROR(IF($AE1355&gt;$AE1354,VLOOKUP($AC1355+AR$1,STOCK!$F$10:$AB$209,16,0),IF($AE1355=$AE1354,(IF(BE1354&gt;=1,BE1354-COUNTIFS($AE1354:$AE1354,$AC1355,AR1354:AR1354,$AI$1),0)),0)),0)</f>
        <v>0</v>
      </c>
      <c r="BF1355" s="1">
        <f>IFERROR(IF($AE1355&gt;$AE1354,VLOOKUP($AC1355+AS$1,STOCK!$F$10:$AB$209,16,0),IF($AE1355=$AE1354,(IF(BF1354&gt;=1,BF1354-COUNTIFS($AE1354:$AE1354,$AC1355,AS1354:AS1354,$AI$1),0)),0)),0)</f>
        <v>0</v>
      </c>
      <c r="BG1355" s="1">
        <f>IFERROR(IF($AE1355&gt;$AE1354,VLOOKUP($AC1355+AT$1,STOCK!$F$10:$AB$209,16,0),IF($AE1355=$AE1354,(IF(BG1354&gt;=1,BG1354-COUNTIFS($AE1354:$AE1354,$AC1355,AT1354:AT1354,$AI$1),0)),0)),0)</f>
        <v>0</v>
      </c>
      <c r="BH1355" s="1">
        <f>IFERROR(IF($AE1355&gt;$AE1354,VLOOKUP($AC1355+AU$1,STOCK!$F$10:$AB$209,16,0),IF($AE1355=$AE1354,(IF(BH1354&gt;=1,BH1354-COUNTIFS($AE1354:$AE1354,$AC1355,AU1354:AU1354,$AI$1),0)),0)),0)</f>
        <v>0</v>
      </c>
      <c r="BI1355" s="1">
        <f>IFERROR(IF($AE1355&gt;$AE1354,VLOOKUP($AC1355+AV$1,STOCK!$F$10:$AB$209,16,0),IF($AE1355=$AE1354,(IF(BI1354&gt;=1,BI1354-COUNTIFS($AE1354:$AE1354,$AC1355,AV1354:AV1354,$AI$1),0)),0)),0)</f>
        <v>0</v>
      </c>
      <c r="BJ1355" s="1">
        <f>IFERROR(IF($AE1355&gt;$AE1354,VLOOKUP($AC1355+AW$1,STOCK!$F$10:$AB$209,16,0),IF($AE1355=$AE1354,(IF(BJ1354&gt;=1,BJ1354-COUNTIFS($AE1354:$AE1354,$AC1355,AW1354:AW1354,$AI$1),0)),0)),0)</f>
        <v>0</v>
      </c>
      <c r="BK1355" s="1">
        <f>IFERROR(IF($AE1355&gt;$AE1354,VLOOKUP($AC1355+AX$1,STOCK!$F$10:$AB$209,16,0),IF($AE1355=$AE1354,(IF(BK1354&gt;=1,BK1354-COUNTIFS($AE1354:$AE1354,$AC1355,AX1354:AX1354,$AI$1),0)),0)),0)</f>
        <v>0</v>
      </c>
      <c r="BL1355" s="1">
        <f>IFERROR(IF($AE1355&gt;$AE1354,VLOOKUP($AC1355+AL$1,STOCK!$F$10:$AB$209,17,0),IF($AE1355=$AE1354,(IF(BL1354&gt;=1,BL1354-COUNTIFS($AE1354:$AE1354,$AC1355,AL1354:AL1354,$AI$2),0)),0)),0)</f>
        <v>0</v>
      </c>
      <c r="BM1355" s="1">
        <f>IFERROR(IF($AE1355&gt;$AE1354,VLOOKUP($AC1355+AM$1,STOCK!$F$10:$AB$209,17,0),IF($AE1355=$AE1354,(IF(BM1354&gt;=1,BM1354-COUNTIFS($AE1354:$AE1354,$AC1355,AM1354:AM1354,$AI$2),0)),0)),0)</f>
        <v>0</v>
      </c>
      <c r="BN1355" s="1">
        <f>IFERROR(IF($AE1355&gt;$AE1354,VLOOKUP($AC1355+AN$1,STOCK!$F$10:$AB$209,17,0),IF($AE1355=$AE1354,(IF(BN1354&gt;=1,BN1354-COUNTIFS($AE1354:$AE1354,$AC1355,AN1354:AN1354,$AI$2),0)),0)),0)</f>
        <v>0</v>
      </c>
      <c r="BO1355" s="1">
        <f>IFERROR(IF($AE1355&gt;$AE1354,VLOOKUP($AC1355+AO$1,STOCK!$F$10:$AB$209,17,0),IF($AE1355=$AE1354,(IF(BO1354&gt;=1,BO1354-COUNTIFS($AE1354:$AE1354,$AC1355,AO1354:AO1354,$AI$2),0)),0)),0)</f>
        <v>0</v>
      </c>
      <c r="BP1355" s="1">
        <f>IFERROR(IF($AE1355&gt;$AE1354,VLOOKUP($AC1355+AP$1,STOCK!$F$10:$AB$209,17,0),IF($AE1355=$AE1354,(IF(BP1354&gt;=1,BP1354-COUNTIFS($AE1354:$AE1354,$AC1355,AP1354:AP1354,$AI$2),0)),0)),0)</f>
        <v>0</v>
      </c>
      <c r="BQ1355" s="1">
        <f>IFERROR(IF($AE1355&gt;$AE1354,VLOOKUP($AC1355+AQ$1,STOCK!$F$10:$AB$209,17,0),IF($AE1355=$AE1354,(IF(BQ1354&gt;=1,BQ1354-COUNTIFS($AE1354:$AE1354,$AC1355,AQ1354:AQ1354,$AI$2),0)),0)),0)</f>
        <v>0</v>
      </c>
      <c r="BR1355" s="1">
        <f>IFERROR(IF($AE1355&gt;$AE1354,VLOOKUP($AC1355+AR$1,STOCK!$F$10:$AB$209,17,0),IF($AE1355=$AE1354,(IF(BR1354&gt;=1,BR1354-COUNTIFS($AE1354:$AE1354,$AC1355,AR1354:AR1354,$AI$2),0)),0)),0)</f>
        <v>0</v>
      </c>
      <c r="BS1355" s="1">
        <f>IFERROR(IF($AE1355&gt;$AE1354,VLOOKUP($AC1355+AS$1,STOCK!$F$10:$AB$209,17,0),IF($AE1355=$AE1354,(IF(BS1354&gt;=1,BS1354-COUNTIFS($AE1354:$AE1354,$AC1355,AS1354:AS1354,$AI$2),0)),0)),0)</f>
        <v>0</v>
      </c>
      <c r="BT1355" s="1">
        <f>IFERROR(IF($AE1355&gt;$AE1354,VLOOKUP($AC1355+AT$1,STOCK!$F$10:$AB$209,17,0),IF($AE1355=$AE1354,(IF(BT1354&gt;=1,BT1354-COUNTIFS($AE1354:$AE1354,$AC1355,AT1354:AT1354,$AI$2),0)),0)),0)</f>
        <v>0</v>
      </c>
      <c r="BU1355" s="1">
        <f>IFERROR(IF($AE1355&gt;$AE1354,VLOOKUP($AC1355+AU$1,STOCK!$F$10:$AB$209,17,0),IF($AE1355=$AE1354,(IF(BU1354&gt;=1,BU1354-COUNTIFS($AE1354:$AE1354,$AC1355,AU1354:AU1354,$AI$2),0)),0)),0)</f>
        <v>0</v>
      </c>
      <c r="BV1355" s="1">
        <f>IFERROR(IF($AE1355&gt;$AE1354,VLOOKUP($AC1355+AV$1,STOCK!$F$10:$AB$209,17,0),IF($AE1355=$AE1354,(IF(BV1354&gt;=1,BV1354-COUNTIFS($AE1354:$AE1354,$AC1355,AV1354:AV1354,$AI$2),0)),0)),0)</f>
        <v>0</v>
      </c>
      <c r="BW1355" s="1">
        <f>IFERROR(IF($AE1355&gt;$AE1354,VLOOKUP($AC1355+AW$1,STOCK!$F$10:$AB$209,17,0),IF($AE1355=$AE1354,(IF(BW1354&gt;=1,BW1354-COUNTIFS($AE1354:$AE1354,$AC1355,AW1354:AW1354,$AI$2),0)),0)),0)</f>
        <v>0</v>
      </c>
      <c r="BX1355" s="1">
        <f>IFERROR(IF($AE1355&gt;$AE1354,VLOOKUP($AC1355+AX$1,STOCK!$F$10:$AB$209,17,0),IF($AE1355=$AE1354,(IF(BX1354&gt;=1,BX1354-COUNTIFS($AE1354:$AE1354,$AC1355,AX1354:AX1354,$AI$2),0)),0)),0)</f>
        <v>0</v>
      </c>
    </row>
    <row r="1356" spans="29:76" x14ac:dyDescent="0.25">
      <c r="AC1356" s="1">
        <f t="shared" si="320"/>
        <v>0</v>
      </c>
      <c r="AD1356" s="1">
        <f>IFERROR(IF(LEN(AK1356)&gt;=1,VLOOKUP(HLOOKUP(AK1356,PROFILE!$K$5:$V$8,4,0),PROFILE!$F$1:$G$3,2,0),0),0)</f>
        <v>0</v>
      </c>
      <c r="AE1356" s="1">
        <f t="shared" si="321"/>
        <v>0</v>
      </c>
      <c r="AF1356" s="1">
        <v>1343</v>
      </c>
      <c r="AI1356" s="1" t="str">
        <f>IFERROR(IF($AH1356&gt;=1,VLOOKUP($AG1356,STUDENT!$O$8:$Z$1507,3,0),""),"")</f>
        <v/>
      </c>
      <c r="AJ1356" s="1" t="str">
        <f>IFERROR(IF($AH1356&gt;=1,VLOOKUP($AG1356,STUDENT!$O$8:$Z$1507,4,0),""),"")</f>
        <v/>
      </c>
      <c r="AK1356" s="1" t="str">
        <f>IFERROR(IF($AH1356&gt;=1,VLOOKUP($AG1356,STUDENT!$O$8:$Z$1507,6,0),""),"")</f>
        <v/>
      </c>
      <c r="AL1356" s="1" t="str">
        <f t="shared" si="322"/>
        <v/>
      </c>
      <c r="AM1356" s="1" t="str">
        <f t="shared" si="323"/>
        <v/>
      </c>
      <c r="AN1356" s="1" t="str">
        <f t="shared" si="324"/>
        <v/>
      </c>
      <c r="AO1356" s="1" t="str">
        <f t="shared" si="325"/>
        <v/>
      </c>
      <c r="AP1356" s="1" t="str">
        <f t="shared" si="326"/>
        <v/>
      </c>
      <c r="AQ1356" s="1" t="str">
        <f t="shared" si="327"/>
        <v/>
      </c>
      <c r="AR1356" s="1" t="str">
        <f t="shared" si="328"/>
        <v/>
      </c>
      <c r="AS1356" s="1" t="str">
        <f t="shared" si="329"/>
        <v/>
      </c>
      <c r="AT1356" s="1" t="str">
        <f t="shared" si="330"/>
        <v/>
      </c>
      <c r="AU1356" s="1" t="str">
        <f t="shared" si="331"/>
        <v/>
      </c>
      <c r="AV1356" s="1" t="str">
        <f t="shared" si="332"/>
        <v/>
      </c>
      <c r="AW1356" s="1" t="str">
        <f t="shared" si="333"/>
        <v/>
      </c>
      <c r="AX1356" s="1" t="str">
        <f t="shared" si="334"/>
        <v/>
      </c>
      <c r="AY1356" s="1">
        <f>IFERROR(IF($AE1356&gt;$AE1355,VLOOKUP($AC1356+AL$1,STOCK!$F$10:$AB$209,16,0),IF($AE1356=$AE1355,(IF(AY1355&gt;=1,AY1355-COUNTIFS($AE1355:$AE1355,$AC1356,AL1355:AL1355,$AI$1),0)),0)),0)</f>
        <v>0</v>
      </c>
      <c r="AZ1356" s="1">
        <f>IFERROR(IF($AE1356&gt;$AE1355,VLOOKUP($AC1356+AM$1,STOCK!$F$10:$AB$209,16,0),IF($AE1356=$AE1355,(IF(AZ1355&gt;=1,AZ1355-COUNTIFS($AE1355:$AE1355,$AC1356,AM1355:AM1355,$AI$1),0)),0)),0)</f>
        <v>0</v>
      </c>
      <c r="BA1356" s="1">
        <f>IFERROR(IF($AE1356&gt;$AE1355,VLOOKUP($AC1356+AN$1,STOCK!$F$10:$AB$209,16,0),IF($AE1356=$AE1355,(IF(BA1355&gt;=1,BA1355-COUNTIFS($AE1355:$AE1355,$AC1356,AN1355:AN1355,$AI$1),0)),0)),0)</f>
        <v>0</v>
      </c>
      <c r="BB1356" s="1">
        <f>IFERROR(IF($AE1356&gt;$AE1355,VLOOKUP($AC1356+AO$1,STOCK!$F$10:$AB$209,16,0),IF($AE1356=$AE1355,(IF(BB1355&gt;=1,BB1355-COUNTIFS($AE1355:$AE1355,$AC1356,AO1355:AO1355,$AI$1),0)),0)),0)</f>
        <v>0</v>
      </c>
      <c r="BC1356" s="1">
        <f>IFERROR(IF($AE1356&gt;$AE1355,VLOOKUP($AC1356+AP$1,STOCK!$F$10:$AB$209,16,0),IF($AE1356=$AE1355,(IF(BC1355&gt;=1,BC1355-COUNTIFS($AE1355:$AE1355,$AC1356,AP1355:AP1355,$AI$1),0)),0)),0)</f>
        <v>0</v>
      </c>
      <c r="BD1356" s="1">
        <f>IFERROR(IF($AE1356&gt;$AE1355,VLOOKUP($AC1356+AQ$1,STOCK!$F$10:$AB$209,16,0),IF($AE1356=$AE1355,(IF(BD1355&gt;=1,BD1355-COUNTIFS($AE1355:$AE1355,$AC1356,AQ1355:AQ1355,$AI$1),0)),0)),0)</f>
        <v>0</v>
      </c>
      <c r="BE1356" s="1">
        <f>IFERROR(IF($AE1356&gt;$AE1355,VLOOKUP($AC1356+AR$1,STOCK!$F$10:$AB$209,16,0),IF($AE1356=$AE1355,(IF(BE1355&gt;=1,BE1355-COUNTIFS($AE1355:$AE1355,$AC1356,AR1355:AR1355,$AI$1),0)),0)),0)</f>
        <v>0</v>
      </c>
      <c r="BF1356" s="1">
        <f>IFERROR(IF($AE1356&gt;$AE1355,VLOOKUP($AC1356+AS$1,STOCK!$F$10:$AB$209,16,0),IF($AE1356=$AE1355,(IF(BF1355&gt;=1,BF1355-COUNTIFS($AE1355:$AE1355,$AC1356,AS1355:AS1355,$AI$1),0)),0)),0)</f>
        <v>0</v>
      </c>
      <c r="BG1356" s="1">
        <f>IFERROR(IF($AE1356&gt;$AE1355,VLOOKUP($AC1356+AT$1,STOCK!$F$10:$AB$209,16,0),IF($AE1356=$AE1355,(IF(BG1355&gt;=1,BG1355-COUNTIFS($AE1355:$AE1355,$AC1356,AT1355:AT1355,$AI$1),0)),0)),0)</f>
        <v>0</v>
      </c>
      <c r="BH1356" s="1">
        <f>IFERROR(IF($AE1356&gt;$AE1355,VLOOKUP($AC1356+AU$1,STOCK!$F$10:$AB$209,16,0),IF($AE1356=$AE1355,(IF(BH1355&gt;=1,BH1355-COUNTIFS($AE1355:$AE1355,$AC1356,AU1355:AU1355,$AI$1),0)),0)),0)</f>
        <v>0</v>
      </c>
      <c r="BI1356" s="1">
        <f>IFERROR(IF($AE1356&gt;$AE1355,VLOOKUP($AC1356+AV$1,STOCK!$F$10:$AB$209,16,0),IF($AE1356=$AE1355,(IF(BI1355&gt;=1,BI1355-COUNTIFS($AE1355:$AE1355,$AC1356,AV1355:AV1355,$AI$1),0)),0)),0)</f>
        <v>0</v>
      </c>
      <c r="BJ1356" s="1">
        <f>IFERROR(IF($AE1356&gt;$AE1355,VLOOKUP($AC1356+AW$1,STOCK!$F$10:$AB$209,16,0),IF($AE1356=$AE1355,(IF(BJ1355&gt;=1,BJ1355-COUNTIFS($AE1355:$AE1355,$AC1356,AW1355:AW1355,$AI$1),0)),0)),0)</f>
        <v>0</v>
      </c>
      <c r="BK1356" s="1">
        <f>IFERROR(IF($AE1356&gt;$AE1355,VLOOKUP($AC1356+AX$1,STOCK!$F$10:$AB$209,16,0),IF($AE1356=$AE1355,(IF(BK1355&gt;=1,BK1355-COUNTIFS($AE1355:$AE1355,$AC1356,AX1355:AX1355,$AI$1),0)),0)),0)</f>
        <v>0</v>
      </c>
      <c r="BL1356" s="1">
        <f>IFERROR(IF($AE1356&gt;$AE1355,VLOOKUP($AC1356+AL$1,STOCK!$F$10:$AB$209,17,0),IF($AE1356=$AE1355,(IF(BL1355&gt;=1,BL1355-COUNTIFS($AE1355:$AE1355,$AC1356,AL1355:AL1355,$AI$2),0)),0)),0)</f>
        <v>0</v>
      </c>
      <c r="BM1356" s="1">
        <f>IFERROR(IF($AE1356&gt;$AE1355,VLOOKUP($AC1356+AM$1,STOCK!$F$10:$AB$209,17,0),IF($AE1356=$AE1355,(IF(BM1355&gt;=1,BM1355-COUNTIFS($AE1355:$AE1355,$AC1356,AM1355:AM1355,$AI$2),0)),0)),0)</f>
        <v>0</v>
      </c>
      <c r="BN1356" s="1">
        <f>IFERROR(IF($AE1356&gt;$AE1355,VLOOKUP($AC1356+AN$1,STOCK!$F$10:$AB$209,17,0),IF($AE1356=$AE1355,(IF(BN1355&gt;=1,BN1355-COUNTIFS($AE1355:$AE1355,$AC1356,AN1355:AN1355,$AI$2),0)),0)),0)</f>
        <v>0</v>
      </c>
      <c r="BO1356" s="1">
        <f>IFERROR(IF($AE1356&gt;$AE1355,VLOOKUP($AC1356+AO$1,STOCK!$F$10:$AB$209,17,0),IF($AE1356=$AE1355,(IF(BO1355&gt;=1,BO1355-COUNTIFS($AE1355:$AE1355,$AC1356,AO1355:AO1355,$AI$2),0)),0)),0)</f>
        <v>0</v>
      </c>
      <c r="BP1356" s="1">
        <f>IFERROR(IF($AE1356&gt;$AE1355,VLOOKUP($AC1356+AP$1,STOCK!$F$10:$AB$209,17,0),IF($AE1356=$AE1355,(IF(BP1355&gt;=1,BP1355-COUNTIFS($AE1355:$AE1355,$AC1356,AP1355:AP1355,$AI$2),0)),0)),0)</f>
        <v>0</v>
      </c>
      <c r="BQ1356" s="1">
        <f>IFERROR(IF($AE1356&gt;$AE1355,VLOOKUP($AC1356+AQ$1,STOCK!$F$10:$AB$209,17,0),IF($AE1356=$AE1355,(IF(BQ1355&gt;=1,BQ1355-COUNTIFS($AE1355:$AE1355,$AC1356,AQ1355:AQ1355,$AI$2),0)),0)),0)</f>
        <v>0</v>
      </c>
      <c r="BR1356" s="1">
        <f>IFERROR(IF($AE1356&gt;$AE1355,VLOOKUP($AC1356+AR$1,STOCK!$F$10:$AB$209,17,0),IF($AE1356=$AE1355,(IF(BR1355&gt;=1,BR1355-COUNTIFS($AE1355:$AE1355,$AC1356,AR1355:AR1355,$AI$2),0)),0)),0)</f>
        <v>0</v>
      </c>
      <c r="BS1356" s="1">
        <f>IFERROR(IF($AE1356&gt;$AE1355,VLOOKUP($AC1356+AS$1,STOCK!$F$10:$AB$209,17,0),IF($AE1356=$AE1355,(IF(BS1355&gt;=1,BS1355-COUNTIFS($AE1355:$AE1355,$AC1356,AS1355:AS1355,$AI$2),0)),0)),0)</f>
        <v>0</v>
      </c>
      <c r="BT1356" s="1">
        <f>IFERROR(IF($AE1356&gt;$AE1355,VLOOKUP($AC1356+AT$1,STOCK!$F$10:$AB$209,17,0),IF($AE1356=$AE1355,(IF(BT1355&gt;=1,BT1355-COUNTIFS($AE1355:$AE1355,$AC1356,AT1355:AT1355,$AI$2),0)),0)),0)</f>
        <v>0</v>
      </c>
      <c r="BU1356" s="1">
        <f>IFERROR(IF($AE1356&gt;$AE1355,VLOOKUP($AC1356+AU$1,STOCK!$F$10:$AB$209,17,0),IF($AE1356=$AE1355,(IF(BU1355&gt;=1,BU1355-COUNTIFS($AE1355:$AE1355,$AC1356,AU1355:AU1355,$AI$2),0)),0)),0)</f>
        <v>0</v>
      </c>
      <c r="BV1356" s="1">
        <f>IFERROR(IF($AE1356&gt;$AE1355,VLOOKUP($AC1356+AV$1,STOCK!$F$10:$AB$209,17,0),IF($AE1356=$AE1355,(IF(BV1355&gt;=1,BV1355-COUNTIFS($AE1355:$AE1355,$AC1356,AV1355:AV1355,$AI$2),0)),0)),0)</f>
        <v>0</v>
      </c>
      <c r="BW1356" s="1">
        <f>IFERROR(IF($AE1356&gt;$AE1355,VLOOKUP($AC1356+AW$1,STOCK!$F$10:$AB$209,17,0),IF($AE1356=$AE1355,(IF(BW1355&gt;=1,BW1355-COUNTIFS($AE1355:$AE1355,$AC1356,AW1355:AW1355,$AI$2),0)),0)),0)</f>
        <v>0</v>
      </c>
      <c r="BX1356" s="1">
        <f>IFERROR(IF($AE1356&gt;$AE1355,VLOOKUP($AC1356+AX$1,STOCK!$F$10:$AB$209,17,0),IF($AE1356=$AE1355,(IF(BX1355&gt;=1,BX1355-COUNTIFS($AE1355:$AE1355,$AC1356,AX1355:AX1355,$AI$2),0)),0)),0)</f>
        <v>0</v>
      </c>
    </row>
    <row r="1357" spans="29:76" x14ac:dyDescent="0.25">
      <c r="AC1357" s="1">
        <f t="shared" si="320"/>
        <v>0</v>
      </c>
      <c r="AD1357" s="1">
        <f>IFERROR(IF(LEN(AK1357)&gt;=1,VLOOKUP(HLOOKUP(AK1357,PROFILE!$K$5:$V$8,4,0),PROFILE!$F$1:$G$3,2,0),0),0)</f>
        <v>0</v>
      </c>
      <c r="AE1357" s="1">
        <f t="shared" si="321"/>
        <v>0</v>
      </c>
      <c r="AF1357" s="1">
        <v>1344</v>
      </c>
      <c r="AI1357" s="1" t="str">
        <f>IFERROR(IF($AH1357&gt;=1,VLOOKUP($AG1357,STUDENT!$O$8:$Z$1507,3,0),""),"")</f>
        <v/>
      </c>
      <c r="AJ1357" s="1" t="str">
        <f>IFERROR(IF($AH1357&gt;=1,VLOOKUP($AG1357,STUDENT!$O$8:$Z$1507,4,0),""),"")</f>
        <v/>
      </c>
      <c r="AK1357" s="1" t="str">
        <f>IFERROR(IF($AH1357&gt;=1,VLOOKUP($AG1357,STUDENT!$O$8:$Z$1507,6,0),""),"")</f>
        <v/>
      </c>
      <c r="AL1357" s="1" t="str">
        <f t="shared" si="322"/>
        <v/>
      </c>
      <c r="AM1357" s="1" t="str">
        <f t="shared" si="323"/>
        <v/>
      </c>
      <c r="AN1357" s="1" t="str">
        <f t="shared" si="324"/>
        <v/>
      </c>
      <c r="AO1357" s="1" t="str">
        <f t="shared" si="325"/>
        <v/>
      </c>
      <c r="AP1357" s="1" t="str">
        <f t="shared" si="326"/>
        <v/>
      </c>
      <c r="AQ1357" s="1" t="str">
        <f t="shared" si="327"/>
        <v/>
      </c>
      <c r="AR1357" s="1" t="str">
        <f t="shared" si="328"/>
        <v/>
      </c>
      <c r="AS1357" s="1" t="str">
        <f t="shared" si="329"/>
        <v/>
      </c>
      <c r="AT1357" s="1" t="str">
        <f t="shared" si="330"/>
        <v/>
      </c>
      <c r="AU1357" s="1" t="str">
        <f t="shared" si="331"/>
        <v/>
      </c>
      <c r="AV1357" s="1" t="str">
        <f t="shared" si="332"/>
        <v/>
      </c>
      <c r="AW1357" s="1" t="str">
        <f t="shared" si="333"/>
        <v/>
      </c>
      <c r="AX1357" s="1" t="str">
        <f t="shared" si="334"/>
        <v/>
      </c>
      <c r="AY1357" s="1">
        <f>IFERROR(IF($AE1357&gt;$AE1356,VLOOKUP($AC1357+AL$1,STOCK!$F$10:$AB$209,16,0),IF($AE1357=$AE1356,(IF(AY1356&gt;=1,AY1356-COUNTIFS($AE1356:$AE1356,$AC1357,AL1356:AL1356,$AI$1),0)),0)),0)</f>
        <v>0</v>
      </c>
      <c r="AZ1357" s="1">
        <f>IFERROR(IF($AE1357&gt;$AE1356,VLOOKUP($AC1357+AM$1,STOCK!$F$10:$AB$209,16,0),IF($AE1357=$AE1356,(IF(AZ1356&gt;=1,AZ1356-COUNTIFS($AE1356:$AE1356,$AC1357,AM1356:AM1356,$AI$1),0)),0)),0)</f>
        <v>0</v>
      </c>
      <c r="BA1357" s="1">
        <f>IFERROR(IF($AE1357&gt;$AE1356,VLOOKUP($AC1357+AN$1,STOCK!$F$10:$AB$209,16,0),IF($AE1357=$AE1356,(IF(BA1356&gt;=1,BA1356-COUNTIFS($AE1356:$AE1356,$AC1357,AN1356:AN1356,$AI$1),0)),0)),0)</f>
        <v>0</v>
      </c>
      <c r="BB1357" s="1">
        <f>IFERROR(IF($AE1357&gt;$AE1356,VLOOKUP($AC1357+AO$1,STOCK!$F$10:$AB$209,16,0),IF($AE1357=$AE1356,(IF(BB1356&gt;=1,BB1356-COUNTIFS($AE1356:$AE1356,$AC1357,AO1356:AO1356,$AI$1),0)),0)),0)</f>
        <v>0</v>
      </c>
      <c r="BC1357" s="1">
        <f>IFERROR(IF($AE1357&gt;$AE1356,VLOOKUP($AC1357+AP$1,STOCK!$F$10:$AB$209,16,0),IF($AE1357=$AE1356,(IF(BC1356&gt;=1,BC1356-COUNTIFS($AE1356:$AE1356,$AC1357,AP1356:AP1356,$AI$1),0)),0)),0)</f>
        <v>0</v>
      </c>
      <c r="BD1357" s="1">
        <f>IFERROR(IF($AE1357&gt;$AE1356,VLOOKUP($AC1357+AQ$1,STOCK!$F$10:$AB$209,16,0),IF($AE1357=$AE1356,(IF(BD1356&gt;=1,BD1356-COUNTIFS($AE1356:$AE1356,$AC1357,AQ1356:AQ1356,$AI$1),0)),0)),0)</f>
        <v>0</v>
      </c>
      <c r="BE1357" s="1">
        <f>IFERROR(IF($AE1357&gt;$AE1356,VLOOKUP($AC1357+AR$1,STOCK!$F$10:$AB$209,16,0),IF($AE1357=$AE1356,(IF(BE1356&gt;=1,BE1356-COUNTIFS($AE1356:$AE1356,$AC1357,AR1356:AR1356,$AI$1),0)),0)),0)</f>
        <v>0</v>
      </c>
      <c r="BF1357" s="1">
        <f>IFERROR(IF($AE1357&gt;$AE1356,VLOOKUP($AC1357+AS$1,STOCK!$F$10:$AB$209,16,0),IF($AE1357=$AE1356,(IF(BF1356&gt;=1,BF1356-COUNTIFS($AE1356:$AE1356,$AC1357,AS1356:AS1356,$AI$1),0)),0)),0)</f>
        <v>0</v>
      </c>
      <c r="BG1357" s="1">
        <f>IFERROR(IF($AE1357&gt;$AE1356,VLOOKUP($AC1357+AT$1,STOCK!$F$10:$AB$209,16,0),IF($AE1357=$AE1356,(IF(BG1356&gt;=1,BG1356-COUNTIFS($AE1356:$AE1356,$AC1357,AT1356:AT1356,$AI$1),0)),0)),0)</f>
        <v>0</v>
      </c>
      <c r="BH1357" s="1">
        <f>IFERROR(IF($AE1357&gt;$AE1356,VLOOKUP($AC1357+AU$1,STOCK!$F$10:$AB$209,16,0),IF($AE1357=$AE1356,(IF(BH1356&gt;=1,BH1356-COUNTIFS($AE1356:$AE1356,$AC1357,AU1356:AU1356,$AI$1),0)),0)),0)</f>
        <v>0</v>
      </c>
      <c r="BI1357" s="1">
        <f>IFERROR(IF($AE1357&gt;$AE1356,VLOOKUP($AC1357+AV$1,STOCK!$F$10:$AB$209,16,0),IF($AE1357=$AE1356,(IF(BI1356&gt;=1,BI1356-COUNTIFS($AE1356:$AE1356,$AC1357,AV1356:AV1356,$AI$1),0)),0)),0)</f>
        <v>0</v>
      </c>
      <c r="BJ1357" s="1">
        <f>IFERROR(IF($AE1357&gt;$AE1356,VLOOKUP($AC1357+AW$1,STOCK!$F$10:$AB$209,16,0),IF($AE1357=$AE1356,(IF(BJ1356&gt;=1,BJ1356-COUNTIFS($AE1356:$AE1356,$AC1357,AW1356:AW1356,$AI$1),0)),0)),0)</f>
        <v>0</v>
      </c>
      <c r="BK1357" s="1">
        <f>IFERROR(IF($AE1357&gt;$AE1356,VLOOKUP($AC1357+AX$1,STOCK!$F$10:$AB$209,16,0),IF($AE1357=$AE1356,(IF(BK1356&gt;=1,BK1356-COUNTIFS($AE1356:$AE1356,$AC1357,AX1356:AX1356,$AI$1),0)),0)),0)</f>
        <v>0</v>
      </c>
      <c r="BL1357" s="1">
        <f>IFERROR(IF($AE1357&gt;$AE1356,VLOOKUP($AC1357+AL$1,STOCK!$F$10:$AB$209,17,0),IF($AE1357=$AE1356,(IF(BL1356&gt;=1,BL1356-COUNTIFS($AE1356:$AE1356,$AC1357,AL1356:AL1356,$AI$2),0)),0)),0)</f>
        <v>0</v>
      </c>
      <c r="BM1357" s="1">
        <f>IFERROR(IF($AE1357&gt;$AE1356,VLOOKUP($AC1357+AM$1,STOCK!$F$10:$AB$209,17,0),IF($AE1357=$AE1356,(IF(BM1356&gt;=1,BM1356-COUNTIFS($AE1356:$AE1356,$AC1357,AM1356:AM1356,$AI$2),0)),0)),0)</f>
        <v>0</v>
      </c>
      <c r="BN1357" s="1">
        <f>IFERROR(IF($AE1357&gt;$AE1356,VLOOKUP($AC1357+AN$1,STOCK!$F$10:$AB$209,17,0),IF($AE1357=$AE1356,(IF(BN1356&gt;=1,BN1356-COUNTIFS($AE1356:$AE1356,$AC1357,AN1356:AN1356,$AI$2),0)),0)),0)</f>
        <v>0</v>
      </c>
      <c r="BO1357" s="1">
        <f>IFERROR(IF($AE1357&gt;$AE1356,VLOOKUP($AC1357+AO$1,STOCK!$F$10:$AB$209,17,0),IF($AE1357=$AE1356,(IF(BO1356&gt;=1,BO1356-COUNTIFS($AE1356:$AE1356,$AC1357,AO1356:AO1356,$AI$2),0)),0)),0)</f>
        <v>0</v>
      </c>
      <c r="BP1357" s="1">
        <f>IFERROR(IF($AE1357&gt;$AE1356,VLOOKUP($AC1357+AP$1,STOCK!$F$10:$AB$209,17,0),IF($AE1357=$AE1356,(IF(BP1356&gt;=1,BP1356-COUNTIFS($AE1356:$AE1356,$AC1357,AP1356:AP1356,$AI$2),0)),0)),0)</f>
        <v>0</v>
      </c>
      <c r="BQ1357" s="1">
        <f>IFERROR(IF($AE1357&gt;$AE1356,VLOOKUP($AC1357+AQ$1,STOCK!$F$10:$AB$209,17,0),IF($AE1357=$AE1356,(IF(BQ1356&gt;=1,BQ1356-COUNTIFS($AE1356:$AE1356,$AC1357,AQ1356:AQ1356,$AI$2),0)),0)),0)</f>
        <v>0</v>
      </c>
      <c r="BR1357" s="1">
        <f>IFERROR(IF($AE1357&gt;$AE1356,VLOOKUP($AC1357+AR$1,STOCK!$F$10:$AB$209,17,0),IF($AE1357=$AE1356,(IF(BR1356&gt;=1,BR1356-COUNTIFS($AE1356:$AE1356,$AC1357,AR1356:AR1356,$AI$2),0)),0)),0)</f>
        <v>0</v>
      </c>
      <c r="BS1357" s="1">
        <f>IFERROR(IF($AE1357&gt;$AE1356,VLOOKUP($AC1357+AS$1,STOCK!$F$10:$AB$209,17,0),IF($AE1357=$AE1356,(IF(BS1356&gt;=1,BS1356-COUNTIFS($AE1356:$AE1356,$AC1357,AS1356:AS1356,$AI$2),0)),0)),0)</f>
        <v>0</v>
      </c>
      <c r="BT1357" s="1">
        <f>IFERROR(IF($AE1357&gt;$AE1356,VLOOKUP($AC1357+AT$1,STOCK!$F$10:$AB$209,17,0),IF($AE1357=$AE1356,(IF(BT1356&gt;=1,BT1356-COUNTIFS($AE1356:$AE1356,$AC1357,AT1356:AT1356,$AI$2),0)),0)),0)</f>
        <v>0</v>
      </c>
      <c r="BU1357" s="1">
        <f>IFERROR(IF($AE1357&gt;$AE1356,VLOOKUP($AC1357+AU$1,STOCK!$F$10:$AB$209,17,0),IF($AE1357=$AE1356,(IF(BU1356&gt;=1,BU1356-COUNTIFS($AE1356:$AE1356,$AC1357,AU1356:AU1356,$AI$2),0)),0)),0)</f>
        <v>0</v>
      </c>
      <c r="BV1357" s="1">
        <f>IFERROR(IF($AE1357&gt;$AE1356,VLOOKUP($AC1357+AV$1,STOCK!$F$10:$AB$209,17,0),IF($AE1357=$AE1356,(IF(BV1356&gt;=1,BV1356-COUNTIFS($AE1356:$AE1356,$AC1357,AV1356:AV1356,$AI$2),0)),0)),0)</f>
        <v>0</v>
      </c>
      <c r="BW1357" s="1">
        <f>IFERROR(IF($AE1357&gt;$AE1356,VLOOKUP($AC1357+AW$1,STOCK!$F$10:$AB$209,17,0),IF($AE1357=$AE1356,(IF(BW1356&gt;=1,BW1356-COUNTIFS($AE1356:$AE1356,$AC1357,AW1356:AW1356,$AI$2),0)),0)),0)</f>
        <v>0</v>
      </c>
      <c r="BX1357" s="1">
        <f>IFERROR(IF($AE1357&gt;$AE1356,VLOOKUP($AC1357+AX$1,STOCK!$F$10:$AB$209,17,0),IF($AE1357=$AE1356,(IF(BX1356&gt;=1,BX1356-COUNTIFS($AE1356:$AE1356,$AC1357,AX1356:AX1356,$AI$2),0)),0)),0)</f>
        <v>0</v>
      </c>
    </row>
    <row r="1358" spans="29:76" x14ac:dyDescent="0.25">
      <c r="AC1358" s="1">
        <f t="shared" si="320"/>
        <v>0</v>
      </c>
      <c r="AD1358" s="1">
        <f>IFERROR(IF(LEN(AK1358)&gt;=1,VLOOKUP(HLOOKUP(AK1358,PROFILE!$K$5:$V$8,4,0),PROFILE!$F$1:$G$3,2,0),0),0)</f>
        <v>0</v>
      </c>
      <c r="AE1358" s="1">
        <f t="shared" si="321"/>
        <v>0</v>
      </c>
      <c r="AF1358" s="1">
        <v>1345</v>
      </c>
      <c r="AI1358" s="1" t="str">
        <f>IFERROR(IF($AH1358&gt;=1,VLOOKUP($AG1358,STUDENT!$O$8:$Z$1507,3,0),""),"")</f>
        <v/>
      </c>
      <c r="AJ1358" s="1" t="str">
        <f>IFERROR(IF($AH1358&gt;=1,VLOOKUP($AG1358,STUDENT!$O$8:$Z$1507,4,0),""),"")</f>
        <v/>
      </c>
      <c r="AK1358" s="1" t="str">
        <f>IFERROR(IF($AH1358&gt;=1,VLOOKUP($AG1358,STUDENT!$O$8:$Z$1507,6,0),""),"")</f>
        <v/>
      </c>
      <c r="AL1358" s="1" t="str">
        <f t="shared" si="322"/>
        <v/>
      </c>
      <c r="AM1358" s="1" t="str">
        <f t="shared" si="323"/>
        <v/>
      </c>
      <c r="AN1358" s="1" t="str">
        <f t="shared" si="324"/>
        <v/>
      </c>
      <c r="AO1358" s="1" t="str">
        <f t="shared" si="325"/>
        <v/>
      </c>
      <c r="AP1358" s="1" t="str">
        <f t="shared" si="326"/>
        <v/>
      </c>
      <c r="AQ1358" s="1" t="str">
        <f t="shared" si="327"/>
        <v/>
      </c>
      <c r="AR1358" s="1" t="str">
        <f t="shared" si="328"/>
        <v/>
      </c>
      <c r="AS1358" s="1" t="str">
        <f t="shared" si="329"/>
        <v/>
      </c>
      <c r="AT1358" s="1" t="str">
        <f t="shared" si="330"/>
        <v/>
      </c>
      <c r="AU1358" s="1" t="str">
        <f t="shared" si="331"/>
        <v/>
      </c>
      <c r="AV1358" s="1" t="str">
        <f t="shared" si="332"/>
        <v/>
      </c>
      <c r="AW1358" s="1" t="str">
        <f t="shared" si="333"/>
        <v/>
      </c>
      <c r="AX1358" s="1" t="str">
        <f t="shared" si="334"/>
        <v/>
      </c>
      <c r="AY1358" s="1">
        <f>IFERROR(IF($AE1358&gt;$AE1357,VLOOKUP($AC1358+AL$1,STOCK!$F$10:$AB$209,16,0),IF($AE1358=$AE1357,(IF(AY1357&gt;=1,AY1357-COUNTIFS($AE1357:$AE1357,$AC1358,AL1357:AL1357,$AI$1),0)),0)),0)</f>
        <v>0</v>
      </c>
      <c r="AZ1358" s="1">
        <f>IFERROR(IF($AE1358&gt;$AE1357,VLOOKUP($AC1358+AM$1,STOCK!$F$10:$AB$209,16,0),IF($AE1358=$AE1357,(IF(AZ1357&gt;=1,AZ1357-COUNTIFS($AE1357:$AE1357,$AC1358,AM1357:AM1357,$AI$1),0)),0)),0)</f>
        <v>0</v>
      </c>
      <c r="BA1358" s="1">
        <f>IFERROR(IF($AE1358&gt;$AE1357,VLOOKUP($AC1358+AN$1,STOCK!$F$10:$AB$209,16,0),IF($AE1358=$AE1357,(IF(BA1357&gt;=1,BA1357-COUNTIFS($AE1357:$AE1357,$AC1358,AN1357:AN1357,$AI$1),0)),0)),0)</f>
        <v>0</v>
      </c>
      <c r="BB1358" s="1">
        <f>IFERROR(IF($AE1358&gt;$AE1357,VLOOKUP($AC1358+AO$1,STOCK!$F$10:$AB$209,16,0),IF($AE1358=$AE1357,(IF(BB1357&gt;=1,BB1357-COUNTIFS($AE1357:$AE1357,$AC1358,AO1357:AO1357,$AI$1),0)),0)),0)</f>
        <v>0</v>
      </c>
      <c r="BC1358" s="1">
        <f>IFERROR(IF($AE1358&gt;$AE1357,VLOOKUP($AC1358+AP$1,STOCK!$F$10:$AB$209,16,0),IF($AE1358=$AE1357,(IF(BC1357&gt;=1,BC1357-COUNTIFS($AE1357:$AE1357,$AC1358,AP1357:AP1357,$AI$1),0)),0)),0)</f>
        <v>0</v>
      </c>
      <c r="BD1358" s="1">
        <f>IFERROR(IF($AE1358&gt;$AE1357,VLOOKUP($AC1358+AQ$1,STOCK!$F$10:$AB$209,16,0),IF($AE1358=$AE1357,(IF(BD1357&gt;=1,BD1357-COUNTIFS($AE1357:$AE1357,$AC1358,AQ1357:AQ1357,$AI$1),0)),0)),0)</f>
        <v>0</v>
      </c>
      <c r="BE1358" s="1">
        <f>IFERROR(IF($AE1358&gt;$AE1357,VLOOKUP($AC1358+AR$1,STOCK!$F$10:$AB$209,16,0),IF($AE1358=$AE1357,(IF(BE1357&gt;=1,BE1357-COUNTIFS($AE1357:$AE1357,$AC1358,AR1357:AR1357,$AI$1),0)),0)),0)</f>
        <v>0</v>
      </c>
      <c r="BF1358" s="1">
        <f>IFERROR(IF($AE1358&gt;$AE1357,VLOOKUP($AC1358+AS$1,STOCK!$F$10:$AB$209,16,0),IF($AE1358=$AE1357,(IF(BF1357&gt;=1,BF1357-COUNTIFS($AE1357:$AE1357,$AC1358,AS1357:AS1357,$AI$1),0)),0)),0)</f>
        <v>0</v>
      </c>
      <c r="BG1358" s="1">
        <f>IFERROR(IF($AE1358&gt;$AE1357,VLOOKUP($AC1358+AT$1,STOCK!$F$10:$AB$209,16,0),IF($AE1358=$AE1357,(IF(BG1357&gt;=1,BG1357-COUNTIFS($AE1357:$AE1357,$AC1358,AT1357:AT1357,$AI$1),0)),0)),0)</f>
        <v>0</v>
      </c>
      <c r="BH1358" s="1">
        <f>IFERROR(IF($AE1358&gt;$AE1357,VLOOKUP($AC1358+AU$1,STOCK!$F$10:$AB$209,16,0),IF($AE1358=$AE1357,(IF(BH1357&gt;=1,BH1357-COUNTIFS($AE1357:$AE1357,$AC1358,AU1357:AU1357,$AI$1),0)),0)),0)</f>
        <v>0</v>
      </c>
      <c r="BI1358" s="1">
        <f>IFERROR(IF($AE1358&gt;$AE1357,VLOOKUP($AC1358+AV$1,STOCK!$F$10:$AB$209,16,0),IF($AE1358=$AE1357,(IF(BI1357&gt;=1,BI1357-COUNTIFS($AE1357:$AE1357,$AC1358,AV1357:AV1357,$AI$1),0)),0)),0)</f>
        <v>0</v>
      </c>
      <c r="BJ1358" s="1">
        <f>IFERROR(IF($AE1358&gt;$AE1357,VLOOKUP($AC1358+AW$1,STOCK!$F$10:$AB$209,16,0),IF($AE1358=$AE1357,(IF(BJ1357&gt;=1,BJ1357-COUNTIFS($AE1357:$AE1357,$AC1358,AW1357:AW1357,$AI$1),0)),0)),0)</f>
        <v>0</v>
      </c>
      <c r="BK1358" s="1">
        <f>IFERROR(IF($AE1358&gt;$AE1357,VLOOKUP($AC1358+AX$1,STOCK!$F$10:$AB$209,16,0),IF($AE1358=$AE1357,(IF(BK1357&gt;=1,BK1357-COUNTIFS($AE1357:$AE1357,$AC1358,AX1357:AX1357,$AI$1),0)),0)),0)</f>
        <v>0</v>
      </c>
      <c r="BL1358" s="1">
        <f>IFERROR(IF($AE1358&gt;$AE1357,VLOOKUP($AC1358+AL$1,STOCK!$F$10:$AB$209,17,0),IF($AE1358=$AE1357,(IF(BL1357&gt;=1,BL1357-COUNTIFS($AE1357:$AE1357,$AC1358,AL1357:AL1357,$AI$2),0)),0)),0)</f>
        <v>0</v>
      </c>
      <c r="BM1358" s="1">
        <f>IFERROR(IF($AE1358&gt;$AE1357,VLOOKUP($AC1358+AM$1,STOCK!$F$10:$AB$209,17,0),IF($AE1358=$AE1357,(IF(BM1357&gt;=1,BM1357-COUNTIFS($AE1357:$AE1357,$AC1358,AM1357:AM1357,$AI$2),0)),0)),0)</f>
        <v>0</v>
      </c>
      <c r="BN1358" s="1">
        <f>IFERROR(IF($AE1358&gt;$AE1357,VLOOKUP($AC1358+AN$1,STOCK!$F$10:$AB$209,17,0),IF($AE1358=$AE1357,(IF(BN1357&gt;=1,BN1357-COUNTIFS($AE1357:$AE1357,$AC1358,AN1357:AN1357,$AI$2),0)),0)),0)</f>
        <v>0</v>
      </c>
      <c r="BO1358" s="1">
        <f>IFERROR(IF($AE1358&gt;$AE1357,VLOOKUP($AC1358+AO$1,STOCK!$F$10:$AB$209,17,0),IF($AE1358=$AE1357,(IF(BO1357&gt;=1,BO1357-COUNTIFS($AE1357:$AE1357,$AC1358,AO1357:AO1357,$AI$2),0)),0)),0)</f>
        <v>0</v>
      </c>
      <c r="BP1358" s="1">
        <f>IFERROR(IF($AE1358&gt;$AE1357,VLOOKUP($AC1358+AP$1,STOCK!$F$10:$AB$209,17,0),IF($AE1358=$AE1357,(IF(BP1357&gt;=1,BP1357-COUNTIFS($AE1357:$AE1357,$AC1358,AP1357:AP1357,$AI$2),0)),0)),0)</f>
        <v>0</v>
      </c>
      <c r="BQ1358" s="1">
        <f>IFERROR(IF($AE1358&gt;$AE1357,VLOOKUP($AC1358+AQ$1,STOCK!$F$10:$AB$209,17,0),IF($AE1358=$AE1357,(IF(BQ1357&gt;=1,BQ1357-COUNTIFS($AE1357:$AE1357,$AC1358,AQ1357:AQ1357,$AI$2),0)),0)),0)</f>
        <v>0</v>
      </c>
      <c r="BR1358" s="1">
        <f>IFERROR(IF($AE1358&gt;$AE1357,VLOOKUP($AC1358+AR$1,STOCK!$F$10:$AB$209,17,0),IF($AE1358=$AE1357,(IF(BR1357&gt;=1,BR1357-COUNTIFS($AE1357:$AE1357,$AC1358,AR1357:AR1357,$AI$2),0)),0)),0)</f>
        <v>0</v>
      </c>
      <c r="BS1358" s="1">
        <f>IFERROR(IF($AE1358&gt;$AE1357,VLOOKUP($AC1358+AS$1,STOCK!$F$10:$AB$209,17,0),IF($AE1358=$AE1357,(IF(BS1357&gt;=1,BS1357-COUNTIFS($AE1357:$AE1357,$AC1358,AS1357:AS1357,$AI$2),0)),0)),0)</f>
        <v>0</v>
      </c>
      <c r="BT1358" s="1">
        <f>IFERROR(IF($AE1358&gt;$AE1357,VLOOKUP($AC1358+AT$1,STOCK!$F$10:$AB$209,17,0),IF($AE1358=$AE1357,(IF(BT1357&gt;=1,BT1357-COUNTIFS($AE1357:$AE1357,$AC1358,AT1357:AT1357,$AI$2),0)),0)),0)</f>
        <v>0</v>
      </c>
      <c r="BU1358" s="1">
        <f>IFERROR(IF($AE1358&gt;$AE1357,VLOOKUP($AC1358+AU$1,STOCK!$F$10:$AB$209,17,0),IF($AE1358=$AE1357,(IF(BU1357&gt;=1,BU1357-COUNTIFS($AE1357:$AE1357,$AC1358,AU1357:AU1357,$AI$2),0)),0)),0)</f>
        <v>0</v>
      </c>
      <c r="BV1358" s="1">
        <f>IFERROR(IF($AE1358&gt;$AE1357,VLOOKUP($AC1358+AV$1,STOCK!$F$10:$AB$209,17,0),IF($AE1358=$AE1357,(IF(BV1357&gt;=1,BV1357-COUNTIFS($AE1357:$AE1357,$AC1358,AV1357:AV1357,$AI$2),0)),0)),0)</f>
        <v>0</v>
      </c>
      <c r="BW1358" s="1">
        <f>IFERROR(IF($AE1358&gt;$AE1357,VLOOKUP($AC1358+AW$1,STOCK!$F$10:$AB$209,17,0),IF($AE1358=$AE1357,(IF(BW1357&gt;=1,BW1357-COUNTIFS($AE1357:$AE1357,$AC1358,AW1357:AW1357,$AI$2),0)),0)),0)</f>
        <v>0</v>
      </c>
      <c r="BX1358" s="1">
        <f>IFERROR(IF($AE1358&gt;$AE1357,VLOOKUP($AC1358+AX$1,STOCK!$F$10:$AB$209,17,0),IF($AE1358=$AE1357,(IF(BX1357&gt;=1,BX1357-COUNTIFS($AE1357:$AE1357,$AC1358,AX1357:AX1357,$AI$2),0)),0)),0)</f>
        <v>0</v>
      </c>
    </row>
    <row r="1359" spans="29:76" x14ac:dyDescent="0.25">
      <c r="AC1359" s="1">
        <f t="shared" ref="AC1359:AC1422" si="335">IFERROR(IF(AG1359&gt;=101,LEFT(AG1359,1)*100,0),0)</f>
        <v>0</v>
      </c>
      <c r="AD1359" s="1">
        <f>IFERROR(IF(LEN(AK1359)&gt;=1,VLOOKUP(HLOOKUP(AK1359,PROFILE!$K$5:$V$8,4,0),PROFILE!$F$1:$G$3,2,0),0),0)</f>
        <v>0</v>
      </c>
      <c r="AE1359" s="1">
        <f t="shared" ref="AE1359:AE1422" si="336">IFERROR(IF(AG1359&gt;=101,LEFT(AG1359,1)*100,0),0)</f>
        <v>0</v>
      </c>
      <c r="AF1359" s="1">
        <v>1346</v>
      </c>
      <c r="AI1359" s="1" t="str">
        <f>IFERROR(IF($AH1359&gt;=1,VLOOKUP($AG1359,STUDENT!$O$8:$Z$1507,3,0),""),"")</f>
        <v/>
      </c>
      <c r="AJ1359" s="1" t="str">
        <f>IFERROR(IF($AH1359&gt;=1,VLOOKUP($AG1359,STUDENT!$O$8:$Z$1507,4,0),""),"")</f>
        <v/>
      </c>
      <c r="AK1359" s="1" t="str">
        <f>IFERROR(IF($AH1359&gt;=1,VLOOKUP($AG1359,STUDENT!$O$8:$Z$1507,6,0),""),"")</f>
        <v/>
      </c>
      <c r="AL1359" s="1" t="str">
        <f t="shared" ref="AL1359:AL1422" si="337">IFERROR(IF($AH1359&gt;=1,(IF($AD1359=1,(IF(BL1359&gt;=1,$AI$2,"")),IF($AD1359=2,(IF(AY1359&gt;=1,$AI$1,"")),IF($AD1359=3,(IF(MOD($AG1359+AL$1,2)=0,(IF(AY1359&gt;=1,$AI$1,"")),IF(MOD($AG1359+AL$1,2)=1,(IF(BL1359&gt;=1,$AI$2,"")),""))),"")))),""),"")</f>
        <v/>
      </c>
      <c r="AM1359" s="1" t="str">
        <f t="shared" ref="AM1359:AM1422" si="338">IFERROR(IF($AH1359&gt;=1,(IF($AD1359=1,(IF(BM1359&gt;=1,$AI$2,"")),IF($AD1359=2,(IF(AZ1359&gt;=1,$AI$1,"")),IF($AD1359=3,(IF(MOD($AG1359+AM$1,2)=0,(IF(AZ1359&gt;=1,$AI$1,"")),IF(MOD($AG1359+AM$1,2)=1,(IF(BM1359&gt;=1,$AI$2,"")),""))),"")))),""),"")</f>
        <v/>
      </c>
      <c r="AN1359" s="1" t="str">
        <f t="shared" ref="AN1359:AN1422" si="339">IFERROR(IF($AH1359&gt;=1,(IF($AD1359=1,(IF(BN1359&gt;=1,$AI$2,"")),IF($AD1359=2,(IF(BA1359&gt;=1,$AI$1,"")),IF($AD1359=3,(IF(MOD($AG1359+AN$1,2)=0,(IF(BA1359&gt;=1,$AI$1,"")),IF(MOD($AG1359+AN$1,2)=1,(IF(BN1359&gt;=1,$AI$2,"")),""))),"")))),""),"")</f>
        <v/>
      </c>
      <c r="AO1359" s="1" t="str">
        <f t="shared" ref="AO1359:AO1422" si="340">IFERROR(IF($AH1359&gt;=1,(IF($AD1359=1,(IF(BO1359&gt;=1,$AI$2,"")),IF($AD1359=2,(IF(BB1359&gt;=1,$AI$1,"")),IF($AD1359=3,(IF(MOD($AG1359+AO$1,2)=0,(IF(BB1359&gt;=1,$AI$1,"")),IF(MOD($AG1359+AO$1,2)=1,(IF(BO1359&gt;=1,$AI$2,"")),""))),"")))),""),"")</f>
        <v/>
      </c>
      <c r="AP1359" s="1" t="str">
        <f t="shared" ref="AP1359:AP1422" si="341">IFERROR(IF($AH1359&gt;=1,(IF($AD1359=1,(IF(BP1359&gt;=1,$AI$2,"")),IF($AD1359=2,(IF(BC1359&gt;=1,$AI$1,"")),IF($AD1359=3,(IF(MOD($AG1359+AP$1,2)=0,(IF(BC1359&gt;=1,$AI$1,"")),IF(MOD($AG1359+AP$1,2)=1,(IF(BP1359&gt;=1,$AI$2,"")),""))),"")))),""),"")</f>
        <v/>
      </c>
      <c r="AQ1359" s="1" t="str">
        <f t="shared" ref="AQ1359:AQ1422" si="342">IFERROR(IF($AH1359&gt;=1,(IF($AD1359=1,(IF(BQ1359&gt;=1,$AI$2,"")),IF($AD1359=2,(IF(BD1359&gt;=1,$AI$1,"")),IF($AD1359=3,(IF(MOD($AG1359+AQ$1,2)=0,(IF(BD1359&gt;=1,$AI$1,"")),IF(MOD($AG1359+AQ$1,2)=1,(IF(BQ1359&gt;=1,$AI$2,"")),""))),"")))),""),"")</f>
        <v/>
      </c>
      <c r="AR1359" s="1" t="str">
        <f t="shared" ref="AR1359:AR1422" si="343">IFERROR(IF($AH1359&gt;=1,(IF($AD1359=1,(IF(BR1359&gt;=1,$AI$2,"")),IF($AD1359=2,(IF(BE1359&gt;=1,$AI$1,"")),IF($AD1359=3,(IF(MOD($AG1359+AR$1,2)=0,(IF(BE1359&gt;=1,$AI$1,"")),IF(MOD($AG1359+AR$1,2)=1,(IF(BR1359&gt;=1,$AI$2,"")),""))),"")))),""),"")</f>
        <v/>
      </c>
      <c r="AS1359" s="1" t="str">
        <f t="shared" ref="AS1359:AS1422" si="344">IFERROR(IF($AH1359&gt;=1,(IF($AD1359=1,(IF(BS1359&gt;=1,$AI$2,"")),IF($AD1359=2,(IF(BF1359&gt;=1,$AI$1,"")),IF($AD1359=3,(IF(MOD($AG1359+AS$1,2)=0,(IF(BF1359&gt;=1,$AI$1,"")),IF(MOD($AG1359+AS$1,2)=1,(IF(BS1359&gt;=1,$AI$2,"")),""))),"")))),""),"")</f>
        <v/>
      </c>
      <c r="AT1359" s="1" t="str">
        <f t="shared" ref="AT1359:AT1422" si="345">IFERROR(IF($AH1359&gt;=1,(IF($AD1359=1,(IF(BT1359&gt;=1,$AI$2,"")),IF($AD1359=2,(IF(BG1359&gt;=1,$AI$1,"")),IF($AD1359=3,(IF(MOD($AG1359+AT$1,2)=0,(IF(BG1359&gt;=1,$AI$1,"")),IF(MOD($AG1359+AT$1,2)=1,(IF(BT1359&gt;=1,$AI$2,"")),""))),"")))),""),"")</f>
        <v/>
      </c>
      <c r="AU1359" s="1" t="str">
        <f t="shared" ref="AU1359:AU1422" si="346">IFERROR(IF($AH1359&gt;=1,(IF($AD1359=1,(IF(BU1359&gt;=1,$AI$2,"")),IF($AD1359=2,(IF(BH1359&gt;=1,$AI$1,"")),IF($AD1359=3,(IF(MOD($AG1359+AU$1,2)=0,(IF(BH1359&gt;=1,$AI$1,"")),IF(MOD($AG1359+AU$1,2)=1,(IF(BU1359&gt;=1,$AI$2,"")),""))),"")))),""),"")</f>
        <v/>
      </c>
      <c r="AV1359" s="1" t="str">
        <f t="shared" ref="AV1359:AV1422" si="347">IFERROR(IF($AH1359&gt;=1,(IF($AD1359=1,(IF(BV1359&gt;=1,$AI$2,"")),IF($AD1359=2,(IF(BI1359&gt;=1,$AI$1,"")),IF($AD1359=3,(IF(MOD($AG1359+AV$1,2)=0,(IF(BI1359&gt;=1,$AI$1,"")),IF(MOD($AG1359+AV$1,2)=1,(IF(BV1359&gt;=1,$AI$2,"")),""))),"")))),""),"")</f>
        <v/>
      </c>
      <c r="AW1359" s="1" t="str">
        <f t="shared" ref="AW1359:AW1422" si="348">IFERROR(IF($AH1359&gt;=1,(IF($AD1359=1,(IF(BW1359&gt;=1,$AI$2,"")),IF($AD1359=2,(IF(BJ1359&gt;=1,$AI$1,"")),IF($AD1359=3,(IF(MOD($AG1359+AW$1,2)=0,(IF(BJ1359&gt;=1,$AI$1,"")),IF(MOD($AG1359+AW$1,2)=1,(IF(BW1359&gt;=1,$AI$2,"")),""))),"")))),""),"")</f>
        <v/>
      </c>
      <c r="AX1359" s="1" t="str">
        <f t="shared" ref="AX1359:AX1422" si="349">IFERROR(IF($AH1359&gt;=1,(IF($AD1359=1,(IF(BX1359&gt;=1,$AI$2,"")),IF($AD1359=2,(IF(BK1359&gt;=1,$AI$1,"")),IF($AD1359=3,(IF(MOD($AG1359+AX$1,2)=0,(IF(BK1359&gt;=1,$AI$1,"")),IF(MOD($AG1359+AX$1,2)=1,(IF(BX1359&gt;=1,$AI$2,"")),""))),"")))),""),"")</f>
        <v/>
      </c>
      <c r="AY1359" s="1">
        <f>IFERROR(IF($AE1359&gt;$AE1358,VLOOKUP($AC1359+AL$1,STOCK!$F$10:$AB$209,16,0),IF($AE1359=$AE1358,(IF(AY1358&gt;=1,AY1358-COUNTIFS($AE1358:$AE1358,$AC1359,AL1358:AL1358,$AI$1),0)),0)),0)</f>
        <v>0</v>
      </c>
      <c r="AZ1359" s="1">
        <f>IFERROR(IF($AE1359&gt;$AE1358,VLOOKUP($AC1359+AM$1,STOCK!$F$10:$AB$209,16,0),IF($AE1359=$AE1358,(IF(AZ1358&gt;=1,AZ1358-COUNTIFS($AE1358:$AE1358,$AC1359,AM1358:AM1358,$AI$1),0)),0)),0)</f>
        <v>0</v>
      </c>
      <c r="BA1359" s="1">
        <f>IFERROR(IF($AE1359&gt;$AE1358,VLOOKUP($AC1359+AN$1,STOCK!$F$10:$AB$209,16,0),IF($AE1359=$AE1358,(IF(BA1358&gt;=1,BA1358-COUNTIFS($AE1358:$AE1358,$AC1359,AN1358:AN1358,$AI$1),0)),0)),0)</f>
        <v>0</v>
      </c>
      <c r="BB1359" s="1">
        <f>IFERROR(IF($AE1359&gt;$AE1358,VLOOKUP($AC1359+AO$1,STOCK!$F$10:$AB$209,16,0),IF($AE1359=$AE1358,(IF(BB1358&gt;=1,BB1358-COUNTIFS($AE1358:$AE1358,$AC1359,AO1358:AO1358,$AI$1),0)),0)),0)</f>
        <v>0</v>
      </c>
      <c r="BC1359" s="1">
        <f>IFERROR(IF($AE1359&gt;$AE1358,VLOOKUP($AC1359+AP$1,STOCK!$F$10:$AB$209,16,0),IF($AE1359=$AE1358,(IF(BC1358&gt;=1,BC1358-COUNTIFS($AE1358:$AE1358,$AC1359,AP1358:AP1358,$AI$1),0)),0)),0)</f>
        <v>0</v>
      </c>
      <c r="BD1359" s="1">
        <f>IFERROR(IF($AE1359&gt;$AE1358,VLOOKUP($AC1359+AQ$1,STOCK!$F$10:$AB$209,16,0),IF($AE1359=$AE1358,(IF(BD1358&gt;=1,BD1358-COUNTIFS($AE1358:$AE1358,$AC1359,AQ1358:AQ1358,$AI$1),0)),0)),0)</f>
        <v>0</v>
      </c>
      <c r="BE1359" s="1">
        <f>IFERROR(IF($AE1359&gt;$AE1358,VLOOKUP($AC1359+AR$1,STOCK!$F$10:$AB$209,16,0),IF($AE1359=$AE1358,(IF(BE1358&gt;=1,BE1358-COUNTIFS($AE1358:$AE1358,$AC1359,AR1358:AR1358,$AI$1),0)),0)),0)</f>
        <v>0</v>
      </c>
      <c r="BF1359" s="1">
        <f>IFERROR(IF($AE1359&gt;$AE1358,VLOOKUP($AC1359+AS$1,STOCK!$F$10:$AB$209,16,0),IF($AE1359=$AE1358,(IF(BF1358&gt;=1,BF1358-COUNTIFS($AE1358:$AE1358,$AC1359,AS1358:AS1358,$AI$1),0)),0)),0)</f>
        <v>0</v>
      </c>
      <c r="BG1359" s="1">
        <f>IFERROR(IF($AE1359&gt;$AE1358,VLOOKUP($AC1359+AT$1,STOCK!$F$10:$AB$209,16,0),IF($AE1359=$AE1358,(IF(BG1358&gt;=1,BG1358-COUNTIFS($AE1358:$AE1358,$AC1359,AT1358:AT1358,$AI$1),0)),0)),0)</f>
        <v>0</v>
      </c>
      <c r="BH1359" s="1">
        <f>IFERROR(IF($AE1359&gt;$AE1358,VLOOKUP($AC1359+AU$1,STOCK!$F$10:$AB$209,16,0),IF($AE1359=$AE1358,(IF(BH1358&gt;=1,BH1358-COUNTIFS($AE1358:$AE1358,$AC1359,AU1358:AU1358,$AI$1),0)),0)),0)</f>
        <v>0</v>
      </c>
      <c r="BI1359" s="1">
        <f>IFERROR(IF($AE1359&gt;$AE1358,VLOOKUP($AC1359+AV$1,STOCK!$F$10:$AB$209,16,0),IF($AE1359=$AE1358,(IF(BI1358&gt;=1,BI1358-COUNTIFS($AE1358:$AE1358,$AC1359,AV1358:AV1358,$AI$1),0)),0)),0)</f>
        <v>0</v>
      </c>
      <c r="BJ1359" s="1">
        <f>IFERROR(IF($AE1359&gt;$AE1358,VLOOKUP($AC1359+AW$1,STOCK!$F$10:$AB$209,16,0),IF($AE1359=$AE1358,(IF(BJ1358&gt;=1,BJ1358-COUNTIFS($AE1358:$AE1358,$AC1359,AW1358:AW1358,$AI$1),0)),0)),0)</f>
        <v>0</v>
      </c>
      <c r="BK1359" s="1">
        <f>IFERROR(IF($AE1359&gt;$AE1358,VLOOKUP($AC1359+AX$1,STOCK!$F$10:$AB$209,16,0),IF($AE1359=$AE1358,(IF(BK1358&gt;=1,BK1358-COUNTIFS($AE1358:$AE1358,$AC1359,AX1358:AX1358,$AI$1),0)),0)),0)</f>
        <v>0</v>
      </c>
      <c r="BL1359" s="1">
        <f>IFERROR(IF($AE1359&gt;$AE1358,VLOOKUP($AC1359+AL$1,STOCK!$F$10:$AB$209,17,0),IF($AE1359=$AE1358,(IF(BL1358&gt;=1,BL1358-COUNTIFS($AE1358:$AE1358,$AC1359,AL1358:AL1358,$AI$2),0)),0)),0)</f>
        <v>0</v>
      </c>
      <c r="BM1359" s="1">
        <f>IFERROR(IF($AE1359&gt;$AE1358,VLOOKUP($AC1359+AM$1,STOCK!$F$10:$AB$209,17,0),IF($AE1359=$AE1358,(IF(BM1358&gt;=1,BM1358-COUNTIFS($AE1358:$AE1358,$AC1359,AM1358:AM1358,$AI$2),0)),0)),0)</f>
        <v>0</v>
      </c>
      <c r="BN1359" s="1">
        <f>IFERROR(IF($AE1359&gt;$AE1358,VLOOKUP($AC1359+AN$1,STOCK!$F$10:$AB$209,17,0),IF($AE1359=$AE1358,(IF(BN1358&gt;=1,BN1358-COUNTIFS($AE1358:$AE1358,$AC1359,AN1358:AN1358,$AI$2),0)),0)),0)</f>
        <v>0</v>
      </c>
      <c r="BO1359" s="1">
        <f>IFERROR(IF($AE1359&gt;$AE1358,VLOOKUP($AC1359+AO$1,STOCK!$F$10:$AB$209,17,0),IF($AE1359=$AE1358,(IF(BO1358&gt;=1,BO1358-COUNTIFS($AE1358:$AE1358,$AC1359,AO1358:AO1358,$AI$2),0)),0)),0)</f>
        <v>0</v>
      </c>
      <c r="BP1359" s="1">
        <f>IFERROR(IF($AE1359&gt;$AE1358,VLOOKUP($AC1359+AP$1,STOCK!$F$10:$AB$209,17,0),IF($AE1359=$AE1358,(IF(BP1358&gt;=1,BP1358-COUNTIFS($AE1358:$AE1358,$AC1359,AP1358:AP1358,$AI$2),0)),0)),0)</f>
        <v>0</v>
      </c>
      <c r="BQ1359" s="1">
        <f>IFERROR(IF($AE1359&gt;$AE1358,VLOOKUP($AC1359+AQ$1,STOCK!$F$10:$AB$209,17,0),IF($AE1359=$AE1358,(IF(BQ1358&gt;=1,BQ1358-COUNTIFS($AE1358:$AE1358,$AC1359,AQ1358:AQ1358,$AI$2),0)),0)),0)</f>
        <v>0</v>
      </c>
      <c r="BR1359" s="1">
        <f>IFERROR(IF($AE1359&gt;$AE1358,VLOOKUP($AC1359+AR$1,STOCK!$F$10:$AB$209,17,0),IF($AE1359=$AE1358,(IF(BR1358&gt;=1,BR1358-COUNTIFS($AE1358:$AE1358,$AC1359,AR1358:AR1358,$AI$2),0)),0)),0)</f>
        <v>0</v>
      </c>
      <c r="BS1359" s="1">
        <f>IFERROR(IF($AE1359&gt;$AE1358,VLOOKUP($AC1359+AS$1,STOCK!$F$10:$AB$209,17,0),IF($AE1359=$AE1358,(IF(BS1358&gt;=1,BS1358-COUNTIFS($AE1358:$AE1358,$AC1359,AS1358:AS1358,$AI$2),0)),0)),0)</f>
        <v>0</v>
      </c>
      <c r="BT1359" s="1">
        <f>IFERROR(IF($AE1359&gt;$AE1358,VLOOKUP($AC1359+AT$1,STOCK!$F$10:$AB$209,17,0),IF($AE1359=$AE1358,(IF(BT1358&gt;=1,BT1358-COUNTIFS($AE1358:$AE1358,$AC1359,AT1358:AT1358,$AI$2),0)),0)),0)</f>
        <v>0</v>
      </c>
      <c r="BU1359" s="1">
        <f>IFERROR(IF($AE1359&gt;$AE1358,VLOOKUP($AC1359+AU$1,STOCK!$F$10:$AB$209,17,0),IF($AE1359=$AE1358,(IF(BU1358&gt;=1,BU1358-COUNTIFS($AE1358:$AE1358,$AC1359,AU1358:AU1358,$AI$2),0)),0)),0)</f>
        <v>0</v>
      </c>
      <c r="BV1359" s="1">
        <f>IFERROR(IF($AE1359&gt;$AE1358,VLOOKUP($AC1359+AV$1,STOCK!$F$10:$AB$209,17,0),IF($AE1359=$AE1358,(IF(BV1358&gt;=1,BV1358-COUNTIFS($AE1358:$AE1358,$AC1359,AV1358:AV1358,$AI$2),0)),0)),0)</f>
        <v>0</v>
      </c>
      <c r="BW1359" s="1">
        <f>IFERROR(IF($AE1359&gt;$AE1358,VLOOKUP($AC1359+AW$1,STOCK!$F$10:$AB$209,17,0),IF($AE1359=$AE1358,(IF(BW1358&gt;=1,BW1358-COUNTIFS($AE1358:$AE1358,$AC1359,AW1358:AW1358,$AI$2),0)),0)),0)</f>
        <v>0</v>
      </c>
      <c r="BX1359" s="1">
        <f>IFERROR(IF($AE1359&gt;$AE1358,VLOOKUP($AC1359+AX$1,STOCK!$F$10:$AB$209,17,0),IF($AE1359=$AE1358,(IF(BX1358&gt;=1,BX1358-COUNTIFS($AE1358:$AE1358,$AC1359,AX1358:AX1358,$AI$2),0)),0)),0)</f>
        <v>0</v>
      </c>
    </row>
    <row r="1360" spans="29:76" x14ac:dyDescent="0.25">
      <c r="AC1360" s="1">
        <f t="shared" si="335"/>
        <v>0</v>
      </c>
      <c r="AD1360" s="1">
        <f>IFERROR(IF(LEN(AK1360)&gt;=1,VLOOKUP(HLOOKUP(AK1360,PROFILE!$K$5:$V$8,4,0),PROFILE!$F$1:$G$3,2,0),0),0)</f>
        <v>0</v>
      </c>
      <c r="AE1360" s="1">
        <f t="shared" si="336"/>
        <v>0</v>
      </c>
      <c r="AF1360" s="1">
        <v>1347</v>
      </c>
      <c r="AI1360" s="1" t="str">
        <f>IFERROR(IF($AH1360&gt;=1,VLOOKUP($AG1360,STUDENT!$O$8:$Z$1507,3,0),""),"")</f>
        <v/>
      </c>
      <c r="AJ1360" s="1" t="str">
        <f>IFERROR(IF($AH1360&gt;=1,VLOOKUP($AG1360,STUDENT!$O$8:$Z$1507,4,0),""),"")</f>
        <v/>
      </c>
      <c r="AK1360" s="1" t="str">
        <f>IFERROR(IF($AH1360&gt;=1,VLOOKUP($AG1360,STUDENT!$O$8:$Z$1507,6,0),""),"")</f>
        <v/>
      </c>
      <c r="AL1360" s="1" t="str">
        <f t="shared" si="337"/>
        <v/>
      </c>
      <c r="AM1360" s="1" t="str">
        <f t="shared" si="338"/>
        <v/>
      </c>
      <c r="AN1360" s="1" t="str">
        <f t="shared" si="339"/>
        <v/>
      </c>
      <c r="AO1360" s="1" t="str">
        <f t="shared" si="340"/>
        <v/>
      </c>
      <c r="AP1360" s="1" t="str">
        <f t="shared" si="341"/>
        <v/>
      </c>
      <c r="AQ1360" s="1" t="str">
        <f t="shared" si="342"/>
        <v/>
      </c>
      <c r="AR1360" s="1" t="str">
        <f t="shared" si="343"/>
        <v/>
      </c>
      <c r="AS1360" s="1" t="str">
        <f t="shared" si="344"/>
        <v/>
      </c>
      <c r="AT1360" s="1" t="str">
        <f t="shared" si="345"/>
        <v/>
      </c>
      <c r="AU1360" s="1" t="str">
        <f t="shared" si="346"/>
        <v/>
      </c>
      <c r="AV1360" s="1" t="str">
        <f t="shared" si="347"/>
        <v/>
      </c>
      <c r="AW1360" s="1" t="str">
        <f t="shared" si="348"/>
        <v/>
      </c>
      <c r="AX1360" s="1" t="str">
        <f t="shared" si="349"/>
        <v/>
      </c>
      <c r="AY1360" s="1">
        <f>IFERROR(IF($AE1360&gt;$AE1359,VLOOKUP($AC1360+AL$1,STOCK!$F$10:$AB$209,16,0),IF($AE1360=$AE1359,(IF(AY1359&gt;=1,AY1359-COUNTIFS($AE1359:$AE1359,$AC1360,AL1359:AL1359,$AI$1),0)),0)),0)</f>
        <v>0</v>
      </c>
      <c r="AZ1360" s="1">
        <f>IFERROR(IF($AE1360&gt;$AE1359,VLOOKUP($AC1360+AM$1,STOCK!$F$10:$AB$209,16,0),IF($AE1360=$AE1359,(IF(AZ1359&gt;=1,AZ1359-COUNTIFS($AE1359:$AE1359,$AC1360,AM1359:AM1359,$AI$1),0)),0)),0)</f>
        <v>0</v>
      </c>
      <c r="BA1360" s="1">
        <f>IFERROR(IF($AE1360&gt;$AE1359,VLOOKUP($AC1360+AN$1,STOCK!$F$10:$AB$209,16,0),IF($AE1360=$AE1359,(IF(BA1359&gt;=1,BA1359-COUNTIFS($AE1359:$AE1359,$AC1360,AN1359:AN1359,$AI$1),0)),0)),0)</f>
        <v>0</v>
      </c>
      <c r="BB1360" s="1">
        <f>IFERROR(IF($AE1360&gt;$AE1359,VLOOKUP($AC1360+AO$1,STOCK!$F$10:$AB$209,16,0),IF($AE1360=$AE1359,(IF(BB1359&gt;=1,BB1359-COUNTIFS($AE1359:$AE1359,$AC1360,AO1359:AO1359,$AI$1),0)),0)),0)</f>
        <v>0</v>
      </c>
      <c r="BC1360" s="1">
        <f>IFERROR(IF($AE1360&gt;$AE1359,VLOOKUP($AC1360+AP$1,STOCK!$F$10:$AB$209,16,0),IF($AE1360=$AE1359,(IF(BC1359&gt;=1,BC1359-COUNTIFS($AE1359:$AE1359,$AC1360,AP1359:AP1359,$AI$1),0)),0)),0)</f>
        <v>0</v>
      </c>
      <c r="BD1360" s="1">
        <f>IFERROR(IF($AE1360&gt;$AE1359,VLOOKUP($AC1360+AQ$1,STOCK!$F$10:$AB$209,16,0),IF($AE1360=$AE1359,(IF(BD1359&gt;=1,BD1359-COUNTIFS($AE1359:$AE1359,$AC1360,AQ1359:AQ1359,$AI$1),0)),0)),0)</f>
        <v>0</v>
      </c>
      <c r="BE1360" s="1">
        <f>IFERROR(IF($AE1360&gt;$AE1359,VLOOKUP($AC1360+AR$1,STOCK!$F$10:$AB$209,16,0),IF($AE1360=$AE1359,(IF(BE1359&gt;=1,BE1359-COUNTIFS($AE1359:$AE1359,$AC1360,AR1359:AR1359,$AI$1),0)),0)),0)</f>
        <v>0</v>
      </c>
      <c r="BF1360" s="1">
        <f>IFERROR(IF($AE1360&gt;$AE1359,VLOOKUP($AC1360+AS$1,STOCK!$F$10:$AB$209,16,0),IF($AE1360=$AE1359,(IF(BF1359&gt;=1,BF1359-COUNTIFS($AE1359:$AE1359,$AC1360,AS1359:AS1359,$AI$1),0)),0)),0)</f>
        <v>0</v>
      </c>
      <c r="BG1360" s="1">
        <f>IFERROR(IF($AE1360&gt;$AE1359,VLOOKUP($AC1360+AT$1,STOCK!$F$10:$AB$209,16,0),IF($AE1360=$AE1359,(IF(BG1359&gt;=1,BG1359-COUNTIFS($AE1359:$AE1359,$AC1360,AT1359:AT1359,$AI$1),0)),0)),0)</f>
        <v>0</v>
      </c>
      <c r="BH1360" s="1">
        <f>IFERROR(IF($AE1360&gt;$AE1359,VLOOKUP($AC1360+AU$1,STOCK!$F$10:$AB$209,16,0),IF($AE1360=$AE1359,(IF(BH1359&gt;=1,BH1359-COUNTIFS($AE1359:$AE1359,$AC1360,AU1359:AU1359,$AI$1),0)),0)),0)</f>
        <v>0</v>
      </c>
      <c r="BI1360" s="1">
        <f>IFERROR(IF($AE1360&gt;$AE1359,VLOOKUP($AC1360+AV$1,STOCK!$F$10:$AB$209,16,0),IF($AE1360=$AE1359,(IF(BI1359&gt;=1,BI1359-COUNTIFS($AE1359:$AE1359,$AC1360,AV1359:AV1359,$AI$1),0)),0)),0)</f>
        <v>0</v>
      </c>
      <c r="BJ1360" s="1">
        <f>IFERROR(IF($AE1360&gt;$AE1359,VLOOKUP($AC1360+AW$1,STOCK!$F$10:$AB$209,16,0),IF($AE1360=$AE1359,(IF(BJ1359&gt;=1,BJ1359-COUNTIFS($AE1359:$AE1359,$AC1360,AW1359:AW1359,$AI$1),0)),0)),0)</f>
        <v>0</v>
      </c>
      <c r="BK1360" s="1">
        <f>IFERROR(IF($AE1360&gt;$AE1359,VLOOKUP($AC1360+AX$1,STOCK!$F$10:$AB$209,16,0),IF($AE1360=$AE1359,(IF(BK1359&gt;=1,BK1359-COUNTIFS($AE1359:$AE1359,$AC1360,AX1359:AX1359,$AI$1),0)),0)),0)</f>
        <v>0</v>
      </c>
      <c r="BL1360" s="1">
        <f>IFERROR(IF($AE1360&gt;$AE1359,VLOOKUP($AC1360+AL$1,STOCK!$F$10:$AB$209,17,0),IF($AE1360=$AE1359,(IF(BL1359&gt;=1,BL1359-COUNTIFS($AE1359:$AE1359,$AC1360,AL1359:AL1359,$AI$2),0)),0)),0)</f>
        <v>0</v>
      </c>
      <c r="BM1360" s="1">
        <f>IFERROR(IF($AE1360&gt;$AE1359,VLOOKUP($AC1360+AM$1,STOCK!$F$10:$AB$209,17,0),IF($AE1360=$AE1359,(IF(BM1359&gt;=1,BM1359-COUNTIFS($AE1359:$AE1359,$AC1360,AM1359:AM1359,$AI$2),0)),0)),0)</f>
        <v>0</v>
      </c>
      <c r="BN1360" s="1">
        <f>IFERROR(IF($AE1360&gt;$AE1359,VLOOKUP($AC1360+AN$1,STOCK!$F$10:$AB$209,17,0),IF($AE1360=$AE1359,(IF(BN1359&gt;=1,BN1359-COUNTIFS($AE1359:$AE1359,$AC1360,AN1359:AN1359,$AI$2),0)),0)),0)</f>
        <v>0</v>
      </c>
      <c r="BO1360" s="1">
        <f>IFERROR(IF($AE1360&gt;$AE1359,VLOOKUP($AC1360+AO$1,STOCK!$F$10:$AB$209,17,0),IF($AE1360=$AE1359,(IF(BO1359&gt;=1,BO1359-COUNTIFS($AE1359:$AE1359,$AC1360,AO1359:AO1359,$AI$2),0)),0)),0)</f>
        <v>0</v>
      </c>
      <c r="BP1360" s="1">
        <f>IFERROR(IF($AE1360&gt;$AE1359,VLOOKUP($AC1360+AP$1,STOCK!$F$10:$AB$209,17,0),IF($AE1360=$AE1359,(IF(BP1359&gt;=1,BP1359-COUNTIFS($AE1359:$AE1359,$AC1360,AP1359:AP1359,$AI$2),0)),0)),0)</f>
        <v>0</v>
      </c>
      <c r="BQ1360" s="1">
        <f>IFERROR(IF($AE1360&gt;$AE1359,VLOOKUP($AC1360+AQ$1,STOCK!$F$10:$AB$209,17,0),IF($AE1360=$AE1359,(IF(BQ1359&gt;=1,BQ1359-COUNTIFS($AE1359:$AE1359,$AC1360,AQ1359:AQ1359,$AI$2),0)),0)),0)</f>
        <v>0</v>
      </c>
      <c r="BR1360" s="1">
        <f>IFERROR(IF($AE1360&gt;$AE1359,VLOOKUP($AC1360+AR$1,STOCK!$F$10:$AB$209,17,0),IF($AE1360=$AE1359,(IF(BR1359&gt;=1,BR1359-COUNTIFS($AE1359:$AE1359,$AC1360,AR1359:AR1359,$AI$2),0)),0)),0)</f>
        <v>0</v>
      </c>
      <c r="BS1360" s="1">
        <f>IFERROR(IF($AE1360&gt;$AE1359,VLOOKUP($AC1360+AS$1,STOCK!$F$10:$AB$209,17,0),IF($AE1360=$AE1359,(IF(BS1359&gt;=1,BS1359-COUNTIFS($AE1359:$AE1359,$AC1360,AS1359:AS1359,$AI$2),0)),0)),0)</f>
        <v>0</v>
      </c>
      <c r="BT1360" s="1">
        <f>IFERROR(IF($AE1360&gt;$AE1359,VLOOKUP($AC1360+AT$1,STOCK!$F$10:$AB$209,17,0),IF($AE1360=$AE1359,(IF(BT1359&gt;=1,BT1359-COUNTIFS($AE1359:$AE1359,$AC1360,AT1359:AT1359,$AI$2),0)),0)),0)</f>
        <v>0</v>
      </c>
      <c r="BU1360" s="1">
        <f>IFERROR(IF($AE1360&gt;$AE1359,VLOOKUP($AC1360+AU$1,STOCK!$F$10:$AB$209,17,0),IF($AE1360=$AE1359,(IF(BU1359&gt;=1,BU1359-COUNTIFS($AE1359:$AE1359,$AC1360,AU1359:AU1359,$AI$2),0)),0)),0)</f>
        <v>0</v>
      </c>
      <c r="BV1360" s="1">
        <f>IFERROR(IF($AE1360&gt;$AE1359,VLOOKUP($AC1360+AV$1,STOCK!$F$10:$AB$209,17,0),IF($AE1360=$AE1359,(IF(BV1359&gt;=1,BV1359-COUNTIFS($AE1359:$AE1359,$AC1360,AV1359:AV1359,$AI$2),0)),0)),0)</f>
        <v>0</v>
      </c>
      <c r="BW1360" s="1">
        <f>IFERROR(IF($AE1360&gt;$AE1359,VLOOKUP($AC1360+AW$1,STOCK!$F$10:$AB$209,17,0),IF($AE1360=$AE1359,(IF(BW1359&gt;=1,BW1359-COUNTIFS($AE1359:$AE1359,$AC1360,AW1359:AW1359,$AI$2),0)),0)),0)</f>
        <v>0</v>
      </c>
      <c r="BX1360" s="1">
        <f>IFERROR(IF($AE1360&gt;$AE1359,VLOOKUP($AC1360+AX$1,STOCK!$F$10:$AB$209,17,0),IF($AE1360=$AE1359,(IF(BX1359&gt;=1,BX1359-COUNTIFS($AE1359:$AE1359,$AC1360,AX1359:AX1359,$AI$2),0)),0)),0)</f>
        <v>0</v>
      </c>
    </row>
    <row r="1361" spans="29:76" x14ac:dyDescent="0.25">
      <c r="AC1361" s="1">
        <f t="shared" si="335"/>
        <v>0</v>
      </c>
      <c r="AD1361" s="1">
        <f>IFERROR(IF(LEN(AK1361)&gt;=1,VLOOKUP(HLOOKUP(AK1361,PROFILE!$K$5:$V$8,4,0),PROFILE!$F$1:$G$3,2,0),0),0)</f>
        <v>0</v>
      </c>
      <c r="AE1361" s="1">
        <f t="shared" si="336"/>
        <v>0</v>
      </c>
      <c r="AF1361" s="1">
        <v>1348</v>
      </c>
      <c r="AI1361" s="1" t="str">
        <f>IFERROR(IF($AH1361&gt;=1,VLOOKUP($AG1361,STUDENT!$O$8:$Z$1507,3,0),""),"")</f>
        <v/>
      </c>
      <c r="AJ1361" s="1" t="str">
        <f>IFERROR(IF($AH1361&gt;=1,VLOOKUP($AG1361,STUDENT!$O$8:$Z$1507,4,0),""),"")</f>
        <v/>
      </c>
      <c r="AK1361" s="1" t="str">
        <f>IFERROR(IF($AH1361&gt;=1,VLOOKUP($AG1361,STUDENT!$O$8:$Z$1507,6,0),""),"")</f>
        <v/>
      </c>
      <c r="AL1361" s="1" t="str">
        <f t="shared" si="337"/>
        <v/>
      </c>
      <c r="AM1361" s="1" t="str">
        <f t="shared" si="338"/>
        <v/>
      </c>
      <c r="AN1361" s="1" t="str">
        <f t="shared" si="339"/>
        <v/>
      </c>
      <c r="AO1361" s="1" t="str">
        <f t="shared" si="340"/>
        <v/>
      </c>
      <c r="AP1361" s="1" t="str">
        <f t="shared" si="341"/>
        <v/>
      </c>
      <c r="AQ1361" s="1" t="str">
        <f t="shared" si="342"/>
        <v/>
      </c>
      <c r="AR1361" s="1" t="str">
        <f t="shared" si="343"/>
        <v/>
      </c>
      <c r="AS1361" s="1" t="str">
        <f t="shared" si="344"/>
        <v/>
      </c>
      <c r="AT1361" s="1" t="str">
        <f t="shared" si="345"/>
        <v/>
      </c>
      <c r="AU1361" s="1" t="str">
        <f t="shared" si="346"/>
        <v/>
      </c>
      <c r="AV1361" s="1" t="str">
        <f t="shared" si="347"/>
        <v/>
      </c>
      <c r="AW1361" s="1" t="str">
        <f t="shared" si="348"/>
        <v/>
      </c>
      <c r="AX1361" s="1" t="str">
        <f t="shared" si="349"/>
        <v/>
      </c>
      <c r="AY1361" s="1">
        <f>IFERROR(IF($AE1361&gt;$AE1360,VLOOKUP($AC1361+AL$1,STOCK!$F$10:$AB$209,16,0),IF($AE1361=$AE1360,(IF(AY1360&gt;=1,AY1360-COUNTIFS($AE1360:$AE1360,$AC1361,AL1360:AL1360,$AI$1),0)),0)),0)</f>
        <v>0</v>
      </c>
      <c r="AZ1361" s="1">
        <f>IFERROR(IF($AE1361&gt;$AE1360,VLOOKUP($AC1361+AM$1,STOCK!$F$10:$AB$209,16,0),IF($AE1361=$AE1360,(IF(AZ1360&gt;=1,AZ1360-COUNTIFS($AE1360:$AE1360,$AC1361,AM1360:AM1360,$AI$1),0)),0)),0)</f>
        <v>0</v>
      </c>
      <c r="BA1361" s="1">
        <f>IFERROR(IF($AE1361&gt;$AE1360,VLOOKUP($AC1361+AN$1,STOCK!$F$10:$AB$209,16,0),IF($AE1361=$AE1360,(IF(BA1360&gt;=1,BA1360-COUNTIFS($AE1360:$AE1360,$AC1361,AN1360:AN1360,$AI$1),0)),0)),0)</f>
        <v>0</v>
      </c>
      <c r="BB1361" s="1">
        <f>IFERROR(IF($AE1361&gt;$AE1360,VLOOKUP($AC1361+AO$1,STOCK!$F$10:$AB$209,16,0),IF($AE1361=$AE1360,(IF(BB1360&gt;=1,BB1360-COUNTIFS($AE1360:$AE1360,$AC1361,AO1360:AO1360,$AI$1),0)),0)),0)</f>
        <v>0</v>
      </c>
      <c r="BC1361" s="1">
        <f>IFERROR(IF($AE1361&gt;$AE1360,VLOOKUP($AC1361+AP$1,STOCK!$F$10:$AB$209,16,0),IF($AE1361=$AE1360,(IF(BC1360&gt;=1,BC1360-COUNTIFS($AE1360:$AE1360,$AC1361,AP1360:AP1360,$AI$1),0)),0)),0)</f>
        <v>0</v>
      </c>
      <c r="BD1361" s="1">
        <f>IFERROR(IF($AE1361&gt;$AE1360,VLOOKUP($AC1361+AQ$1,STOCK!$F$10:$AB$209,16,0),IF($AE1361=$AE1360,(IF(BD1360&gt;=1,BD1360-COUNTIFS($AE1360:$AE1360,$AC1361,AQ1360:AQ1360,$AI$1),0)),0)),0)</f>
        <v>0</v>
      </c>
      <c r="BE1361" s="1">
        <f>IFERROR(IF($AE1361&gt;$AE1360,VLOOKUP($AC1361+AR$1,STOCK!$F$10:$AB$209,16,0),IF($AE1361=$AE1360,(IF(BE1360&gt;=1,BE1360-COUNTIFS($AE1360:$AE1360,$AC1361,AR1360:AR1360,$AI$1),0)),0)),0)</f>
        <v>0</v>
      </c>
      <c r="BF1361" s="1">
        <f>IFERROR(IF($AE1361&gt;$AE1360,VLOOKUP($AC1361+AS$1,STOCK!$F$10:$AB$209,16,0),IF($AE1361=$AE1360,(IF(BF1360&gt;=1,BF1360-COUNTIFS($AE1360:$AE1360,$AC1361,AS1360:AS1360,$AI$1),0)),0)),0)</f>
        <v>0</v>
      </c>
      <c r="BG1361" s="1">
        <f>IFERROR(IF($AE1361&gt;$AE1360,VLOOKUP($AC1361+AT$1,STOCK!$F$10:$AB$209,16,0),IF($AE1361=$AE1360,(IF(BG1360&gt;=1,BG1360-COUNTIFS($AE1360:$AE1360,$AC1361,AT1360:AT1360,$AI$1),0)),0)),0)</f>
        <v>0</v>
      </c>
      <c r="BH1361" s="1">
        <f>IFERROR(IF($AE1361&gt;$AE1360,VLOOKUP($AC1361+AU$1,STOCK!$F$10:$AB$209,16,0),IF($AE1361=$AE1360,(IF(BH1360&gt;=1,BH1360-COUNTIFS($AE1360:$AE1360,$AC1361,AU1360:AU1360,$AI$1),0)),0)),0)</f>
        <v>0</v>
      </c>
      <c r="BI1361" s="1">
        <f>IFERROR(IF($AE1361&gt;$AE1360,VLOOKUP($AC1361+AV$1,STOCK!$F$10:$AB$209,16,0),IF($AE1361=$AE1360,(IF(BI1360&gt;=1,BI1360-COUNTIFS($AE1360:$AE1360,$AC1361,AV1360:AV1360,$AI$1),0)),0)),0)</f>
        <v>0</v>
      </c>
      <c r="BJ1361" s="1">
        <f>IFERROR(IF($AE1361&gt;$AE1360,VLOOKUP($AC1361+AW$1,STOCK!$F$10:$AB$209,16,0),IF($AE1361=$AE1360,(IF(BJ1360&gt;=1,BJ1360-COUNTIFS($AE1360:$AE1360,$AC1361,AW1360:AW1360,$AI$1),0)),0)),0)</f>
        <v>0</v>
      </c>
      <c r="BK1361" s="1">
        <f>IFERROR(IF($AE1361&gt;$AE1360,VLOOKUP($AC1361+AX$1,STOCK!$F$10:$AB$209,16,0),IF($AE1361=$AE1360,(IF(BK1360&gt;=1,BK1360-COUNTIFS($AE1360:$AE1360,$AC1361,AX1360:AX1360,$AI$1),0)),0)),0)</f>
        <v>0</v>
      </c>
      <c r="BL1361" s="1">
        <f>IFERROR(IF($AE1361&gt;$AE1360,VLOOKUP($AC1361+AL$1,STOCK!$F$10:$AB$209,17,0),IF($AE1361=$AE1360,(IF(BL1360&gt;=1,BL1360-COUNTIFS($AE1360:$AE1360,$AC1361,AL1360:AL1360,$AI$2),0)),0)),0)</f>
        <v>0</v>
      </c>
      <c r="BM1361" s="1">
        <f>IFERROR(IF($AE1361&gt;$AE1360,VLOOKUP($AC1361+AM$1,STOCK!$F$10:$AB$209,17,0),IF($AE1361=$AE1360,(IF(BM1360&gt;=1,BM1360-COUNTIFS($AE1360:$AE1360,$AC1361,AM1360:AM1360,$AI$2),0)),0)),0)</f>
        <v>0</v>
      </c>
      <c r="BN1361" s="1">
        <f>IFERROR(IF($AE1361&gt;$AE1360,VLOOKUP($AC1361+AN$1,STOCK!$F$10:$AB$209,17,0),IF($AE1361=$AE1360,(IF(BN1360&gt;=1,BN1360-COUNTIFS($AE1360:$AE1360,$AC1361,AN1360:AN1360,$AI$2),0)),0)),0)</f>
        <v>0</v>
      </c>
      <c r="BO1361" s="1">
        <f>IFERROR(IF($AE1361&gt;$AE1360,VLOOKUP($AC1361+AO$1,STOCK!$F$10:$AB$209,17,0),IF($AE1361=$AE1360,(IF(BO1360&gt;=1,BO1360-COUNTIFS($AE1360:$AE1360,$AC1361,AO1360:AO1360,$AI$2),0)),0)),0)</f>
        <v>0</v>
      </c>
      <c r="BP1361" s="1">
        <f>IFERROR(IF($AE1361&gt;$AE1360,VLOOKUP($AC1361+AP$1,STOCK!$F$10:$AB$209,17,0),IF($AE1361=$AE1360,(IF(BP1360&gt;=1,BP1360-COUNTIFS($AE1360:$AE1360,$AC1361,AP1360:AP1360,$AI$2),0)),0)),0)</f>
        <v>0</v>
      </c>
      <c r="BQ1361" s="1">
        <f>IFERROR(IF($AE1361&gt;$AE1360,VLOOKUP($AC1361+AQ$1,STOCK!$F$10:$AB$209,17,0),IF($AE1361=$AE1360,(IF(BQ1360&gt;=1,BQ1360-COUNTIFS($AE1360:$AE1360,$AC1361,AQ1360:AQ1360,$AI$2),0)),0)),0)</f>
        <v>0</v>
      </c>
      <c r="BR1361" s="1">
        <f>IFERROR(IF($AE1361&gt;$AE1360,VLOOKUP($AC1361+AR$1,STOCK!$F$10:$AB$209,17,0),IF($AE1361=$AE1360,(IF(BR1360&gt;=1,BR1360-COUNTIFS($AE1360:$AE1360,$AC1361,AR1360:AR1360,$AI$2),0)),0)),0)</f>
        <v>0</v>
      </c>
      <c r="BS1361" s="1">
        <f>IFERROR(IF($AE1361&gt;$AE1360,VLOOKUP($AC1361+AS$1,STOCK!$F$10:$AB$209,17,0),IF($AE1361=$AE1360,(IF(BS1360&gt;=1,BS1360-COUNTIFS($AE1360:$AE1360,$AC1361,AS1360:AS1360,$AI$2),0)),0)),0)</f>
        <v>0</v>
      </c>
      <c r="BT1361" s="1">
        <f>IFERROR(IF($AE1361&gt;$AE1360,VLOOKUP($AC1361+AT$1,STOCK!$F$10:$AB$209,17,0),IF($AE1361=$AE1360,(IF(BT1360&gt;=1,BT1360-COUNTIFS($AE1360:$AE1360,$AC1361,AT1360:AT1360,$AI$2),0)),0)),0)</f>
        <v>0</v>
      </c>
      <c r="BU1361" s="1">
        <f>IFERROR(IF($AE1361&gt;$AE1360,VLOOKUP($AC1361+AU$1,STOCK!$F$10:$AB$209,17,0),IF($AE1361=$AE1360,(IF(BU1360&gt;=1,BU1360-COUNTIFS($AE1360:$AE1360,$AC1361,AU1360:AU1360,$AI$2),0)),0)),0)</f>
        <v>0</v>
      </c>
      <c r="BV1361" s="1">
        <f>IFERROR(IF($AE1361&gt;$AE1360,VLOOKUP($AC1361+AV$1,STOCK!$F$10:$AB$209,17,0),IF($AE1361=$AE1360,(IF(BV1360&gt;=1,BV1360-COUNTIFS($AE1360:$AE1360,$AC1361,AV1360:AV1360,$AI$2),0)),0)),0)</f>
        <v>0</v>
      </c>
      <c r="BW1361" s="1">
        <f>IFERROR(IF($AE1361&gt;$AE1360,VLOOKUP($AC1361+AW$1,STOCK!$F$10:$AB$209,17,0),IF($AE1361=$AE1360,(IF(BW1360&gt;=1,BW1360-COUNTIFS($AE1360:$AE1360,$AC1361,AW1360:AW1360,$AI$2),0)),0)),0)</f>
        <v>0</v>
      </c>
      <c r="BX1361" s="1">
        <f>IFERROR(IF($AE1361&gt;$AE1360,VLOOKUP($AC1361+AX$1,STOCK!$F$10:$AB$209,17,0),IF($AE1361=$AE1360,(IF(BX1360&gt;=1,BX1360-COUNTIFS($AE1360:$AE1360,$AC1361,AX1360:AX1360,$AI$2),0)),0)),0)</f>
        <v>0</v>
      </c>
    </row>
    <row r="1362" spans="29:76" x14ac:dyDescent="0.25">
      <c r="AC1362" s="1">
        <f t="shared" si="335"/>
        <v>0</v>
      </c>
      <c r="AD1362" s="1">
        <f>IFERROR(IF(LEN(AK1362)&gt;=1,VLOOKUP(HLOOKUP(AK1362,PROFILE!$K$5:$V$8,4,0),PROFILE!$F$1:$G$3,2,0),0),0)</f>
        <v>0</v>
      </c>
      <c r="AE1362" s="1">
        <f t="shared" si="336"/>
        <v>0</v>
      </c>
      <c r="AF1362" s="1">
        <v>1349</v>
      </c>
      <c r="AI1362" s="1" t="str">
        <f>IFERROR(IF($AH1362&gt;=1,VLOOKUP($AG1362,STUDENT!$O$8:$Z$1507,3,0),""),"")</f>
        <v/>
      </c>
      <c r="AJ1362" s="1" t="str">
        <f>IFERROR(IF($AH1362&gt;=1,VLOOKUP($AG1362,STUDENT!$O$8:$Z$1507,4,0),""),"")</f>
        <v/>
      </c>
      <c r="AK1362" s="1" t="str">
        <f>IFERROR(IF($AH1362&gt;=1,VLOOKUP($AG1362,STUDENT!$O$8:$Z$1507,6,0),""),"")</f>
        <v/>
      </c>
      <c r="AL1362" s="1" t="str">
        <f t="shared" si="337"/>
        <v/>
      </c>
      <c r="AM1362" s="1" t="str">
        <f t="shared" si="338"/>
        <v/>
      </c>
      <c r="AN1362" s="1" t="str">
        <f t="shared" si="339"/>
        <v/>
      </c>
      <c r="AO1362" s="1" t="str">
        <f t="shared" si="340"/>
        <v/>
      </c>
      <c r="AP1362" s="1" t="str">
        <f t="shared" si="341"/>
        <v/>
      </c>
      <c r="AQ1362" s="1" t="str">
        <f t="shared" si="342"/>
        <v/>
      </c>
      <c r="AR1362" s="1" t="str">
        <f t="shared" si="343"/>
        <v/>
      </c>
      <c r="AS1362" s="1" t="str">
        <f t="shared" si="344"/>
        <v/>
      </c>
      <c r="AT1362" s="1" t="str">
        <f t="shared" si="345"/>
        <v/>
      </c>
      <c r="AU1362" s="1" t="str">
        <f t="shared" si="346"/>
        <v/>
      </c>
      <c r="AV1362" s="1" t="str">
        <f t="shared" si="347"/>
        <v/>
      </c>
      <c r="AW1362" s="1" t="str">
        <f t="shared" si="348"/>
        <v/>
      </c>
      <c r="AX1362" s="1" t="str">
        <f t="shared" si="349"/>
        <v/>
      </c>
      <c r="AY1362" s="1">
        <f>IFERROR(IF($AE1362&gt;$AE1361,VLOOKUP($AC1362+AL$1,STOCK!$F$10:$AB$209,16,0),IF($AE1362=$AE1361,(IF(AY1361&gt;=1,AY1361-COUNTIFS($AE1361:$AE1361,$AC1362,AL1361:AL1361,$AI$1),0)),0)),0)</f>
        <v>0</v>
      </c>
      <c r="AZ1362" s="1">
        <f>IFERROR(IF($AE1362&gt;$AE1361,VLOOKUP($AC1362+AM$1,STOCK!$F$10:$AB$209,16,0),IF($AE1362=$AE1361,(IF(AZ1361&gt;=1,AZ1361-COUNTIFS($AE1361:$AE1361,$AC1362,AM1361:AM1361,$AI$1),0)),0)),0)</f>
        <v>0</v>
      </c>
      <c r="BA1362" s="1">
        <f>IFERROR(IF($AE1362&gt;$AE1361,VLOOKUP($AC1362+AN$1,STOCK!$F$10:$AB$209,16,0),IF($AE1362=$AE1361,(IF(BA1361&gt;=1,BA1361-COUNTIFS($AE1361:$AE1361,$AC1362,AN1361:AN1361,$AI$1),0)),0)),0)</f>
        <v>0</v>
      </c>
      <c r="BB1362" s="1">
        <f>IFERROR(IF($AE1362&gt;$AE1361,VLOOKUP($AC1362+AO$1,STOCK!$F$10:$AB$209,16,0),IF($AE1362=$AE1361,(IF(BB1361&gt;=1,BB1361-COUNTIFS($AE1361:$AE1361,$AC1362,AO1361:AO1361,$AI$1),0)),0)),0)</f>
        <v>0</v>
      </c>
      <c r="BC1362" s="1">
        <f>IFERROR(IF($AE1362&gt;$AE1361,VLOOKUP($AC1362+AP$1,STOCK!$F$10:$AB$209,16,0),IF($AE1362=$AE1361,(IF(BC1361&gt;=1,BC1361-COUNTIFS($AE1361:$AE1361,$AC1362,AP1361:AP1361,$AI$1),0)),0)),0)</f>
        <v>0</v>
      </c>
      <c r="BD1362" s="1">
        <f>IFERROR(IF($AE1362&gt;$AE1361,VLOOKUP($AC1362+AQ$1,STOCK!$F$10:$AB$209,16,0),IF($AE1362=$AE1361,(IF(BD1361&gt;=1,BD1361-COUNTIFS($AE1361:$AE1361,$AC1362,AQ1361:AQ1361,$AI$1),0)),0)),0)</f>
        <v>0</v>
      </c>
      <c r="BE1362" s="1">
        <f>IFERROR(IF($AE1362&gt;$AE1361,VLOOKUP($AC1362+AR$1,STOCK!$F$10:$AB$209,16,0),IF($AE1362=$AE1361,(IF(BE1361&gt;=1,BE1361-COUNTIFS($AE1361:$AE1361,$AC1362,AR1361:AR1361,$AI$1),0)),0)),0)</f>
        <v>0</v>
      </c>
      <c r="BF1362" s="1">
        <f>IFERROR(IF($AE1362&gt;$AE1361,VLOOKUP($AC1362+AS$1,STOCK!$F$10:$AB$209,16,0),IF($AE1362=$AE1361,(IF(BF1361&gt;=1,BF1361-COUNTIFS($AE1361:$AE1361,$AC1362,AS1361:AS1361,$AI$1),0)),0)),0)</f>
        <v>0</v>
      </c>
      <c r="BG1362" s="1">
        <f>IFERROR(IF($AE1362&gt;$AE1361,VLOOKUP($AC1362+AT$1,STOCK!$F$10:$AB$209,16,0),IF($AE1362=$AE1361,(IF(BG1361&gt;=1,BG1361-COUNTIFS($AE1361:$AE1361,$AC1362,AT1361:AT1361,$AI$1),0)),0)),0)</f>
        <v>0</v>
      </c>
      <c r="BH1362" s="1">
        <f>IFERROR(IF($AE1362&gt;$AE1361,VLOOKUP($AC1362+AU$1,STOCK!$F$10:$AB$209,16,0),IF($AE1362=$AE1361,(IF(BH1361&gt;=1,BH1361-COUNTIFS($AE1361:$AE1361,$AC1362,AU1361:AU1361,$AI$1),0)),0)),0)</f>
        <v>0</v>
      </c>
      <c r="BI1362" s="1">
        <f>IFERROR(IF($AE1362&gt;$AE1361,VLOOKUP($AC1362+AV$1,STOCK!$F$10:$AB$209,16,0),IF($AE1362=$AE1361,(IF(BI1361&gt;=1,BI1361-COUNTIFS($AE1361:$AE1361,$AC1362,AV1361:AV1361,$AI$1),0)),0)),0)</f>
        <v>0</v>
      </c>
      <c r="BJ1362" s="1">
        <f>IFERROR(IF($AE1362&gt;$AE1361,VLOOKUP($AC1362+AW$1,STOCK!$F$10:$AB$209,16,0),IF($AE1362=$AE1361,(IF(BJ1361&gt;=1,BJ1361-COUNTIFS($AE1361:$AE1361,$AC1362,AW1361:AW1361,$AI$1),0)),0)),0)</f>
        <v>0</v>
      </c>
      <c r="BK1362" s="1">
        <f>IFERROR(IF($AE1362&gt;$AE1361,VLOOKUP($AC1362+AX$1,STOCK!$F$10:$AB$209,16,0),IF($AE1362=$AE1361,(IF(BK1361&gt;=1,BK1361-COUNTIFS($AE1361:$AE1361,$AC1362,AX1361:AX1361,$AI$1),0)),0)),0)</f>
        <v>0</v>
      </c>
      <c r="BL1362" s="1">
        <f>IFERROR(IF($AE1362&gt;$AE1361,VLOOKUP($AC1362+AL$1,STOCK!$F$10:$AB$209,17,0),IF($AE1362=$AE1361,(IF(BL1361&gt;=1,BL1361-COUNTIFS($AE1361:$AE1361,$AC1362,AL1361:AL1361,$AI$2),0)),0)),0)</f>
        <v>0</v>
      </c>
      <c r="BM1362" s="1">
        <f>IFERROR(IF($AE1362&gt;$AE1361,VLOOKUP($AC1362+AM$1,STOCK!$F$10:$AB$209,17,0),IF($AE1362=$AE1361,(IF(BM1361&gt;=1,BM1361-COUNTIFS($AE1361:$AE1361,$AC1362,AM1361:AM1361,$AI$2),0)),0)),0)</f>
        <v>0</v>
      </c>
      <c r="BN1362" s="1">
        <f>IFERROR(IF($AE1362&gt;$AE1361,VLOOKUP($AC1362+AN$1,STOCK!$F$10:$AB$209,17,0),IF($AE1362=$AE1361,(IF(BN1361&gt;=1,BN1361-COUNTIFS($AE1361:$AE1361,$AC1362,AN1361:AN1361,$AI$2),0)),0)),0)</f>
        <v>0</v>
      </c>
      <c r="BO1362" s="1">
        <f>IFERROR(IF($AE1362&gt;$AE1361,VLOOKUP($AC1362+AO$1,STOCK!$F$10:$AB$209,17,0),IF($AE1362=$AE1361,(IF(BO1361&gt;=1,BO1361-COUNTIFS($AE1361:$AE1361,$AC1362,AO1361:AO1361,$AI$2),0)),0)),0)</f>
        <v>0</v>
      </c>
      <c r="BP1362" s="1">
        <f>IFERROR(IF($AE1362&gt;$AE1361,VLOOKUP($AC1362+AP$1,STOCK!$F$10:$AB$209,17,0),IF($AE1362=$AE1361,(IF(BP1361&gt;=1,BP1361-COUNTIFS($AE1361:$AE1361,$AC1362,AP1361:AP1361,$AI$2),0)),0)),0)</f>
        <v>0</v>
      </c>
      <c r="BQ1362" s="1">
        <f>IFERROR(IF($AE1362&gt;$AE1361,VLOOKUP($AC1362+AQ$1,STOCK!$F$10:$AB$209,17,0),IF($AE1362=$AE1361,(IF(BQ1361&gt;=1,BQ1361-COUNTIFS($AE1361:$AE1361,$AC1362,AQ1361:AQ1361,$AI$2),0)),0)),0)</f>
        <v>0</v>
      </c>
      <c r="BR1362" s="1">
        <f>IFERROR(IF($AE1362&gt;$AE1361,VLOOKUP($AC1362+AR$1,STOCK!$F$10:$AB$209,17,0),IF($AE1362=$AE1361,(IF(BR1361&gt;=1,BR1361-COUNTIFS($AE1361:$AE1361,$AC1362,AR1361:AR1361,$AI$2),0)),0)),0)</f>
        <v>0</v>
      </c>
      <c r="BS1362" s="1">
        <f>IFERROR(IF($AE1362&gt;$AE1361,VLOOKUP($AC1362+AS$1,STOCK!$F$10:$AB$209,17,0),IF($AE1362=$AE1361,(IF(BS1361&gt;=1,BS1361-COUNTIFS($AE1361:$AE1361,$AC1362,AS1361:AS1361,$AI$2),0)),0)),0)</f>
        <v>0</v>
      </c>
      <c r="BT1362" s="1">
        <f>IFERROR(IF($AE1362&gt;$AE1361,VLOOKUP($AC1362+AT$1,STOCK!$F$10:$AB$209,17,0),IF($AE1362=$AE1361,(IF(BT1361&gt;=1,BT1361-COUNTIFS($AE1361:$AE1361,$AC1362,AT1361:AT1361,$AI$2),0)),0)),0)</f>
        <v>0</v>
      </c>
      <c r="BU1362" s="1">
        <f>IFERROR(IF($AE1362&gt;$AE1361,VLOOKUP($AC1362+AU$1,STOCK!$F$10:$AB$209,17,0),IF($AE1362=$AE1361,(IF(BU1361&gt;=1,BU1361-COUNTIFS($AE1361:$AE1361,$AC1362,AU1361:AU1361,$AI$2),0)),0)),0)</f>
        <v>0</v>
      </c>
      <c r="BV1362" s="1">
        <f>IFERROR(IF($AE1362&gt;$AE1361,VLOOKUP($AC1362+AV$1,STOCK!$F$10:$AB$209,17,0),IF($AE1362=$AE1361,(IF(BV1361&gt;=1,BV1361-COUNTIFS($AE1361:$AE1361,$AC1362,AV1361:AV1361,$AI$2),0)),0)),0)</f>
        <v>0</v>
      </c>
      <c r="BW1362" s="1">
        <f>IFERROR(IF($AE1362&gt;$AE1361,VLOOKUP($AC1362+AW$1,STOCK!$F$10:$AB$209,17,0),IF($AE1362=$AE1361,(IF(BW1361&gt;=1,BW1361-COUNTIFS($AE1361:$AE1361,$AC1362,AW1361:AW1361,$AI$2),0)),0)),0)</f>
        <v>0</v>
      </c>
      <c r="BX1362" s="1">
        <f>IFERROR(IF($AE1362&gt;$AE1361,VLOOKUP($AC1362+AX$1,STOCK!$F$10:$AB$209,17,0),IF($AE1362=$AE1361,(IF(BX1361&gt;=1,BX1361-COUNTIFS($AE1361:$AE1361,$AC1362,AX1361:AX1361,$AI$2),0)),0)),0)</f>
        <v>0</v>
      </c>
    </row>
    <row r="1363" spans="29:76" x14ac:dyDescent="0.25">
      <c r="AC1363" s="1">
        <f t="shared" si="335"/>
        <v>0</v>
      </c>
      <c r="AD1363" s="1">
        <f>IFERROR(IF(LEN(AK1363)&gt;=1,VLOOKUP(HLOOKUP(AK1363,PROFILE!$K$5:$V$8,4,0),PROFILE!$F$1:$G$3,2,0),0),0)</f>
        <v>0</v>
      </c>
      <c r="AE1363" s="1">
        <f t="shared" si="336"/>
        <v>0</v>
      </c>
      <c r="AF1363" s="1">
        <v>1350</v>
      </c>
      <c r="AI1363" s="1" t="str">
        <f>IFERROR(IF($AH1363&gt;=1,VLOOKUP($AG1363,STUDENT!$O$8:$Z$1507,3,0),""),"")</f>
        <v/>
      </c>
      <c r="AJ1363" s="1" t="str">
        <f>IFERROR(IF($AH1363&gt;=1,VLOOKUP($AG1363,STUDENT!$O$8:$Z$1507,4,0),""),"")</f>
        <v/>
      </c>
      <c r="AK1363" s="1" t="str">
        <f>IFERROR(IF($AH1363&gt;=1,VLOOKUP($AG1363,STUDENT!$O$8:$Z$1507,6,0),""),"")</f>
        <v/>
      </c>
      <c r="AL1363" s="1" t="str">
        <f t="shared" si="337"/>
        <v/>
      </c>
      <c r="AM1363" s="1" t="str">
        <f t="shared" si="338"/>
        <v/>
      </c>
      <c r="AN1363" s="1" t="str">
        <f t="shared" si="339"/>
        <v/>
      </c>
      <c r="AO1363" s="1" t="str">
        <f t="shared" si="340"/>
        <v/>
      </c>
      <c r="AP1363" s="1" t="str">
        <f t="shared" si="341"/>
        <v/>
      </c>
      <c r="AQ1363" s="1" t="str">
        <f t="shared" si="342"/>
        <v/>
      </c>
      <c r="AR1363" s="1" t="str">
        <f t="shared" si="343"/>
        <v/>
      </c>
      <c r="AS1363" s="1" t="str">
        <f t="shared" si="344"/>
        <v/>
      </c>
      <c r="AT1363" s="1" t="str">
        <f t="shared" si="345"/>
        <v/>
      </c>
      <c r="AU1363" s="1" t="str">
        <f t="shared" si="346"/>
        <v/>
      </c>
      <c r="AV1363" s="1" t="str">
        <f t="shared" si="347"/>
        <v/>
      </c>
      <c r="AW1363" s="1" t="str">
        <f t="shared" si="348"/>
        <v/>
      </c>
      <c r="AX1363" s="1" t="str">
        <f t="shared" si="349"/>
        <v/>
      </c>
      <c r="AY1363" s="1">
        <f>IFERROR(IF($AE1363&gt;$AE1362,VLOOKUP($AC1363+AL$1,STOCK!$F$10:$AB$209,16,0),IF($AE1363=$AE1362,(IF(AY1362&gt;=1,AY1362-COUNTIFS($AE1362:$AE1362,$AC1363,AL1362:AL1362,$AI$1),0)),0)),0)</f>
        <v>0</v>
      </c>
      <c r="AZ1363" s="1">
        <f>IFERROR(IF($AE1363&gt;$AE1362,VLOOKUP($AC1363+AM$1,STOCK!$F$10:$AB$209,16,0),IF($AE1363=$AE1362,(IF(AZ1362&gt;=1,AZ1362-COUNTIFS($AE1362:$AE1362,$AC1363,AM1362:AM1362,$AI$1),0)),0)),0)</f>
        <v>0</v>
      </c>
      <c r="BA1363" s="1">
        <f>IFERROR(IF($AE1363&gt;$AE1362,VLOOKUP($AC1363+AN$1,STOCK!$F$10:$AB$209,16,0),IF($AE1363=$AE1362,(IF(BA1362&gt;=1,BA1362-COUNTIFS($AE1362:$AE1362,$AC1363,AN1362:AN1362,$AI$1),0)),0)),0)</f>
        <v>0</v>
      </c>
      <c r="BB1363" s="1">
        <f>IFERROR(IF($AE1363&gt;$AE1362,VLOOKUP($AC1363+AO$1,STOCK!$F$10:$AB$209,16,0),IF($AE1363=$AE1362,(IF(BB1362&gt;=1,BB1362-COUNTIFS($AE1362:$AE1362,$AC1363,AO1362:AO1362,$AI$1),0)),0)),0)</f>
        <v>0</v>
      </c>
      <c r="BC1363" s="1">
        <f>IFERROR(IF($AE1363&gt;$AE1362,VLOOKUP($AC1363+AP$1,STOCK!$F$10:$AB$209,16,0),IF($AE1363=$AE1362,(IF(BC1362&gt;=1,BC1362-COUNTIFS($AE1362:$AE1362,$AC1363,AP1362:AP1362,$AI$1),0)),0)),0)</f>
        <v>0</v>
      </c>
      <c r="BD1363" s="1">
        <f>IFERROR(IF($AE1363&gt;$AE1362,VLOOKUP($AC1363+AQ$1,STOCK!$F$10:$AB$209,16,0),IF($AE1363=$AE1362,(IF(BD1362&gt;=1,BD1362-COUNTIFS($AE1362:$AE1362,$AC1363,AQ1362:AQ1362,$AI$1),0)),0)),0)</f>
        <v>0</v>
      </c>
      <c r="BE1363" s="1">
        <f>IFERROR(IF($AE1363&gt;$AE1362,VLOOKUP($AC1363+AR$1,STOCK!$F$10:$AB$209,16,0),IF($AE1363=$AE1362,(IF(BE1362&gt;=1,BE1362-COUNTIFS($AE1362:$AE1362,$AC1363,AR1362:AR1362,$AI$1),0)),0)),0)</f>
        <v>0</v>
      </c>
      <c r="BF1363" s="1">
        <f>IFERROR(IF($AE1363&gt;$AE1362,VLOOKUP($AC1363+AS$1,STOCK!$F$10:$AB$209,16,0),IF($AE1363=$AE1362,(IF(BF1362&gt;=1,BF1362-COUNTIFS($AE1362:$AE1362,$AC1363,AS1362:AS1362,$AI$1),0)),0)),0)</f>
        <v>0</v>
      </c>
      <c r="BG1363" s="1">
        <f>IFERROR(IF($AE1363&gt;$AE1362,VLOOKUP($AC1363+AT$1,STOCK!$F$10:$AB$209,16,0),IF($AE1363=$AE1362,(IF(BG1362&gt;=1,BG1362-COUNTIFS($AE1362:$AE1362,$AC1363,AT1362:AT1362,$AI$1),0)),0)),0)</f>
        <v>0</v>
      </c>
      <c r="BH1363" s="1">
        <f>IFERROR(IF($AE1363&gt;$AE1362,VLOOKUP($AC1363+AU$1,STOCK!$F$10:$AB$209,16,0),IF($AE1363=$AE1362,(IF(BH1362&gt;=1,BH1362-COUNTIFS($AE1362:$AE1362,$AC1363,AU1362:AU1362,$AI$1),0)),0)),0)</f>
        <v>0</v>
      </c>
      <c r="BI1363" s="1">
        <f>IFERROR(IF($AE1363&gt;$AE1362,VLOOKUP($AC1363+AV$1,STOCK!$F$10:$AB$209,16,0),IF($AE1363=$AE1362,(IF(BI1362&gt;=1,BI1362-COUNTIFS($AE1362:$AE1362,$AC1363,AV1362:AV1362,$AI$1),0)),0)),0)</f>
        <v>0</v>
      </c>
      <c r="BJ1363" s="1">
        <f>IFERROR(IF($AE1363&gt;$AE1362,VLOOKUP($AC1363+AW$1,STOCK!$F$10:$AB$209,16,0),IF($AE1363=$AE1362,(IF(BJ1362&gt;=1,BJ1362-COUNTIFS($AE1362:$AE1362,$AC1363,AW1362:AW1362,$AI$1),0)),0)),0)</f>
        <v>0</v>
      </c>
      <c r="BK1363" s="1">
        <f>IFERROR(IF($AE1363&gt;$AE1362,VLOOKUP($AC1363+AX$1,STOCK!$F$10:$AB$209,16,0),IF($AE1363=$AE1362,(IF(BK1362&gt;=1,BK1362-COUNTIFS($AE1362:$AE1362,$AC1363,AX1362:AX1362,$AI$1),0)),0)),0)</f>
        <v>0</v>
      </c>
      <c r="BL1363" s="1">
        <f>IFERROR(IF($AE1363&gt;$AE1362,VLOOKUP($AC1363+AL$1,STOCK!$F$10:$AB$209,17,0),IF($AE1363=$AE1362,(IF(BL1362&gt;=1,BL1362-COUNTIFS($AE1362:$AE1362,$AC1363,AL1362:AL1362,$AI$2),0)),0)),0)</f>
        <v>0</v>
      </c>
      <c r="BM1363" s="1">
        <f>IFERROR(IF($AE1363&gt;$AE1362,VLOOKUP($AC1363+AM$1,STOCK!$F$10:$AB$209,17,0),IF($AE1363=$AE1362,(IF(BM1362&gt;=1,BM1362-COUNTIFS($AE1362:$AE1362,$AC1363,AM1362:AM1362,$AI$2),0)),0)),0)</f>
        <v>0</v>
      </c>
      <c r="BN1363" s="1">
        <f>IFERROR(IF($AE1363&gt;$AE1362,VLOOKUP($AC1363+AN$1,STOCK!$F$10:$AB$209,17,0),IF($AE1363=$AE1362,(IF(BN1362&gt;=1,BN1362-COUNTIFS($AE1362:$AE1362,$AC1363,AN1362:AN1362,$AI$2),0)),0)),0)</f>
        <v>0</v>
      </c>
      <c r="BO1363" s="1">
        <f>IFERROR(IF($AE1363&gt;$AE1362,VLOOKUP($AC1363+AO$1,STOCK!$F$10:$AB$209,17,0),IF($AE1363=$AE1362,(IF(BO1362&gt;=1,BO1362-COUNTIFS($AE1362:$AE1362,$AC1363,AO1362:AO1362,$AI$2),0)),0)),0)</f>
        <v>0</v>
      </c>
      <c r="BP1363" s="1">
        <f>IFERROR(IF($AE1363&gt;$AE1362,VLOOKUP($AC1363+AP$1,STOCK!$F$10:$AB$209,17,0),IF($AE1363=$AE1362,(IF(BP1362&gt;=1,BP1362-COUNTIFS($AE1362:$AE1362,$AC1363,AP1362:AP1362,$AI$2),0)),0)),0)</f>
        <v>0</v>
      </c>
      <c r="BQ1363" s="1">
        <f>IFERROR(IF($AE1363&gt;$AE1362,VLOOKUP($AC1363+AQ$1,STOCK!$F$10:$AB$209,17,0),IF($AE1363=$AE1362,(IF(BQ1362&gt;=1,BQ1362-COUNTIFS($AE1362:$AE1362,$AC1363,AQ1362:AQ1362,$AI$2),0)),0)),0)</f>
        <v>0</v>
      </c>
      <c r="BR1363" s="1">
        <f>IFERROR(IF($AE1363&gt;$AE1362,VLOOKUP($AC1363+AR$1,STOCK!$F$10:$AB$209,17,0),IF($AE1363=$AE1362,(IF(BR1362&gt;=1,BR1362-COUNTIFS($AE1362:$AE1362,$AC1363,AR1362:AR1362,$AI$2),0)),0)),0)</f>
        <v>0</v>
      </c>
      <c r="BS1363" s="1">
        <f>IFERROR(IF($AE1363&gt;$AE1362,VLOOKUP($AC1363+AS$1,STOCK!$F$10:$AB$209,17,0),IF($AE1363=$AE1362,(IF(BS1362&gt;=1,BS1362-COUNTIFS($AE1362:$AE1362,$AC1363,AS1362:AS1362,$AI$2),0)),0)),0)</f>
        <v>0</v>
      </c>
      <c r="BT1363" s="1">
        <f>IFERROR(IF($AE1363&gt;$AE1362,VLOOKUP($AC1363+AT$1,STOCK!$F$10:$AB$209,17,0),IF($AE1363=$AE1362,(IF(BT1362&gt;=1,BT1362-COUNTIFS($AE1362:$AE1362,$AC1363,AT1362:AT1362,$AI$2),0)),0)),0)</f>
        <v>0</v>
      </c>
      <c r="BU1363" s="1">
        <f>IFERROR(IF($AE1363&gt;$AE1362,VLOOKUP($AC1363+AU$1,STOCK!$F$10:$AB$209,17,0),IF($AE1363=$AE1362,(IF(BU1362&gt;=1,BU1362-COUNTIFS($AE1362:$AE1362,$AC1363,AU1362:AU1362,$AI$2),0)),0)),0)</f>
        <v>0</v>
      </c>
      <c r="BV1363" s="1">
        <f>IFERROR(IF($AE1363&gt;$AE1362,VLOOKUP($AC1363+AV$1,STOCK!$F$10:$AB$209,17,0),IF($AE1363=$AE1362,(IF(BV1362&gt;=1,BV1362-COUNTIFS($AE1362:$AE1362,$AC1363,AV1362:AV1362,$AI$2),0)),0)),0)</f>
        <v>0</v>
      </c>
      <c r="BW1363" s="1">
        <f>IFERROR(IF($AE1363&gt;$AE1362,VLOOKUP($AC1363+AW$1,STOCK!$F$10:$AB$209,17,0),IF($AE1363=$AE1362,(IF(BW1362&gt;=1,BW1362-COUNTIFS($AE1362:$AE1362,$AC1363,AW1362:AW1362,$AI$2),0)),0)),0)</f>
        <v>0</v>
      </c>
      <c r="BX1363" s="1">
        <f>IFERROR(IF($AE1363&gt;$AE1362,VLOOKUP($AC1363+AX$1,STOCK!$F$10:$AB$209,17,0),IF($AE1363=$AE1362,(IF(BX1362&gt;=1,BX1362-COUNTIFS($AE1362:$AE1362,$AC1363,AX1362:AX1362,$AI$2),0)),0)),0)</f>
        <v>0</v>
      </c>
    </row>
    <row r="1364" spans="29:76" x14ac:dyDescent="0.25">
      <c r="AC1364" s="1">
        <f t="shared" si="335"/>
        <v>0</v>
      </c>
      <c r="AD1364" s="1">
        <f>IFERROR(IF(LEN(AK1364)&gt;=1,VLOOKUP(HLOOKUP(AK1364,PROFILE!$K$5:$V$8,4,0),PROFILE!$F$1:$G$3,2,0),0),0)</f>
        <v>0</v>
      </c>
      <c r="AE1364" s="1">
        <f t="shared" si="336"/>
        <v>0</v>
      </c>
      <c r="AF1364" s="1">
        <v>1351</v>
      </c>
      <c r="AI1364" s="1" t="str">
        <f>IFERROR(IF($AH1364&gt;=1,VLOOKUP($AG1364,STUDENT!$O$8:$Z$1507,3,0),""),"")</f>
        <v/>
      </c>
      <c r="AJ1364" s="1" t="str">
        <f>IFERROR(IF($AH1364&gt;=1,VLOOKUP($AG1364,STUDENT!$O$8:$Z$1507,4,0),""),"")</f>
        <v/>
      </c>
      <c r="AK1364" s="1" t="str">
        <f>IFERROR(IF($AH1364&gt;=1,VLOOKUP($AG1364,STUDENT!$O$8:$Z$1507,6,0),""),"")</f>
        <v/>
      </c>
      <c r="AL1364" s="1" t="str">
        <f t="shared" si="337"/>
        <v/>
      </c>
      <c r="AM1364" s="1" t="str">
        <f t="shared" si="338"/>
        <v/>
      </c>
      <c r="AN1364" s="1" t="str">
        <f t="shared" si="339"/>
        <v/>
      </c>
      <c r="AO1364" s="1" t="str">
        <f t="shared" si="340"/>
        <v/>
      </c>
      <c r="AP1364" s="1" t="str">
        <f t="shared" si="341"/>
        <v/>
      </c>
      <c r="AQ1364" s="1" t="str">
        <f t="shared" si="342"/>
        <v/>
      </c>
      <c r="AR1364" s="1" t="str">
        <f t="shared" si="343"/>
        <v/>
      </c>
      <c r="AS1364" s="1" t="str">
        <f t="shared" si="344"/>
        <v/>
      </c>
      <c r="AT1364" s="1" t="str">
        <f t="shared" si="345"/>
        <v/>
      </c>
      <c r="AU1364" s="1" t="str">
        <f t="shared" si="346"/>
        <v/>
      </c>
      <c r="AV1364" s="1" t="str">
        <f t="shared" si="347"/>
        <v/>
      </c>
      <c r="AW1364" s="1" t="str">
        <f t="shared" si="348"/>
        <v/>
      </c>
      <c r="AX1364" s="1" t="str">
        <f t="shared" si="349"/>
        <v/>
      </c>
      <c r="AY1364" s="1">
        <f>IFERROR(IF($AE1364&gt;$AE1363,VLOOKUP($AC1364+AL$1,STOCK!$F$10:$AB$209,16,0),IF($AE1364=$AE1363,(IF(AY1363&gt;=1,AY1363-COUNTIFS($AE1363:$AE1363,$AC1364,AL1363:AL1363,$AI$1),0)),0)),0)</f>
        <v>0</v>
      </c>
      <c r="AZ1364" s="1">
        <f>IFERROR(IF($AE1364&gt;$AE1363,VLOOKUP($AC1364+AM$1,STOCK!$F$10:$AB$209,16,0),IF($AE1364=$AE1363,(IF(AZ1363&gt;=1,AZ1363-COUNTIFS($AE1363:$AE1363,$AC1364,AM1363:AM1363,$AI$1),0)),0)),0)</f>
        <v>0</v>
      </c>
      <c r="BA1364" s="1">
        <f>IFERROR(IF($AE1364&gt;$AE1363,VLOOKUP($AC1364+AN$1,STOCK!$F$10:$AB$209,16,0),IF($AE1364=$AE1363,(IF(BA1363&gt;=1,BA1363-COUNTIFS($AE1363:$AE1363,$AC1364,AN1363:AN1363,$AI$1),0)),0)),0)</f>
        <v>0</v>
      </c>
      <c r="BB1364" s="1">
        <f>IFERROR(IF($AE1364&gt;$AE1363,VLOOKUP($AC1364+AO$1,STOCK!$F$10:$AB$209,16,0),IF($AE1364=$AE1363,(IF(BB1363&gt;=1,BB1363-COUNTIFS($AE1363:$AE1363,$AC1364,AO1363:AO1363,$AI$1),0)),0)),0)</f>
        <v>0</v>
      </c>
      <c r="BC1364" s="1">
        <f>IFERROR(IF($AE1364&gt;$AE1363,VLOOKUP($AC1364+AP$1,STOCK!$F$10:$AB$209,16,0),IF($AE1364=$AE1363,(IF(BC1363&gt;=1,BC1363-COUNTIFS($AE1363:$AE1363,$AC1364,AP1363:AP1363,$AI$1),0)),0)),0)</f>
        <v>0</v>
      </c>
      <c r="BD1364" s="1">
        <f>IFERROR(IF($AE1364&gt;$AE1363,VLOOKUP($AC1364+AQ$1,STOCK!$F$10:$AB$209,16,0),IF($AE1364=$AE1363,(IF(BD1363&gt;=1,BD1363-COUNTIFS($AE1363:$AE1363,$AC1364,AQ1363:AQ1363,$AI$1),0)),0)),0)</f>
        <v>0</v>
      </c>
      <c r="BE1364" s="1">
        <f>IFERROR(IF($AE1364&gt;$AE1363,VLOOKUP($AC1364+AR$1,STOCK!$F$10:$AB$209,16,0),IF($AE1364=$AE1363,(IF(BE1363&gt;=1,BE1363-COUNTIFS($AE1363:$AE1363,$AC1364,AR1363:AR1363,$AI$1),0)),0)),0)</f>
        <v>0</v>
      </c>
      <c r="BF1364" s="1">
        <f>IFERROR(IF($AE1364&gt;$AE1363,VLOOKUP($AC1364+AS$1,STOCK!$F$10:$AB$209,16,0),IF($AE1364=$AE1363,(IF(BF1363&gt;=1,BF1363-COUNTIFS($AE1363:$AE1363,$AC1364,AS1363:AS1363,$AI$1),0)),0)),0)</f>
        <v>0</v>
      </c>
      <c r="BG1364" s="1">
        <f>IFERROR(IF($AE1364&gt;$AE1363,VLOOKUP($AC1364+AT$1,STOCK!$F$10:$AB$209,16,0),IF($AE1364=$AE1363,(IF(BG1363&gt;=1,BG1363-COUNTIFS($AE1363:$AE1363,$AC1364,AT1363:AT1363,$AI$1),0)),0)),0)</f>
        <v>0</v>
      </c>
      <c r="BH1364" s="1">
        <f>IFERROR(IF($AE1364&gt;$AE1363,VLOOKUP($AC1364+AU$1,STOCK!$F$10:$AB$209,16,0),IF($AE1364=$AE1363,(IF(BH1363&gt;=1,BH1363-COUNTIFS($AE1363:$AE1363,$AC1364,AU1363:AU1363,$AI$1),0)),0)),0)</f>
        <v>0</v>
      </c>
      <c r="BI1364" s="1">
        <f>IFERROR(IF($AE1364&gt;$AE1363,VLOOKUP($AC1364+AV$1,STOCK!$F$10:$AB$209,16,0),IF($AE1364=$AE1363,(IF(BI1363&gt;=1,BI1363-COUNTIFS($AE1363:$AE1363,$AC1364,AV1363:AV1363,$AI$1),0)),0)),0)</f>
        <v>0</v>
      </c>
      <c r="BJ1364" s="1">
        <f>IFERROR(IF($AE1364&gt;$AE1363,VLOOKUP($AC1364+AW$1,STOCK!$F$10:$AB$209,16,0),IF($AE1364=$AE1363,(IF(BJ1363&gt;=1,BJ1363-COUNTIFS($AE1363:$AE1363,$AC1364,AW1363:AW1363,$AI$1),0)),0)),0)</f>
        <v>0</v>
      </c>
      <c r="BK1364" s="1">
        <f>IFERROR(IF($AE1364&gt;$AE1363,VLOOKUP($AC1364+AX$1,STOCK!$F$10:$AB$209,16,0),IF($AE1364=$AE1363,(IF(BK1363&gt;=1,BK1363-COUNTIFS($AE1363:$AE1363,$AC1364,AX1363:AX1363,$AI$1),0)),0)),0)</f>
        <v>0</v>
      </c>
      <c r="BL1364" s="1">
        <f>IFERROR(IF($AE1364&gt;$AE1363,VLOOKUP($AC1364+AL$1,STOCK!$F$10:$AB$209,17,0),IF($AE1364=$AE1363,(IF(BL1363&gt;=1,BL1363-COUNTIFS($AE1363:$AE1363,$AC1364,AL1363:AL1363,$AI$2),0)),0)),0)</f>
        <v>0</v>
      </c>
      <c r="BM1364" s="1">
        <f>IFERROR(IF($AE1364&gt;$AE1363,VLOOKUP($AC1364+AM$1,STOCK!$F$10:$AB$209,17,0),IF($AE1364=$AE1363,(IF(BM1363&gt;=1,BM1363-COUNTIFS($AE1363:$AE1363,$AC1364,AM1363:AM1363,$AI$2),0)),0)),0)</f>
        <v>0</v>
      </c>
      <c r="BN1364" s="1">
        <f>IFERROR(IF($AE1364&gt;$AE1363,VLOOKUP($AC1364+AN$1,STOCK!$F$10:$AB$209,17,0),IF($AE1364=$AE1363,(IF(BN1363&gt;=1,BN1363-COUNTIFS($AE1363:$AE1363,$AC1364,AN1363:AN1363,$AI$2),0)),0)),0)</f>
        <v>0</v>
      </c>
      <c r="BO1364" s="1">
        <f>IFERROR(IF($AE1364&gt;$AE1363,VLOOKUP($AC1364+AO$1,STOCK!$F$10:$AB$209,17,0),IF($AE1364=$AE1363,(IF(BO1363&gt;=1,BO1363-COUNTIFS($AE1363:$AE1363,$AC1364,AO1363:AO1363,$AI$2),0)),0)),0)</f>
        <v>0</v>
      </c>
      <c r="BP1364" s="1">
        <f>IFERROR(IF($AE1364&gt;$AE1363,VLOOKUP($AC1364+AP$1,STOCK!$F$10:$AB$209,17,0),IF($AE1364=$AE1363,(IF(BP1363&gt;=1,BP1363-COUNTIFS($AE1363:$AE1363,$AC1364,AP1363:AP1363,$AI$2),0)),0)),0)</f>
        <v>0</v>
      </c>
      <c r="BQ1364" s="1">
        <f>IFERROR(IF($AE1364&gt;$AE1363,VLOOKUP($AC1364+AQ$1,STOCK!$F$10:$AB$209,17,0),IF($AE1364=$AE1363,(IF(BQ1363&gt;=1,BQ1363-COUNTIFS($AE1363:$AE1363,$AC1364,AQ1363:AQ1363,$AI$2),0)),0)),0)</f>
        <v>0</v>
      </c>
      <c r="BR1364" s="1">
        <f>IFERROR(IF($AE1364&gt;$AE1363,VLOOKUP($AC1364+AR$1,STOCK!$F$10:$AB$209,17,0),IF($AE1364=$AE1363,(IF(BR1363&gt;=1,BR1363-COUNTIFS($AE1363:$AE1363,$AC1364,AR1363:AR1363,$AI$2),0)),0)),0)</f>
        <v>0</v>
      </c>
      <c r="BS1364" s="1">
        <f>IFERROR(IF($AE1364&gt;$AE1363,VLOOKUP($AC1364+AS$1,STOCK!$F$10:$AB$209,17,0),IF($AE1364=$AE1363,(IF(BS1363&gt;=1,BS1363-COUNTIFS($AE1363:$AE1363,$AC1364,AS1363:AS1363,$AI$2),0)),0)),0)</f>
        <v>0</v>
      </c>
      <c r="BT1364" s="1">
        <f>IFERROR(IF($AE1364&gt;$AE1363,VLOOKUP($AC1364+AT$1,STOCK!$F$10:$AB$209,17,0),IF($AE1364=$AE1363,(IF(BT1363&gt;=1,BT1363-COUNTIFS($AE1363:$AE1363,$AC1364,AT1363:AT1363,$AI$2),0)),0)),0)</f>
        <v>0</v>
      </c>
      <c r="BU1364" s="1">
        <f>IFERROR(IF($AE1364&gt;$AE1363,VLOOKUP($AC1364+AU$1,STOCK!$F$10:$AB$209,17,0),IF($AE1364=$AE1363,(IF(BU1363&gt;=1,BU1363-COUNTIFS($AE1363:$AE1363,$AC1364,AU1363:AU1363,$AI$2),0)),0)),0)</f>
        <v>0</v>
      </c>
      <c r="BV1364" s="1">
        <f>IFERROR(IF($AE1364&gt;$AE1363,VLOOKUP($AC1364+AV$1,STOCK!$F$10:$AB$209,17,0),IF($AE1364=$AE1363,(IF(BV1363&gt;=1,BV1363-COUNTIFS($AE1363:$AE1363,$AC1364,AV1363:AV1363,$AI$2),0)),0)),0)</f>
        <v>0</v>
      </c>
      <c r="BW1364" s="1">
        <f>IFERROR(IF($AE1364&gt;$AE1363,VLOOKUP($AC1364+AW$1,STOCK!$F$10:$AB$209,17,0),IF($AE1364=$AE1363,(IF(BW1363&gt;=1,BW1363-COUNTIFS($AE1363:$AE1363,$AC1364,AW1363:AW1363,$AI$2),0)),0)),0)</f>
        <v>0</v>
      </c>
      <c r="BX1364" s="1">
        <f>IFERROR(IF($AE1364&gt;$AE1363,VLOOKUP($AC1364+AX$1,STOCK!$F$10:$AB$209,17,0),IF($AE1364=$AE1363,(IF(BX1363&gt;=1,BX1363-COUNTIFS($AE1363:$AE1363,$AC1364,AX1363:AX1363,$AI$2),0)),0)),0)</f>
        <v>0</v>
      </c>
    </row>
    <row r="1365" spans="29:76" x14ac:dyDescent="0.25">
      <c r="AC1365" s="1">
        <f t="shared" si="335"/>
        <v>0</v>
      </c>
      <c r="AD1365" s="1">
        <f>IFERROR(IF(LEN(AK1365)&gt;=1,VLOOKUP(HLOOKUP(AK1365,PROFILE!$K$5:$V$8,4,0),PROFILE!$F$1:$G$3,2,0),0),0)</f>
        <v>0</v>
      </c>
      <c r="AE1365" s="1">
        <f t="shared" si="336"/>
        <v>0</v>
      </c>
      <c r="AF1365" s="1">
        <v>1352</v>
      </c>
      <c r="AI1365" s="1" t="str">
        <f>IFERROR(IF($AH1365&gt;=1,VLOOKUP($AG1365,STUDENT!$O$8:$Z$1507,3,0),""),"")</f>
        <v/>
      </c>
      <c r="AJ1365" s="1" t="str">
        <f>IFERROR(IF($AH1365&gt;=1,VLOOKUP($AG1365,STUDENT!$O$8:$Z$1507,4,0),""),"")</f>
        <v/>
      </c>
      <c r="AK1365" s="1" t="str">
        <f>IFERROR(IF($AH1365&gt;=1,VLOOKUP($AG1365,STUDENT!$O$8:$Z$1507,6,0),""),"")</f>
        <v/>
      </c>
      <c r="AL1365" s="1" t="str">
        <f t="shared" si="337"/>
        <v/>
      </c>
      <c r="AM1365" s="1" t="str">
        <f t="shared" si="338"/>
        <v/>
      </c>
      <c r="AN1365" s="1" t="str">
        <f t="shared" si="339"/>
        <v/>
      </c>
      <c r="AO1365" s="1" t="str">
        <f t="shared" si="340"/>
        <v/>
      </c>
      <c r="AP1365" s="1" t="str">
        <f t="shared" si="341"/>
        <v/>
      </c>
      <c r="AQ1365" s="1" t="str">
        <f t="shared" si="342"/>
        <v/>
      </c>
      <c r="AR1365" s="1" t="str">
        <f t="shared" si="343"/>
        <v/>
      </c>
      <c r="AS1365" s="1" t="str">
        <f t="shared" si="344"/>
        <v/>
      </c>
      <c r="AT1365" s="1" t="str">
        <f t="shared" si="345"/>
        <v/>
      </c>
      <c r="AU1365" s="1" t="str">
        <f t="shared" si="346"/>
        <v/>
      </c>
      <c r="AV1365" s="1" t="str">
        <f t="shared" si="347"/>
        <v/>
      </c>
      <c r="AW1365" s="1" t="str">
        <f t="shared" si="348"/>
        <v/>
      </c>
      <c r="AX1365" s="1" t="str">
        <f t="shared" si="349"/>
        <v/>
      </c>
      <c r="AY1365" s="1">
        <f>IFERROR(IF($AE1365&gt;$AE1364,VLOOKUP($AC1365+AL$1,STOCK!$F$10:$AB$209,16,0),IF($AE1365=$AE1364,(IF(AY1364&gt;=1,AY1364-COUNTIFS($AE1364:$AE1364,$AC1365,AL1364:AL1364,$AI$1),0)),0)),0)</f>
        <v>0</v>
      </c>
      <c r="AZ1365" s="1">
        <f>IFERROR(IF($AE1365&gt;$AE1364,VLOOKUP($AC1365+AM$1,STOCK!$F$10:$AB$209,16,0),IF($AE1365=$AE1364,(IF(AZ1364&gt;=1,AZ1364-COUNTIFS($AE1364:$AE1364,$AC1365,AM1364:AM1364,$AI$1),0)),0)),0)</f>
        <v>0</v>
      </c>
      <c r="BA1365" s="1">
        <f>IFERROR(IF($AE1365&gt;$AE1364,VLOOKUP($AC1365+AN$1,STOCK!$F$10:$AB$209,16,0),IF($AE1365=$AE1364,(IF(BA1364&gt;=1,BA1364-COUNTIFS($AE1364:$AE1364,$AC1365,AN1364:AN1364,$AI$1),0)),0)),0)</f>
        <v>0</v>
      </c>
      <c r="BB1365" s="1">
        <f>IFERROR(IF($AE1365&gt;$AE1364,VLOOKUP($AC1365+AO$1,STOCK!$F$10:$AB$209,16,0),IF($AE1365=$AE1364,(IF(BB1364&gt;=1,BB1364-COUNTIFS($AE1364:$AE1364,$AC1365,AO1364:AO1364,$AI$1),0)),0)),0)</f>
        <v>0</v>
      </c>
      <c r="BC1365" s="1">
        <f>IFERROR(IF($AE1365&gt;$AE1364,VLOOKUP($AC1365+AP$1,STOCK!$F$10:$AB$209,16,0),IF($AE1365=$AE1364,(IF(BC1364&gt;=1,BC1364-COUNTIFS($AE1364:$AE1364,$AC1365,AP1364:AP1364,$AI$1),0)),0)),0)</f>
        <v>0</v>
      </c>
      <c r="BD1365" s="1">
        <f>IFERROR(IF($AE1365&gt;$AE1364,VLOOKUP($AC1365+AQ$1,STOCK!$F$10:$AB$209,16,0),IF($AE1365=$AE1364,(IF(BD1364&gt;=1,BD1364-COUNTIFS($AE1364:$AE1364,$AC1365,AQ1364:AQ1364,$AI$1),0)),0)),0)</f>
        <v>0</v>
      </c>
      <c r="BE1365" s="1">
        <f>IFERROR(IF($AE1365&gt;$AE1364,VLOOKUP($AC1365+AR$1,STOCK!$F$10:$AB$209,16,0),IF($AE1365=$AE1364,(IF(BE1364&gt;=1,BE1364-COUNTIFS($AE1364:$AE1364,$AC1365,AR1364:AR1364,$AI$1),0)),0)),0)</f>
        <v>0</v>
      </c>
      <c r="BF1365" s="1">
        <f>IFERROR(IF($AE1365&gt;$AE1364,VLOOKUP($AC1365+AS$1,STOCK!$F$10:$AB$209,16,0),IF($AE1365=$AE1364,(IF(BF1364&gt;=1,BF1364-COUNTIFS($AE1364:$AE1364,$AC1365,AS1364:AS1364,$AI$1),0)),0)),0)</f>
        <v>0</v>
      </c>
      <c r="BG1365" s="1">
        <f>IFERROR(IF($AE1365&gt;$AE1364,VLOOKUP($AC1365+AT$1,STOCK!$F$10:$AB$209,16,0),IF($AE1365=$AE1364,(IF(BG1364&gt;=1,BG1364-COUNTIFS($AE1364:$AE1364,$AC1365,AT1364:AT1364,$AI$1),0)),0)),0)</f>
        <v>0</v>
      </c>
      <c r="BH1365" s="1">
        <f>IFERROR(IF($AE1365&gt;$AE1364,VLOOKUP($AC1365+AU$1,STOCK!$F$10:$AB$209,16,0),IF($AE1365=$AE1364,(IF(BH1364&gt;=1,BH1364-COUNTIFS($AE1364:$AE1364,$AC1365,AU1364:AU1364,$AI$1),0)),0)),0)</f>
        <v>0</v>
      </c>
      <c r="BI1365" s="1">
        <f>IFERROR(IF($AE1365&gt;$AE1364,VLOOKUP($AC1365+AV$1,STOCK!$F$10:$AB$209,16,0),IF($AE1365=$AE1364,(IF(BI1364&gt;=1,BI1364-COUNTIFS($AE1364:$AE1364,$AC1365,AV1364:AV1364,$AI$1),0)),0)),0)</f>
        <v>0</v>
      </c>
      <c r="BJ1365" s="1">
        <f>IFERROR(IF($AE1365&gt;$AE1364,VLOOKUP($AC1365+AW$1,STOCK!$F$10:$AB$209,16,0),IF($AE1365=$AE1364,(IF(BJ1364&gt;=1,BJ1364-COUNTIFS($AE1364:$AE1364,$AC1365,AW1364:AW1364,$AI$1),0)),0)),0)</f>
        <v>0</v>
      </c>
      <c r="BK1365" s="1">
        <f>IFERROR(IF($AE1365&gt;$AE1364,VLOOKUP($AC1365+AX$1,STOCK!$F$10:$AB$209,16,0),IF($AE1365=$AE1364,(IF(BK1364&gt;=1,BK1364-COUNTIFS($AE1364:$AE1364,$AC1365,AX1364:AX1364,$AI$1),0)),0)),0)</f>
        <v>0</v>
      </c>
      <c r="BL1365" s="1">
        <f>IFERROR(IF($AE1365&gt;$AE1364,VLOOKUP($AC1365+AL$1,STOCK!$F$10:$AB$209,17,0),IF($AE1365=$AE1364,(IF(BL1364&gt;=1,BL1364-COUNTIFS($AE1364:$AE1364,$AC1365,AL1364:AL1364,$AI$2),0)),0)),0)</f>
        <v>0</v>
      </c>
      <c r="BM1365" s="1">
        <f>IFERROR(IF($AE1365&gt;$AE1364,VLOOKUP($AC1365+AM$1,STOCK!$F$10:$AB$209,17,0),IF($AE1365=$AE1364,(IF(BM1364&gt;=1,BM1364-COUNTIFS($AE1364:$AE1364,$AC1365,AM1364:AM1364,$AI$2),0)),0)),0)</f>
        <v>0</v>
      </c>
      <c r="BN1365" s="1">
        <f>IFERROR(IF($AE1365&gt;$AE1364,VLOOKUP($AC1365+AN$1,STOCK!$F$10:$AB$209,17,0),IF($AE1365=$AE1364,(IF(BN1364&gt;=1,BN1364-COUNTIFS($AE1364:$AE1364,$AC1365,AN1364:AN1364,$AI$2),0)),0)),0)</f>
        <v>0</v>
      </c>
      <c r="BO1365" s="1">
        <f>IFERROR(IF($AE1365&gt;$AE1364,VLOOKUP($AC1365+AO$1,STOCK!$F$10:$AB$209,17,0),IF($AE1365=$AE1364,(IF(BO1364&gt;=1,BO1364-COUNTIFS($AE1364:$AE1364,$AC1365,AO1364:AO1364,$AI$2),0)),0)),0)</f>
        <v>0</v>
      </c>
      <c r="BP1365" s="1">
        <f>IFERROR(IF($AE1365&gt;$AE1364,VLOOKUP($AC1365+AP$1,STOCK!$F$10:$AB$209,17,0),IF($AE1365=$AE1364,(IF(BP1364&gt;=1,BP1364-COUNTIFS($AE1364:$AE1364,$AC1365,AP1364:AP1364,$AI$2),0)),0)),0)</f>
        <v>0</v>
      </c>
      <c r="BQ1365" s="1">
        <f>IFERROR(IF($AE1365&gt;$AE1364,VLOOKUP($AC1365+AQ$1,STOCK!$F$10:$AB$209,17,0),IF($AE1365=$AE1364,(IF(BQ1364&gt;=1,BQ1364-COUNTIFS($AE1364:$AE1364,$AC1365,AQ1364:AQ1364,$AI$2),0)),0)),0)</f>
        <v>0</v>
      </c>
      <c r="BR1365" s="1">
        <f>IFERROR(IF($AE1365&gt;$AE1364,VLOOKUP($AC1365+AR$1,STOCK!$F$10:$AB$209,17,0),IF($AE1365=$AE1364,(IF(BR1364&gt;=1,BR1364-COUNTIFS($AE1364:$AE1364,$AC1365,AR1364:AR1364,$AI$2),0)),0)),0)</f>
        <v>0</v>
      </c>
      <c r="BS1365" s="1">
        <f>IFERROR(IF($AE1365&gt;$AE1364,VLOOKUP($AC1365+AS$1,STOCK!$F$10:$AB$209,17,0),IF($AE1365=$AE1364,(IF(BS1364&gt;=1,BS1364-COUNTIFS($AE1364:$AE1364,$AC1365,AS1364:AS1364,$AI$2),0)),0)),0)</f>
        <v>0</v>
      </c>
      <c r="BT1365" s="1">
        <f>IFERROR(IF($AE1365&gt;$AE1364,VLOOKUP($AC1365+AT$1,STOCK!$F$10:$AB$209,17,0),IF($AE1365=$AE1364,(IF(BT1364&gt;=1,BT1364-COUNTIFS($AE1364:$AE1364,$AC1365,AT1364:AT1364,$AI$2),0)),0)),0)</f>
        <v>0</v>
      </c>
      <c r="BU1365" s="1">
        <f>IFERROR(IF($AE1365&gt;$AE1364,VLOOKUP($AC1365+AU$1,STOCK!$F$10:$AB$209,17,0),IF($AE1365=$AE1364,(IF(BU1364&gt;=1,BU1364-COUNTIFS($AE1364:$AE1364,$AC1365,AU1364:AU1364,$AI$2),0)),0)),0)</f>
        <v>0</v>
      </c>
      <c r="BV1365" s="1">
        <f>IFERROR(IF($AE1365&gt;$AE1364,VLOOKUP($AC1365+AV$1,STOCK!$F$10:$AB$209,17,0),IF($AE1365=$AE1364,(IF(BV1364&gt;=1,BV1364-COUNTIFS($AE1364:$AE1364,$AC1365,AV1364:AV1364,$AI$2),0)),0)),0)</f>
        <v>0</v>
      </c>
      <c r="BW1365" s="1">
        <f>IFERROR(IF($AE1365&gt;$AE1364,VLOOKUP($AC1365+AW$1,STOCK!$F$10:$AB$209,17,0),IF($AE1365=$AE1364,(IF(BW1364&gt;=1,BW1364-COUNTIFS($AE1364:$AE1364,$AC1365,AW1364:AW1364,$AI$2),0)),0)),0)</f>
        <v>0</v>
      </c>
      <c r="BX1365" s="1">
        <f>IFERROR(IF($AE1365&gt;$AE1364,VLOOKUP($AC1365+AX$1,STOCK!$F$10:$AB$209,17,0),IF($AE1365=$AE1364,(IF(BX1364&gt;=1,BX1364-COUNTIFS($AE1364:$AE1364,$AC1365,AX1364:AX1364,$AI$2),0)),0)),0)</f>
        <v>0</v>
      </c>
    </row>
    <row r="1366" spans="29:76" x14ac:dyDescent="0.25">
      <c r="AC1366" s="1">
        <f t="shared" si="335"/>
        <v>0</v>
      </c>
      <c r="AD1366" s="1">
        <f>IFERROR(IF(LEN(AK1366)&gt;=1,VLOOKUP(HLOOKUP(AK1366,PROFILE!$K$5:$V$8,4,0),PROFILE!$F$1:$G$3,2,0),0),0)</f>
        <v>0</v>
      </c>
      <c r="AE1366" s="1">
        <f t="shared" si="336"/>
        <v>0</v>
      </c>
      <c r="AF1366" s="1">
        <v>1353</v>
      </c>
      <c r="AI1366" s="1" t="str">
        <f>IFERROR(IF($AH1366&gt;=1,VLOOKUP($AG1366,STUDENT!$O$8:$Z$1507,3,0),""),"")</f>
        <v/>
      </c>
      <c r="AJ1366" s="1" t="str">
        <f>IFERROR(IF($AH1366&gt;=1,VLOOKUP($AG1366,STUDENT!$O$8:$Z$1507,4,0),""),"")</f>
        <v/>
      </c>
      <c r="AK1366" s="1" t="str">
        <f>IFERROR(IF($AH1366&gt;=1,VLOOKUP($AG1366,STUDENT!$O$8:$Z$1507,6,0),""),"")</f>
        <v/>
      </c>
      <c r="AL1366" s="1" t="str">
        <f t="shared" si="337"/>
        <v/>
      </c>
      <c r="AM1366" s="1" t="str">
        <f t="shared" si="338"/>
        <v/>
      </c>
      <c r="AN1366" s="1" t="str">
        <f t="shared" si="339"/>
        <v/>
      </c>
      <c r="AO1366" s="1" t="str">
        <f t="shared" si="340"/>
        <v/>
      </c>
      <c r="AP1366" s="1" t="str">
        <f t="shared" si="341"/>
        <v/>
      </c>
      <c r="AQ1366" s="1" t="str">
        <f t="shared" si="342"/>
        <v/>
      </c>
      <c r="AR1366" s="1" t="str">
        <f t="shared" si="343"/>
        <v/>
      </c>
      <c r="AS1366" s="1" t="str">
        <f t="shared" si="344"/>
        <v/>
      </c>
      <c r="AT1366" s="1" t="str">
        <f t="shared" si="345"/>
        <v/>
      </c>
      <c r="AU1366" s="1" t="str">
        <f t="shared" si="346"/>
        <v/>
      </c>
      <c r="AV1366" s="1" t="str">
        <f t="shared" si="347"/>
        <v/>
      </c>
      <c r="AW1366" s="1" t="str">
        <f t="shared" si="348"/>
        <v/>
      </c>
      <c r="AX1366" s="1" t="str">
        <f t="shared" si="349"/>
        <v/>
      </c>
      <c r="AY1366" s="1">
        <f>IFERROR(IF($AE1366&gt;$AE1365,VLOOKUP($AC1366+AL$1,STOCK!$F$10:$AB$209,16,0),IF($AE1366=$AE1365,(IF(AY1365&gt;=1,AY1365-COUNTIFS($AE1365:$AE1365,$AC1366,AL1365:AL1365,$AI$1),0)),0)),0)</f>
        <v>0</v>
      </c>
      <c r="AZ1366" s="1">
        <f>IFERROR(IF($AE1366&gt;$AE1365,VLOOKUP($AC1366+AM$1,STOCK!$F$10:$AB$209,16,0),IF($AE1366=$AE1365,(IF(AZ1365&gt;=1,AZ1365-COUNTIFS($AE1365:$AE1365,$AC1366,AM1365:AM1365,$AI$1),0)),0)),0)</f>
        <v>0</v>
      </c>
      <c r="BA1366" s="1">
        <f>IFERROR(IF($AE1366&gt;$AE1365,VLOOKUP($AC1366+AN$1,STOCK!$F$10:$AB$209,16,0),IF($AE1366=$AE1365,(IF(BA1365&gt;=1,BA1365-COUNTIFS($AE1365:$AE1365,$AC1366,AN1365:AN1365,$AI$1),0)),0)),0)</f>
        <v>0</v>
      </c>
      <c r="BB1366" s="1">
        <f>IFERROR(IF($AE1366&gt;$AE1365,VLOOKUP($AC1366+AO$1,STOCK!$F$10:$AB$209,16,0),IF($AE1366=$AE1365,(IF(BB1365&gt;=1,BB1365-COUNTIFS($AE1365:$AE1365,$AC1366,AO1365:AO1365,$AI$1),0)),0)),0)</f>
        <v>0</v>
      </c>
      <c r="BC1366" s="1">
        <f>IFERROR(IF($AE1366&gt;$AE1365,VLOOKUP($AC1366+AP$1,STOCK!$F$10:$AB$209,16,0),IF($AE1366=$AE1365,(IF(BC1365&gt;=1,BC1365-COUNTIFS($AE1365:$AE1365,$AC1366,AP1365:AP1365,$AI$1),0)),0)),0)</f>
        <v>0</v>
      </c>
      <c r="BD1366" s="1">
        <f>IFERROR(IF($AE1366&gt;$AE1365,VLOOKUP($AC1366+AQ$1,STOCK!$F$10:$AB$209,16,0),IF($AE1366=$AE1365,(IF(BD1365&gt;=1,BD1365-COUNTIFS($AE1365:$AE1365,$AC1366,AQ1365:AQ1365,$AI$1),0)),0)),0)</f>
        <v>0</v>
      </c>
      <c r="BE1366" s="1">
        <f>IFERROR(IF($AE1366&gt;$AE1365,VLOOKUP($AC1366+AR$1,STOCK!$F$10:$AB$209,16,0),IF($AE1366=$AE1365,(IF(BE1365&gt;=1,BE1365-COUNTIFS($AE1365:$AE1365,$AC1366,AR1365:AR1365,$AI$1),0)),0)),0)</f>
        <v>0</v>
      </c>
      <c r="BF1366" s="1">
        <f>IFERROR(IF($AE1366&gt;$AE1365,VLOOKUP($AC1366+AS$1,STOCK!$F$10:$AB$209,16,0),IF($AE1366=$AE1365,(IF(BF1365&gt;=1,BF1365-COUNTIFS($AE1365:$AE1365,$AC1366,AS1365:AS1365,$AI$1),0)),0)),0)</f>
        <v>0</v>
      </c>
      <c r="BG1366" s="1">
        <f>IFERROR(IF($AE1366&gt;$AE1365,VLOOKUP($AC1366+AT$1,STOCK!$F$10:$AB$209,16,0),IF($AE1366=$AE1365,(IF(BG1365&gt;=1,BG1365-COUNTIFS($AE1365:$AE1365,$AC1366,AT1365:AT1365,$AI$1),0)),0)),0)</f>
        <v>0</v>
      </c>
      <c r="BH1366" s="1">
        <f>IFERROR(IF($AE1366&gt;$AE1365,VLOOKUP($AC1366+AU$1,STOCK!$F$10:$AB$209,16,0),IF($AE1366=$AE1365,(IF(BH1365&gt;=1,BH1365-COUNTIFS($AE1365:$AE1365,$AC1366,AU1365:AU1365,$AI$1),0)),0)),0)</f>
        <v>0</v>
      </c>
      <c r="BI1366" s="1">
        <f>IFERROR(IF($AE1366&gt;$AE1365,VLOOKUP($AC1366+AV$1,STOCK!$F$10:$AB$209,16,0),IF($AE1366=$AE1365,(IF(BI1365&gt;=1,BI1365-COUNTIFS($AE1365:$AE1365,$AC1366,AV1365:AV1365,$AI$1),0)),0)),0)</f>
        <v>0</v>
      </c>
      <c r="BJ1366" s="1">
        <f>IFERROR(IF($AE1366&gt;$AE1365,VLOOKUP($AC1366+AW$1,STOCK!$F$10:$AB$209,16,0),IF($AE1366=$AE1365,(IF(BJ1365&gt;=1,BJ1365-COUNTIFS($AE1365:$AE1365,$AC1366,AW1365:AW1365,$AI$1),0)),0)),0)</f>
        <v>0</v>
      </c>
      <c r="BK1366" s="1">
        <f>IFERROR(IF($AE1366&gt;$AE1365,VLOOKUP($AC1366+AX$1,STOCK!$F$10:$AB$209,16,0),IF($AE1366=$AE1365,(IF(BK1365&gt;=1,BK1365-COUNTIFS($AE1365:$AE1365,$AC1366,AX1365:AX1365,$AI$1),0)),0)),0)</f>
        <v>0</v>
      </c>
      <c r="BL1366" s="1">
        <f>IFERROR(IF($AE1366&gt;$AE1365,VLOOKUP($AC1366+AL$1,STOCK!$F$10:$AB$209,17,0),IF($AE1366=$AE1365,(IF(BL1365&gt;=1,BL1365-COUNTIFS($AE1365:$AE1365,$AC1366,AL1365:AL1365,$AI$2),0)),0)),0)</f>
        <v>0</v>
      </c>
      <c r="BM1366" s="1">
        <f>IFERROR(IF($AE1366&gt;$AE1365,VLOOKUP($AC1366+AM$1,STOCK!$F$10:$AB$209,17,0),IF($AE1366=$AE1365,(IF(BM1365&gt;=1,BM1365-COUNTIFS($AE1365:$AE1365,$AC1366,AM1365:AM1365,$AI$2),0)),0)),0)</f>
        <v>0</v>
      </c>
      <c r="BN1366" s="1">
        <f>IFERROR(IF($AE1366&gt;$AE1365,VLOOKUP($AC1366+AN$1,STOCK!$F$10:$AB$209,17,0),IF($AE1366=$AE1365,(IF(BN1365&gt;=1,BN1365-COUNTIFS($AE1365:$AE1365,$AC1366,AN1365:AN1365,$AI$2),0)),0)),0)</f>
        <v>0</v>
      </c>
      <c r="BO1366" s="1">
        <f>IFERROR(IF($AE1366&gt;$AE1365,VLOOKUP($AC1366+AO$1,STOCK!$F$10:$AB$209,17,0),IF($AE1366=$AE1365,(IF(BO1365&gt;=1,BO1365-COUNTIFS($AE1365:$AE1365,$AC1366,AO1365:AO1365,$AI$2),0)),0)),0)</f>
        <v>0</v>
      </c>
      <c r="BP1366" s="1">
        <f>IFERROR(IF($AE1366&gt;$AE1365,VLOOKUP($AC1366+AP$1,STOCK!$F$10:$AB$209,17,0),IF($AE1366=$AE1365,(IF(BP1365&gt;=1,BP1365-COUNTIFS($AE1365:$AE1365,$AC1366,AP1365:AP1365,$AI$2),0)),0)),0)</f>
        <v>0</v>
      </c>
      <c r="BQ1366" s="1">
        <f>IFERROR(IF($AE1366&gt;$AE1365,VLOOKUP($AC1366+AQ$1,STOCK!$F$10:$AB$209,17,0),IF($AE1366=$AE1365,(IF(BQ1365&gt;=1,BQ1365-COUNTIFS($AE1365:$AE1365,$AC1366,AQ1365:AQ1365,$AI$2),0)),0)),0)</f>
        <v>0</v>
      </c>
      <c r="BR1366" s="1">
        <f>IFERROR(IF($AE1366&gt;$AE1365,VLOOKUP($AC1366+AR$1,STOCK!$F$10:$AB$209,17,0),IF($AE1366=$AE1365,(IF(BR1365&gt;=1,BR1365-COUNTIFS($AE1365:$AE1365,$AC1366,AR1365:AR1365,$AI$2),0)),0)),0)</f>
        <v>0</v>
      </c>
      <c r="BS1366" s="1">
        <f>IFERROR(IF($AE1366&gt;$AE1365,VLOOKUP($AC1366+AS$1,STOCK!$F$10:$AB$209,17,0),IF($AE1366=$AE1365,(IF(BS1365&gt;=1,BS1365-COUNTIFS($AE1365:$AE1365,$AC1366,AS1365:AS1365,$AI$2),0)),0)),0)</f>
        <v>0</v>
      </c>
      <c r="BT1366" s="1">
        <f>IFERROR(IF($AE1366&gt;$AE1365,VLOOKUP($AC1366+AT$1,STOCK!$F$10:$AB$209,17,0),IF($AE1366=$AE1365,(IF(BT1365&gt;=1,BT1365-COUNTIFS($AE1365:$AE1365,$AC1366,AT1365:AT1365,$AI$2),0)),0)),0)</f>
        <v>0</v>
      </c>
      <c r="BU1366" s="1">
        <f>IFERROR(IF($AE1366&gt;$AE1365,VLOOKUP($AC1366+AU$1,STOCK!$F$10:$AB$209,17,0),IF($AE1366=$AE1365,(IF(BU1365&gt;=1,BU1365-COUNTIFS($AE1365:$AE1365,$AC1366,AU1365:AU1365,$AI$2),0)),0)),0)</f>
        <v>0</v>
      </c>
      <c r="BV1366" s="1">
        <f>IFERROR(IF($AE1366&gt;$AE1365,VLOOKUP($AC1366+AV$1,STOCK!$F$10:$AB$209,17,0),IF($AE1366=$AE1365,(IF(BV1365&gt;=1,BV1365-COUNTIFS($AE1365:$AE1365,$AC1366,AV1365:AV1365,$AI$2),0)),0)),0)</f>
        <v>0</v>
      </c>
      <c r="BW1366" s="1">
        <f>IFERROR(IF($AE1366&gt;$AE1365,VLOOKUP($AC1366+AW$1,STOCK!$F$10:$AB$209,17,0),IF($AE1366=$AE1365,(IF(BW1365&gt;=1,BW1365-COUNTIFS($AE1365:$AE1365,$AC1366,AW1365:AW1365,$AI$2),0)),0)),0)</f>
        <v>0</v>
      </c>
      <c r="BX1366" s="1">
        <f>IFERROR(IF($AE1366&gt;$AE1365,VLOOKUP($AC1366+AX$1,STOCK!$F$10:$AB$209,17,0),IF($AE1366=$AE1365,(IF(BX1365&gt;=1,BX1365-COUNTIFS($AE1365:$AE1365,$AC1366,AX1365:AX1365,$AI$2),0)),0)),0)</f>
        <v>0</v>
      </c>
    </row>
    <row r="1367" spans="29:76" x14ac:dyDescent="0.25">
      <c r="AC1367" s="1">
        <f t="shared" si="335"/>
        <v>0</v>
      </c>
      <c r="AD1367" s="1">
        <f>IFERROR(IF(LEN(AK1367)&gt;=1,VLOOKUP(HLOOKUP(AK1367,PROFILE!$K$5:$V$8,4,0),PROFILE!$F$1:$G$3,2,0),0),0)</f>
        <v>0</v>
      </c>
      <c r="AE1367" s="1">
        <f t="shared" si="336"/>
        <v>0</v>
      </c>
      <c r="AF1367" s="1">
        <v>1354</v>
      </c>
      <c r="AI1367" s="1" t="str">
        <f>IFERROR(IF($AH1367&gt;=1,VLOOKUP($AG1367,STUDENT!$O$8:$Z$1507,3,0),""),"")</f>
        <v/>
      </c>
      <c r="AJ1367" s="1" t="str">
        <f>IFERROR(IF($AH1367&gt;=1,VLOOKUP($AG1367,STUDENT!$O$8:$Z$1507,4,0),""),"")</f>
        <v/>
      </c>
      <c r="AK1367" s="1" t="str">
        <f>IFERROR(IF($AH1367&gt;=1,VLOOKUP($AG1367,STUDENT!$O$8:$Z$1507,6,0),""),"")</f>
        <v/>
      </c>
      <c r="AL1367" s="1" t="str">
        <f t="shared" si="337"/>
        <v/>
      </c>
      <c r="AM1367" s="1" t="str">
        <f t="shared" si="338"/>
        <v/>
      </c>
      <c r="AN1367" s="1" t="str">
        <f t="shared" si="339"/>
        <v/>
      </c>
      <c r="AO1367" s="1" t="str">
        <f t="shared" si="340"/>
        <v/>
      </c>
      <c r="AP1367" s="1" t="str">
        <f t="shared" si="341"/>
        <v/>
      </c>
      <c r="AQ1367" s="1" t="str">
        <f t="shared" si="342"/>
        <v/>
      </c>
      <c r="AR1367" s="1" t="str">
        <f t="shared" si="343"/>
        <v/>
      </c>
      <c r="AS1367" s="1" t="str">
        <f t="shared" si="344"/>
        <v/>
      </c>
      <c r="AT1367" s="1" t="str">
        <f t="shared" si="345"/>
        <v/>
      </c>
      <c r="AU1367" s="1" t="str">
        <f t="shared" si="346"/>
        <v/>
      </c>
      <c r="AV1367" s="1" t="str">
        <f t="shared" si="347"/>
        <v/>
      </c>
      <c r="AW1367" s="1" t="str">
        <f t="shared" si="348"/>
        <v/>
      </c>
      <c r="AX1367" s="1" t="str">
        <f t="shared" si="349"/>
        <v/>
      </c>
      <c r="AY1367" s="1">
        <f>IFERROR(IF($AE1367&gt;$AE1366,VLOOKUP($AC1367+AL$1,STOCK!$F$10:$AB$209,16,0),IF($AE1367=$AE1366,(IF(AY1366&gt;=1,AY1366-COUNTIFS($AE1366:$AE1366,$AC1367,AL1366:AL1366,$AI$1),0)),0)),0)</f>
        <v>0</v>
      </c>
      <c r="AZ1367" s="1">
        <f>IFERROR(IF($AE1367&gt;$AE1366,VLOOKUP($AC1367+AM$1,STOCK!$F$10:$AB$209,16,0),IF($AE1367=$AE1366,(IF(AZ1366&gt;=1,AZ1366-COUNTIFS($AE1366:$AE1366,$AC1367,AM1366:AM1366,$AI$1),0)),0)),0)</f>
        <v>0</v>
      </c>
      <c r="BA1367" s="1">
        <f>IFERROR(IF($AE1367&gt;$AE1366,VLOOKUP($AC1367+AN$1,STOCK!$F$10:$AB$209,16,0),IF($AE1367=$AE1366,(IF(BA1366&gt;=1,BA1366-COUNTIFS($AE1366:$AE1366,$AC1367,AN1366:AN1366,$AI$1),0)),0)),0)</f>
        <v>0</v>
      </c>
      <c r="BB1367" s="1">
        <f>IFERROR(IF($AE1367&gt;$AE1366,VLOOKUP($AC1367+AO$1,STOCK!$F$10:$AB$209,16,0),IF($AE1367=$AE1366,(IF(BB1366&gt;=1,BB1366-COUNTIFS($AE1366:$AE1366,$AC1367,AO1366:AO1366,$AI$1),0)),0)),0)</f>
        <v>0</v>
      </c>
      <c r="BC1367" s="1">
        <f>IFERROR(IF($AE1367&gt;$AE1366,VLOOKUP($AC1367+AP$1,STOCK!$F$10:$AB$209,16,0),IF($AE1367=$AE1366,(IF(BC1366&gt;=1,BC1366-COUNTIFS($AE1366:$AE1366,$AC1367,AP1366:AP1366,$AI$1),0)),0)),0)</f>
        <v>0</v>
      </c>
      <c r="BD1367" s="1">
        <f>IFERROR(IF($AE1367&gt;$AE1366,VLOOKUP($AC1367+AQ$1,STOCK!$F$10:$AB$209,16,0),IF($AE1367=$AE1366,(IF(BD1366&gt;=1,BD1366-COUNTIFS($AE1366:$AE1366,$AC1367,AQ1366:AQ1366,$AI$1),0)),0)),0)</f>
        <v>0</v>
      </c>
      <c r="BE1367" s="1">
        <f>IFERROR(IF($AE1367&gt;$AE1366,VLOOKUP($AC1367+AR$1,STOCK!$F$10:$AB$209,16,0),IF($AE1367=$AE1366,(IF(BE1366&gt;=1,BE1366-COUNTIFS($AE1366:$AE1366,$AC1367,AR1366:AR1366,$AI$1),0)),0)),0)</f>
        <v>0</v>
      </c>
      <c r="BF1367" s="1">
        <f>IFERROR(IF($AE1367&gt;$AE1366,VLOOKUP($AC1367+AS$1,STOCK!$F$10:$AB$209,16,0),IF($AE1367=$AE1366,(IF(BF1366&gt;=1,BF1366-COUNTIFS($AE1366:$AE1366,$AC1367,AS1366:AS1366,$AI$1),0)),0)),0)</f>
        <v>0</v>
      </c>
      <c r="BG1367" s="1">
        <f>IFERROR(IF($AE1367&gt;$AE1366,VLOOKUP($AC1367+AT$1,STOCK!$F$10:$AB$209,16,0),IF($AE1367=$AE1366,(IF(BG1366&gt;=1,BG1366-COUNTIFS($AE1366:$AE1366,$AC1367,AT1366:AT1366,$AI$1),0)),0)),0)</f>
        <v>0</v>
      </c>
      <c r="BH1367" s="1">
        <f>IFERROR(IF($AE1367&gt;$AE1366,VLOOKUP($AC1367+AU$1,STOCK!$F$10:$AB$209,16,0),IF($AE1367=$AE1366,(IF(BH1366&gt;=1,BH1366-COUNTIFS($AE1366:$AE1366,$AC1367,AU1366:AU1366,$AI$1),0)),0)),0)</f>
        <v>0</v>
      </c>
      <c r="BI1367" s="1">
        <f>IFERROR(IF($AE1367&gt;$AE1366,VLOOKUP($AC1367+AV$1,STOCK!$F$10:$AB$209,16,0),IF($AE1367=$AE1366,(IF(BI1366&gt;=1,BI1366-COUNTIFS($AE1366:$AE1366,$AC1367,AV1366:AV1366,$AI$1),0)),0)),0)</f>
        <v>0</v>
      </c>
      <c r="BJ1367" s="1">
        <f>IFERROR(IF($AE1367&gt;$AE1366,VLOOKUP($AC1367+AW$1,STOCK!$F$10:$AB$209,16,0),IF($AE1367=$AE1366,(IF(BJ1366&gt;=1,BJ1366-COUNTIFS($AE1366:$AE1366,$AC1367,AW1366:AW1366,$AI$1),0)),0)),0)</f>
        <v>0</v>
      </c>
      <c r="BK1367" s="1">
        <f>IFERROR(IF($AE1367&gt;$AE1366,VLOOKUP($AC1367+AX$1,STOCK!$F$10:$AB$209,16,0),IF($AE1367=$AE1366,(IF(BK1366&gt;=1,BK1366-COUNTIFS($AE1366:$AE1366,$AC1367,AX1366:AX1366,$AI$1),0)),0)),0)</f>
        <v>0</v>
      </c>
      <c r="BL1367" s="1">
        <f>IFERROR(IF($AE1367&gt;$AE1366,VLOOKUP($AC1367+AL$1,STOCK!$F$10:$AB$209,17,0),IF($AE1367=$AE1366,(IF(BL1366&gt;=1,BL1366-COUNTIFS($AE1366:$AE1366,$AC1367,AL1366:AL1366,$AI$2),0)),0)),0)</f>
        <v>0</v>
      </c>
      <c r="BM1367" s="1">
        <f>IFERROR(IF($AE1367&gt;$AE1366,VLOOKUP($AC1367+AM$1,STOCK!$F$10:$AB$209,17,0),IF($AE1367=$AE1366,(IF(BM1366&gt;=1,BM1366-COUNTIFS($AE1366:$AE1366,$AC1367,AM1366:AM1366,$AI$2),0)),0)),0)</f>
        <v>0</v>
      </c>
      <c r="BN1367" s="1">
        <f>IFERROR(IF($AE1367&gt;$AE1366,VLOOKUP($AC1367+AN$1,STOCK!$F$10:$AB$209,17,0),IF($AE1367=$AE1366,(IF(BN1366&gt;=1,BN1366-COUNTIFS($AE1366:$AE1366,$AC1367,AN1366:AN1366,$AI$2),0)),0)),0)</f>
        <v>0</v>
      </c>
      <c r="BO1367" s="1">
        <f>IFERROR(IF($AE1367&gt;$AE1366,VLOOKUP($AC1367+AO$1,STOCK!$F$10:$AB$209,17,0),IF($AE1367=$AE1366,(IF(BO1366&gt;=1,BO1366-COUNTIFS($AE1366:$AE1366,$AC1367,AO1366:AO1366,$AI$2),0)),0)),0)</f>
        <v>0</v>
      </c>
      <c r="BP1367" s="1">
        <f>IFERROR(IF($AE1367&gt;$AE1366,VLOOKUP($AC1367+AP$1,STOCK!$F$10:$AB$209,17,0),IF($AE1367=$AE1366,(IF(BP1366&gt;=1,BP1366-COUNTIFS($AE1366:$AE1366,$AC1367,AP1366:AP1366,$AI$2),0)),0)),0)</f>
        <v>0</v>
      </c>
      <c r="BQ1367" s="1">
        <f>IFERROR(IF($AE1367&gt;$AE1366,VLOOKUP($AC1367+AQ$1,STOCK!$F$10:$AB$209,17,0),IF($AE1367=$AE1366,(IF(BQ1366&gt;=1,BQ1366-COUNTIFS($AE1366:$AE1366,$AC1367,AQ1366:AQ1366,$AI$2),0)),0)),0)</f>
        <v>0</v>
      </c>
      <c r="BR1367" s="1">
        <f>IFERROR(IF($AE1367&gt;$AE1366,VLOOKUP($AC1367+AR$1,STOCK!$F$10:$AB$209,17,0),IF($AE1367=$AE1366,(IF(BR1366&gt;=1,BR1366-COUNTIFS($AE1366:$AE1366,$AC1367,AR1366:AR1366,$AI$2),0)),0)),0)</f>
        <v>0</v>
      </c>
      <c r="BS1367" s="1">
        <f>IFERROR(IF($AE1367&gt;$AE1366,VLOOKUP($AC1367+AS$1,STOCK!$F$10:$AB$209,17,0),IF($AE1367=$AE1366,(IF(BS1366&gt;=1,BS1366-COUNTIFS($AE1366:$AE1366,$AC1367,AS1366:AS1366,$AI$2),0)),0)),0)</f>
        <v>0</v>
      </c>
      <c r="BT1367" s="1">
        <f>IFERROR(IF($AE1367&gt;$AE1366,VLOOKUP($AC1367+AT$1,STOCK!$F$10:$AB$209,17,0),IF($AE1367=$AE1366,(IF(BT1366&gt;=1,BT1366-COUNTIFS($AE1366:$AE1366,$AC1367,AT1366:AT1366,$AI$2),0)),0)),0)</f>
        <v>0</v>
      </c>
      <c r="BU1367" s="1">
        <f>IFERROR(IF($AE1367&gt;$AE1366,VLOOKUP($AC1367+AU$1,STOCK!$F$10:$AB$209,17,0),IF($AE1367=$AE1366,(IF(BU1366&gt;=1,BU1366-COUNTIFS($AE1366:$AE1366,$AC1367,AU1366:AU1366,$AI$2),0)),0)),0)</f>
        <v>0</v>
      </c>
      <c r="BV1367" s="1">
        <f>IFERROR(IF($AE1367&gt;$AE1366,VLOOKUP($AC1367+AV$1,STOCK!$F$10:$AB$209,17,0),IF($AE1367=$AE1366,(IF(BV1366&gt;=1,BV1366-COUNTIFS($AE1366:$AE1366,$AC1367,AV1366:AV1366,$AI$2),0)),0)),0)</f>
        <v>0</v>
      </c>
      <c r="BW1367" s="1">
        <f>IFERROR(IF($AE1367&gt;$AE1366,VLOOKUP($AC1367+AW$1,STOCK!$F$10:$AB$209,17,0),IF($AE1367=$AE1366,(IF(BW1366&gt;=1,BW1366-COUNTIFS($AE1366:$AE1366,$AC1367,AW1366:AW1366,$AI$2),0)),0)),0)</f>
        <v>0</v>
      </c>
      <c r="BX1367" s="1">
        <f>IFERROR(IF($AE1367&gt;$AE1366,VLOOKUP($AC1367+AX$1,STOCK!$F$10:$AB$209,17,0),IF($AE1367=$AE1366,(IF(BX1366&gt;=1,BX1366-COUNTIFS($AE1366:$AE1366,$AC1367,AX1366:AX1366,$AI$2),0)),0)),0)</f>
        <v>0</v>
      </c>
    </row>
    <row r="1368" spans="29:76" x14ac:dyDescent="0.25">
      <c r="AC1368" s="1">
        <f t="shared" si="335"/>
        <v>0</v>
      </c>
      <c r="AD1368" s="1">
        <f>IFERROR(IF(LEN(AK1368)&gt;=1,VLOOKUP(HLOOKUP(AK1368,PROFILE!$K$5:$V$8,4,0),PROFILE!$F$1:$G$3,2,0),0),0)</f>
        <v>0</v>
      </c>
      <c r="AE1368" s="1">
        <f t="shared" si="336"/>
        <v>0</v>
      </c>
      <c r="AF1368" s="1">
        <v>1355</v>
      </c>
      <c r="AI1368" s="1" t="str">
        <f>IFERROR(IF($AH1368&gt;=1,VLOOKUP($AG1368,STUDENT!$O$8:$Z$1507,3,0),""),"")</f>
        <v/>
      </c>
      <c r="AJ1368" s="1" t="str">
        <f>IFERROR(IF($AH1368&gt;=1,VLOOKUP($AG1368,STUDENT!$O$8:$Z$1507,4,0),""),"")</f>
        <v/>
      </c>
      <c r="AK1368" s="1" t="str">
        <f>IFERROR(IF($AH1368&gt;=1,VLOOKUP($AG1368,STUDENT!$O$8:$Z$1507,6,0),""),"")</f>
        <v/>
      </c>
      <c r="AL1368" s="1" t="str">
        <f t="shared" si="337"/>
        <v/>
      </c>
      <c r="AM1368" s="1" t="str">
        <f t="shared" si="338"/>
        <v/>
      </c>
      <c r="AN1368" s="1" t="str">
        <f t="shared" si="339"/>
        <v/>
      </c>
      <c r="AO1368" s="1" t="str">
        <f t="shared" si="340"/>
        <v/>
      </c>
      <c r="AP1368" s="1" t="str">
        <f t="shared" si="341"/>
        <v/>
      </c>
      <c r="AQ1368" s="1" t="str">
        <f t="shared" si="342"/>
        <v/>
      </c>
      <c r="AR1368" s="1" t="str">
        <f t="shared" si="343"/>
        <v/>
      </c>
      <c r="AS1368" s="1" t="str">
        <f t="shared" si="344"/>
        <v/>
      </c>
      <c r="AT1368" s="1" t="str">
        <f t="shared" si="345"/>
        <v/>
      </c>
      <c r="AU1368" s="1" t="str">
        <f t="shared" si="346"/>
        <v/>
      </c>
      <c r="AV1368" s="1" t="str">
        <f t="shared" si="347"/>
        <v/>
      </c>
      <c r="AW1368" s="1" t="str">
        <f t="shared" si="348"/>
        <v/>
      </c>
      <c r="AX1368" s="1" t="str">
        <f t="shared" si="349"/>
        <v/>
      </c>
      <c r="AY1368" s="1">
        <f>IFERROR(IF($AE1368&gt;$AE1367,VLOOKUP($AC1368+AL$1,STOCK!$F$10:$AB$209,16,0),IF($AE1368=$AE1367,(IF(AY1367&gt;=1,AY1367-COUNTIFS($AE1367:$AE1367,$AC1368,AL1367:AL1367,$AI$1),0)),0)),0)</f>
        <v>0</v>
      </c>
      <c r="AZ1368" s="1">
        <f>IFERROR(IF($AE1368&gt;$AE1367,VLOOKUP($AC1368+AM$1,STOCK!$F$10:$AB$209,16,0),IF($AE1368=$AE1367,(IF(AZ1367&gt;=1,AZ1367-COUNTIFS($AE1367:$AE1367,$AC1368,AM1367:AM1367,$AI$1),0)),0)),0)</f>
        <v>0</v>
      </c>
      <c r="BA1368" s="1">
        <f>IFERROR(IF($AE1368&gt;$AE1367,VLOOKUP($AC1368+AN$1,STOCK!$F$10:$AB$209,16,0),IF($AE1368=$AE1367,(IF(BA1367&gt;=1,BA1367-COUNTIFS($AE1367:$AE1367,$AC1368,AN1367:AN1367,$AI$1),0)),0)),0)</f>
        <v>0</v>
      </c>
      <c r="BB1368" s="1">
        <f>IFERROR(IF($AE1368&gt;$AE1367,VLOOKUP($AC1368+AO$1,STOCK!$F$10:$AB$209,16,0),IF($AE1368=$AE1367,(IF(BB1367&gt;=1,BB1367-COUNTIFS($AE1367:$AE1367,$AC1368,AO1367:AO1367,$AI$1),0)),0)),0)</f>
        <v>0</v>
      </c>
      <c r="BC1368" s="1">
        <f>IFERROR(IF($AE1368&gt;$AE1367,VLOOKUP($AC1368+AP$1,STOCK!$F$10:$AB$209,16,0),IF($AE1368=$AE1367,(IF(BC1367&gt;=1,BC1367-COUNTIFS($AE1367:$AE1367,$AC1368,AP1367:AP1367,$AI$1),0)),0)),0)</f>
        <v>0</v>
      </c>
      <c r="BD1368" s="1">
        <f>IFERROR(IF($AE1368&gt;$AE1367,VLOOKUP($AC1368+AQ$1,STOCK!$F$10:$AB$209,16,0),IF($AE1368=$AE1367,(IF(BD1367&gt;=1,BD1367-COUNTIFS($AE1367:$AE1367,$AC1368,AQ1367:AQ1367,$AI$1),0)),0)),0)</f>
        <v>0</v>
      </c>
      <c r="BE1368" s="1">
        <f>IFERROR(IF($AE1368&gt;$AE1367,VLOOKUP($AC1368+AR$1,STOCK!$F$10:$AB$209,16,0),IF($AE1368=$AE1367,(IF(BE1367&gt;=1,BE1367-COUNTIFS($AE1367:$AE1367,$AC1368,AR1367:AR1367,$AI$1),0)),0)),0)</f>
        <v>0</v>
      </c>
      <c r="BF1368" s="1">
        <f>IFERROR(IF($AE1368&gt;$AE1367,VLOOKUP($AC1368+AS$1,STOCK!$F$10:$AB$209,16,0),IF($AE1368=$AE1367,(IF(BF1367&gt;=1,BF1367-COUNTIFS($AE1367:$AE1367,$AC1368,AS1367:AS1367,$AI$1),0)),0)),0)</f>
        <v>0</v>
      </c>
      <c r="BG1368" s="1">
        <f>IFERROR(IF($AE1368&gt;$AE1367,VLOOKUP($AC1368+AT$1,STOCK!$F$10:$AB$209,16,0),IF($AE1368=$AE1367,(IF(BG1367&gt;=1,BG1367-COUNTIFS($AE1367:$AE1367,$AC1368,AT1367:AT1367,$AI$1),0)),0)),0)</f>
        <v>0</v>
      </c>
      <c r="BH1368" s="1">
        <f>IFERROR(IF($AE1368&gt;$AE1367,VLOOKUP($AC1368+AU$1,STOCK!$F$10:$AB$209,16,0),IF($AE1368=$AE1367,(IF(BH1367&gt;=1,BH1367-COUNTIFS($AE1367:$AE1367,$AC1368,AU1367:AU1367,$AI$1),0)),0)),0)</f>
        <v>0</v>
      </c>
      <c r="BI1368" s="1">
        <f>IFERROR(IF($AE1368&gt;$AE1367,VLOOKUP($AC1368+AV$1,STOCK!$F$10:$AB$209,16,0),IF($AE1368=$AE1367,(IF(BI1367&gt;=1,BI1367-COUNTIFS($AE1367:$AE1367,$AC1368,AV1367:AV1367,$AI$1),0)),0)),0)</f>
        <v>0</v>
      </c>
      <c r="BJ1368" s="1">
        <f>IFERROR(IF($AE1368&gt;$AE1367,VLOOKUP($AC1368+AW$1,STOCK!$F$10:$AB$209,16,0),IF($AE1368=$AE1367,(IF(BJ1367&gt;=1,BJ1367-COUNTIFS($AE1367:$AE1367,$AC1368,AW1367:AW1367,$AI$1),0)),0)),0)</f>
        <v>0</v>
      </c>
      <c r="BK1368" s="1">
        <f>IFERROR(IF($AE1368&gt;$AE1367,VLOOKUP($AC1368+AX$1,STOCK!$F$10:$AB$209,16,0),IF($AE1368=$AE1367,(IF(BK1367&gt;=1,BK1367-COUNTIFS($AE1367:$AE1367,$AC1368,AX1367:AX1367,$AI$1),0)),0)),0)</f>
        <v>0</v>
      </c>
      <c r="BL1368" s="1">
        <f>IFERROR(IF($AE1368&gt;$AE1367,VLOOKUP($AC1368+AL$1,STOCK!$F$10:$AB$209,17,0),IF($AE1368=$AE1367,(IF(BL1367&gt;=1,BL1367-COUNTIFS($AE1367:$AE1367,$AC1368,AL1367:AL1367,$AI$2),0)),0)),0)</f>
        <v>0</v>
      </c>
      <c r="BM1368" s="1">
        <f>IFERROR(IF($AE1368&gt;$AE1367,VLOOKUP($AC1368+AM$1,STOCK!$F$10:$AB$209,17,0),IF($AE1368=$AE1367,(IF(BM1367&gt;=1,BM1367-COUNTIFS($AE1367:$AE1367,$AC1368,AM1367:AM1367,$AI$2),0)),0)),0)</f>
        <v>0</v>
      </c>
      <c r="BN1368" s="1">
        <f>IFERROR(IF($AE1368&gt;$AE1367,VLOOKUP($AC1368+AN$1,STOCK!$F$10:$AB$209,17,0),IF($AE1368=$AE1367,(IF(BN1367&gt;=1,BN1367-COUNTIFS($AE1367:$AE1367,$AC1368,AN1367:AN1367,$AI$2),0)),0)),0)</f>
        <v>0</v>
      </c>
      <c r="BO1368" s="1">
        <f>IFERROR(IF($AE1368&gt;$AE1367,VLOOKUP($AC1368+AO$1,STOCK!$F$10:$AB$209,17,0),IF($AE1368=$AE1367,(IF(BO1367&gt;=1,BO1367-COUNTIFS($AE1367:$AE1367,$AC1368,AO1367:AO1367,$AI$2),0)),0)),0)</f>
        <v>0</v>
      </c>
      <c r="BP1368" s="1">
        <f>IFERROR(IF($AE1368&gt;$AE1367,VLOOKUP($AC1368+AP$1,STOCK!$F$10:$AB$209,17,0),IF($AE1368=$AE1367,(IF(BP1367&gt;=1,BP1367-COUNTIFS($AE1367:$AE1367,$AC1368,AP1367:AP1367,$AI$2),0)),0)),0)</f>
        <v>0</v>
      </c>
      <c r="BQ1368" s="1">
        <f>IFERROR(IF($AE1368&gt;$AE1367,VLOOKUP($AC1368+AQ$1,STOCK!$F$10:$AB$209,17,0),IF($AE1368=$AE1367,(IF(BQ1367&gt;=1,BQ1367-COUNTIFS($AE1367:$AE1367,$AC1368,AQ1367:AQ1367,$AI$2),0)),0)),0)</f>
        <v>0</v>
      </c>
      <c r="BR1368" s="1">
        <f>IFERROR(IF($AE1368&gt;$AE1367,VLOOKUP($AC1368+AR$1,STOCK!$F$10:$AB$209,17,0),IF($AE1368=$AE1367,(IF(BR1367&gt;=1,BR1367-COUNTIFS($AE1367:$AE1367,$AC1368,AR1367:AR1367,$AI$2),0)),0)),0)</f>
        <v>0</v>
      </c>
      <c r="BS1368" s="1">
        <f>IFERROR(IF($AE1368&gt;$AE1367,VLOOKUP($AC1368+AS$1,STOCK!$F$10:$AB$209,17,0),IF($AE1368=$AE1367,(IF(BS1367&gt;=1,BS1367-COUNTIFS($AE1367:$AE1367,$AC1368,AS1367:AS1367,$AI$2),0)),0)),0)</f>
        <v>0</v>
      </c>
      <c r="BT1368" s="1">
        <f>IFERROR(IF($AE1368&gt;$AE1367,VLOOKUP($AC1368+AT$1,STOCK!$F$10:$AB$209,17,0),IF($AE1368=$AE1367,(IF(BT1367&gt;=1,BT1367-COUNTIFS($AE1367:$AE1367,$AC1368,AT1367:AT1367,$AI$2),0)),0)),0)</f>
        <v>0</v>
      </c>
      <c r="BU1368" s="1">
        <f>IFERROR(IF($AE1368&gt;$AE1367,VLOOKUP($AC1368+AU$1,STOCK!$F$10:$AB$209,17,0),IF($AE1368=$AE1367,(IF(BU1367&gt;=1,BU1367-COUNTIFS($AE1367:$AE1367,$AC1368,AU1367:AU1367,$AI$2),0)),0)),0)</f>
        <v>0</v>
      </c>
      <c r="BV1368" s="1">
        <f>IFERROR(IF($AE1368&gt;$AE1367,VLOOKUP($AC1368+AV$1,STOCK!$F$10:$AB$209,17,0),IF($AE1368=$AE1367,(IF(BV1367&gt;=1,BV1367-COUNTIFS($AE1367:$AE1367,$AC1368,AV1367:AV1367,$AI$2),0)),0)),0)</f>
        <v>0</v>
      </c>
      <c r="BW1368" s="1">
        <f>IFERROR(IF($AE1368&gt;$AE1367,VLOOKUP($AC1368+AW$1,STOCK!$F$10:$AB$209,17,0),IF($AE1368=$AE1367,(IF(BW1367&gt;=1,BW1367-COUNTIFS($AE1367:$AE1367,$AC1368,AW1367:AW1367,$AI$2),0)),0)),0)</f>
        <v>0</v>
      </c>
      <c r="BX1368" s="1">
        <f>IFERROR(IF($AE1368&gt;$AE1367,VLOOKUP($AC1368+AX$1,STOCK!$F$10:$AB$209,17,0),IF($AE1368=$AE1367,(IF(BX1367&gt;=1,BX1367-COUNTIFS($AE1367:$AE1367,$AC1368,AX1367:AX1367,$AI$2),0)),0)),0)</f>
        <v>0</v>
      </c>
    </row>
    <row r="1369" spans="29:76" x14ac:dyDescent="0.25">
      <c r="AC1369" s="1">
        <f t="shared" si="335"/>
        <v>0</v>
      </c>
      <c r="AD1369" s="1">
        <f>IFERROR(IF(LEN(AK1369)&gt;=1,VLOOKUP(HLOOKUP(AK1369,PROFILE!$K$5:$V$8,4,0),PROFILE!$F$1:$G$3,2,0),0),0)</f>
        <v>0</v>
      </c>
      <c r="AE1369" s="1">
        <f t="shared" si="336"/>
        <v>0</v>
      </c>
      <c r="AF1369" s="1">
        <v>1356</v>
      </c>
      <c r="AI1369" s="1" t="str">
        <f>IFERROR(IF($AH1369&gt;=1,VLOOKUP($AG1369,STUDENT!$O$8:$Z$1507,3,0),""),"")</f>
        <v/>
      </c>
      <c r="AJ1369" s="1" t="str">
        <f>IFERROR(IF($AH1369&gt;=1,VLOOKUP($AG1369,STUDENT!$O$8:$Z$1507,4,0),""),"")</f>
        <v/>
      </c>
      <c r="AK1369" s="1" t="str">
        <f>IFERROR(IF($AH1369&gt;=1,VLOOKUP($AG1369,STUDENT!$O$8:$Z$1507,6,0),""),"")</f>
        <v/>
      </c>
      <c r="AL1369" s="1" t="str">
        <f t="shared" si="337"/>
        <v/>
      </c>
      <c r="AM1369" s="1" t="str">
        <f t="shared" si="338"/>
        <v/>
      </c>
      <c r="AN1369" s="1" t="str">
        <f t="shared" si="339"/>
        <v/>
      </c>
      <c r="AO1369" s="1" t="str">
        <f t="shared" si="340"/>
        <v/>
      </c>
      <c r="AP1369" s="1" t="str">
        <f t="shared" si="341"/>
        <v/>
      </c>
      <c r="AQ1369" s="1" t="str">
        <f t="shared" si="342"/>
        <v/>
      </c>
      <c r="AR1369" s="1" t="str">
        <f t="shared" si="343"/>
        <v/>
      </c>
      <c r="AS1369" s="1" t="str">
        <f t="shared" si="344"/>
        <v/>
      </c>
      <c r="AT1369" s="1" t="str">
        <f t="shared" si="345"/>
        <v/>
      </c>
      <c r="AU1369" s="1" t="str">
        <f t="shared" si="346"/>
        <v/>
      </c>
      <c r="AV1369" s="1" t="str">
        <f t="shared" si="347"/>
        <v/>
      </c>
      <c r="AW1369" s="1" t="str">
        <f t="shared" si="348"/>
        <v/>
      </c>
      <c r="AX1369" s="1" t="str">
        <f t="shared" si="349"/>
        <v/>
      </c>
      <c r="AY1369" s="1">
        <f>IFERROR(IF($AE1369&gt;$AE1368,VLOOKUP($AC1369+AL$1,STOCK!$F$10:$AB$209,16,0),IF($AE1369=$AE1368,(IF(AY1368&gt;=1,AY1368-COUNTIFS($AE1368:$AE1368,$AC1369,AL1368:AL1368,$AI$1),0)),0)),0)</f>
        <v>0</v>
      </c>
      <c r="AZ1369" s="1">
        <f>IFERROR(IF($AE1369&gt;$AE1368,VLOOKUP($AC1369+AM$1,STOCK!$F$10:$AB$209,16,0),IF($AE1369=$AE1368,(IF(AZ1368&gt;=1,AZ1368-COUNTIFS($AE1368:$AE1368,$AC1369,AM1368:AM1368,$AI$1),0)),0)),0)</f>
        <v>0</v>
      </c>
      <c r="BA1369" s="1">
        <f>IFERROR(IF($AE1369&gt;$AE1368,VLOOKUP($AC1369+AN$1,STOCK!$F$10:$AB$209,16,0),IF($AE1369=$AE1368,(IF(BA1368&gt;=1,BA1368-COUNTIFS($AE1368:$AE1368,$AC1369,AN1368:AN1368,$AI$1),0)),0)),0)</f>
        <v>0</v>
      </c>
      <c r="BB1369" s="1">
        <f>IFERROR(IF($AE1369&gt;$AE1368,VLOOKUP($AC1369+AO$1,STOCK!$F$10:$AB$209,16,0),IF($AE1369=$AE1368,(IF(BB1368&gt;=1,BB1368-COUNTIFS($AE1368:$AE1368,$AC1369,AO1368:AO1368,$AI$1),0)),0)),0)</f>
        <v>0</v>
      </c>
      <c r="BC1369" s="1">
        <f>IFERROR(IF($AE1369&gt;$AE1368,VLOOKUP($AC1369+AP$1,STOCK!$F$10:$AB$209,16,0),IF($AE1369=$AE1368,(IF(BC1368&gt;=1,BC1368-COUNTIFS($AE1368:$AE1368,$AC1369,AP1368:AP1368,$AI$1),0)),0)),0)</f>
        <v>0</v>
      </c>
      <c r="BD1369" s="1">
        <f>IFERROR(IF($AE1369&gt;$AE1368,VLOOKUP($AC1369+AQ$1,STOCK!$F$10:$AB$209,16,0),IF($AE1369=$AE1368,(IF(BD1368&gt;=1,BD1368-COUNTIFS($AE1368:$AE1368,$AC1369,AQ1368:AQ1368,$AI$1),0)),0)),0)</f>
        <v>0</v>
      </c>
      <c r="BE1369" s="1">
        <f>IFERROR(IF($AE1369&gt;$AE1368,VLOOKUP($AC1369+AR$1,STOCK!$F$10:$AB$209,16,0),IF($AE1369=$AE1368,(IF(BE1368&gt;=1,BE1368-COUNTIFS($AE1368:$AE1368,$AC1369,AR1368:AR1368,$AI$1),0)),0)),0)</f>
        <v>0</v>
      </c>
      <c r="BF1369" s="1">
        <f>IFERROR(IF($AE1369&gt;$AE1368,VLOOKUP($AC1369+AS$1,STOCK!$F$10:$AB$209,16,0),IF($AE1369=$AE1368,(IF(BF1368&gt;=1,BF1368-COUNTIFS($AE1368:$AE1368,$AC1369,AS1368:AS1368,$AI$1),0)),0)),0)</f>
        <v>0</v>
      </c>
      <c r="BG1369" s="1">
        <f>IFERROR(IF($AE1369&gt;$AE1368,VLOOKUP($AC1369+AT$1,STOCK!$F$10:$AB$209,16,0),IF($AE1369=$AE1368,(IF(BG1368&gt;=1,BG1368-COUNTIFS($AE1368:$AE1368,$AC1369,AT1368:AT1368,$AI$1),0)),0)),0)</f>
        <v>0</v>
      </c>
      <c r="BH1369" s="1">
        <f>IFERROR(IF($AE1369&gt;$AE1368,VLOOKUP($AC1369+AU$1,STOCK!$F$10:$AB$209,16,0),IF($AE1369=$AE1368,(IF(BH1368&gt;=1,BH1368-COUNTIFS($AE1368:$AE1368,$AC1369,AU1368:AU1368,$AI$1),0)),0)),0)</f>
        <v>0</v>
      </c>
      <c r="BI1369" s="1">
        <f>IFERROR(IF($AE1369&gt;$AE1368,VLOOKUP($AC1369+AV$1,STOCK!$F$10:$AB$209,16,0),IF($AE1369=$AE1368,(IF(BI1368&gt;=1,BI1368-COUNTIFS($AE1368:$AE1368,$AC1369,AV1368:AV1368,$AI$1),0)),0)),0)</f>
        <v>0</v>
      </c>
      <c r="BJ1369" s="1">
        <f>IFERROR(IF($AE1369&gt;$AE1368,VLOOKUP($AC1369+AW$1,STOCK!$F$10:$AB$209,16,0),IF($AE1369=$AE1368,(IF(BJ1368&gt;=1,BJ1368-COUNTIFS($AE1368:$AE1368,$AC1369,AW1368:AW1368,$AI$1),0)),0)),0)</f>
        <v>0</v>
      </c>
      <c r="BK1369" s="1">
        <f>IFERROR(IF($AE1369&gt;$AE1368,VLOOKUP($AC1369+AX$1,STOCK!$F$10:$AB$209,16,0),IF($AE1369=$AE1368,(IF(BK1368&gt;=1,BK1368-COUNTIFS($AE1368:$AE1368,$AC1369,AX1368:AX1368,$AI$1),0)),0)),0)</f>
        <v>0</v>
      </c>
      <c r="BL1369" s="1">
        <f>IFERROR(IF($AE1369&gt;$AE1368,VLOOKUP($AC1369+AL$1,STOCK!$F$10:$AB$209,17,0),IF($AE1369=$AE1368,(IF(BL1368&gt;=1,BL1368-COUNTIFS($AE1368:$AE1368,$AC1369,AL1368:AL1368,$AI$2),0)),0)),0)</f>
        <v>0</v>
      </c>
      <c r="BM1369" s="1">
        <f>IFERROR(IF($AE1369&gt;$AE1368,VLOOKUP($AC1369+AM$1,STOCK!$F$10:$AB$209,17,0),IF($AE1369=$AE1368,(IF(BM1368&gt;=1,BM1368-COUNTIFS($AE1368:$AE1368,$AC1369,AM1368:AM1368,$AI$2),0)),0)),0)</f>
        <v>0</v>
      </c>
      <c r="BN1369" s="1">
        <f>IFERROR(IF($AE1369&gt;$AE1368,VLOOKUP($AC1369+AN$1,STOCK!$F$10:$AB$209,17,0),IF($AE1369=$AE1368,(IF(BN1368&gt;=1,BN1368-COUNTIFS($AE1368:$AE1368,$AC1369,AN1368:AN1368,$AI$2),0)),0)),0)</f>
        <v>0</v>
      </c>
      <c r="BO1369" s="1">
        <f>IFERROR(IF($AE1369&gt;$AE1368,VLOOKUP($AC1369+AO$1,STOCK!$F$10:$AB$209,17,0),IF($AE1369=$AE1368,(IF(BO1368&gt;=1,BO1368-COUNTIFS($AE1368:$AE1368,$AC1369,AO1368:AO1368,$AI$2),0)),0)),0)</f>
        <v>0</v>
      </c>
      <c r="BP1369" s="1">
        <f>IFERROR(IF($AE1369&gt;$AE1368,VLOOKUP($AC1369+AP$1,STOCK!$F$10:$AB$209,17,0),IF($AE1369=$AE1368,(IF(BP1368&gt;=1,BP1368-COUNTIFS($AE1368:$AE1368,$AC1369,AP1368:AP1368,$AI$2),0)),0)),0)</f>
        <v>0</v>
      </c>
      <c r="BQ1369" s="1">
        <f>IFERROR(IF($AE1369&gt;$AE1368,VLOOKUP($AC1369+AQ$1,STOCK!$F$10:$AB$209,17,0),IF($AE1369=$AE1368,(IF(BQ1368&gt;=1,BQ1368-COUNTIFS($AE1368:$AE1368,$AC1369,AQ1368:AQ1368,$AI$2),0)),0)),0)</f>
        <v>0</v>
      </c>
      <c r="BR1369" s="1">
        <f>IFERROR(IF($AE1369&gt;$AE1368,VLOOKUP($AC1369+AR$1,STOCK!$F$10:$AB$209,17,0),IF($AE1369=$AE1368,(IF(BR1368&gt;=1,BR1368-COUNTIFS($AE1368:$AE1368,$AC1369,AR1368:AR1368,$AI$2),0)),0)),0)</f>
        <v>0</v>
      </c>
      <c r="BS1369" s="1">
        <f>IFERROR(IF($AE1369&gt;$AE1368,VLOOKUP($AC1369+AS$1,STOCK!$F$10:$AB$209,17,0),IF($AE1369=$AE1368,(IF(BS1368&gt;=1,BS1368-COUNTIFS($AE1368:$AE1368,$AC1369,AS1368:AS1368,$AI$2),0)),0)),0)</f>
        <v>0</v>
      </c>
      <c r="BT1369" s="1">
        <f>IFERROR(IF($AE1369&gt;$AE1368,VLOOKUP($AC1369+AT$1,STOCK!$F$10:$AB$209,17,0),IF($AE1369=$AE1368,(IF(BT1368&gt;=1,BT1368-COUNTIFS($AE1368:$AE1368,$AC1369,AT1368:AT1368,$AI$2),0)),0)),0)</f>
        <v>0</v>
      </c>
      <c r="BU1369" s="1">
        <f>IFERROR(IF($AE1369&gt;$AE1368,VLOOKUP($AC1369+AU$1,STOCK!$F$10:$AB$209,17,0),IF($AE1369=$AE1368,(IF(BU1368&gt;=1,BU1368-COUNTIFS($AE1368:$AE1368,$AC1369,AU1368:AU1368,$AI$2),0)),0)),0)</f>
        <v>0</v>
      </c>
      <c r="BV1369" s="1">
        <f>IFERROR(IF($AE1369&gt;$AE1368,VLOOKUP($AC1369+AV$1,STOCK!$F$10:$AB$209,17,0),IF($AE1369=$AE1368,(IF(BV1368&gt;=1,BV1368-COUNTIFS($AE1368:$AE1368,$AC1369,AV1368:AV1368,$AI$2),0)),0)),0)</f>
        <v>0</v>
      </c>
      <c r="BW1369" s="1">
        <f>IFERROR(IF($AE1369&gt;$AE1368,VLOOKUP($AC1369+AW$1,STOCK!$F$10:$AB$209,17,0),IF($AE1369=$AE1368,(IF(BW1368&gt;=1,BW1368-COUNTIFS($AE1368:$AE1368,$AC1369,AW1368:AW1368,$AI$2),0)),0)),0)</f>
        <v>0</v>
      </c>
      <c r="BX1369" s="1">
        <f>IFERROR(IF($AE1369&gt;$AE1368,VLOOKUP($AC1369+AX$1,STOCK!$F$10:$AB$209,17,0),IF($AE1369=$AE1368,(IF(BX1368&gt;=1,BX1368-COUNTIFS($AE1368:$AE1368,$AC1369,AX1368:AX1368,$AI$2),0)),0)),0)</f>
        <v>0</v>
      </c>
    </row>
    <row r="1370" spans="29:76" x14ac:dyDescent="0.25">
      <c r="AC1370" s="1">
        <f t="shared" si="335"/>
        <v>0</v>
      </c>
      <c r="AD1370" s="1">
        <f>IFERROR(IF(LEN(AK1370)&gt;=1,VLOOKUP(HLOOKUP(AK1370,PROFILE!$K$5:$V$8,4,0),PROFILE!$F$1:$G$3,2,0),0),0)</f>
        <v>0</v>
      </c>
      <c r="AE1370" s="1">
        <f t="shared" si="336"/>
        <v>0</v>
      </c>
      <c r="AF1370" s="1">
        <v>1357</v>
      </c>
      <c r="AI1370" s="1" t="str">
        <f>IFERROR(IF($AH1370&gt;=1,VLOOKUP($AG1370,STUDENT!$O$8:$Z$1507,3,0),""),"")</f>
        <v/>
      </c>
      <c r="AJ1370" s="1" t="str">
        <f>IFERROR(IF($AH1370&gt;=1,VLOOKUP($AG1370,STUDENT!$O$8:$Z$1507,4,0),""),"")</f>
        <v/>
      </c>
      <c r="AK1370" s="1" t="str">
        <f>IFERROR(IF($AH1370&gt;=1,VLOOKUP($AG1370,STUDENT!$O$8:$Z$1507,6,0),""),"")</f>
        <v/>
      </c>
      <c r="AL1370" s="1" t="str">
        <f t="shared" si="337"/>
        <v/>
      </c>
      <c r="AM1370" s="1" t="str">
        <f t="shared" si="338"/>
        <v/>
      </c>
      <c r="AN1370" s="1" t="str">
        <f t="shared" si="339"/>
        <v/>
      </c>
      <c r="AO1370" s="1" t="str">
        <f t="shared" si="340"/>
        <v/>
      </c>
      <c r="AP1370" s="1" t="str">
        <f t="shared" si="341"/>
        <v/>
      </c>
      <c r="AQ1370" s="1" t="str">
        <f t="shared" si="342"/>
        <v/>
      </c>
      <c r="AR1370" s="1" t="str">
        <f t="shared" si="343"/>
        <v/>
      </c>
      <c r="AS1370" s="1" t="str">
        <f t="shared" si="344"/>
        <v/>
      </c>
      <c r="AT1370" s="1" t="str">
        <f t="shared" si="345"/>
        <v/>
      </c>
      <c r="AU1370" s="1" t="str">
        <f t="shared" si="346"/>
        <v/>
      </c>
      <c r="AV1370" s="1" t="str">
        <f t="shared" si="347"/>
        <v/>
      </c>
      <c r="AW1370" s="1" t="str">
        <f t="shared" si="348"/>
        <v/>
      </c>
      <c r="AX1370" s="1" t="str">
        <f t="shared" si="349"/>
        <v/>
      </c>
      <c r="AY1370" s="1">
        <f>IFERROR(IF($AE1370&gt;$AE1369,VLOOKUP($AC1370+AL$1,STOCK!$F$10:$AB$209,16,0),IF($AE1370=$AE1369,(IF(AY1369&gt;=1,AY1369-COUNTIFS($AE1369:$AE1369,$AC1370,AL1369:AL1369,$AI$1),0)),0)),0)</f>
        <v>0</v>
      </c>
      <c r="AZ1370" s="1">
        <f>IFERROR(IF($AE1370&gt;$AE1369,VLOOKUP($AC1370+AM$1,STOCK!$F$10:$AB$209,16,0),IF($AE1370=$AE1369,(IF(AZ1369&gt;=1,AZ1369-COUNTIFS($AE1369:$AE1369,$AC1370,AM1369:AM1369,$AI$1),0)),0)),0)</f>
        <v>0</v>
      </c>
      <c r="BA1370" s="1">
        <f>IFERROR(IF($AE1370&gt;$AE1369,VLOOKUP($AC1370+AN$1,STOCK!$F$10:$AB$209,16,0),IF($AE1370=$AE1369,(IF(BA1369&gt;=1,BA1369-COUNTIFS($AE1369:$AE1369,$AC1370,AN1369:AN1369,$AI$1),0)),0)),0)</f>
        <v>0</v>
      </c>
      <c r="BB1370" s="1">
        <f>IFERROR(IF($AE1370&gt;$AE1369,VLOOKUP($AC1370+AO$1,STOCK!$F$10:$AB$209,16,0),IF($AE1370=$AE1369,(IF(BB1369&gt;=1,BB1369-COUNTIFS($AE1369:$AE1369,$AC1370,AO1369:AO1369,$AI$1),0)),0)),0)</f>
        <v>0</v>
      </c>
      <c r="BC1370" s="1">
        <f>IFERROR(IF($AE1370&gt;$AE1369,VLOOKUP($AC1370+AP$1,STOCK!$F$10:$AB$209,16,0),IF($AE1370=$AE1369,(IF(BC1369&gt;=1,BC1369-COUNTIFS($AE1369:$AE1369,$AC1370,AP1369:AP1369,$AI$1),0)),0)),0)</f>
        <v>0</v>
      </c>
      <c r="BD1370" s="1">
        <f>IFERROR(IF($AE1370&gt;$AE1369,VLOOKUP($AC1370+AQ$1,STOCK!$F$10:$AB$209,16,0),IF($AE1370=$AE1369,(IF(BD1369&gt;=1,BD1369-COUNTIFS($AE1369:$AE1369,$AC1370,AQ1369:AQ1369,$AI$1),0)),0)),0)</f>
        <v>0</v>
      </c>
      <c r="BE1370" s="1">
        <f>IFERROR(IF($AE1370&gt;$AE1369,VLOOKUP($AC1370+AR$1,STOCK!$F$10:$AB$209,16,0),IF($AE1370=$AE1369,(IF(BE1369&gt;=1,BE1369-COUNTIFS($AE1369:$AE1369,$AC1370,AR1369:AR1369,$AI$1),0)),0)),0)</f>
        <v>0</v>
      </c>
      <c r="BF1370" s="1">
        <f>IFERROR(IF($AE1370&gt;$AE1369,VLOOKUP($AC1370+AS$1,STOCK!$F$10:$AB$209,16,0),IF($AE1370=$AE1369,(IF(BF1369&gt;=1,BF1369-COUNTIFS($AE1369:$AE1369,$AC1370,AS1369:AS1369,$AI$1),0)),0)),0)</f>
        <v>0</v>
      </c>
      <c r="BG1370" s="1">
        <f>IFERROR(IF($AE1370&gt;$AE1369,VLOOKUP($AC1370+AT$1,STOCK!$F$10:$AB$209,16,0),IF($AE1370=$AE1369,(IF(BG1369&gt;=1,BG1369-COUNTIFS($AE1369:$AE1369,$AC1370,AT1369:AT1369,$AI$1),0)),0)),0)</f>
        <v>0</v>
      </c>
      <c r="BH1370" s="1">
        <f>IFERROR(IF($AE1370&gt;$AE1369,VLOOKUP($AC1370+AU$1,STOCK!$F$10:$AB$209,16,0),IF($AE1370=$AE1369,(IF(BH1369&gt;=1,BH1369-COUNTIFS($AE1369:$AE1369,$AC1370,AU1369:AU1369,$AI$1),0)),0)),0)</f>
        <v>0</v>
      </c>
      <c r="BI1370" s="1">
        <f>IFERROR(IF($AE1370&gt;$AE1369,VLOOKUP($AC1370+AV$1,STOCK!$F$10:$AB$209,16,0),IF($AE1370=$AE1369,(IF(BI1369&gt;=1,BI1369-COUNTIFS($AE1369:$AE1369,$AC1370,AV1369:AV1369,$AI$1),0)),0)),0)</f>
        <v>0</v>
      </c>
      <c r="BJ1370" s="1">
        <f>IFERROR(IF($AE1370&gt;$AE1369,VLOOKUP($AC1370+AW$1,STOCK!$F$10:$AB$209,16,0),IF($AE1370=$AE1369,(IF(BJ1369&gt;=1,BJ1369-COUNTIFS($AE1369:$AE1369,$AC1370,AW1369:AW1369,$AI$1),0)),0)),0)</f>
        <v>0</v>
      </c>
      <c r="BK1370" s="1">
        <f>IFERROR(IF($AE1370&gt;$AE1369,VLOOKUP($AC1370+AX$1,STOCK!$F$10:$AB$209,16,0),IF($AE1370=$AE1369,(IF(BK1369&gt;=1,BK1369-COUNTIFS($AE1369:$AE1369,$AC1370,AX1369:AX1369,$AI$1),0)),0)),0)</f>
        <v>0</v>
      </c>
      <c r="BL1370" s="1">
        <f>IFERROR(IF($AE1370&gt;$AE1369,VLOOKUP($AC1370+AL$1,STOCK!$F$10:$AB$209,17,0),IF($AE1370=$AE1369,(IF(BL1369&gt;=1,BL1369-COUNTIFS($AE1369:$AE1369,$AC1370,AL1369:AL1369,$AI$2),0)),0)),0)</f>
        <v>0</v>
      </c>
      <c r="BM1370" s="1">
        <f>IFERROR(IF($AE1370&gt;$AE1369,VLOOKUP($AC1370+AM$1,STOCK!$F$10:$AB$209,17,0),IF($AE1370=$AE1369,(IF(BM1369&gt;=1,BM1369-COUNTIFS($AE1369:$AE1369,$AC1370,AM1369:AM1369,$AI$2),0)),0)),0)</f>
        <v>0</v>
      </c>
      <c r="BN1370" s="1">
        <f>IFERROR(IF($AE1370&gt;$AE1369,VLOOKUP($AC1370+AN$1,STOCK!$F$10:$AB$209,17,0),IF($AE1370=$AE1369,(IF(BN1369&gt;=1,BN1369-COUNTIFS($AE1369:$AE1369,$AC1370,AN1369:AN1369,$AI$2),0)),0)),0)</f>
        <v>0</v>
      </c>
      <c r="BO1370" s="1">
        <f>IFERROR(IF($AE1370&gt;$AE1369,VLOOKUP($AC1370+AO$1,STOCK!$F$10:$AB$209,17,0),IF($AE1370=$AE1369,(IF(BO1369&gt;=1,BO1369-COUNTIFS($AE1369:$AE1369,$AC1370,AO1369:AO1369,$AI$2),0)),0)),0)</f>
        <v>0</v>
      </c>
      <c r="BP1370" s="1">
        <f>IFERROR(IF($AE1370&gt;$AE1369,VLOOKUP($AC1370+AP$1,STOCK!$F$10:$AB$209,17,0),IF($AE1370=$AE1369,(IF(BP1369&gt;=1,BP1369-COUNTIFS($AE1369:$AE1369,$AC1370,AP1369:AP1369,$AI$2),0)),0)),0)</f>
        <v>0</v>
      </c>
      <c r="BQ1370" s="1">
        <f>IFERROR(IF($AE1370&gt;$AE1369,VLOOKUP($AC1370+AQ$1,STOCK!$F$10:$AB$209,17,0),IF($AE1370=$AE1369,(IF(BQ1369&gt;=1,BQ1369-COUNTIFS($AE1369:$AE1369,$AC1370,AQ1369:AQ1369,$AI$2),0)),0)),0)</f>
        <v>0</v>
      </c>
      <c r="BR1370" s="1">
        <f>IFERROR(IF($AE1370&gt;$AE1369,VLOOKUP($AC1370+AR$1,STOCK!$F$10:$AB$209,17,0),IF($AE1370=$AE1369,(IF(BR1369&gt;=1,BR1369-COUNTIFS($AE1369:$AE1369,$AC1370,AR1369:AR1369,$AI$2),0)),0)),0)</f>
        <v>0</v>
      </c>
      <c r="BS1370" s="1">
        <f>IFERROR(IF($AE1370&gt;$AE1369,VLOOKUP($AC1370+AS$1,STOCK!$F$10:$AB$209,17,0),IF($AE1370=$AE1369,(IF(BS1369&gt;=1,BS1369-COUNTIFS($AE1369:$AE1369,$AC1370,AS1369:AS1369,$AI$2),0)),0)),0)</f>
        <v>0</v>
      </c>
      <c r="BT1370" s="1">
        <f>IFERROR(IF($AE1370&gt;$AE1369,VLOOKUP($AC1370+AT$1,STOCK!$F$10:$AB$209,17,0),IF($AE1370=$AE1369,(IF(BT1369&gt;=1,BT1369-COUNTIFS($AE1369:$AE1369,$AC1370,AT1369:AT1369,$AI$2),0)),0)),0)</f>
        <v>0</v>
      </c>
      <c r="BU1370" s="1">
        <f>IFERROR(IF($AE1370&gt;$AE1369,VLOOKUP($AC1370+AU$1,STOCK!$F$10:$AB$209,17,0),IF($AE1370=$AE1369,(IF(BU1369&gt;=1,BU1369-COUNTIFS($AE1369:$AE1369,$AC1370,AU1369:AU1369,$AI$2),0)),0)),0)</f>
        <v>0</v>
      </c>
      <c r="BV1370" s="1">
        <f>IFERROR(IF($AE1370&gt;$AE1369,VLOOKUP($AC1370+AV$1,STOCK!$F$10:$AB$209,17,0),IF($AE1370=$AE1369,(IF(BV1369&gt;=1,BV1369-COUNTIFS($AE1369:$AE1369,$AC1370,AV1369:AV1369,$AI$2),0)),0)),0)</f>
        <v>0</v>
      </c>
      <c r="BW1370" s="1">
        <f>IFERROR(IF($AE1370&gt;$AE1369,VLOOKUP($AC1370+AW$1,STOCK!$F$10:$AB$209,17,0),IF($AE1370=$AE1369,(IF(BW1369&gt;=1,BW1369-COUNTIFS($AE1369:$AE1369,$AC1370,AW1369:AW1369,$AI$2),0)),0)),0)</f>
        <v>0</v>
      </c>
      <c r="BX1370" s="1">
        <f>IFERROR(IF($AE1370&gt;$AE1369,VLOOKUP($AC1370+AX$1,STOCK!$F$10:$AB$209,17,0),IF($AE1370=$AE1369,(IF(BX1369&gt;=1,BX1369-COUNTIFS($AE1369:$AE1369,$AC1370,AX1369:AX1369,$AI$2),0)),0)),0)</f>
        <v>0</v>
      </c>
    </row>
    <row r="1371" spans="29:76" x14ac:dyDescent="0.25">
      <c r="AC1371" s="1">
        <f t="shared" si="335"/>
        <v>0</v>
      </c>
      <c r="AD1371" s="1">
        <f>IFERROR(IF(LEN(AK1371)&gt;=1,VLOOKUP(HLOOKUP(AK1371,PROFILE!$K$5:$V$8,4,0),PROFILE!$F$1:$G$3,2,0),0),0)</f>
        <v>0</v>
      </c>
      <c r="AE1371" s="1">
        <f t="shared" si="336"/>
        <v>0</v>
      </c>
      <c r="AF1371" s="1">
        <v>1358</v>
      </c>
      <c r="AI1371" s="1" t="str">
        <f>IFERROR(IF($AH1371&gt;=1,VLOOKUP($AG1371,STUDENT!$O$8:$Z$1507,3,0),""),"")</f>
        <v/>
      </c>
      <c r="AJ1371" s="1" t="str">
        <f>IFERROR(IF($AH1371&gt;=1,VLOOKUP($AG1371,STUDENT!$O$8:$Z$1507,4,0),""),"")</f>
        <v/>
      </c>
      <c r="AK1371" s="1" t="str">
        <f>IFERROR(IF($AH1371&gt;=1,VLOOKUP($AG1371,STUDENT!$O$8:$Z$1507,6,0),""),"")</f>
        <v/>
      </c>
      <c r="AL1371" s="1" t="str">
        <f t="shared" si="337"/>
        <v/>
      </c>
      <c r="AM1371" s="1" t="str">
        <f t="shared" si="338"/>
        <v/>
      </c>
      <c r="AN1371" s="1" t="str">
        <f t="shared" si="339"/>
        <v/>
      </c>
      <c r="AO1371" s="1" t="str">
        <f t="shared" si="340"/>
        <v/>
      </c>
      <c r="AP1371" s="1" t="str">
        <f t="shared" si="341"/>
        <v/>
      </c>
      <c r="AQ1371" s="1" t="str">
        <f t="shared" si="342"/>
        <v/>
      </c>
      <c r="AR1371" s="1" t="str">
        <f t="shared" si="343"/>
        <v/>
      </c>
      <c r="AS1371" s="1" t="str">
        <f t="shared" si="344"/>
        <v/>
      </c>
      <c r="AT1371" s="1" t="str">
        <f t="shared" si="345"/>
        <v/>
      </c>
      <c r="AU1371" s="1" t="str">
        <f t="shared" si="346"/>
        <v/>
      </c>
      <c r="AV1371" s="1" t="str">
        <f t="shared" si="347"/>
        <v/>
      </c>
      <c r="AW1371" s="1" t="str">
        <f t="shared" si="348"/>
        <v/>
      </c>
      <c r="AX1371" s="1" t="str">
        <f t="shared" si="349"/>
        <v/>
      </c>
      <c r="AY1371" s="1">
        <f>IFERROR(IF($AE1371&gt;$AE1370,VLOOKUP($AC1371+AL$1,STOCK!$F$10:$AB$209,16,0),IF($AE1371=$AE1370,(IF(AY1370&gt;=1,AY1370-COUNTIFS($AE1370:$AE1370,$AC1371,AL1370:AL1370,$AI$1),0)),0)),0)</f>
        <v>0</v>
      </c>
      <c r="AZ1371" s="1">
        <f>IFERROR(IF($AE1371&gt;$AE1370,VLOOKUP($AC1371+AM$1,STOCK!$F$10:$AB$209,16,0),IF($AE1371=$AE1370,(IF(AZ1370&gt;=1,AZ1370-COUNTIFS($AE1370:$AE1370,$AC1371,AM1370:AM1370,$AI$1),0)),0)),0)</f>
        <v>0</v>
      </c>
      <c r="BA1371" s="1">
        <f>IFERROR(IF($AE1371&gt;$AE1370,VLOOKUP($AC1371+AN$1,STOCK!$F$10:$AB$209,16,0),IF($AE1371=$AE1370,(IF(BA1370&gt;=1,BA1370-COUNTIFS($AE1370:$AE1370,$AC1371,AN1370:AN1370,$AI$1),0)),0)),0)</f>
        <v>0</v>
      </c>
      <c r="BB1371" s="1">
        <f>IFERROR(IF($AE1371&gt;$AE1370,VLOOKUP($AC1371+AO$1,STOCK!$F$10:$AB$209,16,0),IF($AE1371=$AE1370,(IF(BB1370&gt;=1,BB1370-COUNTIFS($AE1370:$AE1370,$AC1371,AO1370:AO1370,$AI$1),0)),0)),0)</f>
        <v>0</v>
      </c>
      <c r="BC1371" s="1">
        <f>IFERROR(IF($AE1371&gt;$AE1370,VLOOKUP($AC1371+AP$1,STOCK!$F$10:$AB$209,16,0),IF($AE1371=$AE1370,(IF(BC1370&gt;=1,BC1370-COUNTIFS($AE1370:$AE1370,$AC1371,AP1370:AP1370,$AI$1),0)),0)),0)</f>
        <v>0</v>
      </c>
      <c r="BD1371" s="1">
        <f>IFERROR(IF($AE1371&gt;$AE1370,VLOOKUP($AC1371+AQ$1,STOCK!$F$10:$AB$209,16,0),IF($AE1371=$AE1370,(IF(BD1370&gt;=1,BD1370-COUNTIFS($AE1370:$AE1370,$AC1371,AQ1370:AQ1370,$AI$1),0)),0)),0)</f>
        <v>0</v>
      </c>
      <c r="BE1371" s="1">
        <f>IFERROR(IF($AE1371&gt;$AE1370,VLOOKUP($AC1371+AR$1,STOCK!$F$10:$AB$209,16,0),IF($AE1371=$AE1370,(IF(BE1370&gt;=1,BE1370-COUNTIFS($AE1370:$AE1370,$AC1371,AR1370:AR1370,$AI$1),0)),0)),0)</f>
        <v>0</v>
      </c>
      <c r="BF1371" s="1">
        <f>IFERROR(IF($AE1371&gt;$AE1370,VLOOKUP($AC1371+AS$1,STOCK!$F$10:$AB$209,16,0),IF($AE1371=$AE1370,(IF(BF1370&gt;=1,BF1370-COUNTIFS($AE1370:$AE1370,$AC1371,AS1370:AS1370,$AI$1),0)),0)),0)</f>
        <v>0</v>
      </c>
      <c r="BG1371" s="1">
        <f>IFERROR(IF($AE1371&gt;$AE1370,VLOOKUP($AC1371+AT$1,STOCK!$F$10:$AB$209,16,0),IF($AE1371=$AE1370,(IF(BG1370&gt;=1,BG1370-COUNTIFS($AE1370:$AE1370,$AC1371,AT1370:AT1370,$AI$1),0)),0)),0)</f>
        <v>0</v>
      </c>
      <c r="BH1371" s="1">
        <f>IFERROR(IF($AE1371&gt;$AE1370,VLOOKUP($AC1371+AU$1,STOCK!$F$10:$AB$209,16,0),IF($AE1371=$AE1370,(IF(BH1370&gt;=1,BH1370-COUNTIFS($AE1370:$AE1370,$AC1371,AU1370:AU1370,$AI$1),0)),0)),0)</f>
        <v>0</v>
      </c>
      <c r="BI1371" s="1">
        <f>IFERROR(IF($AE1371&gt;$AE1370,VLOOKUP($AC1371+AV$1,STOCK!$F$10:$AB$209,16,0),IF($AE1371=$AE1370,(IF(BI1370&gt;=1,BI1370-COUNTIFS($AE1370:$AE1370,$AC1371,AV1370:AV1370,$AI$1),0)),0)),0)</f>
        <v>0</v>
      </c>
      <c r="BJ1371" s="1">
        <f>IFERROR(IF($AE1371&gt;$AE1370,VLOOKUP($AC1371+AW$1,STOCK!$F$10:$AB$209,16,0),IF($AE1371=$AE1370,(IF(BJ1370&gt;=1,BJ1370-COUNTIFS($AE1370:$AE1370,$AC1371,AW1370:AW1370,$AI$1),0)),0)),0)</f>
        <v>0</v>
      </c>
      <c r="BK1371" s="1">
        <f>IFERROR(IF($AE1371&gt;$AE1370,VLOOKUP($AC1371+AX$1,STOCK!$F$10:$AB$209,16,0),IF($AE1371=$AE1370,(IF(BK1370&gt;=1,BK1370-COUNTIFS($AE1370:$AE1370,$AC1371,AX1370:AX1370,$AI$1),0)),0)),0)</f>
        <v>0</v>
      </c>
      <c r="BL1371" s="1">
        <f>IFERROR(IF($AE1371&gt;$AE1370,VLOOKUP($AC1371+AL$1,STOCK!$F$10:$AB$209,17,0),IF($AE1371=$AE1370,(IF(BL1370&gt;=1,BL1370-COUNTIFS($AE1370:$AE1370,$AC1371,AL1370:AL1370,$AI$2),0)),0)),0)</f>
        <v>0</v>
      </c>
      <c r="BM1371" s="1">
        <f>IFERROR(IF($AE1371&gt;$AE1370,VLOOKUP($AC1371+AM$1,STOCK!$F$10:$AB$209,17,0),IF($AE1371=$AE1370,(IF(BM1370&gt;=1,BM1370-COUNTIFS($AE1370:$AE1370,$AC1371,AM1370:AM1370,$AI$2),0)),0)),0)</f>
        <v>0</v>
      </c>
      <c r="BN1371" s="1">
        <f>IFERROR(IF($AE1371&gt;$AE1370,VLOOKUP($AC1371+AN$1,STOCK!$F$10:$AB$209,17,0),IF($AE1371=$AE1370,(IF(BN1370&gt;=1,BN1370-COUNTIFS($AE1370:$AE1370,$AC1371,AN1370:AN1370,$AI$2),0)),0)),0)</f>
        <v>0</v>
      </c>
      <c r="BO1371" s="1">
        <f>IFERROR(IF($AE1371&gt;$AE1370,VLOOKUP($AC1371+AO$1,STOCK!$F$10:$AB$209,17,0),IF($AE1371=$AE1370,(IF(BO1370&gt;=1,BO1370-COUNTIFS($AE1370:$AE1370,$AC1371,AO1370:AO1370,$AI$2),0)),0)),0)</f>
        <v>0</v>
      </c>
      <c r="BP1371" s="1">
        <f>IFERROR(IF($AE1371&gt;$AE1370,VLOOKUP($AC1371+AP$1,STOCK!$F$10:$AB$209,17,0),IF($AE1371=$AE1370,(IF(BP1370&gt;=1,BP1370-COUNTIFS($AE1370:$AE1370,$AC1371,AP1370:AP1370,$AI$2),0)),0)),0)</f>
        <v>0</v>
      </c>
      <c r="BQ1371" s="1">
        <f>IFERROR(IF($AE1371&gt;$AE1370,VLOOKUP($AC1371+AQ$1,STOCK!$F$10:$AB$209,17,0),IF($AE1371=$AE1370,(IF(BQ1370&gt;=1,BQ1370-COUNTIFS($AE1370:$AE1370,$AC1371,AQ1370:AQ1370,$AI$2),0)),0)),0)</f>
        <v>0</v>
      </c>
      <c r="BR1371" s="1">
        <f>IFERROR(IF($AE1371&gt;$AE1370,VLOOKUP($AC1371+AR$1,STOCK!$F$10:$AB$209,17,0),IF($AE1371=$AE1370,(IF(BR1370&gt;=1,BR1370-COUNTIFS($AE1370:$AE1370,$AC1371,AR1370:AR1370,$AI$2),0)),0)),0)</f>
        <v>0</v>
      </c>
      <c r="BS1371" s="1">
        <f>IFERROR(IF($AE1371&gt;$AE1370,VLOOKUP($AC1371+AS$1,STOCK!$F$10:$AB$209,17,0),IF($AE1371=$AE1370,(IF(BS1370&gt;=1,BS1370-COUNTIFS($AE1370:$AE1370,$AC1371,AS1370:AS1370,$AI$2),0)),0)),0)</f>
        <v>0</v>
      </c>
      <c r="BT1371" s="1">
        <f>IFERROR(IF($AE1371&gt;$AE1370,VLOOKUP($AC1371+AT$1,STOCK!$F$10:$AB$209,17,0),IF($AE1371=$AE1370,(IF(BT1370&gt;=1,BT1370-COUNTIFS($AE1370:$AE1370,$AC1371,AT1370:AT1370,$AI$2),0)),0)),0)</f>
        <v>0</v>
      </c>
      <c r="BU1371" s="1">
        <f>IFERROR(IF($AE1371&gt;$AE1370,VLOOKUP($AC1371+AU$1,STOCK!$F$10:$AB$209,17,0),IF($AE1371=$AE1370,(IF(BU1370&gt;=1,BU1370-COUNTIFS($AE1370:$AE1370,$AC1371,AU1370:AU1370,$AI$2),0)),0)),0)</f>
        <v>0</v>
      </c>
      <c r="BV1371" s="1">
        <f>IFERROR(IF($AE1371&gt;$AE1370,VLOOKUP($AC1371+AV$1,STOCK!$F$10:$AB$209,17,0),IF($AE1371=$AE1370,(IF(BV1370&gt;=1,BV1370-COUNTIFS($AE1370:$AE1370,$AC1371,AV1370:AV1370,$AI$2),0)),0)),0)</f>
        <v>0</v>
      </c>
      <c r="BW1371" s="1">
        <f>IFERROR(IF($AE1371&gt;$AE1370,VLOOKUP($AC1371+AW$1,STOCK!$F$10:$AB$209,17,0),IF($AE1371=$AE1370,(IF(BW1370&gt;=1,BW1370-COUNTIFS($AE1370:$AE1370,$AC1371,AW1370:AW1370,$AI$2),0)),0)),0)</f>
        <v>0</v>
      </c>
      <c r="BX1371" s="1">
        <f>IFERROR(IF($AE1371&gt;$AE1370,VLOOKUP($AC1371+AX$1,STOCK!$F$10:$AB$209,17,0),IF($AE1371=$AE1370,(IF(BX1370&gt;=1,BX1370-COUNTIFS($AE1370:$AE1370,$AC1371,AX1370:AX1370,$AI$2),0)),0)),0)</f>
        <v>0</v>
      </c>
    </row>
    <row r="1372" spans="29:76" x14ac:dyDescent="0.25">
      <c r="AC1372" s="1">
        <f t="shared" si="335"/>
        <v>0</v>
      </c>
      <c r="AD1372" s="1">
        <f>IFERROR(IF(LEN(AK1372)&gt;=1,VLOOKUP(HLOOKUP(AK1372,PROFILE!$K$5:$V$8,4,0),PROFILE!$F$1:$G$3,2,0),0),0)</f>
        <v>0</v>
      </c>
      <c r="AE1372" s="1">
        <f t="shared" si="336"/>
        <v>0</v>
      </c>
      <c r="AF1372" s="1">
        <v>1359</v>
      </c>
      <c r="AI1372" s="1" t="str">
        <f>IFERROR(IF($AH1372&gt;=1,VLOOKUP($AG1372,STUDENT!$O$8:$Z$1507,3,0),""),"")</f>
        <v/>
      </c>
      <c r="AJ1372" s="1" t="str">
        <f>IFERROR(IF($AH1372&gt;=1,VLOOKUP($AG1372,STUDENT!$O$8:$Z$1507,4,0),""),"")</f>
        <v/>
      </c>
      <c r="AK1372" s="1" t="str">
        <f>IFERROR(IF($AH1372&gt;=1,VLOOKUP($AG1372,STUDENT!$O$8:$Z$1507,6,0),""),"")</f>
        <v/>
      </c>
      <c r="AL1372" s="1" t="str">
        <f t="shared" si="337"/>
        <v/>
      </c>
      <c r="AM1372" s="1" t="str">
        <f t="shared" si="338"/>
        <v/>
      </c>
      <c r="AN1372" s="1" t="str">
        <f t="shared" si="339"/>
        <v/>
      </c>
      <c r="AO1372" s="1" t="str">
        <f t="shared" si="340"/>
        <v/>
      </c>
      <c r="AP1372" s="1" t="str">
        <f t="shared" si="341"/>
        <v/>
      </c>
      <c r="AQ1372" s="1" t="str">
        <f t="shared" si="342"/>
        <v/>
      </c>
      <c r="AR1372" s="1" t="str">
        <f t="shared" si="343"/>
        <v/>
      </c>
      <c r="AS1372" s="1" t="str">
        <f t="shared" si="344"/>
        <v/>
      </c>
      <c r="AT1372" s="1" t="str">
        <f t="shared" si="345"/>
        <v/>
      </c>
      <c r="AU1372" s="1" t="str">
        <f t="shared" si="346"/>
        <v/>
      </c>
      <c r="AV1372" s="1" t="str">
        <f t="shared" si="347"/>
        <v/>
      </c>
      <c r="AW1372" s="1" t="str">
        <f t="shared" si="348"/>
        <v/>
      </c>
      <c r="AX1372" s="1" t="str">
        <f t="shared" si="349"/>
        <v/>
      </c>
      <c r="AY1372" s="1">
        <f>IFERROR(IF($AE1372&gt;$AE1371,VLOOKUP($AC1372+AL$1,STOCK!$F$10:$AB$209,16,0),IF($AE1372=$AE1371,(IF(AY1371&gt;=1,AY1371-COUNTIFS($AE1371:$AE1371,$AC1372,AL1371:AL1371,$AI$1),0)),0)),0)</f>
        <v>0</v>
      </c>
      <c r="AZ1372" s="1">
        <f>IFERROR(IF($AE1372&gt;$AE1371,VLOOKUP($AC1372+AM$1,STOCK!$F$10:$AB$209,16,0),IF($AE1372=$AE1371,(IF(AZ1371&gt;=1,AZ1371-COUNTIFS($AE1371:$AE1371,$AC1372,AM1371:AM1371,$AI$1),0)),0)),0)</f>
        <v>0</v>
      </c>
      <c r="BA1372" s="1">
        <f>IFERROR(IF($AE1372&gt;$AE1371,VLOOKUP($AC1372+AN$1,STOCK!$F$10:$AB$209,16,0),IF($AE1372=$AE1371,(IF(BA1371&gt;=1,BA1371-COUNTIFS($AE1371:$AE1371,$AC1372,AN1371:AN1371,$AI$1),0)),0)),0)</f>
        <v>0</v>
      </c>
      <c r="BB1372" s="1">
        <f>IFERROR(IF($AE1372&gt;$AE1371,VLOOKUP($AC1372+AO$1,STOCK!$F$10:$AB$209,16,0),IF($AE1372=$AE1371,(IF(BB1371&gt;=1,BB1371-COUNTIFS($AE1371:$AE1371,$AC1372,AO1371:AO1371,$AI$1),0)),0)),0)</f>
        <v>0</v>
      </c>
      <c r="BC1372" s="1">
        <f>IFERROR(IF($AE1372&gt;$AE1371,VLOOKUP($AC1372+AP$1,STOCK!$F$10:$AB$209,16,0),IF($AE1372=$AE1371,(IF(BC1371&gt;=1,BC1371-COUNTIFS($AE1371:$AE1371,$AC1372,AP1371:AP1371,$AI$1),0)),0)),0)</f>
        <v>0</v>
      </c>
      <c r="BD1372" s="1">
        <f>IFERROR(IF($AE1372&gt;$AE1371,VLOOKUP($AC1372+AQ$1,STOCK!$F$10:$AB$209,16,0),IF($AE1372=$AE1371,(IF(BD1371&gt;=1,BD1371-COUNTIFS($AE1371:$AE1371,$AC1372,AQ1371:AQ1371,$AI$1),0)),0)),0)</f>
        <v>0</v>
      </c>
      <c r="BE1372" s="1">
        <f>IFERROR(IF($AE1372&gt;$AE1371,VLOOKUP($AC1372+AR$1,STOCK!$F$10:$AB$209,16,0),IF($AE1372=$AE1371,(IF(BE1371&gt;=1,BE1371-COUNTIFS($AE1371:$AE1371,$AC1372,AR1371:AR1371,$AI$1),0)),0)),0)</f>
        <v>0</v>
      </c>
      <c r="BF1372" s="1">
        <f>IFERROR(IF($AE1372&gt;$AE1371,VLOOKUP($AC1372+AS$1,STOCK!$F$10:$AB$209,16,0),IF($AE1372=$AE1371,(IF(BF1371&gt;=1,BF1371-COUNTIFS($AE1371:$AE1371,$AC1372,AS1371:AS1371,$AI$1),0)),0)),0)</f>
        <v>0</v>
      </c>
      <c r="BG1372" s="1">
        <f>IFERROR(IF($AE1372&gt;$AE1371,VLOOKUP($AC1372+AT$1,STOCK!$F$10:$AB$209,16,0),IF($AE1372=$AE1371,(IF(BG1371&gt;=1,BG1371-COUNTIFS($AE1371:$AE1371,$AC1372,AT1371:AT1371,$AI$1),0)),0)),0)</f>
        <v>0</v>
      </c>
      <c r="BH1372" s="1">
        <f>IFERROR(IF($AE1372&gt;$AE1371,VLOOKUP($AC1372+AU$1,STOCK!$F$10:$AB$209,16,0),IF($AE1372=$AE1371,(IF(BH1371&gt;=1,BH1371-COUNTIFS($AE1371:$AE1371,$AC1372,AU1371:AU1371,$AI$1),0)),0)),0)</f>
        <v>0</v>
      </c>
      <c r="BI1372" s="1">
        <f>IFERROR(IF($AE1372&gt;$AE1371,VLOOKUP($AC1372+AV$1,STOCK!$F$10:$AB$209,16,0),IF($AE1372=$AE1371,(IF(BI1371&gt;=1,BI1371-COUNTIFS($AE1371:$AE1371,$AC1372,AV1371:AV1371,$AI$1),0)),0)),0)</f>
        <v>0</v>
      </c>
      <c r="BJ1372" s="1">
        <f>IFERROR(IF($AE1372&gt;$AE1371,VLOOKUP($AC1372+AW$1,STOCK!$F$10:$AB$209,16,0),IF($AE1372=$AE1371,(IF(BJ1371&gt;=1,BJ1371-COUNTIFS($AE1371:$AE1371,$AC1372,AW1371:AW1371,$AI$1),0)),0)),0)</f>
        <v>0</v>
      </c>
      <c r="BK1372" s="1">
        <f>IFERROR(IF($AE1372&gt;$AE1371,VLOOKUP($AC1372+AX$1,STOCK!$F$10:$AB$209,16,0),IF($AE1372=$AE1371,(IF(BK1371&gt;=1,BK1371-COUNTIFS($AE1371:$AE1371,$AC1372,AX1371:AX1371,$AI$1),0)),0)),0)</f>
        <v>0</v>
      </c>
      <c r="BL1372" s="1">
        <f>IFERROR(IF($AE1372&gt;$AE1371,VLOOKUP($AC1372+AL$1,STOCK!$F$10:$AB$209,17,0),IF($AE1372=$AE1371,(IF(BL1371&gt;=1,BL1371-COUNTIFS($AE1371:$AE1371,$AC1372,AL1371:AL1371,$AI$2),0)),0)),0)</f>
        <v>0</v>
      </c>
      <c r="BM1372" s="1">
        <f>IFERROR(IF($AE1372&gt;$AE1371,VLOOKUP($AC1372+AM$1,STOCK!$F$10:$AB$209,17,0),IF($AE1372=$AE1371,(IF(BM1371&gt;=1,BM1371-COUNTIFS($AE1371:$AE1371,$AC1372,AM1371:AM1371,$AI$2),0)),0)),0)</f>
        <v>0</v>
      </c>
      <c r="BN1372" s="1">
        <f>IFERROR(IF($AE1372&gt;$AE1371,VLOOKUP($AC1372+AN$1,STOCK!$F$10:$AB$209,17,0),IF($AE1372=$AE1371,(IF(BN1371&gt;=1,BN1371-COUNTIFS($AE1371:$AE1371,$AC1372,AN1371:AN1371,$AI$2),0)),0)),0)</f>
        <v>0</v>
      </c>
      <c r="BO1372" s="1">
        <f>IFERROR(IF($AE1372&gt;$AE1371,VLOOKUP($AC1372+AO$1,STOCK!$F$10:$AB$209,17,0),IF($AE1372=$AE1371,(IF(BO1371&gt;=1,BO1371-COUNTIFS($AE1371:$AE1371,$AC1372,AO1371:AO1371,$AI$2),0)),0)),0)</f>
        <v>0</v>
      </c>
      <c r="BP1372" s="1">
        <f>IFERROR(IF($AE1372&gt;$AE1371,VLOOKUP($AC1372+AP$1,STOCK!$F$10:$AB$209,17,0),IF($AE1372=$AE1371,(IF(BP1371&gt;=1,BP1371-COUNTIFS($AE1371:$AE1371,$AC1372,AP1371:AP1371,$AI$2),0)),0)),0)</f>
        <v>0</v>
      </c>
      <c r="BQ1372" s="1">
        <f>IFERROR(IF($AE1372&gt;$AE1371,VLOOKUP($AC1372+AQ$1,STOCK!$F$10:$AB$209,17,0),IF($AE1372=$AE1371,(IF(BQ1371&gt;=1,BQ1371-COUNTIFS($AE1371:$AE1371,$AC1372,AQ1371:AQ1371,$AI$2),0)),0)),0)</f>
        <v>0</v>
      </c>
      <c r="BR1372" s="1">
        <f>IFERROR(IF($AE1372&gt;$AE1371,VLOOKUP($AC1372+AR$1,STOCK!$F$10:$AB$209,17,0),IF($AE1372=$AE1371,(IF(BR1371&gt;=1,BR1371-COUNTIFS($AE1371:$AE1371,$AC1372,AR1371:AR1371,$AI$2),0)),0)),0)</f>
        <v>0</v>
      </c>
      <c r="BS1372" s="1">
        <f>IFERROR(IF($AE1372&gt;$AE1371,VLOOKUP($AC1372+AS$1,STOCK!$F$10:$AB$209,17,0),IF($AE1372=$AE1371,(IF(BS1371&gt;=1,BS1371-COUNTIFS($AE1371:$AE1371,$AC1372,AS1371:AS1371,$AI$2),0)),0)),0)</f>
        <v>0</v>
      </c>
      <c r="BT1372" s="1">
        <f>IFERROR(IF($AE1372&gt;$AE1371,VLOOKUP($AC1372+AT$1,STOCK!$F$10:$AB$209,17,0),IF($AE1372=$AE1371,(IF(BT1371&gt;=1,BT1371-COUNTIFS($AE1371:$AE1371,$AC1372,AT1371:AT1371,$AI$2),0)),0)),0)</f>
        <v>0</v>
      </c>
      <c r="BU1372" s="1">
        <f>IFERROR(IF($AE1372&gt;$AE1371,VLOOKUP($AC1372+AU$1,STOCK!$F$10:$AB$209,17,0),IF($AE1372=$AE1371,(IF(BU1371&gt;=1,BU1371-COUNTIFS($AE1371:$AE1371,$AC1372,AU1371:AU1371,$AI$2),0)),0)),0)</f>
        <v>0</v>
      </c>
      <c r="BV1372" s="1">
        <f>IFERROR(IF($AE1372&gt;$AE1371,VLOOKUP($AC1372+AV$1,STOCK!$F$10:$AB$209,17,0),IF($AE1372=$AE1371,(IF(BV1371&gt;=1,BV1371-COUNTIFS($AE1371:$AE1371,$AC1372,AV1371:AV1371,$AI$2),0)),0)),0)</f>
        <v>0</v>
      </c>
      <c r="BW1372" s="1">
        <f>IFERROR(IF($AE1372&gt;$AE1371,VLOOKUP($AC1372+AW$1,STOCK!$F$10:$AB$209,17,0),IF($AE1372=$AE1371,(IF(BW1371&gt;=1,BW1371-COUNTIFS($AE1371:$AE1371,$AC1372,AW1371:AW1371,$AI$2),0)),0)),0)</f>
        <v>0</v>
      </c>
      <c r="BX1372" s="1">
        <f>IFERROR(IF($AE1372&gt;$AE1371,VLOOKUP($AC1372+AX$1,STOCK!$F$10:$AB$209,17,0),IF($AE1372=$AE1371,(IF(BX1371&gt;=1,BX1371-COUNTIFS($AE1371:$AE1371,$AC1372,AX1371:AX1371,$AI$2),0)),0)),0)</f>
        <v>0</v>
      </c>
    </row>
    <row r="1373" spans="29:76" x14ac:dyDescent="0.25">
      <c r="AC1373" s="1">
        <f t="shared" si="335"/>
        <v>0</v>
      </c>
      <c r="AD1373" s="1">
        <f>IFERROR(IF(LEN(AK1373)&gt;=1,VLOOKUP(HLOOKUP(AK1373,PROFILE!$K$5:$V$8,4,0),PROFILE!$F$1:$G$3,2,0),0),0)</f>
        <v>0</v>
      </c>
      <c r="AE1373" s="1">
        <f t="shared" si="336"/>
        <v>0</v>
      </c>
      <c r="AF1373" s="1">
        <v>1360</v>
      </c>
      <c r="AI1373" s="1" t="str">
        <f>IFERROR(IF($AH1373&gt;=1,VLOOKUP($AG1373,STUDENT!$O$8:$Z$1507,3,0),""),"")</f>
        <v/>
      </c>
      <c r="AJ1373" s="1" t="str">
        <f>IFERROR(IF($AH1373&gt;=1,VLOOKUP($AG1373,STUDENT!$O$8:$Z$1507,4,0),""),"")</f>
        <v/>
      </c>
      <c r="AK1373" s="1" t="str">
        <f>IFERROR(IF($AH1373&gt;=1,VLOOKUP($AG1373,STUDENT!$O$8:$Z$1507,6,0),""),"")</f>
        <v/>
      </c>
      <c r="AL1373" s="1" t="str">
        <f t="shared" si="337"/>
        <v/>
      </c>
      <c r="AM1373" s="1" t="str">
        <f t="shared" si="338"/>
        <v/>
      </c>
      <c r="AN1373" s="1" t="str">
        <f t="shared" si="339"/>
        <v/>
      </c>
      <c r="AO1373" s="1" t="str">
        <f t="shared" si="340"/>
        <v/>
      </c>
      <c r="AP1373" s="1" t="str">
        <f t="shared" si="341"/>
        <v/>
      </c>
      <c r="AQ1373" s="1" t="str">
        <f t="shared" si="342"/>
        <v/>
      </c>
      <c r="AR1373" s="1" t="str">
        <f t="shared" si="343"/>
        <v/>
      </c>
      <c r="AS1373" s="1" t="str">
        <f t="shared" si="344"/>
        <v/>
      </c>
      <c r="AT1373" s="1" t="str">
        <f t="shared" si="345"/>
        <v/>
      </c>
      <c r="AU1373" s="1" t="str">
        <f t="shared" si="346"/>
        <v/>
      </c>
      <c r="AV1373" s="1" t="str">
        <f t="shared" si="347"/>
        <v/>
      </c>
      <c r="AW1373" s="1" t="str">
        <f t="shared" si="348"/>
        <v/>
      </c>
      <c r="AX1373" s="1" t="str">
        <f t="shared" si="349"/>
        <v/>
      </c>
      <c r="AY1373" s="1">
        <f>IFERROR(IF($AE1373&gt;$AE1372,VLOOKUP($AC1373+AL$1,STOCK!$F$10:$AB$209,16,0),IF($AE1373=$AE1372,(IF(AY1372&gt;=1,AY1372-COUNTIFS($AE1372:$AE1372,$AC1373,AL1372:AL1372,$AI$1),0)),0)),0)</f>
        <v>0</v>
      </c>
      <c r="AZ1373" s="1">
        <f>IFERROR(IF($AE1373&gt;$AE1372,VLOOKUP($AC1373+AM$1,STOCK!$F$10:$AB$209,16,0),IF($AE1373=$AE1372,(IF(AZ1372&gt;=1,AZ1372-COUNTIFS($AE1372:$AE1372,$AC1373,AM1372:AM1372,$AI$1),0)),0)),0)</f>
        <v>0</v>
      </c>
      <c r="BA1373" s="1">
        <f>IFERROR(IF($AE1373&gt;$AE1372,VLOOKUP($AC1373+AN$1,STOCK!$F$10:$AB$209,16,0),IF($AE1373=$AE1372,(IF(BA1372&gt;=1,BA1372-COUNTIFS($AE1372:$AE1372,$AC1373,AN1372:AN1372,$AI$1),0)),0)),0)</f>
        <v>0</v>
      </c>
      <c r="BB1373" s="1">
        <f>IFERROR(IF($AE1373&gt;$AE1372,VLOOKUP($AC1373+AO$1,STOCK!$F$10:$AB$209,16,0),IF($AE1373=$AE1372,(IF(BB1372&gt;=1,BB1372-COUNTIFS($AE1372:$AE1372,$AC1373,AO1372:AO1372,$AI$1),0)),0)),0)</f>
        <v>0</v>
      </c>
      <c r="BC1373" s="1">
        <f>IFERROR(IF($AE1373&gt;$AE1372,VLOOKUP($AC1373+AP$1,STOCK!$F$10:$AB$209,16,0),IF($AE1373=$AE1372,(IF(BC1372&gt;=1,BC1372-COUNTIFS($AE1372:$AE1372,$AC1373,AP1372:AP1372,$AI$1),0)),0)),0)</f>
        <v>0</v>
      </c>
      <c r="BD1373" s="1">
        <f>IFERROR(IF($AE1373&gt;$AE1372,VLOOKUP($AC1373+AQ$1,STOCK!$F$10:$AB$209,16,0),IF($AE1373=$AE1372,(IF(BD1372&gt;=1,BD1372-COUNTIFS($AE1372:$AE1372,$AC1373,AQ1372:AQ1372,$AI$1),0)),0)),0)</f>
        <v>0</v>
      </c>
      <c r="BE1373" s="1">
        <f>IFERROR(IF($AE1373&gt;$AE1372,VLOOKUP($AC1373+AR$1,STOCK!$F$10:$AB$209,16,0),IF($AE1373=$AE1372,(IF(BE1372&gt;=1,BE1372-COUNTIFS($AE1372:$AE1372,$AC1373,AR1372:AR1372,$AI$1),0)),0)),0)</f>
        <v>0</v>
      </c>
      <c r="BF1373" s="1">
        <f>IFERROR(IF($AE1373&gt;$AE1372,VLOOKUP($AC1373+AS$1,STOCK!$F$10:$AB$209,16,0),IF($AE1373=$AE1372,(IF(BF1372&gt;=1,BF1372-COUNTIFS($AE1372:$AE1372,$AC1373,AS1372:AS1372,$AI$1),0)),0)),0)</f>
        <v>0</v>
      </c>
      <c r="BG1373" s="1">
        <f>IFERROR(IF($AE1373&gt;$AE1372,VLOOKUP($AC1373+AT$1,STOCK!$F$10:$AB$209,16,0),IF($AE1373=$AE1372,(IF(BG1372&gt;=1,BG1372-COUNTIFS($AE1372:$AE1372,$AC1373,AT1372:AT1372,$AI$1),0)),0)),0)</f>
        <v>0</v>
      </c>
      <c r="BH1373" s="1">
        <f>IFERROR(IF($AE1373&gt;$AE1372,VLOOKUP($AC1373+AU$1,STOCK!$F$10:$AB$209,16,0),IF($AE1373=$AE1372,(IF(BH1372&gt;=1,BH1372-COUNTIFS($AE1372:$AE1372,$AC1373,AU1372:AU1372,$AI$1),0)),0)),0)</f>
        <v>0</v>
      </c>
      <c r="BI1373" s="1">
        <f>IFERROR(IF($AE1373&gt;$AE1372,VLOOKUP($AC1373+AV$1,STOCK!$F$10:$AB$209,16,0),IF($AE1373=$AE1372,(IF(BI1372&gt;=1,BI1372-COUNTIFS($AE1372:$AE1372,$AC1373,AV1372:AV1372,$AI$1),0)),0)),0)</f>
        <v>0</v>
      </c>
      <c r="BJ1373" s="1">
        <f>IFERROR(IF($AE1373&gt;$AE1372,VLOOKUP($AC1373+AW$1,STOCK!$F$10:$AB$209,16,0),IF($AE1373=$AE1372,(IF(BJ1372&gt;=1,BJ1372-COUNTIFS($AE1372:$AE1372,$AC1373,AW1372:AW1372,$AI$1),0)),0)),0)</f>
        <v>0</v>
      </c>
      <c r="BK1373" s="1">
        <f>IFERROR(IF($AE1373&gt;$AE1372,VLOOKUP($AC1373+AX$1,STOCK!$F$10:$AB$209,16,0),IF($AE1373=$AE1372,(IF(BK1372&gt;=1,BK1372-COUNTIFS($AE1372:$AE1372,$AC1373,AX1372:AX1372,$AI$1),0)),0)),0)</f>
        <v>0</v>
      </c>
      <c r="BL1373" s="1">
        <f>IFERROR(IF($AE1373&gt;$AE1372,VLOOKUP($AC1373+AL$1,STOCK!$F$10:$AB$209,17,0),IF($AE1373=$AE1372,(IF(BL1372&gt;=1,BL1372-COUNTIFS($AE1372:$AE1372,$AC1373,AL1372:AL1372,$AI$2),0)),0)),0)</f>
        <v>0</v>
      </c>
      <c r="BM1373" s="1">
        <f>IFERROR(IF($AE1373&gt;$AE1372,VLOOKUP($AC1373+AM$1,STOCK!$F$10:$AB$209,17,0),IF($AE1373=$AE1372,(IF(BM1372&gt;=1,BM1372-COUNTIFS($AE1372:$AE1372,$AC1373,AM1372:AM1372,$AI$2),0)),0)),0)</f>
        <v>0</v>
      </c>
      <c r="BN1373" s="1">
        <f>IFERROR(IF($AE1373&gt;$AE1372,VLOOKUP($AC1373+AN$1,STOCK!$F$10:$AB$209,17,0),IF($AE1373=$AE1372,(IF(BN1372&gt;=1,BN1372-COUNTIFS($AE1372:$AE1372,$AC1373,AN1372:AN1372,$AI$2),0)),0)),0)</f>
        <v>0</v>
      </c>
      <c r="BO1373" s="1">
        <f>IFERROR(IF($AE1373&gt;$AE1372,VLOOKUP($AC1373+AO$1,STOCK!$F$10:$AB$209,17,0),IF($AE1373=$AE1372,(IF(BO1372&gt;=1,BO1372-COUNTIFS($AE1372:$AE1372,$AC1373,AO1372:AO1372,$AI$2),0)),0)),0)</f>
        <v>0</v>
      </c>
      <c r="BP1373" s="1">
        <f>IFERROR(IF($AE1373&gt;$AE1372,VLOOKUP($AC1373+AP$1,STOCK!$F$10:$AB$209,17,0),IF($AE1373=$AE1372,(IF(BP1372&gt;=1,BP1372-COUNTIFS($AE1372:$AE1372,$AC1373,AP1372:AP1372,$AI$2),0)),0)),0)</f>
        <v>0</v>
      </c>
      <c r="BQ1373" s="1">
        <f>IFERROR(IF($AE1373&gt;$AE1372,VLOOKUP($AC1373+AQ$1,STOCK!$F$10:$AB$209,17,0),IF($AE1373=$AE1372,(IF(BQ1372&gt;=1,BQ1372-COUNTIFS($AE1372:$AE1372,$AC1373,AQ1372:AQ1372,$AI$2),0)),0)),0)</f>
        <v>0</v>
      </c>
      <c r="BR1373" s="1">
        <f>IFERROR(IF($AE1373&gt;$AE1372,VLOOKUP($AC1373+AR$1,STOCK!$F$10:$AB$209,17,0),IF($AE1373=$AE1372,(IF(BR1372&gt;=1,BR1372-COUNTIFS($AE1372:$AE1372,$AC1373,AR1372:AR1372,$AI$2),0)),0)),0)</f>
        <v>0</v>
      </c>
      <c r="BS1373" s="1">
        <f>IFERROR(IF($AE1373&gt;$AE1372,VLOOKUP($AC1373+AS$1,STOCK!$F$10:$AB$209,17,0),IF($AE1373=$AE1372,(IF(BS1372&gt;=1,BS1372-COUNTIFS($AE1372:$AE1372,$AC1373,AS1372:AS1372,$AI$2),0)),0)),0)</f>
        <v>0</v>
      </c>
      <c r="BT1373" s="1">
        <f>IFERROR(IF($AE1373&gt;$AE1372,VLOOKUP($AC1373+AT$1,STOCK!$F$10:$AB$209,17,0),IF($AE1373=$AE1372,(IF(BT1372&gt;=1,BT1372-COUNTIFS($AE1372:$AE1372,$AC1373,AT1372:AT1372,$AI$2),0)),0)),0)</f>
        <v>0</v>
      </c>
      <c r="BU1373" s="1">
        <f>IFERROR(IF($AE1373&gt;$AE1372,VLOOKUP($AC1373+AU$1,STOCK!$F$10:$AB$209,17,0),IF($AE1373=$AE1372,(IF(BU1372&gt;=1,BU1372-COUNTIFS($AE1372:$AE1372,$AC1373,AU1372:AU1372,$AI$2),0)),0)),0)</f>
        <v>0</v>
      </c>
      <c r="BV1373" s="1">
        <f>IFERROR(IF($AE1373&gt;$AE1372,VLOOKUP($AC1373+AV$1,STOCK!$F$10:$AB$209,17,0),IF($AE1373=$AE1372,(IF(BV1372&gt;=1,BV1372-COUNTIFS($AE1372:$AE1372,$AC1373,AV1372:AV1372,$AI$2),0)),0)),0)</f>
        <v>0</v>
      </c>
      <c r="BW1373" s="1">
        <f>IFERROR(IF($AE1373&gt;$AE1372,VLOOKUP($AC1373+AW$1,STOCK!$F$10:$AB$209,17,0),IF($AE1373=$AE1372,(IF(BW1372&gt;=1,BW1372-COUNTIFS($AE1372:$AE1372,$AC1373,AW1372:AW1372,$AI$2),0)),0)),0)</f>
        <v>0</v>
      </c>
      <c r="BX1373" s="1">
        <f>IFERROR(IF($AE1373&gt;$AE1372,VLOOKUP($AC1373+AX$1,STOCK!$F$10:$AB$209,17,0),IF($AE1373=$AE1372,(IF(BX1372&gt;=1,BX1372-COUNTIFS($AE1372:$AE1372,$AC1373,AX1372:AX1372,$AI$2),0)),0)),0)</f>
        <v>0</v>
      </c>
    </row>
    <row r="1374" spans="29:76" x14ac:dyDescent="0.25">
      <c r="AC1374" s="1">
        <f t="shared" si="335"/>
        <v>0</v>
      </c>
      <c r="AD1374" s="1">
        <f>IFERROR(IF(LEN(AK1374)&gt;=1,VLOOKUP(HLOOKUP(AK1374,PROFILE!$K$5:$V$8,4,0),PROFILE!$F$1:$G$3,2,0),0),0)</f>
        <v>0</v>
      </c>
      <c r="AE1374" s="1">
        <f t="shared" si="336"/>
        <v>0</v>
      </c>
      <c r="AF1374" s="1">
        <v>1361</v>
      </c>
      <c r="AI1374" s="1" t="str">
        <f>IFERROR(IF($AH1374&gt;=1,VLOOKUP($AG1374,STUDENT!$O$8:$Z$1507,3,0),""),"")</f>
        <v/>
      </c>
      <c r="AJ1374" s="1" t="str">
        <f>IFERROR(IF($AH1374&gt;=1,VLOOKUP($AG1374,STUDENT!$O$8:$Z$1507,4,0),""),"")</f>
        <v/>
      </c>
      <c r="AK1374" s="1" t="str">
        <f>IFERROR(IF($AH1374&gt;=1,VLOOKUP($AG1374,STUDENT!$O$8:$Z$1507,6,0),""),"")</f>
        <v/>
      </c>
      <c r="AL1374" s="1" t="str">
        <f t="shared" si="337"/>
        <v/>
      </c>
      <c r="AM1374" s="1" t="str">
        <f t="shared" si="338"/>
        <v/>
      </c>
      <c r="AN1374" s="1" t="str">
        <f t="shared" si="339"/>
        <v/>
      </c>
      <c r="AO1374" s="1" t="str">
        <f t="shared" si="340"/>
        <v/>
      </c>
      <c r="AP1374" s="1" t="str">
        <f t="shared" si="341"/>
        <v/>
      </c>
      <c r="AQ1374" s="1" t="str">
        <f t="shared" si="342"/>
        <v/>
      </c>
      <c r="AR1374" s="1" t="str">
        <f t="shared" si="343"/>
        <v/>
      </c>
      <c r="AS1374" s="1" t="str">
        <f t="shared" si="344"/>
        <v/>
      </c>
      <c r="AT1374" s="1" t="str">
        <f t="shared" si="345"/>
        <v/>
      </c>
      <c r="AU1374" s="1" t="str">
        <f t="shared" si="346"/>
        <v/>
      </c>
      <c r="AV1374" s="1" t="str">
        <f t="shared" si="347"/>
        <v/>
      </c>
      <c r="AW1374" s="1" t="str">
        <f t="shared" si="348"/>
        <v/>
      </c>
      <c r="AX1374" s="1" t="str">
        <f t="shared" si="349"/>
        <v/>
      </c>
      <c r="AY1374" s="1">
        <f>IFERROR(IF($AE1374&gt;$AE1373,VLOOKUP($AC1374+AL$1,STOCK!$F$10:$AB$209,16,0),IF($AE1374=$AE1373,(IF(AY1373&gt;=1,AY1373-COUNTIFS($AE1373:$AE1373,$AC1374,AL1373:AL1373,$AI$1),0)),0)),0)</f>
        <v>0</v>
      </c>
      <c r="AZ1374" s="1">
        <f>IFERROR(IF($AE1374&gt;$AE1373,VLOOKUP($AC1374+AM$1,STOCK!$F$10:$AB$209,16,0),IF($AE1374=$AE1373,(IF(AZ1373&gt;=1,AZ1373-COUNTIFS($AE1373:$AE1373,$AC1374,AM1373:AM1373,$AI$1),0)),0)),0)</f>
        <v>0</v>
      </c>
      <c r="BA1374" s="1">
        <f>IFERROR(IF($AE1374&gt;$AE1373,VLOOKUP($AC1374+AN$1,STOCK!$F$10:$AB$209,16,0),IF($AE1374=$AE1373,(IF(BA1373&gt;=1,BA1373-COUNTIFS($AE1373:$AE1373,$AC1374,AN1373:AN1373,$AI$1),0)),0)),0)</f>
        <v>0</v>
      </c>
      <c r="BB1374" s="1">
        <f>IFERROR(IF($AE1374&gt;$AE1373,VLOOKUP($AC1374+AO$1,STOCK!$F$10:$AB$209,16,0),IF($AE1374=$AE1373,(IF(BB1373&gt;=1,BB1373-COUNTIFS($AE1373:$AE1373,$AC1374,AO1373:AO1373,$AI$1),0)),0)),0)</f>
        <v>0</v>
      </c>
      <c r="BC1374" s="1">
        <f>IFERROR(IF($AE1374&gt;$AE1373,VLOOKUP($AC1374+AP$1,STOCK!$F$10:$AB$209,16,0),IF($AE1374=$AE1373,(IF(BC1373&gt;=1,BC1373-COUNTIFS($AE1373:$AE1373,$AC1374,AP1373:AP1373,$AI$1),0)),0)),0)</f>
        <v>0</v>
      </c>
      <c r="BD1374" s="1">
        <f>IFERROR(IF($AE1374&gt;$AE1373,VLOOKUP($AC1374+AQ$1,STOCK!$F$10:$AB$209,16,0),IF($AE1374=$AE1373,(IF(BD1373&gt;=1,BD1373-COUNTIFS($AE1373:$AE1373,$AC1374,AQ1373:AQ1373,$AI$1),0)),0)),0)</f>
        <v>0</v>
      </c>
      <c r="BE1374" s="1">
        <f>IFERROR(IF($AE1374&gt;$AE1373,VLOOKUP($AC1374+AR$1,STOCK!$F$10:$AB$209,16,0),IF($AE1374=$AE1373,(IF(BE1373&gt;=1,BE1373-COUNTIFS($AE1373:$AE1373,$AC1374,AR1373:AR1373,$AI$1),0)),0)),0)</f>
        <v>0</v>
      </c>
      <c r="BF1374" s="1">
        <f>IFERROR(IF($AE1374&gt;$AE1373,VLOOKUP($AC1374+AS$1,STOCK!$F$10:$AB$209,16,0),IF($AE1374=$AE1373,(IF(BF1373&gt;=1,BF1373-COUNTIFS($AE1373:$AE1373,$AC1374,AS1373:AS1373,$AI$1),0)),0)),0)</f>
        <v>0</v>
      </c>
      <c r="BG1374" s="1">
        <f>IFERROR(IF($AE1374&gt;$AE1373,VLOOKUP($AC1374+AT$1,STOCK!$F$10:$AB$209,16,0),IF($AE1374=$AE1373,(IF(BG1373&gt;=1,BG1373-COUNTIFS($AE1373:$AE1373,$AC1374,AT1373:AT1373,$AI$1),0)),0)),0)</f>
        <v>0</v>
      </c>
      <c r="BH1374" s="1">
        <f>IFERROR(IF($AE1374&gt;$AE1373,VLOOKUP($AC1374+AU$1,STOCK!$F$10:$AB$209,16,0),IF($AE1374=$AE1373,(IF(BH1373&gt;=1,BH1373-COUNTIFS($AE1373:$AE1373,$AC1374,AU1373:AU1373,$AI$1),0)),0)),0)</f>
        <v>0</v>
      </c>
      <c r="BI1374" s="1">
        <f>IFERROR(IF($AE1374&gt;$AE1373,VLOOKUP($AC1374+AV$1,STOCK!$F$10:$AB$209,16,0),IF($AE1374=$AE1373,(IF(BI1373&gt;=1,BI1373-COUNTIFS($AE1373:$AE1373,$AC1374,AV1373:AV1373,$AI$1),0)),0)),0)</f>
        <v>0</v>
      </c>
      <c r="BJ1374" s="1">
        <f>IFERROR(IF($AE1374&gt;$AE1373,VLOOKUP($AC1374+AW$1,STOCK!$F$10:$AB$209,16,0),IF($AE1374=$AE1373,(IF(BJ1373&gt;=1,BJ1373-COUNTIFS($AE1373:$AE1373,$AC1374,AW1373:AW1373,$AI$1),0)),0)),0)</f>
        <v>0</v>
      </c>
      <c r="BK1374" s="1">
        <f>IFERROR(IF($AE1374&gt;$AE1373,VLOOKUP($AC1374+AX$1,STOCK!$F$10:$AB$209,16,0),IF($AE1374=$AE1373,(IF(BK1373&gt;=1,BK1373-COUNTIFS($AE1373:$AE1373,$AC1374,AX1373:AX1373,$AI$1),0)),0)),0)</f>
        <v>0</v>
      </c>
      <c r="BL1374" s="1">
        <f>IFERROR(IF($AE1374&gt;$AE1373,VLOOKUP($AC1374+AL$1,STOCK!$F$10:$AB$209,17,0),IF($AE1374=$AE1373,(IF(BL1373&gt;=1,BL1373-COUNTIFS($AE1373:$AE1373,$AC1374,AL1373:AL1373,$AI$2),0)),0)),0)</f>
        <v>0</v>
      </c>
      <c r="BM1374" s="1">
        <f>IFERROR(IF($AE1374&gt;$AE1373,VLOOKUP($AC1374+AM$1,STOCK!$F$10:$AB$209,17,0),IF($AE1374=$AE1373,(IF(BM1373&gt;=1,BM1373-COUNTIFS($AE1373:$AE1373,$AC1374,AM1373:AM1373,$AI$2),0)),0)),0)</f>
        <v>0</v>
      </c>
      <c r="BN1374" s="1">
        <f>IFERROR(IF($AE1374&gt;$AE1373,VLOOKUP($AC1374+AN$1,STOCK!$F$10:$AB$209,17,0),IF($AE1374=$AE1373,(IF(BN1373&gt;=1,BN1373-COUNTIFS($AE1373:$AE1373,$AC1374,AN1373:AN1373,$AI$2),0)),0)),0)</f>
        <v>0</v>
      </c>
      <c r="BO1374" s="1">
        <f>IFERROR(IF($AE1374&gt;$AE1373,VLOOKUP($AC1374+AO$1,STOCK!$F$10:$AB$209,17,0),IF($AE1374=$AE1373,(IF(BO1373&gt;=1,BO1373-COUNTIFS($AE1373:$AE1373,$AC1374,AO1373:AO1373,$AI$2),0)),0)),0)</f>
        <v>0</v>
      </c>
      <c r="BP1374" s="1">
        <f>IFERROR(IF($AE1374&gt;$AE1373,VLOOKUP($AC1374+AP$1,STOCK!$F$10:$AB$209,17,0),IF($AE1374=$AE1373,(IF(BP1373&gt;=1,BP1373-COUNTIFS($AE1373:$AE1373,$AC1374,AP1373:AP1373,$AI$2),0)),0)),0)</f>
        <v>0</v>
      </c>
      <c r="BQ1374" s="1">
        <f>IFERROR(IF($AE1374&gt;$AE1373,VLOOKUP($AC1374+AQ$1,STOCK!$F$10:$AB$209,17,0),IF($AE1374=$AE1373,(IF(BQ1373&gt;=1,BQ1373-COUNTIFS($AE1373:$AE1373,$AC1374,AQ1373:AQ1373,$AI$2),0)),0)),0)</f>
        <v>0</v>
      </c>
      <c r="BR1374" s="1">
        <f>IFERROR(IF($AE1374&gt;$AE1373,VLOOKUP($AC1374+AR$1,STOCK!$F$10:$AB$209,17,0),IF($AE1374=$AE1373,(IF(BR1373&gt;=1,BR1373-COUNTIFS($AE1373:$AE1373,$AC1374,AR1373:AR1373,$AI$2),0)),0)),0)</f>
        <v>0</v>
      </c>
      <c r="BS1374" s="1">
        <f>IFERROR(IF($AE1374&gt;$AE1373,VLOOKUP($AC1374+AS$1,STOCK!$F$10:$AB$209,17,0),IF($AE1374=$AE1373,(IF(BS1373&gt;=1,BS1373-COUNTIFS($AE1373:$AE1373,$AC1374,AS1373:AS1373,$AI$2),0)),0)),0)</f>
        <v>0</v>
      </c>
      <c r="BT1374" s="1">
        <f>IFERROR(IF($AE1374&gt;$AE1373,VLOOKUP($AC1374+AT$1,STOCK!$F$10:$AB$209,17,0),IF($AE1374=$AE1373,(IF(BT1373&gt;=1,BT1373-COUNTIFS($AE1373:$AE1373,$AC1374,AT1373:AT1373,$AI$2),0)),0)),0)</f>
        <v>0</v>
      </c>
      <c r="BU1374" s="1">
        <f>IFERROR(IF($AE1374&gt;$AE1373,VLOOKUP($AC1374+AU$1,STOCK!$F$10:$AB$209,17,0),IF($AE1374=$AE1373,(IF(BU1373&gt;=1,BU1373-COUNTIFS($AE1373:$AE1373,$AC1374,AU1373:AU1373,$AI$2),0)),0)),0)</f>
        <v>0</v>
      </c>
      <c r="BV1374" s="1">
        <f>IFERROR(IF($AE1374&gt;$AE1373,VLOOKUP($AC1374+AV$1,STOCK!$F$10:$AB$209,17,0),IF($AE1374=$AE1373,(IF(BV1373&gt;=1,BV1373-COUNTIFS($AE1373:$AE1373,$AC1374,AV1373:AV1373,$AI$2),0)),0)),0)</f>
        <v>0</v>
      </c>
      <c r="BW1374" s="1">
        <f>IFERROR(IF($AE1374&gt;$AE1373,VLOOKUP($AC1374+AW$1,STOCK!$F$10:$AB$209,17,0),IF($AE1374=$AE1373,(IF(BW1373&gt;=1,BW1373-COUNTIFS($AE1373:$AE1373,$AC1374,AW1373:AW1373,$AI$2),0)),0)),0)</f>
        <v>0</v>
      </c>
      <c r="BX1374" s="1">
        <f>IFERROR(IF($AE1374&gt;$AE1373,VLOOKUP($AC1374+AX$1,STOCK!$F$10:$AB$209,17,0),IF($AE1374=$AE1373,(IF(BX1373&gt;=1,BX1373-COUNTIFS($AE1373:$AE1373,$AC1374,AX1373:AX1373,$AI$2),0)),0)),0)</f>
        <v>0</v>
      </c>
    </row>
    <row r="1375" spans="29:76" x14ac:dyDescent="0.25">
      <c r="AC1375" s="1">
        <f t="shared" si="335"/>
        <v>0</v>
      </c>
      <c r="AD1375" s="1">
        <f>IFERROR(IF(LEN(AK1375)&gt;=1,VLOOKUP(HLOOKUP(AK1375,PROFILE!$K$5:$V$8,4,0),PROFILE!$F$1:$G$3,2,0),0),0)</f>
        <v>0</v>
      </c>
      <c r="AE1375" s="1">
        <f t="shared" si="336"/>
        <v>0</v>
      </c>
      <c r="AF1375" s="1">
        <v>1362</v>
      </c>
      <c r="AI1375" s="1" t="str">
        <f>IFERROR(IF($AH1375&gt;=1,VLOOKUP($AG1375,STUDENT!$O$8:$Z$1507,3,0),""),"")</f>
        <v/>
      </c>
      <c r="AJ1375" s="1" t="str">
        <f>IFERROR(IF($AH1375&gt;=1,VLOOKUP($AG1375,STUDENT!$O$8:$Z$1507,4,0),""),"")</f>
        <v/>
      </c>
      <c r="AK1375" s="1" t="str">
        <f>IFERROR(IF($AH1375&gt;=1,VLOOKUP($AG1375,STUDENT!$O$8:$Z$1507,6,0),""),"")</f>
        <v/>
      </c>
      <c r="AL1375" s="1" t="str">
        <f t="shared" si="337"/>
        <v/>
      </c>
      <c r="AM1375" s="1" t="str">
        <f t="shared" si="338"/>
        <v/>
      </c>
      <c r="AN1375" s="1" t="str">
        <f t="shared" si="339"/>
        <v/>
      </c>
      <c r="AO1375" s="1" t="str">
        <f t="shared" si="340"/>
        <v/>
      </c>
      <c r="AP1375" s="1" t="str">
        <f t="shared" si="341"/>
        <v/>
      </c>
      <c r="AQ1375" s="1" t="str">
        <f t="shared" si="342"/>
        <v/>
      </c>
      <c r="AR1375" s="1" t="str">
        <f t="shared" si="343"/>
        <v/>
      </c>
      <c r="AS1375" s="1" t="str">
        <f t="shared" si="344"/>
        <v/>
      </c>
      <c r="AT1375" s="1" t="str">
        <f t="shared" si="345"/>
        <v/>
      </c>
      <c r="AU1375" s="1" t="str">
        <f t="shared" si="346"/>
        <v/>
      </c>
      <c r="AV1375" s="1" t="str">
        <f t="shared" si="347"/>
        <v/>
      </c>
      <c r="AW1375" s="1" t="str">
        <f t="shared" si="348"/>
        <v/>
      </c>
      <c r="AX1375" s="1" t="str">
        <f t="shared" si="349"/>
        <v/>
      </c>
      <c r="AY1375" s="1">
        <f>IFERROR(IF($AE1375&gt;$AE1374,VLOOKUP($AC1375+AL$1,STOCK!$F$10:$AB$209,16,0),IF($AE1375=$AE1374,(IF(AY1374&gt;=1,AY1374-COUNTIFS($AE1374:$AE1374,$AC1375,AL1374:AL1374,$AI$1),0)),0)),0)</f>
        <v>0</v>
      </c>
      <c r="AZ1375" s="1">
        <f>IFERROR(IF($AE1375&gt;$AE1374,VLOOKUP($AC1375+AM$1,STOCK!$F$10:$AB$209,16,0),IF($AE1375=$AE1374,(IF(AZ1374&gt;=1,AZ1374-COUNTIFS($AE1374:$AE1374,$AC1375,AM1374:AM1374,$AI$1),0)),0)),0)</f>
        <v>0</v>
      </c>
      <c r="BA1375" s="1">
        <f>IFERROR(IF($AE1375&gt;$AE1374,VLOOKUP($AC1375+AN$1,STOCK!$F$10:$AB$209,16,0),IF($AE1375=$AE1374,(IF(BA1374&gt;=1,BA1374-COUNTIFS($AE1374:$AE1374,$AC1375,AN1374:AN1374,$AI$1),0)),0)),0)</f>
        <v>0</v>
      </c>
      <c r="BB1375" s="1">
        <f>IFERROR(IF($AE1375&gt;$AE1374,VLOOKUP($AC1375+AO$1,STOCK!$F$10:$AB$209,16,0),IF($AE1375=$AE1374,(IF(BB1374&gt;=1,BB1374-COUNTIFS($AE1374:$AE1374,$AC1375,AO1374:AO1374,$AI$1),0)),0)),0)</f>
        <v>0</v>
      </c>
      <c r="BC1375" s="1">
        <f>IFERROR(IF($AE1375&gt;$AE1374,VLOOKUP($AC1375+AP$1,STOCK!$F$10:$AB$209,16,0),IF($AE1375=$AE1374,(IF(BC1374&gt;=1,BC1374-COUNTIFS($AE1374:$AE1374,$AC1375,AP1374:AP1374,$AI$1),0)),0)),0)</f>
        <v>0</v>
      </c>
      <c r="BD1375" s="1">
        <f>IFERROR(IF($AE1375&gt;$AE1374,VLOOKUP($AC1375+AQ$1,STOCK!$F$10:$AB$209,16,0),IF($AE1375=$AE1374,(IF(BD1374&gt;=1,BD1374-COUNTIFS($AE1374:$AE1374,$AC1375,AQ1374:AQ1374,$AI$1),0)),0)),0)</f>
        <v>0</v>
      </c>
      <c r="BE1375" s="1">
        <f>IFERROR(IF($AE1375&gt;$AE1374,VLOOKUP($AC1375+AR$1,STOCK!$F$10:$AB$209,16,0),IF($AE1375=$AE1374,(IF(BE1374&gt;=1,BE1374-COUNTIFS($AE1374:$AE1374,$AC1375,AR1374:AR1374,$AI$1),0)),0)),0)</f>
        <v>0</v>
      </c>
      <c r="BF1375" s="1">
        <f>IFERROR(IF($AE1375&gt;$AE1374,VLOOKUP($AC1375+AS$1,STOCK!$F$10:$AB$209,16,0),IF($AE1375=$AE1374,(IF(BF1374&gt;=1,BF1374-COUNTIFS($AE1374:$AE1374,$AC1375,AS1374:AS1374,$AI$1),0)),0)),0)</f>
        <v>0</v>
      </c>
      <c r="BG1375" s="1">
        <f>IFERROR(IF($AE1375&gt;$AE1374,VLOOKUP($AC1375+AT$1,STOCK!$F$10:$AB$209,16,0),IF($AE1375=$AE1374,(IF(BG1374&gt;=1,BG1374-COUNTIFS($AE1374:$AE1374,$AC1375,AT1374:AT1374,$AI$1),0)),0)),0)</f>
        <v>0</v>
      </c>
      <c r="BH1375" s="1">
        <f>IFERROR(IF($AE1375&gt;$AE1374,VLOOKUP($AC1375+AU$1,STOCK!$F$10:$AB$209,16,0),IF($AE1375=$AE1374,(IF(BH1374&gt;=1,BH1374-COUNTIFS($AE1374:$AE1374,$AC1375,AU1374:AU1374,$AI$1),0)),0)),0)</f>
        <v>0</v>
      </c>
      <c r="BI1375" s="1">
        <f>IFERROR(IF($AE1375&gt;$AE1374,VLOOKUP($AC1375+AV$1,STOCK!$F$10:$AB$209,16,0),IF($AE1375=$AE1374,(IF(BI1374&gt;=1,BI1374-COUNTIFS($AE1374:$AE1374,$AC1375,AV1374:AV1374,$AI$1),0)),0)),0)</f>
        <v>0</v>
      </c>
      <c r="BJ1375" s="1">
        <f>IFERROR(IF($AE1375&gt;$AE1374,VLOOKUP($AC1375+AW$1,STOCK!$F$10:$AB$209,16,0),IF($AE1375=$AE1374,(IF(BJ1374&gt;=1,BJ1374-COUNTIFS($AE1374:$AE1374,$AC1375,AW1374:AW1374,$AI$1),0)),0)),0)</f>
        <v>0</v>
      </c>
      <c r="BK1375" s="1">
        <f>IFERROR(IF($AE1375&gt;$AE1374,VLOOKUP($AC1375+AX$1,STOCK!$F$10:$AB$209,16,0),IF($AE1375=$AE1374,(IF(BK1374&gt;=1,BK1374-COUNTIFS($AE1374:$AE1374,$AC1375,AX1374:AX1374,$AI$1),0)),0)),0)</f>
        <v>0</v>
      </c>
      <c r="BL1375" s="1">
        <f>IFERROR(IF($AE1375&gt;$AE1374,VLOOKUP($AC1375+AL$1,STOCK!$F$10:$AB$209,17,0),IF($AE1375=$AE1374,(IF(BL1374&gt;=1,BL1374-COUNTIFS($AE1374:$AE1374,$AC1375,AL1374:AL1374,$AI$2),0)),0)),0)</f>
        <v>0</v>
      </c>
      <c r="BM1375" s="1">
        <f>IFERROR(IF($AE1375&gt;$AE1374,VLOOKUP($AC1375+AM$1,STOCK!$F$10:$AB$209,17,0),IF($AE1375=$AE1374,(IF(BM1374&gt;=1,BM1374-COUNTIFS($AE1374:$AE1374,$AC1375,AM1374:AM1374,$AI$2),0)),0)),0)</f>
        <v>0</v>
      </c>
      <c r="BN1375" s="1">
        <f>IFERROR(IF($AE1375&gt;$AE1374,VLOOKUP($AC1375+AN$1,STOCK!$F$10:$AB$209,17,0),IF($AE1375=$AE1374,(IF(BN1374&gt;=1,BN1374-COUNTIFS($AE1374:$AE1374,$AC1375,AN1374:AN1374,$AI$2),0)),0)),0)</f>
        <v>0</v>
      </c>
      <c r="BO1375" s="1">
        <f>IFERROR(IF($AE1375&gt;$AE1374,VLOOKUP($AC1375+AO$1,STOCK!$F$10:$AB$209,17,0),IF($AE1375=$AE1374,(IF(BO1374&gt;=1,BO1374-COUNTIFS($AE1374:$AE1374,$AC1375,AO1374:AO1374,$AI$2),0)),0)),0)</f>
        <v>0</v>
      </c>
      <c r="BP1375" s="1">
        <f>IFERROR(IF($AE1375&gt;$AE1374,VLOOKUP($AC1375+AP$1,STOCK!$F$10:$AB$209,17,0),IF($AE1375=$AE1374,(IF(BP1374&gt;=1,BP1374-COUNTIFS($AE1374:$AE1374,$AC1375,AP1374:AP1374,$AI$2),0)),0)),0)</f>
        <v>0</v>
      </c>
      <c r="BQ1375" s="1">
        <f>IFERROR(IF($AE1375&gt;$AE1374,VLOOKUP($AC1375+AQ$1,STOCK!$F$10:$AB$209,17,0),IF($AE1375=$AE1374,(IF(BQ1374&gt;=1,BQ1374-COUNTIFS($AE1374:$AE1374,$AC1375,AQ1374:AQ1374,$AI$2),0)),0)),0)</f>
        <v>0</v>
      </c>
      <c r="BR1375" s="1">
        <f>IFERROR(IF($AE1375&gt;$AE1374,VLOOKUP($AC1375+AR$1,STOCK!$F$10:$AB$209,17,0),IF($AE1375=$AE1374,(IF(BR1374&gt;=1,BR1374-COUNTIFS($AE1374:$AE1374,$AC1375,AR1374:AR1374,$AI$2),0)),0)),0)</f>
        <v>0</v>
      </c>
      <c r="BS1375" s="1">
        <f>IFERROR(IF($AE1375&gt;$AE1374,VLOOKUP($AC1375+AS$1,STOCK!$F$10:$AB$209,17,0),IF($AE1375=$AE1374,(IF(BS1374&gt;=1,BS1374-COUNTIFS($AE1374:$AE1374,$AC1375,AS1374:AS1374,$AI$2),0)),0)),0)</f>
        <v>0</v>
      </c>
      <c r="BT1375" s="1">
        <f>IFERROR(IF($AE1375&gt;$AE1374,VLOOKUP($AC1375+AT$1,STOCK!$F$10:$AB$209,17,0),IF($AE1375=$AE1374,(IF(BT1374&gt;=1,BT1374-COUNTIFS($AE1374:$AE1374,$AC1375,AT1374:AT1374,$AI$2),0)),0)),0)</f>
        <v>0</v>
      </c>
      <c r="BU1375" s="1">
        <f>IFERROR(IF($AE1375&gt;$AE1374,VLOOKUP($AC1375+AU$1,STOCK!$F$10:$AB$209,17,0),IF($AE1375=$AE1374,(IF(BU1374&gt;=1,BU1374-COUNTIFS($AE1374:$AE1374,$AC1375,AU1374:AU1374,$AI$2),0)),0)),0)</f>
        <v>0</v>
      </c>
      <c r="BV1375" s="1">
        <f>IFERROR(IF($AE1375&gt;$AE1374,VLOOKUP($AC1375+AV$1,STOCK!$F$10:$AB$209,17,0),IF($AE1375=$AE1374,(IF(BV1374&gt;=1,BV1374-COUNTIFS($AE1374:$AE1374,$AC1375,AV1374:AV1374,$AI$2),0)),0)),0)</f>
        <v>0</v>
      </c>
      <c r="BW1375" s="1">
        <f>IFERROR(IF($AE1375&gt;$AE1374,VLOOKUP($AC1375+AW$1,STOCK!$F$10:$AB$209,17,0),IF($AE1375=$AE1374,(IF(BW1374&gt;=1,BW1374-COUNTIFS($AE1374:$AE1374,$AC1375,AW1374:AW1374,$AI$2),0)),0)),0)</f>
        <v>0</v>
      </c>
      <c r="BX1375" s="1">
        <f>IFERROR(IF($AE1375&gt;$AE1374,VLOOKUP($AC1375+AX$1,STOCK!$F$10:$AB$209,17,0),IF($AE1375=$AE1374,(IF(BX1374&gt;=1,BX1374-COUNTIFS($AE1374:$AE1374,$AC1375,AX1374:AX1374,$AI$2),0)),0)),0)</f>
        <v>0</v>
      </c>
    </row>
    <row r="1376" spans="29:76" x14ac:dyDescent="0.25">
      <c r="AC1376" s="1">
        <f t="shared" si="335"/>
        <v>0</v>
      </c>
      <c r="AD1376" s="1">
        <f>IFERROR(IF(LEN(AK1376)&gt;=1,VLOOKUP(HLOOKUP(AK1376,PROFILE!$K$5:$V$8,4,0),PROFILE!$F$1:$G$3,2,0),0),0)</f>
        <v>0</v>
      </c>
      <c r="AE1376" s="1">
        <f t="shared" si="336"/>
        <v>0</v>
      </c>
      <c r="AF1376" s="1">
        <v>1363</v>
      </c>
      <c r="AI1376" s="1" t="str">
        <f>IFERROR(IF($AH1376&gt;=1,VLOOKUP($AG1376,STUDENT!$O$8:$Z$1507,3,0),""),"")</f>
        <v/>
      </c>
      <c r="AJ1376" s="1" t="str">
        <f>IFERROR(IF($AH1376&gt;=1,VLOOKUP($AG1376,STUDENT!$O$8:$Z$1507,4,0),""),"")</f>
        <v/>
      </c>
      <c r="AK1376" s="1" t="str">
        <f>IFERROR(IF($AH1376&gt;=1,VLOOKUP($AG1376,STUDENT!$O$8:$Z$1507,6,0),""),"")</f>
        <v/>
      </c>
      <c r="AL1376" s="1" t="str">
        <f t="shared" si="337"/>
        <v/>
      </c>
      <c r="AM1376" s="1" t="str">
        <f t="shared" si="338"/>
        <v/>
      </c>
      <c r="AN1376" s="1" t="str">
        <f t="shared" si="339"/>
        <v/>
      </c>
      <c r="AO1376" s="1" t="str">
        <f t="shared" si="340"/>
        <v/>
      </c>
      <c r="AP1376" s="1" t="str">
        <f t="shared" si="341"/>
        <v/>
      </c>
      <c r="AQ1376" s="1" t="str">
        <f t="shared" si="342"/>
        <v/>
      </c>
      <c r="AR1376" s="1" t="str">
        <f t="shared" si="343"/>
        <v/>
      </c>
      <c r="AS1376" s="1" t="str">
        <f t="shared" si="344"/>
        <v/>
      </c>
      <c r="AT1376" s="1" t="str">
        <f t="shared" si="345"/>
        <v/>
      </c>
      <c r="AU1376" s="1" t="str">
        <f t="shared" si="346"/>
        <v/>
      </c>
      <c r="AV1376" s="1" t="str">
        <f t="shared" si="347"/>
        <v/>
      </c>
      <c r="AW1376" s="1" t="str">
        <f t="shared" si="348"/>
        <v/>
      </c>
      <c r="AX1376" s="1" t="str">
        <f t="shared" si="349"/>
        <v/>
      </c>
      <c r="AY1376" s="1">
        <f>IFERROR(IF($AE1376&gt;$AE1375,VLOOKUP($AC1376+AL$1,STOCK!$F$10:$AB$209,16,0),IF($AE1376=$AE1375,(IF(AY1375&gt;=1,AY1375-COUNTIFS($AE1375:$AE1375,$AC1376,AL1375:AL1375,$AI$1),0)),0)),0)</f>
        <v>0</v>
      </c>
      <c r="AZ1376" s="1">
        <f>IFERROR(IF($AE1376&gt;$AE1375,VLOOKUP($AC1376+AM$1,STOCK!$F$10:$AB$209,16,0),IF($AE1376=$AE1375,(IF(AZ1375&gt;=1,AZ1375-COUNTIFS($AE1375:$AE1375,$AC1376,AM1375:AM1375,$AI$1),0)),0)),0)</f>
        <v>0</v>
      </c>
      <c r="BA1376" s="1">
        <f>IFERROR(IF($AE1376&gt;$AE1375,VLOOKUP($AC1376+AN$1,STOCK!$F$10:$AB$209,16,0),IF($AE1376=$AE1375,(IF(BA1375&gt;=1,BA1375-COUNTIFS($AE1375:$AE1375,$AC1376,AN1375:AN1375,$AI$1),0)),0)),0)</f>
        <v>0</v>
      </c>
      <c r="BB1376" s="1">
        <f>IFERROR(IF($AE1376&gt;$AE1375,VLOOKUP($AC1376+AO$1,STOCK!$F$10:$AB$209,16,0),IF($AE1376=$AE1375,(IF(BB1375&gt;=1,BB1375-COUNTIFS($AE1375:$AE1375,$AC1376,AO1375:AO1375,$AI$1),0)),0)),0)</f>
        <v>0</v>
      </c>
      <c r="BC1376" s="1">
        <f>IFERROR(IF($AE1376&gt;$AE1375,VLOOKUP($AC1376+AP$1,STOCK!$F$10:$AB$209,16,0),IF($AE1376=$AE1375,(IF(BC1375&gt;=1,BC1375-COUNTIFS($AE1375:$AE1375,$AC1376,AP1375:AP1375,$AI$1),0)),0)),0)</f>
        <v>0</v>
      </c>
      <c r="BD1376" s="1">
        <f>IFERROR(IF($AE1376&gt;$AE1375,VLOOKUP($AC1376+AQ$1,STOCK!$F$10:$AB$209,16,0),IF($AE1376=$AE1375,(IF(BD1375&gt;=1,BD1375-COUNTIFS($AE1375:$AE1375,$AC1376,AQ1375:AQ1375,$AI$1),0)),0)),0)</f>
        <v>0</v>
      </c>
      <c r="BE1376" s="1">
        <f>IFERROR(IF($AE1376&gt;$AE1375,VLOOKUP($AC1376+AR$1,STOCK!$F$10:$AB$209,16,0),IF($AE1376=$AE1375,(IF(BE1375&gt;=1,BE1375-COUNTIFS($AE1375:$AE1375,$AC1376,AR1375:AR1375,$AI$1),0)),0)),0)</f>
        <v>0</v>
      </c>
      <c r="BF1376" s="1">
        <f>IFERROR(IF($AE1376&gt;$AE1375,VLOOKUP($AC1376+AS$1,STOCK!$F$10:$AB$209,16,0),IF($AE1376=$AE1375,(IF(BF1375&gt;=1,BF1375-COUNTIFS($AE1375:$AE1375,$AC1376,AS1375:AS1375,$AI$1),0)),0)),0)</f>
        <v>0</v>
      </c>
      <c r="BG1376" s="1">
        <f>IFERROR(IF($AE1376&gt;$AE1375,VLOOKUP($AC1376+AT$1,STOCK!$F$10:$AB$209,16,0),IF($AE1376=$AE1375,(IF(BG1375&gt;=1,BG1375-COUNTIFS($AE1375:$AE1375,$AC1376,AT1375:AT1375,$AI$1),0)),0)),0)</f>
        <v>0</v>
      </c>
      <c r="BH1376" s="1">
        <f>IFERROR(IF($AE1376&gt;$AE1375,VLOOKUP($AC1376+AU$1,STOCK!$F$10:$AB$209,16,0),IF($AE1376=$AE1375,(IF(BH1375&gt;=1,BH1375-COUNTIFS($AE1375:$AE1375,$AC1376,AU1375:AU1375,$AI$1),0)),0)),0)</f>
        <v>0</v>
      </c>
      <c r="BI1376" s="1">
        <f>IFERROR(IF($AE1376&gt;$AE1375,VLOOKUP($AC1376+AV$1,STOCK!$F$10:$AB$209,16,0),IF($AE1376=$AE1375,(IF(BI1375&gt;=1,BI1375-COUNTIFS($AE1375:$AE1375,$AC1376,AV1375:AV1375,$AI$1),0)),0)),0)</f>
        <v>0</v>
      </c>
      <c r="BJ1376" s="1">
        <f>IFERROR(IF($AE1376&gt;$AE1375,VLOOKUP($AC1376+AW$1,STOCK!$F$10:$AB$209,16,0),IF($AE1376=$AE1375,(IF(BJ1375&gt;=1,BJ1375-COUNTIFS($AE1375:$AE1375,$AC1376,AW1375:AW1375,$AI$1),0)),0)),0)</f>
        <v>0</v>
      </c>
      <c r="BK1376" s="1">
        <f>IFERROR(IF($AE1376&gt;$AE1375,VLOOKUP($AC1376+AX$1,STOCK!$F$10:$AB$209,16,0),IF($AE1376=$AE1375,(IF(BK1375&gt;=1,BK1375-COUNTIFS($AE1375:$AE1375,$AC1376,AX1375:AX1375,$AI$1),0)),0)),0)</f>
        <v>0</v>
      </c>
      <c r="BL1376" s="1">
        <f>IFERROR(IF($AE1376&gt;$AE1375,VLOOKUP($AC1376+AL$1,STOCK!$F$10:$AB$209,17,0),IF($AE1376=$AE1375,(IF(BL1375&gt;=1,BL1375-COUNTIFS($AE1375:$AE1375,$AC1376,AL1375:AL1375,$AI$2),0)),0)),0)</f>
        <v>0</v>
      </c>
      <c r="BM1376" s="1">
        <f>IFERROR(IF($AE1376&gt;$AE1375,VLOOKUP($AC1376+AM$1,STOCK!$F$10:$AB$209,17,0),IF($AE1376=$AE1375,(IF(BM1375&gt;=1,BM1375-COUNTIFS($AE1375:$AE1375,$AC1376,AM1375:AM1375,$AI$2),0)),0)),0)</f>
        <v>0</v>
      </c>
      <c r="BN1376" s="1">
        <f>IFERROR(IF($AE1376&gt;$AE1375,VLOOKUP($AC1376+AN$1,STOCK!$F$10:$AB$209,17,0),IF($AE1376=$AE1375,(IF(BN1375&gt;=1,BN1375-COUNTIFS($AE1375:$AE1375,$AC1376,AN1375:AN1375,$AI$2),0)),0)),0)</f>
        <v>0</v>
      </c>
      <c r="BO1376" s="1">
        <f>IFERROR(IF($AE1376&gt;$AE1375,VLOOKUP($AC1376+AO$1,STOCK!$F$10:$AB$209,17,0),IF($AE1376=$AE1375,(IF(BO1375&gt;=1,BO1375-COUNTIFS($AE1375:$AE1375,$AC1376,AO1375:AO1375,$AI$2),0)),0)),0)</f>
        <v>0</v>
      </c>
      <c r="BP1376" s="1">
        <f>IFERROR(IF($AE1376&gt;$AE1375,VLOOKUP($AC1376+AP$1,STOCK!$F$10:$AB$209,17,0),IF($AE1376=$AE1375,(IF(BP1375&gt;=1,BP1375-COUNTIFS($AE1375:$AE1375,$AC1376,AP1375:AP1375,$AI$2),0)),0)),0)</f>
        <v>0</v>
      </c>
      <c r="BQ1376" s="1">
        <f>IFERROR(IF($AE1376&gt;$AE1375,VLOOKUP($AC1376+AQ$1,STOCK!$F$10:$AB$209,17,0),IF($AE1376=$AE1375,(IF(BQ1375&gt;=1,BQ1375-COUNTIFS($AE1375:$AE1375,$AC1376,AQ1375:AQ1375,$AI$2),0)),0)),0)</f>
        <v>0</v>
      </c>
      <c r="BR1376" s="1">
        <f>IFERROR(IF($AE1376&gt;$AE1375,VLOOKUP($AC1376+AR$1,STOCK!$F$10:$AB$209,17,0),IF($AE1376=$AE1375,(IF(BR1375&gt;=1,BR1375-COUNTIFS($AE1375:$AE1375,$AC1376,AR1375:AR1375,$AI$2),0)),0)),0)</f>
        <v>0</v>
      </c>
      <c r="BS1376" s="1">
        <f>IFERROR(IF($AE1376&gt;$AE1375,VLOOKUP($AC1376+AS$1,STOCK!$F$10:$AB$209,17,0),IF($AE1376=$AE1375,(IF(BS1375&gt;=1,BS1375-COUNTIFS($AE1375:$AE1375,$AC1376,AS1375:AS1375,$AI$2),0)),0)),0)</f>
        <v>0</v>
      </c>
      <c r="BT1376" s="1">
        <f>IFERROR(IF($AE1376&gt;$AE1375,VLOOKUP($AC1376+AT$1,STOCK!$F$10:$AB$209,17,0),IF($AE1376=$AE1375,(IF(BT1375&gt;=1,BT1375-COUNTIFS($AE1375:$AE1375,$AC1376,AT1375:AT1375,$AI$2),0)),0)),0)</f>
        <v>0</v>
      </c>
      <c r="BU1376" s="1">
        <f>IFERROR(IF($AE1376&gt;$AE1375,VLOOKUP($AC1376+AU$1,STOCK!$F$10:$AB$209,17,0),IF($AE1376=$AE1375,(IF(BU1375&gt;=1,BU1375-COUNTIFS($AE1375:$AE1375,$AC1376,AU1375:AU1375,$AI$2),0)),0)),0)</f>
        <v>0</v>
      </c>
      <c r="BV1376" s="1">
        <f>IFERROR(IF($AE1376&gt;$AE1375,VLOOKUP($AC1376+AV$1,STOCK!$F$10:$AB$209,17,0),IF($AE1376=$AE1375,(IF(BV1375&gt;=1,BV1375-COUNTIFS($AE1375:$AE1375,$AC1376,AV1375:AV1375,$AI$2),0)),0)),0)</f>
        <v>0</v>
      </c>
      <c r="BW1376" s="1">
        <f>IFERROR(IF($AE1376&gt;$AE1375,VLOOKUP($AC1376+AW$1,STOCK!$F$10:$AB$209,17,0),IF($AE1376=$AE1375,(IF(BW1375&gt;=1,BW1375-COUNTIFS($AE1375:$AE1375,$AC1376,AW1375:AW1375,$AI$2),0)),0)),0)</f>
        <v>0</v>
      </c>
      <c r="BX1376" s="1">
        <f>IFERROR(IF($AE1376&gt;$AE1375,VLOOKUP($AC1376+AX$1,STOCK!$F$10:$AB$209,17,0),IF($AE1376=$AE1375,(IF(BX1375&gt;=1,BX1375-COUNTIFS($AE1375:$AE1375,$AC1376,AX1375:AX1375,$AI$2),0)),0)),0)</f>
        <v>0</v>
      </c>
    </row>
    <row r="1377" spans="29:76" x14ac:dyDescent="0.25">
      <c r="AC1377" s="1">
        <f t="shared" si="335"/>
        <v>0</v>
      </c>
      <c r="AD1377" s="1">
        <f>IFERROR(IF(LEN(AK1377)&gt;=1,VLOOKUP(HLOOKUP(AK1377,PROFILE!$K$5:$V$8,4,0),PROFILE!$F$1:$G$3,2,0),0),0)</f>
        <v>0</v>
      </c>
      <c r="AE1377" s="1">
        <f t="shared" si="336"/>
        <v>0</v>
      </c>
      <c r="AF1377" s="1">
        <v>1364</v>
      </c>
      <c r="AI1377" s="1" t="str">
        <f>IFERROR(IF($AH1377&gt;=1,VLOOKUP($AG1377,STUDENT!$O$8:$Z$1507,3,0),""),"")</f>
        <v/>
      </c>
      <c r="AJ1377" s="1" t="str">
        <f>IFERROR(IF($AH1377&gt;=1,VLOOKUP($AG1377,STUDENT!$O$8:$Z$1507,4,0),""),"")</f>
        <v/>
      </c>
      <c r="AK1377" s="1" t="str">
        <f>IFERROR(IF($AH1377&gt;=1,VLOOKUP($AG1377,STUDENT!$O$8:$Z$1507,6,0),""),"")</f>
        <v/>
      </c>
      <c r="AL1377" s="1" t="str">
        <f t="shared" si="337"/>
        <v/>
      </c>
      <c r="AM1377" s="1" t="str">
        <f t="shared" si="338"/>
        <v/>
      </c>
      <c r="AN1377" s="1" t="str">
        <f t="shared" si="339"/>
        <v/>
      </c>
      <c r="AO1377" s="1" t="str">
        <f t="shared" si="340"/>
        <v/>
      </c>
      <c r="AP1377" s="1" t="str">
        <f t="shared" si="341"/>
        <v/>
      </c>
      <c r="AQ1377" s="1" t="str">
        <f t="shared" si="342"/>
        <v/>
      </c>
      <c r="AR1377" s="1" t="str">
        <f t="shared" si="343"/>
        <v/>
      </c>
      <c r="AS1377" s="1" t="str">
        <f t="shared" si="344"/>
        <v/>
      </c>
      <c r="AT1377" s="1" t="str">
        <f t="shared" si="345"/>
        <v/>
      </c>
      <c r="AU1377" s="1" t="str">
        <f t="shared" si="346"/>
        <v/>
      </c>
      <c r="AV1377" s="1" t="str">
        <f t="shared" si="347"/>
        <v/>
      </c>
      <c r="AW1377" s="1" t="str">
        <f t="shared" si="348"/>
        <v/>
      </c>
      <c r="AX1377" s="1" t="str">
        <f t="shared" si="349"/>
        <v/>
      </c>
      <c r="AY1377" s="1">
        <f>IFERROR(IF($AE1377&gt;$AE1376,VLOOKUP($AC1377+AL$1,STOCK!$F$10:$AB$209,16,0),IF($AE1377=$AE1376,(IF(AY1376&gt;=1,AY1376-COUNTIFS($AE1376:$AE1376,$AC1377,AL1376:AL1376,$AI$1),0)),0)),0)</f>
        <v>0</v>
      </c>
      <c r="AZ1377" s="1">
        <f>IFERROR(IF($AE1377&gt;$AE1376,VLOOKUP($AC1377+AM$1,STOCK!$F$10:$AB$209,16,0),IF($AE1377=$AE1376,(IF(AZ1376&gt;=1,AZ1376-COUNTIFS($AE1376:$AE1376,$AC1377,AM1376:AM1376,$AI$1),0)),0)),0)</f>
        <v>0</v>
      </c>
      <c r="BA1377" s="1">
        <f>IFERROR(IF($AE1377&gt;$AE1376,VLOOKUP($AC1377+AN$1,STOCK!$F$10:$AB$209,16,0),IF($AE1377=$AE1376,(IF(BA1376&gt;=1,BA1376-COUNTIFS($AE1376:$AE1376,$AC1377,AN1376:AN1376,$AI$1),0)),0)),0)</f>
        <v>0</v>
      </c>
      <c r="BB1377" s="1">
        <f>IFERROR(IF($AE1377&gt;$AE1376,VLOOKUP($AC1377+AO$1,STOCK!$F$10:$AB$209,16,0),IF($AE1377=$AE1376,(IF(BB1376&gt;=1,BB1376-COUNTIFS($AE1376:$AE1376,$AC1377,AO1376:AO1376,$AI$1),0)),0)),0)</f>
        <v>0</v>
      </c>
      <c r="BC1377" s="1">
        <f>IFERROR(IF($AE1377&gt;$AE1376,VLOOKUP($AC1377+AP$1,STOCK!$F$10:$AB$209,16,0),IF($AE1377=$AE1376,(IF(BC1376&gt;=1,BC1376-COUNTIFS($AE1376:$AE1376,$AC1377,AP1376:AP1376,$AI$1),0)),0)),0)</f>
        <v>0</v>
      </c>
      <c r="BD1377" s="1">
        <f>IFERROR(IF($AE1377&gt;$AE1376,VLOOKUP($AC1377+AQ$1,STOCK!$F$10:$AB$209,16,0),IF($AE1377=$AE1376,(IF(BD1376&gt;=1,BD1376-COUNTIFS($AE1376:$AE1376,$AC1377,AQ1376:AQ1376,$AI$1),0)),0)),0)</f>
        <v>0</v>
      </c>
      <c r="BE1377" s="1">
        <f>IFERROR(IF($AE1377&gt;$AE1376,VLOOKUP($AC1377+AR$1,STOCK!$F$10:$AB$209,16,0),IF($AE1377=$AE1376,(IF(BE1376&gt;=1,BE1376-COUNTIFS($AE1376:$AE1376,$AC1377,AR1376:AR1376,$AI$1),0)),0)),0)</f>
        <v>0</v>
      </c>
      <c r="BF1377" s="1">
        <f>IFERROR(IF($AE1377&gt;$AE1376,VLOOKUP($AC1377+AS$1,STOCK!$F$10:$AB$209,16,0),IF($AE1377=$AE1376,(IF(BF1376&gt;=1,BF1376-COUNTIFS($AE1376:$AE1376,$AC1377,AS1376:AS1376,$AI$1),0)),0)),0)</f>
        <v>0</v>
      </c>
      <c r="BG1377" s="1">
        <f>IFERROR(IF($AE1377&gt;$AE1376,VLOOKUP($AC1377+AT$1,STOCK!$F$10:$AB$209,16,0),IF($AE1377=$AE1376,(IF(BG1376&gt;=1,BG1376-COUNTIFS($AE1376:$AE1376,$AC1377,AT1376:AT1376,$AI$1),0)),0)),0)</f>
        <v>0</v>
      </c>
      <c r="BH1377" s="1">
        <f>IFERROR(IF($AE1377&gt;$AE1376,VLOOKUP($AC1377+AU$1,STOCK!$F$10:$AB$209,16,0),IF($AE1377=$AE1376,(IF(BH1376&gt;=1,BH1376-COUNTIFS($AE1376:$AE1376,$AC1377,AU1376:AU1376,$AI$1),0)),0)),0)</f>
        <v>0</v>
      </c>
      <c r="BI1377" s="1">
        <f>IFERROR(IF($AE1377&gt;$AE1376,VLOOKUP($AC1377+AV$1,STOCK!$F$10:$AB$209,16,0),IF($AE1377=$AE1376,(IF(BI1376&gt;=1,BI1376-COUNTIFS($AE1376:$AE1376,$AC1377,AV1376:AV1376,$AI$1),0)),0)),0)</f>
        <v>0</v>
      </c>
      <c r="BJ1377" s="1">
        <f>IFERROR(IF($AE1377&gt;$AE1376,VLOOKUP($AC1377+AW$1,STOCK!$F$10:$AB$209,16,0),IF($AE1377=$AE1376,(IF(BJ1376&gt;=1,BJ1376-COUNTIFS($AE1376:$AE1376,$AC1377,AW1376:AW1376,$AI$1),0)),0)),0)</f>
        <v>0</v>
      </c>
      <c r="BK1377" s="1">
        <f>IFERROR(IF($AE1377&gt;$AE1376,VLOOKUP($AC1377+AX$1,STOCK!$F$10:$AB$209,16,0),IF($AE1377=$AE1376,(IF(BK1376&gt;=1,BK1376-COUNTIFS($AE1376:$AE1376,$AC1377,AX1376:AX1376,$AI$1),0)),0)),0)</f>
        <v>0</v>
      </c>
      <c r="BL1377" s="1">
        <f>IFERROR(IF($AE1377&gt;$AE1376,VLOOKUP($AC1377+AL$1,STOCK!$F$10:$AB$209,17,0),IF($AE1377=$AE1376,(IF(BL1376&gt;=1,BL1376-COUNTIFS($AE1376:$AE1376,$AC1377,AL1376:AL1376,$AI$2),0)),0)),0)</f>
        <v>0</v>
      </c>
      <c r="BM1377" s="1">
        <f>IFERROR(IF($AE1377&gt;$AE1376,VLOOKUP($AC1377+AM$1,STOCK!$F$10:$AB$209,17,0),IF($AE1377=$AE1376,(IF(BM1376&gt;=1,BM1376-COUNTIFS($AE1376:$AE1376,$AC1377,AM1376:AM1376,$AI$2),0)),0)),0)</f>
        <v>0</v>
      </c>
      <c r="BN1377" s="1">
        <f>IFERROR(IF($AE1377&gt;$AE1376,VLOOKUP($AC1377+AN$1,STOCK!$F$10:$AB$209,17,0),IF($AE1377=$AE1376,(IF(BN1376&gt;=1,BN1376-COUNTIFS($AE1376:$AE1376,$AC1377,AN1376:AN1376,$AI$2),0)),0)),0)</f>
        <v>0</v>
      </c>
      <c r="BO1377" s="1">
        <f>IFERROR(IF($AE1377&gt;$AE1376,VLOOKUP($AC1377+AO$1,STOCK!$F$10:$AB$209,17,0),IF($AE1377=$AE1376,(IF(BO1376&gt;=1,BO1376-COUNTIFS($AE1376:$AE1376,$AC1377,AO1376:AO1376,$AI$2),0)),0)),0)</f>
        <v>0</v>
      </c>
      <c r="BP1377" s="1">
        <f>IFERROR(IF($AE1377&gt;$AE1376,VLOOKUP($AC1377+AP$1,STOCK!$F$10:$AB$209,17,0),IF($AE1377=$AE1376,(IF(BP1376&gt;=1,BP1376-COUNTIFS($AE1376:$AE1376,$AC1377,AP1376:AP1376,$AI$2),0)),0)),0)</f>
        <v>0</v>
      </c>
      <c r="BQ1377" s="1">
        <f>IFERROR(IF($AE1377&gt;$AE1376,VLOOKUP($AC1377+AQ$1,STOCK!$F$10:$AB$209,17,0),IF($AE1377=$AE1376,(IF(BQ1376&gt;=1,BQ1376-COUNTIFS($AE1376:$AE1376,$AC1377,AQ1376:AQ1376,$AI$2),0)),0)),0)</f>
        <v>0</v>
      </c>
      <c r="BR1377" s="1">
        <f>IFERROR(IF($AE1377&gt;$AE1376,VLOOKUP($AC1377+AR$1,STOCK!$F$10:$AB$209,17,0),IF($AE1377=$AE1376,(IF(BR1376&gt;=1,BR1376-COUNTIFS($AE1376:$AE1376,$AC1377,AR1376:AR1376,$AI$2),0)),0)),0)</f>
        <v>0</v>
      </c>
      <c r="BS1377" s="1">
        <f>IFERROR(IF($AE1377&gt;$AE1376,VLOOKUP($AC1377+AS$1,STOCK!$F$10:$AB$209,17,0),IF($AE1377=$AE1376,(IF(BS1376&gt;=1,BS1376-COUNTIFS($AE1376:$AE1376,$AC1377,AS1376:AS1376,$AI$2),0)),0)),0)</f>
        <v>0</v>
      </c>
      <c r="BT1377" s="1">
        <f>IFERROR(IF($AE1377&gt;$AE1376,VLOOKUP($AC1377+AT$1,STOCK!$F$10:$AB$209,17,0),IF($AE1377=$AE1376,(IF(BT1376&gt;=1,BT1376-COUNTIFS($AE1376:$AE1376,$AC1377,AT1376:AT1376,$AI$2),0)),0)),0)</f>
        <v>0</v>
      </c>
      <c r="BU1377" s="1">
        <f>IFERROR(IF($AE1377&gt;$AE1376,VLOOKUP($AC1377+AU$1,STOCK!$F$10:$AB$209,17,0),IF($AE1377=$AE1376,(IF(BU1376&gt;=1,BU1376-COUNTIFS($AE1376:$AE1376,$AC1377,AU1376:AU1376,$AI$2),0)),0)),0)</f>
        <v>0</v>
      </c>
      <c r="BV1377" s="1">
        <f>IFERROR(IF($AE1377&gt;$AE1376,VLOOKUP($AC1377+AV$1,STOCK!$F$10:$AB$209,17,0),IF($AE1377=$AE1376,(IF(BV1376&gt;=1,BV1376-COUNTIFS($AE1376:$AE1376,$AC1377,AV1376:AV1376,$AI$2),0)),0)),0)</f>
        <v>0</v>
      </c>
      <c r="BW1377" s="1">
        <f>IFERROR(IF($AE1377&gt;$AE1376,VLOOKUP($AC1377+AW$1,STOCK!$F$10:$AB$209,17,0),IF($AE1377=$AE1376,(IF(BW1376&gt;=1,BW1376-COUNTIFS($AE1376:$AE1376,$AC1377,AW1376:AW1376,$AI$2),0)),0)),0)</f>
        <v>0</v>
      </c>
      <c r="BX1377" s="1">
        <f>IFERROR(IF($AE1377&gt;$AE1376,VLOOKUP($AC1377+AX$1,STOCK!$F$10:$AB$209,17,0),IF($AE1377=$AE1376,(IF(BX1376&gt;=1,BX1376-COUNTIFS($AE1376:$AE1376,$AC1377,AX1376:AX1376,$AI$2),0)),0)),0)</f>
        <v>0</v>
      </c>
    </row>
    <row r="1378" spans="29:76" x14ac:dyDescent="0.25">
      <c r="AC1378" s="1">
        <f t="shared" si="335"/>
        <v>0</v>
      </c>
      <c r="AD1378" s="1">
        <f>IFERROR(IF(LEN(AK1378)&gt;=1,VLOOKUP(HLOOKUP(AK1378,PROFILE!$K$5:$V$8,4,0),PROFILE!$F$1:$G$3,2,0),0),0)</f>
        <v>0</v>
      </c>
      <c r="AE1378" s="1">
        <f t="shared" si="336"/>
        <v>0</v>
      </c>
      <c r="AF1378" s="1">
        <v>1365</v>
      </c>
      <c r="AI1378" s="1" t="str">
        <f>IFERROR(IF($AH1378&gt;=1,VLOOKUP($AG1378,STUDENT!$O$8:$Z$1507,3,0),""),"")</f>
        <v/>
      </c>
      <c r="AJ1378" s="1" t="str">
        <f>IFERROR(IF($AH1378&gt;=1,VLOOKUP($AG1378,STUDENT!$O$8:$Z$1507,4,0),""),"")</f>
        <v/>
      </c>
      <c r="AK1378" s="1" t="str">
        <f>IFERROR(IF($AH1378&gt;=1,VLOOKUP($AG1378,STUDENT!$O$8:$Z$1507,6,0),""),"")</f>
        <v/>
      </c>
      <c r="AL1378" s="1" t="str">
        <f t="shared" si="337"/>
        <v/>
      </c>
      <c r="AM1378" s="1" t="str">
        <f t="shared" si="338"/>
        <v/>
      </c>
      <c r="AN1378" s="1" t="str">
        <f t="shared" si="339"/>
        <v/>
      </c>
      <c r="AO1378" s="1" t="str">
        <f t="shared" si="340"/>
        <v/>
      </c>
      <c r="AP1378" s="1" t="str">
        <f t="shared" si="341"/>
        <v/>
      </c>
      <c r="AQ1378" s="1" t="str">
        <f t="shared" si="342"/>
        <v/>
      </c>
      <c r="AR1378" s="1" t="str">
        <f t="shared" si="343"/>
        <v/>
      </c>
      <c r="AS1378" s="1" t="str">
        <f t="shared" si="344"/>
        <v/>
      </c>
      <c r="AT1378" s="1" t="str">
        <f t="shared" si="345"/>
        <v/>
      </c>
      <c r="AU1378" s="1" t="str">
        <f t="shared" si="346"/>
        <v/>
      </c>
      <c r="AV1378" s="1" t="str">
        <f t="shared" si="347"/>
        <v/>
      </c>
      <c r="AW1378" s="1" t="str">
        <f t="shared" si="348"/>
        <v/>
      </c>
      <c r="AX1378" s="1" t="str">
        <f t="shared" si="349"/>
        <v/>
      </c>
      <c r="AY1378" s="1">
        <f>IFERROR(IF($AE1378&gt;$AE1377,VLOOKUP($AC1378+AL$1,STOCK!$F$10:$AB$209,16,0),IF($AE1378=$AE1377,(IF(AY1377&gt;=1,AY1377-COUNTIFS($AE1377:$AE1377,$AC1378,AL1377:AL1377,$AI$1),0)),0)),0)</f>
        <v>0</v>
      </c>
      <c r="AZ1378" s="1">
        <f>IFERROR(IF($AE1378&gt;$AE1377,VLOOKUP($AC1378+AM$1,STOCK!$F$10:$AB$209,16,0),IF($AE1378=$AE1377,(IF(AZ1377&gt;=1,AZ1377-COUNTIFS($AE1377:$AE1377,$AC1378,AM1377:AM1377,$AI$1),0)),0)),0)</f>
        <v>0</v>
      </c>
      <c r="BA1378" s="1">
        <f>IFERROR(IF($AE1378&gt;$AE1377,VLOOKUP($AC1378+AN$1,STOCK!$F$10:$AB$209,16,0),IF($AE1378=$AE1377,(IF(BA1377&gt;=1,BA1377-COUNTIFS($AE1377:$AE1377,$AC1378,AN1377:AN1377,$AI$1),0)),0)),0)</f>
        <v>0</v>
      </c>
      <c r="BB1378" s="1">
        <f>IFERROR(IF($AE1378&gt;$AE1377,VLOOKUP($AC1378+AO$1,STOCK!$F$10:$AB$209,16,0),IF($AE1378=$AE1377,(IF(BB1377&gt;=1,BB1377-COUNTIFS($AE1377:$AE1377,$AC1378,AO1377:AO1377,$AI$1),0)),0)),0)</f>
        <v>0</v>
      </c>
      <c r="BC1378" s="1">
        <f>IFERROR(IF($AE1378&gt;$AE1377,VLOOKUP($AC1378+AP$1,STOCK!$F$10:$AB$209,16,0),IF($AE1378=$AE1377,(IF(BC1377&gt;=1,BC1377-COUNTIFS($AE1377:$AE1377,$AC1378,AP1377:AP1377,$AI$1),0)),0)),0)</f>
        <v>0</v>
      </c>
      <c r="BD1378" s="1">
        <f>IFERROR(IF($AE1378&gt;$AE1377,VLOOKUP($AC1378+AQ$1,STOCK!$F$10:$AB$209,16,0),IF($AE1378=$AE1377,(IF(BD1377&gt;=1,BD1377-COUNTIFS($AE1377:$AE1377,$AC1378,AQ1377:AQ1377,$AI$1),0)),0)),0)</f>
        <v>0</v>
      </c>
      <c r="BE1378" s="1">
        <f>IFERROR(IF($AE1378&gt;$AE1377,VLOOKUP($AC1378+AR$1,STOCK!$F$10:$AB$209,16,0),IF($AE1378=$AE1377,(IF(BE1377&gt;=1,BE1377-COUNTIFS($AE1377:$AE1377,$AC1378,AR1377:AR1377,$AI$1),0)),0)),0)</f>
        <v>0</v>
      </c>
      <c r="BF1378" s="1">
        <f>IFERROR(IF($AE1378&gt;$AE1377,VLOOKUP($AC1378+AS$1,STOCK!$F$10:$AB$209,16,0),IF($AE1378=$AE1377,(IF(BF1377&gt;=1,BF1377-COUNTIFS($AE1377:$AE1377,$AC1378,AS1377:AS1377,$AI$1),0)),0)),0)</f>
        <v>0</v>
      </c>
      <c r="BG1378" s="1">
        <f>IFERROR(IF($AE1378&gt;$AE1377,VLOOKUP($AC1378+AT$1,STOCK!$F$10:$AB$209,16,0),IF($AE1378=$AE1377,(IF(BG1377&gt;=1,BG1377-COUNTIFS($AE1377:$AE1377,$AC1378,AT1377:AT1377,$AI$1),0)),0)),0)</f>
        <v>0</v>
      </c>
      <c r="BH1378" s="1">
        <f>IFERROR(IF($AE1378&gt;$AE1377,VLOOKUP($AC1378+AU$1,STOCK!$F$10:$AB$209,16,0),IF($AE1378=$AE1377,(IF(BH1377&gt;=1,BH1377-COUNTIFS($AE1377:$AE1377,$AC1378,AU1377:AU1377,$AI$1),0)),0)),0)</f>
        <v>0</v>
      </c>
      <c r="BI1378" s="1">
        <f>IFERROR(IF($AE1378&gt;$AE1377,VLOOKUP($AC1378+AV$1,STOCK!$F$10:$AB$209,16,0),IF($AE1378=$AE1377,(IF(BI1377&gt;=1,BI1377-COUNTIFS($AE1377:$AE1377,$AC1378,AV1377:AV1377,$AI$1),0)),0)),0)</f>
        <v>0</v>
      </c>
      <c r="BJ1378" s="1">
        <f>IFERROR(IF($AE1378&gt;$AE1377,VLOOKUP($AC1378+AW$1,STOCK!$F$10:$AB$209,16,0),IF($AE1378=$AE1377,(IF(BJ1377&gt;=1,BJ1377-COUNTIFS($AE1377:$AE1377,$AC1378,AW1377:AW1377,$AI$1),0)),0)),0)</f>
        <v>0</v>
      </c>
      <c r="BK1378" s="1">
        <f>IFERROR(IF($AE1378&gt;$AE1377,VLOOKUP($AC1378+AX$1,STOCK!$F$10:$AB$209,16,0),IF($AE1378=$AE1377,(IF(BK1377&gt;=1,BK1377-COUNTIFS($AE1377:$AE1377,$AC1378,AX1377:AX1377,$AI$1),0)),0)),0)</f>
        <v>0</v>
      </c>
      <c r="BL1378" s="1">
        <f>IFERROR(IF($AE1378&gt;$AE1377,VLOOKUP($AC1378+AL$1,STOCK!$F$10:$AB$209,17,0),IF($AE1378=$AE1377,(IF(BL1377&gt;=1,BL1377-COUNTIFS($AE1377:$AE1377,$AC1378,AL1377:AL1377,$AI$2),0)),0)),0)</f>
        <v>0</v>
      </c>
      <c r="BM1378" s="1">
        <f>IFERROR(IF($AE1378&gt;$AE1377,VLOOKUP($AC1378+AM$1,STOCK!$F$10:$AB$209,17,0),IF($AE1378=$AE1377,(IF(BM1377&gt;=1,BM1377-COUNTIFS($AE1377:$AE1377,$AC1378,AM1377:AM1377,$AI$2),0)),0)),0)</f>
        <v>0</v>
      </c>
      <c r="BN1378" s="1">
        <f>IFERROR(IF($AE1378&gt;$AE1377,VLOOKUP($AC1378+AN$1,STOCK!$F$10:$AB$209,17,0),IF($AE1378=$AE1377,(IF(BN1377&gt;=1,BN1377-COUNTIFS($AE1377:$AE1377,$AC1378,AN1377:AN1377,$AI$2),0)),0)),0)</f>
        <v>0</v>
      </c>
      <c r="BO1378" s="1">
        <f>IFERROR(IF($AE1378&gt;$AE1377,VLOOKUP($AC1378+AO$1,STOCK!$F$10:$AB$209,17,0),IF($AE1378=$AE1377,(IF(BO1377&gt;=1,BO1377-COUNTIFS($AE1377:$AE1377,$AC1378,AO1377:AO1377,$AI$2),0)),0)),0)</f>
        <v>0</v>
      </c>
      <c r="BP1378" s="1">
        <f>IFERROR(IF($AE1378&gt;$AE1377,VLOOKUP($AC1378+AP$1,STOCK!$F$10:$AB$209,17,0),IF($AE1378=$AE1377,(IF(BP1377&gt;=1,BP1377-COUNTIFS($AE1377:$AE1377,$AC1378,AP1377:AP1377,$AI$2),0)),0)),0)</f>
        <v>0</v>
      </c>
      <c r="BQ1378" s="1">
        <f>IFERROR(IF($AE1378&gt;$AE1377,VLOOKUP($AC1378+AQ$1,STOCK!$F$10:$AB$209,17,0),IF($AE1378=$AE1377,(IF(BQ1377&gt;=1,BQ1377-COUNTIFS($AE1377:$AE1377,$AC1378,AQ1377:AQ1377,$AI$2),0)),0)),0)</f>
        <v>0</v>
      </c>
      <c r="BR1378" s="1">
        <f>IFERROR(IF($AE1378&gt;$AE1377,VLOOKUP($AC1378+AR$1,STOCK!$F$10:$AB$209,17,0),IF($AE1378=$AE1377,(IF(BR1377&gt;=1,BR1377-COUNTIFS($AE1377:$AE1377,$AC1378,AR1377:AR1377,$AI$2),0)),0)),0)</f>
        <v>0</v>
      </c>
      <c r="BS1378" s="1">
        <f>IFERROR(IF($AE1378&gt;$AE1377,VLOOKUP($AC1378+AS$1,STOCK!$F$10:$AB$209,17,0),IF($AE1378=$AE1377,(IF(BS1377&gt;=1,BS1377-COUNTIFS($AE1377:$AE1377,$AC1378,AS1377:AS1377,$AI$2),0)),0)),0)</f>
        <v>0</v>
      </c>
      <c r="BT1378" s="1">
        <f>IFERROR(IF($AE1378&gt;$AE1377,VLOOKUP($AC1378+AT$1,STOCK!$F$10:$AB$209,17,0),IF($AE1378=$AE1377,(IF(BT1377&gt;=1,BT1377-COUNTIFS($AE1377:$AE1377,$AC1378,AT1377:AT1377,$AI$2),0)),0)),0)</f>
        <v>0</v>
      </c>
      <c r="BU1378" s="1">
        <f>IFERROR(IF($AE1378&gt;$AE1377,VLOOKUP($AC1378+AU$1,STOCK!$F$10:$AB$209,17,0),IF($AE1378=$AE1377,(IF(BU1377&gt;=1,BU1377-COUNTIFS($AE1377:$AE1377,$AC1378,AU1377:AU1377,$AI$2),0)),0)),0)</f>
        <v>0</v>
      </c>
      <c r="BV1378" s="1">
        <f>IFERROR(IF($AE1378&gt;$AE1377,VLOOKUP($AC1378+AV$1,STOCK!$F$10:$AB$209,17,0),IF($AE1378=$AE1377,(IF(BV1377&gt;=1,BV1377-COUNTIFS($AE1377:$AE1377,$AC1378,AV1377:AV1377,$AI$2),0)),0)),0)</f>
        <v>0</v>
      </c>
      <c r="BW1378" s="1">
        <f>IFERROR(IF($AE1378&gt;$AE1377,VLOOKUP($AC1378+AW$1,STOCK!$F$10:$AB$209,17,0),IF($AE1378=$AE1377,(IF(BW1377&gt;=1,BW1377-COUNTIFS($AE1377:$AE1377,$AC1378,AW1377:AW1377,$AI$2),0)),0)),0)</f>
        <v>0</v>
      </c>
      <c r="BX1378" s="1">
        <f>IFERROR(IF($AE1378&gt;$AE1377,VLOOKUP($AC1378+AX$1,STOCK!$F$10:$AB$209,17,0),IF($AE1378=$AE1377,(IF(BX1377&gt;=1,BX1377-COUNTIFS($AE1377:$AE1377,$AC1378,AX1377:AX1377,$AI$2),0)),0)),0)</f>
        <v>0</v>
      </c>
    </row>
    <row r="1379" spans="29:76" x14ac:dyDescent="0.25">
      <c r="AC1379" s="1">
        <f t="shared" si="335"/>
        <v>0</v>
      </c>
      <c r="AD1379" s="1">
        <f>IFERROR(IF(LEN(AK1379)&gt;=1,VLOOKUP(HLOOKUP(AK1379,PROFILE!$K$5:$V$8,4,0),PROFILE!$F$1:$G$3,2,0),0),0)</f>
        <v>0</v>
      </c>
      <c r="AE1379" s="1">
        <f t="shared" si="336"/>
        <v>0</v>
      </c>
      <c r="AF1379" s="1">
        <v>1366</v>
      </c>
      <c r="AI1379" s="1" t="str">
        <f>IFERROR(IF($AH1379&gt;=1,VLOOKUP($AG1379,STUDENT!$O$8:$Z$1507,3,0),""),"")</f>
        <v/>
      </c>
      <c r="AJ1379" s="1" t="str">
        <f>IFERROR(IF($AH1379&gt;=1,VLOOKUP($AG1379,STUDENT!$O$8:$Z$1507,4,0),""),"")</f>
        <v/>
      </c>
      <c r="AK1379" s="1" t="str">
        <f>IFERROR(IF($AH1379&gt;=1,VLOOKUP($AG1379,STUDENT!$O$8:$Z$1507,6,0),""),"")</f>
        <v/>
      </c>
      <c r="AL1379" s="1" t="str">
        <f t="shared" si="337"/>
        <v/>
      </c>
      <c r="AM1379" s="1" t="str">
        <f t="shared" si="338"/>
        <v/>
      </c>
      <c r="AN1379" s="1" t="str">
        <f t="shared" si="339"/>
        <v/>
      </c>
      <c r="AO1379" s="1" t="str">
        <f t="shared" si="340"/>
        <v/>
      </c>
      <c r="AP1379" s="1" t="str">
        <f t="shared" si="341"/>
        <v/>
      </c>
      <c r="AQ1379" s="1" t="str">
        <f t="shared" si="342"/>
        <v/>
      </c>
      <c r="AR1379" s="1" t="str">
        <f t="shared" si="343"/>
        <v/>
      </c>
      <c r="AS1379" s="1" t="str">
        <f t="shared" si="344"/>
        <v/>
      </c>
      <c r="AT1379" s="1" t="str">
        <f t="shared" si="345"/>
        <v/>
      </c>
      <c r="AU1379" s="1" t="str">
        <f t="shared" si="346"/>
        <v/>
      </c>
      <c r="AV1379" s="1" t="str">
        <f t="shared" si="347"/>
        <v/>
      </c>
      <c r="AW1379" s="1" t="str">
        <f t="shared" si="348"/>
        <v/>
      </c>
      <c r="AX1379" s="1" t="str">
        <f t="shared" si="349"/>
        <v/>
      </c>
      <c r="AY1379" s="1">
        <f>IFERROR(IF($AE1379&gt;$AE1378,VLOOKUP($AC1379+AL$1,STOCK!$F$10:$AB$209,16,0),IF($AE1379=$AE1378,(IF(AY1378&gt;=1,AY1378-COUNTIFS($AE1378:$AE1378,$AC1379,AL1378:AL1378,$AI$1),0)),0)),0)</f>
        <v>0</v>
      </c>
      <c r="AZ1379" s="1">
        <f>IFERROR(IF($AE1379&gt;$AE1378,VLOOKUP($AC1379+AM$1,STOCK!$F$10:$AB$209,16,0),IF($AE1379=$AE1378,(IF(AZ1378&gt;=1,AZ1378-COUNTIFS($AE1378:$AE1378,$AC1379,AM1378:AM1378,$AI$1),0)),0)),0)</f>
        <v>0</v>
      </c>
      <c r="BA1379" s="1">
        <f>IFERROR(IF($AE1379&gt;$AE1378,VLOOKUP($AC1379+AN$1,STOCK!$F$10:$AB$209,16,0),IF($AE1379=$AE1378,(IF(BA1378&gt;=1,BA1378-COUNTIFS($AE1378:$AE1378,$AC1379,AN1378:AN1378,$AI$1),0)),0)),0)</f>
        <v>0</v>
      </c>
      <c r="BB1379" s="1">
        <f>IFERROR(IF($AE1379&gt;$AE1378,VLOOKUP($AC1379+AO$1,STOCK!$F$10:$AB$209,16,0),IF($AE1379=$AE1378,(IF(BB1378&gt;=1,BB1378-COUNTIFS($AE1378:$AE1378,$AC1379,AO1378:AO1378,$AI$1),0)),0)),0)</f>
        <v>0</v>
      </c>
      <c r="BC1379" s="1">
        <f>IFERROR(IF($AE1379&gt;$AE1378,VLOOKUP($AC1379+AP$1,STOCK!$F$10:$AB$209,16,0),IF($AE1379=$AE1378,(IF(BC1378&gt;=1,BC1378-COUNTIFS($AE1378:$AE1378,$AC1379,AP1378:AP1378,$AI$1),0)),0)),0)</f>
        <v>0</v>
      </c>
      <c r="BD1379" s="1">
        <f>IFERROR(IF($AE1379&gt;$AE1378,VLOOKUP($AC1379+AQ$1,STOCK!$F$10:$AB$209,16,0),IF($AE1379=$AE1378,(IF(BD1378&gt;=1,BD1378-COUNTIFS($AE1378:$AE1378,$AC1379,AQ1378:AQ1378,$AI$1),0)),0)),0)</f>
        <v>0</v>
      </c>
      <c r="BE1379" s="1">
        <f>IFERROR(IF($AE1379&gt;$AE1378,VLOOKUP($AC1379+AR$1,STOCK!$F$10:$AB$209,16,0),IF($AE1379=$AE1378,(IF(BE1378&gt;=1,BE1378-COUNTIFS($AE1378:$AE1378,$AC1379,AR1378:AR1378,$AI$1),0)),0)),0)</f>
        <v>0</v>
      </c>
      <c r="BF1379" s="1">
        <f>IFERROR(IF($AE1379&gt;$AE1378,VLOOKUP($AC1379+AS$1,STOCK!$F$10:$AB$209,16,0),IF($AE1379=$AE1378,(IF(BF1378&gt;=1,BF1378-COUNTIFS($AE1378:$AE1378,$AC1379,AS1378:AS1378,$AI$1),0)),0)),0)</f>
        <v>0</v>
      </c>
      <c r="BG1379" s="1">
        <f>IFERROR(IF($AE1379&gt;$AE1378,VLOOKUP($AC1379+AT$1,STOCK!$F$10:$AB$209,16,0),IF($AE1379=$AE1378,(IF(BG1378&gt;=1,BG1378-COUNTIFS($AE1378:$AE1378,$AC1379,AT1378:AT1378,$AI$1),0)),0)),0)</f>
        <v>0</v>
      </c>
      <c r="BH1379" s="1">
        <f>IFERROR(IF($AE1379&gt;$AE1378,VLOOKUP($AC1379+AU$1,STOCK!$F$10:$AB$209,16,0),IF($AE1379=$AE1378,(IF(BH1378&gt;=1,BH1378-COUNTIFS($AE1378:$AE1378,$AC1379,AU1378:AU1378,$AI$1),0)),0)),0)</f>
        <v>0</v>
      </c>
      <c r="BI1379" s="1">
        <f>IFERROR(IF($AE1379&gt;$AE1378,VLOOKUP($AC1379+AV$1,STOCK!$F$10:$AB$209,16,0),IF($AE1379=$AE1378,(IF(BI1378&gt;=1,BI1378-COUNTIFS($AE1378:$AE1378,$AC1379,AV1378:AV1378,$AI$1),0)),0)),0)</f>
        <v>0</v>
      </c>
      <c r="BJ1379" s="1">
        <f>IFERROR(IF($AE1379&gt;$AE1378,VLOOKUP($AC1379+AW$1,STOCK!$F$10:$AB$209,16,0),IF($AE1379=$AE1378,(IF(BJ1378&gt;=1,BJ1378-COUNTIFS($AE1378:$AE1378,$AC1379,AW1378:AW1378,$AI$1),0)),0)),0)</f>
        <v>0</v>
      </c>
      <c r="BK1379" s="1">
        <f>IFERROR(IF($AE1379&gt;$AE1378,VLOOKUP($AC1379+AX$1,STOCK!$F$10:$AB$209,16,0),IF($AE1379=$AE1378,(IF(BK1378&gt;=1,BK1378-COUNTIFS($AE1378:$AE1378,$AC1379,AX1378:AX1378,$AI$1),0)),0)),0)</f>
        <v>0</v>
      </c>
      <c r="BL1379" s="1">
        <f>IFERROR(IF($AE1379&gt;$AE1378,VLOOKUP($AC1379+AL$1,STOCK!$F$10:$AB$209,17,0),IF($AE1379=$AE1378,(IF(BL1378&gt;=1,BL1378-COUNTIFS($AE1378:$AE1378,$AC1379,AL1378:AL1378,$AI$2),0)),0)),0)</f>
        <v>0</v>
      </c>
      <c r="BM1379" s="1">
        <f>IFERROR(IF($AE1379&gt;$AE1378,VLOOKUP($AC1379+AM$1,STOCK!$F$10:$AB$209,17,0),IF($AE1379=$AE1378,(IF(BM1378&gt;=1,BM1378-COUNTIFS($AE1378:$AE1378,$AC1379,AM1378:AM1378,$AI$2),0)),0)),0)</f>
        <v>0</v>
      </c>
      <c r="BN1379" s="1">
        <f>IFERROR(IF($AE1379&gt;$AE1378,VLOOKUP($AC1379+AN$1,STOCK!$F$10:$AB$209,17,0),IF($AE1379=$AE1378,(IF(BN1378&gt;=1,BN1378-COUNTIFS($AE1378:$AE1378,$AC1379,AN1378:AN1378,$AI$2),0)),0)),0)</f>
        <v>0</v>
      </c>
      <c r="BO1379" s="1">
        <f>IFERROR(IF($AE1379&gt;$AE1378,VLOOKUP($AC1379+AO$1,STOCK!$F$10:$AB$209,17,0),IF($AE1379=$AE1378,(IF(BO1378&gt;=1,BO1378-COUNTIFS($AE1378:$AE1378,$AC1379,AO1378:AO1378,$AI$2),0)),0)),0)</f>
        <v>0</v>
      </c>
      <c r="BP1379" s="1">
        <f>IFERROR(IF($AE1379&gt;$AE1378,VLOOKUP($AC1379+AP$1,STOCK!$F$10:$AB$209,17,0),IF($AE1379=$AE1378,(IF(BP1378&gt;=1,BP1378-COUNTIFS($AE1378:$AE1378,$AC1379,AP1378:AP1378,$AI$2),0)),0)),0)</f>
        <v>0</v>
      </c>
      <c r="BQ1379" s="1">
        <f>IFERROR(IF($AE1379&gt;$AE1378,VLOOKUP($AC1379+AQ$1,STOCK!$F$10:$AB$209,17,0),IF($AE1379=$AE1378,(IF(BQ1378&gt;=1,BQ1378-COUNTIFS($AE1378:$AE1378,$AC1379,AQ1378:AQ1378,$AI$2),0)),0)),0)</f>
        <v>0</v>
      </c>
      <c r="BR1379" s="1">
        <f>IFERROR(IF($AE1379&gt;$AE1378,VLOOKUP($AC1379+AR$1,STOCK!$F$10:$AB$209,17,0),IF($AE1379=$AE1378,(IF(BR1378&gt;=1,BR1378-COUNTIFS($AE1378:$AE1378,$AC1379,AR1378:AR1378,$AI$2),0)),0)),0)</f>
        <v>0</v>
      </c>
      <c r="BS1379" s="1">
        <f>IFERROR(IF($AE1379&gt;$AE1378,VLOOKUP($AC1379+AS$1,STOCK!$F$10:$AB$209,17,0),IF($AE1379=$AE1378,(IF(BS1378&gt;=1,BS1378-COUNTIFS($AE1378:$AE1378,$AC1379,AS1378:AS1378,$AI$2),0)),0)),0)</f>
        <v>0</v>
      </c>
      <c r="BT1379" s="1">
        <f>IFERROR(IF($AE1379&gt;$AE1378,VLOOKUP($AC1379+AT$1,STOCK!$F$10:$AB$209,17,0),IF($AE1379=$AE1378,(IF(BT1378&gt;=1,BT1378-COUNTIFS($AE1378:$AE1378,$AC1379,AT1378:AT1378,$AI$2),0)),0)),0)</f>
        <v>0</v>
      </c>
      <c r="BU1379" s="1">
        <f>IFERROR(IF($AE1379&gt;$AE1378,VLOOKUP($AC1379+AU$1,STOCK!$F$10:$AB$209,17,0),IF($AE1379=$AE1378,(IF(BU1378&gt;=1,BU1378-COUNTIFS($AE1378:$AE1378,$AC1379,AU1378:AU1378,$AI$2),0)),0)),0)</f>
        <v>0</v>
      </c>
      <c r="BV1379" s="1">
        <f>IFERROR(IF($AE1379&gt;$AE1378,VLOOKUP($AC1379+AV$1,STOCK!$F$10:$AB$209,17,0),IF($AE1379=$AE1378,(IF(BV1378&gt;=1,BV1378-COUNTIFS($AE1378:$AE1378,$AC1379,AV1378:AV1378,$AI$2),0)),0)),0)</f>
        <v>0</v>
      </c>
      <c r="BW1379" s="1">
        <f>IFERROR(IF($AE1379&gt;$AE1378,VLOOKUP($AC1379+AW$1,STOCK!$F$10:$AB$209,17,0),IF($AE1379=$AE1378,(IF(BW1378&gt;=1,BW1378-COUNTIFS($AE1378:$AE1378,$AC1379,AW1378:AW1378,$AI$2),0)),0)),0)</f>
        <v>0</v>
      </c>
      <c r="BX1379" s="1">
        <f>IFERROR(IF($AE1379&gt;$AE1378,VLOOKUP($AC1379+AX$1,STOCK!$F$10:$AB$209,17,0),IF($AE1379=$AE1378,(IF(BX1378&gt;=1,BX1378-COUNTIFS($AE1378:$AE1378,$AC1379,AX1378:AX1378,$AI$2),0)),0)),0)</f>
        <v>0</v>
      </c>
    </row>
    <row r="1380" spans="29:76" x14ac:dyDescent="0.25">
      <c r="AC1380" s="1">
        <f t="shared" si="335"/>
        <v>0</v>
      </c>
      <c r="AD1380" s="1">
        <f>IFERROR(IF(LEN(AK1380)&gt;=1,VLOOKUP(HLOOKUP(AK1380,PROFILE!$K$5:$V$8,4,0),PROFILE!$F$1:$G$3,2,0),0),0)</f>
        <v>0</v>
      </c>
      <c r="AE1380" s="1">
        <f t="shared" si="336"/>
        <v>0</v>
      </c>
      <c r="AF1380" s="1">
        <v>1367</v>
      </c>
      <c r="AI1380" s="1" t="str">
        <f>IFERROR(IF($AH1380&gt;=1,VLOOKUP($AG1380,STUDENT!$O$8:$Z$1507,3,0),""),"")</f>
        <v/>
      </c>
      <c r="AJ1380" s="1" t="str">
        <f>IFERROR(IF($AH1380&gt;=1,VLOOKUP($AG1380,STUDENT!$O$8:$Z$1507,4,0),""),"")</f>
        <v/>
      </c>
      <c r="AK1380" s="1" t="str">
        <f>IFERROR(IF($AH1380&gt;=1,VLOOKUP($AG1380,STUDENT!$O$8:$Z$1507,6,0),""),"")</f>
        <v/>
      </c>
      <c r="AL1380" s="1" t="str">
        <f t="shared" si="337"/>
        <v/>
      </c>
      <c r="AM1380" s="1" t="str">
        <f t="shared" si="338"/>
        <v/>
      </c>
      <c r="AN1380" s="1" t="str">
        <f t="shared" si="339"/>
        <v/>
      </c>
      <c r="AO1380" s="1" t="str">
        <f t="shared" si="340"/>
        <v/>
      </c>
      <c r="AP1380" s="1" t="str">
        <f t="shared" si="341"/>
        <v/>
      </c>
      <c r="AQ1380" s="1" t="str">
        <f t="shared" si="342"/>
        <v/>
      </c>
      <c r="AR1380" s="1" t="str">
        <f t="shared" si="343"/>
        <v/>
      </c>
      <c r="AS1380" s="1" t="str">
        <f t="shared" si="344"/>
        <v/>
      </c>
      <c r="AT1380" s="1" t="str">
        <f t="shared" si="345"/>
        <v/>
      </c>
      <c r="AU1380" s="1" t="str">
        <f t="shared" si="346"/>
        <v/>
      </c>
      <c r="AV1380" s="1" t="str">
        <f t="shared" si="347"/>
        <v/>
      </c>
      <c r="AW1380" s="1" t="str">
        <f t="shared" si="348"/>
        <v/>
      </c>
      <c r="AX1380" s="1" t="str">
        <f t="shared" si="349"/>
        <v/>
      </c>
      <c r="AY1380" s="1">
        <f>IFERROR(IF($AE1380&gt;$AE1379,VLOOKUP($AC1380+AL$1,STOCK!$F$10:$AB$209,16,0),IF($AE1380=$AE1379,(IF(AY1379&gt;=1,AY1379-COUNTIFS($AE1379:$AE1379,$AC1380,AL1379:AL1379,$AI$1),0)),0)),0)</f>
        <v>0</v>
      </c>
      <c r="AZ1380" s="1">
        <f>IFERROR(IF($AE1380&gt;$AE1379,VLOOKUP($AC1380+AM$1,STOCK!$F$10:$AB$209,16,0),IF($AE1380=$AE1379,(IF(AZ1379&gt;=1,AZ1379-COUNTIFS($AE1379:$AE1379,$AC1380,AM1379:AM1379,$AI$1),0)),0)),0)</f>
        <v>0</v>
      </c>
      <c r="BA1380" s="1">
        <f>IFERROR(IF($AE1380&gt;$AE1379,VLOOKUP($AC1380+AN$1,STOCK!$F$10:$AB$209,16,0),IF($AE1380=$AE1379,(IF(BA1379&gt;=1,BA1379-COUNTIFS($AE1379:$AE1379,$AC1380,AN1379:AN1379,$AI$1),0)),0)),0)</f>
        <v>0</v>
      </c>
      <c r="BB1380" s="1">
        <f>IFERROR(IF($AE1380&gt;$AE1379,VLOOKUP($AC1380+AO$1,STOCK!$F$10:$AB$209,16,0),IF($AE1380=$AE1379,(IF(BB1379&gt;=1,BB1379-COUNTIFS($AE1379:$AE1379,$AC1380,AO1379:AO1379,$AI$1),0)),0)),0)</f>
        <v>0</v>
      </c>
      <c r="BC1380" s="1">
        <f>IFERROR(IF($AE1380&gt;$AE1379,VLOOKUP($AC1380+AP$1,STOCK!$F$10:$AB$209,16,0),IF($AE1380=$AE1379,(IF(BC1379&gt;=1,BC1379-COUNTIFS($AE1379:$AE1379,$AC1380,AP1379:AP1379,$AI$1),0)),0)),0)</f>
        <v>0</v>
      </c>
      <c r="BD1380" s="1">
        <f>IFERROR(IF($AE1380&gt;$AE1379,VLOOKUP($AC1380+AQ$1,STOCK!$F$10:$AB$209,16,0),IF($AE1380=$AE1379,(IF(BD1379&gt;=1,BD1379-COUNTIFS($AE1379:$AE1379,$AC1380,AQ1379:AQ1379,$AI$1),0)),0)),0)</f>
        <v>0</v>
      </c>
      <c r="BE1380" s="1">
        <f>IFERROR(IF($AE1380&gt;$AE1379,VLOOKUP($AC1380+AR$1,STOCK!$F$10:$AB$209,16,0),IF($AE1380=$AE1379,(IF(BE1379&gt;=1,BE1379-COUNTIFS($AE1379:$AE1379,$AC1380,AR1379:AR1379,$AI$1),0)),0)),0)</f>
        <v>0</v>
      </c>
      <c r="BF1380" s="1">
        <f>IFERROR(IF($AE1380&gt;$AE1379,VLOOKUP($AC1380+AS$1,STOCK!$F$10:$AB$209,16,0),IF($AE1380=$AE1379,(IF(BF1379&gt;=1,BF1379-COUNTIFS($AE1379:$AE1379,$AC1380,AS1379:AS1379,$AI$1),0)),0)),0)</f>
        <v>0</v>
      </c>
      <c r="BG1380" s="1">
        <f>IFERROR(IF($AE1380&gt;$AE1379,VLOOKUP($AC1380+AT$1,STOCK!$F$10:$AB$209,16,0),IF($AE1380=$AE1379,(IF(BG1379&gt;=1,BG1379-COUNTIFS($AE1379:$AE1379,$AC1380,AT1379:AT1379,$AI$1),0)),0)),0)</f>
        <v>0</v>
      </c>
      <c r="BH1380" s="1">
        <f>IFERROR(IF($AE1380&gt;$AE1379,VLOOKUP($AC1380+AU$1,STOCK!$F$10:$AB$209,16,0),IF($AE1380=$AE1379,(IF(BH1379&gt;=1,BH1379-COUNTIFS($AE1379:$AE1379,$AC1380,AU1379:AU1379,$AI$1),0)),0)),0)</f>
        <v>0</v>
      </c>
      <c r="BI1380" s="1">
        <f>IFERROR(IF($AE1380&gt;$AE1379,VLOOKUP($AC1380+AV$1,STOCK!$F$10:$AB$209,16,0),IF($AE1380=$AE1379,(IF(BI1379&gt;=1,BI1379-COUNTIFS($AE1379:$AE1379,$AC1380,AV1379:AV1379,$AI$1),0)),0)),0)</f>
        <v>0</v>
      </c>
      <c r="BJ1380" s="1">
        <f>IFERROR(IF($AE1380&gt;$AE1379,VLOOKUP($AC1380+AW$1,STOCK!$F$10:$AB$209,16,0),IF($AE1380=$AE1379,(IF(BJ1379&gt;=1,BJ1379-COUNTIFS($AE1379:$AE1379,$AC1380,AW1379:AW1379,$AI$1),0)),0)),0)</f>
        <v>0</v>
      </c>
      <c r="BK1380" s="1">
        <f>IFERROR(IF($AE1380&gt;$AE1379,VLOOKUP($AC1380+AX$1,STOCK!$F$10:$AB$209,16,0),IF($AE1380=$AE1379,(IF(BK1379&gt;=1,BK1379-COUNTIFS($AE1379:$AE1379,$AC1380,AX1379:AX1379,$AI$1),0)),0)),0)</f>
        <v>0</v>
      </c>
      <c r="BL1380" s="1">
        <f>IFERROR(IF($AE1380&gt;$AE1379,VLOOKUP($AC1380+AL$1,STOCK!$F$10:$AB$209,17,0),IF($AE1380=$AE1379,(IF(BL1379&gt;=1,BL1379-COUNTIFS($AE1379:$AE1379,$AC1380,AL1379:AL1379,$AI$2),0)),0)),0)</f>
        <v>0</v>
      </c>
      <c r="BM1380" s="1">
        <f>IFERROR(IF($AE1380&gt;$AE1379,VLOOKUP($AC1380+AM$1,STOCK!$F$10:$AB$209,17,0),IF($AE1380=$AE1379,(IF(BM1379&gt;=1,BM1379-COUNTIFS($AE1379:$AE1379,$AC1380,AM1379:AM1379,$AI$2),0)),0)),0)</f>
        <v>0</v>
      </c>
      <c r="BN1380" s="1">
        <f>IFERROR(IF($AE1380&gt;$AE1379,VLOOKUP($AC1380+AN$1,STOCK!$F$10:$AB$209,17,0),IF($AE1380=$AE1379,(IF(BN1379&gt;=1,BN1379-COUNTIFS($AE1379:$AE1379,$AC1380,AN1379:AN1379,$AI$2),0)),0)),0)</f>
        <v>0</v>
      </c>
      <c r="BO1380" s="1">
        <f>IFERROR(IF($AE1380&gt;$AE1379,VLOOKUP($AC1380+AO$1,STOCK!$F$10:$AB$209,17,0),IF($AE1380=$AE1379,(IF(BO1379&gt;=1,BO1379-COUNTIFS($AE1379:$AE1379,$AC1380,AO1379:AO1379,$AI$2),0)),0)),0)</f>
        <v>0</v>
      </c>
      <c r="BP1380" s="1">
        <f>IFERROR(IF($AE1380&gt;$AE1379,VLOOKUP($AC1380+AP$1,STOCK!$F$10:$AB$209,17,0),IF($AE1380=$AE1379,(IF(BP1379&gt;=1,BP1379-COUNTIFS($AE1379:$AE1379,$AC1380,AP1379:AP1379,$AI$2),0)),0)),0)</f>
        <v>0</v>
      </c>
      <c r="BQ1380" s="1">
        <f>IFERROR(IF($AE1380&gt;$AE1379,VLOOKUP($AC1380+AQ$1,STOCK!$F$10:$AB$209,17,0),IF($AE1380=$AE1379,(IF(BQ1379&gt;=1,BQ1379-COUNTIFS($AE1379:$AE1379,$AC1380,AQ1379:AQ1379,$AI$2),0)),0)),0)</f>
        <v>0</v>
      </c>
      <c r="BR1380" s="1">
        <f>IFERROR(IF($AE1380&gt;$AE1379,VLOOKUP($AC1380+AR$1,STOCK!$F$10:$AB$209,17,0),IF($AE1380=$AE1379,(IF(BR1379&gt;=1,BR1379-COUNTIFS($AE1379:$AE1379,$AC1380,AR1379:AR1379,$AI$2),0)),0)),0)</f>
        <v>0</v>
      </c>
      <c r="BS1380" s="1">
        <f>IFERROR(IF($AE1380&gt;$AE1379,VLOOKUP($AC1380+AS$1,STOCK!$F$10:$AB$209,17,0),IF($AE1380=$AE1379,(IF(BS1379&gt;=1,BS1379-COUNTIFS($AE1379:$AE1379,$AC1380,AS1379:AS1379,$AI$2),0)),0)),0)</f>
        <v>0</v>
      </c>
      <c r="BT1380" s="1">
        <f>IFERROR(IF($AE1380&gt;$AE1379,VLOOKUP($AC1380+AT$1,STOCK!$F$10:$AB$209,17,0),IF($AE1380=$AE1379,(IF(BT1379&gt;=1,BT1379-COUNTIFS($AE1379:$AE1379,$AC1380,AT1379:AT1379,$AI$2),0)),0)),0)</f>
        <v>0</v>
      </c>
      <c r="BU1380" s="1">
        <f>IFERROR(IF($AE1380&gt;$AE1379,VLOOKUP($AC1380+AU$1,STOCK!$F$10:$AB$209,17,0),IF($AE1380=$AE1379,(IF(BU1379&gt;=1,BU1379-COUNTIFS($AE1379:$AE1379,$AC1380,AU1379:AU1379,$AI$2),0)),0)),0)</f>
        <v>0</v>
      </c>
      <c r="BV1380" s="1">
        <f>IFERROR(IF($AE1380&gt;$AE1379,VLOOKUP($AC1380+AV$1,STOCK!$F$10:$AB$209,17,0),IF($AE1380=$AE1379,(IF(BV1379&gt;=1,BV1379-COUNTIFS($AE1379:$AE1379,$AC1380,AV1379:AV1379,$AI$2),0)),0)),0)</f>
        <v>0</v>
      </c>
      <c r="BW1380" s="1">
        <f>IFERROR(IF($AE1380&gt;$AE1379,VLOOKUP($AC1380+AW$1,STOCK!$F$10:$AB$209,17,0),IF($AE1380=$AE1379,(IF(BW1379&gt;=1,BW1379-COUNTIFS($AE1379:$AE1379,$AC1380,AW1379:AW1379,$AI$2),0)),0)),0)</f>
        <v>0</v>
      </c>
      <c r="BX1380" s="1">
        <f>IFERROR(IF($AE1380&gt;$AE1379,VLOOKUP($AC1380+AX$1,STOCK!$F$10:$AB$209,17,0),IF($AE1380=$AE1379,(IF(BX1379&gt;=1,BX1379-COUNTIFS($AE1379:$AE1379,$AC1380,AX1379:AX1379,$AI$2),0)),0)),0)</f>
        <v>0</v>
      </c>
    </row>
    <row r="1381" spans="29:76" x14ac:dyDescent="0.25">
      <c r="AC1381" s="1">
        <f t="shared" si="335"/>
        <v>0</v>
      </c>
      <c r="AD1381" s="1">
        <f>IFERROR(IF(LEN(AK1381)&gt;=1,VLOOKUP(HLOOKUP(AK1381,PROFILE!$K$5:$V$8,4,0),PROFILE!$F$1:$G$3,2,0),0),0)</f>
        <v>0</v>
      </c>
      <c r="AE1381" s="1">
        <f t="shared" si="336"/>
        <v>0</v>
      </c>
      <c r="AF1381" s="1">
        <v>1368</v>
      </c>
      <c r="AI1381" s="1" t="str">
        <f>IFERROR(IF($AH1381&gt;=1,VLOOKUP($AG1381,STUDENT!$O$8:$Z$1507,3,0),""),"")</f>
        <v/>
      </c>
      <c r="AJ1381" s="1" t="str">
        <f>IFERROR(IF($AH1381&gt;=1,VLOOKUP($AG1381,STUDENT!$O$8:$Z$1507,4,0),""),"")</f>
        <v/>
      </c>
      <c r="AK1381" s="1" t="str">
        <f>IFERROR(IF($AH1381&gt;=1,VLOOKUP($AG1381,STUDENT!$O$8:$Z$1507,6,0),""),"")</f>
        <v/>
      </c>
      <c r="AL1381" s="1" t="str">
        <f t="shared" si="337"/>
        <v/>
      </c>
      <c r="AM1381" s="1" t="str">
        <f t="shared" si="338"/>
        <v/>
      </c>
      <c r="AN1381" s="1" t="str">
        <f t="shared" si="339"/>
        <v/>
      </c>
      <c r="AO1381" s="1" t="str">
        <f t="shared" si="340"/>
        <v/>
      </c>
      <c r="AP1381" s="1" t="str">
        <f t="shared" si="341"/>
        <v/>
      </c>
      <c r="AQ1381" s="1" t="str">
        <f t="shared" si="342"/>
        <v/>
      </c>
      <c r="AR1381" s="1" t="str">
        <f t="shared" si="343"/>
        <v/>
      </c>
      <c r="AS1381" s="1" t="str">
        <f t="shared" si="344"/>
        <v/>
      </c>
      <c r="AT1381" s="1" t="str">
        <f t="shared" si="345"/>
        <v/>
      </c>
      <c r="AU1381" s="1" t="str">
        <f t="shared" si="346"/>
        <v/>
      </c>
      <c r="AV1381" s="1" t="str">
        <f t="shared" si="347"/>
        <v/>
      </c>
      <c r="AW1381" s="1" t="str">
        <f t="shared" si="348"/>
        <v/>
      </c>
      <c r="AX1381" s="1" t="str">
        <f t="shared" si="349"/>
        <v/>
      </c>
      <c r="AY1381" s="1">
        <f>IFERROR(IF($AE1381&gt;$AE1380,VLOOKUP($AC1381+AL$1,STOCK!$F$10:$AB$209,16,0),IF($AE1381=$AE1380,(IF(AY1380&gt;=1,AY1380-COUNTIFS($AE1380:$AE1380,$AC1381,AL1380:AL1380,$AI$1),0)),0)),0)</f>
        <v>0</v>
      </c>
      <c r="AZ1381" s="1">
        <f>IFERROR(IF($AE1381&gt;$AE1380,VLOOKUP($AC1381+AM$1,STOCK!$F$10:$AB$209,16,0),IF($AE1381=$AE1380,(IF(AZ1380&gt;=1,AZ1380-COUNTIFS($AE1380:$AE1380,$AC1381,AM1380:AM1380,$AI$1),0)),0)),0)</f>
        <v>0</v>
      </c>
      <c r="BA1381" s="1">
        <f>IFERROR(IF($AE1381&gt;$AE1380,VLOOKUP($AC1381+AN$1,STOCK!$F$10:$AB$209,16,0),IF($AE1381=$AE1380,(IF(BA1380&gt;=1,BA1380-COUNTIFS($AE1380:$AE1380,$AC1381,AN1380:AN1380,$AI$1),0)),0)),0)</f>
        <v>0</v>
      </c>
      <c r="BB1381" s="1">
        <f>IFERROR(IF($AE1381&gt;$AE1380,VLOOKUP($AC1381+AO$1,STOCK!$F$10:$AB$209,16,0),IF($AE1381=$AE1380,(IF(BB1380&gt;=1,BB1380-COUNTIFS($AE1380:$AE1380,$AC1381,AO1380:AO1380,$AI$1),0)),0)),0)</f>
        <v>0</v>
      </c>
      <c r="BC1381" s="1">
        <f>IFERROR(IF($AE1381&gt;$AE1380,VLOOKUP($AC1381+AP$1,STOCK!$F$10:$AB$209,16,0),IF($AE1381=$AE1380,(IF(BC1380&gt;=1,BC1380-COUNTIFS($AE1380:$AE1380,$AC1381,AP1380:AP1380,$AI$1),0)),0)),0)</f>
        <v>0</v>
      </c>
      <c r="BD1381" s="1">
        <f>IFERROR(IF($AE1381&gt;$AE1380,VLOOKUP($AC1381+AQ$1,STOCK!$F$10:$AB$209,16,0),IF($AE1381=$AE1380,(IF(BD1380&gt;=1,BD1380-COUNTIFS($AE1380:$AE1380,$AC1381,AQ1380:AQ1380,$AI$1),0)),0)),0)</f>
        <v>0</v>
      </c>
      <c r="BE1381" s="1">
        <f>IFERROR(IF($AE1381&gt;$AE1380,VLOOKUP($AC1381+AR$1,STOCK!$F$10:$AB$209,16,0),IF($AE1381=$AE1380,(IF(BE1380&gt;=1,BE1380-COUNTIFS($AE1380:$AE1380,$AC1381,AR1380:AR1380,$AI$1),0)),0)),0)</f>
        <v>0</v>
      </c>
      <c r="BF1381" s="1">
        <f>IFERROR(IF($AE1381&gt;$AE1380,VLOOKUP($AC1381+AS$1,STOCK!$F$10:$AB$209,16,0),IF($AE1381=$AE1380,(IF(BF1380&gt;=1,BF1380-COUNTIFS($AE1380:$AE1380,$AC1381,AS1380:AS1380,$AI$1),0)),0)),0)</f>
        <v>0</v>
      </c>
      <c r="BG1381" s="1">
        <f>IFERROR(IF($AE1381&gt;$AE1380,VLOOKUP($AC1381+AT$1,STOCK!$F$10:$AB$209,16,0),IF($AE1381=$AE1380,(IF(BG1380&gt;=1,BG1380-COUNTIFS($AE1380:$AE1380,$AC1381,AT1380:AT1380,$AI$1),0)),0)),0)</f>
        <v>0</v>
      </c>
      <c r="BH1381" s="1">
        <f>IFERROR(IF($AE1381&gt;$AE1380,VLOOKUP($AC1381+AU$1,STOCK!$F$10:$AB$209,16,0),IF($AE1381=$AE1380,(IF(BH1380&gt;=1,BH1380-COUNTIFS($AE1380:$AE1380,$AC1381,AU1380:AU1380,$AI$1),0)),0)),0)</f>
        <v>0</v>
      </c>
      <c r="BI1381" s="1">
        <f>IFERROR(IF($AE1381&gt;$AE1380,VLOOKUP($AC1381+AV$1,STOCK!$F$10:$AB$209,16,0),IF($AE1381=$AE1380,(IF(BI1380&gt;=1,BI1380-COUNTIFS($AE1380:$AE1380,$AC1381,AV1380:AV1380,$AI$1),0)),0)),0)</f>
        <v>0</v>
      </c>
      <c r="BJ1381" s="1">
        <f>IFERROR(IF($AE1381&gt;$AE1380,VLOOKUP($AC1381+AW$1,STOCK!$F$10:$AB$209,16,0),IF($AE1381=$AE1380,(IF(BJ1380&gt;=1,BJ1380-COUNTIFS($AE1380:$AE1380,$AC1381,AW1380:AW1380,$AI$1),0)),0)),0)</f>
        <v>0</v>
      </c>
      <c r="BK1381" s="1">
        <f>IFERROR(IF($AE1381&gt;$AE1380,VLOOKUP($AC1381+AX$1,STOCK!$F$10:$AB$209,16,0),IF($AE1381=$AE1380,(IF(BK1380&gt;=1,BK1380-COUNTIFS($AE1380:$AE1380,$AC1381,AX1380:AX1380,$AI$1),0)),0)),0)</f>
        <v>0</v>
      </c>
      <c r="BL1381" s="1">
        <f>IFERROR(IF($AE1381&gt;$AE1380,VLOOKUP($AC1381+AL$1,STOCK!$F$10:$AB$209,17,0),IF($AE1381=$AE1380,(IF(BL1380&gt;=1,BL1380-COUNTIFS($AE1380:$AE1380,$AC1381,AL1380:AL1380,$AI$2),0)),0)),0)</f>
        <v>0</v>
      </c>
      <c r="BM1381" s="1">
        <f>IFERROR(IF($AE1381&gt;$AE1380,VLOOKUP($AC1381+AM$1,STOCK!$F$10:$AB$209,17,0),IF($AE1381=$AE1380,(IF(BM1380&gt;=1,BM1380-COUNTIFS($AE1380:$AE1380,$AC1381,AM1380:AM1380,$AI$2),0)),0)),0)</f>
        <v>0</v>
      </c>
      <c r="BN1381" s="1">
        <f>IFERROR(IF($AE1381&gt;$AE1380,VLOOKUP($AC1381+AN$1,STOCK!$F$10:$AB$209,17,0),IF($AE1381=$AE1380,(IF(BN1380&gt;=1,BN1380-COUNTIFS($AE1380:$AE1380,$AC1381,AN1380:AN1380,$AI$2),0)),0)),0)</f>
        <v>0</v>
      </c>
      <c r="BO1381" s="1">
        <f>IFERROR(IF($AE1381&gt;$AE1380,VLOOKUP($AC1381+AO$1,STOCK!$F$10:$AB$209,17,0),IF($AE1381=$AE1380,(IF(BO1380&gt;=1,BO1380-COUNTIFS($AE1380:$AE1380,$AC1381,AO1380:AO1380,$AI$2),0)),0)),0)</f>
        <v>0</v>
      </c>
      <c r="BP1381" s="1">
        <f>IFERROR(IF($AE1381&gt;$AE1380,VLOOKUP($AC1381+AP$1,STOCK!$F$10:$AB$209,17,0),IF($AE1381=$AE1380,(IF(BP1380&gt;=1,BP1380-COUNTIFS($AE1380:$AE1380,$AC1381,AP1380:AP1380,$AI$2),0)),0)),0)</f>
        <v>0</v>
      </c>
      <c r="BQ1381" s="1">
        <f>IFERROR(IF($AE1381&gt;$AE1380,VLOOKUP($AC1381+AQ$1,STOCK!$F$10:$AB$209,17,0),IF($AE1381=$AE1380,(IF(BQ1380&gt;=1,BQ1380-COUNTIFS($AE1380:$AE1380,$AC1381,AQ1380:AQ1380,$AI$2),0)),0)),0)</f>
        <v>0</v>
      </c>
      <c r="BR1381" s="1">
        <f>IFERROR(IF($AE1381&gt;$AE1380,VLOOKUP($AC1381+AR$1,STOCK!$F$10:$AB$209,17,0),IF($AE1381=$AE1380,(IF(BR1380&gt;=1,BR1380-COUNTIFS($AE1380:$AE1380,$AC1381,AR1380:AR1380,$AI$2),0)),0)),0)</f>
        <v>0</v>
      </c>
      <c r="BS1381" s="1">
        <f>IFERROR(IF($AE1381&gt;$AE1380,VLOOKUP($AC1381+AS$1,STOCK!$F$10:$AB$209,17,0),IF($AE1381=$AE1380,(IF(BS1380&gt;=1,BS1380-COUNTIFS($AE1380:$AE1380,$AC1381,AS1380:AS1380,$AI$2),0)),0)),0)</f>
        <v>0</v>
      </c>
      <c r="BT1381" s="1">
        <f>IFERROR(IF($AE1381&gt;$AE1380,VLOOKUP($AC1381+AT$1,STOCK!$F$10:$AB$209,17,0),IF($AE1381=$AE1380,(IF(BT1380&gt;=1,BT1380-COUNTIFS($AE1380:$AE1380,$AC1381,AT1380:AT1380,$AI$2),0)),0)),0)</f>
        <v>0</v>
      </c>
      <c r="BU1381" s="1">
        <f>IFERROR(IF($AE1381&gt;$AE1380,VLOOKUP($AC1381+AU$1,STOCK!$F$10:$AB$209,17,0),IF($AE1381=$AE1380,(IF(BU1380&gt;=1,BU1380-COUNTIFS($AE1380:$AE1380,$AC1381,AU1380:AU1380,$AI$2),0)),0)),0)</f>
        <v>0</v>
      </c>
      <c r="BV1381" s="1">
        <f>IFERROR(IF($AE1381&gt;$AE1380,VLOOKUP($AC1381+AV$1,STOCK!$F$10:$AB$209,17,0),IF($AE1381=$AE1380,(IF(BV1380&gt;=1,BV1380-COUNTIFS($AE1380:$AE1380,$AC1381,AV1380:AV1380,$AI$2),0)),0)),0)</f>
        <v>0</v>
      </c>
      <c r="BW1381" s="1">
        <f>IFERROR(IF($AE1381&gt;$AE1380,VLOOKUP($AC1381+AW$1,STOCK!$F$10:$AB$209,17,0),IF($AE1381=$AE1380,(IF(BW1380&gt;=1,BW1380-COUNTIFS($AE1380:$AE1380,$AC1381,AW1380:AW1380,$AI$2),0)),0)),0)</f>
        <v>0</v>
      </c>
      <c r="BX1381" s="1">
        <f>IFERROR(IF($AE1381&gt;$AE1380,VLOOKUP($AC1381+AX$1,STOCK!$F$10:$AB$209,17,0),IF($AE1381=$AE1380,(IF(BX1380&gt;=1,BX1380-COUNTIFS($AE1380:$AE1380,$AC1381,AX1380:AX1380,$AI$2),0)),0)),0)</f>
        <v>0</v>
      </c>
    </row>
    <row r="1382" spans="29:76" x14ac:dyDescent="0.25">
      <c r="AC1382" s="1">
        <f t="shared" si="335"/>
        <v>0</v>
      </c>
      <c r="AD1382" s="1">
        <f>IFERROR(IF(LEN(AK1382)&gt;=1,VLOOKUP(HLOOKUP(AK1382,PROFILE!$K$5:$V$8,4,0),PROFILE!$F$1:$G$3,2,0),0),0)</f>
        <v>0</v>
      </c>
      <c r="AE1382" s="1">
        <f t="shared" si="336"/>
        <v>0</v>
      </c>
      <c r="AF1382" s="1">
        <v>1369</v>
      </c>
      <c r="AI1382" s="1" t="str">
        <f>IFERROR(IF($AH1382&gt;=1,VLOOKUP($AG1382,STUDENT!$O$8:$Z$1507,3,0),""),"")</f>
        <v/>
      </c>
      <c r="AJ1382" s="1" t="str">
        <f>IFERROR(IF($AH1382&gt;=1,VLOOKUP($AG1382,STUDENT!$O$8:$Z$1507,4,0),""),"")</f>
        <v/>
      </c>
      <c r="AK1382" s="1" t="str">
        <f>IFERROR(IF($AH1382&gt;=1,VLOOKUP($AG1382,STUDENT!$O$8:$Z$1507,6,0),""),"")</f>
        <v/>
      </c>
      <c r="AL1382" s="1" t="str">
        <f t="shared" si="337"/>
        <v/>
      </c>
      <c r="AM1382" s="1" t="str">
        <f t="shared" si="338"/>
        <v/>
      </c>
      <c r="AN1382" s="1" t="str">
        <f t="shared" si="339"/>
        <v/>
      </c>
      <c r="AO1382" s="1" t="str">
        <f t="shared" si="340"/>
        <v/>
      </c>
      <c r="AP1382" s="1" t="str">
        <f t="shared" si="341"/>
        <v/>
      </c>
      <c r="AQ1382" s="1" t="str">
        <f t="shared" si="342"/>
        <v/>
      </c>
      <c r="AR1382" s="1" t="str">
        <f t="shared" si="343"/>
        <v/>
      </c>
      <c r="AS1382" s="1" t="str">
        <f t="shared" si="344"/>
        <v/>
      </c>
      <c r="AT1382" s="1" t="str">
        <f t="shared" si="345"/>
        <v/>
      </c>
      <c r="AU1382" s="1" t="str">
        <f t="shared" si="346"/>
        <v/>
      </c>
      <c r="AV1382" s="1" t="str">
        <f t="shared" si="347"/>
        <v/>
      </c>
      <c r="AW1382" s="1" t="str">
        <f t="shared" si="348"/>
        <v/>
      </c>
      <c r="AX1382" s="1" t="str">
        <f t="shared" si="349"/>
        <v/>
      </c>
      <c r="AY1382" s="1">
        <f>IFERROR(IF($AE1382&gt;$AE1381,VLOOKUP($AC1382+AL$1,STOCK!$F$10:$AB$209,16,0),IF($AE1382=$AE1381,(IF(AY1381&gt;=1,AY1381-COUNTIFS($AE1381:$AE1381,$AC1382,AL1381:AL1381,$AI$1),0)),0)),0)</f>
        <v>0</v>
      </c>
      <c r="AZ1382" s="1">
        <f>IFERROR(IF($AE1382&gt;$AE1381,VLOOKUP($AC1382+AM$1,STOCK!$F$10:$AB$209,16,0),IF($AE1382=$AE1381,(IF(AZ1381&gt;=1,AZ1381-COUNTIFS($AE1381:$AE1381,$AC1382,AM1381:AM1381,$AI$1),0)),0)),0)</f>
        <v>0</v>
      </c>
      <c r="BA1382" s="1">
        <f>IFERROR(IF($AE1382&gt;$AE1381,VLOOKUP($AC1382+AN$1,STOCK!$F$10:$AB$209,16,0),IF($AE1382=$AE1381,(IF(BA1381&gt;=1,BA1381-COUNTIFS($AE1381:$AE1381,$AC1382,AN1381:AN1381,$AI$1),0)),0)),0)</f>
        <v>0</v>
      </c>
      <c r="BB1382" s="1">
        <f>IFERROR(IF($AE1382&gt;$AE1381,VLOOKUP($AC1382+AO$1,STOCK!$F$10:$AB$209,16,0),IF($AE1382=$AE1381,(IF(BB1381&gt;=1,BB1381-COUNTIFS($AE1381:$AE1381,$AC1382,AO1381:AO1381,$AI$1),0)),0)),0)</f>
        <v>0</v>
      </c>
      <c r="BC1382" s="1">
        <f>IFERROR(IF($AE1382&gt;$AE1381,VLOOKUP($AC1382+AP$1,STOCK!$F$10:$AB$209,16,0),IF($AE1382=$AE1381,(IF(BC1381&gt;=1,BC1381-COUNTIFS($AE1381:$AE1381,$AC1382,AP1381:AP1381,$AI$1),0)),0)),0)</f>
        <v>0</v>
      </c>
      <c r="BD1382" s="1">
        <f>IFERROR(IF($AE1382&gt;$AE1381,VLOOKUP($AC1382+AQ$1,STOCK!$F$10:$AB$209,16,0),IF($AE1382=$AE1381,(IF(BD1381&gt;=1,BD1381-COUNTIFS($AE1381:$AE1381,$AC1382,AQ1381:AQ1381,$AI$1),0)),0)),0)</f>
        <v>0</v>
      </c>
      <c r="BE1382" s="1">
        <f>IFERROR(IF($AE1382&gt;$AE1381,VLOOKUP($AC1382+AR$1,STOCK!$F$10:$AB$209,16,0),IF($AE1382=$AE1381,(IF(BE1381&gt;=1,BE1381-COUNTIFS($AE1381:$AE1381,$AC1382,AR1381:AR1381,$AI$1),0)),0)),0)</f>
        <v>0</v>
      </c>
      <c r="BF1382" s="1">
        <f>IFERROR(IF($AE1382&gt;$AE1381,VLOOKUP($AC1382+AS$1,STOCK!$F$10:$AB$209,16,0),IF($AE1382=$AE1381,(IF(BF1381&gt;=1,BF1381-COUNTIFS($AE1381:$AE1381,$AC1382,AS1381:AS1381,$AI$1),0)),0)),0)</f>
        <v>0</v>
      </c>
      <c r="BG1382" s="1">
        <f>IFERROR(IF($AE1382&gt;$AE1381,VLOOKUP($AC1382+AT$1,STOCK!$F$10:$AB$209,16,0),IF($AE1382=$AE1381,(IF(BG1381&gt;=1,BG1381-COUNTIFS($AE1381:$AE1381,$AC1382,AT1381:AT1381,$AI$1),0)),0)),0)</f>
        <v>0</v>
      </c>
      <c r="BH1382" s="1">
        <f>IFERROR(IF($AE1382&gt;$AE1381,VLOOKUP($AC1382+AU$1,STOCK!$F$10:$AB$209,16,0),IF($AE1382=$AE1381,(IF(BH1381&gt;=1,BH1381-COUNTIFS($AE1381:$AE1381,$AC1382,AU1381:AU1381,$AI$1),0)),0)),0)</f>
        <v>0</v>
      </c>
      <c r="BI1382" s="1">
        <f>IFERROR(IF($AE1382&gt;$AE1381,VLOOKUP($AC1382+AV$1,STOCK!$F$10:$AB$209,16,0),IF($AE1382=$AE1381,(IF(BI1381&gt;=1,BI1381-COUNTIFS($AE1381:$AE1381,$AC1382,AV1381:AV1381,$AI$1),0)),0)),0)</f>
        <v>0</v>
      </c>
      <c r="BJ1382" s="1">
        <f>IFERROR(IF($AE1382&gt;$AE1381,VLOOKUP($AC1382+AW$1,STOCK!$F$10:$AB$209,16,0),IF($AE1382=$AE1381,(IF(BJ1381&gt;=1,BJ1381-COUNTIFS($AE1381:$AE1381,$AC1382,AW1381:AW1381,$AI$1),0)),0)),0)</f>
        <v>0</v>
      </c>
      <c r="BK1382" s="1">
        <f>IFERROR(IF($AE1382&gt;$AE1381,VLOOKUP($AC1382+AX$1,STOCK!$F$10:$AB$209,16,0),IF($AE1382=$AE1381,(IF(BK1381&gt;=1,BK1381-COUNTIFS($AE1381:$AE1381,$AC1382,AX1381:AX1381,$AI$1),0)),0)),0)</f>
        <v>0</v>
      </c>
      <c r="BL1382" s="1">
        <f>IFERROR(IF($AE1382&gt;$AE1381,VLOOKUP($AC1382+AL$1,STOCK!$F$10:$AB$209,17,0),IF($AE1382=$AE1381,(IF(BL1381&gt;=1,BL1381-COUNTIFS($AE1381:$AE1381,$AC1382,AL1381:AL1381,$AI$2),0)),0)),0)</f>
        <v>0</v>
      </c>
      <c r="BM1382" s="1">
        <f>IFERROR(IF($AE1382&gt;$AE1381,VLOOKUP($AC1382+AM$1,STOCK!$F$10:$AB$209,17,0),IF($AE1382=$AE1381,(IF(BM1381&gt;=1,BM1381-COUNTIFS($AE1381:$AE1381,$AC1382,AM1381:AM1381,$AI$2),0)),0)),0)</f>
        <v>0</v>
      </c>
      <c r="BN1382" s="1">
        <f>IFERROR(IF($AE1382&gt;$AE1381,VLOOKUP($AC1382+AN$1,STOCK!$F$10:$AB$209,17,0),IF($AE1382=$AE1381,(IF(BN1381&gt;=1,BN1381-COUNTIFS($AE1381:$AE1381,$AC1382,AN1381:AN1381,$AI$2),0)),0)),0)</f>
        <v>0</v>
      </c>
      <c r="BO1382" s="1">
        <f>IFERROR(IF($AE1382&gt;$AE1381,VLOOKUP($AC1382+AO$1,STOCK!$F$10:$AB$209,17,0),IF($AE1382=$AE1381,(IF(BO1381&gt;=1,BO1381-COUNTIFS($AE1381:$AE1381,$AC1382,AO1381:AO1381,$AI$2),0)),0)),0)</f>
        <v>0</v>
      </c>
      <c r="BP1382" s="1">
        <f>IFERROR(IF($AE1382&gt;$AE1381,VLOOKUP($AC1382+AP$1,STOCK!$F$10:$AB$209,17,0),IF($AE1382=$AE1381,(IF(BP1381&gt;=1,BP1381-COUNTIFS($AE1381:$AE1381,$AC1382,AP1381:AP1381,$AI$2),0)),0)),0)</f>
        <v>0</v>
      </c>
      <c r="BQ1382" s="1">
        <f>IFERROR(IF($AE1382&gt;$AE1381,VLOOKUP($AC1382+AQ$1,STOCK!$F$10:$AB$209,17,0),IF($AE1382=$AE1381,(IF(BQ1381&gt;=1,BQ1381-COUNTIFS($AE1381:$AE1381,$AC1382,AQ1381:AQ1381,$AI$2),0)),0)),0)</f>
        <v>0</v>
      </c>
      <c r="BR1382" s="1">
        <f>IFERROR(IF($AE1382&gt;$AE1381,VLOOKUP($AC1382+AR$1,STOCK!$F$10:$AB$209,17,0),IF($AE1382=$AE1381,(IF(BR1381&gt;=1,BR1381-COUNTIFS($AE1381:$AE1381,$AC1382,AR1381:AR1381,$AI$2),0)),0)),0)</f>
        <v>0</v>
      </c>
      <c r="BS1382" s="1">
        <f>IFERROR(IF($AE1382&gt;$AE1381,VLOOKUP($AC1382+AS$1,STOCK!$F$10:$AB$209,17,0),IF($AE1382=$AE1381,(IF(BS1381&gt;=1,BS1381-COUNTIFS($AE1381:$AE1381,$AC1382,AS1381:AS1381,$AI$2),0)),0)),0)</f>
        <v>0</v>
      </c>
      <c r="BT1382" s="1">
        <f>IFERROR(IF($AE1382&gt;$AE1381,VLOOKUP($AC1382+AT$1,STOCK!$F$10:$AB$209,17,0),IF($AE1382=$AE1381,(IF(BT1381&gt;=1,BT1381-COUNTIFS($AE1381:$AE1381,$AC1382,AT1381:AT1381,$AI$2),0)),0)),0)</f>
        <v>0</v>
      </c>
      <c r="BU1382" s="1">
        <f>IFERROR(IF($AE1382&gt;$AE1381,VLOOKUP($AC1382+AU$1,STOCK!$F$10:$AB$209,17,0),IF($AE1382=$AE1381,(IF(BU1381&gt;=1,BU1381-COUNTIFS($AE1381:$AE1381,$AC1382,AU1381:AU1381,$AI$2),0)),0)),0)</f>
        <v>0</v>
      </c>
      <c r="BV1382" s="1">
        <f>IFERROR(IF($AE1382&gt;$AE1381,VLOOKUP($AC1382+AV$1,STOCK!$F$10:$AB$209,17,0),IF($AE1382=$AE1381,(IF(BV1381&gt;=1,BV1381-COUNTIFS($AE1381:$AE1381,$AC1382,AV1381:AV1381,$AI$2),0)),0)),0)</f>
        <v>0</v>
      </c>
      <c r="BW1382" s="1">
        <f>IFERROR(IF($AE1382&gt;$AE1381,VLOOKUP($AC1382+AW$1,STOCK!$F$10:$AB$209,17,0),IF($AE1382=$AE1381,(IF(BW1381&gt;=1,BW1381-COUNTIFS($AE1381:$AE1381,$AC1382,AW1381:AW1381,$AI$2),0)),0)),0)</f>
        <v>0</v>
      </c>
      <c r="BX1382" s="1">
        <f>IFERROR(IF($AE1382&gt;$AE1381,VLOOKUP($AC1382+AX$1,STOCK!$F$10:$AB$209,17,0),IF($AE1382=$AE1381,(IF(BX1381&gt;=1,BX1381-COUNTIFS($AE1381:$AE1381,$AC1382,AX1381:AX1381,$AI$2),0)),0)),0)</f>
        <v>0</v>
      </c>
    </row>
    <row r="1383" spans="29:76" x14ac:dyDescent="0.25">
      <c r="AC1383" s="1">
        <f t="shared" si="335"/>
        <v>0</v>
      </c>
      <c r="AD1383" s="1">
        <f>IFERROR(IF(LEN(AK1383)&gt;=1,VLOOKUP(HLOOKUP(AK1383,PROFILE!$K$5:$V$8,4,0),PROFILE!$F$1:$G$3,2,0),0),0)</f>
        <v>0</v>
      </c>
      <c r="AE1383" s="1">
        <f t="shared" si="336"/>
        <v>0</v>
      </c>
      <c r="AF1383" s="1">
        <v>1370</v>
      </c>
      <c r="AI1383" s="1" t="str">
        <f>IFERROR(IF($AH1383&gt;=1,VLOOKUP($AG1383,STUDENT!$O$8:$Z$1507,3,0),""),"")</f>
        <v/>
      </c>
      <c r="AJ1383" s="1" t="str">
        <f>IFERROR(IF($AH1383&gt;=1,VLOOKUP($AG1383,STUDENT!$O$8:$Z$1507,4,0),""),"")</f>
        <v/>
      </c>
      <c r="AK1383" s="1" t="str">
        <f>IFERROR(IF($AH1383&gt;=1,VLOOKUP($AG1383,STUDENT!$O$8:$Z$1507,6,0),""),"")</f>
        <v/>
      </c>
      <c r="AL1383" s="1" t="str">
        <f t="shared" si="337"/>
        <v/>
      </c>
      <c r="AM1383" s="1" t="str">
        <f t="shared" si="338"/>
        <v/>
      </c>
      <c r="AN1383" s="1" t="str">
        <f t="shared" si="339"/>
        <v/>
      </c>
      <c r="AO1383" s="1" t="str">
        <f t="shared" si="340"/>
        <v/>
      </c>
      <c r="AP1383" s="1" t="str">
        <f t="shared" si="341"/>
        <v/>
      </c>
      <c r="AQ1383" s="1" t="str">
        <f t="shared" si="342"/>
        <v/>
      </c>
      <c r="AR1383" s="1" t="str">
        <f t="shared" si="343"/>
        <v/>
      </c>
      <c r="AS1383" s="1" t="str">
        <f t="shared" si="344"/>
        <v/>
      </c>
      <c r="AT1383" s="1" t="str">
        <f t="shared" si="345"/>
        <v/>
      </c>
      <c r="AU1383" s="1" t="str">
        <f t="shared" si="346"/>
        <v/>
      </c>
      <c r="AV1383" s="1" t="str">
        <f t="shared" si="347"/>
        <v/>
      </c>
      <c r="AW1383" s="1" t="str">
        <f t="shared" si="348"/>
        <v/>
      </c>
      <c r="AX1383" s="1" t="str">
        <f t="shared" si="349"/>
        <v/>
      </c>
      <c r="AY1383" s="1">
        <f>IFERROR(IF($AE1383&gt;$AE1382,VLOOKUP($AC1383+AL$1,STOCK!$F$10:$AB$209,16,0),IF($AE1383=$AE1382,(IF(AY1382&gt;=1,AY1382-COUNTIFS($AE1382:$AE1382,$AC1383,AL1382:AL1382,$AI$1),0)),0)),0)</f>
        <v>0</v>
      </c>
      <c r="AZ1383" s="1">
        <f>IFERROR(IF($AE1383&gt;$AE1382,VLOOKUP($AC1383+AM$1,STOCK!$F$10:$AB$209,16,0),IF($AE1383=$AE1382,(IF(AZ1382&gt;=1,AZ1382-COUNTIFS($AE1382:$AE1382,$AC1383,AM1382:AM1382,$AI$1),0)),0)),0)</f>
        <v>0</v>
      </c>
      <c r="BA1383" s="1">
        <f>IFERROR(IF($AE1383&gt;$AE1382,VLOOKUP($AC1383+AN$1,STOCK!$F$10:$AB$209,16,0),IF($AE1383=$AE1382,(IF(BA1382&gt;=1,BA1382-COUNTIFS($AE1382:$AE1382,$AC1383,AN1382:AN1382,$AI$1),0)),0)),0)</f>
        <v>0</v>
      </c>
      <c r="BB1383" s="1">
        <f>IFERROR(IF($AE1383&gt;$AE1382,VLOOKUP($AC1383+AO$1,STOCK!$F$10:$AB$209,16,0),IF($AE1383=$AE1382,(IF(BB1382&gt;=1,BB1382-COUNTIFS($AE1382:$AE1382,$AC1383,AO1382:AO1382,$AI$1),0)),0)),0)</f>
        <v>0</v>
      </c>
      <c r="BC1383" s="1">
        <f>IFERROR(IF($AE1383&gt;$AE1382,VLOOKUP($AC1383+AP$1,STOCK!$F$10:$AB$209,16,0),IF($AE1383=$AE1382,(IF(BC1382&gt;=1,BC1382-COUNTIFS($AE1382:$AE1382,$AC1383,AP1382:AP1382,$AI$1),0)),0)),0)</f>
        <v>0</v>
      </c>
      <c r="BD1383" s="1">
        <f>IFERROR(IF($AE1383&gt;$AE1382,VLOOKUP($AC1383+AQ$1,STOCK!$F$10:$AB$209,16,0),IF($AE1383=$AE1382,(IF(BD1382&gt;=1,BD1382-COUNTIFS($AE1382:$AE1382,$AC1383,AQ1382:AQ1382,$AI$1),0)),0)),0)</f>
        <v>0</v>
      </c>
      <c r="BE1383" s="1">
        <f>IFERROR(IF($AE1383&gt;$AE1382,VLOOKUP($AC1383+AR$1,STOCK!$F$10:$AB$209,16,0),IF($AE1383=$AE1382,(IF(BE1382&gt;=1,BE1382-COUNTIFS($AE1382:$AE1382,$AC1383,AR1382:AR1382,$AI$1),0)),0)),0)</f>
        <v>0</v>
      </c>
      <c r="BF1383" s="1">
        <f>IFERROR(IF($AE1383&gt;$AE1382,VLOOKUP($AC1383+AS$1,STOCK!$F$10:$AB$209,16,0),IF($AE1383=$AE1382,(IF(BF1382&gt;=1,BF1382-COUNTIFS($AE1382:$AE1382,$AC1383,AS1382:AS1382,$AI$1),0)),0)),0)</f>
        <v>0</v>
      </c>
      <c r="BG1383" s="1">
        <f>IFERROR(IF($AE1383&gt;$AE1382,VLOOKUP($AC1383+AT$1,STOCK!$F$10:$AB$209,16,0),IF($AE1383=$AE1382,(IF(BG1382&gt;=1,BG1382-COUNTIFS($AE1382:$AE1382,$AC1383,AT1382:AT1382,$AI$1),0)),0)),0)</f>
        <v>0</v>
      </c>
      <c r="BH1383" s="1">
        <f>IFERROR(IF($AE1383&gt;$AE1382,VLOOKUP($AC1383+AU$1,STOCK!$F$10:$AB$209,16,0),IF($AE1383=$AE1382,(IF(BH1382&gt;=1,BH1382-COUNTIFS($AE1382:$AE1382,$AC1383,AU1382:AU1382,$AI$1),0)),0)),0)</f>
        <v>0</v>
      </c>
      <c r="BI1383" s="1">
        <f>IFERROR(IF($AE1383&gt;$AE1382,VLOOKUP($AC1383+AV$1,STOCK!$F$10:$AB$209,16,0),IF($AE1383=$AE1382,(IF(BI1382&gt;=1,BI1382-COUNTIFS($AE1382:$AE1382,$AC1383,AV1382:AV1382,$AI$1),0)),0)),0)</f>
        <v>0</v>
      </c>
      <c r="BJ1383" s="1">
        <f>IFERROR(IF($AE1383&gt;$AE1382,VLOOKUP($AC1383+AW$1,STOCK!$F$10:$AB$209,16,0),IF($AE1383=$AE1382,(IF(BJ1382&gt;=1,BJ1382-COUNTIFS($AE1382:$AE1382,$AC1383,AW1382:AW1382,$AI$1),0)),0)),0)</f>
        <v>0</v>
      </c>
      <c r="BK1383" s="1">
        <f>IFERROR(IF($AE1383&gt;$AE1382,VLOOKUP($AC1383+AX$1,STOCK!$F$10:$AB$209,16,0),IF($AE1383=$AE1382,(IF(BK1382&gt;=1,BK1382-COUNTIFS($AE1382:$AE1382,$AC1383,AX1382:AX1382,$AI$1),0)),0)),0)</f>
        <v>0</v>
      </c>
      <c r="BL1383" s="1">
        <f>IFERROR(IF($AE1383&gt;$AE1382,VLOOKUP($AC1383+AL$1,STOCK!$F$10:$AB$209,17,0),IF($AE1383=$AE1382,(IF(BL1382&gt;=1,BL1382-COUNTIFS($AE1382:$AE1382,$AC1383,AL1382:AL1382,$AI$2),0)),0)),0)</f>
        <v>0</v>
      </c>
      <c r="BM1383" s="1">
        <f>IFERROR(IF($AE1383&gt;$AE1382,VLOOKUP($AC1383+AM$1,STOCK!$F$10:$AB$209,17,0),IF($AE1383=$AE1382,(IF(BM1382&gt;=1,BM1382-COUNTIFS($AE1382:$AE1382,$AC1383,AM1382:AM1382,$AI$2),0)),0)),0)</f>
        <v>0</v>
      </c>
      <c r="BN1383" s="1">
        <f>IFERROR(IF($AE1383&gt;$AE1382,VLOOKUP($AC1383+AN$1,STOCK!$F$10:$AB$209,17,0),IF($AE1383=$AE1382,(IF(BN1382&gt;=1,BN1382-COUNTIFS($AE1382:$AE1382,$AC1383,AN1382:AN1382,$AI$2),0)),0)),0)</f>
        <v>0</v>
      </c>
      <c r="BO1383" s="1">
        <f>IFERROR(IF($AE1383&gt;$AE1382,VLOOKUP($AC1383+AO$1,STOCK!$F$10:$AB$209,17,0),IF($AE1383=$AE1382,(IF(BO1382&gt;=1,BO1382-COUNTIFS($AE1382:$AE1382,$AC1383,AO1382:AO1382,$AI$2),0)),0)),0)</f>
        <v>0</v>
      </c>
      <c r="BP1383" s="1">
        <f>IFERROR(IF($AE1383&gt;$AE1382,VLOOKUP($AC1383+AP$1,STOCK!$F$10:$AB$209,17,0),IF($AE1383=$AE1382,(IF(BP1382&gt;=1,BP1382-COUNTIFS($AE1382:$AE1382,$AC1383,AP1382:AP1382,$AI$2),0)),0)),0)</f>
        <v>0</v>
      </c>
      <c r="BQ1383" s="1">
        <f>IFERROR(IF($AE1383&gt;$AE1382,VLOOKUP($AC1383+AQ$1,STOCK!$F$10:$AB$209,17,0),IF($AE1383=$AE1382,(IF(BQ1382&gt;=1,BQ1382-COUNTIFS($AE1382:$AE1382,$AC1383,AQ1382:AQ1382,$AI$2),0)),0)),0)</f>
        <v>0</v>
      </c>
      <c r="BR1383" s="1">
        <f>IFERROR(IF($AE1383&gt;$AE1382,VLOOKUP($AC1383+AR$1,STOCK!$F$10:$AB$209,17,0),IF($AE1383=$AE1382,(IF(BR1382&gt;=1,BR1382-COUNTIFS($AE1382:$AE1382,$AC1383,AR1382:AR1382,$AI$2),0)),0)),0)</f>
        <v>0</v>
      </c>
      <c r="BS1383" s="1">
        <f>IFERROR(IF($AE1383&gt;$AE1382,VLOOKUP($AC1383+AS$1,STOCK!$F$10:$AB$209,17,0),IF($AE1383=$AE1382,(IF(BS1382&gt;=1,BS1382-COUNTIFS($AE1382:$AE1382,$AC1383,AS1382:AS1382,$AI$2),0)),0)),0)</f>
        <v>0</v>
      </c>
      <c r="BT1383" s="1">
        <f>IFERROR(IF($AE1383&gt;$AE1382,VLOOKUP($AC1383+AT$1,STOCK!$F$10:$AB$209,17,0),IF($AE1383=$AE1382,(IF(BT1382&gt;=1,BT1382-COUNTIFS($AE1382:$AE1382,$AC1383,AT1382:AT1382,$AI$2),0)),0)),0)</f>
        <v>0</v>
      </c>
      <c r="BU1383" s="1">
        <f>IFERROR(IF($AE1383&gt;$AE1382,VLOOKUP($AC1383+AU$1,STOCK!$F$10:$AB$209,17,0),IF($AE1383=$AE1382,(IF(BU1382&gt;=1,BU1382-COUNTIFS($AE1382:$AE1382,$AC1383,AU1382:AU1382,$AI$2),0)),0)),0)</f>
        <v>0</v>
      </c>
      <c r="BV1383" s="1">
        <f>IFERROR(IF($AE1383&gt;$AE1382,VLOOKUP($AC1383+AV$1,STOCK!$F$10:$AB$209,17,0),IF($AE1383=$AE1382,(IF(BV1382&gt;=1,BV1382-COUNTIFS($AE1382:$AE1382,$AC1383,AV1382:AV1382,$AI$2),0)),0)),0)</f>
        <v>0</v>
      </c>
      <c r="BW1383" s="1">
        <f>IFERROR(IF($AE1383&gt;$AE1382,VLOOKUP($AC1383+AW$1,STOCK!$F$10:$AB$209,17,0),IF($AE1383=$AE1382,(IF(BW1382&gt;=1,BW1382-COUNTIFS($AE1382:$AE1382,$AC1383,AW1382:AW1382,$AI$2),0)),0)),0)</f>
        <v>0</v>
      </c>
      <c r="BX1383" s="1">
        <f>IFERROR(IF($AE1383&gt;$AE1382,VLOOKUP($AC1383+AX$1,STOCK!$F$10:$AB$209,17,0),IF($AE1383=$AE1382,(IF(BX1382&gt;=1,BX1382-COUNTIFS($AE1382:$AE1382,$AC1383,AX1382:AX1382,$AI$2),0)),0)),0)</f>
        <v>0</v>
      </c>
    </row>
    <row r="1384" spans="29:76" x14ac:dyDescent="0.25">
      <c r="AC1384" s="1">
        <f t="shared" si="335"/>
        <v>0</v>
      </c>
      <c r="AD1384" s="1">
        <f>IFERROR(IF(LEN(AK1384)&gt;=1,VLOOKUP(HLOOKUP(AK1384,PROFILE!$K$5:$V$8,4,0),PROFILE!$F$1:$G$3,2,0),0),0)</f>
        <v>0</v>
      </c>
      <c r="AE1384" s="1">
        <f t="shared" si="336"/>
        <v>0</v>
      </c>
      <c r="AF1384" s="1">
        <v>1371</v>
      </c>
      <c r="AI1384" s="1" t="str">
        <f>IFERROR(IF($AH1384&gt;=1,VLOOKUP($AG1384,STUDENT!$O$8:$Z$1507,3,0),""),"")</f>
        <v/>
      </c>
      <c r="AJ1384" s="1" t="str">
        <f>IFERROR(IF($AH1384&gt;=1,VLOOKUP($AG1384,STUDENT!$O$8:$Z$1507,4,0),""),"")</f>
        <v/>
      </c>
      <c r="AK1384" s="1" t="str">
        <f>IFERROR(IF($AH1384&gt;=1,VLOOKUP($AG1384,STUDENT!$O$8:$Z$1507,6,0),""),"")</f>
        <v/>
      </c>
      <c r="AL1384" s="1" t="str">
        <f t="shared" si="337"/>
        <v/>
      </c>
      <c r="AM1384" s="1" t="str">
        <f t="shared" si="338"/>
        <v/>
      </c>
      <c r="AN1384" s="1" t="str">
        <f t="shared" si="339"/>
        <v/>
      </c>
      <c r="AO1384" s="1" t="str">
        <f t="shared" si="340"/>
        <v/>
      </c>
      <c r="AP1384" s="1" t="str">
        <f t="shared" si="341"/>
        <v/>
      </c>
      <c r="AQ1384" s="1" t="str">
        <f t="shared" si="342"/>
        <v/>
      </c>
      <c r="AR1384" s="1" t="str">
        <f t="shared" si="343"/>
        <v/>
      </c>
      <c r="AS1384" s="1" t="str">
        <f t="shared" si="344"/>
        <v/>
      </c>
      <c r="AT1384" s="1" t="str">
        <f t="shared" si="345"/>
        <v/>
      </c>
      <c r="AU1384" s="1" t="str">
        <f t="shared" si="346"/>
        <v/>
      </c>
      <c r="AV1384" s="1" t="str">
        <f t="shared" si="347"/>
        <v/>
      </c>
      <c r="AW1384" s="1" t="str">
        <f t="shared" si="348"/>
        <v/>
      </c>
      <c r="AX1384" s="1" t="str">
        <f t="shared" si="349"/>
        <v/>
      </c>
      <c r="AY1384" s="1">
        <f>IFERROR(IF($AE1384&gt;$AE1383,VLOOKUP($AC1384+AL$1,STOCK!$F$10:$AB$209,16,0),IF($AE1384=$AE1383,(IF(AY1383&gt;=1,AY1383-COUNTIFS($AE1383:$AE1383,$AC1384,AL1383:AL1383,$AI$1),0)),0)),0)</f>
        <v>0</v>
      </c>
      <c r="AZ1384" s="1">
        <f>IFERROR(IF($AE1384&gt;$AE1383,VLOOKUP($AC1384+AM$1,STOCK!$F$10:$AB$209,16,0),IF($AE1384=$AE1383,(IF(AZ1383&gt;=1,AZ1383-COUNTIFS($AE1383:$AE1383,$AC1384,AM1383:AM1383,$AI$1),0)),0)),0)</f>
        <v>0</v>
      </c>
      <c r="BA1384" s="1">
        <f>IFERROR(IF($AE1384&gt;$AE1383,VLOOKUP($AC1384+AN$1,STOCK!$F$10:$AB$209,16,0),IF($AE1384=$AE1383,(IF(BA1383&gt;=1,BA1383-COUNTIFS($AE1383:$AE1383,$AC1384,AN1383:AN1383,$AI$1),0)),0)),0)</f>
        <v>0</v>
      </c>
      <c r="BB1384" s="1">
        <f>IFERROR(IF($AE1384&gt;$AE1383,VLOOKUP($AC1384+AO$1,STOCK!$F$10:$AB$209,16,0),IF($AE1384=$AE1383,(IF(BB1383&gt;=1,BB1383-COUNTIFS($AE1383:$AE1383,$AC1384,AO1383:AO1383,$AI$1),0)),0)),0)</f>
        <v>0</v>
      </c>
      <c r="BC1384" s="1">
        <f>IFERROR(IF($AE1384&gt;$AE1383,VLOOKUP($AC1384+AP$1,STOCK!$F$10:$AB$209,16,0),IF($AE1384=$AE1383,(IF(BC1383&gt;=1,BC1383-COUNTIFS($AE1383:$AE1383,$AC1384,AP1383:AP1383,$AI$1),0)),0)),0)</f>
        <v>0</v>
      </c>
      <c r="BD1384" s="1">
        <f>IFERROR(IF($AE1384&gt;$AE1383,VLOOKUP($AC1384+AQ$1,STOCK!$F$10:$AB$209,16,0),IF($AE1384=$AE1383,(IF(BD1383&gt;=1,BD1383-COUNTIFS($AE1383:$AE1383,$AC1384,AQ1383:AQ1383,$AI$1),0)),0)),0)</f>
        <v>0</v>
      </c>
      <c r="BE1384" s="1">
        <f>IFERROR(IF($AE1384&gt;$AE1383,VLOOKUP($AC1384+AR$1,STOCK!$F$10:$AB$209,16,0),IF($AE1384=$AE1383,(IF(BE1383&gt;=1,BE1383-COUNTIFS($AE1383:$AE1383,$AC1384,AR1383:AR1383,$AI$1),0)),0)),0)</f>
        <v>0</v>
      </c>
      <c r="BF1384" s="1">
        <f>IFERROR(IF($AE1384&gt;$AE1383,VLOOKUP($AC1384+AS$1,STOCK!$F$10:$AB$209,16,0),IF($AE1384=$AE1383,(IF(BF1383&gt;=1,BF1383-COUNTIFS($AE1383:$AE1383,$AC1384,AS1383:AS1383,$AI$1),0)),0)),0)</f>
        <v>0</v>
      </c>
      <c r="BG1384" s="1">
        <f>IFERROR(IF($AE1384&gt;$AE1383,VLOOKUP($AC1384+AT$1,STOCK!$F$10:$AB$209,16,0),IF($AE1384=$AE1383,(IF(BG1383&gt;=1,BG1383-COUNTIFS($AE1383:$AE1383,$AC1384,AT1383:AT1383,$AI$1),0)),0)),0)</f>
        <v>0</v>
      </c>
      <c r="BH1384" s="1">
        <f>IFERROR(IF($AE1384&gt;$AE1383,VLOOKUP($AC1384+AU$1,STOCK!$F$10:$AB$209,16,0),IF($AE1384=$AE1383,(IF(BH1383&gt;=1,BH1383-COUNTIFS($AE1383:$AE1383,$AC1384,AU1383:AU1383,$AI$1),0)),0)),0)</f>
        <v>0</v>
      </c>
      <c r="BI1384" s="1">
        <f>IFERROR(IF($AE1384&gt;$AE1383,VLOOKUP($AC1384+AV$1,STOCK!$F$10:$AB$209,16,0),IF($AE1384=$AE1383,(IF(BI1383&gt;=1,BI1383-COUNTIFS($AE1383:$AE1383,$AC1384,AV1383:AV1383,$AI$1),0)),0)),0)</f>
        <v>0</v>
      </c>
      <c r="BJ1384" s="1">
        <f>IFERROR(IF($AE1384&gt;$AE1383,VLOOKUP($AC1384+AW$1,STOCK!$F$10:$AB$209,16,0),IF($AE1384=$AE1383,(IF(BJ1383&gt;=1,BJ1383-COUNTIFS($AE1383:$AE1383,$AC1384,AW1383:AW1383,$AI$1),0)),0)),0)</f>
        <v>0</v>
      </c>
      <c r="BK1384" s="1">
        <f>IFERROR(IF($AE1384&gt;$AE1383,VLOOKUP($AC1384+AX$1,STOCK!$F$10:$AB$209,16,0),IF($AE1384=$AE1383,(IF(BK1383&gt;=1,BK1383-COUNTIFS($AE1383:$AE1383,$AC1384,AX1383:AX1383,$AI$1),0)),0)),0)</f>
        <v>0</v>
      </c>
      <c r="BL1384" s="1">
        <f>IFERROR(IF($AE1384&gt;$AE1383,VLOOKUP($AC1384+AL$1,STOCK!$F$10:$AB$209,17,0),IF($AE1384=$AE1383,(IF(BL1383&gt;=1,BL1383-COUNTIFS($AE1383:$AE1383,$AC1384,AL1383:AL1383,$AI$2),0)),0)),0)</f>
        <v>0</v>
      </c>
      <c r="BM1384" s="1">
        <f>IFERROR(IF($AE1384&gt;$AE1383,VLOOKUP($AC1384+AM$1,STOCK!$F$10:$AB$209,17,0),IF($AE1384=$AE1383,(IF(BM1383&gt;=1,BM1383-COUNTIFS($AE1383:$AE1383,$AC1384,AM1383:AM1383,$AI$2),0)),0)),0)</f>
        <v>0</v>
      </c>
      <c r="BN1384" s="1">
        <f>IFERROR(IF($AE1384&gt;$AE1383,VLOOKUP($AC1384+AN$1,STOCK!$F$10:$AB$209,17,0),IF($AE1384=$AE1383,(IF(BN1383&gt;=1,BN1383-COUNTIFS($AE1383:$AE1383,$AC1384,AN1383:AN1383,$AI$2),0)),0)),0)</f>
        <v>0</v>
      </c>
      <c r="BO1384" s="1">
        <f>IFERROR(IF($AE1384&gt;$AE1383,VLOOKUP($AC1384+AO$1,STOCK!$F$10:$AB$209,17,0),IF($AE1384=$AE1383,(IF(BO1383&gt;=1,BO1383-COUNTIFS($AE1383:$AE1383,$AC1384,AO1383:AO1383,$AI$2),0)),0)),0)</f>
        <v>0</v>
      </c>
      <c r="BP1384" s="1">
        <f>IFERROR(IF($AE1384&gt;$AE1383,VLOOKUP($AC1384+AP$1,STOCK!$F$10:$AB$209,17,0),IF($AE1384=$AE1383,(IF(BP1383&gt;=1,BP1383-COUNTIFS($AE1383:$AE1383,$AC1384,AP1383:AP1383,$AI$2),0)),0)),0)</f>
        <v>0</v>
      </c>
      <c r="BQ1384" s="1">
        <f>IFERROR(IF($AE1384&gt;$AE1383,VLOOKUP($AC1384+AQ$1,STOCK!$F$10:$AB$209,17,0),IF($AE1384=$AE1383,(IF(BQ1383&gt;=1,BQ1383-COUNTIFS($AE1383:$AE1383,$AC1384,AQ1383:AQ1383,$AI$2),0)),0)),0)</f>
        <v>0</v>
      </c>
      <c r="BR1384" s="1">
        <f>IFERROR(IF($AE1384&gt;$AE1383,VLOOKUP($AC1384+AR$1,STOCK!$F$10:$AB$209,17,0),IF($AE1384=$AE1383,(IF(BR1383&gt;=1,BR1383-COUNTIFS($AE1383:$AE1383,$AC1384,AR1383:AR1383,$AI$2),0)),0)),0)</f>
        <v>0</v>
      </c>
      <c r="BS1384" s="1">
        <f>IFERROR(IF($AE1384&gt;$AE1383,VLOOKUP($AC1384+AS$1,STOCK!$F$10:$AB$209,17,0),IF($AE1384=$AE1383,(IF(BS1383&gt;=1,BS1383-COUNTIFS($AE1383:$AE1383,$AC1384,AS1383:AS1383,$AI$2),0)),0)),0)</f>
        <v>0</v>
      </c>
      <c r="BT1384" s="1">
        <f>IFERROR(IF($AE1384&gt;$AE1383,VLOOKUP($AC1384+AT$1,STOCK!$F$10:$AB$209,17,0),IF($AE1384=$AE1383,(IF(BT1383&gt;=1,BT1383-COUNTIFS($AE1383:$AE1383,$AC1384,AT1383:AT1383,$AI$2),0)),0)),0)</f>
        <v>0</v>
      </c>
      <c r="BU1384" s="1">
        <f>IFERROR(IF($AE1384&gt;$AE1383,VLOOKUP($AC1384+AU$1,STOCK!$F$10:$AB$209,17,0),IF($AE1384=$AE1383,(IF(BU1383&gt;=1,BU1383-COUNTIFS($AE1383:$AE1383,$AC1384,AU1383:AU1383,$AI$2),0)),0)),0)</f>
        <v>0</v>
      </c>
      <c r="BV1384" s="1">
        <f>IFERROR(IF($AE1384&gt;$AE1383,VLOOKUP($AC1384+AV$1,STOCK!$F$10:$AB$209,17,0),IF($AE1384=$AE1383,(IF(BV1383&gt;=1,BV1383-COUNTIFS($AE1383:$AE1383,$AC1384,AV1383:AV1383,$AI$2),0)),0)),0)</f>
        <v>0</v>
      </c>
      <c r="BW1384" s="1">
        <f>IFERROR(IF($AE1384&gt;$AE1383,VLOOKUP($AC1384+AW$1,STOCK!$F$10:$AB$209,17,0),IF($AE1384=$AE1383,(IF(BW1383&gt;=1,BW1383-COUNTIFS($AE1383:$AE1383,$AC1384,AW1383:AW1383,$AI$2),0)),0)),0)</f>
        <v>0</v>
      </c>
      <c r="BX1384" s="1">
        <f>IFERROR(IF($AE1384&gt;$AE1383,VLOOKUP($AC1384+AX$1,STOCK!$F$10:$AB$209,17,0),IF($AE1384=$AE1383,(IF(BX1383&gt;=1,BX1383-COUNTIFS($AE1383:$AE1383,$AC1384,AX1383:AX1383,$AI$2),0)),0)),0)</f>
        <v>0</v>
      </c>
    </row>
    <row r="1385" spans="29:76" x14ac:dyDescent="0.25">
      <c r="AC1385" s="1">
        <f t="shared" si="335"/>
        <v>0</v>
      </c>
      <c r="AD1385" s="1">
        <f>IFERROR(IF(LEN(AK1385)&gt;=1,VLOOKUP(HLOOKUP(AK1385,PROFILE!$K$5:$V$8,4,0),PROFILE!$F$1:$G$3,2,0),0),0)</f>
        <v>0</v>
      </c>
      <c r="AE1385" s="1">
        <f t="shared" si="336"/>
        <v>0</v>
      </c>
      <c r="AF1385" s="1">
        <v>1372</v>
      </c>
      <c r="AI1385" s="1" t="str">
        <f>IFERROR(IF($AH1385&gt;=1,VLOOKUP($AG1385,STUDENT!$O$8:$Z$1507,3,0),""),"")</f>
        <v/>
      </c>
      <c r="AJ1385" s="1" t="str">
        <f>IFERROR(IF($AH1385&gt;=1,VLOOKUP($AG1385,STUDENT!$O$8:$Z$1507,4,0),""),"")</f>
        <v/>
      </c>
      <c r="AK1385" s="1" t="str">
        <f>IFERROR(IF($AH1385&gt;=1,VLOOKUP($AG1385,STUDENT!$O$8:$Z$1507,6,0),""),"")</f>
        <v/>
      </c>
      <c r="AL1385" s="1" t="str">
        <f t="shared" si="337"/>
        <v/>
      </c>
      <c r="AM1385" s="1" t="str">
        <f t="shared" si="338"/>
        <v/>
      </c>
      <c r="AN1385" s="1" t="str">
        <f t="shared" si="339"/>
        <v/>
      </c>
      <c r="AO1385" s="1" t="str">
        <f t="shared" si="340"/>
        <v/>
      </c>
      <c r="AP1385" s="1" t="str">
        <f t="shared" si="341"/>
        <v/>
      </c>
      <c r="AQ1385" s="1" t="str">
        <f t="shared" si="342"/>
        <v/>
      </c>
      <c r="AR1385" s="1" t="str">
        <f t="shared" si="343"/>
        <v/>
      </c>
      <c r="AS1385" s="1" t="str">
        <f t="shared" si="344"/>
        <v/>
      </c>
      <c r="AT1385" s="1" t="str">
        <f t="shared" si="345"/>
        <v/>
      </c>
      <c r="AU1385" s="1" t="str">
        <f t="shared" si="346"/>
        <v/>
      </c>
      <c r="AV1385" s="1" t="str">
        <f t="shared" si="347"/>
        <v/>
      </c>
      <c r="AW1385" s="1" t="str">
        <f t="shared" si="348"/>
        <v/>
      </c>
      <c r="AX1385" s="1" t="str">
        <f t="shared" si="349"/>
        <v/>
      </c>
      <c r="AY1385" s="1">
        <f>IFERROR(IF($AE1385&gt;$AE1384,VLOOKUP($AC1385+AL$1,STOCK!$F$10:$AB$209,16,0),IF($AE1385=$AE1384,(IF(AY1384&gt;=1,AY1384-COUNTIFS($AE1384:$AE1384,$AC1385,AL1384:AL1384,$AI$1),0)),0)),0)</f>
        <v>0</v>
      </c>
      <c r="AZ1385" s="1">
        <f>IFERROR(IF($AE1385&gt;$AE1384,VLOOKUP($AC1385+AM$1,STOCK!$F$10:$AB$209,16,0),IF($AE1385=$AE1384,(IF(AZ1384&gt;=1,AZ1384-COUNTIFS($AE1384:$AE1384,$AC1385,AM1384:AM1384,$AI$1),0)),0)),0)</f>
        <v>0</v>
      </c>
      <c r="BA1385" s="1">
        <f>IFERROR(IF($AE1385&gt;$AE1384,VLOOKUP($AC1385+AN$1,STOCK!$F$10:$AB$209,16,0),IF($AE1385=$AE1384,(IF(BA1384&gt;=1,BA1384-COUNTIFS($AE1384:$AE1384,$AC1385,AN1384:AN1384,$AI$1),0)),0)),0)</f>
        <v>0</v>
      </c>
      <c r="BB1385" s="1">
        <f>IFERROR(IF($AE1385&gt;$AE1384,VLOOKUP($AC1385+AO$1,STOCK!$F$10:$AB$209,16,0),IF($AE1385=$AE1384,(IF(BB1384&gt;=1,BB1384-COUNTIFS($AE1384:$AE1384,$AC1385,AO1384:AO1384,$AI$1),0)),0)),0)</f>
        <v>0</v>
      </c>
      <c r="BC1385" s="1">
        <f>IFERROR(IF($AE1385&gt;$AE1384,VLOOKUP($AC1385+AP$1,STOCK!$F$10:$AB$209,16,0),IF($AE1385=$AE1384,(IF(BC1384&gt;=1,BC1384-COUNTIFS($AE1384:$AE1384,$AC1385,AP1384:AP1384,$AI$1),0)),0)),0)</f>
        <v>0</v>
      </c>
      <c r="BD1385" s="1">
        <f>IFERROR(IF($AE1385&gt;$AE1384,VLOOKUP($AC1385+AQ$1,STOCK!$F$10:$AB$209,16,0),IF($AE1385=$AE1384,(IF(BD1384&gt;=1,BD1384-COUNTIFS($AE1384:$AE1384,$AC1385,AQ1384:AQ1384,$AI$1),0)),0)),0)</f>
        <v>0</v>
      </c>
      <c r="BE1385" s="1">
        <f>IFERROR(IF($AE1385&gt;$AE1384,VLOOKUP($AC1385+AR$1,STOCK!$F$10:$AB$209,16,0),IF($AE1385=$AE1384,(IF(BE1384&gt;=1,BE1384-COUNTIFS($AE1384:$AE1384,$AC1385,AR1384:AR1384,$AI$1),0)),0)),0)</f>
        <v>0</v>
      </c>
      <c r="BF1385" s="1">
        <f>IFERROR(IF($AE1385&gt;$AE1384,VLOOKUP($AC1385+AS$1,STOCK!$F$10:$AB$209,16,0),IF($AE1385=$AE1384,(IF(BF1384&gt;=1,BF1384-COUNTIFS($AE1384:$AE1384,$AC1385,AS1384:AS1384,$AI$1),0)),0)),0)</f>
        <v>0</v>
      </c>
      <c r="BG1385" s="1">
        <f>IFERROR(IF($AE1385&gt;$AE1384,VLOOKUP($AC1385+AT$1,STOCK!$F$10:$AB$209,16,0),IF($AE1385=$AE1384,(IF(BG1384&gt;=1,BG1384-COUNTIFS($AE1384:$AE1384,$AC1385,AT1384:AT1384,$AI$1),0)),0)),0)</f>
        <v>0</v>
      </c>
      <c r="BH1385" s="1">
        <f>IFERROR(IF($AE1385&gt;$AE1384,VLOOKUP($AC1385+AU$1,STOCK!$F$10:$AB$209,16,0),IF($AE1385=$AE1384,(IF(BH1384&gt;=1,BH1384-COUNTIFS($AE1384:$AE1384,$AC1385,AU1384:AU1384,$AI$1),0)),0)),0)</f>
        <v>0</v>
      </c>
      <c r="BI1385" s="1">
        <f>IFERROR(IF($AE1385&gt;$AE1384,VLOOKUP($AC1385+AV$1,STOCK!$F$10:$AB$209,16,0),IF($AE1385=$AE1384,(IF(BI1384&gt;=1,BI1384-COUNTIFS($AE1384:$AE1384,$AC1385,AV1384:AV1384,$AI$1),0)),0)),0)</f>
        <v>0</v>
      </c>
      <c r="BJ1385" s="1">
        <f>IFERROR(IF($AE1385&gt;$AE1384,VLOOKUP($AC1385+AW$1,STOCK!$F$10:$AB$209,16,0),IF($AE1385=$AE1384,(IF(BJ1384&gt;=1,BJ1384-COUNTIFS($AE1384:$AE1384,$AC1385,AW1384:AW1384,$AI$1),0)),0)),0)</f>
        <v>0</v>
      </c>
      <c r="BK1385" s="1">
        <f>IFERROR(IF($AE1385&gt;$AE1384,VLOOKUP($AC1385+AX$1,STOCK!$F$10:$AB$209,16,0),IF($AE1385=$AE1384,(IF(BK1384&gt;=1,BK1384-COUNTIFS($AE1384:$AE1384,$AC1385,AX1384:AX1384,$AI$1),0)),0)),0)</f>
        <v>0</v>
      </c>
      <c r="BL1385" s="1">
        <f>IFERROR(IF($AE1385&gt;$AE1384,VLOOKUP($AC1385+AL$1,STOCK!$F$10:$AB$209,17,0),IF($AE1385=$AE1384,(IF(BL1384&gt;=1,BL1384-COUNTIFS($AE1384:$AE1384,$AC1385,AL1384:AL1384,$AI$2),0)),0)),0)</f>
        <v>0</v>
      </c>
      <c r="BM1385" s="1">
        <f>IFERROR(IF($AE1385&gt;$AE1384,VLOOKUP($AC1385+AM$1,STOCK!$F$10:$AB$209,17,0),IF($AE1385=$AE1384,(IF(BM1384&gt;=1,BM1384-COUNTIFS($AE1384:$AE1384,$AC1385,AM1384:AM1384,$AI$2),0)),0)),0)</f>
        <v>0</v>
      </c>
      <c r="BN1385" s="1">
        <f>IFERROR(IF($AE1385&gt;$AE1384,VLOOKUP($AC1385+AN$1,STOCK!$F$10:$AB$209,17,0),IF($AE1385=$AE1384,(IF(BN1384&gt;=1,BN1384-COUNTIFS($AE1384:$AE1384,$AC1385,AN1384:AN1384,$AI$2),0)),0)),0)</f>
        <v>0</v>
      </c>
      <c r="BO1385" s="1">
        <f>IFERROR(IF($AE1385&gt;$AE1384,VLOOKUP($AC1385+AO$1,STOCK!$F$10:$AB$209,17,0),IF($AE1385=$AE1384,(IF(BO1384&gt;=1,BO1384-COUNTIFS($AE1384:$AE1384,$AC1385,AO1384:AO1384,$AI$2),0)),0)),0)</f>
        <v>0</v>
      </c>
      <c r="BP1385" s="1">
        <f>IFERROR(IF($AE1385&gt;$AE1384,VLOOKUP($AC1385+AP$1,STOCK!$F$10:$AB$209,17,0),IF($AE1385=$AE1384,(IF(BP1384&gt;=1,BP1384-COUNTIFS($AE1384:$AE1384,$AC1385,AP1384:AP1384,$AI$2),0)),0)),0)</f>
        <v>0</v>
      </c>
      <c r="BQ1385" s="1">
        <f>IFERROR(IF($AE1385&gt;$AE1384,VLOOKUP($AC1385+AQ$1,STOCK!$F$10:$AB$209,17,0),IF($AE1385=$AE1384,(IF(BQ1384&gt;=1,BQ1384-COUNTIFS($AE1384:$AE1384,$AC1385,AQ1384:AQ1384,$AI$2),0)),0)),0)</f>
        <v>0</v>
      </c>
      <c r="BR1385" s="1">
        <f>IFERROR(IF($AE1385&gt;$AE1384,VLOOKUP($AC1385+AR$1,STOCK!$F$10:$AB$209,17,0),IF($AE1385=$AE1384,(IF(BR1384&gt;=1,BR1384-COUNTIFS($AE1384:$AE1384,$AC1385,AR1384:AR1384,$AI$2),0)),0)),0)</f>
        <v>0</v>
      </c>
      <c r="BS1385" s="1">
        <f>IFERROR(IF($AE1385&gt;$AE1384,VLOOKUP($AC1385+AS$1,STOCK!$F$10:$AB$209,17,0),IF($AE1385=$AE1384,(IF(BS1384&gt;=1,BS1384-COUNTIFS($AE1384:$AE1384,$AC1385,AS1384:AS1384,$AI$2),0)),0)),0)</f>
        <v>0</v>
      </c>
      <c r="BT1385" s="1">
        <f>IFERROR(IF($AE1385&gt;$AE1384,VLOOKUP($AC1385+AT$1,STOCK!$F$10:$AB$209,17,0),IF($AE1385=$AE1384,(IF(BT1384&gt;=1,BT1384-COUNTIFS($AE1384:$AE1384,$AC1385,AT1384:AT1384,$AI$2),0)),0)),0)</f>
        <v>0</v>
      </c>
      <c r="BU1385" s="1">
        <f>IFERROR(IF($AE1385&gt;$AE1384,VLOOKUP($AC1385+AU$1,STOCK!$F$10:$AB$209,17,0),IF($AE1385=$AE1384,(IF(BU1384&gt;=1,BU1384-COUNTIFS($AE1384:$AE1384,$AC1385,AU1384:AU1384,$AI$2),0)),0)),0)</f>
        <v>0</v>
      </c>
      <c r="BV1385" s="1">
        <f>IFERROR(IF($AE1385&gt;$AE1384,VLOOKUP($AC1385+AV$1,STOCK!$F$10:$AB$209,17,0),IF($AE1385=$AE1384,(IF(BV1384&gt;=1,BV1384-COUNTIFS($AE1384:$AE1384,$AC1385,AV1384:AV1384,$AI$2),0)),0)),0)</f>
        <v>0</v>
      </c>
      <c r="BW1385" s="1">
        <f>IFERROR(IF($AE1385&gt;$AE1384,VLOOKUP($AC1385+AW$1,STOCK!$F$10:$AB$209,17,0),IF($AE1385=$AE1384,(IF(BW1384&gt;=1,BW1384-COUNTIFS($AE1384:$AE1384,$AC1385,AW1384:AW1384,$AI$2),0)),0)),0)</f>
        <v>0</v>
      </c>
      <c r="BX1385" s="1">
        <f>IFERROR(IF($AE1385&gt;$AE1384,VLOOKUP($AC1385+AX$1,STOCK!$F$10:$AB$209,17,0),IF($AE1385=$AE1384,(IF(BX1384&gt;=1,BX1384-COUNTIFS($AE1384:$AE1384,$AC1385,AX1384:AX1384,$AI$2),0)),0)),0)</f>
        <v>0</v>
      </c>
    </row>
    <row r="1386" spans="29:76" x14ac:dyDescent="0.25">
      <c r="AC1386" s="1">
        <f t="shared" si="335"/>
        <v>0</v>
      </c>
      <c r="AD1386" s="1">
        <f>IFERROR(IF(LEN(AK1386)&gt;=1,VLOOKUP(HLOOKUP(AK1386,PROFILE!$K$5:$V$8,4,0),PROFILE!$F$1:$G$3,2,0),0),0)</f>
        <v>0</v>
      </c>
      <c r="AE1386" s="1">
        <f t="shared" si="336"/>
        <v>0</v>
      </c>
      <c r="AF1386" s="1">
        <v>1373</v>
      </c>
      <c r="AI1386" s="1" t="str">
        <f>IFERROR(IF($AH1386&gt;=1,VLOOKUP($AG1386,STUDENT!$O$8:$Z$1507,3,0),""),"")</f>
        <v/>
      </c>
      <c r="AJ1386" s="1" t="str">
        <f>IFERROR(IF($AH1386&gt;=1,VLOOKUP($AG1386,STUDENT!$O$8:$Z$1507,4,0),""),"")</f>
        <v/>
      </c>
      <c r="AK1386" s="1" t="str">
        <f>IFERROR(IF($AH1386&gt;=1,VLOOKUP($AG1386,STUDENT!$O$8:$Z$1507,6,0),""),"")</f>
        <v/>
      </c>
      <c r="AL1386" s="1" t="str">
        <f t="shared" si="337"/>
        <v/>
      </c>
      <c r="AM1386" s="1" t="str">
        <f t="shared" si="338"/>
        <v/>
      </c>
      <c r="AN1386" s="1" t="str">
        <f t="shared" si="339"/>
        <v/>
      </c>
      <c r="AO1386" s="1" t="str">
        <f t="shared" si="340"/>
        <v/>
      </c>
      <c r="AP1386" s="1" t="str">
        <f t="shared" si="341"/>
        <v/>
      </c>
      <c r="AQ1386" s="1" t="str">
        <f t="shared" si="342"/>
        <v/>
      </c>
      <c r="AR1386" s="1" t="str">
        <f t="shared" si="343"/>
        <v/>
      </c>
      <c r="AS1386" s="1" t="str">
        <f t="shared" si="344"/>
        <v/>
      </c>
      <c r="AT1386" s="1" t="str">
        <f t="shared" si="345"/>
        <v/>
      </c>
      <c r="AU1386" s="1" t="str">
        <f t="shared" si="346"/>
        <v/>
      </c>
      <c r="AV1386" s="1" t="str">
        <f t="shared" si="347"/>
        <v/>
      </c>
      <c r="AW1386" s="1" t="str">
        <f t="shared" si="348"/>
        <v/>
      </c>
      <c r="AX1386" s="1" t="str">
        <f t="shared" si="349"/>
        <v/>
      </c>
      <c r="AY1386" s="1">
        <f>IFERROR(IF($AE1386&gt;$AE1385,VLOOKUP($AC1386+AL$1,STOCK!$F$10:$AB$209,16,0),IF($AE1386=$AE1385,(IF(AY1385&gt;=1,AY1385-COUNTIFS($AE1385:$AE1385,$AC1386,AL1385:AL1385,$AI$1),0)),0)),0)</f>
        <v>0</v>
      </c>
      <c r="AZ1386" s="1">
        <f>IFERROR(IF($AE1386&gt;$AE1385,VLOOKUP($AC1386+AM$1,STOCK!$F$10:$AB$209,16,0),IF($AE1386=$AE1385,(IF(AZ1385&gt;=1,AZ1385-COUNTIFS($AE1385:$AE1385,$AC1386,AM1385:AM1385,$AI$1),0)),0)),0)</f>
        <v>0</v>
      </c>
      <c r="BA1386" s="1">
        <f>IFERROR(IF($AE1386&gt;$AE1385,VLOOKUP($AC1386+AN$1,STOCK!$F$10:$AB$209,16,0),IF($AE1386=$AE1385,(IF(BA1385&gt;=1,BA1385-COUNTIFS($AE1385:$AE1385,$AC1386,AN1385:AN1385,$AI$1),0)),0)),0)</f>
        <v>0</v>
      </c>
      <c r="BB1386" s="1">
        <f>IFERROR(IF($AE1386&gt;$AE1385,VLOOKUP($AC1386+AO$1,STOCK!$F$10:$AB$209,16,0),IF($AE1386=$AE1385,(IF(BB1385&gt;=1,BB1385-COUNTIFS($AE1385:$AE1385,$AC1386,AO1385:AO1385,$AI$1),0)),0)),0)</f>
        <v>0</v>
      </c>
      <c r="BC1386" s="1">
        <f>IFERROR(IF($AE1386&gt;$AE1385,VLOOKUP($AC1386+AP$1,STOCK!$F$10:$AB$209,16,0),IF($AE1386=$AE1385,(IF(BC1385&gt;=1,BC1385-COUNTIFS($AE1385:$AE1385,$AC1386,AP1385:AP1385,$AI$1),0)),0)),0)</f>
        <v>0</v>
      </c>
      <c r="BD1386" s="1">
        <f>IFERROR(IF($AE1386&gt;$AE1385,VLOOKUP($AC1386+AQ$1,STOCK!$F$10:$AB$209,16,0),IF($AE1386=$AE1385,(IF(BD1385&gt;=1,BD1385-COUNTIFS($AE1385:$AE1385,$AC1386,AQ1385:AQ1385,$AI$1),0)),0)),0)</f>
        <v>0</v>
      </c>
      <c r="BE1386" s="1">
        <f>IFERROR(IF($AE1386&gt;$AE1385,VLOOKUP($AC1386+AR$1,STOCK!$F$10:$AB$209,16,0),IF($AE1386=$AE1385,(IF(BE1385&gt;=1,BE1385-COUNTIFS($AE1385:$AE1385,$AC1386,AR1385:AR1385,$AI$1),0)),0)),0)</f>
        <v>0</v>
      </c>
      <c r="BF1386" s="1">
        <f>IFERROR(IF($AE1386&gt;$AE1385,VLOOKUP($AC1386+AS$1,STOCK!$F$10:$AB$209,16,0),IF($AE1386=$AE1385,(IF(BF1385&gt;=1,BF1385-COUNTIFS($AE1385:$AE1385,$AC1386,AS1385:AS1385,$AI$1),0)),0)),0)</f>
        <v>0</v>
      </c>
      <c r="BG1386" s="1">
        <f>IFERROR(IF($AE1386&gt;$AE1385,VLOOKUP($AC1386+AT$1,STOCK!$F$10:$AB$209,16,0),IF($AE1386=$AE1385,(IF(BG1385&gt;=1,BG1385-COUNTIFS($AE1385:$AE1385,$AC1386,AT1385:AT1385,$AI$1),0)),0)),0)</f>
        <v>0</v>
      </c>
      <c r="BH1386" s="1">
        <f>IFERROR(IF($AE1386&gt;$AE1385,VLOOKUP($AC1386+AU$1,STOCK!$F$10:$AB$209,16,0),IF($AE1386=$AE1385,(IF(BH1385&gt;=1,BH1385-COUNTIFS($AE1385:$AE1385,$AC1386,AU1385:AU1385,$AI$1),0)),0)),0)</f>
        <v>0</v>
      </c>
      <c r="BI1386" s="1">
        <f>IFERROR(IF($AE1386&gt;$AE1385,VLOOKUP($AC1386+AV$1,STOCK!$F$10:$AB$209,16,0),IF($AE1386=$AE1385,(IF(BI1385&gt;=1,BI1385-COUNTIFS($AE1385:$AE1385,$AC1386,AV1385:AV1385,$AI$1),0)),0)),0)</f>
        <v>0</v>
      </c>
      <c r="BJ1386" s="1">
        <f>IFERROR(IF($AE1386&gt;$AE1385,VLOOKUP($AC1386+AW$1,STOCK!$F$10:$AB$209,16,0),IF($AE1386=$AE1385,(IF(BJ1385&gt;=1,BJ1385-COUNTIFS($AE1385:$AE1385,$AC1386,AW1385:AW1385,$AI$1),0)),0)),0)</f>
        <v>0</v>
      </c>
      <c r="BK1386" s="1">
        <f>IFERROR(IF($AE1386&gt;$AE1385,VLOOKUP($AC1386+AX$1,STOCK!$F$10:$AB$209,16,0),IF($AE1386=$AE1385,(IF(BK1385&gt;=1,BK1385-COUNTIFS($AE1385:$AE1385,$AC1386,AX1385:AX1385,$AI$1),0)),0)),0)</f>
        <v>0</v>
      </c>
      <c r="BL1386" s="1">
        <f>IFERROR(IF($AE1386&gt;$AE1385,VLOOKUP($AC1386+AL$1,STOCK!$F$10:$AB$209,17,0),IF($AE1386=$AE1385,(IF(BL1385&gt;=1,BL1385-COUNTIFS($AE1385:$AE1385,$AC1386,AL1385:AL1385,$AI$2),0)),0)),0)</f>
        <v>0</v>
      </c>
      <c r="BM1386" s="1">
        <f>IFERROR(IF($AE1386&gt;$AE1385,VLOOKUP($AC1386+AM$1,STOCK!$F$10:$AB$209,17,0),IF($AE1386=$AE1385,(IF(BM1385&gt;=1,BM1385-COUNTIFS($AE1385:$AE1385,$AC1386,AM1385:AM1385,$AI$2),0)),0)),0)</f>
        <v>0</v>
      </c>
      <c r="BN1386" s="1">
        <f>IFERROR(IF($AE1386&gt;$AE1385,VLOOKUP($AC1386+AN$1,STOCK!$F$10:$AB$209,17,0),IF($AE1386=$AE1385,(IF(BN1385&gt;=1,BN1385-COUNTIFS($AE1385:$AE1385,$AC1386,AN1385:AN1385,$AI$2),0)),0)),0)</f>
        <v>0</v>
      </c>
      <c r="BO1386" s="1">
        <f>IFERROR(IF($AE1386&gt;$AE1385,VLOOKUP($AC1386+AO$1,STOCK!$F$10:$AB$209,17,0),IF($AE1386=$AE1385,(IF(BO1385&gt;=1,BO1385-COUNTIFS($AE1385:$AE1385,$AC1386,AO1385:AO1385,$AI$2),0)),0)),0)</f>
        <v>0</v>
      </c>
      <c r="BP1386" s="1">
        <f>IFERROR(IF($AE1386&gt;$AE1385,VLOOKUP($AC1386+AP$1,STOCK!$F$10:$AB$209,17,0),IF($AE1386=$AE1385,(IF(BP1385&gt;=1,BP1385-COUNTIFS($AE1385:$AE1385,$AC1386,AP1385:AP1385,$AI$2),0)),0)),0)</f>
        <v>0</v>
      </c>
      <c r="BQ1386" s="1">
        <f>IFERROR(IF($AE1386&gt;$AE1385,VLOOKUP($AC1386+AQ$1,STOCK!$F$10:$AB$209,17,0),IF($AE1386=$AE1385,(IF(BQ1385&gt;=1,BQ1385-COUNTIFS($AE1385:$AE1385,$AC1386,AQ1385:AQ1385,$AI$2),0)),0)),0)</f>
        <v>0</v>
      </c>
      <c r="BR1386" s="1">
        <f>IFERROR(IF($AE1386&gt;$AE1385,VLOOKUP($AC1386+AR$1,STOCK!$F$10:$AB$209,17,0),IF($AE1386=$AE1385,(IF(BR1385&gt;=1,BR1385-COUNTIFS($AE1385:$AE1385,$AC1386,AR1385:AR1385,$AI$2),0)),0)),0)</f>
        <v>0</v>
      </c>
      <c r="BS1386" s="1">
        <f>IFERROR(IF($AE1386&gt;$AE1385,VLOOKUP($AC1386+AS$1,STOCK!$F$10:$AB$209,17,0),IF($AE1386=$AE1385,(IF(BS1385&gt;=1,BS1385-COUNTIFS($AE1385:$AE1385,$AC1386,AS1385:AS1385,$AI$2),0)),0)),0)</f>
        <v>0</v>
      </c>
      <c r="BT1386" s="1">
        <f>IFERROR(IF($AE1386&gt;$AE1385,VLOOKUP($AC1386+AT$1,STOCK!$F$10:$AB$209,17,0),IF($AE1386=$AE1385,(IF(BT1385&gt;=1,BT1385-COUNTIFS($AE1385:$AE1385,$AC1386,AT1385:AT1385,$AI$2),0)),0)),0)</f>
        <v>0</v>
      </c>
      <c r="BU1386" s="1">
        <f>IFERROR(IF($AE1386&gt;$AE1385,VLOOKUP($AC1386+AU$1,STOCK!$F$10:$AB$209,17,0),IF($AE1386=$AE1385,(IF(BU1385&gt;=1,BU1385-COUNTIFS($AE1385:$AE1385,$AC1386,AU1385:AU1385,$AI$2),0)),0)),0)</f>
        <v>0</v>
      </c>
      <c r="BV1386" s="1">
        <f>IFERROR(IF($AE1386&gt;$AE1385,VLOOKUP($AC1386+AV$1,STOCK!$F$10:$AB$209,17,0),IF($AE1386=$AE1385,(IF(BV1385&gt;=1,BV1385-COUNTIFS($AE1385:$AE1385,$AC1386,AV1385:AV1385,$AI$2),0)),0)),0)</f>
        <v>0</v>
      </c>
      <c r="BW1386" s="1">
        <f>IFERROR(IF($AE1386&gt;$AE1385,VLOOKUP($AC1386+AW$1,STOCK!$F$10:$AB$209,17,0),IF($AE1386=$AE1385,(IF(BW1385&gt;=1,BW1385-COUNTIFS($AE1385:$AE1385,$AC1386,AW1385:AW1385,$AI$2),0)),0)),0)</f>
        <v>0</v>
      </c>
      <c r="BX1386" s="1">
        <f>IFERROR(IF($AE1386&gt;$AE1385,VLOOKUP($AC1386+AX$1,STOCK!$F$10:$AB$209,17,0),IF($AE1386=$AE1385,(IF(BX1385&gt;=1,BX1385-COUNTIFS($AE1385:$AE1385,$AC1386,AX1385:AX1385,$AI$2),0)),0)),0)</f>
        <v>0</v>
      </c>
    </row>
    <row r="1387" spans="29:76" x14ac:dyDescent="0.25">
      <c r="AC1387" s="1">
        <f t="shared" si="335"/>
        <v>0</v>
      </c>
      <c r="AD1387" s="1">
        <f>IFERROR(IF(LEN(AK1387)&gt;=1,VLOOKUP(HLOOKUP(AK1387,PROFILE!$K$5:$V$8,4,0),PROFILE!$F$1:$G$3,2,0),0),0)</f>
        <v>0</v>
      </c>
      <c r="AE1387" s="1">
        <f t="shared" si="336"/>
        <v>0</v>
      </c>
      <c r="AF1387" s="1">
        <v>1374</v>
      </c>
      <c r="AI1387" s="1" t="str">
        <f>IFERROR(IF($AH1387&gt;=1,VLOOKUP($AG1387,STUDENT!$O$8:$Z$1507,3,0),""),"")</f>
        <v/>
      </c>
      <c r="AJ1387" s="1" t="str">
        <f>IFERROR(IF($AH1387&gt;=1,VLOOKUP($AG1387,STUDENT!$O$8:$Z$1507,4,0),""),"")</f>
        <v/>
      </c>
      <c r="AK1387" s="1" t="str">
        <f>IFERROR(IF($AH1387&gt;=1,VLOOKUP($AG1387,STUDENT!$O$8:$Z$1507,6,0),""),"")</f>
        <v/>
      </c>
      <c r="AL1387" s="1" t="str">
        <f t="shared" si="337"/>
        <v/>
      </c>
      <c r="AM1387" s="1" t="str">
        <f t="shared" si="338"/>
        <v/>
      </c>
      <c r="AN1387" s="1" t="str">
        <f t="shared" si="339"/>
        <v/>
      </c>
      <c r="AO1387" s="1" t="str">
        <f t="shared" si="340"/>
        <v/>
      </c>
      <c r="AP1387" s="1" t="str">
        <f t="shared" si="341"/>
        <v/>
      </c>
      <c r="AQ1387" s="1" t="str">
        <f t="shared" si="342"/>
        <v/>
      </c>
      <c r="AR1387" s="1" t="str">
        <f t="shared" si="343"/>
        <v/>
      </c>
      <c r="AS1387" s="1" t="str">
        <f t="shared" si="344"/>
        <v/>
      </c>
      <c r="AT1387" s="1" t="str">
        <f t="shared" si="345"/>
        <v/>
      </c>
      <c r="AU1387" s="1" t="str">
        <f t="shared" si="346"/>
        <v/>
      </c>
      <c r="AV1387" s="1" t="str">
        <f t="shared" si="347"/>
        <v/>
      </c>
      <c r="AW1387" s="1" t="str">
        <f t="shared" si="348"/>
        <v/>
      </c>
      <c r="AX1387" s="1" t="str">
        <f t="shared" si="349"/>
        <v/>
      </c>
      <c r="AY1387" s="1">
        <f>IFERROR(IF($AE1387&gt;$AE1386,VLOOKUP($AC1387+AL$1,STOCK!$F$10:$AB$209,16,0),IF($AE1387=$AE1386,(IF(AY1386&gt;=1,AY1386-COUNTIFS($AE1386:$AE1386,$AC1387,AL1386:AL1386,$AI$1),0)),0)),0)</f>
        <v>0</v>
      </c>
      <c r="AZ1387" s="1">
        <f>IFERROR(IF($AE1387&gt;$AE1386,VLOOKUP($AC1387+AM$1,STOCK!$F$10:$AB$209,16,0),IF($AE1387=$AE1386,(IF(AZ1386&gt;=1,AZ1386-COUNTIFS($AE1386:$AE1386,$AC1387,AM1386:AM1386,$AI$1),0)),0)),0)</f>
        <v>0</v>
      </c>
      <c r="BA1387" s="1">
        <f>IFERROR(IF($AE1387&gt;$AE1386,VLOOKUP($AC1387+AN$1,STOCK!$F$10:$AB$209,16,0),IF($AE1387=$AE1386,(IF(BA1386&gt;=1,BA1386-COUNTIFS($AE1386:$AE1386,$AC1387,AN1386:AN1386,$AI$1),0)),0)),0)</f>
        <v>0</v>
      </c>
      <c r="BB1387" s="1">
        <f>IFERROR(IF($AE1387&gt;$AE1386,VLOOKUP($AC1387+AO$1,STOCK!$F$10:$AB$209,16,0),IF($AE1387=$AE1386,(IF(BB1386&gt;=1,BB1386-COUNTIFS($AE1386:$AE1386,$AC1387,AO1386:AO1386,$AI$1),0)),0)),0)</f>
        <v>0</v>
      </c>
      <c r="BC1387" s="1">
        <f>IFERROR(IF($AE1387&gt;$AE1386,VLOOKUP($AC1387+AP$1,STOCK!$F$10:$AB$209,16,0),IF($AE1387=$AE1386,(IF(BC1386&gt;=1,BC1386-COUNTIFS($AE1386:$AE1386,$AC1387,AP1386:AP1386,$AI$1),0)),0)),0)</f>
        <v>0</v>
      </c>
      <c r="BD1387" s="1">
        <f>IFERROR(IF($AE1387&gt;$AE1386,VLOOKUP($AC1387+AQ$1,STOCK!$F$10:$AB$209,16,0),IF($AE1387=$AE1386,(IF(BD1386&gt;=1,BD1386-COUNTIFS($AE1386:$AE1386,$AC1387,AQ1386:AQ1386,$AI$1),0)),0)),0)</f>
        <v>0</v>
      </c>
      <c r="BE1387" s="1">
        <f>IFERROR(IF($AE1387&gt;$AE1386,VLOOKUP($AC1387+AR$1,STOCK!$F$10:$AB$209,16,0),IF($AE1387=$AE1386,(IF(BE1386&gt;=1,BE1386-COUNTIFS($AE1386:$AE1386,$AC1387,AR1386:AR1386,$AI$1),0)),0)),0)</f>
        <v>0</v>
      </c>
      <c r="BF1387" s="1">
        <f>IFERROR(IF($AE1387&gt;$AE1386,VLOOKUP($AC1387+AS$1,STOCK!$F$10:$AB$209,16,0),IF($AE1387=$AE1386,(IF(BF1386&gt;=1,BF1386-COUNTIFS($AE1386:$AE1386,$AC1387,AS1386:AS1386,$AI$1),0)),0)),0)</f>
        <v>0</v>
      </c>
      <c r="BG1387" s="1">
        <f>IFERROR(IF($AE1387&gt;$AE1386,VLOOKUP($AC1387+AT$1,STOCK!$F$10:$AB$209,16,0),IF($AE1387=$AE1386,(IF(BG1386&gt;=1,BG1386-COUNTIFS($AE1386:$AE1386,$AC1387,AT1386:AT1386,$AI$1),0)),0)),0)</f>
        <v>0</v>
      </c>
      <c r="BH1387" s="1">
        <f>IFERROR(IF($AE1387&gt;$AE1386,VLOOKUP($AC1387+AU$1,STOCK!$F$10:$AB$209,16,0),IF($AE1387=$AE1386,(IF(BH1386&gt;=1,BH1386-COUNTIFS($AE1386:$AE1386,$AC1387,AU1386:AU1386,$AI$1),0)),0)),0)</f>
        <v>0</v>
      </c>
      <c r="BI1387" s="1">
        <f>IFERROR(IF($AE1387&gt;$AE1386,VLOOKUP($AC1387+AV$1,STOCK!$F$10:$AB$209,16,0),IF($AE1387=$AE1386,(IF(BI1386&gt;=1,BI1386-COUNTIFS($AE1386:$AE1386,$AC1387,AV1386:AV1386,$AI$1),0)),0)),0)</f>
        <v>0</v>
      </c>
      <c r="BJ1387" s="1">
        <f>IFERROR(IF($AE1387&gt;$AE1386,VLOOKUP($AC1387+AW$1,STOCK!$F$10:$AB$209,16,0),IF($AE1387=$AE1386,(IF(BJ1386&gt;=1,BJ1386-COUNTIFS($AE1386:$AE1386,$AC1387,AW1386:AW1386,$AI$1),0)),0)),0)</f>
        <v>0</v>
      </c>
      <c r="BK1387" s="1">
        <f>IFERROR(IF($AE1387&gt;$AE1386,VLOOKUP($AC1387+AX$1,STOCK!$F$10:$AB$209,16,0),IF($AE1387=$AE1386,(IF(BK1386&gt;=1,BK1386-COUNTIFS($AE1386:$AE1386,$AC1387,AX1386:AX1386,$AI$1),0)),0)),0)</f>
        <v>0</v>
      </c>
      <c r="BL1387" s="1">
        <f>IFERROR(IF($AE1387&gt;$AE1386,VLOOKUP($AC1387+AL$1,STOCK!$F$10:$AB$209,17,0),IF($AE1387=$AE1386,(IF(BL1386&gt;=1,BL1386-COUNTIFS($AE1386:$AE1386,$AC1387,AL1386:AL1386,$AI$2),0)),0)),0)</f>
        <v>0</v>
      </c>
      <c r="BM1387" s="1">
        <f>IFERROR(IF($AE1387&gt;$AE1386,VLOOKUP($AC1387+AM$1,STOCK!$F$10:$AB$209,17,0),IF($AE1387=$AE1386,(IF(BM1386&gt;=1,BM1386-COUNTIFS($AE1386:$AE1386,$AC1387,AM1386:AM1386,$AI$2),0)),0)),0)</f>
        <v>0</v>
      </c>
      <c r="BN1387" s="1">
        <f>IFERROR(IF($AE1387&gt;$AE1386,VLOOKUP($AC1387+AN$1,STOCK!$F$10:$AB$209,17,0),IF($AE1387=$AE1386,(IF(BN1386&gt;=1,BN1386-COUNTIFS($AE1386:$AE1386,$AC1387,AN1386:AN1386,$AI$2),0)),0)),0)</f>
        <v>0</v>
      </c>
      <c r="BO1387" s="1">
        <f>IFERROR(IF($AE1387&gt;$AE1386,VLOOKUP($AC1387+AO$1,STOCK!$F$10:$AB$209,17,0),IF($AE1387=$AE1386,(IF(BO1386&gt;=1,BO1386-COUNTIFS($AE1386:$AE1386,$AC1387,AO1386:AO1386,$AI$2),0)),0)),0)</f>
        <v>0</v>
      </c>
      <c r="BP1387" s="1">
        <f>IFERROR(IF($AE1387&gt;$AE1386,VLOOKUP($AC1387+AP$1,STOCK!$F$10:$AB$209,17,0),IF($AE1387=$AE1386,(IF(BP1386&gt;=1,BP1386-COUNTIFS($AE1386:$AE1386,$AC1387,AP1386:AP1386,$AI$2),0)),0)),0)</f>
        <v>0</v>
      </c>
      <c r="BQ1387" s="1">
        <f>IFERROR(IF($AE1387&gt;$AE1386,VLOOKUP($AC1387+AQ$1,STOCK!$F$10:$AB$209,17,0),IF($AE1387=$AE1386,(IF(BQ1386&gt;=1,BQ1386-COUNTIFS($AE1386:$AE1386,$AC1387,AQ1386:AQ1386,$AI$2),0)),0)),0)</f>
        <v>0</v>
      </c>
      <c r="BR1387" s="1">
        <f>IFERROR(IF($AE1387&gt;$AE1386,VLOOKUP($AC1387+AR$1,STOCK!$F$10:$AB$209,17,0),IF($AE1387=$AE1386,(IF(BR1386&gt;=1,BR1386-COUNTIFS($AE1386:$AE1386,$AC1387,AR1386:AR1386,$AI$2),0)),0)),0)</f>
        <v>0</v>
      </c>
      <c r="BS1387" s="1">
        <f>IFERROR(IF($AE1387&gt;$AE1386,VLOOKUP($AC1387+AS$1,STOCK!$F$10:$AB$209,17,0),IF($AE1387=$AE1386,(IF(BS1386&gt;=1,BS1386-COUNTIFS($AE1386:$AE1386,$AC1387,AS1386:AS1386,$AI$2),0)),0)),0)</f>
        <v>0</v>
      </c>
      <c r="BT1387" s="1">
        <f>IFERROR(IF($AE1387&gt;$AE1386,VLOOKUP($AC1387+AT$1,STOCK!$F$10:$AB$209,17,0),IF($AE1387=$AE1386,(IF(BT1386&gt;=1,BT1386-COUNTIFS($AE1386:$AE1386,$AC1387,AT1386:AT1386,$AI$2),0)),0)),0)</f>
        <v>0</v>
      </c>
      <c r="BU1387" s="1">
        <f>IFERROR(IF($AE1387&gt;$AE1386,VLOOKUP($AC1387+AU$1,STOCK!$F$10:$AB$209,17,0),IF($AE1387=$AE1386,(IF(BU1386&gt;=1,BU1386-COUNTIFS($AE1386:$AE1386,$AC1387,AU1386:AU1386,$AI$2),0)),0)),0)</f>
        <v>0</v>
      </c>
      <c r="BV1387" s="1">
        <f>IFERROR(IF($AE1387&gt;$AE1386,VLOOKUP($AC1387+AV$1,STOCK!$F$10:$AB$209,17,0),IF($AE1387=$AE1386,(IF(BV1386&gt;=1,BV1386-COUNTIFS($AE1386:$AE1386,$AC1387,AV1386:AV1386,$AI$2),0)),0)),0)</f>
        <v>0</v>
      </c>
      <c r="BW1387" s="1">
        <f>IFERROR(IF($AE1387&gt;$AE1386,VLOOKUP($AC1387+AW$1,STOCK!$F$10:$AB$209,17,0),IF($AE1387=$AE1386,(IF(BW1386&gt;=1,BW1386-COUNTIFS($AE1386:$AE1386,$AC1387,AW1386:AW1386,$AI$2),0)),0)),0)</f>
        <v>0</v>
      </c>
      <c r="BX1387" s="1">
        <f>IFERROR(IF($AE1387&gt;$AE1386,VLOOKUP($AC1387+AX$1,STOCK!$F$10:$AB$209,17,0),IF($AE1387=$AE1386,(IF(BX1386&gt;=1,BX1386-COUNTIFS($AE1386:$AE1386,$AC1387,AX1386:AX1386,$AI$2),0)),0)),0)</f>
        <v>0</v>
      </c>
    </row>
    <row r="1388" spans="29:76" x14ac:dyDescent="0.25">
      <c r="AC1388" s="1">
        <f t="shared" si="335"/>
        <v>0</v>
      </c>
      <c r="AD1388" s="1">
        <f>IFERROR(IF(LEN(AK1388)&gt;=1,VLOOKUP(HLOOKUP(AK1388,PROFILE!$K$5:$V$8,4,0),PROFILE!$F$1:$G$3,2,0),0),0)</f>
        <v>0</v>
      </c>
      <c r="AE1388" s="1">
        <f t="shared" si="336"/>
        <v>0</v>
      </c>
      <c r="AF1388" s="1">
        <v>1375</v>
      </c>
      <c r="AI1388" s="1" t="str">
        <f>IFERROR(IF($AH1388&gt;=1,VLOOKUP($AG1388,STUDENT!$O$8:$Z$1507,3,0),""),"")</f>
        <v/>
      </c>
      <c r="AJ1388" s="1" t="str">
        <f>IFERROR(IF($AH1388&gt;=1,VLOOKUP($AG1388,STUDENT!$O$8:$Z$1507,4,0),""),"")</f>
        <v/>
      </c>
      <c r="AK1388" s="1" t="str">
        <f>IFERROR(IF($AH1388&gt;=1,VLOOKUP($AG1388,STUDENT!$O$8:$Z$1507,6,0),""),"")</f>
        <v/>
      </c>
      <c r="AL1388" s="1" t="str">
        <f t="shared" si="337"/>
        <v/>
      </c>
      <c r="AM1388" s="1" t="str">
        <f t="shared" si="338"/>
        <v/>
      </c>
      <c r="AN1388" s="1" t="str">
        <f t="shared" si="339"/>
        <v/>
      </c>
      <c r="AO1388" s="1" t="str">
        <f t="shared" si="340"/>
        <v/>
      </c>
      <c r="AP1388" s="1" t="str">
        <f t="shared" si="341"/>
        <v/>
      </c>
      <c r="AQ1388" s="1" t="str">
        <f t="shared" si="342"/>
        <v/>
      </c>
      <c r="AR1388" s="1" t="str">
        <f t="shared" si="343"/>
        <v/>
      </c>
      <c r="AS1388" s="1" t="str">
        <f t="shared" si="344"/>
        <v/>
      </c>
      <c r="AT1388" s="1" t="str">
        <f t="shared" si="345"/>
        <v/>
      </c>
      <c r="AU1388" s="1" t="str">
        <f t="shared" si="346"/>
        <v/>
      </c>
      <c r="AV1388" s="1" t="str">
        <f t="shared" si="347"/>
        <v/>
      </c>
      <c r="AW1388" s="1" t="str">
        <f t="shared" si="348"/>
        <v/>
      </c>
      <c r="AX1388" s="1" t="str">
        <f t="shared" si="349"/>
        <v/>
      </c>
      <c r="AY1388" s="1">
        <f>IFERROR(IF($AE1388&gt;$AE1387,VLOOKUP($AC1388+AL$1,STOCK!$F$10:$AB$209,16,0),IF($AE1388=$AE1387,(IF(AY1387&gt;=1,AY1387-COUNTIFS($AE1387:$AE1387,$AC1388,AL1387:AL1387,$AI$1),0)),0)),0)</f>
        <v>0</v>
      </c>
      <c r="AZ1388" s="1">
        <f>IFERROR(IF($AE1388&gt;$AE1387,VLOOKUP($AC1388+AM$1,STOCK!$F$10:$AB$209,16,0),IF($AE1388=$AE1387,(IF(AZ1387&gt;=1,AZ1387-COUNTIFS($AE1387:$AE1387,$AC1388,AM1387:AM1387,$AI$1),0)),0)),0)</f>
        <v>0</v>
      </c>
      <c r="BA1388" s="1">
        <f>IFERROR(IF($AE1388&gt;$AE1387,VLOOKUP($AC1388+AN$1,STOCK!$F$10:$AB$209,16,0),IF($AE1388=$AE1387,(IF(BA1387&gt;=1,BA1387-COUNTIFS($AE1387:$AE1387,$AC1388,AN1387:AN1387,$AI$1),0)),0)),0)</f>
        <v>0</v>
      </c>
      <c r="BB1388" s="1">
        <f>IFERROR(IF($AE1388&gt;$AE1387,VLOOKUP($AC1388+AO$1,STOCK!$F$10:$AB$209,16,0),IF($AE1388=$AE1387,(IF(BB1387&gt;=1,BB1387-COUNTIFS($AE1387:$AE1387,$AC1388,AO1387:AO1387,$AI$1),0)),0)),0)</f>
        <v>0</v>
      </c>
      <c r="BC1388" s="1">
        <f>IFERROR(IF($AE1388&gt;$AE1387,VLOOKUP($AC1388+AP$1,STOCK!$F$10:$AB$209,16,0),IF($AE1388=$AE1387,(IF(BC1387&gt;=1,BC1387-COUNTIFS($AE1387:$AE1387,$AC1388,AP1387:AP1387,$AI$1),0)),0)),0)</f>
        <v>0</v>
      </c>
      <c r="BD1388" s="1">
        <f>IFERROR(IF($AE1388&gt;$AE1387,VLOOKUP($AC1388+AQ$1,STOCK!$F$10:$AB$209,16,0),IF($AE1388=$AE1387,(IF(BD1387&gt;=1,BD1387-COUNTIFS($AE1387:$AE1387,$AC1388,AQ1387:AQ1387,$AI$1),0)),0)),0)</f>
        <v>0</v>
      </c>
      <c r="BE1388" s="1">
        <f>IFERROR(IF($AE1388&gt;$AE1387,VLOOKUP($AC1388+AR$1,STOCK!$F$10:$AB$209,16,0),IF($AE1388=$AE1387,(IF(BE1387&gt;=1,BE1387-COUNTIFS($AE1387:$AE1387,$AC1388,AR1387:AR1387,$AI$1),0)),0)),0)</f>
        <v>0</v>
      </c>
      <c r="BF1388" s="1">
        <f>IFERROR(IF($AE1388&gt;$AE1387,VLOOKUP($AC1388+AS$1,STOCK!$F$10:$AB$209,16,0),IF($AE1388=$AE1387,(IF(BF1387&gt;=1,BF1387-COUNTIFS($AE1387:$AE1387,$AC1388,AS1387:AS1387,$AI$1),0)),0)),0)</f>
        <v>0</v>
      </c>
      <c r="BG1388" s="1">
        <f>IFERROR(IF($AE1388&gt;$AE1387,VLOOKUP($AC1388+AT$1,STOCK!$F$10:$AB$209,16,0),IF($AE1388=$AE1387,(IF(BG1387&gt;=1,BG1387-COUNTIFS($AE1387:$AE1387,$AC1388,AT1387:AT1387,$AI$1),0)),0)),0)</f>
        <v>0</v>
      </c>
      <c r="BH1388" s="1">
        <f>IFERROR(IF($AE1388&gt;$AE1387,VLOOKUP($AC1388+AU$1,STOCK!$F$10:$AB$209,16,0),IF($AE1388=$AE1387,(IF(BH1387&gt;=1,BH1387-COUNTIFS($AE1387:$AE1387,$AC1388,AU1387:AU1387,$AI$1),0)),0)),0)</f>
        <v>0</v>
      </c>
      <c r="BI1388" s="1">
        <f>IFERROR(IF($AE1388&gt;$AE1387,VLOOKUP($AC1388+AV$1,STOCK!$F$10:$AB$209,16,0),IF($AE1388=$AE1387,(IF(BI1387&gt;=1,BI1387-COUNTIFS($AE1387:$AE1387,$AC1388,AV1387:AV1387,$AI$1),0)),0)),0)</f>
        <v>0</v>
      </c>
      <c r="BJ1388" s="1">
        <f>IFERROR(IF($AE1388&gt;$AE1387,VLOOKUP($AC1388+AW$1,STOCK!$F$10:$AB$209,16,0),IF($AE1388=$AE1387,(IF(BJ1387&gt;=1,BJ1387-COUNTIFS($AE1387:$AE1387,$AC1388,AW1387:AW1387,$AI$1),0)),0)),0)</f>
        <v>0</v>
      </c>
      <c r="BK1388" s="1">
        <f>IFERROR(IF($AE1388&gt;$AE1387,VLOOKUP($AC1388+AX$1,STOCK!$F$10:$AB$209,16,0),IF($AE1388=$AE1387,(IF(BK1387&gt;=1,BK1387-COUNTIFS($AE1387:$AE1387,$AC1388,AX1387:AX1387,$AI$1),0)),0)),0)</f>
        <v>0</v>
      </c>
      <c r="BL1388" s="1">
        <f>IFERROR(IF($AE1388&gt;$AE1387,VLOOKUP($AC1388+AL$1,STOCK!$F$10:$AB$209,17,0),IF($AE1388=$AE1387,(IF(BL1387&gt;=1,BL1387-COUNTIFS($AE1387:$AE1387,$AC1388,AL1387:AL1387,$AI$2),0)),0)),0)</f>
        <v>0</v>
      </c>
      <c r="BM1388" s="1">
        <f>IFERROR(IF($AE1388&gt;$AE1387,VLOOKUP($AC1388+AM$1,STOCK!$F$10:$AB$209,17,0),IF($AE1388=$AE1387,(IF(BM1387&gt;=1,BM1387-COUNTIFS($AE1387:$AE1387,$AC1388,AM1387:AM1387,$AI$2),0)),0)),0)</f>
        <v>0</v>
      </c>
      <c r="BN1388" s="1">
        <f>IFERROR(IF($AE1388&gt;$AE1387,VLOOKUP($AC1388+AN$1,STOCK!$F$10:$AB$209,17,0),IF($AE1388=$AE1387,(IF(BN1387&gt;=1,BN1387-COUNTIFS($AE1387:$AE1387,$AC1388,AN1387:AN1387,$AI$2),0)),0)),0)</f>
        <v>0</v>
      </c>
      <c r="BO1388" s="1">
        <f>IFERROR(IF($AE1388&gt;$AE1387,VLOOKUP($AC1388+AO$1,STOCK!$F$10:$AB$209,17,0),IF($AE1388=$AE1387,(IF(BO1387&gt;=1,BO1387-COUNTIFS($AE1387:$AE1387,$AC1388,AO1387:AO1387,$AI$2),0)),0)),0)</f>
        <v>0</v>
      </c>
      <c r="BP1388" s="1">
        <f>IFERROR(IF($AE1388&gt;$AE1387,VLOOKUP($AC1388+AP$1,STOCK!$F$10:$AB$209,17,0),IF($AE1388=$AE1387,(IF(BP1387&gt;=1,BP1387-COUNTIFS($AE1387:$AE1387,$AC1388,AP1387:AP1387,$AI$2),0)),0)),0)</f>
        <v>0</v>
      </c>
      <c r="BQ1388" s="1">
        <f>IFERROR(IF($AE1388&gt;$AE1387,VLOOKUP($AC1388+AQ$1,STOCK!$F$10:$AB$209,17,0),IF($AE1388=$AE1387,(IF(BQ1387&gt;=1,BQ1387-COUNTIFS($AE1387:$AE1387,$AC1388,AQ1387:AQ1387,$AI$2),0)),0)),0)</f>
        <v>0</v>
      </c>
      <c r="BR1388" s="1">
        <f>IFERROR(IF($AE1388&gt;$AE1387,VLOOKUP($AC1388+AR$1,STOCK!$F$10:$AB$209,17,0),IF($AE1388=$AE1387,(IF(BR1387&gt;=1,BR1387-COUNTIFS($AE1387:$AE1387,$AC1388,AR1387:AR1387,$AI$2),0)),0)),0)</f>
        <v>0</v>
      </c>
      <c r="BS1388" s="1">
        <f>IFERROR(IF($AE1388&gt;$AE1387,VLOOKUP($AC1388+AS$1,STOCK!$F$10:$AB$209,17,0),IF($AE1388=$AE1387,(IF(BS1387&gt;=1,BS1387-COUNTIFS($AE1387:$AE1387,$AC1388,AS1387:AS1387,$AI$2),0)),0)),0)</f>
        <v>0</v>
      </c>
      <c r="BT1388" s="1">
        <f>IFERROR(IF($AE1388&gt;$AE1387,VLOOKUP($AC1388+AT$1,STOCK!$F$10:$AB$209,17,0),IF($AE1388=$AE1387,(IF(BT1387&gt;=1,BT1387-COUNTIFS($AE1387:$AE1387,$AC1388,AT1387:AT1387,$AI$2),0)),0)),0)</f>
        <v>0</v>
      </c>
      <c r="BU1388" s="1">
        <f>IFERROR(IF($AE1388&gt;$AE1387,VLOOKUP($AC1388+AU$1,STOCK!$F$10:$AB$209,17,0),IF($AE1388=$AE1387,(IF(BU1387&gt;=1,BU1387-COUNTIFS($AE1387:$AE1387,$AC1388,AU1387:AU1387,$AI$2),0)),0)),0)</f>
        <v>0</v>
      </c>
      <c r="BV1388" s="1">
        <f>IFERROR(IF($AE1388&gt;$AE1387,VLOOKUP($AC1388+AV$1,STOCK!$F$10:$AB$209,17,0),IF($AE1388=$AE1387,(IF(BV1387&gt;=1,BV1387-COUNTIFS($AE1387:$AE1387,$AC1388,AV1387:AV1387,$AI$2),0)),0)),0)</f>
        <v>0</v>
      </c>
      <c r="BW1388" s="1">
        <f>IFERROR(IF($AE1388&gt;$AE1387,VLOOKUP($AC1388+AW$1,STOCK!$F$10:$AB$209,17,0),IF($AE1388=$AE1387,(IF(BW1387&gt;=1,BW1387-COUNTIFS($AE1387:$AE1387,$AC1388,AW1387:AW1387,$AI$2),0)),0)),0)</f>
        <v>0</v>
      </c>
      <c r="BX1388" s="1">
        <f>IFERROR(IF($AE1388&gt;$AE1387,VLOOKUP($AC1388+AX$1,STOCK!$F$10:$AB$209,17,0),IF($AE1388=$AE1387,(IF(BX1387&gt;=1,BX1387-COUNTIFS($AE1387:$AE1387,$AC1388,AX1387:AX1387,$AI$2),0)),0)),0)</f>
        <v>0</v>
      </c>
    </row>
    <row r="1389" spans="29:76" x14ac:dyDescent="0.25">
      <c r="AC1389" s="1">
        <f t="shared" si="335"/>
        <v>0</v>
      </c>
      <c r="AD1389" s="1">
        <f>IFERROR(IF(LEN(AK1389)&gt;=1,VLOOKUP(HLOOKUP(AK1389,PROFILE!$K$5:$V$8,4,0),PROFILE!$F$1:$G$3,2,0),0),0)</f>
        <v>0</v>
      </c>
      <c r="AE1389" s="1">
        <f t="shared" si="336"/>
        <v>0</v>
      </c>
      <c r="AF1389" s="1">
        <v>1376</v>
      </c>
      <c r="AI1389" s="1" t="str">
        <f>IFERROR(IF($AH1389&gt;=1,VLOOKUP($AG1389,STUDENT!$O$8:$Z$1507,3,0),""),"")</f>
        <v/>
      </c>
      <c r="AJ1389" s="1" t="str">
        <f>IFERROR(IF($AH1389&gt;=1,VLOOKUP($AG1389,STUDENT!$O$8:$Z$1507,4,0),""),"")</f>
        <v/>
      </c>
      <c r="AK1389" s="1" t="str">
        <f>IFERROR(IF($AH1389&gt;=1,VLOOKUP($AG1389,STUDENT!$O$8:$Z$1507,6,0),""),"")</f>
        <v/>
      </c>
      <c r="AL1389" s="1" t="str">
        <f t="shared" si="337"/>
        <v/>
      </c>
      <c r="AM1389" s="1" t="str">
        <f t="shared" si="338"/>
        <v/>
      </c>
      <c r="AN1389" s="1" t="str">
        <f t="shared" si="339"/>
        <v/>
      </c>
      <c r="AO1389" s="1" t="str">
        <f t="shared" si="340"/>
        <v/>
      </c>
      <c r="AP1389" s="1" t="str">
        <f t="shared" si="341"/>
        <v/>
      </c>
      <c r="AQ1389" s="1" t="str">
        <f t="shared" si="342"/>
        <v/>
      </c>
      <c r="AR1389" s="1" t="str">
        <f t="shared" si="343"/>
        <v/>
      </c>
      <c r="AS1389" s="1" t="str">
        <f t="shared" si="344"/>
        <v/>
      </c>
      <c r="AT1389" s="1" t="str">
        <f t="shared" si="345"/>
        <v/>
      </c>
      <c r="AU1389" s="1" t="str">
        <f t="shared" si="346"/>
        <v/>
      </c>
      <c r="AV1389" s="1" t="str">
        <f t="shared" si="347"/>
        <v/>
      </c>
      <c r="AW1389" s="1" t="str">
        <f t="shared" si="348"/>
        <v/>
      </c>
      <c r="AX1389" s="1" t="str">
        <f t="shared" si="349"/>
        <v/>
      </c>
      <c r="AY1389" s="1">
        <f>IFERROR(IF($AE1389&gt;$AE1388,VLOOKUP($AC1389+AL$1,STOCK!$F$10:$AB$209,16,0),IF($AE1389=$AE1388,(IF(AY1388&gt;=1,AY1388-COUNTIFS($AE1388:$AE1388,$AC1389,AL1388:AL1388,$AI$1),0)),0)),0)</f>
        <v>0</v>
      </c>
      <c r="AZ1389" s="1">
        <f>IFERROR(IF($AE1389&gt;$AE1388,VLOOKUP($AC1389+AM$1,STOCK!$F$10:$AB$209,16,0),IF($AE1389=$AE1388,(IF(AZ1388&gt;=1,AZ1388-COUNTIFS($AE1388:$AE1388,$AC1389,AM1388:AM1388,$AI$1),0)),0)),0)</f>
        <v>0</v>
      </c>
      <c r="BA1389" s="1">
        <f>IFERROR(IF($AE1389&gt;$AE1388,VLOOKUP($AC1389+AN$1,STOCK!$F$10:$AB$209,16,0),IF($AE1389=$AE1388,(IF(BA1388&gt;=1,BA1388-COUNTIFS($AE1388:$AE1388,$AC1389,AN1388:AN1388,$AI$1),0)),0)),0)</f>
        <v>0</v>
      </c>
      <c r="BB1389" s="1">
        <f>IFERROR(IF($AE1389&gt;$AE1388,VLOOKUP($AC1389+AO$1,STOCK!$F$10:$AB$209,16,0),IF($AE1389=$AE1388,(IF(BB1388&gt;=1,BB1388-COUNTIFS($AE1388:$AE1388,$AC1389,AO1388:AO1388,$AI$1),0)),0)),0)</f>
        <v>0</v>
      </c>
      <c r="BC1389" s="1">
        <f>IFERROR(IF($AE1389&gt;$AE1388,VLOOKUP($AC1389+AP$1,STOCK!$F$10:$AB$209,16,0),IF($AE1389=$AE1388,(IF(BC1388&gt;=1,BC1388-COUNTIFS($AE1388:$AE1388,$AC1389,AP1388:AP1388,$AI$1),0)),0)),0)</f>
        <v>0</v>
      </c>
      <c r="BD1389" s="1">
        <f>IFERROR(IF($AE1389&gt;$AE1388,VLOOKUP($AC1389+AQ$1,STOCK!$F$10:$AB$209,16,0),IF($AE1389=$AE1388,(IF(BD1388&gt;=1,BD1388-COUNTIFS($AE1388:$AE1388,$AC1389,AQ1388:AQ1388,$AI$1),0)),0)),0)</f>
        <v>0</v>
      </c>
      <c r="BE1389" s="1">
        <f>IFERROR(IF($AE1389&gt;$AE1388,VLOOKUP($AC1389+AR$1,STOCK!$F$10:$AB$209,16,0),IF($AE1389=$AE1388,(IF(BE1388&gt;=1,BE1388-COUNTIFS($AE1388:$AE1388,$AC1389,AR1388:AR1388,$AI$1),0)),0)),0)</f>
        <v>0</v>
      </c>
      <c r="BF1389" s="1">
        <f>IFERROR(IF($AE1389&gt;$AE1388,VLOOKUP($AC1389+AS$1,STOCK!$F$10:$AB$209,16,0),IF($AE1389=$AE1388,(IF(BF1388&gt;=1,BF1388-COUNTIFS($AE1388:$AE1388,$AC1389,AS1388:AS1388,$AI$1),0)),0)),0)</f>
        <v>0</v>
      </c>
      <c r="BG1389" s="1">
        <f>IFERROR(IF($AE1389&gt;$AE1388,VLOOKUP($AC1389+AT$1,STOCK!$F$10:$AB$209,16,0),IF($AE1389=$AE1388,(IF(BG1388&gt;=1,BG1388-COUNTIFS($AE1388:$AE1388,$AC1389,AT1388:AT1388,$AI$1),0)),0)),0)</f>
        <v>0</v>
      </c>
      <c r="BH1389" s="1">
        <f>IFERROR(IF($AE1389&gt;$AE1388,VLOOKUP($AC1389+AU$1,STOCK!$F$10:$AB$209,16,0),IF($AE1389=$AE1388,(IF(BH1388&gt;=1,BH1388-COUNTIFS($AE1388:$AE1388,$AC1389,AU1388:AU1388,$AI$1),0)),0)),0)</f>
        <v>0</v>
      </c>
      <c r="BI1389" s="1">
        <f>IFERROR(IF($AE1389&gt;$AE1388,VLOOKUP($AC1389+AV$1,STOCK!$F$10:$AB$209,16,0),IF($AE1389=$AE1388,(IF(BI1388&gt;=1,BI1388-COUNTIFS($AE1388:$AE1388,$AC1389,AV1388:AV1388,$AI$1),0)),0)),0)</f>
        <v>0</v>
      </c>
      <c r="BJ1389" s="1">
        <f>IFERROR(IF($AE1389&gt;$AE1388,VLOOKUP($AC1389+AW$1,STOCK!$F$10:$AB$209,16,0),IF($AE1389=$AE1388,(IF(BJ1388&gt;=1,BJ1388-COUNTIFS($AE1388:$AE1388,$AC1389,AW1388:AW1388,$AI$1),0)),0)),0)</f>
        <v>0</v>
      </c>
      <c r="BK1389" s="1">
        <f>IFERROR(IF($AE1389&gt;$AE1388,VLOOKUP($AC1389+AX$1,STOCK!$F$10:$AB$209,16,0),IF($AE1389=$AE1388,(IF(BK1388&gt;=1,BK1388-COUNTIFS($AE1388:$AE1388,$AC1389,AX1388:AX1388,$AI$1),0)),0)),0)</f>
        <v>0</v>
      </c>
      <c r="BL1389" s="1">
        <f>IFERROR(IF($AE1389&gt;$AE1388,VLOOKUP($AC1389+AL$1,STOCK!$F$10:$AB$209,17,0),IF($AE1389=$AE1388,(IF(BL1388&gt;=1,BL1388-COUNTIFS($AE1388:$AE1388,$AC1389,AL1388:AL1388,$AI$2),0)),0)),0)</f>
        <v>0</v>
      </c>
      <c r="BM1389" s="1">
        <f>IFERROR(IF($AE1389&gt;$AE1388,VLOOKUP($AC1389+AM$1,STOCK!$F$10:$AB$209,17,0),IF($AE1389=$AE1388,(IF(BM1388&gt;=1,BM1388-COUNTIFS($AE1388:$AE1388,$AC1389,AM1388:AM1388,$AI$2),0)),0)),0)</f>
        <v>0</v>
      </c>
      <c r="BN1389" s="1">
        <f>IFERROR(IF($AE1389&gt;$AE1388,VLOOKUP($AC1389+AN$1,STOCK!$F$10:$AB$209,17,0),IF($AE1389=$AE1388,(IF(BN1388&gt;=1,BN1388-COUNTIFS($AE1388:$AE1388,$AC1389,AN1388:AN1388,$AI$2),0)),0)),0)</f>
        <v>0</v>
      </c>
      <c r="BO1389" s="1">
        <f>IFERROR(IF($AE1389&gt;$AE1388,VLOOKUP($AC1389+AO$1,STOCK!$F$10:$AB$209,17,0),IF($AE1389=$AE1388,(IF(BO1388&gt;=1,BO1388-COUNTIFS($AE1388:$AE1388,$AC1389,AO1388:AO1388,$AI$2),0)),0)),0)</f>
        <v>0</v>
      </c>
      <c r="BP1389" s="1">
        <f>IFERROR(IF($AE1389&gt;$AE1388,VLOOKUP($AC1389+AP$1,STOCK!$F$10:$AB$209,17,0),IF($AE1389=$AE1388,(IF(BP1388&gt;=1,BP1388-COUNTIFS($AE1388:$AE1388,$AC1389,AP1388:AP1388,$AI$2),0)),0)),0)</f>
        <v>0</v>
      </c>
      <c r="BQ1389" s="1">
        <f>IFERROR(IF($AE1389&gt;$AE1388,VLOOKUP($AC1389+AQ$1,STOCK!$F$10:$AB$209,17,0),IF($AE1389=$AE1388,(IF(BQ1388&gt;=1,BQ1388-COUNTIFS($AE1388:$AE1388,$AC1389,AQ1388:AQ1388,$AI$2),0)),0)),0)</f>
        <v>0</v>
      </c>
      <c r="BR1389" s="1">
        <f>IFERROR(IF($AE1389&gt;$AE1388,VLOOKUP($AC1389+AR$1,STOCK!$F$10:$AB$209,17,0),IF($AE1389=$AE1388,(IF(BR1388&gt;=1,BR1388-COUNTIFS($AE1388:$AE1388,$AC1389,AR1388:AR1388,$AI$2),0)),0)),0)</f>
        <v>0</v>
      </c>
      <c r="BS1389" s="1">
        <f>IFERROR(IF($AE1389&gt;$AE1388,VLOOKUP($AC1389+AS$1,STOCK!$F$10:$AB$209,17,0),IF($AE1389=$AE1388,(IF(BS1388&gt;=1,BS1388-COUNTIFS($AE1388:$AE1388,$AC1389,AS1388:AS1388,$AI$2),0)),0)),0)</f>
        <v>0</v>
      </c>
      <c r="BT1389" s="1">
        <f>IFERROR(IF($AE1389&gt;$AE1388,VLOOKUP($AC1389+AT$1,STOCK!$F$10:$AB$209,17,0),IF($AE1389=$AE1388,(IF(BT1388&gt;=1,BT1388-COUNTIFS($AE1388:$AE1388,$AC1389,AT1388:AT1388,$AI$2),0)),0)),0)</f>
        <v>0</v>
      </c>
      <c r="BU1389" s="1">
        <f>IFERROR(IF($AE1389&gt;$AE1388,VLOOKUP($AC1389+AU$1,STOCK!$F$10:$AB$209,17,0),IF($AE1389=$AE1388,(IF(BU1388&gt;=1,BU1388-COUNTIFS($AE1388:$AE1388,$AC1389,AU1388:AU1388,$AI$2),0)),0)),0)</f>
        <v>0</v>
      </c>
      <c r="BV1389" s="1">
        <f>IFERROR(IF($AE1389&gt;$AE1388,VLOOKUP($AC1389+AV$1,STOCK!$F$10:$AB$209,17,0),IF($AE1389=$AE1388,(IF(BV1388&gt;=1,BV1388-COUNTIFS($AE1388:$AE1388,$AC1389,AV1388:AV1388,$AI$2),0)),0)),0)</f>
        <v>0</v>
      </c>
      <c r="BW1389" s="1">
        <f>IFERROR(IF($AE1389&gt;$AE1388,VLOOKUP($AC1389+AW$1,STOCK!$F$10:$AB$209,17,0),IF($AE1389=$AE1388,(IF(BW1388&gt;=1,BW1388-COUNTIFS($AE1388:$AE1388,$AC1389,AW1388:AW1388,$AI$2),0)),0)),0)</f>
        <v>0</v>
      </c>
      <c r="BX1389" s="1">
        <f>IFERROR(IF($AE1389&gt;$AE1388,VLOOKUP($AC1389+AX$1,STOCK!$F$10:$AB$209,17,0),IF($AE1389=$AE1388,(IF(BX1388&gt;=1,BX1388-COUNTIFS($AE1388:$AE1388,$AC1389,AX1388:AX1388,$AI$2),0)),0)),0)</f>
        <v>0</v>
      </c>
    </row>
    <row r="1390" spans="29:76" x14ac:dyDescent="0.25">
      <c r="AC1390" s="1">
        <f t="shared" si="335"/>
        <v>0</v>
      </c>
      <c r="AD1390" s="1">
        <f>IFERROR(IF(LEN(AK1390)&gt;=1,VLOOKUP(HLOOKUP(AK1390,PROFILE!$K$5:$V$8,4,0),PROFILE!$F$1:$G$3,2,0),0),0)</f>
        <v>0</v>
      </c>
      <c r="AE1390" s="1">
        <f t="shared" si="336"/>
        <v>0</v>
      </c>
      <c r="AF1390" s="1">
        <v>1377</v>
      </c>
      <c r="AI1390" s="1" t="str">
        <f>IFERROR(IF($AH1390&gt;=1,VLOOKUP($AG1390,STUDENT!$O$8:$Z$1507,3,0),""),"")</f>
        <v/>
      </c>
      <c r="AJ1390" s="1" t="str">
        <f>IFERROR(IF($AH1390&gt;=1,VLOOKUP($AG1390,STUDENT!$O$8:$Z$1507,4,0),""),"")</f>
        <v/>
      </c>
      <c r="AK1390" s="1" t="str">
        <f>IFERROR(IF($AH1390&gt;=1,VLOOKUP($AG1390,STUDENT!$O$8:$Z$1507,6,0),""),"")</f>
        <v/>
      </c>
      <c r="AL1390" s="1" t="str">
        <f t="shared" si="337"/>
        <v/>
      </c>
      <c r="AM1390" s="1" t="str">
        <f t="shared" si="338"/>
        <v/>
      </c>
      <c r="AN1390" s="1" t="str">
        <f t="shared" si="339"/>
        <v/>
      </c>
      <c r="AO1390" s="1" t="str">
        <f t="shared" si="340"/>
        <v/>
      </c>
      <c r="AP1390" s="1" t="str">
        <f t="shared" si="341"/>
        <v/>
      </c>
      <c r="AQ1390" s="1" t="str">
        <f t="shared" si="342"/>
        <v/>
      </c>
      <c r="AR1390" s="1" t="str">
        <f t="shared" si="343"/>
        <v/>
      </c>
      <c r="AS1390" s="1" t="str">
        <f t="shared" si="344"/>
        <v/>
      </c>
      <c r="AT1390" s="1" t="str">
        <f t="shared" si="345"/>
        <v/>
      </c>
      <c r="AU1390" s="1" t="str">
        <f t="shared" si="346"/>
        <v/>
      </c>
      <c r="AV1390" s="1" t="str">
        <f t="shared" si="347"/>
        <v/>
      </c>
      <c r="AW1390" s="1" t="str">
        <f t="shared" si="348"/>
        <v/>
      </c>
      <c r="AX1390" s="1" t="str">
        <f t="shared" si="349"/>
        <v/>
      </c>
      <c r="AY1390" s="1">
        <f>IFERROR(IF($AE1390&gt;$AE1389,VLOOKUP($AC1390+AL$1,STOCK!$F$10:$AB$209,16,0),IF($AE1390=$AE1389,(IF(AY1389&gt;=1,AY1389-COUNTIFS($AE1389:$AE1389,$AC1390,AL1389:AL1389,$AI$1),0)),0)),0)</f>
        <v>0</v>
      </c>
      <c r="AZ1390" s="1">
        <f>IFERROR(IF($AE1390&gt;$AE1389,VLOOKUP($AC1390+AM$1,STOCK!$F$10:$AB$209,16,0),IF($AE1390=$AE1389,(IF(AZ1389&gt;=1,AZ1389-COUNTIFS($AE1389:$AE1389,$AC1390,AM1389:AM1389,$AI$1),0)),0)),0)</f>
        <v>0</v>
      </c>
      <c r="BA1390" s="1">
        <f>IFERROR(IF($AE1390&gt;$AE1389,VLOOKUP($AC1390+AN$1,STOCK!$F$10:$AB$209,16,0),IF($AE1390=$AE1389,(IF(BA1389&gt;=1,BA1389-COUNTIFS($AE1389:$AE1389,$AC1390,AN1389:AN1389,$AI$1),0)),0)),0)</f>
        <v>0</v>
      </c>
      <c r="BB1390" s="1">
        <f>IFERROR(IF($AE1390&gt;$AE1389,VLOOKUP($AC1390+AO$1,STOCK!$F$10:$AB$209,16,0),IF($AE1390=$AE1389,(IF(BB1389&gt;=1,BB1389-COUNTIFS($AE1389:$AE1389,$AC1390,AO1389:AO1389,$AI$1),0)),0)),0)</f>
        <v>0</v>
      </c>
      <c r="BC1390" s="1">
        <f>IFERROR(IF($AE1390&gt;$AE1389,VLOOKUP($AC1390+AP$1,STOCK!$F$10:$AB$209,16,0),IF($AE1390=$AE1389,(IF(BC1389&gt;=1,BC1389-COUNTIFS($AE1389:$AE1389,$AC1390,AP1389:AP1389,$AI$1),0)),0)),0)</f>
        <v>0</v>
      </c>
      <c r="BD1390" s="1">
        <f>IFERROR(IF($AE1390&gt;$AE1389,VLOOKUP($AC1390+AQ$1,STOCK!$F$10:$AB$209,16,0),IF($AE1390=$AE1389,(IF(BD1389&gt;=1,BD1389-COUNTIFS($AE1389:$AE1389,$AC1390,AQ1389:AQ1389,$AI$1),0)),0)),0)</f>
        <v>0</v>
      </c>
      <c r="BE1390" s="1">
        <f>IFERROR(IF($AE1390&gt;$AE1389,VLOOKUP($AC1390+AR$1,STOCK!$F$10:$AB$209,16,0),IF($AE1390=$AE1389,(IF(BE1389&gt;=1,BE1389-COUNTIFS($AE1389:$AE1389,$AC1390,AR1389:AR1389,$AI$1),0)),0)),0)</f>
        <v>0</v>
      </c>
      <c r="BF1390" s="1">
        <f>IFERROR(IF($AE1390&gt;$AE1389,VLOOKUP($AC1390+AS$1,STOCK!$F$10:$AB$209,16,0),IF($AE1390=$AE1389,(IF(BF1389&gt;=1,BF1389-COUNTIFS($AE1389:$AE1389,$AC1390,AS1389:AS1389,$AI$1),0)),0)),0)</f>
        <v>0</v>
      </c>
      <c r="BG1390" s="1">
        <f>IFERROR(IF($AE1390&gt;$AE1389,VLOOKUP($AC1390+AT$1,STOCK!$F$10:$AB$209,16,0),IF($AE1390=$AE1389,(IF(BG1389&gt;=1,BG1389-COUNTIFS($AE1389:$AE1389,$AC1390,AT1389:AT1389,$AI$1),0)),0)),0)</f>
        <v>0</v>
      </c>
      <c r="BH1390" s="1">
        <f>IFERROR(IF($AE1390&gt;$AE1389,VLOOKUP($AC1390+AU$1,STOCK!$F$10:$AB$209,16,0),IF($AE1390=$AE1389,(IF(BH1389&gt;=1,BH1389-COUNTIFS($AE1389:$AE1389,$AC1390,AU1389:AU1389,$AI$1),0)),0)),0)</f>
        <v>0</v>
      </c>
      <c r="BI1390" s="1">
        <f>IFERROR(IF($AE1390&gt;$AE1389,VLOOKUP($AC1390+AV$1,STOCK!$F$10:$AB$209,16,0),IF($AE1390=$AE1389,(IF(BI1389&gt;=1,BI1389-COUNTIFS($AE1389:$AE1389,$AC1390,AV1389:AV1389,$AI$1),0)),0)),0)</f>
        <v>0</v>
      </c>
      <c r="BJ1390" s="1">
        <f>IFERROR(IF($AE1390&gt;$AE1389,VLOOKUP($AC1390+AW$1,STOCK!$F$10:$AB$209,16,0),IF($AE1390=$AE1389,(IF(BJ1389&gt;=1,BJ1389-COUNTIFS($AE1389:$AE1389,$AC1390,AW1389:AW1389,$AI$1),0)),0)),0)</f>
        <v>0</v>
      </c>
      <c r="BK1390" s="1">
        <f>IFERROR(IF($AE1390&gt;$AE1389,VLOOKUP($AC1390+AX$1,STOCK!$F$10:$AB$209,16,0),IF($AE1390=$AE1389,(IF(BK1389&gt;=1,BK1389-COUNTIFS($AE1389:$AE1389,$AC1390,AX1389:AX1389,$AI$1),0)),0)),0)</f>
        <v>0</v>
      </c>
      <c r="BL1390" s="1">
        <f>IFERROR(IF($AE1390&gt;$AE1389,VLOOKUP($AC1390+AL$1,STOCK!$F$10:$AB$209,17,0),IF($AE1390=$AE1389,(IF(BL1389&gt;=1,BL1389-COUNTIFS($AE1389:$AE1389,$AC1390,AL1389:AL1389,$AI$2),0)),0)),0)</f>
        <v>0</v>
      </c>
      <c r="BM1390" s="1">
        <f>IFERROR(IF($AE1390&gt;$AE1389,VLOOKUP($AC1390+AM$1,STOCK!$F$10:$AB$209,17,0),IF($AE1390=$AE1389,(IF(BM1389&gt;=1,BM1389-COUNTIFS($AE1389:$AE1389,$AC1390,AM1389:AM1389,$AI$2),0)),0)),0)</f>
        <v>0</v>
      </c>
      <c r="BN1390" s="1">
        <f>IFERROR(IF($AE1390&gt;$AE1389,VLOOKUP($AC1390+AN$1,STOCK!$F$10:$AB$209,17,0),IF($AE1390=$AE1389,(IF(BN1389&gt;=1,BN1389-COUNTIFS($AE1389:$AE1389,$AC1390,AN1389:AN1389,$AI$2),0)),0)),0)</f>
        <v>0</v>
      </c>
      <c r="BO1390" s="1">
        <f>IFERROR(IF($AE1390&gt;$AE1389,VLOOKUP($AC1390+AO$1,STOCK!$F$10:$AB$209,17,0),IF($AE1390=$AE1389,(IF(BO1389&gt;=1,BO1389-COUNTIFS($AE1389:$AE1389,$AC1390,AO1389:AO1389,$AI$2),0)),0)),0)</f>
        <v>0</v>
      </c>
      <c r="BP1390" s="1">
        <f>IFERROR(IF($AE1390&gt;$AE1389,VLOOKUP($AC1390+AP$1,STOCK!$F$10:$AB$209,17,0),IF($AE1390=$AE1389,(IF(BP1389&gt;=1,BP1389-COUNTIFS($AE1389:$AE1389,$AC1390,AP1389:AP1389,$AI$2),0)),0)),0)</f>
        <v>0</v>
      </c>
      <c r="BQ1390" s="1">
        <f>IFERROR(IF($AE1390&gt;$AE1389,VLOOKUP($AC1390+AQ$1,STOCK!$F$10:$AB$209,17,0),IF($AE1390=$AE1389,(IF(BQ1389&gt;=1,BQ1389-COUNTIFS($AE1389:$AE1389,$AC1390,AQ1389:AQ1389,$AI$2),0)),0)),0)</f>
        <v>0</v>
      </c>
      <c r="BR1390" s="1">
        <f>IFERROR(IF($AE1390&gt;$AE1389,VLOOKUP($AC1390+AR$1,STOCK!$F$10:$AB$209,17,0),IF($AE1390=$AE1389,(IF(BR1389&gt;=1,BR1389-COUNTIFS($AE1389:$AE1389,$AC1390,AR1389:AR1389,$AI$2),0)),0)),0)</f>
        <v>0</v>
      </c>
      <c r="BS1390" s="1">
        <f>IFERROR(IF($AE1390&gt;$AE1389,VLOOKUP($AC1390+AS$1,STOCK!$F$10:$AB$209,17,0),IF($AE1390=$AE1389,(IF(BS1389&gt;=1,BS1389-COUNTIFS($AE1389:$AE1389,$AC1390,AS1389:AS1389,$AI$2),0)),0)),0)</f>
        <v>0</v>
      </c>
      <c r="BT1390" s="1">
        <f>IFERROR(IF($AE1390&gt;$AE1389,VLOOKUP($AC1390+AT$1,STOCK!$F$10:$AB$209,17,0),IF($AE1390=$AE1389,(IF(BT1389&gt;=1,BT1389-COUNTIFS($AE1389:$AE1389,$AC1390,AT1389:AT1389,$AI$2),0)),0)),0)</f>
        <v>0</v>
      </c>
      <c r="BU1390" s="1">
        <f>IFERROR(IF($AE1390&gt;$AE1389,VLOOKUP($AC1390+AU$1,STOCK!$F$10:$AB$209,17,0),IF($AE1390=$AE1389,(IF(BU1389&gt;=1,BU1389-COUNTIFS($AE1389:$AE1389,$AC1390,AU1389:AU1389,$AI$2),0)),0)),0)</f>
        <v>0</v>
      </c>
      <c r="BV1390" s="1">
        <f>IFERROR(IF($AE1390&gt;$AE1389,VLOOKUP($AC1390+AV$1,STOCK!$F$10:$AB$209,17,0),IF($AE1390=$AE1389,(IF(BV1389&gt;=1,BV1389-COUNTIFS($AE1389:$AE1389,$AC1390,AV1389:AV1389,$AI$2),0)),0)),0)</f>
        <v>0</v>
      </c>
      <c r="BW1390" s="1">
        <f>IFERROR(IF($AE1390&gt;$AE1389,VLOOKUP($AC1390+AW$1,STOCK!$F$10:$AB$209,17,0),IF($AE1390=$AE1389,(IF(BW1389&gt;=1,BW1389-COUNTIFS($AE1389:$AE1389,$AC1390,AW1389:AW1389,$AI$2),0)),0)),0)</f>
        <v>0</v>
      </c>
      <c r="BX1390" s="1">
        <f>IFERROR(IF($AE1390&gt;$AE1389,VLOOKUP($AC1390+AX$1,STOCK!$F$10:$AB$209,17,0),IF($AE1390=$AE1389,(IF(BX1389&gt;=1,BX1389-COUNTIFS($AE1389:$AE1389,$AC1390,AX1389:AX1389,$AI$2),0)),0)),0)</f>
        <v>0</v>
      </c>
    </row>
    <row r="1391" spans="29:76" x14ac:dyDescent="0.25">
      <c r="AC1391" s="1">
        <f t="shared" si="335"/>
        <v>0</v>
      </c>
      <c r="AD1391" s="1">
        <f>IFERROR(IF(LEN(AK1391)&gt;=1,VLOOKUP(HLOOKUP(AK1391,PROFILE!$K$5:$V$8,4,0),PROFILE!$F$1:$G$3,2,0),0),0)</f>
        <v>0</v>
      </c>
      <c r="AE1391" s="1">
        <f t="shared" si="336"/>
        <v>0</v>
      </c>
      <c r="AF1391" s="1">
        <v>1378</v>
      </c>
      <c r="AI1391" s="1" t="str">
        <f>IFERROR(IF($AH1391&gt;=1,VLOOKUP($AG1391,STUDENT!$O$8:$Z$1507,3,0),""),"")</f>
        <v/>
      </c>
      <c r="AJ1391" s="1" t="str">
        <f>IFERROR(IF($AH1391&gt;=1,VLOOKUP($AG1391,STUDENT!$O$8:$Z$1507,4,0),""),"")</f>
        <v/>
      </c>
      <c r="AK1391" s="1" t="str">
        <f>IFERROR(IF($AH1391&gt;=1,VLOOKUP($AG1391,STUDENT!$O$8:$Z$1507,6,0),""),"")</f>
        <v/>
      </c>
      <c r="AL1391" s="1" t="str">
        <f t="shared" si="337"/>
        <v/>
      </c>
      <c r="AM1391" s="1" t="str">
        <f t="shared" si="338"/>
        <v/>
      </c>
      <c r="AN1391" s="1" t="str">
        <f t="shared" si="339"/>
        <v/>
      </c>
      <c r="AO1391" s="1" t="str">
        <f t="shared" si="340"/>
        <v/>
      </c>
      <c r="AP1391" s="1" t="str">
        <f t="shared" si="341"/>
        <v/>
      </c>
      <c r="AQ1391" s="1" t="str">
        <f t="shared" si="342"/>
        <v/>
      </c>
      <c r="AR1391" s="1" t="str">
        <f t="shared" si="343"/>
        <v/>
      </c>
      <c r="AS1391" s="1" t="str">
        <f t="shared" si="344"/>
        <v/>
      </c>
      <c r="AT1391" s="1" t="str">
        <f t="shared" si="345"/>
        <v/>
      </c>
      <c r="AU1391" s="1" t="str">
        <f t="shared" si="346"/>
        <v/>
      </c>
      <c r="AV1391" s="1" t="str">
        <f t="shared" si="347"/>
        <v/>
      </c>
      <c r="AW1391" s="1" t="str">
        <f t="shared" si="348"/>
        <v/>
      </c>
      <c r="AX1391" s="1" t="str">
        <f t="shared" si="349"/>
        <v/>
      </c>
      <c r="AY1391" s="1">
        <f>IFERROR(IF($AE1391&gt;$AE1390,VLOOKUP($AC1391+AL$1,STOCK!$F$10:$AB$209,16,0),IF($AE1391=$AE1390,(IF(AY1390&gt;=1,AY1390-COUNTIFS($AE1390:$AE1390,$AC1391,AL1390:AL1390,$AI$1),0)),0)),0)</f>
        <v>0</v>
      </c>
      <c r="AZ1391" s="1">
        <f>IFERROR(IF($AE1391&gt;$AE1390,VLOOKUP($AC1391+AM$1,STOCK!$F$10:$AB$209,16,0),IF($AE1391=$AE1390,(IF(AZ1390&gt;=1,AZ1390-COUNTIFS($AE1390:$AE1390,$AC1391,AM1390:AM1390,$AI$1),0)),0)),0)</f>
        <v>0</v>
      </c>
      <c r="BA1391" s="1">
        <f>IFERROR(IF($AE1391&gt;$AE1390,VLOOKUP($AC1391+AN$1,STOCK!$F$10:$AB$209,16,0),IF($AE1391=$AE1390,(IF(BA1390&gt;=1,BA1390-COUNTIFS($AE1390:$AE1390,$AC1391,AN1390:AN1390,$AI$1),0)),0)),0)</f>
        <v>0</v>
      </c>
      <c r="BB1391" s="1">
        <f>IFERROR(IF($AE1391&gt;$AE1390,VLOOKUP($AC1391+AO$1,STOCK!$F$10:$AB$209,16,0),IF($AE1391=$AE1390,(IF(BB1390&gt;=1,BB1390-COUNTIFS($AE1390:$AE1390,$AC1391,AO1390:AO1390,$AI$1),0)),0)),0)</f>
        <v>0</v>
      </c>
      <c r="BC1391" s="1">
        <f>IFERROR(IF($AE1391&gt;$AE1390,VLOOKUP($AC1391+AP$1,STOCK!$F$10:$AB$209,16,0),IF($AE1391=$AE1390,(IF(BC1390&gt;=1,BC1390-COUNTIFS($AE1390:$AE1390,$AC1391,AP1390:AP1390,$AI$1),0)),0)),0)</f>
        <v>0</v>
      </c>
      <c r="BD1391" s="1">
        <f>IFERROR(IF($AE1391&gt;$AE1390,VLOOKUP($AC1391+AQ$1,STOCK!$F$10:$AB$209,16,0),IF($AE1391=$AE1390,(IF(BD1390&gt;=1,BD1390-COUNTIFS($AE1390:$AE1390,$AC1391,AQ1390:AQ1390,$AI$1),0)),0)),0)</f>
        <v>0</v>
      </c>
      <c r="BE1391" s="1">
        <f>IFERROR(IF($AE1391&gt;$AE1390,VLOOKUP($AC1391+AR$1,STOCK!$F$10:$AB$209,16,0),IF($AE1391=$AE1390,(IF(BE1390&gt;=1,BE1390-COUNTIFS($AE1390:$AE1390,$AC1391,AR1390:AR1390,$AI$1),0)),0)),0)</f>
        <v>0</v>
      </c>
      <c r="BF1391" s="1">
        <f>IFERROR(IF($AE1391&gt;$AE1390,VLOOKUP($AC1391+AS$1,STOCK!$F$10:$AB$209,16,0),IF($AE1391=$AE1390,(IF(BF1390&gt;=1,BF1390-COUNTIFS($AE1390:$AE1390,$AC1391,AS1390:AS1390,$AI$1),0)),0)),0)</f>
        <v>0</v>
      </c>
      <c r="BG1391" s="1">
        <f>IFERROR(IF($AE1391&gt;$AE1390,VLOOKUP($AC1391+AT$1,STOCK!$F$10:$AB$209,16,0),IF($AE1391=$AE1390,(IF(BG1390&gt;=1,BG1390-COUNTIFS($AE1390:$AE1390,$AC1391,AT1390:AT1390,$AI$1),0)),0)),0)</f>
        <v>0</v>
      </c>
      <c r="BH1391" s="1">
        <f>IFERROR(IF($AE1391&gt;$AE1390,VLOOKUP($AC1391+AU$1,STOCK!$F$10:$AB$209,16,0),IF($AE1391=$AE1390,(IF(BH1390&gt;=1,BH1390-COUNTIFS($AE1390:$AE1390,$AC1391,AU1390:AU1390,$AI$1),0)),0)),0)</f>
        <v>0</v>
      </c>
      <c r="BI1391" s="1">
        <f>IFERROR(IF($AE1391&gt;$AE1390,VLOOKUP($AC1391+AV$1,STOCK!$F$10:$AB$209,16,0),IF($AE1391=$AE1390,(IF(BI1390&gt;=1,BI1390-COUNTIFS($AE1390:$AE1390,$AC1391,AV1390:AV1390,$AI$1),0)),0)),0)</f>
        <v>0</v>
      </c>
      <c r="BJ1391" s="1">
        <f>IFERROR(IF($AE1391&gt;$AE1390,VLOOKUP($AC1391+AW$1,STOCK!$F$10:$AB$209,16,0),IF($AE1391=$AE1390,(IF(BJ1390&gt;=1,BJ1390-COUNTIFS($AE1390:$AE1390,$AC1391,AW1390:AW1390,$AI$1),0)),0)),0)</f>
        <v>0</v>
      </c>
      <c r="BK1391" s="1">
        <f>IFERROR(IF($AE1391&gt;$AE1390,VLOOKUP($AC1391+AX$1,STOCK!$F$10:$AB$209,16,0),IF($AE1391=$AE1390,(IF(BK1390&gt;=1,BK1390-COUNTIFS($AE1390:$AE1390,$AC1391,AX1390:AX1390,$AI$1),0)),0)),0)</f>
        <v>0</v>
      </c>
      <c r="BL1391" s="1">
        <f>IFERROR(IF($AE1391&gt;$AE1390,VLOOKUP($AC1391+AL$1,STOCK!$F$10:$AB$209,17,0),IF($AE1391=$AE1390,(IF(BL1390&gt;=1,BL1390-COUNTIFS($AE1390:$AE1390,$AC1391,AL1390:AL1390,$AI$2),0)),0)),0)</f>
        <v>0</v>
      </c>
      <c r="BM1391" s="1">
        <f>IFERROR(IF($AE1391&gt;$AE1390,VLOOKUP($AC1391+AM$1,STOCK!$F$10:$AB$209,17,0),IF($AE1391=$AE1390,(IF(BM1390&gt;=1,BM1390-COUNTIFS($AE1390:$AE1390,$AC1391,AM1390:AM1390,$AI$2),0)),0)),0)</f>
        <v>0</v>
      </c>
      <c r="BN1391" s="1">
        <f>IFERROR(IF($AE1391&gt;$AE1390,VLOOKUP($AC1391+AN$1,STOCK!$F$10:$AB$209,17,0),IF($AE1391=$AE1390,(IF(BN1390&gt;=1,BN1390-COUNTIFS($AE1390:$AE1390,$AC1391,AN1390:AN1390,$AI$2),0)),0)),0)</f>
        <v>0</v>
      </c>
      <c r="BO1391" s="1">
        <f>IFERROR(IF($AE1391&gt;$AE1390,VLOOKUP($AC1391+AO$1,STOCK!$F$10:$AB$209,17,0),IF($AE1391=$AE1390,(IF(BO1390&gt;=1,BO1390-COUNTIFS($AE1390:$AE1390,$AC1391,AO1390:AO1390,$AI$2),0)),0)),0)</f>
        <v>0</v>
      </c>
      <c r="BP1391" s="1">
        <f>IFERROR(IF($AE1391&gt;$AE1390,VLOOKUP($AC1391+AP$1,STOCK!$F$10:$AB$209,17,0),IF($AE1391=$AE1390,(IF(BP1390&gt;=1,BP1390-COUNTIFS($AE1390:$AE1390,$AC1391,AP1390:AP1390,$AI$2),0)),0)),0)</f>
        <v>0</v>
      </c>
      <c r="BQ1391" s="1">
        <f>IFERROR(IF($AE1391&gt;$AE1390,VLOOKUP($AC1391+AQ$1,STOCK!$F$10:$AB$209,17,0),IF($AE1391=$AE1390,(IF(BQ1390&gt;=1,BQ1390-COUNTIFS($AE1390:$AE1390,$AC1391,AQ1390:AQ1390,$AI$2),0)),0)),0)</f>
        <v>0</v>
      </c>
      <c r="BR1391" s="1">
        <f>IFERROR(IF($AE1391&gt;$AE1390,VLOOKUP($AC1391+AR$1,STOCK!$F$10:$AB$209,17,0),IF($AE1391=$AE1390,(IF(BR1390&gt;=1,BR1390-COUNTIFS($AE1390:$AE1390,$AC1391,AR1390:AR1390,$AI$2),0)),0)),0)</f>
        <v>0</v>
      </c>
      <c r="BS1391" s="1">
        <f>IFERROR(IF($AE1391&gt;$AE1390,VLOOKUP($AC1391+AS$1,STOCK!$F$10:$AB$209,17,0),IF($AE1391=$AE1390,(IF(BS1390&gt;=1,BS1390-COUNTIFS($AE1390:$AE1390,$AC1391,AS1390:AS1390,$AI$2),0)),0)),0)</f>
        <v>0</v>
      </c>
      <c r="BT1391" s="1">
        <f>IFERROR(IF($AE1391&gt;$AE1390,VLOOKUP($AC1391+AT$1,STOCK!$F$10:$AB$209,17,0),IF($AE1391=$AE1390,(IF(BT1390&gt;=1,BT1390-COUNTIFS($AE1390:$AE1390,$AC1391,AT1390:AT1390,$AI$2),0)),0)),0)</f>
        <v>0</v>
      </c>
      <c r="BU1391" s="1">
        <f>IFERROR(IF($AE1391&gt;$AE1390,VLOOKUP($AC1391+AU$1,STOCK!$F$10:$AB$209,17,0),IF($AE1391=$AE1390,(IF(BU1390&gt;=1,BU1390-COUNTIFS($AE1390:$AE1390,$AC1391,AU1390:AU1390,$AI$2),0)),0)),0)</f>
        <v>0</v>
      </c>
      <c r="BV1391" s="1">
        <f>IFERROR(IF($AE1391&gt;$AE1390,VLOOKUP($AC1391+AV$1,STOCK!$F$10:$AB$209,17,0),IF($AE1391=$AE1390,(IF(BV1390&gt;=1,BV1390-COUNTIFS($AE1390:$AE1390,$AC1391,AV1390:AV1390,$AI$2),0)),0)),0)</f>
        <v>0</v>
      </c>
      <c r="BW1391" s="1">
        <f>IFERROR(IF($AE1391&gt;$AE1390,VLOOKUP($AC1391+AW$1,STOCK!$F$10:$AB$209,17,0),IF($AE1391=$AE1390,(IF(BW1390&gt;=1,BW1390-COUNTIFS($AE1390:$AE1390,$AC1391,AW1390:AW1390,$AI$2),0)),0)),0)</f>
        <v>0</v>
      </c>
      <c r="BX1391" s="1">
        <f>IFERROR(IF($AE1391&gt;$AE1390,VLOOKUP($AC1391+AX$1,STOCK!$F$10:$AB$209,17,0),IF($AE1391=$AE1390,(IF(BX1390&gt;=1,BX1390-COUNTIFS($AE1390:$AE1390,$AC1391,AX1390:AX1390,$AI$2),0)),0)),0)</f>
        <v>0</v>
      </c>
    </row>
    <row r="1392" spans="29:76" x14ac:dyDescent="0.25">
      <c r="AC1392" s="1">
        <f t="shared" si="335"/>
        <v>0</v>
      </c>
      <c r="AD1392" s="1">
        <f>IFERROR(IF(LEN(AK1392)&gt;=1,VLOOKUP(HLOOKUP(AK1392,PROFILE!$K$5:$V$8,4,0),PROFILE!$F$1:$G$3,2,0),0),0)</f>
        <v>0</v>
      </c>
      <c r="AE1392" s="1">
        <f t="shared" si="336"/>
        <v>0</v>
      </c>
      <c r="AF1392" s="1">
        <v>1379</v>
      </c>
      <c r="AI1392" s="1" t="str">
        <f>IFERROR(IF($AH1392&gt;=1,VLOOKUP($AG1392,STUDENT!$O$8:$Z$1507,3,0),""),"")</f>
        <v/>
      </c>
      <c r="AJ1392" s="1" t="str">
        <f>IFERROR(IF($AH1392&gt;=1,VLOOKUP($AG1392,STUDENT!$O$8:$Z$1507,4,0),""),"")</f>
        <v/>
      </c>
      <c r="AK1392" s="1" t="str">
        <f>IFERROR(IF($AH1392&gt;=1,VLOOKUP($AG1392,STUDENT!$O$8:$Z$1507,6,0),""),"")</f>
        <v/>
      </c>
      <c r="AL1392" s="1" t="str">
        <f t="shared" si="337"/>
        <v/>
      </c>
      <c r="AM1392" s="1" t="str">
        <f t="shared" si="338"/>
        <v/>
      </c>
      <c r="AN1392" s="1" t="str">
        <f t="shared" si="339"/>
        <v/>
      </c>
      <c r="AO1392" s="1" t="str">
        <f t="shared" si="340"/>
        <v/>
      </c>
      <c r="AP1392" s="1" t="str">
        <f t="shared" si="341"/>
        <v/>
      </c>
      <c r="AQ1392" s="1" t="str">
        <f t="shared" si="342"/>
        <v/>
      </c>
      <c r="AR1392" s="1" t="str">
        <f t="shared" si="343"/>
        <v/>
      </c>
      <c r="AS1392" s="1" t="str">
        <f t="shared" si="344"/>
        <v/>
      </c>
      <c r="AT1392" s="1" t="str">
        <f t="shared" si="345"/>
        <v/>
      </c>
      <c r="AU1392" s="1" t="str">
        <f t="shared" si="346"/>
        <v/>
      </c>
      <c r="AV1392" s="1" t="str">
        <f t="shared" si="347"/>
        <v/>
      </c>
      <c r="AW1392" s="1" t="str">
        <f t="shared" si="348"/>
        <v/>
      </c>
      <c r="AX1392" s="1" t="str">
        <f t="shared" si="349"/>
        <v/>
      </c>
      <c r="AY1392" s="1">
        <f>IFERROR(IF($AE1392&gt;$AE1391,VLOOKUP($AC1392+AL$1,STOCK!$F$10:$AB$209,16,0),IF($AE1392=$AE1391,(IF(AY1391&gt;=1,AY1391-COUNTIFS($AE1391:$AE1391,$AC1392,AL1391:AL1391,$AI$1),0)),0)),0)</f>
        <v>0</v>
      </c>
      <c r="AZ1392" s="1">
        <f>IFERROR(IF($AE1392&gt;$AE1391,VLOOKUP($AC1392+AM$1,STOCK!$F$10:$AB$209,16,0),IF($AE1392=$AE1391,(IF(AZ1391&gt;=1,AZ1391-COUNTIFS($AE1391:$AE1391,$AC1392,AM1391:AM1391,$AI$1),0)),0)),0)</f>
        <v>0</v>
      </c>
      <c r="BA1392" s="1">
        <f>IFERROR(IF($AE1392&gt;$AE1391,VLOOKUP($AC1392+AN$1,STOCK!$F$10:$AB$209,16,0),IF($AE1392=$AE1391,(IF(BA1391&gt;=1,BA1391-COUNTIFS($AE1391:$AE1391,$AC1392,AN1391:AN1391,$AI$1),0)),0)),0)</f>
        <v>0</v>
      </c>
      <c r="BB1392" s="1">
        <f>IFERROR(IF($AE1392&gt;$AE1391,VLOOKUP($AC1392+AO$1,STOCK!$F$10:$AB$209,16,0),IF($AE1392=$AE1391,(IF(BB1391&gt;=1,BB1391-COUNTIFS($AE1391:$AE1391,$AC1392,AO1391:AO1391,$AI$1),0)),0)),0)</f>
        <v>0</v>
      </c>
      <c r="BC1392" s="1">
        <f>IFERROR(IF($AE1392&gt;$AE1391,VLOOKUP($AC1392+AP$1,STOCK!$F$10:$AB$209,16,0),IF($AE1392=$AE1391,(IF(BC1391&gt;=1,BC1391-COUNTIFS($AE1391:$AE1391,$AC1392,AP1391:AP1391,$AI$1),0)),0)),0)</f>
        <v>0</v>
      </c>
      <c r="BD1392" s="1">
        <f>IFERROR(IF($AE1392&gt;$AE1391,VLOOKUP($AC1392+AQ$1,STOCK!$F$10:$AB$209,16,0),IF($AE1392=$AE1391,(IF(BD1391&gt;=1,BD1391-COUNTIFS($AE1391:$AE1391,$AC1392,AQ1391:AQ1391,$AI$1),0)),0)),0)</f>
        <v>0</v>
      </c>
      <c r="BE1392" s="1">
        <f>IFERROR(IF($AE1392&gt;$AE1391,VLOOKUP($AC1392+AR$1,STOCK!$F$10:$AB$209,16,0),IF($AE1392=$AE1391,(IF(BE1391&gt;=1,BE1391-COUNTIFS($AE1391:$AE1391,$AC1392,AR1391:AR1391,$AI$1),0)),0)),0)</f>
        <v>0</v>
      </c>
      <c r="BF1392" s="1">
        <f>IFERROR(IF($AE1392&gt;$AE1391,VLOOKUP($AC1392+AS$1,STOCK!$F$10:$AB$209,16,0),IF($AE1392=$AE1391,(IF(BF1391&gt;=1,BF1391-COUNTIFS($AE1391:$AE1391,$AC1392,AS1391:AS1391,$AI$1),0)),0)),0)</f>
        <v>0</v>
      </c>
      <c r="BG1392" s="1">
        <f>IFERROR(IF($AE1392&gt;$AE1391,VLOOKUP($AC1392+AT$1,STOCK!$F$10:$AB$209,16,0),IF($AE1392=$AE1391,(IF(BG1391&gt;=1,BG1391-COUNTIFS($AE1391:$AE1391,$AC1392,AT1391:AT1391,$AI$1),0)),0)),0)</f>
        <v>0</v>
      </c>
      <c r="BH1392" s="1">
        <f>IFERROR(IF($AE1392&gt;$AE1391,VLOOKUP($AC1392+AU$1,STOCK!$F$10:$AB$209,16,0),IF($AE1392=$AE1391,(IF(BH1391&gt;=1,BH1391-COUNTIFS($AE1391:$AE1391,$AC1392,AU1391:AU1391,$AI$1),0)),0)),0)</f>
        <v>0</v>
      </c>
      <c r="BI1392" s="1">
        <f>IFERROR(IF($AE1392&gt;$AE1391,VLOOKUP($AC1392+AV$1,STOCK!$F$10:$AB$209,16,0),IF($AE1392=$AE1391,(IF(BI1391&gt;=1,BI1391-COUNTIFS($AE1391:$AE1391,$AC1392,AV1391:AV1391,$AI$1),0)),0)),0)</f>
        <v>0</v>
      </c>
      <c r="BJ1392" s="1">
        <f>IFERROR(IF($AE1392&gt;$AE1391,VLOOKUP($AC1392+AW$1,STOCK!$F$10:$AB$209,16,0),IF($AE1392=$AE1391,(IF(BJ1391&gt;=1,BJ1391-COUNTIFS($AE1391:$AE1391,$AC1392,AW1391:AW1391,$AI$1),0)),0)),0)</f>
        <v>0</v>
      </c>
      <c r="BK1392" s="1">
        <f>IFERROR(IF($AE1392&gt;$AE1391,VLOOKUP($AC1392+AX$1,STOCK!$F$10:$AB$209,16,0),IF($AE1392=$AE1391,(IF(BK1391&gt;=1,BK1391-COUNTIFS($AE1391:$AE1391,$AC1392,AX1391:AX1391,$AI$1),0)),0)),0)</f>
        <v>0</v>
      </c>
      <c r="BL1392" s="1">
        <f>IFERROR(IF($AE1392&gt;$AE1391,VLOOKUP($AC1392+AL$1,STOCK!$F$10:$AB$209,17,0),IF($AE1392=$AE1391,(IF(BL1391&gt;=1,BL1391-COUNTIFS($AE1391:$AE1391,$AC1392,AL1391:AL1391,$AI$2),0)),0)),0)</f>
        <v>0</v>
      </c>
      <c r="BM1392" s="1">
        <f>IFERROR(IF($AE1392&gt;$AE1391,VLOOKUP($AC1392+AM$1,STOCK!$F$10:$AB$209,17,0),IF($AE1392=$AE1391,(IF(BM1391&gt;=1,BM1391-COUNTIFS($AE1391:$AE1391,$AC1392,AM1391:AM1391,$AI$2),0)),0)),0)</f>
        <v>0</v>
      </c>
      <c r="BN1392" s="1">
        <f>IFERROR(IF($AE1392&gt;$AE1391,VLOOKUP($AC1392+AN$1,STOCK!$F$10:$AB$209,17,0),IF($AE1392=$AE1391,(IF(BN1391&gt;=1,BN1391-COUNTIFS($AE1391:$AE1391,$AC1392,AN1391:AN1391,$AI$2),0)),0)),0)</f>
        <v>0</v>
      </c>
      <c r="BO1392" s="1">
        <f>IFERROR(IF($AE1392&gt;$AE1391,VLOOKUP($AC1392+AO$1,STOCK!$F$10:$AB$209,17,0),IF($AE1392=$AE1391,(IF(BO1391&gt;=1,BO1391-COUNTIFS($AE1391:$AE1391,$AC1392,AO1391:AO1391,$AI$2),0)),0)),0)</f>
        <v>0</v>
      </c>
      <c r="BP1392" s="1">
        <f>IFERROR(IF($AE1392&gt;$AE1391,VLOOKUP($AC1392+AP$1,STOCK!$F$10:$AB$209,17,0),IF($AE1392=$AE1391,(IF(BP1391&gt;=1,BP1391-COUNTIFS($AE1391:$AE1391,$AC1392,AP1391:AP1391,$AI$2),0)),0)),0)</f>
        <v>0</v>
      </c>
      <c r="BQ1392" s="1">
        <f>IFERROR(IF($AE1392&gt;$AE1391,VLOOKUP($AC1392+AQ$1,STOCK!$F$10:$AB$209,17,0),IF($AE1392=$AE1391,(IF(BQ1391&gt;=1,BQ1391-COUNTIFS($AE1391:$AE1391,$AC1392,AQ1391:AQ1391,$AI$2),0)),0)),0)</f>
        <v>0</v>
      </c>
      <c r="BR1392" s="1">
        <f>IFERROR(IF($AE1392&gt;$AE1391,VLOOKUP($AC1392+AR$1,STOCK!$F$10:$AB$209,17,0),IF($AE1392=$AE1391,(IF(BR1391&gt;=1,BR1391-COUNTIFS($AE1391:$AE1391,$AC1392,AR1391:AR1391,$AI$2),0)),0)),0)</f>
        <v>0</v>
      </c>
      <c r="BS1392" s="1">
        <f>IFERROR(IF($AE1392&gt;$AE1391,VLOOKUP($AC1392+AS$1,STOCK!$F$10:$AB$209,17,0),IF($AE1392=$AE1391,(IF(BS1391&gt;=1,BS1391-COUNTIFS($AE1391:$AE1391,$AC1392,AS1391:AS1391,$AI$2),0)),0)),0)</f>
        <v>0</v>
      </c>
      <c r="BT1392" s="1">
        <f>IFERROR(IF($AE1392&gt;$AE1391,VLOOKUP($AC1392+AT$1,STOCK!$F$10:$AB$209,17,0),IF($AE1392=$AE1391,(IF(BT1391&gt;=1,BT1391-COUNTIFS($AE1391:$AE1391,$AC1392,AT1391:AT1391,$AI$2),0)),0)),0)</f>
        <v>0</v>
      </c>
      <c r="BU1392" s="1">
        <f>IFERROR(IF($AE1392&gt;$AE1391,VLOOKUP($AC1392+AU$1,STOCK!$F$10:$AB$209,17,0),IF($AE1392=$AE1391,(IF(BU1391&gt;=1,BU1391-COUNTIFS($AE1391:$AE1391,$AC1392,AU1391:AU1391,$AI$2),0)),0)),0)</f>
        <v>0</v>
      </c>
      <c r="BV1392" s="1">
        <f>IFERROR(IF($AE1392&gt;$AE1391,VLOOKUP($AC1392+AV$1,STOCK!$F$10:$AB$209,17,0),IF($AE1392=$AE1391,(IF(BV1391&gt;=1,BV1391-COUNTIFS($AE1391:$AE1391,$AC1392,AV1391:AV1391,$AI$2),0)),0)),0)</f>
        <v>0</v>
      </c>
      <c r="BW1392" s="1">
        <f>IFERROR(IF($AE1392&gt;$AE1391,VLOOKUP($AC1392+AW$1,STOCK!$F$10:$AB$209,17,0),IF($AE1392=$AE1391,(IF(BW1391&gt;=1,BW1391-COUNTIFS($AE1391:$AE1391,$AC1392,AW1391:AW1391,$AI$2),0)),0)),0)</f>
        <v>0</v>
      </c>
      <c r="BX1392" s="1">
        <f>IFERROR(IF($AE1392&gt;$AE1391,VLOOKUP($AC1392+AX$1,STOCK!$F$10:$AB$209,17,0),IF($AE1392=$AE1391,(IF(BX1391&gt;=1,BX1391-COUNTIFS($AE1391:$AE1391,$AC1392,AX1391:AX1391,$AI$2),0)),0)),0)</f>
        <v>0</v>
      </c>
    </row>
    <row r="1393" spans="29:76" x14ac:dyDescent="0.25">
      <c r="AC1393" s="1">
        <f t="shared" si="335"/>
        <v>0</v>
      </c>
      <c r="AD1393" s="1">
        <f>IFERROR(IF(LEN(AK1393)&gt;=1,VLOOKUP(HLOOKUP(AK1393,PROFILE!$K$5:$V$8,4,0),PROFILE!$F$1:$G$3,2,0),0),0)</f>
        <v>0</v>
      </c>
      <c r="AE1393" s="1">
        <f t="shared" si="336"/>
        <v>0</v>
      </c>
      <c r="AF1393" s="1">
        <v>1380</v>
      </c>
      <c r="AI1393" s="1" t="str">
        <f>IFERROR(IF($AH1393&gt;=1,VLOOKUP($AG1393,STUDENT!$O$8:$Z$1507,3,0),""),"")</f>
        <v/>
      </c>
      <c r="AJ1393" s="1" t="str">
        <f>IFERROR(IF($AH1393&gt;=1,VLOOKUP($AG1393,STUDENT!$O$8:$Z$1507,4,0),""),"")</f>
        <v/>
      </c>
      <c r="AK1393" s="1" t="str">
        <f>IFERROR(IF($AH1393&gt;=1,VLOOKUP($AG1393,STUDENT!$O$8:$Z$1507,6,0),""),"")</f>
        <v/>
      </c>
      <c r="AL1393" s="1" t="str">
        <f t="shared" si="337"/>
        <v/>
      </c>
      <c r="AM1393" s="1" t="str">
        <f t="shared" si="338"/>
        <v/>
      </c>
      <c r="AN1393" s="1" t="str">
        <f t="shared" si="339"/>
        <v/>
      </c>
      <c r="AO1393" s="1" t="str">
        <f t="shared" si="340"/>
        <v/>
      </c>
      <c r="AP1393" s="1" t="str">
        <f t="shared" si="341"/>
        <v/>
      </c>
      <c r="AQ1393" s="1" t="str">
        <f t="shared" si="342"/>
        <v/>
      </c>
      <c r="AR1393" s="1" t="str">
        <f t="shared" si="343"/>
        <v/>
      </c>
      <c r="AS1393" s="1" t="str">
        <f t="shared" si="344"/>
        <v/>
      </c>
      <c r="AT1393" s="1" t="str">
        <f t="shared" si="345"/>
        <v/>
      </c>
      <c r="AU1393" s="1" t="str">
        <f t="shared" si="346"/>
        <v/>
      </c>
      <c r="AV1393" s="1" t="str">
        <f t="shared" si="347"/>
        <v/>
      </c>
      <c r="AW1393" s="1" t="str">
        <f t="shared" si="348"/>
        <v/>
      </c>
      <c r="AX1393" s="1" t="str">
        <f t="shared" si="349"/>
        <v/>
      </c>
      <c r="AY1393" s="1">
        <f>IFERROR(IF($AE1393&gt;$AE1392,VLOOKUP($AC1393+AL$1,STOCK!$F$10:$AB$209,16,0),IF($AE1393=$AE1392,(IF(AY1392&gt;=1,AY1392-COUNTIFS($AE1392:$AE1392,$AC1393,AL1392:AL1392,$AI$1),0)),0)),0)</f>
        <v>0</v>
      </c>
      <c r="AZ1393" s="1">
        <f>IFERROR(IF($AE1393&gt;$AE1392,VLOOKUP($AC1393+AM$1,STOCK!$F$10:$AB$209,16,0),IF($AE1393=$AE1392,(IF(AZ1392&gt;=1,AZ1392-COUNTIFS($AE1392:$AE1392,$AC1393,AM1392:AM1392,$AI$1),0)),0)),0)</f>
        <v>0</v>
      </c>
      <c r="BA1393" s="1">
        <f>IFERROR(IF($AE1393&gt;$AE1392,VLOOKUP($AC1393+AN$1,STOCK!$F$10:$AB$209,16,0),IF($AE1393=$AE1392,(IF(BA1392&gt;=1,BA1392-COUNTIFS($AE1392:$AE1392,$AC1393,AN1392:AN1392,$AI$1),0)),0)),0)</f>
        <v>0</v>
      </c>
      <c r="BB1393" s="1">
        <f>IFERROR(IF($AE1393&gt;$AE1392,VLOOKUP($AC1393+AO$1,STOCK!$F$10:$AB$209,16,0),IF($AE1393=$AE1392,(IF(BB1392&gt;=1,BB1392-COUNTIFS($AE1392:$AE1392,$AC1393,AO1392:AO1392,$AI$1),0)),0)),0)</f>
        <v>0</v>
      </c>
      <c r="BC1393" s="1">
        <f>IFERROR(IF($AE1393&gt;$AE1392,VLOOKUP($AC1393+AP$1,STOCK!$F$10:$AB$209,16,0),IF($AE1393=$AE1392,(IF(BC1392&gt;=1,BC1392-COUNTIFS($AE1392:$AE1392,$AC1393,AP1392:AP1392,$AI$1),0)),0)),0)</f>
        <v>0</v>
      </c>
      <c r="BD1393" s="1">
        <f>IFERROR(IF($AE1393&gt;$AE1392,VLOOKUP($AC1393+AQ$1,STOCK!$F$10:$AB$209,16,0),IF($AE1393=$AE1392,(IF(BD1392&gt;=1,BD1392-COUNTIFS($AE1392:$AE1392,$AC1393,AQ1392:AQ1392,$AI$1),0)),0)),0)</f>
        <v>0</v>
      </c>
      <c r="BE1393" s="1">
        <f>IFERROR(IF($AE1393&gt;$AE1392,VLOOKUP($AC1393+AR$1,STOCK!$F$10:$AB$209,16,0),IF($AE1393=$AE1392,(IF(BE1392&gt;=1,BE1392-COUNTIFS($AE1392:$AE1392,$AC1393,AR1392:AR1392,$AI$1),0)),0)),0)</f>
        <v>0</v>
      </c>
      <c r="BF1393" s="1">
        <f>IFERROR(IF($AE1393&gt;$AE1392,VLOOKUP($AC1393+AS$1,STOCK!$F$10:$AB$209,16,0),IF($AE1393=$AE1392,(IF(BF1392&gt;=1,BF1392-COUNTIFS($AE1392:$AE1392,$AC1393,AS1392:AS1392,$AI$1),0)),0)),0)</f>
        <v>0</v>
      </c>
      <c r="BG1393" s="1">
        <f>IFERROR(IF($AE1393&gt;$AE1392,VLOOKUP($AC1393+AT$1,STOCK!$F$10:$AB$209,16,0),IF($AE1393=$AE1392,(IF(BG1392&gt;=1,BG1392-COUNTIFS($AE1392:$AE1392,$AC1393,AT1392:AT1392,$AI$1),0)),0)),0)</f>
        <v>0</v>
      </c>
      <c r="BH1393" s="1">
        <f>IFERROR(IF($AE1393&gt;$AE1392,VLOOKUP($AC1393+AU$1,STOCK!$F$10:$AB$209,16,0),IF($AE1393=$AE1392,(IF(BH1392&gt;=1,BH1392-COUNTIFS($AE1392:$AE1392,$AC1393,AU1392:AU1392,$AI$1),0)),0)),0)</f>
        <v>0</v>
      </c>
      <c r="BI1393" s="1">
        <f>IFERROR(IF($AE1393&gt;$AE1392,VLOOKUP($AC1393+AV$1,STOCK!$F$10:$AB$209,16,0),IF($AE1393=$AE1392,(IF(BI1392&gt;=1,BI1392-COUNTIFS($AE1392:$AE1392,$AC1393,AV1392:AV1392,$AI$1),0)),0)),0)</f>
        <v>0</v>
      </c>
      <c r="BJ1393" s="1">
        <f>IFERROR(IF($AE1393&gt;$AE1392,VLOOKUP($AC1393+AW$1,STOCK!$F$10:$AB$209,16,0),IF($AE1393=$AE1392,(IF(BJ1392&gt;=1,BJ1392-COUNTIFS($AE1392:$AE1392,$AC1393,AW1392:AW1392,$AI$1),0)),0)),0)</f>
        <v>0</v>
      </c>
      <c r="BK1393" s="1">
        <f>IFERROR(IF($AE1393&gt;$AE1392,VLOOKUP($AC1393+AX$1,STOCK!$F$10:$AB$209,16,0),IF($AE1393=$AE1392,(IF(BK1392&gt;=1,BK1392-COUNTIFS($AE1392:$AE1392,$AC1393,AX1392:AX1392,$AI$1),0)),0)),0)</f>
        <v>0</v>
      </c>
      <c r="BL1393" s="1">
        <f>IFERROR(IF($AE1393&gt;$AE1392,VLOOKUP($AC1393+AL$1,STOCK!$F$10:$AB$209,17,0),IF($AE1393=$AE1392,(IF(BL1392&gt;=1,BL1392-COUNTIFS($AE1392:$AE1392,$AC1393,AL1392:AL1392,$AI$2),0)),0)),0)</f>
        <v>0</v>
      </c>
      <c r="BM1393" s="1">
        <f>IFERROR(IF($AE1393&gt;$AE1392,VLOOKUP($AC1393+AM$1,STOCK!$F$10:$AB$209,17,0),IF($AE1393=$AE1392,(IF(BM1392&gt;=1,BM1392-COUNTIFS($AE1392:$AE1392,$AC1393,AM1392:AM1392,$AI$2),0)),0)),0)</f>
        <v>0</v>
      </c>
      <c r="BN1393" s="1">
        <f>IFERROR(IF($AE1393&gt;$AE1392,VLOOKUP($AC1393+AN$1,STOCK!$F$10:$AB$209,17,0),IF($AE1393=$AE1392,(IF(BN1392&gt;=1,BN1392-COUNTIFS($AE1392:$AE1392,$AC1393,AN1392:AN1392,$AI$2),0)),0)),0)</f>
        <v>0</v>
      </c>
      <c r="BO1393" s="1">
        <f>IFERROR(IF($AE1393&gt;$AE1392,VLOOKUP($AC1393+AO$1,STOCK!$F$10:$AB$209,17,0),IF($AE1393=$AE1392,(IF(BO1392&gt;=1,BO1392-COUNTIFS($AE1392:$AE1392,$AC1393,AO1392:AO1392,$AI$2),0)),0)),0)</f>
        <v>0</v>
      </c>
      <c r="BP1393" s="1">
        <f>IFERROR(IF($AE1393&gt;$AE1392,VLOOKUP($AC1393+AP$1,STOCK!$F$10:$AB$209,17,0),IF($AE1393=$AE1392,(IF(BP1392&gt;=1,BP1392-COUNTIFS($AE1392:$AE1392,$AC1393,AP1392:AP1392,$AI$2),0)),0)),0)</f>
        <v>0</v>
      </c>
      <c r="BQ1393" s="1">
        <f>IFERROR(IF($AE1393&gt;$AE1392,VLOOKUP($AC1393+AQ$1,STOCK!$F$10:$AB$209,17,0),IF($AE1393=$AE1392,(IF(BQ1392&gt;=1,BQ1392-COUNTIFS($AE1392:$AE1392,$AC1393,AQ1392:AQ1392,$AI$2),0)),0)),0)</f>
        <v>0</v>
      </c>
      <c r="BR1393" s="1">
        <f>IFERROR(IF($AE1393&gt;$AE1392,VLOOKUP($AC1393+AR$1,STOCK!$F$10:$AB$209,17,0),IF($AE1393=$AE1392,(IF(BR1392&gt;=1,BR1392-COUNTIFS($AE1392:$AE1392,$AC1393,AR1392:AR1392,$AI$2),0)),0)),0)</f>
        <v>0</v>
      </c>
      <c r="BS1393" s="1">
        <f>IFERROR(IF($AE1393&gt;$AE1392,VLOOKUP($AC1393+AS$1,STOCK!$F$10:$AB$209,17,0),IF($AE1393=$AE1392,(IF(BS1392&gt;=1,BS1392-COUNTIFS($AE1392:$AE1392,$AC1393,AS1392:AS1392,$AI$2),0)),0)),0)</f>
        <v>0</v>
      </c>
      <c r="BT1393" s="1">
        <f>IFERROR(IF($AE1393&gt;$AE1392,VLOOKUP($AC1393+AT$1,STOCK!$F$10:$AB$209,17,0),IF($AE1393=$AE1392,(IF(BT1392&gt;=1,BT1392-COUNTIFS($AE1392:$AE1392,$AC1393,AT1392:AT1392,$AI$2),0)),0)),0)</f>
        <v>0</v>
      </c>
      <c r="BU1393" s="1">
        <f>IFERROR(IF($AE1393&gt;$AE1392,VLOOKUP($AC1393+AU$1,STOCK!$F$10:$AB$209,17,0),IF($AE1393=$AE1392,(IF(BU1392&gt;=1,BU1392-COUNTIFS($AE1392:$AE1392,$AC1393,AU1392:AU1392,$AI$2),0)),0)),0)</f>
        <v>0</v>
      </c>
      <c r="BV1393" s="1">
        <f>IFERROR(IF($AE1393&gt;$AE1392,VLOOKUP($AC1393+AV$1,STOCK!$F$10:$AB$209,17,0),IF($AE1393=$AE1392,(IF(BV1392&gt;=1,BV1392-COUNTIFS($AE1392:$AE1392,$AC1393,AV1392:AV1392,$AI$2),0)),0)),0)</f>
        <v>0</v>
      </c>
      <c r="BW1393" s="1">
        <f>IFERROR(IF($AE1393&gt;$AE1392,VLOOKUP($AC1393+AW$1,STOCK!$F$10:$AB$209,17,0),IF($AE1393=$AE1392,(IF(BW1392&gt;=1,BW1392-COUNTIFS($AE1392:$AE1392,$AC1393,AW1392:AW1392,$AI$2),0)),0)),0)</f>
        <v>0</v>
      </c>
      <c r="BX1393" s="1">
        <f>IFERROR(IF($AE1393&gt;$AE1392,VLOOKUP($AC1393+AX$1,STOCK!$F$10:$AB$209,17,0),IF($AE1393=$AE1392,(IF(BX1392&gt;=1,BX1392-COUNTIFS($AE1392:$AE1392,$AC1393,AX1392:AX1392,$AI$2),0)),0)),0)</f>
        <v>0</v>
      </c>
    </row>
    <row r="1394" spans="29:76" x14ac:dyDescent="0.25">
      <c r="AC1394" s="1">
        <f t="shared" si="335"/>
        <v>0</v>
      </c>
      <c r="AD1394" s="1">
        <f>IFERROR(IF(LEN(AK1394)&gt;=1,VLOOKUP(HLOOKUP(AK1394,PROFILE!$K$5:$V$8,4,0),PROFILE!$F$1:$G$3,2,0),0),0)</f>
        <v>0</v>
      </c>
      <c r="AE1394" s="1">
        <f t="shared" si="336"/>
        <v>0</v>
      </c>
      <c r="AF1394" s="1">
        <v>1381</v>
      </c>
      <c r="AI1394" s="1" t="str">
        <f>IFERROR(IF($AH1394&gt;=1,VLOOKUP($AG1394,STUDENT!$O$8:$Z$1507,3,0),""),"")</f>
        <v/>
      </c>
      <c r="AJ1394" s="1" t="str">
        <f>IFERROR(IF($AH1394&gt;=1,VLOOKUP($AG1394,STUDENT!$O$8:$Z$1507,4,0),""),"")</f>
        <v/>
      </c>
      <c r="AK1394" s="1" t="str">
        <f>IFERROR(IF($AH1394&gt;=1,VLOOKUP($AG1394,STUDENT!$O$8:$Z$1507,6,0),""),"")</f>
        <v/>
      </c>
      <c r="AL1394" s="1" t="str">
        <f t="shared" si="337"/>
        <v/>
      </c>
      <c r="AM1394" s="1" t="str">
        <f t="shared" si="338"/>
        <v/>
      </c>
      <c r="AN1394" s="1" t="str">
        <f t="shared" si="339"/>
        <v/>
      </c>
      <c r="AO1394" s="1" t="str">
        <f t="shared" si="340"/>
        <v/>
      </c>
      <c r="AP1394" s="1" t="str">
        <f t="shared" si="341"/>
        <v/>
      </c>
      <c r="AQ1394" s="1" t="str">
        <f t="shared" si="342"/>
        <v/>
      </c>
      <c r="AR1394" s="1" t="str">
        <f t="shared" si="343"/>
        <v/>
      </c>
      <c r="AS1394" s="1" t="str">
        <f t="shared" si="344"/>
        <v/>
      </c>
      <c r="AT1394" s="1" t="str">
        <f t="shared" si="345"/>
        <v/>
      </c>
      <c r="AU1394" s="1" t="str">
        <f t="shared" si="346"/>
        <v/>
      </c>
      <c r="AV1394" s="1" t="str">
        <f t="shared" si="347"/>
        <v/>
      </c>
      <c r="AW1394" s="1" t="str">
        <f t="shared" si="348"/>
        <v/>
      </c>
      <c r="AX1394" s="1" t="str">
        <f t="shared" si="349"/>
        <v/>
      </c>
      <c r="AY1394" s="1">
        <f>IFERROR(IF($AE1394&gt;$AE1393,VLOOKUP($AC1394+AL$1,STOCK!$F$10:$AB$209,16,0),IF($AE1394=$AE1393,(IF(AY1393&gt;=1,AY1393-COUNTIFS($AE1393:$AE1393,$AC1394,AL1393:AL1393,$AI$1),0)),0)),0)</f>
        <v>0</v>
      </c>
      <c r="AZ1394" s="1">
        <f>IFERROR(IF($AE1394&gt;$AE1393,VLOOKUP($AC1394+AM$1,STOCK!$F$10:$AB$209,16,0),IF($AE1394=$AE1393,(IF(AZ1393&gt;=1,AZ1393-COUNTIFS($AE1393:$AE1393,$AC1394,AM1393:AM1393,$AI$1),0)),0)),0)</f>
        <v>0</v>
      </c>
      <c r="BA1394" s="1">
        <f>IFERROR(IF($AE1394&gt;$AE1393,VLOOKUP($AC1394+AN$1,STOCK!$F$10:$AB$209,16,0),IF($AE1394=$AE1393,(IF(BA1393&gt;=1,BA1393-COUNTIFS($AE1393:$AE1393,$AC1394,AN1393:AN1393,$AI$1),0)),0)),0)</f>
        <v>0</v>
      </c>
      <c r="BB1394" s="1">
        <f>IFERROR(IF($AE1394&gt;$AE1393,VLOOKUP($AC1394+AO$1,STOCK!$F$10:$AB$209,16,0),IF($AE1394=$AE1393,(IF(BB1393&gt;=1,BB1393-COUNTIFS($AE1393:$AE1393,$AC1394,AO1393:AO1393,$AI$1),0)),0)),0)</f>
        <v>0</v>
      </c>
      <c r="BC1394" s="1">
        <f>IFERROR(IF($AE1394&gt;$AE1393,VLOOKUP($AC1394+AP$1,STOCK!$F$10:$AB$209,16,0),IF($AE1394=$AE1393,(IF(BC1393&gt;=1,BC1393-COUNTIFS($AE1393:$AE1393,$AC1394,AP1393:AP1393,$AI$1),0)),0)),0)</f>
        <v>0</v>
      </c>
      <c r="BD1394" s="1">
        <f>IFERROR(IF($AE1394&gt;$AE1393,VLOOKUP($AC1394+AQ$1,STOCK!$F$10:$AB$209,16,0),IF($AE1394=$AE1393,(IF(BD1393&gt;=1,BD1393-COUNTIFS($AE1393:$AE1393,$AC1394,AQ1393:AQ1393,$AI$1),0)),0)),0)</f>
        <v>0</v>
      </c>
      <c r="BE1394" s="1">
        <f>IFERROR(IF($AE1394&gt;$AE1393,VLOOKUP($AC1394+AR$1,STOCK!$F$10:$AB$209,16,0),IF($AE1394=$AE1393,(IF(BE1393&gt;=1,BE1393-COUNTIFS($AE1393:$AE1393,$AC1394,AR1393:AR1393,$AI$1),0)),0)),0)</f>
        <v>0</v>
      </c>
      <c r="BF1394" s="1">
        <f>IFERROR(IF($AE1394&gt;$AE1393,VLOOKUP($AC1394+AS$1,STOCK!$F$10:$AB$209,16,0),IF($AE1394=$AE1393,(IF(BF1393&gt;=1,BF1393-COUNTIFS($AE1393:$AE1393,$AC1394,AS1393:AS1393,$AI$1),0)),0)),0)</f>
        <v>0</v>
      </c>
      <c r="BG1394" s="1">
        <f>IFERROR(IF($AE1394&gt;$AE1393,VLOOKUP($AC1394+AT$1,STOCK!$F$10:$AB$209,16,0),IF($AE1394=$AE1393,(IF(BG1393&gt;=1,BG1393-COUNTIFS($AE1393:$AE1393,$AC1394,AT1393:AT1393,$AI$1),0)),0)),0)</f>
        <v>0</v>
      </c>
      <c r="BH1394" s="1">
        <f>IFERROR(IF($AE1394&gt;$AE1393,VLOOKUP($AC1394+AU$1,STOCK!$F$10:$AB$209,16,0),IF($AE1394=$AE1393,(IF(BH1393&gt;=1,BH1393-COUNTIFS($AE1393:$AE1393,$AC1394,AU1393:AU1393,$AI$1),0)),0)),0)</f>
        <v>0</v>
      </c>
      <c r="BI1394" s="1">
        <f>IFERROR(IF($AE1394&gt;$AE1393,VLOOKUP($AC1394+AV$1,STOCK!$F$10:$AB$209,16,0),IF($AE1394=$AE1393,(IF(BI1393&gt;=1,BI1393-COUNTIFS($AE1393:$AE1393,$AC1394,AV1393:AV1393,$AI$1),0)),0)),0)</f>
        <v>0</v>
      </c>
      <c r="BJ1394" s="1">
        <f>IFERROR(IF($AE1394&gt;$AE1393,VLOOKUP($AC1394+AW$1,STOCK!$F$10:$AB$209,16,0),IF($AE1394=$AE1393,(IF(BJ1393&gt;=1,BJ1393-COUNTIFS($AE1393:$AE1393,$AC1394,AW1393:AW1393,$AI$1),0)),0)),0)</f>
        <v>0</v>
      </c>
      <c r="BK1394" s="1">
        <f>IFERROR(IF($AE1394&gt;$AE1393,VLOOKUP($AC1394+AX$1,STOCK!$F$10:$AB$209,16,0),IF($AE1394=$AE1393,(IF(BK1393&gt;=1,BK1393-COUNTIFS($AE1393:$AE1393,$AC1394,AX1393:AX1393,$AI$1),0)),0)),0)</f>
        <v>0</v>
      </c>
      <c r="BL1394" s="1">
        <f>IFERROR(IF($AE1394&gt;$AE1393,VLOOKUP($AC1394+AL$1,STOCK!$F$10:$AB$209,17,0),IF($AE1394=$AE1393,(IF(BL1393&gt;=1,BL1393-COUNTIFS($AE1393:$AE1393,$AC1394,AL1393:AL1393,$AI$2),0)),0)),0)</f>
        <v>0</v>
      </c>
      <c r="BM1394" s="1">
        <f>IFERROR(IF($AE1394&gt;$AE1393,VLOOKUP($AC1394+AM$1,STOCK!$F$10:$AB$209,17,0),IF($AE1394=$AE1393,(IF(BM1393&gt;=1,BM1393-COUNTIFS($AE1393:$AE1393,$AC1394,AM1393:AM1393,$AI$2),0)),0)),0)</f>
        <v>0</v>
      </c>
      <c r="BN1394" s="1">
        <f>IFERROR(IF($AE1394&gt;$AE1393,VLOOKUP($AC1394+AN$1,STOCK!$F$10:$AB$209,17,0),IF($AE1394=$AE1393,(IF(BN1393&gt;=1,BN1393-COUNTIFS($AE1393:$AE1393,$AC1394,AN1393:AN1393,$AI$2),0)),0)),0)</f>
        <v>0</v>
      </c>
      <c r="BO1394" s="1">
        <f>IFERROR(IF($AE1394&gt;$AE1393,VLOOKUP($AC1394+AO$1,STOCK!$F$10:$AB$209,17,0),IF($AE1394=$AE1393,(IF(BO1393&gt;=1,BO1393-COUNTIFS($AE1393:$AE1393,$AC1394,AO1393:AO1393,$AI$2),0)),0)),0)</f>
        <v>0</v>
      </c>
      <c r="BP1394" s="1">
        <f>IFERROR(IF($AE1394&gt;$AE1393,VLOOKUP($AC1394+AP$1,STOCK!$F$10:$AB$209,17,0),IF($AE1394=$AE1393,(IF(BP1393&gt;=1,BP1393-COUNTIFS($AE1393:$AE1393,$AC1394,AP1393:AP1393,$AI$2),0)),0)),0)</f>
        <v>0</v>
      </c>
      <c r="BQ1394" s="1">
        <f>IFERROR(IF($AE1394&gt;$AE1393,VLOOKUP($AC1394+AQ$1,STOCK!$F$10:$AB$209,17,0),IF($AE1394=$AE1393,(IF(BQ1393&gt;=1,BQ1393-COUNTIFS($AE1393:$AE1393,$AC1394,AQ1393:AQ1393,$AI$2),0)),0)),0)</f>
        <v>0</v>
      </c>
      <c r="BR1394" s="1">
        <f>IFERROR(IF($AE1394&gt;$AE1393,VLOOKUP($AC1394+AR$1,STOCK!$F$10:$AB$209,17,0),IF($AE1394=$AE1393,(IF(BR1393&gt;=1,BR1393-COUNTIFS($AE1393:$AE1393,$AC1394,AR1393:AR1393,$AI$2),0)),0)),0)</f>
        <v>0</v>
      </c>
      <c r="BS1394" s="1">
        <f>IFERROR(IF($AE1394&gt;$AE1393,VLOOKUP($AC1394+AS$1,STOCK!$F$10:$AB$209,17,0),IF($AE1394=$AE1393,(IF(BS1393&gt;=1,BS1393-COUNTIFS($AE1393:$AE1393,$AC1394,AS1393:AS1393,$AI$2),0)),0)),0)</f>
        <v>0</v>
      </c>
      <c r="BT1394" s="1">
        <f>IFERROR(IF($AE1394&gt;$AE1393,VLOOKUP($AC1394+AT$1,STOCK!$F$10:$AB$209,17,0),IF($AE1394=$AE1393,(IF(BT1393&gt;=1,BT1393-COUNTIFS($AE1393:$AE1393,$AC1394,AT1393:AT1393,$AI$2),0)),0)),0)</f>
        <v>0</v>
      </c>
      <c r="BU1394" s="1">
        <f>IFERROR(IF($AE1394&gt;$AE1393,VLOOKUP($AC1394+AU$1,STOCK!$F$10:$AB$209,17,0),IF($AE1394=$AE1393,(IF(BU1393&gt;=1,BU1393-COUNTIFS($AE1393:$AE1393,$AC1394,AU1393:AU1393,$AI$2),0)),0)),0)</f>
        <v>0</v>
      </c>
      <c r="BV1394" s="1">
        <f>IFERROR(IF($AE1394&gt;$AE1393,VLOOKUP($AC1394+AV$1,STOCK!$F$10:$AB$209,17,0),IF($AE1394=$AE1393,(IF(BV1393&gt;=1,BV1393-COUNTIFS($AE1393:$AE1393,$AC1394,AV1393:AV1393,$AI$2),0)),0)),0)</f>
        <v>0</v>
      </c>
      <c r="BW1394" s="1">
        <f>IFERROR(IF($AE1394&gt;$AE1393,VLOOKUP($AC1394+AW$1,STOCK!$F$10:$AB$209,17,0),IF($AE1394=$AE1393,(IF(BW1393&gt;=1,BW1393-COUNTIFS($AE1393:$AE1393,$AC1394,AW1393:AW1393,$AI$2),0)),0)),0)</f>
        <v>0</v>
      </c>
      <c r="BX1394" s="1">
        <f>IFERROR(IF($AE1394&gt;$AE1393,VLOOKUP($AC1394+AX$1,STOCK!$F$10:$AB$209,17,0),IF($AE1394=$AE1393,(IF(BX1393&gt;=1,BX1393-COUNTIFS($AE1393:$AE1393,$AC1394,AX1393:AX1393,$AI$2),0)),0)),0)</f>
        <v>0</v>
      </c>
    </row>
    <row r="1395" spans="29:76" x14ac:dyDescent="0.25">
      <c r="AC1395" s="1">
        <f t="shared" si="335"/>
        <v>0</v>
      </c>
      <c r="AD1395" s="1">
        <f>IFERROR(IF(LEN(AK1395)&gt;=1,VLOOKUP(HLOOKUP(AK1395,PROFILE!$K$5:$V$8,4,0),PROFILE!$F$1:$G$3,2,0),0),0)</f>
        <v>0</v>
      </c>
      <c r="AE1395" s="1">
        <f t="shared" si="336"/>
        <v>0</v>
      </c>
      <c r="AF1395" s="1">
        <v>1382</v>
      </c>
      <c r="AI1395" s="1" t="str">
        <f>IFERROR(IF($AH1395&gt;=1,VLOOKUP($AG1395,STUDENT!$O$8:$Z$1507,3,0),""),"")</f>
        <v/>
      </c>
      <c r="AJ1395" s="1" t="str">
        <f>IFERROR(IF($AH1395&gt;=1,VLOOKUP($AG1395,STUDENT!$O$8:$Z$1507,4,0),""),"")</f>
        <v/>
      </c>
      <c r="AK1395" s="1" t="str">
        <f>IFERROR(IF($AH1395&gt;=1,VLOOKUP($AG1395,STUDENT!$O$8:$Z$1507,6,0),""),"")</f>
        <v/>
      </c>
      <c r="AL1395" s="1" t="str">
        <f t="shared" si="337"/>
        <v/>
      </c>
      <c r="AM1395" s="1" t="str">
        <f t="shared" si="338"/>
        <v/>
      </c>
      <c r="AN1395" s="1" t="str">
        <f t="shared" si="339"/>
        <v/>
      </c>
      <c r="AO1395" s="1" t="str">
        <f t="shared" si="340"/>
        <v/>
      </c>
      <c r="AP1395" s="1" t="str">
        <f t="shared" si="341"/>
        <v/>
      </c>
      <c r="AQ1395" s="1" t="str">
        <f t="shared" si="342"/>
        <v/>
      </c>
      <c r="AR1395" s="1" t="str">
        <f t="shared" si="343"/>
        <v/>
      </c>
      <c r="AS1395" s="1" t="str">
        <f t="shared" si="344"/>
        <v/>
      </c>
      <c r="AT1395" s="1" t="str">
        <f t="shared" si="345"/>
        <v/>
      </c>
      <c r="AU1395" s="1" t="str">
        <f t="shared" si="346"/>
        <v/>
      </c>
      <c r="AV1395" s="1" t="str">
        <f t="shared" si="347"/>
        <v/>
      </c>
      <c r="AW1395" s="1" t="str">
        <f t="shared" si="348"/>
        <v/>
      </c>
      <c r="AX1395" s="1" t="str">
        <f t="shared" si="349"/>
        <v/>
      </c>
      <c r="AY1395" s="1">
        <f>IFERROR(IF($AE1395&gt;$AE1394,VLOOKUP($AC1395+AL$1,STOCK!$F$10:$AB$209,16,0),IF($AE1395=$AE1394,(IF(AY1394&gt;=1,AY1394-COUNTIFS($AE1394:$AE1394,$AC1395,AL1394:AL1394,$AI$1),0)),0)),0)</f>
        <v>0</v>
      </c>
      <c r="AZ1395" s="1">
        <f>IFERROR(IF($AE1395&gt;$AE1394,VLOOKUP($AC1395+AM$1,STOCK!$F$10:$AB$209,16,0),IF($AE1395=$AE1394,(IF(AZ1394&gt;=1,AZ1394-COUNTIFS($AE1394:$AE1394,$AC1395,AM1394:AM1394,$AI$1),0)),0)),0)</f>
        <v>0</v>
      </c>
      <c r="BA1395" s="1">
        <f>IFERROR(IF($AE1395&gt;$AE1394,VLOOKUP($AC1395+AN$1,STOCK!$F$10:$AB$209,16,0),IF($AE1395=$AE1394,(IF(BA1394&gt;=1,BA1394-COUNTIFS($AE1394:$AE1394,$AC1395,AN1394:AN1394,$AI$1),0)),0)),0)</f>
        <v>0</v>
      </c>
      <c r="BB1395" s="1">
        <f>IFERROR(IF($AE1395&gt;$AE1394,VLOOKUP($AC1395+AO$1,STOCK!$F$10:$AB$209,16,0),IF($AE1395=$AE1394,(IF(BB1394&gt;=1,BB1394-COUNTIFS($AE1394:$AE1394,$AC1395,AO1394:AO1394,$AI$1),0)),0)),0)</f>
        <v>0</v>
      </c>
      <c r="BC1395" s="1">
        <f>IFERROR(IF($AE1395&gt;$AE1394,VLOOKUP($AC1395+AP$1,STOCK!$F$10:$AB$209,16,0),IF($AE1395=$AE1394,(IF(BC1394&gt;=1,BC1394-COUNTIFS($AE1394:$AE1394,$AC1395,AP1394:AP1394,$AI$1),0)),0)),0)</f>
        <v>0</v>
      </c>
      <c r="BD1395" s="1">
        <f>IFERROR(IF($AE1395&gt;$AE1394,VLOOKUP($AC1395+AQ$1,STOCK!$F$10:$AB$209,16,0),IF($AE1395=$AE1394,(IF(BD1394&gt;=1,BD1394-COUNTIFS($AE1394:$AE1394,$AC1395,AQ1394:AQ1394,$AI$1),0)),0)),0)</f>
        <v>0</v>
      </c>
      <c r="BE1395" s="1">
        <f>IFERROR(IF($AE1395&gt;$AE1394,VLOOKUP($AC1395+AR$1,STOCK!$F$10:$AB$209,16,0),IF($AE1395=$AE1394,(IF(BE1394&gt;=1,BE1394-COUNTIFS($AE1394:$AE1394,$AC1395,AR1394:AR1394,$AI$1),0)),0)),0)</f>
        <v>0</v>
      </c>
      <c r="BF1395" s="1">
        <f>IFERROR(IF($AE1395&gt;$AE1394,VLOOKUP($AC1395+AS$1,STOCK!$F$10:$AB$209,16,0),IF($AE1395=$AE1394,(IF(BF1394&gt;=1,BF1394-COUNTIFS($AE1394:$AE1394,$AC1395,AS1394:AS1394,$AI$1),0)),0)),0)</f>
        <v>0</v>
      </c>
      <c r="BG1395" s="1">
        <f>IFERROR(IF($AE1395&gt;$AE1394,VLOOKUP($AC1395+AT$1,STOCK!$F$10:$AB$209,16,0),IF($AE1395=$AE1394,(IF(BG1394&gt;=1,BG1394-COUNTIFS($AE1394:$AE1394,$AC1395,AT1394:AT1394,$AI$1),0)),0)),0)</f>
        <v>0</v>
      </c>
      <c r="BH1395" s="1">
        <f>IFERROR(IF($AE1395&gt;$AE1394,VLOOKUP($AC1395+AU$1,STOCK!$F$10:$AB$209,16,0),IF($AE1395=$AE1394,(IF(BH1394&gt;=1,BH1394-COUNTIFS($AE1394:$AE1394,$AC1395,AU1394:AU1394,$AI$1),0)),0)),0)</f>
        <v>0</v>
      </c>
      <c r="BI1395" s="1">
        <f>IFERROR(IF($AE1395&gt;$AE1394,VLOOKUP($AC1395+AV$1,STOCK!$F$10:$AB$209,16,0),IF($AE1395=$AE1394,(IF(BI1394&gt;=1,BI1394-COUNTIFS($AE1394:$AE1394,$AC1395,AV1394:AV1394,$AI$1),0)),0)),0)</f>
        <v>0</v>
      </c>
      <c r="BJ1395" s="1">
        <f>IFERROR(IF($AE1395&gt;$AE1394,VLOOKUP($AC1395+AW$1,STOCK!$F$10:$AB$209,16,0),IF($AE1395=$AE1394,(IF(BJ1394&gt;=1,BJ1394-COUNTIFS($AE1394:$AE1394,$AC1395,AW1394:AW1394,$AI$1),0)),0)),0)</f>
        <v>0</v>
      </c>
      <c r="BK1395" s="1">
        <f>IFERROR(IF($AE1395&gt;$AE1394,VLOOKUP($AC1395+AX$1,STOCK!$F$10:$AB$209,16,0),IF($AE1395=$AE1394,(IF(BK1394&gt;=1,BK1394-COUNTIFS($AE1394:$AE1394,$AC1395,AX1394:AX1394,$AI$1),0)),0)),0)</f>
        <v>0</v>
      </c>
      <c r="BL1395" s="1">
        <f>IFERROR(IF($AE1395&gt;$AE1394,VLOOKUP($AC1395+AL$1,STOCK!$F$10:$AB$209,17,0),IF($AE1395=$AE1394,(IF(BL1394&gt;=1,BL1394-COUNTIFS($AE1394:$AE1394,$AC1395,AL1394:AL1394,$AI$2),0)),0)),0)</f>
        <v>0</v>
      </c>
      <c r="BM1395" s="1">
        <f>IFERROR(IF($AE1395&gt;$AE1394,VLOOKUP($AC1395+AM$1,STOCK!$F$10:$AB$209,17,0),IF($AE1395=$AE1394,(IF(BM1394&gt;=1,BM1394-COUNTIFS($AE1394:$AE1394,$AC1395,AM1394:AM1394,$AI$2),0)),0)),0)</f>
        <v>0</v>
      </c>
      <c r="BN1395" s="1">
        <f>IFERROR(IF($AE1395&gt;$AE1394,VLOOKUP($AC1395+AN$1,STOCK!$F$10:$AB$209,17,0),IF($AE1395=$AE1394,(IF(BN1394&gt;=1,BN1394-COUNTIFS($AE1394:$AE1394,$AC1395,AN1394:AN1394,$AI$2),0)),0)),0)</f>
        <v>0</v>
      </c>
      <c r="BO1395" s="1">
        <f>IFERROR(IF($AE1395&gt;$AE1394,VLOOKUP($AC1395+AO$1,STOCK!$F$10:$AB$209,17,0),IF($AE1395=$AE1394,(IF(BO1394&gt;=1,BO1394-COUNTIFS($AE1394:$AE1394,$AC1395,AO1394:AO1394,$AI$2),0)),0)),0)</f>
        <v>0</v>
      </c>
      <c r="BP1395" s="1">
        <f>IFERROR(IF($AE1395&gt;$AE1394,VLOOKUP($AC1395+AP$1,STOCK!$F$10:$AB$209,17,0),IF($AE1395=$AE1394,(IF(BP1394&gt;=1,BP1394-COUNTIFS($AE1394:$AE1394,$AC1395,AP1394:AP1394,$AI$2),0)),0)),0)</f>
        <v>0</v>
      </c>
      <c r="BQ1395" s="1">
        <f>IFERROR(IF($AE1395&gt;$AE1394,VLOOKUP($AC1395+AQ$1,STOCK!$F$10:$AB$209,17,0),IF($AE1395=$AE1394,(IF(BQ1394&gt;=1,BQ1394-COUNTIFS($AE1394:$AE1394,$AC1395,AQ1394:AQ1394,$AI$2),0)),0)),0)</f>
        <v>0</v>
      </c>
      <c r="BR1395" s="1">
        <f>IFERROR(IF($AE1395&gt;$AE1394,VLOOKUP($AC1395+AR$1,STOCK!$F$10:$AB$209,17,0),IF($AE1395=$AE1394,(IF(BR1394&gt;=1,BR1394-COUNTIFS($AE1394:$AE1394,$AC1395,AR1394:AR1394,$AI$2),0)),0)),0)</f>
        <v>0</v>
      </c>
      <c r="BS1395" s="1">
        <f>IFERROR(IF($AE1395&gt;$AE1394,VLOOKUP($AC1395+AS$1,STOCK!$F$10:$AB$209,17,0),IF($AE1395=$AE1394,(IF(BS1394&gt;=1,BS1394-COUNTIFS($AE1394:$AE1394,$AC1395,AS1394:AS1394,$AI$2),0)),0)),0)</f>
        <v>0</v>
      </c>
      <c r="BT1395" s="1">
        <f>IFERROR(IF($AE1395&gt;$AE1394,VLOOKUP($AC1395+AT$1,STOCK!$F$10:$AB$209,17,0),IF($AE1395=$AE1394,(IF(BT1394&gt;=1,BT1394-COUNTIFS($AE1394:$AE1394,$AC1395,AT1394:AT1394,$AI$2),0)),0)),0)</f>
        <v>0</v>
      </c>
      <c r="BU1395" s="1">
        <f>IFERROR(IF($AE1395&gt;$AE1394,VLOOKUP($AC1395+AU$1,STOCK!$F$10:$AB$209,17,0),IF($AE1395=$AE1394,(IF(BU1394&gt;=1,BU1394-COUNTIFS($AE1394:$AE1394,$AC1395,AU1394:AU1394,$AI$2),0)),0)),0)</f>
        <v>0</v>
      </c>
      <c r="BV1395" s="1">
        <f>IFERROR(IF($AE1395&gt;$AE1394,VLOOKUP($AC1395+AV$1,STOCK!$F$10:$AB$209,17,0),IF($AE1395=$AE1394,(IF(BV1394&gt;=1,BV1394-COUNTIFS($AE1394:$AE1394,$AC1395,AV1394:AV1394,$AI$2),0)),0)),0)</f>
        <v>0</v>
      </c>
      <c r="BW1395" s="1">
        <f>IFERROR(IF($AE1395&gt;$AE1394,VLOOKUP($AC1395+AW$1,STOCK!$F$10:$AB$209,17,0),IF($AE1395=$AE1394,(IF(BW1394&gt;=1,BW1394-COUNTIFS($AE1394:$AE1394,$AC1395,AW1394:AW1394,$AI$2),0)),0)),0)</f>
        <v>0</v>
      </c>
      <c r="BX1395" s="1">
        <f>IFERROR(IF($AE1395&gt;$AE1394,VLOOKUP($AC1395+AX$1,STOCK!$F$10:$AB$209,17,0),IF($AE1395=$AE1394,(IF(BX1394&gt;=1,BX1394-COUNTIFS($AE1394:$AE1394,$AC1395,AX1394:AX1394,$AI$2),0)),0)),0)</f>
        <v>0</v>
      </c>
    </row>
    <row r="1396" spans="29:76" x14ac:dyDescent="0.25">
      <c r="AC1396" s="1">
        <f t="shared" si="335"/>
        <v>0</v>
      </c>
      <c r="AD1396" s="1">
        <f>IFERROR(IF(LEN(AK1396)&gt;=1,VLOOKUP(HLOOKUP(AK1396,PROFILE!$K$5:$V$8,4,0),PROFILE!$F$1:$G$3,2,0),0),0)</f>
        <v>0</v>
      </c>
      <c r="AE1396" s="1">
        <f t="shared" si="336"/>
        <v>0</v>
      </c>
      <c r="AF1396" s="1">
        <v>1383</v>
      </c>
      <c r="AI1396" s="1" t="str">
        <f>IFERROR(IF($AH1396&gt;=1,VLOOKUP($AG1396,STUDENT!$O$8:$Z$1507,3,0),""),"")</f>
        <v/>
      </c>
      <c r="AJ1396" s="1" t="str">
        <f>IFERROR(IF($AH1396&gt;=1,VLOOKUP($AG1396,STUDENT!$O$8:$Z$1507,4,0),""),"")</f>
        <v/>
      </c>
      <c r="AK1396" s="1" t="str">
        <f>IFERROR(IF($AH1396&gt;=1,VLOOKUP($AG1396,STUDENT!$O$8:$Z$1507,6,0),""),"")</f>
        <v/>
      </c>
      <c r="AL1396" s="1" t="str">
        <f t="shared" si="337"/>
        <v/>
      </c>
      <c r="AM1396" s="1" t="str">
        <f t="shared" si="338"/>
        <v/>
      </c>
      <c r="AN1396" s="1" t="str">
        <f t="shared" si="339"/>
        <v/>
      </c>
      <c r="AO1396" s="1" t="str">
        <f t="shared" si="340"/>
        <v/>
      </c>
      <c r="AP1396" s="1" t="str">
        <f t="shared" si="341"/>
        <v/>
      </c>
      <c r="AQ1396" s="1" t="str">
        <f t="shared" si="342"/>
        <v/>
      </c>
      <c r="AR1396" s="1" t="str">
        <f t="shared" si="343"/>
        <v/>
      </c>
      <c r="AS1396" s="1" t="str">
        <f t="shared" si="344"/>
        <v/>
      </c>
      <c r="AT1396" s="1" t="str">
        <f t="shared" si="345"/>
        <v/>
      </c>
      <c r="AU1396" s="1" t="str">
        <f t="shared" si="346"/>
        <v/>
      </c>
      <c r="AV1396" s="1" t="str">
        <f t="shared" si="347"/>
        <v/>
      </c>
      <c r="AW1396" s="1" t="str">
        <f t="shared" si="348"/>
        <v/>
      </c>
      <c r="AX1396" s="1" t="str">
        <f t="shared" si="349"/>
        <v/>
      </c>
      <c r="AY1396" s="1">
        <f>IFERROR(IF($AE1396&gt;$AE1395,VLOOKUP($AC1396+AL$1,STOCK!$F$10:$AB$209,16,0),IF($AE1396=$AE1395,(IF(AY1395&gt;=1,AY1395-COUNTIFS($AE1395:$AE1395,$AC1396,AL1395:AL1395,$AI$1),0)),0)),0)</f>
        <v>0</v>
      </c>
      <c r="AZ1396" s="1">
        <f>IFERROR(IF($AE1396&gt;$AE1395,VLOOKUP($AC1396+AM$1,STOCK!$F$10:$AB$209,16,0),IF($AE1396=$AE1395,(IF(AZ1395&gt;=1,AZ1395-COUNTIFS($AE1395:$AE1395,$AC1396,AM1395:AM1395,$AI$1),0)),0)),0)</f>
        <v>0</v>
      </c>
      <c r="BA1396" s="1">
        <f>IFERROR(IF($AE1396&gt;$AE1395,VLOOKUP($AC1396+AN$1,STOCK!$F$10:$AB$209,16,0),IF($AE1396=$AE1395,(IF(BA1395&gt;=1,BA1395-COUNTIFS($AE1395:$AE1395,$AC1396,AN1395:AN1395,$AI$1),0)),0)),0)</f>
        <v>0</v>
      </c>
      <c r="BB1396" s="1">
        <f>IFERROR(IF($AE1396&gt;$AE1395,VLOOKUP($AC1396+AO$1,STOCK!$F$10:$AB$209,16,0),IF($AE1396=$AE1395,(IF(BB1395&gt;=1,BB1395-COUNTIFS($AE1395:$AE1395,$AC1396,AO1395:AO1395,$AI$1),0)),0)),0)</f>
        <v>0</v>
      </c>
      <c r="BC1396" s="1">
        <f>IFERROR(IF($AE1396&gt;$AE1395,VLOOKUP($AC1396+AP$1,STOCK!$F$10:$AB$209,16,0),IF($AE1396=$AE1395,(IF(BC1395&gt;=1,BC1395-COUNTIFS($AE1395:$AE1395,$AC1396,AP1395:AP1395,$AI$1),0)),0)),0)</f>
        <v>0</v>
      </c>
      <c r="BD1396" s="1">
        <f>IFERROR(IF($AE1396&gt;$AE1395,VLOOKUP($AC1396+AQ$1,STOCK!$F$10:$AB$209,16,0),IF($AE1396=$AE1395,(IF(BD1395&gt;=1,BD1395-COUNTIFS($AE1395:$AE1395,$AC1396,AQ1395:AQ1395,$AI$1),0)),0)),0)</f>
        <v>0</v>
      </c>
      <c r="BE1396" s="1">
        <f>IFERROR(IF($AE1396&gt;$AE1395,VLOOKUP($AC1396+AR$1,STOCK!$F$10:$AB$209,16,0),IF($AE1396=$AE1395,(IF(BE1395&gt;=1,BE1395-COUNTIFS($AE1395:$AE1395,$AC1396,AR1395:AR1395,$AI$1),0)),0)),0)</f>
        <v>0</v>
      </c>
      <c r="BF1396" s="1">
        <f>IFERROR(IF($AE1396&gt;$AE1395,VLOOKUP($AC1396+AS$1,STOCK!$F$10:$AB$209,16,0),IF($AE1396=$AE1395,(IF(BF1395&gt;=1,BF1395-COUNTIFS($AE1395:$AE1395,$AC1396,AS1395:AS1395,$AI$1),0)),0)),0)</f>
        <v>0</v>
      </c>
      <c r="BG1396" s="1">
        <f>IFERROR(IF($AE1396&gt;$AE1395,VLOOKUP($AC1396+AT$1,STOCK!$F$10:$AB$209,16,0),IF($AE1396=$AE1395,(IF(BG1395&gt;=1,BG1395-COUNTIFS($AE1395:$AE1395,$AC1396,AT1395:AT1395,$AI$1),0)),0)),0)</f>
        <v>0</v>
      </c>
      <c r="BH1396" s="1">
        <f>IFERROR(IF($AE1396&gt;$AE1395,VLOOKUP($AC1396+AU$1,STOCK!$F$10:$AB$209,16,0),IF($AE1396=$AE1395,(IF(BH1395&gt;=1,BH1395-COUNTIFS($AE1395:$AE1395,$AC1396,AU1395:AU1395,$AI$1),0)),0)),0)</f>
        <v>0</v>
      </c>
      <c r="BI1396" s="1">
        <f>IFERROR(IF($AE1396&gt;$AE1395,VLOOKUP($AC1396+AV$1,STOCK!$F$10:$AB$209,16,0),IF($AE1396=$AE1395,(IF(BI1395&gt;=1,BI1395-COUNTIFS($AE1395:$AE1395,$AC1396,AV1395:AV1395,$AI$1),0)),0)),0)</f>
        <v>0</v>
      </c>
      <c r="BJ1396" s="1">
        <f>IFERROR(IF($AE1396&gt;$AE1395,VLOOKUP($AC1396+AW$1,STOCK!$F$10:$AB$209,16,0),IF($AE1396=$AE1395,(IF(BJ1395&gt;=1,BJ1395-COUNTIFS($AE1395:$AE1395,$AC1396,AW1395:AW1395,$AI$1),0)),0)),0)</f>
        <v>0</v>
      </c>
      <c r="BK1396" s="1">
        <f>IFERROR(IF($AE1396&gt;$AE1395,VLOOKUP($AC1396+AX$1,STOCK!$F$10:$AB$209,16,0),IF($AE1396=$AE1395,(IF(BK1395&gt;=1,BK1395-COUNTIFS($AE1395:$AE1395,$AC1396,AX1395:AX1395,$AI$1),0)),0)),0)</f>
        <v>0</v>
      </c>
      <c r="BL1396" s="1">
        <f>IFERROR(IF($AE1396&gt;$AE1395,VLOOKUP($AC1396+AL$1,STOCK!$F$10:$AB$209,17,0),IF($AE1396=$AE1395,(IF(BL1395&gt;=1,BL1395-COUNTIFS($AE1395:$AE1395,$AC1396,AL1395:AL1395,$AI$2),0)),0)),0)</f>
        <v>0</v>
      </c>
      <c r="BM1396" s="1">
        <f>IFERROR(IF($AE1396&gt;$AE1395,VLOOKUP($AC1396+AM$1,STOCK!$F$10:$AB$209,17,0),IF($AE1396=$AE1395,(IF(BM1395&gt;=1,BM1395-COUNTIFS($AE1395:$AE1395,$AC1396,AM1395:AM1395,$AI$2),0)),0)),0)</f>
        <v>0</v>
      </c>
      <c r="BN1396" s="1">
        <f>IFERROR(IF($AE1396&gt;$AE1395,VLOOKUP($AC1396+AN$1,STOCK!$F$10:$AB$209,17,0),IF($AE1396=$AE1395,(IF(BN1395&gt;=1,BN1395-COUNTIFS($AE1395:$AE1395,$AC1396,AN1395:AN1395,$AI$2),0)),0)),0)</f>
        <v>0</v>
      </c>
      <c r="BO1396" s="1">
        <f>IFERROR(IF($AE1396&gt;$AE1395,VLOOKUP($AC1396+AO$1,STOCK!$F$10:$AB$209,17,0),IF($AE1396=$AE1395,(IF(BO1395&gt;=1,BO1395-COUNTIFS($AE1395:$AE1395,$AC1396,AO1395:AO1395,$AI$2),0)),0)),0)</f>
        <v>0</v>
      </c>
      <c r="BP1396" s="1">
        <f>IFERROR(IF($AE1396&gt;$AE1395,VLOOKUP($AC1396+AP$1,STOCK!$F$10:$AB$209,17,0),IF($AE1396=$AE1395,(IF(BP1395&gt;=1,BP1395-COUNTIFS($AE1395:$AE1395,$AC1396,AP1395:AP1395,$AI$2),0)),0)),0)</f>
        <v>0</v>
      </c>
      <c r="BQ1396" s="1">
        <f>IFERROR(IF($AE1396&gt;$AE1395,VLOOKUP($AC1396+AQ$1,STOCK!$F$10:$AB$209,17,0),IF($AE1396=$AE1395,(IF(BQ1395&gt;=1,BQ1395-COUNTIFS($AE1395:$AE1395,$AC1396,AQ1395:AQ1395,$AI$2),0)),0)),0)</f>
        <v>0</v>
      </c>
      <c r="BR1396" s="1">
        <f>IFERROR(IF($AE1396&gt;$AE1395,VLOOKUP($AC1396+AR$1,STOCK!$F$10:$AB$209,17,0),IF($AE1396=$AE1395,(IF(BR1395&gt;=1,BR1395-COUNTIFS($AE1395:$AE1395,$AC1396,AR1395:AR1395,$AI$2),0)),0)),0)</f>
        <v>0</v>
      </c>
      <c r="BS1396" s="1">
        <f>IFERROR(IF($AE1396&gt;$AE1395,VLOOKUP($AC1396+AS$1,STOCK!$F$10:$AB$209,17,0),IF($AE1396=$AE1395,(IF(BS1395&gt;=1,BS1395-COUNTIFS($AE1395:$AE1395,$AC1396,AS1395:AS1395,$AI$2),0)),0)),0)</f>
        <v>0</v>
      </c>
      <c r="BT1396" s="1">
        <f>IFERROR(IF($AE1396&gt;$AE1395,VLOOKUP($AC1396+AT$1,STOCK!$F$10:$AB$209,17,0),IF($AE1396=$AE1395,(IF(BT1395&gt;=1,BT1395-COUNTIFS($AE1395:$AE1395,$AC1396,AT1395:AT1395,$AI$2),0)),0)),0)</f>
        <v>0</v>
      </c>
      <c r="BU1396" s="1">
        <f>IFERROR(IF($AE1396&gt;$AE1395,VLOOKUP($AC1396+AU$1,STOCK!$F$10:$AB$209,17,0),IF($AE1396=$AE1395,(IF(BU1395&gt;=1,BU1395-COUNTIFS($AE1395:$AE1395,$AC1396,AU1395:AU1395,$AI$2),0)),0)),0)</f>
        <v>0</v>
      </c>
      <c r="BV1396" s="1">
        <f>IFERROR(IF($AE1396&gt;$AE1395,VLOOKUP($AC1396+AV$1,STOCK!$F$10:$AB$209,17,0),IF($AE1396=$AE1395,(IF(BV1395&gt;=1,BV1395-COUNTIFS($AE1395:$AE1395,$AC1396,AV1395:AV1395,$AI$2),0)),0)),0)</f>
        <v>0</v>
      </c>
      <c r="BW1396" s="1">
        <f>IFERROR(IF($AE1396&gt;$AE1395,VLOOKUP($AC1396+AW$1,STOCK!$F$10:$AB$209,17,0),IF($AE1396=$AE1395,(IF(BW1395&gt;=1,BW1395-COUNTIFS($AE1395:$AE1395,$AC1396,AW1395:AW1395,$AI$2),0)),0)),0)</f>
        <v>0</v>
      </c>
      <c r="BX1396" s="1">
        <f>IFERROR(IF($AE1396&gt;$AE1395,VLOOKUP($AC1396+AX$1,STOCK!$F$10:$AB$209,17,0),IF($AE1396=$AE1395,(IF(BX1395&gt;=1,BX1395-COUNTIFS($AE1395:$AE1395,$AC1396,AX1395:AX1395,$AI$2),0)),0)),0)</f>
        <v>0</v>
      </c>
    </row>
    <row r="1397" spans="29:76" x14ac:dyDescent="0.25">
      <c r="AC1397" s="1">
        <f t="shared" si="335"/>
        <v>0</v>
      </c>
      <c r="AD1397" s="1">
        <f>IFERROR(IF(LEN(AK1397)&gt;=1,VLOOKUP(HLOOKUP(AK1397,PROFILE!$K$5:$V$8,4,0),PROFILE!$F$1:$G$3,2,0),0),0)</f>
        <v>0</v>
      </c>
      <c r="AE1397" s="1">
        <f t="shared" si="336"/>
        <v>0</v>
      </c>
      <c r="AF1397" s="1">
        <v>1384</v>
      </c>
      <c r="AI1397" s="1" t="str">
        <f>IFERROR(IF($AH1397&gt;=1,VLOOKUP($AG1397,STUDENT!$O$8:$Z$1507,3,0),""),"")</f>
        <v/>
      </c>
      <c r="AJ1397" s="1" t="str">
        <f>IFERROR(IF($AH1397&gt;=1,VLOOKUP($AG1397,STUDENT!$O$8:$Z$1507,4,0),""),"")</f>
        <v/>
      </c>
      <c r="AK1397" s="1" t="str">
        <f>IFERROR(IF($AH1397&gt;=1,VLOOKUP($AG1397,STUDENT!$O$8:$Z$1507,6,0),""),"")</f>
        <v/>
      </c>
      <c r="AL1397" s="1" t="str">
        <f t="shared" si="337"/>
        <v/>
      </c>
      <c r="AM1397" s="1" t="str">
        <f t="shared" si="338"/>
        <v/>
      </c>
      <c r="AN1397" s="1" t="str">
        <f t="shared" si="339"/>
        <v/>
      </c>
      <c r="AO1397" s="1" t="str">
        <f t="shared" si="340"/>
        <v/>
      </c>
      <c r="AP1397" s="1" t="str">
        <f t="shared" si="341"/>
        <v/>
      </c>
      <c r="AQ1397" s="1" t="str">
        <f t="shared" si="342"/>
        <v/>
      </c>
      <c r="AR1397" s="1" t="str">
        <f t="shared" si="343"/>
        <v/>
      </c>
      <c r="AS1397" s="1" t="str">
        <f t="shared" si="344"/>
        <v/>
      </c>
      <c r="AT1397" s="1" t="str">
        <f t="shared" si="345"/>
        <v/>
      </c>
      <c r="AU1397" s="1" t="str">
        <f t="shared" si="346"/>
        <v/>
      </c>
      <c r="AV1397" s="1" t="str">
        <f t="shared" si="347"/>
        <v/>
      </c>
      <c r="AW1397" s="1" t="str">
        <f t="shared" si="348"/>
        <v/>
      </c>
      <c r="AX1397" s="1" t="str">
        <f t="shared" si="349"/>
        <v/>
      </c>
      <c r="AY1397" s="1">
        <f>IFERROR(IF($AE1397&gt;$AE1396,VLOOKUP($AC1397+AL$1,STOCK!$F$10:$AB$209,16,0),IF($AE1397=$AE1396,(IF(AY1396&gt;=1,AY1396-COUNTIFS($AE1396:$AE1396,$AC1397,AL1396:AL1396,$AI$1),0)),0)),0)</f>
        <v>0</v>
      </c>
      <c r="AZ1397" s="1">
        <f>IFERROR(IF($AE1397&gt;$AE1396,VLOOKUP($AC1397+AM$1,STOCK!$F$10:$AB$209,16,0),IF($AE1397=$AE1396,(IF(AZ1396&gt;=1,AZ1396-COUNTIFS($AE1396:$AE1396,$AC1397,AM1396:AM1396,$AI$1),0)),0)),0)</f>
        <v>0</v>
      </c>
      <c r="BA1397" s="1">
        <f>IFERROR(IF($AE1397&gt;$AE1396,VLOOKUP($AC1397+AN$1,STOCK!$F$10:$AB$209,16,0),IF($AE1397=$AE1396,(IF(BA1396&gt;=1,BA1396-COUNTIFS($AE1396:$AE1396,$AC1397,AN1396:AN1396,$AI$1),0)),0)),0)</f>
        <v>0</v>
      </c>
      <c r="BB1397" s="1">
        <f>IFERROR(IF($AE1397&gt;$AE1396,VLOOKUP($AC1397+AO$1,STOCK!$F$10:$AB$209,16,0),IF($AE1397=$AE1396,(IF(BB1396&gt;=1,BB1396-COUNTIFS($AE1396:$AE1396,$AC1397,AO1396:AO1396,$AI$1),0)),0)),0)</f>
        <v>0</v>
      </c>
      <c r="BC1397" s="1">
        <f>IFERROR(IF($AE1397&gt;$AE1396,VLOOKUP($AC1397+AP$1,STOCK!$F$10:$AB$209,16,0),IF($AE1397=$AE1396,(IF(BC1396&gt;=1,BC1396-COUNTIFS($AE1396:$AE1396,$AC1397,AP1396:AP1396,$AI$1),0)),0)),0)</f>
        <v>0</v>
      </c>
      <c r="BD1397" s="1">
        <f>IFERROR(IF($AE1397&gt;$AE1396,VLOOKUP($AC1397+AQ$1,STOCK!$F$10:$AB$209,16,0),IF($AE1397=$AE1396,(IF(BD1396&gt;=1,BD1396-COUNTIFS($AE1396:$AE1396,$AC1397,AQ1396:AQ1396,$AI$1),0)),0)),0)</f>
        <v>0</v>
      </c>
      <c r="BE1397" s="1">
        <f>IFERROR(IF($AE1397&gt;$AE1396,VLOOKUP($AC1397+AR$1,STOCK!$F$10:$AB$209,16,0),IF($AE1397=$AE1396,(IF(BE1396&gt;=1,BE1396-COUNTIFS($AE1396:$AE1396,$AC1397,AR1396:AR1396,$AI$1),0)),0)),0)</f>
        <v>0</v>
      </c>
      <c r="BF1397" s="1">
        <f>IFERROR(IF($AE1397&gt;$AE1396,VLOOKUP($AC1397+AS$1,STOCK!$F$10:$AB$209,16,0),IF($AE1397=$AE1396,(IF(BF1396&gt;=1,BF1396-COUNTIFS($AE1396:$AE1396,$AC1397,AS1396:AS1396,$AI$1),0)),0)),0)</f>
        <v>0</v>
      </c>
      <c r="BG1397" s="1">
        <f>IFERROR(IF($AE1397&gt;$AE1396,VLOOKUP($AC1397+AT$1,STOCK!$F$10:$AB$209,16,0),IF($AE1397=$AE1396,(IF(BG1396&gt;=1,BG1396-COUNTIFS($AE1396:$AE1396,$AC1397,AT1396:AT1396,$AI$1),0)),0)),0)</f>
        <v>0</v>
      </c>
      <c r="BH1397" s="1">
        <f>IFERROR(IF($AE1397&gt;$AE1396,VLOOKUP($AC1397+AU$1,STOCK!$F$10:$AB$209,16,0),IF($AE1397=$AE1396,(IF(BH1396&gt;=1,BH1396-COUNTIFS($AE1396:$AE1396,$AC1397,AU1396:AU1396,$AI$1),0)),0)),0)</f>
        <v>0</v>
      </c>
      <c r="BI1397" s="1">
        <f>IFERROR(IF($AE1397&gt;$AE1396,VLOOKUP($AC1397+AV$1,STOCK!$F$10:$AB$209,16,0),IF($AE1397=$AE1396,(IF(BI1396&gt;=1,BI1396-COUNTIFS($AE1396:$AE1396,$AC1397,AV1396:AV1396,$AI$1),0)),0)),0)</f>
        <v>0</v>
      </c>
      <c r="BJ1397" s="1">
        <f>IFERROR(IF($AE1397&gt;$AE1396,VLOOKUP($AC1397+AW$1,STOCK!$F$10:$AB$209,16,0),IF($AE1397=$AE1396,(IF(BJ1396&gt;=1,BJ1396-COUNTIFS($AE1396:$AE1396,$AC1397,AW1396:AW1396,$AI$1),0)),0)),0)</f>
        <v>0</v>
      </c>
      <c r="BK1397" s="1">
        <f>IFERROR(IF($AE1397&gt;$AE1396,VLOOKUP($AC1397+AX$1,STOCK!$F$10:$AB$209,16,0),IF($AE1397=$AE1396,(IF(BK1396&gt;=1,BK1396-COUNTIFS($AE1396:$AE1396,$AC1397,AX1396:AX1396,$AI$1),0)),0)),0)</f>
        <v>0</v>
      </c>
      <c r="BL1397" s="1">
        <f>IFERROR(IF($AE1397&gt;$AE1396,VLOOKUP($AC1397+AL$1,STOCK!$F$10:$AB$209,17,0),IF($AE1397=$AE1396,(IF(BL1396&gt;=1,BL1396-COUNTIFS($AE1396:$AE1396,$AC1397,AL1396:AL1396,$AI$2),0)),0)),0)</f>
        <v>0</v>
      </c>
      <c r="BM1397" s="1">
        <f>IFERROR(IF($AE1397&gt;$AE1396,VLOOKUP($AC1397+AM$1,STOCK!$F$10:$AB$209,17,0),IF($AE1397=$AE1396,(IF(BM1396&gt;=1,BM1396-COUNTIFS($AE1396:$AE1396,$AC1397,AM1396:AM1396,$AI$2),0)),0)),0)</f>
        <v>0</v>
      </c>
      <c r="BN1397" s="1">
        <f>IFERROR(IF($AE1397&gt;$AE1396,VLOOKUP($AC1397+AN$1,STOCK!$F$10:$AB$209,17,0),IF($AE1397=$AE1396,(IF(BN1396&gt;=1,BN1396-COUNTIFS($AE1396:$AE1396,$AC1397,AN1396:AN1396,$AI$2),0)),0)),0)</f>
        <v>0</v>
      </c>
      <c r="BO1397" s="1">
        <f>IFERROR(IF($AE1397&gt;$AE1396,VLOOKUP($AC1397+AO$1,STOCK!$F$10:$AB$209,17,0),IF($AE1397=$AE1396,(IF(BO1396&gt;=1,BO1396-COUNTIFS($AE1396:$AE1396,$AC1397,AO1396:AO1396,$AI$2),0)),0)),0)</f>
        <v>0</v>
      </c>
      <c r="BP1397" s="1">
        <f>IFERROR(IF($AE1397&gt;$AE1396,VLOOKUP($AC1397+AP$1,STOCK!$F$10:$AB$209,17,0),IF($AE1397=$AE1396,(IF(BP1396&gt;=1,BP1396-COUNTIFS($AE1396:$AE1396,$AC1397,AP1396:AP1396,$AI$2),0)),0)),0)</f>
        <v>0</v>
      </c>
      <c r="BQ1397" s="1">
        <f>IFERROR(IF($AE1397&gt;$AE1396,VLOOKUP($AC1397+AQ$1,STOCK!$F$10:$AB$209,17,0),IF($AE1397=$AE1396,(IF(BQ1396&gt;=1,BQ1396-COUNTIFS($AE1396:$AE1396,$AC1397,AQ1396:AQ1396,$AI$2),0)),0)),0)</f>
        <v>0</v>
      </c>
      <c r="BR1397" s="1">
        <f>IFERROR(IF($AE1397&gt;$AE1396,VLOOKUP($AC1397+AR$1,STOCK!$F$10:$AB$209,17,0),IF($AE1397=$AE1396,(IF(BR1396&gt;=1,BR1396-COUNTIFS($AE1396:$AE1396,$AC1397,AR1396:AR1396,$AI$2),0)),0)),0)</f>
        <v>0</v>
      </c>
      <c r="BS1397" s="1">
        <f>IFERROR(IF($AE1397&gt;$AE1396,VLOOKUP($AC1397+AS$1,STOCK!$F$10:$AB$209,17,0),IF($AE1397=$AE1396,(IF(BS1396&gt;=1,BS1396-COUNTIFS($AE1396:$AE1396,$AC1397,AS1396:AS1396,$AI$2),0)),0)),0)</f>
        <v>0</v>
      </c>
      <c r="BT1397" s="1">
        <f>IFERROR(IF($AE1397&gt;$AE1396,VLOOKUP($AC1397+AT$1,STOCK!$F$10:$AB$209,17,0),IF($AE1397=$AE1396,(IF(BT1396&gt;=1,BT1396-COUNTIFS($AE1396:$AE1396,$AC1397,AT1396:AT1396,$AI$2),0)),0)),0)</f>
        <v>0</v>
      </c>
      <c r="BU1397" s="1">
        <f>IFERROR(IF($AE1397&gt;$AE1396,VLOOKUP($AC1397+AU$1,STOCK!$F$10:$AB$209,17,0),IF($AE1397=$AE1396,(IF(BU1396&gt;=1,BU1396-COUNTIFS($AE1396:$AE1396,$AC1397,AU1396:AU1396,$AI$2),0)),0)),0)</f>
        <v>0</v>
      </c>
      <c r="BV1397" s="1">
        <f>IFERROR(IF($AE1397&gt;$AE1396,VLOOKUP($AC1397+AV$1,STOCK!$F$10:$AB$209,17,0),IF($AE1397=$AE1396,(IF(BV1396&gt;=1,BV1396-COUNTIFS($AE1396:$AE1396,$AC1397,AV1396:AV1396,$AI$2),0)),0)),0)</f>
        <v>0</v>
      </c>
      <c r="BW1397" s="1">
        <f>IFERROR(IF($AE1397&gt;$AE1396,VLOOKUP($AC1397+AW$1,STOCK!$F$10:$AB$209,17,0),IF($AE1397=$AE1396,(IF(BW1396&gt;=1,BW1396-COUNTIFS($AE1396:$AE1396,$AC1397,AW1396:AW1396,$AI$2),0)),0)),0)</f>
        <v>0</v>
      </c>
      <c r="BX1397" s="1">
        <f>IFERROR(IF($AE1397&gt;$AE1396,VLOOKUP($AC1397+AX$1,STOCK!$F$10:$AB$209,17,0),IF($AE1397=$AE1396,(IF(BX1396&gt;=1,BX1396-COUNTIFS($AE1396:$AE1396,$AC1397,AX1396:AX1396,$AI$2),0)),0)),0)</f>
        <v>0</v>
      </c>
    </row>
    <row r="1398" spans="29:76" x14ac:dyDescent="0.25">
      <c r="AC1398" s="1">
        <f t="shared" si="335"/>
        <v>0</v>
      </c>
      <c r="AD1398" s="1">
        <f>IFERROR(IF(LEN(AK1398)&gt;=1,VLOOKUP(HLOOKUP(AK1398,PROFILE!$K$5:$V$8,4,0),PROFILE!$F$1:$G$3,2,0),0),0)</f>
        <v>0</v>
      </c>
      <c r="AE1398" s="1">
        <f t="shared" si="336"/>
        <v>0</v>
      </c>
      <c r="AF1398" s="1">
        <v>1385</v>
      </c>
      <c r="AI1398" s="1" t="str">
        <f>IFERROR(IF($AH1398&gt;=1,VLOOKUP($AG1398,STUDENT!$O$8:$Z$1507,3,0),""),"")</f>
        <v/>
      </c>
      <c r="AJ1398" s="1" t="str">
        <f>IFERROR(IF($AH1398&gt;=1,VLOOKUP($AG1398,STUDENT!$O$8:$Z$1507,4,0),""),"")</f>
        <v/>
      </c>
      <c r="AK1398" s="1" t="str">
        <f>IFERROR(IF($AH1398&gt;=1,VLOOKUP($AG1398,STUDENT!$O$8:$Z$1507,6,0),""),"")</f>
        <v/>
      </c>
      <c r="AL1398" s="1" t="str">
        <f t="shared" si="337"/>
        <v/>
      </c>
      <c r="AM1398" s="1" t="str">
        <f t="shared" si="338"/>
        <v/>
      </c>
      <c r="AN1398" s="1" t="str">
        <f t="shared" si="339"/>
        <v/>
      </c>
      <c r="AO1398" s="1" t="str">
        <f t="shared" si="340"/>
        <v/>
      </c>
      <c r="AP1398" s="1" t="str">
        <f t="shared" si="341"/>
        <v/>
      </c>
      <c r="AQ1398" s="1" t="str">
        <f t="shared" si="342"/>
        <v/>
      </c>
      <c r="AR1398" s="1" t="str">
        <f t="shared" si="343"/>
        <v/>
      </c>
      <c r="AS1398" s="1" t="str">
        <f t="shared" si="344"/>
        <v/>
      </c>
      <c r="AT1398" s="1" t="str">
        <f t="shared" si="345"/>
        <v/>
      </c>
      <c r="AU1398" s="1" t="str">
        <f t="shared" si="346"/>
        <v/>
      </c>
      <c r="AV1398" s="1" t="str">
        <f t="shared" si="347"/>
        <v/>
      </c>
      <c r="AW1398" s="1" t="str">
        <f t="shared" si="348"/>
        <v/>
      </c>
      <c r="AX1398" s="1" t="str">
        <f t="shared" si="349"/>
        <v/>
      </c>
      <c r="AY1398" s="1">
        <f>IFERROR(IF($AE1398&gt;$AE1397,VLOOKUP($AC1398+AL$1,STOCK!$F$10:$AB$209,16,0),IF($AE1398=$AE1397,(IF(AY1397&gt;=1,AY1397-COUNTIFS($AE1397:$AE1397,$AC1398,AL1397:AL1397,$AI$1),0)),0)),0)</f>
        <v>0</v>
      </c>
      <c r="AZ1398" s="1">
        <f>IFERROR(IF($AE1398&gt;$AE1397,VLOOKUP($AC1398+AM$1,STOCK!$F$10:$AB$209,16,0),IF($AE1398=$AE1397,(IF(AZ1397&gt;=1,AZ1397-COUNTIFS($AE1397:$AE1397,$AC1398,AM1397:AM1397,$AI$1),0)),0)),0)</f>
        <v>0</v>
      </c>
      <c r="BA1398" s="1">
        <f>IFERROR(IF($AE1398&gt;$AE1397,VLOOKUP($AC1398+AN$1,STOCK!$F$10:$AB$209,16,0),IF($AE1398=$AE1397,(IF(BA1397&gt;=1,BA1397-COUNTIFS($AE1397:$AE1397,$AC1398,AN1397:AN1397,$AI$1),0)),0)),0)</f>
        <v>0</v>
      </c>
      <c r="BB1398" s="1">
        <f>IFERROR(IF($AE1398&gt;$AE1397,VLOOKUP($AC1398+AO$1,STOCK!$F$10:$AB$209,16,0),IF($AE1398=$AE1397,(IF(BB1397&gt;=1,BB1397-COUNTIFS($AE1397:$AE1397,$AC1398,AO1397:AO1397,$AI$1),0)),0)),0)</f>
        <v>0</v>
      </c>
      <c r="BC1398" s="1">
        <f>IFERROR(IF($AE1398&gt;$AE1397,VLOOKUP($AC1398+AP$1,STOCK!$F$10:$AB$209,16,0),IF($AE1398=$AE1397,(IF(BC1397&gt;=1,BC1397-COUNTIFS($AE1397:$AE1397,$AC1398,AP1397:AP1397,$AI$1),0)),0)),0)</f>
        <v>0</v>
      </c>
      <c r="BD1398" s="1">
        <f>IFERROR(IF($AE1398&gt;$AE1397,VLOOKUP($AC1398+AQ$1,STOCK!$F$10:$AB$209,16,0),IF($AE1398=$AE1397,(IF(BD1397&gt;=1,BD1397-COUNTIFS($AE1397:$AE1397,$AC1398,AQ1397:AQ1397,$AI$1),0)),0)),0)</f>
        <v>0</v>
      </c>
      <c r="BE1398" s="1">
        <f>IFERROR(IF($AE1398&gt;$AE1397,VLOOKUP($AC1398+AR$1,STOCK!$F$10:$AB$209,16,0),IF($AE1398=$AE1397,(IF(BE1397&gt;=1,BE1397-COUNTIFS($AE1397:$AE1397,$AC1398,AR1397:AR1397,$AI$1),0)),0)),0)</f>
        <v>0</v>
      </c>
      <c r="BF1398" s="1">
        <f>IFERROR(IF($AE1398&gt;$AE1397,VLOOKUP($AC1398+AS$1,STOCK!$F$10:$AB$209,16,0),IF($AE1398=$AE1397,(IF(BF1397&gt;=1,BF1397-COUNTIFS($AE1397:$AE1397,$AC1398,AS1397:AS1397,$AI$1),0)),0)),0)</f>
        <v>0</v>
      </c>
      <c r="BG1398" s="1">
        <f>IFERROR(IF($AE1398&gt;$AE1397,VLOOKUP($AC1398+AT$1,STOCK!$F$10:$AB$209,16,0),IF($AE1398=$AE1397,(IF(BG1397&gt;=1,BG1397-COUNTIFS($AE1397:$AE1397,$AC1398,AT1397:AT1397,$AI$1),0)),0)),0)</f>
        <v>0</v>
      </c>
      <c r="BH1398" s="1">
        <f>IFERROR(IF($AE1398&gt;$AE1397,VLOOKUP($AC1398+AU$1,STOCK!$F$10:$AB$209,16,0),IF($AE1398=$AE1397,(IF(BH1397&gt;=1,BH1397-COUNTIFS($AE1397:$AE1397,$AC1398,AU1397:AU1397,$AI$1),0)),0)),0)</f>
        <v>0</v>
      </c>
      <c r="BI1398" s="1">
        <f>IFERROR(IF($AE1398&gt;$AE1397,VLOOKUP($AC1398+AV$1,STOCK!$F$10:$AB$209,16,0),IF($AE1398=$AE1397,(IF(BI1397&gt;=1,BI1397-COUNTIFS($AE1397:$AE1397,$AC1398,AV1397:AV1397,$AI$1),0)),0)),0)</f>
        <v>0</v>
      </c>
      <c r="BJ1398" s="1">
        <f>IFERROR(IF($AE1398&gt;$AE1397,VLOOKUP($AC1398+AW$1,STOCK!$F$10:$AB$209,16,0),IF($AE1398=$AE1397,(IF(BJ1397&gt;=1,BJ1397-COUNTIFS($AE1397:$AE1397,$AC1398,AW1397:AW1397,$AI$1),0)),0)),0)</f>
        <v>0</v>
      </c>
      <c r="BK1398" s="1">
        <f>IFERROR(IF($AE1398&gt;$AE1397,VLOOKUP($AC1398+AX$1,STOCK!$F$10:$AB$209,16,0),IF($AE1398=$AE1397,(IF(BK1397&gt;=1,BK1397-COUNTIFS($AE1397:$AE1397,$AC1398,AX1397:AX1397,$AI$1),0)),0)),0)</f>
        <v>0</v>
      </c>
      <c r="BL1398" s="1">
        <f>IFERROR(IF($AE1398&gt;$AE1397,VLOOKUP($AC1398+AL$1,STOCK!$F$10:$AB$209,17,0),IF($AE1398=$AE1397,(IF(BL1397&gt;=1,BL1397-COUNTIFS($AE1397:$AE1397,$AC1398,AL1397:AL1397,$AI$2),0)),0)),0)</f>
        <v>0</v>
      </c>
      <c r="BM1398" s="1">
        <f>IFERROR(IF($AE1398&gt;$AE1397,VLOOKUP($AC1398+AM$1,STOCK!$F$10:$AB$209,17,0),IF($AE1398=$AE1397,(IF(BM1397&gt;=1,BM1397-COUNTIFS($AE1397:$AE1397,$AC1398,AM1397:AM1397,$AI$2),0)),0)),0)</f>
        <v>0</v>
      </c>
      <c r="BN1398" s="1">
        <f>IFERROR(IF($AE1398&gt;$AE1397,VLOOKUP($AC1398+AN$1,STOCK!$F$10:$AB$209,17,0),IF($AE1398=$AE1397,(IF(BN1397&gt;=1,BN1397-COUNTIFS($AE1397:$AE1397,$AC1398,AN1397:AN1397,$AI$2),0)),0)),0)</f>
        <v>0</v>
      </c>
      <c r="BO1398" s="1">
        <f>IFERROR(IF($AE1398&gt;$AE1397,VLOOKUP($AC1398+AO$1,STOCK!$F$10:$AB$209,17,0),IF($AE1398=$AE1397,(IF(BO1397&gt;=1,BO1397-COUNTIFS($AE1397:$AE1397,$AC1398,AO1397:AO1397,$AI$2),0)),0)),0)</f>
        <v>0</v>
      </c>
      <c r="BP1398" s="1">
        <f>IFERROR(IF($AE1398&gt;$AE1397,VLOOKUP($AC1398+AP$1,STOCK!$F$10:$AB$209,17,0),IF($AE1398=$AE1397,(IF(BP1397&gt;=1,BP1397-COUNTIFS($AE1397:$AE1397,$AC1398,AP1397:AP1397,$AI$2),0)),0)),0)</f>
        <v>0</v>
      </c>
      <c r="BQ1398" s="1">
        <f>IFERROR(IF($AE1398&gt;$AE1397,VLOOKUP($AC1398+AQ$1,STOCK!$F$10:$AB$209,17,0),IF($AE1398=$AE1397,(IF(BQ1397&gt;=1,BQ1397-COUNTIFS($AE1397:$AE1397,$AC1398,AQ1397:AQ1397,$AI$2),0)),0)),0)</f>
        <v>0</v>
      </c>
      <c r="BR1398" s="1">
        <f>IFERROR(IF($AE1398&gt;$AE1397,VLOOKUP($AC1398+AR$1,STOCK!$F$10:$AB$209,17,0),IF($AE1398=$AE1397,(IF(BR1397&gt;=1,BR1397-COUNTIFS($AE1397:$AE1397,$AC1398,AR1397:AR1397,$AI$2),0)),0)),0)</f>
        <v>0</v>
      </c>
      <c r="BS1398" s="1">
        <f>IFERROR(IF($AE1398&gt;$AE1397,VLOOKUP($AC1398+AS$1,STOCK!$F$10:$AB$209,17,0),IF($AE1398=$AE1397,(IF(BS1397&gt;=1,BS1397-COUNTIFS($AE1397:$AE1397,$AC1398,AS1397:AS1397,$AI$2),0)),0)),0)</f>
        <v>0</v>
      </c>
      <c r="BT1398" s="1">
        <f>IFERROR(IF($AE1398&gt;$AE1397,VLOOKUP($AC1398+AT$1,STOCK!$F$10:$AB$209,17,0),IF($AE1398=$AE1397,(IF(BT1397&gt;=1,BT1397-COUNTIFS($AE1397:$AE1397,$AC1398,AT1397:AT1397,$AI$2),0)),0)),0)</f>
        <v>0</v>
      </c>
      <c r="BU1398" s="1">
        <f>IFERROR(IF($AE1398&gt;$AE1397,VLOOKUP($AC1398+AU$1,STOCK!$F$10:$AB$209,17,0),IF($AE1398=$AE1397,(IF(BU1397&gt;=1,BU1397-COUNTIFS($AE1397:$AE1397,$AC1398,AU1397:AU1397,$AI$2),0)),0)),0)</f>
        <v>0</v>
      </c>
      <c r="BV1398" s="1">
        <f>IFERROR(IF($AE1398&gt;$AE1397,VLOOKUP($AC1398+AV$1,STOCK!$F$10:$AB$209,17,0),IF($AE1398=$AE1397,(IF(BV1397&gt;=1,BV1397-COUNTIFS($AE1397:$AE1397,$AC1398,AV1397:AV1397,$AI$2),0)),0)),0)</f>
        <v>0</v>
      </c>
      <c r="BW1398" s="1">
        <f>IFERROR(IF($AE1398&gt;$AE1397,VLOOKUP($AC1398+AW$1,STOCK!$F$10:$AB$209,17,0),IF($AE1398=$AE1397,(IF(BW1397&gt;=1,BW1397-COUNTIFS($AE1397:$AE1397,$AC1398,AW1397:AW1397,$AI$2),0)),0)),0)</f>
        <v>0</v>
      </c>
      <c r="BX1398" s="1">
        <f>IFERROR(IF($AE1398&gt;$AE1397,VLOOKUP($AC1398+AX$1,STOCK!$F$10:$AB$209,17,0),IF($AE1398=$AE1397,(IF(BX1397&gt;=1,BX1397-COUNTIFS($AE1397:$AE1397,$AC1398,AX1397:AX1397,$AI$2),0)),0)),0)</f>
        <v>0</v>
      </c>
    </row>
    <row r="1399" spans="29:76" x14ac:dyDescent="0.25">
      <c r="AC1399" s="1">
        <f t="shared" si="335"/>
        <v>0</v>
      </c>
      <c r="AD1399" s="1">
        <f>IFERROR(IF(LEN(AK1399)&gt;=1,VLOOKUP(HLOOKUP(AK1399,PROFILE!$K$5:$V$8,4,0),PROFILE!$F$1:$G$3,2,0),0),0)</f>
        <v>0</v>
      </c>
      <c r="AE1399" s="1">
        <f t="shared" si="336"/>
        <v>0</v>
      </c>
      <c r="AF1399" s="1">
        <v>1386</v>
      </c>
      <c r="AI1399" s="1" t="str">
        <f>IFERROR(IF($AH1399&gt;=1,VLOOKUP($AG1399,STUDENT!$O$8:$Z$1507,3,0),""),"")</f>
        <v/>
      </c>
      <c r="AJ1399" s="1" t="str">
        <f>IFERROR(IF($AH1399&gt;=1,VLOOKUP($AG1399,STUDENT!$O$8:$Z$1507,4,0),""),"")</f>
        <v/>
      </c>
      <c r="AK1399" s="1" t="str">
        <f>IFERROR(IF($AH1399&gt;=1,VLOOKUP($AG1399,STUDENT!$O$8:$Z$1507,6,0),""),"")</f>
        <v/>
      </c>
      <c r="AL1399" s="1" t="str">
        <f t="shared" si="337"/>
        <v/>
      </c>
      <c r="AM1399" s="1" t="str">
        <f t="shared" si="338"/>
        <v/>
      </c>
      <c r="AN1399" s="1" t="str">
        <f t="shared" si="339"/>
        <v/>
      </c>
      <c r="AO1399" s="1" t="str">
        <f t="shared" si="340"/>
        <v/>
      </c>
      <c r="AP1399" s="1" t="str">
        <f t="shared" si="341"/>
        <v/>
      </c>
      <c r="AQ1399" s="1" t="str">
        <f t="shared" si="342"/>
        <v/>
      </c>
      <c r="AR1399" s="1" t="str">
        <f t="shared" si="343"/>
        <v/>
      </c>
      <c r="AS1399" s="1" t="str">
        <f t="shared" si="344"/>
        <v/>
      </c>
      <c r="AT1399" s="1" t="str">
        <f t="shared" si="345"/>
        <v/>
      </c>
      <c r="AU1399" s="1" t="str">
        <f t="shared" si="346"/>
        <v/>
      </c>
      <c r="AV1399" s="1" t="str">
        <f t="shared" si="347"/>
        <v/>
      </c>
      <c r="AW1399" s="1" t="str">
        <f t="shared" si="348"/>
        <v/>
      </c>
      <c r="AX1399" s="1" t="str">
        <f t="shared" si="349"/>
        <v/>
      </c>
      <c r="AY1399" s="1">
        <f>IFERROR(IF($AE1399&gt;$AE1398,VLOOKUP($AC1399+AL$1,STOCK!$F$10:$AB$209,16,0),IF($AE1399=$AE1398,(IF(AY1398&gt;=1,AY1398-COUNTIFS($AE1398:$AE1398,$AC1399,AL1398:AL1398,$AI$1),0)),0)),0)</f>
        <v>0</v>
      </c>
      <c r="AZ1399" s="1">
        <f>IFERROR(IF($AE1399&gt;$AE1398,VLOOKUP($AC1399+AM$1,STOCK!$F$10:$AB$209,16,0),IF($AE1399=$AE1398,(IF(AZ1398&gt;=1,AZ1398-COUNTIFS($AE1398:$AE1398,$AC1399,AM1398:AM1398,$AI$1),0)),0)),0)</f>
        <v>0</v>
      </c>
      <c r="BA1399" s="1">
        <f>IFERROR(IF($AE1399&gt;$AE1398,VLOOKUP($AC1399+AN$1,STOCK!$F$10:$AB$209,16,0),IF($AE1399=$AE1398,(IF(BA1398&gt;=1,BA1398-COUNTIFS($AE1398:$AE1398,$AC1399,AN1398:AN1398,$AI$1),0)),0)),0)</f>
        <v>0</v>
      </c>
      <c r="BB1399" s="1">
        <f>IFERROR(IF($AE1399&gt;$AE1398,VLOOKUP($AC1399+AO$1,STOCK!$F$10:$AB$209,16,0),IF($AE1399=$AE1398,(IF(BB1398&gt;=1,BB1398-COUNTIFS($AE1398:$AE1398,$AC1399,AO1398:AO1398,$AI$1),0)),0)),0)</f>
        <v>0</v>
      </c>
      <c r="BC1399" s="1">
        <f>IFERROR(IF($AE1399&gt;$AE1398,VLOOKUP($AC1399+AP$1,STOCK!$F$10:$AB$209,16,0),IF($AE1399=$AE1398,(IF(BC1398&gt;=1,BC1398-COUNTIFS($AE1398:$AE1398,$AC1399,AP1398:AP1398,$AI$1),0)),0)),0)</f>
        <v>0</v>
      </c>
      <c r="BD1399" s="1">
        <f>IFERROR(IF($AE1399&gt;$AE1398,VLOOKUP($AC1399+AQ$1,STOCK!$F$10:$AB$209,16,0),IF($AE1399=$AE1398,(IF(BD1398&gt;=1,BD1398-COUNTIFS($AE1398:$AE1398,$AC1399,AQ1398:AQ1398,$AI$1),0)),0)),0)</f>
        <v>0</v>
      </c>
      <c r="BE1399" s="1">
        <f>IFERROR(IF($AE1399&gt;$AE1398,VLOOKUP($AC1399+AR$1,STOCK!$F$10:$AB$209,16,0),IF($AE1399=$AE1398,(IF(BE1398&gt;=1,BE1398-COUNTIFS($AE1398:$AE1398,$AC1399,AR1398:AR1398,$AI$1),0)),0)),0)</f>
        <v>0</v>
      </c>
      <c r="BF1399" s="1">
        <f>IFERROR(IF($AE1399&gt;$AE1398,VLOOKUP($AC1399+AS$1,STOCK!$F$10:$AB$209,16,0),IF($AE1399=$AE1398,(IF(BF1398&gt;=1,BF1398-COUNTIFS($AE1398:$AE1398,$AC1399,AS1398:AS1398,$AI$1),0)),0)),0)</f>
        <v>0</v>
      </c>
      <c r="BG1399" s="1">
        <f>IFERROR(IF($AE1399&gt;$AE1398,VLOOKUP($AC1399+AT$1,STOCK!$F$10:$AB$209,16,0),IF($AE1399=$AE1398,(IF(BG1398&gt;=1,BG1398-COUNTIFS($AE1398:$AE1398,$AC1399,AT1398:AT1398,$AI$1),0)),0)),0)</f>
        <v>0</v>
      </c>
      <c r="BH1399" s="1">
        <f>IFERROR(IF($AE1399&gt;$AE1398,VLOOKUP($AC1399+AU$1,STOCK!$F$10:$AB$209,16,0),IF($AE1399=$AE1398,(IF(BH1398&gt;=1,BH1398-COUNTIFS($AE1398:$AE1398,$AC1399,AU1398:AU1398,$AI$1),0)),0)),0)</f>
        <v>0</v>
      </c>
      <c r="BI1399" s="1">
        <f>IFERROR(IF($AE1399&gt;$AE1398,VLOOKUP($AC1399+AV$1,STOCK!$F$10:$AB$209,16,0),IF($AE1399=$AE1398,(IF(BI1398&gt;=1,BI1398-COUNTIFS($AE1398:$AE1398,$AC1399,AV1398:AV1398,$AI$1),0)),0)),0)</f>
        <v>0</v>
      </c>
      <c r="BJ1399" s="1">
        <f>IFERROR(IF($AE1399&gt;$AE1398,VLOOKUP($AC1399+AW$1,STOCK!$F$10:$AB$209,16,0),IF($AE1399=$AE1398,(IF(BJ1398&gt;=1,BJ1398-COUNTIFS($AE1398:$AE1398,$AC1399,AW1398:AW1398,$AI$1),0)),0)),0)</f>
        <v>0</v>
      </c>
      <c r="BK1399" s="1">
        <f>IFERROR(IF($AE1399&gt;$AE1398,VLOOKUP($AC1399+AX$1,STOCK!$F$10:$AB$209,16,0),IF($AE1399=$AE1398,(IF(BK1398&gt;=1,BK1398-COUNTIFS($AE1398:$AE1398,$AC1399,AX1398:AX1398,$AI$1),0)),0)),0)</f>
        <v>0</v>
      </c>
      <c r="BL1399" s="1">
        <f>IFERROR(IF($AE1399&gt;$AE1398,VLOOKUP($AC1399+AL$1,STOCK!$F$10:$AB$209,17,0),IF($AE1399=$AE1398,(IF(BL1398&gt;=1,BL1398-COUNTIFS($AE1398:$AE1398,$AC1399,AL1398:AL1398,$AI$2),0)),0)),0)</f>
        <v>0</v>
      </c>
      <c r="BM1399" s="1">
        <f>IFERROR(IF($AE1399&gt;$AE1398,VLOOKUP($AC1399+AM$1,STOCK!$F$10:$AB$209,17,0),IF($AE1399=$AE1398,(IF(BM1398&gt;=1,BM1398-COUNTIFS($AE1398:$AE1398,$AC1399,AM1398:AM1398,$AI$2),0)),0)),0)</f>
        <v>0</v>
      </c>
      <c r="BN1399" s="1">
        <f>IFERROR(IF($AE1399&gt;$AE1398,VLOOKUP($AC1399+AN$1,STOCK!$F$10:$AB$209,17,0),IF($AE1399=$AE1398,(IF(BN1398&gt;=1,BN1398-COUNTIFS($AE1398:$AE1398,$AC1399,AN1398:AN1398,$AI$2),0)),0)),0)</f>
        <v>0</v>
      </c>
      <c r="BO1399" s="1">
        <f>IFERROR(IF($AE1399&gt;$AE1398,VLOOKUP($AC1399+AO$1,STOCK!$F$10:$AB$209,17,0),IF($AE1399=$AE1398,(IF(BO1398&gt;=1,BO1398-COUNTIFS($AE1398:$AE1398,$AC1399,AO1398:AO1398,$AI$2),0)),0)),0)</f>
        <v>0</v>
      </c>
      <c r="BP1399" s="1">
        <f>IFERROR(IF($AE1399&gt;$AE1398,VLOOKUP($AC1399+AP$1,STOCK!$F$10:$AB$209,17,0),IF($AE1399=$AE1398,(IF(BP1398&gt;=1,BP1398-COUNTIFS($AE1398:$AE1398,$AC1399,AP1398:AP1398,$AI$2),0)),0)),0)</f>
        <v>0</v>
      </c>
      <c r="BQ1399" s="1">
        <f>IFERROR(IF($AE1399&gt;$AE1398,VLOOKUP($AC1399+AQ$1,STOCK!$F$10:$AB$209,17,0),IF($AE1399=$AE1398,(IF(BQ1398&gt;=1,BQ1398-COUNTIFS($AE1398:$AE1398,$AC1399,AQ1398:AQ1398,$AI$2),0)),0)),0)</f>
        <v>0</v>
      </c>
      <c r="BR1399" s="1">
        <f>IFERROR(IF($AE1399&gt;$AE1398,VLOOKUP($AC1399+AR$1,STOCK!$F$10:$AB$209,17,0),IF($AE1399=$AE1398,(IF(BR1398&gt;=1,BR1398-COUNTIFS($AE1398:$AE1398,$AC1399,AR1398:AR1398,$AI$2),0)),0)),0)</f>
        <v>0</v>
      </c>
      <c r="BS1399" s="1">
        <f>IFERROR(IF($AE1399&gt;$AE1398,VLOOKUP($AC1399+AS$1,STOCK!$F$10:$AB$209,17,0),IF($AE1399=$AE1398,(IF(BS1398&gt;=1,BS1398-COUNTIFS($AE1398:$AE1398,$AC1399,AS1398:AS1398,$AI$2),0)),0)),0)</f>
        <v>0</v>
      </c>
      <c r="BT1399" s="1">
        <f>IFERROR(IF($AE1399&gt;$AE1398,VLOOKUP($AC1399+AT$1,STOCK!$F$10:$AB$209,17,0),IF($AE1399=$AE1398,(IF(BT1398&gt;=1,BT1398-COUNTIFS($AE1398:$AE1398,$AC1399,AT1398:AT1398,$AI$2),0)),0)),0)</f>
        <v>0</v>
      </c>
      <c r="BU1399" s="1">
        <f>IFERROR(IF($AE1399&gt;$AE1398,VLOOKUP($AC1399+AU$1,STOCK!$F$10:$AB$209,17,0),IF($AE1399=$AE1398,(IF(BU1398&gt;=1,BU1398-COUNTIFS($AE1398:$AE1398,$AC1399,AU1398:AU1398,$AI$2),0)),0)),0)</f>
        <v>0</v>
      </c>
      <c r="BV1399" s="1">
        <f>IFERROR(IF($AE1399&gt;$AE1398,VLOOKUP($AC1399+AV$1,STOCK!$F$10:$AB$209,17,0),IF($AE1399=$AE1398,(IF(BV1398&gt;=1,BV1398-COUNTIFS($AE1398:$AE1398,$AC1399,AV1398:AV1398,$AI$2),0)),0)),0)</f>
        <v>0</v>
      </c>
      <c r="BW1399" s="1">
        <f>IFERROR(IF($AE1399&gt;$AE1398,VLOOKUP($AC1399+AW$1,STOCK!$F$10:$AB$209,17,0),IF($AE1399=$AE1398,(IF(BW1398&gt;=1,BW1398-COUNTIFS($AE1398:$AE1398,$AC1399,AW1398:AW1398,$AI$2),0)),0)),0)</f>
        <v>0</v>
      </c>
      <c r="BX1399" s="1">
        <f>IFERROR(IF($AE1399&gt;$AE1398,VLOOKUP($AC1399+AX$1,STOCK!$F$10:$AB$209,17,0),IF($AE1399=$AE1398,(IF(BX1398&gt;=1,BX1398-COUNTIFS($AE1398:$AE1398,$AC1399,AX1398:AX1398,$AI$2),0)),0)),0)</f>
        <v>0</v>
      </c>
    </row>
    <row r="1400" spans="29:76" x14ac:dyDescent="0.25">
      <c r="AC1400" s="1">
        <f t="shared" si="335"/>
        <v>0</v>
      </c>
      <c r="AD1400" s="1">
        <f>IFERROR(IF(LEN(AK1400)&gt;=1,VLOOKUP(HLOOKUP(AK1400,PROFILE!$K$5:$V$8,4,0),PROFILE!$F$1:$G$3,2,0),0),0)</f>
        <v>0</v>
      </c>
      <c r="AE1400" s="1">
        <f t="shared" si="336"/>
        <v>0</v>
      </c>
      <c r="AF1400" s="1">
        <v>1387</v>
      </c>
      <c r="AI1400" s="1" t="str">
        <f>IFERROR(IF($AH1400&gt;=1,VLOOKUP($AG1400,STUDENT!$O$8:$Z$1507,3,0),""),"")</f>
        <v/>
      </c>
      <c r="AJ1400" s="1" t="str">
        <f>IFERROR(IF($AH1400&gt;=1,VLOOKUP($AG1400,STUDENT!$O$8:$Z$1507,4,0),""),"")</f>
        <v/>
      </c>
      <c r="AK1400" s="1" t="str">
        <f>IFERROR(IF($AH1400&gt;=1,VLOOKUP($AG1400,STUDENT!$O$8:$Z$1507,6,0),""),"")</f>
        <v/>
      </c>
      <c r="AL1400" s="1" t="str">
        <f t="shared" si="337"/>
        <v/>
      </c>
      <c r="AM1400" s="1" t="str">
        <f t="shared" si="338"/>
        <v/>
      </c>
      <c r="AN1400" s="1" t="str">
        <f t="shared" si="339"/>
        <v/>
      </c>
      <c r="AO1400" s="1" t="str">
        <f t="shared" si="340"/>
        <v/>
      </c>
      <c r="AP1400" s="1" t="str">
        <f t="shared" si="341"/>
        <v/>
      </c>
      <c r="AQ1400" s="1" t="str">
        <f t="shared" si="342"/>
        <v/>
      </c>
      <c r="AR1400" s="1" t="str">
        <f t="shared" si="343"/>
        <v/>
      </c>
      <c r="AS1400" s="1" t="str">
        <f t="shared" si="344"/>
        <v/>
      </c>
      <c r="AT1400" s="1" t="str">
        <f t="shared" si="345"/>
        <v/>
      </c>
      <c r="AU1400" s="1" t="str">
        <f t="shared" si="346"/>
        <v/>
      </c>
      <c r="AV1400" s="1" t="str">
        <f t="shared" si="347"/>
        <v/>
      </c>
      <c r="AW1400" s="1" t="str">
        <f t="shared" si="348"/>
        <v/>
      </c>
      <c r="AX1400" s="1" t="str">
        <f t="shared" si="349"/>
        <v/>
      </c>
      <c r="AY1400" s="1">
        <f>IFERROR(IF($AE1400&gt;$AE1399,VLOOKUP($AC1400+AL$1,STOCK!$F$10:$AB$209,16,0),IF($AE1400=$AE1399,(IF(AY1399&gt;=1,AY1399-COUNTIFS($AE1399:$AE1399,$AC1400,AL1399:AL1399,$AI$1),0)),0)),0)</f>
        <v>0</v>
      </c>
      <c r="AZ1400" s="1">
        <f>IFERROR(IF($AE1400&gt;$AE1399,VLOOKUP($AC1400+AM$1,STOCK!$F$10:$AB$209,16,0),IF($AE1400=$AE1399,(IF(AZ1399&gt;=1,AZ1399-COUNTIFS($AE1399:$AE1399,$AC1400,AM1399:AM1399,$AI$1),0)),0)),0)</f>
        <v>0</v>
      </c>
      <c r="BA1400" s="1">
        <f>IFERROR(IF($AE1400&gt;$AE1399,VLOOKUP($AC1400+AN$1,STOCK!$F$10:$AB$209,16,0),IF($AE1400=$AE1399,(IF(BA1399&gt;=1,BA1399-COUNTIFS($AE1399:$AE1399,$AC1400,AN1399:AN1399,$AI$1),0)),0)),0)</f>
        <v>0</v>
      </c>
      <c r="BB1400" s="1">
        <f>IFERROR(IF($AE1400&gt;$AE1399,VLOOKUP($AC1400+AO$1,STOCK!$F$10:$AB$209,16,0),IF($AE1400=$AE1399,(IF(BB1399&gt;=1,BB1399-COUNTIFS($AE1399:$AE1399,$AC1400,AO1399:AO1399,$AI$1),0)),0)),0)</f>
        <v>0</v>
      </c>
      <c r="BC1400" s="1">
        <f>IFERROR(IF($AE1400&gt;$AE1399,VLOOKUP($AC1400+AP$1,STOCK!$F$10:$AB$209,16,0),IF($AE1400=$AE1399,(IF(BC1399&gt;=1,BC1399-COUNTIFS($AE1399:$AE1399,$AC1400,AP1399:AP1399,$AI$1),0)),0)),0)</f>
        <v>0</v>
      </c>
      <c r="BD1400" s="1">
        <f>IFERROR(IF($AE1400&gt;$AE1399,VLOOKUP($AC1400+AQ$1,STOCK!$F$10:$AB$209,16,0),IF($AE1400=$AE1399,(IF(BD1399&gt;=1,BD1399-COUNTIFS($AE1399:$AE1399,$AC1400,AQ1399:AQ1399,$AI$1),0)),0)),0)</f>
        <v>0</v>
      </c>
      <c r="BE1400" s="1">
        <f>IFERROR(IF($AE1400&gt;$AE1399,VLOOKUP($AC1400+AR$1,STOCK!$F$10:$AB$209,16,0),IF($AE1400=$AE1399,(IF(BE1399&gt;=1,BE1399-COUNTIFS($AE1399:$AE1399,$AC1400,AR1399:AR1399,$AI$1),0)),0)),0)</f>
        <v>0</v>
      </c>
      <c r="BF1400" s="1">
        <f>IFERROR(IF($AE1400&gt;$AE1399,VLOOKUP($AC1400+AS$1,STOCK!$F$10:$AB$209,16,0),IF($AE1400=$AE1399,(IF(BF1399&gt;=1,BF1399-COUNTIFS($AE1399:$AE1399,$AC1400,AS1399:AS1399,$AI$1),0)),0)),0)</f>
        <v>0</v>
      </c>
      <c r="BG1400" s="1">
        <f>IFERROR(IF($AE1400&gt;$AE1399,VLOOKUP($AC1400+AT$1,STOCK!$F$10:$AB$209,16,0),IF($AE1400=$AE1399,(IF(BG1399&gt;=1,BG1399-COUNTIFS($AE1399:$AE1399,$AC1400,AT1399:AT1399,$AI$1),0)),0)),0)</f>
        <v>0</v>
      </c>
      <c r="BH1400" s="1">
        <f>IFERROR(IF($AE1400&gt;$AE1399,VLOOKUP($AC1400+AU$1,STOCK!$F$10:$AB$209,16,0),IF($AE1400=$AE1399,(IF(BH1399&gt;=1,BH1399-COUNTIFS($AE1399:$AE1399,$AC1400,AU1399:AU1399,$AI$1),0)),0)),0)</f>
        <v>0</v>
      </c>
      <c r="BI1400" s="1">
        <f>IFERROR(IF($AE1400&gt;$AE1399,VLOOKUP($AC1400+AV$1,STOCK!$F$10:$AB$209,16,0),IF($AE1400=$AE1399,(IF(BI1399&gt;=1,BI1399-COUNTIFS($AE1399:$AE1399,$AC1400,AV1399:AV1399,$AI$1),0)),0)),0)</f>
        <v>0</v>
      </c>
      <c r="BJ1400" s="1">
        <f>IFERROR(IF($AE1400&gt;$AE1399,VLOOKUP($AC1400+AW$1,STOCK!$F$10:$AB$209,16,0),IF($AE1400=$AE1399,(IF(BJ1399&gt;=1,BJ1399-COUNTIFS($AE1399:$AE1399,$AC1400,AW1399:AW1399,$AI$1),0)),0)),0)</f>
        <v>0</v>
      </c>
      <c r="BK1400" s="1">
        <f>IFERROR(IF($AE1400&gt;$AE1399,VLOOKUP($AC1400+AX$1,STOCK!$F$10:$AB$209,16,0),IF($AE1400=$AE1399,(IF(BK1399&gt;=1,BK1399-COUNTIFS($AE1399:$AE1399,$AC1400,AX1399:AX1399,$AI$1),0)),0)),0)</f>
        <v>0</v>
      </c>
      <c r="BL1400" s="1">
        <f>IFERROR(IF($AE1400&gt;$AE1399,VLOOKUP($AC1400+AL$1,STOCK!$F$10:$AB$209,17,0),IF($AE1400=$AE1399,(IF(BL1399&gt;=1,BL1399-COUNTIFS($AE1399:$AE1399,$AC1400,AL1399:AL1399,$AI$2),0)),0)),0)</f>
        <v>0</v>
      </c>
      <c r="BM1400" s="1">
        <f>IFERROR(IF($AE1400&gt;$AE1399,VLOOKUP($AC1400+AM$1,STOCK!$F$10:$AB$209,17,0),IF($AE1400=$AE1399,(IF(BM1399&gt;=1,BM1399-COUNTIFS($AE1399:$AE1399,$AC1400,AM1399:AM1399,$AI$2),0)),0)),0)</f>
        <v>0</v>
      </c>
      <c r="BN1400" s="1">
        <f>IFERROR(IF($AE1400&gt;$AE1399,VLOOKUP($AC1400+AN$1,STOCK!$F$10:$AB$209,17,0),IF($AE1400=$AE1399,(IF(BN1399&gt;=1,BN1399-COUNTIFS($AE1399:$AE1399,$AC1400,AN1399:AN1399,$AI$2),0)),0)),0)</f>
        <v>0</v>
      </c>
      <c r="BO1400" s="1">
        <f>IFERROR(IF($AE1400&gt;$AE1399,VLOOKUP($AC1400+AO$1,STOCK!$F$10:$AB$209,17,0),IF($AE1400=$AE1399,(IF(BO1399&gt;=1,BO1399-COUNTIFS($AE1399:$AE1399,$AC1400,AO1399:AO1399,$AI$2),0)),0)),0)</f>
        <v>0</v>
      </c>
      <c r="BP1400" s="1">
        <f>IFERROR(IF($AE1400&gt;$AE1399,VLOOKUP($AC1400+AP$1,STOCK!$F$10:$AB$209,17,0),IF($AE1400=$AE1399,(IF(BP1399&gt;=1,BP1399-COUNTIFS($AE1399:$AE1399,$AC1400,AP1399:AP1399,$AI$2),0)),0)),0)</f>
        <v>0</v>
      </c>
      <c r="BQ1400" s="1">
        <f>IFERROR(IF($AE1400&gt;$AE1399,VLOOKUP($AC1400+AQ$1,STOCK!$F$10:$AB$209,17,0),IF($AE1400=$AE1399,(IF(BQ1399&gt;=1,BQ1399-COUNTIFS($AE1399:$AE1399,$AC1400,AQ1399:AQ1399,$AI$2),0)),0)),0)</f>
        <v>0</v>
      </c>
      <c r="BR1400" s="1">
        <f>IFERROR(IF($AE1400&gt;$AE1399,VLOOKUP($AC1400+AR$1,STOCK!$F$10:$AB$209,17,0),IF($AE1400=$AE1399,(IF(BR1399&gt;=1,BR1399-COUNTIFS($AE1399:$AE1399,$AC1400,AR1399:AR1399,$AI$2),0)),0)),0)</f>
        <v>0</v>
      </c>
      <c r="BS1400" s="1">
        <f>IFERROR(IF($AE1400&gt;$AE1399,VLOOKUP($AC1400+AS$1,STOCK!$F$10:$AB$209,17,0),IF($AE1400=$AE1399,(IF(BS1399&gt;=1,BS1399-COUNTIFS($AE1399:$AE1399,$AC1400,AS1399:AS1399,$AI$2),0)),0)),0)</f>
        <v>0</v>
      </c>
      <c r="BT1400" s="1">
        <f>IFERROR(IF($AE1400&gt;$AE1399,VLOOKUP($AC1400+AT$1,STOCK!$F$10:$AB$209,17,0),IF($AE1400=$AE1399,(IF(BT1399&gt;=1,BT1399-COUNTIFS($AE1399:$AE1399,$AC1400,AT1399:AT1399,$AI$2),0)),0)),0)</f>
        <v>0</v>
      </c>
      <c r="BU1400" s="1">
        <f>IFERROR(IF($AE1400&gt;$AE1399,VLOOKUP($AC1400+AU$1,STOCK!$F$10:$AB$209,17,0),IF($AE1400=$AE1399,(IF(BU1399&gt;=1,BU1399-COUNTIFS($AE1399:$AE1399,$AC1400,AU1399:AU1399,$AI$2),0)),0)),0)</f>
        <v>0</v>
      </c>
      <c r="BV1400" s="1">
        <f>IFERROR(IF($AE1400&gt;$AE1399,VLOOKUP($AC1400+AV$1,STOCK!$F$10:$AB$209,17,0),IF($AE1400=$AE1399,(IF(BV1399&gt;=1,BV1399-COUNTIFS($AE1399:$AE1399,$AC1400,AV1399:AV1399,$AI$2),0)),0)),0)</f>
        <v>0</v>
      </c>
      <c r="BW1400" s="1">
        <f>IFERROR(IF($AE1400&gt;$AE1399,VLOOKUP($AC1400+AW$1,STOCK!$F$10:$AB$209,17,0),IF($AE1400=$AE1399,(IF(BW1399&gt;=1,BW1399-COUNTIFS($AE1399:$AE1399,$AC1400,AW1399:AW1399,$AI$2),0)),0)),0)</f>
        <v>0</v>
      </c>
      <c r="BX1400" s="1">
        <f>IFERROR(IF($AE1400&gt;$AE1399,VLOOKUP($AC1400+AX$1,STOCK!$F$10:$AB$209,17,0),IF($AE1400=$AE1399,(IF(BX1399&gt;=1,BX1399-COUNTIFS($AE1399:$AE1399,$AC1400,AX1399:AX1399,$AI$2),0)),0)),0)</f>
        <v>0</v>
      </c>
    </row>
    <row r="1401" spans="29:76" x14ac:dyDescent="0.25">
      <c r="AC1401" s="1">
        <f t="shared" si="335"/>
        <v>0</v>
      </c>
      <c r="AD1401" s="1">
        <f>IFERROR(IF(LEN(AK1401)&gt;=1,VLOOKUP(HLOOKUP(AK1401,PROFILE!$K$5:$V$8,4,0),PROFILE!$F$1:$G$3,2,0),0),0)</f>
        <v>0</v>
      </c>
      <c r="AE1401" s="1">
        <f t="shared" si="336"/>
        <v>0</v>
      </c>
      <c r="AF1401" s="1">
        <v>1388</v>
      </c>
      <c r="AI1401" s="1" t="str">
        <f>IFERROR(IF($AH1401&gt;=1,VLOOKUP($AG1401,STUDENT!$O$8:$Z$1507,3,0),""),"")</f>
        <v/>
      </c>
      <c r="AJ1401" s="1" t="str">
        <f>IFERROR(IF($AH1401&gt;=1,VLOOKUP($AG1401,STUDENT!$O$8:$Z$1507,4,0),""),"")</f>
        <v/>
      </c>
      <c r="AK1401" s="1" t="str">
        <f>IFERROR(IF($AH1401&gt;=1,VLOOKUP($AG1401,STUDENT!$O$8:$Z$1507,6,0),""),"")</f>
        <v/>
      </c>
      <c r="AL1401" s="1" t="str">
        <f t="shared" si="337"/>
        <v/>
      </c>
      <c r="AM1401" s="1" t="str">
        <f t="shared" si="338"/>
        <v/>
      </c>
      <c r="AN1401" s="1" t="str">
        <f t="shared" si="339"/>
        <v/>
      </c>
      <c r="AO1401" s="1" t="str">
        <f t="shared" si="340"/>
        <v/>
      </c>
      <c r="AP1401" s="1" t="str">
        <f t="shared" si="341"/>
        <v/>
      </c>
      <c r="AQ1401" s="1" t="str">
        <f t="shared" si="342"/>
        <v/>
      </c>
      <c r="AR1401" s="1" t="str">
        <f t="shared" si="343"/>
        <v/>
      </c>
      <c r="AS1401" s="1" t="str">
        <f t="shared" si="344"/>
        <v/>
      </c>
      <c r="AT1401" s="1" t="str">
        <f t="shared" si="345"/>
        <v/>
      </c>
      <c r="AU1401" s="1" t="str">
        <f t="shared" si="346"/>
        <v/>
      </c>
      <c r="AV1401" s="1" t="str">
        <f t="shared" si="347"/>
        <v/>
      </c>
      <c r="AW1401" s="1" t="str">
        <f t="shared" si="348"/>
        <v/>
      </c>
      <c r="AX1401" s="1" t="str">
        <f t="shared" si="349"/>
        <v/>
      </c>
      <c r="AY1401" s="1">
        <f>IFERROR(IF($AE1401&gt;$AE1400,VLOOKUP($AC1401+AL$1,STOCK!$F$10:$AB$209,16,0),IF($AE1401=$AE1400,(IF(AY1400&gt;=1,AY1400-COUNTIFS($AE1400:$AE1400,$AC1401,AL1400:AL1400,$AI$1),0)),0)),0)</f>
        <v>0</v>
      </c>
      <c r="AZ1401" s="1">
        <f>IFERROR(IF($AE1401&gt;$AE1400,VLOOKUP($AC1401+AM$1,STOCK!$F$10:$AB$209,16,0),IF($AE1401=$AE1400,(IF(AZ1400&gt;=1,AZ1400-COUNTIFS($AE1400:$AE1400,$AC1401,AM1400:AM1400,$AI$1),0)),0)),0)</f>
        <v>0</v>
      </c>
      <c r="BA1401" s="1">
        <f>IFERROR(IF($AE1401&gt;$AE1400,VLOOKUP($AC1401+AN$1,STOCK!$F$10:$AB$209,16,0),IF($AE1401=$AE1400,(IF(BA1400&gt;=1,BA1400-COUNTIFS($AE1400:$AE1400,$AC1401,AN1400:AN1400,$AI$1),0)),0)),0)</f>
        <v>0</v>
      </c>
      <c r="BB1401" s="1">
        <f>IFERROR(IF($AE1401&gt;$AE1400,VLOOKUP($AC1401+AO$1,STOCK!$F$10:$AB$209,16,0),IF($AE1401=$AE1400,(IF(BB1400&gt;=1,BB1400-COUNTIFS($AE1400:$AE1400,$AC1401,AO1400:AO1400,$AI$1),0)),0)),0)</f>
        <v>0</v>
      </c>
      <c r="BC1401" s="1">
        <f>IFERROR(IF($AE1401&gt;$AE1400,VLOOKUP($AC1401+AP$1,STOCK!$F$10:$AB$209,16,0),IF($AE1401=$AE1400,(IF(BC1400&gt;=1,BC1400-COUNTIFS($AE1400:$AE1400,$AC1401,AP1400:AP1400,$AI$1),0)),0)),0)</f>
        <v>0</v>
      </c>
      <c r="BD1401" s="1">
        <f>IFERROR(IF($AE1401&gt;$AE1400,VLOOKUP($AC1401+AQ$1,STOCK!$F$10:$AB$209,16,0),IF($AE1401=$AE1400,(IF(BD1400&gt;=1,BD1400-COUNTIFS($AE1400:$AE1400,$AC1401,AQ1400:AQ1400,$AI$1),0)),0)),0)</f>
        <v>0</v>
      </c>
      <c r="BE1401" s="1">
        <f>IFERROR(IF($AE1401&gt;$AE1400,VLOOKUP($AC1401+AR$1,STOCK!$F$10:$AB$209,16,0),IF($AE1401=$AE1400,(IF(BE1400&gt;=1,BE1400-COUNTIFS($AE1400:$AE1400,$AC1401,AR1400:AR1400,$AI$1),0)),0)),0)</f>
        <v>0</v>
      </c>
      <c r="BF1401" s="1">
        <f>IFERROR(IF($AE1401&gt;$AE1400,VLOOKUP($AC1401+AS$1,STOCK!$F$10:$AB$209,16,0),IF($AE1401=$AE1400,(IF(BF1400&gt;=1,BF1400-COUNTIFS($AE1400:$AE1400,$AC1401,AS1400:AS1400,$AI$1),0)),0)),0)</f>
        <v>0</v>
      </c>
      <c r="BG1401" s="1">
        <f>IFERROR(IF($AE1401&gt;$AE1400,VLOOKUP($AC1401+AT$1,STOCK!$F$10:$AB$209,16,0),IF($AE1401=$AE1400,(IF(BG1400&gt;=1,BG1400-COUNTIFS($AE1400:$AE1400,$AC1401,AT1400:AT1400,$AI$1),0)),0)),0)</f>
        <v>0</v>
      </c>
      <c r="BH1401" s="1">
        <f>IFERROR(IF($AE1401&gt;$AE1400,VLOOKUP($AC1401+AU$1,STOCK!$F$10:$AB$209,16,0),IF($AE1401=$AE1400,(IF(BH1400&gt;=1,BH1400-COUNTIFS($AE1400:$AE1400,$AC1401,AU1400:AU1400,$AI$1),0)),0)),0)</f>
        <v>0</v>
      </c>
      <c r="BI1401" s="1">
        <f>IFERROR(IF($AE1401&gt;$AE1400,VLOOKUP($AC1401+AV$1,STOCK!$F$10:$AB$209,16,0),IF($AE1401=$AE1400,(IF(BI1400&gt;=1,BI1400-COUNTIFS($AE1400:$AE1400,$AC1401,AV1400:AV1400,$AI$1),0)),0)),0)</f>
        <v>0</v>
      </c>
      <c r="BJ1401" s="1">
        <f>IFERROR(IF($AE1401&gt;$AE1400,VLOOKUP($AC1401+AW$1,STOCK!$F$10:$AB$209,16,0),IF($AE1401=$AE1400,(IF(BJ1400&gt;=1,BJ1400-COUNTIFS($AE1400:$AE1400,$AC1401,AW1400:AW1400,$AI$1),0)),0)),0)</f>
        <v>0</v>
      </c>
      <c r="BK1401" s="1">
        <f>IFERROR(IF($AE1401&gt;$AE1400,VLOOKUP($AC1401+AX$1,STOCK!$F$10:$AB$209,16,0),IF($AE1401=$AE1400,(IF(BK1400&gt;=1,BK1400-COUNTIFS($AE1400:$AE1400,$AC1401,AX1400:AX1400,$AI$1),0)),0)),0)</f>
        <v>0</v>
      </c>
      <c r="BL1401" s="1">
        <f>IFERROR(IF($AE1401&gt;$AE1400,VLOOKUP($AC1401+AL$1,STOCK!$F$10:$AB$209,17,0),IF($AE1401=$AE1400,(IF(BL1400&gt;=1,BL1400-COUNTIFS($AE1400:$AE1400,$AC1401,AL1400:AL1400,$AI$2),0)),0)),0)</f>
        <v>0</v>
      </c>
      <c r="BM1401" s="1">
        <f>IFERROR(IF($AE1401&gt;$AE1400,VLOOKUP($AC1401+AM$1,STOCK!$F$10:$AB$209,17,0),IF($AE1401=$AE1400,(IF(BM1400&gt;=1,BM1400-COUNTIFS($AE1400:$AE1400,$AC1401,AM1400:AM1400,$AI$2),0)),0)),0)</f>
        <v>0</v>
      </c>
      <c r="BN1401" s="1">
        <f>IFERROR(IF($AE1401&gt;$AE1400,VLOOKUP($AC1401+AN$1,STOCK!$F$10:$AB$209,17,0),IF($AE1401=$AE1400,(IF(BN1400&gt;=1,BN1400-COUNTIFS($AE1400:$AE1400,$AC1401,AN1400:AN1400,$AI$2),0)),0)),0)</f>
        <v>0</v>
      </c>
      <c r="BO1401" s="1">
        <f>IFERROR(IF($AE1401&gt;$AE1400,VLOOKUP($AC1401+AO$1,STOCK!$F$10:$AB$209,17,0),IF($AE1401=$AE1400,(IF(BO1400&gt;=1,BO1400-COUNTIFS($AE1400:$AE1400,$AC1401,AO1400:AO1400,$AI$2),0)),0)),0)</f>
        <v>0</v>
      </c>
      <c r="BP1401" s="1">
        <f>IFERROR(IF($AE1401&gt;$AE1400,VLOOKUP($AC1401+AP$1,STOCK!$F$10:$AB$209,17,0),IF($AE1401=$AE1400,(IF(BP1400&gt;=1,BP1400-COUNTIFS($AE1400:$AE1400,$AC1401,AP1400:AP1400,$AI$2),0)),0)),0)</f>
        <v>0</v>
      </c>
      <c r="BQ1401" s="1">
        <f>IFERROR(IF($AE1401&gt;$AE1400,VLOOKUP($AC1401+AQ$1,STOCK!$F$10:$AB$209,17,0),IF($AE1401=$AE1400,(IF(BQ1400&gt;=1,BQ1400-COUNTIFS($AE1400:$AE1400,$AC1401,AQ1400:AQ1400,$AI$2),0)),0)),0)</f>
        <v>0</v>
      </c>
      <c r="BR1401" s="1">
        <f>IFERROR(IF($AE1401&gt;$AE1400,VLOOKUP($AC1401+AR$1,STOCK!$F$10:$AB$209,17,0),IF($AE1401=$AE1400,(IF(BR1400&gt;=1,BR1400-COUNTIFS($AE1400:$AE1400,$AC1401,AR1400:AR1400,$AI$2),0)),0)),0)</f>
        <v>0</v>
      </c>
      <c r="BS1401" s="1">
        <f>IFERROR(IF($AE1401&gt;$AE1400,VLOOKUP($AC1401+AS$1,STOCK!$F$10:$AB$209,17,0),IF($AE1401=$AE1400,(IF(BS1400&gt;=1,BS1400-COUNTIFS($AE1400:$AE1400,$AC1401,AS1400:AS1400,$AI$2),0)),0)),0)</f>
        <v>0</v>
      </c>
      <c r="BT1401" s="1">
        <f>IFERROR(IF($AE1401&gt;$AE1400,VLOOKUP($AC1401+AT$1,STOCK!$F$10:$AB$209,17,0),IF($AE1401=$AE1400,(IF(BT1400&gt;=1,BT1400-COUNTIFS($AE1400:$AE1400,$AC1401,AT1400:AT1400,$AI$2),0)),0)),0)</f>
        <v>0</v>
      </c>
      <c r="BU1401" s="1">
        <f>IFERROR(IF($AE1401&gt;$AE1400,VLOOKUP($AC1401+AU$1,STOCK!$F$10:$AB$209,17,0),IF($AE1401=$AE1400,(IF(BU1400&gt;=1,BU1400-COUNTIFS($AE1400:$AE1400,$AC1401,AU1400:AU1400,$AI$2),0)),0)),0)</f>
        <v>0</v>
      </c>
      <c r="BV1401" s="1">
        <f>IFERROR(IF($AE1401&gt;$AE1400,VLOOKUP($AC1401+AV$1,STOCK!$F$10:$AB$209,17,0),IF($AE1401=$AE1400,(IF(BV1400&gt;=1,BV1400-COUNTIFS($AE1400:$AE1400,$AC1401,AV1400:AV1400,$AI$2),0)),0)),0)</f>
        <v>0</v>
      </c>
      <c r="BW1401" s="1">
        <f>IFERROR(IF($AE1401&gt;$AE1400,VLOOKUP($AC1401+AW$1,STOCK!$F$10:$AB$209,17,0),IF($AE1401=$AE1400,(IF(BW1400&gt;=1,BW1400-COUNTIFS($AE1400:$AE1400,$AC1401,AW1400:AW1400,$AI$2),0)),0)),0)</f>
        <v>0</v>
      </c>
      <c r="BX1401" s="1">
        <f>IFERROR(IF($AE1401&gt;$AE1400,VLOOKUP($AC1401+AX$1,STOCK!$F$10:$AB$209,17,0),IF($AE1401=$AE1400,(IF(BX1400&gt;=1,BX1400-COUNTIFS($AE1400:$AE1400,$AC1401,AX1400:AX1400,$AI$2),0)),0)),0)</f>
        <v>0</v>
      </c>
    </row>
    <row r="1402" spans="29:76" x14ac:dyDescent="0.25">
      <c r="AC1402" s="1">
        <f t="shared" si="335"/>
        <v>0</v>
      </c>
      <c r="AD1402" s="1">
        <f>IFERROR(IF(LEN(AK1402)&gt;=1,VLOOKUP(HLOOKUP(AK1402,PROFILE!$K$5:$V$8,4,0),PROFILE!$F$1:$G$3,2,0),0),0)</f>
        <v>0</v>
      </c>
      <c r="AE1402" s="1">
        <f t="shared" si="336"/>
        <v>0</v>
      </c>
      <c r="AF1402" s="1">
        <v>1389</v>
      </c>
      <c r="AI1402" s="1" t="str">
        <f>IFERROR(IF($AH1402&gt;=1,VLOOKUP($AG1402,STUDENT!$O$8:$Z$1507,3,0),""),"")</f>
        <v/>
      </c>
      <c r="AJ1402" s="1" t="str">
        <f>IFERROR(IF($AH1402&gt;=1,VLOOKUP($AG1402,STUDENT!$O$8:$Z$1507,4,0),""),"")</f>
        <v/>
      </c>
      <c r="AK1402" s="1" t="str">
        <f>IFERROR(IF($AH1402&gt;=1,VLOOKUP($AG1402,STUDENT!$O$8:$Z$1507,6,0),""),"")</f>
        <v/>
      </c>
      <c r="AL1402" s="1" t="str">
        <f t="shared" si="337"/>
        <v/>
      </c>
      <c r="AM1402" s="1" t="str">
        <f t="shared" si="338"/>
        <v/>
      </c>
      <c r="AN1402" s="1" t="str">
        <f t="shared" si="339"/>
        <v/>
      </c>
      <c r="AO1402" s="1" t="str">
        <f t="shared" si="340"/>
        <v/>
      </c>
      <c r="AP1402" s="1" t="str">
        <f t="shared" si="341"/>
        <v/>
      </c>
      <c r="AQ1402" s="1" t="str">
        <f t="shared" si="342"/>
        <v/>
      </c>
      <c r="AR1402" s="1" t="str">
        <f t="shared" si="343"/>
        <v/>
      </c>
      <c r="AS1402" s="1" t="str">
        <f t="shared" si="344"/>
        <v/>
      </c>
      <c r="AT1402" s="1" t="str">
        <f t="shared" si="345"/>
        <v/>
      </c>
      <c r="AU1402" s="1" t="str">
        <f t="shared" si="346"/>
        <v/>
      </c>
      <c r="AV1402" s="1" t="str">
        <f t="shared" si="347"/>
        <v/>
      </c>
      <c r="AW1402" s="1" t="str">
        <f t="shared" si="348"/>
        <v/>
      </c>
      <c r="AX1402" s="1" t="str">
        <f t="shared" si="349"/>
        <v/>
      </c>
      <c r="AY1402" s="1">
        <f>IFERROR(IF($AE1402&gt;$AE1401,VLOOKUP($AC1402+AL$1,STOCK!$F$10:$AB$209,16,0),IF($AE1402=$AE1401,(IF(AY1401&gt;=1,AY1401-COUNTIFS($AE1401:$AE1401,$AC1402,AL1401:AL1401,$AI$1),0)),0)),0)</f>
        <v>0</v>
      </c>
      <c r="AZ1402" s="1">
        <f>IFERROR(IF($AE1402&gt;$AE1401,VLOOKUP($AC1402+AM$1,STOCK!$F$10:$AB$209,16,0),IF($AE1402=$AE1401,(IF(AZ1401&gt;=1,AZ1401-COUNTIFS($AE1401:$AE1401,$AC1402,AM1401:AM1401,$AI$1),0)),0)),0)</f>
        <v>0</v>
      </c>
      <c r="BA1402" s="1">
        <f>IFERROR(IF($AE1402&gt;$AE1401,VLOOKUP($AC1402+AN$1,STOCK!$F$10:$AB$209,16,0),IF($AE1402=$AE1401,(IF(BA1401&gt;=1,BA1401-COUNTIFS($AE1401:$AE1401,$AC1402,AN1401:AN1401,$AI$1),0)),0)),0)</f>
        <v>0</v>
      </c>
      <c r="BB1402" s="1">
        <f>IFERROR(IF($AE1402&gt;$AE1401,VLOOKUP($AC1402+AO$1,STOCK!$F$10:$AB$209,16,0),IF($AE1402=$AE1401,(IF(BB1401&gt;=1,BB1401-COUNTIFS($AE1401:$AE1401,$AC1402,AO1401:AO1401,$AI$1),0)),0)),0)</f>
        <v>0</v>
      </c>
      <c r="BC1402" s="1">
        <f>IFERROR(IF($AE1402&gt;$AE1401,VLOOKUP($AC1402+AP$1,STOCK!$F$10:$AB$209,16,0),IF($AE1402=$AE1401,(IF(BC1401&gt;=1,BC1401-COUNTIFS($AE1401:$AE1401,$AC1402,AP1401:AP1401,$AI$1),0)),0)),0)</f>
        <v>0</v>
      </c>
      <c r="BD1402" s="1">
        <f>IFERROR(IF($AE1402&gt;$AE1401,VLOOKUP($AC1402+AQ$1,STOCK!$F$10:$AB$209,16,0),IF($AE1402=$AE1401,(IF(BD1401&gt;=1,BD1401-COUNTIFS($AE1401:$AE1401,$AC1402,AQ1401:AQ1401,$AI$1),0)),0)),0)</f>
        <v>0</v>
      </c>
      <c r="BE1402" s="1">
        <f>IFERROR(IF($AE1402&gt;$AE1401,VLOOKUP($AC1402+AR$1,STOCK!$F$10:$AB$209,16,0),IF($AE1402=$AE1401,(IF(BE1401&gt;=1,BE1401-COUNTIFS($AE1401:$AE1401,$AC1402,AR1401:AR1401,$AI$1),0)),0)),0)</f>
        <v>0</v>
      </c>
      <c r="BF1402" s="1">
        <f>IFERROR(IF($AE1402&gt;$AE1401,VLOOKUP($AC1402+AS$1,STOCK!$F$10:$AB$209,16,0),IF($AE1402=$AE1401,(IF(BF1401&gt;=1,BF1401-COUNTIFS($AE1401:$AE1401,$AC1402,AS1401:AS1401,$AI$1),0)),0)),0)</f>
        <v>0</v>
      </c>
      <c r="BG1402" s="1">
        <f>IFERROR(IF($AE1402&gt;$AE1401,VLOOKUP($AC1402+AT$1,STOCK!$F$10:$AB$209,16,0),IF($AE1402=$AE1401,(IF(BG1401&gt;=1,BG1401-COUNTIFS($AE1401:$AE1401,$AC1402,AT1401:AT1401,$AI$1),0)),0)),0)</f>
        <v>0</v>
      </c>
      <c r="BH1402" s="1">
        <f>IFERROR(IF($AE1402&gt;$AE1401,VLOOKUP($AC1402+AU$1,STOCK!$F$10:$AB$209,16,0),IF($AE1402=$AE1401,(IF(BH1401&gt;=1,BH1401-COUNTIFS($AE1401:$AE1401,$AC1402,AU1401:AU1401,$AI$1),0)),0)),0)</f>
        <v>0</v>
      </c>
      <c r="BI1402" s="1">
        <f>IFERROR(IF($AE1402&gt;$AE1401,VLOOKUP($AC1402+AV$1,STOCK!$F$10:$AB$209,16,0),IF($AE1402=$AE1401,(IF(BI1401&gt;=1,BI1401-COUNTIFS($AE1401:$AE1401,$AC1402,AV1401:AV1401,$AI$1),0)),0)),0)</f>
        <v>0</v>
      </c>
      <c r="BJ1402" s="1">
        <f>IFERROR(IF($AE1402&gt;$AE1401,VLOOKUP($AC1402+AW$1,STOCK!$F$10:$AB$209,16,0),IF($AE1402=$AE1401,(IF(BJ1401&gt;=1,BJ1401-COUNTIFS($AE1401:$AE1401,$AC1402,AW1401:AW1401,$AI$1),0)),0)),0)</f>
        <v>0</v>
      </c>
      <c r="BK1402" s="1">
        <f>IFERROR(IF($AE1402&gt;$AE1401,VLOOKUP($AC1402+AX$1,STOCK!$F$10:$AB$209,16,0),IF($AE1402=$AE1401,(IF(BK1401&gt;=1,BK1401-COUNTIFS($AE1401:$AE1401,$AC1402,AX1401:AX1401,$AI$1),0)),0)),0)</f>
        <v>0</v>
      </c>
      <c r="BL1402" s="1">
        <f>IFERROR(IF($AE1402&gt;$AE1401,VLOOKUP($AC1402+AL$1,STOCK!$F$10:$AB$209,17,0),IF($AE1402=$AE1401,(IF(BL1401&gt;=1,BL1401-COUNTIFS($AE1401:$AE1401,$AC1402,AL1401:AL1401,$AI$2),0)),0)),0)</f>
        <v>0</v>
      </c>
      <c r="BM1402" s="1">
        <f>IFERROR(IF($AE1402&gt;$AE1401,VLOOKUP($AC1402+AM$1,STOCK!$F$10:$AB$209,17,0),IF($AE1402=$AE1401,(IF(BM1401&gt;=1,BM1401-COUNTIFS($AE1401:$AE1401,$AC1402,AM1401:AM1401,$AI$2),0)),0)),0)</f>
        <v>0</v>
      </c>
      <c r="BN1402" s="1">
        <f>IFERROR(IF($AE1402&gt;$AE1401,VLOOKUP($AC1402+AN$1,STOCK!$F$10:$AB$209,17,0),IF($AE1402=$AE1401,(IF(BN1401&gt;=1,BN1401-COUNTIFS($AE1401:$AE1401,$AC1402,AN1401:AN1401,$AI$2),0)),0)),0)</f>
        <v>0</v>
      </c>
      <c r="BO1402" s="1">
        <f>IFERROR(IF($AE1402&gt;$AE1401,VLOOKUP($AC1402+AO$1,STOCK!$F$10:$AB$209,17,0),IF($AE1402=$AE1401,(IF(BO1401&gt;=1,BO1401-COUNTIFS($AE1401:$AE1401,$AC1402,AO1401:AO1401,$AI$2),0)),0)),0)</f>
        <v>0</v>
      </c>
      <c r="BP1402" s="1">
        <f>IFERROR(IF($AE1402&gt;$AE1401,VLOOKUP($AC1402+AP$1,STOCK!$F$10:$AB$209,17,0),IF($AE1402=$AE1401,(IF(BP1401&gt;=1,BP1401-COUNTIFS($AE1401:$AE1401,$AC1402,AP1401:AP1401,$AI$2),0)),0)),0)</f>
        <v>0</v>
      </c>
      <c r="BQ1402" s="1">
        <f>IFERROR(IF($AE1402&gt;$AE1401,VLOOKUP($AC1402+AQ$1,STOCK!$F$10:$AB$209,17,0),IF($AE1402=$AE1401,(IF(BQ1401&gt;=1,BQ1401-COUNTIFS($AE1401:$AE1401,$AC1402,AQ1401:AQ1401,$AI$2),0)),0)),0)</f>
        <v>0</v>
      </c>
      <c r="BR1402" s="1">
        <f>IFERROR(IF($AE1402&gt;$AE1401,VLOOKUP($AC1402+AR$1,STOCK!$F$10:$AB$209,17,0),IF($AE1402=$AE1401,(IF(BR1401&gt;=1,BR1401-COUNTIFS($AE1401:$AE1401,$AC1402,AR1401:AR1401,$AI$2),0)),0)),0)</f>
        <v>0</v>
      </c>
      <c r="BS1402" s="1">
        <f>IFERROR(IF($AE1402&gt;$AE1401,VLOOKUP($AC1402+AS$1,STOCK!$F$10:$AB$209,17,0),IF($AE1402=$AE1401,(IF(BS1401&gt;=1,BS1401-COUNTIFS($AE1401:$AE1401,$AC1402,AS1401:AS1401,$AI$2),0)),0)),0)</f>
        <v>0</v>
      </c>
      <c r="BT1402" s="1">
        <f>IFERROR(IF($AE1402&gt;$AE1401,VLOOKUP($AC1402+AT$1,STOCK!$F$10:$AB$209,17,0),IF($AE1402=$AE1401,(IF(BT1401&gt;=1,BT1401-COUNTIFS($AE1401:$AE1401,$AC1402,AT1401:AT1401,$AI$2),0)),0)),0)</f>
        <v>0</v>
      </c>
      <c r="BU1402" s="1">
        <f>IFERROR(IF($AE1402&gt;$AE1401,VLOOKUP($AC1402+AU$1,STOCK!$F$10:$AB$209,17,0),IF($AE1402=$AE1401,(IF(BU1401&gt;=1,BU1401-COUNTIFS($AE1401:$AE1401,$AC1402,AU1401:AU1401,$AI$2),0)),0)),0)</f>
        <v>0</v>
      </c>
      <c r="BV1402" s="1">
        <f>IFERROR(IF($AE1402&gt;$AE1401,VLOOKUP($AC1402+AV$1,STOCK!$F$10:$AB$209,17,0),IF($AE1402=$AE1401,(IF(BV1401&gt;=1,BV1401-COUNTIFS($AE1401:$AE1401,$AC1402,AV1401:AV1401,$AI$2),0)),0)),0)</f>
        <v>0</v>
      </c>
      <c r="BW1402" s="1">
        <f>IFERROR(IF($AE1402&gt;$AE1401,VLOOKUP($AC1402+AW$1,STOCK!$F$10:$AB$209,17,0),IF($AE1402=$AE1401,(IF(BW1401&gt;=1,BW1401-COUNTIFS($AE1401:$AE1401,$AC1402,AW1401:AW1401,$AI$2),0)),0)),0)</f>
        <v>0</v>
      </c>
      <c r="BX1402" s="1">
        <f>IFERROR(IF($AE1402&gt;$AE1401,VLOOKUP($AC1402+AX$1,STOCK!$F$10:$AB$209,17,0),IF($AE1402=$AE1401,(IF(BX1401&gt;=1,BX1401-COUNTIFS($AE1401:$AE1401,$AC1402,AX1401:AX1401,$AI$2),0)),0)),0)</f>
        <v>0</v>
      </c>
    </row>
    <row r="1403" spans="29:76" x14ac:dyDescent="0.25">
      <c r="AC1403" s="1">
        <f t="shared" si="335"/>
        <v>0</v>
      </c>
      <c r="AD1403" s="1">
        <f>IFERROR(IF(LEN(AK1403)&gt;=1,VLOOKUP(HLOOKUP(AK1403,PROFILE!$K$5:$V$8,4,0),PROFILE!$F$1:$G$3,2,0),0),0)</f>
        <v>0</v>
      </c>
      <c r="AE1403" s="1">
        <f t="shared" si="336"/>
        <v>0</v>
      </c>
      <c r="AF1403" s="1">
        <v>1390</v>
      </c>
      <c r="AI1403" s="1" t="str">
        <f>IFERROR(IF($AH1403&gt;=1,VLOOKUP($AG1403,STUDENT!$O$8:$Z$1507,3,0),""),"")</f>
        <v/>
      </c>
      <c r="AJ1403" s="1" t="str">
        <f>IFERROR(IF($AH1403&gt;=1,VLOOKUP($AG1403,STUDENT!$O$8:$Z$1507,4,0),""),"")</f>
        <v/>
      </c>
      <c r="AK1403" s="1" t="str">
        <f>IFERROR(IF($AH1403&gt;=1,VLOOKUP($AG1403,STUDENT!$O$8:$Z$1507,6,0),""),"")</f>
        <v/>
      </c>
      <c r="AL1403" s="1" t="str">
        <f t="shared" si="337"/>
        <v/>
      </c>
      <c r="AM1403" s="1" t="str">
        <f t="shared" si="338"/>
        <v/>
      </c>
      <c r="AN1403" s="1" t="str">
        <f t="shared" si="339"/>
        <v/>
      </c>
      <c r="AO1403" s="1" t="str">
        <f t="shared" si="340"/>
        <v/>
      </c>
      <c r="AP1403" s="1" t="str">
        <f t="shared" si="341"/>
        <v/>
      </c>
      <c r="AQ1403" s="1" t="str">
        <f t="shared" si="342"/>
        <v/>
      </c>
      <c r="AR1403" s="1" t="str">
        <f t="shared" si="343"/>
        <v/>
      </c>
      <c r="AS1403" s="1" t="str">
        <f t="shared" si="344"/>
        <v/>
      </c>
      <c r="AT1403" s="1" t="str">
        <f t="shared" si="345"/>
        <v/>
      </c>
      <c r="AU1403" s="1" t="str">
        <f t="shared" si="346"/>
        <v/>
      </c>
      <c r="AV1403" s="1" t="str">
        <f t="shared" si="347"/>
        <v/>
      </c>
      <c r="AW1403" s="1" t="str">
        <f t="shared" si="348"/>
        <v/>
      </c>
      <c r="AX1403" s="1" t="str">
        <f t="shared" si="349"/>
        <v/>
      </c>
      <c r="AY1403" s="1">
        <f>IFERROR(IF($AE1403&gt;$AE1402,VLOOKUP($AC1403+AL$1,STOCK!$F$10:$AB$209,16,0),IF($AE1403=$AE1402,(IF(AY1402&gt;=1,AY1402-COUNTIFS($AE1402:$AE1402,$AC1403,AL1402:AL1402,$AI$1),0)),0)),0)</f>
        <v>0</v>
      </c>
      <c r="AZ1403" s="1">
        <f>IFERROR(IF($AE1403&gt;$AE1402,VLOOKUP($AC1403+AM$1,STOCK!$F$10:$AB$209,16,0),IF($AE1403=$AE1402,(IF(AZ1402&gt;=1,AZ1402-COUNTIFS($AE1402:$AE1402,$AC1403,AM1402:AM1402,$AI$1),0)),0)),0)</f>
        <v>0</v>
      </c>
      <c r="BA1403" s="1">
        <f>IFERROR(IF($AE1403&gt;$AE1402,VLOOKUP($AC1403+AN$1,STOCK!$F$10:$AB$209,16,0),IF($AE1403=$AE1402,(IF(BA1402&gt;=1,BA1402-COUNTIFS($AE1402:$AE1402,$AC1403,AN1402:AN1402,$AI$1),0)),0)),0)</f>
        <v>0</v>
      </c>
      <c r="BB1403" s="1">
        <f>IFERROR(IF($AE1403&gt;$AE1402,VLOOKUP($AC1403+AO$1,STOCK!$F$10:$AB$209,16,0),IF($AE1403=$AE1402,(IF(BB1402&gt;=1,BB1402-COUNTIFS($AE1402:$AE1402,$AC1403,AO1402:AO1402,$AI$1),0)),0)),0)</f>
        <v>0</v>
      </c>
      <c r="BC1403" s="1">
        <f>IFERROR(IF($AE1403&gt;$AE1402,VLOOKUP($AC1403+AP$1,STOCK!$F$10:$AB$209,16,0),IF($AE1403=$AE1402,(IF(BC1402&gt;=1,BC1402-COUNTIFS($AE1402:$AE1402,$AC1403,AP1402:AP1402,$AI$1),0)),0)),0)</f>
        <v>0</v>
      </c>
      <c r="BD1403" s="1">
        <f>IFERROR(IF($AE1403&gt;$AE1402,VLOOKUP($AC1403+AQ$1,STOCK!$F$10:$AB$209,16,0),IF($AE1403=$AE1402,(IF(BD1402&gt;=1,BD1402-COUNTIFS($AE1402:$AE1402,$AC1403,AQ1402:AQ1402,$AI$1),0)),0)),0)</f>
        <v>0</v>
      </c>
      <c r="BE1403" s="1">
        <f>IFERROR(IF($AE1403&gt;$AE1402,VLOOKUP($AC1403+AR$1,STOCK!$F$10:$AB$209,16,0),IF($AE1403=$AE1402,(IF(BE1402&gt;=1,BE1402-COUNTIFS($AE1402:$AE1402,$AC1403,AR1402:AR1402,$AI$1),0)),0)),0)</f>
        <v>0</v>
      </c>
      <c r="BF1403" s="1">
        <f>IFERROR(IF($AE1403&gt;$AE1402,VLOOKUP($AC1403+AS$1,STOCK!$F$10:$AB$209,16,0),IF($AE1403=$AE1402,(IF(BF1402&gt;=1,BF1402-COUNTIFS($AE1402:$AE1402,$AC1403,AS1402:AS1402,$AI$1),0)),0)),0)</f>
        <v>0</v>
      </c>
      <c r="BG1403" s="1">
        <f>IFERROR(IF($AE1403&gt;$AE1402,VLOOKUP($AC1403+AT$1,STOCK!$F$10:$AB$209,16,0),IF($AE1403=$AE1402,(IF(BG1402&gt;=1,BG1402-COUNTIFS($AE1402:$AE1402,$AC1403,AT1402:AT1402,$AI$1),0)),0)),0)</f>
        <v>0</v>
      </c>
      <c r="BH1403" s="1">
        <f>IFERROR(IF($AE1403&gt;$AE1402,VLOOKUP($AC1403+AU$1,STOCK!$F$10:$AB$209,16,0),IF($AE1403=$AE1402,(IF(BH1402&gt;=1,BH1402-COUNTIFS($AE1402:$AE1402,$AC1403,AU1402:AU1402,$AI$1),0)),0)),0)</f>
        <v>0</v>
      </c>
      <c r="BI1403" s="1">
        <f>IFERROR(IF($AE1403&gt;$AE1402,VLOOKUP($AC1403+AV$1,STOCK!$F$10:$AB$209,16,0),IF($AE1403=$AE1402,(IF(BI1402&gt;=1,BI1402-COUNTIFS($AE1402:$AE1402,$AC1403,AV1402:AV1402,$AI$1),0)),0)),0)</f>
        <v>0</v>
      </c>
      <c r="BJ1403" s="1">
        <f>IFERROR(IF($AE1403&gt;$AE1402,VLOOKUP($AC1403+AW$1,STOCK!$F$10:$AB$209,16,0),IF($AE1403=$AE1402,(IF(BJ1402&gt;=1,BJ1402-COUNTIFS($AE1402:$AE1402,$AC1403,AW1402:AW1402,$AI$1),0)),0)),0)</f>
        <v>0</v>
      </c>
      <c r="BK1403" s="1">
        <f>IFERROR(IF($AE1403&gt;$AE1402,VLOOKUP($AC1403+AX$1,STOCK!$F$10:$AB$209,16,0),IF($AE1403=$AE1402,(IF(BK1402&gt;=1,BK1402-COUNTIFS($AE1402:$AE1402,$AC1403,AX1402:AX1402,$AI$1),0)),0)),0)</f>
        <v>0</v>
      </c>
      <c r="BL1403" s="1">
        <f>IFERROR(IF($AE1403&gt;$AE1402,VLOOKUP($AC1403+AL$1,STOCK!$F$10:$AB$209,17,0),IF($AE1403=$AE1402,(IF(BL1402&gt;=1,BL1402-COUNTIFS($AE1402:$AE1402,$AC1403,AL1402:AL1402,$AI$2),0)),0)),0)</f>
        <v>0</v>
      </c>
      <c r="BM1403" s="1">
        <f>IFERROR(IF($AE1403&gt;$AE1402,VLOOKUP($AC1403+AM$1,STOCK!$F$10:$AB$209,17,0),IF($AE1403=$AE1402,(IF(BM1402&gt;=1,BM1402-COUNTIFS($AE1402:$AE1402,$AC1403,AM1402:AM1402,$AI$2),0)),0)),0)</f>
        <v>0</v>
      </c>
      <c r="BN1403" s="1">
        <f>IFERROR(IF($AE1403&gt;$AE1402,VLOOKUP($AC1403+AN$1,STOCK!$F$10:$AB$209,17,0),IF($AE1403=$AE1402,(IF(BN1402&gt;=1,BN1402-COUNTIFS($AE1402:$AE1402,$AC1403,AN1402:AN1402,$AI$2),0)),0)),0)</f>
        <v>0</v>
      </c>
      <c r="BO1403" s="1">
        <f>IFERROR(IF($AE1403&gt;$AE1402,VLOOKUP($AC1403+AO$1,STOCK!$F$10:$AB$209,17,0),IF($AE1403=$AE1402,(IF(BO1402&gt;=1,BO1402-COUNTIFS($AE1402:$AE1402,$AC1403,AO1402:AO1402,$AI$2),0)),0)),0)</f>
        <v>0</v>
      </c>
      <c r="BP1403" s="1">
        <f>IFERROR(IF($AE1403&gt;$AE1402,VLOOKUP($AC1403+AP$1,STOCK!$F$10:$AB$209,17,0),IF($AE1403=$AE1402,(IF(BP1402&gt;=1,BP1402-COUNTIFS($AE1402:$AE1402,$AC1403,AP1402:AP1402,$AI$2),0)),0)),0)</f>
        <v>0</v>
      </c>
      <c r="BQ1403" s="1">
        <f>IFERROR(IF($AE1403&gt;$AE1402,VLOOKUP($AC1403+AQ$1,STOCK!$F$10:$AB$209,17,0),IF($AE1403=$AE1402,(IF(BQ1402&gt;=1,BQ1402-COUNTIFS($AE1402:$AE1402,$AC1403,AQ1402:AQ1402,$AI$2),0)),0)),0)</f>
        <v>0</v>
      </c>
      <c r="BR1403" s="1">
        <f>IFERROR(IF($AE1403&gt;$AE1402,VLOOKUP($AC1403+AR$1,STOCK!$F$10:$AB$209,17,0),IF($AE1403=$AE1402,(IF(BR1402&gt;=1,BR1402-COUNTIFS($AE1402:$AE1402,$AC1403,AR1402:AR1402,$AI$2),0)),0)),0)</f>
        <v>0</v>
      </c>
      <c r="BS1403" s="1">
        <f>IFERROR(IF($AE1403&gt;$AE1402,VLOOKUP($AC1403+AS$1,STOCK!$F$10:$AB$209,17,0),IF($AE1403=$AE1402,(IF(BS1402&gt;=1,BS1402-COUNTIFS($AE1402:$AE1402,$AC1403,AS1402:AS1402,$AI$2),0)),0)),0)</f>
        <v>0</v>
      </c>
      <c r="BT1403" s="1">
        <f>IFERROR(IF($AE1403&gt;$AE1402,VLOOKUP($AC1403+AT$1,STOCK!$F$10:$AB$209,17,0),IF($AE1403=$AE1402,(IF(BT1402&gt;=1,BT1402-COUNTIFS($AE1402:$AE1402,$AC1403,AT1402:AT1402,$AI$2),0)),0)),0)</f>
        <v>0</v>
      </c>
      <c r="BU1403" s="1">
        <f>IFERROR(IF($AE1403&gt;$AE1402,VLOOKUP($AC1403+AU$1,STOCK!$F$10:$AB$209,17,0),IF($AE1403=$AE1402,(IF(BU1402&gt;=1,BU1402-COUNTIFS($AE1402:$AE1402,$AC1403,AU1402:AU1402,$AI$2),0)),0)),0)</f>
        <v>0</v>
      </c>
      <c r="BV1403" s="1">
        <f>IFERROR(IF($AE1403&gt;$AE1402,VLOOKUP($AC1403+AV$1,STOCK!$F$10:$AB$209,17,0),IF($AE1403=$AE1402,(IF(BV1402&gt;=1,BV1402-COUNTIFS($AE1402:$AE1402,$AC1403,AV1402:AV1402,$AI$2),0)),0)),0)</f>
        <v>0</v>
      </c>
      <c r="BW1403" s="1">
        <f>IFERROR(IF($AE1403&gt;$AE1402,VLOOKUP($AC1403+AW$1,STOCK!$F$10:$AB$209,17,0),IF($AE1403=$AE1402,(IF(BW1402&gt;=1,BW1402-COUNTIFS($AE1402:$AE1402,$AC1403,AW1402:AW1402,$AI$2),0)),0)),0)</f>
        <v>0</v>
      </c>
      <c r="BX1403" s="1">
        <f>IFERROR(IF($AE1403&gt;$AE1402,VLOOKUP($AC1403+AX$1,STOCK!$F$10:$AB$209,17,0),IF($AE1403=$AE1402,(IF(BX1402&gt;=1,BX1402-COUNTIFS($AE1402:$AE1402,$AC1403,AX1402:AX1402,$AI$2),0)),0)),0)</f>
        <v>0</v>
      </c>
    </row>
    <row r="1404" spans="29:76" x14ac:dyDescent="0.25">
      <c r="AC1404" s="1">
        <f t="shared" si="335"/>
        <v>0</v>
      </c>
      <c r="AD1404" s="1">
        <f>IFERROR(IF(LEN(AK1404)&gt;=1,VLOOKUP(HLOOKUP(AK1404,PROFILE!$K$5:$V$8,4,0),PROFILE!$F$1:$G$3,2,0),0),0)</f>
        <v>0</v>
      </c>
      <c r="AE1404" s="1">
        <f t="shared" si="336"/>
        <v>0</v>
      </c>
      <c r="AF1404" s="1">
        <v>1391</v>
      </c>
      <c r="AI1404" s="1" t="str">
        <f>IFERROR(IF($AH1404&gt;=1,VLOOKUP($AG1404,STUDENT!$O$8:$Z$1507,3,0),""),"")</f>
        <v/>
      </c>
      <c r="AJ1404" s="1" t="str">
        <f>IFERROR(IF($AH1404&gt;=1,VLOOKUP($AG1404,STUDENT!$O$8:$Z$1507,4,0),""),"")</f>
        <v/>
      </c>
      <c r="AK1404" s="1" t="str">
        <f>IFERROR(IF($AH1404&gt;=1,VLOOKUP($AG1404,STUDENT!$O$8:$Z$1507,6,0),""),"")</f>
        <v/>
      </c>
      <c r="AL1404" s="1" t="str">
        <f t="shared" si="337"/>
        <v/>
      </c>
      <c r="AM1404" s="1" t="str">
        <f t="shared" si="338"/>
        <v/>
      </c>
      <c r="AN1404" s="1" t="str">
        <f t="shared" si="339"/>
        <v/>
      </c>
      <c r="AO1404" s="1" t="str">
        <f t="shared" si="340"/>
        <v/>
      </c>
      <c r="AP1404" s="1" t="str">
        <f t="shared" si="341"/>
        <v/>
      </c>
      <c r="AQ1404" s="1" t="str">
        <f t="shared" si="342"/>
        <v/>
      </c>
      <c r="AR1404" s="1" t="str">
        <f t="shared" si="343"/>
        <v/>
      </c>
      <c r="AS1404" s="1" t="str">
        <f t="shared" si="344"/>
        <v/>
      </c>
      <c r="AT1404" s="1" t="str">
        <f t="shared" si="345"/>
        <v/>
      </c>
      <c r="AU1404" s="1" t="str">
        <f t="shared" si="346"/>
        <v/>
      </c>
      <c r="AV1404" s="1" t="str">
        <f t="shared" si="347"/>
        <v/>
      </c>
      <c r="AW1404" s="1" t="str">
        <f t="shared" si="348"/>
        <v/>
      </c>
      <c r="AX1404" s="1" t="str">
        <f t="shared" si="349"/>
        <v/>
      </c>
      <c r="AY1404" s="1">
        <f>IFERROR(IF($AE1404&gt;$AE1403,VLOOKUP($AC1404+AL$1,STOCK!$F$10:$AB$209,16,0),IF($AE1404=$AE1403,(IF(AY1403&gt;=1,AY1403-COUNTIFS($AE1403:$AE1403,$AC1404,AL1403:AL1403,$AI$1),0)),0)),0)</f>
        <v>0</v>
      </c>
      <c r="AZ1404" s="1">
        <f>IFERROR(IF($AE1404&gt;$AE1403,VLOOKUP($AC1404+AM$1,STOCK!$F$10:$AB$209,16,0),IF($AE1404=$AE1403,(IF(AZ1403&gt;=1,AZ1403-COUNTIFS($AE1403:$AE1403,$AC1404,AM1403:AM1403,$AI$1),0)),0)),0)</f>
        <v>0</v>
      </c>
      <c r="BA1404" s="1">
        <f>IFERROR(IF($AE1404&gt;$AE1403,VLOOKUP($AC1404+AN$1,STOCK!$F$10:$AB$209,16,0),IF($AE1404=$AE1403,(IF(BA1403&gt;=1,BA1403-COUNTIFS($AE1403:$AE1403,$AC1404,AN1403:AN1403,$AI$1),0)),0)),0)</f>
        <v>0</v>
      </c>
      <c r="BB1404" s="1">
        <f>IFERROR(IF($AE1404&gt;$AE1403,VLOOKUP($AC1404+AO$1,STOCK!$F$10:$AB$209,16,0),IF($AE1404=$AE1403,(IF(BB1403&gt;=1,BB1403-COUNTIFS($AE1403:$AE1403,$AC1404,AO1403:AO1403,$AI$1),0)),0)),0)</f>
        <v>0</v>
      </c>
      <c r="BC1404" s="1">
        <f>IFERROR(IF($AE1404&gt;$AE1403,VLOOKUP($AC1404+AP$1,STOCK!$F$10:$AB$209,16,0),IF($AE1404=$AE1403,(IF(BC1403&gt;=1,BC1403-COUNTIFS($AE1403:$AE1403,$AC1404,AP1403:AP1403,$AI$1),0)),0)),0)</f>
        <v>0</v>
      </c>
      <c r="BD1404" s="1">
        <f>IFERROR(IF($AE1404&gt;$AE1403,VLOOKUP($AC1404+AQ$1,STOCK!$F$10:$AB$209,16,0),IF($AE1404=$AE1403,(IF(BD1403&gt;=1,BD1403-COUNTIFS($AE1403:$AE1403,$AC1404,AQ1403:AQ1403,$AI$1),0)),0)),0)</f>
        <v>0</v>
      </c>
      <c r="BE1404" s="1">
        <f>IFERROR(IF($AE1404&gt;$AE1403,VLOOKUP($AC1404+AR$1,STOCK!$F$10:$AB$209,16,0),IF($AE1404=$AE1403,(IF(BE1403&gt;=1,BE1403-COUNTIFS($AE1403:$AE1403,$AC1404,AR1403:AR1403,$AI$1),0)),0)),0)</f>
        <v>0</v>
      </c>
      <c r="BF1404" s="1">
        <f>IFERROR(IF($AE1404&gt;$AE1403,VLOOKUP($AC1404+AS$1,STOCK!$F$10:$AB$209,16,0),IF($AE1404=$AE1403,(IF(BF1403&gt;=1,BF1403-COUNTIFS($AE1403:$AE1403,$AC1404,AS1403:AS1403,$AI$1),0)),0)),0)</f>
        <v>0</v>
      </c>
      <c r="BG1404" s="1">
        <f>IFERROR(IF($AE1404&gt;$AE1403,VLOOKUP($AC1404+AT$1,STOCK!$F$10:$AB$209,16,0),IF($AE1404=$AE1403,(IF(BG1403&gt;=1,BG1403-COUNTIFS($AE1403:$AE1403,$AC1404,AT1403:AT1403,$AI$1),0)),0)),0)</f>
        <v>0</v>
      </c>
      <c r="BH1404" s="1">
        <f>IFERROR(IF($AE1404&gt;$AE1403,VLOOKUP($AC1404+AU$1,STOCK!$F$10:$AB$209,16,0),IF($AE1404=$AE1403,(IF(BH1403&gt;=1,BH1403-COUNTIFS($AE1403:$AE1403,$AC1404,AU1403:AU1403,$AI$1),0)),0)),0)</f>
        <v>0</v>
      </c>
      <c r="BI1404" s="1">
        <f>IFERROR(IF($AE1404&gt;$AE1403,VLOOKUP($AC1404+AV$1,STOCK!$F$10:$AB$209,16,0),IF($AE1404=$AE1403,(IF(BI1403&gt;=1,BI1403-COUNTIFS($AE1403:$AE1403,$AC1404,AV1403:AV1403,$AI$1),0)),0)),0)</f>
        <v>0</v>
      </c>
      <c r="BJ1404" s="1">
        <f>IFERROR(IF($AE1404&gt;$AE1403,VLOOKUP($AC1404+AW$1,STOCK!$F$10:$AB$209,16,0),IF($AE1404=$AE1403,(IF(BJ1403&gt;=1,BJ1403-COUNTIFS($AE1403:$AE1403,$AC1404,AW1403:AW1403,$AI$1),0)),0)),0)</f>
        <v>0</v>
      </c>
      <c r="BK1404" s="1">
        <f>IFERROR(IF($AE1404&gt;$AE1403,VLOOKUP($AC1404+AX$1,STOCK!$F$10:$AB$209,16,0),IF($AE1404=$AE1403,(IF(BK1403&gt;=1,BK1403-COUNTIFS($AE1403:$AE1403,$AC1404,AX1403:AX1403,$AI$1),0)),0)),0)</f>
        <v>0</v>
      </c>
      <c r="BL1404" s="1">
        <f>IFERROR(IF($AE1404&gt;$AE1403,VLOOKUP($AC1404+AL$1,STOCK!$F$10:$AB$209,17,0),IF($AE1404=$AE1403,(IF(BL1403&gt;=1,BL1403-COUNTIFS($AE1403:$AE1403,$AC1404,AL1403:AL1403,$AI$2),0)),0)),0)</f>
        <v>0</v>
      </c>
      <c r="BM1404" s="1">
        <f>IFERROR(IF($AE1404&gt;$AE1403,VLOOKUP($AC1404+AM$1,STOCK!$F$10:$AB$209,17,0),IF($AE1404=$AE1403,(IF(BM1403&gt;=1,BM1403-COUNTIFS($AE1403:$AE1403,$AC1404,AM1403:AM1403,$AI$2),0)),0)),0)</f>
        <v>0</v>
      </c>
      <c r="BN1404" s="1">
        <f>IFERROR(IF($AE1404&gt;$AE1403,VLOOKUP($AC1404+AN$1,STOCK!$F$10:$AB$209,17,0),IF($AE1404=$AE1403,(IF(BN1403&gt;=1,BN1403-COUNTIFS($AE1403:$AE1403,$AC1404,AN1403:AN1403,$AI$2),0)),0)),0)</f>
        <v>0</v>
      </c>
      <c r="BO1404" s="1">
        <f>IFERROR(IF($AE1404&gt;$AE1403,VLOOKUP($AC1404+AO$1,STOCK!$F$10:$AB$209,17,0),IF($AE1404=$AE1403,(IF(BO1403&gt;=1,BO1403-COUNTIFS($AE1403:$AE1403,$AC1404,AO1403:AO1403,$AI$2),0)),0)),0)</f>
        <v>0</v>
      </c>
      <c r="BP1404" s="1">
        <f>IFERROR(IF($AE1404&gt;$AE1403,VLOOKUP($AC1404+AP$1,STOCK!$F$10:$AB$209,17,0),IF($AE1404=$AE1403,(IF(BP1403&gt;=1,BP1403-COUNTIFS($AE1403:$AE1403,$AC1404,AP1403:AP1403,$AI$2),0)),0)),0)</f>
        <v>0</v>
      </c>
      <c r="BQ1404" s="1">
        <f>IFERROR(IF($AE1404&gt;$AE1403,VLOOKUP($AC1404+AQ$1,STOCK!$F$10:$AB$209,17,0),IF($AE1404=$AE1403,(IF(BQ1403&gt;=1,BQ1403-COUNTIFS($AE1403:$AE1403,$AC1404,AQ1403:AQ1403,$AI$2),0)),0)),0)</f>
        <v>0</v>
      </c>
      <c r="BR1404" s="1">
        <f>IFERROR(IF($AE1404&gt;$AE1403,VLOOKUP($AC1404+AR$1,STOCK!$F$10:$AB$209,17,0),IF($AE1404=$AE1403,(IF(BR1403&gt;=1,BR1403-COUNTIFS($AE1403:$AE1403,$AC1404,AR1403:AR1403,$AI$2),0)),0)),0)</f>
        <v>0</v>
      </c>
      <c r="BS1404" s="1">
        <f>IFERROR(IF($AE1404&gt;$AE1403,VLOOKUP($AC1404+AS$1,STOCK!$F$10:$AB$209,17,0),IF($AE1404=$AE1403,(IF(BS1403&gt;=1,BS1403-COUNTIFS($AE1403:$AE1403,$AC1404,AS1403:AS1403,$AI$2),0)),0)),0)</f>
        <v>0</v>
      </c>
      <c r="BT1404" s="1">
        <f>IFERROR(IF($AE1404&gt;$AE1403,VLOOKUP($AC1404+AT$1,STOCK!$F$10:$AB$209,17,0),IF($AE1404=$AE1403,(IF(BT1403&gt;=1,BT1403-COUNTIFS($AE1403:$AE1403,$AC1404,AT1403:AT1403,$AI$2),0)),0)),0)</f>
        <v>0</v>
      </c>
      <c r="BU1404" s="1">
        <f>IFERROR(IF($AE1404&gt;$AE1403,VLOOKUP($AC1404+AU$1,STOCK!$F$10:$AB$209,17,0),IF($AE1404=$AE1403,(IF(BU1403&gt;=1,BU1403-COUNTIFS($AE1403:$AE1403,$AC1404,AU1403:AU1403,$AI$2),0)),0)),0)</f>
        <v>0</v>
      </c>
      <c r="BV1404" s="1">
        <f>IFERROR(IF($AE1404&gt;$AE1403,VLOOKUP($AC1404+AV$1,STOCK!$F$10:$AB$209,17,0),IF($AE1404=$AE1403,(IF(BV1403&gt;=1,BV1403-COUNTIFS($AE1403:$AE1403,$AC1404,AV1403:AV1403,$AI$2),0)),0)),0)</f>
        <v>0</v>
      </c>
      <c r="BW1404" s="1">
        <f>IFERROR(IF($AE1404&gt;$AE1403,VLOOKUP($AC1404+AW$1,STOCK!$F$10:$AB$209,17,0),IF($AE1404=$AE1403,(IF(BW1403&gt;=1,BW1403-COUNTIFS($AE1403:$AE1403,$AC1404,AW1403:AW1403,$AI$2),0)),0)),0)</f>
        <v>0</v>
      </c>
      <c r="BX1404" s="1">
        <f>IFERROR(IF($AE1404&gt;$AE1403,VLOOKUP($AC1404+AX$1,STOCK!$F$10:$AB$209,17,0),IF($AE1404=$AE1403,(IF(BX1403&gt;=1,BX1403-COUNTIFS($AE1403:$AE1403,$AC1404,AX1403:AX1403,$AI$2),0)),0)),0)</f>
        <v>0</v>
      </c>
    </row>
    <row r="1405" spans="29:76" x14ac:dyDescent="0.25">
      <c r="AC1405" s="1">
        <f t="shared" si="335"/>
        <v>0</v>
      </c>
      <c r="AD1405" s="1">
        <f>IFERROR(IF(LEN(AK1405)&gt;=1,VLOOKUP(HLOOKUP(AK1405,PROFILE!$K$5:$V$8,4,0),PROFILE!$F$1:$G$3,2,0),0),0)</f>
        <v>0</v>
      </c>
      <c r="AE1405" s="1">
        <f t="shared" si="336"/>
        <v>0</v>
      </c>
      <c r="AF1405" s="1">
        <v>1392</v>
      </c>
      <c r="AI1405" s="1" t="str">
        <f>IFERROR(IF($AH1405&gt;=1,VLOOKUP($AG1405,STUDENT!$O$8:$Z$1507,3,0),""),"")</f>
        <v/>
      </c>
      <c r="AJ1405" s="1" t="str">
        <f>IFERROR(IF($AH1405&gt;=1,VLOOKUP($AG1405,STUDENT!$O$8:$Z$1507,4,0),""),"")</f>
        <v/>
      </c>
      <c r="AK1405" s="1" t="str">
        <f>IFERROR(IF($AH1405&gt;=1,VLOOKUP($AG1405,STUDENT!$O$8:$Z$1507,6,0),""),"")</f>
        <v/>
      </c>
      <c r="AL1405" s="1" t="str">
        <f t="shared" si="337"/>
        <v/>
      </c>
      <c r="AM1405" s="1" t="str">
        <f t="shared" si="338"/>
        <v/>
      </c>
      <c r="AN1405" s="1" t="str">
        <f t="shared" si="339"/>
        <v/>
      </c>
      <c r="AO1405" s="1" t="str">
        <f t="shared" si="340"/>
        <v/>
      </c>
      <c r="AP1405" s="1" t="str">
        <f t="shared" si="341"/>
        <v/>
      </c>
      <c r="AQ1405" s="1" t="str">
        <f t="shared" si="342"/>
        <v/>
      </c>
      <c r="AR1405" s="1" t="str">
        <f t="shared" si="343"/>
        <v/>
      </c>
      <c r="AS1405" s="1" t="str">
        <f t="shared" si="344"/>
        <v/>
      </c>
      <c r="AT1405" s="1" t="str">
        <f t="shared" si="345"/>
        <v/>
      </c>
      <c r="AU1405" s="1" t="str">
        <f t="shared" si="346"/>
        <v/>
      </c>
      <c r="AV1405" s="1" t="str">
        <f t="shared" si="347"/>
        <v/>
      </c>
      <c r="AW1405" s="1" t="str">
        <f t="shared" si="348"/>
        <v/>
      </c>
      <c r="AX1405" s="1" t="str">
        <f t="shared" si="349"/>
        <v/>
      </c>
      <c r="AY1405" s="1">
        <f>IFERROR(IF($AE1405&gt;$AE1404,VLOOKUP($AC1405+AL$1,STOCK!$F$10:$AB$209,16,0),IF($AE1405=$AE1404,(IF(AY1404&gt;=1,AY1404-COUNTIFS($AE1404:$AE1404,$AC1405,AL1404:AL1404,$AI$1),0)),0)),0)</f>
        <v>0</v>
      </c>
      <c r="AZ1405" s="1">
        <f>IFERROR(IF($AE1405&gt;$AE1404,VLOOKUP($AC1405+AM$1,STOCK!$F$10:$AB$209,16,0),IF($AE1405=$AE1404,(IF(AZ1404&gt;=1,AZ1404-COUNTIFS($AE1404:$AE1404,$AC1405,AM1404:AM1404,$AI$1),0)),0)),0)</f>
        <v>0</v>
      </c>
      <c r="BA1405" s="1">
        <f>IFERROR(IF($AE1405&gt;$AE1404,VLOOKUP($AC1405+AN$1,STOCK!$F$10:$AB$209,16,0),IF($AE1405=$AE1404,(IF(BA1404&gt;=1,BA1404-COUNTIFS($AE1404:$AE1404,$AC1405,AN1404:AN1404,$AI$1),0)),0)),0)</f>
        <v>0</v>
      </c>
      <c r="BB1405" s="1">
        <f>IFERROR(IF($AE1405&gt;$AE1404,VLOOKUP($AC1405+AO$1,STOCK!$F$10:$AB$209,16,0),IF($AE1405=$AE1404,(IF(BB1404&gt;=1,BB1404-COUNTIFS($AE1404:$AE1404,$AC1405,AO1404:AO1404,$AI$1),0)),0)),0)</f>
        <v>0</v>
      </c>
      <c r="BC1405" s="1">
        <f>IFERROR(IF($AE1405&gt;$AE1404,VLOOKUP($AC1405+AP$1,STOCK!$F$10:$AB$209,16,0),IF($AE1405=$AE1404,(IF(BC1404&gt;=1,BC1404-COUNTIFS($AE1404:$AE1404,$AC1405,AP1404:AP1404,$AI$1),0)),0)),0)</f>
        <v>0</v>
      </c>
      <c r="BD1405" s="1">
        <f>IFERROR(IF($AE1405&gt;$AE1404,VLOOKUP($AC1405+AQ$1,STOCK!$F$10:$AB$209,16,0),IF($AE1405=$AE1404,(IF(BD1404&gt;=1,BD1404-COUNTIFS($AE1404:$AE1404,$AC1405,AQ1404:AQ1404,$AI$1),0)),0)),0)</f>
        <v>0</v>
      </c>
      <c r="BE1405" s="1">
        <f>IFERROR(IF($AE1405&gt;$AE1404,VLOOKUP($AC1405+AR$1,STOCK!$F$10:$AB$209,16,0),IF($AE1405=$AE1404,(IF(BE1404&gt;=1,BE1404-COUNTIFS($AE1404:$AE1404,$AC1405,AR1404:AR1404,$AI$1),0)),0)),0)</f>
        <v>0</v>
      </c>
      <c r="BF1405" s="1">
        <f>IFERROR(IF($AE1405&gt;$AE1404,VLOOKUP($AC1405+AS$1,STOCK!$F$10:$AB$209,16,0),IF($AE1405=$AE1404,(IF(BF1404&gt;=1,BF1404-COUNTIFS($AE1404:$AE1404,$AC1405,AS1404:AS1404,$AI$1),0)),0)),0)</f>
        <v>0</v>
      </c>
      <c r="BG1405" s="1">
        <f>IFERROR(IF($AE1405&gt;$AE1404,VLOOKUP($AC1405+AT$1,STOCK!$F$10:$AB$209,16,0),IF($AE1405=$AE1404,(IF(BG1404&gt;=1,BG1404-COUNTIFS($AE1404:$AE1404,$AC1405,AT1404:AT1404,$AI$1),0)),0)),0)</f>
        <v>0</v>
      </c>
      <c r="BH1405" s="1">
        <f>IFERROR(IF($AE1405&gt;$AE1404,VLOOKUP($AC1405+AU$1,STOCK!$F$10:$AB$209,16,0),IF($AE1405=$AE1404,(IF(BH1404&gt;=1,BH1404-COUNTIFS($AE1404:$AE1404,$AC1405,AU1404:AU1404,$AI$1),0)),0)),0)</f>
        <v>0</v>
      </c>
      <c r="BI1405" s="1">
        <f>IFERROR(IF($AE1405&gt;$AE1404,VLOOKUP($AC1405+AV$1,STOCK!$F$10:$AB$209,16,0),IF($AE1405=$AE1404,(IF(BI1404&gt;=1,BI1404-COUNTIFS($AE1404:$AE1404,$AC1405,AV1404:AV1404,$AI$1),0)),0)),0)</f>
        <v>0</v>
      </c>
      <c r="BJ1405" s="1">
        <f>IFERROR(IF($AE1405&gt;$AE1404,VLOOKUP($AC1405+AW$1,STOCK!$F$10:$AB$209,16,0),IF($AE1405=$AE1404,(IF(BJ1404&gt;=1,BJ1404-COUNTIFS($AE1404:$AE1404,$AC1405,AW1404:AW1404,$AI$1),0)),0)),0)</f>
        <v>0</v>
      </c>
      <c r="BK1405" s="1">
        <f>IFERROR(IF($AE1405&gt;$AE1404,VLOOKUP($AC1405+AX$1,STOCK!$F$10:$AB$209,16,0),IF($AE1405=$AE1404,(IF(BK1404&gt;=1,BK1404-COUNTIFS($AE1404:$AE1404,$AC1405,AX1404:AX1404,$AI$1),0)),0)),0)</f>
        <v>0</v>
      </c>
      <c r="BL1405" s="1">
        <f>IFERROR(IF($AE1405&gt;$AE1404,VLOOKUP($AC1405+AL$1,STOCK!$F$10:$AB$209,17,0),IF($AE1405=$AE1404,(IF(BL1404&gt;=1,BL1404-COUNTIFS($AE1404:$AE1404,$AC1405,AL1404:AL1404,$AI$2),0)),0)),0)</f>
        <v>0</v>
      </c>
      <c r="BM1405" s="1">
        <f>IFERROR(IF($AE1405&gt;$AE1404,VLOOKUP($AC1405+AM$1,STOCK!$F$10:$AB$209,17,0),IF($AE1405=$AE1404,(IF(BM1404&gt;=1,BM1404-COUNTIFS($AE1404:$AE1404,$AC1405,AM1404:AM1404,$AI$2),0)),0)),0)</f>
        <v>0</v>
      </c>
      <c r="BN1405" s="1">
        <f>IFERROR(IF($AE1405&gt;$AE1404,VLOOKUP($AC1405+AN$1,STOCK!$F$10:$AB$209,17,0),IF($AE1405=$AE1404,(IF(BN1404&gt;=1,BN1404-COUNTIFS($AE1404:$AE1404,$AC1405,AN1404:AN1404,$AI$2),0)),0)),0)</f>
        <v>0</v>
      </c>
      <c r="BO1405" s="1">
        <f>IFERROR(IF($AE1405&gt;$AE1404,VLOOKUP($AC1405+AO$1,STOCK!$F$10:$AB$209,17,0),IF($AE1405=$AE1404,(IF(BO1404&gt;=1,BO1404-COUNTIFS($AE1404:$AE1404,$AC1405,AO1404:AO1404,$AI$2),0)),0)),0)</f>
        <v>0</v>
      </c>
      <c r="BP1405" s="1">
        <f>IFERROR(IF($AE1405&gt;$AE1404,VLOOKUP($AC1405+AP$1,STOCK!$F$10:$AB$209,17,0),IF($AE1405=$AE1404,(IF(BP1404&gt;=1,BP1404-COUNTIFS($AE1404:$AE1404,$AC1405,AP1404:AP1404,$AI$2),0)),0)),0)</f>
        <v>0</v>
      </c>
      <c r="BQ1405" s="1">
        <f>IFERROR(IF($AE1405&gt;$AE1404,VLOOKUP($AC1405+AQ$1,STOCK!$F$10:$AB$209,17,0),IF($AE1405=$AE1404,(IF(BQ1404&gt;=1,BQ1404-COUNTIFS($AE1404:$AE1404,$AC1405,AQ1404:AQ1404,$AI$2),0)),0)),0)</f>
        <v>0</v>
      </c>
      <c r="BR1405" s="1">
        <f>IFERROR(IF($AE1405&gt;$AE1404,VLOOKUP($AC1405+AR$1,STOCK!$F$10:$AB$209,17,0),IF($AE1405=$AE1404,(IF(BR1404&gt;=1,BR1404-COUNTIFS($AE1404:$AE1404,$AC1405,AR1404:AR1404,$AI$2),0)),0)),0)</f>
        <v>0</v>
      </c>
      <c r="BS1405" s="1">
        <f>IFERROR(IF($AE1405&gt;$AE1404,VLOOKUP($AC1405+AS$1,STOCK!$F$10:$AB$209,17,0),IF($AE1405=$AE1404,(IF(BS1404&gt;=1,BS1404-COUNTIFS($AE1404:$AE1404,$AC1405,AS1404:AS1404,$AI$2),0)),0)),0)</f>
        <v>0</v>
      </c>
      <c r="BT1405" s="1">
        <f>IFERROR(IF($AE1405&gt;$AE1404,VLOOKUP($AC1405+AT$1,STOCK!$F$10:$AB$209,17,0),IF($AE1405=$AE1404,(IF(BT1404&gt;=1,BT1404-COUNTIFS($AE1404:$AE1404,$AC1405,AT1404:AT1404,$AI$2),0)),0)),0)</f>
        <v>0</v>
      </c>
      <c r="BU1405" s="1">
        <f>IFERROR(IF($AE1405&gt;$AE1404,VLOOKUP($AC1405+AU$1,STOCK!$F$10:$AB$209,17,0),IF($AE1405=$AE1404,(IF(BU1404&gt;=1,BU1404-COUNTIFS($AE1404:$AE1404,$AC1405,AU1404:AU1404,$AI$2),0)),0)),0)</f>
        <v>0</v>
      </c>
      <c r="BV1405" s="1">
        <f>IFERROR(IF($AE1405&gt;$AE1404,VLOOKUP($AC1405+AV$1,STOCK!$F$10:$AB$209,17,0),IF($AE1405=$AE1404,(IF(BV1404&gt;=1,BV1404-COUNTIFS($AE1404:$AE1404,$AC1405,AV1404:AV1404,$AI$2),0)),0)),0)</f>
        <v>0</v>
      </c>
      <c r="BW1405" s="1">
        <f>IFERROR(IF($AE1405&gt;$AE1404,VLOOKUP($AC1405+AW$1,STOCK!$F$10:$AB$209,17,0),IF($AE1405=$AE1404,(IF(BW1404&gt;=1,BW1404-COUNTIFS($AE1404:$AE1404,$AC1405,AW1404:AW1404,$AI$2),0)),0)),0)</f>
        <v>0</v>
      </c>
      <c r="BX1405" s="1">
        <f>IFERROR(IF($AE1405&gt;$AE1404,VLOOKUP($AC1405+AX$1,STOCK!$F$10:$AB$209,17,0),IF($AE1405=$AE1404,(IF(BX1404&gt;=1,BX1404-COUNTIFS($AE1404:$AE1404,$AC1405,AX1404:AX1404,$AI$2),0)),0)),0)</f>
        <v>0</v>
      </c>
    </row>
    <row r="1406" spans="29:76" x14ac:dyDescent="0.25">
      <c r="AC1406" s="1">
        <f t="shared" si="335"/>
        <v>0</v>
      </c>
      <c r="AD1406" s="1">
        <f>IFERROR(IF(LEN(AK1406)&gt;=1,VLOOKUP(HLOOKUP(AK1406,PROFILE!$K$5:$V$8,4,0),PROFILE!$F$1:$G$3,2,0),0),0)</f>
        <v>0</v>
      </c>
      <c r="AE1406" s="1">
        <f t="shared" si="336"/>
        <v>0</v>
      </c>
      <c r="AF1406" s="1">
        <v>1393</v>
      </c>
      <c r="AI1406" s="1" t="str">
        <f>IFERROR(IF($AH1406&gt;=1,VLOOKUP($AG1406,STUDENT!$O$8:$Z$1507,3,0),""),"")</f>
        <v/>
      </c>
      <c r="AJ1406" s="1" t="str">
        <f>IFERROR(IF($AH1406&gt;=1,VLOOKUP($AG1406,STUDENT!$O$8:$Z$1507,4,0),""),"")</f>
        <v/>
      </c>
      <c r="AK1406" s="1" t="str">
        <f>IFERROR(IF($AH1406&gt;=1,VLOOKUP($AG1406,STUDENT!$O$8:$Z$1507,6,0),""),"")</f>
        <v/>
      </c>
      <c r="AL1406" s="1" t="str">
        <f t="shared" si="337"/>
        <v/>
      </c>
      <c r="AM1406" s="1" t="str">
        <f t="shared" si="338"/>
        <v/>
      </c>
      <c r="AN1406" s="1" t="str">
        <f t="shared" si="339"/>
        <v/>
      </c>
      <c r="AO1406" s="1" t="str">
        <f t="shared" si="340"/>
        <v/>
      </c>
      <c r="AP1406" s="1" t="str">
        <f t="shared" si="341"/>
        <v/>
      </c>
      <c r="AQ1406" s="1" t="str">
        <f t="shared" si="342"/>
        <v/>
      </c>
      <c r="AR1406" s="1" t="str">
        <f t="shared" si="343"/>
        <v/>
      </c>
      <c r="AS1406" s="1" t="str">
        <f t="shared" si="344"/>
        <v/>
      </c>
      <c r="AT1406" s="1" t="str">
        <f t="shared" si="345"/>
        <v/>
      </c>
      <c r="AU1406" s="1" t="str">
        <f t="shared" si="346"/>
        <v/>
      </c>
      <c r="AV1406" s="1" t="str">
        <f t="shared" si="347"/>
        <v/>
      </c>
      <c r="AW1406" s="1" t="str">
        <f t="shared" si="348"/>
        <v/>
      </c>
      <c r="AX1406" s="1" t="str">
        <f t="shared" si="349"/>
        <v/>
      </c>
      <c r="AY1406" s="1">
        <f>IFERROR(IF($AE1406&gt;$AE1405,VLOOKUP($AC1406+AL$1,STOCK!$F$10:$AB$209,16,0),IF($AE1406=$AE1405,(IF(AY1405&gt;=1,AY1405-COUNTIFS($AE1405:$AE1405,$AC1406,AL1405:AL1405,$AI$1),0)),0)),0)</f>
        <v>0</v>
      </c>
      <c r="AZ1406" s="1">
        <f>IFERROR(IF($AE1406&gt;$AE1405,VLOOKUP($AC1406+AM$1,STOCK!$F$10:$AB$209,16,0),IF($AE1406=$AE1405,(IF(AZ1405&gt;=1,AZ1405-COUNTIFS($AE1405:$AE1405,$AC1406,AM1405:AM1405,$AI$1),0)),0)),0)</f>
        <v>0</v>
      </c>
      <c r="BA1406" s="1">
        <f>IFERROR(IF($AE1406&gt;$AE1405,VLOOKUP($AC1406+AN$1,STOCK!$F$10:$AB$209,16,0),IF($AE1406=$AE1405,(IF(BA1405&gt;=1,BA1405-COUNTIFS($AE1405:$AE1405,$AC1406,AN1405:AN1405,$AI$1),0)),0)),0)</f>
        <v>0</v>
      </c>
      <c r="BB1406" s="1">
        <f>IFERROR(IF($AE1406&gt;$AE1405,VLOOKUP($AC1406+AO$1,STOCK!$F$10:$AB$209,16,0),IF($AE1406=$AE1405,(IF(BB1405&gt;=1,BB1405-COUNTIFS($AE1405:$AE1405,$AC1406,AO1405:AO1405,$AI$1),0)),0)),0)</f>
        <v>0</v>
      </c>
      <c r="BC1406" s="1">
        <f>IFERROR(IF($AE1406&gt;$AE1405,VLOOKUP($AC1406+AP$1,STOCK!$F$10:$AB$209,16,0),IF($AE1406=$AE1405,(IF(BC1405&gt;=1,BC1405-COUNTIFS($AE1405:$AE1405,$AC1406,AP1405:AP1405,$AI$1),0)),0)),0)</f>
        <v>0</v>
      </c>
      <c r="BD1406" s="1">
        <f>IFERROR(IF($AE1406&gt;$AE1405,VLOOKUP($AC1406+AQ$1,STOCK!$F$10:$AB$209,16,0),IF($AE1406=$AE1405,(IF(BD1405&gt;=1,BD1405-COUNTIFS($AE1405:$AE1405,$AC1406,AQ1405:AQ1405,$AI$1),0)),0)),0)</f>
        <v>0</v>
      </c>
      <c r="BE1406" s="1">
        <f>IFERROR(IF($AE1406&gt;$AE1405,VLOOKUP($AC1406+AR$1,STOCK!$F$10:$AB$209,16,0),IF($AE1406=$AE1405,(IF(BE1405&gt;=1,BE1405-COUNTIFS($AE1405:$AE1405,$AC1406,AR1405:AR1405,$AI$1),0)),0)),0)</f>
        <v>0</v>
      </c>
      <c r="BF1406" s="1">
        <f>IFERROR(IF($AE1406&gt;$AE1405,VLOOKUP($AC1406+AS$1,STOCK!$F$10:$AB$209,16,0),IF($AE1406=$AE1405,(IF(BF1405&gt;=1,BF1405-COUNTIFS($AE1405:$AE1405,$AC1406,AS1405:AS1405,$AI$1),0)),0)),0)</f>
        <v>0</v>
      </c>
      <c r="BG1406" s="1">
        <f>IFERROR(IF($AE1406&gt;$AE1405,VLOOKUP($AC1406+AT$1,STOCK!$F$10:$AB$209,16,0),IF($AE1406=$AE1405,(IF(BG1405&gt;=1,BG1405-COUNTIFS($AE1405:$AE1405,$AC1406,AT1405:AT1405,$AI$1),0)),0)),0)</f>
        <v>0</v>
      </c>
      <c r="BH1406" s="1">
        <f>IFERROR(IF($AE1406&gt;$AE1405,VLOOKUP($AC1406+AU$1,STOCK!$F$10:$AB$209,16,0),IF($AE1406=$AE1405,(IF(BH1405&gt;=1,BH1405-COUNTIFS($AE1405:$AE1405,$AC1406,AU1405:AU1405,$AI$1),0)),0)),0)</f>
        <v>0</v>
      </c>
      <c r="BI1406" s="1">
        <f>IFERROR(IF($AE1406&gt;$AE1405,VLOOKUP($AC1406+AV$1,STOCK!$F$10:$AB$209,16,0),IF($AE1406=$AE1405,(IF(BI1405&gt;=1,BI1405-COUNTIFS($AE1405:$AE1405,$AC1406,AV1405:AV1405,$AI$1),0)),0)),0)</f>
        <v>0</v>
      </c>
      <c r="BJ1406" s="1">
        <f>IFERROR(IF($AE1406&gt;$AE1405,VLOOKUP($AC1406+AW$1,STOCK!$F$10:$AB$209,16,0),IF($AE1406=$AE1405,(IF(BJ1405&gt;=1,BJ1405-COUNTIFS($AE1405:$AE1405,$AC1406,AW1405:AW1405,$AI$1),0)),0)),0)</f>
        <v>0</v>
      </c>
      <c r="BK1406" s="1">
        <f>IFERROR(IF($AE1406&gt;$AE1405,VLOOKUP($AC1406+AX$1,STOCK!$F$10:$AB$209,16,0),IF($AE1406=$AE1405,(IF(BK1405&gt;=1,BK1405-COUNTIFS($AE1405:$AE1405,$AC1406,AX1405:AX1405,$AI$1),0)),0)),0)</f>
        <v>0</v>
      </c>
      <c r="BL1406" s="1">
        <f>IFERROR(IF($AE1406&gt;$AE1405,VLOOKUP($AC1406+AL$1,STOCK!$F$10:$AB$209,17,0),IF($AE1406=$AE1405,(IF(BL1405&gt;=1,BL1405-COUNTIFS($AE1405:$AE1405,$AC1406,AL1405:AL1405,$AI$2),0)),0)),0)</f>
        <v>0</v>
      </c>
      <c r="BM1406" s="1">
        <f>IFERROR(IF($AE1406&gt;$AE1405,VLOOKUP($AC1406+AM$1,STOCK!$F$10:$AB$209,17,0),IF($AE1406=$AE1405,(IF(BM1405&gt;=1,BM1405-COUNTIFS($AE1405:$AE1405,$AC1406,AM1405:AM1405,$AI$2),0)),0)),0)</f>
        <v>0</v>
      </c>
      <c r="BN1406" s="1">
        <f>IFERROR(IF($AE1406&gt;$AE1405,VLOOKUP($AC1406+AN$1,STOCK!$F$10:$AB$209,17,0),IF($AE1406=$AE1405,(IF(BN1405&gt;=1,BN1405-COUNTIFS($AE1405:$AE1405,$AC1406,AN1405:AN1405,$AI$2),0)),0)),0)</f>
        <v>0</v>
      </c>
      <c r="BO1406" s="1">
        <f>IFERROR(IF($AE1406&gt;$AE1405,VLOOKUP($AC1406+AO$1,STOCK!$F$10:$AB$209,17,0),IF($AE1406=$AE1405,(IF(BO1405&gt;=1,BO1405-COUNTIFS($AE1405:$AE1405,$AC1406,AO1405:AO1405,$AI$2),0)),0)),0)</f>
        <v>0</v>
      </c>
      <c r="BP1406" s="1">
        <f>IFERROR(IF($AE1406&gt;$AE1405,VLOOKUP($AC1406+AP$1,STOCK!$F$10:$AB$209,17,0),IF($AE1406=$AE1405,(IF(BP1405&gt;=1,BP1405-COUNTIFS($AE1405:$AE1405,$AC1406,AP1405:AP1405,$AI$2),0)),0)),0)</f>
        <v>0</v>
      </c>
      <c r="BQ1406" s="1">
        <f>IFERROR(IF($AE1406&gt;$AE1405,VLOOKUP($AC1406+AQ$1,STOCK!$F$10:$AB$209,17,0),IF($AE1406=$AE1405,(IF(BQ1405&gt;=1,BQ1405-COUNTIFS($AE1405:$AE1405,$AC1406,AQ1405:AQ1405,$AI$2),0)),0)),0)</f>
        <v>0</v>
      </c>
      <c r="BR1406" s="1">
        <f>IFERROR(IF($AE1406&gt;$AE1405,VLOOKUP($AC1406+AR$1,STOCK!$F$10:$AB$209,17,0),IF($AE1406=$AE1405,(IF(BR1405&gt;=1,BR1405-COUNTIFS($AE1405:$AE1405,$AC1406,AR1405:AR1405,$AI$2),0)),0)),0)</f>
        <v>0</v>
      </c>
      <c r="BS1406" s="1">
        <f>IFERROR(IF($AE1406&gt;$AE1405,VLOOKUP($AC1406+AS$1,STOCK!$F$10:$AB$209,17,0),IF($AE1406=$AE1405,(IF(BS1405&gt;=1,BS1405-COUNTIFS($AE1405:$AE1405,$AC1406,AS1405:AS1405,$AI$2),0)),0)),0)</f>
        <v>0</v>
      </c>
      <c r="BT1406" s="1">
        <f>IFERROR(IF($AE1406&gt;$AE1405,VLOOKUP($AC1406+AT$1,STOCK!$F$10:$AB$209,17,0),IF($AE1406=$AE1405,(IF(BT1405&gt;=1,BT1405-COUNTIFS($AE1405:$AE1405,$AC1406,AT1405:AT1405,$AI$2),0)),0)),0)</f>
        <v>0</v>
      </c>
      <c r="BU1406" s="1">
        <f>IFERROR(IF($AE1406&gt;$AE1405,VLOOKUP($AC1406+AU$1,STOCK!$F$10:$AB$209,17,0),IF($AE1406=$AE1405,(IF(BU1405&gt;=1,BU1405-COUNTIFS($AE1405:$AE1405,$AC1406,AU1405:AU1405,$AI$2),0)),0)),0)</f>
        <v>0</v>
      </c>
      <c r="BV1406" s="1">
        <f>IFERROR(IF($AE1406&gt;$AE1405,VLOOKUP($AC1406+AV$1,STOCK!$F$10:$AB$209,17,0),IF($AE1406=$AE1405,(IF(BV1405&gt;=1,BV1405-COUNTIFS($AE1405:$AE1405,$AC1406,AV1405:AV1405,$AI$2),0)),0)),0)</f>
        <v>0</v>
      </c>
      <c r="BW1406" s="1">
        <f>IFERROR(IF($AE1406&gt;$AE1405,VLOOKUP($AC1406+AW$1,STOCK!$F$10:$AB$209,17,0),IF($AE1406=$AE1405,(IF(BW1405&gt;=1,BW1405-COUNTIFS($AE1405:$AE1405,$AC1406,AW1405:AW1405,$AI$2),0)),0)),0)</f>
        <v>0</v>
      </c>
      <c r="BX1406" s="1">
        <f>IFERROR(IF($AE1406&gt;$AE1405,VLOOKUP($AC1406+AX$1,STOCK!$F$10:$AB$209,17,0),IF($AE1406=$AE1405,(IF(BX1405&gt;=1,BX1405-COUNTIFS($AE1405:$AE1405,$AC1406,AX1405:AX1405,$AI$2),0)),0)),0)</f>
        <v>0</v>
      </c>
    </row>
    <row r="1407" spans="29:76" x14ac:dyDescent="0.25">
      <c r="AC1407" s="1">
        <f t="shared" si="335"/>
        <v>0</v>
      </c>
      <c r="AD1407" s="1">
        <f>IFERROR(IF(LEN(AK1407)&gt;=1,VLOOKUP(HLOOKUP(AK1407,PROFILE!$K$5:$V$8,4,0),PROFILE!$F$1:$G$3,2,0),0),0)</f>
        <v>0</v>
      </c>
      <c r="AE1407" s="1">
        <f t="shared" si="336"/>
        <v>0</v>
      </c>
      <c r="AF1407" s="1">
        <v>1394</v>
      </c>
      <c r="AI1407" s="1" t="str">
        <f>IFERROR(IF($AH1407&gt;=1,VLOOKUP($AG1407,STUDENT!$O$8:$Z$1507,3,0),""),"")</f>
        <v/>
      </c>
      <c r="AJ1407" s="1" t="str">
        <f>IFERROR(IF($AH1407&gt;=1,VLOOKUP($AG1407,STUDENT!$O$8:$Z$1507,4,0),""),"")</f>
        <v/>
      </c>
      <c r="AK1407" s="1" t="str">
        <f>IFERROR(IF($AH1407&gt;=1,VLOOKUP($AG1407,STUDENT!$O$8:$Z$1507,6,0),""),"")</f>
        <v/>
      </c>
      <c r="AL1407" s="1" t="str">
        <f t="shared" si="337"/>
        <v/>
      </c>
      <c r="AM1407" s="1" t="str">
        <f t="shared" si="338"/>
        <v/>
      </c>
      <c r="AN1407" s="1" t="str">
        <f t="shared" si="339"/>
        <v/>
      </c>
      <c r="AO1407" s="1" t="str">
        <f t="shared" si="340"/>
        <v/>
      </c>
      <c r="AP1407" s="1" t="str">
        <f t="shared" si="341"/>
        <v/>
      </c>
      <c r="AQ1407" s="1" t="str">
        <f t="shared" si="342"/>
        <v/>
      </c>
      <c r="AR1407" s="1" t="str">
        <f t="shared" si="343"/>
        <v/>
      </c>
      <c r="AS1407" s="1" t="str">
        <f t="shared" si="344"/>
        <v/>
      </c>
      <c r="AT1407" s="1" t="str">
        <f t="shared" si="345"/>
        <v/>
      </c>
      <c r="AU1407" s="1" t="str">
        <f t="shared" si="346"/>
        <v/>
      </c>
      <c r="AV1407" s="1" t="str">
        <f t="shared" si="347"/>
        <v/>
      </c>
      <c r="AW1407" s="1" t="str">
        <f t="shared" si="348"/>
        <v/>
      </c>
      <c r="AX1407" s="1" t="str">
        <f t="shared" si="349"/>
        <v/>
      </c>
      <c r="AY1407" s="1">
        <f>IFERROR(IF($AE1407&gt;$AE1406,VLOOKUP($AC1407+AL$1,STOCK!$F$10:$AB$209,16,0),IF($AE1407=$AE1406,(IF(AY1406&gt;=1,AY1406-COUNTIFS($AE1406:$AE1406,$AC1407,AL1406:AL1406,$AI$1),0)),0)),0)</f>
        <v>0</v>
      </c>
      <c r="AZ1407" s="1">
        <f>IFERROR(IF($AE1407&gt;$AE1406,VLOOKUP($AC1407+AM$1,STOCK!$F$10:$AB$209,16,0),IF($AE1407=$AE1406,(IF(AZ1406&gt;=1,AZ1406-COUNTIFS($AE1406:$AE1406,$AC1407,AM1406:AM1406,$AI$1),0)),0)),0)</f>
        <v>0</v>
      </c>
      <c r="BA1407" s="1">
        <f>IFERROR(IF($AE1407&gt;$AE1406,VLOOKUP($AC1407+AN$1,STOCK!$F$10:$AB$209,16,0),IF($AE1407=$AE1406,(IF(BA1406&gt;=1,BA1406-COUNTIFS($AE1406:$AE1406,$AC1407,AN1406:AN1406,$AI$1),0)),0)),0)</f>
        <v>0</v>
      </c>
      <c r="BB1407" s="1">
        <f>IFERROR(IF($AE1407&gt;$AE1406,VLOOKUP($AC1407+AO$1,STOCK!$F$10:$AB$209,16,0),IF($AE1407=$AE1406,(IF(BB1406&gt;=1,BB1406-COUNTIFS($AE1406:$AE1406,$AC1407,AO1406:AO1406,$AI$1),0)),0)),0)</f>
        <v>0</v>
      </c>
      <c r="BC1407" s="1">
        <f>IFERROR(IF($AE1407&gt;$AE1406,VLOOKUP($AC1407+AP$1,STOCK!$F$10:$AB$209,16,0),IF($AE1407=$AE1406,(IF(BC1406&gt;=1,BC1406-COUNTIFS($AE1406:$AE1406,$AC1407,AP1406:AP1406,$AI$1),0)),0)),0)</f>
        <v>0</v>
      </c>
      <c r="BD1407" s="1">
        <f>IFERROR(IF($AE1407&gt;$AE1406,VLOOKUP($AC1407+AQ$1,STOCK!$F$10:$AB$209,16,0),IF($AE1407=$AE1406,(IF(BD1406&gt;=1,BD1406-COUNTIFS($AE1406:$AE1406,$AC1407,AQ1406:AQ1406,$AI$1),0)),0)),0)</f>
        <v>0</v>
      </c>
      <c r="BE1407" s="1">
        <f>IFERROR(IF($AE1407&gt;$AE1406,VLOOKUP($AC1407+AR$1,STOCK!$F$10:$AB$209,16,0),IF($AE1407=$AE1406,(IF(BE1406&gt;=1,BE1406-COUNTIFS($AE1406:$AE1406,$AC1407,AR1406:AR1406,$AI$1),0)),0)),0)</f>
        <v>0</v>
      </c>
      <c r="BF1407" s="1">
        <f>IFERROR(IF($AE1407&gt;$AE1406,VLOOKUP($AC1407+AS$1,STOCK!$F$10:$AB$209,16,0),IF($AE1407=$AE1406,(IF(BF1406&gt;=1,BF1406-COUNTIFS($AE1406:$AE1406,$AC1407,AS1406:AS1406,$AI$1),0)),0)),0)</f>
        <v>0</v>
      </c>
      <c r="BG1407" s="1">
        <f>IFERROR(IF($AE1407&gt;$AE1406,VLOOKUP($AC1407+AT$1,STOCK!$F$10:$AB$209,16,0),IF($AE1407=$AE1406,(IF(BG1406&gt;=1,BG1406-COUNTIFS($AE1406:$AE1406,$AC1407,AT1406:AT1406,$AI$1),0)),0)),0)</f>
        <v>0</v>
      </c>
      <c r="BH1407" s="1">
        <f>IFERROR(IF($AE1407&gt;$AE1406,VLOOKUP($AC1407+AU$1,STOCK!$F$10:$AB$209,16,0),IF($AE1407=$AE1406,(IF(BH1406&gt;=1,BH1406-COUNTIFS($AE1406:$AE1406,$AC1407,AU1406:AU1406,$AI$1),0)),0)),0)</f>
        <v>0</v>
      </c>
      <c r="BI1407" s="1">
        <f>IFERROR(IF($AE1407&gt;$AE1406,VLOOKUP($AC1407+AV$1,STOCK!$F$10:$AB$209,16,0),IF($AE1407=$AE1406,(IF(BI1406&gt;=1,BI1406-COUNTIFS($AE1406:$AE1406,$AC1407,AV1406:AV1406,$AI$1),0)),0)),0)</f>
        <v>0</v>
      </c>
      <c r="BJ1407" s="1">
        <f>IFERROR(IF($AE1407&gt;$AE1406,VLOOKUP($AC1407+AW$1,STOCK!$F$10:$AB$209,16,0),IF($AE1407=$AE1406,(IF(BJ1406&gt;=1,BJ1406-COUNTIFS($AE1406:$AE1406,$AC1407,AW1406:AW1406,$AI$1),0)),0)),0)</f>
        <v>0</v>
      </c>
      <c r="BK1407" s="1">
        <f>IFERROR(IF($AE1407&gt;$AE1406,VLOOKUP($AC1407+AX$1,STOCK!$F$10:$AB$209,16,0),IF($AE1407=$AE1406,(IF(BK1406&gt;=1,BK1406-COUNTIFS($AE1406:$AE1406,$AC1407,AX1406:AX1406,$AI$1),0)),0)),0)</f>
        <v>0</v>
      </c>
      <c r="BL1407" s="1">
        <f>IFERROR(IF($AE1407&gt;$AE1406,VLOOKUP($AC1407+AL$1,STOCK!$F$10:$AB$209,17,0),IF($AE1407=$AE1406,(IF(BL1406&gt;=1,BL1406-COUNTIFS($AE1406:$AE1406,$AC1407,AL1406:AL1406,$AI$2),0)),0)),0)</f>
        <v>0</v>
      </c>
      <c r="BM1407" s="1">
        <f>IFERROR(IF($AE1407&gt;$AE1406,VLOOKUP($AC1407+AM$1,STOCK!$F$10:$AB$209,17,0),IF($AE1407=$AE1406,(IF(BM1406&gt;=1,BM1406-COUNTIFS($AE1406:$AE1406,$AC1407,AM1406:AM1406,$AI$2),0)),0)),0)</f>
        <v>0</v>
      </c>
      <c r="BN1407" s="1">
        <f>IFERROR(IF($AE1407&gt;$AE1406,VLOOKUP($AC1407+AN$1,STOCK!$F$10:$AB$209,17,0),IF($AE1407=$AE1406,(IF(BN1406&gt;=1,BN1406-COUNTIFS($AE1406:$AE1406,$AC1407,AN1406:AN1406,$AI$2),0)),0)),0)</f>
        <v>0</v>
      </c>
      <c r="BO1407" s="1">
        <f>IFERROR(IF($AE1407&gt;$AE1406,VLOOKUP($AC1407+AO$1,STOCK!$F$10:$AB$209,17,0),IF($AE1407=$AE1406,(IF(BO1406&gt;=1,BO1406-COUNTIFS($AE1406:$AE1406,$AC1407,AO1406:AO1406,$AI$2),0)),0)),0)</f>
        <v>0</v>
      </c>
      <c r="BP1407" s="1">
        <f>IFERROR(IF($AE1407&gt;$AE1406,VLOOKUP($AC1407+AP$1,STOCK!$F$10:$AB$209,17,0),IF($AE1407=$AE1406,(IF(BP1406&gt;=1,BP1406-COUNTIFS($AE1406:$AE1406,$AC1407,AP1406:AP1406,$AI$2),0)),0)),0)</f>
        <v>0</v>
      </c>
      <c r="BQ1407" s="1">
        <f>IFERROR(IF($AE1407&gt;$AE1406,VLOOKUP($AC1407+AQ$1,STOCK!$F$10:$AB$209,17,0),IF($AE1407=$AE1406,(IF(BQ1406&gt;=1,BQ1406-COUNTIFS($AE1406:$AE1406,$AC1407,AQ1406:AQ1406,$AI$2),0)),0)),0)</f>
        <v>0</v>
      </c>
      <c r="BR1407" s="1">
        <f>IFERROR(IF($AE1407&gt;$AE1406,VLOOKUP($AC1407+AR$1,STOCK!$F$10:$AB$209,17,0),IF($AE1407=$AE1406,(IF(BR1406&gt;=1,BR1406-COUNTIFS($AE1406:$AE1406,$AC1407,AR1406:AR1406,$AI$2),0)),0)),0)</f>
        <v>0</v>
      </c>
      <c r="BS1407" s="1">
        <f>IFERROR(IF($AE1407&gt;$AE1406,VLOOKUP($AC1407+AS$1,STOCK!$F$10:$AB$209,17,0),IF($AE1407=$AE1406,(IF(BS1406&gt;=1,BS1406-COUNTIFS($AE1406:$AE1406,$AC1407,AS1406:AS1406,$AI$2),0)),0)),0)</f>
        <v>0</v>
      </c>
      <c r="BT1407" s="1">
        <f>IFERROR(IF($AE1407&gt;$AE1406,VLOOKUP($AC1407+AT$1,STOCK!$F$10:$AB$209,17,0),IF($AE1407=$AE1406,(IF(BT1406&gt;=1,BT1406-COUNTIFS($AE1406:$AE1406,$AC1407,AT1406:AT1406,$AI$2),0)),0)),0)</f>
        <v>0</v>
      </c>
      <c r="BU1407" s="1">
        <f>IFERROR(IF($AE1407&gt;$AE1406,VLOOKUP($AC1407+AU$1,STOCK!$F$10:$AB$209,17,0),IF($AE1407=$AE1406,(IF(BU1406&gt;=1,BU1406-COUNTIFS($AE1406:$AE1406,$AC1407,AU1406:AU1406,$AI$2),0)),0)),0)</f>
        <v>0</v>
      </c>
      <c r="BV1407" s="1">
        <f>IFERROR(IF($AE1407&gt;$AE1406,VLOOKUP($AC1407+AV$1,STOCK!$F$10:$AB$209,17,0),IF($AE1407=$AE1406,(IF(BV1406&gt;=1,BV1406-COUNTIFS($AE1406:$AE1406,$AC1407,AV1406:AV1406,$AI$2),0)),0)),0)</f>
        <v>0</v>
      </c>
      <c r="BW1407" s="1">
        <f>IFERROR(IF($AE1407&gt;$AE1406,VLOOKUP($AC1407+AW$1,STOCK!$F$10:$AB$209,17,0),IF($AE1407=$AE1406,(IF(BW1406&gt;=1,BW1406-COUNTIFS($AE1406:$AE1406,$AC1407,AW1406:AW1406,$AI$2),0)),0)),0)</f>
        <v>0</v>
      </c>
      <c r="BX1407" s="1">
        <f>IFERROR(IF($AE1407&gt;$AE1406,VLOOKUP($AC1407+AX$1,STOCK!$F$10:$AB$209,17,0),IF($AE1407=$AE1406,(IF(BX1406&gt;=1,BX1406-COUNTIFS($AE1406:$AE1406,$AC1407,AX1406:AX1406,$AI$2),0)),0)),0)</f>
        <v>0</v>
      </c>
    </row>
    <row r="1408" spans="29:76" x14ac:dyDescent="0.25">
      <c r="AC1408" s="1">
        <f t="shared" si="335"/>
        <v>0</v>
      </c>
      <c r="AD1408" s="1">
        <f>IFERROR(IF(LEN(AK1408)&gt;=1,VLOOKUP(HLOOKUP(AK1408,PROFILE!$K$5:$V$8,4,0),PROFILE!$F$1:$G$3,2,0),0),0)</f>
        <v>0</v>
      </c>
      <c r="AE1408" s="1">
        <f t="shared" si="336"/>
        <v>0</v>
      </c>
      <c r="AF1408" s="1">
        <v>1395</v>
      </c>
      <c r="AI1408" s="1" t="str">
        <f>IFERROR(IF($AH1408&gt;=1,VLOOKUP($AG1408,STUDENT!$O$8:$Z$1507,3,0),""),"")</f>
        <v/>
      </c>
      <c r="AJ1408" s="1" t="str">
        <f>IFERROR(IF($AH1408&gt;=1,VLOOKUP($AG1408,STUDENT!$O$8:$Z$1507,4,0),""),"")</f>
        <v/>
      </c>
      <c r="AK1408" s="1" t="str">
        <f>IFERROR(IF($AH1408&gt;=1,VLOOKUP($AG1408,STUDENT!$O$8:$Z$1507,6,0),""),"")</f>
        <v/>
      </c>
      <c r="AL1408" s="1" t="str">
        <f t="shared" si="337"/>
        <v/>
      </c>
      <c r="AM1408" s="1" t="str">
        <f t="shared" si="338"/>
        <v/>
      </c>
      <c r="AN1408" s="1" t="str">
        <f t="shared" si="339"/>
        <v/>
      </c>
      <c r="AO1408" s="1" t="str">
        <f t="shared" si="340"/>
        <v/>
      </c>
      <c r="AP1408" s="1" t="str">
        <f t="shared" si="341"/>
        <v/>
      </c>
      <c r="AQ1408" s="1" t="str">
        <f t="shared" si="342"/>
        <v/>
      </c>
      <c r="AR1408" s="1" t="str">
        <f t="shared" si="343"/>
        <v/>
      </c>
      <c r="AS1408" s="1" t="str">
        <f t="shared" si="344"/>
        <v/>
      </c>
      <c r="AT1408" s="1" t="str">
        <f t="shared" si="345"/>
        <v/>
      </c>
      <c r="AU1408" s="1" t="str">
        <f t="shared" si="346"/>
        <v/>
      </c>
      <c r="AV1408" s="1" t="str">
        <f t="shared" si="347"/>
        <v/>
      </c>
      <c r="AW1408" s="1" t="str">
        <f t="shared" si="348"/>
        <v/>
      </c>
      <c r="AX1408" s="1" t="str">
        <f t="shared" si="349"/>
        <v/>
      </c>
      <c r="AY1408" s="1">
        <f>IFERROR(IF($AE1408&gt;$AE1407,VLOOKUP($AC1408+AL$1,STOCK!$F$10:$AB$209,16,0),IF($AE1408=$AE1407,(IF(AY1407&gt;=1,AY1407-COUNTIFS($AE1407:$AE1407,$AC1408,AL1407:AL1407,$AI$1),0)),0)),0)</f>
        <v>0</v>
      </c>
      <c r="AZ1408" s="1">
        <f>IFERROR(IF($AE1408&gt;$AE1407,VLOOKUP($AC1408+AM$1,STOCK!$F$10:$AB$209,16,0),IF($AE1408=$AE1407,(IF(AZ1407&gt;=1,AZ1407-COUNTIFS($AE1407:$AE1407,$AC1408,AM1407:AM1407,$AI$1),0)),0)),0)</f>
        <v>0</v>
      </c>
      <c r="BA1408" s="1">
        <f>IFERROR(IF($AE1408&gt;$AE1407,VLOOKUP($AC1408+AN$1,STOCK!$F$10:$AB$209,16,0),IF($AE1408=$AE1407,(IF(BA1407&gt;=1,BA1407-COUNTIFS($AE1407:$AE1407,$AC1408,AN1407:AN1407,$AI$1),0)),0)),0)</f>
        <v>0</v>
      </c>
      <c r="BB1408" s="1">
        <f>IFERROR(IF($AE1408&gt;$AE1407,VLOOKUP($AC1408+AO$1,STOCK!$F$10:$AB$209,16,0),IF($AE1408=$AE1407,(IF(BB1407&gt;=1,BB1407-COUNTIFS($AE1407:$AE1407,$AC1408,AO1407:AO1407,$AI$1),0)),0)),0)</f>
        <v>0</v>
      </c>
      <c r="BC1408" s="1">
        <f>IFERROR(IF($AE1408&gt;$AE1407,VLOOKUP($AC1408+AP$1,STOCK!$F$10:$AB$209,16,0),IF($AE1408=$AE1407,(IF(BC1407&gt;=1,BC1407-COUNTIFS($AE1407:$AE1407,$AC1408,AP1407:AP1407,$AI$1),0)),0)),0)</f>
        <v>0</v>
      </c>
      <c r="BD1408" s="1">
        <f>IFERROR(IF($AE1408&gt;$AE1407,VLOOKUP($AC1408+AQ$1,STOCK!$F$10:$AB$209,16,0),IF($AE1408=$AE1407,(IF(BD1407&gt;=1,BD1407-COUNTIFS($AE1407:$AE1407,$AC1408,AQ1407:AQ1407,$AI$1),0)),0)),0)</f>
        <v>0</v>
      </c>
      <c r="BE1408" s="1">
        <f>IFERROR(IF($AE1408&gt;$AE1407,VLOOKUP($AC1408+AR$1,STOCK!$F$10:$AB$209,16,0),IF($AE1408=$AE1407,(IF(BE1407&gt;=1,BE1407-COUNTIFS($AE1407:$AE1407,$AC1408,AR1407:AR1407,$AI$1),0)),0)),0)</f>
        <v>0</v>
      </c>
      <c r="BF1408" s="1">
        <f>IFERROR(IF($AE1408&gt;$AE1407,VLOOKUP($AC1408+AS$1,STOCK!$F$10:$AB$209,16,0),IF($AE1408=$AE1407,(IF(BF1407&gt;=1,BF1407-COUNTIFS($AE1407:$AE1407,$AC1408,AS1407:AS1407,$AI$1),0)),0)),0)</f>
        <v>0</v>
      </c>
      <c r="BG1408" s="1">
        <f>IFERROR(IF($AE1408&gt;$AE1407,VLOOKUP($AC1408+AT$1,STOCK!$F$10:$AB$209,16,0),IF($AE1408=$AE1407,(IF(BG1407&gt;=1,BG1407-COUNTIFS($AE1407:$AE1407,$AC1408,AT1407:AT1407,$AI$1),0)),0)),0)</f>
        <v>0</v>
      </c>
      <c r="BH1408" s="1">
        <f>IFERROR(IF($AE1408&gt;$AE1407,VLOOKUP($AC1408+AU$1,STOCK!$F$10:$AB$209,16,0),IF($AE1408=$AE1407,(IF(BH1407&gt;=1,BH1407-COUNTIFS($AE1407:$AE1407,$AC1408,AU1407:AU1407,$AI$1),0)),0)),0)</f>
        <v>0</v>
      </c>
      <c r="BI1408" s="1">
        <f>IFERROR(IF($AE1408&gt;$AE1407,VLOOKUP($AC1408+AV$1,STOCK!$F$10:$AB$209,16,0),IF($AE1408=$AE1407,(IF(BI1407&gt;=1,BI1407-COUNTIFS($AE1407:$AE1407,$AC1408,AV1407:AV1407,$AI$1),0)),0)),0)</f>
        <v>0</v>
      </c>
      <c r="BJ1408" s="1">
        <f>IFERROR(IF($AE1408&gt;$AE1407,VLOOKUP($AC1408+AW$1,STOCK!$F$10:$AB$209,16,0),IF($AE1408=$AE1407,(IF(BJ1407&gt;=1,BJ1407-COUNTIFS($AE1407:$AE1407,$AC1408,AW1407:AW1407,$AI$1),0)),0)),0)</f>
        <v>0</v>
      </c>
      <c r="BK1408" s="1">
        <f>IFERROR(IF($AE1408&gt;$AE1407,VLOOKUP($AC1408+AX$1,STOCK!$F$10:$AB$209,16,0),IF($AE1408=$AE1407,(IF(BK1407&gt;=1,BK1407-COUNTIFS($AE1407:$AE1407,$AC1408,AX1407:AX1407,$AI$1),0)),0)),0)</f>
        <v>0</v>
      </c>
      <c r="BL1408" s="1">
        <f>IFERROR(IF($AE1408&gt;$AE1407,VLOOKUP($AC1408+AL$1,STOCK!$F$10:$AB$209,17,0),IF($AE1408=$AE1407,(IF(BL1407&gt;=1,BL1407-COUNTIFS($AE1407:$AE1407,$AC1408,AL1407:AL1407,$AI$2),0)),0)),0)</f>
        <v>0</v>
      </c>
      <c r="BM1408" s="1">
        <f>IFERROR(IF($AE1408&gt;$AE1407,VLOOKUP($AC1408+AM$1,STOCK!$F$10:$AB$209,17,0),IF($AE1408=$AE1407,(IF(BM1407&gt;=1,BM1407-COUNTIFS($AE1407:$AE1407,$AC1408,AM1407:AM1407,$AI$2),0)),0)),0)</f>
        <v>0</v>
      </c>
      <c r="BN1408" s="1">
        <f>IFERROR(IF($AE1408&gt;$AE1407,VLOOKUP($AC1408+AN$1,STOCK!$F$10:$AB$209,17,0),IF($AE1408=$AE1407,(IF(BN1407&gt;=1,BN1407-COUNTIFS($AE1407:$AE1407,$AC1408,AN1407:AN1407,$AI$2),0)),0)),0)</f>
        <v>0</v>
      </c>
      <c r="BO1408" s="1">
        <f>IFERROR(IF($AE1408&gt;$AE1407,VLOOKUP($AC1408+AO$1,STOCK!$F$10:$AB$209,17,0),IF($AE1408=$AE1407,(IF(BO1407&gt;=1,BO1407-COUNTIFS($AE1407:$AE1407,$AC1408,AO1407:AO1407,$AI$2),0)),0)),0)</f>
        <v>0</v>
      </c>
      <c r="BP1408" s="1">
        <f>IFERROR(IF($AE1408&gt;$AE1407,VLOOKUP($AC1408+AP$1,STOCK!$F$10:$AB$209,17,0),IF($AE1408=$AE1407,(IF(BP1407&gt;=1,BP1407-COUNTIFS($AE1407:$AE1407,$AC1408,AP1407:AP1407,$AI$2),0)),0)),0)</f>
        <v>0</v>
      </c>
      <c r="BQ1408" s="1">
        <f>IFERROR(IF($AE1408&gt;$AE1407,VLOOKUP($AC1408+AQ$1,STOCK!$F$10:$AB$209,17,0),IF($AE1408=$AE1407,(IF(BQ1407&gt;=1,BQ1407-COUNTIFS($AE1407:$AE1407,$AC1408,AQ1407:AQ1407,$AI$2),0)),0)),0)</f>
        <v>0</v>
      </c>
      <c r="BR1408" s="1">
        <f>IFERROR(IF($AE1408&gt;$AE1407,VLOOKUP($AC1408+AR$1,STOCK!$F$10:$AB$209,17,0),IF($AE1408=$AE1407,(IF(BR1407&gt;=1,BR1407-COUNTIFS($AE1407:$AE1407,$AC1408,AR1407:AR1407,$AI$2),0)),0)),0)</f>
        <v>0</v>
      </c>
      <c r="BS1408" s="1">
        <f>IFERROR(IF($AE1408&gt;$AE1407,VLOOKUP($AC1408+AS$1,STOCK!$F$10:$AB$209,17,0),IF($AE1408=$AE1407,(IF(BS1407&gt;=1,BS1407-COUNTIFS($AE1407:$AE1407,$AC1408,AS1407:AS1407,$AI$2),0)),0)),0)</f>
        <v>0</v>
      </c>
      <c r="BT1408" s="1">
        <f>IFERROR(IF($AE1408&gt;$AE1407,VLOOKUP($AC1408+AT$1,STOCK!$F$10:$AB$209,17,0),IF($AE1408=$AE1407,(IF(BT1407&gt;=1,BT1407-COUNTIFS($AE1407:$AE1407,$AC1408,AT1407:AT1407,$AI$2),0)),0)),0)</f>
        <v>0</v>
      </c>
      <c r="BU1408" s="1">
        <f>IFERROR(IF($AE1408&gt;$AE1407,VLOOKUP($AC1408+AU$1,STOCK!$F$10:$AB$209,17,0),IF($AE1408=$AE1407,(IF(BU1407&gt;=1,BU1407-COUNTIFS($AE1407:$AE1407,$AC1408,AU1407:AU1407,$AI$2),0)),0)),0)</f>
        <v>0</v>
      </c>
      <c r="BV1408" s="1">
        <f>IFERROR(IF($AE1408&gt;$AE1407,VLOOKUP($AC1408+AV$1,STOCK!$F$10:$AB$209,17,0),IF($AE1408=$AE1407,(IF(BV1407&gt;=1,BV1407-COUNTIFS($AE1407:$AE1407,$AC1408,AV1407:AV1407,$AI$2),0)),0)),0)</f>
        <v>0</v>
      </c>
      <c r="BW1408" s="1">
        <f>IFERROR(IF($AE1408&gt;$AE1407,VLOOKUP($AC1408+AW$1,STOCK!$F$10:$AB$209,17,0),IF($AE1408=$AE1407,(IF(BW1407&gt;=1,BW1407-COUNTIFS($AE1407:$AE1407,$AC1408,AW1407:AW1407,$AI$2),0)),0)),0)</f>
        <v>0</v>
      </c>
      <c r="BX1408" s="1">
        <f>IFERROR(IF($AE1408&gt;$AE1407,VLOOKUP($AC1408+AX$1,STOCK!$F$10:$AB$209,17,0),IF($AE1408=$AE1407,(IF(BX1407&gt;=1,BX1407-COUNTIFS($AE1407:$AE1407,$AC1408,AX1407:AX1407,$AI$2),0)),0)),0)</f>
        <v>0</v>
      </c>
    </row>
    <row r="1409" spans="29:76" x14ac:dyDescent="0.25">
      <c r="AC1409" s="1">
        <f t="shared" si="335"/>
        <v>0</v>
      </c>
      <c r="AD1409" s="1">
        <f>IFERROR(IF(LEN(AK1409)&gt;=1,VLOOKUP(HLOOKUP(AK1409,PROFILE!$K$5:$V$8,4,0),PROFILE!$F$1:$G$3,2,0),0),0)</f>
        <v>0</v>
      </c>
      <c r="AE1409" s="1">
        <f t="shared" si="336"/>
        <v>0</v>
      </c>
      <c r="AF1409" s="1">
        <v>1396</v>
      </c>
      <c r="AI1409" s="1" t="str">
        <f>IFERROR(IF($AH1409&gt;=1,VLOOKUP($AG1409,STUDENT!$O$8:$Z$1507,3,0),""),"")</f>
        <v/>
      </c>
      <c r="AJ1409" s="1" t="str">
        <f>IFERROR(IF($AH1409&gt;=1,VLOOKUP($AG1409,STUDENT!$O$8:$Z$1507,4,0),""),"")</f>
        <v/>
      </c>
      <c r="AK1409" s="1" t="str">
        <f>IFERROR(IF($AH1409&gt;=1,VLOOKUP($AG1409,STUDENT!$O$8:$Z$1507,6,0),""),"")</f>
        <v/>
      </c>
      <c r="AL1409" s="1" t="str">
        <f t="shared" si="337"/>
        <v/>
      </c>
      <c r="AM1409" s="1" t="str">
        <f t="shared" si="338"/>
        <v/>
      </c>
      <c r="AN1409" s="1" t="str">
        <f t="shared" si="339"/>
        <v/>
      </c>
      <c r="AO1409" s="1" t="str">
        <f t="shared" si="340"/>
        <v/>
      </c>
      <c r="AP1409" s="1" t="str">
        <f t="shared" si="341"/>
        <v/>
      </c>
      <c r="AQ1409" s="1" t="str">
        <f t="shared" si="342"/>
        <v/>
      </c>
      <c r="AR1409" s="1" t="str">
        <f t="shared" si="343"/>
        <v/>
      </c>
      <c r="AS1409" s="1" t="str">
        <f t="shared" si="344"/>
        <v/>
      </c>
      <c r="AT1409" s="1" t="str">
        <f t="shared" si="345"/>
        <v/>
      </c>
      <c r="AU1409" s="1" t="str">
        <f t="shared" si="346"/>
        <v/>
      </c>
      <c r="AV1409" s="1" t="str">
        <f t="shared" si="347"/>
        <v/>
      </c>
      <c r="AW1409" s="1" t="str">
        <f t="shared" si="348"/>
        <v/>
      </c>
      <c r="AX1409" s="1" t="str">
        <f t="shared" si="349"/>
        <v/>
      </c>
      <c r="AY1409" s="1">
        <f>IFERROR(IF($AE1409&gt;$AE1408,VLOOKUP($AC1409+AL$1,STOCK!$F$10:$AB$209,16,0),IF($AE1409=$AE1408,(IF(AY1408&gt;=1,AY1408-COUNTIFS($AE1408:$AE1408,$AC1409,AL1408:AL1408,$AI$1),0)),0)),0)</f>
        <v>0</v>
      </c>
      <c r="AZ1409" s="1">
        <f>IFERROR(IF($AE1409&gt;$AE1408,VLOOKUP($AC1409+AM$1,STOCK!$F$10:$AB$209,16,0),IF($AE1409=$AE1408,(IF(AZ1408&gt;=1,AZ1408-COUNTIFS($AE1408:$AE1408,$AC1409,AM1408:AM1408,$AI$1),0)),0)),0)</f>
        <v>0</v>
      </c>
      <c r="BA1409" s="1">
        <f>IFERROR(IF($AE1409&gt;$AE1408,VLOOKUP($AC1409+AN$1,STOCK!$F$10:$AB$209,16,0),IF($AE1409=$AE1408,(IF(BA1408&gt;=1,BA1408-COUNTIFS($AE1408:$AE1408,$AC1409,AN1408:AN1408,$AI$1),0)),0)),0)</f>
        <v>0</v>
      </c>
      <c r="BB1409" s="1">
        <f>IFERROR(IF($AE1409&gt;$AE1408,VLOOKUP($AC1409+AO$1,STOCK!$F$10:$AB$209,16,0),IF($AE1409=$AE1408,(IF(BB1408&gt;=1,BB1408-COUNTIFS($AE1408:$AE1408,$AC1409,AO1408:AO1408,$AI$1),0)),0)),0)</f>
        <v>0</v>
      </c>
      <c r="BC1409" s="1">
        <f>IFERROR(IF($AE1409&gt;$AE1408,VLOOKUP($AC1409+AP$1,STOCK!$F$10:$AB$209,16,0),IF($AE1409=$AE1408,(IF(BC1408&gt;=1,BC1408-COUNTIFS($AE1408:$AE1408,$AC1409,AP1408:AP1408,$AI$1),0)),0)),0)</f>
        <v>0</v>
      </c>
      <c r="BD1409" s="1">
        <f>IFERROR(IF($AE1409&gt;$AE1408,VLOOKUP($AC1409+AQ$1,STOCK!$F$10:$AB$209,16,0),IF($AE1409=$AE1408,(IF(BD1408&gt;=1,BD1408-COUNTIFS($AE1408:$AE1408,$AC1409,AQ1408:AQ1408,$AI$1),0)),0)),0)</f>
        <v>0</v>
      </c>
      <c r="BE1409" s="1">
        <f>IFERROR(IF($AE1409&gt;$AE1408,VLOOKUP($AC1409+AR$1,STOCK!$F$10:$AB$209,16,0),IF($AE1409=$AE1408,(IF(BE1408&gt;=1,BE1408-COUNTIFS($AE1408:$AE1408,$AC1409,AR1408:AR1408,$AI$1),0)),0)),0)</f>
        <v>0</v>
      </c>
      <c r="BF1409" s="1">
        <f>IFERROR(IF($AE1409&gt;$AE1408,VLOOKUP($AC1409+AS$1,STOCK!$F$10:$AB$209,16,0),IF($AE1409=$AE1408,(IF(BF1408&gt;=1,BF1408-COUNTIFS($AE1408:$AE1408,$AC1409,AS1408:AS1408,$AI$1),0)),0)),0)</f>
        <v>0</v>
      </c>
      <c r="BG1409" s="1">
        <f>IFERROR(IF($AE1409&gt;$AE1408,VLOOKUP($AC1409+AT$1,STOCK!$F$10:$AB$209,16,0),IF($AE1409=$AE1408,(IF(BG1408&gt;=1,BG1408-COUNTIFS($AE1408:$AE1408,$AC1409,AT1408:AT1408,$AI$1),0)),0)),0)</f>
        <v>0</v>
      </c>
      <c r="BH1409" s="1">
        <f>IFERROR(IF($AE1409&gt;$AE1408,VLOOKUP($AC1409+AU$1,STOCK!$F$10:$AB$209,16,0),IF($AE1409=$AE1408,(IF(BH1408&gt;=1,BH1408-COUNTIFS($AE1408:$AE1408,$AC1409,AU1408:AU1408,$AI$1),0)),0)),0)</f>
        <v>0</v>
      </c>
      <c r="BI1409" s="1">
        <f>IFERROR(IF($AE1409&gt;$AE1408,VLOOKUP($AC1409+AV$1,STOCK!$F$10:$AB$209,16,0),IF($AE1409=$AE1408,(IF(BI1408&gt;=1,BI1408-COUNTIFS($AE1408:$AE1408,$AC1409,AV1408:AV1408,$AI$1),0)),0)),0)</f>
        <v>0</v>
      </c>
      <c r="BJ1409" s="1">
        <f>IFERROR(IF($AE1409&gt;$AE1408,VLOOKUP($AC1409+AW$1,STOCK!$F$10:$AB$209,16,0),IF($AE1409=$AE1408,(IF(BJ1408&gt;=1,BJ1408-COUNTIFS($AE1408:$AE1408,$AC1409,AW1408:AW1408,$AI$1),0)),0)),0)</f>
        <v>0</v>
      </c>
      <c r="BK1409" s="1">
        <f>IFERROR(IF($AE1409&gt;$AE1408,VLOOKUP($AC1409+AX$1,STOCK!$F$10:$AB$209,16,0),IF($AE1409=$AE1408,(IF(BK1408&gt;=1,BK1408-COUNTIFS($AE1408:$AE1408,$AC1409,AX1408:AX1408,$AI$1),0)),0)),0)</f>
        <v>0</v>
      </c>
      <c r="BL1409" s="1">
        <f>IFERROR(IF($AE1409&gt;$AE1408,VLOOKUP($AC1409+AL$1,STOCK!$F$10:$AB$209,17,0),IF($AE1409=$AE1408,(IF(BL1408&gt;=1,BL1408-COUNTIFS($AE1408:$AE1408,$AC1409,AL1408:AL1408,$AI$2),0)),0)),0)</f>
        <v>0</v>
      </c>
      <c r="BM1409" s="1">
        <f>IFERROR(IF($AE1409&gt;$AE1408,VLOOKUP($AC1409+AM$1,STOCK!$F$10:$AB$209,17,0),IF($AE1409=$AE1408,(IF(BM1408&gt;=1,BM1408-COUNTIFS($AE1408:$AE1408,$AC1409,AM1408:AM1408,$AI$2),0)),0)),0)</f>
        <v>0</v>
      </c>
      <c r="BN1409" s="1">
        <f>IFERROR(IF($AE1409&gt;$AE1408,VLOOKUP($AC1409+AN$1,STOCK!$F$10:$AB$209,17,0),IF($AE1409=$AE1408,(IF(BN1408&gt;=1,BN1408-COUNTIFS($AE1408:$AE1408,$AC1409,AN1408:AN1408,$AI$2),0)),0)),0)</f>
        <v>0</v>
      </c>
      <c r="BO1409" s="1">
        <f>IFERROR(IF($AE1409&gt;$AE1408,VLOOKUP($AC1409+AO$1,STOCK!$F$10:$AB$209,17,0),IF($AE1409=$AE1408,(IF(BO1408&gt;=1,BO1408-COUNTIFS($AE1408:$AE1408,$AC1409,AO1408:AO1408,$AI$2),0)),0)),0)</f>
        <v>0</v>
      </c>
      <c r="BP1409" s="1">
        <f>IFERROR(IF($AE1409&gt;$AE1408,VLOOKUP($AC1409+AP$1,STOCK!$F$10:$AB$209,17,0),IF($AE1409=$AE1408,(IF(BP1408&gt;=1,BP1408-COUNTIFS($AE1408:$AE1408,$AC1409,AP1408:AP1408,$AI$2),0)),0)),0)</f>
        <v>0</v>
      </c>
      <c r="BQ1409" s="1">
        <f>IFERROR(IF($AE1409&gt;$AE1408,VLOOKUP($AC1409+AQ$1,STOCK!$F$10:$AB$209,17,0),IF($AE1409=$AE1408,(IF(BQ1408&gt;=1,BQ1408-COUNTIFS($AE1408:$AE1408,$AC1409,AQ1408:AQ1408,$AI$2),0)),0)),0)</f>
        <v>0</v>
      </c>
      <c r="BR1409" s="1">
        <f>IFERROR(IF($AE1409&gt;$AE1408,VLOOKUP($AC1409+AR$1,STOCK!$F$10:$AB$209,17,0),IF($AE1409=$AE1408,(IF(BR1408&gt;=1,BR1408-COUNTIFS($AE1408:$AE1408,$AC1409,AR1408:AR1408,$AI$2),0)),0)),0)</f>
        <v>0</v>
      </c>
      <c r="BS1409" s="1">
        <f>IFERROR(IF($AE1409&gt;$AE1408,VLOOKUP($AC1409+AS$1,STOCK!$F$10:$AB$209,17,0),IF($AE1409=$AE1408,(IF(BS1408&gt;=1,BS1408-COUNTIFS($AE1408:$AE1408,$AC1409,AS1408:AS1408,$AI$2),0)),0)),0)</f>
        <v>0</v>
      </c>
      <c r="BT1409" s="1">
        <f>IFERROR(IF($AE1409&gt;$AE1408,VLOOKUP($AC1409+AT$1,STOCK!$F$10:$AB$209,17,0),IF($AE1409=$AE1408,(IF(BT1408&gt;=1,BT1408-COUNTIFS($AE1408:$AE1408,$AC1409,AT1408:AT1408,$AI$2),0)),0)),0)</f>
        <v>0</v>
      </c>
      <c r="BU1409" s="1">
        <f>IFERROR(IF($AE1409&gt;$AE1408,VLOOKUP($AC1409+AU$1,STOCK!$F$10:$AB$209,17,0),IF($AE1409=$AE1408,(IF(BU1408&gt;=1,BU1408-COUNTIFS($AE1408:$AE1408,$AC1409,AU1408:AU1408,$AI$2),0)),0)),0)</f>
        <v>0</v>
      </c>
      <c r="BV1409" s="1">
        <f>IFERROR(IF($AE1409&gt;$AE1408,VLOOKUP($AC1409+AV$1,STOCK!$F$10:$AB$209,17,0),IF($AE1409=$AE1408,(IF(BV1408&gt;=1,BV1408-COUNTIFS($AE1408:$AE1408,$AC1409,AV1408:AV1408,$AI$2),0)),0)),0)</f>
        <v>0</v>
      </c>
      <c r="BW1409" s="1">
        <f>IFERROR(IF($AE1409&gt;$AE1408,VLOOKUP($AC1409+AW$1,STOCK!$F$10:$AB$209,17,0),IF($AE1409=$AE1408,(IF(BW1408&gt;=1,BW1408-COUNTIFS($AE1408:$AE1408,$AC1409,AW1408:AW1408,$AI$2),0)),0)),0)</f>
        <v>0</v>
      </c>
      <c r="BX1409" s="1">
        <f>IFERROR(IF($AE1409&gt;$AE1408,VLOOKUP($AC1409+AX$1,STOCK!$F$10:$AB$209,17,0),IF($AE1409=$AE1408,(IF(BX1408&gt;=1,BX1408-COUNTIFS($AE1408:$AE1408,$AC1409,AX1408:AX1408,$AI$2),0)),0)),0)</f>
        <v>0</v>
      </c>
    </row>
    <row r="1410" spans="29:76" x14ac:dyDescent="0.25">
      <c r="AC1410" s="1">
        <f t="shared" si="335"/>
        <v>0</v>
      </c>
      <c r="AD1410" s="1">
        <f>IFERROR(IF(LEN(AK1410)&gt;=1,VLOOKUP(HLOOKUP(AK1410,PROFILE!$K$5:$V$8,4,0),PROFILE!$F$1:$G$3,2,0),0),0)</f>
        <v>0</v>
      </c>
      <c r="AE1410" s="1">
        <f t="shared" si="336"/>
        <v>0</v>
      </c>
      <c r="AF1410" s="1">
        <v>1397</v>
      </c>
      <c r="AI1410" s="1" t="str">
        <f>IFERROR(IF($AH1410&gt;=1,VLOOKUP($AG1410,STUDENT!$O$8:$Z$1507,3,0),""),"")</f>
        <v/>
      </c>
      <c r="AJ1410" s="1" t="str">
        <f>IFERROR(IF($AH1410&gt;=1,VLOOKUP($AG1410,STUDENT!$O$8:$Z$1507,4,0),""),"")</f>
        <v/>
      </c>
      <c r="AK1410" s="1" t="str">
        <f>IFERROR(IF($AH1410&gt;=1,VLOOKUP($AG1410,STUDENT!$O$8:$Z$1507,6,0),""),"")</f>
        <v/>
      </c>
      <c r="AL1410" s="1" t="str">
        <f t="shared" si="337"/>
        <v/>
      </c>
      <c r="AM1410" s="1" t="str">
        <f t="shared" si="338"/>
        <v/>
      </c>
      <c r="AN1410" s="1" t="str">
        <f t="shared" si="339"/>
        <v/>
      </c>
      <c r="AO1410" s="1" t="str">
        <f t="shared" si="340"/>
        <v/>
      </c>
      <c r="AP1410" s="1" t="str">
        <f t="shared" si="341"/>
        <v/>
      </c>
      <c r="AQ1410" s="1" t="str">
        <f t="shared" si="342"/>
        <v/>
      </c>
      <c r="AR1410" s="1" t="str">
        <f t="shared" si="343"/>
        <v/>
      </c>
      <c r="AS1410" s="1" t="str">
        <f t="shared" si="344"/>
        <v/>
      </c>
      <c r="AT1410" s="1" t="str">
        <f t="shared" si="345"/>
        <v/>
      </c>
      <c r="AU1410" s="1" t="str">
        <f t="shared" si="346"/>
        <v/>
      </c>
      <c r="AV1410" s="1" t="str">
        <f t="shared" si="347"/>
        <v/>
      </c>
      <c r="AW1410" s="1" t="str">
        <f t="shared" si="348"/>
        <v/>
      </c>
      <c r="AX1410" s="1" t="str">
        <f t="shared" si="349"/>
        <v/>
      </c>
      <c r="AY1410" s="1">
        <f>IFERROR(IF($AE1410&gt;$AE1409,VLOOKUP($AC1410+AL$1,STOCK!$F$10:$AB$209,16,0),IF($AE1410=$AE1409,(IF(AY1409&gt;=1,AY1409-COUNTIFS($AE1409:$AE1409,$AC1410,AL1409:AL1409,$AI$1),0)),0)),0)</f>
        <v>0</v>
      </c>
      <c r="AZ1410" s="1">
        <f>IFERROR(IF($AE1410&gt;$AE1409,VLOOKUP($AC1410+AM$1,STOCK!$F$10:$AB$209,16,0),IF($AE1410=$AE1409,(IF(AZ1409&gt;=1,AZ1409-COUNTIFS($AE1409:$AE1409,$AC1410,AM1409:AM1409,$AI$1),0)),0)),0)</f>
        <v>0</v>
      </c>
      <c r="BA1410" s="1">
        <f>IFERROR(IF($AE1410&gt;$AE1409,VLOOKUP($AC1410+AN$1,STOCK!$F$10:$AB$209,16,0),IF($AE1410=$AE1409,(IF(BA1409&gt;=1,BA1409-COUNTIFS($AE1409:$AE1409,$AC1410,AN1409:AN1409,$AI$1),0)),0)),0)</f>
        <v>0</v>
      </c>
      <c r="BB1410" s="1">
        <f>IFERROR(IF($AE1410&gt;$AE1409,VLOOKUP($AC1410+AO$1,STOCK!$F$10:$AB$209,16,0),IF($AE1410=$AE1409,(IF(BB1409&gt;=1,BB1409-COUNTIFS($AE1409:$AE1409,$AC1410,AO1409:AO1409,$AI$1),0)),0)),0)</f>
        <v>0</v>
      </c>
      <c r="BC1410" s="1">
        <f>IFERROR(IF($AE1410&gt;$AE1409,VLOOKUP($AC1410+AP$1,STOCK!$F$10:$AB$209,16,0),IF($AE1410=$AE1409,(IF(BC1409&gt;=1,BC1409-COUNTIFS($AE1409:$AE1409,$AC1410,AP1409:AP1409,$AI$1),0)),0)),0)</f>
        <v>0</v>
      </c>
      <c r="BD1410" s="1">
        <f>IFERROR(IF($AE1410&gt;$AE1409,VLOOKUP($AC1410+AQ$1,STOCK!$F$10:$AB$209,16,0),IF($AE1410=$AE1409,(IF(BD1409&gt;=1,BD1409-COUNTIFS($AE1409:$AE1409,$AC1410,AQ1409:AQ1409,$AI$1),0)),0)),0)</f>
        <v>0</v>
      </c>
      <c r="BE1410" s="1">
        <f>IFERROR(IF($AE1410&gt;$AE1409,VLOOKUP($AC1410+AR$1,STOCK!$F$10:$AB$209,16,0),IF($AE1410=$AE1409,(IF(BE1409&gt;=1,BE1409-COUNTIFS($AE1409:$AE1409,$AC1410,AR1409:AR1409,$AI$1),0)),0)),0)</f>
        <v>0</v>
      </c>
      <c r="BF1410" s="1">
        <f>IFERROR(IF($AE1410&gt;$AE1409,VLOOKUP($AC1410+AS$1,STOCK!$F$10:$AB$209,16,0),IF($AE1410=$AE1409,(IF(BF1409&gt;=1,BF1409-COUNTIFS($AE1409:$AE1409,$AC1410,AS1409:AS1409,$AI$1),0)),0)),0)</f>
        <v>0</v>
      </c>
      <c r="BG1410" s="1">
        <f>IFERROR(IF($AE1410&gt;$AE1409,VLOOKUP($AC1410+AT$1,STOCK!$F$10:$AB$209,16,0),IF($AE1410=$AE1409,(IF(BG1409&gt;=1,BG1409-COUNTIFS($AE1409:$AE1409,$AC1410,AT1409:AT1409,$AI$1),0)),0)),0)</f>
        <v>0</v>
      </c>
      <c r="BH1410" s="1">
        <f>IFERROR(IF($AE1410&gt;$AE1409,VLOOKUP($AC1410+AU$1,STOCK!$F$10:$AB$209,16,0),IF($AE1410=$AE1409,(IF(BH1409&gt;=1,BH1409-COUNTIFS($AE1409:$AE1409,$AC1410,AU1409:AU1409,$AI$1),0)),0)),0)</f>
        <v>0</v>
      </c>
      <c r="BI1410" s="1">
        <f>IFERROR(IF($AE1410&gt;$AE1409,VLOOKUP($AC1410+AV$1,STOCK!$F$10:$AB$209,16,0),IF($AE1410=$AE1409,(IF(BI1409&gt;=1,BI1409-COUNTIFS($AE1409:$AE1409,$AC1410,AV1409:AV1409,$AI$1),0)),0)),0)</f>
        <v>0</v>
      </c>
      <c r="BJ1410" s="1">
        <f>IFERROR(IF($AE1410&gt;$AE1409,VLOOKUP($AC1410+AW$1,STOCK!$F$10:$AB$209,16,0),IF($AE1410=$AE1409,(IF(BJ1409&gt;=1,BJ1409-COUNTIFS($AE1409:$AE1409,$AC1410,AW1409:AW1409,$AI$1),0)),0)),0)</f>
        <v>0</v>
      </c>
      <c r="BK1410" s="1">
        <f>IFERROR(IF($AE1410&gt;$AE1409,VLOOKUP($AC1410+AX$1,STOCK!$F$10:$AB$209,16,0),IF($AE1410=$AE1409,(IF(BK1409&gt;=1,BK1409-COUNTIFS($AE1409:$AE1409,$AC1410,AX1409:AX1409,$AI$1),0)),0)),0)</f>
        <v>0</v>
      </c>
      <c r="BL1410" s="1">
        <f>IFERROR(IF($AE1410&gt;$AE1409,VLOOKUP($AC1410+AL$1,STOCK!$F$10:$AB$209,17,0),IF($AE1410=$AE1409,(IF(BL1409&gt;=1,BL1409-COUNTIFS($AE1409:$AE1409,$AC1410,AL1409:AL1409,$AI$2),0)),0)),0)</f>
        <v>0</v>
      </c>
      <c r="BM1410" s="1">
        <f>IFERROR(IF($AE1410&gt;$AE1409,VLOOKUP($AC1410+AM$1,STOCK!$F$10:$AB$209,17,0),IF($AE1410=$AE1409,(IF(BM1409&gt;=1,BM1409-COUNTIFS($AE1409:$AE1409,$AC1410,AM1409:AM1409,$AI$2),0)),0)),0)</f>
        <v>0</v>
      </c>
      <c r="BN1410" s="1">
        <f>IFERROR(IF($AE1410&gt;$AE1409,VLOOKUP($AC1410+AN$1,STOCK!$F$10:$AB$209,17,0),IF($AE1410=$AE1409,(IF(BN1409&gt;=1,BN1409-COUNTIFS($AE1409:$AE1409,$AC1410,AN1409:AN1409,$AI$2),0)),0)),0)</f>
        <v>0</v>
      </c>
      <c r="BO1410" s="1">
        <f>IFERROR(IF($AE1410&gt;$AE1409,VLOOKUP($AC1410+AO$1,STOCK!$F$10:$AB$209,17,0),IF($AE1410=$AE1409,(IF(BO1409&gt;=1,BO1409-COUNTIFS($AE1409:$AE1409,$AC1410,AO1409:AO1409,$AI$2),0)),0)),0)</f>
        <v>0</v>
      </c>
      <c r="BP1410" s="1">
        <f>IFERROR(IF($AE1410&gt;$AE1409,VLOOKUP($AC1410+AP$1,STOCK!$F$10:$AB$209,17,0),IF($AE1410=$AE1409,(IF(BP1409&gt;=1,BP1409-COUNTIFS($AE1409:$AE1409,$AC1410,AP1409:AP1409,$AI$2),0)),0)),0)</f>
        <v>0</v>
      </c>
      <c r="BQ1410" s="1">
        <f>IFERROR(IF($AE1410&gt;$AE1409,VLOOKUP($AC1410+AQ$1,STOCK!$F$10:$AB$209,17,0),IF($AE1410=$AE1409,(IF(BQ1409&gt;=1,BQ1409-COUNTIFS($AE1409:$AE1409,$AC1410,AQ1409:AQ1409,$AI$2),0)),0)),0)</f>
        <v>0</v>
      </c>
      <c r="BR1410" s="1">
        <f>IFERROR(IF($AE1410&gt;$AE1409,VLOOKUP($AC1410+AR$1,STOCK!$F$10:$AB$209,17,0),IF($AE1410=$AE1409,(IF(BR1409&gt;=1,BR1409-COUNTIFS($AE1409:$AE1409,$AC1410,AR1409:AR1409,$AI$2),0)),0)),0)</f>
        <v>0</v>
      </c>
      <c r="BS1410" s="1">
        <f>IFERROR(IF($AE1410&gt;$AE1409,VLOOKUP($AC1410+AS$1,STOCK!$F$10:$AB$209,17,0),IF($AE1410=$AE1409,(IF(BS1409&gt;=1,BS1409-COUNTIFS($AE1409:$AE1409,$AC1410,AS1409:AS1409,$AI$2),0)),0)),0)</f>
        <v>0</v>
      </c>
      <c r="BT1410" s="1">
        <f>IFERROR(IF($AE1410&gt;$AE1409,VLOOKUP($AC1410+AT$1,STOCK!$F$10:$AB$209,17,0),IF($AE1410=$AE1409,(IF(BT1409&gt;=1,BT1409-COUNTIFS($AE1409:$AE1409,$AC1410,AT1409:AT1409,$AI$2),0)),0)),0)</f>
        <v>0</v>
      </c>
      <c r="BU1410" s="1">
        <f>IFERROR(IF($AE1410&gt;$AE1409,VLOOKUP($AC1410+AU$1,STOCK!$F$10:$AB$209,17,0),IF($AE1410=$AE1409,(IF(BU1409&gt;=1,BU1409-COUNTIFS($AE1409:$AE1409,$AC1410,AU1409:AU1409,$AI$2),0)),0)),0)</f>
        <v>0</v>
      </c>
      <c r="BV1410" s="1">
        <f>IFERROR(IF($AE1410&gt;$AE1409,VLOOKUP($AC1410+AV$1,STOCK!$F$10:$AB$209,17,0),IF($AE1410=$AE1409,(IF(BV1409&gt;=1,BV1409-COUNTIFS($AE1409:$AE1409,$AC1410,AV1409:AV1409,$AI$2),0)),0)),0)</f>
        <v>0</v>
      </c>
      <c r="BW1410" s="1">
        <f>IFERROR(IF($AE1410&gt;$AE1409,VLOOKUP($AC1410+AW$1,STOCK!$F$10:$AB$209,17,0),IF($AE1410=$AE1409,(IF(BW1409&gt;=1,BW1409-COUNTIFS($AE1409:$AE1409,$AC1410,AW1409:AW1409,$AI$2),0)),0)),0)</f>
        <v>0</v>
      </c>
      <c r="BX1410" s="1">
        <f>IFERROR(IF($AE1410&gt;$AE1409,VLOOKUP($AC1410+AX$1,STOCK!$F$10:$AB$209,17,0),IF($AE1410=$AE1409,(IF(BX1409&gt;=1,BX1409-COUNTIFS($AE1409:$AE1409,$AC1410,AX1409:AX1409,$AI$2),0)),0)),0)</f>
        <v>0</v>
      </c>
    </row>
    <row r="1411" spans="29:76" x14ac:dyDescent="0.25">
      <c r="AC1411" s="1">
        <f t="shared" si="335"/>
        <v>0</v>
      </c>
      <c r="AD1411" s="1">
        <f>IFERROR(IF(LEN(AK1411)&gt;=1,VLOOKUP(HLOOKUP(AK1411,PROFILE!$K$5:$V$8,4,0),PROFILE!$F$1:$G$3,2,0),0),0)</f>
        <v>0</v>
      </c>
      <c r="AE1411" s="1">
        <f t="shared" si="336"/>
        <v>0</v>
      </c>
      <c r="AF1411" s="1">
        <v>1398</v>
      </c>
      <c r="AI1411" s="1" t="str">
        <f>IFERROR(IF($AH1411&gt;=1,VLOOKUP($AG1411,STUDENT!$O$8:$Z$1507,3,0),""),"")</f>
        <v/>
      </c>
      <c r="AJ1411" s="1" t="str">
        <f>IFERROR(IF($AH1411&gt;=1,VLOOKUP($AG1411,STUDENT!$O$8:$Z$1507,4,0),""),"")</f>
        <v/>
      </c>
      <c r="AK1411" s="1" t="str">
        <f>IFERROR(IF($AH1411&gt;=1,VLOOKUP($AG1411,STUDENT!$O$8:$Z$1507,6,0),""),"")</f>
        <v/>
      </c>
      <c r="AL1411" s="1" t="str">
        <f t="shared" si="337"/>
        <v/>
      </c>
      <c r="AM1411" s="1" t="str">
        <f t="shared" si="338"/>
        <v/>
      </c>
      <c r="AN1411" s="1" t="str">
        <f t="shared" si="339"/>
        <v/>
      </c>
      <c r="AO1411" s="1" t="str">
        <f t="shared" si="340"/>
        <v/>
      </c>
      <c r="AP1411" s="1" t="str">
        <f t="shared" si="341"/>
        <v/>
      </c>
      <c r="AQ1411" s="1" t="str">
        <f t="shared" si="342"/>
        <v/>
      </c>
      <c r="AR1411" s="1" t="str">
        <f t="shared" si="343"/>
        <v/>
      </c>
      <c r="AS1411" s="1" t="str">
        <f t="shared" si="344"/>
        <v/>
      </c>
      <c r="AT1411" s="1" t="str">
        <f t="shared" si="345"/>
        <v/>
      </c>
      <c r="AU1411" s="1" t="str">
        <f t="shared" si="346"/>
        <v/>
      </c>
      <c r="AV1411" s="1" t="str">
        <f t="shared" si="347"/>
        <v/>
      </c>
      <c r="AW1411" s="1" t="str">
        <f t="shared" si="348"/>
        <v/>
      </c>
      <c r="AX1411" s="1" t="str">
        <f t="shared" si="349"/>
        <v/>
      </c>
      <c r="AY1411" s="1">
        <f>IFERROR(IF($AE1411&gt;$AE1410,VLOOKUP($AC1411+AL$1,STOCK!$F$10:$AB$209,16,0),IF($AE1411=$AE1410,(IF(AY1410&gt;=1,AY1410-COUNTIFS($AE1410:$AE1410,$AC1411,AL1410:AL1410,$AI$1),0)),0)),0)</f>
        <v>0</v>
      </c>
      <c r="AZ1411" s="1">
        <f>IFERROR(IF($AE1411&gt;$AE1410,VLOOKUP($AC1411+AM$1,STOCK!$F$10:$AB$209,16,0),IF($AE1411=$AE1410,(IF(AZ1410&gt;=1,AZ1410-COUNTIFS($AE1410:$AE1410,$AC1411,AM1410:AM1410,$AI$1),0)),0)),0)</f>
        <v>0</v>
      </c>
      <c r="BA1411" s="1">
        <f>IFERROR(IF($AE1411&gt;$AE1410,VLOOKUP($AC1411+AN$1,STOCK!$F$10:$AB$209,16,0),IF($AE1411=$AE1410,(IF(BA1410&gt;=1,BA1410-COUNTIFS($AE1410:$AE1410,$AC1411,AN1410:AN1410,$AI$1),0)),0)),0)</f>
        <v>0</v>
      </c>
      <c r="BB1411" s="1">
        <f>IFERROR(IF($AE1411&gt;$AE1410,VLOOKUP($AC1411+AO$1,STOCK!$F$10:$AB$209,16,0),IF($AE1411=$AE1410,(IF(BB1410&gt;=1,BB1410-COUNTIFS($AE1410:$AE1410,$AC1411,AO1410:AO1410,$AI$1),0)),0)),0)</f>
        <v>0</v>
      </c>
      <c r="BC1411" s="1">
        <f>IFERROR(IF($AE1411&gt;$AE1410,VLOOKUP($AC1411+AP$1,STOCK!$F$10:$AB$209,16,0),IF($AE1411=$AE1410,(IF(BC1410&gt;=1,BC1410-COUNTIFS($AE1410:$AE1410,$AC1411,AP1410:AP1410,$AI$1),0)),0)),0)</f>
        <v>0</v>
      </c>
      <c r="BD1411" s="1">
        <f>IFERROR(IF($AE1411&gt;$AE1410,VLOOKUP($AC1411+AQ$1,STOCK!$F$10:$AB$209,16,0),IF($AE1411=$AE1410,(IF(BD1410&gt;=1,BD1410-COUNTIFS($AE1410:$AE1410,$AC1411,AQ1410:AQ1410,$AI$1),0)),0)),0)</f>
        <v>0</v>
      </c>
      <c r="BE1411" s="1">
        <f>IFERROR(IF($AE1411&gt;$AE1410,VLOOKUP($AC1411+AR$1,STOCK!$F$10:$AB$209,16,0),IF($AE1411=$AE1410,(IF(BE1410&gt;=1,BE1410-COUNTIFS($AE1410:$AE1410,$AC1411,AR1410:AR1410,$AI$1),0)),0)),0)</f>
        <v>0</v>
      </c>
      <c r="BF1411" s="1">
        <f>IFERROR(IF($AE1411&gt;$AE1410,VLOOKUP($AC1411+AS$1,STOCK!$F$10:$AB$209,16,0),IF($AE1411=$AE1410,(IF(BF1410&gt;=1,BF1410-COUNTIFS($AE1410:$AE1410,$AC1411,AS1410:AS1410,$AI$1),0)),0)),0)</f>
        <v>0</v>
      </c>
      <c r="BG1411" s="1">
        <f>IFERROR(IF($AE1411&gt;$AE1410,VLOOKUP($AC1411+AT$1,STOCK!$F$10:$AB$209,16,0),IF($AE1411=$AE1410,(IF(BG1410&gt;=1,BG1410-COUNTIFS($AE1410:$AE1410,$AC1411,AT1410:AT1410,$AI$1),0)),0)),0)</f>
        <v>0</v>
      </c>
      <c r="BH1411" s="1">
        <f>IFERROR(IF($AE1411&gt;$AE1410,VLOOKUP($AC1411+AU$1,STOCK!$F$10:$AB$209,16,0),IF($AE1411=$AE1410,(IF(BH1410&gt;=1,BH1410-COUNTIFS($AE1410:$AE1410,$AC1411,AU1410:AU1410,$AI$1),0)),0)),0)</f>
        <v>0</v>
      </c>
      <c r="BI1411" s="1">
        <f>IFERROR(IF($AE1411&gt;$AE1410,VLOOKUP($AC1411+AV$1,STOCK!$F$10:$AB$209,16,0),IF($AE1411=$AE1410,(IF(BI1410&gt;=1,BI1410-COUNTIFS($AE1410:$AE1410,$AC1411,AV1410:AV1410,$AI$1),0)),0)),0)</f>
        <v>0</v>
      </c>
      <c r="BJ1411" s="1">
        <f>IFERROR(IF($AE1411&gt;$AE1410,VLOOKUP($AC1411+AW$1,STOCK!$F$10:$AB$209,16,0),IF($AE1411=$AE1410,(IF(BJ1410&gt;=1,BJ1410-COUNTIFS($AE1410:$AE1410,$AC1411,AW1410:AW1410,$AI$1),0)),0)),0)</f>
        <v>0</v>
      </c>
      <c r="BK1411" s="1">
        <f>IFERROR(IF($AE1411&gt;$AE1410,VLOOKUP($AC1411+AX$1,STOCK!$F$10:$AB$209,16,0),IF($AE1411=$AE1410,(IF(BK1410&gt;=1,BK1410-COUNTIFS($AE1410:$AE1410,$AC1411,AX1410:AX1410,$AI$1),0)),0)),0)</f>
        <v>0</v>
      </c>
      <c r="BL1411" s="1">
        <f>IFERROR(IF($AE1411&gt;$AE1410,VLOOKUP($AC1411+AL$1,STOCK!$F$10:$AB$209,17,0),IF($AE1411=$AE1410,(IF(BL1410&gt;=1,BL1410-COUNTIFS($AE1410:$AE1410,$AC1411,AL1410:AL1410,$AI$2),0)),0)),0)</f>
        <v>0</v>
      </c>
      <c r="BM1411" s="1">
        <f>IFERROR(IF($AE1411&gt;$AE1410,VLOOKUP($AC1411+AM$1,STOCK!$F$10:$AB$209,17,0),IF($AE1411=$AE1410,(IF(BM1410&gt;=1,BM1410-COUNTIFS($AE1410:$AE1410,$AC1411,AM1410:AM1410,$AI$2),0)),0)),0)</f>
        <v>0</v>
      </c>
      <c r="BN1411" s="1">
        <f>IFERROR(IF($AE1411&gt;$AE1410,VLOOKUP($AC1411+AN$1,STOCK!$F$10:$AB$209,17,0),IF($AE1411=$AE1410,(IF(BN1410&gt;=1,BN1410-COUNTIFS($AE1410:$AE1410,$AC1411,AN1410:AN1410,$AI$2),0)),0)),0)</f>
        <v>0</v>
      </c>
      <c r="BO1411" s="1">
        <f>IFERROR(IF($AE1411&gt;$AE1410,VLOOKUP($AC1411+AO$1,STOCK!$F$10:$AB$209,17,0),IF($AE1411=$AE1410,(IF(BO1410&gt;=1,BO1410-COUNTIFS($AE1410:$AE1410,$AC1411,AO1410:AO1410,$AI$2),0)),0)),0)</f>
        <v>0</v>
      </c>
      <c r="BP1411" s="1">
        <f>IFERROR(IF($AE1411&gt;$AE1410,VLOOKUP($AC1411+AP$1,STOCK!$F$10:$AB$209,17,0),IF($AE1411=$AE1410,(IF(BP1410&gt;=1,BP1410-COUNTIFS($AE1410:$AE1410,$AC1411,AP1410:AP1410,$AI$2),0)),0)),0)</f>
        <v>0</v>
      </c>
      <c r="BQ1411" s="1">
        <f>IFERROR(IF($AE1411&gt;$AE1410,VLOOKUP($AC1411+AQ$1,STOCK!$F$10:$AB$209,17,0),IF($AE1411=$AE1410,(IF(BQ1410&gt;=1,BQ1410-COUNTIFS($AE1410:$AE1410,$AC1411,AQ1410:AQ1410,$AI$2),0)),0)),0)</f>
        <v>0</v>
      </c>
      <c r="BR1411" s="1">
        <f>IFERROR(IF($AE1411&gt;$AE1410,VLOOKUP($AC1411+AR$1,STOCK!$F$10:$AB$209,17,0),IF($AE1411=$AE1410,(IF(BR1410&gt;=1,BR1410-COUNTIFS($AE1410:$AE1410,$AC1411,AR1410:AR1410,$AI$2),0)),0)),0)</f>
        <v>0</v>
      </c>
      <c r="BS1411" s="1">
        <f>IFERROR(IF($AE1411&gt;$AE1410,VLOOKUP($AC1411+AS$1,STOCK!$F$10:$AB$209,17,0),IF($AE1411=$AE1410,(IF(BS1410&gt;=1,BS1410-COUNTIFS($AE1410:$AE1410,$AC1411,AS1410:AS1410,$AI$2),0)),0)),0)</f>
        <v>0</v>
      </c>
      <c r="BT1411" s="1">
        <f>IFERROR(IF($AE1411&gt;$AE1410,VLOOKUP($AC1411+AT$1,STOCK!$F$10:$AB$209,17,0),IF($AE1411=$AE1410,(IF(BT1410&gt;=1,BT1410-COUNTIFS($AE1410:$AE1410,$AC1411,AT1410:AT1410,$AI$2),0)),0)),0)</f>
        <v>0</v>
      </c>
      <c r="BU1411" s="1">
        <f>IFERROR(IF($AE1411&gt;$AE1410,VLOOKUP($AC1411+AU$1,STOCK!$F$10:$AB$209,17,0),IF($AE1411=$AE1410,(IF(BU1410&gt;=1,BU1410-COUNTIFS($AE1410:$AE1410,$AC1411,AU1410:AU1410,$AI$2),0)),0)),0)</f>
        <v>0</v>
      </c>
      <c r="BV1411" s="1">
        <f>IFERROR(IF($AE1411&gt;$AE1410,VLOOKUP($AC1411+AV$1,STOCK!$F$10:$AB$209,17,0),IF($AE1411=$AE1410,(IF(BV1410&gt;=1,BV1410-COUNTIFS($AE1410:$AE1410,$AC1411,AV1410:AV1410,$AI$2),0)),0)),0)</f>
        <v>0</v>
      </c>
      <c r="BW1411" s="1">
        <f>IFERROR(IF($AE1411&gt;$AE1410,VLOOKUP($AC1411+AW$1,STOCK!$F$10:$AB$209,17,0),IF($AE1411=$AE1410,(IF(BW1410&gt;=1,BW1410-COUNTIFS($AE1410:$AE1410,$AC1411,AW1410:AW1410,$AI$2),0)),0)),0)</f>
        <v>0</v>
      </c>
      <c r="BX1411" s="1">
        <f>IFERROR(IF($AE1411&gt;$AE1410,VLOOKUP($AC1411+AX$1,STOCK!$F$10:$AB$209,17,0),IF($AE1411=$AE1410,(IF(BX1410&gt;=1,BX1410-COUNTIFS($AE1410:$AE1410,$AC1411,AX1410:AX1410,$AI$2),0)),0)),0)</f>
        <v>0</v>
      </c>
    </row>
    <row r="1412" spans="29:76" x14ac:dyDescent="0.25">
      <c r="AC1412" s="1">
        <f t="shared" si="335"/>
        <v>0</v>
      </c>
      <c r="AD1412" s="1">
        <f>IFERROR(IF(LEN(AK1412)&gt;=1,VLOOKUP(HLOOKUP(AK1412,PROFILE!$K$5:$V$8,4,0),PROFILE!$F$1:$G$3,2,0),0),0)</f>
        <v>0</v>
      </c>
      <c r="AE1412" s="1">
        <f t="shared" si="336"/>
        <v>0</v>
      </c>
      <c r="AF1412" s="1">
        <v>1399</v>
      </c>
      <c r="AI1412" s="1" t="str">
        <f>IFERROR(IF($AH1412&gt;=1,VLOOKUP($AG1412,STUDENT!$O$8:$Z$1507,3,0),""),"")</f>
        <v/>
      </c>
      <c r="AJ1412" s="1" t="str">
        <f>IFERROR(IF($AH1412&gt;=1,VLOOKUP($AG1412,STUDENT!$O$8:$Z$1507,4,0),""),"")</f>
        <v/>
      </c>
      <c r="AK1412" s="1" t="str">
        <f>IFERROR(IF($AH1412&gt;=1,VLOOKUP($AG1412,STUDENT!$O$8:$Z$1507,6,0),""),"")</f>
        <v/>
      </c>
      <c r="AL1412" s="1" t="str">
        <f t="shared" si="337"/>
        <v/>
      </c>
      <c r="AM1412" s="1" t="str">
        <f t="shared" si="338"/>
        <v/>
      </c>
      <c r="AN1412" s="1" t="str">
        <f t="shared" si="339"/>
        <v/>
      </c>
      <c r="AO1412" s="1" t="str">
        <f t="shared" si="340"/>
        <v/>
      </c>
      <c r="AP1412" s="1" t="str">
        <f t="shared" si="341"/>
        <v/>
      </c>
      <c r="AQ1412" s="1" t="str">
        <f t="shared" si="342"/>
        <v/>
      </c>
      <c r="AR1412" s="1" t="str">
        <f t="shared" si="343"/>
        <v/>
      </c>
      <c r="AS1412" s="1" t="str">
        <f t="shared" si="344"/>
        <v/>
      </c>
      <c r="AT1412" s="1" t="str">
        <f t="shared" si="345"/>
        <v/>
      </c>
      <c r="AU1412" s="1" t="str">
        <f t="shared" si="346"/>
        <v/>
      </c>
      <c r="AV1412" s="1" t="str">
        <f t="shared" si="347"/>
        <v/>
      </c>
      <c r="AW1412" s="1" t="str">
        <f t="shared" si="348"/>
        <v/>
      </c>
      <c r="AX1412" s="1" t="str">
        <f t="shared" si="349"/>
        <v/>
      </c>
      <c r="AY1412" s="1">
        <f>IFERROR(IF($AE1412&gt;$AE1411,VLOOKUP($AC1412+AL$1,STOCK!$F$10:$AB$209,16,0),IF($AE1412=$AE1411,(IF(AY1411&gt;=1,AY1411-COUNTIFS($AE1411:$AE1411,$AC1412,AL1411:AL1411,$AI$1),0)),0)),0)</f>
        <v>0</v>
      </c>
      <c r="AZ1412" s="1">
        <f>IFERROR(IF($AE1412&gt;$AE1411,VLOOKUP($AC1412+AM$1,STOCK!$F$10:$AB$209,16,0),IF($AE1412=$AE1411,(IF(AZ1411&gt;=1,AZ1411-COUNTIFS($AE1411:$AE1411,$AC1412,AM1411:AM1411,$AI$1),0)),0)),0)</f>
        <v>0</v>
      </c>
      <c r="BA1412" s="1">
        <f>IFERROR(IF($AE1412&gt;$AE1411,VLOOKUP($AC1412+AN$1,STOCK!$F$10:$AB$209,16,0),IF($AE1412=$AE1411,(IF(BA1411&gt;=1,BA1411-COUNTIFS($AE1411:$AE1411,$AC1412,AN1411:AN1411,$AI$1),0)),0)),0)</f>
        <v>0</v>
      </c>
      <c r="BB1412" s="1">
        <f>IFERROR(IF($AE1412&gt;$AE1411,VLOOKUP($AC1412+AO$1,STOCK!$F$10:$AB$209,16,0),IF($AE1412=$AE1411,(IF(BB1411&gt;=1,BB1411-COUNTIFS($AE1411:$AE1411,$AC1412,AO1411:AO1411,$AI$1),0)),0)),0)</f>
        <v>0</v>
      </c>
      <c r="BC1412" s="1">
        <f>IFERROR(IF($AE1412&gt;$AE1411,VLOOKUP($AC1412+AP$1,STOCK!$F$10:$AB$209,16,0),IF($AE1412=$AE1411,(IF(BC1411&gt;=1,BC1411-COUNTIFS($AE1411:$AE1411,$AC1412,AP1411:AP1411,$AI$1),0)),0)),0)</f>
        <v>0</v>
      </c>
      <c r="BD1412" s="1">
        <f>IFERROR(IF($AE1412&gt;$AE1411,VLOOKUP($AC1412+AQ$1,STOCK!$F$10:$AB$209,16,0),IF($AE1412=$AE1411,(IF(BD1411&gt;=1,BD1411-COUNTIFS($AE1411:$AE1411,$AC1412,AQ1411:AQ1411,$AI$1),0)),0)),0)</f>
        <v>0</v>
      </c>
      <c r="BE1412" s="1">
        <f>IFERROR(IF($AE1412&gt;$AE1411,VLOOKUP($AC1412+AR$1,STOCK!$F$10:$AB$209,16,0),IF($AE1412=$AE1411,(IF(BE1411&gt;=1,BE1411-COUNTIFS($AE1411:$AE1411,$AC1412,AR1411:AR1411,$AI$1),0)),0)),0)</f>
        <v>0</v>
      </c>
      <c r="BF1412" s="1">
        <f>IFERROR(IF($AE1412&gt;$AE1411,VLOOKUP($AC1412+AS$1,STOCK!$F$10:$AB$209,16,0),IF($AE1412=$AE1411,(IF(BF1411&gt;=1,BF1411-COUNTIFS($AE1411:$AE1411,$AC1412,AS1411:AS1411,$AI$1),0)),0)),0)</f>
        <v>0</v>
      </c>
      <c r="BG1412" s="1">
        <f>IFERROR(IF($AE1412&gt;$AE1411,VLOOKUP($AC1412+AT$1,STOCK!$F$10:$AB$209,16,0),IF($AE1412=$AE1411,(IF(BG1411&gt;=1,BG1411-COUNTIFS($AE1411:$AE1411,$AC1412,AT1411:AT1411,$AI$1),0)),0)),0)</f>
        <v>0</v>
      </c>
      <c r="BH1412" s="1">
        <f>IFERROR(IF($AE1412&gt;$AE1411,VLOOKUP($AC1412+AU$1,STOCK!$F$10:$AB$209,16,0),IF($AE1412=$AE1411,(IF(BH1411&gt;=1,BH1411-COUNTIFS($AE1411:$AE1411,$AC1412,AU1411:AU1411,$AI$1),0)),0)),0)</f>
        <v>0</v>
      </c>
      <c r="BI1412" s="1">
        <f>IFERROR(IF($AE1412&gt;$AE1411,VLOOKUP($AC1412+AV$1,STOCK!$F$10:$AB$209,16,0),IF($AE1412=$AE1411,(IF(BI1411&gt;=1,BI1411-COUNTIFS($AE1411:$AE1411,$AC1412,AV1411:AV1411,$AI$1),0)),0)),0)</f>
        <v>0</v>
      </c>
      <c r="BJ1412" s="1">
        <f>IFERROR(IF($AE1412&gt;$AE1411,VLOOKUP($AC1412+AW$1,STOCK!$F$10:$AB$209,16,0),IF($AE1412=$AE1411,(IF(BJ1411&gt;=1,BJ1411-COUNTIFS($AE1411:$AE1411,$AC1412,AW1411:AW1411,$AI$1),0)),0)),0)</f>
        <v>0</v>
      </c>
      <c r="BK1412" s="1">
        <f>IFERROR(IF($AE1412&gt;$AE1411,VLOOKUP($AC1412+AX$1,STOCK!$F$10:$AB$209,16,0),IF($AE1412=$AE1411,(IF(BK1411&gt;=1,BK1411-COUNTIFS($AE1411:$AE1411,$AC1412,AX1411:AX1411,$AI$1),0)),0)),0)</f>
        <v>0</v>
      </c>
      <c r="BL1412" s="1">
        <f>IFERROR(IF($AE1412&gt;$AE1411,VLOOKUP($AC1412+AL$1,STOCK!$F$10:$AB$209,17,0),IF($AE1412=$AE1411,(IF(BL1411&gt;=1,BL1411-COUNTIFS($AE1411:$AE1411,$AC1412,AL1411:AL1411,$AI$2),0)),0)),0)</f>
        <v>0</v>
      </c>
      <c r="BM1412" s="1">
        <f>IFERROR(IF($AE1412&gt;$AE1411,VLOOKUP($AC1412+AM$1,STOCK!$F$10:$AB$209,17,0),IF($AE1412=$AE1411,(IF(BM1411&gt;=1,BM1411-COUNTIFS($AE1411:$AE1411,$AC1412,AM1411:AM1411,$AI$2),0)),0)),0)</f>
        <v>0</v>
      </c>
      <c r="BN1412" s="1">
        <f>IFERROR(IF($AE1412&gt;$AE1411,VLOOKUP($AC1412+AN$1,STOCK!$F$10:$AB$209,17,0),IF($AE1412=$AE1411,(IF(BN1411&gt;=1,BN1411-COUNTIFS($AE1411:$AE1411,$AC1412,AN1411:AN1411,$AI$2),0)),0)),0)</f>
        <v>0</v>
      </c>
      <c r="BO1412" s="1">
        <f>IFERROR(IF($AE1412&gt;$AE1411,VLOOKUP($AC1412+AO$1,STOCK!$F$10:$AB$209,17,0),IF($AE1412=$AE1411,(IF(BO1411&gt;=1,BO1411-COUNTIFS($AE1411:$AE1411,$AC1412,AO1411:AO1411,$AI$2),0)),0)),0)</f>
        <v>0</v>
      </c>
      <c r="BP1412" s="1">
        <f>IFERROR(IF($AE1412&gt;$AE1411,VLOOKUP($AC1412+AP$1,STOCK!$F$10:$AB$209,17,0),IF($AE1412=$AE1411,(IF(BP1411&gt;=1,BP1411-COUNTIFS($AE1411:$AE1411,$AC1412,AP1411:AP1411,$AI$2),0)),0)),0)</f>
        <v>0</v>
      </c>
      <c r="BQ1412" s="1">
        <f>IFERROR(IF($AE1412&gt;$AE1411,VLOOKUP($AC1412+AQ$1,STOCK!$F$10:$AB$209,17,0),IF($AE1412=$AE1411,(IF(BQ1411&gt;=1,BQ1411-COUNTIFS($AE1411:$AE1411,$AC1412,AQ1411:AQ1411,$AI$2),0)),0)),0)</f>
        <v>0</v>
      </c>
      <c r="BR1412" s="1">
        <f>IFERROR(IF($AE1412&gt;$AE1411,VLOOKUP($AC1412+AR$1,STOCK!$F$10:$AB$209,17,0),IF($AE1412=$AE1411,(IF(BR1411&gt;=1,BR1411-COUNTIFS($AE1411:$AE1411,$AC1412,AR1411:AR1411,$AI$2),0)),0)),0)</f>
        <v>0</v>
      </c>
      <c r="BS1412" s="1">
        <f>IFERROR(IF($AE1412&gt;$AE1411,VLOOKUP($AC1412+AS$1,STOCK!$F$10:$AB$209,17,0),IF($AE1412=$AE1411,(IF(BS1411&gt;=1,BS1411-COUNTIFS($AE1411:$AE1411,$AC1412,AS1411:AS1411,$AI$2),0)),0)),0)</f>
        <v>0</v>
      </c>
      <c r="BT1412" s="1">
        <f>IFERROR(IF($AE1412&gt;$AE1411,VLOOKUP($AC1412+AT$1,STOCK!$F$10:$AB$209,17,0),IF($AE1412=$AE1411,(IF(BT1411&gt;=1,BT1411-COUNTIFS($AE1411:$AE1411,$AC1412,AT1411:AT1411,$AI$2),0)),0)),0)</f>
        <v>0</v>
      </c>
      <c r="BU1412" s="1">
        <f>IFERROR(IF($AE1412&gt;$AE1411,VLOOKUP($AC1412+AU$1,STOCK!$F$10:$AB$209,17,0),IF($AE1412=$AE1411,(IF(BU1411&gt;=1,BU1411-COUNTIFS($AE1411:$AE1411,$AC1412,AU1411:AU1411,$AI$2),0)),0)),0)</f>
        <v>0</v>
      </c>
      <c r="BV1412" s="1">
        <f>IFERROR(IF($AE1412&gt;$AE1411,VLOOKUP($AC1412+AV$1,STOCK!$F$10:$AB$209,17,0),IF($AE1412=$AE1411,(IF(BV1411&gt;=1,BV1411-COUNTIFS($AE1411:$AE1411,$AC1412,AV1411:AV1411,$AI$2),0)),0)),0)</f>
        <v>0</v>
      </c>
      <c r="BW1412" s="1">
        <f>IFERROR(IF($AE1412&gt;$AE1411,VLOOKUP($AC1412+AW$1,STOCK!$F$10:$AB$209,17,0),IF($AE1412=$AE1411,(IF(BW1411&gt;=1,BW1411-COUNTIFS($AE1411:$AE1411,$AC1412,AW1411:AW1411,$AI$2),0)),0)),0)</f>
        <v>0</v>
      </c>
      <c r="BX1412" s="1">
        <f>IFERROR(IF($AE1412&gt;$AE1411,VLOOKUP($AC1412+AX$1,STOCK!$F$10:$AB$209,17,0),IF($AE1412=$AE1411,(IF(BX1411&gt;=1,BX1411-COUNTIFS($AE1411:$AE1411,$AC1412,AX1411:AX1411,$AI$2),0)),0)),0)</f>
        <v>0</v>
      </c>
    </row>
    <row r="1413" spans="29:76" x14ac:dyDescent="0.25">
      <c r="AC1413" s="1">
        <f t="shared" si="335"/>
        <v>0</v>
      </c>
      <c r="AD1413" s="1">
        <f>IFERROR(IF(LEN(AK1413)&gt;=1,VLOOKUP(HLOOKUP(AK1413,PROFILE!$K$5:$V$8,4,0),PROFILE!$F$1:$G$3,2,0),0),0)</f>
        <v>0</v>
      </c>
      <c r="AE1413" s="1">
        <f t="shared" si="336"/>
        <v>0</v>
      </c>
      <c r="AF1413" s="1">
        <v>1400</v>
      </c>
      <c r="AI1413" s="1" t="str">
        <f>IFERROR(IF($AH1413&gt;=1,VLOOKUP($AG1413,STUDENT!$O$8:$Z$1507,3,0),""),"")</f>
        <v/>
      </c>
      <c r="AJ1413" s="1" t="str">
        <f>IFERROR(IF($AH1413&gt;=1,VLOOKUP($AG1413,STUDENT!$O$8:$Z$1507,4,0),""),"")</f>
        <v/>
      </c>
      <c r="AK1413" s="1" t="str">
        <f>IFERROR(IF($AH1413&gt;=1,VLOOKUP($AG1413,STUDENT!$O$8:$Z$1507,6,0),""),"")</f>
        <v/>
      </c>
      <c r="AL1413" s="1" t="str">
        <f t="shared" si="337"/>
        <v/>
      </c>
      <c r="AM1413" s="1" t="str">
        <f t="shared" si="338"/>
        <v/>
      </c>
      <c r="AN1413" s="1" t="str">
        <f t="shared" si="339"/>
        <v/>
      </c>
      <c r="AO1413" s="1" t="str">
        <f t="shared" si="340"/>
        <v/>
      </c>
      <c r="AP1413" s="1" t="str">
        <f t="shared" si="341"/>
        <v/>
      </c>
      <c r="AQ1413" s="1" t="str">
        <f t="shared" si="342"/>
        <v/>
      </c>
      <c r="AR1413" s="1" t="str">
        <f t="shared" si="343"/>
        <v/>
      </c>
      <c r="AS1413" s="1" t="str">
        <f t="shared" si="344"/>
        <v/>
      </c>
      <c r="AT1413" s="1" t="str">
        <f t="shared" si="345"/>
        <v/>
      </c>
      <c r="AU1413" s="1" t="str">
        <f t="shared" si="346"/>
        <v/>
      </c>
      <c r="AV1413" s="1" t="str">
        <f t="shared" si="347"/>
        <v/>
      </c>
      <c r="AW1413" s="1" t="str">
        <f t="shared" si="348"/>
        <v/>
      </c>
      <c r="AX1413" s="1" t="str">
        <f t="shared" si="349"/>
        <v/>
      </c>
      <c r="AY1413" s="1">
        <f>IFERROR(IF($AE1413&gt;$AE1412,VLOOKUP($AC1413+AL$1,STOCK!$F$10:$AB$209,16,0),IF($AE1413=$AE1412,(IF(AY1412&gt;=1,AY1412-COUNTIFS($AE1412:$AE1412,$AC1413,AL1412:AL1412,$AI$1),0)),0)),0)</f>
        <v>0</v>
      </c>
      <c r="AZ1413" s="1">
        <f>IFERROR(IF($AE1413&gt;$AE1412,VLOOKUP($AC1413+AM$1,STOCK!$F$10:$AB$209,16,0),IF($AE1413=$AE1412,(IF(AZ1412&gt;=1,AZ1412-COUNTIFS($AE1412:$AE1412,$AC1413,AM1412:AM1412,$AI$1),0)),0)),0)</f>
        <v>0</v>
      </c>
      <c r="BA1413" s="1">
        <f>IFERROR(IF($AE1413&gt;$AE1412,VLOOKUP($AC1413+AN$1,STOCK!$F$10:$AB$209,16,0),IF($AE1413=$AE1412,(IF(BA1412&gt;=1,BA1412-COUNTIFS($AE1412:$AE1412,$AC1413,AN1412:AN1412,$AI$1),0)),0)),0)</f>
        <v>0</v>
      </c>
      <c r="BB1413" s="1">
        <f>IFERROR(IF($AE1413&gt;$AE1412,VLOOKUP($AC1413+AO$1,STOCK!$F$10:$AB$209,16,0),IF($AE1413=$AE1412,(IF(BB1412&gt;=1,BB1412-COUNTIFS($AE1412:$AE1412,$AC1413,AO1412:AO1412,$AI$1),0)),0)),0)</f>
        <v>0</v>
      </c>
      <c r="BC1413" s="1">
        <f>IFERROR(IF($AE1413&gt;$AE1412,VLOOKUP($AC1413+AP$1,STOCK!$F$10:$AB$209,16,0),IF($AE1413=$AE1412,(IF(BC1412&gt;=1,BC1412-COUNTIFS($AE1412:$AE1412,$AC1413,AP1412:AP1412,$AI$1),0)),0)),0)</f>
        <v>0</v>
      </c>
      <c r="BD1413" s="1">
        <f>IFERROR(IF($AE1413&gt;$AE1412,VLOOKUP($AC1413+AQ$1,STOCK!$F$10:$AB$209,16,0),IF($AE1413=$AE1412,(IF(BD1412&gt;=1,BD1412-COUNTIFS($AE1412:$AE1412,$AC1413,AQ1412:AQ1412,$AI$1),0)),0)),0)</f>
        <v>0</v>
      </c>
      <c r="BE1413" s="1">
        <f>IFERROR(IF($AE1413&gt;$AE1412,VLOOKUP($AC1413+AR$1,STOCK!$F$10:$AB$209,16,0),IF($AE1413=$AE1412,(IF(BE1412&gt;=1,BE1412-COUNTIFS($AE1412:$AE1412,$AC1413,AR1412:AR1412,$AI$1),0)),0)),0)</f>
        <v>0</v>
      </c>
      <c r="BF1413" s="1">
        <f>IFERROR(IF($AE1413&gt;$AE1412,VLOOKUP($AC1413+AS$1,STOCK!$F$10:$AB$209,16,0),IF($AE1413=$AE1412,(IF(BF1412&gt;=1,BF1412-COUNTIFS($AE1412:$AE1412,$AC1413,AS1412:AS1412,$AI$1),0)),0)),0)</f>
        <v>0</v>
      </c>
      <c r="BG1413" s="1">
        <f>IFERROR(IF($AE1413&gt;$AE1412,VLOOKUP($AC1413+AT$1,STOCK!$F$10:$AB$209,16,0),IF($AE1413=$AE1412,(IF(BG1412&gt;=1,BG1412-COUNTIFS($AE1412:$AE1412,$AC1413,AT1412:AT1412,$AI$1),0)),0)),0)</f>
        <v>0</v>
      </c>
      <c r="BH1413" s="1">
        <f>IFERROR(IF($AE1413&gt;$AE1412,VLOOKUP($AC1413+AU$1,STOCK!$F$10:$AB$209,16,0),IF($AE1413=$AE1412,(IF(BH1412&gt;=1,BH1412-COUNTIFS($AE1412:$AE1412,$AC1413,AU1412:AU1412,$AI$1),0)),0)),0)</f>
        <v>0</v>
      </c>
      <c r="BI1413" s="1">
        <f>IFERROR(IF($AE1413&gt;$AE1412,VLOOKUP($AC1413+AV$1,STOCK!$F$10:$AB$209,16,0),IF($AE1413=$AE1412,(IF(BI1412&gt;=1,BI1412-COUNTIFS($AE1412:$AE1412,$AC1413,AV1412:AV1412,$AI$1),0)),0)),0)</f>
        <v>0</v>
      </c>
      <c r="BJ1413" s="1">
        <f>IFERROR(IF($AE1413&gt;$AE1412,VLOOKUP($AC1413+AW$1,STOCK!$F$10:$AB$209,16,0),IF($AE1413=$AE1412,(IF(BJ1412&gt;=1,BJ1412-COUNTIFS($AE1412:$AE1412,$AC1413,AW1412:AW1412,$AI$1),0)),0)),0)</f>
        <v>0</v>
      </c>
      <c r="BK1413" s="1">
        <f>IFERROR(IF($AE1413&gt;$AE1412,VLOOKUP($AC1413+AX$1,STOCK!$F$10:$AB$209,16,0),IF($AE1413=$AE1412,(IF(BK1412&gt;=1,BK1412-COUNTIFS($AE1412:$AE1412,$AC1413,AX1412:AX1412,$AI$1),0)),0)),0)</f>
        <v>0</v>
      </c>
      <c r="BL1413" s="1">
        <f>IFERROR(IF($AE1413&gt;$AE1412,VLOOKUP($AC1413+AL$1,STOCK!$F$10:$AB$209,17,0),IF($AE1413=$AE1412,(IF(BL1412&gt;=1,BL1412-COUNTIFS($AE1412:$AE1412,$AC1413,AL1412:AL1412,$AI$2),0)),0)),0)</f>
        <v>0</v>
      </c>
      <c r="BM1413" s="1">
        <f>IFERROR(IF($AE1413&gt;$AE1412,VLOOKUP($AC1413+AM$1,STOCK!$F$10:$AB$209,17,0),IF($AE1413=$AE1412,(IF(BM1412&gt;=1,BM1412-COUNTIFS($AE1412:$AE1412,$AC1413,AM1412:AM1412,$AI$2),0)),0)),0)</f>
        <v>0</v>
      </c>
      <c r="BN1413" s="1">
        <f>IFERROR(IF($AE1413&gt;$AE1412,VLOOKUP($AC1413+AN$1,STOCK!$F$10:$AB$209,17,0),IF($AE1413=$AE1412,(IF(BN1412&gt;=1,BN1412-COUNTIFS($AE1412:$AE1412,$AC1413,AN1412:AN1412,$AI$2),0)),0)),0)</f>
        <v>0</v>
      </c>
      <c r="BO1413" s="1">
        <f>IFERROR(IF($AE1413&gt;$AE1412,VLOOKUP($AC1413+AO$1,STOCK!$F$10:$AB$209,17,0),IF($AE1413=$AE1412,(IF(BO1412&gt;=1,BO1412-COUNTIFS($AE1412:$AE1412,$AC1413,AO1412:AO1412,$AI$2),0)),0)),0)</f>
        <v>0</v>
      </c>
      <c r="BP1413" s="1">
        <f>IFERROR(IF($AE1413&gt;$AE1412,VLOOKUP($AC1413+AP$1,STOCK!$F$10:$AB$209,17,0),IF($AE1413=$AE1412,(IF(BP1412&gt;=1,BP1412-COUNTIFS($AE1412:$AE1412,$AC1413,AP1412:AP1412,$AI$2),0)),0)),0)</f>
        <v>0</v>
      </c>
      <c r="BQ1413" s="1">
        <f>IFERROR(IF($AE1413&gt;$AE1412,VLOOKUP($AC1413+AQ$1,STOCK!$F$10:$AB$209,17,0),IF($AE1413=$AE1412,(IF(BQ1412&gt;=1,BQ1412-COUNTIFS($AE1412:$AE1412,$AC1413,AQ1412:AQ1412,$AI$2),0)),0)),0)</f>
        <v>0</v>
      </c>
      <c r="BR1413" s="1">
        <f>IFERROR(IF($AE1413&gt;$AE1412,VLOOKUP($AC1413+AR$1,STOCK!$F$10:$AB$209,17,0),IF($AE1413=$AE1412,(IF(BR1412&gt;=1,BR1412-COUNTIFS($AE1412:$AE1412,$AC1413,AR1412:AR1412,$AI$2),0)),0)),0)</f>
        <v>0</v>
      </c>
      <c r="BS1413" s="1">
        <f>IFERROR(IF($AE1413&gt;$AE1412,VLOOKUP($AC1413+AS$1,STOCK!$F$10:$AB$209,17,0),IF($AE1413=$AE1412,(IF(BS1412&gt;=1,BS1412-COUNTIFS($AE1412:$AE1412,$AC1413,AS1412:AS1412,$AI$2),0)),0)),0)</f>
        <v>0</v>
      </c>
      <c r="BT1413" s="1">
        <f>IFERROR(IF($AE1413&gt;$AE1412,VLOOKUP($AC1413+AT$1,STOCK!$F$10:$AB$209,17,0),IF($AE1413=$AE1412,(IF(BT1412&gt;=1,BT1412-COUNTIFS($AE1412:$AE1412,$AC1413,AT1412:AT1412,$AI$2),0)),0)),0)</f>
        <v>0</v>
      </c>
      <c r="BU1413" s="1">
        <f>IFERROR(IF($AE1413&gt;$AE1412,VLOOKUP($AC1413+AU$1,STOCK!$F$10:$AB$209,17,0),IF($AE1413=$AE1412,(IF(BU1412&gt;=1,BU1412-COUNTIFS($AE1412:$AE1412,$AC1413,AU1412:AU1412,$AI$2),0)),0)),0)</f>
        <v>0</v>
      </c>
      <c r="BV1413" s="1">
        <f>IFERROR(IF($AE1413&gt;$AE1412,VLOOKUP($AC1413+AV$1,STOCK!$F$10:$AB$209,17,0),IF($AE1413=$AE1412,(IF(BV1412&gt;=1,BV1412-COUNTIFS($AE1412:$AE1412,$AC1413,AV1412:AV1412,$AI$2),0)),0)),0)</f>
        <v>0</v>
      </c>
      <c r="BW1413" s="1">
        <f>IFERROR(IF($AE1413&gt;$AE1412,VLOOKUP($AC1413+AW$1,STOCK!$F$10:$AB$209,17,0),IF($AE1413=$AE1412,(IF(BW1412&gt;=1,BW1412-COUNTIFS($AE1412:$AE1412,$AC1413,AW1412:AW1412,$AI$2),0)),0)),0)</f>
        <v>0</v>
      </c>
      <c r="BX1413" s="1">
        <f>IFERROR(IF($AE1413&gt;$AE1412,VLOOKUP($AC1413+AX$1,STOCK!$F$10:$AB$209,17,0),IF($AE1413=$AE1412,(IF(BX1412&gt;=1,BX1412-COUNTIFS($AE1412:$AE1412,$AC1413,AX1412:AX1412,$AI$2),0)),0)),0)</f>
        <v>0</v>
      </c>
    </row>
    <row r="1414" spans="29:76" x14ac:dyDescent="0.25">
      <c r="AC1414" s="1">
        <f t="shared" si="335"/>
        <v>0</v>
      </c>
      <c r="AD1414" s="1">
        <f>IFERROR(IF(LEN(AK1414)&gt;=1,VLOOKUP(HLOOKUP(AK1414,PROFILE!$K$5:$V$8,4,0),PROFILE!$F$1:$G$3,2,0),0),0)</f>
        <v>0</v>
      </c>
      <c r="AE1414" s="1">
        <f t="shared" si="336"/>
        <v>0</v>
      </c>
      <c r="AF1414" s="1">
        <v>1401</v>
      </c>
      <c r="AI1414" s="1" t="str">
        <f>IFERROR(IF($AH1414&gt;=1,VLOOKUP($AG1414,STUDENT!$O$8:$Z$1507,3,0),""),"")</f>
        <v/>
      </c>
      <c r="AJ1414" s="1" t="str">
        <f>IFERROR(IF($AH1414&gt;=1,VLOOKUP($AG1414,STUDENT!$O$8:$Z$1507,4,0),""),"")</f>
        <v/>
      </c>
      <c r="AK1414" s="1" t="str">
        <f>IFERROR(IF($AH1414&gt;=1,VLOOKUP($AG1414,STUDENT!$O$8:$Z$1507,6,0),""),"")</f>
        <v/>
      </c>
      <c r="AL1414" s="1" t="str">
        <f t="shared" si="337"/>
        <v/>
      </c>
      <c r="AM1414" s="1" t="str">
        <f t="shared" si="338"/>
        <v/>
      </c>
      <c r="AN1414" s="1" t="str">
        <f t="shared" si="339"/>
        <v/>
      </c>
      <c r="AO1414" s="1" t="str">
        <f t="shared" si="340"/>
        <v/>
      </c>
      <c r="AP1414" s="1" t="str">
        <f t="shared" si="341"/>
        <v/>
      </c>
      <c r="AQ1414" s="1" t="str">
        <f t="shared" si="342"/>
        <v/>
      </c>
      <c r="AR1414" s="1" t="str">
        <f t="shared" si="343"/>
        <v/>
      </c>
      <c r="AS1414" s="1" t="str">
        <f t="shared" si="344"/>
        <v/>
      </c>
      <c r="AT1414" s="1" t="str">
        <f t="shared" si="345"/>
        <v/>
      </c>
      <c r="AU1414" s="1" t="str">
        <f t="shared" si="346"/>
        <v/>
      </c>
      <c r="AV1414" s="1" t="str">
        <f t="shared" si="347"/>
        <v/>
      </c>
      <c r="AW1414" s="1" t="str">
        <f t="shared" si="348"/>
        <v/>
      </c>
      <c r="AX1414" s="1" t="str">
        <f t="shared" si="349"/>
        <v/>
      </c>
      <c r="AY1414" s="1">
        <f>IFERROR(IF($AE1414&gt;$AE1413,VLOOKUP($AC1414+AL$1,STOCK!$F$10:$AB$209,16,0),IF($AE1414=$AE1413,(IF(AY1413&gt;=1,AY1413-COUNTIFS($AE1413:$AE1413,$AC1414,AL1413:AL1413,$AI$1),0)),0)),0)</f>
        <v>0</v>
      </c>
      <c r="AZ1414" s="1">
        <f>IFERROR(IF($AE1414&gt;$AE1413,VLOOKUP($AC1414+AM$1,STOCK!$F$10:$AB$209,16,0),IF($AE1414=$AE1413,(IF(AZ1413&gt;=1,AZ1413-COUNTIFS($AE1413:$AE1413,$AC1414,AM1413:AM1413,$AI$1),0)),0)),0)</f>
        <v>0</v>
      </c>
      <c r="BA1414" s="1">
        <f>IFERROR(IF($AE1414&gt;$AE1413,VLOOKUP($AC1414+AN$1,STOCK!$F$10:$AB$209,16,0),IF($AE1414=$AE1413,(IF(BA1413&gt;=1,BA1413-COUNTIFS($AE1413:$AE1413,$AC1414,AN1413:AN1413,$AI$1),0)),0)),0)</f>
        <v>0</v>
      </c>
      <c r="BB1414" s="1">
        <f>IFERROR(IF($AE1414&gt;$AE1413,VLOOKUP($AC1414+AO$1,STOCK!$F$10:$AB$209,16,0),IF($AE1414=$AE1413,(IF(BB1413&gt;=1,BB1413-COUNTIFS($AE1413:$AE1413,$AC1414,AO1413:AO1413,$AI$1),0)),0)),0)</f>
        <v>0</v>
      </c>
      <c r="BC1414" s="1">
        <f>IFERROR(IF($AE1414&gt;$AE1413,VLOOKUP($AC1414+AP$1,STOCK!$F$10:$AB$209,16,0),IF($AE1414=$AE1413,(IF(BC1413&gt;=1,BC1413-COUNTIFS($AE1413:$AE1413,$AC1414,AP1413:AP1413,$AI$1),0)),0)),0)</f>
        <v>0</v>
      </c>
      <c r="BD1414" s="1">
        <f>IFERROR(IF($AE1414&gt;$AE1413,VLOOKUP($AC1414+AQ$1,STOCK!$F$10:$AB$209,16,0),IF($AE1414=$AE1413,(IF(BD1413&gt;=1,BD1413-COUNTIFS($AE1413:$AE1413,$AC1414,AQ1413:AQ1413,$AI$1),0)),0)),0)</f>
        <v>0</v>
      </c>
      <c r="BE1414" s="1">
        <f>IFERROR(IF($AE1414&gt;$AE1413,VLOOKUP($AC1414+AR$1,STOCK!$F$10:$AB$209,16,0),IF($AE1414=$AE1413,(IF(BE1413&gt;=1,BE1413-COUNTIFS($AE1413:$AE1413,$AC1414,AR1413:AR1413,$AI$1),0)),0)),0)</f>
        <v>0</v>
      </c>
      <c r="BF1414" s="1">
        <f>IFERROR(IF($AE1414&gt;$AE1413,VLOOKUP($AC1414+AS$1,STOCK!$F$10:$AB$209,16,0),IF($AE1414=$AE1413,(IF(BF1413&gt;=1,BF1413-COUNTIFS($AE1413:$AE1413,$AC1414,AS1413:AS1413,$AI$1),0)),0)),0)</f>
        <v>0</v>
      </c>
      <c r="BG1414" s="1">
        <f>IFERROR(IF($AE1414&gt;$AE1413,VLOOKUP($AC1414+AT$1,STOCK!$F$10:$AB$209,16,0),IF($AE1414=$AE1413,(IF(BG1413&gt;=1,BG1413-COUNTIFS($AE1413:$AE1413,$AC1414,AT1413:AT1413,$AI$1),0)),0)),0)</f>
        <v>0</v>
      </c>
      <c r="BH1414" s="1">
        <f>IFERROR(IF($AE1414&gt;$AE1413,VLOOKUP($AC1414+AU$1,STOCK!$F$10:$AB$209,16,0),IF($AE1414=$AE1413,(IF(BH1413&gt;=1,BH1413-COUNTIFS($AE1413:$AE1413,$AC1414,AU1413:AU1413,$AI$1),0)),0)),0)</f>
        <v>0</v>
      </c>
      <c r="BI1414" s="1">
        <f>IFERROR(IF($AE1414&gt;$AE1413,VLOOKUP($AC1414+AV$1,STOCK!$F$10:$AB$209,16,0),IF($AE1414=$AE1413,(IF(BI1413&gt;=1,BI1413-COUNTIFS($AE1413:$AE1413,$AC1414,AV1413:AV1413,$AI$1),0)),0)),0)</f>
        <v>0</v>
      </c>
      <c r="BJ1414" s="1">
        <f>IFERROR(IF($AE1414&gt;$AE1413,VLOOKUP($AC1414+AW$1,STOCK!$F$10:$AB$209,16,0),IF($AE1414=$AE1413,(IF(BJ1413&gt;=1,BJ1413-COUNTIFS($AE1413:$AE1413,$AC1414,AW1413:AW1413,$AI$1),0)),0)),0)</f>
        <v>0</v>
      </c>
      <c r="BK1414" s="1">
        <f>IFERROR(IF($AE1414&gt;$AE1413,VLOOKUP($AC1414+AX$1,STOCK!$F$10:$AB$209,16,0),IF($AE1414=$AE1413,(IF(BK1413&gt;=1,BK1413-COUNTIFS($AE1413:$AE1413,$AC1414,AX1413:AX1413,$AI$1),0)),0)),0)</f>
        <v>0</v>
      </c>
      <c r="BL1414" s="1">
        <f>IFERROR(IF($AE1414&gt;$AE1413,VLOOKUP($AC1414+AL$1,STOCK!$F$10:$AB$209,17,0),IF($AE1414=$AE1413,(IF(BL1413&gt;=1,BL1413-COUNTIFS($AE1413:$AE1413,$AC1414,AL1413:AL1413,$AI$2),0)),0)),0)</f>
        <v>0</v>
      </c>
      <c r="BM1414" s="1">
        <f>IFERROR(IF($AE1414&gt;$AE1413,VLOOKUP($AC1414+AM$1,STOCK!$F$10:$AB$209,17,0),IF($AE1414=$AE1413,(IF(BM1413&gt;=1,BM1413-COUNTIFS($AE1413:$AE1413,$AC1414,AM1413:AM1413,$AI$2),0)),0)),0)</f>
        <v>0</v>
      </c>
      <c r="BN1414" s="1">
        <f>IFERROR(IF($AE1414&gt;$AE1413,VLOOKUP($AC1414+AN$1,STOCK!$F$10:$AB$209,17,0),IF($AE1414=$AE1413,(IF(BN1413&gt;=1,BN1413-COUNTIFS($AE1413:$AE1413,$AC1414,AN1413:AN1413,$AI$2),0)),0)),0)</f>
        <v>0</v>
      </c>
      <c r="BO1414" s="1">
        <f>IFERROR(IF($AE1414&gt;$AE1413,VLOOKUP($AC1414+AO$1,STOCK!$F$10:$AB$209,17,0),IF($AE1414=$AE1413,(IF(BO1413&gt;=1,BO1413-COUNTIFS($AE1413:$AE1413,$AC1414,AO1413:AO1413,$AI$2),0)),0)),0)</f>
        <v>0</v>
      </c>
      <c r="BP1414" s="1">
        <f>IFERROR(IF($AE1414&gt;$AE1413,VLOOKUP($AC1414+AP$1,STOCK!$F$10:$AB$209,17,0),IF($AE1414=$AE1413,(IF(BP1413&gt;=1,BP1413-COUNTIFS($AE1413:$AE1413,$AC1414,AP1413:AP1413,$AI$2),0)),0)),0)</f>
        <v>0</v>
      </c>
      <c r="BQ1414" s="1">
        <f>IFERROR(IF($AE1414&gt;$AE1413,VLOOKUP($AC1414+AQ$1,STOCK!$F$10:$AB$209,17,0),IF($AE1414=$AE1413,(IF(BQ1413&gt;=1,BQ1413-COUNTIFS($AE1413:$AE1413,$AC1414,AQ1413:AQ1413,$AI$2),0)),0)),0)</f>
        <v>0</v>
      </c>
      <c r="BR1414" s="1">
        <f>IFERROR(IF($AE1414&gt;$AE1413,VLOOKUP($AC1414+AR$1,STOCK!$F$10:$AB$209,17,0),IF($AE1414=$AE1413,(IF(BR1413&gt;=1,BR1413-COUNTIFS($AE1413:$AE1413,$AC1414,AR1413:AR1413,$AI$2),0)),0)),0)</f>
        <v>0</v>
      </c>
      <c r="BS1414" s="1">
        <f>IFERROR(IF($AE1414&gt;$AE1413,VLOOKUP($AC1414+AS$1,STOCK!$F$10:$AB$209,17,0),IF($AE1414=$AE1413,(IF(BS1413&gt;=1,BS1413-COUNTIFS($AE1413:$AE1413,$AC1414,AS1413:AS1413,$AI$2),0)),0)),0)</f>
        <v>0</v>
      </c>
      <c r="BT1414" s="1">
        <f>IFERROR(IF($AE1414&gt;$AE1413,VLOOKUP($AC1414+AT$1,STOCK!$F$10:$AB$209,17,0),IF($AE1414=$AE1413,(IF(BT1413&gt;=1,BT1413-COUNTIFS($AE1413:$AE1413,$AC1414,AT1413:AT1413,$AI$2),0)),0)),0)</f>
        <v>0</v>
      </c>
      <c r="BU1414" s="1">
        <f>IFERROR(IF($AE1414&gt;$AE1413,VLOOKUP($AC1414+AU$1,STOCK!$F$10:$AB$209,17,0),IF($AE1414=$AE1413,(IF(BU1413&gt;=1,BU1413-COUNTIFS($AE1413:$AE1413,$AC1414,AU1413:AU1413,$AI$2),0)),0)),0)</f>
        <v>0</v>
      </c>
      <c r="BV1414" s="1">
        <f>IFERROR(IF($AE1414&gt;$AE1413,VLOOKUP($AC1414+AV$1,STOCK!$F$10:$AB$209,17,0),IF($AE1414=$AE1413,(IF(BV1413&gt;=1,BV1413-COUNTIFS($AE1413:$AE1413,$AC1414,AV1413:AV1413,$AI$2),0)),0)),0)</f>
        <v>0</v>
      </c>
      <c r="BW1414" s="1">
        <f>IFERROR(IF($AE1414&gt;$AE1413,VLOOKUP($AC1414+AW$1,STOCK!$F$10:$AB$209,17,0),IF($AE1414=$AE1413,(IF(BW1413&gt;=1,BW1413-COUNTIFS($AE1413:$AE1413,$AC1414,AW1413:AW1413,$AI$2),0)),0)),0)</f>
        <v>0</v>
      </c>
      <c r="BX1414" s="1">
        <f>IFERROR(IF($AE1414&gt;$AE1413,VLOOKUP($AC1414+AX$1,STOCK!$F$10:$AB$209,17,0),IF($AE1414=$AE1413,(IF(BX1413&gt;=1,BX1413-COUNTIFS($AE1413:$AE1413,$AC1414,AX1413:AX1413,$AI$2),0)),0)),0)</f>
        <v>0</v>
      </c>
    </row>
    <row r="1415" spans="29:76" x14ac:dyDescent="0.25">
      <c r="AC1415" s="1">
        <f t="shared" si="335"/>
        <v>0</v>
      </c>
      <c r="AD1415" s="1">
        <f>IFERROR(IF(LEN(AK1415)&gt;=1,VLOOKUP(HLOOKUP(AK1415,PROFILE!$K$5:$V$8,4,0),PROFILE!$F$1:$G$3,2,0),0),0)</f>
        <v>0</v>
      </c>
      <c r="AE1415" s="1">
        <f t="shared" si="336"/>
        <v>0</v>
      </c>
      <c r="AF1415" s="1">
        <v>1402</v>
      </c>
      <c r="AI1415" s="1" t="str">
        <f>IFERROR(IF($AH1415&gt;=1,VLOOKUP($AG1415,STUDENT!$O$8:$Z$1507,3,0),""),"")</f>
        <v/>
      </c>
      <c r="AJ1415" s="1" t="str">
        <f>IFERROR(IF($AH1415&gt;=1,VLOOKUP($AG1415,STUDENT!$O$8:$Z$1507,4,0),""),"")</f>
        <v/>
      </c>
      <c r="AK1415" s="1" t="str">
        <f>IFERROR(IF($AH1415&gt;=1,VLOOKUP($AG1415,STUDENT!$O$8:$Z$1507,6,0),""),"")</f>
        <v/>
      </c>
      <c r="AL1415" s="1" t="str">
        <f t="shared" si="337"/>
        <v/>
      </c>
      <c r="AM1415" s="1" t="str">
        <f t="shared" si="338"/>
        <v/>
      </c>
      <c r="AN1415" s="1" t="str">
        <f t="shared" si="339"/>
        <v/>
      </c>
      <c r="AO1415" s="1" t="str">
        <f t="shared" si="340"/>
        <v/>
      </c>
      <c r="AP1415" s="1" t="str">
        <f t="shared" si="341"/>
        <v/>
      </c>
      <c r="AQ1415" s="1" t="str">
        <f t="shared" si="342"/>
        <v/>
      </c>
      <c r="AR1415" s="1" t="str">
        <f t="shared" si="343"/>
        <v/>
      </c>
      <c r="AS1415" s="1" t="str">
        <f t="shared" si="344"/>
        <v/>
      </c>
      <c r="AT1415" s="1" t="str">
        <f t="shared" si="345"/>
        <v/>
      </c>
      <c r="AU1415" s="1" t="str">
        <f t="shared" si="346"/>
        <v/>
      </c>
      <c r="AV1415" s="1" t="str">
        <f t="shared" si="347"/>
        <v/>
      </c>
      <c r="AW1415" s="1" t="str">
        <f t="shared" si="348"/>
        <v/>
      </c>
      <c r="AX1415" s="1" t="str">
        <f t="shared" si="349"/>
        <v/>
      </c>
      <c r="AY1415" s="1">
        <f>IFERROR(IF($AE1415&gt;$AE1414,VLOOKUP($AC1415+AL$1,STOCK!$F$10:$AB$209,16,0),IF($AE1415=$AE1414,(IF(AY1414&gt;=1,AY1414-COUNTIFS($AE1414:$AE1414,$AC1415,AL1414:AL1414,$AI$1),0)),0)),0)</f>
        <v>0</v>
      </c>
      <c r="AZ1415" s="1">
        <f>IFERROR(IF($AE1415&gt;$AE1414,VLOOKUP($AC1415+AM$1,STOCK!$F$10:$AB$209,16,0),IF($AE1415=$AE1414,(IF(AZ1414&gt;=1,AZ1414-COUNTIFS($AE1414:$AE1414,$AC1415,AM1414:AM1414,$AI$1),0)),0)),0)</f>
        <v>0</v>
      </c>
      <c r="BA1415" s="1">
        <f>IFERROR(IF($AE1415&gt;$AE1414,VLOOKUP($AC1415+AN$1,STOCK!$F$10:$AB$209,16,0),IF($AE1415=$AE1414,(IF(BA1414&gt;=1,BA1414-COUNTIFS($AE1414:$AE1414,$AC1415,AN1414:AN1414,$AI$1),0)),0)),0)</f>
        <v>0</v>
      </c>
      <c r="BB1415" s="1">
        <f>IFERROR(IF($AE1415&gt;$AE1414,VLOOKUP($AC1415+AO$1,STOCK!$F$10:$AB$209,16,0),IF($AE1415=$AE1414,(IF(BB1414&gt;=1,BB1414-COUNTIFS($AE1414:$AE1414,$AC1415,AO1414:AO1414,$AI$1),0)),0)),0)</f>
        <v>0</v>
      </c>
      <c r="BC1415" s="1">
        <f>IFERROR(IF($AE1415&gt;$AE1414,VLOOKUP($AC1415+AP$1,STOCK!$F$10:$AB$209,16,0),IF($AE1415=$AE1414,(IF(BC1414&gt;=1,BC1414-COUNTIFS($AE1414:$AE1414,$AC1415,AP1414:AP1414,$AI$1),0)),0)),0)</f>
        <v>0</v>
      </c>
      <c r="BD1415" s="1">
        <f>IFERROR(IF($AE1415&gt;$AE1414,VLOOKUP($AC1415+AQ$1,STOCK!$F$10:$AB$209,16,0),IF($AE1415=$AE1414,(IF(BD1414&gt;=1,BD1414-COUNTIFS($AE1414:$AE1414,$AC1415,AQ1414:AQ1414,$AI$1),0)),0)),0)</f>
        <v>0</v>
      </c>
      <c r="BE1415" s="1">
        <f>IFERROR(IF($AE1415&gt;$AE1414,VLOOKUP($AC1415+AR$1,STOCK!$F$10:$AB$209,16,0),IF($AE1415=$AE1414,(IF(BE1414&gt;=1,BE1414-COUNTIFS($AE1414:$AE1414,$AC1415,AR1414:AR1414,$AI$1),0)),0)),0)</f>
        <v>0</v>
      </c>
      <c r="BF1415" s="1">
        <f>IFERROR(IF($AE1415&gt;$AE1414,VLOOKUP($AC1415+AS$1,STOCK!$F$10:$AB$209,16,0),IF($AE1415=$AE1414,(IF(BF1414&gt;=1,BF1414-COUNTIFS($AE1414:$AE1414,$AC1415,AS1414:AS1414,$AI$1),0)),0)),0)</f>
        <v>0</v>
      </c>
      <c r="BG1415" s="1">
        <f>IFERROR(IF($AE1415&gt;$AE1414,VLOOKUP($AC1415+AT$1,STOCK!$F$10:$AB$209,16,0),IF($AE1415=$AE1414,(IF(BG1414&gt;=1,BG1414-COUNTIFS($AE1414:$AE1414,$AC1415,AT1414:AT1414,$AI$1),0)),0)),0)</f>
        <v>0</v>
      </c>
      <c r="BH1415" s="1">
        <f>IFERROR(IF($AE1415&gt;$AE1414,VLOOKUP($AC1415+AU$1,STOCK!$F$10:$AB$209,16,0),IF($AE1415=$AE1414,(IF(BH1414&gt;=1,BH1414-COUNTIFS($AE1414:$AE1414,$AC1415,AU1414:AU1414,$AI$1),0)),0)),0)</f>
        <v>0</v>
      </c>
      <c r="BI1415" s="1">
        <f>IFERROR(IF($AE1415&gt;$AE1414,VLOOKUP($AC1415+AV$1,STOCK!$F$10:$AB$209,16,0),IF($AE1415=$AE1414,(IF(BI1414&gt;=1,BI1414-COUNTIFS($AE1414:$AE1414,$AC1415,AV1414:AV1414,$AI$1),0)),0)),0)</f>
        <v>0</v>
      </c>
      <c r="BJ1415" s="1">
        <f>IFERROR(IF($AE1415&gt;$AE1414,VLOOKUP($AC1415+AW$1,STOCK!$F$10:$AB$209,16,0),IF($AE1415=$AE1414,(IF(BJ1414&gt;=1,BJ1414-COUNTIFS($AE1414:$AE1414,$AC1415,AW1414:AW1414,$AI$1),0)),0)),0)</f>
        <v>0</v>
      </c>
      <c r="BK1415" s="1">
        <f>IFERROR(IF($AE1415&gt;$AE1414,VLOOKUP($AC1415+AX$1,STOCK!$F$10:$AB$209,16,0),IF($AE1415=$AE1414,(IF(BK1414&gt;=1,BK1414-COUNTIFS($AE1414:$AE1414,$AC1415,AX1414:AX1414,$AI$1),0)),0)),0)</f>
        <v>0</v>
      </c>
      <c r="BL1415" s="1">
        <f>IFERROR(IF($AE1415&gt;$AE1414,VLOOKUP($AC1415+AL$1,STOCK!$F$10:$AB$209,17,0),IF($AE1415=$AE1414,(IF(BL1414&gt;=1,BL1414-COUNTIFS($AE1414:$AE1414,$AC1415,AL1414:AL1414,$AI$2),0)),0)),0)</f>
        <v>0</v>
      </c>
      <c r="BM1415" s="1">
        <f>IFERROR(IF($AE1415&gt;$AE1414,VLOOKUP($AC1415+AM$1,STOCK!$F$10:$AB$209,17,0),IF($AE1415=$AE1414,(IF(BM1414&gt;=1,BM1414-COUNTIFS($AE1414:$AE1414,$AC1415,AM1414:AM1414,$AI$2),0)),0)),0)</f>
        <v>0</v>
      </c>
      <c r="BN1415" s="1">
        <f>IFERROR(IF($AE1415&gt;$AE1414,VLOOKUP($AC1415+AN$1,STOCK!$F$10:$AB$209,17,0),IF($AE1415=$AE1414,(IF(BN1414&gt;=1,BN1414-COUNTIFS($AE1414:$AE1414,$AC1415,AN1414:AN1414,$AI$2),0)),0)),0)</f>
        <v>0</v>
      </c>
      <c r="BO1415" s="1">
        <f>IFERROR(IF($AE1415&gt;$AE1414,VLOOKUP($AC1415+AO$1,STOCK!$F$10:$AB$209,17,0),IF($AE1415=$AE1414,(IF(BO1414&gt;=1,BO1414-COUNTIFS($AE1414:$AE1414,$AC1415,AO1414:AO1414,$AI$2),0)),0)),0)</f>
        <v>0</v>
      </c>
      <c r="BP1415" s="1">
        <f>IFERROR(IF($AE1415&gt;$AE1414,VLOOKUP($AC1415+AP$1,STOCK!$F$10:$AB$209,17,0),IF($AE1415=$AE1414,(IF(BP1414&gt;=1,BP1414-COUNTIFS($AE1414:$AE1414,$AC1415,AP1414:AP1414,$AI$2),0)),0)),0)</f>
        <v>0</v>
      </c>
      <c r="BQ1415" s="1">
        <f>IFERROR(IF($AE1415&gt;$AE1414,VLOOKUP($AC1415+AQ$1,STOCK!$F$10:$AB$209,17,0),IF($AE1415=$AE1414,(IF(BQ1414&gt;=1,BQ1414-COUNTIFS($AE1414:$AE1414,$AC1415,AQ1414:AQ1414,$AI$2),0)),0)),0)</f>
        <v>0</v>
      </c>
      <c r="BR1415" s="1">
        <f>IFERROR(IF($AE1415&gt;$AE1414,VLOOKUP($AC1415+AR$1,STOCK!$F$10:$AB$209,17,0),IF($AE1415=$AE1414,(IF(BR1414&gt;=1,BR1414-COUNTIFS($AE1414:$AE1414,$AC1415,AR1414:AR1414,$AI$2),0)),0)),0)</f>
        <v>0</v>
      </c>
      <c r="BS1415" s="1">
        <f>IFERROR(IF($AE1415&gt;$AE1414,VLOOKUP($AC1415+AS$1,STOCK!$F$10:$AB$209,17,0),IF($AE1415=$AE1414,(IF(BS1414&gt;=1,BS1414-COUNTIFS($AE1414:$AE1414,$AC1415,AS1414:AS1414,$AI$2),0)),0)),0)</f>
        <v>0</v>
      </c>
      <c r="BT1415" s="1">
        <f>IFERROR(IF($AE1415&gt;$AE1414,VLOOKUP($AC1415+AT$1,STOCK!$F$10:$AB$209,17,0),IF($AE1415=$AE1414,(IF(BT1414&gt;=1,BT1414-COUNTIFS($AE1414:$AE1414,$AC1415,AT1414:AT1414,$AI$2),0)),0)),0)</f>
        <v>0</v>
      </c>
      <c r="BU1415" s="1">
        <f>IFERROR(IF($AE1415&gt;$AE1414,VLOOKUP($AC1415+AU$1,STOCK!$F$10:$AB$209,17,0),IF($AE1415=$AE1414,(IF(BU1414&gt;=1,BU1414-COUNTIFS($AE1414:$AE1414,$AC1415,AU1414:AU1414,$AI$2),0)),0)),0)</f>
        <v>0</v>
      </c>
      <c r="BV1415" s="1">
        <f>IFERROR(IF($AE1415&gt;$AE1414,VLOOKUP($AC1415+AV$1,STOCK!$F$10:$AB$209,17,0),IF($AE1415=$AE1414,(IF(BV1414&gt;=1,BV1414-COUNTIFS($AE1414:$AE1414,$AC1415,AV1414:AV1414,$AI$2),0)),0)),0)</f>
        <v>0</v>
      </c>
      <c r="BW1415" s="1">
        <f>IFERROR(IF($AE1415&gt;$AE1414,VLOOKUP($AC1415+AW$1,STOCK!$F$10:$AB$209,17,0),IF($AE1415=$AE1414,(IF(BW1414&gt;=1,BW1414-COUNTIFS($AE1414:$AE1414,$AC1415,AW1414:AW1414,$AI$2),0)),0)),0)</f>
        <v>0</v>
      </c>
      <c r="BX1415" s="1">
        <f>IFERROR(IF($AE1415&gt;$AE1414,VLOOKUP($AC1415+AX$1,STOCK!$F$10:$AB$209,17,0),IF($AE1415=$AE1414,(IF(BX1414&gt;=1,BX1414-COUNTIFS($AE1414:$AE1414,$AC1415,AX1414:AX1414,$AI$2),0)),0)),0)</f>
        <v>0</v>
      </c>
    </row>
    <row r="1416" spans="29:76" x14ac:dyDescent="0.25">
      <c r="AC1416" s="1">
        <f t="shared" si="335"/>
        <v>0</v>
      </c>
      <c r="AD1416" s="1">
        <f>IFERROR(IF(LEN(AK1416)&gt;=1,VLOOKUP(HLOOKUP(AK1416,PROFILE!$K$5:$V$8,4,0),PROFILE!$F$1:$G$3,2,0),0),0)</f>
        <v>0</v>
      </c>
      <c r="AE1416" s="1">
        <f t="shared" si="336"/>
        <v>0</v>
      </c>
      <c r="AF1416" s="1">
        <v>1403</v>
      </c>
      <c r="AI1416" s="1" t="str">
        <f>IFERROR(IF($AH1416&gt;=1,VLOOKUP($AG1416,STUDENT!$O$8:$Z$1507,3,0),""),"")</f>
        <v/>
      </c>
      <c r="AJ1416" s="1" t="str">
        <f>IFERROR(IF($AH1416&gt;=1,VLOOKUP($AG1416,STUDENT!$O$8:$Z$1507,4,0),""),"")</f>
        <v/>
      </c>
      <c r="AK1416" s="1" t="str">
        <f>IFERROR(IF($AH1416&gt;=1,VLOOKUP($AG1416,STUDENT!$O$8:$Z$1507,6,0),""),"")</f>
        <v/>
      </c>
      <c r="AL1416" s="1" t="str">
        <f t="shared" si="337"/>
        <v/>
      </c>
      <c r="AM1416" s="1" t="str">
        <f t="shared" si="338"/>
        <v/>
      </c>
      <c r="AN1416" s="1" t="str">
        <f t="shared" si="339"/>
        <v/>
      </c>
      <c r="AO1416" s="1" t="str">
        <f t="shared" si="340"/>
        <v/>
      </c>
      <c r="AP1416" s="1" t="str">
        <f t="shared" si="341"/>
        <v/>
      </c>
      <c r="AQ1416" s="1" t="str">
        <f t="shared" si="342"/>
        <v/>
      </c>
      <c r="AR1416" s="1" t="str">
        <f t="shared" si="343"/>
        <v/>
      </c>
      <c r="AS1416" s="1" t="str">
        <f t="shared" si="344"/>
        <v/>
      </c>
      <c r="AT1416" s="1" t="str">
        <f t="shared" si="345"/>
        <v/>
      </c>
      <c r="AU1416" s="1" t="str">
        <f t="shared" si="346"/>
        <v/>
      </c>
      <c r="AV1416" s="1" t="str">
        <f t="shared" si="347"/>
        <v/>
      </c>
      <c r="AW1416" s="1" t="str">
        <f t="shared" si="348"/>
        <v/>
      </c>
      <c r="AX1416" s="1" t="str">
        <f t="shared" si="349"/>
        <v/>
      </c>
      <c r="AY1416" s="1">
        <f>IFERROR(IF($AE1416&gt;$AE1415,VLOOKUP($AC1416+AL$1,STOCK!$F$10:$AB$209,16,0),IF($AE1416=$AE1415,(IF(AY1415&gt;=1,AY1415-COUNTIFS($AE1415:$AE1415,$AC1416,AL1415:AL1415,$AI$1),0)),0)),0)</f>
        <v>0</v>
      </c>
      <c r="AZ1416" s="1">
        <f>IFERROR(IF($AE1416&gt;$AE1415,VLOOKUP($AC1416+AM$1,STOCK!$F$10:$AB$209,16,0),IF($AE1416=$AE1415,(IF(AZ1415&gt;=1,AZ1415-COUNTIFS($AE1415:$AE1415,$AC1416,AM1415:AM1415,$AI$1),0)),0)),0)</f>
        <v>0</v>
      </c>
      <c r="BA1416" s="1">
        <f>IFERROR(IF($AE1416&gt;$AE1415,VLOOKUP($AC1416+AN$1,STOCK!$F$10:$AB$209,16,0),IF($AE1416=$AE1415,(IF(BA1415&gt;=1,BA1415-COUNTIFS($AE1415:$AE1415,$AC1416,AN1415:AN1415,$AI$1),0)),0)),0)</f>
        <v>0</v>
      </c>
      <c r="BB1416" s="1">
        <f>IFERROR(IF($AE1416&gt;$AE1415,VLOOKUP($AC1416+AO$1,STOCK!$F$10:$AB$209,16,0),IF($AE1416=$AE1415,(IF(BB1415&gt;=1,BB1415-COUNTIFS($AE1415:$AE1415,$AC1416,AO1415:AO1415,$AI$1),0)),0)),0)</f>
        <v>0</v>
      </c>
      <c r="BC1416" s="1">
        <f>IFERROR(IF($AE1416&gt;$AE1415,VLOOKUP($AC1416+AP$1,STOCK!$F$10:$AB$209,16,0),IF($AE1416=$AE1415,(IF(BC1415&gt;=1,BC1415-COUNTIFS($AE1415:$AE1415,$AC1416,AP1415:AP1415,$AI$1),0)),0)),0)</f>
        <v>0</v>
      </c>
      <c r="BD1416" s="1">
        <f>IFERROR(IF($AE1416&gt;$AE1415,VLOOKUP($AC1416+AQ$1,STOCK!$F$10:$AB$209,16,0),IF($AE1416=$AE1415,(IF(BD1415&gt;=1,BD1415-COUNTIFS($AE1415:$AE1415,$AC1416,AQ1415:AQ1415,$AI$1),0)),0)),0)</f>
        <v>0</v>
      </c>
      <c r="BE1416" s="1">
        <f>IFERROR(IF($AE1416&gt;$AE1415,VLOOKUP($AC1416+AR$1,STOCK!$F$10:$AB$209,16,0),IF($AE1416=$AE1415,(IF(BE1415&gt;=1,BE1415-COUNTIFS($AE1415:$AE1415,$AC1416,AR1415:AR1415,$AI$1),0)),0)),0)</f>
        <v>0</v>
      </c>
      <c r="BF1416" s="1">
        <f>IFERROR(IF($AE1416&gt;$AE1415,VLOOKUP($AC1416+AS$1,STOCK!$F$10:$AB$209,16,0),IF($AE1416=$AE1415,(IF(BF1415&gt;=1,BF1415-COUNTIFS($AE1415:$AE1415,$AC1416,AS1415:AS1415,$AI$1),0)),0)),0)</f>
        <v>0</v>
      </c>
      <c r="BG1416" s="1">
        <f>IFERROR(IF($AE1416&gt;$AE1415,VLOOKUP($AC1416+AT$1,STOCK!$F$10:$AB$209,16,0),IF($AE1416=$AE1415,(IF(BG1415&gt;=1,BG1415-COUNTIFS($AE1415:$AE1415,$AC1416,AT1415:AT1415,$AI$1),0)),0)),0)</f>
        <v>0</v>
      </c>
      <c r="BH1416" s="1">
        <f>IFERROR(IF($AE1416&gt;$AE1415,VLOOKUP($AC1416+AU$1,STOCK!$F$10:$AB$209,16,0),IF($AE1416=$AE1415,(IF(BH1415&gt;=1,BH1415-COUNTIFS($AE1415:$AE1415,$AC1416,AU1415:AU1415,$AI$1),0)),0)),0)</f>
        <v>0</v>
      </c>
      <c r="BI1416" s="1">
        <f>IFERROR(IF($AE1416&gt;$AE1415,VLOOKUP($AC1416+AV$1,STOCK!$F$10:$AB$209,16,0),IF($AE1416=$AE1415,(IF(BI1415&gt;=1,BI1415-COUNTIFS($AE1415:$AE1415,$AC1416,AV1415:AV1415,$AI$1),0)),0)),0)</f>
        <v>0</v>
      </c>
      <c r="BJ1416" s="1">
        <f>IFERROR(IF($AE1416&gt;$AE1415,VLOOKUP($AC1416+AW$1,STOCK!$F$10:$AB$209,16,0),IF($AE1416=$AE1415,(IF(BJ1415&gt;=1,BJ1415-COUNTIFS($AE1415:$AE1415,$AC1416,AW1415:AW1415,$AI$1),0)),0)),0)</f>
        <v>0</v>
      </c>
      <c r="BK1416" s="1">
        <f>IFERROR(IF($AE1416&gt;$AE1415,VLOOKUP($AC1416+AX$1,STOCK!$F$10:$AB$209,16,0),IF($AE1416=$AE1415,(IF(BK1415&gt;=1,BK1415-COUNTIFS($AE1415:$AE1415,$AC1416,AX1415:AX1415,$AI$1),0)),0)),0)</f>
        <v>0</v>
      </c>
      <c r="BL1416" s="1">
        <f>IFERROR(IF($AE1416&gt;$AE1415,VLOOKUP($AC1416+AL$1,STOCK!$F$10:$AB$209,17,0),IF($AE1416=$AE1415,(IF(BL1415&gt;=1,BL1415-COUNTIFS($AE1415:$AE1415,$AC1416,AL1415:AL1415,$AI$2),0)),0)),0)</f>
        <v>0</v>
      </c>
      <c r="BM1416" s="1">
        <f>IFERROR(IF($AE1416&gt;$AE1415,VLOOKUP($AC1416+AM$1,STOCK!$F$10:$AB$209,17,0),IF($AE1416=$AE1415,(IF(BM1415&gt;=1,BM1415-COUNTIFS($AE1415:$AE1415,$AC1416,AM1415:AM1415,$AI$2),0)),0)),0)</f>
        <v>0</v>
      </c>
      <c r="BN1416" s="1">
        <f>IFERROR(IF($AE1416&gt;$AE1415,VLOOKUP($AC1416+AN$1,STOCK!$F$10:$AB$209,17,0),IF($AE1416=$AE1415,(IF(BN1415&gt;=1,BN1415-COUNTIFS($AE1415:$AE1415,$AC1416,AN1415:AN1415,$AI$2),0)),0)),0)</f>
        <v>0</v>
      </c>
      <c r="BO1416" s="1">
        <f>IFERROR(IF($AE1416&gt;$AE1415,VLOOKUP($AC1416+AO$1,STOCK!$F$10:$AB$209,17,0),IF($AE1416=$AE1415,(IF(BO1415&gt;=1,BO1415-COUNTIFS($AE1415:$AE1415,$AC1416,AO1415:AO1415,$AI$2),0)),0)),0)</f>
        <v>0</v>
      </c>
      <c r="BP1416" s="1">
        <f>IFERROR(IF($AE1416&gt;$AE1415,VLOOKUP($AC1416+AP$1,STOCK!$F$10:$AB$209,17,0),IF($AE1416=$AE1415,(IF(BP1415&gt;=1,BP1415-COUNTIFS($AE1415:$AE1415,$AC1416,AP1415:AP1415,$AI$2),0)),0)),0)</f>
        <v>0</v>
      </c>
      <c r="BQ1416" s="1">
        <f>IFERROR(IF($AE1416&gt;$AE1415,VLOOKUP($AC1416+AQ$1,STOCK!$F$10:$AB$209,17,0),IF($AE1416=$AE1415,(IF(BQ1415&gt;=1,BQ1415-COUNTIFS($AE1415:$AE1415,$AC1416,AQ1415:AQ1415,$AI$2),0)),0)),0)</f>
        <v>0</v>
      </c>
      <c r="BR1416" s="1">
        <f>IFERROR(IF($AE1416&gt;$AE1415,VLOOKUP($AC1416+AR$1,STOCK!$F$10:$AB$209,17,0),IF($AE1416=$AE1415,(IF(BR1415&gt;=1,BR1415-COUNTIFS($AE1415:$AE1415,$AC1416,AR1415:AR1415,$AI$2),0)),0)),0)</f>
        <v>0</v>
      </c>
      <c r="BS1416" s="1">
        <f>IFERROR(IF($AE1416&gt;$AE1415,VLOOKUP($AC1416+AS$1,STOCK!$F$10:$AB$209,17,0),IF($AE1416=$AE1415,(IF(BS1415&gt;=1,BS1415-COUNTIFS($AE1415:$AE1415,$AC1416,AS1415:AS1415,$AI$2),0)),0)),0)</f>
        <v>0</v>
      </c>
      <c r="BT1416" s="1">
        <f>IFERROR(IF($AE1416&gt;$AE1415,VLOOKUP($AC1416+AT$1,STOCK!$F$10:$AB$209,17,0),IF($AE1416=$AE1415,(IF(BT1415&gt;=1,BT1415-COUNTIFS($AE1415:$AE1415,$AC1416,AT1415:AT1415,$AI$2),0)),0)),0)</f>
        <v>0</v>
      </c>
      <c r="BU1416" s="1">
        <f>IFERROR(IF($AE1416&gt;$AE1415,VLOOKUP($AC1416+AU$1,STOCK!$F$10:$AB$209,17,0),IF($AE1416=$AE1415,(IF(BU1415&gt;=1,BU1415-COUNTIFS($AE1415:$AE1415,$AC1416,AU1415:AU1415,$AI$2),0)),0)),0)</f>
        <v>0</v>
      </c>
      <c r="BV1416" s="1">
        <f>IFERROR(IF($AE1416&gt;$AE1415,VLOOKUP($AC1416+AV$1,STOCK!$F$10:$AB$209,17,0),IF($AE1416=$AE1415,(IF(BV1415&gt;=1,BV1415-COUNTIFS($AE1415:$AE1415,$AC1416,AV1415:AV1415,$AI$2),0)),0)),0)</f>
        <v>0</v>
      </c>
      <c r="BW1416" s="1">
        <f>IFERROR(IF($AE1416&gt;$AE1415,VLOOKUP($AC1416+AW$1,STOCK!$F$10:$AB$209,17,0),IF($AE1416=$AE1415,(IF(BW1415&gt;=1,BW1415-COUNTIFS($AE1415:$AE1415,$AC1416,AW1415:AW1415,$AI$2),0)),0)),0)</f>
        <v>0</v>
      </c>
      <c r="BX1416" s="1">
        <f>IFERROR(IF($AE1416&gt;$AE1415,VLOOKUP($AC1416+AX$1,STOCK!$F$10:$AB$209,17,0),IF($AE1416=$AE1415,(IF(BX1415&gt;=1,BX1415-COUNTIFS($AE1415:$AE1415,$AC1416,AX1415:AX1415,$AI$2),0)),0)),0)</f>
        <v>0</v>
      </c>
    </row>
    <row r="1417" spans="29:76" x14ac:dyDescent="0.25">
      <c r="AC1417" s="1">
        <f t="shared" si="335"/>
        <v>0</v>
      </c>
      <c r="AD1417" s="1">
        <f>IFERROR(IF(LEN(AK1417)&gt;=1,VLOOKUP(HLOOKUP(AK1417,PROFILE!$K$5:$V$8,4,0),PROFILE!$F$1:$G$3,2,0),0),0)</f>
        <v>0</v>
      </c>
      <c r="AE1417" s="1">
        <f t="shared" si="336"/>
        <v>0</v>
      </c>
      <c r="AF1417" s="1">
        <v>1404</v>
      </c>
      <c r="AI1417" s="1" t="str">
        <f>IFERROR(IF($AH1417&gt;=1,VLOOKUP($AG1417,STUDENT!$O$8:$Z$1507,3,0),""),"")</f>
        <v/>
      </c>
      <c r="AJ1417" s="1" t="str">
        <f>IFERROR(IF($AH1417&gt;=1,VLOOKUP($AG1417,STUDENT!$O$8:$Z$1507,4,0),""),"")</f>
        <v/>
      </c>
      <c r="AK1417" s="1" t="str">
        <f>IFERROR(IF($AH1417&gt;=1,VLOOKUP($AG1417,STUDENT!$O$8:$Z$1507,6,0),""),"")</f>
        <v/>
      </c>
      <c r="AL1417" s="1" t="str">
        <f t="shared" si="337"/>
        <v/>
      </c>
      <c r="AM1417" s="1" t="str">
        <f t="shared" si="338"/>
        <v/>
      </c>
      <c r="AN1417" s="1" t="str">
        <f t="shared" si="339"/>
        <v/>
      </c>
      <c r="AO1417" s="1" t="str">
        <f t="shared" si="340"/>
        <v/>
      </c>
      <c r="AP1417" s="1" t="str">
        <f t="shared" si="341"/>
        <v/>
      </c>
      <c r="AQ1417" s="1" t="str">
        <f t="shared" si="342"/>
        <v/>
      </c>
      <c r="AR1417" s="1" t="str">
        <f t="shared" si="343"/>
        <v/>
      </c>
      <c r="AS1417" s="1" t="str">
        <f t="shared" si="344"/>
        <v/>
      </c>
      <c r="AT1417" s="1" t="str">
        <f t="shared" si="345"/>
        <v/>
      </c>
      <c r="AU1417" s="1" t="str">
        <f t="shared" si="346"/>
        <v/>
      </c>
      <c r="AV1417" s="1" t="str">
        <f t="shared" si="347"/>
        <v/>
      </c>
      <c r="AW1417" s="1" t="str">
        <f t="shared" si="348"/>
        <v/>
      </c>
      <c r="AX1417" s="1" t="str">
        <f t="shared" si="349"/>
        <v/>
      </c>
      <c r="AY1417" s="1">
        <f>IFERROR(IF($AE1417&gt;$AE1416,VLOOKUP($AC1417+AL$1,STOCK!$F$10:$AB$209,16,0),IF($AE1417=$AE1416,(IF(AY1416&gt;=1,AY1416-COUNTIFS($AE1416:$AE1416,$AC1417,AL1416:AL1416,$AI$1),0)),0)),0)</f>
        <v>0</v>
      </c>
      <c r="AZ1417" s="1">
        <f>IFERROR(IF($AE1417&gt;$AE1416,VLOOKUP($AC1417+AM$1,STOCK!$F$10:$AB$209,16,0),IF($AE1417=$AE1416,(IF(AZ1416&gt;=1,AZ1416-COUNTIFS($AE1416:$AE1416,$AC1417,AM1416:AM1416,$AI$1),0)),0)),0)</f>
        <v>0</v>
      </c>
      <c r="BA1417" s="1">
        <f>IFERROR(IF($AE1417&gt;$AE1416,VLOOKUP($AC1417+AN$1,STOCK!$F$10:$AB$209,16,0),IF($AE1417=$AE1416,(IF(BA1416&gt;=1,BA1416-COUNTIFS($AE1416:$AE1416,$AC1417,AN1416:AN1416,$AI$1),0)),0)),0)</f>
        <v>0</v>
      </c>
      <c r="BB1417" s="1">
        <f>IFERROR(IF($AE1417&gt;$AE1416,VLOOKUP($AC1417+AO$1,STOCK!$F$10:$AB$209,16,0),IF($AE1417=$AE1416,(IF(BB1416&gt;=1,BB1416-COUNTIFS($AE1416:$AE1416,$AC1417,AO1416:AO1416,$AI$1),0)),0)),0)</f>
        <v>0</v>
      </c>
      <c r="BC1417" s="1">
        <f>IFERROR(IF($AE1417&gt;$AE1416,VLOOKUP($AC1417+AP$1,STOCK!$F$10:$AB$209,16,0),IF($AE1417=$AE1416,(IF(BC1416&gt;=1,BC1416-COUNTIFS($AE1416:$AE1416,$AC1417,AP1416:AP1416,$AI$1),0)),0)),0)</f>
        <v>0</v>
      </c>
      <c r="BD1417" s="1">
        <f>IFERROR(IF($AE1417&gt;$AE1416,VLOOKUP($AC1417+AQ$1,STOCK!$F$10:$AB$209,16,0),IF($AE1417=$AE1416,(IF(BD1416&gt;=1,BD1416-COUNTIFS($AE1416:$AE1416,$AC1417,AQ1416:AQ1416,$AI$1),0)),0)),0)</f>
        <v>0</v>
      </c>
      <c r="BE1417" s="1">
        <f>IFERROR(IF($AE1417&gt;$AE1416,VLOOKUP($AC1417+AR$1,STOCK!$F$10:$AB$209,16,0),IF($AE1417=$AE1416,(IF(BE1416&gt;=1,BE1416-COUNTIFS($AE1416:$AE1416,$AC1417,AR1416:AR1416,$AI$1),0)),0)),0)</f>
        <v>0</v>
      </c>
      <c r="BF1417" s="1">
        <f>IFERROR(IF($AE1417&gt;$AE1416,VLOOKUP($AC1417+AS$1,STOCK!$F$10:$AB$209,16,0),IF($AE1417=$AE1416,(IF(BF1416&gt;=1,BF1416-COUNTIFS($AE1416:$AE1416,$AC1417,AS1416:AS1416,$AI$1),0)),0)),0)</f>
        <v>0</v>
      </c>
      <c r="BG1417" s="1">
        <f>IFERROR(IF($AE1417&gt;$AE1416,VLOOKUP($AC1417+AT$1,STOCK!$F$10:$AB$209,16,0),IF($AE1417=$AE1416,(IF(BG1416&gt;=1,BG1416-COUNTIFS($AE1416:$AE1416,$AC1417,AT1416:AT1416,$AI$1),0)),0)),0)</f>
        <v>0</v>
      </c>
      <c r="BH1417" s="1">
        <f>IFERROR(IF($AE1417&gt;$AE1416,VLOOKUP($AC1417+AU$1,STOCK!$F$10:$AB$209,16,0),IF($AE1417=$AE1416,(IF(BH1416&gt;=1,BH1416-COUNTIFS($AE1416:$AE1416,$AC1417,AU1416:AU1416,$AI$1),0)),0)),0)</f>
        <v>0</v>
      </c>
      <c r="BI1417" s="1">
        <f>IFERROR(IF($AE1417&gt;$AE1416,VLOOKUP($AC1417+AV$1,STOCK!$F$10:$AB$209,16,0),IF($AE1417=$AE1416,(IF(BI1416&gt;=1,BI1416-COUNTIFS($AE1416:$AE1416,$AC1417,AV1416:AV1416,$AI$1),0)),0)),0)</f>
        <v>0</v>
      </c>
      <c r="BJ1417" s="1">
        <f>IFERROR(IF($AE1417&gt;$AE1416,VLOOKUP($AC1417+AW$1,STOCK!$F$10:$AB$209,16,0),IF($AE1417=$AE1416,(IF(BJ1416&gt;=1,BJ1416-COUNTIFS($AE1416:$AE1416,$AC1417,AW1416:AW1416,$AI$1),0)),0)),0)</f>
        <v>0</v>
      </c>
      <c r="BK1417" s="1">
        <f>IFERROR(IF($AE1417&gt;$AE1416,VLOOKUP($AC1417+AX$1,STOCK!$F$10:$AB$209,16,0),IF($AE1417=$AE1416,(IF(BK1416&gt;=1,BK1416-COUNTIFS($AE1416:$AE1416,$AC1417,AX1416:AX1416,$AI$1),0)),0)),0)</f>
        <v>0</v>
      </c>
      <c r="BL1417" s="1">
        <f>IFERROR(IF($AE1417&gt;$AE1416,VLOOKUP($AC1417+AL$1,STOCK!$F$10:$AB$209,17,0),IF($AE1417=$AE1416,(IF(BL1416&gt;=1,BL1416-COUNTIFS($AE1416:$AE1416,$AC1417,AL1416:AL1416,$AI$2),0)),0)),0)</f>
        <v>0</v>
      </c>
      <c r="BM1417" s="1">
        <f>IFERROR(IF($AE1417&gt;$AE1416,VLOOKUP($AC1417+AM$1,STOCK!$F$10:$AB$209,17,0),IF($AE1417=$AE1416,(IF(BM1416&gt;=1,BM1416-COUNTIFS($AE1416:$AE1416,$AC1417,AM1416:AM1416,$AI$2),0)),0)),0)</f>
        <v>0</v>
      </c>
      <c r="BN1417" s="1">
        <f>IFERROR(IF($AE1417&gt;$AE1416,VLOOKUP($AC1417+AN$1,STOCK!$F$10:$AB$209,17,0),IF($AE1417=$AE1416,(IF(BN1416&gt;=1,BN1416-COUNTIFS($AE1416:$AE1416,$AC1417,AN1416:AN1416,$AI$2),0)),0)),0)</f>
        <v>0</v>
      </c>
      <c r="BO1417" s="1">
        <f>IFERROR(IF($AE1417&gt;$AE1416,VLOOKUP($AC1417+AO$1,STOCK!$F$10:$AB$209,17,0),IF($AE1417=$AE1416,(IF(BO1416&gt;=1,BO1416-COUNTIFS($AE1416:$AE1416,$AC1417,AO1416:AO1416,$AI$2),0)),0)),0)</f>
        <v>0</v>
      </c>
      <c r="BP1417" s="1">
        <f>IFERROR(IF($AE1417&gt;$AE1416,VLOOKUP($AC1417+AP$1,STOCK!$F$10:$AB$209,17,0),IF($AE1417=$AE1416,(IF(BP1416&gt;=1,BP1416-COUNTIFS($AE1416:$AE1416,$AC1417,AP1416:AP1416,$AI$2),0)),0)),0)</f>
        <v>0</v>
      </c>
      <c r="BQ1417" s="1">
        <f>IFERROR(IF($AE1417&gt;$AE1416,VLOOKUP($AC1417+AQ$1,STOCK!$F$10:$AB$209,17,0),IF($AE1417=$AE1416,(IF(BQ1416&gt;=1,BQ1416-COUNTIFS($AE1416:$AE1416,$AC1417,AQ1416:AQ1416,$AI$2),0)),0)),0)</f>
        <v>0</v>
      </c>
      <c r="BR1417" s="1">
        <f>IFERROR(IF($AE1417&gt;$AE1416,VLOOKUP($AC1417+AR$1,STOCK!$F$10:$AB$209,17,0),IF($AE1417=$AE1416,(IF(BR1416&gt;=1,BR1416-COUNTIFS($AE1416:$AE1416,$AC1417,AR1416:AR1416,$AI$2),0)),0)),0)</f>
        <v>0</v>
      </c>
      <c r="BS1417" s="1">
        <f>IFERROR(IF($AE1417&gt;$AE1416,VLOOKUP($AC1417+AS$1,STOCK!$F$10:$AB$209,17,0),IF($AE1417=$AE1416,(IF(BS1416&gt;=1,BS1416-COUNTIFS($AE1416:$AE1416,$AC1417,AS1416:AS1416,$AI$2),0)),0)),0)</f>
        <v>0</v>
      </c>
      <c r="BT1417" s="1">
        <f>IFERROR(IF($AE1417&gt;$AE1416,VLOOKUP($AC1417+AT$1,STOCK!$F$10:$AB$209,17,0),IF($AE1417=$AE1416,(IF(BT1416&gt;=1,BT1416-COUNTIFS($AE1416:$AE1416,$AC1417,AT1416:AT1416,$AI$2),0)),0)),0)</f>
        <v>0</v>
      </c>
      <c r="BU1417" s="1">
        <f>IFERROR(IF($AE1417&gt;$AE1416,VLOOKUP($AC1417+AU$1,STOCK!$F$10:$AB$209,17,0),IF($AE1417=$AE1416,(IF(BU1416&gt;=1,BU1416-COUNTIFS($AE1416:$AE1416,$AC1417,AU1416:AU1416,$AI$2),0)),0)),0)</f>
        <v>0</v>
      </c>
      <c r="BV1417" s="1">
        <f>IFERROR(IF($AE1417&gt;$AE1416,VLOOKUP($AC1417+AV$1,STOCK!$F$10:$AB$209,17,0),IF($AE1417=$AE1416,(IF(BV1416&gt;=1,BV1416-COUNTIFS($AE1416:$AE1416,$AC1417,AV1416:AV1416,$AI$2),0)),0)),0)</f>
        <v>0</v>
      </c>
      <c r="BW1417" s="1">
        <f>IFERROR(IF($AE1417&gt;$AE1416,VLOOKUP($AC1417+AW$1,STOCK!$F$10:$AB$209,17,0),IF($AE1417=$AE1416,(IF(BW1416&gt;=1,BW1416-COUNTIFS($AE1416:$AE1416,$AC1417,AW1416:AW1416,$AI$2),0)),0)),0)</f>
        <v>0</v>
      </c>
      <c r="BX1417" s="1">
        <f>IFERROR(IF($AE1417&gt;$AE1416,VLOOKUP($AC1417+AX$1,STOCK!$F$10:$AB$209,17,0),IF($AE1417=$AE1416,(IF(BX1416&gt;=1,BX1416-COUNTIFS($AE1416:$AE1416,$AC1417,AX1416:AX1416,$AI$2),0)),0)),0)</f>
        <v>0</v>
      </c>
    </row>
    <row r="1418" spans="29:76" x14ac:dyDescent="0.25">
      <c r="AC1418" s="1">
        <f t="shared" si="335"/>
        <v>0</v>
      </c>
      <c r="AD1418" s="1">
        <f>IFERROR(IF(LEN(AK1418)&gt;=1,VLOOKUP(HLOOKUP(AK1418,PROFILE!$K$5:$V$8,4,0),PROFILE!$F$1:$G$3,2,0),0),0)</f>
        <v>0</v>
      </c>
      <c r="AE1418" s="1">
        <f t="shared" si="336"/>
        <v>0</v>
      </c>
      <c r="AF1418" s="1">
        <v>1405</v>
      </c>
      <c r="AI1418" s="1" t="str">
        <f>IFERROR(IF($AH1418&gt;=1,VLOOKUP($AG1418,STUDENT!$O$8:$Z$1507,3,0),""),"")</f>
        <v/>
      </c>
      <c r="AJ1418" s="1" t="str">
        <f>IFERROR(IF($AH1418&gt;=1,VLOOKUP($AG1418,STUDENT!$O$8:$Z$1507,4,0),""),"")</f>
        <v/>
      </c>
      <c r="AK1418" s="1" t="str">
        <f>IFERROR(IF($AH1418&gt;=1,VLOOKUP($AG1418,STUDENT!$O$8:$Z$1507,6,0),""),"")</f>
        <v/>
      </c>
      <c r="AL1418" s="1" t="str">
        <f t="shared" si="337"/>
        <v/>
      </c>
      <c r="AM1418" s="1" t="str">
        <f t="shared" si="338"/>
        <v/>
      </c>
      <c r="AN1418" s="1" t="str">
        <f t="shared" si="339"/>
        <v/>
      </c>
      <c r="AO1418" s="1" t="str">
        <f t="shared" si="340"/>
        <v/>
      </c>
      <c r="AP1418" s="1" t="str">
        <f t="shared" si="341"/>
        <v/>
      </c>
      <c r="AQ1418" s="1" t="str">
        <f t="shared" si="342"/>
        <v/>
      </c>
      <c r="AR1418" s="1" t="str">
        <f t="shared" si="343"/>
        <v/>
      </c>
      <c r="AS1418" s="1" t="str">
        <f t="shared" si="344"/>
        <v/>
      </c>
      <c r="AT1418" s="1" t="str">
        <f t="shared" si="345"/>
        <v/>
      </c>
      <c r="AU1418" s="1" t="str">
        <f t="shared" si="346"/>
        <v/>
      </c>
      <c r="AV1418" s="1" t="str">
        <f t="shared" si="347"/>
        <v/>
      </c>
      <c r="AW1418" s="1" t="str">
        <f t="shared" si="348"/>
        <v/>
      </c>
      <c r="AX1418" s="1" t="str">
        <f t="shared" si="349"/>
        <v/>
      </c>
      <c r="AY1418" s="1">
        <f>IFERROR(IF($AE1418&gt;$AE1417,VLOOKUP($AC1418+AL$1,STOCK!$F$10:$AB$209,16,0),IF($AE1418=$AE1417,(IF(AY1417&gt;=1,AY1417-COUNTIFS($AE1417:$AE1417,$AC1418,AL1417:AL1417,$AI$1),0)),0)),0)</f>
        <v>0</v>
      </c>
      <c r="AZ1418" s="1">
        <f>IFERROR(IF($AE1418&gt;$AE1417,VLOOKUP($AC1418+AM$1,STOCK!$F$10:$AB$209,16,0),IF($AE1418=$AE1417,(IF(AZ1417&gt;=1,AZ1417-COUNTIFS($AE1417:$AE1417,$AC1418,AM1417:AM1417,$AI$1),0)),0)),0)</f>
        <v>0</v>
      </c>
      <c r="BA1418" s="1">
        <f>IFERROR(IF($AE1418&gt;$AE1417,VLOOKUP($AC1418+AN$1,STOCK!$F$10:$AB$209,16,0),IF($AE1418=$AE1417,(IF(BA1417&gt;=1,BA1417-COUNTIFS($AE1417:$AE1417,$AC1418,AN1417:AN1417,$AI$1),0)),0)),0)</f>
        <v>0</v>
      </c>
      <c r="BB1418" s="1">
        <f>IFERROR(IF($AE1418&gt;$AE1417,VLOOKUP($AC1418+AO$1,STOCK!$F$10:$AB$209,16,0),IF($AE1418=$AE1417,(IF(BB1417&gt;=1,BB1417-COUNTIFS($AE1417:$AE1417,$AC1418,AO1417:AO1417,$AI$1),0)),0)),0)</f>
        <v>0</v>
      </c>
      <c r="BC1418" s="1">
        <f>IFERROR(IF($AE1418&gt;$AE1417,VLOOKUP($AC1418+AP$1,STOCK!$F$10:$AB$209,16,0),IF($AE1418=$AE1417,(IF(BC1417&gt;=1,BC1417-COUNTIFS($AE1417:$AE1417,$AC1418,AP1417:AP1417,$AI$1),0)),0)),0)</f>
        <v>0</v>
      </c>
      <c r="BD1418" s="1">
        <f>IFERROR(IF($AE1418&gt;$AE1417,VLOOKUP($AC1418+AQ$1,STOCK!$F$10:$AB$209,16,0),IF($AE1418=$AE1417,(IF(BD1417&gt;=1,BD1417-COUNTIFS($AE1417:$AE1417,$AC1418,AQ1417:AQ1417,$AI$1),0)),0)),0)</f>
        <v>0</v>
      </c>
      <c r="BE1418" s="1">
        <f>IFERROR(IF($AE1418&gt;$AE1417,VLOOKUP($AC1418+AR$1,STOCK!$F$10:$AB$209,16,0),IF($AE1418=$AE1417,(IF(BE1417&gt;=1,BE1417-COUNTIFS($AE1417:$AE1417,$AC1418,AR1417:AR1417,$AI$1),0)),0)),0)</f>
        <v>0</v>
      </c>
      <c r="BF1418" s="1">
        <f>IFERROR(IF($AE1418&gt;$AE1417,VLOOKUP($AC1418+AS$1,STOCK!$F$10:$AB$209,16,0),IF($AE1418=$AE1417,(IF(BF1417&gt;=1,BF1417-COUNTIFS($AE1417:$AE1417,$AC1418,AS1417:AS1417,$AI$1),0)),0)),0)</f>
        <v>0</v>
      </c>
      <c r="BG1418" s="1">
        <f>IFERROR(IF($AE1418&gt;$AE1417,VLOOKUP($AC1418+AT$1,STOCK!$F$10:$AB$209,16,0),IF($AE1418=$AE1417,(IF(BG1417&gt;=1,BG1417-COUNTIFS($AE1417:$AE1417,$AC1418,AT1417:AT1417,$AI$1),0)),0)),0)</f>
        <v>0</v>
      </c>
      <c r="BH1418" s="1">
        <f>IFERROR(IF($AE1418&gt;$AE1417,VLOOKUP($AC1418+AU$1,STOCK!$F$10:$AB$209,16,0),IF($AE1418=$AE1417,(IF(BH1417&gt;=1,BH1417-COUNTIFS($AE1417:$AE1417,$AC1418,AU1417:AU1417,$AI$1),0)),0)),0)</f>
        <v>0</v>
      </c>
      <c r="BI1418" s="1">
        <f>IFERROR(IF($AE1418&gt;$AE1417,VLOOKUP($AC1418+AV$1,STOCK!$F$10:$AB$209,16,0),IF($AE1418=$AE1417,(IF(BI1417&gt;=1,BI1417-COUNTIFS($AE1417:$AE1417,$AC1418,AV1417:AV1417,$AI$1),0)),0)),0)</f>
        <v>0</v>
      </c>
      <c r="BJ1418" s="1">
        <f>IFERROR(IF($AE1418&gt;$AE1417,VLOOKUP($AC1418+AW$1,STOCK!$F$10:$AB$209,16,0),IF($AE1418=$AE1417,(IF(BJ1417&gt;=1,BJ1417-COUNTIFS($AE1417:$AE1417,$AC1418,AW1417:AW1417,$AI$1),0)),0)),0)</f>
        <v>0</v>
      </c>
      <c r="BK1418" s="1">
        <f>IFERROR(IF($AE1418&gt;$AE1417,VLOOKUP($AC1418+AX$1,STOCK!$F$10:$AB$209,16,0),IF($AE1418=$AE1417,(IF(BK1417&gt;=1,BK1417-COUNTIFS($AE1417:$AE1417,$AC1418,AX1417:AX1417,$AI$1),0)),0)),0)</f>
        <v>0</v>
      </c>
      <c r="BL1418" s="1">
        <f>IFERROR(IF($AE1418&gt;$AE1417,VLOOKUP($AC1418+AL$1,STOCK!$F$10:$AB$209,17,0),IF($AE1418=$AE1417,(IF(BL1417&gt;=1,BL1417-COUNTIFS($AE1417:$AE1417,$AC1418,AL1417:AL1417,$AI$2),0)),0)),0)</f>
        <v>0</v>
      </c>
      <c r="BM1418" s="1">
        <f>IFERROR(IF($AE1418&gt;$AE1417,VLOOKUP($AC1418+AM$1,STOCK!$F$10:$AB$209,17,0),IF($AE1418=$AE1417,(IF(BM1417&gt;=1,BM1417-COUNTIFS($AE1417:$AE1417,$AC1418,AM1417:AM1417,$AI$2),0)),0)),0)</f>
        <v>0</v>
      </c>
      <c r="BN1418" s="1">
        <f>IFERROR(IF($AE1418&gt;$AE1417,VLOOKUP($AC1418+AN$1,STOCK!$F$10:$AB$209,17,0),IF($AE1418=$AE1417,(IF(BN1417&gt;=1,BN1417-COUNTIFS($AE1417:$AE1417,$AC1418,AN1417:AN1417,$AI$2),0)),0)),0)</f>
        <v>0</v>
      </c>
      <c r="BO1418" s="1">
        <f>IFERROR(IF($AE1418&gt;$AE1417,VLOOKUP($AC1418+AO$1,STOCK!$F$10:$AB$209,17,0),IF($AE1418=$AE1417,(IF(BO1417&gt;=1,BO1417-COUNTIFS($AE1417:$AE1417,$AC1418,AO1417:AO1417,$AI$2),0)),0)),0)</f>
        <v>0</v>
      </c>
      <c r="BP1418" s="1">
        <f>IFERROR(IF($AE1418&gt;$AE1417,VLOOKUP($AC1418+AP$1,STOCK!$F$10:$AB$209,17,0),IF($AE1418=$AE1417,(IF(BP1417&gt;=1,BP1417-COUNTIFS($AE1417:$AE1417,$AC1418,AP1417:AP1417,$AI$2),0)),0)),0)</f>
        <v>0</v>
      </c>
      <c r="BQ1418" s="1">
        <f>IFERROR(IF($AE1418&gt;$AE1417,VLOOKUP($AC1418+AQ$1,STOCK!$F$10:$AB$209,17,0),IF($AE1418=$AE1417,(IF(BQ1417&gt;=1,BQ1417-COUNTIFS($AE1417:$AE1417,$AC1418,AQ1417:AQ1417,$AI$2),0)),0)),0)</f>
        <v>0</v>
      </c>
      <c r="BR1418" s="1">
        <f>IFERROR(IF($AE1418&gt;$AE1417,VLOOKUP($AC1418+AR$1,STOCK!$F$10:$AB$209,17,0),IF($AE1418=$AE1417,(IF(BR1417&gt;=1,BR1417-COUNTIFS($AE1417:$AE1417,$AC1418,AR1417:AR1417,$AI$2),0)),0)),0)</f>
        <v>0</v>
      </c>
      <c r="BS1418" s="1">
        <f>IFERROR(IF($AE1418&gt;$AE1417,VLOOKUP($AC1418+AS$1,STOCK!$F$10:$AB$209,17,0),IF($AE1418=$AE1417,(IF(BS1417&gt;=1,BS1417-COUNTIFS($AE1417:$AE1417,$AC1418,AS1417:AS1417,$AI$2),0)),0)),0)</f>
        <v>0</v>
      </c>
      <c r="BT1418" s="1">
        <f>IFERROR(IF($AE1418&gt;$AE1417,VLOOKUP($AC1418+AT$1,STOCK!$F$10:$AB$209,17,0),IF($AE1418=$AE1417,(IF(BT1417&gt;=1,BT1417-COUNTIFS($AE1417:$AE1417,$AC1418,AT1417:AT1417,$AI$2),0)),0)),0)</f>
        <v>0</v>
      </c>
      <c r="BU1418" s="1">
        <f>IFERROR(IF($AE1418&gt;$AE1417,VLOOKUP($AC1418+AU$1,STOCK!$F$10:$AB$209,17,0),IF($AE1418=$AE1417,(IF(BU1417&gt;=1,BU1417-COUNTIFS($AE1417:$AE1417,$AC1418,AU1417:AU1417,$AI$2),0)),0)),0)</f>
        <v>0</v>
      </c>
      <c r="BV1418" s="1">
        <f>IFERROR(IF($AE1418&gt;$AE1417,VLOOKUP($AC1418+AV$1,STOCK!$F$10:$AB$209,17,0),IF($AE1418=$AE1417,(IF(BV1417&gt;=1,BV1417-COUNTIFS($AE1417:$AE1417,$AC1418,AV1417:AV1417,$AI$2),0)),0)),0)</f>
        <v>0</v>
      </c>
      <c r="BW1418" s="1">
        <f>IFERROR(IF($AE1418&gt;$AE1417,VLOOKUP($AC1418+AW$1,STOCK!$F$10:$AB$209,17,0),IF($AE1418=$AE1417,(IF(BW1417&gt;=1,BW1417-COUNTIFS($AE1417:$AE1417,$AC1418,AW1417:AW1417,$AI$2),0)),0)),0)</f>
        <v>0</v>
      </c>
      <c r="BX1418" s="1">
        <f>IFERROR(IF($AE1418&gt;$AE1417,VLOOKUP($AC1418+AX$1,STOCK!$F$10:$AB$209,17,0),IF($AE1418=$AE1417,(IF(BX1417&gt;=1,BX1417-COUNTIFS($AE1417:$AE1417,$AC1418,AX1417:AX1417,$AI$2),0)),0)),0)</f>
        <v>0</v>
      </c>
    </row>
    <row r="1419" spans="29:76" x14ac:dyDescent="0.25">
      <c r="AC1419" s="1">
        <f t="shared" si="335"/>
        <v>0</v>
      </c>
      <c r="AD1419" s="1">
        <f>IFERROR(IF(LEN(AK1419)&gt;=1,VLOOKUP(HLOOKUP(AK1419,PROFILE!$K$5:$V$8,4,0),PROFILE!$F$1:$G$3,2,0),0),0)</f>
        <v>0</v>
      </c>
      <c r="AE1419" s="1">
        <f t="shared" si="336"/>
        <v>0</v>
      </c>
      <c r="AF1419" s="1">
        <v>1406</v>
      </c>
      <c r="AI1419" s="1" t="str">
        <f>IFERROR(IF($AH1419&gt;=1,VLOOKUP($AG1419,STUDENT!$O$8:$Z$1507,3,0),""),"")</f>
        <v/>
      </c>
      <c r="AJ1419" s="1" t="str">
        <f>IFERROR(IF($AH1419&gt;=1,VLOOKUP($AG1419,STUDENT!$O$8:$Z$1507,4,0),""),"")</f>
        <v/>
      </c>
      <c r="AK1419" s="1" t="str">
        <f>IFERROR(IF($AH1419&gt;=1,VLOOKUP($AG1419,STUDENT!$O$8:$Z$1507,6,0),""),"")</f>
        <v/>
      </c>
      <c r="AL1419" s="1" t="str">
        <f t="shared" si="337"/>
        <v/>
      </c>
      <c r="AM1419" s="1" t="str">
        <f t="shared" si="338"/>
        <v/>
      </c>
      <c r="AN1419" s="1" t="str">
        <f t="shared" si="339"/>
        <v/>
      </c>
      <c r="AO1419" s="1" t="str">
        <f t="shared" si="340"/>
        <v/>
      </c>
      <c r="AP1419" s="1" t="str">
        <f t="shared" si="341"/>
        <v/>
      </c>
      <c r="AQ1419" s="1" t="str">
        <f t="shared" si="342"/>
        <v/>
      </c>
      <c r="AR1419" s="1" t="str">
        <f t="shared" si="343"/>
        <v/>
      </c>
      <c r="AS1419" s="1" t="str">
        <f t="shared" si="344"/>
        <v/>
      </c>
      <c r="AT1419" s="1" t="str">
        <f t="shared" si="345"/>
        <v/>
      </c>
      <c r="AU1419" s="1" t="str">
        <f t="shared" si="346"/>
        <v/>
      </c>
      <c r="AV1419" s="1" t="str">
        <f t="shared" si="347"/>
        <v/>
      </c>
      <c r="AW1419" s="1" t="str">
        <f t="shared" si="348"/>
        <v/>
      </c>
      <c r="AX1419" s="1" t="str">
        <f t="shared" si="349"/>
        <v/>
      </c>
      <c r="AY1419" s="1">
        <f>IFERROR(IF($AE1419&gt;$AE1418,VLOOKUP($AC1419+AL$1,STOCK!$F$10:$AB$209,16,0),IF($AE1419=$AE1418,(IF(AY1418&gt;=1,AY1418-COUNTIFS($AE1418:$AE1418,$AC1419,AL1418:AL1418,$AI$1),0)),0)),0)</f>
        <v>0</v>
      </c>
      <c r="AZ1419" s="1">
        <f>IFERROR(IF($AE1419&gt;$AE1418,VLOOKUP($AC1419+AM$1,STOCK!$F$10:$AB$209,16,0),IF($AE1419=$AE1418,(IF(AZ1418&gt;=1,AZ1418-COUNTIFS($AE1418:$AE1418,$AC1419,AM1418:AM1418,$AI$1),0)),0)),0)</f>
        <v>0</v>
      </c>
      <c r="BA1419" s="1">
        <f>IFERROR(IF($AE1419&gt;$AE1418,VLOOKUP($AC1419+AN$1,STOCK!$F$10:$AB$209,16,0),IF($AE1419=$AE1418,(IF(BA1418&gt;=1,BA1418-COUNTIFS($AE1418:$AE1418,$AC1419,AN1418:AN1418,$AI$1),0)),0)),0)</f>
        <v>0</v>
      </c>
      <c r="BB1419" s="1">
        <f>IFERROR(IF($AE1419&gt;$AE1418,VLOOKUP($AC1419+AO$1,STOCK!$F$10:$AB$209,16,0),IF($AE1419=$AE1418,(IF(BB1418&gt;=1,BB1418-COUNTIFS($AE1418:$AE1418,$AC1419,AO1418:AO1418,$AI$1),0)),0)),0)</f>
        <v>0</v>
      </c>
      <c r="BC1419" s="1">
        <f>IFERROR(IF($AE1419&gt;$AE1418,VLOOKUP($AC1419+AP$1,STOCK!$F$10:$AB$209,16,0),IF($AE1419=$AE1418,(IF(BC1418&gt;=1,BC1418-COUNTIFS($AE1418:$AE1418,$AC1419,AP1418:AP1418,$AI$1),0)),0)),0)</f>
        <v>0</v>
      </c>
      <c r="BD1419" s="1">
        <f>IFERROR(IF($AE1419&gt;$AE1418,VLOOKUP($AC1419+AQ$1,STOCK!$F$10:$AB$209,16,0),IF($AE1419=$AE1418,(IF(BD1418&gt;=1,BD1418-COUNTIFS($AE1418:$AE1418,$AC1419,AQ1418:AQ1418,$AI$1),0)),0)),0)</f>
        <v>0</v>
      </c>
      <c r="BE1419" s="1">
        <f>IFERROR(IF($AE1419&gt;$AE1418,VLOOKUP($AC1419+AR$1,STOCK!$F$10:$AB$209,16,0),IF($AE1419=$AE1418,(IF(BE1418&gt;=1,BE1418-COUNTIFS($AE1418:$AE1418,$AC1419,AR1418:AR1418,$AI$1),0)),0)),0)</f>
        <v>0</v>
      </c>
      <c r="BF1419" s="1">
        <f>IFERROR(IF($AE1419&gt;$AE1418,VLOOKUP($AC1419+AS$1,STOCK!$F$10:$AB$209,16,0),IF($AE1419=$AE1418,(IF(BF1418&gt;=1,BF1418-COUNTIFS($AE1418:$AE1418,$AC1419,AS1418:AS1418,$AI$1),0)),0)),0)</f>
        <v>0</v>
      </c>
      <c r="BG1419" s="1">
        <f>IFERROR(IF($AE1419&gt;$AE1418,VLOOKUP($AC1419+AT$1,STOCK!$F$10:$AB$209,16,0),IF($AE1419=$AE1418,(IF(BG1418&gt;=1,BG1418-COUNTIFS($AE1418:$AE1418,$AC1419,AT1418:AT1418,$AI$1),0)),0)),0)</f>
        <v>0</v>
      </c>
      <c r="BH1419" s="1">
        <f>IFERROR(IF($AE1419&gt;$AE1418,VLOOKUP($AC1419+AU$1,STOCK!$F$10:$AB$209,16,0),IF($AE1419=$AE1418,(IF(BH1418&gt;=1,BH1418-COUNTIFS($AE1418:$AE1418,$AC1419,AU1418:AU1418,$AI$1),0)),0)),0)</f>
        <v>0</v>
      </c>
      <c r="BI1419" s="1">
        <f>IFERROR(IF($AE1419&gt;$AE1418,VLOOKUP($AC1419+AV$1,STOCK!$F$10:$AB$209,16,0),IF($AE1419=$AE1418,(IF(BI1418&gt;=1,BI1418-COUNTIFS($AE1418:$AE1418,$AC1419,AV1418:AV1418,$AI$1),0)),0)),0)</f>
        <v>0</v>
      </c>
      <c r="BJ1419" s="1">
        <f>IFERROR(IF($AE1419&gt;$AE1418,VLOOKUP($AC1419+AW$1,STOCK!$F$10:$AB$209,16,0),IF($AE1419=$AE1418,(IF(BJ1418&gt;=1,BJ1418-COUNTIFS($AE1418:$AE1418,$AC1419,AW1418:AW1418,$AI$1),0)),0)),0)</f>
        <v>0</v>
      </c>
      <c r="BK1419" s="1">
        <f>IFERROR(IF($AE1419&gt;$AE1418,VLOOKUP($AC1419+AX$1,STOCK!$F$10:$AB$209,16,0),IF($AE1419=$AE1418,(IF(BK1418&gt;=1,BK1418-COUNTIFS($AE1418:$AE1418,$AC1419,AX1418:AX1418,$AI$1),0)),0)),0)</f>
        <v>0</v>
      </c>
      <c r="BL1419" s="1">
        <f>IFERROR(IF($AE1419&gt;$AE1418,VLOOKUP($AC1419+AL$1,STOCK!$F$10:$AB$209,17,0),IF($AE1419=$AE1418,(IF(BL1418&gt;=1,BL1418-COUNTIFS($AE1418:$AE1418,$AC1419,AL1418:AL1418,$AI$2),0)),0)),0)</f>
        <v>0</v>
      </c>
      <c r="BM1419" s="1">
        <f>IFERROR(IF($AE1419&gt;$AE1418,VLOOKUP($AC1419+AM$1,STOCK!$F$10:$AB$209,17,0),IF($AE1419=$AE1418,(IF(BM1418&gt;=1,BM1418-COUNTIFS($AE1418:$AE1418,$AC1419,AM1418:AM1418,$AI$2),0)),0)),0)</f>
        <v>0</v>
      </c>
      <c r="BN1419" s="1">
        <f>IFERROR(IF($AE1419&gt;$AE1418,VLOOKUP($AC1419+AN$1,STOCK!$F$10:$AB$209,17,0),IF($AE1419=$AE1418,(IF(BN1418&gt;=1,BN1418-COUNTIFS($AE1418:$AE1418,$AC1419,AN1418:AN1418,$AI$2),0)),0)),0)</f>
        <v>0</v>
      </c>
      <c r="BO1419" s="1">
        <f>IFERROR(IF($AE1419&gt;$AE1418,VLOOKUP($AC1419+AO$1,STOCK!$F$10:$AB$209,17,0),IF($AE1419=$AE1418,(IF(BO1418&gt;=1,BO1418-COUNTIFS($AE1418:$AE1418,$AC1419,AO1418:AO1418,$AI$2),0)),0)),0)</f>
        <v>0</v>
      </c>
      <c r="BP1419" s="1">
        <f>IFERROR(IF($AE1419&gt;$AE1418,VLOOKUP($AC1419+AP$1,STOCK!$F$10:$AB$209,17,0),IF($AE1419=$AE1418,(IF(BP1418&gt;=1,BP1418-COUNTIFS($AE1418:$AE1418,$AC1419,AP1418:AP1418,$AI$2),0)),0)),0)</f>
        <v>0</v>
      </c>
      <c r="BQ1419" s="1">
        <f>IFERROR(IF($AE1419&gt;$AE1418,VLOOKUP($AC1419+AQ$1,STOCK!$F$10:$AB$209,17,0),IF($AE1419=$AE1418,(IF(BQ1418&gt;=1,BQ1418-COUNTIFS($AE1418:$AE1418,$AC1419,AQ1418:AQ1418,$AI$2),0)),0)),0)</f>
        <v>0</v>
      </c>
      <c r="BR1419" s="1">
        <f>IFERROR(IF($AE1419&gt;$AE1418,VLOOKUP($AC1419+AR$1,STOCK!$F$10:$AB$209,17,0),IF($AE1419=$AE1418,(IF(BR1418&gt;=1,BR1418-COUNTIFS($AE1418:$AE1418,$AC1419,AR1418:AR1418,$AI$2),0)),0)),0)</f>
        <v>0</v>
      </c>
      <c r="BS1419" s="1">
        <f>IFERROR(IF($AE1419&gt;$AE1418,VLOOKUP($AC1419+AS$1,STOCK!$F$10:$AB$209,17,0),IF($AE1419=$AE1418,(IF(BS1418&gt;=1,BS1418-COUNTIFS($AE1418:$AE1418,$AC1419,AS1418:AS1418,$AI$2),0)),0)),0)</f>
        <v>0</v>
      </c>
      <c r="BT1419" s="1">
        <f>IFERROR(IF($AE1419&gt;$AE1418,VLOOKUP($AC1419+AT$1,STOCK!$F$10:$AB$209,17,0),IF($AE1419=$AE1418,(IF(BT1418&gt;=1,BT1418-COUNTIFS($AE1418:$AE1418,$AC1419,AT1418:AT1418,$AI$2),0)),0)),0)</f>
        <v>0</v>
      </c>
      <c r="BU1419" s="1">
        <f>IFERROR(IF($AE1419&gt;$AE1418,VLOOKUP($AC1419+AU$1,STOCK!$F$10:$AB$209,17,0),IF($AE1419=$AE1418,(IF(BU1418&gt;=1,BU1418-COUNTIFS($AE1418:$AE1418,$AC1419,AU1418:AU1418,$AI$2),0)),0)),0)</f>
        <v>0</v>
      </c>
      <c r="BV1419" s="1">
        <f>IFERROR(IF($AE1419&gt;$AE1418,VLOOKUP($AC1419+AV$1,STOCK!$F$10:$AB$209,17,0),IF($AE1419=$AE1418,(IF(BV1418&gt;=1,BV1418-COUNTIFS($AE1418:$AE1418,$AC1419,AV1418:AV1418,$AI$2),0)),0)),0)</f>
        <v>0</v>
      </c>
      <c r="BW1419" s="1">
        <f>IFERROR(IF($AE1419&gt;$AE1418,VLOOKUP($AC1419+AW$1,STOCK!$F$10:$AB$209,17,0),IF($AE1419=$AE1418,(IF(BW1418&gt;=1,BW1418-COUNTIFS($AE1418:$AE1418,$AC1419,AW1418:AW1418,$AI$2),0)),0)),0)</f>
        <v>0</v>
      </c>
      <c r="BX1419" s="1">
        <f>IFERROR(IF($AE1419&gt;$AE1418,VLOOKUP($AC1419+AX$1,STOCK!$F$10:$AB$209,17,0),IF($AE1419=$AE1418,(IF(BX1418&gt;=1,BX1418-COUNTIFS($AE1418:$AE1418,$AC1419,AX1418:AX1418,$AI$2),0)),0)),0)</f>
        <v>0</v>
      </c>
    </row>
    <row r="1420" spans="29:76" x14ac:dyDescent="0.25">
      <c r="AC1420" s="1">
        <f t="shared" si="335"/>
        <v>0</v>
      </c>
      <c r="AD1420" s="1">
        <f>IFERROR(IF(LEN(AK1420)&gt;=1,VLOOKUP(HLOOKUP(AK1420,PROFILE!$K$5:$V$8,4,0),PROFILE!$F$1:$G$3,2,0),0),0)</f>
        <v>0</v>
      </c>
      <c r="AE1420" s="1">
        <f t="shared" si="336"/>
        <v>0</v>
      </c>
      <c r="AF1420" s="1">
        <v>1407</v>
      </c>
      <c r="AI1420" s="1" t="str">
        <f>IFERROR(IF($AH1420&gt;=1,VLOOKUP($AG1420,STUDENT!$O$8:$Z$1507,3,0),""),"")</f>
        <v/>
      </c>
      <c r="AJ1420" s="1" t="str">
        <f>IFERROR(IF($AH1420&gt;=1,VLOOKUP($AG1420,STUDENT!$O$8:$Z$1507,4,0),""),"")</f>
        <v/>
      </c>
      <c r="AK1420" s="1" t="str">
        <f>IFERROR(IF($AH1420&gt;=1,VLOOKUP($AG1420,STUDENT!$O$8:$Z$1507,6,0),""),"")</f>
        <v/>
      </c>
      <c r="AL1420" s="1" t="str">
        <f t="shared" si="337"/>
        <v/>
      </c>
      <c r="AM1420" s="1" t="str">
        <f t="shared" si="338"/>
        <v/>
      </c>
      <c r="AN1420" s="1" t="str">
        <f t="shared" si="339"/>
        <v/>
      </c>
      <c r="AO1420" s="1" t="str">
        <f t="shared" si="340"/>
        <v/>
      </c>
      <c r="AP1420" s="1" t="str">
        <f t="shared" si="341"/>
        <v/>
      </c>
      <c r="AQ1420" s="1" t="str">
        <f t="shared" si="342"/>
        <v/>
      </c>
      <c r="AR1420" s="1" t="str">
        <f t="shared" si="343"/>
        <v/>
      </c>
      <c r="AS1420" s="1" t="str">
        <f t="shared" si="344"/>
        <v/>
      </c>
      <c r="AT1420" s="1" t="str">
        <f t="shared" si="345"/>
        <v/>
      </c>
      <c r="AU1420" s="1" t="str">
        <f t="shared" si="346"/>
        <v/>
      </c>
      <c r="AV1420" s="1" t="str">
        <f t="shared" si="347"/>
        <v/>
      </c>
      <c r="AW1420" s="1" t="str">
        <f t="shared" si="348"/>
        <v/>
      </c>
      <c r="AX1420" s="1" t="str">
        <f t="shared" si="349"/>
        <v/>
      </c>
      <c r="AY1420" s="1">
        <f>IFERROR(IF($AE1420&gt;$AE1419,VLOOKUP($AC1420+AL$1,STOCK!$F$10:$AB$209,16,0),IF($AE1420=$AE1419,(IF(AY1419&gt;=1,AY1419-COUNTIFS($AE1419:$AE1419,$AC1420,AL1419:AL1419,$AI$1),0)),0)),0)</f>
        <v>0</v>
      </c>
      <c r="AZ1420" s="1">
        <f>IFERROR(IF($AE1420&gt;$AE1419,VLOOKUP($AC1420+AM$1,STOCK!$F$10:$AB$209,16,0),IF($AE1420=$AE1419,(IF(AZ1419&gt;=1,AZ1419-COUNTIFS($AE1419:$AE1419,$AC1420,AM1419:AM1419,$AI$1),0)),0)),0)</f>
        <v>0</v>
      </c>
      <c r="BA1420" s="1">
        <f>IFERROR(IF($AE1420&gt;$AE1419,VLOOKUP($AC1420+AN$1,STOCK!$F$10:$AB$209,16,0),IF($AE1420=$AE1419,(IF(BA1419&gt;=1,BA1419-COUNTIFS($AE1419:$AE1419,$AC1420,AN1419:AN1419,$AI$1),0)),0)),0)</f>
        <v>0</v>
      </c>
      <c r="BB1420" s="1">
        <f>IFERROR(IF($AE1420&gt;$AE1419,VLOOKUP($AC1420+AO$1,STOCK!$F$10:$AB$209,16,0),IF($AE1420=$AE1419,(IF(BB1419&gt;=1,BB1419-COUNTIFS($AE1419:$AE1419,$AC1420,AO1419:AO1419,$AI$1),0)),0)),0)</f>
        <v>0</v>
      </c>
      <c r="BC1420" s="1">
        <f>IFERROR(IF($AE1420&gt;$AE1419,VLOOKUP($AC1420+AP$1,STOCK!$F$10:$AB$209,16,0),IF($AE1420=$AE1419,(IF(BC1419&gt;=1,BC1419-COUNTIFS($AE1419:$AE1419,$AC1420,AP1419:AP1419,$AI$1),0)),0)),0)</f>
        <v>0</v>
      </c>
      <c r="BD1420" s="1">
        <f>IFERROR(IF($AE1420&gt;$AE1419,VLOOKUP($AC1420+AQ$1,STOCK!$F$10:$AB$209,16,0),IF($AE1420=$AE1419,(IF(BD1419&gt;=1,BD1419-COUNTIFS($AE1419:$AE1419,$AC1420,AQ1419:AQ1419,$AI$1),0)),0)),0)</f>
        <v>0</v>
      </c>
      <c r="BE1420" s="1">
        <f>IFERROR(IF($AE1420&gt;$AE1419,VLOOKUP($AC1420+AR$1,STOCK!$F$10:$AB$209,16,0),IF($AE1420=$AE1419,(IF(BE1419&gt;=1,BE1419-COUNTIFS($AE1419:$AE1419,$AC1420,AR1419:AR1419,$AI$1),0)),0)),0)</f>
        <v>0</v>
      </c>
      <c r="BF1420" s="1">
        <f>IFERROR(IF($AE1420&gt;$AE1419,VLOOKUP($AC1420+AS$1,STOCK!$F$10:$AB$209,16,0),IF($AE1420=$AE1419,(IF(BF1419&gt;=1,BF1419-COUNTIFS($AE1419:$AE1419,$AC1420,AS1419:AS1419,$AI$1),0)),0)),0)</f>
        <v>0</v>
      </c>
      <c r="BG1420" s="1">
        <f>IFERROR(IF($AE1420&gt;$AE1419,VLOOKUP($AC1420+AT$1,STOCK!$F$10:$AB$209,16,0),IF($AE1420=$AE1419,(IF(BG1419&gt;=1,BG1419-COUNTIFS($AE1419:$AE1419,$AC1420,AT1419:AT1419,$AI$1),0)),0)),0)</f>
        <v>0</v>
      </c>
      <c r="BH1420" s="1">
        <f>IFERROR(IF($AE1420&gt;$AE1419,VLOOKUP($AC1420+AU$1,STOCK!$F$10:$AB$209,16,0),IF($AE1420=$AE1419,(IF(BH1419&gt;=1,BH1419-COUNTIFS($AE1419:$AE1419,$AC1420,AU1419:AU1419,$AI$1),0)),0)),0)</f>
        <v>0</v>
      </c>
      <c r="BI1420" s="1">
        <f>IFERROR(IF($AE1420&gt;$AE1419,VLOOKUP($AC1420+AV$1,STOCK!$F$10:$AB$209,16,0),IF($AE1420=$AE1419,(IF(BI1419&gt;=1,BI1419-COUNTIFS($AE1419:$AE1419,$AC1420,AV1419:AV1419,$AI$1),0)),0)),0)</f>
        <v>0</v>
      </c>
      <c r="BJ1420" s="1">
        <f>IFERROR(IF($AE1420&gt;$AE1419,VLOOKUP($AC1420+AW$1,STOCK!$F$10:$AB$209,16,0),IF($AE1420=$AE1419,(IF(BJ1419&gt;=1,BJ1419-COUNTIFS($AE1419:$AE1419,$AC1420,AW1419:AW1419,$AI$1),0)),0)),0)</f>
        <v>0</v>
      </c>
      <c r="BK1420" s="1">
        <f>IFERROR(IF($AE1420&gt;$AE1419,VLOOKUP($AC1420+AX$1,STOCK!$F$10:$AB$209,16,0),IF($AE1420=$AE1419,(IF(BK1419&gt;=1,BK1419-COUNTIFS($AE1419:$AE1419,$AC1420,AX1419:AX1419,$AI$1),0)),0)),0)</f>
        <v>0</v>
      </c>
      <c r="BL1420" s="1">
        <f>IFERROR(IF($AE1420&gt;$AE1419,VLOOKUP($AC1420+AL$1,STOCK!$F$10:$AB$209,17,0),IF($AE1420=$AE1419,(IF(BL1419&gt;=1,BL1419-COUNTIFS($AE1419:$AE1419,$AC1420,AL1419:AL1419,$AI$2),0)),0)),0)</f>
        <v>0</v>
      </c>
      <c r="BM1420" s="1">
        <f>IFERROR(IF($AE1420&gt;$AE1419,VLOOKUP($AC1420+AM$1,STOCK!$F$10:$AB$209,17,0),IF($AE1420=$AE1419,(IF(BM1419&gt;=1,BM1419-COUNTIFS($AE1419:$AE1419,$AC1420,AM1419:AM1419,$AI$2),0)),0)),0)</f>
        <v>0</v>
      </c>
      <c r="BN1420" s="1">
        <f>IFERROR(IF($AE1420&gt;$AE1419,VLOOKUP($AC1420+AN$1,STOCK!$F$10:$AB$209,17,0),IF($AE1420=$AE1419,(IF(BN1419&gt;=1,BN1419-COUNTIFS($AE1419:$AE1419,$AC1420,AN1419:AN1419,$AI$2),0)),0)),0)</f>
        <v>0</v>
      </c>
      <c r="BO1420" s="1">
        <f>IFERROR(IF($AE1420&gt;$AE1419,VLOOKUP($AC1420+AO$1,STOCK!$F$10:$AB$209,17,0),IF($AE1420=$AE1419,(IF(BO1419&gt;=1,BO1419-COUNTIFS($AE1419:$AE1419,$AC1420,AO1419:AO1419,$AI$2),0)),0)),0)</f>
        <v>0</v>
      </c>
      <c r="BP1420" s="1">
        <f>IFERROR(IF($AE1420&gt;$AE1419,VLOOKUP($AC1420+AP$1,STOCK!$F$10:$AB$209,17,0),IF($AE1420=$AE1419,(IF(BP1419&gt;=1,BP1419-COUNTIFS($AE1419:$AE1419,$AC1420,AP1419:AP1419,$AI$2),0)),0)),0)</f>
        <v>0</v>
      </c>
      <c r="BQ1420" s="1">
        <f>IFERROR(IF($AE1420&gt;$AE1419,VLOOKUP($AC1420+AQ$1,STOCK!$F$10:$AB$209,17,0),IF($AE1420=$AE1419,(IF(BQ1419&gt;=1,BQ1419-COUNTIFS($AE1419:$AE1419,$AC1420,AQ1419:AQ1419,$AI$2),0)),0)),0)</f>
        <v>0</v>
      </c>
      <c r="BR1420" s="1">
        <f>IFERROR(IF($AE1420&gt;$AE1419,VLOOKUP($AC1420+AR$1,STOCK!$F$10:$AB$209,17,0),IF($AE1420=$AE1419,(IF(BR1419&gt;=1,BR1419-COUNTIFS($AE1419:$AE1419,$AC1420,AR1419:AR1419,$AI$2),0)),0)),0)</f>
        <v>0</v>
      </c>
      <c r="BS1420" s="1">
        <f>IFERROR(IF($AE1420&gt;$AE1419,VLOOKUP($AC1420+AS$1,STOCK!$F$10:$AB$209,17,0),IF($AE1420=$AE1419,(IF(BS1419&gt;=1,BS1419-COUNTIFS($AE1419:$AE1419,$AC1420,AS1419:AS1419,$AI$2),0)),0)),0)</f>
        <v>0</v>
      </c>
      <c r="BT1420" s="1">
        <f>IFERROR(IF($AE1420&gt;$AE1419,VLOOKUP($AC1420+AT$1,STOCK!$F$10:$AB$209,17,0),IF($AE1420=$AE1419,(IF(BT1419&gt;=1,BT1419-COUNTIFS($AE1419:$AE1419,$AC1420,AT1419:AT1419,$AI$2),0)),0)),0)</f>
        <v>0</v>
      </c>
      <c r="BU1420" s="1">
        <f>IFERROR(IF($AE1420&gt;$AE1419,VLOOKUP($AC1420+AU$1,STOCK!$F$10:$AB$209,17,0),IF($AE1420=$AE1419,(IF(BU1419&gt;=1,BU1419-COUNTIFS($AE1419:$AE1419,$AC1420,AU1419:AU1419,$AI$2),0)),0)),0)</f>
        <v>0</v>
      </c>
      <c r="BV1420" s="1">
        <f>IFERROR(IF($AE1420&gt;$AE1419,VLOOKUP($AC1420+AV$1,STOCK!$F$10:$AB$209,17,0),IF($AE1420=$AE1419,(IF(BV1419&gt;=1,BV1419-COUNTIFS($AE1419:$AE1419,$AC1420,AV1419:AV1419,$AI$2),0)),0)),0)</f>
        <v>0</v>
      </c>
      <c r="BW1420" s="1">
        <f>IFERROR(IF($AE1420&gt;$AE1419,VLOOKUP($AC1420+AW$1,STOCK!$F$10:$AB$209,17,0),IF($AE1420=$AE1419,(IF(BW1419&gt;=1,BW1419-COUNTIFS($AE1419:$AE1419,$AC1420,AW1419:AW1419,$AI$2),0)),0)),0)</f>
        <v>0</v>
      </c>
      <c r="BX1420" s="1">
        <f>IFERROR(IF($AE1420&gt;$AE1419,VLOOKUP($AC1420+AX$1,STOCK!$F$10:$AB$209,17,0),IF($AE1420=$AE1419,(IF(BX1419&gt;=1,BX1419-COUNTIFS($AE1419:$AE1419,$AC1420,AX1419:AX1419,$AI$2),0)),0)),0)</f>
        <v>0</v>
      </c>
    </row>
    <row r="1421" spans="29:76" x14ac:dyDescent="0.25">
      <c r="AC1421" s="1">
        <f t="shared" si="335"/>
        <v>0</v>
      </c>
      <c r="AD1421" s="1">
        <f>IFERROR(IF(LEN(AK1421)&gt;=1,VLOOKUP(HLOOKUP(AK1421,PROFILE!$K$5:$V$8,4,0),PROFILE!$F$1:$G$3,2,0),0),0)</f>
        <v>0</v>
      </c>
      <c r="AE1421" s="1">
        <f t="shared" si="336"/>
        <v>0</v>
      </c>
      <c r="AF1421" s="1">
        <v>1408</v>
      </c>
      <c r="AI1421" s="1" t="str">
        <f>IFERROR(IF($AH1421&gt;=1,VLOOKUP($AG1421,STUDENT!$O$8:$Z$1507,3,0),""),"")</f>
        <v/>
      </c>
      <c r="AJ1421" s="1" t="str">
        <f>IFERROR(IF($AH1421&gt;=1,VLOOKUP($AG1421,STUDENT!$O$8:$Z$1507,4,0),""),"")</f>
        <v/>
      </c>
      <c r="AK1421" s="1" t="str">
        <f>IFERROR(IF($AH1421&gt;=1,VLOOKUP($AG1421,STUDENT!$O$8:$Z$1507,6,0),""),"")</f>
        <v/>
      </c>
      <c r="AL1421" s="1" t="str">
        <f t="shared" si="337"/>
        <v/>
      </c>
      <c r="AM1421" s="1" t="str">
        <f t="shared" si="338"/>
        <v/>
      </c>
      <c r="AN1421" s="1" t="str">
        <f t="shared" si="339"/>
        <v/>
      </c>
      <c r="AO1421" s="1" t="str">
        <f t="shared" si="340"/>
        <v/>
      </c>
      <c r="AP1421" s="1" t="str">
        <f t="shared" si="341"/>
        <v/>
      </c>
      <c r="AQ1421" s="1" t="str">
        <f t="shared" si="342"/>
        <v/>
      </c>
      <c r="AR1421" s="1" t="str">
        <f t="shared" si="343"/>
        <v/>
      </c>
      <c r="AS1421" s="1" t="str">
        <f t="shared" si="344"/>
        <v/>
      </c>
      <c r="AT1421" s="1" t="str">
        <f t="shared" si="345"/>
        <v/>
      </c>
      <c r="AU1421" s="1" t="str">
        <f t="shared" si="346"/>
        <v/>
      </c>
      <c r="AV1421" s="1" t="str">
        <f t="shared" si="347"/>
        <v/>
      </c>
      <c r="AW1421" s="1" t="str">
        <f t="shared" si="348"/>
        <v/>
      </c>
      <c r="AX1421" s="1" t="str">
        <f t="shared" si="349"/>
        <v/>
      </c>
      <c r="AY1421" s="1">
        <f>IFERROR(IF($AE1421&gt;$AE1420,VLOOKUP($AC1421+AL$1,STOCK!$F$10:$AB$209,16,0),IF($AE1421=$AE1420,(IF(AY1420&gt;=1,AY1420-COUNTIFS($AE1420:$AE1420,$AC1421,AL1420:AL1420,$AI$1),0)),0)),0)</f>
        <v>0</v>
      </c>
      <c r="AZ1421" s="1">
        <f>IFERROR(IF($AE1421&gt;$AE1420,VLOOKUP($AC1421+AM$1,STOCK!$F$10:$AB$209,16,0),IF($AE1421=$AE1420,(IF(AZ1420&gt;=1,AZ1420-COUNTIFS($AE1420:$AE1420,$AC1421,AM1420:AM1420,$AI$1),0)),0)),0)</f>
        <v>0</v>
      </c>
      <c r="BA1421" s="1">
        <f>IFERROR(IF($AE1421&gt;$AE1420,VLOOKUP($AC1421+AN$1,STOCK!$F$10:$AB$209,16,0),IF($AE1421=$AE1420,(IF(BA1420&gt;=1,BA1420-COUNTIFS($AE1420:$AE1420,$AC1421,AN1420:AN1420,$AI$1),0)),0)),0)</f>
        <v>0</v>
      </c>
      <c r="BB1421" s="1">
        <f>IFERROR(IF($AE1421&gt;$AE1420,VLOOKUP($AC1421+AO$1,STOCK!$F$10:$AB$209,16,0),IF($AE1421=$AE1420,(IF(BB1420&gt;=1,BB1420-COUNTIFS($AE1420:$AE1420,$AC1421,AO1420:AO1420,$AI$1),0)),0)),0)</f>
        <v>0</v>
      </c>
      <c r="BC1421" s="1">
        <f>IFERROR(IF($AE1421&gt;$AE1420,VLOOKUP($AC1421+AP$1,STOCK!$F$10:$AB$209,16,0),IF($AE1421=$AE1420,(IF(BC1420&gt;=1,BC1420-COUNTIFS($AE1420:$AE1420,$AC1421,AP1420:AP1420,$AI$1),0)),0)),0)</f>
        <v>0</v>
      </c>
      <c r="BD1421" s="1">
        <f>IFERROR(IF($AE1421&gt;$AE1420,VLOOKUP($AC1421+AQ$1,STOCK!$F$10:$AB$209,16,0),IF($AE1421=$AE1420,(IF(BD1420&gt;=1,BD1420-COUNTIFS($AE1420:$AE1420,$AC1421,AQ1420:AQ1420,$AI$1),0)),0)),0)</f>
        <v>0</v>
      </c>
      <c r="BE1421" s="1">
        <f>IFERROR(IF($AE1421&gt;$AE1420,VLOOKUP($AC1421+AR$1,STOCK!$F$10:$AB$209,16,0),IF($AE1421=$AE1420,(IF(BE1420&gt;=1,BE1420-COUNTIFS($AE1420:$AE1420,$AC1421,AR1420:AR1420,$AI$1),0)),0)),0)</f>
        <v>0</v>
      </c>
      <c r="BF1421" s="1">
        <f>IFERROR(IF($AE1421&gt;$AE1420,VLOOKUP($AC1421+AS$1,STOCK!$F$10:$AB$209,16,0),IF($AE1421=$AE1420,(IF(BF1420&gt;=1,BF1420-COUNTIFS($AE1420:$AE1420,$AC1421,AS1420:AS1420,$AI$1),0)),0)),0)</f>
        <v>0</v>
      </c>
      <c r="BG1421" s="1">
        <f>IFERROR(IF($AE1421&gt;$AE1420,VLOOKUP($AC1421+AT$1,STOCK!$F$10:$AB$209,16,0),IF($AE1421=$AE1420,(IF(BG1420&gt;=1,BG1420-COUNTIFS($AE1420:$AE1420,$AC1421,AT1420:AT1420,$AI$1),0)),0)),0)</f>
        <v>0</v>
      </c>
      <c r="BH1421" s="1">
        <f>IFERROR(IF($AE1421&gt;$AE1420,VLOOKUP($AC1421+AU$1,STOCK!$F$10:$AB$209,16,0),IF($AE1421=$AE1420,(IF(BH1420&gt;=1,BH1420-COUNTIFS($AE1420:$AE1420,$AC1421,AU1420:AU1420,$AI$1),0)),0)),0)</f>
        <v>0</v>
      </c>
      <c r="BI1421" s="1">
        <f>IFERROR(IF($AE1421&gt;$AE1420,VLOOKUP($AC1421+AV$1,STOCK!$F$10:$AB$209,16,0),IF($AE1421=$AE1420,(IF(BI1420&gt;=1,BI1420-COUNTIFS($AE1420:$AE1420,$AC1421,AV1420:AV1420,$AI$1),0)),0)),0)</f>
        <v>0</v>
      </c>
      <c r="BJ1421" s="1">
        <f>IFERROR(IF($AE1421&gt;$AE1420,VLOOKUP($AC1421+AW$1,STOCK!$F$10:$AB$209,16,0),IF($AE1421=$AE1420,(IF(BJ1420&gt;=1,BJ1420-COUNTIFS($AE1420:$AE1420,$AC1421,AW1420:AW1420,$AI$1),0)),0)),0)</f>
        <v>0</v>
      </c>
      <c r="BK1421" s="1">
        <f>IFERROR(IF($AE1421&gt;$AE1420,VLOOKUP($AC1421+AX$1,STOCK!$F$10:$AB$209,16,0),IF($AE1421=$AE1420,(IF(BK1420&gt;=1,BK1420-COUNTIFS($AE1420:$AE1420,$AC1421,AX1420:AX1420,$AI$1),0)),0)),0)</f>
        <v>0</v>
      </c>
      <c r="BL1421" s="1">
        <f>IFERROR(IF($AE1421&gt;$AE1420,VLOOKUP($AC1421+AL$1,STOCK!$F$10:$AB$209,17,0),IF($AE1421=$AE1420,(IF(BL1420&gt;=1,BL1420-COUNTIFS($AE1420:$AE1420,$AC1421,AL1420:AL1420,$AI$2),0)),0)),0)</f>
        <v>0</v>
      </c>
      <c r="BM1421" s="1">
        <f>IFERROR(IF($AE1421&gt;$AE1420,VLOOKUP($AC1421+AM$1,STOCK!$F$10:$AB$209,17,0),IF($AE1421=$AE1420,(IF(BM1420&gt;=1,BM1420-COUNTIFS($AE1420:$AE1420,$AC1421,AM1420:AM1420,$AI$2),0)),0)),0)</f>
        <v>0</v>
      </c>
      <c r="BN1421" s="1">
        <f>IFERROR(IF($AE1421&gt;$AE1420,VLOOKUP($AC1421+AN$1,STOCK!$F$10:$AB$209,17,0),IF($AE1421=$AE1420,(IF(BN1420&gt;=1,BN1420-COUNTIFS($AE1420:$AE1420,$AC1421,AN1420:AN1420,$AI$2),0)),0)),0)</f>
        <v>0</v>
      </c>
      <c r="BO1421" s="1">
        <f>IFERROR(IF($AE1421&gt;$AE1420,VLOOKUP($AC1421+AO$1,STOCK!$F$10:$AB$209,17,0),IF($AE1421=$AE1420,(IF(BO1420&gt;=1,BO1420-COUNTIFS($AE1420:$AE1420,$AC1421,AO1420:AO1420,$AI$2),0)),0)),0)</f>
        <v>0</v>
      </c>
      <c r="BP1421" s="1">
        <f>IFERROR(IF($AE1421&gt;$AE1420,VLOOKUP($AC1421+AP$1,STOCK!$F$10:$AB$209,17,0),IF($AE1421=$AE1420,(IF(BP1420&gt;=1,BP1420-COUNTIFS($AE1420:$AE1420,$AC1421,AP1420:AP1420,$AI$2),0)),0)),0)</f>
        <v>0</v>
      </c>
      <c r="BQ1421" s="1">
        <f>IFERROR(IF($AE1421&gt;$AE1420,VLOOKUP($AC1421+AQ$1,STOCK!$F$10:$AB$209,17,0),IF($AE1421=$AE1420,(IF(BQ1420&gt;=1,BQ1420-COUNTIFS($AE1420:$AE1420,$AC1421,AQ1420:AQ1420,$AI$2),0)),0)),0)</f>
        <v>0</v>
      </c>
      <c r="BR1421" s="1">
        <f>IFERROR(IF($AE1421&gt;$AE1420,VLOOKUP($AC1421+AR$1,STOCK!$F$10:$AB$209,17,0),IF($AE1421=$AE1420,(IF(BR1420&gt;=1,BR1420-COUNTIFS($AE1420:$AE1420,$AC1421,AR1420:AR1420,$AI$2),0)),0)),0)</f>
        <v>0</v>
      </c>
      <c r="BS1421" s="1">
        <f>IFERROR(IF($AE1421&gt;$AE1420,VLOOKUP($AC1421+AS$1,STOCK!$F$10:$AB$209,17,0),IF($AE1421=$AE1420,(IF(BS1420&gt;=1,BS1420-COUNTIFS($AE1420:$AE1420,$AC1421,AS1420:AS1420,$AI$2),0)),0)),0)</f>
        <v>0</v>
      </c>
      <c r="BT1421" s="1">
        <f>IFERROR(IF($AE1421&gt;$AE1420,VLOOKUP($AC1421+AT$1,STOCK!$F$10:$AB$209,17,0),IF($AE1421=$AE1420,(IF(BT1420&gt;=1,BT1420-COUNTIFS($AE1420:$AE1420,$AC1421,AT1420:AT1420,$AI$2),0)),0)),0)</f>
        <v>0</v>
      </c>
      <c r="BU1421" s="1">
        <f>IFERROR(IF($AE1421&gt;$AE1420,VLOOKUP($AC1421+AU$1,STOCK!$F$10:$AB$209,17,0),IF($AE1421=$AE1420,(IF(BU1420&gt;=1,BU1420-COUNTIFS($AE1420:$AE1420,$AC1421,AU1420:AU1420,$AI$2),0)),0)),0)</f>
        <v>0</v>
      </c>
      <c r="BV1421" s="1">
        <f>IFERROR(IF($AE1421&gt;$AE1420,VLOOKUP($AC1421+AV$1,STOCK!$F$10:$AB$209,17,0),IF($AE1421=$AE1420,(IF(BV1420&gt;=1,BV1420-COUNTIFS($AE1420:$AE1420,$AC1421,AV1420:AV1420,$AI$2),0)),0)),0)</f>
        <v>0</v>
      </c>
      <c r="BW1421" s="1">
        <f>IFERROR(IF($AE1421&gt;$AE1420,VLOOKUP($AC1421+AW$1,STOCK!$F$10:$AB$209,17,0),IF($AE1421=$AE1420,(IF(BW1420&gt;=1,BW1420-COUNTIFS($AE1420:$AE1420,$AC1421,AW1420:AW1420,$AI$2),0)),0)),0)</f>
        <v>0</v>
      </c>
      <c r="BX1421" s="1">
        <f>IFERROR(IF($AE1421&gt;$AE1420,VLOOKUP($AC1421+AX$1,STOCK!$F$10:$AB$209,17,0),IF($AE1421=$AE1420,(IF(BX1420&gt;=1,BX1420-COUNTIFS($AE1420:$AE1420,$AC1421,AX1420:AX1420,$AI$2),0)),0)),0)</f>
        <v>0</v>
      </c>
    </row>
    <row r="1422" spans="29:76" x14ac:dyDescent="0.25">
      <c r="AC1422" s="1">
        <f t="shared" si="335"/>
        <v>0</v>
      </c>
      <c r="AD1422" s="1">
        <f>IFERROR(IF(LEN(AK1422)&gt;=1,VLOOKUP(HLOOKUP(AK1422,PROFILE!$K$5:$V$8,4,0),PROFILE!$F$1:$G$3,2,0),0),0)</f>
        <v>0</v>
      </c>
      <c r="AE1422" s="1">
        <f t="shared" si="336"/>
        <v>0</v>
      </c>
      <c r="AF1422" s="1">
        <v>1409</v>
      </c>
      <c r="AI1422" s="1" t="str">
        <f>IFERROR(IF($AH1422&gt;=1,VLOOKUP($AG1422,STUDENT!$O$8:$Z$1507,3,0),""),"")</f>
        <v/>
      </c>
      <c r="AJ1422" s="1" t="str">
        <f>IFERROR(IF($AH1422&gt;=1,VLOOKUP($AG1422,STUDENT!$O$8:$Z$1507,4,0),""),"")</f>
        <v/>
      </c>
      <c r="AK1422" s="1" t="str">
        <f>IFERROR(IF($AH1422&gt;=1,VLOOKUP($AG1422,STUDENT!$O$8:$Z$1507,6,0),""),"")</f>
        <v/>
      </c>
      <c r="AL1422" s="1" t="str">
        <f t="shared" si="337"/>
        <v/>
      </c>
      <c r="AM1422" s="1" t="str">
        <f t="shared" si="338"/>
        <v/>
      </c>
      <c r="AN1422" s="1" t="str">
        <f t="shared" si="339"/>
        <v/>
      </c>
      <c r="AO1422" s="1" t="str">
        <f t="shared" si="340"/>
        <v/>
      </c>
      <c r="AP1422" s="1" t="str">
        <f t="shared" si="341"/>
        <v/>
      </c>
      <c r="AQ1422" s="1" t="str">
        <f t="shared" si="342"/>
        <v/>
      </c>
      <c r="AR1422" s="1" t="str">
        <f t="shared" si="343"/>
        <v/>
      </c>
      <c r="AS1422" s="1" t="str">
        <f t="shared" si="344"/>
        <v/>
      </c>
      <c r="AT1422" s="1" t="str">
        <f t="shared" si="345"/>
        <v/>
      </c>
      <c r="AU1422" s="1" t="str">
        <f t="shared" si="346"/>
        <v/>
      </c>
      <c r="AV1422" s="1" t="str">
        <f t="shared" si="347"/>
        <v/>
      </c>
      <c r="AW1422" s="1" t="str">
        <f t="shared" si="348"/>
        <v/>
      </c>
      <c r="AX1422" s="1" t="str">
        <f t="shared" si="349"/>
        <v/>
      </c>
      <c r="AY1422" s="1">
        <f>IFERROR(IF($AE1422&gt;$AE1421,VLOOKUP($AC1422+AL$1,STOCK!$F$10:$AB$209,16,0),IF($AE1422=$AE1421,(IF(AY1421&gt;=1,AY1421-COUNTIFS($AE1421:$AE1421,$AC1422,AL1421:AL1421,$AI$1),0)),0)),0)</f>
        <v>0</v>
      </c>
      <c r="AZ1422" s="1">
        <f>IFERROR(IF($AE1422&gt;$AE1421,VLOOKUP($AC1422+AM$1,STOCK!$F$10:$AB$209,16,0),IF($AE1422=$AE1421,(IF(AZ1421&gt;=1,AZ1421-COUNTIFS($AE1421:$AE1421,$AC1422,AM1421:AM1421,$AI$1),0)),0)),0)</f>
        <v>0</v>
      </c>
      <c r="BA1422" s="1">
        <f>IFERROR(IF($AE1422&gt;$AE1421,VLOOKUP($AC1422+AN$1,STOCK!$F$10:$AB$209,16,0),IF($AE1422=$AE1421,(IF(BA1421&gt;=1,BA1421-COUNTIFS($AE1421:$AE1421,$AC1422,AN1421:AN1421,$AI$1),0)),0)),0)</f>
        <v>0</v>
      </c>
      <c r="BB1422" s="1">
        <f>IFERROR(IF($AE1422&gt;$AE1421,VLOOKUP($AC1422+AO$1,STOCK!$F$10:$AB$209,16,0),IF($AE1422=$AE1421,(IF(BB1421&gt;=1,BB1421-COUNTIFS($AE1421:$AE1421,$AC1422,AO1421:AO1421,$AI$1),0)),0)),0)</f>
        <v>0</v>
      </c>
      <c r="BC1422" s="1">
        <f>IFERROR(IF($AE1422&gt;$AE1421,VLOOKUP($AC1422+AP$1,STOCK!$F$10:$AB$209,16,0),IF($AE1422=$AE1421,(IF(BC1421&gt;=1,BC1421-COUNTIFS($AE1421:$AE1421,$AC1422,AP1421:AP1421,$AI$1),0)),0)),0)</f>
        <v>0</v>
      </c>
      <c r="BD1422" s="1">
        <f>IFERROR(IF($AE1422&gt;$AE1421,VLOOKUP($AC1422+AQ$1,STOCK!$F$10:$AB$209,16,0),IF($AE1422=$AE1421,(IF(BD1421&gt;=1,BD1421-COUNTIFS($AE1421:$AE1421,$AC1422,AQ1421:AQ1421,$AI$1),0)),0)),0)</f>
        <v>0</v>
      </c>
      <c r="BE1422" s="1">
        <f>IFERROR(IF($AE1422&gt;$AE1421,VLOOKUP($AC1422+AR$1,STOCK!$F$10:$AB$209,16,0),IF($AE1422=$AE1421,(IF(BE1421&gt;=1,BE1421-COUNTIFS($AE1421:$AE1421,$AC1422,AR1421:AR1421,$AI$1),0)),0)),0)</f>
        <v>0</v>
      </c>
      <c r="BF1422" s="1">
        <f>IFERROR(IF($AE1422&gt;$AE1421,VLOOKUP($AC1422+AS$1,STOCK!$F$10:$AB$209,16,0),IF($AE1422=$AE1421,(IF(BF1421&gt;=1,BF1421-COUNTIFS($AE1421:$AE1421,$AC1422,AS1421:AS1421,$AI$1),0)),0)),0)</f>
        <v>0</v>
      </c>
      <c r="BG1422" s="1">
        <f>IFERROR(IF($AE1422&gt;$AE1421,VLOOKUP($AC1422+AT$1,STOCK!$F$10:$AB$209,16,0),IF($AE1422=$AE1421,(IF(BG1421&gt;=1,BG1421-COUNTIFS($AE1421:$AE1421,$AC1422,AT1421:AT1421,$AI$1),0)),0)),0)</f>
        <v>0</v>
      </c>
      <c r="BH1422" s="1">
        <f>IFERROR(IF($AE1422&gt;$AE1421,VLOOKUP($AC1422+AU$1,STOCK!$F$10:$AB$209,16,0),IF($AE1422=$AE1421,(IF(BH1421&gt;=1,BH1421-COUNTIFS($AE1421:$AE1421,$AC1422,AU1421:AU1421,$AI$1),0)),0)),0)</f>
        <v>0</v>
      </c>
      <c r="BI1422" s="1">
        <f>IFERROR(IF($AE1422&gt;$AE1421,VLOOKUP($AC1422+AV$1,STOCK!$F$10:$AB$209,16,0),IF($AE1422=$AE1421,(IF(BI1421&gt;=1,BI1421-COUNTIFS($AE1421:$AE1421,$AC1422,AV1421:AV1421,$AI$1),0)),0)),0)</f>
        <v>0</v>
      </c>
      <c r="BJ1422" s="1">
        <f>IFERROR(IF($AE1422&gt;$AE1421,VLOOKUP($AC1422+AW$1,STOCK!$F$10:$AB$209,16,0),IF($AE1422=$AE1421,(IF(BJ1421&gt;=1,BJ1421-COUNTIFS($AE1421:$AE1421,$AC1422,AW1421:AW1421,$AI$1),0)),0)),0)</f>
        <v>0</v>
      </c>
      <c r="BK1422" s="1">
        <f>IFERROR(IF($AE1422&gt;$AE1421,VLOOKUP($AC1422+AX$1,STOCK!$F$10:$AB$209,16,0),IF($AE1422=$AE1421,(IF(BK1421&gt;=1,BK1421-COUNTIFS($AE1421:$AE1421,$AC1422,AX1421:AX1421,$AI$1),0)),0)),0)</f>
        <v>0</v>
      </c>
      <c r="BL1422" s="1">
        <f>IFERROR(IF($AE1422&gt;$AE1421,VLOOKUP($AC1422+AL$1,STOCK!$F$10:$AB$209,17,0),IF($AE1422=$AE1421,(IF(BL1421&gt;=1,BL1421-COUNTIFS($AE1421:$AE1421,$AC1422,AL1421:AL1421,$AI$2),0)),0)),0)</f>
        <v>0</v>
      </c>
      <c r="BM1422" s="1">
        <f>IFERROR(IF($AE1422&gt;$AE1421,VLOOKUP($AC1422+AM$1,STOCK!$F$10:$AB$209,17,0),IF($AE1422=$AE1421,(IF(BM1421&gt;=1,BM1421-COUNTIFS($AE1421:$AE1421,$AC1422,AM1421:AM1421,$AI$2),0)),0)),0)</f>
        <v>0</v>
      </c>
      <c r="BN1422" s="1">
        <f>IFERROR(IF($AE1422&gt;$AE1421,VLOOKUP($AC1422+AN$1,STOCK!$F$10:$AB$209,17,0),IF($AE1422=$AE1421,(IF(BN1421&gt;=1,BN1421-COUNTIFS($AE1421:$AE1421,$AC1422,AN1421:AN1421,$AI$2),0)),0)),0)</f>
        <v>0</v>
      </c>
      <c r="BO1422" s="1">
        <f>IFERROR(IF($AE1422&gt;$AE1421,VLOOKUP($AC1422+AO$1,STOCK!$F$10:$AB$209,17,0),IF($AE1422=$AE1421,(IF(BO1421&gt;=1,BO1421-COUNTIFS($AE1421:$AE1421,$AC1422,AO1421:AO1421,$AI$2),0)),0)),0)</f>
        <v>0</v>
      </c>
      <c r="BP1422" s="1">
        <f>IFERROR(IF($AE1422&gt;$AE1421,VLOOKUP($AC1422+AP$1,STOCK!$F$10:$AB$209,17,0),IF($AE1422=$AE1421,(IF(BP1421&gt;=1,BP1421-COUNTIFS($AE1421:$AE1421,$AC1422,AP1421:AP1421,$AI$2),0)),0)),0)</f>
        <v>0</v>
      </c>
      <c r="BQ1422" s="1">
        <f>IFERROR(IF($AE1422&gt;$AE1421,VLOOKUP($AC1422+AQ$1,STOCK!$F$10:$AB$209,17,0),IF($AE1422=$AE1421,(IF(BQ1421&gt;=1,BQ1421-COUNTIFS($AE1421:$AE1421,$AC1422,AQ1421:AQ1421,$AI$2),0)),0)),0)</f>
        <v>0</v>
      </c>
      <c r="BR1422" s="1">
        <f>IFERROR(IF($AE1422&gt;$AE1421,VLOOKUP($AC1422+AR$1,STOCK!$F$10:$AB$209,17,0),IF($AE1422=$AE1421,(IF(BR1421&gt;=1,BR1421-COUNTIFS($AE1421:$AE1421,$AC1422,AR1421:AR1421,$AI$2),0)),0)),0)</f>
        <v>0</v>
      </c>
      <c r="BS1422" s="1">
        <f>IFERROR(IF($AE1422&gt;$AE1421,VLOOKUP($AC1422+AS$1,STOCK!$F$10:$AB$209,17,0),IF($AE1422=$AE1421,(IF(BS1421&gt;=1,BS1421-COUNTIFS($AE1421:$AE1421,$AC1422,AS1421:AS1421,$AI$2),0)),0)),0)</f>
        <v>0</v>
      </c>
      <c r="BT1422" s="1">
        <f>IFERROR(IF($AE1422&gt;$AE1421,VLOOKUP($AC1422+AT$1,STOCK!$F$10:$AB$209,17,0),IF($AE1422=$AE1421,(IF(BT1421&gt;=1,BT1421-COUNTIFS($AE1421:$AE1421,$AC1422,AT1421:AT1421,$AI$2),0)),0)),0)</f>
        <v>0</v>
      </c>
      <c r="BU1422" s="1">
        <f>IFERROR(IF($AE1422&gt;$AE1421,VLOOKUP($AC1422+AU$1,STOCK!$F$10:$AB$209,17,0),IF($AE1422=$AE1421,(IF(BU1421&gt;=1,BU1421-COUNTIFS($AE1421:$AE1421,$AC1422,AU1421:AU1421,$AI$2),0)),0)),0)</f>
        <v>0</v>
      </c>
      <c r="BV1422" s="1">
        <f>IFERROR(IF($AE1422&gt;$AE1421,VLOOKUP($AC1422+AV$1,STOCK!$F$10:$AB$209,17,0),IF($AE1422=$AE1421,(IF(BV1421&gt;=1,BV1421-COUNTIFS($AE1421:$AE1421,$AC1422,AV1421:AV1421,$AI$2),0)),0)),0)</f>
        <v>0</v>
      </c>
      <c r="BW1422" s="1">
        <f>IFERROR(IF($AE1422&gt;$AE1421,VLOOKUP($AC1422+AW$1,STOCK!$F$10:$AB$209,17,0),IF($AE1422=$AE1421,(IF(BW1421&gt;=1,BW1421-COUNTIFS($AE1421:$AE1421,$AC1422,AW1421:AW1421,$AI$2),0)),0)),0)</f>
        <v>0</v>
      </c>
      <c r="BX1422" s="1">
        <f>IFERROR(IF($AE1422&gt;$AE1421,VLOOKUP($AC1422+AX$1,STOCK!$F$10:$AB$209,17,0),IF($AE1422=$AE1421,(IF(BX1421&gt;=1,BX1421-COUNTIFS($AE1421:$AE1421,$AC1422,AX1421:AX1421,$AI$2),0)),0)),0)</f>
        <v>0</v>
      </c>
    </row>
    <row r="1423" spans="29:76" x14ac:dyDescent="0.25">
      <c r="AC1423" s="1">
        <f t="shared" ref="AC1423:AC1486" si="350">IFERROR(IF(AG1423&gt;=101,LEFT(AG1423,1)*100,0),0)</f>
        <v>0</v>
      </c>
      <c r="AD1423" s="1">
        <f>IFERROR(IF(LEN(AK1423)&gt;=1,VLOOKUP(HLOOKUP(AK1423,PROFILE!$K$5:$V$8,4,0),PROFILE!$F$1:$G$3,2,0),0),0)</f>
        <v>0</v>
      </c>
      <c r="AE1423" s="1">
        <f t="shared" ref="AE1423:AE1486" si="351">IFERROR(IF(AG1423&gt;=101,LEFT(AG1423,1)*100,0),0)</f>
        <v>0</v>
      </c>
      <c r="AF1423" s="1">
        <v>1410</v>
      </c>
      <c r="AI1423" s="1" t="str">
        <f>IFERROR(IF($AH1423&gt;=1,VLOOKUP($AG1423,STUDENT!$O$8:$Z$1507,3,0),""),"")</f>
        <v/>
      </c>
      <c r="AJ1423" s="1" t="str">
        <f>IFERROR(IF($AH1423&gt;=1,VLOOKUP($AG1423,STUDENT!$O$8:$Z$1507,4,0),""),"")</f>
        <v/>
      </c>
      <c r="AK1423" s="1" t="str">
        <f>IFERROR(IF($AH1423&gt;=1,VLOOKUP($AG1423,STUDENT!$O$8:$Z$1507,6,0),""),"")</f>
        <v/>
      </c>
      <c r="AL1423" s="1" t="str">
        <f t="shared" ref="AL1423:AL1486" si="352">IFERROR(IF($AH1423&gt;=1,(IF($AD1423=1,(IF(BL1423&gt;=1,$AI$2,"")),IF($AD1423=2,(IF(AY1423&gt;=1,$AI$1,"")),IF($AD1423=3,(IF(MOD($AG1423+AL$1,2)=0,(IF(AY1423&gt;=1,$AI$1,"")),IF(MOD($AG1423+AL$1,2)=1,(IF(BL1423&gt;=1,$AI$2,"")),""))),"")))),""),"")</f>
        <v/>
      </c>
      <c r="AM1423" s="1" t="str">
        <f t="shared" ref="AM1423:AM1486" si="353">IFERROR(IF($AH1423&gt;=1,(IF($AD1423=1,(IF(BM1423&gt;=1,$AI$2,"")),IF($AD1423=2,(IF(AZ1423&gt;=1,$AI$1,"")),IF($AD1423=3,(IF(MOD($AG1423+AM$1,2)=0,(IF(AZ1423&gt;=1,$AI$1,"")),IF(MOD($AG1423+AM$1,2)=1,(IF(BM1423&gt;=1,$AI$2,"")),""))),"")))),""),"")</f>
        <v/>
      </c>
      <c r="AN1423" s="1" t="str">
        <f t="shared" ref="AN1423:AN1486" si="354">IFERROR(IF($AH1423&gt;=1,(IF($AD1423=1,(IF(BN1423&gt;=1,$AI$2,"")),IF($AD1423=2,(IF(BA1423&gt;=1,$AI$1,"")),IF($AD1423=3,(IF(MOD($AG1423+AN$1,2)=0,(IF(BA1423&gt;=1,$AI$1,"")),IF(MOD($AG1423+AN$1,2)=1,(IF(BN1423&gt;=1,$AI$2,"")),""))),"")))),""),"")</f>
        <v/>
      </c>
      <c r="AO1423" s="1" t="str">
        <f t="shared" ref="AO1423:AO1486" si="355">IFERROR(IF($AH1423&gt;=1,(IF($AD1423=1,(IF(BO1423&gt;=1,$AI$2,"")),IF($AD1423=2,(IF(BB1423&gt;=1,$AI$1,"")),IF($AD1423=3,(IF(MOD($AG1423+AO$1,2)=0,(IF(BB1423&gt;=1,$AI$1,"")),IF(MOD($AG1423+AO$1,2)=1,(IF(BO1423&gt;=1,$AI$2,"")),""))),"")))),""),"")</f>
        <v/>
      </c>
      <c r="AP1423" s="1" t="str">
        <f t="shared" ref="AP1423:AP1486" si="356">IFERROR(IF($AH1423&gt;=1,(IF($AD1423=1,(IF(BP1423&gt;=1,$AI$2,"")),IF($AD1423=2,(IF(BC1423&gt;=1,$AI$1,"")),IF($AD1423=3,(IF(MOD($AG1423+AP$1,2)=0,(IF(BC1423&gt;=1,$AI$1,"")),IF(MOD($AG1423+AP$1,2)=1,(IF(BP1423&gt;=1,$AI$2,"")),""))),"")))),""),"")</f>
        <v/>
      </c>
      <c r="AQ1423" s="1" t="str">
        <f t="shared" ref="AQ1423:AQ1486" si="357">IFERROR(IF($AH1423&gt;=1,(IF($AD1423=1,(IF(BQ1423&gt;=1,$AI$2,"")),IF($AD1423=2,(IF(BD1423&gt;=1,$AI$1,"")),IF($AD1423=3,(IF(MOD($AG1423+AQ$1,2)=0,(IF(BD1423&gt;=1,$AI$1,"")),IF(MOD($AG1423+AQ$1,2)=1,(IF(BQ1423&gt;=1,$AI$2,"")),""))),"")))),""),"")</f>
        <v/>
      </c>
      <c r="AR1423" s="1" t="str">
        <f t="shared" ref="AR1423:AR1486" si="358">IFERROR(IF($AH1423&gt;=1,(IF($AD1423=1,(IF(BR1423&gt;=1,$AI$2,"")),IF($AD1423=2,(IF(BE1423&gt;=1,$AI$1,"")),IF($AD1423=3,(IF(MOD($AG1423+AR$1,2)=0,(IF(BE1423&gt;=1,$AI$1,"")),IF(MOD($AG1423+AR$1,2)=1,(IF(BR1423&gt;=1,$AI$2,"")),""))),"")))),""),"")</f>
        <v/>
      </c>
      <c r="AS1423" s="1" t="str">
        <f t="shared" ref="AS1423:AS1486" si="359">IFERROR(IF($AH1423&gt;=1,(IF($AD1423=1,(IF(BS1423&gt;=1,$AI$2,"")),IF($AD1423=2,(IF(BF1423&gt;=1,$AI$1,"")),IF($AD1423=3,(IF(MOD($AG1423+AS$1,2)=0,(IF(BF1423&gt;=1,$AI$1,"")),IF(MOD($AG1423+AS$1,2)=1,(IF(BS1423&gt;=1,$AI$2,"")),""))),"")))),""),"")</f>
        <v/>
      </c>
      <c r="AT1423" s="1" t="str">
        <f t="shared" ref="AT1423:AT1486" si="360">IFERROR(IF($AH1423&gt;=1,(IF($AD1423=1,(IF(BT1423&gt;=1,$AI$2,"")),IF($AD1423=2,(IF(BG1423&gt;=1,$AI$1,"")),IF($AD1423=3,(IF(MOD($AG1423+AT$1,2)=0,(IF(BG1423&gt;=1,$AI$1,"")),IF(MOD($AG1423+AT$1,2)=1,(IF(BT1423&gt;=1,$AI$2,"")),""))),"")))),""),"")</f>
        <v/>
      </c>
      <c r="AU1423" s="1" t="str">
        <f t="shared" ref="AU1423:AU1486" si="361">IFERROR(IF($AH1423&gt;=1,(IF($AD1423=1,(IF(BU1423&gt;=1,$AI$2,"")),IF($AD1423=2,(IF(BH1423&gt;=1,$AI$1,"")),IF($AD1423=3,(IF(MOD($AG1423+AU$1,2)=0,(IF(BH1423&gt;=1,$AI$1,"")),IF(MOD($AG1423+AU$1,2)=1,(IF(BU1423&gt;=1,$AI$2,"")),""))),"")))),""),"")</f>
        <v/>
      </c>
      <c r="AV1423" s="1" t="str">
        <f t="shared" ref="AV1423:AV1486" si="362">IFERROR(IF($AH1423&gt;=1,(IF($AD1423=1,(IF(BV1423&gt;=1,$AI$2,"")),IF($AD1423=2,(IF(BI1423&gt;=1,$AI$1,"")),IF($AD1423=3,(IF(MOD($AG1423+AV$1,2)=0,(IF(BI1423&gt;=1,$AI$1,"")),IF(MOD($AG1423+AV$1,2)=1,(IF(BV1423&gt;=1,$AI$2,"")),""))),"")))),""),"")</f>
        <v/>
      </c>
      <c r="AW1423" s="1" t="str">
        <f t="shared" ref="AW1423:AW1486" si="363">IFERROR(IF($AH1423&gt;=1,(IF($AD1423=1,(IF(BW1423&gt;=1,$AI$2,"")),IF($AD1423=2,(IF(BJ1423&gt;=1,$AI$1,"")),IF($AD1423=3,(IF(MOD($AG1423+AW$1,2)=0,(IF(BJ1423&gt;=1,$AI$1,"")),IF(MOD($AG1423+AW$1,2)=1,(IF(BW1423&gt;=1,$AI$2,"")),""))),"")))),""),"")</f>
        <v/>
      </c>
      <c r="AX1423" s="1" t="str">
        <f t="shared" ref="AX1423:AX1486" si="364">IFERROR(IF($AH1423&gt;=1,(IF($AD1423=1,(IF(BX1423&gt;=1,$AI$2,"")),IF($AD1423=2,(IF(BK1423&gt;=1,$AI$1,"")),IF($AD1423=3,(IF(MOD($AG1423+AX$1,2)=0,(IF(BK1423&gt;=1,$AI$1,"")),IF(MOD($AG1423+AX$1,2)=1,(IF(BX1423&gt;=1,$AI$2,"")),""))),"")))),""),"")</f>
        <v/>
      </c>
      <c r="AY1423" s="1">
        <f>IFERROR(IF($AE1423&gt;$AE1422,VLOOKUP($AC1423+AL$1,STOCK!$F$10:$AB$209,16,0),IF($AE1423=$AE1422,(IF(AY1422&gt;=1,AY1422-COUNTIFS($AE1422:$AE1422,$AC1423,AL1422:AL1422,$AI$1),0)),0)),0)</f>
        <v>0</v>
      </c>
      <c r="AZ1423" s="1">
        <f>IFERROR(IF($AE1423&gt;$AE1422,VLOOKUP($AC1423+AM$1,STOCK!$F$10:$AB$209,16,0),IF($AE1423=$AE1422,(IF(AZ1422&gt;=1,AZ1422-COUNTIFS($AE1422:$AE1422,$AC1423,AM1422:AM1422,$AI$1),0)),0)),0)</f>
        <v>0</v>
      </c>
      <c r="BA1423" s="1">
        <f>IFERROR(IF($AE1423&gt;$AE1422,VLOOKUP($AC1423+AN$1,STOCK!$F$10:$AB$209,16,0),IF($AE1423=$AE1422,(IF(BA1422&gt;=1,BA1422-COUNTIFS($AE1422:$AE1422,$AC1423,AN1422:AN1422,$AI$1),0)),0)),0)</f>
        <v>0</v>
      </c>
      <c r="BB1423" s="1">
        <f>IFERROR(IF($AE1423&gt;$AE1422,VLOOKUP($AC1423+AO$1,STOCK!$F$10:$AB$209,16,0),IF($AE1423=$AE1422,(IF(BB1422&gt;=1,BB1422-COUNTIFS($AE1422:$AE1422,$AC1423,AO1422:AO1422,$AI$1),0)),0)),0)</f>
        <v>0</v>
      </c>
      <c r="BC1423" s="1">
        <f>IFERROR(IF($AE1423&gt;$AE1422,VLOOKUP($AC1423+AP$1,STOCK!$F$10:$AB$209,16,0),IF($AE1423=$AE1422,(IF(BC1422&gt;=1,BC1422-COUNTIFS($AE1422:$AE1422,$AC1423,AP1422:AP1422,$AI$1),0)),0)),0)</f>
        <v>0</v>
      </c>
      <c r="BD1423" s="1">
        <f>IFERROR(IF($AE1423&gt;$AE1422,VLOOKUP($AC1423+AQ$1,STOCK!$F$10:$AB$209,16,0),IF($AE1423=$AE1422,(IF(BD1422&gt;=1,BD1422-COUNTIFS($AE1422:$AE1422,$AC1423,AQ1422:AQ1422,$AI$1),0)),0)),0)</f>
        <v>0</v>
      </c>
      <c r="BE1423" s="1">
        <f>IFERROR(IF($AE1423&gt;$AE1422,VLOOKUP($AC1423+AR$1,STOCK!$F$10:$AB$209,16,0),IF($AE1423=$AE1422,(IF(BE1422&gt;=1,BE1422-COUNTIFS($AE1422:$AE1422,$AC1423,AR1422:AR1422,$AI$1),0)),0)),0)</f>
        <v>0</v>
      </c>
      <c r="BF1423" s="1">
        <f>IFERROR(IF($AE1423&gt;$AE1422,VLOOKUP($AC1423+AS$1,STOCK!$F$10:$AB$209,16,0),IF($AE1423=$AE1422,(IF(BF1422&gt;=1,BF1422-COUNTIFS($AE1422:$AE1422,$AC1423,AS1422:AS1422,$AI$1),0)),0)),0)</f>
        <v>0</v>
      </c>
      <c r="BG1423" s="1">
        <f>IFERROR(IF($AE1423&gt;$AE1422,VLOOKUP($AC1423+AT$1,STOCK!$F$10:$AB$209,16,0),IF($AE1423=$AE1422,(IF(BG1422&gt;=1,BG1422-COUNTIFS($AE1422:$AE1422,$AC1423,AT1422:AT1422,$AI$1),0)),0)),0)</f>
        <v>0</v>
      </c>
      <c r="BH1423" s="1">
        <f>IFERROR(IF($AE1423&gt;$AE1422,VLOOKUP($AC1423+AU$1,STOCK!$F$10:$AB$209,16,0),IF($AE1423=$AE1422,(IF(BH1422&gt;=1,BH1422-COUNTIFS($AE1422:$AE1422,$AC1423,AU1422:AU1422,$AI$1),0)),0)),0)</f>
        <v>0</v>
      </c>
      <c r="BI1423" s="1">
        <f>IFERROR(IF($AE1423&gt;$AE1422,VLOOKUP($AC1423+AV$1,STOCK!$F$10:$AB$209,16,0),IF($AE1423=$AE1422,(IF(BI1422&gt;=1,BI1422-COUNTIFS($AE1422:$AE1422,$AC1423,AV1422:AV1422,$AI$1),0)),0)),0)</f>
        <v>0</v>
      </c>
      <c r="BJ1423" s="1">
        <f>IFERROR(IF($AE1423&gt;$AE1422,VLOOKUP($AC1423+AW$1,STOCK!$F$10:$AB$209,16,0),IF($AE1423=$AE1422,(IF(BJ1422&gt;=1,BJ1422-COUNTIFS($AE1422:$AE1422,$AC1423,AW1422:AW1422,$AI$1),0)),0)),0)</f>
        <v>0</v>
      </c>
      <c r="BK1423" s="1">
        <f>IFERROR(IF($AE1423&gt;$AE1422,VLOOKUP($AC1423+AX$1,STOCK!$F$10:$AB$209,16,0),IF($AE1423=$AE1422,(IF(BK1422&gt;=1,BK1422-COUNTIFS($AE1422:$AE1422,$AC1423,AX1422:AX1422,$AI$1),0)),0)),0)</f>
        <v>0</v>
      </c>
      <c r="BL1423" s="1">
        <f>IFERROR(IF($AE1423&gt;$AE1422,VLOOKUP($AC1423+AL$1,STOCK!$F$10:$AB$209,17,0),IF($AE1423=$AE1422,(IF(BL1422&gt;=1,BL1422-COUNTIFS($AE1422:$AE1422,$AC1423,AL1422:AL1422,$AI$2),0)),0)),0)</f>
        <v>0</v>
      </c>
      <c r="BM1423" s="1">
        <f>IFERROR(IF($AE1423&gt;$AE1422,VLOOKUP($AC1423+AM$1,STOCK!$F$10:$AB$209,17,0),IF($AE1423=$AE1422,(IF(BM1422&gt;=1,BM1422-COUNTIFS($AE1422:$AE1422,$AC1423,AM1422:AM1422,$AI$2),0)),0)),0)</f>
        <v>0</v>
      </c>
      <c r="BN1423" s="1">
        <f>IFERROR(IF($AE1423&gt;$AE1422,VLOOKUP($AC1423+AN$1,STOCK!$F$10:$AB$209,17,0),IF($AE1423=$AE1422,(IF(BN1422&gt;=1,BN1422-COUNTIFS($AE1422:$AE1422,$AC1423,AN1422:AN1422,$AI$2),0)),0)),0)</f>
        <v>0</v>
      </c>
      <c r="BO1423" s="1">
        <f>IFERROR(IF($AE1423&gt;$AE1422,VLOOKUP($AC1423+AO$1,STOCK!$F$10:$AB$209,17,0),IF($AE1423=$AE1422,(IF(BO1422&gt;=1,BO1422-COUNTIFS($AE1422:$AE1422,$AC1423,AO1422:AO1422,$AI$2),0)),0)),0)</f>
        <v>0</v>
      </c>
      <c r="BP1423" s="1">
        <f>IFERROR(IF($AE1423&gt;$AE1422,VLOOKUP($AC1423+AP$1,STOCK!$F$10:$AB$209,17,0),IF($AE1423=$AE1422,(IF(BP1422&gt;=1,BP1422-COUNTIFS($AE1422:$AE1422,$AC1423,AP1422:AP1422,$AI$2),0)),0)),0)</f>
        <v>0</v>
      </c>
      <c r="BQ1423" s="1">
        <f>IFERROR(IF($AE1423&gt;$AE1422,VLOOKUP($AC1423+AQ$1,STOCK!$F$10:$AB$209,17,0),IF($AE1423=$AE1422,(IF(BQ1422&gt;=1,BQ1422-COUNTIFS($AE1422:$AE1422,$AC1423,AQ1422:AQ1422,$AI$2),0)),0)),0)</f>
        <v>0</v>
      </c>
      <c r="BR1423" s="1">
        <f>IFERROR(IF($AE1423&gt;$AE1422,VLOOKUP($AC1423+AR$1,STOCK!$F$10:$AB$209,17,0),IF($AE1423=$AE1422,(IF(BR1422&gt;=1,BR1422-COUNTIFS($AE1422:$AE1422,$AC1423,AR1422:AR1422,$AI$2),0)),0)),0)</f>
        <v>0</v>
      </c>
      <c r="BS1423" s="1">
        <f>IFERROR(IF($AE1423&gt;$AE1422,VLOOKUP($AC1423+AS$1,STOCK!$F$10:$AB$209,17,0),IF($AE1423=$AE1422,(IF(BS1422&gt;=1,BS1422-COUNTIFS($AE1422:$AE1422,$AC1423,AS1422:AS1422,$AI$2),0)),0)),0)</f>
        <v>0</v>
      </c>
      <c r="BT1423" s="1">
        <f>IFERROR(IF($AE1423&gt;$AE1422,VLOOKUP($AC1423+AT$1,STOCK!$F$10:$AB$209,17,0),IF($AE1423=$AE1422,(IF(BT1422&gt;=1,BT1422-COUNTIFS($AE1422:$AE1422,$AC1423,AT1422:AT1422,$AI$2),0)),0)),0)</f>
        <v>0</v>
      </c>
      <c r="BU1423" s="1">
        <f>IFERROR(IF($AE1423&gt;$AE1422,VLOOKUP($AC1423+AU$1,STOCK!$F$10:$AB$209,17,0),IF($AE1423=$AE1422,(IF(BU1422&gt;=1,BU1422-COUNTIFS($AE1422:$AE1422,$AC1423,AU1422:AU1422,$AI$2),0)),0)),0)</f>
        <v>0</v>
      </c>
      <c r="BV1423" s="1">
        <f>IFERROR(IF($AE1423&gt;$AE1422,VLOOKUP($AC1423+AV$1,STOCK!$F$10:$AB$209,17,0),IF($AE1423=$AE1422,(IF(BV1422&gt;=1,BV1422-COUNTIFS($AE1422:$AE1422,$AC1423,AV1422:AV1422,$AI$2),0)),0)),0)</f>
        <v>0</v>
      </c>
      <c r="BW1423" s="1">
        <f>IFERROR(IF($AE1423&gt;$AE1422,VLOOKUP($AC1423+AW$1,STOCK!$F$10:$AB$209,17,0),IF($AE1423=$AE1422,(IF(BW1422&gt;=1,BW1422-COUNTIFS($AE1422:$AE1422,$AC1423,AW1422:AW1422,$AI$2),0)),0)),0)</f>
        <v>0</v>
      </c>
      <c r="BX1423" s="1">
        <f>IFERROR(IF($AE1423&gt;$AE1422,VLOOKUP($AC1423+AX$1,STOCK!$F$10:$AB$209,17,0),IF($AE1423=$AE1422,(IF(BX1422&gt;=1,BX1422-COUNTIFS($AE1422:$AE1422,$AC1423,AX1422:AX1422,$AI$2),0)),0)),0)</f>
        <v>0</v>
      </c>
    </row>
    <row r="1424" spans="29:76" x14ac:dyDescent="0.25">
      <c r="AC1424" s="1">
        <f t="shared" si="350"/>
        <v>0</v>
      </c>
      <c r="AD1424" s="1">
        <f>IFERROR(IF(LEN(AK1424)&gt;=1,VLOOKUP(HLOOKUP(AK1424,PROFILE!$K$5:$V$8,4,0),PROFILE!$F$1:$G$3,2,0),0),0)</f>
        <v>0</v>
      </c>
      <c r="AE1424" s="1">
        <f t="shared" si="351"/>
        <v>0</v>
      </c>
      <c r="AF1424" s="1">
        <v>1411</v>
      </c>
      <c r="AI1424" s="1" t="str">
        <f>IFERROR(IF($AH1424&gt;=1,VLOOKUP($AG1424,STUDENT!$O$8:$Z$1507,3,0),""),"")</f>
        <v/>
      </c>
      <c r="AJ1424" s="1" t="str">
        <f>IFERROR(IF($AH1424&gt;=1,VLOOKUP($AG1424,STUDENT!$O$8:$Z$1507,4,0),""),"")</f>
        <v/>
      </c>
      <c r="AK1424" s="1" t="str">
        <f>IFERROR(IF($AH1424&gt;=1,VLOOKUP($AG1424,STUDENT!$O$8:$Z$1507,6,0),""),"")</f>
        <v/>
      </c>
      <c r="AL1424" s="1" t="str">
        <f t="shared" si="352"/>
        <v/>
      </c>
      <c r="AM1424" s="1" t="str">
        <f t="shared" si="353"/>
        <v/>
      </c>
      <c r="AN1424" s="1" t="str">
        <f t="shared" si="354"/>
        <v/>
      </c>
      <c r="AO1424" s="1" t="str">
        <f t="shared" si="355"/>
        <v/>
      </c>
      <c r="AP1424" s="1" t="str">
        <f t="shared" si="356"/>
        <v/>
      </c>
      <c r="AQ1424" s="1" t="str">
        <f t="shared" si="357"/>
        <v/>
      </c>
      <c r="AR1424" s="1" t="str">
        <f t="shared" si="358"/>
        <v/>
      </c>
      <c r="AS1424" s="1" t="str">
        <f t="shared" si="359"/>
        <v/>
      </c>
      <c r="AT1424" s="1" t="str">
        <f t="shared" si="360"/>
        <v/>
      </c>
      <c r="AU1424" s="1" t="str">
        <f t="shared" si="361"/>
        <v/>
      </c>
      <c r="AV1424" s="1" t="str">
        <f t="shared" si="362"/>
        <v/>
      </c>
      <c r="AW1424" s="1" t="str">
        <f t="shared" si="363"/>
        <v/>
      </c>
      <c r="AX1424" s="1" t="str">
        <f t="shared" si="364"/>
        <v/>
      </c>
      <c r="AY1424" s="1">
        <f>IFERROR(IF($AE1424&gt;$AE1423,VLOOKUP($AC1424+AL$1,STOCK!$F$10:$AB$209,16,0),IF($AE1424=$AE1423,(IF(AY1423&gt;=1,AY1423-COUNTIFS($AE1423:$AE1423,$AC1424,AL1423:AL1423,$AI$1),0)),0)),0)</f>
        <v>0</v>
      </c>
      <c r="AZ1424" s="1">
        <f>IFERROR(IF($AE1424&gt;$AE1423,VLOOKUP($AC1424+AM$1,STOCK!$F$10:$AB$209,16,0),IF($AE1424=$AE1423,(IF(AZ1423&gt;=1,AZ1423-COUNTIFS($AE1423:$AE1423,$AC1424,AM1423:AM1423,$AI$1),0)),0)),0)</f>
        <v>0</v>
      </c>
      <c r="BA1424" s="1">
        <f>IFERROR(IF($AE1424&gt;$AE1423,VLOOKUP($AC1424+AN$1,STOCK!$F$10:$AB$209,16,0),IF($AE1424=$AE1423,(IF(BA1423&gt;=1,BA1423-COUNTIFS($AE1423:$AE1423,$AC1424,AN1423:AN1423,$AI$1),0)),0)),0)</f>
        <v>0</v>
      </c>
      <c r="BB1424" s="1">
        <f>IFERROR(IF($AE1424&gt;$AE1423,VLOOKUP($AC1424+AO$1,STOCK!$F$10:$AB$209,16,0),IF($AE1424=$AE1423,(IF(BB1423&gt;=1,BB1423-COUNTIFS($AE1423:$AE1423,$AC1424,AO1423:AO1423,$AI$1),0)),0)),0)</f>
        <v>0</v>
      </c>
      <c r="BC1424" s="1">
        <f>IFERROR(IF($AE1424&gt;$AE1423,VLOOKUP($AC1424+AP$1,STOCK!$F$10:$AB$209,16,0),IF($AE1424=$AE1423,(IF(BC1423&gt;=1,BC1423-COUNTIFS($AE1423:$AE1423,$AC1424,AP1423:AP1423,$AI$1),0)),0)),0)</f>
        <v>0</v>
      </c>
      <c r="BD1424" s="1">
        <f>IFERROR(IF($AE1424&gt;$AE1423,VLOOKUP($AC1424+AQ$1,STOCK!$F$10:$AB$209,16,0),IF($AE1424=$AE1423,(IF(BD1423&gt;=1,BD1423-COUNTIFS($AE1423:$AE1423,$AC1424,AQ1423:AQ1423,$AI$1),0)),0)),0)</f>
        <v>0</v>
      </c>
      <c r="BE1424" s="1">
        <f>IFERROR(IF($AE1424&gt;$AE1423,VLOOKUP($AC1424+AR$1,STOCK!$F$10:$AB$209,16,0),IF($AE1424=$AE1423,(IF(BE1423&gt;=1,BE1423-COUNTIFS($AE1423:$AE1423,$AC1424,AR1423:AR1423,$AI$1),0)),0)),0)</f>
        <v>0</v>
      </c>
      <c r="BF1424" s="1">
        <f>IFERROR(IF($AE1424&gt;$AE1423,VLOOKUP($AC1424+AS$1,STOCK!$F$10:$AB$209,16,0),IF($AE1424=$AE1423,(IF(BF1423&gt;=1,BF1423-COUNTIFS($AE1423:$AE1423,$AC1424,AS1423:AS1423,$AI$1),0)),0)),0)</f>
        <v>0</v>
      </c>
      <c r="BG1424" s="1">
        <f>IFERROR(IF($AE1424&gt;$AE1423,VLOOKUP($AC1424+AT$1,STOCK!$F$10:$AB$209,16,0),IF($AE1424=$AE1423,(IF(BG1423&gt;=1,BG1423-COUNTIFS($AE1423:$AE1423,$AC1424,AT1423:AT1423,$AI$1),0)),0)),0)</f>
        <v>0</v>
      </c>
      <c r="BH1424" s="1">
        <f>IFERROR(IF($AE1424&gt;$AE1423,VLOOKUP($AC1424+AU$1,STOCK!$F$10:$AB$209,16,0),IF($AE1424=$AE1423,(IF(BH1423&gt;=1,BH1423-COUNTIFS($AE1423:$AE1423,$AC1424,AU1423:AU1423,$AI$1),0)),0)),0)</f>
        <v>0</v>
      </c>
      <c r="BI1424" s="1">
        <f>IFERROR(IF($AE1424&gt;$AE1423,VLOOKUP($AC1424+AV$1,STOCK!$F$10:$AB$209,16,0),IF($AE1424=$AE1423,(IF(BI1423&gt;=1,BI1423-COUNTIFS($AE1423:$AE1423,$AC1424,AV1423:AV1423,$AI$1),0)),0)),0)</f>
        <v>0</v>
      </c>
      <c r="BJ1424" s="1">
        <f>IFERROR(IF($AE1424&gt;$AE1423,VLOOKUP($AC1424+AW$1,STOCK!$F$10:$AB$209,16,0),IF($AE1424=$AE1423,(IF(BJ1423&gt;=1,BJ1423-COUNTIFS($AE1423:$AE1423,$AC1424,AW1423:AW1423,$AI$1),0)),0)),0)</f>
        <v>0</v>
      </c>
      <c r="BK1424" s="1">
        <f>IFERROR(IF($AE1424&gt;$AE1423,VLOOKUP($AC1424+AX$1,STOCK!$F$10:$AB$209,16,0),IF($AE1424=$AE1423,(IF(BK1423&gt;=1,BK1423-COUNTIFS($AE1423:$AE1423,$AC1424,AX1423:AX1423,$AI$1),0)),0)),0)</f>
        <v>0</v>
      </c>
      <c r="BL1424" s="1">
        <f>IFERROR(IF($AE1424&gt;$AE1423,VLOOKUP($AC1424+AL$1,STOCK!$F$10:$AB$209,17,0),IF($AE1424=$AE1423,(IF(BL1423&gt;=1,BL1423-COUNTIFS($AE1423:$AE1423,$AC1424,AL1423:AL1423,$AI$2),0)),0)),0)</f>
        <v>0</v>
      </c>
      <c r="BM1424" s="1">
        <f>IFERROR(IF($AE1424&gt;$AE1423,VLOOKUP($AC1424+AM$1,STOCK!$F$10:$AB$209,17,0),IF($AE1424=$AE1423,(IF(BM1423&gt;=1,BM1423-COUNTIFS($AE1423:$AE1423,$AC1424,AM1423:AM1423,$AI$2),0)),0)),0)</f>
        <v>0</v>
      </c>
      <c r="BN1424" s="1">
        <f>IFERROR(IF($AE1424&gt;$AE1423,VLOOKUP($AC1424+AN$1,STOCK!$F$10:$AB$209,17,0),IF($AE1424=$AE1423,(IF(BN1423&gt;=1,BN1423-COUNTIFS($AE1423:$AE1423,$AC1424,AN1423:AN1423,$AI$2),0)),0)),0)</f>
        <v>0</v>
      </c>
      <c r="BO1424" s="1">
        <f>IFERROR(IF($AE1424&gt;$AE1423,VLOOKUP($AC1424+AO$1,STOCK!$F$10:$AB$209,17,0),IF($AE1424=$AE1423,(IF(BO1423&gt;=1,BO1423-COUNTIFS($AE1423:$AE1423,$AC1424,AO1423:AO1423,$AI$2),0)),0)),0)</f>
        <v>0</v>
      </c>
      <c r="BP1424" s="1">
        <f>IFERROR(IF($AE1424&gt;$AE1423,VLOOKUP($AC1424+AP$1,STOCK!$F$10:$AB$209,17,0),IF($AE1424=$AE1423,(IF(BP1423&gt;=1,BP1423-COUNTIFS($AE1423:$AE1423,$AC1424,AP1423:AP1423,$AI$2),0)),0)),0)</f>
        <v>0</v>
      </c>
      <c r="BQ1424" s="1">
        <f>IFERROR(IF($AE1424&gt;$AE1423,VLOOKUP($AC1424+AQ$1,STOCK!$F$10:$AB$209,17,0),IF($AE1424=$AE1423,(IF(BQ1423&gt;=1,BQ1423-COUNTIFS($AE1423:$AE1423,$AC1424,AQ1423:AQ1423,$AI$2),0)),0)),0)</f>
        <v>0</v>
      </c>
      <c r="BR1424" s="1">
        <f>IFERROR(IF($AE1424&gt;$AE1423,VLOOKUP($AC1424+AR$1,STOCK!$F$10:$AB$209,17,0),IF($AE1424=$AE1423,(IF(BR1423&gt;=1,BR1423-COUNTIFS($AE1423:$AE1423,$AC1424,AR1423:AR1423,$AI$2),0)),0)),0)</f>
        <v>0</v>
      </c>
      <c r="BS1424" s="1">
        <f>IFERROR(IF($AE1424&gt;$AE1423,VLOOKUP($AC1424+AS$1,STOCK!$F$10:$AB$209,17,0),IF($AE1424=$AE1423,(IF(BS1423&gt;=1,BS1423-COUNTIFS($AE1423:$AE1423,$AC1424,AS1423:AS1423,$AI$2),0)),0)),0)</f>
        <v>0</v>
      </c>
      <c r="BT1424" s="1">
        <f>IFERROR(IF($AE1424&gt;$AE1423,VLOOKUP($AC1424+AT$1,STOCK!$F$10:$AB$209,17,0),IF($AE1424=$AE1423,(IF(BT1423&gt;=1,BT1423-COUNTIFS($AE1423:$AE1423,$AC1424,AT1423:AT1423,$AI$2),0)),0)),0)</f>
        <v>0</v>
      </c>
      <c r="BU1424" s="1">
        <f>IFERROR(IF($AE1424&gt;$AE1423,VLOOKUP($AC1424+AU$1,STOCK!$F$10:$AB$209,17,0),IF($AE1424=$AE1423,(IF(BU1423&gt;=1,BU1423-COUNTIFS($AE1423:$AE1423,$AC1424,AU1423:AU1423,$AI$2),0)),0)),0)</f>
        <v>0</v>
      </c>
      <c r="BV1424" s="1">
        <f>IFERROR(IF($AE1424&gt;$AE1423,VLOOKUP($AC1424+AV$1,STOCK!$F$10:$AB$209,17,0),IF($AE1424=$AE1423,(IF(BV1423&gt;=1,BV1423-COUNTIFS($AE1423:$AE1423,$AC1424,AV1423:AV1423,$AI$2),0)),0)),0)</f>
        <v>0</v>
      </c>
      <c r="BW1424" s="1">
        <f>IFERROR(IF($AE1424&gt;$AE1423,VLOOKUP($AC1424+AW$1,STOCK!$F$10:$AB$209,17,0),IF($AE1424=$AE1423,(IF(BW1423&gt;=1,BW1423-COUNTIFS($AE1423:$AE1423,$AC1424,AW1423:AW1423,$AI$2),0)),0)),0)</f>
        <v>0</v>
      </c>
      <c r="BX1424" s="1">
        <f>IFERROR(IF($AE1424&gt;$AE1423,VLOOKUP($AC1424+AX$1,STOCK!$F$10:$AB$209,17,0),IF($AE1424=$AE1423,(IF(BX1423&gt;=1,BX1423-COUNTIFS($AE1423:$AE1423,$AC1424,AX1423:AX1423,$AI$2),0)),0)),0)</f>
        <v>0</v>
      </c>
    </row>
    <row r="1425" spans="29:76" x14ac:dyDescent="0.25">
      <c r="AC1425" s="1">
        <f t="shared" si="350"/>
        <v>0</v>
      </c>
      <c r="AD1425" s="1">
        <f>IFERROR(IF(LEN(AK1425)&gt;=1,VLOOKUP(HLOOKUP(AK1425,PROFILE!$K$5:$V$8,4,0),PROFILE!$F$1:$G$3,2,0),0),0)</f>
        <v>0</v>
      </c>
      <c r="AE1425" s="1">
        <f t="shared" si="351"/>
        <v>0</v>
      </c>
      <c r="AF1425" s="1">
        <v>1412</v>
      </c>
      <c r="AI1425" s="1" t="str">
        <f>IFERROR(IF($AH1425&gt;=1,VLOOKUP($AG1425,STUDENT!$O$8:$Z$1507,3,0),""),"")</f>
        <v/>
      </c>
      <c r="AJ1425" s="1" t="str">
        <f>IFERROR(IF($AH1425&gt;=1,VLOOKUP($AG1425,STUDENT!$O$8:$Z$1507,4,0),""),"")</f>
        <v/>
      </c>
      <c r="AK1425" s="1" t="str">
        <f>IFERROR(IF($AH1425&gt;=1,VLOOKUP($AG1425,STUDENT!$O$8:$Z$1507,6,0),""),"")</f>
        <v/>
      </c>
      <c r="AL1425" s="1" t="str">
        <f t="shared" si="352"/>
        <v/>
      </c>
      <c r="AM1425" s="1" t="str">
        <f t="shared" si="353"/>
        <v/>
      </c>
      <c r="AN1425" s="1" t="str">
        <f t="shared" si="354"/>
        <v/>
      </c>
      <c r="AO1425" s="1" t="str">
        <f t="shared" si="355"/>
        <v/>
      </c>
      <c r="AP1425" s="1" t="str">
        <f t="shared" si="356"/>
        <v/>
      </c>
      <c r="AQ1425" s="1" t="str">
        <f t="shared" si="357"/>
        <v/>
      </c>
      <c r="AR1425" s="1" t="str">
        <f t="shared" si="358"/>
        <v/>
      </c>
      <c r="AS1425" s="1" t="str">
        <f t="shared" si="359"/>
        <v/>
      </c>
      <c r="AT1425" s="1" t="str">
        <f t="shared" si="360"/>
        <v/>
      </c>
      <c r="AU1425" s="1" t="str">
        <f t="shared" si="361"/>
        <v/>
      </c>
      <c r="AV1425" s="1" t="str">
        <f t="shared" si="362"/>
        <v/>
      </c>
      <c r="AW1425" s="1" t="str">
        <f t="shared" si="363"/>
        <v/>
      </c>
      <c r="AX1425" s="1" t="str">
        <f t="shared" si="364"/>
        <v/>
      </c>
      <c r="AY1425" s="1">
        <f>IFERROR(IF($AE1425&gt;$AE1424,VLOOKUP($AC1425+AL$1,STOCK!$F$10:$AB$209,16,0),IF($AE1425=$AE1424,(IF(AY1424&gt;=1,AY1424-COUNTIFS($AE1424:$AE1424,$AC1425,AL1424:AL1424,$AI$1),0)),0)),0)</f>
        <v>0</v>
      </c>
      <c r="AZ1425" s="1">
        <f>IFERROR(IF($AE1425&gt;$AE1424,VLOOKUP($AC1425+AM$1,STOCK!$F$10:$AB$209,16,0),IF($AE1425=$AE1424,(IF(AZ1424&gt;=1,AZ1424-COUNTIFS($AE1424:$AE1424,$AC1425,AM1424:AM1424,$AI$1),0)),0)),0)</f>
        <v>0</v>
      </c>
      <c r="BA1425" s="1">
        <f>IFERROR(IF($AE1425&gt;$AE1424,VLOOKUP($AC1425+AN$1,STOCK!$F$10:$AB$209,16,0),IF($AE1425=$AE1424,(IF(BA1424&gt;=1,BA1424-COUNTIFS($AE1424:$AE1424,$AC1425,AN1424:AN1424,$AI$1),0)),0)),0)</f>
        <v>0</v>
      </c>
      <c r="BB1425" s="1">
        <f>IFERROR(IF($AE1425&gt;$AE1424,VLOOKUP($AC1425+AO$1,STOCK!$F$10:$AB$209,16,0),IF($AE1425=$AE1424,(IF(BB1424&gt;=1,BB1424-COUNTIFS($AE1424:$AE1424,$AC1425,AO1424:AO1424,$AI$1),0)),0)),0)</f>
        <v>0</v>
      </c>
      <c r="BC1425" s="1">
        <f>IFERROR(IF($AE1425&gt;$AE1424,VLOOKUP($AC1425+AP$1,STOCK!$F$10:$AB$209,16,0),IF($AE1425=$AE1424,(IF(BC1424&gt;=1,BC1424-COUNTIFS($AE1424:$AE1424,$AC1425,AP1424:AP1424,$AI$1),0)),0)),0)</f>
        <v>0</v>
      </c>
      <c r="BD1425" s="1">
        <f>IFERROR(IF($AE1425&gt;$AE1424,VLOOKUP($AC1425+AQ$1,STOCK!$F$10:$AB$209,16,0),IF($AE1425=$AE1424,(IF(BD1424&gt;=1,BD1424-COUNTIFS($AE1424:$AE1424,$AC1425,AQ1424:AQ1424,$AI$1),0)),0)),0)</f>
        <v>0</v>
      </c>
      <c r="BE1425" s="1">
        <f>IFERROR(IF($AE1425&gt;$AE1424,VLOOKUP($AC1425+AR$1,STOCK!$F$10:$AB$209,16,0),IF($AE1425=$AE1424,(IF(BE1424&gt;=1,BE1424-COUNTIFS($AE1424:$AE1424,$AC1425,AR1424:AR1424,$AI$1),0)),0)),0)</f>
        <v>0</v>
      </c>
      <c r="BF1425" s="1">
        <f>IFERROR(IF($AE1425&gt;$AE1424,VLOOKUP($AC1425+AS$1,STOCK!$F$10:$AB$209,16,0),IF($AE1425=$AE1424,(IF(BF1424&gt;=1,BF1424-COUNTIFS($AE1424:$AE1424,$AC1425,AS1424:AS1424,$AI$1),0)),0)),0)</f>
        <v>0</v>
      </c>
      <c r="BG1425" s="1">
        <f>IFERROR(IF($AE1425&gt;$AE1424,VLOOKUP($AC1425+AT$1,STOCK!$F$10:$AB$209,16,0),IF($AE1425=$AE1424,(IF(BG1424&gt;=1,BG1424-COUNTIFS($AE1424:$AE1424,$AC1425,AT1424:AT1424,$AI$1),0)),0)),0)</f>
        <v>0</v>
      </c>
      <c r="BH1425" s="1">
        <f>IFERROR(IF($AE1425&gt;$AE1424,VLOOKUP($AC1425+AU$1,STOCK!$F$10:$AB$209,16,0),IF($AE1425=$AE1424,(IF(BH1424&gt;=1,BH1424-COUNTIFS($AE1424:$AE1424,$AC1425,AU1424:AU1424,$AI$1),0)),0)),0)</f>
        <v>0</v>
      </c>
      <c r="BI1425" s="1">
        <f>IFERROR(IF($AE1425&gt;$AE1424,VLOOKUP($AC1425+AV$1,STOCK!$F$10:$AB$209,16,0),IF($AE1425=$AE1424,(IF(BI1424&gt;=1,BI1424-COUNTIFS($AE1424:$AE1424,$AC1425,AV1424:AV1424,$AI$1),0)),0)),0)</f>
        <v>0</v>
      </c>
      <c r="BJ1425" s="1">
        <f>IFERROR(IF($AE1425&gt;$AE1424,VLOOKUP($AC1425+AW$1,STOCK!$F$10:$AB$209,16,0),IF($AE1425=$AE1424,(IF(BJ1424&gt;=1,BJ1424-COUNTIFS($AE1424:$AE1424,$AC1425,AW1424:AW1424,$AI$1),0)),0)),0)</f>
        <v>0</v>
      </c>
      <c r="BK1425" s="1">
        <f>IFERROR(IF($AE1425&gt;$AE1424,VLOOKUP($AC1425+AX$1,STOCK!$F$10:$AB$209,16,0),IF($AE1425=$AE1424,(IF(BK1424&gt;=1,BK1424-COUNTIFS($AE1424:$AE1424,$AC1425,AX1424:AX1424,$AI$1),0)),0)),0)</f>
        <v>0</v>
      </c>
      <c r="BL1425" s="1">
        <f>IFERROR(IF($AE1425&gt;$AE1424,VLOOKUP($AC1425+AL$1,STOCK!$F$10:$AB$209,17,0),IF($AE1425=$AE1424,(IF(BL1424&gt;=1,BL1424-COUNTIFS($AE1424:$AE1424,$AC1425,AL1424:AL1424,$AI$2),0)),0)),0)</f>
        <v>0</v>
      </c>
      <c r="BM1425" s="1">
        <f>IFERROR(IF($AE1425&gt;$AE1424,VLOOKUP($AC1425+AM$1,STOCK!$F$10:$AB$209,17,0),IF($AE1425=$AE1424,(IF(BM1424&gt;=1,BM1424-COUNTIFS($AE1424:$AE1424,$AC1425,AM1424:AM1424,$AI$2),0)),0)),0)</f>
        <v>0</v>
      </c>
      <c r="BN1425" s="1">
        <f>IFERROR(IF($AE1425&gt;$AE1424,VLOOKUP($AC1425+AN$1,STOCK!$F$10:$AB$209,17,0),IF($AE1425=$AE1424,(IF(BN1424&gt;=1,BN1424-COUNTIFS($AE1424:$AE1424,$AC1425,AN1424:AN1424,$AI$2),0)),0)),0)</f>
        <v>0</v>
      </c>
      <c r="BO1425" s="1">
        <f>IFERROR(IF($AE1425&gt;$AE1424,VLOOKUP($AC1425+AO$1,STOCK!$F$10:$AB$209,17,0),IF($AE1425=$AE1424,(IF(BO1424&gt;=1,BO1424-COUNTIFS($AE1424:$AE1424,$AC1425,AO1424:AO1424,$AI$2),0)),0)),0)</f>
        <v>0</v>
      </c>
      <c r="BP1425" s="1">
        <f>IFERROR(IF($AE1425&gt;$AE1424,VLOOKUP($AC1425+AP$1,STOCK!$F$10:$AB$209,17,0),IF($AE1425=$AE1424,(IF(BP1424&gt;=1,BP1424-COUNTIFS($AE1424:$AE1424,$AC1425,AP1424:AP1424,$AI$2),0)),0)),0)</f>
        <v>0</v>
      </c>
      <c r="BQ1425" s="1">
        <f>IFERROR(IF($AE1425&gt;$AE1424,VLOOKUP($AC1425+AQ$1,STOCK!$F$10:$AB$209,17,0),IF($AE1425=$AE1424,(IF(BQ1424&gt;=1,BQ1424-COUNTIFS($AE1424:$AE1424,$AC1425,AQ1424:AQ1424,$AI$2),0)),0)),0)</f>
        <v>0</v>
      </c>
      <c r="BR1425" s="1">
        <f>IFERROR(IF($AE1425&gt;$AE1424,VLOOKUP($AC1425+AR$1,STOCK!$F$10:$AB$209,17,0),IF($AE1425=$AE1424,(IF(BR1424&gt;=1,BR1424-COUNTIFS($AE1424:$AE1424,$AC1425,AR1424:AR1424,$AI$2),0)),0)),0)</f>
        <v>0</v>
      </c>
      <c r="BS1425" s="1">
        <f>IFERROR(IF($AE1425&gt;$AE1424,VLOOKUP($AC1425+AS$1,STOCK!$F$10:$AB$209,17,0),IF($AE1425=$AE1424,(IF(BS1424&gt;=1,BS1424-COUNTIFS($AE1424:$AE1424,$AC1425,AS1424:AS1424,$AI$2),0)),0)),0)</f>
        <v>0</v>
      </c>
      <c r="BT1425" s="1">
        <f>IFERROR(IF($AE1425&gt;$AE1424,VLOOKUP($AC1425+AT$1,STOCK!$F$10:$AB$209,17,0),IF($AE1425=$AE1424,(IF(BT1424&gt;=1,BT1424-COUNTIFS($AE1424:$AE1424,$AC1425,AT1424:AT1424,$AI$2),0)),0)),0)</f>
        <v>0</v>
      </c>
      <c r="BU1425" s="1">
        <f>IFERROR(IF($AE1425&gt;$AE1424,VLOOKUP($AC1425+AU$1,STOCK!$F$10:$AB$209,17,0),IF($AE1425=$AE1424,(IF(BU1424&gt;=1,BU1424-COUNTIFS($AE1424:$AE1424,$AC1425,AU1424:AU1424,$AI$2),0)),0)),0)</f>
        <v>0</v>
      </c>
      <c r="BV1425" s="1">
        <f>IFERROR(IF($AE1425&gt;$AE1424,VLOOKUP($AC1425+AV$1,STOCK!$F$10:$AB$209,17,0),IF($AE1425=$AE1424,(IF(BV1424&gt;=1,BV1424-COUNTIFS($AE1424:$AE1424,$AC1425,AV1424:AV1424,$AI$2),0)),0)),0)</f>
        <v>0</v>
      </c>
      <c r="BW1425" s="1">
        <f>IFERROR(IF($AE1425&gt;$AE1424,VLOOKUP($AC1425+AW$1,STOCK!$F$10:$AB$209,17,0),IF($AE1425=$AE1424,(IF(BW1424&gt;=1,BW1424-COUNTIFS($AE1424:$AE1424,$AC1425,AW1424:AW1424,$AI$2),0)),0)),0)</f>
        <v>0</v>
      </c>
      <c r="BX1425" s="1">
        <f>IFERROR(IF($AE1425&gt;$AE1424,VLOOKUP($AC1425+AX$1,STOCK!$F$10:$AB$209,17,0),IF($AE1425=$AE1424,(IF(BX1424&gt;=1,BX1424-COUNTIFS($AE1424:$AE1424,$AC1425,AX1424:AX1424,$AI$2),0)),0)),0)</f>
        <v>0</v>
      </c>
    </row>
    <row r="1426" spans="29:76" x14ac:dyDescent="0.25">
      <c r="AC1426" s="1">
        <f t="shared" si="350"/>
        <v>0</v>
      </c>
      <c r="AD1426" s="1">
        <f>IFERROR(IF(LEN(AK1426)&gt;=1,VLOOKUP(HLOOKUP(AK1426,PROFILE!$K$5:$V$8,4,0),PROFILE!$F$1:$G$3,2,0),0),0)</f>
        <v>0</v>
      </c>
      <c r="AE1426" s="1">
        <f t="shared" si="351"/>
        <v>0</v>
      </c>
      <c r="AF1426" s="1">
        <v>1413</v>
      </c>
      <c r="AI1426" s="1" t="str">
        <f>IFERROR(IF($AH1426&gt;=1,VLOOKUP($AG1426,STUDENT!$O$8:$Z$1507,3,0),""),"")</f>
        <v/>
      </c>
      <c r="AJ1426" s="1" t="str">
        <f>IFERROR(IF($AH1426&gt;=1,VLOOKUP($AG1426,STUDENT!$O$8:$Z$1507,4,0),""),"")</f>
        <v/>
      </c>
      <c r="AK1426" s="1" t="str">
        <f>IFERROR(IF($AH1426&gt;=1,VLOOKUP($AG1426,STUDENT!$O$8:$Z$1507,6,0),""),"")</f>
        <v/>
      </c>
      <c r="AL1426" s="1" t="str">
        <f t="shared" si="352"/>
        <v/>
      </c>
      <c r="AM1426" s="1" t="str">
        <f t="shared" si="353"/>
        <v/>
      </c>
      <c r="AN1426" s="1" t="str">
        <f t="shared" si="354"/>
        <v/>
      </c>
      <c r="AO1426" s="1" t="str">
        <f t="shared" si="355"/>
        <v/>
      </c>
      <c r="AP1426" s="1" t="str">
        <f t="shared" si="356"/>
        <v/>
      </c>
      <c r="AQ1426" s="1" t="str">
        <f t="shared" si="357"/>
        <v/>
      </c>
      <c r="AR1426" s="1" t="str">
        <f t="shared" si="358"/>
        <v/>
      </c>
      <c r="AS1426" s="1" t="str">
        <f t="shared" si="359"/>
        <v/>
      </c>
      <c r="AT1426" s="1" t="str">
        <f t="shared" si="360"/>
        <v/>
      </c>
      <c r="AU1426" s="1" t="str">
        <f t="shared" si="361"/>
        <v/>
      </c>
      <c r="AV1426" s="1" t="str">
        <f t="shared" si="362"/>
        <v/>
      </c>
      <c r="AW1426" s="1" t="str">
        <f t="shared" si="363"/>
        <v/>
      </c>
      <c r="AX1426" s="1" t="str">
        <f t="shared" si="364"/>
        <v/>
      </c>
      <c r="AY1426" s="1">
        <f>IFERROR(IF($AE1426&gt;$AE1425,VLOOKUP($AC1426+AL$1,STOCK!$F$10:$AB$209,16,0),IF($AE1426=$AE1425,(IF(AY1425&gt;=1,AY1425-COUNTIFS($AE1425:$AE1425,$AC1426,AL1425:AL1425,$AI$1),0)),0)),0)</f>
        <v>0</v>
      </c>
      <c r="AZ1426" s="1">
        <f>IFERROR(IF($AE1426&gt;$AE1425,VLOOKUP($AC1426+AM$1,STOCK!$F$10:$AB$209,16,0),IF($AE1426=$AE1425,(IF(AZ1425&gt;=1,AZ1425-COUNTIFS($AE1425:$AE1425,$AC1426,AM1425:AM1425,$AI$1),0)),0)),0)</f>
        <v>0</v>
      </c>
      <c r="BA1426" s="1">
        <f>IFERROR(IF($AE1426&gt;$AE1425,VLOOKUP($AC1426+AN$1,STOCK!$F$10:$AB$209,16,0),IF($AE1426=$AE1425,(IF(BA1425&gt;=1,BA1425-COUNTIFS($AE1425:$AE1425,$AC1426,AN1425:AN1425,$AI$1),0)),0)),0)</f>
        <v>0</v>
      </c>
      <c r="BB1426" s="1">
        <f>IFERROR(IF($AE1426&gt;$AE1425,VLOOKUP($AC1426+AO$1,STOCK!$F$10:$AB$209,16,0),IF($AE1426=$AE1425,(IF(BB1425&gt;=1,BB1425-COUNTIFS($AE1425:$AE1425,$AC1426,AO1425:AO1425,$AI$1),0)),0)),0)</f>
        <v>0</v>
      </c>
      <c r="BC1426" s="1">
        <f>IFERROR(IF($AE1426&gt;$AE1425,VLOOKUP($AC1426+AP$1,STOCK!$F$10:$AB$209,16,0),IF($AE1426=$AE1425,(IF(BC1425&gt;=1,BC1425-COUNTIFS($AE1425:$AE1425,$AC1426,AP1425:AP1425,$AI$1),0)),0)),0)</f>
        <v>0</v>
      </c>
      <c r="BD1426" s="1">
        <f>IFERROR(IF($AE1426&gt;$AE1425,VLOOKUP($AC1426+AQ$1,STOCK!$F$10:$AB$209,16,0),IF($AE1426=$AE1425,(IF(BD1425&gt;=1,BD1425-COUNTIFS($AE1425:$AE1425,$AC1426,AQ1425:AQ1425,$AI$1),0)),0)),0)</f>
        <v>0</v>
      </c>
      <c r="BE1426" s="1">
        <f>IFERROR(IF($AE1426&gt;$AE1425,VLOOKUP($AC1426+AR$1,STOCK!$F$10:$AB$209,16,0),IF($AE1426=$AE1425,(IF(BE1425&gt;=1,BE1425-COUNTIFS($AE1425:$AE1425,$AC1426,AR1425:AR1425,$AI$1),0)),0)),0)</f>
        <v>0</v>
      </c>
      <c r="BF1426" s="1">
        <f>IFERROR(IF($AE1426&gt;$AE1425,VLOOKUP($AC1426+AS$1,STOCK!$F$10:$AB$209,16,0),IF($AE1426=$AE1425,(IF(BF1425&gt;=1,BF1425-COUNTIFS($AE1425:$AE1425,$AC1426,AS1425:AS1425,$AI$1),0)),0)),0)</f>
        <v>0</v>
      </c>
      <c r="BG1426" s="1">
        <f>IFERROR(IF($AE1426&gt;$AE1425,VLOOKUP($AC1426+AT$1,STOCK!$F$10:$AB$209,16,0),IF($AE1426=$AE1425,(IF(BG1425&gt;=1,BG1425-COUNTIFS($AE1425:$AE1425,$AC1426,AT1425:AT1425,$AI$1),0)),0)),0)</f>
        <v>0</v>
      </c>
      <c r="BH1426" s="1">
        <f>IFERROR(IF($AE1426&gt;$AE1425,VLOOKUP($AC1426+AU$1,STOCK!$F$10:$AB$209,16,0),IF($AE1426=$AE1425,(IF(BH1425&gt;=1,BH1425-COUNTIFS($AE1425:$AE1425,$AC1426,AU1425:AU1425,$AI$1),0)),0)),0)</f>
        <v>0</v>
      </c>
      <c r="BI1426" s="1">
        <f>IFERROR(IF($AE1426&gt;$AE1425,VLOOKUP($AC1426+AV$1,STOCK!$F$10:$AB$209,16,0),IF($AE1426=$AE1425,(IF(BI1425&gt;=1,BI1425-COUNTIFS($AE1425:$AE1425,$AC1426,AV1425:AV1425,$AI$1),0)),0)),0)</f>
        <v>0</v>
      </c>
      <c r="BJ1426" s="1">
        <f>IFERROR(IF($AE1426&gt;$AE1425,VLOOKUP($AC1426+AW$1,STOCK!$F$10:$AB$209,16,0),IF($AE1426=$AE1425,(IF(BJ1425&gt;=1,BJ1425-COUNTIFS($AE1425:$AE1425,$AC1426,AW1425:AW1425,$AI$1),0)),0)),0)</f>
        <v>0</v>
      </c>
      <c r="BK1426" s="1">
        <f>IFERROR(IF($AE1426&gt;$AE1425,VLOOKUP($AC1426+AX$1,STOCK!$F$10:$AB$209,16,0),IF($AE1426=$AE1425,(IF(BK1425&gt;=1,BK1425-COUNTIFS($AE1425:$AE1425,$AC1426,AX1425:AX1425,$AI$1),0)),0)),0)</f>
        <v>0</v>
      </c>
      <c r="BL1426" s="1">
        <f>IFERROR(IF($AE1426&gt;$AE1425,VLOOKUP($AC1426+AL$1,STOCK!$F$10:$AB$209,17,0),IF($AE1426=$AE1425,(IF(BL1425&gt;=1,BL1425-COUNTIFS($AE1425:$AE1425,$AC1426,AL1425:AL1425,$AI$2),0)),0)),0)</f>
        <v>0</v>
      </c>
      <c r="BM1426" s="1">
        <f>IFERROR(IF($AE1426&gt;$AE1425,VLOOKUP($AC1426+AM$1,STOCK!$F$10:$AB$209,17,0),IF($AE1426=$AE1425,(IF(BM1425&gt;=1,BM1425-COUNTIFS($AE1425:$AE1425,$AC1426,AM1425:AM1425,$AI$2),0)),0)),0)</f>
        <v>0</v>
      </c>
      <c r="BN1426" s="1">
        <f>IFERROR(IF($AE1426&gt;$AE1425,VLOOKUP($AC1426+AN$1,STOCK!$F$10:$AB$209,17,0),IF($AE1426=$AE1425,(IF(BN1425&gt;=1,BN1425-COUNTIFS($AE1425:$AE1425,$AC1426,AN1425:AN1425,$AI$2),0)),0)),0)</f>
        <v>0</v>
      </c>
      <c r="BO1426" s="1">
        <f>IFERROR(IF($AE1426&gt;$AE1425,VLOOKUP($AC1426+AO$1,STOCK!$F$10:$AB$209,17,0),IF($AE1426=$AE1425,(IF(BO1425&gt;=1,BO1425-COUNTIFS($AE1425:$AE1425,$AC1426,AO1425:AO1425,$AI$2),0)),0)),0)</f>
        <v>0</v>
      </c>
      <c r="BP1426" s="1">
        <f>IFERROR(IF($AE1426&gt;$AE1425,VLOOKUP($AC1426+AP$1,STOCK!$F$10:$AB$209,17,0),IF($AE1426=$AE1425,(IF(BP1425&gt;=1,BP1425-COUNTIFS($AE1425:$AE1425,$AC1426,AP1425:AP1425,$AI$2),0)),0)),0)</f>
        <v>0</v>
      </c>
      <c r="BQ1426" s="1">
        <f>IFERROR(IF($AE1426&gt;$AE1425,VLOOKUP($AC1426+AQ$1,STOCK!$F$10:$AB$209,17,0),IF($AE1426=$AE1425,(IF(BQ1425&gt;=1,BQ1425-COUNTIFS($AE1425:$AE1425,$AC1426,AQ1425:AQ1425,$AI$2),0)),0)),0)</f>
        <v>0</v>
      </c>
      <c r="BR1426" s="1">
        <f>IFERROR(IF($AE1426&gt;$AE1425,VLOOKUP($AC1426+AR$1,STOCK!$F$10:$AB$209,17,0),IF($AE1426=$AE1425,(IF(BR1425&gt;=1,BR1425-COUNTIFS($AE1425:$AE1425,$AC1426,AR1425:AR1425,$AI$2),0)),0)),0)</f>
        <v>0</v>
      </c>
      <c r="BS1426" s="1">
        <f>IFERROR(IF($AE1426&gt;$AE1425,VLOOKUP($AC1426+AS$1,STOCK!$F$10:$AB$209,17,0),IF($AE1426=$AE1425,(IF(BS1425&gt;=1,BS1425-COUNTIFS($AE1425:$AE1425,$AC1426,AS1425:AS1425,$AI$2),0)),0)),0)</f>
        <v>0</v>
      </c>
      <c r="BT1426" s="1">
        <f>IFERROR(IF($AE1426&gt;$AE1425,VLOOKUP($AC1426+AT$1,STOCK!$F$10:$AB$209,17,0),IF($AE1426=$AE1425,(IF(BT1425&gt;=1,BT1425-COUNTIFS($AE1425:$AE1425,$AC1426,AT1425:AT1425,$AI$2),0)),0)),0)</f>
        <v>0</v>
      </c>
      <c r="BU1426" s="1">
        <f>IFERROR(IF($AE1426&gt;$AE1425,VLOOKUP($AC1426+AU$1,STOCK!$F$10:$AB$209,17,0),IF($AE1426=$AE1425,(IF(BU1425&gt;=1,BU1425-COUNTIFS($AE1425:$AE1425,$AC1426,AU1425:AU1425,$AI$2),0)),0)),0)</f>
        <v>0</v>
      </c>
      <c r="BV1426" s="1">
        <f>IFERROR(IF($AE1426&gt;$AE1425,VLOOKUP($AC1426+AV$1,STOCK!$F$10:$AB$209,17,0),IF($AE1426=$AE1425,(IF(BV1425&gt;=1,BV1425-COUNTIFS($AE1425:$AE1425,$AC1426,AV1425:AV1425,$AI$2),0)),0)),0)</f>
        <v>0</v>
      </c>
      <c r="BW1426" s="1">
        <f>IFERROR(IF($AE1426&gt;$AE1425,VLOOKUP($AC1426+AW$1,STOCK!$F$10:$AB$209,17,0),IF($AE1426=$AE1425,(IF(BW1425&gt;=1,BW1425-COUNTIFS($AE1425:$AE1425,$AC1426,AW1425:AW1425,$AI$2),0)),0)),0)</f>
        <v>0</v>
      </c>
      <c r="BX1426" s="1">
        <f>IFERROR(IF($AE1426&gt;$AE1425,VLOOKUP($AC1426+AX$1,STOCK!$F$10:$AB$209,17,0),IF($AE1426=$AE1425,(IF(BX1425&gt;=1,BX1425-COUNTIFS($AE1425:$AE1425,$AC1426,AX1425:AX1425,$AI$2),0)),0)),0)</f>
        <v>0</v>
      </c>
    </row>
    <row r="1427" spans="29:76" x14ac:dyDescent="0.25">
      <c r="AC1427" s="1">
        <f t="shared" si="350"/>
        <v>0</v>
      </c>
      <c r="AD1427" s="1">
        <f>IFERROR(IF(LEN(AK1427)&gt;=1,VLOOKUP(HLOOKUP(AK1427,PROFILE!$K$5:$V$8,4,0),PROFILE!$F$1:$G$3,2,0),0),0)</f>
        <v>0</v>
      </c>
      <c r="AE1427" s="1">
        <f t="shared" si="351"/>
        <v>0</v>
      </c>
      <c r="AF1427" s="1">
        <v>1414</v>
      </c>
      <c r="AI1427" s="1" t="str">
        <f>IFERROR(IF($AH1427&gt;=1,VLOOKUP($AG1427,STUDENT!$O$8:$Z$1507,3,0),""),"")</f>
        <v/>
      </c>
      <c r="AJ1427" s="1" t="str">
        <f>IFERROR(IF($AH1427&gt;=1,VLOOKUP($AG1427,STUDENT!$O$8:$Z$1507,4,0),""),"")</f>
        <v/>
      </c>
      <c r="AK1427" s="1" t="str">
        <f>IFERROR(IF($AH1427&gt;=1,VLOOKUP($AG1427,STUDENT!$O$8:$Z$1507,6,0),""),"")</f>
        <v/>
      </c>
      <c r="AL1427" s="1" t="str">
        <f t="shared" si="352"/>
        <v/>
      </c>
      <c r="AM1427" s="1" t="str">
        <f t="shared" si="353"/>
        <v/>
      </c>
      <c r="AN1427" s="1" t="str">
        <f t="shared" si="354"/>
        <v/>
      </c>
      <c r="AO1427" s="1" t="str">
        <f t="shared" si="355"/>
        <v/>
      </c>
      <c r="AP1427" s="1" t="str">
        <f t="shared" si="356"/>
        <v/>
      </c>
      <c r="AQ1427" s="1" t="str">
        <f t="shared" si="357"/>
        <v/>
      </c>
      <c r="AR1427" s="1" t="str">
        <f t="shared" si="358"/>
        <v/>
      </c>
      <c r="AS1427" s="1" t="str">
        <f t="shared" si="359"/>
        <v/>
      </c>
      <c r="AT1427" s="1" t="str">
        <f t="shared" si="360"/>
        <v/>
      </c>
      <c r="AU1427" s="1" t="str">
        <f t="shared" si="361"/>
        <v/>
      </c>
      <c r="AV1427" s="1" t="str">
        <f t="shared" si="362"/>
        <v/>
      </c>
      <c r="AW1427" s="1" t="str">
        <f t="shared" si="363"/>
        <v/>
      </c>
      <c r="AX1427" s="1" t="str">
        <f t="shared" si="364"/>
        <v/>
      </c>
      <c r="AY1427" s="1">
        <f>IFERROR(IF($AE1427&gt;$AE1426,VLOOKUP($AC1427+AL$1,STOCK!$F$10:$AB$209,16,0),IF($AE1427=$AE1426,(IF(AY1426&gt;=1,AY1426-COUNTIFS($AE1426:$AE1426,$AC1427,AL1426:AL1426,$AI$1),0)),0)),0)</f>
        <v>0</v>
      </c>
      <c r="AZ1427" s="1">
        <f>IFERROR(IF($AE1427&gt;$AE1426,VLOOKUP($AC1427+AM$1,STOCK!$F$10:$AB$209,16,0),IF($AE1427=$AE1426,(IF(AZ1426&gt;=1,AZ1426-COUNTIFS($AE1426:$AE1426,$AC1427,AM1426:AM1426,$AI$1),0)),0)),0)</f>
        <v>0</v>
      </c>
      <c r="BA1427" s="1">
        <f>IFERROR(IF($AE1427&gt;$AE1426,VLOOKUP($AC1427+AN$1,STOCK!$F$10:$AB$209,16,0),IF($AE1427=$AE1426,(IF(BA1426&gt;=1,BA1426-COUNTIFS($AE1426:$AE1426,$AC1427,AN1426:AN1426,$AI$1),0)),0)),0)</f>
        <v>0</v>
      </c>
      <c r="BB1427" s="1">
        <f>IFERROR(IF($AE1427&gt;$AE1426,VLOOKUP($AC1427+AO$1,STOCK!$F$10:$AB$209,16,0),IF($AE1427=$AE1426,(IF(BB1426&gt;=1,BB1426-COUNTIFS($AE1426:$AE1426,$AC1427,AO1426:AO1426,$AI$1),0)),0)),0)</f>
        <v>0</v>
      </c>
      <c r="BC1427" s="1">
        <f>IFERROR(IF($AE1427&gt;$AE1426,VLOOKUP($AC1427+AP$1,STOCK!$F$10:$AB$209,16,0),IF($AE1427=$AE1426,(IF(BC1426&gt;=1,BC1426-COUNTIFS($AE1426:$AE1426,$AC1427,AP1426:AP1426,$AI$1),0)),0)),0)</f>
        <v>0</v>
      </c>
      <c r="BD1427" s="1">
        <f>IFERROR(IF($AE1427&gt;$AE1426,VLOOKUP($AC1427+AQ$1,STOCK!$F$10:$AB$209,16,0),IF($AE1427=$AE1426,(IF(BD1426&gt;=1,BD1426-COUNTIFS($AE1426:$AE1426,$AC1427,AQ1426:AQ1426,$AI$1),0)),0)),0)</f>
        <v>0</v>
      </c>
      <c r="BE1427" s="1">
        <f>IFERROR(IF($AE1427&gt;$AE1426,VLOOKUP($AC1427+AR$1,STOCK!$F$10:$AB$209,16,0),IF($AE1427=$AE1426,(IF(BE1426&gt;=1,BE1426-COUNTIFS($AE1426:$AE1426,$AC1427,AR1426:AR1426,$AI$1),0)),0)),0)</f>
        <v>0</v>
      </c>
      <c r="BF1427" s="1">
        <f>IFERROR(IF($AE1427&gt;$AE1426,VLOOKUP($AC1427+AS$1,STOCK!$F$10:$AB$209,16,0),IF($AE1427=$AE1426,(IF(BF1426&gt;=1,BF1426-COUNTIFS($AE1426:$AE1426,$AC1427,AS1426:AS1426,$AI$1),0)),0)),0)</f>
        <v>0</v>
      </c>
      <c r="BG1427" s="1">
        <f>IFERROR(IF($AE1427&gt;$AE1426,VLOOKUP($AC1427+AT$1,STOCK!$F$10:$AB$209,16,0),IF($AE1427=$AE1426,(IF(BG1426&gt;=1,BG1426-COUNTIFS($AE1426:$AE1426,$AC1427,AT1426:AT1426,$AI$1),0)),0)),0)</f>
        <v>0</v>
      </c>
      <c r="BH1427" s="1">
        <f>IFERROR(IF($AE1427&gt;$AE1426,VLOOKUP($AC1427+AU$1,STOCK!$F$10:$AB$209,16,0),IF($AE1427=$AE1426,(IF(BH1426&gt;=1,BH1426-COUNTIFS($AE1426:$AE1426,$AC1427,AU1426:AU1426,$AI$1),0)),0)),0)</f>
        <v>0</v>
      </c>
      <c r="BI1427" s="1">
        <f>IFERROR(IF($AE1427&gt;$AE1426,VLOOKUP($AC1427+AV$1,STOCK!$F$10:$AB$209,16,0),IF($AE1427=$AE1426,(IF(BI1426&gt;=1,BI1426-COUNTIFS($AE1426:$AE1426,$AC1427,AV1426:AV1426,$AI$1),0)),0)),0)</f>
        <v>0</v>
      </c>
      <c r="BJ1427" s="1">
        <f>IFERROR(IF($AE1427&gt;$AE1426,VLOOKUP($AC1427+AW$1,STOCK!$F$10:$AB$209,16,0),IF($AE1427=$AE1426,(IF(BJ1426&gt;=1,BJ1426-COUNTIFS($AE1426:$AE1426,$AC1427,AW1426:AW1426,$AI$1),0)),0)),0)</f>
        <v>0</v>
      </c>
      <c r="BK1427" s="1">
        <f>IFERROR(IF($AE1427&gt;$AE1426,VLOOKUP($AC1427+AX$1,STOCK!$F$10:$AB$209,16,0),IF($AE1427=$AE1426,(IF(BK1426&gt;=1,BK1426-COUNTIFS($AE1426:$AE1426,$AC1427,AX1426:AX1426,$AI$1),0)),0)),0)</f>
        <v>0</v>
      </c>
      <c r="BL1427" s="1">
        <f>IFERROR(IF($AE1427&gt;$AE1426,VLOOKUP($AC1427+AL$1,STOCK!$F$10:$AB$209,17,0),IF($AE1427=$AE1426,(IF(BL1426&gt;=1,BL1426-COUNTIFS($AE1426:$AE1426,$AC1427,AL1426:AL1426,$AI$2),0)),0)),0)</f>
        <v>0</v>
      </c>
      <c r="BM1427" s="1">
        <f>IFERROR(IF($AE1427&gt;$AE1426,VLOOKUP($AC1427+AM$1,STOCK!$F$10:$AB$209,17,0),IF($AE1427=$AE1426,(IF(BM1426&gt;=1,BM1426-COUNTIFS($AE1426:$AE1426,$AC1427,AM1426:AM1426,$AI$2),0)),0)),0)</f>
        <v>0</v>
      </c>
      <c r="BN1427" s="1">
        <f>IFERROR(IF($AE1427&gt;$AE1426,VLOOKUP($AC1427+AN$1,STOCK!$F$10:$AB$209,17,0),IF($AE1427=$AE1426,(IF(BN1426&gt;=1,BN1426-COUNTIFS($AE1426:$AE1426,$AC1427,AN1426:AN1426,$AI$2),0)),0)),0)</f>
        <v>0</v>
      </c>
      <c r="BO1427" s="1">
        <f>IFERROR(IF($AE1427&gt;$AE1426,VLOOKUP($AC1427+AO$1,STOCK!$F$10:$AB$209,17,0),IF($AE1427=$AE1426,(IF(BO1426&gt;=1,BO1426-COUNTIFS($AE1426:$AE1426,$AC1427,AO1426:AO1426,$AI$2),0)),0)),0)</f>
        <v>0</v>
      </c>
      <c r="BP1427" s="1">
        <f>IFERROR(IF($AE1427&gt;$AE1426,VLOOKUP($AC1427+AP$1,STOCK!$F$10:$AB$209,17,0),IF($AE1427=$AE1426,(IF(BP1426&gt;=1,BP1426-COUNTIFS($AE1426:$AE1426,$AC1427,AP1426:AP1426,$AI$2),0)),0)),0)</f>
        <v>0</v>
      </c>
      <c r="BQ1427" s="1">
        <f>IFERROR(IF($AE1427&gt;$AE1426,VLOOKUP($AC1427+AQ$1,STOCK!$F$10:$AB$209,17,0),IF($AE1427=$AE1426,(IF(BQ1426&gt;=1,BQ1426-COUNTIFS($AE1426:$AE1426,$AC1427,AQ1426:AQ1426,$AI$2),0)),0)),0)</f>
        <v>0</v>
      </c>
      <c r="BR1427" s="1">
        <f>IFERROR(IF($AE1427&gt;$AE1426,VLOOKUP($AC1427+AR$1,STOCK!$F$10:$AB$209,17,0),IF($AE1427=$AE1426,(IF(BR1426&gt;=1,BR1426-COUNTIFS($AE1426:$AE1426,$AC1427,AR1426:AR1426,$AI$2),0)),0)),0)</f>
        <v>0</v>
      </c>
      <c r="BS1427" s="1">
        <f>IFERROR(IF($AE1427&gt;$AE1426,VLOOKUP($AC1427+AS$1,STOCK!$F$10:$AB$209,17,0),IF($AE1427=$AE1426,(IF(BS1426&gt;=1,BS1426-COUNTIFS($AE1426:$AE1426,$AC1427,AS1426:AS1426,$AI$2),0)),0)),0)</f>
        <v>0</v>
      </c>
      <c r="BT1427" s="1">
        <f>IFERROR(IF($AE1427&gt;$AE1426,VLOOKUP($AC1427+AT$1,STOCK!$F$10:$AB$209,17,0),IF($AE1427=$AE1426,(IF(BT1426&gt;=1,BT1426-COUNTIFS($AE1426:$AE1426,$AC1427,AT1426:AT1426,$AI$2),0)),0)),0)</f>
        <v>0</v>
      </c>
      <c r="BU1427" s="1">
        <f>IFERROR(IF($AE1427&gt;$AE1426,VLOOKUP($AC1427+AU$1,STOCK!$F$10:$AB$209,17,0),IF($AE1427=$AE1426,(IF(BU1426&gt;=1,BU1426-COUNTIFS($AE1426:$AE1426,$AC1427,AU1426:AU1426,$AI$2),0)),0)),0)</f>
        <v>0</v>
      </c>
      <c r="BV1427" s="1">
        <f>IFERROR(IF($AE1427&gt;$AE1426,VLOOKUP($AC1427+AV$1,STOCK!$F$10:$AB$209,17,0),IF($AE1427=$AE1426,(IF(BV1426&gt;=1,BV1426-COUNTIFS($AE1426:$AE1426,$AC1427,AV1426:AV1426,$AI$2),0)),0)),0)</f>
        <v>0</v>
      </c>
      <c r="BW1427" s="1">
        <f>IFERROR(IF($AE1427&gt;$AE1426,VLOOKUP($AC1427+AW$1,STOCK!$F$10:$AB$209,17,0),IF($AE1427=$AE1426,(IF(BW1426&gt;=1,BW1426-COUNTIFS($AE1426:$AE1426,$AC1427,AW1426:AW1426,$AI$2),0)),0)),0)</f>
        <v>0</v>
      </c>
      <c r="BX1427" s="1">
        <f>IFERROR(IF($AE1427&gt;$AE1426,VLOOKUP($AC1427+AX$1,STOCK!$F$10:$AB$209,17,0),IF($AE1427=$AE1426,(IF(BX1426&gt;=1,BX1426-COUNTIFS($AE1426:$AE1426,$AC1427,AX1426:AX1426,$AI$2),0)),0)),0)</f>
        <v>0</v>
      </c>
    </row>
    <row r="1428" spans="29:76" x14ac:dyDescent="0.25">
      <c r="AC1428" s="1">
        <f t="shared" si="350"/>
        <v>0</v>
      </c>
      <c r="AD1428" s="1">
        <f>IFERROR(IF(LEN(AK1428)&gt;=1,VLOOKUP(HLOOKUP(AK1428,PROFILE!$K$5:$V$8,4,0),PROFILE!$F$1:$G$3,2,0),0),0)</f>
        <v>0</v>
      </c>
      <c r="AE1428" s="1">
        <f t="shared" si="351"/>
        <v>0</v>
      </c>
      <c r="AF1428" s="1">
        <v>1415</v>
      </c>
      <c r="AI1428" s="1" t="str">
        <f>IFERROR(IF($AH1428&gt;=1,VLOOKUP($AG1428,STUDENT!$O$8:$Z$1507,3,0),""),"")</f>
        <v/>
      </c>
      <c r="AJ1428" s="1" t="str">
        <f>IFERROR(IF($AH1428&gt;=1,VLOOKUP($AG1428,STUDENT!$O$8:$Z$1507,4,0),""),"")</f>
        <v/>
      </c>
      <c r="AK1428" s="1" t="str">
        <f>IFERROR(IF($AH1428&gt;=1,VLOOKUP($AG1428,STUDENT!$O$8:$Z$1507,6,0),""),"")</f>
        <v/>
      </c>
      <c r="AL1428" s="1" t="str">
        <f t="shared" si="352"/>
        <v/>
      </c>
      <c r="AM1428" s="1" t="str">
        <f t="shared" si="353"/>
        <v/>
      </c>
      <c r="AN1428" s="1" t="str">
        <f t="shared" si="354"/>
        <v/>
      </c>
      <c r="AO1428" s="1" t="str">
        <f t="shared" si="355"/>
        <v/>
      </c>
      <c r="AP1428" s="1" t="str">
        <f t="shared" si="356"/>
        <v/>
      </c>
      <c r="AQ1428" s="1" t="str">
        <f t="shared" si="357"/>
        <v/>
      </c>
      <c r="AR1428" s="1" t="str">
        <f t="shared" si="358"/>
        <v/>
      </c>
      <c r="AS1428" s="1" t="str">
        <f t="shared" si="359"/>
        <v/>
      </c>
      <c r="AT1428" s="1" t="str">
        <f t="shared" si="360"/>
        <v/>
      </c>
      <c r="AU1428" s="1" t="str">
        <f t="shared" si="361"/>
        <v/>
      </c>
      <c r="AV1428" s="1" t="str">
        <f t="shared" si="362"/>
        <v/>
      </c>
      <c r="AW1428" s="1" t="str">
        <f t="shared" si="363"/>
        <v/>
      </c>
      <c r="AX1428" s="1" t="str">
        <f t="shared" si="364"/>
        <v/>
      </c>
      <c r="AY1428" s="1">
        <f>IFERROR(IF($AE1428&gt;$AE1427,VLOOKUP($AC1428+AL$1,STOCK!$F$10:$AB$209,16,0),IF($AE1428=$AE1427,(IF(AY1427&gt;=1,AY1427-COUNTIFS($AE1427:$AE1427,$AC1428,AL1427:AL1427,$AI$1),0)),0)),0)</f>
        <v>0</v>
      </c>
      <c r="AZ1428" s="1">
        <f>IFERROR(IF($AE1428&gt;$AE1427,VLOOKUP($AC1428+AM$1,STOCK!$F$10:$AB$209,16,0),IF($AE1428=$AE1427,(IF(AZ1427&gt;=1,AZ1427-COUNTIFS($AE1427:$AE1427,$AC1428,AM1427:AM1427,$AI$1),0)),0)),0)</f>
        <v>0</v>
      </c>
      <c r="BA1428" s="1">
        <f>IFERROR(IF($AE1428&gt;$AE1427,VLOOKUP($AC1428+AN$1,STOCK!$F$10:$AB$209,16,0),IF($AE1428=$AE1427,(IF(BA1427&gt;=1,BA1427-COUNTIFS($AE1427:$AE1427,$AC1428,AN1427:AN1427,$AI$1),0)),0)),0)</f>
        <v>0</v>
      </c>
      <c r="BB1428" s="1">
        <f>IFERROR(IF($AE1428&gt;$AE1427,VLOOKUP($AC1428+AO$1,STOCK!$F$10:$AB$209,16,0),IF($AE1428=$AE1427,(IF(BB1427&gt;=1,BB1427-COUNTIFS($AE1427:$AE1427,$AC1428,AO1427:AO1427,$AI$1),0)),0)),0)</f>
        <v>0</v>
      </c>
      <c r="BC1428" s="1">
        <f>IFERROR(IF($AE1428&gt;$AE1427,VLOOKUP($AC1428+AP$1,STOCK!$F$10:$AB$209,16,0),IF($AE1428=$AE1427,(IF(BC1427&gt;=1,BC1427-COUNTIFS($AE1427:$AE1427,$AC1428,AP1427:AP1427,$AI$1),0)),0)),0)</f>
        <v>0</v>
      </c>
      <c r="BD1428" s="1">
        <f>IFERROR(IF($AE1428&gt;$AE1427,VLOOKUP($AC1428+AQ$1,STOCK!$F$10:$AB$209,16,0),IF($AE1428=$AE1427,(IF(BD1427&gt;=1,BD1427-COUNTIFS($AE1427:$AE1427,$AC1428,AQ1427:AQ1427,$AI$1),0)),0)),0)</f>
        <v>0</v>
      </c>
      <c r="BE1428" s="1">
        <f>IFERROR(IF($AE1428&gt;$AE1427,VLOOKUP($AC1428+AR$1,STOCK!$F$10:$AB$209,16,0),IF($AE1428=$AE1427,(IF(BE1427&gt;=1,BE1427-COUNTIFS($AE1427:$AE1427,$AC1428,AR1427:AR1427,$AI$1),0)),0)),0)</f>
        <v>0</v>
      </c>
      <c r="BF1428" s="1">
        <f>IFERROR(IF($AE1428&gt;$AE1427,VLOOKUP($AC1428+AS$1,STOCK!$F$10:$AB$209,16,0),IF($AE1428=$AE1427,(IF(BF1427&gt;=1,BF1427-COUNTIFS($AE1427:$AE1427,$AC1428,AS1427:AS1427,$AI$1),0)),0)),0)</f>
        <v>0</v>
      </c>
      <c r="BG1428" s="1">
        <f>IFERROR(IF($AE1428&gt;$AE1427,VLOOKUP($AC1428+AT$1,STOCK!$F$10:$AB$209,16,0),IF($AE1428=$AE1427,(IF(BG1427&gt;=1,BG1427-COUNTIFS($AE1427:$AE1427,$AC1428,AT1427:AT1427,$AI$1),0)),0)),0)</f>
        <v>0</v>
      </c>
      <c r="BH1428" s="1">
        <f>IFERROR(IF($AE1428&gt;$AE1427,VLOOKUP($AC1428+AU$1,STOCK!$F$10:$AB$209,16,0),IF($AE1428=$AE1427,(IF(BH1427&gt;=1,BH1427-COUNTIFS($AE1427:$AE1427,$AC1428,AU1427:AU1427,$AI$1),0)),0)),0)</f>
        <v>0</v>
      </c>
      <c r="BI1428" s="1">
        <f>IFERROR(IF($AE1428&gt;$AE1427,VLOOKUP($AC1428+AV$1,STOCK!$F$10:$AB$209,16,0),IF($AE1428=$AE1427,(IF(BI1427&gt;=1,BI1427-COUNTIFS($AE1427:$AE1427,$AC1428,AV1427:AV1427,$AI$1),0)),0)),0)</f>
        <v>0</v>
      </c>
      <c r="BJ1428" s="1">
        <f>IFERROR(IF($AE1428&gt;$AE1427,VLOOKUP($AC1428+AW$1,STOCK!$F$10:$AB$209,16,0),IF($AE1428=$AE1427,(IF(BJ1427&gt;=1,BJ1427-COUNTIFS($AE1427:$AE1427,$AC1428,AW1427:AW1427,$AI$1),0)),0)),0)</f>
        <v>0</v>
      </c>
      <c r="BK1428" s="1">
        <f>IFERROR(IF($AE1428&gt;$AE1427,VLOOKUP($AC1428+AX$1,STOCK!$F$10:$AB$209,16,0),IF($AE1428=$AE1427,(IF(BK1427&gt;=1,BK1427-COUNTIFS($AE1427:$AE1427,$AC1428,AX1427:AX1427,$AI$1),0)),0)),0)</f>
        <v>0</v>
      </c>
      <c r="BL1428" s="1">
        <f>IFERROR(IF($AE1428&gt;$AE1427,VLOOKUP($AC1428+AL$1,STOCK!$F$10:$AB$209,17,0),IF($AE1428=$AE1427,(IF(BL1427&gt;=1,BL1427-COUNTIFS($AE1427:$AE1427,$AC1428,AL1427:AL1427,$AI$2),0)),0)),0)</f>
        <v>0</v>
      </c>
      <c r="BM1428" s="1">
        <f>IFERROR(IF($AE1428&gt;$AE1427,VLOOKUP($AC1428+AM$1,STOCK!$F$10:$AB$209,17,0),IF($AE1428=$AE1427,(IF(BM1427&gt;=1,BM1427-COUNTIFS($AE1427:$AE1427,$AC1428,AM1427:AM1427,$AI$2),0)),0)),0)</f>
        <v>0</v>
      </c>
      <c r="BN1428" s="1">
        <f>IFERROR(IF($AE1428&gt;$AE1427,VLOOKUP($AC1428+AN$1,STOCK!$F$10:$AB$209,17,0),IF($AE1428=$AE1427,(IF(BN1427&gt;=1,BN1427-COUNTIFS($AE1427:$AE1427,$AC1428,AN1427:AN1427,$AI$2),0)),0)),0)</f>
        <v>0</v>
      </c>
      <c r="BO1428" s="1">
        <f>IFERROR(IF($AE1428&gt;$AE1427,VLOOKUP($AC1428+AO$1,STOCK!$F$10:$AB$209,17,0),IF($AE1428=$AE1427,(IF(BO1427&gt;=1,BO1427-COUNTIFS($AE1427:$AE1427,$AC1428,AO1427:AO1427,$AI$2),0)),0)),0)</f>
        <v>0</v>
      </c>
      <c r="BP1428" s="1">
        <f>IFERROR(IF($AE1428&gt;$AE1427,VLOOKUP($AC1428+AP$1,STOCK!$F$10:$AB$209,17,0),IF($AE1428=$AE1427,(IF(BP1427&gt;=1,BP1427-COUNTIFS($AE1427:$AE1427,$AC1428,AP1427:AP1427,$AI$2),0)),0)),0)</f>
        <v>0</v>
      </c>
      <c r="BQ1428" s="1">
        <f>IFERROR(IF($AE1428&gt;$AE1427,VLOOKUP($AC1428+AQ$1,STOCK!$F$10:$AB$209,17,0),IF($AE1428=$AE1427,(IF(BQ1427&gt;=1,BQ1427-COUNTIFS($AE1427:$AE1427,$AC1428,AQ1427:AQ1427,$AI$2),0)),0)),0)</f>
        <v>0</v>
      </c>
      <c r="BR1428" s="1">
        <f>IFERROR(IF($AE1428&gt;$AE1427,VLOOKUP($AC1428+AR$1,STOCK!$F$10:$AB$209,17,0),IF($AE1428=$AE1427,(IF(BR1427&gt;=1,BR1427-COUNTIFS($AE1427:$AE1427,$AC1428,AR1427:AR1427,$AI$2),0)),0)),0)</f>
        <v>0</v>
      </c>
      <c r="BS1428" s="1">
        <f>IFERROR(IF($AE1428&gt;$AE1427,VLOOKUP($AC1428+AS$1,STOCK!$F$10:$AB$209,17,0),IF($AE1428=$AE1427,(IF(BS1427&gt;=1,BS1427-COUNTIFS($AE1427:$AE1427,$AC1428,AS1427:AS1427,$AI$2),0)),0)),0)</f>
        <v>0</v>
      </c>
      <c r="BT1428" s="1">
        <f>IFERROR(IF($AE1428&gt;$AE1427,VLOOKUP($AC1428+AT$1,STOCK!$F$10:$AB$209,17,0),IF($AE1428=$AE1427,(IF(BT1427&gt;=1,BT1427-COUNTIFS($AE1427:$AE1427,$AC1428,AT1427:AT1427,$AI$2),0)),0)),0)</f>
        <v>0</v>
      </c>
      <c r="BU1428" s="1">
        <f>IFERROR(IF($AE1428&gt;$AE1427,VLOOKUP($AC1428+AU$1,STOCK!$F$10:$AB$209,17,0),IF($AE1428=$AE1427,(IF(BU1427&gt;=1,BU1427-COUNTIFS($AE1427:$AE1427,$AC1428,AU1427:AU1427,$AI$2),0)),0)),0)</f>
        <v>0</v>
      </c>
      <c r="BV1428" s="1">
        <f>IFERROR(IF($AE1428&gt;$AE1427,VLOOKUP($AC1428+AV$1,STOCK!$F$10:$AB$209,17,0),IF($AE1428=$AE1427,(IF(BV1427&gt;=1,BV1427-COUNTIFS($AE1427:$AE1427,$AC1428,AV1427:AV1427,$AI$2),0)),0)),0)</f>
        <v>0</v>
      </c>
      <c r="BW1428" s="1">
        <f>IFERROR(IF($AE1428&gt;$AE1427,VLOOKUP($AC1428+AW$1,STOCK!$F$10:$AB$209,17,0),IF($AE1428=$AE1427,(IF(BW1427&gt;=1,BW1427-COUNTIFS($AE1427:$AE1427,$AC1428,AW1427:AW1427,$AI$2),0)),0)),0)</f>
        <v>0</v>
      </c>
      <c r="BX1428" s="1">
        <f>IFERROR(IF($AE1428&gt;$AE1427,VLOOKUP($AC1428+AX$1,STOCK!$F$10:$AB$209,17,0),IF($AE1428=$AE1427,(IF(BX1427&gt;=1,BX1427-COUNTIFS($AE1427:$AE1427,$AC1428,AX1427:AX1427,$AI$2),0)),0)),0)</f>
        <v>0</v>
      </c>
    </row>
    <row r="1429" spans="29:76" x14ac:dyDescent="0.25">
      <c r="AC1429" s="1">
        <f t="shared" si="350"/>
        <v>0</v>
      </c>
      <c r="AD1429" s="1">
        <f>IFERROR(IF(LEN(AK1429)&gt;=1,VLOOKUP(HLOOKUP(AK1429,PROFILE!$K$5:$V$8,4,0),PROFILE!$F$1:$G$3,2,0),0),0)</f>
        <v>0</v>
      </c>
      <c r="AE1429" s="1">
        <f t="shared" si="351"/>
        <v>0</v>
      </c>
      <c r="AF1429" s="1">
        <v>1416</v>
      </c>
      <c r="AI1429" s="1" t="str">
        <f>IFERROR(IF($AH1429&gt;=1,VLOOKUP($AG1429,STUDENT!$O$8:$Z$1507,3,0),""),"")</f>
        <v/>
      </c>
      <c r="AJ1429" s="1" t="str">
        <f>IFERROR(IF($AH1429&gt;=1,VLOOKUP($AG1429,STUDENT!$O$8:$Z$1507,4,0),""),"")</f>
        <v/>
      </c>
      <c r="AK1429" s="1" t="str">
        <f>IFERROR(IF($AH1429&gt;=1,VLOOKUP($AG1429,STUDENT!$O$8:$Z$1507,6,0),""),"")</f>
        <v/>
      </c>
      <c r="AL1429" s="1" t="str">
        <f t="shared" si="352"/>
        <v/>
      </c>
      <c r="AM1429" s="1" t="str">
        <f t="shared" si="353"/>
        <v/>
      </c>
      <c r="AN1429" s="1" t="str">
        <f t="shared" si="354"/>
        <v/>
      </c>
      <c r="AO1429" s="1" t="str">
        <f t="shared" si="355"/>
        <v/>
      </c>
      <c r="AP1429" s="1" t="str">
        <f t="shared" si="356"/>
        <v/>
      </c>
      <c r="AQ1429" s="1" t="str">
        <f t="shared" si="357"/>
        <v/>
      </c>
      <c r="AR1429" s="1" t="str">
        <f t="shared" si="358"/>
        <v/>
      </c>
      <c r="AS1429" s="1" t="str">
        <f t="shared" si="359"/>
        <v/>
      </c>
      <c r="AT1429" s="1" t="str">
        <f t="shared" si="360"/>
        <v/>
      </c>
      <c r="AU1429" s="1" t="str">
        <f t="shared" si="361"/>
        <v/>
      </c>
      <c r="AV1429" s="1" t="str">
        <f t="shared" si="362"/>
        <v/>
      </c>
      <c r="AW1429" s="1" t="str">
        <f t="shared" si="363"/>
        <v/>
      </c>
      <c r="AX1429" s="1" t="str">
        <f t="shared" si="364"/>
        <v/>
      </c>
      <c r="AY1429" s="1">
        <f>IFERROR(IF($AE1429&gt;$AE1428,VLOOKUP($AC1429+AL$1,STOCK!$F$10:$AB$209,16,0),IF($AE1429=$AE1428,(IF(AY1428&gt;=1,AY1428-COUNTIFS($AE1428:$AE1428,$AC1429,AL1428:AL1428,$AI$1),0)),0)),0)</f>
        <v>0</v>
      </c>
      <c r="AZ1429" s="1">
        <f>IFERROR(IF($AE1429&gt;$AE1428,VLOOKUP($AC1429+AM$1,STOCK!$F$10:$AB$209,16,0),IF($AE1429=$AE1428,(IF(AZ1428&gt;=1,AZ1428-COUNTIFS($AE1428:$AE1428,$AC1429,AM1428:AM1428,$AI$1),0)),0)),0)</f>
        <v>0</v>
      </c>
      <c r="BA1429" s="1">
        <f>IFERROR(IF($AE1429&gt;$AE1428,VLOOKUP($AC1429+AN$1,STOCK!$F$10:$AB$209,16,0),IF($AE1429=$AE1428,(IF(BA1428&gt;=1,BA1428-COUNTIFS($AE1428:$AE1428,$AC1429,AN1428:AN1428,$AI$1),0)),0)),0)</f>
        <v>0</v>
      </c>
      <c r="BB1429" s="1">
        <f>IFERROR(IF($AE1429&gt;$AE1428,VLOOKUP($AC1429+AO$1,STOCK!$F$10:$AB$209,16,0),IF($AE1429=$AE1428,(IF(BB1428&gt;=1,BB1428-COUNTIFS($AE1428:$AE1428,$AC1429,AO1428:AO1428,$AI$1),0)),0)),0)</f>
        <v>0</v>
      </c>
      <c r="BC1429" s="1">
        <f>IFERROR(IF($AE1429&gt;$AE1428,VLOOKUP($AC1429+AP$1,STOCK!$F$10:$AB$209,16,0),IF($AE1429=$AE1428,(IF(BC1428&gt;=1,BC1428-COUNTIFS($AE1428:$AE1428,$AC1429,AP1428:AP1428,$AI$1),0)),0)),0)</f>
        <v>0</v>
      </c>
      <c r="BD1429" s="1">
        <f>IFERROR(IF($AE1429&gt;$AE1428,VLOOKUP($AC1429+AQ$1,STOCK!$F$10:$AB$209,16,0),IF($AE1429=$AE1428,(IF(BD1428&gt;=1,BD1428-COUNTIFS($AE1428:$AE1428,$AC1429,AQ1428:AQ1428,$AI$1),0)),0)),0)</f>
        <v>0</v>
      </c>
      <c r="BE1429" s="1">
        <f>IFERROR(IF($AE1429&gt;$AE1428,VLOOKUP($AC1429+AR$1,STOCK!$F$10:$AB$209,16,0),IF($AE1429=$AE1428,(IF(BE1428&gt;=1,BE1428-COUNTIFS($AE1428:$AE1428,$AC1429,AR1428:AR1428,$AI$1),0)),0)),0)</f>
        <v>0</v>
      </c>
      <c r="BF1429" s="1">
        <f>IFERROR(IF($AE1429&gt;$AE1428,VLOOKUP($AC1429+AS$1,STOCK!$F$10:$AB$209,16,0),IF($AE1429=$AE1428,(IF(BF1428&gt;=1,BF1428-COUNTIFS($AE1428:$AE1428,$AC1429,AS1428:AS1428,$AI$1),0)),0)),0)</f>
        <v>0</v>
      </c>
      <c r="BG1429" s="1">
        <f>IFERROR(IF($AE1429&gt;$AE1428,VLOOKUP($AC1429+AT$1,STOCK!$F$10:$AB$209,16,0),IF($AE1429=$AE1428,(IF(BG1428&gt;=1,BG1428-COUNTIFS($AE1428:$AE1428,$AC1429,AT1428:AT1428,$AI$1),0)),0)),0)</f>
        <v>0</v>
      </c>
      <c r="BH1429" s="1">
        <f>IFERROR(IF($AE1429&gt;$AE1428,VLOOKUP($AC1429+AU$1,STOCK!$F$10:$AB$209,16,0),IF($AE1429=$AE1428,(IF(BH1428&gt;=1,BH1428-COUNTIFS($AE1428:$AE1428,$AC1429,AU1428:AU1428,$AI$1),0)),0)),0)</f>
        <v>0</v>
      </c>
      <c r="BI1429" s="1">
        <f>IFERROR(IF($AE1429&gt;$AE1428,VLOOKUP($AC1429+AV$1,STOCK!$F$10:$AB$209,16,0),IF($AE1429=$AE1428,(IF(BI1428&gt;=1,BI1428-COUNTIFS($AE1428:$AE1428,$AC1429,AV1428:AV1428,$AI$1),0)),0)),0)</f>
        <v>0</v>
      </c>
      <c r="BJ1429" s="1">
        <f>IFERROR(IF($AE1429&gt;$AE1428,VLOOKUP($AC1429+AW$1,STOCK!$F$10:$AB$209,16,0),IF($AE1429=$AE1428,(IF(BJ1428&gt;=1,BJ1428-COUNTIFS($AE1428:$AE1428,$AC1429,AW1428:AW1428,$AI$1),0)),0)),0)</f>
        <v>0</v>
      </c>
      <c r="BK1429" s="1">
        <f>IFERROR(IF($AE1429&gt;$AE1428,VLOOKUP($AC1429+AX$1,STOCK!$F$10:$AB$209,16,0),IF($AE1429=$AE1428,(IF(BK1428&gt;=1,BK1428-COUNTIFS($AE1428:$AE1428,$AC1429,AX1428:AX1428,$AI$1),0)),0)),0)</f>
        <v>0</v>
      </c>
      <c r="BL1429" s="1">
        <f>IFERROR(IF($AE1429&gt;$AE1428,VLOOKUP($AC1429+AL$1,STOCK!$F$10:$AB$209,17,0),IF($AE1429=$AE1428,(IF(BL1428&gt;=1,BL1428-COUNTIFS($AE1428:$AE1428,$AC1429,AL1428:AL1428,$AI$2),0)),0)),0)</f>
        <v>0</v>
      </c>
      <c r="BM1429" s="1">
        <f>IFERROR(IF($AE1429&gt;$AE1428,VLOOKUP($AC1429+AM$1,STOCK!$F$10:$AB$209,17,0),IF($AE1429=$AE1428,(IF(BM1428&gt;=1,BM1428-COUNTIFS($AE1428:$AE1428,$AC1429,AM1428:AM1428,$AI$2),0)),0)),0)</f>
        <v>0</v>
      </c>
      <c r="BN1429" s="1">
        <f>IFERROR(IF($AE1429&gt;$AE1428,VLOOKUP($AC1429+AN$1,STOCK!$F$10:$AB$209,17,0),IF($AE1429=$AE1428,(IF(BN1428&gt;=1,BN1428-COUNTIFS($AE1428:$AE1428,$AC1429,AN1428:AN1428,$AI$2),0)),0)),0)</f>
        <v>0</v>
      </c>
      <c r="BO1429" s="1">
        <f>IFERROR(IF($AE1429&gt;$AE1428,VLOOKUP($AC1429+AO$1,STOCK!$F$10:$AB$209,17,0),IF($AE1429=$AE1428,(IF(BO1428&gt;=1,BO1428-COUNTIFS($AE1428:$AE1428,$AC1429,AO1428:AO1428,$AI$2),0)),0)),0)</f>
        <v>0</v>
      </c>
      <c r="BP1429" s="1">
        <f>IFERROR(IF($AE1429&gt;$AE1428,VLOOKUP($AC1429+AP$1,STOCK!$F$10:$AB$209,17,0),IF($AE1429=$AE1428,(IF(BP1428&gt;=1,BP1428-COUNTIFS($AE1428:$AE1428,$AC1429,AP1428:AP1428,$AI$2),0)),0)),0)</f>
        <v>0</v>
      </c>
      <c r="BQ1429" s="1">
        <f>IFERROR(IF($AE1429&gt;$AE1428,VLOOKUP($AC1429+AQ$1,STOCK!$F$10:$AB$209,17,0),IF($AE1429=$AE1428,(IF(BQ1428&gt;=1,BQ1428-COUNTIFS($AE1428:$AE1428,$AC1429,AQ1428:AQ1428,$AI$2),0)),0)),0)</f>
        <v>0</v>
      </c>
      <c r="BR1429" s="1">
        <f>IFERROR(IF($AE1429&gt;$AE1428,VLOOKUP($AC1429+AR$1,STOCK!$F$10:$AB$209,17,0),IF($AE1429=$AE1428,(IF(BR1428&gt;=1,BR1428-COUNTIFS($AE1428:$AE1428,$AC1429,AR1428:AR1428,$AI$2),0)),0)),0)</f>
        <v>0</v>
      </c>
      <c r="BS1429" s="1">
        <f>IFERROR(IF($AE1429&gt;$AE1428,VLOOKUP($AC1429+AS$1,STOCK!$F$10:$AB$209,17,0),IF($AE1429=$AE1428,(IF(BS1428&gt;=1,BS1428-COUNTIFS($AE1428:$AE1428,$AC1429,AS1428:AS1428,$AI$2),0)),0)),0)</f>
        <v>0</v>
      </c>
      <c r="BT1429" s="1">
        <f>IFERROR(IF($AE1429&gt;$AE1428,VLOOKUP($AC1429+AT$1,STOCK!$F$10:$AB$209,17,0),IF($AE1429=$AE1428,(IF(BT1428&gt;=1,BT1428-COUNTIFS($AE1428:$AE1428,$AC1429,AT1428:AT1428,$AI$2),0)),0)),0)</f>
        <v>0</v>
      </c>
      <c r="BU1429" s="1">
        <f>IFERROR(IF($AE1429&gt;$AE1428,VLOOKUP($AC1429+AU$1,STOCK!$F$10:$AB$209,17,0),IF($AE1429=$AE1428,(IF(BU1428&gt;=1,BU1428-COUNTIFS($AE1428:$AE1428,$AC1429,AU1428:AU1428,$AI$2),0)),0)),0)</f>
        <v>0</v>
      </c>
      <c r="BV1429" s="1">
        <f>IFERROR(IF($AE1429&gt;$AE1428,VLOOKUP($AC1429+AV$1,STOCK!$F$10:$AB$209,17,0),IF($AE1429=$AE1428,(IF(BV1428&gt;=1,BV1428-COUNTIFS($AE1428:$AE1428,$AC1429,AV1428:AV1428,$AI$2),0)),0)),0)</f>
        <v>0</v>
      </c>
      <c r="BW1429" s="1">
        <f>IFERROR(IF($AE1429&gt;$AE1428,VLOOKUP($AC1429+AW$1,STOCK!$F$10:$AB$209,17,0),IF($AE1429=$AE1428,(IF(BW1428&gt;=1,BW1428-COUNTIFS($AE1428:$AE1428,$AC1429,AW1428:AW1428,$AI$2),0)),0)),0)</f>
        <v>0</v>
      </c>
      <c r="BX1429" s="1">
        <f>IFERROR(IF($AE1429&gt;$AE1428,VLOOKUP($AC1429+AX$1,STOCK!$F$10:$AB$209,17,0),IF($AE1429=$AE1428,(IF(BX1428&gt;=1,BX1428-COUNTIFS($AE1428:$AE1428,$AC1429,AX1428:AX1428,$AI$2),0)),0)),0)</f>
        <v>0</v>
      </c>
    </row>
    <row r="1430" spans="29:76" x14ac:dyDescent="0.25">
      <c r="AC1430" s="1">
        <f t="shared" si="350"/>
        <v>0</v>
      </c>
      <c r="AD1430" s="1">
        <f>IFERROR(IF(LEN(AK1430)&gt;=1,VLOOKUP(HLOOKUP(AK1430,PROFILE!$K$5:$V$8,4,0),PROFILE!$F$1:$G$3,2,0),0),0)</f>
        <v>0</v>
      </c>
      <c r="AE1430" s="1">
        <f t="shared" si="351"/>
        <v>0</v>
      </c>
      <c r="AF1430" s="1">
        <v>1417</v>
      </c>
      <c r="AI1430" s="1" t="str">
        <f>IFERROR(IF($AH1430&gt;=1,VLOOKUP($AG1430,STUDENT!$O$8:$Z$1507,3,0),""),"")</f>
        <v/>
      </c>
      <c r="AJ1430" s="1" t="str">
        <f>IFERROR(IF($AH1430&gt;=1,VLOOKUP($AG1430,STUDENT!$O$8:$Z$1507,4,0),""),"")</f>
        <v/>
      </c>
      <c r="AK1430" s="1" t="str">
        <f>IFERROR(IF($AH1430&gt;=1,VLOOKUP($AG1430,STUDENT!$O$8:$Z$1507,6,0),""),"")</f>
        <v/>
      </c>
      <c r="AL1430" s="1" t="str">
        <f t="shared" si="352"/>
        <v/>
      </c>
      <c r="AM1430" s="1" t="str">
        <f t="shared" si="353"/>
        <v/>
      </c>
      <c r="AN1430" s="1" t="str">
        <f t="shared" si="354"/>
        <v/>
      </c>
      <c r="AO1430" s="1" t="str">
        <f t="shared" si="355"/>
        <v/>
      </c>
      <c r="AP1430" s="1" t="str">
        <f t="shared" si="356"/>
        <v/>
      </c>
      <c r="AQ1430" s="1" t="str">
        <f t="shared" si="357"/>
        <v/>
      </c>
      <c r="AR1430" s="1" t="str">
        <f t="shared" si="358"/>
        <v/>
      </c>
      <c r="AS1430" s="1" t="str">
        <f t="shared" si="359"/>
        <v/>
      </c>
      <c r="AT1430" s="1" t="str">
        <f t="shared" si="360"/>
        <v/>
      </c>
      <c r="AU1430" s="1" t="str">
        <f t="shared" si="361"/>
        <v/>
      </c>
      <c r="AV1430" s="1" t="str">
        <f t="shared" si="362"/>
        <v/>
      </c>
      <c r="AW1430" s="1" t="str">
        <f t="shared" si="363"/>
        <v/>
      </c>
      <c r="AX1430" s="1" t="str">
        <f t="shared" si="364"/>
        <v/>
      </c>
      <c r="AY1430" s="1">
        <f>IFERROR(IF($AE1430&gt;$AE1429,VLOOKUP($AC1430+AL$1,STOCK!$F$10:$AB$209,16,0),IF($AE1430=$AE1429,(IF(AY1429&gt;=1,AY1429-COUNTIFS($AE1429:$AE1429,$AC1430,AL1429:AL1429,$AI$1),0)),0)),0)</f>
        <v>0</v>
      </c>
      <c r="AZ1430" s="1">
        <f>IFERROR(IF($AE1430&gt;$AE1429,VLOOKUP($AC1430+AM$1,STOCK!$F$10:$AB$209,16,0),IF($AE1430=$AE1429,(IF(AZ1429&gt;=1,AZ1429-COUNTIFS($AE1429:$AE1429,$AC1430,AM1429:AM1429,$AI$1),0)),0)),0)</f>
        <v>0</v>
      </c>
      <c r="BA1430" s="1">
        <f>IFERROR(IF($AE1430&gt;$AE1429,VLOOKUP($AC1430+AN$1,STOCK!$F$10:$AB$209,16,0),IF($AE1430=$AE1429,(IF(BA1429&gt;=1,BA1429-COUNTIFS($AE1429:$AE1429,$AC1430,AN1429:AN1429,$AI$1),0)),0)),0)</f>
        <v>0</v>
      </c>
      <c r="BB1430" s="1">
        <f>IFERROR(IF($AE1430&gt;$AE1429,VLOOKUP($AC1430+AO$1,STOCK!$F$10:$AB$209,16,0),IF($AE1430=$AE1429,(IF(BB1429&gt;=1,BB1429-COUNTIFS($AE1429:$AE1429,$AC1430,AO1429:AO1429,$AI$1),0)),0)),0)</f>
        <v>0</v>
      </c>
      <c r="BC1430" s="1">
        <f>IFERROR(IF($AE1430&gt;$AE1429,VLOOKUP($AC1430+AP$1,STOCK!$F$10:$AB$209,16,0),IF($AE1430=$AE1429,(IF(BC1429&gt;=1,BC1429-COUNTIFS($AE1429:$AE1429,$AC1430,AP1429:AP1429,$AI$1),0)),0)),0)</f>
        <v>0</v>
      </c>
      <c r="BD1430" s="1">
        <f>IFERROR(IF($AE1430&gt;$AE1429,VLOOKUP($AC1430+AQ$1,STOCK!$F$10:$AB$209,16,0),IF($AE1430=$AE1429,(IF(BD1429&gt;=1,BD1429-COUNTIFS($AE1429:$AE1429,$AC1430,AQ1429:AQ1429,$AI$1),0)),0)),0)</f>
        <v>0</v>
      </c>
      <c r="BE1430" s="1">
        <f>IFERROR(IF($AE1430&gt;$AE1429,VLOOKUP($AC1430+AR$1,STOCK!$F$10:$AB$209,16,0),IF($AE1430=$AE1429,(IF(BE1429&gt;=1,BE1429-COUNTIFS($AE1429:$AE1429,$AC1430,AR1429:AR1429,$AI$1),0)),0)),0)</f>
        <v>0</v>
      </c>
      <c r="BF1430" s="1">
        <f>IFERROR(IF($AE1430&gt;$AE1429,VLOOKUP($AC1430+AS$1,STOCK!$F$10:$AB$209,16,0),IF($AE1430=$AE1429,(IF(BF1429&gt;=1,BF1429-COUNTIFS($AE1429:$AE1429,$AC1430,AS1429:AS1429,$AI$1),0)),0)),0)</f>
        <v>0</v>
      </c>
      <c r="BG1430" s="1">
        <f>IFERROR(IF($AE1430&gt;$AE1429,VLOOKUP($AC1430+AT$1,STOCK!$F$10:$AB$209,16,0),IF($AE1430=$AE1429,(IF(BG1429&gt;=1,BG1429-COUNTIFS($AE1429:$AE1429,$AC1430,AT1429:AT1429,$AI$1),0)),0)),0)</f>
        <v>0</v>
      </c>
      <c r="BH1430" s="1">
        <f>IFERROR(IF($AE1430&gt;$AE1429,VLOOKUP($AC1430+AU$1,STOCK!$F$10:$AB$209,16,0),IF($AE1430=$AE1429,(IF(BH1429&gt;=1,BH1429-COUNTIFS($AE1429:$AE1429,$AC1430,AU1429:AU1429,$AI$1),0)),0)),0)</f>
        <v>0</v>
      </c>
      <c r="BI1430" s="1">
        <f>IFERROR(IF($AE1430&gt;$AE1429,VLOOKUP($AC1430+AV$1,STOCK!$F$10:$AB$209,16,0),IF($AE1430=$AE1429,(IF(BI1429&gt;=1,BI1429-COUNTIFS($AE1429:$AE1429,$AC1430,AV1429:AV1429,$AI$1),0)),0)),0)</f>
        <v>0</v>
      </c>
      <c r="BJ1430" s="1">
        <f>IFERROR(IF($AE1430&gt;$AE1429,VLOOKUP($AC1430+AW$1,STOCK!$F$10:$AB$209,16,0),IF($AE1430=$AE1429,(IF(BJ1429&gt;=1,BJ1429-COUNTIFS($AE1429:$AE1429,$AC1430,AW1429:AW1429,$AI$1),0)),0)),0)</f>
        <v>0</v>
      </c>
      <c r="BK1430" s="1">
        <f>IFERROR(IF($AE1430&gt;$AE1429,VLOOKUP($AC1430+AX$1,STOCK!$F$10:$AB$209,16,0),IF($AE1430=$AE1429,(IF(BK1429&gt;=1,BK1429-COUNTIFS($AE1429:$AE1429,$AC1430,AX1429:AX1429,$AI$1),0)),0)),0)</f>
        <v>0</v>
      </c>
      <c r="BL1430" s="1">
        <f>IFERROR(IF($AE1430&gt;$AE1429,VLOOKUP($AC1430+AL$1,STOCK!$F$10:$AB$209,17,0),IF($AE1430=$AE1429,(IF(BL1429&gt;=1,BL1429-COUNTIFS($AE1429:$AE1429,$AC1430,AL1429:AL1429,$AI$2),0)),0)),0)</f>
        <v>0</v>
      </c>
      <c r="BM1430" s="1">
        <f>IFERROR(IF($AE1430&gt;$AE1429,VLOOKUP($AC1430+AM$1,STOCK!$F$10:$AB$209,17,0),IF($AE1430=$AE1429,(IF(BM1429&gt;=1,BM1429-COUNTIFS($AE1429:$AE1429,$AC1430,AM1429:AM1429,$AI$2),0)),0)),0)</f>
        <v>0</v>
      </c>
      <c r="BN1430" s="1">
        <f>IFERROR(IF($AE1430&gt;$AE1429,VLOOKUP($AC1430+AN$1,STOCK!$F$10:$AB$209,17,0),IF($AE1430=$AE1429,(IF(BN1429&gt;=1,BN1429-COUNTIFS($AE1429:$AE1429,$AC1430,AN1429:AN1429,$AI$2),0)),0)),0)</f>
        <v>0</v>
      </c>
      <c r="BO1430" s="1">
        <f>IFERROR(IF($AE1430&gt;$AE1429,VLOOKUP($AC1430+AO$1,STOCK!$F$10:$AB$209,17,0),IF($AE1430=$AE1429,(IF(BO1429&gt;=1,BO1429-COUNTIFS($AE1429:$AE1429,$AC1430,AO1429:AO1429,$AI$2),0)),0)),0)</f>
        <v>0</v>
      </c>
      <c r="BP1430" s="1">
        <f>IFERROR(IF($AE1430&gt;$AE1429,VLOOKUP($AC1430+AP$1,STOCK!$F$10:$AB$209,17,0),IF($AE1430=$AE1429,(IF(BP1429&gt;=1,BP1429-COUNTIFS($AE1429:$AE1429,$AC1430,AP1429:AP1429,$AI$2),0)),0)),0)</f>
        <v>0</v>
      </c>
      <c r="BQ1430" s="1">
        <f>IFERROR(IF($AE1430&gt;$AE1429,VLOOKUP($AC1430+AQ$1,STOCK!$F$10:$AB$209,17,0),IF($AE1430=$AE1429,(IF(BQ1429&gt;=1,BQ1429-COUNTIFS($AE1429:$AE1429,$AC1430,AQ1429:AQ1429,$AI$2),0)),0)),0)</f>
        <v>0</v>
      </c>
      <c r="BR1430" s="1">
        <f>IFERROR(IF($AE1430&gt;$AE1429,VLOOKUP($AC1430+AR$1,STOCK!$F$10:$AB$209,17,0),IF($AE1430=$AE1429,(IF(BR1429&gt;=1,BR1429-COUNTIFS($AE1429:$AE1429,$AC1430,AR1429:AR1429,$AI$2),0)),0)),0)</f>
        <v>0</v>
      </c>
      <c r="BS1430" s="1">
        <f>IFERROR(IF($AE1430&gt;$AE1429,VLOOKUP($AC1430+AS$1,STOCK!$F$10:$AB$209,17,0),IF($AE1430=$AE1429,(IF(BS1429&gt;=1,BS1429-COUNTIFS($AE1429:$AE1429,$AC1430,AS1429:AS1429,$AI$2),0)),0)),0)</f>
        <v>0</v>
      </c>
      <c r="BT1430" s="1">
        <f>IFERROR(IF($AE1430&gt;$AE1429,VLOOKUP($AC1430+AT$1,STOCK!$F$10:$AB$209,17,0),IF($AE1430=$AE1429,(IF(BT1429&gt;=1,BT1429-COUNTIFS($AE1429:$AE1429,$AC1430,AT1429:AT1429,$AI$2),0)),0)),0)</f>
        <v>0</v>
      </c>
      <c r="BU1430" s="1">
        <f>IFERROR(IF($AE1430&gt;$AE1429,VLOOKUP($AC1430+AU$1,STOCK!$F$10:$AB$209,17,0),IF($AE1430=$AE1429,(IF(BU1429&gt;=1,BU1429-COUNTIFS($AE1429:$AE1429,$AC1430,AU1429:AU1429,$AI$2),0)),0)),0)</f>
        <v>0</v>
      </c>
      <c r="BV1430" s="1">
        <f>IFERROR(IF($AE1430&gt;$AE1429,VLOOKUP($AC1430+AV$1,STOCK!$F$10:$AB$209,17,0),IF($AE1430=$AE1429,(IF(BV1429&gt;=1,BV1429-COUNTIFS($AE1429:$AE1429,$AC1430,AV1429:AV1429,$AI$2),0)),0)),0)</f>
        <v>0</v>
      </c>
      <c r="BW1430" s="1">
        <f>IFERROR(IF($AE1430&gt;$AE1429,VLOOKUP($AC1430+AW$1,STOCK!$F$10:$AB$209,17,0),IF($AE1430=$AE1429,(IF(BW1429&gt;=1,BW1429-COUNTIFS($AE1429:$AE1429,$AC1430,AW1429:AW1429,$AI$2),0)),0)),0)</f>
        <v>0</v>
      </c>
      <c r="BX1430" s="1">
        <f>IFERROR(IF($AE1430&gt;$AE1429,VLOOKUP($AC1430+AX$1,STOCK!$F$10:$AB$209,17,0),IF($AE1430=$AE1429,(IF(BX1429&gt;=1,BX1429-COUNTIFS($AE1429:$AE1429,$AC1430,AX1429:AX1429,$AI$2),0)),0)),0)</f>
        <v>0</v>
      </c>
    </row>
    <row r="1431" spans="29:76" x14ac:dyDescent="0.25">
      <c r="AC1431" s="1">
        <f t="shared" si="350"/>
        <v>0</v>
      </c>
      <c r="AD1431" s="1">
        <f>IFERROR(IF(LEN(AK1431)&gt;=1,VLOOKUP(HLOOKUP(AK1431,PROFILE!$K$5:$V$8,4,0),PROFILE!$F$1:$G$3,2,0),0),0)</f>
        <v>0</v>
      </c>
      <c r="AE1431" s="1">
        <f t="shared" si="351"/>
        <v>0</v>
      </c>
      <c r="AF1431" s="1">
        <v>1418</v>
      </c>
      <c r="AI1431" s="1" t="str">
        <f>IFERROR(IF($AH1431&gt;=1,VLOOKUP($AG1431,STUDENT!$O$8:$Z$1507,3,0),""),"")</f>
        <v/>
      </c>
      <c r="AJ1431" s="1" t="str">
        <f>IFERROR(IF($AH1431&gt;=1,VLOOKUP($AG1431,STUDENT!$O$8:$Z$1507,4,0),""),"")</f>
        <v/>
      </c>
      <c r="AK1431" s="1" t="str">
        <f>IFERROR(IF($AH1431&gt;=1,VLOOKUP($AG1431,STUDENT!$O$8:$Z$1507,6,0),""),"")</f>
        <v/>
      </c>
      <c r="AL1431" s="1" t="str">
        <f t="shared" si="352"/>
        <v/>
      </c>
      <c r="AM1431" s="1" t="str">
        <f t="shared" si="353"/>
        <v/>
      </c>
      <c r="AN1431" s="1" t="str">
        <f t="shared" si="354"/>
        <v/>
      </c>
      <c r="AO1431" s="1" t="str">
        <f t="shared" si="355"/>
        <v/>
      </c>
      <c r="AP1431" s="1" t="str">
        <f t="shared" si="356"/>
        <v/>
      </c>
      <c r="AQ1431" s="1" t="str">
        <f t="shared" si="357"/>
        <v/>
      </c>
      <c r="AR1431" s="1" t="str">
        <f t="shared" si="358"/>
        <v/>
      </c>
      <c r="AS1431" s="1" t="str">
        <f t="shared" si="359"/>
        <v/>
      </c>
      <c r="AT1431" s="1" t="str">
        <f t="shared" si="360"/>
        <v/>
      </c>
      <c r="AU1431" s="1" t="str">
        <f t="shared" si="361"/>
        <v/>
      </c>
      <c r="AV1431" s="1" t="str">
        <f t="shared" si="362"/>
        <v/>
      </c>
      <c r="AW1431" s="1" t="str">
        <f t="shared" si="363"/>
        <v/>
      </c>
      <c r="AX1431" s="1" t="str">
        <f t="shared" si="364"/>
        <v/>
      </c>
      <c r="AY1431" s="1">
        <f>IFERROR(IF($AE1431&gt;$AE1430,VLOOKUP($AC1431+AL$1,STOCK!$F$10:$AB$209,16,0),IF($AE1431=$AE1430,(IF(AY1430&gt;=1,AY1430-COUNTIFS($AE1430:$AE1430,$AC1431,AL1430:AL1430,$AI$1),0)),0)),0)</f>
        <v>0</v>
      </c>
      <c r="AZ1431" s="1">
        <f>IFERROR(IF($AE1431&gt;$AE1430,VLOOKUP($AC1431+AM$1,STOCK!$F$10:$AB$209,16,0),IF($AE1431=$AE1430,(IF(AZ1430&gt;=1,AZ1430-COUNTIFS($AE1430:$AE1430,$AC1431,AM1430:AM1430,$AI$1),0)),0)),0)</f>
        <v>0</v>
      </c>
      <c r="BA1431" s="1">
        <f>IFERROR(IF($AE1431&gt;$AE1430,VLOOKUP($AC1431+AN$1,STOCK!$F$10:$AB$209,16,0),IF($AE1431=$AE1430,(IF(BA1430&gt;=1,BA1430-COUNTIFS($AE1430:$AE1430,$AC1431,AN1430:AN1430,$AI$1),0)),0)),0)</f>
        <v>0</v>
      </c>
      <c r="BB1431" s="1">
        <f>IFERROR(IF($AE1431&gt;$AE1430,VLOOKUP($AC1431+AO$1,STOCK!$F$10:$AB$209,16,0),IF($AE1431=$AE1430,(IF(BB1430&gt;=1,BB1430-COUNTIFS($AE1430:$AE1430,$AC1431,AO1430:AO1430,$AI$1),0)),0)),0)</f>
        <v>0</v>
      </c>
      <c r="BC1431" s="1">
        <f>IFERROR(IF($AE1431&gt;$AE1430,VLOOKUP($AC1431+AP$1,STOCK!$F$10:$AB$209,16,0),IF($AE1431=$AE1430,(IF(BC1430&gt;=1,BC1430-COUNTIFS($AE1430:$AE1430,$AC1431,AP1430:AP1430,$AI$1),0)),0)),0)</f>
        <v>0</v>
      </c>
      <c r="BD1431" s="1">
        <f>IFERROR(IF($AE1431&gt;$AE1430,VLOOKUP($AC1431+AQ$1,STOCK!$F$10:$AB$209,16,0),IF($AE1431=$AE1430,(IF(BD1430&gt;=1,BD1430-COUNTIFS($AE1430:$AE1430,$AC1431,AQ1430:AQ1430,$AI$1),0)),0)),0)</f>
        <v>0</v>
      </c>
      <c r="BE1431" s="1">
        <f>IFERROR(IF($AE1431&gt;$AE1430,VLOOKUP($AC1431+AR$1,STOCK!$F$10:$AB$209,16,0),IF($AE1431=$AE1430,(IF(BE1430&gt;=1,BE1430-COUNTIFS($AE1430:$AE1430,$AC1431,AR1430:AR1430,$AI$1),0)),0)),0)</f>
        <v>0</v>
      </c>
      <c r="BF1431" s="1">
        <f>IFERROR(IF($AE1431&gt;$AE1430,VLOOKUP($AC1431+AS$1,STOCK!$F$10:$AB$209,16,0),IF($AE1431=$AE1430,(IF(BF1430&gt;=1,BF1430-COUNTIFS($AE1430:$AE1430,$AC1431,AS1430:AS1430,$AI$1),0)),0)),0)</f>
        <v>0</v>
      </c>
      <c r="BG1431" s="1">
        <f>IFERROR(IF($AE1431&gt;$AE1430,VLOOKUP($AC1431+AT$1,STOCK!$F$10:$AB$209,16,0),IF($AE1431=$AE1430,(IF(BG1430&gt;=1,BG1430-COUNTIFS($AE1430:$AE1430,$AC1431,AT1430:AT1430,$AI$1),0)),0)),0)</f>
        <v>0</v>
      </c>
      <c r="BH1431" s="1">
        <f>IFERROR(IF($AE1431&gt;$AE1430,VLOOKUP($AC1431+AU$1,STOCK!$F$10:$AB$209,16,0),IF($AE1431=$AE1430,(IF(BH1430&gt;=1,BH1430-COUNTIFS($AE1430:$AE1430,$AC1431,AU1430:AU1430,$AI$1),0)),0)),0)</f>
        <v>0</v>
      </c>
      <c r="BI1431" s="1">
        <f>IFERROR(IF($AE1431&gt;$AE1430,VLOOKUP($AC1431+AV$1,STOCK!$F$10:$AB$209,16,0),IF($AE1431=$AE1430,(IF(BI1430&gt;=1,BI1430-COUNTIFS($AE1430:$AE1430,$AC1431,AV1430:AV1430,$AI$1),0)),0)),0)</f>
        <v>0</v>
      </c>
      <c r="BJ1431" s="1">
        <f>IFERROR(IF($AE1431&gt;$AE1430,VLOOKUP($AC1431+AW$1,STOCK!$F$10:$AB$209,16,0),IF($AE1431=$AE1430,(IF(BJ1430&gt;=1,BJ1430-COUNTIFS($AE1430:$AE1430,$AC1431,AW1430:AW1430,$AI$1),0)),0)),0)</f>
        <v>0</v>
      </c>
      <c r="BK1431" s="1">
        <f>IFERROR(IF($AE1431&gt;$AE1430,VLOOKUP($AC1431+AX$1,STOCK!$F$10:$AB$209,16,0),IF($AE1431=$AE1430,(IF(BK1430&gt;=1,BK1430-COUNTIFS($AE1430:$AE1430,$AC1431,AX1430:AX1430,$AI$1),0)),0)),0)</f>
        <v>0</v>
      </c>
      <c r="BL1431" s="1">
        <f>IFERROR(IF($AE1431&gt;$AE1430,VLOOKUP($AC1431+AL$1,STOCK!$F$10:$AB$209,17,0),IF($AE1431=$AE1430,(IF(BL1430&gt;=1,BL1430-COUNTIFS($AE1430:$AE1430,$AC1431,AL1430:AL1430,$AI$2),0)),0)),0)</f>
        <v>0</v>
      </c>
      <c r="BM1431" s="1">
        <f>IFERROR(IF($AE1431&gt;$AE1430,VLOOKUP($AC1431+AM$1,STOCK!$F$10:$AB$209,17,0),IF($AE1431=$AE1430,(IF(BM1430&gt;=1,BM1430-COUNTIFS($AE1430:$AE1430,$AC1431,AM1430:AM1430,$AI$2),0)),0)),0)</f>
        <v>0</v>
      </c>
      <c r="BN1431" s="1">
        <f>IFERROR(IF($AE1431&gt;$AE1430,VLOOKUP($AC1431+AN$1,STOCK!$F$10:$AB$209,17,0),IF($AE1431=$AE1430,(IF(BN1430&gt;=1,BN1430-COUNTIFS($AE1430:$AE1430,$AC1431,AN1430:AN1430,$AI$2),0)),0)),0)</f>
        <v>0</v>
      </c>
      <c r="BO1431" s="1">
        <f>IFERROR(IF($AE1431&gt;$AE1430,VLOOKUP($AC1431+AO$1,STOCK!$F$10:$AB$209,17,0),IF($AE1431=$AE1430,(IF(BO1430&gt;=1,BO1430-COUNTIFS($AE1430:$AE1430,$AC1431,AO1430:AO1430,$AI$2),0)),0)),0)</f>
        <v>0</v>
      </c>
      <c r="BP1431" s="1">
        <f>IFERROR(IF($AE1431&gt;$AE1430,VLOOKUP($AC1431+AP$1,STOCK!$F$10:$AB$209,17,0),IF($AE1431=$AE1430,(IF(BP1430&gt;=1,BP1430-COUNTIFS($AE1430:$AE1430,$AC1431,AP1430:AP1430,$AI$2),0)),0)),0)</f>
        <v>0</v>
      </c>
      <c r="BQ1431" s="1">
        <f>IFERROR(IF($AE1431&gt;$AE1430,VLOOKUP($AC1431+AQ$1,STOCK!$F$10:$AB$209,17,0),IF($AE1431=$AE1430,(IF(BQ1430&gt;=1,BQ1430-COUNTIFS($AE1430:$AE1430,$AC1431,AQ1430:AQ1430,$AI$2),0)),0)),0)</f>
        <v>0</v>
      </c>
      <c r="BR1431" s="1">
        <f>IFERROR(IF($AE1431&gt;$AE1430,VLOOKUP($AC1431+AR$1,STOCK!$F$10:$AB$209,17,0),IF($AE1431=$AE1430,(IF(BR1430&gt;=1,BR1430-COUNTIFS($AE1430:$AE1430,$AC1431,AR1430:AR1430,$AI$2),0)),0)),0)</f>
        <v>0</v>
      </c>
      <c r="BS1431" s="1">
        <f>IFERROR(IF($AE1431&gt;$AE1430,VLOOKUP($AC1431+AS$1,STOCK!$F$10:$AB$209,17,0),IF($AE1431=$AE1430,(IF(BS1430&gt;=1,BS1430-COUNTIFS($AE1430:$AE1430,$AC1431,AS1430:AS1430,$AI$2),0)),0)),0)</f>
        <v>0</v>
      </c>
      <c r="BT1431" s="1">
        <f>IFERROR(IF($AE1431&gt;$AE1430,VLOOKUP($AC1431+AT$1,STOCK!$F$10:$AB$209,17,0),IF($AE1431=$AE1430,(IF(BT1430&gt;=1,BT1430-COUNTIFS($AE1430:$AE1430,$AC1431,AT1430:AT1430,$AI$2),0)),0)),0)</f>
        <v>0</v>
      </c>
      <c r="BU1431" s="1">
        <f>IFERROR(IF($AE1431&gt;$AE1430,VLOOKUP($AC1431+AU$1,STOCK!$F$10:$AB$209,17,0),IF($AE1431=$AE1430,(IF(BU1430&gt;=1,BU1430-COUNTIFS($AE1430:$AE1430,$AC1431,AU1430:AU1430,$AI$2),0)),0)),0)</f>
        <v>0</v>
      </c>
      <c r="BV1431" s="1">
        <f>IFERROR(IF($AE1431&gt;$AE1430,VLOOKUP($AC1431+AV$1,STOCK!$F$10:$AB$209,17,0),IF($AE1431=$AE1430,(IF(BV1430&gt;=1,BV1430-COUNTIFS($AE1430:$AE1430,$AC1431,AV1430:AV1430,$AI$2),0)),0)),0)</f>
        <v>0</v>
      </c>
      <c r="BW1431" s="1">
        <f>IFERROR(IF($AE1431&gt;$AE1430,VLOOKUP($AC1431+AW$1,STOCK!$F$10:$AB$209,17,0),IF($AE1431=$AE1430,(IF(BW1430&gt;=1,BW1430-COUNTIFS($AE1430:$AE1430,$AC1431,AW1430:AW1430,$AI$2),0)),0)),0)</f>
        <v>0</v>
      </c>
      <c r="BX1431" s="1">
        <f>IFERROR(IF($AE1431&gt;$AE1430,VLOOKUP($AC1431+AX$1,STOCK!$F$10:$AB$209,17,0),IF($AE1431=$AE1430,(IF(BX1430&gt;=1,BX1430-COUNTIFS($AE1430:$AE1430,$AC1431,AX1430:AX1430,$AI$2),0)),0)),0)</f>
        <v>0</v>
      </c>
    </row>
    <row r="1432" spans="29:76" x14ac:dyDescent="0.25">
      <c r="AC1432" s="1">
        <f t="shared" si="350"/>
        <v>0</v>
      </c>
      <c r="AD1432" s="1">
        <f>IFERROR(IF(LEN(AK1432)&gt;=1,VLOOKUP(HLOOKUP(AK1432,PROFILE!$K$5:$V$8,4,0),PROFILE!$F$1:$G$3,2,0),0),0)</f>
        <v>0</v>
      </c>
      <c r="AE1432" s="1">
        <f t="shared" si="351"/>
        <v>0</v>
      </c>
      <c r="AF1432" s="1">
        <v>1419</v>
      </c>
      <c r="AI1432" s="1" t="str">
        <f>IFERROR(IF($AH1432&gt;=1,VLOOKUP($AG1432,STUDENT!$O$8:$Z$1507,3,0),""),"")</f>
        <v/>
      </c>
      <c r="AJ1432" s="1" t="str">
        <f>IFERROR(IF($AH1432&gt;=1,VLOOKUP($AG1432,STUDENT!$O$8:$Z$1507,4,0),""),"")</f>
        <v/>
      </c>
      <c r="AK1432" s="1" t="str">
        <f>IFERROR(IF($AH1432&gt;=1,VLOOKUP($AG1432,STUDENT!$O$8:$Z$1507,6,0),""),"")</f>
        <v/>
      </c>
      <c r="AL1432" s="1" t="str">
        <f t="shared" si="352"/>
        <v/>
      </c>
      <c r="AM1432" s="1" t="str">
        <f t="shared" si="353"/>
        <v/>
      </c>
      <c r="AN1432" s="1" t="str">
        <f t="shared" si="354"/>
        <v/>
      </c>
      <c r="AO1432" s="1" t="str">
        <f t="shared" si="355"/>
        <v/>
      </c>
      <c r="AP1432" s="1" t="str">
        <f t="shared" si="356"/>
        <v/>
      </c>
      <c r="AQ1432" s="1" t="str">
        <f t="shared" si="357"/>
        <v/>
      </c>
      <c r="AR1432" s="1" t="str">
        <f t="shared" si="358"/>
        <v/>
      </c>
      <c r="AS1432" s="1" t="str">
        <f t="shared" si="359"/>
        <v/>
      </c>
      <c r="AT1432" s="1" t="str">
        <f t="shared" si="360"/>
        <v/>
      </c>
      <c r="AU1432" s="1" t="str">
        <f t="shared" si="361"/>
        <v/>
      </c>
      <c r="AV1432" s="1" t="str">
        <f t="shared" si="362"/>
        <v/>
      </c>
      <c r="AW1432" s="1" t="str">
        <f t="shared" si="363"/>
        <v/>
      </c>
      <c r="AX1432" s="1" t="str">
        <f t="shared" si="364"/>
        <v/>
      </c>
      <c r="AY1432" s="1">
        <f>IFERROR(IF($AE1432&gt;$AE1431,VLOOKUP($AC1432+AL$1,STOCK!$F$10:$AB$209,16,0),IF($AE1432=$AE1431,(IF(AY1431&gt;=1,AY1431-COUNTIFS($AE1431:$AE1431,$AC1432,AL1431:AL1431,$AI$1),0)),0)),0)</f>
        <v>0</v>
      </c>
      <c r="AZ1432" s="1">
        <f>IFERROR(IF($AE1432&gt;$AE1431,VLOOKUP($AC1432+AM$1,STOCK!$F$10:$AB$209,16,0),IF($AE1432=$AE1431,(IF(AZ1431&gt;=1,AZ1431-COUNTIFS($AE1431:$AE1431,$AC1432,AM1431:AM1431,$AI$1),0)),0)),0)</f>
        <v>0</v>
      </c>
      <c r="BA1432" s="1">
        <f>IFERROR(IF($AE1432&gt;$AE1431,VLOOKUP($AC1432+AN$1,STOCK!$F$10:$AB$209,16,0),IF($AE1432=$AE1431,(IF(BA1431&gt;=1,BA1431-COUNTIFS($AE1431:$AE1431,$AC1432,AN1431:AN1431,$AI$1),0)),0)),0)</f>
        <v>0</v>
      </c>
      <c r="BB1432" s="1">
        <f>IFERROR(IF($AE1432&gt;$AE1431,VLOOKUP($AC1432+AO$1,STOCK!$F$10:$AB$209,16,0),IF($AE1432=$AE1431,(IF(BB1431&gt;=1,BB1431-COUNTIFS($AE1431:$AE1431,$AC1432,AO1431:AO1431,$AI$1),0)),0)),0)</f>
        <v>0</v>
      </c>
      <c r="BC1432" s="1">
        <f>IFERROR(IF($AE1432&gt;$AE1431,VLOOKUP($AC1432+AP$1,STOCK!$F$10:$AB$209,16,0),IF($AE1432=$AE1431,(IF(BC1431&gt;=1,BC1431-COUNTIFS($AE1431:$AE1431,$AC1432,AP1431:AP1431,$AI$1),0)),0)),0)</f>
        <v>0</v>
      </c>
      <c r="BD1432" s="1">
        <f>IFERROR(IF($AE1432&gt;$AE1431,VLOOKUP($AC1432+AQ$1,STOCK!$F$10:$AB$209,16,0),IF($AE1432=$AE1431,(IF(BD1431&gt;=1,BD1431-COUNTIFS($AE1431:$AE1431,$AC1432,AQ1431:AQ1431,$AI$1),0)),0)),0)</f>
        <v>0</v>
      </c>
      <c r="BE1432" s="1">
        <f>IFERROR(IF($AE1432&gt;$AE1431,VLOOKUP($AC1432+AR$1,STOCK!$F$10:$AB$209,16,0),IF($AE1432=$AE1431,(IF(BE1431&gt;=1,BE1431-COUNTIFS($AE1431:$AE1431,$AC1432,AR1431:AR1431,$AI$1),0)),0)),0)</f>
        <v>0</v>
      </c>
      <c r="BF1432" s="1">
        <f>IFERROR(IF($AE1432&gt;$AE1431,VLOOKUP($AC1432+AS$1,STOCK!$F$10:$AB$209,16,0),IF($AE1432=$AE1431,(IF(BF1431&gt;=1,BF1431-COUNTIFS($AE1431:$AE1431,$AC1432,AS1431:AS1431,$AI$1),0)),0)),0)</f>
        <v>0</v>
      </c>
      <c r="BG1432" s="1">
        <f>IFERROR(IF($AE1432&gt;$AE1431,VLOOKUP($AC1432+AT$1,STOCK!$F$10:$AB$209,16,0),IF($AE1432=$AE1431,(IF(BG1431&gt;=1,BG1431-COUNTIFS($AE1431:$AE1431,$AC1432,AT1431:AT1431,$AI$1),0)),0)),0)</f>
        <v>0</v>
      </c>
      <c r="BH1432" s="1">
        <f>IFERROR(IF($AE1432&gt;$AE1431,VLOOKUP($AC1432+AU$1,STOCK!$F$10:$AB$209,16,0),IF($AE1432=$AE1431,(IF(BH1431&gt;=1,BH1431-COUNTIFS($AE1431:$AE1431,$AC1432,AU1431:AU1431,$AI$1),0)),0)),0)</f>
        <v>0</v>
      </c>
      <c r="BI1432" s="1">
        <f>IFERROR(IF($AE1432&gt;$AE1431,VLOOKUP($AC1432+AV$1,STOCK!$F$10:$AB$209,16,0),IF($AE1432=$AE1431,(IF(BI1431&gt;=1,BI1431-COUNTIFS($AE1431:$AE1431,$AC1432,AV1431:AV1431,$AI$1),0)),0)),0)</f>
        <v>0</v>
      </c>
      <c r="BJ1432" s="1">
        <f>IFERROR(IF($AE1432&gt;$AE1431,VLOOKUP($AC1432+AW$1,STOCK!$F$10:$AB$209,16,0),IF($AE1432=$AE1431,(IF(BJ1431&gt;=1,BJ1431-COUNTIFS($AE1431:$AE1431,$AC1432,AW1431:AW1431,$AI$1),0)),0)),0)</f>
        <v>0</v>
      </c>
      <c r="BK1432" s="1">
        <f>IFERROR(IF($AE1432&gt;$AE1431,VLOOKUP($AC1432+AX$1,STOCK!$F$10:$AB$209,16,0),IF($AE1432=$AE1431,(IF(BK1431&gt;=1,BK1431-COUNTIFS($AE1431:$AE1431,$AC1432,AX1431:AX1431,$AI$1),0)),0)),0)</f>
        <v>0</v>
      </c>
      <c r="BL1432" s="1">
        <f>IFERROR(IF($AE1432&gt;$AE1431,VLOOKUP($AC1432+AL$1,STOCK!$F$10:$AB$209,17,0),IF($AE1432=$AE1431,(IF(BL1431&gt;=1,BL1431-COUNTIFS($AE1431:$AE1431,$AC1432,AL1431:AL1431,$AI$2),0)),0)),0)</f>
        <v>0</v>
      </c>
      <c r="BM1432" s="1">
        <f>IFERROR(IF($AE1432&gt;$AE1431,VLOOKUP($AC1432+AM$1,STOCK!$F$10:$AB$209,17,0),IF($AE1432=$AE1431,(IF(BM1431&gt;=1,BM1431-COUNTIFS($AE1431:$AE1431,$AC1432,AM1431:AM1431,$AI$2),0)),0)),0)</f>
        <v>0</v>
      </c>
      <c r="BN1432" s="1">
        <f>IFERROR(IF($AE1432&gt;$AE1431,VLOOKUP($AC1432+AN$1,STOCK!$F$10:$AB$209,17,0),IF($AE1432=$AE1431,(IF(BN1431&gt;=1,BN1431-COUNTIFS($AE1431:$AE1431,$AC1432,AN1431:AN1431,$AI$2),0)),0)),0)</f>
        <v>0</v>
      </c>
      <c r="BO1432" s="1">
        <f>IFERROR(IF($AE1432&gt;$AE1431,VLOOKUP($AC1432+AO$1,STOCK!$F$10:$AB$209,17,0),IF($AE1432=$AE1431,(IF(BO1431&gt;=1,BO1431-COUNTIFS($AE1431:$AE1431,$AC1432,AO1431:AO1431,$AI$2),0)),0)),0)</f>
        <v>0</v>
      </c>
      <c r="BP1432" s="1">
        <f>IFERROR(IF($AE1432&gt;$AE1431,VLOOKUP($AC1432+AP$1,STOCK!$F$10:$AB$209,17,0),IF($AE1432=$AE1431,(IF(BP1431&gt;=1,BP1431-COUNTIFS($AE1431:$AE1431,$AC1432,AP1431:AP1431,$AI$2),0)),0)),0)</f>
        <v>0</v>
      </c>
      <c r="BQ1432" s="1">
        <f>IFERROR(IF($AE1432&gt;$AE1431,VLOOKUP($AC1432+AQ$1,STOCK!$F$10:$AB$209,17,0),IF($AE1432=$AE1431,(IF(BQ1431&gt;=1,BQ1431-COUNTIFS($AE1431:$AE1431,$AC1432,AQ1431:AQ1431,$AI$2),0)),0)),0)</f>
        <v>0</v>
      </c>
      <c r="BR1432" s="1">
        <f>IFERROR(IF($AE1432&gt;$AE1431,VLOOKUP($AC1432+AR$1,STOCK!$F$10:$AB$209,17,0),IF($AE1432=$AE1431,(IF(BR1431&gt;=1,BR1431-COUNTIFS($AE1431:$AE1431,$AC1432,AR1431:AR1431,$AI$2),0)),0)),0)</f>
        <v>0</v>
      </c>
      <c r="BS1432" s="1">
        <f>IFERROR(IF($AE1432&gt;$AE1431,VLOOKUP($AC1432+AS$1,STOCK!$F$10:$AB$209,17,0),IF($AE1432=$AE1431,(IF(BS1431&gt;=1,BS1431-COUNTIFS($AE1431:$AE1431,$AC1432,AS1431:AS1431,$AI$2),0)),0)),0)</f>
        <v>0</v>
      </c>
      <c r="BT1432" s="1">
        <f>IFERROR(IF($AE1432&gt;$AE1431,VLOOKUP($AC1432+AT$1,STOCK!$F$10:$AB$209,17,0),IF($AE1432=$AE1431,(IF(BT1431&gt;=1,BT1431-COUNTIFS($AE1431:$AE1431,$AC1432,AT1431:AT1431,$AI$2),0)),0)),0)</f>
        <v>0</v>
      </c>
      <c r="BU1432" s="1">
        <f>IFERROR(IF($AE1432&gt;$AE1431,VLOOKUP($AC1432+AU$1,STOCK!$F$10:$AB$209,17,0),IF($AE1432=$AE1431,(IF(BU1431&gt;=1,BU1431-COUNTIFS($AE1431:$AE1431,$AC1432,AU1431:AU1431,$AI$2),0)),0)),0)</f>
        <v>0</v>
      </c>
      <c r="BV1432" s="1">
        <f>IFERROR(IF($AE1432&gt;$AE1431,VLOOKUP($AC1432+AV$1,STOCK!$F$10:$AB$209,17,0),IF($AE1432=$AE1431,(IF(BV1431&gt;=1,BV1431-COUNTIFS($AE1431:$AE1431,$AC1432,AV1431:AV1431,$AI$2),0)),0)),0)</f>
        <v>0</v>
      </c>
      <c r="BW1432" s="1">
        <f>IFERROR(IF($AE1432&gt;$AE1431,VLOOKUP($AC1432+AW$1,STOCK!$F$10:$AB$209,17,0),IF($AE1432=$AE1431,(IF(BW1431&gt;=1,BW1431-COUNTIFS($AE1431:$AE1431,$AC1432,AW1431:AW1431,$AI$2),0)),0)),0)</f>
        <v>0</v>
      </c>
      <c r="BX1432" s="1">
        <f>IFERROR(IF($AE1432&gt;$AE1431,VLOOKUP($AC1432+AX$1,STOCK!$F$10:$AB$209,17,0),IF($AE1432=$AE1431,(IF(BX1431&gt;=1,BX1431-COUNTIFS($AE1431:$AE1431,$AC1432,AX1431:AX1431,$AI$2),0)),0)),0)</f>
        <v>0</v>
      </c>
    </row>
    <row r="1433" spans="29:76" x14ac:dyDescent="0.25">
      <c r="AC1433" s="1">
        <f t="shared" si="350"/>
        <v>0</v>
      </c>
      <c r="AD1433" s="1">
        <f>IFERROR(IF(LEN(AK1433)&gt;=1,VLOOKUP(HLOOKUP(AK1433,PROFILE!$K$5:$V$8,4,0),PROFILE!$F$1:$G$3,2,0),0),0)</f>
        <v>0</v>
      </c>
      <c r="AE1433" s="1">
        <f t="shared" si="351"/>
        <v>0</v>
      </c>
      <c r="AF1433" s="1">
        <v>1420</v>
      </c>
      <c r="AI1433" s="1" t="str">
        <f>IFERROR(IF($AH1433&gt;=1,VLOOKUP($AG1433,STUDENT!$O$8:$Z$1507,3,0),""),"")</f>
        <v/>
      </c>
      <c r="AJ1433" s="1" t="str">
        <f>IFERROR(IF($AH1433&gt;=1,VLOOKUP($AG1433,STUDENT!$O$8:$Z$1507,4,0),""),"")</f>
        <v/>
      </c>
      <c r="AK1433" s="1" t="str">
        <f>IFERROR(IF($AH1433&gt;=1,VLOOKUP($AG1433,STUDENT!$O$8:$Z$1507,6,0),""),"")</f>
        <v/>
      </c>
      <c r="AL1433" s="1" t="str">
        <f t="shared" si="352"/>
        <v/>
      </c>
      <c r="AM1433" s="1" t="str">
        <f t="shared" si="353"/>
        <v/>
      </c>
      <c r="AN1433" s="1" t="str">
        <f t="shared" si="354"/>
        <v/>
      </c>
      <c r="AO1433" s="1" t="str">
        <f t="shared" si="355"/>
        <v/>
      </c>
      <c r="AP1433" s="1" t="str">
        <f t="shared" si="356"/>
        <v/>
      </c>
      <c r="AQ1433" s="1" t="str">
        <f t="shared" si="357"/>
        <v/>
      </c>
      <c r="AR1433" s="1" t="str">
        <f t="shared" si="358"/>
        <v/>
      </c>
      <c r="AS1433" s="1" t="str">
        <f t="shared" si="359"/>
        <v/>
      </c>
      <c r="AT1433" s="1" t="str">
        <f t="shared" si="360"/>
        <v/>
      </c>
      <c r="AU1433" s="1" t="str">
        <f t="shared" si="361"/>
        <v/>
      </c>
      <c r="AV1433" s="1" t="str">
        <f t="shared" si="362"/>
        <v/>
      </c>
      <c r="AW1433" s="1" t="str">
        <f t="shared" si="363"/>
        <v/>
      </c>
      <c r="AX1433" s="1" t="str">
        <f t="shared" si="364"/>
        <v/>
      </c>
      <c r="AY1433" s="1">
        <f>IFERROR(IF($AE1433&gt;$AE1432,VLOOKUP($AC1433+AL$1,STOCK!$F$10:$AB$209,16,0),IF($AE1433=$AE1432,(IF(AY1432&gt;=1,AY1432-COUNTIFS($AE1432:$AE1432,$AC1433,AL1432:AL1432,$AI$1),0)),0)),0)</f>
        <v>0</v>
      </c>
      <c r="AZ1433" s="1">
        <f>IFERROR(IF($AE1433&gt;$AE1432,VLOOKUP($AC1433+AM$1,STOCK!$F$10:$AB$209,16,0),IF($AE1433=$AE1432,(IF(AZ1432&gt;=1,AZ1432-COUNTIFS($AE1432:$AE1432,$AC1433,AM1432:AM1432,$AI$1),0)),0)),0)</f>
        <v>0</v>
      </c>
      <c r="BA1433" s="1">
        <f>IFERROR(IF($AE1433&gt;$AE1432,VLOOKUP($AC1433+AN$1,STOCK!$F$10:$AB$209,16,0),IF($AE1433=$AE1432,(IF(BA1432&gt;=1,BA1432-COUNTIFS($AE1432:$AE1432,$AC1433,AN1432:AN1432,$AI$1),0)),0)),0)</f>
        <v>0</v>
      </c>
      <c r="BB1433" s="1">
        <f>IFERROR(IF($AE1433&gt;$AE1432,VLOOKUP($AC1433+AO$1,STOCK!$F$10:$AB$209,16,0),IF($AE1433=$AE1432,(IF(BB1432&gt;=1,BB1432-COUNTIFS($AE1432:$AE1432,$AC1433,AO1432:AO1432,$AI$1),0)),0)),0)</f>
        <v>0</v>
      </c>
      <c r="BC1433" s="1">
        <f>IFERROR(IF($AE1433&gt;$AE1432,VLOOKUP($AC1433+AP$1,STOCK!$F$10:$AB$209,16,0),IF($AE1433=$AE1432,(IF(BC1432&gt;=1,BC1432-COUNTIFS($AE1432:$AE1432,$AC1433,AP1432:AP1432,$AI$1),0)),0)),0)</f>
        <v>0</v>
      </c>
      <c r="BD1433" s="1">
        <f>IFERROR(IF($AE1433&gt;$AE1432,VLOOKUP($AC1433+AQ$1,STOCK!$F$10:$AB$209,16,0),IF($AE1433=$AE1432,(IF(BD1432&gt;=1,BD1432-COUNTIFS($AE1432:$AE1432,$AC1433,AQ1432:AQ1432,$AI$1),0)),0)),0)</f>
        <v>0</v>
      </c>
      <c r="BE1433" s="1">
        <f>IFERROR(IF($AE1433&gt;$AE1432,VLOOKUP($AC1433+AR$1,STOCK!$F$10:$AB$209,16,0),IF($AE1433=$AE1432,(IF(BE1432&gt;=1,BE1432-COUNTIFS($AE1432:$AE1432,$AC1433,AR1432:AR1432,$AI$1),0)),0)),0)</f>
        <v>0</v>
      </c>
      <c r="BF1433" s="1">
        <f>IFERROR(IF($AE1433&gt;$AE1432,VLOOKUP($AC1433+AS$1,STOCK!$F$10:$AB$209,16,0),IF($AE1433=$AE1432,(IF(BF1432&gt;=1,BF1432-COUNTIFS($AE1432:$AE1432,$AC1433,AS1432:AS1432,$AI$1),0)),0)),0)</f>
        <v>0</v>
      </c>
      <c r="BG1433" s="1">
        <f>IFERROR(IF($AE1433&gt;$AE1432,VLOOKUP($AC1433+AT$1,STOCK!$F$10:$AB$209,16,0),IF($AE1433=$AE1432,(IF(BG1432&gt;=1,BG1432-COUNTIFS($AE1432:$AE1432,$AC1433,AT1432:AT1432,$AI$1),0)),0)),0)</f>
        <v>0</v>
      </c>
      <c r="BH1433" s="1">
        <f>IFERROR(IF($AE1433&gt;$AE1432,VLOOKUP($AC1433+AU$1,STOCK!$F$10:$AB$209,16,0),IF($AE1433=$AE1432,(IF(BH1432&gt;=1,BH1432-COUNTIFS($AE1432:$AE1432,$AC1433,AU1432:AU1432,$AI$1),0)),0)),0)</f>
        <v>0</v>
      </c>
      <c r="BI1433" s="1">
        <f>IFERROR(IF($AE1433&gt;$AE1432,VLOOKUP($AC1433+AV$1,STOCK!$F$10:$AB$209,16,0),IF($AE1433=$AE1432,(IF(BI1432&gt;=1,BI1432-COUNTIFS($AE1432:$AE1432,$AC1433,AV1432:AV1432,$AI$1),0)),0)),0)</f>
        <v>0</v>
      </c>
      <c r="BJ1433" s="1">
        <f>IFERROR(IF($AE1433&gt;$AE1432,VLOOKUP($AC1433+AW$1,STOCK!$F$10:$AB$209,16,0),IF($AE1433=$AE1432,(IF(BJ1432&gt;=1,BJ1432-COUNTIFS($AE1432:$AE1432,$AC1433,AW1432:AW1432,$AI$1),0)),0)),0)</f>
        <v>0</v>
      </c>
      <c r="BK1433" s="1">
        <f>IFERROR(IF($AE1433&gt;$AE1432,VLOOKUP($AC1433+AX$1,STOCK!$F$10:$AB$209,16,0),IF($AE1433=$AE1432,(IF(BK1432&gt;=1,BK1432-COUNTIFS($AE1432:$AE1432,$AC1433,AX1432:AX1432,$AI$1),0)),0)),0)</f>
        <v>0</v>
      </c>
      <c r="BL1433" s="1">
        <f>IFERROR(IF($AE1433&gt;$AE1432,VLOOKUP($AC1433+AL$1,STOCK!$F$10:$AB$209,17,0),IF($AE1433=$AE1432,(IF(BL1432&gt;=1,BL1432-COUNTIFS($AE1432:$AE1432,$AC1433,AL1432:AL1432,$AI$2),0)),0)),0)</f>
        <v>0</v>
      </c>
      <c r="BM1433" s="1">
        <f>IFERROR(IF($AE1433&gt;$AE1432,VLOOKUP($AC1433+AM$1,STOCK!$F$10:$AB$209,17,0),IF($AE1433=$AE1432,(IF(BM1432&gt;=1,BM1432-COUNTIFS($AE1432:$AE1432,$AC1433,AM1432:AM1432,$AI$2),0)),0)),0)</f>
        <v>0</v>
      </c>
      <c r="BN1433" s="1">
        <f>IFERROR(IF($AE1433&gt;$AE1432,VLOOKUP($AC1433+AN$1,STOCK!$F$10:$AB$209,17,0),IF($AE1433=$AE1432,(IF(BN1432&gt;=1,BN1432-COUNTIFS($AE1432:$AE1432,$AC1433,AN1432:AN1432,$AI$2),0)),0)),0)</f>
        <v>0</v>
      </c>
      <c r="BO1433" s="1">
        <f>IFERROR(IF($AE1433&gt;$AE1432,VLOOKUP($AC1433+AO$1,STOCK!$F$10:$AB$209,17,0),IF($AE1433=$AE1432,(IF(BO1432&gt;=1,BO1432-COUNTIFS($AE1432:$AE1432,$AC1433,AO1432:AO1432,$AI$2),0)),0)),0)</f>
        <v>0</v>
      </c>
      <c r="BP1433" s="1">
        <f>IFERROR(IF($AE1433&gt;$AE1432,VLOOKUP($AC1433+AP$1,STOCK!$F$10:$AB$209,17,0),IF($AE1433=$AE1432,(IF(BP1432&gt;=1,BP1432-COUNTIFS($AE1432:$AE1432,$AC1433,AP1432:AP1432,$AI$2),0)),0)),0)</f>
        <v>0</v>
      </c>
      <c r="BQ1433" s="1">
        <f>IFERROR(IF($AE1433&gt;$AE1432,VLOOKUP($AC1433+AQ$1,STOCK!$F$10:$AB$209,17,0),IF($AE1433=$AE1432,(IF(BQ1432&gt;=1,BQ1432-COUNTIFS($AE1432:$AE1432,$AC1433,AQ1432:AQ1432,$AI$2),0)),0)),0)</f>
        <v>0</v>
      </c>
      <c r="BR1433" s="1">
        <f>IFERROR(IF($AE1433&gt;$AE1432,VLOOKUP($AC1433+AR$1,STOCK!$F$10:$AB$209,17,0),IF($AE1433=$AE1432,(IF(BR1432&gt;=1,BR1432-COUNTIFS($AE1432:$AE1432,$AC1433,AR1432:AR1432,$AI$2),0)),0)),0)</f>
        <v>0</v>
      </c>
      <c r="BS1433" s="1">
        <f>IFERROR(IF($AE1433&gt;$AE1432,VLOOKUP($AC1433+AS$1,STOCK!$F$10:$AB$209,17,0),IF($AE1433=$AE1432,(IF(BS1432&gt;=1,BS1432-COUNTIFS($AE1432:$AE1432,$AC1433,AS1432:AS1432,$AI$2),0)),0)),0)</f>
        <v>0</v>
      </c>
      <c r="BT1433" s="1">
        <f>IFERROR(IF($AE1433&gt;$AE1432,VLOOKUP($AC1433+AT$1,STOCK!$F$10:$AB$209,17,0),IF($AE1433=$AE1432,(IF(BT1432&gt;=1,BT1432-COUNTIFS($AE1432:$AE1432,$AC1433,AT1432:AT1432,$AI$2),0)),0)),0)</f>
        <v>0</v>
      </c>
      <c r="BU1433" s="1">
        <f>IFERROR(IF($AE1433&gt;$AE1432,VLOOKUP($AC1433+AU$1,STOCK!$F$10:$AB$209,17,0),IF($AE1433=$AE1432,(IF(BU1432&gt;=1,BU1432-COUNTIFS($AE1432:$AE1432,$AC1433,AU1432:AU1432,$AI$2),0)),0)),0)</f>
        <v>0</v>
      </c>
      <c r="BV1433" s="1">
        <f>IFERROR(IF($AE1433&gt;$AE1432,VLOOKUP($AC1433+AV$1,STOCK!$F$10:$AB$209,17,0),IF($AE1433=$AE1432,(IF(BV1432&gt;=1,BV1432-COUNTIFS($AE1432:$AE1432,$AC1433,AV1432:AV1432,$AI$2),0)),0)),0)</f>
        <v>0</v>
      </c>
      <c r="BW1433" s="1">
        <f>IFERROR(IF($AE1433&gt;$AE1432,VLOOKUP($AC1433+AW$1,STOCK!$F$10:$AB$209,17,0),IF($AE1433=$AE1432,(IF(BW1432&gt;=1,BW1432-COUNTIFS($AE1432:$AE1432,$AC1433,AW1432:AW1432,$AI$2),0)),0)),0)</f>
        <v>0</v>
      </c>
      <c r="BX1433" s="1">
        <f>IFERROR(IF($AE1433&gt;$AE1432,VLOOKUP($AC1433+AX$1,STOCK!$F$10:$AB$209,17,0),IF($AE1433=$AE1432,(IF(BX1432&gt;=1,BX1432-COUNTIFS($AE1432:$AE1432,$AC1433,AX1432:AX1432,$AI$2),0)),0)),0)</f>
        <v>0</v>
      </c>
    </row>
    <row r="1434" spans="29:76" x14ac:dyDescent="0.25">
      <c r="AC1434" s="1">
        <f t="shared" si="350"/>
        <v>0</v>
      </c>
      <c r="AD1434" s="1">
        <f>IFERROR(IF(LEN(AK1434)&gt;=1,VLOOKUP(HLOOKUP(AK1434,PROFILE!$K$5:$V$8,4,0),PROFILE!$F$1:$G$3,2,0),0),0)</f>
        <v>0</v>
      </c>
      <c r="AE1434" s="1">
        <f t="shared" si="351"/>
        <v>0</v>
      </c>
      <c r="AF1434" s="1">
        <v>1421</v>
      </c>
      <c r="AI1434" s="1" t="str">
        <f>IFERROR(IF($AH1434&gt;=1,VLOOKUP($AG1434,STUDENT!$O$8:$Z$1507,3,0),""),"")</f>
        <v/>
      </c>
      <c r="AJ1434" s="1" t="str">
        <f>IFERROR(IF($AH1434&gt;=1,VLOOKUP($AG1434,STUDENT!$O$8:$Z$1507,4,0),""),"")</f>
        <v/>
      </c>
      <c r="AK1434" s="1" t="str">
        <f>IFERROR(IF($AH1434&gt;=1,VLOOKUP($AG1434,STUDENT!$O$8:$Z$1507,6,0),""),"")</f>
        <v/>
      </c>
      <c r="AL1434" s="1" t="str">
        <f t="shared" si="352"/>
        <v/>
      </c>
      <c r="AM1434" s="1" t="str">
        <f t="shared" si="353"/>
        <v/>
      </c>
      <c r="AN1434" s="1" t="str">
        <f t="shared" si="354"/>
        <v/>
      </c>
      <c r="AO1434" s="1" t="str">
        <f t="shared" si="355"/>
        <v/>
      </c>
      <c r="AP1434" s="1" t="str">
        <f t="shared" si="356"/>
        <v/>
      </c>
      <c r="AQ1434" s="1" t="str">
        <f t="shared" si="357"/>
        <v/>
      </c>
      <c r="AR1434" s="1" t="str">
        <f t="shared" si="358"/>
        <v/>
      </c>
      <c r="AS1434" s="1" t="str">
        <f t="shared" si="359"/>
        <v/>
      </c>
      <c r="AT1434" s="1" t="str">
        <f t="shared" si="360"/>
        <v/>
      </c>
      <c r="AU1434" s="1" t="str">
        <f t="shared" si="361"/>
        <v/>
      </c>
      <c r="AV1434" s="1" t="str">
        <f t="shared" si="362"/>
        <v/>
      </c>
      <c r="AW1434" s="1" t="str">
        <f t="shared" si="363"/>
        <v/>
      </c>
      <c r="AX1434" s="1" t="str">
        <f t="shared" si="364"/>
        <v/>
      </c>
      <c r="AY1434" s="1">
        <f>IFERROR(IF($AE1434&gt;$AE1433,VLOOKUP($AC1434+AL$1,STOCK!$F$10:$AB$209,16,0),IF($AE1434=$AE1433,(IF(AY1433&gt;=1,AY1433-COUNTIFS($AE1433:$AE1433,$AC1434,AL1433:AL1433,$AI$1),0)),0)),0)</f>
        <v>0</v>
      </c>
      <c r="AZ1434" s="1">
        <f>IFERROR(IF($AE1434&gt;$AE1433,VLOOKUP($AC1434+AM$1,STOCK!$F$10:$AB$209,16,0),IF($AE1434=$AE1433,(IF(AZ1433&gt;=1,AZ1433-COUNTIFS($AE1433:$AE1433,$AC1434,AM1433:AM1433,$AI$1),0)),0)),0)</f>
        <v>0</v>
      </c>
      <c r="BA1434" s="1">
        <f>IFERROR(IF($AE1434&gt;$AE1433,VLOOKUP($AC1434+AN$1,STOCK!$F$10:$AB$209,16,0),IF($AE1434=$AE1433,(IF(BA1433&gt;=1,BA1433-COUNTIFS($AE1433:$AE1433,$AC1434,AN1433:AN1433,$AI$1),0)),0)),0)</f>
        <v>0</v>
      </c>
      <c r="BB1434" s="1">
        <f>IFERROR(IF($AE1434&gt;$AE1433,VLOOKUP($AC1434+AO$1,STOCK!$F$10:$AB$209,16,0),IF($AE1434=$AE1433,(IF(BB1433&gt;=1,BB1433-COUNTIFS($AE1433:$AE1433,$AC1434,AO1433:AO1433,$AI$1),0)),0)),0)</f>
        <v>0</v>
      </c>
      <c r="BC1434" s="1">
        <f>IFERROR(IF($AE1434&gt;$AE1433,VLOOKUP($AC1434+AP$1,STOCK!$F$10:$AB$209,16,0),IF($AE1434=$AE1433,(IF(BC1433&gt;=1,BC1433-COUNTIFS($AE1433:$AE1433,$AC1434,AP1433:AP1433,$AI$1),0)),0)),0)</f>
        <v>0</v>
      </c>
      <c r="BD1434" s="1">
        <f>IFERROR(IF($AE1434&gt;$AE1433,VLOOKUP($AC1434+AQ$1,STOCK!$F$10:$AB$209,16,0),IF($AE1434=$AE1433,(IF(BD1433&gt;=1,BD1433-COUNTIFS($AE1433:$AE1433,$AC1434,AQ1433:AQ1433,$AI$1),0)),0)),0)</f>
        <v>0</v>
      </c>
      <c r="BE1434" s="1">
        <f>IFERROR(IF($AE1434&gt;$AE1433,VLOOKUP($AC1434+AR$1,STOCK!$F$10:$AB$209,16,0),IF($AE1434=$AE1433,(IF(BE1433&gt;=1,BE1433-COUNTIFS($AE1433:$AE1433,$AC1434,AR1433:AR1433,$AI$1),0)),0)),0)</f>
        <v>0</v>
      </c>
      <c r="BF1434" s="1">
        <f>IFERROR(IF($AE1434&gt;$AE1433,VLOOKUP($AC1434+AS$1,STOCK!$F$10:$AB$209,16,0),IF($AE1434=$AE1433,(IF(BF1433&gt;=1,BF1433-COUNTIFS($AE1433:$AE1433,$AC1434,AS1433:AS1433,$AI$1),0)),0)),0)</f>
        <v>0</v>
      </c>
      <c r="BG1434" s="1">
        <f>IFERROR(IF($AE1434&gt;$AE1433,VLOOKUP($AC1434+AT$1,STOCK!$F$10:$AB$209,16,0),IF($AE1434=$AE1433,(IF(BG1433&gt;=1,BG1433-COUNTIFS($AE1433:$AE1433,$AC1434,AT1433:AT1433,$AI$1),0)),0)),0)</f>
        <v>0</v>
      </c>
      <c r="BH1434" s="1">
        <f>IFERROR(IF($AE1434&gt;$AE1433,VLOOKUP($AC1434+AU$1,STOCK!$F$10:$AB$209,16,0),IF($AE1434=$AE1433,(IF(BH1433&gt;=1,BH1433-COUNTIFS($AE1433:$AE1433,$AC1434,AU1433:AU1433,$AI$1),0)),0)),0)</f>
        <v>0</v>
      </c>
      <c r="BI1434" s="1">
        <f>IFERROR(IF($AE1434&gt;$AE1433,VLOOKUP($AC1434+AV$1,STOCK!$F$10:$AB$209,16,0),IF($AE1434=$AE1433,(IF(BI1433&gt;=1,BI1433-COUNTIFS($AE1433:$AE1433,$AC1434,AV1433:AV1433,$AI$1),0)),0)),0)</f>
        <v>0</v>
      </c>
      <c r="BJ1434" s="1">
        <f>IFERROR(IF($AE1434&gt;$AE1433,VLOOKUP($AC1434+AW$1,STOCK!$F$10:$AB$209,16,0),IF($AE1434=$AE1433,(IF(BJ1433&gt;=1,BJ1433-COUNTIFS($AE1433:$AE1433,$AC1434,AW1433:AW1433,$AI$1),0)),0)),0)</f>
        <v>0</v>
      </c>
      <c r="BK1434" s="1">
        <f>IFERROR(IF($AE1434&gt;$AE1433,VLOOKUP($AC1434+AX$1,STOCK!$F$10:$AB$209,16,0),IF($AE1434=$AE1433,(IF(BK1433&gt;=1,BK1433-COUNTIFS($AE1433:$AE1433,$AC1434,AX1433:AX1433,$AI$1),0)),0)),0)</f>
        <v>0</v>
      </c>
      <c r="BL1434" s="1">
        <f>IFERROR(IF($AE1434&gt;$AE1433,VLOOKUP($AC1434+AL$1,STOCK!$F$10:$AB$209,17,0),IF($AE1434=$AE1433,(IF(BL1433&gt;=1,BL1433-COUNTIFS($AE1433:$AE1433,$AC1434,AL1433:AL1433,$AI$2),0)),0)),0)</f>
        <v>0</v>
      </c>
      <c r="BM1434" s="1">
        <f>IFERROR(IF($AE1434&gt;$AE1433,VLOOKUP($AC1434+AM$1,STOCK!$F$10:$AB$209,17,0),IF($AE1434=$AE1433,(IF(BM1433&gt;=1,BM1433-COUNTIFS($AE1433:$AE1433,$AC1434,AM1433:AM1433,$AI$2),0)),0)),0)</f>
        <v>0</v>
      </c>
      <c r="BN1434" s="1">
        <f>IFERROR(IF($AE1434&gt;$AE1433,VLOOKUP($AC1434+AN$1,STOCK!$F$10:$AB$209,17,0),IF($AE1434=$AE1433,(IF(BN1433&gt;=1,BN1433-COUNTIFS($AE1433:$AE1433,$AC1434,AN1433:AN1433,$AI$2),0)),0)),0)</f>
        <v>0</v>
      </c>
      <c r="BO1434" s="1">
        <f>IFERROR(IF($AE1434&gt;$AE1433,VLOOKUP($AC1434+AO$1,STOCK!$F$10:$AB$209,17,0),IF($AE1434=$AE1433,(IF(BO1433&gt;=1,BO1433-COUNTIFS($AE1433:$AE1433,$AC1434,AO1433:AO1433,$AI$2),0)),0)),0)</f>
        <v>0</v>
      </c>
      <c r="BP1434" s="1">
        <f>IFERROR(IF($AE1434&gt;$AE1433,VLOOKUP($AC1434+AP$1,STOCK!$F$10:$AB$209,17,0),IF($AE1434=$AE1433,(IF(BP1433&gt;=1,BP1433-COUNTIFS($AE1433:$AE1433,$AC1434,AP1433:AP1433,$AI$2),0)),0)),0)</f>
        <v>0</v>
      </c>
      <c r="BQ1434" s="1">
        <f>IFERROR(IF($AE1434&gt;$AE1433,VLOOKUP($AC1434+AQ$1,STOCK!$F$10:$AB$209,17,0),IF($AE1434=$AE1433,(IF(BQ1433&gt;=1,BQ1433-COUNTIFS($AE1433:$AE1433,$AC1434,AQ1433:AQ1433,$AI$2),0)),0)),0)</f>
        <v>0</v>
      </c>
      <c r="BR1434" s="1">
        <f>IFERROR(IF($AE1434&gt;$AE1433,VLOOKUP($AC1434+AR$1,STOCK!$F$10:$AB$209,17,0),IF($AE1434=$AE1433,(IF(BR1433&gt;=1,BR1433-COUNTIFS($AE1433:$AE1433,$AC1434,AR1433:AR1433,$AI$2),0)),0)),0)</f>
        <v>0</v>
      </c>
      <c r="BS1434" s="1">
        <f>IFERROR(IF($AE1434&gt;$AE1433,VLOOKUP($AC1434+AS$1,STOCK!$F$10:$AB$209,17,0),IF($AE1434=$AE1433,(IF(BS1433&gt;=1,BS1433-COUNTIFS($AE1433:$AE1433,$AC1434,AS1433:AS1433,$AI$2),0)),0)),0)</f>
        <v>0</v>
      </c>
      <c r="BT1434" s="1">
        <f>IFERROR(IF($AE1434&gt;$AE1433,VLOOKUP($AC1434+AT$1,STOCK!$F$10:$AB$209,17,0),IF($AE1434=$AE1433,(IF(BT1433&gt;=1,BT1433-COUNTIFS($AE1433:$AE1433,$AC1434,AT1433:AT1433,$AI$2),0)),0)),0)</f>
        <v>0</v>
      </c>
      <c r="BU1434" s="1">
        <f>IFERROR(IF($AE1434&gt;$AE1433,VLOOKUP($AC1434+AU$1,STOCK!$F$10:$AB$209,17,0),IF($AE1434=$AE1433,(IF(BU1433&gt;=1,BU1433-COUNTIFS($AE1433:$AE1433,$AC1434,AU1433:AU1433,$AI$2),0)),0)),0)</f>
        <v>0</v>
      </c>
      <c r="BV1434" s="1">
        <f>IFERROR(IF($AE1434&gt;$AE1433,VLOOKUP($AC1434+AV$1,STOCK!$F$10:$AB$209,17,0),IF($AE1434=$AE1433,(IF(BV1433&gt;=1,BV1433-COUNTIFS($AE1433:$AE1433,$AC1434,AV1433:AV1433,$AI$2),0)),0)),0)</f>
        <v>0</v>
      </c>
      <c r="BW1434" s="1">
        <f>IFERROR(IF($AE1434&gt;$AE1433,VLOOKUP($AC1434+AW$1,STOCK!$F$10:$AB$209,17,0),IF($AE1434=$AE1433,(IF(BW1433&gt;=1,BW1433-COUNTIFS($AE1433:$AE1433,$AC1434,AW1433:AW1433,$AI$2),0)),0)),0)</f>
        <v>0</v>
      </c>
      <c r="BX1434" s="1">
        <f>IFERROR(IF($AE1434&gt;$AE1433,VLOOKUP($AC1434+AX$1,STOCK!$F$10:$AB$209,17,0),IF($AE1434=$AE1433,(IF(BX1433&gt;=1,BX1433-COUNTIFS($AE1433:$AE1433,$AC1434,AX1433:AX1433,$AI$2),0)),0)),0)</f>
        <v>0</v>
      </c>
    </row>
    <row r="1435" spans="29:76" x14ac:dyDescent="0.25">
      <c r="AC1435" s="1">
        <f t="shared" si="350"/>
        <v>0</v>
      </c>
      <c r="AD1435" s="1">
        <f>IFERROR(IF(LEN(AK1435)&gt;=1,VLOOKUP(HLOOKUP(AK1435,PROFILE!$K$5:$V$8,4,0),PROFILE!$F$1:$G$3,2,0),0),0)</f>
        <v>0</v>
      </c>
      <c r="AE1435" s="1">
        <f t="shared" si="351"/>
        <v>0</v>
      </c>
      <c r="AF1435" s="1">
        <v>1422</v>
      </c>
      <c r="AI1435" s="1" t="str">
        <f>IFERROR(IF($AH1435&gt;=1,VLOOKUP($AG1435,STUDENT!$O$8:$Z$1507,3,0),""),"")</f>
        <v/>
      </c>
      <c r="AJ1435" s="1" t="str">
        <f>IFERROR(IF($AH1435&gt;=1,VLOOKUP($AG1435,STUDENT!$O$8:$Z$1507,4,0),""),"")</f>
        <v/>
      </c>
      <c r="AK1435" s="1" t="str">
        <f>IFERROR(IF($AH1435&gt;=1,VLOOKUP($AG1435,STUDENT!$O$8:$Z$1507,6,0),""),"")</f>
        <v/>
      </c>
      <c r="AL1435" s="1" t="str">
        <f t="shared" si="352"/>
        <v/>
      </c>
      <c r="AM1435" s="1" t="str">
        <f t="shared" si="353"/>
        <v/>
      </c>
      <c r="AN1435" s="1" t="str">
        <f t="shared" si="354"/>
        <v/>
      </c>
      <c r="AO1435" s="1" t="str">
        <f t="shared" si="355"/>
        <v/>
      </c>
      <c r="AP1435" s="1" t="str">
        <f t="shared" si="356"/>
        <v/>
      </c>
      <c r="AQ1435" s="1" t="str">
        <f t="shared" si="357"/>
        <v/>
      </c>
      <c r="AR1435" s="1" t="str">
        <f t="shared" si="358"/>
        <v/>
      </c>
      <c r="AS1435" s="1" t="str">
        <f t="shared" si="359"/>
        <v/>
      </c>
      <c r="AT1435" s="1" t="str">
        <f t="shared" si="360"/>
        <v/>
      </c>
      <c r="AU1435" s="1" t="str">
        <f t="shared" si="361"/>
        <v/>
      </c>
      <c r="AV1435" s="1" t="str">
        <f t="shared" si="362"/>
        <v/>
      </c>
      <c r="AW1435" s="1" t="str">
        <f t="shared" si="363"/>
        <v/>
      </c>
      <c r="AX1435" s="1" t="str">
        <f t="shared" si="364"/>
        <v/>
      </c>
      <c r="AY1435" s="1">
        <f>IFERROR(IF($AE1435&gt;$AE1434,VLOOKUP($AC1435+AL$1,STOCK!$F$10:$AB$209,16,0),IF($AE1435=$AE1434,(IF(AY1434&gt;=1,AY1434-COUNTIFS($AE1434:$AE1434,$AC1435,AL1434:AL1434,$AI$1),0)),0)),0)</f>
        <v>0</v>
      </c>
      <c r="AZ1435" s="1">
        <f>IFERROR(IF($AE1435&gt;$AE1434,VLOOKUP($AC1435+AM$1,STOCK!$F$10:$AB$209,16,0),IF($AE1435=$AE1434,(IF(AZ1434&gt;=1,AZ1434-COUNTIFS($AE1434:$AE1434,$AC1435,AM1434:AM1434,$AI$1),0)),0)),0)</f>
        <v>0</v>
      </c>
      <c r="BA1435" s="1">
        <f>IFERROR(IF($AE1435&gt;$AE1434,VLOOKUP($AC1435+AN$1,STOCK!$F$10:$AB$209,16,0),IF($AE1435=$AE1434,(IF(BA1434&gt;=1,BA1434-COUNTIFS($AE1434:$AE1434,$AC1435,AN1434:AN1434,$AI$1),0)),0)),0)</f>
        <v>0</v>
      </c>
      <c r="BB1435" s="1">
        <f>IFERROR(IF($AE1435&gt;$AE1434,VLOOKUP($AC1435+AO$1,STOCK!$F$10:$AB$209,16,0),IF($AE1435=$AE1434,(IF(BB1434&gt;=1,BB1434-COUNTIFS($AE1434:$AE1434,$AC1435,AO1434:AO1434,$AI$1),0)),0)),0)</f>
        <v>0</v>
      </c>
      <c r="BC1435" s="1">
        <f>IFERROR(IF($AE1435&gt;$AE1434,VLOOKUP($AC1435+AP$1,STOCK!$F$10:$AB$209,16,0),IF($AE1435=$AE1434,(IF(BC1434&gt;=1,BC1434-COUNTIFS($AE1434:$AE1434,$AC1435,AP1434:AP1434,$AI$1),0)),0)),0)</f>
        <v>0</v>
      </c>
      <c r="BD1435" s="1">
        <f>IFERROR(IF($AE1435&gt;$AE1434,VLOOKUP($AC1435+AQ$1,STOCK!$F$10:$AB$209,16,0),IF($AE1435=$AE1434,(IF(BD1434&gt;=1,BD1434-COUNTIFS($AE1434:$AE1434,$AC1435,AQ1434:AQ1434,$AI$1),0)),0)),0)</f>
        <v>0</v>
      </c>
      <c r="BE1435" s="1">
        <f>IFERROR(IF($AE1435&gt;$AE1434,VLOOKUP($AC1435+AR$1,STOCK!$F$10:$AB$209,16,0),IF($AE1435=$AE1434,(IF(BE1434&gt;=1,BE1434-COUNTIFS($AE1434:$AE1434,$AC1435,AR1434:AR1434,$AI$1),0)),0)),0)</f>
        <v>0</v>
      </c>
      <c r="BF1435" s="1">
        <f>IFERROR(IF($AE1435&gt;$AE1434,VLOOKUP($AC1435+AS$1,STOCK!$F$10:$AB$209,16,0),IF($AE1435=$AE1434,(IF(BF1434&gt;=1,BF1434-COUNTIFS($AE1434:$AE1434,$AC1435,AS1434:AS1434,$AI$1),0)),0)),0)</f>
        <v>0</v>
      </c>
      <c r="BG1435" s="1">
        <f>IFERROR(IF($AE1435&gt;$AE1434,VLOOKUP($AC1435+AT$1,STOCK!$F$10:$AB$209,16,0),IF($AE1435=$AE1434,(IF(BG1434&gt;=1,BG1434-COUNTIFS($AE1434:$AE1434,$AC1435,AT1434:AT1434,$AI$1),0)),0)),0)</f>
        <v>0</v>
      </c>
      <c r="BH1435" s="1">
        <f>IFERROR(IF($AE1435&gt;$AE1434,VLOOKUP($AC1435+AU$1,STOCK!$F$10:$AB$209,16,0),IF($AE1435=$AE1434,(IF(BH1434&gt;=1,BH1434-COUNTIFS($AE1434:$AE1434,$AC1435,AU1434:AU1434,$AI$1),0)),0)),0)</f>
        <v>0</v>
      </c>
      <c r="BI1435" s="1">
        <f>IFERROR(IF($AE1435&gt;$AE1434,VLOOKUP($AC1435+AV$1,STOCK!$F$10:$AB$209,16,0),IF($AE1435=$AE1434,(IF(BI1434&gt;=1,BI1434-COUNTIFS($AE1434:$AE1434,$AC1435,AV1434:AV1434,$AI$1),0)),0)),0)</f>
        <v>0</v>
      </c>
      <c r="BJ1435" s="1">
        <f>IFERROR(IF($AE1435&gt;$AE1434,VLOOKUP($AC1435+AW$1,STOCK!$F$10:$AB$209,16,0),IF($AE1435=$AE1434,(IF(BJ1434&gt;=1,BJ1434-COUNTIFS($AE1434:$AE1434,$AC1435,AW1434:AW1434,$AI$1),0)),0)),0)</f>
        <v>0</v>
      </c>
      <c r="BK1435" s="1">
        <f>IFERROR(IF($AE1435&gt;$AE1434,VLOOKUP($AC1435+AX$1,STOCK!$F$10:$AB$209,16,0),IF($AE1435=$AE1434,(IF(BK1434&gt;=1,BK1434-COUNTIFS($AE1434:$AE1434,$AC1435,AX1434:AX1434,$AI$1),0)),0)),0)</f>
        <v>0</v>
      </c>
      <c r="BL1435" s="1">
        <f>IFERROR(IF($AE1435&gt;$AE1434,VLOOKUP($AC1435+AL$1,STOCK!$F$10:$AB$209,17,0),IF($AE1435=$AE1434,(IF(BL1434&gt;=1,BL1434-COUNTIFS($AE1434:$AE1434,$AC1435,AL1434:AL1434,$AI$2),0)),0)),0)</f>
        <v>0</v>
      </c>
      <c r="BM1435" s="1">
        <f>IFERROR(IF($AE1435&gt;$AE1434,VLOOKUP($AC1435+AM$1,STOCK!$F$10:$AB$209,17,0),IF($AE1435=$AE1434,(IF(BM1434&gt;=1,BM1434-COUNTIFS($AE1434:$AE1434,$AC1435,AM1434:AM1434,$AI$2),0)),0)),0)</f>
        <v>0</v>
      </c>
      <c r="BN1435" s="1">
        <f>IFERROR(IF($AE1435&gt;$AE1434,VLOOKUP($AC1435+AN$1,STOCK!$F$10:$AB$209,17,0),IF($AE1435=$AE1434,(IF(BN1434&gt;=1,BN1434-COUNTIFS($AE1434:$AE1434,$AC1435,AN1434:AN1434,$AI$2),0)),0)),0)</f>
        <v>0</v>
      </c>
      <c r="BO1435" s="1">
        <f>IFERROR(IF($AE1435&gt;$AE1434,VLOOKUP($AC1435+AO$1,STOCK!$F$10:$AB$209,17,0),IF($AE1435=$AE1434,(IF(BO1434&gt;=1,BO1434-COUNTIFS($AE1434:$AE1434,$AC1435,AO1434:AO1434,$AI$2),0)),0)),0)</f>
        <v>0</v>
      </c>
      <c r="BP1435" s="1">
        <f>IFERROR(IF($AE1435&gt;$AE1434,VLOOKUP($AC1435+AP$1,STOCK!$F$10:$AB$209,17,0),IF($AE1435=$AE1434,(IF(BP1434&gt;=1,BP1434-COUNTIFS($AE1434:$AE1434,$AC1435,AP1434:AP1434,$AI$2),0)),0)),0)</f>
        <v>0</v>
      </c>
      <c r="BQ1435" s="1">
        <f>IFERROR(IF($AE1435&gt;$AE1434,VLOOKUP($AC1435+AQ$1,STOCK!$F$10:$AB$209,17,0),IF($AE1435=$AE1434,(IF(BQ1434&gt;=1,BQ1434-COUNTIFS($AE1434:$AE1434,$AC1435,AQ1434:AQ1434,$AI$2),0)),0)),0)</f>
        <v>0</v>
      </c>
      <c r="BR1435" s="1">
        <f>IFERROR(IF($AE1435&gt;$AE1434,VLOOKUP($AC1435+AR$1,STOCK!$F$10:$AB$209,17,0),IF($AE1435=$AE1434,(IF(BR1434&gt;=1,BR1434-COUNTIFS($AE1434:$AE1434,$AC1435,AR1434:AR1434,$AI$2),0)),0)),0)</f>
        <v>0</v>
      </c>
      <c r="BS1435" s="1">
        <f>IFERROR(IF($AE1435&gt;$AE1434,VLOOKUP($AC1435+AS$1,STOCK!$F$10:$AB$209,17,0),IF($AE1435=$AE1434,(IF(BS1434&gt;=1,BS1434-COUNTIFS($AE1434:$AE1434,$AC1435,AS1434:AS1434,$AI$2),0)),0)),0)</f>
        <v>0</v>
      </c>
      <c r="BT1435" s="1">
        <f>IFERROR(IF($AE1435&gt;$AE1434,VLOOKUP($AC1435+AT$1,STOCK!$F$10:$AB$209,17,0),IF($AE1435=$AE1434,(IF(BT1434&gt;=1,BT1434-COUNTIFS($AE1434:$AE1434,$AC1435,AT1434:AT1434,$AI$2),0)),0)),0)</f>
        <v>0</v>
      </c>
      <c r="BU1435" s="1">
        <f>IFERROR(IF($AE1435&gt;$AE1434,VLOOKUP($AC1435+AU$1,STOCK!$F$10:$AB$209,17,0),IF($AE1435=$AE1434,(IF(BU1434&gt;=1,BU1434-COUNTIFS($AE1434:$AE1434,$AC1435,AU1434:AU1434,$AI$2),0)),0)),0)</f>
        <v>0</v>
      </c>
      <c r="BV1435" s="1">
        <f>IFERROR(IF($AE1435&gt;$AE1434,VLOOKUP($AC1435+AV$1,STOCK!$F$10:$AB$209,17,0),IF($AE1435=$AE1434,(IF(BV1434&gt;=1,BV1434-COUNTIFS($AE1434:$AE1434,$AC1435,AV1434:AV1434,$AI$2),0)),0)),0)</f>
        <v>0</v>
      </c>
      <c r="BW1435" s="1">
        <f>IFERROR(IF($AE1435&gt;$AE1434,VLOOKUP($AC1435+AW$1,STOCK!$F$10:$AB$209,17,0),IF($AE1435=$AE1434,(IF(BW1434&gt;=1,BW1434-COUNTIFS($AE1434:$AE1434,$AC1435,AW1434:AW1434,$AI$2),0)),0)),0)</f>
        <v>0</v>
      </c>
      <c r="BX1435" s="1">
        <f>IFERROR(IF($AE1435&gt;$AE1434,VLOOKUP($AC1435+AX$1,STOCK!$F$10:$AB$209,17,0),IF($AE1435=$AE1434,(IF(BX1434&gt;=1,BX1434-COUNTIFS($AE1434:$AE1434,$AC1435,AX1434:AX1434,$AI$2),0)),0)),0)</f>
        <v>0</v>
      </c>
    </row>
    <row r="1436" spans="29:76" x14ac:dyDescent="0.25">
      <c r="AC1436" s="1">
        <f t="shared" si="350"/>
        <v>0</v>
      </c>
      <c r="AD1436" s="1">
        <f>IFERROR(IF(LEN(AK1436)&gt;=1,VLOOKUP(HLOOKUP(AK1436,PROFILE!$K$5:$V$8,4,0),PROFILE!$F$1:$G$3,2,0),0),0)</f>
        <v>0</v>
      </c>
      <c r="AE1436" s="1">
        <f t="shared" si="351"/>
        <v>0</v>
      </c>
      <c r="AF1436" s="1">
        <v>1423</v>
      </c>
      <c r="AI1436" s="1" t="str">
        <f>IFERROR(IF($AH1436&gt;=1,VLOOKUP($AG1436,STUDENT!$O$8:$Z$1507,3,0),""),"")</f>
        <v/>
      </c>
      <c r="AJ1436" s="1" t="str">
        <f>IFERROR(IF($AH1436&gt;=1,VLOOKUP($AG1436,STUDENT!$O$8:$Z$1507,4,0),""),"")</f>
        <v/>
      </c>
      <c r="AK1436" s="1" t="str">
        <f>IFERROR(IF($AH1436&gt;=1,VLOOKUP($AG1436,STUDENT!$O$8:$Z$1507,6,0),""),"")</f>
        <v/>
      </c>
      <c r="AL1436" s="1" t="str">
        <f t="shared" si="352"/>
        <v/>
      </c>
      <c r="AM1436" s="1" t="str">
        <f t="shared" si="353"/>
        <v/>
      </c>
      <c r="AN1436" s="1" t="str">
        <f t="shared" si="354"/>
        <v/>
      </c>
      <c r="AO1436" s="1" t="str">
        <f t="shared" si="355"/>
        <v/>
      </c>
      <c r="AP1436" s="1" t="str">
        <f t="shared" si="356"/>
        <v/>
      </c>
      <c r="AQ1436" s="1" t="str">
        <f t="shared" si="357"/>
        <v/>
      </c>
      <c r="AR1436" s="1" t="str">
        <f t="shared" si="358"/>
        <v/>
      </c>
      <c r="AS1436" s="1" t="str">
        <f t="shared" si="359"/>
        <v/>
      </c>
      <c r="AT1436" s="1" t="str">
        <f t="shared" si="360"/>
        <v/>
      </c>
      <c r="AU1436" s="1" t="str">
        <f t="shared" si="361"/>
        <v/>
      </c>
      <c r="AV1436" s="1" t="str">
        <f t="shared" si="362"/>
        <v/>
      </c>
      <c r="AW1436" s="1" t="str">
        <f t="shared" si="363"/>
        <v/>
      </c>
      <c r="AX1436" s="1" t="str">
        <f t="shared" si="364"/>
        <v/>
      </c>
      <c r="AY1436" s="1">
        <f>IFERROR(IF($AE1436&gt;$AE1435,VLOOKUP($AC1436+AL$1,STOCK!$F$10:$AB$209,16,0),IF($AE1436=$AE1435,(IF(AY1435&gt;=1,AY1435-COUNTIFS($AE1435:$AE1435,$AC1436,AL1435:AL1435,$AI$1),0)),0)),0)</f>
        <v>0</v>
      </c>
      <c r="AZ1436" s="1">
        <f>IFERROR(IF($AE1436&gt;$AE1435,VLOOKUP($AC1436+AM$1,STOCK!$F$10:$AB$209,16,0),IF($AE1436=$AE1435,(IF(AZ1435&gt;=1,AZ1435-COUNTIFS($AE1435:$AE1435,$AC1436,AM1435:AM1435,$AI$1),0)),0)),0)</f>
        <v>0</v>
      </c>
      <c r="BA1436" s="1">
        <f>IFERROR(IF($AE1436&gt;$AE1435,VLOOKUP($AC1436+AN$1,STOCK!$F$10:$AB$209,16,0),IF($AE1436=$AE1435,(IF(BA1435&gt;=1,BA1435-COUNTIFS($AE1435:$AE1435,$AC1436,AN1435:AN1435,$AI$1),0)),0)),0)</f>
        <v>0</v>
      </c>
      <c r="BB1436" s="1">
        <f>IFERROR(IF($AE1436&gt;$AE1435,VLOOKUP($AC1436+AO$1,STOCK!$F$10:$AB$209,16,0),IF($AE1436=$AE1435,(IF(BB1435&gt;=1,BB1435-COUNTIFS($AE1435:$AE1435,$AC1436,AO1435:AO1435,$AI$1),0)),0)),0)</f>
        <v>0</v>
      </c>
      <c r="BC1436" s="1">
        <f>IFERROR(IF($AE1436&gt;$AE1435,VLOOKUP($AC1436+AP$1,STOCK!$F$10:$AB$209,16,0),IF($AE1436=$AE1435,(IF(BC1435&gt;=1,BC1435-COUNTIFS($AE1435:$AE1435,$AC1436,AP1435:AP1435,$AI$1),0)),0)),0)</f>
        <v>0</v>
      </c>
      <c r="BD1436" s="1">
        <f>IFERROR(IF($AE1436&gt;$AE1435,VLOOKUP($AC1436+AQ$1,STOCK!$F$10:$AB$209,16,0),IF($AE1436=$AE1435,(IF(BD1435&gt;=1,BD1435-COUNTIFS($AE1435:$AE1435,$AC1436,AQ1435:AQ1435,$AI$1),0)),0)),0)</f>
        <v>0</v>
      </c>
      <c r="BE1436" s="1">
        <f>IFERROR(IF($AE1436&gt;$AE1435,VLOOKUP($AC1436+AR$1,STOCK!$F$10:$AB$209,16,0),IF($AE1436=$AE1435,(IF(BE1435&gt;=1,BE1435-COUNTIFS($AE1435:$AE1435,$AC1436,AR1435:AR1435,$AI$1),0)),0)),0)</f>
        <v>0</v>
      </c>
      <c r="BF1436" s="1">
        <f>IFERROR(IF($AE1436&gt;$AE1435,VLOOKUP($AC1436+AS$1,STOCK!$F$10:$AB$209,16,0),IF($AE1436=$AE1435,(IF(BF1435&gt;=1,BF1435-COUNTIFS($AE1435:$AE1435,$AC1436,AS1435:AS1435,$AI$1),0)),0)),0)</f>
        <v>0</v>
      </c>
      <c r="BG1436" s="1">
        <f>IFERROR(IF($AE1436&gt;$AE1435,VLOOKUP($AC1436+AT$1,STOCK!$F$10:$AB$209,16,0),IF($AE1436=$AE1435,(IF(BG1435&gt;=1,BG1435-COUNTIFS($AE1435:$AE1435,$AC1436,AT1435:AT1435,$AI$1),0)),0)),0)</f>
        <v>0</v>
      </c>
      <c r="BH1436" s="1">
        <f>IFERROR(IF($AE1436&gt;$AE1435,VLOOKUP($AC1436+AU$1,STOCK!$F$10:$AB$209,16,0),IF($AE1436=$AE1435,(IF(BH1435&gt;=1,BH1435-COUNTIFS($AE1435:$AE1435,$AC1436,AU1435:AU1435,$AI$1),0)),0)),0)</f>
        <v>0</v>
      </c>
      <c r="BI1436" s="1">
        <f>IFERROR(IF($AE1436&gt;$AE1435,VLOOKUP($AC1436+AV$1,STOCK!$F$10:$AB$209,16,0),IF($AE1436=$AE1435,(IF(BI1435&gt;=1,BI1435-COUNTIFS($AE1435:$AE1435,$AC1436,AV1435:AV1435,$AI$1),0)),0)),0)</f>
        <v>0</v>
      </c>
      <c r="BJ1436" s="1">
        <f>IFERROR(IF($AE1436&gt;$AE1435,VLOOKUP($AC1436+AW$1,STOCK!$F$10:$AB$209,16,0),IF($AE1436=$AE1435,(IF(BJ1435&gt;=1,BJ1435-COUNTIFS($AE1435:$AE1435,$AC1436,AW1435:AW1435,$AI$1),0)),0)),0)</f>
        <v>0</v>
      </c>
      <c r="BK1436" s="1">
        <f>IFERROR(IF($AE1436&gt;$AE1435,VLOOKUP($AC1436+AX$1,STOCK!$F$10:$AB$209,16,0),IF($AE1436=$AE1435,(IF(BK1435&gt;=1,BK1435-COUNTIFS($AE1435:$AE1435,$AC1436,AX1435:AX1435,$AI$1),0)),0)),0)</f>
        <v>0</v>
      </c>
      <c r="BL1436" s="1">
        <f>IFERROR(IF($AE1436&gt;$AE1435,VLOOKUP($AC1436+AL$1,STOCK!$F$10:$AB$209,17,0),IF($AE1436=$AE1435,(IF(BL1435&gt;=1,BL1435-COUNTIFS($AE1435:$AE1435,$AC1436,AL1435:AL1435,$AI$2),0)),0)),0)</f>
        <v>0</v>
      </c>
      <c r="BM1436" s="1">
        <f>IFERROR(IF($AE1436&gt;$AE1435,VLOOKUP($AC1436+AM$1,STOCK!$F$10:$AB$209,17,0),IF($AE1436=$AE1435,(IF(BM1435&gt;=1,BM1435-COUNTIFS($AE1435:$AE1435,$AC1436,AM1435:AM1435,$AI$2),0)),0)),0)</f>
        <v>0</v>
      </c>
      <c r="BN1436" s="1">
        <f>IFERROR(IF($AE1436&gt;$AE1435,VLOOKUP($AC1436+AN$1,STOCK!$F$10:$AB$209,17,0),IF($AE1436=$AE1435,(IF(BN1435&gt;=1,BN1435-COUNTIFS($AE1435:$AE1435,$AC1436,AN1435:AN1435,$AI$2),0)),0)),0)</f>
        <v>0</v>
      </c>
      <c r="BO1436" s="1">
        <f>IFERROR(IF($AE1436&gt;$AE1435,VLOOKUP($AC1436+AO$1,STOCK!$F$10:$AB$209,17,0),IF($AE1436=$AE1435,(IF(BO1435&gt;=1,BO1435-COUNTIFS($AE1435:$AE1435,$AC1436,AO1435:AO1435,$AI$2),0)),0)),0)</f>
        <v>0</v>
      </c>
      <c r="BP1436" s="1">
        <f>IFERROR(IF($AE1436&gt;$AE1435,VLOOKUP($AC1436+AP$1,STOCK!$F$10:$AB$209,17,0),IF($AE1436=$AE1435,(IF(BP1435&gt;=1,BP1435-COUNTIFS($AE1435:$AE1435,$AC1436,AP1435:AP1435,$AI$2),0)),0)),0)</f>
        <v>0</v>
      </c>
      <c r="BQ1436" s="1">
        <f>IFERROR(IF($AE1436&gt;$AE1435,VLOOKUP($AC1436+AQ$1,STOCK!$F$10:$AB$209,17,0),IF($AE1436=$AE1435,(IF(BQ1435&gt;=1,BQ1435-COUNTIFS($AE1435:$AE1435,$AC1436,AQ1435:AQ1435,$AI$2),0)),0)),0)</f>
        <v>0</v>
      </c>
      <c r="BR1436" s="1">
        <f>IFERROR(IF($AE1436&gt;$AE1435,VLOOKUP($AC1436+AR$1,STOCK!$F$10:$AB$209,17,0),IF($AE1436=$AE1435,(IF(BR1435&gt;=1,BR1435-COUNTIFS($AE1435:$AE1435,$AC1436,AR1435:AR1435,$AI$2),0)),0)),0)</f>
        <v>0</v>
      </c>
      <c r="BS1436" s="1">
        <f>IFERROR(IF($AE1436&gt;$AE1435,VLOOKUP($AC1436+AS$1,STOCK!$F$10:$AB$209,17,0),IF($AE1436=$AE1435,(IF(BS1435&gt;=1,BS1435-COUNTIFS($AE1435:$AE1435,$AC1436,AS1435:AS1435,$AI$2),0)),0)),0)</f>
        <v>0</v>
      </c>
      <c r="BT1436" s="1">
        <f>IFERROR(IF($AE1436&gt;$AE1435,VLOOKUP($AC1436+AT$1,STOCK!$F$10:$AB$209,17,0),IF($AE1436=$AE1435,(IF(BT1435&gt;=1,BT1435-COUNTIFS($AE1435:$AE1435,$AC1436,AT1435:AT1435,$AI$2),0)),0)),0)</f>
        <v>0</v>
      </c>
      <c r="BU1436" s="1">
        <f>IFERROR(IF($AE1436&gt;$AE1435,VLOOKUP($AC1436+AU$1,STOCK!$F$10:$AB$209,17,0),IF($AE1436=$AE1435,(IF(BU1435&gt;=1,BU1435-COUNTIFS($AE1435:$AE1435,$AC1436,AU1435:AU1435,$AI$2),0)),0)),0)</f>
        <v>0</v>
      </c>
      <c r="BV1436" s="1">
        <f>IFERROR(IF($AE1436&gt;$AE1435,VLOOKUP($AC1436+AV$1,STOCK!$F$10:$AB$209,17,0),IF($AE1436=$AE1435,(IF(BV1435&gt;=1,BV1435-COUNTIFS($AE1435:$AE1435,$AC1436,AV1435:AV1435,$AI$2),0)),0)),0)</f>
        <v>0</v>
      </c>
      <c r="BW1436" s="1">
        <f>IFERROR(IF($AE1436&gt;$AE1435,VLOOKUP($AC1436+AW$1,STOCK!$F$10:$AB$209,17,0),IF($AE1436=$AE1435,(IF(BW1435&gt;=1,BW1435-COUNTIFS($AE1435:$AE1435,$AC1436,AW1435:AW1435,$AI$2),0)),0)),0)</f>
        <v>0</v>
      </c>
      <c r="BX1436" s="1">
        <f>IFERROR(IF($AE1436&gt;$AE1435,VLOOKUP($AC1436+AX$1,STOCK!$F$10:$AB$209,17,0),IF($AE1436=$AE1435,(IF(BX1435&gt;=1,BX1435-COUNTIFS($AE1435:$AE1435,$AC1436,AX1435:AX1435,$AI$2),0)),0)),0)</f>
        <v>0</v>
      </c>
    </row>
    <row r="1437" spans="29:76" x14ac:dyDescent="0.25">
      <c r="AC1437" s="1">
        <f t="shared" si="350"/>
        <v>0</v>
      </c>
      <c r="AD1437" s="1">
        <f>IFERROR(IF(LEN(AK1437)&gt;=1,VLOOKUP(HLOOKUP(AK1437,PROFILE!$K$5:$V$8,4,0),PROFILE!$F$1:$G$3,2,0),0),0)</f>
        <v>0</v>
      </c>
      <c r="AE1437" s="1">
        <f t="shared" si="351"/>
        <v>0</v>
      </c>
      <c r="AF1437" s="1">
        <v>1424</v>
      </c>
      <c r="AI1437" s="1" t="str">
        <f>IFERROR(IF($AH1437&gt;=1,VLOOKUP($AG1437,STUDENT!$O$8:$Z$1507,3,0),""),"")</f>
        <v/>
      </c>
      <c r="AJ1437" s="1" t="str">
        <f>IFERROR(IF($AH1437&gt;=1,VLOOKUP($AG1437,STUDENT!$O$8:$Z$1507,4,0),""),"")</f>
        <v/>
      </c>
      <c r="AK1437" s="1" t="str">
        <f>IFERROR(IF($AH1437&gt;=1,VLOOKUP($AG1437,STUDENT!$O$8:$Z$1507,6,0),""),"")</f>
        <v/>
      </c>
      <c r="AL1437" s="1" t="str">
        <f t="shared" si="352"/>
        <v/>
      </c>
      <c r="AM1437" s="1" t="str">
        <f t="shared" si="353"/>
        <v/>
      </c>
      <c r="AN1437" s="1" t="str">
        <f t="shared" si="354"/>
        <v/>
      </c>
      <c r="AO1437" s="1" t="str">
        <f t="shared" si="355"/>
        <v/>
      </c>
      <c r="AP1437" s="1" t="str">
        <f t="shared" si="356"/>
        <v/>
      </c>
      <c r="AQ1437" s="1" t="str">
        <f t="shared" si="357"/>
        <v/>
      </c>
      <c r="AR1437" s="1" t="str">
        <f t="shared" si="358"/>
        <v/>
      </c>
      <c r="AS1437" s="1" t="str">
        <f t="shared" si="359"/>
        <v/>
      </c>
      <c r="AT1437" s="1" t="str">
        <f t="shared" si="360"/>
        <v/>
      </c>
      <c r="AU1437" s="1" t="str">
        <f t="shared" si="361"/>
        <v/>
      </c>
      <c r="AV1437" s="1" t="str">
        <f t="shared" si="362"/>
        <v/>
      </c>
      <c r="AW1437" s="1" t="str">
        <f t="shared" si="363"/>
        <v/>
      </c>
      <c r="AX1437" s="1" t="str">
        <f t="shared" si="364"/>
        <v/>
      </c>
      <c r="AY1437" s="1">
        <f>IFERROR(IF($AE1437&gt;$AE1436,VLOOKUP($AC1437+AL$1,STOCK!$F$10:$AB$209,16,0),IF($AE1437=$AE1436,(IF(AY1436&gt;=1,AY1436-COUNTIFS($AE1436:$AE1436,$AC1437,AL1436:AL1436,$AI$1),0)),0)),0)</f>
        <v>0</v>
      </c>
      <c r="AZ1437" s="1">
        <f>IFERROR(IF($AE1437&gt;$AE1436,VLOOKUP($AC1437+AM$1,STOCK!$F$10:$AB$209,16,0),IF($AE1437=$AE1436,(IF(AZ1436&gt;=1,AZ1436-COUNTIFS($AE1436:$AE1436,$AC1437,AM1436:AM1436,$AI$1),0)),0)),0)</f>
        <v>0</v>
      </c>
      <c r="BA1437" s="1">
        <f>IFERROR(IF($AE1437&gt;$AE1436,VLOOKUP($AC1437+AN$1,STOCK!$F$10:$AB$209,16,0),IF($AE1437=$AE1436,(IF(BA1436&gt;=1,BA1436-COUNTIFS($AE1436:$AE1436,$AC1437,AN1436:AN1436,$AI$1),0)),0)),0)</f>
        <v>0</v>
      </c>
      <c r="BB1437" s="1">
        <f>IFERROR(IF($AE1437&gt;$AE1436,VLOOKUP($AC1437+AO$1,STOCK!$F$10:$AB$209,16,0),IF($AE1437=$AE1436,(IF(BB1436&gt;=1,BB1436-COUNTIFS($AE1436:$AE1436,$AC1437,AO1436:AO1436,$AI$1),0)),0)),0)</f>
        <v>0</v>
      </c>
      <c r="BC1437" s="1">
        <f>IFERROR(IF($AE1437&gt;$AE1436,VLOOKUP($AC1437+AP$1,STOCK!$F$10:$AB$209,16,0),IF($AE1437=$AE1436,(IF(BC1436&gt;=1,BC1436-COUNTIFS($AE1436:$AE1436,$AC1437,AP1436:AP1436,$AI$1),0)),0)),0)</f>
        <v>0</v>
      </c>
      <c r="BD1437" s="1">
        <f>IFERROR(IF($AE1437&gt;$AE1436,VLOOKUP($AC1437+AQ$1,STOCK!$F$10:$AB$209,16,0),IF($AE1437=$AE1436,(IF(BD1436&gt;=1,BD1436-COUNTIFS($AE1436:$AE1436,$AC1437,AQ1436:AQ1436,$AI$1),0)),0)),0)</f>
        <v>0</v>
      </c>
      <c r="BE1437" s="1">
        <f>IFERROR(IF($AE1437&gt;$AE1436,VLOOKUP($AC1437+AR$1,STOCK!$F$10:$AB$209,16,0),IF($AE1437=$AE1436,(IF(BE1436&gt;=1,BE1436-COUNTIFS($AE1436:$AE1436,$AC1437,AR1436:AR1436,$AI$1),0)),0)),0)</f>
        <v>0</v>
      </c>
      <c r="BF1437" s="1">
        <f>IFERROR(IF($AE1437&gt;$AE1436,VLOOKUP($AC1437+AS$1,STOCK!$F$10:$AB$209,16,0),IF($AE1437=$AE1436,(IF(BF1436&gt;=1,BF1436-COUNTIFS($AE1436:$AE1436,$AC1437,AS1436:AS1436,$AI$1),0)),0)),0)</f>
        <v>0</v>
      </c>
      <c r="BG1437" s="1">
        <f>IFERROR(IF($AE1437&gt;$AE1436,VLOOKUP($AC1437+AT$1,STOCK!$F$10:$AB$209,16,0),IF($AE1437=$AE1436,(IF(BG1436&gt;=1,BG1436-COUNTIFS($AE1436:$AE1436,$AC1437,AT1436:AT1436,$AI$1),0)),0)),0)</f>
        <v>0</v>
      </c>
      <c r="BH1437" s="1">
        <f>IFERROR(IF($AE1437&gt;$AE1436,VLOOKUP($AC1437+AU$1,STOCK!$F$10:$AB$209,16,0),IF($AE1437=$AE1436,(IF(BH1436&gt;=1,BH1436-COUNTIFS($AE1436:$AE1436,$AC1437,AU1436:AU1436,$AI$1),0)),0)),0)</f>
        <v>0</v>
      </c>
      <c r="BI1437" s="1">
        <f>IFERROR(IF($AE1437&gt;$AE1436,VLOOKUP($AC1437+AV$1,STOCK!$F$10:$AB$209,16,0),IF($AE1437=$AE1436,(IF(BI1436&gt;=1,BI1436-COUNTIFS($AE1436:$AE1436,$AC1437,AV1436:AV1436,$AI$1),0)),0)),0)</f>
        <v>0</v>
      </c>
      <c r="BJ1437" s="1">
        <f>IFERROR(IF($AE1437&gt;$AE1436,VLOOKUP($AC1437+AW$1,STOCK!$F$10:$AB$209,16,0),IF($AE1437=$AE1436,(IF(BJ1436&gt;=1,BJ1436-COUNTIFS($AE1436:$AE1436,$AC1437,AW1436:AW1436,$AI$1),0)),0)),0)</f>
        <v>0</v>
      </c>
      <c r="BK1437" s="1">
        <f>IFERROR(IF($AE1437&gt;$AE1436,VLOOKUP($AC1437+AX$1,STOCK!$F$10:$AB$209,16,0),IF($AE1437=$AE1436,(IF(BK1436&gt;=1,BK1436-COUNTIFS($AE1436:$AE1436,$AC1437,AX1436:AX1436,$AI$1),0)),0)),0)</f>
        <v>0</v>
      </c>
      <c r="BL1437" s="1">
        <f>IFERROR(IF($AE1437&gt;$AE1436,VLOOKUP($AC1437+AL$1,STOCK!$F$10:$AB$209,17,0),IF($AE1437=$AE1436,(IF(BL1436&gt;=1,BL1436-COUNTIFS($AE1436:$AE1436,$AC1437,AL1436:AL1436,$AI$2),0)),0)),0)</f>
        <v>0</v>
      </c>
      <c r="BM1437" s="1">
        <f>IFERROR(IF($AE1437&gt;$AE1436,VLOOKUP($AC1437+AM$1,STOCK!$F$10:$AB$209,17,0),IF($AE1437=$AE1436,(IF(BM1436&gt;=1,BM1436-COUNTIFS($AE1436:$AE1436,$AC1437,AM1436:AM1436,$AI$2),0)),0)),0)</f>
        <v>0</v>
      </c>
      <c r="BN1437" s="1">
        <f>IFERROR(IF($AE1437&gt;$AE1436,VLOOKUP($AC1437+AN$1,STOCK!$F$10:$AB$209,17,0),IF($AE1437=$AE1436,(IF(BN1436&gt;=1,BN1436-COUNTIFS($AE1436:$AE1436,$AC1437,AN1436:AN1436,$AI$2),0)),0)),0)</f>
        <v>0</v>
      </c>
      <c r="BO1437" s="1">
        <f>IFERROR(IF($AE1437&gt;$AE1436,VLOOKUP($AC1437+AO$1,STOCK!$F$10:$AB$209,17,0),IF($AE1437=$AE1436,(IF(BO1436&gt;=1,BO1436-COUNTIFS($AE1436:$AE1436,$AC1437,AO1436:AO1436,$AI$2),0)),0)),0)</f>
        <v>0</v>
      </c>
      <c r="BP1437" s="1">
        <f>IFERROR(IF($AE1437&gt;$AE1436,VLOOKUP($AC1437+AP$1,STOCK!$F$10:$AB$209,17,0),IF($AE1437=$AE1436,(IF(BP1436&gt;=1,BP1436-COUNTIFS($AE1436:$AE1436,$AC1437,AP1436:AP1436,$AI$2),0)),0)),0)</f>
        <v>0</v>
      </c>
      <c r="BQ1437" s="1">
        <f>IFERROR(IF($AE1437&gt;$AE1436,VLOOKUP($AC1437+AQ$1,STOCK!$F$10:$AB$209,17,0),IF($AE1437=$AE1436,(IF(BQ1436&gt;=1,BQ1436-COUNTIFS($AE1436:$AE1436,$AC1437,AQ1436:AQ1436,$AI$2),0)),0)),0)</f>
        <v>0</v>
      </c>
      <c r="BR1437" s="1">
        <f>IFERROR(IF($AE1437&gt;$AE1436,VLOOKUP($AC1437+AR$1,STOCK!$F$10:$AB$209,17,0),IF($AE1437=$AE1436,(IF(BR1436&gt;=1,BR1436-COUNTIFS($AE1436:$AE1436,$AC1437,AR1436:AR1436,$AI$2),0)),0)),0)</f>
        <v>0</v>
      </c>
      <c r="BS1437" s="1">
        <f>IFERROR(IF($AE1437&gt;$AE1436,VLOOKUP($AC1437+AS$1,STOCK!$F$10:$AB$209,17,0),IF($AE1437=$AE1436,(IF(BS1436&gt;=1,BS1436-COUNTIFS($AE1436:$AE1436,$AC1437,AS1436:AS1436,$AI$2),0)),0)),0)</f>
        <v>0</v>
      </c>
      <c r="BT1437" s="1">
        <f>IFERROR(IF($AE1437&gt;$AE1436,VLOOKUP($AC1437+AT$1,STOCK!$F$10:$AB$209,17,0),IF($AE1437=$AE1436,(IF(BT1436&gt;=1,BT1436-COUNTIFS($AE1436:$AE1436,$AC1437,AT1436:AT1436,$AI$2),0)),0)),0)</f>
        <v>0</v>
      </c>
      <c r="BU1437" s="1">
        <f>IFERROR(IF($AE1437&gt;$AE1436,VLOOKUP($AC1437+AU$1,STOCK!$F$10:$AB$209,17,0),IF($AE1437=$AE1436,(IF(BU1436&gt;=1,BU1436-COUNTIFS($AE1436:$AE1436,$AC1437,AU1436:AU1436,$AI$2),0)),0)),0)</f>
        <v>0</v>
      </c>
      <c r="BV1437" s="1">
        <f>IFERROR(IF($AE1437&gt;$AE1436,VLOOKUP($AC1437+AV$1,STOCK!$F$10:$AB$209,17,0),IF($AE1437=$AE1436,(IF(BV1436&gt;=1,BV1436-COUNTIFS($AE1436:$AE1436,$AC1437,AV1436:AV1436,$AI$2),0)),0)),0)</f>
        <v>0</v>
      </c>
      <c r="BW1437" s="1">
        <f>IFERROR(IF($AE1437&gt;$AE1436,VLOOKUP($AC1437+AW$1,STOCK!$F$10:$AB$209,17,0),IF($AE1437=$AE1436,(IF(BW1436&gt;=1,BW1436-COUNTIFS($AE1436:$AE1436,$AC1437,AW1436:AW1436,$AI$2),0)),0)),0)</f>
        <v>0</v>
      </c>
      <c r="BX1437" s="1">
        <f>IFERROR(IF($AE1437&gt;$AE1436,VLOOKUP($AC1437+AX$1,STOCK!$F$10:$AB$209,17,0),IF($AE1437=$AE1436,(IF(BX1436&gt;=1,BX1436-COUNTIFS($AE1436:$AE1436,$AC1437,AX1436:AX1436,$AI$2),0)),0)),0)</f>
        <v>0</v>
      </c>
    </row>
    <row r="1438" spans="29:76" x14ac:dyDescent="0.25">
      <c r="AC1438" s="1">
        <f t="shared" si="350"/>
        <v>0</v>
      </c>
      <c r="AD1438" s="1">
        <f>IFERROR(IF(LEN(AK1438)&gt;=1,VLOOKUP(HLOOKUP(AK1438,PROFILE!$K$5:$V$8,4,0),PROFILE!$F$1:$G$3,2,0),0),0)</f>
        <v>0</v>
      </c>
      <c r="AE1438" s="1">
        <f t="shared" si="351"/>
        <v>0</v>
      </c>
      <c r="AF1438" s="1">
        <v>1425</v>
      </c>
      <c r="AI1438" s="1" t="str">
        <f>IFERROR(IF($AH1438&gt;=1,VLOOKUP($AG1438,STUDENT!$O$8:$Z$1507,3,0),""),"")</f>
        <v/>
      </c>
      <c r="AJ1438" s="1" t="str">
        <f>IFERROR(IF($AH1438&gt;=1,VLOOKUP($AG1438,STUDENT!$O$8:$Z$1507,4,0),""),"")</f>
        <v/>
      </c>
      <c r="AK1438" s="1" t="str">
        <f>IFERROR(IF($AH1438&gt;=1,VLOOKUP($AG1438,STUDENT!$O$8:$Z$1507,6,0),""),"")</f>
        <v/>
      </c>
      <c r="AL1438" s="1" t="str">
        <f t="shared" si="352"/>
        <v/>
      </c>
      <c r="AM1438" s="1" t="str">
        <f t="shared" si="353"/>
        <v/>
      </c>
      <c r="AN1438" s="1" t="str">
        <f t="shared" si="354"/>
        <v/>
      </c>
      <c r="AO1438" s="1" t="str">
        <f t="shared" si="355"/>
        <v/>
      </c>
      <c r="AP1438" s="1" t="str">
        <f t="shared" si="356"/>
        <v/>
      </c>
      <c r="AQ1438" s="1" t="str">
        <f t="shared" si="357"/>
        <v/>
      </c>
      <c r="AR1438" s="1" t="str">
        <f t="shared" si="358"/>
        <v/>
      </c>
      <c r="AS1438" s="1" t="str">
        <f t="shared" si="359"/>
        <v/>
      </c>
      <c r="AT1438" s="1" t="str">
        <f t="shared" si="360"/>
        <v/>
      </c>
      <c r="AU1438" s="1" t="str">
        <f t="shared" si="361"/>
        <v/>
      </c>
      <c r="AV1438" s="1" t="str">
        <f t="shared" si="362"/>
        <v/>
      </c>
      <c r="AW1438" s="1" t="str">
        <f t="shared" si="363"/>
        <v/>
      </c>
      <c r="AX1438" s="1" t="str">
        <f t="shared" si="364"/>
        <v/>
      </c>
      <c r="AY1438" s="1">
        <f>IFERROR(IF($AE1438&gt;$AE1437,VLOOKUP($AC1438+AL$1,STOCK!$F$10:$AB$209,16,0),IF($AE1438=$AE1437,(IF(AY1437&gt;=1,AY1437-COUNTIFS($AE1437:$AE1437,$AC1438,AL1437:AL1437,$AI$1),0)),0)),0)</f>
        <v>0</v>
      </c>
      <c r="AZ1438" s="1">
        <f>IFERROR(IF($AE1438&gt;$AE1437,VLOOKUP($AC1438+AM$1,STOCK!$F$10:$AB$209,16,0),IF($AE1438=$AE1437,(IF(AZ1437&gt;=1,AZ1437-COUNTIFS($AE1437:$AE1437,$AC1438,AM1437:AM1437,$AI$1),0)),0)),0)</f>
        <v>0</v>
      </c>
      <c r="BA1438" s="1">
        <f>IFERROR(IF($AE1438&gt;$AE1437,VLOOKUP($AC1438+AN$1,STOCK!$F$10:$AB$209,16,0),IF($AE1438=$AE1437,(IF(BA1437&gt;=1,BA1437-COUNTIFS($AE1437:$AE1437,$AC1438,AN1437:AN1437,$AI$1),0)),0)),0)</f>
        <v>0</v>
      </c>
      <c r="BB1438" s="1">
        <f>IFERROR(IF($AE1438&gt;$AE1437,VLOOKUP($AC1438+AO$1,STOCK!$F$10:$AB$209,16,0),IF($AE1438=$AE1437,(IF(BB1437&gt;=1,BB1437-COUNTIFS($AE1437:$AE1437,$AC1438,AO1437:AO1437,$AI$1),0)),0)),0)</f>
        <v>0</v>
      </c>
      <c r="BC1438" s="1">
        <f>IFERROR(IF($AE1438&gt;$AE1437,VLOOKUP($AC1438+AP$1,STOCK!$F$10:$AB$209,16,0),IF($AE1438=$AE1437,(IF(BC1437&gt;=1,BC1437-COUNTIFS($AE1437:$AE1437,$AC1438,AP1437:AP1437,$AI$1),0)),0)),0)</f>
        <v>0</v>
      </c>
      <c r="BD1438" s="1">
        <f>IFERROR(IF($AE1438&gt;$AE1437,VLOOKUP($AC1438+AQ$1,STOCK!$F$10:$AB$209,16,0),IF($AE1438=$AE1437,(IF(BD1437&gt;=1,BD1437-COUNTIFS($AE1437:$AE1437,$AC1438,AQ1437:AQ1437,$AI$1),0)),0)),0)</f>
        <v>0</v>
      </c>
      <c r="BE1438" s="1">
        <f>IFERROR(IF($AE1438&gt;$AE1437,VLOOKUP($AC1438+AR$1,STOCK!$F$10:$AB$209,16,0),IF($AE1438=$AE1437,(IF(BE1437&gt;=1,BE1437-COUNTIFS($AE1437:$AE1437,$AC1438,AR1437:AR1437,$AI$1),0)),0)),0)</f>
        <v>0</v>
      </c>
      <c r="BF1438" s="1">
        <f>IFERROR(IF($AE1438&gt;$AE1437,VLOOKUP($AC1438+AS$1,STOCK!$F$10:$AB$209,16,0),IF($AE1438=$AE1437,(IF(BF1437&gt;=1,BF1437-COUNTIFS($AE1437:$AE1437,$AC1438,AS1437:AS1437,$AI$1),0)),0)),0)</f>
        <v>0</v>
      </c>
      <c r="BG1438" s="1">
        <f>IFERROR(IF($AE1438&gt;$AE1437,VLOOKUP($AC1438+AT$1,STOCK!$F$10:$AB$209,16,0),IF($AE1438=$AE1437,(IF(BG1437&gt;=1,BG1437-COUNTIFS($AE1437:$AE1437,$AC1438,AT1437:AT1437,$AI$1),0)),0)),0)</f>
        <v>0</v>
      </c>
      <c r="BH1438" s="1">
        <f>IFERROR(IF($AE1438&gt;$AE1437,VLOOKUP($AC1438+AU$1,STOCK!$F$10:$AB$209,16,0),IF($AE1438=$AE1437,(IF(BH1437&gt;=1,BH1437-COUNTIFS($AE1437:$AE1437,$AC1438,AU1437:AU1437,$AI$1),0)),0)),0)</f>
        <v>0</v>
      </c>
      <c r="BI1438" s="1">
        <f>IFERROR(IF($AE1438&gt;$AE1437,VLOOKUP($AC1438+AV$1,STOCK!$F$10:$AB$209,16,0),IF($AE1438=$AE1437,(IF(BI1437&gt;=1,BI1437-COUNTIFS($AE1437:$AE1437,$AC1438,AV1437:AV1437,$AI$1),0)),0)),0)</f>
        <v>0</v>
      </c>
      <c r="BJ1438" s="1">
        <f>IFERROR(IF($AE1438&gt;$AE1437,VLOOKUP($AC1438+AW$1,STOCK!$F$10:$AB$209,16,0),IF($AE1438=$AE1437,(IF(BJ1437&gt;=1,BJ1437-COUNTIFS($AE1437:$AE1437,$AC1438,AW1437:AW1437,$AI$1),0)),0)),0)</f>
        <v>0</v>
      </c>
      <c r="BK1438" s="1">
        <f>IFERROR(IF($AE1438&gt;$AE1437,VLOOKUP($AC1438+AX$1,STOCK!$F$10:$AB$209,16,0),IF($AE1438=$AE1437,(IF(BK1437&gt;=1,BK1437-COUNTIFS($AE1437:$AE1437,$AC1438,AX1437:AX1437,$AI$1),0)),0)),0)</f>
        <v>0</v>
      </c>
      <c r="BL1438" s="1">
        <f>IFERROR(IF($AE1438&gt;$AE1437,VLOOKUP($AC1438+AL$1,STOCK!$F$10:$AB$209,17,0),IF($AE1438=$AE1437,(IF(BL1437&gt;=1,BL1437-COUNTIFS($AE1437:$AE1437,$AC1438,AL1437:AL1437,$AI$2),0)),0)),0)</f>
        <v>0</v>
      </c>
      <c r="BM1438" s="1">
        <f>IFERROR(IF($AE1438&gt;$AE1437,VLOOKUP($AC1438+AM$1,STOCK!$F$10:$AB$209,17,0),IF($AE1438=$AE1437,(IF(BM1437&gt;=1,BM1437-COUNTIFS($AE1437:$AE1437,$AC1438,AM1437:AM1437,$AI$2),0)),0)),0)</f>
        <v>0</v>
      </c>
      <c r="BN1438" s="1">
        <f>IFERROR(IF($AE1438&gt;$AE1437,VLOOKUP($AC1438+AN$1,STOCK!$F$10:$AB$209,17,0),IF($AE1438=$AE1437,(IF(BN1437&gt;=1,BN1437-COUNTIFS($AE1437:$AE1437,$AC1438,AN1437:AN1437,$AI$2),0)),0)),0)</f>
        <v>0</v>
      </c>
      <c r="BO1438" s="1">
        <f>IFERROR(IF($AE1438&gt;$AE1437,VLOOKUP($AC1438+AO$1,STOCK!$F$10:$AB$209,17,0),IF($AE1438=$AE1437,(IF(BO1437&gt;=1,BO1437-COUNTIFS($AE1437:$AE1437,$AC1438,AO1437:AO1437,$AI$2),0)),0)),0)</f>
        <v>0</v>
      </c>
      <c r="BP1438" s="1">
        <f>IFERROR(IF($AE1438&gt;$AE1437,VLOOKUP($AC1438+AP$1,STOCK!$F$10:$AB$209,17,0),IF($AE1438=$AE1437,(IF(BP1437&gt;=1,BP1437-COUNTIFS($AE1437:$AE1437,$AC1438,AP1437:AP1437,$AI$2),0)),0)),0)</f>
        <v>0</v>
      </c>
      <c r="BQ1438" s="1">
        <f>IFERROR(IF($AE1438&gt;$AE1437,VLOOKUP($AC1438+AQ$1,STOCK!$F$10:$AB$209,17,0),IF($AE1438=$AE1437,(IF(BQ1437&gt;=1,BQ1437-COUNTIFS($AE1437:$AE1437,$AC1438,AQ1437:AQ1437,$AI$2),0)),0)),0)</f>
        <v>0</v>
      </c>
      <c r="BR1438" s="1">
        <f>IFERROR(IF($AE1438&gt;$AE1437,VLOOKUP($AC1438+AR$1,STOCK!$F$10:$AB$209,17,0),IF($AE1438=$AE1437,(IF(BR1437&gt;=1,BR1437-COUNTIFS($AE1437:$AE1437,$AC1438,AR1437:AR1437,$AI$2),0)),0)),0)</f>
        <v>0</v>
      </c>
      <c r="BS1438" s="1">
        <f>IFERROR(IF($AE1438&gt;$AE1437,VLOOKUP($AC1438+AS$1,STOCK!$F$10:$AB$209,17,0),IF($AE1438=$AE1437,(IF(BS1437&gt;=1,BS1437-COUNTIFS($AE1437:$AE1437,$AC1438,AS1437:AS1437,$AI$2),0)),0)),0)</f>
        <v>0</v>
      </c>
      <c r="BT1438" s="1">
        <f>IFERROR(IF($AE1438&gt;$AE1437,VLOOKUP($AC1438+AT$1,STOCK!$F$10:$AB$209,17,0),IF($AE1438=$AE1437,(IF(BT1437&gt;=1,BT1437-COUNTIFS($AE1437:$AE1437,$AC1438,AT1437:AT1437,$AI$2),0)),0)),0)</f>
        <v>0</v>
      </c>
      <c r="BU1438" s="1">
        <f>IFERROR(IF($AE1438&gt;$AE1437,VLOOKUP($AC1438+AU$1,STOCK!$F$10:$AB$209,17,0),IF($AE1438=$AE1437,(IF(BU1437&gt;=1,BU1437-COUNTIFS($AE1437:$AE1437,$AC1438,AU1437:AU1437,$AI$2),0)),0)),0)</f>
        <v>0</v>
      </c>
      <c r="BV1438" s="1">
        <f>IFERROR(IF($AE1438&gt;$AE1437,VLOOKUP($AC1438+AV$1,STOCK!$F$10:$AB$209,17,0),IF($AE1438=$AE1437,(IF(BV1437&gt;=1,BV1437-COUNTIFS($AE1437:$AE1437,$AC1438,AV1437:AV1437,$AI$2),0)),0)),0)</f>
        <v>0</v>
      </c>
      <c r="BW1438" s="1">
        <f>IFERROR(IF($AE1438&gt;$AE1437,VLOOKUP($AC1438+AW$1,STOCK!$F$10:$AB$209,17,0),IF($AE1438=$AE1437,(IF(BW1437&gt;=1,BW1437-COUNTIFS($AE1437:$AE1437,$AC1438,AW1437:AW1437,$AI$2),0)),0)),0)</f>
        <v>0</v>
      </c>
      <c r="BX1438" s="1">
        <f>IFERROR(IF($AE1438&gt;$AE1437,VLOOKUP($AC1438+AX$1,STOCK!$F$10:$AB$209,17,0),IF($AE1438=$AE1437,(IF(BX1437&gt;=1,BX1437-COUNTIFS($AE1437:$AE1437,$AC1438,AX1437:AX1437,$AI$2),0)),0)),0)</f>
        <v>0</v>
      </c>
    </row>
    <row r="1439" spans="29:76" x14ac:dyDescent="0.25">
      <c r="AC1439" s="1">
        <f t="shared" si="350"/>
        <v>0</v>
      </c>
      <c r="AD1439" s="1">
        <f>IFERROR(IF(LEN(AK1439)&gt;=1,VLOOKUP(HLOOKUP(AK1439,PROFILE!$K$5:$V$8,4,0),PROFILE!$F$1:$G$3,2,0),0),0)</f>
        <v>0</v>
      </c>
      <c r="AE1439" s="1">
        <f t="shared" si="351"/>
        <v>0</v>
      </c>
      <c r="AF1439" s="1">
        <v>1426</v>
      </c>
      <c r="AI1439" s="1" t="str">
        <f>IFERROR(IF($AH1439&gt;=1,VLOOKUP($AG1439,STUDENT!$O$8:$Z$1507,3,0),""),"")</f>
        <v/>
      </c>
      <c r="AJ1439" s="1" t="str">
        <f>IFERROR(IF($AH1439&gt;=1,VLOOKUP($AG1439,STUDENT!$O$8:$Z$1507,4,0),""),"")</f>
        <v/>
      </c>
      <c r="AK1439" s="1" t="str">
        <f>IFERROR(IF($AH1439&gt;=1,VLOOKUP($AG1439,STUDENT!$O$8:$Z$1507,6,0),""),"")</f>
        <v/>
      </c>
      <c r="AL1439" s="1" t="str">
        <f t="shared" si="352"/>
        <v/>
      </c>
      <c r="AM1439" s="1" t="str">
        <f t="shared" si="353"/>
        <v/>
      </c>
      <c r="AN1439" s="1" t="str">
        <f t="shared" si="354"/>
        <v/>
      </c>
      <c r="AO1439" s="1" t="str">
        <f t="shared" si="355"/>
        <v/>
      </c>
      <c r="AP1439" s="1" t="str">
        <f t="shared" si="356"/>
        <v/>
      </c>
      <c r="AQ1439" s="1" t="str">
        <f t="shared" si="357"/>
        <v/>
      </c>
      <c r="AR1439" s="1" t="str">
        <f t="shared" si="358"/>
        <v/>
      </c>
      <c r="AS1439" s="1" t="str">
        <f t="shared" si="359"/>
        <v/>
      </c>
      <c r="AT1439" s="1" t="str">
        <f t="shared" si="360"/>
        <v/>
      </c>
      <c r="AU1439" s="1" t="str">
        <f t="shared" si="361"/>
        <v/>
      </c>
      <c r="AV1439" s="1" t="str">
        <f t="shared" si="362"/>
        <v/>
      </c>
      <c r="AW1439" s="1" t="str">
        <f t="shared" si="363"/>
        <v/>
      </c>
      <c r="AX1439" s="1" t="str">
        <f t="shared" si="364"/>
        <v/>
      </c>
      <c r="AY1439" s="1">
        <f>IFERROR(IF($AE1439&gt;$AE1438,VLOOKUP($AC1439+AL$1,STOCK!$F$10:$AB$209,16,0),IF($AE1439=$AE1438,(IF(AY1438&gt;=1,AY1438-COUNTIFS($AE1438:$AE1438,$AC1439,AL1438:AL1438,$AI$1),0)),0)),0)</f>
        <v>0</v>
      </c>
      <c r="AZ1439" s="1">
        <f>IFERROR(IF($AE1439&gt;$AE1438,VLOOKUP($AC1439+AM$1,STOCK!$F$10:$AB$209,16,0),IF($AE1439=$AE1438,(IF(AZ1438&gt;=1,AZ1438-COUNTIFS($AE1438:$AE1438,$AC1439,AM1438:AM1438,$AI$1),0)),0)),0)</f>
        <v>0</v>
      </c>
      <c r="BA1439" s="1">
        <f>IFERROR(IF($AE1439&gt;$AE1438,VLOOKUP($AC1439+AN$1,STOCK!$F$10:$AB$209,16,0),IF($AE1439=$AE1438,(IF(BA1438&gt;=1,BA1438-COUNTIFS($AE1438:$AE1438,$AC1439,AN1438:AN1438,$AI$1),0)),0)),0)</f>
        <v>0</v>
      </c>
      <c r="BB1439" s="1">
        <f>IFERROR(IF($AE1439&gt;$AE1438,VLOOKUP($AC1439+AO$1,STOCK!$F$10:$AB$209,16,0),IF($AE1439=$AE1438,(IF(BB1438&gt;=1,BB1438-COUNTIFS($AE1438:$AE1438,$AC1439,AO1438:AO1438,$AI$1),0)),0)),0)</f>
        <v>0</v>
      </c>
      <c r="BC1439" s="1">
        <f>IFERROR(IF($AE1439&gt;$AE1438,VLOOKUP($AC1439+AP$1,STOCK!$F$10:$AB$209,16,0),IF($AE1439=$AE1438,(IF(BC1438&gt;=1,BC1438-COUNTIFS($AE1438:$AE1438,$AC1439,AP1438:AP1438,$AI$1),0)),0)),0)</f>
        <v>0</v>
      </c>
      <c r="BD1439" s="1">
        <f>IFERROR(IF($AE1439&gt;$AE1438,VLOOKUP($AC1439+AQ$1,STOCK!$F$10:$AB$209,16,0),IF($AE1439=$AE1438,(IF(BD1438&gt;=1,BD1438-COUNTIFS($AE1438:$AE1438,$AC1439,AQ1438:AQ1438,$AI$1),0)),0)),0)</f>
        <v>0</v>
      </c>
      <c r="BE1439" s="1">
        <f>IFERROR(IF($AE1439&gt;$AE1438,VLOOKUP($AC1439+AR$1,STOCK!$F$10:$AB$209,16,0),IF($AE1439=$AE1438,(IF(BE1438&gt;=1,BE1438-COUNTIFS($AE1438:$AE1438,$AC1439,AR1438:AR1438,$AI$1),0)),0)),0)</f>
        <v>0</v>
      </c>
      <c r="BF1439" s="1">
        <f>IFERROR(IF($AE1439&gt;$AE1438,VLOOKUP($AC1439+AS$1,STOCK!$F$10:$AB$209,16,0),IF($AE1439=$AE1438,(IF(BF1438&gt;=1,BF1438-COUNTIFS($AE1438:$AE1438,$AC1439,AS1438:AS1438,$AI$1),0)),0)),0)</f>
        <v>0</v>
      </c>
      <c r="BG1439" s="1">
        <f>IFERROR(IF($AE1439&gt;$AE1438,VLOOKUP($AC1439+AT$1,STOCK!$F$10:$AB$209,16,0),IF($AE1439=$AE1438,(IF(BG1438&gt;=1,BG1438-COUNTIFS($AE1438:$AE1438,$AC1439,AT1438:AT1438,$AI$1),0)),0)),0)</f>
        <v>0</v>
      </c>
      <c r="BH1439" s="1">
        <f>IFERROR(IF($AE1439&gt;$AE1438,VLOOKUP($AC1439+AU$1,STOCK!$F$10:$AB$209,16,0),IF($AE1439=$AE1438,(IF(BH1438&gt;=1,BH1438-COUNTIFS($AE1438:$AE1438,$AC1439,AU1438:AU1438,$AI$1),0)),0)),0)</f>
        <v>0</v>
      </c>
      <c r="BI1439" s="1">
        <f>IFERROR(IF($AE1439&gt;$AE1438,VLOOKUP($AC1439+AV$1,STOCK!$F$10:$AB$209,16,0),IF($AE1439=$AE1438,(IF(BI1438&gt;=1,BI1438-COUNTIFS($AE1438:$AE1438,$AC1439,AV1438:AV1438,$AI$1),0)),0)),0)</f>
        <v>0</v>
      </c>
      <c r="BJ1439" s="1">
        <f>IFERROR(IF($AE1439&gt;$AE1438,VLOOKUP($AC1439+AW$1,STOCK!$F$10:$AB$209,16,0),IF($AE1439=$AE1438,(IF(BJ1438&gt;=1,BJ1438-COUNTIFS($AE1438:$AE1438,$AC1439,AW1438:AW1438,$AI$1),0)),0)),0)</f>
        <v>0</v>
      </c>
      <c r="BK1439" s="1">
        <f>IFERROR(IF($AE1439&gt;$AE1438,VLOOKUP($AC1439+AX$1,STOCK!$F$10:$AB$209,16,0),IF($AE1439=$AE1438,(IF(BK1438&gt;=1,BK1438-COUNTIFS($AE1438:$AE1438,$AC1439,AX1438:AX1438,$AI$1),0)),0)),0)</f>
        <v>0</v>
      </c>
      <c r="BL1439" s="1">
        <f>IFERROR(IF($AE1439&gt;$AE1438,VLOOKUP($AC1439+AL$1,STOCK!$F$10:$AB$209,17,0),IF($AE1439=$AE1438,(IF(BL1438&gt;=1,BL1438-COUNTIFS($AE1438:$AE1438,$AC1439,AL1438:AL1438,$AI$2),0)),0)),0)</f>
        <v>0</v>
      </c>
      <c r="BM1439" s="1">
        <f>IFERROR(IF($AE1439&gt;$AE1438,VLOOKUP($AC1439+AM$1,STOCK!$F$10:$AB$209,17,0),IF($AE1439=$AE1438,(IF(BM1438&gt;=1,BM1438-COUNTIFS($AE1438:$AE1438,$AC1439,AM1438:AM1438,$AI$2),0)),0)),0)</f>
        <v>0</v>
      </c>
      <c r="BN1439" s="1">
        <f>IFERROR(IF($AE1439&gt;$AE1438,VLOOKUP($AC1439+AN$1,STOCK!$F$10:$AB$209,17,0),IF($AE1439=$AE1438,(IF(BN1438&gt;=1,BN1438-COUNTIFS($AE1438:$AE1438,$AC1439,AN1438:AN1438,$AI$2),0)),0)),0)</f>
        <v>0</v>
      </c>
      <c r="BO1439" s="1">
        <f>IFERROR(IF($AE1439&gt;$AE1438,VLOOKUP($AC1439+AO$1,STOCK!$F$10:$AB$209,17,0),IF($AE1439=$AE1438,(IF(BO1438&gt;=1,BO1438-COUNTIFS($AE1438:$AE1438,$AC1439,AO1438:AO1438,$AI$2),0)),0)),0)</f>
        <v>0</v>
      </c>
      <c r="BP1439" s="1">
        <f>IFERROR(IF($AE1439&gt;$AE1438,VLOOKUP($AC1439+AP$1,STOCK!$F$10:$AB$209,17,0),IF($AE1439=$AE1438,(IF(BP1438&gt;=1,BP1438-COUNTIFS($AE1438:$AE1438,$AC1439,AP1438:AP1438,$AI$2),0)),0)),0)</f>
        <v>0</v>
      </c>
      <c r="BQ1439" s="1">
        <f>IFERROR(IF($AE1439&gt;$AE1438,VLOOKUP($AC1439+AQ$1,STOCK!$F$10:$AB$209,17,0),IF($AE1439=$AE1438,(IF(BQ1438&gt;=1,BQ1438-COUNTIFS($AE1438:$AE1438,$AC1439,AQ1438:AQ1438,$AI$2),0)),0)),0)</f>
        <v>0</v>
      </c>
      <c r="BR1439" s="1">
        <f>IFERROR(IF($AE1439&gt;$AE1438,VLOOKUP($AC1439+AR$1,STOCK!$F$10:$AB$209,17,0),IF($AE1439=$AE1438,(IF(BR1438&gt;=1,BR1438-COUNTIFS($AE1438:$AE1438,$AC1439,AR1438:AR1438,$AI$2),0)),0)),0)</f>
        <v>0</v>
      </c>
      <c r="BS1439" s="1">
        <f>IFERROR(IF($AE1439&gt;$AE1438,VLOOKUP($AC1439+AS$1,STOCK!$F$10:$AB$209,17,0),IF($AE1439=$AE1438,(IF(BS1438&gt;=1,BS1438-COUNTIFS($AE1438:$AE1438,$AC1439,AS1438:AS1438,$AI$2),0)),0)),0)</f>
        <v>0</v>
      </c>
      <c r="BT1439" s="1">
        <f>IFERROR(IF($AE1439&gt;$AE1438,VLOOKUP($AC1439+AT$1,STOCK!$F$10:$AB$209,17,0),IF($AE1439=$AE1438,(IF(BT1438&gt;=1,BT1438-COUNTIFS($AE1438:$AE1438,$AC1439,AT1438:AT1438,$AI$2),0)),0)),0)</f>
        <v>0</v>
      </c>
      <c r="BU1439" s="1">
        <f>IFERROR(IF($AE1439&gt;$AE1438,VLOOKUP($AC1439+AU$1,STOCK!$F$10:$AB$209,17,0),IF($AE1439=$AE1438,(IF(BU1438&gt;=1,BU1438-COUNTIFS($AE1438:$AE1438,$AC1439,AU1438:AU1438,$AI$2),0)),0)),0)</f>
        <v>0</v>
      </c>
      <c r="BV1439" s="1">
        <f>IFERROR(IF($AE1439&gt;$AE1438,VLOOKUP($AC1439+AV$1,STOCK!$F$10:$AB$209,17,0),IF($AE1439=$AE1438,(IF(BV1438&gt;=1,BV1438-COUNTIFS($AE1438:$AE1438,$AC1439,AV1438:AV1438,$AI$2),0)),0)),0)</f>
        <v>0</v>
      </c>
      <c r="BW1439" s="1">
        <f>IFERROR(IF($AE1439&gt;$AE1438,VLOOKUP($AC1439+AW$1,STOCK!$F$10:$AB$209,17,0),IF($AE1439=$AE1438,(IF(BW1438&gt;=1,BW1438-COUNTIFS($AE1438:$AE1438,$AC1439,AW1438:AW1438,$AI$2),0)),0)),0)</f>
        <v>0</v>
      </c>
      <c r="BX1439" s="1">
        <f>IFERROR(IF($AE1439&gt;$AE1438,VLOOKUP($AC1439+AX$1,STOCK!$F$10:$AB$209,17,0),IF($AE1439=$AE1438,(IF(BX1438&gt;=1,BX1438-COUNTIFS($AE1438:$AE1438,$AC1439,AX1438:AX1438,$AI$2),0)),0)),0)</f>
        <v>0</v>
      </c>
    </row>
    <row r="1440" spans="29:76" x14ac:dyDescent="0.25">
      <c r="AC1440" s="1">
        <f t="shared" si="350"/>
        <v>0</v>
      </c>
      <c r="AD1440" s="1">
        <f>IFERROR(IF(LEN(AK1440)&gt;=1,VLOOKUP(HLOOKUP(AK1440,PROFILE!$K$5:$V$8,4,0),PROFILE!$F$1:$G$3,2,0),0),0)</f>
        <v>0</v>
      </c>
      <c r="AE1440" s="1">
        <f t="shared" si="351"/>
        <v>0</v>
      </c>
      <c r="AF1440" s="1">
        <v>1427</v>
      </c>
      <c r="AI1440" s="1" t="str">
        <f>IFERROR(IF($AH1440&gt;=1,VLOOKUP($AG1440,STUDENT!$O$8:$Z$1507,3,0),""),"")</f>
        <v/>
      </c>
      <c r="AJ1440" s="1" t="str">
        <f>IFERROR(IF($AH1440&gt;=1,VLOOKUP($AG1440,STUDENT!$O$8:$Z$1507,4,0),""),"")</f>
        <v/>
      </c>
      <c r="AK1440" s="1" t="str">
        <f>IFERROR(IF($AH1440&gt;=1,VLOOKUP($AG1440,STUDENT!$O$8:$Z$1507,6,0),""),"")</f>
        <v/>
      </c>
      <c r="AL1440" s="1" t="str">
        <f t="shared" si="352"/>
        <v/>
      </c>
      <c r="AM1440" s="1" t="str">
        <f t="shared" si="353"/>
        <v/>
      </c>
      <c r="AN1440" s="1" t="str">
        <f t="shared" si="354"/>
        <v/>
      </c>
      <c r="AO1440" s="1" t="str">
        <f t="shared" si="355"/>
        <v/>
      </c>
      <c r="AP1440" s="1" t="str">
        <f t="shared" si="356"/>
        <v/>
      </c>
      <c r="AQ1440" s="1" t="str">
        <f t="shared" si="357"/>
        <v/>
      </c>
      <c r="AR1440" s="1" t="str">
        <f t="shared" si="358"/>
        <v/>
      </c>
      <c r="AS1440" s="1" t="str">
        <f t="shared" si="359"/>
        <v/>
      </c>
      <c r="AT1440" s="1" t="str">
        <f t="shared" si="360"/>
        <v/>
      </c>
      <c r="AU1440" s="1" t="str">
        <f t="shared" si="361"/>
        <v/>
      </c>
      <c r="AV1440" s="1" t="str">
        <f t="shared" si="362"/>
        <v/>
      </c>
      <c r="AW1440" s="1" t="str">
        <f t="shared" si="363"/>
        <v/>
      </c>
      <c r="AX1440" s="1" t="str">
        <f t="shared" si="364"/>
        <v/>
      </c>
      <c r="AY1440" s="1">
        <f>IFERROR(IF($AE1440&gt;$AE1439,VLOOKUP($AC1440+AL$1,STOCK!$F$10:$AB$209,16,0),IF($AE1440=$AE1439,(IF(AY1439&gt;=1,AY1439-COUNTIFS($AE1439:$AE1439,$AC1440,AL1439:AL1439,$AI$1),0)),0)),0)</f>
        <v>0</v>
      </c>
      <c r="AZ1440" s="1">
        <f>IFERROR(IF($AE1440&gt;$AE1439,VLOOKUP($AC1440+AM$1,STOCK!$F$10:$AB$209,16,0),IF($AE1440=$AE1439,(IF(AZ1439&gt;=1,AZ1439-COUNTIFS($AE1439:$AE1439,$AC1440,AM1439:AM1439,$AI$1),0)),0)),0)</f>
        <v>0</v>
      </c>
      <c r="BA1440" s="1">
        <f>IFERROR(IF($AE1440&gt;$AE1439,VLOOKUP($AC1440+AN$1,STOCK!$F$10:$AB$209,16,0),IF($AE1440=$AE1439,(IF(BA1439&gt;=1,BA1439-COUNTIFS($AE1439:$AE1439,$AC1440,AN1439:AN1439,$AI$1),0)),0)),0)</f>
        <v>0</v>
      </c>
      <c r="BB1440" s="1">
        <f>IFERROR(IF($AE1440&gt;$AE1439,VLOOKUP($AC1440+AO$1,STOCK!$F$10:$AB$209,16,0),IF($AE1440=$AE1439,(IF(BB1439&gt;=1,BB1439-COUNTIFS($AE1439:$AE1439,$AC1440,AO1439:AO1439,$AI$1),0)),0)),0)</f>
        <v>0</v>
      </c>
      <c r="BC1440" s="1">
        <f>IFERROR(IF($AE1440&gt;$AE1439,VLOOKUP($AC1440+AP$1,STOCK!$F$10:$AB$209,16,0),IF($AE1440=$AE1439,(IF(BC1439&gt;=1,BC1439-COUNTIFS($AE1439:$AE1439,$AC1440,AP1439:AP1439,$AI$1),0)),0)),0)</f>
        <v>0</v>
      </c>
      <c r="BD1440" s="1">
        <f>IFERROR(IF($AE1440&gt;$AE1439,VLOOKUP($AC1440+AQ$1,STOCK!$F$10:$AB$209,16,0),IF($AE1440=$AE1439,(IF(BD1439&gt;=1,BD1439-COUNTIFS($AE1439:$AE1439,$AC1440,AQ1439:AQ1439,$AI$1),0)),0)),0)</f>
        <v>0</v>
      </c>
      <c r="BE1440" s="1">
        <f>IFERROR(IF($AE1440&gt;$AE1439,VLOOKUP($AC1440+AR$1,STOCK!$F$10:$AB$209,16,0),IF($AE1440=$AE1439,(IF(BE1439&gt;=1,BE1439-COUNTIFS($AE1439:$AE1439,$AC1440,AR1439:AR1439,$AI$1),0)),0)),0)</f>
        <v>0</v>
      </c>
      <c r="BF1440" s="1">
        <f>IFERROR(IF($AE1440&gt;$AE1439,VLOOKUP($AC1440+AS$1,STOCK!$F$10:$AB$209,16,0),IF($AE1440=$AE1439,(IF(BF1439&gt;=1,BF1439-COUNTIFS($AE1439:$AE1439,$AC1440,AS1439:AS1439,$AI$1),0)),0)),0)</f>
        <v>0</v>
      </c>
      <c r="BG1440" s="1">
        <f>IFERROR(IF($AE1440&gt;$AE1439,VLOOKUP($AC1440+AT$1,STOCK!$F$10:$AB$209,16,0),IF($AE1440=$AE1439,(IF(BG1439&gt;=1,BG1439-COUNTIFS($AE1439:$AE1439,$AC1440,AT1439:AT1439,$AI$1),0)),0)),0)</f>
        <v>0</v>
      </c>
      <c r="BH1440" s="1">
        <f>IFERROR(IF($AE1440&gt;$AE1439,VLOOKUP($AC1440+AU$1,STOCK!$F$10:$AB$209,16,0),IF($AE1440=$AE1439,(IF(BH1439&gt;=1,BH1439-COUNTIFS($AE1439:$AE1439,$AC1440,AU1439:AU1439,$AI$1),0)),0)),0)</f>
        <v>0</v>
      </c>
      <c r="BI1440" s="1">
        <f>IFERROR(IF($AE1440&gt;$AE1439,VLOOKUP($AC1440+AV$1,STOCK!$F$10:$AB$209,16,0),IF($AE1440=$AE1439,(IF(BI1439&gt;=1,BI1439-COUNTIFS($AE1439:$AE1439,$AC1440,AV1439:AV1439,$AI$1),0)),0)),0)</f>
        <v>0</v>
      </c>
      <c r="BJ1440" s="1">
        <f>IFERROR(IF($AE1440&gt;$AE1439,VLOOKUP($AC1440+AW$1,STOCK!$F$10:$AB$209,16,0),IF($AE1440=$AE1439,(IF(BJ1439&gt;=1,BJ1439-COUNTIFS($AE1439:$AE1439,$AC1440,AW1439:AW1439,$AI$1),0)),0)),0)</f>
        <v>0</v>
      </c>
      <c r="BK1440" s="1">
        <f>IFERROR(IF($AE1440&gt;$AE1439,VLOOKUP($AC1440+AX$1,STOCK!$F$10:$AB$209,16,0),IF($AE1440=$AE1439,(IF(BK1439&gt;=1,BK1439-COUNTIFS($AE1439:$AE1439,$AC1440,AX1439:AX1439,$AI$1),0)),0)),0)</f>
        <v>0</v>
      </c>
      <c r="BL1440" s="1">
        <f>IFERROR(IF($AE1440&gt;$AE1439,VLOOKUP($AC1440+AL$1,STOCK!$F$10:$AB$209,17,0),IF($AE1440=$AE1439,(IF(BL1439&gt;=1,BL1439-COUNTIFS($AE1439:$AE1439,$AC1440,AL1439:AL1439,$AI$2),0)),0)),0)</f>
        <v>0</v>
      </c>
      <c r="BM1440" s="1">
        <f>IFERROR(IF($AE1440&gt;$AE1439,VLOOKUP($AC1440+AM$1,STOCK!$F$10:$AB$209,17,0),IF($AE1440=$AE1439,(IF(BM1439&gt;=1,BM1439-COUNTIFS($AE1439:$AE1439,$AC1440,AM1439:AM1439,$AI$2),0)),0)),0)</f>
        <v>0</v>
      </c>
      <c r="BN1440" s="1">
        <f>IFERROR(IF($AE1440&gt;$AE1439,VLOOKUP($AC1440+AN$1,STOCK!$F$10:$AB$209,17,0),IF($AE1440=$AE1439,(IF(BN1439&gt;=1,BN1439-COUNTIFS($AE1439:$AE1439,$AC1440,AN1439:AN1439,$AI$2),0)),0)),0)</f>
        <v>0</v>
      </c>
      <c r="BO1440" s="1">
        <f>IFERROR(IF($AE1440&gt;$AE1439,VLOOKUP($AC1440+AO$1,STOCK!$F$10:$AB$209,17,0),IF($AE1440=$AE1439,(IF(BO1439&gt;=1,BO1439-COUNTIFS($AE1439:$AE1439,$AC1440,AO1439:AO1439,$AI$2),0)),0)),0)</f>
        <v>0</v>
      </c>
      <c r="BP1440" s="1">
        <f>IFERROR(IF($AE1440&gt;$AE1439,VLOOKUP($AC1440+AP$1,STOCK!$F$10:$AB$209,17,0),IF($AE1440=$AE1439,(IF(BP1439&gt;=1,BP1439-COUNTIFS($AE1439:$AE1439,$AC1440,AP1439:AP1439,$AI$2),0)),0)),0)</f>
        <v>0</v>
      </c>
      <c r="BQ1440" s="1">
        <f>IFERROR(IF($AE1440&gt;$AE1439,VLOOKUP($AC1440+AQ$1,STOCK!$F$10:$AB$209,17,0),IF($AE1440=$AE1439,(IF(BQ1439&gt;=1,BQ1439-COUNTIFS($AE1439:$AE1439,$AC1440,AQ1439:AQ1439,$AI$2),0)),0)),0)</f>
        <v>0</v>
      </c>
      <c r="BR1440" s="1">
        <f>IFERROR(IF($AE1440&gt;$AE1439,VLOOKUP($AC1440+AR$1,STOCK!$F$10:$AB$209,17,0),IF($AE1440=$AE1439,(IF(BR1439&gt;=1,BR1439-COUNTIFS($AE1439:$AE1439,$AC1440,AR1439:AR1439,$AI$2),0)),0)),0)</f>
        <v>0</v>
      </c>
      <c r="BS1440" s="1">
        <f>IFERROR(IF($AE1440&gt;$AE1439,VLOOKUP($AC1440+AS$1,STOCK!$F$10:$AB$209,17,0),IF($AE1440=$AE1439,(IF(BS1439&gt;=1,BS1439-COUNTIFS($AE1439:$AE1439,$AC1440,AS1439:AS1439,$AI$2),0)),0)),0)</f>
        <v>0</v>
      </c>
      <c r="BT1440" s="1">
        <f>IFERROR(IF($AE1440&gt;$AE1439,VLOOKUP($AC1440+AT$1,STOCK!$F$10:$AB$209,17,0),IF($AE1440=$AE1439,(IF(BT1439&gt;=1,BT1439-COUNTIFS($AE1439:$AE1439,$AC1440,AT1439:AT1439,$AI$2),0)),0)),0)</f>
        <v>0</v>
      </c>
      <c r="BU1440" s="1">
        <f>IFERROR(IF($AE1440&gt;$AE1439,VLOOKUP($AC1440+AU$1,STOCK!$F$10:$AB$209,17,0),IF($AE1440=$AE1439,(IF(BU1439&gt;=1,BU1439-COUNTIFS($AE1439:$AE1439,$AC1440,AU1439:AU1439,$AI$2),0)),0)),0)</f>
        <v>0</v>
      </c>
      <c r="BV1440" s="1">
        <f>IFERROR(IF($AE1440&gt;$AE1439,VLOOKUP($AC1440+AV$1,STOCK!$F$10:$AB$209,17,0),IF($AE1440=$AE1439,(IF(BV1439&gt;=1,BV1439-COUNTIFS($AE1439:$AE1439,$AC1440,AV1439:AV1439,$AI$2),0)),0)),0)</f>
        <v>0</v>
      </c>
      <c r="BW1440" s="1">
        <f>IFERROR(IF($AE1440&gt;$AE1439,VLOOKUP($AC1440+AW$1,STOCK!$F$10:$AB$209,17,0),IF($AE1440=$AE1439,(IF(BW1439&gt;=1,BW1439-COUNTIFS($AE1439:$AE1439,$AC1440,AW1439:AW1439,$AI$2),0)),0)),0)</f>
        <v>0</v>
      </c>
      <c r="BX1440" s="1">
        <f>IFERROR(IF($AE1440&gt;$AE1439,VLOOKUP($AC1440+AX$1,STOCK!$F$10:$AB$209,17,0),IF($AE1440=$AE1439,(IF(BX1439&gt;=1,BX1439-COUNTIFS($AE1439:$AE1439,$AC1440,AX1439:AX1439,$AI$2),0)),0)),0)</f>
        <v>0</v>
      </c>
    </row>
    <row r="1441" spans="29:76" x14ac:dyDescent="0.25">
      <c r="AC1441" s="1">
        <f t="shared" si="350"/>
        <v>0</v>
      </c>
      <c r="AD1441" s="1">
        <f>IFERROR(IF(LEN(AK1441)&gt;=1,VLOOKUP(HLOOKUP(AK1441,PROFILE!$K$5:$V$8,4,0),PROFILE!$F$1:$G$3,2,0),0),0)</f>
        <v>0</v>
      </c>
      <c r="AE1441" s="1">
        <f t="shared" si="351"/>
        <v>0</v>
      </c>
      <c r="AF1441" s="1">
        <v>1428</v>
      </c>
      <c r="AI1441" s="1" t="str">
        <f>IFERROR(IF($AH1441&gt;=1,VLOOKUP($AG1441,STUDENT!$O$8:$Z$1507,3,0),""),"")</f>
        <v/>
      </c>
      <c r="AJ1441" s="1" t="str">
        <f>IFERROR(IF($AH1441&gt;=1,VLOOKUP($AG1441,STUDENT!$O$8:$Z$1507,4,0),""),"")</f>
        <v/>
      </c>
      <c r="AK1441" s="1" t="str">
        <f>IFERROR(IF($AH1441&gt;=1,VLOOKUP($AG1441,STUDENT!$O$8:$Z$1507,6,0),""),"")</f>
        <v/>
      </c>
      <c r="AL1441" s="1" t="str">
        <f t="shared" si="352"/>
        <v/>
      </c>
      <c r="AM1441" s="1" t="str">
        <f t="shared" si="353"/>
        <v/>
      </c>
      <c r="AN1441" s="1" t="str">
        <f t="shared" si="354"/>
        <v/>
      </c>
      <c r="AO1441" s="1" t="str">
        <f t="shared" si="355"/>
        <v/>
      </c>
      <c r="AP1441" s="1" t="str">
        <f t="shared" si="356"/>
        <v/>
      </c>
      <c r="AQ1441" s="1" t="str">
        <f t="shared" si="357"/>
        <v/>
      </c>
      <c r="AR1441" s="1" t="str">
        <f t="shared" si="358"/>
        <v/>
      </c>
      <c r="AS1441" s="1" t="str">
        <f t="shared" si="359"/>
        <v/>
      </c>
      <c r="AT1441" s="1" t="str">
        <f t="shared" si="360"/>
        <v/>
      </c>
      <c r="AU1441" s="1" t="str">
        <f t="shared" si="361"/>
        <v/>
      </c>
      <c r="AV1441" s="1" t="str">
        <f t="shared" si="362"/>
        <v/>
      </c>
      <c r="AW1441" s="1" t="str">
        <f t="shared" si="363"/>
        <v/>
      </c>
      <c r="AX1441" s="1" t="str">
        <f t="shared" si="364"/>
        <v/>
      </c>
      <c r="AY1441" s="1">
        <f>IFERROR(IF($AE1441&gt;$AE1440,VLOOKUP($AC1441+AL$1,STOCK!$F$10:$AB$209,16,0),IF($AE1441=$AE1440,(IF(AY1440&gt;=1,AY1440-COUNTIFS($AE1440:$AE1440,$AC1441,AL1440:AL1440,$AI$1),0)),0)),0)</f>
        <v>0</v>
      </c>
      <c r="AZ1441" s="1">
        <f>IFERROR(IF($AE1441&gt;$AE1440,VLOOKUP($AC1441+AM$1,STOCK!$F$10:$AB$209,16,0),IF($AE1441=$AE1440,(IF(AZ1440&gt;=1,AZ1440-COUNTIFS($AE1440:$AE1440,$AC1441,AM1440:AM1440,$AI$1),0)),0)),0)</f>
        <v>0</v>
      </c>
      <c r="BA1441" s="1">
        <f>IFERROR(IF($AE1441&gt;$AE1440,VLOOKUP($AC1441+AN$1,STOCK!$F$10:$AB$209,16,0),IF($AE1441=$AE1440,(IF(BA1440&gt;=1,BA1440-COUNTIFS($AE1440:$AE1440,$AC1441,AN1440:AN1440,$AI$1),0)),0)),0)</f>
        <v>0</v>
      </c>
      <c r="BB1441" s="1">
        <f>IFERROR(IF($AE1441&gt;$AE1440,VLOOKUP($AC1441+AO$1,STOCK!$F$10:$AB$209,16,0),IF($AE1441=$AE1440,(IF(BB1440&gt;=1,BB1440-COUNTIFS($AE1440:$AE1440,$AC1441,AO1440:AO1440,$AI$1),0)),0)),0)</f>
        <v>0</v>
      </c>
      <c r="BC1441" s="1">
        <f>IFERROR(IF($AE1441&gt;$AE1440,VLOOKUP($AC1441+AP$1,STOCK!$F$10:$AB$209,16,0),IF($AE1441=$AE1440,(IF(BC1440&gt;=1,BC1440-COUNTIFS($AE1440:$AE1440,$AC1441,AP1440:AP1440,$AI$1),0)),0)),0)</f>
        <v>0</v>
      </c>
      <c r="BD1441" s="1">
        <f>IFERROR(IF($AE1441&gt;$AE1440,VLOOKUP($AC1441+AQ$1,STOCK!$F$10:$AB$209,16,0),IF($AE1441=$AE1440,(IF(BD1440&gt;=1,BD1440-COUNTIFS($AE1440:$AE1440,$AC1441,AQ1440:AQ1440,$AI$1),0)),0)),0)</f>
        <v>0</v>
      </c>
      <c r="BE1441" s="1">
        <f>IFERROR(IF($AE1441&gt;$AE1440,VLOOKUP($AC1441+AR$1,STOCK!$F$10:$AB$209,16,0),IF($AE1441=$AE1440,(IF(BE1440&gt;=1,BE1440-COUNTIFS($AE1440:$AE1440,$AC1441,AR1440:AR1440,$AI$1),0)),0)),0)</f>
        <v>0</v>
      </c>
      <c r="BF1441" s="1">
        <f>IFERROR(IF($AE1441&gt;$AE1440,VLOOKUP($AC1441+AS$1,STOCK!$F$10:$AB$209,16,0),IF($AE1441=$AE1440,(IF(BF1440&gt;=1,BF1440-COUNTIFS($AE1440:$AE1440,$AC1441,AS1440:AS1440,$AI$1),0)),0)),0)</f>
        <v>0</v>
      </c>
      <c r="BG1441" s="1">
        <f>IFERROR(IF($AE1441&gt;$AE1440,VLOOKUP($AC1441+AT$1,STOCK!$F$10:$AB$209,16,0),IF($AE1441=$AE1440,(IF(BG1440&gt;=1,BG1440-COUNTIFS($AE1440:$AE1440,$AC1441,AT1440:AT1440,$AI$1),0)),0)),0)</f>
        <v>0</v>
      </c>
      <c r="BH1441" s="1">
        <f>IFERROR(IF($AE1441&gt;$AE1440,VLOOKUP($AC1441+AU$1,STOCK!$F$10:$AB$209,16,0),IF($AE1441=$AE1440,(IF(BH1440&gt;=1,BH1440-COUNTIFS($AE1440:$AE1440,$AC1441,AU1440:AU1440,$AI$1),0)),0)),0)</f>
        <v>0</v>
      </c>
      <c r="BI1441" s="1">
        <f>IFERROR(IF($AE1441&gt;$AE1440,VLOOKUP($AC1441+AV$1,STOCK!$F$10:$AB$209,16,0),IF($AE1441=$AE1440,(IF(BI1440&gt;=1,BI1440-COUNTIFS($AE1440:$AE1440,$AC1441,AV1440:AV1440,$AI$1),0)),0)),0)</f>
        <v>0</v>
      </c>
      <c r="BJ1441" s="1">
        <f>IFERROR(IF($AE1441&gt;$AE1440,VLOOKUP($AC1441+AW$1,STOCK!$F$10:$AB$209,16,0),IF($AE1441=$AE1440,(IF(BJ1440&gt;=1,BJ1440-COUNTIFS($AE1440:$AE1440,$AC1441,AW1440:AW1440,$AI$1),0)),0)),0)</f>
        <v>0</v>
      </c>
      <c r="BK1441" s="1">
        <f>IFERROR(IF($AE1441&gt;$AE1440,VLOOKUP($AC1441+AX$1,STOCK!$F$10:$AB$209,16,0),IF($AE1441=$AE1440,(IF(BK1440&gt;=1,BK1440-COUNTIFS($AE1440:$AE1440,$AC1441,AX1440:AX1440,$AI$1),0)),0)),0)</f>
        <v>0</v>
      </c>
      <c r="BL1441" s="1">
        <f>IFERROR(IF($AE1441&gt;$AE1440,VLOOKUP($AC1441+AL$1,STOCK!$F$10:$AB$209,17,0),IF($AE1441=$AE1440,(IF(BL1440&gt;=1,BL1440-COUNTIFS($AE1440:$AE1440,$AC1441,AL1440:AL1440,$AI$2),0)),0)),0)</f>
        <v>0</v>
      </c>
      <c r="BM1441" s="1">
        <f>IFERROR(IF($AE1441&gt;$AE1440,VLOOKUP($AC1441+AM$1,STOCK!$F$10:$AB$209,17,0),IF($AE1441=$AE1440,(IF(BM1440&gt;=1,BM1440-COUNTIFS($AE1440:$AE1440,$AC1441,AM1440:AM1440,$AI$2),0)),0)),0)</f>
        <v>0</v>
      </c>
      <c r="BN1441" s="1">
        <f>IFERROR(IF($AE1441&gt;$AE1440,VLOOKUP($AC1441+AN$1,STOCK!$F$10:$AB$209,17,0),IF($AE1441=$AE1440,(IF(BN1440&gt;=1,BN1440-COUNTIFS($AE1440:$AE1440,$AC1441,AN1440:AN1440,$AI$2),0)),0)),0)</f>
        <v>0</v>
      </c>
      <c r="BO1441" s="1">
        <f>IFERROR(IF($AE1441&gt;$AE1440,VLOOKUP($AC1441+AO$1,STOCK!$F$10:$AB$209,17,0),IF($AE1441=$AE1440,(IF(BO1440&gt;=1,BO1440-COUNTIFS($AE1440:$AE1440,$AC1441,AO1440:AO1440,$AI$2),0)),0)),0)</f>
        <v>0</v>
      </c>
      <c r="BP1441" s="1">
        <f>IFERROR(IF($AE1441&gt;$AE1440,VLOOKUP($AC1441+AP$1,STOCK!$F$10:$AB$209,17,0),IF($AE1441=$AE1440,(IF(BP1440&gt;=1,BP1440-COUNTIFS($AE1440:$AE1440,$AC1441,AP1440:AP1440,$AI$2),0)),0)),0)</f>
        <v>0</v>
      </c>
      <c r="BQ1441" s="1">
        <f>IFERROR(IF($AE1441&gt;$AE1440,VLOOKUP($AC1441+AQ$1,STOCK!$F$10:$AB$209,17,0),IF($AE1441=$AE1440,(IF(BQ1440&gt;=1,BQ1440-COUNTIFS($AE1440:$AE1440,$AC1441,AQ1440:AQ1440,$AI$2),0)),0)),0)</f>
        <v>0</v>
      </c>
      <c r="BR1441" s="1">
        <f>IFERROR(IF($AE1441&gt;$AE1440,VLOOKUP($AC1441+AR$1,STOCK!$F$10:$AB$209,17,0),IF($AE1441=$AE1440,(IF(BR1440&gt;=1,BR1440-COUNTIFS($AE1440:$AE1440,$AC1441,AR1440:AR1440,$AI$2),0)),0)),0)</f>
        <v>0</v>
      </c>
      <c r="BS1441" s="1">
        <f>IFERROR(IF($AE1441&gt;$AE1440,VLOOKUP($AC1441+AS$1,STOCK!$F$10:$AB$209,17,0),IF($AE1441=$AE1440,(IF(BS1440&gt;=1,BS1440-COUNTIFS($AE1440:$AE1440,$AC1441,AS1440:AS1440,$AI$2),0)),0)),0)</f>
        <v>0</v>
      </c>
      <c r="BT1441" s="1">
        <f>IFERROR(IF($AE1441&gt;$AE1440,VLOOKUP($AC1441+AT$1,STOCK!$F$10:$AB$209,17,0),IF($AE1441=$AE1440,(IF(BT1440&gt;=1,BT1440-COUNTIFS($AE1440:$AE1440,$AC1441,AT1440:AT1440,$AI$2),0)),0)),0)</f>
        <v>0</v>
      </c>
      <c r="BU1441" s="1">
        <f>IFERROR(IF($AE1441&gt;$AE1440,VLOOKUP($AC1441+AU$1,STOCK!$F$10:$AB$209,17,0),IF($AE1441=$AE1440,(IF(BU1440&gt;=1,BU1440-COUNTIFS($AE1440:$AE1440,$AC1441,AU1440:AU1440,$AI$2),0)),0)),0)</f>
        <v>0</v>
      </c>
      <c r="BV1441" s="1">
        <f>IFERROR(IF($AE1441&gt;$AE1440,VLOOKUP($AC1441+AV$1,STOCK!$F$10:$AB$209,17,0),IF($AE1441=$AE1440,(IF(BV1440&gt;=1,BV1440-COUNTIFS($AE1440:$AE1440,$AC1441,AV1440:AV1440,$AI$2),0)),0)),0)</f>
        <v>0</v>
      </c>
      <c r="BW1441" s="1">
        <f>IFERROR(IF($AE1441&gt;$AE1440,VLOOKUP($AC1441+AW$1,STOCK!$F$10:$AB$209,17,0),IF($AE1441=$AE1440,(IF(BW1440&gt;=1,BW1440-COUNTIFS($AE1440:$AE1440,$AC1441,AW1440:AW1440,$AI$2),0)),0)),0)</f>
        <v>0</v>
      </c>
      <c r="BX1441" s="1">
        <f>IFERROR(IF($AE1441&gt;$AE1440,VLOOKUP($AC1441+AX$1,STOCK!$F$10:$AB$209,17,0),IF($AE1441=$AE1440,(IF(BX1440&gt;=1,BX1440-COUNTIFS($AE1440:$AE1440,$AC1441,AX1440:AX1440,$AI$2),0)),0)),0)</f>
        <v>0</v>
      </c>
    </row>
    <row r="1442" spans="29:76" x14ac:dyDescent="0.25">
      <c r="AC1442" s="1">
        <f t="shared" si="350"/>
        <v>0</v>
      </c>
      <c r="AD1442" s="1">
        <f>IFERROR(IF(LEN(AK1442)&gt;=1,VLOOKUP(HLOOKUP(AK1442,PROFILE!$K$5:$V$8,4,0),PROFILE!$F$1:$G$3,2,0),0),0)</f>
        <v>0</v>
      </c>
      <c r="AE1442" s="1">
        <f t="shared" si="351"/>
        <v>0</v>
      </c>
      <c r="AF1442" s="1">
        <v>1429</v>
      </c>
      <c r="AI1442" s="1" t="str">
        <f>IFERROR(IF($AH1442&gt;=1,VLOOKUP($AG1442,STUDENT!$O$8:$Z$1507,3,0),""),"")</f>
        <v/>
      </c>
      <c r="AJ1442" s="1" t="str">
        <f>IFERROR(IF($AH1442&gt;=1,VLOOKUP($AG1442,STUDENT!$O$8:$Z$1507,4,0),""),"")</f>
        <v/>
      </c>
      <c r="AK1442" s="1" t="str">
        <f>IFERROR(IF($AH1442&gt;=1,VLOOKUP($AG1442,STUDENT!$O$8:$Z$1507,6,0),""),"")</f>
        <v/>
      </c>
      <c r="AL1442" s="1" t="str">
        <f t="shared" si="352"/>
        <v/>
      </c>
      <c r="AM1442" s="1" t="str">
        <f t="shared" si="353"/>
        <v/>
      </c>
      <c r="AN1442" s="1" t="str">
        <f t="shared" si="354"/>
        <v/>
      </c>
      <c r="AO1442" s="1" t="str">
        <f t="shared" si="355"/>
        <v/>
      </c>
      <c r="AP1442" s="1" t="str">
        <f t="shared" si="356"/>
        <v/>
      </c>
      <c r="AQ1442" s="1" t="str">
        <f t="shared" si="357"/>
        <v/>
      </c>
      <c r="AR1442" s="1" t="str">
        <f t="shared" si="358"/>
        <v/>
      </c>
      <c r="AS1442" s="1" t="str">
        <f t="shared" si="359"/>
        <v/>
      </c>
      <c r="AT1442" s="1" t="str">
        <f t="shared" si="360"/>
        <v/>
      </c>
      <c r="AU1442" s="1" t="str">
        <f t="shared" si="361"/>
        <v/>
      </c>
      <c r="AV1442" s="1" t="str">
        <f t="shared" si="362"/>
        <v/>
      </c>
      <c r="AW1442" s="1" t="str">
        <f t="shared" si="363"/>
        <v/>
      </c>
      <c r="AX1442" s="1" t="str">
        <f t="shared" si="364"/>
        <v/>
      </c>
      <c r="AY1442" s="1">
        <f>IFERROR(IF($AE1442&gt;$AE1441,VLOOKUP($AC1442+AL$1,STOCK!$F$10:$AB$209,16,0),IF($AE1442=$AE1441,(IF(AY1441&gt;=1,AY1441-COUNTIFS($AE1441:$AE1441,$AC1442,AL1441:AL1441,$AI$1),0)),0)),0)</f>
        <v>0</v>
      </c>
      <c r="AZ1442" s="1">
        <f>IFERROR(IF($AE1442&gt;$AE1441,VLOOKUP($AC1442+AM$1,STOCK!$F$10:$AB$209,16,0),IF($AE1442=$AE1441,(IF(AZ1441&gt;=1,AZ1441-COUNTIFS($AE1441:$AE1441,$AC1442,AM1441:AM1441,$AI$1),0)),0)),0)</f>
        <v>0</v>
      </c>
      <c r="BA1442" s="1">
        <f>IFERROR(IF($AE1442&gt;$AE1441,VLOOKUP($AC1442+AN$1,STOCK!$F$10:$AB$209,16,0),IF($AE1442=$AE1441,(IF(BA1441&gt;=1,BA1441-COUNTIFS($AE1441:$AE1441,$AC1442,AN1441:AN1441,$AI$1),0)),0)),0)</f>
        <v>0</v>
      </c>
      <c r="BB1442" s="1">
        <f>IFERROR(IF($AE1442&gt;$AE1441,VLOOKUP($AC1442+AO$1,STOCK!$F$10:$AB$209,16,0),IF($AE1442=$AE1441,(IF(BB1441&gt;=1,BB1441-COUNTIFS($AE1441:$AE1441,$AC1442,AO1441:AO1441,$AI$1),0)),0)),0)</f>
        <v>0</v>
      </c>
      <c r="BC1442" s="1">
        <f>IFERROR(IF($AE1442&gt;$AE1441,VLOOKUP($AC1442+AP$1,STOCK!$F$10:$AB$209,16,0),IF($AE1442=$AE1441,(IF(BC1441&gt;=1,BC1441-COUNTIFS($AE1441:$AE1441,$AC1442,AP1441:AP1441,$AI$1),0)),0)),0)</f>
        <v>0</v>
      </c>
      <c r="BD1442" s="1">
        <f>IFERROR(IF($AE1442&gt;$AE1441,VLOOKUP($AC1442+AQ$1,STOCK!$F$10:$AB$209,16,0),IF($AE1442=$AE1441,(IF(BD1441&gt;=1,BD1441-COUNTIFS($AE1441:$AE1441,$AC1442,AQ1441:AQ1441,$AI$1),0)),0)),0)</f>
        <v>0</v>
      </c>
      <c r="BE1442" s="1">
        <f>IFERROR(IF($AE1442&gt;$AE1441,VLOOKUP($AC1442+AR$1,STOCK!$F$10:$AB$209,16,0),IF($AE1442=$AE1441,(IF(BE1441&gt;=1,BE1441-COUNTIFS($AE1441:$AE1441,$AC1442,AR1441:AR1441,$AI$1),0)),0)),0)</f>
        <v>0</v>
      </c>
      <c r="BF1442" s="1">
        <f>IFERROR(IF($AE1442&gt;$AE1441,VLOOKUP($AC1442+AS$1,STOCK!$F$10:$AB$209,16,0),IF($AE1442=$AE1441,(IF(BF1441&gt;=1,BF1441-COUNTIFS($AE1441:$AE1441,$AC1442,AS1441:AS1441,$AI$1),0)),0)),0)</f>
        <v>0</v>
      </c>
      <c r="BG1442" s="1">
        <f>IFERROR(IF($AE1442&gt;$AE1441,VLOOKUP($AC1442+AT$1,STOCK!$F$10:$AB$209,16,0),IF($AE1442=$AE1441,(IF(BG1441&gt;=1,BG1441-COUNTIFS($AE1441:$AE1441,$AC1442,AT1441:AT1441,$AI$1),0)),0)),0)</f>
        <v>0</v>
      </c>
      <c r="BH1442" s="1">
        <f>IFERROR(IF($AE1442&gt;$AE1441,VLOOKUP($AC1442+AU$1,STOCK!$F$10:$AB$209,16,0),IF($AE1442=$AE1441,(IF(BH1441&gt;=1,BH1441-COUNTIFS($AE1441:$AE1441,$AC1442,AU1441:AU1441,$AI$1),0)),0)),0)</f>
        <v>0</v>
      </c>
      <c r="BI1442" s="1">
        <f>IFERROR(IF($AE1442&gt;$AE1441,VLOOKUP($AC1442+AV$1,STOCK!$F$10:$AB$209,16,0),IF($AE1442=$AE1441,(IF(BI1441&gt;=1,BI1441-COUNTIFS($AE1441:$AE1441,$AC1442,AV1441:AV1441,$AI$1),0)),0)),0)</f>
        <v>0</v>
      </c>
      <c r="BJ1442" s="1">
        <f>IFERROR(IF($AE1442&gt;$AE1441,VLOOKUP($AC1442+AW$1,STOCK!$F$10:$AB$209,16,0),IF($AE1442=$AE1441,(IF(BJ1441&gt;=1,BJ1441-COUNTIFS($AE1441:$AE1441,$AC1442,AW1441:AW1441,$AI$1),0)),0)),0)</f>
        <v>0</v>
      </c>
      <c r="BK1442" s="1">
        <f>IFERROR(IF($AE1442&gt;$AE1441,VLOOKUP($AC1442+AX$1,STOCK!$F$10:$AB$209,16,0),IF($AE1442=$AE1441,(IF(BK1441&gt;=1,BK1441-COUNTIFS($AE1441:$AE1441,$AC1442,AX1441:AX1441,$AI$1),0)),0)),0)</f>
        <v>0</v>
      </c>
      <c r="BL1442" s="1">
        <f>IFERROR(IF($AE1442&gt;$AE1441,VLOOKUP($AC1442+AL$1,STOCK!$F$10:$AB$209,17,0),IF($AE1442=$AE1441,(IF(BL1441&gt;=1,BL1441-COUNTIFS($AE1441:$AE1441,$AC1442,AL1441:AL1441,$AI$2),0)),0)),0)</f>
        <v>0</v>
      </c>
      <c r="BM1442" s="1">
        <f>IFERROR(IF($AE1442&gt;$AE1441,VLOOKUP($AC1442+AM$1,STOCK!$F$10:$AB$209,17,0),IF($AE1442=$AE1441,(IF(BM1441&gt;=1,BM1441-COUNTIFS($AE1441:$AE1441,$AC1442,AM1441:AM1441,$AI$2),0)),0)),0)</f>
        <v>0</v>
      </c>
      <c r="BN1442" s="1">
        <f>IFERROR(IF($AE1442&gt;$AE1441,VLOOKUP($AC1442+AN$1,STOCK!$F$10:$AB$209,17,0),IF($AE1442=$AE1441,(IF(BN1441&gt;=1,BN1441-COUNTIFS($AE1441:$AE1441,$AC1442,AN1441:AN1441,$AI$2),0)),0)),0)</f>
        <v>0</v>
      </c>
      <c r="BO1442" s="1">
        <f>IFERROR(IF($AE1442&gt;$AE1441,VLOOKUP($AC1442+AO$1,STOCK!$F$10:$AB$209,17,0),IF($AE1442=$AE1441,(IF(BO1441&gt;=1,BO1441-COUNTIFS($AE1441:$AE1441,$AC1442,AO1441:AO1441,$AI$2),0)),0)),0)</f>
        <v>0</v>
      </c>
      <c r="BP1442" s="1">
        <f>IFERROR(IF($AE1442&gt;$AE1441,VLOOKUP($AC1442+AP$1,STOCK!$F$10:$AB$209,17,0),IF($AE1442=$AE1441,(IF(BP1441&gt;=1,BP1441-COUNTIFS($AE1441:$AE1441,$AC1442,AP1441:AP1441,$AI$2),0)),0)),0)</f>
        <v>0</v>
      </c>
      <c r="BQ1442" s="1">
        <f>IFERROR(IF($AE1442&gt;$AE1441,VLOOKUP($AC1442+AQ$1,STOCK!$F$10:$AB$209,17,0),IF($AE1442=$AE1441,(IF(BQ1441&gt;=1,BQ1441-COUNTIFS($AE1441:$AE1441,$AC1442,AQ1441:AQ1441,$AI$2),0)),0)),0)</f>
        <v>0</v>
      </c>
      <c r="BR1442" s="1">
        <f>IFERROR(IF($AE1442&gt;$AE1441,VLOOKUP($AC1442+AR$1,STOCK!$F$10:$AB$209,17,0),IF($AE1442=$AE1441,(IF(BR1441&gt;=1,BR1441-COUNTIFS($AE1441:$AE1441,$AC1442,AR1441:AR1441,$AI$2),0)),0)),0)</f>
        <v>0</v>
      </c>
      <c r="BS1442" s="1">
        <f>IFERROR(IF($AE1442&gt;$AE1441,VLOOKUP($AC1442+AS$1,STOCK!$F$10:$AB$209,17,0),IF($AE1442=$AE1441,(IF(BS1441&gt;=1,BS1441-COUNTIFS($AE1441:$AE1441,$AC1442,AS1441:AS1441,$AI$2),0)),0)),0)</f>
        <v>0</v>
      </c>
      <c r="BT1442" s="1">
        <f>IFERROR(IF($AE1442&gt;$AE1441,VLOOKUP($AC1442+AT$1,STOCK!$F$10:$AB$209,17,0),IF($AE1442=$AE1441,(IF(BT1441&gt;=1,BT1441-COUNTIFS($AE1441:$AE1441,$AC1442,AT1441:AT1441,$AI$2),0)),0)),0)</f>
        <v>0</v>
      </c>
      <c r="BU1442" s="1">
        <f>IFERROR(IF($AE1442&gt;$AE1441,VLOOKUP($AC1442+AU$1,STOCK!$F$10:$AB$209,17,0),IF($AE1442=$AE1441,(IF(BU1441&gt;=1,BU1441-COUNTIFS($AE1441:$AE1441,$AC1442,AU1441:AU1441,$AI$2),0)),0)),0)</f>
        <v>0</v>
      </c>
      <c r="BV1442" s="1">
        <f>IFERROR(IF($AE1442&gt;$AE1441,VLOOKUP($AC1442+AV$1,STOCK!$F$10:$AB$209,17,0),IF($AE1442=$AE1441,(IF(BV1441&gt;=1,BV1441-COUNTIFS($AE1441:$AE1441,$AC1442,AV1441:AV1441,$AI$2),0)),0)),0)</f>
        <v>0</v>
      </c>
      <c r="BW1442" s="1">
        <f>IFERROR(IF($AE1442&gt;$AE1441,VLOOKUP($AC1442+AW$1,STOCK!$F$10:$AB$209,17,0),IF($AE1442=$AE1441,(IF(BW1441&gt;=1,BW1441-COUNTIFS($AE1441:$AE1441,$AC1442,AW1441:AW1441,$AI$2),0)),0)),0)</f>
        <v>0</v>
      </c>
      <c r="BX1442" s="1">
        <f>IFERROR(IF($AE1442&gt;$AE1441,VLOOKUP($AC1442+AX$1,STOCK!$F$10:$AB$209,17,0),IF($AE1442=$AE1441,(IF(BX1441&gt;=1,BX1441-COUNTIFS($AE1441:$AE1441,$AC1442,AX1441:AX1441,$AI$2),0)),0)),0)</f>
        <v>0</v>
      </c>
    </row>
    <row r="1443" spans="29:76" x14ac:dyDescent="0.25">
      <c r="AC1443" s="1">
        <f t="shared" si="350"/>
        <v>0</v>
      </c>
      <c r="AD1443" s="1">
        <f>IFERROR(IF(LEN(AK1443)&gt;=1,VLOOKUP(HLOOKUP(AK1443,PROFILE!$K$5:$V$8,4,0),PROFILE!$F$1:$G$3,2,0),0),0)</f>
        <v>0</v>
      </c>
      <c r="AE1443" s="1">
        <f t="shared" si="351"/>
        <v>0</v>
      </c>
      <c r="AF1443" s="1">
        <v>1430</v>
      </c>
      <c r="AI1443" s="1" t="str">
        <f>IFERROR(IF($AH1443&gt;=1,VLOOKUP($AG1443,STUDENT!$O$8:$Z$1507,3,0),""),"")</f>
        <v/>
      </c>
      <c r="AJ1443" s="1" t="str">
        <f>IFERROR(IF($AH1443&gt;=1,VLOOKUP($AG1443,STUDENT!$O$8:$Z$1507,4,0),""),"")</f>
        <v/>
      </c>
      <c r="AK1443" s="1" t="str">
        <f>IFERROR(IF($AH1443&gt;=1,VLOOKUP($AG1443,STUDENT!$O$8:$Z$1507,6,0),""),"")</f>
        <v/>
      </c>
      <c r="AL1443" s="1" t="str">
        <f t="shared" si="352"/>
        <v/>
      </c>
      <c r="AM1443" s="1" t="str">
        <f t="shared" si="353"/>
        <v/>
      </c>
      <c r="AN1443" s="1" t="str">
        <f t="shared" si="354"/>
        <v/>
      </c>
      <c r="AO1443" s="1" t="str">
        <f t="shared" si="355"/>
        <v/>
      </c>
      <c r="AP1443" s="1" t="str">
        <f t="shared" si="356"/>
        <v/>
      </c>
      <c r="AQ1443" s="1" t="str">
        <f t="shared" si="357"/>
        <v/>
      </c>
      <c r="AR1443" s="1" t="str">
        <f t="shared" si="358"/>
        <v/>
      </c>
      <c r="AS1443" s="1" t="str">
        <f t="shared" si="359"/>
        <v/>
      </c>
      <c r="AT1443" s="1" t="str">
        <f t="shared" si="360"/>
        <v/>
      </c>
      <c r="AU1443" s="1" t="str">
        <f t="shared" si="361"/>
        <v/>
      </c>
      <c r="AV1443" s="1" t="str">
        <f t="shared" si="362"/>
        <v/>
      </c>
      <c r="AW1443" s="1" t="str">
        <f t="shared" si="363"/>
        <v/>
      </c>
      <c r="AX1443" s="1" t="str">
        <f t="shared" si="364"/>
        <v/>
      </c>
      <c r="AY1443" s="1">
        <f>IFERROR(IF($AE1443&gt;$AE1442,VLOOKUP($AC1443+AL$1,STOCK!$F$10:$AB$209,16,0),IF($AE1443=$AE1442,(IF(AY1442&gt;=1,AY1442-COUNTIFS($AE1442:$AE1442,$AC1443,AL1442:AL1442,$AI$1),0)),0)),0)</f>
        <v>0</v>
      </c>
      <c r="AZ1443" s="1">
        <f>IFERROR(IF($AE1443&gt;$AE1442,VLOOKUP($AC1443+AM$1,STOCK!$F$10:$AB$209,16,0),IF($AE1443=$AE1442,(IF(AZ1442&gt;=1,AZ1442-COUNTIFS($AE1442:$AE1442,$AC1443,AM1442:AM1442,$AI$1),0)),0)),0)</f>
        <v>0</v>
      </c>
      <c r="BA1443" s="1">
        <f>IFERROR(IF($AE1443&gt;$AE1442,VLOOKUP($AC1443+AN$1,STOCK!$F$10:$AB$209,16,0),IF($AE1443=$AE1442,(IF(BA1442&gt;=1,BA1442-COUNTIFS($AE1442:$AE1442,$AC1443,AN1442:AN1442,$AI$1),0)),0)),0)</f>
        <v>0</v>
      </c>
      <c r="BB1443" s="1">
        <f>IFERROR(IF($AE1443&gt;$AE1442,VLOOKUP($AC1443+AO$1,STOCK!$F$10:$AB$209,16,0),IF($AE1443=$AE1442,(IF(BB1442&gt;=1,BB1442-COUNTIFS($AE1442:$AE1442,$AC1443,AO1442:AO1442,$AI$1),0)),0)),0)</f>
        <v>0</v>
      </c>
      <c r="BC1443" s="1">
        <f>IFERROR(IF($AE1443&gt;$AE1442,VLOOKUP($AC1443+AP$1,STOCK!$F$10:$AB$209,16,0),IF($AE1443=$AE1442,(IF(BC1442&gt;=1,BC1442-COUNTIFS($AE1442:$AE1442,$AC1443,AP1442:AP1442,$AI$1),0)),0)),0)</f>
        <v>0</v>
      </c>
      <c r="BD1443" s="1">
        <f>IFERROR(IF($AE1443&gt;$AE1442,VLOOKUP($AC1443+AQ$1,STOCK!$F$10:$AB$209,16,0),IF($AE1443=$AE1442,(IF(BD1442&gt;=1,BD1442-COUNTIFS($AE1442:$AE1442,$AC1443,AQ1442:AQ1442,$AI$1),0)),0)),0)</f>
        <v>0</v>
      </c>
      <c r="BE1443" s="1">
        <f>IFERROR(IF($AE1443&gt;$AE1442,VLOOKUP($AC1443+AR$1,STOCK!$F$10:$AB$209,16,0),IF($AE1443=$AE1442,(IF(BE1442&gt;=1,BE1442-COUNTIFS($AE1442:$AE1442,$AC1443,AR1442:AR1442,$AI$1),0)),0)),0)</f>
        <v>0</v>
      </c>
      <c r="BF1443" s="1">
        <f>IFERROR(IF($AE1443&gt;$AE1442,VLOOKUP($AC1443+AS$1,STOCK!$F$10:$AB$209,16,0),IF($AE1443=$AE1442,(IF(BF1442&gt;=1,BF1442-COUNTIFS($AE1442:$AE1442,$AC1443,AS1442:AS1442,$AI$1),0)),0)),0)</f>
        <v>0</v>
      </c>
      <c r="BG1443" s="1">
        <f>IFERROR(IF($AE1443&gt;$AE1442,VLOOKUP($AC1443+AT$1,STOCK!$F$10:$AB$209,16,0),IF($AE1443=$AE1442,(IF(BG1442&gt;=1,BG1442-COUNTIFS($AE1442:$AE1442,$AC1443,AT1442:AT1442,$AI$1),0)),0)),0)</f>
        <v>0</v>
      </c>
      <c r="BH1443" s="1">
        <f>IFERROR(IF($AE1443&gt;$AE1442,VLOOKUP($AC1443+AU$1,STOCK!$F$10:$AB$209,16,0),IF($AE1443=$AE1442,(IF(BH1442&gt;=1,BH1442-COUNTIFS($AE1442:$AE1442,$AC1443,AU1442:AU1442,$AI$1),0)),0)),0)</f>
        <v>0</v>
      </c>
      <c r="BI1443" s="1">
        <f>IFERROR(IF($AE1443&gt;$AE1442,VLOOKUP($AC1443+AV$1,STOCK!$F$10:$AB$209,16,0),IF($AE1443=$AE1442,(IF(BI1442&gt;=1,BI1442-COUNTIFS($AE1442:$AE1442,$AC1443,AV1442:AV1442,$AI$1),0)),0)),0)</f>
        <v>0</v>
      </c>
      <c r="BJ1443" s="1">
        <f>IFERROR(IF($AE1443&gt;$AE1442,VLOOKUP($AC1443+AW$1,STOCK!$F$10:$AB$209,16,0),IF($AE1443=$AE1442,(IF(BJ1442&gt;=1,BJ1442-COUNTIFS($AE1442:$AE1442,$AC1443,AW1442:AW1442,$AI$1),0)),0)),0)</f>
        <v>0</v>
      </c>
      <c r="BK1443" s="1">
        <f>IFERROR(IF($AE1443&gt;$AE1442,VLOOKUP($AC1443+AX$1,STOCK!$F$10:$AB$209,16,0),IF($AE1443=$AE1442,(IF(BK1442&gt;=1,BK1442-COUNTIFS($AE1442:$AE1442,$AC1443,AX1442:AX1442,$AI$1),0)),0)),0)</f>
        <v>0</v>
      </c>
      <c r="BL1443" s="1">
        <f>IFERROR(IF($AE1443&gt;$AE1442,VLOOKUP($AC1443+AL$1,STOCK!$F$10:$AB$209,17,0),IF($AE1443=$AE1442,(IF(BL1442&gt;=1,BL1442-COUNTIFS($AE1442:$AE1442,$AC1443,AL1442:AL1442,$AI$2),0)),0)),0)</f>
        <v>0</v>
      </c>
      <c r="BM1443" s="1">
        <f>IFERROR(IF($AE1443&gt;$AE1442,VLOOKUP($AC1443+AM$1,STOCK!$F$10:$AB$209,17,0),IF($AE1443=$AE1442,(IF(BM1442&gt;=1,BM1442-COUNTIFS($AE1442:$AE1442,$AC1443,AM1442:AM1442,$AI$2),0)),0)),0)</f>
        <v>0</v>
      </c>
      <c r="BN1443" s="1">
        <f>IFERROR(IF($AE1443&gt;$AE1442,VLOOKUP($AC1443+AN$1,STOCK!$F$10:$AB$209,17,0),IF($AE1443=$AE1442,(IF(BN1442&gt;=1,BN1442-COUNTIFS($AE1442:$AE1442,$AC1443,AN1442:AN1442,$AI$2),0)),0)),0)</f>
        <v>0</v>
      </c>
      <c r="BO1443" s="1">
        <f>IFERROR(IF($AE1443&gt;$AE1442,VLOOKUP($AC1443+AO$1,STOCK!$F$10:$AB$209,17,0),IF($AE1443=$AE1442,(IF(BO1442&gt;=1,BO1442-COUNTIFS($AE1442:$AE1442,$AC1443,AO1442:AO1442,$AI$2),0)),0)),0)</f>
        <v>0</v>
      </c>
      <c r="BP1443" s="1">
        <f>IFERROR(IF($AE1443&gt;$AE1442,VLOOKUP($AC1443+AP$1,STOCK!$F$10:$AB$209,17,0),IF($AE1443=$AE1442,(IF(BP1442&gt;=1,BP1442-COUNTIFS($AE1442:$AE1442,$AC1443,AP1442:AP1442,$AI$2),0)),0)),0)</f>
        <v>0</v>
      </c>
      <c r="BQ1443" s="1">
        <f>IFERROR(IF($AE1443&gt;$AE1442,VLOOKUP($AC1443+AQ$1,STOCK!$F$10:$AB$209,17,0),IF($AE1443=$AE1442,(IF(BQ1442&gt;=1,BQ1442-COUNTIFS($AE1442:$AE1442,$AC1443,AQ1442:AQ1442,$AI$2),0)),0)),0)</f>
        <v>0</v>
      </c>
      <c r="BR1443" s="1">
        <f>IFERROR(IF($AE1443&gt;$AE1442,VLOOKUP($AC1443+AR$1,STOCK!$F$10:$AB$209,17,0),IF($AE1443=$AE1442,(IF(BR1442&gt;=1,BR1442-COUNTIFS($AE1442:$AE1442,$AC1443,AR1442:AR1442,$AI$2),0)),0)),0)</f>
        <v>0</v>
      </c>
      <c r="BS1443" s="1">
        <f>IFERROR(IF($AE1443&gt;$AE1442,VLOOKUP($AC1443+AS$1,STOCK!$F$10:$AB$209,17,0),IF($AE1443=$AE1442,(IF(BS1442&gt;=1,BS1442-COUNTIFS($AE1442:$AE1442,$AC1443,AS1442:AS1442,$AI$2),0)),0)),0)</f>
        <v>0</v>
      </c>
      <c r="BT1443" s="1">
        <f>IFERROR(IF($AE1443&gt;$AE1442,VLOOKUP($AC1443+AT$1,STOCK!$F$10:$AB$209,17,0),IF($AE1443=$AE1442,(IF(BT1442&gt;=1,BT1442-COUNTIFS($AE1442:$AE1442,$AC1443,AT1442:AT1442,$AI$2),0)),0)),0)</f>
        <v>0</v>
      </c>
      <c r="BU1443" s="1">
        <f>IFERROR(IF($AE1443&gt;$AE1442,VLOOKUP($AC1443+AU$1,STOCK!$F$10:$AB$209,17,0),IF($AE1443=$AE1442,(IF(BU1442&gt;=1,BU1442-COUNTIFS($AE1442:$AE1442,$AC1443,AU1442:AU1442,$AI$2),0)),0)),0)</f>
        <v>0</v>
      </c>
      <c r="BV1443" s="1">
        <f>IFERROR(IF($AE1443&gt;$AE1442,VLOOKUP($AC1443+AV$1,STOCK!$F$10:$AB$209,17,0),IF($AE1443=$AE1442,(IF(BV1442&gt;=1,BV1442-COUNTIFS($AE1442:$AE1442,$AC1443,AV1442:AV1442,$AI$2),0)),0)),0)</f>
        <v>0</v>
      </c>
      <c r="BW1443" s="1">
        <f>IFERROR(IF($AE1443&gt;$AE1442,VLOOKUP($AC1443+AW$1,STOCK!$F$10:$AB$209,17,0),IF($AE1443=$AE1442,(IF(BW1442&gt;=1,BW1442-COUNTIFS($AE1442:$AE1442,$AC1443,AW1442:AW1442,$AI$2),0)),0)),0)</f>
        <v>0</v>
      </c>
      <c r="BX1443" s="1">
        <f>IFERROR(IF($AE1443&gt;$AE1442,VLOOKUP($AC1443+AX$1,STOCK!$F$10:$AB$209,17,0),IF($AE1443=$AE1442,(IF(BX1442&gt;=1,BX1442-COUNTIFS($AE1442:$AE1442,$AC1443,AX1442:AX1442,$AI$2),0)),0)),0)</f>
        <v>0</v>
      </c>
    </row>
    <row r="1444" spans="29:76" x14ac:dyDescent="0.25">
      <c r="AC1444" s="1">
        <f t="shared" si="350"/>
        <v>0</v>
      </c>
      <c r="AD1444" s="1">
        <f>IFERROR(IF(LEN(AK1444)&gt;=1,VLOOKUP(HLOOKUP(AK1444,PROFILE!$K$5:$V$8,4,0),PROFILE!$F$1:$G$3,2,0),0),0)</f>
        <v>0</v>
      </c>
      <c r="AE1444" s="1">
        <f t="shared" si="351"/>
        <v>0</v>
      </c>
      <c r="AF1444" s="1">
        <v>1431</v>
      </c>
      <c r="AI1444" s="1" t="str">
        <f>IFERROR(IF($AH1444&gt;=1,VLOOKUP($AG1444,STUDENT!$O$8:$Z$1507,3,0),""),"")</f>
        <v/>
      </c>
      <c r="AJ1444" s="1" t="str">
        <f>IFERROR(IF($AH1444&gt;=1,VLOOKUP($AG1444,STUDENT!$O$8:$Z$1507,4,0),""),"")</f>
        <v/>
      </c>
      <c r="AK1444" s="1" t="str">
        <f>IFERROR(IF($AH1444&gt;=1,VLOOKUP($AG1444,STUDENT!$O$8:$Z$1507,6,0),""),"")</f>
        <v/>
      </c>
      <c r="AL1444" s="1" t="str">
        <f t="shared" si="352"/>
        <v/>
      </c>
      <c r="AM1444" s="1" t="str">
        <f t="shared" si="353"/>
        <v/>
      </c>
      <c r="AN1444" s="1" t="str">
        <f t="shared" si="354"/>
        <v/>
      </c>
      <c r="AO1444" s="1" t="str">
        <f t="shared" si="355"/>
        <v/>
      </c>
      <c r="AP1444" s="1" t="str">
        <f t="shared" si="356"/>
        <v/>
      </c>
      <c r="AQ1444" s="1" t="str">
        <f t="shared" si="357"/>
        <v/>
      </c>
      <c r="AR1444" s="1" t="str">
        <f t="shared" si="358"/>
        <v/>
      </c>
      <c r="AS1444" s="1" t="str">
        <f t="shared" si="359"/>
        <v/>
      </c>
      <c r="AT1444" s="1" t="str">
        <f t="shared" si="360"/>
        <v/>
      </c>
      <c r="AU1444" s="1" t="str">
        <f t="shared" si="361"/>
        <v/>
      </c>
      <c r="AV1444" s="1" t="str">
        <f t="shared" si="362"/>
        <v/>
      </c>
      <c r="AW1444" s="1" t="str">
        <f t="shared" si="363"/>
        <v/>
      </c>
      <c r="AX1444" s="1" t="str">
        <f t="shared" si="364"/>
        <v/>
      </c>
      <c r="AY1444" s="1">
        <f>IFERROR(IF($AE1444&gt;$AE1443,VLOOKUP($AC1444+AL$1,STOCK!$F$10:$AB$209,16,0),IF($AE1444=$AE1443,(IF(AY1443&gt;=1,AY1443-COUNTIFS($AE1443:$AE1443,$AC1444,AL1443:AL1443,$AI$1),0)),0)),0)</f>
        <v>0</v>
      </c>
      <c r="AZ1444" s="1">
        <f>IFERROR(IF($AE1444&gt;$AE1443,VLOOKUP($AC1444+AM$1,STOCK!$F$10:$AB$209,16,0),IF($AE1444=$AE1443,(IF(AZ1443&gt;=1,AZ1443-COUNTIFS($AE1443:$AE1443,$AC1444,AM1443:AM1443,$AI$1),0)),0)),0)</f>
        <v>0</v>
      </c>
      <c r="BA1444" s="1">
        <f>IFERROR(IF($AE1444&gt;$AE1443,VLOOKUP($AC1444+AN$1,STOCK!$F$10:$AB$209,16,0),IF($AE1444=$AE1443,(IF(BA1443&gt;=1,BA1443-COUNTIFS($AE1443:$AE1443,$AC1444,AN1443:AN1443,$AI$1),0)),0)),0)</f>
        <v>0</v>
      </c>
      <c r="BB1444" s="1">
        <f>IFERROR(IF($AE1444&gt;$AE1443,VLOOKUP($AC1444+AO$1,STOCK!$F$10:$AB$209,16,0),IF($AE1444=$AE1443,(IF(BB1443&gt;=1,BB1443-COUNTIFS($AE1443:$AE1443,$AC1444,AO1443:AO1443,$AI$1),0)),0)),0)</f>
        <v>0</v>
      </c>
      <c r="BC1444" s="1">
        <f>IFERROR(IF($AE1444&gt;$AE1443,VLOOKUP($AC1444+AP$1,STOCK!$F$10:$AB$209,16,0),IF($AE1444=$AE1443,(IF(BC1443&gt;=1,BC1443-COUNTIFS($AE1443:$AE1443,$AC1444,AP1443:AP1443,$AI$1),0)),0)),0)</f>
        <v>0</v>
      </c>
      <c r="BD1444" s="1">
        <f>IFERROR(IF($AE1444&gt;$AE1443,VLOOKUP($AC1444+AQ$1,STOCK!$F$10:$AB$209,16,0),IF($AE1444=$AE1443,(IF(BD1443&gt;=1,BD1443-COUNTIFS($AE1443:$AE1443,$AC1444,AQ1443:AQ1443,$AI$1),0)),0)),0)</f>
        <v>0</v>
      </c>
      <c r="BE1444" s="1">
        <f>IFERROR(IF($AE1444&gt;$AE1443,VLOOKUP($AC1444+AR$1,STOCK!$F$10:$AB$209,16,0),IF($AE1444=$AE1443,(IF(BE1443&gt;=1,BE1443-COUNTIFS($AE1443:$AE1443,$AC1444,AR1443:AR1443,$AI$1),0)),0)),0)</f>
        <v>0</v>
      </c>
      <c r="BF1444" s="1">
        <f>IFERROR(IF($AE1444&gt;$AE1443,VLOOKUP($AC1444+AS$1,STOCK!$F$10:$AB$209,16,0),IF($AE1444=$AE1443,(IF(BF1443&gt;=1,BF1443-COUNTIFS($AE1443:$AE1443,$AC1444,AS1443:AS1443,$AI$1),0)),0)),0)</f>
        <v>0</v>
      </c>
      <c r="BG1444" s="1">
        <f>IFERROR(IF($AE1444&gt;$AE1443,VLOOKUP($AC1444+AT$1,STOCK!$F$10:$AB$209,16,0),IF($AE1444=$AE1443,(IF(BG1443&gt;=1,BG1443-COUNTIFS($AE1443:$AE1443,$AC1444,AT1443:AT1443,$AI$1),0)),0)),0)</f>
        <v>0</v>
      </c>
      <c r="BH1444" s="1">
        <f>IFERROR(IF($AE1444&gt;$AE1443,VLOOKUP($AC1444+AU$1,STOCK!$F$10:$AB$209,16,0),IF($AE1444=$AE1443,(IF(BH1443&gt;=1,BH1443-COUNTIFS($AE1443:$AE1443,$AC1444,AU1443:AU1443,$AI$1),0)),0)),0)</f>
        <v>0</v>
      </c>
      <c r="BI1444" s="1">
        <f>IFERROR(IF($AE1444&gt;$AE1443,VLOOKUP($AC1444+AV$1,STOCK!$F$10:$AB$209,16,0),IF($AE1444=$AE1443,(IF(BI1443&gt;=1,BI1443-COUNTIFS($AE1443:$AE1443,$AC1444,AV1443:AV1443,$AI$1),0)),0)),0)</f>
        <v>0</v>
      </c>
      <c r="BJ1444" s="1">
        <f>IFERROR(IF($AE1444&gt;$AE1443,VLOOKUP($AC1444+AW$1,STOCK!$F$10:$AB$209,16,0),IF($AE1444=$AE1443,(IF(BJ1443&gt;=1,BJ1443-COUNTIFS($AE1443:$AE1443,$AC1444,AW1443:AW1443,$AI$1),0)),0)),0)</f>
        <v>0</v>
      </c>
      <c r="BK1444" s="1">
        <f>IFERROR(IF($AE1444&gt;$AE1443,VLOOKUP($AC1444+AX$1,STOCK!$F$10:$AB$209,16,0),IF($AE1444=$AE1443,(IF(BK1443&gt;=1,BK1443-COUNTIFS($AE1443:$AE1443,$AC1444,AX1443:AX1443,$AI$1),0)),0)),0)</f>
        <v>0</v>
      </c>
      <c r="BL1444" s="1">
        <f>IFERROR(IF($AE1444&gt;$AE1443,VLOOKUP($AC1444+AL$1,STOCK!$F$10:$AB$209,17,0),IF($AE1444=$AE1443,(IF(BL1443&gt;=1,BL1443-COUNTIFS($AE1443:$AE1443,$AC1444,AL1443:AL1443,$AI$2),0)),0)),0)</f>
        <v>0</v>
      </c>
      <c r="BM1444" s="1">
        <f>IFERROR(IF($AE1444&gt;$AE1443,VLOOKUP($AC1444+AM$1,STOCK!$F$10:$AB$209,17,0),IF($AE1444=$AE1443,(IF(BM1443&gt;=1,BM1443-COUNTIFS($AE1443:$AE1443,$AC1444,AM1443:AM1443,$AI$2),0)),0)),0)</f>
        <v>0</v>
      </c>
      <c r="BN1444" s="1">
        <f>IFERROR(IF($AE1444&gt;$AE1443,VLOOKUP($AC1444+AN$1,STOCK!$F$10:$AB$209,17,0),IF($AE1444=$AE1443,(IF(BN1443&gt;=1,BN1443-COUNTIFS($AE1443:$AE1443,$AC1444,AN1443:AN1443,$AI$2),0)),0)),0)</f>
        <v>0</v>
      </c>
      <c r="BO1444" s="1">
        <f>IFERROR(IF($AE1444&gt;$AE1443,VLOOKUP($AC1444+AO$1,STOCK!$F$10:$AB$209,17,0),IF($AE1444=$AE1443,(IF(BO1443&gt;=1,BO1443-COUNTIFS($AE1443:$AE1443,$AC1444,AO1443:AO1443,$AI$2),0)),0)),0)</f>
        <v>0</v>
      </c>
      <c r="BP1444" s="1">
        <f>IFERROR(IF($AE1444&gt;$AE1443,VLOOKUP($AC1444+AP$1,STOCK!$F$10:$AB$209,17,0),IF($AE1444=$AE1443,(IF(BP1443&gt;=1,BP1443-COUNTIFS($AE1443:$AE1443,$AC1444,AP1443:AP1443,$AI$2),0)),0)),0)</f>
        <v>0</v>
      </c>
      <c r="BQ1444" s="1">
        <f>IFERROR(IF($AE1444&gt;$AE1443,VLOOKUP($AC1444+AQ$1,STOCK!$F$10:$AB$209,17,0),IF($AE1444=$AE1443,(IF(BQ1443&gt;=1,BQ1443-COUNTIFS($AE1443:$AE1443,$AC1444,AQ1443:AQ1443,$AI$2),0)),0)),0)</f>
        <v>0</v>
      </c>
      <c r="BR1444" s="1">
        <f>IFERROR(IF($AE1444&gt;$AE1443,VLOOKUP($AC1444+AR$1,STOCK!$F$10:$AB$209,17,0),IF($AE1444=$AE1443,(IF(BR1443&gt;=1,BR1443-COUNTIFS($AE1443:$AE1443,$AC1444,AR1443:AR1443,$AI$2),0)),0)),0)</f>
        <v>0</v>
      </c>
      <c r="BS1444" s="1">
        <f>IFERROR(IF($AE1444&gt;$AE1443,VLOOKUP($AC1444+AS$1,STOCK!$F$10:$AB$209,17,0),IF($AE1444=$AE1443,(IF(BS1443&gt;=1,BS1443-COUNTIFS($AE1443:$AE1443,$AC1444,AS1443:AS1443,$AI$2),0)),0)),0)</f>
        <v>0</v>
      </c>
      <c r="BT1444" s="1">
        <f>IFERROR(IF($AE1444&gt;$AE1443,VLOOKUP($AC1444+AT$1,STOCK!$F$10:$AB$209,17,0),IF($AE1444=$AE1443,(IF(BT1443&gt;=1,BT1443-COUNTIFS($AE1443:$AE1443,$AC1444,AT1443:AT1443,$AI$2),0)),0)),0)</f>
        <v>0</v>
      </c>
      <c r="BU1444" s="1">
        <f>IFERROR(IF($AE1444&gt;$AE1443,VLOOKUP($AC1444+AU$1,STOCK!$F$10:$AB$209,17,0),IF($AE1444=$AE1443,(IF(BU1443&gt;=1,BU1443-COUNTIFS($AE1443:$AE1443,$AC1444,AU1443:AU1443,$AI$2),0)),0)),0)</f>
        <v>0</v>
      </c>
      <c r="BV1444" s="1">
        <f>IFERROR(IF($AE1444&gt;$AE1443,VLOOKUP($AC1444+AV$1,STOCK!$F$10:$AB$209,17,0),IF($AE1444=$AE1443,(IF(BV1443&gt;=1,BV1443-COUNTIFS($AE1443:$AE1443,$AC1444,AV1443:AV1443,$AI$2),0)),0)),0)</f>
        <v>0</v>
      </c>
      <c r="BW1444" s="1">
        <f>IFERROR(IF($AE1444&gt;$AE1443,VLOOKUP($AC1444+AW$1,STOCK!$F$10:$AB$209,17,0),IF($AE1444=$AE1443,(IF(BW1443&gt;=1,BW1443-COUNTIFS($AE1443:$AE1443,$AC1444,AW1443:AW1443,$AI$2),0)),0)),0)</f>
        <v>0</v>
      </c>
      <c r="BX1444" s="1">
        <f>IFERROR(IF($AE1444&gt;$AE1443,VLOOKUP($AC1444+AX$1,STOCK!$F$10:$AB$209,17,0),IF($AE1444=$AE1443,(IF(BX1443&gt;=1,BX1443-COUNTIFS($AE1443:$AE1443,$AC1444,AX1443:AX1443,$AI$2),0)),0)),0)</f>
        <v>0</v>
      </c>
    </row>
    <row r="1445" spans="29:76" x14ac:dyDescent="0.25">
      <c r="AC1445" s="1">
        <f t="shared" si="350"/>
        <v>0</v>
      </c>
      <c r="AD1445" s="1">
        <f>IFERROR(IF(LEN(AK1445)&gt;=1,VLOOKUP(HLOOKUP(AK1445,PROFILE!$K$5:$V$8,4,0),PROFILE!$F$1:$G$3,2,0),0),0)</f>
        <v>0</v>
      </c>
      <c r="AE1445" s="1">
        <f t="shared" si="351"/>
        <v>0</v>
      </c>
      <c r="AF1445" s="1">
        <v>1432</v>
      </c>
      <c r="AI1445" s="1" t="str">
        <f>IFERROR(IF($AH1445&gt;=1,VLOOKUP($AG1445,STUDENT!$O$8:$Z$1507,3,0),""),"")</f>
        <v/>
      </c>
      <c r="AJ1445" s="1" t="str">
        <f>IFERROR(IF($AH1445&gt;=1,VLOOKUP($AG1445,STUDENT!$O$8:$Z$1507,4,0),""),"")</f>
        <v/>
      </c>
      <c r="AK1445" s="1" t="str">
        <f>IFERROR(IF($AH1445&gt;=1,VLOOKUP($AG1445,STUDENT!$O$8:$Z$1507,6,0),""),"")</f>
        <v/>
      </c>
      <c r="AL1445" s="1" t="str">
        <f t="shared" si="352"/>
        <v/>
      </c>
      <c r="AM1445" s="1" t="str">
        <f t="shared" si="353"/>
        <v/>
      </c>
      <c r="AN1445" s="1" t="str">
        <f t="shared" si="354"/>
        <v/>
      </c>
      <c r="AO1445" s="1" t="str">
        <f t="shared" si="355"/>
        <v/>
      </c>
      <c r="AP1445" s="1" t="str">
        <f t="shared" si="356"/>
        <v/>
      </c>
      <c r="AQ1445" s="1" t="str">
        <f t="shared" si="357"/>
        <v/>
      </c>
      <c r="AR1445" s="1" t="str">
        <f t="shared" si="358"/>
        <v/>
      </c>
      <c r="AS1445" s="1" t="str">
        <f t="shared" si="359"/>
        <v/>
      </c>
      <c r="AT1445" s="1" t="str">
        <f t="shared" si="360"/>
        <v/>
      </c>
      <c r="AU1445" s="1" t="str">
        <f t="shared" si="361"/>
        <v/>
      </c>
      <c r="AV1445" s="1" t="str">
        <f t="shared" si="362"/>
        <v/>
      </c>
      <c r="AW1445" s="1" t="str">
        <f t="shared" si="363"/>
        <v/>
      </c>
      <c r="AX1445" s="1" t="str">
        <f t="shared" si="364"/>
        <v/>
      </c>
      <c r="AY1445" s="1">
        <f>IFERROR(IF($AE1445&gt;$AE1444,VLOOKUP($AC1445+AL$1,STOCK!$F$10:$AB$209,16,0),IF($AE1445=$AE1444,(IF(AY1444&gt;=1,AY1444-COUNTIFS($AE1444:$AE1444,$AC1445,AL1444:AL1444,$AI$1),0)),0)),0)</f>
        <v>0</v>
      </c>
      <c r="AZ1445" s="1">
        <f>IFERROR(IF($AE1445&gt;$AE1444,VLOOKUP($AC1445+AM$1,STOCK!$F$10:$AB$209,16,0),IF($AE1445=$AE1444,(IF(AZ1444&gt;=1,AZ1444-COUNTIFS($AE1444:$AE1444,$AC1445,AM1444:AM1444,$AI$1),0)),0)),0)</f>
        <v>0</v>
      </c>
      <c r="BA1445" s="1">
        <f>IFERROR(IF($AE1445&gt;$AE1444,VLOOKUP($AC1445+AN$1,STOCK!$F$10:$AB$209,16,0),IF($AE1445=$AE1444,(IF(BA1444&gt;=1,BA1444-COUNTIFS($AE1444:$AE1444,$AC1445,AN1444:AN1444,$AI$1),0)),0)),0)</f>
        <v>0</v>
      </c>
      <c r="BB1445" s="1">
        <f>IFERROR(IF($AE1445&gt;$AE1444,VLOOKUP($AC1445+AO$1,STOCK!$F$10:$AB$209,16,0),IF($AE1445=$AE1444,(IF(BB1444&gt;=1,BB1444-COUNTIFS($AE1444:$AE1444,$AC1445,AO1444:AO1444,$AI$1),0)),0)),0)</f>
        <v>0</v>
      </c>
      <c r="BC1445" s="1">
        <f>IFERROR(IF($AE1445&gt;$AE1444,VLOOKUP($AC1445+AP$1,STOCK!$F$10:$AB$209,16,0),IF($AE1445=$AE1444,(IF(BC1444&gt;=1,BC1444-COUNTIFS($AE1444:$AE1444,$AC1445,AP1444:AP1444,$AI$1),0)),0)),0)</f>
        <v>0</v>
      </c>
      <c r="BD1445" s="1">
        <f>IFERROR(IF($AE1445&gt;$AE1444,VLOOKUP($AC1445+AQ$1,STOCK!$F$10:$AB$209,16,0),IF($AE1445=$AE1444,(IF(BD1444&gt;=1,BD1444-COUNTIFS($AE1444:$AE1444,$AC1445,AQ1444:AQ1444,$AI$1),0)),0)),0)</f>
        <v>0</v>
      </c>
      <c r="BE1445" s="1">
        <f>IFERROR(IF($AE1445&gt;$AE1444,VLOOKUP($AC1445+AR$1,STOCK!$F$10:$AB$209,16,0),IF($AE1445=$AE1444,(IF(BE1444&gt;=1,BE1444-COUNTIFS($AE1444:$AE1444,$AC1445,AR1444:AR1444,$AI$1),0)),0)),0)</f>
        <v>0</v>
      </c>
      <c r="BF1445" s="1">
        <f>IFERROR(IF($AE1445&gt;$AE1444,VLOOKUP($AC1445+AS$1,STOCK!$F$10:$AB$209,16,0),IF($AE1445=$AE1444,(IF(BF1444&gt;=1,BF1444-COUNTIFS($AE1444:$AE1444,$AC1445,AS1444:AS1444,$AI$1),0)),0)),0)</f>
        <v>0</v>
      </c>
      <c r="BG1445" s="1">
        <f>IFERROR(IF($AE1445&gt;$AE1444,VLOOKUP($AC1445+AT$1,STOCK!$F$10:$AB$209,16,0),IF($AE1445=$AE1444,(IF(BG1444&gt;=1,BG1444-COUNTIFS($AE1444:$AE1444,$AC1445,AT1444:AT1444,$AI$1),0)),0)),0)</f>
        <v>0</v>
      </c>
      <c r="BH1445" s="1">
        <f>IFERROR(IF($AE1445&gt;$AE1444,VLOOKUP($AC1445+AU$1,STOCK!$F$10:$AB$209,16,0),IF($AE1445=$AE1444,(IF(BH1444&gt;=1,BH1444-COUNTIFS($AE1444:$AE1444,$AC1445,AU1444:AU1444,$AI$1),0)),0)),0)</f>
        <v>0</v>
      </c>
      <c r="BI1445" s="1">
        <f>IFERROR(IF($AE1445&gt;$AE1444,VLOOKUP($AC1445+AV$1,STOCK!$F$10:$AB$209,16,0),IF($AE1445=$AE1444,(IF(BI1444&gt;=1,BI1444-COUNTIFS($AE1444:$AE1444,$AC1445,AV1444:AV1444,$AI$1),0)),0)),0)</f>
        <v>0</v>
      </c>
      <c r="BJ1445" s="1">
        <f>IFERROR(IF($AE1445&gt;$AE1444,VLOOKUP($AC1445+AW$1,STOCK!$F$10:$AB$209,16,0),IF($AE1445=$AE1444,(IF(BJ1444&gt;=1,BJ1444-COUNTIFS($AE1444:$AE1444,$AC1445,AW1444:AW1444,$AI$1),0)),0)),0)</f>
        <v>0</v>
      </c>
      <c r="BK1445" s="1">
        <f>IFERROR(IF($AE1445&gt;$AE1444,VLOOKUP($AC1445+AX$1,STOCK!$F$10:$AB$209,16,0),IF($AE1445=$AE1444,(IF(BK1444&gt;=1,BK1444-COUNTIFS($AE1444:$AE1444,$AC1445,AX1444:AX1444,$AI$1),0)),0)),0)</f>
        <v>0</v>
      </c>
      <c r="BL1445" s="1">
        <f>IFERROR(IF($AE1445&gt;$AE1444,VLOOKUP($AC1445+AL$1,STOCK!$F$10:$AB$209,17,0),IF($AE1445=$AE1444,(IF(BL1444&gt;=1,BL1444-COUNTIFS($AE1444:$AE1444,$AC1445,AL1444:AL1444,$AI$2),0)),0)),0)</f>
        <v>0</v>
      </c>
      <c r="BM1445" s="1">
        <f>IFERROR(IF($AE1445&gt;$AE1444,VLOOKUP($AC1445+AM$1,STOCK!$F$10:$AB$209,17,0),IF($AE1445=$AE1444,(IF(BM1444&gt;=1,BM1444-COUNTIFS($AE1444:$AE1444,$AC1445,AM1444:AM1444,$AI$2),0)),0)),0)</f>
        <v>0</v>
      </c>
      <c r="BN1445" s="1">
        <f>IFERROR(IF($AE1445&gt;$AE1444,VLOOKUP($AC1445+AN$1,STOCK!$F$10:$AB$209,17,0),IF($AE1445=$AE1444,(IF(BN1444&gt;=1,BN1444-COUNTIFS($AE1444:$AE1444,$AC1445,AN1444:AN1444,$AI$2),0)),0)),0)</f>
        <v>0</v>
      </c>
      <c r="BO1445" s="1">
        <f>IFERROR(IF($AE1445&gt;$AE1444,VLOOKUP($AC1445+AO$1,STOCK!$F$10:$AB$209,17,0),IF($AE1445=$AE1444,(IF(BO1444&gt;=1,BO1444-COUNTIFS($AE1444:$AE1444,$AC1445,AO1444:AO1444,$AI$2),0)),0)),0)</f>
        <v>0</v>
      </c>
      <c r="BP1445" s="1">
        <f>IFERROR(IF($AE1445&gt;$AE1444,VLOOKUP($AC1445+AP$1,STOCK!$F$10:$AB$209,17,0),IF($AE1445=$AE1444,(IF(BP1444&gt;=1,BP1444-COUNTIFS($AE1444:$AE1444,$AC1445,AP1444:AP1444,$AI$2),0)),0)),0)</f>
        <v>0</v>
      </c>
      <c r="BQ1445" s="1">
        <f>IFERROR(IF($AE1445&gt;$AE1444,VLOOKUP($AC1445+AQ$1,STOCK!$F$10:$AB$209,17,0),IF($AE1445=$AE1444,(IF(BQ1444&gt;=1,BQ1444-COUNTIFS($AE1444:$AE1444,$AC1445,AQ1444:AQ1444,$AI$2),0)),0)),0)</f>
        <v>0</v>
      </c>
      <c r="BR1445" s="1">
        <f>IFERROR(IF($AE1445&gt;$AE1444,VLOOKUP($AC1445+AR$1,STOCK!$F$10:$AB$209,17,0),IF($AE1445=$AE1444,(IF(BR1444&gt;=1,BR1444-COUNTIFS($AE1444:$AE1444,$AC1445,AR1444:AR1444,$AI$2),0)),0)),0)</f>
        <v>0</v>
      </c>
      <c r="BS1445" s="1">
        <f>IFERROR(IF($AE1445&gt;$AE1444,VLOOKUP($AC1445+AS$1,STOCK!$F$10:$AB$209,17,0),IF($AE1445=$AE1444,(IF(BS1444&gt;=1,BS1444-COUNTIFS($AE1444:$AE1444,$AC1445,AS1444:AS1444,$AI$2),0)),0)),0)</f>
        <v>0</v>
      </c>
      <c r="BT1445" s="1">
        <f>IFERROR(IF($AE1445&gt;$AE1444,VLOOKUP($AC1445+AT$1,STOCK!$F$10:$AB$209,17,0),IF($AE1445=$AE1444,(IF(BT1444&gt;=1,BT1444-COUNTIFS($AE1444:$AE1444,$AC1445,AT1444:AT1444,$AI$2),0)),0)),0)</f>
        <v>0</v>
      </c>
      <c r="BU1445" s="1">
        <f>IFERROR(IF($AE1445&gt;$AE1444,VLOOKUP($AC1445+AU$1,STOCK!$F$10:$AB$209,17,0),IF($AE1445=$AE1444,(IF(BU1444&gt;=1,BU1444-COUNTIFS($AE1444:$AE1444,$AC1445,AU1444:AU1444,$AI$2),0)),0)),0)</f>
        <v>0</v>
      </c>
      <c r="BV1445" s="1">
        <f>IFERROR(IF($AE1445&gt;$AE1444,VLOOKUP($AC1445+AV$1,STOCK!$F$10:$AB$209,17,0),IF($AE1445=$AE1444,(IF(BV1444&gt;=1,BV1444-COUNTIFS($AE1444:$AE1444,$AC1445,AV1444:AV1444,$AI$2),0)),0)),0)</f>
        <v>0</v>
      </c>
      <c r="BW1445" s="1">
        <f>IFERROR(IF($AE1445&gt;$AE1444,VLOOKUP($AC1445+AW$1,STOCK!$F$10:$AB$209,17,0),IF($AE1445=$AE1444,(IF(BW1444&gt;=1,BW1444-COUNTIFS($AE1444:$AE1444,$AC1445,AW1444:AW1444,$AI$2),0)),0)),0)</f>
        <v>0</v>
      </c>
      <c r="BX1445" s="1">
        <f>IFERROR(IF($AE1445&gt;$AE1444,VLOOKUP($AC1445+AX$1,STOCK!$F$10:$AB$209,17,0),IF($AE1445=$AE1444,(IF(BX1444&gt;=1,BX1444-COUNTIFS($AE1444:$AE1444,$AC1445,AX1444:AX1444,$AI$2),0)),0)),0)</f>
        <v>0</v>
      </c>
    </row>
    <row r="1446" spans="29:76" x14ac:dyDescent="0.25">
      <c r="AC1446" s="1">
        <f t="shared" si="350"/>
        <v>0</v>
      </c>
      <c r="AD1446" s="1">
        <f>IFERROR(IF(LEN(AK1446)&gt;=1,VLOOKUP(HLOOKUP(AK1446,PROFILE!$K$5:$V$8,4,0),PROFILE!$F$1:$G$3,2,0),0),0)</f>
        <v>0</v>
      </c>
      <c r="AE1446" s="1">
        <f t="shared" si="351"/>
        <v>0</v>
      </c>
      <c r="AF1446" s="1">
        <v>1433</v>
      </c>
      <c r="AI1446" s="1" t="str">
        <f>IFERROR(IF($AH1446&gt;=1,VLOOKUP($AG1446,STUDENT!$O$8:$Z$1507,3,0),""),"")</f>
        <v/>
      </c>
      <c r="AJ1446" s="1" t="str">
        <f>IFERROR(IF($AH1446&gt;=1,VLOOKUP($AG1446,STUDENT!$O$8:$Z$1507,4,0),""),"")</f>
        <v/>
      </c>
      <c r="AK1446" s="1" t="str">
        <f>IFERROR(IF($AH1446&gt;=1,VLOOKUP($AG1446,STUDENT!$O$8:$Z$1507,6,0),""),"")</f>
        <v/>
      </c>
      <c r="AL1446" s="1" t="str">
        <f t="shared" si="352"/>
        <v/>
      </c>
      <c r="AM1446" s="1" t="str">
        <f t="shared" si="353"/>
        <v/>
      </c>
      <c r="AN1446" s="1" t="str">
        <f t="shared" si="354"/>
        <v/>
      </c>
      <c r="AO1446" s="1" t="str">
        <f t="shared" si="355"/>
        <v/>
      </c>
      <c r="AP1446" s="1" t="str">
        <f t="shared" si="356"/>
        <v/>
      </c>
      <c r="AQ1446" s="1" t="str">
        <f t="shared" si="357"/>
        <v/>
      </c>
      <c r="AR1446" s="1" t="str">
        <f t="shared" si="358"/>
        <v/>
      </c>
      <c r="AS1446" s="1" t="str">
        <f t="shared" si="359"/>
        <v/>
      </c>
      <c r="AT1446" s="1" t="str">
        <f t="shared" si="360"/>
        <v/>
      </c>
      <c r="AU1446" s="1" t="str">
        <f t="shared" si="361"/>
        <v/>
      </c>
      <c r="AV1446" s="1" t="str">
        <f t="shared" si="362"/>
        <v/>
      </c>
      <c r="AW1446" s="1" t="str">
        <f t="shared" si="363"/>
        <v/>
      </c>
      <c r="AX1446" s="1" t="str">
        <f t="shared" si="364"/>
        <v/>
      </c>
      <c r="AY1446" s="1">
        <f>IFERROR(IF($AE1446&gt;$AE1445,VLOOKUP($AC1446+AL$1,STOCK!$F$10:$AB$209,16,0),IF($AE1446=$AE1445,(IF(AY1445&gt;=1,AY1445-COUNTIFS($AE1445:$AE1445,$AC1446,AL1445:AL1445,$AI$1),0)),0)),0)</f>
        <v>0</v>
      </c>
      <c r="AZ1446" s="1">
        <f>IFERROR(IF($AE1446&gt;$AE1445,VLOOKUP($AC1446+AM$1,STOCK!$F$10:$AB$209,16,0),IF($AE1446=$AE1445,(IF(AZ1445&gt;=1,AZ1445-COUNTIFS($AE1445:$AE1445,$AC1446,AM1445:AM1445,$AI$1),0)),0)),0)</f>
        <v>0</v>
      </c>
      <c r="BA1446" s="1">
        <f>IFERROR(IF($AE1446&gt;$AE1445,VLOOKUP($AC1446+AN$1,STOCK!$F$10:$AB$209,16,0),IF($AE1446=$AE1445,(IF(BA1445&gt;=1,BA1445-COUNTIFS($AE1445:$AE1445,$AC1446,AN1445:AN1445,$AI$1),0)),0)),0)</f>
        <v>0</v>
      </c>
      <c r="BB1446" s="1">
        <f>IFERROR(IF($AE1446&gt;$AE1445,VLOOKUP($AC1446+AO$1,STOCK!$F$10:$AB$209,16,0),IF($AE1446=$AE1445,(IF(BB1445&gt;=1,BB1445-COUNTIFS($AE1445:$AE1445,$AC1446,AO1445:AO1445,$AI$1),0)),0)),0)</f>
        <v>0</v>
      </c>
      <c r="BC1446" s="1">
        <f>IFERROR(IF($AE1446&gt;$AE1445,VLOOKUP($AC1446+AP$1,STOCK!$F$10:$AB$209,16,0),IF($AE1446=$AE1445,(IF(BC1445&gt;=1,BC1445-COUNTIFS($AE1445:$AE1445,$AC1446,AP1445:AP1445,$AI$1),0)),0)),0)</f>
        <v>0</v>
      </c>
      <c r="BD1446" s="1">
        <f>IFERROR(IF($AE1446&gt;$AE1445,VLOOKUP($AC1446+AQ$1,STOCK!$F$10:$AB$209,16,0),IF($AE1446=$AE1445,(IF(BD1445&gt;=1,BD1445-COUNTIFS($AE1445:$AE1445,$AC1446,AQ1445:AQ1445,$AI$1),0)),0)),0)</f>
        <v>0</v>
      </c>
      <c r="BE1446" s="1">
        <f>IFERROR(IF($AE1446&gt;$AE1445,VLOOKUP($AC1446+AR$1,STOCK!$F$10:$AB$209,16,0),IF($AE1446=$AE1445,(IF(BE1445&gt;=1,BE1445-COUNTIFS($AE1445:$AE1445,$AC1446,AR1445:AR1445,$AI$1),0)),0)),0)</f>
        <v>0</v>
      </c>
      <c r="BF1446" s="1">
        <f>IFERROR(IF($AE1446&gt;$AE1445,VLOOKUP($AC1446+AS$1,STOCK!$F$10:$AB$209,16,0),IF($AE1446=$AE1445,(IF(BF1445&gt;=1,BF1445-COUNTIFS($AE1445:$AE1445,$AC1446,AS1445:AS1445,$AI$1),0)),0)),0)</f>
        <v>0</v>
      </c>
      <c r="BG1446" s="1">
        <f>IFERROR(IF($AE1446&gt;$AE1445,VLOOKUP($AC1446+AT$1,STOCK!$F$10:$AB$209,16,0),IF($AE1446=$AE1445,(IF(BG1445&gt;=1,BG1445-COUNTIFS($AE1445:$AE1445,$AC1446,AT1445:AT1445,$AI$1),0)),0)),0)</f>
        <v>0</v>
      </c>
      <c r="BH1446" s="1">
        <f>IFERROR(IF($AE1446&gt;$AE1445,VLOOKUP($AC1446+AU$1,STOCK!$F$10:$AB$209,16,0),IF($AE1446=$AE1445,(IF(BH1445&gt;=1,BH1445-COUNTIFS($AE1445:$AE1445,$AC1446,AU1445:AU1445,$AI$1),0)),0)),0)</f>
        <v>0</v>
      </c>
      <c r="BI1446" s="1">
        <f>IFERROR(IF($AE1446&gt;$AE1445,VLOOKUP($AC1446+AV$1,STOCK!$F$10:$AB$209,16,0),IF($AE1446=$AE1445,(IF(BI1445&gt;=1,BI1445-COUNTIFS($AE1445:$AE1445,$AC1446,AV1445:AV1445,$AI$1),0)),0)),0)</f>
        <v>0</v>
      </c>
      <c r="BJ1446" s="1">
        <f>IFERROR(IF($AE1446&gt;$AE1445,VLOOKUP($AC1446+AW$1,STOCK!$F$10:$AB$209,16,0),IF($AE1446=$AE1445,(IF(BJ1445&gt;=1,BJ1445-COUNTIFS($AE1445:$AE1445,$AC1446,AW1445:AW1445,$AI$1),0)),0)),0)</f>
        <v>0</v>
      </c>
      <c r="BK1446" s="1">
        <f>IFERROR(IF($AE1446&gt;$AE1445,VLOOKUP($AC1446+AX$1,STOCK!$F$10:$AB$209,16,0),IF($AE1446=$AE1445,(IF(BK1445&gt;=1,BK1445-COUNTIFS($AE1445:$AE1445,$AC1446,AX1445:AX1445,$AI$1),0)),0)),0)</f>
        <v>0</v>
      </c>
      <c r="BL1446" s="1">
        <f>IFERROR(IF($AE1446&gt;$AE1445,VLOOKUP($AC1446+AL$1,STOCK!$F$10:$AB$209,17,0),IF($AE1446=$AE1445,(IF(BL1445&gt;=1,BL1445-COUNTIFS($AE1445:$AE1445,$AC1446,AL1445:AL1445,$AI$2),0)),0)),0)</f>
        <v>0</v>
      </c>
      <c r="BM1446" s="1">
        <f>IFERROR(IF($AE1446&gt;$AE1445,VLOOKUP($AC1446+AM$1,STOCK!$F$10:$AB$209,17,0),IF($AE1446=$AE1445,(IF(BM1445&gt;=1,BM1445-COUNTIFS($AE1445:$AE1445,$AC1446,AM1445:AM1445,$AI$2),0)),0)),0)</f>
        <v>0</v>
      </c>
      <c r="BN1446" s="1">
        <f>IFERROR(IF($AE1446&gt;$AE1445,VLOOKUP($AC1446+AN$1,STOCK!$F$10:$AB$209,17,0),IF($AE1446=$AE1445,(IF(BN1445&gt;=1,BN1445-COUNTIFS($AE1445:$AE1445,$AC1446,AN1445:AN1445,$AI$2),0)),0)),0)</f>
        <v>0</v>
      </c>
      <c r="BO1446" s="1">
        <f>IFERROR(IF($AE1446&gt;$AE1445,VLOOKUP($AC1446+AO$1,STOCK!$F$10:$AB$209,17,0),IF($AE1446=$AE1445,(IF(BO1445&gt;=1,BO1445-COUNTIFS($AE1445:$AE1445,$AC1446,AO1445:AO1445,$AI$2),0)),0)),0)</f>
        <v>0</v>
      </c>
      <c r="BP1446" s="1">
        <f>IFERROR(IF($AE1446&gt;$AE1445,VLOOKUP($AC1446+AP$1,STOCK!$F$10:$AB$209,17,0),IF($AE1446=$AE1445,(IF(BP1445&gt;=1,BP1445-COUNTIFS($AE1445:$AE1445,$AC1446,AP1445:AP1445,$AI$2),0)),0)),0)</f>
        <v>0</v>
      </c>
      <c r="BQ1446" s="1">
        <f>IFERROR(IF($AE1446&gt;$AE1445,VLOOKUP($AC1446+AQ$1,STOCK!$F$10:$AB$209,17,0),IF($AE1446=$AE1445,(IF(BQ1445&gt;=1,BQ1445-COUNTIFS($AE1445:$AE1445,$AC1446,AQ1445:AQ1445,$AI$2),0)),0)),0)</f>
        <v>0</v>
      </c>
      <c r="BR1446" s="1">
        <f>IFERROR(IF($AE1446&gt;$AE1445,VLOOKUP($AC1446+AR$1,STOCK!$F$10:$AB$209,17,0),IF($AE1446=$AE1445,(IF(BR1445&gt;=1,BR1445-COUNTIFS($AE1445:$AE1445,$AC1446,AR1445:AR1445,$AI$2),0)),0)),0)</f>
        <v>0</v>
      </c>
      <c r="BS1446" s="1">
        <f>IFERROR(IF($AE1446&gt;$AE1445,VLOOKUP($AC1446+AS$1,STOCK!$F$10:$AB$209,17,0),IF($AE1446=$AE1445,(IF(BS1445&gt;=1,BS1445-COUNTIFS($AE1445:$AE1445,$AC1446,AS1445:AS1445,$AI$2),0)),0)),0)</f>
        <v>0</v>
      </c>
      <c r="BT1446" s="1">
        <f>IFERROR(IF($AE1446&gt;$AE1445,VLOOKUP($AC1446+AT$1,STOCK!$F$10:$AB$209,17,0),IF($AE1446=$AE1445,(IF(BT1445&gt;=1,BT1445-COUNTIFS($AE1445:$AE1445,$AC1446,AT1445:AT1445,$AI$2),0)),0)),0)</f>
        <v>0</v>
      </c>
      <c r="BU1446" s="1">
        <f>IFERROR(IF($AE1446&gt;$AE1445,VLOOKUP($AC1446+AU$1,STOCK!$F$10:$AB$209,17,0),IF($AE1446=$AE1445,(IF(BU1445&gt;=1,BU1445-COUNTIFS($AE1445:$AE1445,$AC1446,AU1445:AU1445,$AI$2),0)),0)),0)</f>
        <v>0</v>
      </c>
      <c r="BV1446" s="1">
        <f>IFERROR(IF($AE1446&gt;$AE1445,VLOOKUP($AC1446+AV$1,STOCK!$F$10:$AB$209,17,0),IF($AE1446=$AE1445,(IF(BV1445&gt;=1,BV1445-COUNTIFS($AE1445:$AE1445,$AC1446,AV1445:AV1445,$AI$2),0)),0)),0)</f>
        <v>0</v>
      </c>
      <c r="BW1446" s="1">
        <f>IFERROR(IF($AE1446&gt;$AE1445,VLOOKUP($AC1446+AW$1,STOCK!$F$10:$AB$209,17,0),IF($AE1446=$AE1445,(IF(BW1445&gt;=1,BW1445-COUNTIFS($AE1445:$AE1445,$AC1446,AW1445:AW1445,$AI$2),0)),0)),0)</f>
        <v>0</v>
      </c>
      <c r="BX1446" s="1">
        <f>IFERROR(IF($AE1446&gt;$AE1445,VLOOKUP($AC1446+AX$1,STOCK!$F$10:$AB$209,17,0),IF($AE1446=$AE1445,(IF(BX1445&gt;=1,BX1445-COUNTIFS($AE1445:$AE1445,$AC1446,AX1445:AX1445,$AI$2),0)),0)),0)</f>
        <v>0</v>
      </c>
    </row>
    <row r="1447" spans="29:76" x14ac:dyDescent="0.25">
      <c r="AC1447" s="1">
        <f t="shared" si="350"/>
        <v>0</v>
      </c>
      <c r="AD1447" s="1">
        <f>IFERROR(IF(LEN(AK1447)&gt;=1,VLOOKUP(HLOOKUP(AK1447,PROFILE!$K$5:$V$8,4,0),PROFILE!$F$1:$G$3,2,0),0),0)</f>
        <v>0</v>
      </c>
      <c r="AE1447" s="1">
        <f t="shared" si="351"/>
        <v>0</v>
      </c>
      <c r="AF1447" s="1">
        <v>1434</v>
      </c>
      <c r="AI1447" s="1" t="str">
        <f>IFERROR(IF($AH1447&gt;=1,VLOOKUP($AG1447,STUDENT!$O$8:$Z$1507,3,0),""),"")</f>
        <v/>
      </c>
      <c r="AJ1447" s="1" t="str">
        <f>IFERROR(IF($AH1447&gt;=1,VLOOKUP($AG1447,STUDENT!$O$8:$Z$1507,4,0),""),"")</f>
        <v/>
      </c>
      <c r="AK1447" s="1" t="str">
        <f>IFERROR(IF($AH1447&gt;=1,VLOOKUP($AG1447,STUDENT!$O$8:$Z$1507,6,0),""),"")</f>
        <v/>
      </c>
      <c r="AL1447" s="1" t="str">
        <f t="shared" si="352"/>
        <v/>
      </c>
      <c r="AM1447" s="1" t="str">
        <f t="shared" si="353"/>
        <v/>
      </c>
      <c r="AN1447" s="1" t="str">
        <f t="shared" si="354"/>
        <v/>
      </c>
      <c r="AO1447" s="1" t="str">
        <f t="shared" si="355"/>
        <v/>
      </c>
      <c r="AP1447" s="1" t="str">
        <f t="shared" si="356"/>
        <v/>
      </c>
      <c r="AQ1447" s="1" t="str">
        <f t="shared" si="357"/>
        <v/>
      </c>
      <c r="AR1447" s="1" t="str">
        <f t="shared" si="358"/>
        <v/>
      </c>
      <c r="AS1447" s="1" t="str">
        <f t="shared" si="359"/>
        <v/>
      </c>
      <c r="AT1447" s="1" t="str">
        <f t="shared" si="360"/>
        <v/>
      </c>
      <c r="AU1447" s="1" t="str">
        <f t="shared" si="361"/>
        <v/>
      </c>
      <c r="AV1447" s="1" t="str">
        <f t="shared" si="362"/>
        <v/>
      </c>
      <c r="AW1447" s="1" t="str">
        <f t="shared" si="363"/>
        <v/>
      </c>
      <c r="AX1447" s="1" t="str">
        <f t="shared" si="364"/>
        <v/>
      </c>
      <c r="AY1447" s="1">
        <f>IFERROR(IF($AE1447&gt;$AE1446,VLOOKUP($AC1447+AL$1,STOCK!$F$10:$AB$209,16,0),IF($AE1447=$AE1446,(IF(AY1446&gt;=1,AY1446-COUNTIFS($AE1446:$AE1446,$AC1447,AL1446:AL1446,$AI$1),0)),0)),0)</f>
        <v>0</v>
      </c>
      <c r="AZ1447" s="1">
        <f>IFERROR(IF($AE1447&gt;$AE1446,VLOOKUP($AC1447+AM$1,STOCK!$F$10:$AB$209,16,0),IF($AE1447=$AE1446,(IF(AZ1446&gt;=1,AZ1446-COUNTIFS($AE1446:$AE1446,$AC1447,AM1446:AM1446,$AI$1),0)),0)),0)</f>
        <v>0</v>
      </c>
      <c r="BA1447" s="1">
        <f>IFERROR(IF($AE1447&gt;$AE1446,VLOOKUP($AC1447+AN$1,STOCK!$F$10:$AB$209,16,0),IF($AE1447=$AE1446,(IF(BA1446&gt;=1,BA1446-COUNTIFS($AE1446:$AE1446,$AC1447,AN1446:AN1446,$AI$1),0)),0)),0)</f>
        <v>0</v>
      </c>
      <c r="BB1447" s="1">
        <f>IFERROR(IF($AE1447&gt;$AE1446,VLOOKUP($AC1447+AO$1,STOCK!$F$10:$AB$209,16,0),IF($AE1447=$AE1446,(IF(BB1446&gt;=1,BB1446-COUNTIFS($AE1446:$AE1446,$AC1447,AO1446:AO1446,$AI$1),0)),0)),0)</f>
        <v>0</v>
      </c>
      <c r="BC1447" s="1">
        <f>IFERROR(IF($AE1447&gt;$AE1446,VLOOKUP($AC1447+AP$1,STOCK!$F$10:$AB$209,16,0),IF($AE1447=$AE1446,(IF(BC1446&gt;=1,BC1446-COUNTIFS($AE1446:$AE1446,$AC1447,AP1446:AP1446,$AI$1),0)),0)),0)</f>
        <v>0</v>
      </c>
      <c r="BD1447" s="1">
        <f>IFERROR(IF($AE1447&gt;$AE1446,VLOOKUP($AC1447+AQ$1,STOCK!$F$10:$AB$209,16,0),IF($AE1447=$AE1446,(IF(BD1446&gt;=1,BD1446-COUNTIFS($AE1446:$AE1446,$AC1447,AQ1446:AQ1446,$AI$1),0)),0)),0)</f>
        <v>0</v>
      </c>
      <c r="BE1447" s="1">
        <f>IFERROR(IF($AE1447&gt;$AE1446,VLOOKUP($AC1447+AR$1,STOCK!$F$10:$AB$209,16,0),IF($AE1447=$AE1446,(IF(BE1446&gt;=1,BE1446-COUNTIFS($AE1446:$AE1446,$AC1447,AR1446:AR1446,$AI$1),0)),0)),0)</f>
        <v>0</v>
      </c>
      <c r="BF1447" s="1">
        <f>IFERROR(IF($AE1447&gt;$AE1446,VLOOKUP($AC1447+AS$1,STOCK!$F$10:$AB$209,16,0),IF($AE1447=$AE1446,(IF(BF1446&gt;=1,BF1446-COUNTIFS($AE1446:$AE1446,$AC1447,AS1446:AS1446,$AI$1),0)),0)),0)</f>
        <v>0</v>
      </c>
      <c r="BG1447" s="1">
        <f>IFERROR(IF($AE1447&gt;$AE1446,VLOOKUP($AC1447+AT$1,STOCK!$F$10:$AB$209,16,0),IF($AE1447=$AE1446,(IF(BG1446&gt;=1,BG1446-COUNTIFS($AE1446:$AE1446,$AC1447,AT1446:AT1446,$AI$1),0)),0)),0)</f>
        <v>0</v>
      </c>
      <c r="BH1447" s="1">
        <f>IFERROR(IF($AE1447&gt;$AE1446,VLOOKUP($AC1447+AU$1,STOCK!$F$10:$AB$209,16,0),IF($AE1447=$AE1446,(IF(BH1446&gt;=1,BH1446-COUNTIFS($AE1446:$AE1446,$AC1447,AU1446:AU1446,$AI$1),0)),0)),0)</f>
        <v>0</v>
      </c>
      <c r="BI1447" s="1">
        <f>IFERROR(IF($AE1447&gt;$AE1446,VLOOKUP($AC1447+AV$1,STOCK!$F$10:$AB$209,16,0),IF($AE1447=$AE1446,(IF(BI1446&gt;=1,BI1446-COUNTIFS($AE1446:$AE1446,$AC1447,AV1446:AV1446,$AI$1),0)),0)),0)</f>
        <v>0</v>
      </c>
      <c r="BJ1447" s="1">
        <f>IFERROR(IF($AE1447&gt;$AE1446,VLOOKUP($AC1447+AW$1,STOCK!$F$10:$AB$209,16,0),IF($AE1447=$AE1446,(IF(BJ1446&gt;=1,BJ1446-COUNTIFS($AE1446:$AE1446,$AC1447,AW1446:AW1446,$AI$1),0)),0)),0)</f>
        <v>0</v>
      </c>
      <c r="BK1447" s="1">
        <f>IFERROR(IF($AE1447&gt;$AE1446,VLOOKUP($AC1447+AX$1,STOCK!$F$10:$AB$209,16,0),IF($AE1447=$AE1446,(IF(BK1446&gt;=1,BK1446-COUNTIFS($AE1446:$AE1446,$AC1447,AX1446:AX1446,$AI$1),0)),0)),0)</f>
        <v>0</v>
      </c>
      <c r="BL1447" s="1">
        <f>IFERROR(IF($AE1447&gt;$AE1446,VLOOKUP($AC1447+AL$1,STOCK!$F$10:$AB$209,17,0),IF($AE1447=$AE1446,(IF(BL1446&gt;=1,BL1446-COUNTIFS($AE1446:$AE1446,$AC1447,AL1446:AL1446,$AI$2),0)),0)),0)</f>
        <v>0</v>
      </c>
      <c r="BM1447" s="1">
        <f>IFERROR(IF($AE1447&gt;$AE1446,VLOOKUP($AC1447+AM$1,STOCK!$F$10:$AB$209,17,0),IF($AE1447=$AE1446,(IF(BM1446&gt;=1,BM1446-COUNTIFS($AE1446:$AE1446,$AC1447,AM1446:AM1446,$AI$2),0)),0)),0)</f>
        <v>0</v>
      </c>
      <c r="BN1447" s="1">
        <f>IFERROR(IF($AE1447&gt;$AE1446,VLOOKUP($AC1447+AN$1,STOCK!$F$10:$AB$209,17,0),IF($AE1447=$AE1446,(IF(BN1446&gt;=1,BN1446-COUNTIFS($AE1446:$AE1446,$AC1447,AN1446:AN1446,$AI$2),0)),0)),0)</f>
        <v>0</v>
      </c>
      <c r="BO1447" s="1">
        <f>IFERROR(IF($AE1447&gt;$AE1446,VLOOKUP($AC1447+AO$1,STOCK!$F$10:$AB$209,17,0),IF($AE1447=$AE1446,(IF(BO1446&gt;=1,BO1446-COUNTIFS($AE1446:$AE1446,$AC1447,AO1446:AO1446,$AI$2),0)),0)),0)</f>
        <v>0</v>
      </c>
      <c r="BP1447" s="1">
        <f>IFERROR(IF($AE1447&gt;$AE1446,VLOOKUP($AC1447+AP$1,STOCK!$F$10:$AB$209,17,0),IF($AE1447=$AE1446,(IF(BP1446&gt;=1,BP1446-COUNTIFS($AE1446:$AE1446,$AC1447,AP1446:AP1446,$AI$2),0)),0)),0)</f>
        <v>0</v>
      </c>
      <c r="BQ1447" s="1">
        <f>IFERROR(IF($AE1447&gt;$AE1446,VLOOKUP($AC1447+AQ$1,STOCK!$F$10:$AB$209,17,0),IF($AE1447=$AE1446,(IF(BQ1446&gt;=1,BQ1446-COUNTIFS($AE1446:$AE1446,$AC1447,AQ1446:AQ1446,$AI$2),0)),0)),0)</f>
        <v>0</v>
      </c>
      <c r="BR1447" s="1">
        <f>IFERROR(IF($AE1447&gt;$AE1446,VLOOKUP($AC1447+AR$1,STOCK!$F$10:$AB$209,17,0),IF($AE1447=$AE1446,(IF(BR1446&gt;=1,BR1446-COUNTIFS($AE1446:$AE1446,$AC1447,AR1446:AR1446,$AI$2),0)),0)),0)</f>
        <v>0</v>
      </c>
      <c r="BS1447" s="1">
        <f>IFERROR(IF($AE1447&gt;$AE1446,VLOOKUP($AC1447+AS$1,STOCK!$F$10:$AB$209,17,0),IF($AE1447=$AE1446,(IF(BS1446&gt;=1,BS1446-COUNTIFS($AE1446:$AE1446,$AC1447,AS1446:AS1446,$AI$2),0)),0)),0)</f>
        <v>0</v>
      </c>
      <c r="BT1447" s="1">
        <f>IFERROR(IF($AE1447&gt;$AE1446,VLOOKUP($AC1447+AT$1,STOCK!$F$10:$AB$209,17,0),IF($AE1447=$AE1446,(IF(BT1446&gt;=1,BT1446-COUNTIFS($AE1446:$AE1446,$AC1447,AT1446:AT1446,$AI$2),0)),0)),0)</f>
        <v>0</v>
      </c>
      <c r="BU1447" s="1">
        <f>IFERROR(IF($AE1447&gt;$AE1446,VLOOKUP($AC1447+AU$1,STOCK!$F$10:$AB$209,17,0),IF($AE1447=$AE1446,(IF(BU1446&gt;=1,BU1446-COUNTIFS($AE1446:$AE1446,$AC1447,AU1446:AU1446,$AI$2),0)),0)),0)</f>
        <v>0</v>
      </c>
      <c r="BV1447" s="1">
        <f>IFERROR(IF($AE1447&gt;$AE1446,VLOOKUP($AC1447+AV$1,STOCK!$F$10:$AB$209,17,0),IF($AE1447=$AE1446,(IF(BV1446&gt;=1,BV1446-COUNTIFS($AE1446:$AE1446,$AC1447,AV1446:AV1446,$AI$2),0)),0)),0)</f>
        <v>0</v>
      </c>
      <c r="BW1447" s="1">
        <f>IFERROR(IF($AE1447&gt;$AE1446,VLOOKUP($AC1447+AW$1,STOCK!$F$10:$AB$209,17,0),IF($AE1447=$AE1446,(IF(BW1446&gt;=1,BW1446-COUNTIFS($AE1446:$AE1446,$AC1447,AW1446:AW1446,$AI$2),0)),0)),0)</f>
        <v>0</v>
      </c>
      <c r="BX1447" s="1">
        <f>IFERROR(IF($AE1447&gt;$AE1446,VLOOKUP($AC1447+AX$1,STOCK!$F$10:$AB$209,17,0),IF($AE1447=$AE1446,(IF(BX1446&gt;=1,BX1446-COUNTIFS($AE1446:$AE1446,$AC1447,AX1446:AX1446,$AI$2),0)),0)),0)</f>
        <v>0</v>
      </c>
    </row>
    <row r="1448" spans="29:76" x14ac:dyDescent="0.25">
      <c r="AC1448" s="1">
        <f t="shared" si="350"/>
        <v>0</v>
      </c>
      <c r="AD1448" s="1">
        <f>IFERROR(IF(LEN(AK1448)&gt;=1,VLOOKUP(HLOOKUP(AK1448,PROFILE!$K$5:$V$8,4,0),PROFILE!$F$1:$G$3,2,0),0),0)</f>
        <v>0</v>
      </c>
      <c r="AE1448" s="1">
        <f t="shared" si="351"/>
        <v>0</v>
      </c>
      <c r="AF1448" s="1">
        <v>1435</v>
      </c>
      <c r="AI1448" s="1" t="str">
        <f>IFERROR(IF($AH1448&gt;=1,VLOOKUP($AG1448,STUDENT!$O$8:$Z$1507,3,0),""),"")</f>
        <v/>
      </c>
      <c r="AJ1448" s="1" t="str">
        <f>IFERROR(IF($AH1448&gt;=1,VLOOKUP($AG1448,STUDENT!$O$8:$Z$1507,4,0),""),"")</f>
        <v/>
      </c>
      <c r="AK1448" s="1" t="str">
        <f>IFERROR(IF($AH1448&gt;=1,VLOOKUP($AG1448,STUDENT!$O$8:$Z$1507,6,0),""),"")</f>
        <v/>
      </c>
      <c r="AL1448" s="1" t="str">
        <f t="shared" si="352"/>
        <v/>
      </c>
      <c r="AM1448" s="1" t="str">
        <f t="shared" si="353"/>
        <v/>
      </c>
      <c r="AN1448" s="1" t="str">
        <f t="shared" si="354"/>
        <v/>
      </c>
      <c r="AO1448" s="1" t="str">
        <f t="shared" si="355"/>
        <v/>
      </c>
      <c r="AP1448" s="1" t="str">
        <f t="shared" si="356"/>
        <v/>
      </c>
      <c r="AQ1448" s="1" t="str">
        <f t="shared" si="357"/>
        <v/>
      </c>
      <c r="AR1448" s="1" t="str">
        <f t="shared" si="358"/>
        <v/>
      </c>
      <c r="AS1448" s="1" t="str">
        <f t="shared" si="359"/>
        <v/>
      </c>
      <c r="AT1448" s="1" t="str">
        <f t="shared" si="360"/>
        <v/>
      </c>
      <c r="AU1448" s="1" t="str">
        <f t="shared" si="361"/>
        <v/>
      </c>
      <c r="AV1448" s="1" t="str">
        <f t="shared" si="362"/>
        <v/>
      </c>
      <c r="AW1448" s="1" t="str">
        <f t="shared" si="363"/>
        <v/>
      </c>
      <c r="AX1448" s="1" t="str">
        <f t="shared" si="364"/>
        <v/>
      </c>
      <c r="AY1448" s="1">
        <f>IFERROR(IF($AE1448&gt;$AE1447,VLOOKUP($AC1448+AL$1,STOCK!$F$10:$AB$209,16,0),IF($AE1448=$AE1447,(IF(AY1447&gt;=1,AY1447-COUNTIFS($AE1447:$AE1447,$AC1448,AL1447:AL1447,$AI$1),0)),0)),0)</f>
        <v>0</v>
      </c>
      <c r="AZ1448" s="1">
        <f>IFERROR(IF($AE1448&gt;$AE1447,VLOOKUP($AC1448+AM$1,STOCK!$F$10:$AB$209,16,0),IF($AE1448=$AE1447,(IF(AZ1447&gt;=1,AZ1447-COUNTIFS($AE1447:$AE1447,$AC1448,AM1447:AM1447,$AI$1),0)),0)),0)</f>
        <v>0</v>
      </c>
      <c r="BA1448" s="1">
        <f>IFERROR(IF($AE1448&gt;$AE1447,VLOOKUP($AC1448+AN$1,STOCK!$F$10:$AB$209,16,0),IF($AE1448=$AE1447,(IF(BA1447&gt;=1,BA1447-COUNTIFS($AE1447:$AE1447,$AC1448,AN1447:AN1447,$AI$1),0)),0)),0)</f>
        <v>0</v>
      </c>
      <c r="BB1448" s="1">
        <f>IFERROR(IF($AE1448&gt;$AE1447,VLOOKUP($AC1448+AO$1,STOCK!$F$10:$AB$209,16,0),IF($AE1448=$AE1447,(IF(BB1447&gt;=1,BB1447-COUNTIFS($AE1447:$AE1447,$AC1448,AO1447:AO1447,$AI$1),0)),0)),0)</f>
        <v>0</v>
      </c>
      <c r="BC1448" s="1">
        <f>IFERROR(IF($AE1448&gt;$AE1447,VLOOKUP($AC1448+AP$1,STOCK!$F$10:$AB$209,16,0),IF($AE1448=$AE1447,(IF(BC1447&gt;=1,BC1447-COUNTIFS($AE1447:$AE1447,$AC1448,AP1447:AP1447,$AI$1),0)),0)),0)</f>
        <v>0</v>
      </c>
      <c r="BD1448" s="1">
        <f>IFERROR(IF($AE1448&gt;$AE1447,VLOOKUP($AC1448+AQ$1,STOCK!$F$10:$AB$209,16,0),IF($AE1448=$AE1447,(IF(BD1447&gt;=1,BD1447-COUNTIFS($AE1447:$AE1447,$AC1448,AQ1447:AQ1447,$AI$1),0)),0)),0)</f>
        <v>0</v>
      </c>
      <c r="BE1448" s="1">
        <f>IFERROR(IF($AE1448&gt;$AE1447,VLOOKUP($AC1448+AR$1,STOCK!$F$10:$AB$209,16,0),IF($AE1448=$AE1447,(IF(BE1447&gt;=1,BE1447-COUNTIFS($AE1447:$AE1447,$AC1448,AR1447:AR1447,$AI$1),0)),0)),0)</f>
        <v>0</v>
      </c>
      <c r="BF1448" s="1">
        <f>IFERROR(IF($AE1448&gt;$AE1447,VLOOKUP($AC1448+AS$1,STOCK!$F$10:$AB$209,16,0),IF($AE1448=$AE1447,(IF(BF1447&gt;=1,BF1447-COUNTIFS($AE1447:$AE1447,$AC1448,AS1447:AS1447,$AI$1),0)),0)),0)</f>
        <v>0</v>
      </c>
      <c r="BG1448" s="1">
        <f>IFERROR(IF($AE1448&gt;$AE1447,VLOOKUP($AC1448+AT$1,STOCK!$F$10:$AB$209,16,0),IF($AE1448=$AE1447,(IF(BG1447&gt;=1,BG1447-COUNTIFS($AE1447:$AE1447,$AC1448,AT1447:AT1447,$AI$1),0)),0)),0)</f>
        <v>0</v>
      </c>
      <c r="BH1448" s="1">
        <f>IFERROR(IF($AE1448&gt;$AE1447,VLOOKUP($AC1448+AU$1,STOCK!$F$10:$AB$209,16,0),IF($AE1448=$AE1447,(IF(BH1447&gt;=1,BH1447-COUNTIFS($AE1447:$AE1447,$AC1448,AU1447:AU1447,$AI$1),0)),0)),0)</f>
        <v>0</v>
      </c>
      <c r="BI1448" s="1">
        <f>IFERROR(IF($AE1448&gt;$AE1447,VLOOKUP($AC1448+AV$1,STOCK!$F$10:$AB$209,16,0),IF($AE1448=$AE1447,(IF(BI1447&gt;=1,BI1447-COUNTIFS($AE1447:$AE1447,$AC1448,AV1447:AV1447,$AI$1),0)),0)),0)</f>
        <v>0</v>
      </c>
      <c r="BJ1448" s="1">
        <f>IFERROR(IF($AE1448&gt;$AE1447,VLOOKUP($AC1448+AW$1,STOCK!$F$10:$AB$209,16,0),IF($AE1448=$AE1447,(IF(BJ1447&gt;=1,BJ1447-COUNTIFS($AE1447:$AE1447,$AC1448,AW1447:AW1447,$AI$1),0)),0)),0)</f>
        <v>0</v>
      </c>
      <c r="BK1448" s="1">
        <f>IFERROR(IF($AE1448&gt;$AE1447,VLOOKUP($AC1448+AX$1,STOCK!$F$10:$AB$209,16,0),IF($AE1448=$AE1447,(IF(BK1447&gt;=1,BK1447-COUNTIFS($AE1447:$AE1447,$AC1448,AX1447:AX1447,$AI$1),0)),0)),0)</f>
        <v>0</v>
      </c>
      <c r="BL1448" s="1">
        <f>IFERROR(IF($AE1448&gt;$AE1447,VLOOKUP($AC1448+AL$1,STOCK!$F$10:$AB$209,17,0),IF($AE1448=$AE1447,(IF(BL1447&gt;=1,BL1447-COUNTIFS($AE1447:$AE1447,$AC1448,AL1447:AL1447,$AI$2),0)),0)),0)</f>
        <v>0</v>
      </c>
      <c r="BM1448" s="1">
        <f>IFERROR(IF($AE1448&gt;$AE1447,VLOOKUP($AC1448+AM$1,STOCK!$F$10:$AB$209,17,0),IF($AE1448=$AE1447,(IF(BM1447&gt;=1,BM1447-COUNTIFS($AE1447:$AE1447,$AC1448,AM1447:AM1447,$AI$2),0)),0)),0)</f>
        <v>0</v>
      </c>
      <c r="BN1448" s="1">
        <f>IFERROR(IF($AE1448&gt;$AE1447,VLOOKUP($AC1448+AN$1,STOCK!$F$10:$AB$209,17,0),IF($AE1448=$AE1447,(IF(BN1447&gt;=1,BN1447-COUNTIFS($AE1447:$AE1447,$AC1448,AN1447:AN1447,$AI$2),0)),0)),0)</f>
        <v>0</v>
      </c>
      <c r="BO1448" s="1">
        <f>IFERROR(IF($AE1448&gt;$AE1447,VLOOKUP($AC1448+AO$1,STOCK!$F$10:$AB$209,17,0),IF($AE1448=$AE1447,(IF(BO1447&gt;=1,BO1447-COUNTIFS($AE1447:$AE1447,$AC1448,AO1447:AO1447,$AI$2),0)),0)),0)</f>
        <v>0</v>
      </c>
      <c r="BP1448" s="1">
        <f>IFERROR(IF($AE1448&gt;$AE1447,VLOOKUP($AC1448+AP$1,STOCK!$F$10:$AB$209,17,0),IF($AE1448=$AE1447,(IF(BP1447&gt;=1,BP1447-COUNTIFS($AE1447:$AE1447,$AC1448,AP1447:AP1447,$AI$2),0)),0)),0)</f>
        <v>0</v>
      </c>
      <c r="BQ1448" s="1">
        <f>IFERROR(IF($AE1448&gt;$AE1447,VLOOKUP($AC1448+AQ$1,STOCK!$F$10:$AB$209,17,0),IF($AE1448=$AE1447,(IF(BQ1447&gt;=1,BQ1447-COUNTIFS($AE1447:$AE1447,$AC1448,AQ1447:AQ1447,$AI$2),0)),0)),0)</f>
        <v>0</v>
      </c>
      <c r="BR1448" s="1">
        <f>IFERROR(IF($AE1448&gt;$AE1447,VLOOKUP($AC1448+AR$1,STOCK!$F$10:$AB$209,17,0),IF($AE1448=$AE1447,(IF(BR1447&gt;=1,BR1447-COUNTIFS($AE1447:$AE1447,$AC1448,AR1447:AR1447,$AI$2),0)),0)),0)</f>
        <v>0</v>
      </c>
      <c r="BS1448" s="1">
        <f>IFERROR(IF($AE1448&gt;$AE1447,VLOOKUP($AC1448+AS$1,STOCK!$F$10:$AB$209,17,0),IF($AE1448=$AE1447,(IF(BS1447&gt;=1,BS1447-COUNTIFS($AE1447:$AE1447,$AC1448,AS1447:AS1447,$AI$2),0)),0)),0)</f>
        <v>0</v>
      </c>
      <c r="BT1448" s="1">
        <f>IFERROR(IF($AE1448&gt;$AE1447,VLOOKUP($AC1448+AT$1,STOCK!$F$10:$AB$209,17,0),IF($AE1448=$AE1447,(IF(BT1447&gt;=1,BT1447-COUNTIFS($AE1447:$AE1447,$AC1448,AT1447:AT1447,$AI$2),0)),0)),0)</f>
        <v>0</v>
      </c>
      <c r="BU1448" s="1">
        <f>IFERROR(IF($AE1448&gt;$AE1447,VLOOKUP($AC1448+AU$1,STOCK!$F$10:$AB$209,17,0),IF($AE1448=$AE1447,(IF(BU1447&gt;=1,BU1447-COUNTIFS($AE1447:$AE1447,$AC1448,AU1447:AU1447,$AI$2),0)),0)),0)</f>
        <v>0</v>
      </c>
      <c r="BV1448" s="1">
        <f>IFERROR(IF($AE1448&gt;$AE1447,VLOOKUP($AC1448+AV$1,STOCK!$F$10:$AB$209,17,0),IF($AE1448=$AE1447,(IF(BV1447&gt;=1,BV1447-COUNTIFS($AE1447:$AE1447,$AC1448,AV1447:AV1447,$AI$2),0)),0)),0)</f>
        <v>0</v>
      </c>
      <c r="BW1448" s="1">
        <f>IFERROR(IF($AE1448&gt;$AE1447,VLOOKUP($AC1448+AW$1,STOCK!$F$10:$AB$209,17,0),IF($AE1448=$AE1447,(IF(BW1447&gt;=1,BW1447-COUNTIFS($AE1447:$AE1447,$AC1448,AW1447:AW1447,$AI$2),0)),0)),0)</f>
        <v>0</v>
      </c>
      <c r="BX1448" s="1">
        <f>IFERROR(IF($AE1448&gt;$AE1447,VLOOKUP($AC1448+AX$1,STOCK!$F$10:$AB$209,17,0),IF($AE1448=$AE1447,(IF(BX1447&gt;=1,BX1447-COUNTIFS($AE1447:$AE1447,$AC1448,AX1447:AX1447,$AI$2),0)),0)),0)</f>
        <v>0</v>
      </c>
    </row>
    <row r="1449" spans="29:76" x14ac:dyDescent="0.25">
      <c r="AC1449" s="1">
        <f t="shared" si="350"/>
        <v>0</v>
      </c>
      <c r="AD1449" s="1">
        <f>IFERROR(IF(LEN(AK1449)&gt;=1,VLOOKUP(HLOOKUP(AK1449,PROFILE!$K$5:$V$8,4,0),PROFILE!$F$1:$G$3,2,0),0),0)</f>
        <v>0</v>
      </c>
      <c r="AE1449" s="1">
        <f t="shared" si="351"/>
        <v>0</v>
      </c>
      <c r="AF1449" s="1">
        <v>1436</v>
      </c>
      <c r="AI1449" s="1" t="str">
        <f>IFERROR(IF($AH1449&gt;=1,VLOOKUP($AG1449,STUDENT!$O$8:$Z$1507,3,0),""),"")</f>
        <v/>
      </c>
      <c r="AJ1449" s="1" t="str">
        <f>IFERROR(IF($AH1449&gt;=1,VLOOKUP($AG1449,STUDENT!$O$8:$Z$1507,4,0),""),"")</f>
        <v/>
      </c>
      <c r="AK1449" s="1" t="str">
        <f>IFERROR(IF($AH1449&gt;=1,VLOOKUP($AG1449,STUDENT!$O$8:$Z$1507,6,0),""),"")</f>
        <v/>
      </c>
      <c r="AL1449" s="1" t="str">
        <f t="shared" si="352"/>
        <v/>
      </c>
      <c r="AM1449" s="1" t="str">
        <f t="shared" si="353"/>
        <v/>
      </c>
      <c r="AN1449" s="1" t="str">
        <f t="shared" si="354"/>
        <v/>
      </c>
      <c r="AO1449" s="1" t="str">
        <f t="shared" si="355"/>
        <v/>
      </c>
      <c r="AP1449" s="1" t="str">
        <f t="shared" si="356"/>
        <v/>
      </c>
      <c r="AQ1449" s="1" t="str">
        <f t="shared" si="357"/>
        <v/>
      </c>
      <c r="AR1449" s="1" t="str">
        <f t="shared" si="358"/>
        <v/>
      </c>
      <c r="AS1449" s="1" t="str">
        <f t="shared" si="359"/>
        <v/>
      </c>
      <c r="AT1449" s="1" t="str">
        <f t="shared" si="360"/>
        <v/>
      </c>
      <c r="AU1449" s="1" t="str">
        <f t="shared" si="361"/>
        <v/>
      </c>
      <c r="AV1449" s="1" t="str">
        <f t="shared" si="362"/>
        <v/>
      </c>
      <c r="AW1449" s="1" t="str">
        <f t="shared" si="363"/>
        <v/>
      </c>
      <c r="AX1449" s="1" t="str">
        <f t="shared" si="364"/>
        <v/>
      </c>
      <c r="AY1449" s="1">
        <f>IFERROR(IF($AE1449&gt;$AE1448,VLOOKUP($AC1449+AL$1,STOCK!$F$10:$AB$209,16,0),IF($AE1449=$AE1448,(IF(AY1448&gt;=1,AY1448-COUNTIFS($AE1448:$AE1448,$AC1449,AL1448:AL1448,$AI$1),0)),0)),0)</f>
        <v>0</v>
      </c>
      <c r="AZ1449" s="1">
        <f>IFERROR(IF($AE1449&gt;$AE1448,VLOOKUP($AC1449+AM$1,STOCK!$F$10:$AB$209,16,0),IF($AE1449=$AE1448,(IF(AZ1448&gt;=1,AZ1448-COUNTIFS($AE1448:$AE1448,$AC1449,AM1448:AM1448,$AI$1),0)),0)),0)</f>
        <v>0</v>
      </c>
      <c r="BA1449" s="1">
        <f>IFERROR(IF($AE1449&gt;$AE1448,VLOOKUP($AC1449+AN$1,STOCK!$F$10:$AB$209,16,0),IF($AE1449=$AE1448,(IF(BA1448&gt;=1,BA1448-COUNTIFS($AE1448:$AE1448,$AC1449,AN1448:AN1448,$AI$1),0)),0)),0)</f>
        <v>0</v>
      </c>
      <c r="BB1449" s="1">
        <f>IFERROR(IF($AE1449&gt;$AE1448,VLOOKUP($AC1449+AO$1,STOCK!$F$10:$AB$209,16,0),IF($AE1449=$AE1448,(IF(BB1448&gt;=1,BB1448-COUNTIFS($AE1448:$AE1448,$AC1449,AO1448:AO1448,$AI$1),0)),0)),0)</f>
        <v>0</v>
      </c>
      <c r="BC1449" s="1">
        <f>IFERROR(IF($AE1449&gt;$AE1448,VLOOKUP($AC1449+AP$1,STOCK!$F$10:$AB$209,16,0),IF($AE1449=$AE1448,(IF(BC1448&gt;=1,BC1448-COUNTIFS($AE1448:$AE1448,$AC1449,AP1448:AP1448,$AI$1),0)),0)),0)</f>
        <v>0</v>
      </c>
      <c r="BD1449" s="1">
        <f>IFERROR(IF($AE1449&gt;$AE1448,VLOOKUP($AC1449+AQ$1,STOCK!$F$10:$AB$209,16,0),IF($AE1449=$AE1448,(IF(BD1448&gt;=1,BD1448-COUNTIFS($AE1448:$AE1448,$AC1449,AQ1448:AQ1448,$AI$1),0)),0)),0)</f>
        <v>0</v>
      </c>
      <c r="BE1449" s="1">
        <f>IFERROR(IF($AE1449&gt;$AE1448,VLOOKUP($AC1449+AR$1,STOCK!$F$10:$AB$209,16,0),IF($AE1449=$AE1448,(IF(BE1448&gt;=1,BE1448-COUNTIFS($AE1448:$AE1448,$AC1449,AR1448:AR1448,$AI$1),0)),0)),0)</f>
        <v>0</v>
      </c>
      <c r="BF1449" s="1">
        <f>IFERROR(IF($AE1449&gt;$AE1448,VLOOKUP($AC1449+AS$1,STOCK!$F$10:$AB$209,16,0),IF($AE1449=$AE1448,(IF(BF1448&gt;=1,BF1448-COUNTIFS($AE1448:$AE1448,$AC1449,AS1448:AS1448,$AI$1),0)),0)),0)</f>
        <v>0</v>
      </c>
      <c r="BG1449" s="1">
        <f>IFERROR(IF($AE1449&gt;$AE1448,VLOOKUP($AC1449+AT$1,STOCK!$F$10:$AB$209,16,0),IF($AE1449=$AE1448,(IF(BG1448&gt;=1,BG1448-COUNTIFS($AE1448:$AE1448,$AC1449,AT1448:AT1448,$AI$1),0)),0)),0)</f>
        <v>0</v>
      </c>
      <c r="BH1449" s="1">
        <f>IFERROR(IF($AE1449&gt;$AE1448,VLOOKUP($AC1449+AU$1,STOCK!$F$10:$AB$209,16,0),IF($AE1449=$AE1448,(IF(BH1448&gt;=1,BH1448-COUNTIFS($AE1448:$AE1448,$AC1449,AU1448:AU1448,$AI$1),0)),0)),0)</f>
        <v>0</v>
      </c>
      <c r="BI1449" s="1">
        <f>IFERROR(IF($AE1449&gt;$AE1448,VLOOKUP($AC1449+AV$1,STOCK!$F$10:$AB$209,16,0),IF($AE1449=$AE1448,(IF(BI1448&gt;=1,BI1448-COUNTIFS($AE1448:$AE1448,$AC1449,AV1448:AV1448,$AI$1),0)),0)),0)</f>
        <v>0</v>
      </c>
      <c r="BJ1449" s="1">
        <f>IFERROR(IF($AE1449&gt;$AE1448,VLOOKUP($AC1449+AW$1,STOCK!$F$10:$AB$209,16,0),IF($AE1449=$AE1448,(IF(BJ1448&gt;=1,BJ1448-COUNTIFS($AE1448:$AE1448,$AC1449,AW1448:AW1448,$AI$1),0)),0)),0)</f>
        <v>0</v>
      </c>
      <c r="BK1449" s="1">
        <f>IFERROR(IF($AE1449&gt;$AE1448,VLOOKUP($AC1449+AX$1,STOCK!$F$10:$AB$209,16,0),IF($AE1449=$AE1448,(IF(BK1448&gt;=1,BK1448-COUNTIFS($AE1448:$AE1448,$AC1449,AX1448:AX1448,$AI$1),0)),0)),0)</f>
        <v>0</v>
      </c>
      <c r="BL1449" s="1">
        <f>IFERROR(IF($AE1449&gt;$AE1448,VLOOKUP($AC1449+AL$1,STOCK!$F$10:$AB$209,17,0),IF($AE1449=$AE1448,(IF(BL1448&gt;=1,BL1448-COUNTIFS($AE1448:$AE1448,$AC1449,AL1448:AL1448,$AI$2),0)),0)),0)</f>
        <v>0</v>
      </c>
      <c r="BM1449" s="1">
        <f>IFERROR(IF($AE1449&gt;$AE1448,VLOOKUP($AC1449+AM$1,STOCK!$F$10:$AB$209,17,0),IF($AE1449=$AE1448,(IF(BM1448&gt;=1,BM1448-COUNTIFS($AE1448:$AE1448,$AC1449,AM1448:AM1448,$AI$2),0)),0)),0)</f>
        <v>0</v>
      </c>
      <c r="BN1449" s="1">
        <f>IFERROR(IF($AE1449&gt;$AE1448,VLOOKUP($AC1449+AN$1,STOCK!$F$10:$AB$209,17,0),IF($AE1449=$AE1448,(IF(BN1448&gt;=1,BN1448-COUNTIFS($AE1448:$AE1448,$AC1449,AN1448:AN1448,$AI$2),0)),0)),0)</f>
        <v>0</v>
      </c>
      <c r="BO1449" s="1">
        <f>IFERROR(IF($AE1449&gt;$AE1448,VLOOKUP($AC1449+AO$1,STOCK!$F$10:$AB$209,17,0),IF($AE1449=$AE1448,(IF(BO1448&gt;=1,BO1448-COUNTIFS($AE1448:$AE1448,$AC1449,AO1448:AO1448,$AI$2),0)),0)),0)</f>
        <v>0</v>
      </c>
      <c r="BP1449" s="1">
        <f>IFERROR(IF($AE1449&gt;$AE1448,VLOOKUP($AC1449+AP$1,STOCK!$F$10:$AB$209,17,0),IF($AE1449=$AE1448,(IF(BP1448&gt;=1,BP1448-COUNTIFS($AE1448:$AE1448,$AC1449,AP1448:AP1448,$AI$2),0)),0)),0)</f>
        <v>0</v>
      </c>
      <c r="BQ1449" s="1">
        <f>IFERROR(IF($AE1449&gt;$AE1448,VLOOKUP($AC1449+AQ$1,STOCK!$F$10:$AB$209,17,0),IF($AE1449=$AE1448,(IF(BQ1448&gt;=1,BQ1448-COUNTIFS($AE1448:$AE1448,$AC1449,AQ1448:AQ1448,$AI$2),0)),0)),0)</f>
        <v>0</v>
      </c>
      <c r="BR1449" s="1">
        <f>IFERROR(IF($AE1449&gt;$AE1448,VLOOKUP($AC1449+AR$1,STOCK!$F$10:$AB$209,17,0),IF($AE1449=$AE1448,(IF(BR1448&gt;=1,BR1448-COUNTIFS($AE1448:$AE1448,$AC1449,AR1448:AR1448,$AI$2),0)),0)),0)</f>
        <v>0</v>
      </c>
      <c r="BS1449" s="1">
        <f>IFERROR(IF($AE1449&gt;$AE1448,VLOOKUP($AC1449+AS$1,STOCK!$F$10:$AB$209,17,0),IF($AE1449=$AE1448,(IF(BS1448&gt;=1,BS1448-COUNTIFS($AE1448:$AE1448,$AC1449,AS1448:AS1448,$AI$2),0)),0)),0)</f>
        <v>0</v>
      </c>
      <c r="BT1449" s="1">
        <f>IFERROR(IF($AE1449&gt;$AE1448,VLOOKUP($AC1449+AT$1,STOCK!$F$10:$AB$209,17,0),IF($AE1449=$AE1448,(IF(BT1448&gt;=1,BT1448-COUNTIFS($AE1448:$AE1448,$AC1449,AT1448:AT1448,$AI$2),0)),0)),0)</f>
        <v>0</v>
      </c>
      <c r="BU1449" s="1">
        <f>IFERROR(IF($AE1449&gt;$AE1448,VLOOKUP($AC1449+AU$1,STOCK!$F$10:$AB$209,17,0),IF($AE1449=$AE1448,(IF(BU1448&gt;=1,BU1448-COUNTIFS($AE1448:$AE1448,$AC1449,AU1448:AU1448,$AI$2),0)),0)),0)</f>
        <v>0</v>
      </c>
      <c r="BV1449" s="1">
        <f>IFERROR(IF($AE1449&gt;$AE1448,VLOOKUP($AC1449+AV$1,STOCK!$F$10:$AB$209,17,0),IF($AE1449=$AE1448,(IF(BV1448&gt;=1,BV1448-COUNTIFS($AE1448:$AE1448,$AC1449,AV1448:AV1448,$AI$2),0)),0)),0)</f>
        <v>0</v>
      </c>
      <c r="BW1449" s="1">
        <f>IFERROR(IF($AE1449&gt;$AE1448,VLOOKUP($AC1449+AW$1,STOCK!$F$10:$AB$209,17,0),IF($AE1449=$AE1448,(IF(BW1448&gt;=1,BW1448-COUNTIFS($AE1448:$AE1448,$AC1449,AW1448:AW1448,$AI$2),0)),0)),0)</f>
        <v>0</v>
      </c>
      <c r="BX1449" s="1">
        <f>IFERROR(IF($AE1449&gt;$AE1448,VLOOKUP($AC1449+AX$1,STOCK!$F$10:$AB$209,17,0),IF($AE1449=$AE1448,(IF(BX1448&gt;=1,BX1448-COUNTIFS($AE1448:$AE1448,$AC1449,AX1448:AX1448,$AI$2),0)),0)),0)</f>
        <v>0</v>
      </c>
    </row>
    <row r="1450" spans="29:76" x14ac:dyDescent="0.25">
      <c r="AC1450" s="1">
        <f t="shared" si="350"/>
        <v>0</v>
      </c>
      <c r="AD1450" s="1">
        <f>IFERROR(IF(LEN(AK1450)&gt;=1,VLOOKUP(HLOOKUP(AK1450,PROFILE!$K$5:$V$8,4,0),PROFILE!$F$1:$G$3,2,0),0),0)</f>
        <v>0</v>
      </c>
      <c r="AE1450" s="1">
        <f t="shared" si="351"/>
        <v>0</v>
      </c>
      <c r="AF1450" s="1">
        <v>1437</v>
      </c>
      <c r="AI1450" s="1" t="str">
        <f>IFERROR(IF($AH1450&gt;=1,VLOOKUP($AG1450,STUDENT!$O$8:$Z$1507,3,0),""),"")</f>
        <v/>
      </c>
      <c r="AJ1450" s="1" t="str">
        <f>IFERROR(IF($AH1450&gt;=1,VLOOKUP($AG1450,STUDENT!$O$8:$Z$1507,4,0),""),"")</f>
        <v/>
      </c>
      <c r="AK1450" s="1" t="str">
        <f>IFERROR(IF($AH1450&gt;=1,VLOOKUP($AG1450,STUDENT!$O$8:$Z$1507,6,0),""),"")</f>
        <v/>
      </c>
      <c r="AL1450" s="1" t="str">
        <f t="shared" si="352"/>
        <v/>
      </c>
      <c r="AM1450" s="1" t="str">
        <f t="shared" si="353"/>
        <v/>
      </c>
      <c r="AN1450" s="1" t="str">
        <f t="shared" si="354"/>
        <v/>
      </c>
      <c r="AO1450" s="1" t="str">
        <f t="shared" si="355"/>
        <v/>
      </c>
      <c r="AP1450" s="1" t="str">
        <f t="shared" si="356"/>
        <v/>
      </c>
      <c r="AQ1450" s="1" t="str">
        <f t="shared" si="357"/>
        <v/>
      </c>
      <c r="AR1450" s="1" t="str">
        <f t="shared" si="358"/>
        <v/>
      </c>
      <c r="AS1450" s="1" t="str">
        <f t="shared" si="359"/>
        <v/>
      </c>
      <c r="AT1450" s="1" t="str">
        <f t="shared" si="360"/>
        <v/>
      </c>
      <c r="AU1450" s="1" t="str">
        <f t="shared" si="361"/>
        <v/>
      </c>
      <c r="AV1450" s="1" t="str">
        <f t="shared" si="362"/>
        <v/>
      </c>
      <c r="AW1450" s="1" t="str">
        <f t="shared" si="363"/>
        <v/>
      </c>
      <c r="AX1450" s="1" t="str">
        <f t="shared" si="364"/>
        <v/>
      </c>
      <c r="AY1450" s="1">
        <f>IFERROR(IF($AE1450&gt;$AE1449,VLOOKUP($AC1450+AL$1,STOCK!$F$10:$AB$209,16,0),IF($AE1450=$AE1449,(IF(AY1449&gt;=1,AY1449-COUNTIFS($AE1449:$AE1449,$AC1450,AL1449:AL1449,$AI$1),0)),0)),0)</f>
        <v>0</v>
      </c>
      <c r="AZ1450" s="1">
        <f>IFERROR(IF($AE1450&gt;$AE1449,VLOOKUP($AC1450+AM$1,STOCK!$F$10:$AB$209,16,0),IF($AE1450=$AE1449,(IF(AZ1449&gt;=1,AZ1449-COUNTIFS($AE1449:$AE1449,$AC1450,AM1449:AM1449,$AI$1),0)),0)),0)</f>
        <v>0</v>
      </c>
      <c r="BA1450" s="1">
        <f>IFERROR(IF($AE1450&gt;$AE1449,VLOOKUP($AC1450+AN$1,STOCK!$F$10:$AB$209,16,0),IF($AE1450=$AE1449,(IF(BA1449&gt;=1,BA1449-COUNTIFS($AE1449:$AE1449,$AC1450,AN1449:AN1449,$AI$1),0)),0)),0)</f>
        <v>0</v>
      </c>
      <c r="BB1450" s="1">
        <f>IFERROR(IF($AE1450&gt;$AE1449,VLOOKUP($AC1450+AO$1,STOCK!$F$10:$AB$209,16,0),IF($AE1450=$AE1449,(IF(BB1449&gt;=1,BB1449-COUNTIFS($AE1449:$AE1449,$AC1450,AO1449:AO1449,$AI$1),0)),0)),0)</f>
        <v>0</v>
      </c>
      <c r="BC1450" s="1">
        <f>IFERROR(IF($AE1450&gt;$AE1449,VLOOKUP($AC1450+AP$1,STOCK!$F$10:$AB$209,16,0),IF($AE1450=$AE1449,(IF(BC1449&gt;=1,BC1449-COUNTIFS($AE1449:$AE1449,$AC1450,AP1449:AP1449,$AI$1),0)),0)),0)</f>
        <v>0</v>
      </c>
      <c r="BD1450" s="1">
        <f>IFERROR(IF($AE1450&gt;$AE1449,VLOOKUP($AC1450+AQ$1,STOCK!$F$10:$AB$209,16,0),IF($AE1450=$AE1449,(IF(BD1449&gt;=1,BD1449-COUNTIFS($AE1449:$AE1449,$AC1450,AQ1449:AQ1449,$AI$1),0)),0)),0)</f>
        <v>0</v>
      </c>
      <c r="BE1450" s="1">
        <f>IFERROR(IF($AE1450&gt;$AE1449,VLOOKUP($AC1450+AR$1,STOCK!$F$10:$AB$209,16,0),IF($AE1450=$AE1449,(IF(BE1449&gt;=1,BE1449-COUNTIFS($AE1449:$AE1449,$AC1450,AR1449:AR1449,$AI$1),0)),0)),0)</f>
        <v>0</v>
      </c>
      <c r="BF1450" s="1">
        <f>IFERROR(IF($AE1450&gt;$AE1449,VLOOKUP($AC1450+AS$1,STOCK!$F$10:$AB$209,16,0),IF($AE1450=$AE1449,(IF(BF1449&gt;=1,BF1449-COUNTIFS($AE1449:$AE1449,$AC1450,AS1449:AS1449,$AI$1),0)),0)),0)</f>
        <v>0</v>
      </c>
      <c r="BG1450" s="1">
        <f>IFERROR(IF($AE1450&gt;$AE1449,VLOOKUP($AC1450+AT$1,STOCK!$F$10:$AB$209,16,0),IF($AE1450=$AE1449,(IF(BG1449&gt;=1,BG1449-COUNTIFS($AE1449:$AE1449,$AC1450,AT1449:AT1449,$AI$1),0)),0)),0)</f>
        <v>0</v>
      </c>
      <c r="BH1450" s="1">
        <f>IFERROR(IF($AE1450&gt;$AE1449,VLOOKUP($AC1450+AU$1,STOCK!$F$10:$AB$209,16,0),IF($AE1450=$AE1449,(IF(BH1449&gt;=1,BH1449-COUNTIFS($AE1449:$AE1449,$AC1450,AU1449:AU1449,$AI$1),0)),0)),0)</f>
        <v>0</v>
      </c>
      <c r="BI1450" s="1">
        <f>IFERROR(IF($AE1450&gt;$AE1449,VLOOKUP($AC1450+AV$1,STOCK!$F$10:$AB$209,16,0),IF($AE1450=$AE1449,(IF(BI1449&gt;=1,BI1449-COUNTIFS($AE1449:$AE1449,$AC1450,AV1449:AV1449,$AI$1),0)),0)),0)</f>
        <v>0</v>
      </c>
      <c r="BJ1450" s="1">
        <f>IFERROR(IF($AE1450&gt;$AE1449,VLOOKUP($AC1450+AW$1,STOCK!$F$10:$AB$209,16,0),IF($AE1450=$AE1449,(IF(BJ1449&gt;=1,BJ1449-COUNTIFS($AE1449:$AE1449,$AC1450,AW1449:AW1449,$AI$1),0)),0)),0)</f>
        <v>0</v>
      </c>
      <c r="BK1450" s="1">
        <f>IFERROR(IF($AE1450&gt;$AE1449,VLOOKUP($AC1450+AX$1,STOCK!$F$10:$AB$209,16,0),IF($AE1450=$AE1449,(IF(BK1449&gt;=1,BK1449-COUNTIFS($AE1449:$AE1449,$AC1450,AX1449:AX1449,$AI$1),0)),0)),0)</f>
        <v>0</v>
      </c>
      <c r="BL1450" s="1">
        <f>IFERROR(IF($AE1450&gt;$AE1449,VLOOKUP($AC1450+AL$1,STOCK!$F$10:$AB$209,17,0),IF($AE1450=$AE1449,(IF(BL1449&gt;=1,BL1449-COUNTIFS($AE1449:$AE1449,$AC1450,AL1449:AL1449,$AI$2),0)),0)),0)</f>
        <v>0</v>
      </c>
      <c r="BM1450" s="1">
        <f>IFERROR(IF($AE1450&gt;$AE1449,VLOOKUP($AC1450+AM$1,STOCK!$F$10:$AB$209,17,0),IF($AE1450=$AE1449,(IF(BM1449&gt;=1,BM1449-COUNTIFS($AE1449:$AE1449,$AC1450,AM1449:AM1449,$AI$2),0)),0)),0)</f>
        <v>0</v>
      </c>
      <c r="BN1450" s="1">
        <f>IFERROR(IF($AE1450&gt;$AE1449,VLOOKUP($AC1450+AN$1,STOCK!$F$10:$AB$209,17,0),IF($AE1450=$AE1449,(IF(BN1449&gt;=1,BN1449-COUNTIFS($AE1449:$AE1449,$AC1450,AN1449:AN1449,$AI$2),0)),0)),0)</f>
        <v>0</v>
      </c>
      <c r="BO1450" s="1">
        <f>IFERROR(IF($AE1450&gt;$AE1449,VLOOKUP($AC1450+AO$1,STOCK!$F$10:$AB$209,17,0),IF($AE1450=$AE1449,(IF(BO1449&gt;=1,BO1449-COUNTIFS($AE1449:$AE1449,$AC1450,AO1449:AO1449,$AI$2),0)),0)),0)</f>
        <v>0</v>
      </c>
      <c r="BP1450" s="1">
        <f>IFERROR(IF($AE1450&gt;$AE1449,VLOOKUP($AC1450+AP$1,STOCK!$F$10:$AB$209,17,0),IF($AE1450=$AE1449,(IF(BP1449&gt;=1,BP1449-COUNTIFS($AE1449:$AE1449,$AC1450,AP1449:AP1449,$AI$2),0)),0)),0)</f>
        <v>0</v>
      </c>
      <c r="BQ1450" s="1">
        <f>IFERROR(IF($AE1450&gt;$AE1449,VLOOKUP($AC1450+AQ$1,STOCK!$F$10:$AB$209,17,0),IF($AE1450=$AE1449,(IF(BQ1449&gt;=1,BQ1449-COUNTIFS($AE1449:$AE1449,$AC1450,AQ1449:AQ1449,$AI$2),0)),0)),0)</f>
        <v>0</v>
      </c>
      <c r="BR1450" s="1">
        <f>IFERROR(IF($AE1450&gt;$AE1449,VLOOKUP($AC1450+AR$1,STOCK!$F$10:$AB$209,17,0),IF($AE1450=$AE1449,(IF(BR1449&gt;=1,BR1449-COUNTIFS($AE1449:$AE1449,$AC1450,AR1449:AR1449,$AI$2),0)),0)),0)</f>
        <v>0</v>
      </c>
      <c r="BS1450" s="1">
        <f>IFERROR(IF($AE1450&gt;$AE1449,VLOOKUP($AC1450+AS$1,STOCK!$F$10:$AB$209,17,0),IF($AE1450=$AE1449,(IF(BS1449&gt;=1,BS1449-COUNTIFS($AE1449:$AE1449,$AC1450,AS1449:AS1449,$AI$2),0)),0)),0)</f>
        <v>0</v>
      </c>
      <c r="BT1450" s="1">
        <f>IFERROR(IF($AE1450&gt;$AE1449,VLOOKUP($AC1450+AT$1,STOCK!$F$10:$AB$209,17,0),IF($AE1450=$AE1449,(IF(BT1449&gt;=1,BT1449-COUNTIFS($AE1449:$AE1449,$AC1450,AT1449:AT1449,$AI$2),0)),0)),0)</f>
        <v>0</v>
      </c>
      <c r="BU1450" s="1">
        <f>IFERROR(IF($AE1450&gt;$AE1449,VLOOKUP($AC1450+AU$1,STOCK!$F$10:$AB$209,17,0),IF($AE1450=$AE1449,(IF(BU1449&gt;=1,BU1449-COUNTIFS($AE1449:$AE1449,$AC1450,AU1449:AU1449,$AI$2),0)),0)),0)</f>
        <v>0</v>
      </c>
      <c r="BV1450" s="1">
        <f>IFERROR(IF($AE1450&gt;$AE1449,VLOOKUP($AC1450+AV$1,STOCK!$F$10:$AB$209,17,0),IF($AE1450=$AE1449,(IF(BV1449&gt;=1,BV1449-COUNTIFS($AE1449:$AE1449,$AC1450,AV1449:AV1449,$AI$2),0)),0)),0)</f>
        <v>0</v>
      </c>
      <c r="BW1450" s="1">
        <f>IFERROR(IF($AE1450&gt;$AE1449,VLOOKUP($AC1450+AW$1,STOCK!$F$10:$AB$209,17,0),IF($AE1450=$AE1449,(IF(BW1449&gt;=1,BW1449-COUNTIFS($AE1449:$AE1449,$AC1450,AW1449:AW1449,$AI$2),0)),0)),0)</f>
        <v>0</v>
      </c>
      <c r="BX1450" s="1">
        <f>IFERROR(IF($AE1450&gt;$AE1449,VLOOKUP($AC1450+AX$1,STOCK!$F$10:$AB$209,17,0),IF($AE1450=$AE1449,(IF(BX1449&gt;=1,BX1449-COUNTIFS($AE1449:$AE1449,$AC1450,AX1449:AX1449,$AI$2),0)),0)),0)</f>
        <v>0</v>
      </c>
    </row>
    <row r="1451" spans="29:76" x14ac:dyDescent="0.25">
      <c r="AC1451" s="1">
        <f t="shared" si="350"/>
        <v>0</v>
      </c>
      <c r="AD1451" s="1">
        <f>IFERROR(IF(LEN(AK1451)&gt;=1,VLOOKUP(HLOOKUP(AK1451,PROFILE!$K$5:$V$8,4,0),PROFILE!$F$1:$G$3,2,0),0),0)</f>
        <v>0</v>
      </c>
      <c r="AE1451" s="1">
        <f t="shared" si="351"/>
        <v>0</v>
      </c>
      <c r="AF1451" s="1">
        <v>1438</v>
      </c>
      <c r="AI1451" s="1" t="str">
        <f>IFERROR(IF($AH1451&gt;=1,VLOOKUP($AG1451,STUDENT!$O$8:$Z$1507,3,0),""),"")</f>
        <v/>
      </c>
      <c r="AJ1451" s="1" t="str">
        <f>IFERROR(IF($AH1451&gt;=1,VLOOKUP($AG1451,STUDENT!$O$8:$Z$1507,4,0),""),"")</f>
        <v/>
      </c>
      <c r="AK1451" s="1" t="str">
        <f>IFERROR(IF($AH1451&gt;=1,VLOOKUP($AG1451,STUDENT!$O$8:$Z$1507,6,0),""),"")</f>
        <v/>
      </c>
      <c r="AL1451" s="1" t="str">
        <f t="shared" si="352"/>
        <v/>
      </c>
      <c r="AM1451" s="1" t="str">
        <f t="shared" si="353"/>
        <v/>
      </c>
      <c r="AN1451" s="1" t="str">
        <f t="shared" si="354"/>
        <v/>
      </c>
      <c r="AO1451" s="1" t="str">
        <f t="shared" si="355"/>
        <v/>
      </c>
      <c r="AP1451" s="1" t="str">
        <f t="shared" si="356"/>
        <v/>
      </c>
      <c r="AQ1451" s="1" t="str">
        <f t="shared" si="357"/>
        <v/>
      </c>
      <c r="AR1451" s="1" t="str">
        <f t="shared" si="358"/>
        <v/>
      </c>
      <c r="AS1451" s="1" t="str">
        <f t="shared" si="359"/>
        <v/>
      </c>
      <c r="AT1451" s="1" t="str">
        <f t="shared" si="360"/>
        <v/>
      </c>
      <c r="AU1451" s="1" t="str">
        <f t="shared" si="361"/>
        <v/>
      </c>
      <c r="AV1451" s="1" t="str">
        <f t="shared" si="362"/>
        <v/>
      </c>
      <c r="AW1451" s="1" t="str">
        <f t="shared" si="363"/>
        <v/>
      </c>
      <c r="AX1451" s="1" t="str">
        <f t="shared" si="364"/>
        <v/>
      </c>
      <c r="AY1451" s="1">
        <f>IFERROR(IF($AE1451&gt;$AE1450,VLOOKUP($AC1451+AL$1,STOCK!$F$10:$AB$209,16,0),IF($AE1451=$AE1450,(IF(AY1450&gt;=1,AY1450-COUNTIFS($AE1450:$AE1450,$AC1451,AL1450:AL1450,$AI$1),0)),0)),0)</f>
        <v>0</v>
      </c>
      <c r="AZ1451" s="1">
        <f>IFERROR(IF($AE1451&gt;$AE1450,VLOOKUP($AC1451+AM$1,STOCK!$F$10:$AB$209,16,0),IF($AE1451=$AE1450,(IF(AZ1450&gt;=1,AZ1450-COUNTIFS($AE1450:$AE1450,$AC1451,AM1450:AM1450,$AI$1),0)),0)),0)</f>
        <v>0</v>
      </c>
      <c r="BA1451" s="1">
        <f>IFERROR(IF($AE1451&gt;$AE1450,VLOOKUP($AC1451+AN$1,STOCK!$F$10:$AB$209,16,0),IF($AE1451=$AE1450,(IF(BA1450&gt;=1,BA1450-COUNTIFS($AE1450:$AE1450,$AC1451,AN1450:AN1450,$AI$1),0)),0)),0)</f>
        <v>0</v>
      </c>
      <c r="BB1451" s="1">
        <f>IFERROR(IF($AE1451&gt;$AE1450,VLOOKUP($AC1451+AO$1,STOCK!$F$10:$AB$209,16,0),IF($AE1451=$AE1450,(IF(BB1450&gt;=1,BB1450-COUNTIFS($AE1450:$AE1450,$AC1451,AO1450:AO1450,$AI$1),0)),0)),0)</f>
        <v>0</v>
      </c>
      <c r="BC1451" s="1">
        <f>IFERROR(IF($AE1451&gt;$AE1450,VLOOKUP($AC1451+AP$1,STOCK!$F$10:$AB$209,16,0),IF($AE1451=$AE1450,(IF(BC1450&gt;=1,BC1450-COUNTIFS($AE1450:$AE1450,$AC1451,AP1450:AP1450,$AI$1),0)),0)),0)</f>
        <v>0</v>
      </c>
      <c r="BD1451" s="1">
        <f>IFERROR(IF($AE1451&gt;$AE1450,VLOOKUP($AC1451+AQ$1,STOCK!$F$10:$AB$209,16,0),IF($AE1451=$AE1450,(IF(BD1450&gt;=1,BD1450-COUNTIFS($AE1450:$AE1450,$AC1451,AQ1450:AQ1450,$AI$1),0)),0)),0)</f>
        <v>0</v>
      </c>
      <c r="BE1451" s="1">
        <f>IFERROR(IF($AE1451&gt;$AE1450,VLOOKUP($AC1451+AR$1,STOCK!$F$10:$AB$209,16,0),IF($AE1451=$AE1450,(IF(BE1450&gt;=1,BE1450-COUNTIFS($AE1450:$AE1450,$AC1451,AR1450:AR1450,$AI$1),0)),0)),0)</f>
        <v>0</v>
      </c>
      <c r="BF1451" s="1">
        <f>IFERROR(IF($AE1451&gt;$AE1450,VLOOKUP($AC1451+AS$1,STOCK!$F$10:$AB$209,16,0),IF($AE1451=$AE1450,(IF(BF1450&gt;=1,BF1450-COUNTIFS($AE1450:$AE1450,$AC1451,AS1450:AS1450,$AI$1),0)),0)),0)</f>
        <v>0</v>
      </c>
      <c r="BG1451" s="1">
        <f>IFERROR(IF($AE1451&gt;$AE1450,VLOOKUP($AC1451+AT$1,STOCK!$F$10:$AB$209,16,0),IF($AE1451=$AE1450,(IF(BG1450&gt;=1,BG1450-COUNTIFS($AE1450:$AE1450,$AC1451,AT1450:AT1450,$AI$1),0)),0)),0)</f>
        <v>0</v>
      </c>
      <c r="BH1451" s="1">
        <f>IFERROR(IF($AE1451&gt;$AE1450,VLOOKUP($AC1451+AU$1,STOCK!$F$10:$AB$209,16,0),IF($AE1451=$AE1450,(IF(BH1450&gt;=1,BH1450-COUNTIFS($AE1450:$AE1450,$AC1451,AU1450:AU1450,$AI$1),0)),0)),0)</f>
        <v>0</v>
      </c>
      <c r="BI1451" s="1">
        <f>IFERROR(IF($AE1451&gt;$AE1450,VLOOKUP($AC1451+AV$1,STOCK!$F$10:$AB$209,16,0),IF($AE1451=$AE1450,(IF(BI1450&gt;=1,BI1450-COUNTIFS($AE1450:$AE1450,$AC1451,AV1450:AV1450,$AI$1),0)),0)),0)</f>
        <v>0</v>
      </c>
      <c r="BJ1451" s="1">
        <f>IFERROR(IF($AE1451&gt;$AE1450,VLOOKUP($AC1451+AW$1,STOCK!$F$10:$AB$209,16,0),IF($AE1451=$AE1450,(IF(BJ1450&gt;=1,BJ1450-COUNTIFS($AE1450:$AE1450,$AC1451,AW1450:AW1450,$AI$1),0)),0)),0)</f>
        <v>0</v>
      </c>
      <c r="BK1451" s="1">
        <f>IFERROR(IF($AE1451&gt;$AE1450,VLOOKUP($AC1451+AX$1,STOCK!$F$10:$AB$209,16,0),IF($AE1451=$AE1450,(IF(BK1450&gt;=1,BK1450-COUNTIFS($AE1450:$AE1450,$AC1451,AX1450:AX1450,$AI$1),0)),0)),0)</f>
        <v>0</v>
      </c>
      <c r="BL1451" s="1">
        <f>IFERROR(IF($AE1451&gt;$AE1450,VLOOKUP($AC1451+AL$1,STOCK!$F$10:$AB$209,17,0),IF($AE1451=$AE1450,(IF(BL1450&gt;=1,BL1450-COUNTIFS($AE1450:$AE1450,$AC1451,AL1450:AL1450,$AI$2),0)),0)),0)</f>
        <v>0</v>
      </c>
      <c r="BM1451" s="1">
        <f>IFERROR(IF($AE1451&gt;$AE1450,VLOOKUP($AC1451+AM$1,STOCK!$F$10:$AB$209,17,0),IF($AE1451=$AE1450,(IF(BM1450&gt;=1,BM1450-COUNTIFS($AE1450:$AE1450,$AC1451,AM1450:AM1450,$AI$2),0)),0)),0)</f>
        <v>0</v>
      </c>
      <c r="BN1451" s="1">
        <f>IFERROR(IF($AE1451&gt;$AE1450,VLOOKUP($AC1451+AN$1,STOCK!$F$10:$AB$209,17,0),IF($AE1451=$AE1450,(IF(BN1450&gt;=1,BN1450-COUNTIFS($AE1450:$AE1450,$AC1451,AN1450:AN1450,$AI$2),0)),0)),0)</f>
        <v>0</v>
      </c>
      <c r="BO1451" s="1">
        <f>IFERROR(IF($AE1451&gt;$AE1450,VLOOKUP($AC1451+AO$1,STOCK!$F$10:$AB$209,17,0),IF($AE1451=$AE1450,(IF(BO1450&gt;=1,BO1450-COUNTIFS($AE1450:$AE1450,$AC1451,AO1450:AO1450,$AI$2),0)),0)),0)</f>
        <v>0</v>
      </c>
      <c r="BP1451" s="1">
        <f>IFERROR(IF($AE1451&gt;$AE1450,VLOOKUP($AC1451+AP$1,STOCK!$F$10:$AB$209,17,0),IF($AE1451=$AE1450,(IF(BP1450&gt;=1,BP1450-COUNTIFS($AE1450:$AE1450,$AC1451,AP1450:AP1450,$AI$2),0)),0)),0)</f>
        <v>0</v>
      </c>
      <c r="BQ1451" s="1">
        <f>IFERROR(IF($AE1451&gt;$AE1450,VLOOKUP($AC1451+AQ$1,STOCK!$F$10:$AB$209,17,0),IF($AE1451=$AE1450,(IF(BQ1450&gt;=1,BQ1450-COUNTIFS($AE1450:$AE1450,$AC1451,AQ1450:AQ1450,$AI$2),0)),0)),0)</f>
        <v>0</v>
      </c>
      <c r="BR1451" s="1">
        <f>IFERROR(IF($AE1451&gt;$AE1450,VLOOKUP($AC1451+AR$1,STOCK!$F$10:$AB$209,17,0),IF($AE1451=$AE1450,(IF(BR1450&gt;=1,BR1450-COUNTIFS($AE1450:$AE1450,$AC1451,AR1450:AR1450,$AI$2),0)),0)),0)</f>
        <v>0</v>
      </c>
      <c r="BS1451" s="1">
        <f>IFERROR(IF($AE1451&gt;$AE1450,VLOOKUP($AC1451+AS$1,STOCK!$F$10:$AB$209,17,0),IF($AE1451=$AE1450,(IF(BS1450&gt;=1,BS1450-COUNTIFS($AE1450:$AE1450,$AC1451,AS1450:AS1450,$AI$2),0)),0)),0)</f>
        <v>0</v>
      </c>
      <c r="BT1451" s="1">
        <f>IFERROR(IF($AE1451&gt;$AE1450,VLOOKUP($AC1451+AT$1,STOCK!$F$10:$AB$209,17,0),IF($AE1451=$AE1450,(IF(BT1450&gt;=1,BT1450-COUNTIFS($AE1450:$AE1450,$AC1451,AT1450:AT1450,$AI$2),0)),0)),0)</f>
        <v>0</v>
      </c>
      <c r="BU1451" s="1">
        <f>IFERROR(IF($AE1451&gt;$AE1450,VLOOKUP($AC1451+AU$1,STOCK!$F$10:$AB$209,17,0),IF($AE1451=$AE1450,(IF(BU1450&gt;=1,BU1450-COUNTIFS($AE1450:$AE1450,$AC1451,AU1450:AU1450,$AI$2),0)),0)),0)</f>
        <v>0</v>
      </c>
      <c r="BV1451" s="1">
        <f>IFERROR(IF($AE1451&gt;$AE1450,VLOOKUP($AC1451+AV$1,STOCK!$F$10:$AB$209,17,0),IF($AE1451=$AE1450,(IF(BV1450&gt;=1,BV1450-COUNTIFS($AE1450:$AE1450,$AC1451,AV1450:AV1450,$AI$2),0)),0)),0)</f>
        <v>0</v>
      </c>
      <c r="BW1451" s="1">
        <f>IFERROR(IF($AE1451&gt;$AE1450,VLOOKUP($AC1451+AW$1,STOCK!$F$10:$AB$209,17,0),IF($AE1451=$AE1450,(IF(BW1450&gt;=1,BW1450-COUNTIFS($AE1450:$AE1450,$AC1451,AW1450:AW1450,$AI$2),0)),0)),0)</f>
        <v>0</v>
      </c>
      <c r="BX1451" s="1">
        <f>IFERROR(IF($AE1451&gt;$AE1450,VLOOKUP($AC1451+AX$1,STOCK!$F$10:$AB$209,17,0),IF($AE1451=$AE1450,(IF(BX1450&gt;=1,BX1450-COUNTIFS($AE1450:$AE1450,$AC1451,AX1450:AX1450,$AI$2),0)),0)),0)</f>
        <v>0</v>
      </c>
    </row>
    <row r="1452" spans="29:76" x14ac:dyDescent="0.25">
      <c r="AC1452" s="1">
        <f t="shared" si="350"/>
        <v>0</v>
      </c>
      <c r="AD1452" s="1">
        <f>IFERROR(IF(LEN(AK1452)&gt;=1,VLOOKUP(HLOOKUP(AK1452,PROFILE!$K$5:$V$8,4,0),PROFILE!$F$1:$G$3,2,0),0),0)</f>
        <v>0</v>
      </c>
      <c r="AE1452" s="1">
        <f t="shared" si="351"/>
        <v>0</v>
      </c>
      <c r="AF1452" s="1">
        <v>1439</v>
      </c>
      <c r="AI1452" s="1" t="str">
        <f>IFERROR(IF($AH1452&gt;=1,VLOOKUP($AG1452,STUDENT!$O$8:$Z$1507,3,0),""),"")</f>
        <v/>
      </c>
      <c r="AJ1452" s="1" t="str">
        <f>IFERROR(IF($AH1452&gt;=1,VLOOKUP($AG1452,STUDENT!$O$8:$Z$1507,4,0),""),"")</f>
        <v/>
      </c>
      <c r="AK1452" s="1" t="str">
        <f>IFERROR(IF($AH1452&gt;=1,VLOOKUP($AG1452,STUDENT!$O$8:$Z$1507,6,0),""),"")</f>
        <v/>
      </c>
      <c r="AL1452" s="1" t="str">
        <f t="shared" si="352"/>
        <v/>
      </c>
      <c r="AM1452" s="1" t="str">
        <f t="shared" si="353"/>
        <v/>
      </c>
      <c r="AN1452" s="1" t="str">
        <f t="shared" si="354"/>
        <v/>
      </c>
      <c r="AO1452" s="1" t="str">
        <f t="shared" si="355"/>
        <v/>
      </c>
      <c r="AP1452" s="1" t="str">
        <f t="shared" si="356"/>
        <v/>
      </c>
      <c r="AQ1452" s="1" t="str">
        <f t="shared" si="357"/>
        <v/>
      </c>
      <c r="AR1452" s="1" t="str">
        <f t="shared" si="358"/>
        <v/>
      </c>
      <c r="AS1452" s="1" t="str">
        <f t="shared" si="359"/>
        <v/>
      </c>
      <c r="AT1452" s="1" t="str">
        <f t="shared" si="360"/>
        <v/>
      </c>
      <c r="AU1452" s="1" t="str">
        <f t="shared" si="361"/>
        <v/>
      </c>
      <c r="AV1452" s="1" t="str">
        <f t="shared" si="362"/>
        <v/>
      </c>
      <c r="AW1452" s="1" t="str">
        <f t="shared" si="363"/>
        <v/>
      </c>
      <c r="AX1452" s="1" t="str">
        <f t="shared" si="364"/>
        <v/>
      </c>
      <c r="AY1452" s="1">
        <f>IFERROR(IF($AE1452&gt;$AE1451,VLOOKUP($AC1452+AL$1,STOCK!$F$10:$AB$209,16,0),IF($AE1452=$AE1451,(IF(AY1451&gt;=1,AY1451-COUNTIFS($AE1451:$AE1451,$AC1452,AL1451:AL1451,$AI$1),0)),0)),0)</f>
        <v>0</v>
      </c>
      <c r="AZ1452" s="1">
        <f>IFERROR(IF($AE1452&gt;$AE1451,VLOOKUP($AC1452+AM$1,STOCK!$F$10:$AB$209,16,0),IF($AE1452=$AE1451,(IF(AZ1451&gt;=1,AZ1451-COUNTIFS($AE1451:$AE1451,$AC1452,AM1451:AM1451,$AI$1),0)),0)),0)</f>
        <v>0</v>
      </c>
      <c r="BA1452" s="1">
        <f>IFERROR(IF($AE1452&gt;$AE1451,VLOOKUP($AC1452+AN$1,STOCK!$F$10:$AB$209,16,0),IF($AE1452=$AE1451,(IF(BA1451&gt;=1,BA1451-COUNTIFS($AE1451:$AE1451,$AC1452,AN1451:AN1451,$AI$1),0)),0)),0)</f>
        <v>0</v>
      </c>
      <c r="BB1452" s="1">
        <f>IFERROR(IF($AE1452&gt;$AE1451,VLOOKUP($AC1452+AO$1,STOCK!$F$10:$AB$209,16,0),IF($AE1452=$AE1451,(IF(BB1451&gt;=1,BB1451-COUNTIFS($AE1451:$AE1451,$AC1452,AO1451:AO1451,$AI$1),0)),0)),0)</f>
        <v>0</v>
      </c>
      <c r="BC1452" s="1">
        <f>IFERROR(IF($AE1452&gt;$AE1451,VLOOKUP($AC1452+AP$1,STOCK!$F$10:$AB$209,16,0),IF($AE1452=$AE1451,(IF(BC1451&gt;=1,BC1451-COUNTIFS($AE1451:$AE1451,$AC1452,AP1451:AP1451,$AI$1),0)),0)),0)</f>
        <v>0</v>
      </c>
      <c r="BD1452" s="1">
        <f>IFERROR(IF($AE1452&gt;$AE1451,VLOOKUP($AC1452+AQ$1,STOCK!$F$10:$AB$209,16,0),IF($AE1452=$AE1451,(IF(BD1451&gt;=1,BD1451-COUNTIFS($AE1451:$AE1451,$AC1452,AQ1451:AQ1451,$AI$1),0)),0)),0)</f>
        <v>0</v>
      </c>
      <c r="BE1452" s="1">
        <f>IFERROR(IF($AE1452&gt;$AE1451,VLOOKUP($AC1452+AR$1,STOCK!$F$10:$AB$209,16,0),IF($AE1452=$AE1451,(IF(BE1451&gt;=1,BE1451-COUNTIFS($AE1451:$AE1451,$AC1452,AR1451:AR1451,$AI$1),0)),0)),0)</f>
        <v>0</v>
      </c>
      <c r="BF1452" s="1">
        <f>IFERROR(IF($AE1452&gt;$AE1451,VLOOKUP($AC1452+AS$1,STOCK!$F$10:$AB$209,16,0),IF($AE1452=$AE1451,(IF(BF1451&gt;=1,BF1451-COUNTIFS($AE1451:$AE1451,$AC1452,AS1451:AS1451,$AI$1),0)),0)),0)</f>
        <v>0</v>
      </c>
      <c r="BG1452" s="1">
        <f>IFERROR(IF($AE1452&gt;$AE1451,VLOOKUP($AC1452+AT$1,STOCK!$F$10:$AB$209,16,0),IF($AE1452=$AE1451,(IF(BG1451&gt;=1,BG1451-COUNTIFS($AE1451:$AE1451,$AC1452,AT1451:AT1451,$AI$1),0)),0)),0)</f>
        <v>0</v>
      </c>
      <c r="BH1452" s="1">
        <f>IFERROR(IF($AE1452&gt;$AE1451,VLOOKUP($AC1452+AU$1,STOCK!$F$10:$AB$209,16,0),IF($AE1452=$AE1451,(IF(BH1451&gt;=1,BH1451-COUNTIFS($AE1451:$AE1451,$AC1452,AU1451:AU1451,$AI$1),0)),0)),0)</f>
        <v>0</v>
      </c>
      <c r="BI1452" s="1">
        <f>IFERROR(IF($AE1452&gt;$AE1451,VLOOKUP($AC1452+AV$1,STOCK!$F$10:$AB$209,16,0),IF($AE1452=$AE1451,(IF(BI1451&gt;=1,BI1451-COUNTIFS($AE1451:$AE1451,$AC1452,AV1451:AV1451,$AI$1),0)),0)),0)</f>
        <v>0</v>
      </c>
      <c r="BJ1452" s="1">
        <f>IFERROR(IF($AE1452&gt;$AE1451,VLOOKUP($AC1452+AW$1,STOCK!$F$10:$AB$209,16,0),IF($AE1452=$AE1451,(IF(BJ1451&gt;=1,BJ1451-COUNTIFS($AE1451:$AE1451,$AC1452,AW1451:AW1451,$AI$1),0)),0)),0)</f>
        <v>0</v>
      </c>
      <c r="BK1452" s="1">
        <f>IFERROR(IF($AE1452&gt;$AE1451,VLOOKUP($AC1452+AX$1,STOCK!$F$10:$AB$209,16,0),IF($AE1452=$AE1451,(IF(BK1451&gt;=1,BK1451-COUNTIFS($AE1451:$AE1451,$AC1452,AX1451:AX1451,$AI$1),0)),0)),0)</f>
        <v>0</v>
      </c>
      <c r="BL1452" s="1">
        <f>IFERROR(IF($AE1452&gt;$AE1451,VLOOKUP($AC1452+AL$1,STOCK!$F$10:$AB$209,17,0),IF($AE1452=$AE1451,(IF(BL1451&gt;=1,BL1451-COUNTIFS($AE1451:$AE1451,$AC1452,AL1451:AL1451,$AI$2),0)),0)),0)</f>
        <v>0</v>
      </c>
      <c r="BM1452" s="1">
        <f>IFERROR(IF($AE1452&gt;$AE1451,VLOOKUP($AC1452+AM$1,STOCK!$F$10:$AB$209,17,0),IF($AE1452=$AE1451,(IF(BM1451&gt;=1,BM1451-COUNTIFS($AE1451:$AE1451,$AC1452,AM1451:AM1451,$AI$2),0)),0)),0)</f>
        <v>0</v>
      </c>
      <c r="BN1452" s="1">
        <f>IFERROR(IF($AE1452&gt;$AE1451,VLOOKUP($AC1452+AN$1,STOCK!$F$10:$AB$209,17,0),IF($AE1452=$AE1451,(IF(BN1451&gt;=1,BN1451-COUNTIFS($AE1451:$AE1451,$AC1452,AN1451:AN1451,$AI$2),0)),0)),0)</f>
        <v>0</v>
      </c>
      <c r="BO1452" s="1">
        <f>IFERROR(IF($AE1452&gt;$AE1451,VLOOKUP($AC1452+AO$1,STOCK!$F$10:$AB$209,17,0),IF($AE1452=$AE1451,(IF(BO1451&gt;=1,BO1451-COUNTIFS($AE1451:$AE1451,$AC1452,AO1451:AO1451,$AI$2),0)),0)),0)</f>
        <v>0</v>
      </c>
      <c r="BP1452" s="1">
        <f>IFERROR(IF($AE1452&gt;$AE1451,VLOOKUP($AC1452+AP$1,STOCK!$F$10:$AB$209,17,0),IF($AE1452=$AE1451,(IF(BP1451&gt;=1,BP1451-COUNTIFS($AE1451:$AE1451,$AC1452,AP1451:AP1451,$AI$2),0)),0)),0)</f>
        <v>0</v>
      </c>
      <c r="BQ1452" s="1">
        <f>IFERROR(IF($AE1452&gt;$AE1451,VLOOKUP($AC1452+AQ$1,STOCK!$F$10:$AB$209,17,0),IF($AE1452=$AE1451,(IF(BQ1451&gt;=1,BQ1451-COUNTIFS($AE1451:$AE1451,$AC1452,AQ1451:AQ1451,$AI$2),0)),0)),0)</f>
        <v>0</v>
      </c>
      <c r="BR1452" s="1">
        <f>IFERROR(IF($AE1452&gt;$AE1451,VLOOKUP($AC1452+AR$1,STOCK!$F$10:$AB$209,17,0),IF($AE1452=$AE1451,(IF(BR1451&gt;=1,BR1451-COUNTIFS($AE1451:$AE1451,$AC1452,AR1451:AR1451,$AI$2),0)),0)),0)</f>
        <v>0</v>
      </c>
      <c r="BS1452" s="1">
        <f>IFERROR(IF($AE1452&gt;$AE1451,VLOOKUP($AC1452+AS$1,STOCK!$F$10:$AB$209,17,0),IF($AE1452=$AE1451,(IF(BS1451&gt;=1,BS1451-COUNTIFS($AE1451:$AE1451,$AC1452,AS1451:AS1451,$AI$2),0)),0)),0)</f>
        <v>0</v>
      </c>
      <c r="BT1452" s="1">
        <f>IFERROR(IF($AE1452&gt;$AE1451,VLOOKUP($AC1452+AT$1,STOCK!$F$10:$AB$209,17,0),IF($AE1452=$AE1451,(IF(BT1451&gt;=1,BT1451-COUNTIFS($AE1451:$AE1451,$AC1452,AT1451:AT1451,$AI$2),0)),0)),0)</f>
        <v>0</v>
      </c>
      <c r="BU1452" s="1">
        <f>IFERROR(IF($AE1452&gt;$AE1451,VLOOKUP($AC1452+AU$1,STOCK!$F$10:$AB$209,17,0),IF($AE1452=$AE1451,(IF(BU1451&gt;=1,BU1451-COUNTIFS($AE1451:$AE1451,$AC1452,AU1451:AU1451,$AI$2),0)),0)),0)</f>
        <v>0</v>
      </c>
      <c r="BV1452" s="1">
        <f>IFERROR(IF($AE1452&gt;$AE1451,VLOOKUP($AC1452+AV$1,STOCK!$F$10:$AB$209,17,0),IF($AE1452=$AE1451,(IF(BV1451&gt;=1,BV1451-COUNTIFS($AE1451:$AE1451,$AC1452,AV1451:AV1451,$AI$2),0)),0)),0)</f>
        <v>0</v>
      </c>
      <c r="BW1452" s="1">
        <f>IFERROR(IF($AE1452&gt;$AE1451,VLOOKUP($AC1452+AW$1,STOCK!$F$10:$AB$209,17,0),IF($AE1452=$AE1451,(IF(BW1451&gt;=1,BW1451-COUNTIFS($AE1451:$AE1451,$AC1452,AW1451:AW1451,$AI$2),0)),0)),0)</f>
        <v>0</v>
      </c>
      <c r="BX1452" s="1">
        <f>IFERROR(IF($AE1452&gt;$AE1451,VLOOKUP($AC1452+AX$1,STOCK!$F$10:$AB$209,17,0),IF($AE1452=$AE1451,(IF(BX1451&gt;=1,BX1451-COUNTIFS($AE1451:$AE1451,$AC1452,AX1451:AX1451,$AI$2),0)),0)),0)</f>
        <v>0</v>
      </c>
    </row>
    <row r="1453" spans="29:76" x14ac:dyDescent="0.25">
      <c r="AC1453" s="1">
        <f t="shared" si="350"/>
        <v>0</v>
      </c>
      <c r="AD1453" s="1">
        <f>IFERROR(IF(LEN(AK1453)&gt;=1,VLOOKUP(HLOOKUP(AK1453,PROFILE!$K$5:$V$8,4,0),PROFILE!$F$1:$G$3,2,0),0),0)</f>
        <v>0</v>
      </c>
      <c r="AE1453" s="1">
        <f t="shared" si="351"/>
        <v>0</v>
      </c>
      <c r="AF1453" s="1">
        <v>1440</v>
      </c>
      <c r="AI1453" s="1" t="str">
        <f>IFERROR(IF($AH1453&gt;=1,VLOOKUP($AG1453,STUDENT!$O$8:$Z$1507,3,0),""),"")</f>
        <v/>
      </c>
      <c r="AJ1453" s="1" t="str">
        <f>IFERROR(IF($AH1453&gt;=1,VLOOKUP($AG1453,STUDENT!$O$8:$Z$1507,4,0),""),"")</f>
        <v/>
      </c>
      <c r="AK1453" s="1" t="str">
        <f>IFERROR(IF($AH1453&gt;=1,VLOOKUP($AG1453,STUDENT!$O$8:$Z$1507,6,0),""),"")</f>
        <v/>
      </c>
      <c r="AL1453" s="1" t="str">
        <f t="shared" si="352"/>
        <v/>
      </c>
      <c r="AM1453" s="1" t="str">
        <f t="shared" si="353"/>
        <v/>
      </c>
      <c r="AN1453" s="1" t="str">
        <f t="shared" si="354"/>
        <v/>
      </c>
      <c r="AO1453" s="1" t="str">
        <f t="shared" si="355"/>
        <v/>
      </c>
      <c r="AP1453" s="1" t="str">
        <f t="shared" si="356"/>
        <v/>
      </c>
      <c r="AQ1453" s="1" t="str">
        <f t="shared" si="357"/>
        <v/>
      </c>
      <c r="AR1453" s="1" t="str">
        <f t="shared" si="358"/>
        <v/>
      </c>
      <c r="AS1453" s="1" t="str">
        <f t="shared" si="359"/>
        <v/>
      </c>
      <c r="AT1453" s="1" t="str">
        <f t="shared" si="360"/>
        <v/>
      </c>
      <c r="AU1453" s="1" t="str">
        <f t="shared" si="361"/>
        <v/>
      </c>
      <c r="AV1453" s="1" t="str">
        <f t="shared" si="362"/>
        <v/>
      </c>
      <c r="AW1453" s="1" t="str">
        <f t="shared" si="363"/>
        <v/>
      </c>
      <c r="AX1453" s="1" t="str">
        <f t="shared" si="364"/>
        <v/>
      </c>
      <c r="AY1453" s="1">
        <f>IFERROR(IF($AE1453&gt;$AE1452,VLOOKUP($AC1453+AL$1,STOCK!$F$10:$AB$209,16,0),IF($AE1453=$AE1452,(IF(AY1452&gt;=1,AY1452-COUNTIFS($AE1452:$AE1452,$AC1453,AL1452:AL1452,$AI$1),0)),0)),0)</f>
        <v>0</v>
      </c>
      <c r="AZ1453" s="1">
        <f>IFERROR(IF($AE1453&gt;$AE1452,VLOOKUP($AC1453+AM$1,STOCK!$F$10:$AB$209,16,0),IF($AE1453=$AE1452,(IF(AZ1452&gt;=1,AZ1452-COUNTIFS($AE1452:$AE1452,$AC1453,AM1452:AM1452,$AI$1),0)),0)),0)</f>
        <v>0</v>
      </c>
      <c r="BA1453" s="1">
        <f>IFERROR(IF($AE1453&gt;$AE1452,VLOOKUP($AC1453+AN$1,STOCK!$F$10:$AB$209,16,0),IF($AE1453=$AE1452,(IF(BA1452&gt;=1,BA1452-COUNTIFS($AE1452:$AE1452,$AC1453,AN1452:AN1452,$AI$1),0)),0)),0)</f>
        <v>0</v>
      </c>
      <c r="BB1453" s="1">
        <f>IFERROR(IF($AE1453&gt;$AE1452,VLOOKUP($AC1453+AO$1,STOCK!$F$10:$AB$209,16,0),IF($AE1453=$AE1452,(IF(BB1452&gt;=1,BB1452-COUNTIFS($AE1452:$AE1452,$AC1453,AO1452:AO1452,$AI$1),0)),0)),0)</f>
        <v>0</v>
      </c>
      <c r="BC1453" s="1">
        <f>IFERROR(IF($AE1453&gt;$AE1452,VLOOKUP($AC1453+AP$1,STOCK!$F$10:$AB$209,16,0),IF($AE1453=$AE1452,(IF(BC1452&gt;=1,BC1452-COUNTIFS($AE1452:$AE1452,$AC1453,AP1452:AP1452,$AI$1),0)),0)),0)</f>
        <v>0</v>
      </c>
      <c r="BD1453" s="1">
        <f>IFERROR(IF($AE1453&gt;$AE1452,VLOOKUP($AC1453+AQ$1,STOCK!$F$10:$AB$209,16,0),IF($AE1453=$AE1452,(IF(BD1452&gt;=1,BD1452-COUNTIFS($AE1452:$AE1452,$AC1453,AQ1452:AQ1452,$AI$1),0)),0)),0)</f>
        <v>0</v>
      </c>
      <c r="BE1453" s="1">
        <f>IFERROR(IF($AE1453&gt;$AE1452,VLOOKUP($AC1453+AR$1,STOCK!$F$10:$AB$209,16,0),IF($AE1453=$AE1452,(IF(BE1452&gt;=1,BE1452-COUNTIFS($AE1452:$AE1452,$AC1453,AR1452:AR1452,$AI$1),0)),0)),0)</f>
        <v>0</v>
      </c>
      <c r="BF1453" s="1">
        <f>IFERROR(IF($AE1453&gt;$AE1452,VLOOKUP($AC1453+AS$1,STOCK!$F$10:$AB$209,16,0),IF($AE1453=$AE1452,(IF(BF1452&gt;=1,BF1452-COUNTIFS($AE1452:$AE1452,$AC1453,AS1452:AS1452,$AI$1),0)),0)),0)</f>
        <v>0</v>
      </c>
      <c r="BG1453" s="1">
        <f>IFERROR(IF($AE1453&gt;$AE1452,VLOOKUP($AC1453+AT$1,STOCK!$F$10:$AB$209,16,0),IF($AE1453=$AE1452,(IF(BG1452&gt;=1,BG1452-COUNTIFS($AE1452:$AE1452,$AC1453,AT1452:AT1452,$AI$1),0)),0)),0)</f>
        <v>0</v>
      </c>
      <c r="BH1453" s="1">
        <f>IFERROR(IF($AE1453&gt;$AE1452,VLOOKUP($AC1453+AU$1,STOCK!$F$10:$AB$209,16,0),IF($AE1453=$AE1452,(IF(BH1452&gt;=1,BH1452-COUNTIFS($AE1452:$AE1452,$AC1453,AU1452:AU1452,$AI$1),0)),0)),0)</f>
        <v>0</v>
      </c>
      <c r="BI1453" s="1">
        <f>IFERROR(IF($AE1453&gt;$AE1452,VLOOKUP($AC1453+AV$1,STOCK!$F$10:$AB$209,16,0),IF($AE1453=$AE1452,(IF(BI1452&gt;=1,BI1452-COUNTIFS($AE1452:$AE1452,$AC1453,AV1452:AV1452,$AI$1),0)),0)),0)</f>
        <v>0</v>
      </c>
      <c r="BJ1453" s="1">
        <f>IFERROR(IF($AE1453&gt;$AE1452,VLOOKUP($AC1453+AW$1,STOCK!$F$10:$AB$209,16,0),IF($AE1453=$AE1452,(IF(BJ1452&gt;=1,BJ1452-COUNTIFS($AE1452:$AE1452,$AC1453,AW1452:AW1452,$AI$1),0)),0)),0)</f>
        <v>0</v>
      </c>
      <c r="BK1453" s="1">
        <f>IFERROR(IF($AE1453&gt;$AE1452,VLOOKUP($AC1453+AX$1,STOCK!$F$10:$AB$209,16,0),IF($AE1453=$AE1452,(IF(BK1452&gt;=1,BK1452-COUNTIFS($AE1452:$AE1452,$AC1453,AX1452:AX1452,$AI$1),0)),0)),0)</f>
        <v>0</v>
      </c>
      <c r="BL1453" s="1">
        <f>IFERROR(IF($AE1453&gt;$AE1452,VLOOKUP($AC1453+AL$1,STOCK!$F$10:$AB$209,17,0),IF($AE1453=$AE1452,(IF(BL1452&gt;=1,BL1452-COUNTIFS($AE1452:$AE1452,$AC1453,AL1452:AL1452,$AI$2),0)),0)),0)</f>
        <v>0</v>
      </c>
      <c r="BM1453" s="1">
        <f>IFERROR(IF($AE1453&gt;$AE1452,VLOOKUP($AC1453+AM$1,STOCK!$F$10:$AB$209,17,0),IF($AE1453=$AE1452,(IF(BM1452&gt;=1,BM1452-COUNTIFS($AE1452:$AE1452,$AC1453,AM1452:AM1452,$AI$2),0)),0)),0)</f>
        <v>0</v>
      </c>
      <c r="BN1453" s="1">
        <f>IFERROR(IF($AE1453&gt;$AE1452,VLOOKUP($AC1453+AN$1,STOCK!$F$10:$AB$209,17,0),IF($AE1453=$AE1452,(IF(BN1452&gt;=1,BN1452-COUNTIFS($AE1452:$AE1452,$AC1453,AN1452:AN1452,$AI$2),0)),0)),0)</f>
        <v>0</v>
      </c>
      <c r="BO1453" s="1">
        <f>IFERROR(IF($AE1453&gt;$AE1452,VLOOKUP($AC1453+AO$1,STOCK!$F$10:$AB$209,17,0),IF($AE1453=$AE1452,(IF(BO1452&gt;=1,BO1452-COUNTIFS($AE1452:$AE1452,$AC1453,AO1452:AO1452,$AI$2),0)),0)),0)</f>
        <v>0</v>
      </c>
      <c r="BP1453" s="1">
        <f>IFERROR(IF($AE1453&gt;$AE1452,VLOOKUP($AC1453+AP$1,STOCK!$F$10:$AB$209,17,0),IF($AE1453=$AE1452,(IF(BP1452&gt;=1,BP1452-COUNTIFS($AE1452:$AE1452,$AC1453,AP1452:AP1452,$AI$2),0)),0)),0)</f>
        <v>0</v>
      </c>
      <c r="BQ1453" s="1">
        <f>IFERROR(IF($AE1453&gt;$AE1452,VLOOKUP($AC1453+AQ$1,STOCK!$F$10:$AB$209,17,0),IF($AE1453=$AE1452,(IF(BQ1452&gt;=1,BQ1452-COUNTIFS($AE1452:$AE1452,$AC1453,AQ1452:AQ1452,$AI$2),0)),0)),0)</f>
        <v>0</v>
      </c>
      <c r="BR1453" s="1">
        <f>IFERROR(IF($AE1453&gt;$AE1452,VLOOKUP($AC1453+AR$1,STOCK!$F$10:$AB$209,17,0),IF($AE1453=$AE1452,(IF(BR1452&gt;=1,BR1452-COUNTIFS($AE1452:$AE1452,$AC1453,AR1452:AR1452,$AI$2),0)),0)),0)</f>
        <v>0</v>
      </c>
      <c r="BS1453" s="1">
        <f>IFERROR(IF($AE1453&gt;$AE1452,VLOOKUP($AC1453+AS$1,STOCK!$F$10:$AB$209,17,0),IF($AE1453=$AE1452,(IF(BS1452&gt;=1,BS1452-COUNTIFS($AE1452:$AE1452,$AC1453,AS1452:AS1452,$AI$2),0)),0)),0)</f>
        <v>0</v>
      </c>
      <c r="BT1453" s="1">
        <f>IFERROR(IF($AE1453&gt;$AE1452,VLOOKUP($AC1453+AT$1,STOCK!$F$10:$AB$209,17,0),IF($AE1453=$AE1452,(IF(BT1452&gt;=1,BT1452-COUNTIFS($AE1452:$AE1452,$AC1453,AT1452:AT1452,$AI$2),0)),0)),0)</f>
        <v>0</v>
      </c>
      <c r="BU1453" s="1">
        <f>IFERROR(IF($AE1453&gt;$AE1452,VLOOKUP($AC1453+AU$1,STOCK!$F$10:$AB$209,17,0),IF($AE1453=$AE1452,(IF(BU1452&gt;=1,BU1452-COUNTIFS($AE1452:$AE1452,$AC1453,AU1452:AU1452,$AI$2),0)),0)),0)</f>
        <v>0</v>
      </c>
      <c r="BV1453" s="1">
        <f>IFERROR(IF($AE1453&gt;$AE1452,VLOOKUP($AC1453+AV$1,STOCK!$F$10:$AB$209,17,0),IF($AE1453=$AE1452,(IF(BV1452&gt;=1,BV1452-COUNTIFS($AE1452:$AE1452,$AC1453,AV1452:AV1452,$AI$2),0)),0)),0)</f>
        <v>0</v>
      </c>
      <c r="BW1453" s="1">
        <f>IFERROR(IF($AE1453&gt;$AE1452,VLOOKUP($AC1453+AW$1,STOCK!$F$10:$AB$209,17,0),IF($AE1453=$AE1452,(IF(BW1452&gt;=1,BW1452-COUNTIFS($AE1452:$AE1452,$AC1453,AW1452:AW1452,$AI$2),0)),0)),0)</f>
        <v>0</v>
      </c>
      <c r="BX1453" s="1">
        <f>IFERROR(IF($AE1453&gt;$AE1452,VLOOKUP($AC1453+AX$1,STOCK!$F$10:$AB$209,17,0),IF($AE1453=$AE1452,(IF(BX1452&gt;=1,BX1452-COUNTIFS($AE1452:$AE1452,$AC1453,AX1452:AX1452,$AI$2),0)),0)),0)</f>
        <v>0</v>
      </c>
    </row>
    <row r="1454" spans="29:76" x14ac:dyDescent="0.25">
      <c r="AC1454" s="1">
        <f t="shared" si="350"/>
        <v>0</v>
      </c>
      <c r="AD1454" s="1">
        <f>IFERROR(IF(LEN(AK1454)&gt;=1,VLOOKUP(HLOOKUP(AK1454,PROFILE!$K$5:$V$8,4,0),PROFILE!$F$1:$G$3,2,0),0),0)</f>
        <v>0</v>
      </c>
      <c r="AE1454" s="1">
        <f t="shared" si="351"/>
        <v>0</v>
      </c>
      <c r="AF1454" s="1">
        <v>1441</v>
      </c>
      <c r="AI1454" s="1" t="str">
        <f>IFERROR(IF($AH1454&gt;=1,VLOOKUP($AG1454,STUDENT!$O$8:$Z$1507,3,0),""),"")</f>
        <v/>
      </c>
      <c r="AJ1454" s="1" t="str">
        <f>IFERROR(IF($AH1454&gt;=1,VLOOKUP($AG1454,STUDENT!$O$8:$Z$1507,4,0),""),"")</f>
        <v/>
      </c>
      <c r="AK1454" s="1" t="str">
        <f>IFERROR(IF($AH1454&gt;=1,VLOOKUP($AG1454,STUDENT!$O$8:$Z$1507,6,0),""),"")</f>
        <v/>
      </c>
      <c r="AL1454" s="1" t="str">
        <f t="shared" si="352"/>
        <v/>
      </c>
      <c r="AM1454" s="1" t="str">
        <f t="shared" si="353"/>
        <v/>
      </c>
      <c r="AN1454" s="1" t="str">
        <f t="shared" si="354"/>
        <v/>
      </c>
      <c r="AO1454" s="1" t="str">
        <f t="shared" si="355"/>
        <v/>
      </c>
      <c r="AP1454" s="1" t="str">
        <f t="shared" si="356"/>
        <v/>
      </c>
      <c r="AQ1454" s="1" t="str">
        <f t="shared" si="357"/>
        <v/>
      </c>
      <c r="AR1454" s="1" t="str">
        <f t="shared" si="358"/>
        <v/>
      </c>
      <c r="AS1454" s="1" t="str">
        <f t="shared" si="359"/>
        <v/>
      </c>
      <c r="AT1454" s="1" t="str">
        <f t="shared" si="360"/>
        <v/>
      </c>
      <c r="AU1454" s="1" t="str">
        <f t="shared" si="361"/>
        <v/>
      </c>
      <c r="AV1454" s="1" t="str">
        <f t="shared" si="362"/>
        <v/>
      </c>
      <c r="AW1454" s="1" t="str">
        <f t="shared" si="363"/>
        <v/>
      </c>
      <c r="AX1454" s="1" t="str">
        <f t="shared" si="364"/>
        <v/>
      </c>
      <c r="AY1454" s="1">
        <f>IFERROR(IF($AE1454&gt;$AE1453,VLOOKUP($AC1454+AL$1,STOCK!$F$10:$AB$209,16,0),IF($AE1454=$AE1453,(IF(AY1453&gt;=1,AY1453-COUNTIFS($AE1453:$AE1453,$AC1454,AL1453:AL1453,$AI$1),0)),0)),0)</f>
        <v>0</v>
      </c>
      <c r="AZ1454" s="1">
        <f>IFERROR(IF($AE1454&gt;$AE1453,VLOOKUP($AC1454+AM$1,STOCK!$F$10:$AB$209,16,0),IF($AE1454=$AE1453,(IF(AZ1453&gt;=1,AZ1453-COUNTIFS($AE1453:$AE1453,$AC1454,AM1453:AM1453,$AI$1),0)),0)),0)</f>
        <v>0</v>
      </c>
      <c r="BA1454" s="1">
        <f>IFERROR(IF($AE1454&gt;$AE1453,VLOOKUP($AC1454+AN$1,STOCK!$F$10:$AB$209,16,0),IF($AE1454=$AE1453,(IF(BA1453&gt;=1,BA1453-COUNTIFS($AE1453:$AE1453,$AC1454,AN1453:AN1453,$AI$1),0)),0)),0)</f>
        <v>0</v>
      </c>
      <c r="BB1454" s="1">
        <f>IFERROR(IF($AE1454&gt;$AE1453,VLOOKUP($AC1454+AO$1,STOCK!$F$10:$AB$209,16,0),IF($AE1454=$AE1453,(IF(BB1453&gt;=1,BB1453-COUNTIFS($AE1453:$AE1453,$AC1454,AO1453:AO1453,$AI$1),0)),0)),0)</f>
        <v>0</v>
      </c>
      <c r="BC1454" s="1">
        <f>IFERROR(IF($AE1454&gt;$AE1453,VLOOKUP($AC1454+AP$1,STOCK!$F$10:$AB$209,16,0),IF($AE1454=$AE1453,(IF(BC1453&gt;=1,BC1453-COUNTIFS($AE1453:$AE1453,$AC1454,AP1453:AP1453,$AI$1),0)),0)),0)</f>
        <v>0</v>
      </c>
      <c r="BD1454" s="1">
        <f>IFERROR(IF($AE1454&gt;$AE1453,VLOOKUP($AC1454+AQ$1,STOCK!$F$10:$AB$209,16,0),IF($AE1454=$AE1453,(IF(BD1453&gt;=1,BD1453-COUNTIFS($AE1453:$AE1453,$AC1454,AQ1453:AQ1453,$AI$1),0)),0)),0)</f>
        <v>0</v>
      </c>
      <c r="BE1454" s="1">
        <f>IFERROR(IF($AE1454&gt;$AE1453,VLOOKUP($AC1454+AR$1,STOCK!$F$10:$AB$209,16,0),IF($AE1454=$AE1453,(IF(BE1453&gt;=1,BE1453-COUNTIFS($AE1453:$AE1453,$AC1454,AR1453:AR1453,$AI$1),0)),0)),0)</f>
        <v>0</v>
      </c>
      <c r="BF1454" s="1">
        <f>IFERROR(IF($AE1454&gt;$AE1453,VLOOKUP($AC1454+AS$1,STOCK!$F$10:$AB$209,16,0),IF($AE1454=$AE1453,(IF(BF1453&gt;=1,BF1453-COUNTIFS($AE1453:$AE1453,$AC1454,AS1453:AS1453,$AI$1),0)),0)),0)</f>
        <v>0</v>
      </c>
      <c r="BG1454" s="1">
        <f>IFERROR(IF($AE1454&gt;$AE1453,VLOOKUP($AC1454+AT$1,STOCK!$F$10:$AB$209,16,0),IF($AE1454=$AE1453,(IF(BG1453&gt;=1,BG1453-COUNTIFS($AE1453:$AE1453,$AC1454,AT1453:AT1453,$AI$1),0)),0)),0)</f>
        <v>0</v>
      </c>
      <c r="BH1454" s="1">
        <f>IFERROR(IF($AE1454&gt;$AE1453,VLOOKUP($AC1454+AU$1,STOCK!$F$10:$AB$209,16,0),IF($AE1454=$AE1453,(IF(BH1453&gt;=1,BH1453-COUNTIFS($AE1453:$AE1453,$AC1454,AU1453:AU1453,$AI$1),0)),0)),0)</f>
        <v>0</v>
      </c>
      <c r="BI1454" s="1">
        <f>IFERROR(IF($AE1454&gt;$AE1453,VLOOKUP($AC1454+AV$1,STOCK!$F$10:$AB$209,16,0),IF($AE1454=$AE1453,(IF(BI1453&gt;=1,BI1453-COUNTIFS($AE1453:$AE1453,$AC1454,AV1453:AV1453,$AI$1),0)),0)),0)</f>
        <v>0</v>
      </c>
      <c r="BJ1454" s="1">
        <f>IFERROR(IF($AE1454&gt;$AE1453,VLOOKUP($AC1454+AW$1,STOCK!$F$10:$AB$209,16,0),IF($AE1454=$AE1453,(IF(BJ1453&gt;=1,BJ1453-COUNTIFS($AE1453:$AE1453,$AC1454,AW1453:AW1453,$AI$1),0)),0)),0)</f>
        <v>0</v>
      </c>
      <c r="BK1454" s="1">
        <f>IFERROR(IF($AE1454&gt;$AE1453,VLOOKUP($AC1454+AX$1,STOCK!$F$10:$AB$209,16,0),IF($AE1454=$AE1453,(IF(BK1453&gt;=1,BK1453-COUNTIFS($AE1453:$AE1453,$AC1454,AX1453:AX1453,$AI$1),0)),0)),0)</f>
        <v>0</v>
      </c>
      <c r="BL1454" s="1">
        <f>IFERROR(IF($AE1454&gt;$AE1453,VLOOKUP($AC1454+AL$1,STOCK!$F$10:$AB$209,17,0),IF($AE1454=$AE1453,(IF(BL1453&gt;=1,BL1453-COUNTIFS($AE1453:$AE1453,$AC1454,AL1453:AL1453,$AI$2),0)),0)),0)</f>
        <v>0</v>
      </c>
      <c r="BM1454" s="1">
        <f>IFERROR(IF($AE1454&gt;$AE1453,VLOOKUP($AC1454+AM$1,STOCK!$F$10:$AB$209,17,0),IF($AE1454=$AE1453,(IF(BM1453&gt;=1,BM1453-COUNTIFS($AE1453:$AE1453,$AC1454,AM1453:AM1453,$AI$2),0)),0)),0)</f>
        <v>0</v>
      </c>
      <c r="BN1454" s="1">
        <f>IFERROR(IF($AE1454&gt;$AE1453,VLOOKUP($AC1454+AN$1,STOCK!$F$10:$AB$209,17,0),IF($AE1454=$AE1453,(IF(BN1453&gt;=1,BN1453-COUNTIFS($AE1453:$AE1453,$AC1454,AN1453:AN1453,$AI$2),0)),0)),0)</f>
        <v>0</v>
      </c>
      <c r="BO1454" s="1">
        <f>IFERROR(IF($AE1454&gt;$AE1453,VLOOKUP($AC1454+AO$1,STOCK!$F$10:$AB$209,17,0),IF($AE1454=$AE1453,(IF(BO1453&gt;=1,BO1453-COUNTIFS($AE1453:$AE1453,$AC1454,AO1453:AO1453,$AI$2),0)),0)),0)</f>
        <v>0</v>
      </c>
      <c r="BP1454" s="1">
        <f>IFERROR(IF($AE1454&gt;$AE1453,VLOOKUP($AC1454+AP$1,STOCK!$F$10:$AB$209,17,0),IF($AE1454=$AE1453,(IF(BP1453&gt;=1,BP1453-COUNTIFS($AE1453:$AE1453,$AC1454,AP1453:AP1453,$AI$2),0)),0)),0)</f>
        <v>0</v>
      </c>
      <c r="BQ1454" s="1">
        <f>IFERROR(IF($AE1454&gt;$AE1453,VLOOKUP($AC1454+AQ$1,STOCK!$F$10:$AB$209,17,0),IF($AE1454=$AE1453,(IF(BQ1453&gt;=1,BQ1453-COUNTIFS($AE1453:$AE1453,$AC1454,AQ1453:AQ1453,$AI$2),0)),0)),0)</f>
        <v>0</v>
      </c>
      <c r="BR1454" s="1">
        <f>IFERROR(IF($AE1454&gt;$AE1453,VLOOKUP($AC1454+AR$1,STOCK!$F$10:$AB$209,17,0),IF($AE1454=$AE1453,(IF(BR1453&gt;=1,BR1453-COUNTIFS($AE1453:$AE1453,$AC1454,AR1453:AR1453,$AI$2),0)),0)),0)</f>
        <v>0</v>
      </c>
      <c r="BS1454" s="1">
        <f>IFERROR(IF($AE1454&gt;$AE1453,VLOOKUP($AC1454+AS$1,STOCK!$F$10:$AB$209,17,0),IF($AE1454=$AE1453,(IF(BS1453&gt;=1,BS1453-COUNTIFS($AE1453:$AE1453,$AC1454,AS1453:AS1453,$AI$2),0)),0)),0)</f>
        <v>0</v>
      </c>
      <c r="BT1454" s="1">
        <f>IFERROR(IF($AE1454&gt;$AE1453,VLOOKUP($AC1454+AT$1,STOCK!$F$10:$AB$209,17,0),IF($AE1454=$AE1453,(IF(BT1453&gt;=1,BT1453-COUNTIFS($AE1453:$AE1453,$AC1454,AT1453:AT1453,$AI$2),0)),0)),0)</f>
        <v>0</v>
      </c>
      <c r="BU1454" s="1">
        <f>IFERROR(IF($AE1454&gt;$AE1453,VLOOKUP($AC1454+AU$1,STOCK!$F$10:$AB$209,17,0),IF($AE1454=$AE1453,(IF(BU1453&gt;=1,BU1453-COUNTIFS($AE1453:$AE1453,$AC1454,AU1453:AU1453,$AI$2),0)),0)),0)</f>
        <v>0</v>
      </c>
      <c r="BV1454" s="1">
        <f>IFERROR(IF($AE1454&gt;$AE1453,VLOOKUP($AC1454+AV$1,STOCK!$F$10:$AB$209,17,0),IF($AE1454=$AE1453,(IF(BV1453&gt;=1,BV1453-COUNTIFS($AE1453:$AE1453,$AC1454,AV1453:AV1453,$AI$2),0)),0)),0)</f>
        <v>0</v>
      </c>
      <c r="BW1454" s="1">
        <f>IFERROR(IF($AE1454&gt;$AE1453,VLOOKUP($AC1454+AW$1,STOCK!$F$10:$AB$209,17,0),IF($AE1454=$AE1453,(IF(BW1453&gt;=1,BW1453-COUNTIFS($AE1453:$AE1453,$AC1454,AW1453:AW1453,$AI$2),0)),0)),0)</f>
        <v>0</v>
      </c>
      <c r="BX1454" s="1">
        <f>IFERROR(IF($AE1454&gt;$AE1453,VLOOKUP($AC1454+AX$1,STOCK!$F$10:$AB$209,17,0),IF($AE1454=$AE1453,(IF(BX1453&gt;=1,BX1453-COUNTIFS($AE1453:$AE1453,$AC1454,AX1453:AX1453,$AI$2),0)),0)),0)</f>
        <v>0</v>
      </c>
    </row>
    <row r="1455" spans="29:76" x14ac:dyDescent="0.25">
      <c r="AC1455" s="1">
        <f t="shared" si="350"/>
        <v>0</v>
      </c>
      <c r="AD1455" s="1">
        <f>IFERROR(IF(LEN(AK1455)&gt;=1,VLOOKUP(HLOOKUP(AK1455,PROFILE!$K$5:$V$8,4,0),PROFILE!$F$1:$G$3,2,0),0),0)</f>
        <v>0</v>
      </c>
      <c r="AE1455" s="1">
        <f t="shared" si="351"/>
        <v>0</v>
      </c>
      <c r="AF1455" s="1">
        <v>1442</v>
      </c>
      <c r="AI1455" s="1" t="str">
        <f>IFERROR(IF($AH1455&gt;=1,VLOOKUP($AG1455,STUDENT!$O$8:$Z$1507,3,0),""),"")</f>
        <v/>
      </c>
      <c r="AJ1455" s="1" t="str">
        <f>IFERROR(IF($AH1455&gt;=1,VLOOKUP($AG1455,STUDENT!$O$8:$Z$1507,4,0),""),"")</f>
        <v/>
      </c>
      <c r="AK1455" s="1" t="str">
        <f>IFERROR(IF($AH1455&gt;=1,VLOOKUP($AG1455,STUDENT!$O$8:$Z$1507,6,0),""),"")</f>
        <v/>
      </c>
      <c r="AL1455" s="1" t="str">
        <f t="shared" si="352"/>
        <v/>
      </c>
      <c r="AM1455" s="1" t="str">
        <f t="shared" si="353"/>
        <v/>
      </c>
      <c r="AN1455" s="1" t="str">
        <f t="shared" si="354"/>
        <v/>
      </c>
      <c r="AO1455" s="1" t="str">
        <f t="shared" si="355"/>
        <v/>
      </c>
      <c r="AP1455" s="1" t="str">
        <f t="shared" si="356"/>
        <v/>
      </c>
      <c r="AQ1455" s="1" t="str">
        <f t="shared" si="357"/>
        <v/>
      </c>
      <c r="AR1455" s="1" t="str">
        <f t="shared" si="358"/>
        <v/>
      </c>
      <c r="AS1455" s="1" t="str">
        <f t="shared" si="359"/>
        <v/>
      </c>
      <c r="AT1455" s="1" t="str">
        <f t="shared" si="360"/>
        <v/>
      </c>
      <c r="AU1455" s="1" t="str">
        <f t="shared" si="361"/>
        <v/>
      </c>
      <c r="AV1455" s="1" t="str">
        <f t="shared" si="362"/>
        <v/>
      </c>
      <c r="AW1455" s="1" t="str">
        <f t="shared" si="363"/>
        <v/>
      </c>
      <c r="AX1455" s="1" t="str">
        <f t="shared" si="364"/>
        <v/>
      </c>
      <c r="AY1455" s="1">
        <f>IFERROR(IF($AE1455&gt;$AE1454,VLOOKUP($AC1455+AL$1,STOCK!$F$10:$AB$209,16,0),IF($AE1455=$AE1454,(IF(AY1454&gt;=1,AY1454-COUNTIFS($AE1454:$AE1454,$AC1455,AL1454:AL1454,$AI$1),0)),0)),0)</f>
        <v>0</v>
      </c>
      <c r="AZ1455" s="1">
        <f>IFERROR(IF($AE1455&gt;$AE1454,VLOOKUP($AC1455+AM$1,STOCK!$F$10:$AB$209,16,0),IF($AE1455=$AE1454,(IF(AZ1454&gt;=1,AZ1454-COUNTIFS($AE1454:$AE1454,$AC1455,AM1454:AM1454,$AI$1),0)),0)),0)</f>
        <v>0</v>
      </c>
      <c r="BA1455" s="1">
        <f>IFERROR(IF($AE1455&gt;$AE1454,VLOOKUP($AC1455+AN$1,STOCK!$F$10:$AB$209,16,0),IF($AE1455=$AE1454,(IF(BA1454&gt;=1,BA1454-COUNTIFS($AE1454:$AE1454,$AC1455,AN1454:AN1454,$AI$1),0)),0)),0)</f>
        <v>0</v>
      </c>
      <c r="BB1455" s="1">
        <f>IFERROR(IF($AE1455&gt;$AE1454,VLOOKUP($AC1455+AO$1,STOCK!$F$10:$AB$209,16,0),IF($AE1455=$AE1454,(IF(BB1454&gt;=1,BB1454-COUNTIFS($AE1454:$AE1454,$AC1455,AO1454:AO1454,$AI$1),0)),0)),0)</f>
        <v>0</v>
      </c>
      <c r="BC1455" s="1">
        <f>IFERROR(IF($AE1455&gt;$AE1454,VLOOKUP($AC1455+AP$1,STOCK!$F$10:$AB$209,16,0),IF($AE1455=$AE1454,(IF(BC1454&gt;=1,BC1454-COUNTIFS($AE1454:$AE1454,$AC1455,AP1454:AP1454,$AI$1),0)),0)),0)</f>
        <v>0</v>
      </c>
      <c r="BD1455" s="1">
        <f>IFERROR(IF($AE1455&gt;$AE1454,VLOOKUP($AC1455+AQ$1,STOCK!$F$10:$AB$209,16,0),IF($AE1455=$AE1454,(IF(BD1454&gt;=1,BD1454-COUNTIFS($AE1454:$AE1454,$AC1455,AQ1454:AQ1454,$AI$1),0)),0)),0)</f>
        <v>0</v>
      </c>
      <c r="BE1455" s="1">
        <f>IFERROR(IF($AE1455&gt;$AE1454,VLOOKUP($AC1455+AR$1,STOCK!$F$10:$AB$209,16,0),IF($AE1455=$AE1454,(IF(BE1454&gt;=1,BE1454-COUNTIFS($AE1454:$AE1454,$AC1455,AR1454:AR1454,$AI$1),0)),0)),0)</f>
        <v>0</v>
      </c>
      <c r="BF1455" s="1">
        <f>IFERROR(IF($AE1455&gt;$AE1454,VLOOKUP($AC1455+AS$1,STOCK!$F$10:$AB$209,16,0),IF($AE1455=$AE1454,(IF(BF1454&gt;=1,BF1454-COUNTIFS($AE1454:$AE1454,$AC1455,AS1454:AS1454,$AI$1),0)),0)),0)</f>
        <v>0</v>
      </c>
      <c r="BG1455" s="1">
        <f>IFERROR(IF($AE1455&gt;$AE1454,VLOOKUP($AC1455+AT$1,STOCK!$F$10:$AB$209,16,0),IF($AE1455=$AE1454,(IF(BG1454&gt;=1,BG1454-COUNTIFS($AE1454:$AE1454,$AC1455,AT1454:AT1454,$AI$1),0)),0)),0)</f>
        <v>0</v>
      </c>
      <c r="BH1455" s="1">
        <f>IFERROR(IF($AE1455&gt;$AE1454,VLOOKUP($AC1455+AU$1,STOCK!$F$10:$AB$209,16,0),IF($AE1455=$AE1454,(IF(BH1454&gt;=1,BH1454-COUNTIFS($AE1454:$AE1454,$AC1455,AU1454:AU1454,$AI$1),0)),0)),0)</f>
        <v>0</v>
      </c>
      <c r="BI1455" s="1">
        <f>IFERROR(IF($AE1455&gt;$AE1454,VLOOKUP($AC1455+AV$1,STOCK!$F$10:$AB$209,16,0),IF($AE1455=$AE1454,(IF(BI1454&gt;=1,BI1454-COUNTIFS($AE1454:$AE1454,$AC1455,AV1454:AV1454,$AI$1),0)),0)),0)</f>
        <v>0</v>
      </c>
      <c r="BJ1455" s="1">
        <f>IFERROR(IF($AE1455&gt;$AE1454,VLOOKUP($AC1455+AW$1,STOCK!$F$10:$AB$209,16,0),IF($AE1455=$AE1454,(IF(BJ1454&gt;=1,BJ1454-COUNTIFS($AE1454:$AE1454,$AC1455,AW1454:AW1454,$AI$1),0)),0)),0)</f>
        <v>0</v>
      </c>
      <c r="BK1455" s="1">
        <f>IFERROR(IF($AE1455&gt;$AE1454,VLOOKUP($AC1455+AX$1,STOCK!$F$10:$AB$209,16,0),IF($AE1455=$AE1454,(IF(BK1454&gt;=1,BK1454-COUNTIFS($AE1454:$AE1454,$AC1455,AX1454:AX1454,$AI$1),0)),0)),0)</f>
        <v>0</v>
      </c>
      <c r="BL1455" s="1">
        <f>IFERROR(IF($AE1455&gt;$AE1454,VLOOKUP($AC1455+AL$1,STOCK!$F$10:$AB$209,17,0),IF($AE1455=$AE1454,(IF(BL1454&gt;=1,BL1454-COUNTIFS($AE1454:$AE1454,$AC1455,AL1454:AL1454,$AI$2),0)),0)),0)</f>
        <v>0</v>
      </c>
      <c r="BM1455" s="1">
        <f>IFERROR(IF($AE1455&gt;$AE1454,VLOOKUP($AC1455+AM$1,STOCK!$F$10:$AB$209,17,0),IF($AE1455=$AE1454,(IF(BM1454&gt;=1,BM1454-COUNTIFS($AE1454:$AE1454,$AC1455,AM1454:AM1454,$AI$2),0)),0)),0)</f>
        <v>0</v>
      </c>
      <c r="BN1455" s="1">
        <f>IFERROR(IF($AE1455&gt;$AE1454,VLOOKUP($AC1455+AN$1,STOCK!$F$10:$AB$209,17,0),IF($AE1455=$AE1454,(IF(BN1454&gt;=1,BN1454-COUNTIFS($AE1454:$AE1454,$AC1455,AN1454:AN1454,$AI$2),0)),0)),0)</f>
        <v>0</v>
      </c>
      <c r="BO1455" s="1">
        <f>IFERROR(IF($AE1455&gt;$AE1454,VLOOKUP($AC1455+AO$1,STOCK!$F$10:$AB$209,17,0),IF($AE1455=$AE1454,(IF(BO1454&gt;=1,BO1454-COUNTIFS($AE1454:$AE1454,$AC1455,AO1454:AO1454,$AI$2),0)),0)),0)</f>
        <v>0</v>
      </c>
      <c r="BP1455" s="1">
        <f>IFERROR(IF($AE1455&gt;$AE1454,VLOOKUP($AC1455+AP$1,STOCK!$F$10:$AB$209,17,0),IF($AE1455=$AE1454,(IF(BP1454&gt;=1,BP1454-COUNTIFS($AE1454:$AE1454,$AC1455,AP1454:AP1454,$AI$2),0)),0)),0)</f>
        <v>0</v>
      </c>
      <c r="BQ1455" s="1">
        <f>IFERROR(IF($AE1455&gt;$AE1454,VLOOKUP($AC1455+AQ$1,STOCK!$F$10:$AB$209,17,0),IF($AE1455=$AE1454,(IF(BQ1454&gt;=1,BQ1454-COUNTIFS($AE1454:$AE1454,$AC1455,AQ1454:AQ1454,$AI$2),0)),0)),0)</f>
        <v>0</v>
      </c>
      <c r="BR1455" s="1">
        <f>IFERROR(IF($AE1455&gt;$AE1454,VLOOKUP($AC1455+AR$1,STOCK!$F$10:$AB$209,17,0),IF($AE1455=$AE1454,(IF(BR1454&gt;=1,BR1454-COUNTIFS($AE1454:$AE1454,$AC1455,AR1454:AR1454,$AI$2),0)),0)),0)</f>
        <v>0</v>
      </c>
      <c r="BS1455" s="1">
        <f>IFERROR(IF($AE1455&gt;$AE1454,VLOOKUP($AC1455+AS$1,STOCK!$F$10:$AB$209,17,0),IF($AE1455=$AE1454,(IF(BS1454&gt;=1,BS1454-COUNTIFS($AE1454:$AE1454,$AC1455,AS1454:AS1454,$AI$2),0)),0)),0)</f>
        <v>0</v>
      </c>
      <c r="BT1455" s="1">
        <f>IFERROR(IF($AE1455&gt;$AE1454,VLOOKUP($AC1455+AT$1,STOCK!$F$10:$AB$209,17,0),IF($AE1455=$AE1454,(IF(BT1454&gt;=1,BT1454-COUNTIFS($AE1454:$AE1454,$AC1455,AT1454:AT1454,$AI$2),0)),0)),0)</f>
        <v>0</v>
      </c>
      <c r="BU1455" s="1">
        <f>IFERROR(IF($AE1455&gt;$AE1454,VLOOKUP($AC1455+AU$1,STOCK!$F$10:$AB$209,17,0),IF($AE1455=$AE1454,(IF(BU1454&gt;=1,BU1454-COUNTIFS($AE1454:$AE1454,$AC1455,AU1454:AU1454,$AI$2),0)),0)),0)</f>
        <v>0</v>
      </c>
      <c r="BV1455" s="1">
        <f>IFERROR(IF($AE1455&gt;$AE1454,VLOOKUP($AC1455+AV$1,STOCK!$F$10:$AB$209,17,0),IF($AE1455=$AE1454,(IF(BV1454&gt;=1,BV1454-COUNTIFS($AE1454:$AE1454,$AC1455,AV1454:AV1454,$AI$2),0)),0)),0)</f>
        <v>0</v>
      </c>
      <c r="BW1455" s="1">
        <f>IFERROR(IF($AE1455&gt;$AE1454,VLOOKUP($AC1455+AW$1,STOCK!$F$10:$AB$209,17,0),IF($AE1455=$AE1454,(IF(BW1454&gt;=1,BW1454-COUNTIFS($AE1454:$AE1454,$AC1455,AW1454:AW1454,$AI$2),0)),0)),0)</f>
        <v>0</v>
      </c>
      <c r="BX1455" s="1">
        <f>IFERROR(IF($AE1455&gt;$AE1454,VLOOKUP($AC1455+AX$1,STOCK!$F$10:$AB$209,17,0),IF($AE1455=$AE1454,(IF(BX1454&gt;=1,BX1454-COUNTIFS($AE1454:$AE1454,$AC1455,AX1454:AX1454,$AI$2),0)),0)),0)</f>
        <v>0</v>
      </c>
    </row>
    <row r="1456" spans="29:76" x14ac:dyDescent="0.25">
      <c r="AC1456" s="1">
        <f t="shared" si="350"/>
        <v>0</v>
      </c>
      <c r="AD1456" s="1">
        <f>IFERROR(IF(LEN(AK1456)&gt;=1,VLOOKUP(HLOOKUP(AK1456,PROFILE!$K$5:$V$8,4,0),PROFILE!$F$1:$G$3,2,0),0),0)</f>
        <v>0</v>
      </c>
      <c r="AE1456" s="1">
        <f t="shared" si="351"/>
        <v>0</v>
      </c>
      <c r="AF1456" s="1">
        <v>1443</v>
      </c>
      <c r="AI1456" s="1" t="str">
        <f>IFERROR(IF($AH1456&gt;=1,VLOOKUP($AG1456,STUDENT!$O$8:$Z$1507,3,0),""),"")</f>
        <v/>
      </c>
      <c r="AJ1456" s="1" t="str">
        <f>IFERROR(IF($AH1456&gt;=1,VLOOKUP($AG1456,STUDENT!$O$8:$Z$1507,4,0),""),"")</f>
        <v/>
      </c>
      <c r="AK1456" s="1" t="str">
        <f>IFERROR(IF($AH1456&gt;=1,VLOOKUP($AG1456,STUDENT!$O$8:$Z$1507,6,0),""),"")</f>
        <v/>
      </c>
      <c r="AL1456" s="1" t="str">
        <f t="shared" si="352"/>
        <v/>
      </c>
      <c r="AM1456" s="1" t="str">
        <f t="shared" si="353"/>
        <v/>
      </c>
      <c r="AN1456" s="1" t="str">
        <f t="shared" si="354"/>
        <v/>
      </c>
      <c r="AO1456" s="1" t="str">
        <f t="shared" si="355"/>
        <v/>
      </c>
      <c r="AP1456" s="1" t="str">
        <f t="shared" si="356"/>
        <v/>
      </c>
      <c r="AQ1456" s="1" t="str">
        <f t="shared" si="357"/>
        <v/>
      </c>
      <c r="AR1456" s="1" t="str">
        <f t="shared" si="358"/>
        <v/>
      </c>
      <c r="AS1456" s="1" t="str">
        <f t="shared" si="359"/>
        <v/>
      </c>
      <c r="AT1456" s="1" t="str">
        <f t="shared" si="360"/>
        <v/>
      </c>
      <c r="AU1456" s="1" t="str">
        <f t="shared" si="361"/>
        <v/>
      </c>
      <c r="AV1456" s="1" t="str">
        <f t="shared" si="362"/>
        <v/>
      </c>
      <c r="AW1456" s="1" t="str">
        <f t="shared" si="363"/>
        <v/>
      </c>
      <c r="AX1456" s="1" t="str">
        <f t="shared" si="364"/>
        <v/>
      </c>
      <c r="AY1456" s="1">
        <f>IFERROR(IF($AE1456&gt;$AE1455,VLOOKUP($AC1456+AL$1,STOCK!$F$10:$AB$209,16,0),IF($AE1456=$AE1455,(IF(AY1455&gt;=1,AY1455-COUNTIFS($AE1455:$AE1455,$AC1456,AL1455:AL1455,$AI$1),0)),0)),0)</f>
        <v>0</v>
      </c>
      <c r="AZ1456" s="1">
        <f>IFERROR(IF($AE1456&gt;$AE1455,VLOOKUP($AC1456+AM$1,STOCK!$F$10:$AB$209,16,0),IF($AE1456=$AE1455,(IF(AZ1455&gt;=1,AZ1455-COUNTIFS($AE1455:$AE1455,$AC1456,AM1455:AM1455,$AI$1),0)),0)),0)</f>
        <v>0</v>
      </c>
      <c r="BA1456" s="1">
        <f>IFERROR(IF($AE1456&gt;$AE1455,VLOOKUP($AC1456+AN$1,STOCK!$F$10:$AB$209,16,0),IF($AE1456=$AE1455,(IF(BA1455&gt;=1,BA1455-COUNTIFS($AE1455:$AE1455,$AC1456,AN1455:AN1455,$AI$1),0)),0)),0)</f>
        <v>0</v>
      </c>
      <c r="BB1456" s="1">
        <f>IFERROR(IF($AE1456&gt;$AE1455,VLOOKUP($AC1456+AO$1,STOCK!$F$10:$AB$209,16,0),IF($AE1456=$AE1455,(IF(BB1455&gt;=1,BB1455-COUNTIFS($AE1455:$AE1455,$AC1456,AO1455:AO1455,$AI$1),0)),0)),0)</f>
        <v>0</v>
      </c>
      <c r="BC1456" s="1">
        <f>IFERROR(IF($AE1456&gt;$AE1455,VLOOKUP($AC1456+AP$1,STOCK!$F$10:$AB$209,16,0),IF($AE1456=$AE1455,(IF(BC1455&gt;=1,BC1455-COUNTIFS($AE1455:$AE1455,$AC1456,AP1455:AP1455,$AI$1),0)),0)),0)</f>
        <v>0</v>
      </c>
      <c r="BD1456" s="1">
        <f>IFERROR(IF($AE1456&gt;$AE1455,VLOOKUP($AC1456+AQ$1,STOCK!$F$10:$AB$209,16,0),IF($AE1456=$AE1455,(IF(BD1455&gt;=1,BD1455-COUNTIFS($AE1455:$AE1455,$AC1456,AQ1455:AQ1455,$AI$1),0)),0)),0)</f>
        <v>0</v>
      </c>
      <c r="BE1456" s="1">
        <f>IFERROR(IF($AE1456&gt;$AE1455,VLOOKUP($AC1456+AR$1,STOCK!$F$10:$AB$209,16,0),IF($AE1456=$AE1455,(IF(BE1455&gt;=1,BE1455-COUNTIFS($AE1455:$AE1455,$AC1456,AR1455:AR1455,$AI$1),0)),0)),0)</f>
        <v>0</v>
      </c>
      <c r="BF1456" s="1">
        <f>IFERROR(IF($AE1456&gt;$AE1455,VLOOKUP($AC1456+AS$1,STOCK!$F$10:$AB$209,16,0),IF($AE1456=$AE1455,(IF(BF1455&gt;=1,BF1455-COUNTIFS($AE1455:$AE1455,$AC1456,AS1455:AS1455,$AI$1),0)),0)),0)</f>
        <v>0</v>
      </c>
      <c r="BG1456" s="1">
        <f>IFERROR(IF($AE1456&gt;$AE1455,VLOOKUP($AC1456+AT$1,STOCK!$F$10:$AB$209,16,0),IF($AE1456=$AE1455,(IF(BG1455&gt;=1,BG1455-COUNTIFS($AE1455:$AE1455,$AC1456,AT1455:AT1455,$AI$1),0)),0)),0)</f>
        <v>0</v>
      </c>
      <c r="BH1456" s="1">
        <f>IFERROR(IF($AE1456&gt;$AE1455,VLOOKUP($AC1456+AU$1,STOCK!$F$10:$AB$209,16,0),IF($AE1456=$AE1455,(IF(BH1455&gt;=1,BH1455-COUNTIFS($AE1455:$AE1455,$AC1456,AU1455:AU1455,$AI$1),0)),0)),0)</f>
        <v>0</v>
      </c>
      <c r="BI1456" s="1">
        <f>IFERROR(IF($AE1456&gt;$AE1455,VLOOKUP($AC1456+AV$1,STOCK!$F$10:$AB$209,16,0),IF($AE1456=$AE1455,(IF(BI1455&gt;=1,BI1455-COUNTIFS($AE1455:$AE1455,$AC1456,AV1455:AV1455,$AI$1),0)),0)),0)</f>
        <v>0</v>
      </c>
      <c r="BJ1456" s="1">
        <f>IFERROR(IF($AE1456&gt;$AE1455,VLOOKUP($AC1456+AW$1,STOCK!$F$10:$AB$209,16,0),IF($AE1456=$AE1455,(IF(BJ1455&gt;=1,BJ1455-COUNTIFS($AE1455:$AE1455,$AC1456,AW1455:AW1455,$AI$1),0)),0)),0)</f>
        <v>0</v>
      </c>
      <c r="BK1456" s="1">
        <f>IFERROR(IF($AE1456&gt;$AE1455,VLOOKUP($AC1456+AX$1,STOCK!$F$10:$AB$209,16,0),IF($AE1456=$AE1455,(IF(BK1455&gt;=1,BK1455-COUNTIFS($AE1455:$AE1455,$AC1456,AX1455:AX1455,$AI$1),0)),0)),0)</f>
        <v>0</v>
      </c>
      <c r="BL1456" s="1">
        <f>IFERROR(IF($AE1456&gt;$AE1455,VLOOKUP($AC1456+AL$1,STOCK!$F$10:$AB$209,17,0),IF($AE1456=$AE1455,(IF(BL1455&gt;=1,BL1455-COUNTIFS($AE1455:$AE1455,$AC1456,AL1455:AL1455,$AI$2),0)),0)),0)</f>
        <v>0</v>
      </c>
      <c r="BM1456" s="1">
        <f>IFERROR(IF($AE1456&gt;$AE1455,VLOOKUP($AC1456+AM$1,STOCK!$F$10:$AB$209,17,0),IF($AE1456=$AE1455,(IF(BM1455&gt;=1,BM1455-COUNTIFS($AE1455:$AE1455,$AC1456,AM1455:AM1455,$AI$2),0)),0)),0)</f>
        <v>0</v>
      </c>
      <c r="BN1456" s="1">
        <f>IFERROR(IF($AE1456&gt;$AE1455,VLOOKUP($AC1456+AN$1,STOCK!$F$10:$AB$209,17,0),IF($AE1456=$AE1455,(IF(BN1455&gt;=1,BN1455-COUNTIFS($AE1455:$AE1455,$AC1456,AN1455:AN1455,$AI$2),0)),0)),0)</f>
        <v>0</v>
      </c>
      <c r="BO1456" s="1">
        <f>IFERROR(IF($AE1456&gt;$AE1455,VLOOKUP($AC1456+AO$1,STOCK!$F$10:$AB$209,17,0),IF($AE1456=$AE1455,(IF(BO1455&gt;=1,BO1455-COUNTIFS($AE1455:$AE1455,$AC1456,AO1455:AO1455,$AI$2),0)),0)),0)</f>
        <v>0</v>
      </c>
      <c r="BP1456" s="1">
        <f>IFERROR(IF($AE1456&gt;$AE1455,VLOOKUP($AC1456+AP$1,STOCK!$F$10:$AB$209,17,0),IF($AE1456=$AE1455,(IF(BP1455&gt;=1,BP1455-COUNTIFS($AE1455:$AE1455,$AC1456,AP1455:AP1455,$AI$2),0)),0)),0)</f>
        <v>0</v>
      </c>
      <c r="BQ1456" s="1">
        <f>IFERROR(IF($AE1456&gt;$AE1455,VLOOKUP($AC1456+AQ$1,STOCK!$F$10:$AB$209,17,0),IF($AE1456=$AE1455,(IF(BQ1455&gt;=1,BQ1455-COUNTIFS($AE1455:$AE1455,$AC1456,AQ1455:AQ1455,$AI$2),0)),0)),0)</f>
        <v>0</v>
      </c>
      <c r="BR1456" s="1">
        <f>IFERROR(IF($AE1456&gt;$AE1455,VLOOKUP($AC1456+AR$1,STOCK!$F$10:$AB$209,17,0),IF($AE1456=$AE1455,(IF(BR1455&gt;=1,BR1455-COUNTIFS($AE1455:$AE1455,$AC1456,AR1455:AR1455,$AI$2),0)),0)),0)</f>
        <v>0</v>
      </c>
      <c r="BS1456" s="1">
        <f>IFERROR(IF($AE1456&gt;$AE1455,VLOOKUP($AC1456+AS$1,STOCK!$F$10:$AB$209,17,0),IF($AE1456=$AE1455,(IF(BS1455&gt;=1,BS1455-COUNTIFS($AE1455:$AE1455,$AC1456,AS1455:AS1455,$AI$2),0)),0)),0)</f>
        <v>0</v>
      </c>
      <c r="BT1456" s="1">
        <f>IFERROR(IF($AE1456&gt;$AE1455,VLOOKUP($AC1456+AT$1,STOCK!$F$10:$AB$209,17,0),IF($AE1456=$AE1455,(IF(BT1455&gt;=1,BT1455-COUNTIFS($AE1455:$AE1455,$AC1456,AT1455:AT1455,$AI$2),0)),0)),0)</f>
        <v>0</v>
      </c>
      <c r="BU1456" s="1">
        <f>IFERROR(IF($AE1456&gt;$AE1455,VLOOKUP($AC1456+AU$1,STOCK!$F$10:$AB$209,17,0),IF($AE1456=$AE1455,(IF(BU1455&gt;=1,BU1455-COUNTIFS($AE1455:$AE1455,$AC1456,AU1455:AU1455,$AI$2),0)),0)),0)</f>
        <v>0</v>
      </c>
      <c r="BV1456" s="1">
        <f>IFERROR(IF($AE1456&gt;$AE1455,VLOOKUP($AC1456+AV$1,STOCK!$F$10:$AB$209,17,0),IF($AE1456=$AE1455,(IF(BV1455&gt;=1,BV1455-COUNTIFS($AE1455:$AE1455,$AC1456,AV1455:AV1455,$AI$2),0)),0)),0)</f>
        <v>0</v>
      </c>
      <c r="BW1456" s="1">
        <f>IFERROR(IF($AE1456&gt;$AE1455,VLOOKUP($AC1456+AW$1,STOCK!$F$10:$AB$209,17,0),IF($AE1456=$AE1455,(IF(BW1455&gt;=1,BW1455-COUNTIFS($AE1455:$AE1455,$AC1456,AW1455:AW1455,$AI$2),0)),0)),0)</f>
        <v>0</v>
      </c>
      <c r="BX1456" s="1">
        <f>IFERROR(IF($AE1456&gt;$AE1455,VLOOKUP($AC1456+AX$1,STOCK!$F$10:$AB$209,17,0),IF($AE1456=$AE1455,(IF(BX1455&gt;=1,BX1455-COUNTIFS($AE1455:$AE1455,$AC1456,AX1455:AX1455,$AI$2),0)),0)),0)</f>
        <v>0</v>
      </c>
    </row>
    <row r="1457" spans="29:76" x14ac:dyDescent="0.25">
      <c r="AC1457" s="1">
        <f t="shared" si="350"/>
        <v>0</v>
      </c>
      <c r="AD1457" s="1">
        <f>IFERROR(IF(LEN(AK1457)&gt;=1,VLOOKUP(HLOOKUP(AK1457,PROFILE!$K$5:$V$8,4,0),PROFILE!$F$1:$G$3,2,0),0),0)</f>
        <v>0</v>
      </c>
      <c r="AE1457" s="1">
        <f t="shared" si="351"/>
        <v>0</v>
      </c>
      <c r="AF1457" s="1">
        <v>1444</v>
      </c>
      <c r="AI1457" s="1" t="str">
        <f>IFERROR(IF($AH1457&gt;=1,VLOOKUP($AG1457,STUDENT!$O$8:$Z$1507,3,0),""),"")</f>
        <v/>
      </c>
      <c r="AJ1457" s="1" t="str">
        <f>IFERROR(IF($AH1457&gt;=1,VLOOKUP($AG1457,STUDENT!$O$8:$Z$1507,4,0),""),"")</f>
        <v/>
      </c>
      <c r="AK1457" s="1" t="str">
        <f>IFERROR(IF($AH1457&gt;=1,VLOOKUP($AG1457,STUDENT!$O$8:$Z$1507,6,0),""),"")</f>
        <v/>
      </c>
      <c r="AL1457" s="1" t="str">
        <f t="shared" si="352"/>
        <v/>
      </c>
      <c r="AM1457" s="1" t="str">
        <f t="shared" si="353"/>
        <v/>
      </c>
      <c r="AN1457" s="1" t="str">
        <f t="shared" si="354"/>
        <v/>
      </c>
      <c r="AO1457" s="1" t="str">
        <f t="shared" si="355"/>
        <v/>
      </c>
      <c r="AP1457" s="1" t="str">
        <f t="shared" si="356"/>
        <v/>
      </c>
      <c r="AQ1457" s="1" t="str">
        <f t="shared" si="357"/>
        <v/>
      </c>
      <c r="AR1457" s="1" t="str">
        <f t="shared" si="358"/>
        <v/>
      </c>
      <c r="AS1457" s="1" t="str">
        <f t="shared" si="359"/>
        <v/>
      </c>
      <c r="AT1457" s="1" t="str">
        <f t="shared" si="360"/>
        <v/>
      </c>
      <c r="AU1457" s="1" t="str">
        <f t="shared" si="361"/>
        <v/>
      </c>
      <c r="AV1457" s="1" t="str">
        <f t="shared" si="362"/>
        <v/>
      </c>
      <c r="AW1457" s="1" t="str">
        <f t="shared" si="363"/>
        <v/>
      </c>
      <c r="AX1457" s="1" t="str">
        <f t="shared" si="364"/>
        <v/>
      </c>
      <c r="AY1457" s="1">
        <f>IFERROR(IF($AE1457&gt;$AE1456,VLOOKUP($AC1457+AL$1,STOCK!$F$10:$AB$209,16,0),IF($AE1457=$AE1456,(IF(AY1456&gt;=1,AY1456-COUNTIFS($AE1456:$AE1456,$AC1457,AL1456:AL1456,$AI$1),0)),0)),0)</f>
        <v>0</v>
      </c>
      <c r="AZ1457" s="1">
        <f>IFERROR(IF($AE1457&gt;$AE1456,VLOOKUP($AC1457+AM$1,STOCK!$F$10:$AB$209,16,0),IF($AE1457=$AE1456,(IF(AZ1456&gt;=1,AZ1456-COUNTIFS($AE1456:$AE1456,$AC1457,AM1456:AM1456,$AI$1),0)),0)),0)</f>
        <v>0</v>
      </c>
      <c r="BA1457" s="1">
        <f>IFERROR(IF($AE1457&gt;$AE1456,VLOOKUP($AC1457+AN$1,STOCK!$F$10:$AB$209,16,0),IF($AE1457=$AE1456,(IF(BA1456&gt;=1,BA1456-COUNTIFS($AE1456:$AE1456,$AC1457,AN1456:AN1456,$AI$1),0)),0)),0)</f>
        <v>0</v>
      </c>
      <c r="BB1457" s="1">
        <f>IFERROR(IF($AE1457&gt;$AE1456,VLOOKUP($AC1457+AO$1,STOCK!$F$10:$AB$209,16,0),IF($AE1457=$AE1456,(IF(BB1456&gt;=1,BB1456-COUNTIFS($AE1456:$AE1456,$AC1457,AO1456:AO1456,$AI$1),0)),0)),0)</f>
        <v>0</v>
      </c>
      <c r="BC1457" s="1">
        <f>IFERROR(IF($AE1457&gt;$AE1456,VLOOKUP($AC1457+AP$1,STOCK!$F$10:$AB$209,16,0),IF($AE1457=$AE1456,(IF(BC1456&gt;=1,BC1456-COUNTIFS($AE1456:$AE1456,$AC1457,AP1456:AP1456,$AI$1),0)),0)),0)</f>
        <v>0</v>
      </c>
      <c r="BD1457" s="1">
        <f>IFERROR(IF($AE1457&gt;$AE1456,VLOOKUP($AC1457+AQ$1,STOCK!$F$10:$AB$209,16,0),IF($AE1457=$AE1456,(IF(BD1456&gt;=1,BD1456-COUNTIFS($AE1456:$AE1456,$AC1457,AQ1456:AQ1456,$AI$1),0)),0)),0)</f>
        <v>0</v>
      </c>
      <c r="BE1457" s="1">
        <f>IFERROR(IF($AE1457&gt;$AE1456,VLOOKUP($AC1457+AR$1,STOCK!$F$10:$AB$209,16,0),IF($AE1457=$AE1456,(IF(BE1456&gt;=1,BE1456-COUNTIFS($AE1456:$AE1456,$AC1457,AR1456:AR1456,$AI$1),0)),0)),0)</f>
        <v>0</v>
      </c>
      <c r="BF1457" s="1">
        <f>IFERROR(IF($AE1457&gt;$AE1456,VLOOKUP($AC1457+AS$1,STOCK!$F$10:$AB$209,16,0),IF($AE1457=$AE1456,(IF(BF1456&gt;=1,BF1456-COUNTIFS($AE1456:$AE1456,$AC1457,AS1456:AS1456,$AI$1),0)),0)),0)</f>
        <v>0</v>
      </c>
      <c r="BG1457" s="1">
        <f>IFERROR(IF($AE1457&gt;$AE1456,VLOOKUP($AC1457+AT$1,STOCK!$F$10:$AB$209,16,0),IF($AE1457=$AE1456,(IF(BG1456&gt;=1,BG1456-COUNTIFS($AE1456:$AE1456,$AC1457,AT1456:AT1456,$AI$1),0)),0)),0)</f>
        <v>0</v>
      </c>
      <c r="BH1457" s="1">
        <f>IFERROR(IF($AE1457&gt;$AE1456,VLOOKUP($AC1457+AU$1,STOCK!$F$10:$AB$209,16,0),IF($AE1457=$AE1456,(IF(BH1456&gt;=1,BH1456-COUNTIFS($AE1456:$AE1456,$AC1457,AU1456:AU1456,$AI$1),0)),0)),0)</f>
        <v>0</v>
      </c>
      <c r="BI1457" s="1">
        <f>IFERROR(IF($AE1457&gt;$AE1456,VLOOKUP($AC1457+AV$1,STOCK!$F$10:$AB$209,16,0),IF($AE1457=$AE1456,(IF(BI1456&gt;=1,BI1456-COUNTIFS($AE1456:$AE1456,$AC1457,AV1456:AV1456,$AI$1),0)),0)),0)</f>
        <v>0</v>
      </c>
      <c r="BJ1457" s="1">
        <f>IFERROR(IF($AE1457&gt;$AE1456,VLOOKUP($AC1457+AW$1,STOCK!$F$10:$AB$209,16,0),IF($AE1457=$AE1456,(IF(BJ1456&gt;=1,BJ1456-COUNTIFS($AE1456:$AE1456,$AC1457,AW1456:AW1456,$AI$1),0)),0)),0)</f>
        <v>0</v>
      </c>
      <c r="BK1457" s="1">
        <f>IFERROR(IF($AE1457&gt;$AE1456,VLOOKUP($AC1457+AX$1,STOCK!$F$10:$AB$209,16,0),IF($AE1457=$AE1456,(IF(BK1456&gt;=1,BK1456-COUNTIFS($AE1456:$AE1456,$AC1457,AX1456:AX1456,$AI$1),0)),0)),0)</f>
        <v>0</v>
      </c>
      <c r="BL1457" s="1">
        <f>IFERROR(IF($AE1457&gt;$AE1456,VLOOKUP($AC1457+AL$1,STOCK!$F$10:$AB$209,17,0),IF($AE1457=$AE1456,(IF(BL1456&gt;=1,BL1456-COUNTIFS($AE1456:$AE1456,$AC1457,AL1456:AL1456,$AI$2),0)),0)),0)</f>
        <v>0</v>
      </c>
      <c r="BM1457" s="1">
        <f>IFERROR(IF($AE1457&gt;$AE1456,VLOOKUP($AC1457+AM$1,STOCK!$F$10:$AB$209,17,0),IF($AE1457=$AE1456,(IF(BM1456&gt;=1,BM1456-COUNTIFS($AE1456:$AE1456,$AC1457,AM1456:AM1456,$AI$2),0)),0)),0)</f>
        <v>0</v>
      </c>
      <c r="BN1457" s="1">
        <f>IFERROR(IF($AE1457&gt;$AE1456,VLOOKUP($AC1457+AN$1,STOCK!$F$10:$AB$209,17,0),IF($AE1457=$AE1456,(IF(BN1456&gt;=1,BN1456-COUNTIFS($AE1456:$AE1456,$AC1457,AN1456:AN1456,$AI$2),0)),0)),0)</f>
        <v>0</v>
      </c>
      <c r="BO1457" s="1">
        <f>IFERROR(IF($AE1457&gt;$AE1456,VLOOKUP($AC1457+AO$1,STOCK!$F$10:$AB$209,17,0),IF($AE1457=$AE1456,(IF(BO1456&gt;=1,BO1456-COUNTIFS($AE1456:$AE1456,$AC1457,AO1456:AO1456,$AI$2),0)),0)),0)</f>
        <v>0</v>
      </c>
      <c r="BP1457" s="1">
        <f>IFERROR(IF($AE1457&gt;$AE1456,VLOOKUP($AC1457+AP$1,STOCK!$F$10:$AB$209,17,0),IF($AE1457=$AE1456,(IF(BP1456&gt;=1,BP1456-COUNTIFS($AE1456:$AE1456,$AC1457,AP1456:AP1456,$AI$2),0)),0)),0)</f>
        <v>0</v>
      </c>
      <c r="BQ1457" s="1">
        <f>IFERROR(IF($AE1457&gt;$AE1456,VLOOKUP($AC1457+AQ$1,STOCK!$F$10:$AB$209,17,0),IF($AE1457=$AE1456,(IF(BQ1456&gt;=1,BQ1456-COUNTIFS($AE1456:$AE1456,$AC1457,AQ1456:AQ1456,$AI$2),0)),0)),0)</f>
        <v>0</v>
      </c>
      <c r="BR1457" s="1">
        <f>IFERROR(IF($AE1457&gt;$AE1456,VLOOKUP($AC1457+AR$1,STOCK!$F$10:$AB$209,17,0),IF($AE1457=$AE1456,(IF(BR1456&gt;=1,BR1456-COUNTIFS($AE1456:$AE1456,$AC1457,AR1456:AR1456,$AI$2),0)),0)),0)</f>
        <v>0</v>
      </c>
      <c r="BS1457" s="1">
        <f>IFERROR(IF($AE1457&gt;$AE1456,VLOOKUP($AC1457+AS$1,STOCK!$F$10:$AB$209,17,0),IF($AE1457=$AE1456,(IF(BS1456&gt;=1,BS1456-COUNTIFS($AE1456:$AE1456,$AC1457,AS1456:AS1456,$AI$2),0)),0)),0)</f>
        <v>0</v>
      </c>
      <c r="BT1457" s="1">
        <f>IFERROR(IF($AE1457&gt;$AE1456,VLOOKUP($AC1457+AT$1,STOCK!$F$10:$AB$209,17,0),IF($AE1457=$AE1456,(IF(BT1456&gt;=1,BT1456-COUNTIFS($AE1456:$AE1456,$AC1457,AT1456:AT1456,$AI$2),0)),0)),0)</f>
        <v>0</v>
      </c>
      <c r="BU1457" s="1">
        <f>IFERROR(IF($AE1457&gt;$AE1456,VLOOKUP($AC1457+AU$1,STOCK!$F$10:$AB$209,17,0),IF($AE1457=$AE1456,(IF(BU1456&gt;=1,BU1456-COUNTIFS($AE1456:$AE1456,$AC1457,AU1456:AU1456,$AI$2),0)),0)),0)</f>
        <v>0</v>
      </c>
      <c r="BV1457" s="1">
        <f>IFERROR(IF($AE1457&gt;$AE1456,VLOOKUP($AC1457+AV$1,STOCK!$F$10:$AB$209,17,0),IF($AE1457=$AE1456,(IF(BV1456&gt;=1,BV1456-COUNTIFS($AE1456:$AE1456,$AC1457,AV1456:AV1456,$AI$2),0)),0)),0)</f>
        <v>0</v>
      </c>
      <c r="BW1457" s="1">
        <f>IFERROR(IF($AE1457&gt;$AE1456,VLOOKUP($AC1457+AW$1,STOCK!$F$10:$AB$209,17,0),IF($AE1457=$AE1456,(IF(BW1456&gt;=1,BW1456-COUNTIFS($AE1456:$AE1456,$AC1457,AW1456:AW1456,$AI$2),0)),0)),0)</f>
        <v>0</v>
      </c>
      <c r="BX1457" s="1">
        <f>IFERROR(IF($AE1457&gt;$AE1456,VLOOKUP($AC1457+AX$1,STOCK!$F$10:$AB$209,17,0),IF($AE1457=$AE1456,(IF(BX1456&gt;=1,BX1456-COUNTIFS($AE1456:$AE1456,$AC1457,AX1456:AX1456,$AI$2),0)),0)),0)</f>
        <v>0</v>
      </c>
    </row>
    <row r="1458" spans="29:76" x14ac:dyDescent="0.25">
      <c r="AC1458" s="1">
        <f t="shared" si="350"/>
        <v>0</v>
      </c>
      <c r="AD1458" s="1">
        <f>IFERROR(IF(LEN(AK1458)&gt;=1,VLOOKUP(HLOOKUP(AK1458,PROFILE!$K$5:$V$8,4,0),PROFILE!$F$1:$G$3,2,0),0),0)</f>
        <v>0</v>
      </c>
      <c r="AE1458" s="1">
        <f t="shared" si="351"/>
        <v>0</v>
      </c>
      <c r="AF1458" s="1">
        <v>1445</v>
      </c>
      <c r="AI1458" s="1" t="str">
        <f>IFERROR(IF($AH1458&gt;=1,VLOOKUP($AG1458,STUDENT!$O$8:$Z$1507,3,0),""),"")</f>
        <v/>
      </c>
      <c r="AJ1458" s="1" t="str">
        <f>IFERROR(IF($AH1458&gt;=1,VLOOKUP($AG1458,STUDENT!$O$8:$Z$1507,4,0),""),"")</f>
        <v/>
      </c>
      <c r="AK1458" s="1" t="str">
        <f>IFERROR(IF($AH1458&gt;=1,VLOOKUP($AG1458,STUDENT!$O$8:$Z$1507,6,0),""),"")</f>
        <v/>
      </c>
      <c r="AL1458" s="1" t="str">
        <f t="shared" si="352"/>
        <v/>
      </c>
      <c r="AM1458" s="1" t="str">
        <f t="shared" si="353"/>
        <v/>
      </c>
      <c r="AN1458" s="1" t="str">
        <f t="shared" si="354"/>
        <v/>
      </c>
      <c r="AO1458" s="1" t="str">
        <f t="shared" si="355"/>
        <v/>
      </c>
      <c r="AP1458" s="1" t="str">
        <f t="shared" si="356"/>
        <v/>
      </c>
      <c r="AQ1458" s="1" t="str">
        <f t="shared" si="357"/>
        <v/>
      </c>
      <c r="AR1458" s="1" t="str">
        <f t="shared" si="358"/>
        <v/>
      </c>
      <c r="AS1458" s="1" t="str">
        <f t="shared" si="359"/>
        <v/>
      </c>
      <c r="AT1458" s="1" t="str">
        <f t="shared" si="360"/>
        <v/>
      </c>
      <c r="AU1458" s="1" t="str">
        <f t="shared" si="361"/>
        <v/>
      </c>
      <c r="AV1458" s="1" t="str">
        <f t="shared" si="362"/>
        <v/>
      </c>
      <c r="AW1458" s="1" t="str">
        <f t="shared" si="363"/>
        <v/>
      </c>
      <c r="AX1458" s="1" t="str">
        <f t="shared" si="364"/>
        <v/>
      </c>
      <c r="AY1458" s="1">
        <f>IFERROR(IF($AE1458&gt;$AE1457,VLOOKUP($AC1458+AL$1,STOCK!$F$10:$AB$209,16,0),IF($AE1458=$AE1457,(IF(AY1457&gt;=1,AY1457-COUNTIFS($AE1457:$AE1457,$AC1458,AL1457:AL1457,$AI$1),0)),0)),0)</f>
        <v>0</v>
      </c>
      <c r="AZ1458" s="1">
        <f>IFERROR(IF($AE1458&gt;$AE1457,VLOOKUP($AC1458+AM$1,STOCK!$F$10:$AB$209,16,0),IF($AE1458=$AE1457,(IF(AZ1457&gt;=1,AZ1457-COUNTIFS($AE1457:$AE1457,$AC1458,AM1457:AM1457,$AI$1),0)),0)),0)</f>
        <v>0</v>
      </c>
      <c r="BA1458" s="1">
        <f>IFERROR(IF($AE1458&gt;$AE1457,VLOOKUP($AC1458+AN$1,STOCK!$F$10:$AB$209,16,0),IF($AE1458=$AE1457,(IF(BA1457&gt;=1,BA1457-COUNTIFS($AE1457:$AE1457,$AC1458,AN1457:AN1457,$AI$1),0)),0)),0)</f>
        <v>0</v>
      </c>
      <c r="BB1458" s="1">
        <f>IFERROR(IF($AE1458&gt;$AE1457,VLOOKUP($AC1458+AO$1,STOCK!$F$10:$AB$209,16,0),IF($AE1458=$AE1457,(IF(BB1457&gt;=1,BB1457-COUNTIFS($AE1457:$AE1457,$AC1458,AO1457:AO1457,$AI$1),0)),0)),0)</f>
        <v>0</v>
      </c>
      <c r="BC1458" s="1">
        <f>IFERROR(IF($AE1458&gt;$AE1457,VLOOKUP($AC1458+AP$1,STOCK!$F$10:$AB$209,16,0),IF($AE1458=$AE1457,(IF(BC1457&gt;=1,BC1457-COUNTIFS($AE1457:$AE1457,$AC1458,AP1457:AP1457,$AI$1),0)),0)),0)</f>
        <v>0</v>
      </c>
      <c r="BD1458" s="1">
        <f>IFERROR(IF($AE1458&gt;$AE1457,VLOOKUP($AC1458+AQ$1,STOCK!$F$10:$AB$209,16,0),IF($AE1458=$AE1457,(IF(BD1457&gt;=1,BD1457-COUNTIFS($AE1457:$AE1457,$AC1458,AQ1457:AQ1457,$AI$1),0)),0)),0)</f>
        <v>0</v>
      </c>
      <c r="BE1458" s="1">
        <f>IFERROR(IF($AE1458&gt;$AE1457,VLOOKUP($AC1458+AR$1,STOCK!$F$10:$AB$209,16,0),IF($AE1458=$AE1457,(IF(BE1457&gt;=1,BE1457-COUNTIFS($AE1457:$AE1457,$AC1458,AR1457:AR1457,$AI$1),0)),0)),0)</f>
        <v>0</v>
      </c>
      <c r="BF1458" s="1">
        <f>IFERROR(IF($AE1458&gt;$AE1457,VLOOKUP($AC1458+AS$1,STOCK!$F$10:$AB$209,16,0),IF($AE1458=$AE1457,(IF(BF1457&gt;=1,BF1457-COUNTIFS($AE1457:$AE1457,$AC1458,AS1457:AS1457,$AI$1),0)),0)),0)</f>
        <v>0</v>
      </c>
      <c r="BG1458" s="1">
        <f>IFERROR(IF($AE1458&gt;$AE1457,VLOOKUP($AC1458+AT$1,STOCK!$F$10:$AB$209,16,0),IF($AE1458=$AE1457,(IF(BG1457&gt;=1,BG1457-COUNTIFS($AE1457:$AE1457,$AC1458,AT1457:AT1457,$AI$1),0)),0)),0)</f>
        <v>0</v>
      </c>
      <c r="BH1458" s="1">
        <f>IFERROR(IF($AE1458&gt;$AE1457,VLOOKUP($AC1458+AU$1,STOCK!$F$10:$AB$209,16,0),IF($AE1458=$AE1457,(IF(BH1457&gt;=1,BH1457-COUNTIFS($AE1457:$AE1457,$AC1458,AU1457:AU1457,$AI$1),0)),0)),0)</f>
        <v>0</v>
      </c>
      <c r="BI1458" s="1">
        <f>IFERROR(IF($AE1458&gt;$AE1457,VLOOKUP($AC1458+AV$1,STOCK!$F$10:$AB$209,16,0),IF($AE1458=$AE1457,(IF(BI1457&gt;=1,BI1457-COUNTIFS($AE1457:$AE1457,$AC1458,AV1457:AV1457,$AI$1),0)),0)),0)</f>
        <v>0</v>
      </c>
      <c r="BJ1458" s="1">
        <f>IFERROR(IF($AE1458&gt;$AE1457,VLOOKUP($AC1458+AW$1,STOCK!$F$10:$AB$209,16,0),IF($AE1458=$AE1457,(IF(BJ1457&gt;=1,BJ1457-COUNTIFS($AE1457:$AE1457,$AC1458,AW1457:AW1457,$AI$1),0)),0)),0)</f>
        <v>0</v>
      </c>
      <c r="BK1458" s="1">
        <f>IFERROR(IF($AE1458&gt;$AE1457,VLOOKUP($AC1458+AX$1,STOCK!$F$10:$AB$209,16,0),IF($AE1458=$AE1457,(IF(BK1457&gt;=1,BK1457-COUNTIFS($AE1457:$AE1457,$AC1458,AX1457:AX1457,$AI$1),0)),0)),0)</f>
        <v>0</v>
      </c>
      <c r="BL1458" s="1">
        <f>IFERROR(IF($AE1458&gt;$AE1457,VLOOKUP($AC1458+AL$1,STOCK!$F$10:$AB$209,17,0),IF($AE1458=$AE1457,(IF(BL1457&gt;=1,BL1457-COUNTIFS($AE1457:$AE1457,$AC1458,AL1457:AL1457,$AI$2),0)),0)),0)</f>
        <v>0</v>
      </c>
      <c r="BM1458" s="1">
        <f>IFERROR(IF($AE1458&gt;$AE1457,VLOOKUP($AC1458+AM$1,STOCK!$F$10:$AB$209,17,0),IF($AE1458=$AE1457,(IF(BM1457&gt;=1,BM1457-COUNTIFS($AE1457:$AE1457,$AC1458,AM1457:AM1457,$AI$2),0)),0)),0)</f>
        <v>0</v>
      </c>
      <c r="BN1458" s="1">
        <f>IFERROR(IF($AE1458&gt;$AE1457,VLOOKUP($AC1458+AN$1,STOCK!$F$10:$AB$209,17,0),IF($AE1458=$AE1457,(IF(BN1457&gt;=1,BN1457-COUNTIFS($AE1457:$AE1457,$AC1458,AN1457:AN1457,$AI$2),0)),0)),0)</f>
        <v>0</v>
      </c>
      <c r="BO1458" s="1">
        <f>IFERROR(IF($AE1458&gt;$AE1457,VLOOKUP($AC1458+AO$1,STOCK!$F$10:$AB$209,17,0),IF($AE1458=$AE1457,(IF(BO1457&gt;=1,BO1457-COUNTIFS($AE1457:$AE1457,$AC1458,AO1457:AO1457,$AI$2),0)),0)),0)</f>
        <v>0</v>
      </c>
      <c r="BP1458" s="1">
        <f>IFERROR(IF($AE1458&gt;$AE1457,VLOOKUP($AC1458+AP$1,STOCK!$F$10:$AB$209,17,0),IF($AE1458=$AE1457,(IF(BP1457&gt;=1,BP1457-COUNTIFS($AE1457:$AE1457,$AC1458,AP1457:AP1457,$AI$2),0)),0)),0)</f>
        <v>0</v>
      </c>
      <c r="BQ1458" s="1">
        <f>IFERROR(IF($AE1458&gt;$AE1457,VLOOKUP($AC1458+AQ$1,STOCK!$F$10:$AB$209,17,0),IF($AE1458=$AE1457,(IF(BQ1457&gt;=1,BQ1457-COUNTIFS($AE1457:$AE1457,$AC1458,AQ1457:AQ1457,$AI$2),0)),0)),0)</f>
        <v>0</v>
      </c>
      <c r="BR1458" s="1">
        <f>IFERROR(IF($AE1458&gt;$AE1457,VLOOKUP($AC1458+AR$1,STOCK!$F$10:$AB$209,17,0),IF($AE1458=$AE1457,(IF(BR1457&gt;=1,BR1457-COUNTIFS($AE1457:$AE1457,$AC1458,AR1457:AR1457,$AI$2),0)),0)),0)</f>
        <v>0</v>
      </c>
      <c r="BS1458" s="1">
        <f>IFERROR(IF($AE1458&gt;$AE1457,VLOOKUP($AC1458+AS$1,STOCK!$F$10:$AB$209,17,0),IF($AE1458=$AE1457,(IF(BS1457&gt;=1,BS1457-COUNTIFS($AE1457:$AE1457,$AC1458,AS1457:AS1457,$AI$2),0)),0)),0)</f>
        <v>0</v>
      </c>
      <c r="BT1458" s="1">
        <f>IFERROR(IF($AE1458&gt;$AE1457,VLOOKUP($AC1458+AT$1,STOCK!$F$10:$AB$209,17,0),IF($AE1458=$AE1457,(IF(BT1457&gt;=1,BT1457-COUNTIFS($AE1457:$AE1457,$AC1458,AT1457:AT1457,$AI$2),0)),0)),0)</f>
        <v>0</v>
      </c>
      <c r="BU1458" s="1">
        <f>IFERROR(IF($AE1458&gt;$AE1457,VLOOKUP($AC1458+AU$1,STOCK!$F$10:$AB$209,17,0),IF($AE1458=$AE1457,(IF(BU1457&gt;=1,BU1457-COUNTIFS($AE1457:$AE1457,$AC1458,AU1457:AU1457,$AI$2),0)),0)),0)</f>
        <v>0</v>
      </c>
      <c r="BV1458" s="1">
        <f>IFERROR(IF($AE1458&gt;$AE1457,VLOOKUP($AC1458+AV$1,STOCK!$F$10:$AB$209,17,0),IF($AE1458=$AE1457,(IF(BV1457&gt;=1,BV1457-COUNTIFS($AE1457:$AE1457,$AC1458,AV1457:AV1457,$AI$2),0)),0)),0)</f>
        <v>0</v>
      </c>
      <c r="BW1458" s="1">
        <f>IFERROR(IF($AE1458&gt;$AE1457,VLOOKUP($AC1458+AW$1,STOCK!$F$10:$AB$209,17,0),IF($AE1458=$AE1457,(IF(BW1457&gt;=1,BW1457-COUNTIFS($AE1457:$AE1457,$AC1458,AW1457:AW1457,$AI$2),0)),0)),0)</f>
        <v>0</v>
      </c>
      <c r="BX1458" s="1">
        <f>IFERROR(IF($AE1458&gt;$AE1457,VLOOKUP($AC1458+AX$1,STOCK!$F$10:$AB$209,17,0),IF($AE1458=$AE1457,(IF(BX1457&gt;=1,BX1457-COUNTIFS($AE1457:$AE1457,$AC1458,AX1457:AX1457,$AI$2),0)),0)),0)</f>
        <v>0</v>
      </c>
    </row>
    <row r="1459" spans="29:76" x14ac:dyDescent="0.25">
      <c r="AC1459" s="1">
        <f t="shared" si="350"/>
        <v>0</v>
      </c>
      <c r="AD1459" s="1">
        <f>IFERROR(IF(LEN(AK1459)&gt;=1,VLOOKUP(HLOOKUP(AK1459,PROFILE!$K$5:$V$8,4,0),PROFILE!$F$1:$G$3,2,0),0),0)</f>
        <v>0</v>
      </c>
      <c r="AE1459" s="1">
        <f t="shared" si="351"/>
        <v>0</v>
      </c>
      <c r="AF1459" s="1">
        <v>1446</v>
      </c>
      <c r="AI1459" s="1" t="str">
        <f>IFERROR(IF($AH1459&gt;=1,VLOOKUP($AG1459,STUDENT!$O$8:$Z$1507,3,0),""),"")</f>
        <v/>
      </c>
      <c r="AJ1459" s="1" t="str">
        <f>IFERROR(IF($AH1459&gt;=1,VLOOKUP($AG1459,STUDENT!$O$8:$Z$1507,4,0),""),"")</f>
        <v/>
      </c>
      <c r="AK1459" s="1" t="str">
        <f>IFERROR(IF($AH1459&gt;=1,VLOOKUP($AG1459,STUDENT!$O$8:$Z$1507,6,0),""),"")</f>
        <v/>
      </c>
      <c r="AL1459" s="1" t="str">
        <f t="shared" si="352"/>
        <v/>
      </c>
      <c r="AM1459" s="1" t="str">
        <f t="shared" si="353"/>
        <v/>
      </c>
      <c r="AN1459" s="1" t="str">
        <f t="shared" si="354"/>
        <v/>
      </c>
      <c r="AO1459" s="1" t="str">
        <f t="shared" si="355"/>
        <v/>
      </c>
      <c r="AP1459" s="1" t="str">
        <f t="shared" si="356"/>
        <v/>
      </c>
      <c r="AQ1459" s="1" t="str">
        <f t="shared" si="357"/>
        <v/>
      </c>
      <c r="AR1459" s="1" t="str">
        <f t="shared" si="358"/>
        <v/>
      </c>
      <c r="AS1459" s="1" t="str">
        <f t="shared" si="359"/>
        <v/>
      </c>
      <c r="AT1459" s="1" t="str">
        <f t="shared" si="360"/>
        <v/>
      </c>
      <c r="AU1459" s="1" t="str">
        <f t="shared" si="361"/>
        <v/>
      </c>
      <c r="AV1459" s="1" t="str">
        <f t="shared" si="362"/>
        <v/>
      </c>
      <c r="AW1459" s="1" t="str">
        <f t="shared" si="363"/>
        <v/>
      </c>
      <c r="AX1459" s="1" t="str">
        <f t="shared" si="364"/>
        <v/>
      </c>
      <c r="AY1459" s="1">
        <f>IFERROR(IF($AE1459&gt;$AE1458,VLOOKUP($AC1459+AL$1,STOCK!$F$10:$AB$209,16,0),IF($AE1459=$AE1458,(IF(AY1458&gt;=1,AY1458-COUNTIFS($AE1458:$AE1458,$AC1459,AL1458:AL1458,$AI$1),0)),0)),0)</f>
        <v>0</v>
      </c>
      <c r="AZ1459" s="1">
        <f>IFERROR(IF($AE1459&gt;$AE1458,VLOOKUP($AC1459+AM$1,STOCK!$F$10:$AB$209,16,0),IF($AE1459=$AE1458,(IF(AZ1458&gt;=1,AZ1458-COUNTIFS($AE1458:$AE1458,$AC1459,AM1458:AM1458,$AI$1),0)),0)),0)</f>
        <v>0</v>
      </c>
      <c r="BA1459" s="1">
        <f>IFERROR(IF($AE1459&gt;$AE1458,VLOOKUP($AC1459+AN$1,STOCK!$F$10:$AB$209,16,0),IF($AE1459=$AE1458,(IF(BA1458&gt;=1,BA1458-COUNTIFS($AE1458:$AE1458,$AC1459,AN1458:AN1458,$AI$1),0)),0)),0)</f>
        <v>0</v>
      </c>
      <c r="BB1459" s="1">
        <f>IFERROR(IF($AE1459&gt;$AE1458,VLOOKUP($AC1459+AO$1,STOCK!$F$10:$AB$209,16,0),IF($AE1459=$AE1458,(IF(BB1458&gt;=1,BB1458-COUNTIFS($AE1458:$AE1458,$AC1459,AO1458:AO1458,$AI$1),0)),0)),0)</f>
        <v>0</v>
      </c>
      <c r="BC1459" s="1">
        <f>IFERROR(IF($AE1459&gt;$AE1458,VLOOKUP($AC1459+AP$1,STOCK!$F$10:$AB$209,16,0),IF($AE1459=$AE1458,(IF(BC1458&gt;=1,BC1458-COUNTIFS($AE1458:$AE1458,$AC1459,AP1458:AP1458,$AI$1),0)),0)),0)</f>
        <v>0</v>
      </c>
      <c r="BD1459" s="1">
        <f>IFERROR(IF($AE1459&gt;$AE1458,VLOOKUP($AC1459+AQ$1,STOCK!$F$10:$AB$209,16,0),IF($AE1459=$AE1458,(IF(BD1458&gt;=1,BD1458-COUNTIFS($AE1458:$AE1458,$AC1459,AQ1458:AQ1458,$AI$1),0)),0)),0)</f>
        <v>0</v>
      </c>
      <c r="BE1459" s="1">
        <f>IFERROR(IF($AE1459&gt;$AE1458,VLOOKUP($AC1459+AR$1,STOCK!$F$10:$AB$209,16,0),IF($AE1459=$AE1458,(IF(BE1458&gt;=1,BE1458-COUNTIFS($AE1458:$AE1458,$AC1459,AR1458:AR1458,$AI$1),0)),0)),0)</f>
        <v>0</v>
      </c>
      <c r="BF1459" s="1">
        <f>IFERROR(IF($AE1459&gt;$AE1458,VLOOKUP($AC1459+AS$1,STOCK!$F$10:$AB$209,16,0),IF($AE1459=$AE1458,(IF(BF1458&gt;=1,BF1458-COUNTIFS($AE1458:$AE1458,$AC1459,AS1458:AS1458,$AI$1),0)),0)),0)</f>
        <v>0</v>
      </c>
      <c r="BG1459" s="1">
        <f>IFERROR(IF($AE1459&gt;$AE1458,VLOOKUP($AC1459+AT$1,STOCK!$F$10:$AB$209,16,0),IF($AE1459=$AE1458,(IF(BG1458&gt;=1,BG1458-COUNTIFS($AE1458:$AE1458,$AC1459,AT1458:AT1458,$AI$1),0)),0)),0)</f>
        <v>0</v>
      </c>
      <c r="BH1459" s="1">
        <f>IFERROR(IF($AE1459&gt;$AE1458,VLOOKUP($AC1459+AU$1,STOCK!$F$10:$AB$209,16,0),IF($AE1459=$AE1458,(IF(BH1458&gt;=1,BH1458-COUNTIFS($AE1458:$AE1458,$AC1459,AU1458:AU1458,$AI$1),0)),0)),0)</f>
        <v>0</v>
      </c>
      <c r="BI1459" s="1">
        <f>IFERROR(IF($AE1459&gt;$AE1458,VLOOKUP($AC1459+AV$1,STOCK!$F$10:$AB$209,16,0),IF($AE1459=$AE1458,(IF(BI1458&gt;=1,BI1458-COUNTIFS($AE1458:$AE1458,$AC1459,AV1458:AV1458,$AI$1),0)),0)),0)</f>
        <v>0</v>
      </c>
      <c r="BJ1459" s="1">
        <f>IFERROR(IF($AE1459&gt;$AE1458,VLOOKUP($AC1459+AW$1,STOCK!$F$10:$AB$209,16,0),IF($AE1459=$AE1458,(IF(BJ1458&gt;=1,BJ1458-COUNTIFS($AE1458:$AE1458,$AC1459,AW1458:AW1458,$AI$1),0)),0)),0)</f>
        <v>0</v>
      </c>
      <c r="BK1459" s="1">
        <f>IFERROR(IF($AE1459&gt;$AE1458,VLOOKUP($AC1459+AX$1,STOCK!$F$10:$AB$209,16,0),IF($AE1459=$AE1458,(IF(BK1458&gt;=1,BK1458-COUNTIFS($AE1458:$AE1458,$AC1459,AX1458:AX1458,$AI$1),0)),0)),0)</f>
        <v>0</v>
      </c>
      <c r="BL1459" s="1">
        <f>IFERROR(IF($AE1459&gt;$AE1458,VLOOKUP($AC1459+AL$1,STOCK!$F$10:$AB$209,17,0),IF($AE1459=$AE1458,(IF(BL1458&gt;=1,BL1458-COUNTIFS($AE1458:$AE1458,$AC1459,AL1458:AL1458,$AI$2),0)),0)),0)</f>
        <v>0</v>
      </c>
      <c r="BM1459" s="1">
        <f>IFERROR(IF($AE1459&gt;$AE1458,VLOOKUP($AC1459+AM$1,STOCK!$F$10:$AB$209,17,0),IF($AE1459=$AE1458,(IF(BM1458&gt;=1,BM1458-COUNTIFS($AE1458:$AE1458,$AC1459,AM1458:AM1458,$AI$2),0)),0)),0)</f>
        <v>0</v>
      </c>
      <c r="BN1459" s="1">
        <f>IFERROR(IF($AE1459&gt;$AE1458,VLOOKUP($AC1459+AN$1,STOCK!$F$10:$AB$209,17,0),IF($AE1459=$AE1458,(IF(BN1458&gt;=1,BN1458-COUNTIFS($AE1458:$AE1458,$AC1459,AN1458:AN1458,$AI$2),0)),0)),0)</f>
        <v>0</v>
      </c>
      <c r="BO1459" s="1">
        <f>IFERROR(IF($AE1459&gt;$AE1458,VLOOKUP($AC1459+AO$1,STOCK!$F$10:$AB$209,17,0),IF($AE1459=$AE1458,(IF(BO1458&gt;=1,BO1458-COUNTIFS($AE1458:$AE1458,$AC1459,AO1458:AO1458,$AI$2),0)),0)),0)</f>
        <v>0</v>
      </c>
      <c r="BP1459" s="1">
        <f>IFERROR(IF($AE1459&gt;$AE1458,VLOOKUP($AC1459+AP$1,STOCK!$F$10:$AB$209,17,0),IF($AE1459=$AE1458,(IF(BP1458&gt;=1,BP1458-COUNTIFS($AE1458:$AE1458,$AC1459,AP1458:AP1458,$AI$2),0)),0)),0)</f>
        <v>0</v>
      </c>
      <c r="BQ1459" s="1">
        <f>IFERROR(IF($AE1459&gt;$AE1458,VLOOKUP($AC1459+AQ$1,STOCK!$F$10:$AB$209,17,0),IF($AE1459=$AE1458,(IF(BQ1458&gt;=1,BQ1458-COUNTIFS($AE1458:$AE1458,$AC1459,AQ1458:AQ1458,$AI$2),0)),0)),0)</f>
        <v>0</v>
      </c>
      <c r="BR1459" s="1">
        <f>IFERROR(IF($AE1459&gt;$AE1458,VLOOKUP($AC1459+AR$1,STOCK!$F$10:$AB$209,17,0),IF($AE1459=$AE1458,(IF(BR1458&gt;=1,BR1458-COUNTIFS($AE1458:$AE1458,$AC1459,AR1458:AR1458,$AI$2),0)),0)),0)</f>
        <v>0</v>
      </c>
      <c r="BS1459" s="1">
        <f>IFERROR(IF($AE1459&gt;$AE1458,VLOOKUP($AC1459+AS$1,STOCK!$F$10:$AB$209,17,0),IF($AE1459=$AE1458,(IF(BS1458&gt;=1,BS1458-COUNTIFS($AE1458:$AE1458,$AC1459,AS1458:AS1458,$AI$2),0)),0)),0)</f>
        <v>0</v>
      </c>
      <c r="BT1459" s="1">
        <f>IFERROR(IF($AE1459&gt;$AE1458,VLOOKUP($AC1459+AT$1,STOCK!$F$10:$AB$209,17,0),IF($AE1459=$AE1458,(IF(BT1458&gt;=1,BT1458-COUNTIFS($AE1458:$AE1458,$AC1459,AT1458:AT1458,$AI$2),0)),0)),0)</f>
        <v>0</v>
      </c>
      <c r="BU1459" s="1">
        <f>IFERROR(IF($AE1459&gt;$AE1458,VLOOKUP($AC1459+AU$1,STOCK!$F$10:$AB$209,17,0),IF($AE1459=$AE1458,(IF(BU1458&gt;=1,BU1458-COUNTIFS($AE1458:$AE1458,$AC1459,AU1458:AU1458,$AI$2),0)),0)),0)</f>
        <v>0</v>
      </c>
      <c r="BV1459" s="1">
        <f>IFERROR(IF($AE1459&gt;$AE1458,VLOOKUP($AC1459+AV$1,STOCK!$F$10:$AB$209,17,0),IF($AE1459=$AE1458,(IF(BV1458&gt;=1,BV1458-COUNTIFS($AE1458:$AE1458,$AC1459,AV1458:AV1458,$AI$2),0)),0)),0)</f>
        <v>0</v>
      </c>
      <c r="BW1459" s="1">
        <f>IFERROR(IF($AE1459&gt;$AE1458,VLOOKUP($AC1459+AW$1,STOCK!$F$10:$AB$209,17,0),IF($AE1459=$AE1458,(IF(BW1458&gt;=1,BW1458-COUNTIFS($AE1458:$AE1458,$AC1459,AW1458:AW1458,$AI$2),0)),0)),0)</f>
        <v>0</v>
      </c>
      <c r="BX1459" s="1">
        <f>IFERROR(IF($AE1459&gt;$AE1458,VLOOKUP($AC1459+AX$1,STOCK!$F$10:$AB$209,17,0),IF($AE1459=$AE1458,(IF(BX1458&gt;=1,BX1458-COUNTIFS($AE1458:$AE1458,$AC1459,AX1458:AX1458,$AI$2),0)),0)),0)</f>
        <v>0</v>
      </c>
    </row>
    <row r="1460" spans="29:76" x14ac:dyDescent="0.25">
      <c r="AC1460" s="1">
        <f t="shared" si="350"/>
        <v>0</v>
      </c>
      <c r="AD1460" s="1">
        <f>IFERROR(IF(LEN(AK1460)&gt;=1,VLOOKUP(HLOOKUP(AK1460,PROFILE!$K$5:$V$8,4,0),PROFILE!$F$1:$G$3,2,0),0),0)</f>
        <v>0</v>
      </c>
      <c r="AE1460" s="1">
        <f t="shared" si="351"/>
        <v>0</v>
      </c>
      <c r="AF1460" s="1">
        <v>1447</v>
      </c>
      <c r="AI1460" s="1" t="str">
        <f>IFERROR(IF($AH1460&gt;=1,VLOOKUP($AG1460,STUDENT!$O$8:$Z$1507,3,0),""),"")</f>
        <v/>
      </c>
      <c r="AJ1460" s="1" t="str">
        <f>IFERROR(IF($AH1460&gt;=1,VLOOKUP($AG1460,STUDENT!$O$8:$Z$1507,4,0),""),"")</f>
        <v/>
      </c>
      <c r="AK1460" s="1" t="str">
        <f>IFERROR(IF($AH1460&gt;=1,VLOOKUP($AG1460,STUDENT!$O$8:$Z$1507,6,0),""),"")</f>
        <v/>
      </c>
      <c r="AL1460" s="1" t="str">
        <f t="shared" si="352"/>
        <v/>
      </c>
      <c r="AM1460" s="1" t="str">
        <f t="shared" si="353"/>
        <v/>
      </c>
      <c r="AN1460" s="1" t="str">
        <f t="shared" si="354"/>
        <v/>
      </c>
      <c r="AO1460" s="1" t="str">
        <f t="shared" si="355"/>
        <v/>
      </c>
      <c r="AP1460" s="1" t="str">
        <f t="shared" si="356"/>
        <v/>
      </c>
      <c r="AQ1460" s="1" t="str">
        <f t="shared" si="357"/>
        <v/>
      </c>
      <c r="AR1460" s="1" t="str">
        <f t="shared" si="358"/>
        <v/>
      </c>
      <c r="AS1460" s="1" t="str">
        <f t="shared" si="359"/>
        <v/>
      </c>
      <c r="AT1460" s="1" t="str">
        <f t="shared" si="360"/>
        <v/>
      </c>
      <c r="AU1460" s="1" t="str">
        <f t="shared" si="361"/>
        <v/>
      </c>
      <c r="AV1460" s="1" t="str">
        <f t="shared" si="362"/>
        <v/>
      </c>
      <c r="AW1460" s="1" t="str">
        <f t="shared" si="363"/>
        <v/>
      </c>
      <c r="AX1460" s="1" t="str">
        <f t="shared" si="364"/>
        <v/>
      </c>
      <c r="AY1460" s="1">
        <f>IFERROR(IF($AE1460&gt;$AE1459,VLOOKUP($AC1460+AL$1,STOCK!$F$10:$AB$209,16,0),IF($AE1460=$AE1459,(IF(AY1459&gt;=1,AY1459-COUNTIFS($AE1459:$AE1459,$AC1460,AL1459:AL1459,$AI$1),0)),0)),0)</f>
        <v>0</v>
      </c>
      <c r="AZ1460" s="1">
        <f>IFERROR(IF($AE1460&gt;$AE1459,VLOOKUP($AC1460+AM$1,STOCK!$F$10:$AB$209,16,0),IF($AE1460=$AE1459,(IF(AZ1459&gt;=1,AZ1459-COUNTIFS($AE1459:$AE1459,$AC1460,AM1459:AM1459,$AI$1),0)),0)),0)</f>
        <v>0</v>
      </c>
      <c r="BA1460" s="1">
        <f>IFERROR(IF($AE1460&gt;$AE1459,VLOOKUP($AC1460+AN$1,STOCK!$F$10:$AB$209,16,0),IF($AE1460=$AE1459,(IF(BA1459&gt;=1,BA1459-COUNTIFS($AE1459:$AE1459,$AC1460,AN1459:AN1459,$AI$1),0)),0)),0)</f>
        <v>0</v>
      </c>
      <c r="BB1460" s="1">
        <f>IFERROR(IF($AE1460&gt;$AE1459,VLOOKUP($AC1460+AO$1,STOCK!$F$10:$AB$209,16,0),IF($AE1460=$AE1459,(IF(BB1459&gt;=1,BB1459-COUNTIFS($AE1459:$AE1459,$AC1460,AO1459:AO1459,$AI$1),0)),0)),0)</f>
        <v>0</v>
      </c>
      <c r="BC1460" s="1">
        <f>IFERROR(IF($AE1460&gt;$AE1459,VLOOKUP($AC1460+AP$1,STOCK!$F$10:$AB$209,16,0),IF($AE1460=$AE1459,(IF(BC1459&gt;=1,BC1459-COUNTIFS($AE1459:$AE1459,$AC1460,AP1459:AP1459,$AI$1),0)),0)),0)</f>
        <v>0</v>
      </c>
      <c r="BD1460" s="1">
        <f>IFERROR(IF($AE1460&gt;$AE1459,VLOOKUP($AC1460+AQ$1,STOCK!$F$10:$AB$209,16,0),IF($AE1460=$AE1459,(IF(BD1459&gt;=1,BD1459-COUNTIFS($AE1459:$AE1459,$AC1460,AQ1459:AQ1459,$AI$1),0)),0)),0)</f>
        <v>0</v>
      </c>
      <c r="BE1460" s="1">
        <f>IFERROR(IF($AE1460&gt;$AE1459,VLOOKUP($AC1460+AR$1,STOCK!$F$10:$AB$209,16,0),IF($AE1460=$AE1459,(IF(BE1459&gt;=1,BE1459-COUNTIFS($AE1459:$AE1459,$AC1460,AR1459:AR1459,$AI$1),0)),0)),0)</f>
        <v>0</v>
      </c>
      <c r="BF1460" s="1">
        <f>IFERROR(IF($AE1460&gt;$AE1459,VLOOKUP($AC1460+AS$1,STOCK!$F$10:$AB$209,16,0),IF($AE1460=$AE1459,(IF(BF1459&gt;=1,BF1459-COUNTIFS($AE1459:$AE1459,$AC1460,AS1459:AS1459,$AI$1),0)),0)),0)</f>
        <v>0</v>
      </c>
      <c r="BG1460" s="1">
        <f>IFERROR(IF($AE1460&gt;$AE1459,VLOOKUP($AC1460+AT$1,STOCK!$F$10:$AB$209,16,0),IF($AE1460=$AE1459,(IF(BG1459&gt;=1,BG1459-COUNTIFS($AE1459:$AE1459,$AC1460,AT1459:AT1459,$AI$1),0)),0)),0)</f>
        <v>0</v>
      </c>
      <c r="BH1460" s="1">
        <f>IFERROR(IF($AE1460&gt;$AE1459,VLOOKUP($AC1460+AU$1,STOCK!$F$10:$AB$209,16,0),IF($AE1460=$AE1459,(IF(BH1459&gt;=1,BH1459-COUNTIFS($AE1459:$AE1459,$AC1460,AU1459:AU1459,$AI$1),0)),0)),0)</f>
        <v>0</v>
      </c>
      <c r="BI1460" s="1">
        <f>IFERROR(IF($AE1460&gt;$AE1459,VLOOKUP($AC1460+AV$1,STOCK!$F$10:$AB$209,16,0),IF($AE1460=$AE1459,(IF(BI1459&gt;=1,BI1459-COUNTIFS($AE1459:$AE1459,$AC1460,AV1459:AV1459,$AI$1),0)),0)),0)</f>
        <v>0</v>
      </c>
      <c r="BJ1460" s="1">
        <f>IFERROR(IF($AE1460&gt;$AE1459,VLOOKUP($AC1460+AW$1,STOCK!$F$10:$AB$209,16,0),IF($AE1460=$AE1459,(IF(BJ1459&gt;=1,BJ1459-COUNTIFS($AE1459:$AE1459,$AC1460,AW1459:AW1459,$AI$1),0)),0)),0)</f>
        <v>0</v>
      </c>
      <c r="BK1460" s="1">
        <f>IFERROR(IF($AE1460&gt;$AE1459,VLOOKUP($AC1460+AX$1,STOCK!$F$10:$AB$209,16,0),IF($AE1460=$AE1459,(IF(BK1459&gt;=1,BK1459-COUNTIFS($AE1459:$AE1459,$AC1460,AX1459:AX1459,$AI$1),0)),0)),0)</f>
        <v>0</v>
      </c>
      <c r="BL1460" s="1">
        <f>IFERROR(IF($AE1460&gt;$AE1459,VLOOKUP($AC1460+AL$1,STOCK!$F$10:$AB$209,17,0),IF($AE1460=$AE1459,(IF(BL1459&gt;=1,BL1459-COUNTIFS($AE1459:$AE1459,$AC1460,AL1459:AL1459,$AI$2),0)),0)),0)</f>
        <v>0</v>
      </c>
      <c r="BM1460" s="1">
        <f>IFERROR(IF($AE1460&gt;$AE1459,VLOOKUP($AC1460+AM$1,STOCK!$F$10:$AB$209,17,0),IF($AE1460=$AE1459,(IF(BM1459&gt;=1,BM1459-COUNTIFS($AE1459:$AE1459,$AC1460,AM1459:AM1459,$AI$2),0)),0)),0)</f>
        <v>0</v>
      </c>
      <c r="BN1460" s="1">
        <f>IFERROR(IF($AE1460&gt;$AE1459,VLOOKUP($AC1460+AN$1,STOCK!$F$10:$AB$209,17,0),IF($AE1460=$AE1459,(IF(BN1459&gt;=1,BN1459-COUNTIFS($AE1459:$AE1459,$AC1460,AN1459:AN1459,$AI$2),0)),0)),0)</f>
        <v>0</v>
      </c>
      <c r="BO1460" s="1">
        <f>IFERROR(IF($AE1460&gt;$AE1459,VLOOKUP($AC1460+AO$1,STOCK!$F$10:$AB$209,17,0),IF($AE1460=$AE1459,(IF(BO1459&gt;=1,BO1459-COUNTIFS($AE1459:$AE1459,$AC1460,AO1459:AO1459,$AI$2),0)),0)),0)</f>
        <v>0</v>
      </c>
      <c r="BP1460" s="1">
        <f>IFERROR(IF($AE1460&gt;$AE1459,VLOOKUP($AC1460+AP$1,STOCK!$F$10:$AB$209,17,0),IF($AE1460=$AE1459,(IF(BP1459&gt;=1,BP1459-COUNTIFS($AE1459:$AE1459,$AC1460,AP1459:AP1459,$AI$2),0)),0)),0)</f>
        <v>0</v>
      </c>
      <c r="BQ1460" s="1">
        <f>IFERROR(IF($AE1460&gt;$AE1459,VLOOKUP($AC1460+AQ$1,STOCK!$F$10:$AB$209,17,0),IF($AE1460=$AE1459,(IF(BQ1459&gt;=1,BQ1459-COUNTIFS($AE1459:$AE1459,$AC1460,AQ1459:AQ1459,$AI$2),0)),0)),0)</f>
        <v>0</v>
      </c>
      <c r="BR1460" s="1">
        <f>IFERROR(IF($AE1460&gt;$AE1459,VLOOKUP($AC1460+AR$1,STOCK!$F$10:$AB$209,17,0),IF($AE1460=$AE1459,(IF(BR1459&gt;=1,BR1459-COUNTIFS($AE1459:$AE1459,$AC1460,AR1459:AR1459,$AI$2),0)),0)),0)</f>
        <v>0</v>
      </c>
      <c r="BS1460" s="1">
        <f>IFERROR(IF($AE1460&gt;$AE1459,VLOOKUP($AC1460+AS$1,STOCK!$F$10:$AB$209,17,0),IF($AE1460=$AE1459,(IF(BS1459&gt;=1,BS1459-COUNTIFS($AE1459:$AE1459,$AC1460,AS1459:AS1459,$AI$2),0)),0)),0)</f>
        <v>0</v>
      </c>
      <c r="BT1460" s="1">
        <f>IFERROR(IF($AE1460&gt;$AE1459,VLOOKUP($AC1460+AT$1,STOCK!$F$10:$AB$209,17,0),IF($AE1460=$AE1459,(IF(BT1459&gt;=1,BT1459-COUNTIFS($AE1459:$AE1459,$AC1460,AT1459:AT1459,$AI$2),0)),0)),0)</f>
        <v>0</v>
      </c>
      <c r="BU1460" s="1">
        <f>IFERROR(IF($AE1460&gt;$AE1459,VLOOKUP($AC1460+AU$1,STOCK!$F$10:$AB$209,17,0),IF($AE1460=$AE1459,(IF(BU1459&gt;=1,BU1459-COUNTIFS($AE1459:$AE1459,$AC1460,AU1459:AU1459,$AI$2),0)),0)),0)</f>
        <v>0</v>
      </c>
      <c r="BV1460" s="1">
        <f>IFERROR(IF($AE1460&gt;$AE1459,VLOOKUP($AC1460+AV$1,STOCK!$F$10:$AB$209,17,0),IF($AE1460=$AE1459,(IF(BV1459&gt;=1,BV1459-COUNTIFS($AE1459:$AE1459,$AC1460,AV1459:AV1459,$AI$2),0)),0)),0)</f>
        <v>0</v>
      </c>
      <c r="BW1460" s="1">
        <f>IFERROR(IF($AE1460&gt;$AE1459,VLOOKUP($AC1460+AW$1,STOCK!$F$10:$AB$209,17,0),IF($AE1460=$AE1459,(IF(BW1459&gt;=1,BW1459-COUNTIFS($AE1459:$AE1459,$AC1460,AW1459:AW1459,$AI$2),0)),0)),0)</f>
        <v>0</v>
      </c>
      <c r="BX1460" s="1">
        <f>IFERROR(IF($AE1460&gt;$AE1459,VLOOKUP($AC1460+AX$1,STOCK!$F$10:$AB$209,17,0),IF($AE1460=$AE1459,(IF(BX1459&gt;=1,BX1459-COUNTIFS($AE1459:$AE1459,$AC1460,AX1459:AX1459,$AI$2),0)),0)),0)</f>
        <v>0</v>
      </c>
    </row>
    <row r="1461" spans="29:76" x14ac:dyDescent="0.25">
      <c r="AC1461" s="1">
        <f t="shared" si="350"/>
        <v>0</v>
      </c>
      <c r="AD1461" s="1">
        <f>IFERROR(IF(LEN(AK1461)&gt;=1,VLOOKUP(HLOOKUP(AK1461,PROFILE!$K$5:$V$8,4,0),PROFILE!$F$1:$G$3,2,0),0),0)</f>
        <v>0</v>
      </c>
      <c r="AE1461" s="1">
        <f t="shared" si="351"/>
        <v>0</v>
      </c>
      <c r="AF1461" s="1">
        <v>1448</v>
      </c>
      <c r="AI1461" s="1" t="str">
        <f>IFERROR(IF($AH1461&gt;=1,VLOOKUP($AG1461,STUDENT!$O$8:$Z$1507,3,0),""),"")</f>
        <v/>
      </c>
      <c r="AJ1461" s="1" t="str">
        <f>IFERROR(IF($AH1461&gt;=1,VLOOKUP($AG1461,STUDENT!$O$8:$Z$1507,4,0),""),"")</f>
        <v/>
      </c>
      <c r="AK1461" s="1" t="str">
        <f>IFERROR(IF($AH1461&gt;=1,VLOOKUP($AG1461,STUDENT!$O$8:$Z$1507,6,0),""),"")</f>
        <v/>
      </c>
      <c r="AL1461" s="1" t="str">
        <f t="shared" si="352"/>
        <v/>
      </c>
      <c r="AM1461" s="1" t="str">
        <f t="shared" si="353"/>
        <v/>
      </c>
      <c r="AN1461" s="1" t="str">
        <f t="shared" si="354"/>
        <v/>
      </c>
      <c r="AO1461" s="1" t="str">
        <f t="shared" si="355"/>
        <v/>
      </c>
      <c r="AP1461" s="1" t="str">
        <f t="shared" si="356"/>
        <v/>
      </c>
      <c r="AQ1461" s="1" t="str">
        <f t="shared" si="357"/>
        <v/>
      </c>
      <c r="AR1461" s="1" t="str">
        <f t="shared" si="358"/>
        <v/>
      </c>
      <c r="AS1461" s="1" t="str">
        <f t="shared" si="359"/>
        <v/>
      </c>
      <c r="AT1461" s="1" t="str">
        <f t="shared" si="360"/>
        <v/>
      </c>
      <c r="AU1461" s="1" t="str">
        <f t="shared" si="361"/>
        <v/>
      </c>
      <c r="AV1461" s="1" t="str">
        <f t="shared" si="362"/>
        <v/>
      </c>
      <c r="AW1461" s="1" t="str">
        <f t="shared" si="363"/>
        <v/>
      </c>
      <c r="AX1461" s="1" t="str">
        <f t="shared" si="364"/>
        <v/>
      </c>
      <c r="AY1461" s="1">
        <f>IFERROR(IF($AE1461&gt;$AE1460,VLOOKUP($AC1461+AL$1,STOCK!$F$10:$AB$209,16,0),IF($AE1461=$AE1460,(IF(AY1460&gt;=1,AY1460-COUNTIFS($AE1460:$AE1460,$AC1461,AL1460:AL1460,$AI$1),0)),0)),0)</f>
        <v>0</v>
      </c>
      <c r="AZ1461" s="1">
        <f>IFERROR(IF($AE1461&gt;$AE1460,VLOOKUP($AC1461+AM$1,STOCK!$F$10:$AB$209,16,0),IF($AE1461=$AE1460,(IF(AZ1460&gt;=1,AZ1460-COUNTIFS($AE1460:$AE1460,$AC1461,AM1460:AM1460,$AI$1),0)),0)),0)</f>
        <v>0</v>
      </c>
      <c r="BA1461" s="1">
        <f>IFERROR(IF($AE1461&gt;$AE1460,VLOOKUP($AC1461+AN$1,STOCK!$F$10:$AB$209,16,0),IF($AE1461=$AE1460,(IF(BA1460&gt;=1,BA1460-COUNTIFS($AE1460:$AE1460,$AC1461,AN1460:AN1460,$AI$1),0)),0)),0)</f>
        <v>0</v>
      </c>
      <c r="BB1461" s="1">
        <f>IFERROR(IF($AE1461&gt;$AE1460,VLOOKUP($AC1461+AO$1,STOCK!$F$10:$AB$209,16,0),IF($AE1461=$AE1460,(IF(BB1460&gt;=1,BB1460-COUNTIFS($AE1460:$AE1460,$AC1461,AO1460:AO1460,$AI$1),0)),0)),0)</f>
        <v>0</v>
      </c>
      <c r="BC1461" s="1">
        <f>IFERROR(IF($AE1461&gt;$AE1460,VLOOKUP($AC1461+AP$1,STOCK!$F$10:$AB$209,16,0),IF($AE1461=$AE1460,(IF(BC1460&gt;=1,BC1460-COUNTIFS($AE1460:$AE1460,$AC1461,AP1460:AP1460,$AI$1),0)),0)),0)</f>
        <v>0</v>
      </c>
      <c r="BD1461" s="1">
        <f>IFERROR(IF($AE1461&gt;$AE1460,VLOOKUP($AC1461+AQ$1,STOCK!$F$10:$AB$209,16,0),IF($AE1461=$AE1460,(IF(BD1460&gt;=1,BD1460-COUNTIFS($AE1460:$AE1460,$AC1461,AQ1460:AQ1460,$AI$1),0)),0)),0)</f>
        <v>0</v>
      </c>
      <c r="BE1461" s="1">
        <f>IFERROR(IF($AE1461&gt;$AE1460,VLOOKUP($AC1461+AR$1,STOCK!$F$10:$AB$209,16,0),IF($AE1461=$AE1460,(IF(BE1460&gt;=1,BE1460-COUNTIFS($AE1460:$AE1460,$AC1461,AR1460:AR1460,$AI$1),0)),0)),0)</f>
        <v>0</v>
      </c>
      <c r="BF1461" s="1">
        <f>IFERROR(IF($AE1461&gt;$AE1460,VLOOKUP($AC1461+AS$1,STOCK!$F$10:$AB$209,16,0),IF($AE1461=$AE1460,(IF(BF1460&gt;=1,BF1460-COUNTIFS($AE1460:$AE1460,$AC1461,AS1460:AS1460,$AI$1),0)),0)),0)</f>
        <v>0</v>
      </c>
      <c r="BG1461" s="1">
        <f>IFERROR(IF($AE1461&gt;$AE1460,VLOOKUP($AC1461+AT$1,STOCK!$F$10:$AB$209,16,0),IF($AE1461=$AE1460,(IF(BG1460&gt;=1,BG1460-COUNTIFS($AE1460:$AE1460,$AC1461,AT1460:AT1460,$AI$1),0)),0)),0)</f>
        <v>0</v>
      </c>
      <c r="BH1461" s="1">
        <f>IFERROR(IF($AE1461&gt;$AE1460,VLOOKUP($AC1461+AU$1,STOCK!$F$10:$AB$209,16,0),IF($AE1461=$AE1460,(IF(BH1460&gt;=1,BH1460-COUNTIFS($AE1460:$AE1460,$AC1461,AU1460:AU1460,$AI$1),0)),0)),0)</f>
        <v>0</v>
      </c>
      <c r="BI1461" s="1">
        <f>IFERROR(IF($AE1461&gt;$AE1460,VLOOKUP($AC1461+AV$1,STOCK!$F$10:$AB$209,16,0),IF($AE1461=$AE1460,(IF(BI1460&gt;=1,BI1460-COUNTIFS($AE1460:$AE1460,$AC1461,AV1460:AV1460,$AI$1),0)),0)),0)</f>
        <v>0</v>
      </c>
      <c r="BJ1461" s="1">
        <f>IFERROR(IF($AE1461&gt;$AE1460,VLOOKUP($AC1461+AW$1,STOCK!$F$10:$AB$209,16,0),IF($AE1461=$AE1460,(IF(BJ1460&gt;=1,BJ1460-COUNTIFS($AE1460:$AE1460,$AC1461,AW1460:AW1460,$AI$1),0)),0)),0)</f>
        <v>0</v>
      </c>
      <c r="BK1461" s="1">
        <f>IFERROR(IF($AE1461&gt;$AE1460,VLOOKUP($AC1461+AX$1,STOCK!$F$10:$AB$209,16,0),IF($AE1461=$AE1460,(IF(BK1460&gt;=1,BK1460-COUNTIFS($AE1460:$AE1460,$AC1461,AX1460:AX1460,$AI$1),0)),0)),0)</f>
        <v>0</v>
      </c>
      <c r="BL1461" s="1">
        <f>IFERROR(IF($AE1461&gt;$AE1460,VLOOKUP($AC1461+AL$1,STOCK!$F$10:$AB$209,17,0),IF($AE1461=$AE1460,(IF(BL1460&gt;=1,BL1460-COUNTIFS($AE1460:$AE1460,$AC1461,AL1460:AL1460,$AI$2),0)),0)),0)</f>
        <v>0</v>
      </c>
      <c r="BM1461" s="1">
        <f>IFERROR(IF($AE1461&gt;$AE1460,VLOOKUP($AC1461+AM$1,STOCK!$F$10:$AB$209,17,0),IF($AE1461=$AE1460,(IF(BM1460&gt;=1,BM1460-COUNTIFS($AE1460:$AE1460,$AC1461,AM1460:AM1460,$AI$2),0)),0)),0)</f>
        <v>0</v>
      </c>
      <c r="BN1461" s="1">
        <f>IFERROR(IF($AE1461&gt;$AE1460,VLOOKUP($AC1461+AN$1,STOCK!$F$10:$AB$209,17,0),IF($AE1461=$AE1460,(IF(BN1460&gt;=1,BN1460-COUNTIFS($AE1460:$AE1460,$AC1461,AN1460:AN1460,$AI$2),0)),0)),0)</f>
        <v>0</v>
      </c>
      <c r="BO1461" s="1">
        <f>IFERROR(IF($AE1461&gt;$AE1460,VLOOKUP($AC1461+AO$1,STOCK!$F$10:$AB$209,17,0),IF($AE1461=$AE1460,(IF(BO1460&gt;=1,BO1460-COUNTIFS($AE1460:$AE1460,$AC1461,AO1460:AO1460,$AI$2),0)),0)),0)</f>
        <v>0</v>
      </c>
      <c r="BP1461" s="1">
        <f>IFERROR(IF($AE1461&gt;$AE1460,VLOOKUP($AC1461+AP$1,STOCK!$F$10:$AB$209,17,0),IF($AE1461=$AE1460,(IF(BP1460&gt;=1,BP1460-COUNTIFS($AE1460:$AE1460,$AC1461,AP1460:AP1460,$AI$2),0)),0)),0)</f>
        <v>0</v>
      </c>
      <c r="BQ1461" s="1">
        <f>IFERROR(IF($AE1461&gt;$AE1460,VLOOKUP($AC1461+AQ$1,STOCK!$F$10:$AB$209,17,0),IF($AE1461=$AE1460,(IF(BQ1460&gt;=1,BQ1460-COUNTIFS($AE1460:$AE1460,$AC1461,AQ1460:AQ1460,$AI$2),0)),0)),0)</f>
        <v>0</v>
      </c>
      <c r="BR1461" s="1">
        <f>IFERROR(IF($AE1461&gt;$AE1460,VLOOKUP($AC1461+AR$1,STOCK!$F$10:$AB$209,17,0),IF($AE1461=$AE1460,(IF(BR1460&gt;=1,BR1460-COUNTIFS($AE1460:$AE1460,$AC1461,AR1460:AR1460,$AI$2),0)),0)),0)</f>
        <v>0</v>
      </c>
      <c r="BS1461" s="1">
        <f>IFERROR(IF($AE1461&gt;$AE1460,VLOOKUP($AC1461+AS$1,STOCK!$F$10:$AB$209,17,0),IF($AE1461=$AE1460,(IF(BS1460&gt;=1,BS1460-COUNTIFS($AE1460:$AE1460,$AC1461,AS1460:AS1460,$AI$2),0)),0)),0)</f>
        <v>0</v>
      </c>
      <c r="BT1461" s="1">
        <f>IFERROR(IF($AE1461&gt;$AE1460,VLOOKUP($AC1461+AT$1,STOCK!$F$10:$AB$209,17,0),IF($AE1461=$AE1460,(IF(BT1460&gt;=1,BT1460-COUNTIFS($AE1460:$AE1460,$AC1461,AT1460:AT1460,$AI$2),0)),0)),0)</f>
        <v>0</v>
      </c>
      <c r="BU1461" s="1">
        <f>IFERROR(IF($AE1461&gt;$AE1460,VLOOKUP($AC1461+AU$1,STOCK!$F$10:$AB$209,17,0),IF($AE1461=$AE1460,(IF(BU1460&gt;=1,BU1460-COUNTIFS($AE1460:$AE1460,$AC1461,AU1460:AU1460,$AI$2),0)),0)),0)</f>
        <v>0</v>
      </c>
      <c r="BV1461" s="1">
        <f>IFERROR(IF($AE1461&gt;$AE1460,VLOOKUP($AC1461+AV$1,STOCK!$F$10:$AB$209,17,0),IF($AE1461=$AE1460,(IF(BV1460&gt;=1,BV1460-COUNTIFS($AE1460:$AE1460,$AC1461,AV1460:AV1460,$AI$2),0)),0)),0)</f>
        <v>0</v>
      </c>
      <c r="BW1461" s="1">
        <f>IFERROR(IF($AE1461&gt;$AE1460,VLOOKUP($AC1461+AW$1,STOCK!$F$10:$AB$209,17,0),IF($AE1461=$AE1460,(IF(BW1460&gt;=1,BW1460-COUNTIFS($AE1460:$AE1460,$AC1461,AW1460:AW1460,$AI$2),0)),0)),0)</f>
        <v>0</v>
      </c>
      <c r="BX1461" s="1">
        <f>IFERROR(IF($AE1461&gt;$AE1460,VLOOKUP($AC1461+AX$1,STOCK!$F$10:$AB$209,17,0),IF($AE1461=$AE1460,(IF(BX1460&gt;=1,BX1460-COUNTIFS($AE1460:$AE1460,$AC1461,AX1460:AX1460,$AI$2),0)),0)),0)</f>
        <v>0</v>
      </c>
    </row>
    <row r="1462" spans="29:76" x14ac:dyDescent="0.25">
      <c r="AC1462" s="1">
        <f t="shared" si="350"/>
        <v>0</v>
      </c>
      <c r="AD1462" s="1">
        <f>IFERROR(IF(LEN(AK1462)&gt;=1,VLOOKUP(HLOOKUP(AK1462,PROFILE!$K$5:$V$8,4,0),PROFILE!$F$1:$G$3,2,0),0),0)</f>
        <v>0</v>
      </c>
      <c r="AE1462" s="1">
        <f t="shared" si="351"/>
        <v>0</v>
      </c>
      <c r="AF1462" s="1">
        <v>1449</v>
      </c>
      <c r="AI1462" s="1" t="str">
        <f>IFERROR(IF($AH1462&gt;=1,VLOOKUP($AG1462,STUDENT!$O$8:$Z$1507,3,0),""),"")</f>
        <v/>
      </c>
      <c r="AJ1462" s="1" t="str">
        <f>IFERROR(IF($AH1462&gt;=1,VLOOKUP($AG1462,STUDENT!$O$8:$Z$1507,4,0),""),"")</f>
        <v/>
      </c>
      <c r="AK1462" s="1" t="str">
        <f>IFERROR(IF($AH1462&gt;=1,VLOOKUP($AG1462,STUDENT!$O$8:$Z$1507,6,0),""),"")</f>
        <v/>
      </c>
      <c r="AL1462" s="1" t="str">
        <f t="shared" si="352"/>
        <v/>
      </c>
      <c r="AM1462" s="1" t="str">
        <f t="shared" si="353"/>
        <v/>
      </c>
      <c r="AN1462" s="1" t="str">
        <f t="shared" si="354"/>
        <v/>
      </c>
      <c r="AO1462" s="1" t="str">
        <f t="shared" si="355"/>
        <v/>
      </c>
      <c r="AP1462" s="1" t="str">
        <f t="shared" si="356"/>
        <v/>
      </c>
      <c r="AQ1462" s="1" t="str">
        <f t="shared" si="357"/>
        <v/>
      </c>
      <c r="AR1462" s="1" t="str">
        <f t="shared" si="358"/>
        <v/>
      </c>
      <c r="AS1462" s="1" t="str">
        <f t="shared" si="359"/>
        <v/>
      </c>
      <c r="AT1462" s="1" t="str">
        <f t="shared" si="360"/>
        <v/>
      </c>
      <c r="AU1462" s="1" t="str">
        <f t="shared" si="361"/>
        <v/>
      </c>
      <c r="AV1462" s="1" t="str">
        <f t="shared" si="362"/>
        <v/>
      </c>
      <c r="AW1462" s="1" t="str">
        <f t="shared" si="363"/>
        <v/>
      </c>
      <c r="AX1462" s="1" t="str">
        <f t="shared" si="364"/>
        <v/>
      </c>
      <c r="AY1462" s="1">
        <f>IFERROR(IF($AE1462&gt;$AE1461,VLOOKUP($AC1462+AL$1,STOCK!$F$10:$AB$209,16,0),IF($AE1462=$AE1461,(IF(AY1461&gt;=1,AY1461-COUNTIFS($AE1461:$AE1461,$AC1462,AL1461:AL1461,$AI$1),0)),0)),0)</f>
        <v>0</v>
      </c>
      <c r="AZ1462" s="1">
        <f>IFERROR(IF($AE1462&gt;$AE1461,VLOOKUP($AC1462+AM$1,STOCK!$F$10:$AB$209,16,0),IF($AE1462=$AE1461,(IF(AZ1461&gt;=1,AZ1461-COUNTIFS($AE1461:$AE1461,$AC1462,AM1461:AM1461,$AI$1),0)),0)),0)</f>
        <v>0</v>
      </c>
      <c r="BA1462" s="1">
        <f>IFERROR(IF($AE1462&gt;$AE1461,VLOOKUP($AC1462+AN$1,STOCK!$F$10:$AB$209,16,0),IF($AE1462=$AE1461,(IF(BA1461&gt;=1,BA1461-COUNTIFS($AE1461:$AE1461,$AC1462,AN1461:AN1461,$AI$1),0)),0)),0)</f>
        <v>0</v>
      </c>
      <c r="BB1462" s="1">
        <f>IFERROR(IF($AE1462&gt;$AE1461,VLOOKUP($AC1462+AO$1,STOCK!$F$10:$AB$209,16,0),IF($AE1462=$AE1461,(IF(BB1461&gt;=1,BB1461-COUNTIFS($AE1461:$AE1461,$AC1462,AO1461:AO1461,$AI$1),0)),0)),0)</f>
        <v>0</v>
      </c>
      <c r="BC1462" s="1">
        <f>IFERROR(IF($AE1462&gt;$AE1461,VLOOKUP($AC1462+AP$1,STOCK!$F$10:$AB$209,16,0),IF($AE1462=$AE1461,(IF(BC1461&gt;=1,BC1461-COUNTIFS($AE1461:$AE1461,$AC1462,AP1461:AP1461,$AI$1),0)),0)),0)</f>
        <v>0</v>
      </c>
      <c r="BD1462" s="1">
        <f>IFERROR(IF($AE1462&gt;$AE1461,VLOOKUP($AC1462+AQ$1,STOCK!$F$10:$AB$209,16,0),IF($AE1462=$AE1461,(IF(BD1461&gt;=1,BD1461-COUNTIFS($AE1461:$AE1461,$AC1462,AQ1461:AQ1461,$AI$1),0)),0)),0)</f>
        <v>0</v>
      </c>
      <c r="BE1462" s="1">
        <f>IFERROR(IF($AE1462&gt;$AE1461,VLOOKUP($AC1462+AR$1,STOCK!$F$10:$AB$209,16,0),IF($AE1462=$AE1461,(IF(BE1461&gt;=1,BE1461-COUNTIFS($AE1461:$AE1461,$AC1462,AR1461:AR1461,$AI$1),0)),0)),0)</f>
        <v>0</v>
      </c>
      <c r="BF1462" s="1">
        <f>IFERROR(IF($AE1462&gt;$AE1461,VLOOKUP($AC1462+AS$1,STOCK!$F$10:$AB$209,16,0),IF($AE1462=$AE1461,(IF(BF1461&gt;=1,BF1461-COUNTIFS($AE1461:$AE1461,$AC1462,AS1461:AS1461,$AI$1),0)),0)),0)</f>
        <v>0</v>
      </c>
      <c r="BG1462" s="1">
        <f>IFERROR(IF($AE1462&gt;$AE1461,VLOOKUP($AC1462+AT$1,STOCK!$F$10:$AB$209,16,0),IF($AE1462=$AE1461,(IF(BG1461&gt;=1,BG1461-COUNTIFS($AE1461:$AE1461,$AC1462,AT1461:AT1461,$AI$1),0)),0)),0)</f>
        <v>0</v>
      </c>
      <c r="BH1462" s="1">
        <f>IFERROR(IF($AE1462&gt;$AE1461,VLOOKUP($AC1462+AU$1,STOCK!$F$10:$AB$209,16,0),IF($AE1462=$AE1461,(IF(BH1461&gt;=1,BH1461-COUNTIFS($AE1461:$AE1461,$AC1462,AU1461:AU1461,$AI$1),0)),0)),0)</f>
        <v>0</v>
      </c>
      <c r="BI1462" s="1">
        <f>IFERROR(IF($AE1462&gt;$AE1461,VLOOKUP($AC1462+AV$1,STOCK!$F$10:$AB$209,16,0),IF($AE1462=$AE1461,(IF(BI1461&gt;=1,BI1461-COUNTIFS($AE1461:$AE1461,$AC1462,AV1461:AV1461,$AI$1),0)),0)),0)</f>
        <v>0</v>
      </c>
      <c r="BJ1462" s="1">
        <f>IFERROR(IF($AE1462&gt;$AE1461,VLOOKUP($AC1462+AW$1,STOCK!$F$10:$AB$209,16,0),IF($AE1462=$AE1461,(IF(BJ1461&gt;=1,BJ1461-COUNTIFS($AE1461:$AE1461,$AC1462,AW1461:AW1461,$AI$1),0)),0)),0)</f>
        <v>0</v>
      </c>
      <c r="BK1462" s="1">
        <f>IFERROR(IF($AE1462&gt;$AE1461,VLOOKUP($AC1462+AX$1,STOCK!$F$10:$AB$209,16,0),IF($AE1462=$AE1461,(IF(BK1461&gt;=1,BK1461-COUNTIFS($AE1461:$AE1461,$AC1462,AX1461:AX1461,$AI$1),0)),0)),0)</f>
        <v>0</v>
      </c>
      <c r="BL1462" s="1">
        <f>IFERROR(IF($AE1462&gt;$AE1461,VLOOKUP($AC1462+AL$1,STOCK!$F$10:$AB$209,17,0),IF($AE1462=$AE1461,(IF(BL1461&gt;=1,BL1461-COUNTIFS($AE1461:$AE1461,$AC1462,AL1461:AL1461,$AI$2),0)),0)),0)</f>
        <v>0</v>
      </c>
      <c r="BM1462" s="1">
        <f>IFERROR(IF($AE1462&gt;$AE1461,VLOOKUP($AC1462+AM$1,STOCK!$F$10:$AB$209,17,0),IF($AE1462=$AE1461,(IF(BM1461&gt;=1,BM1461-COUNTIFS($AE1461:$AE1461,$AC1462,AM1461:AM1461,$AI$2),0)),0)),0)</f>
        <v>0</v>
      </c>
      <c r="BN1462" s="1">
        <f>IFERROR(IF($AE1462&gt;$AE1461,VLOOKUP($AC1462+AN$1,STOCK!$F$10:$AB$209,17,0),IF($AE1462=$AE1461,(IF(BN1461&gt;=1,BN1461-COUNTIFS($AE1461:$AE1461,$AC1462,AN1461:AN1461,$AI$2),0)),0)),0)</f>
        <v>0</v>
      </c>
      <c r="BO1462" s="1">
        <f>IFERROR(IF($AE1462&gt;$AE1461,VLOOKUP($AC1462+AO$1,STOCK!$F$10:$AB$209,17,0),IF($AE1462=$AE1461,(IF(BO1461&gt;=1,BO1461-COUNTIFS($AE1461:$AE1461,$AC1462,AO1461:AO1461,$AI$2),0)),0)),0)</f>
        <v>0</v>
      </c>
      <c r="BP1462" s="1">
        <f>IFERROR(IF($AE1462&gt;$AE1461,VLOOKUP($AC1462+AP$1,STOCK!$F$10:$AB$209,17,0),IF($AE1462=$AE1461,(IF(BP1461&gt;=1,BP1461-COUNTIFS($AE1461:$AE1461,$AC1462,AP1461:AP1461,$AI$2),0)),0)),0)</f>
        <v>0</v>
      </c>
      <c r="BQ1462" s="1">
        <f>IFERROR(IF($AE1462&gt;$AE1461,VLOOKUP($AC1462+AQ$1,STOCK!$F$10:$AB$209,17,0),IF($AE1462=$AE1461,(IF(BQ1461&gt;=1,BQ1461-COUNTIFS($AE1461:$AE1461,$AC1462,AQ1461:AQ1461,$AI$2),0)),0)),0)</f>
        <v>0</v>
      </c>
      <c r="BR1462" s="1">
        <f>IFERROR(IF($AE1462&gt;$AE1461,VLOOKUP($AC1462+AR$1,STOCK!$F$10:$AB$209,17,0),IF($AE1462=$AE1461,(IF(BR1461&gt;=1,BR1461-COUNTIFS($AE1461:$AE1461,$AC1462,AR1461:AR1461,$AI$2),0)),0)),0)</f>
        <v>0</v>
      </c>
      <c r="BS1462" s="1">
        <f>IFERROR(IF($AE1462&gt;$AE1461,VLOOKUP($AC1462+AS$1,STOCK!$F$10:$AB$209,17,0),IF($AE1462=$AE1461,(IF(BS1461&gt;=1,BS1461-COUNTIFS($AE1461:$AE1461,$AC1462,AS1461:AS1461,$AI$2),0)),0)),0)</f>
        <v>0</v>
      </c>
      <c r="BT1462" s="1">
        <f>IFERROR(IF($AE1462&gt;$AE1461,VLOOKUP($AC1462+AT$1,STOCK!$F$10:$AB$209,17,0),IF($AE1462=$AE1461,(IF(BT1461&gt;=1,BT1461-COUNTIFS($AE1461:$AE1461,$AC1462,AT1461:AT1461,$AI$2),0)),0)),0)</f>
        <v>0</v>
      </c>
      <c r="BU1462" s="1">
        <f>IFERROR(IF($AE1462&gt;$AE1461,VLOOKUP($AC1462+AU$1,STOCK!$F$10:$AB$209,17,0),IF($AE1462=$AE1461,(IF(BU1461&gt;=1,BU1461-COUNTIFS($AE1461:$AE1461,$AC1462,AU1461:AU1461,$AI$2),0)),0)),0)</f>
        <v>0</v>
      </c>
      <c r="BV1462" s="1">
        <f>IFERROR(IF($AE1462&gt;$AE1461,VLOOKUP($AC1462+AV$1,STOCK!$F$10:$AB$209,17,0),IF($AE1462=$AE1461,(IF(BV1461&gt;=1,BV1461-COUNTIFS($AE1461:$AE1461,$AC1462,AV1461:AV1461,$AI$2),0)),0)),0)</f>
        <v>0</v>
      </c>
      <c r="BW1462" s="1">
        <f>IFERROR(IF($AE1462&gt;$AE1461,VLOOKUP($AC1462+AW$1,STOCK!$F$10:$AB$209,17,0),IF($AE1462=$AE1461,(IF(BW1461&gt;=1,BW1461-COUNTIFS($AE1461:$AE1461,$AC1462,AW1461:AW1461,$AI$2),0)),0)),0)</f>
        <v>0</v>
      </c>
      <c r="BX1462" s="1">
        <f>IFERROR(IF($AE1462&gt;$AE1461,VLOOKUP($AC1462+AX$1,STOCK!$F$10:$AB$209,17,0),IF($AE1462=$AE1461,(IF(BX1461&gt;=1,BX1461-COUNTIFS($AE1461:$AE1461,$AC1462,AX1461:AX1461,$AI$2),0)),0)),0)</f>
        <v>0</v>
      </c>
    </row>
    <row r="1463" spans="29:76" x14ac:dyDescent="0.25">
      <c r="AC1463" s="1">
        <f t="shared" si="350"/>
        <v>0</v>
      </c>
      <c r="AD1463" s="1">
        <f>IFERROR(IF(LEN(AK1463)&gt;=1,VLOOKUP(HLOOKUP(AK1463,PROFILE!$K$5:$V$8,4,0),PROFILE!$F$1:$G$3,2,0),0),0)</f>
        <v>0</v>
      </c>
      <c r="AE1463" s="1">
        <f t="shared" si="351"/>
        <v>0</v>
      </c>
      <c r="AF1463" s="1">
        <v>1450</v>
      </c>
      <c r="AI1463" s="1" t="str">
        <f>IFERROR(IF($AH1463&gt;=1,VLOOKUP($AG1463,STUDENT!$O$8:$Z$1507,3,0),""),"")</f>
        <v/>
      </c>
      <c r="AJ1463" s="1" t="str">
        <f>IFERROR(IF($AH1463&gt;=1,VLOOKUP($AG1463,STUDENT!$O$8:$Z$1507,4,0),""),"")</f>
        <v/>
      </c>
      <c r="AK1463" s="1" t="str">
        <f>IFERROR(IF($AH1463&gt;=1,VLOOKUP($AG1463,STUDENT!$O$8:$Z$1507,6,0),""),"")</f>
        <v/>
      </c>
      <c r="AL1463" s="1" t="str">
        <f t="shared" si="352"/>
        <v/>
      </c>
      <c r="AM1463" s="1" t="str">
        <f t="shared" si="353"/>
        <v/>
      </c>
      <c r="AN1463" s="1" t="str">
        <f t="shared" si="354"/>
        <v/>
      </c>
      <c r="AO1463" s="1" t="str">
        <f t="shared" si="355"/>
        <v/>
      </c>
      <c r="AP1463" s="1" t="str">
        <f t="shared" si="356"/>
        <v/>
      </c>
      <c r="AQ1463" s="1" t="str">
        <f t="shared" si="357"/>
        <v/>
      </c>
      <c r="AR1463" s="1" t="str">
        <f t="shared" si="358"/>
        <v/>
      </c>
      <c r="AS1463" s="1" t="str">
        <f t="shared" si="359"/>
        <v/>
      </c>
      <c r="AT1463" s="1" t="str">
        <f t="shared" si="360"/>
        <v/>
      </c>
      <c r="AU1463" s="1" t="str">
        <f t="shared" si="361"/>
        <v/>
      </c>
      <c r="AV1463" s="1" t="str">
        <f t="shared" si="362"/>
        <v/>
      </c>
      <c r="AW1463" s="1" t="str">
        <f t="shared" si="363"/>
        <v/>
      </c>
      <c r="AX1463" s="1" t="str">
        <f t="shared" si="364"/>
        <v/>
      </c>
      <c r="AY1463" s="1">
        <f>IFERROR(IF($AE1463&gt;$AE1462,VLOOKUP($AC1463+AL$1,STOCK!$F$10:$AB$209,16,0),IF($AE1463=$AE1462,(IF(AY1462&gt;=1,AY1462-COUNTIFS($AE1462:$AE1462,$AC1463,AL1462:AL1462,$AI$1),0)),0)),0)</f>
        <v>0</v>
      </c>
      <c r="AZ1463" s="1">
        <f>IFERROR(IF($AE1463&gt;$AE1462,VLOOKUP($AC1463+AM$1,STOCK!$F$10:$AB$209,16,0),IF($AE1463=$AE1462,(IF(AZ1462&gt;=1,AZ1462-COUNTIFS($AE1462:$AE1462,$AC1463,AM1462:AM1462,$AI$1),0)),0)),0)</f>
        <v>0</v>
      </c>
      <c r="BA1463" s="1">
        <f>IFERROR(IF($AE1463&gt;$AE1462,VLOOKUP($AC1463+AN$1,STOCK!$F$10:$AB$209,16,0),IF($AE1463=$AE1462,(IF(BA1462&gt;=1,BA1462-COUNTIFS($AE1462:$AE1462,$AC1463,AN1462:AN1462,$AI$1),0)),0)),0)</f>
        <v>0</v>
      </c>
      <c r="BB1463" s="1">
        <f>IFERROR(IF($AE1463&gt;$AE1462,VLOOKUP($AC1463+AO$1,STOCK!$F$10:$AB$209,16,0),IF($AE1463=$AE1462,(IF(BB1462&gt;=1,BB1462-COUNTIFS($AE1462:$AE1462,$AC1463,AO1462:AO1462,$AI$1),0)),0)),0)</f>
        <v>0</v>
      </c>
      <c r="BC1463" s="1">
        <f>IFERROR(IF($AE1463&gt;$AE1462,VLOOKUP($AC1463+AP$1,STOCK!$F$10:$AB$209,16,0),IF($AE1463=$AE1462,(IF(BC1462&gt;=1,BC1462-COUNTIFS($AE1462:$AE1462,$AC1463,AP1462:AP1462,$AI$1),0)),0)),0)</f>
        <v>0</v>
      </c>
      <c r="BD1463" s="1">
        <f>IFERROR(IF($AE1463&gt;$AE1462,VLOOKUP($AC1463+AQ$1,STOCK!$F$10:$AB$209,16,0),IF($AE1463=$AE1462,(IF(BD1462&gt;=1,BD1462-COUNTIFS($AE1462:$AE1462,$AC1463,AQ1462:AQ1462,$AI$1),0)),0)),0)</f>
        <v>0</v>
      </c>
      <c r="BE1463" s="1">
        <f>IFERROR(IF($AE1463&gt;$AE1462,VLOOKUP($AC1463+AR$1,STOCK!$F$10:$AB$209,16,0),IF($AE1463=$AE1462,(IF(BE1462&gt;=1,BE1462-COUNTIFS($AE1462:$AE1462,$AC1463,AR1462:AR1462,$AI$1),0)),0)),0)</f>
        <v>0</v>
      </c>
      <c r="BF1463" s="1">
        <f>IFERROR(IF($AE1463&gt;$AE1462,VLOOKUP($AC1463+AS$1,STOCK!$F$10:$AB$209,16,0),IF($AE1463=$AE1462,(IF(BF1462&gt;=1,BF1462-COUNTIFS($AE1462:$AE1462,$AC1463,AS1462:AS1462,$AI$1),0)),0)),0)</f>
        <v>0</v>
      </c>
      <c r="BG1463" s="1">
        <f>IFERROR(IF($AE1463&gt;$AE1462,VLOOKUP($AC1463+AT$1,STOCK!$F$10:$AB$209,16,0),IF($AE1463=$AE1462,(IF(BG1462&gt;=1,BG1462-COUNTIFS($AE1462:$AE1462,$AC1463,AT1462:AT1462,$AI$1),0)),0)),0)</f>
        <v>0</v>
      </c>
      <c r="BH1463" s="1">
        <f>IFERROR(IF($AE1463&gt;$AE1462,VLOOKUP($AC1463+AU$1,STOCK!$F$10:$AB$209,16,0),IF($AE1463=$AE1462,(IF(BH1462&gt;=1,BH1462-COUNTIFS($AE1462:$AE1462,$AC1463,AU1462:AU1462,$AI$1),0)),0)),0)</f>
        <v>0</v>
      </c>
      <c r="BI1463" s="1">
        <f>IFERROR(IF($AE1463&gt;$AE1462,VLOOKUP($AC1463+AV$1,STOCK!$F$10:$AB$209,16,0),IF($AE1463=$AE1462,(IF(BI1462&gt;=1,BI1462-COUNTIFS($AE1462:$AE1462,$AC1463,AV1462:AV1462,$AI$1),0)),0)),0)</f>
        <v>0</v>
      </c>
      <c r="BJ1463" s="1">
        <f>IFERROR(IF($AE1463&gt;$AE1462,VLOOKUP($AC1463+AW$1,STOCK!$F$10:$AB$209,16,0),IF($AE1463=$AE1462,(IF(BJ1462&gt;=1,BJ1462-COUNTIFS($AE1462:$AE1462,$AC1463,AW1462:AW1462,$AI$1),0)),0)),0)</f>
        <v>0</v>
      </c>
      <c r="BK1463" s="1">
        <f>IFERROR(IF($AE1463&gt;$AE1462,VLOOKUP($AC1463+AX$1,STOCK!$F$10:$AB$209,16,0),IF($AE1463=$AE1462,(IF(BK1462&gt;=1,BK1462-COUNTIFS($AE1462:$AE1462,$AC1463,AX1462:AX1462,$AI$1),0)),0)),0)</f>
        <v>0</v>
      </c>
      <c r="BL1463" s="1">
        <f>IFERROR(IF($AE1463&gt;$AE1462,VLOOKUP($AC1463+AL$1,STOCK!$F$10:$AB$209,17,0),IF($AE1463=$AE1462,(IF(BL1462&gt;=1,BL1462-COUNTIFS($AE1462:$AE1462,$AC1463,AL1462:AL1462,$AI$2),0)),0)),0)</f>
        <v>0</v>
      </c>
      <c r="BM1463" s="1">
        <f>IFERROR(IF($AE1463&gt;$AE1462,VLOOKUP($AC1463+AM$1,STOCK!$F$10:$AB$209,17,0),IF($AE1463=$AE1462,(IF(BM1462&gt;=1,BM1462-COUNTIFS($AE1462:$AE1462,$AC1463,AM1462:AM1462,$AI$2),0)),0)),0)</f>
        <v>0</v>
      </c>
      <c r="BN1463" s="1">
        <f>IFERROR(IF($AE1463&gt;$AE1462,VLOOKUP($AC1463+AN$1,STOCK!$F$10:$AB$209,17,0),IF($AE1463=$AE1462,(IF(BN1462&gt;=1,BN1462-COUNTIFS($AE1462:$AE1462,$AC1463,AN1462:AN1462,$AI$2),0)),0)),0)</f>
        <v>0</v>
      </c>
      <c r="BO1463" s="1">
        <f>IFERROR(IF($AE1463&gt;$AE1462,VLOOKUP($AC1463+AO$1,STOCK!$F$10:$AB$209,17,0),IF($AE1463=$AE1462,(IF(BO1462&gt;=1,BO1462-COUNTIFS($AE1462:$AE1462,$AC1463,AO1462:AO1462,$AI$2),0)),0)),0)</f>
        <v>0</v>
      </c>
      <c r="BP1463" s="1">
        <f>IFERROR(IF($AE1463&gt;$AE1462,VLOOKUP($AC1463+AP$1,STOCK!$F$10:$AB$209,17,0),IF($AE1463=$AE1462,(IF(BP1462&gt;=1,BP1462-COUNTIFS($AE1462:$AE1462,$AC1463,AP1462:AP1462,$AI$2),0)),0)),0)</f>
        <v>0</v>
      </c>
      <c r="BQ1463" s="1">
        <f>IFERROR(IF($AE1463&gt;$AE1462,VLOOKUP($AC1463+AQ$1,STOCK!$F$10:$AB$209,17,0),IF($AE1463=$AE1462,(IF(BQ1462&gt;=1,BQ1462-COUNTIFS($AE1462:$AE1462,$AC1463,AQ1462:AQ1462,$AI$2),0)),0)),0)</f>
        <v>0</v>
      </c>
      <c r="BR1463" s="1">
        <f>IFERROR(IF($AE1463&gt;$AE1462,VLOOKUP($AC1463+AR$1,STOCK!$F$10:$AB$209,17,0),IF($AE1463=$AE1462,(IF(BR1462&gt;=1,BR1462-COUNTIFS($AE1462:$AE1462,$AC1463,AR1462:AR1462,$AI$2),0)),0)),0)</f>
        <v>0</v>
      </c>
      <c r="BS1463" s="1">
        <f>IFERROR(IF($AE1463&gt;$AE1462,VLOOKUP($AC1463+AS$1,STOCK!$F$10:$AB$209,17,0),IF($AE1463=$AE1462,(IF(BS1462&gt;=1,BS1462-COUNTIFS($AE1462:$AE1462,$AC1463,AS1462:AS1462,$AI$2),0)),0)),0)</f>
        <v>0</v>
      </c>
      <c r="BT1463" s="1">
        <f>IFERROR(IF($AE1463&gt;$AE1462,VLOOKUP($AC1463+AT$1,STOCK!$F$10:$AB$209,17,0),IF($AE1463=$AE1462,(IF(BT1462&gt;=1,BT1462-COUNTIFS($AE1462:$AE1462,$AC1463,AT1462:AT1462,$AI$2),0)),0)),0)</f>
        <v>0</v>
      </c>
      <c r="BU1463" s="1">
        <f>IFERROR(IF($AE1463&gt;$AE1462,VLOOKUP($AC1463+AU$1,STOCK!$F$10:$AB$209,17,0),IF($AE1463=$AE1462,(IF(BU1462&gt;=1,BU1462-COUNTIFS($AE1462:$AE1462,$AC1463,AU1462:AU1462,$AI$2),0)),0)),0)</f>
        <v>0</v>
      </c>
      <c r="BV1463" s="1">
        <f>IFERROR(IF($AE1463&gt;$AE1462,VLOOKUP($AC1463+AV$1,STOCK!$F$10:$AB$209,17,0),IF($AE1463=$AE1462,(IF(BV1462&gt;=1,BV1462-COUNTIFS($AE1462:$AE1462,$AC1463,AV1462:AV1462,$AI$2),0)),0)),0)</f>
        <v>0</v>
      </c>
      <c r="BW1463" s="1">
        <f>IFERROR(IF($AE1463&gt;$AE1462,VLOOKUP($AC1463+AW$1,STOCK!$F$10:$AB$209,17,0),IF($AE1463=$AE1462,(IF(BW1462&gt;=1,BW1462-COUNTIFS($AE1462:$AE1462,$AC1463,AW1462:AW1462,$AI$2),0)),0)),0)</f>
        <v>0</v>
      </c>
      <c r="BX1463" s="1">
        <f>IFERROR(IF($AE1463&gt;$AE1462,VLOOKUP($AC1463+AX$1,STOCK!$F$10:$AB$209,17,0),IF($AE1463=$AE1462,(IF(BX1462&gt;=1,BX1462-COUNTIFS($AE1462:$AE1462,$AC1463,AX1462:AX1462,$AI$2),0)),0)),0)</f>
        <v>0</v>
      </c>
    </row>
    <row r="1464" spans="29:76" x14ac:dyDescent="0.25">
      <c r="AC1464" s="1">
        <f t="shared" si="350"/>
        <v>0</v>
      </c>
      <c r="AD1464" s="1">
        <f>IFERROR(IF(LEN(AK1464)&gt;=1,VLOOKUP(HLOOKUP(AK1464,PROFILE!$K$5:$V$8,4,0),PROFILE!$F$1:$G$3,2,0),0),0)</f>
        <v>0</v>
      </c>
      <c r="AE1464" s="1">
        <f t="shared" si="351"/>
        <v>0</v>
      </c>
      <c r="AF1464" s="1">
        <v>1451</v>
      </c>
      <c r="AI1464" s="1" t="str">
        <f>IFERROR(IF($AH1464&gt;=1,VLOOKUP($AG1464,STUDENT!$O$8:$Z$1507,3,0),""),"")</f>
        <v/>
      </c>
      <c r="AJ1464" s="1" t="str">
        <f>IFERROR(IF($AH1464&gt;=1,VLOOKUP($AG1464,STUDENT!$O$8:$Z$1507,4,0),""),"")</f>
        <v/>
      </c>
      <c r="AK1464" s="1" t="str">
        <f>IFERROR(IF($AH1464&gt;=1,VLOOKUP($AG1464,STUDENT!$O$8:$Z$1507,6,0),""),"")</f>
        <v/>
      </c>
      <c r="AL1464" s="1" t="str">
        <f t="shared" si="352"/>
        <v/>
      </c>
      <c r="AM1464" s="1" t="str">
        <f t="shared" si="353"/>
        <v/>
      </c>
      <c r="AN1464" s="1" t="str">
        <f t="shared" si="354"/>
        <v/>
      </c>
      <c r="AO1464" s="1" t="str">
        <f t="shared" si="355"/>
        <v/>
      </c>
      <c r="AP1464" s="1" t="str">
        <f t="shared" si="356"/>
        <v/>
      </c>
      <c r="AQ1464" s="1" t="str">
        <f t="shared" si="357"/>
        <v/>
      </c>
      <c r="AR1464" s="1" t="str">
        <f t="shared" si="358"/>
        <v/>
      </c>
      <c r="AS1464" s="1" t="str">
        <f t="shared" si="359"/>
        <v/>
      </c>
      <c r="AT1464" s="1" t="str">
        <f t="shared" si="360"/>
        <v/>
      </c>
      <c r="AU1464" s="1" t="str">
        <f t="shared" si="361"/>
        <v/>
      </c>
      <c r="AV1464" s="1" t="str">
        <f t="shared" si="362"/>
        <v/>
      </c>
      <c r="AW1464" s="1" t="str">
        <f t="shared" si="363"/>
        <v/>
      </c>
      <c r="AX1464" s="1" t="str">
        <f t="shared" si="364"/>
        <v/>
      </c>
      <c r="AY1464" s="1">
        <f>IFERROR(IF($AE1464&gt;$AE1463,VLOOKUP($AC1464+AL$1,STOCK!$F$10:$AB$209,16,0),IF($AE1464=$AE1463,(IF(AY1463&gt;=1,AY1463-COUNTIFS($AE1463:$AE1463,$AC1464,AL1463:AL1463,$AI$1),0)),0)),0)</f>
        <v>0</v>
      </c>
      <c r="AZ1464" s="1">
        <f>IFERROR(IF($AE1464&gt;$AE1463,VLOOKUP($AC1464+AM$1,STOCK!$F$10:$AB$209,16,0),IF($AE1464=$AE1463,(IF(AZ1463&gt;=1,AZ1463-COUNTIFS($AE1463:$AE1463,$AC1464,AM1463:AM1463,$AI$1),0)),0)),0)</f>
        <v>0</v>
      </c>
      <c r="BA1464" s="1">
        <f>IFERROR(IF($AE1464&gt;$AE1463,VLOOKUP($AC1464+AN$1,STOCK!$F$10:$AB$209,16,0),IF($AE1464=$AE1463,(IF(BA1463&gt;=1,BA1463-COUNTIFS($AE1463:$AE1463,$AC1464,AN1463:AN1463,$AI$1),0)),0)),0)</f>
        <v>0</v>
      </c>
      <c r="BB1464" s="1">
        <f>IFERROR(IF($AE1464&gt;$AE1463,VLOOKUP($AC1464+AO$1,STOCK!$F$10:$AB$209,16,0),IF($AE1464=$AE1463,(IF(BB1463&gt;=1,BB1463-COUNTIFS($AE1463:$AE1463,$AC1464,AO1463:AO1463,$AI$1),0)),0)),0)</f>
        <v>0</v>
      </c>
      <c r="BC1464" s="1">
        <f>IFERROR(IF($AE1464&gt;$AE1463,VLOOKUP($AC1464+AP$1,STOCK!$F$10:$AB$209,16,0),IF($AE1464=$AE1463,(IF(BC1463&gt;=1,BC1463-COUNTIFS($AE1463:$AE1463,$AC1464,AP1463:AP1463,$AI$1),0)),0)),0)</f>
        <v>0</v>
      </c>
      <c r="BD1464" s="1">
        <f>IFERROR(IF($AE1464&gt;$AE1463,VLOOKUP($AC1464+AQ$1,STOCK!$F$10:$AB$209,16,0),IF($AE1464=$AE1463,(IF(BD1463&gt;=1,BD1463-COUNTIFS($AE1463:$AE1463,$AC1464,AQ1463:AQ1463,$AI$1),0)),0)),0)</f>
        <v>0</v>
      </c>
      <c r="BE1464" s="1">
        <f>IFERROR(IF($AE1464&gt;$AE1463,VLOOKUP($AC1464+AR$1,STOCK!$F$10:$AB$209,16,0),IF($AE1464=$AE1463,(IF(BE1463&gt;=1,BE1463-COUNTIFS($AE1463:$AE1463,$AC1464,AR1463:AR1463,$AI$1),0)),0)),0)</f>
        <v>0</v>
      </c>
      <c r="BF1464" s="1">
        <f>IFERROR(IF($AE1464&gt;$AE1463,VLOOKUP($AC1464+AS$1,STOCK!$F$10:$AB$209,16,0),IF($AE1464=$AE1463,(IF(BF1463&gt;=1,BF1463-COUNTIFS($AE1463:$AE1463,$AC1464,AS1463:AS1463,$AI$1),0)),0)),0)</f>
        <v>0</v>
      </c>
      <c r="BG1464" s="1">
        <f>IFERROR(IF($AE1464&gt;$AE1463,VLOOKUP($AC1464+AT$1,STOCK!$F$10:$AB$209,16,0),IF($AE1464=$AE1463,(IF(BG1463&gt;=1,BG1463-COUNTIFS($AE1463:$AE1463,$AC1464,AT1463:AT1463,$AI$1),0)),0)),0)</f>
        <v>0</v>
      </c>
      <c r="BH1464" s="1">
        <f>IFERROR(IF($AE1464&gt;$AE1463,VLOOKUP($AC1464+AU$1,STOCK!$F$10:$AB$209,16,0),IF($AE1464=$AE1463,(IF(BH1463&gt;=1,BH1463-COUNTIFS($AE1463:$AE1463,$AC1464,AU1463:AU1463,$AI$1),0)),0)),0)</f>
        <v>0</v>
      </c>
      <c r="BI1464" s="1">
        <f>IFERROR(IF($AE1464&gt;$AE1463,VLOOKUP($AC1464+AV$1,STOCK!$F$10:$AB$209,16,0),IF($AE1464=$AE1463,(IF(BI1463&gt;=1,BI1463-COUNTIFS($AE1463:$AE1463,$AC1464,AV1463:AV1463,$AI$1),0)),0)),0)</f>
        <v>0</v>
      </c>
      <c r="BJ1464" s="1">
        <f>IFERROR(IF($AE1464&gt;$AE1463,VLOOKUP($AC1464+AW$1,STOCK!$F$10:$AB$209,16,0),IF($AE1464=$AE1463,(IF(BJ1463&gt;=1,BJ1463-COUNTIFS($AE1463:$AE1463,$AC1464,AW1463:AW1463,$AI$1),0)),0)),0)</f>
        <v>0</v>
      </c>
      <c r="BK1464" s="1">
        <f>IFERROR(IF($AE1464&gt;$AE1463,VLOOKUP($AC1464+AX$1,STOCK!$F$10:$AB$209,16,0),IF($AE1464=$AE1463,(IF(BK1463&gt;=1,BK1463-COUNTIFS($AE1463:$AE1463,$AC1464,AX1463:AX1463,$AI$1),0)),0)),0)</f>
        <v>0</v>
      </c>
      <c r="BL1464" s="1">
        <f>IFERROR(IF($AE1464&gt;$AE1463,VLOOKUP($AC1464+AL$1,STOCK!$F$10:$AB$209,17,0),IF($AE1464=$AE1463,(IF(BL1463&gt;=1,BL1463-COUNTIFS($AE1463:$AE1463,$AC1464,AL1463:AL1463,$AI$2),0)),0)),0)</f>
        <v>0</v>
      </c>
      <c r="BM1464" s="1">
        <f>IFERROR(IF($AE1464&gt;$AE1463,VLOOKUP($AC1464+AM$1,STOCK!$F$10:$AB$209,17,0),IF($AE1464=$AE1463,(IF(BM1463&gt;=1,BM1463-COUNTIFS($AE1463:$AE1463,$AC1464,AM1463:AM1463,$AI$2),0)),0)),0)</f>
        <v>0</v>
      </c>
      <c r="BN1464" s="1">
        <f>IFERROR(IF($AE1464&gt;$AE1463,VLOOKUP($AC1464+AN$1,STOCK!$F$10:$AB$209,17,0),IF($AE1464=$AE1463,(IF(BN1463&gt;=1,BN1463-COUNTIFS($AE1463:$AE1463,$AC1464,AN1463:AN1463,$AI$2),0)),0)),0)</f>
        <v>0</v>
      </c>
      <c r="BO1464" s="1">
        <f>IFERROR(IF($AE1464&gt;$AE1463,VLOOKUP($AC1464+AO$1,STOCK!$F$10:$AB$209,17,0),IF($AE1464=$AE1463,(IF(BO1463&gt;=1,BO1463-COUNTIFS($AE1463:$AE1463,$AC1464,AO1463:AO1463,$AI$2),0)),0)),0)</f>
        <v>0</v>
      </c>
      <c r="BP1464" s="1">
        <f>IFERROR(IF($AE1464&gt;$AE1463,VLOOKUP($AC1464+AP$1,STOCK!$F$10:$AB$209,17,0),IF($AE1464=$AE1463,(IF(BP1463&gt;=1,BP1463-COUNTIFS($AE1463:$AE1463,$AC1464,AP1463:AP1463,$AI$2),0)),0)),0)</f>
        <v>0</v>
      </c>
      <c r="BQ1464" s="1">
        <f>IFERROR(IF($AE1464&gt;$AE1463,VLOOKUP($AC1464+AQ$1,STOCK!$F$10:$AB$209,17,0),IF($AE1464=$AE1463,(IF(BQ1463&gt;=1,BQ1463-COUNTIFS($AE1463:$AE1463,$AC1464,AQ1463:AQ1463,$AI$2),0)),0)),0)</f>
        <v>0</v>
      </c>
      <c r="BR1464" s="1">
        <f>IFERROR(IF($AE1464&gt;$AE1463,VLOOKUP($AC1464+AR$1,STOCK!$F$10:$AB$209,17,0),IF($AE1464=$AE1463,(IF(BR1463&gt;=1,BR1463-COUNTIFS($AE1463:$AE1463,$AC1464,AR1463:AR1463,$AI$2),0)),0)),0)</f>
        <v>0</v>
      </c>
      <c r="BS1464" s="1">
        <f>IFERROR(IF($AE1464&gt;$AE1463,VLOOKUP($AC1464+AS$1,STOCK!$F$10:$AB$209,17,0),IF($AE1464=$AE1463,(IF(BS1463&gt;=1,BS1463-COUNTIFS($AE1463:$AE1463,$AC1464,AS1463:AS1463,$AI$2),0)),0)),0)</f>
        <v>0</v>
      </c>
      <c r="BT1464" s="1">
        <f>IFERROR(IF($AE1464&gt;$AE1463,VLOOKUP($AC1464+AT$1,STOCK!$F$10:$AB$209,17,0),IF($AE1464=$AE1463,(IF(BT1463&gt;=1,BT1463-COUNTIFS($AE1463:$AE1463,$AC1464,AT1463:AT1463,$AI$2),0)),0)),0)</f>
        <v>0</v>
      </c>
      <c r="BU1464" s="1">
        <f>IFERROR(IF($AE1464&gt;$AE1463,VLOOKUP($AC1464+AU$1,STOCK!$F$10:$AB$209,17,0),IF($AE1464=$AE1463,(IF(BU1463&gt;=1,BU1463-COUNTIFS($AE1463:$AE1463,$AC1464,AU1463:AU1463,$AI$2),0)),0)),0)</f>
        <v>0</v>
      </c>
      <c r="BV1464" s="1">
        <f>IFERROR(IF($AE1464&gt;$AE1463,VLOOKUP($AC1464+AV$1,STOCK!$F$10:$AB$209,17,0),IF($AE1464=$AE1463,(IF(BV1463&gt;=1,BV1463-COUNTIFS($AE1463:$AE1463,$AC1464,AV1463:AV1463,$AI$2),0)),0)),0)</f>
        <v>0</v>
      </c>
      <c r="BW1464" s="1">
        <f>IFERROR(IF($AE1464&gt;$AE1463,VLOOKUP($AC1464+AW$1,STOCK!$F$10:$AB$209,17,0),IF($AE1464=$AE1463,(IF(BW1463&gt;=1,BW1463-COUNTIFS($AE1463:$AE1463,$AC1464,AW1463:AW1463,$AI$2),0)),0)),0)</f>
        <v>0</v>
      </c>
      <c r="BX1464" s="1">
        <f>IFERROR(IF($AE1464&gt;$AE1463,VLOOKUP($AC1464+AX$1,STOCK!$F$10:$AB$209,17,0),IF($AE1464=$AE1463,(IF(BX1463&gt;=1,BX1463-COUNTIFS($AE1463:$AE1463,$AC1464,AX1463:AX1463,$AI$2),0)),0)),0)</f>
        <v>0</v>
      </c>
    </row>
    <row r="1465" spans="29:76" x14ac:dyDescent="0.25">
      <c r="AC1465" s="1">
        <f t="shared" si="350"/>
        <v>0</v>
      </c>
      <c r="AD1465" s="1">
        <f>IFERROR(IF(LEN(AK1465)&gt;=1,VLOOKUP(HLOOKUP(AK1465,PROFILE!$K$5:$V$8,4,0),PROFILE!$F$1:$G$3,2,0),0),0)</f>
        <v>0</v>
      </c>
      <c r="AE1465" s="1">
        <f t="shared" si="351"/>
        <v>0</v>
      </c>
      <c r="AF1465" s="1">
        <v>1452</v>
      </c>
      <c r="AI1465" s="1" t="str">
        <f>IFERROR(IF($AH1465&gt;=1,VLOOKUP($AG1465,STUDENT!$O$8:$Z$1507,3,0),""),"")</f>
        <v/>
      </c>
      <c r="AJ1465" s="1" t="str">
        <f>IFERROR(IF($AH1465&gt;=1,VLOOKUP($AG1465,STUDENT!$O$8:$Z$1507,4,0),""),"")</f>
        <v/>
      </c>
      <c r="AK1465" s="1" t="str">
        <f>IFERROR(IF($AH1465&gt;=1,VLOOKUP($AG1465,STUDENT!$O$8:$Z$1507,6,0),""),"")</f>
        <v/>
      </c>
      <c r="AL1465" s="1" t="str">
        <f t="shared" si="352"/>
        <v/>
      </c>
      <c r="AM1465" s="1" t="str">
        <f t="shared" si="353"/>
        <v/>
      </c>
      <c r="AN1465" s="1" t="str">
        <f t="shared" si="354"/>
        <v/>
      </c>
      <c r="AO1465" s="1" t="str">
        <f t="shared" si="355"/>
        <v/>
      </c>
      <c r="AP1465" s="1" t="str">
        <f t="shared" si="356"/>
        <v/>
      </c>
      <c r="AQ1465" s="1" t="str">
        <f t="shared" si="357"/>
        <v/>
      </c>
      <c r="AR1465" s="1" t="str">
        <f t="shared" si="358"/>
        <v/>
      </c>
      <c r="AS1465" s="1" t="str">
        <f t="shared" si="359"/>
        <v/>
      </c>
      <c r="AT1465" s="1" t="str">
        <f t="shared" si="360"/>
        <v/>
      </c>
      <c r="AU1465" s="1" t="str">
        <f t="shared" si="361"/>
        <v/>
      </c>
      <c r="AV1465" s="1" t="str">
        <f t="shared" si="362"/>
        <v/>
      </c>
      <c r="AW1465" s="1" t="str">
        <f t="shared" si="363"/>
        <v/>
      </c>
      <c r="AX1465" s="1" t="str">
        <f t="shared" si="364"/>
        <v/>
      </c>
      <c r="AY1465" s="1">
        <f>IFERROR(IF($AE1465&gt;$AE1464,VLOOKUP($AC1465+AL$1,STOCK!$F$10:$AB$209,16,0),IF($AE1465=$AE1464,(IF(AY1464&gt;=1,AY1464-COUNTIFS($AE1464:$AE1464,$AC1465,AL1464:AL1464,$AI$1),0)),0)),0)</f>
        <v>0</v>
      </c>
      <c r="AZ1465" s="1">
        <f>IFERROR(IF($AE1465&gt;$AE1464,VLOOKUP($AC1465+AM$1,STOCK!$F$10:$AB$209,16,0),IF($AE1465=$AE1464,(IF(AZ1464&gt;=1,AZ1464-COUNTIFS($AE1464:$AE1464,$AC1465,AM1464:AM1464,$AI$1),0)),0)),0)</f>
        <v>0</v>
      </c>
      <c r="BA1465" s="1">
        <f>IFERROR(IF($AE1465&gt;$AE1464,VLOOKUP($AC1465+AN$1,STOCK!$F$10:$AB$209,16,0),IF($AE1465=$AE1464,(IF(BA1464&gt;=1,BA1464-COUNTIFS($AE1464:$AE1464,$AC1465,AN1464:AN1464,$AI$1),0)),0)),0)</f>
        <v>0</v>
      </c>
      <c r="BB1465" s="1">
        <f>IFERROR(IF($AE1465&gt;$AE1464,VLOOKUP($AC1465+AO$1,STOCK!$F$10:$AB$209,16,0),IF($AE1465=$AE1464,(IF(BB1464&gt;=1,BB1464-COUNTIFS($AE1464:$AE1464,$AC1465,AO1464:AO1464,$AI$1),0)),0)),0)</f>
        <v>0</v>
      </c>
      <c r="BC1465" s="1">
        <f>IFERROR(IF($AE1465&gt;$AE1464,VLOOKUP($AC1465+AP$1,STOCK!$F$10:$AB$209,16,0),IF($AE1465=$AE1464,(IF(BC1464&gt;=1,BC1464-COUNTIFS($AE1464:$AE1464,$AC1465,AP1464:AP1464,$AI$1),0)),0)),0)</f>
        <v>0</v>
      </c>
      <c r="BD1465" s="1">
        <f>IFERROR(IF($AE1465&gt;$AE1464,VLOOKUP($AC1465+AQ$1,STOCK!$F$10:$AB$209,16,0),IF($AE1465=$AE1464,(IF(BD1464&gt;=1,BD1464-COUNTIFS($AE1464:$AE1464,$AC1465,AQ1464:AQ1464,$AI$1),0)),0)),0)</f>
        <v>0</v>
      </c>
      <c r="BE1465" s="1">
        <f>IFERROR(IF($AE1465&gt;$AE1464,VLOOKUP($AC1465+AR$1,STOCK!$F$10:$AB$209,16,0),IF($AE1465=$AE1464,(IF(BE1464&gt;=1,BE1464-COUNTIFS($AE1464:$AE1464,$AC1465,AR1464:AR1464,$AI$1),0)),0)),0)</f>
        <v>0</v>
      </c>
      <c r="BF1465" s="1">
        <f>IFERROR(IF($AE1465&gt;$AE1464,VLOOKUP($AC1465+AS$1,STOCK!$F$10:$AB$209,16,0),IF($AE1465=$AE1464,(IF(BF1464&gt;=1,BF1464-COUNTIFS($AE1464:$AE1464,$AC1465,AS1464:AS1464,$AI$1),0)),0)),0)</f>
        <v>0</v>
      </c>
      <c r="BG1465" s="1">
        <f>IFERROR(IF($AE1465&gt;$AE1464,VLOOKUP($AC1465+AT$1,STOCK!$F$10:$AB$209,16,0),IF($AE1465=$AE1464,(IF(BG1464&gt;=1,BG1464-COUNTIFS($AE1464:$AE1464,$AC1465,AT1464:AT1464,$AI$1),0)),0)),0)</f>
        <v>0</v>
      </c>
      <c r="BH1465" s="1">
        <f>IFERROR(IF($AE1465&gt;$AE1464,VLOOKUP($AC1465+AU$1,STOCK!$F$10:$AB$209,16,0),IF($AE1465=$AE1464,(IF(BH1464&gt;=1,BH1464-COUNTIFS($AE1464:$AE1464,$AC1465,AU1464:AU1464,$AI$1),0)),0)),0)</f>
        <v>0</v>
      </c>
      <c r="BI1465" s="1">
        <f>IFERROR(IF($AE1465&gt;$AE1464,VLOOKUP($AC1465+AV$1,STOCK!$F$10:$AB$209,16,0),IF($AE1465=$AE1464,(IF(BI1464&gt;=1,BI1464-COUNTIFS($AE1464:$AE1464,$AC1465,AV1464:AV1464,$AI$1),0)),0)),0)</f>
        <v>0</v>
      </c>
      <c r="BJ1465" s="1">
        <f>IFERROR(IF($AE1465&gt;$AE1464,VLOOKUP($AC1465+AW$1,STOCK!$F$10:$AB$209,16,0),IF($AE1465=$AE1464,(IF(BJ1464&gt;=1,BJ1464-COUNTIFS($AE1464:$AE1464,$AC1465,AW1464:AW1464,$AI$1),0)),0)),0)</f>
        <v>0</v>
      </c>
      <c r="BK1465" s="1">
        <f>IFERROR(IF($AE1465&gt;$AE1464,VLOOKUP($AC1465+AX$1,STOCK!$F$10:$AB$209,16,0),IF($AE1465=$AE1464,(IF(BK1464&gt;=1,BK1464-COUNTIFS($AE1464:$AE1464,$AC1465,AX1464:AX1464,$AI$1),0)),0)),0)</f>
        <v>0</v>
      </c>
      <c r="BL1465" s="1">
        <f>IFERROR(IF($AE1465&gt;$AE1464,VLOOKUP($AC1465+AL$1,STOCK!$F$10:$AB$209,17,0),IF($AE1465=$AE1464,(IF(BL1464&gt;=1,BL1464-COUNTIFS($AE1464:$AE1464,$AC1465,AL1464:AL1464,$AI$2),0)),0)),0)</f>
        <v>0</v>
      </c>
      <c r="BM1465" s="1">
        <f>IFERROR(IF($AE1465&gt;$AE1464,VLOOKUP($AC1465+AM$1,STOCK!$F$10:$AB$209,17,0),IF($AE1465=$AE1464,(IF(BM1464&gt;=1,BM1464-COUNTIFS($AE1464:$AE1464,$AC1465,AM1464:AM1464,$AI$2),0)),0)),0)</f>
        <v>0</v>
      </c>
      <c r="BN1465" s="1">
        <f>IFERROR(IF($AE1465&gt;$AE1464,VLOOKUP($AC1465+AN$1,STOCK!$F$10:$AB$209,17,0),IF($AE1465=$AE1464,(IF(BN1464&gt;=1,BN1464-COUNTIFS($AE1464:$AE1464,$AC1465,AN1464:AN1464,$AI$2),0)),0)),0)</f>
        <v>0</v>
      </c>
      <c r="BO1465" s="1">
        <f>IFERROR(IF($AE1465&gt;$AE1464,VLOOKUP($AC1465+AO$1,STOCK!$F$10:$AB$209,17,0),IF($AE1465=$AE1464,(IF(BO1464&gt;=1,BO1464-COUNTIFS($AE1464:$AE1464,$AC1465,AO1464:AO1464,$AI$2),0)),0)),0)</f>
        <v>0</v>
      </c>
      <c r="BP1465" s="1">
        <f>IFERROR(IF($AE1465&gt;$AE1464,VLOOKUP($AC1465+AP$1,STOCK!$F$10:$AB$209,17,0),IF($AE1465=$AE1464,(IF(BP1464&gt;=1,BP1464-COUNTIFS($AE1464:$AE1464,$AC1465,AP1464:AP1464,$AI$2),0)),0)),0)</f>
        <v>0</v>
      </c>
      <c r="BQ1465" s="1">
        <f>IFERROR(IF($AE1465&gt;$AE1464,VLOOKUP($AC1465+AQ$1,STOCK!$F$10:$AB$209,17,0),IF($AE1465=$AE1464,(IF(BQ1464&gt;=1,BQ1464-COUNTIFS($AE1464:$AE1464,$AC1465,AQ1464:AQ1464,$AI$2),0)),0)),0)</f>
        <v>0</v>
      </c>
      <c r="BR1465" s="1">
        <f>IFERROR(IF($AE1465&gt;$AE1464,VLOOKUP($AC1465+AR$1,STOCK!$F$10:$AB$209,17,0),IF($AE1465=$AE1464,(IF(BR1464&gt;=1,BR1464-COUNTIFS($AE1464:$AE1464,$AC1465,AR1464:AR1464,$AI$2),0)),0)),0)</f>
        <v>0</v>
      </c>
      <c r="BS1465" s="1">
        <f>IFERROR(IF($AE1465&gt;$AE1464,VLOOKUP($AC1465+AS$1,STOCK!$F$10:$AB$209,17,0),IF($AE1465=$AE1464,(IF(BS1464&gt;=1,BS1464-COUNTIFS($AE1464:$AE1464,$AC1465,AS1464:AS1464,$AI$2),0)),0)),0)</f>
        <v>0</v>
      </c>
      <c r="BT1465" s="1">
        <f>IFERROR(IF($AE1465&gt;$AE1464,VLOOKUP($AC1465+AT$1,STOCK!$F$10:$AB$209,17,0),IF($AE1465=$AE1464,(IF(BT1464&gt;=1,BT1464-COUNTIFS($AE1464:$AE1464,$AC1465,AT1464:AT1464,$AI$2),0)),0)),0)</f>
        <v>0</v>
      </c>
      <c r="BU1465" s="1">
        <f>IFERROR(IF($AE1465&gt;$AE1464,VLOOKUP($AC1465+AU$1,STOCK!$F$10:$AB$209,17,0),IF($AE1465=$AE1464,(IF(BU1464&gt;=1,BU1464-COUNTIFS($AE1464:$AE1464,$AC1465,AU1464:AU1464,$AI$2),0)),0)),0)</f>
        <v>0</v>
      </c>
      <c r="BV1465" s="1">
        <f>IFERROR(IF($AE1465&gt;$AE1464,VLOOKUP($AC1465+AV$1,STOCK!$F$10:$AB$209,17,0),IF($AE1465=$AE1464,(IF(BV1464&gt;=1,BV1464-COUNTIFS($AE1464:$AE1464,$AC1465,AV1464:AV1464,$AI$2),0)),0)),0)</f>
        <v>0</v>
      </c>
      <c r="BW1465" s="1">
        <f>IFERROR(IF($AE1465&gt;$AE1464,VLOOKUP($AC1465+AW$1,STOCK!$F$10:$AB$209,17,0),IF($AE1465=$AE1464,(IF(BW1464&gt;=1,BW1464-COUNTIFS($AE1464:$AE1464,$AC1465,AW1464:AW1464,$AI$2),0)),0)),0)</f>
        <v>0</v>
      </c>
      <c r="BX1465" s="1">
        <f>IFERROR(IF($AE1465&gt;$AE1464,VLOOKUP($AC1465+AX$1,STOCK!$F$10:$AB$209,17,0),IF($AE1465=$AE1464,(IF(BX1464&gt;=1,BX1464-COUNTIFS($AE1464:$AE1464,$AC1465,AX1464:AX1464,$AI$2),0)),0)),0)</f>
        <v>0</v>
      </c>
    </row>
    <row r="1466" spans="29:76" x14ac:dyDescent="0.25">
      <c r="AC1466" s="1">
        <f t="shared" si="350"/>
        <v>0</v>
      </c>
      <c r="AD1466" s="1">
        <f>IFERROR(IF(LEN(AK1466)&gt;=1,VLOOKUP(HLOOKUP(AK1466,PROFILE!$K$5:$V$8,4,0),PROFILE!$F$1:$G$3,2,0),0),0)</f>
        <v>0</v>
      </c>
      <c r="AE1466" s="1">
        <f t="shared" si="351"/>
        <v>0</v>
      </c>
      <c r="AF1466" s="1">
        <v>1453</v>
      </c>
      <c r="AI1466" s="1" t="str">
        <f>IFERROR(IF($AH1466&gt;=1,VLOOKUP($AG1466,STUDENT!$O$8:$Z$1507,3,0),""),"")</f>
        <v/>
      </c>
      <c r="AJ1466" s="1" t="str">
        <f>IFERROR(IF($AH1466&gt;=1,VLOOKUP($AG1466,STUDENT!$O$8:$Z$1507,4,0),""),"")</f>
        <v/>
      </c>
      <c r="AK1466" s="1" t="str">
        <f>IFERROR(IF($AH1466&gt;=1,VLOOKUP($AG1466,STUDENT!$O$8:$Z$1507,6,0),""),"")</f>
        <v/>
      </c>
      <c r="AL1466" s="1" t="str">
        <f t="shared" si="352"/>
        <v/>
      </c>
      <c r="AM1466" s="1" t="str">
        <f t="shared" si="353"/>
        <v/>
      </c>
      <c r="AN1466" s="1" t="str">
        <f t="shared" si="354"/>
        <v/>
      </c>
      <c r="AO1466" s="1" t="str">
        <f t="shared" si="355"/>
        <v/>
      </c>
      <c r="AP1466" s="1" t="str">
        <f t="shared" si="356"/>
        <v/>
      </c>
      <c r="AQ1466" s="1" t="str">
        <f t="shared" si="357"/>
        <v/>
      </c>
      <c r="AR1466" s="1" t="str">
        <f t="shared" si="358"/>
        <v/>
      </c>
      <c r="AS1466" s="1" t="str">
        <f t="shared" si="359"/>
        <v/>
      </c>
      <c r="AT1466" s="1" t="str">
        <f t="shared" si="360"/>
        <v/>
      </c>
      <c r="AU1466" s="1" t="str">
        <f t="shared" si="361"/>
        <v/>
      </c>
      <c r="AV1466" s="1" t="str">
        <f t="shared" si="362"/>
        <v/>
      </c>
      <c r="AW1466" s="1" t="str">
        <f t="shared" si="363"/>
        <v/>
      </c>
      <c r="AX1466" s="1" t="str">
        <f t="shared" si="364"/>
        <v/>
      </c>
      <c r="AY1466" s="1">
        <f>IFERROR(IF($AE1466&gt;$AE1465,VLOOKUP($AC1466+AL$1,STOCK!$F$10:$AB$209,16,0),IF($AE1466=$AE1465,(IF(AY1465&gt;=1,AY1465-COUNTIFS($AE1465:$AE1465,$AC1466,AL1465:AL1465,$AI$1),0)),0)),0)</f>
        <v>0</v>
      </c>
      <c r="AZ1466" s="1">
        <f>IFERROR(IF($AE1466&gt;$AE1465,VLOOKUP($AC1466+AM$1,STOCK!$F$10:$AB$209,16,0),IF($AE1466=$AE1465,(IF(AZ1465&gt;=1,AZ1465-COUNTIFS($AE1465:$AE1465,$AC1466,AM1465:AM1465,$AI$1),0)),0)),0)</f>
        <v>0</v>
      </c>
      <c r="BA1466" s="1">
        <f>IFERROR(IF($AE1466&gt;$AE1465,VLOOKUP($AC1466+AN$1,STOCK!$F$10:$AB$209,16,0),IF($AE1466=$AE1465,(IF(BA1465&gt;=1,BA1465-COUNTIFS($AE1465:$AE1465,$AC1466,AN1465:AN1465,$AI$1),0)),0)),0)</f>
        <v>0</v>
      </c>
      <c r="BB1466" s="1">
        <f>IFERROR(IF($AE1466&gt;$AE1465,VLOOKUP($AC1466+AO$1,STOCK!$F$10:$AB$209,16,0),IF($AE1466=$AE1465,(IF(BB1465&gt;=1,BB1465-COUNTIFS($AE1465:$AE1465,$AC1466,AO1465:AO1465,$AI$1),0)),0)),0)</f>
        <v>0</v>
      </c>
      <c r="BC1466" s="1">
        <f>IFERROR(IF($AE1466&gt;$AE1465,VLOOKUP($AC1466+AP$1,STOCK!$F$10:$AB$209,16,0),IF($AE1466=$AE1465,(IF(BC1465&gt;=1,BC1465-COUNTIFS($AE1465:$AE1465,$AC1466,AP1465:AP1465,$AI$1),0)),0)),0)</f>
        <v>0</v>
      </c>
      <c r="BD1466" s="1">
        <f>IFERROR(IF($AE1466&gt;$AE1465,VLOOKUP($AC1466+AQ$1,STOCK!$F$10:$AB$209,16,0),IF($AE1466=$AE1465,(IF(BD1465&gt;=1,BD1465-COUNTIFS($AE1465:$AE1465,$AC1466,AQ1465:AQ1465,$AI$1),0)),0)),0)</f>
        <v>0</v>
      </c>
      <c r="BE1466" s="1">
        <f>IFERROR(IF($AE1466&gt;$AE1465,VLOOKUP($AC1466+AR$1,STOCK!$F$10:$AB$209,16,0),IF($AE1466=$AE1465,(IF(BE1465&gt;=1,BE1465-COUNTIFS($AE1465:$AE1465,$AC1466,AR1465:AR1465,$AI$1),0)),0)),0)</f>
        <v>0</v>
      </c>
      <c r="BF1466" s="1">
        <f>IFERROR(IF($AE1466&gt;$AE1465,VLOOKUP($AC1466+AS$1,STOCK!$F$10:$AB$209,16,0),IF($AE1466=$AE1465,(IF(BF1465&gt;=1,BF1465-COUNTIFS($AE1465:$AE1465,$AC1466,AS1465:AS1465,$AI$1),0)),0)),0)</f>
        <v>0</v>
      </c>
      <c r="BG1466" s="1">
        <f>IFERROR(IF($AE1466&gt;$AE1465,VLOOKUP($AC1466+AT$1,STOCK!$F$10:$AB$209,16,0),IF($AE1466=$AE1465,(IF(BG1465&gt;=1,BG1465-COUNTIFS($AE1465:$AE1465,$AC1466,AT1465:AT1465,$AI$1),0)),0)),0)</f>
        <v>0</v>
      </c>
      <c r="BH1466" s="1">
        <f>IFERROR(IF($AE1466&gt;$AE1465,VLOOKUP($AC1466+AU$1,STOCK!$F$10:$AB$209,16,0),IF($AE1466=$AE1465,(IF(BH1465&gt;=1,BH1465-COUNTIFS($AE1465:$AE1465,$AC1466,AU1465:AU1465,$AI$1),0)),0)),0)</f>
        <v>0</v>
      </c>
      <c r="BI1466" s="1">
        <f>IFERROR(IF($AE1466&gt;$AE1465,VLOOKUP($AC1466+AV$1,STOCK!$F$10:$AB$209,16,0),IF($AE1466=$AE1465,(IF(BI1465&gt;=1,BI1465-COUNTIFS($AE1465:$AE1465,$AC1466,AV1465:AV1465,$AI$1),0)),0)),0)</f>
        <v>0</v>
      </c>
      <c r="BJ1466" s="1">
        <f>IFERROR(IF($AE1466&gt;$AE1465,VLOOKUP($AC1466+AW$1,STOCK!$F$10:$AB$209,16,0),IF($AE1466=$AE1465,(IF(BJ1465&gt;=1,BJ1465-COUNTIFS($AE1465:$AE1465,$AC1466,AW1465:AW1465,$AI$1),0)),0)),0)</f>
        <v>0</v>
      </c>
      <c r="BK1466" s="1">
        <f>IFERROR(IF($AE1466&gt;$AE1465,VLOOKUP($AC1466+AX$1,STOCK!$F$10:$AB$209,16,0),IF($AE1466=$AE1465,(IF(BK1465&gt;=1,BK1465-COUNTIFS($AE1465:$AE1465,$AC1466,AX1465:AX1465,$AI$1),0)),0)),0)</f>
        <v>0</v>
      </c>
      <c r="BL1466" s="1">
        <f>IFERROR(IF($AE1466&gt;$AE1465,VLOOKUP($AC1466+AL$1,STOCK!$F$10:$AB$209,17,0),IF($AE1466=$AE1465,(IF(BL1465&gt;=1,BL1465-COUNTIFS($AE1465:$AE1465,$AC1466,AL1465:AL1465,$AI$2),0)),0)),0)</f>
        <v>0</v>
      </c>
      <c r="BM1466" s="1">
        <f>IFERROR(IF($AE1466&gt;$AE1465,VLOOKUP($AC1466+AM$1,STOCK!$F$10:$AB$209,17,0),IF($AE1466=$AE1465,(IF(BM1465&gt;=1,BM1465-COUNTIFS($AE1465:$AE1465,$AC1466,AM1465:AM1465,$AI$2),0)),0)),0)</f>
        <v>0</v>
      </c>
      <c r="BN1466" s="1">
        <f>IFERROR(IF($AE1466&gt;$AE1465,VLOOKUP($AC1466+AN$1,STOCK!$F$10:$AB$209,17,0),IF($AE1466=$AE1465,(IF(BN1465&gt;=1,BN1465-COUNTIFS($AE1465:$AE1465,$AC1466,AN1465:AN1465,$AI$2),0)),0)),0)</f>
        <v>0</v>
      </c>
      <c r="BO1466" s="1">
        <f>IFERROR(IF($AE1466&gt;$AE1465,VLOOKUP($AC1466+AO$1,STOCK!$F$10:$AB$209,17,0),IF($AE1466=$AE1465,(IF(BO1465&gt;=1,BO1465-COUNTIFS($AE1465:$AE1465,$AC1466,AO1465:AO1465,$AI$2),0)),0)),0)</f>
        <v>0</v>
      </c>
      <c r="BP1466" s="1">
        <f>IFERROR(IF($AE1466&gt;$AE1465,VLOOKUP($AC1466+AP$1,STOCK!$F$10:$AB$209,17,0),IF($AE1466=$AE1465,(IF(BP1465&gt;=1,BP1465-COUNTIFS($AE1465:$AE1465,$AC1466,AP1465:AP1465,$AI$2),0)),0)),0)</f>
        <v>0</v>
      </c>
      <c r="BQ1466" s="1">
        <f>IFERROR(IF($AE1466&gt;$AE1465,VLOOKUP($AC1466+AQ$1,STOCK!$F$10:$AB$209,17,0),IF($AE1466=$AE1465,(IF(BQ1465&gt;=1,BQ1465-COUNTIFS($AE1465:$AE1465,$AC1466,AQ1465:AQ1465,$AI$2),0)),0)),0)</f>
        <v>0</v>
      </c>
      <c r="BR1466" s="1">
        <f>IFERROR(IF($AE1466&gt;$AE1465,VLOOKUP($AC1466+AR$1,STOCK!$F$10:$AB$209,17,0),IF($AE1466=$AE1465,(IF(BR1465&gt;=1,BR1465-COUNTIFS($AE1465:$AE1465,$AC1466,AR1465:AR1465,$AI$2),0)),0)),0)</f>
        <v>0</v>
      </c>
      <c r="BS1466" s="1">
        <f>IFERROR(IF($AE1466&gt;$AE1465,VLOOKUP($AC1466+AS$1,STOCK!$F$10:$AB$209,17,0),IF($AE1466=$AE1465,(IF(BS1465&gt;=1,BS1465-COUNTIFS($AE1465:$AE1465,$AC1466,AS1465:AS1465,$AI$2),0)),0)),0)</f>
        <v>0</v>
      </c>
      <c r="BT1466" s="1">
        <f>IFERROR(IF($AE1466&gt;$AE1465,VLOOKUP($AC1466+AT$1,STOCK!$F$10:$AB$209,17,0),IF($AE1466=$AE1465,(IF(BT1465&gt;=1,BT1465-COUNTIFS($AE1465:$AE1465,$AC1466,AT1465:AT1465,$AI$2),0)),0)),0)</f>
        <v>0</v>
      </c>
      <c r="BU1466" s="1">
        <f>IFERROR(IF($AE1466&gt;$AE1465,VLOOKUP($AC1466+AU$1,STOCK!$F$10:$AB$209,17,0),IF($AE1466=$AE1465,(IF(BU1465&gt;=1,BU1465-COUNTIFS($AE1465:$AE1465,$AC1466,AU1465:AU1465,$AI$2),0)),0)),0)</f>
        <v>0</v>
      </c>
      <c r="BV1466" s="1">
        <f>IFERROR(IF($AE1466&gt;$AE1465,VLOOKUP($AC1466+AV$1,STOCK!$F$10:$AB$209,17,0),IF($AE1466=$AE1465,(IF(BV1465&gt;=1,BV1465-COUNTIFS($AE1465:$AE1465,$AC1466,AV1465:AV1465,$AI$2),0)),0)),0)</f>
        <v>0</v>
      </c>
      <c r="BW1466" s="1">
        <f>IFERROR(IF($AE1466&gt;$AE1465,VLOOKUP($AC1466+AW$1,STOCK!$F$10:$AB$209,17,0),IF($AE1466=$AE1465,(IF(BW1465&gt;=1,BW1465-COUNTIFS($AE1465:$AE1465,$AC1466,AW1465:AW1465,$AI$2),0)),0)),0)</f>
        <v>0</v>
      </c>
      <c r="BX1466" s="1">
        <f>IFERROR(IF($AE1466&gt;$AE1465,VLOOKUP($AC1466+AX$1,STOCK!$F$10:$AB$209,17,0),IF($AE1466=$AE1465,(IF(BX1465&gt;=1,BX1465-COUNTIFS($AE1465:$AE1465,$AC1466,AX1465:AX1465,$AI$2),0)),0)),0)</f>
        <v>0</v>
      </c>
    </row>
    <row r="1467" spans="29:76" x14ac:dyDescent="0.25">
      <c r="AC1467" s="1">
        <f t="shared" si="350"/>
        <v>0</v>
      </c>
      <c r="AD1467" s="1">
        <f>IFERROR(IF(LEN(AK1467)&gt;=1,VLOOKUP(HLOOKUP(AK1467,PROFILE!$K$5:$V$8,4,0),PROFILE!$F$1:$G$3,2,0),0),0)</f>
        <v>0</v>
      </c>
      <c r="AE1467" s="1">
        <f t="shared" si="351"/>
        <v>0</v>
      </c>
      <c r="AF1467" s="1">
        <v>1454</v>
      </c>
      <c r="AI1467" s="1" t="str">
        <f>IFERROR(IF($AH1467&gt;=1,VLOOKUP($AG1467,STUDENT!$O$8:$Z$1507,3,0),""),"")</f>
        <v/>
      </c>
      <c r="AJ1467" s="1" t="str">
        <f>IFERROR(IF($AH1467&gt;=1,VLOOKUP($AG1467,STUDENT!$O$8:$Z$1507,4,0),""),"")</f>
        <v/>
      </c>
      <c r="AK1467" s="1" t="str">
        <f>IFERROR(IF($AH1467&gt;=1,VLOOKUP($AG1467,STUDENT!$O$8:$Z$1507,6,0),""),"")</f>
        <v/>
      </c>
      <c r="AL1467" s="1" t="str">
        <f t="shared" si="352"/>
        <v/>
      </c>
      <c r="AM1467" s="1" t="str">
        <f t="shared" si="353"/>
        <v/>
      </c>
      <c r="AN1467" s="1" t="str">
        <f t="shared" si="354"/>
        <v/>
      </c>
      <c r="AO1467" s="1" t="str">
        <f t="shared" si="355"/>
        <v/>
      </c>
      <c r="AP1467" s="1" t="str">
        <f t="shared" si="356"/>
        <v/>
      </c>
      <c r="AQ1467" s="1" t="str">
        <f t="shared" si="357"/>
        <v/>
      </c>
      <c r="AR1467" s="1" t="str">
        <f t="shared" si="358"/>
        <v/>
      </c>
      <c r="AS1467" s="1" t="str">
        <f t="shared" si="359"/>
        <v/>
      </c>
      <c r="AT1467" s="1" t="str">
        <f t="shared" si="360"/>
        <v/>
      </c>
      <c r="AU1467" s="1" t="str">
        <f t="shared" si="361"/>
        <v/>
      </c>
      <c r="AV1467" s="1" t="str">
        <f t="shared" si="362"/>
        <v/>
      </c>
      <c r="AW1467" s="1" t="str">
        <f t="shared" si="363"/>
        <v/>
      </c>
      <c r="AX1467" s="1" t="str">
        <f t="shared" si="364"/>
        <v/>
      </c>
      <c r="AY1467" s="1">
        <f>IFERROR(IF($AE1467&gt;$AE1466,VLOOKUP($AC1467+AL$1,STOCK!$F$10:$AB$209,16,0),IF($AE1467=$AE1466,(IF(AY1466&gt;=1,AY1466-COUNTIFS($AE1466:$AE1466,$AC1467,AL1466:AL1466,$AI$1),0)),0)),0)</f>
        <v>0</v>
      </c>
      <c r="AZ1467" s="1">
        <f>IFERROR(IF($AE1467&gt;$AE1466,VLOOKUP($AC1467+AM$1,STOCK!$F$10:$AB$209,16,0),IF($AE1467=$AE1466,(IF(AZ1466&gt;=1,AZ1466-COUNTIFS($AE1466:$AE1466,$AC1467,AM1466:AM1466,$AI$1),0)),0)),0)</f>
        <v>0</v>
      </c>
      <c r="BA1467" s="1">
        <f>IFERROR(IF($AE1467&gt;$AE1466,VLOOKUP($AC1467+AN$1,STOCK!$F$10:$AB$209,16,0),IF($AE1467=$AE1466,(IF(BA1466&gt;=1,BA1466-COUNTIFS($AE1466:$AE1466,$AC1467,AN1466:AN1466,$AI$1),0)),0)),0)</f>
        <v>0</v>
      </c>
      <c r="BB1467" s="1">
        <f>IFERROR(IF($AE1467&gt;$AE1466,VLOOKUP($AC1467+AO$1,STOCK!$F$10:$AB$209,16,0),IF($AE1467=$AE1466,(IF(BB1466&gt;=1,BB1466-COUNTIFS($AE1466:$AE1466,$AC1467,AO1466:AO1466,$AI$1),0)),0)),0)</f>
        <v>0</v>
      </c>
      <c r="BC1467" s="1">
        <f>IFERROR(IF($AE1467&gt;$AE1466,VLOOKUP($AC1467+AP$1,STOCK!$F$10:$AB$209,16,0),IF($AE1467=$AE1466,(IF(BC1466&gt;=1,BC1466-COUNTIFS($AE1466:$AE1466,$AC1467,AP1466:AP1466,$AI$1),0)),0)),0)</f>
        <v>0</v>
      </c>
      <c r="BD1467" s="1">
        <f>IFERROR(IF($AE1467&gt;$AE1466,VLOOKUP($AC1467+AQ$1,STOCK!$F$10:$AB$209,16,0),IF($AE1467=$AE1466,(IF(BD1466&gt;=1,BD1466-COUNTIFS($AE1466:$AE1466,$AC1467,AQ1466:AQ1466,$AI$1),0)),0)),0)</f>
        <v>0</v>
      </c>
      <c r="BE1467" s="1">
        <f>IFERROR(IF($AE1467&gt;$AE1466,VLOOKUP($AC1467+AR$1,STOCK!$F$10:$AB$209,16,0),IF($AE1467=$AE1466,(IF(BE1466&gt;=1,BE1466-COUNTIFS($AE1466:$AE1466,$AC1467,AR1466:AR1466,$AI$1),0)),0)),0)</f>
        <v>0</v>
      </c>
      <c r="BF1467" s="1">
        <f>IFERROR(IF($AE1467&gt;$AE1466,VLOOKUP($AC1467+AS$1,STOCK!$F$10:$AB$209,16,0),IF($AE1467=$AE1466,(IF(BF1466&gt;=1,BF1466-COUNTIFS($AE1466:$AE1466,$AC1467,AS1466:AS1466,$AI$1),0)),0)),0)</f>
        <v>0</v>
      </c>
      <c r="BG1467" s="1">
        <f>IFERROR(IF($AE1467&gt;$AE1466,VLOOKUP($AC1467+AT$1,STOCK!$F$10:$AB$209,16,0),IF($AE1467=$AE1466,(IF(BG1466&gt;=1,BG1466-COUNTIFS($AE1466:$AE1466,$AC1467,AT1466:AT1466,$AI$1),0)),0)),0)</f>
        <v>0</v>
      </c>
      <c r="BH1467" s="1">
        <f>IFERROR(IF($AE1467&gt;$AE1466,VLOOKUP($AC1467+AU$1,STOCK!$F$10:$AB$209,16,0),IF($AE1467=$AE1466,(IF(BH1466&gt;=1,BH1466-COUNTIFS($AE1466:$AE1466,$AC1467,AU1466:AU1466,$AI$1),0)),0)),0)</f>
        <v>0</v>
      </c>
      <c r="BI1467" s="1">
        <f>IFERROR(IF($AE1467&gt;$AE1466,VLOOKUP($AC1467+AV$1,STOCK!$F$10:$AB$209,16,0),IF($AE1467=$AE1466,(IF(BI1466&gt;=1,BI1466-COUNTIFS($AE1466:$AE1466,$AC1467,AV1466:AV1466,$AI$1),0)),0)),0)</f>
        <v>0</v>
      </c>
      <c r="BJ1467" s="1">
        <f>IFERROR(IF($AE1467&gt;$AE1466,VLOOKUP($AC1467+AW$1,STOCK!$F$10:$AB$209,16,0),IF($AE1467=$AE1466,(IF(BJ1466&gt;=1,BJ1466-COUNTIFS($AE1466:$AE1466,$AC1467,AW1466:AW1466,$AI$1),0)),0)),0)</f>
        <v>0</v>
      </c>
      <c r="BK1467" s="1">
        <f>IFERROR(IF($AE1467&gt;$AE1466,VLOOKUP($AC1467+AX$1,STOCK!$F$10:$AB$209,16,0),IF($AE1467=$AE1466,(IF(BK1466&gt;=1,BK1466-COUNTIFS($AE1466:$AE1466,$AC1467,AX1466:AX1466,$AI$1),0)),0)),0)</f>
        <v>0</v>
      </c>
      <c r="BL1467" s="1">
        <f>IFERROR(IF($AE1467&gt;$AE1466,VLOOKUP($AC1467+AL$1,STOCK!$F$10:$AB$209,17,0),IF($AE1467=$AE1466,(IF(BL1466&gt;=1,BL1466-COUNTIFS($AE1466:$AE1466,$AC1467,AL1466:AL1466,$AI$2),0)),0)),0)</f>
        <v>0</v>
      </c>
      <c r="BM1467" s="1">
        <f>IFERROR(IF($AE1467&gt;$AE1466,VLOOKUP($AC1467+AM$1,STOCK!$F$10:$AB$209,17,0),IF($AE1467=$AE1466,(IF(BM1466&gt;=1,BM1466-COUNTIFS($AE1466:$AE1466,$AC1467,AM1466:AM1466,$AI$2),0)),0)),0)</f>
        <v>0</v>
      </c>
      <c r="BN1467" s="1">
        <f>IFERROR(IF($AE1467&gt;$AE1466,VLOOKUP($AC1467+AN$1,STOCK!$F$10:$AB$209,17,0),IF($AE1467=$AE1466,(IF(BN1466&gt;=1,BN1466-COUNTIFS($AE1466:$AE1466,$AC1467,AN1466:AN1466,$AI$2),0)),0)),0)</f>
        <v>0</v>
      </c>
      <c r="BO1467" s="1">
        <f>IFERROR(IF($AE1467&gt;$AE1466,VLOOKUP($AC1467+AO$1,STOCK!$F$10:$AB$209,17,0),IF($AE1467=$AE1466,(IF(BO1466&gt;=1,BO1466-COUNTIFS($AE1466:$AE1466,$AC1467,AO1466:AO1466,$AI$2),0)),0)),0)</f>
        <v>0</v>
      </c>
      <c r="BP1467" s="1">
        <f>IFERROR(IF($AE1467&gt;$AE1466,VLOOKUP($AC1467+AP$1,STOCK!$F$10:$AB$209,17,0),IF($AE1467=$AE1466,(IF(BP1466&gt;=1,BP1466-COUNTIFS($AE1466:$AE1466,$AC1467,AP1466:AP1466,$AI$2),0)),0)),0)</f>
        <v>0</v>
      </c>
      <c r="BQ1467" s="1">
        <f>IFERROR(IF($AE1467&gt;$AE1466,VLOOKUP($AC1467+AQ$1,STOCK!$F$10:$AB$209,17,0),IF($AE1467=$AE1466,(IF(BQ1466&gt;=1,BQ1466-COUNTIFS($AE1466:$AE1466,$AC1467,AQ1466:AQ1466,$AI$2),0)),0)),0)</f>
        <v>0</v>
      </c>
      <c r="BR1467" s="1">
        <f>IFERROR(IF($AE1467&gt;$AE1466,VLOOKUP($AC1467+AR$1,STOCK!$F$10:$AB$209,17,0),IF($AE1467=$AE1466,(IF(BR1466&gt;=1,BR1466-COUNTIFS($AE1466:$AE1466,$AC1467,AR1466:AR1466,$AI$2),0)),0)),0)</f>
        <v>0</v>
      </c>
      <c r="BS1467" s="1">
        <f>IFERROR(IF($AE1467&gt;$AE1466,VLOOKUP($AC1467+AS$1,STOCK!$F$10:$AB$209,17,0),IF($AE1467=$AE1466,(IF(BS1466&gt;=1,BS1466-COUNTIFS($AE1466:$AE1466,$AC1467,AS1466:AS1466,$AI$2),0)),0)),0)</f>
        <v>0</v>
      </c>
      <c r="BT1467" s="1">
        <f>IFERROR(IF($AE1467&gt;$AE1466,VLOOKUP($AC1467+AT$1,STOCK!$F$10:$AB$209,17,0),IF($AE1467=$AE1466,(IF(BT1466&gt;=1,BT1466-COUNTIFS($AE1466:$AE1466,$AC1467,AT1466:AT1466,$AI$2),0)),0)),0)</f>
        <v>0</v>
      </c>
      <c r="BU1467" s="1">
        <f>IFERROR(IF($AE1467&gt;$AE1466,VLOOKUP($AC1467+AU$1,STOCK!$F$10:$AB$209,17,0),IF($AE1467=$AE1466,(IF(BU1466&gt;=1,BU1466-COUNTIFS($AE1466:$AE1466,$AC1467,AU1466:AU1466,$AI$2),0)),0)),0)</f>
        <v>0</v>
      </c>
      <c r="BV1467" s="1">
        <f>IFERROR(IF($AE1467&gt;$AE1466,VLOOKUP($AC1467+AV$1,STOCK!$F$10:$AB$209,17,0),IF($AE1467=$AE1466,(IF(BV1466&gt;=1,BV1466-COUNTIFS($AE1466:$AE1466,$AC1467,AV1466:AV1466,$AI$2),0)),0)),0)</f>
        <v>0</v>
      </c>
      <c r="BW1467" s="1">
        <f>IFERROR(IF($AE1467&gt;$AE1466,VLOOKUP($AC1467+AW$1,STOCK!$F$10:$AB$209,17,0),IF($AE1467=$AE1466,(IF(BW1466&gt;=1,BW1466-COUNTIFS($AE1466:$AE1466,$AC1467,AW1466:AW1466,$AI$2),0)),0)),0)</f>
        <v>0</v>
      </c>
      <c r="BX1467" s="1">
        <f>IFERROR(IF($AE1467&gt;$AE1466,VLOOKUP($AC1467+AX$1,STOCK!$F$10:$AB$209,17,0),IF($AE1467=$AE1466,(IF(BX1466&gt;=1,BX1466-COUNTIFS($AE1466:$AE1466,$AC1467,AX1466:AX1466,$AI$2),0)),0)),0)</f>
        <v>0</v>
      </c>
    </row>
    <row r="1468" spans="29:76" x14ac:dyDescent="0.25">
      <c r="AC1468" s="1">
        <f t="shared" si="350"/>
        <v>0</v>
      </c>
      <c r="AD1468" s="1">
        <f>IFERROR(IF(LEN(AK1468)&gt;=1,VLOOKUP(HLOOKUP(AK1468,PROFILE!$K$5:$V$8,4,0),PROFILE!$F$1:$G$3,2,0),0),0)</f>
        <v>0</v>
      </c>
      <c r="AE1468" s="1">
        <f t="shared" si="351"/>
        <v>0</v>
      </c>
      <c r="AF1468" s="1">
        <v>1455</v>
      </c>
      <c r="AI1468" s="1" t="str">
        <f>IFERROR(IF($AH1468&gt;=1,VLOOKUP($AG1468,STUDENT!$O$8:$Z$1507,3,0),""),"")</f>
        <v/>
      </c>
      <c r="AJ1468" s="1" t="str">
        <f>IFERROR(IF($AH1468&gt;=1,VLOOKUP($AG1468,STUDENT!$O$8:$Z$1507,4,0),""),"")</f>
        <v/>
      </c>
      <c r="AK1468" s="1" t="str">
        <f>IFERROR(IF($AH1468&gt;=1,VLOOKUP($AG1468,STUDENT!$O$8:$Z$1507,6,0),""),"")</f>
        <v/>
      </c>
      <c r="AL1468" s="1" t="str">
        <f t="shared" si="352"/>
        <v/>
      </c>
      <c r="AM1468" s="1" t="str">
        <f t="shared" si="353"/>
        <v/>
      </c>
      <c r="AN1468" s="1" t="str">
        <f t="shared" si="354"/>
        <v/>
      </c>
      <c r="AO1468" s="1" t="str">
        <f t="shared" si="355"/>
        <v/>
      </c>
      <c r="AP1468" s="1" t="str">
        <f t="shared" si="356"/>
        <v/>
      </c>
      <c r="AQ1468" s="1" t="str">
        <f t="shared" si="357"/>
        <v/>
      </c>
      <c r="AR1468" s="1" t="str">
        <f t="shared" si="358"/>
        <v/>
      </c>
      <c r="AS1468" s="1" t="str">
        <f t="shared" si="359"/>
        <v/>
      </c>
      <c r="AT1468" s="1" t="str">
        <f t="shared" si="360"/>
        <v/>
      </c>
      <c r="AU1468" s="1" t="str">
        <f t="shared" si="361"/>
        <v/>
      </c>
      <c r="AV1468" s="1" t="str">
        <f t="shared" si="362"/>
        <v/>
      </c>
      <c r="AW1468" s="1" t="str">
        <f t="shared" si="363"/>
        <v/>
      </c>
      <c r="AX1468" s="1" t="str">
        <f t="shared" si="364"/>
        <v/>
      </c>
      <c r="AY1468" s="1">
        <f>IFERROR(IF($AE1468&gt;$AE1467,VLOOKUP($AC1468+AL$1,STOCK!$F$10:$AB$209,16,0),IF($AE1468=$AE1467,(IF(AY1467&gt;=1,AY1467-COUNTIFS($AE1467:$AE1467,$AC1468,AL1467:AL1467,$AI$1),0)),0)),0)</f>
        <v>0</v>
      </c>
      <c r="AZ1468" s="1">
        <f>IFERROR(IF($AE1468&gt;$AE1467,VLOOKUP($AC1468+AM$1,STOCK!$F$10:$AB$209,16,0),IF($AE1468=$AE1467,(IF(AZ1467&gt;=1,AZ1467-COUNTIFS($AE1467:$AE1467,$AC1468,AM1467:AM1467,$AI$1),0)),0)),0)</f>
        <v>0</v>
      </c>
      <c r="BA1468" s="1">
        <f>IFERROR(IF($AE1468&gt;$AE1467,VLOOKUP($AC1468+AN$1,STOCK!$F$10:$AB$209,16,0),IF($AE1468=$AE1467,(IF(BA1467&gt;=1,BA1467-COUNTIFS($AE1467:$AE1467,$AC1468,AN1467:AN1467,$AI$1),0)),0)),0)</f>
        <v>0</v>
      </c>
      <c r="BB1468" s="1">
        <f>IFERROR(IF($AE1468&gt;$AE1467,VLOOKUP($AC1468+AO$1,STOCK!$F$10:$AB$209,16,0),IF($AE1468=$AE1467,(IF(BB1467&gt;=1,BB1467-COUNTIFS($AE1467:$AE1467,$AC1468,AO1467:AO1467,$AI$1),0)),0)),0)</f>
        <v>0</v>
      </c>
      <c r="BC1468" s="1">
        <f>IFERROR(IF($AE1468&gt;$AE1467,VLOOKUP($AC1468+AP$1,STOCK!$F$10:$AB$209,16,0),IF($AE1468=$AE1467,(IF(BC1467&gt;=1,BC1467-COUNTIFS($AE1467:$AE1467,$AC1468,AP1467:AP1467,$AI$1),0)),0)),0)</f>
        <v>0</v>
      </c>
      <c r="BD1468" s="1">
        <f>IFERROR(IF($AE1468&gt;$AE1467,VLOOKUP($AC1468+AQ$1,STOCK!$F$10:$AB$209,16,0),IF($AE1468=$AE1467,(IF(BD1467&gt;=1,BD1467-COUNTIFS($AE1467:$AE1467,$AC1468,AQ1467:AQ1467,$AI$1),0)),0)),0)</f>
        <v>0</v>
      </c>
      <c r="BE1468" s="1">
        <f>IFERROR(IF($AE1468&gt;$AE1467,VLOOKUP($AC1468+AR$1,STOCK!$F$10:$AB$209,16,0),IF($AE1468=$AE1467,(IF(BE1467&gt;=1,BE1467-COUNTIFS($AE1467:$AE1467,$AC1468,AR1467:AR1467,$AI$1),0)),0)),0)</f>
        <v>0</v>
      </c>
      <c r="BF1468" s="1">
        <f>IFERROR(IF($AE1468&gt;$AE1467,VLOOKUP($AC1468+AS$1,STOCK!$F$10:$AB$209,16,0),IF($AE1468=$AE1467,(IF(BF1467&gt;=1,BF1467-COUNTIFS($AE1467:$AE1467,$AC1468,AS1467:AS1467,$AI$1),0)),0)),0)</f>
        <v>0</v>
      </c>
      <c r="BG1468" s="1">
        <f>IFERROR(IF($AE1468&gt;$AE1467,VLOOKUP($AC1468+AT$1,STOCK!$F$10:$AB$209,16,0),IF($AE1468=$AE1467,(IF(BG1467&gt;=1,BG1467-COUNTIFS($AE1467:$AE1467,$AC1468,AT1467:AT1467,$AI$1),0)),0)),0)</f>
        <v>0</v>
      </c>
      <c r="BH1468" s="1">
        <f>IFERROR(IF($AE1468&gt;$AE1467,VLOOKUP($AC1468+AU$1,STOCK!$F$10:$AB$209,16,0),IF($AE1468=$AE1467,(IF(BH1467&gt;=1,BH1467-COUNTIFS($AE1467:$AE1467,$AC1468,AU1467:AU1467,$AI$1),0)),0)),0)</f>
        <v>0</v>
      </c>
      <c r="BI1468" s="1">
        <f>IFERROR(IF($AE1468&gt;$AE1467,VLOOKUP($AC1468+AV$1,STOCK!$F$10:$AB$209,16,0),IF($AE1468=$AE1467,(IF(BI1467&gt;=1,BI1467-COUNTIFS($AE1467:$AE1467,$AC1468,AV1467:AV1467,$AI$1),0)),0)),0)</f>
        <v>0</v>
      </c>
      <c r="BJ1468" s="1">
        <f>IFERROR(IF($AE1468&gt;$AE1467,VLOOKUP($AC1468+AW$1,STOCK!$F$10:$AB$209,16,0),IF($AE1468=$AE1467,(IF(BJ1467&gt;=1,BJ1467-COUNTIFS($AE1467:$AE1467,$AC1468,AW1467:AW1467,$AI$1),0)),0)),0)</f>
        <v>0</v>
      </c>
      <c r="BK1468" s="1">
        <f>IFERROR(IF($AE1468&gt;$AE1467,VLOOKUP($AC1468+AX$1,STOCK!$F$10:$AB$209,16,0),IF($AE1468=$AE1467,(IF(BK1467&gt;=1,BK1467-COUNTIFS($AE1467:$AE1467,$AC1468,AX1467:AX1467,$AI$1),0)),0)),0)</f>
        <v>0</v>
      </c>
      <c r="BL1468" s="1">
        <f>IFERROR(IF($AE1468&gt;$AE1467,VLOOKUP($AC1468+AL$1,STOCK!$F$10:$AB$209,17,0),IF($AE1468=$AE1467,(IF(BL1467&gt;=1,BL1467-COUNTIFS($AE1467:$AE1467,$AC1468,AL1467:AL1467,$AI$2),0)),0)),0)</f>
        <v>0</v>
      </c>
      <c r="BM1468" s="1">
        <f>IFERROR(IF($AE1468&gt;$AE1467,VLOOKUP($AC1468+AM$1,STOCK!$F$10:$AB$209,17,0),IF($AE1468=$AE1467,(IF(BM1467&gt;=1,BM1467-COUNTIFS($AE1467:$AE1467,$AC1468,AM1467:AM1467,$AI$2),0)),0)),0)</f>
        <v>0</v>
      </c>
      <c r="BN1468" s="1">
        <f>IFERROR(IF($AE1468&gt;$AE1467,VLOOKUP($AC1468+AN$1,STOCK!$F$10:$AB$209,17,0),IF($AE1468=$AE1467,(IF(BN1467&gt;=1,BN1467-COUNTIFS($AE1467:$AE1467,$AC1468,AN1467:AN1467,$AI$2),0)),0)),0)</f>
        <v>0</v>
      </c>
      <c r="BO1468" s="1">
        <f>IFERROR(IF($AE1468&gt;$AE1467,VLOOKUP($AC1468+AO$1,STOCK!$F$10:$AB$209,17,0),IF($AE1468=$AE1467,(IF(BO1467&gt;=1,BO1467-COUNTIFS($AE1467:$AE1467,$AC1468,AO1467:AO1467,$AI$2),0)),0)),0)</f>
        <v>0</v>
      </c>
      <c r="BP1468" s="1">
        <f>IFERROR(IF($AE1468&gt;$AE1467,VLOOKUP($AC1468+AP$1,STOCK!$F$10:$AB$209,17,0),IF($AE1468=$AE1467,(IF(BP1467&gt;=1,BP1467-COUNTIFS($AE1467:$AE1467,$AC1468,AP1467:AP1467,$AI$2),0)),0)),0)</f>
        <v>0</v>
      </c>
      <c r="BQ1468" s="1">
        <f>IFERROR(IF($AE1468&gt;$AE1467,VLOOKUP($AC1468+AQ$1,STOCK!$F$10:$AB$209,17,0),IF($AE1468=$AE1467,(IF(BQ1467&gt;=1,BQ1467-COUNTIFS($AE1467:$AE1467,$AC1468,AQ1467:AQ1467,$AI$2),0)),0)),0)</f>
        <v>0</v>
      </c>
      <c r="BR1468" s="1">
        <f>IFERROR(IF($AE1468&gt;$AE1467,VLOOKUP($AC1468+AR$1,STOCK!$F$10:$AB$209,17,0),IF($AE1468=$AE1467,(IF(BR1467&gt;=1,BR1467-COUNTIFS($AE1467:$AE1467,$AC1468,AR1467:AR1467,$AI$2),0)),0)),0)</f>
        <v>0</v>
      </c>
      <c r="BS1468" s="1">
        <f>IFERROR(IF($AE1468&gt;$AE1467,VLOOKUP($AC1468+AS$1,STOCK!$F$10:$AB$209,17,0),IF($AE1468=$AE1467,(IF(BS1467&gt;=1,BS1467-COUNTIFS($AE1467:$AE1467,$AC1468,AS1467:AS1467,$AI$2),0)),0)),0)</f>
        <v>0</v>
      </c>
      <c r="BT1468" s="1">
        <f>IFERROR(IF($AE1468&gt;$AE1467,VLOOKUP($AC1468+AT$1,STOCK!$F$10:$AB$209,17,0),IF($AE1468=$AE1467,(IF(BT1467&gt;=1,BT1467-COUNTIFS($AE1467:$AE1467,$AC1468,AT1467:AT1467,$AI$2),0)),0)),0)</f>
        <v>0</v>
      </c>
      <c r="BU1468" s="1">
        <f>IFERROR(IF($AE1468&gt;$AE1467,VLOOKUP($AC1468+AU$1,STOCK!$F$10:$AB$209,17,0),IF($AE1468=$AE1467,(IF(BU1467&gt;=1,BU1467-COUNTIFS($AE1467:$AE1467,$AC1468,AU1467:AU1467,$AI$2),0)),0)),0)</f>
        <v>0</v>
      </c>
      <c r="BV1468" s="1">
        <f>IFERROR(IF($AE1468&gt;$AE1467,VLOOKUP($AC1468+AV$1,STOCK!$F$10:$AB$209,17,0),IF($AE1468=$AE1467,(IF(BV1467&gt;=1,BV1467-COUNTIFS($AE1467:$AE1467,$AC1468,AV1467:AV1467,$AI$2),0)),0)),0)</f>
        <v>0</v>
      </c>
      <c r="BW1468" s="1">
        <f>IFERROR(IF($AE1468&gt;$AE1467,VLOOKUP($AC1468+AW$1,STOCK!$F$10:$AB$209,17,0),IF($AE1468=$AE1467,(IF(BW1467&gt;=1,BW1467-COUNTIFS($AE1467:$AE1467,$AC1468,AW1467:AW1467,$AI$2),0)),0)),0)</f>
        <v>0</v>
      </c>
      <c r="BX1468" s="1">
        <f>IFERROR(IF($AE1468&gt;$AE1467,VLOOKUP($AC1468+AX$1,STOCK!$F$10:$AB$209,17,0),IF($AE1468=$AE1467,(IF(BX1467&gt;=1,BX1467-COUNTIFS($AE1467:$AE1467,$AC1468,AX1467:AX1467,$AI$2),0)),0)),0)</f>
        <v>0</v>
      </c>
    </row>
    <row r="1469" spans="29:76" x14ac:dyDescent="0.25">
      <c r="AC1469" s="1">
        <f t="shared" si="350"/>
        <v>0</v>
      </c>
      <c r="AD1469" s="1">
        <f>IFERROR(IF(LEN(AK1469)&gt;=1,VLOOKUP(HLOOKUP(AK1469,PROFILE!$K$5:$V$8,4,0),PROFILE!$F$1:$G$3,2,0),0),0)</f>
        <v>0</v>
      </c>
      <c r="AE1469" s="1">
        <f t="shared" si="351"/>
        <v>0</v>
      </c>
      <c r="AF1469" s="1">
        <v>1456</v>
      </c>
      <c r="AI1469" s="1" t="str">
        <f>IFERROR(IF($AH1469&gt;=1,VLOOKUP($AG1469,STUDENT!$O$8:$Z$1507,3,0),""),"")</f>
        <v/>
      </c>
      <c r="AJ1469" s="1" t="str">
        <f>IFERROR(IF($AH1469&gt;=1,VLOOKUP($AG1469,STUDENT!$O$8:$Z$1507,4,0),""),"")</f>
        <v/>
      </c>
      <c r="AK1469" s="1" t="str">
        <f>IFERROR(IF($AH1469&gt;=1,VLOOKUP($AG1469,STUDENT!$O$8:$Z$1507,6,0),""),"")</f>
        <v/>
      </c>
      <c r="AL1469" s="1" t="str">
        <f t="shared" si="352"/>
        <v/>
      </c>
      <c r="AM1469" s="1" t="str">
        <f t="shared" si="353"/>
        <v/>
      </c>
      <c r="AN1469" s="1" t="str">
        <f t="shared" si="354"/>
        <v/>
      </c>
      <c r="AO1469" s="1" t="str">
        <f t="shared" si="355"/>
        <v/>
      </c>
      <c r="AP1469" s="1" t="str">
        <f t="shared" si="356"/>
        <v/>
      </c>
      <c r="AQ1469" s="1" t="str">
        <f t="shared" si="357"/>
        <v/>
      </c>
      <c r="AR1469" s="1" t="str">
        <f t="shared" si="358"/>
        <v/>
      </c>
      <c r="AS1469" s="1" t="str">
        <f t="shared" si="359"/>
        <v/>
      </c>
      <c r="AT1469" s="1" t="str">
        <f t="shared" si="360"/>
        <v/>
      </c>
      <c r="AU1469" s="1" t="str">
        <f t="shared" si="361"/>
        <v/>
      </c>
      <c r="AV1469" s="1" t="str">
        <f t="shared" si="362"/>
        <v/>
      </c>
      <c r="AW1469" s="1" t="str">
        <f t="shared" si="363"/>
        <v/>
      </c>
      <c r="AX1469" s="1" t="str">
        <f t="shared" si="364"/>
        <v/>
      </c>
      <c r="AY1469" s="1">
        <f>IFERROR(IF($AE1469&gt;$AE1468,VLOOKUP($AC1469+AL$1,STOCK!$F$10:$AB$209,16,0),IF($AE1469=$AE1468,(IF(AY1468&gt;=1,AY1468-COUNTIFS($AE1468:$AE1468,$AC1469,AL1468:AL1468,$AI$1),0)),0)),0)</f>
        <v>0</v>
      </c>
      <c r="AZ1469" s="1">
        <f>IFERROR(IF($AE1469&gt;$AE1468,VLOOKUP($AC1469+AM$1,STOCK!$F$10:$AB$209,16,0),IF($AE1469=$AE1468,(IF(AZ1468&gt;=1,AZ1468-COUNTIFS($AE1468:$AE1468,$AC1469,AM1468:AM1468,$AI$1),0)),0)),0)</f>
        <v>0</v>
      </c>
      <c r="BA1469" s="1">
        <f>IFERROR(IF($AE1469&gt;$AE1468,VLOOKUP($AC1469+AN$1,STOCK!$F$10:$AB$209,16,0),IF($AE1469=$AE1468,(IF(BA1468&gt;=1,BA1468-COUNTIFS($AE1468:$AE1468,$AC1469,AN1468:AN1468,$AI$1),0)),0)),0)</f>
        <v>0</v>
      </c>
      <c r="BB1469" s="1">
        <f>IFERROR(IF($AE1469&gt;$AE1468,VLOOKUP($AC1469+AO$1,STOCK!$F$10:$AB$209,16,0),IF($AE1469=$AE1468,(IF(BB1468&gt;=1,BB1468-COUNTIFS($AE1468:$AE1468,$AC1469,AO1468:AO1468,$AI$1),0)),0)),0)</f>
        <v>0</v>
      </c>
      <c r="BC1469" s="1">
        <f>IFERROR(IF($AE1469&gt;$AE1468,VLOOKUP($AC1469+AP$1,STOCK!$F$10:$AB$209,16,0),IF($AE1469=$AE1468,(IF(BC1468&gt;=1,BC1468-COUNTIFS($AE1468:$AE1468,$AC1469,AP1468:AP1468,$AI$1),0)),0)),0)</f>
        <v>0</v>
      </c>
      <c r="BD1469" s="1">
        <f>IFERROR(IF($AE1469&gt;$AE1468,VLOOKUP($AC1469+AQ$1,STOCK!$F$10:$AB$209,16,0),IF($AE1469=$AE1468,(IF(BD1468&gt;=1,BD1468-COUNTIFS($AE1468:$AE1468,$AC1469,AQ1468:AQ1468,$AI$1),0)),0)),0)</f>
        <v>0</v>
      </c>
      <c r="BE1469" s="1">
        <f>IFERROR(IF($AE1469&gt;$AE1468,VLOOKUP($AC1469+AR$1,STOCK!$F$10:$AB$209,16,0),IF($AE1469=$AE1468,(IF(BE1468&gt;=1,BE1468-COUNTIFS($AE1468:$AE1468,$AC1469,AR1468:AR1468,$AI$1),0)),0)),0)</f>
        <v>0</v>
      </c>
      <c r="BF1469" s="1">
        <f>IFERROR(IF($AE1469&gt;$AE1468,VLOOKUP($AC1469+AS$1,STOCK!$F$10:$AB$209,16,0),IF($AE1469=$AE1468,(IF(BF1468&gt;=1,BF1468-COUNTIFS($AE1468:$AE1468,$AC1469,AS1468:AS1468,$AI$1),0)),0)),0)</f>
        <v>0</v>
      </c>
      <c r="BG1469" s="1">
        <f>IFERROR(IF($AE1469&gt;$AE1468,VLOOKUP($AC1469+AT$1,STOCK!$F$10:$AB$209,16,0),IF($AE1469=$AE1468,(IF(BG1468&gt;=1,BG1468-COUNTIFS($AE1468:$AE1468,$AC1469,AT1468:AT1468,$AI$1),0)),0)),0)</f>
        <v>0</v>
      </c>
      <c r="BH1469" s="1">
        <f>IFERROR(IF($AE1469&gt;$AE1468,VLOOKUP($AC1469+AU$1,STOCK!$F$10:$AB$209,16,0),IF($AE1469=$AE1468,(IF(BH1468&gt;=1,BH1468-COUNTIFS($AE1468:$AE1468,$AC1469,AU1468:AU1468,$AI$1),0)),0)),0)</f>
        <v>0</v>
      </c>
      <c r="BI1469" s="1">
        <f>IFERROR(IF($AE1469&gt;$AE1468,VLOOKUP($AC1469+AV$1,STOCK!$F$10:$AB$209,16,0),IF($AE1469=$AE1468,(IF(BI1468&gt;=1,BI1468-COUNTIFS($AE1468:$AE1468,$AC1469,AV1468:AV1468,$AI$1),0)),0)),0)</f>
        <v>0</v>
      </c>
      <c r="BJ1469" s="1">
        <f>IFERROR(IF($AE1469&gt;$AE1468,VLOOKUP($AC1469+AW$1,STOCK!$F$10:$AB$209,16,0),IF($AE1469=$AE1468,(IF(BJ1468&gt;=1,BJ1468-COUNTIFS($AE1468:$AE1468,$AC1469,AW1468:AW1468,$AI$1),0)),0)),0)</f>
        <v>0</v>
      </c>
      <c r="BK1469" s="1">
        <f>IFERROR(IF($AE1469&gt;$AE1468,VLOOKUP($AC1469+AX$1,STOCK!$F$10:$AB$209,16,0),IF($AE1469=$AE1468,(IF(BK1468&gt;=1,BK1468-COUNTIFS($AE1468:$AE1468,$AC1469,AX1468:AX1468,$AI$1),0)),0)),0)</f>
        <v>0</v>
      </c>
      <c r="BL1469" s="1">
        <f>IFERROR(IF($AE1469&gt;$AE1468,VLOOKUP($AC1469+AL$1,STOCK!$F$10:$AB$209,17,0),IF($AE1469=$AE1468,(IF(BL1468&gt;=1,BL1468-COUNTIFS($AE1468:$AE1468,$AC1469,AL1468:AL1468,$AI$2),0)),0)),0)</f>
        <v>0</v>
      </c>
      <c r="BM1469" s="1">
        <f>IFERROR(IF($AE1469&gt;$AE1468,VLOOKUP($AC1469+AM$1,STOCK!$F$10:$AB$209,17,0),IF($AE1469=$AE1468,(IF(BM1468&gt;=1,BM1468-COUNTIFS($AE1468:$AE1468,$AC1469,AM1468:AM1468,$AI$2),0)),0)),0)</f>
        <v>0</v>
      </c>
      <c r="BN1469" s="1">
        <f>IFERROR(IF($AE1469&gt;$AE1468,VLOOKUP($AC1469+AN$1,STOCK!$F$10:$AB$209,17,0),IF($AE1469=$AE1468,(IF(BN1468&gt;=1,BN1468-COUNTIFS($AE1468:$AE1468,$AC1469,AN1468:AN1468,$AI$2),0)),0)),0)</f>
        <v>0</v>
      </c>
      <c r="BO1469" s="1">
        <f>IFERROR(IF($AE1469&gt;$AE1468,VLOOKUP($AC1469+AO$1,STOCK!$F$10:$AB$209,17,0),IF($AE1469=$AE1468,(IF(BO1468&gt;=1,BO1468-COUNTIFS($AE1468:$AE1468,$AC1469,AO1468:AO1468,$AI$2),0)),0)),0)</f>
        <v>0</v>
      </c>
      <c r="BP1469" s="1">
        <f>IFERROR(IF($AE1469&gt;$AE1468,VLOOKUP($AC1469+AP$1,STOCK!$F$10:$AB$209,17,0),IF($AE1469=$AE1468,(IF(BP1468&gt;=1,BP1468-COUNTIFS($AE1468:$AE1468,$AC1469,AP1468:AP1468,$AI$2),0)),0)),0)</f>
        <v>0</v>
      </c>
      <c r="BQ1469" s="1">
        <f>IFERROR(IF($AE1469&gt;$AE1468,VLOOKUP($AC1469+AQ$1,STOCK!$F$10:$AB$209,17,0),IF($AE1469=$AE1468,(IF(BQ1468&gt;=1,BQ1468-COUNTIFS($AE1468:$AE1468,$AC1469,AQ1468:AQ1468,$AI$2),0)),0)),0)</f>
        <v>0</v>
      </c>
      <c r="BR1469" s="1">
        <f>IFERROR(IF($AE1469&gt;$AE1468,VLOOKUP($AC1469+AR$1,STOCK!$F$10:$AB$209,17,0),IF($AE1469=$AE1468,(IF(BR1468&gt;=1,BR1468-COUNTIFS($AE1468:$AE1468,$AC1469,AR1468:AR1468,$AI$2),0)),0)),0)</f>
        <v>0</v>
      </c>
      <c r="BS1469" s="1">
        <f>IFERROR(IF($AE1469&gt;$AE1468,VLOOKUP($AC1469+AS$1,STOCK!$F$10:$AB$209,17,0),IF($AE1469=$AE1468,(IF(BS1468&gt;=1,BS1468-COUNTIFS($AE1468:$AE1468,$AC1469,AS1468:AS1468,$AI$2),0)),0)),0)</f>
        <v>0</v>
      </c>
      <c r="BT1469" s="1">
        <f>IFERROR(IF($AE1469&gt;$AE1468,VLOOKUP($AC1469+AT$1,STOCK!$F$10:$AB$209,17,0),IF($AE1469=$AE1468,(IF(BT1468&gt;=1,BT1468-COUNTIFS($AE1468:$AE1468,$AC1469,AT1468:AT1468,$AI$2),0)),0)),0)</f>
        <v>0</v>
      </c>
      <c r="BU1469" s="1">
        <f>IFERROR(IF($AE1469&gt;$AE1468,VLOOKUP($AC1469+AU$1,STOCK!$F$10:$AB$209,17,0),IF($AE1469=$AE1468,(IF(BU1468&gt;=1,BU1468-COUNTIFS($AE1468:$AE1468,$AC1469,AU1468:AU1468,$AI$2),0)),0)),0)</f>
        <v>0</v>
      </c>
      <c r="BV1469" s="1">
        <f>IFERROR(IF($AE1469&gt;$AE1468,VLOOKUP($AC1469+AV$1,STOCK!$F$10:$AB$209,17,0),IF($AE1469=$AE1468,(IF(BV1468&gt;=1,BV1468-COUNTIFS($AE1468:$AE1468,$AC1469,AV1468:AV1468,$AI$2),0)),0)),0)</f>
        <v>0</v>
      </c>
      <c r="BW1469" s="1">
        <f>IFERROR(IF($AE1469&gt;$AE1468,VLOOKUP($AC1469+AW$1,STOCK!$F$10:$AB$209,17,0),IF($AE1469=$AE1468,(IF(BW1468&gt;=1,BW1468-COUNTIFS($AE1468:$AE1468,$AC1469,AW1468:AW1468,$AI$2),0)),0)),0)</f>
        <v>0</v>
      </c>
      <c r="BX1469" s="1">
        <f>IFERROR(IF($AE1469&gt;$AE1468,VLOOKUP($AC1469+AX$1,STOCK!$F$10:$AB$209,17,0),IF($AE1469=$AE1468,(IF(BX1468&gt;=1,BX1468-COUNTIFS($AE1468:$AE1468,$AC1469,AX1468:AX1468,$AI$2),0)),0)),0)</f>
        <v>0</v>
      </c>
    </row>
    <row r="1470" spans="29:76" x14ac:dyDescent="0.25">
      <c r="AC1470" s="1">
        <f t="shared" si="350"/>
        <v>0</v>
      </c>
      <c r="AD1470" s="1">
        <f>IFERROR(IF(LEN(AK1470)&gt;=1,VLOOKUP(HLOOKUP(AK1470,PROFILE!$K$5:$V$8,4,0),PROFILE!$F$1:$G$3,2,0),0),0)</f>
        <v>0</v>
      </c>
      <c r="AE1470" s="1">
        <f t="shared" si="351"/>
        <v>0</v>
      </c>
      <c r="AF1470" s="1">
        <v>1457</v>
      </c>
      <c r="AI1470" s="1" t="str">
        <f>IFERROR(IF($AH1470&gt;=1,VLOOKUP($AG1470,STUDENT!$O$8:$Z$1507,3,0),""),"")</f>
        <v/>
      </c>
      <c r="AJ1470" s="1" t="str">
        <f>IFERROR(IF($AH1470&gt;=1,VLOOKUP($AG1470,STUDENT!$O$8:$Z$1507,4,0),""),"")</f>
        <v/>
      </c>
      <c r="AK1470" s="1" t="str">
        <f>IFERROR(IF($AH1470&gt;=1,VLOOKUP($AG1470,STUDENT!$O$8:$Z$1507,6,0),""),"")</f>
        <v/>
      </c>
      <c r="AL1470" s="1" t="str">
        <f t="shared" si="352"/>
        <v/>
      </c>
      <c r="AM1470" s="1" t="str">
        <f t="shared" si="353"/>
        <v/>
      </c>
      <c r="AN1470" s="1" t="str">
        <f t="shared" si="354"/>
        <v/>
      </c>
      <c r="AO1470" s="1" t="str">
        <f t="shared" si="355"/>
        <v/>
      </c>
      <c r="AP1470" s="1" t="str">
        <f t="shared" si="356"/>
        <v/>
      </c>
      <c r="AQ1470" s="1" t="str">
        <f t="shared" si="357"/>
        <v/>
      </c>
      <c r="AR1470" s="1" t="str">
        <f t="shared" si="358"/>
        <v/>
      </c>
      <c r="AS1470" s="1" t="str">
        <f t="shared" si="359"/>
        <v/>
      </c>
      <c r="AT1470" s="1" t="str">
        <f t="shared" si="360"/>
        <v/>
      </c>
      <c r="AU1470" s="1" t="str">
        <f t="shared" si="361"/>
        <v/>
      </c>
      <c r="AV1470" s="1" t="str">
        <f t="shared" si="362"/>
        <v/>
      </c>
      <c r="AW1470" s="1" t="str">
        <f t="shared" si="363"/>
        <v/>
      </c>
      <c r="AX1470" s="1" t="str">
        <f t="shared" si="364"/>
        <v/>
      </c>
      <c r="AY1470" s="1">
        <f>IFERROR(IF($AE1470&gt;$AE1469,VLOOKUP($AC1470+AL$1,STOCK!$F$10:$AB$209,16,0),IF($AE1470=$AE1469,(IF(AY1469&gt;=1,AY1469-COUNTIFS($AE1469:$AE1469,$AC1470,AL1469:AL1469,$AI$1),0)),0)),0)</f>
        <v>0</v>
      </c>
      <c r="AZ1470" s="1">
        <f>IFERROR(IF($AE1470&gt;$AE1469,VLOOKUP($AC1470+AM$1,STOCK!$F$10:$AB$209,16,0),IF($AE1470=$AE1469,(IF(AZ1469&gt;=1,AZ1469-COUNTIFS($AE1469:$AE1469,$AC1470,AM1469:AM1469,$AI$1),0)),0)),0)</f>
        <v>0</v>
      </c>
      <c r="BA1470" s="1">
        <f>IFERROR(IF($AE1470&gt;$AE1469,VLOOKUP($AC1470+AN$1,STOCK!$F$10:$AB$209,16,0),IF($AE1470=$AE1469,(IF(BA1469&gt;=1,BA1469-COUNTIFS($AE1469:$AE1469,$AC1470,AN1469:AN1469,$AI$1),0)),0)),0)</f>
        <v>0</v>
      </c>
      <c r="BB1470" s="1">
        <f>IFERROR(IF($AE1470&gt;$AE1469,VLOOKUP($AC1470+AO$1,STOCK!$F$10:$AB$209,16,0),IF($AE1470=$AE1469,(IF(BB1469&gt;=1,BB1469-COUNTIFS($AE1469:$AE1469,$AC1470,AO1469:AO1469,$AI$1),0)),0)),0)</f>
        <v>0</v>
      </c>
      <c r="BC1470" s="1">
        <f>IFERROR(IF($AE1470&gt;$AE1469,VLOOKUP($AC1470+AP$1,STOCK!$F$10:$AB$209,16,0),IF($AE1470=$AE1469,(IF(BC1469&gt;=1,BC1469-COUNTIFS($AE1469:$AE1469,$AC1470,AP1469:AP1469,$AI$1),0)),0)),0)</f>
        <v>0</v>
      </c>
      <c r="BD1470" s="1">
        <f>IFERROR(IF($AE1470&gt;$AE1469,VLOOKUP($AC1470+AQ$1,STOCK!$F$10:$AB$209,16,0),IF($AE1470=$AE1469,(IF(BD1469&gt;=1,BD1469-COUNTIFS($AE1469:$AE1469,$AC1470,AQ1469:AQ1469,$AI$1),0)),0)),0)</f>
        <v>0</v>
      </c>
      <c r="BE1470" s="1">
        <f>IFERROR(IF($AE1470&gt;$AE1469,VLOOKUP($AC1470+AR$1,STOCK!$F$10:$AB$209,16,0),IF($AE1470=$AE1469,(IF(BE1469&gt;=1,BE1469-COUNTIFS($AE1469:$AE1469,$AC1470,AR1469:AR1469,$AI$1),0)),0)),0)</f>
        <v>0</v>
      </c>
      <c r="BF1470" s="1">
        <f>IFERROR(IF($AE1470&gt;$AE1469,VLOOKUP($AC1470+AS$1,STOCK!$F$10:$AB$209,16,0),IF($AE1470=$AE1469,(IF(BF1469&gt;=1,BF1469-COUNTIFS($AE1469:$AE1469,$AC1470,AS1469:AS1469,$AI$1),0)),0)),0)</f>
        <v>0</v>
      </c>
      <c r="BG1470" s="1">
        <f>IFERROR(IF($AE1470&gt;$AE1469,VLOOKUP($AC1470+AT$1,STOCK!$F$10:$AB$209,16,0),IF($AE1470=$AE1469,(IF(BG1469&gt;=1,BG1469-COUNTIFS($AE1469:$AE1469,$AC1470,AT1469:AT1469,$AI$1),0)),0)),0)</f>
        <v>0</v>
      </c>
      <c r="BH1470" s="1">
        <f>IFERROR(IF($AE1470&gt;$AE1469,VLOOKUP($AC1470+AU$1,STOCK!$F$10:$AB$209,16,0),IF($AE1470=$AE1469,(IF(BH1469&gt;=1,BH1469-COUNTIFS($AE1469:$AE1469,$AC1470,AU1469:AU1469,$AI$1),0)),0)),0)</f>
        <v>0</v>
      </c>
      <c r="BI1470" s="1">
        <f>IFERROR(IF($AE1470&gt;$AE1469,VLOOKUP($AC1470+AV$1,STOCK!$F$10:$AB$209,16,0),IF($AE1470=$AE1469,(IF(BI1469&gt;=1,BI1469-COUNTIFS($AE1469:$AE1469,$AC1470,AV1469:AV1469,$AI$1),0)),0)),0)</f>
        <v>0</v>
      </c>
      <c r="BJ1470" s="1">
        <f>IFERROR(IF($AE1470&gt;$AE1469,VLOOKUP($AC1470+AW$1,STOCK!$F$10:$AB$209,16,0),IF($AE1470=$AE1469,(IF(BJ1469&gt;=1,BJ1469-COUNTIFS($AE1469:$AE1469,$AC1470,AW1469:AW1469,$AI$1),0)),0)),0)</f>
        <v>0</v>
      </c>
      <c r="BK1470" s="1">
        <f>IFERROR(IF($AE1470&gt;$AE1469,VLOOKUP($AC1470+AX$1,STOCK!$F$10:$AB$209,16,0),IF($AE1470=$AE1469,(IF(BK1469&gt;=1,BK1469-COUNTIFS($AE1469:$AE1469,$AC1470,AX1469:AX1469,$AI$1),0)),0)),0)</f>
        <v>0</v>
      </c>
      <c r="BL1470" s="1">
        <f>IFERROR(IF($AE1470&gt;$AE1469,VLOOKUP($AC1470+AL$1,STOCK!$F$10:$AB$209,17,0),IF($AE1470=$AE1469,(IF(BL1469&gt;=1,BL1469-COUNTIFS($AE1469:$AE1469,$AC1470,AL1469:AL1469,$AI$2),0)),0)),0)</f>
        <v>0</v>
      </c>
      <c r="BM1470" s="1">
        <f>IFERROR(IF($AE1470&gt;$AE1469,VLOOKUP($AC1470+AM$1,STOCK!$F$10:$AB$209,17,0),IF($AE1470=$AE1469,(IF(BM1469&gt;=1,BM1469-COUNTIFS($AE1469:$AE1469,$AC1470,AM1469:AM1469,$AI$2),0)),0)),0)</f>
        <v>0</v>
      </c>
      <c r="BN1470" s="1">
        <f>IFERROR(IF($AE1470&gt;$AE1469,VLOOKUP($AC1470+AN$1,STOCK!$F$10:$AB$209,17,0),IF($AE1470=$AE1469,(IF(BN1469&gt;=1,BN1469-COUNTIFS($AE1469:$AE1469,$AC1470,AN1469:AN1469,$AI$2),0)),0)),0)</f>
        <v>0</v>
      </c>
      <c r="BO1470" s="1">
        <f>IFERROR(IF($AE1470&gt;$AE1469,VLOOKUP($AC1470+AO$1,STOCK!$F$10:$AB$209,17,0),IF($AE1470=$AE1469,(IF(BO1469&gt;=1,BO1469-COUNTIFS($AE1469:$AE1469,$AC1470,AO1469:AO1469,$AI$2),0)),0)),0)</f>
        <v>0</v>
      </c>
      <c r="BP1470" s="1">
        <f>IFERROR(IF($AE1470&gt;$AE1469,VLOOKUP($AC1470+AP$1,STOCK!$F$10:$AB$209,17,0),IF($AE1470=$AE1469,(IF(BP1469&gt;=1,BP1469-COUNTIFS($AE1469:$AE1469,$AC1470,AP1469:AP1469,$AI$2),0)),0)),0)</f>
        <v>0</v>
      </c>
      <c r="BQ1470" s="1">
        <f>IFERROR(IF($AE1470&gt;$AE1469,VLOOKUP($AC1470+AQ$1,STOCK!$F$10:$AB$209,17,0),IF($AE1470=$AE1469,(IF(BQ1469&gt;=1,BQ1469-COUNTIFS($AE1469:$AE1469,$AC1470,AQ1469:AQ1469,$AI$2),0)),0)),0)</f>
        <v>0</v>
      </c>
      <c r="BR1470" s="1">
        <f>IFERROR(IF($AE1470&gt;$AE1469,VLOOKUP($AC1470+AR$1,STOCK!$F$10:$AB$209,17,0),IF($AE1470=$AE1469,(IF(BR1469&gt;=1,BR1469-COUNTIFS($AE1469:$AE1469,$AC1470,AR1469:AR1469,$AI$2),0)),0)),0)</f>
        <v>0</v>
      </c>
      <c r="BS1470" s="1">
        <f>IFERROR(IF($AE1470&gt;$AE1469,VLOOKUP($AC1470+AS$1,STOCK!$F$10:$AB$209,17,0),IF($AE1470=$AE1469,(IF(BS1469&gt;=1,BS1469-COUNTIFS($AE1469:$AE1469,$AC1470,AS1469:AS1469,$AI$2),0)),0)),0)</f>
        <v>0</v>
      </c>
      <c r="BT1470" s="1">
        <f>IFERROR(IF($AE1470&gt;$AE1469,VLOOKUP($AC1470+AT$1,STOCK!$F$10:$AB$209,17,0),IF($AE1470=$AE1469,(IF(BT1469&gt;=1,BT1469-COUNTIFS($AE1469:$AE1469,$AC1470,AT1469:AT1469,$AI$2),0)),0)),0)</f>
        <v>0</v>
      </c>
      <c r="BU1470" s="1">
        <f>IFERROR(IF($AE1470&gt;$AE1469,VLOOKUP($AC1470+AU$1,STOCK!$F$10:$AB$209,17,0),IF($AE1470=$AE1469,(IF(BU1469&gt;=1,BU1469-COUNTIFS($AE1469:$AE1469,$AC1470,AU1469:AU1469,$AI$2),0)),0)),0)</f>
        <v>0</v>
      </c>
      <c r="BV1470" s="1">
        <f>IFERROR(IF($AE1470&gt;$AE1469,VLOOKUP($AC1470+AV$1,STOCK!$F$10:$AB$209,17,0),IF($AE1470=$AE1469,(IF(BV1469&gt;=1,BV1469-COUNTIFS($AE1469:$AE1469,$AC1470,AV1469:AV1469,$AI$2),0)),0)),0)</f>
        <v>0</v>
      </c>
      <c r="BW1470" s="1">
        <f>IFERROR(IF($AE1470&gt;$AE1469,VLOOKUP($AC1470+AW$1,STOCK!$F$10:$AB$209,17,0),IF($AE1470=$AE1469,(IF(BW1469&gt;=1,BW1469-COUNTIFS($AE1469:$AE1469,$AC1470,AW1469:AW1469,$AI$2),0)),0)),0)</f>
        <v>0</v>
      </c>
      <c r="BX1470" s="1">
        <f>IFERROR(IF($AE1470&gt;$AE1469,VLOOKUP($AC1470+AX$1,STOCK!$F$10:$AB$209,17,0),IF($AE1470=$AE1469,(IF(BX1469&gt;=1,BX1469-COUNTIFS($AE1469:$AE1469,$AC1470,AX1469:AX1469,$AI$2),0)),0)),0)</f>
        <v>0</v>
      </c>
    </row>
    <row r="1471" spans="29:76" x14ac:dyDescent="0.25">
      <c r="AC1471" s="1">
        <f t="shared" si="350"/>
        <v>0</v>
      </c>
      <c r="AD1471" s="1">
        <f>IFERROR(IF(LEN(AK1471)&gt;=1,VLOOKUP(HLOOKUP(AK1471,PROFILE!$K$5:$V$8,4,0),PROFILE!$F$1:$G$3,2,0),0),0)</f>
        <v>0</v>
      </c>
      <c r="AE1471" s="1">
        <f t="shared" si="351"/>
        <v>0</v>
      </c>
      <c r="AF1471" s="1">
        <v>1458</v>
      </c>
      <c r="AI1471" s="1" t="str">
        <f>IFERROR(IF($AH1471&gt;=1,VLOOKUP($AG1471,STUDENT!$O$8:$Z$1507,3,0),""),"")</f>
        <v/>
      </c>
      <c r="AJ1471" s="1" t="str">
        <f>IFERROR(IF($AH1471&gt;=1,VLOOKUP($AG1471,STUDENT!$O$8:$Z$1507,4,0),""),"")</f>
        <v/>
      </c>
      <c r="AK1471" s="1" t="str">
        <f>IFERROR(IF($AH1471&gt;=1,VLOOKUP($AG1471,STUDENT!$O$8:$Z$1507,6,0),""),"")</f>
        <v/>
      </c>
      <c r="AL1471" s="1" t="str">
        <f t="shared" si="352"/>
        <v/>
      </c>
      <c r="AM1471" s="1" t="str">
        <f t="shared" si="353"/>
        <v/>
      </c>
      <c r="AN1471" s="1" t="str">
        <f t="shared" si="354"/>
        <v/>
      </c>
      <c r="AO1471" s="1" t="str">
        <f t="shared" si="355"/>
        <v/>
      </c>
      <c r="AP1471" s="1" t="str">
        <f t="shared" si="356"/>
        <v/>
      </c>
      <c r="AQ1471" s="1" t="str">
        <f t="shared" si="357"/>
        <v/>
      </c>
      <c r="AR1471" s="1" t="str">
        <f t="shared" si="358"/>
        <v/>
      </c>
      <c r="AS1471" s="1" t="str">
        <f t="shared" si="359"/>
        <v/>
      </c>
      <c r="AT1471" s="1" t="str">
        <f t="shared" si="360"/>
        <v/>
      </c>
      <c r="AU1471" s="1" t="str">
        <f t="shared" si="361"/>
        <v/>
      </c>
      <c r="AV1471" s="1" t="str">
        <f t="shared" si="362"/>
        <v/>
      </c>
      <c r="AW1471" s="1" t="str">
        <f t="shared" si="363"/>
        <v/>
      </c>
      <c r="AX1471" s="1" t="str">
        <f t="shared" si="364"/>
        <v/>
      </c>
      <c r="AY1471" s="1">
        <f>IFERROR(IF($AE1471&gt;$AE1470,VLOOKUP($AC1471+AL$1,STOCK!$F$10:$AB$209,16,0),IF($AE1471=$AE1470,(IF(AY1470&gt;=1,AY1470-COUNTIFS($AE1470:$AE1470,$AC1471,AL1470:AL1470,$AI$1),0)),0)),0)</f>
        <v>0</v>
      </c>
      <c r="AZ1471" s="1">
        <f>IFERROR(IF($AE1471&gt;$AE1470,VLOOKUP($AC1471+AM$1,STOCK!$F$10:$AB$209,16,0),IF($AE1471=$AE1470,(IF(AZ1470&gt;=1,AZ1470-COUNTIFS($AE1470:$AE1470,$AC1471,AM1470:AM1470,$AI$1),0)),0)),0)</f>
        <v>0</v>
      </c>
      <c r="BA1471" s="1">
        <f>IFERROR(IF($AE1471&gt;$AE1470,VLOOKUP($AC1471+AN$1,STOCK!$F$10:$AB$209,16,0),IF($AE1471=$AE1470,(IF(BA1470&gt;=1,BA1470-COUNTIFS($AE1470:$AE1470,$AC1471,AN1470:AN1470,$AI$1),0)),0)),0)</f>
        <v>0</v>
      </c>
      <c r="BB1471" s="1">
        <f>IFERROR(IF($AE1471&gt;$AE1470,VLOOKUP($AC1471+AO$1,STOCK!$F$10:$AB$209,16,0),IF($AE1471=$AE1470,(IF(BB1470&gt;=1,BB1470-COUNTIFS($AE1470:$AE1470,$AC1471,AO1470:AO1470,$AI$1),0)),0)),0)</f>
        <v>0</v>
      </c>
      <c r="BC1471" s="1">
        <f>IFERROR(IF($AE1471&gt;$AE1470,VLOOKUP($AC1471+AP$1,STOCK!$F$10:$AB$209,16,0),IF($AE1471=$AE1470,(IF(BC1470&gt;=1,BC1470-COUNTIFS($AE1470:$AE1470,$AC1471,AP1470:AP1470,$AI$1),0)),0)),0)</f>
        <v>0</v>
      </c>
      <c r="BD1471" s="1">
        <f>IFERROR(IF($AE1471&gt;$AE1470,VLOOKUP($AC1471+AQ$1,STOCK!$F$10:$AB$209,16,0),IF($AE1471=$AE1470,(IF(BD1470&gt;=1,BD1470-COUNTIFS($AE1470:$AE1470,$AC1471,AQ1470:AQ1470,$AI$1),0)),0)),0)</f>
        <v>0</v>
      </c>
      <c r="BE1471" s="1">
        <f>IFERROR(IF($AE1471&gt;$AE1470,VLOOKUP($AC1471+AR$1,STOCK!$F$10:$AB$209,16,0),IF($AE1471=$AE1470,(IF(BE1470&gt;=1,BE1470-COUNTIFS($AE1470:$AE1470,$AC1471,AR1470:AR1470,$AI$1),0)),0)),0)</f>
        <v>0</v>
      </c>
      <c r="BF1471" s="1">
        <f>IFERROR(IF($AE1471&gt;$AE1470,VLOOKUP($AC1471+AS$1,STOCK!$F$10:$AB$209,16,0),IF($AE1471=$AE1470,(IF(BF1470&gt;=1,BF1470-COUNTIFS($AE1470:$AE1470,$AC1471,AS1470:AS1470,$AI$1),0)),0)),0)</f>
        <v>0</v>
      </c>
      <c r="BG1471" s="1">
        <f>IFERROR(IF($AE1471&gt;$AE1470,VLOOKUP($AC1471+AT$1,STOCK!$F$10:$AB$209,16,0),IF($AE1471=$AE1470,(IF(BG1470&gt;=1,BG1470-COUNTIFS($AE1470:$AE1470,$AC1471,AT1470:AT1470,$AI$1),0)),0)),0)</f>
        <v>0</v>
      </c>
      <c r="BH1471" s="1">
        <f>IFERROR(IF($AE1471&gt;$AE1470,VLOOKUP($AC1471+AU$1,STOCK!$F$10:$AB$209,16,0),IF($AE1471=$AE1470,(IF(BH1470&gt;=1,BH1470-COUNTIFS($AE1470:$AE1470,$AC1471,AU1470:AU1470,$AI$1),0)),0)),0)</f>
        <v>0</v>
      </c>
      <c r="BI1471" s="1">
        <f>IFERROR(IF($AE1471&gt;$AE1470,VLOOKUP($AC1471+AV$1,STOCK!$F$10:$AB$209,16,0),IF($AE1471=$AE1470,(IF(BI1470&gt;=1,BI1470-COUNTIFS($AE1470:$AE1470,$AC1471,AV1470:AV1470,$AI$1),0)),0)),0)</f>
        <v>0</v>
      </c>
      <c r="BJ1471" s="1">
        <f>IFERROR(IF($AE1471&gt;$AE1470,VLOOKUP($AC1471+AW$1,STOCK!$F$10:$AB$209,16,0),IF($AE1471=$AE1470,(IF(BJ1470&gt;=1,BJ1470-COUNTIFS($AE1470:$AE1470,$AC1471,AW1470:AW1470,$AI$1),0)),0)),0)</f>
        <v>0</v>
      </c>
      <c r="BK1471" s="1">
        <f>IFERROR(IF($AE1471&gt;$AE1470,VLOOKUP($AC1471+AX$1,STOCK!$F$10:$AB$209,16,0),IF($AE1471=$AE1470,(IF(BK1470&gt;=1,BK1470-COUNTIFS($AE1470:$AE1470,$AC1471,AX1470:AX1470,$AI$1),0)),0)),0)</f>
        <v>0</v>
      </c>
      <c r="BL1471" s="1">
        <f>IFERROR(IF($AE1471&gt;$AE1470,VLOOKUP($AC1471+AL$1,STOCK!$F$10:$AB$209,17,0),IF($AE1471=$AE1470,(IF(BL1470&gt;=1,BL1470-COUNTIFS($AE1470:$AE1470,$AC1471,AL1470:AL1470,$AI$2),0)),0)),0)</f>
        <v>0</v>
      </c>
      <c r="BM1471" s="1">
        <f>IFERROR(IF($AE1471&gt;$AE1470,VLOOKUP($AC1471+AM$1,STOCK!$F$10:$AB$209,17,0),IF($AE1471=$AE1470,(IF(BM1470&gt;=1,BM1470-COUNTIFS($AE1470:$AE1470,$AC1471,AM1470:AM1470,$AI$2),0)),0)),0)</f>
        <v>0</v>
      </c>
      <c r="BN1471" s="1">
        <f>IFERROR(IF($AE1471&gt;$AE1470,VLOOKUP($AC1471+AN$1,STOCK!$F$10:$AB$209,17,0),IF($AE1471=$AE1470,(IF(BN1470&gt;=1,BN1470-COUNTIFS($AE1470:$AE1470,$AC1471,AN1470:AN1470,$AI$2),0)),0)),0)</f>
        <v>0</v>
      </c>
      <c r="BO1471" s="1">
        <f>IFERROR(IF($AE1471&gt;$AE1470,VLOOKUP($AC1471+AO$1,STOCK!$F$10:$AB$209,17,0),IF($AE1471=$AE1470,(IF(BO1470&gt;=1,BO1470-COUNTIFS($AE1470:$AE1470,$AC1471,AO1470:AO1470,$AI$2),0)),0)),0)</f>
        <v>0</v>
      </c>
      <c r="BP1471" s="1">
        <f>IFERROR(IF($AE1471&gt;$AE1470,VLOOKUP($AC1471+AP$1,STOCK!$F$10:$AB$209,17,0),IF($AE1471=$AE1470,(IF(BP1470&gt;=1,BP1470-COUNTIFS($AE1470:$AE1470,$AC1471,AP1470:AP1470,$AI$2),0)),0)),0)</f>
        <v>0</v>
      </c>
      <c r="BQ1471" s="1">
        <f>IFERROR(IF($AE1471&gt;$AE1470,VLOOKUP($AC1471+AQ$1,STOCK!$F$10:$AB$209,17,0),IF($AE1471=$AE1470,(IF(BQ1470&gt;=1,BQ1470-COUNTIFS($AE1470:$AE1470,$AC1471,AQ1470:AQ1470,$AI$2),0)),0)),0)</f>
        <v>0</v>
      </c>
      <c r="BR1471" s="1">
        <f>IFERROR(IF($AE1471&gt;$AE1470,VLOOKUP($AC1471+AR$1,STOCK!$F$10:$AB$209,17,0),IF($AE1471=$AE1470,(IF(BR1470&gt;=1,BR1470-COUNTIFS($AE1470:$AE1470,$AC1471,AR1470:AR1470,$AI$2),0)),0)),0)</f>
        <v>0</v>
      </c>
      <c r="BS1471" s="1">
        <f>IFERROR(IF($AE1471&gt;$AE1470,VLOOKUP($AC1471+AS$1,STOCK!$F$10:$AB$209,17,0),IF($AE1471=$AE1470,(IF(BS1470&gt;=1,BS1470-COUNTIFS($AE1470:$AE1470,$AC1471,AS1470:AS1470,$AI$2),0)),0)),0)</f>
        <v>0</v>
      </c>
      <c r="BT1471" s="1">
        <f>IFERROR(IF($AE1471&gt;$AE1470,VLOOKUP($AC1471+AT$1,STOCK!$F$10:$AB$209,17,0),IF($AE1471=$AE1470,(IF(BT1470&gt;=1,BT1470-COUNTIFS($AE1470:$AE1470,$AC1471,AT1470:AT1470,$AI$2),0)),0)),0)</f>
        <v>0</v>
      </c>
      <c r="BU1471" s="1">
        <f>IFERROR(IF($AE1471&gt;$AE1470,VLOOKUP($AC1471+AU$1,STOCK!$F$10:$AB$209,17,0),IF($AE1471=$AE1470,(IF(BU1470&gt;=1,BU1470-COUNTIFS($AE1470:$AE1470,$AC1471,AU1470:AU1470,$AI$2),0)),0)),0)</f>
        <v>0</v>
      </c>
      <c r="BV1471" s="1">
        <f>IFERROR(IF($AE1471&gt;$AE1470,VLOOKUP($AC1471+AV$1,STOCK!$F$10:$AB$209,17,0),IF($AE1471=$AE1470,(IF(BV1470&gt;=1,BV1470-COUNTIFS($AE1470:$AE1470,$AC1471,AV1470:AV1470,$AI$2),0)),0)),0)</f>
        <v>0</v>
      </c>
      <c r="BW1471" s="1">
        <f>IFERROR(IF($AE1471&gt;$AE1470,VLOOKUP($AC1471+AW$1,STOCK!$F$10:$AB$209,17,0),IF($AE1471=$AE1470,(IF(BW1470&gt;=1,BW1470-COUNTIFS($AE1470:$AE1470,$AC1471,AW1470:AW1470,$AI$2),0)),0)),0)</f>
        <v>0</v>
      </c>
      <c r="BX1471" s="1">
        <f>IFERROR(IF($AE1471&gt;$AE1470,VLOOKUP($AC1471+AX$1,STOCK!$F$10:$AB$209,17,0),IF($AE1471=$AE1470,(IF(BX1470&gt;=1,BX1470-COUNTIFS($AE1470:$AE1470,$AC1471,AX1470:AX1470,$AI$2),0)),0)),0)</f>
        <v>0</v>
      </c>
    </row>
    <row r="1472" spans="29:76" x14ac:dyDescent="0.25">
      <c r="AC1472" s="1">
        <f t="shared" si="350"/>
        <v>0</v>
      </c>
      <c r="AD1472" s="1">
        <f>IFERROR(IF(LEN(AK1472)&gt;=1,VLOOKUP(HLOOKUP(AK1472,PROFILE!$K$5:$V$8,4,0),PROFILE!$F$1:$G$3,2,0),0),0)</f>
        <v>0</v>
      </c>
      <c r="AE1472" s="1">
        <f t="shared" si="351"/>
        <v>0</v>
      </c>
      <c r="AF1472" s="1">
        <v>1459</v>
      </c>
      <c r="AI1472" s="1" t="str">
        <f>IFERROR(IF($AH1472&gt;=1,VLOOKUP($AG1472,STUDENT!$O$8:$Z$1507,3,0),""),"")</f>
        <v/>
      </c>
      <c r="AJ1472" s="1" t="str">
        <f>IFERROR(IF($AH1472&gt;=1,VLOOKUP($AG1472,STUDENT!$O$8:$Z$1507,4,0),""),"")</f>
        <v/>
      </c>
      <c r="AK1472" s="1" t="str">
        <f>IFERROR(IF($AH1472&gt;=1,VLOOKUP($AG1472,STUDENT!$O$8:$Z$1507,6,0),""),"")</f>
        <v/>
      </c>
      <c r="AL1472" s="1" t="str">
        <f t="shared" si="352"/>
        <v/>
      </c>
      <c r="AM1472" s="1" t="str">
        <f t="shared" si="353"/>
        <v/>
      </c>
      <c r="AN1472" s="1" t="str">
        <f t="shared" si="354"/>
        <v/>
      </c>
      <c r="AO1472" s="1" t="str">
        <f t="shared" si="355"/>
        <v/>
      </c>
      <c r="AP1472" s="1" t="str">
        <f t="shared" si="356"/>
        <v/>
      </c>
      <c r="AQ1472" s="1" t="str">
        <f t="shared" si="357"/>
        <v/>
      </c>
      <c r="AR1472" s="1" t="str">
        <f t="shared" si="358"/>
        <v/>
      </c>
      <c r="AS1472" s="1" t="str">
        <f t="shared" si="359"/>
        <v/>
      </c>
      <c r="AT1472" s="1" t="str">
        <f t="shared" si="360"/>
        <v/>
      </c>
      <c r="AU1472" s="1" t="str">
        <f t="shared" si="361"/>
        <v/>
      </c>
      <c r="AV1472" s="1" t="str">
        <f t="shared" si="362"/>
        <v/>
      </c>
      <c r="AW1472" s="1" t="str">
        <f t="shared" si="363"/>
        <v/>
      </c>
      <c r="AX1472" s="1" t="str">
        <f t="shared" si="364"/>
        <v/>
      </c>
      <c r="AY1472" s="1">
        <f>IFERROR(IF($AE1472&gt;$AE1471,VLOOKUP($AC1472+AL$1,STOCK!$F$10:$AB$209,16,0),IF($AE1472=$AE1471,(IF(AY1471&gt;=1,AY1471-COUNTIFS($AE1471:$AE1471,$AC1472,AL1471:AL1471,$AI$1),0)),0)),0)</f>
        <v>0</v>
      </c>
      <c r="AZ1472" s="1">
        <f>IFERROR(IF($AE1472&gt;$AE1471,VLOOKUP($AC1472+AM$1,STOCK!$F$10:$AB$209,16,0),IF($AE1472=$AE1471,(IF(AZ1471&gt;=1,AZ1471-COUNTIFS($AE1471:$AE1471,$AC1472,AM1471:AM1471,$AI$1),0)),0)),0)</f>
        <v>0</v>
      </c>
      <c r="BA1472" s="1">
        <f>IFERROR(IF($AE1472&gt;$AE1471,VLOOKUP($AC1472+AN$1,STOCK!$F$10:$AB$209,16,0),IF($AE1472=$AE1471,(IF(BA1471&gt;=1,BA1471-COUNTIFS($AE1471:$AE1471,$AC1472,AN1471:AN1471,$AI$1),0)),0)),0)</f>
        <v>0</v>
      </c>
      <c r="BB1472" s="1">
        <f>IFERROR(IF($AE1472&gt;$AE1471,VLOOKUP($AC1472+AO$1,STOCK!$F$10:$AB$209,16,0),IF($AE1472=$AE1471,(IF(BB1471&gt;=1,BB1471-COUNTIFS($AE1471:$AE1471,$AC1472,AO1471:AO1471,$AI$1),0)),0)),0)</f>
        <v>0</v>
      </c>
      <c r="BC1472" s="1">
        <f>IFERROR(IF($AE1472&gt;$AE1471,VLOOKUP($AC1472+AP$1,STOCK!$F$10:$AB$209,16,0),IF($AE1472=$AE1471,(IF(BC1471&gt;=1,BC1471-COUNTIFS($AE1471:$AE1471,$AC1472,AP1471:AP1471,$AI$1),0)),0)),0)</f>
        <v>0</v>
      </c>
      <c r="BD1472" s="1">
        <f>IFERROR(IF($AE1472&gt;$AE1471,VLOOKUP($AC1472+AQ$1,STOCK!$F$10:$AB$209,16,0),IF($AE1472=$AE1471,(IF(BD1471&gt;=1,BD1471-COUNTIFS($AE1471:$AE1471,$AC1472,AQ1471:AQ1471,$AI$1),0)),0)),0)</f>
        <v>0</v>
      </c>
      <c r="BE1472" s="1">
        <f>IFERROR(IF($AE1472&gt;$AE1471,VLOOKUP($AC1472+AR$1,STOCK!$F$10:$AB$209,16,0),IF($AE1472=$AE1471,(IF(BE1471&gt;=1,BE1471-COUNTIFS($AE1471:$AE1471,$AC1472,AR1471:AR1471,$AI$1),0)),0)),0)</f>
        <v>0</v>
      </c>
      <c r="BF1472" s="1">
        <f>IFERROR(IF($AE1472&gt;$AE1471,VLOOKUP($AC1472+AS$1,STOCK!$F$10:$AB$209,16,0),IF($AE1472=$AE1471,(IF(BF1471&gt;=1,BF1471-COUNTIFS($AE1471:$AE1471,$AC1472,AS1471:AS1471,$AI$1),0)),0)),0)</f>
        <v>0</v>
      </c>
      <c r="BG1472" s="1">
        <f>IFERROR(IF($AE1472&gt;$AE1471,VLOOKUP($AC1472+AT$1,STOCK!$F$10:$AB$209,16,0),IF($AE1472=$AE1471,(IF(BG1471&gt;=1,BG1471-COUNTIFS($AE1471:$AE1471,$AC1472,AT1471:AT1471,$AI$1),0)),0)),0)</f>
        <v>0</v>
      </c>
      <c r="BH1472" s="1">
        <f>IFERROR(IF($AE1472&gt;$AE1471,VLOOKUP($AC1472+AU$1,STOCK!$F$10:$AB$209,16,0),IF($AE1472=$AE1471,(IF(BH1471&gt;=1,BH1471-COUNTIFS($AE1471:$AE1471,$AC1472,AU1471:AU1471,$AI$1),0)),0)),0)</f>
        <v>0</v>
      </c>
      <c r="BI1472" s="1">
        <f>IFERROR(IF($AE1472&gt;$AE1471,VLOOKUP($AC1472+AV$1,STOCK!$F$10:$AB$209,16,0),IF($AE1472=$AE1471,(IF(BI1471&gt;=1,BI1471-COUNTIFS($AE1471:$AE1471,$AC1472,AV1471:AV1471,$AI$1),0)),0)),0)</f>
        <v>0</v>
      </c>
      <c r="BJ1472" s="1">
        <f>IFERROR(IF($AE1472&gt;$AE1471,VLOOKUP($AC1472+AW$1,STOCK!$F$10:$AB$209,16,0),IF($AE1472=$AE1471,(IF(BJ1471&gt;=1,BJ1471-COUNTIFS($AE1471:$AE1471,$AC1472,AW1471:AW1471,$AI$1),0)),0)),0)</f>
        <v>0</v>
      </c>
      <c r="BK1472" s="1">
        <f>IFERROR(IF($AE1472&gt;$AE1471,VLOOKUP($AC1472+AX$1,STOCK!$F$10:$AB$209,16,0),IF($AE1472=$AE1471,(IF(BK1471&gt;=1,BK1471-COUNTIFS($AE1471:$AE1471,$AC1472,AX1471:AX1471,$AI$1),0)),0)),0)</f>
        <v>0</v>
      </c>
      <c r="BL1472" s="1">
        <f>IFERROR(IF($AE1472&gt;$AE1471,VLOOKUP($AC1472+AL$1,STOCK!$F$10:$AB$209,17,0),IF($AE1472=$AE1471,(IF(BL1471&gt;=1,BL1471-COUNTIFS($AE1471:$AE1471,$AC1472,AL1471:AL1471,$AI$2),0)),0)),0)</f>
        <v>0</v>
      </c>
      <c r="BM1472" s="1">
        <f>IFERROR(IF($AE1472&gt;$AE1471,VLOOKUP($AC1472+AM$1,STOCK!$F$10:$AB$209,17,0),IF($AE1472=$AE1471,(IF(BM1471&gt;=1,BM1471-COUNTIFS($AE1471:$AE1471,$AC1472,AM1471:AM1471,$AI$2),0)),0)),0)</f>
        <v>0</v>
      </c>
      <c r="BN1472" s="1">
        <f>IFERROR(IF($AE1472&gt;$AE1471,VLOOKUP($AC1472+AN$1,STOCK!$F$10:$AB$209,17,0),IF($AE1472=$AE1471,(IF(BN1471&gt;=1,BN1471-COUNTIFS($AE1471:$AE1471,$AC1472,AN1471:AN1471,$AI$2),0)),0)),0)</f>
        <v>0</v>
      </c>
      <c r="BO1472" s="1">
        <f>IFERROR(IF($AE1472&gt;$AE1471,VLOOKUP($AC1472+AO$1,STOCK!$F$10:$AB$209,17,0),IF($AE1472=$AE1471,(IF(BO1471&gt;=1,BO1471-COUNTIFS($AE1471:$AE1471,$AC1472,AO1471:AO1471,$AI$2),0)),0)),0)</f>
        <v>0</v>
      </c>
      <c r="BP1472" s="1">
        <f>IFERROR(IF($AE1472&gt;$AE1471,VLOOKUP($AC1472+AP$1,STOCK!$F$10:$AB$209,17,0),IF($AE1472=$AE1471,(IF(BP1471&gt;=1,BP1471-COUNTIFS($AE1471:$AE1471,$AC1472,AP1471:AP1471,$AI$2),0)),0)),0)</f>
        <v>0</v>
      </c>
      <c r="BQ1472" s="1">
        <f>IFERROR(IF($AE1472&gt;$AE1471,VLOOKUP($AC1472+AQ$1,STOCK!$F$10:$AB$209,17,0),IF($AE1472=$AE1471,(IF(BQ1471&gt;=1,BQ1471-COUNTIFS($AE1471:$AE1471,$AC1472,AQ1471:AQ1471,$AI$2),0)),0)),0)</f>
        <v>0</v>
      </c>
      <c r="BR1472" s="1">
        <f>IFERROR(IF($AE1472&gt;$AE1471,VLOOKUP($AC1472+AR$1,STOCK!$F$10:$AB$209,17,0),IF($AE1472=$AE1471,(IF(BR1471&gt;=1,BR1471-COUNTIFS($AE1471:$AE1471,$AC1472,AR1471:AR1471,$AI$2),0)),0)),0)</f>
        <v>0</v>
      </c>
      <c r="BS1472" s="1">
        <f>IFERROR(IF($AE1472&gt;$AE1471,VLOOKUP($AC1472+AS$1,STOCK!$F$10:$AB$209,17,0),IF($AE1472=$AE1471,(IF(BS1471&gt;=1,BS1471-COUNTIFS($AE1471:$AE1471,$AC1472,AS1471:AS1471,$AI$2),0)),0)),0)</f>
        <v>0</v>
      </c>
      <c r="BT1472" s="1">
        <f>IFERROR(IF($AE1472&gt;$AE1471,VLOOKUP($AC1472+AT$1,STOCK!$F$10:$AB$209,17,0),IF($AE1472=$AE1471,(IF(BT1471&gt;=1,BT1471-COUNTIFS($AE1471:$AE1471,$AC1472,AT1471:AT1471,$AI$2),0)),0)),0)</f>
        <v>0</v>
      </c>
      <c r="BU1472" s="1">
        <f>IFERROR(IF($AE1472&gt;$AE1471,VLOOKUP($AC1472+AU$1,STOCK!$F$10:$AB$209,17,0),IF($AE1472=$AE1471,(IF(BU1471&gt;=1,BU1471-COUNTIFS($AE1471:$AE1471,$AC1472,AU1471:AU1471,$AI$2),0)),0)),0)</f>
        <v>0</v>
      </c>
      <c r="BV1472" s="1">
        <f>IFERROR(IF($AE1472&gt;$AE1471,VLOOKUP($AC1472+AV$1,STOCK!$F$10:$AB$209,17,0),IF($AE1472=$AE1471,(IF(BV1471&gt;=1,BV1471-COUNTIFS($AE1471:$AE1471,$AC1472,AV1471:AV1471,$AI$2),0)),0)),0)</f>
        <v>0</v>
      </c>
      <c r="BW1472" s="1">
        <f>IFERROR(IF($AE1472&gt;$AE1471,VLOOKUP($AC1472+AW$1,STOCK!$F$10:$AB$209,17,0),IF($AE1472=$AE1471,(IF(BW1471&gt;=1,BW1471-COUNTIFS($AE1471:$AE1471,$AC1472,AW1471:AW1471,$AI$2),0)),0)),0)</f>
        <v>0</v>
      </c>
      <c r="BX1472" s="1">
        <f>IFERROR(IF($AE1472&gt;$AE1471,VLOOKUP($AC1472+AX$1,STOCK!$F$10:$AB$209,17,0),IF($AE1472=$AE1471,(IF(BX1471&gt;=1,BX1471-COUNTIFS($AE1471:$AE1471,$AC1472,AX1471:AX1471,$AI$2),0)),0)),0)</f>
        <v>0</v>
      </c>
    </row>
    <row r="1473" spans="29:76" x14ac:dyDescent="0.25">
      <c r="AC1473" s="1">
        <f t="shared" si="350"/>
        <v>0</v>
      </c>
      <c r="AD1473" s="1">
        <f>IFERROR(IF(LEN(AK1473)&gt;=1,VLOOKUP(HLOOKUP(AK1473,PROFILE!$K$5:$V$8,4,0),PROFILE!$F$1:$G$3,2,0),0),0)</f>
        <v>0</v>
      </c>
      <c r="AE1473" s="1">
        <f t="shared" si="351"/>
        <v>0</v>
      </c>
      <c r="AF1473" s="1">
        <v>1460</v>
      </c>
      <c r="AI1473" s="1" t="str">
        <f>IFERROR(IF($AH1473&gt;=1,VLOOKUP($AG1473,STUDENT!$O$8:$Z$1507,3,0),""),"")</f>
        <v/>
      </c>
      <c r="AJ1473" s="1" t="str">
        <f>IFERROR(IF($AH1473&gt;=1,VLOOKUP($AG1473,STUDENT!$O$8:$Z$1507,4,0),""),"")</f>
        <v/>
      </c>
      <c r="AK1473" s="1" t="str">
        <f>IFERROR(IF($AH1473&gt;=1,VLOOKUP($AG1473,STUDENT!$O$8:$Z$1507,6,0),""),"")</f>
        <v/>
      </c>
      <c r="AL1473" s="1" t="str">
        <f t="shared" si="352"/>
        <v/>
      </c>
      <c r="AM1473" s="1" t="str">
        <f t="shared" si="353"/>
        <v/>
      </c>
      <c r="AN1473" s="1" t="str">
        <f t="shared" si="354"/>
        <v/>
      </c>
      <c r="AO1473" s="1" t="str">
        <f t="shared" si="355"/>
        <v/>
      </c>
      <c r="AP1473" s="1" t="str">
        <f t="shared" si="356"/>
        <v/>
      </c>
      <c r="AQ1473" s="1" t="str">
        <f t="shared" si="357"/>
        <v/>
      </c>
      <c r="AR1473" s="1" t="str">
        <f t="shared" si="358"/>
        <v/>
      </c>
      <c r="AS1473" s="1" t="str">
        <f t="shared" si="359"/>
        <v/>
      </c>
      <c r="AT1473" s="1" t="str">
        <f t="shared" si="360"/>
        <v/>
      </c>
      <c r="AU1473" s="1" t="str">
        <f t="shared" si="361"/>
        <v/>
      </c>
      <c r="AV1473" s="1" t="str">
        <f t="shared" si="362"/>
        <v/>
      </c>
      <c r="AW1473" s="1" t="str">
        <f t="shared" si="363"/>
        <v/>
      </c>
      <c r="AX1473" s="1" t="str">
        <f t="shared" si="364"/>
        <v/>
      </c>
      <c r="AY1473" s="1">
        <f>IFERROR(IF($AE1473&gt;$AE1472,VLOOKUP($AC1473+AL$1,STOCK!$F$10:$AB$209,16,0),IF($AE1473=$AE1472,(IF(AY1472&gt;=1,AY1472-COUNTIFS($AE1472:$AE1472,$AC1473,AL1472:AL1472,$AI$1),0)),0)),0)</f>
        <v>0</v>
      </c>
      <c r="AZ1473" s="1">
        <f>IFERROR(IF($AE1473&gt;$AE1472,VLOOKUP($AC1473+AM$1,STOCK!$F$10:$AB$209,16,0),IF($AE1473=$AE1472,(IF(AZ1472&gt;=1,AZ1472-COUNTIFS($AE1472:$AE1472,$AC1473,AM1472:AM1472,$AI$1),0)),0)),0)</f>
        <v>0</v>
      </c>
      <c r="BA1473" s="1">
        <f>IFERROR(IF($AE1473&gt;$AE1472,VLOOKUP($AC1473+AN$1,STOCK!$F$10:$AB$209,16,0),IF($AE1473=$AE1472,(IF(BA1472&gt;=1,BA1472-COUNTIFS($AE1472:$AE1472,$AC1473,AN1472:AN1472,$AI$1),0)),0)),0)</f>
        <v>0</v>
      </c>
      <c r="BB1473" s="1">
        <f>IFERROR(IF($AE1473&gt;$AE1472,VLOOKUP($AC1473+AO$1,STOCK!$F$10:$AB$209,16,0),IF($AE1473=$AE1472,(IF(BB1472&gt;=1,BB1472-COUNTIFS($AE1472:$AE1472,$AC1473,AO1472:AO1472,$AI$1),0)),0)),0)</f>
        <v>0</v>
      </c>
      <c r="BC1473" s="1">
        <f>IFERROR(IF($AE1473&gt;$AE1472,VLOOKUP($AC1473+AP$1,STOCK!$F$10:$AB$209,16,0),IF($AE1473=$AE1472,(IF(BC1472&gt;=1,BC1472-COUNTIFS($AE1472:$AE1472,$AC1473,AP1472:AP1472,$AI$1),0)),0)),0)</f>
        <v>0</v>
      </c>
      <c r="BD1473" s="1">
        <f>IFERROR(IF($AE1473&gt;$AE1472,VLOOKUP($AC1473+AQ$1,STOCK!$F$10:$AB$209,16,0),IF($AE1473=$AE1472,(IF(BD1472&gt;=1,BD1472-COUNTIFS($AE1472:$AE1472,$AC1473,AQ1472:AQ1472,$AI$1),0)),0)),0)</f>
        <v>0</v>
      </c>
      <c r="BE1473" s="1">
        <f>IFERROR(IF($AE1473&gt;$AE1472,VLOOKUP($AC1473+AR$1,STOCK!$F$10:$AB$209,16,0),IF($AE1473=$AE1472,(IF(BE1472&gt;=1,BE1472-COUNTIFS($AE1472:$AE1472,$AC1473,AR1472:AR1472,$AI$1),0)),0)),0)</f>
        <v>0</v>
      </c>
      <c r="BF1473" s="1">
        <f>IFERROR(IF($AE1473&gt;$AE1472,VLOOKUP($AC1473+AS$1,STOCK!$F$10:$AB$209,16,0),IF($AE1473=$AE1472,(IF(BF1472&gt;=1,BF1472-COUNTIFS($AE1472:$AE1472,$AC1473,AS1472:AS1472,$AI$1),0)),0)),0)</f>
        <v>0</v>
      </c>
      <c r="BG1473" s="1">
        <f>IFERROR(IF($AE1473&gt;$AE1472,VLOOKUP($AC1473+AT$1,STOCK!$F$10:$AB$209,16,0),IF($AE1473=$AE1472,(IF(BG1472&gt;=1,BG1472-COUNTIFS($AE1472:$AE1472,$AC1473,AT1472:AT1472,$AI$1),0)),0)),0)</f>
        <v>0</v>
      </c>
      <c r="BH1473" s="1">
        <f>IFERROR(IF($AE1473&gt;$AE1472,VLOOKUP($AC1473+AU$1,STOCK!$F$10:$AB$209,16,0),IF($AE1473=$AE1472,(IF(BH1472&gt;=1,BH1472-COUNTIFS($AE1472:$AE1472,$AC1473,AU1472:AU1472,$AI$1),0)),0)),0)</f>
        <v>0</v>
      </c>
      <c r="BI1473" s="1">
        <f>IFERROR(IF($AE1473&gt;$AE1472,VLOOKUP($AC1473+AV$1,STOCK!$F$10:$AB$209,16,0),IF($AE1473=$AE1472,(IF(BI1472&gt;=1,BI1472-COUNTIFS($AE1472:$AE1472,$AC1473,AV1472:AV1472,$AI$1),0)),0)),0)</f>
        <v>0</v>
      </c>
      <c r="BJ1473" s="1">
        <f>IFERROR(IF($AE1473&gt;$AE1472,VLOOKUP($AC1473+AW$1,STOCK!$F$10:$AB$209,16,0),IF($AE1473=$AE1472,(IF(BJ1472&gt;=1,BJ1472-COUNTIFS($AE1472:$AE1472,$AC1473,AW1472:AW1472,$AI$1),0)),0)),0)</f>
        <v>0</v>
      </c>
      <c r="BK1473" s="1">
        <f>IFERROR(IF($AE1473&gt;$AE1472,VLOOKUP($AC1473+AX$1,STOCK!$F$10:$AB$209,16,0),IF($AE1473=$AE1472,(IF(BK1472&gt;=1,BK1472-COUNTIFS($AE1472:$AE1472,$AC1473,AX1472:AX1472,$AI$1),0)),0)),0)</f>
        <v>0</v>
      </c>
      <c r="BL1473" s="1">
        <f>IFERROR(IF($AE1473&gt;$AE1472,VLOOKUP($AC1473+AL$1,STOCK!$F$10:$AB$209,17,0),IF($AE1473=$AE1472,(IF(BL1472&gt;=1,BL1472-COUNTIFS($AE1472:$AE1472,$AC1473,AL1472:AL1472,$AI$2),0)),0)),0)</f>
        <v>0</v>
      </c>
      <c r="BM1473" s="1">
        <f>IFERROR(IF($AE1473&gt;$AE1472,VLOOKUP($AC1473+AM$1,STOCK!$F$10:$AB$209,17,0),IF($AE1473=$AE1472,(IF(BM1472&gt;=1,BM1472-COUNTIFS($AE1472:$AE1472,$AC1473,AM1472:AM1472,$AI$2),0)),0)),0)</f>
        <v>0</v>
      </c>
      <c r="BN1473" s="1">
        <f>IFERROR(IF($AE1473&gt;$AE1472,VLOOKUP($AC1473+AN$1,STOCK!$F$10:$AB$209,17,0),IF($AE1473=$AE1472,(IF(BN1472&gt;=1,BN1472-COUNTIFS($AE1472:$AE1472,$AC1473,AN1472:AN1472,$AI$2),0)),0)),0)</f>
        <v>0</v>
      </c>
      <c r="BO1473" s="1">
        <f>IFERROR(IF($AE1473&gt;$AE1472,VLOOKUP($AC1473+AO$1,STOCK!$F$10:$AB$209,17,0),IF($AE1473=$AE1472,(IF(BO1472&gt;=1,BO1472-COUNTIFS($AE1472:$AE1472,$AC1473,AO1472:AO1472,$AI$2),0)),0)),0)</f>
        <v>0</v>
      </c>
      <c r="BP1473" s="1">
        <f>IFERROR(IF($AE1473&gt;$AE1472,VLOOKUP($AC1473+AP$1,STOCK!$F$10:$AB$209,17,0),IF($AE1473=$AE1472,(IF(BP1472&gt;=1,BP1472-COUNTIFS($AE1472:$AE1472,$AC1473,AP1472:AP1472,$AI$2),0)),0)),0)</f>
        <v>0</v>
      </c>
      <c r="BQ1473" s="1">
        <f>IFERROR(IF($AE1473&gt;$AE1472,VLOOKUP($AC1473+AQ$1,STOCK!$F$10:$AB$209,17,0),IF($AE1473=$AE1472,(IF(BQ1472&gt;=1,BQ1472-COUNTIFS($AE1472:$AE1472,$AC1473,AQ1472:AQ1472,$AI$2),0)),0)),0)</f>
        <v>0</v>
      </c>
      <c r="BR1473" s="1">
        <f>IFERROR(IF($AE1473&gt;$AE1472,VLOOKUP($AC1473+AR$1,STOCK!$F$10:$AB$209,17,0),IF($AE1473=$AE1472,(IF(BR1472&gt;=1,BR1472-COUNTIFS($AE1472:$AE1472,$AC1473,AR1472:AR1472,$AI$2),0)),0)),0)</f>
        <v>0</v>
      </c>
      <c r="BS1473" s="1">
        <f>IFERROR(IF($AE1473&gt;$AE1472,VLOOKUP($AC1473+AS$1,STOCK!$F$10:$AB$209,17,0),IF($AE1473=$AE1472,(IF(BS1472&gt;=1,BS1472-COUNTIFS($AE1472:$AE1472,$AC1473,AS1472:AS1472,$AI$2),0)),0)),0)</f>
        <v>0</v>
      </c>
      <c r="BT1473" s="1">
        <f>IFERROR(IF($AE1473&gt;$AE1472,VLOOKUP($AC1473+AT$1,STOCK!$F$10:$AB$209,17,0),IF($AE1473=$AE1472,(IF(BT1472&gt;=1,BT1472-COUNTIFS($AE1472:$AE1472,$AC1473,AT1472:AT1472,$AI$2),0)),0)),0)</f>
        <v>0</v>
      </c>
      <c r="BU1473" s="1">
        <f>IFERROR(IF($AE1473&gt;$AE1472,VLOOKUP($AC1473+AU$1,STOCK!$F$10:$AB$209,17,0),IF($AE1473=$AE1472,(IF(BU1472&gt;=1,BU1472-COUNTIFS($AE1472:$AE1472,$AC1473,AU1472:AU1472,$AI$2),0)),0)),0)</f>
        <v>0</v>
      </c>
      <c r="BV1473" s="1">
        <f>IFERROR(IF($AE1473&gt;$AE1472,VLOOKUP($AC1473+AV$1,STOCK!$F$10:$AB$209,17,0),IF($AE1473=$AE1472,(IF(BV1472&gt;=1,BV1472-COUNTIFS($AE1472:$AE1472,$AC1473,AV1472:AV1472,$AI$2),0)),0)),0)</f>
        <v>0</v>
      </c>
      <c r="BW1473" s="1">
        <f>IFERROR(IF($AE1473&gt;$AE1472,VLOOKUP($AC1473+AW$1,STOCK!$F$10:$AB$209,17,0),IF($AE1473=$AE1472,(IF(BW1472&gt;=1,BW1472-COUNTIFS($AE1472:$AE1472,$AC1473,AW1472:AW1472,$AI$2),0)),0)),0)</f>
        <v>0</v>
      </c>
      <c r="BX1473" s="1">
        <f>IFERROR(IF($AE1473&gt;$AE1472,VLOOKUP($AC1473+AX$1,STOCK!$F$10:$AB$209,17,0),IF($AE1473=$AE1472,(IF(BX1472&gt;=1,BX1472-COUNTIFS($AE1472:$AE1472,$AC1473,AX1472:AX1472,$AI$2),0)),0)),0)</f>
        <v>0</v>
      </c>
    </row>
    <row r="1474" spans="29:76" x14ac:dyDescent="0.25">
      <c r="AC1474" s="1">
        <f t="shared" si="350"/>
        <v>0</v>
      </c>
      <c r="AD1474" s="1">
        <f>IFERROR(IF(LEN(AK1474)&gt;=1,VLOOKUP(HLOOKUP(AK1474,PROFILE!$K$5:$V$8,4,0),PROFILE!$F$1:$G$3,2,0),0),0)</f>
        <v>0</v>
      </c>
      <c r="AE1474" s="1">
        <f t="shared" si="351"/>
        <v>0</v>
      </c>
      <c r="AF1474" s="1">
        <v>1461</v>
      </c>
      <c r="AI1474" s="1" t="str">
        <f>IFERROR(IF($AH1474&gt;=1,VLOOKUP($AG1474,STUDENT!$O$8:$Z$1507,3,0),""),"")</f>
        <v/>
      </c>
      <c r="AJ1474" s="1" t="str">
        <f>IFERROR(IF($AH1474&gt;=1,VLOOKUP($AG1474,STUDENT!$O$8:$Z$1507,4,0),""),"")</f>
        <v/>
      </c>
      <c r="AK1474" s="1" t="str">
        <f>IFERROR(IF($AH1474&gt;=1,VLOOKUP($AG1474,STUDENT!$O$8:$Z$1507,6,0),""),"")</f>
        <v/>
      </c>
      <c r="AL1474" s="1" t="str">
        <f t="shared" si="352"/>
        <v/>
      </c>
      <c r="AM1474" s="1" t="str">
        <f t="shared" si="353"/>
        <v/>
      </c>
      <c r="AN1474" s="1" t="str">
        <f t="shared" si="354"/>
        <v/>
      </c>
      <c r="AO1474" s="1" t="str">
        <f t="shared" si="355"/>
        <v/>
      </c>
      <c r="AP1474" s="1" t="str">
        <f t="shared" si="356"/>
        <v/>
      </c>
      <c r="AQ1474" s="1" t="str">
        <f t="shared" si="357"/>
        <v/>
      </c>
      <c r="AR1474" s="1" t="str">
        <f t="shared" si="358"/>
        <v/>
      </c>
      <c r="AS1474" s="1" t="str">
        <f t="shared" si="359"/>
        <v/>
      </c>
      <c r="AT1474" s="1" t="str">
        <f t="shared" si="360"/>
        <v/>
      </c>
      <c r="AU1474" s="1" t="str">
        <f t="shared" si="361"/>
        <v/>
      </c>
      <c r="AV1474" s="1" t="str">
        <f t="shared" si="362"/>
        <v/>
      </c>
      <c r="AW1474" s="1" t="str">
        <f t="shared" si="363"/>
        <v/>
      </c>
      <c r="AX1474" s="1" t="str">
        <f t="shared" si="364"/>
        <v/>
      </c>
      <c r="AY1474" s="1">
        <f>IFERROR(IF($AE1474&gt;$AE1473,VLOOKUP($AC1474+AL$1,STOCK!$F$10:$AB$209,16,0),IF($AE1474=$AE1473,(IF(AY1473&gt;=1,AY1473-COUNTIFS($AE1473:$AE1473,$AC1474,AL1473:AL1473,$AI$1),0)),0)),0)</f>
        <v>0</v>
      </c>
      <c r="AZ1474" s="1">
        <f>IFERROR(IF($AE1474&gt;$AE1473,VLOOKUP($AC1474+AM$1,STOCK!$F$10:$AB$209,16,0),IF($AE1474=$AE1473,(IF(AZ1473&gt;=1,AZ1473-COUNTIFS($AE1473:$AE1473,$AC1474,AM1473:AM1473,$AI$1),0)),0)),0)</f>
        <v>0</v>
      </c>
      <c r="BA1474" s="1">
        <f>IFERROR(IF($AE1474&gt;$AE1473,VLOOKUP($AC1474+AN$1,STOCK!$F$10:$AB$209,16,0),IF($AE1474=$AE1473,(IF(BA1473&gt;=1,BA1473-COUNTIFS($AE1473:$AE1473,$AC1474,AN1473:AN1473,$AI$1),0)),0)),0)</f>
        <v>0</v>
      </c>
      <c r="BB1474" s="1">
        <f>IFERROR(IF($AE1474&gt;$AE1473,VLOOKUP($AC1474+AO$1,STOCK!$F$10:$AB$209,16,0),IF($AE1474=$AE1473,(IF(BB1473&gt;=1,BB1473-COUNTIFS($AE1473:$AE1473,$AC1474,AO1473:AO1473,$AI$1),0)),0)),0)</f>
        <v>0</v>
      </c>
      <c r="BC1474" s="1">
        <f>IFERROR(IF($AE1474&gt;$AE1473,VLOOKUP($AC1474+AP$1,STOCK!$F$10:$AB$209,16,0),IF($AE1474=$AE1473,(IF(BC1473&gt;=1,BC1473-COUNTIFS($AE1473:$AE1473,$AC1474,AP1473:AP1473,$AI$1),0)),0)),0)</f>
        <v>0</v>
      </c>
      <c r="BD1474" s="1">
        <f>IFERROR(IF($AE1474&gt;$AE1473,VLOOKUP($AC1474+AQ$1,STOCK!$F$10:$AB$209,16,0),IF($AE1474=$AE1473,(IF(BD1473&gt;=1,BD1473-COUNTIFS($AE1473:$AE1473,$AC1474,AQ1473:AQ1473,$AI$1),0)),0)),0)</f>
        <v>0</v>
      </c>
      <c r="BE1474" s="1">
        <f>IFERROR(IF($AE1474&gt;$AE1473,VLOOKUP($AC1474+AR$1,STOCK!$F$10:$AB$209,16,0),IF($AE1474=$AE1473,(IF(BE1473&gt;=1,BE1473-COUNTIFS($AE1473:$AE1473,$AC1474,AR1473:AR1473,$AI$1),0)),0)),0)</f>
        <v>0</v>
      </c>
      <c r="BF1474" s="1">
        <f>IFERROR(IF($AE1474&gt;$AE1473,VLOOKUP($AC1474+AS$1,STOCK!$F$10:$AB$209,16,0),IF($AE1474=$AE1473,(IF(BF1473&gt;=1,BF1473-COUNTIFS($AE1473:$AE1473,$AC1474,AS1473:AS1473,$AI$1),0)),0)),0)</f>
        <v>0</v>
      </c>
      <c r="BG1474" s="1">
        <f>IFERROR(IF($AE1474&gt;$AE1473,VLOOKUP($AC1474+AT$1,STOCK!$F$10:$AB$209,16,0),IF($AE1474=$AE1473,(IF(BG1473&gt;=1,BG1473-COUNTIFS($AE1473:$AE1473,$AC1474,AT1473:AT1473,$AI$1),0)),0)),0)</f>
        <v>0</v>
      </c>
      <c r="BH1474" s="1">
        <f>IFERROR(IF($AE1474&gt;$AE1473,VLOOKUP($AC1474+AU$1,STOCK!$F$10:$AB$209,16,0),IF($AE1474=$AE1473,(IF(BH1473&gt;=1,BH1473-COUNTIFS($AE1473:$AE1473,$AC1474,AU1473:AU1473,$AI$1),0)),0)),0)</f>
        <v>0</v>
      </c>
      <c r="BI1474" s="1">
        <f>IFERROR(IF($AE1474&gt;$AE1473,VLOOKUP($AC1474+AV$1,STOCK!$F$10:$AB$209,16,0),IF($AE1474=$AE1473,(IF(BI1473&gt;=1,BI1473-COUNTIFS($AE1473:$AE1473,$AC1474,AV1473:AV1473,$AI$1),0)),0)),0)</f>
        <v>0</v>
      </c>
      <c r="BJ1474" s="1">
        <f>IFERROR(IF($AE1474&gt;$AE1473,VLOOKUP($AC1474+AW$1,STOCK!$F$10:$AB$209,16,0),IF($AE1474=$AE1473,(IF(BJ1473&gt;=1,BJ1473-COUNTIFS($AE1473:$AE1473,$AC1474,AW1473:AW1473,$AI$1),0)),0)),0)</f>
        <v>0</v>
      </c>
      <c r="BK1474" s="1">
        <f>IFERROR(IF($AE1474&gt;$AE1473,VLOOKUP($AC1474+AX$1,STOCK!$F$10:$AB$209,16,0),IF($AE1474=$AE1473,(IF(BK1473&gt;=1,BK1473-COUNTIFS($AE1473:$AE1473,$AC1474,AX1473:AX1473,$AI$1),0)),0)),0)</f>
        <v>0</v>
      </c>
      <c r="BL1474" s="1">
        <f>IFERROR(IF($AE1474&gt;$AE1473,VLOOKUP($AC1474+AL$1,STOCK!$F$10:$AB$209,17,0),IF($AE1474=$AE1473,(IF(BL1473&gt;=1,BL1473-COUNTIFS($AE1473:$AE1473,$AC1474,AL1473:AL1473,$AI$2),0)),0)),0)</f>
        <v>0</v>
      </c>
      <c r="BM1474" s="1">
        <f>IFERROR(IF($AE1474&gt;$AE1473,VLOOKUP($AC1474+AM$1,STOCK!$F$10:$AB$209,17,0),IF($AE1474=$AE1473,(IF(BM1473&gt;=1,BM1473-COUNTIFS($AE1473:$AE1473,$AC1474,AM1473:AM1473,$AI$2),0)),0)),0)</f>
        <v>0</v>
      </c>
      <c r="BN1474" s="1">
        <f>IFERROR(IF($AE1474&gt;$AE1473,VLOOKUP($AC1474+AN$1,STOCK!$F$10:$AB$209,17,0),IF($AE1474=$AE1473,(IF(BN1473&gt;=1,BN1473-COUNTIFS($AE1473:$AE1473,$AC1474,AN1473:AN1473,$AI$2),0)),0)),0)</f>
        <v>0</v>
      </c>
      <c r="BO1474" s="1">
        <f>IFERROR(IF($AE1474&gt;$AE1473,VLOOKUP($AC1474+AO$1,STOCK!$F$10:$AB$209,17,0),IF($AE1474=$AE1473,(IF(BO1473&gt;=1,BO1473-COUNTIFS($AE1473:$AE1473,$AC1474,AO1473:AO1473,$AI$2),0)),0)),0)</f>
        <v>0</v>
      </c>
      <c r="BP1474" s="1">
        <f>IFERROR(IF($AE1474&gt;$AE1473,VLOOKUP($AC1474+AP$1,STOCK!$F$10:$AB$209,17,0),IF($AE1474=$AE1473,(IF(BP1473&gt;=1,BP1473-COUNTIFS($AE1473:$AE1473,$AC1474,AP1473:AP1473,$AI$2),0)),0)),0)</f>
        <v>0</v>
      </c>
      <c r="BQ1474" s="1">
        <f>IFERROR(IF($AE1474&gt;$AE1473,VLOOKUP($AC1474+AQ$1,STOCK!$F$10:$AB$209,17,0),IF($AE1474=$AE1473,(IF(BQ1473&gt;=1,BQ1473-COUNTIFS($AE1473:$AE1473,$AC1474,AQ1473:AQ1473,$AI$2),0)),0)),0)</f>
        <v>0</v>
      </c>
      <c r="BR1474" s="1">
        <f>IFERROR(IF($AE1474&gt;$AE1473,VLOOKUP($AC1474+AR$1,STOCK!$F$10:$AB$209,17,0),IF($AE1474=$AE1473,(IF(BR1473&gt;=1,BR1473-COUNTIFS($AE1473:$AE1473,$AC1474,AR1473:AR1473,$AI$2),0)),0)),0)</f>
        <v>0</v>
      </c>
      <c r="BS1474" s="1">
        <f>IFERROR(IF($AE1474&gt;$AE1473,VLOOKUP($AC1474+AS$1,STOCK!$F$10:$AB$209,17,0),IF($AE1474=$AE1473,(IF(BS1473&gt;=1,BS1473-COUNTIFS($AE1473:$AE1473,$AC1474,AS1473:AS1473,$AI$2),0)),0)),0)</f>
        <v>0</v>
      </c>
      <c r="BT1474" s="1">
        <f>IFERROR(IF($AE1474&gt;$AE1473,VLOOKUP($AC1474+AT$1,STOCK!$F$10:$AB$209,17,0),IF($AE1474=$AE1473,(IF(BT1473&gt;=1,BT1473-COUNTIFS($AE1473:$AE1473,$AC1474,AT1473:AT1473,$AI$2),0)),0)),0)</f>
        <v>0</v>
      </c>
      <c r="BU1474" s="1">
        <f>IFERROR(IF($AE1474&gt;$AE1473,VLOOKUP($AC1474+AU$1,STOCK!$F$10:$AB$209,17,0),IF($AE1474=$AE1473,(IF(BU1473&gt;=1,BU1473-COUNTIFS($AE1473:$AE1473,$AC1474,AU1473:AU1473,$AI$2),0)),0)),0)</f>
        <v>0</v>
      </c>
      <c r="BV1474" s="1">
        <f>IFERROR(IF($AE1474&gt;$AE1473,VLOOKUP($AC1474+AV$1,STOCK!$F$10:$AB$209,17,0),IF($AE1474=$AE1473,(IF(BV1473&gt;=1,BV1473-COUNTIFS($AE1473:$AE1473,$AC1474,AV1473:AV1473,$AI$2),0)),0)),0)</f>
        <v>0</v>
      </c>
      <c r="BW1474" s="1">
        <f>IFERROR(IF($AE1474&gt;$AE1473,VLOOKUP($AC1474+AW$1,STOCK!$F$10:$AB$209,17,0),IF($AE1474=$AE1473,(IF(BW1473&gt;=1,BW1473-COUNTIFS($AE1473:$AE1473,$AC1474,AW1473:AW1473,$AI$2),0)),0)),0)</f>
        <v>0</v>
      </c>
      <c r="BX1474" s="1">
        <f>IFERROR(IF($AE1474&gt;$AE1473,VLOOKUP($AC1474+AX$1,STOCK!$F$10:$AB$209,17,0),IF($AE1474=$AE1473,(IF(BX1473&gt;=1,BX1473-COUNTIFS($AE1473:$AE1473,$AC1474,AX1473:AX1473,$AI$2),0)),0)),0)</f>
        <v>0</v>
      </c>
    </row>
    <row r="1475" spans="29:76" x14ac:dyDescent="0.25">
      <c r="AC1475" s="1">
        <f t="shared" si="350"/>
        <v>0</v>
      </c>
      <c r="AD1475" s="1">
        <f>IFERROR(IF(LEN(AK1475)&gt;=1,VLOOKUP(HLOOKUP(AK1475,PROFILE!$K$5:$V$8,4,0),PROFILE!$F$1:$G$3,2,0),0),0)</f>
        <v>0</v>
      </c>
      <c r="AE1475" s="1">
        <f t="shared" si="351"/>
        <v>0</v>
      </c>
      <c r="AF1475" s="1">
        <v>1462</v>
      </c>
      <c r="AI1475" s="1" t="str">
        <f>IFERROR(IF($AH1475&gt;=1,VLOOKUP($AG1475,STUDENT!$O$8:$Z$1507,3,0),""),"")</f>
        <v/>
      </c>
      <c r="AJ1475" s="1" t="str">
        <f>IFERROR(IF($AH1475&gt;=1,VLOOKUP($AG1475,STUDENT!$O$8:$Z$1507,4,0),""),"")</f>
        <v/>
      </c>
      <c r="AK1475" s="1" t="str">
        <f>IFERROR(IF($AH1475&gt;=1,VLOOKUP($AG1475,STUDENT!$O$8:$Z$1507,6,0),""),"")</f>
        <v/>
      </c>
      <c r="AL1475" s="1" t="str">
        <f t="shared" si="352"/>
        <v/>
      </c>
      <c r="AM1475" s="1" t="str">
        <f t="shared" si="353"/>
        <v/>
      </c>
      <c r="AN1475" s="1" t="str">
        <f t="shared" si="354"/>
        <v/>
      </c>
      <c r="AO1475" s="1" t="str">
        <f t="shared" si="355"/>
        <v/>
      </c>
      <c r="AP1475" s="1" t="str">
        <f t="shared" si="356"/>
        <v/>
      </c>
      <c r="AQ1475" s="1" t="str">
        <f t="shared" si="357"/>
        <v/>
      </c>
      <c r="AR1475" s="1" t="str">
        <f t="shared" si="358"/>
        <v/>
      </c>
      <c r="AS1475" s="1" t="str">
        <f t="shared" si="359"/>
        <v/>
      </c>
      <c r="AT1475" s="1" t="str">
        <f t="shared" si="360"/>
        <v/>
      </c>
      <c r="AU1475" s="1" t="str">
        <f t="shared" si="361"/>
        <v/>
      </c>
      <c r="AV1475" s="1" t="str">
        <f t="shared" si="362"/>
        <v/>
      </c>
      <c r="AW1475" s="1" t="str">
        <f t="shared" si="363"/>
        <v/>
      </c>
      <c r="AX1475" s="1" t="str">
        <f t="shared" si="364"/>
        <v/>
      </c>
      <c r="AY1475" s="1">
        <f>IFERROR(IF($AE1475&gt;$AE1474,VLOOKUP($AC1475+AL$1,STOCK!$F$10:$AB$209,16,0),IF($AE1475=$AE1474,(IF(AY1474&gt;=1,AY1474-COUNTIFS($AE1474:$AE1474,$AC1475,AL1474:AL1474,$AI$1),0)),0)),0)</f>
        <v>0</v>
      </c>
      <c r="AZ1475" s="1">
        <f>IFERROR(IF($AE1475&gt;$AE1474,VLOOKUP($AC1475+AM$1,STOCK!$F$10:$AB$209,16,0),IF($AE1475=$AE1474,(IF(AZ1474&gt;=1,AZ1474-COUNTIFS($AE1474:$AE1474,$AC1475,AM1474:AM1474,$AI$1),0)),0)),0)</f>
        <v>0</v>
      </c>
      <c r="BA1475" s="1">
        <f>IFERROR(IF($AE1475&gt;$AE1474,VLOOKUP($AC1475+AN$1,STOCK!$F$10:$AB$209,16,0),IF($AE1475=$AE1474,(IF(BA1474&gt;=1,BA1474-COUNTIFS($AE1474:$AE1474,$AC1475,AN1474:AN1474,$AI$1),0)),0)),0)</f>
        <v>0</v>
      </c>
      <c r="BB1475" s="1">
        <f>IFERROR(IF($AE1475&gt;$AE1474,VLOOKUP($AC1475+AO$1,STOCK!$F$10:$AB$209,16,0),IF($AE1475=$AE1474,(IF(BB1474&gt;=1,BB1474-COUNTIFS($AE1474:$AE1474,$AC1475,AO1474:AO1474,$AI$1),0)),0)),0)</f>
        <v>0</v>
      </c>
      <c r="BC1475" s="1">
        <f>IFERROR(IF($AE1475&gt;$AE1474,VLOOKUP($AC1475+AP$1,STOCK!$F$10:$AB$209,16,0),IF($AE1475=$AE1474,(IF(BC1474&gt;=1,BC1474-COUNTIFS($AE1474:$AE1474,$AC1475,AP1474:AP1474,$AI$1),0)),0)),0)</f>
        <v>0</v>
      </c>
      <c r="BD1475" s="1">
        <f>IFERROR(IF($AE1475&gt;$AE1474,VLOOKUP($AC1475+AQ$1,STOCK!$F$10:$AB$209,16,0),IF($AE1475=$AE1474,(IF(BD1474&gt;=1,BD1474-COUNTIFS($AE1474:$AE1474,$AC1475,AQ1474:AQ1474,$AI$1),0)),0)),0)</f>
        <v>0</v>
      </c>
      <c r="BE1475" s="1">
        <f>IFERROR(IF($AE1475&gt;$AE1474,VLOOKUP($AC1475+AR$1,STOCK!$F$10:$AB$209,16,0),IF($AE1475=$AE1474,(IF(BE1474&gt;=1,BE1474-COUNTIFS($AE1474:$AE1474,$AC1475,AR1474:AR1474,$AI$1),0)),0)),0)</f>
        <v>0</v>
      </c>
      <c r="BF1475" s="1">
        <f>IFERROR(IF($AE1475&gt;$AE1474,VLOOKUP($AC1475+AS$1,STOCK!$F$10:$AB$209,16,0),IF($AE1475=$AE1474,(IF(BF1474&gt;=1,BF1474-COUNTIFS($AE1474:$AE1474,$AC1475,AS1474:AS1474,$AI$1),0)),0)),0)</f>
        <v>0</v>
      </c>
      <c r="BG1475" s="1">
        <f>IFERROR(IF($AE1475&gt;$AE1474,VLOOKUP($AC1475+AT$1,STOCK!$F$10:$AB$209,16,0),IF($AE1475=$AE1474,(IF(BG1474&gt;=1,BG1474-COUNTIFS($AE1474:$AE1474,$AC1475,AT1474:AT1474,$AI$1),0)),0)),0)</f>
        <v>0</v>
      </c>
      <c r="BH1475" s="1">
        <f>IFERROR(IF($AE1475&gt;$AE1474,VLOOKUP($AC1475+AU$1,STOCK!$F$10:$AB$209,16,0),IF($AE1475=$AE1474,(IF(BH1474&gt;=1,BH1474-COUNTIFS($AE1474:$AE1474,$AC1475,AU1474:AU1474,$AI$1),0)),0)),0)</f>
        <v>0</v>
      </c>
      <c r="BI1475" s="1">
        <f>IFERROR(IF($AE1475&gt;$AE1474,VLOOKUP($AC1475+AV$1,STOCK!$F$10:$AB$209,16,0),IF($AE1475=$AE1474,(IF(BI1474&gt;=1,BI1474-COUNTIFS($AE1474:$AE1474,$AC1475,AV1474:AV1474,$AI$1),0)),0)),0)</f>
        <v>0</v>
      </c>
      <c r="BJ1475" s="1">
        <f>IFERROR(IF($AE1475&gt;$AE1474,VLOOKUP($AC1475+AW$1,STOCK!$F$10:$AB$209,16,0),IF($AE1475=$AE1474,(IF(BJ1474&gt;=1,BJ1474-COUNTIFS($AE1474:$AE1474,$AC1475,AW1474:AW1474,$AI$1),0)),0)),0)</f>
        <v>0</v>
      </c>
      <c r="BK1475" s="1">
        <f>IFERROR(IF($AE1475&gt;$AE1474,VLOOKUP($AC1475+AX$1,STOCK!$F$10:$AB$209,16,0),IF($AE1475=$AE1474,(IF(BK1474&gt;=1,BK1474-COUNTIFS($AE1474:$AE1474,$AC1475,AX1474:AX1474,$AI$1),0)),0)),0)</f>
        <v>0</v>
      </c>
      <c r="BL1475" s="1">
        <f>IFERROR(IF($AE1475&gt;$AE1474,VLOOKUP($AC1475+AL$1,STOCK!$F$10:$AB$209,17,0),IF($AE1475=$AE1474,(IF(BL1474&gt;=1,BL1474-COUNTIFS($AE1474:$AE1474,$AC1475,AL1474:AL1474,$AI$2),0)),0)),0)</f>
        <v>0</v>
      </c>
      <c r="BM1475" s="1">
        <f>IFERROR(IF($AE1475&gt;$AE1474,VLOOKUP($AC1475+AM$1,STOCK!$F$10:$AB$209,17,0),IF($AE1475=$AE1474,(IF(BM1474&gt;=1,BM1474-COUNTIFS($AE1474:$AE1474,$AC1475,AM1474:AM1474,$AI$2),0)),0)),0)</f>
        <v>0</v>
      </c>
      <c r="BN1475" s="1">
        <f>IFERROR(IF($AE1475&gt;$AE1474,VLOOKUP($AC1475+AN$1,STOCK!$F$10:$AB$209,17,0),IF($AE1475=$AE1474,(IF(BN1474&gt;=1,BN1474-COUNTIFS($AE1474:$AE1474,$AC1475,AN1474:AN1474,$AI$2),0)),0)),0)</f>
        <v>0</v>
      </c>
      <c r="BO1475" s="1">
        <f>IFERROR(IF($AE1475&gt;$AE1474,VLOOKUP($AC1475+AO$1,STOCK!$F$10:$AB$209,17,0),IF($AE1475=$AE1474,(IF(BO1474&gt;=1,BO1474-COUNTIFS($AE1474:$AE1474,$AC1475,AO1474:AO1474,$AI$2),0)),0)),0)</f>
        <v>0</v>
      </c>
      <c r="BP1475" s="1">
        <f>IFERROR(IF($AE1475&gt;$AE1474,VLOOKUP($AC1475+AP$1,STOCK!$F$10:$AB$209,17,0),IF($AE1475=$AE1474,(IF(BP1474&gt;=1,BP1474-COUNTIFS($AE1474:$AE1474,$AC1475,AP1474:AP1474,$AI$2),0)),0)),0)</f>
        <v>0</v>
      </c>
      <c r="BQ1475" s="1">
        <f>IFERROR(IF($AE1475&gt;$AE1474,VLOOKUP($AC1475+AQ$1,STOCK!$F$10:$AB$209,17,0),IF($AE1475=$AE1474,(IF(BQ1474&gt;=1,BQ1474-COUNTIFS($AE1474:$AE1474,$AC1475,AQ1474:AQ1474,$AI$2),0)),0)),0)</f>
        <v>0</v>
      </c>
      <c r="BR1475" s="1">
        <f>IFERROR(IF($AE1475&gt;$AE1474,VLOOKUP($AC1475+AR$1,STOCK!$F$10:$AB$209,17,0),IF($AE1475=$AE1474,(IF(BR1474&gt;=1,BR1474-COUNTIFS($AE1474:$AE1474,$AC1475,AR1474:AR1474,$AI$2),0)),0)),0)</f>
        <v>0</v>
      </c>
      <c r="BS1475" s="1">
        <f>IFERROR(IF($AE1475&gt;$AE1474,VLOOKUP($AC1475+AS$1,STOCK!$F$10:$AB$209,17,0),IF($AE1475=$AE1474,(IF(BS1474&gt;=1,BS1474-COUNTIFS($AE1474:$AE1474,$AC1475,AS1474:AS1474,$AI$2),0)),0)),0)</f>
        <v>0</v>
      </c>
      <c r="BT1475" s="1">
        <f>IFERROR(IF($AE1475&gt;$AE1474,VLOOKUP($AC1475+AT$1,STOCK!$F$10:$AB$209,17,0),IF($AE1475=$AE1474,(IF(BT1474&gt;=1,BT1474-COUNTIFS($AE1474:$AE1474,$AC1475,AT1474:AT1474,$AI$2),0)),0)),0)</f>
        <v>0</v>
      </c>
      <c r="BU1475" s="1">
        <f>IFERROR(IF($AE1475&gt;$AE1474,VLOOKUP($AC1475+AU$1,STOCK!$F$10:$AB$209,17,0),IF($AE1475=$AE1474,(IF(BU1474&gt;=1,BU1474-COUNTIFS($AE1474:$AE1474,$AC1475,AU1474:AU1474,$AI$2),0)),0)),0)</f>
        <v>0</v>
      </c>
      <c r="BV1475" s="1">
        <f>IFERROR(IF($AE1475&gt;$AE1474,VLOOKUP($AC1475+AV$1,STOCK!$F$10:$AB$209,17,0),IF($AE1475=$AE1474,(IF(BV1474&gt;=1,BV1474-COUNTIFS($AE1474:$AE1474,$AC1475,AV1474:AV1474,$AI$2),0)),0)),0)</f>
        <v>0</v>
      </c>
      <c r="BW1475" s="1">
        <f>IFERROR(IF($AE1475&gt;$AE1474,VLOOKUP($AC1475+AW$1,STOCK!$F$10:$AB$209,17,0),IF($AE1475=$AE1474,(IF(BW1474&gt;=1,BW1474-COUNTIFS($AE1474:$AE1474,$AC1475,AW1474:AW1474,$AI$2),0)),0)),0)</f>
        <v>0</v>
      </c>
      <c r="BX1475" s="1">
        <f>IFERROR(IF($AE1475&gt;$AE1474,VLOOKUP($AC1475+AX$1,STOCK!$F$10:$AB$209,17,0),IF($AE1475=$AE1474,(IF(BX1474&gt;=1,BX1474-COUNTIFS($AE1474:$AE1474,$AC1475,AX1474:AX1474,$AI$2),0)),0)),0)</f>
        <v>0</v>
      </c>
    </row>
    <row r="1476" spans="29:76" x14ac:dyDescent="0.25">
      <c r="AC1476" s="1">
        <f t="shared" si="350"/>
        <v>0</v>
      </c>
      <c r="AD1476" s="1">
        <f>IFERROR(IF(LEN(AK1476)&gt;=1,VLOOKUP(HLOOKUP(AK1476,PROFILE!$K$5:$V$8,4,0),PROFILE!$F$1:$G$3,2,0),0),0)</f>
        <v>0</v>
      </c>
      <c r="AE1476" s="1">
        <f t="shared" si="351"/>
        <v>0</v>
      </c>
      <c r="AF1476" s="1">
        <v>1463</v>
      </c>
      <c r="AI1476" s="1" t="str">
        <f>IFERROR(IF($AH1476&gt;=1,VLOOKUP($AG1476,STUDENT!$O$8:$Z$1507,3,0),""),"")</f>
        <v/>
      </c>
      <c r="AJ1476" s="1" t="str">
        <f>IFERROR(IF($AH1476&gt;=1,VLOOKUP($AG1476,STUDENT!$O$8:$Z$1507,4,0),""),"")</f>
        <v/>
      </c>
      <c r="AK1476" s="1" t="str">
        <f>IFERROR(IF($AH1476&gt;=1,VLOOKUP($AG1476,STUDENT!$O$8:$Z$1507,6,0),""),"")</f>
        <v/>
      </c>
      <c r="AL1476" s="1" t="str">
        <f t="shared" si="352"/>
        <v/>
      </c>
      <c r="AM1476" s="1" t="str">
        <f t="shared" si="353"/>
        <v/>
      </c>
      <c r="AN1476" s="1" t="str">
        <f t="shared" si="354"/>
        <v/>
      </c>
      <c r="AO1476" s="1" t="str">
        <f t="shared" si="355"/>
        <v/>
      </c>
      <c r="AP1476" s="1" t="str">
        <f t="shared" si="356"/>
        <v/>
      </c>
      <c r="AQ1476" s="1" t="str">
        <f t="shared" si="357"/>
        <v/>
      </c>
      <c r="AR1476" s="1" t="str">
        <f t="shared" si="358"/>
        <v/>
      </c>
      <c r="AS1476" s="1" t="str">
        <f t="shared" si="359"/>
        <v/>
      </c>
      <c r="AT1476" s="1" t="str">
        <f t="shared" si="360"/>
        <v/>
      </c>
      <c r="AU1476" s="1" t="str">
        <f t="shared" si="361"/>
        <v/>
      </c>
      <c r="AV1476" s="1" t="str">
        <f t="shared" si="362"/>
        <v/>
      </c>
      <c r="AW1476" s="1" t="str">
        <f t="shared" si="363"/>
        <v/>
      </c>
      <c r="AX1476" s="1" t="str">
        <f t="shared" si="364"/>
        <v/>
      </c>
      <c r="AY1476" s="1">
        <f>IFERROR(IF($AE1476&gt;$AE1475,VLOOKUP($AC1476+AL$1,STOCK!$F$10:$AB$209,16,0),IF($AE1476=$AE1475,(IF(AY1475&gt;=1,AY1475-COUNTIFS($AE1475:$AE1475,$AC1476,AL1475:AL1475,$AI$1),0)),0)),0)</f>
        <v>0</v>
      </c>
      <c r="AZ1476" s="1">
        <f>IFERROR(IF($AE1476&gt;$AE1475,VLOOKUP($AC1476+AM$1,STOCK!$F$10:$AB$209,16,0),IF($AE1476=$AE1475,(IF(AZ1475&gt;=1,AZ1475-COUNTIFS($AE1475:$AE1475,$AC1476,AM1475:AM1475,$AI$1),0)),0)),0)</f>
        <v>0</v>
      </c>
      <c r="BA1476" s="1">
        <f>IFERROR(IF($AE1476&gt;$AE1475,VLOOKUP($AC1476+AN$1,STOCK!$F$10:$AB$209,16,0),IF($AE1476=$AE1475,(IF(BA1475&gt;=1,BA1475-COUNTIFS($AE1475:$AE1475,$AC1476,AN1475:AN1475,$AI$1),0)),0)),0)</f>
        <v>0</v>
      </c>
      <c r="BB1476" s="1">
        <f>IFERROR(IF($AE1476&gt;$AE1475,VLOOKUP($AC1476+AO$1,STOCK!$F$10:$AB$209,16,0),IF($AE1476=$AE1475,(IF(BB1475&gt;=1,BB1475-COUNTIFS($AE1475:$AE1475,$AC1476,AO1475:AO1475,$AI$1),0)),0)),0)</f>
        <v>0</v>
      </c>
      <c r="BC1476" s="1">
        <f>IFERROR(IF($AE1476&gt;$AE1475,VLOOKUP($AC1476+AP$1,STOCK!$F$10:$AB$209,16,0),IF($AE1476=$AE1475,(IF(BC1475&gt;=1,BC1475-COUNTIFS($AE1475:$AE1475,$AC1476,AP1475:AP1475,$AI$1),0)),0)),0)</f>
        <v>0</v>
      </c>
      <c r="BD1476" s="1">
        <f>IFERROR(IF($AE1476&gt;$AE1475,VLOOKUP($AC1476+AQ$1,STOCK!$F$10:$AB$209,16,0),IF($AE1476=$AE1475,(IF(BD1475&gt;=1,BD1475-COUNTIFS($AE1475:$AE1475,$AC1476,AQ1475:AQ1475,$AI$1),0)),0)),0)</f>
        <v>0</v>
      </c>
      <c r="BE1476" s="1">
        <f>IFERROR(IF($AE1476&gt;$AE1475,VLOOKUP($AC1476+AR$1,STOCK!$F$10:$AB$209,16,0),IF($AE1476=$AE1475,(IF(BE1475&gt;=1,BE1475-COUNTIFS($AE1475:$AE1475,$AC1476,AR1475:AR1475,$AI$1),0)),0)),0)</f>
        <v>0</v>
      </c>
      <c r="BF1476" s="1">
        <f>IFERROR(IF($AE1476&gt;$AE1475,VLOOKUP($AC1476+AS$1,STOCK!$F$10:$AB$209,16,0),IF($AE1476=$AE1475,(IF(BF1475&gt;=1,BF1475-COUNTIFS($AE1475:$AE1475,$AC1476,AS1475:AS1475,$AI$1),0)),0)),0)</f>
        <v>0</v>
      </c>
      <c r="BG1476" s="1">
        <f>IFERROR(IF($AE1476&gt;$AE1475,VLOOKUP($AC1476+AT$1,STOCK!$F$10:$AB$209,16,0),IF($AE1476=$AE1475,(IF(BG1475&gt;=1,BG1475-COUNTIFS($AE1475:$AE1475,$AC1476,AT1475:AT1475,$AI$1),0)),0)),0)</f>
        <v>0</v>
      </c>
      <c r="BH1476" s="1">
        <f>IFERROR(IF($AE1476&gt;$AE1475,VLOOKUP($AC1476+AU$1,STOCK!$F$10:$AB$209,16,0),IF($AE1476=$AE1475,(IF(BH1475&gt;=1,BH1475-COUNTIFS($AE1475:$AE1475,$AC1476,AU1475:AU1475,$AI$1),0)),0)),0)</f>
        <v>0</v>
      </c>
      <c r="BI1476" s="1">
        <f>IFERROR(IF($AE1476&gt;$AE1475,VLOOKUP($AC1476+AV$1,STOCK!$F$10:$AB$209,16,0),IF($AE1476=$AE1475,(IF(BI1475&gt;=1,BI1475-COUNTIFS($AE1475:$AE1475,$AC1476,AV1475:AV1475,$AI$1),0)),0)),0)</f>
        <v>0</v>
      </c>
      <c r="BJ1476" s="1">
        <f>IFERROR(IF($AE1476&gt;$AE1475,VLOOKUP($AC1476+AW$1,STOCK!$F$10:$AB$209,16,0),IF($AE1476=$AE1475,(IF(BJ1475&gt;=1,BJ1475-COUNTIFS($AE1475:$AE1475,$AC1476,AW1475:AW1475,$AI$1),0)),0)),0)</f>
        <v>0</v>
      </c>
      <c r="BK1476" s="1">
        <f>IFERROR(IF($AE1476&gt;$AE1475,VLOOKUP($AC1476+AX$1,STOCK!$F$10:$AB$209,16,0),IF($AE1476=$AE1475,(IF(BK1475&gt;=1,BK1475-COUNTIFS($AE1475:$AE1475,$AC1476,AX1475:AX1475,$AI$1),0)),0)),0)</f>
        <v>0</v>
      </c>
      <c r="BL1476" s="1">
        <f>IFERROR(IF($AE1476&gt;$AE1475,VLOOKUP($AC1476+AL$1,STOCK!$F$10:$AB$209,17,0),IF($AE1476=$AE1475,(IF(BL1475&gt;=1,BL1475-COUNTIFS($AE1475:$AE1475,$AC1476,AL1475:AL1475,$AI$2),0)),0)),0)</f>
        <v>0</v>
      </c>
      <c r="BM1476" s="1">
        <f>IFERROR(IF($AE1476&gt;$AE1475,VLOOKUP($AC1476+AM$1,STOCK!$F$10:$AB$209,17,0),IF($AE1476=$AE1475,(IF(BM1475&gt;=1,BM1475-COUNTIFS($AE1475:$AE1475,$AC1476,AM1475:AM1475,$AI$2),0)),0)),0)</f>
        <v>0</v>
      </c>
      <c r="BN1476" s="1">
        <f>IFERROR(IF($AE1476&gt;$AE1475,VLOOKUP($AC1476+AN$1,STOCK!$F$10:$AB$209,17,0),IF($AE1476=$AE1475,(IF(BN1475&gt;=1,BN1475-COUNTIFS($AE1475:$AE1475,$AC1476,AN1475:AN1475,$AI$2),0)),0)),0)</f>
        <v>0</v>
      </c>
      <c r="BO1476" s="1">
        <f>IFERROR(IF($AE1476&gt;$AE1475,VLOOKUP($AC1476+AO$1,STOCK!$F$10:$AB$209,17,0),IF($AE1476=$AE1475,(IF(BO1475&gt;=1,BO1475-COUNTIFS($AE1475:$AE1475,$AC1476,AO1475:AO1475,$AI$2),0)),0)),0)</f>
        <v>0</v>
      </c>
      <c r="BP1476" s="1">
        <f>IFERROR(IF($AE1476&gt;$AE1475,VLOOKUP($AC1476+AP$1,STOCK!$F$10:$AB$209,17,0),IF($AE1476=$AE1475,(IF(BP1475&gt;=1,BP1475-COUNTIFS($AE1475:$AE1475,$AC1476,AP1475:AP1475,$AI$2),0)),0)),0)</f>
        <v>0</v>
      </c>
      <c r="BQ1476" s="1">
        <f>IFERROR(IF($AE1476&gt;$AE1475,VLOOKUP($AC1476+AQ$1,STOCK!$F$10:$AB$209,17,0),IF($AE1476=$AE1475,(IF(BQ1475&gt;=1,BQ1475-COUNTIFS($AE1475:$AE1475,$AC1476,AQ1475:AQ1475,$AI$2),0)),0)),0)</f>
        <v>0</v>
      </c>
      <c r="BR1476" s="1">
        <f>IFERROR(IF($AE1476&gt;$AE1475,VLOOKUP($AC1476+AR$1,STOCK!$F$10:$AB$209,17,0),IF($AE1476=$AE1475,(IF(BR1475&gt;=1,BR1475-COUNTIFS($AE1475:$AE1475,$AC1476,AR1475:AR1475,$AI$2),0)),0)),0)</f>
        <v>0</v>
      </c>
      <c r="BS1476" s="1">
        <f>IFERROR(IF($AE1476&gt;$AE1475,VLOOKUP($AC1476+AS$1,STOCK!$F$10:$AB$209,17,0),IF($AE1476=$AE1475,(IF(BS1475&gt;=1,BS1475-COUNTIFS($AE1475:$AE1475,$AC1476,AS1475:AS1475,$AI$2),0)),0)),0)</f>
        <v>0</v>
      </c>
      <c r="BT1476" s="1">
        <f>IFERROR(IF($AE1476&gt;$AE1475,VLOOKUP($AC1476+AT$1,STOCK!$F$10:$AB$209,17,0),IF($AE1476=$AE1475,(IF(BT1475&gt;=1,BT1475-COUNTIFS($AE1475:$AE1475,$AC1476,AT1475:AT1475,$AI$2),0)),0)),0)</f>
        <v>0</v>
      </c>
      <c r="BU1476" s="1">
        <f>IFERROR(IF($AE1476&gt;$AE1475,VLOOKUP($AC1476+AU$1,STOCK!$F$10:$AB$209,17,0),IF($AE1476=$AE1475,(IF(BU1475&gt;=1,BU1475-COUNTIFS($AE1475:$AE1475,$AC1476,AU1475:AU1475,$AI$2),0)),0)),0)</f>
        <v>0</v>
      </c>
      <c r="BV1476" s="1">
        <f>IFERROR(IF($AE1476&gt;$AE1475,VLOOKUP($AC1476+AV$1,STOCK!$F$10:$AB$209,17,0),IF($AE1476=$AE1475,(IF(BV1475&gt;=1,BV1475-COUNTIFS($AE1475:$AE1475,$AC1476,AV1475:AV1475,$AI$2),0)),0)),0)</f>
        <v>0</v>
      </c>
      <c r="BW1476" s="1">
        <f>IFERROR(IF($AE1476&gt;$AE1475,VLOOKUP($AC1476+AW$1,STOCK!$F$10:$AB$209,17,0),IF($AE1476=$AE1475,(IF(BW1475&gt;=1,BW1475-COUNTIFS($AE1475:$AE1475,$AC1476,AW1475:AW1475,$AI$2),0)),0)),0)</f>
        <v>0</v>
      </c>
      <c r="BX1476" s="1">
        <f>IFERROR(IF($AE1476&gt;$AE1475,VLOOKUP($AC1476+AX$1,STOCK!$F$10:$AB$209,17,0),IF($AE1476=$AE1475,(IF(BX1475&gt;=1,BX1475-COUNTIFS($AE1475:$AE1475,$AC1476,AX1475:AX1475,$AI$2),0)),0)),0)</f>
        <v>0</v>
      </c>
    </row>
    <row r="1477" spans="29:76" x14ac:dyDescent="0.25">
      <c r="AC1477" s="1">
        <f t="shared" si="350"/>
        <v>0</v>
      </c>
      <c r="AD1477" s="1">
        <f>IFERROR(IF(LEN(AK1477)&gt;=1,VLOOKUP(HLOOKUP(AK1477,PROFILE!$K$5:$V$8,4,0),PROFILE!$F$1:$G$3,2,0),0),0)</f>
        <v>0</v>
      </c>
      <c r="AE1477" s="1">
        <f t="shared" si="351"/>
        <v>0</v>
      </c>
      <c r="AF1477" s="1">
        <v>1464</v>
      </c>
      <c r="AI1477" s="1" t="str">
        <f>IFERROR(IF($AH1477&gt;=1,VLOOKUP($AG1477,STUDENT!$O$8:$Z$1507,3,0),""),"")</f>
        <v/>
      </c>
      <c r="AJ1477" s="1" t="str">
        <f>IFERROR(IF($AH1477&gt;=1,VLOOKUP($AG1477,STUDENT!$O$8:$Z$1507,4,0),""),"")</f>
        <v/>
      </c>
      <c r="AK1477" s="1" t="str">
        <f>IFERROR(IF($AH1477&gt;=1,VLOOKUP($AG1477,STUDENT!$O$8:$Z$1507,6,0),""),"")</f>
        <v/>
      </c>
      <c r="AL1477" s="1" t="str">
        <f t="shared" si="352"/>
        <v/>
      </c>
      <c r="AM1477" s="1" t="str">
        <f t="shared" si="353"/>
        <v/>
      </c>
      <c r="AN1477" s="1" t="str">
        <f t="shared" si="354"/>
        <v/>
      </c>
      <c r="AO1477" s="1" t="str">
        <f t="shared" si="355"/>
        <v/>
      </c>
      <c r="AP1477" s="1" t="str">
        <f t="shared" si="356"/>
        <v/>
      </c>
      <c r="AQ1477" s="1" t="str">
        <f t="shared" si="357"/>
        <v/>
      </c>
      <c r="AR1477" s="1" t="str">
        <f t="shared" si="358"/>
        <v/>
      </c>
      <c r="AS1477" s="1" t="str">
        <f t="shared" si="359"/>
        <v/>
      </c>
      <c r="AT1477" s="1" t="str">
        <f t="shared" si="360"/>
        <v/>
      </c>
      <c r="AU1477" s="1" t="str">
        <f t="shared" si="361"/>
        <v/>
      </c>
      <c r="AV1477" s="1" t="str">
        <f t="shared" si="362"/>
        <v/>
      </c>
      <c r="AW1477" s="1" t="str">
        <f t="shared" si="363"/>
        <v/>
      </c>
      <c r="AX1477" s="1" t="str">
        <f t="shared" si="364"/>
        <v/>
      </c>
      <c r="AY1477" s="1">
        <f>IFERROR(IF($AE1477&gt;$AE1476,VLOOKUP($AC1477+AL$1,STOCK!$F$10:$AB$209,16,0),IF($AE1477=$AE1476,(IF(AY1476&gt;=1,AY1476-COUNTIFS($AE1476:$AE1476,$AC1477,AL1476:AL1476,$AI$1),0)),0)),0)</f>
        <v>0</v>
      </c>
      <c r="AZ1477" s="1">
        <f>IFERROR(IF($AE1477&gt;$AE1476,VLOOKUP($AC1477+AM$1,STOCK!$F$10:$AB$209,16,0),IF($AE1477=$AE1476,(IF(AZ1476&gt;=1,AZ1476-COUNTIFS($AE1476:$AE1476,$AC1477,AM1476:AM1476,$AI$1),0)),0)),0)</f>
        <v>0</v>
      </c>
      <c r="BA1477" s="1">
        <f>IFERROR(IF($AE1477&gt;$AE1476,VLOOKUP($AC1477+AN$1,STOCK!$F$10:$AB$209,16,0),IF($AE1477=$AE1476,(IF(BA1476&gt;=1,BA1476-COUNTIFS($AE1476:$AE1476,$AC1477,AN1476:AN1476,$AI$1),0)),0)),0)</f>
        <v>0</v>
      </c>
      <c r="BB1477" s="1">
        <f>IFERROR(IF($AE1477&gt;$AE1476,VLOOKUP($AC1477+AO$1,STOCK!$F$10:$AB$209,16,0),IF($AE1477=$AE1476,(IF(BB1476&gt;=1,BB1476-COUNTIFS($AE1476:$AE1476,$AC1477,AO1476:AO1476,$AI$1),0)),0)),0)</f>
        <v>0</v>
      </c>
      <c r="BC1477" s="1">
        <f>IFERROR(IF($AE1477&gt;$AE1476,VLOOKUP($AC1477+AP$1,STOCK!$F$10:$AB$209,16,0),IF($AE1477=$AE1476,(IF(BC1476&gt;=1,BC1476-COUNTIFS($AE1476:$AE1476,$AC1477,AP1476:AP1476,$AI$1),0)),0)),0)</f>
        <v>0</v>
      </c>
      <c r="BD1477" s="1">
        <f>IFERROR(IF($AE1477&gt;$AE1476,VLOOKUP($AC1477+AQ$1,STOCK!$F$10:$AB$209,16,0),IF($AE1477=$AE1476,(IF(BD1476&gt;=1,BD1476-COUNTIFS($AE1476:$AE1476,$AC1477,AQ1476:AQ1476,$AI$1),0)),0)),0)</f>
        <v>0</v>
      </c>
      <c r="BE1477" s="1">
        <f>IFERROR(IF($AE1477&gt;$AE1476,VLOOKUP($AC1477+AR$1,STOCK!$F$10:$AB$209,16,0),IF($AE1477=$AE1476,(IF(BE1476&gt;=1,BE1476-COUNTIFS($AE1476:$AE1476,$AC1477,AR1476:AR1476,$AI$1),0)),0)),0)</f>
        <v>0</v>
      </c>
      <c r="BF1477" s="1">
        <f>IFERROR(IF($AE1477&gt;$AE1476,VLOOKUP($AC1477+AS$1,STOCK!$F$10:$AB$209,16,0),IF($AE1477=$AE1476,(IF(BF1476&gt;=1,BF1476-COUNTIFS($AE1476:$AE1476,$AC1477,AS1476:AS1476,$AI$1),0)),0)),0)</f>
        <v>0</v>
      </c>
      <c r="BG1477" s="1">
        <f>IFERROR(IF($AE1477&gt;$AE1476,VLOOKUP($AC1477+AT$1,STOCK!$F$10:$AB$209,16,0),IF($AE1477=$AE1476,(IF(BG1476&gt;=1,BG1476-COUNTIFS($AE1476:$AE1476,$AC1477,AT1476:AT1476,$AI$1),0)),0)),0)</f>
        <v>0</v>
      </c>
      <c r="BH1477" s="1">
        <f>IFERROR(IF($AE1477&gt;$AE1476,VLOOKUP($AC1477+AU$1,STOCK!$F$10:$AB$209,16,0),IF($AE1477=$AE1476,(IF(BH1476&gt;=1,BH1476-COUNTIFS($AE1476:$AE1476,$AC1477,AU1476:AU1476,$AI$1),0)),0)),0)</f>
        <v>0</v>
      </c>
      <c r="BI1477" s="1">
        <f>IFERROR(IF($AE1477&gt;$AE1476,VLOOKUP($AC1477+AV$1,STOCK!$F$10:$AB$209,16,0),IF($AE1477=$AE1476,(IF(BI1476&gt;=1,BI1476-COUNTIFS($AE1476:$AE1476,$AC1477,AV1476:AV1476,$AI$1),0)),0)),0)</f>
        <v>0</v>
      </c>
      <c r="BJ1477" s="1">
        <f>IFERROR(IF($AE1477&gt;$AE1476,VLOOKUP($AC1477+AW$1,STOCK!$F$10:$AB$209,16,0),IF($AE1477=$AE1476,(IF(BJ1476&gt;=1,BJ1476-COUNTIFS($AE1476:$AE1476,$AC1477,AW1476:AW1476,$AI$1),0)),0)),0)</f>
        <v>0</v>
      </c>
      <c r="BK1477" s="1">
        <f>IFERROR(IF($AE1477&gt;$AE1476,VLOOKUP($AC1477+AX$1,STOCK!$F$10:$AB$209,16,0),IF($AE1477=$AE1476,(IF(BK1476&gt;=1,BK1476-COUNTIFS($AE1476:$AE1476,$AC1477,AX1476:AX1476,$AI$1),0)),0)),0)</f>
        <v>0</v>
      </c>
      <c r="BL1477" s="1">
        <f>IFERROR(IF($AE1477&gt;$AE1476,VLOOKUP($AC1477+AL$1,STOCK!$F$10:$AB$209,17,0),IF($AE1477=$AE1476,(IF(BL1476&gt;=1,BL1476-COUNTIFS($AE1476:$AE1476,$AC1477,AL1476:AL1476,$AI$2),0)),0)),0)</f>
        <v>0</v>
      </c>
      <c r="BM1477" s="1">
        <f>IFERROR(IF($AE1477&gt;$AE1476,VLOOKUP($AC1477+AM$1,STOCK!$F$10:$AB$209,17,0),IF($AE1477=$AE1476,(IF(BM1476&gt;=1,BM1476-COUNTIFS($AE1476:$AE1476,$AC1477,AM1476:AM1476,$AI$2),0)),0)),0)</f>
        <v>0</v>
      </c>
      <c r="BN1477" s="1">
        <f>IFERROR(IF($AE1477&gt;$AE1476,VLOOKUP($AC1477+AN$1,STOCK!$F$10:$AB$209,17,0),IF($AE1477=$AE1476,(IF(BN1476&gt;=1,BN1476-COUNTIFS($AE1476:$AE1476,$AC1477,AN1476:AN1476,$AI$2),0)),0)),0)</f>
        <v>0</v>
      </c>
      <c r="BO1477" s="1">
        <f>IFERROR(IF($AE1477&gt;$AE1476,VLOOKUP($AC1477+AO$1,STOCK!$F$10:$AB$209,17,0),IF($AE1477=$AE1476,(IF(BO1476&gt;=1,BO1476-COUNTIFS($AE1476:$AE1476,$AC1477,AO1476:AO1476,$AI$2),0)),0)),0)</f>
        <v>0</v>
      </c>
      <c r="BP1477" s="1">
        <f>IFERROR(IF($AE1477&gt;$AE1476,VLOOKUP($AC1477+AP$1,STOCK!$F$10:$AB$209,17,0),IF($AE1477=$AE1476,(IF(BP1476&gt;=1,BP1476-COUNTIFS($AE1476:$AE1476,$AC1477,AP1476:AP1476,$AI$2),0)),0)),0)</f>
        <v>0</v>
      </c>
      <c r="BQ1477" s="1">
        <f>IFERROR(IF($AE1477&gt;$AE1476,VLOOKUP($AC1477+AQ$1,STOCK!$F$10:$AB$209,17,0),IF($AE1477=$AE1476,(IF(BQ1476&gt;=1,BQ1476-COUNTIFS($AE1476:$AE1476,$AC1477,AQ1476:AQ1476,$AI$2),0)),0)),0)</f>
        <v>0</v>
      </c>
      <c r="BR1477" s="1">
        <f>IFERROR(IF($AE1477&gt;$AE1476,VLOOKUP($AC1477+AR$1,STOCK!$F$10:$AB$209,17,0),IF($AE1477=$AE1476,(IF(BR1476&gt;=1,BR1476-COUNTIFS($AE1476:$AE1476,$AC1477,AR1476:AR1476,$AI$2),0)),0)),0)</f>
        <v>0</v>
      </c>
      <c r="BS1477" s="1">
        <f>IFERROR(IF($AE1477&gt;$AE1476,VLOOKUP($AC1477+AS$1,STOCK!$F$10:$AB$209,17,0),IF($AE1477=$AE1476,(IF(BS1476&gt;=1,BS1476-COUNTIFS($AE1476:$AE1476,$AC1477,AS1476:AS1476,$AI$2),0)),0)),0)</f>
        <v>0</v>
      </c>
      <c r="BT1477" s="1">
        <f>IFERROR(IF($AE1477&gt;$AE1476,VLOOKUP($AC1477+AT$1,STOCK!$F$10:$AB$209,17,0),IF($AE1477=$AE1476,(IF(BT1476&gt;=1,BT1476-COUNTIFS($AE1476:$AE1476,$AC1477,AT1476:AT1476,$AI$2),0)),0)),0)</f>
        <v>0</v>
      </c>
      <c r="BU1477" s="1">
        <f>IFERROR(IF($AE1477&gt;$AE1476,VLOOKUP($AC1477+AU$1,STOCK!$F$10:$AB$209,17,0),IF($AE1477=$AE1476,(IF(BU1476&gt;=1,BU1476-COUNTIFS($AE1476:$AE1476,$AC1477,AU1476:AU1476,$AI$2),0)),0)),0)</f>
        <v>0</v>
      </c>
      <c r="BV1477" s="1">
        <f>IFERROR(IF($AE1477&gt;$AE1476,VLOOKUP($AC1477+AV$1,STOCK!$F$10:$AB$209,17,0),IF($AE1477=$AE1476,(IF(BV1476&gt;=1,BV1476-COUNTIFS($AE1476:$AE1476,$AC1477,AV1476:AV1476,$AI$2),0)),0)),0)</f>
        <v>0</v>
      </c>
      <c r="BW1477" s="1">
        <f>IFERROR(IF($AE1477&gt;$AE1476,VLOOKUP($AC1477+AW$1,STOCK!$F$10:$AB$209,17,0),IF($AE1477=$AE1476,(IF(BW1476&gt;=1,BW1476-COUNTIFS($AE1476:$AE1476,$AC1477,AW1476:AW1476,$AI$2),0)),0)),0)</f>
        <v>0</v>
      </c>
      <c r="BX1477" s="1">
        <f>IFERROR(IF($AE1477&gt;$AE1476,VLOOKUP($AC1477+AX$1,STOCK!$F$10:$AB$209,17,0),IF($AE1477=$AE1476,(IF(BX1476&gt;=1,BX1476-COUNTIFS($AE1476:$AE1476,$AC1477,AX1476:AX1476,$AI$2),0)),0)),0)</f>
        <v>0</v>
      </c>
    </row>
    <row r="1478" spans="29:76" x14ac:dyDescent="0.25">
      <c r="AC1478" s="1">
        <f t="shared" si="350"/>
        <v>0</v>
      </c>
      <c r="AD1478" s="1">
        <f>IFERROR(IF(LEN(AK1478)&gt;=1,VLOOKUP(HLOOKUP(AK1478,PROFILE!$K$5:$V$8,4,0),PROFILE!$F$1:$G$3,2,0),0),0)</f>
        <v>0</v>
      </c>
      <c r="AE1478" s="1">
        <f t="shared" si="351"/>
        <v>0</v>
      </c>
      <c r="AF1478" s="1">
        <v>1465</v>
      </c>
      <c r="AI1478" s="1" t="str">
        <f>IFERROR(IF($AH1478&gt;=1,VLOOKUP($AG1478,STUDENT!$O$8:$Z$1507,3,0),""),"")</f>
        <v/>
      </c>
      <c r="AJ1478" s="1" t="str">
        <f>IFERROR(IF($AH1478&gt;=1,VLOOKUP($AG1478,STUDENT!$O$8:$Z$1507,4,0),""),"")</f>
        <v/>
      </c>
      <c r="AK1478" s="1" t="str">
        <f>IFERROR(IF($AH1478&gt;=1,VLOOKUP($AG1478,STUDENT!$O$8:$Z$1507,6,0),""),"")</f>
        <v/>
      </c>
      <c r="AL1478" s="1" t="str">
        <f t="shared" si="352"/>
        <v/>
      </c>
      <c r="AM1478" s="1" t="str">
        <f t="shared" si="353"/>
        <v/>
      </c>
      <c r="AN1478" s="1" t="str">
        <f t="shared" si="354"/>
        <v/>
      </c>
      <c r="AO1478" s="1" t="str">
        <f t="shared" si="355"/>
        <v/>
      </c>
      <c r="AP1478" s="1" t="str">
        <f t="shared" si="356"/>
        <v/>
      </c>
      <c r="AQ1478" s="1" t="str">
        <f t="shared" si="357"/>
        <v/>
      </c>
      <c r="AR1478" s="1" t="str">
        <f t="shared" si="358"/>
        <v/>
      </c>
      <c r="AS1478" s="1" t="str">
        <f t="shared" si="359"/>
        <v/>
      </c>
      <c r="AT1478" s="1" t="str">
        <f t="shared" si="360"/>
        <v/>
      </c>
      <c r="AU1478" s="1" t="str">
        <f t="shared" si="361"/>
        <v/>
      </c>
      <c r="AV1478" s="1" t="str">
        <f t="shared" si="362"/>
        <v/>
      </c>
      <c r="AW1478" s="1" t="str">
        <f t="shared" si="363"/>
        <v/>
      </c>
      <c r="AX1478" s="1" t="str">
        <f t="shared" si="364"/>
        <v/>
      </c>
      <c r="AY1478" s="1">
        <f>IFERROR(IF($AE1478&gt;$AE1477,VLOOKUP($AC1478+AL$1,STOCK!$F$10:$AB$209,16,0),IF($AE1478=$AE1477,(IF(AY1477&gt;=1,AY1477-COUNTIFS($AE1477:$AE1477,$AC1478,AL1477:AL1477,$AI$1),0)),0)),0)</f>
        <v>0</v>
      </c>
      <c r="AZ1478" s="1">
        <f>IFERROR(IF($AE1478&gt;$AE1477,VLOOKUP($AC1478+AM$1,STOCK!$F$10:$AB$209,16,0),IF($AE1478=$AE1477,(IF(AZ1477&gt;=1,AZ1477-COUNTIFS($AE1477:$AE1477,$AC1478,AM1477:AM1477,$AI$1),0)),0)),0)</f>
        <v>0</v>
      </c>
      <c r="BA1478" s="1">
        <f>IFERROR(IF($AE1478&gt;$AE1477,VLOOKUP($AC1478+AN$1,STOCK!$F$10:$AB$209,16,0),IF($AE1478=$AE1477,(IF(BA1477&gt;=1,BA1477-COUNTIFS($AE1477:$AE1477,$AC1478,AN1477:AN1477,$AI$1),0)),0)),0)</f>
        <v>0</v>
      </c>
      <c r="BB1478" s="1">
        <f>IFERROR(IF($AE1478&gt;$AE1477,VLOOKUP($AC1478+AO$1,STOCK!$F$10:$AB$209,16,0),IF($AE1478=$AE1477,(IF(BB1477&gt;=1,BB1477-COUNTIFS($AE1477:$AE1477,$AC1478,AO1477:AO1477,$AI$1),0)),0)),0)</f>
        <v>0</v>
      </c>
      <c r="BC1478" s="1">
        <f>IFERROR(IF($AE1478&gt;$AE1477,VLOOKUP($AC1478+AP$1,STOCK!$F$10:$AB$209,16,0),IF($AE1478=$AE1477,(IF(BC1477&gt;=1,BC1477-COUNTIFS($AE1477:$AE1477,$AC1478,AP1477:AP1477,$AI$1),0)),0)),0)</f>
        <v>0</v>
      </c>
      <c r="BD1478" s="1">
        <f>IFERROR(IF($AE1478&gt;$AE1477,VLOOKUP($AC1478+AQ$1,STOCK!$F$10:$AB$209,16,0),IF($AE1478=$AE1477,(IF(BD1477&gt;=1,BD1477-COUNTIFS($AE1477:$AE1477,$AC1478,AQ1477:AQ1477,$AI$1),0)),0)),0)</f>
        <v>0</v>
      </c>
      <c r="BE1478" s="1">
        <f>IFERROR(IF($AE1478&gt;$AE1477,VLOOKUP($AC1478+AR$1,STOCK!$F$10:$AB$209,16,0),IF($AE1478=$AE1477,(IF(BE1477&gt;=1,BE1477-COUNTIFS($AE1477:$AE1477,$AC1478,AR1477:AR1477,$AI$1),0)),0)),0)</f>
        <v>0</v>
      </c>
      <c r="BF1478" s="1">
        <f>IFERROR(IF($AE1478&gt;$AE1477,VLOOKUP($AC1478+AS$1,STOCK!$F$10:$AB$209,16,0),IF($AE1478=$AE1477,(IF(BF1477&gt;=1,BF1477-COUNTIFS($AE1477:$AE1477,$AC1478,AS1477:AS1477,$AI$1),0)),0)),0)</f>
        <v>0</v>
      </c>
      <c r="BG1478" s="1">
        <f>IFERROR(IF($AE1478&gt;$AE1477,VLOOKUP($AC1478+AT$1,STOCK!$F$10:$AB$209,16,0),IF($AE1478=$AE1477,(IF(BG1477&gt;=1,BG1477-COUNTIFS($AE1477:$AE1477,$AC1478,AT1477:AT1477,$AI$1),0)),0)),0)</f>
        <v>0</v>
      </c>
      <c r="BH1478" s="1">
        <f>IFERROR(IF($AE1478&gt;$AE1477,VLOOKUP($AC1478+AU$1,STOCK!$F$10:$AB$209,16,0),IF($AE1478=$AE1477,(IF(BH1477&gt;=1,BH1477-COUNTIFS($AE1477:$AE1477,$AC1478,AU1477:AU1477,$AI$1),0)),0)),0)</f>
        <v>0</v>
      </c>
      <c r="BI1478" s="1">
        <f>IFERROR(IF($AE1478&gt;$AE1477,VLOOKUP($AC1478+AV$1,STOCK!$F$10:$AB$209,16,0),IF($AE1478=$AE1477,(IF(BI1477&gt;=1,BI1477-COUNTIFS($AE1477:$AE1477,$AC1478,AV1477:AV1477,$AI$1),0)),0)),0)</f>
        <v>0</v>
      </c>
      <c r="BJ1478" s="1">
        <f>IFERROR(IF($AE1478&gt;$AE1477,VLOOKUP($AC1478+AW$1,STOCK!$F$10:$AB$209,16,0),IF($AE1478=$AE1477,(IF(BJ1477&gt;=1,BJ1477-COUNTIFS($AE1477:$AE1477,$AC1478,AW1477:AW1477,$AI$1),0)),0)),0)</f>
        <v>0</v>
      </c>
      <c r="BK1478" s="1">
        <f>IFERROR(IF($AE1478&gt;$AE1477,VLOOKUP($AC1478+AX$1,STOCK!$F$10:$AB$209,16,0),IF($AE1478=$AE1477,(IF(BK1477&gt;=1,BK1477-COUNTIFS($AE1477:$AE1477,$AC1478,AX1477:AX1477,$AI$1),0)),0)),0)</f>
        <v>0</v>
      </c>
      <c r="BL1478" s="1">
        <f>IFERROR(IF($AE1478&gt;$AE1477,VLOOKUP($AC1478+AL$1,STOCK!$F$10:$AB$209,17,0),IF($AE1478=$AE1477,(IF(BL1477&gt;=1,BL1477-COUNTIFS($AE1477:$AE1477,$AC1478,AL1477:AL1477,$AI$2),0)),0)),0)</f>
        <v>0</v>
      </c>
      <c r="BM1478" s="1">
        <f>IFERROR(IF($AE1478&gt;$AE1477,VLOOKUP($AC1478+AM$1,STOCK!$F$10:$AB$209,17,0),IF($AE1478=$AE1477,(IF(BM1477&gt;=1,BM1477-COUNTIFS($AE1477:$AE1477,$AC1478,AM1477:AM1477,$AI$2),0)),0)),0)</f>
        <v>0</v>
      </c>
      <c r="BN1478" s="1">
        <f>IFERROR(IF($AE1478&gt;$AE1477,VLOOKUP($AC1478+AN$1,STOCK!$F$10:$AB$209,17,0),IF($AE1478=$AE1477,(IF(BN1477&gt;=1,BN1477-COUNTIFS($AE1477:$AE1477,$AC1478,AN1477:AN1477,$AI$2),0)),0)),0)</f>
        <v>0</v>
      </c>
      <c r="BO1478" s="1">
        <f>IFERROR(IF($AE1478&gt;$AE1477,VLOOKUP($AC1478+AO$1,STOCK!$F$10:$AB$209,17,0),IF($AE1478=$AE1477,(IF(BO1477&gt;=1,BO1477-COUNTIFS($AE1477:$AE1477,$AC1478,AO1477:AO1477,$AI$2),0)),0)),0)</f>
        <v>0</v>
      </c>
      <c r="BP1478" s="1">
        <f>IFERROR(IF($AE1478&gt;$AE1477,VLOOKUP($AC1478+AP$1,STOCK!$F$10:$AB$209,17,0),IF($AE1478=$AE1477,(IF(BP1477&gt;=1,BP1477-COUNTIFS($AE1477:$AE1477,$AC1478,AP1477:AP1477,$AI$2),0)),0)),0)</f>
        <v>0</v>
      </c>
      <c r="BQ1478" s="1">
        <f>IFERROR(IF($AE1478&gt;$AE1477,VLOOKUP($AC1478+AQ$1,STOCK!$F$10:$AB$209,17,0),IF($AE1478=$AE1477,(IF(BQ1477&gt;=1,BQ1477-COUNTIFS($AE1477:$AE1477,$AC1478,AQ1477:AQ1477,$AI$2),0)),0)),0)</f>
        <v>0</v>
      </c>
      <c r="BR1478" s="1">
        <f>IFERROR(IF($AE1478&gt;$AE1477,VLOOKUP($AC1478+AR$1,STOCK!$F$10:$AB$209,17,0),IF($AE1478=$AE1477,(IF(BR1477&gt;=1,BR1477-COUNTIFS($AE1477:$AE1477,$AC1478,AR1477:AR1477,$AI$2),0)),0)),0)</f>
        <v>0</v>
      </c>
      <c r="BS1478" s="1">
        <f>IFERROR(IF($AE1478&gt;$AE1477,VLOOKUP($AC1478+AS$1,STOCK!$F$10:$AB$209,17,0),IF($AE1478=$AE1477,(IF(BS1477&gt;=1,BS1477-COUNTIFS($AE1477:$AE1477,$AC1478,AS1477:AS1477,$AI$2),0)),0)),0)</f>
        <v>0</v>
      </c>
      <c r="BT1478" s="1">
        <f>IFERROR(IF($AE1478&gt;$AE1477,VLOOKUP($AC1478+AT$1,STOCK!$F$10:$AB$209,17,0),IF($AE1478=$AE1477,(IF(BT1477&gt;=1,BT1477-COUNTIFS($AE1477:$AE1477,$AC1478,AT1477:AT1477,$AI$2),0)),0)),0)</f>
        <v>0</v>
      </c>
      <c r="BU1478" s="1">
        <f>IFERROR(IF($AE1478&gt;$AE1477,VLOOKUP($AC1478+AU$1,STOCK!$F$10:$AB$209,17,0),IF($AE1478=$AE1477,(IF(BU1477&gt;=1,BU1477-COUNTIFS($AE1477:$AE1477,$AC1478,AU1477:AU1477,$AI$2),0)),0)),0)</f>
        <v>0</v>
      </c>
      <c r="BV1478" s="1">
        <f>IFERROR(IF($AE1478&gt;$AE1477,VLOOKUP($AC1478+AV$1,STOCK!$F$10:$AB$209,17,0),IF($AE1478=$AE1477,(IF(BV1477&gt;=1,BV1477-COUNTIFS($AE1477:$AE1477,$AC1478,AV1477:AV1477,$AI$2),0)),0)),0)</f>
        <v>0</v>
      </c>
      <c r="BW1478" s="1">
        <f>IFERROR(IF($AE1478&gt;$AE1477,VLOOKUP($AC1478+AW$1,STOCK!$F$10:$AB$209,17,0),IF($AE1478=$AE1477,(IF(BW1477&gt;=1,BW1477-COUNTIFS($AE1477:$AE1477,$AC1478,AW1477:AW1477,$AI$2),0)),0)),0)</f>
        <v>0</v>
      </c>
      <c r="BX1478" s="1">
        <f>IFERROR(IF($AE1478&gt;$AE1477,VLOOKUP($AC1478+AX$1,STOCK!$F$10:$AB$209,17,0),IF($AE1478=$AE1477,(IF(BX1477&gt;=1,BX1477-COUNTIFS($AE1477:$AE1477,$AC1478,AX1477:AX1477,$AI$2),0)),0)),0)</f>
        <v>0</v>
      </c>
    </row>
    <row r="1479" spans="29:76" x14ac:dyDescent="0.25">
      <c r="AC1479" s="1">
        <f t="shared" si="350"/>
        <v>0</v>
      </c>
      <c r="AD1479" s="1">
        <f>IFERROR(IF(LEN(AK1479)&gt;=1,VLOOKUP(HLOOKUP(AK1479,PROFILE!$K$5:$V$8,4,0),PROFILE!$F$1:$G$3,2,0),0),0)</f>
        <v>0</v>
      </c>
      <c r="AE1479" s="1">
        <f t="shared" si="351"/>
        <v>0</v>
      </c>
      <c r="AF1479" s="1">
        <v>1466</v>
      </c>
      <c r="AI1479" s="1" t="str">
        <f>IFERROR(IF($AH1479&gt;=1,VLOOKUP($AG1479,STUDENT!$O$8:$Z$1507,3,0),""),"")</f>
        <v/>
      </c>
      <c r="AJ1479" s="1" t="str">
        <f>IFERROR(IF($AH1479&gt;=1,VLOOKUP($AG1479,STUDENT!$O$8:$Z$1507,4,0),""),"")</f>
        <v/>
      </c>
      <c r="AK1479" s="1" t="str">
        <f>IFERROR(IF($AH1479&gt;=1,VLOOKUP($AG1479,STUDENT!$O$8:$Z$1507,6,0),""),"")</f>
        <v/>
      </c>
      <c r="AL1479" s="1" t="str">
        <f t="shared" si="352"/>
        <v/>
      </c>
      <c r="AM1479" s="1" t="str">
        <f t="shared" si="353"/>
        <v/>
      </c>
      <c r="AN1479" s="1" t="str">
        <f t="shared" si="354"/>
        <v/>
      </c>
      <c r="AO1479" s="1" t="str">
        <f t="shared" si="355"/>
        <v/>
      </c>
      <c r="AP1479" s="1" t="str">
        <f t="shared" si="356"/>
        <v/>
      </c>
      <c r="AQ1479" s="1" t="str">
        <f t="shared" si="357"/>
        <v/>
      </c>
      <c r="AR1479" s="1" t="str">
        <f t="shared" si="358"/>
        <v/>
      </c>
      <c r="AS1479" s="1" t="str">
        <f t="shared" si="359"/>
        <v/>
      </c>
      <c r="AT1479" s="1" t="str">
        <f t="shared" si="360"/>
        <v/>
      </c>
      <c r="AU1479" s="1" t="str">
        <f t="shared" si="361"/>
        <v/>
      </c>
      <c r="AV1479" s="1" t="str">
        <f t="shared" si="362"/>
        <v/>
      </c>
      <c r="AW1479" s="1" t="str">
        <f t="shared" si="363"/>
        <v/>
      </c>
      <c r="AX1479" s="1" t="str">
        <f t="shared" si="364"/>
        <v/>
      </c>
      <c r="AY1479" s="1">
        <f>IFERROR(IF($AE1479&gt;$AE1478,VLOOKUP($AC1479+AL$1,STOCK!$F$10:$AB$209,16,0),IF($AE1479=$AE1478,(IF(AY1478&gt;=1,AY1478-COUNTIFS($AE1478:$AE1478,$AC1479,AL1478:AL1478,$AI$1),0)),0)),0)</f>
        <v>0</v>
      </c>
      <c r="AZ1479" s="1">
        <f>IFERROR(IF($AE1479&gt;$AE1478,VLOOKUP($AC1479+AM$1,STOCK!$F$10:$AB$209,16,0),IF($AE1479=$AE1478,(IF(AZ1478&gt;=1,AZ1478-COUNTIFS($AE1478:$AE1478,$AC1479,AM1478:AM1478,$AI$1),0)),0)),0)</f>
        <v>0</v>
      </c>
      <c r="BA1479" s="1">
        <f>IFERROR(IF($AE1479&gt;$AE1478,VLOOKUP($AC1479+AN$1,STOCK!$F$10:$AB$209,16,0),IF($AE1479=$AE1478,(IF(BA1478&gt;=1,BA1478-COUNTIFS($AE1478:$AE1478,$AC1479,AN1478:AN1478,$AI$1),0)),0)),0)</f>
        <v>0</v>
      </c>
      <c r="BB1479" s="1">
        <f>IFERROR(IF($AE1479&gt;$AE1478,VLOOKUP($AC1479+AO$1,STOCK!$F$10:$AB$209,16,0),IF($AE1479=$AE1478,(IF(BB1478&gt;=1,BB1478-COUNTIFS($AE1478:$AE1478,$AC1479,AO1478:AO1478,$AI$1),0)),0)),0)</f>
        <v>0</v>
      </c>
      <c r="BC1479" s="1">
        <f>IFERROR(IF($AE1479&gt;$AE1478,VLOOKUP($AC1479+AP$1,STOCK!$F$10:$AB$209,16,0),IF($AE1479=$AE1478,(IF(BC1478&gt;=1,BC1478-COUNTIFS($AE1478:$AE1478,$AC1479,AP1478:AP1478,$AI$1),0)),0)),0)</f>
        <v>0</v>
      </c>
      <c r="BD1479" s="1">
        <f>IFERROR(IF($AE1479&gt;$AE1478,VLOOKUP($AC1479+AQ$1,STOCK!$F$10:$AB$209,16,0),IF($AE1479=$AE1478,(IF(BD1478&gt;=1,BD1478-COUNTIFS($AE1478:$AE1478,$AC1479,AQ1478:AQ1478,$AI$1),0)),0)),0)</f>
        <v>0</v>
      </c>
      <c r="BE1479" s="1">
        <f>IFERROR(IF($AE1479&gt;$AE1478,VLOOKUP($AC1479+AR$1,STOCK!$F$10:$AB$209,16,0),IF($AE1479=$AE1478,(IF(BE1478&gt;=1,BE1478-COUNTIFS($AE1478:$AE1478,$AC1479,AR1478:AR1478,$AI$1),0)),0)),0)</f>
        <v>0</v>
      </c>
      <c r="BF1479" s="1">
        <f>IFERROR(IF($AE1479&gt;$AE1478,VLOOKUP($AC1479+AS$1,STOCK!$F$10:$AB$209,16,0),IF($AE1479=$AE1478,(IF(BF1478&gt;=1,BF1478-COUNTIFS($AE1478:$AE1478,$AC1479,AS1478:AS1478,$AI$1),0)),0)),0)</f>
        <v>0</v>
      </c>
      <c r="BG1479" s="1">
        <f>IFERROR(IF($AE1479&gt;$AE1478,VLOOKUP($AC1479+AT$1,STOCK!$F$10:$AB$209,16,0),IF($AE1479=$AE1478,(IF(BG1478&gt;=1,BG1478-COUNTIFS($AE1478:$AE1478,$AC1479,AT1478:AT1478,$AI$1),0)),0)),0)</f>
        <v>0</v>
      </c>
      <c r="BH1479" s="1">
        <f>IFERROR(IF($AE1479&gt;$AE1478,VLOOKUP($AC1479+AU$1,STOCK!$F$10:$AB$209,16,0),IF($AE1479=$AE1478,(IF(BH1478&gt;=1,BH1478-COUNTIFS($AE1478:$AE1478,$AC1479,AU1478:AU1478,$AI$1),0)),0)),0)</f>
        <v>0</v>
      </c>
      <c r="BI1479" s="1">
        <f>IFERROR(IF($AE1479&gt;$AE1478,VLOOKUP($AC1479+AV$1,STOCK!$F$10:$AB$209,16,0),IF($AE1479=$AE1478,(IF(BI1478&gt;=1,BI1478-COUNTIFS($AE1478:$AE1478,$AC1479,AV1478:AV1478,$AI$1),0)),0)),0)</f>
        <v>0</v>
      </c>
      <c r="BJ1479" s="1">
        <f>IFERROR(IF($AE1479&gt;$AE1478,VLOOKUP($AC1479+AW$1,STOCK!$F$10:$AB$209,16,0),IF($AE1479=$AE1478,(IF(BJ1478&gt;=1,BJ1478-COUNTIFS($AE1478:$AE1478,$AC1479,AW1478:AW1478,$AI$1),0)),0)),0)</f>
        <v>0</v>
      </c>
      <c r="BK1479" s="1">
        <f>IFERROR(IF($AE1479&gt;$AE1478,VLOOKUP($AC1479+AX$1,STOCK!$F$10:$AB$209,16,0),IF($AE1479=$AE1478,(IF(BK1478&gt;=1,BK1478-COUNTIFS($AE1478:$AE1478,$AC1479,AX1478:AX1478,$AI$1),0)),0)),0)</f>
        <v>0</v>
      </c>
      <c r="BL1479" s="1">
        <f>IFERROR(IF($AE1479&gt;$AE1478,VLOOKUP($AC1479+AL$1,STOCK!$F$10:$AB$209,17,0),IF($AE1479=$AE1478,(IF(BL1478&gt;=1,BL1478-COUNTIFS($AE1478:$AE1478,$AC1479,AL1478:AL1478,$AI$2),0)),0)),0)</f>
        <v>0</v>
      </c>
      <c r="BM1479" s="1">
        <f>IFERROR(IF($AE1479&gt;$AE1478,VLOOKUP($AC1479+AM$1,STOCK!$F$10:$AB$209,17,0),IF($AE1479=$AE1478,(IF(BM1478&gt;=1,BM1478-COUNTIFS($AE1478:$AE1478,$AC1479,AM1478:AM1478,$AI$2),0)),0)),0)</f>
        <v>0</v>
      </c>
      <c r="BN1479" s="1">
        <f>IFERROR(IF($AE1479&gt;$AE1478,VLOOKUP($AC1479+AN$1,STOCK!$F$10:$AB$209,17,0),IF($AE1479=$AE1478,(IF(BN1478&gt;=1,BN1478-COUNTIFS($AE1478:$AE1478,$AC1479,AN1478:AN1478,$AI$2),0)),0)),0)</f>
        <v>0</v>
      </c>
      <c r="BO1479" s="1">
        <f>IFERROR(IF($AE1479&gt;$AE1478,VLOOKUP($AC1479+AO$1,STOCK!$F$10:$AB$209,17,0),IF($AE1479=$AE1478,(IF(BO1478&gt;=1,BO1478-COUNTIFS($AE1478:$AE1478,$AC1479,AO1478:AO1478,$AI$2),0)),0)),0)</f>
        <v>0</v>
      </c>
      <c r="BP1479" s="1">
        <f>IFERROR(IF($AE1479&gt;$AE1478,VLOOKUP($AC1479+AP$1,STOCK!$F$10:$AB$209,17,0),IF($AE1479=$AE1478,(IF(BP1478&gt;=1,BP1478-COUNTIFS($AE1478:$AE1478,$AC1479,AP1478:AP1478,$AI$2),0)),0)),0)</f>
        <v>0</v>
      </c>
      <c r="BQ1479" s="1">
        <f>IFERROR(IF($AE1479&gt;$AE1478,VLOOKUP($AC1479+AQ$1,STOCK!$F$10:$AB$209,17,0),IF($AE1479=$AE1478,(IF(BQ1478&gt;=1,BQ1478-COUNTIFS($AE1478:$AE1478,$AC1479,AQ1478:AQ1478,$AI$2),0)),0)),0)</f>
        <v>0</v>
      </c>
      <c r="BR1479" s="1">
        <f>IFERROR(IF($AE1479&gt;$AE1478,VLOOKUP($AC1479+AR$1,STOCK!$F$10:$AB$209,17,0),IF($AE1479=$AE1478,(IF(BR1478&gt;=1,BR1478-COUNTIFS($AE1478:$AE1478,$AC1479,AR1478:AR1478,$AI$2),0)),0)),0)</f>
        <v>0</v>
      </c>
      <c r="BS1479" s="1">
        <f>IFERROR(IF($AE1479&gt;$AE1478,VLOOKUP($AC1479+AS$1,STOCK!$F$10:$AB$209,17,0),IF($AE1479=$AE1478,(IF(BS1478&gt;=1,BS1478-COUNTIFS($AE1478:$AE1478,$AC1479,AS1478:AS1478,$AI$2),0)),0)),0)</f>
        <v>0</v>
      </c>
      <c r="BT1479" s="1">
        <f>IFERROR(IF($AE1479&gt;$AE1478,VLOOKUP($AC1479+AT$1,STOCK!$F$10:$AB$209,17,0),IF($AE1479=$AE1478,(IF(BT1478&gt;=1,BT1478-COUNTIFS($AE1478:$AE1478,$AC1479,AT1478:AT1478,$AI$2),0)),0)),0)</f>
        <v>0</v>
      </c>
      <c r="BU1479" s="1">
        <f>IFERROR(IF($AE1479&gt;$AE1478,VLOOKUP($AC1479+AU$1,STOCK!$F$10:$AB$209,17,0),IF($AE1479=$AE1478,(IF(BU1478&gt;=1,BU1478-COUNTIFS($AE1478:$AE1478,$AC1479,AU1478:AU1478,$AI$2),0)),0)),0)</f>
        <v>0</v>
      </c>
      <c r="BV1479" s="1">
        <f>IFERROR(IF($AE1479&gt;$AE1478,VLOOKUP($AC1479+AV$1,STOCK!$F$10:$AB$209,17,0),IF($AE1479=$AE1478,(IF(BV1478&gt;=1,BV1478-COUNTIFS($AE1478:$AE1478,$AC1479,AV1478:AV1478,$AI$2),0)),0)),0)</f>
        <v>0</v>
      </c>
      <c r="BW1479" s="1">
        <f>IFERROR(IF($AE1479&gt;$AE1478,VLOOKUP($AC1479+AW$1,STOCK!$F$10:$AB$209,17,0),IF($AE1479=$AE1478,(IF(BW1478&gt;=1,BW1478-COUNTIFS($AE1478:$AE1478,$AC1479,AW1478:AW1478,$AI$2),0)),0)),0)</f>
        <v>0</v>
      </c>
      <c r="BX1479" s="1">
        <f>IFERROR(IF($AE1479&gt;$AE1478,VLOOKUP($AC1479+AX$1,STOCK!$F$10:$AB$209,17,0),IF($AE1479=$AE1478,(IF(BX1478&gt;=1,BX1478-COUNTIFS($AE1478:$AE1478,$AC1479,AX1478:AX1478,$AI$2),0)),0)),0)</f>
        <v>0</v>
      </c>
    </row>
    <row r="1480" spans="29:76" x14ac:dyDescent="0.25">
      <c r="AC1480" s="1">
        <f t="shared" si="350"/>
        <v>0</v>
      </c>
      <c r="AD1480" s="1">
        <f>IFERROR(IF(LEN(AK1480)&gt;=1,VLOOKUP(HLOOKUP(AK1480,PROFILE!$K$5:$V$8,4,0),PROFILE!$F$1:$G$3,2,0),0),0)</f>
        <v>0</v>
      </c>
      <c r="AE1480" s="1">
        <f t="shared" si="351"/>
        <v>0</v>
      </c>
      <c r="AF1480" s="1">
        <v>1467</v>
      </c>
      <c r="AI1480" s="1" t="str">
        <f>IFERROR(IF($AH1480&gt;=1,VLOOKUP($AG1480,STUDENT!$O$8:$Z$1507,3,0),""),"")</f>
        <v/>
      </c>
      <c r="AJ1480" s="1" t="str">
        <f>IFERROR(IF($AH1480&gt;=1,VLOOKUP($AG1480,STUDENT!$O$8:$Z$1507,4,0),""),"")</f>
        <v/>
      </c>
      <c r="AK1480" s="1" t="str">
        <f>IFERROR(IF($AH1480&gt;=1,VLOOKUP($AG1480,STUDENT!$O$8:$Z$1507,6,0),""),"")</f>
        <v/>
      </c>
      <c r="AL1480" s="1" t="str">
        <f t="shared" si="352"/>
        <v/>
      </c>
      <c r="AM1480" s="1" t="str">
        <f t="shared" si="353"/>
        <v/>
      </c>
      <c r="AN1480" s="1" t="str">
        <f t="shared" si="354"/>
        <v/>
      </c>
      <c r="AO1480" s="1" t="str">
        <f t="shared" si="355"/>
        <v/>
      </c>
      <c r="AP1480" s="1" t="str">
        <f t="shared" si="356"/>
        <v/>
      </c>
      <c r="AQ1480" s="1" t="str">
        <f t="shared" si="357"/>
        <v/>
      </c>
      <c r="AR1480" s="1" t="str">
        <f t="shared" si="358"/>
        <v/>
      </c>
      <c r="AS1480" s="1" t="str">
        <f t="shared" si="359"/>
        <v/>
      </c>
      <c r="AT1480" s="1" t="str">
        <f t="shared" si="360"/>
        <v/>
      </c>
      <c r="AU1480" s="1" t="str">
        <f t="shared" si="361"/>
        <v/>
      </c>
      <c r="AV1480" s="1" t="str">
        <f t="shared" si="362"/>
        <v/>
      </c>
      <c r="AW1480" s="1" t="str">
        <f t="shared" si="363"/>
        <v/>
      </c>
      <c r="AX1480" s="1" t="str">
        <f t="shared" si="364"/>
        <v/>
      </c>
      <c r="AY1480" s="1">
        <f>IFERROR(IF($AE1480&gt;$AE1479,VLOOKUP($AC1480+AL$1,STOCK!$F$10:$AB$209,16,0),IF($AE1480=$AE1479,(IF(AY1479&gt;=1,AY1479-COUNTIFS($AE1479:$AE1479,$AC1480,AL1479:AL1479,$AI$1),0)),0)),0)</f>
        <v>0</v>
      </c>
      <c r="AZ1480" s="1">
        <f>IFERROR(IF($AE1480&gt;$AE1479,VLOOKUP($AC1480+AM$1,STOCK!$F$10:$AB$209,16,0),IF($AE1480=$AE1479,(IF(AZ1479&gt;=1,AZ1479-COUNTIFS($AE1479:$AE1479,$AC1480,AM1479:AM1479,$AI$1),0)),0)),0)</f>
        <v>0</v>
      </c>
      <c r="BA1480" s="1">
        <f>IFERROR(IF($AE1480&gt;$AE1479,VLOOKUP($AC1480+AN$1,STOCK!$F$10:$AB$209,16,0),IF($AE1480=$AE1479,(IF(BA1479&gt;=1,BA1479-COUNTIFS($AE1479:$AE1479,$AC1480,AN1479:AN1479,$AI$1),0)),0)),0)</f>
        <v>0</v>
      </c>
      <c r="BB1480" s="1">
        <f>IFERROR(IF($AE1480&gt;$AE1479,VLOOKUP($AC1480+AO$1,STOCK!$F$10:$AB$209,16,0),IF($AE1480=$AE1479,(IF(BB1479&gt;=1,BB1479-COUNTIFS($AE1479:$AE1479,$AC1480,AO1479:AO1479,$AI$1),0)),0)),0)</f>
        <v>0</v>
      </c>
      <c r="BC1480" s="1">
        <f>IFERROR(IF($AE1480&gt;$AE1479,VLOOKUP($AC1480+AP$1,STOCK!$F$10:$AB$209,16,0),IF($AE1480=$AE1479,(IF(BC1479&gt;=1,BC1479-COUNTIFS($AE1479:$AE1479,$AC1480,AP1479:AP1479,$AI$1),0)),0)),0)</f>
        <v>0</v>
      </c>
      <c r="BD1480" s="1">
        <f>IFERROR(IF($AE1480&gt;$AE1479,VLOOKUP($AC1480+AQ$1,STOCK!$F$10:$AB$209,16,0),IF($AE1480=$AE1479,(IF(BD1479&gt;=1,BD1479-COUNTIFS($AE1479:$AE1479,$AC1480,AQ1479:AQ1479,$AI$1),0)),0)),0)</f>
        <v>0</v>
      </c>
      <c r="BE1480" s="1">
        <f>IFERROR(IF($AE1480&gt;$AE1479,VLOOKUP($AC1480+AR$1,STOCK!$F$10:$AB$209,16,0),IF($AE1480=$AE1479,(IF(BE1479&gt;=1,BE1479-COUNTIFS($AE1479:$AE1479,$AC1480,AR1479:AR1479,$AI$1),0)),0)),0)</f>
        <v>0</v>
      </c>
      <c r="BF1480" s="1">
        <f>IFERROR(IF($AE1480&gt;$AE1479,VLOOKUP($AC1480+AS$1,STOCK!$F$10:$AB$209,16,0),IF($AE1480=$AE1479,(IF(BF1479&gt;=1,BF1479-COUNTIFS($AE1479:$AE1479,$AC1480,AS1479:AS1479,$AI$1),0)),0)),0)</f>
        <v>0</v>
      </c>
      <c r="BG1480" s="1">
        <f>IFERROR(IF($AE1480&gt;$AE1479,VLOOKUP($AC1480+AT$1,STOCK!$F$10:$AB$209,16,0),IF($AE1480=$AE1479,(IF(BG1479&gt;=1,BG1479-COUNTIFS($AE1479:$AE1479,$AC1480,AT1479:AT1479,$AI$1),0)),0)),0)</f>
        <v>0</v>
      </c>
      <c r="BH1480" s="1">
        <f>IFERROR(IF($AE1480&gt;$AE1479,VLOOKUP($AC1480+AU$1,STOCK!$F$10:$AB$209,16,0),IF($AE1480=$AE1479,(IF(BH1479&gt;=1,BH1479-COUNTIFS($AE1479:$AE1479,$AC1480,AU1479:AU1479,$AI$1),0)),0)),0)</f>
        <v>0</v>
      </c>
      <c r="BI1480" s="1">
        <f>IFERROR(IF($AE1480&gt;$AE1479,VLOOKUP($AC1480+AV$1,STOCK!$F$10:$AB$209,16,0),IF($AE1480=$AE1479,(IF(BI1479&gt;=1,BI1479-COUNTIFS($AE1479:$AE1479,$AC1480,AV1479:AV1479,$AI$1),0)),0)),0)</f>
        <v>0</v>
      </c>
      <c r="BJ1480" s="1">
        <f>IFERROR(IF($AE1480&gt;$AE1479,VLOOKUP($AC1480+AW$1,STOCK!$F$10:$AB$209,16,0),IF($AE1480=$AE1479,(IF(BJ1479&gt;=1,BJ1479-COUNTIFS($AE1479:$AE1479,$AC1480,AW1479:AW1479,$AI$1),0)),0)),0)</f>
        <v>0</v>
      </c>
      <c r="BK1480" s="1">
        <f>IFERROR(IF($AE1480&gt;$AE1479,VLOOKUP($AC1480+AX$1,STOCK!$F$10:$AB$209,16,0),IF($AE1480=$AE1479,(IF(BK1479&gt;=1,BK1479-COUNTIFS($AE1479:$AE1479,$AC1480,AX1479:AX1479,$AI$1),0)),0)),0)</f>
        <v>0</v>
      </c>
      <c r="BL1480" s="1">
        <f>IFERROR(IF($AE1480&gt;$AE1479,VLOOKUP($AC1480+AL$1,STOCK!$F$10:$AB$209,17,0),IF($AE1480=$AE1479,(IF(BL1479&gt;=1,BL1479-COUNTIFS($AE1479:$AE1479,$AC1480,AL1479:AL1479,$AI$2),0)),0)),0)</f>
        <v>0</v>
      </c>
      <c r="BM1480" s="1">
        <f>IFERROR(IF($AE1480&gt;$AE1479,VLOOKUP($AC1480+AM$1,STOCK!$F$10:$AB$209,17,0),IF($AE1480=$AE1479,(IF(BM1479&gt;=1,BM1479-COUNTIFS($AE1479:$AE1479,$AC1480,AM1479:AM1479,$AI$2),0)),0)),0)</f>
        <v>0</v>
      </c>
      <c r="BN1480" s="1">
        <f>IFERROR(IF($AE1480&gt;$AE1479,VLOOKUP($AC1480+AN$1,STOCK!$F$10:$AB$209,17,0),IF($AE1480=$AE1479,(IF(BN1479&gt;=1,BN1479-COUNTIFS($AE1479:$AE1479,$AC1480,AN1479:AN1479,$AI$2),0)),0)),0)</f>
        <v>0</v>
      </c>
      <c r="BO1480" s="1">
        <f>IFERROR(IF($AE1480&gt;$AE1479,VLOOKUP($AC1480+AO$1,STOCK!$F$10:$AB$209,17,0),IF($AE1480=$AE1479,(IF(BO1479&gt;=1,BO1479-COUNTIFS($AE1479:$AE1479,$AC1480,AO1479:AO1479,$AI$2),0)),0)),0)</f>
        <v>0</v>
      </c>
      <c r="BP1480" s="1">
        <f>IFERROR(IF($AE1480&gt;$AE1479,VLOOKUP($AC1480+AP$1,STOCK!$F$10:$AB$209,17,0),IF($AE1480=$AE1479,(IF(BP1479&gt;=1,BP1479-COUNTIFS($AE1479:$AE1479,$AC1480,AP1479:AP1479,$AI$2),0)),0)),0)</f>
        <v>0</v>
      </c>
      <c r="BQ1480" s="1">
        <f>IFERROR(IF($AE1480&gt;$AE1479,VLOOKUP($AC1480+AQ$1,STOCK!$F$10:$AB$209,17,0),IF($AE1480=$AE1479,(IF(BQ1479&gt;=1,BQ1479-COUNTIFS($AE1479:$AE1479,$AC1480,AQ1479:AQ1479,$AI$2),0)),0)),0)</f>
        <v>0</v>
      </c>
      <c r="BR1480" s="1">
        <f>IFERROR(IF($AE1480&gt;$AE1479,VLOOKUP($AC1480+AR$1,STOCK!$F$10:$AB$209,17,0),IF($AE1480=$AE1479,(IF(BR1479&gt;=1,BR1479-COUNTIFS($AE1479:$AE1479,$AC1480,AR1479:AR1479,$AI$2),0)),0)),0)</f>
        <v>0</v>
      </c>
      <c r="BS1480" s="1">
        <f>IFERROR(IF($AE1480&gt;$AE1479,VLOOKUP($AC1480+AS$1,STOCK!$F$10:$AB$209,17,0),IF($AE1480=$AE1479,(IF(BS1479&gt;=1,BS1479-COUNTIFS($AE1479:$AE1479,$AC1480,AS1479:AS1479,$AI$2),0)),0)),0)</f>
        <v>0</v>
      </c>
      <c r="BT1480" s="1">
        <f>IFERROR(IF($AE1480&gt;$AE1479,VLOOKUP($AC1480+AT$1,STOCK!$F$10:$AB$209,17,0),IF($AE1480=$AE1479,(IF(BT1479&gt;=1,BT1479-COUNTIFS($AE1479:$AE1479,$AC1480,AT1479:AT1479,$AI$2),0)),0)),0)</f>
        <v>0</v>
      </c>
      <c r="BU1480" s="1">
        <f>IFERROR(IF($AE1480&gt;$AE1479,VLOOKUP($AC1480+AU$1,STOCK!$F$10:$AB$209,17,0),IF($AE1480=$AE1479,(IF(BU1479&gt;=1,BU1479-COUNTIFS($AE1479:$AE1479,$AC1480,AU1479:AU1479,$AI$2),0)),0)),0)</f>
        <v>0</v>
      </c>
      <c r="BV1480" s="1">
        <f>IFERROR(IF($AE1480&gt;$AE1479,VLOOKUP($AC1480+AV$1,STOCK!$F$10:$AB$209,17,0),IF($AE1480=$AE1479,(IF(BV1479&gt;=1,BV1479-COUNTIFS($AE1479:$AE1479,$AC1480,AV1479:AV1479,$AI$2),0)),0)),0)</f>
        <v>0</v>
      </c>
      <c r="BW1480" s="1">
        <f>IFERROR(IF($AE1480&gt;$AE1479,VLOOKUP($AC1480+AW$1,STOCK!$F$10:$AB$209,17,0),IF($AE1480=$AE1479,(IF(BW1479&gt;=1,BW1479-COUNTIFS($AE1479:$AE1479,$AC1480,AW1479:AW1479,$AI$2),0)),0)),0)</f>
        <v>0</v>
      </c>
      <c r="BX1480" s="1">
        <f>IFERROR(IF($AE1480&gt;$AE1479,VLOOKUP($AC1480+AX$1,STOCK!$F$10:$AB$209,17,0),IF($AE1480=$AE1479,(IF(BX1479&gt;=1,BX1479-COUNTIFS($AE1479:$AE1479,$AC1480,AX1479:AX1479,$AI$2),0)),0)),0)</f>
        <v>0</v>
      </c>
    </row>
    <row r="1481" spans="29:76" x14ac:dyDescent="0.25">
      <c r="AC1481" s="1">
        <f t="shared" si="350"/>
        <v>0</v>
      </c>
      <c r="AD1481" s="1">
        <f>IFERROR(IF(LEN(AK1481)&gt;=1,VLOOKUP(HLOOKUP(AK1481,PROFILE!$K$5:$V$8,4,0),PROFILE!$F$1:$G$3,2,0),0),0)</f>
        <v>0</v>
      </c>
      <c r="AE1481" s="1">
        <f t="shared" si="351"/>
        <v>0</v>
      </c>
      <c r="AF1481" s="1">
        <v>1468</v>
      </c>
      <c r="AI1481" s="1" t="str">
        <f>IFERROR(IF($AH1481&gt;=1,VLOOKUP($AG1481,STUDENT!$O$8:$Z$1507,3,0),""),"")</f>
        <v/>
      </c>
      <c r="AJ1481" s="1" t="str">
        <f>IFERROR(IF($AH1481&gt;=1,VLOOKUP($AG1481,STUDENT!$O$8:$Z$1507,4,0),""),"")</f>
        <v/>
      </c>
      <c r="AK1481" s="1" t="str">
        <f>IFERROR(IF($AH1481&gt;=1,VLOOKUP($AG1481,STUDENT!$O$8:$Z$1507,6,0),""),"")</f>
        <v/>
      </c>
      <c r="AL1481" s="1" t="str">
        <f t="shared" si="352"/>
        <v/>
      </c>
      <c r="AM1481" s="1" t="str">
        <f t="shared" si="353"/>
        <v/>
      </c>
      <c r="AN1481" s="1" t="str">
        <f t="shared" si="354"/>
        <v/>
      </c>
      <c r="AO1481" s="1" t="str">
        <f t="shared" si="355"/>
        <v/>
      </c>
      <c r="AP1481" s="1" t="str">
        <f t="shared" si="356"/>
        <v/>
      </c>
      <c r="AQ1481" s="1" t="str">
        <f t="shared" si="357"/>
        <v/>
      </c>
      <c r="AR1481" s="1" t="str">
        <f t="shared" si="358"/>
        <v/>
      </c>
      <c r="AS1481" s="1" t="str">
        <f t="shared" si="359"/>
        <v/>
      </c>
      <c r="AT1481" s="1" t="str">
        <f t="shared" si="360"/>
        <v/>
      </c>
      <c r="AU1481" s="1" t="str">
        <f t="shared" si="361"/>
        <v/>
      </c>
      <c r="AV1481" s="1" t="str">
        <f t="shared" si="362"/>
        <v/>
      </c>
      <c r="AW1481" s="1" t="str">
        <f t="shared" si="363"/>
        <v/>
      </c>
      <c r="AX1481" s="1" t="str">
        <f t="shared" si="364"/>
        <v/>
      </c>
      <c r="AY1481" s="1">
        <f>IFERROR(IF($AE1481&gt;$AE1480,VLOOKUP($AC1481+AL$1,STOCK!$F$10:$AB$209,16,0),IF($AE1481=$AE1480,(IF(AY1480&gt;=1,AY1480-COUNTIFS($AE1480:$AE1480,$AC1481,AL1480:AL1480,$AI$1),0)),0)),0)</f>
        <v>0</v>
      </c>
      <c r="AZ1481" s="1">
        <f>IFERROR(IF($AE1481&gt;$AE1480,VLOOKUP($AC1481+AM$1,STOCK!$F$10:$AB$209,16,0),IF($AE1481=$AE1480,(IF(AZ1480&gt;=1,AZ1480-COUNTIFS($AE1480:$AE1480,$AC1481,AM1480:AM1480,$AI$1),0)),0)),0)</f>
        <v>0</v>
      </c>
      <c r="BA1481" s="1">
        <f>IFERROR(IF($AE1481&gt;$AE1480,VLOOKUP($AC1481+AN$1,STOCK!$F$10:$AB$209,16,0),IF($AE1481=$AE1480,(IF(BA1480&gt;=1,BA1480-COUNTIFS($AE1480:$AE1480,$AC1481,AN1480:AN1480,$AI$1),0)),0)),0)</f>
        <v>0</v>
      </c>
      <c r="BB1481" s="1">
        <f>IFERROR(IF($AE1481&gt;$AE1480,VLOOKUP($AC1481+AO$1,STOCK!$F$10:$AB$209,16,0),IF($AE1481=$AE1480,(IF(BB1480&gt;=1,BB1480-COUNTIFS($AE1480:$AE1480,$AC1481,AO1480:AO1480,$AI$1),0)),0)),0)</f>
        <v>0</v>
      </c>
      <c r="BC1481" s="1">
        <f>IFERROR(IF($AE1481&gt;$AE1480,VLOOKUP($AC1481+AP$1,STOCK!$F$10:$AB$209,16,0),IF($AE1481=$AE1480,(IF(BC1480&gt;=1,BC1480-COUNTIFS($AE1480:$AE1480,$AC1481,AP1480:AP1480,$AI$1),0)),0)),0)</f>
        <v>0</v>
      </c>
      <c r="BD1481" s="1">
        <f>IFERROR(IF($AE1481&gt;$AE1480,VLOOKUP($AC1481+AQ$1,STOCK!$F$10:$AB$209,16,0),IF($AE1481=$AE1480,(IF(BD1480&gt;=1,BD1480-COUNTIFS($AE1480:$AE1480,$AC1481,AQ1480:AQ1480,$AI$1),0)),0)),0)</f>
        <v>0</v>
      </c>
      <c r="BE1481" s="1">
        <f>IFERROR(IF($AE1481&gt;$AE1480,VLOOKUP($AC1481+AR$1,STOCK!$F$10:$AB$209,16,0),IF($AE1481=$AE1480,(IF(BE1480&gt;=1,BE1480-COUNTIFS($AE1480:$AE1480,$AC1481,AR1480:AR1480,$AI$1),0)),0)),0)</f>
        <v>0</v>
      </c>
      <c r="BF1481" s="1">
        <f>IFERROR(IF($AE1481&gt;$AE1480,VLOOKUP($AC1481+AS$1,STOCK!$F$10:$AB$209,16,0),IF($AE1481=$AE1480,(IF(BF1480&gt;=1,BF1480-COUNTIFS($AE1480:$AE1480,$AC1481,AS1480:AS1480,$AI$1),0)),0)),0)</f>
        <v>0</v>
      </c>
      <c r="BG1481" s="1">
        <f>IFERROR(IF($AE1481&gt;$AE1480,VLOOKUP($AC1481+AT$1,STOCK!$F$10:$AB$209,16,0),IF($AE1481=$AE1480,(IF(BG1480&gt;=1,BG1480-COUNTIFS($AE1480:$AE1480,$AC1481,AT1480:AT1480,$AI$1),0)),0)),0)</f>
        <v>0</v>
      </c>
      <c r="BH1481" s="1">
        <f>IFERROR(IF($AE1481&gt;$AE1480,VLOOKUP($AC1481+AU$1,STOCK!$F$10:$AB$209,16,0),IF($AE1481=$AE1480,(IF(BH1480&gt;=1,BH1480-COUNTIFS($AE1480:$AE1480,$AC1481,AU1480:AU1480,$AI$1),0)),0)),0)</f>
        <v>0</v>
      </c>
      <c r="BI1481" s="1">
        <f>IFERROR(IF($AE1481&gt;$AE1480,VLOOKUP($AC1481+AV$1,STOCK!$F$10:$AB$209,16,0),IF($AE1481=$AE1480,(IF(BI1480&gt;=1,BI1480-COUNTIFS($AE1480:$AE1480,$AC1481,AV1480:AV1480,$AI$1),0)),0)),0)</f>
        <v>0</v>
      </c>
      <c r="BJ1481" s="1">
        <f>IFERROR(IF($AE1481&gt;$AE1480,VLOOKUP($AC1481+AW$1,STOCK!$F$10:$AB$209,16,0),IF($AE1481=$AE1480,(IF(BJ1480&gt;=1,BJ1480-COUNTIFS($AE1480:$AE1480,$AC1481,AW1480:AW1480,$AI$1),0)),0)),0)</f>
        <v>0</v>
      </c>
      <c r="BK1481" s="1">
        <f>IFERROR(IF($AE1481&gt;$AE1480,VLOOKUP($AC1481+AX$1,STOCK!$F$10:$AB$209,16,0),IF($AE1481=$AE1480,(IF(BK1480&gt;=1,BK1480-COUNTIFS($AE1480:$AE1480,$AC1481,AX1480:AX1480,$AI$1),0)),0)),0)</f>
        <v>0</v>
      </c>
      <c r="BL1481" s="1">
        <f>IFERROR(IF($AE1481&gt;$AE1480,VLOOKUP($AC1481+AL$1,STOCK!$F$10:$AB$209,17,0),IF($AE1481=$AE1480,(IF(BL1480&gt;=1,BL1480-COUNTIFS($AE1480:$AE1480,$AC1481,AL1480:AL1480,$AI$2),0)),0)),0)</f>
        <v>0</v>
      </c>
      <c r="BM1481" s="1">
        <f>IFERROR(IF($AE1481&gt;$AE1480,VLOOKUP($AC1481+AM$1,STOCK!$F$10:$AB$209,17,0),IF($AE1481=$AE1480,(IF(BM1480&gt;=1,BM1480-COUNTIFS($AE1480:$AE1480,$AC1481,AM1480:AM1480,$AI$2),0)),0)),0)</f>
        <v>0</v>
      </c>
      <c r="BN1481" s="1">
        <f>IFERROR(IF($AE1481&gt;$AE1480,VLOOKUP($AC1481+AN$1,STOCK!$F$10:$AB$209,17,0),IF($AE1481=$AE1480,(IF(BN1480&gt;=1,BN1480-COUNTIFS($AE1480:$AE1480,$AC1481,AN1480:AN1480,$AI$2),0)),0)),0)</f>
        <v>0</v>
      </c>
      <c r="BO1481" s="1">
        <f>IFERROR(IF($AE1481&gt;$AE1480,VLOOKUP($AC1481+AO$1,STOCK!$F$10:$AB$209,17,0),IF($AE1481=$AE1480,(IF(BO1480&gt;=1,BO1480-COUNTIFS($AE1480:$AE1480,$AC1481,AO1480:AO1480,$AI$2),0)),0)),0)</f>
        <v>0</v>
      </c>
      <c r="BP1481" s="1">
        <f>IFERROR(IF($AE1481&gt;$AE1480,VLOOKUP($AC1481+AP$1,STOCK!$F$10:$AB$209,17,0),IF($AE1481=$AE1480,(IF(BP1480&gt;=1,BP1480-COUNTIFS($AE1480:$AE1480,$AC1481,AP1480:AP1480,$AI$2),0)),0)),0)</f>
        <v>0</v>
      </c>
      <c r="BQ1481" s="1">
        <f>IFERROR(IF($AE1481&gt;$AE1480,VLOOKUP($AC1481+AQ$1,STOCK!$F$10:$AB$209,17,0),IF($AE1481=$AE1480,(IF(BQ1480&gt;=1,BQ1480-COUNTIFS($AE1480:$AE1480,$AC1481,AQ1480:AQ1480,$AI$2),0)),0)),0)</f>
        <v>0</v>
      </c>
      <c r="BR1481" s="1">
        <f>IFERROR(IF($AE1481&gt;$AE1480,VLOOKUP($AC1481+AR$1,STOCK!$F$10:$AB$209,17,0),IF($AE1481=$AE1480,(IF(BR1480&gt;=1,BR1480-COUNTIFS($AE1480:$AE1480,$AC1481,AR1480:AR1480,$AI$2),0)),0)),0)</f>
        <v>0</v>
      </c>
      <c r="BS1481" s="1">
        <f>IFERROR(IF($AE1481&gt;$AE1480,VLOOKUP($AC1481+AS$1,STOCK!$F$10:$AB$209,17,0),IF($AE1481=$AE1480,(IF(BS1480&gt;=1,BS1480-COUNTIFS($AE1480:$AE1480,$AC1481,AS1480:AS1480,$AI$2),0)),0)),0)</f>
        <v>0</v>
      </c>
      <c r="BT1481" s="1">
        <f>IFERROR(IF($AE1481&gt;$AE1480,VLOOKUP($AC1481+AT$1,STOCK!$F$10:$AB$209,17,0),IF($AE1481=$AE1480,(IF(BT1480&gt;=1,BT1480-COUNTIFS($AE1480:$AE1480,$AC1481,AT1480:AT1480,$AI$2),0)),0)),0)</f>
        <v>0</v>
      </c>
      <c r="BU1481" s="1">
        <f>IFERROR(IF($AE1481&gt;$AE1480,VLOOKUP($AC1481+AU$1,STOCK!$F$10:$AB$209,17,0),IF($AE1481=$AE1480,(IF(BU1480&gt;=1,BU1480-COUNTIFS($AE1480:$AE1480,$AC1481,AU1480:AU1480,$AI$2),0)),0)),0)</f>
        <v>0</v>
      </c>
      <c r="BV1481" s="1">
        <f>IFERROR(IF($AE1481&gt;$AE1480,VLOOKUP($AC1481+AV$1,STOCK!$F$10:$AB$209,17,0),IF($AE1481=$AE1480,(IF(BV1480&gt;=1,BV1480-COUNTIFS($AE1480:$AE1480,$AC1481,AV1480:AV1480,$AI$2),0)),0)),0)</f>
        <v>0</v>
      </c>
      <c r="BW1481" s="1">
        <f>IFERROR(IF($AE1481&gt;$AE1480,VLOOKUP($AC1481+AW$1,STOCK!$F$10:$AB$209,17,0),IF($AE1481=$AE1480,(IF(BW1480&gt;=1,BW1480-COUNTIFS($AE1480:$AE1480,$AC1481,AW1480:AW1480,$AI$2),0)),0)),0)</f>
        <v>0</v>
      </c>
      <c r="BX1481" s="1">
        <f>IFERROR(IF($AE1481&gt;$AE1480,VLOOKUP($AC1481+AX$1,STOCK!$F$10:$AB$209,17,0),IF($AE1481=$AE1480,(IF(BX1480&gt;=1,BX1480-COUNTIFS($AE1480:$AE1480,$AC1481,AX1480:AX1480,$AI$2),0)),0)),0)</f>
        <v>0</v>
      </c>
    </row>
    <row r="1482" spans="29:76" x14ac:dyDescent="0.25">
      <c r="AC1482" s="1">
        <f t="shared" si="350"/>
        <v>0</v>
      </c>
      <c r="AD1482" s="1">
        <f>IFERROR(IF(LEN(AK1482)&gt;=1,VLOOKUP(HLOOKUP(AK1482,PROFILE!$K$5:$V$8,4,0),PROFILE!$F$1:$G$3,2,0),0),0)</f>
        <v>0</v>
      </c>
      <c r="AE1482" s="1">
        <f t="shared" si="351"/>
        <v>0</v>
      </c>
      <c r="AF1482" s="1">
        <v>1469</v>
      </c>
      <c r="AI1482" s="1" t="str">
        <f>IFERROR(IF($AH1482&gt;=1,VLOOKUP($AG1482,STUDENT!$O$8:$Z$1507,3,0),""),"")</f>
        <v/>
      </c>
      <c r="AJ1482" s="1" t="str">
        <f>IFERROR(IF($AH1482&gt;=1,VLOOKUP($AG1482,STUDENT!$O$8:$Z$1507,4,0),""),"")</f>
        <v/>
      </c>
      <c r="AK1482" s="1" t="str">
        <f>IFERROR(IF($AH1482&gt;=1,VLOOKUP($AG1482,STUDENT!$O$8:$Z$1507,6,0),""),"")</f>
        <v/>
      </c>
      <c r="AL1482" s="1" t="str">
        <f t="shared" si="352"/>
        <v/>
      </c>
      <c r="AM1482" s="1" t="str">
        <f t="shared" si="353"/>
        <v/>
      </c>
      <c r="AN1482" s="1" t="str">
        <f t="shared" si="354"/>
        <v/>
      </c>
      <c r="AO1482" s="1" t="str">
        <f t="shared" si="355"/>
        <v/>
      </c>
      <c r="AP1482" s="1" t="str">
        <f t="shared" si="356"/>
        <v/>
      </c>
      <c r="AQ1482" s="1" t="str">
        <f t="shared" si="357"/>
        <v/>
      </c>
      <c r="AR1482" s="1" t="str">
        <f t="shared" si="358"/>
        <v/>
      </c>
      <c r="AS1482" s="1" t="str">
        <f t="shared" si="359"/>
        <v/>
      </c>
      <c r="AT1482" s="1" t="str">
        <f t="shared" si="360"/>
        <v/>
      </c>
      <c r="AU1482" s="1" t="str">
        <f t="shared" si="361"/>
        <v/>
      </c>
      <c r="AV1482" s="1" t="str">
        <f t="shared" si="362"/>
        <v/>
      </c>
      <c r="AW1482" s="1" t="str">
        <f t="shared" si="363"/>
        <v/>
      </c>
      <c r="AX1482" s="1" t="str">
        <f t="shared" si="364"/>
        <v/>
      </c>
      <c r="AY1482" s="1">
        <f>IFERROR(IF($AE1482&gt;$AE1481,VLOOKUP($AC1482+AL$1,STOCK!$F$10:$AB$209,16,0),IF($AE1482=$AE1481,(IF(AY1481&gt;=1,AY1481-COUNTIFS($AE1481:$AE1481,$AC1482,AL1481:AL1481,$AI$1),0)),0)),0)</f>
        <v>0</v>
      </c>
      <c r="AZ1482" s="1">
        <f>IFERROR(IF($AE1482&gt;$AE1481,VLOOKUP($AC1482+AM$1,STOCK!$F$10:$AB$209,16,0),IF($AE1482=$AE1481,(IF(AZ1481&gt;=1,AZ1481-COUNTIFS($AE1481:$AE1481,$AC1482,AM1481:AM1481,$AI$1),0)),0)),0)</f>
        <v>0</v>
      </c>
      <c r="BA1482" s="1">
        <f>IFERROR(IF($AE1482&gt;$AE1481,VLOOKUP($AC1482+AN$1,STOCK!$F$10:$AB$209,16,0),IF($AE1482=$AE1481,(IF(BA1481&gt;=1,BA1481-COUNTIFS($AE1481:$AE1481,$AC1482,AN1481:AN1481,$AI$1),0)),0)),0)</f>
        <v>0</v>
      </c>
      <c r="BB1482" s="1">
        <f>IFERROR(IF($AE1482&gt;$AE1481,VLOOKUP($AC1482+AO$1,STOCK!$F$10:$AB$209,16,0),IF($AE1482=$AE1481,(IF(BB1481&gt;=1,BB1481-COUNTIFS($AE1481:$AE1481,$AC1482,AO1481:AO1481,$AI$1),0)),0)),0)</f>
        <v>0</v>
      </c>
      <c r="BC1482" s="1">
        <f>IFERROR(IF($AE1482&gt;$AE1481,VLOOKUP($AC1482+AP$1,STOCK!$F$10:$AB$209,16,0),IF($AE1482=$AE1481,(IF(BC1481&gt;=1,BC1481-COUNTIFS($AE1481:$AE1481,$AC1482,AP1481:AP1481,$AI$1),0)),0)),0)</f>
        <v>0</v>
      </c>
      <c r="BD1482" s="1">
        <f>IFERROR(IF($AE1482&gt;$AE1481,VLOOKUP($AC1482+AQ$1,STOCK!$F$10:$AB$209,16,0),IF($AE1482=$AE1481,(IF(BD1481&gt;=1,BD1481-COUNTIFS($AE1481:$AE1481,$AC1482,AQ1481:AQ1481,$AI$1),0)),0)),0)</f>
        <v>0</v>
      </c>
      <c r="BE1482" s="1">
        <f>IFERROR(IF($AE1482&gt;$AE1481,VLOOKUP($AC1482+AR$1,STOCK!$F$10:$AB$209,16,0),IF($AE1482=$AE1481,(IF(BE1481&gt;=1,BE1481-COUNTIFS($AE1481:$AE1481,$AC1482,AR1481:AR1481,$AI$1),0)),0)),0)</f>
        <v>0</v>
      </c>
      <c r="BF1482" s="1">
        <f>IFERROR(IF($AE1482&gt;$AE1481,VLOOKUP($AC1482+AS$1,STOCK!$F$10:$AB$209,16,0),IF($AE1482=$AE1481,(IF(BF1481&gt;=1,BF1481-COUNTIFS($AE1481:$AE1481,$AC1482,AS1481:AS1481,$AI$1),0)),0)),0)</f>
        <v>0</v>
      </c>
      <c r="BG1482" s="1">
        <f>IFERROR(IF($AE1482&gt;$AE1481,VLOOKUP($AC1482+AT$1,STOCK!$F$10:$AB$209,16,0),IF($AE1482=$AE1481,(IF(BG1481&gt;=1,BG1481-COUNTIFS($AE1481:$AE1481,$AC1482,AT1481:AT1481,$AI$1),0)),0)),0)</f>
        <v>0</v>
      </c>
      <c r="BH1482" s="1">
        <f>IFERROR(IF($AE1482&gt;$AE1481,VLOOKUP($AC1482+AU$1,STOCK!$F$10:$AB$209,16,0),IF($AE1482=$AE1481,(IF(BH1481&gt;=1,BH1481-COUNTIFS($AE1481:$AE1481,$AC1482,AU1481:AU1481,$AI$1),0)),0)),0)</f>
        <v>0</v>
      </c>
      <c r="BI1482" s="1">
        <f>IFERROR(IF($AE1482&gt;$AE1481,VLOOKUP($AC1482+AV$1,STOCK!$F$10:$AB$209,16,0),IF($AE1482=$AE1481,(IF(BI1481&gt;=1,BI1481-COUNTIFS($AE1481:$AE1481,$AC1482,AV1481:AV1481,$AI$1),0)),0)),0)</f>
        <v>0</v>
      </c>
      <c r="BJ1482" s="1">
        <f>IFERROR(IF($AE1482&gt;$AE1481,VLOOKUP($AC1482+AW$1,STOCK!$F$10:$AB$209,16,0),IF($AE1482=$AE1481,(IF(BJ1481&gt;=1,BJ1481-COUNTIFS($AE1481:$AE1481,$AC1482,AW1481:AW1481,$AI$1),0)),0)),0)</f>
        <v>0</v>
      </c>
      <c r="BK1482" s="1">
        <f>IFERROR(IF($AE1482&gt;$AE1481,VLOOKUP($AC1482+AX$1,STOCK!$F$10:$AB$209,16,0),IF($AE1482=$AE1481,(IF(BK1481&gt;=1,BK1481-COUNTIFS($AE1481:$AE1481,$AC1482,AX1481:AX1481,$AI$1),0)),0)),0)</f>
        <v>0</v>
      </c>
      <c r="BL1482" s="1">
        <f>IFERROR(IF($AE1482&gt;$AE1481,VLOOKUP($AC1482+AL$1,STOCK!$F$10:$AB$209,17,0),IF($AE1482=$AE1481,(IF(BL1481&gt;=1,BL1481-COUNTIFS($AE1481:$AE1481,$AC1482,AL1481:AL1481,$AI$2),0)),0)),0)</f>
        <v>0</v>
      </c>
      <c r="BM1482" s="1">
        <f>IFERROR(IF($AE1482&gt;$AE1481,VLOOKUP($AC1482+AM$1,STOCK!$F$10:$AB$209,17,0),IF($AE1482=$AE1481,(IF(BM1481&gt;=1,BM1481-COUNTIFS($AE1481:$AE1481,$AC1482,AM1481:AM1481,$AI$2),0)),0)),0)</f>
        <v>0</v>
      </c>
      <c r="BN1482" s="1">
        <f>IFERROR(IF($AE1482&gt;$AE1481,VLOOKUP($AC1482+AN$1,STOCK!$F$10:$AB$209,17,0),IF($AE1482=$AE1481,(IF(BN1481&gt;=1,BN1481-COUNTIFS($AE1481:$AE1481,$AC1482,AN1481:AN1481,$AI$2),0)),0)),0)</f>
        <v>0</v>
      </c>
      <c r="BO1482" s="1">
        <f>IFERROR(IF($AE1482&gt;$AE1481,VLOOKUP($AC1482+AO$1,STOCK!$F$10:$AB$209,17,0),IF($AE1482=$AE1481,(IF(BO1481&gt;=1,BO1481-COUNTIFS($AE1481:$AE1481,$AC1482,AO1481:AO1481,$AI$2),0)),0)),0)</f>
        <v>0</v>
      </c>
      <c r="BP1482" s="1">
        <f>IFERROR(IF($AE1482&gt;$AE1481,VLOOKUP($AC1482+AP$1,STOCK!$F$10:$AB$209,17,0),IF($AE1482=$AE1481,(IF(BP1481&gt;=1,BP1481-COUNTIFS($AE1481:$AE1481,$AC1482,AP1481:AP1481,$AI$2),0)),0)),0)</f>
        <v>0</v>
      </c>
      <c r="BQ1482" s="1">
        <f>IFERROR(IF($AE1482&gt;$AE1481,VLOOKUP($AC1482+AQ$1,STOCK!$F$10:$AB$209,17,0),IF($AE1482=$AE1481,(IF(BQ1481&gt;=1,BQ1481-COUNTIFS($AE1481:$AE1481,$AC1482,AQ1481:AQ1481,$AI$2),0)),0)),0)</f>
        <v>0</v>
      </c>
      <c r="BR1482" s="1">
        <f>IFERROR(IF($AE1482&gt;$AE1481,VLOOKUP($AC1482+AR$1,STOCK!$F$10:$AB$209,17,0),IF($AE1482=$AE1481,(IF(BR1481&gt;=1,BR1481-COUNTIFS($AE1481:$AE1481,$AC1482,AR1481:AR1481,$AI$2),0)),0)),0)</f>
        <v>0</v>
      </c>
      <c r="BS1482" s="1">
        <f>IFERROR(IF($AE1482&gt;$AE1481,VLOOKUP($AC1482+AS$1,STOCK!$F$10:$AB$209,17,0),IF($AE1482=$AE1481,(IF(BS1481&gt;=1,BS1481-COUNTIFS($AE1481:$AE1481,$AC1482,AS1481:AS1481,$AI$2),0)),0)),0)</f>
        <v>0</v>
      </c>
      <c r="BT1482" s="1">
        <f>IFERROR(IF($AE1482&gt;$AE1481,VLOOKUP($AC1482+AT$1,STOCK!$F$10:$AB$209,17,0),IF($AE1482=$AE1481,(IF(BT1481&gt;=1,BT1481-COUNTIFS($AE1481:$AE1481,$AC1482,AT1481:AT1481,$AI$2),0)),0)),0)</f>
        <v>0</v>
      </c>
      <c r="BU1482" s="1">
        <f>IFERROR(IF($AE1482&gt;$AE1481,VLOOKUP($AC1482+AU$1,STOCK!$F$10:$AB$209,17,0),IF($AE1482=$AE1481,(IF(BU1481&gt;=1,BU1481-COUNTIFS($AE1481:$AE1481,$AC1482,AU1481:AU1481,$AI$2),0)),0)),0)</f>
        <v>0</v>
      </c>
      <c r="BV1482" s="1">
        <f>IFERROR(IF($AE1482&gt;$AE1481,VLOOKUP($AC1482+AV$1,STOCK!$F$10:$AB$209,17,0),IF($AE1482=$AE1481,(IF(BV1481&gt;=1,BV1481-COUNTIFS($AE1481:$AE1481,$AC1482,AV1481:AV1481,$AI$2),0)),0)),0)</f>
        <v>0</v>
      </c>
      <c r="BW1482" s="1">
        <f>IFERROR(IF($AE1482&gt;$AE1481,VLOOKUP($AC1482+AW$1,STOCK!$F$10:$AB$209,17,0),IF($AE1482=$AE1481,(IF(BW1481&gt;=1,BW1481-COUNTIFS($AE1481:$AE1481,$AC1482,AW1481:AW1481,$AI$2),0)),0)),0)</f>
        <v>0</v>
      </c>
      <c r="BX1482" s="1">
        <f>IFERROR(IF($AE1482&gt;$AE1481,VLOOKUP($AC1482+AX$1,STOCK!$F$10:$AB$209,17,0),IF($AE1482=$AE1481,(IF(BX1481&gt;=1,BX1481-COUNTIFS($AE1481:$AE1481,$AC1482,AX1481:AX1481,$AI$2),0)),0)),0)</f>
        <v>0</v>
      </c>
    </row>
    <row r="1483" spans="29:76" x14ac:dyDescent="0.25">
      <c r="AC1483" s="1">
        <f t="shared" si="350"/>
        <v>0</v>
      </c>
      <c r="AD1483" s="1">
        <f>IFERROR(IF(LEN(AK1483)&gt;=1,VLOOKUP(HLOOKUP(AK1483,PROFILE!$K$5:$V$8,4,0),PROFILE!$F$1:$G$3,2,0),0),0)</f>
        <v>0</v>
      </c>
      <c r="AE1483" s="1">
        <f t="shared" si="351"/>
        <v>0</v>
      </c>
      <c r="AF1483" s="1">
        <v>1470</v>
      </c>
      <c r="AI1483" s="1" t="str">
        <f>IFERROR(IF($AH1483&gt;=1,VLOOKUP($AG1483,STUDENT!$O$8:$Z$1507,3,0),""),"")</f>
        <v/>
      </c>
      <c r="AJ1483" s="1" t="str">
        <f>IFERROR(IF($AH1483&gt;=1,VLOOKUP($AG1483,STUDENT!$O$8:$Z$1507,4,0),""),"")</f>
        <v/>
      </c>
      <c r="AK1483" s="1" t="str">
        <f>IFERROR(IF($AH1483&gt;=1,VLOOKUP($AG1483,STUDENT!$O$8:$Z$1507,6,0),""),"")</f>
        <v/>
      </c>
      <c r="AL1483" s="1" t="str">
        <f t="shared" si="352"/>
        <v/>
      </c>
      <c r="AM1483" s="1" t="str">
        <f t="shared" si="353"/>
        <v/>
      </c>
      <c r="AN1483" s="1" t="str">
        <f t="shared" si="354"/>
        <v/>
      </c>
      <c r="AO1483" s="1" t="str">
        <f t="shared" si="355"/>
        <v/>
      </c>
      <c r="AP1483" s="1" t="str">
        <f t="shared" si="356"/>
        <v/>
      </c>
      <c r="AQ1483" s="1" t="str">
        <f t="shared" si="357"/>
        <v/>
      </c>
      <c r="AR1483" s="1" t="str">
        <f t="shared" si="358"/>
        <v/>
      </c>
      <c r="AS1483" s="1" t="str">
        <f t="shared" si="359"/>
        <v/>
      </c>
      <c r="AT1483" s="1" t="str">
        <f t="shared" si="360"/>
        <v/>
      </c>
      <c r="AU1483" s="1" t="str">
        <f t="shared" si="361"/>
        <v/>
      </c>
      <c r="AV1483" s="1" t="str">
        <f t="shared" si="362"/>
        <v/>
      </c>
      <c r="AW1483" s="1" t="str">
        <f t="shared" si="363"/>
        <v/>
      </c>
      <c r="AX1483" s="1" t="str">
        <f t="shared" si="364"/>
        <v/>
      </c>
      <c r="AY1483" s="1">
        <f>IFERROR(IF($AE1483&gt;$AE1482,VLOOKUP($AC1483+AL$1,STOCK!$F$10:$AB$209,16,0),IF($AE1483=$AE1482,(IF(AY1482&gt;=1,AY1482-COUNTIFS($AE1482:$AE1482,$AC1483,AL1482:AL1482,$AI$1),0)),0)),0)</f>
        <v>0</v>
      </c>
      <c r="AZ1483" s="1">
        <f>IFERROR(IF($AE1483&gt;$AE1482,VLOOKUP($AC1483+AM$1,STOCK!$F$10:$AB$209,16,0),IF($AE1483=$AE1482,(IF(AZ1482&gt;=1,AZ1482-COUNTIFS($AE1482:$AE1482,$AC1483,AM1482:AM1482,$AI$1),0)),0)),0)</f>
        <v>0</v>
      </c>
      <c r="BA1483" s="1">
        <f>IFERROR(IF($AE1483&gt;$AE1482,VLOOKUP($AC1483+AN$1,STOCK!$F$10:$AB$209,16,0),IF($AE1483=$AE1482,(IF(BA1482&gt;=1,BA1482-COUNTIFS($AE1482:$AE1482,$AC1483,AN1482:AN1482,$AI$1),0)),0)),0)</f>
        <v>0</v>
      </c>
      <c r="BB1483" s="1">
        <f>IFERROR(IF($AE1483&gt;$AE1482,VLOOKUP($AC1483+AO$1,STOCK!$F$10:$AB$209,16,0),IF($AE1483=$AE1482,(IF(BB1482&gt;=1,BB1482-COUNTIFS($AE1482:$AE1482,$AC1483,AO1482:AO1482,$AI$1),0)),0)),0)</f>
        <v>0</v>
      </c>
      <c r="BC1483" s="1">
        <f>IFERROR(IF($AE1483&gt;$AE1482,VLOOKUP($AC1483+AP$1,STOCK!$F$10:$AB$209,16,0),IF($AE1483=$AE1482,(IF(BC1482&gt;=1,BC1482-COUNTIFS($AE1482:$AE1482,$AC1483,AP1482:AP1482,$AI$1),0)),0)),0)</f>
        <v>0</v>
      </c>
      <c r="BD1483" s="1">
        <f>IFERROR(IF($AE1483&gt;$AE1482,VLOOKUP($AC1483+AQ$1,STOCK!$F$10:$AB$209,16,0),IF($AE1483=$AE1482,(IF(BD1482&gt;=1,BD1482-COUNTIFS($AE1482:$AE1482,$AC1483,AQ1482:AQ1482,$AI$1),0)),0)),0)</f>
        <v>0</v>
      </c>
      <c r="BE1483" s="1">
        <f>IFERROR(IF($AE1483&gt;$AE1482,VLOOKUP($AC1483+AR$1,STOCK!$F$10:$AB$209,16,0),IF($AE1483=$AE1482,(IF(BE1482&gt;=1,BE1482-COUNTIFS($AE1482:$AE1482,$AC1483,AR1482:AR1482,$AI$1),0)),0)),0)</f>
        <v>0</v>
      </c>
      <c r="BF1483" s="1">
        <f>IFERROR(IF($AE1483&gt;$AE1482,VLOOKUP($AC1483+AS$1,STOCK!$F$10:$AB$209,16,0),IF($AE1483=$AE1482,(IF(BF1482&gt;=1,BF1482-COUNTIFS($AE1482:$AE1482,$AC1483,AS1482:AS1482,$AI$1),0)),0)),0)</f>
        <v>0</v>
      </c>
      <c r="BG1483" s="1">
        <f>IFERROR(IF($AE1483&gt;$AE1482,VLOOKUP($AC1483+AT$1,STOCK!$F$10:$AB$209,16,0),IF($AE1483=$AE1482,(IF(BG1482&gt;=1,BG1482-COUNTIFS($AE1482:$AE1482,$AC1483,AT1482:AT1482,$AI$1),0)),0)),0)</f>
        <v>0</v>
      </c>
      <c r="BH1483" s="1">
        <f>IFERROR(IF($AE1483&gt;$AE1482,VLOOKUP($AC1483+AU$1,STOCK!$F$10:$AB$209,16,0),IF($AE1483=$AE1482,(IF(BH1482&gt;=1,BH1482-COUNTIFS($AE1482:$AE1482,$AC1483,AU1482:AU1482,$AI$1),0)),0)),0)</f>
        <v>0</v>
      </c>
      <c r="BI1483" s="1">
        <f>IFERROR(IF($AE1483&gt;$AE1482,VLOOKUP($AC1483+AV$1,STOCK!$F$10:$AB$209,16,0),IF($AE1483=$AE1482,(IF(BI1482&gt;=1,BI1482-COUNTIFS($AE1482:$AE1482,$AC1483,AV1482:AV1482,$AI$1),0)),0)),0)</f>
        <v>0</v>
      </c>
      <c r="BJ1483" s="1">
        <f>IFERROR(IF($AE1483&gt;$AE1482,VLOOKUP($AC1483+AW$1,STOCK!$F$10:$AB$209,16,0),IF($AE1483=$AE1482,(IF(BJ1482&gt;=1,BJ1482-COUNTIFS($AE1482:$AE1482,$AC1483,AW1482:AW1482,$AI$1),0)),0)),0)</f>
        <v>0</v>
      </c>
      <c r="BK1483" s="1">
        <f>IFERROR(IF($AE1483&gt;$AE1482,VLOOKUP($AC1483+AX$1,STOCK!$F$10:$AB$209,16,0),IF($AE1483=$AE1482,(IF(BK1482&gt;=1,BK1482-COUNTIFS($AE1482:$AE1482,$AC1483,AX1482:AX1482,$AI$1),0)),0)),0)</f>
        <v>0</v>
      </c>
      <c r="BL1483" s="1">
        <f>IFERROR(IF($AE1483&gt;$AE1482,VLOOKUP($AC1483+AL$1,STOCK!$F$10:$AB$209,17,0),IF($AE1483=$AE1482,(IF(BL1482&gt;=1,BL1482-COUNTIFS($AE1482:$AE1482,$AC1483,AL1482:AL1482,$AI$2),0)),0)),0)</f>
        <v>0</v>
      </c>
      <c r="BM1483" s="1">
        <f>IFERROR(IF($AE1483&gt;$AE1482,VLOOKUP($AC1483+AM$1,STOCK!$F$10:$AB$209,17,0),IF($AE1483=$AE1482,(IF(BM1482&gt;=1,BM1482-COUNTIFS($AE1482:$AE1482,$AC1483,AM1482:AM1482,$AI$2),0)),0)),0)</f>
        <v>0</v>
      </c>
      <c r="BN1483" s="1">
        <f>IFERROR(IF($AE1483&gt;$AE1482,VLOOKUP($AC1483+AN$1,STOCK!$F$10:$AB$209,17,0),IF($AE1483=$AE1482,(IF(BN1482&gt;=1,BN1482-COUNTIFS($AE1482:$AE1482,$AC1483,AN1482:AN1482,$AI$2),0)),0)),0)</f>
        <v>0</v>
      </c>
      <c r="BO1483" s="1">
        <f>IFERROR(IF($AE1483&gt;$AE1482,VLOOKUP($AC1483+AO$1,STOCK!$F$10:$AB$209,17,0),IF($AE1483=$AE1482,(IF(BO1482&gt;=1,BO1482-COUNTIFS($AE1482:$AE1482,$AC1483,AO1482:AO1482,$AI$2),0)),0)),0)</f>
        <v>0</v>
      </c>
      <c r="BP1483" s="1">
        <f>IFERROR(IF($AE1483&gt;$AE1482,VLOOKUP($AC1483+AP$1,STOCK!$F$10:$AB$209,17,0),IF($AE1483=$AE1482,(IF(BP1482&gt;=1,BP1482-COUNTIFS($AE1482:$AE1482,$AC1483,AP1482:AP1482,$AI$2),0)),0)),0)</f>
        <v>0</v>
      </c>
      <c r="BQ1483" s="1">
        <f>IFERROR(IF($AE1483&gt;$AE1482,VLOOKUP($AC1483+AQ$1,STOCK!$F$10:$AB$209,17,0),IF($AE1483=$AE1482,(IF(BQ1482&gt;=1,BQ1482-COUNTIFS($AE1482:$AE1482,$AC1483,AQ1482:AQ1482,$AI$2),0)),0)),0)</f>
        <v>0</v>
      </c>
      <c r="BR1483" s="1">
        <f>IFERROR(IF($AE1483&gt;$AE1482,VLOOKUP($AC1483+AR$1,STOCK!$F$10:$AB$209,17,0),IF($AE1483=$AE1482,(IF(BR1482&gt;=1,BR1482-COUNTIFS($AE1482:$AE1482,$AC1483,AR1482:AR1482,$AI$2),0)),0)),0)</f>
        <v>0</v>
      </c>
      <c r="BS1483" s="1">
        <f>IFERROR(IF($AE1483&gt;$AE1482,VLOOKUP($AC1483+AS$1,STOCK!$F$10:$AB$209,17,0),IF($AE1483=$AE1482,(IF(BS1482&gt;=1,BS1482-COUNTIFS($AE1482:$AE1482,$AC1483,AS1482:AS1482,$AI$2),0)),0)),0)</f>
        <v>0</v>
      </c>
      <c r="BT1483" s="1">
        <f>IFERROR(IF($AE1483&gt;$AE1482,VLOOKUP($AC1483+AT$1,STOCK!$F$10:$AB$209,17,0),IF($AE1483=$AE1482,(IF(BT1482&gt;=1,BT1482-COUNTIFS($AE1482:$AE1482,$AC1483,AT1482:AT1482,$AI$2),0)),0)),0)</f>
        <v>0</v>
      </c>
      <c r="BU1483" s="1">
        <f>IFERROR(IF($AE1483&gt;$AE1482,VLOOKUP($AC1483+AU$1,STOCK!$F$10:$AB$209,17,0),IF($AE1483=$AE1482,(IF(BU1482&gt;=1,BU1482-COUNTIFS($AE1482:$AE1482,$AC1483,AU1482:AU1482,$AI$2),0)),0)),0)</f>
        <v>0</v>
      </c>
      <c r="BV1483" s="1">
        <f>IFERROR(IF($AE1483&gt;$AE1482,VLOOKUP($AC1483+AV$1,STOCK!$F$10:$AB$209,17,0),IF($AE1483=$AE1482,(IF(BV1482&gt;=1,BV1482-COUNTIFS($AE1482:$AE1482,$AC1483,AV1482:AV1482,$AI$2),0)),0)),0)</f>
        <v>0</v>
      </c>
      <c r="BW1483" s="1">
        <f>IFERROR(IF($AE1483&gt;$AE1482,VLOOKUP($AC1483+AW$1,STOCK!$F$10:$AB$209,17,0),IF($AE1483=$AE1482,(IF(BW1482&gt;=1,BW1482-COUNTIFS($AE1482:$AE1482,$AC1483,AW1482:AW1482,$AI$2),0)),0)),0)</f>
        <v>0</v>
      </c>
      <c r="BX1483" s="1">
        <f>IFERROR(IF($AE1483&gt;$AE1482,VLOOKUP($AC1483+AX$1,STOCK!$F$10:$AB$209,17,0),IF($AE1483=$AE1482,(IF(BX1482&gt;=1,BX1482-COUNTIFS($AE1482:$AE1482,$AC1483,AX1482:AX1482,$AI$2),0)),0)),0)</f>
        <v>0</v>
      </c>
    </row>
    <row r="1484" spans="29:76" x14ac:dyDescent="0.25">
      <c r="AC1484" s="1">
        <f t="shared" si="350"/>
        <v>0</v>
      </c>
      <c r="AD1484" s="1">
        <f>IFERROR(IF(LEN(AK1484)&gt;=1,VLOOKUP(HLOOKUP(AK1484,PROFILE!$K$5:$V$8,4,0),PROFILE!$F$1:$G$3,2,0),0),0)</f>
        <v>0</v>
      </c>
      <c r="AE1484" s="1">
        <f t="shared" si="351"/>
        <v>0</v>
      </c>
      <c r="AF1484" s="1">
        <v>1471</v>
      </c>
      <c r="AI1484" s="1" t="str">
        <f>IFERROR(IF($AH1484&gt;=1,VLOOKUP($AG1484,STUDENT!$O$8:$Z$1507,3,0),""),"")</f>
        <v/>
      </c>
      <c r="AJ1484" s="1" t="str">
        <f>IFERROR(IF($AH1484&gt;=1,VLOOKUP($AG1484,STUDENT!$O$8:$Z$1507,4,0),""),"")</f>
        <v/>
      </c>
      <c r="AK1484" s="1" t="str">
        <f>IFERROR(IF($AH1484&gt;=1,VLOOKUP($AG1484,STUDENT!$O$8:$Z$1507,6,0),""),"")</f>
        <v/>
      </c>
      <c r="AL1484" s="1" t="str">
        <f t="shared" si="352"/>
        <v/>
      </c>
      <c r="AM1484" s="1" t="str">
        <f t="shared" si="353"/>
        <v/>
      </c>
      <c r="AN1484" s="1" t="str">
        <f t="shared" si="354"/>
        <v/>
      </c>
      <c r="AO1484" s="1" t="str">
        <f t="shared" si="355"/>
        <v/>
      </c>
      <c r="AP1484" s="1" t="str">
        <f t="shared" si="356"/>
        <v/>
      </c>
      <c r="AQ1484" s="1" t="str">
        <f t="shared" si="357"/>
        <v/>
      </c>
      <c r="AR1484" s="1" t="str">
        <f t="shared" si="358"/>
        <v/>
      </c>
      <c r="AS1484" s="1" t="str">
        <f t="shared" si="359"/>
        <v/>
      </c>
      <c r="AT1484" s="1" t="str">
        <f t="shared" si="360"/>
        <v/>
      </c>
      <c r="AU1484" s="1" t="str">
        <f t="shared" si="361"/>
        <v/>
      </c>
      <c r="AV1484" s="1" t="str">
        <f t="shared" si="362"/>
        <v/>
      </c>
      <c r="AW1484" s="1" t="str">
        <f t="shared" si="363"/>
        <v/>
      </c>
      <c r="AX1484" s="1" t="str">
        <f t="shared" si="364"/>
        <v/>
      </c>
      <c r="AY1484" s="1">
        <f>IFERROR(IF($AE1484&gt;$AE1483,VLOOKUP($AC1484+AL$1,STOCK!$F$10:$AB$209,16,0),IF($AE1484=$AE1483,(IF(AY1483&gt;=1,AY1483-COUNTIFS($AE1483:$AE1483,$AC1484,AL1483:AL1483,$AI$1),0)),0)),0)</f>
        <v>0</v>
      </c>
      <c r="AZ1484" s="1">
        <f>IFERROR(IF($AE1484&gt;$AE1483,VLOOKUP($AC1484+AM$1,STOCK!$F$10:$AB$209,16,0),IF($AE1484=$AE1483,(IF(AZ1483&gt;=1,AZ1483-COUNTIFS($AE1483:$AE1483,$AC1484,AM1483:AM1483,$AI$1),0)),0)),0)</f>
        <v>0</v>
      </c>
      <c r="BA1484" s="1">
        <f>IFERROR(IF($AE1484&gt;$AE1483,VLOOKUP($AC1484+AN$1,STOCK!$F$10:$AB$209,16,0),IF($AE1484=$AE1483,(IF(BA1483&gt;=1,BA1483-COUNTIFS($AE1483:$AE1483,$AC1484,AN1483:AN1483,$AI$1),0)),0)),0)</f>
        <v>0</v>
      </c>
      <c r="BB1484" s="1">
        <f>IFERROR(IF($AE1484&gt;$AE1483,VLOOKUP($AC1484+AO$1,STOCK!$F$10:$AB$209,16,0),IF($AE1484=$AE1483,(IF(BB1483&gt;=1,BB1483-COUNTIFS($AE1483:$AE1483,$AC1484,AO1483:AO1483,$AI$1),0)),0)),0)</f>
        <v>0</v>
      </c>
      <c r="BC1484" s="1">
        <f>IFERROR(IF($AE1484&gt;$AE1483,VLOOKUP($AC1484+AP$1,STOCK!$F$10:$AB$209,16,0),IF($AE1484=$AE1483,(IF(BC1483&gt;=1,BC1483-COUNTIFS($AE1483:$AE1483,$AC1484,AP1483:AP1483,$AI$1),0)),0)),0)</f>
        <v>0</v>
      </c>
      <c r="BD1484" s="1">
        <f>IFERROR(IF($AE1484&gt;$AE1483,VLOOKUP($AC1484+AQ$1,STOCK!$F$10:$AB$209,16,0),IF($AE1484=$AE1483,(IF(BD1483&gt;=1,BD1483-COUNTIFS($AE1483:$AE1483,$AC1484,AQ1483:AQ1483,$AI$1),0)),0)),0)</f>
        <v>0</v>
      </c>
      <c r="BE1484" s="1">
        <f>IFERROR(IF($AE1484&gt;$AE1483,VLOOKUP($AC1484+AR$1,STOCK!$F$10:$AB$209,16,0),IF($AE1484=$AE1483,(IF(BE1483&gt;=1,BE1483-COUNTIFS($AE1483:$AE1483,$AC1484,AR1483:AR1483,$AI$1),0)),0)),0)</f>
        <v>0</v>
      </c>
      <c r="BF1484" s="1">
        <f>IFERROR(IF($AE1484&gt;$AE1483,VLOOKUP($AC1484+AS$1,STOCK!$F$10:$AB$209,16,0),IF($AE1484=$AE1483,(IF(BF1483&gt;=1,BF1483-COUNTIFS($AE1483:$AE1483,$AC1484,AS1483:AS1483,$AI$1),0)),0)),0)</f>
        <v>0</v>
      </c>
      <c r="BG1484" s="1">
        <f>IFERROR(IF($AE1484&gt;$AE1483,VLOOKUP($AC1484+AT$1,STOCK!$F$10:$AB$209,16,0),IF($AE1484=$AE1483,(IF(BG1483&gt;=1,BG1483-COUNTIFS($AE1483:$AE1483,$AC1484,AT1483:AT1483,$AI$1),0)),0)),0)</f>
        <v>0</v>
      </c>
      <c r="BH1484" s="1">
        <f>IFERROR(IF($AE1484&gt;$AE1483,VLOOKUP($AC1484+AU$1,STOCK!$F$10:$AB$209,16,0),IF($AE1484=$AE1483,(IF(BH1483&gt;=1,BH1483-COUNTIFS($AE1483:$AE1483,$AC1484,AU1483:AU1483,$AI$1),0)),0)),0)</f>
        <v>0</v>
      </c>
      <c r="BI1484" s="1">
        <f>IFERROR(IF($AE1484&gt;$AE1483,VLOOKUP($AC1484+AV$1,STOCK!$F$10:$AB$209,16,0),IF($AE1484=$AE1483,(IF(BI1483&gt;=1,BI1483-COUNTIFS($AE1483:$AE1483,$AC1484,AV1483:AV1483,$AI$1),0)),0)),0)</f>
        <v>0</v>
      </c>
      <c r="BJ1484" s="1">
        <f>IFERROR(IF($AE1484&gt;$AE1483,VLOOKUP($AC1484+AW$1,STOCK!$F$10:$AB$209,16,0),IF($AE1484=$AE1483,(IF(BJ1483&gt;=1,BJ1483-COUNTIFS($AE1483:$AE1483,$AC1484,AW1483:AW1483,$AI$1),0)),0)),0)</f>
        <v>0</v>
      </c>
      <c r="BK1484" s="1">
        <f>IFERROR(IF($AE1484&gt;$AE1483,VLOOKUP($AC1484+AX$1,STOCK!$F$10:$AB$209,16,0),IF($AE1484=$AE1483,(IF(BK1483&gt;=1,BK1483-COUNTIFS($AE1483:$AE1483,$AC1484,AX1483:AX1483,$AI$1),0)),0)),0)</f>
        <v>0</v>
      </c>
      <c r="BL1484" s="1">
        <f>IFERROR(IF($AE1484&gt;$AE1483,VLOOKUP($AC1484+AL$1,STOCK!$F$10:$AB$209,17,0),IF($AE1484=$AE1483,(IF(BL1483&gt;=1,BL1483-COUNTIFS($AE1483:$AE1483,$AC1484,AL1483:AL1483,$AI$2),0)),0)),0)</f>
        <v>0</v>
      </c>
      <c r="BM1484" s="1">
        <f>IFERROR(IF($AE1484&gt;$AE1483,VLOOKUP($AC1484+AM$1,STOCK!$F$10:$AB$209,17,0),IF($AE1484=$AE1483,(IF(BM1483&gt;=1,BM1483-COUNTIFS($AE1483:$AE1483,$AC1484,AM1483:AM1483,$AI$2),0)),0)),0)</f>
        <v>0</v>
      </c>
      <c r="BN1484" s="1">
        <f>IFERROR(IF($AE1484&gt;$AE1483,VLOOKUP($AC1484+AN$1,STOCK!$F$10:$AB$209,17,0),IF($AE1484=$AE1483,(IF(BN1483&gt;=1,BN1483-COUNTIFS($AE1483:$AE1483,$AC1484,AN1483:AN1483,$AI$2),0)),0)),0)</f>
        <v>0</v>
      </c>
      <c r="BO1484" s="1">
        <f>IFERROR(IF($AE1484&gt;$AE1483,VLOOKUP($AC1484+AO$1,STOCK!$F$10:$AB$209,17,0),IF($AE1484=$AE1483,(IF(BO1483&gt;=1,BO1483-COUNTIFS($AE1483:$AE1483,$AC1484,AO1483:AO1483,$AI$2),0)),0)),0)</f>
        <v>0</v>
      </c>
      <c r="BP1484" s="1">
        <f>IFERROR(IF($AE1484&gt;$AE1483,VLOOKUP($AC1484+AP$1,STOCK!$F$10:$AB$209,17,0),IF($AE1484=$AE1483,(IF(BP1483&gt;=1,BP1483-COUNTIFS($AE1483:$AE1483,$AC1484,AP1483:AP1483,$AI$2),0)),0)),0)</f>
        <v>0</v>
      </c>
      <c r="BQ1484" s="1">
        <f>IFERROR(IF($AE1484&gt;$AE1483,VLOOKUP($AC1484+AQ$1,STOCK!$F$10:$AB$209,17,0),IF($AE1484=$AE1483,(IF(BQ1483&gt;=1,BQ1483-COUNTIFS($AE1483:$AE1483,$AC1484,AQ1483:AQ1483,$AI$2),0)),0)),0)</f>
        <v>0</v>
      </c>
      <c r="BR1484" s="1">
        <f>IFERROR(IF($AE1484&gt;$AE1483,VLOOKUP($AC1484+AR$1,STOCK!$F$10:$AB$209,17,0),IF($AE1484=$AE1483,(IF(BR1483&gt;=1,BR1483-COUNTIFS($AE1483:$AE1483,$AC1484,AR1483:AR1483,$AI$2),0)),0)),0)</f>
        <v>0</v>
      </c>
      <c r="BS1484" s="1">
        <f>IFERROR(IF($AE1484&gt;$AE1483,VLOOKUP($AC1484+AS$1,STOCK!$F$10:$AB$209,17,0),IF($AE1484=$AE1483,(IF(BS1483&gt;=1,BS1483-COUNTIFS($AE1483:$AE1483,$AC1484,AS1483:AS1483,$AI$2),0)),0)),0)</f>
        <v>0</v>
      </c>
      <c r="BT1484" s="1">
        <f>IFERROR(IF($AE1484&gt;$AE1483,VLOOKUP($AC1484+AT$1,STOCK!$F$10:$AB$209,17,0),IF($AE1484=$AE1483,(IF(BT1483&gt;=1,BT1483-COUNTIFS($AE1483:$AE1483,$AC1484,AT1483:AT1483,$AI$2),0)),0)),0)</f>
        <v>0</v>
      </c>
      <c r="BU1484" s="1">
        <f>IFERROR(IF($AE1484&gt;$AE1483,VLOOKUP($AC1484+AU$1,STOCK!$F$10:$AB$209,17,0),IF($AE1484=$AE1483,(IF(BU1483&gt;=1,BU1483-COUNTIFS($AE1483:$AE1483,$AC1484,AU1483:AU1483,$AI$2),0)),0)),0)</f>
        <v>0</v>
      </c>
      <c r="BV1484" s="1">
        <f>IFERROR(IF($AE1484&gt;$AE1483,VLOOKUP($AC1484+AV$1,STOCK!$F$10:$AB$209,17,0),IF($AE1484=$AE1483,(IF(BV1483&gt;=1,BV1483-COUNTIFS($AE1483:$AE1483,$AC1484,AV1483:AV1483,$AI$2),0)),0)),0)</f>
        <v>0</v>
      </c>
      <c r="BW1484" s="1">
        <f>IFERROR(IF($AE1484&gt;$AE1483,VLOOKUP($AC1484+AW$1,STOCK!$F$10:$AB$209,17,0),IF($AE1484=$AE1483,(IF(BW1483&gt;=1,BW1483-COUNTIFS($AE1483:$AE1483,$AC1484,AW1483:AW1483,$AI$2),0)),0)),0)</f>
        <v>0</v>
      </c>
      <c r="BX1484" s="1">
        <f>IFERROR(IF($AE1484&gt;$AE1483,VLOOKUP($AC1484+AX$1,STOCK!$F$10:$AB$209,17,0),IF($AE1484=$AE1483,(IF(BX1483&gt;=1,BX1483-COUNTIFS($AE1483:$AE1483,$AC1484,AX1483:AX1483,$AI$2),0)),0)),0)</f>
        <v>0</v>
      </c>
    </row>
    <row r="1485" spans="29:76" x14ac:dyDescent="0.25">
      <c r="AC1485" s="1">
        <f t="shared" si="350"/>
        <v>0</v>
      </c>
      <c r="AD1485" s="1">
        <f>IFERROR(IF(LEN(AK1485)&gt;=1,VLOOKUP(HLOOKUP(AK1485,PROFILE!$K$5:$V$8,4,0),PROFILE!$F$1:$G$3,2,0),0),0)</f>
        <v>0</v>
      </c>
      <c r="AE1485" s="1">
        <f t="shared" si="351"/>
        <v>0</v>
      </c>
      <c r="AF1485" s="1">
        <v>1472</v>
      </c>
      <c r="AI1485" s="1" t="str">
        <f>IFERROR(IF($AH1485&gt;=1,VLOOKUP($AG1485,STUDENT!$O$8:$Z$1507,3,0),""),"")</f>
        <v/>
      </c>
      <c r="AJ1485" s="1" t="str">
        <f>IFERROR(IF($AH1485&gt;=1,VLOOKUP($AG1485,STUDENT!$O$8:$Z$1507,4,0),""),"")</f>
        <v/>
      </c>
      <c r="AK1485" s="1" t="str">
        <f>IFERROR(IF($AH1485&gt;=1,VLOOKUP($AG1485,STUDENT!$O$8:$Z$1507,6,0),""),"")</f>
        <v/>
      </c>
      <c r="AL1485" s="1" t="str">
        <f t="shared" si="352"/>
        <v/>
      </c>
      <c r="AM1485" s="1" t="str">
        <f t="shared" si="353"/>
        <v/>
      </c>
      <c r="AN1485" s="1" t="str">
        <f t="shared" si="354"/>
        <v/>
      </c>
      <c r="AO1485" s="1" t="str">
        <f t="shared" si="355"/>
        <v/>
      </c>
      <c r="AP1485" s="1" t="str">
        <f t="shared" si="356"/>
        <v/>
      </c>
      <c r="AQ1485" s="1" t="str">
        <f t="shared" si="357"/>
        <v/>
      </c>
      <c r="AR1485" s="1" t="str">
        <f t="shared" si="358"/>
        <v/>
      </c>
      <c r="AS1485" s="1" t="str">
        <f t="shared" si="359"/>
        <v/>
      </c>
      <c r="AT1485" s="1" t="str">
        <f t="shared" si="360"/>
        <v/>
      </c>
      <c r="AU1485" s="1" t="str">
        <f t="shared" si="361"/>
        <v/>
      </c>
      <c r="AV1485" s="1" t="str">
        <f t="shared" si="362"/>
        <v/>
      </c>
      <c r="AW1485" s="1" t="str">
        <f t="shared" si="363"/>
        <v/>
      </c>
      <c r="AX1485" s="1" t="str">
        <f t="shared" si="364"/>
        <v/>
      </c>
      <c r="AY1485" s="1">
        <f>IFERROR(IF($AE1485&gt;$AE1484,VLOOKUP($AC1485+AL$1,STOCK!$F$10:$AB$209,16,0),IF($AE1485=$AE1484,(IF(AY1484&gt;=1,AY1484-COUNTIFS($AE1484:$AE1484,$AC1485,AL1484:AL1484,$AI$1),0)),0)),0)</f>
        <v>0</v>
      </c>
      <c r="AZ1485" s="1">
        <f>IFERROR(IF($AE1485&gt;$AE1484,VLOOKUP($AC1485+AM$1,STOCK!$F$10:$AB$209,16,0),IF($AE1485=$AE1484,(IF(AZ1484&gt;=1,AZ1484-COUNTIFS($AE1484:$AE1484,$AC1485,AM1484:AM1484,$AI$1),0)),0)),0)</f>
        <v>0</v>
      </c>
      <c r="BA1485" s="1">
        <f>IFERROR(IF($AE1485&gt;$AE1484,VLOOKUP($AC1485+AN$1,STOCK!$F$10:$AB$209,16,0),IF($AE1485=$AE1484,(IF(BA1484&gt;=1,BA1484-COUNTIFS($AE1484:$AE1484,$AC1485,AN1484:AN1484,$AI$1),0)),0)),0)</f>
        <v>0</v>
      </c>
      <c r="BB1485" s="1">
        <f>IFERROR(IF($AE1485&gt;$AE1484,VLOOKUP($AC1485+AO$1,STOCK!$F$10:$AB$209,16,0),IF($AE1485=$AE1484,(IF(BB1484&gt;=1,BB1484-COUNTIFS($AE1484:$AE1484,$AC1485,AO1484:AO1484,$AI$1),0)),0)),0)</f>
        <v>0</v>
      </c>
      <c r="BC1485" s="1">
        <f>IFERROR(IF($AE1485&gt;$AE1484,VLOOKUP($AC1485+AP$1,STOCK!$F$10:$AB$209,16,0),IF($AE1485=$AE1484,(IF(BC1484&gt;=1,BC1484-COUNTIFS($AE1484:$AE1484,$AC1485,AP1484:AP1484,$AI$1),0)),0)),0)</f>
        <v>0</v>
      </c>
      <c r="BD1485" s="1">
        <f>IFERROR(IF($AE1485&gt;$AE1484,VLOOKUP($AC1485+AQ$1,STOCK!$F$10:$AB$209,16,0),IF($AE1485=$AE1484,(IF(BD1484&gt;=1,BD1484-COUNTIFS($AE1484:$AE1484,$AC1485,AQ1484:AQ1484,$AI$1),0)),0)),0)</f>
        <v>0</v>
      </c>
      <c r="BE1485" s="1">
        <f>IFERROR(IF($AE1485&gt;$AE1484,VLOOKUP($AC1485+AR$1,STOCK!$F$10:$AB$209,16,0),IF($AE1485=$AE1484,(IF(BE1484&gt;=1,BE1484-COUNTIFS($AE1484:$AE1484,$AC1485,AR1484:AR1484,$AI$1),0)),0)),0)</f>
        <v>0</v>
      </c>
      <c r="BF1485" s="1">
        <f>IFERROR(IF($AE1485&gt;$AE1484,VLOOKUP($AC1485+AS$1,STOCK!$F$10:$AB$209,16,0),IF($AE1485=$AE1484,(IF(BF1484&gt;=1,BF1484-COUNTIFS($AE1484:$AE1484,$AC1485,AS1484:AS1484,$AI$1),0)),0)),0)</f>
        <v>0</v>
      </c>
      <c r="BG1485" s="1">
        <f>IFERROR(IF($AE1485&gt;$AE1484,VLOOKUP($AC1485+AT$1,STOCK!$F$10:$AB$209,16,0),IF($AE1485=$AE1484,(IF(BG1484&gt;=1,BG1484-COUNTIFS($AE1484:$AE1484,$AC1485,AT1484:AT1484,$AI$1),0)),0)),0)</f>
        <v>0</v>
      </c>
      <c r="BH1485" s="1">
        <f>IFERROR(IF($AE1485&gt;$AE1484,VLOOKUP($AC1485+AU$1,STOCK!$F$10:$AB$209,16,0),IF($AE1485=$AE1484,(IF(BH1484&gt;=1,BH1484-COUNTIFS($AE1484:$AE1484,$AC1485,AU1484:AU1484,$AI$1),0)),0)),0)</f>
        <v>0</v>
      </c>
      <c r="BI1485" s="1">
        <f>IFERROR(IF($AE1485&gt;$AE1484,VLOOKUP($AC1485+AV$1,STOCK!$F$10:$AB$209,16,0),IF($AE1485=$AE1484,(IF(BI1484&gt;=1,BI1484-COUNTIFS($AE1484:$AE1484,$AC1485,AV1484:AV1484,$AI$1),0)),0)),0)</f>
        <v>0</v>
      </c>
      <c r="BJ1485" s="1">
        <f>IFERROR(IF($AE1485&gt;$AE1484,VLOOKUP($AC1485+AW$1,STOCK!$F$10:$AB$209,16,0),IF($AE1485=$AE1484,(IF(BJ1484&gt;=1,BJ1484-COUNTIFS($AE1484:$AE1484,$AC1485,AW1484:AW1484,$AI$1),0)),0)),0)</f>
        <v>0</v>
      </c>
      <c r="BK1485" s="1">
        <f>IFERROR(IF($AE1485&gt;$AE1484,VLOOKUP($AC1485+AX$1,STOCK!$F$10:$AB$209,16,0),IF($AE1485=$AE1484,(IF(BK1484&gt;=1,BK1484-COUNTIFS($AE1484:$AE1484,$AC1485,AX1484:AX1484,$AI$1),0)),0)),0)</f>
        <v>0</v>
      </c>
      <c r="BL1485" s="1">
        <f>IFERROR(IF($AE1485&gt;$AE1484,VLOOKUP($AC1485+AL$1,STOCK!$F$10:$AB$209,17,0),IF($AE1485=$AE1484,(IF(BL1484&gt;=1,BL1484-COUNTIFS($AE1484:$AE1484,$AC1485,AL1484:AL1484,$AI$2),0)),0)),0)</f>
        <v>0</v>
      </c>
      <c r="BM1485" s="1">
        <f>IFERROR(IF($AE1485&gt;$AE1484,VLOOKUP($AC1485+AM$1,STOCK!$F$10:$AB$209,17,0),IF($AE1485=$AE1484,(IF(BM1484&gt;=1,BM1484-COUNTIFS($AE1484:$AE1484,$AC1485,AM1484:AM1484,$AI$2),0)),0)),0)</f>
        <v>0</v>
      </c>
      <c r="BN1485" s="1">
        <f>IFERROR(IF($AE1485&gt;$AE1484,VLOOKUP($AC1485+AN$1,STOCK!$F$10:$AB$209,17,0),IF($AE1485=$AE1484,(IF(BN1484&gt;=1,BN1484-COUNTIFS($AE1484:$AE1484,$AC1485,AN1484:AN1484,$AI$2),0)),0)),0)</f>
        <v>0</v>
      </c>
      <c r="BO1485" s="1">
        <f>IFERROR(IF($AE1485&gt;$AE1484,VLOOKUP($AC1485+AO$1,STOCK!$F$10:$AB$209,17,0),IF($AE1485=$AE1484,(IF(BO1484&gt;=1,BO1484-COUNTIFS($AE1484:$AE1484,$AC1485,AO1484:AO1484,$AI$2),0)),0)),0)</f>
        <v>0</v>
      </c>
      <c r="BP1485" s="1">
        <f>IFERROR(IF($AE1485&gt;$AE1484,VLOOKUP($AC1485+AP$1,STOCK!$F$10:$AB$209,17,0),IF($AE1485=$AE1484,(IF(BP1484&gt;=1,BP1484-COUNTIFS($AE1484:$AE1484,$AC1485,AP1484:AP1484,$AI$2),0)),0)),0)</f>
        <v>0</v>
      </c>
      <c r="BQ1485" s="1">
        <f>IFERROR(IF($AE1485&gt;$AE1484,VLOOKUP($AC1485+AQ$1,STOCK!$F$10:$AB$209,17,0),IF($AE1485=$AE1484,(IF(BQ1484&gt;=1,BQ1484-COUNTIFS($AE1484:$AE1484,$AC1485,AQ1484:AQ1484,$AI$2),0)),0)),0)</f>
        <v>0</v>
      </c>
      <c r="BR1485" s="1">
        <f>IFERROR(IF($AE1485&gt;$AE1484,VLOOKUP($AC1485+AR$1,STOCK!$F$10:$AB$209,17,0),IF($AE1485=$AE1484,(IF(BR1484&gt;=1,BR1484-COUNTIFS($AE1484:$AE1484,$AC1485,AR1484:AR1484,$AI$2),0)),0)),0)</f>
        <v>0</v>
      </c>
      <c r="BS1485" s="1">
        <f>IFERROR(IF($AE1485&gt;$AE1484,VLOOKUP($AC1485+AS$1,STOCK!$F$10:$AB$209,17,0),IF($AE1485=$AE1484,(IF(BS1484&gt;=1,BS1484-COUNTIFS($AE1484:$AE1484,$AC1485,AS1484:AS1484,$AI$2),0)),0)),0)</f>
        <v>0</v>
      </c>
      <c r="BT1485" s="1">
        <f>IFERROR(IF($AE1485&gt;$AE1484,VLOOKUP($AC1485+AT$1,STOCK!$F$10:$AB$209,17,0),IF($AE1485=$AE1484,(IF(BT1484&gt;=1,BT1484-COUNTIFS($AE1484:$AE1484,$AC1485,AT1484:AT1484,$AI$2),0)),0)),0)</f>
        <v>0</v>
      </c>
      <c r="BU1485" s="1">
        <f>IFERROR(IF($AE1485&gt;$AE1484,VLOOKUP($AC1485+AU$1,STOCK!$F$10:$AB$209,17,0),IF($AE1485=$AE1484,(IF(BU1484&gt;=1,BU1484-COUNTIFS($AE1484:$AE1484,$AC1485,AU1484:AU1484,$AI$2),0)),0)),0)</f>
        <v>0</v>
      </c>
      <c r="BV1485" s="1">
        <f>IFERROR(IF($AE1485&gt;$AE1484,VLOOKUP($AC1485+AV$1,STOCK!$F$10:$AB$209,17,0),IF($AE1485=$AE1484,(IF(BV1484&gt;=1,BV1484-COUNTIFS($AE1484:$AE1484,$AC1485,AV1484:AV1484,$AI$2),0)),0)),0)</f>
        <v>0</v>
      </c>
      <c r="BW1485" s="1">
        <f>IFERROR(IF($AE1485&gt;$AE1484,VLOOKUP($AC1485+AW$1,STOCK!$F$10:$AB$209,17,0),IF($AE1485=$AE1484,(IF(BW1484&gt;=1,BW1484-COUNTIFS($AE1484:$AE1484,$AC1485,AW1484:AW1484,$AI$2),0)),0)),0)</f>
        <v>0</v>
      </c>
      <c r="BX1485" s="1">
        <f>IFERROR(IF($AE1485&gt;$AE1484,VLOOKUP($AC1485+AX$1,STOCK!$F$10:$AB$209,17,0),IF($AE1485=$AE1484,(IF(BX1484&gt;=1,BX1484-COUNTIFS($AE1484:$AE1484,$AC1485,AX1484:AX1484,$AI$2),0)),0)),0)</f>
        <v>0</v>
      </c>
    </row>
    <row r="1486" spans="29:76" x14ac:dyDescent="0.25">
      <c r="AC1486" s="1">
        <f t="shared" si="350"/>
        <v>0</v>
      </c>
      <c r="AD1486" s="1">
        <f>IFERROR(IF(LEN(AK1486)&gt;=1,VLOOKUP(HLOOKUP(AK1486,PROFILE!$K$5:$V$8,4,0),PROFILE!$F$1:$G$3,2,0),0),0)</f>
        <v>0</v>
      </c>
      <c r="AE1486" s="1">
        <f t="shared" si="351"/>
        <v>0</v>
      </c>
      <c r="AF1486" s="1">
        <v>1473</v>
      </c>
      <c r="AI1486" s="1" t="str">
        <f>IFERROR(IF($AH1486&gt;=1,VLOOKUP($AG1486,STUDENT!$O$8:$Z$1507,3,0),""),"")</f>
        <v/>
      </c>
      <c r="AJ1486" s="1" t="str">
        <f>IFERROR(IF($AH1486&gt;=1,VLOOKUP($AG1486,STUDENT!$O$8:$Z$1507,4,0),""),"")</f>
        <v/>
      </c>
      <c r="AK1486" s="1" t="str">
        <f>IFERROR(IF($AH1486&gt;=1,VLOOKUP($AG1486,STUDENT!$O$8:$Z$1507,6,0),""),"")</f>
        <v/>
      </c>
      <c r="AL1486" s="1" t="str">
        <f t="shared" si="352"/>
        <v/>
      </c>
      <c r="AM1486" s="1" t="str">
        <f t="shared" si="353"/>
        <v/>
      </c>
      <c r="AN1486" s="1" t="str">
        <f t="shared" si="354"/>
        <v/>
      </c>
      <c r="AO1486" s="1" t="str">
        <f t="shared" si="355"/>
        <v/>
      </c>
      <c r="AP1486" s="1" t="str">
        <f t="shared" si="356"/>
        <v/>
      </c>
      <c r="AQ1486" s="1" t="str">
        <f t="shared" si="357"/>
        <v/>
      </c>
      <c r="AR1486" s="1" t="str">
        <f t="shared" si="358"/>
        <v/>
      </c>
      <c r="AS1486" s="1" t="str">
        <f t="shared" si="359"/>
        <v/>
      </c>
      <c r="AT1486" s="1" t="str">
        <f t="shared" si="360"/>
        <v/>
      </c>
      <c r="AU1486" s="1" t="str">
        <f t="shared" si="361"/>
        <v/>
      </c>
      <c r="AV1486" s="1" t="str">
        <f t="shared" si="362"/>
        <v/>
      </c>
      <c r="AW1486" s="1" t="str">
        <f t="shared" si="363"/>
        <v/>
      </c>
      <c r="AX1486" s="1" t="str">
        <f t="shared" si="364"/>
        <v/>
      </c>
      <c r="AY1486" s="1">
        <f>IFERROR(IF($AE1486&gt;$AE1485,VLOOKUP($AC1486+AL$1,STOCK!$F$10:$AB$209,16,0),IF($AE1486=$AE1485,(IF(AY1485&gt;=1,AY1485-COUNTIFS($AE1485:$AE1485,$AC1486,AL1485:AL1485,$AI$1),0)),0)),0)</f>
        <v>0</v>
      </c>
      <c r="AZ1486" s="1">
        <f>IFERROR(IF($AE1486&gt;$AE1485,VLOOKUP($AC1486+AM$1,STOCK!$F$10:$AB$209,16,0),IF($AE1486=$AE1485,(IF(AZ1485&gt;=1,AZ1485-COUNTIFS($AE1485:$AE1485,$AC1486,AM1485:AM1485,$AI$1),0)),0)),0)</f>
        <v>0</v>
      </c>
      <c r="BA1486" s="1">
        <f>IFERROR(IF($AE1486&gt;$AE1485,VLOOKUP($AC1486+AN$1,STOCK!$F$10:$AB$209,16,0),IF($AE1486=$AE1485,(IF(BA1485&gt;=1,BA1485-COUNTIFS($AE1485:$AE1485,$AC1486,AN1485:AN1485,$AI$1),0)),0)),0)</f>
        <v>0</v>
      </c>
      <c r="BB1486" s="1">
        <f>IFERROR(IF($AE1486&gt;$AE1485,VLOOKUP($AC1486+AO$1,STOCK!$F$10:$AB$209,16,0),IF($AE1486=$AE1485,(IF(BB1485&gt;=1,BB1485-COUNTIFS($AE1485:$AE1485,$AC1486,AO1485:AO1485,$AI$1),0)),0)),0)</f>
        <v>0</v>
      </c>
      <c r="BC1486" s="1">
        <f>IFERROR(IF($AE1486&gt;$AE1485,VLOOKUP($AC1486+AP$1,STOCK!$F$10:$AB$209,16,0),IF($AE1486=$AE1485,(IF(BC1485&gt;=1,BC1485-COUNTIFS($AE1485:$AE1485,$AC1486,AP1485:AP1485,$AI$1),0)),0)),0)</f>
        <v>0</v>
      </c>
      <c r="BD1486" s="1">
        <f>IFERROR(IF($AE1486&gt;$AE1485,VLOOKUP($AC1486+AQ$1,STOCK!$F$10:$AB$209,16,0),IF($AE1486=$AE1485,(IF(BD1485&gt;=1,BD1485-COUNTIFS($AE1485:$AE1485,$AC1486,AQ1485:AQ1485,$AI$1),0)),0)),0)</f>
        <v>0</v>
      </c>
      <c r="BE1486" s="1">
        <f>IFERROR(IF($AE1486&gt;$AE1485,VLOOKUP($AC1486+AR$1,STOCK!$F$10:$AB$209,16,0),IF($AE1486=$AE1485,(IF(BE1485&gt;=1,BE1485-COUNTIFS($AE1485:$AE1485,$AC1486,AR1485:AR1485,$AI$1),0)),0)),0)</f>
        <v>0</v>
      </c>
      <c r="BF1486" s="1">
        <f>IFERROR(IF($AE1486&gt;$AE1485,VLOOKUP($AC1486+AS$1,STOCK!$F$10:$AB$209,16,0),IF($AE1486=$AE1485,(IF(BF1485&gt;=1,BF1485-COUNTIFS($AE1485:$AE1485,$AC1486,AS1485:AS1485,$AI$1),0)),0)),0)</f>
        <v>0</v>
      </c>
      <c r="BG1486" s="1">
        <f>IFERROR(IF($AE1486&gt;$AE1485,VLOOKUP($AC1486+AT$1,STOCK!$F$10:$AB$209,16,0),IF($AE1486=$AE1485,(IF(BG1485&gt;=1,BG1485-COUNTIFS($AE1485:$AE1485,$AC1486,AT1485:AT1485,$AI$1),0)),0)),0)</f>
        <v>0</v>
      </c>
      <c r="BH1486" s="1">
        <f>IFERROR(IF($AE1486&gt;$AE1485,VLOOKUP($AC1486+AU$1,STOCK!$F$10:$AB$209,16,0),IF($AE1486=$AE1485,(IF(BH1485&gt;=1,BH1485-COUNTIFS($AE1485:$AE1485,$AC1486,AU1485:AU1485,$AI$1),0)),0)),0)</f>
        <v>0</v>
      </c>
      <c r="BI1486" s="1">
        <f>IFERROR(IF($AE1486&gt;$AE1485,VLOOKUP($AC1486+AV$1,STOCK!$F$10:$AB$209,16,0),IF($AE1486=$AE1485,(IF(BI1485&gt;=1,BI1485-COUNTIFS($AE1485:$AE1485,$AC1486,AV1485:AV1485,$AI$1),0)),0)),0)</f>
        <v>0</v>
      </c>
      <c r="BJ1486" s="1">
        <f>IFERROR(IF($AE1486&gt;$AE1485,VLOOKUP($AC1486+AW$1,STOCK!$F$10:$AB$209,16,0),IF($AE1486=$AE1485,(IF(BJ1485&gt;=1,BJ1485-COUNTIFS($AE1485:$AE1485,$AC1486,AW1485:AW1485,$AI$1),0)),0)),0)</f>
        <v>0</v>
      </c>
      <c r="BK1486" s="1">
        <f>IFERROR(IF($AE1486&gt;$AE1485,VLOOKUP($AC1486+AX$1,STOCK!$F$10:$AB$209,16,0),IF($AE1486=$AE1485,(IF(BK1485&gt;=1,BK1485-COUNTIFS($AE1485:$AE1485,$AC1486,AX1485:AX1485,$AI$1),0)),0)),0)</f>
        <v>0</v>
      </c>
      <c r="BL1486" s="1">
        <f>IFERROR(IF($AE1486&gt;$AE1485,VLOOKUP($AC1486+AL$1,STOCK!$F$10:$AB$209,17,0),IF($AE1486=$AE1485,(IF(BL1485&gt;=1,BL1485-COUNTIFS($AE1485:$AE1485,$AC1486,AL1485:AL1485,$AI$2),0)),0)),0)</f>
        <v>0</v>
      </c>
      <c r="BM1486" s="1">
        <f>IFERROR(IF($AE1486&gt;$AE1485,VLOOKUP($AC1486+AM$1,STOCK!$F$10:$AB$209,17,0),IF($AE1486=$AE1485,(IF(BM1485&gt;=1,BM1485-COUNTIFS($AE1485:$AE1485,$AC1486,AM1485:AM1485,$AI$2),0)),0)),0)</f>
        <v>0</v>
      </c>
      <c r="BN1486" s="1">
        <f>IFERROR(IF($AE1486&gt;$AE1485,VLOOKUP($AC1486+AN$1,STOCK!$F$10:$AB$209,17,0),IF($AE1486=$AE1485,(IF(BN1485&gt;=1,BN1485-COUNTIFS($AE1485:$AE1485,$AC1486,AN1485:AN1485,$AI$2),0)),0)),0)</f>
        <v>0</v>
      </c>
      <c r="BO1486" s="1">
        <f>IFERROR(IF($AE1486&gt;$AE1485,VLOOKUP($AC1486+AO$1,STOCK!$F$10:$AB$209,17,0),IF($AE1486=$AE1485,(IF(BO1485&gt;=1,BO1485-COUNTIFS($AE1485:$AE1485,$AC1486,AO1485:AO1485,$AI$2),0)),0)),0)</f>
        <v>0</v>
      </c>
      <c r="BP1486" s="1">
        <f>IFERROR(IF($AE1486&gt;$AE1485,VLOOKUP($AC1486+AP$1,STOCK!$F$10:$AB$209,17,0),IF($AE1486=$AE1485,(IF(BP1485&gt;=1,BP1485-COUNTIFS($AE1485:$AE1485,$AC1486,AP1485:AP1485,$AI$2),0)),0)),0)</f>
        <v>0</v>
      </c>
      <c r="BQ1486" s="1">
        <f>IFERROR(IF($AE1486&gt;$AE1485,VLOOKUP($AC1486+AQ$1,STOCK!$F$10:$AB$209,17,0),IF($AE1486=$AE1485,(IF(BQ1485&gt;=1,BQ1485-COUNTIFS($AE1485:$AE1485,$AC1486,AQ1485:AQ1485,$AI$2),0)),0)),0)</f>
        <v>0</v>
      </c>
      <c r="BR1486" s="1">
        <f>IFERROR(IF($AE1486&gt;$AE1485,VLOOKUP($AC1486+AR$1,STOCK!$F$10:$AB$209,17,0),IF($AE1486=$AE1485,(IF(BR1485&gt;=1,BR1485-COUNTIFS($AE1485:$AE1485,$AC1486,AR1485:AR1485,$AI$2),0)),0)),0)</f>
        <v>0</v>
      </c>
      <c r="BS1486" s="1">
        <f>IFERROR(IF($AE1486&gt;$AE1485,VLOOKUP($AC1486+AS$1,STOCK!$F$10:$AB$209,17,0),IF($AE1486=$AE1485,(IF(BS1485&gt;=1,BS1485-COUNTIFS($AE1485:$AE1485,$AC1486,AS1485:AS1485,$AI$2),0)),0)),0)</f>
        <v>0</v>
      </c>
      <c r="BT1486" s="1">
        <f>IFERROR(IF($AE1486&gt;$AE1485,VLOOKUP($AC1486+AT$1,STOCK!$F$10:$AB$209,17,0),IF($AE1486=$AE1485,(IF(BT1485&gt;=1,BT1485-COUNTIFS($AE1485:$AE1485,$AC1486,AT1485:AT1485,$AI$2),0)),0)),0)</f>
        <v>0</v>
      </c>
      <c r="BU1486" s="1">
        <f>IFERROR(IF($AE1486&gt;$AE1485,VLOOKUP($AC1486+AU$1,STOCK!$F$10:$AB$209,17,0),IF($AE1486=$AE1485,(IF(BU1485&gt;=1,BU1485-COUNTIFS($AE1485:$AE1485,$AC1486,AU1485:AU1485,$AI$2),0)),0)),0)</f>
        <v>0</v>
      </c>
      <c r="BV1486" s="1">
        <f>IFERROR(IF($AE1486&gt;$AE1485,VLOOKUP($AC1486+AV$1,STOCK!$F$10:$AB$209,17,0),IF($AE1486=$AE1485,(IF(BV1485&gt;=1,BV1485-COUNTIFS($AE1485:$AE1485,$AC1486,AV1485:AV1485,$AI$2),0)),0)),0)</f>
        <v>0</v>
      </c>
      <c r="BW1486" s="1">
        <f>IFERROR(IF($AE1486&gt;$AE1485,VLOOKUP($AC1486+AW$1,STOCK!$F$10:$AB$209,17,0),IF($AE1486=$AE1485,(IF(BW1485&gt;=1,BW1485-COUNTIFS($AE1485:$AE1485,$AC1486,AW1485:AW1485,$AI$2),0)),0)),0)</f>
        <v>0</v>
      </c>
      <c r="BX1486" s="1">
        <f>IFERROR(IF($AE1486&gt;$AE1485,VLOOKUP($AC1486+AX$1,STOCK!$F$10:$AB$209,17,0),IF($AE1486=$AE1485,(IF(BX1485&gt;=1,BX1485-COUNTIFS($AE1485:$AE1485,$AC1486,AX1485:AX1485,$AI$2),0)),0)),0)</f>
        <v>0</v>
      </c>
    </row>
    <row r="1487" spans="29:76" x14ac:dyDescent="0.25">
      <c r="AC1487" s="1">
        <f t="shared" ref="AC1487:AC1513" si="365">IFERROR(IF(AG1487&gt;=101,LEFT(AG1487,1)*100,0),0)</f>
        <v>0</v>
      </c>
      <c r="AD1487" s="1">
        <f>IFERROR(IF(LEN(AK1487)&gt;=1,VLOOKUP(HLOOKUP(AK1487,PROFILE!$K$5:$V$8,4,0),PROFILE!$F$1:$G$3,2,0),0),0)</f>
        <v>0</v>
      </c>
      <c r="AE1487" s="1">
        <f t="shared" ref="AE1487:AE1513" si="366">IFERROR(IF(AG1487&gt;=101,LEFT(AG1487,1)*100,0),0)</f>
        <v>0</v>
      </c>
      <c r="AF1487" s="1">
        <v>1474</v>
      </c>
      <c r="AI1487" s="1" t="str">
        <f>IFERROR(IF($AH1487&gt;=1,VLOOKUP($AG1487,STUDENT!$O$8:$Z$1507,3,0),""),"")</f>
        <v/>
      </c>
      <c r="AJ1487" s="1" t="str">
        <f>IFERROR(IF($AH1487&gt;=1,VLOOKUP($AG1487,STUDENT!$O$8:$Z$1507,4,0),""),"")</f>
        <v/>
      </c>
      <c r="AK1487" s="1" t="str">
        <f>IFERROR(IF($AH1487&gt;=1,VLOOKUP($AG1487,STUDENT!$O$8:$Z$1507,6,0),""),"")</f>
        <v/>
      </c>
      <c r="AL1487" s="1" t="str">
        <f t="shared" ref="AL1487:AL1513" si="367">IFERROR(IF($AH1487&gt;=1,(IF($AD1487=1,(IF(BL1487&gt;=1,$AI$2,"")),IF($AD1487=2,(IF(AY1487&gt;=1,$AI$1,"")),IF($AD1487=3,(IF(MOD($AG1487+AL$1,2)=0,(IF(AY1487&gt;=1,$AI$1,"")),IF(MOD($AG1487+AL$1,2)=1,(IF(BL1487&gt;=1,$AI$2,"")),""))),"")))),""),"")</f>
        <v/>
      </c>
      <c r="AM1487" s="1" t="str">
        <f t="shared" ref="AM1487:AM1513" si="368">IFERROR(IF($AH1487&gt;=1,(IF($AD1487=1,(IF(BM1487&gt;=1,$AI$2,"")),IF($AD1487=2,(IF(AZ1487&gt;=1,$AI$1,"")),IF($AD1487=3,(IF(MOD($AG1487+AM$1,2)=0,(IF(AZ1487&gt;=1,$AI$1,"")),IF(MOD($AG1487+AM$1,2)=1,(IF(BM1487&gt;=1,$AI$2,"")),""))),"")))),""),"")</f>
        <v/>
      </c>
      <c r="AN1487" s="1" t="str">
        <f t="shared" ref="AN1487:AN1513" si="369">IFERROR(IF($AH1487&gt;=1,(IF($AD1487=1,(IF(BN1487&gt;=1,$AI$2,"")),IF($AD1487=2,(IF(BA1487&gt;=1,$AI$1,"")),IF($AD1487=3,(IF(MOD($AG1487+AN$1,2)=0,(IF(BA1487&gt;=1,$AI$1,"")),IF(MOD($AG1487+AN$1,2)=1,(IF(BN1487&gt;=1,$AI$2,"")),""))),"")))),""),"")</f>
        <v/>
      </c>
      <c r="AO1487" s="1" t="str">
        <f t="shared" ref="AO1487:AO1513" si="370">IFERROR(IF($AH1487&gt;=1,(IF($AD1487=1,(IF(BO1487&gt;=1,$AI$2,"")),IF($AD1487=2,(IF(BB1487&gt;=1,$AI$1,"")),IF($AD1487=3,(IF(MOD($AG1487+AO$1,2)=0,(IF(BB1487&gt;=1,$AI$1,"")),IF(MOD($AG1487+AO$1,2)=1,(IF(BO1487&gt;=1,$AI$2,"")),""))),"")))),""),"")</f>
        <v/>
      </c>
      <c r="AP1487" s="1" t="str">
        <f t="shared" ref="AP1487:AP1513" si="371">IFERROR(IF($AH1487&gt;=1,(IF($AD1487=1,(IF(BP1487&gt;=1,$AI$2,"")),IF($AD1487=2,(IF(BC1487&gt;=1,$AI$1,"")),IF($AD1487=3,(IF(MOD($AG1487+AP$1,2)=0,(IF(BC1487&gt;=1,$AI$1,"")),IF(MOD($AG1487+AP$1,2)=1,(IF(BP1487&gt;=1,$AI$2,"")),""))),"")))),""),"")</f>
        <v/>
      </c>
      <c r="AQ1487" s="1" t="str">
        <f t="shared" ref="AQ1487:AQ1513" si="372">IFERROR(IF($AH1487&gt;=1,(IF($AD1487=1,(IF(BQ1487&gt;=1,$AI$2,"")),IF($AD1487=2,(IF(BD1487&gt;=1,$AI$1,"")),IF($AD1487=3,(IF(MOD($AG1487+AQ$1,2)=0,(IF(BD1487&gt;=1,$AI$1,"")),IF(MOD($AG1487+AQ$1,2)=1,(IF(BQ1487&gt;=1,$AI$2,"")),""))),"")))),""),"")</f>
        <v/>
      </c>
      <c r="AR1487" s="1" t="str">
        <f t="shared" ref="AR1487:AR1513" si="373">IFERROR(IF($AH1487&gt;=1,(IF($AD1487=1,(IF(BR1487&gt;=1,$AI$2,"")),IF($AD1487=2,(IF(BE1487&gt;=1,$AI$1,"")),IF($AD1487=3,(IF(MOD($AG1487+AR$1,2)=0,(IF(BE1487&gt;=1,$AI$1,"")),IF(MOD($AG1487+AR$1,2)=1,(IF(BR1487&gt;=1,$AI$2,"")),""))),"")))),""),"")</f>
        <v/>
      </c>
      <c r="AS1487" s="1" t="str">
        <f t="shared" ref="AS1487:AS1513" si="374">IFERROR(IF($AH1487&gt;=1,(IF($AD1487=1,(IF(BS1487&gt;=1,$AI$2,"")),IF($AD1487=2,(IF(BF1487&gt;=1,$AI$1,"")),IF($AD1487=3,(IF(MOD($AG1487+AS$1,2)=0,(IF(BF1487&gt;=1,$AI$1,"")),IF(MOD($AG1487+AS$1,2)=1,(IF(BS1487&gt;=1,$AI$2,"")),""))),"")))),""),"")</f>
        <v/>
      </c>
      <c r="AT1487" s="1" t="str">
        <f t="shared" ref="AT1487:AT1513" si="375">IFERROR(IF($AH1487&gt;=1,(IF($AD1487=1,(IF(BT1487&gt;=1,$AI$2,"")),IF($AD1487=2,(IF(BG1487&gt;=1,$AI$1,"")),IF($AD1487=3,(IF(MOD($AG1487+AT$1,2)=0,(IF(BG1487&gt;=1,$AI$1,"")),IF(MOD($AG1487+AT$1,2)=1,(IF(BT1487&gt;=1,$AI$2,"")),""))),"")))),""),"")</f>
        <v/>
      </c>
      <c r="AU1487" s="1" t="str">
        <f t="shared" ref="AU1487:AU1513" si="376">IFERROR(IF($AH1487&gt;=1,(IF($AD1487=1,(IF(BU1487&gt;=1,$AI$2,"")),IF($AD1487=2,(IF(BH1487&gt;=1,$AI$1,"")),IF($AD1487=3,(IF(MOD($AG1487+AU$1,2)=0,(IF(BH1487&gt;=1,$AI$1,"")),IF(MOD($AG1487+AU$1,2)=1,(IF(BU1487&gt;=1,$AI$2,"")),""))),"")))),""),"")</f>
        <v/>
      </c>
      <c r="AV1487" s="1" t="str">
        <f t="shared" ref="AV1487:AV1513" si="377">IFERROR(IF($AH1487&gt;=1,(IF($AD1487=1,(IF(BV1487&gt;=1,$AI$2,"")),IF($AD1487=2,(IF(BI1487&gt;=1,$AI$1,"")),IF($AD1487=3,(IF(MOD($AG1487+AV$1,2)=0,(IF(BI1487&gt;=1,$AI$1,"")),IF(MOD($AG1487+AV$1,2)=1,(IF(BV1487&gt;=1,$AI$2,"")),""))),"")))),""),"")</f>
        <v/>
      </c>
      <c r="AW1487" s="1" t="str">
        <f t="shared" ref="AW1487:AW1513" si="378">IFERROR(IF($AH1487&gt;=1,(IF($AD1487=1,(IF(BW1487&gt;=1,$AI$2,"")),IF($AD1487=2,(IF(BJ1487&gt;=1,$AI$1,"")),IF($AD1487=3,(IF(MOD($AG1487+AW$1,2)=0,(IF(BJ1487&gt;=1,$AI$1,"")),IF(MOD($AG1487+AW$1,2)=1,(IF(BW1487&gt;=1,$AI$2,"")),""))),"")))),""),"")</f>
        <v/>
      </c>
      <c r="AX1487" s="1" t="str">
        <f t="shared" ref="AX1487:AX1513" si="379">IFERROR(IF($AH1487&gt;=1,(IF($AD1487=1,(IF(BX1487&gt;=1,$AI$2,"")),IF($AD1487=2,(IF(BK1487&gt;=1,$AI$1,"")),IF($AD1487=3,(IF(MOD($AG1487+AX$1,2)=0,(IF(BK1487&gt;=1,$AI$1,"")),IF(MOD($AG1487+AX$1,2)=1,(IF(BX1487&gt;=1,$AI$2,"")),""))),"")))),""),"")</f>
        <v/>
      </c>
      <c r="AY1487" s="1">
        <f>IFERROR(IF($AE1487&gt;$AE1486,VLOOKUP($AC1487+AL$1,STOCK!$F$10:$AB$209,16,0),IF($AE1487=$AE1486,(IF(AY1486&gt;=1,AY1486-COUNTIFS($AE1486:$AE1486,$AC1487,AL1486:AL1486,$AI$1),0)),0)),0)</f>
        <v>0</v>
      </c>
      <c r="AZ1487" s="1">
        <f>IFERROR(IF($AE1487&gt;$AE1486,VLOOKUP($AC1487+AM$1,STOCK!$F$10:$AB$209,16,0),IF($AE1487=$AE1486,(IF(AZ1486&gt;=1,AZ1486-COUNTIFS($AE1486:$AE1486,$AC1487,AM1486:AM1486,$AI$1),0)),0)),0)</f>
        <v>0</v>
      </c>
      <c r="BA1487" s="1">
        <f>IFERROR(IF($AE1487&gt;$AE1486,VLOOKUP($AC1487+AN$1,STOCK!$F$10:$AB$209,16,0),IF($AE1487=$AE1486,(IF(BA1486&gt;=1,BA1486-COUNTIFS($AE1486:$AE1486,$AC1487,AN1486:AN1486,$AI$1),0)),0)),0)</f>
        <v>0</v>
      </c>
      <c r="BB1487" s="1">
        <f>IFERROR(IF($AE1487&gt;$AE1486,VLOOKUP($AC1487+AO$1,STOCK!$F$10:$AB$209,16,0),IF($AE1487=$AE1486,(IF(BB1486&gt;=1,BB1486-COUNTIFS($AE1486:$AE1486,$AC1487,AO1486:AO1486,$AI$1),0)),0)),0)</f>
        <v>0</v>
      </c>
      <c r="BC1487" s="1">
        <f>IFERROR(IF($AE1487&gt;$AE1486,VLOOKUP($AC1487+AP$1,STOCK!$F$10:$AB$209,16,0),IF($AE1487=$AE1486,(IF(BC1486&gt;=1,BC1486-COUNTIFS($AE1486:$AE1486,$AC1487,AP1486:AP1486,$AI$1),0)),0)),0)</f>
        <v>0</v>
      </c>
      <c r="BD1487" s="1">
        <f>IFERROR(IF($AE1487&gt;$AE1486,VLOOKUP($AC1487+AQ$1,STOCK!$F$10:$AB$209,16,0),IF($AE1487=$AE1486,(IF(BD1486&gt;=1,BD1486-COUNTIFS($AE1486:$AE1486,$AC1487,AQ1486:AQ1486,$AI$1),0)),0)),0)</f>
        <v>0</v>
      </c>
      <c r="BE1487" s="1">
        <f>IFERROR(IF($AE1487&gt;$AE1486,VLOOKUP($AC1487+AR$1,STOCK!$F$10:$AB$209,16,0),IF($AE1487=$AE1486,(IF(BE1486&gt;=1,BE1486-COUNTIFS($AE1486:$AE1486,$AC1487,AR1486:AR1486,$AI$1),0)),0)),0)</f>
        <v>0</v>
      </c>
      <c r="BF1487" s="1">
        <f>IFERROR(IF($AE1487&gt;$AE1486,VLOOKUP($AC1487+AS$1,STOCK!$F$10:$AB$209,16,0),IF($AE1487=$AE1486,(IF(BF1486&gt;=1,BF1486-COUNTIFS($AE1486:$AE1486,$AC1487,AS1486:AS1486,$AI$1),0)),0)),0)</f>
        <v>0</v>
      </c>
      <c r="BG1487" s="1">
        <f>IFERROR(IF($AE1487&gt;$AE1486,VLOOKUP($AC1487+AT$1,STOCK!$F$10:$AB$209,16,0),IF($AE1487=$AE1486,(IF(BG1486&gt;=1,BG1486-COUNTIFS($AE1486:$AE1486,$AC1487,AT1486:AT1486,$AI$1),0)),0)),0)</f>
        <v>0</v>
      </c>
      <c r="BH1487" s="1">
        <f>IFERROR(IF($AE1487&gt;$AE1486,VLOOKUP($AC1487+AU$1,STOCK!$F$10:$AB$209,16,0),IF($AE1487=$AE1486,(IF(BH1486&gt;=1,BH1486-COUNTIFS($AE1486:$AE1486,$AC1487,AU1486:AU1486,$AI$1),0)),0)),0)</f>
        <v>0</v>
      </c>
      <c r="BI1487" s="1">
        <f>IFERROR(IF($AE1487&gt;$AE1486,VLOOKUP($AC1487+AV$1,STOCK!$F$10:$AB$209,16,0),IF($AE1487=$AE1486,(IF(BI1486&gt;=1,BI1486-COUNTIFS($AE1486:$AE1486,$AC1487,AV1486:AV1486,$AI$1),0)),0)),0)</f>
        <v>0</v>
      </c>
      <c r="BJ1487" s="1">
        <f>IFERROR(IF($AE1487&gt;$AE1486,VLOOKUP($AC1487+AW$1,STOCK!$F$10:$AB$209,16,0),IF($AE1487=$AE1486,(IF(BJ1486&gt;=1,BJ1486-COUNTIFS($AE1486:$AE1486,$AC1487,AW1486:AW1486,$AI$1),0)),0)),0)</f>
        <v>0</v>
      </c>
      <c r="BK1487" s="1">
        <f>IFERROR(IF($AE1487&gt;$AE1486,VLOOKUP($AC1487+AX$1,STOCK!$F$10:$AB$209,16,0),IF($AE1487=$AE1486,(IF(BK1486&gt;=1,BK1486-COUNTIFS($AE1486:$AE1486,$AC1487,AX1486:AX1486,$AI$1),0)),0)),0)</f>
        <v>0</v>
      </c>
      <c r="BL1487" s="1">
        <f>IFERROR(IF($AE1487&gt;$AE1486,VLOOKUP($AC1487+AL$1,STOCK!$F$10:$AB$209,17,0),IF($AE1487=$AE1486,(IF(BL1486&gt;=1,BL1486-COUNTIFS($AE1486:$AE1486,$AC1487,AL1486:AL1486,$AI$2),0)),0)),0)</f>
        <v>0</v>
      </c>
      <c r="BM1487" s="1">
        <f>IFERROR(IF($AE1487&gt;$AE1486,VLOOKUP($AC1487+AM$1,STOCK!$F$10:$AB$209,17,0),IF($AE1487=$AE1486,(IF(BM1486&gt;=1,BM1486-COUNTIFS($AE1486:$AE1486,$AC1487,AM1486:AM1486,$AI$2),0)),0)),0)</f>
        <v>0</v>
      </c>
      <c r="BN1487" s="1">
        <f>IFERROR(IF($AE1487&gt;$AE1486,VLOOKUP($AC1487+AN$1,STOCK!$F$10:$AB$209,17,0),IF($AE1487=$AE1486,(IF(BN1486&gt;=1,BN1486-COUNTIFS($AE1486:$AE1486,$AC1487,AN1486:AN1486,$AI$2),0)),0)),0)</f>
        <v>0</v>
      </c>
      <c r="BO1487" s="1">
        <f>IFERROR(IF($AE1487&gt;$AE1486,VLOOKUP($AC1487+AO$1,STOCK!$F$10:$AB$209,17,0),IF($AE1487=$AE1486,(IF(BO1486&gt;=1,BO1486-COUNTIFS($AE1486:$AE1486,$AC1487,AO1486:AO1486,$AI$2),0)),0)),0)</f>
        <v>0</v>
      </c>
      <c r="BP1487" s="1">
        <f>IFERROR(IF($AE1487&gt;$AE1486,VLOOKUP($AC1487+AP$1,STOCK!$F$10:$AB$209,17,0),IF($AE1487=$AE1486,(IF(BP1486&gt;=1,BP1486-COUNTIFS($AE1486:$AE1486,$AC1487,AP1486:AP1486,$AI$2),0)),0)),0)</f>
        <v>0</v>
      </c>
      <c r="BQ1487" s="1">
        <f>IFERROR(IF($AE1487&gt;$AE1486,VLOOKUP($AC1487+AQ$1,STOCK!$F$10:$AB$209,17,0),IF($AE1487=$AE1486,(IF(BQ1486&gt;=1,BQ1486-COUNTIFS($AE1486:$AE1486,$AC1487,AQ1486:AQ1486,$AI$2),0)),0)),0)</f>
        <v>0</v>
      </c>
      <c r="BR1487" s="1">
        <f>IFERROR(IF($AE1487&gt;$AE1486,VLOOKUP($AC1487+AR$1,STOCK!$F$10:$AB$209,17,0),IF($AE1487=$AE1486,(IF(BR1486&gt;=1,BR1486-COUNTIFS($AE1486:$AE1486,$AC1487,AR1486:AR1486,$AI$2),0)),0)),0)</f>
        <v>0</v>
      </c>
      <c r="BS1487" s="1">
        <f>IFERROR(IF($AE1487&gt;$AE1486,VLOOKUP($AC1487+AS$1,STOCK!$F$10:$AB$209,17,0),IF($AE1487=$AE1486,(IF(BS1486&gt;=1,BS1486-COUNTIFS($AE1486:$AE1486,$AC1487,AS1486:AS1486,$AI$2),0)),0)),0)</f>
        <v>0</v>
      </c>
      <c r="BT1487" s="1">
        <f>IFERROR(IF($AE1487&gt;$AE1486,VLOOKUP($AC1487+AT$1,STOCK!$F$10:$AB$209,17,0),IF($AE1487=$AE1486,(IF(BT1486&gt;=1,BT1486-COUNTIFS($AE1486:$AE1486,$AC1487,AT1486:AT1486,$AI$2),0)),0)),0)</f>
        <v>0</v>
      </c>
      <c r="BU1487" s="1">
        <f>IFERROR(IF($AE1487&gt;$AE1486,VLOOKUP($AC1487+AU$1,STOCK!$F$10:$AB$209,17,0),IF($AE1487=$AE1486,(IF(BU1486&gt;=1,BU1486-COUNTIFS($AE1486:$AE1486,$AC1487,AU1486:AU1486,$AI$2),0)),0)),0)</f>
        <v>0</v>
      </c>
      <c r="BV1487" s="1">
        <f>IFERROR(IF($AE1487&gt;$AE1486,VLOOKUP($AC1487+AV$1,STOCK!$F$10:$AB$209,17,0),IF($AE1487=$AE1486,(IF(BV1486&gt;=1,BV1486-COUNTIFS($AE1486:$AE1486,$AC1487,AV1486:AV1486,$AI$2),0)),0)),0)</f>
        <v>0</v>
      </c>
      <c r="BW1487" s="1">
        <f>IFERROR(IF($AE1487&gt;$AE1486,VLOOKUP($AC1487+AW$1,STOCK!$F$10:$AB$209,17,0),IF($AE1487=$AE1486,(IF(BW1486&gt;=1,BW1486-COUNTIFS($AE1486:$AE1486,$AC1487,AW1486:AW1486,$AI$2),0)),0)),0)</f>
        <v>0</v>
      </c>
      <c r="BX1487" s="1">
        <f>IFERROR(IF($AE1487&gt;$AE1486,VLOOKUP($AC1487+AX$1,STOCK!$F$10:$AB$209,17,0),IF($AE1487=$AE1486,(IF(BX1486&gt;=1,BX1486-COUNTIFS($AE1486:$AE1486,$AC1487,AX1486:AX1486,$AI$2),0)),0)),0)</f>
        <v>0</v>
      </c>
    </row>
    <row r="1488" spans="29:76" x14ac:dyDescent="0.25">
      <c r="AC1488" s="1">
        <f t="shared" si="365"/>
        <v>0</v>
      </c>
      <c r="AD1488" s="1">
        <f>IFERROR(IF(LEN(AK1488)&gt;=1,VLOOKUP(HLOOKUP(AK1488,PROFILE!$K$5:$V$8,4,0),PROFILE!$F$1:$G$3,2,0),0),0)</f>
        <v>0</v>
      </c>
      <c r="AE1488" s="1">
        <f t="shared" si="366"/>
        <v>0</v>
      </c>
      <c r="AF1488" s="1">
        <v>1475</v>
      </c>
      <c r="AI1488" s="1" t="str">
        <f>IFERROR(IF($AH1488&gt;=1,VLOOKUP($AG1488,STUDENT!$O$8:$Z$1507,3,0),""),"")</f>
        <v/>
      </c>
      <c r="AJ1488" s="1" t="str">
        <f>IFERROR(IF($AH1488&gt;=1,VLOOKUP($AG1488,STUDENT!$O$8:$Z$1507,4,0),""),"")</f>
        <v/>
      </c>
      <c r="AK1488" s="1" t="str">
        <f>IFERROR(IF($AH1488&gt;=1,VLOOKUP($AG1488,STUDENT!$O$8:$Z$1507,6,0),""),"")</f>
        <v/>
      </c>
      <c r="AL1488" s="1" t="str">
        <f t="shared" si="367"/>
        <v/>
      </c>
      <c r="AM1488" s="1" t="str">
        <f t="shared" si="368"/>
        <v/>
      </c>
      <c r="AN1488" s="1" t="str">
        <f t="shared" si="369"/>
        <v/>
      </c>
      <c r="AO1488" s="1" t="str">
        <f t="shared" si="370"/>
        <v/>
      </c>
      <c r="AP1488" s="1" t="str">
        <f t="shared" si="371"/>
        <v/>
      </c>
      <c r="AQ1488" s="1" t="str">
        <f t="shared" si="372"/>
        <v/>
      </c>
      <c r="AR1488" s="1" t="str">
        <f t="shared" si="373"/>
        <v/>
      </c>
      <c r="AS1488" s="1" t="str">
        <f t="shared" si="374"/>
        <v/>
      </c>
      <c r="AT1488" s="1" t="str">
        <f t="shared" si="375"/>
        <v/>
      </c>
      <c r="AU1488" s="1" t="str">
        <f t="shared" si="376"/>
        <v/>
      </c>
      <c r="AV1488" s="1" t="str">
        <f t="shared" si="377"/>
        <v/>
      </c>
      <c r="AW1488" s="1" t="str">
        <f t="shared" si="378"/>
        <v/>
      </c>
      <c r="AX1488" s="1" t="str">
        <f t="shared" si="379"/>
        <v/>
      </c>
      <c r="AY1488" s="1">
        <f>IFERROR(IF($AE1488&gt;$AE1487,VLOOKUP($AC1488+AL$1,STOCK!$F$10:$AB$209,16,0),IF($AE1488=$AE1487,(IF(AY1487&gt;=1,AY1487-COUNTIFS($AE1487:$AE1487,$AC1488,AL1487:AL1487,$AI$1),0)),0)),0)</f>
        <v>0</v>
      </c>
      <c r="AZ1488" s="1">
        <f>IFERROR(IF($AE1488&gt;$AE1487,VLOOKUP($AC1488+AM$1,STOCK!$F$10:$AB$209,16,0),IF($AE1488=$AE1487,(IF(AZ1487&gt;=1,AZ1487-COUNTIFS($AE1487:$AE1487,$AC1488,AM1487:AM1487,$AI$1),0)),0)),0)</f>
        <v>0</v>
      </c>
      <c r="BA1488" s="1">
        <f>IFERROR(IF($AE1488&gt;$AE1487,VLOOKUP($AC1488+AN$1,STOCK!$F$10:$AB$209,16,0),IF($AE1488=$AE1487,(IF(BA1487&gt;=1,BA1487-COUNTIFS($AE1487:$AE1487,$AC1488,AN1487:AN1487,$AI$1),0)),0)),0)</f>
        <v>0</v>
      </c>
      <c r="BB1488" s="1">
        <f>IFERROR(IF($AE1488&gt;$AE1487,VLOOKUP($AC1488+AO$1,STOCK!$F$10:$AB$209,16,0),IF($AE1488=$AE1487,(IF(BB1487&gt;=1,BB1487-COUNTIFS($AE1487:$AE1487,$AC1488,AO1487:AO1487,$AI$1),0)),0)),0)</f>
        <v>0</v>
      </c>
      <c r="BC1488" s="1">
        <f>IFERROR(IF($AE1488&gt;$AE1487,VLOOKUP($AC1488+AP$1,STOCK!$F$10:$AB$209,16,0),IF($AE1488=$AE1487,(IF(BC1487&gt;=1,BC1487-COUNTIFS($AE1487:$AE1487,$AC1488,AP1487:AP1487,$AI$1),0)),0)),0)</f>
        <v>0</v>
      </c>
      <c r="BD1488" s="1">
        <f>IFERROR(IF($AE1488&gt;$AE1487,VLOOKUP($AC1488+AQ$1,STOCK!$F$10:$AB$209,16,0),IF($AE1488=$AE1487,(IF(BD1487&gt;=1,BD1487-COUNTIFS($AE1487:$AE1487,$AC1488,AQ1487:AQ1487,$AI$1),0)),0)),0)</f>
        <v>0</v>
      </c>
      <c r="BE1488" s="1">
        <f>IFERROR(IF($AE1488&gt;$AE1487,VLOOKUP($AC1488+AR$1,STOCK!$F$10:$AB$209,16,0),IF($AE1488=$AE1487,(IF(BE1487&gt;=1,BE1487-COUNTIFS($AE1487:$AE1487,$AC1488,AR1487:AR1487,$AI$1),0)),0)),0)</f>
        <v>0</v>
      </c>
      <c r="BF1488" s="1">
        <f>IFERROR(IF($AE1488&gt;$AE1487,VLOOKUP($AC1488+AS$1,STOCK!$F$10:$AB$209,16,0),IF($AE1488=$AE1487,(IF(BF1487&gt;=1,BF1487-COUNTIFS($AE1487:$AE1487,$AC1488,AS1487:AS1487,$AI$1),0)),0)),0)</f>
        <v>0</v>
      </c>
      <c r="BG1488" s="1">
        <f>IFERROR(IF($AE1488&gt;$AE1487,VLOOKUP($AC1488+AT$1,STOCK!$F$10:$AB$209,16,0),IF($AE1488=$AE1487,(IF(BG1487&gt;=1,BG1487-COUNTIFS($AE1487:$AE1487,$AC1488,AT1487:AT1487,$AI$1),0)),0)),0)</f>
        <v>0</v>
      </c>
      <c r="BH1488" s="1">
        <f>IFERROR(IF($AE1488&gt;$AE1487,VLOOKUP($AC1488+AU$1,STOCK!$F$10:$AB$209,16,0),IF($AE1488=$AE1487,(IF(BH1487&gt;=1,BH1487-COUNTIFS($AE1487:$AE1487,$AC1488,AU1487:AU1487,$AI$1),0)),0)),0)</f>
        <v>0</v>
      </c>
      <c r="BI1488" s="1">
        <f>IFERROR(IF($AE1488&gt;$AE1487,VLOOKUP($AC1488+AV$1,STOCK!$F$10:$AB$209,16,0),IF($AE1488=$AE1487,(IF(BI1487&gt;=1,BI1487-COUNTIFS($AE1487:$AE1487,$AC1488,AV1487:AV1487,$AI$1),0)),0)),0)</f>
        <v>0</v>
      </c>
      <c r="BJ1488" s="1">
        <f>IFERROR(IF($AE1488&gt;$AE1487,VLOOKUP($AC1488+AW$1,STOCK!$F$10:$AB$209,16,0),IF($AE1488=$AE1487,(IF(BJ1487&gt;=1,BJ1487-COUNTIFS($AE1487:$AE1487,$AC1488,AW1487:AW1487,$AI$1),0)),0)),0)</f>
        <v>0</v>
      </c>
      <c r="BK1488" s="1">
        <f>IFERROR(IF($AE1488&gt;$AE1487,VLOOKUP($AC1488+AX$1,STOCK!$F$10:$AB$209,16,0),IF($AE1488=$AE1487,(IF(BK1487&gt;=1,BK1487-COUNTIFS($AE1487:$AE1487,$AC1488,AX1487:AX1487,$AI$1),0)),0)),0)</f>
        <v>0</v>
      </c>
      <c r="BL1488" s="1">
        <f>IFERROR(IF($AE1488&gt;$AE1487,VLOOKUP($AC1488+AL$1,STOCK!$F$10:$AB$209,17,0),IF($AE1488=$AE1487,(IF(BL1487&gt;=1,BL1487-COUNTIFS($AE1487:$AE1487,$AC1488,AL1487:AL1487,$AI$2),0)),0)),0)</f>
        <v>0</v>
      </c>
      <c r="BM1488" s="1">
        <f>IFERROR(IF($AE1488&gt;$AE1487,VLOOKUP($AC1488+AM$1,STOCK!$F$10:$AB$209,17,0),IF($AE1488=$AE1487,(IF(BM1487&gt;=1,BM1487-COUNTIFS($AE1487:$AE1487,$AC1488,AM1487:AM1487,$AI$2),0)),0)),0)</f>
        <v>0</v>
      </c>
      <c r="BN1488" s="1">
        <f>IFERROR(IF($AE1488&gt;$AE1487,VLOOKUP($AC1488+AN$1,STOCK!$F$10:$AB$209,17,0),IF($AE1488=$AE1487,(IF(BN1487&gt;=1,BN1487-COUNTIFS($AE1487:$AE1487,$AC1488,AN1487:AN1487,$AI$2),0)),0)),0)</f>
        <v>0</v>
      </c>
      <c r="BO1488" s="1">
        <f>IFERROR(IF($AE1488&gt;$AE1487,VLOOKUP($AC1488+AO$1,STOCK!$F$10:$AB$209,17,0),IF($AE1488=$AE1487,(IF(BO1487&gt;=1,BO1487-COUNTIFS($AE1487:$AE1487,$AC1488,AO1487:AO1487,$AI$2),0)),0)),0)</f>
        <v>0</v>
      </c>
      <c r="BP1488" s="1">
        <f>IFERROR(IF($AE1488&gt;$AE1487,VLOOKUP($AC1488+AP$1,STOCK!$F$10:$AB$209,17,0),IF($AE1488=$AE1487,(IF(BP1487&gt;=1,BP1487-COUNTIFS($AE1487:$AE1487,$AC1488,AP1487:AP1487,$AI$2),0)),0)),0)</f>
        <v>0</v>
      </c>
      <c r="BQ1488" s="1">
        <f>IFERROR(IF($AE1488&gt;$AE1487,VLOOKUP($AC1488+AQ$1,STOCK!$F$10:$AB$209,17,0),IF($AE1488=$AE1487,(IF(BQ1487&gt;=1,BQ1487-COUNTIFS($AE1487:$AE1487,$AC1488,AQ1487:AQ1487,$AI$2),0)),0)),0)</f>
        <v>0</v>
      </c>
      <c r="BR1488" s="1">
        <f>IFERROR(IF($AE1488&gt;$AE1487,VLOOKUP($AC1488+AR$1,STOCK!$F$10:$AB$209,17,0),IF($AE1488=$AE1487,(IF(BR1487&gt;=1,BR1487-COUNTIFS($AE1487:$AE1487,$AC1488,AR1487:AR1487,$AI$2),0)),0)),0)</f>
        <v>0</v>
      </c>
      <c r="BS1488" s="1">
        <f>IFERROR(IF($AE1488&gt;$AE1487,VLOOKUP($AC1488+AS$1,STOCK!$F$10:$AB$209,17,0),IF($AE1488=$AE1487,(IF(BS1487&gt;=1,BS1487-COUNTIFS($AE1487:$AE1487,$AC1488,AS1487:AS1487,$AI$2),0)),0)),0)</f>
        <v>0</v>
      </c>
      <c r="BT1488" s="1">
        <f>IFERROR(IF($AE1488&gt;$AE1487,VLOOKUP($AC1488+AT$1,STOCK!$F$10:$AB$209,17,0),IF($AE1488=$AE1487,(IF(BT1487&gt;=1,BT1487-COUNTIFS($AE1487:$AE1487,$AC1488,AT1487:AT1487,$AI$2),0)),0)),0)</f>
        <v>0</v>
      </c>
      <c r="BU1488" s="1">
        <f>IFERROR(IF($AE1488&gt;$AE1487,VLOOKUP($AC1488+AU$1,STOCK!$F$10:$AB$209,17,0),IF($AE1488=$AE1487,(IF(BU1487&gt;=1,BU1487-COUNTIFS($AE1487:$AE1487,$AC1488,AU1487:AU1487,$AI$2),0)),0)),0)</f>
        <v>0</v>
      </c>
      <c r="BV1488" s="1">
        <f>IFERROR(IF($AE1488&gt;$AE1487,VLOOKUP($AC1488+AV$1,STOCK!$F$10:$AB$209,17,0),IF($AE1488=$AE1487,(IF(BV1487&gt;=1,BV1487-COUNTIFS($AE1487:$AE1487,$AC1488,AV1487:AV1487,$AI$2),0)),0)),0)</f>
        <v>0</v>
      </c>
      <c r="BW1488" s="1">
        <f>IFERROR(IF($AE1488&gt;$AE1487,VLOOKUP($AC1488+AW$1,STOCK!$F$10:$AB$209,17,0),IF($AE1488=$AE1487,(IF(BW1487&gt;=1,BW1487-COUNTIFS($AE1487:$AE1487,$AC1488,AW1487:AW1487,$AI$2),0)),0)),0)</f>
        <v>0</v>
      </c>
      <c r="BX1488" s="1">
        <f>IFERROR(IF($AE1488&gt;$AE1487,VLOOKUP($AC1488+AX$1,STOCK!$F$10:$AB$209,17,0),IF($AE1488=$AE1487,(IF(BX1487&gt;=1,BX1487-COUNTIFS($AE1487:$AE1487,$AC1488,AX1487:AX1487,$AI$2),0)),0)),0)</f>
        <v>0</v>
      </c>
    </row>
    <row r="1489" spans="29:76" x14ac:dyDescent="0.25">
      <c r="AC1489" s="1">
        <f t="shared" si="365"/>
        <v>0</v>
      </c>
      <c r="AD1489" s="1">
        <f>IFERROR(IF(LEN(AK1489)&gt;=1,VLOOKUP(HLOOKUP(AK1489,PROFILE!$K$5:$V$8,4,0),PROFILE!$F$1:$G$3,2,0),0),0)</f>
        <v>0</v>
      </c>
      <c r="AE1489" s="1">
        <f t="shared" si="366"/>
        <v>0</v>
      </c>
      <c r="AF1489" s="1">
        <v>1476</v>
      </c>
      <c r="AI1489" s="1" t="str">
        <f>IFERROR(IF($AH1489&gt;=1,VLOOKUP($AG1489,STUDENT!$O$8:$Z$1507,3,0),""),"")</f>
        <v/>
      </c>
      <c r="AJ1489" s="1" t="str">
        <f>IFERROR(IF($AH1489&gt;=1,VLOOKUP($AG1489,STUDENT!$O$8:$Z$1507,4,0),""),"")</f>
        <v/>
      </c>
      <c r="AK1489" s="1" t="str">
        <f>IFERROR(IF($AH1489&gt;=1,VLOOKUP($AG1489,STUDENT!$O$8:$Z$1507,6,0),""),"")</f>
        <v/>
      </c>
      <c r="AL1489" s="1" t="str">
        <f t="shared" si="367"/>
        <v/>
      </c>
      <c r="AM1489" s="1" t="str">
        <f t="shared" si="368"/>
        <v/>
      </c>
      <c r="AN1489" s="1" t="str">
        <f t="shared" si="369"/>
        <v/>
      </c>
      <c r="AO1489" s="1" t="str">
        <f t="shared" si="370"/>
        <v/>
      </c>
      <c r="AP1489" s="1" t="str">
        <f t="shared" si="371"/>
        <v/>
      </c>
      <c r="AQ1489" s="1" t="str">
        <f t="shared" si="372"/>
        <v/>
      </c>
      <c r="AR1489" s="1" t="str">
        <f t="shared" si="373"/>
        <v/>
      </c>
      <c r="AS1489" s="1" t="str">
        <f t="shared" si="374"/>
        <v/>
      </c>
      <c r="AT1489" s="1" t="str">
        <f t="shared" si="375"/>
        <v/>
      </c>
      <c r="AU1489" s="1" t="str">
        <f t="shared" si="376"/>
        <v/>
      </c>
      <c r="AV1489" s="1" t="str">
        <f t="shared" si="377"/>
        <v/>
      </c>
      <c r="AW1489" s="1" t="str">
        <f t="shared" si="378"/>
        <v/>
      </c>
      <c r="AX1489" s="1" t="str">
        <f t="shared" si="379"/>
        <v/>
      </c>
      <c r="AY1489" s="1">
        <f>IFERROR(IF($AE1489&gt;$AE1488,VLOOKUP($AC1489+AL$1,STOCK!$F$10:$AB$209,16,0),IF($AE1489=$AE1488,(IF(AY1488&gt;=1,AY1488-COUNTIFS($AE1488:$AE1488,$AC1489,AL1488:AL1488,$AI$1),0)),0)),0)</f>
        <v>0</v>
      </c>
      <c r="AZ1489" s="1">
        <f>IFERROR(IF($AE1489&gt;$AE1488,VLOOKUP($AC1489+AM$1,STOCK!$F$10:$AB$209,16,0),IF($AE1489=$AE1488,(IF(AZ1488&gt;=1,AZ1488-COUNTIFS($AE1488:$AE1488,$AC1489,AM1488:AM1488,$AI$1),0)),0)),0)</f>
        <v>0</v>
      </c>
      <c r="BA1489" s="1">
        <f>IFERROR(IF($AE1489&gt;$AE1488,VLOOKUP($AC1489+AN$1,STOCK!$F$10:$AB$209,16,0),IF($AE1489=$AE1488,(IF(BA1488&gt;=1,BA1488-COUNTIFS($AE1488:$AE1488,$AC1489,AN1488:AN1488,$AI$1),0)),0)),0)</f>
        <v>0</v>
      </c>
      <c r="BB1489" s="1">
        <f>IFERROR(IF($AE1489&gt;$AE1488,VLOOKUP($AC1489+AO$1,STOCK!$F$10:$AB$209,16,0),IF($AE1489=$AE1488,(IF(BB1488&gt;=1,BB1488-COUNTIFS($AE1488:$AE1488,$AC1489,AO1488:AO1488,$AI$1),0)),0)),0)</f>
        <v>0</v>
      </c>
      <c r="BC1489" s="1">
        <f>IFERROR(IF($AE1489&gt;$AE1488,VLOOKUP($AC1489+AP$1,STOCK!$F$10:$AB$209,16,0),IF($AE1489=$AE1488,(IF(BC1488&gt;=1,BC1488-COUNTIFS($AE1488:$AE1488,$AC1489,AP1488:AP1488,$AI$1),0)),0)),0)</f>
        <v>0</v>
      </c>
      <c r="BD1489" s="1">
        <f>IFERROR(IF($AE1489&gt;$AE1488,VLOOKUP($AC1489+AQ$1,STOCK!$F$10:$AB$209,16,0),IF($AE1489=$AE1488,(IF(BD1488&gt;=1,BD1488-COUNTIFS($AE1488:$AE1488,$AC1489,AQ1488:AQ1488,$AI$1),0)),0)),0)</f>
        <v>0</v>
      </c>
      <c r="BE1489" s="1">
        <f>IFERROR(IF($AE1489&gt;$AE1488,VLOOKUP($AC1489+AR$1,STOCK!$F$10:$AB$209,16,0),IF($AE1489=$AE1488,(IF(BE1488&gt;=1,BE1488-COUNTIFS($AE1488:$AE1488,$AC1489,AR1488:AR1488,$AI$1),0)),0)),0)</f>
        <v>0</v>
      </c>
      <c r="BF1489" s="1">
        <f>IFERROR(IF($AE1489&gt;$AE1488,VLOOKUP($AC1489+AS$1,STOCK!$F$10:$AB$209,16,0),IF($AE1489=$AE1488,(IF(BF1488&gt;=1,BF1488-COUNTIFS($AE1488:$AE1488,$AC1489,AS1488:AS1488,$AI$1),0)),0)),0)</f>
        <v>0</v>
      </c>
      <c r="BG1489" s="1">
        <f>IFERROR(IF($AE1489&gt;$AE1488,VLOOKUP($AC1489+AT$1,STOCK!$F$10:$AB$209,16,0),IF($AE1489=$AE1488,(IF(BG1488&gt;=1,BG1488-COUNTIFS($AE1488:$AE1488,$AC1489,AT1488:AT1488,$AI$1),0)),0)),0)</f>
        <v>0</v>
      </c>
      <c r="BH1489" s="1">
        <f>IFERROR(IF($AE1489&gt;$AE1488,VLOOKUP($AC1489+AU$1,STOCK!$F$10:$AB$209,16,0),IF($AE1489=$AE1488,(IF(BH1488&gt;=1,BH1488-COUNTIFS($AE1488:$AE1488,$AC1489,AU1488:AU1488,$AI$1),0)),0)),0)</f>
        <v>0</v>
      </c>
      <c r="BI1489" s="1">
        <f>IFERROR(IF($AE1489&gt;$AE1488,VLOOKUP($AC1489+AV$1,STOCK!$F$10:$AB$209,16,0),IF($AE1489=$AE1488,(IF(BI1488&gt;=1,BI1488-COUNTIFS($AE1488:$AE1488,$AC1489,AV1488:AV1488,$AI$1),0)),0)),0)</f>
        <v>0</v>
      </c>
      <c r="BJ1489" s="1">
        <f>IFERROR(IF($AE1489&gt;$AE1488,VLOOKUP($AC1489+AW$1,STOCK!$F$10:$AB$209,16,0),IF($AE1489=$AE1488,(IF(BJ1488&gt;=1,BJ1488-COUNTIFS($AE1488:$AE1488,$AC1489,AW1488:AW1488,$AI$1),0)),0)),0)</f>
        <v>0</v>
      </c>
      <c r="BK1489" s="1">
        <f>IFERROR(IF($AE1489&gt;$AE1488,VLOOKUP($AC1489+AX$1,STOCK!$F$10:$AB$209,16,0),IF($AE1489=$AE1488,(IF(BK1488&gt;=1,BK1488-COUNTIFS($AE1488:$AE1488,$AC1489,AX1488:AX1488,$AI$1),0)),0)),0)</f>
        <v>0</v>
      </c>
      <c r="BL1489" s="1">
        <f>IFERROR(IF($AE1489&gt;$AE1488,VLOOKUP($AC1489+AL$1,STOCK!$F$10:$AB$209,17,0),IF($AE1489=$AE1488,(IF(BL1488&gt;=1,BL1488-COUNTIFS($AE1488:$AE1488,$AC1489,AL1488:AL1488,$AI$2),0)),0)),0)</f>
        <v>0</v>
      </c>
      <c r="BM1489" s="1">
        <f>IFERROR(IF($AE1489&gt;$AE1488,VLOOKUP($AC1489+AM$1,STOCK!$F$10:$AB$209,17,0),IF($AE1489=$AE1488,(IF(BM1488&gt;=1,BM1488-COUNTIFS($AE1488:$AE1488,$AC1489,AM1488:AM1488,$AI$2),0)),0)),0)</f>
        <v>0</v>
      </c>
      <c r="BN1489" s="1">
        <f>IFERROR(IF($AE1489&gt;$AE1488,VLOOKUP($AC1489+AN$1,STOCK!$F$10:$AB$209,17,0),IF($AE1489=$AE1488,(IF(BN1488&gt;=1,BN1488-COUNTIFS($AE1488:$AE1488,$AC1489,AN1488:AN1488,$AI$2),0)),0)),0)</f>
        <v>0</v>
      </c>
      <c r="BO1489" s="1">
        <f>IFERROR(IF($AE1489&gt;$AE1488,VLOOKUP($AC1489+AO$1,STOCK!$F$10:$AB$209,17,0),IF($AE1489=$AE1488,(IF(BO1488&gt;=1,BO1488-COUNTIFS($AE1488:$AE1488,$AC1489,AO1488:AO1488,$AI$2),0)),0)),0)</f>
        <v>0</v>
      </c>
      <c r="BP1489" s="1">
        <f>IFERROR(IF($AE1489&gt;$AE1488,VLOOKUP($AC1489+AP$1,STOCK!$F$10:$AB$209,17,0),IF($AE1489=$AE1488,(IF(BP1488&gt;=1,BP1488-COUNTIFS($AE1488:$AE1488,$AC1489,AP1488:AP1488,$AI$2),0)),0)),0)</f>
        <v>0</v>
      </c>
      <c r="BQ1489" s="1">
        <f>IFERROR(IF($AE1489&gt;$AE1488,VLOOKUP($AC1489+AQ$1,STOCK!$F$10:$AB$209,17,0),IF($AE1489=$AE1488,(IF(BQ1488&gt;=1,BQ1488-COUNTIFS($AE1488:$AE1488,$AC1489,AQ1488:AQ1488,$AI$2),0)),0)),0)</f>
        <v>0</v>
      </c>
      <c r="BR1489" s="1">
        <f>IFERROR(IF($AE1489&gt;$AE1488,VLOOKUP($AC1489+AR$1,STOCK!$F$10:$AB$209,17,0),IF($AE1489=$AE1488,(IF(BR1488&gt;=1,BR1488-COUNTIFS($AE1488:$AE1488,$AC1489,AR1488:AR1488,$AI$2),0)),0)),0)</f>
        <v>0</v>
      </c>
      <c r="BS1489" s="1">
        <f>IFERROR(IF($AE1489&gt;$AE1488,VLOOKUP($AC1489+AS$1,STOCK!$F$10:$AB$209,17,0),IF($AE1489=$AE1488,(IF(BS1488&gt;=1,BS1488-COUNTIFS($AE1488:$AE1488,$AC1489,AS1488:AS1488,$AI$2),0)),0)),0)</f>
        <v>0</v>
      </c>
      <c r="BT1489" s="1">
        <f>IFERROR(IF($AE1489&gt;$AE1488,VLOOKUP($AC1489+AT$1,STOCK!$F$10:$AB$209,17,0),IF($AE1489=$AE1488,(IF(BT1488&gt;=1,BT1488-COUNTIFS($AE1488:$AE1488,$AC1489,AT1488:AT1488,$AI$2),0)),0)),0)</f>
        <v>0</v>
      </c>
      <c r="BU1489" s="1">
        <f>IFERROR(IF($AE1489&gt;$AE1488,VLOOKUP($AC1489+AU$1,STOCK!$F$10:$AB$209,17,0),IF($AE1489=$AE1488,(IF(BU1488&gt;=1,BU1488-COUNTIFS($AE1488:$AE1488,$AC1489,AU1488:AU1488,$AI$2),0)),0)),0)</f>
        <v>0</v>
      </c>
      <c r="BV1489" s="1">
        <f>IFERROR(IF($AE1489&gt;$AE1488,VLOOKUP($AC1489+AV$1,STOCK!$F$10:$AB$209,17,0),IF($AE1489=$AE1488,(IF(BV1488&gt;=1,BV1488-COUNTIFS($AE1488:$AE1488,$AC1489,AV1488:AV1488,$AI$2),0)),0)),0)</f>
        <v>0</v>
      </c>
      <c r="BW1489" s="1">
        <f>IFERROR(IF($AE1489&gt;$AE1488,VLOOKUP($AC1489+AW$1,STOCK!$F$10:$AB$209,17,0),IF($AE1489=$AE1488,(IF(BW1488&gt;=1,BW1488-COUNTIFS($AE1488:$AE1488,$AC1489,AW1488:AW1488,$AI$2),0)),0)),0)</f>
        <v>0</v>
      </c>
      <c r="BX1489" s="1">
        <f>IFERROR(IF($AE1489&gt;$AE1488,VLOOKUP($AC1489+AX$1,STOCK!$F$10:$AB$209,17,0),IF($AE1489=$AE1488,(IF(BX1488&gt;=1,BX1488-COUNTIFS($AE1488:$AE1488,$AC1489,AX1488:AX1488,$AI$2),0)),0)),0)</f>
        <v>0</v>
      </c>
    </row>
    <row r="1490" spans="29:76" x14ac:dyDescent="0.25">
      <c r="AC1490" s="1">
        <f t="shared" si="365"/>
        <v>0</v>
      </c>
      <c r="AD1490" s="1">
        <f>IFERROR(IF(LEN(AK1490)&gt;=1,VLOOKUP(HLOOKUP(AK1490,PROFILE!$K$5:$V$8,4,0),PROFILE!$F$1:$G$3,2,0),0),0)</f>
        <v>0</v>
      </c>
      <c r="AE1490" s="1">
        <f t="shared" si="366"/>
        <v>0</v>
      </c>
      <c r="AF1490" s="1">
        <v>1477</v>
      </c>
      <c r="AI1490" s="1" t="str">
        <f>IFERROR(IF($AH1490&gt;=1,VLOOKUP($AG1490,STUDENT!$O$8:$Z$1507,3,0),""),"")</f>
        <v/>
      </c>
      <c r="AJ1490" s="1" t="str">
        <f>IFERROR(IF($AH1490&gt;=1,VLOOKUP($AG1490,STUDENT!$O$8:$Z$1507,4,0),""),"")</f>
        <v/>
      </c>
      <c r="AK1490" s="1" t="str">
        <f>IFERROR(IF($AH1490&gt;=1,VLOOKUP($AG1490,STUDENT!$O$8:$Z$1507,6,0),""),"")</f>
        <v/>
      </c>
      <c r="AL1490" s="1" t="str">
        <f t="shared" si="367"/>
        <v/>
      </c>
      <c r="AM1490" s="1" t="str">
        <f t="shared" si="368"/>
        <v/>
      </c>
      <c r="AN1490" s="1" t="str">
        <f t="shared" si="369"/>
        <v/>
      </c>
      <c r="AO1490" s="1" t="str">
        <f t="shared" si="370"/>
        <v/>
      </c>
      <c r="AP1490" s="1" t="str">
        <f t="shared" si="371"/>
        <v/>
      </c>
      <c r="AQ1490" s="1" t="str">
        <f t="shared" si="372"/>
        <v/>
      </c>
      <c r="AR1490" s="1" t="str">
        <f t="shared" si="373"/>
        <v/>
      </c>
      <c r="AS1490" s="1" t="str">
        <f t="shared" si="374"/>
        <v/>
      </c>
      <c r="AT1490" s="1" t="str">
        <f t="shared" si="375"/>
        <v/>
      </c>
      <c r="AU1490" s="1" t="str">
        <f t="shared" si="376"/>
        <v/>
      </c>
      <c r="AV1490" s="1" t="str">
        <f t="shared" si="377"/>
        <v/>
      </c>
      <c r="AW1490" s="1" t="str">
        <f t="shared" si="378"/>
        <v/>
      </c>
      <c r="AX1490" s="1" t="str">
        <f t="shared" si="379"/>
        <v/>
      </c>
      <c r="AY1490" s="1">
        <f>IFERROR(IF($AE1490&gt;$AE1489,VLOOKUP($AC1490+AL$1,STOCK!$F$10:$AB$209,16,0),IF($AE1490=$AE1489,(IF(AY1489&gt;=1,AY1489-COUNTIFS($AE1489:$AE1489,$AC1490,AL1489:AL1489,$AI$1),0)),0)),0)</f>
        <v>0</v>
      </c>
      <c r="AZ1490" s="1">
        <f>IFERROR(IF($AE1490&gt;$AE1489,VLOOKUP($AC1490+AM$1,STOCK!$F$10:$AB$209,16,0),IF($AE1490=$AE1489,(IF(AZ1489&gt;=1,AZ1489-COUNTIFS($AE1489:$AE1489,$AC1490,AM1489:AM1489,$AI$1),0)),0)),0)</f>
        <v>0</v>
      </c>
      <c r="BA1490" s="1">
        <f>IFERROR(IF($AE1490&gt;$AE1489,VLOOKUP($AC1490+AN$1,STOCK!$F$10:$AB$209,16,0),IF($AE1490=$AE1489,(IF(BA1489&gt;=1,BA1489-COUNTIFS($AE1489:$AE1489,$AC1490,AN1489:AN1489,$AI$1),0)),0)),0)</f>
        <v>0</v>
      </c>
      <c r="BB1490" s="1">
        <f>IFERROR(IF($AE1490&gt;$AE1489,VLOOKUP($AC1490+AO$1,STOCK!$F$10:$AB$209,16,0),IF($AE1490=$AE1489,(IF(BB1489&gt;=1,BB1489-COUNTIFS($AE1489:$AE1489,$AC1490,AO1489:AO1489,$AI$1),0)),0)),0)</f>
        <v>0</v>
      </c>
      <c r="BC1490" s="1">
        <f>IFERROR(IF($AE1490&gt;$AE1489,VLOOKUP($AC1490+AP$1,STOCK!$F$10:$AB$209,16,0),IF($AE1490=$AE1489,(IF(BC1489&gt;=1,BC1489-COUNTIFS($AE1489:$AE1489,$AC1490,AP1489:AP1489,$AI$1),0)),0)),0)</f>
        <v>0</v>
      </c>
      <c r="BD1490" s="1">
        <f>IFERROR(IF($AE1490&gt;$AE1489,VLOOKUP($AC1490+AQ$1,STOCK!$F$10:$AB$209,16,0),IF($AE1490=$AE1489,(IF(BD1489&gt;=1,BD1489-COUNTIFS($AE1489:$AE1489,$AC1490,AQ1489:AQ1489,$AI$1),0)),0)),0)</f>
        <v>0</v>
      </c>
      <c r="BE1490" s="1">
        <f>IFERROR(IF($AE1490&gt;$AE1489,VLOOKUP($AC1490+AR$1,STOCK!$F$10:$AB$209,16,0),IF($AE1490=$AE1489,(IF(BE1489&gt;=1,BE1489-COUNTIFS($AE1489:$AE1489,$AC1490,AR1489:AR1489,$AI$1),0)),0)),0)</f>
        <v>0</v>
      </c>
      <c r="BF1490" s="1">
        <f>IFERROR(IF($AE1490&gt;$AE1489,VLOOKUP($AC1490+AS$1,STOCK!$F$10:$AB$209,16,0),IF($AE1490=$AE1489,(IF(BF1489&gt;=1,BF1489-COUNTIFS($AE1489:$AE1489,$AC1490,AS1489:AS1489,$AI$1),0)),0)),0)</f>
        <v>0</v>
      </c>
      <c r="BG1490" s="1">
        <f>IFERROR(IF($AE1490&gt;$AE1489,VLOOKUP($AC1490+AT$1,STOCK!$F$10:$AB$209,16,0),IF($AE1490=$AE1489,(IF(BG1489&gt;=1,BG1489-COUNTIFS($AE1489:$AE1489,$AC1490,AT1489:AT1489,$AI$1),0)),0)),0)</f>
        <v>0</v>
      </c>
      <c r="BH1490" s="1">
        <f>IFERROR(IF($AE1490&gt;$AE1489,VLOOKUP($AC1490+AU$1,STOCK!$F$10:$AB$209,16,0),IF($AE1490=$AE1489,(IF(BH1489&gt;=1,BH1489-COUNTIFS($AE1489:$AE1489,$AC1490,AU1489:AU1489,$AI$1),0)),0)),0)</f>
        <v>0</v>
      </c>
      <c r="BI1490" s="1">
        <f>IFERROR(IF($AE1490&gt;$AE1489,VLOOKUP($AC1490+AV$1,STOCK!$F$10:$AB$209,16,0),IF($AE1490=$AE1489,(IF(BI1489&gt;=1,BI1489-COUNTIFS($AE1489:$AE1489,$AC1490,AV1489:AV1489,$AI$1),0)),0)),0)</f>
        <v>0</v>
      </c>
      <c r="BJ1490" s="1">
        <f>IFERROR(IF($AE1490&gt;$AE1489,VLOOKUP($AC1490+AW$1,STOCK!$F$10:$AB$209,16,0),IF($AE1490=$AE1489,(IF(BJ1489&gt;=1,BJ1489-COUNTIFS($AE1489:$AE1489,$AC1490,AW1489:AW1489,$AI$1),0)),0)),0)</f>
        <v>0</v>
      </c>
      <c r="BK1490" s="1">
        <f>IFERROR(IF($AE1490&gt;$AE1489,VLOOKUP($AC1490+AX$1,STOCK!$F$10:$AB$209,16,0),IF($AE1490=$AE1489,(IF(BK1489&gt;=1,BK1489-COUNTIFS($AE1489:$AE1489,$AC1490,AX1489:AX1489,$AI$1),0)),0)),0)</f>
        <v>0</v>
      </c>
      <c r="BL1490" s="1">
        <f>IFERROR(IF($AE1490&gt;$AE1489,VLOOKUP($AC1490+AL$1,STOCK!$F$10:$AB$209,17,0),IF($AE1490=$AE1489,(IF(BL1489&gt;=1,BL1489-COUNTIFS($AE1489:$AE1489,$AC1490,AL1489:AL1489,$AI$2),0)),0)),0)</f>
        <v>0</v>
      </c>
      <c r="BM1490" s="1">
        <f>IFERROR(IF($AE1490&gt;$AE1489,VLOOKUP($AC1490+AM$1,STOCK!$F$10:$AB$209,17,0),IF($AE1490=$AE1489,(IF(BM1489&gt;=1,BM1489-COUNTIFS($AE1489:$AE1489,$AC1490,AM1489:AM1489,$AI$2),0)),0)),0)</f>
        <v>0</v>
      </c>
      <c r="BN1490" s="1">
        <f>IFERROR(IF($AE1490&gt;$AE1489,VLOOKUP($AC1490+AN$1,STOCK!$F$10:$AB$209,17,0),IF($AE1490=$AE1489,(IF(BN1489&gt;=1,BN1489-COUNTIFS($AE1489:$AE1489,$AC1490,AN1489:AN1489,$AI$2),0)),0)),0)</f>
        <v>0</v>
      </c>
      <c r="BO1490" s="1">
        <f>IFERROR(IF($AE1490&gt;$AE1489,VLOOKUP($AC1490+AO$1,STOCK!$F$10:$AB$209,17,0),IF($AE1490=$AE1489,(IF(BO1489&gt;=1,BO1489-COUNTIFS($AE1489:$AE1489,$AC1490,AO1489:AO1489,$AI$2),0)),0)),0)</f>
        <v>0</v>
      </c>
      <c r="BP1490" s="1">
        <f>IFERROR(IF($AE1490&gt;$AE1489,VLOOKUP($AC1490+AP$1,STOCK!$F$10:$AB$209,17,0),IF($AE1490=$AE1489,(IF(BP1489&gt;=1,BP1489-COUNTIFS($AE1489:$AE1489,$AC1490,AP1489:AP1489,$AI$2),0)),0)),0)</f>
        <v>0</v>
      </c>
      <c r="BQ1490" s="1">
        <f>IFERROR(IF($AE1490&gt;$AE1489,VLOOKUP($AC1490+AQ$1,STOCK!$F$10:$AB$209,17,0),IF($AE1490=$AE1489,(IF(BQ1489&gt;=1,BQ1489-COUNTIFS($AE1489:$AE1489,$AC1490,AQ1489:AQ1489,$AI$2),0)),0)),0)</f>
        <v>0</v>
      </c>
      <c r="BR1490" s="1">
        <f>IFERROR(IF($AE1490&gt;$AE1489,VLOOKUP($AC1490+AR$1,STOCK!$F$10:$AB$209,17,0),IF($AE1490=$AE1489,(IF(BR1489&gt;=1,BR1489-COUNTIFS($AE1489:$AE1489,$AC1490,AR1489:AR1489,$AI$2),0)),0)),0)</f>
        <v>0</v>
      </c>
      <c r="BS1490" s="1">
        <f>IFERROR(IF($AE1490&gt;$AE1489,VLOOKUP($AC1490+AS$1,STOCK!$F$10:$AB$209,17,0),IF($AE1490=$AE1489,(IF(BS1489&gt;=1,BS1489-COUNTIFS($AE1489:$AE1489,$AC1490,AS1489:AS1489,$AI$2),0)),0)),0)</f>
        <v>0</v>
      </c>
      <c r="BT1490" s="1">
        <f>IFERROR(IF($AE1490&gt;$AE1489,VLOOKUP($AC1490+AT$1,STOCK!$F$10:$AB$209,17,0),IF($AE1490=$AE1489,(IF(BT1489&gt;=1,BT1489-COUNTIFS($AE1489:$AE1489,$AC1490,AT1489:AT1489,$AI$2),0)),0)),0)</f>
        <v>0</v>
      </c>
      <c r="BU1490" s="1">
        <f>IFERROR(IF($AE1490&gt;$AE1489,VLOOKUP($AC1490+AU$1,STOCK!$F$10:$AB$209,17,0),IF($AE1490=$AE1489,(IF(BU1489&gt;=1,BU1489-COUNTIFS($AE1489:$AE1489,$AC1490,AU1489:AU1489,$AI$2),0)),0)),0)</f>
        <v>0</v>
      </c>
      <c r="BV1490" s="1">
        <f>IFERROR(IF($AE1490&gt;$AE1489,VLOOKUP($AC1490+AV$1,STOCK!$F$10:$AB$209,17,0),IF($AE1490=$AE1489,(IF(BV1489&gt;=1,BV1489-COUNTIFS($AE1489:$AE1489,$AC1490,AV1489:AV1489,$AI$2),0)),0)),0)</f>
        <v>0</v>
      </c>
      <c r="BW1490" s="1">
        <f>IFERROR(IF($AE1490&gt;$AE1489,VLOOKUP($AC1490+AW$1,STOCK!$F$10:$AB$209,17,0),IF($AE1490=$AE1489,(IF(BW1489&gt;=1,BW1489-COUNTIFS($AE1489:$AE1489,$AC1490,AW1489:AW1489,$AI$2),0)),0)),0)</f>
        <v>0</v>
      </c>
      <c r="BX1490" s="1">
        <f>IFERROR(IF($AE1490&gt;$AE1489,VLOOKUP($AC1490+AX$1,STOCK!$F$10:$AB$209,17,0),IF($AE1490=$AE1489,(IF(BX1489&gt;=1,BX1489-COUNTIFS($AE1489:$AE1489,$AC1490,AX1489:AX1489,$AI$2),0)),0)),0)</f>
        <v>0</v>
      </c>
    </row>
    <row r="1491" spans="29:76" x14ac:dyDescent="0.25">
      <c r="AC1491" s="1">
        <f t="shared" si="365"/>
        <v>0</v>
      </c>
      <c r="AD1491" s="1">
        <f>IFERROR(IF(LEN(AK1491)&gt;=1,VLOOKUP(HLOOKUP(AK1491,PROFILE!$K$5:$V$8,4,0),PROFILE!$F$1:$G$3,2,0),0),0)</f>
        <v>0</v>
      </c>
      <c r="AE1491" s="1">
        <f t="shared" si="366"/>
        <v>0</v>
      </c>
      <c r="AF1491" s="1">
        <v>1478</v>
      </c>
      <c r="AI1491" s="1" t="str">
        <f>IFERROR(IF($AH1491&gt;=1,VLOOKUP($AG1491,STUDENT!$O$8:$Z$1507,3,0),""),"")</f>
        <v/>
      </c>
      <c r="AJ1491" s="1" t="str">
        <f>IFERROR(IF($AH1491&gt;=1,VLOOKUP($AG1491,STUDENT!$O$8:$Z$1507,4,0),""),"")</f>
        <v/>
      </c>
      <c r="AK1491" s="1" t="str">
        <f>IFERROR(IF($AH1491&gt;=1,VLOOKUP($AG1491,STUDENT!$O$8:$Z$1507,6,0),""),"")</f>
        <v/>
      </c>
      <c r="AL1491" s="1" t="str">
        <f t="shared" si="367"/>
        <v/>
      </c>
      <c r="AM1491" s="1" t="str">
        <f t="shared" si="368"/>
        <v/>
      </c>
      <c r="AN1491" s="1" t="str">
        <f t="shared" si="369"/>
        <v/>
      </c>
      <c r="AO1491" s="1" t="str">
        <f t="shared" si="370"/>
        <v/>
      </c>
      <c r="AP1491" s="1" t="str">
        <f t="shared" si="371"/>
        <v/>
      </c>
      <c r="AQ1491" s="1" t="str">
        <f t="shared" si="372"/>
        <v/>
      </c>
      <c r="AR1491" s="1" t="str">
        <f t="shared" si="373"/>
        <v/>
      </c>
      <c r="AS1491" s="1" t="str">
        <f t="shared" si="374"/>
        <v/>
      </c>
      <c r="AT1491" s="1" t="str">
        <f t="shared" si="375"/>
        <v/>
      </c>
      <c r="AU1491" s="1" t="str">
        <f t="shared" si="376"/>
        <v/>
      </c>
      <c r="AV1491" s="1" t="str">
        <f t="shared" si="377"/>
        <v/>
      </c>
      <c r="AW1491" s="1" t="str">
        <f t="shared" si="378"/>
        <v/>
      </c>
      <c r="AX1491" s="1" t="str">
        <f t="shared" si="379"/>
        <v/>
      </c>
      <c r="AY1491" s="1">
        <f>IFERROR(IF($AE1491&gt;$AE1490,VLOOKUP($AC1491+AL$1,STOCK!$F$10:$AB$209,16,0),IF($AE1491=$AE1490,(IF(AY1490&gt;=1,AY1490-COUNTIFS($AE1490:$AE1490,$AC1491,AL1490:AL1490,$AI$1),0)),0)),0)</f>
        <v>0</v>
      </c>
      <c r="AZ1491" s="1">
        <f>IFERROR(IF($AE1491&gt;$AE1490,VLOOKUP($AC1491+AM$1,STOCK!$F$10:$AB$209,16,0),IF($AE1491=$AE1490,(IF(AZ1490&gt;=1,AZ1490-COUNTIFS($AE1490:$AE1490,$AC1491,AM1490:AM1490,$AI$1),0)),0)),0)</f>
        <v>0</v>
      </c>
      <c r="BA1491" s="1">
        <f>IFERROR(IF($AE1491&gt;$AE1490,VLOOKUP($AC1491+AN$1,STOCK!$F$10:$AB$209,16,0),IF($AE1491=$AE1490,(IF(BA1490&gt;=1,BA1490-COUNTIFS($AE1490:$AE1490,$AC1491,AN1490:AN1490,$AI$1),0)),0)),0)</f>
        <v>0</v>
      </c>
      <c r="BB1491" s="1">
        <f>IFERROR(IF($AE1491&gt;$AE1490,VLOOKUP($AC1491+AO$1,STOCK!$F$10:$AB$209,16,0),IF($AE1491=$AE1490,(IF(BB1490&gt;=1,BB1490-COUNTIFS($AE1490:$AE1490,$AC1491,AO1490:AO1490,$AI$1),0)),0)),0)</f>
        <v>0</v>
      </c>
      <c r="BC1491" s="1">
        <f>IFERROR(IF($AE1491&gt;$AE1490,VLOOKUP($AC1491+AP$1,STOCK!$F$10:$AB$209,16,0),IF($AE1491=$AE1490,(IF(BC1490&gt;=1,BC1490-COUNTIFS($AE1490:$AE1490,$AC1491,AP1490:AP1490,$AI$1),0)),0)),0)</f>
        <v>0</v>
      </c>
      <c r="BD1491" s="1">
        <f>IFERROR(IF($AE1491&gt;$AE1490,VLOOKUP($AC1491+AQ$1,STOCK!$F$10:$AB$209,16,0),IF($AE1491=$AE1490,(IF(BD1490&gt;=1,BD1490-COUNTIFS($AE1490:$AE1490,$AC1491,AQ1490:AQ1490,$AI$1),0)),0)),0)</f>
        <v>0</v>
      </c>
      <c r="BE1491" s="1">
        <f>IFERROR(IF($AE1491&gt;$AE1490,VLOOKUP($AC1491+AR$1,STOCK!$F$10:$AB$209,16,0),IF($AE1491=$AE1490,(IF(BE1490&gt;=1,BE1490-COUNTIFS($AE1490:$AE1490,$AC1491,AR1490:AR1490,$AI$1),0)),0)),0)</f>
        <v>0</v>
      </c>
      <c r="BF1491" s="1">
        <f>IFERROR(IF($AE1491&gt;$AE1490,VLOOKUP($AC1491+AS$1,STOCK!$F$10:$AB$209,16,0),IF($AE1491=$AE1490,(IF(BF1490&gt;=1,BF1490-COUNTIFS($AE1490:$AE1490,$AC1491,AS1490:AS1490,$AI$1),0)),0)),0)</f>
        <v>0</v>
      </c>
      <c r="BG1491" s="1">
        <f>IFERROR(IF($AE1491&gt;$AE1490,VLOOKUP($AC1491+AT$1,STOCK!$F$10:$AB$209,16,0),IF($AE1491=$AE1490,(IF(BG1490&gt;=1,BG1490-COUNTIFS($AE1490:$AE1490,$AC1491,AT1490:AT1490,$AI$1),0)),0)),0)</f>
        <v>0</v>
      </c>
      <c r="BH1491" s="1">
        <f>IFERROR(IF($AE1491&gt;$AE1490,VLOOKUP($AC1491+AU$1,STOCK!$F$10:$AB$209,16,0),IF($AE1491=$AE1490,(IF(BH1490&gt;=1,BH1490-COUNTIFS($AE1490:$AE1490,$AC1491,AU1490:AU1490,$AI$1),0)),0)),0)</f>
        <v>0</v>
      </c>
      <c r="BI1491" s="1">
        <f>IFERROR(IF($AE1491&gt;$AE1490,VLOOKUP($AC1491+AV$1,STOCK!$F$10:$AB$209,16,0),IF($AE1491=$AE1490,(IF(BI1490&gt;=1,BI1490-COUNTIFS($AE1490:$AE1490,$AC1491,AV1490:AV1490,$AI$1),0)),0)),0)</f>
        <v>0</v>
      </c>
      <c r="BJ1491" s="1">
        <f>IFERROR(IF($AE1491&gt;$AE1490,VLOOKUP($AC1491+AW$1,STOCK!$F$10:$AB$209,16,0),IF($AE1491=$AE1490,(IF(BJ1490&gt;=1,BJ1490-COUNTIFS($AE1490:$AE1490,$AC1491,AW1490:AW1490,$AI$1),0)),0)),0)</f>
        <v>0</v>
      </c>
      <c r="BK1491" s="1">
        <f>IFERROR(IF($AE1491&gt;$AE1490,VLOOKUP($AC1491+AX$1,STOCK!$F$10:$AB$209,16,0),IF($AE1491=$AE1490,(IF(BK1490&gt;=1,BK1490-COUNTIFS($AE1490:$AE1490,$AC1491,AX1490:AX1490,$AI$1),0)),0)),0)</f>
        <v>0</v>
      </c>
      <c r="BL1491" s="1">
        <f>IFERROR(IF($AE1491&gt;$AE1490,VLOOKUP($AC1491+AL$1,STOCK!$F$10:$AB$209,17,0),IF($AE1491=$AE1490,(IF(BL1490&gt;=1,BL1490-COUNTIFS($AE1490:$AE1490,$AC1491,AL1490:AL1490,$AI$2),0)),0)),0)</f>
        <v>0</v>
      </c>
      <c r="BM1491" s="1">
        <f>IFERROR(IF($AE1491&gt;$AE1490,VLOOKUP($AC1491+AM$1,STOCK!$F$10:$AB$209,17,0),IF($AE1491=$AE1490,(IF(BM1490&gt;=1,BM1490-COUNTIFS($AE1490:$AE1490,$AC1491,AM1490:AM1490,$AI$2),0)),0)),0)</f>
        <v>0</v>
      </c>
      <c r="BN1491" s="1">
        <f>IFERROR(IF($AE1491&gt;$AE1490,VLOOKUP($AC1491+AN$1,STOCK!$F$10:$AB$209,17,0),IF($AE1491=$AE1490,(IF(BN1490&gt;=1,BN1490-COUNTIFS($AE1490:$AE1490,$AC1491,AN1490:AN1490,$AI$2),0)),0)),0)</f>
        <v>0</v>
      </c>
      <c r="BO1491" s="1">
        <f>IFERROR(IF($AE1491&gt;$AE1490,VLOOKUP($AC1491+AO$1,STOCK!$F$10:$AB$209,17,0),IF($AE1491=$AE1490,(IF(BO1490&gt;=1,BO1490-COUNTIFS($AE1490:$AE1490,$AC1491,AO1490:AO1490,$AI$2),0)),0)),0)</f>
        <v>0</v>
      </c>
      <c r="BP1491" s="1">
        <f>IFERROR(IF($AE1491&gt;$AE1490,VLOOKUP($AC1491+AP$1,STOCK!$F$10:$AB$209,17,0),IF($AE1491=$AE1490,(IF(BP1490&gt;=1,BP1490-COUNTIFS($AE1490:$AE1490,$AC1491,AP1490:AP1490,$AI$2),0)),0)),0)</f>
        <v>0</v>
      </c>
      <c r="BQ1491" s="1">
        <f>IFERROR(IF($AE1491&gt;$AE1490,VLOOKUP($AC1491+AQ$1,STOCK!$F$10:$AB$209,17,0),IF($AE1491=$AE1490,(IF(BQ1490&gt;=1,BQ1490-COUNTIFS($AE1490:$AE1490,$AC1491,AQ1490:AQ1490,$AI$2),0)),0)),0)</f>
        <v>0</v>
      </c>
      <c r="BR1491" s="1">
        <f>IFERROR(IF($AE1491&gt;$AE1490,VLOOKUP($AC1491+AR$1,STOCK!$F$10:$AB$209,17,0),IF($AE1491=$AE1490,(IF(BR1490&gt;=1,BR1490-COUNTIFS($AE1490:$AE1490,$AC1491,AR1490:AR1490,$AI$2),0)),0)),0)</f>
        <v>0</v>
      </c>
      <c r="BS1491" s="1">
        <f>IFERROR(IF($AE1491&gt;$AE1490,VLOOKUP($AC1491+AS$1,STOCK!$F$10:$AB$209,17,0),IF($AE1491=$AE1490,(IF(BS1490&gt;=1,BS1490-COUNTIFS($AE1490:$AE1490,$AC1491,AS1490:AS1490,$AI$2),0)),0)),0)</f>
        <v>0</v>
      </c>
      <c r="BT1491" s="1">
        <f>IFERROR(IF($AE1491&gt;$AE1490,VLOOKUP($AC1491+AT$1,STOCK!$F$10:$AB$209,17,0),IF($AE1491=$AE1490,(IF(BT1490&gt;=1,BT1490-COUNTIFS($AE1490:$AE1490,$AC1491,AT1490:AT1490,$AI$2),0)),0)),0)</f>
        <v>0</v>
      </c>
      <c r="BU1491" s="1">
        <f>IFERROR(IF($AE1491&gt;$AE1490,VLOOKUP($AC1491+AU$1,STOCK!$F$10:$AB$209,17,0),IF($AE1491=$AE1490,(IF(BU1490&gt;=1,BU1490-COUNTIFS($AE1490:$AE1490,$AC1491,AU1490:AU1490,$AI$2),0)),0)),0)</f>
        <v>0</v>
      </c>
      <c r="BV1491" s="1">
        <f>IFERROR(IF($AE1491&gt;$AE1490,VLOOKUP($AC1491+AV$1,STOCK!$F$10:$AB$209,17,0),IF($AE1491=$AE1490,(IF(BV1490&gt;=1,BV1490-COUNTIFS($AE1490:$AE1490,$AC1491,AV1490:AV1490,$AI$2),0)),0)),0)</f>
        <v>0</v>
      </c>
      <c r="BW1491" s="1">
        <f>IFERROR(IF($AE1491&gt;$AE1490,VLOOKUP($AC1491+AW$1,STOCK!$F$10:$AB$209,17,0),IF($AE1491=$AE1490,(IF(BW1490&gt;=1,BW1490-COUNTIFS($AE1490:$AE1490,$AC1491,AW1490:AW1490,$AI$2),0)),0)),0)</f>
        <v>0</v>
      </c>
      <c r="BX1491" s="1">
        <f>IFERROR(IF($AE1491&gt;$AE1490,VLOOKUP($AC1491+AX$1,STOCK!$F$10:$AB$209,17,0),IF($AE1491=$AE1490,(IF(BX1490&gt;=1,BX1490-COUNTIFS($AE1490:$AE1490,$AC1491,AX1490:AX1490,$AI$2),0)),0)),0)</f>
        <v>0</v>
      </c>
    </row>
    <row r="1492" spans="29:76" x14ac:dyDescent="0.25">
      <c r="AC1492" s="1">
        <f t="shared" si="365"/>
        <v>0</v>
      </c>
      <c r="AD1492" s="1">
        <f>IFERROR(IF(LEN(AK1492)&gt;=1,VLOOKUP(HLOOKUP(AK1492,PROFILE!$K$5:$V$8,4,0),PROFILE!$F$1:$G$3,2,0),0),0)</f>
        <v>0</v>
      </c>
      <c r="AE1492" s="1">
        <f t="shared" si="366"/>
        <v>0</v>
      </c>
      <c r="AF1492" s="1">
        <v>1479</v>
      </c>
      <c r="AI1492" s="1" t="str">
        <f>IFERROR(IF($AH1492&gt;=1,VLOOKUP($AG1492,STUDENT!$O$8:$Z$1507,3,0),""),"")</f>
        <v/>
      </c>
      <c r="AJ1492" s="1" t="str">
        <f>IFERROR(IF($AH1492&gt;=1,VLOOKUP($AG1492,STUDENT!$O$8:$Z$1507,4,0),""),"")</f>
        <v/>
      </c>
      <c r="AK1492" s="1" t="str">
        <f>IFERROR(IF($AH1492&gt;=1,VLOOKUP($AG1492,STUDENT!$O$8:$Z$1507,6,0),""),"")</f>
        <v/>
      </c>
      <c r="AL1492" s="1" t="str">
        <f t="shared" si="367"/>
        <v/>
      </c>
      <c r="AM1492" s="1" t="str">
        <f t="shared" si="368"/>
        <v/>
      </c>
      <c r="AN1492" s="1" t="str">
        <f t="shared" si="369"/>
        <v/>
      </c>
      <c r="AO1492" s="1" t="str">
        <f t="shared" si="370"/>
        <v/>
      </c>
      <c r="AP1492" s="1" t="str">
        <f t="shared" si="371"/>
        <v/>
      </c>
      <c r="AQ1492" s="1" t="str">
        <f t="shared" si="372"/>
        <v/>
      </c>
      <c r="AR1492" s="1" t="str">
        <f t="shared" si="373"/>
        <v/>
      </c>
      <c r="AS1492" s="1" t="str">
        <f t="shared" si="374"/>
        <v/>
      </c>
      <c r="AT1492" s="1" t="str">
        <f t="shared" si="375"/>
        <v/>
      </c>
      <c r="AU1492" s="1" t="str">
        <f t="shared" si="376"/>
        <v/>
      </c>
      <c r="AV1492" s="1" t="str">
        <f t="shared" si="377"/>
        <v/>
      </c>
      <c r="AW1492" s="1" t="str">
        <f t="shared" si="378"/>
        <v/>
      </c>
      <c r="AX1492" s="1" t="str">
        <f t="shared" si="379"/>
        <v/>
      </c>
      <c r="AY1492" s="1">
        <f>IFERROR(IF($AE1492&gt;$AE1491,VLOOKUP($AC1492+AL$1,STOCK!$F$10:$AB$209,16,0),IF($AE1492=$AE1491,(IF(AY1491&gt;=1,AY1491-COUNTIFS($AE1491:$AE1491,$AC1492,AL1491:AL1491,$AI$1),0)),0)),0)</f>
        <v>0</v>
      </c>
      <c r="AZ1492" s="1">
        <f>IFERROR(IF($AE1492&gt;$AE1491,VLOOKUP($AC1492+AM$1,STOCK!$F$10:$AB$209,16,0),IF($AE1492=$AE1491,(IF(AZ1491&gt;=1,AZ1491-COUNTIFS($AE1491:$AE1491,$AC1492,AM1491:AM1491,$AI$1),0)),0)),0)</f>
        <v>0</v>
      </c>
      <c r="BA1492" s="1">
        <f>IFERROR(IF($AE1492&gt;$AE1491,VLOOKUP($AC1492+AN$1,STOCK!$F$10:$AB$209,16,0),IF($AE1492=$AE1491,(IF(BA1491&gt;=1,BA1491-COUNTIFS($AE1491:$AE1491,$AC1492,AN1491:AN1491,$AI$1),0)),0)),0)</f>
        <v>0</v>
      </c>
      <c r="BB1492" s="1">
        <f>IFERROR(IF($AE1492&gt;$AE1491,VLOOKUP($AC1492+AO$1,STOCK!$F$10:$AB$209,16,0),IF($AE1492=$AE1491,(IF(BB1491&gt;=1,BB1491-COUNTIFS($AE1491:$AE1491,$AC1492,AO1491:AO1491,$AI$1),0)),0)),0)</f>
        <v>0</v>
      </c>
      <c r="BC1492" s="1">
        <f>IFERROR(IF($AE1492&gt;$AE1491,VLOOKUP($AC1492+AP$1,STOCK!$F$10:$AB$209,16,0),IF($AE1492=$AE1491,(IF(BC1491&gt;=1,BC1491-COUNTIFS($AE1491:$AE1491,$AC1492,AP1491:AP1491,$AI$1),0)),0)),0)</f>
        <v>0</v>
      </c>
      <c r="BD1492" s="1">
        <f>IFERROR(IF($AE1492&gt;$AE1491,VLOOKUP($AC1492+AQ$1,STOCK!$F$10:$AB$209,16,0),IF($AE1492=$AE1491,(IF(BD1491&gt;=1,BD1491-COUNTIFS($AE1491:$AE1491,$AC1492,AQ1491:AQ1491,$AI$1),0)),0)),0)</f>
        <v>0</v>
      </c>
      <c r="BE1492" s="1">
        <f>IFERROR(IF($AE1492&gt;$AE1491,VLOOKUP($AC1492+AR$1,STOCK!$F$10:$AB$209,16,0),IF($AE1492=$AE1491,(IF(BE1491&gt;=1,BE1491-COUNTIFS($AE1491:$AE1491,$AC1492,AR1491:AR1491,$AI$1),0)),0)),0)</f>
        <v>0</v>
      </c>
      <c r="BF1492" s="1">
        <f>IFERROR(IF($AE1492&gt;$AE1491,VLOOKUP($AC1492+AS$1,STOCK!$F$10:$AB$209,16,0),IF($AE1492=$AE1491,(IF(BF1491&gt;=1,BF1491-COUNTIFS($AE1491:$AE1491,$AC1492,AS1491:AS1491,$AI$1),0)),0)),0)</f>
        <v>0</v>
      </c>
      <c r="BG1492" s="1">
        <f>IFERROR(IF($AE1492&gt;$AE1491,VLOOKUP($AC1492+AT$1,STOCK!$F$10:$AB$209,16,0),IF($AE1492=$AE1491,(IF(BG1491&gt;=1,BG1491-COUNTIFS($AE1491:$AE1491,$AC1492,AT1491:AT1491,$AI$1),0)),0)),0)</f>
        <v>0</v>
      </c>
      <c r="BH1492" s="1">
        <f>IFERROR(IF($AE1492&gt;$AE1491,VLOOKUP($AC1492+AU$1,STOCK!$F$10:$AB$209,16,0),IF($AE1492=$AE1491,(IF(BH1491&gt;=1,BH1491-COUNTIFS($AE1491:$AE1491,$AC1492,AU1491:AU1491,$AI$1),0)),0)),0)</f>
        <v>0</v>
      </c>
      <c r="BI1492" s="1">
        <f>IFERROR(IF($AE1492&gt;$AE1491,VLOOKUP($AC1492+AV$1,STOCK!$F$10:$AB$209,16,0),IF($AE1492=$AE1491,(IF(BI1491&gt;=1,BI1491-COUNTIFS($AE1491:$AE1491,$AC1492,AV1491:AV1491,$AI$1),0)),0)),0)</f>
        <v>0</v>
      </c>
      <c r="BJ1492" s="1">
        <f>IFERROR(IF($AE1492&gt;$AE1491,VLOOKUP($AC1492+AW$1,STOCK!$F$10:$AB$209,16,0),IF($AE1492=$AE1491,(IF(BJ1491&gt;=1,BJ1491-COUNTIFS($AE1491:$AE1491,$AC1492,AW1491:AW1491,$AI$1),0)),0)),0)</f>
        <v>0</v>
      </c>
      <c r="BK1492" s="1">
        <f>IFERROR(IF($AE1492&gt;$AE1491,VLOOKUP($AC1492+AX$1,STOCK!$F$10:$AB$209,16,0),IF($AE1492=$AE1491,(IF(BK1491&gt;=1,BK1491-COUNTIFS($AE1491:$AE1491,$AC1492,AX1491:AX1491,$AI$1),0)),0)),0)</f>
        <v>0</v>
      </c>
      <c r="BL1492" s="1">
        <f>IFERROR(IF($AE1492&gt;$AE1491,VLOOKUP($AC1492+AL$1,STOCK!$F$10:$AB$209,17,0),IF($AE1492=$AE1491,(IF(BL1491&gt;=1,BL1491-COUNTIFS($AE1491:$AE1491,$AC1492,AL1491:AL1491,$AI$2),0)),0)),0)</f>
        <v>0</v>
      </c>
      <c r="BM1492" s="1">
        <f>IFERROR(IF($AE1492&gt;$AE1491,VLOOKUP($AC1492+AM$1,STOCK!$F$10:$AB$209,17,0),IF($AE1492=$AE1491,(IF(BM1491&gt;=1,BM1491-COUNTIFS($AE1491:$AE1491,$AC1492,AM1491:AM1491,$AI$2),0)),0)),0)</f>
        <v>0</v>
      </c>
      <c r="BN1492" s="1">
        <f>IFERROR(IF($AE1492&gt;$AE1491,VLOOKUP($AC1492+AN$1,STOCK!$F$10:$AB$209,17,0),IF($AE1492=$AE1491,(IF(BN1491&gt;=1,BN1491-COUNTIFS($AE1491:$AE1491,$AC1492,AN1491:AN1491,$AI$2),0)),0)),0)</f>
        <v>0</v>
      </c>
      <c r="BO1492" s="1">
        <f>IFERROR(IF($AE1492&gt;$AE1491,VLOOKUP($AC1492+AO$1,STOCK!$F$10:$AB$209,17,0),IF($AE1492=$AE1491,(IF(BO1491&gt;=1,BO1491-COUNTIFS($AE1491:$AE1491,$AC1492,AO1491:AO1491,$AI$2),0)),0)),0)</f>
        <v>0</v>
      </c>
      <c r="BP1492" s="1">
        <f>IFERROR(IF($AE1492&gt;$AE1491,VLOOKUP($AC1492+AP$1,STOCK!$F$10:$AB$209,17,0),IF($AE1492=$AE1491,(IF(BP1491&gt;=1,BP1491-COUNTIFS($AE1491:$AE1491,$AC1492,AP1491:AP1491,$AI$2),0)),0)),0)</f>
        <v>0</v>
      </c>
      <c r="BQ1492" s="1">
        <f>IFERROR(IF($AE1492&gt;$AE1491,VLOOKUP($AC1492+AQ$1,STOCK!$F$10:$AB$209,17,0),IF($AE1492=$AE1491,(IF(BQ1491&gt;=1,BQ1491-COUNTIFS($AE1491:$AE1491,$AC1492,AQ1491:AQ1491,$AI$2),0)),0)),0)</f>
        <v>0</v>
      </c>
      <c r="BR1492" s="1">
        <f>IFERROR(IF($AE1492&gt;$AE1491,VLOOKUP($AC1492+AR$1,STOCK!$F$10:$AB$209,17,0),IF($AE1492=$AE1491,(IF(BR1491&gt;=1,BR1491-COUNTIFS($AE1491:$AE1491,$AC1492,AR1491:AR1491,$AI$2),0)),0)),0)</f>
        <v>0</v>
      </c>
      <c r="BS1492" s="1">
        <f>IFERROR(IF($AE1492&gt;$AE1491,VLOOKUP($AC1492+AS$1,STOCK!$F$10:$AB$209,17,0),IF($AE1492=$AE1491,(IF(BS1491&gt;=1,BS1491-COUNTIFS($AE1491:$AE1491,$AC1492,AS1491:AS1491,$AI$2),0)),0)),0)</f>
        <v>0</v>
      </c>
      <c r="BT1492" s="1">
        <f>IFERROR(IF($AE1492&gt;$AE1491,VLOOKUP($AC1492+AT$1,STOCK!$F$10:$AB$209,17,0),IF($AE1492=$AE1491,(IF(BT1491&gt;=1,BT1491-COUNTIFS($AE1491:$AE1491,$AC1492,AT1491:AT1491,$AI$2),0)),0)),0)</f>
        <v>0</v>
      </c>
      <c r="BU1492" s="1">
        <f>IFERROR(IF($AE1492&gt;$AE1491,VLOOKUP($AC1492+AU$1,STOCK!$F$10:$AB$209,17,0),IF($AE1492=$AE1491,(IF(BU1491&gt;=1,BU1491-COUNTIFS($AE1491:$AE1491,$AC1492,AU1491:AU1491,$AI$2),0)),0)),0)</f>
        <v>0</v>
      </c>
      <c r="BV1492" s="1">
        <f>IFERROR(IF($AE1492&gt;$AE1491,VLOOKUP($AC1492+AV$1,STOCK!$F$10:$AB$209,17,0),IF($AE1492=$AE1491,(IF(BV1491&gt;=1,BV1491-COUNTIFS($AE1491:$AE1491,$AC1492,AV1491:AV1491,$AI$2),0)),0)),0)</f>
        <v>0</v>
      </c>
      <c r="BW1492" s="1">
        <f>IFERROR(IF($AE1492&gt;$AE1491,VLOOKUP($AC1492+AW$1,STOCK!$F$10:$AB$209,17,0),IF($AE1492=$AE1491,(IF(BW1491&gt;=1,BW1491-COUNTIFS($AE1491:$AE1491,$AC1492,AW1491:AW1491,$AI$2),0)),0)),0)</f>
        <v>0</v>
      </c>
      <c r="BX1492" s="1">
        <f>IFERROR(IF($AE1492&gt;$AE1491,VLOOKUP($AC1492+AX$1,STOCK!$F$10:$AB$209,17,0),IF($AE1492=$AE1491,(IF(BX1491&gt;=1,BX1491-COUNTIFS($AE1491:$AE1491,$AC1492,AX1491:AX1491,$AI$2),0)),0)),0)</f>
        <v>0</v>
      </c>
    </row>
    <row r="1493" spans="29:76" x14ac:dyDescent="0.25">
      <c r="AC1493" s="1">
        <f t="shared" si="365"/>
        <v>0</v>
      </c>
      <c r="AD1493" s="1">
        <f>IFERROR(IF(LEN(AK1493)&gt;=1,VLOOKUP(HLOOKUP(AK1493,PROFILE!$K$5:$V$8,4,0),PROFILE!$F$1:$G$3,2,0),0),0)</f>
        <v>0</v>
      </c>
      <c r="AE1493" s="1">
        <f t="shared" si="366"/>
        <v>0</v>
      </c>
      <c r="AF1493" s="1">
        <v>1480</v>
      </c>
      <c r="AI1493" s="1" t="str">
        <f>IFERROR(IF($AH1493&gt;=1,VLOOKUP($AG1493,STUDENT!$O$8:$Z$1507,3,0),""),"")</f>
        <v/>
      </c>
      <c r="AJ1493" s="1" t="str">
        <f>IFERROR(IF($AH1493&gt;=1,VLOOKUP($AG1493,STUDENT!$O$8:$Z$1507,4,0),""),"")</f>
        <v/>
      </c>
      <c r="AK1493" s="1" t="str">
        <f>IFERROR(IF($AH1493&gt;=1,VLOOKUP($AG1493,STUDENT!$O$8:$Z$1507,6,0),""),"")</f>
        <v/>
      </c>
      <c r="AL1493" s="1" t="str">
        <f t="shared" si="367"/>
        <v/>
      </c>
      <c r="AM1493" s="1" t="str">
        <f t="shared" si="368"/>
        <v/>
      </c>
      <c r="AN1493" s="1" t="str">
        <f t="shared" si="369"/>
        <v/>
      </c>
      <c r="AO1493" s="1" t="str">
        <f t="shared" si="370"/>
        <v/>
      </c>
      <c r="AP1493" s="1" t="str">
        <f t="shared" si="371"/>
        <v/>
      </c>
      <c r="AQ1493" s="1" t="str">
        <f t="shared" si="372"/>
        <v/>
      </c>
      <c r="AR1493" s="1" t="str">
        <f t="shared" si="373"/>
        <v/>
      </c>
      <c r="AS1493" s="1" t="str">
        <f t="shared" si="374"/>
        <v/>
      </c>
      <c r="AT1493" s="1" t="str">
        <f t="shared" si="375"/>
        <v/>
      </c>
      <c r="AU1493" s="1" t="str">
        <f t="shared" si="376"/>
        <v/>
      </c>
      <c r="AV1493" s="1" t="str">
        <f t="shared" si="377"/>
        <v/>
      </c>
      <c r="AW1493" s="1" t="str">
        <f t="shared" si="378"/>
        <v/>
      </c>
      <c r="AX1493" s="1" t="str">
        <f t="shared" si="379"/>
        <v/>
      </c>
      <c r="AY1493" s="1">
        <f>IFERROR(IF($AE1493&gt;$AE1492,VLOOKUP($AC1493+AL$1,STOCK!$F$10:$AB$209,16,0),IF($AE1493=$AE1492,(IF(AY1492&gt;=1,AY1492-COUNTIFS($AE1492:$AE1492,$AC1493,AL1492:AL1492,$AI$1),0)),0)),0)</f>
        <v>0</v>
      </c>
      <c r="AZ1493" s="1">
        <f>IFERROR(IF($AE1493&gt;$AE1492,VLOOKUP($AC1493+AM$1,STOCK!$F$10:$AB$209,16,0),IF($AE1493=$AE1492,(IF(AZ1492&gt;=1,AZ1492-COUNTIFS($AE1492:$AE1492,$AC1493,AM1492:AM1492,$AI$1),0)),0)),0)</f>
        <v>0</v>
      </c>
      <c r="BA1493" s="1">
        <f>IFERROR(IF($AE1493&gt;$AE1492,VLOOKUP($AC1493+AN$1,STOCK!$F$10:$AB$209,16,0),IF($AE1493=$AE1492,(IF(BA1492&gt;=1,BA1492-COUNTIFS($AE1492:$AE1492,$AC1493,AN1492:AN1492,$AI$1),0)),0)),0)</f>
        <v>0</v>
      </c>
      <c r="BB1493" s="1">
        <f>IFERROR(IF($AE1493&gt;$AE1492,VLOOKUP($AC1493+AO$1,STOCK!$F$10:$AB$209,16,0),IF($AE1493=$AE1492,(IF(BB1492&gt;=1,BB1492-COUNTIFS($AE1492:$AE1492,$AC1493,AO1492:AO1492,$AI$1),0)),0)),0)</f>
        <v>0</v>
      </c>
      <c r="BC1493" s="1">
        <f>IFERROR(IF($AE1493&gt;$AE1492,VLOOKUP($AC1493+AP$1,STOCK!$F$10:$AB$209,16,0),IF($AE1493=$AE1492,(IF(BC1492&gt;=1,BC1492-COUNTIFS($AE1492:$AE1492,$AC1493,AP1492:AP1492,$AI$1),0)),0)),0)</f>
        <v>0</v>
      </c>
      <c r="BD1493" s="1">
        <f>IFERROR(IF($AE1493&gt;$AE1492,VLOOKUP($AC1493+AQ$1,STOCK!$F$10:$AB$209,16,0),IF($AE1493=$AE1492,(IF(BD1492&gt;=1,BD1492-COUNTIFS($AE1492:$AE1492,$AC1493,AQ1492:AQ1492,$AI$1),0)),0)),0)</f>
        <v>0</v>
      </c>
      <c r="BE1493" s="1">
        <f>IFERROR(IF($AE1493&gt;$AE1492,VLOOKUP($AC1493+AR$1,STOCK!$F$10:$AB$209,16,0),IF($AE1493=$AE1492,(IF(BE1492&gt;=1,BE1492-COUNTIFS($AE1492:$AE1492,$AC1493,AR1492:AR1492,$AI$1),0)),0)),0)</f>
        <v>0</v>
      </c>
      <c r="BF1493" s="1">
        <f>IFERROR(IF($AE1493&gt;$AE1492,VLOOKUP($AC1493+AS$1,STOCK!$F$10:$AB$209,16,0),IF($AE1493=$AE1492,(IF(BF1492&gt;=1,BF1492-COUNTIFS($AE1492:$AE1492,$AC1493,AS1492:AS1492,$AI$1),0)),0)),0)</f>
        <v>0</v>
      </c>
      <c r="BG1493" s="1">
        <f>IFERROR(IF($AE1493&gt;$AE1492,VLOOKUP($AC1493+AT$1,STOCK!$F$10:$AB$209,16,0),IF($AE1493=$AE1492,(IF(BG1492&gt;=1,BG1492-COUNTIFS($AE1492:$AE1492,$AC1493,AT1492:AT1492,$AI$1),0)),0)),0)</f>
        <v>0</v>
      </c>
      <c r="BH1493" s="1">
        <f>IFERROR(IF($AE1493&gt;$AE1492,VLOOKUP($AC1493+AU$1,STOCK!$F$10:$AB$209,16,0),IF($AE1493=$AE1492,(IF(BH1492&gt;=1,BH1492-COUNTIFS($AE1492:$AE1492,$AC1493,AU1492:AU1492,$AI$1),0)),0)),0)</f>
        <v>0</v>
      </c>
      <c r="BI1493" s="1">
        <f>IFERROR(IF($AE1493&gt;$AE1492,VLOOKUP($AC1493+AV$1,STOCK!$F$10:$AB$209,16,0),IF($AE1493=$AE1492,(IF(BI1492&gt;=1,BI1492-COUNTIFS($AE1492:$AE1492,$AC1493,AV1492:AV1492,$AI$1),0)),0)),0)</f>
        <v>0</v>
      </c>
      <c r="BJ1493" s="1">
        <f>IFERROR(IF($AE1493&gt;$AE1492,VLOOKUP($AC1493+AW$1,STOCK!$F$10:$AB$209,16,0),IF($AE1493=$AE1492,(IF(BJ1492&gt;=1,BJ1492-COUNTIFS($AE1492:$AE1492,$AC1493,AW1492:AW1492,$AI$1),0)),0)),0)</f>
        <v>0</v>
      </c>
      <c r="BK1493" s="1">
        <f>IFERROR(IF($AE1493&gt;$AE1492,VLOOKUP($AC1493+AX$1,STOCK!$F$10:$AB$209,16,0),IF($AE1493=$AE1492,(IF(BK1492&gt;=1,BK1492-COUNTIFS($AE1492:$AE1492,$AC1493,AX1492:AX1492,$AI$1),0)),0)),0)</f>
        <v>0</v>
      </c>
      <c r="BL1493" s="1">
        <f>IFERROR(IF($AE1493&gt;$AE1492,VLOOKUP($AC1493+AL$1,STOCK!$F$10:$AB$209,17,0),IF($AE1493=$AE1492,(IF(BL1492&gt;=1,BL1492-COUNTIFS($AE1492:$AE1492,$AC1493,AL1492:AL1492,$AI$2),0)),0)),0)</f>
        <v>0</v>
      </c>
      <c r="BM1493" s="1">
        <f>IFERROR(IF($AE1493&gt;$AE1492,VLOOKUP($AC1493+AM$1,STOCK!$F$10:$AB$209,17,0),IF($AE1493=$AE1492,(IF(BM1492&gt;=1,BM1492-COUNTIFS($AE1492:$AE1492,$AC1493,AM1492:AM1492,$AI$2),0)),0)),0)</f>
        <v>0</v>
      </c>
      <c r="BN1493" s="1">
        <f>IFERROR(IF($AE1493&gt;$AE1492,VLOOKUP($AC1493+AN$1,STOCK!$F$10:$AB$209,17,0),IF($AE1493=$AE1492,(IF(BN1492&gt;=1,BN1492-COUNTIFS($AE1492:$AE1492,$AC1493,AN1492:AN1492,$AI$2),0)),0)),0)</f>
        <v>0</v>
      </c>
      <c r="BO1493" s="1">
        <f>IFERROR(IF($AE1493&gt;$AE1492,VLOOKUP($AC1493+AO$1,STOCK!$F$10:$AB$209,17,0),IF($AE1493=$AE1492,(IF(BO1492&gt;=1,BO1492-COUNTIFS($AE1492:$AE1492,$AC1493,AO1492:AO1492,$AI$2),0)),0)),0)</f>
        <v>0</v>
      </c>
      <c r="BP1493" s="1">
        <f>IFERROR(IF($AE1493&gt;$AE1492,VLOOKUP($AC1493+AP$1,STOCK!$F$10:$AB$209,17,0),IF($AE1493=$AE1492,(IF(BP1492&gt;=1,BP1492-COUNTIFS($AE1492:$AE1492,$AC1493,AP1492:AP1492,$AI$2),0)),0)),0)</f>
        <v>0</v>
      </c>
      <c r="BQ1493" s="1">
        <f>IFERROR(IF($AE1493&gt;$AE1492,VLOOKUP($AC1493+AQ$1,STOCK!$F$10:$AB$209,17,0),IF($AE1493=$AE1492,(IF(BQ1492&gt;=1,BQ1492-COUNTIFS($AE1492:$AE1492,$AC1493,AQ1492:AQ1492,$AI$2),0)),0)),0)</f>
        <v>0</v>
      </c>
      <c r="BR1493" s="1">
        <f>IFERROR(IF($AE1493&gt;$AE1492,VLOOKUP($AC1493+AR$1,STOCK!$F$10:$AB$209,17,0),IF($AE1493=$AE1492,(IF(BR1492&gt;=1,BR1492-COUNTIFS($AE1492:$AE1492,$AC1493,AR1492:AR1492,$AI$2),0)),0)),0)</f>
        <v>0</v>
      </c>
      <c r="BS1493" s="1">
        <f>IFERROR(IF($AE1493&gt;$AE1492,VLOOKUP($AC1493+AS$1,STOCK!$F$10:$AB$209,17,0),IF($AE1493=$AE1492,(IF(BS1492&gt;=1,BS1492-COUNTIFS($AE1492:$AE1492,$AC1493,AS1492:AS1492,$AI$2),0)),0)),0)</f>
        <v>0</v>
      </c>
      <c r="BT1493" s="1">
        <f>IFERROR(IF($AE1493&gt;$AE1492,VLOOKUP($AC1493+AT$1,STOCK!$F$10:$AB$209,17,0),IF($AE1493=$AE1492,(IF(BT1492&gt;=1,BT1492-COUNTIFS($AE1492:$AE1492,$AC1493,AT1492:AT1492,$AI$2),0)),0)),0)</f>
        <v>0</v>
      </c>
      <c r="BU1493" s="1">
        <f>IFERROR(IF($AE1493&gt;$AE1492,VLOOKUP($AC1493+AU$1,STOCK!$F$10:$AB$209,17,0),IF($AE1493=$AE1492,(IF(BU1492&gt;=1,BU1492-COUNTIFS($AE1492:$AE1492,$AC1493,AU1492:AU1492,$AI$2),0)),0)),0)</f>
        <v>0</v>
      </c>
      <c r="BV1493" s="1">
        <f>IFERROR(IF($AE1493&gt;$AE1492,VLOOKUP($AC1493+AV$1,STOCK!$F$10:$AB$209,17,0),IF($AE1493=$AE1492,(IF(BV1492&gt;=1,BV1492-COUNTIFS($AE1492:$AE1492,$AC1493,AV1492:AV1492,$AI$2),0)),0)),0)</f>
        <v>0</v>
      </c>
      <c r="BW1493" s="1">
        <f>IFERROR(IF($AE1493&gt;$AE1492,VLOOKUP($AC1493+AW$1,STOCK!$F$10:$AB$209,17,0),IF($AE1493=$AE1492,(IF(BW1492&gt;=1,BW1492-COUNTIFS($AE1492:$AE1492,$AC1493,AW1492:AW1492,$AI$2),0)),0)),0)</f>
        <v>0</v>
      </c>
      <c r="BX1493" s="1">
        <f>IFERROR(IF($AE1493&gt;$AE1492,VLOOKUP($AC1493+AX$1,STOCK!$F$10:$AB$209,17,0),IF($AE1493=$AE1492,(IF(BX1492&gt;=1,BX1492-COUNTIFS($AE1492:$AE1492,$AC1493,AX1492:AX1492,$AI$2),0)),0)),0)</f>
        <v>0</v>
      </c>
    </row>
    <row r="1494" spans="29:76" x14ac:dyDescent="0.25">
      <c r="AC1494" s="1">
        <f t="shared" si="365"/>
        <v>0</v>
      </c>
      <c r="AD1494" s="1">
        <f>IFERROR(IF(LEN(AK1494)&gt;=1,VLOOKUP(HLOOKUP(AK1494,PROFILE!$K$5:$V$8,4,0),PROFILE!$F$1:$G$3,2,0),0),0)</f>
        <v>0</v>
      </c>
      <c r="AE1494" s="1">
        <f t="shared" si="366"/>
        <v>0</v>
      </c>
      <c r="AF1494" s="1">
        <v>1481</v>
      </c>
      <c r="AI1494" s="1" t="str">
        <f>IFERROR(IF($AH1494&gt;=1,VLOOKUP($AG1494,STUDENT!$O$8:$Z$1507,3,0),""),"")</f>
        <v/>
      </c>
      <c r="AJ1494" s="1" t="str">
        <f>IFERROR(IF($AH1494&gt;=1,VLOOKUP($AG1494,STUDENT!$O$8:$Z$1507,4,0),""),"")</f>
        <v/>
      </c>
      <c r="AK1494" s="1" t="str">
        <f>IFERROR(IF($AH1494&gt;=1,VLOOKUP($AG1494,STUDENT!$O$8:$Z$1507,6,0),""),"")</f>
        <v/>
      </c>
      <c r="AL1494" s="1" t="str">
        <f t="shared" si="367"/>
        <v/>
      </c>
      <c r="AM1494" s="1" t="str">
        <f t="shared" si="368"/>
        <v/>
      </c>
      <c r="AN1494" s="1" t="str">
        <f t="shared" si="369"/>
        <v/>
      </c>
      <c r="AO1494" s="1" t="str">
        <f t="shared" si="370"/>
        <v/>
      </c>
      <c r="AP1494" s="1" t="str">
        <f t="shared" si="371"/>
        <v/>
      </c>
      <c r="AQ1494" s="1" t="str">
        <f t="shared" si="372"/>
        <v/>
      </c>
      <c r="AR1494" s="1" t="str">
        <f t="shared" si="373"/>
        <v/>
      </c>
      <c r="AS1494" s="1" t="str">
        <f t="shared" si="374"/>
        <v/>
      </c>
      <c r="AT1494" s="1" t="str">
        <f t="shared" si="375"/>
        <v/>
      </c>
      <c r="AU1494" s="1" t="str">
        <f t="shared" si="376"/>
        <v/>
      </c>
      <c r="AV1494" s="1" t="str">
        <f t="shared" si="377"/>
        <v/>
      </c>
      <c r="AW1494" s="1" t="str">
        <f t="shared" si="378"/>
        <v/>
      </c>
      <c r="AX1494" s="1" t="str">
        <f t="shared" si="379"/>
        <v/>
      </c>
      <c r="AY1494" s="1">
        <f>IFERROR(IF($AE1494&gt;$AE1493,VLOOKUP($AC1494+AL$1,STOCK!$F$10:$AB$209,16,0),IF($AE1494=$AE1493,(IF(AY1493&gt;=1,AY1493-COUNTIFS($AE1493:$AE1493,$AC1494,AL1493:AL1493,$AI$1),0)),0)),0)</f>
        <v>0</v>
      </c>
      <c r="AZ1494" s="1">
        <f>IFERROR(IF($AE1494&gt;$AE1493,VLOOKUP($AC1494+AM$1,STOCK!$F$10:$AB$209,16,0),IF($AE1494=$AE1493,(IF(AZ1493&gt;=1,AZ1493-COUNTIFS($AE1493:$AE1493,$AC1494,AM1493:AM1493,$AI$1),0)),0)),0)</f>
        <v>0</v>
      </c>
      <c r="BA1494" s="1">
        <f>IFERROR(IF($AE1494&gt;$AE1493,VLOOKUP($AC1494+AN$1,STOCK!$F$10:$AB$209,16,0),IF($AE1494=$AE1493,(IF(BA1493&gt;=1,BA1493-COUNTIFS($AE1493:$AE1493,$AC1494,AN1493:AN1493,$AI$1),0)),0)),0)</f>
        <v>0</v>
      </c>
      <c r="BB1494" s="1">
        <f>IFERROR(IF($AE1494&gt;$AE1493,VLOOKUP($AC1494+AO$1,STOCK!$F$10:$AB$209,16,0),IF($AE1494=$AE1493,(IF(BB1493&gt;=1,BB1493-COUNTIFS($AE1493:$AE1493,$AC1494,AO1493:AO1493,$AI$1),0)),0)),0)</f>
        <v>0</v>
      </c>
      <c r="BC1494" s="1">
        <f>IFERROR(IF($AE1494&gt;$AE1493,VLOOKUP($AC1494+AP$1,STOCK!$F$10:$AB$209,16,0),IF($AE1494=$AE1493,(IF(BC1493&gt;=1,BC1493-COUNTIFS($AE1493:$AE1493,$AC1494,AP1493:AP1493,$AI$1),0)),0)),0)</f>
        <v>0</v>
      </c>
      <c r="BD1494" s="1">
        <f>IFERROR(IF($AE1494&gt;$AE1493,VLOOKUP($AC1494+AQ$1,STOCK!$F$10:$AB$209,16,0),IF($AE1494=$AE1493,(IF(BD1493&gt;=1,BD1493-COUNTIFS($AE1493:$AE1493,$AC1494,AQ1493:AQ1493,$AI$1),0)),0)),0)</f>
        <v>0</v>
      </c>
      <c r="BE1494" s="1">
        <f>IFERROR(IF($AE1494&gt;$AE1493,VLOOKUP($AC1494+AR$1,STOCK!$F$10:$AB$209,16,0),IF($AE1494=$AE1493,(IF(BE1493&gt;=1,BE1493-COUNTIFS($AE1493:$AE1493,$AC1494,AR1493:AR1493,$AI$1),0)),0)),0)</f>
        <v>0</v>
      </c>
      <c r="BF1494" s="1">
        <f>IFERROR(IF($AE1494&gt;$AE1493,VLOOKUP($AC1494+AS$1,STOCK!$F$10:$AB$209,16,0),IF($AE1494=$AE1493,(IF(BF1493&gt;=1,BF1493-COUNTIFS($AE1493:$AE1493,$AC1494,AS1493:AS1493,$AI$1),0)),0)),0)</f>
        <v>0</v>
      </c>
      <c r="BG1494" s="1">
        <f>IFERROR(IF($AE1494&gt;$AE1493,VLOOKUP($AC1494+AT$1,STOCK!$F$10:$AB$209,16,0),IF($AE1494=$AE1493,(IF(BG1493&gt;=1,BG1493-COUNTIFS($AE1493:$AE1493,$AC1494,AT1493:AT1493,$AI$1),0)),0)),0)</f>
        <v>0</v>
      </c>
      <c r="BH1494" s="1">
        <f>IFERROR(IF($AE1494&gt;$AE1493,VLOOKUP($AC1494+AU$1,STOCK!$F$10:$AB$209,16,0),IF($AE1494=$AE1493,(IF(BH1493&gt;=1,BH1493-COUNTIFS($AE1493:$AE1493,$AC1494,AU1493:AU1493,$AI$1),0)),0)),0)</f>
        <v>0</v>
      </c>
      <c r="BI1494" s="1">
        <f>IFERROR(IF($AE1494&gt;$AE1493,VLOOKUP($AC1494+AV$1,STOCK!$F$10:$AB$209,16,0),IF($AE1494=$AE1493,(IF(BI1493&gt;=1,BI1493-COUNTIFS($AE1493:$AE1493,$AC1494,AV1493:AV1493,$AI$1),0)),0)),0)</f>
        <v>0</v>
      </c>
      <c r="BJ1494" s="1">
        <f>IFERROR(IF($AE1494&gt;$AE1493,VLOOKUP($AC1494+AW$1,STOCK!$F$10:$AB$209,16,0),IF($AE1494=$AE1493,(IF(BJ1493&gt;=1,BJ1493-COUNTIFS($AE1493:$AE1493,$AC1494,AW1493:AW1493,$AI$1),0)),0)),0)</f>
        <v>0</v>
      </c>
      <c r="BK1494" s="1">
        <f>IFERROR(IF($AE1494&gt;$AE1493,VLOOKUP($AC1494+AX$1,STOCK!$F$10:$AB$209,16,0),IF($AE1494=$AE1493,(IF(BK1493&gt;=1,BK1493-COUNTIFS($AE1493:$AE1493,$AC1494,AX1493:AX1493,$AI$1),0)),0)),0)</f>
        <v>0</v>
      </c>
      <c r="BL1494" s="1">
        <f>IFERROR(IF($AE1494&gt;$AE1493,VLOOKUP($AC1494+AL$1,STOCK!$F$10:$AB$209,17,0),IF($AE1494=$AE1493,(IF(BL1493&gt;=1,BL1493-COUNTIFS($AE1493:$AE1493,$AC1494,AL1493:AL1493,$AI$2),0)),0)),0)</f>
        <v>0</v>
      </c>
      <c r="BM1494" s="1">
        <f>IFERROR(IF($AE1494&gt;$AE1493,VLOOKUP($AC1494+AM$1,STOCK!$F$10:$AB$209,17,0),IF($AE1494=$AE1493,(IF(BM1493&gt;=1,BM1493-COUNTIFS($AE1493:$AE1493,$AC1494,AM1493:AM1493,$AI$2),0)),0)),0)</f>
        <v>0</v>
      </c>
      <c r="BN1494" s="1">
        <f>IFERROR(IF($AE1494&gt;$AE1493,VLOOKUP($AC1494+AN$1,STOCK!$F$10:$AB$209,17,0),IF($AE1494=$AE1493,(IF(BN1493&gt;=1,BN1493-COUNTIFS($AE1493:$AE1493,$AC1494,AN1493:AN1493,$AI$2),0)),0)),0)</f>
        <v>0</v>
      </c>
      <c r="BO1494" s="1">
        <f>IFERROR(IF($AE1494&gt;$AE1493,VLOOKUP($AC1494+AO$1,STOCK!$F$10:$AB$209,17,0),IF($AE1494=$AE1493,(IF(BO1493&gt;=1,BO1493-COUNTIFS($AE1493:$AE1493,$AC1494,AO1493:AO1493,$AI$2),0)),0)),0)</f>
        <v>0</v>
      </c>
      <c r="BP1494" s="1">
        <f>IFERROR(IF($AE1494&gt;$AE1493,VLOOKUP($AC1494+AP$1,STOCK!$F$10:$AB$209,17,0),IF($AE1494=$AE1493,(IF(BP1493&gt;=1,BP1493-COUNTIFS($AE1493:$AE1493,$AC1494,AP1493:AP1493,$AI$2),0)),0)),0)</f>
        <v>0</v>
      </c>
      <c r="BQ1494" s="1">
        <f>IFERROR(IF($AE1494&gt;$AE1493,VLOOKUP($AC1494+AQ$1,STOCK!$F$10:$AB$209,17,0),IF($AE1494=$AE1493,(IF(BQ1493&gt;=1,BQ1493-COUNTIFS($AE1493:$AE1493,$AC1494,AQ1493:AQ1493,$AI$2),0)),0)),0)</f>
        <v>0</v>
      </c>
      <c r="BR1494" s="1">
        <f>IFERROR(IF($AE1494&gt;$AE1493,VLOOKUP($AC1494+AR$1,STOCK!$F$10:$AB$209,17,0),IF($AE1494=$AE1493,(IF(BR1493&gt;=1,BR1493-COUNTIFS($AE1493:$AE1493,$AC1494,AR1493:AR1493,$AI$2),0)),0)),0)</f>
        <v>0</v>
      </c>
      <c r="BS1494" s="1">
        <f>IFERROR(IF($AE1494&gt;$AE1493,VLOOKUP($AC1494+AS$1,STOCK!$F$10:$AB$209,17,0),IF($AE1494=$AE1493,(IF(BS1493&gt;=1,BS1493-COUNTIFS($AE1493:$AE1493,$AC1494,AS1493:AS1493,$AI$2),0)),0)),0)</f>
        <v>0</v>
      </c>
      <c r="BT1494" s="1">
        <f>IFERROR(IF($AE1494&gt;$AE1493,VLOOKUP($AC1494+AT$1,STOCK!$F$10:$AB$209,17,0),IF($AE1494=$AE1493,(IF(BT1493&gt;=1,BT1493-COUNTIFS($AE1493:$AE1493,$AC1494,AT1493:AT1493,$AI$2),0)),0)),0)</f>
        <v>0</v>
      </c>
      <c r="BU1494" s="1">
        <f>IFERROR(IF($AE1494&gt;$AE1493,VLOOKUP($AC1494+AU$1,STOCK!$F$10:$AB$209,17,0),IF($AE1494=$AE1493,(IF(BU1493&gt;=1,BU1493-COUNTIFS($AE1493:$AE1493,$AC1494,AU1493:AU1493,$AI$2),0)),0)),0)</f>
        <v>0</v>
      </c>
      <c r="BV1494" s="1">
        <f>IFERROR(IF($AE1494&gt;$AE1493,VLOOKUP($AC1494+AV$1,STOCK!$F$10:$AB$209,17,0),IF($AE1494=$AE1493,(IF(BV1493&gt;=1,BV1493-COUNTIFS($AE1493:$AE1493,$AC1494,AV1493:AV1493,$AI$2),0)),0)),0)</f>
        <v>0</v>
      </c>
      <c r="BW1494" s="1">
        <f>IFERROR(IF($AE1494&gt;$AE1493,VLOOKUP($AC1494+AW$1,STOCK!$F$10:$AB$209,17,0),IF($AE1494=$AE1493,(IF(BW1493&gt;=1,BW1493-COUNTIFS($AE1493:$AE1493,$AC1494,AW1493:AW1493,$AI$2),0)),0)),0)</f>
        <v>0</v>
      </c>
      <c r="BX1494" s="1">
        <f>IFERROR(IF($AE1494&gt;$AE1493,VLOOKUP($AC1494+AX$1,STOCK!$F$10:$AB$209,17,0),IF($AE1494=$AE1493,(IF(BX1493&gt;=1,BX1493-COUNTIFS($AE1493:$AE1493,$AC1494,AX1493:AX1493,$AI$2),0)),0)),0)</f>
        <v>0</v>
      </c>
    </row>
    <row r="1495" spans="29:76" x14ac:dyDescent="0.25">
      <c r="AC1495" s="1">
        <f t="shared" si="365"/>
        <v>0</v>
      </c>
      <c r="AD1495" s="1">
        <f>IFERROR(IF(LEN(AK1495)&gt;=1,VLOOKUP(HLOOKUP(AK1495,PROFILE!$K$5:$V$8,4,0),PROFILE!$F$1:$G$3,2,0),0),0)</f>
        <v>0</v>
      </c>
      <c r="AE1495" s="1">
        <f t="shared" si="366"/>
        <v>0</v>
      </c>
      <c r="AF1495" s="1">
        <v>1482</v>
      </c>
      <c r="AI1495" s="1" t="str">
        <f>IFERROR(IF($AH1495&gt;=1,VLOOKUP($AG1495,STUDENT!$O$8:$Z$1507,3,0),""),"")</f>
        <v/>
      </c>
      <c r="AJ1495" s="1" t="str">
        <f>IFERROR(IF($AH1495&gt;=1,VLOOKUP($AG1495,STUDENT!$O$8:$Z$1507,4,0),""),"")</f>
        <v/>
      </c>
      <c r="AK1495" s="1" t="str">
        <f>IFERROR(IF($AH1495&gt;=1,VLOOKUP($AG1495,STUDENT!$O$8:$Z$1507,6,0),""),"")</f>
        <v/>
      </c>
      <c r="AL1495" s="1" t="str">
        <f t="shared" si="367"/>
        <v/>
      </c>
      <c r="AM1495" s="1" t="str">
        <f t="shared" si="368"/>
        <v/>
      </c>
      <c r="AN1495" s="1" t="str">
        <f t="shared" si="369"/>
        <v/>
      </c>
      <c r="AO1495" s="1" t="str">
        <f t="shared" si="370"/>
        <v/>
      </c>
      <c r="AP1495" s="1" t="str">
        <f t="shared" si="371"/>
        <v/>
      </c>
      <c r="AQ1495" s="1" t="str">
        <f t="shared" si="372"/>
        <v/>
      </c>
      <c r="AR1495" s="1" t="str">
        <f t="shared" si="373"/>
        <v/>
      </c>
      <c r="AS1495" s="1" t="str">
        <f t="shared" si="374"/>
        <v/>
      </c>
      <c r="AT1495" s="1" t="str">
        <f t="shared" si="375"/>
        <v/>
      </c>
      <c r="AU1495" s="1" t="str">
        <f t="shared" si="376"/>
        <v/>
      </c>
      <c r="AV1495" s="1" t="str">
        <f t="shared" si="377"/>
        <v/>
      </c>
      <c r="AW1495" s="1" t="str">
        <f t="shared" si="378"/>
        <v/>
      </c>
      <c r="AX1495" s="1" t="str">
        <f t="shared" si="379"/>
        <v/>
      </c>
      <c r="AY1495" s="1">
        <f>IFERROR(IF($AE1495&gt;$AE1494,VLOOKUP($AC1495+AL$1,STOCK!$F$10:$AB$209,16,0),IF($AE1495=$AE1494,(IF(AY1494&gt;=1,AY1494-COUNTIFS($AE1494:$AE1494,$AC1495,AL1494:AL1494,$AI$1),0)),0)),0)</f>
        <v>0</v>
      </c>
      <c r="AZ1495" s="1">
        <f>IFERROR(IF($AE1495&gt;$AE1494,VLOOKUP($AC1495+AM$1,STOCK!$F$10:$AB$209,16,0),IF($AE1495=$AE1494,(IF(AZ1494&gt;=1,AZ1494-COUNTIFS($AE1494:$AE1494,$AC1495,AM1494:AM1494,$AI$1),0)),0)),0)</f>
        <v>0</v>
      </c>
      <c r="BA1495" s="1">
        <f>IFERROR(IF($AE1495&gt;$AE1494,VLOOKUP($AC1495+AN$1,STOCK!$F$10:$AB$209,16,0),IF($AE1495=$AE1494,(IF(BA1494&gt;=1,BA1494-COUNTIFS($AE1494:$AE1494,$AC1495,AN1494:AN1494,$AI$1),0)),0)),0)</f>
        <v>0</v>
      </c>
      <c r="BB1495" s="1">
        <f>IFERROR(IF($AE1495&gt;$AE1494,VLOOKUP($AC1495+AO$1,STOCK!$F$10:$AB$209,16,0),IF($AE1495=$AE1494,(IF(BB1494&gt;=1,BB1494-COUNTIFS($AE1494:$AE1494,$AC1495,AO1494:AO1494,$AI$1),0)),0)),0)</f>
        <v>0</v>
      </c>
      <c r="BC1495" s="1">
        <f>IFERROR(IF($AE1495&gt;$AE1494,VLOOKUP($AC1495+AP$1,STOCK!$F$10:$AB$209,16,0),IF($AE1495=$AE1494,(IF(BC1494&gt;=1,BC1494-COUNTIFS($AE1494:$AE1494,$AC1495,AP1494:AP1494,$AI$1),0)),0)),0)</f>
        <v>0</v>
      </c>
      <c r="BD1495" s="1">
        <f>IFERROR(IF($AE1495&gt;$AE1494,VLOOKUP($AC1495+AQ$1,STOCK!$F$10:$AB$209,16,0),IF($AE1495=$AE1494,(IF(BD1494&gt;=1,BD1494-COUNTIFS($AE1494:$AE1494,$AC1495,AQ1494:AQ1494,$AI$1),0)),0)),0)</f>
        <v>0</v>
      </c>
      <c r="BE1495" s="1">
        <f>IFERROR(IF($AE1495&gt;$AE1494,VLOOKUP($AC1495+AR$1,STOCK!$F$10:$AB$209,16,0),IF($AE1495=$AE1494,(IF(BE1494&gt;=1,BE1494-COUNTIFS($AE1494:$AE1494,$AC1495,AR1494:AR1494,$AI$1),0)),0)),0)</f>
        <v>0</v>
      </c>
      <c r="BF1495" s="1">
        <f>IFERROR(IF($AE1495&gt;$AE1494,VLOOKUP($AC1495+AS$1,STOCK!$F$10:$AB$209,16,0),IF($AE1495=$AE1494,(IF(BF1494&gt;=1,BF1494-COUNTIFS($AE1494:$AE1494,$AC1495,AS1494:AS1494,$AI$1),0)),0)),0)</f>
        <v>0</v>
      </c>
      <c r="BG1495" s="1">
        <f>IFERROR(IF($AE1495&gt;$AE1494,VLOOKUP($AC1495+AT$1,STOCK!$F$10:$AB$209,16,0),IF($AE1495=$AE1494,(IF(BG1494&gt;=1,BG1494-COUNTIFS($AE1494:$AE1494,$AC1495,AT1494:AT1494,$AI$1),0)),0)),0)</f>
        <v>0</v>
      </c>
      <c r="BH1495" s="1">
        <f>IFERROR(IF($AE1495&gt;$AE1494,VLOOKUP($AC1495+AU$1,STOCK!$F$10:$AB$209,16,0),IF($AE1495=$AE1494,(IF(BH1494&gt;=1,BH1494-COUNTIFS($AE1494:$AE1494,$AC1495,AU1494:AU1494,$AI$1),0)),0)),0)</f>
        <v>0</v>
      </c>
      <c r="BI1495" s="1">
        <f>IFERROR(IF($AE1495&gt;$AE1494,VLOOKUP($AC1495+AV$1,STOCK!$F$10:$AB$209,16,0),IF($AE1495=$AE1494,(IF(BI1494&gt;=1,BI1494-COUNTIFS($AE1494:$AE1494,$AC1495,AV1494:AV1494,$AI$1),0)),0)),0)</f>
        <v>0</v>
      </c>
      <c r="BJ1495" s="1">
        <f>IFERROR(IF($AE1495&gt;$AE1494,VLOOKUP($AC1495+AW$1,STOCK!$F$10:$AB$209,16,0),IF($AE1495=$AE1494,(IF(BJ1494&gt;=1,BJ1494-COUNTIFS($AE1494:$AE1494,$AC1495,AW1494:AW1494,$AI$1),0)),0)),0)</f>
        <v>0</v>
      </c>
      <c r="BK1495" s="1">
        <f>IFERROR(IF($AE1495&gt;$AE1494,VLOOKUP($AC1495+AX$1,STOCK!$F$10:$AB$209,16,0),IF($AE1495=$AE1494,(IF(BK1494&gt;=1,BK1494-COUNTIFS($AE1494:$AE1494,$AC1495,AX1494:AX1494,$AI$1),0)),0)),0)</f>
        <v>0</v>
      </c>
      <c r="BL1495" s="1">
        <f>IFERROR(IF($AE1495&gt;$AE1494,VLOOKUP($AC1495+AL$1,STOCK!$F$10:$AB$209,17,0),IF($AE1495=$AE1494,(IF(BL1494&gt;=1,BL1494-COUNTIFS($AE1494:$AE1494,$AC1495,AL1494:AL1494,$AI$2),0)),0)),0)</f>
        <v>0</v>
      </c>
      <c r="BM1495" s="1">
        <f>IFERROR(IF($AE1495&gt;$AE1494,VLOOKUP($AC1495+AM$1,STOCK!$F$10:$AB$209,17,0),IF($AE1495=$AE1494,(IF(BM1494&gt;=1,BM1494-COUNTIFS($AE1494:$AE1494,$AC1495,AM1494:AM1494,$AI$2),0)),0)),0)</f>
        <v>0</v>
      </c>
      <c r="BN1495" s="1">
        <f>IFERROR(IF($AE1495&gt;$AE1494,VLOOKUP($AC1495+AN$1,STOCK!$F$10:$AB$209,17,0),IF($AE1495=$AE1494,(IF(BN1494&gt;=1,BN1494-COUNTIFS($AE1494:$AE1494,$AC1495,AN1494:AN1494,$AI$2),0)),0)),0)</f>
        <v>0</v>
      </c>
      <c r="BO1495" s="1">
        <f>IFERROR(IF($AE1495&gt;$AE1494,VLOOKUP($AC1495+AO$1,STOCK!$F$10:$AB$209,17,0),IF($AE1495=$AE1494,(IF(BO1494&gt;=1,BO1494-COUNTIFS($AE1494:$AE1494,$AC1495,AO1494:AO1494,$AI$2),0)),0)),0)</f>
        <v>0</v>
      </c>
      <c r="BP1495" s="1">
        <f>IFERROR(IF($AE1495&gt;$AE1494,VLOOKUP($AC1495+AP$1,STOCK!$F$10:$AB$209,17,0),IF($AE1495=$AE1494,(IF(BP1494&gt;=1,BP1494-COUNTIFS($AE1494:$AE1494,$AC1495,AP1494:AP1494,$AI$2),0)),0)),0)</f>
        <v>0</v>
      </c>
      <c r="BQ1495" s="1">
        <f>IFERROR(IF($AE1495&gt;$AE1494,VLOOKUP($AC1495+AQ$1,STOCK!$F$10:$AB$209,17,0),IF($AE1495=$AE1494,(IF(BQ1494&gt;=1,BQ1494-COUNTIFS($AE1494:$AE1494,$AC1495,AQ1494:AQ1494,$AI$2),0)),0)),0)</f>
        <v>0</v>
      </c>
      <c r="BR1495" s="1">
        <f>IFERROR(IF($AE1495&gt;$AE1494,VLOOKUP($AC1495+AR$1,STOCK!$F$10:$AB$209,17,0),IF($AE1495=$AE1494,(IF(BR1494&gt;=1,BR1494-COUNTIFS($AE1494:$AE1494,$AC1495,AR1494:AR1494,$AI$2),0)),0)),0)</f>
        <v>0</v>
      </c>
      <c r="BS1495" s="1">
        <f>IFERROR(IF($AE1495&gt;$AE1494,VLOOKUP($AC1495+AS$1,STOCK!$F$10:$AB$209,17,0),IF($AE1495=$AE1494,(IF(BS1494&gt;=1,BS1494-COUNTIFS($AE1494:$AE1494,$AC1495,AS1494:AS1494,$AI$2),0)),0)),0)</f>
        <v>0</v>
      </c>
      <c r="BT1495" s="1">
        <f>IFERROR(IF($AE1495&gt;$AE1494,VLOOKUP($AC1495+AT$1,STOCK!$F$10:$AB$209,17,0),IF($AE1495=$AE1494,(IF(BT1494&gt;=1,BT1494-COUNTIFS($AE1494:$AE1494,$AC1495,AT1494:AT1494,$AI$2),0)),0)),0)</f>
        <v>0</v>
      </c>
      <c r="BU1495" s="1">
        <f>IFERROR(IF($AE1495&gt;$AE1494,VLOOKUP($AC1495+AU$1,STOCK!$F$10:$AB$209,17,0),IF($AE1495=$AE1494,(IF(BU1494&gt;=1,BU1494-COUNTIFS($AE1494:$AE1494,$AC1495,AU1494:AU1494,$AI$2),0)),0)),0)</f>
        <v>0</v>
      </c>
      <c r="BV1495" s="1">
        <f>IFERROR(IF($AE1495&gt;$AE1494,VLOOKUP($AC1495+AV$1,STOCK!$F$10:$AB$209,17,0),IF($AE1495=$AE1494,(IF(BV1494&gt;=1,BV1494-COUNTIFS($AE1494:$AE1494,$AC1495,AV1494:AV1494,$AI$2),0)),0)),0)</f>
        <v>0</v>
      </c>
      <c r="BW1495" s="1">
        <f>IFERROR(IF($AE1495&gt;$AE1494,VLOOKUP($AC1495+AW$1,STOCK!$F$10:$AB$209,17,0),IF($AE1495=$AE1494,(IF(BW1494&gt;=1,BW1494-COUNTIFS($AE1494:$AE1494,$AC1495,AW1494:AW1494,$AI$2),0)),0)),0)</f>
        <v>0</v>
      </c>
      <c r="BX1495" s="1">
        <f>IFERROR(IF($AE1495&gt;$AE1494,VLOOKUP($AC1495+AX$1,STOCK!$F$10:$AB$209,17,0),IF($AE1495=$AE1494,(IF(BX1494&gt;=1,BX1494-COUNTIFS($AE1494:$AE1494,$AC1495,AX1494:AX1494,$AI$2),0)),0)),0)</f>
        <v>0</v>
      </c>
    </row>
    <row r="1496" spans="29:76" x14ac:dyDescent="0.25">
      <c r="AC1496" s="1">
        <f t="shared" si="365"/>
        <v>0</v>
      </c>
      <c r="AD1496" s="1">
        <f>IFERROR(IF(LEN(AK1496)&gt;=1,VLOOKUP(HLOOKUP(AK1496,PROFILE!$K$5:$V$8,4,0),PROFILE!$F$1:$G$3,2,0),0),0)</f>
        <v>0</v>
      </c>
      <c r="AE1496" s="1">
        <f t="shared" si="366"/>
        <v>0</v>
      </c>
      <c r="AF1496" s="1">
        <v>1483</v>
      </c>
      <c r="AI1496" s="1" t="str">
        <f>IFERROR(IF($AH1496&gt;=1,VLOOKUP($AG1496,STUDENT!$O$8:$Z$1507,3,0),""),"")</f>
        <v/>
      </c>
      <c r="AJ1496" s="1" t="str">
        <f>IFERROR(IF($AH1496&gt;=1,VLOOKUP($AG1496,STUDENT!$O$8:$Z$1507,4,0),""),"")</f>
        <v/>
      </c>
      <c r="AK1496" s="1" t="str">
        <f>IFERROR(IF($AH1496&gt;=1,VLOOKUP($AG1496,STUDENT!$O$8:$Z$1507,6,0),""),"")</f>
        <v/>
      </c>
      <c r="AL1496" s="1" t="str">
        <f t="shared" si="367"/>
        <v/>
      </c>
      <c r="AM1496" s="1" t="str">
        <f t="shared" si="368"/>
        <v/>
      </c>
      <c r="AN1496" s="1" t="str">
        <f t="shared" si="369"/>
        <v/>
      </c>
      <c r="AO1496" s="1" t="str">
        <f t="shared" si="370"/>
        <v/>
      </c>
      <c r="AP1496" s="1" t="str">
        <f t="shared" si="371"/>
        <v/>
      </c>
      <c r="AQ1496" s="1" t="str">
        <f t="shared" si="372"/>
        <v/>
      </c>
      <c r="AR1496" s="1" t="str">
        <f t="shared" si="373"/>
        <v/>
      </c>
      <c r="AS1496" s="1" t="str">
        <f t="shared" si="374"/>
        <v/>
      </c>
      <c r="AT1496" s="1" t="str">
        <f t="shared" si="375"/>
        <v/>
      </c>
      <c r="AU1496" s="1" t="str">
        <f t="shared" si="376"/>
        <v/>
      </c>
      <c r="AV1496" s="1" t="str">
        <f t="shared" si="377"/>
        <v/>
      </c>
      <c r="AW1496" s="1" t="str">
        <f t="shared" si="378"/>
        <v/>
      </c>
      <c r="AX1496" s="1" t="str">
        <f t="shared" si="379"/>
        <v/>
      </c>
      <c r="AY1496" s="1">
        <f>IFERROR(IF($AE1496&gt;$AE1495,VLOOKUP($AC1496+AL$1,STOCK!$F$10:$AB$209,16,0),IF($AE1496=$AE1495,(IF(AY1495&gt;=1,AY1495-COUNTIFS($AE1495:$AE1495,$AC1496,AL1495:AL1495,$AI$1),0)),0)),0)</f>
        <v>0</v>
      </c>
      <c r="AZ1496" s="1">
        <f>IFERROR(IF($AE1496&gt;$AE1495,VLOOKUP($AC1496+AM$1,STOCK!$F$10:$AB$209,16,0),IF($AE1496=$AE1495,(IF(AZ1495&gt;=1,AZ1495-COUNTIFS($AE1495:$AE1495,$AC1496,AM1495:AM1495,$AI$1),0)),0)),0)</f>
        <v>0</v>
      </c>
      <c r="BA1496" s="1">
        <f>IFERROR(IF($AE1496&gt;$AE1495,VLOOKUP($AC1496+AN$1,STOCK!$F$10:$AB$209,16,0),IF($AE1496=$AE1495,(IF(BA1495&gt;=1,BA1495-COUNTIFS($AE1495:$AE1495,$AC1496,AN1495:AN1495,$AI$1),0)),0)),0)</f>
        <v>0</v>
      </c>
      <c r="BB1496" s="1">
        <f>IFERROR(IF($AE1496&gt;$AE1495,VLOOKUP($AC1496+AO$1,STOCK!$F$10:$AB$209,16,0),IF($AE1496=$AE1495,(IF(BB1495&gt;=1,BB1495-COUNTIFS($AE1495:$AE1495,$AC1496,AO1495:AO1495,$AI$1),0)),0)),0)</f>
        <v>0</v>
      </c>
      <c r="BC1496" s="1">
        <f>IFERROR(IF($AE1496&gt;$AE1495,VLOOKUP($AC1496+AP$1,STOCK!$F$10:$AB$209,16,0),IF($AE1496=$AE1495,(IF(BC1495&gt;=1,BC1495-COUNTIFS($AE1495:$AE1495,$AC1496,AP1495:AP1495,$AI$1),0)),0)),0)</f>
        <v>0</v>
      </c>
      <c r="BD1496" s="1">
        <f>IFERROR(IF($AE1496&gt;$AE1495,VLOOKUP($AC1496+AQ$1,STOCK!$F$10:$AB$209,16,0),IF($AE1496=$AE1495,(IF(BD1495&gt;=1,BD1495-COUNTIFS($AE1495:$AE1495,$AC1496,AQ1495:AQ1495,$AI$1),0)),0)),0)</f>
        <v>0</v>
      </c>
      <c r="BE1496" s="1">
        <f>IFERROR(IF($AE1496&gt;$AE1495,VLOOKUP($AC1496+AR$1,STOCK!$F$10:$AB$209,16,0),IF($AE1496=$AE1495,(IF(BE1495&gt;=1,BE1495-COUNTIFS($AE1495:$AE1495,$AC1496,AR1495:AR1495,$AI$1),0)),0)),0)</f>
        <v>0</v>
      </c>
      <c r="BF1496" s="1">
        <f>IFERROR(IF($AE1496&gt;$AE1495,VLOOKUP($AC1496+AS$1,STOCK!$F$10:$AB$209,16,0),IF($AE1496=$AE1495,(IF(BF1495&gt;=1,BF1495-COUNTIFS($AE1495:$AE1495,$AC1496,AS1495:AS1495,$AI$1),0)),0)),0)</f>
        <v>0</v>
      </c>
      <c r="BG1496" s="1">
        <f>IFERROR(IF($AE1496&gt;$AE1495,VLOOKUP($AC1496+AT$1,STOCK!$F$10:$AB$209,16,0),IF($AE1496=$AE1495,(IF(BG1495&gt;=1,BG1495-COUNTIFS($AE1495:$AE1495,$AC1496,AT1495:AT1495,$AI$1),0)),0)),0)</f>
        <v>0</v>
      </c>
      <c r="BH1496" s="1">
        <f>IFERROR(IF($AE1496&gt;$AE1495,VLOOKUP($AC1496+AU$1,STOCK!$F$10:$AB$209,16,0),IF($AE1496=$AE1495,(IF(BH1495&gt;=1,BH1495-COUNTIFS($AE1495:$AE1495,$AC1496,AU1495:AU1495,$AI$1),0)),0)),0)</f>
        <v>0</v>
      </c>
      <c r="BI1496" s="1">
        <f>IFERROR(IF($AE1496&gt;$AE1495,VLOOKUP($AC1496+AV$1,STOCK!$F$10:$AB$209,16,0),IF($AE1496=$AE1495,(IF(BI1495&gt;=1,BI1495-COUNTIFS($AE1495:$AE1495,$AC1496,AV1495:AV1495,$AI$1),0)),0)),0)</f>
        <v>0</v>
      </c>
      <c r="BJ1496" s="1">
        <f>IFERROR(IF($AE1496&gt;$AE1495,VLOOKUP($AC1496+AW$1,STOCK!$F$10:$AB$209,16,0),IF($AE1496=$AE1495,(IF(BJ1495&gt;=1,BJ1495-COUNTIFS($AE1495:$AE1495,$AC1496,AW1495:AW1495,$AI$1),0)),0)),0)</f>
        <v>0</v>
      </c>
      <c r="BK1496" s="1">
        <f>IFERROR(IF($AE1496&gt;$AE1495,VLOOKUP($AC1496+AX$1,STOCK!$F$10:$AB$209,16,0),IF($AE1496=$AE1495,(IF(BK1495&gt;=1,BK1495-COUNTIFS($AE1495:$AE1495,$AC1496,AX1495:AX1495,$AI$1),0)),0)),0)</f>
        <v>0</v>
      </c>
      <c r="BL1496" s="1">
        <f>IFERROR(IF($AE1496&gt;$AE1495,VLOOKUP($AC1496+AL$1,STOCK!$F$10:$AB$209,17,0),IF($AE1496=$AE1495,(IF(BL1495&gt;=1,BL1495-COUNTIFS($AE1495:$AE1495,$AC1496,AL1495:AL1495,$AI$2),0)),0)),0)</f>
        <v>0</v>
      </c>
      <c r="BM1496" s="1">
        <f>IFERROR(IF($AE1496&gt;$AE1495,VLOOKUP($AC1496+AM$1,STOCK!$F$10:$AB$209,17,0),IF($AE1496=$AE1495,(IF(BM1495&gt;=1,BM1495-COUNTIFS($AE1495:$AE1495,$AC1496,AM1495:AM1495,$AI$2),0)),0)),0)</f>
        <v>0</v>
      </c>
      <c r="BN1496" s="1">
        <f>IFERROR(IF($AE1496&gt;$AE1495,VLOOKUP($AC1496+AN$1,STOCK!$F$10:$AB$209,17,0),IF($AE1496=$AE1495,(IF(BN1495&gt;=1,BN1495-COUNTIFS($AE1495:$AE1495,$AC1496,AN1495:AN1495,$AI$2),0)),0)),0)</f>
        <v>0</v>
      </c>
      <c r="BO1496" s="1">
        <f>IFERROR(IF($AE1496&gt;$AE1495,VLOOKUP($AC1496+AO$1,STOCK!$F$10:$AB$209,17,0),IF($AE1496=$AE1495,(IF(BO1495&gt;=1,BO1495-COUNTIFS($AE1495:$AE1495,$AC1496,AO1495:AO1495,$AI$2),0)),0)),0)</f>
        <v>0</v>
      </c>
      <c r="BP1496" s="1">
        <f>IFERROR(IF($AE1496&gt;$AE1495,VLOOKUP($AC1496+AP$1,STOCK!$F$10:$AB$209,17,0),IF($AE1496=$AE1495,(IF(BP1495&gt;=1,BP1495-COUNTIFS($AE1495:$AE1495,$AC1496,AP1495:AP1495,$AI$2),0)),0)),0)</f>
        <v>0</v>
      </c>
      <c r="BQ1496" s="1">
        <f>IFERROR(IF($AE1496&gt;$AE1495,VLOOKUP($AC1496+AQ$1,STOCK!$F$10:$AB$209,17,0),IF($AE1496=$AE1495,(IF(BQ1495&gt;=1,BQ1495-COUNTIFS($AE1495:$AE1495,$AC1496,AQ1495:AQ1495,$AI$2),0)),0)),0)</f>
        <v>0</v>
      </c>
      <c r="BR1496" s="1">
        <f>IFERROR(IF($AE1496&gt;$AE1495,VLOOKUP($AC1496+AR$1,STOCK!$F$10:$AB$209,17,0),IF($AE1496=$AE1495,(IF(BR1495&gt;=1,BR1495-COUNTIFS($AE1495:$AE1495,$AC1496,AR1495:AR1495,$AI$2),0)),0)),0)</f>
        <v>0</v>
      </c>
      <c r="BS1496" s="1">
        <f>IFERROR(IF($AE1496&gt;$AE1495,VLOOKUP($AC1496+AS$1,STOCK!$F$10:$AB$209,17,0),IF($AE1496=$AE1495,(IF(BS1495&gt;=1,BS1495-COUNTIFS($AE1495:$AE1495,$AC1496,AS1495:AS1495,$AI$2),0)),0)),0)</f>
        <v>0</v>
      </c>
      <c r="BT1496" s="1">
        <f>IFERROR(IF($AE1496&gt;$AE1495,VLOOKUP($AC1496+AT$1,STOCK!$F$10:$AB$209,17,0),IF($AE1496=$AE1495,(IF(BT1495&gt;=1,BT1495-COUNTIFS($AE1495:$AE1495,$AC1496,AT1495:AT1495,$AI$2),0)),0)),0)</f>
        <v>0</v>
      </c>
      <c r="BU1496" s="1">
        <f>IFERROR(IF($AE1496&gt;$AE1495,VLOOKUP($AC1496+AU$1,STOCK!$F$10:$AB$209,17,0),IF($AE1496=$AE1495,(IF(BU1495&gt;=1,BU1495-COUNTIFS($AE1495:$AE1495,$AC1496,AU1495:AU1495,$AI$2),0)),0)),0)</f>
        <v>0</v>
      </c>
      <c r="BV1496" s="1">
        <f>IFERROR(IF($AE1496&gt;$AE1495,VLOOKUP($AC1496+AV$1,STOCK!$F$10:$AB$209,17,0),IF($AE1496=$AE1495,(IF(BV1495&gt;=1,BV1495-COUNTIFS($AE1495:$AE1495,$AC1496,AV1495:AV1495,$AI$2),0)),0)),0)</f>
        <v>0</v>
      </c>
      <c r="BW1496" s="1">
        <f>IFERROR(IF($AE1496&gt;$AE1495,VLOOKUP($AC1496+AW$1,STOCK!$F$10:$AB$209,17,0),IF($AE1496=$AE1495,(IF(BW1495&gt;=1,BW1495-COUNTIFS($AE1495:$AE1495,$AC1496,AW1495:AW1495,$AI$2),0)),0)),0)</f>
        <v>0</v>
      </c>
      <c r="BX1496" s="1">
        <f>IFERROR(IF($AE1496&gt;$AE1495,VLOOKUP($AC1496+AX$1,STOCK!$F$10:$AB$209,17,0),IF($AE1496=$AE1495,(IF(BX1495&gt;=1,BX1495-COUNTIFS($AE1495:$AE1495,$AC1496,AX1495:AX1495,$AI$2),0)),0)),0)</f>
        <v>0</v>
      </c>
    </row>
    <row r="1497" spans="29:76" x14ac:dyDescent="0.25">
      <c r="AC1497" s="1">
        <f t="shared" si="365"/>
        <v>0</v>
      </c>
      <c r="AD1497" s="1">
        <f>IFERROR(IF(LEN(AK1497)&gt;=1,VLOOKUP(HLOOKUP(AK1497,PROFILE!$K$5:$V$8,4,0),PROFILE!$F$1:$G$3,2,0),0),0)</f>
        <v>0</v>
      </c>
      <c r="AE1497" s="1">
        <f t="shared" si="366"/>
        <v>0</v>
      </c>
      <c r="AF1497" s="1">
        <v>1484</v>
      </c>
      <c r="AI1497" s="1" t="str">
        <f>IFERROR(IF($AH1497&gt;=1,VLOOKUP($AG1497,STUDENT!$O$8:$Z$1507,3,0),""),"")</f>
        <v/>
      </c>
      <c r="AJ1497" s="1" t="str">
        <f>IFERROR(IF($AH1497&gt;=1,VLOOKUP($AG1497,STUDENT!$O$8:$Z$1507,4,0),""),"")</f>
        <v/>
      </c>
      <c r="AK1497" s="1" t="str">
        <f>IFERROR(IF($AH1497&gt;=1,VLOOKUP($AG1497,STUDENT!$O$8:$Z$1507,6,0),""),"")</f>
        <v/>
      </c>
      <c r="AL1497" s="1" t="str">
        <f t="shared" si="367"/>
        <v/>
      </c>
      <c r="AM1497" s="1" t="str">
        <f t="shared" si="368"/>
        <v/>
      </c>
      <c r="AN1497" s="1" t="str">
        <f t="shared" si="369"/>
        <v/>
      </c>
      <c r="AO1497" s="1" t="str">
        <f t="shared" si="370"/>
        <v/>
      </c>
      <c r="AP1497" s="1" t="str">
        <f t="shared" si="371"/>
        <v/>
      </c>
      <c r="AQ1497" s="1" t="str">
        <f t="shared" si="372"/>
        <v/>
      </c>
      <c r="AR1497" s="1" t="str">
        <f t="shared" si="373"/>
        <v/>
      </c>
      <c r="AS1497" s="1" t="str">
        <f t="shared" si="374"/>
        <v/>
      </c>
      <c r="AT1497" s="1" t="str">
        <f t="shared" si="375"/>
        <v/>
      </c>
      <c r="AU1497" s="1" t="str">
        <f t="shared" si="376"/>
        <v/>
      </c>
      <c r="AV1497" s="1" t="str">
        <f t="shared" si="377"/>
        <v/>
      </c>
      <c r="AW1497" s="1" t="str">
        <f t="shared" si="378"/>
        <v/>
      </c>
      <c r="AX1497" s="1" t="str">
        <f t="shared" si="379"/>
        <v/>
      </c>
      <c r="AY1497" s="1">
        <f>IFERROR(IF($AE1497&gt;$AE1496,VLOOKUP($AC1497+AL$1,STOCK!$F$10:$AB$209,16,0),IF($AE1497=$AE1496,(IF(AY1496&gt;=1,AY1496-COUNTIFS($AE1496:$AE1496,$AC1497,AL1496:AL1496,$AI$1),0)),0)),0)</f>
        <v>0</v>
      </c>
      <c r="AZ1497" s="1">
        <f>IFERROR(IF($AE1497&gt;$AE1496,VLOOKUP($AC1497+AM$1,STOCK!$F$10:$AB$209,16,0),IF($AE1497=$AE1496,(IF(AZ1496&gt;=1,AZ1496-COUNTIFS($AE1496:$AE1496,$AC1497,AM1496:AM1496,$AI$1),0)),0)),0)</f>
        <v>0</v>
      </c>
      <c r="BA1497" s="1">
        <f>IFERROR(IF($AE1497&gt;$AE1496,VLOOKUP($AC1497+AN$1,STOCK!$F$10:$AB$209,16,0),IF($AE1497=$AE1496,(IF(BA1496&gt;=1,BA1496-COUNTIFS($AE1496:$AE1496,$AC1497,AN1496:AN1496,$AI$1),0)),0)),0)</f>
        <v>0</v>
      </c>
      <c r="BB1497" s="1">
        <f>IFERROR(IF($AE1497&gt;$AE1496,VLOOKUP($AC1497+AO$1,STOCK!$F$10:$AB$209,16,0),IF($AE1497=$AE1496,(IF(BB1496&gt;=1,BB1496-COUNTIFS($AE1496:$AE1496,$AC1497,AO1496:AO1496,$AI$1),0)),0)),0)</f>
        <v>0</v>
      </c>
      <c r="BC1497" s="1">
        <f>IFERROR(IF($AE1497&gt;$AE1496,VLOOKUP($AC1497+AP$1,STOCK!$F$10:$AB$209,16,0),IF($AE1497=$AE1496,(IF(BC1496&gt;=1,BC1496-COUNTIFS($AE1496:$AE1496,$AC1497,AP1496:AP1496,$AI$1),0)),0)),0)</f>
        <v>0</v>
      </c>
      <c r="BD1497" s="1">
        <f>IFERROR(IF($AE1497&gt;$AE1496,VLOOKUP($AC1497+AQ$1,STOCK!$F$10:$AB$209,16,0),IF($AE1497=$AE1496,(IF(BD1496&gt;=1,BD1496-COUNTIFS($AE1496:$AE1496,$AC1497,AQ1496:AQ1496,$AI$1),0)),0)),0)</f>
        <v>0</v>
      </c>
      <c r="BE1497" s="1">
        <f>IFERROR(IF($AE1497&gt;$AE1496,VLOOKUP($AC1497+AR$1,STOCK!$F$10:$AB$209,16,0),IF($AE1497=$AE1496,(IF(BE1496&gt;=1,BE1496-COUNTIFS($AE1496:$AE1496,$AC1497,AR1496:AR1496,$AI$1),0)),0)),0)</f>
        <v>0</v>
      </c>
      <c r="BF1497" s="1">
        <f>IFERROR(IF($AE1497&gt;$AE1496,VLOOKUP($AC1497+AS$1,STOCK!$F$10:$AB$209,16,0),IF($AE1497=$AE1496,(IF(BF1496&gt;=1,BF1496-COUNTIFS($AE1496:$AE1496,$AC1497,AS1496:AS1496,$AI$1),0)),0)),0)</f>
        <v>0</v>
      </c>
      <c r="BG1497" s="1">
        <f>IFERROR(IF($AE1497&gt;$AE1496,VLOOKUP($AC1497+AT$1,STOCK!$F$10:$AB$209,16,0),IF($AE1497=$AE1496,(IF(BG1496&gt;=1,BG1496-COUNTIFS($AE1496:$AE1496,$AC1497,AT1496:AT1496,$AI$1),0)),0)),0)</f>
        <v>0</v>
      </c>
      <c r="BH1497" s="1">
        <f>IFERROR(IF($AE1497&gt;$AE1496,VLOOKUP($AC1497+AU$1,STOCK!$F$10:$AB$209,16,0),IF($AE1497=$AE1496,(IF(BH1496&gt;=1,BH1496-COUNTIFS($AE1496:$AE1496,$AC1497,AU1496:AU1496,$AI$1),0)),0)),0)</f>
        <v>0</v>
      </c>
      <c r="BI1497" s="1">
        <f>IFERROR(IF($AE1497&gt;$AE1496,VLOOKUP($AC1497+AV$1,STOCK!$F$10:$AB$209,16,0),IF($AE1497=$AE1496,(IF(BI1496&gt;=1,BI1496-COUNTIFS($AE1496:$AE1496,$AC1497,AV1496:AV1496,$AI$1),0)),0)),0)</f>
        <v>0</v>
      </c>
      <c r="BJ1497" s="1">
        <f>IFERROR(IF($AE1497&gt;$AE1496,VLOOKUP($AC1497+AW$1,STOCK!$F$10:$AB$209,16,0),IF($AE1497=$AE1496,(IF(BJ1496&gt;=1,BJ1496-COUNTIFS($AE1496:$AE1496,$AC1497,AW1496:AW1496,$AI$1),0)),0)),0)</f>
        <v>0</v>
      </c>
      <c r="BK1497" s="1">
        <f>IFERROR(IF($AE1497&gt;$AE1496,VLOOKUP($AC1497+AX$1,STOCK!$F$10:$AB$209,16,0),IF($AE1497=$AE1496,(IF(BK1496&gt;=1,BK1496-COUNTIFS($AE1496:$AE1496,$AC1497,AX1496:AX1496,$AI$1),0)),0)),0)</f>
        <v>0</v>
      </c>
      <c r="BL1497" s="1">
        <f>IFERROR(IF($AE1497&gt;$AE1496,VLOOKUP($AC1497+AL$1,STOCK!$F$10:$AB$209,17,0),IF($AE1497=$AE1496,(IF(BL1496&gt;=1,BL1496-COUNTIFS($AE1496:$AE1496,$AC1497,AL1496:AL1496,$AI$2),0)),0)),0)</f>
        <v>0</v>
      </c>
      <c r="BM1497" s="1">
        <f>IFERROR(IF($AE1497&gt;$AE1496,VLOOKUP($AC1497+AM$1,STOCK!$F$10:$AB$209,17,0),IF($AE1497=$AE1496,(IF(BM1496&gt;=1,BM1496-COUNTIFS($AE1496:$AE1496,$AC1497,AM1496:AM1496,$AI$2),0)),0)),0)</f>
        <v>0</v>
      </c>
      <c r="BN1497" s="1">
        <f>IFERROR(IF($AE1497&gt;$AE1496,VLOOKUP($AC1497+AN$1,STOCK!$F$10:$AB$209,17,0),IF($AE1497=$AE1496,(IF(BN1496&gt;=1,BN1496-COUNTIFS($AE1496:$AE1496,$AC1497,AN1496:AN1496,$AI$2),0)),0)),0)</f>
        <v>0</v>
      </c>
      <c r="BO1497" s="1">
        <f>IFERROR(IF($AE1497&gt;$AE1496,VLOOKUP($AC1497+AO$1,STOCK!$F$10:$AB$209,17,0),IF($AE1497=$AE1496,(IF(BO1496&gt;=1,BO1496-COUNTIFS($AE1496:$AE1496,$AC1497,AO1496:AO1496,$AI$2),0)),0)),0)</f>
        <v>0</v>
      </c>
      <c r="BP1497" s="1">
        <f>IFERROR(IF($AE1497&gt;$AE1496,VLOOKUP($AC1497+AP$1,STOCK!$F$10:$AB$209,17,0),IF($AE1497=$AE1496,(IF(BP1496&gt;=1,BP1496-COUNTIFS($AE1496:$AE1496,$AC1497,AP1496:AP1496,$AI$2),0)),0)),0)</f>
        <v>0</v>
      </c>
      <c r="BQ1497" s="1">
        <f>IFERROR(IF($AE1497&gt;$AE1496,VLOOKUP($AC1497+AQ$1,STOCK!$F$10:$AB$209,17,0),IF($AE1497=$AE1496,(IF(BQ1496&gt;=1,BQ1496-COUNTIFS($AE1496:$AE1496,$AC1497,AQ1496:AQ1496,$AI$2),0)),0)),0)</f>
        <v>0</v>
      </c>
      <c r="BR1497" s="1">
        <f>IFERROR(IF($AE1497&gt;$AE1496,VLOOKUP($AC1497+AR$1,STOCK!$F$10:$AB$209,17,0),IF($AE1497=$AE1496,(IF(BR1496&gt;=1,BR1496-COUNTIFS($AE1496:$AE1496,$AC1497,AR1496:AR1496,$AI$2),0)),0)),0)</f>
        <v>0</v>
      </c>
      <c r="BS1497" s="1">
        <f>IFERROR(IF($AE1497&gt;$AE1496,VLOOKUP($AC1497+AS$1,STOCK!$F$10:$AB$209,17,0),IF($AE1497=$AE1496,(IF(BS1496&gt;=1,BS1496-COUNTIFS($AE1496:$AE1496,$AC1497,AS1496:AS1496,$AI$2),0)),0)),0)</f>
        <v>0</v>
      </c>
      <c r="BT1497" s="1">
        <f>IFERROR(IF($AE1497&gt;$AE1496,VLOOKUP($AC1497+AT$1,STOCK!$F$10:$AB$209,17,0),IF($AE1497=$AE1496,(IF(BT1496&gt;=1,BT1496-COUNTIFS($AE1496:$AE1496,$AC1497,AT1496:AT1496,$AI$2),0)),0)),0)</f>
        <v>0</v>
      </c>
      <c r="BU1497" s="1">
        <f>IFERROR(IF($AE1497&gt;$AE1496,VLOOKUP($AC1497+AU$1,STOCK!$F$10:$AB$209,17,0),IF($AE1497=$AE1496,(IF(BU1496&gt;=1,BU1496-COUNTIFS($AE1496:$AE1496,$AC1497,AU1496:AU1496,$AI$2),0)),0)),0)</f>
        <v>0</v>
      </c>
      <c r="BV1497" s="1">
        <f>IFERROR(IF($AE1497&gt;$AE1496,VLOOKUP($AC1497+AV$1,STOCK!$F$10:$AB$209,17,0),IF($AE1497=$AE1496,(IF(BV1496&gt;=1,BV1496-COUNTIFS($AE1496:$AE1496,$AC1497,AV1496:AV1496,$AI$2),0)),0)),0)</f>
        <v>0</v>
      </c>
      <c r="BW1497" s="1">
        <f>IFERROR(IF($AE1497&gt;$AE1496,VLOOKUP($AC1497+AW$1,STOCK!$F$10:$AB$209,17,0),IF($AE1497=$AE1496,(IF(BW1496&gt;=1,BW1496-COUNTIFS($AE1496:$AE1496,$AC1497,AW1496:AW1496,$AI$2),0)),0)),0)</f>
        <v>0</v>
      </c>
      <c r="BX1497" s="1">
        <f>IFERROR(IF($AE1497&gt;$AE1496,VLOOKUP($AC1497+AX$1,STOCK!$F$10:$AB$209,17,0),IF($AE1497=$AE1496,(IF(BX1496&gt;=1,BX1496-COUNTIFS($AE1496:$AE1496,$AC1497,AX1496:AX1496,$AI$2),0)),0)),0)</f>
        <v>0</v>
      </c>
    </row>
    <row r="1498" spans="29:76" x14ac:dyDescent="0.25">
      <c r="AC1498" s="1">
        <f t="shared" si="365"/>
        <v>0</v>
      </c>
      <c r="AD1498" s="1">
        <f>IFERROR(IF(LEN(AK1498)&gt;=1,VLOOKUP(HLOOKUP(AK1498,PROFILE!$K$5:$V$8,4,0),PROFILE!$F$1:$G$3,2,0),0),0)</f>
        <v>0</v>
      </c>
      <c r="AE1498" s="1">
        <f t="shared" si="366"/>
        <v>0</v>
      </c>
      <c r="AF1498" s="1">
        <v>1485</v>
      </c>
      <c r="AI1498" s="1" t="str">
        <f>IFERROR(IF($AH1498&gt;=1,VLOOKUP($AG1498,STUDENT!$O$8:$Z$1507,3,0),""),"")</f>
        <v/>
      </c>
      <c r="AJ1498" s="1" t="str">
        <f>IFERROR(IF($AH1498&gt;=1,VLOOKUP($AG1498,STUDENT!$O$8:$Z$1507,4,0),""),"")</f>
        <v/>
      </c>
      <c r="AK1498" s="1" t="str">
        <f>IFERROR(IF($AH1498&gt;=1,VLOOKUP($AG1498,STUDENT!$O$8:$Z$1507,6,0),""),"")</f>
        <v/>
      </c>
      <c r="AL1498" s="1" t="str">
        <f t="shared" si="367"/>
        <v/>
      </c>
      <c r="AM1498" s="1" t="str">
        <f t="shared" si="368"/>
        <v/>
      </c>
      <c r="AN1498" s="1" t="str">
        <f t="shared" si="369"/>
        <v/>
      </c>
      <c r="AO1498" s="1" t="str">
        <f t="shared" si="370"/>
        <v/>
      </c>
      <c r="AP1498" s="1" t="str">
        <f t="shared" si="371"/>
        <v/>
      </c>
      <c r="AQ1498" s="1" t="str">
        <f t="shared" si="372"/>
        <v/>
      </c>
      <c r="AR1498" s="1" t="str">
        <f t="shared" si="373"/>
        <v/>
      </c>
      <c r="AS1498" s="1" t="str">
        <f t="shared" si="374"/>
        <v/>
      </c>
      <c r="AT1498" s="1" t="str">
        <f t="shared" si="375"/>
        <v/>
      </c>
      <c r="AU1498" s="1" t="str">
        <f t="shared" si="376"/>
        <v/>
      </c>
      <c r="AV1498" s="1" t="str">
        <f t="shared" si="377"/>
        <v/>
      </c>
      <c r="AW1498" s="1" t="str">
        <f t="shared" si="378"/>
        <v/>
      </c>
      <c r="AX1498" s="1" t="str">
        <f t="shared" si="379"/>
        <v/>
      </c>
      <c r="AY1498" s="1">
        <f>IFERROR(IF($AE1498&gt;$AE1497,VLOOKUP($AC1498+AL$1,STOCK!$F$10:$AB$209,16,0),IF($AE1498=$AE1497,(IF(AY1497&gt;=1,AY1497-COUNTIFS($AE1497:$AE1497,$AC1498,AL1497:AL1497,$AI$1),0)),0)),0)</f>
        <v>0</v>
      </c>
      <c r="AZ1498" s="1">
        <f>IFERROR(IF($AE1498&gt;$AE1497,VLOOKUP($AC1498+AM$1,STOCK!$F$10:$AB$209,16,0),IF($AE1498=$AE1497,(IF(AZ1497&gt;=1,AZ1497-COUNTIFS($AE1497:$AE1497,$AC1498,AM1497:AM1497,$AI$1),0)),0)),0)</f>
        <v>0</v>
      </c>
      <c r="BA1498" s="1">
        <f>IFERROR(IF($AE1498&gt;$AE1497,VLOOKUP($AC1498+AN$1,STOCK!$F$10:$AB$209,16,0),IF($AE1498=$AE1497,(IF(BA1497&gt;=1,BA1497-COUNTIFS($AE1497:$AE1497,$AC1498,AN1497:AN1497,$AI$1),0)),0)),0)</f>
        <v>0</v>
      </c>
      <c r="BB1498" s="1">
        <f>IFERROR(IF($AE1498&gt;$AE1497,VLOOKUP($AC1498+AO$1,STOCK!$F$10:$AB$209,16,0),IF($AE1498=$AE1497,(IF(BB1497&gt;=1,BB1497-COUNTIFS($AE1497:$AE1497,$AC1498,AO1497:AO1497,$AI$1),0)),0)),0)</f>
        <v>0</v>
      </c>
      <c r="BC1498" s="1">
        <f>IFERROR(IF($AE1498&gt;$AE1497,VLOOKUP($AC1498+AP$1,STOCK!$F$10:$AB$209,16,0),IF($AE1498=$AE1497,(IF(BC1497&gt;=1,BC1497-COUNTIFS($AE1497:$AE1497,$AC1498,AP1497:AP1497,$AI$1),0)),0)),0)</f>
        <v>0</v>
      </c>
      <c r="BD1498" s="1">
        <f>IFERROR(IF($AE1498&gt;$AE1497,VLOOKUP($AC1498+AQ$1,STOCK!$F$10:$AB$209,16,0),IF($AE1498=$AE1497,(IF(BD1497&gt;=1,BD1497-COUNTIFS($AE1497:$AE1497,$AC1498,AQ1497:AQ1497,$AI$1),0)),0)),0)</f>
        <v>0</v>
      </c>
      <c r="BE1498" s="1">
        <f>IFERROR(IF($AE1498&gt;$AE1497,VLOOKUP($AC1498+AR$1,STOCK!$F$10:$AB$209,16,0),IF($AE1498=$AE1497,(IF(BE1497&gt;=1,BE1497-COUNTIFS($AE1497:$AE1497,$AC1498,AR1497:AR1497,$AI$1),0)),0)),0)</f>
        <v>0</v>
      </c>
      <c r="BF1498" s="1">
        <f>IFERROR(IF($AE1498&gt;$AE1497,VLOOKUP($AC1498+AS$1,STOCK!$F$10:$AB$209,16,0),IF($AE1498=$AE1497,(IF(BF1497&gt;=1,BF1497-COUNTIFS($AE1497:$AE1497,$AC1498,AS1497:AS1497,$AI$1),0)),0)),0)</f>
        <v>0</v>
      </c>
      <c r="BG1498" s="1">
        <f>IFERROR(IF($AE1498&gt;$AE1497,VLOOKUP($AC1498+AT$1,STOCK!$F$10:$AB$209,16,0),IF($AE1498=$AE1497,(IF(BG1497&gt;=1,BG1497-COUNTIFS($AE1497:$AE1497,$AC1498,AT1497:AT1497,$AI$1),0)),0)),0)</f>
        <v>0</v>
      </c>
      <c r="BH1498" s="1">
        <f>IFERROR(IF($AE1498&gt;$AE1497,VLOOKUP($AC1498+AU$1,STOCK!$F$10:$AB$209,16,0),IF($AE1498=$AE1497,(IF(BH1497&gt;=1,BH1497-COUNTIFS($AE1497:$AE1497,$AC1498,AU1497:AU1497,$AI$1),0)),0)),0)</f>
        <v>0</v>
      </c>
      <c r="BI1498" s="1">
        <f>IFERROR(IF($AE1498&gt;$AE1497,VLOOKUP($AC1498+AV$1,STOCK!$F$10:$AB$209,16,0),IF($AE1498=$AE1497,(IF(BI1497&gt;=1,BI1497-COUNTIFS($AE1497:$AE1497,$AC1498,AV1497:AV1497,$AI$1),0)),0)),0)</f>
        <v>0</v>
      </c>
      <c r="BJ1498" s="1">
        <f>IFERROR(IF($AE1498&gt;$AE1497,VLOOKUP($AC1498+AW$1,STOCK!$F$10:$AB$209,16,0),IF($AE1498=$AE1497,(IF(BJ1497&gt;=1,BJ1497-COUNTIFS($AE1497:$AE1497,$AC1498,AW1497:AW1497,$AI$1),0)),0)),0)</f>
        <v>0</v>
      </c>
      <c r="BK1498" s="1">
        <f>IFERROR(IF($AE1498&gt;$AE1497,VLOOKUP($AC1498+AX$1,STOCK!$F$10:$AB$209,16,0),IF($AE1498=$AE1497,(IF(BK1497&gt;=1,BK1497-COUNTIFS($AE1497:$AE1497,$AC1498,AX1497:AX1497,$AI$1),0)),0)),0)</f>
        <v>0</v>
      </c>
      <c r="BL1498" s="1">
        <f>IFERROR(IF($AE1498&gt;$AE1497,VLOOKUP($AC1498+AL$1,STOCK!$F$10:$AB$209,17,0),IF($AE1498=$AE1497,(IF(BL1497&gt;=1,BL1497-COUNTIFS($AE1497:$AE1497,$AC1498,AL1497:AL1497,$AI$2),0)),0)),0)</f>
        <v>0</v>
      </c>
      <c r="BM1498" s="1">
        <f>IFERROR(IF($AE1498&gt;$AE1497,VLOOKUP($AC1498+AM$1,STOCK!$F$10:$AB$209,17,0),IF($AE1498=$AE1497,(IF(BM1497&gt;=1,BM1497-COUNTIFS($AE1497:$AE1497,$AC1498,AM1497:AM1497,$AI$2),0)),0)),0)</f>
        <v>0</v>
      </c>
      <c r="BN1498" s="1">
        <f>IFERROR(IF($AE1498&gt;$AE1497,VLOOKUP($AC1498+AN$1,STOCK!$F$10:$AB$209,17,0),IF($AE1498=$AE1497,(IF(BN1497&gt;=1,BN1497-COUNTIFS($AE1497:$AE1497,$AC1498,AN1497:AN1497,$AI$2),0)),0)),0)</f>
        <v>0</v>
      </c>
      <c r="BO1498" s="1">
        <f>IFERROR(IF($AE1498&gt;$AE1497,VLOOKUP($AC1498+AO$1,STOCK!$F$10:$AB$209,17,0),IF($AE1498=$AE1497,(IF(BO1497&gt;=1,BO1497-COUNTIFS($AE1497:$AE1497,$AC1498,AO1497:AO1497,$AI$2),0)),0)),0)</f>
        <v>0</v>
      </c>
      <c r="BP1498" s="1">
        <f>IFERROR(IF($AE1498&gt;$AE1497,VLOOKUP($AC1498+AP$1,STOCK!$F$10:$AB$209,17,0),IF($AE1498=$AE1497,(IF(BP1497&gt;=1,BP1497-COUNTIFS($AE1497:$AE1497,$AC1498,AP1497:AP1497,$AI$2),0)),0)),0)</f>
        <v>0</v>
      </c>
      <c r="BQ1498" s="1">
        <f>IFERROR(IF($AE1498&gt;$AE1497,VLOOKUP($AC1498+AQ$1,STOCK!$F$10:$AB$209,17,0),IF($AE1498=$AE1497,(IF(BQ1497&gt;=1,BQ1497-COUNTIFS($AE1497:$AE1497,$AC1498,AQ1497:AQ1497,$AI$2),0)),0)),0)</f>
        <v>0</v>
      </c>
      <c r="BR1498" s="1">
        <f>IFERROR(IF($AE1498&gt;$AE1497,VLOOKUP($AC1498+AR$1,STOCK!$F$10:$AB$209,17,0),IF($AE1498=$AE1497,(IF(BR1497&gt;=1,BR1497-COUNTIFS($AE1497:$AE1497,$AC1498,AR1497:AR1497,$AI$2),0)),0)),0)</f>
        <v>0</v>
      </c>
      <c r="BS1498" s="1">
        <f>IFERROR(IF($AE1498&gt;$AE1497,VLOOKUP($AC1498+AS$1,STOCK!$F$10:$AB$209,17,0),IF($AE1498=$AE1497,(IF(BS1497&gt;=1,BS1497-COUNTIFS($AE1497:$AE1497,$AC1498,AS1497:AS1497,$AI$2),0)),0)),0)</f>
        <v>0</v>
      </c>
      <c r="BT1498" s="1">
        <f>IFERROR(IF($AE1498&gt;$AE1497,VLOOKUP($AC1498+AT$1,STOCK!$F$10:$AB$209,17,0),IF($AE1498=$AE1497,(IF(BT1497&gt;=1,BT1497-COUNTIFS($AE1497:$AE1497,$AC1498,AT1497:AT1497,$AI$2),0)),0)),0)</f>
        <v>0</v>
      </c>
      <c r="BU1498" s="1">
        <f>IFERROR(IF($AE1498&gt;$AE1497,VLOOKUP($AC1498+AU$1,STOCK!$F$10:$AB$209,17,0),IF($AE1498=$AE1497,(IF(BU1497&gt;=1,BU1497-COUNTIFS($AE1497:$AE1497,$AC1498,AU1497:AU1497,$AI$2),0)),0)),0)</f>
        <v>0</v>
      </c>
      <c r="BV1498" s="1">
        <f>IFERROR(IF($AE1498&gt;$AE1497,VLOOKUP($AC1498+AV$1,STOCK!$F$10:$AB$209,17,0),IF($AE1498=$AE1497,(IF(BV1497&gt;=1,BV1497-COUNTIFS($AE1497:$AE1497,$AC1498,AV1497:AV1497,$AI$2),0)),0)),0)</f>
        <v>0</v>
      </c>
      <c r="BW1498" s="1">
        <f>IFERROR(IF($AE1498&gt;$AE1497,VLOOKUP($AC1498+AW$1,STOCK!$F$10:$AB$209,17,0),IF($AE1498=$AE1497,(IF(BW1497&gt;=1,BW1497-COUNTIFS($AE1497:$AE1497,$AC1498,AW1497:AW1497,$AI$2),0)),0)),0)</f>
        <v>0</v>
      </c>
      <c r="BX1498" s="1">
        <f>IFERROR(IF($AE1498&gt;$AE1497,VLOOKUP($AC1498+AX$1,STOCK!$F$10:$AB$209,17,0),IF($AE1498=$AE1497,(IF(BX1497&gt;=1,BX1497-COUNTIFS($AE1497:$AE1497,$AC1498,AX1497:AX1497,$AI$2),0)),0)),0)</f>
        <v>0</v>
      </c>
    </row>
    <row r="1499" spans="29:76" x14ac:dyDescent="0.25">
      <c r="AC1499" s="1">
        <f t="shared" si="365"/>
        <v>0</v>
      </c>
      <c r="AD1499" s="1">
        <f>IFERROR(IF(LEN(AK1499)&gt;=1,VLOOKUP(HLOOKUP(AK1499,PROFILE!$K$5:$V$8,4,0),PROFILE!$F$1:$G$3,2,0),0),0)</f>
        <v>0</v>
      </c>
      <c r="AE1499" s="1">
        <f t="shared" si="366"/>
        <v>0</v>
      </c>
      <c r="AF1499" s="1">
        <v>1486</v>
      </c>
      <c r="AI1499" s="1" t="str">
        <f>IFERROR(IF($AH1499&gt;=1,VLOOKUP($AG1499,STUDENT!$O$8:$Z$1507,3,0),""),"")</f>
        <v/>
      </c>
      <c r="AJ1499" s="1" t="str">
        <f>IFERROR(IF($AH1499&gt;=1,VLOOKUP($AG1499,STUDENT!$O$8:$Z$1507,4,0),""),"")</f>
        <v/>
      </c>
      <c r="AK1499" s="1" t="str">
        <f>IFERROR(IF($AH1499&gt;=1,VLOOKUP($AG1499,STUDENT!$O$8:$Z$1507,6,0),""),"")</f>
        <v/>
      </c>
      <c r="AL1499" s="1" t="str">
        <f t="shared" si="367"/>
        <v/>
      </c>
      <c r="AM1499" s="1" t="str">
        <f t="shared" si="368"/>
        <v/>
      </c>
      <c r="AN1499" s="1" t="str">
        <f t="shared" si="369"/>
        <v/>
      </c>
      <c r="AO1499" s="1" t="str">
        <f t="shared" si="370"/>
        <v/>
      </c>
      <c r="AP1499" s="1" t="str">
        <f t="shared" si="371"/>
        <v/>
      </c>
      <c r="AQ1499" s="1" t="str">
        <f t="shared" si="372"/>
        <v/>
      </c>
      <c r="AR1499" s="1" t="str">
        <f t="shared" si="373"/>
        <v/>
      </c>
      <c r="AS1499" s="1" t="str">
        <f t="shared" si="374"/>
        <v/>
      </c>
      <c r="AT1499" s="1" t="str">
        <f t="shared" si="375"/>
        <v/>
      </c>
      <c r="AU1499" s="1" t="str">
        <f t="shared" si="376"/>
        <v/>
      </c>
      <c r="AV1499" s="1" t="str">
        <f t="shared" si="377"/>
        <v/>
      </c>
      <c r="AW1499" s="1" t="str">
        <f t="shared" si="378"/>
        <v/>
      </c>
      <c r="AX1499" s="1" t="str">
        <f t="shared" si="379"/>
        <v/>
      </c>
      <c r="AY1499" s="1">
        <f>IFERROR(IF($AE1499&gt;$AE1498,VLOOKUP($AC1499+AL$1,STOCK!$F$10:$AB$209,16,0),IF($AE1499=$AE1498,(IF(AY1498&gt;=1,AY1498-COUNTIFS($AE1498:$AE1498,$AC1499,AL1498:AL1498,$AI$1),0)),0)),0)</f>
        <v>0</v>
      </c>
      <c r="AZ1499" s="1">
        <f>IFERROR(IF($AE1499&gt;$AE1498,VLOOKUP($AC1499+AM$1,STOCK!$F$10:$AB$209,16,0),IF($AE1499=$AE1498,(IF(AZ1498&gt;=1,AZ1498-COUNTIFS($AE1498:$AE1498,$AC1499,AM1498:AM1498,$AI$1),0)),0)),0)</f>
        <v>0</v>
      </c>
      <c r="BA1499" s="1">
        <f>IFERROR(IF($AE1499&gt;$AE1498,VLOOKUP($AC1499+AN$1,STOCK!$F$10:$AB$209,16,0),IF($AE1499=$AE1498,(IF(BA1498&gt;=1,BA1498-COUNTIFS($AE1498:$AE1498,$AC1499,AN1498:AN1498,$AI$1),0)),0)),0)</f>
        <v>0</v>
      </c>
      <c r="BB1499" s="1">
        <f>IFERROR(IF($AE1499&gt;$AE1498,VLOOKUP($AC1499+AO$1,STOCK!$F$10:$AB$209,16,0),IF($AE1499=$AE1498,(IF(BB1498&gt;=1,BB1498-COUNTIFS($AE1498:$AE1498,$AC1499,AO1498:AO1498,$AI$1),0)),0)),0)</f>
        <v>0</v>
      </c>
      <c r="BC1499" s="1">
        <f>IFERROR(IF($AE1499&gt;$AE1498,VLOOKUP($AC1499+AP$1,STOCK!$F$10:$AB$209,16,0),IF($AE1499=$AE1498,(IF(BC1498&gt;=1,BC1498-COUNTIFS($AE1498:$AE1498,$AC1499,AP1498:AP1498,$AI$1),0)),0)),0)</f>
        <v>0</v>
      </c>
      <c r="BD1499" s="1">
        <f>IFERROR(IF($AE1499&gt;$AE1498,VLOOKUP($AC1499+AQ$1,STOCK!$F$10:$AB$209,16,0),IF($AE1499=$AE1498,(IF(BD1498&gt;=1,BD1498-COUNTIFS($AE1498:$AE1498,$AC1499,AQ1498:AQ1498,$AI$1),0)),0)),0)</f>
        <v>0</v>
      </c>
      <c r="BE1499" s="1">
        <f>IFERROR(IF($AE1499&gt;$AE1498,VLOOKUP($AC1499+AR$1,STOCK!$F$10:$AB$209,16,0),IF($AE1499=$AE1498,(IF(BE1498&gt;=1,BE1498-COUNTIFS($AE1498:$AE1498,$AC1499,AR1498:AR1498,$AI$1),0)),0)),0)</f>
        <v>0</v>
      </c>
      <c r="BF1499" s="1">
        <f>IFERROR(IF($AE1499&gt;$AE1498,VLOOKUP($AC1499+AS$1,STOCK!$F$10:$AB$209,16,0),IF($AE1499=$AE1498,(IF(BF1498&gt;=1,BF1498-COUNTIFS($AE1498:$AE1498,$AC1499,AS1498:AS1498,$AI$1),0)),0)),0)</f>
        <v>0</v>
      </c>
      <c r="BG1499" s="1">
        <f>IFERROR(IF($AE1499&gt;$AE1498,VLOOKUP($AC1499+AT$1,STOCK!$F$10:$AB$209,16,0),IF($AE1499=$AE1498,(IF(BG1498&gt;=1,BG1498-COUNTIFS($AE1498:$AE1498,$AC1499,AT1498:AT1498,$AI$1),0)),0)),0)</f>
        <v>0</v>
      </c>
      <c r="BH1499" s="1">
        <f>IFERROR(IF($AE1499&gt;$AE1498,VLOOKUP($AC1499+AU$1,STOCK!$F$10:$AB$209,16,0),IF($AE1499=$AE1498,(IF(BH1498&gt;=1,BH1498-COUNTIFS($AE1498:$AE1498,$AC1499,AU1498:AU1498,$AI$1),0)),0)),0)</f>
        <v>0</v>
      </c>
      <c r="BI1499" s="1">
        <f>IFERROR(IF($AE1499&gt;$AE1498,VLOOKUP($AC1499+AV$1,STOCK!$F$10:$AB$209,16,0),IF($AE1499=$AE1498,(IF(BI1498&gt;=1,BI1498-COUNTIFS($AE1498:$AE1498,$AC1499,AV1498:AV1498,$AI$1),0)),0)),0)</f>
        <v>0</v>
      </c>
      <c r="BJ1499" s="1">
        <f>IFERROR(IF($AE1499&gt;$AE1498,VLOOKUP($AC1499+AW$1,STOCK!$F$10:$AB$209,16,0),IF($AE1499=$AE1498,(IF(BJ1498&gt;=1,BJ1498-COUNTIFS($AE1498:$AE1498,$AC1499,AW1498:AW1498,$AI$1),0)),0)),0)</f>
        <v>0</v>
      </c>
      <c r="BK1499" s="1">
        <f>IFERROR(IF($AE1499&gt;$AE1498,VLOOKUP($AC1499+AX$1,STOCK!$F$10:$AB$209,16,0),IF($AE1499=$AE1498,(IF(BK1498&gt;=1,BK1498-COUNTIFS($AE1498:$AE1498,$AC1499,AX1498:AX1498,$AI$1),0)),0)),0)</f>
        <v>0</v>
      </c>
      <c r="BL1499" s="1">
        <f>IFERROR(IF($AE1499&gt;$AE1498,VLOOKUP($AC1499+AL$1,STOCK!$F$10:$AB$209,17,0),IF($AE1499=$AE1498,(IF(BL1498&gt;=1,BL1498-COUNTIFS($AE1498:$AE1498,$AC1499,AL1498:AL1498,$AI$2),0)),0)),0)</f>
        <v>0</v>
      </c>
      <c r="BM1499" s="1">
        <f>IFERROR(IF($AE1499&gt;$AE1498,VLOOKUP($AC1499+AM$1,STOCK!$F$10:$AB$209,17,0),IF($AE1499=$AE1498,(IF(BM1498&gt;=1,BM1498-COUNTIFS($AE1498:$AE1498,$AC1499,AM1498:AM1498,$AI$2),0)),0)),0)</f>
        <v>0</v>
      </c>
      <c r="BN1499" s="1">
        <f>IFERROR(IF($AE1499&gt;$AE1498,VLOOKUP($AC1499+AN$1,STOCK!$F$10:$AB$209,17,0),IF($AE1499=$AE1498,(IF(BN1498&gt;=1,BN1498-COUNTIFS($AE1498:$AE1498,$AC1499,AN1498:AN1498,$AI$2),0)),0)),0)</f>
        <v>0</v>
      </c>
      <c r="BO1499" s="1">
        <f>IFERROR(IF($AE1499&gt;$AE1498,VLOOKUP($AC1499+AO$1,STOCK!$F$10:$AB$209,17,0),IF($AE1499=$AE1498,(IF(BO1498&gt;=1,BO1498-COUNTIFS($AE1498:$AE1498,$AC1499,AO1498:AO1498,$AI$2),0)),0)),0)</f>
        <v>0</v>
      </c>
      <c r="BP1499" s="1">
        <f>IFERROR(IF($AE1499&gt;$AE1498,VLOOKUP($AC1499+AP$1,STOCK!$F$10:$AB$209,17,0),IF($AE1499=$AE1498,(IF(BP1498&gt;=1,BP1498-COUNTIFS($AE1498:$AE1498,$AC1499,AP1498:AP1498,$AI$2),0)),0)),0)</f>
        <v>0</v>
      </c>
      <c r="BQ1499" s="1">
        <f>IFERROR(IF($AE1499&gt;$AE1498,VLOOKUP($AC1499+AQ$1,STOCK!$F$10:$AB$209,17,0),IF($AE1499=$AE1498,(IF(BQ1498&gt;=1,BQ1498-COUNTIFS($AE1498:$AE1498,$AC1499,AQ1498:AQ1498,$AI$2),0)),0)),0)</f>
        <v>0</v>
      </c>
      <c r="BR1499" s="1">
        <f>IFERROR(IF($AE1499&gt;$AE1498,VLOOKUP($AC1499+AR$1,STOCK!$F$10:$AB$209,17,0),IF($AE1499=$AE1498,(IF(BR1498&gt;=1,BR1498-COUNTIFS($AE1498:$AE1498,$AC1499,AR1498:AR1498,$AI$2),0)),0)),0)</f>
        <v>0</v>
      </c>
      <c r="BS1499" s="1">
        <f>IFERROR(IF($AE1499&gt;$AE1498,VLOOKUP($AC1499+AS$1,STOCK!$F$10:$AB$209,17,0),IF($AE1499=$AE1498,(IF(BS1498&gt;=1,BS1498-COUNTIFS($AE1498:$AE1498,$AC1499,AS1498:AS1498,$AI$2),0)),0)),0)</f>
        <v>0</v>
      </c>
      <c r="BT1499" s="1">
        <f>IFERROR(IF($AE1499&gt;$AE1498,VLOOKUP($AC1499+AT$1,STOCK!$F$10:$AB$209,17,0),IF($AE1499=$AE1498,(IF(BT1498&gt;=1,BT1498-COUNTIFS($AE1498:$AE1498,$AC1499,AT1498:AT1498,$AI$2),0)),0)),0)</f>
        <v>0</v>
      </c>
      <c r="BU1499" s="1">
        <f>IFERROR(IF($AE1499&gt;$AE1498,VLOOKUP($AC1499+AU$1,STOCK!$F$10:$AB$209,17,0),IF($AE1499=$AE1498,(IF(BU1498&gt;=1,BU1498-COUNTIFS($AE1498:$AE1498,$AC1499,AU1498:AU1498,$AI$2),0)),0)),0)</f>
        <v>0</v>
      </c>
      <c r="BV1499" s="1">
        <f>IFERROR(IF($AE1499&gt;$AE1498,VLOOKUP($AC1499+AV$1,STOCK!$F$10:$AB$209,17,0),IF($AE1499=$AE1498,(IF(BV1498&gt;=1,BV1498-COUNTIFS($AE1498:$AE1498,$AC1499,AV1498:AV1498,$AI$2),0)),0)),0)</f>
        <v>0</v>
      </c>
      <c r="BW1499" s="1">
        <f>IFERROR(IF($AE1499&gt;$AE1498,VLOOKUP($AC1499+AW$1,STOCK!$F$10:$AB$209,17,0),IF($AE1499=$AE1498,(IF(BW1498&gt;=1,BW1498-COUNTIFS($AE1498:$AE1498,$AC1499,AW1498:AW1498,$AI$2),0)),0)),0)</f>
        <v>0</v>
      </c>
      <c r="BX1499" s="1">
        <f>IFERROR(IF($AE1499&gt;$AE1498,VLOOKUP($AC1499+AX$1,STOCK!$F$10:$AB$209,17,0),IF($AE1499=$AE1498,(IF(BX1498&gt;=1,BX1498-COUNTIFS($AE1498:$AE1498,$AC1499,AX1498:AX1498,$AI$2),0)),0)),0)</f>
        <v>0</v>
      </c>
    </row>
    <row r="1500" spans="29:76" x14ac:dyDescent="0.25">
      <c r="AC1500" s="1">
        <f t="shared" si="365"/>
        <v>0</v>
      </c>
      <c r="AD1500" s="1">
        <f>IFERROR(IF(LEN(AK1500)&gt;=1,VLOOKUP(HLOOKUP(AK1500,PROFILE!$K$5:$V$8,4,0),PROFILE!$F$1:$G$3,2,0),0),0)</f>
        <v>0</v>
      </c>
      <c r="AE1500" s="1">
        <f t="shared" si="366"/>
        <v>0</v>
      </c>
      <c r="AF1500" s="1">
        <v>1487</v>
      </c>
      <c r="AI1500" s="1" t="str">
        <f>IFERROR(IF($AH1500&gt;=1,VLOOKUP($AG1500,STUDENT!$O$8:$Z$1507,3,0),""),"")</f>
        <v/>
      </c>
      <c r="AJ1500" s="1" t="str">
        <f>IFERROR(IF($AH1500&gt;=1,VLOOKUP($AG1500,STUDENT!$O$8:$Z$1507,4,0),""),"")</f>
        <v/>
      </c>
      <c r="AK1500" s="1" t="str">
        <f>IFERROR(IF($AH1500&gt;=1,VLOOKUP($AG1500,STUDENT!$O$8:$Z$1507,6,0),""),"")</f>
        <v/>
      </c>
      <c r="AL1500" s="1" t="str">
        <f t="shared" si="367"/>
        <v/>
      </c>
      <c r="AM1500" s="1" t="str">
        <f t="shared" si="368"/>
        <v/>
      </c>
      <c r="AN1500" s="1" t="str">
        <f t="shared" si="369"/>
        <v/>
      </c>
      <c r="AO1500" s="1" t="str">
        <f t="shared" si="370"/>
        <v/>
      </c>
      <c r="AP1500" s="1" t="str">
        <f t="shared" si="371"/>
        <v/>
      </c>
      <c r="AQ1500" s="1" t="str">
        <f t="shared" si="372"/>
        <v/>
      </c>
      <c r="AR1500" s="1" t="str">
        <f t="shared" si="373"/>
        <v/>
      </c>
      <c r="AS1500" s="1" t="str">
        <f t="shared" si="374"/>
        <v/>
      </c>
      <c r="AT1500" s="1" t="str">
        <f t="shared" si="375"/>
        <v/>
      </c>
      <c r="AU1500" s="1" t="str">
        <f t="shared" si="376"/>
        <v/>
      </c>
      <c r="AV1500" s="1" t="str">
        <f t="shared" si="377"/>
        <v/>
      </c>
      <c r="AW1500" s="1" t="str">
        <f t="shared" si="378"/>
        <v/>
      </c>
      <c r="AX1500" s="1" t="str">
        <f t="shared" si="379"/>
        <v/>
      </c>
      <c r="AY1500" s="1">
        <f>IFERROR(IF($AE1500&gt;$AE1499,VLOOKUP($AC1500+AL$1,STOCK!$F$10:$AB$209,16,0),IF($AE1500=$AE1499,(IF(AY1499&gt;=1,AY1499-COUNTIFS($AE1499:$AE1499,$AC1500,AL1499:AL1499,$AI$1),0)),0)),0)</f>
        <v>0</v>
      </c>
      <c r="AZ1500" s="1">
        <f>IFERROR(IF($AE1500&gt;$AE1499,VLOOKUP($AC1500+AM$1,STOCK!$F$10:$AB$209,16,0),IF($AE1500=$AE1499,(IF(AZ1499&gt;=1,AZ1499-COUNTIFS($AE1499:$AE1499,$AC1500,AM1499:AM1499,$AI$1),0)),0)),0)</f>
        <v>0</v>
      </c>
      <c r="BA1500" s="1">
        <f>IFERROR(IF($AE1500&gt;$AE1499,VLOOKUP($AC1500+AN$1,STOCK!$F$10:$AB$209,16,0),IF($AE1500=$AE1499,(IF(BA1499&gt;=1,BA1499-COUNTIFS($AE1499:$AE1499,$AC1500,AN1499:AN1499,$AI$1),0)),0)),0)</f>
        <v>0</v>
      </c>
      <c r="BB1500" s="1">
        <f>IFERROR(IF($AE1500&gt;$AE1499,VLOOKUP($AC1500+AO$1,STOCK!$F$10:$AB$209,16,0),IF($AE1500=$AE1499,(IF(BB1499&gt;=1,BB1499-COUNTIFS($AE1499:$AE1499,$AC1500,AO1499:AO1499,$AI$1),0)),0)),0)</f>
        <v>0</v>
      </c>
      <c r="BC1500" s="1">
        <f>IFERROR(IF($AE1500&gt;$AE1499,VLOOKUP($AC1500+AP$1,STOCK!$F$10:$AB$209,16,0),IF($AE1500=$AE1499,(IF(BC1499&gt;=1,BC1499-COUNTIFS($AE1499:$AE1499,$AC1500,AP1499:AP1499,$AI$1),0)),0)),0)</f>
        <v>0</v>
      </c>
      <c r="BD1500" s="1">
        <f>IFERROR(IF($AE1500&gt;$AE1499,VLOOKUP($AC1500+AQ$1,STOCK!$F$10:$AB$209,16,0),IF($AE1500=$AE1499,(IF(BD1499&gt;=1,BD1499-COUNTIFS($AE1499:$AE1499,$AC1500,AQ1499:AQ1499,$AI$1),0)),0)),0)</f>
        <v>0</v>
      </c>
      <c r="BE1500" s="1">
        <f>IFERROR(IF($AE1500&gt;$AE1499,VLOOKUP($AC1500+AR$1,STOCK!$F$10:$AB$209,16,0),IF($AE1500=$AE1499,(IF(BE1499&gt;=1,BE1499-COUNTIFS($AE1499:$AE1499,$AC1500,AR1499:AR1499,$AI$1),0)),0)),0)</f>
        <v>0</v>
      </c>
      <c r="BF1500" s="1">
        <f>IFERROR(IF($AE1500&gt;$AE1499,VLOOKUP($AC1500+AS$1,STOCK!$F$10:$AB$209,16,0),IF($AE1500=$AE1499,(IF(BF1499&gt;=1,BF1499-COUNTIFS($AE1499:$AE1499,$AC1500,AS1499:AS1499,$AI$1),0)),0)),0)</f>
        <v>0</v>
      </c>
      <c r="BG1500" s="1">
        <f>IFERROR(IF($AE1500&gt;$AE1499,VLOOKUP($AC1500+AT$1,STOCK!$F$10:$AB$209,16,0),IF($AE1500=$AE1499,(IF(BG1499&gt;=1,BG1499-COUNTIFS($AE1499:$AE1499,$AC1500,AT1499:AT1499,$AI$1),0)),0)),0)</f>
        <v>0</v>
      </c>
      <c r="BH1500" s="1">
        <f>IFERROR(IF($AE1500&gt;$AE1499,VLOOKUP($AC1500+AU$1,STOCK!$F$10:$AB$209,16,0),IF($AE1500=$AE1499,(IF(BH1499&gt;=1,BH1499-COUNTIFS($AE1499:$AE1499,$AC1500,AU1499:AU1499,$AI$1),0)),0)),0)</f>
        <v>0</v>
      </c>
      <c r="BI1500" s="1">
        <f>IFERROR(IF($AE1500&gt;$AE1499,VLOOKUP($AC1500+AV$1,STOCK!$F$10:$AB$209,16,0),IF($AE1500=$AE1499,(IF(BI1499&gt;=1,BI1499-COUNTIFS($AE1499:$AE1499,$AC1500,AV1499:AV1499,$AI$1),0)),0)),0)</f>
        <v>0</v>
      </c>
      <c r="BJ1500" s="1">
        <f>IFERROR(IF($AE1500&gt;$AE1499,VLOOKUP($AC1500+AW$1,STOCK!$F$10:$AB$209,16,0),IF($AE1500=$AE1499,(IF(BJ1499&gt;=1,BJ1499-COUNTIFS($AE1499:$AE1499,$AC1500,AW1499:AW1499,$AI$1),0)),0)),0)</f>
        <v>0</v>
      </c>
      <c r="BK1500" s="1">
        <f>IFERROR(IF($AE1500&gt;$AE1499,VLOOKUP($AC1500+AX$1,STOCK!$F$10:$AB$209,16,0),IF($AE1500=$AE1499,(IF(BK1499&gt;=1,BK1499-COUNTIFS($AE1499:$AE1499,$AC1500,AX1499:AX1499,$AI$1),0)),0)),0)</f>
        <v>0</v>
      </c>
      <c r="BL1500" s="1">
        <f>IFERROR(IF($AE1500&gt;$AE1499,VLOOKUP($AC1500+AL$1,STOCK!$F$10:$AB$209,17,0),IF($AE1500=$AE1499,(IF(BL1499&gt;=1,BL1499-COUNTIFS($AE1499:$AE1499,$AC1500,AL1499:AL1499,$AI$2),0)),0)),0)</f>
        <v>0</v>
      </c>
      <c r="BM1500" s="1">
        <f>IFERROR(IF($AE1500&gt;$AE1499,VLOOKUP($AC1500+AM$1,STOCK!$F$10:$AB$209,17,0),IF($AE1500=$AE1499,(IF(BM1499&gt;=1,BM1499-COUNTIFS($AE1499:$AE1499,$AC1500,AM1499:AM1499,$AI$2),0)),0)),0)</f>
        <v>0</v>
      </c>
      <c r="BN1500" s="1">
        <f>IFERROR(IF($AE1500&gt;$AE1499,VLOOKUP($AC1500+AN$1,STOCK!$F$10:$AB$209,17,0),IF($AE1500=$AE1499,(IF(BN1499&gt;=1,BN1499-COUNTIFS($AE1499:$AE1499,$AC1500,AN1499:AN1499,$AI$2),0)),0)),0)</f>
        <v>0</v>
      </c>
      <c r="BO1500" s="1">
        <f>IFERROR(IF($AE1500&gt;$AE1499,VLOOKUP($AC1500+AO$1,STOCK!$F$10:$AB$209,17,0),IF($AE1500=$AE1499,(IF(BO1499&gt;=1,BO1499-COUNTIFS($AE1499:$AE1499,$AC1500,AO1499:AO1499,$AI$2),0)),0)),0)</f>
        <v>0</v>
      </c>
      <c r="BP1500" s="1">
        <f>IFERROR(IF($AE1500&gt;$AE1499,VLOOKUP($AC1500+AP$1,STOCK!$F$10:$AB$209,17,0),IF($AE1500=$AE1499,(IF(BP1499&gt;=1,BP1499-COUNTIFS($AE1499:$AE1499,$AC1500,AP1499:AP1499,$AI$2),0)),0)),0)</f>
        <v>0</v>
      </c>
      <c r="BQ1500" s="1">
        <f>IFERROR(IF($AE1500&gt;$AE1499,VLOOKUP($AC1500+AQ$1,STOCK!$F$10:$AB$209,17,0),IF($AE1500=$AE1499,(IF(BQ1499&gt;=1,BQ1499-COUNTIFS($AE1499:$AE1499,$AC1500,AQ1499:AQ1499,$AI$2),0)),0)),0)</f>
        <v>0</v>
      </c>
      <c r="BR1500" s="1">
        <f>IFERROR(IF($AE1500&gt;$AE1499,VLOOKUP($AC1500+AR$1,STOCK!$F$10:$AB$209,17,0),IF($AE1500=$AE1499,(IF(BR1499&gt;=1,BR1499-COUNTIFS($AE1499:$AE1499,$AC1500,AR1499:AR1499,$AI$2),0)),0)),0)</f>
        <v>0</v>
      </c>
      <c r="BS1500" s="1">
        <f>IFERROR(IF($AE1500&gt;$AE1499,VLOOKUP($AC1500+AS$1,STOCK!$F$10:$AB$209,17,0),IF($AE1500=$AE1499,(IF(BS1499&gt;=1,BS1499-COUNTIFS($AE1499:$AE1499,$AC1500,AS1499:AS1499,$AI$2),0)),0)),0)</f>
        <v>0</v>
      </c>
      <c r="BT1500" s="1">
        <f>IFERROR(IF($AE1500&gt;$AE1499,VLOOKUP($AC1500+AT$1,STOCK!$F$10:$AB$209,17,0),IF($AE1500=$AE1499,(IF(BT1499&gt;=1,BT1499-COUNTIFS($AE1499:$AE1499,$AC1500,AT1499:AT1499,$AI$2),0)),0)),0)</f>
        <v>0</v>
      </c>
      <c r="BU1500" s="1">
        <f>IFERROR(IF($AE1500&gt;$AE1499,VLOOKUP($AC1500+AU$1,STOCK!$F$10:$AB$209,17,0),IF($AE1500=$AE1499,(IF(BU1499&gt;=1,BU1499-COUNTIFS($AE1499:$AE1499,$AC1500,AU1499:AU1499,$AI$2),0)),0)),0)</f>
        <v>0</v>
      </c>
      <c r="BV1500" s="1">
        <f>IFERROR(IF($AE1500&gt;$AE1499,VLOOKUP($AC1500+AV$1,STOCK!$F$10:$AB$209,17,0),IF($AE1500=$AE1499,(IF(BV1499&gt;=1,BV1499-COUNTIFS($AE1499:$AE1499,$AC1500,AV1499:AV1499,$AI$2),0)),0)),0)</f>
        <v>0</v>
      </c>
      <c r="BW1500" s="1">
        <f>IFERROR(IF($AE1500&gt;$AE1499,VLOOKUP($AC1500+AW$1,STOCK!$F$10:$AB$209,17,0),IF($AE1500=$AE1499,(IF(BW1499&gt;=1,BW1499-COUNTIFS($AE1499:$AE1499,$AC1500,AW1499:AW1499,$AI$2),0)),0)),0)</f>
        <v>0</v>
      </c>
      <c r="BX1500" s="1">
        <f>IFERROR(IF($AE1500&gt;$AE1499,VLOOKUP($AC1500+AX$1,STOCK!$F$10:$AB$209,17,0),IF($AE1500=$AE1499,(IF(BX1499&gt;=1,BX1499-COUNTIFS($AE1499:$AE1499,$AC1500,AX1499:AX1499,$AI$2),0)),0)),0)</f>
        <v>0</v>
      </c>
    </row>
    <row r="1501" spans="29:76" x14ac:dyDescent="0.25">
      <c r="AC1501" s="1">
        <f t="shared" si="365"/>
        <v>0</v>
      </c>
      <c r="AD1501" s="1">
        <f>IFERROR(IF(LEN(AK1501)&gt;=1,VLOOKUP(HLOOKUP(AK1501,PROFILE!$K$5:$V$8,4,0),PROFILE!$F$1:$G$3,2,0),0),0)</f>
        <v>0</v>
      </c>
      <c r="AE1501" s="1">
        <f t="shared" si="366"/>
        <v>0</v>
      </c>
      <c r="AF1501" s="1">
        <v>1488</v>
      </c>
      <c r="AI1501" s="1" t="str">
        <f>IFERROR(IF($AH1501&gt;=1,VLOOKUP($AG1501,STUDENT!$O$8:$Z$1507,3,0),""),"")</f>
        <v/>
      </c>
      <c r="AJ1501" s="1" t="str">
        <f>IFERROR(IF($AH1501&gt;=1,VLOOKUP($AG1501,STUDENT!$O$8:$Z$1507,4,0),""),"")</f>
        <v/>
      </c>
      <c r="AK1501" s="1" t="str">
        <f>IFERROR(IF($AH1501&gt;=1,VLOOKUP($AG1501,STUDENT!$O$8:$Z$1507,6,0),""),"")</f>
        <v/>
      </c>
      <c r="AL1501" s="1" t="str">
        <f t="shared" si="367"/>
        <v/>
      </c>
      <c r="AM1501" s="1" t="str">
        <f t="shared" si="368"/>
        <v/>
      </c>
      <c r="AN1501" s="1" t="str">
        <f t="shared" si="369"/>
        <v/>
      </c>
      <c r="AO1501" s="1" t="str">
        <f t="shared" si="370"/>
        <v/>
      </c>
      <c r="AP1501" s="1" t="str">
        <f t="shared" si="371"/>
        <v/>
      </c>
      <c r="AQ1501" s="1" t="str">
        <f t="shared" si="372"/>
        <v/>
      </c>
      <c r="AR1501" s="1" t="str">
        <f t="shared" si="373"/>
        <v/>
      </c>
      <c r="AS1501" s="1" t="str">
        <f t="shared" si="374"/>
        <v/>
      </c>
      <c r="AT1501" s="1" t="str">
        <f t="shared" si="375"/>
        <v/>
      </c>
      <c r="AU1501" s="1" t="str">
        <f t="shared" si="376"/>
        <v/>
      </c>
      <c r="AV1501" s="1" t="str">
        <f t="shared" si="377"/>
        <v/>
      </c>
      <c r="AW1501" s="1" t="str">
        <f t="shared" si="378"/>
        <v/>
      </c>
      <c r="AX1501" s="1" t="str">
        <f t="shared" si="379"/>
        <v/>
      </c>
      <c r="AY1501" s="1">
        <f>IFERROR(IF($AE1501&gt;$AE1500,VLOOKUP($AC1501+AL$1,STOCK!$F$10:$AB$209,16,0),IF($AE1501=$AE1500,(IF(AY1500&gt;=1,AY1500-COUNTIFS($AE1500:$AE1500,$AC1501,AL1500:AL1500,$AI$1),0)),0)),0)</f>
        <v>0</v>
      </c>
      <c r="AZ1501" s="1">
        <f>IFERROR(IF($AE1501&gt;$AE1500,VLOOKUP($AC1501+AM$1,STOCK!$F$10:$AB$209,16,0),IF($AE1501=$AE1500,(IF(AZ1500&gt;=1,AZ1500-COUNTIFS($AE1500:$AE1500,$AC1501,AM1500:AM1500,$AI$1),0)),0)),0)</f>
        <v>0</v>
      </c>
      <c r="BA1501" s="1">
        <f>IFERROR(IF($AE1501&gt;$AE1500,VLOOKUP($AC1501+AN$1,STOCK!$F$10:$AB$209,16,0),IF($AE1501=$AE1500,(IF(BA1500&gt;=1,BA1500-COUNTIFS($AE1500:$AE1500,$AC1501,AN1500:AN1500,$AI$1),0)),0)),0)</f>
        <v>0</v>
      </c>
      <c r="BB1501" s="1">
        <f>IFERROR(IF($AE1501&gt;$AE1500,VLOOKUP($AC1501+AO$1,STOCK!$F$10:$AB$209,16,0),IF($AE1501=$AE1500,(IF(BB1500&gt;=1,BB1500-COUNTIFS($AE1500:$AE1500,$AC1501,AO1500:AO1500,$AI$1),0)),0)),0)</f>
        <v>0</v>
      </c>
      <c r="BC1501" s="1">
        <f>IFERROR(IF($AE1501&gt;$AE1500,VLOOKUP($AC1501+AP$1,STOCK!$F$10:$AB$209,16,0),IF($AE1501=$AE1500,(IF(BC1500&gt;=1,BC1500-COUNTIFS($AE1500:$AE1500,$AC1501,AP1500:AP1500,$AI$1),0)),0)),0)</f>
        <v>0</v>
      </c>
      <c r="BD1501" s="1">
        <f>IFERROR(IF($AE1501&gt;$AE1500,VLOOKUP($AC1501+AQ$1,STOCK!$F$10:$AB$209,16,0),IF($AE1501=$AE1500,(IF(BD1500&gt;=1,BD1500-COUNTIFS($AE1500:$AE1500,$AC1501,AQ1500:AQ1500,$AI$1),0)),0)),0)</f>
        <v>0</v>
      </c>
      <c r="BE1501" s="1">
        <f>IFERROR(IF($AE1501&gt;$AE1500,VLOOKUP($AC1501+AR$1,STOCK!$F$10:$AB$209,16,0),IF($AE1501=$AE1500,(IF(BE1500&gt;=1,BE1500-COUNTIFS($AE1500:$AE1500,$AC1501,AR1500:AR1500,$AI$1),0)),0)),0)</f>
        <v>0</v>
      </c>
      <c r="BF1501" s="1">
        <f>IFERROR(IF($AE1501&gt;$AE1500,VLOOKUP($AC1501+AS$1,STOCK!$F$10:$AB$209,16,0),IF($AE1501=$AE1500,(IF(BF1500&gt;=1,BF1500-COUNTIFS($AE1500:$AE1500,$AC1501,AS1500:AS1500,$AI$1),0)),0)),0)</f>
        <v>0</v>
      </c>
      <c r="BG1501" s="1">
        <f>IFERROR(IF($AE1501&gt;$AE1500,VLOOKUP($AC1501+AT$1,STOCK!$F$10:$AB$209,16,0),IF($AE1501=$AE1500,(IF(BG1500&gt;=1,BG1500-COUNTIFS($AE1500:$AE1500,$AC1501,AT1500:AT1500,$AI$1),0)),0)),0)</f>
        <v>0</v>
      </c>
      <c r="BH1501" s="1">
        <f>IFERROR(IF($AE1501&gt;$AE1500,VLOOKUP($AC1501+AU$1,STOCK!$F$10:$AB$209,16,0),IF($AE1501=$AE1500,(IF(BH1500&gt;=1,BH1500-COUNTIFS($AE1500:$AE1500,$AC1501,AU1500:AU1500,$AI$1),0)),0)),0)</f>
        <v>0</v>
      </c>
      <c r="BI1501" s="1">
        <f>IFERROR(IF($AE1501&gt;$AE1500,VLOOKUP($AC1501+AV$1,STOCK!$F$10:$AB$209,16,0),IF($AE1501=$AE1500,(IF(BI1500&gt;=1,BI1500-COUNTIFS($AE1500:$AE1500,$AC1501,AV1500:AV1500,$AI$1),0)),0)),0)</f>
        <v>0</v>
      </c>
      <c r="BJ1501" s="1">
        <f>IFERROR(IF($AE1501&gt;$AE1500,VLOOKUP($AC1501+AW$1,STOCK!$F$10:$AB$209,16,0),IF($AE1501=$AE1500,(IF(BJ1500&gt;=1,BJ1500-COUNTIFS($AE1500:$AE1500,$AC1501,AW1500:AW1500,$AI$1),0)),0)),0)</f>
        <v>0</v>
      </c>
      <c r="BK1501" s="1">
        <f>IFERROR(IF($AE1501&gt;$AE1500,VLOOKUP($AC1501+AX$1,STOCK!$F$10:$AB$209,16,0),IF($AE1501=$AE1500,(IF(BK1500&gt;=1,BK1500-COUNTIFS($AE1500:$AE1500,$AC1501,AX1500:AX1500,$AI$1),0)),0)),0)</f>
        <v>0</v>
      </c>
      <c r="BL1501" s="1">
        <f>IFERROR(IF($AE1501&gt;$AE1500,VLOOKUP($AC1501+AL$1,STOCK!$F$10:$AB$209,17,0),IF($AE1501=$AE1500,(IF(BL1500&gt;=1,BL1500-COUNTIFS($AE1500:$AE1500,$AC1501,AL1500:AL1500,$AI$2),0)),0)),0)</f>
        <v>0</v>
      </c>
      <c r="BM1501" s="1">
        <f>IFERROR(IF($AE1501&gt;$AE1500,VLOOKUP($AC1501+AM$1,STOCK!$F$10:$AB$209,17,0),IF($AE1501=$AE1500,(IF(BM1500&gt;=1,BM1500-COUNTIFS($AE1500:$AE1500,$AC1501,AM1500:AM1500,$AI$2),0)),0)),0)</f>
        <v>0</v>
      </c>
      <c r="BN1501" s="1">
        <f>IFERROR(IF($AE1501&gt;$AE1500,VLOOKUP($AC1501+AN$1,STOCK!$F$10:$AB$209,17,0),IF($AE1501=$AE1500,(IF(BN1500&gt;=1,BN1500-COUNTIFS($AE1500:$AE1500,$AC1501,AN1500:AN1500,$AI$2),0)),0)),0)</f>
        <v>0</v>
      </c>
      <c r="BO1501" s="1">
        <f>IFERROR(IF($AE1501&gt;$AE1500,VLOOKUP($AC1501+AO$1,STOCK!$F$10:$AB$209,17,0),IF($AE1501=$AE1500,(IF(BO1500&gt;=1,BO1500-COUNTIFS($AE1500:$AE1500,$AC1501,AO1500:AO1500,$AI$2),0)),0)),0)</f>
        <v>0</v>
      </c>
      <c r="BP1501" s="1">
        <f>IFERROR(IF($AE1501&gt;$AE1500,VLOOKUP($AC1501+AP$1,STOCK!$F$10:$AB$209,17,0),IF($AE1501=$AE1500,(IF(BP1500&gt;=1,BP1500-COUNTIFS($AE1500:$AE1500,$AC1501,AP1500:AP1500,$AI$2),0)),0)),0)</f>
        <v>0</v>
      </c>
      <c r="BQ1501" s="1">
        <f>IFERROR(IF($AE1501&gt;$AE1500,VLOOKUP($AC1501+AQ$1,STOCK!$F$10:$AB$209,17,0),IF($AE1501=$AE1500,(IF(BQ1500&gt;=1,BQ1500-COUNTIFS($AE1500:$AE1500,$AC1501,AQ1500:AQ1500,$AI$2),0)),0)),0)</f>
        <v>0</v>
      </c>
      <c r="BR1501" s="1">
        <f>IFERROR(IF($AE1501&gt;$AE1500,VLOOKUP($AC1501+AR$1,STOCK!$F$10:$AB$209,17,0),IF($AE1501=$AE1500,(IF(BR1500&gt;=1,BR1500-COUNTIFS($AE1500:$AE1500,$AC1501,AR1500:AR1500,$AI$2),0)),0)),0)</f>
        <v>0</v>
      </c>
      <c r="BS1501" s="1">
        <f>IFERROR(IF($AE1501&gt;$AE1500,VLOOKUP($AC1501+AS$1,STOCK!$F$10:$AB$209,17,0),IF($AE1501=$AE1500,(IF(BS1500&gt;=1,BS1500-COUNTIFS($AE1500:$AE1500,$AC1501,AS1500:AS1500,$AI$2),0)),0)),0)</f>
        <v>0</v>
      </c>
      <c r="BT1501" s="1">
        <f>IFERROR(IF($AE1501&gt;$AE1500,VLOOKUP($AC1501+AT$1,STOCK!$F$10:$AB$209,17,0),IF($AE1501=$AE1500,(IF(BT1500&gt;=1,BT1500-COUNTIFS($AE1500:$AE1500,$AC1501,AT1500:AT1500,$AI$2),0)),0)),0)</f>
        <v>0</v>
      </c>
      <c r="BU1501" s="1">
        <f>IFERROR(IF($AE1501&gt;$AE1500,VLOOKUP($AC1501+AU$1,STOCK!$F$10:$AB$209,17,0),IF($AE1501=$AE1500,(IF(BU1500&gt;=1,BU1500-COUNTIFS($AE1500:$AE1500,$AC1501,AU1500:AU1500,$AI$2),0)),0)),0)</f>
        <v>0</v>
      </c>
      <c r="BV1501" s="1">
        <f>IFERROR(IF($AE1501&gt;$AE1500,VLOOKUP($AC1501+AV$1,STOCK!$F$10:$AB$209,17,0),IF($AE1501=$AE1500,(IF(BV1500&gt;=1,BV1500-COUNTIFS($AE1500:$AE1500,$AC1501,AV1500:AV1500,$AI$2),0)),0)),0)</f>
        <v>0</v>
      </c>
      <c r="BW1501" s="1">
        <f>IFERROR(IF($AE1501&gt;$AE1500,VLOOKUP($AC1501+AW$1,STOCK!$F$10:$AB$209,17,0),IF($AE1501=$AE1500,(IF(BW1500&gt;=1,BW1500-COUNTIFS($AE1500:$AE1500,$AC1501,AW1500:AW1500,$AI$2),0)),0)),0)</f>
        <v>0</v>
      </c>
      <c r="BX1501" s="1">
        <f>IFERROR(IF($AE1501&gt;$AE1500,VLOOKUP($AC1501+AX$1,STOCK!$F$10:$AB$209,17,0),IF($AE1501=$AE1500,(IF(BX1500&gt;=1,BX1500-COUNTIFS($AE1500:$AE1500,$AC1501,AX1500:AX1500,$AI$2),0)),0)),0)</f>
        <v>0</v>
      </c>
    </row>
    <row r="1502" spans="29:76" x14ac:dyDescent="0.25">
      <c r="AC1502" s="1">
        <f t="shared" si="365"/>
        <v>0</v>
      </c>
      <c r="AD1502" s="1">
        <f>IFERROR(IF(LEN(AK1502)&gt;=1,VLOOKUP(HLOOKUP(AK1502,PROFILE!$K$5:$V$8,4,0),PROFILE!$F$1:$G$3,2,0),0),0)</f>
        <v>0</v>
      </c>
      <c r="AE1502" s="1">
        <f t="shared" si="366"/>
        <v>0</v>
      </c>
      <c r="AF1502" s="1">
        <v>1489</v>
      </c>
      <c r="AI1502" s="1" t="str">
        <f>IFERROR(IF($AH1502&gt;=1,VLOOKUP($AG1502,STUDENT!$O$8:$Z$1507,3,0),""),"")</f>
        <v/>
      </c>
      <c r="AJ1502" s="1" t="str">
        <f>IFERROR(IF($AH1502&gt;=1,VLOOKUP($AG1502,STUDENT!$O$8:$Z$1507,4,0),""),"")</f>
        <v/>
      </c>
      <c r="AK1502" s="1" t="str">
        <f>IFERROR(IF($AH1502&gt;=1,VLOOKUP($AG1502,STUDENT!$O$8:$Z$1507,6,0),""),"")</f>
        <v/>
      </c>
      <c r="AL1502" s="1" t="str">
        <f t="shared" si="367"/>
        <v/>
      </c>
      <c r="AM1502" s="1" t="str">
        <f t="shared" si="368"/>
        <v/>
      </c>
      <c r="AN1502" s="1" t="str">
        <f t="shared" si="369"/>
        <v/>
      </c>
      <c r="AO1502" s="1" t="str">
        <f t="shared" si="370"/>
        <v/>
      </c>
      <c r="AP1502" s="1" t="str">
        <f t="shared" si="371"/>
        <v/>
      </c>
      <c r="AQ1502" s="1" t="str">
        <f t="shared" si="372"/>
        <v/>
      </c>
      <c r="AR1502" s="1" t="str">
        <f t="shared" si="373"/>
        <v/>
      </c>
      <c r="AS1502" s="1" t="str">
        <f t="shared" si="374"/>
        <v/>
      </c>
      <c r="AT1502" s="1" t="str">
        <f t="shared" si="375"/>
        <v/>
      </c>
      <c r="AU1502" s="1" t="str">
        <f t="shared" si="376"/>
        <v/>
      </c>
      <c r="AV1502" s="1" t="str">
        <f t="shared" si="377"/>
        <v/>
      </c>
      <c r="AW1502" s="1" t="str">
        <f t="shared" si="378"/>
        <v/>
      </c>
      <c r="AX1502" s="1" t="str">
        <f t="shared" si="379"/>
        <v/>
      </c>
      <c r="AY1502" s="1">
        <f>IFERROR(IF($AE1502&gt;$AE1501,VLOOKUP($AC1502+AL$1,STOCK!$F$10:$AB$209,16,0),IF($AE1502=$AE1501,(IF(AY1501&gt;=1,AY1501-COUNTIFS($AE1501:$AE1501,$AC1502,AL1501:AL1501,$AI$1),0)),0)),0)</f>
        <v>0</v>
      </c>
      <c r="AZ1502" s="1">
        <f>IFERROR(IF($AE1502&gt;$AE1501,VLOOKUP($AC1502+AM$1,STOCK!$F$10:$AB$209,16,0),IF($AE1502=$AE1501,(IF(AZ1501&gt;=1,AZ1501-COUNTIFS($AE1501:$AE1501,$AC1502,AM1501:AM1501,$AI$1),0)),0)),0)</f>
        <v>0</v>
      </c>
      <c r="BA1502" s="1">
        <f>IFERROR(IF($AE1502&gt;$AE1501,VLOOKUP($AC1502+AN$1,STOCK!$F$10:$AB$209,16,0),IF($AE1502=$AE1501,(IF(BA1501&gt;=1,BA1501-COUNTIFS($AE1501:$AE1501,$AC1502,AN1501:AN1501,$AI$1),0)),0)),0)</f>
        <v>0</v>
      </c>
      <c r="BB1502" s="1">
        <f>IFERROR(IF($AE1502&gt;$AE1501,VLOOKUP($AC1502+AO$1,STOCK!$F$10:$AB$209,16,0),IF($AE1502=$AE1501,(IF(BB1501&gt;=1,BB1501-COUNTIFS($AE1501:$AE1501,$AC1502,AO1501:AO1501,$AI$1),0)),0)),0)</f>
        <v>0</v>
      </c>
      <c r="BC1502" s="1">
        <f>IFERROR(IF($AE1502&gt;$AE1501,VLOOKUP($AC1502+AP$1,STOCK!$F$10:$AB$209,16,0),IF($AE1502=$AE1501,(IF(BC1501&gt;=1,BC1501-COUNTIFS($AE1501:$AE1501,$AC1502,AP1501:AP1501,$AI$1),0)),0)),0)</f>
        <v>0</v>
      </c>
      <c r="BD1502" s="1">
        <f>IFERROR(IF($AE1502&gt;$AE1501,VLOOKUP($AC1502+AQ$1,STOCK!$F$10:$AB$209,16,0),IF($AE1502=$AE1501,(IF(BD1501&gt;=1,BD1501-COUNTIFS($AE1501:$AE1501,$AC1502,AQ1501:AQ1501,$AI$1),0)),0)),0)</f>
        <v>0</v>
      </c>
      <c r="BE1502" s="1">
        <f>IFERROR(IF($AE1502&gt;$AE1501,VLOOKUP($AC1502+AR$1,STOCK!$F$10:$AB$209,16,0),IF($AE1502=$AE1501,(IF(BE1501&gt;=1,BE1501-COUNTIFS($AE1501:$AE1501,$AC1502,AR1501:AR1501,$AI$1),0)),0)),0)</f>
        <v>0</v>
      </c>
      <c r="BF1502" s="1">
        <f>IFERROR(IF($AE1502&gt;$AE1501,VLOOKUP($AC1502+AS$1,STOCK!$F$10:$AB$209,16,0),IF($AE1502=$AE1501,(IF(BF1501&gt;=1,BF1501-COUNTIFS($AE1501:$AE1501,$AC1502,AS1501:AS1501,$AI$1),0)),0)),0)</f>
        <v>0</v>
      </c>
      <c r="BG1502" s="1">
        <f>IFERROR(IF($AE1502&gt;$AE1501,VLOOKUP($AC1502+AT$1,STOCK!$F$10:$AB$209,16,0),IF($AE1502=$AE1501,(IF(BG1501&gt;=1,BG1501-COUNTIFS($AE1501:$AE1501,$AC1502,AT1501:AT1501,$AI$1),0)),0)),0)</f>
        <v>0</v>
      </c>
      <c r="BH1502" s="1">
        <f>IFERROR(IF($AE1502&gt;$AE1501,VLOOKUP($AC1502+AU$1,STOCK!$F$10:$AB$209,16,0),IF($AE1502=$AE1501,(IF(BH1501&gt;=1,BH1501-COUNTIFS($AE1501:$AE1501,$AC1502,AU1501:AU1501,$AI$1),0)),0)),0)</f>
        <v>0</v>
      </c>
      <c r="BI1502" s="1">
        <f>IFERROR(IF($AE1502&gt;$AE1501,VLOOKUP($AC1502+AV$1,STOCK!$F$10:$AB$209,16,0),IF($AE1502=$AE1501,(IF(BI1501&gt;=1,BI1501-COUNTIFS($AE1501:$AE1501,$AC1502,AV1501:AV1501,$AI$1),0)),0)),0)</f>
        <v>0</v>
      </c>
      <c r="BJ1502" s="1">
        <f>IFERROR(IF($AE1502&gt;$AE1501,VLOOKUP($AC1502+AW$1,STOCK!$F$10:$AB$209,16,0),IF($AE1502=$AE1501,(IF(BJ1501&gt;=1,BJ1501-COUNTIFS($AE1501:$AE1501,$AC1502,AW1501:AW1501,$AI$1),0)),0)),0)</f>
        <v>0</v>
      </c>
      <c r="BK1502" s="1">
        <f>IFERROR(IF($AE1502&gt;$AE1501,VLOOKUP($AC1502+AX$1,STOCK!$F$10:$AB$209,16,0),IF($AE1502=$AE1501,(IF(BK1501&gt;=1,BK1501-COUNTIFS($AE1501:$AE1501,$AC1502,AX1501:AX1501,$AI$1),0)),0)),0)</f>
        <v>0</v>
      </c>
      <c r="BL1502" s="1">
        <f>IFERROR(IF($AE1502&gt;$AE1501,VLOOKUP($AC1502+AL$1,STOCK!$F$10:$AB$209,17,0),IF($AE1502=$AE1501,(IF(BL1501&gt;=1,BL1501-COUNTIFS($AE1501:$AE1501,$AC1502,AL1501:AL1501,$AI$2),0)),0)),0)</f>
        <v>0</v>
      </c>
      <c r="BM1502" s="1">
        <f>IFERROR(IF($AE1502&gt;$AE1501,VLOOKUP($AC1502+AM$1,STOCK!$F$10:$AB$209,17,0),IF($AE1502=$AE1501,(IF(BM1501&gt;=1,BM1501-COUNTIFS($AE1501:$AE1501,$AC1502,AM1501:AM1501,$AI$2),0)),0)),0)</f>
        <v>0</v>
      </c>
      <c r="BN1502" s="1">
        <f>IFERROR(IF($AE1502&gt;$AE1501,VLOOKUP($AC1502+AN$1,STOCK!$F$10:$AB$209,17,0),IF($AE1502=$AE1501,(IF(BN1501&gt;=1,BN1501-COUNTIFS($AE1501:$AE1501,$AC1502,AN1501:AN1501,$AI$2),0)),0)),0)</f>
        <v>0</v>
      </c>
      <c r="BO1502" s="1">
        <f>IFERROR(IF($AE1502&gt;$AE1501,VLOOKUP($AC1502+AO$1,STOCK!$F$10:$AB$209,17,0),IF($AE1502=$AE1501,(IF(BO1501&gt;=1,BO1501-COUNTIFS($AE1501:$AE1501,$AC1502,AO1501:AO1501,$AI$2),0)),0)),0)</f>
        <v>0</v>
      </c>
      <c r="BP1502" s="1">
        <f>IFERROR(IF($AE1502&gt;$AE1501,VLOOKUP($AC1502+AP$1,STOCK!$F$10:$AB$209,17,0),IF($AE1502=$AE1501,(IF(BP1501&gt;=1,BP1501-COUNTIFS($AE1501:$AE1501,$AC1502,AP1501:AP1501,$AI$2),0)),0)),0)</f>
        <v>0</v>
      </c>
      <c r="BQ1502" s="1">
        <f>IFERROR(IF($AE1502&gt;$AE1501,VLOOKUP($AC1502+AQ$1,STOCK!$F$10:$AB$209,17,0),IF($AE1502=$AE1501,(IF(BQ1501&gt;=1,BQ1501-COUNTIFS($AE1501:$AE1501,$AC1502,AQ1501:AQ1501,$AI$2),0)),0)),0)</f>
        <v>0</v>
      </c>
      <c r="BR1502" s="1">
        <f>IFERROR(IF($AE1502&gt;$AE1501,VLOOKUP($AC1502+AR$1,STOCK!$F$10:$AB$209,17,0),IF($AE1502=$AE1501,(IF(BR1501&gt;=1,BR1501-COUNTIFS($AE1501:$AE1501,$AC1502,AR1501:AR1501,$AI$2),0)),0)),0)</f>
        <v>0</v>
      </c>
      <c r="BS1502" s="1">
        <f>IFERROR(IF($AE1502&gt;$AE1501,VLOOKUP($AC1502+AS$1,STOCK!$F$10:$AB$209,17,0),IF($AE1502=$AE1501,(IF(BS1501&gt;=1,BS1501-COUNTIFS($AE1501:$AE1501,$AC1502,AS1501:AS1501,$AI$2),0)),0)),0)</f>
        <v>0</v>
      </c>
      <c r="BT1502" s="1">
        <f>IFERROR(IF($AE1502&gt;$AE1501,VLOOKUP($AC1502+AT$1,STOCK!$F$10:$AB$209,17,0),IF($AE1502=$AE1501,(IF(BT1501&gt;=1,BT1501-COUNTIFS($AE1501:$AE1501,$AC1502,AT1501:AT1501,$AI$2),0)),0)),0)</f>
        <v>0</v>
      </c>
      <c r="BU1502" s="1">
        <f>IFERROR(IF($AE1502&gt;$AE1501,VLOOKUP($AC1502+AU$1,STOCK!$F$10:$AB$209,17,0),IF($AE1502=$AE1501,(IF(BU1501&gt;=1,BU1501-COUNTIFS($AE1501:$AE1501,$AC1502,AU1501:AU1501,$AI$2),0)),0)),0)</f>
        <v>0</v>
      </c>
      <c r="BV1502" s="1">
        <f>IFERROR(IF($AE1502&gt;$AE1501,VLOOKUP($AC1502+AV$1,STOCK!$F$10:$AB$209,17,0),IF($AE1502=$AE1501,(IF(BV1501&gt;=1,BV1501-COUNTIFS($AE1501:$AE1501,$AC1502,AV1501:AV1501,$AI$2),0)),0)),0)</f>
        <v>0</v>
      </c>
      <c r="BW1502" s="1">
        <f>IFERROR(IF($AE1502&gt;$AE1501,VLOOKUP($AC1502+AW$1,STOCK!$F$10:$AB$209,17,0),IF($AE1502=$AE1501,(IF(BW1501&gt;=1,BW1501-COUNTIFS($AE1501:$AE1501,$AC1502,AW1501:AW1501,$AI$2),0)),0)),0)</f>
        <v>0</v>
      </c>
      <c r="BX1502" s="1">
        <f>IFERROR(IF($AE1502&gt;$AE1501,VLOOKUP($AC1502+AX$1,STOCK!$F$10:$AB$209,17,0),IF($AE1502=$AE1501,(IF(BX1501&gt;=1,BX1501-COUNTIFS($AE1501:$AE1501,$AC1502,AX1501:AX1501,$AI$2),0)),0)),0)</f>
        <v>0</v>
      </c>
    </row>
    <row r="1503" spans="29:76" x14ac:dyDescent="0.25">
      <c r="AC1503" s="1">
        <f t="shared" si="365"/>
        <v>0</v>
      </c>
      <c r="AD1503" s="1">
        <f>IFERROR(IF(LEN(AK1503)&gt;=1,VLOOKUP(HLOOKUP(AK1503,PROFILE!$K$5:$V$8,4,0),PROFILE!$F$1:$G$3,2,0),0),0)</f>
        <v>0</v>
      </c>
      <c r="AE1503" s="1">
        <f t="shared" si="366"/>
        <v>0</v>
      </c>
      <c r="AF1503" s="1">
        <v>1490</v>
      </c>
      <c r="AI1503" s="1" t="str">
        <f>IFERROR(IF($AH1503&gt;=1,VLOOKUP($AG1503,STUDENT!$O$8:$Z$1507,3,0),""),"")</f>
        <v/>
      </c>
      <c r="AJ1503" s="1" t="str">
        <f>IFERROR(IF($AH1503&gt;=1,VLOOKUP($AG1503,STUDENT!$O$8:$Z$1507,4,0),""),"")</f>
        <v/>
      </c>
      <c r="AK1503" s="1" t="str">
        <f>IFERROR(IF($AH1503&gt;=1,VLOOKUP($AG1503,STUDENT!$O$8:$Z$1507,6,0),""),"")</f>
        <v/>
      </c>
      <c r="AL1503" s="1" t="str">
        <f t="shared" si="367"/>
        <v/>
      </c>
      <c r="AM1503" s="1" t="str">
        <f t="shared" si="368"/>
        <v/>
      </c>
      <c r="AN1503" s="1" t="str">
        <f t="shared" si="369"/>
        <v/>
      </c>
      <c r="AO1503" s="1" t="str">
        <f t="shared" si="370"/>
        <v/>
      </c>
      <c r="AP1503" s="1" t="str">
        <f t="shared" si="371"/>
        <v/>
      </c>
      <c r="AQ1503" s="1" t="str">
        <f t="shared" si="372"/>
        <v/>
      </c>
      <c r="AR1503" s="1" t="str">
        <f t="shared" si="373"/>
        <v/>
      </c>
      <c r="AS1503" s="1" t="str">
        <f t="shared" si="374"/>
        <v/>
      </c>
      <c r="AT1503" s="1" t="str">
        <f t="shared" si="375"/>
        <v/>
      </c>
      <c r="AU1503" s="1" t="str">
        <f t="shared" si="376"/>
        <v/>
      </c>
      <c r="AV1503" s="1" t="str">
        <f t="shared" si="377"/>
        <v/>
      </c>
      <c r="AW1503" s="1" t="str">
        <f t="shared" si="378"/>
        <v/>
      </c>
      <c r="AX1503" s="1" t="str">
        <f t="shared" si="379"/>
        <v/>
      </c>
      <c r="AY1503" s="1">
        <f>IFERROR(IF($AE1503&gt;$AE1502,VLOOKUP($AC1503+AL$1,STOCK!$F$10:$AB$209,16,0),IF($AE1503=$AE1502,(IF(AY1502&gt;=1,AY1502-COUNTIFS($AE1502:$AE1502,$AC1503,AL1502:AL1502,$AI$1),0)),0)),0)</f>
        <v>0</v>
      </c>
      <c r="AZ1503" s="1">
        <f>IFERROR(IF($AE1503&gt;$AE1502,VLOOKUP($AC1503+AM$1,STOCK!$F$10:$AB$209,16,0),IF($AE1503=$AE1502,(IF(AZ1502&gt;=1,AZ1502-COUNTIFS($AE1502:$AE1502,$AC1503,AM1502:AM1502,$AI$1),0)),0)),0)</f>
        <v>0</v>
      </c>
      <c r="BA1503" s="1">
        <f>IFERROR(IF($AE1503&gt;$AE1502,VLOOKUP($AC1503+AN$1,STOCK!$F$10:$AB$209,16,0),IF($AE1503=$AE1502,(IF(BA1502&gt;=1,BA1502-COUNTIFS($AE1502:$AE1502,$AC1503,AN1502:AN1502,$AI$1),0)),0)),0)</f>
        <v>0</v>
      </c>
      <c r="BB1503" s="1">
        <f>IFERROR(IF($AE1503&gt;$AE1502,VLOOKUP($AC1503+AO$1,STOCK!$F$10:$AB$209,16,0),IF($AE1503=$AE1502,(IF(BB1502&gt;=1,BB1502-COUNTIFS($AE1502:$AE1502,$AC1503,AO1502:AO1502,$AI$1),0)),0)),0)</f>
        <v>0</v>
      </c>
      <c r="BC1503" s="1">
        <f>IFERROR(IF($AE1503&gt;$AE1502,VLOOKUP($AC1503+AP$1,STOCK!$F$10:$AB$209,16,0),IF($AE1503=$AE1502,(IF(BC1502&gt;=1,BC1502-COUNTIFS($AE1502:$AE1502,$AC1503,AP1502:AP1502,$AI$1),0)),0)),0)</f>
        <v>0</v>
      </c>
      <c r="BD1503" s="1">
        <f>IFERROR(IF($AE1503&gt;$AE1502,VLOOKUP($AC1503+AQ$1,STOCK!$F$10:$AB$209,16,0),IF($AE1503=$AE1502,(IF(BD1502&gt;=1,BD1502-COUNTIFS($AE1502:$AE1502,$AC1503,AQ1502:AQ1502,$AI$1),0)),0)),0)</f>
        <v>0</v>
      </c>
      <c r="BE1503" s="1">
        <f>IFERROR(IF($AE1503&gt;$AE1502,VLOOKUP($AC1503+AR$1,STOCK!$F$10:$AB$209,16,0),IF($AE1503=$AE1502,(IF(BE1502&gt;=1,BE1502-COUNTIFS($AE1502:$AE1502,$AC1503,AR1502:AR1502,$AI$1),0)),0)),0)</f>
        <v>0</v>
      </c>
      <c r="BF1503" s="1">
        <f>IFERROR(IF($AE1503&gt;$AE1502,VLOOKUP($AC1503+AS$1,STOCK!$F$10:$AB$209,16,0),IF($AE1503=$AE1502,(IF(BF1502&gt;=1,BF1502-COUNTIFS($AE1502:$AE1502,$AC1503,AS1502:AS1502,$AI$1),0)),0)),0)</f>
        <v>0</v>
      </c>
      <c r="BG1503" s="1">
        <f>IFERROR(IF($AE1503&gt;$AE1502,VLOOKUP($AC1503+AT$1,STOCK!$F$10:$AB$209,16,0),IF($AE1503=$AE1502,(IF(BG1502&gt;=1,BG1502-COUNTIFS($AE1502:$AE1502,$AC1503,AT1502:AT1502,$AI$1),0)),0)),0)</f>
        <v>0</v>
      </c>
      <c r="BH1503" s="1">
        <f>IFERROR(IF($AE1503&gt;$AE1502,VLOOKUP($AC1503+AU$1,STOCK!$F$10:$AB$209,16,0),IF($AE1503=$AE1502,(IF(BH1502&gt;=1,BH1502-COUNTIFS($AE1502:$AE1502,$AC1503,AU1502:AU1502,$AI$1),0)),0)),0)</f>
        <v>0</v>
      </c>
      <c r="BI1503" s="1">
        <f>IFERROR(IF($AE1503&gt;$AE1502,VLOOKUP($AC1503+AV$1,STOCK!$F$10:$AB$209,16,0),IF($AE1503=$AE1502,(IF(BI1502&gt;=1,BI1502-COUNTIFS($AE1502:$AE1502,$AC1503,AV1502:AV1502,$AI$1),0)),0)),0)</f>
        <v>0</v>
      </c>
      <c r="BJ1503" s="1">
        <f>IFERROR(IF($AE1503&gt;$AE1502,VLOOKUP($AC1503+AW$1,STOCK!$F$10:$AB$209,16,0),IF($AE1503=$AE1502,(IF(BJ1502&gt;=1,BJ1502-COUNTIFS($AE1502:$AE1502,$AC1503,AW1502:AW1502,$AI$1),0)),0)),0)</f>
        <v>0</v>
      </c>
      <c r="BK1503" s="1">
        <f>IFERROR(IF($AE1503&gt;$AE1502,VLOOKUP($AC1503+AX$1,STOCK!$F$10:$AB$209,16,0),IF($AE1503=$AE1502,(IF(BK1502&gt;=1,BK1502-COUNTIFS($AE1502:$AE1502,$AC1503,AX1502:AX1502,$AI$1),0)),0)),0)</f>
        <v>0</v>
      </c>
      <c r="BL1503" s="1">
        <f>IFERROR(IF($AE1503&gt;$AE1502,VLOOKUP($AC1503+AL$1,STOCK!$F$10:$AB$209,17,0),IF($AE1503=$AE1502,(IF(BL1502&gt;=1,BL1502-COUNTIFS($AE1502:$AE1502,$AC1503,AL1502:AL1502,$AI$2),0)),0)),0)</f>
        <v>0</v>
      </c>
      <c r="BM1503" s="1">
        <f>IFERROR(IF($AE1503&gt;$AE1502,VLOOKUP($AC1503+AM$1,STOCK!$F$10:$AB$209,17,0),IF($AE1503=$AE1502,(IF(BM1502&gt;=1,BM1502-COUNTIFS($AE1502:$AE1502,$AC1503,AM1502:AM1502,$AI$2),0)),0)),0)</f>
        <v>0</v>
      </c>
      <c r="BN1503" s="1">
        <f>IFERROR(IF($AE1503&gt;$AE1502,VLOOKUP($AC1503+AN$1,STOCK!$F$10:$AB$209,17,0),IF($AE1503=$AE1502,(IF(BN1502&gt;=1,BN1502-COUNTIFS($AE1502:$AE1502,$AC1503,AN1502:AN1502,$AI$2),0)),0)),0)</f>
        <v>0</v>
      </c>
      <c r="BO1503" s="1">
        <f>IFERROR(IF($AE1503&gt;$AE1502,VLOOKUP($AC1503+AO$1,STOCK!$F$10:$AB$209,17,0),IF($AE1503=$AE1502,(IF(BO1502&gt;=1,BO1502-COUNTIFS($AE1502:$AE1502,$AC1503,AO1502:AO1502,$AI$2),0)),0)),0)</f>
        <v>0</v>
      </c>
      <c r="BP1503" s="1">
        <f>IFERROR(IF($AE1503&gt;$AE1502,VLOOKUP($AC1503+AP$1,STOCK!$F$10:$AB$209,17,0),IF($AE1503=$AE1502,(IF(BP1502&gt;=1,BP1502-COUNTIFS($AE1502:$AE1502,$AC1503,AP1502:AP1502,$AI$2),0)),0)),0)</f>
        <v>0</v>
      </c>
      <c r="BQ1503" s="1">
        <f>IFERROR(IF($AE1503&gt;$AE1502,VLOOKUP($AC1503+AQ$1,STOCK!$F$10:$AB$209,17,0),IF($AE1503=$AE1502,(IF(BQ1502&gt;=1,BQ1502-COUNTIFS($AE1502:$AE1502,$AC1503,AQ1502:AQ1502,$AI$2),0)),0)),0)</f>
        <v>0</v>
      </c>
      <c r="BR1503" s="1">
        <f>IFERROR(IF($AE1503&gt;$AE1502,VLOOKUP($AC1503+AR$1,STOCK!$F$10:$AB$209,17,0),IF($AE1503=$AE1502,(IF(BR1502&gt;=1,BR1502-COUNTIFS($AE1502:$AE1502,$AC1503,AR1502:AR1502,$AI$2),0)),0)),0)</f>
        <v>0</v>
      </c>
      <c r="BS1503" s="1">
        <f>IFERROR(IF($AE1503&gt;$AE1502,VLOOKUP($AC1503+AS$1,STOCK!$F$10:$AB$209,17,0),IF($AE1503=$AE1502,(IF(BS1502&gt;=1,BS1502-COUNTIFS($AE1502:$AE1502,$AC1503,AS1502:AS1502,$AI$2),0)),0)),0)</f>
        <v>0</v>
      </c>
      <c r="BT1503" s="1">
        <f>IFERROR(IF($AE1503&gt;$AE1502,VLOOKUP($AC1503+AT$1,STOCK!$F$10:$AB$209,17,0),IF($AE1503=$AE1502,(IF(BT1502&gt;=1,BT1502-COUNTIFS($AE1502:$AE1502,$AC1503,AT1502:AT1502,$AI$2),0)),0)),0)</f>
        <v>0</v>
      </c>
      <c r="BU1503" s="1">
        <f>IFERROR(IF($AE1503&gt;$AE1502,VLOOKUP($AC1503+AU$1,STOCK!$F$10:$AB$209,17,0),IF($AE1503=$AE1502,(IF(BU1502&gt;=1,BU1502-COUNTIFS($AE1502:$AE1502,$AC1503,AU1502:AU1502,$AI$2),0)),0)),0)</f>
        <v>0</v>
      </c>
      <c r="BV1503" s="1">
        <f>IFERROR(IF($AE1503&gt;$AE1502,VLOOKUP($AC1503+AV$1,STOCK!$F$10:$AB$209,17,0),IF($AE1503=$AE1502,(IF(BV1502&gt;=1,BV1502-COUNTIFS($AE1502:$AE1502,$AC1503,AV1502:AV1502,$AI$2),0)),0)),0)</f>
        <v>0</v>
      </c>
      <c r="BW1503" s="1">
        <f>IFERROR(IF($AE1503&gt;$AE1502,VLOOKUP($AC1503+AW$1,STOCK!$F$10:$AB$209,17,0),IF($AE1503=$AE1502,(IF(BW1502&gt;=1,BW1502-COUNTIFS($AE1502:$AE1502,$AC1503,AW1502:AW1502,$AI$2),0)),0)),0)</f>
        <v>0</v>
      </c>
      <c r="BX1503" s="1">
        <f>IFERROR(IF($AE1503&gt;$AE1502,VLOOKUP($AC1503+AX$1,STOCK!$F$10:$AB$209,17,0),IF($AE1503=$AE1502,(IF(BX1502&gt;=1,BX1502-COUNTIFS($AE1502:$AE1502,$AC1503,AX1502:AX1502,$AI$2),0)),0)),0)</f>
        <v>0</v>
      </c>
    </row>
    <row r="1504" spans="29:76" x14ac:dyDescent="0.25">
      <c r="AC1504" s="1">
        <f t="shared" si="365"/>
        <v>0</v>
      </c>
      <c r="AD1504" s="1">
        <f>IFERROR(IF(LEN(AK1504)&gt;=1,VLOOKUP(HLOOKUP(AK1504,PROFILE!$K$5:$V$8,4,0),PROFILE!$F$1:$G$3,2,0),0),0)</f>
        <v>0</v>
      </c>
      <c r="AE1504" s="1">
        <f t="shared" si="366"/>
        <v>0</v>
      </c>
      <c r="AF1504" s="1">
        <v>1491</v>
      </c>
      <c r="AI1504" s="1" t="str">
        <f>IFERROR(IF($AH1504&gt;=1,VLOOKUP($AG1504,STUDENT!$O$8:$Z$1507,3,0),""),"")</f>
        <v/>
      </c>
      <c r="AJ1504" s="1" t="str">
        <f>IFERROR(IF($AH1504&gt;=1,VLOOKUP($AG1504,STUDENT!$O$8:$Z$1507,4,0),""),"")</f>
        <v/>
      </c>
      <c r="AK1504" s="1" t="str">
        <f>IFERROR(IF($AH1504&gt;=1,VLOOKUP($AG1504,STUDENT!$O$8:$Z$1507,6,0),""),"")</f>
        <v/>
      </c>
      <c r="AL1504" s="1" t="str">
        <f t="shared" si="367"/>
        <v/>
      </c>
      <c r="AM1504" s="1" t="str">
        <f t="shared" si="368"/>
        <v/>
      </c>
      <c r="AN1504" s="1" t="str">
        <f t="shared" si="369"/>
        <v/>
      </c>
      <c r="AO1504" s="1" t="str">
        <f t="shared" si="370"/>
        <v/>
      </c>
      <c r="AP1504" s="1" t="str">
        <f t="shared" si="371"/>
        <v/>
      </c>
      <c r="AQ1504" s="1" t="str">
        <f t="shared" si="372"/>
        <v/>
      </c>
      <c r="AR1504" s="1" t="str">
        <f t="shared" si="373"/>
        <v/>
      </c>
      <c r="AS1504" s="1" t="str">
        <f t="shared" si="374"/>
        <v/>
      </c>
      <c r="AT1504" s="1" t="str">
        <f t="shared" si="375"/>
        <v/>
      </c>
      <c r="AU1504" s="1" t="str">
        <f t="shared" si="376"/>
        <v/>
      </c>
      <c r="AV1504" s="1" t="str">
        <f t="shared" si="377"/>
        <v/>
      </c>
      <c r="AW1504" s="1" t="str">
        <f t="shared" si="378"/>
        <v/>
      </c>
      <c r="AX1504" s="1" t="str">
        <f t="shared" si="379"/>
        <v/>
      </c>
      <c r="AY1504" s="1">
        <f>IFERROR(IF($AE1504&gt;$AE1503,VLOOKUP($AC1504+AL$1,STOCK!$F$10:$AB$209,16,0),IF($AE1504=$AE1503,(IF(AY1503&gt;=1,AY1503-COUNTIFS($AE1503:$AE1503,$AC1504,AL1503:AL1503,$AI$1),0)),0)),0)</f>
        <v>0</v>
      </c>
      <c r="AZ1504" s="1">
        <f>IFERROR(IF($AE1504&gt;$AE1503,VLOOKUP($AC1504+AM$1,STOCK!$F$10:$AB$209,16,0),IF($AE1504=$AE1503,(IF(AZ1503&gt;=1,AZ1503-COUNTIFS($AE1503:$AE1503,$AC1504,AM1503:AM1503,$AI$1),0)),0)),0)</f>
        <v>0</v>
      </c>
      <c r="BA1504" s="1">
        <f>IFERROR(IF($AE1504&gt;$AE1503,VLOOKUP($AC1504+AN$1,STOCK!$F$10:$AB$209,16,0),IF($AE1504=$AE1503,(IF(BA1503&gt;=1,BA1503-COUNTIFS($AE1503:$AE1503,$AC1504,AN1503:AN1503,$AI$1),0)),0)),0)</f>
        <v>0</v>
      </c>
      <c r="BB1504" s="1">
        <f>IFERROR(IF($AE1504&gt;$AE1503,VLOOKUP($AC1504+AO$1,STOCK!$F$10:$AB$209,16,0),IF($AE1504=$AE1503,(IF(BB1503&gt;=1,BB1503-COUNTIFS($AE1503:$AE1503,$AC1504,AO1503:AO1503,$AI$1),0)),0)),0)</f>
        <v>0</v>
      </c>
      <c r="BC1504" s="1">
        <f>IFERROR(IF($AE1504&gt;$AE1503,VLOOKUP($AC1504+AP$1,STOCK!$F$10:$AB$209,16,0),IF($AE1504=$AE1503,(IF(BC1503&gt;=1,BC1503-COUNTIFS($AE1503:$AE1503,$AC1504,AP1503:AP1503,$AI$1),0)),0)),0)</f>
        <v>0</v>
      </c>
      <c r="BD1504" s="1">
        <f>IFERROR(IF($AE1504&gt;$AE1503,VLOOKUP($AC1504+AQ$1,STOCK!$F$10:$AB$209,16,0),IF($AE1504=$AE1503,(IF(BD1503&gt;=1,BD1503-COUNTIFS($AE1503:$AE1503,$AC1504,AQ1503:AQ1503,$AI$1),0)),0)),0)</f>
        <v>0</v>
      </c>
      <c r="BE1504" s="1">
        <f>IFERROR(IF($AE1504&gt;$AE1503,VLOOKUP($AC1504+AR$1,STOCK!$F$10:$AB$209,16,0),IF($AE1504=$AE1503,(IF(BE1503&gt;=1,BE1503-COUNTIFS($AE1503:$AE1503,$AC1504,AR1503:AR1503,$AI$1),0)),0)),0)</f>
        <v>0</v>
      </c>
      <c r="BF1504" s="1">
        <f>IFERROR(IF($AE1504&gt;$AE1503,VLOOKUP($AC1504+AS$1,STOCK!$F$10:$AB$209,16,0),IF($AE1504=$AE1503,(IF(BF1503&gt;=1,BF1503-COUNTIFS($AE1503:$AE1503,$AC1504,AS1503:AS1503,$AI$1),0)),0)),0)</f>
        <v>0</v>
      </c>
      <c r="BG1504" s="1">
        <f>IFERROR(IF($AE1504&gt;$AE1503,VLOOKUP($AC1504+AT$1,STOCK!$F$10:$AB$209,16,0),IF($AE1504=$AE1503,(IF(BG1503&gt;=1,BG1503-COUNTIFS($AE1503:$AE1503,$AC1504,AT1503:AT1503,$AI$1),0)),0)),0)</f>
        <v>0</v>
      </c>
      <c r="BH1504" s="1">
        <f>IFERROR(IF($AE1504&gt;$AE1503,VLOOKUP($AC1504+AU$1,STOCK!$F$10:$AB$209,16,0),IF($AE1504=$AE1503,(IF(BH1503&gt;=1,BH1503-COUNTIFS($AE1503:$AE1503,$AC1504,AU1503:AU1503,$AI$1),0)),0)),0)</f>
        <v>0</v>
      </c>
      <c r="BI1504" s="1">
        <f>IFERROR(IF($AE1504&gt;$AE1503,VLOOKUP($AC1504+AV$1,STOCK!$F$10:$AB$209,16,0),IF($AE1504=$AE1503,(IF(BI1503&gt;=1,BI1503-COUNTIFS($AE1503:$AE1503,$AC1504,AV1503:AV1503,$AI$1),0)),0)),0)</f>
        <v>0</v>
      </c>
      <c r="BJ1504" s="1">
        <f>IFERROR(IF($AE1504&gt;$AE1503,VLOOKUP($AC1504+AW$1,STOCK!$F$10:$AB$209,16,0),IF($AE1504=$AE1503,(IF(BJ1503&gt;=1,BJ1503-COUNTIFS($AE1503:$AE1503,$AC1504,AW1503:AW1503,$AI$1),0)),0)),0)</f>
        <v>0</v>
      </c>
      <c r="BK1504" s="1">
        <f>IFERROR(IF($AE1504&gt;$AE1503,VLOOKUP($AC1504+AX$1,STOCK!$F$10:$AB$209,16,0),IF($AE1504=$AE1503,(IF(BK1503&gt;=1,BK1503-COUNTIFS($AE1503:$AE1503,$AC1504,AX1503:AX1503,$AI$1),0)),0)),0)</f>
        <v>0</v>
      </c>
      <c r="BL1504" s="1">
        <f>IFERROR(IF($AE1504&gt;$AE1503,VLOOKUP($AC1504+AL$1,STOCK!$F$10:$AB$209,17,0),IF($AE1504=$AE1503,(IF(BL1503&gt;=1,BL1503-COUNTIFS($AE1503:$AE1503,$AC1504,AL1503:AL1503,$AI$2),0)),0)),0)</f>
        <v>0</v>
      </c>
      <c r="BM1504" s="1">
        <f>IFERROR(IF($AE1504&gt;$AE1503,VLOOKUP($AC1504+AM$1,STOCK!$F$10:$AB$209,17,0),IF($AE1504=$AE1503,(IF(BM1503&gt;=1,BM1503-COUNTIFS($AE1503:$AE1503,$AC1504,AM1503:AM1503,$AI$2),0)),0)),0)</f>
        <v>0</v>
      </c>
      <c r="BN1504" s="1">
        <f>IFERROR(IF($AE1504&gt;$AE1503,VLOOKUP($AC1504+AN$1,STOCK!$F$10:$AB$209,17,0),IF($AE1504=$AE1503,(IF(BN1503&gt;=1,BN1503-COUNTIFS($AE1503:$AE1503,$AC1504,AN1503:AN1503,$AI$2),0)),0)),0)</f>
        <v>0</v>
      </c>
      <c r="BO1504" s="1">
        <f>IFERROR(IF($AE1504&gt;$AE1503,VLOOKUP($AC1504+AO$1,STOCK!$F$10:$AB$209,17,0),IF($AE1504=$AE1503,(IF(BO1503&gt;=1,BO1503-COUNTIFS($AE1503:$AE1503,$AC1504,AO1503:AO1503,$AI$2),0)),0)),0)</f>
        <v>0</v>
      </c>
      <c r="BP1504" s="1">
        <f>IFERROR(IF($AE1504&gt;$AE1503,VLOOKUP($AC1504+AP$1,STOCK!$F$10:$AB$209,17,0),IF($AE1504=$AE1503,(IF(BP1503&gt;=1,BP1503-COUNTIFS($AE1503:$AE1503,$AC1504,AP1503:AP1503,$AI$2),0)),0)),0)</f>
        <v>0</v>
      </c>
      <c r="BQ1504" s="1">
        <f>IFERROR(IF($AE1504&gt;$AE1503,VLOOKUP($AC1504+AQ$1,STOCK!$F$10:$AB$209,17,0),IF($AE1504=$AE1503,(IF(BQ1503&gt;=1,BQ1503-COUNTIFS($AE1503:$AE1503,$AC1504,AQ1503:AQ1503,$AI$2),0)),0)),0)</f>
        <v>0</v>
      </c>
      <c r="BR1504" s="1">
        <f>IFERROR(IF($AE1504&gt;$AE1503,VLOOKUP($AC1504+AR$1,STOCK!$F$10:$AB$209,17,0),IF($AE1504=$AE1503,(IF(BR1503&gt;=1,BR1503-COUNTIFS($AE1503:$AE1503,$AC1504,AR1503:AR1503,$AI$2),0)),0)),0)</f>
        <v>0</v>
      </c>
      <c r="BS1504" s="1">
        <f>IFERROR(IF($AE1504&gt;$AE1503,VLOOKUP($AC1504+AS$1,STOCK!$F$10:$AB$209,17,0),IF($AE1504=$AE1503,(IF(BS1503&gt;=1,BS1503-COUNTIFS($AE1503:$AE1503,$AC1504,AS1503:AS1503,$AI$2),0)),0)),0)</f>
        <v>0</v>
      </c>
      <c r="BT1504" s="1">
        <f>IFERROR(IF($AE1504&gt;$AE1503,VLOOKUP($AC1504+AT$1,STOCK!$F$10:$AB$209,17,0),IF($AE1504=$AE1503,(IF(BT1503&gt;=1,BT1503-COUNTIFS($AE1503:$AE1503,$AC1504,AT1503:AT1503,$AI$2),0)),0)),0)</f>
        <v>0</v>
      </c>
      <c r="BU1504" s="1">
        <f>IFERROR(IF($AE1504&gt;$AE1503,VLOOKUP($AC1504+AU$1,STOCK!$F$10:$AB$209,17,0),IF($AE1504=$AE1503,(IF(BU1503&gt;=1,BU1503-COUNTIFS($AE1503:$AE1503,$AC1504,AU1503:AU1503,$AI$2),0)),0)),0)</f>
        <v>0</v>
      </c>
      <c r="BV1504" s="1">
        <f>IFERROR(IF($AE1504&gt;$AE1503,VLOOKUP($AC1504+AV$1,STOCK!$F$10:$AB$209,17,0),IF($AE1504=$AE1503,(IF(BV1503&gt;=1,BV1503-COUNTIFS($AE1503:$AE1503,$AC1504,AV1503:AV1503,$AI$2),0)),0)),0)</f>
        <v>0</v>
      </c>
      <c r="BW1504" s="1">
        <f>IFERROR(IF($AE1504&gt;$AE1503,VLOOKUP($AC1504+AW$1,STOCK!$F$10:$AB$209,17,0),IF($AE1504=$AE1503,(IF(BW1503&gt;=1,BW1503-COUNTIFS($AE1503:$AE1503,$AC1504,AW1503:AW1503,$AI$2),0)),0)),0)</f>
        <v>0</v>
      </c>
      <c r="BX1504" s="1">
        <f>IFERROR(IF($AE1504&gt;$AE1503,VLOOKUP($AC1504+AX$1,STOCK!$F$10:$AB$209,17,0),IF($AE1504=$AE1503,(IF(BX1503&gt;=1,BX1503-COUNTIFS($AE1503:$AE1503,$AC1504,AX1503:AX1503,$AI$2),0)),0)),0)</f>
        <v>0</v>
      </c>
    </row>
    <row r="1505" spans="29:76" x14ac:dyDescent="0.25">
      <c r="AC1505" s="1">
        <f t="shared" si="365"/>
        <v>0</v>
      </c>
      <c r="AD1505" s="1">
        <f>IFERROR(IF(LEN(AK1505)&gt;=1,VLOOKUP(HLOOKUP(AK1505,PROFILE!$K$5:$V$8,4,0),PROFILE!$F$1:$G$3,2,0),0),0)</f>
        <v>0</v>
      </c>
      <c r="AE1505" s="1">
        <f t="shared" si="366"/>
        <v>0</v>
      </c>
      <c r="AF1505" s="1">
        <v>1492</v>
      </c>
      <c r="AI1505" s="1" t="str">
        <f>IFERROR(IF($AH1505&gt;=1,VLOOKUP($AG1505,STUDENT!$O$8:$Z$1507,3,0),""),"")</f>
        <v/>
      </c>
      <c r="AJ1505" s="1" t="str">
        <f>IFERROR(IF($AH1505&gt;=1,VLOOKUP($AG1505,STUDENT!$O$8:$Z$1507,4,0),""),"")</f>
        <v/>
      </c>
      <c r="AK1505" s="1" t="str">
        <f>IFERROR(IF($AH1505&gt;=1,VLOOKUP($AG1505,STUDENT!$O$8:$Z$1507,6,0),""),"")</f>
        <v/>
      </c>
      <c r="AL1505" s="1" t="str">
        <f t="shared" si="367"/>
        <v/>
      </c>
      <c r="AM1505" s="1" t="str">
        <f t="shared" si="368"/>
        <v/>
      </c>
      <c r="AN1505" s="1" t="str">
        <f t="shared" si="369"/>
        <v/>
      </c>
      <c r="AO1505" s="1" t="str">
        <f t="shared" si="370"/>
        <v/>
      </c>
      <c r="AP1505" s="1" t="str">
        <f t="shared" si="371"/>
        <v/>
      </c>
      <c r="AQ1505" s="1" t="str">
        <f t="shared" si="372"/>
        <v/>
      </c>
      <c r="AR1505" s="1" t="str">
        <f t="shared" si="373"/>
        <v/>
      </c>
      <c r="AS1505" s="1" t="str">
        <f t="shared" si="374"/>
        <v/>
      </c>
      <c r="AT1505" s="1" t="str">
        <f t="shared" si="375"/>
        <v/>
      </c>
      <c r="AU1505" s="1" t="str">
        <f t="shared" si="376"/>
        <v/>
      </c>
      <c r="AV1505" s="1" t="str">
        <f t="shared" si="377"/>
        <v/>
      </c>
      <c r="AW1505" s="1" t="str">
        <f t="shared" si="378"/>
        <v/>
      </c>
      <c r="AX1505" s="1" t="str">
        <f t="shared" si="379"/>
        <v/>
      </c>
      <c r="AY1505" s="1">
        <f>IFERROR(IF($AE1505&gt;$AE1504,VLOOKUP($AC1505+AL$1,STOCK!$F$10:$AB$209,16,0),IF($AE1505=$AE1504,(IF(AY1504&gt;=1,AY1504-COUNTIFS($AE1504:$AE1504,$AC1505,AL1504:AL1504,$AI$1),0)),0)),0)</f>
        <v>0</v>
      </c>
      <c r="AZ1505" s="1">
        <f>IFERROR(IF($AE1505&gt;$AE1504,VLOOKUP($AC1505+AM$1,STOCK!$F$10:$AB$209,16,0),IF($AE1505=$AE1504,(IF(AZ1504&gt;=1,AZ1504-COUNTIFS($AE1504:$AE1504,$AC1505,AM1504:AM1504,$AI$1),0)),0)),0)</f>
        <v>0</v>
      </c>
      <c r="BA1505" s="1">
        <f>IFERROR(IF($AE1505&gt;$AE1504,VLOOKUP($AC1505+AN$1,STOCK!$F$10:$AB$209,16,0),IF($AE1505=$AE1504,(IF(BA1504&gt;=1,BA1504-COUNTIFS($AE1504:$AE1504,$AC1505,AN1504:AN1504,$AI$1),0)),0)),0)</f>
        <v>0</v>
      </c>
      <c r="BB1505" s="1">
        <f>IFERROR(IF($AE1505&gt;$AE1504,VLOOKUP($AC1505+AO$1,STOCK!$F$10:$AB$209,16,0),IF($AE1505=$AE1504,(IF(BB1504&gt;=1,BB1504-COUNTIFS($AE1504:$AE1504,$AC1505,AO1504:AO1504,$AI$1),0)),0)),0)</f>
        <v>0</v>
      </c>
      <c r="BC1505" s="1">
        <f>IFERROR(IF($AE1505&gt;$AE1504,VLOOKUP($AC1505+AP$1,STOCK!$F$10:$AB$209,16,0),IF($AE1505=$AE1504,(IF(BC1504&gt;=1,BC1504-COUNTIFS($AE1504:$AE1504,$AC1505,AP1504:AP1504,$AI$1),0)),0)),0)</f>
        <v>0</v>
      </c>
      <c r="BD1505" s="1">
        <f>IFERROR(IF($AE1505&gt;$AE1504,VLOOKUP($AC1505+AQ$1,STOCK!$F$10:$AB$209,16,0),IF($AE1505=$AE1504,(IF(BD1504&gt;=1,BD1504-COUNTIFS($AE1504:$AE1504,$AC1505,AQ1504:AQ1504,$AI$1),0)),0)),0)</f>
        <v>0</v>
      </c>
      <c r="BE1505" s="1">
        <f>IFERROR(IF($AE1505&gt;$AE1504,VLOOKUP($AC1505+AR$1,STOCK!$F$10:$AB$209,16,0),IF($AE1505=$AE1504,(IF(BE1504&gt;=1,BE1504-COUNTIFS($AE1504:$AE1504,$AC1505,AR1504:AR1504,$AI$1),0)),0)),0)</f>
        <v>0</v>
      </c>
      <c r="BF1505" s="1">
        <f>IFERROR(IF($AE1505&gt;$AE1504,VLOOKUP($AC1505+AS$1,STOCK!$F$10:$AB$209,16,0),IF($AE1505=$AE1504,(IF(BF1504&gt;=1,BF1504-COUNTIFS($AE1504:$AE1504,$AC1505,AS1504:AS1504,$AI$1),0)),0)),0)</f>
        <v>0</v>
      </c>
      <c r="BG1505" s="1">
        <f>IFERROR(IF($AE1505&gt;$AE1504,VLOOKUP($AC1505+AT$1,STOCK!$F$10:$AB$209,16,0),IF($AE1505=$AE1504,(IF(BG1504&gt;=1,BG1504-COUNTIFS($AE1504:$AE1504,$AC1505,AT1504:AT1504,$AI$1),0)),0)),0)</f>
        <v>0</v>
      </c>
      <c r="BH1505" s="1">
        <f>IFERROR(IF($AE1505&gt;$AE1504,VLOOKUP($AC1505+AU$1,STOCK!$F$10:$AB$209,16,0),IF($AE1505=$AE1504,(IF(BH1504&gt;=1,BH1504-COUNTIFS($AE1504:$AE1504,$AC1505,AU1504:AU1504,$AI$1),0)),0)),0)</f>
        <v>0</v>
      </c>
      <c r="BI1505" s="1">
        <f>IFERROR(IF($AE1505&gt;$AE1504,VLOOKUP($AC1505+AV$1,STOCK!$F$10:$AB$209,16,0),IF($AE1505=$AE1504,(IF(BI1504&gt;=1,BI1504-COUNTIFS($AE1504:$AE1504,$AC1505,AV1504:AV1504,$AI$1),0)),0)),0)</f>
        <v>0</v>
      </c>
      <c r="BJ1505" s="1">
        <f>IFERROR(IF($AE1505&gt;$AE1504,VLOOKUP($AC1505+AW$1,STOCK!$F$10:$AB$209,16,0),IF($AE1505=$AE1504,(IF(BJ1504&gt;=1,BJ1504-COUNTIFS($AE1504:$AE1504,$AC1505,AW1504:AW1504,$AI$1),0)),0)),0)</f>
        <v>0</v>
      </c>
      <c r="BK1505" s="1">
        <f>IFERROR(IF($AE1505&gt;$AE1504,VLOOKUP($AC1505+AX$1,STOCK!$F$10:$AB$209,16,0),IF($AE1505=$AE1504,(IF(BK1504&gt;=1,BK1504-COUNTIFS($AE1504:$AE1504,$AC1505,AX1504:AX1504,$AI$1),0)),0)),0)</f>
        <v>0</v>
      </c>
      <c r="BL1505" s="1">
        <f>IFERROR(IF($AE1505&gt;$AE1504,VLOOKUP($AC1505+AL$1,STOCK!$F$10:$AB$209,17,0),IF($AE1505=$AE1504,(IF(BL1504&gt;=1,BL1504-COUNTIFS($AE1504:$AE1504,$AC1505,AL1504:AL1504,$AI$2),0)),0)),0)</f>
        <v>0</v>
      </c>
      <c r="BM1505" s="1">
        <f>IFERROR(IF($AE1505&gt;$AE1504,VLOOKUP($AC1505+AM$1,STOCK!$F$10:$AB$209,17,0),IF($AE1505=$AE1504,(IF(BM1504&gt;=1,BM1504-COUNTIFS($AE1504:$AE1504,$AC1505,AM1504:AM1504,$AI$2),0)),0)),0)</f>
        <v>0</v>
      </c>
      <c r="BN1505" s="1">
        <f>IFERROR(IF($AE1505&gt;$AE1504,VLOOKUP($AC1505+AN$1,STOCK!$F$10:$AB$209,17,0),IF($AE1505=$AE1504,(IF(BN1504&gt;=1,BN1504-COUNTIFS($AE1504:$AE1504,$AC1505,AN1504:AN1504,$AI$2),0)),0)),0)</f>
        <v>0</v>
      </c>
      <c r="BO1505" s="1">
        <f>IFERROR(IF($AE1505&gt;$AE1504,VLOOKUP($AC1505+AO$1,STOCK!$F$10:$AB$209,17,0),IF($AE1505=$AE1504,(IF(BO1504&gt;=1,BO1504-COUNTIFS($AE1504:$AE1504,$AC1505,AO1504:AO1504,$AI$2),0)),0)),0)</f>
        <v>0</v>
      </c>
      <c r="BP1505" s="1">
        <f>IFERROR(IF($AE1505&gt;$AE1504,VLOOKUP($AC1505+AP$1,STOCK!$F$10:$AB$209,17,0),IF($AE1505=$AE1504,(IF(BP1504&gt;=1,BP1504-COUNTIFS($AE1504:$AE1504,$AC1505,AP1504:AP1504,$AI$2),0)),0)),0)</f>
        <v>0</v>
      </c>
      <c r="BQ1505" s="1">
        <f>IFERROR(IF($AE1505&gt;$AE1504,VLOOKUP($AC1505+AQ$1,STOCK!$F$10:$AB$209,17,0),IF($AE1505=$AE1504,(IF(BQ1504&gt;=1,BQ1504-COUNTIFS($AE1504:$AE1504,$AC1505,AQ1504:AQ1504,$AI$2),0)),0)),0)</f>
        <v>0</v>
      </c>
      <c r="BR1505" s="1">
        <f>IFERROR(IF($AE1505&gt;$AE1504,VLOOKUP($AC1505+AR$1,STOCK!$F$10:$AB$209,17,0),IF($AE1505=$AE1504,(IF(BR1504&gt;=1,BR1504-COUNTIFS($AE1504:$AE1504,$AC1505,AR1504:AR1504,$AI$2),0)),0)),0)</f>
        <v>0</v>
      </c>
      <c r="BS1505" s="1">
        <f>IFERROR(IF($AE1505&gt;$AE1504,VLOOKUP($AC1505+AS$1,STOCK!$F$10:$AB$209,17,0),IF($AE1505=$AE1504,(IF(BS1504&gt;=1,BS1504-COUNTIFS($AE1504:$AE1504,$AC1505,AS1504:AS1504,$AI$2),0)),0)),0)</f>
        <v>0</v>
      </c>
      <c r="BT1505" s="1">
        <f>IFERROR(IF($AE1505&gt;$AE1504,VLOOKUP($AC1505+AT$1,STOCK!$F$10:$AB$209,17,0),IF($AE1505=$AE1504,(IF(BT1504&gt;=1,BT1504-COUNTIFS($AE1504:$AE1504,$AC1505,AT1504:AT1504,$AI$2),0)),0)),0)</f>
        <v>0</v>
      </c>
      <c r="BU1505" s="1">
        <f>IFERROR(IF($AE1505&gt;$AE1504,VLOOKUP($AC1505+AU$1,STOCK!$F$10:$AB$209,17,0),IF($AE1505=$AE1504,(IF(BU1504&gt;=1,BU1504-COUNTIFS($AE1504:$AE1504,$AC1505,AU1504:AU1504,$AI$2),0)),0)),0)</f>
        <v>0</v>
      </c>
      <c r="BV1505" s="1">
        <f>IFERROR(IF($AE1505&gt;$AE1504,VLOOKUP($AC1505+AV$1,STOCK!$F$10:$AB$209,17,0),IF($AE1505=$AE1504,(IF(BV1504&gt;=1,BV1504-COUNTIFS($AE1504:$AE1504,$AC1505,AV1504:AV1504,$AI$2),0)),0)),0)</f>
        <v>0</v>
      </c>
      <c r="BW1505" s="1">
        <f>IFERROR(IF($AE1505&gt;$AE1504,VLOOKUP($AC1505+AW$1,STOCK!$F$10:$AB$209,17,0),IF($AE1505=$AE1504,(IF(BW1504&gt;=1,BW1504-COUNTIFS($AE1504:$AE1504,$AC1505,AW1504:AW1504,$AI$2),0)),0)),0)</f>
        <v>0</v>
      </c>
      <c r="BX1505" s="1">
        <f>IFERROR(IF($AE1505&gt;$AE1504,VLOOKUP($AC1505+AX$1,STOCK!$F$10:$AB$209,17,0),IF($AE1505=$AE1504,(IF(BX1504&gt;=1,BX1504-COUNTIFS($AE1504:$AE1504,$AC1505,AX1504:AX1504,$AI$2),0)),0)),0)</f>
        <v>0</v>
      </c>
    </row>
    <row r="1506" spans="29:76" x14ac:dyDescent="0.25">
      <c r="AC1506" s="1">
        <f t="shared" si="365"/>
        <v>0</v>
      </c>
      <c r="AD1506" s="1">
        <f>IFERROR(IF(LEN(AK1506)&gt;=1,VLOOKUP(HLOOKUP(AK1506,PROFILE!$K$5:$V$8,4,0),PROFILE!$F$1:$G$3,2,0),0),0)</f>
        <v>0</v>
      </c>
      <c r="AE1506" s="1">
        <f t="shared" si="366"/>
        <v>0</v>
      </c>
      <c r="AF1506" s="1">
        <v>1493</v>
      </c>
      <c r="AI1506" s="1" t="str">
        <f>IFERROR(IF($AH1506&gt;=1,VLOOKUP($AG1506,STUDENT!$O$8:$Z$1507,3,0),""),"")</f>
        <v/>
      </c>
      <c r="AJ1506" s="1" t="str">
        <f>IFERROR(IF($AH1506&gt;=1,VLOOKUP($AG1506,STUDENT!$O$8:$Z$1507,4,0),""),"")</f>
        <v/>
      </c>
      <c r="AK1506" s="1" t="str">
        <f>IFERROR(IF($AH1506&gt;=1,VLOOKUP($AG1506,STUDENT!$O$8:$Z$1507,6,0),""),"")</f>
        <v/>
      </c>
      <c r="AL1506" s="1" t="str">
        <f t="shared" si="367"/>
        <v/>
      </c>
      <c r="AM1506" s="1" t="str">
        <f t="shared" si="368"/>
        <v/>
      </c>
      <c r="AN1506" s="1" t="str">
        <f t="shared" si="369"/>
        <v/>
      </c>
      <c r="AO1506" s="1" t="str">
        <f t="shared" si="370"/>
        <v/>
      </c>
      <c r="AP1506" s="1" t="str">
        <f t="shared" si="371"/>
        <v/>
      </c>
      <c r="AQ1506" s="1" t="str">
        <f t="shared" si="372"/>
        <v/>
      </c>
      <c r="AR1506" s="1" t="str">
        <f t="shared" si="373"/>
        <v/>
      </c>
      <c r="AS1506" s="1" t="str">
        <f t="shared" si="374"/>
        <v/>
      </c>
      <c r="AT1506" s="1" t="str">
        <f t="shared" si="375"/>
        <v/>
      </c>
      <c r="AU1506" s="1" t="str">
        <f t="shared" si="376"/>
        <v/>
      </c>
      <c r="AV1506" s="1" t="str">
        <f t="shared" si="377"/>
        <v/>
      </c>
      <c r="AW1506" s="1" t="str">
        <f t="shared" si="378"/>
        <v/>
      </c>
      <c r="AX1506" s="1" t="str">
        <f t="shared" si="379"/>
        <v/>
      </c>
      <c r="AY1506" s="1">
        <f>IFERROR(IF($AE1506&gt;$AE1505,VLOOKUP($AC1506+AL$1,STOCK!$F$10:$AB$209,16,0),IF($AE1506=$AE1505,(IF(AY1505&gt;=1,AY1505-COUNTIFS($AE1505:$AE1505,$AC1506,AL1505:AL1505,$AI$1),0)),0)),0)</f>
        <v>0</v>
      </c>
      <c r="AZ1506" s="1">
        <f>IFERROR(IF($AE1506&gt;$AE1505,VLOOKUP($AC1506+AM$1,STOCK!$F$10:$AB$209,16,0),IF($AE1506=$AE1505,(IF(AZ1505&gt;=1,AZ1505-COUNTIFS($AE1505:$AE1505,$AC1506,AM1505:AM1505,$AI$1),0)),0)),0)</f>
        <v>0</v>
      </c>
      <c r="BA1506" s="1">
        <f>IFERROR(IF($AE1506&gt;$AE1505,VLOOKUP($AC1506+AN$1,STOCK!$F$10:$AB$209,16,0),IF($AE1506=$AE1505,(IF(BA1505&gt;=1,BA1505-COUNTIFS($AE1505:$AE1505,$AC1506,AN1505:AN1505,$AI$1),0)),0)),0)</f>
        <v>0</v>
      </c>
      <c r="BB1506" s="1">
        <f>IFERROR(IF($AE1506&gt;$AE1505,VLOOKUP($AC1506+AO$1,STOCK!$F$10:$AB$209,16,0),IF($AE1506=$AE1505,(IF(BB1505&gt;=1,BB1505-COUNTIFS($AE1505:$AE1505,$AC1506,AO1505:AO1505,$AI$1),0)),0)),0)</f>
        <v>0</v>
      </c>
      <c r="BC1506" s="1">
        <f>IFERROR(IF($AE1506&gt;$AE1505,VLOOKUP($AC1506+AP$1,STOCK!$F$10:$AB$209,16,0),IF($AE1506=$AE1505,(IF(BC1505&gt;=1,BC1505-COUNTIFS($AE1505:$AE1505,$AC1506,AP1505:AP1505,$AI$1),0)),0)),0)</f>
        <v>0</v>
      </c>
      <c r="BD1506" s="1">
        <f>IFERROR(IF($AE1506&gt;$AE1505,VLOOKUP($AC1506+AQ$1,STOCK!$F$10:$AB$209,16,0),IF($AE1506=$AE1505,(IF(BD1505&gt;=1,BD1505-COUNTIFS($AE1505:$AE1505,$AC1506,AQ1505:AQ1505,$AI$1),0)),0)),0)</f>
        <v>0</v>
      </c>
      <c r="BE1506" s="1">
        <f>IFERROR(IF($AE1506&gt;$AE1505,VLOOKUP($AC1506+AR$1,STOCK!$F$10:$AB$209,16,0),IF($AE1506=$AE1505,(IF(BE1505&gt;=1,BE1505-COUNTIFS($AE1505:$AE1505,$AC1506,AR1505:AR1505,$AI$1),0)),0)),0)</f>
        <v>0</v>
      </c>
      <c r="BF1506" s="1">
        <f>IFERROR(IF($AE1506&gt;$AE1505,VLOOKUP($AC1506+AS$1,STOCK!$F$10:$AB$209,16,0),IF($AE1506=$AE1505,(IF(BF1505&gt;=1,BF1505-COUNTIFS($AE1505:$AE1505,$AC1506,AS1505:AS1505,$AI$1),0)),0)),0)</f>
        <v>0</v>
      </c>
      <c r="BG1506" s="1">
        <f>IFERROR(IF($AE1506&gt;$AE1505,VLOOKUP($AC1506+AT$1,STOCK!$F$10:$AB$209,16,0),IF($AE1506=$AE1505,(IF(BG1505&gt;=1,BG1505-COUNTIFS($AE1505:$AE1505,$AC1506,AT1505:AT1505,$AI$1),0)),0)),0)</f>
        <v>0</v>
      </c>
      <c r="BH1506" s="1">
        <f>IFERROR(IF($AE1506&gt;$AE1505,VLOOKUP($AC1506+AU$1,STOCK!$F$10:$AB$209,16,0),IF($AE1506=$AE1505,(IF(BH1505&gt;=1,BH1505-COUNTIFS($AE1505:$AE1505,$AC1506,AU1505:AU1505,$AI$1),0)),0)),0)</f>
        <v>0</v>
      </c>
      <c r="BI1506" s="1">
        <f>IFERROR(IF($AE1506&gt;$AE1505,VLOOKUP($AC1506+AV$1,STOCK!$F$10:$AB$209,16,0),IF($AE1506=$AE1505,(IF(BI1505&gt;=1,BI1505-COUNTIFS($AE1505:$AE1505,$AC1506,AV1505:AV1505,$AI$1),0)),0)),0)</f>
        <v>0</v>
      </c>
      <c r="BJ1506" s="1">
        <f>IFERROR(IF($AE1506&gt;$AE1505,VLOOKUP($AC1506+AW$1,STOCK!$F$10:$AB$209,16,0),IF($AE1506=$AE1505,(IF(BJ1505&gt;=1,BJ1505-COUNTIFS($AE1505:$AE1505,$AC1506,AW1505:AW1505,$AI$1),0)),0)),0)</f>
        <v>0</v>
      </c>
      <c r="BK1506" s="1">
        <f>IFERROR(IF($AE1506&gt;$AE1505,VLOOKUP($AC1506+AX$1,STOCK!$F$10:$AB$209,16,0),IF($AE1506=$AE1505,(IF(BK1505&gt;=1,BK1505-COUNTIFS($AE1505:$AE1505,$AC1506,AX1505:AX1505,$AI$1),0)),0)),0)</f>
        <v>0</v>
      </c>
      <c r="BL1506" s="1">
        <f>IFERROR(IF($AE1506&gt;$AE1505,VLOOKUP($AC1506+AL$1,STOCK!$F$10:$AB$209,17,0),IF($AE1506=$AE1505,(IF(BL1505&gt;=1,BL1505-COUNTIFS($AE1505:$AE1505,$AC1506,AL1505:AL1505,$AI$2),0)),0)),0)</f>
        <v>0</v>
      </c>
      <c r="BM1506" s="1">
        <f>IFERROR(IF($AE1506&gt;$AE1505,VLOOKUP($AC1506+AM$1,STOCK!$F$10:$AB$209,17,0),IF($AE1506=$AE1505,(IF(BM1505&gt;=1,BM1505-COUNTIFS($AE1505:$AE1505,$AC1506,AM1505:AM1505,$AI$2),0)),0)),0)</f>
        <v>0</v>
      </c>
      <c r="BN1506" s="1">
        <f>IFERROR(IF($AE1506&gt;$AE1505,VLOOKUP($AC1506+AN$1,STOCK!$F$10:$AB$209,17,0),IF($AE1506=$AE1505,(IF(BN1505&gt;=1,BN1505-COUNTIFS($AE1505:$AE1505,$AC1506,AN1505:AN1505,$AI$2),0)),0)),0)</f>
        <v>0</v>
      </c>
      <c r="BO1506" s="1">
        <f>IFERROR(IF($AE1506&gt;$AE1505,VLOOKUP($AC1506+AO$1,STOCK!$F$10:$AB$209,17,0),IF($AE1506=$AE1505,(IF(BO1505&gt;=1,BO1505-COUNTIFS($AE1505:$AE1505,$AC1506,AO1505:AO1505,$AI$2),0)),0)),0)</f>
        <v>0</v>
      </c>
      <c r="BP1506" s="1">
        <f>IFERROR(IF($AE1506&gt;$AE1505,VLOOKUP($AC1506+AP$1,STOCK!$F$10:$AB$209,17,0),IF($AE1506=$AE1505,(IF(BP1505&gt;=1,BP1505-COUNTIFS($AE1505:$AE1505,$AC1506,AP1505:AP1505,$AI$2),0)),0)),0)</f>
        <v>0</v>
      </c>
      <c r="BQ1506" s="1">
        <f>IFERROR(IF($AE1506&gt;$AE1505,VLOOKUP($AC1506+AQ$1,STOCK!$F$10:$AB$209,17,0),IF($AE1506=$AE1505,(IF(BQ1505&gt;=1,BQ1505-COUNTIFS($AE1505:$AE1505,$AC1506,AQ1505:AQ1505,$AI$2),0)),0)),0)</f>
        <v>0</v>
      </c>
      <c r="BR1506" s="1">
        <f>IFERROR(IF($AE1506&gt;$AE1505,VLOOKUP($AC1506+AR$1,STOCK!$F$10:$AB$209,17,0),IF($AE1506=$AE1505,(IF(BR1505&gt;=1,BR1505-COUNTIFS($AE1505:$AE1505,$AC1506,AR1505:AR1505,$AI$2),0)),0)),0)</f>
        <v>0</v>
      </c>
      <c r="BS1506" s="1">
        <f>IFERROR(IF($AE1506&gt;$AE1505,VLOOKUP($AC1506+AS$1,STOCK!$F$10:$AB$209,17,0),IF($AE1506=$AE1505,(IF(BS1505&gt;=1,BS1505-COUNTIFS($AE1505:$AE1505,$AC1506,AS1505:AS1505,$AI$2),0)),0)),0)</f>
        <v>0</v>
      </c>
      <c r="BT1506" s="1">
        <f>IFERROR(IF($AE1506&gt;$AE1505,VLOOKUP($AC1506+AT$1,STOCK!$F$10:$AB$209,17,0),IF($AE1506=$AE1505,(IF(BT1505&gt;=1,BT1505-COUNTIFS($AE1505:$AE1505,$AC1506,AT1505:AT1505,$AI$2),0)),0)),0)</f>
        <v>0</v>
      </c>
      <c r="BU1506" s="1">
        <f>IFERROR(IF($AE1506&gt;$AE1505,VLOOKUP($AC1506+AU$1,STOCK!$F$10:$AB$209,17,0),IF($AE1506=$AE1505,(IF(BU1505&gt;=1,BU1505-COUNTIFS($AE1505:$AE1505,$AC1506,AU1505:AU1505,$AI$2),0)),0)),0)</f>
        <v>0</v>
      </c>
      <c r="BV1506" s="1">
        <f>IFERROR(IF($AE1506&gt;$AE1505,VLOOKUP($AC1506+AV$1,STOCK!$F$10:$AB$209,17,0),IF($AE1506=$AE1505,(IF(BV1505&gt;=1,BV1505-COUNTIFS($AE1505:$AE1505,$AC1506,AV1505:AV1505,$AI$2),0)),0)),0)</f>
        <v>0</v>
      </c>
      <c r="BW1506" s="1">
        <f>IFERROR(IF($AE1506&gt;$AE1505,VLOOKUP($AC1506+AW$1,STOCK!$F$10:$AB$209,17,0),IF($AE1506=$AE1505,(IF(BW1505&gt;=1,BW1505-COUNTIFS($AE1505:$AE1505,$AC1506,AW1505:AW1505,$AI$2),0)),0)),0)</f>
        <v>0</v>
      </c>
      <c r="BX1506" s="1">
        <f>IFERROR(IF($AE1506&gt;$AE1505,VLOOKUP($AC1506+AX$1,STOCK!$F$10:$AB$209,17,0),IF($AE1506=$AE1505,(IF(BX1505&gt;=1,BX1505-COUNTIFS($AE1505:$AE1505,$AC1506,AX1505:AX1505,$AI$2),0)),0)),0)</f>
        <v>0</v>
      </c>
    </row>
    <row r="1507" spans="29:76" x14ac:dyDescent="0.25">
      <c r="AC1507" s="1">
        <f t="shared" si="365"/>
        <v>0</v>
      </c>
      <c r="AD1507" s="1">
        <f>IFERROR(IF(LEN(AK1507)&gt;=1,VLOOKUP(HLOOKUP(AK1507,PROFILE!$K$5:$V$8,4,0),PROFILE!$F$1:$G$3,2,0),0),0)</f>
        <v>0</v>
      </c>
      <c r="AE1507" s="1">
        <f t="shared" si="366"/>
        <v>0</v>
      </c>
      <c r="AF1507" s="1">
        <v>1494</v>
      </c>
      <c r="AI1507" s="1" t="str">
        <f>IFERROR(IF($AH1507&gt;=1,VLOOKUP($AG1507,STUDENT!$O$8:$Z$1507,3,0),""),"")</f>
        <v/>
      </c>
      <c r="AJ1507" s="1" t="str">
        <f>IFERROR(IF($AH1507&gt;=1,VLOOKUP($AG1507,STUDENT!$O$8:$Z$1507,4,0),""),"")</f>
        <v/>
      </c>
      <c r="AK1507" s="1" t="str">
        <f>IFERROR(IF($AH1507&gt;=1,VLOOKUP($AG1507,STUDENT!$O$8:$Z$1507,6,0),""),"")</f>
        <v/>
      </c>
      <c r="AL1507" s="1" t="str">
        <f t="shared" si="367"/>
        <v/>
      </c>
      <c r="AM1507" s="1" t="str">
        <f t="shared" si="368"/>
        <v/>
      </c>
      <c r="AN1507" s="1" t="str">
        <f t="shared" si="369"/>
        <v/>
      </c>
      <c r="AO1507" s="1" t="str">
        <f t="shared" si="370"/>
        <v/>
      </c>
      <c r="AP1507" s="1" t="str">
        <f t="shared" si="371"/>
        <v/>
      </c>
      <c r="AQ1507" s="1" t="str">
        <f t="shared" si="372"/>
        <v/>
      </c>
      <c r="AR1507" s="1" t="str">
        <f t="shared" si="373"/>
        <v/>
      </c>
      <c r="AS1507" s="1" t="str">
        <f t="shared" si="374"/>
        <v/>
      </c>
      <c r="AT1507" s="1" t="str">
        <f t="shared" si="375"/>
        <v/>
      </c>
      <c r="AU1507" s="1" t="str">
        <f t="shared" si="376"/>
        <v/>
      </c>
      <c r="AV1507" s="1" t="str">
        <f t="shared" si="377"/>
        <v/>
      </c>
      <c r="AW1507" s="1" t="str">
        <f t="shared" si="378"/>
        <v/>
      </c>
      <c r="AX1507" s="1" t="str">
        <f t="shared" si="379"/>
        <v/>
      </c>
      <c r="AY1507" s="1">
        <f>IFERROR(IF($AE1507&gt;$AE1506,VLOOKUP($AC1507+AL$1,STOCK!$F$10:$AB$209,16,0),IF($AE1507=$AE1506,(IF(AY1506&gt;=1,AY1506-COUNTIFS($AE1506:$AE1506,$AC1507,AL1506:AL1506,$AI$1),0)),0)),0)</f>
        <v>0</v>
      </c>
      <c r="AZ1507" s="1">
        <f>IFERROR(IF($AE1507&gt;$AE1506,VLOOKUP($AC1507+AM$1,STOCK!$F$10:$AB$209,16,0),IF($AE1507=$AE1506,(IF(AZ1506&gt;=1,AZ1506-COUNTIFS($AE1506:$AE1506,$AC1507,AM1506:AM1506,$AI$1),0)),0)),0)</f>
        <v>0</v>
      </c>
      <c r="BA1507" s="1">
        <f>IFERROR(IF($AE1507&gt;$AE1506,VLOOKUP($AC1507+AN$1,STOCK!$F$10:$AB$209,16,0),IF($AE1507=$AE1506,(IF(BA1506&gt;=1,BA1506-COUNTIFS($AE1506:$AE1506,$AC1507,AN1506:AN1506,$AI$1),0)),0)),0)</f>
        <v>0</v>
      </c>
      <c r="BB1507" s="1">
        <f>IFERROR(IF($AE1507&gt;$AE1506,VLOOKUP($AC1507+AO$1,STOCK!$F$10:$AB$209,16,0),IF($AE1507=$AE1506,(IF(BB1506&gt;=1,BB1506-COUNTIFS($AE1506:$AE1506,$AC1507,AO1506:AO1506,$AI$1),0)),0)),0)</f>
        <v>0</v>
      </c>
      <c r="BC1507" s="1">
        <f>IFERROR(IF($AE1507&gt;$AE1506,VLOOKUP($AC1507+AP$1,STOCK!$F$10:$AB$209,16,0),IF($AE1507=$AE1506,(IF(BC1506&gt;=1,BC1506-COUNTIFS($AE1506:$AE1506,$AC1507,AP1506:AP1506,$AI$1),0)),0)),0)</f>
        <v>0</v>
      </c>
      <c r="BD1507" s="1">
        <f>IFERROR(IF($AE1507&gt;$AE1506,VLOOKUP($AC1507+AQ$1,STOCK!$F$10:$AB$209,16,0),IF($AE1507=$AE1506,(IF(BD1506&gt;=1,BD1506-COUNTIFS($AE1506:$AE1506,$AC1507,AQ1506:AQ1506,$AI$1),0)),0)),0)</f>
        <v>0</v>
      </c>
      <c r="BE1507" s="1">
        <f>IFERROR(IF($AE1507&gt;$AE1506,VLOOKUP($AC1507+AR$1,STOCK!$F$10:$AB$209,16,0),IF($AE1507=$AE1506,(IF(BE1506&gt;=1,BE1506-COUNTIFS($AE1506:$AE1506,$AC1507,AR1506:AR1506,$AI$1),0)),0)),0)</f>
        <v>0</v>
      </c>
      <c r="BF1507" s="1">
        <f>IFERROR(IF($AE1507&gt;$AE1506,VLOOKUP($AC1507+AS$1,STOCK!$F$10:$AB$209,16,0),IF($AE1507=$AE1506,(IF(BF1506&gt;=1,BF1506-COUNTIFS($AE1506:$AE1506,$AC1507,AS1506:AS1506,$AI$1),0)),0)),0)</f>
        <v>0</v>
      </c>
      <c r="BG1507" s="1">
        <f>IFERROR(IF($AE1507&gt;$AE1506,VLOOKUP($AC1507+AT$1,STOCK!$F$10:$AB$209,16,0),IF($AE1507=$AE1506,(IF(BG1506&gt;=1,BG1506-COUNTIFS($AE1506:$AE1506,$AC1507,AT1506:AT1506,$AI$1),0)),0)),0)</f>
        <v>0</v>
      </c>
      <c r="BH1507" s="1">
        <f>IFERROR(IF($AE1507&gt;$AE1506,VLOOKUP($AC1507+AU$1,STOCK!$F$10:$AB$209,16,0),IF($AE1507=$AE1506,(IF(BH1506&gt;=1,BH1506-COUNTIFS($AE1506:$AE1506,$AC1507,AU1506:AU1506,$AI$1),0)),0)),0)</f>
        <v>0</v>
      </c>
      <c r="BI1507" s="1">
        <f>IFERROR(IF($AE1507&gt;$AE1506,VLOOKUP($AC1507+AV$1,STOCK!$F$10:$AB$209,16,0),IF($AE1507=$AE1506,(IF(BI1506&gt;=1,BI1506-COUNTIFS($AE1506:$AE1506,$AC1507,AV1506:AV1506,$AI$1),0)),0)),0)</f>
        <v>0</v>
      </c>
      <c r="BJ1507" s="1">
        <f>IFERROR(IF($AE1507&gt;$AE1506,VLOOKUP($AC1507+AW$1,STOCK!$F$10:$AB$209,16,0),IF($AE1507=$AE1506,(IF(BJ1506&gt;=1,BJ1506-COUNTIFS($AE1506:$AE1506,$AC1507,AW1506:AW1506,$AI$1),0)),0)),0)</f>
        <v>0</v>
      </c>
      <c r="BK1507" s="1">
        <f>IFERROR(IF($AE1507&gt;$AE1506,VLOOKUP($AC1507+AX$1,STOCK!$F$10:$AB$209,16,0),IF($AE1507=$AE1506,(IF(BK1506&gt;=1,BK1506-COUNTIFS($AE1506:$AE1506,$AC1507,AX1506:AX1506,$AI$1),0)),0)),0)</f>
        <v>0</v>
      </c>
      <c r="BL1507" s="1">
        <f>IFERROR(IF($AE1507&gt;$AE1506,VLOOKUP($AC1507+AL$1,STOCK!$F$10:$AB$209,17,0),IF($AE1507=$AE1506,(IF(BL1506&gt;=1,BL1506-COUNTIFS($AE1506:$AE1506,$AC1507,AL1506:AL1506,$AI$2),0)),0)),0)</f>
        <v>0</v>
      </c>
      <c r="BM1507" s="1">
        <f>IFERROR(IF($AE1507&gt;$AE1506,VLOOKUP($AC1507+AM$1,STOCK!$F$10:$AB$209,17,0),IF($AE1507=$AE1506,(IF(BM1506&gt;=1,BM1506-COUNTIFS($AE1506:$AE1506,$AC1507,AM1506:AM1506,$AI$2),0)),0)),0)</f>
        <v>0</v>
      </c>
      <c r="BN1507" s="1">
        <f>IFERROR(IF($AE1507&gt;$AE1506,VLOOKUP($AC1507+AN$1,STOCK!$F$10:$AB$209,17,0),IF($AE1507=$AE1506,(IF(BN1506&gt;=1,BN1506-COUNTIFS($AE1506:$AE1506,$AC1507,AN1506:AN1506,$AI$2),0)),0)),0)</f>
        <v>0</v>
      </c>
      <c r="BO1507" s="1">
        <f>IFERROR(IF($AE1507&gt;$AE1506,VLOOKUP($AC1507+AO$1,STOCK!$F$10:$AB$209,17,0),IF($AE1507=$AE1506,(IF(BO1506&gt;=1,BO1506-COUNTIFS($AE1506:$AE1506,$AC1507,AO1506:AO1506,$AI$2),0)),0)),0)</f>
        <v>0</v>
      </c>
      <c r="BP1507" s="1">
        <f>IFERROR(IF($AE1507&gt;$AE1506,VLOOKUP($AC1507+AP$1,STOCK!$F$10:$AB$209,17,0),IF($AE1507=$AE1506,(IF(BP1506&gt;=1,BP1506-COUNTIFS($AE1506:$AE1506,$AC1507,AP1506:AP1506,$AI$2),0)),0)),0)</f>
        <v>0</v>
      </c>
      <c r="BQ1507" s="1">
        <f>IFERROR(IF($AE1507&gt;$AE1506,VLOOKUP($AC1507+AQ$1,STOCK!$F$10:$AB$209,17,0),IF($AE1507=$AE1506,(IF(BQ1506&gt;=1,BQ1506-COUNTIFS($AE1506:$AE1506,$AC1507,AQ1506:AQ1506,$AI$2),0)),0)),0)</f>
        <v>0</v>
      </c>
      <c r="BR1507" s="1">
        <f>IFERROR(IF($AE1507&gt;$AE1506,VLOOKUP($AC1507+AR$1,STOCK!$F$10:$AB$209,17,0),IF($AE1507=$AE1506,(IF(BR1506&gt;=1,BR1506-COUNTIFS($AE1506:$AE1506,$AC1507,AR1506:AR1506,$AI$2),0)),0)),0)</f>
        <v>0</v>
      </c>
      <c r="BS1507" s="1">
        <f>IFERROR(IF($AE1507&gt;$AE1506,VLOOKUP($AC1507+AS$1,STOCK!$F$10:$AB$209,17,0),IF($AE1507=$AE1506,(IF(BS1506&gt;=1,BS1506-COUNTIFS($AE1506:$AE1506,$AC1507,AS1506:AS1506,$AI$2),0)),0)),0)</f>
        <v>0</v>
      </c>
      <c r="BT1507" s="1">
        <f>IFERROR(IF($AE1507&gt;$AE1506,VLOOKUP($AC1507+AT$1,STOCK!$F$10:$AB$209,17,0),IF($AE1507=$AE1506,(IF(BT1506&gt;=1,BT1506-COUNTIFS($AE1506:$AE1506,$AC1507,AT1506:AT1506,$AI$2),0)),0)),0)</f>
        <v>0</v>
      </c>
      <c r="BU1507" s="1">
        <f>IFERROR(IF($AE1507&gt;$AE1506,VLOOKUP($AC1507+AU$1,STOCK!$F$10:$AB$209,17,0),IF($AE1507=$AE1506,(IF(BU1506&gt;=1,BU1506-COUNTIFS($AE1506:$AE1506,$AC1507,AU1506:AU1506,$AI$2),0)),0)),0)</f>
        <v>0</v>
      </c>
      <c r="BV1507" s="1">
        <f>IFERROR(IF($AE1507&gt;$AE1506,VLOOKUP($AC1507+AV$1,STOCK!$F$10:$AB$209,17,0),IF($AE1507=$AE1506,(IF(BV1506&gt;=1,BV1506-COUNTIFS($AE1506:$AE1506,$AC1507,AV1506:AV1506,$AI$2),0)),0)),0)</f>
        <v>0</v>
      </c>
      <c r="BW1507" s="1">
        <f>IFERROR(IF($AE1507&gt;$AE1506,VLOOKUP($AC1507+AW$1,STOCK!$F$10:$AB$209,17,0),IF($AE1507=$AE1506,(IF(BW1506&gt;=1,BW1506-COUNTIFS($AE1506:$AE1506,$AC1507,AW1506:AW1506,$AI$2),0)),0)),0)</f>
        <v>0</v>
      </c>
      <c r="BX1507" s="1">
        <f>IFERROR(IF($AE1507&gt;$AE1506,VLOOKUP($AC1507+AX$1,STOCK!$F$10:$AB$209,17,0),IF($AE1507=$AE1506,(IF(BX1506&gt;=1,BX1506-COUNTIFS($AE1506:$AE1506,$AC1507,AX1506:AX1506,$AI$2),0)),0)),0)</f>
        <v>0</v>
      </c>
    </row>
    <row r="1508" spans="29:76" x14ac:dyDescent="0.25">
      <c r="AC1508" s="1">
        <f t="shared" si="365"/>
        <v>0</v>
      </c>
      <c r="AD1508" s="1">
        <f>IFERROR(IF(LEN(AK1508)&gt;=1,VLOOKUP(HLOOKUP(AK1508,PROFILE!$K$5:$V$8,4,0),PROFILE!$F$1:$G$3,2,0),0),0)</f>
        <v>0</v>
      </c>
      <c r="AE1508" s="1">
        <f t="shared" si="366"/>
        <v>0</v>
      </c>
      <c r="AF1508" s="1">
        <v>1495</v>
      </c>
      <c r="AI1508" s="1" t="str">
        <f>IFERROR(IF($AH1508&gt;=1,VLOOKUP($AG1508,STUDENT!$O$8:$Z$1507,3,0),""),"")</f>
        <v/>
      </c>
      <c r="AJ1508" s="1" t="str">
        <f>IFERROR(IF($AH1508&gt;=1,VLOOKUP($AG1508,STUDENT!$O$8:$Z$1507,4,0),""),"")</f>
        <v/>
      </c>
      <c r="AK1508" s="1" t="str">
        <f>IFERROR(IF($AH1508&gt;=1,VLOOKUP($AG1508,STUDENT!$O$8:$Z$1507,6,0),""),"")</f>
        <v/>
      </c>
      <c r="AL1508" s="1" t="str">
        <f t="shared" si="367"/>
        <v/>
      </c>
      <c r="AM1508" s="1" t="str">
        <f t="shared" si="368"/>
        <v/>
      </c>
      <c r="AN1508" s="1" t="str">
        <f t="shared" si="369"/>
        <v/>
      </c>
      <c r="AO1508" s="1" t="str">
        <f t="shared" si="370"/>
        <v/>
      </c>
      <c r="AP1508" s="1" t="str">
        <f t="shared" si="371"/>
        <v/>
      </c>
      <c r="AQ1508" s="1" t="str">
        <f t="shared" si="372"/>
        <v/>
      </c>
      <c r="AR1508" s="1" t="str">
        <f t="shared" si="373"/>
        <v/>
      </c>
      <c r="AS1508" s="1" t="str">
        <f t="shared" si="374"/>
        <v/>
      </c>
      <c r="AT1508" s="1" t="str">
        <f t="shared" si="375"/>
        <v/>
      </c>
      <c r="AU1508" s="1" t="str">
        <f t="shared" si="376"/>
        <v/>
      </c>
      <c r="AV1508" s="1" t="str">
        <f t="shared" si="377"/>
        <v/>
      </c>
      <c r="AW1508" s="1" t="str">
        <f t="shared" si="378"/>
        <v/>
      </c>
      <c r="AX1508" s="1" t="str">
        <f t="shared" si="379"/>
        <v/>
      </c>
      <c r="AY1508" s="1">
        <f>IFERROR(IF($AE1508&gt;$AE1507,VLOOKUP($AC1508+AL$1,STOCK!$F$10:$AB$209,16,0),IF($AE1508=$AE1507,(IF(AY1507&gt;=1,AY1507-COUNTIFS($AE1507:$AE1507,$AC1508,AL1507:AL1507,$AI$1),0)),0)),0)</f>
        <v>0</v>
      </c>
      <c r="AZ1508" s="1">
        <f>IFERROR(IF($AE1508&gt;$AE1507,VLOOKUP($AC1508+AM$1,STOCK!$F$10:$AB$209,16,0),IF($AE1508=$AE1507,(IF(AZ1507&gt;=1,AZ1507-COUNTIFS($AE1507:$AE1507,$AC1508,AM1507:AM1507,$AI$1),0)),0)),0)</f>
        <v>0</v>
      </c>
      <c r="BA1508" s="1">
        <f>IFERROR(IF($AE1508&gt;$AE1507,VLOOKUP($AC1508+AN$1,STOCK!$F$10:$AB$209,16,0),IF($AE1508=$AE1507,(IF(BA1507&gt;=1,BA1507-COUNTIFS($AE1507:$AE1507,$AC1508,AN1507:AN1507,$AI$1),0)),0)),0)</f>
        <v>0</v>
      </c>
      <c r="BB1508" s="1">
        <f>IFERROR(IF($AE1508&gt;$AE1507,VLOOKUP($AC1508+AO$1,STOCK!$F$10:$AB$209,16,0),IF($AE1508=$AE1507,(IF(BB1507&gt;=1,BB1507-COUNTIFS($AE1507:$AE1507,$AC1508,AO1507:AO1507,$AI$1),0)),0)),0)</f>
        <v>0</v>
      </c>
      <c r="BC1508" s="1">
        <f>IFERROR(IF($AE1508&gt;$AE1507,VLOOKUP($AC1508+AP$1,STOCK!$F$10:$AB$209,16,0),IF($AE1508=$AE1507,(IF(BC1507&gt;=1,BC1507-COUNTIFS($AE1507:$AE1507,$AC1508,AP1507:AP1507,$AI$1),0)),0)),0)</f>
        <v>0</v>
      </c>
      <c r="BD1508" s="1">
        <f>IFERROR(IF($AE1508&gt;$AE1507,VLOOKUP($AC1508+AQ$1,STOCK!$F$10:$AB$209,16,0),IF($AE1508=$AE1507,(IF(BD1507&gt;=1,BD1507-COUNTIFS($AE1507:$AE1507,$AC1508,AQ1507:AQ1507,$AI$1),0)),0)),0)</f>
        <v>0</v>
      </c>
      <c r="BE1508" s="1">
        <f>IFERROR(IF($AE1508&gt;$AE1507,VLOOKUP($AC1508+AR$1,STOCK!$F$10:$AB$209,16,0),IF($AE1508=$AE1507,(IF(BE1507&gt;=1,BE1507-COUNTIFS($AE1507:$AE1507,$AC1508,AR1507:AR1507,$AI$1),0)),0)),0)</f>
        <v>0</v>
      </c>
      <c r="BF1508" s="1">
        <f>IFERROR(IF($AE1508&gt;$AE1507,VLOOKUP($AC1508+AS$1,STOCK!$F$10:$AB$209,16,0),IF($AE1508=$AE1507,(IF(BF1507&gt;=1,BF1507-COUNTIFS($AE1507:$AE1507,$AC1508,AS1507:AS1507,$AI$1),0)),0)),0)</f>
        <v>0</v>
      </c>
      <c r="BG1508" s="1">
        <f>IFERROR(IF($AE1508&gt;$AE1507,VLOOKUP($AC1508+AT$1,STOCK!$F$10:$AB$209,16,0),IF($AE1508=$AE1507,(IF(BG1507&gt;=1,BG1507-COUNTIFS($AE1507:$AE1507,$AC1508,AT1507:AT1507,$AI$1),0)),0)),0)</f>
        <v>0</v>
      </c>
      <c r="BH1508" s="1">
        <f>IFERROR(IF($AE1508&gt;$AE1507,VLOOKUP($AC1508+AU$1,STOCK!$F$10:$AB$209,16,0),IF($AE1508=$AE1507,(IF(BH1507&gt;=1,BH1507-COUNTIFS($AE1507:$AE1507,$AC1508,AU1507:AU1507,$AI$1),0)),0)),0)</f>
        <v>0</v>
      </c>
      <c r="BI1508" s="1">
        <f>IFERROR(IF($AE1508&gt;$AE1507,VLOOKUP($AC1508+AV$1,STOCK!$F$10:$AB$209,16,0),IF($AE1508=$AE1507,(IF(BI1507&gt;=1,BI1507-COUNTIFS($AE1507:$AE1507,$AC1508,AV1507:AV1507,$AI$1),0)),0)),0)</f>
        <v>0</v>
      </c>
      <c r="BJ1508" s="1">
        <f>IFERROR(IF($AE1508&gt;$AE1507,VLOOKUP($AC1508+AW$1,STOCK!$F$10:$AB$209,16,0),IF($AE1508=$AE1507,(IF(BJ1507&gt;=1,BJ1507-COUNTIFS($AE1507:$AE1507,$AC1508,AW1507:AW1507,$AI$1),0)),0)),0)</f>
        <v>0</v>
      </c>
      <c r="BK1508" s="1">
        <f>IFERROR(IF($AE1508&gt;$AE1507,VLOOKUP($AC1508+AX$1,STOCK!$F$10:$AB$209,16,0),IF($AE1508=$AE1507,(IF(BK1507&gt;=1,BK1507-COUNTIFS($AE1507:$AE1507,$AC1508,AX1507:AX1507,$AI$1),0)),0)),0)</f>
        <v>0</v>
      </c>
      <c r="BL1508" s="1">
        <f>IFERROR(IF($AE1508&gt;$AE1507,VLOOKUP($AC1508+AL$1,STOCK!$F$10:$AB$209,17,0),IF($AE1508=$AE1507,(IF(BL1507&gt;=1,BL1507-COUNTIFS($AE1507:$AE1507,$AC1508,AL1507:AL1507,$AI$2),0)),0)),0)</f>
        <v>0</v>
      </c>
      <c r="BM1508" s="1">
        <f>IFERROR(IF($AE1508&gt;$AE1507,VLOOKUP($AC1508+AM$1,STOCK!$F$10:$AB$209,17,0),IF($AE1508=$AE1507,(IF(BM1507&gt;=1,BM1507-COUNTIFS($AE1507:$AE1507,$AC1508,AM1507:AM1507,$AI$2),0)),0)),0)</f>
        <v>0</v>
      </c>
      <c r="BN1508" s="1">
        <f>IFERROR(IF($AE1508&gt;$AE1507,VLOOKUP($AC1508+AN$1,STOCK!$F$10:$AB$209,17,0),IF($AE1508=$AE1507,(IF(BN1507&gt;=1,BN1507-COUNTIFS($AE1507:$AE1507,$AC1508,AN1507:AN1507,$AI$2),0)),0)),0)</f>
        <v>0</v>
      </c>
      <c r="BO1508" s="1">
        <f>IFERROR(IF($AE1508&gt;$AE1507,VLOOKUP($AC1508+AO$1,STOCK!$F$10:$AB$209,17,0),IF($AE1508=$AE1507,(IF(BO1507&gt;=1,BO1507-COUNTIFS($AE1507:$AE1507,$AC1508,AO1507:AO1507,$AI$2),0)),0)),0)</f>
        <v>0</v>
      </c>
      <c r="BP1508" s="1">
        <f>IFERROR(IF($AE1508&gt;$AE1507,VLOOKUP($AC1508+AP$1,STOCK!$F$10:$AB$209,17,0),IF($AE1508=$AE1507,(IF(BP1507&gt;=1,BP1507-COUNTIFS($AE1507:$AE1507,$AC1508,AP1507:AP1507,$AI$2),0)),0)),0)</f>
        <v>0</v>
      </c>
      <c r="BQ1508" s="1">
        <f>IFERROR(IF($AE1508&gt;$AE1507,VLOOKUP($AC1508+AQ$1,STOCK!$F$10:$AB$209,17,0),IF($AE1508=$AE1507,(IF(BQ1507&gt;=1,BQ1507-COUNTIFS($AE1507:$AE1507,$AC1508,AQ1507:AQ1507,$AI$2),0)),0)),0)</f>
        <v>0</v>
      </c>
      <c r="BR1508" s="1">
        <f>IFERROR(IF($AE1508&gt;$AE1507,VLOOKUP($AC1508+AR$1,STOCK!$F$10:$AB$209,17,0),IF($AE1508=$AE1507,(IF(BR1507&gt;=1,BR1507-COUNTIFS($AE1507:$AE1507,$AC1508,AR1507:AR1507,$AI$2),0)),0)),0)</f>
        <v>0</v>
      </c>
      <c r="BS1508" s="1">
        <f>IFERROR(IF($AE1508&gt;$AE1507,VLOOKUP($AC1508+AS$1,STOCK!$F$10:$AB$209,17,0),IF($AE1508=$AE1507,(IF(BS1507&gt;=1,BS1507-COUNTIFS($AE1507:$AE1507,$AC1508,AS1507:AS1507,$AI$2),0)),0)),0)</f>
        <v>0</v>
      </c>
      <c r="BT1508" s="1">
        <f>IFERROR(IF($AE1508&gt;$AE1507,VLOOKUP($AC1508+AT$1,STOCK!$F$10:$AB$209,17,0),IF($AE1508=$AE1507,(IF(BT1507&gt;=1,BT1507-COUNTIFS($AE1507:$AE1507,$AC1508,AT1507:AT1507,$AI$2),0)),0)),0)</f>
        <v>0</v>
      </c>
      <c r="BU1508" s="1">
        <f>IFERROR(IF($AE1508&gt;$AE1507,VLOOKUP($AC1508+AU$1,STOCK!$F$10:$AB$209,17,0),IF($AE1508=$AE1507,(IF(BU1507&gt;=1,BU1507-COUNTIFS($AE1507:$AE1507,$AC1508,AU1507:AU1507,$AI$2),0)),0)),0)</f>
        <v>0</v>
      </c>
      <c r="BV1508" s="1">
        <f>IFERROR(IF($AE1508&gt;$AE1507,VLOOKUP($AC1508+AV$1,STOCK!$F$10:$AB$209,17,0),IF($AE1508=$AE1507,(IF(BV1507&gt;=1,BV1507-COUNTIFS($AE1507:$AE1507,$AC1508,AV1507:AV1507,$AI$2),0)),0)),0)</f>
        <v>0</v>
      </c>
      <c r="BW1508" s="1">
        <f>IFERROR(IF($AE1508&gt;$AE1507,VLOOKUP($AC1508+AW$1,STOCK!$F$10:$AB$209,17,0),IF($AE1508=$AE1507,(IF(BW1507&gt;=1,BW1507-COUNTIFS($AE1507:$AE1507,$AC1508,AW1507:AW1507,$AI$2),0)),0)),0)</f>
        <v>0</v>
      </c>
      <c r="BX1508" s="1">
        <f>IFERROR(IF($AE1508&gt;$AE1507,VLOOKUP($AC1508+AX$1,STOCK!$F$10:$AB$209,17,0),IF($AE1508=$AE1507,(IF(BX1507&gt;=1,BX1507-COUNTIFS($AE1507:$AE1507,$AC1508,AX1507:AX1507,$AI$2),0)),0)),0)</f>
        <v>0</v>
      </c>
    </row>
    <row r="1509" spans="29:76" x14ac:dyDescent="0.25">
      <c r="AC1509" s="1">
        <f t="shared" si="365"/>
        <v>0</v>
      </c>
      <c r="AD1509" s="1">
        <f>IFERROR(IF(LEN(AK1509)&gt;=1,VLOOKUP(HLOOKUP(AK1509,PROFILE!$K$5:$V$8,4,0),PROFILE!$F$1:$G$3,2,0),0),0)</f>
        <v>0</v>
      </c>
      <c r="AE1509" s="1">
        <f t="shared" si="366"/>
        <v>0</v>
      </c>
      <c r="AF1509" s="1">
        <v>1496</v>
      </c>
      <c r="AI1509" s="1" t="str">
        <f>IFERROR(IF($AH1509&gt;=1,VLOOKUP($AG1509,STUDENT!$O$8:$Z$1507,3,0),""),"")</f>
        <v/>
      </c>
      <c r="AJ1509" s="1" t="str">
        <f>IFERROR(IF($AH1509&gt;=1,VLOOKUP($AG1509,STUDENT!$O$8:$Z$1507,4,0),""),"")</f>
        <v/>
      </c>
      <c r="AK1509" s="1" t="str">
        <f>IFERROR(IF($AH1509&gt;=1,VLOOKUP($AG1509,STUDENT!$O$8:$Z$1507,6,0),""),"")</f>
        <v/>
      </c>
      <c r="AL1509" s="1" t="str">
        <f t="shared" si="367"/>
        <v/>
      </c>
      <c r="AM1509" s="1" t="str">
        <f t="shared" si="368"/>
        <v/>
      </c>
      <c r="AN1509" s="1" t="str">
        <f t="shared" si="369"/>
        <v/>
      </c>
      <c r="AO1509" s="1" t="str">
        <f t="shared" si="370"/>
        <v/>
      </c>
      <c r="AP1509" s="1" t="str">
        <f t="shared" si="371"/>
        <v/>
      </c>
      <c r="AQ1509" s="1" t="str">
        <f t="shared" si="372"/>
        <v/>
      </c>
      <c r="AR1509" s="1" t="str">
        <f t="shared" si="373"/>
        <v/>
      </c>
      <c r="AS1509" s="1" t="str">
        <f t="shared" si="374"/>
        <v/>
      </c>
      <c r="AT1509" s="1" t="str">
        <f t="shared" si="375"/>
        <v/>
      </c>
      <c r="AU1509" s="1" t="str">
        <f t="shared" si="376"/>
        <v/>
      </c>
      <c r="AV1509" s="1" t="str">
        <f t="shared" si="377"/>
        <v/>
      </c>
      <c r="AW1509" s="1" t="str">
        <f t="shared" si="378"/>
        <v/>
      </c>
      <c r="AX1509" s="1" t="str">
        <f t="shared" si="379"/>
        <v/>
      </c>
      <c r="AY1509" s="1">
        <f>IFERROR(IF($AE1509&gt;$AE1508,VLOOKUP($AC1509+AL$1,STOCK!$F$10:$AB$209,16,0),IF($AE1509=$AE1508,(IF(AY1508&gt;=1,AY1508-COUNTIFS($AE1508:$AE1508,$AC1509,AL1508:AL1508,$AI$1),0)),0)),0)</f>
        <v>0</v>
      </c>
      <c r="AZ1509" s="1">
        <f>IFERROR(IF($AE1509&gt;$AE1508,VLOOKUP($AC1509+AM$1,STOCK!$F$10:$AB$209,16,0),IF($AE1509=$AE1508,(IF(AZ1508&gt;=1,AZ1508-COUNTIFS($AE1508:$AE1508,$AC1509,AM1508:AM1508,$AI$1),0)),0)),0)</f>
        <v>0</v>
      </c>
      <c r="BA1509" s="1">
        <f>IFERROR(IF($AE1509&gt;$AE1508,VLOOKUP($AC1509+AN$1,STOCK!$F$10:$AB$209,16,0),IF($AE1509=$AE1508,(IF(BA1508&gt;=1,BA1508-COUNTIFS($AE1508:$AE1508,$AC1509,AN1508:AN1508,$AI$1),0)),0)),0)</f>
        <v>0</v>
      </c>
      <c r="BB1509" s="1">
        <f>IFERROR(IF($AE1509&gt;$AE1508,VLOOKUP($AC1509+AO$1,STOCK!$F$10:$AB$209,16,0),IF($AE1509=$AE1508,(IF(BB1508&gt;=1,BB1508-COUNTIFS($AE1508:$AE1508,$AC1509,AO1508:AO1508,$AI$1),0)),0)),0)</f>
        <v>0</v>
      </c>
      <c r="BC1509" s="1">
        <f>IFERROR(IF($AE1509&gt;$AE1508,VLOOKUP($AC1509+AP$1,STOCK!$F$10:$AB$209,16,0),IF($AE1509=$AE1508,(IF(BC1508&gt;=1,BC1508-COUNTIFS($AE1508:$AE1508,$AC1509,AP1508:AP1508,$AI$1),0)),0)),0)</f>
        <v>0</v>
      </c>
      <c r="BD1509" s="1">
        <f>IFERROR(IF($AE1509&gt;$AE1508,VLOOKUP($AC1509+AQ$1,STOCK!$F$10:$AB$209,16,0),IF($AE1509=$AE1508,(IF(BD1508&gt;=1,BD1508-COUNTIFS($AE1508:$AE1508,$AC1509,AQ1508:AQ1508,$AI$1),0)),0)),0)</f>
        <v>0</v>
      </c>
      <c r="BE1509" s="1">
        <f>IFERROR(IF($AE1509&gt;$AE1508,VLOOKUP($AC1509+AR$1,STOCK!$F$10:$AB$209,16,0),IF($AE1509=$AE1508,(IF(BE1508&gt;=1,BE1508-COUNTIFS($AE1508:$AE1508,$AC1509,AR1508:AR1508,$AI$1),0)),0)),0)</f>
        <v>0</v>
      </c>
      <c r="BF1509" s="1">
        <f>IFERROR(IF($AE1509&gt;$AE1508,VLOOKUP($AC1509+AS$1,STOCK!$F$10:$AB$209,16,0),IF($AE1509=$AE1508,(IF(BF1508&gt;=1,BF1508-COUNTIFS($AE1508:$AE1508,$AC1509,AS1508:AS1508,$AI$1),0)),0)),0)</f>
        <v>0</v>
      </c>
      <c r="BG1509" s="1">
        <f>IFERROR(IF($AE1509&gt;$AE1508,VLOOKUP($AC1509+AT$1,STOCK!$F$10:$AB$209,16,0),IF($AE1509=$AE1508,(IF(BG1508&gt;=1,BG1508-COUNTIFS($AE1508:$AE1508,$AC1509,AT1508:AT1508,$AI$1),0)),0)),0)</f>
        <v>0</v>
      </c>
      <c r="BH1509" s="1">
        <f>IFERROR(IF($AE1509&gt;$AE1508,VLOOKUP($AC1509+AU$1,STOCK!$F$10:$AB$209,16,0),IF($AE1509=$AE1508,(IF(BH1508&gt;=1,BH1508-COUNTIFS($AE1508:$AE1508,$AC1509,AU1508:AU1508,$AI$1),0)),0)),0)</f>
        <v>0</v>
      </c>
      <c r="BI1509" s="1">
        <f>IFERROR(IF($AE1509&gt;$AE1508,VLOOKUP($AC1509+AV$1,STOCK!$F$10:$AB$209,16,0),IF($AE1509=$AE1508,(IF(BI1508&gt;=1,BI1508-COUNTIFS($AE1508:$AE1508,$AC1509,AV1508:AV1508,$AI$1),0)),0)),0)</f>
        <v>0</v>
      </c>
      <c r="BJ1509" s="1">
        <f>IFERROR(IF($AE1509&gt;$AE1508,VLOOKUP($AC1509+AW$1,STOCK!$F$10:$AB$209,16,0),IF($AE1509=$AE1508,(IF(BJ1508&gt;=1,BJ1508-COUNTIFS($AE1508:$AE1508,$AC1509,AW1508:AW1508,$AI$1),0)),0)),0)</f>
        <v>0</v>
      </c>
      <c r="BK1509" s="1">
        <f>IFERROR(IF($AE1509&gt;$AE1508,VLOOKUP($AC1509+AX$1,STOCK!$F$10:$AB$209,16,0),IF($AE1509=$AE1508,(IF(BK1508&gt;=1,BK1508-COUNTIFS($AE1508:$AE1508,$AC1509,AX1508:AX1508,$AI$1),0)),0)),0)</f>
        <v>0</v>
      </c>
      <c r="BL1509" s="1">
        <f>IFERROR(IF($AE1509&gt;$AE1508,VLOOKUP($AC1509+AL$1,STOCK!$F$10:$AB$209,17,0),IF($AE1509=$AE1508,(IF(BL1508&gt;=1,BL1508-COUNTIFS($AE1508:$AE1508,$AC1509,AL1508:AL1508,$AI$2),0)),0)),0)</f>
        <v>0</v>
      </c>
      <c r="BM1509" s="1">
        <f>IFERROR(IF($AE1509&gt;$AE1508,VLOOKUP($AC1509+AM$1,STOCK!$F$10:$AB$209,17,0),IF($AE1509=$AE1508,(IF(BM1508&gt;=1,BM1508-COUNTIFS($AE1508:$AE1508,$AC1509,AM1508:AM1508,$AI$2),0)),0)),0)</f>
        <v>0</v>
      </c>
      <c r="BN1509" s="1">
        <f>IFERROR(IF($AE1509&gt;$AE1508,VLOOKUP($AC1509+AN$1,STOCK!$F$10:$AB$209,17,0),IF($AE1509=$AE1508,(IF(BN1508&gt;=1,BN1508-COUNTIFS($AE1508:$AE1508,$AC1509,AN1508:AN1508,$AI$2),0)),0)),0)</f>
        <v>0</v>
      </c>
      <c r="BO1509" s="1">
        <f>IFERROR(IF($AE1509&gt;$AE1508,VLOOKUP($AC1509+AO$1,STOCK!$F$10:$AB$209,17,0),IF($AE1509=$AE1508,(IF(BO1508&gt;=1,BO1508-COUNTIFS($AE1508:$AE1508,$AC1509,AO1508:AO1508,$AI$2),0)),0)),0)</f>
        <v>0</v>
      </c>
      <c r="BP1509" s="1">
        <f>IFERROR(IF($AE1509&gt;$AE1508,VLOOKUP($AC1509+AP$1,STOCK!$F$10:$AB$209,17,0),IF($AE1509=$AE1508,(IF(BP1508&gt;=1,BP1508-COUNTIFS($AE1508:$AE1508,$AC1509,AP1508:AP1508,$AI$2),0)),0)),0)</f>
        <v>0</v>
      </c>
      <c r="BQ1509" s="1">
        <f>IFERROR(IF($AE1509&gt;$AE1508,VLOOKUP($AC1509+AQ$1,STOCK!$F$10:$AB$209,17,0),IF($AE1509=$AE1508,(IF(BQ1508&gt;=1,BQ1508-COUNTIFS($AE1508:$AE1508,$AC1509,AQ1508:AQ1508,$AI$2),0)),0)),0)</f>
        <v>0</v>
      </c>
      <c r="BR1509" s="1">
        <f>IFERROR(IF($AE1509&gt;$AE1508,VLOOKUP($AC1509+AR$1,STOCK!$F$10:$AB$209,17,0),IF($AE1509=$AE1508,(IF(BR1508&gt;=1,BR1508-COUNTIFS($AE1508:$AE1508,$AC1509,AR1508:AR1508,$AI$2),0)),0)),0)</f>
        <v>0</v>
      </c>
      <c r="BS1509" s="1">
        <f>IFERROR(IF($AE1509&gt;$AE1508,VLOOKUP($AC1509+AS$1,STOCK!$F$10:$AB$209,17,0),IF($AE1509=$AE1508,(IF(BS1508&gt;=1,BS1508-COUNTIFS($AE1508:$AE1508,$AC1509,AS1508:AS1508,$AI$2),0)),0)),0)</f>
        <v>0</v>
      </c>
      <c r="BT1509" s="1">
        <f>IFERROR(IF($AE1509&gt;$AE1508,VLOOKUP($AC1509+AT$1,STOCK!$F$10:$AB$209,17,0),IF($AE1509=$AE1508,(IF(BT1508&gt;=1,BT1508-COUNTIFS($AE1508:$AE1508,$AC1509,AT1508:AT1508,$AI$2),0)),0)),0)</f>
        <v>0</v>
      </c>
      <c r="BU1509" s="1">
        <f>IFERROR(IF($AE1509&gt;$AE1508,VLOOKUP($AC1509+AU$1,STOCK!$F$10:$AB$209,17,0),IF($AE1509=$AE1508,(IF(BU1508&gt;=1,BU1508-COUNTIFS($AE1508:$AE1508,$AC1509,AU1508:AU1508,$AI$2),0)),0)),0)</f>
        <v>0</v>
      </c>
      <c r="BV1509" s="1">
        <f>IFERROR(IF($AE1509&gt;$AE1508,VLOOKUP($AC1509+AV$1,STOCK!$F$10:$AB$209,17,0),IF($AE1509=$AE1508,(IF(BV1508&gt;=1,BV1508-COUNTIFS($AE1508:$AE1508,$AC1509,AV1508:AV1508,$AI$2),0)),0)),0)</f>
        <v>0</v>
      </c>
      <c r="BW1509" s="1">
        <f>IFERROR(IF($AE1509&gt;$AE1508,VLOOKUP($AC1509+AW$1,STOCK!$F$10:$AB$209,17,0),IF($AE1509=$AE1508,(IF(BW1508&gt;=1,BW1508-COUNTIFS($AE1508:$AE1508,$AC1509,AW1508:AW1508,$AI$2),0)),0)),0)</f>
        <v>0</v>
      </c>
      <c r="BX1509" s="1">
        <f>IFERROR(IF($AE1509&gt;$AE1508,VLOOKUP($AC1509+AX$1,STOCK!$F$10:$AB$209,17,0),IF($AE1509=$AE1508,(IF(BX1508&gt;=1,BX1508-COUNTIFS($AE1508:$AE1508,$AC1509,AX1508:AX1508,$AI$2),0)),0)),0)</f>
        <v>0</v>
      </c>
    </row>
    <row r="1510" spans="29:76" x14ac:dyDescent="0.25">
      <c r="AC1510" s="1">
        <f t="shared" si="365"/>
        <v>0</v>
      </c>
      <c r="AD1510" s="1">
        <f>IFERROR(IF(LEN(AK1510)&gt;=1,VLOOKUP(HLOOKUP(AK1510,PROFILE!$K$5:$V$8,4,0),PROFILE!$F$1:$G$3,2,0),0),0)</f>
        <v>0</v>
      </c>
      <c r="AE1510" s="1">
        <f t="shared" si="366"/>
        <v>0</v>
      </c>
      <c r="AF1510" s="1">
        <v>1497</v>
      </c>
      <c r="AI1510" s="1" t="str">
        <f>IFERROR(IF($AH1510&gt;=1,VLOOKUP($AG1510,STUDENT!$O$8:$Z$1507,3,0),""),"")</f>
        <v/>
      </c>
      <c r="AJ1510" s="1" t="str">
        <f>IFERROR(IF($AH1510&gt;=1,VLOOKUP($AG1510,STUDENT!$O$8:$Z$1507,4,0),""),"")</f>
        <v/>
      </c>
      <c r="AK1510" s="1" t="str">
        <f>IFERROR(IF($AH1510&gt;=1,VLOOKUP($AG1510,STUDENT!$O$8:$Z$1507,6,0),""),"")</f>
        <v/>
      </c>
      <c r="AL1510" s="1" t="str">
        <f t="shared" si="367"/>
        <v/>
      </c>
      <c r="AM1510" s="1" t="str">
        <f t="shared" si="368"/>
        <v/>
      </c>
      <c r="AN1510" s="1" t="str">
        <f t="shared" si="369"/>
        <v/>
      </c>
      <c r="AO1510" s="1" t="str">
        <f t="shared" si="370"/>
        <v/>
      </c>
      <c r="AP1510" s="1" t="str">
        <f t="shared" si="371"/>
        <v/>
      </c>
      <c r="AQ1510" s="1" t="str">
        <f t="shared" si="372"/>
        <v/>
      </c>
      <c r="AR1510" s="1" t="str">
        <f t="shared" si="373"/>
        <v/>
      </c>
      <c r="AS1510" s="1" t="str">
        <f t="shared" si="374"/>
        <v/>
      </c>
      <c r="AT1510" s="1" t="str">
        <f t="shared" si="375"/>
        <v/>
      </c>
      <c r="AU1510" s="1" t="str">
        <f t="shared" si="376"/>
        <v/>
      </c>
      <c r="AV1510" s="1" t="str">
        <f t="shared" si="377"/>
        <v/>
      </c>
      <c r="AW1510" s="1" t="str">
        <f t="shared" si="378"/>
        <v/>
      </c>
      <c r="AX1510" s="1" t="str">
        <f t="shared" si="379"/>
        <v/>
      </c>
      <c r="AY1510" s="1">
        <f>IFERROR(IF($AE1510&gt;$AE1509,VLOOKUP($AC1510+AL$1,STOCK!$F$10:$AB$209,16,0),IF($AE1510=$AE1509,(IF(AY1509&gt;=1,AY1509-COUNTIFS($AE1509:$AE1509,$AC1510,AL1509:AL1509,$AI$1),0)),0)),0)</f>
        <v>0</v>
      </c>
      <c r="AZ1510" s="1">
        <f>IFERROR(IF($AE1510&gt;$AE1509,VLOOKUP($AC1510+AM$1,STOCK!$F$10:$AB$209,16,0),IF($AE1510=$AE1509,(IF(AZ1509&gt;=1,AZ1509-COUNTIFS($AE1509:$AE1509,$AC1510,AM1509:AM1509,$AI$1),0)),0)),0)</f>
        <v>0</v>
      </c>
      <c r="BA1510" s="1">
        <f>IFERROR(IF($AE1510&gt;$AE1509,VLOOKUP($AC1510+AN$1,STOCK!$F$10:$AB$209,16,0),IF($AE1510=$AE1509,(IF(BA1509&gt;=1,BA1509-COUNTIFS($AE1509:$AE1509,$AC1510,AN1509:AN1509,$AI$1),0)),0)),0)</f>
        <v>0</v>
      </c>
      <c r="BB1510" s="1">
        <f>IFERROR(IF($AE1510&gt;$AE1509,VLOOKUP($AC1510+AO$1,STOCK!$F$10:$AB$209,16,0),IF($AE1510=$AE1509,(IF(BB1509&gt;=1,BB1509-COUNTIFS($AE1509:$AE1509,$AC1510,AO1509:AO1509,$AI$1),0)),0)),0)</f>
        <v>0</v>
      </c>
      <c r="BC1510" s="1">
        <f>IFERROR(IF($AE1510&gt;$AE1509,VLOOKUP($AC1510+AP$1,STOCK!$F$10:$AB$209,16,0),IF($AE1510=$AE1509,(IF(BC1509&gt;=1,BC1509-COUNTIFS($AE1509:$AE1509,$AC1510,AP1509:AP1509,$AI$1),0)),0)),0)</f>
        <v>0</v>
      </c>
      <c r="BD1510" s="1">
        <f>IFERROR(IF($AE1510&gt;$AE1509,VLOOKUP($AC1510+AQ$1,STOCK!$F$10:$AB$209,16,0),IF($AE1510=$AE1509,(IF(BD1509&gt;=1,BD1509-COUNTIFS($AE1509:$AE1509,$AC1510,AQ1509:AQ1509,$AI$1),0)),0)),0)</f>
        <v>0</v>
      </c>
      <c r="BE1510" s="1">
        <f>IFERROR(IF($AE1510&gt;$AE1509,VLOOKUP($AC1510+AR$1,STOCK!$F$10:$AB$209,16,0),IF($AE1510=$AE1509,(IF(BE1509&gt;=1,BE1509-COUNTIFS($AE1509:$AE1509,$AC1510,AR1509:AR1509,$AI$1),0)),0)),0)</f>
        <v>0</v>
      </c>
      <c r="BF1510" s="1">
        <f>IFERROR(IF($AE1510&gt;$AE1509,VLOOKUP($AC1510+AS$1,STOCK!$F$10:$AB$209,16,0),IF($AE1510=$AE1509,(IF(BF1509&gt;=1,BF1509-COUNTIFS($AE1509:$AE1509,$AC1510,AS1509:AS1509,$AI$1),0)),0)),0)</f>
        <v>0</v>
      </c>
      <c r="BG1510" s="1">
        <f>IFERROR(IF($AE1510&gt;$AE1509,VLOOKUP($AC1510+AT$1,STOCK!$F$10:$AB$209,16,0),IF($AE1510=$AE1509,(IF(BG1509&gt;=1,BG1509-COUNTIFS($AE1509:$AE1509,$AC1510,AT1509:AT1509,$AI$1),0)),0)),0)</f>
        <v>0</v>
      </c>
      <c r="BH1510" s="1">
        <f>IFERROR(IF($AE1510&gt;$AE1509,VLOOKUP($AC1510+AU$1,STOCK!$F$10:$AB$209,16,0),IF($AE1510=$AE1509,(IF(BH1509&gt;=1,BH1509-COUNTIFS($AE1509:$AE1509,$AC1510,AU1509:AU1509,$AI$1),0)),0)),0)</f>
        <v>0</v>
      </c>
      <c r="BI1510" s="1">
        <f>IFERROR(IF($AE1510&gt;$AE1509,VLOOKUP($AC1510+AV$1,STOCK!$F$10:$AB$209,16,0),IF($AE1510=$AE1509,(IF(BI1509&gt;=1,BI1509-COUNTIFS($AE1509:$AE1509,$AC1510,AV1509:AV1509,$AI$1),0)),0)),0)</f>
        <v>0</v>
      </c>
      <c r="BJ1510" s="1">
        <f>IFERROR(IF($AE1510&gt;$AE1509,VLOOKUP($AC1510+AW$1,STOCK!$F$10:$AB$209,16,0),IF($AE1510=$AE1509,(IF(BJ1509&gt;=1,BJ1509-COUNTIFS($AE1509:$AE1509,$AC1510,AW1509:AW1509,$AI$1),0)),0)),0)</f>
        <v>0</v>
      </c>
      <c r="BK1510" s="1">
        <f>IFERROR(IF($AE1510&gt;$AE1509,VLOOKUP($AC1510+AX$1,STOCK!$F$10:$AB$209,16,0),IF($AE1510=$AE1509,(IF(BK1509&gt;=1,BK1509-COUNTIFS($AE1509:$AE1509,$AC1510,AX1509:AX1509,$AI$1),0)),0)),0)</f>
        <v>0</v>
      </c>
      <c r="BL1510" s="1">
        <f>IFERROR(IF($AE1510&gt;$AE1509,VLOOKUP($AC1510+AL$1,STOCK!$F$10:$AB$209,17,0),IF($AE1510=$AE1509,(IF(BL1509&gt;=1,BL1509-COUNTIFS($AE1509:$AE1509,$AC1510,AL1509:AL1509,$AI$2),0)),0)),0)</f>
        <v>0</v>
      </c>
      <c r="BM1510" s="1">
        <f>IFERROR(IF($AE1510&gt;$AE1509,VLOOKUP($AC1510+AM$1,STOCK!$F$10:$AB$209,17,0),IF($AE1510=$AE1509,(IF(BM1509&gt;=1,BM1509-COUNTIFS($AE1509:$AE1509,$AC1510,AM1509:AM1509,$AI$2),0)),0)),0)</f>
        <v>0</v>
      </c>
      <c r="BN1510" s="1">
        <f>IFERROR(IF($AE1510&gt;$AE1509,VLOOKUP($AC1510+AN$1,STOCK!$F$10:$AB$209,17,0),IF($AE1510=$AE1509,(IF(BN1509&gt;=1,BN1509-COUNTIFS($AE1509:$AE1509,$AC1510,AN1509:AN1509,$AI$2),0)),0)),0)</f>
        <v>0</v>
      </c>
      <c r="BO1510" s="1">
        <f>IFERROR(IF($AE1510&gt;$AE1509,VLOOKUP($AC1510+AO$1,STOCK!$F$10:$AB$209,17,0),IF($AE1510=$AE1509,(IF(BO1509&gt;=1,BO1509-COUNTIFS($AE1509:$AE1509,$AC1510,AO1509:AO1509,$AI$2),0)),0)),0)</f>
        <v>0</v>
      </c>
      <c r="BP1510" s="1">
        <f>IFERROR(IF($AE1510&gt;$AE1509,VLOOKUP($AC1510+AP$1,STOCK!$F$10:$AB$209,17,0),IF($AE1510=$AE1509,(IF(BP1509&gt;=1,BP1509-COUNTIFS($AE1509:$AE1509,$AC1510,AP1509:AP1509,$AI$2),0)),0)),0)</f>
        <v>0</v>
      </c>
      <c r="BQ1510" s="1">
        <f>IFERROR(IF($AE1510&gt;$AE1509,VLOOKUP($AC1510+AQ$1,STOCK!$F$10:$AB$209,17,0),IF($AE1510=$AE1509,(IF(BQ1509&gt;=1,BQ1509-COUNTIFS($AE1509:$AE1509,$AC1510,AQ1509:AQ1509,$AI$2),0)),0)),0)</f>
        <v>0</v>
      </c>
      <c r="BR1510" s="1">
        <f>IFERROR(IF($AE1510&gt;$AE1509,VLOOKUP($AC1510+AR$1,STOCK!$F$10:$AB$209,17,0),IF($AE1510=$AE1509,(IF(BR1509&gt;=1,BR1509-COUNTIFS($AE1509:$AE1509,$AC1510,AR1509:AR1509,$AI$2),0)),0)),0)</f>
        <v>0</v>
      </c>
      <c r="BS1510" s="1">
        <f>IFERROR(IF($AE1510&gt;$AE1509,VLOOKUP($AC1510+AS$1,STOCK!$F$10:$AB$209,17,0),IF($AE1510=$AE1509,(IF(BS1509&gt;=1,BS1509-COUNTIFS($AE1509:$AE1509,$AC1510,AS1509:AS1509,$AI$2),0)),0)),0)</f>
        <v>0</v>
      </c>
      <c r="BT1510" s="1">
        <f>IFERROR(IF($AE1510&gt;$AE1509,VLOOKUP($AC1510+AT$1,STOCK!$F$10:$AB$209,17,0),IF($AE1510=$AE1509,(IF(BT1509&gt;=1,BT1509-COUNTIFS($AE1509:$AE1509,$AC1510,AT1509:AT1509,$AI$2),0)),0)),0)</f>
        <v>0</v>
      </c>
      <c r="BU1510" s="1">
        <f>IFERROR(IF($AE1510&gt;$AE1509,VLOOKUP($AC1510+AU$1,STOCK!$F$10:$AB$209,17,0),IF($AE1510=$AE1509,(IF(BU1509&gt;=1,BU1509-COUNTIFS($AE1509:$AE1509,$AC1510,AU1509:AU1509,$AI$2),0)),0)),0)</f>
        <v>0</v>
      </c>
      <c r="BV1510" s="1">
        <f>IFERROR(IF($AE1510&gt;$AE1509,VLOOKUP($AC1510+AV$1,STOCK!$F$10:$AB$209,17,0),IF($AE1510=$AE1509,(IF(BV1509&gt;=1,BV1509-COUNTIFS($AE1509:$AE1509,$AC1510,AV1509:AV1509,$AI$2),0)),0)),0)</f>
        <v>0</v>
      </c>
      <c r="BW1510" s="1">
        <f>IFERROR(IF($AE1510&gt;$AE1509,VLOOKUP($AC1510+AW$1,STOCK!$F$10:$AB$209,17,0),IF($AE1510=$AE1509,(IF(BW1509&gt;=1,BW1509-COUNTIFS($AE1509:$AE1509,$AC1510,AW1509:AW1509,$AI$2),0)),0)),0)</f>
        <v>0</v>
      </c>
      <c r="BX1510" s="1">
        <f>IFERROR(IF($AE1510&gt;$AE1509,VLOOKUP($AC1510+AX$1,STOCK!$F$10:$AB$209,17,0),IF($AE1510=$AE1509,(IF(BX1509&gt;=1,BX1509-COUNTIFS($AE1509:$AE1509,$AC1510,AX1509:AX1509,$AI$2),0)),0)),0)</f>
        <v>0</v>
      </c>
    </row>
    <row r="1511" spans="29:76" x14ac:dyDescent="0.25">
      <c r="AC1511" s="1">
        <f t="shared" si="365"/>
        <v>0</v>
      </c>
      <c r="AD1511" s="1">
        <f>IFERROR(IF(LEN(AK1511)&gt;=1,VLOOKUP(HLOOKUP(AK1511,PROFILE!$K$5:$V$8,4,0),PROFILE!$F$1:$G$3,2,0),0),0)</f>
        <v>0</v>
      </c>
      <c r="AE1511" s="1">
        <f t="shared" si="366"/>
        <v>0</v>
      </c>
      <c r="AF1511" s="1">
        <v>1498</v>
      </c>
      <c r="AI1511" s="1" t="str">
        <f>IFERROR(IF($AH1511&gt;=1,VLOOKUP($AG1511,STUDENT!$O$8:$Z$1507,3,0),""),"")</f>
        <v/>
      </c>
      <c r="AJ1511" s="1" t="str">
        <f>IFERROR(IF($AH1511&gt;=1,VLOOKUP($AG1511,STUDENT!$O$8:$Z$1507,4,0),""),"")</f>
        <v/>
      </c>
      <c r="AK1511" s="1" t="str">
        <f>IFERROR(IF($AH1511&gt;=1,VLOOKUP($AG1511,STUDENT!$O$8:$Z$1507,6,0),""),"")</f>
        <v/>
      </c>
      <c r="AL1511" s="1" t="str">
        <f t="shared" si="367"/>
        <v/>
      </c>
      <c r="AM1511" s="1" t="str">
        <f t="shared" si="368"/>
        <v/>
      </c>
      <c r="AN1511" s="1" t="str">
        <f t="shared" si="369"/>
        <v/>
      </c>
      <c r="AO1511" s="1" t="str">
        <f t="shared" si="370"/>
        <v/>
      </c>
      <c r="AP1511" s="1" t="str">
        <f t="shared" si="371"/>
        <v/>
      </c>
      <c r="AQ1511" s="1" t="str">
        <f t="shared" si="372"/>
        <v/>
      </c>
      <c r="AR1511" s="1" t="str">
        <f t="shared" si="373"/>
        <v/>
      </c>
      <c r="AS1511" s="1" t="str">
        <f t="shared" si="374"/>
        <v/>
      </c>
      <c r="AT1511" s="1" t="str">
        <f t="shared" si="375"/>
        <v/>
      </c>
      <c r="AU1511" s="1" t="str">
        <f t="shared" si="376"/>
        <v/>
      </c>
      <c r="AV1511" s="1" t="str">
        <f t="shared" si="377"/>
        <v/>
      </c>
      <c r="AW1511" s="1" t="str">
        <f t="shared" si="378"/>
        <v/>
      </c>
      <c r="AX1511" s="1" t="str">
        <f t="shared" si="379"/>
        <v/>
      </c>
      <c r="AY1511" s="1">
        <f>IFERROR(IF($AE1511&gt;$AE1510,VLOOKUP($AC1511+AL$1,STOCK!$F$10:$AB$209,16,0),IF($AE1511=$AE1510,(IF(AY1510&gt;=1,AY1510-COUNTIFS($AE1510:$AE1510,$AC1511,AL1510:AL1510,$AI$1),0)),0)),0)</f>
        <v>0</v>
      </c>
      <c r="AZ1511" s="1">
        <f>IFERROR(IF($AE1511&gt;$AE1510,VLOOKUP($AC1511+AM$1,STOCK!$F$10:$AB$209,16,0),IF($AE1511=$AE1510,(IF(AZ1510&gt;=1,AZ1510-COUNTIFS($AE1510:$AE1510,$AC1511,AM1510:AM1510,$AI$1),0)),0)),0)</f>
        <v>0</v>
      </c>
      <c r="BA1511" s="1">
        <f>IFERROR(IF($AE1511&gt;$AE1510,VLOOKUP($AC1511+AN$1,STOCK!$F$10:$AB$209,16,0),IF($AE1511=$AE1510,(IF(BA1510&gt;=1,BA1510-COUNTIFS($AE1510:$AE1510,$AC1511,AN1510:AN1510,$AI$1),0)),0)),0)</f>
        <v>0</v>
      </c>
      <c r="BB1511" s="1">
        <f>IFERROR(IF($AE1511&gt;$AE1510,VLOOKUP($AC1511+AO$1,STOCK!$F$10:$AB$209,16,0),IF($AE1511=$AE1510,(IF(BB1510&gt;=1,BB1510-COUNTIFS($AE1510:$AE1510,$AC1511,AO1510:AO1510,$AI$1),0)),0)),0)</f>
        <v>0</v>
      </c>
      <c r="BC1511" s="1">
        <f>IFERROR(IF($AE1511&gt;$AE1510,VLOOKUP($AC1511+AP$1,STOCK!$F$10:$AB$209,16,0),IF($AE1511=$AE1510,(IF(BC1510&gt;=1,BC1510-COUNTIFS($AE1510:$AE1510,$AC1511,AP1510:AP1510,$AI$1),0)),0)),0)</f>
        <v>0</v>
      </c>
      <c r="BD1511" s="1">
        <f>IFERROR(IF($AE1511&gt;$AE1510,VLOOKUP($AC1511+AQ$1,STOCK!$F$10:$AB$209,16,0),IF($AE1511=$AE1510,(IF(BD1510&gt;=1,BD1510-COUNTIFS($AE1510:$AE1510,$AC1511,AQ1510:AQ1510,$AI$1),0)),0)),0)</f>
        <v>0</v>
      </c>
      <c r="BE1511" s="1">
        <f>IFERROR(IF($AE1511&gt;$AE1510,VLOOKUP($AC1511+AR$1,STOCK!$F$10:$AB$209,16,0),IF($AE1511=$AE1510,(IF(BE1510&gt;=1,BE1510-COUNTIFS($AE1510:$AE1510,$AC1511,AR1510:AR1510,$AI$1),0)),0)),0)</f>
        <v>0</v>
      </c>
      <c r="BF1511" s="1">
        <f>IFERROR(IF($AE1511&gt;$AE1510,VLOOKUP($AC1511+AS$1,STOCK!$F$10:$AB$209,16,0),IF($AE1511=$AE1510,(IF(BF1510&gt;=1,BF1510-COUNTIFS($AE1510:$AE1510,$AC1511,AS1510:AS1510,$AI$1),0)),0)),0)</f>
        <v>0</v>
      </c>
      <c r="BG1511" s="1">
        <f>IFERROR(IF($AE1511&gt;$AE1510,VLOOKUP($AC1511+AT$1,STOCK!$F$10:$AB$209,16,0),IF($AE1511=$AE1510,(IF(BG1510&gt;=1,BG1510-COUNTIFS($AE1510:$AE1510,$AC1511,AT1510:AT1510,$AI$1),0)),0)),0)</f>
        <v>0</v>
      </c>
      <c r="BH1511" s="1">
        <f>IFERROR(IF($AE1511&gt;$AE1510,VLOOKUP($AC1511+AU$1,STOCK!$F$10:$AB$209,16,0),IF($AE1511=$AE1510,(IF(BH1510&gt;=1,BH1510-COUNTIFS($AE1510:$AE1510,$AC1511,AU1510:AU1510,$AI$1),0)),0)),0)</f>
        <v>0</v>
      </c>
      <c r="BI1511" s="1">
        <f>IFERROR(IF($AE1511&gt;$AE1510,VLOOKUP($AC1511+AV$1,STOCK!$F$10:$AB$209,16,0),IF($AE1511=$AE1510,(IF(BI1510&gt;=1,BI1510-COUNTIFS($AE1510:$AE1510,$AC1511,AV1510:AV1510,$AI$1),0)),0)),0)</f>
        <v>0</v>
      </c>
      <c r="BJ1511" s="1">
        <f>IFERROR(IF($AE1511&gt;$AE1510,VLOOKUP($AC1511+AW$1,STOCK!$F$10:$AB$209,16,0),IF($AE1511=$AE1510,(IF(BJ1510&gt;=1,BJ1510-COUNTIFS($AE1510:$AE1510,$AC1511,AW1510:AW1510,$AI$1),0)),0)),0)</f>
        <v>0</v>
      </c>
      <c r="BK1511" s="1">
        <f>IFERROR(IF($AE1511&gt;$AE1510,VLOOKUP($AC1511+AX$1,STOCK!$F$10:$AB$209,16,0),IF($AE1511=$AE1510,(IF(BK1510&gt;=1,BK1510-COUNTIFS($AE1510:$AE1510,$AC1511,AX1510:AX1510,$AI$1),0)),0)),0)</f>
        <v>0</v>
      </c>
      <c r="BL1511" s="1">
        <f>IFERROR(IF($AE1511&gt;$AE1510,VLOOKUP($AC1511+AL$1,STOCK!$F$10:$AB$209,17,0),IF($AE1511=$AE1510,(IF(BL1510&gt;=1,BL1510-COUNTIFS($AE1510:$AE1510,$AC1511,AL1510:AL1510,$AI$2),0)),0)),0)</f>
        <v>0</v>
      </c>
      <c r="BM1511" s="1">
        <f>IFERROR(IF($AE1511&gt;$AE1510,VLOOKUP($AC1511+AM$1,STOCK!$F$10:$AB$209,17,0),IF($AE1511=$AE1510,(IF(BM1510&gt;=1,BM1510-COUNTIFS($AE1510:$AE1510,$AC1511,AM1510:AM1510,$AI$2),0)),0)),0)</f>
        <v>0</v>
      </c>
      <c r="BN1511" s="1">
        <f>IFERROR(IF($AE1511&gt;$AE1510,VLOOKUP($AC1511+AN$1,STOCK!$F$10:$AB$209,17,0),IF($AE1511=$AE1510,(IF(BN1510&gt;=1,BN1510-COUNTIFS($AE1510:$AE1510,$AC1511,AN1510:AN1510,$AI$2),0)),0)),0)</f>
        <v>0</v>
      </c>
      <c r="BO1511" s="1">
        <f>IFERROR(IF($AE1511&gt;$AE1510,VLOOKUP($AC1511+AO$1,STOCK!$F$10:$AB$209,17,0),IF($AE1511=$AE1510,(IF(BO1510&gt;=1,BO1510-COUNTIFS($AE1510:$AE1510,$AC1511,AO1510:AO1510,$AI$2),0)),0)),0)</f>
        <v>0</v>
      </c>
      <c r="BP1511" s="1">
        <f>IFERROR(IF($AE1511&gt;$AE1510,VLOOKUP($AC1511+AP$1,STOCK!$F$10:$AB$209,17,0),IF($AE1511=$AE1510,(IF(BP1510&gt;=1,BP1510-COUNTIFS($AE1510:$AE1510,$AC1511,AP1510:AP1510,$AI$2),0)),0)),0)</f>
        <v>0</v>
      </c>
      <c r="BQ1511" s="1">
        <f>IFERROR(IF($AE1511&gt;$AE1510,VLOOKUP($AC1511+AQ$1,STOCK!$F$10:$AB$209,17,0),IF($AE1511=$AE1510,(IF(BQ1510&gt;=1,BQ1510-COUNTIFS($AE1510:$AE1510,$AC1511,AQ1510:AQ1510,$AI$2),0)),0)),0)</f>
        <v>0</v>
      </c>
      <c r="BR1511" s="1">
        <f>IFERROR(IF($AE1511&gt;$AE1510,VLOOKUP($AC1511+AR$1,STOCK!$F$10:$AB$209,17,0),IF($AE1511=$AE1510,(IF(BR1510&gt;=1,BR1510-COUNTIFS($AE1510:$AE1510,$AC1511,AR1510:AR1510,$AI$2),0)),0)),0)</f>
        <v>0</v>
      </c>
      <c r="BS1511" s="1">
        <f>IFERROR(IF($AE1511&gt;$AE1510,VLOOKUP($AC1511+AS$1,STOCK!$F$10:$AB$209,17,0),IF($AE1511=$AE1510,(IF(BS1510&gt;=1,BS1510-COUNTIFS($AE1510:$AE1510,$AC1511,AS1510:AS1510,$AI$2),0)),0)),0)</f>
        <v>0</v>
      </c>
      <c r="BT1511" s="1">
        <f>IFERROR(IF($AE1511&gt;$AE1510,VLOOKUP($AC1511+AT$1,STOCK!$F$10:$AB$209,17,0),IF($AE1511=$AE1510,(IF(BT1510&gt;=1,BT1510-COUNTIFS($AE1510:$AE1510,$AC1511,AT1510:AT1510,$AI$2),0)),0)),0)</f>
        <v>0</v>
      </c>
      <c r="BU1511" s="1">
        <f>IFERROR(IF($AE1511&gt;$AE1510,VLOOKUP($AC1511+AU$1,STOCK!$F$10:$AB$209,17,0),IF($AE1511=$AE1510,(IF(BU1510&gt;=1,BU1510-COUNTIFS($AE1510:$AE1510,$AC1511,AU1510:AU1510,$AI$2),0)),0)),0)</f>
        <v>0</v>
      </c>
      <c r="BV1511" s="1">
        <f>IFERROR(IF($AE1511&gt;$AE1510,VLOOKUP($AC1511+AV$1,STOCK!$F$10:$AB$209,17,0),IF($AE1511=$AE1510,(IF(BV1510&gt;=1,BV1510-COUNTIFS($AE1510:$AE1510,$AC1511,AV1510:AV1510,$AI$2),0)),0)),0)</f>
        <v>0</v>
      </c>
      <c r="BW1511" s="1">
        <f>IFERROR(IF($AE1511&gt;$AE1510,VLOOKUP($AC1511+AW$1,STOCK!$F$10:$AB$209,17,0),IF($AE1511=$AE1510,(IF(BW1510&gt;=1,BW1510-COUNTIFS($AE1510:$AE1510,$AC1511,AW1510:AW1510,$AI$2),0)),0)),0)</f>
        <v>0</v>
      </c>
      <c r="BX1511" s="1">
        <f>IFERROR(IF($AE1511&gt;$AE1510,VLOOKUP($AC1511+AX$1,STOCK!$F$10:$AB$209,17,0),IF($AE1511=$AE1510,(IF(BX1510&gt;=1,BX1510-COUNTIFS($AE1510:$AE1510,$AC1511,AX1510:AX1510,$AI$2),0)),0)),0)</f>
        <v>0</v>
      </c>
    </row>
    <row r="1512" spans="29:76" x14ac:dyDescent="0.25">
      <c r="AC1512" s="1">
        <f t="shared" si="365"/>
        <v>0</v>
      </c>
      <c r="AD1512" s="1">
        <f>IFERROR(IF(LEN(AK1512)&gt;=1,VLOOKUP(HLOOKUP(AK1512,PROFILE!$K$5:$V$8,4,0),PROFILE!$F$1:$G$3,2,0),0),0)</f>
        <v>0</v>
      </c>
      <c r="AE1512" s="1">
        <f t="shared" si="366"/>
        <v>0</v>
      </c>
      <c r="AF1512" s="1">
        <v>1499</v>
      </c>
      <c r="AI1512" s="1" t="str">
        <f>IFERROR(IF($AH1512&gt;=1,VLOOKUP($AG1512,STUDENT!$O$8:$Z$1507,3,0),""),"")</f>
        <v/>
      </c>
      <c r="AJ1512" s="1" t="str">
        <f>IFERROR(IF($AH1512&gt;=1,VLOOKUP($AG1512,STUDENT!$O$8:$Z$1507,4,0),""),"")</f>
        <v/>
      </c>
      <c r="AK1512" s="1" t="str">
        <f>IFERROR(IF($AH1512&gt;=1,VLOOKUP($AG1512,STUDENT!$O$8:$Z$1507,6,0),""),"")</f>
        <v/>
      </c>
      <c r="AL1512" s="1" t="str">
        <f t="shared" si="367"/>
        <v/>
      </c>
      <c r="AM1512" s="1" t="str">
        <f t="shared" si="368"/>
        <v/>
      </c>
      <c r="AN1512" s="1" t="str">
        <f t="shared" si="369"/>
        <v/>
      </c>
      <c r="AO1512" s="1" t="str">
        <f t="shared" si="370"/>
        <v/>
      </c>
      <c r="AP1512" s="1" t="str">
        <f t="shared" si="371"/>
        <v/>
      </c>
      <c r="AQ1512" s="1" t="str">
        <f t="shared" si="372"/>
        <v/>
      </c>
      <c r="AR1512" s="1" t="str">
        <f t="shared" si="373"/>
        <v/>
      </c>
      <c r="AS1512" s="1" t="str">
        <f t="shared" si="374"/>
        <v/>
      </c>
      <c r="AT1512" s="1" t="str">
        <f t="shared" si="375"/>
        <v/>
      </c>
      <c r="AU1512" s="1" t="str">
        <f t="shared" si="376"/>
        <v/>
      </c>
      <c r="AV1512" s="1" t="str">
        <f t="shared" si="377"/>
        <v/>
      </c>
      <c r="AW1512" s="1" t="str">
        <f t="shared" si="378"/>
        <v/>
      </c>
      <c r="AX1512" s="1" t="str">
        <f t="shared" si="379"/>
        <v/>
      </c>
      <c r="AY1512" s="1">
        <f>IFERROR(IF($AE1512&gt;$AE1511,VLOOKUP($AC1512+AL$1,STOCK!$F$10:$AB$209,16,0),IF($AE1512=$AE1511,(IF(AY1511&gt;=1,AY1511-COUNTIFS($AE1511:$AE1511,$AC1512,AL1511:AL1511,$AI$1),0)),0)),0)</f>
        <v>0</v>
      </c>
      <c r="AZ1512" s="1">
        <f>IFERROR(IF($AE1512&gt;$AE1511,VLOOKUP($AC1512+AM$1,STOCK!$F$10:$AB$209,16,0),IF($AE1512=$AE1511,(IF(AZ1511&gt;=1,AZ1511-COUNTIFS($AE1511:$AE1511,$AC1512,AM1511:AM1511,$AI$1),0)),0)),0)</f>
        <v>0</v>
      </c>
      <c r="BA1512" s="1">
        <f>IFERROR(IF($AE1512&gt;$AE1511,VLOOKUP($AC1512+AN$1,STOCK!$F$10:$AB$209,16,0),IF($AE1512=$AE1511,(IF(BA1511&gt;=1,BA1511-COUNTIFS($AE1511:$AE1511,$AC1512,AN1511:AN1511,$AI$1),0)),0)),0)</f>
        <v>0</v>
      </c>
      <c r="BB1512" s="1">
        <f>IFERROR(IF($AE1512&gt;$AE1511,VLOOKUP($AC1512+AO$1,STOCK!$F$10:$AB$209,16,0),IF($AE1512=$AE1511,(IF(BB1511&gt;=1,BB1511-COUNTIFS($AE1511:$AE1511,$AC1512,AO1511:AO1511,$AI$1),0)),0)),0)</f>
        <v>0</v>
      </c>
      <c r="BC1512" s="1">
        <f>IFERROR(IF($AE1512&gt;$AE1511,VLOOKUP($AC1512+AP$1,STOCK!$F$10:$AB$209,16,0),IF($AE1512=$AE1511,(IF(BC1511&gt;=1,BC1511-COUNTIFS($AE1511:$AE1511,$AC1512,AP1511:AP1511,$AI$1),0)),0)),0)</f>
        <v>0</v>
      </c>
      <c r="BD1512" s="1">
        <f>IFERROR(IF($AE1512&gt;$AE1511,VLOOKUP($AC1512+AQ$1,STOCK!$F$10:$AB$209,16,0),IF($AE1512=$AE1511,(IF(BD1511&gt;=1,BD1511-COUNTIFS($AE1511:$AE1511,$AC1512,AQ1511:AQ1511,$AI$1),0)),0)),0)</f>
        <v>0</v>
      </c>
      <c r="BE1512" s="1">
        <f>IFERROR(IF($AE1512&gt;$AE1511,VLOOKUP($AC1512+AR$1,STOCK!$F$10:$AB$209,16,0),IF($AE1512=$AE1511,(IF(BE1511&gt;=1,BE1511-COUNTIFS($AE1511:$AE1511,$AC1512,AR1511:AR1511,$AI$1),0)),0)),0)</f>
        <v>0</v>
      </c>
      <c r="BF1512" s="1">
        <f>IFERROR(IF($AE1512&gt;$AE1511,VLOOKUP($AC1512+AS$1,STOCK!$F$10:$AB$209,16,0),IF($AE1512=$AE1511,(IF(BF1511&gt;=1,BF1511-COUNTIFS($AE1511:$AE1511,$AC1512,AS1511:AS1511,$AI$1),0)),0)),0)</f>
        <v>0</v>
      </c>
      <c r="BG1512" s="1">
        <f>IFERROR(IF($AE1512&gt;$AE1511,VLOOKUP($AC1512+AT$1,STOCK!$F$10:$AB$209,16,0),IF($AE1512=$AE1511,(IF(BG1511&gt;=1,BG1511-COUNTIFS($AE1511:$AE1511,$AC1512,AT1511:AT1511,$AI$1),0)),0)),0)</f>
        <v>0</v>
      </c>
      <c r="BH1512" s="1">
        <f>IFERROR(IF($AE1512&gt;$AE1511,VLOOKUP($AC1512+AU$1,STOCK!$F$10:$AB$209,16,0),IF($AE1512=$AE1511,(IF(BH1511&gt;=1,BH1511-COUNTIFS($AE1511:$AE1511,$AC1512,AU1511:AU1511,$AI$1),0)),0)),0)</f>
        <v>0</v>
      </c>
      <c r="BI1512" s="1">
        <f>IFERROR(IF($AE1512&gt;$AE1511,VLOOKUP($AC1512+AV$1,STOCK!$F$10:$AB$209,16,0),IF($AE1512=$AE1511,(IF(BI1511&gt;=1,BI1511-COUNTIFS($AE1511:$AE1511,$AC1512,AV1511:AV1511,$AI$1),0)),0)),0)</f>
        <v>0</v>
      </c>
      <c r="BJ1512" s="1">
        <f>IFERROR(IF($AE1512&gt;$AE1511,VLOOKUP($AC1512+AW$1,STOCK!$F$10:$AB$209,16,0),IF($AE1512=$AE1511,(IF(BJ1511&gt;=1,BJ1511-COUNTIFS($AE1511:$AE1511,$AC1512,AW1511:AW1511,$AI$1),0)),0)),0)</f>
        <v>0</v>
      </c>
      <c r="BK1512" s="1">
        <f>IFERROR(IF($AE1512&gt;$AE1511,VLOOKUP($AC1512+AX$1,STOCK!$F$10:$AB$209,16,0),IF($AE1512=$AE1511,(IF(BK1511&gt;=1,BK1511-COUNTIFS($AE1511:$AE1511,$AC1512,AX1511:AX1511,$AI$1),0)),0)),0)</f>
        <v>0</v>
      </c>
      <c r="BL1512" s="1">
        <f>IFERROR(IF($AE1512&gt;$AE1511,VLOOKUP($AC1512+AL$1,STOCK!$F$10:$AB$209,17,0),IF($AE1512=$AE1511,(IF(BL1511&gt;=1,BL1511-COUNTIFS($AE1511:$AE1511,$AC1512,AL1511:AL1511,$AI$2),0)),0)),0)</f>
        <v>0</v>
      </c>
      <c r="BM1512" s="1">
        <f>IFERROR(IF($AE1512&gt;$AE1511,VLOOKUP($AC1512+AM$1,STOCK!$F$10:$AB$209,17,0),IF($AE1512=$AE1511,(IF(BM1511&gt;=1,BM1511-COUNTIFS($AE1511:$AE1511,$AC1512,AM1511:AM1511,$AI$2),0)),0)),0)</f>
        <v>0</v>
      </c>
      <c r="BN1512" s="1">
        <f>IFERROR(IF($AE1512&gt;$AE1511,VLOOKUP($AC1512+AN$1,STOCK!$F$10:$AB$209,17,0),IF($AE1512=$AE1511,(IF(BN1511&gt;=1,BN1511-COUNTIFS($AE1511:$AE1511,$AC1512,AN1511:AN1511,$AI$2),0)),0)),0)</f>
        <v>0</v>
      </c>
      <c r="BO1512" s="1">
        <f>IFERROR(IF($AE1512&gt;$AE1511,VLOOKUP($AC1512+AO$1,STOCK!$F$10:$AB$209,17,0),IF($AE1512=$AE1511,(IF(BO1511&gt;=1,BO1511-COUNTIFS($AE1511:$AE1511,$AC1512,AO1511:AO1511,$AI$2),0)),0)),0)</f>
        <v>0</v>
      </c>
      <c r="BP1512" s="1">
        <f>IFERROR(IF($AE1512&gt;$AE1511,VLOOKUP($AC1512+AP$1,STOCK!$F$10:$AB$209,17,0),IF($AE1512=$AE1511,(IF(BP1511&gt;=1,BP1511-COUNTIFS($AE1511:$AE1511,$AC1512,AP1511:AP1511,$AI$2),0)),0)),0)</f>
        <v>0</v>
      </c>
      <c r="BQ1512" s="1">
        <f>IFERROR(IF($AE1512&gt;$AE1511,VLOOKUP($AC1512+AQ$1,STOCK!$F$10:$AB$209,17,0),IF($AE1512=$AE1511,(IF(BQ1511&gt;=1,BQ1511-COUNTIFS($AE1511:$AE1511,$AC1512,AQ1511:AQ1511,$AI$2),0)),0)),0)</f>
        <v>0</v>
      </c>
      <c r="BR1512" s="1">
        <f>IFERROR(IF($AE1512&gt;$AE1511,VLOOKUP($AC1512+AR$1,STOCK!$F$10:$AB$209,17,0),IF($AE1512=$AE1511,(IF(BR1511&gt;=1,BR1511-COUNTIFS($AE1511:$AE1511,$AC1512,AR1511:AR1511,$AI$2),0)),0)),0)</f>
        <v>0</v>
      </c>
      <c r="BS1512" s="1">
        <f>IFERROR(IF($AE1512&gt;$AE1511,VLOOKUP($AC1512+AS$1,STOCK!$F$10:$AB$209,17,0),IF($AE1512=$AE1511,(IF(BS1511&gt;=1,BS1511-COUNTIFS($AE1511:$AE1511,$AC1512,AS1511:AS1511,$AI$2),0)),0)),0)</f>
        <v>0</v>
      </c>
      <c r="BT1512" s="1">
        <f>IFERROR(IF($AE1512&gt;$AE1511,VLOOKUP($AC1512+AT$1,STOCK!$F$10:$AB$209,17,0),IF($AE1512=$AE1511,(IF(BT1511&gt;=1,BT1511-COUNTIFS($AE1511:$AE1511,$AC1512,AT1511:AT1511,$AI$2),0)),0)),0)</f>
        <v>0</v>
      </c>
      <c r="BU1512" s="1">
        <f>IFERROR(IF($AE1512&gt;$AE1511,VLOOKUP($AC1512+AU$1,STOCK!$F$10:$AB$209,17,0),IF($AE1512=$AE1511,(IF(BU1511&gt;=1,BU1511-COUNTIFS($AE1511:$AE1511,$AC1512,AU1511:AU1511,$AI$2),0)),0)),0)</f>
        <v>0</v>
      </c>
      <c r="BV1512" s="1">
        <f>IFERROR(IF($AE1512&gt;$AE1511,VLOOKUP($AC1512+AV$1,STOCK!$F$10:$AB$209,17,0),IF($AE1512=$AE1511,(IF(BV1511&gt;=1,BV1511-COUNTIFS($AE1511:$AE1511,$AC1512,AV1511:AV1511,$AI$2),0)),0)),0)</f>
        <v>0</v>
      </c>
      <c r="BW1512" s="1">
        <f>IFERROR(IF($AE1512&gt;$AE1511,VLOOKUP($AC1512+AW$1,STOCK!$F$10:$AB$209,17,0),IF($AE1512=$AE1511,(IF(BW1511&gt;=1,BW1511-COUNTIFS($AE1511:$AE1511,$AC1512,AW1511:AW1511,$AI$2),0)),0)),0)</f>
        <v>0</v>
      </c>
      <c r="BX1512" s="1">
        <f>IFERROR(IF($AE1512&gt;$AE1511,VLOOKUP($AC1512+AX$1,STOCK!$F$10:$AB$209,17,0),IF($AE1512=$AE1511,(IF(BX1511&gt;=1,BX1511-COUNTIFS($AE1511:$AE1511,$AC1512,AX1511:AX1511,$AI$2),0)),0)),0)</f>
        <v>0</v>
      </c>
    </row>
    <row r="1513" spans="29:76" x14ac:dyDescent="0.25">
      <c r="AC1513" s="1">
        <f t="shared" si="365"/>
        <v>0</v>
      </c>
      <c r="AD1513" s="1">
        <f>IFERROR(IF(LEN(AK1513)&gt;=1,VLOOKUP(HLOOKUP(AK1513,PROFILE!$K$5:$V$8,4,0),PROFILE!$F$1:$G$3,2,0),0),0)</f>
        <v>0</v>
      </c>
      <c r="AE1513" s="1">
        <f t="shared" si="366"/>
        <v>0</v>
      </c>
      <c r="AF1513" s="1">
        <v>1500</v>
      </c>
      <c r="AI1513" s="1" t="str">
        <f>IFERROR(IF($AH1513&gt;=1,VLOOKUP($AG1513,STUDENT!$O$8:$Z$1507,3,0),""),"")</f>
        <v/>
      </c>
      <c r="AJ1513" s="1" t="str">
        <f>IFERROR(IF($AH1513&gt;=1,VLOOKUP($AG1513,STUDENT!$O$8:$Z$1507,4,0),""),"")</f>
        <v/>
      </c>
      <c r="AK1513" s="1" t="str">
        <f>IFERROR(IF($AH1513&gt;=1,VLOOKUP($AG1513,STUDENT!$O$8:$Z$1507,6,0),""),"")</f>
        <v/>
      </c>
      <c r="AL1513" s="1" t="str">
        <f t="shared" si="367"/>
        <v/>
      </c>
      <c r="AM1513" s="1" t="str">
        <f t="shared" si="368"/>
        <v/>
      </c>
      <c r="AN1513" s="1" t="str">
        <f t="shared" si="369"/>
        <v/>
      </c>
      <c r="AO1513" s="1" t="str">
        <f t="shared" si="370"/>
        <v/>
      </c>
      <c r="AP1513" s="1" t="str">
        <f t="shared" si="371"/>
        <v/>
      </c>
      <c r="AQ1513" s="1" t="str">
        <f t="shared" si="372"/>
        <v/>
      </c>
      <c r="AR1513" s="1" t="str">
        <f t="shared" si="373"/>
        <v/>
      </c>
      <c r="AS1513" s="1" t="str">
        <f t="shared" si="374"/>
        <v/>
      </c>
      <c r="AT1513" s="1" t="str">
        <f t="shared" si="375"/>
        <v/>
      </c>
      <c r="AU1513" s="1" t="str">
        <f t="shared" si="376"/>
        <v/>
      </c>
      <c r="AV1513" s="1" t="str">
        <f t="shared" si="377"/>
        <v/>
      </c>
      <c r="AW1513" s="1" t="str">
        <f t="shared" si="378"/>
        <v/>
      </c>
      <c r="AX1513" s="1" t="str">
        <f t="shared" si="379"/>
        <v/>
      </c>
      <c r="AY1513" s="1">
        <f>IFERROR(IF($AE1513&gt;$AE1512,VLOOKUP($AC1513+AL$1,STOCK!$F$10:$AB$209,16,0),IF($AE1513=$AE1512,(IF(AY1512&gt;=1,AY1512-COUNTIFS($AE1512:$AE1512,$AC1513,AL1512:AL1512,$AI$1),0)),0)),0)</f>
        <v>0</v>
      </c>
      <c r="AZ1513" s="1">
        <f>IFERROR(IF($AE1513&gt;$AE1512,VLOOKUP($AC1513+AM$1,STOCK!$F$10:$AB$209,16,0),IF($AE1513=$AE1512,(IF(AZ1512&gt;=1,AZ1512-COUNTIFS($AE1512:$AE1512,$AC1513,AM1512:AM1512,$AI$1),0)),0)),0)</f>
        <v>0</v>
      </c>
      <c r="BA1513" s="1">
        <f>IFERROR(IF($AE1513&gt;$AE1512,VLOOKUP($AC1513+AN$1,STOCK!$F$10:$AB$209,16,0),IF($AE1513=$AE1512,(IF(BA1512&gt;=1,BA1512-COUNTIFS($AE1512:$AE1512,$AC1513,AN1512:AN1512,$AI$1),0)),0)),0)</f>
        <v>0</v>
      </c>
      <c r="BB1513" s="1">
        <f>IFERROR(IF($AE1513&gt;$AE1512,VLOOKUP($AC1513+AO$1,STOCK!$F$10:$AB$209,16,0),IF($AE1513=$AE1512,(IF(BB1512&gt;=1,BB1512-COUNTIFS($AE1512:$AE1512,$AC1513,AO1512:AO1512,$AI$1),0)),0)),0)</f>
        <v>0</v>
      </c>
      <c r="BC1513" s="1">
        <f>IFERROR(IF($AE1513&gt;$AE1512,VLOOKUP($AC1513+AP$1,STOCK!$F$10:$AB$209,16,0),IF($AE1513=$AE1512,(IF(BC1512&gt;=1,BC1512-COUNTIFS($AE1512:$AE1512,$AC1513,AP1512:AP1512,$AI$1),0)),0)),0)</f>
        <v>0</v>
      </c>
      <c r="BD1513" s="1">
        <f>IFERROR(IF($AE1513&gt;$AE1512,VLOOKUP($AC1513+AQ$1,STOCK!$F$10:$AB$209,16,0),IF($AE1513=$AE1512,(IF(BD1512&gt;=1,BD1512-COUNTIFS($AE1512:$AE1512,$AC1513,AQ1512:AQ1512,$AI$1),0)),0)),0)</f>
        <v>0</v>
      </c>
      <c r="BE1513" s="1">
        <f>IFERROR(IF($AE1513&gt;$AE1512,VLOOKUP($AC1513+AR$1,STOCK!$F$10:$AB$209,16,0),IF($AE1513=$AE1512,(IF(BE1512&gt;=1,BE1512-COUNTIFS($AE1512:$AE1512,$AC1513,AR1512:AR1512,$AI$1),0)),0)),0)</f>
        <v>0</v>
      </c>
      <c r="BF1513" s="1">
        <f>IFERROR(IF($AE1513&gt;$AE1512,VLOOKUP($AC1513+AS$1,STOCK!$F$10:$AB$209,16,0),IF($AE1513=$AE1512,(IF(BF1512&gt;=1,BF1512-COUNTIFS($AE1512:$AE1512,$AC1513,AS1512:AS1512,$AI$1),0)),0)),0)</f>
        <v>0</v>
      </c>
      <c r="BG1513" s="1">
        <f>IFERROR(IF($AE1513&gt;$AE1512,VLOOKUP($AC1513+AT$1,STOCK!$F$10:$AB$209,16,0),IF($AE1513=$AE1512,(IF(BG1512&gt;=1,BG1512-COUNTIFS($AE1512:$AE1512,$AC1513,AT1512:AT1512,$AI$1),0)),0)),0)</f>
        <v>0</v>
      </c>
      <c r="BH1513" s="1">
        <f>IFERROR(IF($AE1513&gt;$AE1512,VLOOKUP($AC1513+AU$1,STOCK!$F$10:$AB$209,16,0),IF($AE1513=$AE1512,(IF(BH1512&gt;=1,BH1512-COUNTIFS($AE1512:$AE1512,$AC1513,AU1512:AU1512,$AI$1),0)),0)),0)</f>
        <v>0</v>
      </c>
      <c r="BI1513" s="1">
        <f>IFERROR(IF($AE1513&gt;$AE1512,VLOOKUP($AC1513+AV$1,STOCK!$F$10:$AB$209,16,0),IF($AE1513=$AE1512,(IF(BI1512&gt;=1,BI1512-COUNTIFS($AE1512:$AE1512,$AC1513,AV1512:AV1512,$AI$1),0)),0)),0)</f>
        <v>0</v>
      </c>
      <c r="BJ1513" s="1">
        <f>IFERROR(IF($AE1513&gt;$AE1512,VLOOKUP($AC1513+AW$1,STOCK!$F$10:$AB$209,16,0),IF($AE1513=$AE1512,(IF(BJ1512&gt;=1,BJ1512-COUNTIFS($AE1512:$AE1512,$AC1513,AW1512:AW1512,$AI$1),0)),0)),0)</f>
        <v>0</v>
      </c>
      <c r="BK1513" s="1">
        <f>IFERROR(IF($AE1513&gt;$AE1512,VLOOKUP($AC1513+AX$1,STOCK!$F$10:$AB$209,16,0),IF($AE1513=$AE1512,(IF(BK1512&gt;=1,BK1512-COUNTIFS($AE1512:$AE1512,$AC1513,AX1512:AX1512,$AI$1),0)),0)),0)</f>
        <v>0</v>
      </c>
      <c r="BL1513" s="1">
        <f>IFERROR(IF($AE1513&gt;$AE1512,VLOOKUP($AC1513+AL$1,STOCK!$F$10:$AB$209,17,0),IF($AE1513=$AE1512,(IF(BL1512&gt;=1,BL1512-COUNTIFS($AE1512:$AE1512,$AC1513,AL1512:AL1512,$AI$2),0)),0)),0)</f>
        <v>0</v>
      </c>
      <c r="BM1513" s="1">
        <f>IFERROR(IF($AE1513&gt;$AE1512,VLOOKUP($AC1513+AM$1,STOCK!$F$10:$AB$209,17,0),IF($AE1513=$AE1512,(IF(BM1512&gt;=1,BM1512-COUNTIFS($AE1512:$AE1512,$AC1513,AM1512:AM1512,$AI$2),0)),0)),0)</f>
        <v>0</v>
      </c>
      <c r="BN1513" s="1">
        <f>IFERROR(IF($AE1513&gt;$AE1512,VLOOKUP($AC1513+AN$1,STOCK!$F$10:$AB$209,17,0),IF($AE1513=$AE1512,(IF(BN1512&gt;=1,BN1512-COUNTIFS($AE1512:$AE1512,$AC1513,AN1512:AN1512,$AI$2),0)),0)),0)</f>
        <v>0</v>
      </c>
      <c r="BO1513" s="1">
        <f>IFERROR(IF($AE1513&gt;$AE1512,VLOOKUP($AC1513+AO$1,STOCK!$F$10:$AB$209,17,0),IF($AE1513=$AE1512,(IF(BO1512&gt;=1,BO1512-COUNTIFS($AE1512:$AE1512,$AC1513,AO1512:AO1512,$AI$2),0)),0)),0)</f>
        <v>0</v>
      </c>
      <c r="BP1513" s="1">
        <f>IFERROR(IF($AE1513&gt;$AE1512,VLOOKUP($AC1513+AP$1,STOCK!$F$10:$AB$209,17,0),IF($AE1513=$AE1512,(IF(BP1512&gt;=1,BP1512-COUNTIFS($AE1512:$AE1512,$AC1513,AP1512:AP1512,$AI$2),0)),0)),0)</f>
        <v>0</v>
      </c>
      <c r="BQ1513" s="1">
        <f>IFERROR(IF($AE1513&gt;$AE1512,VLOOKUP($AC1513+AQ$1,STOCK!$F$10:$AB$209,17,0),IF($AE1513=$AE1512,(IF(BQ1512&gt;=1,BQ1512-COUNTIFS($AE1512:$AE1512,$AC1513,AQ1512:AQ1512,$AI$2),0)),0)),0)</f>
        <v>0</v>
      </c>
      <c r="BR1513" s="1">
        <f>IFERROR(IF($AE1513&gt;$AE1512,VLOOKUP($AC1513+AR$1,STOCK!$F$10:$AB$209,17,0),IF($AE1513=$AE1512,(IF(BR1512&gt;=1,BR1512-COUNTIFS($AE1512:$AE1512,$AC1513,AR1512:AR1512,$AI$2),0)),0)),0)</f>
        <v>0</v>
      </c>
      <c r="BS1513" s="1">
        <f>IFERROR(IF($AE1513&gt;$AE1512,VLOOKUP($AC1513+AS$1,STOCK!$F$10:$AB$209,17,0),IF($AE1513=$AE1512,(IF(BS1512&gt;=1,BS1512-COUNTIFS($AE1512:$AE1512,$AC1513,AS1512:AS1512,$AI$2),0)),0)),0)</f>
        <v>0</v>
      </c>
      <c r="BT1513" s="1">
        <f>IFERROR(IF($AE1513&gt;$AE1512,VLOOKUP($AC1513+AT$1,STOCK!$F$10:$AB$209,17,0),IF($AE1513=$AE1512,(IF(BT1512&gt;=1,BT1512-COUNTIFS($AE1512:$AE1512,$AC1513,AT1512:AT1512,$AI$2),0)),0)),0)</f>
        <v>0</v>
      </c>
      <c r="BU1513" s="1">
        <f>IFERROR(IF($AE1513&gt;$AE1512,VLOOKUP($AC1513+AU$1,STOCK!$F$10:$AB$209,17,0),IF($AE1513=$AE1512,(IF(BU1512&gt;=1,BU1512-COUNTIFS($AE1512:$AE1512,$AC1513,AU1512:AU1512,$AI$2),0)),0)),0)</f>
        <v>0</v>
      </c>
      <c r="BV1513" s="1">
        <f>IFERROR(IF($AE1513&gt;$AE1512,VLOOKUP($AC1513+AV$1,STOCK!$F$10:$AB$209,17,0),IF($AE1513=$AE1512,(IF(BV1512&gt;=1,BV1512-COUNTIFS($AE1512:$AE1512,$AC1513,AV1512:AV1512,$AI$2),0)),0)),0)</f>
        <v>0</v>
      </c>
      <c r="BW1513" s="1">
        <f>IFERROR(IF($AE1513&gt;$AE1512,VLOOKUP($AC1513+AW$1,STOCK!$F$10:$AB$209,17,0),IF($AE1513=$AE1512,(IF(BW1512&gt;=1,BW1512-COUNTIFS($AE1512:$AE1512,$AC1513,AW1512:AW1512,$AI$2),0)),0)),0)</f>
        <v>0</v>
      </c>
      <c r="BX1513" s="1">
        <f>IFERROR(IF($AE1513&gt;$AE1512,VLOOKUP($AC1513+AX$1,STOCK!$F$10:$AB$209,17,0),IF($AE1513=$AE1512,(IF(BX1512&gt;=1,BX1512-COUNTIFS($AE1512:$AE1512,$AC1513,AX1512:AX1512,$AI$2),0)),0)),0)</f>
        <v>0</v>
      </c>
    </row>
  </sheetData>
  <sheetProtection password="CD8E" sheet="1" objects="1" scenarios="1"/>
  <mergeCells count="38">
    <mergeCell ref="F10:W10"/>
    <mergeCell ref="F11:G11"/>
    <mergeCell ref="R12:R13"/>
    <mergeCell ref="S12:S13"/>
    <mergeCell ref="T12:T13"/>
    <mergeCell ref="U12:U13"/>
    <mergeCell ref="L12:L13"/>
    <mergeCell ref="M12:M13"/>
    <mergeCell ref="N12:N13"/>
    <mergeCell ref="O12:O13"/>
    <mergeCell ref="P12:P13"/>
    <mergeCell ref="Q12:Q13"/>
    <mergeCell ref="F12:F13"/>
    <mergeCell ref="G12:G13"/>
    <mergeCell ref="H12:H13"/>
    <mergeCell ref="I12:I13"/>
    <mergeCell ref="J12:J13"/>
    <mergeCell ref="K12:K13"/>
    <mergeCell ref="Q11:W11"/>
    <mergeCell ref="V12:V13"/>
    <mergeCell ref="W12:W13"/>
    <mergeCell ref="AH12:AH13"/>
    <mergeCell ref="AI12:AI13"/>
    <mergeCell ref="AJ12:AJ13"/>
    <mergeCell ref="AL12:AL13"/>
    <mergeCell ref="AM12:AM13"/>
    <mergeCell ref="AN12:AN13"/>
    <mergeCell ref="AO12:AO13"/>
    <mergeCell ref="AP12:AP13"/>
    <mergeCell ref="AQ12:AQ13"/>
    <mergeCell ref="AR12:AR13"/>
    <mergeCell ref="AX12:AX13"/>
    <mergeCell ref="BY10:CD13"/>
    <mergeCell ref="AS12:AS13"/>
    <mergeCell ref="AT12:AT13"/>
    <mergeCell ref="AU12:AU13"/>
    <mergeCell ref="AV12:AV13"/>
    <mergeCell ref="AW12:AW13"/>
  </mergeCells>
  <conditionalFormatting sqref="F10:W10">
    <cfRule type="cellIs" dxfId="3" priority="4" operator="equal">
      <formula>0</formula>
    </cfRule>
  </conditionalFormatting>
  <conditionalFormatting sqref="V14:V163">
    <cfRule type="cellIs" dxfId="2" priority="3" operator="equal">
      <formula>0</formula>
    </cfRule>
  </conditionalFormatting>
  <conditionalFormatting sqref="H11">
    <cfRule type="expression" dxfId="1" priority="2">
      <formula>$X$10&gt;=1</formula>
    </cfRule>
  </conditionalFormatting>
  <conditionalFormatting sqref="F14:F163">
    <cfRule type="cellIs" dxfId="0" priority="1" operator="equal">
      <formula>0</formula>
    </cfRule>
  </conditionalFormatting>
  <dataValidations count="1">
    <dataValidation type="list" allowBlank="1" showInputMessage="1" showErrorMessage="1" sqref="H11">
      <formula1>CLASS</formula1>
    </dataValidation>
  </dataValidation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PROFILE</vt:lpstr>
      <vt:lpstr>STUDENT</vt:lpstr>
      <vt:lpstr>STOCK</vt:lpstr>
      <vt:lpstr>VITRAN</vt:lpstr>
      <vt:lpstr>PROFILE!Print_Area</vt:lpstr>
      <vt:lpstr>VITRAN!Print_Area</vt:lpstr>
      <vt:lpstr>TYPE</vt:lpstr>
      <vt:lpstr>उच्च</vt:lpstr>
      <vt:lpstr>निम्न</vt:lpstr>
      <vt:lpstr>लिंग</vt:lpstr>
      <vt:lpstr>वर्ग</vt:lpstr>
      <vt:lpstr>विधालय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Kushalram</cp:lastModifiedBy>
  <cp:lastPrinted>2019-08-03T09:06:47Z</cp:lastPrinted>
  <dcterms:created xsi:type="dcterms:W3CDTF">2019-07-22T04:58:07Z</dcterms:created>
  <dcterms:modified xsi:type="dcterms:W3CDTF">2020-07-09T12:32:02Z</dcterms:modified>
</cp:coreProperties>
</file>